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ABak\homework\2024\"/>
    </mc:Choice>
  </mc:AlternateContent>
  <xr:revisionPtr revIDLastSave="0" documentId="13_ncr:1_{D48321EF-BF1E-4D34-95FF-07F55FF3C286}" xr6:coauthVersionLast="47" xr6:coauthVersionMax="47" xr10:uidLastSave="{00000000-0000-0000-0000-000000000000}"/>
  <bookViews>
    <workbookView xWindow="-108" yWindow="-108" windowWidth="30936" windowHeight="16776" tabRatio="500" xr2:uid="{00000000-000D-0000-FFFF-FFFF00000000}"/>
  </bookViews>
  <sheets>
    <sheet name="Option" sheetId="6" r:id="rId1"/>
    <sheet name="Random" sheetId="1" r:id="rId2"/>
    <sheet name="Cholesky" sheetId="5" r:id="rId3"/>
  </sheet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55" i="6" l="1"/>
  <c r="B54" i="6"/>
  <c r="B37" i="6"/>
  <c r="B38" i="6" s="1"/>
  <c r="D33" i="6"/>
  <c r="D32" i="6"/>
  <c r="Z2" i="6"/>
  <c r="AG2" i="6" s="1"/>
  <c r="AA2" i="6"/>
  <c r="AH2" i="6" s="1"/>
  <c r="AB2" i="6"/>
  <c r="AI2" i="6" s="1"/>
  <c r="AC2" i="6"/>
  <c r="AJ2" i="6" s="1"/>
  <c r="Y2" i="6"/>
  <c r="AF2" i="6" s="1"/>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1938" i="6"/>
  <c r="P1939" i="6"/>
  <c r="P1940" i="6"/>
  <c r="P1941" i="6"/>
  <c r="P1942" i="6"/>
  <c r="P1943" i="6"/>
  <c r="P1944" i="6"/>
  <c r="P1945" i="6"/>
  <c r="P1946" i="6"/>
  <c r="P1947" i="6"/>
  <c r="P1948" i="6"/>
  <c r="P1949" i="6"/>
  <c r="P1950" i="6"/>
  <c r="P1951" i="6"/>
  <c r="P1952" i="6"/>
  <c r="P1953" i="6"/>
  <c r="P1954" i="6"/>
  <c r="P1955" i="6"/>
  <c r="P1956" i="6"/>
  <c r="P1957" i="6"/>
  <c r="P1958" i="6"/>
  <c r="P1959" i="6"/>
  <c r="P1960" i="6"/>
  <c r="P1961" i="6"/>
  <c r="P1962" i="6"/>
  <c r="P1963" i="6"/>
  <c r="P1964" i="6"/>
  <c r="P1965" i="6"/>
  <c r="P1966" i="6"/>
  <c r="P1967" i="6"/>
  <c r="P1968" i="6"/>
  <c r="P1969" i="6"/>
  <c r="P1970" i="6"/>
  <c r="P1971" i="6"/>
  <c r="P1972" i="6"/>
  <c r="P1973" i="6"/>
  <c r="P1974" i="6"/>
  <c r="P1975" i="6"/>
  <c r="P1976" i="6"/>
  <c r="P1977" i="6"/>
  <c r="P1978" i="6"/>
  <c r="P1979" i="6"/>
  <c r="P1980" i="6"/>
  <c r="P1981" i="6"/>
  <c r="P1982" i="6"/>
  <c r="P1983" i="6"/>
  <c r="P1984" i="6"/>
  <c r="P1985" i="6"/>
  <c r="P1986" i="6"/>
  <c r="P1987" i="6"/>
  <c r="P1988" i="6"/>
  <c r="P1989" i="6"/>
  <c r="P1990" i="6"/>
  <c r="P1991" i="6"/>
  <c r="P1992" i="6"/>
  <c r="P1993" i="6"/>
  <c r="P1994" i="6"/>
  <c r="P1995" i="6"/>
  <c r="P1996" i="6"/>
  <c r="P1997" i="6"/>
  <c r="P1998" i="6"/>
  <c r="P1999" i="6"/>
  <c r="P2000" i="6"/>
  <c r="P2001" i="6"/>
  <c r="P2002" i="6"/>
  <c r="P2003" i="6"/>
  <c r="P2004" i="6"/>
  <c r="P2005" i="6"/>
  <c r="P2006" i="6"/>
  <c r="P2007" i="6"/>
  <c r="P2008" i="6"/>
  <c r="P2009" i="6"/>
  <c r="P2010" i="6"/>
  <c r="P2011" i="6"/>
  <c r="P2012" i="6"/>
  <c r="P2013" i="6"/>
  <c r="P2014" i="6"/>
  <c r="P2015" i="6"/>
  <c r="P2016" i="6"/>
  <c r="P2017" i="6"/>
  <c r="P2018" i="6"/>
  <c r="P2019" i="6"/>
  <c r="P2020" i="6"/>
  <c r="P2021" i="6"/>
  <c r="P2022" i="6"/>
  <c r="P2023" i="6"/>
  <c r="P2024" i="6"/>
  <c r="P2025" i="6"/>
  <c r="P2026" i="6"/>
  <c r="P2027" i="6"/>
  <c r="P2028" i="6"/>
  <c r="P2029" i="6"/>
  <c r="P2030" i="6"/>
  <c r="P2031" i="6"/>
  <c r="P2032" i="6"/>
  <c r="P2033" i="6"/>
  <c r="P2034" i="6"/>
  <c r="P2035" i="6"/>
  <c r="P2036" i="6"/>
  <c r="P2037" i="6"/>
  <c r="P2038" i="6"/>
  <c r="P2039" i="6"/>
  <c r="P2040" i="6"/>
  <c r="P2041" i="6"/>
  <c r="P2042" i="6"/>
  <c r="P2043" i="6"/>
  <c r="P2044" i="6"/>
  <c r="P2045" i="6"/>
  <c r="P2046" i="6"/>
  <c r="P2047" i="6"/>
  <c r="P2048" i="6"/>
  <c r="P2049" i="6"/>
  <c r="P2050" i="6"/>
  <c r="P2051" i="6"/>
  <c r="P2052" i="6"/>
  <c r="P2053" i="6"/>
  <c r="P2054" i="6"/>
  <c r="P2055" i="6"/>
  <c r="P2056" i="6"/>
  <c r="P2057" i="6"/>
  <c r="P2058" i="6"/>
  <c r="P2059" i="6"/>
  <c r="P2060" i="6"/>
  <c r="P2061" i="6"/>
  <c r="P2062" i="6"/>
  <c r="P2063" i="6"/>
  <c r="P2064" i="6"/>
  <c r="P2065" i="6"/>
  <c r="P2066" i="6"/>
  <c r="P2067" i="6"/>
  <c r="P2068" i="6"/>
  <c r="P2069" i="6"/>
  <c r="P2070" i="6"/>
  <c r="P2071" i="6"/>
  <c r="P2072" i="6"/>
  <c r="P2073" i="6"/>
  <c r="P2074" i="6"/>
  <c r="P2075" i="6"/>
  <c r="P2076" i="6"/>
  <c r="P2077" i="6"/>
  <c r="P2078" i="6"/>
  <c r="P2079" i="6"/>
  <c r="P2080" i="6"/>
  <c r="P2081" i="6"/>
  <c r="P2082" i="6"/>
  <c r="P2083" i="6"/>
  <c r="P2084" i="6"/>
  <c r="P2085" i="6"/>
  <c r="P2086" i="6"/>
  <c r="P2087" i="6"/>
  <c r="P2088" i="6"/>
  <c r="P2089" i="6"/>
  <c r="P2090" i="6"/>
  <c r="P2091" i="6"/>
  <c r="P2092" i="6"/>
  <c r="P2093" i="6"/>
  <c r="P2094" i="6"/>
  <c r="P2095" i="6"/>
  <c r="P2096" i="6"/>
  <c r="P2097" i="6"/>
  <c r="P2098" i="6"/>
  <c r="P2099" i="6"/>
  <c r="P2100" i="6"/>
  <c r="P2101" i="6"/>
  <c r="P2102" i="6"/>
  <c r="P2103" i="6"/>
  <c r="P2104" i="6"/>
  <c r="P2105" i="6"/>
  <c r="P2106" i="6"/>
  <c r="P2107" i="6"/>
  <c r="P2108" i="6"/>
  <c r="P2109" i="6"/>
  <c r="P2110" i="6"/>
  <c r="P2111" i="6"/>
  <c r="P2112" i="6"/>
  <c r="P2113" i="6"/>
  <c r="P2114" i="6"/>
  <c r="P2115" i="6"/>
  <c r="P2116" i="6"/>
  <c r="P2117" i="6"/>
  <c r="P2118" i="6"/>
  <c r="P2119" i="6"/>
  <c r="P2120" i="6"/>
  <c r="P2121" i="6"/>
  <c r="P2122" i="6"/>
  <c r="P2123" i="6"/>
  <c r="P2124" i="6"/>
  <c r="P2125" i="6"/>
  <c r="P2126" i="6"/>
  <c r="P2127" i="6"/>
  <c r="P2128" i="6"/>
  <c r="P2129" i="6"/>
  <c r="P2130" i="6"/>
  <c r="P2131" i="6"/>
  <c r="P2132" i="6"/>
  <c r="P2133" i="6"/>
  <c r="P2134" i="6"/>
  <c r="P2135" i="6"/>
  <c r="P2136" i="6"/>
  <c r="P2137" i="6"/>
  <c r="P2138" i="6"/>
  <c r="P2139" i="6"/>
  <c r="P2140" i="6"/>
  <c r="P2141" i="6"/>
  <c r="P2142" i="6"/>
  <c r="P2143" i="6"/>
  <c r="P2144" i="6"/>
  <c r="P2145" i="6"/>
  <c r="P2146" i="6"/>
  <c r="P2147" i="6"/>
  <c r="P2148" i="6"/>
  <c r="P2149" i="6"/>
  <c r="P2150" i="6"/>
  <c r="P2151" i="6"/>
  <c r="P2152" i="6"/>
  <c r="P2153" i="6"/>
  <c r="P2154" i="6"/>
  <c r="P2155" i="6"/>
  <c r="P2156" i="6"/>
  <c r="P2157" i="6"/>
  <c r="P2158" i="6"/>
  <c r="P2159" i="6"/>
  <c r="P2160" i="6"/>
  <c r="P2161" i="6"/>
  <c r="P2162" i="6"/>
  <c r="P2163" i="6"/>
  <c r="P2164" i="6"/>
  <c r="P2165" i="6"/>
  <c r="P2166" i="6"/>
  <c r="P2167" i="6"/>
  <c r="P2168" i="6"/>
  <c r="P2169" i="6"/>
  <c r="P2170" i="6"/>
  <c r="P2171" i="6"/>
  <c r="P2172" i="6"/>
  <c r="P2173" i="6"/>
  <c r="P2174" i="6"/>
  <c r="P2175" i="6"/>
  <c r="P2176" i="6"/>
  <c r="P2177" i="6"/>
  <c r="P2178" i="6"/>
  <c r="P2179" i="6"/>
  <c r="P2180" i="6"/>
  <c r="P2181" i="6"/>
  <c r="P2182" i="6"/>
  <c r="P2183" i="6"/>
  <c r="P2184" i="6"/>
  <c r="P2185" i="6"/>
  <c r="P2186" i="6"/>
  <c r="P2187" i="6"/>
  <c r="P2188" i="6"/>
  <c r="P2189" i="6"/>
  <c r="P2190" i="6"/>
  <c r="P2191" i="6"/>
  <c r="P2192" i="6"/>
  <c r="P2193" i="6"/>
  <c r="P2194" i="6"/>
  <c r="P2195" i="6"/>
  <c r="P2196" i="6"/>
  <c r="P2197" i="6"/>
  <c r="P2198" i="6"/>
  <c r="P2199" i="6"/>
  <c r="P2200" i="6"/>
  <c r="P2201" i="6"/>
  <c r="P2202" i="6"/>
  <c r="P2203" i="6"/>
  <c r="P2204" i="6"/>
  <c r="P2205" i="6"/>
  <c r="P2206" i="6"/>
  <c r="P2207" i="6"/>
  <c r="P2208" i="6"/>
  <c r="P2209" i="6"/>
  <c r="P2210" i="6"/>
  <c r="P2211" i="6"/>
  <c r="P2212" i="6"/>
  <c r="P2213" i="6"/>
  <c r="P2214" i="6"/>
  <c r="P2215" i="6"/>
  <c r="P2216" i="6"/>
  <c r="P2217" i="6"/>
  <c r="P2218" i="6"/>
  <c r="P2219" i="6"/>
  <c r="P2220" i="6"/>
  <c r="P2221" i="6"/>
  <c r="P2222" i="6"/>
  <c r="P2223" i="6"/>
  <c r="P2224" i="6"/>
  <c r="P2225" i="6"/>
  <c r="P2226" i="6"/>
  <c r="P2227" i="6"/>
  <c r="P2228" i="6"/>
  <c r="P2229" i="6"/>
  <c r="P2230" i="6"/>
  <c r="P2231" i="6"/>
  <c r="P2232" i="6"/>
  <c r="P2233" i="6"/>
  <c r="P2234" i="6"/>
  <c r="P2235" i="6"/>
  <c r="P2236" i="6"/>
  <c r="P2237" i="6"/>
  <c r="P2238" i="6"/>
  <c r="P2239" i="6"/>
  <c r="P2240" i="6"/>
  <c r="P2241" i="6"/>
  <c r="P2242" i="6"/>
  <c r="P2243" i="6"/>
  <c r="P2244" i="6"/>
  <c r="P2245" i="6"/>
  <c r="P2246" i="6"/>
  <c r="P2247" i="6"/>
  <c r="P2248" i="6"/>
  <c r="P2249" i="6"/>
  <c r="P2250" i="6"/>
  <c r="P2251" i="6"/>
  <c r="P2252" i="6"/>
  <c r="P2253" i="6"/>
  <c r="P2254" i="6"/>
  <c r="P2255" i="6"/>
  <c r="P2256" i="6"/>
  <c r="P2257" i="6"/>
  <c r="P2258" i="6"/>
  <c r="P2259" i="6"/>
  <c r="P2260" i="6"/>
  <c r="P2261" i="6"/>
  <c r="P2262" i="6"/>
  <c r="P2263" i="6"/>
  <c r="P2264" i="6"/>
  <c r="P2265" i="6"/>
  <c r="P2266" i="6"/>
  <c r="P2267" i="6"/>
  <c r="P2268" i="6"/>
  <c r="P2269" i="6"/>
  <c r="P2270" i="6"/>
  <c r="P2271" i="6"/>
  <c r="P2272" i="6"/>
  <c r="P2273" i="6"/>
  <c r="P2274" i="6"/>
  <c r="P2275" i="6"/>
  <c r="P2276" i="6"/>
  <c r="P2277" i="6"/>
  <c r="P2278" i="6"/>
  <c r="P2279" i="6"/>
  <c r="P2280" i="6"/>
  <c r="P2281" i="6"/>
  <c r="P2282" i="6"/>
  <c r="P2283" i="6"/>
  <c r="P2284" i="6"/>
  <c r="P2285" i="6"/>
  <c r="P2286" i="6"/>
  <c r="P2287" i="6"/>
  <c r="P2288" i="6"/>
  <c r="P2289" i="6"/>
  <c r="P2290" i="6"/>
  <c r="P2291" i="6"/>
  <c r="P2292" i="6"/>
  <c r="P2293" i="6"/>
  <c r="P2294" i="6"/>
  <c r="P2295" i="6"/>
  <c r="P2296" i="6"/>
  <c r="P2297" i="6"/>
  <c r="P2298" i="6"/>
  <c r="P2299" i="6"/>
  <c r="P2300" i="6"/>
  <c r="P2301" i="6"/>
  <c r="P2302" i="6"/>
  <c r="P2303" i="6"/>
  <c r="P2304" i="6"/>
  <c r="P2305" i="6"/>
  <c r="P2306" i="6"/>
  <c r="P2307" i="6"/>
  <c r="P2308" i="6"/>
  <c r="P2309" i="6"/>
  <c r="P2310" i="6"/>
  <c r="P2311" i="6"/>
  <c r="P2312" i="6"/>
  <c r="P2313" i="6"/>
  <c r="P2314" i="6"/>
  <c r="P2315" i="6"/>
  <c r="P2316" i="6"/>
  <c r="P2317" i="6"/>
  <c r="P2318" i="6"/>
  <c r="P2319" i="6"/>
  <c r="P2320" i="6"/>
  <c r="P2321" i="6"/>
  <c r="P2322" i="6"/>
  <c r="P2323" i="6"/>
  <c r="P2324" i="6"/>
  <c r="P2325" i="6"/>
  <c r="P2326" i="6"/>
  <c r="P2327" i="6"/>
  <c r="P2328" i="6"/>
  <c r="P2329" i="6"/>
  <c r="P2330" i="6"/>
  <c r="P2331" i="6"/>
  <c r="P2332" i="6"/>
  <c r="P2333" i="6"/>
  <c r="P2334" i="6"/>
  <c r="P2335" i="6"/>
  <c r="P2336" i="6"/>
  <c r="P2337" i="6"/>
  <c r="P2338" i="6"/>
  <c r="P2339" i="6"/>
  <c r="P2340" i="6"/>
  <c r="P2341" i="6"/>
  <c r="P2342" i="6"/>
  <c r="P2343" i="6"/>
  <c r="P2344" i="6"/>
  <c r="P2345" i="6"/>
  <c r="P2346" i="6"/>
  <c r="P2347" i="6"/>
  <c r="P2348" i="6"/>
  <c r="P2349" i="6"/>
  <c r="P2350" i="6"/>
  <c r="P2351" i="6"/>
  <c r="P2352" i="6"/>
  <c r="P2353" i="6"/>
  <c r="P2354" i="6"/>
  <c r="P2355" i="6"/>
  <c r="P2356" i="6"/>
  <c r="P2357" i="6"/>
  <c r="P2358" i="6"/>
  <c r="P2359" i="6"/>
  <c r="P2360" i="6"/>
  <c r="P2361" i="6"/>
  <c r="P2362" i="6"/>
  <c r="P2363" i="6"/>
  <c r="P2364" i="6"/>
  <c r="P2365" i="6"/>
  <c r="P2366" i="6"/>
  <c r="P2367" i="6"/>
  <c r="P2368" i="6"/>
  <c r="P2369" i="6"/>
  <c r="P2370" i="6"/>
  <c r="P2371" i="6"/>
  <c r="P2372" i="6"/>
  <c r="P2373" i="6"/>
  <c r="P2374" i="6"/>
  <c r="P2375" i="6"/>
  <c r="P2376" i="6"/>
  <c r="P2377" i="6"/>
  <c r="P2378" i="6"/>
  <c r="P2379" i="6"/>
  <c r="P2380" i="6"/>
  <c r="P2381" i="6"/>
  <c r="P2382" i="6"/>
  <c r="P2383" i="6"/>
  <c r="P2384" i="6"/>
  <c r="P2385" i="6"/>
  <c r="P2386" i="6"/>
  <c r="P2387" i="6"/>
  <c r="P2388" i="6"/>
  <c r="P2389" i="6"/>
  <c r="P2390" i="6"/>
  <c r="P2391" i="6"/>
  <c r="P2392" i="6"/>
  <c r="P2393" i="6"/>
  <c r="P2394" i="6"/>
  <c r="P2395" i="6"/>
  <c r="P2396" i="6"/>
  <c r="P2397" i="6"/>
  <c r="P2398" i="6"/>
  <c r="P2399" i="6"/>
  <c r="P2400" i="6"/>
  <c r="P2401" i="6"/>
  <c r="P2402" i="6"/>
  <c r="P2403" i="6"/>
  <c r="P2404" i="6"/>
  <c r="P2405" i="6"/>
  <c r="P2406" i="6"/>
  <c r="P2407" i="6"/>
  <c r="P2408" i="6"/>
  <c r="P2409" i="6"/>
  <c r="P2410" i="6"/>
  <c r="P2411" i="6"/>
  <c r="P2412" i="6"/>
  <c r="P2413" i="6"/>
  <c r="P2414" i="6"/>
  <c r="P2415" i="6"/>
  <c r="P2416" i="6"/>
  <c r="P2417" i="6"/>
  <c r="P2418" i="6"/>
  <c r="P2419" i="6"/>
  <c r="P2420" i="6"/>
  <c r="P2421" i="6"/>
  <c r="P2422" i="6"/>
  <c r="P2423" i="6"/>
  <c r="P2424" i="6"/>
  <c r="P2425" i="6"/>
  <c r="P2426" i="6"/>
  <c r="P2427" i="6"/>
  <c r="P2428" i="6"/>
  <c r="P2429" i="6"/>
  <c r="P2430" i="6"/>
  <c r="P2431" i="6"/>
  <c r="P2432" i="6"/>
  <c r="P2433" i="6"/>
  <c r="P2434" i="6"/>
  <c r="P2435" i="6"/>
  <c r="P2436" i="6"/>
  <c r="P2437" i="6"/>
  <c r="P2438" i="6"/>
  <c r="P2439" i="6"/>
  <c r="P2440" i="6"/>
  <c r="P2441" i="6"/>
  <c r="P2442" i="6"/>
  <c r="P2443" i="6"/>
  <c r="P2444" i="6"/>
  <c r="P2445" i="6"/>
  <c r="P2446" i="6"/>
  <c r="P2447" i="6"/>
  <c r="P2448" i="6"/>
  <c r="P2449" i="6"/>
  <c r="P2450" i="6"/>
  <c r="P2451" i="6"/>
  <c r="P2452" i="6"/>
  <c r="P2453" i="6"/>
  <c r="P2454" i="6"/>
  <c r="P2455" i="6"/>
  <c r="P2456" i="6"/>
  <c r="P2457" i="6"/>
  <c r="P2458" i="6"/>
  <c r="P2459" i="6"/>
  <c r="P2460" i="6"/>
  <c r="P2461" i="6"/>
  <c r="P2462" i="6"/>
  <c r="P2463" i="6"/>
  <c r="P2464" i="6"/>
  <c r="P2465" i="6"/>
  <c r="P2466" i="6"/>
  <c r="P2467" i="6"/>
  <c r="P2468" i="6"/>
  <c r="P2469" i="6"/>
  <c r="P2470" i="6"/>
  <c r="P2471" i="6"/>
  <c r="P2472" i="6"/>
  <c r="P2473" i="6"/>
  <c r="P2474" i="6"/>
  <c r="P2475" i="6"/>
  <c r="P2476" i="6"/>
  <c r="P2477" i="6"/>
  <c r="P2478" i="6"/>
  <c r="P2479" i="6"/>
  <c r="P2480" i="6"/>
  <c r="P2481" i="6"/>
  <c r="P2482" i="6"/>
  <c r="P2483" i="6"/>
  <c r="P2484" i="6"/>
  <c r="P2485" i="6"/>
  <c r="P2486" i="6"/>
  <c r="P2487" i="6"/>
  <c r="P2488" i="6"/>
  <c r="P2489" i="6"/>
  <c r="P2490" i="6"/>
  <c r="P2491" i="6"/>
  <c r="P2492" i="6"/>
  <c r="P2493" i="6"/>
  <c r="P2494" i="6"/>
  <c r="P2495" i="6"/>
  <c r="P2496" i="6"/>
  <c r="P2497" i="6"/>
  <c r="P2498" i="6"/>
  <c r="P2499" i="6"/>
  <c r="P2500" i="6"/>
  <c r="P2501" i="6"/>
  <c r="P2502" i="6"/>
  <c r="P2503" i="6"/>
  <c r="P2504" i="6"/>
  <c r="P2505" i="6"/>
  <c r="P2506" i="6"/>
  <c r="P2507" i="6"/>
  <c r="P2508" i="6"/>
  <c r="P2509" i="6"/>
  <c r="P2510" i="6"/>
  <c r="P2511" i="6"/>
  <c r="P2512" i="6"/>
  <c r="P2513" i="6"/>
  <c r="P2514" i="6"/>
  <c r="P2515" i="6"/>
  <c r="P2516" i="6"/>
  <c r="P2517" i="6"/>
  <c r="P2518" i="6"/>
  <c r="P2519" i="6"/>
  <c r="P2520" i="6"/>
  <c r="P2521" i="6"/>
  <c r="P2522" i="6"/>
  <c r="P2523" i="6"/>
  <c r="P2524" i="6"/>
  <c r="P2525" i="6"/>
  <c r="P2526" i="6"/>
  <c r="P2527" i="6"/>
  <c r="P2528" i="6"/>
  <c r="P2529" i="6"/>
  <c r="P2530" i="6"/>
  <c r="P2531" i="6"/>
  <c r="P2532" i="6"/>
  <c r="P2533" i="6"/>
  <c r="P2534" i="6"/>
  <c r="P2535" i="6"/>
  <c r="P2536" i="6"/>
  <c r="P2537" i="6"/>
  <c r="P2538" i="6"/>
  <c r="P2539" i="6"/>
  <c r="P2540" i="6"/>
  <c r="P2541" i="6"/>
  <c r="P2542" i="6"/>
  <c r="P2543" i="6"/>
  <c r="P2544" i="6"/>
  <c r="P2545" i="6"/>
  <c r="P2546" i="6"/>
  <c r="P2547" i="6"/>
  <c r="P2548" i="6"/>
  <c r="P2549" i="6"/>
  <c r="P2550" i="6"/>
  <c r="P2551" i="6"/>
  <c r="P2552" i="6"/>
  <c r="P2553" i="6"/>
  <c r="P2554" i="6"/>
  <c r="P2555" i="6"/>
  <c r="P2556" i="6"/>
  <c r="P2557" i="6"/>
  <c r="P2558" i="6"/>
  <c r="P2559" i="6"/>
  <c r="P2560" i="6"/>
  <c r="P2561" i="6"/>
  <c r="P2562" i="6"/>
  <c r="P2563" i="6"/>
  <c r="P2564" i="6"/>
  <c r="P2565" i="6"/>
  <c r="P2566" i="6"/>
  <c r="P2567" i="6"/>
  <c r="P2568" i="6"/>
  <c r="P2569" i="6"/>
  <c r="P2570" i="6"/>
  <c r="P2571" i="6"/>
  <c r="P2572" i="6"/>
  <c r="P2573" i="6"/>
  <c r="P2574" i="6"/>
  <c r="P2575" i="6"/>
  <c r="P2576" i="6"/>
  <c r="P2577" i="6"/>
  <c r="P2578" i="6"/>
  <c r="P2579" i="6"/>
  <c r="P2580" i="6"/>
  <c r="P2581" i="6"/>
  <c r="P2582" i="6"/>
  <c r="P2583" i="6"/>
  <c r="P2584" i="6"/>
  <c r="P2585" i="6"/>
  <c r="P2586" i="6"/>
  <c r="P2587" i="6"/>
  <c r="P2588" i="6"/>
  <c r="P2589" i="6"/>
  <c r="P2590" i="6"/>
  <c r="P2591" i="6"/>
  <c r="P2592" i="6"/>
  <c r="P2593" i="6"/>
  <c r="P2594" i="6"/>
  <c r="P2595" i="6"/>
  <c r="P2596" i="6"/>
  <c r="P2597" i="6"/>
  <c r="P2598" i="6"/>
  <c r="P2599" i="6"/>
  <c r="P2600" i="6"/>
  <c r="P2601" i="6"/>
  <c r="P2602" i="6"/>
  <c r="P2603" i="6"/>
  <c r="P2604" i="6"/>
  <c r="P2605" i="6"/>
  <c r="P2606" i="6"/>
  <c r="P2607" i="6"/>
  <c r="P2608" i="6"/>
  <c r="P2609" i="6"/>
  <c r="P2610" i="6"/>
  <c r="P2611" i="6"/>
  <c r="P2612" i="6"/>
  <c r="P2613" i="6"/>
  <c r="P2614" i="6"/>
  <c r="P2615" i="6"/>
  <c r="P2616" i="6"/>
  <c r="P2617" i="6"/>
  <c r="P2618" i="6"/>
  <c r="P2619" i="6"/>
  <c r="P2620" i="6"/>
  <c r="P2621" i="6"/>
  <c r="P2622" i="6"/>
  <c r="P2623" i="6"/>
  <c r="P2624" i="6"/>
  <c r="P2625" i="6"/>
  <c r="P2626" i="6"/>
  <c r="P2627" i="6"/>
  <c r="P2628" i="6"/>
  <c r="P2629" i="6"/>
  <c r="P2630" i="6"/>
  <c r="P2631" i="6"/>
  <c r="P2632" i="6"/>
  <c r="P2633" i="6"/>
  <c r="P2634" i="6"/>
  <c r="P2635" i="6"/>
  <c r="P2636" i="6"/>
  <c r="P2637" i="6"/>
  <c r="P2638" i="6"/>
  <c r="P2639" i="6"/>
  <c r="P2640" i="6"/>
  <c r="P2641" i="6"/>
  <c r="P2642" i="6"/>
  <c r="P2643" i="6"/>
  <c r="P2644" i="6"/>
  <c r="P2645" i="6"/>
  <c r="P2646" i="6"/>
  <c r="P2647" i="6"/>
  <c r="P2648" i="6"/>
  <c r="P2649" i="6"/>
  <c r="P2650" i="6"/>
  <c r="P2651" i="6"/>
  <c r="P2652" i="6"/>
  <c r="P2653" i="6"/>
  <c r="P2654" i="6"/>
  <c r="P2655" i="6"/>
  <c r="P2656" i="6"/>
  <c r="P2657" i="6"/>
  <c r="P2658" i="6"/>
  <c r="P2659" i="6"/>
  <c r="P2660" i="6"/>
  <c r="P2661" i="6"/>
  <c r="P2662" i="6"/>
  <c r="P2663" i="6"/>
  <c r="P2664" i="6"/>
  <c r="P2665" i="6"/>
  <c r="P2666" i="6"/>
  <c r="P2667" i="6"/>
  <c r="P2668" i="6"/>
  <c r="P2669" i="6"/>
  <c r="P2670" i="6"/>
  <c r="P2671" i="6"/>
  <c r="P2672" i="6"/>
  <c r="P2673" i="6"/>
  <c r="P2674" i="6"/>
  <c r="P2675" i="6"/>
  <c r="P2676" i="6"/>
  <c r="P2677" i="6"/>
  <c r="P2678" i="6"/>
  <c r="P2679" i="6"/>
  <c r="P2680" i="6"/>
  <c r="P2681" i="6"/>
  <c r="P2682" i="6"/>
  <c r="P2683" i="6"/>
  <c r="P2684" i="6"/>
  <c r="P2685" i="6"/>
  <c r="P2686" i="6"/>
  <c r="P2687" i="6"/>
  <c r="P2688" i="6"/>
  <c r="P2689" i="6"/>
  <c r="P2690" i="6"/>
  <c r="P2691" i="6"/>
  <c r="P2692" i="6"/>
  <c r="P2693" i="6"/>
  <c r="P2694" i="6"/>
  <c r="P2695" i="6"/>
  <c r="P2696" i="6"/>
  <c r="P2697" i="6"/>
  <c r="P2698" i="6"/>
  <c r="P2699" i="6"/>
  <c r="P2700" i="6"/>
  <c r="P2701" i="6"/>
  <c r="P2702" i="6"/>
  <c r="P2703" i="6"/>
  <c r="P2704" i="6"/>
  <c r="P2705" i="6"/>
  <c r="P2706" i="6"/>
  <c r="P2707" i="6"/>
  <c r="P2708" i="6"/>
  <c r="P2709" i="6"/>
  <c r="P2710" i="6"/>
  <c r="P2711" i="6"/>
  <c r="P2712" i="6"/>
  <c r="P2713" i="6"/>
  <c r="P2714" i="6"/>
  <c r="P2715" i="6"/>
  <c r="P2716" i="6"/>
  <c r="P2717" i="6"/>
  <c r="P2718" i="6"/>
  <c r="P2719" i="6"/>
  <c r="P2720" i="6"/>
  <c r="P2721" i="6"/>
  <c r="P2722" i="6"/>
  <c r="P2723" i="6"/>
  <c r="P2724" i="6"/>
  <c r="P2725" i="6"/>
  <c r="P2726" i="6"/>
  <c r="P2727" i="6"/>
  <c r="P2728" i="6"/>
  <c r="P2729" i="6"/>
  <c r="P2730" i="6"/>
  <c r="P2731" i="6"/>
  <c r="P2732" i="6"/>
  <c r="P2733" i="6"/>
  <c r="P2734" i="6"/>
  <c r="P2735" i="6"/>
  <c r="P2736" i="6"/>
  <c r="P2737" i="6"/>
  <c r="P2738" i="6"/>
  <c r="P2739" i="6"/>
  <c r="P2740" i="6"/>
  <c r="P2741" i="6"/>
  <c r="P2742" i="6"/>
  <c r="P2743" i="6"/>
  <c r="P2744" i="6"/>
  <c r="P2745" i="6"/>
  <c r="P2746" i="6"/>
  <c r="P2747" i="6"/>
  <c r="P2748" i="6"/>
  <c r="P2749" i="6"/>
  <c r="P2750" i="6"/>
  <c r="P2751" i="6"/>
  <c r="P2752" i="6"/>
  <c r="P2753" i="6"/>
  <c r="P2754" i="6"/>
  <c r="P2755" i="6"/>
  <c r="P2756" i="6"/>
  <c r="P2757" i="6"/>
  <c r="P2758" i="6"/>
  <c r="P2759" i="6"/>
  <c r="P2760" i="6"/>
  <c r="P2761" i="6"/>
  <c r="P2762" i="6"/>
  <c r="P2763" i="6"/>
  <c r="P2764" i="6"/>
  <c r="P2765" i="6"/>
  <c r="P2766" i="6"/>
  <c r="P2767" i="6"/>
  <c r="P2768" i="6"/>
  <c r="P2769" i="6"/>
  <c r="P2770" i="6"/>
  <c r="P2771" i="6"/>
  <c r="P2772" i="6"/>
  <c r="P2773" i="6"/>
  <c r="P2774" i="6"/>
  <c r="P2775" i="6"/>
  <c r="P2776" i="6"/>
  <c r="P2777" i="6"/>
  <c r="P2778" i="6"/>
  <c r="P2779" i="6"/>
  <c r="P2780" i="6"/>
  <c r="P2781" i="6"/>
  <c r="P2782" i="6"/>
  <c r="P2783" i="6"/>
  <c r="P2784" i="6"/>
  <c r="P2785" i="6"/>
  <c r="P2786" i="6"/>
  <c r="P2787" i="6"/>
  <c r="P2788" i="6"/>
  <c r="P2789" i="6"/>
  <c r="P2790" i="6"/>
  <c r="P2791" i="6"/>
  <c r="P2792" i="6"/>
  <c r="P2793" i="6"/>
  <c r="P2794" i="6"/>
  <c r="P2795" i="6"/>
  <c r="P2796" i="6"/>
  <c r="P2797" i="6"/>
  <c r="P2798" i="6"/>
  <c r="P2799" i="6"/>
  <c r="P2800" i="6"/>
  <c r="P2801" i="6"/>
  <c r="P2802" i="6"/>
  <c r="P2803" i="6"/>
  <c r="P2804" i="6"/>
  <c r="P2805" i="6"/>
  <c r="P2806" i="6"/>
  <c r="P2807" i="6"/>
  <c r="P2808" i="6"/>
  <c r="P2809" i="6"/>
  <c r="P2810" i="6"/>
  <c r="P2811" i="6"/>
  <c r="P2812" i="6"/>
  <c r="P2813" i="6"/>
  <c r="P2814" i="6"/>
  <c r="P2815" i="6"/>
  <c r="P2816" i="6"/>
  <c r="P2817" i="6"/>
  <c r="P2818" i="6"/>
  <c r="P2819" i="6"/>
  <c r="P2820" i="6"/>
  <c r="P2821" i="6"/>
  <c r="P2822" i="6"/>
  <c r="P2823" i="6"/>
  <c r="P2824" i="6"/>
  <c r="P2825" i="6"/>
  <c r="P2826" i="6"/>
  <c r="P2827" i="6"/>
  <c r="P2828" i="6"/>
  <c r="P2829" i="6"/>
  <c r="P2830" i="6"/>
  <c r="P2831" i="6"/>
  <c r="P2832" i="6"/>
  <c r="P2833" i="6"/>
  <c r="P2834" i="6"/>
  <c r="P2835" i="6"/>
  <c r="P2836" i="6"/>
  <c r="P2837" i="6"/>
  <c r="P2838" i="6"/>
  <c r="P2839" i="6"/>
  <c r="P2840" i="6"/>
  <c r="P2841" i="6"/>
  <c r="P2842" i="6"/>
  <c r="P2843" i="6"/>
  <c r="P2844" i="6"/>
  <c r="P2845" i="6"/>
  <c r="P2846" i="6"/>
  <c r="P2847" i="6"/>
  <c r="P2848" i="6"/>
  <c r="P2849" i="6"/>
  <c r="P2850" i="6"/>
  <c r="P2851" i="6"/>
  <c r="P2852" i="6"/>
  <c r="P2853" i="6"/>
  <c r="P2854" i="6"/>
  <c r="P2855" i="6"/>
  <c r="P2856" i="6"/>
  <c r="P2857" i="6"/>
  <c r="P2858" i="6"/>
  <c r="P2859" i="6"/>
  <c r="P2860" i="6"/>
  <c r="P2861" i="6"/>
  <c r="P2862" i="6"/>
  <c r="P2863" i="6"/>
  <c r="P2864" i="6"/>
  <c r="P2865" i="6"/>
  <c r="P2866" i="6"/>
  <c r="P2867" i="6"/>
  <c r="P2868" i="6"/>
  <c r="P2869" i="6"/>
  <c r="P2870" i="6"/>
  <c r="P2871" i="6"/>
  <c r="P2872" i="6"/>
  <c r="P2873" i="6"/>
  <c r="P2874" i="6"/>
  <c r="P2875" i="6"/>
  <c r="P2876" i="6"/>
  <c r="P2877" i="6"/>
  <c r="P2878" i="6"/>
  <c r="P2879" i="6"/>
  <c r="P2880" i="6"/>
  <c r="P2881" i="6"/>
  <c r="P2882" i="6"/>
  <c r="P2883" i="6"/>
  <c r="P2884" i="6"/>
  <c r="P2885" i="6"/>
  <c r="P2886" i="6"/>
  <c r="P2887" i="6"/>
  <c r="P2888" i="6"/>
  <c r="P2889" i="6"/>
  <c r="P2890" i="6"/>
  <c r="P2891" i="6"/>
  <c r="P2892" i="6"/>
  <c r="P2893" i="6"/>
  <c r="P2894" i="6"/>
  <c r="P2895" i="6"/>
  <c r="P2896" i="6"/>
  <c r="P2897" i="6"/>
  <c r="P2898" i="6"/>
  <c r="P2899" i="6"/>
  <c r="P2900" i="6"/>
  <c r="P2901" i="6"/>
  <c r="P2902" i="6"/>
  <c r="P2903" i="6"/>
  <c r="P2904" i="6"/>
  <c r="P2905" i="6"/>
  <c r="P2906" i="6"/>
  <c r="P2907" i="6"/>
  <c r="P2908" i="6"/>
  <c r="P2909" i="6"/>
  <c r="P2910" i="6"/>
  <c r="P2911" i="6"/>
  <c r="P2912" i="6"/>
  <c r="P2913" i="6"/>
  <c r="P2914" i="6"/>
  <c r="P2915" i="6"/>
  <c r="P2916" i="6"/>
  <c r="P2917" i="6"/>
  <c r="P2918" i="6"/>
  <c r="P2919" i="6"/>
  <c r="P2920" i="6"/>
  <c r="P2921" i="6"/>
  <c r="P2922" i="6"/>
  <c r="P2923" i="6"/>
  <c r="P2924" i="6"/>
  <c r="P2925" i="6"/>
  <c r="P2926" i="6"/>
  <c r="P2927" i="6"/>
  <c r="P2928" i="6"/>
  <c r="P2929" i="6"/>
  <c r="P2930" i="6"/>
  <c r="P2931" i="6"/>
  <c r="P2932" i="6"/>
  <c r="P2933" i="6"/>
  <c r="P2934" i="6"/>
  <c r="P2935" i="6"/>
  <c r="P2936" i="6"/>
  <c r="P2937" i="6"/>
  <c r="P2938" i="6"/>
  <c r="P2939" i="6"/>
  <c r="P2940" i="6"/>
  <c r="P2941" i="6"/>
  <c r="P2942" i="6"/>
  <c r="P2943" i="6"/>
  <c r="P2944" i="6"/>
  <c r="P2945" i="6"/>
  <c r="P2946" i="6"/>
  <c r="P2947" i="6"/>
  <c r="P2948" i="6"/>
  <c r="P2949" i="6"/>
  <c r="P2950" i="6"/>
  <c r="P2951" i="6"/>
  <c r="P2952" i="6"/>
  <c r="P2953" i="6"/>
  <c r="P2954" i="6"/>
  <c r="P2955" i="6"/>
  <c r="P2956" i="6"/>
  <c r="P2957" i="6"/>
  <c r="P2958" i="6"/>
  <c r="P2959" i="6"/>
  <c r="P2960" i="6"/>
  <c r="P2961" i="6"/>
  <c r="P2962" i="6"/>
  <c r="P2963" i="6"/>
  <c r="P2964" i="6"/>
  <c r="P2965" i="6"/>
  <c r="P2966" i="6"/>
  <c r="P2967" i="6"/>
  <c r="P2968" i="6"/>
  <c r="P2969" i="6"/>
  <c r="P2970" i="6"/>
  <c r="P2971" i="6"/>
  <c r="P2972" i="6"/>
  <c r="P2973" i="6"/>
  <c r="P2974" i="6"/>
  <c r="P2975" i="6"/>
  <c r="P2976" i="6"/>
  <c r="P2977" i="6"/>
  <c r="P2978" i="6"/>
  <c r="P2979" i="6"/>
  <c r="P2980" i="6"/>
  <c r="P2981" i="6"/>
  <c r="P2982" i="6"/>
  <c r="P2983" i="6"/>
  <c r="P2984" i="6"/>
  <c r="P2985" i="6"/>
  <c r="P2986" i="6"/>
  <c r="P2987" i="6"/>
  <c r="P2988" i="6"/>
  <c r="P2989" i="6"/>
  <c r="P2990" i="6"/>
  <c r="P2991" i="6"/>
  <c r="P2992" i="6"/>
  <c r="P2993" i="6"/>
  <c r="P2994" i="6"/>
  <c r="P2995" i="6"/>
  <c r="P2996" i="6"/>
  <c r="P2997" i="6"/>
  <c r="P2998" i="6"/>
  <c r="P2999" i="6"/>
  <c r="P3000" i="6"/>
  <c r="P3001" i="6"/>
  <c r="P3002" i="6"/>
  <c r="P3003" i="6"/>
  <c r="P3004" i="6"/>
  <c r="P3005" i="6"/>
  <c r="P3006" i="6"/>
  <c r="P3007" i="6"/>
  <c r="P3008" i="6"/>
  <c r="P3009" i="6"/>
  <c r="P3010" i="6"/>
  <c r="P3011" i="6"/>
  <c r="P3012" i="6"/>
  <c r="P3013" i="6"/>
  <c r="P3014" i="6"/>
  <c r="P3015" i="6"/>
  <c r="P3016" i="6"/>
  <c r="P3017" i="6"/>
  <c r="P3018" i="6"/>
  <c r="P3019" i="6"/>
  <c r="P3020" i="6"/>
  <c r="P3021" i="6"/>
  <c r="P3022" i="6"/>
  <c r="P3023" i="6"/>
  <c r="P3024" i="6"/>
  <c r="P3025" i="6"/>
  <c r="P3026" i="6"/>
  <c r="P3027" i="6"/>
  <c r="P3028" i="6"/>
  <c r="P3029" i="6"/>
  <c r="P3030" i="6"/>
  <c r="P3031" i="6"/>
  <c r="P3032" i="6"/>
  <c r="P3033" i="6"/>
  <c r="P3034" i="6"/>
  <c r="P3035" i="6"/>
  <c r="P3036" i="6"/>
  <c r="P3037" i="6"/>
  <c r="P3038" i="6"/>
  <c r="P3039" i="6"/>
  <c r="P3040" i="6"/>
  <c r="P3041" i="6"/>
  <c r="P3042" i="6"/>
  <c r="P3043" i="6"/>
  <c r="P3044" i="6"/>
  <c r="P3045" i="6"/>
  <c r="P3046" i="6"/>
  <c r="P3047" i="6"/>
  <c r="P3048" i="6"/>
  <c r="P3049" i="6"/>
  <c r="P3050" i="6"/>
  <c r="P3051" i="6"/>
  <c r="P3052" i="6"/>
  <c r="P3053" i="6"/>
  <c r="P3054" i="6"/>
  <c r="P3055" i="6"/>
  <c r="P3056" i="6"/>
  <c r="P3057" i="6"/>
  <c r="P3058" i="6"/>
  <c r="P3059" i="6"/>
  <c r="P3060" i="6"/>
  <c r="P3061" i="6"/>
  <c r="P3062" i="6"/>
  <c r="P3063" i="6"/>
  <c r="P3064" i="6"/>
  <c r="P3065" i="6"/>
  <c r="P3066" i="6"/>
  <c r="P3067" i="6"/>
  <c r="P3068" i="6"/>
  <c r="P3069" i="6"/>
  <c r="P3070" i="6"/>
  <c r="P3071" i="6"/>
  <c r="P3072" i="6"/>
  <c r="P3073" i="6"/>
  <c r="P3074" i="6"/>
  <c r="P3075" i="6"/>
  <c r="P3076" i="6"/>
  <c r="P3077" i="6"/>
  <c r="P3078" i="6"/>
  <c r="P3079" i="6"/>
  <c r="P3080" i="6"/>
  <c r="P3081" i="6"/>
  <c r="P3082" i="6"/>
  <c r="P3083" i="6"/>
  <c r="P3084" i="6"/>
  <c r="P3085" i="6"/>
  <c r="P3086" i="6"/>
  <c r="P3087" i="6"/>
  <c r="P3088" i="6"/>
  <c r="P3089" i="6"/>
  <c r="P3090" i="6"/>
  <c r="P3091" i="6"/>
  <c r="P3092" i="6"/>
  <c r="P3093" i="6"/>
  <c r="P3094" i="6"/>
  <c r="P3095" i="6"/>
  <c r="P3096" i="6"/>
  <c r="P3097" i="6"/>
  <c r="P3098" i="6"/>
  <c r="P3099" i="6"/>
  <c r="P3100" i="6"/>
  <c r="P3101" i="6"/>
  <c r="P3102" i="6"/>
  <c r="P3103" i="6"/>
  <c r="P3104" i="6"/>
  <c r="P3105" i="6"/>
  <c r="P3106" i="6"/>
  <c r="P3107" i="6"/>
  <c r="P3108" i="6"/>
  <c r="P3109" i="6"/>
  <c r="P3110" i="6"/>
  <c r="P3111" i="6"/>
  <c r="P3112" i="6"/>
  <c r="P3113" i="6"/>
  <c r="P3114" i="6"/>
  <c r="P3115" i="6"/>
  <c r="P3116" i="6"/>
  <c r="P3117" i="6"/>
  <c r="P3118" i="6"/>
  <c r="P3119" i="6"/>
  <c r="P3120" i="6"/>
  <c r="P3121" i="6"/>
  <c r="P3122" i="6"/>
  <c r="P3123" i="6"/>
  <c r="P3124" i="6"/>
  <c r="P3125" i="6"/>
  <c r="P3126" i="6"/>
  <c r="P3127" i="6"/>
  <c r="P3128" i="6"/>
  <c r="P3129" i="6"/>
  <c r="P3130" i="6"/>
  <c r="P3131" i="6"/>
  <c r="P3132" i="6"/>
  <c r="P3133" i="6"/>
  <c r="P3134" i="6"/>
  <c r="P3135" i="6"/>
  <c r="P3136" i="6"/>
  <c r="P3137" i="6"/>
  <c r="P3138" i="6"/>
  <c r="P3139" i="6"/>
  <c r="P3140" i="6"/>
  <c r="P3141" i="6"/>
  <c r="P3142" i="6"/>
  <c r="P3143" i="6"/>
  <c r="P3144" i="6"/>
  <c r="P3145" i="6"/>
  <c r="P3146" i="6"/>
  <c r="P3147" i="6"/>
  <c r="P3148" i="6"/>
  <c r="P3149" i="6"/>
  <c r="P3150" i="6"/>
  <c r="P3151" i="6"/>
  <c r="P3152" i="6"/>
  <c r="P3153" i="6"/>
  <c r="P3154" i="6"/>
  <c r="P3155" i="6"/>
  <c r="P3156" i="6"/>
  <c r="P3157" i="6"/>
  <c r="P3158" i="6"/>
  <c r="P3159" i="6"/>
  <c r="P3160" i="6"/>
  <c r="P3161" i="6"/>
  <c r="P3162" i="6"/>
  <c r="P3163" i="6"/>
  <c r="P3164" i="6"/>
  <c r="P3165" i="6"/>
  <c r="P3166" i="6"/>
  <c r="P3167" i="6"/>
  <c r="P3168" i="6"/>
  <c r="P3169" i="6"/>
  <c r="P3170" i="6"/>
  <c r="P3171" i="6"/>
  <c r="P3172" i="6"/>
  <c r="P3173" i="6"/>
  <c r="P3174" i="6"/>
  <c r="P3175" i="6"/>
  <c r="P3176" i="6"/>
  <c r="P3177" i="6"/>
  <c r="P3178" i="6"/>
  <c r="P3179" i="6"/>
  <c r="P3180" i="6"/>
  <c r="P3181" i="6"/>
  <c r="P3182" i="6"/>
  <c r="P3183" i="6"/>
  <c r="P3184" i="6"/>
  <c r="P3185" i="6"/>
  <c r="P3186" i="6"/>
  <c r="P3187" i="6"/>
  <c r="P3188" i="6"/>
  <c r="P3189" i="6"/>
  <c r="P3190" i="6"/>
  <c r="P3191" i="6"/>
  <c r="P3192" i="6"/>
  <c r="P3193" i="6"/>
  <c r="P3194" i="6"/>
  <c r="P3195" i="6"/>
  <c r="P3196" i="6"/>
  <c r="P3197" i="6"/>
  <c r="P3198" i="6"/>
  <c r="P3199" i="6"/>
  <c r="P3200" i="6"/>
  <c r="P3201" i="6"/>
  <c r="P3202" i="6"/>
  <c r="P3203" i="6"/>
  <c r="P3204" i="6"/>
  <c r="P3205" i="6"/>
  <c r="P3206" i="6"/>
  <c r="P3207" i="6"/>
  <c r="P3208" i="6"/>
  <c r="P3209" i="6"/>
  <c r="P3210" i="6"/>
  <c r="P3211" i="6"/>
  <c r="P3212" i="6"/>
  <c r="P3213" i="6"/>
  <c r="P3214" i="6"/>
  <c r="P3215" i="6"/>
  <c r="P3216" i="6"/>
  <c r="P3217" i="6"/>
  <c r="P3218" i="6"/>
  <c r="P3219" i="6"/>
  <c r="P3220" i="6"/>
  <c r="P3221" i="6"/>
  <c r="P3222" i="6"/>
  <c r="P3223" i="6"/>
  <c r="P3224" i="6"/>
  <c r="P3225" i="6"/>
  <c r="P3226" i="6"/>
  <c r="P3227" i="6"/>
  <c r="P3228" i="6"/>
  <c r="P3229" i="6"/>
  <c r="P3230" i="6"/>
  <c r="P3231" i="6"/>
  <c r="P3232" i="6"/>
  <c r="P3233" i="6"/>
  <c r="P3234" i="6"/>
  <c r="P3235" i="6"/>
  <c r="P3236" i="6"/>
  <c r="P3237" i="6"/>
  <c r="P3238" i="6"/>
  <c r="P3239" i="6"/>
  <c r="P3240" i="6"/>
  <c r="P3241" i="6"/>
  <c r="P3242" i="6"/>
  <c r="P3243" i="6"/>
  <c r="P3244" i="6"/>
  <c r="P3245" i="6"/>
  <c r="P3246" i="6"/>
  <c r="P3247" i="6"/>
  <c r="P3248" i="6"/>
  <c r="P3249" i="6"/>
  <c r="P3250" i="6"/>
  <c r="P3251" i="6"/>
  <c r="P3252" i="6"/>
  <c r="P3253" i="6"/>
  <c r="P3254" i="6"/>
  <c r="P3255" i="6"/>
  <c r="P3256" i="6"/>
  <c r="P3257" i="6"/>
  <c r="P3258" i="6"/>
  <c r="P3259" i="6"/>
  <c r="P3260" i="6"/>
  <c r="P3261" i="6"/>
  <c r="P3262" i="6"/>
  <c r="P3263" i="6"/>
  <c r="P3264" i="6"/>
  <c r="P3265" i="6"/>
  <c r="P3266" i="6"/>
  <c r="P3267" i="6"/>
  <c r="P3268" i="6"/>
  <c r="P3269" i="6"/>
  <c r="P3270" i="6"/>
  <c r="P3271" i="6"/>
  <c r="P3272" i="6"/>
  <c r="P3273" i="6"/>
  <c r="P3274" i="6"/>
  <c r="P3275" i="6"/>
  <c r="P3276" i="6"/>
  <c r="P3277" i="6"/>
  <c r="P3278" i="6"/>
  <c r="P3279" i="6"/>
  <c r="P3280" i="6"/>
  <c r="P3281" i="6"/>
  <c r="P3282" i="6"/>
  <c r="P3283" i="6"/>
  <c r="P3284" i="6"/>
  <c r="P3285" i="6"/>
  <c r="P3286" i="6"/>
  <c r="P3287" i="6"/>
  <c r="P3288" i="6"/>
  <c r="P3289" i="6"/>
  <c r="P3290" i="6"/>
  <c r="P3291" i="6"/>
  <c r="P3292" i="6"/>
  <c r="P3293" i="6"/>
  <c r="P3294" i="6"/>
  <c r="P3295" i="6"/>
  <c r="P3296" i="6"/>
  <c r="P3297" i="6"/>
  <c r="P3298" i="6"/>
  <c r="P3299" i="6"/>
  <c r="P3300" i="6"/>
  <c r="P3301" i="6"/>
  <c r="P3302" i="6"/>
  <c r="P3303" i="6"/>
  <c r="P3304" i="6"/>
  <c r="P3305" i="6"/>
  <c r="P3306" i="6"/>
  <c r="P3307" i="6"/>
  <c r="P3308" i="6"/>
  <c r="P3309" i="6"/>
  <c r="P3310" i="6"/>
  <c r="P3311" i="6"/>
  <c r="P3312" i="6"/>
  <c r="P3313" i="6"/>
  <c r="P3314" i="6"/>
  <c r="P3315" i="6"/>
  <c r="P3316" i="6"/>
  <c r="P3317" i="6"/>
  <c r="P3318" i="6"/>
  <c r="P3319" i="6"/>
  <c r="P3320" i="6"/>
  <c r="P3321" i="6"/>
  <c r="P3322" i="6"/>
  <c r="P3323" i="6"/>
  <c r="P3324" i="6"/>
  <c r="P3325" i="6"/>
  <c r="P3326" i="6"/>
  <c r="P3327" i="6"/>
  <c r="P3328" i="6"/>
  <c r="P3329" i="6"/>
  <c r="P3330" i="6"/>
  <c r="P3331" i="6"/>
  <c r="P3332" i="6"/>
  <c r="P3333" i="6"/>
  <c r="P3334" i="6"/>
  <c r="P3335" i="6"/>
  <c r="P3336" i="6"/>
  <c r="P3337" i="6"/>
  <c r="P3338" i="6"/>
  <c r="P3339" i="6"/>
  <c r="P3340" i="6"/>
  <c r="P3341" i="6"/>
  <c r="P3342" i="6"/>
  <c r="P3343" i="6"/>
  <c r="P3344" i="6"/>
  <c r="P3345" i="6"/>
  <c r="P3346" i="6"/>
  <c r="P3347" i="6"/>
  <c r="P3348" i="6"/>
  <c r="P3349" i="6"/>
  <c r="P3350" i="6"/>
  <c r="P3351" i="6"/>
  <c r="P3352" i="6"/>
  <c r="P3353" i="6"/>
  <c r="P3354" i="6"/>
  <c r="P3355" i="6"/>
  <c r="P3356" i="6"/>
  <c r="P3357" i="6"/>
  <c r="P3358" i="6"/>
  <c r="P3359" i="6"/>
  <c r="P3360" i="6"/>
  <c r="P3361" i="6"/>
  <c r="P3362" i="6"/>
  <c r="P3363" i="6"/>
  <c r="P3364" i="6"/>
  <c r="P3365" i="6"/>
  <c r="P3366" i="6"/>
  <c r="P3367" i="6"/>
  <c r="P3368" i="6"/>
  <c r="P3369" i="6"/>
  <c r="P3370" i="6"/>
  <c r="P3371" i="6"/>
  <c r="P3372" i="6"/>
  <c r="P3373" i="6"/>
  <c r="P3374" i="6"/>
  <c r="P3375" i="6"/>
  <c r="P3376" i="6"/>
  <c r="P3377" i="6"/>
  <c r="P3378" i="6"/>
  <c r="P3379" i="6"/>
  <c r="P3380" i="6"/>
  <c r="P3381" i="6"/>
  <c r="P3382" i="6"/>
  <c r="P3383" i="6"/>
  <c r="P3384" i="6"/>
  <c r="P3385" i="6"/>
  <c r="P3386" i="6"/>
  <c r="P3387" i="6"/>
  <c r="P3388" i="6"/>
  <c r="P3389" i="6"/>
  <c r="P3390" i="6"/>
  <c r="P3391" i="6"/>
  <c r="P3392" i="6"/>
  <c r="P3393" i="6"/>
  <c r="P3394" i="6"/>
  <c r="P3395" i="6"/>
  <c r="P3396" i="6"/>
  <c r="P3397" i="6"/>
  <c r="P3398" i="6"/>
  <c r="P3399" i="6"/>
  <c r="P3400" i="6"/>
  <c r="P3401" i="6"/>
  <c r="P3402" i="6"/>
  <c r="P3403" i="6"/>
  <c r="P3404" i="6"/>
  <c r="P3405" i="6"/>
  <c r="P3406" i="6"/>
  <c r="P3407" i="6"/>
  <c r="P3408" i="6"/>
  <c r="P3409" i="6"/>
  <c r="P3410" i="6"/>
  <c r="P3411" i="6"/>
  <c r="P3412" i="6"/>
  <c r="P3413" i="6"/>
  <c r="P3414" i="6"/>
  <c r="P3415" i="6"/>
  <c r="P3416" i="6"/>
  <c r="P3417" i="6"/>
  <c r="P3418" i="6"/>
  <c r="P3419" i="6"/>
  <c r="P3420" i="6"/>
  <c r="P3421" i="6"/>
  <c r="P3422" i="6"/>
  <c r="P3423" i="6"/>
  <c r="P3424" i="6"/>
  <c r="P3425" i="6"/>
  <c r="P3426" i="6"/>
  <c r="P3427" i="6"/>
  <c r="P3428" i="6"/>
  <c r="P3429" i="6"/>
  <c r="P3430" i="6"/>
  <c r="P3431" i="6"/>
  <c r="P3432" i="6"/>
  <c r="P3433" i="6"/>
  <c r="P3434" i="6"/>
  <c r="P3435" i="6"/>
  <c r="P3436" i="6"/>
  <c r="P3437" i="6"/>
  <c r="P3438" i="6"/>
  <c r="P3439" i="6"/>
  <c r="P3440" i="6"/>
  <c r="P3441" i="6"/>
  <c r="P3442" i="6"/>
  <c r="P3443" i="6"/>
  <c r="P3444" i="6"/>
  <c r="P3445" i="6"/>
  <c r="P3446" i="6"/>
  <c r="P3447" i="6"/>
  <c r="P3448" i="6"/>
  <c r="P3449" i="6"/>
  <c r="P3450" i="6"/>
  <c r="P3451" i="6"/>
  <c r="P3452" i="6"/>
  <c r="P3453" i="6"/>
  <c r="P3454" i="6"/>
  <c r="P3455" i="6"/>
  <c r="P3456" i="6"/>
  <c r="P3457" i="6"/>
  <c r="P3458" i="6"/>
  <c r="P3459" i="6"/>
  <c r="P3460" i="6"/>
  <c r="P3461" i="6"/>
  <c r="P3462" i="6"/>
  <c r="P3463" i="6"/>
  <c r="P3464" i="6"/>
  <c r="P3465" i="6"/>
  <c r="P3466" i="6"/>
  <c r="P3467" i="6"/>
  <c r="P3468" i="6"/>
  <c r="P3469" i="6"/>
  <c r="P3470" i="6"/>
  <c r="P3471" i="6"/>
  <c r="P3472" i="6"/>
  <c r="P3473" i="6"/>
  <c r="P3474" i="6"/>
  <c r="P3475" i="6"/>
  <c r="P3476" i="6"/>
  <c r="P3477" i="6"/>
  <c r="P3478" i="6"/>
  <c r="P3479" i="6"/>
  <c r="P3480" i="6"/>
  <c r="P3481" i="6"/>
  <c r="P3482" i="6"/>
  <c r="P3483" i="6"/>
  <c r="P3484" i="6"/>
  <c r="P3485" i="6"/>
  <c r="P3486" i="6"/>
  <c r="P3487" i="6"/>
  <c r="P3488" i="6"/>
  <c r="P3489" i="6"/>
  <c r="P3490" i="6"/>
  <c r="P3491" i="6"/>
  <c r="P3492" i="6"/>
  <c r="P3493" i="6"/>
  <c r="P3494" i="6"/>
  <c r="P3495" i="6"/>
  <c r="P3496" i="6"/>
  <c r="P3497" i="6"/>
  <c r="P3498" i="6"/>
  <c r="P3499" i="6"/>
  <c r="P3500" i="6"/>
  <c r="P3501" i="6"/>
  <c r="P3502" i="6"/>
  <c r="P3503" i="6"/>
  <c r="P3504" i="6"/>
  <c r="P3505" i="6"/>
  <c r="P3506" i="6"/>
  <c r="P3507" i="6"/>
  <c r="P3508" i="6"/>
  <c r="P3509" i="6"/>
  <c r="P3510" i="6"/>
  <c r="P3511" i="6"/>
  <c r="P3512" i="6"/>
  <c r="P3513" i="6"/>
  <c r="P3514" i="6"/>
  <c r="P3515" i="6"/>
  <c r="P3516" i="6"/>
  <c r="P3517" i="6"/>
  <c r="P3518" i="6"/>
  <c r="P3519" i="6"/>
  <c r="P3520" i="6"/>
  <c r="P3521" i="6"/>
  <c r="P3522" i="6"/>
  <c r="P3523" i="6"/>
  <c r="P3524" i="6"/>
  <c r="P3525" i="6"/>
  <c r="P3526" i="6"/>
  <c r="P3527" i="6"/>
  <c r="P3528" i="6"/>
  <c r="P3529" i="6"/>
  <c r="P3530" i="6"/>
  <c r="P3531" i="6"/>
  <c r="P3532" i="6"/>
  <c r="P3533" i="6"/>
  <c r="P3534" i="6"/>
  <c r="P3535" i="6"/>
  <c r="P3536" i="6"/>
  <c r="P3537" i="6"/>
  <c r="P3538" i="6"/>
  <c r="P3539" i="6"/>
  <c r="P3540" i="6"/>
  <c r="P3541" i="6"/>
  <c r="P3542" i="6"/>
  <c r="P3543" i="6"/>
  <c r="P3544" i="6"/>
  <c r="P3545" i="6"/>
  <c r="P3546" i="6"/>
  <c r="P3547" i="6"/>
  <c r="P3548" i="6"/>
  <c r="P3549" i="6"/>
  <c r="P3550" i="6"/>
  <c r="P3551" i="6"/>
  <c r="P3552" i="6"/>
  <c r="P3553" i="6"/>
  <c r="P3554" i="6"/>
  <c r="P3555" i="6"/>
  <c r="P3556" i="6"/>
  <c r="P3557" i="6"/>
  <c r="P3558" i="6"/>
  <c r="P3559" i="6"/>
  <c r="P3560" i="6"/>
  <c r="P3561" i="6"/>
  <c r="P3562" i="6"/>
  <c r="P3563" i="6"/>
  <c r="P3564" i="6"/>
  <c r="P3565" i="6"/>
  <c r="P3566" i="6"/>
  <c r="P3567" i="6"/>
  <c r="P3568" i="6"/>
  <c r="P3569" i="6"/>
  <c r="P3570" i="6"/>
  <c r="P3571" i="6"/>
  <c r="P3572" i="6"/>
  <c r="P3573" i="6"/>
  <c r="P3574" i="6"/>
  <c r="P3575" i="6"/>
  <c r="P3576" i="6"/>
  <c r="P3577" i="6"/>
  <c r="P3578" i="6"/>
  <c r="P3579" i="6"/>
  <c r="P3580" i="6"/>
  <c r="P3581" i="6"/>
  <c r="P3582" i="6"/>
  <c r="P3583" i="6"/>
  <c r="P3584" i="6"/>
  <c r="P3585" i="6"/>
  <c r="P3586" i="6"/>
  <c r="P3587" i="6"/>
  <c r="P3588" i="6"/>
  <c r="P3589" i="6"/>
  <c r="P3590" i="6"/>
  <c r="P3591" i="6"/>
  <c r="P3592" i="6"/>
  <c r="P3593" i="6"/>
  <c r="P3594" i="6"/>
  <c r="P3595" i="6"/>
  <c r="P3596" i="6"/>
  <c r="P3597" i="6"/>
  <c r="P3598" i="6"/>
  <c r="P3599" i="6"/>
  <c r="P3600" i="6"/>
  <c r="P3601" i="6"/>
  <c r="P3602" i="6"/>
  <c r="P3603" i="6"/>
  <c r="P3604" i="6"/>
  <c r="P3605" i="6"/>
  <c r="P3606" i="6"/>
  <c r="P3607" i="6"/>
  <c r="P3608" i="6"/>
  <c r="P3609" i="6"/>
  <c r="P3610" i="6"/>
  <c r="P3611" i="6"/>
  <c r="P3612" i="6"/>
  <c r="P3613" i="6"/>
  <c r="P3614" i="6"/>
  <c r="P3615" i="6"/>
  <c r="P3616" i="6"/>
  <c r="P3617" i="6"/>
  <c r="P3618" i="6"/>
  <c r="P3619" i="6"/>
  <c r="P3620" i="6"/>
  <c r="P3621" i="6"/>
  <c r="P3622" i="6"/>
  <c r="P3623" i="6"/>
  <c r="P3624" i="6"/>
  <c r="P3625" i="6"/>
  <c r="P3626" i="6"/>
  <c r="P3627" i="6"/>
  <c r="P3628" i="6"/>
  <c r="P3629" i="6"/>
  <c r="P3630" i="6"/>
  <c r="P3631" i="6"/>
  <c r="P3632" i="6"/>
  <c r="P3633" i="6"/>
  <c r="P3634" i="6"/>
  <c r="P3635" i="6"/>
  <c r="P3636" i="6"/>
  <c r="P3637" i="6"/>
  <c r="P3638" i="6"/>
  <c r="P3639" i="6"/>
  <c r="P3640" i="6"/>
  <c r="P3641" i="6"/>
  <c r="P3642" i="6"/>
  <c r="P3643" i="6"/>
  <c r="P3644" i="6"/>
  <c r="P3645" i="6"/>
  <c r="P3646" i="6"/>
  <c r="P3647" i="6"/>
  <c r="P3648" i="6"/>
  <c r="P3649" i="6"/>
  <c r="P3650" i="6"/>
  <c r="P3651" i="6"/>
  <c r="P3652" i="6"/>
  <c r="P3653" i="6"/>
  <c r="P3654" i="6"/>
  <c r="P3655" i="6"/>
  <c r="P3656" i="6"/>
  <c r="P3657" i="6"/>
  <c r="P3658" i="6"/>
  <c r="P3659" i="6"/>
  <c r="P3660" i="6"/>
  <c r="P3661" i="6"/>
  <c r="P3662" i="6"/>
  <c r="P3663" i="6"/>
  <c r="P3664" i="6"/>
  <c r="P3665" i="6"/>
  <c r="P3666" i="6"/>
  <c r="P3667" i="6"/>
  <c r="P3668" i="6"/>
  <c r="P3669" i="6"/>
  <c r="P3670" i="6"/>
  <c r="P3671" i="6"/>
  <c r="P3672" i="6"/>
  <c r="P3673" i="6"/>
  <c r="P3674" i="6"/>
  <c r="P3675" i="6"/>
  <c r="P3676" i="6"/>
  <c r="P3677" i="6"/>
  <c r="P3678" i="6"/>
  <c r="P3679" i="6"/>
  <c r="P3680" i="6"/>
  <c r="P3681" i="6"/>
  <c r="P3682" i="6"/>
  <c r="P3683" i="6"/>
  <c r="P3684" i="6"/>
  <c r="P3685" i="6"/>
  <c r="P3686" i="6"/>
  <c r="P3687" i="6"/>
  <c r="P3688" i="6"/>
  <c r="P3689" i="6"/>
  <c r="P3690" i="6"/>
  <c r="P3691" i="6"/>
  <c r="P3692" i="6"/>
  <c r="P3693" i="6"/>
  <c r="P3694" i="6"/>
  <c r="P3695" i="6"/>
  <c r="P3696" i="6"/>
  <c r="P3697" i="6"/>
  <c r="P3698" i="6"/>
  <c r="P3699" i="6"/>
  <c r="P3700" i="6"/>
  <c r="P3701" i="6"/>
  <c r="P3702" i="6"/>
  <c r="P3703" i="6"/>
  <c r="P3704" i="6"/>
  <c r="P3705" i="6"/>
  <c r="P3706" i="6"/>
  <c r="P3707" i="6"/>
  <c r="P3708" i="6"/>
  <c r="P3709" i="6"/>
  <c r="P3710" i="6"/>
  <c r="P3711" i="6"/>
  <c r="P3712" i="6"/>
  <c r="P3713" i="6"/>
  <c r="P3714" i="6"/>
  <c r="P3715" i="6"/>
  <c r="P3716" i="6"/>
  <c r="P3717" i="6"/>
  <c r="P3718" i="6"/>
  <c r="P3719" i="6"/>
  <c r="P3720" i="6"/>
  <c r="P3721" i="6"/>
  <c r="P3722" i="6"/>
  <c r="P3723" i="6"/>
  <c r="P3724" i="6"/>
  <c r="P3725" i="6"/>
  <c r="P3726" i="6"/>
  <c r="P3727" i="6"/>
  <c r="P3728" i="6"/>
  <c r="P3729" i="6"/>
  <c r="P3730" i="6"/>
  <c r="P3731" i="6"/>
  <c r="P3732" i="6"/>
  <c r="P3733" i="6"/>
  <c r="P3734" i="6"/>
  <c r="P3735" i="6"/>
  <c r="P3736" i="6"/>
  <c r="P3737" i="6"/>
  <c r="P3738" i="6"/>
  <c r="P3739" i="6"/>
  <c r="P3740" i="6"/>
  <c r="P3741" i="6"/>
  <c r="P3742" i="6"/>
  <c r="P3743" i="6"/>
  <c r="P3744" i="6"/>
  <c r="P3745" i="6"/>
  <c r="P3746" i="6"/>
  <c r="P3747" i="6"/>
  <c r="P3748" i="6"/>
  <c r="P3749" i="6"/>
  <c r="P3750" i="6"/>
  <c r="P3751" i="6"/>
  <c r="P3752" i="6"/>
  <c r="P3753" i="6"/>
  <c r="P3754" i="6"/>
  <c r="P3755" i="6"/>
  <c r="P3756" i="6"/>
  <c r="P3757" i="6"/>
  <c r="P3758" i="6"/>
  <c r="P3759" i="6"/>
  <c r="P3760" i="6"/>
  <c r="P3761" i="6"/>
  <c r="P3762" i="6"/>
  <c r="P3763" i="6"/>
  <c r="P3764" i="6"/>
  <c r="P3765" i="6"/>
  <c r="P3766" i="6"/>
  <c r="P3767" i="6"/>
  <c r="P3768" i="6"/>
  <c r="P3769" i="6"/>
  <c r="P3770" i="6"/>
  <c r="P3771" i="6"/>
  <c r="P3772" i="6"/>
  <c r="P3773" i="6"/>
  <c r="P3774" i="6"/>
  <c r="P3775" i="6"/>
  <c r="P3776" i="6"/>
  <c r="P3777" i="6"/>
  <c r="P3778" i="6"/>
  <c r="P3779" i="6"/>
  <c r="P3780" i="6"/>
  <c r="P3781" i="6"/>
  <c r="P3782" i="6"/>
  <c r="P3783" i="6"/>
  <c r="P3784" i="6"/>
  <c r="P3785" i="6"/>
  <c r="P3786" i="6"/>
  <c r="P3787" i="6"/>
  <c r="P3788" i="6"/>
  <c r="P3789" i="6"/>
  <c r="P3790" i="6"/>
  <c r="P3791" i="6"/>
  <c r="P3792" i="6"/>
  <c r="P3793" i="6"/>
  <c r="P3794" i="6"/>
  <c r="P3795" i="6"/>
  <c r="P3796" i="6"/>
  <c r="P3797" i="6"/>
  <c r="P3798" i="6"/>
  <c r="P3799" i="6"/>
  <c r="P3800" i="6"/>
  <c r="P3801" i="6"/>
  <c r="P3802" i="6"/>
  <c r="P3803" i="6"/>
  <c r="P3804" i="6"/>
  <c r="P3805" i="6"/>
  <c r="P3806" i="6"/>
  <c r="P3807" i="6"/>
  <c r="P3808" i="6"/>
  <c r="P3809" i="6"/>
  <c r="P3810" i="6"/>
  <c r="P3811" i="6"/>
  <c r="P3812" i="6"/>
  <c r="P3813" i="6"/>
  <c r="P3814" i="6"/>
  <c r="P3815" i="6"/>
  <c r="P3816" i="6"/>
  <c r="P3817" i="6"/>
  <c r="P3818" i="6"/>
  <c r="P3819" i="6"/>
  <c r="P3820" i="6"/>
  <c r="P3821" i="6"/>
  <c r="P3822" i="6"/>
  <c r="P3823" i="6"/>
  <c r="P3824" i="6"/>
  <c r="P3825" i="6"/>
  <c r="P3826" i="6"/>
  <c r="P3827" i="6"/>
  <c r="P3828" i="6"/>
  <c r="P3829" i="6"/>
  <c r="P3830" i="6"/>
  <c r="P3831" i="6"/>
  <c r="P3832" i="6"/>
  <c r="P3833" i="6"/>
  <c r="P3834" i="6"/>
  <c r="P3835" i="6"/>
  <c r="P3836" i="6"/>
  <c r="P3837" i="6"/>
  <c r="P3838" i="6"/>
  <c r="P3839" i="6"/>
  <c r="P3840" i="6"/>
  <c r="P3841" i="6"/>
  <c r="P3842" i="6"/>
  <c r="P3843" i="6"/>
  <c r="P3844" i="6"/>
  <c r="P3845" i="6"/>
  <c r="P3846" i="6"/>
  <c r="P3847" i="6"/>
  <c r="P3848" i="6"/>
  <c r="P3849" i="6"/>
  <c r="P3850" i="6"/>
  <c r="P3851" i="6"/>
  <c r="P3852" i="6"/>
  <c r="P3853" i="6"/>
  <c r="P3854" i="6"/>
  <c r="P3855" i="6"/>
  <c r="P3856" i="6"/>
  <c r="P3857" i="6"/>
  <c r="P3858" i="6"/>
  <c r="P3859" i="6"/>
  <c r="P3860" i="6"/>
  <c r="P3861" i="6"/>
  <c r="P3862" i="6"/>
  <c r="P3863" i="6"/>
  <c r="P3864" i="6"/>
  <c r="P3865" i="6"/>
  <c r="P3866" i="6"/>
  <c r="P3867" i="6"/>
  <c r="P3868" i="6"/>
  <c r="P3869" i="6"/>
  <c r="P3870" i="6"/>
  <c r="P3871" i="6"/>
  <c r="P3872" i="6"/>
  <c r="P3873" i="6"/>
  <c r="P3874" i="6"/>
  <c r="P3875" i="6"/>
  <c r="P3876" i="6"/>
  <c r="P3877" i="6"/>
  <c r="P3878" i="6"/>
  <c r="P3879" i="6"/>
  <c r="P3880" i="6"/>
  <c r="P3881" i="6"/>
  <c r="P3882" i="6"/>
  <c r="P3883" i="6"/>
  <c r="P3884" i="6"/>
  <c r="P3885" i="6"/>
  <c r="P3886" i="6"/>
  <c r="P3887" i="6"/>
  <c r="P3888" i="6"/>
  <c r="P3889" i="6"/>
  <c r="P3890" i="6"/>
  <c r="P3891" i="6"/>
  <c r="P3892" i="6"/>
  <c r="P3893" i="6"/>
  <c r="P3894" i="6"/>
  <c r="P3895" i="6"/>
  <c r="P3896" i="6"/>
  <c r="P3897" i="6"/>
  <c r="P3898" i="6"/>
  <c r="P3899" i="6"/>
  <c r="P3900" i="6"/>
  <c r="P3901" i="6"/>
  <c r="P3902" i="6"/>
  <c r="P3903" i="6"/>
  <c r="P3904" i="6"/>
  <c r="P3905" i="6"/>
  <c r="P3906" i="6"/>
  <c r="P3907" i="6"/>
  <c r="P3908" i="6"/>
  <c r="P3909" i="6"/>
  <c r="P3910" i="6"/>
  <c r="P3911" i="6"/>
  <c r="P3912" i="6"/>
  <c r="P3913" i="6"/>
  <c r="P3914" i="6"/>
  <c r="P3915" i="6"/>
  <c r="P3916" i="6"/>
  <c r="P3917" i="6"/>
  <c r="P3918" i="6"/>
  <c r="P3919" i="6"/>
  <c r="P3920" i="6"/>
  <c r="P3921" i="6"/>
  <c r="P3922" i="6"/>
  <c r="P3923" i="6"/>
  <c r="P3924" i="6"/>
  <c r="P3925" i="6"/>
  <c r="P3926" i="6"/>
  <c r="P3927" i="6"/>
  <c r="P3928" i="6"/>
  <c r="P3929" i="6"/>
  <c r="P3930" i="6"/>
  <c r="P3931" i="6"/>
  <c r="P3932" i="6"/>
  <c r="P3933" i="6"/>
  <c r="P3934" i="6"/>
  <c r="P3935" i="6"/>
  <c r="P3936" i="6"/>
  <c r="P3937" i="6"/>
  <c r="P3938" i="6"/>
  <c r="P3939" i="6"/>
  <c r="P3940" i="6"/>
  <c r="P3941" i="6"/>
  <c r="P3942" i="6"/>
  <c r="P3943" i="6"/>
  <c r="P3944" i="6"/>
  <c r="P3945" i="6"/>
  <c r="P3946" i="6"/>
  <c r="P3947" i="6"/>
  <c r="P3948" i="6"/>
  <c r="P3949" i="6"/>
  <c r="P3950" i="6"/>
  <c r="P3951" i="6"/>
  <c r="P3952" i="6"/>
  <c r="P3953" i="6"/>
  <c r="P3954" i="6"/>
  <c r="P3955" i="6"/>
  <c r="P3956" i="6"/>
  <c r="P3957" i="6"/>
  <c r="P3958" i="6"/>
  <c r="P3959" i="6"/>
  <c r="P3960" i="6"/>
  <c r="P3961" i="6"/>
  <c r="P3962" i="6"/>
  <c r="P3963" i="6"/>
  <c r="P3964" i="6"/>
  <c r="P3965" i="6"/>
  <c r="P3966" i="6"/>
  <c r="P3967" i="6"/>
  <c r="P3968" i="6"/>
  <c r="P3969" i="6"/>
  <c r="P3970" i="6"/>
  <c r="P3971" i="6"/>
  <c r="P3972" i="6"/>
  <c r="P3973" i="6"/>
  <c r="P3974" i="6"/>
  <c r="P3975" i="6"/>
  <c r="P3976" i="6"/>
  <c r="P3977" i="6"/>
  <c r="P3978" i="6"/>
  <c r="P3979" i="6"/>
  <c r="P3980" i="6"/>
  <c r="P3981" i="6"/>
  <c r="P3982" i="6"/>
  <c r="P3983" i="6"/>
  <c r="P3984" i="6"/>
  <c r="P3985" i="6"/>
  <c r="P3986" i="6"/>
  <c r="P3987" i="6"/>
  <c r="P3988" i="6"/>
  <c r="P3989" i="6"/>
  <c r="P3990" i="6"/>
  <c r="P3991" i="6"/>
  <c r="P3992" i="6"/>
  <c r="P3993" i="6"/>
  <c r="P3994" i="6"/>
  <c r="P3995" i="6"/>
  <c r="P3996" i="6"/>
  <c r="P3997" i="6"/>
  <c r="P3998" i="6"/>
  <c r="P3999" i="6"/>
  <c r="P4000" i="6"/>
  <c r="P4001" i="6"/>
  <c r="P4002" i="6"/>
  <c r="P4003" i="6"/>
  <c r="P4004" i="6"/>
  <c r="P4005" i="6"/>
  <c r="P4006" i="6"/>
  <c r="P4007" i="6"/>
  <c r="P4008" i="6"/>
  <c r="P4009" i="6"/>
  <c r="P4010" i="6"/>
  <c r="P4011" i="6"/>
  <c r="P4012" i="6"/>
  <c r="P4013" i="6"/>
  <c r="P4014" i="6"/>
  <c r="P4015" i="6"/>
  <c r="P4016" i="6"/>
  <c r="P4017" i="6"/>
  <c r="P4018" i="6"/>
  <c r="P4019" i="6"/>
  <c r="P4020" i="6"/>
  <c r="P4021" i="6"/>
  <c r="P4022" i="6"/>
  <c r="P4023" i="6"/>
  <c r="P4024" i="6"/>
  <c r="P4025" i="6"/>
  <c r="P4026" i="6"/>
  <c r="P4027" i="6"/>
  <c r="P4028" i="6"/>
  <c r="P4029" i="6"/>
  <c r="P4030" i="6"/>
  <c r="P4031" i="6"/>
  <c r="P4032" i="6"/>
  <c r="P4033" i="6"/>
  <c r="P4034" i="6"/>
  <c r="P4035" i="6"/>
  <c r="P4036" i="6"/>
  <c r="P4037" i="6"/>
  <c r="P4038" i="6"/>
  <c r="P4039" i="6"/>
  <c r="P4040" i="6"/>
  <c r="P4041" i="6"/>
  <c r="P4042" i="6"/>
  <c r="P4043" i="6"/>
  <c r="P4044" i="6"/>
  <c r="P4045" i="6"/>
  <c r="P4046" i="6"/>
  <c r="P4047" i="6"/>
  <c r="P4048" i="6"/>
  <c r="P4049" i="6"/>
  <c r="P4050" i="6"/>
  <c r="P4051" i="6"/>
  <c r="P4052" i="6"/>
  <c r="P4053" i="6"/>
  <c r="P4054" i="6"/>
  <c r="P4055" i="6"/>
  <c r="P4056" i="6"/>
  <c r="P4057" i="6"/>
  <c r="P4058" i="6"/>
  <c r="P4059" i="6"/>
  <c r="P4060" i="6"/>
  <c r="P4061" i="6"/>
  <c r="P4062" i="6"/>
  <c r="P4063" i="6"/>
  <c r="P4064" i="6"/>
  <c r="P4065" i="6"/>
  <c r="P4066" i="6"/>
  <c r="P4067" i="6"/>
  <c r="P4068" i="6"/>
  <c r="P4069" i="6"/>
  <c r="P4070" i="6"/>
  <c r="P4071" i="6"/>
  <c r="P4072" i="6"/>
  <c r="P4073" i="6"/>
  <c r="P4074" i="6"/>
  <c r="P4075" i="6"/>
  <c r="P4076" i="6"/>
  <c r="P4077" i="6"/>
  <c r="P4078" i="6"/>
  <c r="P4079" i="6"/>
  <c r="P4080" i="6"/>
  <c r="P4081" i="6"/>
  <c r="P4082" i="6"/>
  <c r="P4083" i="6"/>
  <c r="P4084" i="6"/>
  <c r="P4085" i="6"/>
  <c r="P4086" i="6"/>
  <c r="P4087" i="6"/>
  <c r="P4088" i="6"/>
  <c r="P4089" i="6"/>
  <c r="P4090" i="6"/>
  <c r="P4091" i="6"/>
  <c r="P4092" i="6"/>
  <c r="P4093" i="6"/>
  <c r="P4094" i="6"/>
  <c r="P4095" i="6"/>
  <c r="P4096" i="6"/>
  <c r="P4097" i="6"/>
  <c r="P4098" i="6"/>
  <c r="P4099" i="6"/>
  <c r="P4100" i="6"/>
  <c r="P4101" i="6"/>
  <c r="P4102" i="6"/>
  <c r="P4103" i="6"/>
  <c r="P4104" i="6"/>
  <c r="P4105" i="6"/>
  <c r="P4106" i="6"/>
  <c r="P4107" i="6"/>
  <c r="P4108" i="6"/>
  <c r="P4109" i="6"/>
  <c r="P4110" i="6"/>
  <c r="P4111" i="6"/>
  <c r="P4112" i="6"/>
  <c r="P4113" i="6"/>
  <c r="P4114" i="6"/>
  <c r="P4115" i="6"/>
  <c r="P4116" i="6"/>
  <c r="P4117" i="6"/>
  <c r="P4118" i="6"/>
  <c r="P4119" i="6"/>
  <c r="P4120" i="6"/>
  <c r="P4121" i="6"/>
  <c r="P4122" i="6"/>
  <c r="P4123" i="6"/>
  <c r="P4124" i="6"/>
  <c r="P4125" i="6"/>
  <c r="P4126" i="6"/>
  <c r="P4127" i="6"/>
  <c r="P4128" i="6"/>
  <c r="P4129" i="6"/>
  <c r="P4130" i="6"/>
  <c r="P4131" i="6"/>
  <c r="P4132" i="6"/>
  <c r="P4133" i="6"/>
  <c r="P4134" i="6"/>
  <c r="P4135" i="6"/>
  <c r="P4136" i="6"/>
  <c r="P4137" i="6"/>
  <c r="P4138" i="6"/>
  <c r="P4139" i="6"/>
  <c r="P4140" i="6"/>
  <c r="P4141" i="6"/>
  <c r="P4142" i="6"/>
  <c r="P4143" i="6"/>
  <c r="P4144" i="6"/>
  <c r="P4145" i="6"/>
  <c r="P4146" i="6"/>
  <c r="P4147" i="6"/>
  <c r="P4148" i="6"/>
  <c r="P4149" i="6"/>
  <c r="P4150" i="6"/>
  <c r="P4151" i="6"/>
  <c r="P4152" i="6"/>
  <c r="P4153" i="6"/>
  <c r="P4154" i="6"/>
  <c r="P4155" i="6"/>
  <c r="P4156" i="6"/>
  <c r="P4157" i="6"/>
  <c r="P4158" i="6"/>
  <c r="P4159" i="6"/>
  <c r="P4160" i="6"/>
  <c r="P4161" i="6"/>
  <c r="P4162" i="6"/>
  <c r="P4163" i="6"/>
  <c r="P4164" i="6"/>
  <c r="P4165" i="6"/>
  <c r="P4166" i="6"/>
  <c r="P4167" i="6"/>
  <c r="P4168" i="6"/>
  <c r="P4169" i="6"/>
  <c r="P4170" i="6"/>
  <c r="P4171" i="6"/>
  <c r="P4172" i="6"/>
  <c r="P4173" i="6"/>
  <c r="P4174" i="6"/>
  <c r="P4175" i="6"/>
  <c r="P4176" i="6"/>
  <c r="P4177" i="6"/>
  <c r="P4178" i="6"/>
  <c r="P4179" i="6"/>
  <c r="P4180" i="6"/>
  <c r="P4181" i="6"/>
  <c r="P4182" i="6"/>
  <c r="P4183" i="6"/>
  <c r="P4184" i="6"/>
  <c r="P4185" i="6"/>
  <c r="P4186" i="6"/>
  <c r="P4187" i="6"/>
  <c r="P4188" i="6"/>
  <c r="P4189" i="6"/>
  <c r="P4190" i="6"/>
  <c r="P4191" i="6"/>
  <c r="P4192" i="6"/>
  <c r="P4193" i="6"/>
  <c r="P4194" i="6"/>
  <c r="P4195" i="6"/>
  <c r="P4196" i="6"/>
  <c r="P4197" i="6"/>
  <c r="P4198" i="6"/>
  <c r="P4199" i="6"/>
  <c r="P4200" i="6"/>
  <c r="P4201" i="6"/>
  <c r="P4202" i="6"/>
  <c r="P4203" i="6"/>
  <c r="P4204" i="6"/>
  <c r="P4205" i="6"/>
  <c r="P4206" i="6"/>
  <c r="P4207" i="6"/>
  <c r="P4208" i="6"/>
  <c r="P4209" i="6"/>
  <c r="P4210" i="6"/>
  <c r="P4211" i="6"/>
  <c r="P4212" i="6"/>
  <c r="P4213" i="6"/>
  <c r="P4214" i="6"/>
  <c r="P4215" i="6"/>
  <c r="P4216" i="6"/>
  <c r="P4217" i="6"/>
  <c r="P4218" i="6"/>
  <c r="P4219" i="6"/>
  <c r="P4220" i="6"/>
  <c r="P4221" i="6"/>
  <c r="P4222" i="6"/>
  <c r="P4223" i="6"/>
  <c r="P4224" i="6"/>
  <c r="P4225" i="6"/>
  <c r="P4226" i="6"/>
  <c r="P4227" i="6"/>
  <c r="P4228" i="6"/>
  <c r="P4229" i="6"/>
  <c r="P4230" i="6"/>
  <c r="P4231" i="6"/>
  <c r="P4232" i="6"/>
  <c r="P4233" i="6"/>
  <c r="P4234" i="6"/>
  <c r="P4235" i="6"/>
  <c r="P4236" i="6"/>
  <c r="P4237" i="6"/>
  <c r="P4238" i="6"/>
  <c r="P4239" i="6"/>
  <c r="P4240" i="6"/>
  <c r="P4241" i="6"/>
  <c r="P4242" i="6"/>
  <c r="P4243" i="6"/>
  <c r="P4244" i="6"/>
  <c r="P4245" i="6"/>
  <c r="P4246" i="6"/>
  <c r="P4247" i="6"/>
  <c r="P4248" i="6"/>
  <c r="P4249" i="6"/>
  <c r="P4250" i="6"/>
  <c r="P4251" i="6"/>
  <c r="P4252" i="6"/>
  <c r="P4253" i="6"/>
  <c r="P4254" i="6"/>
  <c r="P4255" i="6"/>
  <c r="P4256" i="6"/>
  <c r="P4257" i="6"/>
  <c r="P4258" i="6"/>
  <c r="P4259" i="6"/>
  <c r="P4260" i="6"/>
  <c r="P4261" i="6"/>
  <c r="P4262" i="6"/>
  <c r="P4263" i="6"/>
  <c r="P4264" i="6"/>
  <c r="P4265" i="6"/>
  <c r="P4266" i="6"/>
  <c r="P4267" i="6"/>
  <c r="P4268" i="6"/>
  <c r="P4269" i="6"/>
  <c r="P4270" i="6"/>
  <c r="P4271" i="6"/>
  <c r="P4272" i="6"/>
  <c r="P4273" i="6"/>
  <c r="P4274" i="6"/>
  <c r="P4275" i="6"/>
  <c r="P4276" i="6"/>
  <c r="P4277" i="6"/>
  <c r="P4278" i="6"/>
  <c r="P4279" i="6"/>
  <c r="P4280" i="6"/>
  <c r="P4281" i="6"/>
  <c r="P4282" i="6"/>
  <c r="P4283" i="6"/>
  <c r="P4284" i="6"/>
  <c r="P4285" i="6"/>
  <c r="P4286" i="6"/>
  <c r="P4287" i="6"/>
  <c r="P4288" i="6"/>
  <c r="P4289" i="6"/>
  <c r="P4290" i="6"/>
  <c r="P4291" i="6"/>
  <c r="P4292" i="6"/>
  <c r="P4293" i="6"/>
  <c r="P4294" i="6"/>
  <c r="P4295" i="6"/>
  <c r="P4296" i="6"/>
  <c r="P4297" i="6"/>
  <c r="P4298" i="6"/>
  <c r="P4299" i="6"/>
  <c r="P4300" i="6"/>
  <c r="P4301" i="6"/>
  <c r="P4302" i="6"/>
  <c r="P4303" i="6"/>
  <c r="P4304" i="6"/>
  <c r="P4305" i="6"/>
  <c r="P4306" i="6"/>
  <c r="P4307" i="6"/>
  <c r="P4308" i="6"/>
  <c r="P4309" i="6"/>
  <c r="P4310" i="6"/>
  <c r="P4311" i="6"/>
  <c r="P4312" i="6"/>
  <c r="P4313" i="6"/>
  <c r="P4314" i="6"/>
  <c r="P4315" i="6"/>
  <c r="P4316" i="6"/>
  <c r="P4317" i="6"/>
  <c r="P4318" i="6"/>
  <c r="P4319" i="6"/>
  <c r="P4320" i="6"/>
  <c r="P4321" i="6"/>
  <c r="P4322" i="6"/>
  <c r="P4323" i="6"/>
  <c r="P4324" i="6"/>
  <c r="P4325" i="6"/>
  <c r="P4326" i="6"/>
  <c r="P4327" i="6"/>
  <c r="P4328" i="6"/>
  <c r="P4329" i="6"/>
  <c r="P4330" i="6"/>
  <c r="P4331" i="6"/>
  <c r="P4332" i="6"/>
  <c r="P4333" i="6"/>
  <c r="P4334" i="6"/>
  <c r="P4335" i="6"/>
  <c r="P4336" i="6"/>
  <c r="P4337" i="6"/>
  <c r="P4338" i="6"/>
  <c r="P4339" i="6"/>
  <c r="P4340" i="6"/>
  <c r="P4341" i="6"/>
  <c r="P4342" i="6"/>
  <c r="P4343" i="6"/>
  <c r="P4344" i="6"/>
  <c r="P4345" i="6"/>
  <c r="P4346" i="6"/>
  <c r="P4347" i="6"/>
  <c r="P4348" i="6"/>
  <c r="P4349" i="6"/>
  <c r="P4350" i="6"/>
  <c r="P4351" i="6"/>
  <c r="P4352" i="6"/>
  <c r="P4353" i="6"/>
  <c r="P4354" i="6"/>
  <c r="P4355" i="6"/>
  <c r="P4356" i="6"/>
  <c r="P4357" i="6"/>
  <c r="P4358" i="6"/>
  <c r="P4359" i="6"/>
  <c r="P4360" i="6"/>
  <c r="P4361" i="6"/>
  <c r="P4362" i="6"/>
  <c r="P4363" i="6"/>
  <c r="P4364" i="6"/>
  <c r="P4365" i="6"/>
  <c r="P4366" i="6"/>
  <c r="P4367" i="6"/>
  <c r="P4368" i="6"/>
  <c r="P4369" i="6"/>
  <c r="P4370" i="6"/>
  <c r="P4371" i="6"/>
  <c r="P4372" i="6"/>
  <c r="P4373" i="6"/>
  <c r="P4374" i="6"/>
  <c r="P4375" i="6"/>
  <c r="P4376" i="6"/>
  <c r="P4377" i="6"/>
  <c r="P4378" i="6"/>
  <c r="P4379" i="6"/>
  <c r="P4380" i="6"/>
  <c r="P4381" i="6"/>
  <c r="P4382" i="6"/>
  <c r="P4383" i="6"/>
  <c r="P4384" i="6"/>
  <c r="P4385" i="6"/>
  <c r="P4386" i="6"/>
  <c r="P4387" i="6"/>
  <c r="P4388" i="6"/>
  <c r="P4389" i="6"/>
  <c r="P4390" i="6"/>
  <c r="P4391" i="6"/>
  <c r="P4392" i="6"/>
  <c r="P4393" i="6"/>
  <c r="P4394" i="6"/>
  <c r="P4395" i="6"/>
  <c r="P4396" i="6"/>
  <c r="P4397" i="6"/>
  <c r="P4398" i="6"/>
  <c r="P4399" i="6"/>
  <c r="P4400" i="6"/>
  <c r="P4401" i="6"/>
  <c r="P4402" i="6"/>
  <c r="P4403" i="6"/>
  <c r="P4404" i="6"/>
  <c r="P4405" i="6"/>
  <c r="P4406" i="6"/>
  <c r="P4407" i="6"/>
  <c r="P4408" i="6"/>
  <c r="P4409" i="6"/>
  <c r="P4410" i="6"/>
  <c r="P4411" i="6"/>
  <c r="P4412" i="6"/>
  <c r="P4413" i="6"/>
  <c r="P4414" i="6"/>
  <c r="P4415" i="6"/>
  <c r="P4416" i="6"/>
  <c r="P4417" i="6"/>
  <c r="P4418" i="6"/>
  <c r="P4419" i="6"/>
  <c r="P4420" i="6"/>
  <c r="P4421" i="6"/>
  <c r="P4422" i="6"/>
  <c r="P4423" i="6"/>
  <c r="P4424" i="6"/>
  <c r="P4425" i="6"/>
  <c r="P4426" i="6"/>
  <c r="P4427" i="6"/>
  <c r="P4428" i="6"/>
  <c r="P4429" i="6"/>
  <c r="P4430" i="6"/>
  <c r="P4431" i="6"/>
  <c r="P4432" i="6"/>
  <c r="P4433" i="6"/>
  <c r="P4434" i="6"/>
  <c r="P4435" i="6"/>
  <c r="P4436" i="6"/>
  <c r="P4437" i="6"/>
  <c r="P4438" i="6"/>
  <c r="P4439" i="6"/>
  <c r="P4440" i="6"/>
  <c r="P4441" i="6"/>
  <c r="P4442" i="6"/>
  <c r="P4443" i="6"/>
  <c r="P4444" i="6"/>
  <c r="P4445" i="6"/>
  <c r="P4446" i="6"/>
  <c r="P4447" i="6"/>
  <c r="P4448" i="6"/>
  <c r="P4449" i="6"/>
  <c r="P4450" i="6"/>
  <c r="P4451" i="6"/>
  <c r="P4452" i="6"/>
  <c r="P4453" i="6"/>
  <c r="P4454" i="6"/>
  <c r="P4455" i="6"/>
  <c r="P4456" i="6"/>
  <c r="P4457" i="6"/>
  <c r="P4458" i="6"/>
  <c r="P4459" i="6"/>
  <c r="P4460" i="6"/>
  <c r="P4461" i="6"/>
  <c r="P4462" i="6"/>
  <c r="P4463" i="6"/>
  <c r="P4464" i="6"/>
  <c r="P4465" i="6"/>
  <c r="P4466" i="6"/>
  <c r="P4467" i="6"/>
  <c r="P4468" i="6"/>
  <c r="P4469" i="6"/>
  <c r="P4470" i="6"/>
  <c r="P4471" i="6"/>
  <c r="P4472" i="6"/>
  <c r="P4473" i="6"/>
  <c r="P4474" i="6"/>
  <c r="P4475" i="6"/>
  <c r="P4476" i="6"/>
  <c r="P4477" i="6"/>
  <c r="P4478" i="6"/>
  <c r="P4479" i="6"/>
  <c r="P4480" i="6"/>
  <c r="P4481" i="6"/>
  <c r="P4482" i="6"/>
  <c r="P4483" i="6"/>
  <c r="P4484" i="6"/>
  <c r="P4485" i="6"/>
  <c r="P4486" i="6"/>
  <c r="P4487" i="6"/>
  <c r="P4488" i="6"/>
  <c r="P4489" i="6"/>
  <c r="P4490" i="6"/>
  <c r="P4491" i="6"/>
  <c r="P4492" i="6"/>
  <c r="P4493" i="6"/>
  <c r="P4494" i="6"/>
  <c r="P4495" i="6"/>
  <c r="P4496" i="6"/>
  <c r="P4497" i="6"/>
  <c r="P4498" i="6"/>
  <c r="P4499" i="6"/>
  <c r="P4500" i="6"/>
  <c r="P4501" i="6"/>
  <c r="P4502" i="6"/>
  <c r="P4503" i="6"/>
  <c r="P4504" i="6"/>
  <c r="P4505" i="6"/>
  <c r="P4506" i="6"/>
  <c r="P4507" i="6"/>
  <c r="P4508" i="6"/>
  <c r="P4509" i="6"/>
  <c r="P4510" i="6"/>
  <c r="P4511" i="6"/>
  <c r="P4512" i="6"/>
  <c r="P4513" i="6"/>
  <c r="P4514" i="6"/>
  <c r="P4515" i="6"/>
  <c r="P4516" i="6"/>
  <c r="P4517" i="6"/>
  <c r="P4518" i="6"/>
  <c r="P4519" i="6"/>
  <c r="P4520" i="6"/>
  <c r="P4521" i="6"/>
  <c r="P4522" i="6"/>
  <c r="P4523" i="6"/>
  <c r="P4524" i="6"/>
  <c r="P4525" i="6"/>
  <c r="P4526" i="6"/>
  <c r="P4527" i="6"/>
  <c r="P4528" i="6"/>
  <c r="P4529" i="6"/>
  <c r="P4530" i="6"/>
  <c r="P4531" i="6"/>
  <c r="P4532" i="6"/>
  <c r="P4533" i="6"/>
  <c r="P4534" i="6"/>
  <c r="P4535" i="6"/>
  <c r="P4536" i="6"/>
  <c r="P4537" i="6"/>
  <c r="P4538" i="6"/>
  <c r="P4539" i="6"/>
  <c r="P4540" i="6"/>
  <c r="P4541" i="6"/>
  <c r="P4542" i="6"/>
  <c r="P4543" i="6"/>
  <c r="P4544" i="6"/>
  <c r="P4545" i="6"/>
  <c r="P4546" i="6"/>
  <c r="P4547" i="6"/>
  <c r="P4548" i="6"/>
  <c r="P4549" i="6"/>
  <c r="P4550" i="6"/>
  <c r="P4551" i="6"/>
  <c r="P4552" i="6"/>
  <c r="P4553" i="6"/>
  <c r="P4554" i="6"/>
  <c r="P4555" i="6"/>
  <c r="P4556" i="6"/>
  <c r="P4557" i="6"/>
  <c r="P4558" i="6"/>
  <c r="P4559" i="6"/>
  <c r="P4560" i="6"/>
  <c r="P4561" i="6"/>
  <c r="P4562" i="6"/>
  <c r="P4563" i="6"/>
  <c r="P4564" i="6"/>
  <c r="P4565" i="6"/>
  <c r="P4566" i="6"/>
  <c r="P4567" i="6"/>
  <c r="P4568" i="6"/>
  <c r="P4569" i="6"/>
  <c r="P4570" i="6"/>
  <c r="P4571" i="6"/>
  <c r="P4572" i="6"/>
  <c r="P4573" i="6"/>
  <c r="P4574" i="6"/>
  <c r="P4575" i="6"/>
  <c r="P4576" i="6"/>
  <c r="P4577" i="6"/>
  <c r="P4578" i="6"/>
  <c r="P4579" i="6"/>
  <c r="P4580" i="6"/>
  <c r="P4581" i="6"/>
  <c r="P4582" i="6"/>
  <c r="P4583" i="6"/>
  <c r="P4584" i="6"/>
  <c r="P4585" i="6"/>
  <c r="P4586" i="6"/>
  <c r="P4587" i="6"/>
  <c r="P4588" i="6"/>
  <c r="P4589" i="6"/>
  <c r="P4590" i="6"/>
  <c r="P4591" i="6"/>
  <c r="P4592" i="6"/>
  <c r="P4593" i="6"/>
  <c r="P4594" i="6"/>
  <c r="P4595" i="6"/>
  <c r="P4596" i="6"/>
  <c r="P4597" i="6"/>
  <c r="P4598" i="6"/>
  <c r="P4599" i="6"/>
  <c r="P4600" i="6"/>
  <c r="P4601" i="6"/>
  <c r="P4602" i="6"/>
  <c r="P4603" i="6"/>
  <c r="P4604" i="6"/>
  <c r="P4605" i="6"/>
  <c r="P4606" i="6"/>
  <c r="P4607" i="6"/>
  <c r="P4608" i="6"/>
  <c r="P4609" i="6"/>
  <c r="P4610" i="6"/>
  <c r="P4611" i="6"/>
  <c r="P4612" i="6"/>
  <c r="P4613" i="6"/>
  <c r="P4614" i="6"/>
  <c r="P4615" i="6"/>
  <c r="P4616" i="6"/>
  <c r="P4617" i="6"/>
  <c r="P4618" i="6"/>
  <c r="P4619" i="6"/>
  <c r="P4620" i="6"/>
  <c r="P4621" i="6"/>
  <c r="P4622" i="6"/>
  <c r="P4623" i="6"/>
  <c r="P4624" i="6"/>
  <c r="P4625" i="6"/>
  <c r="P4626" i="6"/>
  <c r="P4627" i="6"/>
  <c r="P4628" i="6"/>
  <c r="P4629" i="6"/>
  <c r="P4630" i="6"/>
  <c r="P4631" i="6"/>
  <c r="P4632" i="6"/>
  <c r="P4633" i="6"/>
  <c r="P4634" i="6"/>
  <c r="P4635" i="6"/>
  <c r="P4636" i="6"/>
  <c r="P4637" i="6"/>
  <c r="P4638" i="6"/>
  <c r="P4639" i="6"/>
  <c r="P4640" i="6"/>
  <c r="P4641" i="6"/>
  <c r="P4642" i="6"/>
  <c r="P4643" i="6"/>
  <c r="P4644" i="6"/>
  <c r="P4645" i="6"/>
  <c r="P4646" i="6"/>
  <c r="P4647" i="6"/>
  <c r="P4648" i="6"/>
  <c r="P4649" i="6"/>
  <c r="P4650" i="6"/>
  <c r="P4651" i="6"/>
  <c r="P4652" i="6"/>
  <c r="P4653" i="6"/>
  <c r="P4654" i="6"/>
  <c r="P4655" i="6"/>
  <c r="P4656" i="6"/>
  <c r="P4657" i="6"/>
  <c r="P4658" i="6"/>
  <c r="P4659" i="6"/>
  <c r="P4660" i="6"/>
  <c r="P4661" i="6"/>
  <c r="P4662" i="6"/>
  <c r="P4663" i="6"/>
  <c r="P4664" i="6"/>
  <c r="P4665" i="6"/>
  <c r="P4666" i="6"/>
  <c r="P4667" i="6"/>
  <c r="P4668" i="6"/>
  <c r="P4669" i="6"/>
  <c r="P4670" i="6"/>
  <c r="P4671" i="6"/>
  <c r="P4672" i="6"/>
  <c r="P4673" i="6"/>
  <c r="P4674" i="6"/>
  <c r="P4675" i="6"/>
  <c r="P4676" i="6"/>
  <c r="P4677" i="6"/>
  <c r="P4678" i="6"/>
  <c r="P4679" i="6"/>
  <c r="P4680" i="6"/>
  <c r="P4681" i="6"/>
  <c r="P4682" i="6"/>
  <c r="P4683" i="6"/>
  <c r="P4684" i="6"/>
  <c r="P4685" i="6"/>
  <c r="P4686" i="6"/>
  <c r="P4687" i="6"/>
  <c r="P4688" i="6"/>
  <c r="P4689" i="6"/>
  <c r="P4690" i="6"/>
  <c r="P4691" i="6"/>
  <c r="P4692" i="6"/>
  <c r="P4693" i="6"/>
  <c r="P4694" i="6"/>
  <c r="P4695" i="6"/>
  <c r="P4696" i="6"/>
  <c r="P4697" i="6"/>
  <c r="P4698" i="6"/>
  <c r="P4699" i="6"/>
  <c r="P4700" i="6"/>
  <c r="P4701" i="6"/>
  <c r="P4702" i="6"/>
  <c r="P4703" i="6"/>
  <c r="P4704" i="6"/>
  <c r="P4705" i="6"/>
  <c r="P4706" i="6"/>
  <c r="P4707" i="6"/>
  <c r="P4708" i="6"/>
  <c r="P4709" i="6"/>
  <c r="P4710" i="6"/>
  <c r="P4711" i="6"/>
  <c r="P4712" i="6"/>
  <c r="P4713" i="6"/>
  <c r="P4714" i="6"/>
  <c r="P4715" i="6"/>
  <c r="P4716" i="6"/>
  <c r="P4717" i="6"/>
  <c r="P4718" i="6"/>
  <c r="P4719" i="6"/>
  <c r="P4720" i="6"/>
  <c r="P4721" i="6"/>
  <c r="P4722" i="6"/>
  <c r="P4723" i="6"/>
  <c r="P4724" i="6"/>
  <c r="P4725" i="6"/>
  <c r="P4726" i="6"/>
  <c r="P4727" i="6"/>
  <c r="P4728" i="6"/>
  <c r="P4729" i="6"/>
  <c r="P4730" i="6"/>
  <c r="P4731" i="6"/>
  <c r="P4732" i="6"/>
  <c r="P4733" i="6"/>
  <c r="P4734" i="6"/>
  <c r="P4735" i="6"/>
  <c r="P4736" i="6"/>
  <c r="P4737" i="6"/>
  <c r="P4738" i="6"/>
  <c r="P4739" i="6"/>
  <c r="P4740" i="6"/>
  <c r="P4741" i="6"/>
  <c r="P4742" i="6"/>
  <c r="P4743" i="6"/>
  <c r="P4744" i="6"/>
  <c r="P4745" i="6"/>
  <c r="P4746" i="6"/>
  <c r="P4747" i="6"/>
  <c r="P4748" i="6"/>
  <c r="P4749" i="6"/>
  <c r="P4750" i="6"/>
  <c r="P4751" i="6"/>
  <c r="P4752" i="6"/>
  <c r="P4753" i="6"/>
  <c r="P4754" i="6"/>
  <c r="P4755" i="6"/>
  <c r="P4756" i="6"/>
  <c r="P4757" i="6"/>
  <c r="P4758" i="6"/>
  <c r="P4759" i="6"/>
  <c r="P4760" i="6"/>
  <c r="P4761" i="6"/>
  <c r="P4762" i="6"/>
  <c r="P4763" i="6"/>
  <c r="P4764" i="6"/>
  <c r="P4765" i="6"/>
  <c r="P4766" i="6"/>
  <c r="P4767" i="6"/>
  <c r="P4768" i="6"/>
  <c r="P4769" i="6"/>
  <c r="P4770" i="6"/>
  <c r="P4771" i="6"/>
  <c r="P4772" i="6"/>
  <c r="P4773" i="6"/>
  <c r="P4774" i="6"/>
  <c r="P4775" i="6"/>
  <c r="P4776" i="6"/>
  <c r="P4777" i="6"/>
  <c r="P4778" i="6"/>
  <c r="P4779" i="6"/>
  <c r="P4780" i="6"/>
  <c r="P4781" i="6"/>
  <c r="P4782" i="6"/>
  <c r="P4783" i="6"/>
  <c r="P4784" i="6"/>
  <c r="P4785" i="6"/>
  <c r="P4786" i="6"/>
  <c r="P4787" i="6"/>
  <c r="P4788" i="6"/>
  <c r="P4789" i="6"/>
  <c r="P4790" i="6"/>
  <c r="P4791" i="6"/>
  <c r="P4792" i="6"/>
  <c r="P4793" i="6"/>
  <c r="P4794" i="6"/>
  <c r="P4795" i="6"/>
  <c r="P4796" i="6"/>
  <c r="P4797" i="6"/>
  <c r="P4798" i="6"/>
  <c r="P4799" i="6"/>
  <c r="P4800" i="6"/>
  <c r="P4801" i="6"/>
  <c r="P4802" i="6"/>
  <c r="P4803" i="6"/>
  <c r="P4804" i="6"/>
  <c r="P4805" i="6"/>
  <c r="P4806" i="6"/>
  <c r="P4807" i="6"/>
  <c r="P4808" i="6"/>
  <c r="P4809" i="6"/>
  <c r="P4810" i="6"/>
  <c r="P4811" i="6"/>
  <c r="P4812" i="6"/>
  <c r="P4813" i="6"/>
  <c r="P4814" i="6"/>
  <c r="P4815" i="6"/>
  <c r="P4816" i="6"/>
  <c r="P4817" i="6"/>
  <c r="P4818" i="6"/>
  <c r="P4819" i="6"/>
  <c r="P4820" i="6"/>
  <c r="P4821" i="6"/>
  <c r="P4822" i="6"/>
  <c r="P4823" i="6"/>
  <c r="P4824" i="6"/>
  <c r="P4825" i="6"/>
  <c r="P4826" i="6"/>
  <c r="P4827" i="6"/>
  <c r="P4828" i="6"/>
  <c r="P4829" i="6"/>
  <c r="P4830" i="6"/>
  <c r="P4831" i="6"/>
  <c r="P4832" i="6"/>
  <c r="P4833" i="6"/>
  <c r="P4834" i="6"/>
  <c r="P4835" i="6"/>
  <c r="P4836" i="6"/>
  <c r="P4837" i="6"/>
  <c r="P4838" i="6"/>
  <c r="P4839" i="6"/>
  <c r="P4840" i="6"/>
  <c r="P4841" i="6"/>
  <c r="P4842" i="6"/>
  <c r="P4843" i="6"/>
  <c r="P4844" i="6"/>
  <c r="P4845" i="6"/>
  <c r="P4846" i="6"/>
  <c r="P4847" i="6"/>
  <c r="P4848" i="6"/>
  <c r="P4849" i="6"/>
  <c r="P4850" i="6"/>
  <c r="P4851" i="6"/>
  <c r="P4852" i="6"/>
  <c r="P4853" i="6"/>
  <c r="P4854" i="6"/>
  <c r="P4855" i="6"/>
  <c r="P4856" i="6"/>
  <c r="P4857" i="6"/>
  <c r="P4858" i="6"/>
  <c r="P4859" i="6"/>
  <c r="P4860" i="6"/>
  <c r="P4861" i="6"/>
  <c r="P4862" i="6"/>
  <c r="P4863" i="6"/>
  <c r="P4864" i="6"/>
  <c r="P4865" i="6"/>
  <c r="P4866" i="6"/>
  <c r="P4867" i="6"/>
  <c r="P4868" i="6"/>
  <c r="P4869" i="6"/>
  <c r="P4870" i="6"/>
  <c r="P4871" i="6"/>
  <c r="P4872" i="6"/>
  <c r="P4873" i="6"/>
  <c r="P4874" i="6"/>
  <c r="P4875" i="6"/>
  <c r="P4876" i="6"/>
  <c r="P4877" i="6"/>
  <c r="P4878" i="6"/>
  <c r="P4879" i="6"/>
  <c r="P4880" i="6"/>
  <c r="P4881" i="6"/>
  <c r="P4882" i="6"/>
  <c r="P4883" i="6"/>
  <c r="P4884" i="6"/>
  <c r="P4885" i="6"/>
  <c r="P4886" i="6"/>
  <c r="P4887" i="6"/>
  <c r="P4888" i="6"/>
  <c r="P4889" i="6"/>
  <c r="P4890" i="6"/>
  <c r="P4891" i="6"/>
  <c r="P4892" i="6"/>
  <c r="P4893" i="6"/>
  <c r="P4894" i="6"/>
  <c r="P4895" i="6"/>
  <c r="P4896" i="6"/>
  <c r="P4897" i="6"/>
  <c r="P4898" i="6"/>
  <c r="P4899" i="6"/>
  <c r="P4900" i="6"/>
  <c r="P4901" i="6"/>
  <c r="P4902" i="6"/>
  <c r="P4903" i="6"/>
  <c r="P4904" i="6"/>
  <c r="P4905" i="6"/>
  <c r="P4906" i="6"/>
  <c r="P4907" i="6"/>
  <c r="P4908" i="6"/>
  <c r="P4909" i="6"/>
  <c r="P4910" i="6"/>
  <c r="P4911" i="6"/>
  <c r="P4912" i="6"/>
  <c r="P4913" i="6"/>
  <c r="P4914" i="6"/>
  <c r="P4915" i="6"/>
  <c r="P4916" i="6"/>
  <c r="P4917" i="6"/>
  <c r="P4918" i="6"/>
  <c r="P4919" i="6"/>
  <c r="P4920" i="6"/>
  <c r="P4921" i="6"/>
  <c r="P4922" i="6"/>
  <c r="P4923" i="6"/>
  <c r="P4924" i="6"/>
  <c r="P4925" i="6"/>
  <c r="P4926" i="6"/>
  <c r="P4927" i="6"/>
  <c r="P4928" i="6"/>
  <c r="P4929" i="6"/>
  <c r="P4930" i="6"/>
  <c r="P4931" i="6"/>
  <c r="P4932" i="6"/>
  <c r="P4933" i="6"/>
  <c r="P4934" i="6"/>
  <c r="P4935" i="6"/>
  <c r="P4936" i="6"/>
  <c r="P4937" i="6"/>
  <c r="P4938" i="6"/>
  <c r="P4939" i="6"/>
  <c r="P4940" i="6"/>
  <c r="P4941" i="6"/>
  <c r="P4942" i="6"/>
  <c r="P4943" i="6"/>
  <c r="P4944" i="6"/>
  <c r="P4945" i="6"/>
  <c r="P4946" i="6"/>
  <c r="P4947" i="6"/>
  <c r="P4948" i="6"/>
  <c r="P4949" i="6"/>
  <c r="P4950" i="6"/>
  <c r="P4951" i="6"/>
  <c r="P4952" i="6"/>
  <c r="P4953" i="6"/>
  <c r="P4954" i="6"/>
  <c r="P4955" i="6"/>
  <c r="P4956" i="6"/>
  <c r="P4957" i="6"/>
  <c r="P4958" i="6"/>
  <c r="P4959" i="6"/>
  <c r="P4960" i="6"/>
  <c r="P4961" i="6"/>
  <c r="P4962" i="6"/>
  <c r="P4963" i="6"/>
  <c r="P4964" i="6"/>
  <c r="P4965" i="6"/>
  <c r="P4966" i="6"/>
  <c r="P4967" i="6"/>
  <c r="P4968" i="6"/>
  <c r="P4969" i="6"/>
  <c r="P4970" i="6"/>
  <c r="P4971" i="6"/>
  <c r="P4972" i="6"/>
  <c r="P4973" i="6"/>
  <c r="P4974" i="6"/>
  <c r="P4975" i="6"/>
  <c r="P4976" i="6"/>
  <c r="P4977" i="6"/>
  <c r="P4978" i="6"/>
  <c r="P4979" i="6"/>
  <c r="P4980" i="6"/>
  <c r="P4981" i="6"/>
  <c r="P4982" i="6"/>
  <c r="P4983" i="6"/>
  <c r="P4984" i="6"/>
  <c r="P4985" i="6"/>
  <c r="P4986" i="6"/>
  <c r="P4987" i="6"/>
  <c r="P4988" i="6"/>
  <c r="P4989" i="6"/>
  <c r="P4990" i="6"/>
  <c r="P4991" i="6"/>
  <c r="P4992" i="6"/>
  <c r="P4993" i="6"/>
  <c r="P4994" i="6"/>
  <c r="P4995" i="6"/>
  <c r="P4996" i="6"/>
  <c r="P4997" i="6"/>
  <c r="P4998" i="6"/>
  <c r="P4999" i="6"/>
  <c r="P5000" i="6"/>
  <c r="P5001" i="6"/>
  <c r="P5002" i="6"/>
  <c r="P3" i="6"/>
  <c r="H3" i="6" a="1"/>
  <c r="A26" i="6"/>
  <c r="A27" i="6"/>
  <c r="A28" i="6"/>
  <c r="A25" i="6"/>
  <c r="C24" i="6"/>
  <c r="D24" i="6"/>
  <c r="E24" i="6"/>
  <c r="B24" i="6"/>
  <c r="E19" i="6"/>
  <c r="D18" i="6"/>
  <c r="E18" i="6"/>
  <c r="E20" i="6"/>
  <c r="D19" i="6"/>
  <c r="C18" i="6"/>
  <c r="E25" i="5"/>
  <c r="E19" i="5"/>
  <c r="E24" i="5" s="1"/>
  <c r="D19" i="5"/>
  <c r="D24" i="5" s="1"/>
  <c r="E13" i="5"/>
  <c r="E18" i="5" s="1"/>
  <c r="E23" i="5" s="1"/>
  <c r="D13" i="5"/>
  <c r="D18" i="5" s="1"/>
  <c r="D23" i="5" s="1"/>
  <c r="C13" i="5"/>
  <c r="C18" i="5" s="1"/>
  <c r="C23" i="5" s="1"/>
  <c r="J16" i="1"/>
  <c r="J15" i="1"/>
  <c r="J14" i="1"/>
  <c r="J13" i="1"/>
  <c r="J12" i="1"/>
  <c r="J11" i="1"/>
  <c r="J10" i="1"/>
  <c r="J9" i="1"/>
  <c r="J8" i="1"/>
  <c r="B5" i="1"/>
  <c r="D2" i="1"/>
  <c r="D3" i="1" s="1"/>
  <c r="D4" i="1" s="1"/>
  <c r="D5" i="1" s="1"/>
  <c r="D6" i="1" s="1"/>
  <c r="D7" i="1" s="1"/>
  <c r="D8" i="1" s="1"/>
  <c r="D9" i="1" s="1"/>
  <c r="D10" i="1" s="1"/>
  <c r="D11" i="1" s="1"/>
  <c r="D12" i="1" s="1"/>
  <c r="D13" i="1" s="1"/>
  <c r="D14" i="1" s="1"/>
  <c r="D15" i="1" s="1"/>
  <c r="D16" i="1" s="1"/>
  <c r="D17" i="1" s="1"/>
  <c r="D18" i="1" s="1"/>
  <c r="D19" i="1" s="1"/>
  <c r="D20" i="1" s="1"/>
  <c r="D21" i="1" s="1"/>
  <c r="D22" i="1" s="1"/>
  <c r="D23" i="1" s="1"/>
  <c r="D24" i="1" s="1"/>
  <c r="D25" i="1" s="1"/>
  <c r="D26" i="1" s="1"/>
  <c r="D27" i="1" s="1"/>
  <c r="D28" i="1" s="1"/>
  <c r="D29" i="1" s="1"/>
  <c r="D30" i="1" s="1"/>
  <c r="D31" i="1" s="1"/>
  <c r="D32" i="1" s="1"/>
  <c r="D33" i="1" s="1"/>
  <c r="D34" i="1" s="1"/>
  <c r="D35" i="1" s="1"/>
  <c r="D36" i="1" s="1"/>
  <c r="D37" i="1" s="1"/>
  <c r="D38" i="1" s="1"/>
  <c r="D39" i="1" s="1"/>
  <c r="D40" i="1" s="1"/>
  <c r="D41" i="1" s="1"/>
  <c r="D42" i="1" s="1"/>
  <c r="D43" i="1" s="1"/>
  <c r="D44" i="1" s="1"/>
  <c r="D45" i="1" s="1"/>
  <c r="D46" i="1" s="1"/>
  <c r="D47" i="1" s="1"/>
  <c r="D48" i="1" s="1"/>
  <c r="D49" i="1" s="1"/>
  <c r="D50" i="1" s="1"/>
  <c r="D51" i="1" s="1"/>
  <c r="D52" i="1" s="1"/>
  <c r="D53" i="1" s="1"/>
  <c r="D54" i="1" s="1"/>
  <c r="D55" i="1" s="1"/>
  <c r="D56" i="1" s="1"/>
  <c r="D57" i="1" s="1"/>
  <c r="D58" i="1" s="1"/>
  <c r="D59" i="1" s="1"/>
  <c r="D60" i="1" s="1"/>
  <c r="D61" i="1" s="1"/>
  <c r="D62" i="1" s="1"/>
  <c r="D63" i="1" s="1"/>
  <c r="D64" i="1" s="1"/>
  <c r="D65" i="1" s="1"/>
  <c r="D66" i="1" s="1"/>
  <c r="D67" i="1" s="1"/>
  <c r="D68" i="1" s="1"/>
  <c r="D69" i="1" s="1"/>
  <c r="D70" i="1" s="1"/>
  <c r="D71" i="1" s="1"/>
  <c r="D72" i="1" s="1"/>
  <c r="D73" i="1" s="1"/>
  <c r="D74" i="1" s="1"/>
  <c r="D75" i="1" s="1"/>
  <c r="D76" i="1" s="1"/>
  <c r="D77" i="1" s="1"/>
  <c r="D78" i="1" s="1"/>
  <c r="D79" i="1" s="1"/>
  <c r="D80" i="1" s="1"/>
  <c r="D81" i="1" s="1"/>
  <c r="D82" i="1" s="1"/>
  <c r="D83" i="1" s="1"/>
  <c r="D84" i="1" s="1"/>
  <c r="D85" i="1" s="1"/>
  <c r="D86" i="1" s="1"/>
  <c r="D87" i="1" s="1"/>
  <c r="D88" i="1" s="1"/>
  <c r="D89" i="1" s="1"/>
  <c r="D90" i="1" s="1"/>
  <c r="D91" i="1" s="1"/>
  <c r="D92" i="1" s="1"/>
  <c r="D93" i="1" s="1"/>
  <c r="D94" i="1" s="1"/>
  <c r="D95" i="1" s="1"/>
  <c r="D96" i="1" s="1"/>
  <c r="D97" i="1" s="1"/>
  <c r="D98" i="1" s="1"/>
  <c r="D99" i="1" s="1"/>
  <c r="D100" i="1" s="1"/>
  <c r="D101" i="1" s="1"/>
  <c r="D102" i="1" s="1"/>
  <c r="D103" i="1" s="1"/>
  <c r="D104" i="1" s="1"/>
  <c r="D105" i="1" s="1"/>
  <c r="D106" i="1" s="1"/>
  <c r="D107" i="1" s="1"/>
  <c r="D108" i="1" s="1"/>
  <c r="D109" i="1" s="1"/>
  <c r="D110" i="1" s="1"/>
  <c r="D111" i="1" s="1"/>
  <c r="D112" i="1" s="1"/>
  <c r="D113" i="1" s="1"/>
  <c r="D114" i="1" s="1"/>
  <c r="D115" i="1" s="1"/>
  <c r="D116" i="1" s="1"/>
  <c r="D117" i="1" s="1"/>
  <c r="D118" i="1" s="1"/>
  <c r="D119" i="1" s="1"/>
  <c r="D120" i="1" s="1"/>
  <c r="D121" i="1" s="1"/>
  <c r="D122" i="1" s="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D189" i="1" s="1"/>
  <c r="D190" i="1" s="1"/>
  <c r="D191" i="1" s="1"/>
  <c r="D192" i="1" s="1"/>
  <c r="D193" i="1" s="1"/>
  <c r="D194" i="1" s="1"/>
  <c r="D195" i="1" s="1"/>
  <c r="D196" i="1" s="1"/>
  <c r="D197" i="1" s="1"/>
  <c r="D198" i="1" s="1"/>
  <c r="D199" i="1" s="1"/>
  <c r="D200" i="1" s="1"/>
  <c r="D201" i="1" s="1"/>
  <c r="D202" i="1" s="1"/>
  <c r="D203" i="1" s="1"/>
  <c r="D204" i="1" s="1"/>
  <c r="D205" i="1" s="1"/>
  <c r="D206" i="1" s="1"/>
  <c r="D207" i="1" s="1"/>
  <c r="D208" i="1" s="1"/>
  <c r="D209" i="1" s="1"/>
  <c r="D210" i="1" s="1"/>
  <c r="D211" i="1" s="1"/>
  <c r="D212" i="1" s="1"/>
  <c r="D213" i="1" s="1"/>
  <c r="D214" i="1" s="1"/>
  <c r="D215" i="1" s="1"/>
  <c r="D216" i="1" s="1"/>
  <c r="D217" i="1" s="1"/>
  <c r="D218" i="1" s="1"/>
  <c r="D219" i="1" s="1"/>
  <c r="D220" i="1" s="1"/>
  <c r="D221" i="1" s="1"/>
  <c r="D222" i="1" s="1"/>
  <c r="D223" i="1" s="1"/>
  <c r="D224" i="1" s="1"/>
  <c r="D225" i="1" s="1"/>
  <c r="D226" i="1" s="1"/>
  <c r="D227" i="1" s="1"/>
  <c r="D228" i="1" s="1"/>
  <c r="D229" i="1" s="1"/>
  <c r="D230" i="1" s="1"/>
  <c r="D231" i="1" s="1"/>
  <c r="D232" i="1" s="1"/>
  <c r="D233" i="1" s="1"/>
  <c r="D234" i="1" s="1"/>
  <c r="D235" i="1" s="1"/>
  <c r="D236" i="1" s="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D257" i="1" s="1"/>
  <c r="D258" i="1" s="1"/>
  <c r="D259" i="1" s="1"/>
  <c r="D260" i="1" s="1"/>
  <c r="D261" i="1" s="1"/>
  <c r="D262" i="1" s="1"/>
  <c r="D263" i="1" s="1"/>
  <c r="D264" i="1" s="1"/>
  <c r="D265" i="1" s="1"/>
  <c r="D266" i="1" s="1"/>
  <c r="D267" i="1" s="1"/>
  <c r="D268" i="1" s="1"/>
  <c r="D269" i="1" s="1"/>
  <c r="D270" i="1"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D292" i="1" s="1"/>
  <c r="D293" i="1" s="1"/>
  <c r="D294" i="1" s="1"/>
  <c r="D295" i="1" s="1"/>
  <c r="D296" i="1" s="1"/>
  <c r="D297" i="1" s="1"/>
  <c r="D298" i="1" s="1"/>
  <c r="D299" i="1" s="1"/>
  <c r="D300" i="1" s="1"/>
  <c r="D301" i="1" s="1"/>
  <c r="D302" i="1" s="1"/>
  <c r="D303" i="1" s="1"/>
  <c r="D304" i="1" s="1"/>
  <c r="D305" i="1" s="1"/>
  <c r="D306" i="1" s="1"/>
  <c r="D307" i="1" s="1"/>
  <c r="D308" i="1" s="1"/>
  <c r="D309" i="1" s="1"/>
  <c r="D310" i="1" s="1"/>
  <c r="D311" i="1" s="1"/>
  <c r="D312" i="1" s="1"/>
  <c r="D313" i="1" s="1"/>
  <c r="D314" i="1" s="1"/>
  <c r="D315" i="1" s="1"/>
  <c r="D316" i="1" s="1"/>
  <c r="D317" i="1" s="1"/>
  <c r="D318" i="1" s="1"/>
  <c r="D319" i="1" s="1"/>
  <c r="D320" i="1" s="1"/>
  <c r="D321" i="1" s="1"/>
  <c r="D322" i="1" s="1"/>
  <c r="D323" i="1" s="1"/>
  <c r="D324" i="1" s="1"/>
  <c r="D325" i="1" s="1"/>
  <c r="D326" i="1" s="1"/>
  <c r="D327" i="1" s="1"/>
  <c r="D328" i="1" s="1"/>
  <c r="D329" i="1" s="1"/>
  <c r="D330" i="1" s="1"/>
  <c r="D331" i="1" s="1"/>
  <c r="D332" i="1" s="1"/>
  <c r="D333" i="1" s="1"/>
  <c r="D334" i="1" s="1"/>
  <c r="D335" i="1" s="1"/>
  <c r="D336" i="1" s="1"/>
  <c r="D337" i="1" s="1"/>
  <c r="D338" i="1" s="1"/>
  <c r="D339" i="1" s="1"/>
  <c r="D340" i="1" s="1"/>
  <c r="D341" i="1" s="1"/>
  <c r="D342" i="1" s="1"/>
  <c r="D343" i="1" s="1"/>
  <c r="D344" i="1" s="1"/>
  <c r="D345" i="1" s="1"/>
  <c r="D346" i="1" s="1"/>
  <c r="D347" i="1" s="1"/>
  <c r="D348" i="1" s="1"/>
  <c r="D349" i="1" s="1"/>
  <c r="D350" i="1" s="1"/>
  <c r="D351" i="1" s="1"/>
  <c r="D352" i="1" s="1"/>
  <c r="D353" i="1" s="1"/>
  <c r="D354" i="1" s="1"/>
  <c r="D355" i="1" s="1"/>
  <c r="D356" i="1" s="1"/>
  <c r="D357" i="1" s="1"/>
  <c r="D358" i="1" s="1"/>
  <c r="D359" i="1" s="1"/>
  <c r="D360" i="1" s="1"/>
  <c r="D361" i="1" s="1"/>
  <c r="D362" i="1" s="1"/>
  <c r="D363" i="1" s="1"/>
  <c r="D364" i="1" s="1"/>
  <c r="D365" i="1" s="1"/>
  <c r="D366" i="1" s="1"/>
  <c r="D367" i="1" s="1"/>
  <c r="D368" i="1" s="1"/>
  <c r="D369" i="1" s="1"/>
  <c r="D370" i="1" s="1"/>
  <c r="D371" i="1" s="1"/>
  <c r="D372" i="1" s="1"/>
  <c r="D373" i="1" s="1"/>
  <c r="D374" i="1" s="1"/>
  <c r="D375" i="1" s="1"/>
  <c r="D376" i="1" s="1"/>
  <c r="D377" i="1" s="1"/>
  <c r="D378" i="1" s="1"/>
  <c r="D379" i="1" s="1"/>
  <c r="D380" i="1" s="1"/>
  <c r="D381" i="1" s="1"/>
  <c r="D382" i="1" s="1"/>
  <c r="D383" i="1" s="1"/>
  <c r="D384" i="1" s="1"/>
  <c r="D385" i="1" s="1"/>
  <c r="D386" i="1" s="1"/>
  <c r="D387" i="1" s="1"/>
  <c r="D388" i="1" s="1"/>
  <c r="D389" i="1" s="1"/>
  <c r="D390" i="1" s="1"/>
  <c r="D391" i="1" s="1"/>
  <c r="D392" i="1" s="1"/>
  <c r="D393" i="1" s="1"/>
  <c r="D394" i="1" s="1"/>
  <c r="D395" i="1" s="1"/>
  <c r="D396" i="1" s="1"/>
  <c r="D397" i="1" s="1"/>
  <c r="D398" i="1" s="1"/>
  <c r="D399" i="1" s="1"/>
  <c r="D400" i="1" s="1"/>
  <c r="D401" i="1" s="1"/>
  <c r="D402" i="1" s="1"/>
  <c r="D403" i="1" s="1"/>
  <c r="D404" i="1" s="1"/>
  <c r="D405" i="1" s="1"/>
  <c r="D406" i="1" s="1"/>
  <c r="D407" i="1" s="1"/>
  <c r="D408" i="1" s="1"/>
  <c r="D409" i="1" s="1"/>
  <c r="D410" i="1" s="1"/>
  <c r="D411" i="1" s="1"/>
  <c r="D412" i="1" s="1"/>
  <c r="D413" i="1" s="1"/>
  <c r="D414" i="1" s="1"/>
  <c r="D415" i="1" s="1"/>
  <c r="D416" i="1" s="1"/>
  <c r="D417" i="1" s="1"/>
  <c r="D418" i="1" s="1"/>
  <c r="D419" i="1" s="1"/>
  <c r="D420" i="1" s="1"/>
  <c r="D421" i="1" s="1"/>
  <c r="D422" i="1" s="1"/>
  <c r="D423" i="1" s="1"/>
  <c r="D424" i="1" s="1"/>
  <c r="D425" i="1" s="1"/>
  <c r="D426" i="1" s="1"/>
  <c r="D427" i="1" s="1"/>
  <c r="D428" i="1" s="1"/>
  <c r="D429" i="1" s="1"/>
  <c r="D430" i="1" s="1"/>
  <c r="D431" i="1" s="1"/>
  <c r="D432" i="1" s="1"/>
  <c r="D433" i="1" s="1"/>
  <c r="D434" i="1" s="1"/>
  <c r="D435" i="1" s="1"/>
  <c r="D436" i="1" s="1"/>
  <c r="D437" i="1" s="1"/>
  <c r="D438" i="1" s="1"/>
  <c r="D439" i="1" s="1"/>
  <c r="D440" i="1" s="1"/>
  <c r="D441" i="1" s="1"/>
  <c r="D442" i="1" s="1"/>
  <c r="D443" i="1" s="1"/>
  <c r="D444" i="1" s="1"/>
  <c r="D445" i="1" s="1"/>
  <c r="D446" i="1" s="1"/>
  <c r="D447" i="1" s="1"/>
  <c r="D448" i="1" s="1"/>
  <c r="D449" i="1" s="1"/>
  <c r="D450" i="1" s="1"/>
  <c r="D451" i="1" s="1"/>
  <c r="D452" i="1" s="1"/>
  <c r="D453" i="1" s="1"/>
  <c r="D454" i="1" s="1"/>
  <c r="D455" i="1" s="1"/>
  <c r="D456" i="1" s="1"/>
  <c r="D457" i="1" s="1"/>
  <c r="D458" i="1" s="1"/>
  <c r="D459" i="1" s="1"/>
  <c r="D460" i="1" s="1"/>
  <c r="D461" i="1" s="1"/>
  <c r="D462" i="1" s="1"/>
  <c r="D463" i="1" s="1"/>
  <c r="D464" i="1" s="1"/>
  <c r="D465" i="1" s="1"/>
  <c r="D466" i="1" s="1"/>
  <c r="D467" i="1" s="1"/>
  <c r="D468" i="1" s="1"/>
  <c r="D469" i="1" s="1"/>
  <c r="D470" i="1" s="1"/>
  <c r="D471" i="1" s="1"/>
  <c r="D472" i="1" s="1"/>
  <c r="D473" i="1" s="1"/>
  <c r="D474" i="1" s="1"/>
  <c r="D475" i="1" s="1"/>
  <c r="D476" i="1" s="1"/>
  <c r="D477" i="1" s="1"/>
  <c r="D478" i="1" s="1"/>
  <c r="D479" i="1" s="1"/>
  <c r="D480" i="1" s="1"/>
  <c r="D481" i="1" s="1"/>
  <c r="D482" i="1" s="1"/>
  <c r="D483" i="1" s="1"/>
  <c r="D484" i="1" s="1"/>
  <c r="D485" i="1" s="1"/>
  <c r="D486" i="1" s="1"/>
  <c r="D487" i="1" s="1"/>
  <c r="D488" i="1" s="1"/>
  <c r="D489" i="1" s="1"/>
  <c r="D490" i="1" s="1"/>
  <c r="D491" i="1" s="1"/>
  <c r="D492" i="1" s="1"/>
  <c r="D493" i="1" s="1"/>
  <c r="D494" i="1" s="1"/>
  <c r="D495" i="1" s="1"/>
  <c r="D496" i="1" s="1"/>
  <c r="D497" i="1" s="1"/>
  <c r="D498" i="1" s="1"/>
  <c r="D499" i="1" s="1"/>
  <c r="D500" i="1" s="1"/>
  <c r="D501" i="1" s="1"/>
  <c r="D502" i="1" s="1"/>
  <c r="D503" i="1" s="1"/>
  <c r="D504" i="1" s="1"/>
  <c r="D505" i="1" s="1"/>
  <c r="D506" i="1" s="1"/>
  <c r="D507" i="1" s="1"/>
  <c r="D508" i="1" s="1"/>
  <c r="D509" i="1" s="1"/>
  <c r="D510" i="1" s="1"/>
  <c r="D511" i="1" s="1"/>
  <c r="D512" i="1" s="1"/>
  <c r="D513" i="1" s="1"/>
  <c r="D514" i="1" s="1"/>
  <c r="D515" i="1" s="1"/>
  <c r="D516" i="1" s="1"/>
  <c r="D517" i="1" s="1"/>
  <c r="D518" i="1" s="1"/>
  <c r="D519" i="1" s="1"/>
  <c r="D520" i="1" s="1"/>
  <c r="D521" i="1" s="1"/>
  <c r="D522" i="1" s="1"/>
  <c r="D523" i="1" s="1"/>
  <c r="D524" i="1" s="1"/>
  <c r="D525" i="1" s="1"/>
  <c r="D526" i="1" s="1"/>
  <c r="D527" i="1" s="1"/>
  <c r="D528" i="1" s="1"/>
  <c r="D529" i="1" s="1"/>
  <c r="D530" i="1" s="1"/>
  <c r="D531" i="1" s="1"/>
  <c r="D532" i="1" s="1"/>
  <c r="D533" i="1" s="1"/>
  <c r="D534" i="1" s="1"/>
  <c r="D535" i="1" s="1"/>
  <c r="D536" i="1" s="1"/>
  <c r="D537" i="1" s="1"/>
  <c r="D538" i="1" s="1"/>
  <c r="D539" i="1" s="1"/>
  <c r="D540" i="1" s="1"/>
  <c r="D541" i="1" s="1"/>
  <c r="D542" i="1" s="1"/>
  <c r="D543" i="1" s="1"/>
  <c r="D544" i="1" s="1"/>
  <c r="D545" i="1" s="1"/>
  <c r="D546" i="1" s="1"/>
  <c r="D547" i="1" s="1"/>
  <c r="D548" i="1" s="1"/>
  <c r="D549" i="1" s="1"/>
  <c r="D550" i="1" s="1"/>
  <c r="D551" i="1" s="1"/>
  <c r="D552" i="1" s="1"/>
  <c r="D553" i="1" s="1"/>
  <c r="D554" i="1" s="1"/>
  <c r="D555" i="1" s="1"/>
  <c r="D556" i="1" s="1"/>
  <c r="D557" i="1" s="1"/>
  <c r="D558" i="1" s="1"/>
  <c r="D559" i="1" s="1"/>
  <c r="D560" i="1" s="1"/>
  <c r="D561" i="1" s="1"/>
  <c r="D562" i="1" s="1"/>
  <c r="D563" i="1" s="1"/>
  <c r="D564" i="1" s="1"/>
  <c r="D565" i="1" s="1"/>
  <c r="D566" i="1" s="1"/>
  <c r="D567" i="1" s="1"/>
  <c r="D568" i="1" s="1"/>
  <c r="D569" i="1" s="1"/>
  <c r="D570" i="1" s="1"/>
  <c r="D571" i="1" s="1"/>
  <c r="D572" i="1" s="1"/>
  <c r="D573" i="1" s="1"/>
  <c r="D574" i="1" s="1"/>
  <c r="D575" i="1" s="1"/>
  <c r="D576" i="1" s="1"/>
  <c r="D577" i="1" s="1"/>
  <c r="D578" i="1" s="1"/>
  <c r="D579" i="1" s="1"/>
  <c r="D580" i="1" s="1"/>
  <c r="D581" i="1" s="1"/>
  <c r="D582" i="1" s="1"/>
  <c r="D583" i="1" s="1"/>
  <c r="D584" i="1" s="1"/>
  <c r="D585" i="1" s="1"/>
  <c r="D586" i="1" s="1"/>
  <c r="D587" i="1" s="1"/>
  <c r="D588" i="1" s="1"/>
  <c r="D589" i="1" s="1"/>
  <c r="D590" i="1" s="1"/>
  <c r="D591" i="1" s="1"/>
  <c r="D592" i="1" s="1"/>
  <c r="D593" i="1" s="1"/>
  <c r="D594" i="1" s="1"/>
  <c r="D595" i="1" s="1"/>
  <c r="D596" i="1" s="1"/>
  <c r="D597" i="1" s="1"/>
  <c r="D598" i="1" s="1"/>
  <c r="D599" i="1" s="1"/>
  <c r="D600" i="1" s="1"/>
  <c r="D601" i="1" s="1"/>
  <c r="D602" i="1" s="1"/>
  <c r="D603" i="1" s="1"/>
  <c r="D604" i="1" s="1"/>
  <c r="D605" i="1" s="1"/>
  <c r="D606" i="1" s="1"/>
  <c r="D607" i="1" s="1"/>
  <c r="D608" i="1" s="1"/>
  <c r="D609" i="1" s="1"/>
  <c r="D610" i="1" s="1"/>
  <c r="D611" i="1" s="1"/>
  <c r="D612" i="1" s="1"/>
  <c r="D613" i="1" s="1"/>
  <c r="D614" i="1" s="1"/>
  <c r="D615" i="1" s="1"/>
  <c r="D616" i="1" s="1"/>
  <c r="D617" i="1" s="1"/>
  <c r="D618" i="1" s="1"/>
  <c r="D619" i="1" s="1"/>
  <c r="D620" i="1" s="1"/>
  <c r="D621" i="1" s="1"/>
  <c r="D622" i="1" s="1"/>
  <c r="D623" i="1" s="1"/>
  <c r="D624" i="1" s="1"/>
  <c r="D625" i="1" s="1"/>
  <c r="D626" i="1" s="1"/>
  <c r="D627" i="1" s="1"/>
  <c r="D628" i="1" s="1"/>
  <c r="D629" i="1" s="1"/>
  <c r="D630" i="1" s="1"/>
  <c r="D631" i="1" s="1"/>
  <c r="D632" i="1" s="1"/>
  <c r="D633" i="1" s="1"/>
  <c r="D634" i="1" s="1"/>
  <c r="D635" i="1" s="1"/>
  <c r="D636" i="1" s="1"/>
  <c r="D637" i="1" s="1"/>
  <c r="D638" i="1" s="1"/>
  <c r="D639" i="1" s="1"/>
  <c r="D640" i="1" s="1"/>
  <c r="D641" i="1" s="1"/>
  <c r="D642" i="1" s="1"/>
  <c r="D643" i="1" s="1"/>
  <c r="D644" i="1" s="1"/>
  <c r="D645" i="1" s="1"/>
  <c r="D646" i="1" s="1"/>
  <c r="D647" i="1" s="1"/>
  <c r="D648" i="1" s="1"/>
  <c r="D649" i="1" s="1"/>
  <c r="D650" i="1" s="1"/>
  <c r="D651" i="1" s="1"/>
  <c r="D652" i="1" s="1"/>
  <c r="D653" i="1" s="1"/>
  <c r="D654" i="1" s="1"/>
  <c r="D655" i="1" s="1"/>
  <c r="D656" i="1" s="1"/>
  <c r="D657" i="1" s="1"/>
  <c r="D658" i="1" s="1"/>
  <c r="D659" i="1" s="1"/>
  <c r="D660" i="1" s="1"/>
  <c r="D661" i="1" s="1"/>
  <c r="D662" i="1" s="1"/>
  <c r="D663" i="1" s="1"/>
  <c r="D664" i="1" s="1"/>
  <c r="D665" i="1" s="1"/>
  <c r="D666" i="1" s="1"/>
  <c r="D667" i="1" s="1"/>
  <c r="D668" i="1" s="1"/>
  <c r="D669" i="1" s="1"/>
  <c r="D670" i="1" s="1"/>
  <c r="D671" i="1" s="1"/>
  <c r="D672" i="1" s="1"/>
  <c r="D673" i="1" s="1"/>
  <c r="D674" i="1" s="1"/>
  <c r="D675" i="1" s="1"/>
  <c r="D676" i="1" s="1"/>
  <c r="D677" i="1" s="1"/>
  <c r="D678" i="1" s="1"/>
  <c r="D679" i="1" s="1"/>
  <c r="D680" i="1" s="1"/>
  <c r="D681" i="1" s="1"/>
  <c r="D682" i="1" s="1"/>
  <c r="D683" i="1" s="1"/>
  <c r="D684" i="1" s="1"/>
  <c r="D685" i="1" s="1"/>
  <c r="D686" i="1" s="1"/>
  <c r="D687" i="1" s="1"/>
  <c r="D688" i="1" s="1"/>
  <c r="D689" i="1" s="1"/>
  <c r="D690" i="1" s="1"/>
  <c r="D691" i="1" s="1"/>
  <c r="D692" i="1" s="1"/>
  <c r="D693" i="1" s="1"/>
  <c r="D694" i="1" s="1"/>
  <c r="D695" i="1" s="1"/>
  <c r="D696" i="1" s="1"/>
  <c r="D697" i="1" s="1"/>
  <c r="D698" i="1" s="1"/>
  <c r="D699" i="1" s="1"/>
  <c r="D700" i="1" s="1"/>
  <c r="D701" i="1" s="1"/>
  <c r="D702" i="1" s="1"/>
  <c r="D703" i="1" s="1"/>
  <c r="D704" i="1" s="1"/>
  <c r="D705" i="1" s="1"/>
  <c r="D706" i="1" s="1"/>
  <c r="D707" i="1" s="1"/>
  <c r="D708" i="1" s="1"/>
  <c r="D709" i="1" s="1"/>
  <c r="D710" i="1" s="1"/>
  <c r="D711" i="1" s="1"/>
  <c r="D712" i="1" s="1"/>
  <c r="D713" i="1" s="1"/>
  <c r="D714" i="1" s="1"/>
  <c r="D715" i="1" s="1"/>
  <c r="D716" i="1" s="1"/>
  <c r="D717" i="1" s="1"/>
  <c r="D718" i="1" s="1"/>
  <c r="D719" i="1" s="1"/>
  <c r="D720" i="1" s="1"/>
  <c r="D721" i="1" s="1"/>
  <c r="D722" i="1" s="1"/>
  <c r="D723" i="1" s="1"/>
  <c r="D724" i="1" s="1"/>
  <c r="D725" i="1" s="1"/>
  <c r="D726" i="1" s="1"/>
  <c r="D727" i="1" s="1"/>
  <c r="D728" i="1" s="1"/>
  <c r="D729" i="1" s="1"/>
  <c r="D730" i="1" s="1"/>
  <c r="D731" i="1" s="1"/>
  <c r="D732" i="1" s="1"/>
  <c r="D733" i="1" s="1"/>
  <c r="D734" i="1" s="1"/>
  <c r="D735" i="1" s="1"/>
  <c r="D736" i="1" s="1"/>
  <c r="D737" i="1" s="1"/>
  <c r="D738" i="1" s="1"/>
  <c r="D739" i="1" s="1"/>
  <c r="D740" i="1" s="1"/>
  <c r="D741" i="1" s="1"/>
  <c r="D742" i="1" s="1"/>
  <c r="D743" i="1" s="1"/>
  <c r="D744" i="1" s="1"/>
  <c r="D745" i="1" s="1"/>
  <c r="D746" i="1" s="1"/>
  <c r="D747" i="1" s="1"/>
  <c r="D748" i="1" s="1"/>
  <c r="D749" i="1" s="1"/>
  <c r="D750" i="1" s="1"/>
  <c r="D751" i="1" s="1"/>
  <c r="D752" i="1" s="1"/>
  <c r="D753" i="1" s="1"/>
  <c r="D754" i="1" s="1"/>
  <c r="D755" i="1" s="1"/>
  <c r="D756" i="1" s="1"/>
  <c r="D757" i="1" s="1"/>
  <c r="D758" i="1" s="1"/>
  <c r="D759" i="1" s="1"/>
  <c r="D760" i="1" s="1"/>
  <c r="D761" i="1" s="1"/>
  <c r="D762" i="1" s="1"/>
  <c r="D763" i="1" s="1"/>
  <c r="D764" i="1" s="1"/>
  <c r="D765" i="1" s="1"/>
  <c r="D766" i="1" s="1"/>
  <c r="D767" i="1" s="1"/>
  <c r="D768" i="1" s="1"/>
  <c r="D769" i="1" s="1"/>
  <c r="D770" i="1" s="1"/>
  <c r="D771" i="1" s="1"/>
  <c r="D772" i="1" s="1"/>
  <c r="D773" i="1" s="1"/>
  <c r="D774" i="1" s="1"/>
  <c r="D775" i="1" s="1"/>
  <c r="D776" i="1" s="1"/>
  <c r="D777" i="1" s="1"/>
  <c r="D778" i="1" s="1"/>
  <c r="D779" i="1" s="1"/>
  <c r="D780" i="1" s="1"/>
  <c r="D781" i="1" s="1"/>
  <c r="D782" i="1" s="1"/>
  <c r="D783" i="1" s="1"/>
  <c r="D784" i="1" s="1"/>
  <c r="D785" i="1" s="1"/>
  <c r="D786" i="1" s="1"/>
  <c r="D787" i="1" s="1"/>
  <c r="D788" i="1" s="1"/>
  <c r="D789" i="1" s="1"/>
  <c r="D790" i="1" s="1"/>
  <c r="D791" i="1" s="1"/>
  <c r="D792" i="1" s="1"/>
  <c r="D793" i="1" s="1"/>
  <c r="D794" i="1" s="1"/>
  <c r="D795" i="1" s="1"/>
  <c r="D796" i="1" s="1"/>
  <c r="D797" i="1" s="1"/>
  <c r="D798" i="1" s="1"/>
  <c r="D799" i="1" s="1"/>
  <c r="D800" i="1" s="1"/>
  <c r="D801" i="1" s="1"/>
  <c r="D802" i="1" s="1"/>
  <c r="D803" i="1" s="1"/>
  <c r="D804" i="1" s="1"/>
  <c r="D805" i="1" s="1"/>
  <c r="D806" i="1" s="1"/>
  <c r="D807" i="1" s="1"/>
  <c r="D808" i="1" s="1"/>
  <c r="D809" i="1" s="1"/>
  <c r="D810" i="1" s="1"/>
  <c r="D811" i="1" s="1"/>
  <c r="D812" i="1" s="1"/>
  <c r="D813" i="1" s="1"/>
  <c r="D814" i="1" s="1"/>
  <c r="D815" i="1" s="1"/>
  <c r="D816" i="1" s="1"/>
  <c r="D817" i="1" s="1"/>
  <c r="D818" i="1" s="1"/>
  <c r="D819" i="1" s="1"/>
  <c r="D820" i="1" s="1"/>
  <c r="D821" i="1" s="1"/>
  <c r="D822" i="1" s="1"/>
  <c r="D823" i="1" s="1"/>
  <c r="D824" i="1" s="1"/>
  <c r="D825" i="1" s="1"/>
  <c r="D826" i="1" s="1"/>
  <c r="D827" i="1" s="1"/>
  <c r="D828" i="1" s="1"/>
  <c r="D829" i="1" s="1"/>
  <c r="D830" i="1" s="1"/>
  <c r="D831" i="1" s="1"/>
  <c r="D832" i="1" s="1"/>
  <c r="D833" i="1" s="1"/>
  <c r="D834" i="1" s="1"/>
  <c r="D835" i="1" s="1"/>
  <c r="D836" i="1" s="1"/>
  <c r="D837" i="1" s="1"/>
  <c r="D838" i="1" s="1"/>
  <c r="D839" i="1" s="1"/>
  <c r="D840" i="1" s="1"/>
  <c r="D841" i="1" s="1"/>
  <c r="D842" i="1" s="1"/>
  <c r="D843" i="1" s="1"/>
  <c r="D844" i="1" s="1"/>
  <c r="D845" i="1" s="1"/>
  <c r="D846" i="1" s="1"/>
  <c r="D847" i="1" s="1"/>
  <c r="D848" i="1" s="1"/>
  <c r="D849" i="1" s="1"/>
  <c r="D850" i="1" s="1"/>
  <c r="D851" i="1" s="1"/>
  <c r="D852" i="1" s="1"/>
  <c r="D853" i="1" s="1"/>
  <c r="D854" i="1" s="1"/>
  <c r="D855" i="1" s="1"/>
  <c r="D856" i="1" s="1"/>
  <c r="D857" i="1" s="1"/>
  <c r="D858" i="1" s="1"/>
  <c r="D859" i="1" s="1"/>
  <c r="D860" i="1" s="1"/>
  <c r="D861" i="1" s="1"/>
  <c r="D862" i="1" s="1"/>
  <c r="D863" i="1" s="1"/>
  <c r="D864" i="1" s="1"/>
  <c r="D865" i="1" s="1"/>
  <c r="D866" i="1" s="1"/>
  <c r="D867" i="1" s="1"/>
  <c r="D868" i="1" s="1"/>
  <c r="D869" i="1" s="1"/>
  <c r="D870" i="1" s="1"/>
  <c r="D871" i="1" s="1"/>
  <c r="D872" i="1" s="1"/>
  <c r="D873" i="1" s="1"/>
  <c r="D874" i="1" s="1"/>
  <c r="D875" i="1" s="1"/>
  <c r="D876" i="1" s="1"/>
  <c r="D877" i="1" s="1"/>
  <c r="D878" i="1" s="1"/>
  <c r="D879" i="1" s="1"/>
  <c r="D880" i="1" s="1"/>
  <c r="D881" i="1" s="1"/>
  <c r="D882" i="1" s="1"/>
  <c r="D883" i="1" s="1"/>
  <c r="D884" i="1" s="1"/>
  <c r="D885" i="1" s="1"/>
  <c r="D886" i="1" s="1"/>
  <c r="D887" i="1" s="1"/>
  <c r="D888" i="1" s="1"/>
  <c r="D889" i="1" s="1"/>
  <c r="D890" i="1" s="1"/>
  <c r="D891" i="1" s="1"/>
  <c r="D892" i="1" s="1"/>
  <c r="D893" i="1" s="1"/>
  <c r="D894" i="1" s="1"/>
  <c r="D895" i="1" s="1"/>
  <c r="D896" i="1" s="1"/>
  <c r="D897" i="1" s="1"/>
  <c r="D898" i="1" s="1"/>
  <c r="D899" i="1" s="1"/>
  <c r="D900" i="1" s="1"/>
  <c r="D901" i="1" s="1"/>
  <c r="D902" i="1" s="1"/>
  <c r="D903" i="1" s="1"/>
  <c r="D904" i="1" s="1"/>
  <c r="D905" i="1" s="1"/>
  <c r="D906" i="1" s="1"/>
  <c r="D907" i="1" s="1"/>
  <c r="D908" i="1" s="1"/>
  <c r="D909" i="1" s="1"/>
  <c r="D910" i="1" s="1"/>
  <c r="D911" i="1" s="1"/>
  <c r="D912" i="1" s="1"/>
  <c r="D913" i="1" s="1"/>
  <c r="D914" i="1" s="1"/>
  <c r="D915" i="1" s="1"/>
  <c r="D916" i="1" s="1"/>
  <c r="D917" i="1" s="1"/>
  <c r="D918" i="1" s="1"/>
  <c r="D919" i="1" s="1"/>
  <c r="D920" i="1" s="1"/>
  <c r="D921" i="1" s="1"/>
  <c r="D922" i="1" s="1"/>
  <c r="D923" i="1" s="1"/>
  <c r="D924" i="1" s="1"/>
  <c r="D925" i="1" s="1"/>
  <c r="D926" i="1" s="1"/>
  <c r="D927" i="1" s="1"/>
  <c r="D928" i="1" s="1"/>
  <c r="D929" i="1" s="1"/>
  <c r="D930" i="1" s="1"/>
  <c r="D931" i="1" s="1"/>
  <c r="D932" i="1" s="1"/>
  <c r="D933" i="1" s="1"/>
  <c r="D934" i="1" s="1"/>
  <c r="D935" i="1" s="1"/>
  <c r="D936" i="1" s="1"/>
  <c r="D937" i="1" s="1"/>
  <c r="D938" i="1" s="1"/>
  <c r="D939" i="1" s="1"/>
  <c r="D940" i="1" s="1"/>
  <c r="D941" i="1" s="1"/>
  <c r="D942" i="1" s="1"/>
  <c r="D943" i="1" s="1"/>
  <c r="D944" i="1" s="1"/>
  <c r="D945" i="1" s="1"/>
  <c r="D946" i="1" s="1"/>
  <c r="D947" i="1" s="1"/>
  <c r="D948" i="1" s="1"/>
  <c r="D949" i="1" s="1"/>
  <c r="D950" i="1" s="1"/>
  <c r="D951" i="1" s="1"/>
  <c r="D952" i="1" s="1"/>
  <c r="D953" i="1" s="1"/>
  <c r="D954" i="1" s="1"/>
  <c r="D955" i="1" s="1"/>
  <c r="D956" i="1" s="1"/>
  <c r="D957" i="1" s="1"/>
  <c r="D958" i="1" s="1"/>
  <c r="D959" i="1" s="1"/>
  <c r="D960" i="1" s="1"/>
  <c r="D961" i="1" s="1"/>
  <c r="D962" i="1" s="1"/>
  <c r="D963" i="1" s="1"/>
  <c r="D964" i="1" s="1"/>
  <c r="D965" i="1" s="1"/>
  <c r="D966" i="1" s="1"/>
  <c r="D967" i="1" s="1"/>
  <c r="D968" i="1" s="1"/>
  <c r="D969" i="1" s="1"/>
  <c r="D970" i="1" s="1"/>
  <c r="D971" i="1" s="1"/>
  <c r="D972" i="1" s="1"/>
  <c r="D973" i="1" s="1"/>
  <c r="D974" i="1" s="1"/>
  <c r="D975" i="1" s="1"/>
  <c r="D976" i="1" s="1"/>
  <c r="D977" i="1" s="1"/>
  <c r="D978" i="1" s="1"/>
  <c r="D979" i="1" s="1"/>
  <c r="D980" i="1" s="1"/>
  <c r="D981" i="1" s="1"/>
  <c r="D982" i="1" s="1"/>
  <c r="D983" i="1" s="1"/>
  <c r="D984" i="1" s="1"/>
  <c r="D985" i="1" s="1"/>
  <c r="D986" i="1" s="1"/>
  <c r="D987" i="1" s="1"/>
  <c r="D988" i="1" s="1"/>
  <c r="D989" i="1" s="1"/>
  <c r="D990" i="1" s="1"/>
  <c r="D991" i="1" s="1"/>
  <c r="D992" i="1" s="1"/>
  <c r="D993" i="1" s="1"/>
  <c r="D994" i="1" s="1"/>
  <c r="D995" i="1" s="1"/>
  <c r="D996" i="1" s="1"/>
  <c r="D997" i="1" s="1"/>
  <c r="D998" i="1" s="1"/>
  <c r="D999" i="1" s="1"/>
  <c r="D1000" i="1" s="1"/>
  <c r="D1001" i="1" s="1"/>
  <c r="D1002" i="1" s="1"/>
  <c r="D1003" i="1" s="1"/>
  <c r="D1004" i="1" s="1"/>
  <c r="D1005" i="1" s="1"/>
  <c r="D1006" i="1" s="1"/>
  <c r="D1007" i="1" s="1"/>
  <c r="D1008" i="1" s="1"/>
  <c r="D1009" i="1" s="1"/>
  <c r="D1010" i="1" s="1"/>
  <c r="D1011" i="1" s="1"/>
  <c r="D1012" i="1" s="1"/>
  <c r="D1013" i="1" s="1"/>
  <c r="D1014" i="1" s="1"/>
  <c r="D1015" i="1" s="1"/>
  <c r="D1016" i="1" s="1"/>
  <c r="D1017" i="1" s="1"/>
  <c r="D1018" i="1" s="1"/>
  <c r="D1019" i="1" s="1"/>
  <c r="D1020" i="1" s="1"/>
  <c r="D1021" i="1" s="1"/>
  <c r="D1022" i="1" s="1"/>
  <c r="D1023" i="1" s="1"/>
  <c r="D1024" i="1" s="1"/>
  <c r="D1025" i="1" s="1"/>
  <c r="D1026" i="1" s="1"/>
  <c r="D1027" i="1" s="1"/>
  <c r="D1028" i="1" s="1"/>
  <c r="D1029" i="1" s="1"/>
  <c r="D1030" i="1" s="1"/>
  <c r="D1031" i="1" s="1"/>
  <c r="D1032" i="1" s="1"/>
  <c r="D1033" i="1" s="1"/>
  <c r="D1034" i="1" s="1"/>
  <c r="D1035" i="1" s="1"/>
  <c r="D1036" i="1" s="1"/>
  <c r="D1037" i="1" s="1"/>
  <c r="D1038" i="1" s="1"/>
  <c r="D1039" i="1" s="1"/>
  <c r="D1040" i="1" s="1"/>
  <c r="D1041" i="1" s="1"/>
  <c r="D1042" i="1" s="1"/>
  <c r="D1043" i="1" s="1"/>
  <c r="D1044" i="1" s="1"/>
  <c r="D1045" i="1" s="1"/>
  <c r="D1046" i="1" s="1"/>
  <c r="D1047" i="1" s="1"/>
  <c r="D1048" i="1" s="1"/>
  <c r="D1049" i="1" s="1"/>
  <c r="D1050" i="1" s="1"/>
  <c r="D1051" i="1" s="1"/>
  <c r="D1052" i="1" s="1"/>
  <c r="D1053" i="1" s="1"/>
  <c r="D1054" i="1" s="1"/>
  <c r="D1055" i="1" s="1"/>
  <c r="D1056" i="1" s="1"/>
  <c r="D1057" i="1" s="1"/>
  <c r="D1058" i="1" s="1"/>
  <c r="D1059" i="1" s="1"/>
  <c r="D1060" i="1" s="1"/>
  <c r="D1061" i="1" s="1"/>
  <c r="D1062" i="1" s="1"/>
  <c r="D1063" i="1" s="1"/>
  <c r="D1064" i="1" s="1"/>
  <c r="D1065" i="1" s="1"/>
  <c r="D1066" i="1" s="1"/>
  <c r="D1067" i="1" s="1"/>
  <c r="D1068" i="1" s="1"/>
  <c r="D1069" i="1" s="1"/>
  <c r="D1070" i="1" s="1"/>
  <c r="D1071" i="1" s="1"/>
  <c r="D1072" i="1" s="1"/>
  <c r="D1073" i="1" s="1"/>
  <c r="D1074" i="1" s="1"/>
  <c r="D1075" i="1" s="1"/>
  <c r="D1076" i="1" s="1"/>
  <c r="D1077" i="1" s="1"/>
  <c r="D1078" i="1" s="1"/>
  <c r="D1079" i="1" s="1"/>
  <c r="D1080" i="1" s="1"/>
  <c r="D1081" i="1" s="1"/>
  <c r="D1082" i="1" s="1"/>
  <c r="D1083" i="1" s="1"/>
  <c r="D1084" i="1" s="1"/>
  <c r="D1085" i="1" s="1"/>
  <c r="D1086" i="1" s="1"/>
  <c r="D1087" i="1" s="1"/>
  <c r="D1088" i="1" s="1"/>
  <c r="D1089" i="1" s="1"/>
  <c r="D1090" i="1" s="1"/>
  <c r="D1091" i="1" s="1"/>
  <c r="D1092" i="1" s="1"/>
  <c r="D1093" i="1" s="1"/>
  <c r="D1094" i="1" s="1"/>
  <c r="D1095" i="1" s="1"/>
  <c r="D1096" i="1" s="1"/>
  <c r="D1097" i="1" s="1"/>
  <c r="D1098" i="1" s="1"/>
  <c r="D1099" i="1" s="1"/>
  <c r="D1100" i="1" s="1"/>
  <c r="D1101" i="1" s="1"/>
  <c r="D1102" i="1" s="1"/>
  <c r="D1103" i="1" s="1"/>
  <c r="D1104" i="1" s="1"/>
  <c r="D1105" i="1" s="1"/>
  <c r="D1106" i="1" s="1"/>
  <c r="D1107" i="1" s="1"/>
  <c r="D1108" i="1" s="1"/>
  <c r="D1109" i="1" s="1"/>
  <c r="D1110" i="1" s="1"/>
  <c r="D1111" i="1" s="1"/>
  <c r="D1112" i="1" s="1"/>
  <c r="D1113" i="1" s="1"/>
  <c r="D1114" i="1" s="1"/>
  <c r="D1115" i="1" s="1"/>
  <c r="D1116" i="1" s="1"/>
  <c r="D1117" i="1" s="1"/>
  <c r="D1118" i="1" s="1"/>
  <c r="D1119" i="1" s="1"/>
  <c r="D1120" i="1" s="1"/>
  <c r="D1121" i="1" s="1"/>
  <c r="D1122" i="1" s="1"/>
  <c r="D1123" i="1" s="1"/>
  <c r="D1124" i="1" s="1"/>
  <c r="D1125" i="1" s="1"/>
  <c r="D1126" i="1" s="1"/>
  <c r="D1127" i="1" s="1"/>
  <c r="D1128" i="1" s="1"/>
  <c r="D1129" i="1" s="1"/>
  <c r="D1130" i="1" s="1"/>
  <c r="D1131" i="1" s="1"/>
  <c r="D1132" i="1" s="1"/>
  <c r="D1133" i="1" s="1"/>
  <c r="D1134" i="1" s="1"/>
  <c r="D1135" i="1" s="1"/>
  <c r="D1136" i="1" s="1"/>
  <c r="D1137" i="1" s="1"/>
  <c r="D1138" i="1" s="1"/>
  <c r="D1139" i="1" s="1"/>
  <c r="D1140" i="1" s="1"/>
  <c r="D1141" i="1" s="1"/>
  <c r="D1142" i="1" s="1"/>
  <c r="D1143" i="1" s="1"/>
  <c r="D1144" i="1" s="1"/>
  <c r="D1145" i="1" s="1"/>
  <c r="D1146" i="1" s="1"/>
  <c r="D1147" i="1" s="1"/>
  <c r="D1148" i="1" s="1"/>
  <c r="D1149" i="1" s="1"/>
  <c r="D1150" i="1" s="1"/>
  <c r="D1151" i="1" s="1"/>
  <c r="D1152" i="1" s="1"/>
  <c r="D1153" i="1" s="1"/>
  <c r="D1154" i="1" s="1"/>
  <c r="D1155" i="1" s="1"/>
  <c r="D1156" i="1" s="1"/>
  <c r="D1157" i="1" s="1"/>
  <c r="D1158" i="1" s="1"/>
  <c r="D1159" i="1" s="1"/>
  <c r="D1160" i="1" s="1"/>
  <c r="D1161" i="1" s="1"/>
  <c r="D1162" i="1" s="1"/>
  <c r="D1163" i="1" s="1"/>
  <c r="D1164" i="1" s="1"/>
  <c r="D1165" i="1" s="1"/>
  <c r="D1166" i="1" s="1"/>
  <c r="D1167" i="1" s="1"/>
  <c r="D1168" i="1" s="1"/>
  <c r="D1169" i="1" s="1"/>
  <c r="D1170" i="1" s="1"/>
  <c r="D1171" i="1" s="1"/>
  <c r="D1172" i="1" s="1"/>
  <c r="D1173" i="1" s="1"/>
  <c r="D1174" i="1" s="1"/>
  <c r="D1175" i="1" s="1"/>
  <c r="D1176" i="1" s="1"/>
  <c r="D1177" i="1" s="1"/>
  <c r="D1178" i="1" s="1"/>
  <c r="D1179" i="1" s="1"/>
  <c r="D1180" i="1" s="1"/>
  <c r="D1181" i="1" s="1"/>
  <c r="D1182" i="1" s="1"/>
  <c r="D1183" i="1" s="1"/>
  <c r="D1184" i="1" s="1"/>
  <c r="D1185" i="1" s="1"/>
  <c r="D1186" i="1" s="1"/>
  <c r="D1187" i="1" s="1"/>
  <c r="D1188" i="1" s="1"/>
  <c r="D1189" i="1" s="1"/>
  <c r="D1190" i="1" s="1"/>
  <c r="D1191" i="1" s="1"/>
  <c r="D1192" i="1" s="1"/>
  <c r="D1193" i="1" s="1"/>
  <c r="D1194" i="1" s="1"/>
  <c r="D1195" i="1" s="1"/>
  <c r="D1196" i="1" s="1"/>
  <c r="D1197" i="1" s="1"/>
  <c r="D1198" i="1" s="1"/>
  <c r="D1199" i="1" s="1"/>
  <c r="D1200" i="1" s="1"/>
  <c r="D1201" i="1" s="1"/>
  <c r="D1202" i="1" s="1"/>
  <c r="D1203" i="1" s="1"/>
  <c r="D1204" i="1" s="1"/>
  <c r="D1205" i="1" s="1"/>
  <c r="D1206" i="1" s="1"/>
  <c r="D1207" i="1" s="1"/>
  <c r="D1208" i="1" s="1"/>
  <c r="D1209" i="1" s="1"/>
  <c r="D1210" i="1" s="1"/>
  <c r="D1211" i="1" s="1"/>
  <c r="D1212" i="1" s="1"/>
  <c r="D1213" i="1" s="1"/>
  <c r="D1214" i="1" s="1"/>
  <c r="D1215" i="1" s="1"/>
  <c r="D1216" i="1" s="1"/>
  <c r="D1217" i="1" s="1"/>
  <c r="D1218" i="1" s="1"/>
  <c r="D1219" i="1" s="1"/>
  <c r="D1220" i="1" s="1"/>
  <c r="D1221" i="1" s="1"/>
  <c r="D1222" i="1" s="1"/>
  <c r="D1223" i="1" s="1"/>
  <c r="D1224" i="1" s="1"/>
  <c r="D1225" i="1" s="1"/>
  <c r="D1226" i="1" s="1"/>
  <c r="D1227" i="1" s="1"/>
  <c r="D1228" i="1" s="1"/>
  <c r="D1229" i="1" s="1"/>
  <c r="D1230" i="1" s="1"/>
  <c r="D1231" i="1" s="1"/>
  <c r="D1232" i="1" s="1"/>
  <c r="D1233" i="1" s="1"/>
  <c r="D1234" i="1" s="1"/>
  <c r="D1235" i="1" s="1"/>
  <c r="D1236" i="1" s="1"/>
  <c r="D1237" i="1" s="1"/>
  <c r="D1238" i="1" s="1"/>
  <c r="D1239" i="1" s="1"/>
  <c r="D1240" i="1" s="1"/>
  <c r="D1241" i="1" s="1"/>
  <c r="D1242" i="1" s="1"/>
  <c r="D1243" i="1" s="1"/>
  <c r="D1244" i="1" s="1"/>
  <c r="D1245" i="1" s="1"/>
  <c r="D1246" i="1" s="1"/>
  <c r="D1247" i="1" s="1"/>
  <c r="D1248" i="1" s="1"/>
  <c r="D1249" i="1" s="1"/>
  <c r="D1250" i="1" s="1"/>
  <c r="D1251" i="1" s="1"/>
  <c r="D1252" i="1" s="1"/>
  <c r="D1253" i="1" s="1"/>
  <c r="D1254" i="1" s="1"/>
  <c r="D1255" i="1" s="1"/>
  <c r="D1256" i="1" s="1"/>
  <c r="D1257" i="1" s="1"/>
  <c r="D1258" i="1" s="1"/>
  <c r="D1259" i="1" s="1"/>
  <c r="D1260" i="1" s="1"/>
  <c r="D1261" i="1" s="1"/>
  <c r="D1262" i="1" s="1"/>
  <c r="D1263" i="1" s="1"/>
  <c r="D1264" i="1" s="1"/>
  <c r="D1265" i="1" s="1"/>
  <c r="D1266" i="1" s="1"/>
  <c r="D1267" i="1" s="1"/>
  <c r="D1268" i="1" s="1"/>
  <c r="D1269" i="1" s="1"/>
  <c r="D1270" i="1" s="1"/>
  <c r="D1271" i="1" s="1"/>
  <c r="D1272" i="1" s="1"/>
  <c r="D1273" i="1" s="1"/>
  <c r="D1274" i="1" s="1"/>
  <c r="D1275" i="1" s="1"/>
  <c r="D1276" i="1" s="1"/>
  <c r="D1277" i="1" s="1"/>
  <c r="D1278" i="1" s="1"/>
  <c r="D1279" i="1" s="1"/>
  <c r="D1280" i="1" s="1"/>
  <c r="D1281" i="1" s="1"/>
  <c r="D1282" i="1" s="1"/>
  <c r="D1283" i="1" s="1"/>
  <c r="D1284" i="1" s="1"/>
  <c r="D1285" i="1" s="1"/>
  <c r="D1286" i="1" s="1"/>
  <c r="D1287" i="1" s="1"/>
  <c r="D1288" i="1" s="1"/>
  <c r="D1289" i="1" s="1"/>
  <c r="D1290" i="1" s="1"/>
  <c r="D1291" i="1" s="1"/>
  <c r="D1292" i="1" s="1"/>
  <c r="D1293" i="1" s="1"/>
  <c r="D1294" i="1" s="1"/>
  <c r="D1295" i="1" s="1"/>
  <c r="D1296" i="1" s="1"/>
  <c r="D1297" i="1" s="1"/>
  <c r="D1298" i="1" s="1"/>
  <c r="D1299" i="1" s="1"/>
  <c r="D1300" i="1" s="1"/>
  <c r="D1301" i="1" s="1"/>
  <c r="D1302" i="1" s="1"/>
  <c r="D1303" i="1" s="1"/>
  <c r="D1304" i="1" s="1"/>
  <c r="D1305" i="1" s="1"/>
  <c r="D1306" i="1" s="1"/>
  <c r="D1307" i="1" s="1"/>
  <c r="D1308" i="1" s="1"/>
  <c r="D1309" i="1" s="1"/>
  <c r="D1310" i="1" s="1"/>
  <c r="D1311" i="1" s="1"/>
  <c r="D1312" i="1" s="1"/>
  <c r="D1313" i="1" s="1"/>
  <c r="D1314" i="1" s="1"/>
  <c r="D1315" i="1" s="1"/>
  <c r="D1316" i="1" s="1"/>
  <c r="D1317" i="1" s="1"/>
  <c r="D1318" i="1" s="1"/>
  <c r="D1319" i="1" s="1"/>
  <c r="D1320" i="1" s="1"/>
  <c r="D1321" i="1" s="1"/>
  <c r="D1322" i="1" s="1"/>
  <c r="D1323" i="1" s="1"/>
  <c r="D1324" i="1" s="1"/>
  <c r="D1325" i="1" s="1"/>
  <c r="D1326" i="1" s="1"/>
  <c r="D1327" i="1" s="1"/>
  <c r="D1328" i="1" s="1"/>
  <c r="D1329" i="1" s="1"/>
  <c r="D1330" i="1" s="1"/>
  <c r="D1331" i="1" s="1"/>
  <c r="D1332" i="1" s="1"/>
  <c r="D1333" i="1" s="1"/>
  <c r="D1334" i="1" s="1"/>
  <c r="D1335" i="1" s="1"/>
  <c r="D1336" i="1" s="1"/>
  <c r="D1337" i="1" s="1"/>
  <c r="D1338" i="1" s="1"/>
  <c r="D1339" i="1" s="1"/>
  <c r="D1340" i="1" s="1"/>
  <c r="D1341" i="1" s="1"/>
  <c r="D1342" i="1" s="1"/>
  <c r="D1343" i="1" s="1"/>
  <c r="D1344" i="1" s="1"/>
  <c r="D1345" i="1" s="1"/>
  <c r="D1346" i="1" s="1"/>
  <c r="D1347" i="1" s="1"/>
  <c r="D1348" i="1" s="1"/>
  <c r="D1349" i="1" s="1"/>
  <c r="D1350" i="1" s="1"/>
  <c r="D1351" i="1" s="1"/>
  <c r="D1352" i="1" s="1"/>
  <c r="D1353" i="1" s="1"/>
  <c r="D1354" i="1" s="1"/>
  <c r="D1355" i="1" s="1"/>
  <c r="D1356" i="1" s="1"/>
  <c r="D1357" i="1" s="1"/>
  <c r="D1358" i="1" s="1"/>
  <c r="D1359" i="1" s="1"/>
  <c r="D1360" i="1" s="1"/>
  <c r="D1361" i="1" s="1"/>
  <c r="D1362" i="1" s="1"/>
  <c r="D1363" i="1" s="1"/>
  <c r="D1364" i="1" s="1"/>
  <c r="D1365" i="1" s="1"/>
  <c r="D1366" i="1" s="1"/>
  <c r="D1367" i="1" s="1"/>
  <c r="D1368" i="1" s="1"/>
  <c r="D1369" i="1" s="1"/>
  <c r="D1370" i="1" s="1"/>
  <c r="D1371" i="1" s="1"/>
  <c r="D1372" i="1" s="1"/>
  <c r="D1373" i="1" s="1"/>
  <c r="D1374" i="1" s="1"/>
  <c r="D1375" i="1" s="1"/>
  <c r="D1376" i="1" s="1"/>
  <c r="D1377" i="1" s="1"/>
  <c r="D1378" i="1" s="1"/>
  <c r="D1379" i="1" s="1"/>
  <c r="D1380" i="1" s="1"/>
  <c r="D1381" i="1" s="1"/>
  <c r="D1382" i="1" s="1"/>
  <c r="D1383" i="1" s="1"/>
  <c r="D1384" i="1" s="1"/>
  <c r="D1385" i="1" s="1"/>
  <c r="D1386" i="1" s="1"/>
  <c r="D1387" i="1" s="1"/>
  <c r="D1388" i="1" s="1"/>
  <c r="D1389" i="1" s="1"/>
  <c r="D1390" i="1" s="1"/>
  <c r="D1391" i="1" s="1"/>
  <c r="D1392" i="1" s="1"/>
  <c r="D1393" i="1" s="1"/>
  <c r="D1394" i="1" s="1"/>
  <c r="D1395" i="1" s="1"/>
  <c r="D1396" i="1" s="1"/>
  <c r="D1397" i="1" s="1"/>
  <c r="D1398" i="1" s="1"/>
  <c r="D1399" i="1" s="1"/>
  <c r="D1400" i="1" s="1"/>
  <c r="D1401" i="1" s="1"/>
  <c r="D1402" i="1" s="1"/>
  <c r="D1403" i="1" s="1"/>
  <c r="D1404" i="1" s="1"/>
  <c r="D1405" i="1" s="1"/>
  <c r="D1406" i="1" s="1"/>
  <c r="D1407" i="1" s="1"/>
  <c r="D1408" i="1" s="1"/>
  <c r="D1409" i="1" s="1"/>
  <c r="D1410" i="1" s="1"/>
  <c r="D1411" i="1" s="1"/>
  <c r="D1412" i="1" s="1"/>
  <c r="D1413" i="1" s="1"/>
  <c r="D1414" i="1" s="1"/>
  <c r="D1415" i="1" s="1"/>
  <c r="D1416" i="1" s="1"/>
  <c r="D1417" i="1" s="1"/>
  <c r="D1418" i="1" s="1"/>
  <c r="D1419" i="1" s="1"/>
  <c r="D1420" i="1" s="1"/>
  <c r="D1421" i="1" s="1"/>
  <c r="D1422" i="1" s="1"/>
  <c r="D1423" i="1" s="1"/>
  <c r="D1424" i="1" s="1"/>
  <c r="D1425" i="1" s="1"/>
  <c r="D1426" i="1" s="1"/>
  <c r="D1427" i="1" s="1"/>
  <c r="D1428" i="1" s="1"/>
  <c r="D1429" i="1" s="1"/>
  <c r="D1430" i="1" s="1"/>
  <c r="D1431" i="1" s="1"/>
  <c r="D1432" i="1" s="1"/>
  <c r="D1433" i="1" s="1"/>
  <c r="D1434" i="1" s="1"/>
  <c r="D1435" i="1" s="1"/>
  <c r="D1436" i="1" s="1"/>
  <c r="D1437" i="1" s="1"/>
  <c r="D1438" i="1" s="1"/>
  <c r="D1439" i="1" s="1"/>
  <c r="D1440" i="1" s="1"/>
  <c r="D1441" i="1" s="1"/>
  <c r="D1442" i="1" s="1"/>
  <c r="D1443" i="1" s="1"/>
  <c r="D1444" i="1" s="1"/>
  <c r="D1445" i="1" s="1"/>
  <c r="D1446" i="1" s="1"/>
  <c r="D1447" i="1" s="1"/>
  <c r="D1448" i="1" s="1"/>
  <c r="D1449" i="1" s="1"/>
  <c r="D1450" i="1" s="1"/>
  <c r="D1451" i="1" s="1"/>
  <c r="D1452" i="1" s="1"/>
  <c r="D1453" i="1" s="1"/>
  <c r="D1454" i="1" s="1"/>
  <c r="D1455" i="1" s="1"/>
  <c r="D1456" i="1" s="1"/>
  <c r="D1457" i="1" s="1"/>
  <c r="D1458" i="1" s="1"/>
  <c r="D1459" i="1" s="1"/>
  <c r="D1460" i="1" s="1"/>
  <c r="D1461" i="1" s="1"/>
  <c r="D1462" i="1" s="1"/>
  <c r="D1463" i="1" s="1"/>
  <c r="D1464" i="1" s="1"/>
  <c r="D1465" i="1" s="1"/>
  <c r="D1466" i="1" s="1"/>
  <c r="D1467" i="1" s="1"/>
  <c r="D1468" i="1" s="1"/>
  <c r="D1469" i="1" s="1"/>
  <c r="D1470" i="1" s="1"/>
  <c r="D1471" i="1" s="1"/>
  <c r="D1472" i="1" s="1"/>
  <c r="D1473" i="1" s="1"/>
  <c r="D1474" i="1" s="1"/>
  <c r="D1475" i="1" s="1"/>
  <c r="D1476" i="1" s="1"/>
  <c r="D1477" i="1" s="1"/>
  <c r="D1478" i="1" s="1"/>
  <c r="D1479" i="1" s="1"/>
  <c r="D1480" i="1" s="1"/>
  <c r="D1481" i="1" s="1"/>
  <c r="D1482" i="1" s="1"/>
  <c r="D1483" i="1" s="1"/>
  <c r="D1484" i="1" s="1"/>
  <c r="D1485" i="1" s="1"/>
  <c r="D1486" i="1" s="1"/>
  <c r="D1487" i="1" s="1"/>
  <c r="D1488" i="1" s="1"/>
  <c r="D1489" i="1" s="1"/>
  <c r="D1490" i="1" s="1"/>
  <c r="D1491" i="1" s="1"/>
  <c r="D1492" i="1" s="1"/>
  <c r="D1493" i="1" s="1"/>
  <c r="D1494" i="1" s="1"/>
  <c r="D1495" i="1" s="1"/>
  <c r="D1496" i="1" s="1"/>
  <c r="D1497" i="1" s="1"/>
  <c r="D1498" i="1" s="1"/>
  <c r="D1499" i="1" s="1"/>
  <c r="D1500" i="1" s="1"/>
  <c r="D1501" i="1" s="1"/>
  <c r="D1502" i="1" s="1"/>
  <c r="D1503" i="1" s="1"/>
  <c r="D1504" i="1" s="1"/>
  <c r="D1505" i="1" s="1"/>
  <c r="D1506" i="1" s="1"/>
  <c r="D1507" i="1" s="1"/>
  <c r="D1508" i="1" s="1"/>
  <c r="D1509" i="1" s="1"/>
  <c r="D1510" i="1" s="1"/>
  <c r="D1511" i="1" s="1"/>
  <c r="D1512" i="1" s="1"/>
  <c r="D1513" i="1" s="1"/>
  <c r="D1514" i="1" s="1"/>
  <c r="D1515" i="1" s="1"/>
  <c r="D1516" i="1" s="1"/>
  <c r="D1517" i="1" s="1"/>
  <c r="D1518" i="1" s="1"/>
  <c r="D1519" i="1" s="1"/>
  <c r="D1520" i="1" s="1"/>
  <c r="D1521" i="1" s="1"/>
  <c r="D1522" i="1" s="1"/>
  <c r="D1523" i="1" s="1"/>
  <c r="D1524" i="1" s="1"/>
  <c r="D1525" i="1" s="1"/>
  <c r="D1526" i="1" s="1"/>
  <c r="D1527" i="1" s="1"/>
  <c r="D1528" i="1" s="1"/>
  <c r="D1529" i="1" s="1"/>
  <c r="D1530" i="1" s="1"/>
  <c r="D1531" i="1" s="1"/>
  <c r="D1532" i="1" s="1"/>
  <c r="D1533" i="1" s="1"/>
  <c r="D1534" i="1" s="1"/>
  <c r="D1535" i="1" s="1"/>
  <c r="D1536" i="1" s="1"/>
  <c r="D1537" i="1" s="1"/>
  <c r="D1538" i="1" s="1"/>
  <c r="D1539" i="1" s="1"/>
  <c r="D1540" i="1" s="1"/>
  <c r="D1541" i="1" s="1"/>
  <c r="D1542" i="1" s="1"/>
  <c r="D1543" i="1" s="1"/>
  <c r="D1544" i="1" s="1"/>
  <c r="D1545" i="1" s="1"/>
  <c r="D1546" i="1" s="1"/>
  <c r="D1547" i="1" s="1"/>
  <c r="D1548" i="1" s="1"/>
  <c r="D1549" i="1" s="1"/>
  <c r="D1550" i="1" s="1"/>
  <c r="D1551" i="1" s="1"/>
  <c r="D1552" i="1" s="1"/>
  <c r="D1553" i="1" s="1"/>
  <c r="D1554" i="1" s="1"/>
  <c r="D1555" i="1" s="1"/>
  <c r="D1556" i="1" s="1"/>
  <c r="D1557" i="1" s="1"/>
  <c r="D1558" i="1" s="1"/>
  <c r="D1559" i="1" s="1"/>
  <c r="D1560" i="1" s="1"/>
  <c r="D1561" i="1" s="1"/>
  <c r="D1562" i="1" s="1"/>
  <c r="D1563" i="1" s="1"/>
  <c r="D1564" i="1" s="1"/>
  <c r="D1565" i="1" s="1"/>
  <c r="D1566" i="1" s="1"/>
  <c r="D1567" i="1" s="1"/>
  <c r="D1568" i="1" s="1"/>
  <c r="D1569" i="1" s="1"/>
  <c r="D1570" i="1" s="1"/>
  <c r="D1571" i="1" s="1"/>
  <c r="D1572" i="1" s="1"/>
  <c r="D1573" i="1" s="1"/>
  <c r="D1574" i="1" s="1"/>
  <c r="D1575" i="1" s="1"/>
  <c r="D1576" i="1" s="1"/>
  <c r="D1577" i="1" s="1"/>
  <c r="D1578" i="1" s="1"/>
  <c r="D1579" i="1" s="1"/>
  <c r="D1580" i="1" s="1"/>
  <c r="D1581" i="1" s="1"/>
  <c r="D1582" i="1" s="1"/>
  <c r="D1583" i="1" s="1"/>
  <c r="D1584" i="1" s="1"/>
  <c r="D1585" i="1" s="1"/>
  <c r="D1586" i="1" s="1"/>
  <c r="D1587" i="1" s="1"/>
  <c r="D1588" i="1" s="1"/>
  <c r="D1589" i="1" s="1"/>
  <c r="D1590" i="1" s="1"/>
  <c r="D1591" i="1" s="1"/>
  <c r="D1592" i="1" s="1"/>
  <c r="D1593" i="1" s="1"/>
  <c r="D1594" i="1" s="1"/>
  <c r="D1595" i="1" s="1"/>
  <c r="D1596" i="1" s="1"/>
  <c r="D1597" i="1" s="1"/>
  <c r="D1598" i="1" s="1"/>
  <c r="D1599" i="1" s="1"/>
  <c r="D1600" i="1" s="1"/>
  <c r="D1601" i="1" s="1"/>
  <c r="D1602" i="1" s="1"/>
  <c r="D1603" i="1" s="1"/>
  <c r="D1604" i="1" s="1"/>
  <c r="D1605" i="1" s="1"/>
  <c r="D1606" i="1" s="1"/>
  <c r="D1607" i="1" s="1"/>
  <c r="D1608" i="1" s="1"/>
  <c r="D1609" i="1" s="1"/>
  <c r="D1610" i="1" s="1"/>
  <c r="D1611" i="1" s="1"/>
  <c r="D1612" i="1" s="1"/>
  <c r="D1613" i="1" s="1"/>
  <c r="D1614" i="1" s="1"/>
  <c r="D1615" i="1" s="1"/>
  <c r="D1616" i="1" s="1"/>
  <c r="D1617" i="1" s="1"/>
  <c r="D1618" i="1" s="1"/>
  <c r="D1619" i="1" s="1"/>
  <c r="D1620" i="1" s="1"/>
  <c r="D1621" i="1" s="1"/>
  <c r="D1622" i="1" s="1"/>
  <c r="D1623" i="1" s="1"/>
  <c r="D1624" i="1" s="1"/>
  <c r="D1625" i="1" s="1"/>
  <c r="D1626" i="1" s="1"/>
  <c r="D1627" i="1" s="1"/>
  <c r="D1628" i="1" s="1"/>
  <c r="D1629" i="1" s="1"/>
  <c r="D1630" i="1" s="1"/>
  <c r="D1631" i="1" s="1"/>
  <c r="D1632" i="1" s="1"/>
  <c r="D1633" i="1" s="1"/>
  <c r="D1634" i="1" s="1"/>
  <c r="D1635" i="1" s="1"/>
  <c r="D1636" i="1" s="1"/>
  <c r="D1637" i="1" s="1"/>
  <c r="D1638" i="1" s="1"/>
  <c r="D1639" i="1" s="1"/>
  <c r="D1640" i="1" s="1"/>
  <c r="D1641" i="1" s="1"/>
  <c r="D1642" i="1" s="1"/>
  <c r="D1643" i="1" s="1"/>
  <c r="D1644" i="1" s="1"/>
  <c r="D1645" i="1" s="1"/>
  <c r="D1646" i="1" s="1"/>
  <c r="D1647" i="1" s="1"/>
  <c r="D1648" i="1" s="1"/>
  <c r="D1649" i="1" s="1"/>
  <c r="D1650" i="1" s="1"/>
  <c r="D1651" i="1" s="1"/>
  <c r="D1652" i="1" s="1"/>
  <c r="D1653" i="1" s="1"/>
  <c r="D1654" i="1" s="1"/>
  <c r="D1655" i="1" s="1"/>
  <c r="D1656" i="1" s="1"/>
  <c r="D1657" i="1" s="1"/>
  <c r="D1658" i="1" s="1"/>
  <c r="D1659" i="1" s="1"/>
  <c r="D1660" i="1" s="1"/>
  <c r="D1661" i="1" s="1"/>
  <c r="D1662" i="1" s="1"/>
  <c r="D1663" i="1" s="1"/>
  <c r="D1664" i="1" s="1"/>
  <c r="D1665" i="1" s="1"/>
  <c r="D1666" i="1" s="1"/>
  <c r="D1667" i="1" s="1"/>
  <c r="D1668" i="1" s="1"/>
  <c r="D1669" i="1" s="1"/>
  <c r="D1670" i="1" s="1"/>
  <c r="D1671" i="1" s="1"/>
  <c r="D1672" i="1" s="1"/>
  <c r="D1673" i="1" s="1"/>
  <c r="D1674" i="1" s="1"/>
  <c r="D1675" i="1" s="1"/>
  <c r="D1676" i="1" s="1"/>
  <c r="D1677" i="1" s="1"/>
  <c r="D1678" i="1" s="1"/>
  <c r="D1679" i="1" s="1"/>
  <c r="D1680" i="1" s="1"/>
  <c r="D1681" i="1" s="1"/>
  <c r="D1682" i="1" s="1"/>
  <c r="D1683" i="1" s="1"/>
  <c r="D1684" i="1" s="1"/>
  <c r="D1685" i="1" s="1"/>
  <c r="D1686" i="1" s="1"/>
  <c r="D1687" i="1" s="1"/>
  <c r="D1688" i="1" s="1"/>
  <c r="D1689" i="1" s="1"/>
  <c r="D1690" i="1" s="1"/>
  <c r="D1691" i="1" s="1"/>
  <c r="D1692" i="1" s="1"/>
  <c r="D1693" i="1" s="1"/>
  <c r="D1694" i="1" s="1"/>
  <c r="D1695" i="1" s="1"/>
  <c r="D1696" i="1" s="1"/>
  <c r="D1697" i="1" s="1"/>
  <c r="D1698" i="1" s="1"/>
  <c r="D1699" i="1" s="1"/>
  <c r="D1700" i="1" s="1"/>
  <c r="D1701" i="1" s="1"/>
  <c r="D1702" i="1" s="1"/>
  <c r="D1703" i="1" s="1"/>
  <c r="D1704" i="1" s="1"/>
  <c r="D1705" i="1" s="1"/>
  <c r="D1706" i="1" s="1"/>
  <c r="D1707" i="1" s="1"/>
  <c r="D1708" i="1" s="1"/>
  <c r="D1709" i="1" s="1"/>
  <c r="D1710" i="1" s="1"/>
  <c r="D1711" i="1" s="1"/>
  <c r="D1712" i="1" s="1"/>
  <c r="D1713" i="1" s="1"/>
  <c r="D1714" i="1" s="1"/>
  <c r="D1715" i="1" s="1"/>
  <c r="D1716" i="1" s="1"/>
  <c r="D1717" i="1" s="1"/>
  <c r="D1718" i="1" s="1"/>
  <c r="D1719" i="1" s="1"/>
  <c r="D1720" i="1" s="1"/>
  <c r="D1721" i="1" s="1"/>
  <c r="D1722" i="1" s="1"/>
  <c r="D1723" i="1" s="1"/>
  <c r="D1724" i="1" s="1"/>
  <c r="D1725" i="1" s="1"/>
  <c r="D1726" i="1" s="1"/>
  <c r="D1727" i="1" s="1"/>
  <c r="D1728" i="1" s="1"/>
  <c r="D1729" i="1" s="1"/>
  <c r="D1730" i="1" s="1"/>
  <c r="D1731" i="1" s="1"/>
  <c r="D1732" i="1" s="1"/>
  <c r="D1733" i="1" s="1"/>
  <c r="D1734" i="1" s="1"/>
  <c r="D1735" i="1" s="1"/>
  <c r="D1736" i="1" s="1"/>
  <c r="D1737" i="1" s="1"/>
  <c r="D1738" i="1" s="1"/>
  <c r="D1739" i="1" s="1"/>
  <c r="D1740" i="1" s="1"/>
  <c r="D1741" i="1" s="1"/>
  <c r="D1742" i="1" s="1"/>
  <c r="D1743" i="1" s="1"/>
  <c r="D1744" i="1" s="1"/>
  <c r="D1745" i="1" s="1"/>
  <c r="D1746" i="1" s="1"/>
  <c r="D1747" i="1" s="1"/>
  <c r="D1748" i="1" s="1"/>
  <c r="D1749" i="1" s="1"/>
  <c r="D1750" i="1" s="1"/>
  <c r="D1751" i="1" s="1"/>
  <c r="D1752" i="1" s="1"/>
  <c r="D1753" i="1" s="1"/>
  <c r="D1754" i="1" s="1"/>
  <c r="D1755" i="1" s="1"/>
  <c r="D1756" i="1" s="1"/>
  <c r="D1757" i="1" s="1"/>
  <c r="D1758" i="1" s="1"/>
  <c r="D1759" i="1" s="1"/>
  <c r="D1760" i="1" s="1"/>
  <c r="D1761" i="1" s="1"/>
  <c r="D1762" i="1" s="1"/>
  <c r="D1763" i="1" s="1"/>
  <c r="D1764" i="1" s="1"/>
  <c r="D1765" i="1" s="1"/>
  <c r="D1766" i="1" s="1"/>
  <c r="D1767" i="1" s="1"/>
  <c r="D1768" i="1" s="1"/>
  <c r="D1769" i="1" s="1"/>
  <c r="D1770" i="1" s="1"/>
  <c r="D1771" i="1" s="1"/>
  <c r="D1772" i="1" s="1"/>
  <c r="D1773" i="1" s="1"/>
  <c r="D1774" i="1" s="1"/>
  <c r="D1775" i="1" s="1"/>
  <c r="D1776" i="1" s="1"/>
  <c r="D1777" i="1" s="1"/>
  <c r="D1778" i="1" s="1"/>
  <c r="D1779" i="1" s="1"/>
  <c r="D1780" i="1" s="1"/>
  <c r="D1781" i="1" s="1"/>
  <c r="D1782" i="1" s="1"/>
  <c r="D1783" i="1" s="1"/>
  <c r="D1784" i="1" s="1"/>
  <c r="D1785" i="1" s="1"/>
  <c r="D1786" i="1" s="1"/>
  <c r="D1787" i="1" s="1"/>
  <c r="D1788" i="1" s="1"/>
  <c r="D1789" i="1" s="1"/>
  <c r="D1790" i="1" s="1"/>
  <c r="D1791" i="1" s="1"/>
  <c r="D1792" i="1" s="1"/>
  <c r="D1793" i="1" s="1"/>
  <c r="D1794" i="1" s="1"/>
  <c r="D1795" i="1" s="1"/>
  <c r="D1796" i="1" s="1"/>
  <c r="D1797" i="1" s="1"/>
  <c r="D1798" i="1" s="1"/>
  <c r="D1799" i="1" s="1"/>
  <c r="D1800" i="1" s="1"/>
  <c r="D1801" i="1" s="1"/>
  <c r="D1802" i="1" s="1"/>
  <c r="D1803" i="1" s="1"/>
  <c r="D1804" i="1" s="1"/>
  <c r="D1805" i="1" s="1"/>
  <c r="D1806" i="1" s="1"/>
  <c r="D1807" i="1" s="1"/>
  <c r="D1808" i="1" s="1"/>
  <c r="D1809" i="1" s="1"/>
  <c r="D1810" i="1" s="1"/>
  <c r="D1811" i="1" s="1"/>
  <c r="D1812" i="1" s="1"/>
  <c r="D1813" i="1" s="1"/>
  <c r="D1814" i="1" s="1"/>
  <c r="D1815" i="1" s="1"/>
  <c r="D1816" i="1" s="1"/>
  <c r="D1817" i="1" s="1"/>
  <c r="D1818" i="1" s="1"/>
  <c r="D1819" i="1" s="1"/>
  <c r="D1820" i="1" s="1"/>
  <c r="D1821" i="1" s="1"/>
  <c r="D1822" i="1" s="1"/>
  <c r="D1823" i="1" s="1"/>
  <c r="D1824" i="1" s="1"/>
  <c r="D1825" i="1" s="1"/>
  <c r="D1826" i="1" s="1"/>
  <c r="D1827" i="1" s="1"/>
  <c r="D1828" i="1" s="1"/>
  <c r="D1829" i="1" s="1"/>
  <c r="D1830" i="1" s="1"/>
  <c r="D1831" i="1" s="1"/>
  <c r="D1832" i="1" s="1"/>
  <c r="D1833" i="1" s="1"/>
  <c r="D1834" i="1" s="1"/>
  <c r="D1835" i="1" s="1"/>
  <c r="D1836" i="1" s="1"/>
  <c r="D1837" i="1" s="1"/>
  <c r="D1838" i="1" s="1"/>
  <c r="D1839" i="1" s="1"/>
  <c r="D1840" i="1" s="1"/>
  <c r="D1841" i="1" s="1"/>
  <c r="D1842" i="1" s="1"/>
  <c r="D1843" i="1" s="1"/>
  <c r="D1844" i="1" s="1"/>
  <c r="D1845" i="1" s="1"/>
  <c r="D1846" i="1" s="1"/>
  <c r="D1847" i="1" s="1"/>
  <c r="D1848" i="1" s="1"/>
  <c r="D1849" i="1" s="1"/>
  <c r="D1850" i="1" s="1"/>
  <c r="D1851" i="1" s="1"/>
  <c r="D1852" i="1" s="1"/>
  <c r="D1853" i="1" s="1"/>
  <c r="D1854" i="1" s="1"/>
  <c r="D1855" i="1" s="1"/>
  <c r="D1856" i="1" s="1"/>
  <c r="D1857" i="1" s="1"/>
  <c r="D1858" i="1" s="1"/>
  <c r="D1859" i="1" s="1"/>
  <c r="D1860" i="1" s="1"/>
  <c r="D1861" i="1" s="1"/>
  <c r="D1862" i="1" s="1"/>
  <c r="D1863" i="1" s="1"/>
  <c r="D1864" i="1" s="1"/>
  <c r="D1865" i="1" s="1"/>
  <c r="D1866" i="1" s="1"/>
  <c r="D1867" i="1" s="1"/>
  <c r="D1868" i="1" s="1"/>
  <c r="D1869" i="1" s="1"/>
  <c r="D1870" i="1" s="1"/>
  <c r="D1871" i="1" s="1"/>
  <c r="D1872" i="1" s="1"/>
  <c r="D1873" i="1" s="1"/>
  <c r="D1874" i="1" s="1"/>
  <c r="D1875" i="1" s="1"/>
  <c r="D1876" i="1" s="1"/>
  <c r="D1877" i="1" s="1"/>
  <c r="D1878" i="1" s="1"/>
  <c r="D1879" i="1" s="1"/>
  <c r="D1880" i="1" s="1"/>
  <c r="D1881" i="1" s="1"/>
  <c r="D1882" i="1" s="1"/>
  <c r="D1883" i="1" s="1"/>
  <c r="D1884" i="1" s="1"/>
  <c r="D1885" i="1" s="1"/>
  <c r="D1886" i="1" s="1"/>
  <c r="D1887" i="1" s="1"/>
  <c r="D1888" i="1" s="1"/>
  <c r="D1889" i="1" s="1"/>
  <c r="D1890" i="1" s="1"/>
  <c r="D1891" i="1" s="1"/>
  <c r="D1892" i="1" s="1"/>
  <c r="D1893" i="1" s="1"/>
  <c r="D1894" i="1" s="1"/>
  <c r="D1895" i="1" s="1"/>
  <c r="D1896" i="1" s="1"/>
  <c r="D1897" i="1" s="1"/>
  <c r="D1898" i="1" s="1"/>
  <c r="D1899" i="1" s="1"/>
  <c r="D1900" i="1" s="1"/>
  <c r="D1901" i="1" s="1"/>
  <c r="D1902" i="1" s="1"/>
  <c r="D1903" i="1" s="1"/>
  <c r="D1904" i="1" s="1"/>
  <c r="D1905" i="1" s="1"/>
  <c r="D1906" i="1" s="1"/>
  <c r="D1907" i="1" s="1"/>
  <c r="D1908" i="1" s="1"/>
  <c r="D1909" i="1" s="1"/>
  <c r="D1910" i="1" s="1"/>
  <c r="D1911" i="1" s="1"/>
  <c r="D1912" i="1" s="1"/>
  <c r="D1913" i="1" s="1"/>
  <c r="D1914" i="1" s="1"/>
  <c r="D1915" i="1" s="1"/>
  <c r="D1916" i="1" s="1"/>
  <c r="D1917" i="1" s="1"/>
  <c r="D1918" i="1" s="1"/>
  <c r="D1919" i="1" s="1"/>
  <c r="D1920" i="1" s="1"/>
  <c r="D1921" i="1" s="1"/>
  <c r="D1922" i="1" s="1"/>
  <c r="D1923" i="1" s="1"/>
  <c r="D1924" i="1" s="1"/>
  <c r="D1925" i="1" s="1"/>
  <c r="D1926" i="1" s="1"/>
  <c r="D1927" i="1" s="1"/>
  <c r="D1928" i="1" s="1"/>
  <c r="D1929" i="1" s="1"/>
  <c r="D1930" i="1" s="1"/>
  <c r="D1931" i="1" s="1"/>
  <c r="D1932" i="1" s="1"/>
  <c r="D1933" i="1" s="1"/>
  <c r="D1934" i="1" s="1"/>
  <c r="D1935" i="1" s="1"/>
  <c r="D1936" i="1" s="1"/>
  <c r="D1937" i="1" s="1"/>
  <c r="D1938" i="1" s="1"/>
  <c r="D1939" i="1" s="1"/>
  <c r="D1940" i="1" s="1"/>
  <c r="D1941" i="1" s="1"/>
  <c r="D1942" i="1" s="1"/>
  <c r="D1943" i="1" s="1"/>
  <c r="D1944" i="1" s="1"/>
  <c r="D1945" i="1" s="1"/>
  <c r="D1946" i="1" s="1"/>
  <c r="D1947" i="1" s="1"/>
  <c r="D1948" i="1" s="1"/>
  <c r="D1949" i="1" s="1"/>
  <c r="D1950" i="1" s="1"/>
  <c r="D1951" i="1" s="1"/>
  <c r="D1952" i="1" s="1"/>
  <c r="D1953" i="1" s="1"/>
  <c r="D1954" i="1" s="1"/>
  <c r="D1955" i="1" s="1"/>
  <c r="D1956" i="1" s="1"/>
  <c r="D1957" i="1" s="1"/>
  <c r="D1958" i="1" s="1"/>
  <c r="D1959" i="1" s="1"/>
  <c r="D1960" i="1" s="1"/>
  <c r="D1961" i="1" s="1"/>
  <c r="D1962" i="1" s="1"/>
  <c r="D1963" i="1" s="1"/>
  <c r="D1964" i="1" s="1"/>
  <c r="D1965" i="1" s="1"/>
  <c r="D1966" i="1" s="1"/>
  <c r="D1967" i="1" s="1"/>
  <c r="D1968" i="1" s="1"/>
  <c r="D1969" i="1" s="1"/>
  <c r="D1970" i="1" s="1"/>
  <c r="D1971" i="1" s="1"/>
  <c r="D1972" i="1" s="1"/>
  <c r="D1973" i="1" s="1"/>
  <c r="D1974" i="1" s="1"/>
  <c r="D1975" i="1" s="1"/>
  <c r="D1976" i="1" s="1"/>
  <c r="D1977" i="1" s="1"/>
  <c r="D1978" i="1" s="1"/>
  <c r="D1979" i="1" s="1"/>
  <c r="D1980" i="1" s="1"/>
  <c r="D1981" i="1" s="1"/>
  <c r="D1982" i="1" s="1"/>
  <c r="D1983" i="1" s="1"/>
  <c r="D1984" i="1" s="1"/>
  <c r="D1985" i="1" s="1"/>
  <c r="D1986" i="1" s="1"/>
  <c r="D1987" i="1" s="1"/>
  <c r="D1988" i="1" s="1"/>
  <c r="D1989" i="1" s="1"/>
  <c r="D1990" i="1" s="1"/>
  <c r="D1991" i="1" s="1"/>
  <c r="D1992" i="1" s="1"/>
  <c r="D1993" i="1" s="1"/>
  <c r="D1994" i="1" s="1"/>
  <c r="D1995" i="1" s="1"/>
  <c r="D1996" i="1" s="1"/>
  <c r="D1997" i="1" s="1"/>
  <c r="D1998" i="1" s="1"/>
  <c r="D1999" i="1" s="1"/>
  <c r="D2000" i="1" s="1"/>
  <c r="D2001" i="1" s="1"/>
  <c r="D2002" i="1" s="1"/>
  <c r="D2003" i="1" s="1"/>
  <c r="D2004" i="1" s="1"/>
  <c r="D2005" i="1" s="1"/>
  <c r="D2006" i="1" s="1"/>
  <c r="D2007" i="1" s="1"/>
  <c r="D2008" i="1" s="1"/>
  <c r="D2009" i="1" s="1"/>
  <c r="D2010" i="1" s="1"/>
  <c r="D2011" i="1" s="1"/>
  <c r="D2012" i="1" s="1"/>
  <c r="D2013" i="1" s="1"/>
  <c r="D2014" i="1" s="1"/>
  <c r="D2015" i="1" s="1"/>
  <c r="D2016" i="1" s="1"/>
  <c r="D2017" i="1" s="1"/>
  <c r="D2018" i="1" s="1"/>
  <c r="D2019" i="1" s="1"/>
  <c r="D2020" i="1" s="1"/>
  <c r="D2021" i="1" s="1"/>
  <c r="D2022" i="1" s="1"/>
  <c r="D2023" i="1" s="1"/>
  <c r="D2024" i="1" s="1"/>
  <c r="D2025" i="1" s="1"/>
  <c r="D2026" i="1" s="1"/>
  <c r="D2027" i="1" s="1"/>
  <c r="D2028" i="1" s="1"/>
  <c r="D2029" i="1" s="1"/>
  <c r="D2030" i="1" s="1"/>
  <c r="D2031" i="1" s="1"/>
  <c r="D2032" i="1" s="1"/>
  <c r="D2033" i="1" s="1"/>
  <c r="D2034" i="1" s="1"/>
  <c r="D2035" i="1" s="1"/>
  <c r="D2036" i="1" s="1"/>
  <c r="D2037" i="1" s="1"/>
  <c r="D2038" i="1" s="1"/>
  <c r="D2039" i="1" s="1"/>
  <c r="D2040" i="1" s="1"/>
  <c r="D2041" i="1" s="1"/>
  <c r="D2042" i="1" s="1"/>
  <c r="D2043" i="1" s="1"/>
  <c r="D2044" i="1" s="1"/>
  <c r="D2045" i="1" s="1"/>
  <c r="D2046" i="1" s="1"/>
  <c r="D2047" i="1" s="1"/>
  <c r="D2048" i="1" s="1"/>
  <c r="D2049" i="1" s="1"/>
  <c r="D2050" i="1" s="1"/>
  <c r="D2051" i="1" s="1"/>
  <c r="D2052" i="1" s="1"/>
  <c r="D2053" i="1" s="1"/>
  <c r="D2054" i="1" s="1"/>
  <c r="D2055" i="1" s="1"/>
  <c r="D2056" i="1" s="1"/>
  <c r="D2057" i="1" s="1"/>
  <c r="D2058" i="1" s="1"/>
  <c r="D2059" i="1" s="1"/>
  <c r="D2060" i="1" s="1"/>
  <c r="D2061" i="1" s="1"/>
  <c r="D2062" i="1" s="1"/>
  <c r="D2063" i="1" s="1"/>
  <c r="D2064" i="1" s="1"/>
  <c r="D2065" i="1" s="1"/>
  <c r="D2066" i="1" s="1"/>
  <c r="D2067" i="1" s="1"/>
  <c r="D2068" i="1" s="1"/>
  <c r="D2069" i="1" s="1"/>
  <c r="D2070" i="1" s="1"/>
  <c r="D2071" i="1" s="1"/>
  <c r="D2072" i="1" s="1"/>
  <c r="D2073" i="1" s="1"/>
  <c r="D2074" i="1" s="1"/>
  <c r="D2075" i="1" s="1"/>
  <c r="D2076" i="1" s="1"/>
  <c r="D2077" i="1" s="1"/>
  <c r="D2078" i="1" s="1"/>
  <c r="D2079" i="1" s="1"/>
  <c r="D2080" i="1" s="1"/>
  <c r="D2081" i="1" s="1"/>
  <c r="D2082" i="1" s="1"/>
  <c r="D2083" i="1" s="1"/>
  <c r="D2084" i="1" s="1"/>
  <c r="D2085" i="1" s="1"/>
  <c r="D2086" i="1" s="1"/>
  <c r="D2087" i="1" s="1"/>
  <c r="D2088" i="1" s="1"/>
  <c r="D2089" i="1" s="1"/>
  <c r="D2090" i="1" s="1"/>
  <c r="D2091" i="1" s="1"/>
  <c r="D2092" i="1" s="1"/>
  <c r="D2093" i="1" s="1"/>
  <c r="D2094" i="1" s="1"/>
  <c r="D2095" i="1" s="1"/>
  <c r="D2096" i="1" s="1"/>
  <c r="D2097" i="1" s="1"/>
  <c r="D2098" i="1" s="1"/>
  <c r="D2099" i="1" s="1"/>
  <c r="D2100" i="1" s="1"/>
  <c r="D2101" i="1" s="1"/>
  <c r="D2102" i="1" s="1"/>
  <c r="D2103" i="1" s="1"/>
  <c r="D2104" i="1" s="1"/>
  <c r="D2105" i="1" s="1"/>
  <c r="D2106" i="1" s="1"/>
  <c r="D2107" i="1" s="1"/>
  <c r="D2108" i="1" s="1"/>
  <c r="D2109" i="1" s="1"/>
  <c r="D2110" i="1" s="1"/>
  <c r="D2111" i="1" s="1"/>
  <c r="D2112" i="1" s="1"/>
  <c r="D2113" i="1" s="1"/>
  <c r="D2114" i="1" s="1"/>
  <c r="D2115" i="1" s="1"/>
  <c r="D2116" i="1" s="1"/>
  <c r="D2117" i="1" s="1"/>
  <c r="D2118" i="1" s="1"/>
  <c r="D2119" i="1" s="1"/>
  <c r="D2120" i="1" s="1"/>
  <c r="D2121" i="1" s="1"/>
  <c r="D2122" i="1" s="1"/>
  <c r="D2123" i="1" s="1"/>
  <c r="D2124" i="1" s="1"/>
  <c r="D2125" i="1" s="1"/>
  <c r="D2126" i="1" s="1"/>
  <c r="D2127" i="1" s="1"/>
  <c r="D2128" i="1" s="1"/>
  <c r="D2129" i="1" s="1"/>
  <c r="D2130" i="1" s="1"/>
  <c r="D2131" i="1" s="1"/>
  <c r="D2132" i="1" s="1"/>
  <c r="D2133" i="1" s="1"/>
  <c r="D2134" i="1" s="1"/>
  <c r="D2135" i="1" s="1"/>
  <c r="D2136" i="1" s="1"/>
  <c r="D2137" i="1" s="1"/>
  <c r="D2138" i="1" s="1"/>
  <c r="D2139" i="1" s="1"/>
  <c r="D2140" i="1" s="1"/>
  <c r="D2141" i="1" s="1"/>
  <c r="D2142" i="1" s="1"/>
  <c r="D2143" i="1" s="1"/>
  <c r="D2144" i="1" s="1"/>
  <c r="D2145" i="1" s="1"/>
  <c r="D2146" i="1" s="1"/>
  <c r="D2147" i="1" s="1"/>
  <c r="D2148" i="1" s="1"/>
  <c r="D2149" i="1" s="1"/>
  <c r="D2150" i="1" s="1"/>
  <c r="D2151" i="1" s="1"/>
  <c r="D2152" i="1" s="1"/>
  <c r="D2153" i="1" s="1"/>
  <c r="D2154" i="1" s="1"/>
  <c r="D2155" i="1" s="1"/>
  <c r="D2156" i="1" s="1"/>
  <c r="D2157" i="1" s="1"/>
  <c r="D2158" i="1" s="1"/>
  <c r="D2159" i="1" s="1"/>
  <c r="D2160" i="1" s="1"/>
  <c r="D2161" i="1" s="1"/>
  <c r="D2162" i="1" s="1"/>
  <c r="D2163" i="1" s="1"/>
  <c r="D2164" i="1" s="1"/>
  <c r="D2165" i="1" s="1"/>
  <c r="D2166" i="1" s="1"/>
  <c r="D2167" i="1" s="1"/>
  <c r="D2168" i="1" s="1"/>
  <c r="D2169" i="1" s="1"/>
  <c r="D2170" i="1" s="1"/>
  <c r="D2171" i="1" s="1"/>
  <c r="D2172" i="1" s="1"/>
  <c r="D2173" i="1" s="1"/>
  <c r="D2174" i="1" s="1"/>
  <c r="D2175" i="1" s="1"/>
  <c r="D2176" i="1" s="1"/>
  <c r="D2177" i="1" s="1"/>
  <c r="D2178" i="1" s="1"/>
  <c r="D2179" i="1" s="1"/>
  <c r="D2180" i="1" s="1"/>
  <c r="D2181" i="1" s="1"/>
  <c r="D2182" i="1" s="1"/>
  <c r="D2183" i="1" s="1"/>
  <c r="D2184" i="1" s="1"/>
  <c r="D2185" i="1" s="1"/>
  <c r="D2186" i="1" s="1"/>
  <c r="D2187" i="1" s="1"/>
  <c r="D2188" i="1" s="1"/>
  <c r="D2189" i="1" s="1"/>
  <c r="D2190" i="1" s="1"/>
  <c r="D2191" i="1" s="1"/>
  <c r="D2192" i="1" s="1"/>
  <c r="D2193" i="1" s="1"/>
  <c r="D2194" i="1" s="1"/>
  <c r="D2195" i="1" s="1"/>
  <c r="D2196" i="1" s="1"/>
  <c r="D2197" i="1" s="1"/>
  <c r="D2198" i="1" s="1"/>
  <c r="D2199" i="1" s="1"/>
  <c r="D2200" i="1" s="1"/>
  <c r="D2201" i="1" s="1"/>
  <c r="D2202" i="1" s="1"/>
  <c r="D2203" i="1" s="1"/>
  <c r="D2204" i="1" s="1"/>
  <c r="D2205" i="1" s="1"/>
  <c r="D2206" i="1" s="1"/>
  <c r="D2207" i="1" s="1"/>
  <c r="D2208" i="1" s="1"/>
  <c r="D2209" i="1" s="1"/>
  <c r="D2210" i="1" s="1"/>
  <c r="D2211" i="1" s="1"/>
  <c r="D2212" i="1" s="1"/>
  <c r="D2213" i="1" s="1"/>
  <c r="D2214" i="1" s="1"/>
  <c r="D2215" i="1" s="1"/>
  <c r="D2216" i="1" s="1"/>
  <c r="D2217" i="1" s="1"/>
  <c r="D2218" i="1" s="1"/>
  <c r="D2219" i="1" s="1"/>
  <c r="D2220" i="1" s="1"/>
  <c r="D2221" i="1" s="1"/>
  <c r="D2222" i="1" s="1"/>
  <c r="D2223" i="1" s="1"/>
  <c r="D2224" i="1" s="1"/>
  <c r="D2225" i="1" s="1"/>
  <c r="D2226" i="1" s="1"/>
  <c r="D2227" i="1" s="1"/>
  <c r="D2228" i="1" s="1"/>
  <c r="D2229" i="1" s="1"/>
  <c r="D2230" i="1" s="1"/>
  <c r="D2231" i="1" s="1"/>
  <c r="D2232" i="1" s="1"/>
  <c r="D2233" i="1" s="1"/>
  <c r="D2234" i="1" s="1"/>
  <c r="D2235" i="1" s="1"/>
  <c r="D2236" i="1" s="1"/>
  <c r="D2237" i="1" s="1"/>
  <c r="D2238" i="1" s="1"/>
  <c r="D2239" i="1" s="1"/>
  <c r="D2240" i="1" s="1"/>
  <c r="D2241" i="1" s="1"/>
  <c r="D2242" i="1" s="1"/>
  <c r="D2243" i="1" s="1"/>
  <c r="D2244" i="1" s="1"/>
  <c r="D2245" i="1" s="1"/>
  <c r="D2246" i="1" s="1"/>
  <c r="D2247" i="1" s="1"/>
  <c r="D2248" i="1" s="1"/>
  <c r="D2249" i="1" s="1"/>
  <c r="D2250" i="1" s="1"/>
  <c r="D2251" i="1" s="1"/>
  <c r="D2252" i="1" s="1"/>
  <c r="D2253" i="1" s="1"/>
  <c r="D2254" i="1" s="1"/>
  <c r="D2255" i="1" s="1"/>
  <c r="D2256" i="1" s="1"/>
  <c r="D2257" i="1" s="1"/>
  <c r="D2258" i="1" s="1"/>
  <c r="D2259" i="1" s="1"/>
  <c r="D2260" i="1" s="1"/>
  <c r="D2261" i="1" s="1"/>
  <c r="D2262" i="1" s="1"/>
  <c r="D2263" i="1" s="1"/>
  <c r="D2264" i="1" s="1"/>
  <c r="D2265" i="1" s="1"/>
  <c r="D2266" i="1" s="1"/>
  <c r="D2267" i="1" s="1"/>
  <c r="D2268" i="1" s="1"/>
  <c r="D2269" i="1" s="1"/>
  <c r="D2270" i="1" s="1"/>
  <c r="D2271" i="1" s="1"/>
  <c r="D2272" i="1" s="1"/>
  <c r="D2273" i="1" s="1"/>
  <c r="D2274" i="1" s="1"/>
  <c r="D2275" i="1" s="1"/>
  <c r="D2276" i="1" s="1"/>
  <c r="D2277" i="1" s="1"/>
  <c r="D2278" i="1" s="1"/>
  <c r="D2279" i="1" s="1"/>
  <c r="D2280" i="1" s="1"/>
  <c r="D2281" i="1" s="1"/>
  <c r="D2282" i="1" s="1"/>
  <c r="D2283" i="1" s="1"/>
  <c r="D2284" i="1" s="1"/>
  <c r="D2285" i="1" s="1"/>
  <c r="D2286" i="1" s="1"/>
  <c r="D2287" i="1" s="1"/>
  <c r="D2288" i="1" s="1"/>
  <c r="D2289" i="1" s="1"/>
  <c r="D2290" i="1" s="1"/>
  <c r="D2291" i="1" s="1"/>
  <c r="D2292" i="1" s="1"/>
  <c r="D2293" i="1" s="1"/>
  <c r="D2294" i="1" s="1"/>
  <c r="D2295" i="1" s="1"/>
  <c r="D2296" i="1" s="1"/>
  <c r="D2297" i="1" s="1"/>
  <c r="D2298" i="1" s="1"/>
  <c r="D2299" i="1" s="1"/>
  <c r="D2300" i="1" s="1"/>
  <c r="D2301" i="1" s="1"/>
  <c r="D2302" i="1" s="1"/>
  <c r="D2303" i="1" s="1"/>
  <c r="D2304" i="1" s="1"/>
  <c r="D2305" i="1" s="1"/>
  <c r="D2306" i="1" s="1"/>
  <c r="D2307" i="1" s="1"/>
  <c r="D2308" i="1" s="1"/>
  <c r="D2309" i="1" s="1"/>
  <c r="D2310" i="1" s="1"/>
  <c r="D2311" i="1" s="1"/>
  <c r="D2312" i="1" s="1"/>
  <c r="D2313" i="1" s="1"/>
  <c r="D2314" i="1" s="1"/>
  <c r="D2315" i="1" s="1"/>
  <c r="D2316" i="1" s="1"/>
  <c r="D2317" i="1" s="1"/>
  <c r="D2318" i="1" s="1"/>
  <c r="D2319" i="1" s="1"/>
  <c r="D2320" i="1" s="1"/>
  <c r="D2321" i="1" s="1"/>
  <c r="D2322" i="1" s="1"/>
  <c r="D2323" i="1" s="1"/>
  <c r="D2324" i="1" s="1"/>
  <c r="D2325" i="1" s="1"/>
  <c r="D2326" i="1" s="1"/>
  <c r="D2327" i="1" s="1"/>
  <c r="D2328" i="1" s="1"/>
  <c r="D2329" i="1" s="1"/>
  <c r="D2330" i="1" s="1"/>
  <c r="D2331" i="1" s="1"/>
  <c r="D2332" i="1" s="1"/>
  <c r="D2333" i="1" s="1"/>
  <c r="D2334" i="1" s="1"/>
  <c r="D2335" i="1" s="1"/>
  <c r="D2336" i="1" s="1"/>
  <c r="D2337" i="1" s="1"/>
  <c r="D2338" i="1" s="1"/>
  <c r="D2339" i="1" s="1"/>
  <c r="D2340" i="1" s="1"/>
  <c r="D2341" i="1" s="1"/>
  <c r="D2342" i="1" s="1"/>
  <c r="D2343" i="1" s="1"/>
  <c r="D2344" i="1" s="1"/>
  <c r="D2345" i="1" s="1"/>
  <c r="D2346" i="1" s="1"/>
  <c r="D2347" i="1" s="1"/>
  <c r="D2348" i="1" s="1"/>
  <c r="D2349" i="1" s="1"/>
  <c r="D2350" i="1" s="1"/>
  <c r="D2351" i="1" s="1"/>
  <c r="D2352" i="1" s="1"/>
  <c r="D2353" i="1" s="1"/>
  <c r="D2354" i="1" s="1"/>
  <c r="D2355" i="1" s="1"/>
  <c r="D2356" i="1" s="1"/>
  <c r="D2357" i="1" s="1"/>
  <c r="D2358" i="1" s="1"/>
  <c r="D2359" i="1" s="1"/>
  <c r="D2360" i="1" s="1"/>
  <c r="D2361" i="1" s="1"/>
  <c r="D2362" i="1" s="1"/>
  <c r="D2363" i="1" s="1"/>
  <c r="D2364" i="1" s="1"/>
  <c r="D2365" i="1" s="1"/>
  <c r="D2366" i="1" s="1"/>
  <c r="D2367" i="1" s="1"/>
  <c r="D2368" i="1" s="1"/>
  <c r="D2369" i="1" s="1"/>
  <c r="D2370" i="1" s="1"/>
  <c r="D2371" i="1" s="1"/>
  <c r="D2372" i="1" s="1"/>
  <c r="D2373" i="1" s="1"/>
  <c r="D2374" i="1" s="1"/>
  <c r="D2375" i="1" s="1"/>
  <c r="D2376" i="1" s="1"/>
  <c r="D2377" i="1" s="1"/>
  <c r="D2378" i="1" s="1"/>
  <c r="D2379" i="1" s="1"/>
  <c r="D2380" i="1" s="1"/>
  <c r="D2381" i="1" s="1"/>
  <c r="D2382" i="1" s="1"/>
  <c r="D2383" i="1" s="1"/>
  <c r="D2384" i="1" s="1"/>
  <c r="D2385" i="1" s="1"/>
  <c r="D2386" i="1" s="1"/>
  <c r="D2387" i="1" s="1"/>
  <c r="D2388" i="1" s="1"/>
  <c r="D2389" i="1" s="1"/>
  <c r="D2390" i="1" s="1"/>
  <c r="D2391" i="1" s="1"/>
  <c r="D2392" i="1" s="1"/>
  <c r="D2393" i="1" s="1"/>
  <c r="D2394" i="1" s="1"/>
  <c r="D2395" i="1" s="1"/>
  <c r="D2396" i="1" s="1"/>
  <c r="D2397" i="1" s="1"/>
  <c r="D2398" i="1" s="1"/>
  <c r="D2399" i="1" s="1"/>
  <c r="D2400" i="1" s="1"/>
  <c r="D2401" i="1" s="1"/>
  <c r="D2402" i="1" s="1"/>
  <c r="D2403" i="1" s="1"/>
  <c r="D2404" i="1" s="1"/>
  <c r="D2405" i="1" s="1"/>
  <c r="D2406" i="1" s="1"/>
  <c r="D2407" i="1" s="1"/>
  <c r="D2408" i="1" s="1"/>
  <c r="D2409" i="1" s="1"/>
  <c r="D2410" i="1" s="1"/>
  <c r="D2411" i="1" s="1"/>
  <c r="D2412" i="1" s="1"/>
  <c r="D2413" i="1" s="1"/>
  <c r="D2414" i="1" s="1"/>
  <c r="D2415" i="1" s="1"/>
  <c r="D2416" i="1" s="1"/>
  <c r="D2417" i="1" s="1"/>
  <c r="D2418" i="1" s="1"/>
  <c r="D2419" i="1" s="1"/>
  <c r="D2420" i="1" s="1"/>
  <c r="D2421" i="1" s="1"/>
  <c r="D2422" i="1" s="1"/>
  <c r="D2423" i="1" s="1"/>
  <c r="D2424" i="1" s="1"/>
  <c r="D2425" i="1" s="1"/>
  <c r="D2426" i="1" s="1"/>
  <c r="D2427" i="1" s="1"/>
  <c r="D2428" i="1" s="1"/>
  <c r="D2429" i="1" s="1"/>
  <c r="D2430" i="1" s="1"/>
  <c r="D2431" i="1" s="1"/>
  <c r="D2432" i="1" s="1"/>
  <c r="D2433" i="1" s="1"/>
  <c r="D2434" i="1" s="1"/>
  <c r="D2435" i="1" s="1"/>
  <c r="D2436" i="1" s="1"/>
  <c r="D2437" i="1" s="1"/>
  <c r="D2438" i="1" s="1"/>
  <c r="D2439" i="1" s="1"/>
  <c r="D2440" i="1" s="1"/>
  <c r="D2441" i="1" s="1"/>
  <c r="D2442" i="1" s="1"/>
  <c r="D2443" i="1" s="1"/>
  <c r="D2444" i="1" s="1"/>
  <c r="D2445" i="1" s="1"/>
  <c r="D2446" i="1" s="1"/>
  <c r="D2447" i="1" s="1"/>
  <c r="D2448" i="1" s="1"/>
  <c r="D2449" i="1" s="1"/>
  <c r="D2450" i="1" s="1"/>
  <c r="D2451" i="1" s="1"/>
  <c r="D2452" i="1" s="1"/>
  <c r="D2453" i="1" s="1"/>
  <c r="D2454" i="1" s="1"/>
  <c r="D2455" i="1" s="1"/>
  <c r="D2456" i="1" s="1"/>
  <c r="D2457" i="1" s="1"/>
  <c r="D2458" i="1" s="1"/>
  <c r="D2459" i="1" s="1"/>
  <c r="D2460" i="1" s="1"/>
  <c r="D2461" i="1" s="1"/>
  <c r="D2462" i="1" s="1"/>
  <c r="D2463" i="1" s="1"/>
  <c r="D2464" i="1" s="1"/>
  <c r="D2465" i="1" s="1"/>
  <c r="D2466" i="1" s="1"/>
  <c r="D2467" i="1" s="1"/>
  <c r="D2468" i="1" s="1"/>
  <c r="D2469" i="1" s="1"/>
  <c r="D2470" i="1" s="1"/>
  <c r="D2471" i="1" s="1"/>
  <c r="D2472" i="1" s="1"/>
  <c r="D2473" i="1" s="1"/>
  <c r="D2474" i="1" s="1"/>
  <c r="D2475" i="1" s="1"/>
  <c r="D2476" i="1" s="1"/>
  <c r="D2477" i="1" s="1"/>
  <c r="D2478" i="1" s="1"/>
  <c r="D2479" i="1" s="1"/>
  <c r="D2480" i="1" s="1"/>
  <c r="D2481" i="1" s="1"/>
  <c r="D2482" i="1" s="1"/>
  <c r="D2483" i="1" s="1"/>
  <c r="D2484" i="1" s="1"/>
  <c r="D2485" i="1" s="1"/>
  <c r="D2486" i="1" s="1"/>
  <c r="D2487" i="1" s="1"/>
  <c r="D2488" i="1" s="1"/>
  <c r="D2489" i="1" s="1"/>
  <c r="D2490" i="1" s="1"/>
  <c r="D2491" i="1" s="1"/>
  <c r="D2492" i="1" s="1"/>
  <c r="D2493" i="1" s="1"/>
  <c r="D2494" i="1" s="1"/>
  <c r="D2495" i="1" s="1"/>
  <c r="D2496" i="1" s="1"/>
  <c r="D2497" i="1" s="1"/>
  <c r="D2498" i="1" s="1"/>
  <c r="D2499" i="1" s="1"/>
  <c r="D2500" i="1" s="1"/>
  <c r="D2501" i="1" s="1"/>
  <c r="D2502" i="1" s="1"/>
  <c r="D2503" i="1" s="1"/>
  <c r="D2504" i="1" s="1"/>
  <c r="D2505" i="1" s="1"/>
  <c r="D2506" i="1" s="1"/>
  <c r="D2507" i="1" s="1"/>
  <c r="D2508" i="1" s="1"/>
  <c r="D2509" i="1" s="1"/>
  <c r="D2510" i="1" s="1"/>
  <c r="D2511" i="1" s="1"/>
  <c r="D2512" i="1" s="1"/>
  <c r="D2513" i="1" s="1"/>
  <c r="D2514" i="1" s="1"/>
  <c r="D2515" i="1" s="1"/>
  <c r="D2516" i="1" s="1"/>
  <c r="D2517" i="1" s="1"/>
  <c r="D2518" i="1" s="1"/>
  <c r="D2519" i="1" s="1"/>
  <c r="D2520" i="1" s="1"/>
  <c r="D2521" i="1" s="1"/>
  <c r="D2522" i="1" s="1"/>
  <c r="D2523" i="1" s="1"/>
  <c r="D2524" i="1" s="1"/>
  <c r="D2525" i="1" s="1"/>
  <c r="D2526" i="1" s="1"/>
  <c r="D2527" i="1" s="1"/>
  <c r="D2528" i="1" s="1"/>
  <c r="D2529" i="1" s="1"/>
  <c r="D2530" i="1" s="1"/>
  <c r="D2531" i="1" s="1"/>
  <c r="D2532" i="1" s="1"/>
  <c r="D2533" i="1" s="1"/>
  <c r="D2534" i="1" s="1"/>
  <c r="D2535" i="1" s="1"/>
  <c r="D2536" i="1" s="1"/>
  <c r="D2537" i="1" s="1"/>
  <c r="D2538" i="1" s="1"/>
  <c r="D2539" i="1" s="1"/>
  <c r="D2540" i="1" s="1"/>
  <c r="D2541" i="1" s="1"/>
  <c r="D2542" i="1" s="1"/>
  <c r="D2543" i="1" s="1"/>
  <c r="D2544" i="1" s="1"/>
  <c r="D2545" i="1" s="1"/>
  <c r="D2546" i="1" s="1"/>
  <c r="D2547" i="1" s="1"/>
  <c r="D2548" i="1" s="1"/>
  <c r="D2549" i="1" s="1"/>
  <c r="D2550" i="1" s="1"/>
  <c r="D2551" i="1" s="1"/>
  <c r="D2552" i="1" s="1"/>
  <c r="D2553" i="1" s="1"/>
  <c r="D2554" i="1" s="1"/>
  <c r="D2555" i="1" s="1"/>
  <c r="D2556" i="1" s="1"/>
  <c r="D2557" i="1" s="1"/>
  <c r="D2558" i="1" s="1"/>
  <c r="D2559" i="1" s="1"/>
  <c r="D2560" i="1" s="1"/>
  <c r="D2561" i="1" s="1"/>
  <c r="D2562" i="1" s="1"/>
  <c r="D2563" i="1" s="1"/>
  <c r="D2564" i="1" s="1"/>
  <c r="D2565" i="1" s="1"/>
  <c r="D2566" i="1" s="1"/>
  <c r="D2567" i="1" s="1"/>
  <c r="D2568" i="1" s="1"/>
  <c r="D2569" i="1" s="1"/>
  <c r="D2570" i="1" s="1"/>
  <c r="D2571" i="1" s="1"/>
  <c r="D2572" i="1" s="1"/>
  <c r="D2573" i="1" s="1"/>
  <c r="D2574" i="1" s="1"/>
  <c r="D2575" i="1" s="1"/>
  <c r="D2576" i="1" s="1"/>
  <c r="D2577" i="1" s="1"/>
  <c r="D2578" i="1" s="1"/>
  <c r="D2579" i="1" s="1"/>
  <c r="D2580" i="1" s="1"/>
  <c r="D2581" i="1" s="1"/>
  <c r="D2582" i="1" s="1"/>
  <c r="D2583" i="1" s="1"/>
  <c r="D2584" i="1" s="1"/>
  <c r="D2585" i="1" s="1"/>
  <c r="D2586" i="1" s="1"/>
  <c r="D2587" i="1" s="1"/>
  <c r="D2588" i="1" s="1"/>
  <c r="D2589" i="1" s="1"/>
  <c r="D2590" i="1" s="1"/>
  <c r="D2591" i="1" s="1"/>
  <c r="D2592" i="1" s="1"/>
  <c r="D2593" i="1" s="1"/>
  <c r="D2594" i="1" s="1"/>
  <c r="D2595" i="1" s="1"/>
  <c r="D2596" i="1" s="1"/>
  <c r="D2597" i="1" s="1"/>
  <c r="D2598" i="1" s="1"/>
  <c r="D2599" i="1" s="1"/>
  <c r="D2600" i="1" s="1"/>
  <c r="D2601" i="1" s="1"/>
  <c r="D2602" i="1" s="1"/>
  <c r="D2603" i="1" s="1"/>
  <c r="D2604" i="1" s="1"/>
  <c r="D2605" i="1" s="1"/>
  <c r="D2606" i="1" s="1"/>
  <c r="D2607" i="1" s="1"/>
  <c r="D2608" i="1" s="1"/>
  <c r="D2609" i="1" s="1"/>
  <c r="D2610" i="1" s="1"/>
  <c r="D2611" i="1" s="1"/>
  <c r="D2612" i="1" s="1"/>
  <c r="D2613" i="1" s="1"/>
  <c r="D2614" i="1" s="1"/>
  <c r="D2615" i="1" s="1"/>
  <c r="D2616" i="1" s="1"/>
  <c r="D2617" i="1" s="1"/>
  <c r="D2618" i="1" s="1"/>
  <c r="D2619" i="1" s="1"/>
  <c r="D2620" i="1" s="1"/>
  <c r="D2621" i="1" s="1"/>
  <c r="D2622" i="1" s="1"/>
  <c r="D2623" i="1" s="1"/>
  <c r="D2624" i="1" s="1"/>
  <c r="D2625" i="1" s="1"/>
  <c r="D2626" i="1" s="1"/>
  <c r="D2627" i="1" s="1"/>
  <c r="D2628" i="1" s="1"/>
  <c r="D2629" i="1" s="1"/>
  <c r="D2630" i="1" s="1"/>
  <c r="D2631" i="1" s="1"/>
  <c r="D2632" i="1" s="1"/>
  <c r="D2633" i="1" s="1"/>
  <c r="D2634" i="1" s="1"/>
  <c r="D2635" i="1" s="1"/>
  <c r="D2636" i="1" s="1"/>
  <c r="D2637" i="1" s="1"/>
  <c r="D2638" i="1" s="1"/>
  <c r="D2639" i="1" s="1"/>
  <c r="D2640" i="1" s="1"/>
  <c r="D2641" i="1" s="1"/>
  <c r="D2642" i="1" s="1"/>
  <c r="D2643" i="1" s="1"/>
  <c r="D2644" i="1" s="1"/>
  <c r="D2645" i="1" s="1"/>
  <c r="D2646" i="1" s="1"/>
  <c r="D2647" i="1" s="1"/>
  <c r="D2648" i="1" s="1"/>
  <c r="D2649" i="1" s="1"/>
  <c r="D2650" i="1" s="1"/>
  <c r="D2651" i="1" s="1"/>
  <c r="D2652" i="1" s="1"/>
  <c r="D2653" i="1" s="1"/>
  <c r="D2654" i="1" s="1"/>
  <c r="D2655" i="1" s="1"/>
  <c r="D2656" i="1" s="1"/>
  <c r="D2657" i="1" s="1"/>
  <c r="D2658" i="1" s="1"/>
  <c r="D2659" i="1" s="1"/>
  <c r="D2660" i="1" s="1"/>
  <c r="D2661" i="1" s="1"/>
  <c r="D2662" i="1" s="1"/>
  <c r="D2663" i="1" s="1"/>
  <c r="D2664" i="1" s="1"/>
  <c r="D2665" i="1" s="1"/>
  <c r="D2666" i="1" s="1"/>
  <c r="D2667" i="1" s="1"/>
  <c r="D2668" i="1" s="1"/>
  <c r="D2669" i="1" s="1"/>
  <c r="D2670" i="1" s="1"/>
  <c r="D2671" i="1" s="1"/>
  <c r="D2672" i="1" s="1"/>
  <c r="D2673" i="1" s="1"/>
  <c r="D2674" i="1" s="1"/>
  <c r="D2675" i="1" s="1"/>
  <c r="D2676" i="1" s="1"/>
  <c r="D2677" i="1" s="1"/>
  <c r="D2678" i="1" s="1"/>
  <c r="D2679" i="1" s="1"/>
  <c r="D2680" i="1" s="1"/>
  <c r="D2681" i="1" s="1"/>
  <c r="D2682" i="1" s="1"/>
  <c r="D2683" i="1" s="1"/>
  <c r="D2684" i="1" s="1"/>
  <c r="D2685" i="1" s="1"/>
  <c r="D2686" i="1" s="1"/>
  <c r="D2687" i="1" s="1"/>
  <c r="D2688" i="1" s="1"/>
  <c r="D2689" i="1" s="1"/>
  <c r="D2690" i="1" s="1"/>
  <c r="D2691" i="1" s="1"/>
  <c r="D2692" i="1" s="1"/>
  <c r="D2693" i="1" s="1"/>
  <c r="D2694" i="1" s="1"/>
  <c r="D2695" i="1" s="1"/>
  <c r="D2696" i="1" s="1"/>
  <c r="D2697" i="1" s="1"/>
  <c r="D2698" i="1" s="1"/>
  <c r="D2699" i="1" s="1"/>
  <c r="D2700" i="1" s="1"/>
  <c r="D2701" i="1" s="1"/>
  <c r="D2702" i="1" s="1"/>
  <c r="D2703" i="1" s="1"/>
  <c r="D2704" i="1" s="1"/>
  <c r="D2705" i="1" s="1"/>
  <c r="D2706" i="1" s="1"/>
  <c r="D2707" i="1" s="1"/>
  <c r="D2708" i="1" s="1"/>
  <c r="D2709" i="1" s="1"/>
  <c r="D2710" i="1" s="1"/>
  <c r="D2711" i="1" s="1"/>
  <c r="D2712" i="1" s="1"/>
  <c r="D2713" i="1" s="1"/>
  <c r="D2714" i="1" s="1"/>
  <c r="D2715" i="1" s="1"/>
  <c r="D2716" i="1" s="1"/>
  <c r="D2717" i="1" s="1"/>
  <c r="D2718" i="1" s="1"/>
  <c r="D2719" i="1" s="1"/>
  <c r="D2720" i="1" s="1"/>
  <c r="D2721" i="1" s="1"/>
  <c r="D2722" i="1" s="1"/>
  <c r="D2723" i="1" s="1"/>
  <c r="D2724" i="1" s="1"/>
  <c r="D2725" i="1" s="1"/>
  <c r="D2726" i="1" s="1"/>
  <c r="D2727" i="1" s="1"/>
  <c r="D2728" i="1" s="1"/>
  <c r="D2729" i="1" s="1"/>
  <c r="D2730" i="1" s="1"/>
  <c r="D2731" i="1" s="1"/>
  <c r="D2732" i="1" s="1"/>
  <c r="D2733" i="1" s="1"/>
  <c r="D2734" i="1" s="1"/>
  <c r="D2735" i="1" s="1"/>
  <c r="D2736" i="1" s="1"/>
  <c r="D2737" i="1" s="1"/>
  <c r="D2738" i="1" s="1"/>
  <c r="D2739" i="1" s="1"/>
  <c r="D2740" i="1" s="1"/>
  <c r="D2741" i="1" s="1"/>
  <c r="D2742" i="1" s="1"/>
  <c r="D2743" i="1" s="1"/>
  <c r="D2744" i="1" s="1"/>
  <c r="D2745" i="1" s="1"/>
  <c r="D2746" i="1" s="1"/>
  <c r="D2747" i="1" s="1"/>
  <c r="D2748" i="1" s="1"/>
  <c r="D2749" i="1" s="1"/>
  <c r="D2750" i="1" s="1"/>
  <c r="D2751" i="1" s="1"/>
  <c r="D2752" i="1" s="1"/>
  <c r="D2753" i="1" s="1"/>
  <c r="D2754" i="1" s="1"/>
  <c r="D2755" i="1" s="1"/>
  <c r="D2756" i="1" s="1"/>
  <c r="D2757" i="1" s="1"/>
  <c r="D2758" i="1" s="1"/>
  <c r="D2759" i="1" s="1"/>
  <c r="D2760" i="1" s="1"/>
  <c r="D2761" i="1" s="1"/>
  <c r="D2762" i="1" s="1"/>
  <c r="D2763" i="1" s="1"/>
  <c r="D2764" i="1" s="1"/>
  <c r="D2765" i="1" s="1"/>
  <c r="D2766" i="1" s="1"/>
  <c r="D2767" i="1" s="1"/>
  <c r="D2768" i="1" s="1"/>
  <c r="D2769" i="1" s="1"/>
  <c r="D2770" i="1" s="1"/>
  <c r="D2771" i="1" s="1"/>
  <c r="D2772" i="1" s="1"/>
  <c r="D2773" i="1" s="1"/>
  <c r="D2774" i="1" s="1"/>
  <c r="D2775" i="1" s="1"/>
  <c r="D2776" i="1" s="1"/>
  <c r="D2777" i="1" s="1"/>
  <c r="D2778" i="1" s="1"/>
  <c r="D2779" i="1" s="1"/>
  <c r="D2780" i="1" s="1"/>
  <c r="D2781" i="1" s="1"/>
  <c r="D2782" i="1" s="1"/>
  <c r="D2783" i="1" s="1"/>
  <c r="D2784" i="1" s="1"/>
  <c r="D2785" i="1" s="1"/>
  <c r="D2786" i="1" s="1"/>
  <c r="D2787" i="1" s="1"/>
  <c r="D2788" i="1" s="1"/>
  <c r="D2789" i="1" s="1"/>
  <c r="D2790" i="1" s="1"/>
  <c r="D2791" i="1" s="1"/>
  <c r="D2792" i="1" s="1"/>
  <c r="D2793" i="1" s="1"/>
  <c r="D2794" i="1" s="1"/>
  <c r="D2795" i="1" s="1"/>
  <c r="D2796" i="1" s="1"/>
  <c r="D2797" i="1" s="1"/>
  <c r="D2798" i="1" s="1"/>
  <c r="D2799" i="1" s="1"/>
  <c r="D2800" i="1" s="1"/>
  <c r="D2801" i="1" s="1"/>
  <c r="D2802" i="1" s="1"/>
  <c r="D2803" i="1" s="1"/>
  <c r="D2804" i="1" s="1"/>
  <c r="D2805" i="1" s="1"/>
  <c r="D2806" i="1" s="1"/>
  <c r="D2807" i="1" s="1"/>
  <c r="D2808" i="1" s="1"/>
  <c r="D2809" i="1" s="1"/>
  <c r="D2810" i="1" s="1"/>
  <c r="D2811" i="1" s="1"/>
  <c r="D2812" i="1" s="1"/>
  <c r="D2813" i="1" s="1"/>
  <c r="D2814" i="1" s="1"/>
  <c r="D2815" i="1" s="1"/>
  <c r="D2816" i="1" s="1"/>
  <c r="D2817" i="1" s="1"/>
  <c r="D2818" i="1" s="1"/>
  <c r="D2819" i="1" s="1"/>
  <c r="D2820" i="1" s="1"/>
  <c r="D2821" i="1" s="1"/>
  <c r="D2822" i="1" s="1"/>
  <c r="D2823" i="1" s="1"/>
  <c r="D2824" i="1" s="1"/>
  <c r="D2825" i="1" s="1"/>
  <c r="D2826" i="1" s="1"/>
  <c r="D2827" i="1" s="1"/>
  <c r="D2828" i="1" s="1"/>
  <c r="D2829" i="1" s="1"/>
  <c r="D2830" i="1" s="1"/>
  <c r="D2831" i="1" s="1"/>
  <c r="D2832" i="1" s="1"/>
  <c r="D2833" i="1" s="1"/>
  <c r="D2834" i="1" s="1"/>
  <c r="D2835" i="1" s="1"/>
  <c r="D2836" i="1" s="1"/>
  <c r="D2837" i="1" s="1"/>
  <c r="D2838" i="1" s="1"/>
  <c r="D2839" i="1" s="1"/>
  <c r="D2840" i="1" s="1"/>
  <c r="D2841" i="1" s="1"/>
  <c r="D2842" i="1" s="1"/>
  <c r="D2843" i="1" s="1"/>
  <c r="D2844" i="1" s="1"/>
  <c r="D2845" i="1" s="1"/>
  <c r="D2846" i="1" s="1"/>
  <c r="D2847" i="1" s="1"/>
  <c r="D2848" i="1" s="1"/>
  <c r="D2849" i="1" s="1"/>
  <c r="D2850" i="1" s="1"/>
  <c r="D2851" i="1" s="1"/>
  <c r="D2852" i="1" s="1"/>
  <c r="D2853" i="1" s="1"/>
  <c r="D2854" i="1" s="1"/>
  <c r="D2855" i="1" s="1"/>
  <c r="D2856" i="1" s="1"/>
  <c r="D2857" i="1" s="1"/>
  <c r="D2858" i="1" s="1"/>
  <c r="D2859" i="1" s="1"/>
  <c r="D2860" i="1" s="1"/>
  <c r="D2861" i="1" s="1"/>
  <c r="D2862" i="1" s="1"/>
  <c r="D2863" i="1" s="1"/>
  <c r="D2864" i="1" s="1"/>
  <c r="D2865" i="1" s="1"/>
  <c r="D2866" i="1" s="1"/>
  <c r="D2867" i="1" s="1"/>
  <c r="D2868" i="1" s="1"/>
  <c r="D2869" i="1" s="1"/>
  <c r="D2870" i="1" s="1"/>
  <c r="D2871" i="1" s="1"/>
  <c r="D2872" i="1" s="1"/>
  <c r="D2873" i="1" s="1"/>
  <c r="D2874" i="1" s="1"/>
  <c r="D2875" i="1" s="1"/>
  <c r="D2876" i="1" s="1"/>
  <c r="D2877" i="1" s="1"/>
  <c r="D2878" i="1" s="1"/>
  <c r="D2879" i="1" s="1"/>
  <c r="D2880" i="1" s="1"/>
  <c r="D2881" i="1" s="1"/>
  <c r="D2882" i="1" s="1"/>
  <c r="D2883" i="1" s="1"/>
  <c r="D2884" i="1" s="1"/>
  <c r="D2885" i="1" s="1"/>
  <c r="D2886" i="1" s="1"/>
  <c r="D2887" i="1" s="1"/>
  <c r="D2888" i="1" s="1"/>
  <c r="D2889" i="1" s="1"/>
  <c r="D2890" i="1" s="1"/>
  <c r="D2891" i="1" s="1"/>
  <c r="D2892" i="1" s="1"/>
  <c r="D2893" i="1" s="1"/>
  <c r="D2894" i="1" s="1"/>
  <c r="D2895" i="1" s="1"/>
  <c r="D2896" i="1" s="1"/>
  <c r="D2897" i="1" s="1"/>
  <c r="D2898" i="1" s="1"/>
  <c r="D2899" i="1" s="1"/>
  <c r="D2900" i="1" s="1"/>
  <c r="D2901" i="1" s="1"/>
  <c r="D2902" i="1" s="1"/>
  <c r="D2903" i="1" s="1"/>
  <c r="D2904" i="1" s="1"/>
  <c r="D2905" i="1" s="1"/>
  <c r="D2906" i="1" s="1"/>
  <c r="D2907" i="1" s="1"/>
  <c r="D2908" i="1" s="1"/>
  <c r="D2909" i="1" s="1"/>
  <c r="D2910" i="1" s="1"/>
  <c r="D2911" i="1" s="1"/>
  <c r="D2912" i="1" s="1"/>
  <c r="D2913" i="1" s="1"/>
  <c r="D2914" i="1" s="1"/>
  <c r="D2915" i="1" s="1"/>
  <c r="D2916" i="1" s="1"/>
  <c r="D2917" i="1" s="1"/>
  <c r="D2918" i="1" s="1"/>
  <c r="D2919" i="1" s="1"/>
  <c r="D2920" i="1" s="1"/>
  <c r="D2921" i="1" s="1"/>
  <c r="D2922" i="1" s="1"/>
  <c r="D2923" i="1" s="1"/>
  <c r="D2924" i="1" s="1"/>
  <c r="D2925" i="1" s="1"/>
  <c r="D2926" i="1" s="1"/>
  <c r="D2927" i="1" s="1"/>
  <c r="D2928" i="1" s="1"/>
  <c r="D2929" i="1" s="1"/>
  <c r="D2930" i="1" s="1"/>
  <c r="D2931" i="1" s="1"/>
  <c r="D2932" i="1" s="1"/>
  <c r="D2933" i="1" s="1"/>
  <c r="D2934" i="1" s="1"/>
  <c r="D2935" i="1" s="1"/>
  <c r="D2936" i="1" s="1"/>
  <c r="D2937" i="1" s="1"/>
  <c r="D2938" i="1" s="1"/>
  <c r="D2939" i="1" s="1"/>
  <c r="D2940" i="1" s="1"/>
  <c r="D2941" i="1" s="1"/>
  <c r="D2942" i="1" s="1"/>
  <c r="D2943" i="1" s="1"/>
  <c r="D2944" i="1" s="1"/>
  <c r="D2945" i="1" s="1"/>
  <c r="D2946" i="1" s="1"/>
  <c r="D2947" i="1" s="1"/>
  <c r="D2948" i="1" s="1"/>
  <c r="D2949" i="1" s="1"/>
  <c r="D2950" i="1" s="1"/>
  <c r="D2951" i="1" s="1"/>
  <c r="D2952" i="1" s="1"/>
  <c r="D2953" i="1" s="1"/>
  <c r="D2954" i="1" s="1"/>
  <c r="D2955" i="1" s="1"/>
  <c r="D2956" i="1" s="1"/>
  <c r="D2957" i="1" s="1"/>
  <c r="D2958" i="1" s="1"/>
  <c r="D2959" i="1" s="1"/>
  <c r="D2960" i="1" s="1"/>
  <c r="D2961" i="1" s="1"/>
  <c r="D2962" i="1" s="1"/>
  <c r="D2963" i="1" s="1"/>
  <c r="D2964" i="1" s="1"/>
  <c r="D2965" i="1" s="1"/>
  <c r="D2966" i="1" s="1"/>
  <c r="D2967" i="1" s="1"/>
  <c r="D2968" i="1" s="1"/>
  <c r="D2969" i="1" s="1"/>
  <c r="D2970" i="1" s="1"/>
  <c r="D2971" i="1" s="1"/>
  <c r="D2972" i="1" s="1"/>
  <c r="D2973" i="1" s="1"/>
  <c r="D2974" i="1" s="1"/>
  <c r="D2975" i="1" s="1"/>
  <c r="D2976" i="1" s="1"/>
  <c r="D2977" i="1" s="1"/>
  <c r="D2978" i="1" s="1"/>
  <c r="D2979" i="1" s="1"/>
  <c r="D2980" i="1" s="1"/>
  <c r="D2981" i="1" s="1"/>
  <c r="D2982" i="1" s="1"/>
  <c r="D2983" i="1" s="1"/>
  <c r="D2984" i="1" s="1"/>
  <c r="D2985" i="1" s="1"/>
  <c r="D2986" i="1" s="1"/>
  <c r="D2987" i="1" s="1"/>
  <c r="D2988" i="1" s="1"/>
  <c r="D2989" i="1" s="1"/>
  <c r="D2990" i="1" s="1"/>
  <c r="D2991" i="1" s="1"/>
  <c r="D2992" i="1" s="1"/>
  <c r="D2993" i="1" s="1"/>
  <c r="D2994" i="1" s="1"/>
  <c r="D2995" i="1" s="1"/>
  <c r="D2996" i="1" s="1"/>
  <c r="D2997" i="1" s="1"/>
  <c r="D2998" i="1" s="1"/>
  <c r="D2999" i="1" s="1"/>
  <c r="D3000" i="1" s="1"/>
  <c r="D3001" i="1" s="1"/>
  <c r="D3002" i="1" s="1"/>
  <c r="D3003" i="1" s="1"/>
  <c r="D3004" i="1" s="1"/>
  <c r="D3005" i="1" s="1"/>
  <c r="D3006" i="1" s="1"/>
  <c r="D3007" i="1" s="1"/>
  <c r="D3008" i="1" s="1"/>
  <c r="D3009" i="1" s="1"/>
  <c r="D3010" i="1" s="1"/>
  <c r="D3011" i="1" s="1"/>
  <c r="D3012" i="1" s="1"/>
  <c r="D3013" i="1" s="1"/>
  <c r="D3014" i="1" s="1"/>
  <c r="D3015" i="1" s="1"/>
  <c r="D3016" i="1" s="1"/>
  <c r="D3017" i="1" s="1"/>
  <c r="D3018" i="1" s="1"/>
  <c r="D3019" i="1" s="1"/>
  <c r="D3020" i="1" s="1"/>
  <c r="D3021" i="1" s="1"/>
  <c r="D3022" i="1" s="1"/>
  <c r="D3023" i="1" s="1"/>
  <c r="D3024" i="1" s="1"/>
  <c r="D3025" i="1" s="1"/>
  <c r="D3026" i="1" s="1"/>
  <c r="D3027" i="1" s="1"/>
  <c r="D3028" i="1" s="1"/>
  <c r="D3029" i="1" s="1"/>
  <c r="D3030" i="1" s="1"/>
  <c r="D3031" i="1" s="1"/>
  <c r="D3032" i="1" s="1"/>
  <c r="D3033" i="1" s="1"/>
  <c r="D3034" i="1" s="1"/>
  <c r="D3035" i="1" s="1"/>
  <c r="D3036" i="1" s="1"/>
  <c r="D3037" i="1" s="1"/>
  <c r="D3038" i="1" s="1"/>
  <c r="D3039" i="1" s="1"/>
  <c r="D3040" i="1" s="1"/>
  <c r="D3041" i="1" s="1"/>
  <c r="D3042" i="1" s="1"/>
  <c r="D3043" i="1" s="1"/>
  <c r="D3044" i="1" s="1"/>
  <c r="D3045" i="1" s="1"/>
  <c r="D3046" i="1" s="1"/>
  <c r="D3047" i="1" s="1"/>
  <c r="D3048" i="1" s="1"/>
  <c r="D3049" i="1" s="1"/>
  <c r="D3050" i="1" s="1"/>
  <c r="D3051" i="1" s="1"/>
  <c r="D3052" i="1" s="1"/>
  <c r="D3053" i="1" s="1"/>
  <c r="D3054" i="1" s="1"/>
  <c r="D3055" i="1" s="1"/>
  <c r="D3056" i="1" s="1"/>
  <c r="D3057" i="1" s="1"/>
  <c r="D3058" i="1" s="1"/>
  <c r="D3059" i="1" s="1"/>
  <c r="D3060" i="1" s="1"/>
  <c r="D3061" i="1" s="1"/>
  <c r="D3062" i="1" s="1"/>
  <c r="D3063" i="1" s="1"/>
  <c r="D3064" i="1" s="1"/>
  <c r="D3065" i="1" s="1"/>
  <c r="D3066" i="1" s="1"/>
  <c r="D3067" i="1" s="1"/>
  <c r="D3068" i="1" s="1"/>
  <c r="D3069" i="1" s="1"/>
  <c r="D3070" i="1" s="1"/>
  <c r="D3071" i="1" s="1"/>
  <c r="D3072" i="1" s="1"/>
  <c r="D3073" i="1" s="1"/>
  <c r="D3074" i="1" s="1"/>
  <c r="D3075" i="1" s="1"/>
  <c r="D3076" i="1" s="1"/>
  <c r="D3077" i="1" s="1"/>
  <c r="D3078" i="1" s="1"/>
  <c r="D3079" i="1" s="1"/>
  <c r="D3080" i="1" s="1"/>
  <c r="D3081" i="1" s="1"/>
  <c r="D3082" i="1" s="1"/>
  <c r="D3083" i="1" s="1"/>
  <c r="D3084" i="1" s="1"/>
  <c r="D3085" i="1" s="1"/>
  <c r="D3086" i="1" s="1"/>
  <c r="D3087" i="1" s="1"/>
  <c r="D3088" i="1" s="1"/>
  <c r="D3089" i="1" s="1"/>
  <c r="D3090" i="1" s="1"/>
  <c r="D3091" i="1" s="1"/>
  <c r="D3092" i="1" s="1"/>
  <c r="D3093" i="1" s="1"/>
  <c r="D3094" i="1" s="1"/>
  <c r="D3095" i="1" s="1"/>
  <c r="D3096" i="1" s="1"/>
  <c r="D3097" i="1" s="1"/>
  <c r="D3098" i="1" s="1"/>
  <c r="D3099" i="1" s="1"/>
  <c r="D3100" i="1" s="1"/>
  <c r="D3101" i="1" s="1"/>
  <c r="D3102" i="1" s="1"/>
  <c r="D3103" i="1" s="1"/>
  <c r="D3104" i="1" s="1"/>
  <c r="D3105" i="1" s="1"/>
  <c r="D3106" i="1" s="1"/>
  <c r="D3107" i="1" s="1"/>
  <c r="D3108" i="1" s="1"/>
  <c r="D3109" i="1" s="1"/>
  <c r="D3110" i="1" s="1"/>
  <c r="D3111" i="1" s="1"/>
  <c r="D3112" i="1" s="1"/>
  <c r="D3113" i="1" s="1"/>
  <c r="D3114" i="1" s="1"/>
  <c r="D3115" i="1" s="1"/>
  <c r="D3116" i="1" s="1"/>
  <c r="D3117" i="1" s="1"/>
  <c r="D3118" i="1" s="1"/>
  <c r="D3119" i="1" s="1"/>
  <c r="D3120" i="1" s="1"/>
  <c r="D3121" i="1" s="1"/>
  <c r="D3122" i="1" s="1"/>
  <c r="D3123" i="1" s="1"/>
  <c r="D3124" i="1" s="1"/>
  <c r="D3125" i="1" s="1"/>
  <c r="D3126" i="1" s="1"/>
  <c r="D3127" i="1" s="1"/>
  <c r="D3128" i="1" s="1"/>
  <c r="D3129" i="1" s="1"/>
  <c r="D3130" i="1" s="1"/>
  <c r="D3131" i="1" s="1"/>
  <c r="D3132" i="1" s="1"/>
  <c r="D3133" i="1" s="1"/>
  <c r="D3134" i="1" s="1"/>
  <c r="D3135" i="1" s="1"/>
  <c r="D3136" i="1" s="1"/>
  <c r="D3137" i="1" s="1"/>
  <c r="D3138" i="1" s="1"/>
  <c r="D3139" i="1" s="1"/>
  <c r="D3140" i="1" s="1"/>
  <c r="D3141" i="1" s="1"/>
  <c r="D3142" i="1" s="1"/>
  <c r="D3143" i="1" s="1"/>
  <c r="D3144" i="1" s="1"/>
  <c r="D3145" i="1" s="1"/>
  <c r="D3146" i="1" s="1"/>
  <c r="D3147" i="1" s="1"/>
  <c r="D3148" i="1" s="1"/>
  <c r="D3149" i="1" s="1"/>
  <c r="D3150" i="1" s="1"/>
  <c r="D3151" i="1" s="1"/>
  <c r="D3152" i="1" s="1"/>
  <c r="D3153" i="1" s="1"/>
  <c r="D3154" i="1" s="1"/>
  <c r="D3155" i="1" s="1"/>
  <c r="D3156" i="1" s="1"/>
  <c r="D3157" i="1" s="1"/>
  <c r="D3158" i="1" s="1"/>
  <c r="D3159" i="1" s="1"/>
  <c r="D3160" i="1" s="1"/>
  <c r="D3161" i="1" s="1"/>
  <c r="D3162" i="1" s="1"/>
  <c r="D3163" i="1" s="1"/>
  <c r="D3164" i="1" s="1"/>
  <c r="D3165" i="1" s="1"/>
  <c r="D3166" i="1" s="1"/>
  <c r="D3167" i="1" s="1"/>
  <c r="D3168" i="1" s="1"/>
  <c r="D3169" i="1" s="1"/>
  <c r="D3170" i="1" s="1"/>
  <c r="D3171" i="1" s="1"/>
  <c r="D3172" i="1" s="1"/>
  <c r="D3173" i="1" s="1"/>
  <c r="D3174" i="1" s="1"/>
  <c r="D3175" i="1" s="1"/>
  <c r="D3176" i="1" s="1"/>
  <c r="D3177" i="1" s="1"/>
  <c r="D3178" i="1" s="1"/>
  <c r="D3179" i="1" s="1"/>
  <c r="D3180" i="1" s="1"/>
  <c r="D3181" i="1" s="1"/>
  <c r="D3182" i="1" s="1"/>
  <c r="D3183" i="1" s="1"/>
  <c r="D3184" i="1" s="1"/>
  <c r="D3185" i="1" s="1"/>
  <c r="D3186" i="1" s="1"/>
  <c r="D3187" i="1" s="1"/>
  <c r="D3188" i="1" s="1"/>
  <c r="D3189" i="1" s="1"/>
  <c r="D3190" i="1" s="1"/>
  <c r="D3191" i="1" s="1"/>
  <c r="D3192" i="1" s="1"/>
  <c r="D3193" i="1" s="1"/>
  <c r="D3194" i="1" s="1"/>
  <c r="D3195" i="1" s="1"/>
  <c r="D3196" i="1" s="1"/>
  <c r="D3197" i="1" s="1"/>
  <c r="D3198" i="1" s="1"/>
  <c r="D3199" i="1" s="1"/>
  <c r="D3200" i="1" s="1"/>
  <c r="D3201" i="1" s="1"/>
  <c r="D3202" i="1" s="1"/>
  <c r="D3203" i="1" s="1"/>
  <c r="D3204" i="1" s="1"/>
  <c r="D3205" i="1" s="1"/>
  <c r="D3206" i="1" s="1"/>
  <c r="D3207" i="1" s="1"/>
  <c r="D3208" i="1" s="1"/>
  <c r="D3209" i="1" s="1"/>
  <c r="D3210" i="1" s="1"/>
  <c r="D3211" i="1" s="1"/>
  <c r="D3212" i="1" s="1"/>
  <c r="D3213" i="1" s="1"/>
  <c r="D3214" i="1" s="1"/>
  <c r="D3215" i="1" s="1"/>
  <c r="D3216" i="1" s="1"/>
  <c r="D3217" i="1" s="1"/>
  <c r="D3218" i="1" s="1"/>
  <c r="D3219" i="1" s="1"/>
  <c r="D3220" i="1" s="1"/>
  <c r="D3221" i="1" s="1"/>
  <c r="D3222" i="1" s="1"/>
  <c r="D3223" i="1" s="1"/>
  <c r="D3224" i="1" s="1"/>
  <c r="D3225" i="1" s="1"/>
  <c r="D3226" i="1" s="1"/>
  <c r="D3227" i="1" s="1"/>
  <c r="D3228" i="1" s="1"/>
  <c r="D3229" i="1" s="1"/>
  <c r="D3230" i="1" s="1"/>
  <c r="D3231" i="1" s="1"/>
  <c r="D3232" i="1" s="1"/>
  <c r="D3233" i="1" s="1"/>
  <c r="D3234" i="1" s="1"/>
  <c r="D3235" i="1" s="1"/>
  <c r="D3236" i="1" s="1"/>
  <c r="D3237" i="1" s="1"/>
  <c r="D3238" i="1" s="1"/>
  <c r="D3239" i="1" s="1"/>
  <c r="D3240" i="1" s="1"/>
  <c r="D3241" i="1" s="1"/>
  <c r="D3242" i="1" s="1"/>
  <c r="D3243" i="1" s="1"/>
  <c r="D3244" i="1" s="1"/>
  <c r="D3245" i="1" s="1"/>
  <c r="D3246" i="1" s="1"/>
  <c r="D3247" i="1" s="1"/>
  <c r="D3248" i="1" s="1"/>
  <c r="D3249" i="1" s="1"/>
  <c r="D3250" i="1" s="1"/>
  <c r="D3251" i="1" s="1"/>
  <c r="D3252" i="1" s="1"/>
  <c r="D3253" i="1" s="1"/>
  <c r="D3254" i="1" s="1"/>
  <c r="D3255" i="1" s="1"/>
  <c r="D3256" i="1" s="1"/>
  <c r="D3257" i="1" s="1"/>
  <c r="D3258" i="1" s="1"/>
  <c r="D3259" i="1" s="1"/>
  <c r="D3260" i="1" s="1"/>
  <c r="D3261" i="1" s="1"/>
  <c r="D3262" i="1" s="1"/>
  <c r="D3263" i="1" s="1"/>
  <c r="D3264" i="1" s="1"/>
  <c r="D3265" i="1" s="1"/>
  <c r="D3266" i="1" s="1"/>
  <c r="D3267" i="1" s="1"/>
  <c r="D3268" i="1" s="1"/>
  <c r="D3269" i="1" s="1"/>
  <c r="D3270" i="1" s="1"/>
  <c r="D3271" i="1" s="1"/>
  <c r="D3272" i="1" s="1"/>
  <c r="D3273" i="1" s="1"/>
  <c r="D3274" i="1" s="1"/>
  <c r="D3275" i="1" s="1"/>
  <c r="D3276" i="1" s="1"/>
  <c r="D3277" i="1" s="1"/>
  <c r="D3278" i="1" s="1"/>
  <c r="D3279" i="1" s="1"/>
  <c r="D3280" i="1" s="1"/>
  <c r="D3281" i="1" s="1"/>
  <c r="D3282" i="1" s="1"/>
  <c r="D3283" i="1" s="1"/>
  <c r="D3284" i="1" s="1"/>
  <c r="D3285" i="1" s="1"/>
  <c r="D3286" i="1" s="1"/>
  <c r="D3287" i="1" s="1"/>
  <c r="D3288" i="1" s="1"/>
  <c r="D3289" i="1" s="1"/>
  <c r="D3290" i="1" s="1"/>
  <c r="D3291" i="1" s="1"/>
  <c r="D3292" i="1" s="1"/>
  <c r="D3293" i="1" s="1"/>
  <c r="D3294" i="1" s="1"/>
  <c r="D3295" i="1" s="1"/>
  <c r="D3296" i="1" s="1"/>
  <c r="D3297" i="1" s="1"/>
  <c r="D3298" i="1" s="1"/>
  <c r="D3299" i="1" s="1"/>
  <c r="D3300" i="1" s="1"/>
  <c r="D3301" i="1" s="1"/>
  <c r="D3302" i="1" s="1"/>
  <c r="D3303" i="1" s="1"/>
  <c r="D3304" i="1" s="1"/>
  <c r="D3305" i="1" s="1"/>
  <c r="D3306" i="1" s="1"/>
  <c r="D3307" i="1" s="1"/>
  <c r="D3308" i="1" s="1"/>
  <c r="D3309" i="1" s="1"/>
  <c r="D3310" i="1" s="1"/>
  <c r="D3311" i="1" s="1"/>
  <c r="D3312" i="1" s="1"/>
  <c r="D3313" i="1" s="1"/>
  <c r="D3314" i="1" s="1"/>
  <c r="D3315" i="1" s="1"/>
  <c r="D3316" i="1" s="1"/>
  <c r="D3317" i="1" s="1"/>
  <c r="D3318" i="1" s="1"/>
  <c r="D3319" i="1" s="1"/>
  <c r="D3320" i="1" s="1"/>
  <c r="D3321" i="1" s="1"/>
  <c r="D3322" i="1" s="1"/>
  <c r="D3323" i="1" s="1"/>
  <c r="D3324" i="1" s="1"/>
  <c r="D3325" i="1" s="1"/>
  <c r="D3326" i="1" s="1"/>
  <c r="D3327" i="1" s="1"/>
  <c r="D3328" i="1" s="1"/>
  <c r="D3329" i="1" s="1"/>
  <c r="D3330" i="1" s="1"/>
  <c r="D3331" i="1" s="1"/>
  <c r="D3332" i="1" s="1"/>
  <c r="D3333" i="1" s="1"/>
  <c r="D3334" i="1" s="1"/>
  <c r="D3335" i="1" s="1"/>
  <c r="D3336" i="1" s="1"/>
  <c r="D3337" i="1" s="1"/>
  <c r="D3338" i="1" s="1"/>
  <c r="D3339" i="1" s="1"/>
  <c r="D3340" i="1" s="1"/>
  <c r="D3341" i="1" s="1"/>
  <c r="D3342" i="1" s="1"/>
  <c r="D3343" i="1" s="1"/>
  <c r="D3344" i="1" s="1"/>
  <c r="D3345" i="1" s="1"/>
  <c r="D3346" i="1" s="1"/>
  <c r="D3347" i="1" s="1"/>
  <c r="D3348" i="1" s="1"/>
  <c r="D3349" i="1" s="1"/>
  <c r="D3350" i="1" s="1"/>
  <c r="D3351" i="1" s="1"/>
  <c r="D3352" i="1" s="1"/>
  <c r="D3353" i="1" s="1"/>
  <c r="D3354" i="1" s="1"/>
  <c r="D3355" i="1" s="1"/>
  <c r="D3356" i="1" s="1"/>
  <c r="D3357" i="1" s="1"/>
  <c r="D3358" i="1" s="1"/>
  <c r="D3359" i="1" s="1"/>
  <c r="D3360" i="1" s="1"/>
  <c r="D3361" i="1" s="1"/>
  <c r="D3362" i="1" s="1"/>
  <c r="D3363" i="1" s="1"/>
  <c r="D3364" i="1" s="1"/>
  <c r="D3365" i="1" s="1"/>
  <c r="D3366" i="1" s="1"/>
  <c r="D3367" i="1" s="1"/>
  <c r="D3368" i="1" s="1"/>
  <c r="D3369" i="1" s="1"/>
  <c r="D3370" i="1" s="1"/>
  <c r="D3371" i="1" s="1"/>
  <c r="D3372" i="1" s="1"/>
  <c r="D3373" i="1" s="1"/>
  <c r="D3374" i="1" s="1"/>
  <c r="D3375" i="1" s="1"/>
  <c r="D3376" i="1" s="1"/>
  <c r="D3377" i="1" s="1"/>
  <c r="D3378" i="1" s="1"/>
  <c r="D3379" i="1" s="1"/>
  <c r="D3380" i="1" s="1"/>
  <c r="D3381" i="1" s="1"/>
  <c r="D3382" i="1" s="1"/>
  <c r="D3383" i="1" s="1"/>
  <c r="D3384" i="1" s="1"/>
  <c r="D3385" i="1" s="1"/>
  <c r="D3386" i="1" s="1"/>
  <c r="D3387" i="1" s="1"/>
  <c r="D3388" i="1" s="1"/>
  <c r="D3389" i="1" s="1"/>
  <c r="D3390" i="1" s="1"/>
  <c r="D3391" i="1" s="1"/>
  <c r="D3392" i="1" s="1"/>
  <c r="D3393" i="1" s="1"/>
  <c r="D3394" i="1" s="1"/>
  <c r="D3395" i="1" s="1"/>
  <c r="D3396" i="1" s="1"/>
  <c r="D3397" i="1" s="1"/>
  <c r="D3398" i="1" s="1"/>
  <c r="D3399" i="1" s="1"/>
  <c r="D3400" i="1" s="1"/>
  <c r="D3401" i="1" s="1"/>
  <c r="D3402" i="1" s="1"/>
  <c r="D3403" i="1" s="1"/>
  <c r="D3404" i="1" s="1"/>
  <c r="D3405" i="1" s="1"/>
  <c r="D3406" i="1" s="1"/>
  <c r="D3407" i="1" s="1"/>
  <c r="D3408" i="1" s="1"/>
  <c r="D3409" i="1" s="1"/>
  <c r="D3410" i="1" s="1"/>
  <c r="D3411" i="1" s="1"/>
  <c r="D3412" i="1" s="1"/>
  <c r="D3413" i="1" s="1"/>
  <c r="D3414" i="1" s="1"/>
  <c r="D3415" i="1" s="1"/>
  <c r="D3416" i="1" s="1"/>
  <c r="D3417" i="1" s="1"/>
  <c r="D3418" i="1" s="1"/>
  <c r="D3419" i="1" s="1"/>
  <c r="D3420" i="1" s="1"/>
  <c r="D3421" i="1" s="1"/>
  <c r="D3422" i="1" s="1"/>
  <c r="D3423" i="1" s="1"/>
  <c r="D3424" i="1" s="1"/>
  <c r="D3425" i="1" s="1"/>
  <c r="D3426" i="1" s="1"/>
  <c r="D3427" i="1" s="1"/>
  <c r="D3428" i="1" s="1"/>
  <c r="D3429" i="1" s="1"/>
  <c r="D3430" i="1" s="1"/>
  <c r="D3431" i="1" s="1"/>
  <c r="D3432" i="1" s="1"/>
  <c r="D3433" i="1" s="1"/>
  <c r="D3434" i="1" s="1"/>
  <c r="D3435" i="1" s="1"/>
  <c r="D3436" i="1" s="1"/>
  <c r="D3437" i="1" s="1"/>
  <c r="D3438" i="1" s="1"/>
  <c r="D3439" i="1" s="1"/>
  <c r="D3440" i="1" s="1"/>
  <c r="D3441" i="1" s="1"/>
  <c r="D3442" i="1" s="1"/>
  <c r="D3443" i="1" s="1"/>
  <c r="D3444" i="1" s="1"/>
  <c r="D3445" i="1" s="1"/>
  <c r="D3446" i="1" s="1"/>
  <c r="D3447" i="1" s="1"/>
  <c r="D3448" i="1" s="1"/>
  <c r="D3449" i="1" s="1"/>
  <c r="D3450" i="1" s="1"/>
  <c r="D3451" i="1" s="1"/>
  <c r="D3452" i="1" s="1"/>
  <c r="D3453" i="1" s="1"/>
  <c r="D3454" i="1" s="1"/>
  <c r="D3455" i="1" s="1"/>
  <c r="D3456" i="1" s="1"/>
  <c r="D3457" i="1" s="1"/>
  <c r="D3458" i="1" s="1"/>
  <c r="D3459" i="1" s="1"/>
  <c r="D3460" i="1" s="1"/>
  <c r="D3461" i="1" s="1"/>
  <c r="D3462" i="1" s="1"/>
  <c r="D3463" i="1" s="1"/>
  <c r="D3464" i="1" s="1"/>
  <c r="D3465" i="1" s="1"/>
  <c r="D3466" i="1" s="1"/>
  <c r="D3467" i="1" s="1"/>
  <c r="D3468" i="1" s="1"/>
  <c r="D3469" i="1" s="1"/>
  <c r="D3470" i="1" s="1"/>
  <c r="D3471" i="1" s="1"/>
  <c r="D3472" i="1" s="1"/>
  <c r="D3473" i="1" s="1"/>
  <c r="D3474" i="1" s="1"/>
  <c r="D3475" i="1" s="1"/>
  <c r="D3476" i="1" s="1"/>
  <c r="D3477" i="1" s="1"/>
  <c r="D3478" i="1" s="1"/>
  <c r="D3479" i="1" s="1"/>
  <c r="D3480" i="1" s="1"/>
  <c r="D3481" i="1" s="1"/>
  <c r="D3482" i="1" s="1"/>
  <c r="D3483" i="1" s="1"/>
  <c r="D3484" i="1" s="1"/>
  <c r="D3485" i="1" s="1"/>
  <c r="D3486" i="1" s="1"/>
  <c r="D3487" i="1" s="1"/>
  <c r="D3488" i="1" s="1"/>
  <c r="D3489" i="1" s="1"/>
  <c r="D3490" i="1" s="1"/>
  <c r="D3491" i="1" s="1"/>
  <c r="D3492" i="1" s="1"/>
  <c r="D3493" i="1" s="1"/>
  <c r="D3494" i="1" s="1"/>
  <c r="D3495" i="1" s="1"/>
  <c r="D3496" i="1" s="1"/>
  <c r="D3497" i="1" s="1"/>
  <c r="D3498" i="1" s="1"/>
  <c r="D3499" i="1" s="1"/>
  <c r="D3500" i="1" s="1"/>
  <c r="D3501" i="1" s="1"/>
  <c r="D3502" i="1" s="1"/>
  <c r="D3503" i="1" s="1"/>
  <c r="D3504" i="1" s="1"/>
  <c r="D3505" i="1" s="1"/>
  <c r="D3506" i="1" s="1"/>
  <c r="D3507" i="1" s="1"/>
  <c r="D3508" i="1" s="1"/>
  <c r="D3509" i="1" s="1"/>
  <c r="D3510" i="1" s="1"/>
  <c r="D3511" i="1" s="1"/>
  <c r="D3512" i="1" s="1"/>
  <c r="D3513" i="1" s="1"/>
  <c r="D3514" i="1" s="1"/>
  <c r="D3515" i="1" s="1"/>
  <c r="D3516" i="1" s="1"/>
  <c r="D3517" i="1" s="1"/>
  <c r="D3518" i="1" s="1"/>
  <c r="D3519" i="1" s="1"/>
  <c r="D3520" i="1" s="1"/>
  <c r="D3521" i="1" s="1"/>
  <c r="D3522" i="1" s="1"/>
  <c r="D3523" i="1" s="1"/>
  <c r="D3524" i="1" s="1"/>
  <c r="D3525" i="1" s="1"/>
  <c r="D3526" i="1" s="1"/>
  <c r="D3527" i="1" s="1"/>
  <c r="D3528" i="1" s="1"/>
  <c r="D3529" i="1" s="1"/>
  <c r="D3530" i="1" s="1"/>
  <c r="D3531" i="1" s="1"/>
  <c r="D3532" i="1" s="1"/>
  <c r="D3533" i="1" s="1"/>
  <c r="D3534" i="1" s="1"/>
  <c r="D3535" i="1" s="1"/>
  <c r="D3536" i="1" s="1"/>
  <c r="D3537" i="1" s="1"/>
  <c r="D3538" i="1" s="1"/>
  <c r="D3539" i="1" s="1"/>
  <c r="D3540" i="1" s="1"/>
  <c r="D3541" i="1" s="1"/>
  <c r="D3542" i="1" s="1"/>
  <c r="D3543" i="1" s="1"/>
  <c r="D3544" i="1" s="1"/>
  <c r="D3545" i="1" s="1"/>
  <c r="D3546" i="1" s="1"/>
  <c r="D3547" i="1" s="1"/>
  <c r="D3548" i="1" s="1"/>
  <c r="D3549" i="1" s="1"/>
  <c r="D3550" i="1" s="1"/>
  <c r="D3551" i="1" s="1"/>
  <c r="D3552" i="1" s="1"/>
  <c r="D3553" i="1" s="1"/>
  <c r="D3554" i="1" s="1"/>
  <c r="D3555" i="1" s="1"/>
  <c r="D3556" i="1" s="1"/>
  <c r="D3557" i="1" s="1"/>
  <c r="D3558" i="1" s="1"/>
  <c r="D3559" i="1" s="1"/>
  <c r="D3560" i="1" s="1"/>
  <c r="D3561" i="1" s="1"/>
  <c r="D3562" i="1" s="1"/>
  <c r="D3563" i="1" s="1"/>
  <c r="D3564" i="1" s="1"/>
  <c r="D3565" i="1" s="1"/>
  <c r="D3566" i="1" s="1"/>
  <c r="D3567" i="1" s="1"/>
  <c r="D3568" i="1" s="1"/>
  <c r="D3569" i="1" s="1"/>
  <c r="D3570" i="1" s="1"/>
  <c r="D3571" i="1" s="1"/>
  <c r="D3572" i="1" s="1"/>
  <c r="D3573" i="1" s="1"/>
  <c r="D3574" i="1" s="1"/>
  <c r="D3575" i="1" s="1"/>
  <c r="D3576" i="1" s="1"/>
  <c r="D3577" i="1" s="1"/>
  <c r="D3578" i="1" s="1"/>
  <c r="D3579" i="1" s="1"/>
  <c r="D3580" i="1" s="1"/>
  <c r="D3581" i="1" s="1"/>
  <c r="D3582" i="1" s="1"/>
  <c r="D3583" i="1" s="1"/>
  <c r="D3584" i="1" s="1"/>
  <c r="D3585" i="1" s="1"/>
  <c r="D3586" i="1" s="1"/>
  <c r="D3587" i="1" s="1"/>
  <c r="D3588" i="1" s="1"/>
  <c r="D3589" i="1" s="1"/>
  <c r="D3590" i="1" s="1"/>
  <c r="D3591" i="1" s="1"/>
  <c r="D3592" i="1" s="1"/>
  <c r="D3593" i="1" s="1"/>
  <c r="D3594" i="1" s="1"/>
  <c r="D3595" i="1" s="1"/>
  <c r="D3596" i="1" s="1"/>
  <c r="D3597" i="1" s="1"/>
  <c r="D3598" i="1" s="1"/>
  <c r="D3599" i="1" s="1"/>
  <c r="D3600" i="1" s="1"/>
  <c r="D3601" i="1" s="1"/>
  <c r="D3602" i="1" s="1"/>
  <c r="D3603" i="1" s="1"/>
  <c r="D3604" i="1" s="1"/>
  <c r="D3605" i="1" s="1"/>
  <c r="D3606" i="1" s="1"/>
  <c r="D3607" i="1" s="1"/>
  <c r="D3608" i="1" s="1"/>
  <c r="D3609" i="1" s="1"/>
  <c r="D3610" i="1" s="1"/>
  <c r="D3611" i="1" s="1"/>
  <c r="D3612" i="1" s="1"/>
  <c r="D3613" i="1" s="1"/>
  <c r="D3614" i="1" s="1"/>
  <c r="D3615" i="1" s="1"/>
  <c r="D3616" i="1" s="1"/>
  <c r="D3617" i="1" s="1"/>
  <c r="D3618" i="1" s="1"/>
  <c r="D3619" i="1" s="1"/>
  <c r="D3620" i="1" s="1"/>
  <c r="D3621" i="1" s="1"/>
  <c r="D3622" i="1" s="1"/>
  <c r="D3623" i="1" s="1"/>
  <c r="D3624" i="1" s="1"/>
  <c r="D3625" i="1" s="1"/>
  <c r="D3626" i="1" s="1"/>
  <c r="D3627" i="1" s="1"/>
  <c r="D3628" i="1" s="1"/>
  <c r="D3629" i="1" s="1"/>
  <c r="D3630" i="1" s="1"/>
  <c r="D3631" i="1" s="1"/>
  <c r="D3632" i="1" s="1"/>
  <c r="D3633" i="1" s="1"/>
  <c r="D3634" i="1" s="1"/>
  <c r="D3635" i="1" s="1"/>
  <c r="D3636" i="1" s="1"/>
  <c r="D3637" i="1" s="1"/>
  <c r="D3638" i="1" s="1"/>
  <c r="D3639" i="1" s="1"/>
  <c r="D3640" i="1" s="1"/>
  <c r="D3641" i="1" s="1"/>
  <c r="D3642" i="1" s="1"/>
  <c r="D3643" i="1" s="1"/>
  <c r="D3644" i="1" s="1"/>
  <c r="D3645" i="1" s="1"/>
  <c r="D3646" i="1" s="1"/>
  <c r="D3647" i="1" s="1"/>
  <c r="D3648" i="1" s="1"/>
  <c r="D3649" i="1" s="1"/>
  <c r="D3650" i="1" s="1"/>
  <c r="D3651" i="1" s="1"/>
  <c r="D3652" i="1" s="1"/>
  <c r="D3653" i="1" s="1"/>
  <c r="D3654" i="1" s="1"/>
  <c r="D3655" i="1" s="1"/>
  <c r="D3656" i="1" s="1"/>
  <c r="D3657" i="1" s="1"/>
  <c r="D3658" i="1" s="1"/>
  <c r="D3659" i="1" s="1"/>
  <c r="D3660" i="1" s="1"/>
  <c r="D3661" i="1" s="1"/>
  <c r="D3662" i="1" s="1"/>
  <c r="D3663" i="1" s="1"/>
  <c r="D3664" i="1" s="1"/>
  <c r="D3665" i="1" s="1"/>
  <c r="D3666" i="1" s="1"/>
  <c r="D3667" i="1" s="1"/>
  <c r="D3668" i="1" s="1"/>
  <c r="D3669" i="1" s="1"/>
  <c r="D3670" i="1" s="1"/>
  <c r="D3671" i="1" s="1"/>
  <c r="D3672" i="1" s="1"/>
  <c r="D3673" i="1" s="1"/>
  <c r="D3674" i="1" s="1"/>
  <c r="D3675" i="1" s="1"/>
  <c r="D3676" i="1" s="1"/>
  <c r="D3677" i="1" s="1"/>
  <c r="D3678" i="1" s="1"/>
  <c r="D3679" i="1" s="1"/>
  <c r="D3680" i="1" s="1"/>
  <c r="D3681" i="1" s="1"/>
  <c r="D3682" i="1" s="1"/>
  <c r="D3683" i="1" s="1"/>
  <c r="D3684" i="1" s="1"/>
  <c r="D3685" i="1" s="1"/>
  <c r="D3686" i="1" s="1"/>
  <c r="D3687" i="1" s="1"/>
  <c r="D3688" i="1" s="1"/>
  <c r="D3689" i="1" s="1"/>
  <c r="D3690" i="1" s="1"/>
  <c r="D3691" i="1" s="1"/>
  <c r="D3692" i="1" s="1"/>
  <c r="D3693" i="1" s="1"/>
  <c r="D3694" i="1" s="1"/>
  <c r="D3695" i="1" s="1"/>
  <c r="D3696" i="1" s="1"/>
  <c r="D3697" i="1" s="1"/>
  <c r="D3698" i="1" s="1"/>
  <c r="D3699" i="1" s="1"/>
  <c r="D3700" i="1" s="1"/>
  <c r="D3701" i="1" s="1"/>
  <c r="D3702" i="1" s="1"/>
  <c r="D3703" i="1" s="1"/>
  <c r="D3704" i="1" s="1"/>
  <c r="D3705" i="1" s="1"/>
  <c r="D3706" i="1" s="1"/>
  <c r="D3707" i="1" s="1"/>
  <c r="D3708" i="1" s="1"/>
  <c r="D3709" i="1" s="1"/>
  <c r="D3710" i="1" s="1"/>
  <c r="D3711" i="1" s="1"/>
  <c r="D3712" i="1" s="1"/>
  <c r="D3713" i="1" s="1"/>
  <c r="D3714" i="1" s="1"/>
  <c r="D3715" i="1" s="1"/>
  <c r="D3716" i="1" s="1"/>
  <c r="D3717" i="1" s="1"/>
  <c r="D3718" i="1" s="1"/>
  <c r="D3719" i="1" s="1"/>
  <c r="D3720" i="1" s="1"/>
  <c r="D3721" i="1" s="1"/>
  <c r="D3722" i="1" s="1"/>
  <c r="D3723" i="1" s="1"/>
  <c r="D3724" i="1" s="1"/>
  <c r="D3725" i="1" s="1"/>
  <c r="D3726" i="1" s="1"/>
  <c r="D3727" i="1" s="1"/>
  <c r="D3728" i="1" s="1"/>
  <c r="D3729" i="1" s="1"/>
  <c r="D3730" i="1" s="1"/>
  <c r="D3731" i="1" s="1"/>
  <c r="D3732" i="1" s="1"/>
  <c r="D3733" i="1" s="1"/>
  <c r="D3734" i="1" s="1"/>
  <c r="D3735" i="1" s="1"/>
  <c r="D3736" i="1" s="1"/>
  <c r="D3737" i="1" s="1"/>
  <c r="D3738" i="1" s="1"/>
  <c r="D3739" i="1" s="1"/>
  <c r="D3740" i="1" s="1"/>
  <c r="D3741" i="1" s="1"/>
  <c r="D3742" i="1" s="1"/>
  <c r="D3743" i="1" s="1"/>
  <c r="D3744" i="1" s="1"/>
  <c r="D3745" i="1" s="1"/>
  <c r="D3746" i="1" s="1"/>
  <c r="D3747" i="1" s="1"/>
  <c r="D3748" i="1" s="1"/>
  <c r="D3749" i="1" s="1"/>
  <c r="D3750" i="1" s="1"/>
  <c r="D3751" i="1" s="1"/>
  <c r="D3752" i="1" s="1"/>
  <c r="D3753" i="1" s="1"/>
  <c r="D3754" i="1" s="1"/>
  <c r="D3755" i="1" s="1"/>
  <c r="D3756" i="1" s="1"/>
  <c r="D3757" i="1" s="1"/>
  <c r="D3758" i="1" s="1"/>
  <c r="D3759" i="1" s="1"/>
  <c r="D3760" i="1" s="1"/>
  <c r="D3761" i="1" s="1"/>
  <c r="D3762" i="1" s="1"/>
  <c r="D3763" i="1" s="1"/>
  <c r="D3764" i="1" s="1"/>
  <c r="D3765" i="1" s="1"/>
  <c r="D3766" i="1" s="1"/>
  <c r="D3767" i="1" s="1"/>
  <c r="D3768" i="1" s="1"/>
  <c r="D3769" i="1" s="1"/>
  <c r="D3770" i="1" s="1"/>
  <c r="D3771" i="1" s="1"/>
  <c r="D3772" i="1" s="1"/>
  <c r="D3773" i="1" s="1"/>
  <c r="D3774" i="1" s="1"/>
  <c r="D3775" i="1" s="1"/>
  <c r="D3776" i="1" s="1"/>
  <c r="D3777" i="1" s="1"/>
  <c r="D3778" i="1" s="1"/>
  <c r="D3779" i="1" s="1"/>
  <c r="D3780" i="1" s="1"/>
  <c r="D3781" i="1" s="1"/>
  <c r="D3782" i="1" s="1"/>
  <c r="D3783" i="1" s="1"/>
  <c r="D3784" i="1" s="1"/>
  <c r="D3785" i="1" s="1"/>
  <c r="D3786" i="1" s="1"/>
  <c r="D3787" i="1" s="1"/>
  <c r="D3788" i="1" s="1"/>
  <c r="D3789" i="1" s="1"/>
  <c r="D3790" i="1" s="1"/>
  <c r="D3791" i="1" s="1"/>
  <c r="D3792" i="1" s="1"/>
  <c r="D3793" i="1" s="1"/>
  <c r="D3794" i="1" s="1"/>
  <c r="D3795" i="1" s="1"/>
  <c r="D3796" i="1" s="1"/>
  <c r="D3797" i="1" s="1"/>
  <c r="D3798" i="1" s="1"/>
  <c r="D3799" i="1" s="1"/>
  <c r="D3800" i="1" s="1"/>
  <c r="D3801" i="1" s="1"/>
  <c r="D3802" i="1" s="1"/>
  <c r="D3803" i="1" s="1"/>
  <c r="D3804" i="1" s="1"/>
  <c r="D3805" i="1" s="1"/>
  <c r="D3806" i="1" s="1"/>
  <c r="D3807" i="1" s="1"/>
  <c r="D3808" i="1" s="1"/>
  <c r="D3809" i="1" s="1"/>
  <c r="D3810" i="1" s="1"/>
  <c r="D3811" i="1" s="1"/>
  <c r="D3812" i="1" s="1"/>
  <c r="D3813" i="1" s="1"/>
  <c r="D3814" i="1" s="1"/>
  <c r="D3815" i="1" s="1"/>
  <c r="D3816" i="1" s="1"/>
  <c r="D3817" i="1" s="1"/>
  <c r="D3818" i="1" s="1"/>
  <c r="D3819" i="1" s="1"/>
  <c r="D3820" i="1" s="1"/>
  <c r="D3821" i="1" s="1"/>
  <c r="D3822" i="1" s="1"/>
  <c r="D3823" i="1" s="1"/>
  <c r="D3824" i="1" s="1"/>
  <c r="D3825" i="1" s="1"/>
  <c r="D3826" i="1" s="1"/>
  <c r="D3827" i="1" s="1"/>
  <c r="D3828" i="1" s="1"/>
  <c r="D3829" i="1" s="1"/>
  <c r="D3830" i="1" s="1"/>
  <c r="D3831" i="1" s="1"/>
  <c r="D3832" i="1" s="1"/>
  <c r="D3833" i="1" s="1"/>
  <c r="D3834" i="1" s="1"/>
  <c r="D3835" i="1" s="1"/>
  <c r="D3836" i="1" s="1"/>
  <c r="D3837" i="1" s="1"/>
  <c r="D3838" i="1" s="1"/>
  <c r="D3839" i="1" s="1"/>
  <c r="D3840" i="1" s="1"/>
  <c r="D3841" i="1" s="1"/>
  <c r="D3842" i="1" s="1"/>
  <c r="D3843" i="1" s="1"/>
  <c r="D3844" i="1" s="1"/>
  <c r="D3845" i="1" s="1"/>
  <c r="D3846" i="1" s="1"/>
  <c r="D3847" i="1" s="1"/>
  <c r="D3848" i="1" s="1"/>
  <c r="D3849" i="1" s="1"/>
  <c r="D3850" i="1" s="1"/>
  <c r="D3851" i="1" s="1"/>
  <c r="D3852" i="1" s="1"/>
  <c r="D3853" i="1" s="1"/>
  <c r="D3854" i="1" s="1"/>
  <c r="D3855" i="1" s="1"/>
  <c r="D3856" i="1" s="1"/>
  <c r="D3857" i="1" s="1"/>
  <c r="D3858" i="1" s="1"/>
  <c r="D3859" i="1" s="1"/>
  <c r="D3860" i="1" s="1"/>
  <c r="D3861" i="1" s="1"/>
  <c r="D3862" i="1" s="1"/>
  <c r="D3863" i="1" s="1"/>
  <c r="D3864" i="1" s="1"/>
  <c r="D3865" i="1" s="1"/>
  <c r="D3866" i="1" s="1"/>
  <c r="D3867" i="1" s="1"/>
  <c r="D3868" i="1" s="1"/>
  <c r="D3869" i="1" s="1"/>
  <c r="D3870" i="1" s="1"/>
  <c r="D3871" i="1" s="1"/>
  <c r="D3872" i="1" s="1"/>
  <c r="D3873" i="1" s="1"/>
  <c r="D3874" i="1" s="1"/>
  <c r="D3875" i="1" s="1"/>
  <c r="D3876" i="1" s="1"/>
  <c r="D3877" i="1" s="1"/>
  <c r="D3878" i="1" s="1"/>
  <c r="D3879" i="1" s="1"/>
  <c r="D3880" i="1" s="1"/>
  <c r="D3881" i="1" s="1"/>
  <c r="D3882" i="1" s="1"/>
  <c r="D3883" i="1" s="1"/>
  <c r="D3884" i="1" s="1"/>
  <c r="D3885" i="1" s="1"/>
  <c r="D3886" i="1" s="1"/>
  <c r="D3887" i="1" s="1"/>
  <c r="D3888" i="1" s="1"/>
  <c r="D3889" i="1" s="1"/>
  <c r="D3890" i="1" s="1"/>
  <c r="D3891" i="1" s="1"/>
  <c r="D3892" i="1" s="1"/>
  <c r="D3893" i="1" s="1"/>
  <c r="D3894" i="1" s="1"/>
  <c r="D3895" i="1" s="1"/>
  <c r="D3896" i="1" s="1"/>
  <c r="D3897" i="1" s="1"/>
  <c r="D3898" i="1" s="1"/>
  <c r="D3899" i="1" s="1"/>
  <c r="D3900" i="1" s="1"/>
  <c r="D3901" i="1" s="1"/>
  <c r="D3902" i="1" s="1"/>
  <c r="D3903" i="1" s="1"/>
  <c r="D3904" i="1" s="1"/>
  <c r="D3905" i="1" s="1"/>
  <c r="D3906" i="1" s="1"/>
  <c r="D3907" i="1" s="1"/>
  <c r="D3908" i="1" s="1"/>
  <c r="D3909" i="1" s="1"/>
  <c r="D3910" i="1" s="1"/>
  <c r="D3911" i="1" s="1"/>
  <c r="D3912" i="1" s="1"/>
  <c r="D3913" i="1" s="1"/>
  <c r="D3914" i="1" s="1"/>
  <c r="D3915" i="1" s="1"/>
  <c r="D3916" i="1" s="1"/>
  <c r="D3917" i="1" s="1"/>
  <c r="D3918" i="1" s="1"/>
  <c r="D3919" i="1" s="1"/>
  <c r="D3920" i="1" s="1"/>
  <c r="D3921" i="1" s="1"/>
  <c r="D3922" i="1" s="1"/>
  <c r="D3923" i="1" s="1"/>
  <c r="D3924" i="1" s="1"/>
  <c r="D3925" i="1" s="1"/>
  <c r="D3926" i="1" s="1"/>
  <c r="D3927" i="1" s="1"/>
  <c r="D3928" i="1" s="1"/>
  <c r="D3929" i="1" s="1"/>
  <c r="D3930" i="1" s="1"/>
  <c r="D3931" i="1" s="1"/>
  <c r="D3932" i="1" s="1"/>
  <c r="D3933" i="1" s="1"/>
  <c r="D3934" i="1" s="1"/>
  <c r="D3935" i="1" s="1"/>
  <c r="D3936" i="1" s="1"/>
  <c r="D3937" i="1" s="1"/>
  <c r="D3938" i="1" s="1"/>
  <c r="D3939" i="1" s="1"/>
  <c r="D3940" i="1" s="1"/>
  <c r="D3941" i="1" s="1"/>
  <c r="D3942" i="1" s="1"/>
  <c r="D3943" i="1" s="1"/>
  <c r="D3944" i="1" s="1"/>
  <c r="D3945" i="1" s="1"/>
  <c r="D3946" i="1" s="1"/>
  <c r="D3947" i="1" s="1"/>
  <c r="D3948" i="1" s="1"/>
  <c r="D3949" i="1" s="1"/>
  <c r="D3950" i="1" s="1"/>
  <c r="D3951" i="1" s="1"/>
  <c r="D3952" i="1" s="1"/>
  <c r="D3953" i="1" s="1"/>
  <c r="D3954" i="1" s="1"/>
  <c r="D3955" i="1" s="1"/>
  <c r="D3956" i="1" s="1"/>
  <c r="D3957" i="1" s="1"/>
  <c r="D3958" i="1" s="1"/>
  <c r="D3959" i="1" s="1"/>
  <c r="D3960" i="1" s="1"/>
  <c r="D3961" i="1" s="1"/>
  <c r="D3962" i="1" s="1"/>
  <c r="D3963" i="1" s="1"/>
  <c r="D3964" i="1" s="1"/>
  <c r="D3965" i="1" s="1"/>
  <c r="D3966" i="1" s="1"/>
  <c r="D3967" i="1" s="1"/>
  <c r="D3968" i="1" s="1"/>
  <c r="D3969" i="1" s="1"/>
  <c r="D3970" i="1" s="1"/>
  <c r="D3971" i="1" s="1"/>
  <c r="D3972" i="1" s="1"/>
  <c r="D3973" i="1" s="1"/>
  <c r="D3974" i="1" s="1"/>
  <c r="D3975" i="1" s="1"/>
  <c r="D3976" i="1" s="1"/>
  <c r="D3977" i="1" s="1"/>
  <c r="D3978" i="1" s="1"/>
  <c r="D3979" i="1" s="1"/>
  <c r="D3980" i="1" s="1"/>
  <c r="D3981" i="1" s="1"/>
  <c r="D3982" i="1" s="1"/>
  <c r="D3983" i="1" s="1"/>
  <c r="D3984" i="1" s="1"/>
  <c r="D3985" i="1" s="1"/>
  <c r="D3986" i="1" s="1"/>
  <c r="D3987" i="1" s="1"/>
  <c r="D3988" i="1" s="1"/>
  <c r="D3989" i="1" s="1"/>
  <c r="D3990" i="1" s="1"/>
  <c r="D3991" i="1" s="1"/>
  <c r="D3992" i="1" s="1"/>
  <c r="D3993" i="1" s="1"/>
  <c r="D3994" i="1" s="1"/>
  <c r="D3995" i="1" s="1"/>
  <c r="D3996" i="1" s="1"/>
  <c r="D3997" i="1" s="1"/>
  <c r="D3998" i="1" s="1"/>
  <c r="D3999" i="1" s="1"/>
  <c r="D4000" i="1" s="1"/>
  <c r="D4001" i="1" s="1"/>
  <c r="D4002" i="1" s="1"/>
  <c r="D4003" i="1" s="1"/>
  <c r="D4004" i="1" s="1"/>
  <c r="D4005" i="1" s="1"/>
  <c r="D4006" i="1" s="1"/>
  <c r="D4007" i="1" s="1"/>
  <c r="D4008" i="1" s="1"/>
  <c r="D4009" i="1" s="1"/>
  <c r="D4010" i="1" s="1"/>
  <c r="D4011" i="1" s="1"/>
  <c r="D4012" i="1" s="1"/>
  <c r="D4013" i="1" s="1"/>
  <c r="D4014" i="1" s="1"/>
  <c r="D4015" i="1" s="1"/>
  <c r="D4016" i="1" s="1"/>
  <c r="D4017" i="1" s="1"/>
  <c r="D4018" i="1" s="1"/>
  <c r="D4019" i="1" s="1"/>
  <c r="D4020" i="1" s="1"/>
  <c r="D4021" i="1" s="1"/>
  <c r="D4022" i="1" s="1"/>
  <c r="D4023" i="1" s="1"/>
  <c r="D4024" i="1" s="1"/>
  <c r="D4025" i="1" s="1"/>
  <c r="D4026" i="1" s="1"/>
  <c r="D4027" i="1" s="1"/>
  <c r="D4028" i="1" s="1"/>
  <c r="D4029" i="1" s="1"/>
  <c r="D4030" i="1" s="1"/>
  <c r="D4031" i="1" s="1"/>
  <c r="D4032" i="1" s="1"/>
  <c r="D4033" i="1" s="1"/>
  <c r="D4034" i="1" s="1"/>
  <c r="D4035" i="1" s="1"/>
  <c r="D4036" i="1" s="1"/>
  <c r="D4037" i="1" s="1"/>
  <c r="D4038" i="1" s="1"/>
  <c r="D4039" i="1" s="1"/>
  <c r="D4040" i="1" s="1"/>
  <c r="D4041" i="1" s="1"/>
  <c r="D4042" i="1" s="1"/>
  <c r="D4043" i="1" s="1"/>
  <c r="D4044" i="1" s="1"/>
  <c r="D4045" i="1" s="1"/>
  <c r="D4046" i="1" s="1"/>
  <c r="D4047" i="1" s="1"/>
  <c r="D4048" i="1" s="1"/>
  <c r="D4049" i="1" s="1"/>
  <c r="D4050" i="1" s="1"/>
  <c r="D4051" i="1" s="1"/>
  <c r="D4052" i="1" s="1"/>
  <c r="D4053" i="1" s="1"/>
  <c r="D4054" i="1" s="1"/>
  <c r="D4055" i="1" s="1"/>
  <c r="D4056" i="1" s="1"/>
  <c r="D4057" i="1" s="1"/>
  <c r="D4058" i="1" s="1"/>
  <c r="D4059" i="1" s="1"/>
  <c r="D4060" i="1" s="1"/>
  <c r="D4061" i="1" s="1"/>
  <c r="D4062" i="1" s="1"/>
  <c r="D4063" i="1" s="1"/>
  <c r="D4064" i="1" s="1"/>
  <c r="D4065" i="1" s="1"/>
  <c r="D4066" i="1" s="1"/>
  <c r="D4067" i="1" s="1"/>
  <c r="D4068" i="1" s="1"/>
  <c r="D4069" i="1" s="1"/>
  <c r="D4070" i="1" s="1"/>
  <c r="D4071" i="1" s="1"/>
  <c r="D4072" i="1" s="1"/>
  <c r="D4073" i="1" s="1"/>
  <c r="D4074" i="1" s="1"/>
  <c r="D4075" i="1" s="1"/>
  <c r="D4076" i="1" s="1"/>
  <c r="D4077" i="1" s="1"/>
  <c r="D4078" i="1" s="1"/>
  <c r="D4079" i="1" s="1"/>
  <c r="D4080" i="1" s="1"/>
  <c r="D4081" i="1" s="1"/>
  <c r="D4082" i="1" s="1"/>
  <c r="D4083" i="1" s="1"/>
  <c r="D4084" i="1" s="1"/>
  <c r="D4085" i="1" s="1"/>
  <c r="D4086" i="1" s="1"/>
  <c r="D4087" i="1" s="1"/>
  <c r="D4088" i="1" s="1"/>
  <c r="D4089" i="1" s="1"/>
  <c r="D4090" i="1" s="1"/>
  <c r="D4091" i="1" s="1"/>
  <c r="D4092" i="1" s="1"/>
  <c r="D4093" i="1" s="1"/>
  <c r="D4094" i="1" s="1"/>
  <c r="D4095" i="1" s="1"/>
  <c r="D4096" i="1" s="1"/>
  <c r="D4097" i="1" s="1"/>
  <c r="D4098" i="1" s="1"/>
  <c r="D4099" i="1" s="1"/>
  <c r="D4100" i="1" s="1"/>
  <c r="D4101" i="1" s="1"/>
  <c r="D4102" i="1" s="1"/>
  <c r="D4103" i="1" s="1"/>
  <c r="D4104" i="1" s="1"/>
  <c r="D4105" i="1" s="1"/>
  <c r="D4106" i="1" s="1"/>
  <c r="D4107" i="1" s="1"/>
  <c r="D4108" i="1" s="1"/>
  <c r="D4109" i="1" s="1"/>
  <c r="D4110" i="1" s="1"/>
  <c r="D4111" i="1" s="1"/>
  <c r="D4112" i="1" s="1"/>
  <c r="D4113" i="1" s="1"/>
  <c r="D4114" i="1" s="1"/>
  <c r="D4115" i="1" s="1"/>
  <c r="D4116" i="1" s="1"/>
  <c r="D4117" i="1" s="1"/>
  <c r="D4118" i="1" s="1"/>
  <c r="D4119" i="1" s="1"/>
  <c r="D4120" i="1" s="1"/>
  <c r="D4121" i="1" s="1"/>
  <c r="D4122" i="1" s="1"/>
  <c r="D4123" i="1" s="1"/>
  <c r="D4124" i="1" s="1"/>
  <c r="D4125" i="1" s="1"/>
  <c r="D4126" i="1" s="1"/>
  <c r="D4127" i="1" s="1"/>
  <c r="D4128" i="1" s="1"/>
  <c r="D4129" i="1" s="1"/>
  <c r="D4130" i="1" s="1"/>
  <c r="D4131" i="1" s="1"/>
  <c r="D4132" i="1" s="1"/>
  <c r="D4133" i="1" s="1"/>
  <c r="D4134" i="1" s="1"/>
  <c r="D4135" i="1" s="1"/>
  <c r="D4136" i="1" s="1"/>
  <c r="D4137" i="1" s="1"/>
  <c r="D4138" i="1" s="1"/>
  <c r="D4139" i="1" s="1"/>
  <c r="D4140" i="1" s="1"/>
  <c r="D4141" i="1" s="1"/>
  <c r="D4142" i="1" s="1"/>
  <c r="D4143" i="1" s="1"/>
  <c r="D4144" i="1" s="1"/>
  <c r="D4145" i="1" s="1"/>
  <c r="D4146" i="1" s="1"/>
  <c r="D4147" i="1" s="1"/>
  <c r="D4148" i="1" s="1"/>
  <c r="D4149" i="1" s="1"/>
  <c r="D4150" i="1" s="1"/>
  <c r="D4151" i="1" s="1"/>
  <c r="D4152" i="1" s="1"/>
  <c r="D4153" i="1" s="1"/>
  <c r="D4154" i="1" s="1"/>
  <c r="D4155" i="1" s="1"/>
  <c r="D4156" i="1" s="1"/>
  <c r="D4157" i="1" s="1"/>
  <c r="D4158" i="1" s="1"/>
  <c r="D4159" i="1" s="1"/>
  <c r="D4160" i="1" s="1"/>
  <c r="D4161" i="1" s="1"/>
  <c r="D4162" i="1" s="1"/>
  <c r="D4163" i="1" s="1"/>
  <c r="D4164" i="1" s="1"/>
  <c r="D4165" i="1" s="1"/>
  <c r="D4166" i="1" s="1"/>
  <c r="D4167" i="1" s="1"/>
  <c r="D4168" i="1" s="1"/>
  <c r="D4169" i="1" s="1"/>
  <c r="D4170" i="1" s="1"/>
  <c r="D4171" i="1" s="1"/>
  <c r="D4172" i="1" s="1"/>
  <c r="D4173" i="1" s="1"/>
  <c r="D4174" i="1" s="1"/>
  <c r="D4175" i="1" s="1"/>
  <c r="D4176" i="1" s="1"/>
  <c r="D4177" i="1" s="1"/>
  <c r="D4178" i="1" s="1"/>
  <c r="D4179" i="1" s="1"/>
  <c r="D4180" i="1" s="1"/>
  <c r="D4181" i="1" s="1"/>
  <c r="D4182" i="1" s="1"/>
  <c r="D4183" i="1" s="1"/>
  <c r="D4184" i="1" s="1"/>
  <c r="D4185" i="1" s="1"/>
  <c r="D4186" i="1" s="1"/>
  <c r="D4187" i="1" s="1"/>
  <c r="D4188" i="1" s="1"/>
  <c r="D4189" i="1" s="1"/>
  <c r="D4190" i="1" s="1"/>
  <c r="D4191" i="1" s="1"/>
  <c r="D4192" i="1" s="1"/>
  <c r="D4193" i="1" s="1"/>
  <c r="D4194" i="1" s="1"/>
  <c r="D4195" i="1" s="1"/>
  <c r="D4196" i="1" s="1"/>
  <c r="D4197" i="1" s="1"/>
  <c r="D4198" i="1" s="1"/>
  <c r="D4199" i="1" s="1"/>
  <c r="D4200" i="1" s="1"/>
  <c r="D4201" i="1" s="1"/>
  <c r="D4202" i="1" s="1"/>
  <c r="D4203" i="1" s="1"/>
  <c r="D4204" i="1" s="1"/>
  <c r="D4205" i="1" s="1"/>
  <c r="D4206" i="1" s="1"/>
  <c r="D4207" i="1" s="1"/>
  <c r="D4208" i="1" s="1"/>
  <c r="D4209" i="1" s="1"/>
  <c r="D4210" i="1" s="1"/>
  <c r="D4211" i="1" s="1"/>
  <c r="D4212" i="1" s="1"/>
  <c r="D4213" i="1" s="1"/>
  <c r="D4214" i="1" s="1"/>
  <c r="D4215" i="1" s="1"/>
  <c r="D4216" i="1" s="1"/>
  <c r="D4217" i="1" s="1"/>
  <c r="D4218" i="1" s="1"/>
  <c r="D4219" i="1" s="1"/>
  <c r="D4220" i="1" s="1"/>
  <c r="D4221" i="1" s="1"/>
  <c r="D4222" i="1" s="1"/>
  <c r="D4223" i="1" s="1"/>
  <c r="D4224" i="1" s="1"/>
  <c r="D4225" i="1" s="1"/>
  <c r="D4226" i="1" s="1"/>
  <c r="D4227" i="1" s="1"/>
  <c r="D4228" i="1" s="1"/>
  <c r="D4229" i="1" s="1"/>
  <c r="D4230" i="1" s="1"/>
  <c r="D4231" i="1" s="1"/>
  <c r="D4232" i="1" s="1"/>
  <c r="D4233" i="1" s="1"/>
  <c r="D4234" i="1" s="1"/>
  <c r="D4235" i="1" s="1"/>
  <c r="D4236" i="1" s="1"/>
  <c r="D4237" i="1" s="1"/>
  <c r="D4238" i="1" s="1"/>
  <c r="D4239" i="1" s="1"/>
  <c r="D4240" i="1" s="1"/>
  <c r="D4241" i="1" s="1"/>
  <c r="D4242" i="1" s="1"/>
  <c r="D4243" i="1" s="1"/>
  <c r="D4244" i="1" s="1"/>
  <c r="D4245" i="1" s="1"/>
  <c r="D4246" i="1" s="1"/>
  <c r="D4247" i="1" s="1"/>
  <c r="D4248" i="1" s="1"/>
  <c r="D4249" i="1" s="1"/>
  <c r="D4250" i="1" s="1"/>
  <c r="D4251" i="1" s="1"/>
  <c r="D4252" i="1" s="1"/>
  <c r="D4253" i="1" s="1"/>
  <c r="D4254" i="1" s="1"/>
  <c r="D4255" i="1" s="1"/>
  <c r="D4256" i="1" s="1"/>
  <c r="D4257" i="1" s="1"/>
  <c r="D4258" i="1" s="1"/>
  <c r="D4259" i="1" s="1"/>
  <c r="D4260" i="1" s="1"/>
  <c r="D4261" i="1" s="1"/>
  <c r="D4262" i="1" s="1"/>
  <c r="D4263" i="1" s="1"/>
  <c r="D4264" i="1" s="1"/>
  <c r="D4265" i="1" s="1"/>
  <c r="D4266" i="1" s="1"/>
  <c r="D4267" i="1" s="1"/>
  <c r="D4268" i="1" s="1"/>
  <c r="D4269" i="1" s="1"/>
  <c r="D4270" i="1" s="1"/>
  <c r="D4271" i="1" s="1"/>
  <c r="D4272" i="1" s="1"/>
  <c r="D4273" i="1" s="1"/>
  <c r="D4274" i="1" s="1"/>
  <c r="D4275" i="1" s="1"/>
  <c r="D4276" i="1" s="1"/>
  <c r="D4277" i="1" s="1"/>
  <c r="D4278" i="1" s="1"/>
  <c r="D4279" i="1" s="1"/>
  <c r="D4280" i="1" s="1"/>
  <c r="D4281" i="1" s="1"/>
  <c r="D4282" i="1" s="1"/>
  <c r="D4283" i="1" s="1"/>
  <c r="D4284" i="1" s="1"/>
  <c r="D4285" i="1" s="1"/>
  <c r="D4286" i="1" s="1"/>
  <c r="D4287" i="1" s="1"/>
  <c r="D4288" i="1" s="1"/>
  <c r="D4289" i="1" s="1"/>
  <c r="D4290" i="1" s="1"/>
  <c r="D4291" i="1" s="1"/>
  <c r="D4292" i="1" s="1"/>
  <c r="D4293" i="1" s="1"/>
  <c r="D4294" i="1" s="1"/>
  <c r="D4295" i="1" s="1"/>
  <c r="D4296" i="1" s="1"/>
  <c r="D4297" i="1" s="1"/>
  <c r="D4298" i="1" s="1"/>
  <c r="D4299" i="1" s="1"/>
  <c r="D4300" i="1" s="1"/>
  <c r="D4301" i="1" s="1"/>
  <c r="D4302" i="1" s="1"/>
  <c r="D4303" i="1" s="1"/>
  <c r="D4304" i="1" s="1"/>
  <c r="D4305" i="1" s="1"/>
  <c r="D4306" i="1" s="1"/>
  <c r="D4307" i="1" s="1"/>
  <c r="D4308" i="1" s="1"/>
  <c r="D4309" i="1" s="1"/>
  <c r="D4310" i="1" s="1"/>
  <c r="D4311" i="1" s="1"/>
  <c r="D4312" i="1" s="1"/>
  <c r="D4313" i="1" s="1"/>
  <c r="D4314" i="1" s="1"/>
  <c r="D4315" i="1" s="1"/>
  <c r="D4316" i="1" s="1"/>
  <c r="D4317" i="1" s="1"/>
  <c r="D4318" i="1" s="1"/>
  <c r="D4319" i="1" s="1"/>
  <c r="D4320" i="1" s="1"/>
  <c r="D4321" i="1" s="1"/>
  <c r="D4322" i="1" s="1"/>
  <c r="D4323" i="1" s="1"/>
  <c r="D4324" i="1" s="1"/>
  <c r="D4325" i="1" s="1"/>
  <c r="D4326" i="1" s="1"/>
  <c r="D4327" i="1" s="1"/>
  <c r="D4328" i="1" s="1"/>
  <c r="D4329" i="1" s="1"/>
  <c r="D4330" i="1" s="1"/>
  <c r="D4331" i="1" s="1"/>
  <c r="D4332" i="1" s="1"/>
  <c r="D4333" i="1" s="1"/>
  <c r="D4334" i="1" s="1"/>
  <c r="D4335" i="1" s="1"/>
  <c r="D4336" i="1" s="1"/>
  <c r="D4337" i="1" s="1"/>
  <c r="D4338" i="1" s="1"/>
  <c r="D4339" i="1" s="1"/>
  <c r="D4340" i="1" s="1"/>
  <c r="D4341" i="1" s="1"/>
  <c r="D4342" i="1" s="1"/>
  <c r="D4343" i="1" s="1"/>
  <c r="D4344" i="1" s="1"/>
  <c r="D4345" i="1" s="1"/>
  <c r="D4346" i="1" s="1"/>
  <c r="D4347" i="1" s="1"/>
  <c r="D4348" i="1" s="1"/>
  <c r="D4349" i="1" s="1"/>
  <c r="D4350" i="1" s="1"/>
  <c r="D4351" i="1" s="1"/>
  <c r="D4352" i="1" s="1"/>
  <c r="D4353" i="1" s="1"/>
  <c r="D4354" i="1" s="1"/>
  <c r="D4355" i="1" s="1"/>
  <c r="D4356" i="1" s="1"/>
  <c r="D4357" i="1" s="1"/>
  <c r="D4358" i="1" s="1"/>
  <c r="D4359" i="1" s="1"/>
  <c r="D4360" i="1" s="1"/>
  <c r="D4361" i="1" s="1"/>
  <c r="D4362" i="1" s="1"/>
  <c r="D4363" i="1" s="1"/>
  <c r="D4364" i="1" s="1"/>
  <c r="D4365" i="1" s="1"/>
  <c r="D4366" i="1" s="1"/>
  <c r="D4367" i="1" s="1"/>
  <c r="D4368" i="1" s="1"/>
  <c r="D4369" i="1" s="1"/>
  <c r="D4370" i="1" s="1"/>
  <c r="D4371" i="1" s="1"/>
  <c r="D4372" i="1" s="1"/>
  <c r="D4373" i="1" s="1"/>
  <c r="D4374" i="1" s="1"/>
  <c r="D4375" i="1" s="1"/>
  <c r="D4376" i="1" s="1"/>
  <c r="D4377" i="1" s="1"/>
  <c r="D4378" i="1" s="1"/>
  <c r="D4379" i="1" s="1"/>
  <c r="D4380" i="1" s="1"/>
  <c r="D4381" i="1" s="1"/>
  <c r="D4382" i="1" s="1"/>
  <c r="D4383" i="1" s="1"/>
  <c r="D4384" i="1" s="1"/>
  <c r="D4385" i="1" s="1"/>
  <c r="D4386" i="1" s="1"/>
  <c r="D4387" i="1" s="1"/>
  <c r="D4388" i="1" s="1"/>
  <c r="D4389" i="1" s="1"/>
  <c r="D4390" i="1" s="1"/>
  <c r="D4391" i="1" s="1"/>
  <c r="D4392" i="1" s="1"/>
  <c r="D4393" i="1" s="1"/>
  <c r="D4394" i="1" s="1"/>
  <c r="D4395" i="1" s="1"/>
  <c r="D4396" i="1" s="1"/>
  <c r="D4397" i="1" s="1"/>
  <c r="D4398" i="1" s="1"/>
  <c r="D4399" i="1" s="1"/>
  <c r="D4400" i="1" s="1"/>
  <c r="D4401" i="1" s="1"/>
  <c r="D4402" i="1" s="1"/>
  <c r="D4403" i="1" s="1"/>
  <c r="D4404" i="1" s="1"/>
  <c r="D4405" i="1" s="1"/>
  <c r="D4406" i="1" s="1"/>
  <c r="D4407" i="1" s="1"/>
  <c r="D4408" i="1" s="1"/>
  <c r="D4409" i="1" s="1"/>
  <c r="D4410" i="1" s="1"/>
  <c r="D4411" i="1" s="1"/>
  <c r="D4412" i="1" s="1"/>
  <c r="D4413" i="1" s="1"/>
  <c r="D4414" i="1" s="1"/>
  <c r="D4415" i="1" s="1"/>
  <c r="D4416" i="1" s="1"/>
  <c r="D4417" i="1" s="1"/>
  <c r="D4418" i="1" s="1"/>
  <c r="D4419" i="1" s="1"/>
  <c r="D4420" i="1" s="1"/>
  <c r="D4421" i="1" s="1"/>
  <c r="D4422" i="1" s="1"/>
  <c r="D4423" i="1" s="1"/>
  <c r="D4424" i="1" s="1"/>
  <c r="D4425" i="1" s="1"/>
  <c r="D4426" i="1" s="1"/>
  <c r="D4427" i="1" s="1"/>
  <c r="D4428" i="1" s="1"/>
  <c r="D4429" i="1" s="1"/>
  <c r="D4430" i="1" s="1"/>
  <c r="D4431" i="1" s="1"/>
  <c r="D4432" i="1" s="1"/>
  <c r="D4433" i="1" s="1"/>
  <c r="D4434" i="1" s="1"/>
  <c r="D4435" i="1" s="1"/>
  <c r="D4436" i="1" s="1"/>
  <c r="D4437" i="1" s="1"/>
  <c r="D4438" i="1" s="1"/>
  <c r="D4439" i="1" s="1"/>
  <c r="D4440" i="1" s="1"/>
  <c r="D4441" i="1" s="1"/>
  <c r="D4442" i="1" s="1"/>
  <c r="D4443" i="1" s="1"/>
  <c r="D4444" i="1" s="1"/>
  <c r="D4445" i="1" s="1"/>
  <c r="D4446" i="1" s="1"/>
  <c r="D4447" i="1" s="1"/>
  <c r="D4448" i="1" s="1"/>
  <c r="D4449" i="1" s="1"/>
  <c r="D4450" i="1" s="1"/>
  <c r="D4451" i="1" s="1"/>
  <c r="D4452" i="1" s="1"/>
  <c r="D4453" i="1" s="1"/>
  <c r="D4454" i="1" s="1"/>
  <c r="D4455" i="1" s="1"/>
  <c r="D4456" i="1" s="1"/>
  <c r="D4457" i="1" s="1"/>
  <c r="D4458" i="1" s="1"/>
  <c r="D4459" i="1" s="1"/>
  <c r="D4460" i="1" s="1"/>
  <c r="D4461" i="1" s="1"/>
  <c r="D4462" i="1" s="1"/>
  <c r="D4463" i="1" s="1"/>
  <c r="D4464" i="1" s="1"/>
  <c r="D4465" i="1" s="1"/>
  <c r="D4466" i="1" s="1"/>
  <c r="D4467" i="1" s="1"/>
  <c r="D4468" i="1" s="1"/>
  <c r="D4469" i="1" s="1"/>
  <c r="D4470" i="1" s="1"/>
  <c r="D4471" i="1" s="1"/>
  <c r="D4472" i="1" s="1"/>
  <c r="D4473" i="1" s="1"/>
  <c r="D4474" i="1" s="1"/>
  <c r="D4475" i="1" s="1"/>
  <c r="D4476" i="1" s="1"/>
  <c r="D4477" i="1" s="1"/>
  <c r="D4478" i="1" s="1"/>
  <c r="D4479" i="1" s="1"/>
  <c r="D4480" i="1" s="1"/>
  <c r="D4481" i="1" s="1"/>
  <c r="D4482" i="1" s="1"/>
  <c r="D4483" i="1" s="1"/>
  <c r="D4484" i="1" s="1"/>
  <c r="D4485" i="1" s="1"/>
  <c r="D4486" i="1" s="1"/>
  <c r="D4487" i="1" s="1"/>
  <c r="D4488" i="1" s="1"/>
  <c r="D4489" i="1" s="1"/>
  <c r="D4490" i="1" s="1"/>
  <c r="D4491" i="1" s="1"/>
  <c r="D4492" i="1" s="1"/>
  <c r="D4493" i="1" s="1"/>
  <c r="D4494" i="1" s="1"/>
  <c r="D4495" i="1" s="1"/>
  <c r="D4496" i="1" s="1"/>
  <c r="D4497" i="1" s="1"/>
  <c r="D4498" i="1" s="1"/>
  <c r="D4499" i="1" s="1"/>
  <c r="D4500" i="1" s="1"/>
  <c r="D4501" i="1" s="1"/>
  <c r="D4502" i="1" s="1"/>
  <c r="D4503" i="1" s="1"/>
  <c r="D4504" i="1" s="1"/>
  <c r="D4505" i="1" s="1"/>
  <c r="D4506" i="1" s="1"/>
  <c r="D4507" i="1" s="1"/>
  <c r="D4508" i="1" s="1"/>
  <c r="D4509" i="1" s="1"/>
  <c r="D4510" i="1" s="1"/>
  <c r="D4511" i="1" s="1"/>
  <c r="D4512" i="1" s="1"/>
  <c r="D4513" i="1" s="1"/>
  <c r="D4514" i="1" s="1"/>
  <c r="D4515" i="1" s="1"/>
  <c r="D4516" i="1" s="1"/>
  <c r="D4517" i="1" s="1"/>
  <c r="D4518" i="1" s="1"/>
  <c r="D4519" i="1" s="1"/>
  <c r="D4520" i="1" s="1"/>
  <c r="D4521" i="1" s="1"/>
  <c r="D4522" i="1" s="1"/>
  <c r="D4523" i="1" s="1"/>
  <c r="D4524" i="1" s="1"/>
  <c r="D4525" i="1" s="1"/>
  <c r="D4526" i="1" s="1"/>
  <c r="D4527" i="1" s="1"/>
  <c r="D4528" i="1" s="1"/>
  <c r="D4529" i="1" s="1"/>
  <c r="D4530" i="1" s="1"/>
  <c r="D4531" i="1" s="1"/>
  <c r="D4532" i="1" s="1"/>
  <c r="D4533" i="1" s="1"/>
  <c r="D4534" i="1" s="1"/>
  <c r="D4535" i="1" s="1"/>
  <c r="D4536" i="1" s="1"/>
  <c r="D4537" i="1" s="1"/>
  <c r="D4538" i="1" s="1"/>
  <c r="D4539" i="1" s="1"/>
  <c r="D4540" i="1" s="1"/>
  <c r="D4541" i="1" s="1"/>
  <c r="D4542" i="1" s="1"/>
  <c r="D4543" i="1" s="1"/>
  <c r="D4544" i="1" s="1"/>
  <c r="D4545" i="1" s="1"/>
  <c r="D4546" i="1" s="1"/>
  <c r="D4547" i="1" s="1"/>
  <c r="D4548" i="1" s="1"/>
  <c r="D4549" i="1" s="1"/>
  <c r="D4550" i="1" s="1"/>
  <c r="D4551" i="1" s="1"/>
  <c r="D4552" i="1" s="1"/>
  <c r="D4553" i="1" s="1"/>
  <c r="D4554" i="1" s="1"/>
  <c r="D4555" i="1" s="1"/>
  <c r="D4556" i="1" s="1"/>
  <c r="D4557" i="1" s="1"/>
  <c r="D4558" i="1" s="1"/>
  <c r="D4559" i="1" s="1"/>
  <c r="D4560" i="1" s="1"/>
  <c r="D4561" i="1" s="1"/>
  <c r="D4562" i="1" s="1"/>
  <c r="D4563" i="1" s="1"/>
  <c r="D4564" i="1" s="1"/>
  <c r="D4565" i="1" s="1"/>
  <c r="D4566" i="1" s="1"/>
  <c r="D4567" i="1" s="1"/>
  <c r="D4568" i="1" s="1"/>
  <c r="D4569" i="1" s="1"/>
  <c r="D4570" i="1" s="1"/>
  <c r="D4571" i="1" s="1"/>
  <c r="D4572" i="1" s="1"/>
  <c r="D4573" i="1" s="1"/>
  <c r="D4574" i="1" s="1"/>
  <c r="D4575" i="1" s="1"/>
  <c r="D4576" i="1" s="1"/>
  <c r="D4577" i="1" s="1"/>
  <c r="D4578" i="1" s="1"/>
  <c r="D4579" i="1" s="1"/>
  <c r="D4580" i="1" s="1"/>
  <c r="D4581" i="1" s="1"/>
  <c r="D4582" i="1" s="1"/>
  <c r="D4583" i="1" s="1"/>
  <c r="D4584" i="1" s="1"/>
  <c r="D4585" i="1" s="1"/>
  <c r="D4586" i="1" s="1"/>
  <c r="D4587" i="1" s="1"/>
  <c r="D4588" i="1" s="1"/>
  <c r="D4589" i="1" s="1"/>
  <c r="D4590" i="1" s="1"/>
  <c r="D4591" i="1" s="1"/>
  <c r="D4592" i="1" s="1"/>
  <c r="D4593" i="1" s="1"/>
  <c r="D4594" i="1" s="1"/>
  <c r="D4595" i="1" s="1"/>
  <c r="D4596" i="1" s="1"/>
  <c r="D4597" i="1" s="1"/>
  <c r="D4598" i="1" s="1"/>
  <c r="D4599" i="1" s="1"/>
  <c r="D4600" i="1" s="1"/>
  <c r="D4601" i="1" s="1"/>
  <c r="D4602" i="1" s="1"/>
  <c r="D4603" i="1" s="1"/>
  <c r="D4604" i="1" s="1"/>
  <c r="D4605" i="1" s="1"/>
  <c r="D4606" i="1" s="1"/>
  <c r="D4607" i="1" s="1"/>
  <c r="D4608" i="1" s="1"/>
  <c r="D4609" i="1" s="1"/>
  <c r="D4610" i="1" s="1"/>
  <c r="D4611" i="1" s="1"/>
  <c r="D4612" i="1" s="1"/>
  <c r="D4613" i="1" s="1"/>
  <c r="D4614" i="1" s="1"/>
  <c r="D4615" i="1" s="1"/>
  <c r="D4616" i="1" s="1"/>
  <c r="D4617" i="1" s="1"/>
  <c r="D4618" i="1" s="1"/>
  <c r="D4619" i="1" s="1"/>
  <c r="D4620" i="1" s="1"/>
  <c r="D4621" i="1" s="1"/>
  <c r="D4622" i="1" s="1"/>
  <c r="D4623" i="1" s="1"/>
  <c r="D4624" i="1" s="1"/>
  <c r="D4625" i="1" s="1"/>
  <c r="D4626" i="1" s="1"/>
  <c r="D4627" i="1" s="1"/>
  <c r="D4628" i="1" s="1"/>
  <c r="D4629" i="1" s="1"/>
  <c r="D4630" i="1" s="1"/>
  <c r="D4631" i="1" s="1"/>
  <c r="D4632" i="1" s="1"/>
  <c r="D4633" i="1" s="1"/>
  <c r="D4634" i="1" s="1"/>
  <c r="D4635" i="1" s="1"/>
  <c r="D4636" i="1" s="1"/>
  <c r="D4637" i="1" s="1"/>
  <c r="D4638" i="1" s="1"/>
  <c r="D4639" i="1" s="1"/>
  <c r="D4640" i="1" s="1"/>
  <c r="D4641" i="1" s="1"/>
  <c r="D4642" i="1" s="1"/>
  <c r="D4643" i="1" s="1"/>
  <c r="D4644" i="1" s="1"/>
  <c r="D4645" i="1" s="1"/>
  <c r="D4646" i="1" s="1"/>
  <c r="D4647" i="1" s="1"/>
  <c r="D4648" i="1" s="1"/>
  <c r="D4649" i="1" s="1"/>
  <c r="D4650" i="1" s="1"/>
  <c r="D4651" i="1" s="1"/>
  <c r="D4652" i="1" s="1"/>
  <c r="D4653" i="1" s="1"/>
  <c r="D4654" i="1" s="1"/>
  <c r="D4655" i="1" s="1"/>
  <c r="D4656" i="1" s="1"/>
  <c r="D4657" i="1" s="1"/>
  <c r="D4658" i="1" s="1"/>
  <c r="D4659" i="1" s="1"/>
  <c r="D4660" i="1" s="1"/>
  <c r="D4661" i="1" s="1"/>
  <c r="D4662" i="1" s="1"/>
  <c r="D4663" i="1" s="1"/>
  <c r="D4664" i="1" s="1"/>
  <c r="D4665" i="1" s="1"/>
  <c r="D4666" i="1" s="1"/>
  <c r="D4667" i="1" s="1"/>
  <c r="D4668" i="1" s="1"/>
  <c r="D4669" i="1" s="1"/>
  <c r="D4670" i="1" s="1"/>
  <c r="D4671" i="1" s="1"/>
  <c r="D4672" i="1" s="1"/>
  <c r="D4673" i="1" s="1"/>
  <c r="D4674" i="1" s="1"/>
  <c r="D4675" i="1" s="1"/>
  <c r="D4676" i="1" s="1"/>
  <c r="D4677" i="1" s="1"/>
  <c r="D4678" i="1" s="1"/>
  <c r="D4679" i="1" s="1"/>
  <c r="D4680" i="1" s="1"/>
  <c r="D4681" i="1" s="1"/>
  <c r="D4682" i="1" s="1"/>
  <c r="D4683" i="1" s="1"/>
  <c r="D4684" i="1" s="1"/>
  <c r="D4685" i="1" s="1"/>
  <c r="D4686" i="1" s="1"/>
  <c r="D4687" i="1" s="1"/>
  <c r="D4688" i="1" s="1"/>
  <c r="D4689" i="1" s="1"/>
  <c r="D4690" i="1" s="1"/>
  <c r="D4691" i="1" s="1"/>
  <c r="D4692" i="1" s="1"/>
  <c r="D4693" i="1" s="1"/>
  <c r="D4694" i="1" s="1"/>
  <c r="D4695" i="1" s="1"/>
  <c r="D4696" i="1" s="1"/>
  <c r="D4697" i="1" s="1"/>
  <c r="D4698" i="1" s="1"/>
  <c r="D4699" i="1" s="1"/>
  <c r="D4700" i="1" s="1"/>
  <c r="D4701" i="1" s="1"/>
  <c r="D4702" i="1" s="1"/>
  <c r="D4703" i="1" s="1"/>
  <c r="D4704" i="1" s="1"/>
  <c r="D4705" i="1" s="1"/>
  <c r="D4706" i="1" s="1"/>
  <c r="D4707" i="1" s="1"/>
  <c r="D4708" i="1" s="1"/>
  <c r="D4709" i="1" s="1"/>
  <c r="D4710" i="1" s="1"/>
  <c r="D4711" i="1" s="1"/>
  <c r="D4712" i="1" s="1"/>
  <c r="D4713" i="1" s="1"/>
  <c r="D4714" i="1" s="1"/>
  <c r="D4715" i="1" s="1"/>
  <c r="D4716" i="1" s="1"/>
  <c r="D4717" i="1" s="1"/>
  <c r="D4718" i="1" s="1"/>
  <c r="D4719" i="1" s="1"/>
  <c r="D4720" i="1" s="1"/>
  <c r="D4721" i="1" s="1"/>
  <c r="D4722" i="1" s="1"/>
  <c r="D4723" i="1" s="1"/>
  <c r="D4724" i="1" s="1"/>
  <c r="D4725" i="1" s="1"/>
  <c r="D4726" i="1" s="1"/>
  <c r="D4727" i="1" s="1"/>
  <c r="D4728" i="1" s="1"/>
  <c r="D4729" i="1" s="1"/>
  <c r="D4730" i="1" s="1"/>
  <c r="D4731" i="1" s="1"/>
  <c r="D4732" i="1" s="1"/>
  <c r="D4733" i="1" s="1"/>
  <c r="D4734" i="1" s="1"/>
  <c r="D4735" i="1" s="1"/>
  <c r="D4736" i="1" s="1"/>
  <c r="D4737" i="1" s="1"/>
  <c r="D4738" i="1" s="1"/>
  <c r="D4739" i="1" s="1"/>
  <c r="D4740" i="1" s="1"/>
  <c r="D4741" i="1" s="1"/>
  <c r="D4742" i="1" s="1"/>
  <c r="D4743" i="1" s="1"/>
  <c r="D4744" i="1" s="1"/>
  <c r="D4745" i="1" s="1"/>
  <c r="D4746" i="1" s="1"/>
  <c r="D4747" i="1" s="1"/>
  <c r="D4748" i="1" s="1"/>
  <c r="D4749" i="1" s="1"/>
  <c r="D4750" i="1" s="1"/>
  <c r="D4751" i="1" s="1"/>
  <c r="D4752" i="1" s="1"/>
  <c r="D4753" i="1" s="1"/>
  <c r="D4754" i="1" s="1"/>
  <c r="D4755" i="1" s="1"/>
  <c r="D4756" i="1" s="1"/>
  <c r="D4757" i="1" s="1"/>
  <c r="D4758" i="1" s="1"/>
  <c r="D4759" i="1" s="1"/>
  <c r="D4760" i="1" s="1"/>
  <c r="D4761" i="1" s="1"/>
  <c r="D4762" i="1" s="1"/>
  <c r="D4763" i="1" s="1"/>
  <c r="D4764" i="1" s="1"/>
  <c r="D4765" i="1" s="1"/>
  <c r="D4766" i="1" s="1"/>
  <c r="D4767" i="1" s="1"/>
  <c r="D4768" i="1" s="1"/>
  <c r="D4769" i="1" s="1"/>
  <c r="D4770" i="1" s="1"/>
  <c r="D4771" i="1" s="1"/>
  <c r="D4772" i="1" s="1"/>
  <c r="D4773" i="1" s="1"/>
  <c r="D4774" i="1" s="1"/>
  <c r="D4775" i="1" s="1"/>
  <c r="D4776" i="1" s="1"/>
  <c r="D4777" i="1" s="1"/>
  <c r="D4778" i="1" s="1"/>
  <c r="D4779" i="1" s="1"/>
  <c r="D4780" i="1" s="1"/>
  <c r="D4781" i="1" s="1"/>
  <c r="D4782" i="1" s="1"/>
  <c r="D4783" i="1" s="1"/>
  <c r="D4784" i="1" s="1"/>
  <c r="D4785" i="1" s="1"/>
  <c r="D4786" i="1" s="1"/>
  <c r="D4787" i="1" s="1"/>
  <c r="D4788" i="1" s="1"/>
  <c r="D4789" i="1" s="1"/>
  <c r="D4790" i="1" s="1"/>
  <c r="D4791" i="1" s="1"/>
  <c r="D4792" i="1" s="1"/>
  <c r="D4793" i="1" s="1"/>
  <c r="D4794" i="1" s="1"/>
  <c r="D4795" i="1" s="1"/>
  <c r="D4796" i="1" s="1"/>
  <c r="D4797" i="1" s="1"/>
  <c r="D4798" i="1" s="1"/>
  <c r="D4799" i="1" s="1"/>
  <c r="D4800" i="1" s="1"/>
  <c r="D4801" i="1" s="1"/>
  <c r="D4802" i="1" s="1"/>
  <c r="D4803" i="1" s="1"/>
  <c r="D4804" i="1" s="1"/>
  <c r="D4805" i="1" s="1"/>
  <c r="D4806" i="1" s="1"/>
  <c r="D4807" i="1" s="1"/>
  <c r="D4808" i="1" s="1"/>
  <c r="D4809" i="1" s="1"/>
  <c r="D4810" i="1" s="1"/>
  <c r="D4811" i="1" s="1"/>
  <c r="D4812" i="1" s="1"/>
  <c r="D4813" i="1" s="1"/>
  <c r="D4814" i="1" s="1"/>
  <c r="D4815" i="1" s="1"/>
  <c r="D4816" i="1" s="1"/>
  <c r="D4817" i="1" s="1"/>
  <c r="D4818" i="1" s="1"/>
  <c r="D4819" i="1" s="1"/>
  <c r="D4820" i="1" s="1"/>
  <c r="D4821" i="1" s="1"/>
  <c r="D4822" i="1" s="1"/>
  <c r="D4823" i="1" s="1"/>
  <c r="D4824" i="1" s="1"/>
  <c r="D4825" i="1" s="1"/>
  <c r="D4826" i="1" s="1"/>
  <c r="D4827" i="1" s="1"/>
  <c r="D4828" i="1" s="1"/>
  <c r="D4829" i="1" s="1"/>
  <c r="D4830" i="1" s="1"/>
  <c r="D4831" i="1" s="1"/>
  <c r="D4832" i="1" s="1"/>
  <c r="D4833" i="1" s="1"/>
  <c r="D4834" i="1" s="1"/>
  <c r="D4835" i="1" s="1"/>
  <c r="D4836" i="1" s="1"/>
  <c r="D4837" i="1" s="1"/>
  <c r="D4838" i="1" s="1"/>
  <c r="D4839" i="1" s="1"/>
  <c r="D4840" i="1" s="1"/>
  <c r="D4841" i="1" s="1"/>
  <c r="D4842" i="1" s="1"/>
  <c r="D4843" i="1" s="1"/>
  <c r="D4844" i="1" s="1"/>
  <c r="D4845" i="1" s="1"/>
  <c r="D4846" i="1" s="1"/>
  <c r="D4847" i="1" s="1"/>
  <c r="D4848" i="1" s="1"/>
  <c r="D4849" i="1" s="1"/>
  <c r="D4850" i="1" s="1"/>
  <c r="D4851" i="1" s="1"/>
  <c r="D4852" i="1" s="1"/>
  <c r="D4853" i="1" s="1"/>
  <c r="D4854" i="1" s="1"/>
  <c r="D4855" i="1" s="1"/>
  <c r="D4856" i="1" s="1"/>
  <c r="D4857" i="1" s="1"/>
  <c r="D4858" i="1" s="1"/>
  <c r="D4859" i="1" s="1"/>
  <c r="D4860" i="1" s="1"/>
  <c r="D4861" i="1" s="1"/>
  <c r="D4862" i="1" s="1"/>
  <c r="D4863" i="1" s="1"/>
  <c r="D4864" i="1" s="1"/>
  <c r="D4865" i="1" s="1"/>
  <c r="D4866" i="1" s="1"/>
  <c r="D4867" i="1" s="1"/>
  <c r="D4868" i="1" s="1"/>
  <c r="D4869" i="1" s="1"/>
  <c r="D4870" i="1" s="1"/>
  <c r="D4871" i="1" s="1"/>
  <c r="D4872" i="1" s="1"/>
  <c r="D4873" i="1" s="1"/>
  <c r="D4874" i="1" s="1"/>
  <c r="D4875" i="1" s="1"/>
  <c r="D4876" i="1" s="1"/>
  <c r="D4877" i="1" s="1"/>
  <c r="D4878" i="1" s="1"/>
  <c r="D4879" i="1" s="1"/>
  <c r="D4880" i="1" s="1"/>
  <c r="D4881" i="1" s="1"/>
  <c r="D4882" i="1" s="1"/>
  <c r="D4883" i="1" s="1"/>
  <c r="D4884" i="1" s="1"/>
  <c r="D4885" i="1" s="1"/>
  <c r="D4886" i="1" s="1"/>
  <c r="D4887" i="1" s="1"/>
  <c r="D4888" i="1" s="1"/>
  <c r="D4889" i="1" s="1"/>
  <c r="D4890" i="1" s="1"/>
  <c r="D4891" i="1" s="1"/>
  <c r="D4892" i="1" s="1"/>
  <c r="D4893" i="1" s="1"/>
  <c r="D4894" i="1" s="1"/>
  <c r="D4895" i="1" s="1"/>
  <c r="D4896" i="1" s="1"/>
  <c r="D4897" i="1" s="1"/>
  <c r="D4898" i="1" s="1"/>
  <c r="D4899" i="1" s="1"/>
  <c r="D4900" i="1" s="1"/>
  <c r="D4901" i="1" s="1"/>
  <c r="D4902" i="1" s="1"/>
  <c r="D4903" i="1" s="1"/>
  <c r="D4904" i="1" s="1"/>
  <c r="D4905" i="1" s="1"/>
  <c r="D4906" i="1" s="1"/>
  <c r="D4907" i="1" s="1"/>
  <c r="D4908" i="1" s="1"/>
  <c r="D4909" i="1" s="1"/>
  <c r="D4910" i="1" s="1"/>
  <c r="D4911" i="1" s="1"/>
  <c r="D4912" i="1" s="1"/>
  <c r="D4913" i="1" s="1"/>
  <c r="D4914" i="1" s="1"/>
  <c r="D4915" i="1" s="1"/>
  <c r="D4916" i="1" s="1"/>
  <c r="D4917" i="1" s="1"/>
  <c r="D4918" i="1" s="1"/>
  <c r="D4919" i="1" s="1"/>
  <c r="D4920" i="1" s="1"/>
  <c r="D4921" i="1" s="1"/>
  <c r="D4922" i="1" s="1"/>
  <c r="D4923" i="1" s="1"/>
  <c r="D4924" i="1" s="1"/>
  <c r="D4925" i="1" s="1"/>
  <c r="D4926" i="1" s="1"/>
  <c r="D4927" i="1" s="1"/>
  <c r="D4928" i="1" s="1"/>
  <c r="D4929" i="1" s="1"/>
  <c r="D4930" i="1" s="1"/>
  <c r="D4931" i="1" s="1"/>
  <c r="D4932" i="1" s="1"/>
  <c r="D4933" i="1" s="1"/>
  <c r="D4934" i="1" s="1"/>
  <c r="D4935" i="1" s="1"/>
  <c r="D4936" i="1" s="1"/>
  <c r="D4937" i="1" s="1"/>
  <c r="D4938" i="1" s="1"/>
  <c r="D4939" i="1" s="1"/>
  <c r="D4940" i="1" s="1"/>
  <c r="D4941" i="1" s="1"/>
  <c r="D4942" i="1" s="1"/>
  <c r="D4943" i="1" s="1"/>
  <c r="D4944" i="1" s="1"/>
  <c r="D4945" i="1" s="1"/>
  <c r="D4946" i="1" s="1"/>
  <c r="D4947" i="1" s="1"/>
  <c r="D4948" i="1" s="1"/>
  <c r="D4949" i="1" s="1"/>
  <c r="D4950" i="1" s="1"/>
  <c r="D4951" i="1" s="1"/>
  <c r="D4952" i="1" s="1"/>
  <c r="D4953" i="1" s="1"/>
  <c r="D4954" i="1" s="1"/>
  <c r="D4955" i="1" s="1"/>
  <c r="D4956" i="1" s="1"/>
  <c r="D4957" i="1" s="1"/>
  <c r="D4958" i="1" s="1"/>
  <c r="D4959" i="1" s="1"/>
  <c r="D4960" i="1" s="1"/>
  <c r="D4961" i="1" s="1"/>
  <c r="D4962" i="1" s="1"/>
  <c r="D4963" i="1" s="1"/>
  <c r="D4964" i="1" s="1"/>
  <c r="D4965" i="1" s="1"/>
  <c r="D4966" i="1" s="1"/>
  <c r="D4967" i="1" s="1"/>
  <c r="D4968" i="1" s="1"/>
  <c r="D4969" i="1" s="1"/>
  <c r="D4970" i="1" s="1"/>
  <c r="D4971" i="1" s="1"/>
  <c r="D4972" i="1" s="1"/>
  <c r="D4973" i="1" s="1"/>
  <c r="D4974" i="1" s="1"/>
  <c r="D4975" i="1" s="1"/>
  <c r="D4976" i="1" s="1"/>
  <c r="D4977" i="1" s="1"/>
  <c r="D4978" i="1" s="1"/>
  <c r="D4979" i="1" s="1"/>
  <c r="D4980" i="1" s="1"/>
  <c r="D4981" i="1" s="1"/>
  <c r="D4982" i="1" s="1"/>
  <c r="D4983" i="1" s="1"/>
  <c r="D4984" i="1" s="1"/>
  <c r="D4985" i="1" s="1"/>
  <c r="D4986" i="1" s="1"/>
  <c r="D4987" i="1" s="1"/>
  <c r="D4988" i="1" s="1"/>
  <c r="D4989" i="1" s="1"/>
  <c r="D4990" i="1" s="1"/>
  <c r="D4991" i="1" s="1"/>
  <c r="D4992" i="1" s="1"/>
  <c r="D4993" i="1" s="1"/>
  <c r="D4994" i="1" s="1"/>
  <c r="D4995" i="1" s="1"/>
  <c r="D4996" i="1" s="1"/>
  <c r="D4997" i="1" s="1"/>
  <c r="D4998" i="1" s="1"/>
  <c r="D4999" i="1" s="1"/>
  <c r="D5000" i="1" s="1"/>
  <c r="D5001" i="1" s="1"/>
  <c r="D5002" i="1" s="1"/>
  <c r="D5003" i="1" s="1"/>
  <c r="D5004" i="1" s="1"/>
  <c r="D5005" i="1" s="1"/>
  <c r="D5006" i="1" s="1"/>
  <c r="D5007" i="1" s="1"/>
  <c r="D5008" i="1" s="1"/>
  <c r="D5009" i="1" s="1"/>
  <c r="D5010" i="1" s="1"/>
  <c r="D5011" i="1" s="1"/>
  <c r="D5012" i="1" s="1"/>
  <c r="D5013" i="1" s="1"/>
  <c r="D5014" i="1" s="1"/>
  <c r="D5015" i="1" s="1"/>
  <c r="D5016" i="1" s="1"/>
  <c r="D5017" i="1" s="1"/>
  <c r="D5018" i="1" s="1"/>
  <c r="D5019" i="1" s="1"/>
  <c r="D5020" i="1" s="1"/>
  <c r="D5021" i="1" s="1"/>
  <c r="D5022" i="1" s="1"/>
  <c r="D5023" i="1" s="1"/>
  <c r="D5024" i="1" s="1"/>
  <c r="D5025" i="1" s="1"/>
  <c r="D5026" i="1" s="1"/>
  <c r="D5027" i="1" s="1"/>
  <c r="D5028" i="1" s="1"/>
  <c r="D5029" i="1" s="1"/>
  <c r="D5030" i="1" s="1"/>
  <c r="D5031" i="1" s="1"/>
  <c r="D5032" i="1" s="1"/>
  <c r="D5033" i="1" s="1"/>
  <c r="D5034" i="1" s="1"/>
  <c r="D5035" i="1" s="1"/>
  <c r="D5036" i="1" s="1"/>
  <c r="D5037" i="1" s="1"/>
  <c r="D5038" i="1" s="1"/>
  <c r="D5039" i="1" s="1"/>
  <c r="D5040" i="1" s="1"/>
  <c r="D5041" i="1" s="1"/>
  <c r="D5042" i="1" s="1"/>
  <c r="D5043" i="1" s="1"/>
  <c r="D5044" i="1" s="1"/>
  <c r="D5045" i="1" s="1"/>
  <c r="D5046" i="1" s="1"/>
  <c r="D5047" i="1" s="1"/>
  <c r="D5048" i="1" s="1"/>
  <c r="D5049" i="1" s="1"/>
  <c r="D5050" i="1" s="1"/>
  <c r="D5051" i="1" s="1"/>
  <c r="D5052" i="1" s="1"/>
  <c r="D5053" i="1" s="1"/>
  <c r="D5054" i="1" s="1"/>
  <c r="D5055" i="1" s="1"/>
  <c r="D5056" i="1" s="1"/>
  <c r="D5057" i="1" s="1"/>
  <c r="D5058" i="1" s="1"/>
  <c r="D5059" i="1" s="1"/>
  <c r="D5060" i="1" s="1"/>
  <c r="D5061" i="1" s="1"/>
  <c r="D5062" i="1" s="1"/>
  <c r="D5063" i="1" s="1"/>
  <c r="D5064" i="1" s="1"/>
  <c r="D5065" i="1" s="1"/>
  <c r="D5066" i="1" s="1"/>
  <c r="D5067" i="1" s="1"/>
  <c r="D5068" i="1" s="1"/>
  <c r="D5069" i="1" s="1"/>
  <c r="D5070" i="1" s="1"/>
  <c r="D5071" i="1" s="1"/>
  <c r="D5072" i="1" s="1"/>
  <c r="D5073" i="1" s="1"/>
  <c r="D5074" i="1" s="1"/>
  <c r="D5075" i="1" s="1"/>
  <c r="D5076" i="1" s="1"/>
  <c r="D5077" i="1" s="1"/>
  <c r="D5078" i="1" s="1"/>
  <c r="D5079" i="1" s="1"/>
  <c r="D5080" i="1" s="1"/>
  <c r="D5081" i="1" s="1"/>
  <c r="D5082" i="1" s="1"/>
  <c r="D5083" i="1" s="1"/>
  <c r="D5084" i="1" s="1"/>
  <c r="D5085" i="1" s="1"/>
  <c r="D5086" i="1" s="1"/>
  <c r="D5087" i="1" s="1"/>
  <c r="D5088" i="1" s="1"/>
  <c r="D5089" i="1" s="1"/>
  <c r="D5090" i="1" s="1"/>
  <c r="D5091" i="1" s="1"/>
  <c r="D5092" i="1" s="1"/>
  <c r="D5093" i="1" s="1"/>
  <c r="D5094" i="1" s="1"/>
  <c r="D5095" i="1" s="1"/>
  <c r="D5096" i="1" s="1"/>
  <c r="D5097" i="1" s="1"/>
  <c r="D5098" i="1" s="1"/>
  <c r="D5099" i="1" s="1"/>
  <c r="D5100" i="1" s="1"/>
  <c r="D5101" i="1" s="1"/>
  <c r="D5102" i="1" s="1"/>
  <c r="D5103" i="1" s="1"/>
  <c r="D5104" i="1" s="1"/>
  <c r="D5105" i="1" s="1"/>
  <c r="D5106" i="1" s="1"/>
  <c r="D5107" i="1" s="1"/>
  <c r="D5108" i="1" s="1"/>
  <c r="D5109" i="1" s="1"/>
  <c r="D5110" i="1" s="1"/>
  <c r="D5111" i="1" s="1"/>
  <c r="D5112" i="1" s="1"/>
  <c r="D5113" i="1" s="1"/>
  <c r="D5114" i="1" s="1"/>
  <c r="D5115" i="1" s="1"/>
  <c r="D5116" i="1" s="1"/>
  <c r="D5117" i="1" s="1"/>
  <c r="D5118" i="1" s="1"/>
  <c r="D5119" i="1" s="1"/>
  <c r="D5120" i="1" s="1"/>
  <c r="D5121" i="1" s="1"/>
  <c r="D5122" i="1" s="1"/>
  <c r="D5123" i="1" s="1"/>
  <c r="D5124" i="1" s="1"/>
  <c r="D5125" i="1" s="1"/>
  <c r="D5126" i="1" s="1"/>
  <c r="D5127" i="1" s="1"/>
  <c r="D5128" i="1" s="1"/>
  <c r="D5129" i="1" s="1"/>
  <c r="D5130" i="1" s="1"/>
  <c r="D5131" i="1" s="1"/>
  <c r="D5132" i="1" s="1"/>
  <c r="D5133" i="1" s="1"/>
  <c r="D5134" i="1" s="1"/>
  <c r="D5135" i="1" s="1"/>
  <c r="D5136" i="1" s="1"/>
  <c r="D5137" i="1" s="1"/>
  <c r="D5138" i="1" s="1"/>
  <c r="D5139" i="1" s="1"/>
  <c r="D5140" i="1" s="1"/>
  <c r="D5141" i="1" s="1"/>
  <c r="D5142" i="1" s="1"/>
  <c r="D5143" i="1" s="1"/>
  <c r="D5144" i="1" s="1"/>
  <c r="D5145" i="1" s="1"/>
  <c r="D5146" i="1" s="1"/>
  <c r="D5147" i="1" s="1"/>
  <c r="D5148" i="1" s="1"/>
  <c r="D5149" i="1" s="1"/>
  <c r="D5150" i="1" s="1"/>
  <c r="D5151" i="1" s="1"/>
  <c r="D5152" i="1" s="1"/>
  <c r="D5153" i="1" s="1"/>
  <c r="D5154" i="1" s="1"/>
  <c r="D5155" i="1" s="1"/>
  <c r="D5156" i="1" s="1"/>
  <c r="D5157" i="1" s="1"/>
  <c r="D5158" i="1" s="1"/>
  <c r="D5159" i="1" s="1"/>
  <c r="D5160" i="1" s="1"/>
  <c r="D5161" i="1" s="1"/>
  <c r="D5162" i="1" s="1"/>
  <c r="D5163" i="1" s="1"/>
  <c r="D5164" i="1" s="1"/>
  <c r="D5165" i="1" s="1"/>
  <c r="D5166" i="1" s="1"/>
  <c r="D5167" i="1" s="1"/>
  <c r="D5168" i="1" s="1"/>
  <c r="D5169" i="1" s="1"/>
  <c r="D5170" i="1" s="1"/>
  <c r="D5171" i="1" s="1"/>
  <c r="D5172" i="1" s="1"/>
  <c r="D5173" i="1" s="1"/>
  <c r="D5174" i="1" s="1"/>
  <c r="D5175" i="1" s="1"/>
  <c r="D5176" i="1" s="1"/>
  <c r="D5177" i="1" s="1"/>
  <c r="D5178" i="1" s="1"/>
  <c r="D5179" i="1" s="1"/>
  <c r="D5180" i="1" s="1"/>
  <c r="D5181" i="1" s="1"/>
  <c r="D5182" i="1" s="1"/>
  <c r="D5183" i="1" s="1"/>
  <c r="D5184" i="1" s="1"/>
  <c r="D5185" i="1" s="1"/>
  <c r="D5186" i="1" s="1"/>
  <c r="D5187" i="1" s="1"/>
  <c r="D5188" i="1" s="1"/>
  <c r="D5189" i="1" s="1"/>
  <c r="D5190" i="1" s="1"/>
  <c r="D5191" i="1" s="1"/>
  <c r="D5192" i="1" s="1"/>
  <c r="D5193" i="1" s="1"/>
  <c r="D5194" i="1" s="1"/>
  <c r="D5195" i="1" s="1"/>
  <c r="D5196" i="1" s="1"/>
  <c r="D5197" i="1" s="1"/>
  <c r="D5198" i="1" s="1"/>
  <c r="D5199" i="1" s="1"/>
  <c r="D5200" i="1" s="1"/>
  <c r="D5201" i="1" s="1"/>
  <c r="D5202" i="1" s="1"/>
  <c r="D5203" i="1" s="1"/>
  <c r="D5204" i="1" s="1"/>
  <c r="D5205" i="1" s="1"/>
  <c r="D5206" i="1" s="1"/>
  <c r="D5207" i="1" s="1"/>
  <c r="D5208" i="1" s="1"/>
  <c r="D5209" i="1" s="1"/>
  <c r="D5210" i="1" s="1"/>
  <c r="D5211" i="1" s="1"/>
  <c r="D5212" i="1" s="1"/>
  <c r="D5213" i="1" s="1"/>
  <c r="D5214" i="1" s="1"/>
  <c r="D5215" i="1" s="1"/>
  <c r="D5216" i="1" s="1"/>
  <c r="D5217" i="1" s="1"/>
  <c r="D5218" i="1" s="1"/>
  <c r="D5219" i="1" s="1"/>
  <c r="D5220" i="1" s="1"/>
  <c r="D5221" i="1" s="1"/>
  <c r="D5222" i="1" s="1"/>
  <c r="D5223" i="1" s="1"/>
  <c r="D5224" i="1" s="1"/>
  <c r="D5225" i="1" s="1"/>
  <c r="D5226" i="1" s="1"/>
  <c r="D5227" i="1" s="1"/>
  <c r="D5228" i="1" s="1"/>
  <c r="D5229" i="1" s="1"/>
  <c r="D5230" i="1" s="1"/>
  <c r="D5231" i="1" s="1"/>
  <c r="D5232" i="1" s="1"/>
  <c r="D5233" i="1" s="1"/>
  <c r="D5234" i="1" s="1"/>
  <c r="D5235" i="1" s="1"/>
  <c r="D5236" i="1" s="1"/>
  <c r="D5237" i="1" s="1"/>
  <c r="D5238" i="1" s="1"/>
  <c r="D5239" i="1" s="1"/>
  <c r="D5240" i="1" s="1"/>
  <c r="D5241" i="1" s="1"/>
  <c r="D5242" i="1" s="1"/>
  <c r="D5243" i="1" s="1"/>
  <c r="D5244" i="1" s="1"/>
  <c r="D5245" i="1" s="1"/>
  <c r="D5246" i="1" s="1"/>
  <c r="D5247" i="1" s="1"/>
  <c r="D5248" i="1" s="1"/>
  <c r="D5249" i="1" s="1"/>
  <c r="D5250" i="1" s="1"/>
  <c r="D5251" i="1" s="1"/>
  <c r="D5252" i="1" s="1"/>
  <c r="D5253" i="1" s="1"/>
  <c r="D5254" i="1" s="1"/>
  <c r="D5255" i="1" s="1"/>
  <c r="D5256" i="1" s="1"/>
  <c r="D5257" i="1" s="1"/>
  <c r="D5258" i="1" s="1"/>
  <c r="D5259" i="1" s="1"/>
  <c r="D5260" i="1" s="1"/>
  <c r="D5261" i="1" s="1"/>
  <c r="D5262" i="1" s="1"/>
  <c r="D5263" i="1" s="1"/>
  <c r="D5264" i="1" s="1"/>
  <c r="D5265" i="1" s="1"/>
  <c r="D5266" i="1" s="1"/>
  <c r="D5267" i="1" s="1"/>
  <c r="D5268" i="1" s="1"/>
  <c r="D5269" i="1" s="1"/>
  <c r="D5270" i="1" s="1"/>
  <c r="D5271" i="1" s="1"/>
  <c r="D5272" i="1" s="1"/>
  <c r="D5273" i="1" s="1"/>
  <c r="D5274" i="1" s="1"/>
  <c r="D5275" i="1" s="1"/>
  <c r="D5276" i="1" s="1"/>
  <c r="D5277" i="1" s="1"/>
  <c r="D5278" i="1" s="1"/>
  <c r="D5279" i="1" s="1"/>
  <c r="D5280" i="1" s="1"/>
  <c r="D5281" i="1" s="1"/>
  <c r="D5282" i="1" s="1"/>
  <c r="D5283" i="1" s="1"/>
  <c r="D5284" i="1" s="1"/>
  <c r="D5285" i="1" s="1"/>
  <c r="D5286" i="1" s="1"/>
  <c r="D5287" i="1" s="1"/>
  <c r="D5288" i="1" s="1"/>
  <c r="D5289" i="1" s="1"/>
  <c r="D5290" i="1" s="1"/>
  <c r="D5291" i="1" s="1"/>
  <c r="D5292" i="1" s="1"/>
  <c r="D5293" i="1" s="1"/>
  <c r="D5294" i="1" s="1"/>
  <c r="D5295" i="1" s="1"/>
  <c r="D5296" i="1" s="1"/>
  <c r="D5297" i="1" s="1"/>
  <c r="D5298" i="1" s="1"/>
  <c r="D5299" i="1" s="1"/>
  <c r="D5300" i="1" s="1"/>
  <c r="D5301" i="1" s="1"/>
  <c r="D5302" i="1" s="1"/>
  <c r="D5303" i="1" s="1"/>
  <c r="D5304" i="1" s="1"/>
  <c r="D5305" i="1" s="1"/>
  <c r="D5306" i="1" s="1"/>
  <c r="D5307" i="1" s="1"/>
  <c r="D5308" i="1" s="1"/>
  <c r="D5309" i="1" s="1"/>
  <c r="D5310" i="1" s="1"/>
  <c r="D5311" i="1" s="1"/>
  <c r="D5312" i="1" s="1"/>
  <c r="D5313" i="1" s="1"/>
  <c r="D5314" i="1" s="1"/>
  <c r="D5315" i="1" s="1"/>
  <c r="D5316" i="1" s="1"/>
  <c r="D5317" i="1" s="1"/>
  <c r="D5318" i="1" s="1"/>
  <c r="D5319" i="1" s="1"/>
  <c r="D5320" i="1" s="1"/>
  <c r="D5321" i="1" s="1"/>
  <c r="D5322" i="1" s="1"/>
  <c r="D5323" i="1" s="1"/>
  <c r="D5324" i="1" s="1"/>
  <c r="D5325" i="1" s="1"/>
  <c r="D5326" i="1" s="1"/>
  <c r="D5327" i="1" s="1"/>
  <c r="D5328" i="1" s="1"/>
  <c r="D5329" i="1" s="1"/>
  <c r="D5330" i="1" s="1"/>
  <c r="D5331" i="1" s="1"/>
  <c r="D5332" i="1" s="1"/>
  <c r="D5333" i="1" s="1"/>
  <c r="D5334" i="1" s="1"/>
  <c r="D5335" i="1" s="1"/>
  <c r="D5336" i="1" s="1"/>
  <c r="D5337" i="1" s="1"/>
  <c r="D5338" i="1" s="1"/>
  <c r="D5339" i="1" s="1"/>
  <c r="D5340" i="1" s="1"/>
  <c r="D5341" i="1" s="1"/>
  <c r="D5342" i="1" s="1"/>
  <c r="D5343" i="1" s="1"/>
  <c r="D5344" i="1" s="1"/>
  <c r="D5345" i="1" s="1"/>
  <c r="D5346" i="1" s="1"/>
  <c r="D5347" i="1" s="1"/>
  <c r="D5348" i="1" s="1"/>
  <c r="D5349" i="1" s="1"/>
  <c r="D5350" i="1" s="1"/>
  <c r="D5351" i="1" s="1"/>
  <c r="D5352" i="1" s="1"/>
  <c r="D5353" i="1" s="1"/>
  <c r="D5354" i="1" s="1"/>
  <c r="D5355" i="1" s="1"/>
  <c r="D5356" i="1" s="1"/>
  <c r="D5357" i="1" s="1"/>
  <c r="D5358" i="1" s="1"/>
  <c r="D5359" i="1" s="1"/>
  <c r="D5360" i="1" s="1"/>
  <c r="D5361" i="1" s="1"/>
  <c r="D5362" i="1" s="1"/>
  <c r="D5363" i="1" s="1"/>
  <c r="D5364" i="1" s="1"/>
  <c r="D5365" i="1" s="1"/>
  <c r="D5366" i="1" s="1"/>
  <c r="D5367" i="1" s="1"/>
  <c r="D5368" i="1" s="1"/>
  <c r="D5369" i="1" s="1"/>
  <c r="D5370" i="1" s="1"/>
  <c r="D5371" i="1" s="1"/>
  <c r="D5372" i="1" s="1"/>
  <c r="D5373" i="1" s="1"/>
  <c r="D5374" i="1" s="1"/>
  <c r="D5375" i="1" s="1"/>
  <c r="D5376" i="1" s="1"/>
  <c r="D5377" i="1" s="1"/>
  <c r="D5378" i="1" s="1"/>
  <c r="D5379" i="1" s="1"/>
  <c r="D5380" i="1" s="1"/>
  <c r="D5381" i="1" s="1"/>
  <c r="D5382" i="1" s="1"/>
  <c r="D5383" i="1" s="1"/>
  <c r="D5384" i="1" s="1"/>
  <c r="D5385" i="1" s="1"/>
  <c r="D5386" i="1" s="1"/>
  <c r="D5387" i="1" s="1"/>
  <c r="D5388" i="1" s="1"/>
  <c r="D5389" i="1" s="1"/>
  <c r="D5390" i="1" s="1"/>
  <c r="D5391" i="1" s="1"/>
  <c r="D5392" i="1" s="1"/>
  <c r="D5393" i="1" s="1"/>
  <c r="D5394" i="1" s="1"/>
  <c r="D5395" i="1" s="1"/>
  <c r="D5396" i="1" s="1"/>
  <c r="D5397" i="1" s="1"/>
  <c r="D5398" i="1" s="1"/>
  <c r="D5399" i="1" s="1"/>
  <c r="D5400" i="1" s="1"/>
  <c r="D5401" i="1" s="1"/>
  <c r="D5402" i="1" s="1"/>
  <c r="D5403" i="1" s="1"/>
  <c r="D5404" i="1" s="1"/>
  <c r="D5405" i="1" s="1"/>
  <c r="D5406" i="1" s="1"/>
  <c r="D5407" i="1" s="1"/>
  <c r="D5408" i="1" s="1"/>
  <c r="D5409" i="1" s="1"/>
  <c r="D5410" i="1" s="1"/>
  <c r="D5411" i="1" s="1"/>
  <c r="D5412" i="1" s="1"/>
  <c r="D5413" i="1" s="1"/>
  <c r="D5414" i="1" s="1"/>
  <c r="D5415" i="1" s="1"/>
  <c r="D5416" i="1" s="1"/>
  <c r="D5417" i="1" s="1"/>
  <c r="D5418" i="1" s="1"/>
  <c r="D5419" i="1" s="1"/>
  <c r="D5420" i="1" s="1"/>
  <c r="D5421" i="1" s="1"/>
  <c r="D5422" i="1" s="1"/>
  <c r="D5423" i="1" s="1"/>
  <c r="D5424" i="1" s="1"/>
  <c r="D5425" i="1" s="1"/>
  <c r="D5426" i="1" s="1"/>
  <c r="D5427" i="1" s="1"/>
  <c r="D5428" i="1" s="1"/>
  <c r="D5429" i="1" s="1"/>
  <c r="D5430" i="1" s="1"/>
  <c r="D5431" i="1" s="1"/>
  <c r="D5432" i="1" s="1"/>
  <c r="D5433" i="1" s="1"/>
  <c r="D5434" i="1" s="1"/>
  <c r="D5435" i="1" s="1"/>
  <c r="D5436" i="1" s="1"/>
  <c r="D5437" i="1" s="1"/>
  <c r="D5438" i="1" s="1"/>
  <c r="D5439" i="1" s="1"/>
  <c r="D5440" i="1" s="1"/>
  <c r="D5441" i="1" s="1"/>
  <c r="D5442" i="1" s="1"/>
  <c r="D5443" i="1" s="1"/>
  <c r="D5444" i="1" s="1"/>
  <c r="D5445" i="1" s="1"/>
  <c r="D5446" i="1" s="1"/>
  <c r="D5447" i="1" s="1"/>
  <c r="D5448" i="1" s="1"/>
  <c r="D5449" i="1" s="1"/>
  <c r="D5450" i="1" s="1"/>
  <c r="D5451" i="1" s="1"/>
  <c r="D5452" i="1" s="1"/>
  <c r="D5453" i="1" s="1"/>
  <c r="D5454" i="1" s="1"/>
  <c r="D5455" i="1" s="1"/>
  <c r="D5456" i="1" s="1"/>
  <c r="D5457" i="1" s="1"/>
  <c r="D5458" i="1" s="1"/>
  <c r="D5459" i="1" s="1"/>
  <c r="D5460" i="1" s="1"/>
  <c r="D5461" i="1" s="1"/>
  <c r="D5462" i="1" s="1"/>
  <c r="D5463" i="1" s="1"/>
  <c r="D5464" i="1" s="1"/>
  <c r="D5465" i="1" s="1"/>
  <c r="D5466" i="1" s="1"/>
  <c r="D5467" i="1" s="1"/>
  <c r="D5468" i="1" s="1"/>
  <c r="D5469" i="1" s="1"/>
  <c r="D5470" i="1" s="1"/>
  <c r="D5471" i="1" s="1"/>
  <c r="D5472" i="1" s="1"/>
  <c r="D5473" i="1" s="1"/>
  <c r="D5474" i="1" s="1"/>
  <c r="D5475" i="1" s="1"/>
  <c r="D5476" i="1" s="1"/>
  <c r="D5477" i="1" s="1"/>
  <c r="D5478" i="1" s="1"/>
  <c r="D5479" i="1" s="1"/>
  <c r="D5480" i="1" s="1"/>
  <c r="D5481" i="1" s="1"/>
  <c r="D5482" i="1" s="1"/>
  <c r="D5483" i="1" s="1"/>
  <c r="D5484" i="1" s="1"/>
  <c r="D5485" i="1" s="1"/>
  <c r="D5486" i="1" s="1"/>
  <c r="D5487" i="1" s="1"/>
  <c r="D5488" i="1" s="1"/>
  <c r="D5489" i="1" s="1"/>
  <c r="D5490" i="1" s="1"/>
  <c r="D5491" i="1" s="1"/>
  <c r="D5492" i="1" s="1"/>
  <c r="D5493" i="1" s="1"/>
  <c r="D5494" i="1" s="1"/>
  <c r="D5495" i="1" s="1"/>
  <c r="D5496" i="1" s="1"/>
  <c r="D5497" i="1" s="1"/>
  <c r="D5498" i="1" s="1"/>
  <c r="D5499" i="1" s="1"/>
  <c r="D5500" i="1" s="1"/>
  <c r="D5501" i="1" s="1"/>
  <c r="D5502" i="1" s="1"/>
  <c r="D5503" i="1" s="1"/>
  <c r="D5504" i="1" s="1"/>
  <c r="D5505" i="1" s="1"/>
  <c r="D5506" i="1" s="1"/>
  <c r="D5507" i="1" s="1"/>
  <c r="D5508" i="1" s="1"/>
  <c r="D5509" i="1" s="1"/>
  <c r="D5510" i="1" s="1"/>
  <c r="D5511" i="1" s="1"/>
  <c r="D5512" i="1" s="1"/>
  <c r="D5513" i="1" s="1"/>
  <c r="D5514" i="1" s="1"/>
  <c r="D5515" i="1" s="1"/>
  <c r="D5516" i="1" s="1"/>
  <c r="D5517" i="1" s="1"/>
  <c r="D5518" i="1" s="1"/>
  <c r="D5519" i="1" s="1"/>
  <c r="D5520" i="1" s="1"/>
  <c r="D5521" i="1" s="1"/>
  <c r="D5522" i="1" s="1"/>
  <c r="D5523" i="1" s="1"/>
  <c r="D5524" i="1" s="1"/>
  <c r="D5525" i="1" s="1"/>
  <c r="D5526" i="1" s="1"/>
  <c r="D5527" i="1" s="1"/>
  <c r="D5528" i="1" s="1"/>
  <c r="D5529" i="1" s="1"/>
  <c r="D5530" i="1" s="1"/>
  <c r="D5531" i="1" s="1"/>
  <c r="D5532" i="1" s="1"/>
  <c r="D5533" i="1" s="1"/>
  <c r="D5534" i="1" s="1"/>
  <c r="D5535" i="1" s="1"/>
  <c r="D5536" i="1" s="1"/>
  <c r="D5537" i="1" s="1"/>
  <c r="D5538" i="1" s="1"/>
  <c r="D5539" i="1" s="1"/>
  <c r="D5540" i="1" s="1"/>
  <c r="D5541" i="1" s="1"/>
  <c r="D5542" i="1" s="1"/>
  <c r="D5543" i="1" s="1"/>
  <c r="D5544" i="1" s="1"/>
  <c r="D5545" i="1" s="1"/>
  <c r="D5546" i="1" s="1"/>
  <c r="D5547" i="1" s="1"/>
  <c r="D5548" i="1" s="1"/>
  <c r="D5549" i="1" s="1"/>
  <c r="D5550" i="1" s="1"/>
  <c r="D5551" i="1" s="1"/>
  <c r="D5552" i="1" s="1"/>
  <c r="D5553" i="1" s="1"/>
  <c r="D5554" i="1" s="1"/>
  <c r="D5555" i="1" s="1"/>
  <c r="D5556" i="1" s="1"/>
  <c r="D5557" i="1" s="1"/>
  <c r="D5558" i="1" s="1"/>
  <c r="D5559" i="1" s="1"/>
  <c r="D5560" i="1" s="1"/>
  <c r="D5561" i="1" s="1"/>
  <c r="D5562" i="1" s="1"/>
  <c r="D5563" i="1" s="1"/>
  <c r="D5564" i="1" s="1"/>
  <c r="D5565" i="1" s="1"/>
  <c r="D5566" i="1" s="1"/>
  <c r="D5567" i="1" s="1"/>
  <c r="D5568" i="1" s="1"/>
  <c r="D5569" i="1" s="1"/>
  <c r="D5570" i="1" s="1"/>
  <c r="D5571" i="1" s="1"/>
  <c r="D5572" i="1" s="1"/>
  <c r="D5573" i="1" s="1"/>
  <c r="D5574" i="1" s="1"/>
  <c r="D5575" i="1" s="1"/>
  <c r="D5576" i="1" s="1"/>
  <c r="D5577" i="1" s="1"/>
  <c r="D5578" i="1" s="1"/>
  <c r="D5579" i="1" s="1"/>
  <c r="D5580" i="1" s="1"/>
  <c r="D5581" i="1" s="1"/>
  <c r="D5582" i="1" s="1"/>
  <c r="D5583" i="1" s="1"/>
  <c r="D5584" i="1" s="1"/>
  <c r="D5585" i="1" s="1"/>
  <c r="D5586" i="1" s="1"/>
  <c r="D5587" i="1" s="1"/>
  <c r="D5588" i="1" s="1"/>
  <c r="D5589" i="1" s="1"/>
  <c r="D5590" i="1" s="1"/>
  <c r="D5591" i="1" s="1"/>
  <c r="D5592" i="1" s="1"/>
  <c r="D5593" i="1" s="1"/>
  <c r="D5594" i="1" s="1"/>
  <c r="D5595" i="1" s="1"/>
  <c r="D5596" i="1" s="1"/>
  <c r="D5597" i="1" s="1"/>
  <c r="D5598" i="1" s="1"/>
  <c r="D5599" i="1" s="1"/>
  <c r="D5600" i="1" s="1"/>
  <c r="D5601" i="1" s="1"/>
  <c r="D5602" i="1" s="1"/>
  <c r="D5603" i="1" s="1"/>
  <c r="D5604" i="1" s="1"/>
  <c r="D5605" i="1" s="1"/>
  <c r="D5606" i="1" s="1"/>
  <c r="D5607" i="1" s="1"/>
  <c r="D5608" i="1" s="1"/>
  <c r="D5609" i="1" s="1"/>
  <c r="D5610" i="1" s="1"/>
  <c r="D5611" i="1" s="1"/>
  <c r="D5612" i="1" s="1"/>
  <c r="D5613" i="1" s="1"/>
  <c r="D5614" i="1" s="1"/>
  <c r="D5615" i="1" s="1"/>
  <c r="D5616" i="1" s="1"/>
  <c r="D5617" i="1" s="1"/>
  <c r="D5618" i="1" s="1"/>
  <c r="D5619" i="1" s="1"/>
  <c r="D5620" i="1" s="1"/>
  <c r="D5621" i="1" s="1"/>
  <c r="D5622" i="1" s="1"/>
  <c r="D5623" i="1" s="1"/>
  <c r="D5624" i="1" s="1"/>
  <c r="D5625" i="1" s="1"/>
  <c r="D5626" i="1" s="1"/>
  <c r="D5627" i="1" s="1"/>
  <c r="D5628" i="1" s="1"/>
  <c r="D5629" i="1" s="1"/>
  <c r="D5630" i="1" s="1"/>
  <c r="D5631" i="1" s="1"/>
  <c r="D5632" i="1" s="1"/>
  <c r="D5633" i="1" s="1"/>
  <c r="D5634" i="1" s="1"/>
  <c r="D5635" i="1" s="1"/>
  <c r="D5636" i="1" s="1"/>
  <c r="D5637" i="1" s="1"/>
  <c r="D5638" i="1" s="1"/>
  <c r="D5639" i="1" s="1"/>
  <c r="D5640" i="1" s="1"/>
  <c r="D5641" i="1" s="1"/>
  <c r="D5642" i="1" s="1"/>
  <c r="D5643" i="1" s="1"/>
  <c r="D5644" i="1" s="1"/>
  <c r="D5645" i="1" s="1"/>
  <c r="D5646" i="1" s="1"/>
  <c r="D5647" i="1" s="1"/>
  <c r="D5648" i="1" s="1"/>
  <c r="D5649" i="1" s="1"/>
  <c r="D5650" i="1" s="1"/>
  <c r="D5651" i="1" s="1"/>
  <c r="D5652" i="1" s="1"/>
  <c r="D5653" i="1" s="1"/>
  <c r="D5654" i="1" s="1"/>
  <c r="D5655" i="1" s="1"/>
  <c r="D5656" i="1" s="1"/>
  <c r="D5657" i="1" s="1"/>
  <c r="D5658" i="1" s="1"/>
  <c r="D5659" i="1" s="1"/>
  <c r="D5660" i="1" s="1"/>
  <c r="D5661" i="1" s="1"/>
  <c r="D5662" i="1" s="1"/>
  <c r="D5663" i="1" s="1"/>
  <c r="D5664" i="1" s="1"/>
  <c r="D5665" i="1" s="1"/>
  <c r="D5666" i="1" s="1"/>
  <c r="D5667" i="1" s="1"/>
  <c r="D5668" i="1" s="1"/>
  <c r="D5669" i="1" s="1"/>
  <c r="D5670" i="1" s="1"/>
  <c r="D5671" i="1" s="1"/>
  <c r="D5672" i="1" s="1"/>
  <c r="D5673" i="1" s="1"/>
  <c r="D5674" i="1" s="1"/>
  <c r="D5675" i="1" s="1"/>
  <c r="D5676" i="1" s="1"/>
  <c r="D5677" i="1" s="1"/>
  <c r="D5678" i="1" s="1"/>
  <c r="D5679" i="1" s="1"/>
  <c r="D5680" i="1" s="1"/>
  <c r="D5681" i="1" s="1"/>
  <c r="D5682" i="1" s="1"/>
  <c r="D5683" i="1" s="1"/>
  <c r="D5684" i="1" s="1"/>
  <c r="D5685" i="1" s="1"/>
  <c r="D5686" i="1" s="1"/>
  <c r="D5687" i="1" s="1"/>
  <c r="D5688" i="1" s="1"/>
  <c r="D5689" i="1" s="1"/>
  <c r="D5690" i="1" s="1"/>
  <c r="D5691" i="1" s="1"/>
  <c r="D5692" i="1" s="1"/>
  <c r="D5693" i="1" s="1"/>
  <c r="D5694" i="1" s="1"/>
  <c r="D5695" i="1" s="1"/>
  <c r="D5696" i="1" s="1"/>
  <c r="D5697" i="1" s="1"/>
  <c r="D5698" i="1" s="1"/>
  <c r="D5699" i="1" s="1"/>
  <c r="D5700" i="1" s="1"/>
  <c r="D5701" i="1" s="1"/>
  <c r="D5702" i="1" s="1"/>
  <c r="D5703" i="1" s="1"/>
  <c r="D5704" i="1" s="1"/>
  <c r="D5705" i="1" s="1"/>
  <c r="D5706" i="1" s="1"/>
  <c r="D5707" i="1" s="1"/>
  <c r="D5708" i="1" s="1"/>
  <c r="D5709" i="1" s="1"/>
  <c r="D5710" i="1" s="1"/>
  <c r="D5711" i="1" s="1"/>
  <c r="D5712" i="1" s="1"/>
  <c r="D5713" i="1" s="1"/>
  <c r="D5714" i="1" s="1"/>
  <c r="D5715" i="1" s="1"/>
  <c r="D5716" i="1" s="1"/>
  <c r="D5717" i="1" s="1"/>
  <c r="D5718" i="1" s="1"/>
  <c r="D5719" i="1" s="1"/>
  <c r="D5720" i="1" s="1"/>
  <c r="D5721" i="1" s="1"/>
  <c r="D5722" i="1" s="1"/>
  <c r="D5723" i="1" s="1"/>
  <c r="D5724" i="1" s="1"/>
  <c r="D5725" i="1" s="1"/>
  <c r="D5726" i="1" s="1"/>
  <c r="D5727" i="1" s="1"/>
  <c r="D5728" i="1" s="1"/>
  <c r="D5729" i="1" s="1"/>
  <c r="D5730" i="1" s="1"/>
  <c r="D5731" i="1" s="1"/>
  <c r="D5732" i="1" s="1"/>
  <c r="D5733" i="1" s="1"/>
  <c r="D5734" i="1" s="1"/>
  <c r="D5735" i="1" s="1"/>
  <c r="D5736" i="1" s="1"/>
  <c r="D5737" i="1" s="1"/>
  <c r="D5738" i="1" s="1"/>
  <c r="D5739" i="1" s="1"/>
  <c r="D5740" i="1" s="1"/>
  <c r="D5741" i="1" s="1"/>
  <c r="D5742" i="1" s="1"/>
  <c r="D5743" i="1" s="1"/>
  <c r="D5744" i="1" s="1"/>
  <c r="D5745" i="1" s="1"/>
  <c r="D5746" i="1" s="1"/>
  <c r="D5747" i="1" s="1"/>
  <c r="D5748" i="1" s="1"/>
  <c r="D5749" i="1" s="1"/>
  <c r="D5750" i="1" s="1"/>
  <c r="D5751" i="1" s="1"/>
  <c r="D5752" i="1" s="1"/>
  <c r="D5753" i="1" s="1"/>
  <c r="D5754" i="1" s="1"/>
  <c r="D5755" i="1" s="1"/>
  <c r="D5756" i="1" s="1"/>
  <c r="D5757" i="1" s="1"/>
  <c r="D5758" i="1" s="1"/>
  <c r="D5759" i="1" s="1"/>
  <c r="D5760" i="1" s="1"/>
  <c r="D5761" i="1" s="1"/>
  <c r="D5762" i="1" s="1"/>
  <c r="D5763" i="1" s="1"/>
  <c r="D5764" i="1" s="1"/>
  <c r="D5765" i="1" s="1"/>
  <c r="D5766" i="1" s="1"/>
  <c r="D5767" i="1" s="1"/>
  <c r="D5768" i="1" s="1"/>
  <c r="D5769" i="1" s="1"/>
  <c r="D5770" i="1" s="1"/>
  <c r="D5771" i="1" s="1"/>
  <c r="D5772" i="1" s="1"/>
  <c r="D5773" i="1" s="1"/>
  <c r="D5774" i="1" s="1"/>
  <c r="D5775" i="1" s="1"/>
  <c r="D5776" i="1" s="1"/>
  <c r="D5777" i="1" s="1"/>
  <c r="D5778" i="1" s="1"/>
  <c r="D5779" i="1" s="1"/>
  <c r="D5780" i="1" s="1"/>
  <c r="D5781" i="1" s="1"/>
  <c r="D5782" i="1" s="1"/>
  <c r="D5783" i="1" s="1"/>
  <c r="D5784" i="1" s="1"/>
  <c r="D5785" i="1" s="1"/>
  <c r="D5786" i="1" s="1"/>
  <c r="D5787" i="1" s="1"/>
  <c r="D5788" i="1" s="1"/>
  <c r="D5789" i="1" s="1"/>
  <c r="D5790" i="1" s="1"/>
  <c r="D5791" i="1" s="1"/>
  <c r="D5792" i="1" s="1"/>
  <c r="D5793" i="1" s="1"/>
  <c r="D5794" i="1" s="1"/>
  <c r="D5795" i="1" s="1"/>
  <c r="D5796" i="1" s="1"/>
  <c r="D5797" i="1" s="1"/>
  <c r="D5798" i="1" s="1"/>
  <c r="D5799" i="1" s="1"/>
  <c r="D5800" i="1" s="1"/>
  <c r="D5801" i="1" s="1"/>
  <c r="D5802" i="1" s="1"/>
  <c r="D5803" i="1" s="1"/>
  <c r="D5804" i="1" s="1"/>
  <c r="D5805" i="1" s="1"/>
  <c r="D5806" i="1" s="1"/>
  <c r="D5807" i="1" s="1"/>
  <c r="D5808" i="1" s="1"/>
  <c r="D5809" i="1" s="1"/>
  <c r="D5810" i="1" s="1"/>
  <c r="D5811" i="1" s="1"/>
  <c r="D5812" i="1" s="1"/>
  <c r="D5813" i="1" s="1"/>
  <c r="D5814" i="1" s="1"/>
  <c r="D5815" i="1" s="1"/>
  <c r="D5816" i="1" s="1"/>
  <c r="D5817" i="1" s="1"/>
  <c r="D5818" i="1" s="1"/>
  <c r="D5819" i="1" s="1"/>
  <c r="D5820" i="1" s="1"/>
  <c r="D5821" i="1" s="1"/>
  <c r="D5822" i="1" s="1"/>
  <c r="D5823" i="1" s="1"/>
  <c r="D5824" i="1" s="1"/>
  <c r="D5825" i="1" s="1"/>
  <c r="D5826" i="1" s="1"/>
  <c r="D5827" i="1" s="1"/>
  <c r="D5828" i="1" s="1"/>
  <c r="D5829" i="1" s="1"/>
  <c r="D5830" i="1" s="1"/>
  <c r="D5831" i="1" s="1"/>
  <c r="D5832" i="1" s="1"/>
  <c r="D5833" i="1" s="1"/>
  <c r="D5834" i="1" s="1"/>
  <c r="D5835" i="1" s="1"/>
  <c r="D5836" i="1" s="1"/>
  <c r="D5837" i="1" s="1"/>
  <c r="D5838" i="1" s="1"/>
  <c r="D5839" i="1" s="1"/>
  <c r="D5840" i="1" s="1"/>
  <c r="D5841" i="1" s="1"/>
  <c r="D5842" i="1" s="1"/>
  <c r="D5843" i="1" s="1"/>
  <c r="D5844" i="1" s="1"/>
  <c r="D5845" i="1" s="1"/>
  <c r="D5846" i="1" s="1"/>
  <c r="D5847" i="1" s="1"/>
  <c r="D5848" i="1" s="1"/>
  <c r="D5849" i="1" s="1"/>
  <c r="D5850" i="1" s="1"/>
  <c r="D5851" i="1" s="1"/>
  <c r="D5852" i="1" s="1"/>
  <c r="D5853" i="1" s="1"/>
  <c r="D5854" i="1" s="1"/>
  <c r="D5855" i="1" s="1"/>
  <c r="D5856" i="1" s="1"/>
  <c r="D5857" i="1" s="1"/>
  <c r="D5858" i="1" s="1"/>
  <c r="D5859" i="1" s="1"/>
  <c r="D5860" i="1" s="1"/>
  <c r="D5861" i="1" s="1"/>
  <c r="D5862" i="1" s="1"/>
  <c r="D5863" i="1" s="1"/>
  <c r="D5864" i="1" s="1"/>
  <c r="D5865" i="1" s="1"/>
  <c r="D5866" i="1" s="1"/>
  <c r="D5867" i="1" s="1"/>
  <c r="D5868" i="1" s="1"/>
  <c r="D5869" i="1" s="1"/>
  <c r="D5870" i="1" s="1"/>
  <c r="D5871" i="1" s="1"/>
  <c r="D5872" i="1" s="1"/>
  <c r="D5873" i="1" s="1"/>
  <c r="D5874" i="1" s="1"/>
  <c r="D5875" i="1" s="1"/>
  <c r="D5876" i="1" s="1"/>
  <c r="D5877" i="1" s="1"/>
  <c r="D5878" i="1" s="1"/>
  <c r="D5879" i="1" s="1"/>
  <c r="D5880" i="1" s="1"/>
  <c r="D5881" i="1" s="1"/>
  <c r="D5882" i="1" s="1"/>
  <c r="D5883" i="1" s="1"/>
  <c r="D5884" i="1" s="1"/>
  <c r="D5885" i="1" s="1"/>
  <c r="D5886" i="1" s="1"/>
  <c r="D5887" i="1" s="1"/>
  <c r="D5888" i="1" s="1"/>
  <c r="D5889" i="1" s="1"/>
  <c r="D5890" i="1" s="1"/>
  <c r="D5891" i="1" s="1"/>
  <c r="D5892" i="1" s="1"/>
  <c r="D5893" i="1" s="1"/>
  <c r="D5894" i="1" s="1"/>
  <c r="D5895" i="1" s="1"/>
  <c r="D5896" i="1" s="1"/>
  <c r="D5897" i="1" s="1"/>
  <c r="D5898" i="1" s="1"/>
  <c r="D5899" i="1" s="1"/>
  <c r="D5900" i="1" s="1"/>
  <c r="D5901" i="1" s="1"/>
  <c r="D5902" i="1" s="1"/>
  <c r="D5903" i="1" s="1"/>
  <c r="D5904" i="1" s="1"/>
  <c r="D5905" i="1" s="1"/>
  <c r="D5906" i="1" s="1"/>
  <c r="D5907" i="1" s="1"/>
  <c r="D5908" i="1" s="1"/>
  <c r="D5909" i="1" s="1"/>
  <c r="D5910" i="1" s="1"/>
  <c r="D5911" i="1" s="1"/>
  <c r="D5912" i="1" s="1"/>
  <c r="D5913" i="1" s="1"/>
  <c r="D5914" i="1" s="1"/>
  <c r="D5915" i="1" s="1"/>
  <c r="D5916" i="1" s="1"/>
  <c r="D5917" i="1" s="1"/>
  <c r="D5918" i="1" s="1"/>
  <c r="D5919" i="1" s="1"/>
  <c r="D5920" i="1" s="1"/>
  <c r="D5921" i="1" s="1"/>
  <c r="D5922" i="1" s="1"/>
  <c r="D5923" i="1" s="1"/>
  <c r="D5924" i="1" s="1"/>
  <c r="D5925" i="1" s="1"/>
  <c r="D5926" i="1" s="1"/>
  <c r="D5927" i="1" s="1"/>
  <c r="D5928" i="1" s="1"/>
  <c r="D5929" i="1" s="1"/>
  <c r="D5930" i="1" s="1"/>
  <c r="D5931" i="1" s="1"/>
  <c r="D5932" i="1" s="1"/>
  <c r="D5933" i="1" s="1"/>
  <c r="D5934" i="1" s="1"/>
  <c r="D5935" i="1" s="1"/>
  <c r="D5936" i="1" s="1"/>
  <c r="D5937" i="1" s="1"/>
  <c r="D5938" i="1" s="1"/>
  <c r="D5939" i="1" s="1"/>
  <c r="D5940" i="1" s="1"/>
  <c r="D5941" i="1" s="1"/>
  <c r="D5942" i="1" s="1"/>
  <c r="D5943" i="1" s="1"/>
  <c r="D5944" i="1" s="1"/>
  <c r="D5945" i="1" s="1"/>
  <c r="D5946" i="1" s="1"/>
  <c r="D5947" i="1" s="1"/>
  <c r="D5948" i="1" s="1"/>
  <c r="D5949" i="1" s="1"/>
  <c r="D5950" i="1" s="1"/>
  <c r="D5951" i="1" s="1"/>
  <c r="D5952" i="1" s="1"/>
  <c r="D5953" i="1" s="1"/>
  <c r="D5954" i="1" s="1"/>
  <c r="D5955" i="1" s="1"/>
  <c r="D5956" i="1" s="1"/>
  <c r="D5957" i="1" s="1"/>
  <c r="D5958" i="1" s="1"/>
  <c r="D5959" i="1" s="1"/>
  <c r="D5960" i="1" s="1"/>
  <c r="D5961" i="1" s="1"/>
  <c r="D5962" i="1" s="1"/>
  <c r="D5963" i="1" s="1"/>
  <c r="D5964" i="1" s="1"/>
  <c r="D5965" i="1" s="1"/>
  <c r="D5966" i="1" s="1"/>
  <c r="D5967" i="1" s="1"/>
  <c r="D5968" i="1" s="1"/>
  <c r="D5969" i="1" s="1"/>
  <c r="D5970" i="1" s="1"/>
  <c r="D5971" i="1" s="1"/>
  <c r="D5972" i="1" s="1"/>
  <c r="D5973" i="1" s="1"/>
  <c r="D5974" i="1" s="1"/>
  <c r="D5975" i="1" s="1"/>
  <c r="D5976" i="1" s="1"/>
  <c r="D5977" i="1" s="1"/>
  <c r="D5978" i="1" s="1"/>
  <c r="D5979" i="1" s="1"/>
  <c r="D5980" i="1" s="1"/>
  <c r="D5981" i="1" s="1"/>
  <c r="D5982" i="1" s="1"/>
  <c r="D5983" i="1" s="1"/>
  <c r="D5984" i="1" s="1"/>
  <c r="D5985" i="1" s="1"/>
  <c r="D5986" i="1" s="1"/>
  <c r="D5987" i="1" s="1"/>
  <c r="D5988" i="1" s="1"/>
  <c r="D5989" i="1" s="1"/>
  <c r="D5990" i="1" s="1"/>
  <c r="D5991" i="1" s="1"/>
  <c r="D5992" i="1" s="1"/>
  <c r="D5993" i="1" s="1"/>
  <c r="D5994" i="1" s="1"/>
  <c r="D5995" i="1" s="1"/>
  <c r="D5996" i="1" s="1"/>
  <c r="D5997" i="1" s="1"/>
  <c r="D5998" i="1" s="1"/>
  <c r="D5999" i="1" s="1"/>
  <c r="D6000" i="1" s="1"/>
  <c r="D6001" i="1" s="1"/>
  <c r="D6002" i="1" s="1"/>
  <c r="D6003" i="1" s="1"/>
  <c r="D6004" i="1" s="1"/>
  <c r="D6005" i="1" s="1"/>
  <c r="D6006" i="1" s="1"/>
  <c r="D6007" i="1" s="1"/>
  <c r="D6008" i="1" s="1"/>
  <c r="D6009" i="1" s="1"/>
  <c r="D6010" i="1" s="1"/>
  <c r="D6011" i="1" s="1"/>
  <c r="D6012" i="1" s="1"/>
  <c r="D6013" i="1" s="1"/>
  <c r="D6014" i="1" s="1"/>
  <c r="D6015" i="1" s="1"/>
  <c r="D6016" i="1" s="1"/>
  <c r="D6017" i="1" s="1"/>
  <c r="D6018" i="1" s="1"/>
  <c r="D6019" i="1" s="1"/>
  <c r="D6020" i="1" s="1"/>
  <c r="D6021" i="1" s="1"/>
  <c r="D6022" i="1" s="1"/>
  <c r="D6023" i="1" s="1"/>
  <c r="D6024" i="1" s="1"/>
  <c r="D6025" i="1" s="1"/>
  <c r="D6026" i="1" s="1"/>
  <c r="D6027" i="1" s="1"/>
  <c r="D6028" i="1" s="1"/>
  <c r="D6029" i="1" s="1"/>
  <c r="D6030" i="1" s="1"/>
  <c r="D6031" i="1" s="1"/>
  <c r="D6032" i="1" s="1"/>
  <c r="D6033" i="1" s="1"/>
  <c r="D6034" i="1" s="1"/>
  <c r="D6035" i="1" s="1"/>
  <c r="D6036" i="1" s="1"/>
  <c r="D6037" i="1" s="1"/>
  <c r="D6038" i="1" s="1"/>
  <c r="D6039" i="1" s="1"/>
  <c r="D6040" i="1" s="1"/>
  <c r="D6041" i="1" s="1"/>
  <c r="D6042" i="1" s="1"/>
  <c r="D6043" i="1" s="1"/>
  <c r="D6044" i="1" s="1"/>
  <c r="D6045" i="1" s="1"/>
  <c r="D6046" i="1" s="1"/>
  <c r="D6047" i="1" s="1"/>
  <c r="D6048" i="1" s="1"/>
  <c r="D6049" i="1" s="1"/>
  <c r="D6050" i="1" s="1"/>
  <c r="D6051" i="1" s="1"/>
  <c r="D6052" i="1" s="1"/>
  <c r="D6053" i="1" s="1"/>
  <c r="D6054" i="1" s="1"/>
  <c r="D6055" i="1" s="1"/>
  <c r="D6056" i="1" s="1"/>
  <c r="D6057" i="1" s="1"/>
  <c r="D6058" i="1" s="1"/>
  <c r="D6059" i="1" s="1"/>
  <c r="D6060" i="1" s="1"/>
  <c r="D6061" i="1" s="1"/>
  <c r="D6062" i="1" s="1"/>
  <c r="D6063" i="1" s="1"/>
  <c r="D6064" i="1" s="1"/>
  <c r="D6065" i="1" s="1"/>
  <c r="D6066" i="1" s="1"/>
  <c r="D6067" i="1" s="1"/>
  <c r="D6068" i="1" s="1"/>
  <c r="D6069" i="1" s="1"/>
  <c r="D6070" i="1" s="1"/>
  <c r="D6071" i="1" s="1"/>
  <c r="D6072" i="1" s="1"/>
  <c r="D6073" i="1" s="1"/>
  <c r="D6074" i="1" s="1"/>
  <c r="D6075" i="1" s="1"/>
  <c r="D6076" i="1" s="1"/>
  <c r="D6077" i="1" s="1"/>
  <c r="D6078" i="1" s="1"/>
  <c r="D6079" i="1" s="1"/>
  <c r="D6080" i="1" s="1"/>
  <c r="D6081" i="1" s="1"/>
  <c r="D6082" i="1" s="1"/>
  <c r="D6083" i="1" s="1"/>
  <c r="D6084" i="1" s="1"/>
  <c r="D6085" i="1" s="1"/>
  <c r="D6086" i="1" s="1"/>
  <c r="D6087" i="1" s="1"/>
  <c r="D6088" i="1" s="1"/>
  <c r="D6089" i="1" s="1"/>
  <c r="D6090" i="1" s="1"/>
  <c r="D6091" i="1" s="1"/>
  <c r="D6092" i="1" s="1"/>
  <c r="D6093" i="1" s="1"/>
  <c r="D6094" i="1" s="1"/>
  <c r="D6095" i="1" s="1"/>
  <c r="D6096" i="1" s="1"/>
  <c r="D6097" i="1" s="1"/>
  <c r="D6098" i="1" s="1"/>
  <c r="D6099" i="1" s="1"/>
  <c r="D6100" i="1" s="1"/>
  <c r="D6101" i="1" s="1"/>
  <c r="D6102" i="1" s="1"/>
  <c r="D6103" i="1" s="1"/>
  <c r="D6104" i="1" s="1"/>
  <c r="D6105" i="1" s="1"/>
  <c r="D6106" i="1" s="1"/>
  <c r="D6107" i="1" s="1"/>
  <c r="D6108" i="1" s="1"/>
  <c r="D6109" i="1" s="1"/>
  <c r="D6110" i="1" s="1"/>
  <c r="D6111" i="1" s="1"/>
  <c r="D6112" i="1" s="1"/>
  <c r="D6113" i="1" s="1"/>
  <c r="D6114" i="1" s="1"/>
  <c r="D6115" i="1" s="1"/>
  <c r="D6116" i="1" s="1"/>
  <c r="D6117" i="1" s="1"/>
  <c r="D6118" i="1" s="1"/>
  <c r="D6119" i="1" s="1"/>
  <c r="D6120" i="1" s="1"/>
  <c r="D6121" i="1" s="1"/>
  <c r="D6122" i="1" s="1"/>
  <c r="D6123" i="1" s="1"/>
  <c r="D6124" i="1" s="1"/>
  <c r="D6125" i="1" s="1"/>
  <c r="D6126" i="1" s="1"/>
  <c r="D6127" i="1" s="1"/>
  <c r="D6128" i="1" s="1"/>
  <c r="D6129" i="1" s="1"/>
  <c r="D6130" i="1" s="1"/>
  <c r="D6131" i="1" s="1"/>
  <c r="D6132" i="1" s="1"/>
  <c r="D6133" i="1" s="1"/>
  <c r="D6134" i="1" s="1"/>
  <c r="D6135" i="1" s="1"/>
  <c r="D6136" i="1" s="1"/>
  <c r="D6137" i="1" s="1"/>
  <c r="D6138" i="1" s="1"/>
  <c r="D6139" i="1" s="1"/>
  <c r="D6140" i="1" s="1"/>
  <c r="D6141" i="1" s="1"/>
  <c r="D6142" i="1" s="1"/>
  <c r="D6143" i="1" s="1"/>
  <c r="D6144" i="1" s="1"/>
  <c r="D6145" i="1" s="1"/>
  <c r="D6146" i="1" s="1"/>
  <c r="D6147" i="1" s="1"/>
  <c r="D6148" i="1" s="1"/>
  <c r="D6149" i="1" s="1"/>
  <c r="D6150" i="1" s="1"/>
  <c r="D6151" i="1" s="1"/>
  <c r="D6152" i="1" s="1"/>
  <c r="D6153" i="1" s="1"/>
  <c r="D6154" i="1" s="1"/>
  <c r="D6155" i="1" s="1"/>
  <c r="D6156" i="1" s="1"/>
  <c r="D6157" i="1" s="1"/>
  <c r="D6158" i="1" s="1"/>
  <c r="D6159" i="1" s="1"/>
  <c r="D6160" i="1" s="1"/>
  <c r="D6161" i="1" s="1"/>
  <c r="D6162" i="1" s="1"/>
  <c r="D6163" i="1" s="1"/>
  <c r="D6164" i="1" s="1"/>
  <c r="D6165" i="1" s="1"/>
  <c r="D6166" i="1" s="1"/>
  <c r="D6167" i="1" s="1"/>
  <c r="D6168" i="1" s="1"/>
  <c r="D6169" i="1" s="1"/>
  <c r="D6170" i="1" s="1"/>
  <c r="D6171" i="1" s="1"/>
  <c r="D6172" i="1" s="1"/>
  <c r="D6173" i="1" s="1"/>
  <c r="D6174" i="1" s="1"/>
  <c r="D6175" i="1" s="1"/>
  <c r="D6176" i="1" s="1"/>
  <c r="D6177" i="1" s="1"/>
  <c r="D6178" i="1" s="1"/>
  <c r="D6179" i="1" s="1"/>
  <c r="D6180" i="1" s="1"/>
  <c r="D6181" i="1" s="1"/>
  <c r="D6182" i="1" s="1"/>
  <c r="D6183" i="1" s="1"/>
  <c r="D6184" i="1" s="1"/>
  <c r="D6185" i="1" s="1"/>
  <c r="D6186" i="1" s="1"/>
  <c r="D6187" i="1" s="1"/>
  <c r="D6188" i="1" s="1"/>
  <c r="D6189" i="1" s="1"/>
  <c r="D6190" i="1" s="1"/>
  <c r="D6191" i="1" s="1"/>
  <c r="D6192" i="1" s="1"/>
  <c r="D6193" i="1" s="1"/>
  <c r="D6194" i="1" s="1"/>
  <c r="D6195" i="1" s="1"/>
  <c r="D6196" i="1" s="1"/>
  <c r="D6197" i="1" s="1"/>
  <c r="D6198" i="1" s="1"/>
  <c r="D6199" i="1" s="1"/>
  <c r="D6200" i="1" s="1"/>
  <c r="D6201" i="1" s="1"/>
  <c r="D6202" i="1" s="1"/>
  <c r="D6203" i="1" s="1"/>
  <c r="D6204" i="1" s="1"/>
  <c r="D6205" i="1" s="1"/>
  <c r="D6206" i="1" s="1"/>
  <c r="D6207" i="1" s="1"/>
  <c r="D6208" i="1" s="1"/>
  <c r="D6209" i="1" s="1"/>
  <c r="D6210" i="1" s="1"/>
  <c r="D6211" i="1" s="1"/>
  <c r="D6212" i="1" s="1"/>
  <c r="D6213" i="1" s="1"/>
  <c r="D6214" i="1" s="1"/>
  <c r="D6215" i="1" s="1"/>
  <c r="D6216" i="1" s="1"/>
  <c r="D6217" i="1" s="1"/>
  <c r="D6218" i="1" s="1"/>
  <c r="D6219" i="1" s="1"/>
  <c r="D6220" i="1" s="1"/>
  <c r="D6221" i="1" s="1"/>
  <c r="D6222" i="1" s="1"/>
  <c r="D6223" i="1" s="1"/>
  <c r="D6224" i="1" s="1"/>
  <c r="D6225" i="1" s="1"/>
  <c r="D6226" i="1" s="1"/>
  <c r="D6227" i="1" s="1"/>
  <c r="D6228" i="1" s="1"/>
  <c r="D6229" i="1" s="1"/>
  <c r="D6230" i="1" s="1"/>
  <c r="D6231" i="1" s="1"/>
  <c r="D6232" i="1" s="1"/>
  <c r="D6233" i="1" s="1"/>
  <c r="D6234" i="1" s="1"/>
  <c r="D6235" i="1" s="1"/>
  <c r="D6236" i="1" s="1"/>
  <c r="D6237" i="1" s="1"/>
  <c r="D6238" i="1" s="1"/>
  <c r="D6239" i="1" s="1"/>
  <c r="D6240" i="1" s="1"/>
  <c r="D6241" i="1" s="1"/>
  <c r="D6242" i="1" s="1"/>
  <c r="D6243" i="1" s="1"/>
  <c r="D6244" i="1" s="1"/>
  <c r="D6245" i="1" s="1"/>
  <c r="D6246" i="1" s="1"/>
  <c r="D6247" i="1" s="1"/>
  <c r="D6248" i="1" s="1"/>
  <c r="D6249" i="1" s="1"/>
  <c r="D6250" i="1" s="1"/>
  <c r="D6251" i="1" s="1"/>
  <c r="D6252" i="1" s="1"/>
  <c r="D6253" i="1" s="1"/>
  <c r="D6254" i="1" s="1"/>
  <c r="D6255" i="1" s="1"/>
  <c r="D6256" i="1" s="1"/>
  <c r="D6257" i="1" s="1"/>
  <c r="D6258" i="1" s="1"/>
  <c r="D6259" i="1" s="1"/>
  <c r="D6260" i="1" s="1"/>
  <c r="D6261" i="1" s="1"/>
  <c r="D6262" i="1" s="1"/>
  <c r="D6263" i="1" s="1"/>
  <c r="D6264" i="1" s="1"/>
  <c r="D6265" i="1" s="1"/>
  <c r="D6266" i="1" s="1"/>
  <c r="D6267" i="1" s="1"/>
  <c r="D6268" i="1" s="1"/>
  <c r="D6269" i="1" s="1"/>
  <c r="D6270" i="1" s="1"/>
  <c r="D6271" i="1" s="1"/>
  <c r="D6272" i="1" s="1"/>
  <c r="D6273" i="1" s="1"/>
  <c r="D6274" i="1" s="1"/>
  <c r="D6275" i="1" s="1"/>
  <c r="D6276" i="1" s="1"/>
  <c r="D6277" i="1" s="1"/>
  <c r="D6278" i="1" s="1"/>
  <c r="D6279" i="1" s="1"/>
  <c r="D6280" i="1" s="1"/>
  <c r="D6281" i="1" s="1"/>
  <c r="D6282" i="1" s="1"/>
  <c r="D6283" i="1" s="1"/>
  <c r="D6284" i="1" s="1"/>
  <c r="D6285" i="1" s="1"/>
  <c r="D6286" i="1" s="1"/>
  <c r="D6287" i="1" s="1"/>
  <c r="D6288" i="1" s="1"/>
  <c r="D6289" i="1" s="1"/>
  <c r="D6290" i="1" s="1"/>
  <c r="D6291" i="1" s="1"/>
  <c r="D6292" i="1" s="1"/>
  <c r="D6293" i="1" s="1"/>
  <c r="D6294" i="1" s="1"/>
  <c r="D6295" i="1" s="1"/>
  <c r="D6296" i="1" s="1"/>
  <c r="D6297" i="1" s="1"/>
  <c r="D6298" i="1" s="1"/>
  <c r="D6299" i="1" s="1"/>
  <c r="D6300" i="1" s="1"/>
  <c r="D6301" i="1" s="1"/>
  <c r="D6302" i="1" s="1"/>
  <c r="D6303" i="1" s="1"/>
  <c r="D6304" i="1" s="1"/>
  <c r="D6305" i="1" s="1"/>
  <c r="D6306" i="1" s="1"/>
  <c r="D6307" i="1" s="1"/>
  <c r="D6308" i="1" s="1"/>
  <c r="D6309" i="1" s="1"/>
  <c r="D6310" i="1" s="1"/>
  <c r="D6311" i="1" s="1"/>
  <c r="D6312" i="1" s="1"/>
  <c r="D6313" i="1" s="1"/>
  <c r="D6314" i="1" s="1"/>
  <c r="D6315" i="1" s="1"/>
  <c r="D6316" i="1" s="1"/>
  <c r="D6317" i="1" s="1"/>
  <c r="D6318" i="1" s="1"/>
  <c r="D6319" i="1" s="1"/>
  <c r="D6320" i="1" s="1"/>
  <c r="D6321" i="1" s="1"/>
  <c r="D6322" i="1" s="1"/>
  <c r="D6323" i="1" s="1"/>
  <c r="D6324" i="1" s="1"/>
  <c r="D6325" i="1" s="1"/>
  <c r="D6326" i="1" s="1"/>
  <c r="D6327" i="1" s="1"/>
  <c r="D6328" i="1" s="1"/>
  <c r="D6329" i="1" s="1"/>
  <c r="D6330" i="1" s="1"/>
  <c r="D6331" i="1" s="1"/>
  <c r="D6332" i="1" s="1"/>
  <c r="D6333" i="1" s="1"/>
  <c r="D6334" i="1" s="1"/>
  <c r="D6335" i="1" s="1"/>
  <c r="D6336" i="1" s="1"/>
  <c r="D6337" i="1" s="1"/>
  <c r="D6338" i="1" s="1"/>
  <c r="D6339" i="1" s="1"/>
  <c r="D6340" i="1" s="1"/>
  <c r="D6341" i="1" s="1"/>
  <c r="D6342" i="1" s="1"/>
  <c r="D6343" i="1" s="1"/>
  <c r="D6344" i="1" s="1"/>
  <c r="D6345" i="1" s="1"/>
  <c r="D6346" i="1" s="1"/>
  <c r="D6347" i="1" s="1"/>
  <c r="D6348" i="1" s="1"/>
  <c r="D6349" i="1" s="1"/>
  <c r="D6350" i="1" s="1"/>
  <c r="D6351" i="1" s="1"/>
  <c r="D6352" i="1" s="1"/>
  <c r="D6353" i="1" s="1"/>
  <c r="D6354" i="1" s="1"/>
  <c r="D6355" i="1" s="1"/>
  <c r="D6356" i="1" s="1"/>
  <c r="D6357" i="1" s="1"/>
  <c r="D6358" i="1" s="1"/>
  <c r="D6359" i="1" s="1"/>
  <c r="D6360" i="1" s="1"/>
  <c r="D6361" i="1" s="1"/>
  <c r="D6362" i="1" s="1"/>
  <c r="D6363" i="1" s="1"/>
  <c r="D6364" i="1" s="1"/>
  <c r="D6365" i="1" s="1"/>
  <c r="D6366" i="1" s="1"/>
  <c r="D6367" i="1" s="1"/>
  <c r="D6368" i="1" s="1"/>
  <c r="D6369" i="1" s="1"/>
  <c r="D6370" i="1" s="1"/>
  <c r="D6371" i="1" s="1"/>
  <c r="D6372" i="1" s="1"/>
  <c r="D6373" i="1" s="1"/>
  <c r="D6374" i="1" s="1"/>
  <c r="D6375" i="1" s="1"/>
  <c r="D6376" i="1" s="1"/>
  <c r="D6377" i="1" s="1"/>
  <c r="D6378" i="1" s="1"/>
  <c r="D6379" i="1" s="1"/>
  <c r="D6380" i="1" s="1"/>
  <c r="D6381" i="1" s="1"/>
  <c r="D6382" i="1" s="1"/>
  <c r="D6383" i="1" s="1"/>
  <c r="D6384" i="1" s="1"/>
  <c r="D6385" i="1" s="1"/>
  <c r="D6386" i="1" s="1"/>
  <c r="D6387" i="1" s="1"/>
  <c r="D6388" i="1" s="1"/>
  <c r="D6389" i="1" s="1"/>
  <c r="D6390" i="1" s="1"/>
  <c r="D6391" i="1" s="1"/>
  <c r="D6392" i="1" s="1"/>
  <c r="D6393" i="1" s="1"/>
  <c r="D6394" i="1" s="1"/>
  <c r="D6395" i="1" s="1"/>
  <c r="D6396" i="1" s="1"/>
  <c r="D6397" i="1" s="1"/>
  <c r="D6398" i="1" s="1"/>
  <c r="D6399" i="1" s="1"/>
  <c r="D6400" i="1" s="1"/>
  <c r="D6401" i="1" s="1"/>
  <c r="D6402" i="1" s="1"/>
  <c r="D6403" i="1" s="1"/>
  <c r="D6404" i="1" s="1"/>
  <c r="D6405" i="1" s="1"/>
  <c r="D6406" i="1" s="1"/>
  <c r="D6407" i="1" s="1"/>
  <c r="D6408" i="1" s="1"/>
  <c r="D6409" i="1" s="1"/>
  <c r="D6410" i="1" s="1"/>
  <c r="D6411" i="1" s="1"/>
  <c r="D6412" i="1" s="1"/>
  <c r="D6413" i="1" s="1"/>
  <c r="D6414" i="1" s="1"/>
  <c r="D6415" i="1" s="1"/>
  <c r="D6416" i="1" s="1"/>
  <c r="D6417" i="1" s="1"/>
  <c r="D6418" i="1" s="1"/>
  <c r="D6419" i="1" s="1"/>
  <c r="D6420" i="1" s="1"/>
  <c r="D6421" i="1" s="1"/>
  <c r="D6422" i="1" s="1"/>
  <c r="D6423" i="1" s="1"/>
  <c r="D6424" i="1" s="1"/>
  <c r="D6425" i="1" s="1"/>
  <c r="D6426" i="1" s="1"/>
  <c r="D6427" i="1" s="1"/>
  <c r="D6428" i="1" s="1"/>
  <c r="D6429" i="1" s="1"/>
  <c r="D6430" i="1" s="1"/>
  <c r="D6431" i="1" s="1"/>
  <c r="D6432" i="1" s="1"/>
  <c r="D6433" i="1" s="1"/>
  <c r="D6434" i="1" s="1"/>
  <c r="D6435" i="1" s="1"/>
  <c r="D6436" i="1" s="1"/>
  <c r="D6437" i="1" s="1"/>
  <c r="D6438" i="1" s="1"/>
  <c r="D6439" i="1" s="1"/>
  <c r="D6440" i="1" s="1"/>
  <c r="D6441" i="1" s="1"/>
  <c r="D6442" i="1" s="1"/>
  <c r="D6443" i="1" s="1"/>
  <c r="D6444" i="1" s="1"/>
  <c r="D6445" i="1" s="1"/>
  <c r="D6446" i="1" s="1"/>
  <c r="D6447" i="1" s="1"/>
  <c r="D6448" i="1" s="1"/>
  <c r="D6449" i="1" s="1"/>
  <c r="D6450" i="1" s="1"/>
  <c r="D6451" i="1" s="1"/>
  <c r="D6452" i="1" s="1"/>
  <c r="D6453" i="1" s="1"/>
  <c r="D6454" i="1" s="1"/>
  <c r="D6455" i="1" s="1"/>
  <c r="D6456" i="1" s="1"/>
  <c r="D6457" i="1" s="1"/>
  <c r="D6458" i="1" s="1"/>
  <c r="D6459" i="1" s="1"/>
  <c r="D6460" i="1" s="1"/>
  <c r="D6461" i="1" s="1"/>
  <c r="D6462" i="1" s="1"/>
  <c r="D6463" i="1" s="1"/>
  <c r="D6464" i="1" s="1"/>
  <c r="D6465" i="1" s="1"/>
  <c r="D6466" i="1" s="1"/>
  <c r="D6467" i="1" s="1"/>
  <c r="D6468" i="1" s="1"/>
  <c r="D6469" i="1" s="1"/>
  <c r="D6470" i="1" s="1"/>
  <c r="D6471" i="1" s="1"/>
  <c r="D6472" i="1" s="1"/>
  <c r="D6473" i="1" s="1"/>
  <c r="D6474" i="1" s="1"/>
  <c r="D6475" i="1" s="1"/>
  <c r="D6476" i="1" s="1"/>
  <c r="D6477" i="1" s="1"/>
  <c r="D6478" i="1" s="1"/>
  <c r="D6479" i="1" s="1"/>
  <c r="D6480" i="1" s="1"/>
  <c r="D6481" i="1" s="1"/>
  <c r="D6482" i="1" s="1"/>
  <c r="D6483" i="1" s="1"/>
  <c r="D6484" i="1" s="1"/>
  <c r="D6485" i="1" s="1"/>
  <c r="D6486" i="1" s="1"/>
  <c r="D6487" i="1" s="1"/>
  <c r="D6488" i="1" s="1"/>
  <c r="D6489" i="1" s="1"/>
  <c r="D6490" i="1" s="1"/>
  <c r="D6491" i="1" s="1"/>
  <c r="D6492" i="1" s="1"/>
  <c r="D6493" i="1" s="1"/>
  <c r="D6494" i="1" s="1"/>
  <c r="D6495" i="1" s="1"/>
  <c r="D6496" i="1" s="1"/>
  <c r="D6497" i="1" s="1"/>
  <c r="D6498" i="1" s="1"/>
  <c r="D6499" i="1" s="1"/>
  <c r="D6500" i="1" s="1"/>
  <c r="D6501" i="1" s="1"/>
  <c r="D6502" i="1" s="1"/>
  <c r="D6503" i="1" s="1"/>
  <c r="D6504" i="1" s="1"/>
  <c r="D6505" i="1" s="1"/>
  <c r="D6506" i="1" s="1"/>
  <c r="D6507" i="1" s="1"/>
  <c r="D6508" i="1" s="1"/>
  <c r="D6509" i="1" s="1"/>
  <c r="D6510" i="1" s="1"/>
  <c r="D6511" i="1" s="1"/>
  <c r="D6512" i="1" s="1"/>
  <c r="D6513" i="1" s="1"/>
  <c r="D6514" i="1" s="1"/>
  <c r="D6515" i="1" s="1"/>
  <c r="D6516" i="1" s="1"/>
  <c r="D6517" i="1" s="1"/>
  <c r="D6518" i="1" s="1"/>
  <c r="D6519" i="1" s="1"/>
  <c r="D6520" i="1" s="1"/>
  <c r="D6521" i="1" s="1"/>
  <c r="D6522" i="1" s="1"/>
  <c r="D6523" i="1" s="1"/>
  <c r="D6524" i="1" s="1"/>
  <c r="D6525" i="1" s="1"/>
  <c r="D6526" i="1" s="1"/>
  <c r="D6527" i="1" s="1"/>
  <c r="D6528" i="1" s="1"/>
  <c r="D6529" i="1" s="1"/>
  <c r="D6530" i="1" s="1"/>
  <c r="D6531" i="1" s="1"/>
  <c r="D6532" i="1" s="1"/>
  <c r="D6533" i="1" s="1"/>
  <c r="D6534" i="1" s="1"/>
  <c r="D6535" i="1" s="1"/>
  <c r="D6536" i="1" s="1"/>
  <c r="D6537" i="1" s="1"/>
  <c r="D6538" i="1" s="1"/>
  <c r="D6539" i="1" s="1"/>
  <c r="D6540" i="1" s="1"/>
  <c r="D6541" i="1" s="1"/>
  <c r="D6542" i="1" s="1"/>
  <c r="D6543" i="1" s="1"/>
  <c r="D6544" i="1" s="1"/>
  <c r="D6545" i="1" s="1"/>
  <c r="D6546" i="1" s="1"/>
  <c r="D6547" i="1" s="1"/>
  <c r="D6548" i="1" s="1"/>
  <c r="D6549" i="1" s="1"/>
  <c r="D6550" i="1" s="1"/>
  <c r="D6551" i="1" s="1"/>
  <c r="D6552" i="1" s="1"/>
  <c r="D6553" i="1" s="1"/>
  <c r="D6554" i="1" s="1"/>
  <c r="D6555" i="1" s="1"/>
  <c r="D6556" i="1" s="1"/>
  <c r="D6557" i="1" s="1"/>
  <c r="D6558" i="1" s="1"/>
  <c r="D6559" i="1" s="1"/>
  <c r="D6560" i="1" s="1"/>
  <c r="D6561" i="1" s="1"/>
  <c r="D6562" i="1" s="1"/>
  <c r="D6563" i="1" s="1"/>
  <c r="D6564" i="1" s="1"/>
  <c r="D6565" i="1" s="1"/>
  <c r="D6566" i="1" s="1"/>
  <c r="D6567" i="1" s="1"/>
  <c r="D6568" i="1" s="1"/>
  <c r="D6569" i="1" s="1"/>
  <c r="D6570" i="1" s="1"/>
  <c r="D6571" i="1" s="1"/>
  <c r="D6572" i="1" s="1"/>
  <c r="D6573" i="1" s="1"/>
  <c r="D6574" i="1" s="1"/>
  <c r="D6575" i="1" s="1"/>
  <c r="D6576" i="1" s="1"/>
  <c r="D6577" i="1" s="1"/>
  <c r="D6578" i="1" s="1"/>
  <c r="D6579" i="1" s="1"/>
  <c r="D6580" i="1" s="1"/>
  <c r="D6581" i="1" s="1"/>
  <c r="D6582" i="1" s="1"/>
  <c r="D6583" i="1" s="1"/>
  <c r="D6584" i="1" s="1"/>
  <c r="D6585" i="1" s="1"/>
  <c r="D6586" i="1" s="1"/>
  <c r="D6587" i="1" s="1"/>
  <c r="D6588" i="1" s="1"/>
  <c r="D6589" i="1" s="1"/>
  <c r="D6590" i="1" s="1"/>
  <c r="D6591" i="1" s="1"/>
  <c r="D6592" i="1" s="1"/>
  <c r="D6593" i="1" s="1"/>
  <c r="D6594" i="1" s="1"/>
  <c r="D6595" i="1" s="1"/>
  <c r="D6596" i="1" s="1"/>
  <c r="D6597" i="1" s="1"/>
  <c r="D6598" i="1" s="1"/>
  <c r="D6599" i="1" s="1"/>
  <c r="D6600" i="1" s="1"/>
  <c r="D6601" i="1" s="1"/>
  <c r="D6602" i="1" s="1"/>
  <c r="D6603" i="1" s="1"/>
  <c r="D6604" i="1" s="1"/>
  <c r="D6605" i="1" s="1"/>
  <c r="D6606" i="1" s="1"/>
  <c r="D6607" i="1" s="1"/>
  <c r="D6608" i="1" s="1"/>
  <c r="D6609" i="1" s="1"/>
  <c r="D6610" i="1" s="1"/>
  <c r="D6611" i="1" s="1"/>
  <c r="D6612" i="1" s="1"/>
  <c r="D6613" i="1" s="1"/>
  <c r="D6614" i="1" s="1"/>
  <c r="D6615" i="1" s="1"/>
  <c r="D6616" i="1" s="1"/>
  <c r="D6617" i="1" s="1"/>
  <c r="D6618" i="1" s="1"/>
  <c r="D6619" i="1" s="1"/>
  <c r="D6620" i="1" s="1"/>
  <c r="D6621" i="1" s="1"/>
  <c r="D6622" i="1" s="1"/>
  <c r="D6623" i="1" s="1"/>
  <c r="D6624" i="1" s="1"/>
  <c r="D6625" i="1" s="1"/>
  <c r="D6626" i="1" s="1"/>
  <c r="D6627" i="1" s="1"/>
  <c r="D6628" i="1" s="1"/>
  <c r="D6629" i="1" s="1"/>
  <c r="D6630" i="1" s="1"/>
  <c r="D6631" i="1" s="1"/>
  <c r="D6632" i="1" s="1"/>
  <c r="D6633" i="1" s="1"/>
  <c r="D6634" i="1" s="1"/>
  <c r="D6635" i="1" s="1"/>
  <c r="D6636" i="1" s="1"/>
  <c r="D6637" i="1" s="1"/>
  <c r="D6638" i="1" s="1"/>
  <c r="D6639" i="1" s="1"/>
  <c r="D6640" i="1" s="1"/>
  <c r="D6641" i="1" s="1"/>
  <c r="D6642" i="1" s="1"/>
  <c r="D6643" i="1" s="1"/>
  <c r="D6644" i="1" s="1"/>
  <c r="D6645" i="1" s="1"/>
  <c r="D6646" i="1" s="1"/>
  <c r="D6647" i="1" s="1"/>
  <c r="D6648" i="1" s="1"/>
  <c r="D6649" i="1" s="1"/>
  <c r="D6650" i="1" s="1"/>
  <c r="D6651" i="1" s="1"/>
  <c r="D6652" i="1" s="1"/>
  <c r="D6653" i="1" s="1"/>
  <c r="D6654" i="1" s="1"/>
  <c r="D6655" i="1" s="1"/>
  <c r="D6656" i="1" s="1"/>
  <c r="D6657" i="1" s="1"/>
  <c r="D6658" i="1" s="1"/>
  <c r="D6659" i="1" s="1"/>
  <c r="D6660" i="1" s="1"/>
  <c r="D6661" i="1" s="1"/>
  <c r="D6662" i="1" s="1"/>
  <c r="D6663" i="1" s="1"/>
  <c r="D6664" i="1" s="1"/>
  <c r="D6665" i="1" s="1"/>
  <c r="D6666" i="1" s="1"/>
  <c r="D6667" i="1" s="1"/>
  <c r="D6668" i="1" s="1"/>
  <c r="D6669" i="1" s="1"/>
  <c r="D6670" i="1" s="1"/>
  <c r="D6671" i="1" s="1"/>
  <c r="D6672" i="1" s="1"/>
  <c r="D6673" i="1" s="1"/>
  <c r="D6674" i="1" s="1"/>
  <c r="D6675" i="1" s="1"/>
  <c r="D6676" i="1" s="1"/>
  <c r="D6677" i="1" s="1"/>
  <c r="D6678" i="1" s="1"/>
  <c r="D6679" i="1" s="1"/>
  <c r="D6680" i="1" s="1"/>
  <c r="D6681" i="1" s="1"/>
  <c r="D6682" i="1" s="1"/>
  <c r="D6683" i="1" s="1"/>
  <c r="D6684" i="1" s="1"/>
  <c r="D6685" i="1" s="1"/>
  <c r="D6686" i="1" s="1"/>
  <c r="D6687" i="1" s="1"/>
  <c r="D6688" i="1" s="1"/>
  <c r="D6689" i="1" s="1"/>
  <c r="D6690" i="1" s="1"/>
  <c r="D6691" i="1" s="1"/>
  <c r="D6692" i="1" s="1"/>
  <c r="D6693" i="1" s="1"/>
  <c r="D6694" i="1" s="1"/>
  <c r="D6695" i="1" s="1"/>
  <c r="D6696" i="1" s="1"/>
  <c r="D6697" i="1" s="1"/>
  <c r="D6698" i="1" s="1"/>
  <c r="D6699" i="1" s="1"/>
  <c r="D6700" i="1" s="1"/>
  <c r="D6701" i="1" s="1"/>
  <c r="D6702" i="1" s="1"/>
  <c r="D6703" i="1" s="1"/>
  <c r="D6704" i="1" s="1"/>
  <c r="D6705" i="1" s="1"/>
  <c r="D6706" i="1" s="1"/>
  <c r="D6707" i="1" s="1"/>
  <c r="D6708" i="1" s="1"/>
  <c r="D6709" i="1" s="1"/>
  <c r="D6710" i="1" s="1"/>
  <c r="D6711" i="1" s="1"/>
  <c r="D6712" i="1" s="1"/>
  <c r="D6713" i="1" s="1"/>
  <c r="D6714" i="1" s="1"/>
  <c r="D6715" i="1" s="1"/>
  <c r="D6716" i="1" s="1"/>
  <c r="D6717" i="1" s="1"/>
  <c r="D6718" i="1" s="1"/>
  <c r="D6719" i="1" s="1"/>
  <c r="D6720" i="1" s="1"/>
  <c r="D6721" i="1" s="1"/>
  <c r="D6722" i="1" s="1"/>
  <c r="D6723" i="1" s="1"/>
  <c r="D6724" i="1" s="1"/>
  <c r="D6725" i="1" s="1"/>
  <c r="D6726" i="1" s="1"/>
  <c r="D6727" i="1" s="1"/>
  <c r="D6728" i="1" s="1"/>
  <c r="D6729" i="1" s="1"/>
  <c r="D6730" i="1" s="1"/>
  <c r="D6731" i="1" s="1"/>
  <c r="D6732" i="1" s="1"/>
  <c r="D6733" i="1" s="1"/>
  <c r="D6734" i="1" s="1"/>
  <c r="D6735" i="1" s="1"/>
  <c r="D6736" i="1" s="1"/>
  <c r="D6737" i="1" s="1"/>
  <c r="D6738" i="1" s="1"/>
  <c r="D6739" i="1" s="1"/>
  <c r="D6740" i="1" s="1"/>
  <c r="D6741" i="1" s="1"/>
  <c r="D6742" i="1" s="1"/>
  <c r="D6743" i="1" s="1"/>
  <c r="D6744" i="1" s="1"/>
  <c r="D6745" i="1" s="1"/>
  <c r="D6746" i="1" s="1"/>
  <c r="D6747" i="1" s="1"/>
  <c r="D6748" i="1" s="1"/>
  <c r="D6749" i="1" s="1"/>
  <c r="D6750" i="1" s="1"/>
  <c r="D6751" i="1" s="1"/>
  <c r="D6752" i="1" s="1"/>
  <c r="D6753" i="1" s="1"/>
  <c r="D6754" i="1" s="1"/>
  <c r="D6755" i="1" s="1"/>
  <c r="D6756" i="1" s="1"/>
  <c r="D6757" i="1" s="1"/>
  <c r="D6758" i="1" s="1"/>
  <c r="D6759" i="1" s="1"/>
  <c r="D6760" i="1" s="1"/>
  <c r="D6761" i="1" s="1"/>
  <c r="D6762" i="1" s="1"/>
  <c r="D6763" i="1" s="1"/>
  <c r="D6764" i="1" s="1"/>
  <c r="D6765" i="1" s="1"/>
  <c r="D6766" i="1" s="1"/>
  <c r="D6767" i="1" s="1"/>
  <c r="D6768" i="1" s="1"/>
  <c r="D6769" i="1" s="1"/>
  <c r="D6770" i="1" s="1"/>
  <c r="D6771" i="1" s="1"/>
  <c r="D6772" i="1" s="1"/>
  <c r="D6773" i="1" s="1"/>
  <c r="D6774" i="1" s="1"/>
  <c r="D6775" i="1" s="1"/>
  <c r="D6776" i="1" s="1"/>
  <c r="D6777" i="1" s="1"/>
  <c r="D6778" i="1" s="1"/>
  <c r="D6779" i="1" s="1"/>
  <c r="D6780" i="1" s="1"/>
  <c r="D6781" i="1" s="1"/>
  <c r="D6782" i="1" s="1"/>
  <c r="D6783" i="1" s="1"/>
  <c r="D6784" i="1" s="1"/>
  <c r="D6785" i="1" s="1"/>
  <c r="D6786" i="1" s="1"/>
  <c r="D6787" i="1" s="1"/>
  <c r="D6788" i="1" s="1"/>
  <c r="D6789" i="1" s="1"/>
  <c r="D6790" i="1" s="1"/>
  <c r="D6791" i="1" s="1"/>
  <c r="D6792" i="1" s="1"/>
  <c r="D6793" i="1" s="1"/>
  <c r="D6794" i="1" s="1"/>
  <c r="D6795" i="1" s="1"/>
  <c r="D6796" i="1" s="1"/>
  <c r="D6797" i="1" s="1"/>
  <c r="D6798" i="1" s="1"/>
  <c r="D6799" i="1" s="1"/>
  <c r="D6800" i="1" s="1"/>
  <c r="D6801" i="1" s="1"/>
  <c r="D6802" i="1" s="1"/>
  <c r="D6803" i="1" s="1"/>
  <c r="D6804" i="1" s="1"/>
  <c r="D6805" i="1" s="1"/>
  <c r="D6806" i="1" s="1"/>
  <c r="D6807" i="1" s="1"/>
  <c r="D6808" i="1" s="1"/>
  <c r="D6809" i="1" s="1"/>
  <c r="D6810" i="1" s="1"/>
  <c r="D6811" i="1" s="1"/>
  <c r="D6812" i="1" s="1"/>
  <c r="D6813" i="1" s="1"/>
  <c r="D6814" i="1" s="1"/>
  <c r="D6815" i="1" s="1"/>
  <c r="D6816" i="1" s="1"/>
  <c r="D6817" i="1" s="1"/>
  <c r="D6818" i="1" s="1"/>
  <c r="D6819" i="1" s="1"/>
  <c r="D6820" i="1" s="1"/>
  <c r="D6821" i="1" s="1"/>
  <c r="D6822" i="1" s="1"/>
  <c r="D6823" i="1" s="1"/>
  <c r="D6824" i="1" s="1"/>
  <c r="D6825" i="1" s="1"/>
  <c r="D6826" i="1" s="1"/>
  <c r="D6827" i="1" s="1"/>
  <c r="D6828" i="1" s="1"/>
  <c r="D6829" i="1" s="1"/>
  <c r="D6830" i="1" s="1"/>
  <c r="D6831" i="1" s="1"/>
  <c r="D6832" i="1" s="1"/>
  <c r="D6833" i="1" s="1"/>
  <c r="D6834" i="1" s="1"/>
  <c r="D6835" i="1" s="1"/>
  <c r="D6836" i="1" s="1"/>
  <c r="D6837" i="1" s="1"/>
  <c r="D6838" i="1" s="1"/>
  <c r="D6839" i="1" s="1"/>
  <c r="D6840" i="1" s="1"/>
  <c r="D6841" i="1" s="1"/>
  <c r="D6842" i="1" s="1"/>
  <c r="D6843" i="1" s="1"/>
  <c r="D6844" i="1" s="1"/>
  <c r="D6845" i="1" s="1"/>
  <c r="D6846" i="1" s="1"/>
  <c r="D6847" i="1" s="1"/>
  <c r="D6848" i="1" s="1"/>
  <c r="D6849" i="1" s="1"/>
  <c r="D6850" i="1" s="1"/>
  <c r="D6851" i="1" s="1"/>
  <c r="D6852" i="1" s="1"/>
  <c r="D6853" i="1" s="1"/>
  <c r="D6854" i="1" s="1"/>
  <c r="D6855" i="1" s="1"/>
  <c r="D6856" i="1" s="1"/>
  <c r="D6857" i="1" s="1"/>
  <c r="D6858" i="1" s="1"/>
  <c r="D6859" i="1" s="1"/>
  <c r="D6860" i="1" s="1"/>
  <c r="D6861" i="1" s="1"/>
  <c r="D6862" i="1" s="1"/>
  <c r="D6863" i="1" s="1"/>
  <c r="D6864" i="1" s="1"/>
  <c r="D6865" i="1" s="1"/>
  <c r="D6866" i="1" s="1"/>
  <c r="D6867" i="1" s="1"/>
  <c r="D6868" i="1" s="1"/>
  <c r="D6869" i="1" s="1"/>
  <c r="D6870" i="1" s="1"/>
  <c r="D6871" i="1" s="1"/>
  <c r="D6872" i="1" s="1"/>
  <c r="D6873" i="1" s="1"/>
  <c r="D6874" i="1" s="1"/>
  <c r="D6875" i="1" s="1"/>
  <c r="D6876" i="1" s="1"/>
  <c r="D6877" i="1" s="1"/>
  <c r="D6878" i="1" s="1"/>
  <c r="D6879" i="1" s="1"/>
  <c r="D6880" i="1" s="1"/>
  <c r="D6881" i="1" s="1"/>
  <c r="D6882" i="1" s="1"/>
  <c r="D6883" i="1" s="1"/>
  <c r="D6884" i="1" s="1"/>
  <c r="D6885" i="1" s="1"/>
  <c r="D6886" i="1" s="1"/>
  <c r="D6887" i="1" s="1"/>
  <c r="D6888" i="1" s="1"/>
  <c r="D6889" i="1" s="1"/>
  <c r="D6890" i="1" s="1"/>
  <c r="D6891" i="1" s="1"/>
  <c r="D6892" i="1" s="1"/>
  <c r="D6893" i="1" s="1"/>
  <c r="D6894" i="1" s="1"/>
  <c r="D6895" i="1" s="1"/>
  <c r="D6896" i="1" s="1"/>
  <c r="D6897" i="1" s="1"/>
  <c r="D6898" i="1" s="1"/>
  <c r="D6899" i="1" s="1"/>
  <c r="D6900" i="1" s="1"/>
  <c r="D6901" i="1" s="1"/>
  <c r="D6902" i="1" s="1"/>
  <c r="D6903" i="1" s="1"/>
  <c r="D6904" i="1" s="1"/>
  <c r="D6905" i="1" s="1"/>
  <c r="D6906" i="1" s="1"/>
  <c r="D6907" i="1" s="1"/>
  <c r="D6908" i="1" s="1"/>
  <c r="D6909" i="1" s="1"/>
  <c r="D6910" i="1" s="1"/>
  <c r="D6911" i="1" s="1"/>
  <c r="D6912" i="1" s="1"/>
  <c r="D6913" i="1" s="1"/>
  <c r="D6914" i="1" s="1"/>
  <c r="D6915" i="1" s="1"/>
  <c r="D6916" i="1" s="1"/>
  <c r="D6917" i="1" s="1"/>
  <c r="D6918" i="1" s="1"/>
  <c r="D6919" i="1" s="1"/>
  <c r="D6920" i="1" s="1"/>
  <c r="D6921" i="1" s="1"/>
  <c r="D6922" i="1" s="1"/>
  <c r="D6923" i="1" s="1"/>
  <c r="D6924" i="1" s="1"/>
  <c r="D6925" i="1" s="1"/>
  <c r="D6926" i="1" s="1"/>
  <c r="D6927" i="1" s="1"/>
  <c r="D6928" i="1" s="1"/>
  <c r="D6929" i="1" s="1"/>
  <c r="D6930" i="1" s="1"/>
  <c r="D6931" i="1" s="1"/>
  <c r="D6932" i="1" s="1"/>
  <c r="D6933" i="1" s="1"/>
  <c r="D6934" i="1" s="1"/>
  <c r="D6935" i="1" s="1"/>
  <c r="D6936" i="1" s="1"/>
  <c r="D6937" i="1" s="1"/>
  <c r="D6938" i="1" s="1"/>
  <c r="D6939" i="1" s="1"/>
  <c r="D6940" i="1" s="1"/>
  <c r="D6941" i="1" s="1"/>
  <c r="D6942" i="1" s="1"/>
  <c r="D6943" i="1" s="1"/>
  <c r="D6944" i="1" s="1"/>
  <c r="D6945" i="1" s="1"/>
  <c r="D6946" i="1" s="1"/>
  <c r="D6947" i="1" s="1"/>
  <c r="D6948" i="1" s="1"/>
  <c r="D6949" i="1" s="1"/>
  <c r="D6950" i="1" s="1"/>
  <c r="D6951" i="1" s="1"/>
  <c r="D6952" i="1" s="1"/>
  <c r="D6953" i="1" s="1"/>
  <c r="D6954" i="1" s="1"/>
  <c r="D6955" i="1" s="1"/>
  <c r="D6956" i="1" s="1"/>
  <c r="D6957" i="1" s="1"/>
  <c r="D6958" i="1" s="1"/>
  <c r="D6959" i="1" s="1"/>
  <c r="D6960" i="1" s="1"/>
  <c r="D6961" i="1" s="1"/>
  <c r="D6962" i="1" s="1"/>
  <c r="D6963" i="1" s="1"/>
  <c r="D6964" i="1" s="1"/>
  <c r="D6965" i="1" s="1"/>
  <c r="D6966" i="1" s="1"/>
  <c r="D6967" i="1" s="1"/>
  <c r="D6968" i="1" s="1"/>
  <c r="D6969" i="1" s="1"/>
  <c r="D6970" i="1" s="1"/>
  <c r="D6971" i="1" s="1"/>
  <c r="D6972" i="1" s="1"/>
  <c r="D6973" i="1" s="1"/>
  <c r="D6974" i="1" s="1"/>
  <c r="D6975" i="1" s="1"/>
  <c r="D6976" i="1" s="1"/>
  <c r="D6977" i="1" s="1"/>
  <c r="D6978" i="1" s="1"/>
  <c r="D6979" i="1" s="1"/>
  <c r="D6980" i="1" s="1"/>
  <c r="D6981" i="1" s="1"/>
  <c r="D6982" i="1" s="1"/>
  <c r="D6983" i="1" s="1"/>
  <c r="D6984" i="1" s="1"/>
  <c r="D6985" i="1" s="1"/>
  <c r="D6986" i="1" s="1"/>
  <c r="D6987" i="1" s="1"/>
  <c r="D6988" i="1" s="1"/>
  <c r="D6989" i="1" s="1"/>
  <c r="D6990" i="1" s="1"/>
  <c r="D6991" i="1" s="1"/>
  <c r="D6992" i="1" s="1"/>
  <c r="D6993" i="1" s="1"/>
  <c r="D6994" i="1" s="1"/>
  <c r="D6995" i="1" s="1"/>
  <c r="D6996" i="1" s="1"/>
  <c r="D6997" i="1" s="1"/>
  <c r="D6998" i="1" s="1"/>
  <c r="D6999" i="1" s="1"/>
  <c r="D7000" i="1" s="1"/>
  <c r="D7001" i="1" s="1"/>
  <c r="D7002" i="1" s="1"/>
  <c r="D7003" i="1" s="1"/>
  <c r="D7004" i="1" s="1"/>
  <c r="D7005" i="1" s="1"/>
  <c r="D7006" i="1" s="1"/>
  <c r="D7007" i="1" s="1"/>
  <c r="D7008" i="1" s="1"/>
  <c r="D7009" i="1" s="1"/>
  <c r="D7010" i="1" s="1"/>
  <c r="D7011" i="1" s="1"/>
  <c r="D7012" i="1" s="1"/>
  <c r="D7013" i="1" s="1"/>
  <c r="D7014" i="1" s="1"/>
  <c r="D7015" i="1" s="1"/>
  <c r="D7016" i="1" s="1"/>
  <c r="D7017" i="1" s="1"/>
  <c r="D7018" i="1" s="1"/>
  <c r="D7019" i="1" s="1"/>
  <c r="D7020" i="1" s="1"/>
  <c r="D7021" i="1" s="1"/>
  <c r="D7022" i="1" s="1"/>
  <c r="D7023" i="1" s="1"/>
  <c r="D7024" i="1" s="1"/>
  <c r="D7025" i="1" s="1"/>
  <c r="D7026" i="1" s="1"/>
  <c r="D7027" i="1" s="1"/>
  <c r="D7028" i="1" s="1"/>
  <c r="D7029" i="1" s="1"/>
  <c r="D7030" i="1" s="1"/>
  <c r="D7031" i="1" s="1"/>
  <c r="D7032" i="1" s="1"/>
  <c r="D7033" i="1" s="1"/>
  <c r="D7034" i="1" s="1"/>
  <c r="D7035" i="1" s="1"/>
  <c r="D7036" i="1" s="1"/>
  <c r="D7037" i="1" s="1"/>
  <c r="D7038" i="1" s="1"/>
  <c r="D7039" i="1" s="1"/>
  <c r="D7040" i="1" s="1"/>
  <c r="D7041" i="1" s="1"/>
  <c r="D7042" i="1" s="1"/>
  <c r="D7043" i="1" s="1"/>
  <c r="D7044" i="1" s="1"/>
  <c r="D7045" i="1" s="1"/>
  <c r="D7046" i="1" s="1"/>
  <c r="D7047" i="1" s="1"/>
  <c r="D7048" i="1" s="1"/>
  <c r="D7049" i="1" s="1"/>
  <c r="D7050" i="1" s="1"/>
  <c r="D7051" i="1" s="1"/>
  <c r="D7052" i="1" s="1"/>
  <c r="D7053" i="1" s="1"/>
  <c r="D7054" i="1" s="1"/>
  <c r="D7055" i="1" s="1"/>
  <c r="D7056" i="1" s="1"/>
  <c r="D7057" i="1" s="1"/>
  <c r="D7058" i="1" s="1"/>
  <c r="D7059" i="1" s="1"/>
  <c r="D7060" i="1" s="1"/>
  <c r="D7061" i="1" s="1"/>
  <c r="D7062" i="1" s="1"/>
  <c r="D7063" i="1" s="1"/>
  <c r="D7064" i="1" s="1"/>
  <c r="D7065" i="1" s="1"/>
  <c r="D7066" i="1" s="1"/>
  <c r="D7067" i="1" s="1"/>
  <c r="D7068" i="1" s="1"/>
  <c r="D7069" i="1" s="1"/>
  <c r="D7070" i="1" s="1"/>
  <c r="D7071" i="1" s="1"/>
  <c r="D7072" i="1" s="1"/>
  <c r="D7073" i="1" s="1"/>
  <c r="D7074" i="1" s="1"/>
  <c r="D7075" i="1" s="1"/>
  <c r="D7076" i="1" s="1"/>
  <c r="D7077" i="1" s="1"/>
  <c r="D7078" i="1" s="1"/>
  <c r="D7079" i="1" s="1"/>
  <c r="D7080" i="1" s="1"/>
  <c r="D7081" i="1" s="1"/>
  <c r="D7082" i="1" s="1"/>
  <c r="D7083" i="1" s="1"/>
  <c r="D7084" i="1" s="1"/>
  <c r="D7085" i="1" s="1"/>
  <c r="D7086" i="1" s="1"/>
  <c r="D7087" i="1" s="1"/>
  <c r="D7088" i="1" s="1"/>
  <c r="D7089" i="1" s="1"/>
  <c r="D7090" i="1" s="1"/>
  <c r="D7091" i="1" s="1"/>
  <c r="D7092" i="1" s="1"/>
  <c r="D7093" i="1" s="1"/>
  <c r="D7094" i="1" s="1"/>
  <c r="D7095" i="1" s="1"/>
  <c r="D7096" i="1" s="1"/>
  <c r="D7097" i="1" s="1"/>
  <c r="D7098" i="1" s="1"/>
  <c r="D7099" i="1" s="1"/>
  <c r="D7100" i="1" s="1"/>
  <c r="D7101" i="1" s="1"/>
  <c r="D7102" i="1" s="1"/>
  <c r="D7103" i="1" s="1"/>
  <c r="D7104" i="1" s="1"/>
  <c r="D7105" i="1" s="1"/>
  <c r="D7106" i="1" s="1"/>
  <c r="D7107" i="1" s="1"/>
  <c r="D7108" i="1" s="1"/>
  <c r="D7109" i="1" s="1"/>
  <c r="D7110" i="1" s="1"/>
  <c r="D7111" i="1" s="1"/>
  <c r="D7112" i="1" s="1"/>
  <c r="D7113" i="1" s="1"/>
  <c r="D7114" i="1" s="1"/>
  <c r="D7115" i="1" s="1"/>
  <c r="D7116" i="1" s="1"/>
  <c r="D7117" i="1" s="1"/>
  <c r="D7118" i="1" s="1"/>
  <c r="D7119" i="1" s="1"/>
  <c r="D7120" i="1" s="1"/>
  <c r="D7121" i="1" s="1"/>
  <c r="D7122" i="1" s="1"/>
  <c r="D7123" i="1" s="1"/>
  <c r="D7124" i="1" s="1"/>
  <c r="D7125" i="1" s="1"/>
  <c r="D7126" i="1" s="1"/>
  <c r="D7127" i="1" s="1"/>
  <c r="D7128" i="1" s="1"/>
  <c r="D7129" i="1" s="1"/>
  <c r="D7130" i="1" s="1"/>
  <c r="D7131" i="1" s="1"/>
  <c r="D7132" i="1" s="1"/>
  <c r="D7133" i="1" s="1"/>
  <c r="D7134" i="1" s="1"/>
  <c r="D7135" i="1" s="1"/>
  <c r="D7136" i="1" s="1"/>
  <c r="D7137" i="1" s="1"/>
  <c r="D7138" i="1" s="1"/>
  <c r="D7139" i="1" s="1"/>
  <c r="D7140" i="1" s="1"/>
  <c r="D7141" i="1" s="1"/>
  <c r="D7142" i="1" s="1"/>
  <c r="D7143" i="1" s="1"/>
  <c r="D7144" i="1" s="1"/>
  <c r="D7145" i="1" s="1"/>
  <c r="D7146" i="1" s="1"/>
  <c r="D7147" i="1" s="1"/>
  <c r="D7148" i="1" s="1"/>
  <c r="D7149" i="1" s="1"/>
  <c r="D7150" i="1" s="1"/>
  <c r="D7151" i="1" s="1"/>
  <c r="D7152" i="1" s="1"/>
  <c r="D7153" i="1" s="1"/>
  <c r="D7154" i="1" s="1"/>
  <c r="D7155" i="1" s="1"/>
  <c r="D7156" i="1" s="1"/>
  <c r="D7157" i="1" s="1"/>
  <c r="D7158" i="1" s="1"/>
  <c r="D7159" i="1" s="1"/>
  <c r="D7160" i="1" s="1"/>
  <c r="D7161" i="1" s="1"/>
  <c r="D7162" i="1" s="1"/>
  <c r="D7163" i="1" s="1"/>
  <c r="D7164" i="1" s="1"/>
  <c r="D7165" i="1" s="1"/>
  <c r="D7166" i="1" s="1"/>
  <c r="D7167" i="1" s="1"/>
  <c r="D7168" i="1" s="1"/>
  <c r="D7169" i="1" s="1"/>
  <c r="D7170" i="1" s="1"/>
  <c r="D7171" i="1" s="1"/>
  <c r="D7172" i="1" s="1"/>
  <c r="D7173" i="1" s="1"/>
  <c r="D7174" i="1" s="1"/>
  <c r="D7175" i="1" s="1"/>
  <c r="D7176" i="1" s="1"/>
  <c r="D7177" i="1" s="1"/>
  <c r="D7178" i="1" s="1"/>
  <c r="D7179" i="1" s="1"/>
  <c r="D7180" i="1" s="1"/>
  <c r="D7181" i="1" s="1"/>
  <c r="D7182" i="1" s="1"/>
  <c r="D7183" i="1" s="1"/>
  <c r="D7184" i="1" s="1"/>
  <c r="D7185" i="1" s="1"/>
  <c r="D7186" i="1" s="1"/>
  <c r="D7187" i="1" s="1"/>
  <c r="D7188" i="1" s="1"/>
  <c r="D7189" i="1" s="1"/>
  <c r="D7190" i="1" s="1"/>
  <c r="D7191" i="1" s="1"/>
  <c r="D7192" i="1" s="1"/>
  <c r="D7193" i="1" s="1"/>
  <c r="D7194" i="1" s="1"/>
  <c r="D7195" i="1" s="1"/>
  <c r="D7196" i="1" s="1"/>
  <c r="D7197" i="1" s="1"/>
  <c r="D7198" i="1" s="1"/>
  <c r="D7199" i="1" s="1"/>
  <c r="D7200" i="1" s="1"/>
  <c r="D7201" i="1" s="1"/>
  <c r="D7202" i="1" s="1"/>
  <c r="D7203" i="1" s="1"/>
  <c r="D7204" i="1" s="1"/>
  <c r="D7205" i="1" s="1"/>
  <c r="D7206" i="1" s="1"/>
  <c r="D7207" i="1" s="1"/>
  <c r="D7208" i="1" s="1"/>
  <c r="D7209" i="1" s="1"/>
  <c r="D7210" i="1" s="1"/>
  <c r="D7211" i="1" s="1"/>
  <c r="D7212" i="1" s="1"/>
  <c r="D7213" i="1" s="1"/>
  <c r="D7214" i="1" s="1"/>
  <c r="D7215" i="1" s="1"/>
  <c r="D7216" i="1" s="1"/>
  <c r="D7217" i="1" s="1"/>
  <c r="D7218" i="1" s="1"/>
  <c r="D7219" i="1" s="1"/>
  <c r="D7220" i="1" s="1"/>
  <c r="D7221" i="1" s="1"/>
  <c r="D7222" i="1" s="1"/>
  <c r="D7223" i="1" s="1"/>
  <c r="D7224" i="1" s="1"/>
  <c r="D7225" i="1" s="1"/>
  <c r="D7226" i="1" s="1"/>
  <c r="D7227" i="1" s="1"/>
  <c r="D7228" i="1" s="1"/>
  <c r="D7229" i="1" s="1"/>
  <c r="D7230" i="1" s="1"/>
  <c r="D7231" i="1" s="1"/>
  <c r="D7232" i="1" s="1"/>
  <c r="D7233" i="1" s="1"/>
  <c r="D7234" i="1" s="1"/>
  <c r="D7235" i="1" s="1"/>
  <c r="D7236" i="1" s="1"/>
  <c r="D7237" i="1" s="1"/>
  <c r="D7238" i="1" s="1"/>
  <c r="D7239" i="1" s="1"/>
  <c r="D7240" i="1" s="1"/>
  <c r="D7241" i="1" s="1"/>
  <c r="D7242" i="1" s="1"/>
  <c r="D7243" i="1" s="1"/>
  <c r="D7244" i="1" s="1"/>
  <c r="D7245" i="1" s="1"/>
  <c r="D7246" i="1" s="1"/>
  <c r="D7247" i="1" s="1"/>
  <c r="D7248" i="1" s="1"/>
  <c r="D7249" i="1" s="1"/>
  <c r="D7250" i="1" s="1"/>
  <c r="D7251" i="1" s="1"/>
  <c r="D7252" i="1" s="1"/>
  <c r="D7253" i="1" s="1"/>
  <c r="D7254" i="1" s="1"/>
  <c r="D7255" i="1" s="1"/>
  <c r="D7256" i="1" s="1"/>
  <c r="D7257" i="1" s="1"/>
  <c r="D7258" i="1" s="1"/>
  <c r="D7259" i="1" s="1"/>
  <c r="D7260" i="1" s="1"/>
  <c r="D7261" i="1" s="1"/>
  <c r="D7262" i="1" s="1"/>
  <c r="D7263" i="1" s="1"/>
  <c r="D7264" i="1" s="1"/>
  <c r="D7265" i="1" s="1"/>
  <c r="D7266" i="1" s="1"/>
  <c r="D7267" i="1" s="1"/>
  <c r="D7268" i="1" s="1"/>
  <c r="D7269" i="1" s="1"/>
  <c r="D7270" i="1" s="1"/>
  <c r="D7271" i="1" s="1"/>
  <c r="D7272" i="1" s="1"/>
  <c r="D7273" i="1" s="1"/>
  <c r="D7274" i="1" s="1"/>
  <c r="D7275" i="1" s="1"/>
  <c r="D7276" i="1" s="1"/>
  <c r="D7277" i="1" s="1"/>
  <c r="D7278" i="1" s="1"/>
  <c r="D7279" i="1" s="1"/>
  <c r="D7280" i="1" s="1"/>
  <c r="D7281" i="1" s="1"/>
  <c r="D7282" i="1" s="1"/>
  <c r="D7283" i="1" s="1"/>
  <c r="D7284" i="1" s="1"/>
  <c r="D7285" i="1" s="1"/>
  <c r="D7286" i="1" s="1"/>
  <c r="D7287" i="1" s="1"/>
  <c r="D7288" i="1" s="1"/>
  <c r="D7289" i="1" s="1"/>
  <c r="D7290" i="1" s="1"/>
  <c r="D7291" i="1" s="1"/>
  <c r="D7292" i="1" s="1"/>
  <c r="D7293" i="1" s="1"/>
  <c r="D7294" i="1" s="1"/>
  <c r="D7295" i="1" s="1"/>
  <c r="D7296" i="1" s="1"/>
  <c r="D7297" i="1" s="1"/>
  <c r="D7298" i="1" s="1"/>
  <c r="D7299" i="1" s="1"/>
  <c r="D7300" i="1" s="1"/>
  <c r="D7301" i="1" s="1"/>
  <c r="D7302" i="1" s="1"/>
  <c r="D7303" i="1" s="1"/>
  <c r="D7304" i="1" s="1"/>
  <c r="D7305" i="1" s="1"/>
  <c r="D7306" i="1" s="1"/>
  <c r="D7307" i="1" s="1"/>
  <c r="D7308" i="1" s="1"/>
  <c r="D7309" i="1" s="1"/>
  <c r="D7310" i="1" s="1"/>
  <c r="D7311" i="1" s="1"/>
  <c r="D7312" i="1" s="1"/>
  <c r="D7313" i="1" s="1"/>
  <c r="D7314" i="1" s="1"/>
  <c r="D7315" i="1" s="1"/>
  <c r="D7316" i="1" s="1"/>
  <c r="D7317" i="1" s="1"/>
  <c r="D7318" i="1" s="1"/>
  <c r="D7319" i="1" s="1"/>
  <c r="D7320" i="1" s="1"/>
  <c r="D7321" i="1" s="1"/>
  <c r="D7322" i="1" s="1"/>
  <c r="D7323" i="1" s="1"/>
  <c r="D7324" i="1" s="1"/>
  <c r="D7325" i="1" s="1"/>
  <c r="D7326" i="1" s="1"/>
  <c r="D7327" i="1" s="1"/>
  <c r="D7328" i="1" s="1"/>
  <c r="D7329" i="1" s="1"/>
  <c r="D7330" i="1" s="1"/>
  <c r="D7331" i="1" s="1"/>
  <c r="D7332" i="1" s="1"/>
  <c r="D7333" i="1" s="1"/>
  <c r="D7334" i="1" s="1"/>
  <c r="D7335" i="1" s="1"/>
  <c r="D7336" i="1" s="1"/>
  <c r="D7337" i="1" s="1"/>
  <c r="D7338" i="1" s="1"/>
  <c r="D7339" i="1" s="1"/>
  <c r="D7340" i="1" s="1"/>
  <c r="D7341" i="1" s="1"/>
  <c r="D7342" i="1" s="1"/>
  <c r="D7343" i="1" s="1"/>
  <c r="D7344" i="1" s="1"/>
  <c r="D7345" i="1" s="1"/>
  <c r="D7346" i="1" s="1"/>
  <c r="D7347" i="1" s="1"/>
  <c r="D7348" i="1" s="1"/>
  <c r="D7349" i="1" s="1"/>
  <c r="D7350" i="1" s="1"/>
  <c r="D7351" i="1" s="1"/>
  <c r="D7352" i="1" s="1"/>
  <c r="D7353" i="1" s="1"/>
  <c r="D7354" i="1" s="1"/>
  <c r="D7355" i="1" s="1"/>
  <c r="D7356" i="1" s="1"/>
  <c r="D7357" i="1" s="1"/>
  <c r="D7358" i="1" s="1"/>
  <c r="D7359" i="1" s="1"/>
  <c r="D7360" i="1" s="1"/>
  <c r="D7361" i="1" s="1"/>
  <c r="D7362" i="1" s="1"/>
  <c r="D7363" i="1" s="1"/>
  <c r="D7364" i="1" s="1"/>
  <c r="D7365" i="1" s="1"/>
  <c r="D7366" i="1" s="1"/>
  <c r="D7367" i="1" s="1"/>
  <c r="D7368" i="1" s="1"/>
  <c r="D7369" i="1" s="1"/>
  <c r="D7370" i="1" s="1"/>
  <c r="D7371" i="1" s="1"/>
  <c r="D7372" i="1" s="1"/>
  <c r="D7373" i="1" s="1"/>
  <c r="D7374" i="1" s="1"/>
  <c r="D7375" i="1" s="1"/>
  <c r="D7376" i="1" s="1"/>
  <c r="D7377" i="1" s="1"/>
  <c r="D7378" i="1" s="1"/>
  <c r="D7379" i="1" s="1"/>
  <c r="D7380" i="1" s="1"/>
  <c r="D7381" i="1" s="1"/>
  <c r="D7382" i="1" s="1"/>
  <c r="D7383" i="1" s="1"/>
  <c r="D7384" i="1" s="1"/>
  <c r="D7385" i="1" s="1"/>
  <c r="D7386" i="1" s="1"/>
  <c r="D7387" i="1" s="1"/>
  <c r="D7388" i="1" s="1"/>
  <c r="D7389" i="1" s="1"/>
  <c r="D7390" i="1" s="1"/>
  <c r="D7391" i="1" s="1"/>
  <c r="D7392" i="1" s="1"/>
  <c r="D7393" i="1" s="1"/>
  <c r="D7394" i="1" s="1"/>
  <c r="D7395" i="1" s="1"/>
  <c r="D7396" i="1" s="1"/>
  <c r="D7397" i="1" s="1"/>
  <c r="D7398" i="1" s="1"/>
  <c r="D7399" i="1" s="1"/>
  <c r="D7400" i="1" s="1"/>
  <c r="D7401" i="1" s="1"/>
  <c r="D7402" i="1" s="1"/>
  <c r="D7403" i="1" s="1"/>
  <c r="D7404" i="1" s="1"/>
  <c r="D7405" i="1" s="1"/>
  <c r="D7406" i="1" s="1"/>
  <c r="D7407" i="1" s="1"/>
  <c r="D7408" i="1" s="1"/>
  <c r="D7409" i="1" s="1"/>
  <c r="D7410" i="1" s="1"/>
  <c r="D7411" i="1" s="1"/>
  <c r="D7412" i="1" s="1"/>
  <c r="D7413" i="1" s="1"/>
  <c r="D7414" i="1" s="1"/>
  <c r="D7415" i="1" s="1"/>
  <c r="D7416" i="1" s="1"/>
  <c r="D7417" i="1" s="1"/>
  <c r="D7418" i="1" s="1"/>
  <c r="D7419" i="1" s="1"/>
  <c r="D7420" i="1" s="1"/>
  <c r="D7421" i="1" s="1"/>
  <c r="D7422" i="1" s="1"/>
  <c r="D7423" i="1" s="1"/>
  <c r="D7424" i="1" s="1"/>
  <c r="D7425" i="1" s="1"/>
  <c r="D7426" i="1" s="1"/>
  <c r="D7427" i="1" s="1"/>
  <c r="D7428" i="1" s="1"/>
  <c r="D7429" i="1" s="1"/>
  <c r="D7430" i="1" s="1"/>
  <c r="D7431" i="1" s="1"/>
  <c r="D7432" i="1" s="1"/>
  <c r="D7433" i="1" s="1"/>
  <c r="D7434" i="1" s="1"/>
  <c r="D7435" i="1" s="1"/>
  <c r="D7436" i="1" s="1"/>
  <c r="D7437" i="1" s="1"/>
  <c r="D7438" i="1" s="1"/>
  <c r="D7439" i="1" s="1"/>
  <c r="D7440" i="1" s="1"/>
  <c r="D7441" i="1" s="1"/>
  <c r="D7442" i="1" s="1"/>
  <c r="D7443" i="1" s="1"/>
  <c r="D7444" i="1" s="1"/>
  <c r="D7445" i="1" s="1"/>
  <c r="D7446" i="1" s="1"/>
  <c r="D7447" i="1" s="1"/>
  <c r="D7448" i="1" s="1"/>
  <c r="D7449" i="1" s="1"/>
  <c r="D7450" i="1" s="1"/>
  <c r="D7451" i="1" s="1"/>
  <c r="D7452" i="1" s="1"/>
  <c r="D7453" i="1" s="1"/>
  <c r="D7454" i="1" s="1"/>
  <c r="D7455" i="1" s="1"/>
  <c r="D7456" i="1" s="1"/>
  <c r="D7457" i="1" s="1"/>
  <c r="D7458" i="1" s="1"/>
  <c r="D7459" i="1" s="1"/>
  <c r="D7460" i="1" s="1"/>
  <c r="D7461" i="1" s="1"/>
  <c r="D7462" i="1" s="1"/>
  <c r="D7463" i="1" s="1"/>
  <c r="D7464" i="1" s="1"/>
  <c r="D7465" i="1" s="1"/>
  <c r="D7466" i="1" s="1"/>
  <c r="D7467" i="1" s="1"/>
  <c r="D7468" i="1" s="1"/>
  <c r="D7469" i="1" s="1"/>
  <c r="D7470" i="1" s="1"/>
  <c r="D7471" i="1" s="1"/>
  <c r="D7472" i="1" s="1"/>
  <c r="D7473" i="1" s="1"/>
  <c r="D7474" i="1" s="1"/>
  <c r="D7475" i="1" s="1"/>
  <c r="D7476" i="1" s="1"/>
  <c r="D7477" i="1" s="1"/>
  <c r="D7478" i="1" s="1"/>
  <c r="D7479" i="1" s="1"/>
  <c r="D7480" i="1" s="1"/>
  <c r="D7481" i="1" s="1"/>
  <c r="D7482" i="1" s="1"/>
  <c r="D7483" i="1" s="1"/>
  <c r="D7484" i="1" s="1"/>
  <c r="D7485" i="1" s="1"/>
  <c r="D7486" i="1" s="1"/>
  <c r="D7487" i="1" s="1"/>
  <c r="D7488" i="1" s="1"/>
  <c r="D7489" i="1" s="1"/>
  <c r="D7490" i="1" s="1"/>
  <c r="D7491" i="1" s="1"/>
  <c r="D7492" i="1" s="1"/>
  <c r="D7493" i="1" s="1"/>
  <c r="D7494" i="1" s="1"/>
  <c r="D7495" i="1" s="1"/>
  <c r="D7496" i="1" s="1"/>
  <c r="D7497" i="1" s="1"/>
  <c r="D7498" i="1" s="1"/>
  <c r="D7499" i="1" s="1"/>
  <c r="D7500" i="1" s="1"/>
  <c r="D7501" i="1" s="1"/>
  <c r="D7502" i="1" s="1"/>
  <c r="D7503" i="1" s="1"/>
  <c r="D7504" i="1" s="1"/>
  <c r="D7505" i="1" s="1"/>
  <c r="D7506" i="1" s="1"/>
  <c r="D7507" i="1" s="1"/>
  <c r="D7508" i="1" s="1"/>
  <c r="D7509" i="1" s="1"/>
  <c r="D7510" i="1" s="1"/>
  <c r="D7511" i="1" s="1"/>
  <c r="D7512" i="1" s="1"/>
  <c r="D7513" i="1" s="1"/>
  <c r="D7514" i="1" s="1"/>
  <c r="D7515" i="1" s="1"/>
  <c r="D7516" i="1" s="1"/>
  <c r="D7517" i="1" s="1"/>
  <c r="D7518" i="1" s="1"/>
  <c r="D7519" i="1" s="1"/>
  <c r="D7520" i="1" s="1"/>
  <c r="D7521" i="1" s="1"/>
  <c r="D7522" i="1" s="1"/>
  <c r="D7523" i="1" s="1"/>
  <c r="D7524" i="1" s="1"/>
  <c r="D7525" i="1" s="1"/>
  <c r="D7526" i="1" s="1"/>
  <c r="D7527" i="1" s="1"/>
  <c r="D7528" i="1" s="1"/>
  <c r="D7529" i="1" s="1"/>
  <c r="D7530" i="1" s="1"/>
  <c r="D7531" i="1" s="1"/>
  <c r="D7532" i="1" s="1"/>
  <c r="D7533" i="1" s="1"/>
  <c r="D7534" i="1" s="1"/>
  <c r="D7535" i="1" s="1"/>
  <c r="D7536" i="1" s="1"/>
  <c r="D7537" i="1" s="1"/>
  <c r="D7538" i="1" s="1"/>
  <c r="D7539" i="1" s="1"/>
  <c r="D7540" i="1" s="1"/>
  <c r="D7541" i="1" s="1"/>
  <c r="D7542" i="1" s="1"/>
  <c r="D7543" i="1" s="1"/>
  <c r="D7544" i="1" s="1"/>
  <c r="D7545" i="1" s="1"/>
  <c r="D7546" i="1" s="1"/>
  <c r="D7547" i="1" s="1"/>
  <c r="D7548" i="1" s="1"/>
  <c r="D7549" i="1" s="1"/>
  <c r="D7550" i="1" s="1"/>
  <c r="D7551" i="1" s="1"/>
  <c r="D7552" i="1" s="1"/>
  <c r="D7553" i="1" s="1"/>
  <c r="D7554" i="1" s="1"/>
  <c r="D7555" i="1" s="1"/>
  <c r="D7556" i="1" s="1"/>
  <c r="D7557" i="1" s="1"/>
  <c r="D7558" i="1" s="1"/>
  <c r="D7559" i="1" s="1"/>
  <c r="D7560" i="1" s="1"/>
  <c r="D7561" i="1" s="1"/>
  <c r="D7562" i="1" s="1"/>
  <c r="D7563" i="1" s="1"/>
  <c r="D7564" i="1" s="1"/>
  <c r="D7565" i="1" s="1"/>
  <c r="D7566" i="1" s="1"/>
  <c r="D7567" i="1" s="1"/>
  <c r="D7568" i="1" s="1"/>
  <c r="D7569" i="1" s="1"/>
  <c r="D7570" i="1" s="1"/>
  <c r="D7571" i="1" s="1"/>
  <c r="D7572" i="1" s="1"/>
  <c r="D7573" i="1" s="1"/>
  <c r="D7574" i="1" s="1"/>
  <c r="D7575" i="1" s="1"/>
  <c r="D7576" i="1" s="1"/>
  <c r="D7577" i="1" s="1"/>
  <c r="D7578" i="1" s="1"/>
  <c r="D7579" i="1" s="1"/>
  <c r="D7580" i="1" s="1"/>
  <c r="D7581" i="1" s="1"/>
  <c r="D7582" i="1" s="1"/>
  <c r="D7583" i="1" s="1"/>
  <c r="D7584" i="1" s="1"/>
  <c r="D7585" i="1" s="1"/>
  <c r="D7586" i="1" s="1"/>
  <c r="D7587" i="1" s="1"/>
  <c r="D7588" i="1" s="1"/>
  <c r="D7589" i="1" s="1"/>
  <c r="D7590" i="1" s="1"/>
  <c r="D7591" i="1" s="1"/>
  <c r="D7592" i="1" s="1"/>
  <c r="D7593" i="1" s="1"/>
  <c r="D7594" i="1" s="1"/>
  <c r="D7595" i="1" s="1"/>
  <c r="D7596" i="1" s="1"/>
  <c r="D7597" i="1" s="1"/>
  <c r="D7598" i="1" s="1"/>
  <c r="D7599" i="1" s="1"/>
  <c r="D7600" i="1" s="1"/>
  <c r="D7601" i="1" s="1"/>
  <c r="D7602" i="1" s="1"/>
  <c r="D7603" i="1" s="1"/>
  <c r="D7604" i="1" s="1"/>
  <c r="D7605" i="1" s="1"/>
  <c r="D7606" i="1" s="1"/>
  <c r="D7607" i="1" s="1"/>
  <c r="D7608" i="1" s="1"/>
  <c r="D7609" i="1" s="1"/>
  <c r="D7610" i="1" s="1"/>
  <c r="D7611" i="1" s="1"/>
  <c r="D7612" i="1" s="1"/>
  <c r="D7613" i="1" s="1"/>
  <c r="D7614" i="1" s="1"/>
  <c r="D7615" i="1" s="1"/>
  <c r="D7616" i="1" s="1"/>
  <c r="D7617" i="1" s="1"/>
  <c r="D7618" i="1" s="1"/>
  <c r="D7619" i="1" s="1"/>
  <c r="D7620" i="1" s="1"/>
  <c r="D7621" i="1" s="1"/>
  <c r="D7622" i="1" s="1"/>
  <c r="D7623" i="1" s="1"/>
  <c r="D7624" i="1" s="1"/>
  <c r="D7625" i="1" s="1"/>
  <c r="D7626" i="1" s="1"/>
  <c r="D7627" i="1" s="1"/>
  <c r="D7628" i="1" s="1"/>
  <c r="D7629" i="1" s="1"/>
  <c r="D7630" i="1" s="1"/>
  <c r="D7631" i="1" s="1"/>
  <c r="D7632" i="1" s="1"/>
  <c r="D7633" i="1" s="1"/>
  <c r="D7634" i="1" s="1"/>
  <c r="D7635" i="1" s="1"/>
  <c r="D7636" i="1" s="1"/>
  <c r="D7637" i="1" s="1"/>
  <c r="D7638" i="1" s="1"/>
  <c r="D7639" i="1" s="1"/>
  <c r="D7640" i="1" s="1"/>
  <c r="D7641" i="1" s="1"/>
  <c r="D7642" i="1" s="1"/>
  <c r="D7643" i="1" s="1"/>
  <c r="D7644" i="1" s="1"/>
  <c r="D7645" i="1" s="1"/>
  <c r="D7646" i="1" s="1"/>
  <c r="D7647" i="1" s="1"/>
  <c r="D7648" i="1" s="1"/>
  <c r="D7649" i="1" s="1"/>
  <c r="D7650" i="1" s="1"/>
  <c r="D7651" i="1" s="1"/>
  <c r="D7652" i="1" s="1"/>
  <c r="D7653" i="1" s="1"/>
  <c r="D7654" i="1" s="1"/>
  <c r="D7655" i="1" s="1"/>
  <c r="D7656" i="1" s="1"/>
  <c r="D7657" i="1" s="1"/>
  <c r="D7658" i="1" s="1"/>
  <c r="D7659" i="1" s="1"/>
  <c r="D7660" i="1" s="1"/>
  <c r="D7661" i="1" s="1"/>
  <c r="D7662" i="1" s="1"/>
  <c r="D7663" i="1" s="1"/>
  <c r="D7664" i="1" s="1"/>
  <c r="D7665" i="1" s="1"/>
  <c r="D7666" i="1" s="1"/>
  <c r="D7667" i="1" s="1"/>
  <c r="D7668" i="1" s="1"/>
  <c r="D7669" i="1" s="1"/>
  <c r="D7670" i="1" s="1"/>
  <c r="D7671" i="1" s="1"/>
  <c r="D7672" i="1" s="1"/>
  <c r="D7673" i="1" s="1"/>
  <c r="D7674" i="1" s="1"/>
  <c r="D7675" i="1" s="1"/>
  <c r="D7676" i="1" s="1"/>
  <c r="D7677" i="1" s="1"/>
  <c r="D7678" i="1" s="1"/>
  <c r="D7679" i="1" s="1"/>
  <c r="D7680" i="1" s="1"/>
  <c r="D7681" i="1" s="1"/>
  <c r="D7682" i="1" s="1"/>
  <c r="D7683" i="1" s="1"/>
  <c r="D7684" i="1" s="1"/>
  <c r="D7685" i="1" s="1"/>
  <c r="D7686" i="1" s="1"/>
  <c r="D7687" i="1" s="1"/>
  <c r="D7688" i="1" s="1"/>
  <c r="D7689" i="1" s="1"/>
  <c r="D7690" i="1" s="1"/>
  <c r="D7691" i="1" s="1"/>
  <c r="D7692" i="1" s="1"/>
  <c r="D7693" i="1" s="1"/>
  <c r="D7694" i="1" s="1"/>
  <c r="D7695" i="1" s="1"/>
  <c r="D7696" i="1" s="1"/>
  <c r="D7697" i="1" s="1"/>
  <c r="D7698" i="1" s="1"/>
  <c r="D7699" i="1" s="1"/>
  <c r="D7700" i="1" s="1"/>
  <c r="D7701" i="1" s="1"/>
  <c r="D7702" i="1" s="1"/>
  <c r="D7703" i="1" s="1"/>
  <c r="D7704" i="1" s="1"/>
  <c r="D7705" i="1" s="1"/>
  <c r="D7706" i="1" s="1"/>
  <c r="D7707" i="1" s="1"/>
  <c r="D7708" i="1" s="1"/>
  <c r="D7709" i="1" s="1"/>
  <c r="D7710" i="1" s="1"/>
  <c r="D7711" i="1" s="1"/>
  <c r="D7712" i="1" s="1"/>
  <c r="D7713" i="1" s="1"/>
  <c r="D7714" i="1" s="1"/>
  <c r="D7715" i="1" s="1"/>
  <c r="D7716" i="1" s="1"/>
  <c r="D7717" i="1" s="1"/>
  <c r="D7718" i="1" s="1"/>
  <c r="D7719" i="1" s="1"/>
  <c r="D7720" i="1" s="1"/>
  <c r="D7721" i="1" s="1"/>
  <c r="D7722" i="1" s="1"/>
  <c r="D7723" i="1" s="1"/>
  <c r="D7724" i="1" s="1"/>
  <c r="D7725" i="1" s="1"/>
  <c r="D7726" i="1" s="1"/>
  <c r="D7727" i="1" s="1"/>
  <c r="D7728" i="1" s="1"/>
  <c r="D7729" i="1" s="1"/>
  <c r="D7730" i="1" s="1"/>
  <c r="D7731" i="1" s="1"/>
  <c r="D7732" i="1" s="1"/>
  <c r="D7733" i="1" s="1"/>
  <c r="D7734" i="1" s="1"/>
  <c r="D7735" i="1" s="1"/>
  <c r="D7736" i="1" s="1"/>
  <c r="D7737" i="1" s="1"/>
  <c r="D7738" i="1" s="1"/>
  <c r="D7739" i="1" s="1"/>
  <c r="D7740" i="1" s="1"/>
  <c r="D7741" i="1" s="1"/>
  <c r="D7742" i="1" s="1"/>
  <c r="D7743" i="1" s="1"/>
  <c r="D7744" i="1" s="1"/>
  <c r="D7745" i="1" s="1"/>
  <c r="D7746" i="1" s="1"/>
  <c r="D7747" i="1" s="1"/>
  <c r="D7748" i="1" s="1"/>
  <c r="D7749" i="1" s="1"/>
  <c r="D7750" i="1" s="1"/>
  <c r="D7751" i="1" s="1"/>
  <c r="D7752" i="1" s="1"/>
  <c r="D7753" i="1" s="1"/>
  <c r="D7754" i="1" s="1"/>
  <c r="D7755" i="1" s="1"/>
  <c r="D7756" i="1" s="1"/>
  <c r="D7757" i="1" s="1"/>
  <c r="D7758" i="1" s="1"/>
  <c r="D7759" i="1" s="1"/>
  <c r="D7760" i="1" s="1"/>
  <c r="D7761" i="1" s="1"/>
  <c r="D7762" i="1" s="1"/>
  <c r="D7763" i="1" s="1"/>
  <c r="D7764" i="1" s="1"/>
  <c r="D7765" i="1" s="1"/>
  <c r="D7766" i="1" s="1"/>
  <c r="D7767" i="1" s="1"/>
  <c r="D7768" i="1" s="1"/>
  <c r="D7769" i="1" s="1"/>
  <c r="D7770" i="1" s="1"/>
  <c r="D7771" i="1" s="1"/>
  <c r="D7772" i="1" s="1"/>
  <c r="D7773" i="1" s="1"/>
  <c r="D7774" i="1" s="1"/>
  <c r="D7775" i="1" s="1"/>
  <c r="D7776" i="1" s="1"/>
  <c r="D7777" i="1" s="1"/>
  <c r="D7778" i="1" s="1"/>
  <c r="D7779" i="1" s="1"/>
  <c r="D7780" i="1" s="1"/>
  <c r="D7781" i="1" s="1"/>
  <c r="D7782" i="1" s="1"/>
  <c r="D7783" i="1" s="1"/>
  <c r="D7784" i="1" s="1"/>
  <c r="D7785" i="1" s="1"/>
  <c r="D7786" i="1" s="1"/>
  <c r="D7787" i="1" s="1"/>
  <c r="D7788" i="1" s="1"/>
  <c r="D7789" i="1" s="1"/>
  <c r="D7790" i="1" s="1"/>
  <c r="D7791" i="1" s="1"/>
  <c r="D7792" i="1" s="1"/>
  <c r="D7793" i="1" s="1"/>
  <c r="D7794" i="1" s="1"/>
  <c r="D7795" i="1" s="1"/>
  <c r="D7796" i="1" s="1"/>
  <c r="D7797" i="1" s="1"/>
  <c r="D7798" i="1" s="1"/>
  <c r="D7799" i="1" s="1"/>
  <c r="D7800" i="1" s="1"/>
  <c r="D7801" i="1" s="1"/>
  <c r="D7802" i="1" s="1"/>
  <c r="D7803" i="1" s="1"/>
  <c r="D7804" i="1" s="1"/>
  <c r="D7805" i="1" s="1"/>
  <c r="D7806" i="1" s="1"/>
  <c r="D7807" i="1" s="1"/>
  <c r="D7808" i="1" s="1"/>
  <c r="D7809" i="1" s="1"/>
  <c r="D7810" i="1" s="1"/>
  <c r="D7811" i="1" s="1"/>
  <c r="D7812" i="1" s="1"/>
  <c r="D7813" i="1" s="1"/>
  <c r="D7814" i="1" s="1"/>
  <c r="D7815" i="1" s="1"/>
  <c r="D7816" i="1" s="1"/>
  <c r="D7817" i="1" s="1"/>
  <c r="D7818" i="1" s="1"/>
  <c r="D7819" i="1" s="1"/>
  <c r="D7820" i="1" s="1"/>
  <c r="D7821" i="1" s="1"/>
  <c r="D7822" i="1" s="1"/>
  <c r="D7823" i="1" s="1"/>
  <c r="D7824" i="1" s="1"/>
  <c r="D7825" i="1" s="1"/>
  <c r="D7826" i="1" s="1"/>
  <c r="D7827" i="1" s="1"/>
  <c r="D7828" i="1" s="1"/>
  <c r="D7829" i="1" s="1"/>
  <c r="D7830" i="1" s="1"/>
  <c r="D7831" i="1" s="1"/>
  <c r="D7832" i="1" s="1"/>
  <c r="D7833" i="1" s="1"/>
  <c r="D7834" i="1" s="1"/>
  <c r="D7835" i="1" s="1"/>
  <c r="D7836" i="1" s="1"/>
  <c r="D7837" i="1" s="1"/>
  <c r="D7838" i="1" s="1"/>
  <c r="D7839" i="1" s="1"/>
  <c r="D7840" i="1" s="1"/>
  <c r="D7841" i="1" s="1"/>
  <c r="D7842" i="1" s="1"/>
  <c r="D7843" i="1" s="1"/>
  <c r="D7844" i="1" s="1"/>
  <c r="D7845" i="1" s="1"/>
  <c r="D7846" i="1" s="1"/>
  <c r="D7847" i="1" s="1"/>
  <c r="D7848" i="1" s="1"/>
  <c r="D7849" i="1" s="1"/>
  <c r="D7850" i="1" s="1"/>
  <c r="D7851" i="1" s="1"/>
  <c r="D7852" i="1" s="1"/>
  <c r="D7853" i="1" s="1"/>
  <c r="D7854" i="1" s="1"/>
  <c r="D7855" i="1" s="1"/>
  <c r="D7856" i="1" s="1"/>
  <c r="D7857" i="1" s="1"/>
  <c r="D7858" i="1" s="1"/>
  <c r="D7859" i="1" s="1"/>
  <c r="D7860" i="1" s="1"/>
  <c r="D7861" i="1" s="1"/>
  <c r="D7862" i="1" s="1"/>
  <c r="D7863" i="1" s="1"/>
  <c r="D7864" i="1" s="1"/>
  <c r="D7865" i="1" s="1"/>
  <c r="D7866" i="1" s="1"/>
  <c r="D7867" i="1" s="1"/>
  <c r="D7868" i="1" s="1"/>
  <c r="D7869" i="1" s="1"/>
  <c r="D7870" i="1" s="1"/>
  <c r="D7871" i="1" s="1"/>
  <c r="D7872" i="1" s="1"/>
  <c r="D7873" i="1" s="1"/>
  <c r="D7874" i="1" s="1"/>
  <c r="D7875" i="1" s="1"/>
  <c r="D7876" i="1" s="1"/>
  <c r="D7877" i="1" s="1"/>
  <c r="D7878" i="1" s="1"/>
  <c r="D7879" i="1" s="1"/>
  <c r="D7880" i="1" s="1"/>
  <c r="D7881" i="1" s="1"/>
  <c r="D7882" i="1" s="1"/>
  <c r="D7883" i="1" s="1"/>
  <c r="D7884" i="1" s="1"/>
  <c r="D7885" i="1" s="1"/>
  <c r="D7886" i="1" s="1"/>
  <c r="D7887" i="1" s="1"/>
  <c r="D7888" i="1" s="1"/>
  <c r="D7889" i="1" s="1"/>
  <c r="D7890" i="1" s="1"/>
  <c r="D7891" i="1" s="1"/>
  <c r="D7892" i="1" s="1"/>
  <c r="D7893" i="1" s="1"/>
  <c r="D7894" i="1" s="1"/>
  <c r="D7895" i="1" s="1"/>
  <c r="D7896" i="1" s="1"/>
  <c r="D7897" i="1" s="1"/>
  <c r="D7898" i="1" s="1"/>
  <c r="D7899" i="1" s="1"/>
  <c r="D7900" i="1" s="1"/>
  <c r="D7901" i="1" s="1"/>
  <c r="D7902" i="1" s="1"/>
  <c r="D7903" i="1" s="1"/>
  <c r="D7904" i="1" s="1"/>
  <c r="D7905" i="1" s="1"/>
  <c r="D7906" i="1" s="1"/>
  <c r="D7907" i="1" s="1"/>
  <c r="D7908" i="1" s="1"/>
  <c r="D7909" i="1" s="1"/>
  <c r="D7910" i="1" s="1"/>
  <c r="D7911" i="1" s="1"/>
  <c r="D7912" i="1" s="1"/>
  <c r="D7913" i="1" s="1"/>
  <c r="D7914" i="1" s="1"/>
  <c r="D7915" i="1" s="1"/>
  <c r="D7916" i="1" s="1"/>
  <c r="D7917" i="1" s="1"/>
  <c r="D7918" i="1" s="1"/>
  <c r="D7919" i="1" s="1"/>
  <c r="D7920" i="1" s="1"/>
  <c r="D7921" i="1" s="1"/>
  <c r="D7922" i="1" s="1"/>
  <c r="D7923" i="1" s="1"/>
  <c r="D7924" i="1" s="1"/>
  <c r="D7925" i="1" s="1"/>
  <c r="D7926" i="1" s="1"/>
  <c r="D7927" i="1" s="1"/>
  <c r="D7928" i="1" s="1"/>
  <c r="D7929" i="1" s="1"/>
  <c r="D7930" i="1" s="1"/>
  <c r="D7931" i="1" s="1"/>
  <c r="D7932" i="1" s="1"/>
  <c r="D7933" i="1" s="1"/>
  <c r="D7934" i="1" s="1"/>
  <c r="D7935" i="1" s="1"/>
  <c r="D7936" i="1" s="1"/>
  <c r="D7937" i="1" s="1"/>
  <c r="D7938" i="1" s="1"/>
  <c r="D7939" i="1" s="1"/>
  <c r="D7940" i="1" s="1"/>
  <c r="D7941" i="1" s="1"/>
  <c r="D7942" i="1" s="1"/>
  <c r="D7943" i="1" s="1"/>
  <c r="D7944" i="1" s="1"/>
  <c r="D7945" i="1" s="1"/>
  <c r="D7946" i="1" s="1"/>
  <c r="D7947" i="1" s="1"/>
  <c r="D7948" i="1" s="1"/>
  <c r="D7949" i="1" s="1"/>
  <c r="D7950" i="1" s="1"/>
  <c r="D7951" i="1" s="1"/>
  <c r="D7952" i="1" s="1"/>
  <c r="D7953" i="1" s="1"/>
  <c r="D7954" i="1" s="1"/>
  <c r="D7955" i="1" s="1"/>
  <c r="D7956" i="1" s="1"/>
  <c r="D7957" i="1" s="1"/>
  <c r="D7958" i="1" s="1"/>
  <c r="D7959" i="1" s="1"/>
  <c r="D7960" i="1" s="1"/>
  <c r="D7961" i="1" s="1"/>
  <c r="D7962" i="1" s="1"/>
  <c r="D7963" i="1" s="1"/>
  <c r="D7964" i="1" s="1"/>
  <c r="D7965" i="1" s="1"/>
  <c r="D7966" i="1" s="1"/>
  <c r="D7967" i="1" s="1"/>
  <c r="D7968" i="1" s="1"/>
  <c r="D7969" i="1" s="1"/>
  <c r="D7970" i="1" s="1"/>
  <c r="D7971" i="1" s="1"/>
  <c r="D7972" i="1" s="1"/>
  <c r="D7973" i="1" s="1"/>
  <c r="D7974" i="1" s="1"/>
  <c r="D7975" i="1" s="1"/>
  <c r="D7976" i="1" s="1"/>
  <c r="D7977" i="1" s="1"/>
  <c r="D7978" i="1" s="1"/>
  <c r="D7979" i="1" s="1"/>
  <c r="D7980" i="1" s="1"/>
  <c r="D7981" i="1" s="1"/>
  <c r="D7982" i="1" s="1"/>
  <c r="D7983" i="1" s="1"/>
  <c r="D7984" i="1" s="1"/>
  <c r="D7985" i="1" s="1"/>
  <c r="D7986" i="1" s="1"/>
  <c r="D7987" i="1" s="1"/>
  <c r="D7988" i="1" s="1"/>
  <c r="D7989" i="1" s="1"/>
  <c r="D7990" i="1" s="1"/>
  <c r="D7991" i="1" s="1"/>
  <c r="D7992" i="1" s="1"/>
  <c r="D7993" i="1" s="1"/>
  <c r="D7994" i="1" s="1"/>
  <c r="D7995" i="1" s="1"/>
  <c r="D7996" i="1" s="1"/>
  <c r="D7997" i="1" s="1"/>
  <c r="D7998" i="1" s="1"/>
  <c r="D7999" i="1" s="1"/>
  <c r="D8000" i="1" s="1"/>
  <c r="D8001" i="1" s="1"/>
  <c r="D8002" i="1" s="1"/>
  <c r="D8003" i="1" s="1"/>
  <c r="D8004" i="1" s="1"/>
  <c r="D8005" i="1" s="1"/>
  <c r="D8006" i="1" s="1"/>
  <c r="D8007" i="1" s="1"/>
  <c r="D8008" i="1" s="1"/>
  <c r="D8009" i="1" s="1"/>
  <c r="D8010" i="1" s="1"/>
  <c r="D8011" i="1" s="1"/>
  <c r="D8012" i="1" s="1"/>
  <c r="D8013" i="1" s="1"/>
  <c r="D8014" i="1" s="1"/>
  <c r="D8015" i="1" s="1"/>
  <c r="D8016" i="1" s="1"/>
  <c r="D8017" i="1" s="1"/>
  <c r="D8018" i="1" s="1"/>
  <c r="D8019" i="1" s="1"/>
  <c r="D8020" i="1" s="1"/>
  <c r="D8021" i="1" s="1"/>
  <c r="D8022" i="1" s="1"/>
  <c r="D8023" i="1" s="1"/>
  <c r="D8024" i="1" s="1"/>
  <c r="D8025" i="1" s="1"/>
  <c r="D8026" i="1" s="1"/>
  <c r="D8027" i="1" s="1"/>
  <c r="D8028" i="1" s="1"/>
  <c r="D8029" i="1" s="1"/>
  <c r="D8030" i="1" s="1"/>
  <c r="D8031" i="1" s="1"/>
  <c r="D8032" i="1" s="1"/>
  <c r="D8033" i="1" s="1"/>
  <c r="D8034" i="1" s="1"/>
  <c r="D8035" i="1" s="1"/>
  <c r="D8036" i="1" s="1"/>
  <c r="D8037" i="1" s="1"/>
  <c r="D8038" i="1" s="1"/>
  <c r="D8039" i="1" s="1"/>
  <c r="D8040" i="1" s="1"/>
  <c r="D8041" i="1" s="1"/>
  <c r="D8042" i="1" s="1"/>
  <c r="D8043" i="1" s="1"/>
  <c r="D8044" i="1" s="1"/>
  <c r="D8045" i="1" s="1"/>
  <c r="D8046" i="1" s="1"/>
  <c r="D8047" i="1" s="1"/>
  <c r="D8048" i="1" s="1"/>
  <c r="D8049" i="1" s="1"/>
  <c r="D8050" i="1" s="1"/>
  <c r="D8051" i="1" s="1"/>
  <c r="D8052" i="1" s="1"/>
  <c r="D8053" i="1" s="1"/>
  <c r="D8054" i="1" s="1"/>
  <c r="D8055" i="1" s="1"/>
  <c r="D8056" i="1" s="1"/>
  <c r="D8057" i="1" s="1"/>
  <c r="D8058" i="1" s="1"/>
  <c r="D8059" i="1" s="1"/>
  <c r="D8060" i="1" s="1"/>
  <c r="D8061" i="1" s="1"/>
  <c r="D8062" i="1" s="1"/>
  <c r="D8063" i="1" s="1"/>
  <c r="D8064" i="1" s="1"/>
  <c r="D8065" i="1" s="1"/>
  <c r="D8066" i="1" s="1"/>
  <c r="D8067" i="1" s="1"/>
  <c r="D8068" i="1" s="1"/>
  <c r="D8069" i="1" s="1"/>
  <c r="D8070" i="1" s="1"/>
  <c r="D8071" i="1" s="1"/>
  <c r="D8072" i="1" s="1"/>
  <c r="D8073" i="1" s="1"/>
  <c r="D8074" i="1" s="1"/>
  <c r="D8075" i="1" s="1"/>
  <c r="D8076" i="1" s="1"/>
  <c r="D8077" i="1" s="1"/>
  <c r="D8078" i="1" s="1"/>
  <c r="D8079" i="1" s="1"/>
  <c r="D8080" i="1" s="1"/>
  <c r="D8081" i="1" s="1"/>
  <c r="D8082" i="1" s="1"/>
  <c r="D8083" i="1" s="1"/>
  <c r="D8084" i="1" s="1"/>
  <c r="D8085" i="1" s="1"/>
  <c r="D8086" i="1" s="1"/>
  <c r="D8087" i="1" s="1"/>
  <c r="D8088" i="1" s="1"/>
  <c r="D8089" i="1" s="1"/>
  <c r="D8090" i="1" s="1"/>
  <c r="D8091" i="1" s="1"/>
  <c r="D8092" i="1" s="1"/>
  <c r="D8093" i="1" s="1"/>
  <c r="D8094" i="1" s="1"/>
  <c r="D8095" i="1" s="1"/>
  <c r="D8096" i="1" s="1"/>
  <c r="D8097" i="1" s="1"/>
  <c r="D8098" i="1" s="1"/>
  <c r="D8099" i="1" s="1"/>
  <c r="D8100" i="1" s="1"/>
  <c r="D8101" i="1" s="1"/>
  <c r="D8102" i="1" s="1"/>
  <c r="D8103" i="1" s="1"/>
  <c r="D8104" i="1" s="1"/>
  <c r="D8105" i="1" s="1"/>
  <c r="D8106" i="1" s="1"/>
  <c r="D8107" i="1" s="1"/>
  <c r="D8108" i="1" s="1"/>
  <c r="D8109" i="1" s="1"/>
  <c r="D8110" i="1" s="1"/>
  <c r="D8111" i="1" s="1"/>
  <c r="D8112" i="1" s="1"/>
  <c r="D8113" i="1" s="1"/>
  <c r="D8114" i="1" s="1"/>
  <c r="D8115" i="1" s="1"/>
  <c r="D8116" i="1" s="1"/>
  <c r="D8117" i="1" s="1"/>
  <c r="D8118" i="1" s="1"/>
  <c r="D8119" i="1" s="1"/>
  <c r="D8120" i="1" s="1"/>
  <c r="D8121" i="1" s="1"/>
  <c r="D8122" i="1" s="1"/>
  <c r="D8123" i="1" s="1"/>
  <c r="D8124" i="1" s="1"/>
  <c r="D8125" i="1" s="1"/>
  <c r="D8126" i="1" s="1"/>
  <c r="D8127" i="1" s="1"/>
  <c r="D8128" i="1" s="1"/>
  <c r="D8129" i="1" s="1"/>
  <c r="D8130" i="1" s="1"/>
  <c r="D8131" i="1" s="1"/>
  <c r="D8132" i="1" s="1"/>
  <c r="D8133" i="1" s="1"/>
  <c r="D8134" i="1" s="1"/>
  <c r="D8135" i="1" s="1"/>
  <c r="D8136" i="1" s="1"/>
  <c r="D8137" i="1" s="1"/>
  <c r="D8138" i="1" s="1"/>
  <c r="D8139" i="1" s="1"/>
  <c r="D8140" i="1" s="1"/>
  <c r="D8141" i="1" s="1"/>
  <c r="D8142" i="1" s="1"/>
  <c r="D8143" i="1" s="1"/>
  <c r="D8144" i="1" s="1"/>
  <c r="D8145" i="1" s="1"/>
  <c r="D8146" i="1" s="1"/>
  <c r="D8147" i="1" s="1"/>
  <c r="D8148" i="1" s="1"/>
  <c r="D8149" i="1" s="1"/>
  <c r="D8150" i="1" s="1"/>
  <c r="D8151" i="1" s="1"/>
  <c r="D8152" i="1" s="1"/>
  <c r="D8153" i="1" s="1"/>
  <c r="D8154" i="1" s="1"/>
  <c r="D8155" i="1" s="1"/>
  <c r="D8156" i="1" s="1"/>
  <c r="D8157" i="1" s="1"/>
  <c r="D8158" i="1" s="1"/>
  <c r="D8159" i="1" s="1"/>
  <c r="D8160" i="1" s="1"/>
  <c r="D8161" i="1" s="1"/>
  <c r="D8162" i="1" s="1"/>
  <c r="D8163" i="1" s="1"/>
  <c r="D8164" i="1" s="1"/>
  <c r="D8165" i="1" s="1"/>
  <c r="D8166" i="1" s="1"/>
  <c r="D8167" i="1" s="1"/>
  <c r="D8168" i="1" s="1"/>
  <c r="D8169" i="1" s="1"/>
  <c r="D8170" i="1" s="1"/>
  <c r="D8171" i="1" s="1"/>
  <c r="D8172" i="1" s="1"/>
  <c r="D8173" i="1" s="1"/>
  <c r="D8174" i="1" s="1"/>
  <c r="D8175" i="1" s="1"/>
  <c r="D8176" i="1" s="1"/>
  <c r="D8177" i="1" s="1"/>
  <c r="D8178" i="1" s="1"/>
  <c r="D8179" i="1" s="1"/>
  <c r="D8180" i="1" s="1"/>
  <c r="D8181" i="1" s="1"/>
  <c r="D8182" i="1" s="1"/>
  <c r="D8183" i="1" s="1"/>
  <c r="D8184" i="1" s="1"/>
  <c r="D8185" i="1" s="1"/>
  <c r="D8186" i="1" s="1"/>
  <c r="D8187" i="1" s="1"/>
  <c r="D8188" i="1" s="1"/>
  <c r="D8189" i="1" s="1"/>
  <c r="D8190" i="1" s="1"/>
  <c r="D8191" i="1" s="1"/>
  <c r="D8192" i="1" s="1"/>
  <c r="D8193" i="1" s="1"/>
  <c r="D8194" i="1" s="1"/>
  <c r="D8195" i="1" s="1"/>
  <c r="D8196" i="1" s="1"/>
  <c r="D8197" i="1" s="1"/>
  <c r="D8198" i="1" s="1"/>
  <c r="D8199" i="1" s="1"/>
  <c r="D8200" i="1" s="1"/>
  <c r="D8201" i="1" s="1"/>
  <c r="D8202" i="1" s="1"/>
  <c r="D8203" i="1" s="1"/>
  <c r="D8204" i="1" s="1"/>
  <c r="D8205" i="1" s="1"/>
  <c r="D8206" i="1" s="1"/>
  <c r="D8207" i="1" s="1"/>
  <c r="D8208" i="1" s="1"/>
  <c r="D8209" i="1" s="1"/>
  <c r="D8210" i="1" s="1"/>
  <c r="D8211" i="1" s="1"/>
  <c r="D8212" i="1" s="1"/>
  <c r="D8213" i="1" s="1"/>
  <c r="D8214" i="1" s="1"/>
  <c r="D8215" i="1" s="1"/>
  <c r="D8216" i="1" s="1"/>
  <c r="D8217" i="1" s="1"/>
  <c r="D8218" i="1" s="1"/>
  <c r="D8219" i="1" s="1"/>
  <c r="D8220" i="1" s="1"/>
  <c r="D8221" i="1" s="1"/>
  <c r="D8222" i="1" s="1"/>
  <c r="D8223" i="1" s="1"/>
  <c r="D8224" i="1" s="1"/>
  <c r="D8225" i="1" s="1"/>
  <c r="D8226" i="1" s="1"/>
  <c r="D8227" i="1" s="1"/>
  <c r="D8228" i="1" s="1"/>
  <c r="D8229" i="1" s="1"/>
  <c r="D8230" i="1" s="1"/>
  <c r="D8231" i="1" s="1"/>
  <c r="D8232" i="1" s="1"/>
  <c r="D8233" i="1" s="1"/>
  <c r="D8234" i="1" s="1"/>
  <c r="D8235" i="1" s="1"/>
  <c r="D8236" i="1" s="1"/>
  <c r="D8237" i="1" s="1"/>
  <c r="D8238" i="1" s="1"/>
  <c r="D8239" i="1" s="1"/>
  <c r="D8240" i="1" s="1"/>
  <c r="D8241" i="1" s="1"/>
  <c r="D8242" i="1" s="1"/>
  <c r="D8243" i="1" s="1"/>
  <c r="D8244" i="1" s="1"/>
  <c r="D8245" i="1" s="1"/>
  <c r="D8246" i="1" s="1"/>
  <c r="D8247" i="1" s="1"/>
  <c r="D8248" i="1" s="1"/>
  <c r="D8249" i="1" s="1"/>
  <c r="D8250" i="1" s="1"/>
  <c r="D8251" i="1" s="1"/>
  <c r="D8252" i="1" s="1"/>
  <c r="D8253" i="1" s="1"/>
  <c r="D8254" i="1" s="1"/>
  <c r="D8255" i="1" s="1"/>
  <c r="D8256" i="1" s="1"/>
  <c r="D8257" i="1" s="1"/>
  <c r="D8258" i="1" s="1"/>
  <c r="D8259" i="1" s="1"/>
  <c r="D8260" i="1" s="1"/>
  <c r="D8261" i="1" s="1"/>
  <c r="D8262" i="1" s="1"/>
  <c r="D8263" i="1" s="1"/>
  <c r="D8264" i="1" s="1"/>
  <c r="D8265" i="1" s="1"/>
  <c r="D8266" i="1" s="1"/>
  <c r="D8267" i="1" s="1"/>
  <c r="D8268" i="1" s="1"/>
  <c r="D8269" i="1" s="1"/>
  <c r="D8270" i="1" s="1"/>
  <c r="D8271" i="1" s="1"/>
  <c r="D8272" i="1" s="1"/>
  <c r="D8273" i="1" s="1"/>
  <c r="D8274" i="1" s="1"/>
  <c r="D8275" i="1" s="1"/>
  <c r="D8276" i="1" s="1"/>
  <c r="D8277" i="1" s="1"/>
  <c r="D8278" i="1" s="1"/>
  <c r="D8279" i="1" s="1"/>
  <c r="D8280" i="1" s="1"/>
  <c r="D8281" i="1" s="1"/>
  <c r="D8282" i="1" s="1"/>
  <c r="D8283" i="1" s="1"/>
  <c r="D8284" i="1" s="1"/>
  <c r="D8285" i="1" s="1"/>
  <c r="D8286" i="1" s="1"/>
  <c r="D8287" i="1" s="1"/>
  <c r="D8288" i="1" s="1"/>
  <c r="D8289" i="1" s="1"/>
  <c r="D8290" i="1" s="1"/>
  <c r="D8291" i="1" s="1"/>
  <c r="D8292" i="1" s="1"/>
  <c r="D8293" i="1" s="1"/>
  <c r="D8294" i="1" s="1"/>
  <c r="D8295" i="1" s="1"/>
  <c r="D8296" i="1" s="1"/>
  <c r="D8297" i="1" s="1"/>
  <c r="D8298" i="1" s="1"/>
  <c r="D8299" i="1" s="1"/>
  <c r="D8300" i="1" s="1"/>
  <c r="D8301" i="1" s="1"/>
  <c r="D8302" i="1" s="1"/>
  <c r="D8303" i="1" s="1"/>
  <c r="D8304" i="1" s="1"/>
  <c r="D8305" i="1" s="1"/>
  <c r="D8306" i="1" s="1"/>
  <c r="D8307" i="1" s="1"/>
  <c r="D8308" i="1" s="1"/>
  <c r="D8309" i="1" s="1"/>
  <c r="D8310" i="1" s="1"/>
  <c r="D8311" i="1" s="1"/>
  <c r="D8312" i="1" s="1"/>
  <c r="D8313" i="1" s="1"/>
  <c r="D8314" i="1" s="1"/>
  <c r="D8315" i="1" s="1"/>
  <c r="D8316" i="1" s="1"/>
  <c r="D8317" i="1" s="1"/>
  <c r="D8318" i="1" s="1"/>
  <c r="D8319" i="1" s="1"/>
  <c r="D8320" i="1" s="1"/>
  <c r="D8321" i="1" s="1"/>
  <c r="D8322" i="1" s="1"/>
  <c r="D8323" i="1" s="1"/>
  <c r="D8324" i="1" s="1"/>
  <c r="D8325" i="1" s="1"/>
  <c r="D8326" i="1" s="1"/>
  <c r="D8327" i="1" s="1"/>
  <c r="D8328" i="1" s="1"/>
  <c r="D8329" i="1" s="1"/>
  <c r="D8330" i="1" s="1"/>
  <c r="D8331" i="1" s="1"/>
  <c r="D8332" i="1" s="1"/>
  <c r="D8333" i="1" s="1"/>
  <c r="D8334" i="1" s="1"/>
  <c r="D8335" i="1" s="1"/>
  <c r="D8336" i="1" s="1"/>
  <c r="D8337" i="1" s="1"/>
  <c r="D8338" i="1" s="1"/>
  <c r="D8339" i="1" s="1"/>
  <c r="D8340" i="1" s="1"/>
  <c r="D8341" i="1" s="1"/>
  <c r="D8342" i="1" s="1"/>
  <c r="D8343" i="1" s="1"/>
  <c r="D8344" i="1" s="1"/>
  <c r="D8345" i="1" s="1"/>
  <c r="D8346" i="1" s="1"/>
  <c r="D8347" i="1" s="1"/>
  <c r="D8348" i="1" s="1"/>
  <c r="D8349" i="1" s="1"/>
  <c r="D8350" i="1" s="1"/>
  <c r="D8351" i="1" s="1"/>
  <c r="D8352" i="1" s="1"/>
  <c r="D8353" i="1" s="1"/>
  <c r="D8354" i="1" s="1"/>
  <c r="D8355" i="1" s="1"/>
  <c r="D8356" i="1" s="1"/>
  <c r="D8357" i="1" s="1"/>
  <c r="D8358" i="1" s="1"/>
  <c r="D8359" i="1" s="1"/>
  <c r="D8360" i="1" s="1"/>
  <c r="D8361" i="1" s="1"/>
  <c r="D8362" i="1" s="1"/>
  <c r="D8363" i="1" s="1"/>
  <c r="D8364" i="1" s="1"/>
  <c r="D8365" i="1" s="1"/>
  <c r="D8366" i="1" s="1"/>
  <c r="D8367" i="1" s="1"/>
  <c r="D8368" i="1" s="1"/>
  <c r="D8369" i="1" s="1"/>
  <c r="D8370" i="1" s="1"/>
  <c r="D8371" i="1" s="1"/>
  <c r="D8372" i="1" s="1"/>
  <c r="D8373" i="1" s="1"/>
  <c r="D8374" i="1" s="1"/>
  <c r="D8375" i="1" s="1"/>
  <c r="D8376" i="1" s="1"/>
  <c r="D8377" i="1" s="1"/>
  <c r="D8378" i="1" s="1"/>
  <c r="D8379" i="1" s="1"/>
  <c r="D8380" i="1" s="1"/>
  <c r="D8381" i="1" s="1"/>
  <c r="D8382" i="1" s="1"/>
  <c r="D8383" i="1" s="1"/>
  <c r="D8384" i="1" s="1"/>
  <c r="D8385" i="1" s="1"/>
  <c r="D8386" i="1" s="1"/>
  <c r="D8387" i="1" s="1"/>
  <c r="D8388" i="1" s="1"/>
  <c r="D8389" i="1" s="1"/>
  <c r="D8390" i="1" s="1"/>
  <c r="D8391" i="1" s="1"/>
  <c r="D8392" i="1" s="1"/>
  <c r="D8393" i="1" s="1"/>
  <c r="D8394" i="1" s="1"/>
  <c r="D8395" i="1" s="1"/>
  <c r="D8396" i="1" s="1"/>
  <c r="D8397" i="1" s="1"/>
  <c r="D8398" i="1" s="1"/>
  <c r="D8399" i="1" s="1"/>
  <c r="D8400" i="1" s="1"/>
  <c r="D8401" i="1" s="1"/>
  <c r="D8402" i="1" s="1"/>
  <c r="D8403" i="1" s="1"/>
  <c r="D8404" i="1" s="1"/>
  <c r="D8405" i="1" s="1"/>
  <c r="D8406" i="1" s="1"/>
  <c r="D8407" i="1" s="1"/>
  <c r="D8408" i="1" s="1"/>
  <c r="D8409" i="1" s="1"/>
  <c r="D8410" i="1" s="1"/>
  <c r="D8411" i="1" s="1"/>
  <c r="D8412" i="1" s="1"/>
  <c r="D8413" i="1" s="1"/>
  <c r="D8414" i="1" s="1"/>
  <c r="D8415" i="1" s="1"/>
  <c r="D8416" i="1" s="1"/>
  <c r="D8417" i="1" s="1"/>
  <c r="D8418" i="1" s="1"/>
  <c r="D8419" i="1" s="1"/>
  <c r="D8420" i="1" s="1"/>
  <c r="D8421" i="1" s="1"/>
  <c r="D8422" i="1" s="1"/>
  <c r="D8423" i="1" s="1"/>
  <c r="D8424" i="1" s="1"/>
  <c r="D8425" i="1" s="1"/>
  <c r="D8426" i="1" s="1"/>
  <c r="D8427" i="1" s="1"/>
  <c r="D8428" i="1" s="1"/>
  <c r="D8429" i="1" s="1"/>
  <c r="D8430" i="1" s="1"/>
  <c r="D8431" i="1" s="1"/>
  <c r="D8432" i="1" s="1"/>
  <c r="D8433" i="1" s="1"/>
  <c r="D8434" i="1" s="1"/>
  <c r="D8435" i="1" s="1"/>
  <c r="D8436" i="1" s="1"/>
  <c r="D8437" i="1" s="1"/>
  <c r="D8438" i="1" s="1"/>
  <c r="D8439" i="1" s="1"/>
  <c r="D8440" i="1" s="1"/>
  <c r="D8441" i="1" s="1"/>
  <c r="D8442" i="1" s="1"/>
  <c r="D8443" i="1" s="1"/>
  <c r="D8444" i="1" s="1"/>
  <c r="D8445" i="1" s="1"/>
  <c r="D8446" i="1" s="1"/>
  <c r="D8447" i="1" s="1"/>
  <c r="D8448" i="1" s="1"/>
  <c r="D8449" i="1" s="1"/>
  <c r="D8450" i="1" s="1"/>
  <c r="D8451" i="1" s="1"/>
  <c r="D8452" i="1" s="1"/>
  <c r="D8453" i="1" s="1"/>
  <c r="D8454" i="1" s="1"/>
  <c r="D8455" i="1" s="1"/>
  <c r="D8456" i="1" s="1"/>
  <c r="D8457" i="1" s="1"/>
  <c r="D8458" i="1" s="1"/>
  <c r="D8459" i="1" s="1"/>
  <c r="D8460" i="1" s="1"/>
  <c r="D8461" i="1" s="1"/>
  <c r="D8462" i="1" s="1"/>
  <c r="D8463" i="1" s="1"/>
  <c r="D8464" i="1" s="1"/>
  <c r="D8465" i="1" s="1"/>
  <c r="D8466" i="1" s="1"/>
  <c r="D8467" i="1" s="1"/>
  <c r="D8468" i="1" s="1"/>
  <c r="D8469" i="1" s="1"/>
  <c r="D8470" i="1" s="1"/>
  <c r="D8471" i="1" s="1"/>
  <c r="D8472" i="1" s="1"/>
  <c r="D8473" i="1" s="1"/>
  <c r="D8474" i="1" s="1"/>
  <c r="D8475" i="1" s="1"/>
  <c r="D8476" i="1" s="1"/>
  <c r="D8477" i="1" s="1"/>
  <c r="D8478" i="1" s="1"/>
  <c r="D8479" i="1" s="1"/>
  <c r="D8480" i="1" s="1"/>
  <c r="D8481" i="1" s="1"/>
  <c r="D8482" i="1" s="1"/>
  <c r="D8483" i="1" s="1"/>
  <c r="D8484" i="1" s="1"/>
  <c r="D8485" i="1" s="1"/>
  <c r="D8486" i="1" s="1"/>
  <c r="D8487" i="1" s="1"/>
  <c r="D8488" i="1" s="1"/>
  <c r="D8489" i="1" s="1"/>
  <c r="D8490" i="1" s="1"/>
  <c r="D8491" i="1" s="1"/>
  <c r="D8492" i="1" s="1"/>
  <c r="D8493" i="1" s="1"/>
  <c r="D8494" i="1" s="1"/>
  <c r="D8495" i="1" s="1"/>
  <c r="D8496" i="1" s="1"/>
  <c r="D8497" i="1" s="1"/>
  <c r="D8498" i="1" s="1"/>
  <c r="D8499" i="1" s="1"/>
  <c r="D8500" i="1" s="1"/>
  <c r="D8501" i="1" s="1"/>
  <c r="D8502" i="1" s="1"/>
  <c r="D8503" i="1" s="1"/>
  <c r="D8504" i="1" s="1"/>
  <c r="D8505" i="1" s="1"/>
  <c r="D8506" i="1" s="1"/>
  <c r="D8507" i="1" s="1"/>
  <c r="D8508" i="1" s="1"/>
  <c r="D8509" i="1" s="1"/>
  <c r="D8510" i="1" s="1"/>
  <c r="D8511" i="1" s="1"/>
  <c r="D8512" i="1" s="1"/>
  <c r="D8513" i="1" s="1"/>
  <c r="D8514" i="1" s="1"/>
  <c r="D8515" i="1" s="1"/>
  <c r="D8516" i="1" s="1"/>
  <c r="D8517" i="1" s="1"/>
  <c r="D8518" i="1" s="1"/>
  <c r="D8519" i="1" s="1"/>
  <c r="D8520" i="1" s="1"/>
  <c r="D8521" i="1" s="1"/>
  <c r="D8522" i="1" s="1"/>
  <c r="D8523" i="1" s="1"/>
  <c r="D8524" i="1" s="1"/>
  <c r="D8525" i="1" s="1"/>
  <c r="D8526" i="1" s="1"/>
  <c r="D8527" i="1" s="1"/>
  <c r="D8528" i="1" s="1"/>
  <c r="D8529" i="1" s="1"/>
  <c r="D8530" i="1" s="1"/>
  <c r="D8531" i="1" s="1"/>
  <c r="D8532" i="1" s="1"/>
  <c r="D8533" i="1" s="1"/>
  <c r="D8534" i="1" s="1"/>
  <c r="D8535" i="1" s="1"/>
  <c r="D8536" i="1" s="1"/>
  <c r="D8537" i="1" s="1"/>
  <c r="D8538" i="1" s="1"/>
  <c r="D8539" i="1" s="1"/>
  <c r="D8540" i="1" s="1"/>
  <c r="D8541" i="1" s="1"/>
  <c r="D8542" i="1" s="1"/>
  <c r="D8543" i="1" s="1"/>
  <c r="D8544" i="1" s="1"/>
  <c r="D8545" i="1" s="1"/>
  <c r="D8546" i="1" s="1"/>
  <c r="D8547" i="1" s="1"/>
  <c r="D8548" i="1" s="1"/>
  <c r="D8549" i="1" s="1"/>
  <c r="D8550" i="1" s="1"/>
  <c r="D8551" i="1" s="1"/>
  <c r="D8552" i="1" s="1"/>
  <c r="D8553" i="1" s="1"/>
  <c r="D8554" i="1" s="1"/>
  <c r="D8555" i="1" s="1"/>
  <c r="D8556" i="1" s="1"/>
  <c r="D8557" i="1" s="1"/>
  <c r="D8558" i="1" s="1"/>
  <c r="D8559" i="1" s="1"/>
  <c r="D8560" i="1" s="1"/>
  <c r="D8561" i="1" s="1"/>
  <c r="D8562" i="1" s="1"/>
  <c r="D8563" i="1" s="1"/>
  <c r="D8564" i="1" s="1"/>
  <c r="D8565" i="1" s="1"/>
  <c r="D8566" i="1" s="1"/>
  <c r="D8567" i="1" s="1"/>
  <c r="D8568" i="1" s="1"/>
  <c r="D8569" i="1" s="1"/>
  <c r="D8570" i="1" s="1"/>
  <c r="D8571" i="1" s="1"/>
  <c r="D8572" i="1" s="1"/>
  <c r="D8573" i="1" s="1"/>
  <c r="D8574" i="1" s="1"/>
  <c r="D8575" i="1" s="1"/>
  <c r="D8576" i="1" s="1"/>
  <c r="D8577" i="1" s="1"/>
  <c r="D8578" i="1" s="1"/>
  <c r="D8579" i="1" s="1"/>
  <c r="D8580" i="1" s="1"/>
  <c r="D8581" i="1" s="1"/>
  <c r="D8582" i="1" s="1"/>
  <c r="D8583" i="1" s="1"/>
  <c r="D8584" i="1" s="1"/>
  <c r="D8585" i="1" s="1"/>
  <c r="D8586" i="1" s="1"/>
  <c r="D8587" i="1" s="1"/>
  <c r="D8588" i="1" s="1"/>
  <c r="D8589" i="1" s="1"/>
  <c r="D8590" i="1" s="1"/>
  <c r="D8591" i="1" s="1"/>
  <c r="D8592" i="1" s="1"/>
  <c r="D8593" i="1" s="1"/>
  <c r="D8594" i="1" s="1"/>
  <c r="D8595" i="1" s="1"/>
  <c r="D8596" i="1" s="1"/>
  <c r="D8597" i="1" s="1"/>
  <c r="D8598" i="1" s="1"/>
  <c r="D8599" i="1" s="1"/>
  <c r="D8600" i="1" s="1"/>
  <c r="D8601" i="1" s="1"/>
  <c r="D8602" i="1" s="1"/>
  <c r="D8603" i="1" s="1"/>
  <c r="D8604" i="1" s="1"/>
  <c r="D8605" i="1" s="1"/>
  <c r="D8606" i="1" s="1"/>
  <c r="D8607" i="1" s="1"/>
  <c r="D8608" i="1" s="1"/>
  <c r="D8609" i="1" s="1"/>
  <c r="D8610" i="1" s="1"/>
  <c r="D8611" i="1" s="1"/>
  <c r="D8612" i="1" s="1"/>
  <c r="D8613" i="1" s="1"/>
  <c r="D8614" i="1" s="1"/>
  <c r="D8615" i="1" s="1"/>
  <c r="D8616" i="1" s="1"/>
  <c r="D8617" i="1" s="1"/>
  <c r="D8618" i="1" s="1"/>
  <c r="D8619" i="1" s="1"/>
  <c r="D8620" i="1" s="1"/>
  <c r="D8621" i="1" s="1"/>
  <c r="D8622" i="1" s="1"/>
  <c r="D8623" i="1" s="1"/>
  <c r="D8624" i="1" s="1"/>
  <c r="D8625" i="1" s="1"/>
  <c r="D8626" i="1" s="1"/>
  <c r="D8627" i="1" s="1"/>
  <c r="D8628" i="1" s="1"/>
  <c r="D8629" i="1" s="1"/>
  <c r="D8630" i="1" s="1"/>
  <c r="D8631" i="1" s="1"/>
  <c r="D8632" i="1" s="1"/>
  <c r="D8633" i="1" s="1"/>
  <c r="D8634" i="1" s="1"/>
  <c r="D8635" i="1" s="1"/>
  <c r="D8636" i="1" s="1"/>
  <c r="D8637" i="1" s="1"/>
  <c r="D8638" i="1" s="1"/>
  <c r="D8639" i="1" s="1"/>
  <c r="D8640" i="1" s="1"/>
  <c r="D8641" i="1" s="1"/>
  <c r="D8642" i="1" s="1"/>
  <c r="D8643" i="1" s="1"/>
  <c r="D8644" i="1" s="1"/>
  <c r="D8645" i="1" s="1"/>
  <c r="D8646" i="1" s="1"/>
  <c r="D8647" i="1" s="1"/>
  <c r="D8648" i="1" s="1"/>
  <c r="D8649" i="1" s="1"/>
  <c r="D8650" i="1" s="1"/>
  <c r="D8651" i="1" s="1"/>
  <c r="D8652" i="1" s="1"/>
  <c r="D8653" i="1" s="1"/>
  <c r="D8654" i="1" s="1"/>
  <c r="D8655" i="1" s="1"/>
  <c r="D8656" i="1" s="1"/>
  <c r="D8657" i="1" s="1"/>
  <c r="D8658" i="1" s="1"/>
  <c r="D8659" i="1" s="1"/>
  <c r="D8660" i="1" s="1"/>
  <c r="D8661" i="1" s="1"/>
  <c r="D8662" i="1" s="1"/>
  <c r="D8663" i="1" s="1"/>
  <c r="D8664" i="1" s="1"/>
  <c r="D8665" i="1" s="1"/>
  <c r="D8666" i="1" s="1"/>
  <c r="D8667" i="1" s="1"/>
  <c r="D8668" i="1" s="1"/>
  <c r="D8669" i="1" s="1"/>
  <c r="D8670" i="1" s="1"/>
  <c r="D8671" i="1" s="1"/>
  <c r="D8672" i="1" s="1"/>
  <c r="D8673" i="1" s="1"/>
  <c r="D8674" i="1" s="1"/>
  <c r="D8675" i="1" s="1"/>
  <c r="D8676" i="1" s="1"/>
  <c r="D8677" i="1" s="1"/>
  <c r="D8678" i="1" s="1"/>
  <c r="D8679" i="1" s="1"/>
  <c r="D8680" i="1" s="1"/>
  <c r="D8681" i="1" s="1"/>
  <c r="D8682" i="1" s="1"/>
  <c r="D8683" i="1" s="1"/>
  <c r="D8684" i="1" s="1"/>
  <c r="D8685" i="1" s="1"/>
  <c r="D8686" i="1" s="1"/>
  <c r="D8687" i="1" s="1"/>
  <c r="D8688" i="1" s="1"/>
  <c r="D8689" i="1" s="1"/>
  <c r="D8690" i="1" s="1"/>
  <c r="D8691" i="1" s="1"/>
  <c r="D8692" i="1" s="1"/>
  <c r="D8693" i="1" s="1"/>
  <c r="D8694" i="1" s="1"/>
  <c r="D8695" i="1" s="1"/>
  <c r="D8696" i="1" s="1"/>
  <c r="D8697" i="1" s="1"/>
  <c r="D8698" i="1" s="1"/>
  <c r="D8699" i="1" s="1"/>
  <c r="D8700" i="1" s="1"/>
  <c r="D8701" i="1" s="1"/>
  <c r="D8702" i="1" s="1"/>
  <c r="D8703" i="1" s="1"/>
  <c r="D8704" i="1" s="1"/>
  <c r="D8705" i="1" s="1"/>
  <c r="D8706" i="1" s="1"/>
  <c r="D8707" i="1" s="1"/>
  <c r="D8708" i="1" s="1"/>
  <c r="D8709" i="1" s="1"/>
  <c r="D8710" i="1" s="1"/>
  <c r="D8711" i="1" s="1"/>
  <c r="D8712" i="1" s="1"/>
  <c r="D8713" i="1" s="1"/>
  <c r="D8714" i="1" s="1"/>
  <c r="D8715" i="1" s="1"/>
  <c r="D8716" i="1" s="1"/>
  <c r="D8717" i="1" s="1"/>
  <c r="D8718" i="1" s="1"/>
  <c r="D8719" i="1" s="1"/>
  <c r="D8720" i="1" s="1"/>
  <c r="D8721" i="1" s="1"/>
  <c r="D8722" i="1" s="1"/>
  <c r="D8723" i="1" s="1"/>
  <c r="D8724" i="1" s="1"/>
  <c r="D8725" i="1" s="1"/>
  <c r="D8726" i="1" s="1"/>
  <c r="D8727" i="1" s="1"/>
  <c r="D8728" i="1" s="1"/>
  <c r="D8729" i="1" s="1"/>
  <c r="D8730" i="1" s="1"/>
  <c r="D8731" i="1" s="1"/>
  <c r="D8732" i="1" s="1"/>
  <c r="D8733" i="1" s="1"/>
  <c r="D8734" i="1" s="1"/>
  <c r="D8735" i="1" s="1"/>
  <c r="D8736" i="1" s="1"/>
  <c r="D8737" i="1" s="1"/>
  <c r="D8738" i="1" s="1"/>
  <c r="D8739" i="1" s="1"/>
  <c r="D8740" i="1" s="1"/>
  <c r="D8741" i="1" s="1"/>
  <c r="D8742" i="1" s="1"/>
  <c r="D8743" i="1" s="1"/>
  <c r="D8744" i="1" s="1"/>
  <c r="D8745" i="1" s="1"/>
  <c r="D8746" i="1" s="1"/>
  <c r="D8747" i="1" s="1"/>
  <c r="D8748" i="1" s="1"/>
  <c r="D8749" i="1" s="1"/>
  <c r="D8750" i="1" s="1"/>
  <c r="D8751" i="1" s="1"/>
  <c r="D8752" i="1" s="1"/>
  <c r="D8753" i="1" s="1"/>
  <c r="D8754" i="1" s="1"/>
  <c r="D8755" i="1" s="1"/>
  <c r="D8756" i="1" s="1"/>
  <c r="D8757" i="1" s="1"/>
  <c r="D8758" i="1" s="1"/>
  <c r="D8759" i="1" s="1"/>
  <c r="D8760" i="1" s="1"/>
  <c r="D8761" i="1" s="1"/>
  <c r="D8762" i="1" s="1"/>
  <c r="D8763" i="1" s="1"/>
  <c r="D8764" i="1" s="1"/>
  <c r="D8765" i="1" s="1"/>
  <c r="D8766" i="1" s="1"/>
  <c r="D8767" i="1" s="1"/>
  <c r="D8768" i="1" s="1"/>
  <c r="D8769" i="1" s="1"/>
  <c r="D8770" i="1" s="1"/>
  <c r="D8771" i="1" s="1"/>
  <c r="D8772" i="1" s="1"/>
  <c r="D8773" i="1" s="1"/>
  <c r="D8774" i="1" s="1"/>
  <c r="D8775" i="1" s="1"/>
  <c r="D8776" i="1" s="1"/>
  <c r="D8777" i="1" s="1"/>
  <c r="D8778" i="1" s="1"/>
  <c r="D8779" i="1" s="1"/>
  <c r="D8780" i="1" s="1"/>
  <c r="D8781" i="1" s="1"/>
  <c r="D8782" i="1" s="1"/>
  <c r="D8783" i="1" s="1"/>
  <c r="D8784" i="1" s="1"/>
  <c r="D8785" i="1" s="1"/>
  <c r="D8786" i="1" s="1"/>
  <c r="D8787" i="1" s="1"/>
  <c r="D8788" i="1" s="1"/>
  <c r="D8789" i="1" s="1"/>
  <c r="D8790" i="1" s="1"/>
  <c r="D8791" i="1" s="1"/>
  <c r="D8792" i="1" s="1"/>
  <c r="D8793" i="1" s="1"/>
  <c r="D8794" i="1" s="1"/>
  <c r="D8795" i="1" s="1"/>
  <c r="D8796" i="1" s="1"/>
  <c r="D8797" i="1" s="1"/>
  <c r="D8798" i="1" s="1"/>
  <c r="D8799" i="1" s="1"/>
  <c r="D8800" i="1" s="1"/>
  <c r="D8801" i="1" s="1"/>
  <c r="D8802" i="1" s="1"/>
  <c r="D8803" i="1" s="1"/>
  <c r="D8804" i="1" s="1"/>
  <c r="D8805" i="1" s="1"/>
  <c r="D8806" i="1" s="1"/>
  <c r="D8807" i="1" s="1"/>
  <c r="D8808" i="1" s="1"/>
  <c r="D8809" i="1" s="1"/>
  <c r="D8810" i="1" s="1"/>
  <c r="D8811" i="1" s="1"/>
  <c r="D8812" i="1" s="1"/>
  <c r="D8813" i="1" s="1"/>
  <c r="D8814" i="1" s="1"/>
  <c r="D8815" i="1" s="1"/>
  <c r="D8816" i="1" s="1"/>
  <c r="D8817" i="1" s="1"/>
  <c r="D8818" i="1" s="1"/>
  <c r="D8819" i="1" s="1"/>
  <c r="D8820" i="1" s="1"/>
  <c r="D8821" i="1" s="1"/>
  <c r="D8822" i="1" s="1"/>
  <c r="D8823" i="1" s="1"/>
  <c r="D8824" i="1" s="1"/>
  <c r="D8825" i="1" s="1"/>
  <c r="D8826" i="1" s="1"/>
  <c r="D8827" i="1" s="1"/>
  <c r="D8828" i="1" s="1"/>
  <c r="D8829" i="1" s="1"/>
  <c r="D8830" i="1" s="1"/>
  <c r="D8831" i="1" s="1"/>
  <c r="D8832" i="1" s="1"/>
  <c r="D8833" i="1" s="1"/>
  <c r="D8834" i="1" s="1"/>
  <c r="D8835" i="1" s="1"/>
  <c r="D8836" i="1" s="1"/>
  <c r="D8837" i="1" s="1"/>
  <c r="D8838" i="1" s="1"/>
  <c r="D8839" i="1" s="1"/>
  <c r="D8840" i="1" s="1"/>
  <c r="D8841" i="1" s="1"/>
  <c r="D8842" i="1" s="1"/>
  <c r="D8843" i="1" s="1"/>
  <c r="D8844" i="1" s="1"/>
  <c r="D8845" i="1" s="1"/>
  <c r="D8846" i="1" s="1"/>
  <c r="D8847" i="1" s="1"/>
  <c r="D8848" i="1" s="1"/>
  <c r="D8849" i="1" s="1"/>
  <c r="D8850" i="1" s="1"/>
  <c r="D8851" i="1" s="1"/>
  <c r="D8852" i="1" s="1"/>
  <c r="D8853" i="1" s="1"/>
  <c r="D8854" i="1" s="1"/>
  <c r="D8855" i="1" s="1"/>
  <c r="D8856" i="1" s="1"/>
  <c r="D8857" i="1" s="1"/>
  <c r="D8858" i="1" s="1"/>
  <c r="D8859" i="1" s="1"/>
  <c r="D8860" i="1" s="1"/>
  <c r="D8861" i="1" s="1"/>
  <c r="D8862" i="1" s="1"/>
  <c r="D8863" i="1" s="1"/>
  <c r="D8864" i="1" s="1"/>
  <c r="D8865" i="1" s="1"/>
  <c r="D8866" i="1" s="1"/>
  <c r="D8867" i="1" s="1"/>
  <c r="D8868" i="1" s="1"/>
  <c r="D8869" i="1" s="1"/>
  <c r="D8870" i="1" s="1"/>
  <c r="D8871" i="1" s="1"/>
  <c r="D8872" i="1" s="1"/>
  <c r="D8873" i="1" s="1"/>
  <c r="D8874" i="1" s="1"/>
  <c r="D8875" i="1" s="1"/>
  <c r="D8876" i="1" s="1"/>
  <c r="D8877" i="1" s="1"/>
  <c r="D8878" i="1" s="1"/>
  <c r="D8879" i="1" s="1"/>
  <c r="D8880" i="1" s="1"/>
  <c r="D8881" i="1" s="1"/>
  <c r="D8882" i="1" s="1"/>
  <c r="D8883" i="1" s="1"/>
  <c r="D8884" i="1" s="1"/>
  <c r="D8885" i="1" s="1"/>
  <c r="D8886" i="1" s="1"/>
  <c r="D8887" i="1" s="1"/>
  <c r="D8888" i="1" s="1"/>
  <c r="D8889" i="1" s="1"/>
  <c r="D8890" i="1" s="1"/>
  <c r="D8891" i="1" s="1"/>
  <c r="D8892" i="1" s="1"/>
  <c r="D8893" i="1" s="1"/>
  <c r="D8894" i="1" s="1"/>
  <c r="D8895" i="1" s="1"/>
  <c r="D8896" i="1" s="1"/>
  <c r="D8897" i="1" s="1"/>
  <c r="D8898" i="1" s="1"/>
  <c r="D8899" i="1" s="1"/>
  <c r="D8900" i="1" s="1"/>
  <c r="D8901" i="1" s="1"/>
  <c r="D8902" i="1" s="1"/>
  <c r="D8903" i="1" s="1"/>
  <c r="D8904" i="1" s="1"/>
  <c r="D8905" i="1" s="1"/>
  <c r="D8906" i="1" s="1"/>
  <c r="D8907" i="1" s="1"/>
  <c r="D8908" i="1" s="1"/>
  <c r="D8909" i="1" s="1"/>
  <c r="D8910" i="1" s="1"/>
  <c r="D8911" i="1" s="1"/>
  <c r="D8912" i="1" s="1"/>
  <c r="D8913" i="1" s="1"/>
  <c r="D8914" i="1" s="1"/>
  <c r="D8915" i="1" s="1"/>
  <c r="D8916" i="1" s="1"/>
  <c r="D8917" i="1" s="1"/>
  <c r="D8918" i="1" s="1"/>
  <c r="D8919" i="1" s="1"/>
  <c r="D8920" i="1" s="1"/>
  <c r="D8921" i="1" s="1"/>
  <c r="D8922" i="1" s="1"/>
  <c r="D8923" i="1" s="1"/>
  <c r="D8924" i="1" s="1"/>
  <c r="D8925" i="1" s="1"/>
  <c r="D8926" i="1" s="1"/>
  <c r="D8927" i="1" s="1"/>
  <c r="D8928" i="1" s="1"/>
  <c r="D8929" i="1" s="1"/>
  <c r="D8930" i="1" s="1"/>
  <c r="D8931" i="1" s="1"/>
  <c r="D8932" i="1" s="1"/>
  <c r="D8933" i="1" s="1"/>
  <c r="D8934" i="1" s="1"/>
  <c r="D8935" i="1" s="1"/>
  <c r="D8936" i="1" s="1"/>
  <c r="D8937" i="1" s="1"/>
  <c r="D8938" i="1" s="1"/>
  <c r="D8939" i="1" s="1"/>
  <c r="D8940" i="1" s="1"/>
  <c r="D8941" i="1" s="1"/>
  <c r="D8942" i="1" s="1"/>
  <c r="D8943" i="1" s="1"/>
  <c r="D8944" i="1" s="1"/>
  <c r="D8945" i="1" s="1"/>
  <c r="D8946" i="1" s="1"/>
  <c r="D8947" i="1" s="1"/>
  <c r="D8948" i="1" s="1"/>
  <c r="D8949" i="1" s="1"/>
  <c r="D8950" i="1" s="1"/>
  <c r="D8951" i="1" s="1"/>
  <c r="D8952" i="1" s="1"/>
  <c r="D8953" i="1" s="1"/>
  <c r="D8954" i="1" s="1"/>
  <c r="D8955" i="1" s="1"/>
  <c r="D8956" i="1" s="1"/>
  <c r="D8957" i="1" s="1"/>
  <c r="D8958" i="1" s="1"/>
  <c r="D8959" i="1" s="1"/>
  <c r="D8960" i="1" s="1"/>
  <c r="D8961" i="1" s="1"/>
  <c r="D8962" i="1" s="1"/>
  <c r="D8963" i="1" s="1"/>
  <c r="D8964" i="1" s="1"/>
  <c r="D8965" i="1" s="1"/>
  <c r="D8966" i="1" s="1"/>
  <c r="D8967" i="1" s="1"/>
  <c r="D8968" i="1" s="1"/>
  <c r="D8969" i="1" s="1"/>
  <c r="D8970" i="1" s="1"/>
  <c r="D8971" i="1" s="1"/>
  <c r="D8972" i="1" s="1"/>
  <c r="D8973" i="1" s="1"/>
  <c r="D8974" i="1" s="1"/>
  <c r="D8975" i="1" s="1"/>
  <c r="D8976" i="1" s="1"/>
  <c r="D8977" i="1" s="1"/>
  <c r="D8978" i="1" s="1"/>
  <c r="D8979" i="1" s="1"/>
  <c r="D8980" i="1" s="1"/>
  <c r="D8981" i="1" s="1"/>
  <c r="D8982" i="1" s="1"/>
  <c r="D8983" i="1" s="1"/>
  <c r="D8984" i="1" s="1"/>
  <c r="D8985" i="1" s="1"/>
  <c r="D8986" i="1" s="1"/>
  <c r="D8987" i="1" s="1"/>
  <c r="D8988" i="1" s="1"/>
  <c r="D8989" i="1" s="1"/>
  <c r="D8990" i="1" s="1"/>
  <c r="D8991" i="1" s="1"/>
  <c r="D8992" i="1" s="1"/>
  <c r="D8993" i="1" s="1"/>
  <c r="D8994" i="1" s="1"/>
  <c r="D8995" i="1" s="1"/>
  <c r="D8996" i="1" s="1"/>
  <c r="D8997" i="1" s="1"/>
  <c r="D8998" i="1" s="1"/>
  <c r="D8999" i="1" s="1"/>
  <c r="D9000" i="1" s="1"/>
  <c r="D9001" i="1" s="1"/>
  <c r="D9002" i="1" s="1"/>
  <c r="D9003" i="1" s="1"/>
  <c r="D9004" i="1" s="1"/>
  <c r="D9005" i="1" s="1"/>
  <c r="D9006" i="1" s="1"/>
  <c r="D9007" i="1" s="1"/>
  <c r="D9008" i="1" s="1"/>
  <c r="D9009" i="1" s="1"/>
  <c r="D9010" i="1" s="1"/>
  <c r="D9011" i="1" s="1"/>
  <c r="D9012" i="1" s="1"/>
  <c r="D9013" i="1" s="1"/>
  <c r="D9014" i="1" s="1"/>
  <c r="D9015" i="1" s="1"/>
  <c r="D9016" i="1" s="1"/>
  <c r="D9017" i="1" s="1"/>
  <c r="D9018" i="1" s="1"/>
  <c r="D9019" i="1" s="1"/>
  <c r="D9020" i="1" s="1"/>
  <c r="D9021" i="1" s="1"/>
  <c r="D9022" i="1" s="1"/>
  <c r="D9023" i="1" s="1"/>
  <c r="D9024" i="1" s="1"/>
  <c r="D9025" i="1" s="1"/>
  <c r="D9026" i="1" s="1"/>
  <c r="D9027" i="1" s="1"/>
  <c r="D9028" i="1" s="1"/>
  <c r="D9029" i="1" s="1"/>
  <c r="D9030" i="1" s="1"/>
  <c r="D9031" i="1" s="1"/>
  <c r="D9032" i="1" s="1"/>
  <c r="D9033" i="1" s="1"/>
  <c r="D9034" i="1" s="1"/>
  <c r="D9035" i="1" s="1"/>
  <c r="D9036" i="1" s="1"/>
  <c r="D9037" i="1" s="1"/>
  <c r="D9038" i="1" s="1"/>
  <c r="D9039" i="1" s="1"/>
  <c r="D9040" i="1" s="1"/>
  <c r="D9041" i="1" s="1"/>
  <c r="D9042" i="1" s="1"/>
  <c r="D9043" i="1" s="1"/>
  <c r="D9044" i="1" s="1"/>
  <c r="D9045" i="1" s="1"/>
  <c r="D9046" i="1" s="1"/>
  <c r="D9047" i="1" s="1"/>
  <c r="D9048" i="1" s="1"/>
  <c r="D9049" i="1" s="1"/>
  <c r="D9050" i="1" s="1"/>
  <c r="D9051" i="1" s="1"/>
  <c r="D9052" i="1" s="1"/>
  <c r="D9053" i="1" s="1"/>
  <c r="D9054" i="1" s="1"/>
  <c r="D9055" i="1" s="1"/>
  <c r="D9056" i="1" s="1"/>
  <c r="D9057" i="1" s="1"/>
  <c r="D9058" i="1" s="1"/>
  <c r="D9059" i="1" s="1"/>
  <c r="D9060" i="1" s="1"/>
  <c r="D9061" i="1" s="1"/>
  <c r="D9062" i="1" s="1"/>
  <c r="D9063" i="1" s="1"/>
  <c r="D9064" i="1" s="1"/>
  <c r="D9065" i="1" s="1"/>
  <c r="D9066" i="1" s="1"/>
  <c r="D9067" i="1" s="1"/>
  <c r="D9068" i="1" s="1"/>
  <c r="D9069" i="1" s="1"/>
  <c r="D9070" i="1" s="1"/>
  <c r="D9071" i="1" s="1"/>
  <c r="D9072" i="1" s="1"/>
  <c r="D9073" i="1" s="1"/>
  <c r="D9074" i="1" s="1"/>
  <c r="D9075" i="1" s="1"/>
  <c r="D9076" i="1" s="1"/>
  <c r="D9077" i="1" s="1"/>
  <c r="D9078" i="1" s="1"/>
  <c r="D9079" i="1" s="1"/>
  <c r="D9080" i="1" s="1"/>
  <c r="D9081" i="1" s="1"/>
  <c r="D9082" i="1" s="1"/>
  <c r="D9083" i="1" s="1"/>
  <c r="D9084" i="1" s="1"/>
  <c r="D9085" i="1" s="1"/>
  <c r="D9086" i="1" s="1"/>
  <c r="D9087" i="1" s="1"/>
  <c r="D9088" i="1" s="1"/>
  <c r="D9089" i="1" s="1"/>
  <c r="D9090" i="1" s="1"/>
  <c r="D9091" i="1" s="1"/>
  <c r="D9092" i="1" s="1"/>
  <c r="D9093" i="1" s="1"/>
  <c r="D9094" i="1" s="1"/>
  <c r="D9095" i="1" s="1"/>
  <c r="D9096" i="1" s="1"/>
  <c r="D9097" i="1" s="1"/>
  <c r="D9098" i="1" s="1"/>
  <c r="D9099" i="1" s="1"/>
  <c r="D9100" i="1" s="1"/>
  <c r="D9101" i="1" s="1"/>
  <c r="D9102" i="1" s="1"/>
  <c r="D9103" i="1" s="1"/>
  <c r="D9104" i="1" s="1"/>
  <c r="D9105" i="1" s="1"/>
  <c r="D9106" i="1" s="1"/>
  <c r="D9107" i="1" s="1"/>
  <c r="D9108" i="1" s="1"/>
  <c r="D9109" i="1" s="1"/>
  <c r="D9110" i="1" s="1"/>
  <c r="D9111" i="1" s="1"/>
  <c r="D9112" i="1" s="1"/>
  <c r="D9113" i="1" s="1"/>
  <c r="D9114" i="1" s="1"/>
  <c r="D9115" i="1" s="1"/>
  <c r="D9116" i="1" s="1"/>
  <c r="D9117" i="1" s="1"/>
  <c r="D9118" i="1" s="1"/>
  <c r="D9119" i="1" s="1"/>
  <c r="D9120" i="1" s="1"/>
  <c r="D9121" i="1" s="1"/>
  <c r="D9122" i="1" s="1"/>
  <c r="D9123" i="1" s="1"/>
  <c r="D9124" i="1" s="1"/>
  <c r="D9125" i="1" s="1"/>
  <c r="D9126" i="1" s="1"/>
  <c r="D9127" i="1" s="1"/>
  <c r="D9128" i="1" s="1"/>
  <c r="D9129" i="1" s="1"/>
  <c r="D9130" i="1" s="1"/>
  <c r="D9131" i="1" s="1"/>
  <c r="D9132" i="1" s="1"/>
  <c r="D9133" i="1" s="1"/>
  <c r="D9134" i="1" s="1"/>
  <c r="D9135" i="1" s="1"/>
  <c r="D9136" i="1" s="1"/>
  <c r="D9137" i="1" s="1"/>
  <c r="D9138" i="1" s="1"/>
  <c r="D9139" i="1" s="1"/>
  <c r="D9140" i="1" s="1"/>
  <c r="D9141" i="1" s="1"/>
  <c r="D9142" i="1" s="1"/>
  <c r="D9143" i="1" s="1"/>
  <c r="D9144" i="1" s="1"/>
  <c r="D9145" i="1" s="1"/>
  <c r="D9146" i="1" s="1"/>
  <c r="D9147" i="1" s="1"/>
  <c r="D9148" i="1" s="1"/>
  <c r="D9149" i="1" s="1"/>
  <c r="D9150" i="1" s="1"/>
  <c r="D9151" i="1" s="1"/>
  <c r="D9152" i="1" s="1"/>
  <c r="D9153" i="1" s="1"/>
  <c r="D9154" i="1" s="1"/>
  <c r="D9155" i="1" s="1"/>
  <c r="D9156" i="1" s="1"/>
  <c r="D9157" i="1" s="1"/>
  <c r="D9158" i="1" s="1"/>
  <c r="D9159" i="1" s="1"/>
  <c r="D9160" i="1" s="1"/>
  <c r="D9161" i="1" s="1"/>
  <c r="D9162" i="1" s="1"/>
  <c r="D9163" i="1" s="1"/>
  <c r="D9164" i="1" s="1"/>
  <c r="D9165" i="1" s="1"/>
  <c r="D9166" i="1" s="1"/>
  <c r="D9167" i="1" s="1"/>
  <c r="D9168" i="1" s="1"/>
  <c r="D9169" i="1" s="1"/>
  <c r="D9170" i="1" s="1"/>
  <c r="D9171" i="1" s="1"/>
  <c r="D9172" i="1" s="1"/>
  <c r="D9173" i="1" s="1"/>
  <c r="D9174" i="1" s="1"/>
  <c r="D9175" i="1" s="1"/>
  <c r="D9176" i="1" s="1"/>
  <c r="D9177" i="1" s="1"/>
  <c r="D9178" i="1" s="1"/>
  <c r="D9179" i="1" s="1"/>
  <c r="D9180" i="1" s="1"/>
  <c r="D9181" i="1" s="1"/>
  <c r="D9182" i="1" s="1"/>
  <c r="D9183" i="1" s="1"/>
  <c r="D9184" i="1" s="1"/>
  <c r="D9185" i="1" s="1"/>
  <c r="D9186" i="1" s="1"/>
  <c r="D9187" i="1" s="1"/>
  <c r="D9188" i="1" s="1"/>
  <c r="D9189" i="1" s="1"/>
  <c r="D9190" i="1" s="1"/>
  <c r="D9191" i="1" s="1"/>
  <c r="D9192" i="1" s="1"/>
  <c r="D9193" i="1" s="1"/>
  <c r="D9194" i="1" s="1"/>
  <c r="D9195" i="1" s="1"/>
  <c r="D9196" i="1" s="1"/>
  <c r="D9197" i="1" s="1"/>
  <c r="D9198" i="1" s="1"/>
  <c r="D9199" i="1" s="1"/>
  <c r="D9200" i="1" s="1"/>
  <c r="D9201" i="1" s="1"/>
  <c r="D9202" i="1" s="1"/>
  <c r="D9203" i="1" s="1"/>
  <c r="D9204" i="1" s="1"/>
  <c r="D9205" i="1" s="1"/>
  <c r="D9206" i="1" s="1"/>
  <c r="D9207" i="1" s="1"/>
  <c r="D9208" i="1" s="1"/>
  <c r="D9209" i="1" s="1"/>
  <c r="D9210" i="1" s="1"/>
  <c r="D9211" i="1" s="1"/>
  <c r="D9212" i="1" s="1"/>
  <c r="D9213" i="1" s="1"/>
  <c r="D9214" i="1" s="1"/>
  <c r="D9215" i="1" s="1"/>
  <c r="D9216" i="1" s="1"/>
  <c r="D9217" i="1" s="1"/>
  <c r="D9218" i="1" s="1"/>
  <c r="D9219" i="1" s="1"/>
  <c r="D9220" i="1" s="1"/>
  <c r="D9221" i="1" s="1"/>
  <c r="D9222" i="1" s="1"/>
  <c r="D9223" i="1" s="1"/>
  <c r="D9224" i="1" s="1"/>
  <c r="D9225" i="1" s="1"/>
  <c r="D9226" i="1" s="1"/>
  <c r="D9227" i="1" s="1"/>
  <c r="D9228" i="1" s="1"/>
  <c r="D9229" i="1" s="1"/>
  <c r="D9230" i="1" s="1"/>
  <c r="D9231" i="1" s="1"/>
  <c r="D9232" i="1" s="1"/>
  <c r="D9233" i="1" s="1"/>
  <c r="D9234" i="1" s="1"/>
  <c r="D9235" i="1" s="1"/>
  <c r="D9236" i="1" s="1"/>
  <c r="D9237" i="1" s="1"/>
  <c r="D9238" i="1" s="1"/>
  <c r="D9239" i="1" s="1"/>
  <c r="D9240" i="1" s="1"/>
  <c r="D9241" i="1" s="1"/>
  <c r="D9242" i="1" s="1"/>
  <c r="D9243" i="1" s="1"/>
  <c r="D9244" i="1" s="1"/>
  <c r="D9245" i="1" s="1"/>
  <c r="D9246" i="1" s="1"/>
  <c r="D9247" i="1" s="1"/>
  <c r="D9248" i="1" s="1"/>
  <c r="D9249" i="1" s="1"/>
  <c r="D9250" i="1" s="1"/>
  <c r="D9251" i="1" s="1"/>
  <c r="D9252" i="1" s="1"/>
  <c r="D9253" i="1" s="1"/>
  <c r="D9254" i="1" s="1"/>
  <c r="D9255" i="1" s="1"/>
  <c r="D9256" i="1" s="1"/>
  <c r="D9257" i="1" s="1"/>
  <c r="D9258" i="1" s="1"/>
  <c r="D9259" i="1" s="1"/>
  <c r="D9260" i="1" s="1"/>
  <c r="D9261" i="1" s="1"/>
  <c r="D9262" i="1" s="1"/>
  <c r="D9263" i="1" s="1"/>
  <c r="D9264" i="1" s="1"/>
  <c r="D9265" i="1" s="1"/>
  <c r="D9266" i="1" s="1"/>
  <c r="D9267" i="1" s="1"/>
  <c r="D9268" i="1" s="1"/>
  <c r="D9269" i="1" s="1"/>
  <c r="D9270" i="1" s="1"/>
  <c r="D9271" i="1" s="1"/>
  <c r="D9272" i="1" s="1"/>
  <c r="D9273" i="1" s="1"/>
  <c r="D9274" i="1" s="1"/>
  <c r="D9275" i="1" s="1"/>
  <c r="D9276" i="1" s="1"/>
  <c r="D9277" i="1" s="1"/>
  <c r="D9278" i="1" s="1"/>
  <c r="D9279" i="1" s="1"/>
  <c r="D9280" i="1" s="1"/>
  <c r="D9281" i="1" s="1"/>
  <c r="D9282" i="1" s="1"/>
  <c r="D9283" i="1" s="1"/>
  <c r="D9284" i="1" s="1"/>
  <c r="D9285" i="1" s="1"/>
  <c r="D9286" i="1" s="1"/>
  <c r="D9287" i="1" s="1"/>
  <c r="D9288" i="1" s="1"/>
  <c r="D9289" i="1" s="1"/>
  <c r="D9290" i="1" s="1"/>
  <c r="D9291" i="1" s="1"/>
  <c r="D9292" i="1" s="1"/>
  <c r="D9293" i="1" s="1"/>
  <c r="D9294" i="1" s="1"/>
  <c r="D9295" i="1" s="1"/>
  <c r="D9296" i="1" s="1"/>
  <c r="D9297" i="1" s="1"/>
  <c r="D9298" i="1" s="1"/>
  <c r="D9299" i="1" s="1"/>
  <c r="D9300" i="1" s="1"/>
  <c r="D9301" i="1" s="1"/>
  <c r="D9302" i="1" s="1"/>
  <c r="D9303" i="1" s="1"/>
  <c r="D9304" i="1" s="1"/>
  <c r="D9305" i="1" s="1"/>
  <c r="D9306" i="1" s="1"/>
  <c r="D9307" i="1" s="1"/>
  <c r="D9308" i="1" s="1"/>
  <c r="D9309" i="1" s="1"/>
  <c r="D9310" i="1" s="1"/>
  <c r="D9311" i="1" s="1"/>
  <c r="D9312" i="1" s="1"/>
  <c r="D9313" i="1" s="1"/>
  <c r="D9314" i="1" s="1"/>
  <c r="D9315" i="1" s="1"/>
  <c r="D9316" i="1" s="1"/>
  <c r="D9317" i="1" s="1"/>
  <c r="D9318" i="1" s="1"/>
  <c r="D9319" i="1" s="1"/>
  <c r="D9320" i="1" s="1"/>
  <c r="D9321" i="1" s="1"/>
  <c r="D9322" i="1" s="1"/>
  <c r="D9323" i="1" s="1"/>
  <c r="D9324" i="1" s="1"/>
  <c r="D9325" i="1" s="1"/>
  <c r="D9326" i="1" s="1"/>
  <c r="D9327" i="1" s="1"/>
  <c r="D9328" i="1" s="1"/>
  <c r="D9329" i="1" s="1"/>
  <c r="D9330" i="1" s="1"/>
  <c r="D9331" i="1" s="1"/>
  <c r="D9332" i="1" s="1"/>
  <c r="D9333" i="1" s="1"/>
  <c r="D9334" i="1" s="1"/>
  <c r="D9335" i="1" s="1"/>
  <c r="D9336" i="1" s="1"/>
  <c r="D9337" i="1" s="1"/>
  <c r="D9338" i="1" s="1"/>
  <c r="D9339" i="1" s="1"/>
  <c r="D9340" i="1" s="1"/>
  <c r="D9341" i="1" s="1"/>
  <c r="D9342" i="1" s="1"/>
  <c r="D9343" i="1" s="1"/>
  <c r="D9344" i="1" s="1"/>
  <c r="D9345" i="1" s="1"/>
  <c r="D9346" i="1" s="1"/>
  <c r="D9347" i="1" s="1"/>
  <c r="D9348" i="1" s="1"/>
  <c r="D9349" i="1" s="1"/>
  <c r="D9350" i="1" s="1"/>
  <c r="D9351" i="1" s="1"/>
  <c r="D9352" i="1" s="1"/>
  <c r="D9353" i="1" s="1"/>
  <c r="D9354" i="1" s="1"/>
  <c r="D9355" i="1" s="1"/>
  <c r="D9356" i="1" s="1"/>
  <c r="D9357" i="1" s="1"/>
  <c r="D9358" i="1" s="1"/>
  <c r="D9359" i="1" s="1"/>
  <c r="D9360" i="1" s="1"/>
  <c r="D9361" i="1" s="1"/>
  <c r="D9362" i="1" s="1"/>
  <c r="D9363" i="1" s="1"/>
  <c r="D9364" i="1" s="1"/>
  <c r="D9365" i="1" s="1"/>
  <c r="D9366" i="1" s="1"/>
  <c r="D9367" i="1" s="1"/>
  <c r="D9368" i="1" s="1"/>
  <c r="D9369" i="1" s="1"/>
  <c r="D9370" i="1" s="1"/>
  <c r="D9371" i="1" s="1"/>
  <c r="D9372" i="1" s="1"/>
  <c r="D9373" i="1" s="1"/>
  <c r="D9374" i="1" s="1"/>
  <c r="D9375" i="1" s="1"/>
  <c r="D9376" i="1" s="1"/>
  <c r="D9377" i="1" s="1"/>
  <c r="D9378" i="1" s="1"/>
  <c r="D9379" i="1" s="1"/>
  <c r="D9380" i="1" s="1"/>
  <c r="D9381" i="1" s="1"/>
  <c r="D9382" i="1" s="1"/>
  <c r="D9383" i="1" s="1"/>
  <c r="D9384" i="1" s="1"/>
  <c r="D9385" i="1" s="1"/>
  <c r="D9386" i="1" s="1"/>
  <c r="D9387" i="1" s="1"/>
  <c r="D9388" i="1" s="1"/>
  <c r="D9389" i="1" s="1"/>
  <c r="D9390" i="1" s="1"/>
  <c r="D9391" i="1" s="1"/>
  <c r="D9392" i="1" s="1"/>
  <c r="D9393" i="1" s="1"/>
  <c r="D9394" i="1" s="1"/>
  <c r="D9395" i="1" s="1"/>
  <c r="D9396" i="1" s="1"/>
  <c r="D9397" i="1" s="1"/>
  <c r="D9398" i="1" s="1"/>
  <c r="D9399" i="1" s="1"/>
  <c r="D9400" i="1" s="1"/>
  <c r="D9401" i="1" s="1"/>
  <c r="D9402" i="1" s="1"/>
  <c r="D9403" i="1" s="1"/>
  <c r="D9404" i="1" s="1"/>
  <c r="D9405" i="1" s="1"/>
  <c r="D9406" i="1" s="1"/>
  <c r="D9407" i="1" s="1"/>
  <c r="D9408" i="1" s="1"/>
  <c r="D9409" i="1" s="1"/>
  <c r="D9410" i="1" s="1"/>
  <c r="D9411" i="1" s="1"/>
  <c r="D9412" i="1" s="1"/>
  <c r="D9413" i="1" s="1"/>
  <c r="D9414" i="1" s="1"/>
  <c r="D9415" i="1" s="1"/>
  <c r="D9416" i="1" s="1"/>
  <c r="D9417" i="1" s="1"/>
  <c r="D9418" i="1" s="1"/>
  <c r="D9419" i="1" s="1"/>
  <c r="D9420" i="1" s="1"/>
  <c r="D9421" i="1" s="1"/>
  <c r="D9422" i="1" s="1"/>
  <c r="D9423" i="1" s="1"/>
  <c r="D9424" i="1" s="1"/>
  <c r="D9425" i="1" s="1"/>
  <c r="D9426" i="1" s="1"/>
  <c r="D9427" i="1" s="1"/>
  <c r="D9428" i="1" s="1"/>
  <c r="D9429" i="1" s="1"/>
  <c r="D9430" i="1" s="1"/>
  <c r="D9431" i="1" s="1"/>
  <c r="D9432" i="1" s="1"/>
  <c r="D9433" i="1" s="1"/>
  <c r="D9434" i="1" s="1"/>
  <c r="D9435" i="1" s="1"/>
  <c r="D9436" i="1" s="1"/>
  <c r="D9437" i="1" s="1"/>
  <c r="D9438" i="1" s="1"/>
  <c r="D9439" i="1" s="1"/>
  <c r="D9440" i="1" s="1"/>
  <c r="D9441" i="1" s="1"/>
  <c r="D9442" i="1" s="1"/>
  <c r="D9443" i="1" s="1"/>
  <c r="D9444" i="1" s="1"/>
  <c r="D9445" i="1" s="1"/>
  <c r="D9446" i="1" s="1"/>
  <c r="D9447" i="1" s="1"/>
  <c r="D9448" i="1" s="1"/>
  <c r="D9449" i="1" s="1"/>
  <c r="D9450" i="1" s="1"/>
  <c r="D9451" i="1" s="1"/>
  <c r="D9452" i="1" s="1"/>
  <c r="D9453" i="1" s="1"/>
  <c r="D9454" i="1" s="1"/>
  <c r="D9455" i="1" s="1"/>
  <c r="D9456" i="1" s="1"/>
  <c r="D9457" i="1" s="1"/>
  <c r="D9458" i="1" s="1"/>
  <c r="D9459" i="1" s="1"/>
  <c r="D9460" i="1" s="1"/>
  <c r="D9461" i="1" s="1"/>
  <c r="D9462" i="1" s="1"/>
  <c r="D9463" i="1" s="1"/>
  <c r="D9464" i="1" s="1"/>
  <c r="D9465" i="1" s="1"/>
  <c r="D9466" i="1" s="1"/>
  <c r="D9467" i="1" s="1"/>
  <c r="D9468" i="1" s="1"/>
  <c r="D9469" i="1" s="1"/>
  <c r="D9470" i="1" s="1"/>
  <c r="D9471" i="1" s="1"/>
  <c r="D9472" i="1" s="1"/>
  <c r="D9473" i="1" s="1"/>
  <c r="D9474" i="1" s="1"/>
  <c r="D9475" i="1" s="1"/>
  <c r="D9476" i="1" s="1"/>
  <c r="D9477" i="1" s="1"/>
  <c r="D9478" i="1" s="1"/>
  <c r="D9479" i="1" s="1"/>
  <c r="D9480" i="1" s="1"/>
  <c r="D9481" i="1" s="1"/>
  <c r="D9482" i="1" s="1"/>
  <c r="D9483" i="1" s="1"/>
  <c r="D9484" i="1" s="1"/>
  <c r="D9485" i="1" s="1"/>
  <c r="D9486" i="1" s="1"/>
  <c r="D9487" i="1" s="1"/>
  <c r="D9488" i="1" s="1"/>
  <c r="D9489" i="1" s="1"/>
  <c r="D9490" i="1" s="1"/>
  <c r="D9491" i="1" s="1"/>
  <c r="D9492" i="1" s="1"/>
  <c r="D9493" i="1" s="1"/>
  <c r="D9494" i="1" s="1"/>
  <c r="D9495" i="1" s="1"/>
  <c r="D9496" i="1" s="1"/>
  <c r="D9497" i="1" s="1"/>
  <c r="D9498" i="1" s="1"/>
  <c r="D9499" i="1" s="1"/>
  <c r="D9500" i="1" s="1"/>
  <c r="D9501" i="1" s="1"/>
  <c r="D9502" i="1" s="1"/>
  <c r="D9503" i="1" s="1"/>
  <c r="D9504" i="1" s="1"/>
  <c r="D9505" i="1" s="1"/>
  <c r="D9506" i="1" s="1"/>
  <c r="D9507" i="1" s="1"/>
  <c r="D9508" i="1" s="1"/>
  <c r="D9509" i="1" s="1"/>
  <c r="D9510" i="1" s="1"/>
  <c r="D9511" i="1" s="1"/>
  <c r="D9512" i="1" s="1"/>
  <c r="D9513" i="1" s="1"/>
  <c r="D9514" i="1" s="1"/>
  <c r="D9515" i="1" s="1"/>
  <c r="D9516" i="1" s="1"/>
  <c r="D9517" i="1" s="1"/>
  <c r="D9518" i="1" s="1"/>
  <c r="D9519" i="1" s="1"/>
  <c r="D9520" i="1" s="1"/>
  <c r="D9521" i="1" s="1"/>
  <c r="D9522" i="1" s="1"/>
  <c r="D9523" i="1" s="1"/>
  <c r="D9524" i="1" s="1"/>
  <c r="D9525" i="1" s="1"/>
  <c r="D9526" i="1" s="1"/>
  <c r="D9527" i="1" s="1"/>
  <c r="D9528" i="1" s="1"/>
  <c r="D9529" i="1" s="1"/>
  <c r="D9530" i="1" s="1"/>
  <c r="D9531" i="1" s="1"/>
  <c r="D9532" i="1" s="1"/>
  <c r="D9533" i="1" s="1"/>
  <c r="D9534" i="1" s="1"/>
  <c r="D9535" i="1" s="1"/>
  <c r="D9536" i="1" s="1"/>
  <c r="D9537" i="1" s="1"/>
  <c r="D9538" i="1" s="1"/>
  <c r="D9539" i="1" s="1"/>
  <c r="D9540" i="1" s="1"/>
  <c r="D9541" i="1" s="1"/>
  <c r="D9542" i="1" s="1"/>
  <c r="D9543" i="1" s="1"/>
  <c r="D9544" i="1" s="1"/>
  <c r="D9545" i="1" s="1"/>
  <c r="D9546" i="1" s="1"/>
  <c r="D9547" i="1" s="1"/>
  <c r="D9548" i="1" s="1"/>
  <c r="D9549" i="1" s="1"/>
  <c r="D9550" i="1" s="1"/>
  <c r="D9551" i="1" s="1"/>
  <c r="D9552" i="1" s="1"/>
  <c r="D9553" i="1" s="1"/>
  <c r="D9554" i="1" s="1"/>
  <c r="D9555" i="1" s="1"/>
  <c r="D9556" i="1" s="1"/>
  <c r="D9557" i="1" s="1"/>
  <c r="D9558" i="1" s="1"/>
  <c r="D9559" i="1" s="1"/>
  <c r="D9560" i="1" s="1"/>
  <c r="D9561" i="1" s="1"/>
  <c r="D9562" i="1" s="1"/>
  <c r="D9563" i="1" s="1"/>
  <c r="D9564" i="1" s="1"/>
  <c r="D9565" i="1" s="1"/>
  <c r="D9566" i="1" s="1"/>
  <c r="D9567" i="1" s="1"/>
  <c r="D9568" i="1" s="1"/>
  <c r="D9569" i="1" s="1"/>
  <c r="D9570" i="1" s="1"/>
  <c r="D9571" i="1" s="1"/>
  <c r="D9572" i="1" s="1"/>
  <c r="D9573" i="1" s="1"/>
  <c r="D9574" i="1" s="1"/>
  <c r="D9575" i="1" s="1"/>
  <c r="D9576" i="1" s="1"/>
  <c r="D9577" i="1" s="1"/>
  <c r="D9578" i="1" s="1"/>
  <c r="D9579" i="1" s="1"/>
  <c r="D9580" i="1" s="1"/>
  <c r="D9581" i="1" s="1"/>
  <c r="D9582" i="1" s="1"/>
  <c r="D9583" i="1" s="1"/>
  <c r="D9584" i="1" s="1"/>
  <c r="D9585" i="1" s="1"/>
  <c r="D9586" i="1" s="1"/>
  <c r="D9587" i="1" s="1"/>
  <c r="D9588" i="1" s="1"/>
  <c r="D9589" i="1" s="1"/>
  <c r="D9590" i="1" s="1"/>
  <c r="D9591" i="1" s="1"/>
  <c r="D9592" i="1" s="1"/>
  <c r="D9593" i="1" s="1"/>
  <c r="D9594" i="1" s="1"/>
  <c r="D9595" i="1" s="1"/>
  <c r="D9596" i="1" s="1"/>
  <c r="D9597" i="1" s="1"/>
  <c r="D9598" i="1" s="1"/>
  <c r="D9599" i="1" s="1"/>
  <c r="D9600" i="1" s="1"/>
  <c r="D9601" i="1" s="1"/>
  <c r="D9602" i="1" s="1"/>
  <c r="D9603" i="1" s="1"/>
  <c r="D9604" i="1" s="1"/>
  <c r="D9605" i="1" s="1"/>
  <c r="D9606" i="1" s="1"/>
  <c r="D9607" i="1" s="1"/>
  <c r="D9608" i="1" s="1"/>
  <c r="D9609" i="1" s="1"/>
  <c r="D9610" i="1" s="1"/>
  <c r="D9611" i="1" s="1"/>
  <c r="D9612" i="1" s="1"/>
  <c r="D9613" i="1" s="1"/>
  <c r="D9614" i="1" s="1"/>
  <c r="D9615" i="1" s="1"/>
  <c r="D9616" i="1" s="1"/>
  <c r="D9617" i="1" s="1"/>
  <c r="D9618" i="1" s="1"/>
  <c r="D9619" i="1" s="1"/>
  <c r="D9620" i="1" s="1"/>
  <c r="D9621" i="1" s="1"/>
  <c r="D9622" i="1" s="1"/>
  <c r="D9623" i="1" s="1"/>
  <c r="D9624" i="1" s="1"/>
  <c r="D9625" i="1" s="1"/>
  <c r="D9626" i="1" s="1"/>
  <c r="D9627" i="1" s="1"/>
  <c r="D9628" i="1" s="1"/>
  <c r="D9629" i="1" s="1"/>
  <c r="D9630" i="1" s="1"/>
  <c r="D9631" i="1" s="1"/>
  <c r="D9632" i="1" s="1"/>
  <c r="D9633" i="1" s="1"/>
  <c r="D9634" i="1" s="1"/>
  <c r="D9635" i="1" s="1"/>
  <c r="D9636" i="1" s="1"/>
  <c r="D9637" i="1" s="1"/>
  <c r="D9638" i="1" s="1"/>
  <c r="D9639" i="1" s="1"/>
  <c r="D9640" i="1" s="1"/>
  <c r="D9641" i="1" s="1"/>
  <c r="D9642" i="1" s="1"/>
  <c r="D9643" i="1" s="1"/>
  <c r="D9644" i="1" s="1"/>
  <c r="D9645" i="1" s="1"/>
  <c r="D9646" i="1" s="1"/>
  <c r="D9647" i="1" s="1"/>
  <c r="D9648" i="1" s="1"/>
  <c r="D9649" i="1" s="1"/>
  <c r="D9650" i="1" s="1"/>
  <c r="D9651" i="1" s="1"/>
  <c r="D9652" i="1" s="1"/>
  <c r="D9653" i="1" s="1"/>
  <c r="D9654" i="1" s="1"/>
  <c r="D9655" i="1" s="1"/>
  <c r="D9656" i="1" s="1"/>
  <c r="D9657" i="1" s="1"/>
  <c r="D9658" i="1" s="1"/>
  <c r="D9659" i="1" s="1"/>
  <c r="D9660" i="1" s="1"/>
  <c r="D9661" i="1" s="1"/>
  <c r="D9662" i="1" s="1"/>
  <c r="D9663" i="1" s="1"/>
  <c r="D9664" i="1" s="1"/>
  <c r="D9665" i="1" s="1"/>
  <c r="D9666" i="1" s="1"/>
  <c r="D9667" i="1" s="1"/>
  <c r="D9668" i="1" s="1"/>
  <c r="D9669" i="1" s="1"/>
  <c r="D9670" i="1" s="1"/>
  <c r="D9671" i="1" s="1"/>
  <c r="D9672" i="1" s="1"/>
  <c r="D9673" i="1" s="1"/>
  <c r="D9674" i="1" s="1"/>
  <c r="D9675" i="1" s="1"/>
  <c r="D9676" i="1" s="1"/>
  <c r="D9677" i="1" s="1"/>
  <c r="D9678" i="1" s="1"/>
  <c r="D9679" i="1" s="1"/>
  <c r="D9680" i="1" s="1"/>
  <c r="D9681" i="1" s="1"/>
  <c r="D9682" i="1" s="1"/>
  <c r="D9683" i="1" s="1"/>
  <c r="D9684" i="1" s="1"/>
  <c r="D9685" i="1" s="1"/>
  <c r="D9686" i="1" s="1"/>
  <c r="D9687" i="1" s="1"/>
  <c r="D9688" i="1" s="1"/>
  <c r="D9689" i="1" s="1"/>
  <c r="D9690" i="1" s="1"/>
  <c r="D9691" i="1" s="1"/>
  <c r="D9692" i="1" s="1"/>
  <c r="D9693" i="1" s="1"/>
  <c r="D9694" i="1" s="1"/>
  <c r="D9695" i="1" s="1"/>
  <c r="D9696" i="1" s="1"/>
  <c r="D9697" i="1" s="1"/>
  <c r="D9698" i="1" s="1"/>
  <c r="D9699" i="1" s="1"/>
  <c r="D9700" i="1" s="1"/>
  <c r="D9701" i="1" s="1"/>
  <c r="D9702" i="1" s="1"/>
  <c r="D9703" i="1" s="1"/>
  <c r="D9704" i="1" s="1"/>
  <c r="D9705" i="1" s="1"/>
  <c r="D9706" i="1" s="1"/>
  <c r="D9707" i="1" s="1"/>
  <c r="D9708" i="1" s="1"/>
  <c r="D9709" i="1" s="1"/>
  <c r="D9710" i="1" s="1"/>
  <c r="D9711" i="1" s="1"/>
  <c r="D9712" i="1" s="1"/>
  <c r="D9713" i="1" s="1"/>
  <c r="D9714" i="1" s="1"/>
  <c r="D9715" i="1" s="1"/>
  <c r="D9716" i="1" s="1"/>
  <c r="D9717" i="1" s="1"/>
  <c r="D9718" i="1" s="1"/>
  <c r="D9719" i="1" s="1"/>
  <c r="D9720" i="1" s="1"/>
  <c r="D9721" i="1" s="1"/>
  <c r="D9722" i="1" s="1"/>
  <c r="D9723" i="1" s="1"/>
  <c r="D9724" i="1" s="1"/>
  <c r="D9725" i="1" s="1"/>
  <c r="D9726" i="1" s="1"/>
  <c r="D9727" i="1" s="1"/>
  <c r="D9728" i="1" s="1"/>
  <c r="D9729" i="1" s="1"/>
  <c r="D9730" i="1" s="1"/>
  <c r="D9731" i="1" s="1"/>
  <c r="D9732" i="1" s="1"/>
  <c r="D9733" i="1" s="1"/>
  <c r="D9734" i="1" s="1"/>
  <c r="D9735" i="1" s="1"/>
  <c r="D9736" i="1" s="1"/>
  <c r="D9737" i="1" s="1"/>
  <c r="D9738" i="1" s="1"/>
  <c r="D9739" i="1" s="1"/>
  <c r="D9740" i="1" s="1"/>
  <c r="D9741" i="1" s="1"/>
  <c r="D9742" i="1" s="1"/>
  <c r="D9743" i="1" s="1"/>
  <c r="D9744" i="1" s="1"/>
  <c r="D9745" i="1" s="1"/>
  <c r="D9746" i="1" s="1"/>
  <c r="D9747" i="1" s="1"/>
  <c r="D9748" i="1" s="1"/>
  <c r="D9749" i="1" s="1"/>
  <c r="D9750" i="1" s="1"/>
  <c r="D9751" i="1" s="1"/>
  <c r="D9752" i="1" s="1"/>
  <c r="D9753" i="1" s="1"/>
  <c r="D9754" i="1" s="1"/>
  <c r="D9755" i="1" s="1"/>
  <c r="D9756" i="1" s="1"/>
  <c r="D9757" i="1" s="1"/>
  <c r="D9758" i="1" s="1"/>
  <c r="D9759" i="1" s="1"/>
  <c r="D9760" i="1" s="1"/>
  <c r="D9761" i="1" s="1"/>
  <c r="D9762" i="1" s="1"/>
  <c r="D9763" i="1" s="1"/>
  <c r="D9764" i="1" s="1"/>
  <c r="D9765" i="1" s="1"/>
  <c r="D9766" i="1" s="1"/>
  <c r="D9767" i="1" s="1"/>
  <c r="D9768" i="1" s="1"/>
  <c r="D9769" i="1" s="1"/>
  <c r="D9770" i="1" s="1"/>
  <c r="D9771" i="1" s="1"/>
  <c r="D9772" i="1" s="1"/>
  <c r="D9773" i="1" s="1"/>
  <c r="D9774" i="1" s="1"/>
  <c r="D9775" i="1" s="1"/>
  <c r="D9776" i="1" s="1"/>
  <c r="D9777" i="1" s="1"/>
  <c r="D9778" i="1" s="1"/>
  <c r="D9779" i="1" s="1"/>
  <c r="D9780" i="1" s="1"/>
  <c r="D9781" i="1" s="1"/>
  <c r="D9782" i="1" s="1"/>
  <c r="D9783" i="1" s="1"/>
  <c r="D9784" i="1" s="1"/>
  <c r="D9785" i="1" s="1"/>
  <c r="D9786" i="1" s="1"/>
  <c r="D9787" i="1" s="1"/>
  <c r="D9788" i="1" s="1"/>
  <c r="D9789" i="1" s="1"/>
  <c r="D9790" i="1" s="1"/>
  <c r="D9791" i="1" s="1"/>
  <c r="D9792" i="1" s="1"/>
  <c r="D9793" i="1" s="1"/>
  <c r="D9794" i="1" s="1"/>
  <c r="D9795" i="1" s="1"/>
  <c r="D9796" i="1" s="1"/>
  <c r="D9797" i="1" s="1"/>
  <c r="D9798" i="1" s="1"/>
  <c r="D9799" i="1" s="1"/>
  <c r="D9800" i="1" s="1"/>
  <c r="D9801" i="1" s="1"/>
  <c r="D9802" i="1" s="1"/>
  <c r="D9803" i="1" s="1"/>
  <c r="D9804" i="1" s="1"/>
  <c r="D9805" i="1" s="1"/>
  <c r="D9806" i="1" s="1"/>
  <c r="D9807" i="1" s="1"/>
  <c r="D9808" i="1" s="1"/>
  <c r="D9809" i="1" s="1"/>
  <c r="D9810" i="1" s="1"/>
  <c r="D9811" i="1" s="1"/>
  <c r="D9812" i="1" s="1"/>
  <c r="D9813" i="1" s="1"/>
  <c r="D9814" i="1" s="1"/>
  <c r="D9815" i="1" s="1"/>
  <c r="D9816" i="1" s="1"/>
  <c r="D9817" i="1" s="1"/>
  <c r="D9818" i="1" s="1"/>
  <c r="D9819" i="1" s="1"/>
  <c r="D9820" i="1" s="1"/>
  <c r="D9821" i="1" s="1"/>
  <c r="D9822" i="1" s="1"/>
  <c r="D9823" i="1" s="1"/>
  <c r="D9824" i="1" s="1"/>
  <c r="D9825" i="1" s="1"/>
  <c r="D9826" i="1" s="1"/>
  <c r="D9827" i="1" s="1"/>
  <c r="D9828" i="1" s="1"/>
  <c r="D9829" i="1" s="1"/>
  <c r="D9830" i="1" s="1"/>
  <c r="D9831" i="1" s="1"/>
  <c r="D9832" i="1" s="1"/>
  <c r="D9833" i="1" s="1"/>
  <c r="D9834" i="1" s="1"/>
  <c r="D9835" i="1" s="1"/>
  <c r="D9836" i="1" s="1"/>
  <c r="D9837" i="1" s="1"/>
  <c r="D9838" i="1" s="1"/>
  <c r="D9839" i="1" s="1"/>
  <c r="D9840" i="1" s="1"/>
  <c r="D9841" i="1" s="1"/>
  <c r="D9842" i="1" s="1"/>
  <c r="D9843" i="1" s="1"/>
  <c r="D9844" i="1" s="1"/>
  <c r="D9845" i="1" s="1"/>
  <c r="D9846" i="1" s="1"/>
  <c r="D9847" i="1" s="1"/>
  <c r="D9848" i="1" s="1"/>
  <c r="D9849" i="1" s="1"/>
  <c r="D9850" i="1" s="1"/>
  <c r="D9851" i="1" s="1"/>
  <c r="D9852" i="1" s="1"/>
  <c r="D9853" i="1" s="1"/>
  <c r="D9854" i="1" s="1"/>
  <c r="D9855" i="1" s="1"/>
  <c r="D9856" i="1" s="1"/>
  <c r="D9857" i="1" s="1"/>
  <c r="D9858" i="1" s="1"/>
  <c r="D9859" i="1" s="1"/>
  <c r="D9860" i="1" s="1"/>
  <c r="D9861" i="1" s="1"/>
  <c r="D9862" i="1" s="1"/>
  <c r="D9863" i="1" s="1"/>
  <c r="D9864" i="1" s="1"/>
  <c r="D9865" i="1" s="1"/>
  <c r="D9866" i="1" s="1"/>
  <c r="D9867" i="1" s="1"/>
  <c r="D9868" i="1" s="1"/>
  <c r="D9869" i="1" s="1"/>
  <c r="D9870" i="1" s="1"/>
  <c r="D9871" i="1" s="1"/>
  <c r="D9872" i="1" s="1"/>
  <c r="D9873" i="1" s="1"/>
  <c r="D9874" i="1" s="1"/>
  <c r="D9875" i="1" s="1"/>
  <c r="D9876" i="1" s="1"/>
  <c r="D9877" i="1" s="1"/>
  <c r="D9878" i="1" s="1"/>
  <c r="D9879" i="1" s="1"/>
  <c r="D9880" i="1" s="1"/>
  <c r="D9881" i="1" s="1"/>
  <c r="D9882" i="1" s="1"/>
  <c r="D9883" i="1" s="1"/>
  <c r="D9884" i="1" s="1"/>
  <c r="D9885" i="1" s="1"/>
  <c r="D9886" i="1" s="1"/>
  <c r="D9887" i="1" s="1"/>
  <c r="D9888" i="1" s="1"/>
  <c r="D9889" i="1" s="1"/>
  <c r="D9890" i="1" s="1"/>
  <c r="D9891" i="1" s="1"/>
  <c r="D9892" i="1" s="1"/>
  <c r="D9893" i="1" s="1"/>
  <c r="D9894" i="1" s="1"/>
  <c r="D9895" i="1" s="1"/>
  <c r="D9896" i="1" s="1"/>
  <c r="D9897" i="1" s="1"/>
  <c r="D9898" i="1" s="1"/>
  <c r="D9899" i="1" s="1"/>
  <c r="D9900" i="1" s="1"/>
  <c r="D9901" i="1" s="1"/>
  <c r="D9902" i="1" s="1"/>
  <c r="D9903" i="1" s="1"/>
  <c r="D9904" i="1" s="1"/>
  <c r="D9905" i="1" s="1"/>
  <c r="D9906" i="1" s="1"/>
  <c r="D9907" i="1" s="1"/>
  <c r="D9908" i="1" s="1"/>
  <c r="D9909" i="1" s="1"/>
  <c r="D9910" i="1" s="1"/>
  <c r="D9911" i="1" s="1"/>
  <c r="D9912" i="1" s="1"/>
  <c r="D9913" i="1" s="1"/>
  <c r="D9914" i="1" s="1"/>
  <c r="D9915" i="1" s="1"/>
  <c r="D9916" i="1" s="1"/>
  <c r="D9917" i="1" s="1"/>
  <c r="D9918" i="1" s="1"/>
  <c r="D9919" i="1" s="1"/>
  <c r="D9920" i="1" s="1"/>
  <c r="D9921" i="1" s="1"/>
  <c r="D9922" i="1" s="1"/>
  <c r="D9923" i="1" s="1"/>
  <c r="D9924" i="1" s="1"/>
  <c r="D9925" i="1" s="1"/>
  <c r="D9926" i="1" s="1"/>
  <c r="D9927" i="1" s="1"/>
  <c r="D9928" i="1" s="1"/>
  <c r="D9929" i="1" s="1"/>
  <c r="D9930" i="1" s="1"/>
  <c r="D9931" i="1" s="1"/>
  <c r="D9932" i="1" s="1"/>
  <c r="D9933" i="1" s="1"/>
  <c r="D9934" i="1" s="1"/>
  <c r="D9935" i="1" s="1"/>
  <c r="D9936" i="1" s="1"/>
  <c r="D9937" i="1" s="1"/>
  <c r="D9938" i="1" s="1"/>
  <c r="D9939" i="1" s="1"/>
  <c r="D9940" i="1" s="1"/>
  <c r="D9941" i="1" s="1"/>
  <c r="D9942" i="1" s="1"/>
  <c r="D9943" i="1" s="1"/>
  <c r="D9944" i="1" s="1"/>
  <c r="D9945" i="1" s="1"/>
  <c r="D9946" i="1" s="1"/>
  <c r="D9947" i="1" s="1"/>
  <c r="D9948" i="1" s="1"/>
  <c r="D9949" i="1" s="1"/>
  <c r="D9950" i="1" s="1"/>
  <c r="D9951" i="1" s="1"/>
  <c r="D9952" i="1" s="1"/>
  <c r="D9953" i="1" s="1"/>
  <c r="D9954" i="1" s="1"/>
  <c r="D9955" i="1" s="1"/>
  <c r="D9956" i="1" s="1"/>
  <c r="D9957" i="1" s="1"/>
  <c r="D9958" i="1" s="1"/>
  <c r="D9959" i="1" s="1"/>
  <c r="D9960" i="1" s="1"/>
  <c r="D9961" i="1" s="1"/>
  <c r="D9962" i="1" s="1"/>
  <c r="D9963" i="1" s="1"/>
  <c r="D9964" i="1" s="1"/>
  <c r="D9965" i="1" s="1"/>
  <c r="D9966" i="1" s="1"/>
  <c r="D9967" i="1" s="1"/>
  <c r="D9968" i="1" s="1"/>
  <c r="D9969" i="1" s="1"/>
  <c r="D9970" i="1" s="1"/>
  <c r="D9971" i="1" s="1"/>
  <c r="D9972" i="1" s="1"/>
  <c r="D9973" i="1" s="1"/>
  <c r="D9974" i="1" s="1"/>
  <c r="D9975" i="1" s="1"/>
  <c r="D9976" i="1" s="1"/>
  <c r="D9977" i="1" s="1"/>
  <c r="D9978" i="1" s="1"/>
  <c r="D9979" i="1" s="1"/>
  <c r="D9980" i="1" s="1"/>
  <c r="D9981" i="1" s="1"/>
  <c r="D9982" i="1" s="1"/>
  <c r="D9983" i="1" s="1"/>
  <c r="D9984" i="1" s="1"/>
  <c r="D9985" i="1" s="1"/>
  <c r="D9986" i="1" s="1"/>
  <c r="D9987" i="1" s="1"/>
  <c r="D9988" i="1" s="1"/>
  <c r="D9989" i="1" s="1"/>
  <c r="D9990" i="1" s="1"/>
  <c r="D9991" i="1" s="1"/>
  <c r="D9992" i="1" s="1"/>
  <c r="D9993" i="1" s="1"/>
  <c r="D9994" i="1" s="1"/>
  <c r="D9995" i="1" s="1"/>
  <c r="D9996" i="1" s="1"/>
  <c r="D9997" i="1" s="1"/>
  <c r="D9998" i="1" s="1"/>
  <c r="D9999" i="1" s="1"/>
  <c r="D10000" i="1" s="1"/>
  <c r="D10001" i="1" s="1"/>
  <c r="B39" i="6" l="1"/>
  <c r="B3" i="5" a="1"/>
  <c r="B3" i="5" s="1"/>
  <c r="E2" i="1" a="1"/>
  <c r="B5" i="5" l="1"/>
  <c r="C3" i="5"/>
  <c r="C5" i="5"/>
  <c r="B4" i="5"/>
  <c r="B6" i="5"/>
  <c r="C4" i="5"/>
  <c r="C6" i="5"/>
  <c r="D3" i="5"/>
  <c r="E6" i="5"/>
  <c r="D5" i="5"/>
  <c r="D4" i="5"/>
  <c r="E3" i="5"/>
  <c r="D6" i="5"/>
  <c r="E5" i="5"/>
  <c r="E4" i="5"/>
  <c r="B8" i="5"/>
  <c r="B13" i="5" s="1"/>
  <c r="B18" i="5" s="1"/>
  <c r="B23" i="5" s="1"/>
  <c r="E9997" i="1"/>
  <c r="E9989" i="1"/>
  <c r="E9981" i="1"/>
  <c r="E9973" i="1"/>
  <c r="E9965" i="1"/>
  <c r="E9957" i="1"/>
  <c r="E9949" i="1"/>
  <c r="E9941" i="1"/>
  <c r="E9933" i="1"/>
  <c r="E9925" i="1"/>
  <c r="E9917" i="1"/>
  <c r="E9909" i="1"/>
  <c r="E9901" i="1"/>
  <c r="E9893" i="1"/>
  <c r="E9885" i="1"/>
  <c r="E9877" i="1"/>
  <c r="E9869" i="1"/>
  <c r="E9861" i="1"/>
  <c r="E9853" i="1"/>
  <c r="E9845" i="1"/>
  <c r="E9837" i="1"/>
  <c r="E9829" i="1"/>
  <c r="E9821" i="1"/>
  <c r="E9813" i="1"/>
  <c r="E9805" i="1"/>
  <c r="E9797" i="1"/>
  <c r="E9789" i="1"/>
  <c r="E9781" i="1"/>
  <c r="E9773" i="1"/>
  <c r="E9765" i="1"/>
  <c r="E9757" i="1"/>
  <c r="E9749" i="1"/>
  <c r="E9741" i="1"/>
  <c r="E9733" i="1"/>
  <c r="E9725" i="1"/>
  <c r="E9717" i="1"/>
  <c r="E9709" i="1"/>
  <c r="E9701" i="1"/>
  <c r="E9693" i="1"/>
  <c r="E9685" i="1"/>
  <c r="E9677" i="1"/>
  <c r="E9669" i="1"/>
  <c r="E9661" i="1"/>
  <c r="E9653" i="1"/>
  <c r="E9645" i="1"/>
  <c r="E9637" i="1"/>
  <c r="E9629" i="1"/>
  <c r="E9621" i="1"/>
  <c r="E9613" i="1"/>
  <c r="E9605" i="1"/>
  <c r="E9597" i="1"/>
  <c r="E9589" i="1"/>
  <c r="E9581" i="1"/>
  <c r="E9573" i="1"/>
  <c r="E9565" i="1"/>
  <c r="E9557" i="1"/>
  <c r="E9549" i="1"/>
  <c r="E9541" i="1"/>
  <c r="E9533" i="1"/>
  <c r="E9525" i="1"/>
  <c r="E9517" i="1"/>
  <c r="E9509" i="1"/>
  <c r="E9501" i="1"/>
  <c r="E9493" i="1"/>
  <c r="E9485" i="1"/>
  <c r="E9477" i="1"/>
  <c r="E9469" i="1"/>
  <c r="E9461" i="1"/>
  <c r="E9453" i="1"/>
  <c r="E9445" i="1"/>
  <c r="E9437" i="1"/>
  <c r="E9429" i="1"/>
  <c r="E9421" i="1"/>
  <c r="E9413" i="1"/>
  <c r="E9405" i="1"/>
  <c r="E9397" i="1"/>
  <c r="E9389" i="1"/>
  <c r="E9381" i="1"/>
  <c r="E9373" i="1"/>
  <c r="E9365" i="1"/>
  <c r="E9357" i="1"/>
  <c r="E9349" i="1"/>
  <c r="E9341" i="1"/>
  <c r="E9333" i="1"/>
  <c r="E9325" i="1"/>
  <c r="E9317" i="1"/>
  <c r="E9309" i="1"/>
  <c r="E9301" i="1"/>
  <c r="E9293" i="1"/>
  <c r="E9285" i="1"/>
  <c r="E9277" i="1"/>
  <c r="E9269" i="1"/>
  <c r="E9261" i="1"/>
  <c r="E9253" i="1"/>
  <c r="E9245" i="1"/>
  <c r="E9237" i="1"/>
  <c r="E9229" i="1"/>
  <c r="E9221" i="1"/>
  <c r="E9213" i="1"/>
  <c r="E9205" i="1"/>
  <c r="E9197" i="1"/>
  <c r="E9189" i="1"/>
  <c r="E9181" i="1"/>
  <c r="E9173" i="1"/>
  <c r="E9165" i="1"/>
  <c r="E9157" i="1"/>
  <c r="E9149" i="1"/>
  <c r="E9141" i="1"/>
  <c r="E9133" i="1"/>
  <c r="E9125" i="1"/>
  <c r="E9117" i="1"/>
  <c r="E9109" i="1"/>
  <c r="E9101" i="1"/>
  <c r="E9093" i="1"/>
  <c r="E9085" i="1"/>
  <c r="E9077" i="1"/>
  <c r="E9069" i="1"/>
  <c r="E9061" i="1"/>
  <c r="E9053" i="1"/>
  <c r="E9045" i="1"/>
  <c r="E9037" i="1"/>
  <c r="E9029" i="1"/>
  <c r="E9021" i="1"/>
  <c r="E9013" i="1"/>
  <c r="E9005" i="1"/>
  <c r="E8997" i="1"/>
  <c r="E8989" i="1"/>
  <c r="E8981" i="1"/>
  <c r="E8973" i="1"/>
  <c r="E8965" i="1"/>
  <c r="E8957" i="1"/>
  <c r="E8949" i="1"/>
  <c r="E8941" i="1"/>
  <c r="E8933" i="1"/>
  <c r="E8925" i="1"/>
  <c r="E8917" i="1"/>
  <c r="E8909" i="1"/>
  <c r="E8901" i="1"/>
  <c r="E8893" i="1"/>
  <c r="E8885" i="1"/>
  <c r="E8877" i="1"/>
  <c r="E8869" i="1"/>
  <c r="E8861" i="1"/>
  <c r="E8853" i="1"/>
  <c r="E8845" i="1"/>
  <c r="E8837" i="1"/>
  <c r="E8829" i="1"/>
  <c r="E8821" i="1"/>
  <c r="E8813" i="1"/>
  <c r="E8805" i="1"/>
  <c r="E8797" i="1"/>
  <c r="E8789" i="1"/>
  <c r="E8781" i="1"/>
  <c r="E8773" i="1"/>
  <c r="E8765" i="1"/>
  <c r="E8757" i="1"/>
  <c r="E8749" i="1"/>
  <c r="E8741" i="1"/>
  <c r="E8733" i="1"/>
  <c r="E8725" i="1"/>
  <c r="E8717" i="1"/>
  <c r="E8709" i="1"/>
  <c r="E8701" i="1"/>
  <c r="E8693" i="1"/>
  <c r="E8685" i="1"/>
  <c r="E8677" i="1"/>
  <c r="E8669" i="1"/>
  <c r="E8661" i="1"/>
  <c r="E8653" i="1"/>
  <c r="E8645" i="1"/>
  <c r="E8637" i="1"/>
  <c r="E8629" i="1"/>
  <c r="E8621" i="1"/>
  <c r="E8613" i="1"/>
  <c r="E8605" i="1"/>
  <c r="E8597" i="1"/>
  <c r="E8589" i="1"/>
  <c r="E8581" i="1"/>
  <c r="E8573" i="1"/>
  <c r="E8565" i="1"/>
  <c r="E8557" i="1"/>
  <c r="E8549" i="1"/>
  <c r="E8541" i="1"/>
  <c r="E8533" i="1"/>
  <c r="E8525" i="1"/>
  <c r="E8517" i="1"/>
  <c r="E8509" i="1"/>
  <c r="E8501" i="1"/>
  <c r="E8493" i="1"/>
  <c r="E8485" i="1"/>
  <c r="E8477" i="1"/>
  <c r="E8469" i="1"/>
  <c r="E8461" i="1"/>
  <c r="E8453" i="1"/>
  <c r="E8445" i="1"/>
  <c r="E8437" i="1"/>
  <c r="E8429" i="1"/>
  <c r="E8421" i="1"/>
  <c r="E8413" i="1"/>
  <c r="E8405" i="1"/>
  <c r="E8397" i="1"/>
  <c r="E8389" i="1"/>
  <c r="E8381" i="1"/>
  <c r="E8373" i="1"/>
  <c r="E8365" i="1"/>
  <c r="E8357" i="1"/>
  <c r="E8349" i="1"/>
  <c r="E8341" i="1"/>
  <c r="E8333" i="1"/>
  <c r="E8325" i="1"/>
  <c r="E8317" i="1"/>
  <c r="E8309" i="1"/>
  <c r="E8301" i="1"/>
  <c r="E8293" i="1"/>
  <c r="E8285" i="1"/>
  <c r="E8277" i="1"/>
  <c r="E8269" i="1"/>
  <c r="E8261" i="1"/>
  <c r="E8253" i="1"/>
  <c r="E8245" i="1"/>
  <c r="E8237" i="1"/>
  <c r="E8229" i="1"/>
  <c r="E8221" i="1"/>
  <c r="E8213" i="1"/>
  <c r="E8205" i="1"/>
  <c r="E8197" i="1"/>
  <c r="E8189" i="1"/>
  <c r="E8181" i="1"/>
  <c r="E8173" i="1"/>
  <c r="E8165" i="1"/>
  <c r="E8157" i="1"/>
  <c r="E8149" i="1"/>
  <c r="E8141" i="1"/>
  <c r="E8133" i="1"/>
  <c r="E8125" i="1"/>
  <c r="E8117" i="1"/>
  <c r="E8109" i="1"/>
  <c r="E8101" i="1"/>
  <c r="E8093" i="1"/>
  <c r="E8085" i="1"/>
  <c r="E8077" i="1"/>
  <c r="E8069" i="1"/>
  <c r="E8061" i="1"/>
  <c r="E8053" i="1"/>
  <c r="E8045" i="1"/>
  <c r="E8037" i="1"/>
  <c r="E8029" i="1"/>
  <c r="E8021" i="1"/>
  <c r="E8013" i="1"/>
  <c r="E8005" i="1"/>
  <c r="E7997" i="1"/>
  <c r="E7989" i="1"/>
  <c r="E7981" i="1"/>
  <c r="E7973" i="1"/>
  <c r="E7965" i="1"/>
  <c r="E7957" i="1"/>
  <c r="E7949" i="1"/>
  <c r="E7941" i="1"/>
  <c r="E7933" i="1"/>
  <c r="E7925" i="1"/>
  <c r="E7917" i="1"/>
  <c r="E7909" i="1"/>
  <c r="E7901" i="1"/>
  <c r="E7893" i="1"/>
  <c r="E7885" i="1"/>
  <c r="E7877" i="1"/>
  <c r="E7869" i="1"/>
  <c r="E7861" i="1"/>
  <c r="E7853" i="1"/>
  <c r="E7845" i="1"/>
  <c r="E7837" i="1"/>
  <c r="E7829" i="1"/>
  <c r="E7821" i="1"/>
  <c r="E7813" i="1"/>
  <c r="E7805" i="1"/>
  <c r="E7797" i="1"/>
  <c r="E7789" i="1"/>
  <c r="E7781" i="1"/>
  <c r="E7773" i="1"/>
  <c r="E7765" i="1"/>
  <c r="E7757" i="1"/>
  <c r="E7749" i="1"/>
  <c r="E7741" i="1"/>
  <c r="E7733" i="1"/>
  <c r="E7725" i="1"/>
  <c r="E7717" i="1"/>
  <c r="E7709" i="1"/>
  <c r="E7701" i="1"/>
  <c r="E7693" i="1"/>
  <c r="E7685" i="1"/>
  <c r="E7677" i="1"/>
  <c r="E7669" i="1"/>
  <c r="E7661" i="1"/>
  <c r="E7653" i="1"/>
  <c r="E7645" i="1"/>
  <c r="E7637" i="1"/>
  <c r="E7629" i="1"/>
  <c r="E7621" i="1"/>
  <c r="E7613" i="1"/>
  <c r="E7605" i="1"/>
  <c r="E7597" i="1"/>
  <c r="E7589" i="1"/>
  <c r="E7581" i="1"/>
  <c r="E7573" i="1"/>
  <c r="E7565" i="1"/>
  <c r="E7557" i="1"/>
  <c r="E7549" i="1"/>
  <c r="E7541" i="1"/>
  <c r="E7533" i="1"/>
  <c r="E7525" i="1"/>
  <c r="E7517" i="1"/>
  <c r="E7509" i="1"/>
  <c r="E7501" i="1"/>
  <c r="E7493" i="1"/>
  <c r="E7485" i="1"/>
  <c r="E7477" i="1"/>
  <c r="E7469" i="1"/>
  <c r="E7461" i="1"/>
  <c r="E7453" i="1"/>
  <c r="E7445" i="1"/>
  <c r="E7437" i="1"/>
  <c r="E7429" i="1"/>
  <c r="E7421" i="1"/>
  <c r="E7413" i="1"/>
  <c r="E7405" i="1"/>
  <c r="E7397" i="1"/>
  <c r="E7389" i="1"/>
  <c r="E7381" i="1"/>
  <c r="E7373" i="1"/>
  <c r="E7365" i="1"/>
  <c r="E7357" i="1"/>
  <c r="E9996" i="1"/>
  <c r="E9988" i="1"/>
  <c r="E9980" i="1"/>
  <c r="E9972" i="1"/>
  <c r="E9964" i="1"/>
  <c r="E9956" i="1"/>
  <c r="E9948" i="1"/>
  <c r="E9940" i="1"/>
  <c r="E9932" i="1"/>
  <c r="E9924" i="1"/>
  <c r="E9916" i="1"/>
  <c r="E9908" i="1"/>
  <c r="E9900" i="1"/>
  <c r="E9892" i="1"/>
  <c r="E9884" i="1"/>
  <c r="E9876" i="1"/>
  <c r="E9868" i="1"/>
  <c r="E9860" i="1"/>
  <c r="E9852" i="1"/>
  <c r="E9844" i="1"/>
  <c r="E9836" i="1"/>
  <c r="E9828" i="1"/>
  <c r="E9820" i="1"/>
  <c r="E9812" i="1"/>
  <c r="E9804" i="1"/>
  <c r="E9796" i="1"/>
  <c r="E9788" i="1"/>
  <c r="E9780" i="1"/>
  <c r="E9772" i="1"/>
  <c r="E9764" i="1"/>
  <c r="E9756" i="1"/>
  <c r="E9748" i="1"/>
  <c r="E9740" i="1"/>
  <c r="E9732" i="1"/>
  <c r="E9724" i="1"/>
  <c r="E9716" i="1"/>
  <c r="E9708" i="1"/>
  <c r="E9700" i="1"/>
  <c r="E9692" i="1"/>
  <c r="E9684" i="1"/>
  <c r="E9676" i="1"/>
  <c r="E9668" i="1"/>
  <c r="E9660" i="1"/>
  <c r="E9652" i="1"/>
  <c r="E9644" i="1"/>
  <c r="E9636" i="1"/>
  <c r="E9628" i="1"/>
  <c r="E9620" i="1"/>
  <c r="E9612" i="1"/>
  <c r="E9604" i="1"/>
  <c r="E9596" i="1"/>
  <c r="E9588" i="1"/>
  <c r="E9580" i="1"/>
  <c r="E9572" i="1"/>
  <c r="E9564" i="1"/>
  <c r="E9556" i="1"/>
  <c r="E9548" i="1"/>
  <c r="E9540" i="1"/>
  <c r="E9532" i="1"/>
  <c r="E9524" i="1"/>
  <c r="E9516" i="1"/>
  <c r="E9508" i="1"/>
  <c r="E9500" i="1"/>
  <c r="E9492" i="1"/>
  <c r="E9484" i="1"/>
  <c r="E9476" i="1"/>
  <c r="E9468" i="1"/>
  <c r="E9460" i="1"/>
  <c r="E9452" i="1"/>
  <c r="E9444" i="1"/>
  <c r="E9436" i="1"/>
  <c r="E9428" i="1"/>
  <c r="E9420" i="1"/>
  <c r="E9412" i="1"/>
  <c r="E9404" i="1"/>
  <c r="E9396" i="1"/>
  <c r="E9388" i="1"/>
  <c r="E9380" i="1"/>
  <c r="E9372" i="1"/>
  <c r="E9364" i="1"/>
  <c r="E9356" i="1"/>
  <c r="E9348" i="1"/>
  <c r="E9340" i="1"/>
  <c r="E9332" i="1"/>
  <c r="E9324" i="1"/>
  <c r="E9316" i="1"/>
  <c r="E9308" i="1"/>
  <c r="E9300" i="1"/>
  <c r="E9292" i="1"/>
  <c r="E9284" i="1"/>
  <c r="E9276" i="1"/>
  <c r="E9268" i="1"/>
  <c r="E9260" i="1"/>
  <c r="E9252" i="1"/>
  <c r="E9244" i="1"/>
  <c r="E9236" i="1"/>
  <c r="E9228" i="1"/>
  <c r="E9220" i="1"/>
  <c r="E9212" i="1"/>
  <c r="E9204" i="1"/>
  <c r="E9196" i="1"/>
  <c r="E9188" i="1"/>
  <c r="E9180" i="1"/>
  <c r="E9172" i="1"/>
  <c r="E9164" i="1"/>
  <c r="E9156" i="1"/>
  <c r="E9148" i="1"/>
  <c r="E9140" i="1"/>
  <c r="E9132" i="1"/>
  <c r="E9124" i="1"/>
  <c r="E9116" i="1"/>
  <c r="E9108" i="1"/>
  <c r="E9100" i="1"/>
  <c r="E9092" i="1"/>
  <c r="E9084" i="1"/>
  <c r="E9076" i="1"/>
  <c r="E9068" i="1"/>
  <c r="E9060" i="1"/>
  <c r="E9052" i="1"/>
  <c r="E9044" i="1"/>
  <c r="E9036" i="1"/>
  <c r="E9028" i="1"/>
  <c r="E9020" i="1"/>
  <c r="E9012" i="1"/>
  <c r="E9004" i="1"/>
  <c r="E8996" i="1"/>
  <c r="E8988" i="1"/>
  <c r="E8980" i="1"/>
  <c r="E8972" i="1"/>
  <c r="E8964" i="1"/>
  <c r="E8956" i="1"/>
  <c r="E8948" i="1"/>
  <c r="E8940" i="1"/>
  <c r="E8932" i="1"/>
  <c r="E8924" i="1"/>
  <c r="E8916" i="1"/>
  <c r="E8908" i="1"/>
  <c r="E8900" i="1"/>
  <c r="E8892" i="1"/>
  <c r="E8884" i="1"/>
  <c r="E8876" i="1"/>
  <c r="E8868" i="1"/>
  <c r="E8860" i="1"/>
  <c r="E8852" i="1"/>
  <c r="E8844" i="1"/>
  <c r="E8836" i="1"/>
  <c r="E8828" i="1"/>
  <c r="E8820" i="1"/>
  <c r="E8812" i="1"/>
  <c r="E8804" i="1"/>
  <c r="E8796" i="1"/>
  <c r="E8788" i="1"/>
  <c r="E8780" i="1"/>
  <c r="E8772" i="1"/>
  <c r="E8764" i="1"/>
  <c r="E8756" i="1"/>
  <c r="E8748" i="1"/>
  <c r="E8740" i="1"/>
  <c r="E8732" i="1"/>
  <c r="E8724" i="1"/>
  <c r="E8716" i="1"/>
  <c r="E8708" i="1"/>
  <c r="E8700" i="1"/>
  <c r="E8692" i="1"/>
  <c r="E8684" i="1"/>
  <c r="E8676" i="1"/>
  <c r="E8668" i="1"/>
  <c r="E8660" i="1"/>
  <c r="E8652" i="1"/>
  <c r="E8644" i="1"/>
  <c r="E8636" i="1"/>
  <c r="E8628" i="1"/>
  <c r="E8620" i="1"/>
  <c r="E8612" i="1"/>
  <c r="E8604" i="1"/>
  <c r="E8596" i="1"/>
  <c r="E8588" i="1"/>
  <c r="E8580" i="1"/>
  <c r="E8572" i="1"/>
  <c r="E8564" i="1"/>
  <c r="E8556" i="1"/>
  <c r="E8548" i="1"/>
  <c r="E8540" i="1"/>
  <c r="E8532" i="1"/>
  <c r="E8524" i="1"/>
  <c r="E8516" i="1"/>
  <c r="E8508" i="1"/>
  <c r="E8500" i="1"/>
  <c r="E8492" i="1"/>
  <c r="E8484" i="1"/>
  <c r="E8476" i="1"/>
  <c r="E8468" i="1"/>
  <c r="E8460" i="1"/>
  <c r="E8452" i="1"/>
  <c r="E8444" i="1"/>
  <c r="E8436" i="1"/>
  <c r="E8428" i="1"/>
  <c r="E8420" i="1"/>
  <c r="E8412" i="1"/>
  <c r="E8404" i="1"/>
  <c r="E8396" i="1"/>
  <c r="E8388" i="1"/>
  <c r="E8380" i="1"/>
  <c r="E8372" i="1"/>
  <c r="E8364" i="1"/>
  <c r="E8356" i="1"/>
  <c r="E8348" i="1"/>
  <c r="E8340" i="1"/>
  <c r="E8332" i="1"/>
  <c r="E8324" i="1"/>
  <c r="E8316" i="1"/>
  <c r="E8308" i="1"/>
  <c r="E8300" i="1"/>
  <c r="E8292" i="1"/>
  <c r="E8284" i="1"/>
  <c r="E8276" i="1"/>
  <c r="E8268" i="1"/>
  <c r="E8260" i="1"/>
  <c r="E8252" i="1"/>
  <c r="E8244" i="1"/>
  <c r="E8236" i="1"/>
  <c r="E8228" i="1"/>
  <c r="E8220" i="1"/>
  <c r="E8212" i="1"/>
  <c r="E8204" i="1"/>
  <c r="E8196" i="1"/>
  <c r="E8188" i="1"/>
  <c r="E8180" i="1"/>
  <c r="E8172" i="1"/>
  <c r="E8164" i="1"/>
  <c r="E8156" i="1"/>
  <c r="E8148" i="1"/>
  <c r="E8140" i="1"/>
  <c r="E8132" i="1"/>
  <c r="E8124" i="1"/>
  <c r="E8116" i="1"/>
  <c r="E8108" i="1"/>
  <c r="E8100" i="1"/>
  <c r="E8092" i="1"/>
  <c r="E8084" i="1"/>
  <c r="E8076" i="1"/>
  <c r="E8068" i="1"/>
  <c r="E8060" i="1"/>
  <c r="E8052" i="1"/>
  <c r="E8044" i="1"/>
  <c r="E8036" i="1"/>
  <c r="E8028" i="1"/>
  <c r="E8020" i="1"/>
  <c r="E8012" i="1"/>
  <c r="E8004" i="1"/>
  <c r="E7996" i="1"/>
  <c r="E7988" i="1"/>
  <c r="E7980" i="1"/>
  <c r="E7972" i="1"/>
  <c r="E7964" i="1"/>
  <c r="E7956" i="1"/>
  <c r="E7948" i="1"/>
  <c r="E7940" i="1"/>
  <c r="E7932" i="1"/>
  <c r="E7924" i="1"/>
  <c r="E7916" i="1"/>
  <c r="E7908" i="1"/>
  <c r="E7900" i="1"/>
  <c r="E7892" i="1"/>
  <c r="E7884" i="1"/>
  <c r="E7876" i="1"/>
  <c r="E7868" i="1"/>
  <c r="E7860" i="1"/>
  <c r="E7852" i="1"/>
  <c r="E7844" i="1"/>
  <c r="E7836" i="1"/>
  <c r="E7828" i="1"/>
  <c r="E7820" i="1"/>
  <c r="E7812" i="1"/>
  <c r="E7804" i="1"/>
  <c r="E7796" i="1"/>
  <c r="E7788" i="1"/>
  <c r="E7780" i="1"/>
  <c r="E7772" i="1"/>
  <c r="E7764" i="1"/>
  <c r="E7756" i="1"/>
  <c r="E7748" i="1"/>
  <c r="E7740" i="1"/>
  <c r="E7732" i="1"/>
  <c r="E7724" i="1"/>
  <c r="E7716" i="1"/>
  <c r="E7708" i="1"/>
  <c r="E7700" i="1"/>
  <c r="E7692" i="1"/>
  <c r="E7684" i="1"/>
  <c r="E7676" i="1"/>
  <c r="E7668" i="1"/>
  <c r="E7660" i="1"/>
  <c r="E7652" i="1"/>
  <c r="E7644" i="1"/>
  <c r="E7636" i="1"/>
  <c r="E7628" i="1"/>
  <c r="E7620" i="1"/>
  <c r="E7612" i="1"/>
  <c r="E7604" i="1"/>
  <c r="E7596" i="1"/>
  <c r="E7588" i="1"/>
  <c r="E7580" i="1"/>
  <c r="E7572" i="1"/>
  <c r="E7564" i="1"/>
  <c r="E7556" i="1"/>
  <c r="E7548" i="1"/>
  <c r="E7540" i="1"/>
  <c r="E7532" i="1"/>
  <c r="E7524" i="1"/>
  <c r="E7516" i="1"/>
  <c r="E7508" i="1"/>
  <c r="E7500" i="1"/>
  <c r="E7492" i="1"/>
  <c r="E7484" i="1"/>
  <c r="E7476" i="1"/>
  <c r="E7468" i="1"/>
  <c r="E7460" i="1"/>
  <c r="E7452" i="1"/>
  <c r="E7444" i="1"/>
  <c r="E7436" i="1"/>
  <c r="E7428" i="1"/>
  <c r="E7420" i="1"/>
  <c r="E7412" i="1"/>
  <c r="E7404" i="1"/>
  <c r="E7396" i="1"/>
  <c r="E7388" i="1"/>
  <c r="E7380" i="1"/>
  <c r="E7372" i="1"/>
  <c r="E7364" i="1"/>
  <c r="E10001" i="1"/>
  <c r="E9993" i="1"/>
  <c r="E9985" i="1"/>
  <c r="E9977" i="1"/>
  <c r="E9969" i="1"/>
  <c r="E9961" i="1"/>
  <c r="E9953" i="1"/>
  <c r="E9945" i="1"/>
  <c r="E9937" i="1"/>
  <c r="E9929" i="1"/>
  <c r="E9921" i="1"/>
  <c r="E9913" i="1"/>
  <c r="E9905" i="1"/>
  <c r="E9897" i="1"/>
  <c r="E9889" i="1"/>
  <c r="E9881" i="1"/>
  <c r="E9873" i="1"/>
  <c r="E9865" i="1"/>
  <c r="E9857" i="1"/>
  <c r="E9849" i="1"/>
  <c r="E9841" i="1"/>
  <c r="E9833" i="1"/>
  <c r="E9825" i="1"/>
  <c r="E9817" i="1"/>
  <c r="E9809" i="1"/>
  <c r="E9801" i="1"/>
  <c r="E9793" i="1"/>
  <c r="E9785" i="1"/>
  <c r="E9777" i="1"/>
  <c r="E9769" i="1"/>
  <c r="E9761" i="1"/>
  <c r="E9753" i="1"/>
  <c r="E9745" i="1"/>
  <c r="E9737" i="1"/>
  <c r="E9729" i="1"/>
  <c r="E9721" i="1"/>
  <c r="E9713" i="1"/>
  <c r="E9705" i="1"/>
  <c r="E9697" i="1"/>
  <c r="E9689" i="1"/>
  <c r="E9681" i="1"/>
  <c r="E9673" i="1"/>
  <c r="E9665" i="1"/>
  <c r="E9657" i="1"/>
  <c r="E9649" i="1"/>
  <c r="E9641" i="1"/>
  <c r="E9633" i="1"/>
  <c r="E9625" i="1"/>
  <c r="E9617" i="1"/>
  <c r="E9609" i="1"/>
  <c r="E9601" i="1"/>
  <c r="E9593" i="1"/>
  <c r="E9585" i="1"/>
  <c r="E9577" i="1"/>
  <c r="E9569" i="1"/>
  <c r="E9561" i="1"/>
  <c r="E9553" i="1"/>
  <c r="E9545" i="1"/>
  <c r="E9537" i="1"/>
  <c r="E9529" i="1"/>
  <c r="E9521" i="1"/>
  <c r="E9513" i="1"/>
  <c r="E9505" i="1"/>
  <c r="E9497" i="1"/>
  <c r="E9489" i="1"/>
  <c r="E9481" i="1"/>
  <c r="E9473" i="1"/>
  <c r="E9465" i="1"/>
  <c r="E9457" i="1"/>
  <c r="E9449" i="1"/>
  <c r="E9441" i="1"/>
  <c r="E9433" i="1"/>
  <c r="E9425" i="1"/>
  <c r="E9417" i="1"/>
  <c r="E9409" i="1"/>
  <c r="E9401" i="1"/>
  <c r="E9393" i="1"/>
  <c r="E9385" i="1"/>
  <c r="E9377" i="1"/>
  <c r="E9369" i="1"/>
  <c r="E9361" i="1"/>
  <c r="E9353" i="1"/>
  <c r="E9345" i="1"/>
  <c r="E9337" i="1"/>
  <c r="E9329" i="1"/>
  <c r="E9321" i="1"/>
  <c r="E9313" i="1"/>
  <c r="E9305" i="1"/>
  <c r="E9297" i="1"/>
  <c r="E9289" i="1"/>
  <c r="E9281" i="1"/>
  <c r="E9273" i="1"/>
  <c r="E9265" i="1"/>
  <c r="E9257" i="1"/>
  <c r="E9249" i="1"/>
  <c r="E9241" i="1"/>
  <c r="E9233" i="1"/>
  <c r="E9225" i="1"/>
  <c r="E9217" i="1"/>
  <c r="E9209" i="1"/>
  <c r="E9201" i="1"/>
  <c r="E9193" i="1"/>
  <c r="E9185" i="1"/>
  <c r="E9177" i="1"/>
  <c r="E9169" i="1"/>
  <c r="E9161" i="1"/>
  <c r="E9153" i="1"/>
  <c r="E9145" i="1"/>
  <c r="E9137" i="1"/>
  <c r="E9129" i="1"/>
  <c r="E9121" i="1"/>
  <c r="E9113" i="1"/>
  <c r="E9105" i="1"/>
  <c r="E9097" i="1"/>
  <c r="E9089" i="1"/>
  <c r="E9081" i="1"/>
  <c r="E9073" i="1"/>
  <c r="E9065" i="1"/>
  <c r="E9057" i="1"/>
  <c r="E9049" i="1"/>
  <c r="E9041" i="1"/>
  <c r="E9033" i="1"/>
  <c r="E9025" i="1"/>
  <c r="E9017" i="1"/>
  <c r="E9009" i="1"/>
  <c r="E9001" i="1"/>
  <c r="E8993" i="1"/>
  <c r="E8985" i="1"/>
  <c r="E8977" i="1"/>
  <c r="E8969" i="1"/>
  <c r="E8961" i="1"/>
  <c r="E8953" i="1"/>
  <c r="E8945" i="1"/>
  <c r="E8937" i="1"/>
  <c r="E8929" i="1"/>
  <c r="E8921" i="1"/>
  <c r="E8913" i="1"/>
  <c r="E8905" i="1"/>
  <c r="E8897" i="1"/>
  <c r="E8889" i="1"/>
  <c r="E8881" i="1"/>
  <c r="E8873" i="1"/>
  <c r="E8865" i="1"/>
  <c r="E8857" i="1"/>
  <c r="E8849" i="1"/>
  <c r="E8841" i="1"/>
  <c r="E8833" i="1"/>
  <c r="E8825" i="1"/>
  <c r="E8817" i="1"/>
  <c r="E8809" i="1"/>
  <c r="E8801" i="1"/>
  <c r="E8793" i="1"/>
  <c r="E8785" i="1"/>
  <c r="E8777" i="1"/>
  <c r="E8769" i="1"/>
  <c r="E8761" i="1"/>
  <c r="E8753" i="1"/>
  <c r="E8745" i="1"/>
  <c r="E8737" i="1"/>
  <c r="E8729" i="1"/>
  <c r="E8721" i="1"/>
  <c r="E8713" i="1"/>
  <c r="E8705" i="1"/>
  <c r="E8697" i="1"/>
  <c r="E8689" i="1"/>
  <c r="E8681" i="1"/>
  <c r="E8673" i="1"/>
  <c r="E8665" i="1"/>
  <c r="E8657" i="1"/>
  <c r="E8649" i="1"/>
  <c r="E8641" i="1"/>
  <c r="E8633" i="1"/>
  <c r="E8625" i="1"/>
  <c r="E8617" i="1"/>
  <c r="E8609" i="1"/>
  <c r="E8601" i="1"/>
  <c r="E8593" i="1"/>
  <c r="E8585" i="1"/>
  <c r="E8577" i="1"/>
  <c r="E8569" i="1"/>
  <c r="E8561" i="1"/>
  <c r="E8553" i="1"/>
  <c r="E8545" i="1"/>
  <c r="E8537" i="1"/>
  <c r="E8529" i="1"/>
  <c r="E8521" i="1"/>
  <c r="E8513" i="1"/>
  <c r="E8505" i="1"/>
  <c r="E8497" i="1"/>
  <c r="E8489" i="1"/>
  <c r="E8481" i="1"/>
  <c r="E8473" i="1"/>
  <c r="E8465" i="1"/>
  <c r="E8457" i="1"/>
  <c r="E8449" i="1"/>
  <c r="E8441" i="1"/>
  <c r="E8433" i="1"/>
  <c r="E8425" i="1"/>
  <c r="E8417" i="1"/>
  <c r="E8409" i="1"/>
  <c r="E8401" i="1"/>
  <c r="E8393" i="1"/>
  <c r="E8385" i="1"/>
  <c r="E8377" i="1"/>
  <c r="E8369" i="1"/>
  <c r="E8361" i="1"/>
  <c r="E8353" i="1"/>
  <c r="E8345" i="1"/>
  <c r="E8337" i="1"/>
  <c r="E8329" i="1"/>
  <c r="E8321" i="1"/>
  <c r="E8313" i="1"/>
  <c r="E8305" i="1"/>
  <c r="E8297" i="1"/>
  <c r="E8289" i="1"/>
  <c r="E8281" i="1"/>
  <c r="E8273" i="1"/>
  <c r="E8265" i="1"/>
  <c r="E8257" i="1"/>
  <c r="E8249" i="1"/>
  <c r="E8241" i="1"/>
  <c r="E8233" i="1"/>
  <c r="E8225" i="1"/>
  <c r="E8217" i="1"/>
  <c r="E8209" i="1"/>
  <c r="E8201" i="1"/>
  <c r="E8193" i="1"/>
  <c r="E8185" i="1"/>
  <c r="E8177" i="1"/>
  <c r="E8169" i="1"/>
  <c r="E8161" i="1"/>
  <c r="E8153" i="1"/>
  <c r="E8145" i="1"/>
  <c r="E8137" i="1"/>
  <c r="E8129" i="1"/>
  <c r="E8121" i="1"/>
  <c r="E8113" i="1"/>
  <c r="E8105" i="1"/>
  <c r="E8097" i="1"/>
  <c r="E8089" i="1"/>
  <c r="E8081" i="1"/>
  <c r="E8073" i="1"/>
  <c r="E8065" i="1"/>
  <c r="E8057" i="1"/>
  <c r="E8049" i="1"/>
  <c r="E8041" i="1"/>
  <c r="E8033" i="1"/>
  <c r="E8025" i="1"/>
  <c r="E8017" i="1"/>
  <c r="E8009" i="1"/>
  <c r="E8001" i="1"/>
  <c r="E7993" i="1"/>
  <c r="E7985" i="1"/>
  <c r="E7977" i="1"/>
  <c r="E7969" i="1"/>
  <c r="E7961" i="1"/>
  <c r="E7953" i="1"/>
  <c r="E7945" i="1"/>
  <c r="E7937" i="1"/>
  <c r="E7929" i="1"/>
  <c r="E7921" i="1"/>
  <c r="E7913" i="1"/>
  <c r="E7905" i="1"/>
  <c r="E7897" i="1"/>
  <c r="E7889" i="1"/>
  <c r="E7881" i="1"/>
  <c r="E7873" i="1"/>
  <c r="E7865" i="1"/>
  <c r="E7857" i="1"/>
  <c r="E7849" i="1"/>
  <c r="E7841" i="1"/>
  <c r="E7833" i="1"/>
  <c r="E7825" i="1"/>
  <c r="E7817" i="1"/>
  <c r="E7809" i="1"/>
  <c r="E7801" i="1"/>
  <c r="E7793" i="1"/>
  <c r="E7785" i="1"/>
  <c r="E7777" i="1"/>
  <c r="E7769" i="1"/>
  <c r="E7761" i="1"/>
  <c r="E7753" i="1"/>
  <c r="E7745" i="1"/>
  <c r="E7737" i="1"/>
  <c r="E7729" i="1"/>
  <c r="E7721" i="1"/>
  <c r="E7713" i="1"/>
  <c r="E7705" i="1"/>
  <c r="E7697" i="1"/>
  <c r="E7689" i="1"/>
  <c r="E7681" i="1"/>
  <c r="E7673" i="1"/>
  <c r="E7665" i="1"/>
  <c r="E7657" i="1"/>
  <c r="E7649" i="1"/>
  <c r="E7641" i="1"/>
  <c r="E7633" i="1"/>
  <c r="E7625" i="1"/>
  <c r="E7617" i="1"/>
  <c r="E7609" i="1"/>
  <c r="E7601" i="1"/>
  <c r="E7593" i="1"/>
  <c r="E7585" i="1"/>
  <c r="E7577" i="1"/>
  <c r="E7569" i="1"/>
  <c r="E7561" i="1"/>
  <c r="E7553" i="1"/>
  <c r="E7545" i="1"/>
  <c r="E7537" i="1"/>
  <c r="E7529" i="1"/>
  <c r="E7521" i="1"/>
  <c r="E7513" i="1"/>
  <c r="E7505" i="1"/>
  <c r="E7497" i="1"/>
  <c r="E7489" i="1"/>
  <c r="E7481" i="1"/>
  <c r="E7473" i="1"/>
  <c r="E7465" i="1"/>
  <c r="E7457" i="1"/>
  <c r="E7449" i="1"/>
  <c r="E7441" i="1"/>
  <c r="E7433" i="1"/>
  <c r="E7425" i="1"/>
  <c r="E7417" i="1"/>
  <c r="E7409" i="1"/>
  <c r="E7401" i="1"/>
  <c r="E7393" i="1"/>
  <c r="E7385" i="1"/>
  <c r="E7377" i="1"/>
  <c r="E7369" i="1"/>
  <c r="E7361" i="1"/>
  <c r="E9995" i="1"/>
  <c r="E9983" i="1"/>
  <c r="E9970" i="1"/>
  <c r="E9958" i="1"/>
  <c r="E9944" i="1"/>
  <c r="E9931" i="1"/>
  <c r="E9919" i="1"/>
  <c r="E9906" i="1"/>
  <c r="E9894" i="1"/>
  <c r="E9880" i="1"/>
  <c r="E9867" i="1"/>
  <c r="E9855" i="1"/>
  <c r="E9842" i="1"/>
  <c r="E9830" i="1"/>
  <c r="E9816" i="1"/>
  <c r="E9803" i="1"/>
  <c r="E9791" i="1"/>
  <c r="E9778" i="1"/>
  <c r="E9766" i="1"/>
  <c r="E9752" i="1"/>
  <c r="E9739" i="1"/>
  <c r="E9727" i="1"/>
  <c r="E9714" i="1"/>
  <c r="E9702" i="1"/>
  <c r="E9688" i="1"/>
  <c r="E9675" i="1"/>
  <c r="E9663" i="1"/>
  <c r="E9650" i="1"/>
  <c r="E9638" i="1"/>
  <c r="E9624" i="1"/>
  <c r="E9611" i="1"/>
  <c r="E9599" i="1"/>
  <c r="E9586" i="1"/>
  <c r="E9574" i="1"/>
  <c r="E9560" i="1"/>
  <c r="E9547" i="1"/>
  <c r="E9535" i="1"/>
  <c r="E9522" i="1"/>
  <c r="E9510" i="1"/>
  <c r="E9496" i="1"/>
  <c r="E9483" i="1"/>
  <c r="E9471" i="1"/>
  <c r="E9458" i="1"/>
  <c r="E9446" i="1"/>
  <c r="E9432" i="1"/>
  <c r="E9419" i="1"/>
  <c r="E9407" i="1"/>
  <c r="E9394" i="1"/>
  <c r="E9382" i="1"/>
  <c r="E9368" i="1"/>
  <c r="E9355" i="1"/>
  <c r="E9343" i="1"/>
  <c r="E9330" i="1"/>
  <c r="E9318" i="1"/>
  <c r="E9304" i="1"/>
  <c r="E9291" i="1"/>
  <c r="E9279" i="1"/>
  <c r="E9266" i="1"/>
  <c r="E9254" i="1"/>
  <c r="E9240" i="1"/>
  <c r="E9227" i="1"/>
  <c r="E9215" i="1"/>
  <c r="E9202" i="1"/>
  <c r="E9190" i="1"/>
  <c r="E9176" i="1"/>
  <c r="E9163" i="1"/>
  <c r="E9151" i="1"/>
  <c r="E9138" i="1"/>
  <c r="E9126" i="1"/>
  <c r="E9112" i="1"/>
  <c r="E9099" i="1"/>
  <c r="E9087" i="1"/>
  <c r="E9074" i="1"/>
  <c r="E9062" i="1"/>
  <c r="E9048" i="1"/>
  <c r="E9035" i="1"/>
  <c r="E9023" i="1"/>
  <c r="E9010" i="1"/>
  <c r="E8998" i="1"/>
  <c r="E8984" i="1"/>
  <c r="E8971" i="1"/>
  <c r="E8959" i="1"/>
  <c r="E8946" i="1"/>
  <c r="E8934" i="1"/>
  <c r="E8920" i="1"/>
  <c r="E8907" i="1"/>
  <c r="E8895" i="1"/>
  <c r="E8882" i="1"/>
  <c r="E8870" i="1"/>
  <c r="E8856" i="1"/>
  <c r="E8843" i="1"/>
  <c r="E8831" i="1"/>
  <c r="E8818" i="1"/>
  <c r="E8806" i="1"/>
  <c r="E8792" i="1"/>
  <c r="E8779" i="1"/>
  <c r="E8767" i="1"/>
  <c r="E8754" i="1"/>
  <c r="E8742" i="1"/>
  <c r="E8728" i="1"/>
  <c r="E8715" i="1"/>
  <c r="E8703" i="1"/>
  <c r="E8690" i="1"/>
  <c r="E8678" i="1"/>
  <c r="E8664" i="1"/>
  <c r="E8651" i="1"/>
  <c r="E8639" i="1"/>
  <c r="E8626" i="1"/>
  <c r="E8614" i="1"/>
  <c r="E8600" i="1"/>
  <c r="E8587" i="1"/>
  <c r="E8575" i="1"/>
  <c r="E8562" i="1"/>
  <c r="E8550" i="1"/>
  <c r="E8536" i="1"/>
  <c r="E8523" i="1"/>
  <c r="E8511" i="1"/>
  <c r="E8498" i="1"/>
  <c r="E8486" i="1"/>
  <c r="E8472" i="1"/>
  <c r="E8459" i="1"/>
  <c r="E8447" i="1"/>
  <c r="E8434" i="1"/>
  <c r="E8422" i="1"/>
  <c r="E8408" i="1"/>
  <c r="E8395" i="1"/>
  <c r="E8383" i="1"/>
  <c r="E8370" i="1"/>
  <c r="E8358" i="1"/>
  <c r="E8344" i="1"/>
  <c r="E8331" i="1"/>
  <c r="E8319" i="1"/>
  <c r="E8306" i="1"/>
  <c r="E8294" i="1"/>
  <c r="E8280" i="1"/>
  <c r="E8267" i="1"/>
  <c r="E8255" i="1"/>
  <c r="E8242" i="1"/>
  <c r="E8230" i="1"/>
  <c r="E8216" i="1"/>
  <c r="E8203" i="1"/>
  <c r="E8191" i="1"/>
  <c r="E8178" i="1"/>
  <c r="E8166" i="1"/>
  <c r="E8152" i="1"/>
  <c r="E8139" i="1"/>
  <c r="E8127" i="1"/>
  <c r="E8114" i="1"/>
  <c r="E8102" i="1"/>
  <c r="E8088" i="1"/>
  <c r="E8075" i="1"/>
  <c r="E8063" i="1"/>
  <c r="E8050" i="1"/>
  <c r="E8038" i="1"/>
  <c r="E8024" i="1"/>
  <c r="E8011" i="1"/>
  <c r="E7999" i="1"/>
  <c r="E7986" i="1"/>
  <c r="E7974" i="1"/>
  <c r="E7960" i="1"/>
  <c r="E7947" i="1"/>
  <c r="E7935" i="1"/>
  <c r="E7922" i="1"/>
  <c r="E7910" i="1"/>
  <c r="E7896" i="1"/>
  <c r="E7883" i="1"/>
  <c r="E7871" i="1"/>
  <c r="E7858" i="1"/>
  <c r="E7846" i="1"/>
  <c r="E7832" i="1"/>
  <c r="E7819" i="1"/>
  <c r="E7807" i="1"/>
  <c r="E7794" i="1"/>
  <c r="E7782" i="1"/>
  <c r="E7768" i="1"/>
  <c r="E7755" i="1"/>
  <c r="E7743" i="1"/>
  <c r="E7730" i="1"/>
  <c r="E7718" i="1"/>
  <c r="E7704" i="1"/>
  <c r="E7691" i="1"/>
  <c r="E7679" i="1"/>
  <c r="E7666" i="1"/>
  <c r="E7654" i="1"/>
  <c r="E7640" i="1"/>
  <c r="E7627" i="1"/>
  <c r="E7615" i="1"/>
  <c r="E7602" i="1"/>
  <c r="E7590" i="1"/>
  <c r="E7576" i="1"/>
  <c r="E7563" i="1"/>
  <c r="E7551" i="1"/>
  <c r="E7538" i="1"/>
  <c r="E7526" i="1"/>
  <c r="E7512" i="1"/>
  <c r="E7499" i="1"/>
  <c r="E7487" i="1"/>
  <c r="E7474" i="1"/>
  <c r="E7462" i="1"/>
  <c r="E7448" i="1"/>
  <c r="E7435" i="1"/>
  <c r="E7423" i="1"/>
  <c r="E7410" i="1"/>
  <c r="E7398" i="1"/>
  <c r="E7384" i="1"/>
  <c r="E7371" i="1"/>
  <c r="E7359" i="1"/>
  <c r="E7350" i="1"/>
  <c r="E7342" i="1"/>
  <c r="E7334" i="1"/>
  <c r="E7326" i="1"/>
  <c r="E7318" i="1"/>
  <c r="E7310" i="1"/>
  <c r="E7302" i="1"/>
  <c r="E7294" i="1"/>
  <c r="E7286" i="1"/>
  <c r="E7278" i="1"/>
  <c r="E7270" i="1"/>
  <c r="E7262" i="1"/>
  <c r="E7254" i="1"/>
  <c r="E7246" i="1"/>
  <c r="E7238" i="1"/>
  <c r="E7230" i="1"/>
  <c r="E7222" i="1"/>
  <c r="E7214" i="1"/>
  <c r="E7206" i="1"/>
  <c r="E7198" i="1"/>
  <c r="E7190" i="1"/>
  <c r="E7182" i="1"/>
  <c r="E7174" i="1"/>
  <c r="E7166" i="1"/>
  <c r="E7158" i="1"/>
  <c r="E7150" i="1"/>
  <c r="E7142" i="1"/>
  <c r="E7134" i="1"/>
  <c r="E7126" i="1"/>
  <c r="E7118" i="1"/>
  <c r="E7110" i="1"/>
  <c r="E7102" i="1"/>
  <c r="E7094" i="1"/>
  <c r="E7086" i="1"/>
  <c r="E7078" i="1"/>
  <c r="E7070" i="1"/>
  <c r="E7062" i="1"/>
  <c r="E7054" i="1"/>
  <c r="E7046" i="1"/>
  <c r="E7038" i="1"/>
  <c r="E7030" i="1"/>
  <c r="E7022" i="1"/>
  <c r="E7014" i="1"/>
  <c r="E7006" i="1"/>
  <c r="E6998" i="1"/>
  <c r="E6990" i="1"/>
  <c r="E6982" i="1"/>
  <c r="E6974" i="1"/>
  <c r="E6966" i="1"/>
  <c r="E6958" i="1"/>
  <c r="E6950" i="1"/>
  <c r="E6942" i="1"/>
  <c r="E6934" i="1"/>
  <c r="E6926" i="1"/>
  <c r="E6918" i="1"/>
  <c r="E6910" i="1"/>
  <c r="E6902" i="1"/>
  <c r="E6894" i="1"/>
  <c r="E6886" i="1"/>
  <c r="E6878" i="1"/>
  <c r="E6870" i="1"/>
  <c r="E6862" i="1"/>
  <c r="E6854" i="1"/>
  <c r="E6846" i="1"/>
  <c r="E6838" i="1"/>
  <c r="E6830" i="1"/>
  <c r="E6822" i="1"/>
  <c r="E6814" i="1"/>
  <c r="E6806" i="1"/>
  <c r="E6798" i="1"/>
  <c r="E6790" i="1"/>
  <c r="E6782" i="1"/>
  <c r="E6774" i="1"/>
  <c r="E6766" i="1"/>
  <c r="E6758" i="1"/>
  <c r="E6750" i="1"/>
  <c r="E6742" i="1"/>
  <c r="E6734" i="1"/>
  <c r="E6726" i="1"/>
  <c r="E6718" i="1"/>
  <c r="E6710" i="1"/>
  <c r="E6702" i="1"/>
  <c r="E6694" i="1"/>
  <c r="E6686" i="1"/>
  <c r="E6678" i="1"/>
  <c r="E6670" i="1"/>
  <c r="E6662" i="1"/>
  <c r="E6654" i="1"/>
  <c r="E6646" i="1"/>
  <c r="E6638" i="1"/>
  <c r="E6630" i="1"/>
  <c r="E6622" i="1"/>
  <c r="E6614" i="1"/>
  <c r="E6606" i="1"/>
  <c r="E6598" i="1"/>
  <c r="E6590" i="1"/>
  <c r="E6582" i="1"/>
  <c r="E6574" i="1"/>
  <c r="E6566" i="1"/>
  <c r="E6558" i="1"/>
  <c r="E6550" i="1"/>
  <c r="E6542" i="1"/>
  <c r="E6534" i="1"/>
  <c r="E6526" i="1"/>
  <c r="E6518" i="1"/>
  <c r="E6510" i="1"/>
  <c r="E6502" i="1"/>
  <c r="E6494" i="1"/>
  <c r="E6486" i="1"/>
  <c r="E6478" i="1"/>
  <c r="E6470" i="1"/>
  <c r="E6462" i="1"/>
  <c r="E6454" i="1"/>
  <c r="E6446" i="1"/>
  <c r="E6438" i="1"/>
  <c r="E6430" i="1"/>
  <c r="E6422" i="1"/>
  <c r="E6414" i="1"/>
  <c r="E6406" i="1"/>
  <c r="E6398" i="1"/>
  <c r="E6390" i="1"/>
  <c r="E6382" i="1"/>
  <c r="E6374" i="1"/>
  <c r="E6366" i="1"/>
  <c r="E6358" i="1"/>
  <c r="E6350" i="1"/>
  <c r="E6342" i="1"/>
  <c r="E6334" i="1"/>
  <c r="E6326" i="1"/>
  <c r="E6318" i="1"/>
  <c r="E6310" i="1"/>
  <c r="E6302" i="1"/>
  <c r="E6294" i="1"/>
  <c r="E6286" i="1"/>
  <c r="E6278" i="1"/>
  <c r="E6270" i="1"/>
  <c r="E6262" i="1"/>
  <c r="E6254" i="1"/>
  <c r="E6246" i="1"/>
  <c r="E6238" i="1"/>
  <c r="E6230" i="1"/>
  <c r="E6222" i="1"/>
  <c r="E6214" i="1"/>
  <c r="E6206" i="1"/>
  <c r="E6198" i="1"/>
  <c r="E6190" i="1"/>
  <c r="E6182" i="1"/>
  <c r="E6174" i="1"/>
  <c r="E6166" i="1"/>
  <c r="E6158" i="1"/>
  <c r="E6150" i="1"/>
  <c r="E6142" i="1"/>
  <c r="E6134" i="1"/>
  <c r="E6126" i="1"/>
  <c r="E6118" i="1"/>
  <c r="E6110" i="1"/>
  <c r="E6102" i="1"/>
  <c r="E6094" i="1"/>
  <c r="E6086" i="1"/>
  <c r="E6078" i="1"/>
  <c r="E6070" i="1"/>
  <c r="E6062" i="1"/>
  <c r="E6054" i="1"/>
  <c r="E6046" i="1"/>
  <c r="E6038" i="1"/>
  <c r="E6030" i="1"/>
  <c r="E6022" i="1"/>
  <c r="E6014" i="1"/>
  <c r="E6006" i="1"/>
  <c r="E5998" i="1"/>
  <c r="E5990" i="1"/>
  <c r="E5982" i="1"/>
  <c r="E5974" i="1"/>
  <c r="E5966" i="1"/>
  <c r="E5958" i="1"/>
  <c r="E5950" i="1"/>
  <c r="E5942" i="1"/>
  <c r="E5934" i="1"/>
  <c r="E5926" i="1"/>
  <c r="E5918" i="1"/>
  <c r="E5910" i="1"/>
  <c r="E5902" i="1"/>
  <c r="E5894" i="1"/>
  <c r="E5886" i="1"/>
  <c r="E5878" i="1"/>
  <c r="E5870" i="1"/>
  <c r="E5862" i="1"/>
  <c r="E5854" i="1"/>
  <c r="E5846" i="1"/>
  <c r="E5838" i="1"/>
  <c r="E5830" i="1"/>
  <c r="E5822" i="1"/>
  <c r="E5814" i="1"/>
  <c r="E5806" i="1"/>
  <c r="E5798" i="1"/>
  <c r="E5790" i="1"/>
  <c r="E5782" i="1"/>
  <c r="E5774" i="1"/>
  <c r="E5766" i="1"/>
  <c r="E5758" i="1"/>
  <c r="E5750" i="1"/>
  <c r="E5742" i="1"/>
  <c r="E5734" i="1"/>
  <c r="E5726" i="1"/>
  <c r="E5718" i="1"/>
  <c r="E5710" i="1"/>
  <c r="E5702" i="1"/>
  <c r="E5694" i="1"/>
  <c r="E5686" i="1"/>
  <c r="E5678" i="1"/>
  <c r="E5670" i="1"/>
  <c r="E5662" i="1"/>
  <c r="E5654" i="1"/>
  <c r="E5646" i="1"/>
  <c r="E5638" i="1"/>
  <c r="E5630" i="1"/>
  <c r="E5622" i="1"/>
  <c r="E5614" i="1"/>
  <c r="E5606" i="1"/>
  <c r="E5598" i="1"/>
  <c r="E5590" i="1"/>
  <c r="E5582" i="1"/>
  <c r="E5574" i="1"/>
  <c r="E5566" i="1"/>
  <c r="E5558" i="1"/>
  <c r="E5550" i="1"/>
  <c r="E5542" i="1"/>
  <c r="E5534" i="1"/>
  <c r="E5526" i="1"/>
  <c r="E5518" i="1"/>
  <c r="E5510" i="1"/>
  <c r="E5502" i="1"/>
  <c r="E5494" i="1"/>
  <c r="E5486" i="1"/>
  <c r="E5478" i="1"/>
  <c r="E5470" i="1"/>
  <c r="E5462" i="1"/>
  <c r="E5454" i="1"/>
  <c r="E5446" i="1"/>
  <c r="E5438" i="1"/>
  <c r="E5430" i="1"/>
  <c r="E5422" i="1"/>
  <c r="E5414" i="1"/>
  <c r="E5406" i="1"/>
  <c r="E5398" i="1"/>
  <c r="E5390" i="1"/>
  <c r="E5382" i="1"/>
  <c r="E5374" i="1"/>
  <c r="E5366" i="1"/>
  <c r="E5358" i="1"/>
  <c r="E5350" i="1"/>
  <c r="E5342" i="1"/>
  <c r="E5334" i="1"/>
  <c r="E5326" i="1"/>
  <c r="E5318" i="1"/>
  <c r="E5310" i="1"/>
  <c r="E5302" i="1"/>
  <c r="E5294" i="1"/>
  <c r="E5286" i="1"/>
  <c r="E5278" i="1"/>
  <c r="E5270" i="1"/>
  <c r="E5262" i="1"/>
  <c r="E5254" i="1"/>
  <c r="E5246" i="1"/>
  <c r="E5238" i="1"/>
  <c r="E5230" i="1"/>
  <c r="E5222" i="1"/>
  <c r="E5214" i="1"/>
  <c r="E5206" i="1"/>
  <c r="E5198" i="1"/>
  <c r="E5190" i="1"/>
  <c r="E5182" i="1"/>
  <c r="E5174" i="1"/>
  <c r="E5166" i="1"/>
  <c r="E5158" i="1"/>
  <c r="E5150" i="1"/>
  <c r="E5142" i="1"/>
  <c r="E5134" i="1"/>
  <c r="E5126" i="1"/>
  <c r="E5118" i="1"/>
  <c r="E5110" i="1"/>
  <c r="E5102" i="1"/>
  <c r="E5094" i="1"/>
  <c r="E5086" i="1"/>
  <c r="E5078" i="1"/>
  <c r="E5070" i="1"/>
  <c r="E5062" i="1"/>
  <c r="E5054" i="1"/>
  <c r="E5046" i="1"/>
  <c r="E5038" i="1"/>
  <c r="E5030" i="1"/>
  <c r="E5022" i="1"/>
  <c r="E5014" i="1"/>
  <c r="E5006" i="1"/>
  <c r="E4998" i="1"/>
  <c r="E4990" i="1"/>
  <c r="E4982" i="1"/>
  <c r="E4974" i="1"/>
  <c r="E4966" i="1"/>
  <c r="E4958" i="1"/>
  <c r="E4950" i="1"/>
  <c r="E4942" i="1"/>
  <c r="E4934" i="1"/>
  <c r="E4926" i="1"/>
  <c r="E4918" i="1"/>
  <c r="E4910" i="1"/>
  <c r="E4902" i="1"/>
  <c r="E4894" i="1"/>
  <c r="E4886" i="1"/>
  <c r="E4878" i="1"/>
  <c r="E4870" i="1"/>
  <c r="E4862" i="1"/>
  <c r="E4854" i="1"/>
  <c r="E4846" i="1"/>
  <c r="E4838" i="1"/>
  <c r="E4830" i="1"/>
  <c r="E4822" i="1"/>
  <c r="E4814" i="1"/>
  <c r="E4806" i="1"/>
  <c r="E4798" i="1"/>
  <c r="E4790" i="1"/>
  <c r="E4782" i="1"/>
  <c r="E4774" i="1"/>
  <c r="E4766" i="1"/>
  <c r="E4758" i="1"/>
  <c r="E4750" i="1"/>
  <c r="E4742" i="1"/>
  <c r="E4734" i="1"/>
  <c r="E4726" i="1"/>
  <c r="E4718" i="1"/>
  <c r="E4710" i="1"/>
  <c r="E4702" i="1"/>
  <c r="E4694" i="1"/>
  <c r="E4686" i="1"/>
  <c r="E4678" i="1"/>
  <c r="E4670" i="1"/>
  <c r="E4662" i="1"/>
  <c r="E4654" i="1"/>
  <c r="E4646" i="1"/>
  <c r="E4638" i="1"/>
  <c r="E4630" i="1"/>
  <c r="E4622" i="1"/>
  <c r="E4614" i="1"/>
  <c r="E4606" i="1"/>
  <c r="E4598" i="1"/>
  <c r="E4590" i="1"/>
  <c r="E4582" i="1"/>
  <c r="E4574" i="1"/>
  <c r="E4566" i="1"/>
  <c r="E4558" i="1"/>
  <c r="E4550" i="1"/>
  <c r="E4542" i="1"/>
  <c r="E4534" i="1"/>
  <c r="E4526" i="1"/>
  <c r="E4518" i="1"/>
  <c r="E4510" i="1"/>
  <c r="E4502" i="1"/>
  <c r="E4494" i="1"/>
  <c r="E4486" i="1"/>
  <c r="E4478" i="1"/>
  <c r="E4470" i="1"/>
  <c r="E4462" i="1"/>
  <c r="E4454" i="1"/>
  <c r="E4446" i="1"/>
  <c r="E4438" i="1"/>
  <c r="E4430" i="1"/>
  <c r="E4422" i="1"/>
  <c r="E4414" i="1"/>
  <c r="E4406" i="1"/>
  <c r="E4398" i="1"/>
  <c r="E4390" i="1"/>
  <c r="E4382" i="1"/>
  <c r="E4374" i="1"/>
  <c r="E4366" i="1"/>
  <c r="E4358" i="1"/>
  <c r="E4350" i="1"/>
  <c r="E4342" i="1"/>
  <c r="E4334" i="1"/>
  <c r="E9994" i="1"/>
  <c r="E9982" i="1"/>
  <c r="E9968" i="1"/>
  <c r="E9955" i="1"/>
  <c r="E9943" i="1"/>
  <c r="E9930" i="1"/>
  <c r="E9918" i="1"/>
  <c r="E9904" i="1"/>
  <c r="E9891" i="1"/>
  <c r="E9879" i="1"/>
  <c r="E9866" i="1"/>
  <c r="E9854" i="1"/>
  <c r="E9840" i="1"/>
  <c r="E9827" i="1"/>
  <c r="E9815" i="1"/>
  <c r="E9802" i="1"/>
  <c r="E9790" i="1"/>
  <c r="E9776" i="1"/>
  <c r="E9763" i="1"/>
  <c r="E9751" i="1"/>
  <c r="E9738" i="1"/>
  <c r="E9726" i="1"/>
  <c r="E9712" i="1"/>
  <c r="E9699" i="1"/>
  <c r="E9687" i="1"/>
  <c r="E9674" i="1"/>
  <c r="E9662" i="1"/>
  <c r="E9648" i="1"/>
  <c r="E9635" i="1"/>
  <c r="E9623" i="1"/>
  <c r="E9610" i="1"/>
  <c r="E9598" i="1"/>
  <c r="E9584" i="1"/>
  <c r="E9571" i="1"/>
  <c r="E9559" i="1"/>
  <c r="E9546" i="1"/>
  <c r="E9534" i="1"/>
  <c r="E9520" i="1"/>
  <c r="E9507" i="1"/>
  <c r="E9495" i="1"/>
  <c r="E9482" i="1"/>
  <c r="E9470" i="1"/>
  <c r="E9456" i="1"/>
  <c r="E9443" i="1"/>
  <c r="E9431" i="1"/>
  <c r="E9418" i="1"/>
  <c r="E9406" i="1"/>
  <c r="E9392" i="1"/>
  <c r="E9379" i="1"/>
  <c r="E9367" i="1"/>
  <c r="E9354" i="1"/>
  <c r="E9342" i="1"/>
  <c r="E9328" i="1"/>
  <c r="E9315" i="1"/>
  <c r="E9303" i="1"/>
  <c r="E9290" i="1"/>
  <c r="E9278" i="1"/>
  <c r="E9264" i="1"/>
  <c r="E9251" i="1"/>
  <c r="E9239" i="1"/>
  <c r="E9226" i="1"/>
  <c r="E9214" i="1"/>
  <c r="E9200" i="1"/>
  <c r="E9187" i="1"/>
  <c r="E9175" i="1"/>
  <c r="E9162" i="1"/>
  <c r="E9150" i="1"/>
  <c r="E9136" i="1"/>
  <c r="E9123" i="1"/>
  <c r="E9111" i="1"/>
  <c r="E9098" i="1"/>
  <c r="E9086" i="1"/>
  <c r="E9072" i="1"/>
  <c r="E9059" i="1"/>
  <c r="E9047" i="1"/>
  <c r="E9034" i="1"/>
  <c r="E9022" i="1"/>
  <c r="E9008" i="1"/>
  <c r="E8995" i="1"/>
  <c r="E8983" i="1"/>
  <c r="E8970" i="1"/>
  <c r="E8958" i="1"/>
  <c r="E8944" i="1"/>
  <c r="E8931" i="1"/>
  <c r="E8919" i="1"/>
  <c r="E8906" i="1"/>
  <c r="E8894" i="1"/>
  <c r="E8880" i="1"/>
  <c r="E8867" i="1"/>
  <c r="E8855" i="1"/>
  <c r="E8842" i="1"/>
  <c r="E8830" i="1"/>
  <c r="E8816" i="1"/>
  <c r="E8803" i="1"/>
  <c r="E8791" i="1"/>
  <c r="E8778" i="1"/>
  <c r="E8766" i="1"/>
  <c r="E8752" i="1"/>
  <c r="E8739" i="1"/>
  <c r="E8727" i="1"/>
  <c r="E8714" i="1"/>
  <c r="E8702" i="1"/>
  <c r="E8688" i="1"/>
  <c r="E8675" i="1"/>
  <c r="E8663" i="1"/>
  <c r="E8650" i="1"/>
  <c r="E8638" i="1"/>
  <c r="E8624" i="1"/>
  <c r="E8611" i="1"/>
  <c r="E8599" i="1"/>
  <c r="E8586" i="1"/>
  <c r="E8574" i="1"/>
  <c r="E8560" i="1"/>
  <c r="E8547" i="1"/>
  <c r="E8535" i="1"/>
  <c r="E8522" i="1"/>
  <c r="E8510" i="1"/>
  <c r="E8496" i="1"/>
  <c r="E8483" i="1"/>
  <c r="E8471" i="1"/>
  <c r="E8458" i="1"/>
  <c r="E8446" i="1"/>
  <c r="E8432" i="1"/>
  <c r="E8419" i="1"/>
  <c r="E8407" i="1"/>
  <c r="E8394" i="1"/>
  <c r="E8382" i="1"/>
  <c r="E8368" i="1"/>
  <c r="E8355" i="1"/>
  <c r="E8343" i="1"/>
  <c r="E8330" i="1"/>
  <c r="E8318" i="1"/>
  <c r="E8304" i="1"/>
  <c r="E8291" i="1"/>
  <c r="E8279" i="1"/>
  <c r="E8266" i="1"/>
  <c r="E8254" i="1"/>
  <c r="E8240" i="1"/>
  <c r="E8227" i="1"/>
  <c r="E8215" i="1"/>
  <c r="E8202" i="1"/>
  <c r="E8190" i="1"/>
  <c r="E8176" i="1"/>
  <c r="E8163" i="1"/>
  <c r="E8151" i="1"/>
  <c r="E8138" i="1"/>
  <c r="E8126" i="1"/>
  <c r="E8112" i="1"/>
  <c r="E8099" i="1"/>
  <c r="E8087" i="1"/>
  <c r="E8074" i="1"/>
  <c r="E8062" i="1"/>
  <c r="E8048" i="1"/>
  <c r="E8035" i="1"/>
  <c r="E8023" i="1"/>
  <c r="E8010" i="1"/>
  <c r="E7998" i="1"/>
  <c r="E7984" i="1"/>
  <c r="E7971" i="1"/>
  <c r="E7959" i="1"/>
  <c r="E7946" i="1"/>
  <c r="E7934" i="1"/>
  <c r="E7920" i="1"/>
  <c r="E7907" i="1"/>
  <c r="E7895" i="1"/>
  <c r="E7882" i="1"/>
  <c r="E7870" i="1"/>
  <c r="E7856" i="1"/>
  <c r="E7843" i="1"/>
  <c r="E7831" i="1"/>
  <c r="E7818" i="1"/>
  <c r="E7806" i="1"/>
  <c r="E7792" i="1"/>
  <c r="E7779" i="1"/>
  <c r="E7767" i="1"/>
  <c r="E7754" i="1"/>
  <c r="E7742" i="1"/>
  <c r="E7728" i="1"/>
  <c r="E7715" i="1"/>
  <c r="E7703" i="1"/>
  <c r="E7690" i="1"/>
  <c r="E7678" i="1"/>
  <c r="E7664" i="1"/>
  <c r="E7651" i="1"/>
  <c r="E7639" i="1"/>
  <c r="E7626" i="1"/>
  <c r="E7614" i="1"/>
  <c r="E7600" i="1"/>
  <c r="E7587" i="1"/>
  <c r="E7575" i="1"/>
  <c r="E7562" i="1"/>
  <c r="E7550" i="1"/>
  <c r="E7536" i="1"/>
  <c r="E7523" i="1"/>
  <c r="E7511" i="1"/>
  <c r="E7498" i="1"/>
  <c r="E7486" i="1"/>
  <c r="E7472" i="1"/>
  <c r="E7459" i="1"/>
  <c r="E7447" i="1"/>
  <c r="E7434" i="1"/>
  <c r="E7422" i="1"/>
  <c r="E7408" i="1"/>
  <c r="E7395" i="1"/>
  <c r="E7383" i="1"/>
  <c r="E7370" i="1"/>
  <c r="E7358" i="1"/>
  <c r="E7349" i="1"/>
  <c r="E7341" i="1"/>
  <c r="E7333" i="1"/>
  <c r="E7325" i="1"/>
  <c r="E7317" i="1"/>
  <c r="E7309" i="1"/>
  <c r="E7301" i="1"/>
  <c r="E7293" i="1"/>
  <c r="E7285" i="1"/>
  <c r="E7277" i="1"/>
  <c r="E7269" i="1"/>
  <c r="E7261" i="1"/>
  <c r="E7253" i="1"/>
  <c r="E7245" i="1"/>
  <c r="E7237" i="1"/>
  <c r="E7229" i="1"/>
  <c r="E7221" i="1"/>
  <c r="E7213" i="1"/>
  <c r="E7205" i="1"/>
  <c r="E7197" i="1"/>
  <c r="E7189" i="1"/>
  <c r="E7181" i="1"/>
  <c r="E7173" i="1"/>
  <c r="E7165" i="1"/>
  <c r="E7157" i="1"/>
  <c r="E7149" i="1"/>
  <c r="E7141" i="1"/>
  <c r="E7133" i="1"/>
  <c r="E7125" i="1"/>
  <c r="E7117" i="1"/>
  <c r="E7109" i="1"/>
  <c r="E7101" i="1"/>
  <c r="E7093" i="1"/>
  <c r="E7085" i="1"/>
  <c r="E7077" i="1"/>
  <c r="E7069" i="1"/>
  <c r="E7061" i="1"/>
  <c r="E7053" i="1"/>
  <c r="E7045" i="1"/>
  <c r="E7037" i="1"/>
  <c r="E7029" i="1"/>
  <c r="E7021" i="1"/>
  <c r="E7013" i="1"/>
  <c r="E7005" i="1"/>
  <c r="E6997" i="1"/>
  <c r="E6989" i="1"/>
  <c r="E6981" i="1"/>
  <c r="E6973" i="1"/>
  <c r="E6965" i="1"/>
  <c r="E6957" i="1"/>
  <c r="E6949" i="1"/>
  <c r="E6941" i="1"/>
  <c r="E6933" i="1"/>
  <c r="E6925" i="1"/>
  <c r="E6917" i="1"/>
  <c r="E6909" i="1"/>
  <c r="E6901" i="1"/>
  <c r="E6893" i="1"/>
  <c r="E6885" i="1"/>
  <c r="E6877" i="1"/>
  <c r="E6869" i="1"/>
  <c r="E6861" i="1"/>
  <c r="E6853" i="1"/>
  <c r="E6845" i="1"/>
  <c r="E6837" i="1"/>
  <c r="E6829" i="1"/>
  <c r="E6821" i="1"/>
  <c r="E6813" i="1"/>
  <c r="E6805" i="1"/>
  <c r="E6797" i="1"/>
  <c r="E6789" i="1"/>
  <c r="E6781" i="1"/>
  <c r="E6773" i="1"/>
  <c r="E6765" i="1"/>
  <c r="E6757" i="1"/>
  <c r="E6749" i="1"/>
  <c r="E6741" i="1"/>
  <c r="E6733" i="1"/>
  <c r="E6725" i="1"/>
  <c r="E6717" i="1"/>
  <c r="E6709" i="1"/>
  <c r="E6701" i="1"/>
  <c r="E6693" i="1"/>
  <c r="E6685" i="1"/>
  <c r="E6677" i="1"/>
  <c r="E6669" i="1"/>
  <c r="E6661" i="1"/>
  <c r="E6653" i="1"/>
  <c r="E6645" i="1"/>
  <c r="E6637" i="1"/>
  <c r="E6629" i="1"/>
  <c r="E6621" i="1"/>
  <c r="E6613" i="1"/>
  <c r="E6605" i="1"/>
  <c r="E6597" i="1"/>
  <c r="E6589" i="1"/>
  <c r="E6581" i="1"/>
  <c r="E6573" i="1"/>
  <c r="E6565" i="1"/>
  <c r="E6557" i="1"/>
  <c r="E6549" i="1"/>
  <c r="E6541" i="1"/>
  <c r="E6533" i="1"/>
  <c r="E6525" i="1"/>
  <c r="E6517" i="1"/>
  <c r="E6509" i="1"/>
  <c r="E6501" i="1"/>
  <c r="E6493" i="1"/>
  <c r="E6485" i="1"/>
  <c r="E6477" i="1"/>
  <c r="E6469" i="1"/>
  <c r="E6461" i="1"/>
  <c r="E6453" i="1"/>
  <c r="E6445" i="1"/>
  <c r="E6437" i="1"/>
  <c r="E6429" i="1"/>
  <c r="E6421" i="1"/>
  <c r="E6413" i="1"/>
  <c r="E6405" i="1"/>
  <c r="E6397" i="1"/>
  <c r="E6389" i="1"/>
  <c r="E6381" i="1"/>
  <c r="E6373" i="1"/>
  <c r="E6365" i="1"/>
  <c r="E6357" i="1"/>
  <c r="E6349" i="1"/>
  <c r="E6341" i="1"/>
  <c r="E6333" i="1"/>
  <c r="E6325" i="1"/>
  <c r="E6317" i="1"/>
  <c r="E6309" i="1"/>
  <c r="E6301" i="1"/>
  <c r="E6293" i="1"/>
  <c r="E6285" i="1"/>
  <c r="E6277" i="1"/>
  <c r="E6269" i="1"/>
  <c r="E6261" i="1"/>
  <c r="E6253" i="1"/>
  <c r="E6245" i="1"/>
  <c r="E6237" i="1"/>
  <c r="E6229" i="1"/>
  <c r="E6221" i="1"/>
  <c r="E6213" i="1"/>
  <c r="E6205" i="1"/>
  <c r="E6197" i="1"/>
  <c r="E6189" i="1"/>
  <c r="E6181" i="1"/>
  <c r="E6173" i="1"/>
  <c r="E6165" i="1"/>
  <c r="E6157" i="1"/>
  <c r="E6149" i="1"/>
  <c r="E6141" i="1"/>
  <c r="E6133" i="1"/>
  <c r="E6125" i="1"/>
  <c r="E6117" i="1"/>
  <c r="E6109" i="1"/>
  <c r="E6101" i="1"/>
  <c r="E6093" i="1"/>
  <c r="E6085" i="1"/>
  <c r="E6077" i="1"/>
  <c r="E6069" i="1"/>
  <c r="E6061" i="1"/>
  <c r="E6053" i="1"/>
  <c r="E6045" i="1"/>
  <c r="E6037" i="1"/>
  <c r="E6029" i="1"/>
  <c r="E6021" i="1"/>
  <c r="E6013" i="1"/>
  <c r="E6005" i="1"/>
  <c r="E5997" i="1"/>
  <c r="E5989" i="1"/>
  <c r="E5981" i="1"/>
  <c r="E5973" i="1"/>
  <c r="E5965" i="1"/>
  <c r="E5957" i="1"/>
  <c r="E5949" i="1"/>
  <c r="E5941" i="1"/>
  <c r="E5933" i="1"/>
  <c r="E5925" i="1"/>
  <c r="E5917" i="1"/>
  <c r="E5909" i="1"/>
  <c r="E5901" i="1"/>
  <c r="E5893" i="1"/>
  <c r="E5885" i="1"/>
  <c r="E5877" i="1"/>
  <c r="E5869" i="1"/>
  <c r="E5861" i="1"/>
  <c r="E5853" i="1"/>
  <c r="E5845" i="1"/>
  <c r="E5837" i="1"/>
  <c r="E5829" i="1"/>
  <c r="E5821" i="1"/>
  <c r="E5813" i="1"/>
  <c r="E5805" i="1"/>
  <c r="E5797" i="1"/>
  <c r="E5789" i="1"/>
  <c r="E5781" i="1"/>
  <c r="E5773" i="1"/>
  <c r="E5765" i="1"/>
  <c r="E5757" i="1"/>
  <c r="E5749" i="1"/>
  <c r="E5741" i="1"/>
  <c r="E5733" i="1"/>
  <c r="E5725" i="1"/>
  <c r="E5717" i="1"/>
  <c r="E5709" i="1"/>
  <c r="E5701" i="1"/>
  <c r="E5693" i="1"/>
  <c r="E5685" i="1"/>
  <c r="E5677" i="1"/>
  <c r="E5669" i="1"/>
  <c r="E5661" i="1"/>
  <c r="E5653" i="1"/>
  <c r="E5645" i="1"/>
  <c r="E5637" i="1"/>
  <c r="E5629" i="1"/>
  <c r="E5621" i="1"/>
  <c r="E5613" i="1"/>
  <c r="E5605" i="1"/>
  <c r="E5597" i="1"/>
  <c r="E5589" i="1"/>
  <c r="E5581" i="1"/>
  <c r="E5573" i="1"/>
  <c r="E5565" i="1"/>
  <c r="E5557" i="1"/>
  <c r="E5549" i="1"/>
  <c r="E5541" i="1"/>
  <c r="E5533" i="1"/>
  <c r="E5525" i="1"/>
  <c r="E5517" i="1"/>
  <c r="E5509" i="1"/>
  <c r="E5501" i="1"/>
  <c r="E5493" i="1"/>
  <c r="E5485" i="1"/>
  <c r="E5477" i="1"/>
  <c r="E5469" i="1"/>
  <c r="E5461" i="1"/>
  <c r="E5453" i="1"/>
  <c r="E5445" i="1"/>
  <c r="E5437" i="1"/>
  <c r="E5429" i="1"/>
  <c r="E5421" i="1"/>
  <c r="E5413" i="1"/>
  <c r="E5405" i="1"/>
  <c r="E5397" i="1"/>
  <c r="E5389" i="1"/>
  <c r="E5381" i="1"/>
  <c r="E5373" i="1"/>
  <c r="E5365" i="1"/>
  <c r="E5357" i="1"/>
  <c r="E5349" i="1"/>
  <c r="E5341" i="1"/>
  <c r="E5333" i="1"/>
  <c r="E5325" i="1"/>
  <c r="E5317" i="1"/>
  <c r="E5309" i="1"/>
  <c r="E5301" i="1"/>
  <c r="E5293" i="1"/>
  <c r="E5285" i="1"/>
  <c r="E5277" i="1"/>
  <c r="E5269" i="1"/>
  <c r="E5261" i="1"/>
  <c r="E5253" i="1"/>
  <c r="E5245" i="1"/>
  <c r="E5237" i="1"/>
  <c r="E5229" i="1"/>
  <c r="E5221" i="1"/>
  <c r="E5213" i="1"/>
  <c r="E5205" i="1"/>
  <c r="E5197" i="1"/>
  <c r="E5189" i="1"/>
  <c r="E5181" i="1"/>
  <c r="E5173" i="1"/>
  <c r="E5165" i="1"/>
  <c r="E5157" i="1"/>
  <c r="E5149" i="1"/>
  <c r="E5141" i="1"/>
  <c r="E5133" i="1"/>
  <c r="E5125" i="1"/>
  <c r="E5117" i="1"/>
  <c r="E5109" i="1"/>
  <c r="E5101" i="1"/>
  <c r="E5093" i="1"/>
  <c r="E5085" i="1"/>
  <c r="E5077" i="1"/>
  <c r="E5069" i="1"/>
  <c r="E5061" i="1"/>
  <c r="E5053" i="1"/>
  <c r="E5045" i="1"/>
  <c r="E5037" i="1"/>
  <c r="E5029" i="1"/>
  <c r="E5021" i="1"/>
  <c r="E5013" i="1"/>
  <c r="E5005" i="1"/>
  <c r="E4997" i="1"/>
  <c r="E4989" i="1"/>
  <c r="E4981" i="1"/>
  <c r="E4973" i="1"/>
  <c r="E4965" i="1"/>
  <c r="E4957" i="1"/>
  <c r="E4949" i="1"/>
  <c r="E4941" i="1"/>
  <c r="E4933" i="1"/>
  <c r="E4925" i="1"/>
  <c r="E4917" i="1"/>
  <c r="E4909" i="1"/>
  <c r="E4901" i="1"/>
  <c r="E4893" i="1"/>
  <c r="E4885" i="1"/>
  <c r="E4877" i="1"/>
  <c r="E4869" i="1"/>
  <c r="E4861" i="1"/>
  <c r="E4853" i="1"/>
  <c r="E4845" i="1"/>
  <c r="E4837" i="1"/>
  <c r="E4829" i="1"/>
  <c r="E4821" i="1"/>
  <c r="E4813" i="1"/>
  <c r="E4805" i="1"/>
  <c r="E4797" i="1"/>
  <c r="E4789" i="1"/>
  <c r="E4781" i="1"/>
  <c r="E4773" i="1"/>
  <c r="E4765" i="1"/>
  <c r="E4757" i="1"/>
  <c r="E4749" i="1"/>
  <c r="E4741" i="1"/>
  <c r="E4733" i="1"/>
  <c r="E4725" i="1"/>
  <c r="E4717" i="1"/>
  <c r="E4709" i="1"/>
  <c r="E4701" i="1"/>
  <c r="E4693" i="1"/>
  <c r="E4685" i="1"/>
  <c r="E4677" i="1"/>
  <c r="E4669" i="1"/>
  <c r="E4661" i="1"/>
  <c r="E4653" i="1"/>
  <c r="E4645" i="1"/>
  <c r="E4637" i="1"/>
  <c r="E4629" i="1"/>
  <c r="E4621" i="1"/>
  <c r="E4613" i="1"/>
  <c r="E4605" i="1"/>
  <c r="E4597" i="1"/>
  <c r="E4589" i="1"/>
  <c r="E4581" i="1"/>
  <c r="E4573" i="1"/>
  <c r="E4565" i="1"/>
  <c r="E4557" i="1"/>
  <c r="E4549" i="1"/>
  <c r="E4541" i="1"/>
  <c r="E4533" i="1"/>
  <c r="E4525" i="1"/>
  <c r="E4517" i="1"/>
  <c r="E4509" i="1"/>
  <c r="E4501" i="1"/>
  <c r="E4493" i="1"/>
  <c r="E4485" i="1"/>
  <c r="E4477" i="1"/>
  <c r="E4469" i="1"/>
  <c r="E4461" i="1"/>
  <c r="E4453" i="1"/>
  <c r="E4445" i="1"/>
  <c r="E4437" i="1"/>
  <c r="E4429" i="1"/>
  <c r="E4421" i="1"/>
  <c r="E4413" i="1"/>
  <c r="E4405" i="1"/>
  <c r="E4397" i="1"/>
  <c r="E4389" i="1"/>
  <c r="E4381" i="1"/>
  <c r="E4373" i="1"/>
  <c r="E4365" i="1"/>
  <c r="E4357" i="1"/>
  <c r="E4349" i="1"/>
  <c r="E4341" i="1"/>
  <c r="E4333" i="1"/>
  <c r="E4325" i="1"/>
  <c r="E9992" i="1"/>
  <c r="E9979" i="1"/>
  <c r="E9967" i="1"/>
  <c r="E9954" i="1"/>
  <c r="E9942" i="1"/>
  <c r="E9928" i="1"/>
  <c r="E9915" i="1"/>
  <c r="E9903" i="1"/>
  <c r="E9890" i="1"/>
  <c r="E9878" i="1"/>
  <c r="E9864" i="1"/>
  <c r="E9851" i="1"/>
  <c r="E9839" i="1"/>
  <c r="E9826" i="1"/>
  <c r="E9814" i="1"/>
  <c r="E9800" i="1"/>
  <c r="E9787" i="1"/>
  <c r="E9775" i="1"/>
  <c r="E9762" i="1"/>
  <c r="E9750" i="1"/>
  <c r="E9736" i="1"/>
  <c r="E9723" i="1"/>
  <c r="E9711" i="1"/>
  <c r="E9698" i="1"/>
  <c r="E9686" i="1"/>
  <c r="E9672" i="1"/>
  <c r="E9659" i="1"/>
  <c r="E9647" i="1"/>
  <c r="E9634" i="1"/>
  <c r="E9622" i="1"/>
  <c r="E9608" i="1"/>
  <c r="E9595" i="1"/>
  <c r="E9583" i="1"/>
  <c r="E9570" i="1"/>
  <c r="E9558" i="1"/>
  <c r="E9544" i="1"/>
  <c r="E9531" i="1"/>
  <c r="E9519" i="1"/>
  <c r="E9506" i="1"/>
  <c r="E9494" i="1"/>
  <c r="E9480" i="1"/>
  <c r="E9467" i="1"/>
  <c r="E9455" i="1"/>
  <c r="E9442" i="1"/>
  <c r="E9430" i="1"/>
  <c r="E9416" i="1"/>
  <c r="E9403" i="1"/>
  <c r="E9391" i="1"/>
  <c r="E9378" i="1"/>
  <c r="E9366" i="1"/>
  <c r="E9352" i="1"/>
  <c r="E9339" i="1"/>
  <c r="E9327" i="1"/>
  <c r="E9314" i="1"/>
  <c r="E9302" i="1"/>
  <c r="E9288" i="1"/>
  <c r="E9275" i="1"/>
  <c r="E9263" i="1"/>
  <c r="E9250" i="1"/>
  <c r="E9238" i="1"/>
  <c r="E9224" i="1"/>
  <c r="E9211" i="1"/>
  <c r="E9199" i="1"/>
  <c r="E9186" i="1"/>
  <c r="E9174" i="1"/>
  <c r="E9160" i="1"/>
  <c r="E9147" i="1"/>
  <c r="E9135" i="1"/>
  <c r="E9122" i="1"/>
  <c r="E9110" i="1"/>
  <c r="E9096" i="1"/>
  <c r="E9083" i="1"/>
  <c r="E9071" i="1"/>
  <c r="E9058" i="1"/>
  <c r="E9046" i="1"/>
  <c r="E9032" i="1"/>
  <c r="E9019" i="1"/>
  <c r="E9007" i="1"/>
  <c r="E8994" i="1"/>
  <c r="E8982" i="1"/>
  <c r="E8968" i="1"/>
  <c r="E8955" i="1"/>
  <c r="E8943" i="1"/>
  <c r="E8930" i="1"/>
  <c r="E8918" i="1"/>
  <c r="E8904" i="1"/>
  <c r="E8891" i="1"/>
  <c r="E8879" i="1"/>
  <c r="E8866" i="1"/>
  <c r="E8854" i="1"/>
  <c r="E8840" i="1"/>
  <c r="E8827" i="1"/>
  <c r="E8815" i="1"/>
  <c r="E8802" i="1"/>
  <c r="E8790" i="1"/>
  <c r="E8776" i="1"/>
  <c r="E8763" i="1"/>
  <c r="E8751" i="1"/>
  <c r="E8738" i="1"/>
  <c r="E8726" i="1"/>
  <c r="E8712" i="1"/>
  <c r="E8699" i="1"/>
  <c r="E8687" i="1"/>
  <c r="E8674" i="1"/>
  <c r="E8662" i="1"/>
  <c r="E8648" i="1"/>
  <c r="E8635" i="1"/>
  <c r="E8623" i="1"/>
  <c r="E8610" i="1"/>
  <c r="E8598" i="1"/>
  <c r="E8584" i="1"/>
  <c r="E8571" i="1"/>
  <c r="E8559" i="1"/>
  <c r="E8546" i="1"/>
  <c r="E8534" i="1"/>
  <c r="E8520" i="1"/>
  <c r="E8507" i="1"/>
  <c r="E8495" i="1"/>
  <c r="E8482" i="1"/>
  <c r="E8470" i="1"/>
  <c r="E8456" i="1"/>
  <c r="E8443" i="1"/>
  <c r="E8431" i="1"/>
  <c r="E8418" i="1"/>
  <c r="E8406" i="1"/>
  <c r="E8392" i="1"/>
  <c r="E8379" i="1"/>
  <c r="E8367" i="1"/>
  <c r="E8354" i="1"/>
  <c r="E8342" i="1"/>
  <c r="E8328" i="1"/>
  <c r="E8315" i="1"/>
  <c r="E8303" i="1"/>
  <c r="E8290" i="1"/>
  <c r="E8278" i="1"/>
  <c r="E8264" i="1"/>
  <c r="E8251" i="1"/>
  <c r="E8239" i="1"/>
  <c r="E8226" i="1"/>
  <c r="E8214" i="1"/>
  <c r="E8200" i="1"/>
  <c r="E8187" i="1"/>
  <c r="E8175" i="1"/>
  <c r="E8162" i="1"/>
  <c r="E8150" i="1"/>
  <c r="E8136" i="1"/>
  <c r="E8123" i="1"/>
  <c r="E8111" i="1"/>
  <c r="E8098" i="1"/>
  <c r="E8086" i="1"/>
  <c r="E8072" i="1"/>
  <c r="E8059" i="1"/>
  <c r="E8047" i="1"/>
  <c r="E8034" i="1"/>
  <c r="E8022" i="1"/>
  <c r="E8008" i="1"/>
  <c r="E7995" i="1"/>
  <c r="E7983" i="1"/>
  <c r="E7970" i="1"/>
  <c r="E7958" i="1"/>
  <c r="E7944" i="1"/>
  <c r="E7931" i="1"/>
  <c r="E7919" i="1"/>
  <c r="E7906" i="1"/>
  <c r="E7894" i="1"/>
  <c r="E7880" i="1"/>
  <c r="E7867" i="1"/>
  <c r="E7855" i="1"/>
  <c r="E7842" i="1"/>
  <c r="E7830" i="1"/>
  <c r="E7816" i="1"/>
  <c r="E9990" i="1"/>
  <c r="E9976" i="1"/>
  <c r="E9963" i="1"/>
  <c r="E9951" i="1"/>
  <c r="E9938" i="1"/>
  <c r="E9926" i="1"/>
  <c r="E9912" i="1"/>
  <c r="E9899" i="1"/>
  <c r="E9887" i="1"/>
  <c r="E9874" i="1"/>
  <c r="E9862" i="1"/>
  <c r="E9848" i="1"/>
  <c r="E9835" i="1"/>
  <c r="E9823" i="1"/>
  <c r="E9810" i="1"/>
  <c r="E9798" i="1"/>
  <c r="E9784" i="1"/>
  <c r="E9771" i="1"/>
  <c r="E9759" i="1"/>
  <c r="E9746" i="1"/>
  <c r="E9734" i="1"/>
  <c r="E9720" i="1"/>
  <c r="E9707" i="1"/>
  <c r="E9695" i="1"/>
  <c r="E9682" i="1"/>
  <c r="E9670" i="1"/>
  <c r="E9656" i="1"/>
  <c r="E9643" i="1"/>
  <c r="E9631" i="1"/>
  <c r="E9618" i="1"/>
  <c r="E9606" i="1"/>
  <c r="E9592" i="1"/>
  <c r="E9579" i="1"/>
  <c r="E9567" i="1"/>
  <c r="E9554" i="1"/>
  <c r="E9542" i="1"/>
  <c r="E9528" i="1"/>
  <c r="E9515" i="1"/>
  <c r="E9503" i="1"/>
  <c r="E9490" i="1"/>
  <c r="E9478" i="1"/>
  <c r="E9464" i="1"/>
  <c r="E9451" i="1"/>
  <c r="E9439" i="1"/>
  <c r="E9426" i="1"/>
  <c r="E9414" i="1"/>
  <c r="E9400" i="1"/>
  <c r="E9387" i="1"/>
  <c r="E9375" i="1"/>
  <c r="E9362" i="1"/>
  <c r="E9350" i="1"/>
  <c r="E9336" i="1"/>
  <c r="E9323" i="1"/>
  <c r="E9311" i="1"/>
  <c r="E9298" i="1"/>
  <c r="E9286" i="1"/>
  <c r="E9272" i="1"/>
  <c r="E9259" i="1"/>
  <c r="E9247" i="1"/>
  <c r="E9234" i="1"/>
  <c r="E9222" i="1"/>
  <c r="E9208" i="1"/>
  <c r="E9195" i="1"/>
  <c r="E9183" i="1"/>
  <c r="E9170" i="1"/>
  <c r="E9158" i="1"/>
  <c r="E9144" i="1"/>
  <c r="E9131" i="1"/>
  <c r="E9119" i="1"/>
  <c r="E9106" i="1"/>
  <c r="E9094" i="1"/>
  <c r="E9080" i="1"/>
  <c r="E9067" i="1"/>
  <c r="E9055" i="1"/>
  <c r="E9042" i="1"/>
  <c r="E9030" i="1"/>
  <c r="E9016" i="1"/>
  <c r="E9003" i="1"/>
  <c r="E8991" i="1"/>
  <c r="E8978" i="1"/>
  <c r="E8966" i="1"/>
  <c r="E8952" i="1"/>
  <c r="E8939" i="1"/>
  <c r="E8927" i="1"/>
  <c r="E8914" i="1"/>
  <c r="E8902" i="1"/>
  <c r="E8888" i="1"/>
  <c r="E8875" i="1"/>
  <c r="E8863" i="1"/>
  <c r="E8850" i="1"/>
  <c r="E8838" i="1"/>
  <c r="E8824" i="1"/>
  <c r="E8811" i="1"/>
  <c r="E8799" i="1"/>
  <c r="E8786" i="1"/>
  <c r="E8774" i="1"/>
  <c r="E8760" i="1"/>
  <c r="E8747" i="1"/>
  <c r="E8735" i="1"/>
  <c r="E8722" i="1"/>
  <c r="E8710" i="1"/>
  <c r="E8696" i="1"/>
  <c r="E8683" i="1"/>
  <c r="E8671" i="1"/>
  <c r="E8658" i="1"/>
  <c r="E8646" i="1"/>
  <c r="E8632" i="1"/>
  <c r="E8619" i="1"/>
  <c r="E8607" i="1"/>
  <c r="E8594" i="1"/>
  <c r="E8582" i="1"/>
  <c r="E8568" i="1"/>
  <c r="E8555" i="1"/>
  <c r="E8543" i="1"/>
  <c r="E8530" i="1"/>
  <c r="E8518" i="1"/>
  <c r="E8504" i="1"/>
  <c r="E8491" i="1"/>
  <c r="E8479" i="1"/>
  <c r="E8466" i="1"/>
  <c r="E8454" i="1"/>
  <c r="E8440" i="1"/>
  <c r="E8427" i="1"/>
  <c r="E8415" i="1"/>
  <c r="E8402" i="1"/>
  <c r="E8390" i="1"/>
  <c r="E8376" i="1"/>
  <c r="E8363" i="1"/>
  <c r="E8351" i="1"/>
  <c r="E8338" i="1"/>
  <c r="E8326" i="1"/>
  <c r="E8312" i="1"/>
  <c r="E8299" i="1"/>
  <c r="E8287" i="1"/>
  <c r="E8274" i="1"/>
  <c r="E8262" i="1"/>
  <c r="E8248" i="1"/>
  <c r="E8235" i="1"/>
  <c r="E8223" i="1"/>
  <c r="E8210" i="1"/>
  <c r="E8198" i="1"/>
  <c r="E8184" i="1"/>
  <c r="E8171" i="1"/>
  <c r="E8159" i="1"/>
  <c r="E8146" i="1"/>
  <c r="E8134" i="1"/>
  <c r="E8120" i="1"/>
  <c r="E8107" i="1"/>
  <c r="E8095" i="1"/>
  <c r="E8082" i="1"/>
  <c r="E8070" i="1"/>
  <c r="E8056" i="1"/>
  <c r="E8043" i="1"/>
  <c r="E8031" i="1"/>
  <c r="E8018" i="1"/>
  <c r="E8006" i="1"/>
  <c r="E7992" i="1"/>
  <c r="E7979" i="1"/>
  <c r="E7967" i="1"/>
  <c r="E7954" i="1"/>
  <c r="E7942" i="1"/>
  <c r="E7928" i="1"/>
  <c r="E7915" i="1"/>
  <c r="E7903" i="1"/>
  <c r="E7890" i="1"/>
  <c r="E7878" i="1"/>
  <c r="E7864" i="1"/>
  <c r="E7851" i="1"/>
  <c r="E7839" i="1"/>
  <c r="E7826" i="1"/>
  <c r="E7814" i="1"/>
  <c r="E7800" i="1"/>
  <c r="E7787" i="1"/>
  <c r="E7775" i="1"/>
  <c r="E7762" i="1"/>
  <c r="E7750" i="1"/>
  <c r="E7736" i="1"/>
  <c r="E7723" i="1"/>
  <c r="E7711" i="1"/>
  <c r="E7698" i="1"/>
  <c r="E7686" i="1"/>
  <c r="E7672" i="1"/>
  <c r="E7659" i="1"/>
  <c r="E7647" i="1"/>
  <c r="E7634" i="1"/>
  <c r="E7622" i="1"/>
  <c r="E7608" i="1"/>
  <c r="E7595" i="1"/>
  <c r="E7583" i="1"/>
  <c r="E7570" i="1"/>
  <c r="E7558" i="1"/>
  <c r="E7544" i="1"/>
  <c r="E7531" i="1"/>
  <c r="E7519" i="1"/>
  <c r="E7506" i="1"/>
  <c r="E7494" i="1"/>
  <c r="E7480" i="1"/>
  <c r="E7467" i="1"/>
  <c r="E7455" i="1"/>
  <c r="E7442" i="1"/>
  <c r="E7430" i="1"/>
  <c r="E7416" i="1"/>
  <c r="E7403" i="1"/>
  <c r="E7391" i="1"/>
  <c r="E7378" i="1"/>
  <c r="E7366" i="1"/>
  <c r="E7354" i="1"/>
  <c r="E7346" i="1"/>
  <c r="E7338" i="1"/>
  <c r="E7330" i="1"/>
  <c r="E7322" i="1"/>
  <c r="E7314" i="1"/>
  <c r="E7306" i="1"/>
  <c r="E7298" i="1"/>
  <c r="E7290" i="1"/>
  <c r="E7282" i="1"/>
  <c r="E7274" i="1"/>
  <c r="E7266" i="1"/>
  <c r="E7258" i="1"/>
  <c r="E7250" i="1"/>
  <c r="E7242" i="1"/>
  <c r="E7234" i="1"/>
  <c r="E7226" i="1"/>
  <c r="E7218" i="1"/>
  <c r="E7210" i="1"/>
  <c r="E7202" i="1"/>
  <c r="E7194" i="1"/>
  <c r="E7186" i="1"/>
  <c r="E7178" i="1"/>
  <c r="E7170" i="1"/>
  <c r="E7162" i="1"/>
  <c r="E7154" i="1"/>
  <c r="E7146" i="1"/>
  <c r="E7138" i="1"/>
  <c r="E7130" i="1"/>
  <c r="E7122" i="1"/>
  <c r="E7114" i="1"/>
  <c r="E7106" i="1"/>
  <c r="E7098" i="1"/>
  <c r="E7090" i="1"/>
  <c r="E7082" i="1"/>
  <c r="E7074" i="1"/>
  <c r="E7066" i="1"/>
  <c r="E7058" i="1"/>
  <c r="E7050" i="1"/>
  <c r="E7042" i="1"/>
  <c r="E7034" i="1"/>
  <c r="E7026" i="1"/>
  <c r="E7018" i="1"/>
  <c r="E7010" i="1"/>
  <c r="E7002" i="1"/>
  <c r="E6994" i="1"/>
  <c r="E6986" i="1"/>
  <c r="E6978" i="1"/>
  <c r="E6970" i="1"/>
  <c r="E6962" i="1"/>
  <c r="E6954" i="1"/>
  <c r="E6946" i="1"/>
  <c r="E6938" i="1"/>
  <c r="E6930" i="1"/>
  <c r="E6922" i="1"/>
  <c r="E6914" i="1"/>
  <c r="E6906" i="1"/>
  <c r="E6898" i="1"/>
  <c r="E6890" i="1"/>
  <c r="E6882" i="1"/>
  <c r="E6874" i="1"/>
  <c r="E6866" i="1"/>
  <c r="E6858" i="1"/>
  <c r="E6850" i="1"/>
  <c r="E6842" i="1"/>
  <c r="E6834" i="1"/>
  <c r="E6826" i="1"/>
  <c r="E6818" i="1"/>
  <c r="E6810" i="1"/>
  <c r="E6802" i="1"/>
  <c r="E6794" i="1"/>
  <c r="E6786" i="1"/>
  <c r="E6778" i="1"/>
  <c r="E6770" i="1"/>
  <c r="E6762" i="1"/>
  <c r="E6754" i="1"/>
  <c r="E6746" i="1"/>
  <c r="E6738" i="1"/>
  <c r="E6730" i="1"/>
  <c r="E6722" i="1"/>
  <c r="E6714" i="1"/>
  <c r="E6706" i="1"/>
  <c r="E6698" i="1"/>
  <c r="E6690" i="1"/>
  <c r="E6682" i="1"/>
  <c r="E6674" i="1"/>
  <c r="E6666" i="1"/>
  <c r="E6658" i="1"/>
  <c r="E6650" i="1"/>
  <c r="E6642" i="1"/>
  <c r="E6634" i="1"/>
  <c r="E6626" i="1"/>
  <c r="E6618" i="1"/>
  <c r="E6610" i="1"/>
  <c r="E6602" i="1"/>
  <c r="E6594" i="1"/>
  <c r="E6586" i="1"/>
  <c r="E6578" i="1"/>
  <c r="E6570" i="1"/>
  <c r="E6562" i="1"/>
  <c r="E6554" i="1"/>
  <c r="E6546" i="1"/>
  <c r="E6538" i="1"/>
  <c r="E6530" i="1"/>
  <c r="E6522" i="1"/>
  <c r="E6514" i="1"/>
  <c r="E6506" i="1"/>
  <c r="E6498" i="1"/>
  <c r="E6490" i="1"/>
  <c r="E6482" i="1"/>
  <c r="E6474" i="1"/>
  <c r="E6466" i="1"/>
  <c r="E6458" i="1"/>
  <c r="E6450" i="1"/>
  <c r="E6442" i="1"/>
  <c r="E6434" i="1"/>
  <c r="E6426" i="1"/>
  <c r="E6418" i="1"/>
  <c r="E6410" i="1"/>
  <c r="E6402" i="1"/>
  <c r="E6394" i="1"/>
  <c r="E6386" i="1"/>
  <c r="E6378" i="1"/>
  <c r="E6370" i="1"/>
  <c r="E6362" i="1"/>
  <c r="E6354" i="1"/>
  <c r="E6346" i="1"/>
  <c r="E6338" i="1"/>
  <c r="E6330" i="1"/>
  <c r="E6322" i="1"/>
  <c r="E6314" i="1"/>
  <c r="E6306" i="1"/>
  <c r="E6298" i="1"/>
  <c r="E6290" i="1"/>
  <c r="E6282" i="1"/>
  <c r="E6274" i="1"/>
  <c r="E6266" i="1"/>
  <c r="E6258" i="1"/>
  <c r="E6250" i="1"/>
  <c r="E6242" i="1"/>
  <c r="E6234" i="1"/>
  <c r="E6226" i="1"/>
  <c r="E6218" i="1"/>
  <c r="E6210" i="1"/>
  <c r="E6202" i="1"/>
  <c r="E6194" i="1"/>
  <c r="E6186" i="1"/>
  <c r="E6178" i="1"/>
  <c r="E6170" i="1"/>
  <c r="E6162" i="1"/>
  <c r="E6154" i="1"/>
  <c r="E6146" i="1"/>
  <c r="E6138" i="1"/>
  <c r="E6130" i="1"/>
  <c r="E6122" i="1"/>
  <c r="E6114" i="1"/>
  <c r="E6106" i="1"/>
  <c r="E6098" i="1"/>
  <c r="E6090" i="1"/>
  <c r="E6082" i="1"/>
  <c r="E6074" i="1"/>
  <c r="E6066" i="1"/>
  <c r="E6058" i="1"/>
  <c r="E6050" i="1"/>
  <c r="E6042" i="1"/>
  <c r="E6034" i="1"/>
  <c r="E6026" i="1"/>
  <c r="E6018" i="1"/>
  <c r="E6010" i="1"/>
  <c r="E6002" i="1"/>
  <c r="E5994" i="1"/>
  <c r="E5986" i="1"/>
  <c r="E5978" i="1"/>
  <c r="E5970" i="1"/>
  <c r="E5962" i="1"/>
  <c r="E5954" i="1"/>
  <c r="E5946" i="1"/>
  <c r="E5938" i="1"/>
  <c r="E5930" i="1"/>
  <c r="E5922" i="1"/>
  <c r="E5914" i="1"/>
  <c r="E5906" i="1"/>
  <c r="E5898" i="1"/>
  <c r="E5890" i="1"/>
  <c r="E5882" i="1"/>
  <c r="E5874" i="1"/>
  <c r="E5866" i="1"/>
  <c r="E5858" i="1"/>
  <c r="E5850" i="1"/>
  <c r="E5842" i="1"/>
  <c r="E5834" i="1"/>
  <c r="E5826" i="1"/>
  <c r="E5818" i="1"/>
  <c r="E5810" i="1"/>
  <c r="E5802" i="1"/>
  <c r="E5794" i="1"/>
  <c r="E5786" i="1"/>
  <c r="E5778" i="1"/>
  <c r="E5770" i="1"/>
  <c r="E5762" i="1"/>
  <c r="E5754" i="1"/>
  <c r="E5746" i="1"/>
  <c r="E5738" i="1"/>
  <c r="E5730" i="1"/>
  <c r="E5722" i="1"/>
  <c r="E5714" i="1"/>
  <c r="E5706" i="1"/>
  <c r="E5698" i="1"/>
  <c r="E5690" i="1"/>
  <c r="E5682" i="1"/>
  <c r="E10000" i="1"/>
  <c r="E9987" i="1"/>
  <c r="E9975" i="1"/>
  <c r="E9962" i="1"/>
  <c r="E9950" i="1"/>
  <c r="E9936" i="1"/>
  <c r="E9923" i="1"/>
  <c r="E9911" i="1"/>
  <c r="E9898" i="1"/>
  <c r="E9886" i="1"/>
  <c r="E9872" i="1"/>
  <c r="E9859" i="1"/>
  <c r="E9847" i="1"/>
  <c r="E9834" i="1"/>
  <c r="E9822" i="1"/>
  <c r="E9808" i="1"/>
  <c r="E9795" i="1"/>
  <c r="E9783" i="1"/>
  <c r="E9770" i="1"/>
  <c r="E9758" i="1"/>
  <c r="E9744" i="1"/>
  <c r="E9731" i="1"/>
  <c r="E9719" i="1"/>
  <c r="E9706" i="1"/>
  <c r="E9694" i="1"/>
  <c r="E9680" i="1"/>
  <c r="E9667" i="1"/>
  <c r="E9655" i="1"/>
  <c r="E9642" i="1"/>
  <c r="E9630" i="1"/>
  <c r="E9616" i="1"/>
  <c r="E9603" i="1"/>
  <c r="E9591" i="1"/>
  <c r="E9578" i="1"/>
  <c r="E9566" i="1"/>
  <c r="E9552" i="1"/>
  <c r="E9539" i="1"/>
  <c r="E9527" i="1"/>
  <c r="E9514" i="1"/>
  <c r="E9502" i="1"/>
  <c r="E9488" i="1"/>
  <c r="E9475" i="1"/>
  <c r="E9463" i="1"/>
  <c r="E9450" i="1"/>
  <c r="E9438" i="1"/>
  <c r="E9424" i="1"/>
  <c r="E9411" i="1"/>
  <c r="E9399" i="1"/>
  <c r="E9386" i="1"/>
  <c r="E9374" i="1"/>
  <c r="E9360" i="1"/>
  <c r="E9347" i="1"/>
  <c r="E9335" i="1"/>
  <c r="E9322" i="1"/>
  <c r="E9310" i="1"/>
  <c r="E9296" i="1"/>
  <c r="E9283" i="1"/>
  <c r="E9271" i="1"/>
  <c r="E9258" i="1"/>
  <c r="E9246" i="1"/>
  <c r="E9232" i="1"/>
  <c r="E9219" i="1"/>
  <c r="E9207" i="1"/>
  <c r="E9194" i="1"/>
  <c r="E9182" i="1"/>
  <c r="E9168" i="1"/>
  <c r="E9155" i="1"/>
  <c r="E9143" i="1"/>
  <c r="E9130" i="1"/>
  <c r="E9118" i="1"/>
  <c r="E9104" i="1"/>
  <c r="E9091" i="1"/>
  <c r="E9079" i="1"/>
  <c r="E9066" i="1"/>
  <c r="E9054" i="1"/>
  <c r="E9040" i="1"/>
  <c r="E9027" i="1"/>
  <c r="E9015" i="1"/>
  <c r="E9002" i="1"/>
  <c r="E8990" i="1"/>
  <c r="E8976" i="1"/>
  <c r="E8963" i="1"/>
  <c r="E8951" i="1"/>
  <c r="E8938" i="1"/>
  <c r="E8926" i="1"/>
  <c r="E8912" i="1"/>
  <c r="E8899" i="1"/>
  <c r="E8887" i="1"/>
  <c r="E8874" i="1"/>
  <c r="E8862" i="1"/>
  <c r="E8848" i="1"/>
  <c r="E8835" i="1"/>
  <c r="E8823" i="1"/>
  <c r="E8810" i="1"/>
  <c r="E8798" i="1"/>
  <c r="E8784" i="1"/>
  <c r="E8771" i="1"/>
  <c r="E8759" i="1"/>
  <c r="E8746" i="1"/>
  <c r="E8734" i="1"/>
  <c r="E8720" i="1"/>
  <c r="E8707" i="1"/>
  <c r="E8695" i="1"/>
  <c r="E8682" i="1"/>
  <c r="E8670" i="1"/>
  <c r="E8656" i="1"/>
  <c r="E8643" i="1"/>
  <c r="E8631" i="1"/>
  <c r="E8618" i="1"/>
  <c r="E8606" i="1"/>
  <c r="E8592" i="1"/>
  <c r="E8579" i="1"/>
  <c r="E8567" i="1"/>
  <c r="E8554" i="1"/>
  <c r="E8542" i="1"/>
  <c r="E8528" i="1"/>
  <c r="E8515" i="1"/>
  <c r="E8503" i="1"/>
  <c r="E8490" i="1"/>
  <c r="E8478" i="1"/>
  <c r="E8464" i="1"/>
  <c r="E8451" i="1"/>
  <c r="E8439" i="1"/>
  <c r="E8426" i="1"/>
  <c r="E8414" i="1"/>
  <c r="E8400" i="1"/>
  <c r="E8387" i="1"/>
  <c r="E8375" i="1"/>
  <c r="E8362" i="1"/>
  <c r="E8350" i="1"/>
  <c r="E8336" i="1"/>
  <c r="E8323" i="1"/>
  <c r="E8311" i="1"/>
  <c r="E8298" i="1"/>
  <c r="E8286" i="1"/>
  <c r="E8272" i="1"/>
  <c r="E8259" i="1"/>
  <c r="E8247" i="1"/>
  <c r="E8234" i="1"/>
  <c r="E8222" i="1"/>
  <c r="E8208" i="1"/>
  <c r="E8195" i="1"/>
  <c r="E8183" i="1"/>
  <c r="E8170" i="1"/>
  <c r="E8158" i="1"/>
  <c r="E8144" i="1"/>
  <c r="E8131" i="1"/>
  <c r="E8119" i="1"/>
  <c r="E8106" i="1"/>
  <c r="E8094" i="1"/>
  <c r="E8080" i="1"/>
  <c r="E8067" i="1"/>
  <c r="E8055" i="1"/>
  <c r="E8042" i="1"/>
  <c r="E8030" i="1"/>
  <c r="E8016" i="1"/>
  <c r="E8003" i="1"/>
  <c r="E7991" i="1"/>
  <c r="E7978" i="1"/>
  <c r="E7966" i="1"/>
  <c r="E7952" i="1"/>
  <c r="E7939" i="1"/>
  <c r="E7927" i="1"/>
  <c r="E7914" i="1"/>
  <c r="E7902" i="1"/>
  <c r="E7888" i="1"/>
  <c r="E7875" i="1"/>
  <c r="E7863" i="1"/>
  <c r="E7850" i="1"/>
  <c r="E7838" i="1"/>
  <c r="E7824" i="1"/>
  <c r="E7811" i="1"/>
  <c r="E7799" i="1"/>
  <c r="E7786" i="1"/>
  <c r="E7774" i="1"/>
  <c r="E7760" i="1"/>
  <c r="E7747" i="1"/>
  <c r="E7735" i="1"/>
  <c r="E7722" i="1"/>
  <c r="E7710" i="1"/>
  <c r="E7696" i="1"/>
  <c r="E7683" i="1"/>
  <c r="E7671" i="1"/>
  <c r="E7658" i="1"/>
  <c r="E7646" i="1"/>
  <c r="E7632" i="1"/>
  <c r="E7619" i="1"/>
  <c r="E7607" i="1"/>
  <c r="E7594" i="1"/>
  <c r="E7582" i="1"/>
  <c r="E7568" i="1"/>
  <c r="E7555" i="1"/>
  <c r="E7543" i="1"/>
  <c r="E7530" i="1"/>
  <c r="E7518" i="1"/>
  <c r="E7504" i="1"/>
  <c r="E7491" i="1"/>
  <c r="E7479" i="1"/>
  <c r="E7466" i="1"/>
  <c r="E7454" i="1"/>
  <c r="E7440" i="1"/>
  <c r="E7427" i="1"/>
  <c r="E7415" i="1"/>
  <c r="E7402" i="1"/>
  <c r="E7390" i="1"/>
  <c r="E7376" i="1"/>
  <c r="E7363" i="1"/>
  <c r="E7353" i="1"/>
  <c r="E7345" i="1"/>
  <c r="E7337" i="1"/>
  <c r="E7329" i="1"/>
  <c r="E7321" i="1"/>
  <c r="E7313" i="1"/>
  <c r="E7305" i="1"/>
  <c r="E7297" i="1"/>
  <c r="E7289" i="1"/>
  <c r="E7281" i="1"/>
  <c r="E7273" i="1"/>
  <c r="E7265" i="1"/>
  <c r="E7257" i="1"/>
  <c r="E7249" i="1"/>
  <c r="E7241" i="1"/>
  <c r="E7233" i="1"/>
  <c r="E7225" i="1"/>
  <c r="E7217" i="1"/>
  <c r="E7209" i="1"/>
  <c r="E7201" i="1"/>
  <c r="E7193" i="1"/>
  <c r="E7185" i="1"/>
  <c r="E7177" i="1"/>
  <c r="E7169" i="1"/>
  <c r="E7161" i="1"/>
  <c r="E7153" i="1"/>
  <c r="E7145" i="1"/>
  <c r="E7137" i="1"/>
  <c r="E7129" i="1"/>
  <c r="E7121" i="1"/>
  <c r="E7113" i="1"/>
  <c r="E7105" i="1"/>
  <c r="E7097" i="1"/>
  <c r="E7089" i="1"/>
  <c r="E7081" i="1"/>
  <c r="E7073" i="1"/>
  <c r="E7065" i="1"/>
  <c r="E7057" i="1"/>
  <c r="E7049" i="1"/>
  <c r="E7041" i="1"/>
  <c r="E7033" i="1"/>
  <c r="E7025" i="1"/>
  <c r="E7017" i="1"/>
  <c r="E7009" i="1"/>
  <c r="E7001" i="1"/>
  <c r="E6993" i="1"/>
  <c r="E6985" i="1"/>
  <c r="E6977" i="1"/>
  <c r="E6969" i="1"/>
  <c r="E6961" i="1"/>
  <c r="E6953" i="1"/>
  <c r="E6945" i="1"/>
  <c r="E6937" i="1"/>
  <c r="E6929" i="1"/>
  <c r="E6921" i="1"/>
  <c r="E6913" i="1"/>
  <c r="E6905" i="1"/>
  <c r="E6897" i="1"/>
  <c r="E6889" i="1"/>
  <c r="E6881" i="1"/>
  <c r="E6873" i="1"/>
  <c r="E6865" i="1"/>
  <c r="E6857" i="1"/>
  <c r="E6849" i="1"/>
  <c r="E6841" i="1"/>
  <c r="E6833" i="1"/>
  <c r="E6825" i="1"/>
  <c r="E6817" i="1"/>
  <c r="E6809" i="1"/>
  <c r="E6801" i="1"/>
  <c r="E6793" i="1"/>
  <c r="E6785" i="1"/>
  <c r="E6777" i="1"/>
  <c r="E6769" i="1"/>
  <c r="E6761" i="1"/>
  <c r="E6753" i="1"/>
  <c r="E6745" i="1"/>
  <c r="E6737" i="1"/>
  <c r="E6729" i="1"/>
  <c r="E6721" i="1"/>
  <c r="E6713" i="1"/>
  <c r="E6705" i="1"/>
  <c r="E6697" i="1"/>
  <c r="E6689" i="1"/>
  <c r="E6681" i="1"/>
  <c r="E6673" i="1"/>
  <c r="E6665" i="1"/>
  <c r="E6657" i="1"/>
  <c r="E6649" i="1"/>
  <c r="E6641" i="1"/>
  <c r="E6633" i="1"/>
  <c r="E6625" i="1"/>
  <c r="E6617" i="1"/>
  <c r="E6609" i="1"/>
  <c r="E6601" i="1"/>
  <c r="E6593" i="1"/>
  <c r="E6585" i="1"/>
  <c r="E6577" i="1"/>
  <c r="E6569" i="1"/>
  <c r="E6561" i="1"/>
  <c r="E6553" i="1"/>
  <c r="E6545" i="1"/>
  <c r="E6537" i="1"/>
  <c r="E6529" i="1"/>
  <c r="E6521" i="1"/>
  <c r="E6513" i="1"/>
  <c r="E6505" i="1"/>
  <c r="E6497" i="1"/>
  <c r="E6489" i="1"/>
  <c r="E6481" i="1"/>
  <c r="E6473" i="1"/>
  <c r="E6465" i="1"/>
  <c r="E6457" i="1"/>
  <c r="E6449" i="1"/>
  <c r="E6441" i="1"/>
  <c r="E6433" i="1"/>
  <c r="E6425" i="1"/>
  <c r="E6417" i="1"/>
  <c r="E6409" i="1"/>
  <c r="E6401" i="1"/>
  <c r="E6393" i="1"/>
  <c r="E6385" i="1"/>
  <c r="E6377" i="1"/>
  <c r="E6369" i="1"/>
  <c r="E6361" i="1"/>
  <c r="E6353" i="1"/>
  <c r="E6345" i="1"/>
  <c r="E6337" i="1"/>
  <c r="E6329" i="1"/>
  <c r="E6321" i="1"/>
  <c r="E6313" i="1"/>
  <c r="E6305" i="1"/>
  <c r="E6297" i="1"/>
  <c r="E6289" i="1"/>
  <c r="E6281" i="1"/>
  <c r="E6273" i="1"/>
  <c r="E6265" i="1"/>
  <c r="E6257" i="1"/>
  <c r="E6249" i="1"/>
  <c r="E6241" i="1"/>
  <c r="E6233" i="1"/>
  <c r="E6225" i="1"/>
  <c r="E6217" i="1"/>
  <c r="E6209" i="1"/>
  <c r="E6201" i="1"/>
  <c r="E6193" i="1"/>
  <c r="E6185" i="1"/>
  <c r="E6177" i="1"/>
  <c r="E6169" i="1"/>
  <c r="E6161" i="1"/>
  <c r="E6153" i="1"/>
  <c r="E6145" i="1"/>
  <c r="E6137" i="1"/>
  <c r="E6129" i="1"/>
  <c r="E6121" i="1"/>
  <c r="E6113" i="1"/>
  <c r="E6105" i="1"/>
  <c r="E6097" i="1"/>
  <c r="E6089" i="1"/>
  <c r="E6081" i="1"/>
  <c r="E6073" i="1"/>
  <c r="E6065" i="1"/>
  <c r="E6057" i="1"/>
  <c r="E6049" i="1"/>
  <c r="E6041" i="1"/>
  <c r="E6033" i="1"/>
  <c r="E6025" i="1"/>
  <c r="E6017" i="1"/>
  <c r="E6009" i="1"/>
  <c r="E6001" i="1"/>
  <c r="E5993" i="1"/>
  <c r="E5985" i="1"/>
  <c r="E5977" i="1"/>
  <c r="E5969" i="1"/>
  <c r="E5961" i="1"/>
  <c r="E5953" i="1"/>
  <c r="E5945" i="1"/>
  <c r="E5937" i="1"/>
  <c r="E5929" i="1"/>
  <c r="E5921" i="1"/>
  <c r="E5913" i="1"/>
  <c r="E5905" i="1"/>
  <c r="E5897" i="1"/>
  <c r="E5889" i="1"/>
  <c r="E5881" i="1"/>
  <c r="E5873" i="1"/>
  <c r="E5865" i="1"/>
  <c r="E5857" i="1"/>
  <c r="E5849" i="1"/>
  <c r="E5841" i="1"/>
  <c r="E5833" i="1"/>
  <c r="E5825" i="1"/>
  <c r="E5817" i="1"/>
  <c r="E5809" i="1"/>
  <c r="E5801" i="1"/>
  <c r="E5793" i="1"/>
  <c r="E5785" i="1"/>
  <c r="E5777" i="1"/>
  <c r="E5769" i="1"/>
  <c r="E5761" i="1"/>
  <c r="E5753" i="1"/>
  <c r="E5745" i="1"/>
  <c r="E5737" i="1"/>
  <c r="E5729" i="1"/>
  <c r="E5721" i="1"/>
  <c r="E5713" i="1"/>
  <c r="E5705" i="1"/>
  <c r="E5697" i="1"/>
  <c r="E5689" i="1"/>
  <c r="E5681" i="1"/>
  <c r="E5673" i="1"/>
  <c r="E5665" i="1"/>
  <c r="E5657" i="1"/>
  <c r="E5649" i="1"/>
  <c r="E5641" i="1"/>
  <c r="E5633" i="1"/>
  <c r="E5625" i="1"/>
  <c r="E5617" i="1"/>
  <c r="E5609" i="1"/>
  <c r="E5601" i="1"/>
  <c r="E5593" i="1"/>
  <c r="E5585" i="1"/>
  <c r="E5577" i="1"/>
  <c r="E5569" i="1"/>
  <c r="E5561" i="1"/>
  <c r="E5553" i="1"/>
  <c r="E5545" i="1"/>
  <c r="E5537" i="1"/>
  <c r="E5529" i="1"/>
  <c r="E5521" i="1"/>
  <c r="E5513" i="1"/>
  <c r="E5505" i="1"/>
  <c r="E5497" i="1"/>
  <c r="E5489" i="1"/>
  <c r="E5481" i="1"/>
  <c r="E5473" i="1"/>
  <c r="E5465" i="1"/>
  <c r="E5457" i="1"/>
  <c r="E5449" i="1"/>
  <c r="E5441" i="1"/>
  <c r="E5433" i="1"/>
  <c r="E5425" i="1"/>
  <c r="E5417" i="1"/>
  <c r="E5409" i="1"/>
  <c r="E5401" i="1"/>
  <c r="E5393" i="1"/>
  <c r="E5385" i="1"/>
  <c r="E5377" i="1"/>
  <c r="E5369" i="1"/>
  <c r="E5361" i="1"/>
  <c r="E5353" i="1"/>
  <c r="E5345" i="1"/>
  <c r="E5337" i="1"/>
  <c r="E5329" i="1"/>
  <c r="E5321" i="1"/>
  <c r="E5313" i="1"/>
  <c r="E5305" i="1"/>
  <c r="E5297" i="1"/>
  <c r="E5289" i="1"/>
  <c r="E5281" i="1"/>
  <c r="E5273" i="1"/>
  <c r="E5265" i="1"/>
  <c r="E5257" i="1"/>
  <c r="E5249" i="1"/>
  <c r="E5241" i="1"/>
  <c r="E5233" i="1"/>
  <c r="E5225" i="1"/>
  <c r="E5217" i="1"/>
  <c r="E5209" i="1"/>
  <c r="E5201" i="1"/>
  <c r="E5193" i="1"/>
  <c r="E5185" i="1"/>
  <c r="E5177" i="1"/>
  <c r="E5169" i="1"/>
  <c r="E5161" i="1"/>
  <c r="E5153" i="1"/>
  <c r="E5145" i="1"/>
  <c r="E5137" i="1"/>
  <c r="E5129" i="1"/>
  <c r="E5121" i="1"/>
  <c r="E5113" i="1"/>
  <c r="E5105" i="1"/>
  <c r="E5097" i="1"/>
  <c r="E5089" i="1"/>
  <c r="E5081" i="1"/>
  <c r="E5073" i="1"/>
  <c r="E5065" i="1"/>
  <c r="E5057" i="1"/>
  <c r="E5049" i="1"/>
  <c r="E5041" i="1"/>
  <c r="E5033" i="1"/>
  <c r="E5025" i="1"/>
  <c r="E5017" i="1"/>
  <c r="E5009" i="1"/>
  <c r="E5001" i="1"/>
  <c r="E4993" i="1"/>
  <c r="E4985" i="1"/>
  <c r="E4977" i="1"/>
  <c r="E4969" i="1"/>
  <c r="E4961" i="1"/>
  <c r="E4953" i="1"/>
  <c r="E4945" i="1"/>
  <c r="E4937" i="1"/>
  <c r="E4929" i="1"/>
  <c r="E4921" i="1"/>
  <c r="E4913" i="1"/>
  <c r="E4905" i="1"/>
  <c r="E4897" i="1"/>
  <c r="E4889" i="1"/>
  <c r="E4881" i="1"/>
  <c r="E4873" i="1"/>
  <c r="E4865" i="1"/>
  <c r="E4857" i="1"/>
  <c r="E4849" i="1"/>
  <c r="E4841" i="1"/>
  <c r="E4833" i="1"/>
  <c r="E4825" i="1"/>
  <c r="E4817" i="1"/>
  <c r="E4809" i="1"/>
  <c r="E4801" i="1"/>
  <c r="E4793" i="1"/>
  <c r="E4785" i="1"/>
  <c r="E4777" i="1"/>
  <c r="E4769" i="1"/>
  <c r="E4761" i="1"/>
  <c r="E4753" i="1"/>
  <c r="E4745" i="1"/>
  <c r="E9999" i="1"/>
  <c r="E9986" i="1"/>
  <c r="E9974" i="1"/>
  <c r="E9960" i="1"/>
  <c r="E9947" i="1"/>
  <c r="E9935" i="1"/>
  <c r="E9922" i="1"/>
  <c r="E9910" i="1"/>
  <c r="E9896" i="1"/>
  <c r="E9883" i="1"/>
  <c r="E9871" i="1"/>
  <c r="E9858" i="1"/>
  <c r="E9846" i="1"/>
  <c r="E9832" i="1"/>
  <c r="E9819" i="1"/>
  <c r="E9807" i="1"/>
  <c r="E9794" i="1"/>
  <c r="E9782" i="1"/>
  <c r="E9768" i="1"/>
  <c r="E9755" i="1"/>
  <c r="E9743" i="1"/>
  <c r="E9730" i="1"/>
  <c r="E9718" i="1"/>
  <c r="E9704" i="1"/>
  <c r="E9691" i="1"/>
  <c r="E9679" i="1"/>
  <c r="E9666" i="1"/>
  <c r="E9654" i="1"/>
  <c r="E9640" i="1"/>
  <c r="E9627" i="1"/>
  <c r="E9615" i="1"/>
  <c r="E9602" i="1"/>
  <c r="E9590" i="1"/>
  <c r="E9576" i="1"/>
  <c r="E9563" i="1"/>
  <c r="E9551" i="1"/>
  <c r="E9538" i="1"/>
  <c r="E9526" i="1"/>
  <c r="E9512" i="1"/>
  <c r="E9499" i="1"/>
  <c r="E9487" i="1"/>
  <c r="E9474" i="1"/>
  <c r="E9462" i="1"/>
  <c r="E9448" i="1"/>
  <c r="E9435" i="1"/>
  <c r="E9423" i="1"/>
  <c r="E9410" i="1"/>
  <c r="E9398" i="1"/>
  <c r="E9384" i="1"/>
  <c r="E9371" i="1"/>
  <c r="E9359" i="1"/>
  <c r="E9346" i="1"/>
  <c r="E9334" i="1"/>
  <c r="E9320" i="1"/>
  <c r="E9307" i="1"/>
  <c r="E9295" i="1"/>
  <c r="E9282" i="1"/>
  <c r="E9270" i="1"/>
  <c r="E9256" i="1"/>
  <c r="E9243" i="1"/>
  <c r="E9231" i="1"/>
  <c r="E9218" i="1"/>
  <c r="E9206" i="1"/>
  <c r="E9192" i="1"/>
  <c r="E9179" i="1"/>
  <c r="E9167" i="1"/>
  <c r="E9154" i="1"/>
  <c r="E9142" i="1"/>
  <c r="E9128" i="1"/>
  <c r="E9115" i="1"/>
  <c r="E9103" i="1"/>
  <c r="E9090" i="1"/>
  <c r="E9078" i="1"/>
  <c r="E9064" i="1"/>
  <c r="E9051" i="1"/>
  <c r="E9039" i="1"/>
  <c r="E9026" i="1"/>
  <c r="E9014" i="1"/>
  <c r="E9000" i="1"/>
  <c r="E8987" i="1"/>
  <c r="E8975" i="1"/>
  <c r="E8962" i="1"/>
  <c r="E8950" i="1"/>
  <c r="E8936" i="1"/>
  <c r="E8923" i="1"/>
  <c r="E8911" i="1"/>
  <c r="E8898" i="1"/>
  <c r="E8886" i="1"/>
  <c r="E8872" i="1"/>
  <c r="E8859" i="1"/>
  <c r="E8847" i="1"/>
  <c r="E8834" i="1"/>
  <c r="E8822" i="1"/>
  <c r="E8808" i="1"/>
  <c r="E8795" i="1"/>
  <c r="E8783" i="1"/>
  <c r="E8770" i="1"/>
  <c r="E8758" i="1"/>
  <c r="E8744" i="1"/>
  <c r="E8731" i="1"/>
  <c r="E8719" i="1"/>
  <c r="E8706" i="1"/>
  <c r="E8694" i="1"/>
  <c r="E8680" i="1"/>
  <c r="E8667" i="1"/>
  <c r="E8655" i="1"/>
  <c r="E8642" i="1"/>
  <c r="E8630" i="1"/>
  <c r="E8616" i="1"/>
  <c r="E8603" i="1"/>
  <c r="E8591" i="1"/>
  <c r="E8578" i="1"/>
  <c r="E8566" i="1"/>
  <c r="E8552" i="1"/>
  <c r="E8539" i="1"/>
  <c r="E8527" i="1"/>
  <c r="E8514" i="1"/>
  <c r="E8502" i="1"/>
  <c r="E8488" i="1"/>
  <c r="E8475" i="1"/>
  <c r="E8463" i="1"/>
  <c r="E8450" i="1"/>
  <c r="E8438" i="1"/>
  <c r="E8424" i="1"/>
  <c r="E8411" i="1"/>
  <c r="E8399" i="1"/>
  <c r="E8386" i="1"/>
  <c r="E8374" i="1"/>
  <c r="E8360" i="1"/>
  <c r="E8347" i="1"/>
  <c r="E8335" i="1"/>
  <c r="E8322" i="1"/>
  <c r="E8310" i="1"/>
  <c r="E8296" i="1"/>
  <c r="E8283" i="1"/>
  <c r="E8271" i="1"/>
  <c r="E8258" i="1"/>
  <c r="E8246" i="1"/>
  <c r="E8232" i="1"/>
  <c r="E8219" i="1"/>
  <c r="E8207" i="1"/>
  <c r="E8194" i="1"/>
  <c r="E8182" i="1"/>
  <c r="E8168" i="1"/>
  <c r="E8155" i="1"/>
  <c r="E8143" i="1"/>
  <c r="E8130" i="1"/>
  <c r="E8118" i="1"/>
  <c r="E8104" i="1"/>
  <c r="E8091" i="1"/>
  <c r="E8079" i="1"/>
  <c r="E8066" i="1"/>
  <c r="E8054" i="1"/>
  <c r="E8040" i="1"/>
  <c r="E8027" i="1"/>
  <c r="E8015" i="1"/>
  <c r="E8002" i="1"/>
  <c r="E7990" i="1"/>
  <c r="E7976" i="1"/>
  <c r="E7963" i="1"/>
  <c r="E7951" i="1"/>
  <c r="E7938" i="1"/>
  <c r="E7926" i="1"/>
  <c r="E7912" i="1"/>
  <c r="E7899" i="1"/>
  <c r="E7887" i="1"/>
  <c r="E7874" i="1"/>
  <c r="E7862" i="1"/>
  <c r="E7848" i="1"/>
  <c r="E7835" i="1"/>
  <c r="E7823" i="1"/>
  <c r="E7810" i="1"/>
  <c r="E7798" i="1"/>
  <c r="E7784" i="1"/>
  <c r="E7771" i="1"/>
  <c r="E7759" i="1"/>
  <c r="E7746" i="1"/>
  <c r="E7734" i="1"/>
  <c r="E7720" i="1"/>
  <c r="E7707" i="1"/>
  <c r="E7695" i="1"/>
  <c r="E7682" i="1"/>
  <c r="E7670" i="1"/>
  <c r="E7656" i="1"/>
  <c r="E7643" i="1"/>
  <c r="E7631" i="1"/>
  <c r="E7618" i="1"/>
  <c r="E7606" i="1"/>
  <c r="E7592" i="1"/>
  <c r="E7579" i="1"/>
  <c r="E7567" i="1"/>
  <c r="E7554" i="1"/>
  <c r="E7542" i="1"/>
  <c r="E7528" i="1"/>
  <c r="E7515" i="1"/>
  <c r="E7503" i="1"/>
  <c r="E7490" i="1"/>
  <c r="E7478" i="1"/>
  <c r="E7464" i="1"/>
  <c r="E7451" i="1"/>
  <c r="E7439" i="1"/>
  <c r="E7426" i="1"/>
  <c r="E7414" i="1"/>
  <c r="E7400" i="1"/>
  <c r="E7387" i="1"/>
  <c r="E7375" i="1"/>
  <c r="E7362" i="1"/>
  <c r="E7352" i="1"/>
  <c r="E7344" i="1"/>
  <c r="E7336" i="1"/>
  <c r="E7328" i="1"/>
  <c r="E7320" i="1"/>
  <c r="E7312" i="1"/>
  <c r="E7304" i="1"/>
  <c r="E7296" i="1"/>
  <c r="E7288" i="1"/>
  <c r="E7280" i="1"/>
  <c r="E7272" i="1"/>
  <c r="E7264" i="1"/>
  <c r="E7256" i="1"/>
  <c r="E7248" i="1"/>
  <c r="E7240" i="1"/>
  <c r="E7232" i="1"/>
  <c r="E7224" i="1"/>
  <c r="E7216" i="1"/>
  <c r="E7208" i="1"/>
  <c r="E7200" i="1"/>
  <c r="E7192" i="1"/>
  <c r="E7184" i="1"/>
  <c r="E7176" i="1"/>
  <c r="E7168" i="1"/>
  <c r="E7160" i="1"/>
  <c r="E7152" i="1"/>
  <c r="E7144" i="1"/>
  <c r="E7136" i="1"/>
  <c r="E7128" i="1"/>
  <c r="E7120" i="1"/>
  <c r="E7112" i="1"/>
  <c r="E7104" i="1"/>
  <c r="E7096" i="1"/>
  <c r="E7088" i="1"/>
  <c r="E7080" i="1"/>
  <c r="E7072" i="1"/>
  <c r="E7064" i="1"/>
  <c r="E7056" i="1"/>
  <c r="E7048" i="1"/>
  <c r="E7040" i="1"/>
  <c r="E7032" i="1"/>
  <c r="E7024" i="1"/>
  <c r="E7016" i="1"/>
  <c r="E7008" i="1"/>
  <c r="E7000" i="1"/>
  <c r="E6992" i="1"/>
  <c r="E6984" i="1"/>
  <c r="E6976" i="1"/>
  <c r="E6968" i="1"/>
  <c r="E6960" i="1"/>
  <c r="E6952" i="1"/>
  <c r="E6944" i="1"/>
  <c r="E6936" i="1"/>
  <c r="E6928" i="1"/>
  <c r="E6920" i="1"/>
  <c r="E6912" i="1"/>
  <c r="E6904" i="1"/>
  <c r="E6896" i="1"/>
  <c r="E6888" i="1"/>
  <c r="E6880" i="1"/>
  <c r="E6872" i="1"/>
  <c r="E6864" i="1"/>
  <c r="E6856" i="1"/>
  <c r="E6848" i="1"/>
  <c r="E6840" i="1"/>
  <c r="E6832" i="1"/>
  <c r="E6824" i="1"/>
  <c r="E6816" i="1"/>
  <c r="E6808" i="1"/>
  <c r="E6800" i="1"/>
  <c r="E6792" i="1"/>
  <c r="E6784" i="1"/>
  <c r="E6776" i="1"/>
  <c r="E6768" i="1"/>
  <c r="E6760" i="1"/>
  <c r="E6752" i="1"/>
  <c r="E6744" i="1"/>
  <c r="E6736" i="1"/>
  <c r="E6728" i="1"/>
  <c r="E6720" i="1"/>
  <c r="E6712" i="1"/>
  <c r="E6704" i="1"/>
  <c r="E6696" i="1"/>
  <c r="E6688" i="1"/>
  <c r="E6680" i="1"/>
  <c r="E6672" i="1"/>
  <c r="E6664" i="1"/>
  <c r="E6656" i="1"/>
  <c r="E6648" i="1"/>
  <c r="E6640" i="1"/>
  <c r="E6632" i="1"/>
  <c r="E6624" i="1"/>
  <c r="E6616" i="1"/>
  <c r="E6608" i="1"/>
  <c r="E6600" i="1"/>
  <c r="E6592" i="1"/>
  <c r="E6584" i="1"/>
  <c r="E6576" i="1"/>
  <c r="E6568" i="1"/>
  <c r="E6560" i="1"/>
  <c r="E6552" i="1"/>
  <c r="E6544" i="1"/>
  <c r="E6536" i="1"/>
  <c r="E6528" i="1"/>
  <c r="E6520" i="1"/>
  <c r="E6512" i="1"/>
  <c r="E6504" i="1"/>
  <c r="E6496" i="1"/>
  <c r="E6488" i="1"/>
  <c r="E6480" i="1"/>
  <c r="E6472" i="1"/>
  <c r="E6464" i="1"/>
  <c r="E6456" i="1"/>
  <c r="E6448" i="1"/>
  <c r="E6440" i="1"/>
  <c r="E6432" i="1"/>
  <c r="E6424" i="1"/>
  <c r="E6416" i="1"/>
  <c r="E6408" i="1"/>
  <c r="E6400" i="1"/>
  <c r="E6392" i="1"/>
  <c r="E6384" i="1"/>
  <c r="E6376" i="1"/>
  <c r="E6368" i="1"/>
  <c r="E6360" i="1"/>
  <c r="E6352" i="1"/>
  <c r="E6344" i="1"/>
  <c r="E6336" i="1"/>
  <c r="E6328" i="1"/>
  <c r="E6320" i="1"/>
  <c r="E6312" i="1"/>
  <c r="E6304" i="1"/>
  <c r="E6296" i="1"/>
  <c r="E6288" i="1"/>
  <c r="E6280" i="1"/>
  <c r="E6272" i="1"/>
  <c r="E6264" i="1"/>
  <c r="E6256" i="1"/>
  <c r="E6248" i="1"/>
  <c r="E6240" i="1"/>
  <c r="E6232" i="1"/>
  <c r="E6224" i="1"/>
  <c r="E6216" i="1"/>
  <c r="E6208" i="1"/>
  <c r="E6200" i="1"/>
  <c r="E6192" i="1"/>
  <c r="E6184" i="1"/>
  <c r="E6176" i="1"/>
  <c r="E6168" i="1"/>
  <c r="E6160" i="1"/>
  <c r="E6152" i="1"/>
  <c r="E6144" i="1"/>
  <c r="E6136" i="1"/>
  <c r="E6128" i="1"/>
  <c r="E6120" i="1"/>
  <c r="E6112" i="1"/>
  <c r="E6104" i="1"/>
  <c r="E6096" i="1"/>
  <c r="E6088" i="1"/>
  <c r="E6080" i="1"/>
  <c r="E6072" i="1"/>
  <c r="E6064" i="1"/>
  <c r="E6056" i="1"/>
  <c r="E6048" i="1"/>
  <c r="E6040" i="1"/>
  <c r="E6032" i="1"/>
  <c r="E6024" i="1"/>
  <c r="E6016" i="1"/>
  <c r="E6008" i="1"/>
  <c r="E6000" i="1"/>
  <c r="E5992" i="1"/>
  <c r="E5984" i="1"/>
  <c r="E5976" i="1"/>
  <c r="E5968" i="1"/>
  <c r="E5960" i="1"/>
  <c r="E5952" i="1"/>
  <c r="E5944" i="1"/>
  <c r="E5936" i="1"/>
  <c r="E5928" i="1"/>
  <c r="E5920" i="1"/>
  <c r="E5912" i="1"/>
  <c r="E5904" i="1"/>
  <c r="E5896" i="1"/>
  <c r="E5888" i="1"/>
  <c r="E5880" i="1"/>
  <c r="E5872" i="1"/>
  <c r="E5864" i="1"/>
  <c r="E5856" i="1"/>
  <c r="E5848" i="1"/>
  <c r="E5840" i="1"/>
  <c r="E5832" i="1"/>
  <c r="E5824" i="1"/>
  <c r="E5816" i="1"/>
  <c r="E5808" i="1"/>
  <c r="E5800" i="1"/>
  <c r="E5792" i="1"/>
  <c r="E5784" i="1"/>
  <c r="E5776" i="1"/>
  <c r="E5768" i="1"/>
  <c r="E5760" i="1"/>
  <c r="E5752" i="1"/>
  <c r="E5744" i="1"/>
  <c r="E5736" i="1"/>
  <c r="E5728" i="1"/>
  <c r="E5720" i="1"/>
  <c r="E5712" i="1"/>
  <c r="E5704" i="1"/>
  <c r="E5696" i="1"/>
  <c r="E5688" i="1"/>
  <c r="E5680" i="1"/>
  <c r="E5672" i="1"/>
  <c r="E5664" i="1"/>
  <c r="E5656" i="1"/>
  <c r="E5648" i="1"/>
  <c r="E5640" i="1"/>
  <c r="E5632" i="1"/>
  <c r="E5624" i="1"/>
  <c r="E5616" i="1"/>
  <c r="E5608" i="1"/>
  <c r="E5600" i="1"/>
  <c r="E5592" i="1"/>
  <c r="E5584" i="1"/>
  <c r="E5576" i="1"/>
  <c r="E5568" i="1"/>
  <c r="E5560" i="1"/>
  <c r="E5552" i="1"/>
  <c r="E5544" i="1"/>
  <c r="E5536" i="1"/>
  <c r="E5528" i="1"/>
  <c r="E5520" i="1"/>
  <c r="E5512" i="1"/>
  <c r="E5504" i="1"/>
  <c r="E5496" i="1"/>
  <c r="E5488" i="1"/>
  <c r="E5480" i="1"/>
  <c r="E5472" i="1"/>
  <c r="E5464" i="1"/>
  <c r="E5456" i="1"/>
  <c r="E5448" i="1"/>
  <c r="E5440" i="1"/>
  <c r="E5432" i="1"/>
  <c r="E5424" i="1"/>
  <c r="E5416" i="1"/>
  <c r="E5408" i="1"/>
  <c r="E5400" i="1"/>
  <c r="E5392" i="1"/>
  <c r="E5384" i="1"/>
  <c r="E5376" i="1"/>
  <c r="E5368" i="1"/>
  <c r="E5360" i="1"/>
  <c r="E5352" i="1"/>
  <c r="E5344" i="1"/>
  <c r="E5336" i="1"/>
  <c r="E5328" i="1"/>
  <c r="E5320" i="1"/>
  <c r="E5312" i="1"/>
  <c r="E5304" i="1"/>
  <c r="E5296" i="1"/>
  <c r="E5288" i="1"/>
  <c r="E5280" i="1"/>
  <c r="E5272" i="1"/>
  <c r="E5264" i="1"/>
  <c r="E5256" i="1"/>
  <c r="E5248" i="1"/>
  <c r="E5240" i="1"/>
  <c r="E5232" i="1"/>
  <c r="E5224" i="1"/>
  <c r="E5216" i="1"/>
  <c r="E5208" i="1"/>
  <c r="E5200" i="1"/>
  <c r="E5192" i="1"/>
  <c r="E5184" i="1"/>
  <c r="E5176" i="1"/>
  <c r="E5168" i="1"/>
  <c r="E5160" i="1"/>
  <c r="E5152" i="1"/>
  <c r="E5144" i="1"/>
  <c r="E5136" i="1"/>
  <c r="E5128" i="1"/>
  <c r="E5120" i="1"/>
  <c r="E5112" i="1"/>
  <c r="E5104" i="1"/>
  <c r="E5096" i="1"/>
  <c r="E5088" i="1"/>
  <c r="E5080" i="1"/>
  <c r="E5072" i="1"/>
  <c r="E5064" i="1"/>
  <c r="E5056" i="1"/>
  <c r="E5048" i="1"/>
  <c r="E5040" i="1"/>
  <c r="E5032" i="1"/>
  <c r="E5024" i="1"/>
  <c r="E5016" i="1"/>
  <c r="E5008" i="1"/>
  <c r="E5000" i="1"/>
  <c r="E4992" i="1"/>
  <c r="E4984" i="1"/>
  <c r="E4976" i="1"/>
  <c r="E4968" i="1"/>
  <c r="E4960" i="1"/>
  <c r="E4952" i="1"/>
  <c r="E4944" i="1"/>
  <c r="E4936" i="1"/>
  <c r="E4928" i="1"/>
  <c r="E4920" i="1"/>
  <c r="E4912" i="1"/>
  <c r="E4904" i="1"/>
  <c r="E4896" i="1"/>
  <c r="E4888" i="1"/>
  <c r="E4880" i="1"/>
  <c r="E4872" i="1"/>
  <c r="E4864" i="1"/>
  <c r="E4856" i="1"/>
  <c r="E4848" i="1"/>
  <c r="E4840" i="1"/>
  <c r="E4832" i="1"/>
  <c r="E4824" i="1"/>
  <c r="E4816" i="1"/>
  <c r="E4808" i="1"/>
  <c r="E4800" i="1"/>
  <c r="E4792" i="1"/>
  <c r="E4784" i="1"/>
  <c r="E4776" i="1"/>
  <c r="E4768" i="1"/>
  <c r="E4760" i="1"/>
  <c r="E4752" i="1"/>
  <c r="E4744" i="1"/>
  <c r="E4736" i="1"/>
  <c r="E4728" i="1"/>
  <c r="E4720" i="1"/>
  <c r="E4712" i="1"/>
  <c r="E4704" i="1"/>
  <c r="E4696" i="1"/>
  <c r="E4688" i="1"/>
  <c r="E4680" i="1"/>
  <c r="E4672" i="1"/>
  <c r="E4664" i="1"/>
  <c r="E4656" i="1"/>
  <c r="E4648" i="1"/>
  <c r="E4640" i="1"/>
  <c r="E4632" i="1"/>
  <c r="E4624" i="1"/>
  <c r="E4616" i="1"/>
  <c r="E4608" i="1"/>
  <c r="E4600" i="1"/>
  <c r="E4592" i="1"/>
  <c r="E4584" i="1"/>
  <c r="E4576" i="1"/>
  <c r="E4568" i="1"/>
  <c r="E4560" i="1"/>
  <c r="E4552" i="1"/>
  <c r="E4544" i="1"/>
  <c r="E4536" i="1"/>
  <c r="E4528" i="1"/>
  <c r="E4520" i="1"/>
  <c r="E4512" i="1"/>
  <c r="E4504" i="1"/>
  <c r="E4496" i="1"/>
  <c r="E4488" i="1"/>
  <c r="E4480" i="1"/>
  <c r="E4472" i="1"/>
  <c r="E4464" i="1"/>
  <c r="E4456" i="1"/>
  <c r="E4448" i="1"/>
  <c r="E4440" i="1"/>
  <c r="E4432" i="1"/>
  <c r="E4424" i="1"/>
  <c r="E4416" i="1"/>
  <c r="E4408" i="1"/>
  <c r="E4400" i="1"/>
  <c r="E4392" i="1"/>
  <c r="E4384" i="1"/>
  <c r="E4376" i="1"/>
  <c r="E4368" i="1"/>
  <c r="E4360" i="1"/>
  <c r="E4352" i="1"/>
  <c r="E9952" i="1"/>
  <c r="E9902" i="1"/>
  <c r="E9850" i="1"/>
  <c r="E9799" i="1"/>
  <c r="E9747" i="1"/>
  <c r="E9696" i="1"/>
  <c r="E9646" i="1"/>
  <c r="E9594" i="1"/>
  <c r="E9543" i="1"/>
  <c r="E9491" i="1"/>
  <c r="E9440" i="1"/>
  <c r="E9390" i="1"/>
  <c r="E9338" i="1"/>
  <c r="E9287" i="1"/>
  <c r="E9235" i="1"/>
  <c r="E9184" i="1"/>
  <c r="E9134" i="1"/>
  <c r="E9082" i="1"/>
  <c r="E9031" i="1"/>
  <c r="E8979" i="1"/>
  <c r="E8928" i="1"/>
  <c r="E8878" i="1"/>
  <c r="E8826" i="1"/>
  <c r="E8775" i="1"/>
  <c r="E8723" i="1"/>
  <c r="E8672" i="1"/>
  <c r="E8622" i="1"/>
  <c r="E8570" i="1"/>
  <c r="E8519" i="1"/>
  <c r="E8467" i="1"/>
  <c r="E8416" i="1"/>
  <c r="E8366" i="1"/>
  <c r="E8314" i="1"/>
  <c r="E8263" i="1"/>
  <c r="E8211" i="1"/>
  <c r="E8160" i="1"/>
  <c r="E8110" i="1"/>
  <c r="E8058" i="1"/>
  <c r="E8007" i="1"/>
  <c r="E7955" i="1"/>
  <c r="E7904" i="1"/>
  <c r="E7854" i="1"/>
  <c r="E7803" i="1"/>
  <c r="E7770" i="1"/>
  <c r="E7738" i="1"/>
  <c r="E7702" i="1"/>
  <c r="E7667" i="1"/>
  <c r="E7635" i="1"/>
  <c r="E7599" i="1"/>
  <c r="E7566" i="1"/>
  <c r="E7534" i="1"/>
  <c r="E7496" i="1"/>
  <c r="E7463" i="1"/>
  <c r="E7431" i="1"/>
  <c r="E7394" i="1"/>
  <c r="E7360" i="1"/>
  <c r="E7339" i="1"/>
  <c r="E7316" i="1"/>
  <c r="E7295" i="1"/>
  <c r="E7275" i="1"/>
  <c r="E7252" i="1"/>
  <c r="E7231" i="1"/>
  <c r="E7211" i="1"/>
  <c r="E7188" i="1"/>
  <c r="E7167" i="1"/>
  <c r="E7147" i="1"/>
  <c r="E7124" i="1"/>
  <c r="E7103" i="1"/>
  <c r="E7083" i="1"/>
  <c r="E7060" i="1"/>
  <c r="E7039" i="1"/>
  <c r="E7019" i="1"/>
  <c r="E6996" i="1"/>
  <c r="E6975" i="1"/>
  <c r="E6955" i="1"/>
  <c r="E6932" i="1"/>
  <c r="E6911" i="1"/>
  <c r="E6891" i="1"/>
  <c r="E6868" i="1"/>
  <c r="E6847" i="1"/>
  <c r="E6827" i="1"/>
  <c r="E6804" i="1"/>
  <c r="E6783" i="1"/>
  <c r="E6763" i="1"/>
  <c r="E6740" i="1"/>
  <c r="E6719" i="1"/>
  <c r="E6699" i="1"/>
  <c r="E6676" i="1"/>
  <c r="E6655" i="1"/>
  <c r="E6635" i="1"/>
  <c r="E6612" i="1"/>
  <c r="E6591" i="1"/>
  <c r="E6571" i="1"/>
  <c r="E6548" i="1"/>
  <c r="E6527" i="1"/>
  <c r="E6507" i="1"/>
  <c r="E6484" i="1"/>
  <c r="E6463" i="1"/>
  <c r="E6443" i="1"/>
  <c r="E6420" i="1"/>
  <c r="E6399" i="1"/>
  <c r="E6379" i="1"/>
  <c r="E6356" i="1"/>
  <c r="E6335" i="1"/>
  <c r="E6315" i="1"/>
  <c r="E6292" i="1"/>
  <c r="E6271" i="1"/>
  <c r="E6251" i="1"/>
  <c r="E6228" i="1"/>
  <c r="E6207" i="1"/>
  <c r="E6187" i="1"/>
  <c r="E6164" i="1"/>
  <c r="E6143" i="1"/>
  <c r="E6123" i="1"/>
  <c r="E6100" i="1"/>
  <c r="E6079" i="1"/>
  <c r="E6059" i="1"/>
  <c r="E6036" i="1"/>
  <c r="E6015" i="1"/>
  <c r="E5995" i="1"/>
  <c r="E5972" i="1"/>
  <c r="E5951" i="1"/>
  <c r="E5931" i="1"/>
  <c r="E5908" i="1"/>
  <c r="E5887" i="1"/>
  <c r="E5867" i="1"/>
  <c r="E5844" i="1"/>
  <c r="E5823" i="1"/>
  <c r="E5803" i="1"/>
  <c r="E5780" i="1"/>
  <c r="E5759" i="1"/>
  <c r="E5739" i="1"/>
  <c r="E5716" i="1"/>
  <c r="E5695" i="1"/>
  <c r="E5675" i="1"/>
  <c r="E5659" i="1"/>
  <c r="E5643" i="1"/>
  <c r="E5627" i="1"/>
  <c r="E5611" i="1"/>
  <c r="E5595" i="1"/>
  <c r="E5579" i="1"/>
  <c r="E5563" i="1"/>
  <c r="E5547" i="1"/>
  <c r="E5531" i="1"/>
  <c r="E5515" i="1"/>
  <c r="E5499" i="1"/>
  <c r="E5483" i="1"/>
  <c r="E5467" i="1"/>
  <c r="E5451" i="1"/>
  <c r="E5435" i="1"/>
  <c r="E5419" i="1"/>
  <c r="E5403" i="1"/>
  <c r="E5387" i="1"/>
  <c r="E5371" i="1"/>
  <c r="E5355" i="1"/>
  <c r="E5339" i="1"/>
  <c r="E5323" i="1"/>
  <c r="E5307" i="1"/>
  <c r="E5291" i="1"/>
  <c r="E5275" i="1"/>
  <c r="E5259" i="1"/>
  <c r="E5243" i="1"/>
  <c r="E5227" i="1"/>
  <c r="E5211" i="1"/>
  <c r="E5195" i="1"/>
  <c r="E5179" i="1"/>
  <c r="E5163" i="1"/>
  <c r="E5147" i="1"/>
  <c r="E5131" i="1"/>
  <c r="E5115" i="1"/>
  <c r="E5099" i="1"/>
  <c r="E5083" i="1"/>
  <c r="E5067" i="1"/>
  <c r="E5051" i="1"/>
  <c r="E5035" i="1"/>
  <c r="E5019" i="1"/>
  <c r="E5003" i="1"/>
  <c r="E4987" i="1"/>
  <c r="E4971" i="1"/>
  <c r="E4955" i="1"/>
  <c r="E4939" i="1"/>
  <c r="E4923" i="1"/>
  <c r="E4907" i="1"/>
  <c r="E4891" i="1"/>
  <c r="E4875" i="1"/>
  <c r="E4859" i="1"/>
  <c r="E4843" i="1"/>
  <c r="E4827" i="1"/>
  <c r="E4811" i="1"/>
  <c r="E4795" i="1"/>
  <c r="E4779" i="1"/>
  <c r="E4763" i="1"/>
  <c r="E4747" i="1"/>
  <c r="E4732" i="1"/>
  <c r="E4721" i="1"/>
  <c r="E4707" i="1"/>
  <c r="E4695" i="1"/>
  <c r="E4682" i="1"/>
  <c r="E4668" i="1"/>
  <c r="E4657" i="1"/>
  <c r="E4643" i="1"/>
  <c r="E4631" i="1"/>
  <c r="E4618" i="1"/>
  <c r="E4604" i="1"/>
  <c r="E4593" i="1"/>
  <c r="E4579" i="1"/>
  <c r="E4567" i="1"/>
  <c r="E4554" i="1"/>
  <c r="E4540" i="1"/>
  <c r="E4529" i="1"/>
  <c r="E4515" i="1"/>
  <c r="E4503" i="1"/>
  <c r="E4490" i="1"/>
  <c r="E4476" i="1"/>
  <c r="E4465" i="1"/>
  <c r="E4451" i="1"/>
  <c r="E4439" i="1"/>
  <c r="E4426" i="1"/>
  <c r="E4412" i="1"/>
  <c r="E4401" i="1"/>
  <c r="E4387" i="1"/>
  <c r="E4375" i="1"/>
  <c r="E4362" i="1"/>
  <c r="E4348" i="1"/>
  <c r="E4338" i="1"/>
  <c r="E4328" i="1"/>
  <c r="E4319" i="1"/>
  <c r="E4311" i="1"/>
  <c r="E4303" i="1"/>
  <c r="E4295" i="1"/>
  <c r="E4287" i="1"/>
  <c r="E4279" i="1"/>
  <c r="E4271" i="1"/>
  <c r="E4263" i="1"/>
  <c r="E4255" i="1"/>
  <c r="E4247" i="1"/>
  <c r="E4239" i="1"/>
  <c r="E4231" i="1"/>
  <c r="E4223" i="1"/>
  <c r="E4215" i="1"/>
  <c r="E4207" i="1"/>
  <c r="E4199" i="1"/>
  <c r="E4191" i="1"/>
  <c r="E4183" i="1"/>
  <c r="E4175" i="1"/>
  <c r="E4167" i="1"/>
  <c r="E4159" i="1"/>
  <c r="E4151" i="1"/>
  <c r="E4143" i="1"/>
  <c r="E4135" i="1"/>
  <c r="E4127" i="1"/>
  <c r="E4119" i="1"/>
  <c r="E4111" i="1"/>
  <c r="E4103" i="1"/>
  <c r="E4095" i="1"/>
  <c r="E4087" i="1"/>
  <c r="E4079" i="1"/>
  <c r="E4071" i="1"/>
  <c r="E4063" i="1"/>
  <c r="E4055" i="1"/>
  <c r="E4047" i="1"/>
  <c r="E4039" i="1"/>
  <c r="E4031" i="1"/>
  <c r="E4023" i="1"/>
  <c r="E4015" i="1"/>
  <c r="E4007" i="1"/>
  <c r="E3999" i="1"/>
  <c r="E3991" i="1"/>
  <c r="E3983" i="1"/>
  <c r="E3975" i="1"/>
  <c r="E3967" i="1"/>
  <c r="E3959" i="1"/>
  <c r="E3951" i="1"/>
  <c r="E3943" i="1"/>
  <c r="E3935" i="1"/>
  <c r="E3927" i="1"/>
  <c r="E3919" i="1"/>
  <c r="E3911" i="1"/>
  <c r="E3903" i="1"/>
  <c r="E3895" i="1"/>
  <c r="E3887" i="1"/>
  <c r="E3879" i="1"/>
  <c r="E3871" i="1"/>
  <c r="E3863" i="1"/>
  <c r="E3855" i="1"/>
  <c r="E3847" i="1"/>
  <c r="E3839" i="1"/>
  <c r="E3831" i="1"/>
  <c r="E3823" i="1"/>
  <c r="E3815" i="1"/>
  <c r="E3807" i="1"/>
  <c r="E3799" i="1"/>
  <c r="E3791" i="1"/>
  <c r="E3783" i="1"/>
  <c r="E3775" i="1"/>
  <c r="E3767" i="1"/>
  <c r="E3759" i="1"/>
  <c r="E3751" i="1"/>
  <c r="E3743" i="1"/>
  <c r="E3735" i="1"/>
  <c r="E3727" i="1"/>
  <c r="E3719" i="1"/>
  <c r="E3711" i="1"/>
  <c r="E3703" i="1"/>
  <c r="E3695" i="1"/>
  <c r="E3687" i="1"/>
  <c r="E3679" i="1"/>
  <c r="E3671" i="1"/>
  <c r="E3663" i="1"/>
  <c r="E3655" i="1"/>
  <c r="E3647" i="1"/>
  <c r="E3639" i="1"/>
  <c r="E3631" i="1"/>
  <c r="E3623" i="1"/>
  <c r="E3615" i="1"/>
  <c r="E3607" i="1"/>
  <c r="E3599" i="1"/>
  <c r="E3591" i="1"/>
  <c r="E3583" i="1"/>
  <c r="E3575" i="1"/>
  <c r="E3567" i="1"/>
  <c r="E3559" i="1"/>
  <c r="E3551" i="1"/>
  <c r="E3543" i="1"/>
  <c r="E3535" i="1"/>
  <c r="E3527" i="1"/>
  <c r="E3519" i="1"/>
  <c r="E3511" i="1"/>
  <c r="E3503" i="1"/>
  <c r="E3495" i="1"/>
  <c r="E3487" i="1"/>
  <c r="E3479" i="1"/>
  <c r="E3471" i="1"/>
  <c r="E3463" i="1"/>
  <c r="E3455" i="1"/>
  <c r="E3447" i="1"/>
  <c r="E3439" i="1"/>
  <c r="E3431" i="1"/>
  <c r="E3423" i="1"/>
  <c r="E3415" i="1"/>
  <c r="E3407" i="1"/>
  <c r="E3399" i="1"/>
  <c r="E3391" i="1"/>
  <c r="E3383" i="1"/>
  <c r="E3375" i="1"/>
  <c r="E3367" i="1"/>
  <c r="E3359" i="1"/>
  <c r="E3351" i="1"/>
  <c r="E3343" i="1"/>
  <c r="E3335" i="1"/>
  <c r="E3327" i="1"/>
  <c r="E3319" i="1"/>
  <c r="E3311" i="1"/>
  <c r="E3303" i="1"/>
  <c r="E3295" i="1"/>
  <c r="E3287" i="1"/>
  <c r="E3279" i="1"/>
  <c r="E3271" i="1"/>
  <c r="E3263" i="1"/>
  <c r="E3255" i="1"/>
  <c r="E3247" i="1"/>
  <c r="E3239" i="1"/>
  <c r="E3231" i="1"/>
  <c r="E3223" i="1"/>
  <c r="E3215" i="1"/>
  <c r="E3207" i="1"/>
  <c r="E3199" i="1"/>
  <c r="E3191" i="1"/>
  <c r="E3183" i="1"/>
  <c r="E3175" i="1"/>
  <c r="E3167" i="1"/>
  <c r="E3159" i="1"/>
  <c r="E3151" i="1"/>
  <c r="E3143" i="1"/>
  <c r="E3135" i="1"/>
  <c r="E3127" i="1"/>
  <c r="E3119" i="1"/>
  <c r="E3111" i="1"/>
  <c r="E3103" i="1"/>
  <c r="E3095" i="1"/>
  <c r="E3087" i="1"/>
  <c r="E3079" i="1"/>
  <c r="E3071" i="1"/>
  <c r="E3063" i="1"/>
  <c r="E3055" i="1"/>
  <c r="E3047" i="1"/>
  <c r="E3039" i="1"/>
  <c r="E3031" i="1"/>
  <c r="E3023" i="1"/>
  <c r="E3015" i="1"/>
  <c r="E3007" i="1"/>
  <c r="E2999" i="1"/>
  <c r="E2991" i="1"/>
  <c r="E2983" i="1"/>
  <c r="E2975" i="1"/>
  <c r="E2967" i="1"/>
  <c r="E2959" i="1"/>
  <c r="E2951" i="1"/>
  <c r="E2943" i="1"/>
  <c r="E2935" i="1"/>
  <c r="E2927" i="1"/>
  <c r="E2919" i="1"/>
  <c r="E2911" i="1"/>
  <c r="E2903" i="1"/>
  <c r="E2895" i="1"/>
  <c r="E2887" i="1"/>
  <c r="E2879" i="1"/>
  <c r="E2871" i="1"/>
  <c r="E2863" i="1"/>
  <c r="E2855" i="1"/>
  <c r="E2847" i="1"/>
  <c r="E2839" i="1"/>
  <c r="E2831" i="1"/>
  <c r="E2823" i="1"/>
  <c r="E2815" i="1"/>
  <c r="E2807" i="1"/>
  <c r="E2799" i="1"/>
  <c r="E2791" i="1"/>
  <c r="E2783" i="1"/>
  <c r="E2775" i="1"/>
  <c r="E2767" i="1"/>
  <c r="E2759" i="1"/>
  <c r="E2751" i="1"/>
  <c r="E2743" i="1"/>
  <c r="E2735" i="1"/>
  <c r="E2727" i="1"/>
  <c r="E2719" i="1"/>
  <c r="E2711" i="1"/>
  <c r="E2703" i="1"/>
  <c r="E2695" i="1"/>
  <c r="E2687" i="1"/>
  <c r="E2679" i="1"/>
  <c r="E2671" i="1"/>
  <c r="E2663" i="1"/>
  <c r="E2655" i="1"/>
  <c r="E2647" i="1"/>
  <c r="E2639" i="1"/>
  <c r="E2631" i="1"/>
  <c r="E2623" i="1"/>
  <c r="E2615" i="1"/>
  <c r="E2607" i="1"/>
  <c r="E2599" i="1"/>
  <c r="E2591" i="1"/>
  <c r="E2583" i="1"/>
  <c r="E2575" i="1"/>
  <c r="E2567" i="1"/>
  <c r="E2559" i="1"/>
  <c r="E2551" i="1"/>
  <c r="E2543" i="1"/>
  <c r="E2535" i="1"/>
  <c r="E2527" i="1"/>
  <c r="E2519" i="1"/>
  <c r="E2511" i="1"/>
  <c r="E2503" i="1"/>
  <c r="E2495" i="1"/>
  <c r="E2487" i="1"/>
  <c r="E2479" i="1"/>
  <c r="E2471" i="1"/>
  <c r="E2463" i="1"/>
  <c r="E2455" i="1"/>
  <c r="E2447" i="1"/>
  <c r="E2439" i="1"/>
  <c r="E2431" i="1"/>
  <c r="E2423" i="1"/>
  <c r="E2415" i="1"/>
  <c r="E2407" i="1"/>
  <c r="E2399" i="1"/>
  <c r="E2391" i="1"/>
  <c r="E2383" i="1"/>
  <c r="E2375" i="1"/>
  <c r="E2367" i="1"/>
  <c r="E2359" i="1"/>
  <c r="E2351" i="1"/>
  <c r="E2343" i="1"/>
  <c r="E2335" i="1"/>
  <c r="E2327" i="1"/>
  <c r="E2319" i="1"/>
  <c r="E2311" i="1"/>
  <c r="E2303" i="1"/>
  <c r="E2295" i="1"/>
  <c r="E2287" i="1"/>
  <c r="E2279" i="1"/>
  <c r="E2271" i="1"/>
  <c r="E2263" i="1"/>
  <c r="E2255" i="1"/>
  <c r="E2247" i="1"/>
  <c r="E2239" i="1"/>
  <c r="E2231" i="1"/>
  <c r="E2223" i="1"/>
  <c r="E2215" i="1"/>
  <c r="E2207" i="1"/>
  <c r="E2199" i="1"/>
  <c r="E2191" i="1"/>
  <c r="E2183" i="1"/>
  <c r="E2175" i="1"/>
  <c r="E2167" i="1"/>
  <c r="E2159" i="1"/>
  <c r="E2151" i="1"/>
  <c r="E2143" i="1"/>
  <c r="E2135" i="1"/>
  <c r="E2127" i="1"/>
  <c r="E2119" i="1"/>
  <c r="E2111" i="1"/>
  <c r="E2103" i="1"/>
  <c r="E2095" i="1"/>
  <c r="E2087" i="1"/>
  <c r="E2079" i="1"/>
  <c r="E2071" i="1"/>
  <c r="E2063" i="1"/>
  <c r="E2055" i="1"/>
  <c r="E2047" i="1"/>
  <c r="E2039" i="1"/>
  <c r="E2031" i="1"/>
  <c r="E2023" i="1"/>
  <c r="E2015" i="1"/>
  <c r="E2007" i="1"/>
  <c r="E1999" i="1"/>
  <c r="E1991" i="1"/>
  <c r="E1983" i="1"/>
  <c r="E1975" i="1"/>
  <c r="E1967" i="1"/>
  <c r="E1959" i="1"/>
  <c r="E1951" i="1"/>
  <c r="E1943" i="1"/>
  <c r="E1935" i="1"/>
  <c r="E1927" i="1"/>
  <c r="E1919" i="1"/>
  <c r="E1911" i="1"/>
  <c r="E1903" i="1"/>
  <c r="E1895" i="1"/>
  <c r="E1887" i="1"/>
  <c r="E1879" i="1"/>
  <c r="E1871" i="1"/>
  <c r="E1863" i="1"/>
  <c r="E1855" i="1"/>
  <c r="E1847" i="1"/>
  <c r="E1839" i="1"/>
  <c r="E1831" i="1"/>
  <c r="E1823" i="1"/>
  <c r="E1815" i="1"/>
  <c r="E1807" i="1"/>
  <c r="E1799" i="1"/>
  <c r="E1791" i="1"/>
  <c r="E1783" i="1"/>
  <c r="E1775" i="1"/>
  <c r="E1767" i="1"/>
  <c r="E1759" i="1"/>
  <c r="E1751" i="1"/>
  <c r="E1743" i="1"/>
  <c r="E1735" i="1"/>
  <c r="E1727" i="1"/>
  <c r="E1719" i="1"/>
  <c r="E1711" i="1"/>
  <c r="E1703" i="1"/>
  <c r="E1695" i="1"/>
  <c r="E1687" i="1"/>
  <c r="E1679" i="1"/>
  <c r="E1671" i="1"/>
  <c r="E1663" i="1"/>
  <c r="E1655" i="1"/>
  <c r="E1647" i="1"/>
  <c r="E1639" i="1"/>
  <c r="E1631" i="1"/>
  <c r="E1623" i="1"/>
  <c r="E1615" i="1"/>
  <c r="E1607" i="1"/>
  <c r="E1599" i="1"/>
  <c r="E1591" i="1"/>
  <c r="E1583" i="1"/>
  <c r="E1575" i="1"/>
  <c r="E1567" i="1"/>
  <c r="E1559" i="1"/>
  <c r="E1551" i="1"/>
  <c r="E1543" i="1"/>
  <c r="E1535" i="1"/>
  <c r="E1527" i="1"/>
  <c r="E1519" i="1"/>
  <c r="E1511" i="1"/>
  <c r="E1503" i="1"/>
  <c r="E1495" i="1"/>
  <c r="E1487" i="1"/>
  <c r="E1479" i="1"/>
  <c r="E1471" i="1"/>
  <c r="E1463" i="1"/>
  <c r="E1455" i="1"/>
  <c r="E1447" i="1"/>
  <c r="E1439" i="1"/>
  <c r="E1431" i="1"/>
  <c r="E1423" i="1"/>
  <c r="E1415" i="1"/>
  <c r="E1407" i="1"/>
  <c r="E1399" i="1"/>
  <c r="E1391" i="1"/>
  <c r="E1383" i="1"/>
  <c r="E1375" i="1"/>
  <c r="E1367" i="1"/>
  <c r="E1359" i="1"/>
  <c r="E1351" i="1"/>
  <c r="E1343" i="1"/>
  <c r="E1335" i="1"/>
  <c r="E1327" i="1"/>
  <c r="E1319" i="1"/>
  <c r="E1311" i="1"/>
  <c r="E1303" i="1"/>
  <c r="E1295" i="1"/>
  <c r="E1287" i="1"/>
  <c r="E1279" i="1"/>
  <c r="E1271" i="1"/>
  <c r="E1263" i="1"/>
  <c r="E1255" i="1"/>
  <c r="E1247" i="1"/>
  <c r="E1239" i="1"/>
  <c r="E1231" i="1"/>
  <c r="E1223" i="1"/>
  <c r="E1215" i="1"/>
  <c r="E1207" i="1"/>
  <c r="E1199" i="1"/>
  <c r="E1191" i="1"/>
  <c r="E1183" i="1"/>
  <c r="E1175" i="1"/>
  <c r="E1167" i="1"/>
  <c r="E1159" i="1"/>
  <c r="E1151" i="1"/>
  <c r="E1143" i="1"/>
  <c r="E1135" i="1"/>
  <c r="E1127" i="1"/>
  <c r="E1119" i="1"/>
  <c r="E1111" i="1"/>
  <c r="E1103" i="1"/>
  <c r="E1095" i="1"/>
  <c r="E1087" i="1"/>
  <c r="E1079" i="1"/>
  <c r="E1071" i="1"/>
  <c r="E1063" i="1"/>
  <c r="E1055" i="1"/>
  <c r="E1047" i="1"/>
  <c r="E1039" i="1"/>
  <c r="E1031" i="1"/>
  <c r="E1023" i="1"/>
  <c r="E1015" i="1"/>
  <c r="E1007" i="1"/>
  <c r="E999" i="1"/>
  <c r="E991" i="1"/>
  <c r="E983" i="1"/>
  <c r="E975" i="1"/>
  <c r="E967" i="1"/>
  <c r="E959" i="1"/>
  <c r="E951" i="1"/>
  <c r="E943" i="1"/>
  <c r="E935" i="1"/>
  <c r="E927" i="1"/>
  <c r="E919" i="1"/>
  <c r="E911" i="1"/>
  <c r="E903" i="1"/>
  <c r="E895" i="1"/>
  <c r="E887" i="1"/>
  <c r="E879" i="1"/>
  <c r="E871" i="1"/>
  <c r="E863" i="1"/>
  <c r="E855" i="1"/>
  <c r="E847" i="1"/>
  <c r="E839" i="1"/>
  <c r="E831" i="1"/>
  <c r="E823" i="1"/>
  <c r="E815" i="1"/>
  <c r="E807" i="1"/>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11" i="1"/>
  <c r="E503" i="1"/>
  <c r="E495" i="1"/>
  <c r="E487" i="1"/>
  <c r="E479" i="1"/>
  <c r="E471" i="1"/>
  <c r="E463" i="1"/>
  <c r="E455" i="1"/>
  <c r="E447" i="1"/>
  <c r="E439" i="1"/>
  <c r="E431" i="1"/>
  <c r="E423" i="1"/>
  <c r="E415" i="1"/>
  <c r="E407" i="1"/>
  <c r="E399" i="1"/>
  <c r="E391" i="1"/>
  <c r="E383" i="1"/>
  <c r="E375" i="1"/>
  <c r="E367" i="1"/>
  <c r="E359" i="1"/>
  <c r="E351" i="1"/>
  <c r="E343" i="1"/>
  <c r="E335" i="1"/>
  <c r="E327" i="1"/>
  <c r="E319" i="1"/>
  <c r="E311" i="1"/>
  <c r="E303" i="1"/>
  <c r="E295" i="1"/>
  <c r="E287" i="1"/>
  <c r="E279" i="1"/>
  <c r="E271" i="1"/>
  <c r="E263" i="1"/>
  <c r="E255" i="1"/>
  <c r="E247" i="1"/>
  <c r="E239" i="1"/>
  <c r="E231" i="1"/>
  <c r="E223" i="1"/>
  <c r="E215" i="1"/>
  <c r="E207" i="1"/>
  <c r="E199" i="1"/>
  <c r="E191" i="1"/>
  <c r="E183" i="1"/>
  <c r="E175" i="1"/>
  <c r="E167" i="1"/>
  <c r="E159" i="1"/>
  <c r="E151" i="1"/>
  <c r="E143" i="1"/>
  <c r="E135" i="1"/>
  <c r="E127" i="1"/>
  <c r="E119" i="1"/>
  <c r="E111" i="1"/>
  <c r="E103" i="1"/>
  <c r="E95" i="1"/>
  <c r="E87" i="1"/>
  <c r="E79" i="1"/>
  <c r="E71" i="1"/>
  <c r="E63" i="1"/>
  <c r="E55" i="1"/>
  <c r="E47" i="1"/>
  <c r="E39" i="1"/>
  <c r="E31" i="1"/>
  <c r="E23" i="1"/>
  <c r="E15" i="1"/>
  <c r="E7" i="1"/>
  <c r="E286" i="1"/>
  <c r="E246" i="1"/>
  <c r="E222" i="1"/>
  <c r="E206" i="1"/>
  <c r="E198" i="1"/>
  <c r="E182" i="1"/>
  <c r="E166" i="1"/>
  <c r="E150" i="1"/>
  <c r="E134" i="1"/>
  <c r="E118" i="1"/>
  <c r="E102" i="1"/>
  <c r="E86" i="1"/>
  <c r="E70" i="1"/>
  <c r="E54" i="1"/>
  <c r="E38" i="1"/>
  <c r="E14" i="1"/>
  <c r="E92" i="1"/>
  <c r="E52" i="1"/>
  <c r="E12" i="1"/>
  <c r="E3" i="1"/>
  <c r="E9998" i="1"/>
  <c r="E9946" i="1"/>
  <c r="E9895" i="1"/>
  <c r="E9843" i="1"/>
  <c r="E9792" i="1"/>
  <c r="E9742" i="1"/>
  <c r="E9690" i="1"/>
  <c r="E9639" i="1"/>
  <c r="E9587" i="1"/>
  <c r="E9536" i="1"/>
  <c r="E9486" i="1"/>
  <c r="E9434" i="1"/>
  <c r="E9383" i="1"/>
  <c r="E9331" i="1"/>
  <c r="E9280" i="1"/>
  <c r="E9230" i="1"/>
  <c r="E9178" i="1"/>
  <c r="E9127" i="1"/>
  <c r="E9075" i="1"/>
  <c r="E9024" i="1"/>
  <c r="E8974" i="1"/>
  <c r="E8922" i="1"/>
  <c r="E8871" i="1"/>
  <c r="E8819" i="1"/>
  <c r="E8768" i="1"/>
  <c r="E8718" i="1"/>
  <c r="E8666" i="1"/>
  <c r="E8615" i="1"/>
  <c r="E8563" i="1"/>
  <c r="E8512" i="1"/>
  <c r="E8462" i="1"/>
  <c r="E8410" i="1"/>
  <c r="E8359" i="1"/>
  <c r="E8307" i="1"/>
  <c r="E8256" i="1"/>
  <c r="E8206" i="1"/>
  <c r="E8154" i="1"/>
  <c r="E8103" i="1"/>
  <c r="E8051" i="1"/>
  <c r="E8000" i="1"/>
  <c r="E7950" i="1"/>
  <c r="E7898" i="1"/>
  <c r="E7847" i="1"/>
  <c r="E7802" i="1"/>
  <c r="E7766" i="1"/>
  <c r="E7731" i="1"/>
  <c r="E7699" i="1"/>
  <c r="E7663" i="1"/>
  <c r="E7630" i="1"/>
  <c r="E7598" i="1"/>
  <c r="E7560" i="1"/>
  <c r="E7527" i="1"/>
  <c r="E7495" i="1"/>
  <c r="E7458" i="1"/>
  <c r="E7424" i="1"/>
  <c r="E7392" i="1"/>
  <c r="E7356" i="1"/>
  <c r="E7335" i="1"/>
  <c r="E7315" i="1"/>
  <c r="E7292" i="1"/>
  <c r="E7271" i="1"/>
  <c r="E7251" i="1"/>
  <c r="E7228" i="1"/>
  <c r="E7207" i="1"/>
  <c r="E7187" i="1"/>
  <c r="E7164" i="1"/>
  <c r="E7143" i="1"/>
  <c r="E7123" i="1"/>
  <c r="E7100" i="1"/>
  <c r="E7079" i="1"/>
  <c r="E7059" i="1"/>
  <c r="E7036" i="1"/>
  <c r="E7015" i="1"/>
  <c r="E6995" i="1"/>
  <c r="E6972" i="1"/>
  <c r="E6951" i="1"/>
  <c r="E6931" i="1"/>
  <c r="E6908" i="1"/>
  <c r="E6887" i="1"/>
  <c r="E6867" i="1"/>
  <c r="E6844" i="1"/>
  <c r="E6823" i="1"/>
  <c r="E6803" i="1"/>
  <c r="E6780" i="1"/>
  <c r="E6759" i="1"/>
  <c r="E6739" i="1"/>
  <c r="E6716" i="1"/>
  <c r="E6695" i="1"/>
  <c r="E6675" i="1"/>
  <c r="E6652" i="1"/>
  <c r="E6631" i="1"/>
  <c r="E6611" i="1"/>
  <c r="E6588" i="1"/>
  <c r="E6567" i="1"/>
  <c r="E6547" i="1"/>
  <c r="E6524" i="1"/>
  <c r="E6503" i="1"/>
  <c r="E6483" i="1"/>
  <c r="E6460" i="1"/>
  <c r="E6439" i="1"/>
  <c r="E6419" i="1"/>
  <c r="E6396" i="1"/>
  <c r="E6375" i="1"/>
  <c r="E6355" i="1"/>
  <c r="E6332" i="1"/>
  <c r="E6311" i="1"/>
  <c r="E6291" i="1"/>
  <c r="E6268" i="1"/>
  <c r="E6247" i="1"/>
  <c r="E6227" i="1"/>
  <c r="E6204" i="1"/>
  <c r="E6183" i="1"/>
  <c r="E6163" i="1"/>
  <c r="E6140" i="1"/>
  <c r="E6119" i="1"/>
  <c r="E6099" i="1"/>
  <c r="E6076" i="1"/>
  <c r="E6055" i="1"/>
  <c r="E6035" i="1"/>
  <c r="E6012" i="1"/>
  <c r="E5991" i="1"/>
  <c r="E5971" i="1"/>
  <c r="E5948" i="1"/>
  <c r="E5927" i="1"/>
  <c r="E5907" i="1"/>
  <c r="E5884" i="1"/>
  <c r="E5863" i="1"/>
  <c r="E5843" i="1"/>
  <c r="E5820" i="1"/>
  <c r="E5799" i="1"/>
  <c r="E5779" i="1"/>
  <c r="E5756" i="1"/>
  <c r="E5735" i="1"/>
  <c r="E5715" i="1"/>
  <c r="E5692" i="1"/>
  <c r="E5674" i="1"/>
  <c r="E5658" i="1"/>
  <c r="E5642" i="1"/>
  <c r="E5626" i="1"/>
  <c r="E5610" i="1"/>
  <c r="E5594" i="1"/>
  <c r="E5578" i="1"/>
  <c r="E5562" i="1"/>
  <c r="E5546" i="1"/>
  <c r="E5530" i="1"/>
  <c r="E5514" i="1"/>
  <c r="E5498" i="1"/>
  <c r="E5482" i="1"/>
  <c r="E5466" i="1"/>
  <c r="E5450" i="1"/>
  <c r="E5434" i="1"/>
  <c r="E5418" i="1"/>
  <c r="E5402" i="1"/>
  <c r="E5386" i="1"/>
  <c r="E5370" i="1"/>
  <c r="E5354" i="1"/>
  <c r="E5338" i="1"/>
  <c r="E5322" i="1"/>
  <c r="E5306" i="1"/>
  <c r="E5290" i="1"/>
  <c r="E5274" i="1"/>
  <c r="E5258" i="1"/>
  <c r="E5242" i="1"/>
  <c r="E5226" i="1"/>
  <c r="E5210" i="1"/>
  <c r="E5194" i="1"/>
  <c r="E5178" i="1"/>
  <c r="E5162" i="1"/>
  <c r="E5146" i="1"/>
  <c r="E5130" i="1"/>
  <c r="E5114" i="1"/>
  <c r="E5098" i="1"/>
  <c r="E5082" i="1"/>
  <c r="E5066" i="1"/>
  <c r="E5050" i="1"/>
  <c r="E5034" i="1"/>
  <c r="E5018" i="1"/>
  <c r="E5002" i="1"/>
  <c r="E4986" i="1"/>
  <c r="E4970" i="1"/>
  <c r="E4954" i="1"/>
  <c r="E4938" i="1"/>
  <c r="E4922" i="1"/>
  <c r="E4906" i="1"/>
  <c r="E4890" i="1"/>
  <c r="E4874" i="1"/>
  <c r="E4858" i="1"/>
  <c r="E4842" i="1"/>
  <c r="E4826" i="1"/>
  <c r="E4810" i="1"/>
  <c r="E4794" i="1"/>
  <c r="E4778" i="1"/>
  <c r="E4762" i="1"/>
  <c r="E4746" i="1"/>
  <c r="E4731" i="1"/>
  <c r="E4719" i="1"/>
  <c r="E4706" i="1"/>
  <c r="E4692" i="1"/>
  <c r="E4681" i="1"/>
  <c r="E4667" i="1"/>
  <c r="E4655" i="1"/>
  <c r="E4642" i="1"/>
  <c r="E4628" i="1"/>
  <c r="E4617" i="1"/>
  <c r="E4603" i="1"/>
  <c r="E4591" i="1"/>
  <c r="E4578" i="1"/>
  <c r="E4564" i="1"/>
  <c r="E4553" i="1"/>
  <c r="E4539" i="1"/>
  <c r="E4527" i="1"/>
  <c r="E4514" i="1"/>
  <c r="E4500" i="1"/>
  <c r="E4489" i="1"/>
  <c r="E4475" i="1"/>
  <c r="E4463" i="1"/>
  <c r="E4450" i="1"/>
  <c r="E4436" i="1"/>
  <c r="E4425" i="1"/>
  <c r="E4411" i="1"/>
  <c r="E4399" i="1"/>
  <c r="E4386" i="1"/>
  <c r="E4372" i="1"/>
  <c r="E4361" i="1"/>
  <c r="E4347" i="1"/>
  <c r="E4337" i="1"/>
  <c r="E4327" i="1"/>
  <c r="E4318" i="1"/>
  <c r="E4310" i="1"/>
  <c r="E4302" i="1"/>
  <c r="E4294" i="1"/>
  <c r="E4286" i="1"/>
  <c r="E4278" i="1"/>
  <c r="E4270" i="1"/>
  <c r="E4262" i="1"/>
  <c r="E4254" i="1"/>
  <c r="E4246" i="1"/>
  <c r="E4238" i="1"/>
  <c r="E4230" i="1"/>
  <c r="E4222" i="1"/>
  <c r="E4214" i="1"/>
  <c r="E4206" i="1"/>
  <c r="E4198" i="1"/>
  <c r="E4190" i="1"/>
  <c r="E4182" i="1"/>
  <c r="E4174" i="1"/>
  <c r="E4166" i="1"/>
  <c r="E4158" i="1"/>
  <c r="E4150" i="1"/>
  <c r="E4142" i="1"/>
  <c r="E4134" i="1"/>
  <c r="E4126" i="1"/>
  <c r="E4118" i="1"/>
  <c r="E4110" i="1"/>
  <c r="E4102" i="1"/>
  <c r="E4094" i="1"/>
  <c r="E4086" i="1"/>
  <c r="E4078" i="1"/>
  <c r="E4070" i="1"/>
  <c r="E4062" i="1"/>
  <c r="E4054" i="1"/>
  <c r="E4046" i="1"/>
  <c r="E4038" i="1"/>
  <c r="E4030" i="1"/>
  <c r="E4022" i="1"/>
  <c r="E4014" i="1"/>
  <c r="E4006" i="1"/>
  <c r="E3998" i="1"/>
  <c r="E3990" i="1"/>
  <c r="E3982" i="1"/>
  <c r="E3974" i="1"/>
  <c r="E3966" i="1"/>
  <c r="E3958" i="1"/>
  <c r="E3950" i="1"/>
  <c r="E3942" i="1"/>
  <c r="E3934" i="1"/>
  <c r="E3926" i="1"/>
  <c r="E3918" i="1"/>
  <c r="E3910" i="1"/>
  <c r="E3902" i="1"/>
  <c r="E3894" i="1"/>
  <c r="E3886" i="1"/>
  <c r="E3878" i="1"/>
  <c r="E3870" i="1"/>
  <c r="E3862" i="1"/>
  <c r="E3854" i="1"/>
  <c r="E3846" i="1"/>
  <c r="E3838" i="1"/>
  <c r="E3830" i="1"/>
  <c r="E3822" i="1"/>
  <c r="E3814" i="1"/>
  <c r="E3806" i="1"/>
  <c r="E3798" i="1"/>
  <c r="E3790" i="1"/>
  <c r="E3782" i="1"/>
  <c r="E3774" i="1"/>
  <c r="E3766" i="1"/>
  <c r="E3758" i="1"/>
  <c r="E3750" i="1"/>
  <c r="E3742" i="1"/>
  <c r="E3734" i="1"/>
  <c r="E3726" i="1"/>
  <c r="E3718" i="1"/>
  <c r="E3710" i="1"/>
  <c r="E3702" i="1"/>
  <c r="E3694" i="1"/>
  <c r="E3686" i="1"/>
  <c r="E3678" i="1"/>
  <c r="E3670" i="1"/>
  <c r="E3662" i="1"/>
  <c r="E3654" i="1"/>
  <c r="E3646" i="1"/>
  <c r="E3638" i="1"/>
  <c r="E3630" i="1"/>
  <c r="E3622" i="1"/>
  <c r="E3614" i="1"/>
  <c r="E3606" i="1"/>
  <c r="E3598" i="1"/>
  <c r="E3590" i="1"/>
  <c r="E3582" i="1"/>
  <c r="E3574" i="1"/>
  <c r="E3566" i="1"/>
  <c r="E3558" i="1"/>
  <c r="E3550" i="1"/>
  <c r="E3542" i="1"/>
  <c r="E3534" i="1"/>
  <c r="E3526" i="1"/>
  <c r="E3518" i="1"/>
  <c r="E3510" i="1"/>
  <c r="E3502" i="1"/>
  <c r="E3494" i="1"/>
  <c r="E3486" i="1"/>
  <c r="E3478" i="1"/>
  <c r="E3470" i="1"/>
  <c r="E3462" i="1"/>
  <c r="E3454" i="1"/>
  <c r="E3446" i="1"/>
  <c r="E3438" i="1"/>
  <c r="E3430" i="1"/>
  <c r="E3422" i="1"/>
  <c r="E3414" i="1"/>
  <c r="E3406" i="1"/>
  <c r="E3398" i="1"/>
  <c r="E3390" i="1"/>
  <c r="E3382" i="1"/>
  <c r="E3374" i="1"/>
  <c r="E3366" i="1"/>
  <c r="E3358" i="1"/>
  <c r="E3350" i="1"/>
  <c r="E3342" i="1"/>
  <c r="E3334" i="1"/>
  <c r="E3326" i="1"/>
  <c r="E3318" i="1"/>
  <c r="E3310" i="1"/>
  <c r="E3302" i="1"/>
  <c r="E3294" i="1"/>
  <c r="E3286" i="1"/>
  <c r="E3278" i="1"/>
  <c r="E3270" i="1"/>
  <c r="E3262" i="1"/>
  <c r="E3254" i="1"/>
  <c r="E3246" i="1"/>
  <c r="E3238" i="1"/>
  <c r="E3230" i="1"/>
  <c r="E3222" i="1"/>
  <c r="E3214" i="1"/>
  <c r="E3206" i="1"/>
  <c r="E3198" i="1"/>
  <c r="E3190" i="1"/>
  <c r="E3182" i="1"/>
  <c r="E3174" i="1"/>
  <c r="E3166" i="1"/>
  <c r="E3158" i="1"/>
  <c r="E3150" i="1"/>
  <c r="E3142" i="1"/>
  <c r="E3134" i="1"/>
  <c r="E3126" i="1"/>
  <c r="E3118" i="1"/>
  <c r="E3110" i="1"/>
  <c r="E3102" i="1"/>
  <c r="E3094" i="1"/>
  <c r="E3086" i="1"/>
  <c r="E3078" i="1"/>
  <c r="E3070" i="1"/>
  <c r="E3062" i="1"/>
  <c r="E3054" i="1"/>
  <c r="E3046" i="1"/>
  <c r="E3038" i="1"/>
  <c r="E3030" i="1"/>
  <c r="E3022" i="1"/>
  <c r="E3014" i="1"/>
  <c r="E3006" i="1"/>
  <c r="E2998" i="1"/>
  <c r="E2990" i="1"/>
  <c r="E2982" i="1"/>
  <c r="E2974" i="1"/>
  <c r="E2966" i="1"/>
  <c r="E2958" i="1"/>
  <c r="E2950" i="1"/>
  <c r="E2942" i="1"/>
  <c r="E2934" i="1"/>
  <c r="E2926" i="1"/>
  <c r="E2918" i="1"/>
  <c r="E2910" i="1"/>
  <c r="E2902" i="1"/>
  <c r="E2894" i="1"/>
  <c r="E2886" i="1"/>
  <c r="E2878" i="1"/>
  <c r="E2870" i="1"/>
  <c r="E2862" i="1"/>
  <c r="E2854" i="1"/>
  <c r="E2846" i="1"/>
  <c r="E2838" i="1"/>
  <c r="E2830" i="1"/>
  <c r="E2822" i="1"/>
  <c r="E2814" i="1"/>
  <c r="E2806" i="1"/>
  <c r="E2798" i="1"/>
  <c r="E2790" i="1"/>
  <c r="E2782" i="1"/>
  <c r="E2774" i="1"/>
  <c r="E2766" i="1"/>
  <c r="E2758" i="1"/>
  <c r="E2750" i="1"/>
  <c r="E2742" i="1"/>
  <c r="E2734" i="1"/>
  <c r="E2726" i="1"/>
  <c r="E2718" i="1"/>
  <c r="E2710" i="1"/>
  <c r="E2702" i="1"/>
  <c r="E2694" i="1"/>
  <c r="E2686" i="1"/>
  <c r="E2678" i="1"/>
  <c r="E2670" i="1"/>
  <c r="E2662" i="1"/>
  <c r="E2654" i="1"/>
  <c r="E2646" i="1"/>
  <c r="E2638" i="1"/>
  <c r="E2630" i="1"/>
  <c r="E2622" i="1"/>
  <c r="E2614" i="1"/>
  <c r="E2606" i="1"/>
  <c r="E2598" i="1"/>
  <c r="E2590" i="1"/>
  <c r="E2582" i="1"/>
  <c r="E2574" i="1"/>
  <c r="E2566" i="1"/>
  <c r="E2558" i="1"/>
  <c r="E2550" i="1"/>
  <c r="E2542" i="1"/>
  <c r="E2534" i="1"/>
  <c r="E2526" i="1"/>
  <c r="E2518" i="1"/>
  <c r="E2510" i="1"/>
  <c r="E2502" i="1"/>
  <c r="E2494" i="1"/>
  <c r="E2486" i="1"/>
  <c r="E2478" i="1"/>
  <c r="E2470" i="1"/>
  <c r="E2462" i="1"/>
  <c r="E2454" i="1"/>
  <c r="E2446" i="1"/>
  <c r="E2438" i="1"/>
  <c r="E2430" i="1"/>
  <c r="E2422" i="1"/>
  <c r="E2414" i="1"/>
  <c r="E2406" i="1"/>
  <c r="E2398" i="1"/>
  <c r="E2390" i="1"/>
  <c r="E2382" i="1"/>
  <c r="E2374" i="1"/>
  <c r="E2366" i="1"/>
  <c r="E2358" i="1"/>
  <c r="E2350" i="1"/>
  <c r="E2342" i="1"/>
  <c r="E2334" i="1"/>
  <c r="E2326" i="1"/>
  <c r="E2318" i="1"/>
  <c r="E2310" i="1"/>
  <c r="E2302" i="1"/>
  <c r="E2294" i="1"/>
  <c r="E2286" i="1"/>
  <c r="E2278" i="1"/>
  <c r="E2270" i="1"/>
  <c r="E2262" i="1"/>
  <c r="E2254" i="1"/>
  <c r="E2246" i="1"/>
  <c r="E2238" i="1"/>
  <c r="E2230" i="1"/>
  <c r="E2222" i="1"/>
  <c r="E2214" i="1"/>
  <c r="E2206" i="1"/>
  <c r="E2198" i="1"/>
  <c r="E2190" i="1"/>
  <c r="E2182" i="1"/>
  <c r="E2174" i="1"/>
  <c r="E2166" i="1"/>
  <c r="E2158" i="1"/>
  <c r="E2150" i="1"/>
  <c r="E2142" i="1"/>
  <c r="E2134" i="1"/>
  <c r="E2126" i="1"/>
  <c r="E2118" i="1"/>
  <c r="E2110" i="1"/>
  <c r="E2102" i="1"/>
  <c r="E2094" i="1"/>
  <c r="E2086" i="1"/>
  <c r="E2078" i="1"/>
  <c r="E2070" i="1"/>
  <c r="E2062" i="1"/>
  <c r="E2054" i="1"/>
  <c r="E2046" i="1"/>
  <c r="E2038" i="1"/>
  <c r="E2030" i="1"/>
  <c r="E2022" i="1"/>
  <c r="E2014" i="1"/>
  <c r="E2006" i="1"/>
  <c r="E1998" i="1"/>
  <c r="E1990" i="1"/>
  <c r="E1982" i="1"/>
  <c r="E1974" i="1"/>
  <c r="E1966" i="1"/>
  <c r="E1958" i="1"/>
  <c r="E1950" i="1"/>
  <c r="E1942" i="1"/>
  <c r="E1934" i="1"/>
  <c r="E1926" i="1"/>
  <c r="E1918" i="1"/>
  <c r="E1910" i="1"/>
  <c r="E1902" i="1"/>
  <c r="E1894" i="1"/>
  <c r="E1886" i="1"/>
  <c r="E1878" i="1"/>
  <c r="E1870" i="1"/>
  <c r="E1862" i="1"/>
  <c r="E1854" i="1"/>
  <c r="E1846" i="1"/>
  <c r="E1838" i="1"/>
  <c r="E1830" i="1"/>
  <c r="E1822" i="1"/>
  <c r="E1814" i="1"/>
  <c r="E1806" i="1"/>
  <c r="E1798" i="1"/>
  <c r="E1790" i="1"/>
  <c r="E1782" i="1"/>
  <c r="E1774" i="1"/>
  <c r="E1766" i="1"/>
  <c r="E1758" i="1"/>
  <c r="E1750" i="1"/>
  <c r="E1742" i="1"/>
  <c r="E1734" i="1"/>
  <c r="E1726" i="1"/>
  <c r="E1718" i="1"/>
  <c r="E1710" i="1"/>
  <c r="E1702" i="1"/>
  <c r="E1694" i="1"/>
  <c r="E1686" i="1"/>
  <c r="E1678" i="1"/>
  <c r="E1670" i="1"/>
  <c r="E1662" i="1"/>
  <c r="E1654" i="1"/>
  <c r="E1646" i="1"/>
  <c r="E1638" i="1"/>
  <c r="E1630" i="1"/>
  <c r="E1622" i="1"/>
  <c r="E1614" i="1"/>
  <c r="E1606" i="1"/>
  <c r="E1598" i="1"/>
  <c r="E1590" i="1"/>
  <c r="E1582" i="1"/>
  <c r="E1574" i="1"/>
  <c r="E1566" i="1"/>
  <c r="E1558" i="1"/>
  <c r="E1550" i="1"/>
  <c r="E1542" i="1"/>
  <c r="E1534" i="1"/>
  <c r="E1526" i="1"/>
  <c r="E1518" i="1"/>
  <c r="E1510" i="1"/>
  <c r="E1502" i="1"/>
  <c r="E1494" i="1"/>
  <c r="E1486" i="1"/>
  <c r="E1478" i="1"/>
  <c r="E1470" i="1"/>
  <c r="E1462" i="1"/>
  <c r="E1454" i="1"/>
  <c r="E1446" i="1"/>
  <c r="E1438" i="1"/>
  <c r="E1430" i="1"/>
  <c r="E1422" i="1"/>
  <c r="E1414" i="1"/>
  <c r="E1406" i="1"/>
  <c r="E1398" i="1"/>
  <c r="E1390" i="1"/>
  <c r="E1382" i="1"/>
  <c r="E1374" i="1"/>
  <c r="E1366" i="1"/>
  <c r="E1358" i="1"/>
  <c r="E1350" i="1"/>
  <c r="E1342" i="1"/>
  <c r="E1334" i="1"/>
  <c r="E1326" i="1"/>
  <c r="E1318" i="1"/>
  <c r="E1310" i="1"/>
  <c r="E1302" i="1"/>
  <c r="E1294" i="1"/>
  <c r="E1286" i="1"/>
  <c r="E1278" i="1"/>
  <c r="E1270" i="1"/>
  <c r="E1262" i="1"/>
  <c r="E1254" i="1"/>
  <c r="E1246" i="1"/>
  <c r="E1238" i="1"/>
  <c r="E1230" i="1"/>
  <c r="E1222" i="1"/>
  <c r="E1214" i="1"/>
  <c r="E1206" i="1"/>
  <c r="E1198" i="1"/>
  <c r="E1190" i="1"/>
  <c r="E1182" i="1"/>
  <c r="E1174" i="1"/>
  <c r="E1166" i="1"/>
  <c r="E1158" i="1"/>
  <c r="E1150" i="1"/>
  <c r="E1142" i="1"/>
  <c r="E1134" i="1"/>
  <c r="E1126" i="1"/>
  <c r="E1118" i="1"/>
  <c r="E1110" i="1"/>
  <c r="E1102" i="1"/>
  <c r="E1094" i="1"/>
  <c r="E1086" i="1"/>
  <c r="E1078" i="1"/>
  <c r="E1070" i="1"/>
  <c r="E1062" i="1"/>
  <c r="E1054" i="1"/>
  <c r="E1046" i="1"/>
  <c r="E1038" i="1"/>
  <c r="E1030" i="1"/>
  <c r="E1022" i="1"/>
  <c r="E1014" i="1"/>
  <c r="E1006" i="1"/>
  <c r="E998" i="1"/>
  <c r="E990" i="1"/>
  <c r="E982" i="1"/>
  <c r="E974" i="1"/>
  <c r="E966" i="1"/>
  <c r="E958" i="1"/>
  <c r="E950" i="1"/>
  <c r="E942" i="1"/>
  <c r="E934" i="1"/>
  <c r="E926" i="1"/>
  <c r="E918" i="1"/>
  <c r="E910" i="1"/>
  <c r="E902" i="1"/>
  <c r="E894" i="1"/>
  <c r="E886" i="1"/>
  <c r="E878" i="1"/>
  <c r="E870" i="1"/>
  <c r="E862" i="1"/>
  <c r="E854" i="1"/>
  <c r="E846" i="1"/>
  <c r="E838" i="1"/>
  <c r="E830" i="1"/>
  <c r="E822" i="1"/>
  <c r="E814" i="1"/>
  <c r="E806"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510" i="1"/>
  <c r="E502" i="1"/>
  <c r="E494" i="1"/>
  <c r="E486" i="1"/>
  <c r="E478" i="1"/>
  <c r="E470" i="1"/>
  <c r="E462" i="1"/>
  <c r="E454" i="1"/>
  <c r="E446" i="1"/>
  <c r="E438" i="1"/>
  <c r="E430" i="1"/>
  <c r="E422" i="1"/>
  <c r="E414" i="1"/>
  <c r="E406" i="1"/>
  <c r="E398" i="1"/>
  <c r="E390" i="1"/>
  <c r="E382" i="1"/>
  <c r="E374" i="1"/>
  <c r="E366" i="1"/>
  <c r="E358" i="1"/>
  <c r="E350" i="1"/>
  <c r="E342" i="1"/>
  <c r="E334" i="1"/>
  <c r="E326" i="1"/>
  <c r="E318" i="1"/>
  <c r="E310" i="1"/>
  <c r="E302" i="1"/>
  <c r="E294" i="1"/>
  <c r="E278" i="1"/>
  <c r="E270" i="1"/>
  <c r="E262" i="1"/>
  <c r="E254" i="1"/>
  <c r="E238" i="1"/>
  <c r="E230" i="1"/>
  <c r="E214" i="1"/>
  <c r="E190" i="1"/>
  <c r="E174" i="1"/>
  <c r="E158" i="1"/>
  <c r="E142" i="1"/>
  <c r="E126" i="1"/>
  <c r="E110" i="1"/>
  <c r="E94" i="1"/>
  <c r="E78" i="1"/>
  <c r="E62" i="1"/>
  <c r="E46" i="1"/>
  <c r="E30" i="1"/>
  <c r="E84" i="1"/>
  <c r="E36" i="1"/>
  <c r="E11" i="1"/>
  <c r="E9991" i="1"/>
  <c r="E9939" i="1"/>
  <c r="E9888" i="1"/>
  <c r="E9838" i="1"/>
  <c r="E9786" i="1"/>
  <c r="E9735" i="1"/>
  <c r="E9683" i="1"/>
  <c r="E9632" i="1"/>
  <c r="E9582" i="1"/>
  <c r="E9530" i="1"/>
  <c r="E9479" i="1"/>
  <c r="E9427" i="1"/>
  <c r="E9376" i="1"/>
  <c r="E9326" i="1"/>
  <c r="E9274" i="1"/>
  <c r="E9223" i="1"/>
  <c r="E9171" i="1"/>
  <c r="E9120" i="1"/>
  <c r="E9070" i="1"/>
  <c r="E9018" i="1"/>
  <c r="E8967" i="1"/>
  <c r="E8915" i="1"/>
  <c r="E8864" i="1"/>
  <c r="E8814" i="1"/>
  <c r="E8762" i="1"/>
  <c r="E8711" i="1"/>
  <c r="E8659" i="1"/>
  <c r="E8608" i="1"/>
  <c r="E8558" i="1"/>
  <c r="E8506" i="1"/>
  <c r="E8455" i="1"/>
  <c r="E8403" i="1"/>
  <c r="E8352" i="1"/>
  <c r="E8302" i="1"/>
  <c r="E8250" i="1"/>
  <c r="E8199" i="1"/>
  <c r="E8147" i="1"/>
  <c r="E8096" i="1"/>
  <c r="E8046" i="1"/>
  <c r="E7994" i="1"/>
  <c r="E7943" i="1"/>
  <c r="E7891" i="1"/>
  <c r="E7840" i="1"/>
  <c r="E7795" i="1"/>
  <c r="E7763" i="1"/>
  <c r="E7727" i="1"/>
  <c r="E7694" i="1"/>
  <c r="E7662" i="1"/>
  <c r="E7624" i="1"/>
  <c r="E7591" i="1"/>
  <c r="E7559" i="1"/>
  <c r="E7522" i="1"/>
  <c r="E7488" i="1"/>
  <c r="E7456" i="1"/>
  <c r="E7419" i="1"/>
  <c r="E7386" i="1"/>
  <c r="E7355" i="1"/>
  <c r="E7332" i="1"/>
  <c r="E7311" i="1"/>
  <c r="E7291" i="1"/>
  <c r="E7268" i="1"/>
  <c r="E7247" i="1"/>
  <c r="E7227" i="1"/>
  <c r="E7204" i="1"/>
  <c r="E7183" i="1"/>
  <c r="E7163" i="1"/>
  <c r="E7140" i="1"/>
  <c r="E7119" i="1"/>
  <c r="E7099" i="1"/>
  <c r="E7076" i="1"/>
  <c r="E7055" i="1"/>
  <c r="E7035" i="1"/>
  <c r="E7012" i="1"/>
  <c r="E6991" i="1"/>
  <c r="E6971" i="1"/>
  <c r="E6948" i="1"/>
  <c r="E6927" i="1"/>
  <c r="E6907" i="1"/>
  <c r="E6884" i="1"/>
  <c r="E6863" i="1"/>
  <c r="E6843" i="1"/>
  <c r="E6820" i="1"/>
  <c r="E6799" i="1"/>
  <c r="E6779" i="1"/>
  <c r="E6756" i="1"/>
  <c r="E6735" i="1"/>
  <c r="E6715" i="1"/>
  <c r="E6692" i="1"/>
  <c r="E6671" i="1"/>
  <c r="E6651" i="1"/>
  <c r="E6628" i="1"/>
  <c r="E6607" i="1"/>
  <c r="E6587" i="1"/>
  <c r="E6564" i="1"/>
  <c r="E6543" i="1"/>
  <c r="E6523" i="1"/>
  <c r="E6500" i="1"/>
  <c r="E6479" i="1"/>
  <c r="E6459" i="1"/>
  <c r="E6436" i="1"/>
  <c r="E6415" i="1"/>
  <c r="E6395" i="1"/>
  <c r="E6372" i="1"/>
  <c r="E6351" i="1"/>
  <c r="E6331" i="1"/>
  <c r="E6308" i="1"/>
  <c r="E6287" i="1"/>
  <c r="E6267" i="1"/>
  <c r="E6244" i="1"/>
  <c r="E6223" i="1"/>
  <c r="E6203" i="1"/>
  <c r="E6180" i="1"/>
  <c r="E6159" i="1"/>
  <c r="E6139" i="1"/>
  <c r="E6116" i="1"/>
  <c r="E6095" i="1"/>
  <c r="E6075" i="1"/>
  <c r="E6052" i="1"/>
  <c r="E6031" i="1"/>
  <c r="E6011" i="1"/>
  <c r="E5988" i="1"/>
  <c r="E5967" i="1"/>
  <c r="E5947" i="1"/>
  <c r="E5924" i="1"/>
  <c r="E5903" i="1"/>
  <c r="E5883" i="1"/>
  <c r="E5860" i="1"/>
  <c r="E5839" i="1"/>
  <c r="E5819" i="1"/>
  <c r="E5796" i="1"/>
  <c r="E5775" i="1"/>
  <c r="E5755" i="1"/>
  <c r="E5732" i="1"/>
  <c r="E5711" i="1"/>
  <c r="E5691" i="1"/>
  <c r="E5671" i="1"/>
  <c r="E5655" i="1"/>
  <c r="E5639" i="1"/>
  <c r="E5623" i="1"/>
  <c r="E5607" i="1"/>
  <c r="E5591" i="1"/>
  <c r="E5575" i="1"/>
  <c r="E5559" i="1"/>
  <c r="E5543" i="1"/>
  <c r="E5527" i="1"/>
  <c r="E5511" i="1"/>
  <c r="E5495" i="1"/>
  <c r="E5479" i="1"/>
  <c r="E5463" i="1"/>
  <c r="E5447" i="1"/>
  <c r="E5431" i="1"/>
  <c r="E5415" i="1"/>
  <c r="E5399" i="1"/>
  <c r="E5383" i="1"/>
  <c r="E5367" i="1"/>
  <c r="E5351" i="1"/>
  <c r="E5335" i="1"/>
  <c r="E5319" i="1"/>
  <c r="E5303" i="1"/>
  <c r="E5287" i="1"/>
  <c r="E5271" i="1"/>
  <c r="E5255" i="1"/>
  <c r="E5239" i="1"/>
  <c r="E5223" i="1"/>
  <c r="E5207" i="1"/>
  <c r="E5191" i="1"/>
  <c r="E5175" i="1"/>
  <c r="E5159" i="1"/>
  <c r="E5143" i="1"/>
  <c r="E5127" i="1"/>
  <c r="E5111" i="1"/>
  <c r="E5095" i="1"/>
  <c r="E5079" i="1"/>
  <c r="E5063" i="1"/>
  <c r="E5047" i="1"/>
  <c r="E5031" i="1"/>
  <c r="E5015" i="1"/>
  <c r="E4999" i="1"/>
  <c r="E4983" i="1"/>
  <c r="E4967" i="1"/>
  <c r="E4951" i="1"/>
  <c r="E4935" i="1"/>
  <c r="E4919" i="1"/>
  <c r="E4903" i="1"/>
  <c r="E4887" i="1"/>
  <c r="E4871" i="1"/>
  <c r="E4855" i="1"/>
  <c r="E4839" i="1"/>
  <c r="E4823" i="1"/>
  <c r="E4807" i="1"/>
  <c r="E4791" i="1"/>
  <c r="E4775" i="1"/>
  <c r="E4759" i="1"/>
  <c r="E4743" i="1"/>
  <c r="E4730" i="1"/>
  <c r="E4716" i="1"/>
  <c r="E4705" i="1"/>
  <c r="E4691" i="1"/>
  <c r="E4679" i="1"/>
  <c r="E4666" i="1"/>
  <c r="E4652" i="1"/>
  <c r="E4641" i="1"/>
  <c r="E4627" i="1"/>
  <c r="E4615" i="1"/>
  <c r="E4602" i="1"/>
  <c r="E4588" i="1"/>
  <c r="E4577" i="1"/>
  <c r="E4563" i="1"/>
  <c r="E4551" i="1"/>
  <c r="E4538" i="1"/>
  <c r="E4524" i="1"/>
  <c r="E4513" i="1"/>
  <c r="E4499" i="1"/>
  <c r="E4487" i="1"/>
  <c r="E4474" i="1"/>
  <c r="E4460" i="1"/>
  <c r="E4449" i="1"/>
  <c r="E4435" i="1"/>
  <c r="E4423" i="1"/>
  <c r="E4410" i="1"/>
  <c r="E4396" i="1"/>
  <c r="E4385" i="1"/>
  <c r="E4371" i="1"/>
  <c r="E4359" i="1"/>
  <c r="E4346" i="1"/>
  <c r="E4336" i="1"/>
  <c r="E4326" i="1"/>
  <c r="E4317" i="1"/>
  <c r="E4309" i="1"/>
  <c r="E4301" i="1"/>
  <c r="E4293" i="1"/>
  <c r="E4285" i="1"/>
  <c r="E4277" i="1"/>
  <c r="E4269" i="1"/>
  <c r="E4261" i="1"/>
  <c r="E4253" i="1"/>
  <c r="E4245" i="1"/>
  <c r="E4237" i="1"/>
  <c r="E4229" i="1"/>
  <c r="E4221" i="1"/>
  <c r="E4213" i="1"/>
  <c r="E4205" i="1"/>
  <c r="E4197" i="1"/>
  <c r="E4189" i="1"/>
  <c r="E4181" i="1"/>
  <c r="E4173" i="1"/>
  <c r="E4165" i="1"/>
  <c r="E4157" i="1"/>
  <c r="E4149" i="1"/>
  <c r="E4141" i="1"/>
  <c r="E4133" i="1"/>
  <c r="E4125" i="1"/>
  <c r="E4117" i="1"/>
  <c r="E4109" i="1"/>
  <c r="E4101" i="1"/>
  <c r="E4093" i="1"/>
  <c r="E4085" i="1"/>
  <c r="E4077" i="1"/>
  <c r="E4069" i="1"/>
  <c r="E4061" i="1"/>
  <c r="E4053" i="1"/>
  <c r="E4045" i="1"/>
  <c r="E4037" i="1"/>
  <c r="E4029" i="1"/>
  <c r="E4021" i="1"/>
  <c r="E4013" i="1"/>
  <c r="E4005" i="1"/>
  <c r="E3997" i="1"/>
  <c r="E3989" i="1"/>
  <c r="E3981" i="1"/>
  <c r="E3973" i="1"/>
  <c r="E3965" i="1"/>
  <c r="E3957" i="1"/>
  <c r="E3949" i="1"/>
  <c r="E3941" i="1"/>
  <c r="E3933" i="1"/>
  <c r="E3925" i="1"/>
  <c r="E3917" i="1"/>
  <c r="E3909" i="1"/>
  <c r="E3901" i="1"/>
  <c r="E3893" i="1"/>
  <c r="E3885" i="1"/>
  <c r="E3877" i="1"/>
  <c r="E3869" i="1"/>
  <c r="E3861" i="1"/>
  <c r="E3853" i="1"/>
  <c r="E3845" i="1"/>
  <c r="E3837" i="1"/>
  <c r="E3829" i="1"/>
  <c r="E3821" i="1"/>
  <c r="E3813" i="1"/>
  <c r="E3805" i="1"/>
  <c r="E3797" i="1"/>
  <c r="E3789" i="1"/>
  <c r="E3781" i="1"/>
  <c r="E3773" i="1"/>
  <c r="E3765" i="1"/>
  <c r="E3757" i="1"/>
  <c r="E3749" i="1"/>
  <c r="E3741" i="1"/>
  <c r="E3733" i="1"/>
  <c r="E3725" i="1"/>
  <c r="E3717" i="1"/>
  <c r="E3709" i="1"/>
  <c r="E3701" i="1"/>
  <c r="E3693" i="1"/>
  <c r="E3685" i="1"/>
  <c r="E3677" i="1"/>
  <c r="E3669" i="1"/>
  <c r="E3661" i="1"/>
  <c r="E3653" i="1"/>
  <c r="E3645" i="1"/>
  <c r="E3637" i="1"/>
  <c r="E3629" i="1"/>
  <c r="E3621" i="1"/>
  <c r="E3613" i="1"/>
  <c r="E3605" i="1"/>
  <c r="E3597" i="1"/>
  <c r="E3589" i="1"/>
  <c r="E3581" i="1"/>
  <c r="E3573" i="1"/>
  <c r="E3565" i="1"/>
  <c r="E3557" i="1"/>
  <c r="E3549" i="1"/>
  <c r="E3541" i="1"/>
  <c r="E3533" i="1"/>
  <c r="E3525" i="1"/>
  <c r="E3517" i="1"/>
  <c r="E3509" i="1"/>
  <c r="E3501" i="1"/>
  <c r="E3493" i="1"/>
  <c r="E3485" i="1"/>
  <c r="E3477" i="1"/>
  <c r="E3469" i="1"/>
  <c r="E3461" i="1"/>
  <c r="E3453" i="1"/>
  <c r="E3445" i="1"/>
  <c r="E3437" i="1"/>
  <c r="E3429" i="1"/>
  <c r="E3421" i="1"/>
  <c r="E3413" i="1"/>
  <c r="E3405" i="1"/>
  <c r="E3397" i="1"/>
  <c r="E3389" i="1"/>
  <c r="E3381" i="1"/>
  <c r="E3373" i="1"/>
  <c r="E3365" i="1"/>
  <c r="E3357" i="1"/>
  <c r="E3349" i="1"/>
  <c r="E3341" i="1"/>
  <c r="E3333" i="1"/>
  <c r="E3325" i="1"/>
  <c r="E3317" i="1"/>
  <c r="E3309" i="1"/>
  <c r="E3301" i="1"/>
  <c r="E3293" i="1"/>
  <c r="E3285" i="1"/>
  <c r="E3277" i="1"/>
  <c r="E3269" i="1"/>
  <c r="E3261" i="1"/>
  <c r="E3253" i="1"/>
  <c r="E3245" i="1"/>
  <c r="E3237" i="1"/>
  <c r="E3229" i="1"/>
  <c r="E3221" i="1"/>
  <c r="E3213" i="1"/>
  <c r="E3205" i="1"/>
  <c r="E3197" i="1"/>
  <c r="E3189" i="1"/>
  <c r="E3181" i="1"/>
  <c r="E3173" i="1"/>
  <c r="E3165" i="1"/>
  <c r="E3157" i="1"/>
  <c r="E3149" i="1"/>
  <c r="E3141" i="1"/>
  <c r="E3133" i="1"/>
  <c r="E3125" i="1"/>
  <c r="E3117" i="1"/>
  <c r="E3109" i="1"/>
  <c r="E3101" i="1"/>
  <c r="E3093" i="1"/>
  <c r="E3085" i="1"/>
  <c r="E3077" i="1"/>
  <c r="E3069" i="1"/>
  <c r="E3061" i="1"/>
  <c r="E3053" i="1"/>
  <c r="E3045" i="1"/>
  <c r="E3037" i="1"/>
  <c r="E3029" i="1"/>
  <c r="E3021" i="1"/>
  <c r="E3013" i="1"/>
  <c r="E3005" i="1"/>
  <c r="E2997" i="1"/>
  <c r="E2989" i="1"/>
  <c r="E2981" i="1"/>
  <c r="E2973" i="1"/>
  <c r="E2965" i="1"/>
  <c r="E2957" i="1"/>
  <c r="E2949" i="1"/>
  <c r="E2941" i="1"/>
  <c r="E2933" i="1"/>
  <c r="E2925" i="1"/>
  <c r="E2917" i="1"/>
  <c r="E2909" i="1"/>
  <c r="E2901" i="1"/>
  <c r="E2893" i="1"/>
  <c r="E2885" i="1"/>
  <c r="E2877" i="1"/>
  <c r="E2869" i="1"/>
  <c r="E2861" i="1"/>
  <c r="E2853" i="1"/>
  <c r="E2845" i="1"/>
  <c r="E2837" i="1"/>
  <c r="E2829" i="1"/>
  <c r="E2821" i="1"/>
  <c r="E2813" i="1"/>
  <c r="E2805" i="1"/>
  <c r="E2797" i="1"/>
  <c r="E2789" i="1"/>
  <c r="E2781" i="1"/>
  <c r="E2773" i="1"/>
  <c r="E2765" i="1"/>
  <c r="E2757" i="1"/>
  <c r="E2749" i="1"/>
  <c r="E2741" i="1"/>
  <c r="E2733" i="1"/>
  <c r="E2725" i="1"/>
  <c r="E2717" i="1"/>
  <c r="E2709" i="1"/>
  <c r="E2701" i="1"/>
  <c r="E2693" i="1"/>
  <c r="E2685" i="1"/>
  <c r="E2677" i="1"/>
  <c r="E2669" i="1"/>
  <c r="E2661" i="1"/>
  <c r="E2653" i="1"/>
  <c r="E2645" i="1"/>
  <c r="E2637" i="1"/>
  <c r="E2629" i="1"/>
  <c r="E2621" i="1"/>
  <c r="E2613" i="1"/>
  <c r="E2605" i="1"/>
  <c r="E2597" i="1"/>
  <c r="E2589" i="1"/>
  <c r="E2581" i="1"/>
  <c r="E2573" i="1"/>
  <c r="E2565" i="1"/>
  <c r="E2557" i="1"/>
  <c r="E2549" i="1"/>
  <c r="E2541" i="1"/>
  <c r="E2533" i="1"/>
  <c r="E2525" i="1"/>
  <c r="E2517" i="1"/>
  <c r="E2509" i="1"/>
  <c r="E2501" i="1"/>
  <c r="E2493" i="1"/>
  <c r="E2485" i="1"/>
  <c r="E2477" i="1"/>
  <c r="E2469" i="1"/>
  <c r="E2461" i="1"/>
  <c r="E2453" i="1"/>
  <c r="E2445" i="1"/>
  <c r="E2437" i="1"/>
  <c r="E2429" i="1"/>
  <c r="E2421" i="1"/>
  <c r="E2413" i="1"/>
  <c r="E2405" i="1"/>
  <c r="E2397" i="1"/>
  <c r="E2389" i="1"/>
  <c r="E2381" i="1"/>
  <c r="E2373" i="1"/>
  <c r="E2365" i="1"/>
  <c r="E2357" i="1"/>
  <c r="E2349" i="1"/>
  <c r="E2341" i="1"/>
  <c r="E2333" i="1"/>
  <c r="E2325" i="1"/>
  <c r="E2317" i="1"/>
  <c r="E2309" i="1"/>
  <c r="E2301" i="1"/>
  <c r="E2293" i="1"/>
  <c r="E2285" i="1"/>
  <c r="E2277" i="1"/>
  <c r="E2269" i="1"/>
  <c r="E2261" i="1"/>
  <c r="E2253" i="1"/>
  <c r="E2245" i="1"/>
  <c r="E2237" i="1"/>
  <c r="E2229" i="1"/>
  <c r="E2221" i="1"/>
  <c r="E2213" i="1"/>
  <c r="E2205" i="1"/>
  <c r="E2197" i="1"/>
  <c r="E2189" i="1"/>
  <c r="E2181" i="1"/>
  <c r="E2173" i="1"/>
  <c r="E2165" i="1"/>
  <c r="E2157" i="1"/>
  <c r="E2149" i="1"/>
  <c r="E2141" i="1"/>
  <c r="E2133" i="1"/>
  <c r="E2125" i="1"/>
  <c r="E2117" i="1"/>
  <c r="E2109" i="1"/>
  <c r="E2101" i="1"/>
  <c r="E2093" i="1"/>
  <c r="E2085" i="1"/>
  <c r="E2077" i="1"/>
  <c r="E2069" i="1"/>
  <c r="E2061" i="1"/>
  <c r="E2053" i="1"/>
  <c r="E2045" i="1"/>
  <c r="E2037" i="1"/>
  <c r="E2029" i="1"/>
  <c r="E2021" i="1"/>
  <c r="E2013" i="1"/>
  <c r="E2005" i="1"/>
  <c r="E1997" i="1"/>
  <c r="E1989" i="1"/>
  <c r="E1981" i="1"/>
  <c r="E1973" i="1"/>
  <c r="E1965" i="1"/>
  <c r="E1957" i="1"/>
  <c r="E1949" i="1"/>
  <c r="E1941" i="1"/>
  <c r="E1933" i="1"/>
  <c r="E1925" i="1"/>
  <c r="E1917" i="1"/>
  <c r="E1909" i="1"/>
  <c r="E1901" i="1"/>
  <c r="E1893" i="1"/>
  <c r="E1885" i="1"/>
  <c r="E1877" i="1"/>
  <c r="E1869" i="1"/>
  <c r="E1861" i="1"/>
  <c r="E1853" i="1"/>
  <c r="E1845" i="1"/>
  <c r="E1837" i="1"/>
  <c r="E1829" i="1"/>
  <c r="E1821" i="1"/>
  <c r="E1813" i="1"/>
  <c r="E1805" i="1"/>
  <c r="E1797" i="1"/>
  <c r="E1789" i="1"/>
  <c r="E1781" i="1"/>
  <c r="E1773" i="1"/>
  <c r="E1765" i="1"/>
  <c r="E1757" i="1"/>
  <c r="E1749" i="1"/>
  <c r="E1741" i="1"/>
  <c r="E1733" i="1"/>
  <c r="E1725" i="1"/>
  <c r="E1717" i="1"/>
  <c r="E1709" i="1"/>
  <c r="E1701" i="1"/>
  <c r="E1693" i="1"/>
  <c r="E1685" i="1"/>
  <c r="E1677" i="1"/>
  <c r="E1669" i="1"/>
  <c r="E1661" i="1"/>
  <c r="E1653" i="1"/>
  <c r="E1645" i="1"/>
  <c r="E1637" i="1"/>
  <c r="E1629" i="1"/>
  <c r="E1621" i="1"/>
  <c r="E1613" i="1"/>
  <c r="E1605" i="1"/>
  <c r="E1597" i="1"/>
  <c r="E1589" i="1"/>
  <c r="E1581" i="1"/>
  <c r="E1573" i="1"/>
  <c r="E1565" i="1"/>
  <c r="E1557" i="1"/>
  <c r="E1549" i="1"/>
  <c r="E1541" i="1"/>
  <c r="E1533" i="1"/>
  <c r="E1525" i="1"/>
  <c r="E1517" i="1"/>
  <c r="E1509" i="1"/>
  <c r="E1501" i="1"/>
  <c r="E1493" i="1"/>
  <c r="E1485" i="1"/>
  <c r="E1477" i="1"/>
  <c r="E1469" i="1"/>
  <c r="E1461" i="1"/>
  <c r="E1453" i="1"/>
  <c r="E1445" i="1"/>
  <c r="E1437" i="1"/>
  <c r="E1429" i="1"/>
  <c r="E1421" i="1"/>
  <c r="E1413" i="1"/>
  <c r="E1405" i="1"/>
  <c r="E1397" i="1"/>
  <c r="E1389" i="1"/>
  <c r="E1381" i="1"/>
  <c r="E1373" i="1"/>
  <c r="E1365" i="1"/>
  <c r="E1357" i="1"/>
  <c r="E1349" i="1"/>
  <c r="E1341" i="1"/>
  <c r="E1333" i="1"/>
  <c r="E1325" i="1"/>
  <c r="E1317" i="1"/>
  <c r="E1309" i="1"/>
  <c r="E1301" i="1"/>
  <c r="E1293" i="1"/>
  <c r="E1285" i="1"/>
  <c r="E1277" i="1"/>
  <c r="E1269" i="1"/>
  <c r="E1261" i="1"/>
  <c r="E1253" i="1"/>
  <c r="E1245" i="1"/>
  <c r="E1237" i="1"/>
  <c r="E1229" i="1"/>
  <c r="E1221" i="1"/>
  <c r="E1213" i="1"/>
  <c r="E1205" i="1"/>
  <c r="E1197" i="1"/>
  <c r="E1189" i="1"/>
  <c r="E1181" i="1"/>
  <c r="E1173" i="1"/>
  <c r="E1165" i="1"/>
  <c r="E1157" i="1"/>
  <c r="E1149" i="1"/>
  <c r="E1141" i="1"/>
  <c r="E1133" i="1"/>
  <c r="E1125" i="1"/>
  <c r="E1117" i="1"/>
  <c r="E1109" i="1"/>
  <c r="E1101" i="1"/>
  <c r="E1093" i="1"/>
  <c r="E1085" i="1"/>
  <c r="E1077" i="1"/>
  <c r="E1069" i="1"/>
  <c r="E1061" i="1"/>
  <c r="E1053" i="1"/>
  <c r="E1045" i="1"/>
  <c r="E1037" i="1"/>
  <c r="E1029" i="1"/>
  <c r="E1021" i="1"/>
  <c r="E1013" i="1"/>
  <c r="E1005" i="1"/>
  <c r="E997" i="1"/>
  <c r="E989" i="1"/>
  <c r="E981" i="1"/>
  <c r="E973" i="1"/>
  <c r="E965" i="1"/>
  <c r="E957" i="1"/>
  <c r="E949" i="1"/>
  <c r="E941" i="1"/>
  <c r="E933" i="1"/>
  <c r="E925" i="1"/>
  <c r="E917" i="1"/>
  <c r="E909" i="1"/>
  <c r="E901" i="1"/>
  <c r="E893" i="1"/>
  <c r="E885" i="1"/>
  <c r="E877" i="1"/>
  <c r="E869" i="1"/>
  <c r="E861" i="1"/>
  <c r="E853" i="1"/>
  <c r="E845" i="1"/>
  <c r="E837" i="1"/>
  <c r="E829" i="1"/>
  <c r="E821" i="1"/>
  <c r="E813" i="1"/>
  <c r="E805" i="1"/>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509" i="1"/>
  <c r="E501" i="1"/>
  <c r="E493" i="1"/>
  <c r="E485" i="1"/>
  <c r="E477" i="1"/>
  <c r="E469" i="1"/>
  <c r="E461" i="1"/>
  <c r="E453" i="1"/>
  <c r="E445" i="1"/>
  <c r="E437" i="1"/>
  <c r="E429" i="1"/>
  <c r="E421" i="1"/>
  <c r="E413" i="1"/>
  <c r="E405" i="1"/>
  <c r="E397" i="1"/>
  <c r="E389" i="1"/>
  <c r="E381" i="1"/>
  <c r="E373" i="1"/>
  <c r="E365" i="1"/>
  <c r="E357" i="1"/>
  <c r="E349" i="1"/>
  <c r="E341" i="1"/>
  <c r="E333" i="1"/>
  <c r="E325" i="1"/>
  <c r="E317" i="1"/>
  <c r="E309" i="1"/>
  <c r="E301" i="1"/>
  <c r="E293" i="1"/>
  <c r="E285" i="1"/>
  <c r="E277" i="1"/>
  <c r="E269" i="1"/>
  <c r="E261" i="1"/>
  <c r="E253" i="1"/>
  <c r="E245" i="1"/>
  <c r="E237" i="1"/>
  <c r="E229" i="1"/>
  <c r="E221" i="1"/>
  <c r="E213" i="1"/>
  <c r="E205" i="1"/>
  <c r="E197" i="1"/>
  <c r="E189" i="1"/>
  <c r="E181" i="1"/>
  <c r="E173" i="1"/>
  <c r="E165" i="1"/>
  <c r="E157" i="1"/>
  <c r="E149" i="1"/>
  <c r="E141" i="1"/>
  <c r="E133" i="1"/>
  <c r="E125" i="1"/>
  <c r="E117" i="1"/>
  <c r="E109" i="1"/>
  <c r="E101" i="1"/>
  <c r="E93" i="1"/>
  <c r="E85" i="1"/>
  <c r="E77" i="1"/>
  <c r="E69" i="1"/>
  <c r="E61" i="1"/>
  <c r="E53" i="1"/>
  <c r="E45" i="1"/>
  <c r="E37" i="1"/>
  <c r="E29" i="1"/>
  <c r="E21" i="1"/>
  <c r="E13" i="1"/>
  <c r="E5" i="1"/>
  <c r="E276" i="1"/>
  <c r="E236" i="1"/>
  <c r="E220" i="1"/>
  <c r="E204" i="1"/>
  <c r="E188" i="1"/>
  <c r="E172" i="1"/>
  <c r="E156" i="1"/>
  <c r="E140" i="1"/>
  <c r="E124" i="1"/>
  <c r="E116" i="1"/>
  <c r="E100" i="1"/>
  <c r="E60" i="1"/>
  <c r="E20" i="1"/>
  <c r="E9984" i="1"/>
  <c r="E9934" i="1"/>
  <c r="E9882" i="1"/>
  <c r="E9831" i="1"/>
  <c r="E9779" i="1"/>
  <c r="E9728" i="1"/>
  <c r="E9678" i="1"/>
  <c r="E9626" i="1"/>
  <c r="E9575" i="1"/>
  <c r="E9523" i="1"/>
  <c r="E9472" i="1"/>
  <c r="E9422" i="1"/>
  <c r="E9370" i="1"/>
  <c r="E9319" i="1"/>
  <c r="E9267" i="1"/>
  <c r="E9216" i="1"/>
  <c r="E9166" i="1"/>
  <c r="E9114" i="1"/>
  <c r="E9063" i="1"/>
  <c r="E9011" i="1"/>
  <c r="E8960" i="1"/>
  <c r="E8910" i="1"/>
  <c r="E8858" i="1"/>
  <c r="E8807" i="1"/>
  <c r="E8755" i="1"/>
  <c r="E8704" i="1"/>
  <c r="E8654" i="1"/>
  <c r="E8602" i="1"/>
  <c r="E8551" i="1"/>
  <c r="E8499" i="1"/>
  <c r="E8448" i="1"/>
  <c r="E8398" i="1"/>
  <c r="E8346" i="1"/>
  <c r="E8295" i="1"/>
  <c r="E8243" i="1"/>
  <c r="E8192" i="1"/>
  <c r="E8142" i="1"/>
  <c r="E8090" i="1"/>
  <c r="E8039" i="1"/>
  <c r="E7987" i="1"/>
  <c r="E7936" i="1"/>
  <c r="E7886" i="1"/>
  <c r="E7834" i="1"/>
  <c r="E7791" i="1"/>
  <c r="E7758" i="1"/>
  <c r="E7726" i="1"/>
  <c r="E7688" i="1"/>
  <c r="E7655" i="1"/>
  <c r="E7623" i="1"/>
  <c r="E7586" i="1"/>
  <c r="E7552" i="1"/>
  <c r="E7520" i="1"/>
  <c r="E7483" i="1"/>
  <c r="E7450" i="1"/>
  <c r="E7418" i="1"/>
  <c r="E7382" i="1"/>
  <c r="E7351" i="1"/>
  <c r="E7331" i="1"/>
  <c r="E7308" i="1"/>
  <c r="E7287" i="1"/>
  <c r="E7267" i="1"/>
  <c r="E7244" i="1"/>
  <c r="E7223" i="1"/>
  <c r="E7203" i="1"/>
  <c r="E7180" i="1"/>
  <c r="E7159" i="1"/>
  <c r="E7139" i="1"/>
  <c r="E7116" i="1"/>
  <c r="E7095" i="1"/>
  <c r="E7075" i="1"/>
  <c r="E7052" i="1"/>
  <c r="E7031" i="1"/>
  <c r="E7011" i="1"/>
  <c r="E6988" i="1"/>
  <c r="E6967" i="1"/>
  <c r="E6947" i="1"/>
  <c r="E6924" i="1"/>
  <c r="E6903" i="1"/>
  <c r="E6883" i="1"/>
  <c r="E6860" i="1"/>
  <c r="E6839" i="1"/>
  <c r="E6819" i="1"/>
  <c r="E6796" i="1"/>
  <c r="E6775" i="1"/>
  <c r="E6755" i="1"/>
  <c r="E6732" i="1"/>
  <c r="E6711" i="1"/>
  <c r="E6691" i="1"/>
  <c r="E6668" i="1"/>
  <c r="E6647" i="1"/>
  <c r="E6627" i="1"/>
  <c r="E6604" i="1"/>
  <c r="E6583" i="1"/>
  <c r="E6563" i="1"/>
  <c r="E6540" i="1"/>
  <c r="E6519" i="1"/>
  <c r="E6499" i="1"/>
  <c r="E6476" i="1"/>
  <c r="E6455" i="1"/>
  <c r="E6435" i="1"/>
  <c r="E6412" i="1"/>
  <c r="E6391" i="1"/>
  <c r="E6371" i="1"/>
  <c r="E6348" i="1"/>
  <c r="E6327" i="1"/>
  <c r="E6307" i="1"/>
  <c r="E6284" i="1"/>
  <c r="E6263" i="1"/>
  <c r="E6243" i="1"/>
  <c r="E6220" i="1"/>
  <c r="E6199" i="1"/>
  <c r="E6179" i="1"/>
  <c r="E6156" i="1"/>
  <c r="E6135" i="1"/>
  <c r="E6115" i="1"/>
  <c r="E6092" i="1"/>
  <c r="E6071" i="1"/>
  <c r="E6051" i="1"/>
  <c r="E6028" i="1"/>
  <c r="E6007" i="1"/>
  <c r="E5987" i="1"/>
  <c r="E5964" i="1"/>
  <c r="E5943" i="1"/>
  <c r="E5923" i="1"/>
  <c r="E5900" i="1"/>
  <c r="E5879" i="1"/>
  <c r="E5859" i="1"/>
  <c r="E5836" i="1"/>
  <c r="E5815" i="1"/>
  <c r="E5795" i="1"/>
  <c r="E5772" i="1"/>
  <c r="E5751" i="1"/>
  <c r="E5731" i="1"/>
  <c r="E5708" i="1"/>
  <c r="E5687" i="1"/>
  <c r="E5668" i="1"/>
  <c r="E5652" i="1"/>
  <c r="E5636" i="1"/>
  <c r="E5620" i="1"/>
  <c r="E5604" i="1"/>
  <c r="E5588" i="1"/>
  <c r="E5572" i="1"/>
  <c r="E5556" i="1"/>
  <c r="E5540" i="1"/>
  <c r="E5524" i="1"/>
  <c r="E5508" i="1"/>
  <c r="E5492" i="1"/>
  <c r="E5476" i="1"/>
  <c r="E5460" i="1"/>
  <c r="E5444" i="1"/>
  <c r="E5428" i="1"/>
  <c r="E5412" i="1"/>
  <c r="E5396" i="1"/>
  <c r="E5380" i="1"/>
  <c r="E5364" i="1"/>
  <c r="E5348" i="1"/>
  <c r="E5332" i="1"/>
  <c r="E5316" i="1"/>
  <c r="E5300" i="1"/>
  <c r="E5284" i="1"/>
  <c r="E5268" i="1"/>
  <c r="E5252" i="1"/>
  <c r="E5236" i="1"/>
  <c r="E5220" i="1"/>
  <c r="E5204" i="1"/>
  <c r="E5188" i="1"/>
  <c r="E5172" i="1"/>
  <c r="E5156" i="1"/>
  <c r="E5140" i="1"/>
  <c r="E5124" i="1"/>
  <c r="E5108" i="1"/>
  <c r="E5092" i="1"/>
  <c r="E5076" i="1"/>
  <c r="E5060" i="1"/>
  <c r="E5044" i="1"/>
  <c r="E5028" i="1"/>
  <c r="E5012" i="1"/>
  <c r="E4996" i="1"/>
  <c r="E4980" i="1"/>
  <c r="E4964" i="1"/>
  <c r="E4948" i="1"/>
  <c r="E4932" i="1"/>
  <c r="E4916" i="1"/>
  <c r="E4900" i="1"/>
  <c r="E4884" i="1"/>
  <c r="E4868" i="1"/>
  <c r="E4852" i="1"/>
  <c r="E4836" i="1"/>
  <c r="E4820" i="1"/>
  <c r="E4804" i="1"/>
  <c r="E4788" i="1"/>
  <c r="E4772" i="1"/>
  <c r="E4756" i="1"/>
  <c r="E4740" i="1"/>
  <c r="E4729" i="1"/>
  <c r="E4715" i="1"/>
  <c r="E4703" i="1"/>
  <c r="E4690" i="1"/>
  <c r="E4676" i="1"/>
  <c r="E4665" i="1"/>
  <c r="E4651" i="1"/>
  <c r="E4639" i="1"/>
  <c r="E4626" i="1"/>
  <c r="E4612" i="1"/>
  <c r="E4601" i="1"/>
  <c r="E4587" i="1"/>
  <c r="E4575" i="1"/>
  <c r="E4562" i="1"/>
  <c r="E4548" i="1"/>
  <c r="E4537" i="1"/>
  <c r="E4523" i="1"/>
  <c r="E4511" i="1"/>
  <c r="E4498" i="1"/>
  <c r="E4484" i="1"/>
  <c r="E4473" i="1"/>
  <c r="E4459" i="1"/>
  <c r="E4447" i="1"/>
  <c r="E4434" i="1"/>
  <c r="E4420" i="1"/>
  <c r="E4409" i="1"/>
  <c r="E4395" i="1"/>
  <c r="E4383" i="1"/>
  <c r="E4370" i="1"/>
  <c r="E4356" i="1"/>
  <c r="E4345" i="1"/>
  <c r="E4335" i="1"/>
  <c r="E4324" i="1"/>
  <c r="E4316" i="1"/>
  <c r="E4308" i="1"/>
  <c r="E4300" i="1"/>
  <c r="E4292" i="1"/>
  <c r="E4284" i="1"/>
  <c r="E4276" i="1"/>
  <c r="E4268" i="1"/>
  <c r="E4260" i="1"/>
  <c r="E4252" i="1"/>
  <c r="E4244" i="1"/>
  <c r="E4236" i="1"/>
  <c r="E4228" i="1"/>
  <c r="E4220" i="1"/>
  <c r="E4212" i="1"/>
  <c r="E4204" i="1"/>
  <c r="E4196" i="1"/>
  <c r="E4188" i="1"/>
  <c r="E4180" i="1"/>
  <c r="E4172" i="1"/>
  <c r="E4164" i="1"/>
  <c r="E4156" i="1"/>
  <c r="E4148" i="1"/>
  <c r="E4140" i="1"/>
  <c r="E4132" i="1"/>
  <c r="E4124" i="1"/>
  <c r="E4116" i="1"/>
  <c r="E4108" i="1"/>
  <c r="E4100" i="1"/>
  <c r="E4092" i="1"/>
  <c r="E4084" i="1"/>
  <c r="E4076" i="1"/>
  <c r="E4068" i="1"/>
  <c r="E4060" i="1"/>
  <c r="E4052" i="1"/>
  <c r="E4044" i="1"/>
  <c r="E4036" i="1"/>
  <c r="E4028" i="1"/>
  <c r="E4020" i="1"/>
  <c r="E4012" i="1"/>
  <c r="E4004" i="1"/>
  <c r="E3996" i="1"/>
  <c r="E3988" i="1"/>
  <c r="E3980" i="1"/>
  <c r="E3972" i="1"/>
  <c r="E3964" i="1"/>
  <c r="E3956" i="1"/>
  <c r="E3948" i="1"/>
  <c r="E3940" i="1"/>
  <c r="E3932" i="1"/>
  <c r="E3924" i="1"/>
  <c r="E3916" i="1"/>
  <c r="E3908" i="1"/>
  <c r="E3900" i="1"/>
  <c r="E3892" i="1"/>
  <c r="E3884" i="1"/>
  <c r="E3876" i="1"/>
  <c r="E3868" i="1"/>
  <c r="E3860" i="1"/>
  <c r="E3852" i="1"/>
  <c r="E3844" i="1"/>
  <c r="E3836" i="1"/>
  <c r="E3828" i="1"/>
  <c r="E3820" i="1"/>
  <c r="E3812" i="1"/>
  <c r="E3804" i="1"/>
  <c r="E3796" i="1"/>
  <c r="E3788" i="1"/>
  <c r="E3780" i="1"/>
  <c r="E3772" i="1"/>
  <c r="E3764" i="1"/>
  <c r="E3756" i="1"/>
  <c r="E3748" i="1"/>
  <c r="E3740" i="1"/>
  <c r="E3732" i="1"/>
  <c r="E3724" i="1"/>
  <c r="E3716" i="1"/>
  <c r="E3708" i="1"/>
  <c r="E3700" i="1"/>
  <c r="E3692" i="1"/>
  <c r="E3684" i="1"/>
  <c r="E3676" i="1"/>
  <c r="E3668" i="1"/>
  <c r="E3660" i="1"/>
  <c r="E3652" i="1"/>
  <c r="E3644" i="1"/>
  <c r="E3636" i="1"/>
  <c r="E3628" i="1"/>
  <c r="E3620" i="1"/>
  <c r="E3612" i="1"/>
  <c r="E3604" i="1"/>
  <c r="E3596" i="1"/>
  <c r="E3588" i="1"/>
  <c r="E3580" i="1"/>
  <c r="E3572" i="1"/>
  <c r="E3564" i="1"/>
  <c r="E3556" i="1"/>
  <c r="E3548" i="1"/>
  <c r="E3540" i="1"/>
  <c r="E3532" i="1"/>
  <c r="E3524" i="1"/>
  <c r="E3516" i="1"/>
  <c r="E3508" i="1"/>
  <c r="E3500" i="1"/>
  <c r="E3492" i="1"/>
  <c r="E3484" i="1"/>
  <c r="E3476" i="1"/>
  <c r="E3468" i="1"/>
  <c r="E3460" i="1"/>
  <c r="E3452" i="1"/>
  <c r="E3444" i="1"/>
  <c r="E3436" i="1"/>
  <c r="E3428" i="1"/>
  <c r="E3420" i="1"/>
  <c r="E3412" i="1"/>
  <c r="E3404" i="1"/>
  <c r="E3396" i="1"/>
  <c r="E3388" i="1"/>
  <c r="E3380" i="1"/>
  <c r="E3372" i="1"/>
  <c r="E3364" i="1"/>
  <c r="E3356" i="1"/>
  <c r="E3348" i="1"/>
  <c r="E3340" i="1"/>
  <c r="E3332" i="1"/>
  <c r="E3324" i="1"/>
  <c r="E3316" i="1"/>
  <c r="E3308" i="1"/>
  <c r="E3300" i="1"/>
  <c r="E3292" i="1"/>
  <c r="E3284" i="1"/>
  <c r="E3276" i="1"/>
  <c r="E3268" i="1"/>
  <c r="E3260" i="1"/>
  <c r="E3252" i="1"/>
  <c r="E3244" i="1"/>
  <c r="E3236" i="1"/>
  <c r="E3228" i="1"/>
  <c r="E3220" i="1"/>
  <c r="E3212" i="1"/>
  <c r="E3204" i="1"/>
  <c r="E3196" i="1"/>
  <c r="E3188" i="1"/>
  <c r="E3180" i="1"/>
  <c r="E3172" i="1"/>
  <c r="E3164" i="1"/>
  <c r="E3156" i="1"/>
  <c r="E3148" i="1"/>
  <c r="E3140" i="1"/>
  <c r="E3132" i="1"/>
  <c r="E3124" i="1"/>
  <c r="E3116" i="1"/>
  <c r="E3108" i="1"/>
  <c r="E3100" i="1"/>
  <c r="E3092" i="1"/>
  <c r="E3084" i="1"/>
  <c r="E3076" i="1"/>
  <c r="E3068" i="1"/>
  <c r="E3060" i="1"/>
  <c r="E3052" i="1"/>
  <c r="E3044" i="1"/>
  <c r="E3036" i="1"/>
  <c r="E3028" i="1"/>
  <c r="E3020" i="1"/>
  <c r="E3012" i="1"/>
  <c r="E3004" i="1"/>
  <c r="E2996" i="1"/>
  <c r="E2988" i="1"/>
  <c r="E2980" i="1"/>
  <c r="E2972" i="1"/>
  <c r="E2964" i="1"/>
  <c r="E2956" i="1"/>
  <c r="E2948" i="1"/>
  <c r="E2940" i="1"/>
  <c r="E2932" i="1"/>
  <c r="E2924" i="1"/>
  <c r="E2916" i="1"/>
  <c r="E2908" i="1"/>
  <c r="E2900" i="1"/>
  <c r="E2892" i="1"/>
  <c r="E2884" i="1"/>
  <c r="E2876" i="1"/>
  <c r="E2868" i="1"/>
  <c r="E2860" i="1"/>
  <c r="E2852" i="1"/>
  <c r="E2844" i="1"/>
  <c r="E2836" i="1"/>
  <c r="E2828" i="1"/>
  <c r="E2820" i="1"/>
  <c r="E2812" i="1"/>
  <c r="E2804" i="1"/>
  <c r="E2796" i="1"/>
  <c r="E2788" i="1"/>
  <c r="E2780" i="1"/>
  <c r="E2772" i="1"/>
  <c r="E2764" i="1"/>
  <c r="E2756" i="1"/>
  <c r="E2748" i="1"/>
  <c r="E2740" i="1"/>
  <c r="E2732" i="1"/>
  <c r="E2724" i="1"/>
  <c r="E2716" i="1"/>
  <c r="E2708" i="1"/>
  <c r="E2700" i="1"/>
  <c r="E2692" i="1"/>
  <c r="E2684" i="1"/>
  <c r="E2676" i="1"/>
  <c r="E2668" i="1"/>
  <c r="E2660" i="1"/>
  <c r="E2652" i="1"/>
  <c r="E2644" i="1"/>
  <c r="E2636" i="1"/>
  <c r="E2628" i="1"/>
  <c r="E2620" i="1"/>
  <c r="E2612" i="1"/>
  <c r="E2604" i="1"/>
  <c r="E2596" i="1"/>
  <c r="E2588" i="1"/>
  <c r="E2580" i="1"/>
  <c r="E2572" i="1"/>
  <c r="E2564" i="1"/>
  <c r="E2556" i="1"/>
  <c r="E2548" i="1"/>
  <c r="E2540" i="1"/>
  <c r="E2532" i="1"/>
  <c r="E2524" i="1"/>
  <c r="E2516" i="1"/>
  <c r="E2508" i="1"/>
  <c r="E2500" i="1"/>
  <c r="E2492" i="1"/>
  <c r="E2484" i="1"/>
  <c r="E2476" i="1"/>
  <c r="E2468" i="1"/>
  <c r="E2460" i="1"/>
  <c r="E2452" i="1"/>
  <c r="E2444" i="1"/>
  <c r="E2436" i="1"/>
  <c r="E2428" i="1"/>
  <c r="E2420" i="1"/>
  <c r="E2412" i="1"/>
  <c r="E2404" i="1"/>
  <c r="E2396" i="1"/>
  <c r="E2388" i="1"/>
  <c r="E2380" i="1"/>
  <c r="E2372" i="1"/>
  <c r="E2364" i="1"/>
  <c r="E2356" i="1"/>
  <c r="E2348" i="1"/>
  <c r="E2340" i="1"/>
  <c r="E2332" i="1"/>
  <c r="E2324" i="1"/>
  <c r="E2316" i="1"/>
  <c r="E2308" i="1"/>
  <c r="E2300" i="1"/>
  <c r="E2292" i="1"/>
  <c r="E2284" i="1"/>
  <c r="E2276" i="1"/>
  <c r="E2268" i="1"/>
  <c r="E2260" i="1"/>
  <c r="E2252" i="1"/>
  <c r="E2244" i="1"/>
  <c r="E2236" i="1"/>
  <c r="E2228" i="1"/>
  <c r="E2220" i="1"/>
  <c r="E2212" i="1"/>
  <c r="E2204" i="1"/>
  <c r="E2196" i="1"/>
  <c r="E2188" i="1"/>
  <c r="E2180" i="1"/>
  <c r="E2172" i="1"/>
  <c r="E2164" i="1"/>
  <c r="E2156" i="1"/>
  <c r="E2148" i="1"/>
  <c r="E2140" i="1"/>
  <c r="E2132" i="1"/>
  <c r="E2124" i="1"/>
  <c r="E2116" i="1"/>
  <c r="E2108" i="1"/>
  <c r="E2100" i="1"/>
  <c r="E2092" i="1"/>
  <c r="E2084" i="1"/>
  <c r="E2076" i="1"/>
  <c r="E2068" i="1"/>
  <c r="E2060" i="1"/>
  <c r="E2052" i="1"/>
  <c r="E2044" i="1"/>
  <c r="E2036" i="1"/>
  <c r="E2028" i="1"/>
  <c r="E2020" i="1"/>
  <c r="E2012" i="1"/>
  <c r="E2004" i="1"/>
  <c r="E1996" i="1"/>
  <c r="E1988" i="1"/>
  <c r="E1980" i="1"/>
  <c r="E1972" i="1"/>
  <c r="E1964" i="1"/>
  <c r="E1956" i="1"/>
  <c r="E1948" i="1"/>
  <c r="E1940" i="1"/>
  <c r="E1932" i="1"/>
  <c r="E1924" i="1"/>
  <c r="E1916" i="1"/>
  <c r="E1908" i="1"/>
  <c r="E1900" i="1"/>
  <c r="E1892" i="1"/>
  <c r="E1884" i="1"/>
  <c r="E1876" i="1"/>
  <c r="E1868" i="1"/>
  <c r="E1860" i="1"/>
  <c r="E1852" i="1"/>
  <c r="E1844" i="1"/>
  <c r="E1836" i="1"/>
  <c r="E1828" i="1"/>
  <c r="E1820" i="1"/>
  <c r="E1812" i="1"/>
  <c r="E1804" i="1"/>
  <c r="E1796" i="1"/>
  <c r="E1788" i="1"/>
  <c r="E1780" i="1"/>
  <c r="E1772" i="1"/>
  <c r="E1764" i="1"/>
  <c r="E1756" i="1"/>
  <c r="E1748" i="1"/>
  <c r="E1740" i="1"/>
  <c r="E1732" i="1"/>
  <c r="E1724" i="1"/>
  <c r="E1716" i="1"/>
  <c r="E1708" i="1"/>
  <c r="E1700" i="1"/>
  <c r="E1692" i="1"/>
  <c r="E1684" i="1"/>
  <c r="E1676" i="1"/>
  <c r="E1668" i="1"/>
  <c r="E1660" i="1"/>
  <c r="E1652" i="1"/>
  <c r="E1644" i="1"/>
  <c r="E1636" i="1"/>
  <c r="E1628" i="1"/>
  <c r="E1620" i="1"/>
  <c r="E1612" i="1"/>
  <c r="E1604" i="1"/>
  <c r="E1596" i="1"/>
  <c r="E1588" i="1"/>
  <c r="E1580" i="1"/>
  <c r="E1572" i="1"/>
  <c r="E1564" i="1"/>
  <c r="E1556" i="1"/>
  <c r="E1548" i="1"/>
  <c r="E1540" i="1"/>
  <c r="E1532" i="1"/>
  <c r="E1524" i="1"/>
  <c r="E1516" i="1"/>
  <c r="E1508" i="1"/>
  <c r="E1500" i="1"/>
  <c r="E1492" i="1"/>
  <c r="E1484" i="1"/>
  <c r="E1476" i="1"/>
  <c r="E1468" i="1"/>
  <c r="E1460" i="1"/>
  <c r="E1452" i="1"/>
  <c r="E1444" i="1"/>
  <c r="E1436" i="1"/>
  <c r="E1428" i="1"/>
  <c r="E1420" i="1"/>
  <c r="E1412" i="1"/>
  <c r="E1404" i="1"/>
  <c r="E1396" i="1"/>
  <c r="E1388" i="1"/>
  <c r="E1380" i="1"/>
  <c r="E1372" i="1"/>
  <c r="E1364" i="1"/>
  <c r="E1356" i="1"/>
  <c r="E1348" i="1"/>
  <c r="E1340" i="1"/>
  <c r="E1332" i="1"/>
  <c r="E1324" i="1"/>
  <c r="E1316" i="1"/>
  <c r="E1308" i="1"/>
  <c r="E1300" i="1"/>
  <c r="E1292" i="1"/>
  <c r="E1284" i="1"/>
  <c r="E1276" i="1"/>
  <c r="E1268" i="1"/>
  <c r="E1260" i="1"/>
  <c r="E1252" i="1"/>
  <c r="E1244" i="1"/>
  <c r="E1236" i="1"/>
  <c r="E1228" i="1"/>
  <c r="E1220" i="1"/>
  <c r="E1212" i="1"/>
  <c r="E1204" i="1"/>
  <c r="E1196" i="1"/>
  <c r="E1188" i="1"/>
  <c r="E1180" i="1"/>
  <c r="E1172" i="1"/>
  <c r="E1164" i="1"/>
  <c r="E1156" i="1"/>
  <c r="E1148" i="1"/>
  <c r="E1140" i="1"/>
  <c r="E1132" i="1"/>
  <c r="E1124" i="1"/>
  <c r="E1116" i="1"/>
  <c r="E1108" i="1"/>
  <c r="E1100" i="1"/>
  <c r="E1092" i="1"/>
  <c r="E1084" i="1"/>
  <c r="E1076" i="1"/>
  <c r="E1068" i="1"/>
  <c r="E1060" i="1"/>
  <c r="E1052" i="1"/>
  <c r="E1044" i="1"/>
  <c r="E1036" i="1"/>
  <c r="E1028" i="1"/>
  <c r="E1020" i="1"/>
  <c r="E1012" i="1"/>
  <c r="E1004" i="1"/>
  <c r="E996" i="1"/>
  <c r="E988" i="1"/>
  <c r="E980" i="1"/>
  <c r="E972" i="1"/>
  <c r="E964" i="1"/>
  <c r="E956" i="1"/>
  <c r="E948" i="1"/>
  <c r="E940" i="1"/>
  <c r="E932" i="1"/>
  <c r="E924" i="1"/>
  <c r="E916" i="1"/>
  <c r="E908" i="1"/>
  <c r="E900" i="1"/>
  <c r="E892" i="1"/>
  <c r="E884" i="1"/>
  <c r="E876" i="1"/>
  <c r="E868" i="1"/>
  <c r="E860" i="1"/>
  <c r="E852" i="1"/>
  <c r="E844" i="1"/>
  <c r="E836" i="1"/>
  <c r="E828" i="1"/>
  <c r="E820" i="1"/>
  <c r="E812" i="1"/>
  <c r="E804" i="1"/>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508" i="1"/>
  <c r="E500" i="1"/>
  <c r="E492" i="1"/>
  <c r="E484" i="1"/>
  <c r="E476" i="1"/>
  <c r="E468" i="1"/>
  <c r="E460" i="1"/>
  <c r="E452" i="1"/>
  <c r="E444" i="1"/>
  <c r="E436" i="1"/>
  <c r="E428" i="1"/>
  <c r="E420" i="1"/>
  <c r="E412" i="1"/>
  <c r="E404" i="1"/>
  <c r="E396" i="1"/>
  <c r="E388" i="1"/>
  <c r="E380" i="1"/>
  <c r="E372" i="1"/>
  <c r="E364" i="1"/>
  <c r="E356" i="1"/>
  <c r="E348" i="1"/>
  <c r="E340" i="1"/>
  <c r="E332" i="1"/>
  <c r="E324" i="1"/>
  <c r="E316" i="1"/>
  <c r="E308" i="1"/>
  <c r="E300" i="1"/>
  <c r="E292" i="1"/>
  <c r="E284" i="1"/>
  <c r="E268" i="1"/>
  <c r="E260" i="1"/>
  <c r="E252" i="1"/>
  <c r="E244" i="1"/>
  <c r="E228" i="1"/>
  <c r="E212" i="1"/>
  <c r="E196" i="1"/>
  <c r="E180" i="1"/>
  <c r="E164" i="1"/>
  <c r="E148" i="1"/>
  <c r="E132" i="1"/>
  <c r="E108" i="1"/>
  <c r="E68" i="1"/>
  <c r="E28" i="1"/>
  <c r="E9978" i="1"/>
  <c r="E9927" i="1"/>
  <c r="E9875" i="1"/>
  <c r="E9824" i="1"/>
  <c r="E9774" i="1"/>
  <c r="E9722" i="1"/>
  <c r="E9671" i="1"/>
  <c r="E9619" i="1"/>
  <c r="E9568" i="1"/>
  <c r="E9518" i="1"/>
  <c r="E9466" i="1"/>
  <c r="E9415" i="1"/>
  <c r="E9363" i="1"/>
  <c r="E9312" i="1"/>
  <c r="E9262" i="1"/>
  <c r="E9210" i="1"/>
  <c r="E9159" i="1"/>
  <c r="E9107" i="1"/>
  <c r="E9056" i="1"/>
  <c r="E9006" i="1"/>
  <c r="E8954" i="1"/>
  <c r="E8903" i="1"/>
  <c r="E8851" i="1"/>
  <c r="E8800" i="1"/>
  <c r="E8750" i="1"/>
  <c r="E8698" i="1"/>
  <c r="E8647" i="1"/>
  <c r="E8595" i="1"/>
  <c r="E8544" i="1"/>
  <c r="E8494" i="1"/>
  <c r="E8442" i="1"/>
  <c r="E8391" i="1"/>
  <c r="E8339" i="1"/>
  <c r="E8288" i="1"/>
  <c r="E8238" i="1"/>
  <c r="E8186" i="1"/>
  <c r="E8135" i="1"/>
  <c r="E8083" i="1"/>
  <c r="E8032" i="1"/>
  <c r="E7982" i="1"/>
  <c r="E7930" i="1"/>
  <c r="E7879" i="1"/>
  <c r="E7827" i="1"/>
  <c r="E7790" i="1"/>
  <c r="E7752" i="1"/>
  <c r="E7719" i="1"/>
  <c r="E7687" i="1"/>
  <c r="E7650" i="1"/>
  <c r="E7616" i="1"/>
  <c r="E7584" i="1"/>
  <c r="E7547" i="1"/>
  <c r="E7514" i="1"/>
  <c r="E7482" i="1"/>
  <c r="E7446" i="1"/>
  <c r="E7411" i="1"/>
  <c r="E7379" i="1"/>
  <c r="E7348" i="1"/>
  <c r="E7327" i="1"/>
  <c r="E7307" i="1"/>
  <c r="E7284" i="1"/>
  <c r="E7263" i="1"/>
  <c r="E7243" i="1"/>
  <c r="E7220" i="1"/>
  <c r="E7199" i="1"/>
  <c r="E7179" i="1"/>
  <c r="E7156" i="1"/>
  <c r="E7135" i="1"/>
  <c r="E7115" i="1"/>
  <c r="E7092" i="1"/>
  <c r="E7071" i="1"/>
  <c r="E7051" i="1"/>
  <c r="E7028" i="1"/>
  <c r="E7007" i="1"/>
  <c r="E6987" i="1"/>
  <c r="E6964" i="1"/>
  <c r="E6943" i="1"/>
  <c r="E6923" i="1"/>
  <c r="E6900" i="1"/>
  <c r="E6879" i="1"/>
  <c r="E6859" i="1"/>
  <c r="E6836" i="1"/>
  <c r="E6815" i="1"/>
  <c r="E6795" i="1"/>
  <c r="E6772" i="1"/>
  <c r="E6751" i="1"/>
  <c r="E6731" i="1"/>
  <c r="E6708" i="1"/>
  <c r="E6687" i="1"/>
  <c r="E6667" i="1"/>
  <c r="E6644" i="1"/>
  <c r="E6623" i="1"/>
  <c r="E6603" i="1"/>
  <c r="E6580" i="1"/>
  <c r="E6559" i="1"/>
  <c r="E6539" i="1"/>
  <c r="E6516" i="1"/>
  <c r="E6495" i="1"/>
  <c r="E6475" i="1"/>
  <c r="E6452" i="1"/>
  <c r="E6431" i="1"/>
  <c r="E6411" i="1"/>
  <c r="E6388" i="1"/>
  <c r="E6367" i="1"/>
  <c r="E6347" i="1"/>
  <c r="E6324" i="1"/>
  <c r="E6303" i="1"/>
  <c r="E6283" i="1"/>
  <c r="E6260" i="1"/>
  <c r="E6239" i="1"/>
  <c r="E6219" i="1"/>
  <c r="E6196" i="1"/>
  <c r="E6175" i="1"/>
  <c r="E6155" i="1"/>
  <c r="E6132" i="1"/>
  <c r="E6111" i="1"/>
  <c r="E6091" i="1"/>
  <c r="E6068" i="1"/>
  <c r="E6047" i="1"/>
  <c r="E6027" i="1"/>
  <c r="E6004" i="1"/>
  <c r="E5983" i="1"/>
  <c r="E5963" i="1"/>
  <c r="E5940" i="1"/>
  <c r="E5919" i="1"/>
  <c r="E5899" i="1"/>
  <c r="E5876" i="1"/>
  <c r="E5855" i="1"/>
  <c r="E5835" i="1"/>
  <c r="E5812" i="1"/>
  <c r="E5791" i="1"/>
  <c r="E5771" i="1"/>
  <c r="E5748" i="1"/>
  <c r="E5727" i="1"/>
  <c r="E5707" i="1"/>
  <c r="E5684" i="1"/>
  <c r="E5667" i="1"/>
  <c r="E5651" i="1"/>
  <c r="E5635" i="1"/>
  <c r="E5619" i="1"/>
  <c r="E5603" i="1"/>
  <c r="E5587" i="1"/>
  <c r="E5571" i="1"/>
  <c r="E5555" i="1"/>
  <c r="E5539" i="1"/>
  <c r="E5523" i="1"/>
  <c r="E5507" i="1"/>
  <c r="E5491" i="1"/>
  <c r="E5475" i="1"/>
  <c r="E5459" i="1"/>
  <c r="E5443" i="1"/>
  <c r="E5427" i="1"/>
  <c r="E5411" i="1"/>
  <c r="E5395" i="1"/>
  <c r="E5379" i="1"/>
  <c r="E5363" i="1"/>
  <c r="E5347" i="1"/>
  <c r="E5331" i="1"/>
  <c r="E5315" i="1"/>
  <c r="E5299" i="1"/>
  <c r="E5283" i="1"/>
  <c r="E5267" i="1"/>
  <c r="E5251" i="1"/>
  <c r="E5235" i="1"/>
  <c r="E5219" i="1"/>
  <c r="E5203" i="1"/>
  <c r="E5187" i="1"/>
  <c r="E5171" i="1"/>
  <c r="E5155" i="1"/>
  <c r="E5139" i="1"/>
  <c r="E5123" i="1"/>
  <c r="E5107" i="1"/>
  <c r="E5091" i="1"/>
  <c r="E5075" i="1"/>
  <c r="E5059" i="1"/>
  <c r="E5043" i="1"/>
  <c r="E5027" i="1"/>
  <c r="E5011" i="1"/>
  <c r="E4995" i="1"/>
  <c r="E4979" i="1"/>
  <c r="E4963" i="1"/>
  <c r="E4947" i="1"/>
  <c r="E4931" i="1"/>
  <c r="E4915" i="1"/>
  <c r="E4899" i="1"/>
  <c r="E4883" i="1"/>
  <c r="E4867" i="1"/>
  <c r="E4851" i="1"/>
  <c r="E4835" i="1"/>
  <c r="E4819" i="1"/>
  <c r="E4803" i="1"/>
  <c r="E4787" i="1"/>
  <c r="E4771" i="1"/>
  <c r="E4755" i="1"/>
  <c r="E4739" i="1"/>
  <c r="E4727" i="1"/>
  <c r="E4714" i="1"/>
  <c r="E4700" i="1"/>
  <c r="E4689" i="1"/>
  <c r="E4675" i="1"/>
  <c r="E4663" i="1"/>
  <c r="E4650" i="1"/>
  <c r="E4636" i="1"/>
  <c r="E4625" i="1"/>
  <c r="E4611" i="1"/>
  <c r="E4599" i="1"/>
  <c r="E4586" i="1"/>
  <c r="E4572" i="1"/>
  <c r="E4561" i="1"/>
  <c r="E4547" i="1"/>
  <c r="E4535" i="1"/>
  <c r="E4522" i="1"/>
  <c r="E4508" i="1"/>
  <c r="E4497" i="1"/>
  <c r="E4483" i="1"/>
  <c r="E4471" i="1"/>
  <c r="E4458" i="1"/>
  <c r="E4444" i="1"/>
  <c r="E4433" i="1"/>
  <c r="E4419" i="1"/>
  <c r="E4407" i="1"/>
  <c r="E4394" i="1"/>
  <c r="E4380" i="1"/>
  <c r="E4369" i="1"/>
  <c r="E4355" i="1"/>
  <c r="E4344" i="1"/>
  <c r="E4332" i="1"/>
  <c r="E4323" i="1"/>
  <c r="E4315" i="1"/>
  <c r="E4307" i="1"/>
  <c r="E4299" i="1"/>
  <c r="E4291" i="1"/>
  <c r="E4283" i="1"/>
  <c r="E4275" i="1"/>
  <c r="E4267" i="1"/>
  <c r="E4259" i="1"/>
  <c r="E4251" i="1"/>
  <c r="E4243" i="1"/>
  <c r="E4235" i="1"/>
  <c r="E4227" i="1"/>
  <c r="E4219" i="1"/>
  <c r="E4211" i="1"/>
  <c r="E4203" i="1"/>
  <c r="E4195" i="1"/>
  <c r="E4187" i="1"/>
  <c r="E4179" i="1"/>
  <c r="E4171" i="1"/>
  <c r="E4163" i="1"/>
  <c r="E4155" i="1"/>
  <c r="E4147" i="1"/>
  <c r="E4139" i="1"/>
  <c r="E4131" i="1"/>
  <c r="E4123" i="1"/>
  <c r="E4115" i="1"/>
  <c r="E4107" i="1"/>
  <c r="E4099" i="1"/>
  <c r="E4091" i="1"/>
  <c r="E4083" i="1"/>
  <c r="E4075" i="1"/>
  <c r="E4067" i="1"/>
  <c r="E4059" i="1"/>
  <c r="E4051" i="1"/>
  <c r="E4043" i="1"/>
  <c r="E4035" i="1"/>
  <c r="E4027" i="1"/>
  <c r="E4019" i="1"/>
  <c r="E4011" i="1"/>
  <c r="E4003" i="1"/>
  <c r="E3995" i="1"/>
  <c r="E3987" i="1"/>
  <c r="E3979" i="1"/>
  <c r="E3971" i="1"/>
  <c r="E3963" i="1"/>
  <c r="E3955" i="1"/>
  <c r="E3947" i="1"/>
  <c r="E3939" i="1"/>
  <c r="E3931" i="1"/>
  <c r="E3923" i="1"/>
  <c r="E3915" i="1"/>
  <c r="E3907" i="1"/>
  <c r="E3899" i="1"/>
  <c r="E3891" i="1"/>
  <c r="E3883" i="1"/>
  <c r="E3875" i="1"/>
  <c r="E3867" i="1"/>
  <c r="E3859" i="1"/>
  <c r="E3851" i="1"/>
  <c r="E3843" i="1"/>
  <c r="E3835" i="1"/>
  <c r="E3827" i="1"/>
  <c r="E3819" i="1"/>
  <c r="E3811" i="1"/>
  <c r="E3803" i="1"/>
  <c r="E3795" i="1"/>
  <c r="E3787" i="1"/>
  <c r="E3779" i="1"/>
  <c r="E3771" i="1"/>
  <c r="E3763" i="1"/>
  <c r="E3755" i="1"/>
  <c r="E3747" i="1"/>
  <c r="E3739" i="1"/>
  <c r="E3731" i="1"/>
  <c r="E3723" i="1"/>
  <c r="E3715" i="1"/>
  <c r="E3707" i="1"/>
  <c r="E3699" i="1"/>
  <c r="E3691" i="1"/>
  <c r="E3683" i="1"/>
  <c r="E3675" i="1"/>
  <c r="E3667" i="1"/>
  <c r="E3659" i="1"/>
  <c r="E3651" i="1"/>
  <c r="E3643" i="1"/>
  <c r="E3635" i="1"/>
  <c r="E3627" i="1"/>
  <c r="E3619" i="1"/>
  <c r="E3611" i="1"/>
  <c r="E3603" i="1"/>
  <c r="E3595" i="1"/>
  <c r="E3587" i="1"/>
  <c r="E3579" i="1"/>
  <c r="E3571" i="1"/>
  <c r="E3563" i="1"/>
  <c r="E3555" i="1"/>
  <c r="E3547" i="1"/>
  <c r="E3539" i="1"/>
  <c r="E3531" i="1"/>
  <c r="E3523" i="1"/>
  <c r="E3515" i="1"/>
  <c r="E3507" i="1"/>
  <c r="E3499" i="1"/>
  <c r="E3491" i="1"/>
  <c r="E3483" i="1"/>
  <c r="E3475" i="1"/>
  <c r="E3467" i="1"/>
  <c r="E3459" i="1"/>
  <c r="E3451" i="1"/>
  <c r="E3443" i="1"/>
  <c r="E3435" i="1"/>
  <c r="E3427" i="1"/>
  <c r="E3419" i="1"/>
  <c r="E3411" i="1"/>
  <c r="E3403" i="1"/>
  <c r="E3395" i="1"/>
  <c r="E3387" i="1"/>
  <c r="E3379" i="1"/>
  <c r="E3371" i="1"/>
  <c r="E3363" i="1"/>
  <c r="E3355" i="1"/>
  <c r="E3347" i="1"/>
  <c r="E3339" i="1"/>
  <c r="E3331" i="1"/>
  <c r="E3323" i="1"/>
  <c r="E3315" i="1"/>
  <c r="E3307" i="1"/>
  <c r="E3299" i="1"/>
  <c r="E3291" i="1"/>
  <c r="E3283" i="1"/>
  <c r="E3275" i="1"/>
  <c r="E3267" i="1"/>
  <c r="E3259" i="1"/>
  <c r="E3251" i="1"/>
  <c r="E3243" i="1"/>
  <c r="E3235" i="1"/>
  <c r="E3227" i="1"/>
  <c r="E3219" i="1"/>
  <c r="E3211" i="1"/>
  <c r="E3203" i="1"/>
  <c r="E3195" i="1"/>
  <c r="E3187" i="1"/>
  <c r="E3179" i="1"/>
  <c r="E3171" i="1"/>
  <c r="E3163" i="1"/>
  <c r="E3155" i="1"/>
  <c r="E3147" i="1"/>
  <c r="E3139" i="1"/>
  <c r="E3131" i="1"/>
  <c r="E3123" i="1"/>
  <c r="E3115" i="1"/>
  <c r="E3107" i="1"/>
  <c r="E3099" i="1"/>
  <c r="E3091" i="1"/>
  <c r="E3083" i="1"/>
  <c r="E3075" i="1"/>
  <c r="E3067" i="1"/>
  <c r="E3059" i="1"/>
  <c r="E3051" i="1"/>
  <c r="E3043" i="1"/>
  <c r="E3035" i="1"/>
  <c r="E3027" i="1"/>
  <c r="E3019" i="1"/>
  <c r="E3011" i="1"/>
  <c r="E3003" i="1"/>
  <c r="E2995" i="1"/>
  <c r="E2987" i="1"/>
  <c r="E2979" i="1"/>
  <c r="E2971" i="1"/>
  <c r="E2963" i="1"/>
  <c r="E2955" i="1"/>
  <c r="E2947" i="1"/>
  <c r="E2939" i="1"/>
  <c r="E2931" i="1"/>
  <c r="E2923" i="1"/>
  <c r="E2915" i="1"/>
  <c r="E2907" i="1"/>
  <c r="E2899" i="1"/>
  <c r="E2891" i="1"/>
  <c r="E2883" i="1"/>
  <c r="E2875" i="1"/>
  <c r="E2867" i="1"/>
  <c r="E2859" i="1"/>
  <c r="E2851" i="1"/>
  <c r="E2843" i="1"/>
  <c r="E2835" i="1"/>
  <c r="E2827" i="1"/>
  <c r="E2819" i="1"/>
  <c r="E2811" i="1"/>
  <c r="E2803" i="1"/>
  <c r="E2795" i="1"/>
  <c r="E2787" i="1"/>
  <c r="E2779" i="1"/>
  <c r="E2771" i="1"/>
  <c r="E2763" i="1"/>
  <c r="E2755" i="1"/>
  <c r="E2747" i="1"/>
  <c r="E2739" i="1"/>
  <c r="E2731" i="1"/>
  <c r="E2723" i="1"/>
  <c r="E2715" i="1"/>
  <c r="E2707" i="1"/>
  <c r="E2699" i="1"/>
  <c r="E2691" i="1"/>
  <c r="E2683" i="1"/>
  <c r="E2675" i="1"/>
  <c r="E2667" i="1"/>
  <c r="E2659" i="1"/>
  <c r="E2651" i="1"/>
  <c r="E2643" i="1"/>
  <c r="E2635" i="1"/>
  <c r="E2627" i="1"/>
  <c r="E2619" i="1"/>
  <c r="E2611" i="1"/>
  <c r="E2603" i="1"/>
  <c r="E2595" i="1"/>
  <c r="E2587" i="1"/>
  <c r="E2579" i="1"/>
  <c r="E2571" i="1"/>
  <c r="E2563" i="1"/>
  <c r="E2555" i="1"/>
  <c r="E2547" i="1"/>
  <c r="E2539" i="1"/>
  <c r="E2531" i="1"/>
  <c r="E2523" i="1"/>
  <c r="E2515" i="1"/>
  <c r="E2507" i="1"/>
  <c r="E2499" i="1"/>
  <c r="E2491" i="1"/>
  <c r="E2483" i="1"/>
  <c r="E2475" i="1"/>
  <c r="E2467" i="1"/>
  <c r="E2459" i="1"/>
  <c r="E2451" i="1"/>
  <c r="E2443" i="1"/>
  <c r="E2435" i="1"/>
  <c r="E2427" i="1"/>
  <c r="E2419" i="1"/>
  <c r="E2411" i="1"/>
  <c r="E2403" i="1"/>
  <c r="E2395" i="1"/>
  <c r="E2387" i="1"/>
  <c r="E2379" i="1"/>
  <c r="E2371" i="1"/>
  <c r="E2363" i="1"/>
  <c r="E2355" i="1"/>
  <c r="E2347" i="1"/>
  <c r="E2339" i="1"/>
  <c r="E2331" i="1"/>
  <c r="E2323" i="1"/>
  <c r="E2315" i="1"/>
  <c r="E2307" i="1"/>
  <c r="E2299" i="1"/>
  <c r="E2291" i="1"/>
  <c r="E2283" i="1"/>
  <c r="E2275" i="1"/>
  <c r="E2267" i="1"/>
  <c r="E2259" i="1"/>
  <c r="E2251" i="1"/>
  <c r="E2243" i="1"/>
  <c r="E2235" i="1"/>
  <c r="E2227" i="1"/>
  <c r="E2219" i="1"/>
  <c r="E2211" i="1"/>
  <c r="E2203" i="1"/>
  <c r="E2195" i="1"/>
  <c r="E2187" i="1"/>
  <c r="E2179" i="1"/>
  <c r="E2171" i="1"/>
  <c r="E2163" i="1"/>
  <c r="E2155" i="1"/>
  <c r="E2147" i="1"/>
  <c r="E2139" i="1"/>
  <c r="E2131" i="1"/>
  <c r="E2123" i="1"/>
  <c r="E2115" i="1"/>
  <c r="E2107" i="1"/>
  <c r="E2099" i="1"/>
  <c r="E2091" i="1"/>
  <c r="E2083" i="1"/>
  <c r="E2075" i="1"/>
  <c r="E2067" i="1"/>
  <c r="E2059" i="1"/>
  <c r="E2051" i="1"/>
  <c r="E2043" i="1"/>
  <c r="E2035" i="1"/>
  <c r="E2027" i="1"/>
  <c r="E2019" i="1"/>
  <c r="E2011" i="1"/>
  <c r="E2003" i="1"/>
  <c r="E1995" i="1"/>
  <c r="E1987" i="1"/>
  <c r="E1979" i="1"/>
  <c r="E1971" i="1"/>
  <c r="E1963" i="1"/>
  <c r="E1955" i="1"/>
  <c r="E1947" i="1"/>
  <c r="E1939" i="1"/>
  <c r="E1931" i="1"/>
  <c r="E1923" i="1"/>
  <c r="E1915" i="1"/>
  <c r="E1907" i="1"/>
  <c r="E1899" i="1"/>
  <c r="E1891" i="1"/>
  <c r="E1883" i="1"/>
  <c r="E1875" i="1"/>
  <c r="E1867" i="1"/>
  <c r="E1859" i="1"/>
  <c r="E1851" i="1"/>
  <c r="E1843" i="1"/>
  <c r="E1835" i="1"/>
  <c r="E1827" i="1"/>
  <c r="E1819" i="1"/>
  <c r="E1811" i="1"/>
  <c r="E1803" i="1"/>
  <c r="E1795" i="1"/>
  <c r="E1787" i="1"/>
  <c r="E1779" i="1"/>
  <c r="E1771" i="1"/>
  <c r="E1763" i="1"/>
  <c r="E1755" i="1"/>
  <c r="E1747" i="1"/>
  <c r="E1739" i="1"/>
  <c r="E1731" i="1"/>
  <c r="E1723" i="1"/>
  <c r="E1715" i="1"/>
  <c r="E1707" i="1"/>
  <c r="E1699" i="1"/>
  <c r="E1691" i="1"/>
  <c r="E1683" i="1"/>
  <c r="E1675" i="1"/>
  <c r="E1667" i="1"/>
  <c r="E1659" i="1"/>
  <c r="E1651" i="1"/>
  <c r="E1643" i="1"/>
  <c r="E1635" i="1"/>
  <c r="E1627" i="1"/>
  <c r="E1619" i="1"/>
  <c r="E1611" i="1"/>
  <c r="E1603" i="1"/>
  <c r="E1595" i="1"/>
  <c r="E1587" i="1"/>
  <c r="E1579" i="1"/>
  <c r="E1571" i="1"/>
  <c r="E1563" i="1"/>
  <c r="E1555" i="1"/>
  <c r="E1547" i="1"/>
  <c r="E1539" i="1"/>
  <c r="E1531" i="1"/>
  <c r="E1523" i="1"/>
  <c r="E1515" i="1"/>
  <c r="E1507" i="1"/>
  <c r="E1499" i="1"/>
  <c r="E1491" i="1"/>
  <c r="E1483" i="1"/>
  <c r="E1475" i="1"/>
  <c r="E1467" i="1"/>
  <c r="E1459" i="1"/>
  <c r="E1451" i="1"/>
  <c r="E1443" i="1"/>
  <c r="E1435" i="1"/>
  <c r="E1427" i="1"/>
  <c r="E1419" i="1"/>
  <c r="E1411" i="1"/>
  <c r="E1403" i="1"/>
  <c r="E1395" i="1"/>
  <c r="E1387" i="1"/>
  <c r="E1379" i="1"/>
  <c r="E1371" i="1"/>
  <c r="E1363" i="1"/>
  <c r="E1355" i="1"/>
  <c r="E1347" i="1"/>
  <c r="E1339" i="1"/>
  <c r="E1331" i="1"/>
  <c r="E1323" i="1"/>
  <c r="E1315" i="1"/>
  <c r="E1307" i="1"/>
  <c r="E1299" i="1"/>
  <c r="E1291" i="1"/>
  <c r="E1283" i="1"/>
  <c r="E1275" i="1"/>
  <c r="E1267" i="1"/>
  <c r="E1259" i="1"/>
  <c r="E1251" i="1"/>
  <c r="E1243" i="1"/>
  <c r="E1235" i="1"/>
  <c r="E1227" i="1"/>
  <c r="E1219" i="1"/>
  <c r="E1211" i="1"/>
  <c r="E1203" i="1"/>
  <c r="E1195" i="1"/>
  <c r="E1187" i="1"/>
  <c r="E1179" i="1"/>
  <c r="E1171" i="1"/>
  <c r="E1163" i="1"/>
  <c r="E1155" i="1"/>
  <c r="E1147" i="1"/>
  <c r="E1139" i="1"/>
  <c r="E1131" i="1"/>
  <c r="E1123" i="1"/>
  <c r="E1115" i="1"/>
  <c r="E1107" i="1"/>
  <c r="E1099" i="1"/>
  <c r="E1091" i="1"/>
  <c r="E1083" i="1"/>
  <c r="E1075" i="1"/>
  <c r="E1067" i="1"/>
  <c r="E1059" i="1"/>
  <c r="E1051" i="1"/>
  <c r="E1043" i="1"/>
  <c r="E1035" i="1"/>
  <c r="E1027" i="1"/>
  <c r="E1019" i="1"/>
  <c r="E1011" i="1"/>
  <c r="E1003" i="1"/>
  <c r="E995" i="1"/>
  <c r="E987" i="1"/>
  <c r="E979" i="1"/>
  <c r="E971" i="1"/>
  <c r="E963" i="1"/>
  <c r="E955" i="1"/>
  <c r="E947" i="1"/>
  <c r="E939" i="1"/>
  <c r="E931" i="1"/>
  <c r="E923" i="1"/>
  <c r="E915" i="1"/>
  <c r="E907" i="1"/>
  <c r="E899" i="1"/>
  <c r="E891" i="1"/>
  <c r="E883" i="1"/>
  <c r="E875" i="1"/>
  <c r="E867" i="1"/>
  <c r="E859" i="1"/>
  <c r="E851" i="1"/>
  <c r="E843" i="1"/>
  <c r="E835" i="1"/>
  <c r="E827" i="1"/>
  <c r="E819" i="1"/>
  <c r="E811" i="1"/>
  <c r="E803"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507" i="1"/>
  <c r="E499" i="1"/>
  <c r="E491" i="1"/>
  <c r="E483" i="1"/>
  <c r="E475" i="1"/>
  <c r="E467" i="1"/>
  <c r="E459" i="1"/>
  <c r="E451" i="1"/>
  <c r="E443" i="1"/>
  <c r="E435" i="1"/>
  <c r="E427" i="1"/>
  <c r="E419" i="1"/>
  <c r="E411" i="1"/>
  <c r="E403" i="1"/>
  <c r="E395" i="1"/>
  <c r="E387" i="1"/>
  <c r="E379" i="1"/>
  <c r="E371" i="1"/>
  <c r="E363" i="1"/>
  <c r="E355" i="1"/>
  <c r="E347" i="1"/>
  <c r="E339" i="1"/>
  <c r="E331" i="1"/>
  <c r="E323" i="1"/>
  <c r="E315" i="1"/>
  <c r="E307" i="1"/>
  <c r="E299" i="1"/>
  <c r="E291" i="1"/>
  <c r="E283" i="1"/>
  <c r="E275" i="1"/>
  <c r="E267" i="1"/>
  <c r="E259" i="1"/>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9971" i="1"/>
  <c r="E9920" i="1"/>
  <c r="E9870" i="1"/>
  <c r="E9818" i="1"/>
  <c r="E9767" i="1"/>
  <c r="E9715" i="1"/>
  <c r="E9664" i="1"/>
  <c r="E9614" i="1"/>
  <c r="E9562" i="1"/>
  <c r="E9511" i="1"/>
  <c r="E9459" i="1"/>
  <c r="E9408" i="1"/>
  <c r="E9358" i="1"/>
  <c r="E9306" i="1"/>
  <c r="E9255" i="1"/>
  <c r="E9203" i="1"/>
  <c r="E9152" i="1"/>
  <c r="E9102" i="1"/>
  <c r="E9050" i="1"/>
  <c r="E8999" i="1"/>
  <c r="E8947" i="1"/>
  <c r="E8896" i="1"/>
  <c r="E8846" i="1"/>
  <c r="E8794" i="1"/>
  <c r="E8743" i="1"/>
  <c r="E8691" i="1"/>
  <c r="E8640" i="1"/>
  <c r="E8590" i="1"/>
  <c r="E8538" i="1"/>
  <c r="E8487" i="1"/>
  <c r="E8435" i="1"/>
  <c r="E8384" i="1"/>
  <c r="E8334" i="1"/>
  <c r="E8282" i="1"/>
  <c r="E8231" i="1"/>
  <c r="E8179" i="1"/>
  <c r="E8128" i="1"/>
  <c r="E8078" i="1"/>
  <c r="E8026" i="1"/>
  <c r="E7975" i="1"/>
  <c r="E7923" i="1"/>
  <c r="E7872" i="1"/>
  <c r="E7822" i="1"/>
  <c r="E7783" i="1"/>
  <c r="E7751" i="1"/>
  <c r="E7714" i="1"/>
  <c r="E7680" i="1"/>
  <c r="E7648" i="1"/>
  <c r="E7611" i="1"/>
  <c r="E7578" i="1"/>
  <c r="E7546" i="1"/>
  <c r="E7510" i="1"/>
  <c r="E7475" i="1"/>
  <c r="E7443" i="1"/>
  <c r="E7407" i="1"/>
  <c r="E7374" i="1"/>
  <c r="E7347" i="1"/>
  <c r="E7324" i="1"/>
  <c r="E7303" i="1"/>
  <c r="E7283" i="1"/>
  <c r="E7260" i="1"/>
  <c r="E7239" i="1"/>
  <c r="E7219" i="1"/>
  <c r="E7196" i="1"/>
  <c r="E7175" i="1"/>
  <c r="E7155" i="1"/>
  <c r="E7132" i="1"/>
  <c r="E7111" i="1"/>
  <c r="E7091" i="1"/>
  <c r="E7068" i="1"/>
  <c r="E7047" i="1"/>
  <c r="E7027" i="1"/>
  <c r="E7004" i="1"/>
  <c r="E6983" i="1"/>
  <c r="E6963" i="1"/>
  <c r="E6940" i="1"/>
  <c r="E6919" i="1"/>
  <c r="E6899" i="1"/>
  <c r="E6876" i="1"/>
  <c r="E6855" i="1"/>
  <c r="E6835" i="1"/>
  <c r="E6812" i="1"/>
  <c r="E6791" i="1"/>
  <c r="E6771" i="1"/>
  <c r="E6748" i="1"/>
  <c r="E6727" i="1"/>
  <c r="E6707" i="1"/>
  <c r="E6684" i="1"/>
  <c r="E6663" i="1"/>
  <c r="E6643" i="1"/>
  <c r="E6620" i="1"/>
  <c r="E6599" i="1"/>
  <c r="E6579" i="1"/>
  <c r="E6556" i="1"/>
  <c r="E6535" i="1"/>
  <c r="E6515" i="1"/>
  <c r="E6492" i="1"/>
  <c r="E6471" i="1"/>
  <c r="E6451" i="1"/>
  <c r="E6428" i="1"/>
  <c r="E6407" i="1"/>
  <c r="E6387" i="1"/>
  <c r="E6364" i="1"/>
  <c r="E6343" i="1"/>
  <c r="E6323" i="1"/>
  <c r="E6300" i="1"/>
  <c r="E6279" i="1"/>
  <c r="E6259" i="1"/>
  <c r="E6236" i="1"/>
  <c r="E6215" i="1"/>
  <c r="E6195" i="1"/>
  <c r="E6172" i="1"/>
  <c r="E6151" i="1"/>
  <c r="E6131" i="1"/>
  <c r="E6108" i="1"/>
  <c r="E6087" i="1"/>
  <c r="E6067" i="1"/>
  <c r="E6044" i="1"/>
  <c r="E6023" i="1"/>
  <c r="E6003" i="1"/>
  <c r="E5980" i="1"/>
  <c r="E5959" i="1"/>
  <c r="E5939" i="1"/>
  <c r="E5916" i="1"/>
  <c r="E5895" i="1"/>
  <c r="E5875" i="1"/>
  <c r="E5852" i="1"/>
  <c r="E5831" i="1"/>
  <c r="E5811" i="1"/>
  <c r="E5788" i="1"/>
  <c r="E5767" i="1"/>
  <c r="E5747" i="1"/>
  <c r="E5724" i="1"/>
  <c r="E5703" i="1"/>
  <c r="E5683" i="1"/>
  <c r="E5666" i="1"/>
  <c r="E5650" i="1"/>
  <c r="E5634" i="1"/>
  <c r="E5618" i="1"/>
  <c r="E5602" i="1"/>
  <c r="E5586" i="1"/>
  <c r="E5570" i="1"/>
  <c r="E5554" i="1"/>
  <c r="E5538" i="1"/>
  <c r="E5522" i="1"/>
  <c r="E5506" i="1"/>
  <c r="E5490" i="1"/>
  <c r="E5474" i="1"/>
  <c r="E5458" i="1"/>
  <c r="E5442" i="1"/>
  <c r="E5426" i="1"/>
  <c r="E5410" i="1"/>
  <c r="E5394" i="1"/>
  <c r="E5378" i="1"/>
  <c r="E5362" i="1"/>
  <c r="E5346" i="1"/>
  <c r="E5330" i="1"/>
  <c r="E5314" i="1"/>
  <c r="E5298" i="1"/>
  <c r="E5282" i="1"/>
  <c r="E5266" i="1"/>
  <c r="E5250" i="1"/>
  <c r="E5234" i="1"/>
  <c r="E5218" i="1"/>
  <c r="E5202" i="1"/>
  <c r="E5186" i="1"/>
  <c r="E5170" i="1"/>
  <c r="E5154" i="1"/>
  <c r="E5138" i="1"/>
  <c r="E5122" i="1"/>
  <c r="E5106" i="1"/>
  <c r="E5090" i="1"/>
  <c r="E5074" i="1"/>
  <c r="E5058" i="1"/>
  <c r="E5042" i="1"/>
  <c r="E5026" i="1"/>
  <c r="E5010" i="1"/>
  <c r="E4994" i="1"/>
  <c r="E4978" i="1"/>
  <c r="E4962" i="1"/>
  <c r="E4946" i="1"/>
  <c r="E4930" i="1"/>
  <c r="E4914" i="1"/>
  <c r="E4898" i="1"/>
  <c r="E4882" i="1"/>
  <c r="E4866" i="1"/>
  <c r="E4850" i="1"/>
  <c r="E4834" i="1"/>
  <c r="E4818" i="1"/>
  <c r="E4802" i="1"/>
  <c r="E4786" i="1"/>
  <c r="E4770" i="1"/>
  <c r="E4754" i="1"/>
  <c r="E4738" i="1"/>
  <c r="E4724" i="1"/>
  <c r="E4713" i="1"/>
  <c r="E4699" i="1"/>
  <c r="E4687" i="1"/>
  <c r="E4674" i="1"/>
  <c r="E4660" i="1"/>
  <c r="E4649" i="1"/>
  <c r="E4635" i="1"/>
  <c r="E4623" i="1"/>
  <c r="E4610" i="1"/>
  <c r="E4596" i="1"/>
  <c r="E4585" i="1"/>
  <c r="E4571" i="1"/>
  <c r="E4559" i="1"/>
  <c r="E4546" i="1"/>
  <c r="E4532" i="1"/>
  <c r="E4521" i="1"/>
  <c r="E4507" i="1"/>
  <c r="E4495" i="1"/>
  <c r="E4482" i="1"/>
  <c r="E4468" i="1"/>
  <c r="E4457" i="1"/>
  <c r="E4443" i="1"/>
  <c r="E4431" i="1"/>
  <c r="E4418" i="1"/>
  <c r="E4404" i="1"/>
  <c r="E4393" i="1"/>
  <c r="E4379" i="1"/>
  <c r="E4367" i="1"/>
  <c r="E4354" i="1"/>
  <c r="E4343" i="1"/>
  <c r="E4331" i="1"/>
  <c r="E4322" i="1"/>
  <c r="E4314" i="1"/>
  <c r="E4306" i="1"/>
  <c r="E4298" i="1"/>
  <c r="E4290" i="1"/>
  <c r="E4282" i="1"/>
  <c r="E4274" i="1"/>
  <c r="E4266" i="1"/>
  <c r="E4258" i="1"/>
  <c r="E4250" i="1"/>
  <c r="E4242" i="1"/>
  <c r="E4234" i="1"/>
  <c r="E4226" i="1"/>
  <c r="E4218" i="1"/>
  <c r="E4210" i="1"/>
  <c r="E4202" i="1"/>
  <c r="E4194" i="1"/>
  <c r="E4186" i="1"/>
  <c r="E4178" i="1"/>
  <c r="E4170" i="1"/>
  <c r="E4162" i="1"/>
  <c r="E4154" i="1"/>
  <c r="E4146" i="1"/>
  <c r="E4138" i="1"/>
  <c r="E4130" i="1"/>
  <c r="E4122" i="1"/>
  <c r="E4114" i="1"/>
  <c r="E4106" i="1"/>
  <c r="E4098" i="1"/>
  <c r="E4090" i="1"/>
  <c r="E4082" i="1"/>
  <c r="E4074" i="1"/>
  <c r="E4066" i="1"/>
  <c r="E4058" i="1"/>
  <c r="E4050" i="1"/>
  <c r="E4042" i="1"/>
  <c r="E4034" i="1"/>
  <c r="E4026" i="1"/>
  <c r="E4018" i="1"/>
  <c r="E4010" i="1"/>
  <c r="E4002" i="1"/>
  <c r="E3994" i="1"/>
  <c r="E3986" i="1"/>
  <c r="E3978" i="1"/>
  <c r="E3970" i="1"/>
  <c r="E3962" i="1"/>
  <c r="E3954" i="1"/>
  <c r="E3946" i="1"/>
  <c r="E3938" i="1"/>
  <c r="E3930" i="1"/>
  <c r="E3922" i="1"/>
  <c r="E3914" i="1"/>
  <c r="E3906" i="1"/>
  <c r="E3898" i="1"/>
  <c r="E3890" i="1"/>
  <c r="E3882" i="1"/>
  <c r="E3874" i="1"/>
  <c r="E3866" i="1"/>
  <c r="E3858" i="1"/>
  <c r="E3850" i="1"/>
  <c r="E3842" i="1"/>
  <c r="E3834" i="1"/>
  <c r="E3826" i="1"/>
  <c r="E3818" i="1"/>
  <c r="E3810" i="1"/>
  <c r="E3802" i="1"/>
  <c r="E3794" i="1"/>
  <c r="E3786" i="1"/>
  <c r="E3778" i="1"/>
  <c r="E3770" i="1"/>
  <c r="E3762" i="1"/>
  <c r="E3754" i="1"/>
  <c r="E3746" i="1"/>
  <c r="E3738" i="1"/>
  <c r="E3730" i="1"/>
  <c r="E3722" i="1"/>
  <c r="E3714" i="1"/>
  <c r="E3706" i="1"/>
  <c r="E3698" i="1"/>
  <c r="E3690" i="1"/>
  <c r="E3682" i="1"/>
  <c r="E3674" i="1"/>
  <c r="E3666" i="1"/>
  <c r="E3658" i="1"/>
  <c r="E3650" i="1"/>
  <c r="E3642" i="1"/>
  <c r="E3634" i="1"/>
  <c r="E3626" i="1"/>
  <c r="E3618" i="1"/>
  <c r="E3610" i="1"/>
  <c r="E3602" i="1"/>
  <c r="E3594" i="1"/>
  <c r="E3586" i="1"/>
  <c r="E3578" i="1"/>
  <c r="E3570" i="1"/>
  <c r="E3562" i="1"/>
  <c r="E3554" i="1"/>
  <c r="E3546" i="1"/>
  <c r="E3538" i="1"/>
  <c r="E3530" i="1"/>
  <c r="E3522" i="1"/>
  <c r="E3514" i="1"/>
  <c r="E3506" i="1"/>
  <c r="E3498" i="1"/>
  <c r="E3490" i="1"/>
  <c r="E3482" i="1"/>
  <c r="E3474" i="1"/>
  <c r="E3466" i="1"/>
  <c r="E3458" i="1"/>
  <c r="E3450" i="1"/>
  <c r="E3442" i="1"/>
  <c r="E3434" i="1"/>
  <c r="E3426" i="1"/>
  <c r="E3418" i="1"/>
  <c r="E3410" i="1"/>
  <c r="E3402" i="1"/>
  <c r="E3394" i="1"/>
  <c r="E3386" i="1"/>
  <c r="E3378" i="1"/>
  <c r="E3370" i="1"/>
  <c r="E3362" i="1"/>
  <c r="E3354" i="1"/>
  <c r="E3346" i="1"/>
  <c r="E3338" i="1"/>
  <c r="E3330" i="1"/>
  <c r="E3322" i="1"/>
  <c r="E3314" i="1"/>
  <c r="E3306" i="1"/>
  <c r="E3298" i="1"/>
  <c r="E3290" i="1"/>
  <c r="E3282" i="1"/>
  <c r="E3274" i="1"/>
  <c r="E3266" i="1"/>
  <c r="E3258" i="1"/>
  <c r="E3250" i="1"/>
  <c r="E3242" i="1"/>
  <c r="E3234" i="1"/>
  <c r="E3226" i="1"/>
  <c r="E3218" i="1"/>
  <c r="E3210" i="1"/>
  <c r="E3202" i="1"/>
  <c r="E3194" i="1"/>
  <c r="E3186" i="1"/>
  <c r="E3178" i="1"/>
  <c r="E3170" i="1"/>
  <c r="E3162" i="1"/>
  <c r="E3154" i="1"/>
  <c r="E3146" i="1"/>
  <c r="E3138" i="1"/>
  <c r="E3130" i="1"/>
  <c r="E3122" i="1"/>
  <c r="E3114" i="1"/>
  <c r="E3106" i="1"/>
  <c r="E3098" i="1"/>
  <c r="E3090" i="1"/>
  <c r="E3082" i="1"/>
  <c r="E3074" i="1"/>
  <c r="E3066" i="1"/>
  <c r="E3058" i="1"/>
  <c r="E3050" i="1"/>
  <c r="E3042" i="1"/>
  <c r="E3034" i="1"/>
  <c r="E3026" i="1"/>
  <c r="E3018" i="1"/>
  <c r="E3010" i="1"/>
  <c r="E3002" i="1"/>
  <c r="E2994" i="1"/>
  <c r="E2986" i="1"/>
  <c r="E2978" i="1"/>
  <c r="E2970" i="1"/>
  <c r="E2962" i="1"/>
  <c r="E2954" i="1"/>
  <c r="E2946" i="1"/>
  <c r="E2938" i="1"/>
  <c r="E2930" i="1"/>
  <c r="E2922" i="1"/>
  <c r="E2914" i="1"/>
  <c r="E2906" i="1"/>
  <c r="E2898" i="1"/>
  <c r="E2890" i="1"/>
  <c r="E2882" i="1"/>
  <c r="E2874" i="1"/>
  <c r="E2866" i="1"/>
  <c r="E2858" i="1"/>
  <c r="E2850" i="1"/>
  <c r="E2842" i="1"/>
  <c r="E2834" i="1"/>
  <c r="E2826" i="1"/>
  <c r="E2818" i="1"/>
  <c r="E2810" i="1"/>
  <c r="E2802" i="1"/>
  <c r="E2794" i="1"/>
  <c r="E2786" i="1"/>
  <c r="E2778" i="1"/>
  <c r="E2770" i="1"/>
  <c r="E2762" i="1"/>
  <c r="E2754" i="1"/>
  <c r="E2746" i="1"/>
  <c r="E2738" i="1"/>
  <c r="E2730" i="1"/>
  <c r="E2722" i="1"/>
  <c r="E2714" i="1"/>
  <c r="E2706" i="1"/>
  <c r="E2698" i="1"/>
  <c r="E2690" i="1"/>
  <c r="E2682" i="1"/>
  <c r="E2674" i="1"/>
  <c r="E2666" i="1"/>
  <c r="E2658" i="1"/>
  <c r="E2650" i="1"/>
  <c r="E2642" i="1"/>
  <c r="E2634" i="1"/>
  <c r="E2626" i="1"/>
  <c r="E2618" i="1"/>
  <c r="E2610" i="1"/>
  <c r="E2602" i="1"/>
  <c r="E2594" i="1"/>
  <c r="E2586" i="1"/>
  <c r="E2578" i="1"/>
  <c r="E2570" i="1"/>
  <c r="E2562" i="1"/>
  <c r="E2554" i="1"/>
  <c r="E2546" i="1"/>
  <c r="E2538" i="1"/>
  <c r="E2530" i="1"/>
  <c r="E2522" i="1"/>
  <c r="E2514" i="1"/>
  <c r="E2506" i="1"/>
  <c r="E2498" i="1"/>
  <c r="E2490" i="1"/>
  <c r="E2482" i="1"/>
  <c r="E2474" i="1"/>
  <c r="E2466" i="1"/>
  <c r="E2458" i="1"/>
  <c r="E2450" i="1"/>
  <c r="E2442" i="1"/>
  <c r="E2434" i="1"/>
  <c r="E2426" i="1"/>
  <c r="E2418" i="1"/>
  <c r="E2410" i="1"/>
  <c r="E2402" i="1"/>
  <c r="E2394" i="1"/>
  <c r="E2386" i="1"/>
  <c r="E2378" i="1"/>
  <c r="E2370" i="1"/>
  <c r="E2362" i="1"/>
  <c r="E2354" i="1"/>
  <c r="E2346" i="1"/>
  <c r="E2338" i="1"/>
  <c r="E2330" i="1"/>
  <c r="E2322" i="1"/>
  <c r="E2314" i="1"/>
  <c r="E2306" i="1"/>
  <c r="E2298" i="1"/>
  <c r="E2290" i="1"/>
  <c r="E2282" i="1"/>
  <c r="E2274" i="1"/>
  <c r="E2266" i="1"/>
  <c r="E2258" i="1"/>
  <c r="E2250" i="1"/>
  <c r="E2242" i="1"/>
  <c r="E2234" i="1"/>
  <c r="E2226" i="1"/>
  <c r="E2218" i="1"/>
  <c r="E2210" i="1"/>
  <c r="E2202" i="1"/>
  <c r="E2194" i="1"/>
  <c r="E2186" i="1"/>
  <c r="E2178" i="1"/>
  <c r="E2170" i="1"/>
  <c r="E2162" i="1"/>
  <c r="E2154" i="1"/>
  <c r="E2146" i="1"/>
  <c r="E2138" i="1"/>
  <c r="E2130" i="1"/>
  <c r="E2122" i="1"/>
  <c r="E2114" i="1"/>
  <c r="E2106" i="1"/>
  <c r="E2098" i="1"/>
  <c r="E2090" i="1"/>
  <c r="E2082" i="1"/>
  <c r="E2074" i="1"/>
  <c r="E2066" i="1"/>
  <c r="E2058" i="1"/>
  <c r="E2050" i="1"/>
  <c r="E2042" i="1"/>
  <c r="E2034" i="1"/>
  <c r="E2026" i="1"/>
  <c r="E2018" i="1"/>
  <c r="E2010" i="1"/>
  <c r="E2002" i="1"/>
  <c r="E1994" i="1"/>
  <c r="E1986" i="1"/>
  <c r="E1978" i="1"/>
  <c r="E1970" i="1"/>
  <c r="E1962" i="1"/>
  <c r="E1954" i="1"/>
  <c r="E1946" i="1"/>
  <c r="E1938" i="1"/>
  <c r="E1930" i="1"/>
  <c r="E1922" i="1"/>
  <c r="E1914" i="1"/>
  <c r="E1906" i="1"/>
  <c r="E1898" i="1"/>
  <c r="E1890" i="1"/>
  <c r="E1882" i="1"/>
  <c r="E1874" i="1"/>
  <c r="E1866" i="1"/>
  <c r="E1858" i="1"/>
  <c r="E1850" i="1"/>
  <c r="E1842" i="1"/>
  <c r="E1834" i="1"/>
  <c r="E1826" i="1"/>
  <c r="E1818" i="1"/>
  <c r="E1810" i="1"/>
  <c r="E1802" i="1"/>
  <c r="E1794" i="1"/>
  <c r="E1786" i="1"/>
  <c r="E1778" i="1"/>
  <c r="E1770" i="1"/>
  <c r="E1762" i="1"/>
  <c r="E1754" i="1"/>
  <c r="E1746" i="1"/>
  <c r="E1738" i="1"/>
  <c r="E1730" i="1"/>
  <c r="E1722" i="1"/>
  <c r="E1714" i="1"/>
  <c r="E1706" i="1"/>
  <c r="E1698" i="1"/>
  <c r="E1690" i="1"/>
  <c r="E1682" i="1"/>
  <c r="E1674" i="1"/>
  <c r="E1666" i="1"/>
  <c r="E1658" i="1"/>
  <c r="E1650" i="1"/>
  <c r="E1642" i="1"/>
  <c r="E1634" i="1"/>
  <c r="E1626" i="1"/>
  <c r="E1618" i="1"/>
  <c r="E1610" i="1"/>
  <c r="E1602" i="1"/>
  <c r="E1594" i="1"/>
  <c r="E1586" i="1"/>
  <c r="E1578" i="1"/>
  <c r="E1570" i="1"/>
  <c r="E1562" i="1"/>
  <c r="E1554" i="1"/>
  <c r="E1546" i="1"/>
  <c r="E1538" i="1"/>
  <c r="E1530" i="1"/>
  <c r="E1522" i="1"/>
  <c r="E1514" i="1"/>
  <c r="E1506" i="1"/>
  <c r="E1498" i="1"/>
  <c r="E1490" i="1"/>
  <c r="E1482" i="1"/>
  <c r="E1474" i="1"/>
  <c r="E1466" i="1"/>
  <c r="E1458" i="1"/>
  <c r="E1450" i="1"/>
  <c r="E1442" i="1"/>
  <c r="E1434" i="1"/>
  <c r="E1426" i="1"/>
  <c r="E1418" i="1"/>
  <c r="E1410" i="1"/>
  <c r="E1402" i="1"/>
  <c r="E1394" i="1"/>
  <c r="E1386" i="1"/>
  <c r="E1378" i="1"/>
  <c r="E1370" i="1"/>
  <c r="E1362" i="1"/>
  <c r="E1354" i="1"/>
  <c r="E1346" i="1"/>
  <c r="E1338" i="1"/>
  <c r="E1330" i="1"/>
  <c r="E1322" i="1"/>
  <c r="E1314" i="1"/>
  <c r="E1306" i="1"/>
  <c r="E1298" i="1"/>
  <c r="E1290" i="1"/>
  <c r="E1282" i="1"/>
  <c r="E1274" i="1"/>
  <c r="E1266" i="1"/>
  <c r="E1258" i="1"/>
  <c r="E1250" i="1"/>
  <c r="E1242" i="1"/>
  <c r="E1234" i="1"/>
  <c r="E1226" i="1"/>
  <c r="E1218" i="1"/>
  <c r="E1210" i="1"/>
  <c r="E1202" i="1"/>
  <c r="E1194" i="1"/>
  <c r="E1186" i="1"/>
  <c r="E1178" i="1"/>
  <c r="E1170" i="1"/>
  <c r="E1162" i="1"/>
  <c r="E1154" i="1"/>
  <c r="E1146" i="1"/>
  <c r="E1138" i="1"/>
  <c r="E1130" i="1"/>
  <c r="E1122" i="1"/>
  <c r="E1114" i="1"/>
  <c r="E1106" i="1"/>
  <c r="E1098" i="1"/>
  <c r="E1090" i="1"/>
  <c r="E1082" i="1"/>
  <c r="E1074" i="1"/>
  <c r="E1066" i="1"/>
  <c r="E1058" i="1"/>
  <c r="E1050" i="1"/>
  <c r="E1042" i="1"/>
  <c r="E1034" i="1"/>
  <c r="E1026" i="1"/>
  <c r="E1018" i="1"/>
  <c r="E1010" i="1"/>
  <c r="E1002" i="1"/>
  <c r="E994" i="1"/>
  <c r="E986" i="1"/>
  <c r="E978" i="1"/>
  <c r="E970" i="1"/>
  <c r="E962" i="1"/>
  <c r="E954" i="1"/>
  <c r="E946" i="1"/>
  <c r="E938" i="1"/>
  <c r="E930" i="1"/>
  <c r="E922" i="1"/>
  <c r="E914" i="1"/>
  <c r="E906" i="1"/>
  <c r="E898" i="1"/>
  <c r="E890" i="1"/>
  <c r="E882" i="1"/>
  <c r="E874" i="1"/>
  <c r="E866" i="1"/>
  <c r="E858" i="1"/>
  <c r="E850" i="1"/>
  <c r="E842" i="1"/>
  <c r="E834" i="1"/>
  <c r="E826" i="1"/>
  <c r="E818" i="1"/>
  <c r="E810" i="1"/>
  <c r="E802"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4" i="1"/>
  <c r="E506" i="1"/>
  <c r="E498" i="1"/>
  <c r="E490" i="1"/>
  <c r="E482" i="1"/>
  <c r="E474" i="1"/>
  <c r="E466" i="1"/>
  <c r="E458" i="1"/>
  <c r="E450" i="1"/>
  <c r="E442" i="1"/>
  <c r="E434" i="1"/>
  <c r="E426" i="1"/>
  <c r="E418" i="1"/>
  <c r="E410" i="1"/>
  <c r="E402" i="1"/>
  <c r="E394" i="1"/>
  <c r="E386" i="1"/>
  <c r="E378" i="1"/>
  <c r="E370" i="1"/>
  <c r="E362" i="1"/>
  <c r="E354" i="1"/>
  <c r="E346" i="1"/>
  <c r="E338" i="1"/>
  <c r="E330" i="1"/>
  <c r="E322" i="1"/>
  <c r="E314" i="1"/>
  <c r="E306" i="1"/>
  <c r="E298" i="1"/>
  <c r="E290" i="1"/>
  <c r="E282" i="1"/>
  <c r="E274" i="1"/>
  <c r="E266" i="1"/>
  <c r="E258" i="1"/>
  <c r="E250" i="1"/>
  <c r="E242" i="1"/>
  <c r="E234" i="1"/>
  <c r="E226" i="1"/>
  <c r="E218" i="1"/>
  <c r="E210" i="1"/>
  <c r="E202" i="1"/>
  <c r="E194" i="1"/>
  <c r="E186" i="1"/>
  <c r="E178" i="1"/>
  <c r="E170" i="1"/>
  <c r="E162" i="1"/>
  <c r="E154" i="1"/>
  <c r="E146" i="1"/>
  <c r="E138" i="1"/>
  <c r="E130" i="1"/>
  <c r="E122" i="1"/>
  <c r="E114" i="1"/>
  <c r="E106" i="1"/>
  <c r="E98" i="1"/>
  <c r="E90" i="1"/>
  <c r="E82" i="1"/>
  <c r="E74" i="1"/>
  <c r="E66" i="1"/>
  <c r="E58" i="1"/>
  <c r="E50" i="1"/>
  <c r="E42" i="1"/>
  <c r="E34" i="1"/>
  <c r="E26" i="1"/>
  <c r="E18" i="1"/>
  <c r="E10" i="1"/>
  <c r="E9966" i="1"/>
  <c r="E9914" i="1"/>
  <c r="E9863" i="1"/>
  <c r="E9811" i="1"/>
  <c r="E9760" i="1"/>
  <c r="E9710" i="1"/>
  <c r="E9658" i="1"/>
  <c r="E9607" i="1"/>
  <c r="E9555" i="1"/>
  <c r="E9504" i="1"/>
  <c r="E9454" i="1"/>
  <c r="E9402" i="1"/>
  <c r="E9351" i="1"/>
  <c r="E9299" i="1"/>
  <c r="E9248" i="1"/>
  <c r="E9198" i="1"/>
  <c r="E9146" i="1"/>
  <c r="E9095" i="1"/>
  <c r="E9043" i="1"/>
  <c r="E8992" i="1"/>
  <c r="E8942" i="1"/>
  <c r="E8890" i="1"/>
  <c r="E8839" i="1"/>
  <c r="E8787" i="1"/>
  <c r="E8736" i="1"/>
  <c r="E8686" i="1"/>
  <c r="E8634" i="1"/>
  <c r="E8583" i="1"/>
  <c r="E8531" i="1"/>
  <c r="E8480" i="1"/>
  <c r="E8430" i="1"/>
  <c r="E8378" i="1"/>
  <c r="E8327" i="1"/>
  <c r="E8275" i="1"/>
  <c r="E8224" i="1"/>
  <c r="E8174" i="1"/>
  <c r="E8122" i="1"/>
  <c r="E8071" i="1"/>
  <c r="E8019" i="1"/>
  <c r="E7968" i="1"/>
  <c r="E7918" i="1"/>
  <c r="E7866" i="1"/>
  <c r="E7815" i="1"/>
  <c r="E7778" i="1"/>
  <c r="E7744" i="1"/>
  <c r="E7712" i="1"/>
  <c r="E7675" i="1"/>
  <c r="E7642" i="1"/>
  <c r="E7610" i="1"/>
  <c r="E7574" i="1"/>
  <c r="E7539" i="1"/>
  <c r="E7507" i="1"/>
  <c r="E7471" i="1"/>
  <c r="E7438" i="1"/>
  <c r="E7406" i="1"/>
  <c r="E7368" i="1"/>
  <c r="E7343" i="1"/>
  <c r="E7323" i="1"/>
  <c r="E7300" i="1"/>
  <c r="E7279" i="1"/>
  <c r="E7259" i="1"/>
  <c r="E7236" i="1"/>
  <c r="E7215" i="1"/>
  <c r="E7195" i="1"/>
  <c r="E7172" i="1"/>
  <c r="E7151" i="1"/>
  <c r="E7131" i="1"/>
  <c r="E7108" i="1"/>
  <c r="E7087" i="1"/>
  <c r="E7067" i="1"/>
  <c r="E7044" i="1"/>
  <c r="E7023" i="1"/>
  <c r="E7003" i="1"/>
  <c r="E6980" i="1"/>
  <c r="E6959" i="1"/>
  <c r="E6939" i="1"/>
  <c r="E6916" i="1"/>
  <c r="E6895" i="1"/>
  <c r="E6875" i="1"/>
  <c r="E6852" i="1"/>
  <c r="E6831" i="1"/>
  <c r="E6811" i="1"/>
  <c r="E6788" i="1"/>
  <c r="E6767" i="1"/>
  <c r="E6747" i="1"/>
  <c r="E6724" i="1"/>
  <c r="E6703" i="1"/>
  <c r="E6683" i="1"/>
  <c r="E6660" i="1"/>
  <c r="E6639" i="1"/>
  <c r="E6619" i="1"/>
  <c r="E6596" i="1"/>
  <c r="E6575" i="1"/>
  <c r="E6555" i="1"/>
  <c r="E6532" i="1"/>
  <c r="E6511" i="1"/>
  <c r="E6491" i="1"/>
  <c r="E6468" i="1"/>
  <c r="E6447" i="1"/>
  <c r="E6427" i="1"/>
  <c r="E6404" i="1"/>
  <c r="E6383" i="1"/>
  <c r="E6363" i="1"/>
  <c r="E6340" i="1"/>
  <c r="E6319" i="1"/>
  <c r="E6299" i="1"/>
  <c r="E6276" i="1"/>
  <c r="E6255" i="1"/>
  <c r="E6235" i="1"/>
  <c r="E6212" i="1"/>
  <c r="E6191" i="1"/>
  <c r="E6171" i="1"/>
  <c r="E6148" i="1"/>
  <c r="E6127" i="1"/>
  <c r="E6107" i="1"/>
  <c r="E6084" i="1"/>
  <c r="E6063" i="1"/>
  <c r="E6043" i="1"/>
  <c r="E6020" i="1"/>
  <c r="E5999" i="1"/>
  <c r="E5979" i="1"/>
  <c r="E5956" i="1"/>
  <c r="E5935" i="1"/>
  <c r="E5915" i="1"/>
  <c r="E5892" i="1"/>
  <c r="E5871" i="1"/>
  <c r="E5851" i="1"/>
  <c r="E5828" i="1"/>
  <c r="E5807" i="1"/>
  <c r="E5787" i="1"/>
  <c r="E5764" i="1"/>
  <c r="E5743" i="1"/>
  <c r="E5723" i="1"/>
  <c r="E5700" i="1"/>
  <c r="E5679" i="1"/>
  <c r="E5663" i="1"/>
  <c r="E5647" i="1"/>
  <c r="E5631" i="1"/>
  <c r="E5615" i="1"/>
  <c r="E5599" i="1"/>
  <c r="E5583" i="1"/>
  <c r="E5567" i="1"/>
  <c r="E5551" i="1"/>
  <c r="E5535" i="1"/>
  <c r="E5519" i="1"/>
  <c r="E5503" i="1"/>
  <c r="E5487" i="1"/>
  <c r="E5471" i="1"/>
  <c r="E5455" i="1"/>
  <c r="E5439" i="1"/>
  <c r="E5423" i="1"/>
  <c r="E5407" i="1"/>
  <c r="E5391" i="1"/>
  <c r="E5375" i="1"/>
  <c r="E5359" i="1"/>
  <c r="E5343" i="1"/>
  <c r="E5327" i="1"/>
  <c r="E5311" i="1"/>
  <c r="E5295" i="1"/>
  <c r="E5279" i="1"/>
  <c r="E5263" i="1"/>
  <c r="E5247" i="1"/>
  <c r="E5231" i="1"/>
  <c r="E5215" i="1"/>
  <c r="E5199" i="1"/>
  <c r="E5183" i="1"/>
  <c r="E5167" i="1"/>
  <c r="E5151" i="1"/>
  <c r="E5135" i="1"/>
  <c r="E5119" i="1"/>
  <c r="E5103" i="1"/>
  <c r="E5087" i="1"/>
  <c r="E5071" i="1"/>
  <c r="E5055" i="1"/>
  <c r="E5039" i="1"/>
  <c r="E5023" i="1"/>
  <c r="E5007" i="1"/>
  <c r="E4991" i="1"/>
  <c r="E4975" i="1"/>
  <c r="E4959" i="1"/>
  <c r="E4943" i="1"/>
  <c r="E4927" i="1"/>
  <c r="E4911" i="1"/>
  <c r="E4895" i="1"/>
  <c r="E4879" i="1"/>
  <c r="E4863" i="1"/>
  <c r="E4847" i="1"/>
  <c r="E4831" i="1"/>
  <c r="E4815" i="1"/>
  <c r="E4799" i="1"/>
  <c r="E4783" i="1"/>
  <c r="E4767" i="1"/>
  <c r="E4751" i="1"/>
  <c r="E4737" i="1"/>
  <c r="E4723" i="1"/>
  <c r="E4711" i="1"/>
  <c r="E4698" i="1"/>
  <c r="E4684" i="1"/>
  <c r="E4673" i="1"/>
  <c r="E4659" i="1"/>
  <c r="E4647" i="1"/>
  <c r="E4634" i="1"/>
  <c r="E4620" i="1"/>
  <c r="E4609" i="1"/>
  <c r="E4595" i="1"/>
  <c r="E4583" i="1"/>
  <c r="E4570" i="1"/>
  <c r="E4556" i="1"/>
  <c r="E4545" i="1"/>
  <c r="E4531" i="1"/>
  <c r="E4519" i="1"/>
  <c r="E4506" i="1"/>
  <c r="E4492" i="1"/>
  <c r="E4481" i="1"/>
  <c r="E4467" i="1"/>
  <c r="E4455" i="1"/>
  <c r="E4442" i="1"/>
  <c r="E4428" i="1"/>
  <c r="E4417" i="1"/>
  <c r="E4403" i="1"/>
  <c r="E4391" i="1"/>
  <c r="E4378" i="1"/>
  <c r="E4364" i="1"/>
  <c r="E4353" i="1"/>
  <c r="E4340" i="1"/>
  <c r="E4330" i="1"/>
  <c r="E4321" i="1"/>
  <c r="E4313" i="1"/>
  <c r="E4305" i="1"/>
  <c r="E4297" i="1"/>
  <c r="E4289" i="1"/>
  <c r="E4281" i="1"/>
  <c r="E4273" i="1"/>
  <c r="E4265" i="1"/>
  <c r="E4257" i="1"/>
  <c r="E4249" i="1"/>
  <c r="E4241" i="1"/>
  <c r="E4233" i="1"/>
  <c r="E4225" i="1"/>
  <c r="E4217" i="1"/>
  <c r="E4209" i="1"/>
  <c r="E4201" i="1"/>
  <c r="E4193" i="1"/>
  <c r="E4185" i="1"/>
  <c r="E4177" i="1"/>
  <c r="E4169" i="1"/>
  <c r="E4161" i="1"/>
  <c r="E4153" i="1"/>
  <c r="E4145" i="1"/>
  <c r="E4137" i="1"/>
  <c r="E4129" i="1"/>
  <c r="E4121" i="1"/>
  <c r="E4113" i="1"/>
  <c r="E4105" i="1"/>
  <c r="E4097" i="1"/>
  <c r="E4089" i="1"/>
  <c r="E4081" i="1"/>
  <c r="E4073" i="1"/>
  <c r="E4065" i="1"/>
  <c r="E4057" i="1"/>
  <c r="E4049" i="1"/>
  <c r="E4041" i="1"/>
  <c r="E4033" i="1"/>
  <c r="E4025" i="1"/>
  <c r="E4017" i="1"/>
  <c r="E4009" i="1"/>
  <c r="E4001" i="1"/>
  <c r="E3993" i="1"/>
  <c r="E3985" i="1"/>
  <c r="E3977" i="1"/>
  <c r="E3969" i="1"/>
  <c r="E3961" i="1"/>
  <c r="E3953" i="1"/>
  <c r="E3945" i="1"/>
  <c r="E3937" i="1"/>
  <c r="E3929" i="1"/>
  <c r="E3921" i="1"/>
  <c r="E3913" i="1"/>
  <c r="E3905" i="1"/>
  <c r="E3897" i="1"/>
  <c r="E3889" i="1"/>
  <c r="E3881" i="1"/>
  <c r="E3873" i="1"/>
  <c r="E3865" i="1"/>
  <c r="E3857" i="1"/>
  <c r="E3849" i="1"/>
  <c r="E3841" i="1"/>
  <c r="E3833" i="1"/>
  <c r="E3825" i="1"/>
  <c r="E3817" i="1"/>
  <c r="E3809" i="1"/>
  <c r="E3801" i="1"/>
  <c r="E3793" i="1"/>
  <c r="E3785" i="1"/>
  <c r="E3777" i="1"/>
  <c r="E3769" i="1"/>
  <c r="E3761" i="1"/>
  <c r="E3753" i="1"/>
  <c r="E3745" i="1"/>
  <c r="E3737" i="1"/>
  <c r="E3729" i="1"/>
  <c r="E3721" i="1"/>
  <c r="E3713" i="1"/>
  <c r="E3705" i="1"/>
  <c r="E3697" i="1"/>
  <c r="E3689" i="1"/>
  <c r="E3681" i="1"/>
  <c r="E3673" i="1"/>
  <c r="E3665" i="1"/>
  <c r="E3657" i="1"/>
  <c r="E3649" i="1"/>
  <c r="E3641" i="1"/>
  <c r="E3633" i="1"/>
  <c r="E3625" i="1"/>
  <c r="E3617" i="1"/>
  <c r="E3609" i="1"/>
  <c r="E3601" i="1"/>
  <c r="E3593" i="1"/>
  <c r="E3585" i="1"/>
  <c r="E3577" i="1"/>
  <c r="E3569" i="1"/>
  <c r="E3561" i="1"/>
  <c r="E3553" i="1"/>
  <c r="E3545" i="1"/>
  <c r="E3537" i="1"/>
  <c r="E3529" i="1"/>
  <c r="E3521" i="1"/>
  <c r="E3513" i="1"/>
  <c r="E3505" i="1"/>
  <c r="E3497" i="1"/>
  <c r="E3489" i="1"/>
  <c r="E3481" i="1"/>
  <c r="E3473" i="1"/>
  <c r="E3465" i="1"/>
  <c r="E3457" i="1"/>
  <c r="E3449" i="1"/>
  <c r="E3441" i="1"/>
  <c r="E3433" i="1"/>
  <c r="E3425" i="1"/>
  <c r="E3417" i="1"/>
  <c r="E3409" i="1"/>
  <c r="E3401" i="1"/>
  <c r="E3393" i="1"/>
  <c r="E3385" i="1"/>
  <c r="E3377" i="1"/>
  <c r="E3369" i="1"/>
  <c r="E3361" i="1"/>
  <c r="E3353" i="1"/>
  <c r="E3345" i="1"/>
  <c r="E3337" i="1"/>
  <c r="E3329" i="1"/>
  <c r="E3321" i="1"/>
  <c r="E3313" i="1"/>
  <c r="E3305" i="1"/>
  <c r="E3297" i="1"/>
  <c r="E3289" i="1"/>
  <c r="E3281" i="1"/>
  <c r="E3273" i="1"/>
  <c r="E3265" i="1"/>
  <c r="E3257" i="1"/>
  <c r="E3249" i="1"/>
  <c r="E3241" i="1"/>
  <c r="E3233" i="1"/>
  <c r="E3225" i="1"/>
  <c r="E3217" i="1"/>
  <c r="E3209" i="1"/>
  <c r="E3201" i="1"/>
  <c r="E3193" i="1"/>
  <c r="E3185" i="1"/>
  <c r="E3177" i="1"/>
  <c r="E3169" i="1"/>
  <c r="E3161" i="1"/>
  <c r="E3153" i="1"/>
  <c r="E3145" i="1"/>
  <c r="E3137" i="1"/>
  <c r="E3129" i="1"/>
  <c r="E3121" i="1"/>
  <c r="E3113" i="1"/>
  <c r="E3105" i="1"/>
  <c r="E3097" i="1"/>
  <c r="E3089" i="1"/>
  <c r="E3081" i="1"/>
  <c r="E3073" i="1"/>
  <c r="E3065" i="1"/>
  <c r="E3057" i="1"/>
  <c r="E3049" i="1"/>
  <c r="E3041" i="1"/>
  <c r="E3033" i="1"/>
  <c r="E3025" i="1"/>
  <c r="E3017" i="1"/>
  <c r="E3009" i="1"/>
  <c r="E3001" i="1"/>
  <c r="E2993" i="1"/>
  <c r="E2985" i="1"/>
  <c r="E2977" i="1"/>
  <c r="E2969" i="1"/>
  <c r="E2961" i="1"/>
  <c r="E2953" i="1"/>
  <c r="E2945" i="1"/>
  <c r="E2937" i="1"/>
  <c r="E2929" i="1"/>
  <c r="E2921" i="1"/>
  <c r="E2913" i="1"/>
  <c r="E2905" i="1"/>
  <c r="E2897" i="1"/>
  <c r="E2889" i="1"/>
  <c r="E2881" i="1"/>
  <c r="E2873" i="1"/>
  <c r="E2865" i="1"/>
  <c r="E2857" i="1"/>
  <c r="E2849" i="1"/>
  <c r="E2841" i="1"/>
  <c r="E2833" i="1"/>
  <c r="E2825" i="1"/>
  <c r="E2817" i="1"/>
  <c r="E2809" i="1"/>
  <c r="E2801" i="1"/>
  <c r="E2793" i="1"/>
  <c r="E2785" i="1"/>
  <c r="E2777" i="1"/>
  <c r="E2769" i="1"/>
  <c r="E2761" i="1"/>
  <c r="E2753" i="1"/>
  <c r="E2745" i="1"/>
  <c r="E2737" i="1"/>
  <c r="E2729" i="1"/>
  <c r="E2721" i="1"/>
  <c r="E2713" i="1"/>
  <c r="E2705" i="1"/>
  <c r="E2697" i="1"/>
  <c r="E2689" i="1"/>
  <c r="E2681" i="1"/>
  <c r="E2673" i="1"/>
  <c r="E2665" i="1"/>
  <c r="E2657" i="1"/>
  <c r="E2649" i="1"/>
  <c r="E2641" i="1"/>
  <c r="E2633" i="1"/>
  <c r="E2625" i="1"/>
  <c r="E2617" i="1"/>
  <c r="E2609" i="1"/>
  <c r="E2601" i="1"/>
  <c r="E2593" i="1"/>
  <c r="E2585" i="1"/>
  <c r="E2577" i="1"/>
  <c r="E2569" i="1"/>
  <c r="E2561" i="1"/>
  <c r="E2553" i="1"/>
  <c r="E2545" i="1"/>
  <c r="E2537" i="1"/>
  <c r="E2529" i="1"/>
  <c r="E2521" i="1"/>
  <c r="E2513" i="1"/>
  <c r="E2505" i="1"/>
  <c r="E2497" i="1"/>
  <c r="E2489" i="1"/>
  <c r="E2481" i="1"/>
  <c r="E2473" i="1"/>
  <c r="E2465" i="1"/>
  <c r="E2457" i="1"/>
  <c r="E2449" i="1"/>
  <c r="E2441" i="1"/>
  <c r="E2433" i="1"/>
  <c r="E2425" i="1"/>
  <c r="E2417" i="1"/>
  <c r="E2409" i="1"/>
  <c r="E2401" i="1"/>
  <c r="E2393" i="1"/>
  <c r="E2385" i="1"/>
  <c r="E2377" i="1"/>
  <c r="E2369" i="1"/>
  <c r="E2361" i="1"/>
  <c r="E2353" i="1"/>
  <c r="E2345" i="1"/>
  <c r="E2337" i="1"/>
  <c r="E2329" i="1"/>
  <c r="E2321" i="1"/>
  <c r="E2313" i="1"/>
  <c r="E2305" i="1"/>
  <c r="E2297" i="1"/>
  <c r="E2289" i="1"/>
  <c r="E2281" i="1"/>
  <c r="E2273" i="1"/>
  <c r="E2265" i="1"/>
  <c r="E2257" i="1"/>
  <c r="E2249" i="1"/>
  <c r="E2241" i="1"/>
  <c r="E2233" i="1"/>
  <c r="E2225" i="1"/>
  <c r="E2217" i="1"/>
  <c r="E2209" i="1"/>
  <c r="E2201" i="1"/>
  <c r="E2193" i="1"/>
  <c r="E2185" i="1"/>
  <c r="E2177" i="1"/>
  <c r="E2169" i="1"/>
  <c r="E2161" i="1"/>
  <c r="E2153" i="1"/>
  <c r="E2145" i="1"/>
  <c r="E2137" i="1"/>
  <c r="E2129" i="1"/>
  <c r="E2121" i="1"/>
  <c r="E2113" i="1"/>
  <c r="E2105" i="1"/>
  <c r="E2097" i="1"/>
  <c r="E2089" i="1"/>
  <c r="E2081" i="1"/>
  <c r="E2073" i="1"/>
  <c r="E2065" i="1"/>
  <c r="E2057" i="1"/>
  <c r="E2049" i="1"/>
  <c r="E2041" i="1"/>
  <c r="E2033" i="1"/>
  <c r="E2025" i="1"/>
  <c r="E2017" i="1"/>
  <c r="E2009" i="1"/>
  <c r="E2001" i="1"/>
  <c r="E1993" i="1"/>
  <c r="E1985" i="1"/>
  <c r="E1977" i="1"/>
  <c r="E1969" i="1"/>
  <c r="E1961" i="1"/>
  <c r="E1953" i="1"/>
  <c r="E1945" i="1"/>
  <c r="E1937" i="1"/>
  <c r="E1929" i="1"/>
  <c r="E1921" i="1"/>
  <c r="E1913" i="1"/>
  <c r="E1905" i="1"/>
  <c r="E1897" i="1"/>
  <c r="E1889" i="1"/>
  <c r="E1881" i="1"/>
  <c r="E1873" i="1"/>
  <c r="E1865" i="1"/>
  <c r="E1857" i="1"/>
  <c r="E1849" i="1"/>
  <c r="E1841" i="1"/>
  <c r="E1833" i="1"/>
  <c r="E1825" i="1"/>
  <c r="E1817" i="1"/>
  <c r="E1809" i="1"/>
  <c r="E1801" i="1"/>
  <c r="E1793" i="1"/>
  <c r="E1785" i="1"/>
  <c r="E1777" i="1"/>
  <c r="E1769" i="1"/>
  <c r="E1761" i="1"/>
  <c r="E1753" i="1"/>
  <c r="E1745" i="1"/>
  <c r="E1737" i="1"/>
  <c r="E1729" i="1"/>
  <c r="E1721" i="1"/>
  <c r="E1713" i="1"/>
  <c r="E1705" i="1"/>
  <c r="E1697" i="1"/>
  <c r="E1689" i="1"/>
  <c r="E1681" i="1"/>
  <c r="E1673" i="1"/>
  <c r="E1665" i="1"/>
  <c r="E1657" i="1"/>
  <c r="E1649" i="1"/>
  <c r="E1641" i="1"/>
  <c r="E1633" i="1"/>
  <c r="E1625" i="1"/>
  <c r="E1617" i="1"/>
  <c r="E1609" i="1"/>
  <c r="E1601" i="1"/>
  <c r="E1593" i="1"/>
  <c r="E1585" i="1"/>
  <c r="E1577" i="1"/>
  <c r="E1569" i="1"/>
  <c r="E1561" i="1"/>
  <c r="E1553" i="1"/>
  <c r="E1545" i="1"/>
  <c r="E1537" i="1"/>
  <c r="E1529" i="1"/>
  <c r="E1521" i="1"/>
  <c r="E1513" i="1"/>
  <c r="E1505" i="1"/>
  <c r="E1497" i="1"/>
  <c r="E1489" i="1"/>
  <c r="E1481" i="1"/>
  <c r="E1473" i="1"/>
  <c r="E1465" i="1"/>
  <c r="E1457" i="1"/>
  <c r="E1449" i="1"/>
  <c r="E1441" i="1"/>
  <c r="E1433" i="1"/>
  <c r="E1425" i="1"/>
  <c r="E1417" i="1"/>
  <c r="E1409" i="1"/>
  <c r="E1401" i="1"/>
  <c r="E1393" i="1"/>
  <c r="E1385" i="1"/>
  <c r="E1377" i="1"/>
  <c r="E1369" i="1"/>
  <c r="E1361" i="1"/>
  <c r="E1353" i="1"/>
  <c r="E1345" i="1"/>
  <c r="E1337" i="1"/>
  <c r="E1329" i="1"/>
  <c r="E1321" i="1"/>
  <c r="E1313" i="1"/>
  <c r="E1305" i="1"/>
  <c r="E1297" i="1"/>
  <c r="E1289" i="1"/>
  <c r="E1281" i="1"/>
  <c r="E1273" i="1"/>
  <c r="E1265" i="1"/>
  <c r="E1257" i="1"/>
  <c r="E1249" i="1"/>
  <c r="E1241" i="1"/>
  <c r="E1233" i="1"/>
  <c r="E1225" i="1"/>
  <c r="E1217" i="1"/>
  <c r="E1209" i="1"/>
  <c r="E1201" i="1"/>
  <c r="E1193" i="1"/>
  <c r="E1185" i="1"/>
  <c r="E1177" i="1"/>
  <c r="E1169" i="1"/>
  <c r="E1161" i="1"/>
  <c r="E1153" i="1"/>
  <c r="E1145" i="1"/>
  <c r="E1137" i="1"/>
  <c r="E1129" i="1"/>
  <c r="E1121" i="1"/>
  <c r="E1113" i="1"/>
  <c r="E1105" i="1"/>
  <c r="E1097" i="1"/>
  <c r="E1089" i="1"/>
  <c r="E1081" i="1"/>
  <c r="E1073" i="1"/>
  <c r="E1065" i="1"/>
  <c r="E1057" i="1"/>
  <c r="E1049" i="1"/>
  <c r="E1041" i="1"/>
  <c r="E1033" i="1"/>
  <c r="E1025" i="1"/>
  <c r="E1017" i="1"/>
  <c r="E1009" i="1"/>
  <c r="E1001" i="1"/>
  <c r="E993" i="1"/>
  <c r="E985" i="1"/>
  <c r="E977" i="1"/>
  <c r="E969" i="1"/>
  <c r="E961" i="1"/>
  <c r="E953" i="1"/>
  <c r="E945" i="1"/>
  <c r="E937" i="1"/>
  <c r="E929" i="1"/>
  <c r="E921" i="1"/>
  <c r="E913" i="1"/>
  <c r="E905" i="1"/>
  <c r="E897" i="1"/>
  <c r="E889" i="1"/>
  <c r="E881" i="1"/>
  <c r="E873" i="1"/>
  <c r="E865" i="1"/>
  <c r="E857" i="1"/>
  <c r="E849" i="1"/>
  <c r="E841" i="1"/>
  <c r="E833" i="1"/>
  <c r="E825" i="1"/>
  <c r="E817" i="1"/>
  <c r="E809" i="1"/>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13" i="1"/>
  <c r="E505" i="1"/>
  <c r="E497" i="1"/>
  <c r="E489" i="1"/>
  <c r="E481" i="1"/>
  <c r="E473" i="1"/>
  <c r="E465" i="1"/>
  <c r="E457" i="1"/>
  <c r="E449" i="1"/>
  <c r="E441" i="1"/>
  <c r="E433" i="1"/>
  <c r="E425" i="1"/>
  <c r="E417" i="1"/>
  <c r="E409" i="1"/>
  <c r="E401" i="1"/>
  <c r="E393" i="1"/>
  <c r="E385" i="1"/>
  <c r="E377" i="1"/>
  <c r="E369" i="1"/>
  <c r="E361" i="1"/>
  <c r="E353" i="1"/>
  <c r="E345" i="1"/>
  <c r="E337" i="1"/>
  <c r="E329" i="1"/>
  <c r="E321" i="1"/>
  <c r="E313" i="1"/>
  <c r="E305" i="1"/>
  <c r="E297" i="1"/>
  <c r="E289" i="1"/>
  <c r="E281" i="1"/>
  <c r="E273" i="1"/>
  <c r="E265" i="1"/>
  <c r="E257" i="1"/>
  <c r="E249" i="1"/>
  <c r="E241" i="1"/>
  <c r="E233" i="1"/>
  <c r="E225" i="1"/>
  <c r="E217" i="1"/>
  <c r="E209" i="1"/>
  <c r="E201" i="1"/>
  <c r="E193" i="1"/>
  <c r="E185" i="1"/>
  <c r="E177" i="1"/>
  <c r="E169" i="1"/>
  <c r="E161" i="1"/>
  <c r="E153" i="1"/>
  <c r="E145" i="1"/>
  <c r="E137" i="1"/>
  <c r="E129" i="1"/>
  <c r="E121" i="1"/>
  <c r="E113" i="1"/>
  <c r="E105" i="1"/>
  <c r="E97" i="1"/>
  <c r="E89" i="1"/>
  <c r="E81" i="1"/>
  <c r="E73" i="1"/>
  <c r="E65" i="1"/>
  <c r="E57" i="1"/>
  <c r="E49" i="1"/>
  <c r="E41" i="1"/>
  <c r="E33" i="1"/>
  <c r="E25" i="1"/>
  <c r="E17" i="1"/>
  <c r="E9" i="1"/>
  <c r="E2" i="1"/>
  <c r="E22" i="1"/>
  <c r="E6" i="1"/>
  <c r="E76" i="1"/>
  <c r="E44" i="1"/>
  <c r="E4" i="1"/>
  <c r="E9959" i="1"/>
  <c r="E9907" i="1"/>
  <c r="E9856" i="1"/>
  <c r="E9806" i="1"/>
  <c r="E9754" i="1"/>
  <c r="E9703" i="1"/>
  <c r="E9651" i="1"/>
  <c r="E9600" i="1"/>
  <c r="E9550" i="1"/>
  <c r="E9498" i="1"/>
  <c r="E9447" i="1"/>
  <c r="E9395" i="1"/>
  <c r="E9344" i="1"/>
  <c r="E9294" i="1"/>
  <c r="E9242" i="1"/>
  <c r="E9191" i="1"/>
  <c r="E9139" i="1"/>
  <c r="E9088" i="1"/>
  <c r="E9038" i="1"/>
  <c r="E8986" i="1"/>
  <c r="E8935" i="1"/>
  <c r="E8883" i="1"/>
  <c r="E8832" i="1"/>
  <c r="E8782" i="1"/>
  <c r="E8730" i="1"/>
  <c r="E8679" i="1"/>
  <c r="E8627" i="1"/>
  <c r="E8576" i="1"/>
  <c r="E8526" i="1"/>
  <c r="E8474" i="1"/>
  <c r="E8423" i="1"/>
  <c r="E8371" i="1"/>
  <c r="E8320" i="1"/>
  <c r="E8270" i="1"/>
  <c r="E8218" i="1"/>
  <c r="E8167" i="1"/>
  <c r="E8115" i="1"/>
  <c r="E8064" i="1"/>
  <c r="E8014" i="1"/>
  <c r="E7962" i="1"/>
  <c r="E7911" i="1"/>
  <c r="E7859" i="1"/>
  <c r="E7808" i="1"/>
  <c r="E7776" i="1"/>
  <c r="E7739" i="1"/>
  <c r="E7706" i="1"/>
  <c r="E7674" i="1"/>
  <c r="E7638" i="1"/>
  <c r="E7603" i="1"/>
  <c r="E7571" i="1"/>
  <c r="E7535" i="1"/>
  <c r="E7502" i="1"/>
  <c r="E7470" i="1"/>
  <c r="E7432" i="1"/>
  <c r="E7399" i="1"/>
  <c r="E7367" i="1"/>
  <c r="E7340" i="1"/>
  <c r="E7319" i="1"/>
  <c r="E7299" i="1"/>
  <c r="E7276" i="1"/>
  <c r="E7255" i="1"/>
  <c r="E7235" i="1"/>
  <c r="E7212" i="1"/>
  <c r="E7191" i="1"/>
  <c r="E7171" i="1"/>
  <c r="E7148" i="1"/>
  <c r="E7127" i="1"/>
  <c r="E7107" i="1"/>
  <c r="E7084" i="1"/>
  <c r="E7063" i="1"/>
  <c r="E7043" i="1"/>
  <c r="E7020" i="1"/>
  <c r="E6999" i="1"/>
  <c r="E6979" i="1"/>
  <c r="E6956" i="1"/>
  <c r="E6935" i="1"/>
  <c r="E6915" i="1"/>
  <c r="E6892" i="1"/>
  <c r="E6871" i="1"/>
  <c r="E6851" i="1"/>
  <c r="E6828" i="1"/>
  <c r="E6807" i="1"/>
  <c r="E6787" i="1"/>
  <c r="E6764" i="1"/>
  <c r="E6743" i="1"/>
  <c r="E6723" i="1"/>
  <c r="E6700" i="1"/>
  <c r="E6679" i="1"/>
  <c r="E6659" i="1"/>
  <c r="E6636" i="1"/>
  <c r="E6615" i="1"/>
  <c r="E6595" i="1"/>
  <c r="E6572" i="1"/>
  <c r="E6551" i="1"/>
  <c r="E6531" i="1"/>
  <c r="E6508" i="1"/>
  <c r="E6487" i="1"/>
  <c r="E6467" i="1"/>
  <c r="E6444" i="1"/>
  <c r="E6423" i="1"/>
  <c r="E6403" i="1"/>
  <c r="E6380" i="1"/>
  <c r="E6359" i="1"/>
  <c r="E6339" i="1"/>
  <c r="E6316" i="1"/>
  <c r="E6295" i="1"/>
  <c r="E6275" i="1"/>
  <c r="E6252" i="1"/>
  <c r="E6231" i="1"/>
  <c r="E6211" i="1"/>
  <c r="E6188" i="1"/>
  <c r="E6167" i="1"/>
  <c r="E6147" i="1"/>
  <c r="E6124" i="1"/>
  <c r="E6103" i="1"/>
  <c r="E6083" i="1"/>
  <c r="E6060" i="1"/>
  <c r="E6039" i="1"/>
  <c r="E6019" i="1"/>
  <c r="E5996" i="1"/>
  <c r="E5975" i="1"/>
  <c r="E5955" i="1"/>
  <c r="E5932" i="1"/>
  <c r="E5911" i="1"/>
  <c r="E5891" i="1"/>
  <c r="E5868" i="1"/>
  <c r="E5847" i="1"/>
  <c r="E5827" i="1"/>
  <c r="E5804" i="1"/>
  <c r="E5783" i="1"/>
  <c r="E5763" i="1"/>
  <c r="E5740" i="1"/>
  <c r="E5719" i="1"/>
  <c r="E5699" i="1"/>
  <c r="E5676" i="1"/>
  <c r="E5660" i="1"/>
  <c r="E5644" i="1"/>
  <c r="E5628" i="1"/>
  <c r="E5612" i="1"/>
  <c r="E5596" i="1"/>
  <c r="E5580" i="1"/>
  <c r="E5564" i="1"/>
  <c r="E5548" i="1"/>
  <c r="E5532" i="1"/>
  <c r="E5516" i="1"/>
  <c r="E5500" i="1"/>
  <c r="E5484" i="1"/>
  <c r="E5468" i="1"/>
  <c r="E5452" i="1"/>
  <c r="E5436" i="1"/>
  <c r="E5420" i="1"/>
  <c r="E5404" i="1"/>
  <c r="E5388" i="1"/>
  <c r="E5372" i="1"/>
  <c r="E5356" i="1"/>
  <c r="E5340" i="1"/>
  <c r="E5324" i="1"/>
  <c r="E5308" i="1"/>
  <c r="E5292" i="1"/>
  <c r="E5276" i="1"/>
  <c r="E5260" i="1"/>
  <c r="E5244" i="1"/>
  <c r="E5228" i="1"/>
  <c r="E5212" i="1"/>
  <c r="E5196" i="1"/>
  <c r="E5180" i="1"/>
  <c r="E5164" i="1"/>
  <c r="E5148" i="1"/>
  <c r="E5132" i="1"/>
  <c r="E5116" i="1"/>
  <c r="E5100" i="1"/>
  <c r="E5084" i="1"/>
  <c r="E5068" i="1"/>
  <c r="E5052" i="1"/>
  <c r="E5036" i="1"/>
  <c r="E5020" i="1"/>
  <c r="E5004" i="1"/>
  <c r="E4988" i="1"/>
  <c r="E4972" i="1"/>
  <c r="E4956" i="1"/>
  <c r="E4940" i="1"/>
  <c r="E4924" i="1"/>
  <c r="E4908" i="1"/>
  <c r="E4892" i="1"/>
  <c r="E4876" i="1"/>
  <c r="E4860" i="1"/>
  <c r="E4844" i="1"/>
  <c r="E4828" i="1"/>
  <c r="E4812" i="1"/>
  <c r="E4796" i="1"/>
  <c r="E4780" i="1"/>
  <c r="E4764" i="1"/>
  <c r="E4748" i="1"/>
  <c r="E4735" i="1"/>
  <c r="E4722" i="1"/>
  <c r="E4708" i="1"/>
  <c r="E4697" i="1"/>
  <c r="E4683" i="1"/>
  <c r="E4671" i="1"/>
  <c r="E4658" i="1"/>
  <c r="E4644" i="1"/>
  <c r="E4633" i="1"/>
  <c r="E4619" i="1"/>
  <c r="E4607" i="1"/>
  <c r="E4594" i="1"/>
  <c r="E4580" i="1"/>
  <c r="E4569" i="1"/>
  <c r="E4555" i="1"/>
  <c r="E4543" i="1"/>
  <c r="E4530" i="1"/>
  <c r="E4516" i="1"/>
  <c r="E4505" i="1"/>
  <c r="E4491" i="1"/>
  <c r="E4479" i="1"/>
  <c r="E4466" i="1"/>
  <c r="E4452" i="1"/>
  <c r="E4441" i="1"/>
  <c r="E4427" i="1"/>
  <c r="E4415" i="1"/>
  <c r="E4402" i="1"/>
  <c r="E4388" i="1"/>
  <c r="E4377" i="1"/>
  <c r="E4363" i="1"/>
  <c r="E4351" i="1"/>
  <c r="E4339" i="1"/>
  <c r="E4329" i="1"/>
  <c r="E4320" i="1"/>
  <c r="E4312" i="1"/>
  <c r="E4304" i="1"/>
  <c r="E4296" i="1"/>
  <c r="E4288" i="1"/>
  <c r="E4280" i="1"/>
  <c r="E4272" i="1"/>
  <c r="E4264" i="1"/>
  <c r="E4256" i="1"/>
  <c r="E4248" i="1"/>
  <c r="E4240" i="1"/>
  <c r="E4232" i="1"/>
  <c r="E4224" i="1"/>
  <c r="E4216" i="1"/>
  <c r="E4208" i="1"/>
  <c r="E4200" i="1"/>
  <c r="E4192" i="1"/>
  <c r="E4184" i="1"/>
  <c r="E4176" i="1"/>
  <c r="E4168" i="1"/>
  <c r="E4160" i="1"/>
  <c r="E4152" i="1"/>
  <c r="E4144" i="1"/>
  <c r="E4136" i="1"/>
  <c r="E4128" i="1"/>
  <c r="E4120" i="1"/>
  <c r="E4112" i="1"/>
  <c r="E4104" i="1"/>
  <c r="E4096" i="1"/>
  <c r="E4088" i="1"/>
  <c r="E4080" i="1"/>
  <c r="E4072" i="1"/>
  <c r="E4064" i="1"/>
  <c r="E4056" i="1"/>
  <c r="E4048" i="1"/>
  <c r="E4040" i="1"/>
  <c r="E4032" i="1"/>
  <c r="E4024" i="1"/>
  <c r="E4016" i="1"/>
  <c r="E4008" i="1"/>
  <c r="E4000" i="1"/>
  <c r="E3992" i="1"/>
  <c r="E3984" i="1"/>
  <c r="E3976" i="1"/>
  <c r="E3968" i="1"/>
  <c r="E3960" i="1"/>
  <c r="E3952" i="1"/>
  <c r="E3944" i="1"/>
  <c r="E3936" i="1"/>
  <c r="E3928" i="1"/>
  <c r="E3920" i="1"/>
  <c r="E3912" i="1"/>
  <c r="E3904" i="1"/>
  <c r="E3896" i="1"/>
  <c r="E3888" i="1"/>
  <c r="E3880" i="1"/>
  <c r="E3872" i="1"/>
  <c r="E3864" i="1"/>
  <c r="E3856" i="1"/>
  <c r="E3848" i="1"/>
  <c r="E3840" i="1"/>
  <c r="E3832" i="1"/>
  <c r="E3824" i="1"/>
  <c r="E3816" i="1"/>
  <c r="E3808" i="1"/>
  <c r="E3800" i="1"/>
  <c r="E3792" i="1"/>
  <c r="E3784" i="1"/>
  <c r="E3776" i="1"/>
  <c r="E3768" i="1"/>
  <c r="E3760" i="1"/>
  <c r="E3752" i="1"/>
  <c r="E3744" i="1"/>
  <c r="E3736" i="1"/>
  <c r="E3728" i="1"/>
  <c r="E3720" i="1"/>
  <c r="E3712" i="1"/>
  <c r="E3704" i="1"/>
  <c r="E3696" i="1"/>
  <c r="E3688" i="1"/>
  <c r="E3680" i="1"/>
  <c r="E3672" i="1"/>
  <c r="E3664" i="1"/>
  <c r="E3656" i="1"/>
  <c r="E3648" i="1"/>
  <c r="E3640" i="1"/>
  <c r="E3632" i="1"/>
  <c r="E3624" i="1"/>
  <c r="E3616" i="1"/>
  <c r="E3608" i="1"/>
  <c r="E3600" i="1"/>
  <c r="E3592" i="1"/>
  <c r="E3584" i="1"/>
  <c r="E3576" i="1"/>
  <c r="E3568" i="1"/>
  <c r="E3560" i="1"/>
  <c r="E3552" i="1"/>
  <c r="E3544" i="1"/>
  <c r="E3536" i="1"/>
  <c r="E3528" i="1"/>
  <c r="E3520" i="1"/>
  <c r="E3512" i="1"/>
  <c r="E3504" i="1"/>
  <c r="E3496" i="1"/>
  <c r="E3488" i="1"/>
  <c r="E3480" i="1"/>
  <c r="E3472" i="1"/>
  <c r="E3464" i="1"/>
  <c r="E3456" i="1"/>
  <c r="E3448" i="1"/>
  <c r="E3440" i="1"/>
  <c r="E3432" i="1"/>
  <c r="E3424" i="1"/>
  <c r="E3416" i="1"/>
  <c r="E3408" i="1"/>
  <c r="E3400" i="1"/>
  <c r="E3392" i="1"/>
  <c r="E3384" i="1"/>
  <c r="E3376" i="1"/>
  <c r="E3368" i="1"/>
  <c r="E3360" i="1"/>
  <c r="E3352" i="1"/>
  <c r="E3344" i="1"/>
  <c r="E3336" i="1"/>
  <c r="E3328" i="1"/>
  <c r="E3320" i="1"/>
  <c r="E3312" i="1"/>
  <c r="E3304" i="1"/>
  <c r="E3296" i="1"/>
  <c r="E3288" i="1"/>
  <c r="E3280" i="1"/>
  <c r="E3272" i="1"/>
  <c r="E3264" i="1"/>
  <c r="E3256" i="1"/>
  <c r="E3248" i="1"/>
  <c r="E3240" i="1"/>
  <c r="E3232" i="1"/>
  <c r="E3224" i="1"/>
  <c r="E3216" i="1"/>
  <c r="E3208" i="1"/>
  <c r="E3200" i="1"/>
  <c r="E3192" i="1"/>
  <c r="E3184" i="1"/>
  <c r="E3176" i="1"/>
  <c r="E3168" i="1"/>
  <c r="E3160" i="1"/>
  <c r="E3152" i="1"/>
  <c r="E3144" i="1"/>
  <c r="E3136" i="1"/>
  <c r="E3128" i="1"/>
  <c r="E3120" i="1"/>
  <c r="E3112" i="1"/>
  <c r="E3104" i="1"/>
  <c r="E3096" i="1"/>
  <c r="E3088" i="1"/>
  <c r="E3080" i="1"/>
  <c r="E3072" i="1"/>
  <c r="E3064" i="1"/>
  <c r="E3056" i="1"/>
  <c r="E3048" i="1"/>
  <c r="E3040" i="1"/>
  <c r="E3032" i="1"/>
  <c r="E3024" i="1"/>
  <c r="E3016" i="1"/>
  <c r="E3008" i="1"/>
  <c r="E3000" i="1"/>
  <c r="E2992" i="1"/>
  <c r="E2984" i="1"/>
  <c r="E2976" i="1"/>
  <c r="E2968" i="1"/>
  <c r="E2960" i="1"/>
  <c r="E2952" i="1"/>
  <c r="E2944" i="1"/>
  <c r="E2936" i="1"/>
  <c r="E2928" i="1"/>
  <c r="E2920" i="1"/>
  <c r="E2912" i="1"/>
  <c r="E2904" i="1"/>
  <c r="E2896" i="1"/>
  <c r="E2888" i="1"/>
  <c r="E2880" i="1"/>
  <c r="E2872" i="1"/>
  <c r="E2864" i="1"/>
  <c r="E2856" i="1"/>
  <c r="E2848" i="1"/>
  <c r="E2840" i="1"/>
  <c r="E2832" i="1"/>
  <c r="E2824" i="1"/>
  <c r="E2816" i="1"/>
  <c r="E2808" i="1"/>
  <c r="E2800" i="1"/>
  <c r="E2792" i="1"/>
  <c r="E2784" i="1"/>
  <c r="E2776" i="1"/>
  <c r="E2768" i="1"/>
  <c r="E2760" i="1"/>
  <c r="E2752" i="1"/>
  <c r="E2744" i="1"/>
  <c r="E2736" i="1"/>
  <c r="E2728" i="1"/>
  <c r="E2720" i="1"/>
  <c r="E2712" i="1"/>
  <c r="E2704" i="1"/>
  <c r="E2696" i="1"/>
  <c r="E2688" i="1"/>
  <c r="E2680" i="1"/>
  <c r="E2672" i="1"/>
  <c r="E2664" i="1"/>
  <c r="E2656" i="1"/>
  <c r="E2648" i="1"/>
  <c r="E2640" i="1"/>
  <c r="E2632" i="1"/>
  <c r="E2624" i="1"/>
  <c r="E2616" i="1"/>
  <c r="E2608" i="1"/>
  <c r="E2600" i="1"/>
  <c r="E2592" i="1"/>
  <c r="E2584" i="1"/>
  <c r="E2576" i="1"/>
  <c r="E2568" i="1"/>
  <c r="E2560" i="1"/>
  <c r="E2552" i="1"/>
  <c r="E2544" i="1"/>
  <c r="E2536" i="1"/>
  <c r="E2528" i="1"/>
  <c r="E2520" i="1"/>
  <c r="E2512" i="1"/>
  <c r="E2504" i="1"/>
  <c r="E2496" i="1"/>
  <c r="E2488" i="1"/>
  <c r="E2480" i="1"/>
  <c r="E2472" i="1"/>
  <c r="E2464" i="1"/>
  <c r="E2456" i="1"/>
  <c r="E2448" i="1"/>
  <c r="E2440" i="1"/>
  <c r="E2432" i="1"/>
  <c r="E2424" i="1"/>
  <c r="E2416" i="1"/>
  <c r="E2408" i="1"/>
  <c r="E2400" i="1"/>
  <c r="E2392" i="1"/>
  <c r="E2384" i="1"/>
  <c r="E2376" i="1"/>
  <c r="E2368" i="1"/>
  <c r="E2360" i="1"/>
  <c r="E2352" i="1"/>
  <c r="E2344" i="1"/>
  <c r="E2336" i="1"/>
  <c r="E2328" i="1"/>
  <c r="E2320" i="1"/>
  <c r="E2312" i="1"/>
  <c r="E2304" i="1"/>
  <c r="E2296" i="1"/>
  <c r="E2288" i="1"/>
  <c r="E2280" i="1"/>
  <c r="E2272" i="1"/>
  <c r="E2264" i="1"/>
  <c r="E2256" i="1"/>
  <c r="E2248" i="1"/>
  <c r="E2240" i="1"/>
  <c r="E2232" i="1"/>
  <c r="E2224" i="1"/>
  <c r="E2216" i="1"/>
  <c r="E2208" i="1"/>
  <c r="E2200" i="1"/>
  <c r="E2192" i="1"/>
  <c r="E2184" i="1"/>
  <c r="E2176" i="1"/>
  <c r="E2168" i="1"/>
  <c r="E2160" i="1"/>
  <c r="E2152" i="1"/>
  <c r="E2144" i="1"/>
  <c r="E2136" i="1"/>
  <c r="E2128" i="1"/>
  <c r="E2120" i="1"/>
  <c r="E2112" i="1"/>
  <c r="E2104" i="1"/>
  <c r="E2096" i="1"/>
  <c r="E2088" i="1"/>
  <c r="E2080" i="1"/>
  <c r="E2072" i="1"/>
  <c r="E2064" i="1"/>
  <c r="E2056" i="1"/>
  <c r="E2048" i="1"/>
  <c r="E2040" i="1"/>
  <c r="E2032" i="1"/>
  <c r="E2024" i="1"/>
  <c r="E2016" i="1"/>
  <c r="E2008" i="1"/>
  <c r="E2000" i="1"/>
  <c r="E1992" i="1"/>
  <c r="E1984" i="1"/>
  <c r="E1976" i="1"/>
  <c r="E1968" i="1"/>
  <c r="E1960" i="1"/>
  <c r="E1952" i="1"/>
  <c r="E1944" i="1"/>
  <c r="E1936" i="1"/>
  <c r="E1928" i="1"/>
  <c r="E1920" i="1"/>
  <c r="E1912" i="1"/>
  <c r="E1904" i="1"/>
  <c r="E1896" i="1"/>
  <c r="E1888" i="1"/>
  <c r="E1880" i="1"/>
  <c r="E1872" i="1"/>
  <c r="E1864" i="1"/>
  <c r="E1856" i="1"/>
  <c r="E1848" i="1"/>
  <c r="E1840" i="1"/>
  <c r="E1832" i="1"/>
  <c r="E1824" i="1"/>
  <c r="E1816" i="1"/>
  <c r="E1808" i="1"/>
  <c r="E1800" i="1"/>
  <c r="E1792" i="1"/>
  <c r="E1784" i="1"/>
  <c r="E1776" i="1"/>
  <c r="E1768" i="1"/>
  <c r="E1760" i="1"/>
  <c r="E1752" i="1"/>
  <c r="E1744" i="1"/>
  <c r="E1736" i="1"/>
  <c r="E1728" i="1"/>
  <c r="E1720" i="1"/>
  <c r="E1712" i="1"/>
  <c r="E1704" i="1"/>
  <c r="E1696" i="1"/>
  <c r="E1688" i="1"/>
  <c r="E1680" i="1"/>
  <c r="E1672" i="1"/>
  <c r="E1664" i="1"/>
  <c r="E1656" i="1"/>
  <c r="E1648" i="1"/>
  <c r="E1640" i="1"/>
  <c r="E1632" i="1"/>
  <c r="E1624" i="1"/>
  <c r="E1616" i="1"/>
  <c r="E1608" i="1"/>
  <c r="E1600" i="1"/>
  <c r="E1592" i="1"/>
  <c r="E1584" i="1"/>
  <c r="E1576" i="1"/>
  <c r="E1568" i="1"/>
  <c r="E1560" i="1"/>
  <c r="E1552" i="1"/>
  <c r="E1544" i="1"/>
  <c r="E1536" i="1"/>
  <c r="E1528" i="1"/>
  <c r="E1520" i="1"/>
  <c r="E1512" i="1"/>
  <c r="E1504" i="1"/>
  <c r="E1496" i="1"/>
  <c r="E1488" i="1"/>
  <c r="E1480" i="1"/>
  <c r="E1472" i="1"/>
  <c r="E1464" i="1"/>
  <c r="E1456" i="1"/>
  <c r="E1448" i="1"/>
  <c r="E1440" i="1"/>
  <c r="E1432" i="1"/>
  <c r="E1424" i="1"/>
  <c r="E1416" i="1"/>
  <c r="E1408" i="1"/>
  <c r="E1400" i="1"/>
  <c r="E1392" i="1"/>
  <c r="E1384" i="1"/>
  <c r="E1376" i="1"/>
  <c r="E1368" i="1"/>
  <c r="E1360" i="1"/>
  <c r="E1352" i="1"/>
  <c r="E1344" i="1"/>
  <c r="E1336" i="1"/>
  <c r="E1328" i="1"/>
  <c r="E1320" i="1"/>
  <c r="E1312" i="1"/>
  <c r="E1304" i="1"/>
  <c r="E1296" i="1"/>
  <c r="E1288" i="1"/>
  <c r="E1280" i="1"/>
  <c r="E1272" i="1"/>
  <c r="E1264" i="1"/>
  <c r="E1256" i="1"/>
  <c r="E1248" i="1"/>
  <c r="E1240" i="1"/>
  <c r="E1232" i="1"/>
  <c r="E1224" i="1"/>
  <c r="E1216" i="1"/>
  <c r="E1208" i="1"/>
  <c r="E1200" i="1"/>
  <c r="E1192" i="1"/>
  <c r="E1184" i="1"/>
  <c r="E1176" i="1"/>
  <c r="E1168" i="1"/>
  <c r="E1160" i="1"/>
  <c r="E1152" i="1"/>
  <c r="E1144" i="1"/>
  <c r="E1136" i="1"/>
  <c r="E1128" i="1"/>
  <c r="E1120" i="1"/>
  <c r="E1112" i="1"/>
  <c r="E1104" i="1"/>
  <c r="E1096" i="1"/>
  <c r="E1088" i="1"/>
  <c r="E1080" i="1"/>
  <c r="E1072" i="1"/>
  <c r="E1064" i="1"/>
  <c r="E1056" i="1"/>
  <c r="E1048" i="1"/>
  <c r="E1040" i="1"/>
  <c r="E1032" i="1"/>
  <c r="E1024" i="1"/>
  <c r="E1016" i="1"/>
  <c r="E1008" i="1"/>
  <c r="E1000" i="1"/>
  <c r="E992" i="1"/>
  <c r="E984" i="1"/>
  <c r="E976" i="1"/>
  <c r="E968" i="1"/>
  <c r="E960" i="1"/>
  <c r="E952" i="1"/>
  <c r="E944" i="1"/>
  <c r="E936" i="1"/>
  <c r="E928" i="1"/>
  <c r="E920" i="1"/>
  <c r="E912" i="1"/>
  <c r="E904" i="1"/>
  <c r="E896" i="1"/>
  <c r="E888" i="1"/>
  <c r="E880" i="1"/>
  <c r="E872" i="1"/>
  <c r="E864" i="1"/>
  <c r="E856" i="1"/>
  <c r="E848" i="1"/>
  <c r="E840" i="1"/>
  <c r="E832" i="1"/>
  <c r="E824" i="1"/>
  <c r="E816" i="1"/>
  <c r="E808"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12" i="1"/>
  <c r="E504" i="1"/>
  <c r="E496" i="1"/>
  <c r="E488" i="1"/>
  <c r="E480" i="1"/>
  <c r="E472" i="1"/>
  <c r="E464" i="1"/>
  <c r="E456" i="1"/>
  <c r="E448" i="1"/>
  <c r="E440" i="1"/>
  <c r="E432" i="1"/>
  <c r="E424" i="1"/>
  <c r="E416" i="1"/>
  <c r="E408" i="1"/>
  <c r="E400" i="1"/>
  <c r="E392" i="1"/>
  <c r="E384" i="1"/>
  <c r="E376" i="1"/>
  <c r="E368" i="1"/>
  <c r="E360" i="1"/>
  <c r="E352" i="1"/>
  <c r="E344" i="1"/>
  <c r="E336" i="1"/>
  <c r="E328" i="1"/>
  <c r="E320" i="1"/>
  <c r="E312" i="1"/>
  <c r="E304" i="1"/>
  <c r="E296" i="1"/>
  <c r="E288" i="1"/>
  <c r="E280" i="1"/>
  <c r="E272" i="1"/>
  <c r="E264"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B9" i="5" l="1" a="1"/>
  <c r="F2" i="1" a="1"/>
  <c r="F9996" i="1" l="1"/>
  <c r="J2501" i="6" s="1"/>
  <c r="F9988" i="1"/>
  <c r="J2499" i="6" s="1"/>
  <c r="F9980" i="1"/>
  <c r="J2497" i="6" s="1"/>
  <c r="F9972" i="1"/>
  <c r="J2495" i="6" s="1"/>
  <c r="F9964" i="1"/>
  <c r="J2493" i="6" s="1"/>
  <c r="F9956" i="1"/>
  <c r="J2491" i="6" s="1"/>
  <c r="F9948" i="1"/>
  <c r="J2489" i="6" s="1"/>
  <c r="F9940" i="1"/>
  <c r="J2487" i="6" s="1"/>
  <c r="F9932" i="1"/>
  <c r="J2485" i="6" s="1"/>
  <c r="F9924" i="1"/>
  <c r="J2483" i="6" s="1"/>
  <c r="F9916" i="1"/>
  <c r="J2481" i="6" s="1"/>
  <c r="F9908" i="1"/>
  <c r="J2479" i="6" s="1"/>
  <c r="F9900" i="1"/>
  <c r="J2477" i="6" s="1"/>
  <c r="F9892" i="1"/>
  <c r="J2475" i="6" s="1"/>
  <c r="F9884" i="1"/>
  <c r="J2473" i="6" s="1"/>
  <c r="F9876" i="1"/>
  <c r="J2471" i="6" s="1"/>
  <c r="F9868" i="1"/>
  <c r="J2469" i="6" s="1"/>
  <c r="F9860" i="1"/>
  <c r="J2467" i="6" s="1"/>
  <c r="F9852" i="1"/>
  <c r="J2465" i="6" s="1"/>
  <c r="F9844" i="1"/>
  <c r="J2463" i="6" s="1"/>
  <c r="F9836" i="1"/>
  <c r="J2461" i="6" s="1"/>
  <c r="F9828" i="1"/>
  <c r="J2459" i="6" s="1"/>
  <c r="F9820" i="1"/>
  <c r="J2457" i="6" s="1"/>
  <c r="F9812" i="1"/>
  <c r="J2455" i="6" s="1"/>
  <c r="F9804" i="1"/>
  <c r="J2453" i="6" s="1"/>
  <c r="F9796" i="1"/>
  <c r="J2451" i="6" s="1"/>
  <c r="F9788" i="1"/>
  <c r="J2449" i="6" s="1"/>
  <c r="F9780" i="1"/>
  <c r="J2447" i="6" s="1"/>
  <c r="F9772" i="1"/>
  <c r="J2445" i="6" s="1"/>
  <c r="F9764" i="1"/>
  <c r="J2443" i="6" s="1"/>
  <c r="F9756" i="1"/>
  <c r="J2441" i="6" s="1"/>
  <c r="F9748" i="1"/>
  <c r="J2439" i="6" s="1"/>
  <c r="F9740" i="1"/>
  <c r="J2437" i="6" s="1"/>
  <c r="F9732" i="1"/>
  <c r="J2435" i="6" s="1"/>
  <c r="F9724" i="1"/>
  <c r="J2433" i="6" s="1"/>
  <c r="F9716" i="1"/>
  <c r="J2431" i="6" s="1"/>
  <c r="F9708" i="1"/>
  <c r="J2429" i="6" s="1"/>
  <c r="F9700" i="1"/>
  <c r="J2427" i="6" s="1"/>
  <c r="F9692" i="1"/>
  <c r="J2425" i="6" s="1"/>
  <c r="F9684" i="1"/>
  <c r="J2423" i="6" s="1"/>
  <c r="F9676" i="1"/>
  <c r="J2421" i="6" s="1"/>
  <c r="F9668" i="1"/>
  <c r="J2419" i="6" s="1"/>
  <c r="F9660" i="1"/>
  <c r="J2417" i="6" s="1"/>
  <c r="F9652" i="1"/>
  <c r="J2415" i="6" s="1"/>
  <c r="F9644" i="1"/>
  <c r="J2413" i="6" s="1"/>
  <c r="F9636" i="1"/>
  <c r="J2411" i="6" s="1"/>
  <c r="F9628" i="1"/>
  <c r="J2409" i="6" s="1"/>
  <c r="F9620" i="1"/>
  <c r="J2407" i="6" s="1"/>
  <c r="F9612" i="1"/>
  <c r="J2405" i="6" s="1"/>
  <c r="F9604" i="1"/>
  <c r="J2403" i="6" s="1"/>
  <c r="F9596" i="1"/>
  <c r="J2401" i="6" s="1"/>
  <c r="F9588" i="1"/>
  <c r="J2399" i="6" s="1"/>
  <c r="F9580" i="1"/>
  <c r="J2397" i="6" s="1"/>
  <c r="F9572" i="1"/>
  <c r="J2395" i="6" s="1"/>
  <c r="F9564" i="1"/>
  <c r="J2393" i="6" s="1"/>
  <c r="F9556" i="1"/>
  <c r="J2391" i="6" s="1"/>
  <c r="F9548" i="1"/>
  <c r="J2389" i="6" s="1"/>
  <c r="F9540" i="1"/>
  <c r="J2387" i="6" s="1"/>
  <c r="F9532" i="1"/>
  <c r="J2385" i="6" s="1"/>
  <c r="F9524" i="1"/>
  <c r="J2383" i="6" s="1"/>
  <c r="F9516" i="1"/>
  <c r="J2381" i="6" s="1"/>
  <c r="F9508" i="1"/>
  <c r="J2379" i="6" s="1"/>
  <c r="F9500" i="1"/>
  <c r="J2377" i="6" s="1"/>
  <c r="F9492" i="1"/>
  <c r="J2375" i="6" s="1"/>
  <c r="F9484" i="1"/>
  <c r="J2373" i="6" s="1"/>
  <c r="F9476" i="1"/>
  <c r="J2371" i="6" s="1"/>
  <c r="F9468" i="1"/>
  <c r="J2369" i="6" s="1"/>
  <c r="F9460" i="1"/>
  <c r="J2367" i="6" s="1"/>
  <c r="F9452" i="1"/>
  <c r="J2365" i="6" s="1"/>
  <c r="F9444" i="1"/>
  <c r="J2363" i="6" s="1"/>
  <c r="F9436" i="1"/>
  <c r="J2361" i="6" s="1"/>
  <c r="F9428" i="1"/>
  <c r="J2359" i="6" s="1"/>
  <c r="F9420" i="1"/>
  <c r="J2357" i="6" s="1"/>
  <c r="F9412" i="1"/>
  <c r="J2355" i="6" s="1"/>
  <c r="F9404" i="1"/>
  <c r="J2353" i="6" s="1"/>
  <c r="F9396" i="1"/>
  <c r="J2351" i="6" s="1"/>
  <c r="F9388" i="1"/>
  <c r="J2349" i="6" s="1"/>
  <c r="F9380" i="1"/>
  <c r="J2347" i="6" s="1"/>
  <c r="F9372" i="1"/>
  <c r="J2345" i="6" s="1"/>
  <c r="F9364" i="1"/>
  <c r="J2343" i="6" s="1"/>
  <c r="F9356" i="1"/>
  <c r="J2341" i="6" s="1"/>
  <c r="F9348" i="1"/>
  <c r="J2339" i="6" s="1"/>
  <c r="F9340" i="1"/>
  <c r="J2337" i="6" s="1"/>
  <c r="F9332" i="1"/>
  <c r="J2335" i="6" s="1"/>
  <c r="F9324" i="1"/>
  <c r="J2333" i="6" s="1"/>
  <c r="F9316" i="1"/>
  <c r="J2331" i="6" s="1"/>
  <c r="F9308" i="1"/>
  <c r="J2329" i="6" s="1"/>
  <c r="F9300" i="1"/>
  <c r="J2327" i="6" s="1"/>
  <c r="F9292" i="1"/>
  <c r="J2325" i="6" s="1"/>
  <c r="F9284" i="1"/>
  <c r="J2323" i="6" s="1"/>
  <c r="F9276" i="1"/>
  <c r="J2321" i="6" s="1"/>
  <c r="F9268" i="1"/>
  <c r="J2319" i="6" s="1"/>
  <c r="F9260" i="1"/>
  <c r="J2317" i="6" s="1"/>
  <c r="F9252" i="1"/>
  <c r="J2315" i="6" s="1"/>
  <c r="F9244" i="1"/>
  <c r="J2313" i="6" s="1"/>
  <c r="F9236" i="1"/>
  <c r="J2311" i="6" s="1"/>
  <c r="F9228" i="1"/>
  <c r="J2309" i="6" s="1"/>
  <c r="F9220" i="1"/>
  <c r="J2307" i="6" s="1"/>
  <c r="F9212" i="1"/>
  <c r="J2305" i="6" s="1"/>
  <c r="F9204" i="1"/>
  <c r="J2303" i="6" s="1"/>
  <c r="F9196" i="1"/>
  <c r="J2301" i="6" s="1"/>
  <c r="F9188" i="1"/>
  <c r="J2299" i="6" s="1"/>
  <c r="F9180" i="1"/>
  <c r="J2297" i="6" s="1"/>
  <c r="F9172" i="1"/>
  <c r="J2295" i="6" s="1"/>
  <c r="F9164" i="1"/>
  <c r="J2293" i="6" s="1"/>
  <c r="F9156" i="1"/>
  <c r="J2291" i="6" s="1"/>
  <c r="F9148" i="1"/>
  <c r="J2289" i="6" s="1"/>
  <c r="F9140" i="1"/>
  <c r="J2287" i="6" s="1"/>
  <c r="F9132" i="1"/>
  <c r="J2285" i="6" s="1"/>
  <c r="F9124" i="1"/>
  <c r="J2283" i="6" s="1"/>
  <c r="F9116" i="1"/>
  <c r="J2281" i="6" s="1"/>
  <c r="F9108" i="1"/>
  <c r="J2279" i="6" s="1"/>
  <c r="F9100" i="1"/>
  <c r="J2277" i="6" s="1"/>
  <c r="F9092" i="1"/>
  <c r="J2275" i="6" s="1"/>
  <c r="F9084" i="1"/>
  <c r="J2273" i="6" s="1"/>
  <c r="F9076" i="1"/>
  <c r="J2271" i="6" s="1"/>
  <c r="F9068" i="1"/>
  <c r="J2269" i="6" s="1"/>
  <c r="F9060" i="1"/>
  <c r="J2267" i="6" s="1"/>
  <c r="F9052" i="1"/>
  <c r="J2265" i="6" s="1"/>
  <c r="F9044" i="1"/>
  <c r="J2263" i="6" s="1"/>
  <c r="F9036" i="1"/>
  <c r="J2261" i="6" s="1"/>
  <c r="F9028" i="1"/>
  <c r="J2259" i="6" s="1"/>
  <c r="F9020" i="1"/>
  <c r="J2257" i="6" s="1"/>
  <c r="F9012" i="1"/>
  <c r="J2255" i="6" s="1"/>
  <c r="F9004" i="1"/>
  <c r="J2253" i="6" s="1"/>
  <c r="F8996" i="1"/>
  <c r="J2251" i="6" s="1"/>
  <c r="F8988" i="1"/>
  <c r="J2249" i="6" s="1"/>
  <c r="F8980" i="1"/>
  <c r="J2247" i="6" s="1"/>
  <c r="F8972" i="1"/>
  <c r="J2245" i="6" s="1"/>
  <c r="F8964" i="1"/>
  <c r="J2243" i="6" s="1"/>
  <c r="F8956" i="1"/>
  <c r="J2241" i="6" s="1"/>
  <c r="F8948" i="1"/>
  <c r="J2239" i="6" s="1"/>
  <c r="F8940" i="1"/>
  <c r="J2237" i="6" s="1"/>
  <c r="F8932" i="1"/>
  <c r="J2235" i="6" s="1"/>
  <c r="F8924" i="1"/>
  <c r="J2233" i="6" s="1"/>
  <c r="F8916" i="1"/>
  <c r="J2231" i="6" s="1"/>
  <c r="F8908" i="1"/>
  <c r="J2229" i="6" s="1"/>
  <c r="F8900" i="1"/>
  <c r="J2227" i="6" s="1"/>
  <c r="F8892" i="1"/>
  <c r="J2225" i="6" s="1"/>
  <c r="F8884" i="1"/>
  <c r="J2223" i="6" s="1"/>
  <c r="F8876" i="1"/>
  <c r="J2221" i="6" s="1"/>
  <c r="F8868" i="1"/>
  <c r="J2219" i="6" s="1"/>
  <c r="F8860" i="1"/>
  <c r="J2217" i="6" s="1"/>
  <c r="F8852" i="1"/>
  <c r="J2215" i="6" s="1"/>
  <c r="F8844" i="1"/>
  <c r="J2213" i="6" s="1"/>
  <c r="F8836" i="1"/>
  <c r="J2211" i="6" s="1"/>
  <c r="F8828" i="1"/>
  <c r="J2209" i="6" s="1"/>
  <c r="F8820" i="1"/>
  <c r="J2207" i="6" s="1"/>
  <c r="F8812" i="1"/>
  <c r="J2205" i="6" s="1"/>
  <c r="F8804" i="1"/>
  <c r="J2203" i="6" s="1"/>
  <c r="F8796" i="1"/>
  <c r="J2201" i="6" s="1"/>
  <c r="F8788" i="1"/>
  <c r="J2199" i="6" s="1"/>
  <c r="F8780" i="1"/>
  <c r="J2197" i="6" s="1"/>
  <c r="F8772" i="1"/>
  <c r="J2195" i="6" s="1"/>
  <c r="F8764" i="1"/>
  <c r="J2193" i="6" s="1"/>
  <c r="F8756" i="1"/>
  <c r="J2191" i="6" s="1"/>
  <c r="F8748" i="1"/>
  <c r="J2189" i="6" s="1"/>
  <c r="F8740" i="1"/>
  <c r="J2187" i="6" s="1"/>
  <c r="F8732" i="1"/>
  <c r="J2185" i="6" s="1"/>
  <c r="F8724" i="1"/>
  <c r="J2183" i="6" s="1"/>
  <c r="F8716" i="1"/>
  <c r="J2181" i="6" s="1"/>
  <c r="F8708" i="1"/>
  <c r="J2179" i="6" s="1"/>
  <c r="F8700" i="1"/>
  <c r="J2177" i="6" s="1"/>
  <c r="F8692" i="1"/>
  <c r="J2175" i="6" s="1"/>
  <c r="F8684" i="1"/>
  <c r="J2173" i="6" s="1"/>
  <c r="F8676" i="1"/>
  <c r="J2171" i="6" s="1"/>
  <c r="F8668" i="1"/>
  <c r="J2169" i="6" s="1"/>
  <c r="F8660" i="1"/>
  <c r="J2167" i="6" s="1"/>
  <c r="F8652" i="1"/>
  <c r="J2165" i="6" s="1"/>
  <c r="F8644" i="1"/>
  <c r="J2163" i="6" s="1"/>
  <c r="F8636" i="1"/>
  <c r="J2161" i="6" s="1"/>
  <c r="F8628" i="1"/>
  <c r="J2159" i="6" s="1"/>
  <c r="F8620" i="1"/>
  <c r="J2157" i="6" s="1"/>
  <c r="F8612" i="1"/>
  <c r="J2155" i="6" s="1"/>
  <c r="F8604" i="1"/>
  <c r="J2153" i="6" s="1"/>
  <c r="F8596" i="1"/>
  <c r="J2151" i="6" s="1"/>
  <c r="F8588" i="1"/>
  <c r="J2149" i="6" s="1"/>
  <c r="F8580" i="1"/>
  <c r="J2147" i="6" s="1"/>
  <c r="F8572" i="1"/>
  <c r="J2145" i="6" s="1"/>
  <c r="F8564" i="1"/>
  <c r="J2143" i="6" s="1"/>
  <c r="F8556" i="1"/>
  <c r="J2141" i="6" s="1"/>
  <c r="F8548" i="1"/>
  <c r="J2139" i="6" s="1"/>
  <c r="F8540" i="1"/>
  <c r="J2137" i="6" s="1"/>
  <c r="F8532" i="1"/>
  <c r="J2135" i="6" s="1"/>
  <c r="F8524" i="1"/>
  <c r="J2133" i="6" s="1"/>
  <c r="F8516" i="1"/>
  <c r="J2131" i="6" s="1"/>
  <c r="F8508" i="1"/>
  <c r="J2129" i="6" s="1"/>
  <c r="F8500" i="1"/>
  <c r="J2127" i="6" s="1"/>
  <c r="F8492" i="1"/>
  <c r="J2125" i="6" s="1"/>
  <c r="F8484" i="1"/>
  <c r="J2123" i="6" s="1"/>
  <c r="F8476" i="1"/>
  <c r="J2121" i="6" s="1"/>
  <c r="F8468" i="1"/>
  <c r="J2119" i="6" s="1"/>
  <c r="F8460" i="1"/>
  <c r="J2117" i="6" s="1"/>
  <c r="F8452" i="1"/>
  <c r="J2115" i="6" s="1"/>
  <c r="F8444" i="1"/>
  <c r="J2113" i="6" s="1"/>
  <c r="F8436" i="1"/>
  <c r="J2111" i="6" s="1"/>
  <c r="F8428" i="1"/>
  <c r="J2109" i="6" s="1"/>
  <c r="F8420" i="1"/>
  <c r="J2107" i="6" s="1"/>
  <c r="F8412" i="1"/>
  <c r="J2105" i="6" s="1"/>
  <c r="F8404" i="1"/>
  <c r="J2103" i="6" s="1"/>
  <c r="F8396" i="1"/>
  <c r="J2101" i="6" s="1"/>
  <c r="F8388" i="1"/>
  <c r="J2099" i="6" s="1"/>
  <c r="F8380" i="1"/>
  <c r="J2097" i="6" s="1"/>
  <c r="F8372" i="1"/>
  <c r="J2095" i="6" s="1"/>
  <c r="F8364" i="1"/>
  <c r="J2093" i="6" s="1"/>
  <c r="F8356" i="1"/>
  <c r="J2091" i="6" s="1"/>
  <c r="F8348" i="1"/>
  <c r="J2089" i="6" s="1"/>
  <c r="F8340" i="1"/>
  <c r="J2087" i="6" s="1"/>
  <c r="F8332" i="1"/>
  <c r="J2085" i="6" s="1"/>
  <c r="F8324" i="1"/>
  <c r="J2083" i="6" s="1"/>
  <c r="F8316" i="1"/>
  <c r="J2081" i="6" s="1"/>
  <c r="F8308" i="1"/>
  <c r="J2079" i="6" s="1"/>
  <c r="F8300" i="1"/>
  <c r="J2077" i="6" s="1"/>
  <c r="F8292" i="1"/>
  <c r="J2075" i="6" s="1"/>
  <c r="F8284" i="1"/>
  <c r="J2073" i="6" s="1"/>
  <c r="F8276" i="1"/>
  <c r="J2071" i="6" s="1"/>
  <c r="F8268" i="1"/>
  <c r="J2069" i="6" s="1"/>
  <c r="F8260" i="1"/>
  <c r="J2067" i="6" s="1"/>
  <c r="F8252" i="1"/>
  <c r="J2065" i="6" s="1"/>
  <c r="F8244" i="1"/>
  <c r="J2063" i="6" s="1"/>
  <c r="F8236" i="1"/>
  <c r="J2061" i="6" s="1"/>
  <c r="F8228" i="1"/>
  <c r="J2059" i="6" s="1"/>
  <c r="F8220" i="1"/>
  <c r="J2057" i="6" s="1"/>
  <c r="F8212" i="1"/>
  <c r="J2055" i="6" s="1"/>
  <c r="F8204" i="1"/>
  <c r="J2053" i="6" s="1"/>
  <c r="F8196" i="1"/>
  <c r="J2051" i="6" s="1"/>
  <c r="F8188" i="1"/>
  <c r="J2049" i="6" s="1"/>
  <c r="F8180" i="1"/>
  <c r="J2047" i="6" s="1"/>
  <c r="F8172" i="1"/>
  <c r="J2045" i="6" s="1"/>
  <c r="F8164" i="1"/>
  <c r="J2043" i="6" s="1"/>
  <c r="F8156" i="1"/>
  <c r="J2041" i="6" s="1"/>
  <c r="F8148" i="1"/>
  <c r="J2039" i="6" s="1"/>
  <c r="F8140" i="1"/>
  <c r="J2037" i="6" s="1"/>
  <c r="F8132" i="1"/>
  <c r="J2035" i="6" s="1"/>
  <c r="F8124" i="1"/>
  <c r="J2033" i="6" s="1"/>
  <c r="F8116" i="1"/>
  <c r="J2031" i="6" s="1"/>
  <c r="F8108" i="1"/>
  <c r="J2029" i="6" s="1"/>
  <c r="F8100" i="1"/>
  <c r="J2027" i="6" s="1"/>
  <c r="F8092" i="1"/>
  <c r="J2025" i="6" s="1"/>
  <c r="F8084" i="1"/>
  <c r="J2023" i="6" s="1"/>
  <c r="F8076" i="1"/>
  <c r="J2021" i="6" s="1"/>
  <c r="F8068" i="1"/>
  <c r="J2019" i="6" s="1"/>
  <c r="F8060" i="1"/>
  <c r="J2017" i="6" s="1"/>
  <c r="F8052" i="1"/>
  <c r="J2015" i="6" s="1"/>
  <c r="F8044" i="1"/>
  <c r="J2013" i="6" s="1"/>
  <c r="F8036" i="1"/>
  <c r="J2011" i="6" s="1"/>
  <c r="F8028" i="1"/>
  <c r="J2009" i="6" s="1"/>
  <c r="F8020" i="1"/>
  <c r="J2007" i="6" s="1"/>
  <c r="F8012" i="1"/>
  <c r="J2005" i="6" s="1"/>
  <c r="F8004" i="1"/>
  <c r="J2003" i="6" s="1"/>
  <c r="F7996" i="1"/>
  <c r="J2001" i="6" s="1"/>
  <c r="F7988" i="1"/>
  <c r="J1999" i="6" s="1"/>
  <c r="F7980" i="1"/>
  <c r="J1997" i="6" s="1"/>
  <c r="F7972" i="1"/>
  <c r="J1995" i="6" s="1"/>
  <c r="F7964" i="1"/>
  <c r="J1993" i="6" s="1"/>
  <c r="F7956" i="1"/>
  <c r="J1991" i="6" s="1"/>
  <c r="F7948" i="1"/>
  <c r="J1989" i="6" s="1"/>
  <c r="F7940" i="1"/>
  <c r="J1987" i="6" s="1"/>
  <c r="F7932" i="1"/>
  <c r="J1985" i="6" s="1"/>
  <c r="F7924" i="1"/>
  <c r="J1983" i="6" s="1"/>
  <c r="F7916" i="1"/>
  <c r="J1981" i="6" s="1"/>
  <c r="F7908" i="1"/>
  <c r="J1979" i="6" s="1"/>
  <c r="F7900" i="1"/>
  <c r="J1977" i="6" s="1"/>
  <c r="F7892" i="1"/>
  <c r="J1975" i="6" s="1"/>
  <c r="F7884" i="1"/>
  <c r="J1973" i="6" s="1"/>
  <c r="F7876" i="1"/>
  <c r="J1971" i="6" s="1"/>
  <c r="F7868" i="1"/>
  <c r="J1969" i="6" s="1"/>
  <c r="F7860" i="1"/>
  <c r="J1967" i="6" s="1"/>
  <c r="F7852" i="1"/>
  <c r="J1965" i="6" s="1"/>
  <c r="F7844" i="1"/>
  <c r="J1963" i="6" s="1"/>
  <c r="F7836" i="1"/>
  <c r="J1961" i="6" s="1"/>
  <c r="F7828" i="1"/>
  <c r="J1959" i="6" s="1"/>
  <c r="F7820" i="1"/>
  <c r="J1957" i="6" s="1"/>
  <c r="F7812" i="1"/>
  <c r="J1955" i="6" s="1"/>
  <c r="F7804" i="1"/>
  <c r="J1953" i="6" s="1"/>
  <c r="F7796" i="1"/>
  <c r="J1951" i="6" s="1"/>
  <c r="F7788" i="1"/>
  <c r="J1949" i="6" s="1"/>
  <c r="F7780" i="1"/>
  <c r="J1947" i="6" s="1"/>
  <c r="F7772" i="1"/>
  <c r="J1945" i="6" s="1"/>
  <c r="F7764" i="1"/>
  <c r="J1943" i="6" s="1"/>
  <c r="F7756" i="1"/>
  <c r="J1941" i="6" s="1"/>
  <c r="F7748" i="1"/>
  <c r="J1939" i="6" s="1"/>
  <c r="F7740" i="1"/>
  <c r="J1937" i="6" s="1"/>
  <c r="F7732" i="1"/>
  <c r="J1935" i="6" s="1"/>
  <c r="F7724" i="1"/>
  <c r="J1933" i="6" s="1"/>
  <c r="F7716" i="1"/>
  <c r="J1931" i="6" s="1"/>
  <c r="F7708" i="1"/>
  <c r="J1929" i="6" s="1"/>
  <c r="F7700" i="1"/>
  <c r="J1927" i="6" s="1"/>
  <c r="F7692" i="1"/>
  <c r="J1925" i="6" s="1"/>
  <c r="F7684" i="1"/>
  <c r="J1923" i="6" s="1"/>
  <c r="F7676" i="1"/>
  <c r="J1921" i="6" s="1"/>
  <c r="F7668" i="1"/>
  <c r="J1919" i="6" s="1"/>
  <c r="F7660" i="1"/>
  <c r="J1917" i="6" s="1"/>
  <c r="F7652" i="1"/>
  <c r="J1915" i="6" s="1"/>
  <c r="F7644" i="1"/>
  <c r="J1913" i="6" s="1"/>
  <c r="F7636" i="1"/>
  <c r="J1911" i="6" s="1"/>
  <c r="F7628" i="1"/>
  <c r="J1909" i="6" s="1"/>
  <c r="F7620" i="1"/>
  <c r="J1907" i="6" s="1"/>
  <c r="F7612" i="1"/>
  <c r="J1905" i="6" s="1"/>
  <c r="F7604" i="1"/>
  <c r="J1903" i="6" s="1"/>
  <c r="F7596" i="1"/>
  <c r="J1901" i="6" s="1"/>
  <c r="F7588" i="1"/>
  <c r="J1899" i="6" s="1"/>
  <c r="F7580" i="1"/>
  <c r="J1897" i="6" s="1"/>
  <c r="F7572" i="1"/>
  <c r="J1895" i="6" s="1"/>
  <c r="F7564" i="1"/>
  <c r="J1893" i="6" s="1"/>
  <c r="F7556" i="1"/>
  <c r="J1891" i="6" s="1"/>
  <c r="F7548" i="1"/>
  <c r="J1889" i="6" s="1"/>
  <c r="F7540" i="1"/>
  <c r="J1887" i="6" s="1"/>
  <c r="F7532" i="1"/>
  <c r="J1885" i="6" s="1"/>
  <c r="F7524" i="1"/>
  <c r="J1883" i="6" s="1"/>
  <c r="F7516" i="1"/>
  <c r="J1881" i="6" s="1"/>
  <c r="F7508" i="1"/>
  <c r="J1879" i="6" s="1"/>
  <c r="F7500" i="1"/>
  <c r="J1877" i="6" s="1"/>
  <c r="F7492" i="1"/>
  <c r="J1875" i="6" s="1"/>
  <c r="F7484" i="1"/>
  <c r="J1873" i="6" s="1"/>
  <c r="F7476" i="1"/>
  <c r="J1871" i="6" s="1"/>
  <c r="F7468" i="1"/>
  <c r="J1869" i="6" s="1"/>
  <c r="F7460" i="1"/>
  <c r="J1867" i="6" s="1"/>
  <c r="F7452" i="1"/>
  <c r="J1865" i="6" s="1"/>
  <c r="F7444" i="1"/>
  <c r="J1863" i="6" s="1"/>
  <c r="F7436" i="1"/>
  <c r="J1861" i="6" s="1"/>
  <c r="F7428" i="1"/>
  <c r="J1859" i="6" s="1"/>
  <c r="F7420" i="1"/>
  <c r="J1857" i="6" s="1"/>
  <c r="F7412" i="1"/>
  <c r="J1855" i="6" s="1"/>
  <c r="F7404" i="1"/>
  <c r="J1853" i="6" s="1"/>
  <c r="F7396" i="1"/>
  <c r="J1851" i="6" s="1"/>
  <c r="F7388" i="1"/>
  <c r="J1849" i="6" s="1"/>
  <c r="F7380" i="1"/>
  <c r="J1847" i="6" s="1"/>
  <c r="F7372" i="1"/>
  <c r="J1845" i="6" s="1"/>
  <c r="F7364" i="1"/>
  <c r="J1843" i="6" s="1"/>
  <c r="F7356" i="1"/>
  <c r="J1841" i="6" s="1"/>
  <c r="F7348" i="1"/>
  <c r="J1839" i="6" s="1"/>
  <c r="F7340" i="1"/>
  <c r="J1837" i="6" s="1"/>
  <c r="F7332" i="1"/>
  <c r="J1835" i="6" s="1"/>
  <c r="F7324" i="1"/>
  <c r="J1833" i="6" s="1"/>
  <c r="F7316" i="1"/>
  <c r="J1831" i="6" s="1"/>
  <c r="F7308" i="1"/>
  <c r="J1829" i="6" s="1"/>
  <c r="F7300" i="1"/>
  <c r="J1827" i="6" s="1"/>
  <c r="F7292" i="1"/>
  <c r="J1825" i="6" s="1"/>
  <c r="F7284" i="1"/>
  <c r="J1823" i="6" s="1"/>
  <c r="F7276" i="1"/>
  <c r="J1821" i="6" s="1"/>
  <c r="F7268" i="1"/>
  <c r="J1819" i="6" s="1"/>
  <c r="F7260" i="1"/>
  <c r="J1817" i="6" s="1"/>
  <c r="F7252" i="1"/>
  <c r="J1815" i="6" s="1"/>
  <c r="F7244" i="1"/>
  <c r="J1813" i="6" s="1"/>
  <c r="F7236" i="1"/>
  <c r="J1811" i="6" s="1"/>
  <c r="F7228" i="1"/>
  <c r="J1809" i="6" s="1"/>
  <c r="F7220" i="1"/>
  <c r="J1807" i="6" s="1"/>
  <c r="F7212" i="1"/>
  <c r="J1805" i="6" s="1"/>
  <c r="F7204" i="1"/>
  <c r="J1803" i="6" s="1"/>
  <c r="F7196" i="1"/>
  <c r="J1801" i="6" s="1"/>
  <c r="F7188" i="1"/>
  <c r="J1799" i="6" s="1"/>
  <c r="F7180" i="1"/>
  <c r="J1797" i="6" s="1"/>
  <c r="F7172" i="1"/>
  <c r="J1795" i="6" s="1"/>
  <c r="F7164" i="1"/>
  <c r="J1793" i="6" s="1"/>
  <c r="F7156" i="1"/>
  <c r="J1791" i="6" s="1"/>
  <c r="F7148" i="1"/>
  <c r="J1789" i="6" s="1"/>
  <c r="F7140" i="1"/>
  <c r="J1787" i="6" s="1"/>
  <c r="F7132" i="1"/>
  <c r="J1785" i="6" s="1"/>
  <c r="F7124" i="1"/>
  <c r="J1783" i="6" s="1"/>
  <c r="F7116" i="1"/>
  <c r="J1781" i="6" s="1"/>
  <c r="F7108" i="1"/>
  <c r="J1779" i="6" s="1"/>
  <c r="F7100" i="1"/>
  <c r="J1777" i="6" s="1"/>
  <c r="F7092" i="1"/>
  <c r="J1775" i="6" s="1"/>
  <c r="F7084" i="1"/>
  <c r="J1773" i="6" s="1"/>
  <c r="F7076" i="1"/>
  <c r="J1771" i="6" s="1"/>
  <c r="F7068" i="1"/>
  <c r="J1769" i="6" s="1"/>
  <c r="F7060" i="1"/>
  <c r="J1767" i="6" s="1"/>
  <c r="F7052" i="1"/>
  <c r="J1765" i="6" s="1"/>
  <c r="F7044" i="1"/>
  <c r="J1763" i="6" s="1"/>
  <c r="F7036" i="1"/>
  <c r="J1761" i="6" s="1"/>
  <c r="F7028" i="1"/>
  <c r="J1759" i="6" s="1"/>
  <c r="F7020" i="1"/>
  <c r="J1757" i="6" s="1"/>
  <c r="F7012" i="1"/>
  <c r="J1755" i="6" s="1"/>
  <c r="F7004" i="1"/>
  <c r="J1753" i="6" s="1"/>
  <c r="F6996" i="1"/>
  <c r="J1751" i="6" s="1"/>
  <c r="F6988" i="1"/>
  <c r="J1749" i="6" s="1"/>
  <c r="F6980" i="1"/>
  <c r="J1747" i="6" s="1"/>
  <c r="F6972" i="1"/>
  <c r="J1745" i="6" s="1"/>
  <c r="F6964" i="1"/>
  <c r="J1743" i="6" s="1"/>
  <c r="F6956" i="1"/>
  <c r="J1741" i="6" s="1"/>
  <c r="F6948" i="1"/>
  <c r="J1739" i="6" s="1"/>
  <c r="F6940" i="1"/>
  <c r="J1737" i="6" s="1"/>
  <c r="F6932" i="1"/>
  <c r="J1735" i="6" s="1"/>
  <c r="F6924" i="1"/>
  <c r="J1733" i="6" s="1"/>
  <c r="F6916" i="1"/>
  <c r="J1731" i="6" s="1"/>
  <c r="F6908" i="1"/>
  <c r="J1729" i="6" s="1"/>
  <c r="F6900" i="1"/>
  <c r="J1727" i="6" s="1"/>
  <c r="F6892" i="1"/>
  <c r="J1725" i="6" s="1"/>
  <c r="F6884" i="1"/>
  <c r="J1723" i="6" s="1"/>
  <c r="F6876" i="1"/>
  <c r="J1721" i="6" s="1"/>
  <c r="F6868" i="1"/>
  <c r="J1719" i="6" s="1"/>
  <c r="F6860" i="1"/>
  <c r="J1717" i="6" s="1"/>
  <c r="F6852" i="1"/>
  <c r="J1715" i="6" s="1"/>
  <c r="F6844" i="1"/>
  <c r="J1713" i="6" s="1"/>
  <c r="F6836" i="1"/>
  <c r="J1711" i="6" s="1"/>
  <c r="F6828" i="1"/>
  <c r="J1709" i="6" s="1"/>
  <c r="F6820" i="1"/>
  <c r="J1707" i="6" s="1"/>
  <c r="F6812" i="1"/>
  <c r="J1705" i="6" s="1"/>
  <c r="F6804" i="1"/>
  <c r="J1703" i="6" s="1"/>
  <c r="F6796" i="1"/>
  <c r="J1701" i="6" s="1"/>
  <c r="F6788" i="1"/>
  <c r="J1699" i="6" s="1"/>
  <c r="F6780" i="1"/>
  <c r="J1697" i="6" s="1"/>
  <c r="F6772" i="1"/>
  <c r="J1695" i="6" s="1"/>
  <c r="F6764" i="1"/>
  <c r="J1693" i="6" s="1"/>
  <c r="F6756" i="1"/>
  <c r="J1691" i="6" s="1"/>
  <c r="F6748" i="1"/>
  <c r="J1689" i="6" s="1"/>
  <c r="F6740" i="1"/>
  <c r="J1687" i="6" s="1"/>
  <c r="F6732" i="1"/>
  <c r="J1685" i="6" s="1"/>
  <c r="F6724" i="1"/>
  <c r="J1683" i="6" s="1"/>
  <c r="F6716" i="1"/>
  <c r="J1681" i="6" s="1"/>
  <c r="F6708" i="1"/>
  <c r="J1679" i="6" s="1"/>
  <c r="F6700" i="1"/>
  <c r="J1677" i="6" s="1"/>
  <c r="F6692" i="1"/>
  <c r="J1675" i="6" s="1"/>
  <c r="F6684" i="1"/>
  <c r="J1673" i="6" s="1"/>
  <c r="F6676" i="1"/>
  <c r="J1671" i="6" s="1"/>
  <c r="F6668" i="1"/>
  <c r="J1669" i="6" s="1"/>
  <c r="F6660" i="1"/>
  <c r="J1667" i="6" s="1"/>
  <c r="F6652" i="1"/>
  <c r="J1665" i="6" s="1"/>
  <c r="F6644" i="1"/>
  <c r="J1663" i="6" s="1"/>
  <c r="F6636" i="1"/>
  <c r="J1661" i="6" s="1"/>
  <c r="F6628" i="1"/>
  <c r="J1659" i="6" s="1"/>
  <c r="F6620" i="1"/>
  <c r="J1657" i="6" s="1"/>
  <c r="F6612" i="1"/>
  <c r="J1655" i="6" s="1"/>
  <c r="F6604" i="1"/>
  <c r="J1653" i="6" s="1"/>
  <c r="F6596" i="1"/>
  <c r="J1651" i="6" s="1"/>
  <c r="F6588" i="1"/>
  <c r="J1649" i="6" s="1"/>
  <c r="F6580" i="1"/>
  <c r="J1647" i="6" s="1"/>
  <c r="F6572" i="1"/>
  <c r="J1645" i="6" s="1"/>
  <c r="F6564" i="1"/>
  <c r="J1643" i="6" s="1"/>
  <c r="F6556" i="1"/>
  <c r="J1641" i="6" s="1"/>
  <c r="F6548" i="1"/>
  <c r="J1639" i="6" s="1"/>
  <c r="F6540" i="1"/>
  <c r="J1637" i="6" s="1"/>
  <c r="F6532" i="1"/>
  <c r="J1635" i="6" s="1"/>
  <c r="F6524" i="1"/>
  <c r="J1633" i="6" s="1"/>
  <c r="F6516" i="1"/>
  <c r="J1631" i="6" s="1"/>
  <c r="F6508" i="1"/>
  <c r="J1629" i="6" s="1"/>
  <c r="F6500" i="1"/>
  <c r="J1627" i="6" s="1"/>
  <c r="F6492" i="1"/>
  <c r="J1625" i="6" s="1"/>
  <c r="F6484" i="1"/>
  <c r="J1623" i="6" s="1"/>
  <c r="F6476" i="1"/>
  <c r="J1621" i="6" s="1"/>
  <c r="F6468" i="1"/>
  <c r="J1619" i="6" s="1"/>
  <c r="F6460" i="1"/>
  <c r="J1617" i="6" s="1"/>
  <c r="F6452" i="1"/>
  <c r="J1615" i="6" s="1"/>
  <c r="F6444" i="1"/>
  <c r="J1613" i="6" s="1"/>
  <c r="F6436" i="1"/>
  <c r="J1611" i="6" s="1"/>
  <c r="F6428" i="1"/>
  <c r="J1609" i="6" s="1"/>
  <c r="F6420" i="1"/>
  <c r="J1607" i="6" s="1"/>
  <c r="F6412" i="1"/>
  <c r="J1605" i="6" s="1"/>
  <c r="F6404" i="1"/>
  <c r="J1603" i="6" s="1"/>
  <c r="F6396" i="1"/>
  <c r="J1601" i="6" s="1"/>
  <c r="F6388" i="1"/>
  <c r="J1599" i="6" s="1"/>
  <c r="F6380" i="1"/>
  <c r="J1597" i="6" s="1"/>
  <c r="F6372" i="1"/>
  <c r="J1595" i="6" s="1"/>
  <c r="F6364" i="1"/>
  <c r="J1593" i="6" s="1"/>
  <c r="F6356" i="1"/>
  <c r="J1591" i="6" s="1"/>
  <c r="F6348" i="1"/>
  <c r="J1589" i="6" s="1"/>
  <c r="F6340" i="1"/>
  <c r="J1587" i="6" s="1"/>
  <c r="F6332" i="1"/>
  <c r="J1585" i="6" s="1"/>
  <c r="F6324" i="1"/>
  <c r="J1583" i="6" s="1"/>
  <c r="F6316" i="1"/>
  <c r="J1581" i="6" s="1"/>
  <c r="F6308" i="1"/>
  <c r="J1579" i="6" s="1"/>
  <c r="F6300" i="1"/>
  <c r="J1577" i="6" s="1"/>
  <c r="F6292" i="1"/>
  <c r="J1575" i="6" s="1"/>
  <c r="F6284" i="1"/>
  <c r="J1573" i="6" s="1"/>
  <c r="F6276" i="1"/>
  <c r="J1571" i="6" s="1"/>
  <c r="F6268" i="1"/>
  <c r="J1569" i="6" s="1"/>
  <c r="F6260" i="1"/>
  <c r="J1567" i="6" s="1"/>
  <c r="F6252" i="1"/>
  <c r="J1565" i="6" s="1"/>
  <c r="F6244" i="1"/>
  <c r="J1563" i="6" s="1"/>
  <c r="F6236" i="1"/>
  <c r="J1561" i="6" s="1"/>
  <c r="F6228" i="1"/>
  <c r="J1559" i="6" s="1"/>
  <c r="F6220" i="1"/>
  <c r="J1557" i="6" s="1"/>
  <c r="F6212" i="1"/>
  <c r="J1555" i="6" s="1"/>
  <c r="F6204" i="1"/>
  <c r="J1553" i="6" s="1"/>
  <c r="F6196" i="1"/>
  <c r="J1551" i="6" s="1"/>
  <c r="F6188" i="1"/>
  <c r="J1549" i="6" s="1"/>
  <c r="F6180" i="1"/>
  <c r="J1547" i="6" s="1"/>
  <c r="F6172" i="1"/>
  <c r="J1545" i="6" s="1"/>
  <c r="F6164" i="1"/>
  <c r="J1543" i="6" s="1"/>
  <c r="F6156" i="1"/>
  <c r="J1541" i="6" s="1"/>
  <c r="F6148" i="1"/>
  <c r="J1539" i="6" s="1"/>
  <c r="F6140" i="1"/>
  <c r="J1537" i="6" s="1"/>
  <c r="F6132" i="1"/>
  <c r="J1535" i="6" s="1"/>
  <c r="F6124" i="1"/>
  <c r="J1533" i="6" s="1"/>
  <c r="F6116" i="1"/>
  <c r="J1531" i="6" s="1"/>
  <c r="F6108" i="1"/>
  <c r="J1529" i="6" s="1"/>
  <c r="F6100" i="1"/>
  <c r="J1527" i="6" s="1"/>
  <c r="F6092" i="1"/>
  <c r="J1525" i="6" s="1"/>
  <c r="F6084" i="1"/>
  <c r="J1523" i="6" s="1"/>
  <c r="F6076" i="1"/>
  <c r="J1521" i="6" s="1"/>
  <c r="F6068" i="1"/>
  <c r="J1519" i="6" s="1"/>
  <c r="F6060" i="1"/>
  <c r="J1517" i="6" s="1"/>
  <c r="F6052" i="1"/>
  <c r="J1515" i="6" s="1"/>
  <c r="F6044" i="1"/>
  <c r="J1513" i="6" s="1"/>
  <c r="F6036" i="1"/>
  <c r="J1511" i="6" s="1"/>
  <c r="F6028" i="1"/>
  <c r="J1509" i="6" s="1"/>
  <c r="F6020" i="1"/>
  <c r="J1507" i="6" s="1"/>
  <c r="F6012" i="1"/>
  <c r="J1505" i="6" s="1"/>
  <c r="F6004" i="1"/>
  <c r="J1503" i="6" s="1"/>
  <c r="F5996" i="1"/>
  <c r="J1501" i="6" s="1"/>
  <c r="F5988" i="1"/>
  <c r="J1499" i="6" s="1"/>
  <c r="F5980" i="1"/>
  <c r="J1497" i="6" s="1"/>
  <c r="F5972" i="1"/>
  <c r="J1495" i="6" s="1"/>
  <c r="F5964" i="1"/>
  <c r="J1493" i="6" s="1"/>
  <c r="F5956" i="1"/>
  <c r="J1491" i="6" s="1"/>
  <c r="F5948" i="1"/>
  <c r="J1489" i="6" s="1"/>
  <c r="F5940" i="1"/>
  <c r="J1487" i="6" s="1"/>
  <c r="F5932" i="1"/>
  <c r="J1485" i="6" s="1"/>
  <c r="F5924" i="1"/>
  <c r="J1483" i="6" s="1"/>
  <c r="F5916" i="1"/>
  <c r="J1481" i="6" s="1"/>
  <c r="F5908" i="1"/>
  <c r="J1479" i="6" s="1"/>
  <c r="F5900" i="1"/>
  <c r="J1477" i="6" s="1"/>
  <c r="F5892" i="1"/>
  <c r="J1475" i="6" s="1"/>
  <c r="F5884" i="1"/>
  <c r="J1473" i="6" s="1"/>
  <c r="F5876" i="1"/>
  <c r="J1471" i="6" s="1"/>
  <c r="F5868" i="1"/>
  <c r="J1469" i="6" s="1"/>
  <c r="F5860" i="1"/>
  <c r="J1467" i="6" s="1"/>
  <c r="F5852" i="1"/>
  <c r="J1465" i="6" s="1"/>
  <c r="F5844" i="1"/>
  <c r="J1463" i="6" s="1"/>
  <c r="F5836" i="1"/>
  <c r="J1461" i="6" s="1"/>
  <c r="F5828" i="1"/>
  <c r="J1459" i="6" s="1"/>
  <c r="F5820" i="1"/>
  <c r="J1457" i="6" s="1"/>
  <c r="F5812" i="1"/>
  <c r="J1455" i="6" s="1"/>
  <c r="F5804" i="1"/>
  <c r="J1453" i="6" s="1"/>
  <c r="F5796" i="1"/>
  <c r="J1451" i="6" s="1"/>
  <c r="F5788" i="1"/>
  <c r="J1449" i="6" s="1"/>
  <c r="F5780" i="1"/>
  <c r="J1447" i="6" s="1"/>
  <c r="F5772" i="1"/>
  <c r="J1445" i="6" s="1"/>
  <c r="F5764" i="1"/>
  <c r="J1443" i="6" s="1"/>
  <c r="F5756" i="1"/>
  <c r="J1441" i="6" s="1"/>
  <c r="F5748" i="1"/>
  <c r="J1439" i="6" s="1"/>
  <c r="F5740" i="1"/>
  <c r="J1437" i="6" s="1"/>
  <c r="F5732" i="1"/>
  <c r="J1435" i="6" s="1"/>
  <c r="F5724" i="1"/>
  <c r="J1433" i="6" s="1"/>
  <c r="F5716" i="1"/>
  <c r="J1431" i="6" s="1"/>
  <c r="F5708" i="1"/>
  <c r="J1429" i="6" s="1"/>
  <c r="F5700" i="1"/>
  <c r="J1427" i="6" s="1"/>
  <c r="F5692" i="1"/>
  <c r="J1425" i="6" s="1"/>
  <c r="F5684" i="1"/>
  <c r="J1423" i="6" s="1"/>
  <c r="F5676" i="1"/>
  <c r="J1421" i="6" s="1"/>
  <c r="F5668" i="1"/>
  <c r="J1419" i="6" s="1"/>
  <c r="F5660" i="1"/>
  <c r="J1417" i="6" s="1"/>
  <c r="F5652" i="1"/>
  <c r="J1415" i="6" s="1"/>
  <c r="F5644" i="1"/>
  <c r="J1413" i="6" s="1"/>
  <c r="F5636" i="1"/>
  <c r="J1411" i="6" s="1"/>
  <c r="F5628" i="1"/>
  <c r="J1409" i="6" s="1"/>
  <c r="F5620" i="1"/>
  <c r="J1407" i="6" s="1"/>
  <c r="F5612" i="1"/>
  <c r="J1405" i="6" s="1"/>
  <c r="F5604" i="1"/>
  <c r="J1403" i="6" s="1"/>
  <c r="F5596" i="1"/>
  <c r="J1401" i="6" s="1"/>
  <c r="F5588" i="1"/>
  <c r="J1399" i="6" s="1"/>
  <c r="F5580" i="1"/>
  <c r="J1397" i="6" s="1"/>
  <c r="F5572" i="1"/>
  <c r="J1395" i="6" s="1"/>
  <c r="F5564" i="1"/>
  <c r="J1393" i="6" s="1"/>
  <c r="F5556" i="1"/>
  <c r="J1391" i="6" s="1"/>
  <c r="F5548" i="1"/>
  <c r="J1389" i="6" s="1"/>
  <c r="F5540" i="1"/>
  <c r="J1387" i="6" s="1"/>
  <c r="F5532" i="1"/>
  <c r="J1385" i="6" s="1"/>
  <c r="F5524" i="1"/>
  <c r="J1383" i="6" s="1"/>
  <c r="F5516" i="1"/>
  <c r="J1381" i="6" s="1"/>
  <c r="F5508" i="1"/>
  <c r="J1379" i="6" s="1"/>
  <c r="F5500" i="1"/>
  <c r="J1377" i="6" s="1"/>
  <c r="F5492" i="1"/>
  <c r="J1375" i="6" s="1"/>
  <c r="F5484" i="1"/>
  <c r="J1373" i="6" s="1"/>
  <c r="F5476" i="1"/>
  <c r="J1371" i="6" s="1"/>
  <c r="F5468" i="1"/>
  <c r="J1369" i="6" s="1"/>
  <c r="F5460" i="1"/>
  <c r="J1367" i="6" s="1"/>
  <c r="F5452" i="1"/>
  <c r="J1365" i="6" s="1"/>
  <c r="F5444" i="1"/>
  <c r="J1363" i="6" s="1"/>
  <c r="F5436" i="1"/>
  <c r="J1361" i="6" s="1"/>
  <c r="F5428" i="1"/>
  <c r="J1359" i="6" s="1"/>
  <c r="F5420" i="1"/>
  <c r="J1357" i="6" s="1"/>
  <c r="F5412" i="1"/>
  <c r="J1355" i="6" s="1"/>
  <c r="F5404" i="1"/>
  <c r="J1353" i="6" s="1"/>
  <c r="F5396" i="1"/>
  <c r="J1351" i="6" s="1"/>
  <c r="F5388" i="1"/>
  <c r="J1349" i="6" s="1"/>
  <c r="F5380" i="1"/>
  <c r="J1347" i="6" s="1"/>
  <c r="F5372" i="1"/>
  <c r="J1345" i="6" s="1"/>
  <c r="F5364" i="1"/>
  <c r="J1343" i="6" s="1"/>
  <c r="F5356" i="1"/>
  <c r="J1341" i="6" s="1"/>
  <c r="F5348" i="1"/>
  <c r="J1339" i="6" s="1"/>
  <c r="F5340" i="1"/>
  <c r="J1337" i="6" s="1"/>
  <c r="F5332" i="1"/>
  <c r="J1335" i="6" s="1"/>
  <c r="F5324" i="1"/>
  <c r="J1333" i="6" s="1"/>
  <c r="F5316" i="1"/>
  <c r="J1331" i="6" s="1"/>
  <c r="F5308" i="1"/>
  <c r="J1329" i="6" s="1"/>
  <c r="F5300" i="1"/>
  <c r="J1327" i="6" s="1"/>
  <c r="F5292" i="1"/>
  <c r="J1325" i="6" s="1"/>
  <c r="F5284" i="1"/>
  <c r="J1323" i="6" s="1"/>
  <c r="F5276" i="1"/>
  <c r="J1321" i="6" s="1"/>
  <c r="F5268" i="1"/>
  <c r="J1319" i="6" s="1"/>
  <c r="F5260" i="1"/>
  <c r="J1317" i="6" s="1"/>
  <c r="F5252" i="1"/>
  <c r="J1315" i="6" s="1"/>
  <c r="F5244" i="1"/>
  <c r="J1313" i="6" s="1"/>
  <c r="F5236" i="1"/>
  <c r="J1311" i="6" s="1"/>
  <c r="F5228" i="1"/>
  <c r="J1309" i="6" s="1"/>
  <c r="F5220" i="1"/>
  <c r="J1307" i="6" s="1"/>
  <c r="F5212" i="1"/>
  <c r="J1305" i="6" s="1"/>
  <c r="F5204" i="1"/>
  <c r="J1303" i="6" s="1"/>
  <c r="F5196" i="1"/>
  <c r="J1301" i="6" s="1"/>
  <c r="F5188" i="1"/>
  <c r="J1299" i="6" s="1"/>
  <c r="F5180" i="1"/>
  <c r="J1297" i="6" s="1"/>
  <c r="F5172" i="1"/>
  <c r="J1295" i="6" s="1"/>
  <c r="F5164" i="1"/>
  <c r="J1293" i="6" s="1"/>
  <c r="F5156" i="1"/>
  <c r="J1291" i="6" s="1"/>
  <c r="F5148" i="1"/>
  <c r="J1289" i="6" s="1"/>
  <c r="F5140" i="1"/>
  <c r="J1287" i="6" s="1"/>
  <c r="F5132" i="1"/>
  <c r="J1285" i="6" s="1"/>
  <c r="F5124" i="1"/>
  <c r="J1283" i="6" s="1"/>
  <c r="F5116" i="1"/>
  <c r="J1281" i="6" s="1"/>
  <c r="F5108" i="1"/>
  <c r="J1279" i="6" s="1"/>
  <c r="F5100" i="1"/>
  <c r="J1277" i="6" s="1"/>
  <c r="F5092" i="1"/>
  <c r="J1275" i="6" s="1"/>
  <c r="F5084" i="1"/>
  <c r="J1273" i="6" s="1"/>
  <c r="F5076" i="1"/>
  <c r="J1271" i="6" s="1"/>
  <c r="F5068" i="1"/>
  <c r="J1269" i="6" s="1"/>
  <c r="F5060" i="1"/>
  <c r="J1267" i="6" s="1"/>
  <c r="F5052" i="1"/>
  <c r="J1265" i="6" s="1"/>
  <c r="F5044" i="1"/>
  <c r="J1263" i="6" s="1"/>
  <c r="F5036" i="1"/>
  <c r="J1261" i="6" s="1"/>
  <c r="F5028" i="1"/>
  <c r="J1259" i="6" s="1"/>
  <c r="F5020" i="1"/>
  <c r="J1257" i="6" s="1"/>
  <c r="F5012" i="1"/>
  <c r="J1255" i="6" s="1"/>
  <c r="F5004" i="1"/>
  <c r="J1253" i="6" s="1"/>
  <c r="F4996" i="1"/>
  <c r="J1251" i="6" s="1"/>
  <c r="F4988" i="1"/>
  <c r="J1249" i="6" s="1"/>
  <c r="F4980" i="1"/>
  <c r="J1247" i="6" s="1"/>
  <c r="F4972" i="1"/>
  <c r="J1245" i="6" s="1"/>
  <c r="F4964" i="1"/>
  <c r="J1243" i="6" s="1"/>
  <c r="F4956" i="1"/>
  <c r="J1241" i="6" s="1"/>
  <c r="F4948" i="1"/>
  <c r="J1239" i="6" s="1"/>
  <c r="F4940" i="1"/>
  <c r="J1237" i="6" s="1"/>
  <c r="F4932" i="1"/>
  <c r="J1235" i="6" s="1"/>
  <c r="F4924" i="1"/>
  <c r="J1233" i="6" s="1"/>
  <c r="F4916" i="1"/>
  <c r="J1231" i="6" s="1"/>
  <c r="F4908" i="1"/>
  <c r="J1229" i="6" s="1"/>
  <c r="F4900" i="1"/>
  <c r="J1227" i="6" s="1"/>
  <c r="F4892" i="1"/>
  <c r="J1225" i="6" s="1"/>
  <c r="F4884" i="1"/>
  <c r="J1223" i="6" s="1"/>
  <c r="F4876" i="1"/>
  <c r="J1221" i="6" s="1"/>
  <c r="F4868" i="1"/>
  <c r="J1219" i="6" s="1"/>
  <c r="F4860" i="1"/>
  <c r="J1217" i="6" s="1"/>
  <c r="F4852" i="1"/>
  <c r="J1215" i="6" s="1"/>
  <c r="F4844" i="1"/>
  <c r="J1213" i="6" s="1"/>
  <c r="F4836" i="1"/>
  <c r="J1211" i="6" s="1"/>
  <c r="F4828" i="1"/>
  <c r="J1209" i="6" s="1"/>
  <c r="F4820" i="1"/>
  <c r="J1207" i="6" s="1"/>
  <c r="F4812" i="1"/>
  <c r="J1205" i="6" s="1"/>
  <c r="F4804" i="1"/>
  <c r="J1203" i="6" s="1"/>
  <c r="F4796" i="1"/>
  <c r="J1201" i="6" s="1"/>
  <c r="F4788" i="1"/>
  <c r="J1199" i="6" s="1"/>
  <c r="F4780" i="1"/>
  <c r="J1197" i="6" s="1"/>
  <c r="F4772" i="1"/>
  <c r="J1195" i="6" s="1"/>
  <c r="F4764" i="1"/>
  <c r="J1193" i="6" s="1"/>
  <c r="F4756" i="1"/>
  <c r="J1191" i="6" s="1"/>
  <c r="F4748" i="1"/>
  <c r="J1189" i="6" s="1"/>
  <c r="F4740" i="1"/>
  <c r="J1187" i="6" s="1"/>
  <c r="F4732" i="1"/>
  <c r="J1185" i="6" s="1"/>
  <c r="F4724" i="1"/>
  <c r="J1183" i="6" s="1"/>
  <c r="F4716" i="1"/>
  <c r="J1181" i="6" s="1"/>
  <c r="F4708" i="1"/>
  <c r="J1179" i="6" s="1"/>
  <c r="F4700" i="1"/>
  <c r="J1177" i="6" s="1"/>
  <c r="F4692" i="1"/>
  <c r="J1175" i="6" s="1"/>
  <c r="F4684" i="1"/>
  <c r="J1173" i="6" s="1"/>
  <c r="F4676" i="1"/>
  <c r="J1171" i="6" s="1"/>
  <c r="F4668" i="1"/>
  <c r="J1169" i="6" s="1"/>
  <c r="F4660" i="1"/>
  <c r="J1167" i="6" s="1"/>
  <c r="F4652" i="1"/>
  <c r="J1165" i="6" s="1"/>
  <c r="F4644" i="1"/>
  <c r="J1163" i="6" s="1"/>
  <c r="F4636" i="1"/>
  <c r="J1161" i="6" s="1"/>
  <c r="F4628" i="1"/>
  <c r="J1159" i="6" s="1"/>
  <c r="F4620" i="1"/>
  <c r="J1157" i="6" s="1"/>
  <c r="F4612" i="1"/>
  <c r="J1155" i="6" s="1"/>
  <c r="F4604" i="1"/>
  <c r="J1153" i="6" s="1"/>
  <c r="F4596" i="1"/>
  <c r="J1151" i="6" s="1"/>
  <c r="F4588" i="1"/>
  <c r="J1149" i="6" s="1"/>
  <c r="F4580" i="1"/>
  <c r="J1147" i="6" s="1"/>
  <c r="F4572" i="1"/>
  <c r="J1145" i="6" s="1"/>
  <c r="F4564" i="1"/>
  <c r="J1143" i="6" s="1"/>
  <c r="F4556" i="1"/>
  <c r="J1141" i="6" s="1"/>
  <c r="F4548" i="1"/>
  <c r="J1139" i="6" s="1"/>
  <c r="F4540" i="1"/>
  <c r="J1137" i="6" s="1"/>
  <c r="F4532" i="1"/>
  <c r="J1135" i="6" s="1"/>
  <c r="F4524" i="1"/>
  <c r="J1133" i="6" s="1"/>
  <c r="F4516" i="1"/>
  <c r="J1131" i="6" s="1"/>
  <c r="F4508" i="1"/>
  <c r="J1129" i="6" s="1"/>
  <c r="F4500" i="1"/>
  <c r="J1127" i="6" s="1"/>
  <c r="F4492" i="1"/>
  <c r="J1125" i="6" s="1"/>
  <c r="F4484" i="1"/>
  <c r="J1123" i="6" s="1"/>
  <c r="F4476" i="1"/>
  <c r="J1121" i="6" s="1"/>
  <c r="F4468" i="1"/>
  <c r="J1119" i="6" s="1"/>
  <c r="F4460" i="1"/>
  <c r="J1117" i="6" s="1"/>
  <c r="F4452" i="1"/>
  <c r="J1115" i="6" s="1"/>
  <c r="F4444" i="1"/>
  <c r="J1113" i="6" s="1"/>
  <c r="F4436" i="1"/>
  <c r="J1111" i="6" s="1"/>
  <c r="F4428" i="1"/>
  <c r="J1109" i="6" s="1"/>
  <c r="F4420" i="1"/>
  <c r="J1107" i="6" s="1"/>
  <c r="F4412" i="1"/>
  <c r="J1105" i="6" s="1"/>
  <c r="F4404" i="1"/>
  <c r="J1103" i="6" s="1"/>
  <c r="F4396" i="1"/>
  <c r="J1101" i="6" s="1"/>
  <c r="F4388" i="1"/>
  <c r="J1099" i="6" s="1"/>
  <c r="F4380" i="1"/>
  <c r="J1097" i="6" s="1"/>
  <c r="F4372" i="1"/>
  <c r="J1095" i="6" s="1"/>
  <c r="F4364" i="1"/>
  <c r="J1093" i="6" s="1"/>
  <c r="F4356" i="1"/>
  <c r="J1091" i="6" s="1"/>
  <c r="F4348" i="1"/>
  <c r="J1089" i="6" s="1"/>
  <c r="F4340" i="1"/>
  <c r="J1087" i="6" s="1"/>
  <c r="F4332" i="1"/>
  <c r="J1085" i="6" s="1"/>
  <c r="F4324" i="1"/>
  <c r="J1083" i="6" s="1"/>
  <c r="F4316" i="1"/>
  <c r="J1081" i="6" s="1"/>
  <c r="F4308" i="1"/>
  <c r="J1079" i="6" s="1"/>
  <c r="F4300" i="1"/>
  <c r="J1077" i="6" s="1"/>
  <c r="F4292" i="1"/>
  <c r="J1075" i="6" s="1"/>
  <c r="F4284" i="1"/>
  <c r="J1073" i="6" s="1"/>
  <c r="F4276" i="1"/>
  <c r="J1071" i="6" s="1"/>
  <c r="F4268" i="1"/>
  <c r="J1069" i="6" s="1"/>
  <c r="F4260" i="1"/>
  <c r="J1067" i="6" s="1"/>
  <c r="F4252" i="1"/>
  <c r="J1065" i="6" s="1"/>
  <c r="F4244" i="1"/>
  <c r="J1063" i="6" s="1"/>
  <c r="F4236" i="1"/>
  <c r="J1061" i="6" s="1"/>
  <c r="F4228" i="1"/>
  <c r="J1059" i="6" s="1"/>
  <c r="F4220" i="1"/>
  <c r="J1057" i="6" s="1"/>
  <c r="F4212" i="1"/>
  <c r="J1055" i="6" s="1"/>
  <c r="F4204" i="1"/>
  <c r="J1053" i="6" s="1"/>
  <c r="F4196" i="1"/>
  <c r="J1051" i="6" s="1"/>
  <c r="F4188" i="1"/>
  <c r="J1049" i="6" s="1"/>
  <c r="F4180" i="1"/>
  <c r="J1047" i="6" s="1"/>
  <c r="F4172" i="1"/>
  <c r="J1045" i="6" s="1"/>
  <c r="F4164" i="1"/>
  <c r="J1043" i="6" s="1"/>
  <c r="F4156" i="1"/>
  <c r="J1041" i="6" s="1"/>
  <c r="F4148" i="1"/>
  <c r="J1039" i="6" s="1"/>
  <c r="F4140" i="1"/>
  <c r="J1037" i="6" s="1"/>
  <c r="F4132" i="1"/>
  <c r="J1035" i="6" s="1"/>
  <c r="F4124" i="1"/>
  <c r="J1033" i="6" s="1"/>
  <c r="F4116" i="1"/>
  <c r="J1031" i="6" s="1"/>
  <c r="F4108" i="1"/>
  <c r="J1029" i="6" s="1"/>
  <c r="F4100" i="1"/>
  <c r="J1027" i="6" s="1"/>
  <c r="F4092" i="1"/>
  <c r="J1025" i="6" s="1"/>
  <c r="F4084" i="1"/>
  <c r="J1023" i="6" s="1"/>
  <c r="F4076" i="1"/>
  <c r="J1021" i="6" s="1"/>
  <c r="F4068" i="1"/>
  <c r="J1019" i="6" s="1"/>
  <c r="F4060" i="1"/>
  <c r="J1017" i="6" s="1"/>
  <c r="F4052" i="1"/>
  <c r="J1015" i="6" s="1"/>
  <c r="F4044" i="1"/>
  <c r="J1013" i="6" s="1"/>
  <c r="F4036" i="1"/>
  <c r="J1011" i="6" s="1"/>
  <c r="F4028" i="1"/>
  <c r="J1009" i="6" s="1"/>
  <c r="F4020" i="1"/>
  <c r="J1007" i="6" s="1"/>
  <c r="F4012" i="1"/>
  <c r="J1005" i="6" s="1"/>
  <c r="F4004" i="1"/>
  <c r="J1003" i="6" s="1"/>
  <c r="F3996" i="1"/>
  <c r="J1001" i="6" s="1"/>
  <c r="F3988" i="1"/>
  <c r="J999" i="6" s="1"/>
  <c r="F3980" i="1"/>
  <c r="J997" i="6" s="1"/>
  <c r="F3972" i="1"/>
  <c r="J995" i="6" s="1"/>
  <c r="F3964" i="1"/>
  <c r="J993" i="6" s="1"/>
  <c r="F3956" i="1"/>
  <c r="J991" i="6" s="1"/>
  <c r="F3948" i="1"/>
  <c r="J989" i="6" s="1"/>
  <c r="F3940" i="1"/>
  <c r="J987" i="6" s="1"/>
  <c r="F3932" i="1"/>
  <c r="J985" i="6" s="1"/>
  <c r="F3924" i="1"/>
  <c r="J983" i="6" s="1"/>
  <c r="F3916" i="1"/>
  <c r="J981" i="6" s="1"/>
  <c r="F3908" i="1"/>
  <c r="J979" i="6" s="1"/>
  <c r="F3900" i="1"/>
  <c r="J977" i="6" s="1"/>
  <c r="F3892" i="1"/>
  <c r="J975" i="6" s="1"/>
  <c r="F3884" i="1"/>
  <c r="J973" i="6" s="1"/>
  <c r="F3876" i="1"/>
  <c r="J971" i="6" s="1"/>
  <c r="F3868" i="1"/>
  <c r="J969" i="6" s="1"/>
  <c r="F3860" i="1"/>
  <c r="J967" i="6" s="1"/>
  <c r="F3852" i="1"/>
  <c r="J965" i="6" s="1"/>
  <c r="F3844" i="1"/>
  <c r="J963" i="6" s="1"/>
  <c r="F3836" i="1"/>
  <c r="J961" i="6" s="1"/>
  <c r="F3828" i="1"/>
  <c r="J959" i="6" s="1"/>
  <c r="F3820" i="1"/>
  <c r="J957" i="6" s="1"/>
  <c r="F3812" i="1"/>
  <c r="J955" i="6" s="1"/>
  <c r="F3804" i="1"/>
  <c r="J953" i="6" s="1"/>
  <c r="F3796" i="1"/>
  <c r="J951" i="6" s="1"/>
  <c r="F3788" i="1"/>
  <c r="J949" i="6" s="1"/>
  <c r="F3780" i="1"/>
  <c r="J947" i="6" s="1"/>
  <c r="F3772" i="1"/>
  <c r="J945" i="6" s="1"/>
  <c r="F3764" i="1"/>
  <c r="J943" i="6" s="1"/>
  <c r="F3756" i="1"/>
  <c r="J941" i="6" s="1"/>
  <c r="F3748" i="1"/>
  <c r="J939" i="6" s="1"/>
  <c r="F3740" i="1"/>
  <c r="J937" i="6" s="1"/>
  <c r="F3732" i="1"/>
  <c r="J935" i="6" s="1"/>
  <c r="F3724" i="1"/>
  <c r="J933" i="6" s="1"/>
  <c r="F3716" i="1"/>
  <c r="J931" i="6" s="1"/>
  <c r="F3708" i="1"/>
  <c r="J929" i="6" s="1"/>
  <c r="F3700" i="1"/>
  <c r="J927" i="6" s="1"/>
  <c r="F3692" i="1"/>
  <c r="J925" i="6" s="1"/>
  <c r="F3684" i="1"/>
  <c r="J923" i="6" s="1"/>
  <c r="F3676" i="1"/>
  <c r="J921" i="6" s="1"/>
  <c r="F3668" i="1"/>
  <c r="J919" i="6" s="1"/>
  <c r="F3660" i="1"/>
  <c r="J917" i="6" s="1"/>
  <c r="F3652" i="1"/>
  <c r="J915" i="6" s="1"/>
  <c r="F3644" i="1"/>
  <c r="J913" i="6" s="1"/>
  <c r="F3636" i="1"/>
  <c r="J911" i="6" s="1"/>
  <c r="F3628" i="1"/>
  <c r="J909" i="6" s="1"/>
  <c r="F3620" i="1"/>
  <c r="J907" i="6" s="1"/>
  <c r="F3612" i="1"/>
  <c r="J905" i="6" s="1"/>
  <c r="F3604" i="1"/>
  <c r="J903" i="6" s="1"/>
  <c r="F3596" i="1"/>
  <c r="J901" i="6" s="1"/>
  <c r="F3588" i="1"/>
  <c r="J899" i="6" s="1"/>
  <c r="F3580" i="1"/>
  <c r="J897" i="6" s="1"/>
  <c r="F3572" i="1"/>
  <c r="J895" i="6" s="1"/>
  <c r="F3564" i="1"/>
  <c r="J893" i="6" s="1"/>
  <c r="F3556" i="1"/>
  <c r="J891" i="6" s="1"/>
  <c r="F3548" i="1"/>
  <c r="J889" i="6" s="1"/>
  <c r="F3540" i="1"/>
  <c r="J887" i="6" s="1"/>
  <c r="F3532" i="1"/>
  <c r="J885" i="6" s="1"/>
  <c r="F3524" i="1"/>
  <c r="J883" i="6" s="1"/>
  <c r="F3516" i="1"/>
  <c r="J881" i="6" s="1"/>
  <c r="F3508" i="1"/>
  <c r="J879" i="6" s="1"/>
  <c r="F3500" i="1"/>
  <c r="J877" i="6" s="1"/>
  <c r="F3492" i="1"/>
  <c r="J875" i="6" s="1"/>
  <c r="F3484" i="1"/>
  <c r="J873" i="6" s="1"/>
  <c r="F3476" i="1"/>
  <c r="J871" i="6" s="1"/>
  <c r="F3468" i="1"/>
  <c r="J869" i="6" s="1"/>
  <c r="F3460" i="1"/>
  <c r="J867" i="6" s="1"/>
  <c r="F3452" i="1"/>
  <c r="J865" i="6" s="1"/>
  <c r="F3444" i="1"/>
  <c r="J863" i="6" s="1"/>
  <c r="F3436" i="1"/>
  <c r="J861" i="6" s="1"/>
  <c r="F3428" i="1"/>
  <c r="J859" i="6" s="1"/>
  <c r="F3420" i="1"/>
  <c r="J857" i="6" s="1"/>
  <c r="F3412" i="1"/>
  <c r="J855" i="6" s="1"/>
  <c r="F3404" i="1"/>
  <c r="J853" i="6" s="1"/>
  <c r="F3396" i="1"/>
  <c r="J851" i="6" s="1"/>
  <c r="F3388" i="1"/>
  <c r="J849" i="6" s="1"/>
  <c r="F3380" i="1"/>
  <c r="J847" i="6" s="1"/>
  <c r="F3372" i="1"/>
  <c r="J845" i="6" s="1"/>
  <c r="F3364" i="1"/>
  <c r="J843" i="6" s="1"/>
  <c r="F3356" i="1"/>
  <c r="J841" i="6" s="1"/>
  <c r="F3348" i="1"/>
  <c r="J839" i="6" s="1"/>
  <c r="F3340" i="1"/>
  <c r="J837" i="6" s="1"/>
  <c r="F3332" i="1"/>
  <c r="J835" i="6" s="1"/>
  <c r="F3324" i="1"/>
  <c r="J833" i="6" s="1"/>
  <c r="F3316" i="1"/>
  <c r="J831" i="6" s="1"/>
  <c r="F3308" i="1"/>
  <c r="J829" i="6" s="1"/>
  <c r="F3300" i="1"/>
  <c r="J827" i="6" s="1"/>
  <c r="F3292" i="1"/>
  <c r="J825" i="6" s="1"/>
  <c r="F3284" i="1"/>
  <c r="J823" i="6" s="1"/>
  <c r="F3276" i="1"/>
  <c r="J821" i="6" s="1"/>
  <c r="F3268" i="1"/>
  <c r="J819" i="6" s="1"/>
  <c r="F3260" i="1"/>
  <c r="J817" i="6" s="1"/>
  <c r="F3252" i="1"/>
  <c r="J815" i="6" s="1"/>
  <c r="F3244" i="1"/>
  <c r="J813" i="6" s="1"/>
  <c r="F3236" i="1"/>
  <c r="J811" i="6" s="1"/>
  <c r="F3228" i="1"/>
  <c r="J809" i="6" s="1"/>
  <c r="F3220" i="1"/>
  <c r="J807" i="6" s="1"/>
  <c r="F3212" i="1"/>
  <c r="J805" i="6" s="1"/>
  <c r="F3204" i="1"/>
  <c r="J803" i="6" s="1"/>
  <c r="F3196" i="1"/>
  <c r="J801" i="6" s="1"/>
  <c r="F3188" i="1"/>
  <c r="J799" i="6" s="1"/>
  <c r="F3180" i="1"/>
  <c r="J797" i="6" s="1"/>
  <c r="F3172" i="1"/>
  <c r="J795" i="6" s="1"/>
  <c r="F3164" i="1"/>
  <c r="J793" i="6" s="1"/>
  <c r="F3156" i="1"/>
  <c r="J791" i="6" s="1"/>
  <c r="F3148" i="1"/>
  <c r="J789" i="6" s="1"/>
  <c r="F3140" i="1"/>
  <c r="J787" i="6" s="1"/>
  <c r="F3132" i="1"/>
  <c r="J785" i="6" s="1"/>
  <c r="F3124" i="1"/>
  <c r="J783" i="6" s="1"/>
  <c r="F3116" i="1"/>
  <c r="J781" i="6" s="1"/>
  <c r="F3108" i="1"/>
  <c r="J779" i="6" s="1"/>
  <c r="F3100" i="1"/>
  <c r="J777" i="6" s="1"/>
  <c r="F3092" i="1"/>
  <c r="J775" i="6" s="1"/>
  <c r="F3084" i="1"/>
  <c r="J773" i="6" s="1"/>
  <c r="F3076" i="1"/>
  <c r="J771" i="6" s="1"/>
  <c r="F3068" i="1"/>
  <c r="J769" i="6" s="1"/>
  <c r="F3060" i="1"/>
  <c r="J767" i="6" s="1"/>
  <c r="F3052" i="1"/>
  <c r="J765" i="6" s="1"/>
  <c r="F3044" i="1"/>
  <c r="J763" i="6" s="1"/>
  <c r="F3036" i="1"/>
  <c r="J761" i="6" s="1"/>
  <c r="F3028" i="1"/>
  <c r="J759" i="6" s="1"/>
  <c r="F3020" i="1"/>
  <c r="J757" i="6" s="1"/>
  <c r="F3012" i="1"/>
  <c r="J755" i="6" s="1"/>
  <c r="F3004" i="1"/>
  <c r="J753" i="6" s="1"/>
  <c r="F2996" i="1"/>
  <c r="J751" i="6" s="1"/>
  <c r="F2988" i="1"/>
  <c r="J749" i="6" s="1"/>
  <c r="F2980" i="1"/>
  <c r="J747" i="6" s="1"/>
  <c r="F2972" i="1"/>
  <c r="J745" i="6" s="1"/>
  <c r="F2964" i="1"/>
  <c r="J743" i="6" s="1"/>
  <c r="F2956" i="1"/>
  <c r="J741" i="6" s="1"/>
  <c r="F2948" i="1"/>
  <c r="J739" i="6" s="1"/>
  <c r="F2940" i="1"/>
  <c r="J737" i="6" s="1"/>
  <c r="F2932" i="1"/>
  <c r="J735" i="6" s="1"/>
  <c r="F2924" i="1"/>
  <c r="J733" i="6" s="1"/>
  <c r="F2916" i="1"/>
  <c r="J731" i="6" s="1"/>
  <c r="F2908" i="1"/>
  <c r="J729" i="6" s="1"/>
  <c r="F2900" i="1"/>
  <c r="J727" i="6" s="1"/>
  <c r="F2892" i="1"/>
  <c r="J725" i="6" s="1"/>
  <c r="F2884" i="1"/>
  <c r="J723" i="6" s="1"/>
  <c r="F2876" i="1"/>
  <c r="J721" i="6" s="1"/>
  <c r="F2868" i="1"/>
  <c r="J719" i="6" s="1"/>
  <c r="F2860" i="1"/>
  <c r="J717" i="6" s="1"/>
  <c r="F2852" i="1"/>
  <c r="J715" i="6" s="1"/>
  <c r="F2844" i="1"/>
  <c r="J713" i="6" s="1"/>
  <c r="F2836" i="1"/>
  <c r="J711" i="6" s="1"/>
  <c r="F2828" i="1"/>
  <c r="J709" i="6" s="1"/>
  <c r="F2820" i="1"/>
  <c r="J707" i="6" s="1"/>
  <c r="F2812" i="1"/>
  <c r="J705" i="6" s="1"/>
  <c r="F2804" i="1"/>
  <c r="J703" i="6" s="1"/>
  <c r="F2796" i="1"/>
  <c r="J701" i="6" s="1"/>
  <c r="F2788" i="1"/>
  <c r="J699" i="6" s="1"/>
  <c r="F2780" i="1"/>
  <c r="J697" i="6" s="1"/>
  <c r="F2772" i="1"/>
  <c r="J695" i="6" s="1"/>
  <c r="F2764" i="1"/>
  <c r="J693" i="6" s="1"/>
  <c r="F2756" i="1"/>
  <c r="J691" i="6" s="1"/>
  <c r="F2748" i="1"/>
  <c r="J689" i="6" s="1"/>
  <c r="F2740" i="1"/>
  <c r="J687" i="6" s="1"/>
  <c r="F2732" i="1"/>
  <c r="J685" i="6" s="1"/>
  <c r="F2724" i="1"/>
  <c r="J683" i="6" s="1"/>
  <c r="F2716" i="1"/>
  <c r="J681" i="6" s="1"/>
  <c r="F2708" i="1"/>
  <c r="J679" i="6" s="1"/>
  <c r="F2700" i="1"/>
  <c r="J677" i="6" s="1"/>
  <c r="F2692" i="1"/>
  <c r="J675" i="6" s="1"/>
  <c r="F2684" i="1"/>
  <c r="J673" i="6" s="1"/>
  <c r="F2676" i="1"/>
  <c r="J671" i="6" s="1"/>
  <c r="F2668" i="1"/>
  <c r="J669" i="6" s="1"/>
  <c r="F2660" i="1"/>
  <c r="J667" i="6" s="1"/>
  <c r="F2652" i="1"/>
  <c r="J665" i="6" s="1"/>
  <c r="F2644" i="1"/>
  <c r="J663" i="6" s="1"/>
  <c r="F2636" i="1"/>
  <c r="J661" i="6" s="1"/>
  <c r="F2628" i="1"/>
  <c r="J659" i="6" s="1"/>
  <c r="F2620" i="1"/>
  <c r="J657" i="6" s="1"/>
  <c r="F2612" i="1"/>
  <c r="J655" i="6" s="1"/>
  <c r="F2604" i="1"/>
  <c r="J653" i="6" s="1"/>
  <c r="F2596" i="1"/>
  <c r="J651" i="6" s="1"/>
  <c r="F2588" i="1"/>
  <c r="J649" i="6" s="1"/>
  <c r="F2580" i="1"/>
  <c r="J647" i="6" s="1"/>
  <c r="F2572" i="1"/>
  <c r="J645" i="6" s="1"/>
  <c r="F2564" i="1"/>
  <c r="J643" i="6" s="1"/>
  <c r="F2556" i="1"/>
  <c r="J641" i="6" s="1"/>
  <c r="F2548" i="1"/>
  <c r="J639" i="6" s="1"/>
  <c r="F2540" i="1"/>
  <c r="J637" i="6" s="1"/>
  <c r="F2532" i="1"/>
  <c r="J635" i="6" s="1"/>
  <c r="F2524" i="1"/>
  <c r="J633" i="6" s="1"/>
  <c r="F2516" i="1"/>
  <c r="J631" i="6" s="1"/>
  <c r="F2508" i="1"/>
  <c r="J629" i="6" s="1"/>
  <c r="F2500" i="1"/>
  <c r="J627" i="6" s="1"/>
  <c r="F2492" i="1"/>
  <c r="J625" i="6" s="1"/>
  <c r="F2484" i="1"/>
  <c r="J623" i="6" s="1"/>
  <c r="F2476" i="1"/>
  <c r="J621" i="6" s="1"/>
  <c r="F2468" i="1"/>
  <c r="J619" i="6" s="1"/>
  <c r="F2460" i="1"/>
  <c r="J617" i="6" s="1"/>
  <c r="F2452" i="1"/>
  <c r="J615" i="6" s="1"/>
  <c r="F2444" i="1"/>
  <c r="J613" i="6" s="1"/>
  <c r="F2436" i="1"/>
  <c r="J611" i="6" s="1"/>
  <c r="F2428" i="1"/>
  <c r="J609" i="6" s="1"/>
  <c r="F2420" i="1"/>
  <c r="J607" i="6" s="1"/>
  <c r="F2412" i="1"/>
  <c r="J605" i="6" s="1"/>
  <c r="F2404" i="1"/>
  <c r="J603" i="6" s="1"/>
  <c r="F2396" i="1"/>
  <c r="J601" i="6" s="1"/>
  <c r="F2388" i="1"/>
  <c r="J599" i="6" s="1"/>
  <c r="F2380" i="1"/>
  <c r="J597" i="6" s="1"/>
  <c r="F2372" i="1"/>
  <c r="J595" i="6" s="1"/>
  <c r="F2364" i="1"/>
  <c r="J593" i="6" s="1"/>
  <c r="F2356" i="1"/>
  <c r="J591" i="6" s="1"/>
  <c r="F2348" i="1"/>
  <c r="J589" i="6" s="1"/>
  <c r="F2340" i="1"/>
  <c r="J587" i="6" s="1"/>
  <c r="F2332" i="1"/>
  <c r="J585" i="6" s="1"/>
  <c r="F2324" i="1"/>
  <c r="J583" i="6" s="1"/>
  <c r="F2316" i="1"/>
  <c r="J581" i="6" s="1"/>
  <c r="F2308" i="1"/>
  <c r="J579" i="6" s="1"/>
  <c r="F2300" i="1"/>
  <c r="J577" i="6" s="1"/>
  <c r="F2292" i="1"/>
  <c r="J575" i="6" s="1"/>
  <c r="F2284" i="1"/>
  <c r="J573" i="6" s="1"/>
  <c r="F2276" i="1"/>
  <c r="J571" i="6" s="1"/>
  <c r="F2268" i="1"/>
  <c r="J569" i="6" s="1"/>
  <c r="F2260" i="1"/>
  <c r="J567" i="6" s="1"/>
  <c r="F2252" i="1"/>
  <c r="J565" i="6" s="1"/>
  <c r="F2244" i="1"/>
  <c r="J563" i="6" s="1"/>
  <c r="F2236" i="1"/>
  <c r="J561" i="6" s="1"/>
  <c r="F2228" i="1"/>
  <c r="J559" i="6" s="1"/>
  <c r="F2220" i="1"/>
  <c r="J557" i="6" s="1"/>
  <c r="F2212" i="1"/>
  <c r="J555" i="6" s="1"/>
  <c r="F2204" i="1"/>
  <c r="J553" i="6" s="1"/>
  <c r="F2196" i="1"/>
  <c r="J551" i="6" s="1"/>
  <c r="F2188" i="1"/>
  <c r="J549" i="6" s="1"/>
  <c r="F2180" i="1"/>
  <c r="J547" i="6" s="1"/>
  <c r="F2172" i="1"/>
  <c r="J545" i="6" s="1"/>
  <c r="F2164" i="1"/>
  <c r="J543" i="6" s="1"/>
  <c r="F2156" i="1"/>
  <c r="J541" i="6" s="1"/>
  <c r="F2148" i="1"/>
  <c r="J539" i="6" s="1"/>
  <c r="F2140" i="1"/>
  <c r="J537" i="6" s="1"/>
  <c r="F2132" i="1"/>
  <c r="J535" i="6" s="1"/>
  <c r="F2124" i="1"/>
  <c r="J533" i="6" s="1"/>
  <c r="F2116" i="1"/>
  <c r="J531" i="6" s="1"/>
  <c r="F2108" i="1"/>
  <c r="J529" i="6" s="1"/>
  <c r="F2100" i="1"/>
  <c r="J527" i="6" s="1"/>
  <c r="F2092" i="1"/>
  <c r="J525" i="6" s="1"/>
  <c r="F2084" i="1"/>
  <c r="J523" i="6" s="1"/>
  <c r="F2076" i="1"/>
  <c r="J521" i="6" s="1"/>
  <c r="F2068" i="1"/>
  <c r="J519" i="6" s="1"/>
  <c r="F2060" i="1"/>
  <c r="J517" i="6" s="1"/>
  <c r="F2052" i="1"/>
  <c r="J515" i="6" s="1"/>
  <c r="F2044" i="1"/>
  <c r="J513" i="6" s="1"/>
  <c r="F2036" i="1"/>
  <c r="J511" i="6" s="1"/>
  <c r="F2028" i="1"/>
  <c r="J509" i="6" s="1"/>
  <c r="F2020" i="1"/>
  <c r="J507" i="6" s="1"/>
  <c r="F2012" i="1"/>
  <c r="J505" i="6" s="1"/>
  <c r="F2004" i="1"/>
  <c r="J503" i="6" s="1"/>
  <c r="F1996" i="1"/>
  <c r="J501" i="6" s="1"/>
  <c r="F1988" i="1"/>
  <c r="J499" i="6" s="1"/>
  <c r="F1980" i="1"/>
  <c r="J497" i="6" s="1"/>
  <c r="F1972" i="1"/>
  <c r="J495" i="6" s="1"/>
  <c r="F1964" i="1"/>
  <c r="J493" i="6" s="1"/>
  <c r="F1956" i="1"/>
  <c r="J491" i="6" s="1"/>
  <c r="F1948" i="1"/>
  <c r="J489" i="6" s="1"/>
  <c r="F1940" i="1"/>
  <c r="J487" i="6" s="1"/>
  <c r="F1932" i="1"/>
  <c r="J485" i="6" s="1"/>
  <c r="F1924" i="1"/>
  <c r="J483" i="6" s="1"/>
  <c r="F1916" i="1"/>
  <c r="J481" i="6" s="1"/>
  <c r="F1908" i="1"/>
  <c r="J479" i="6" s="1"/>
  <c r="F1900" i="1"/>
  <c r="J477" i="6" s="1"/>
  <c r="F1892" i="1"/>
  <c r="J475" i="6" s="1"/>
  <c r="F1884" i="1"/>
  <c r="J473" i="6" s="1"/>
  <c r="F1876" i="1"/>
  <c r="J471" i="6" s="1"/>
  <c r="F1868" i="1"/>
  <c r="J469" i="6" s="1"/>
  <c r="F1860" i="1"/>
  <c r="J467" i="6" s="1"/>
  <c r="F1852" i="1"/>
  <c r="J465" i="6" s="1"/>
  <c r="F1844" i="1"/>
  <c r="J463" i="6" s="1"/>
  <c r="F1836" i="1"/>
  <c r="J461" i="6" s="1"/>
  <c r="F1828" i="1"/>
  <c r="J459" i="6" s="1"/>
  <c r="F1820" i="1"/>
  <c r="J457" i="6" s="1"/>
  <c r="F1812" i="1"/>
  <c r="J455" i="6" s="1"/>
  <c r="F1804" i="1"/>
  <c r="J453" i="6" s="1"/>
  <c r="F1796" i="1"/>
  <c r="J451" i="6" s="1"/>
  <c r="F1788" i="1"/>
  <c r="J449" i="6" s="1"/>
  <c r="F1780" i="1"/>
  <c r="J447" i="6" s="1"/>
  <c r="F1772" i="1"/>
  <c r="J445" i="6" s="1"/>
  <c r="F1764" i="1"/>
  <c r="J443" i="6" s="1"/>
  <c r="F1756" i="1"/>
  <c r="J441" i="6" s="1"/>
  <c r="F1748" i="1"/>
  <c r="J439" i="6" s="1"/>
  <c r="F1740" i="1"/>
  <c r="J437" i="6" s="1"/>
  <c r="F1732" i="1"/>
  <c r="J435" i="6" s="1"/>
  <c r="F1724" i="1"/>
  <c r="J433" i="6" s="1"/>
  <c r="F1716" i="1"/>
  <c r="J431" i="6" s="1"/>
  <c r="F1708" i="1"/>
  <c r="J429" i="6" s="1"/>
  <c r="F1700" i="1"/>
  <c r="J427" i="6" s="1"/>
  <c r="F1692" i="1"/>
  <c r="J425" i="6" s="1"/>
  <c r="F1684" i="1"/>
  <c r="J423" i="6" s="1"/>
  <c r="F1676" i="1"/>
  <c r="J421" i="6" s="1"/>
  <c r="F1668" i="1"/>
  <c r="J419" i="6" s="1"/>
  <c r="F1660" i="1"/>
  <c r="J417" i="6" s="1"/>
  <c r="F1652" i="1"/>
  <c r="J415" i="6" s="1"/>
  <c r="F1644" i="1"/>
  <c r="J413" i="6" s="1"/>
  <c r="F1636" i="1"/>
  <c r="J411" i="6" s="1"/>
  <c r="F1628" i="1"/>
  <c r="J409" i="6" s="1"/>
  <c r="F1620" i="1"/>
  <c r="J407" i="6" s="1"/>
  <c r="F1612" i="1"/>
  <c r="J405" i="6" s="1"/>
  <c r="F1604" i="1"/>
  <c r="J403" i="6" s="1"/>
  <c r="F1596" i="1"/>
  <c r="J401" i="6" s="1"/>
  <c r="F1588" i="1"/>
  <c r="J399" i="6" s="1"/>
  <c r="F1580" i="1"/>
  <c r="J397" i="6" s="1"/>
  <c r="F1572" i="1"/>
  <c r="J395" i="6" s="1"/>
  <c r="F1564" i="1"/>
  <c r="J393" i="6" s="1"/>
  <c r="F1556" i="1"/>
  <c r="J391" i="6" s="1"/>
  <c r="F1548" i="1"/>
  <c r="J389" i="6" s="1"/>
  <c r="F1540" i="1"/>
  <c r="J387" i="6" s="1"/>
  <c r="F1532" i="1"/>
  <c r="J385" i="6" s="1"/>
  <c r="F1524" i="1"/>
  <c r="J383" i="6" s="1"/>
  <c r="F1516" i="1"/>
  <c r="J381" i="6" s="1"/>
  <c r="F1508" i="1"/>
  <c r="J379" i="6" s="1"/>
  <c r="F1500" i="1"/>
  <c r="J377" i="6" s="1"/>
  <c r="F1492" i="1"/>
  <c r="J375" i="6" s="1"/>
  <c r="F1484" i="1"/>
  <c r="J373" i="6" s="1"/>
  <c r="F1476" i="1"/>
  <c r="J371" i="6" s="1"/>
  <c r="F1468" i="1"/>
  <c r="J369" i="6" s="1"/>
  <c r="F1460" i="1"/>
  <c r="J367" i="6" s="1"/>
  <c r="F1452" i="1"/>
  <c r="J365" i="6" s="1"/>
  <c r="F1444" i="1"/>
  <c r="J363" i="6" s="1"/>
  <c r="F1436" i="1"/>
  <c r="J361" i="6" s="1"/>
  <c r="F1428" i="1"/>
  <c r="J359" i="6" s="1"/>
  <c r="F1420" i="1"/>
  <c r="J357" i="6" s="1"/>
  <c r="F1412" i="1"/>
  <c r="J355" i="6" s="1"/>
  <c r="F1404" i="1"/>
  <c r="J353" i="6" s="1"/>
  <c r="F1396" i="1"/>
  <c r="J351" i="6" s="1"/>
  <c r="F1388" i="1"/>
  <c r="J349" i="6" s="1"/>
  <c r="F1380" i="1"/>
  <c r="J347" i="6" s="1"/>
  <c r="F1372" i="1"/>
  <c r="J345" i="6" s="1"/>
  <c r="F1364" i="1"/>
  <c r="J343" i="6" s="1"/>
  <c r="F1356" i="1"/>
  <c r="J341" i="6" s="1"/>
  <c r="F1348" i="1"/>
  <c r="J339" i="6" s="1"/>
  <c r="F1340" i="1"/>
  <c r="J337" i="6" s="1"/>
  <c r="F1332" i="1"/>
  <c r="J335" i="6" s="1"/>
  <c r="F1324" i="1"/>
  <c r="J333" i="6" s="1"/>
  <c r="F1316" i="1"/>
  <c r="J331" i="6" s="1"/>
  <c r="F1308" i="1"/>
  <c r="J329" i="6" s="1"/>
  <c r="F1300" i="1"/>
  <c r="J327" i="6" s="1"/>
  <c r="F1292" i="1"/>
  <c r="J325" i="6" s="1"/>
  <c r="F1284" i="1"/>
  <c r="J323" i="6" s="1"/>
  <c r="F1276" i="1"/>
  <c r="J321" i="6" s="1"/>
  <c r="F1268" i="1"/>
  <c r="J319" i="6" s="1"/>
  <c r="F1260" i="1"/>
  <c r="J317" i="6" s="1"/>
  <c r="F1252" i="1"/>
  <c r="J315" i="6" s="1"/>
  <c r="F1244" i="1"/>
  <c r="J313" i="6" s="1"/>
  <c r="F1236" i="1"/>
  <c r="J311" i="6" s="1"/>
  <c r="F1228" i="1"/>
  <c r="J309" i="6" s="1"/>
  <c r="F1220" i="1"/>
  <c r="J307" i="6" s="1"/>
  <c r="F1212" i="1"/>
  <c r="J305" i="6" s="1"/>
  <c r="F1204" i="1"/>
  <c r="J303" i="6" s="1"/>
  <c r="F1196" i="1"/>
  <c r="J301" i="6" s="1"/>
  <c r="F1188" i="1"/>
  <c r="J299" i="6" s="1"/>
  <c r="F1180" i="1"/>
  <c r="J297" i="6" s="1"/>
  <c r="F1172" i="1"/>
  <c r="J295" i="6" s="1"/>
  <c r="F1164" i="1"/>
  <c r="J293" i="6" s="1"/>
  <c r="F1156" i="1"/>
  <c r="J291" i="6" s="1"/>
  <c r="F1148" i="1"/>
  <c r="J289" i="6" s="1"/>
  <c r="F1140" i="1"/>
  <c r="J287" i="6" s="1"/>
  <c r="F1132" i="1"/>
  <c r="J285" i="6" s="1"/>
  <c r="F1124" i="1"/>
  <c r="J283" i="6" s="1"/>
  <c r="F1116" i="1"/>
  <c r="J281" i="6" s="1"/>
  <c r="F1108" i="1"/>
  <c r="J279" i="6" s="1"/>
  <c r="F1100" i="1"/>
  <c r="J277" i="6" s="1"/>
  <c r="F1092" i="1"/>
  <c r="J275" i="6" s="1"/>
  <c r="F1084" i="1"/>
  <c r="J273" i="6" s="1"/>
  <c r="F1076" i="1"/>
  <c r="J271" i="6" s="1"/>
  <c r="F1068" i="1"/>
  <c r="J269" i="6" s="1"/>
  <c r="F1060" i="1"/>
  <c r="J267" i="6" s="1"/>
  <c r="F1052" i="1"/>
  <c r="J265" i="6" s="1"/>
  <c r="F1044" i="1"/>
  <c r="J263" i="6" s="1"/>
  <c r="F1036" i="1"/>
  <c r="J261" i="6" s="1"/>
  <c r="F1028" i="1"/>
  <c r="J259" i="6" s="1"/>
  <c r="F1020" i="1"/>
  <c r="J257" i="6" s="1"/>
  <c r="F1012" i="1"/>
  <c r="J255" i="6" s="1"/>
  <c r="F1004" i="1"/>
  <c r="J253" i="6" s="1"/>
  <c r="F996" i="1"/>
  <c r="J251" i="6" s="1"/>
  <c r="F988" i="1"/>
  <c r="J249" i="6" s="1"/>
  <c r="F980" i="1"/>
  <c r="J247" i="6" s="1"/>
  <c r="F972" i="1"/>
  <c r="J245" i="6" s="1"/>
  <c r="F964" i="1"/>
  <c r="J243" i="6" s="1"/>
  <c r="F956" i="1"/>
  <c r="J241" i="6" s="1"/>
  <c r="F948" i="1"/>
  <c r="J239" i="6" s="1"/>
  <c r="F940" i="1"/>
  <c r="J237" i="6" s="1"/>
  <c r="F932" i="1"/>
  <c r="J235" i="6" s="1"/>
  <c r="F924" i="1"/>
  <c r="J233" i="6" s="1"/>
  <c r="F916" i="1"/>
  <c r="J231" i="6" s="1"/>
  <c r="F908" i="1"/>
  <c r="J229" i="6" s="1"/>
  <c r="F900" i="1"/>
  <c r="J227" i="6" s="1"/>
  <c r="F892" i="1"/>
  <c r="J225" i="6" s="1"/>
  <c r="F884" i="1"/>
  <c r="J223" i="6" s="1"/>
  <c r="F876" i="1"/>
  <c r="J221" i="6" s="1"/>
  <c r="F868" i="1"/>
  <c r="J219" i="6" s="1"/>
  <c r="F860" i="1"/>
  <c r="J217" i="6" s="1"/>
  <c r="F852" i="1"/>
  <c r="J215" i="6" s="1"/>
  <c r="F844" i="1"/>
  <c r="J213" i="6" s="1"/>
  <c r="F836" i="1"/>
  <c r="J211" i="6" s="1"/>
  <c r="F828" i="1"/>
  <c r="J209" i="6" s="1"/>
  <c r="F820" i="1"/>
  <c r="J207" i="6" s="1"/>
  <c r="F812" i="1"/>
  <c r="J205" i="6" s="1"/>
  <c r="F804" i="1"/>
  <c r="J203" i="6" s="1"/>
  <c r="F796" i="1"/>
  <c r="J201" i="6" s="1"/>
  <c r="F788" i="1"/>
  <c r="J199" i="6" s="1"/>
  <c r="F780" i="1"/>
  <c r="J197" i="6" s="1"/>
  <c r="F772" i="1"/>
  <c r="J195" i="6" s="1"/>
  <c r="F764" i="1"/>
  <c r="J193" i="6" s="1"/>
  <c r="F756" i="1"/>
  <c r="J191" i="6" s="1"/>
  <c r="F748" i="1"/>
  <c r="J189" i="6" s="1"/>
  <c r="F740" i="1"/>
  <c r="J187" i="6" s="1"/>
  <c r="F732" i="1"/>
  <c r="J185" i="6" s="1"/>
  <c r="F724" i="1"/>
  <c r="J183" i="6" s="1"/>
  <c r="F716" i="1"/>
  <c r="J181" i="6" s="1"/>
  <c r="F708" i="1"/>
  <c r="J179" i="6" s="1"/>
  <c r="F700" i="1"/>
  <c r="J177" i="6" s="1"/>
  <c r="F692" i="1"/>
  <c r="J175" i="6" s="1"/>
  <c r="F684" i="1"/>
  <c r="J173" i="6" s="1"/>
  <c r="F676" i="1"/>
  <c r="J171" i="6" s="1"/>
  <c r="F668" i="1"/>
  <c r="J169" i="6" s="1"/>
  <c r="F660" i="1"/>
  <c r="J167" i="6" s="1"/>
  <c r="F652" i="1"/>
  <c r="J165" i="6" s="1"/>
  <c r="F644" i="1"/>
  <c r="J163" i="6" s="1"/>
  <c r="F636" i="1"/>
  <c r="J161" i="6" s="1"/>
  <c r="F628" i="1"/>
  <c r="J159" i="6" s="1"/>
  <c r="F620" i="1"/>
  <c r="J157" i="6" s="1"/>
  <c r="F612" i="1"/>
  <c r="J155" i="6" s="1"/>
  <c r="F604" i="1"/>
  <c r="J153" i="6" s="1"/>
  <c r="F596" i="1"/>
  <c r="J151" i="6" s="1"/>
  <c r="F588" i="1"/>
  <c r="J149" i="6" s="1"/>
  <c r="F580" i="1"/>
  <c r="J147" i="6" s="1"/>
  <c r="F572" i="1"/>
  <c r="J145" i="6" s="1"/>
  <c r="F564" i="1"/>
  <c r="J143" i="6" s="1"/>
  <c r="F556" i="1"/>
  <c r="J141" i="6" s="1"/>
  <c r="F548" i="1"/>
  <c r="J139" i="6" s="1"/>
  <c r="F540" i="1"/>
  <c r="J137" i="6" s="1"/>
  <c r="F532" i="1"/>
  <c r="J135" i="6" s="1"/>
  <c r="F524" i="1"/>
  <c r="J133" i="6" s="1"/>
  <c r="F516" i="1"/>
  <c r="J131" i="6" s="1"/>
  <c r="F508" i="1"/>
  <c r="J129" i="6" s="1"/>
  <c r="F500" i="1"/>
  <c r="J127" i="6" s="1"/>
  <c r="F492" i="1"/>
  <c r="J125" i="6" s="1"/>
  <c r="F484" i="1"/>
  <c r="J123" i="6" s="1"/>
  <c r="F476" i="1"/>
  <c r="J121" i="6" s="1"/>
  <c r="F468" i="1"/>
  <c r="J119" i="6" s="1"/>
  <c r="F460" i="1"/>
  <c r="J117" i="6" s="1"/>
  <c r="F452" i="1"/>
  <c r="J115" i="6" s="1"/>
  <c r="F444" i="1"/>
  <c r="J113" i="6" s="1"/>
  <c r="F436" i="1"/>
  <c r="J111" i="6" s="1"/>
  <c r="F428" i="1"/>
  <c r="J109" i="6" s="1"/>
  <c r="F420" i="1"/>
  <c r="J107" i="6" s="1"/>
  <c r="F412" i="1"/>
  <c r="J105" i="6" s="1"/>
  <c r="F404" i="1"/>
  <c r="J103" i="6" s="1"/>
  <c r="F396" i="1"/>
  <c r="J101" i="6" s="1"/>
  <c r="F388" i="1"/>
  <c r="J99" i="6" s="1"/>
  <c r="F380" i="1"/>
  <c r="J97" i="6" s="1"/>
  <c r="F372" i="1"/>
  <c r="J95" i="6" s="1"/>
  <c r="F364" i="1"/>
  <c r="J93" i="6" s="1"/>
  <c r="F356" i="1"/>
  <c r="J91" i="6" s="1"/>
  <c r="F348" i="1"/>
  <c r="J89" i="6" s="1"/>
  <c r="F340" i="1"/>
  <c r="J87" i="6" s="1"/>
  <c r="F332" i="1"/>
  <c r="J85" i="6" s="1"/>
  <c r="F324" i="1"/>
  <c r="J83" i="6" s="1"/>
  <c r="F316" i="1"/>
  <c r="J81" i="6" s="1"/>
  <c r="F308" i="1"/>
  <c r="J79" i="6" s="1"/>
  <c r="F300" i="1"/>
  <c r="J77" i="6" s="1"/>
  <c r="F292" i="1"/>
  <c r="J75" i="6" s="1"/>
  <c r="F284" i="1"/>
  <c r="J73" i="6" s="1"/>
  <c r="F276" i="1"/>
  <c r="J71" i="6" s="1"/>
  <c r="F268" i="1"/>
  <c r="J69" i="6" s="1"/>
  <c r="F260" i="1"/>
  <c r="J67" i="6" s="1"/>
  <c r="F252" i="1"/>
  <c r="J65" i="6" s="1"/>
  <c r="F244" i="1"/>
  <c r="J63" i="6" s="1"/>
  <c r="F236" i="1"/>
  <c r="J61" i="6" s="1"/>
  <c r="F228" i="1"/>
  <c r="J59" i="6" s="1"/>
  <c r="F220" i="1"/>
  <c r="J57" i="6" s="1"/>
  <c r="F212" i="1"/>
  <c r="J55" i="6" s="1"/>
  <c r="F204" i="1"/>
  <c r="J53" i="6" s="1"/>
  <c r="F196" i="1"/>
  <c r="J51" i="6" s="1"/>
  <c r="F188" i="1"/>
  <c r="J49" i="6" s="1"/>
  <c r="F180" i="1"/>
  <c r="J47" i="6" s="1"/>
  <c r="F172" i="1"/>
  <c r="J45" i="6" s="1"/>
  <c r="F164" i="1"/>
  <c r="J43" i="6" s="1"/>
  <c r="F156" i="1"/>
  <c r="J41" i="6" s="1"/>
  <c r="F148" i="1"/>
  <c r="J39" i="6" s="1"/>
  <c r="F140" i="1"/>
  <c r="J37" i="6" s="1"/>
  <c r="F132" i="1"/>
  <c r="J35" i="6" s="1"/>
  <c r="F124" i="1"/>
  <c r="J33" i="6" s="1"/>
  <c r="F116" i="1"/>
  <c r="J31" i="6" s="1"/>
  <c r="F108" i="1"/>
  <c r="J29" i="6" s="1"/>
  <c r="F100" i="1"/>
  <c r="J27" i="6" s="1"/>
  <c r="F92" i="1"/>
  <c r="J25" i="6" s="1"/>
  <c r="F84" i="1"/>
  <c r="J23" i="6" s="1"/>
  <c r="F76" i="1"/>
  <c r="J21" i="6" s="1"/>
  <c r="F68" i="1"/>
  <c r="J19" i="6" s="1"/>
  <c r="F60" i="1"/>
  <c r="J17" i="6" s="1"/>
  <c r="F52" i="1"/>
  <c r="J15" i="6" s="1"/>
  <c r="F44" i="1"/>
  <c r="J13" i="6" s="1"/>
  <c r="F36" i="1"/>
  <c r="J11" i="6" s="1"/>
  <c r="F28" i="1"/>
  <c r="J9" i="6" s="1"/>
  <c r="F20" i="1"/>
  <c r="J7" i="6" s="1"/>
  <c r="F12" i="1"/>
  <c r="J5" i="6" s="1"/>
  <c r="F4" i="1"/>
  <c r="J3" i="6" s="1"/>
  <c r="F9995" i="1"/>
  <c r="I2501" i="6" s="1"/>
  <c r="F9987" i="1"/>
  <c r="I2499" i="6" s="1"/>
  <c r="F9979" i="1"/>
  <c r="I2497" i="6" s="1"/>
  <c r="F9971" i="1"/>
  <c r="I2495" i="6" s="1"/>
  <c r="F9963" i="1"/>
  <c r="I2493" i="6" s="1"/>
  <c r="F9955" i="1"/>
  <c r="I2491" i="6" s="1"/>
  <c r="F9947" i="1"/>
  <c r="I2489" i="6" s="1"/>
  <c r="F9939" i="1"/>
  <c r="I2487" i="6" s="1"/>
  <c r="F9931" i="1"/>
  <c r="I2485" i="6" s="1"/>
  <c r="F9923" i="1"/>
  <c r="I2483" i="6" s="1"/>
  <c r="F9915" i="1"/>
  <c r="I2481" i="6" s="1"/>
  <c r="F9907" i="1"/>
  <c r="I2479" i="6" s="1"/>
  <c r="F9899" i="1"/>
  <c r="I2477" i="6" s="1"/>
  <c r="F9891" i="1"/>
  <c r="I2475" i="6" s="1"/>
  <c r="F9883" i="1"/>
  <c r="I2473" i="6" s="1"/>
  <c r="F9875" i="1"/>
  <c r="I2471" i="6" s="1"/>
  <c r="F9867" i="1"/>
  <c r="I2469" i="6" s="1"/>
  <c r="F9859" i="1"/>
  <c r="I2467" i="6" s="1"/>
  <c r="F9851" i="1"/>
  <c r="I2465" i="6" s="1"/>
  <c r="F9843" i="1"/>
  <c r="I2463" i="6" s="1"/>
  <c r="F9835" i="1"/>
  <c r="I2461" i="6" s="1"/>
  <c r="F9827" i="1"/>
  <c r="I2459" i="6" s="1"/>
  <c r="F9819" i="1"/>
  <c r="I2457" i="6" s="1"/>
  <c r="F9811" i="1"/>
  <c r="I2455" i="6" s="1"/>
  <c r="F9803" i="1"/>
  <c r="I2453" i="6" s="1"/>
  <c r="F9795" i="1"/>
  <c r="I2451" i="6" s="1"/>
  <c r="F9787" i="1"/>
  <c r="I2449" i="6" s="1"/>
  <c r="F9779" i="1"/>
  <c r="I2447" i="6" s="1"/>
  <c r="F9771" i="1"/>
  <c r="I2445" i="6" s="1"/>
  <c r="F9763" i="1"/>
  <c r="I2443" i="6" s="1"/>
  <c r="F9755" i="1"/>
  <c r="I2441" i="6" s="1"/>
  <c r="F9747" i="1"/>
  <c r="I2439" i="6" s="1"/>
  <c r="F9739" i="1"/>
  <c r="I2437" i="6" s="1"/>
  <c r="F9731" i="1"/>
  <c r="I2435" i="6" s="1"/>
  <c r="F9723" i="1"/>
  <c r="I2433" i="6" s="1"/>
  <c r="F9715" i="1"/>
  <c r="I2431" i="6" s="1"/>
  <c r="F9707" i="1"/>
  <c r="I2429" i="6" s="1"/>
  <c r="F9699" i="1"/>
  <c r="I2427" i="6" s="1"/>
  <c r="F9691" i="1"/>
  <c r="I2425" i="6" s="1"/>
  <c r="F9683" i="1"/>
  <c r="I2423" i="6" s="1"/>
  <c r="F9675" i="1"/>
  <c r="I2421" i="6" s="1"/>
  <c r="F9667" i="1"/>
  <c r="I2419" i="6" s="1"/>
  <c r="F9659" i="1"/>
  <c r="I2417" i="6" s="1"/>
  <c r="F9651" i="1"/>
  <c r="I2415" i="6" s="1"/>
  <c r="F9643" i="1"/>
  <c r="I2413" i="6" s="1"/>
  <c r="F9635" i="1"/>
  <c r="I2411" i="6" s="1"/>
  <c r="F9627" i="1"/>
  <c r="I2409" i="6" s="1"/>
  <c r="F9619" i="1"/>
  <c r="I2407" i="6" s="1"/>
  <c r="F9611" i="1"/>
  <c r="I2405" i="6" s="1"/>
  <c r="F9603" i="1"/>
  <c r="I2403" i="6" s="1"/>
  <c r="F9595" i="1"/>
  <c r="I2401" i="6" s="1"/>
  <c r="F9587" i="1"/>
  <c r="I2399" i="6" s="1"/>
  <c r="F9579" i="1"/>
  <c r="I2397" i="6" s="1"/>
  <c r="F9571" i="1"/>
  <c r="I2395" i="6" s="1"/>
  <c r="F9563" i="1"/>
  <c r="I2393" i="6" s="1"/>
  <c r="F9555" i="1"/>
  <c r="I2391" i="6" s="1"/>
  <c r="F9547" i="1"/>
  <c r="I2389" i="6" s="1"/>
  <c r="F9539" i="1"/>
  <c r="I2387" i="6" s="1"/>
  <c r="F9531" i="1"/>
  <c r="I2385" i="6" s="1"/>
  <c r="F9523" i="1"/>
  <c r="I2383" i="6" s="1"/>
  <c r="F9515" i="1"/>
  <c r="I2381" i="6" s="1"/>
  <c r="F9507" i="1"/>
  <c r="I2379" i="6" s="1"/>
  <c r="F9499" i="1"/>
  <c r="I2377" i="6" s="1"/>
  <c r="F9491" i="1"/>
  <c r="I2375" i="6" s="1"/>
  <c r="F9483" i="1"/>
  <c r="I2373" i="6" s="1"/>
  <c r="F9475" i="1"/>
  <c r="I2371" i="6" s="1"/>
  <c r="F9467" i="1"/>
  <c r="I2369" i="6" s="1"/>
  <c r="F9459" i="1"/>
  <c r="I2367" i="6" s="1"/>
  <c r="F9451" i="1"/>
  <c r="I2365" i="6" s="1"/>
  <c r="F9443" i="1"/>
  <c r="I2363" i="6" s="1"/>
  <c r="F9435" i="1"/>
  <c r="I2361" i="6" s="1"/>
  <c r="F9427" i="1"/>
  <c r="I2359" i="6" s="1"/>
  <c r="F9419" i="1"/>
  <c r="I2357" i="6" s="1"/>
  <c r="F9411" i="1"/>
  <c r="I2355" i="6" s="1"/>
  <c r="F9403" i="1"/>
  <c r="I2353" i="6" s="1"/>
  <c r="F9395" i="1"/>
  <c r="I2351" i="6" s="1"/>
  <c r="F9387" i="1"/>
  <c r="I2349" i="6" s="1"/>
  <c r="F9379" i="1"/>
  <c r="I2347" i="6" s="1"/>
  <c r="F9371" i="1"/>
  <c r="I2345" i="6" s="1"/>
  <c r="F9363" i="1"/>
  <c r="I2343" i="6" s="1"/>
  <c r="F9355" i="1"/>
  <c r="I2341" i="6" s="1"/>
  <c r="F9347" i="1"/>
  <c r="I2339" i="6" s="1"/>
  <c r="F9339" i="1"/>
  <c r="I2337" i="6" s="1"/>
  <c r="F9331" i="1"/>
  <c r="I2335" i="6" s="1"/>
  <c r="F9323" i="1"/>
  <c r="I2333" i="6" s="1"/>
  <c r="F9315" i="1"/>
  <c r="I2331" i="6" s="1"/>
  <c r="F9307" i="1"/>
  <c r="I2329" i="6" s="1"/>
  <c r="F9299" i="1"/>
  <c r="I2327" i="6" s="1"/>
  <c r="F9291" i="1"/>
  <c r="I2325" i="6" s="1"/>
  <c r="F9283" i="1"/>
  <c r="I2323" i="6" s="1"/>
  <c r="F9275" i="1"/>
  <c r="I2321" i="6" s="1"/>
  <c r="F9267" i="1"/>
  <c r="I2319" i="6" s="1"/>
  <c r="F9259" i="1"/>
  <c r="I2317" i="6" s="1"/>
  <c r="F9251" i="1"/>
  <c r="I2315" i="6" s="1"/>
  <c r="F9243" i="1"/>
  <c r="I2313" i="6" s="1"/>
  <c r="F9235" i="1"/>
  <c r="I2311" i="6" s="1"/>
  <c r="F9227" i="1"/>
  <c r="I2309" i="6" s="1"/>
  <c r="F9219" i="1"/>
  <c r="I2307" i="6" s="1"/>
  <c r="F9211" i="1"/>
  <c r="I2305" i="6" s="1"/>
  <c r="F9203" i="1"/>
  <c r="I2303" i="6" s="1"/>
  <c r="F9195" i="1"/>
  <c r="I2301" i="6" s="1"/>
  <c r="F9187" i="1"/>
  <c r="I2299" i="6" s="1"/>
  <c r="F9179" i="1"/>
  <c r="I2297" i="6" s="1"/>
  <c r="F9171" i="1"/>
  <c r="I2295" i="6" s="1"/>
  <c r="F9163" i="1"/>
  <c r="I2293" i="6" s="1"/>
  <c r="F9155" i="1"/>
  <c r="I2291" i="6" s="1"/>
  <c r="F9147" i="1"/>
  <c r="I2289" i="6" s="1"/>
  <c r="F9139" i="1"/>
  <c r="I2287" i="6" s="1"/>
  <c r="F9131" i="1"/>
  <c r="I2285" i="6" s="1"/>
  <c r="F9123" i="1"/>
  <c r="I2283" i="6" s="1"/>
  <c r="F9115" i="1"/>
  <c r="I2281" i="6" s="1"/>
  <c r="F9107" i="1"/>
  <c r="I2279" i="6" s="1"/>
  <c r="F9099" i="1"/>
  <c r="I2277" i="6" s="1"/>
  <c r="F9091" i="1"/>
  <c r="I2275" i="6" s="1"/>
  <c r="F9083" i="1"/>
  <c r="I2273" i="6" s="1"/>
  <c r="F9075" i="1"/>
  <c r="I2271" i="6" s="1"/>
  <c r="F9067" i="1"/>
  <c r="I2269" i="6" s="1"/>
  <c r="F9059" i="1"/>
  <c r="I2267" i="6" s="1"/>
  <c r="F9051" i="1"/>
  <c r="I2265" i="6" s="1"/>
  <c r="F9043" i="1"/>
  <c r="I2263" i="6" s="1"/>
  <c r="F9035" i="1"/>
  <c r="I2261" i="6" s="1"/>
  <c r="F9027" i="1"/>
  <c r="I2259" i="6" s="1"/>
  <c r="F9019" i="1"/>
  <c r="I2257" i="6" s="1"/>
  <c r="F9011" i="1"/>
  <c r="I2255" i="6" s="1"/>
  <c r="F9003" i="1"/>
  <c r="I2253" i="6" s="1"/>
  <c r="F8995" i="1"/>
  <c r="I2251" i="6" s="1"/>
  <c r="F8987" i="1"/>
  <c r="I2249" i="6" s="1"/>
  <c r="F8979" i="1"/>
  <c r="I2247" i="6" s="1"/>
  <c r="F8971" i="1"/>
  <c r="I2245" i="6" s="1"/>
  <c r="F8963" i="1"/>
  <c r="I2243" i="6" s="1"/>
  <c r="F8955" i="1"/>
  <c r="I2241" i="6" s="1"/>
  <c r="F8947" i="1"/>
  <c r="I2239" i="6" s="1"/>
  <c r="F8939" i="1"/>
  <c r="I2237" i="6" s="1"/>
  <c r="F8931" i="1"/>
  <c r="I2235" i="6" s="1"/>
  <c r="F8923" i="1"/>
  <c r="I2233" i="6" s="1"/>
  <c r="F8915" i="1"/>
  <c r="I2231" i="6" s="1"/>
  <c r="F8907" i="1"/>
  <c r="I2229" i="6" s="1"/>
  <c r="F8899" i="1"/>
  <c r="I2227" i="6" s="1"/>
  <c r="F8891" i="1"/>
  <c r="I2225" i="6" s="1"/>
  <c r="F8883" i="1"/>
  <c r="I2223" i="6" s="1"/>
  <c r="F8875" i="1"/>
  <c r="I2221" i="6" s="1"/>
  <c r="F8867" i="1"/>
  <c r="I2219" i="6" s="1"/>
  <c r="F8859" i="1"/>
  <c r="I2217" i="6" s="1"/>
  <c r="F8851" i="1"/>
  <c r="I2215" i="6" s="1"/>
  <c r="F8843" i="1"/>
  <c r="I2213" i="6" s="1"/>
  <c r="F8835" i="1"/>
  <c r="I2211" i="6" s="1"/>
  <c r="F8827" i="1"/>
  <c r="I2209" i="6" s="1"/>
  <c r="F8819" i="1"/>
  <c r="I2207" i="6" s="1"/>
  <c r="F8811" i="1"/>
  <c r="I2205" i="6" s="1"/>
  <c r="F8803" i="1"/>
  <c r="I2203" i="6" s="1"/>
  <c r="F8795" i="1"/>
  <c r="I2201" i="6" s="1"/>
  <c r="F8787" i="1"/>
  <c r="I2199" i="6" s="1"/>
  <c r="F8779" i="1"/>
  <c r="I2197" i="6" s="1"/>
  <c r="F8771" i="1"/>
  <c r="I2195" i="6" s="1"/>
  <c r="F8763" i="1"/>
  <c r="I2193" i="6" s="1"/>
  <c r="F8755" i="1"/>
  <c r="I2191" i="6" s="1"/>
  <c r="F8747" i="1"/>
  <c r="I2189" i="6" s="1"/>
  <c r="F8739" i="1"/>
  <c r="I2187" i="6" s="1"/>
  <c r="F8731" i="1"/>
  <c r="I2185" i="6" s="1"/>
  <c r="F8723" i="1"/>
  <c r="I2183" i="6" s="1"/>
  <c r="F8715" i="1"/>
  <c r="I2181" i="6" s="1"/>
  <c r="F8707" i="1"/>
  <c r="I2179" i="6" s="1"/>
  <c r="F8699" i="1"/>
  <c r="I2177" i="6" s="1"/>
  <c r="F8691" i="1"/>
  <c r="I2175" i="6" s="1"/>
  <c r="F8683" i="1"/>
  <c r="I2173" i="6" s="1"/>
  <c r="F8675" i="1"/>
  <c r="I2171" i="6" s="1"/>
  <c r="F8667" i="1"/>
  <c r="I2169" i="6" s="1"/>
  <c r="F8659" i="1"/>
  <c r="I2167" i="6" s="1"/>
  <c r="F8651" i="1"/>
  <c r="I2165" i="6" s="1"/>
  <c r="F8643" i="1"/>
  <c r="I2163" i="6" s="1"/>
  <c r="F8635" i="1"/>
  <c r="I2161" i="6" s="1"/>
  <c r="F8627" i="1"/>
  <c r="I2159" i="6" s="1"/>
  <c r="F8619" i="1"/>
  <c r="I2157" i="6" s="1"/>
  <c r="F8611" i="1"/>
  <c r="I2155" i="6" s="1"/>
  <c r="F8603" i="1"/>
  <c r="I2153" i="6" s="1"/>
  <c r="F8595" i="1"/>
  <c r="I2151" i="6" s="1"/>
  <c r="F8587" i="1"/>
  <c r="I2149" i="6" s="1"/>
  <c r="F8579" i="1"/>
  <c r="I2147" i="6" s="1"/>
  <c r="F8571" i="1"/>
  <c r="I2145" i="6" s="1"/>
  <c r="F8563" i="1"/>
  <c r="I2143" i="6" s="1"/>
  <c r="F8555" i="1"/>
  <c r="I2141" i="6" s="1"/>
  <c r="F8547" i="1"/>
  <c r="I2139" i="6" s="1"/>
  <c r="F8539" i="1"/>
  <c r="I2137" i="6" s="1"/>
  <c r="F8531" i="1"/>
  <c r="I2135" i="6" s="1"/>
  <c r="F8523" i="1"/>
  <c r="I2133" i="6" s="1"/>
  <c r="F8515" i="1"/>
  <c r="I2131" i="6" s="1"/>
  <c r="F8507" i="1"/>
  <c r="I2129" i="6" s="1"/>
  <c r="F8499" i="1"/>
  <c r="I2127" i="6" s="1"/>
  <c r="F8491" i="1"/>
  <c r="I2125" i="6" s="1"/>
  <c r="F8483" i="1"/>
  <c r="I2123" i="6" s="1"/>
  <c r="F8475" i="1"/>
  <c r="I2121" i="6" s="1"/>
  <c r="F8467" i="1"/>
  <c r="I2119" i="6" s="1"/>
  <c r="F8459" i="1"/>
  <c r="I2117" i="6" s="1"/>
  <c r="F8451" i="1"/>
  <c r="I2115" i="6" s="1"/>
  <c r="F8443" i="1"/>
  <c r="I2113" i="6" s="1"/>
  <c r="F8435" i="1"/>
  <c r="I2111" i="6" s="1"/>
  <c r="F8427" i="1"/>
  <c r="I2109" i="6" s="1"/>
  <c r="F8419" i="1"/>
  <c r="I2107" i="6" s="1"/>
  <c r="F8411" i="1"/>
  <c r="I2105" i="6" s="1"/>
  <c r="F8403" i="1"/>
  <c r="I2103" i="6" s="1"/>
  <c r="F8395" i="1"/>
  <c r="I2101" i="6" s="1"/>
  <c r="F8387" i="1"/>
  <c r="I2099" i="6" s="1"/>
  <c r="F8379" i="1"/>
  <c r="I2097" i="6" s="1"/>
  <c r="F8371" i="1"/>
  <c r="I2095" i="6" s="1"/>
  <c r="F8363" i="1"/>
  <c r="I2093" i="6" s="1"/>
  <c r="F8355" i="1"/>
  <c r="I2091" i="6" s="1"/>
  <c r="F8347" i="1"/>
  <c r="I2089" i="6" s="1"/>
  <c r="F8339" i="1"/>
  <c r="I2087" i="6" s="1"/>
  <c r="F8331" i="1"/>
  <c r="I2085" i="6" s="1"/>
  <c r="F8323" i="1"/>
  <c r="I2083" i="6" s="1"/>
  <c r="F8315" i="1"/>
  <c r="I2081" i="6" s="1"/>
  <c r="F8307" i="1"/>
  <c r="I2079" i="6" s="1"/>
  <c r="F8299" i="1"/>
  <c r="I2077" i="6" s="1"/>
  <c r="F8291" i="1"/>
  <c r="I2075" i="6" s="1"/>
  <c r="F8283" i="1"/>
  <c r="I2073" i="6" s="1"/>
  <c r="F8275" i="1"/>
  <c r="I2071" i="6" s="1"/>
  <c r="F8267" i="1"/>
  <c r="I2069" i="6" s="1"/>
  <c r="F8259" i="1"/>
  <c r="I2067" i="6" s="1"/>
  <c r="F8251" i="1"/>
  <c r="I2065" i="6" s="1"/>
  <c r="F8243" i="1"/>
  <c r="I2063" i="6" s="1"/>
  <c r="F8235" i="1"/>
  <c r="I2061" i="6" s="1"/>
  <c r="F8227" i="1"/>
  <c r="I2059" i="6" s="1"/>
  <c r="F8219" i="1"/>
  <c r="I2057" i="6" s="1"/>
  <c r="F8211" i="1"/>
  <c r="I2055" i="6" s="1"/>
  <c r="F8203" i="1"/>
  <c r="I2053" i="6" s="1"/>
  <c r="F8195" i="1"/>
  <c r="I2051" i="6" s="1"/>
  <c r="F8187" i="1"/>
  <c r="I2049" i="6" s="1"/>
  <c r="F8179" i="1"/>
  <c r="I2047" i="6" s="1"/>
  <c r="F8171" i="1"/>
  <c r="I2045" i="6" s="1"/>
  <c r="F8163" i="1"/>
  <c r="I2043" i="6" s="1"/>
  <c r="F8155" i="1"/>
  <c r="I2041" i="6" s="1"/>
  <c r="F8147" i="1"/>
  <c r="I2039" i="6" s="1"/>
  <c r="F8139" i="1"/>
  <c r="I2037" i="6" s="1"/>
  <c r="F8131" i="1"/>
  <c r="I2035" i="6" s="1"/>
  <c r="F8123" i="1"/>
  <c r="I2033" i="6" s="1"/>
  <c r="F8115" i="1"/>
  <c r="I2031" i="6" s="1"/>
  <c r="F8107" i="1"/>
  <c r="I2029" i="6" s="1"/>
  <c r="F8099" i="1"/>
  <c r="I2027" i="6" s="1"/>
  <c r="F8091" i="1"/>
  <c r="I2025" i="6" s="1"/>
  <c r="F8083" i="1"/>
  <c r="I2023" i="6" s="1"/>
  <c r="F8075" i="1"/>
  <c r="I2021" i="6" s="1"/>
  <c r="F8067" i="1"/>
  <c r="I2019" i="6" s="1"/>
  <c r="F8059" i="1"/>
  <c r="I2017" i="6" s="1"/>
  <c r="F8051" i="1"/>
  <c r="I2015" i="6" s="1"/>
  <c r="F8043" i="1"/>
  <c r="I2013" i="6" s="1"/>
  <c r="F8035" i="1"/>
  <c r="I2011" i="6" s="1"/>
  <c r="F8027" i="1"/>
  <c r="I2009" i="6" s="1"/>
  <c r="F8019" i="1"/>
  <c r="I2007" i="6" s="1"/>
  <c r="F8011" i="1"/>
  <c r="I2005" i="6" s="1"/>
  <c r="F8003" i="1"/>
  <c r="I2003" i="6" s="1"/>
  <c r="F7995" i="1"/>
  <c r="I2001" i="6" s="1"/>
  <c r="F7987" i="1"/>
  <c r="I1999" i="6" s="1"/>
  <c r="F7979" i="1"/>
  <c r="I1997" i="6" s="1"/>
  <c r="F7971" i="1"/>
  <c r="I1995" i="6" s="1"/>
  <c r="F7963" i="1"/>
  <c r="I1993" i="6" s="1"/>
  <c r="F7955" i="1"/>
  <c r="I1991" i="6" s="1"/>
  <c r="F7947" i="1"/>
  <c r="I1989" i="6" s="1"/>
  <c r="F7939" i="1"/>
  <c r="I1987" i="6" s="1"/>
  <c r="F7931" i="1"/>
  <c r="I1985" i="6" s="1"/>
  <c r="F7923" i="1"/>
  <c r="I1983" i="6" s="1"/>
  <c r="F7915" i="1"/>
  <c r="I1981" i="6" s="1"/>
  <c r="F7907" i="1"/>
  <c r="I1979" i="6" s="1"/>
  <c r="F7899" i="1"/>
  <c r="I1977" i="6" s="1"/>
  <c r="F7891" i="1"/>
  <c r="I1975" i="6" s="1"/>
  <c r="F7883" i="1"/>
  <c r="I1973" i="6" s="1"/>
  <c r="F7875" i="1"/>
  <c r="I1971" i="6" s="1"/>
  <c r="F7867" i="1"/>
  <c r="I1969" i="6" s="1"/>
  <c r="F7859" i="1"/>
  <c r="I1967" i="6" s="1"/>
  <c r="F7851" i="1"/>
  <c r="I1965" i="6" s="1"/>
  <c r="F7843" i="1"/>
  <c r="I1963" i="6" s="1"/>
  <c r="F7835" i="1"/>
  <c r="I1961" i="6" s="1"/>
  <c r="F7827" i="1"/>
  <c r="I1959" i="6" s="1"/>
  <c r="F7819" i="1"/>
  <c r="I1957" i="6" s="1"/>
  <c r="F7811" i="1"/>
  <c r="I1955" i="6" s="1"/>
  <c r="F7803" i="1"/>
  <c r="I1953" i="6" s="1"/>
  <c r="F7795" i="1"/>
  <c r="I1951" i="6" s="1"/>
  <c r="F7787" i="1"/>
  <c r="I1949" i="6" s="1"/>
  <c r="F7779" i="1"/>
  <c r="I1947" i="6" s="1"/>
  <c r="F7771" i="1"/>
  <c r="I1945" i="6" s="1"/>
  <c r="F7763" i="1"/>
  <c r="I1943" i="6" s="1"/>
  <c r="F7755" i="1"/>
  <c r="I1941" i="6" s="1"/>
  <c r="F7747" i="1"/>
  <c r="I1939" i="6" s="1"/>
  <c r="F7739" i="1"/>
  <c r="I1937" i="6" s="1"/>
  <c r="F7731" i="1"/>
  <c r="I1935" i="6" s="1"/>
  <c r="F7723" i="1"/>
  <c r="I1933" i="6" s="1"/>
  <c r="F7715" i="1"/>
  <c r="I1931" i="6" s="1"/>
  <c r="F7707" i="1"/>
  <c r="I1929" i="6" s="1"/>
  <c r="F7699" i="1"/>
  <c r="I1927" i="6" s="1"/>
  <c r="F7691" i="1"/>
  <c r="I1925" i="6" s="1"/>
  <c r="F7683" i="1"/>
  <c r="I1923" i="6" s="1"/>
  <c r="F7675" i="1"/>
  <c r="I1921" i="6" s="1"/>
  <c r="F7667" i="1"/>
  <c r="I1919" i="6" s="1"/>
  <c r="F7659" i="1"/>
  <c r="I1917" i="6" s="1"/>
  <c r="F7651" i="1"/>
  <c r="I1915" i="6" s="1"/>
  <c r="F7643" i="1"/>
  <c r="I1913" i="6" s="1"/>
  <c r="F7635" i="1"/>
  <c r="I1911" i="6" s="1"/>
  <c r="F7627" i="1"/>
  <c r="I1909" i="6" s="1"/>
  <c r="F7619" i="1"/>
  <c r="I1907" i="6" s="1"/>
  <c r="F7611" i="1"/>
  <c r="I1905" i="6" s="1"/>
  <c r="F7603" i="1"/>
  <c r="I1903" i="6" s="1"/>
  <c r="F7595" i="1"/>
  <c r="I1901" i="6" s="1"/>
  <c r="F7587" i="1"/>
  <c r="I1899" i="6" s="1"/>
  <c r="F7579" i="1"/>
  <c r="I1897" i="6" s="1"/>
  <c r="F7571" i="1"/>
  <c r="I1895" i="6" s="1"/>
  <c r="F7563" i="1"/>
  <c r="I1893" i="6" s="1"/>
  <c r="F7555" i="1"/>
  <c r="I1891" i="6" s="1"/>
  <c r="F7547" i="1"/>
  <c r="I1889" i="6" s="1"/>
  <c r="F7539" i="1"/>
  <c r="I1887" i="6" s="1"/>
  <c r="F7531" i="1"/>
  <c r="I1885" i="6" s="1"/>
  <c r="F7523" i="1"/>
  <c r="I1883" i="6" s="1"/>
  <c r="F7515" i="1"/>
  <c r="I1881" i="6" s="1"/>
  <c r="F7507" i="1"/>
  <c r="I1879" i="6" s="1"/>
  <c r="F7499" i="1"/>
  <c r="I1877" i="6" s="1"/>
  <c r="F7491" i="1"/>
  <c r="I1875" i="6" s="1"/>
  <c r="F7483" i="1"/>
  <c r="I1873" i="6" s="1"/>
  <c r="F7475" i="1"/>
  <c r="I1871" i="6" s="1"/>
  <c r="F7467" i="1"/>
  <c r="I1869" i="6" s="1"/>
  <c r="F7459" i="1"/>
  <c r="I1867" i="6" s="1"/>
  <c r="F7451" i="1"/>
  <c r="I1865" i="6" s="1"/>
  <c r="F7443" i="1"/>
  <c r="I1863" i="6" s="1"/>
  <c r="F7435" i="1"/>
  <c r="I1861" i="6" s="1"/>
  <c r="F7427" i="1"/>
  <c r="I1859" i="6" s="1"/>
  <c r="F7419" i="1"/>
  <c r="I1857" i="6" s="1"/>
  <c r="F7411" i="1"/>
  <c r="I1855" i="6" s="1"/>
  <c r="F7403" i="1"/>
  <c r="I1853" i="6" s="1"/>
  <c r="F7395" i="1"/>
  <c r="I1851" i="6" s="1"/>
  <c r="F7387" i="1"/>
  <c r="I1849" i="6" s="1"/>
  <c r="F7379" i="1"/>
  <c r="I1847" i="6" s="1"/>
  <c r="F7371" i="1"/>
  <c r="I1845" i="6" s="1"/>
  <c r="F7363" i="1"/>
  <c r="I1843" i="6" s="1"/>
  <c r="F7355" i="1"/>
  <c r="I1841" i="6" s="1"/>
  <c r="F7347" i="1"/>
  <c r="I1839" i="6" s="1"/>
  <c r="F7339" i="1"/>
  <c r="I1837" i="6" s="1"/>
  <c r="F7331" i="1"/>
  <c r="I1835" i="6" s="1"/>
  <c r="F7323" i="1"/>
  <c r="I1833" i="6" s="1"/>
  <c r="F7315" i="1"/>
  <c r="I1831" i="6" s="1"/>
  <c r="F7307" i="1"/>
  <c r="I1829" i="6" s="1"/>
  <c r="F7299" i="1"/>
  <c r="I1827" i="6" s="1"/>
  <c r="F7291" i="1"/>
  <c r="I1825" i="6" s="1"/>
  <c r="F7283" i="1"/>
  <c r="I1823" i="6" s="1"/>
  <c r="F7275" i="1"/>
  <c r="I1821" i="6" s="1"/>
  <c r="F7267" i="1"/>
  <c r="I1819" i="6" s="1"/>
  <c r="F7259" i="1"/>
  <c r="I1817" i="6" s="1"/>
  <c r="F7251" i="1"/>
  <c r="I1815" i="6" s="1"/>
  <c r="F7243" i="1"/>
  <c r="I1813" i="6" s="1"/>
  <c r="F7235" i="1"/>
  <c r="I1811" i="6" s="1"/>
  <c r="F7227" i="1"/>
  <c r="I1809" i="6" s="1"/>
  <c r="F7219" i="1"/>
  <c r="I1807" i="6" s="1"/>
  <c r="F7211" i="1"/>
  <c r="I1805" i="6" s="1"/>
  <c r="F7203" i="1"/>
  <c r="I1803" i="6" s="1"/>
  <c r="F7195" i="1"/>
  <c r="I1801" i="6" s="1"/>
  <c r="F7187" i="1"/>
  <c r="I1799" i="6" s="1"/>
  <c r="F7179" i="1"/>
  <c r="I1797" i="6" s="1"/>
  <c r="F7171" i="1"/>
  <c r="I1795" i="6" s="1"/>
  <c r="F7163" i="1"/>
  <c r="I1793" i="6" s="1"/>
  <c r="F7155" i="1"/>
  <c r="I1791" i="6" s="1"/>
  <c r="F7147" i="1"/>
  <c r="I1789" i="6" s="1"/>
  <c r="F7139" i="1"/>
  <c r="I1787" i="6" s="1"/>
  <c r="F7131" i="1"/>
  <c r="I1785" i="6" s="1"/>
  <c r="F7123" i="1"/>
  <c r="I1783" i="6" s="1"/>
  <c r="F7115" i="1"/>
  <c r="I1781" i="6" s="1"/>
  <c r="F7107" i="1"/>
  <c r="I1779" i="6" s="1"/>
  <c r="F7099" i="1"/>
  <c r="I1777" i="6" s="1"/>
  <c r="F7091" i="1"/>
  <c r="I1775" i="6" s="1"/>
  <c r="F7083" i="1"/>
  <c r="I1773" i="6" s="1"/>
  <c r="F7075" i="1"/>
  <c r="I1771" i="6" s="1"/>
  <c r="F7067" i="1"/>
  <c r="I1769" i="6" s="1"/>
  <c r="F7059" i="1"/>
  <c r="I1767" i="6" s="1"/>
  <c r="F7051" i="1"/>
  <c r="I1765" i="6" s="1"/>
  <c r="F7043" i="1"/>
  <c r="I1763" i="6" s="1"/>
  <c r="F7035" i="1"/>
  <c r="I1761" i="6" s="1"/>
  <c r="F7027" i="1"/>
  <c r="I1759" i="6" s="1"/>
  <c r="F7019" i="1"/>
  <c r="I1757" i="6" s="1"/>
  <c r="F7011" i="1"/>
  <c r="I1755" i="6" s="1"/>
  <c r="F7003" i="1"/>
  <c r="I1753" i="6" s="1"/>
  <c r="F6995" i="1"/>
  <c r="I1751" i="6" s="1"/>
  <c r="F6987" i="1"/>
  <c r="I1749" i="6" s="1"/>
  <c r="F6979" i="1"/>
  <c r="I1747" i="6" s="1"/>
  <c r="F6971" i="1"/>
  <c r="I1745" i="6" s="1"/>
  <c r="F6963" i="1"/>
  <c r="I1743" i="6" s="1"/>
  <c r="F6955" i="1"/>
  <c r="I1741" i="6" s="1"/>
  <c r="F6947" i="1"/>
  <c r="I1739" i="6" s="1"/>
  <c r="F6939" i="1"/>
  <c r="I1737" i="6" s="1"/>
  <c r="F6931" i="1"/>
  <c r="I1735" i="6" s="1"/>
  <c r="F6923" i="1"/>
  <c r="I1733" i="6" s="1"/>
  <c r="F6915" i="1"/>
  <c r="I1731" i="6" s="1"/>
  <c r="F6907" i="1"/>
  <c r="I1729" i="6" s="1"/>
  <c r="F6899" i="1"/>
  <c r="I1727" i="6" s="1"/>
  <c r="F6891" i="1"/>
  <c r="I1725" i="6" s="1"/>
  <c r="F6883" i="1"/>
  <c r="I1723" i="6" s="1"/>
  <c r="F6875" i="1"/>
  <c r="I1721" i="6" s="1"/>
  <c r="F6867" i="1"/>
  <c r="I1719" i="6" s="1"/>
  <c r="F6859" i="1"/>
  <c r="I1717" i="6" s="1"/>
  <c r="F6851" i="1"/>
  <c r="I1715" i="6" s="1"/>
  <c r="F6843" i="1"/>
  <c r="I1713" i="6" s="1"/>
  <c r="F6835" i="1"/>
  <c r="I1711" i="6" s="1"/>
  <c r="F6827" i="1"/>
  <c r="I1709" i="6" s="1"/>
  <c r="F6819" i="1"/>
  <c r="I1707" i="6" s="1"/>
  <c r="F6811" i="1"/>
  <c r="I1705" i="6" s="1"/>
  <c r="F6803" i="1"/>
  <c r="I1703" i="6" s="1"/>
  <c r="F6795" i="1"/>
  <c r="I1701" i="6" s="1"/>
  <c r="F6787" i="1"/>
  <c r="I1699" i="6" s="1"/>
  <c r="F6779" i="1"/>
  <c r="I1697" i="6" s="1"/>
  <c r="F6771" i="1"/>
  <c r="I1695" i="6" s="1"/>
  <c r="F6763" i="1"/>
  <c r="I1693" i="6" s="1"/>
  <c r="F6755" i="1"/>
  <c r="I1691" i="6" s="1"/>
  <c r="F6747" i="1"/>
  <c r="I1689" i="6" s="1"/>
  <c r="F6739" i="1"/>
  <c r="I1687" i="6" s="1"/>
  <c r="F6731" i="1"/>
  <c r="I1685" i="6" s="1"/>
  <c r="F6723" i="1"/>
  <c r="I1683" i="6" s="1"/>
  <c r="F6715" i="1"/>
  <c r="I1681" i="6" s="1"/>
  <c r="F6707" i="1"/>
  <c r="I1679" i="6" s="1"/>
  <c r="F6699" i="1"/>
  <c r="I1677" i="6" s="1"/>
  <c r="F6691" i="1"/>
  <c r="I1675" i="6" s="1"/>
  <c r="F6683" i="1"/>
  <c r="I1673" i="6" s="1"/>
  <c r="F6675" i="1"/>
  <c r="I1671" i="6" s="1"/>
  <c r="F6667" i="1"/>
  <c r="I1669" i="6" s="1"/>
  <c r="F6659" i="1"/>
  <c r="I1667" i="6" s="1"/>
  <c r="F6651" i="1"/>
  <c r="I1665" i="6" s="1"/>
  <c r="F6643" i="1"/>
  <c r="I1663" i="6" s="1"/>
  <c r="F6635" i="1"/>
  <c r="I1661" i="6" s="1"/>
  <c r="F6627" i="1"/>
  <c r="I1659" i="6" s="1"/>
  <c r="F6619" i="1"/>
  <c r="I1657" i="6" s="1"/>
  <c r="F6611" i="1"/>
  <c r="I1655" i="6" s="1"/>
  <c r="F6603" i="1"/>
  <c r="I1653" i="6" s="1"/>
  <c r="F6595" i="1"/>
  <c r="I1651" i="6" s="1"/>
  <c r="F6587" i="1"/>
  <c r="I1649" i="6" s="1"/>
  <c r="F6579" i="1"/>
  <c r="I1647" i="6" s="1"/>
  <c r="F6571" i="1"/>
  <c r="I1645" i="6" s="1"/>
  <c r="F6563" i="1"/>
  <c r="I1643" i="6" s="1"/>
  <c r="F6555" i="1"/>
  <c r="I1641" i="6" s="1"/>
  <c r="F6547" i="1"/>
  <c r="I1639" i="6" s="1"/>
  <c r="F6539" i="1"/>
  <c r="I1637" i="6" s="1"/>
  <c r="F6531" i="1"/>
  <c r="I1635" i="6" s="1"/>
  <c r="F6523" i="1"/>
  <c r="I1633" i="6" s="1"/>
  <c r="F6515" i="1"/>
  <c r="I1631" i="6" s="1"/>
  <c r="F6507" i="1"/>
  <c r="I1629" i="6" s="1"/>
  <c r="F6499" i="1"/>
  <c r="I1627" i="6" s="1"/>
  <c r="F6491" i="1"/>
  <c r="I1625" i="6" s="1"/>
  <c r="F6483" i="1"/>
  <c r="I1623" i="6" s="1"/>
  <c r="F6475" i="1"/>
  <c r="I1621" i="6" s="1"/>
  <c r="F6467" i="1"/>
  <c r="I1619" i="6" s="1"/>
  <c r="F6459" i="1"/>
  <c r="I1617" i="6" s="1"/>
  <c r="F6451" i="1"/>
  <c r="I1615" i="6" s="1"/>
  <c r="F6443" i="1"/>
  <c r="I1613" i="6" s="1"/>
  <c r="F6435" i="1"/>
  <c r="I1611" i="6" s="1"/>
  <c r="F6427" i="1"/>
  <c r="I1609" i="6" s="1"/>
  <c r="F6419" i="1"/>
  <c r="I1607" i="6" s="1"/>
  <c r="F6411" i="1"/>
  <c r="I1605" i="6" s="1"/>
  <c r="F6403" i="1"/>
  <c r="I1603" i="6" s="1"/>
  <c r="F6395" i="1"/>
  <c r="I1601" i="6" s="1"/>
  <c r="F6387" i="1"/>
  <c r="I1599" i="6" s="1"/>
  <c r="F6379" i="1"/>
  <c r="I1597" i="6" s="1"/>
  <c r="F6371" i="1"/>
  <c r="I1595" i="6" s="1"/>
  <c r="F6363" i="1"/>
  <c r="I1593" i="6" s="1"/>
  <c r="F6355" i="1"/>
  <c r="I1591" i="6" s="1"/>
  <c r="F6347" i="1"/>
  <c r="I1589" i="6" s="1"/>
  <c r="F6339" i="1"/>
  <c r="I1587" i="6" s="1"/>
  <c r="F6331" i="1"/>
  <c r="I1585" i="6" s="1"/>
  <c r="F6323" i="1"/>
  <c r="I1583" i="6" s="1"/>
  <c r="F6315" i="1"/>
  <c r="I1581" i="6" s="1"/>
  <c r="F6307" i="1"/>
  <c r="I1579" i="6" s="1"/>
  <c r="F6299" i="1"/>
  <c r="I1577" i="6" s="1"/>
  <c r="F6291" i="1"/>
  <c r="I1575" i="6" s="1"/>
  <c r="F6283" i="1"/>
  <c r="I1573" i="6" s="1"/>
  <c r="F6275" i="1"/>
  <c r="I1571" i="6" s="1"/>
  <c r="F6267" i="1"/>
  <c r="I1569" i="6" s="1"/>
  <c r="F6259" i="1"/>
  <c r="I1567" i="6" s="1"/>
  <c r="F6251" i="1"/>
  <c r="I1565" i="6" s="1"/>
  <c r="F6243" i="1"/>
  <c r="I1563" i="6" s="1"/>
  <c r="F6235" i="1"/>
  <c r="I1561" i="6" s="1"/>
  <c r="F6227" i="1"/>
  <c r="I1559" i="6" s="1"/>
  <c r="F6219" i="1"/>
  <c r="I1557" i="6" s="1"/>
  <c r="F6211" i="1"/>
  <c r="I1555" i="6" s="1"/>
  <c r="F6203" i="1"/>
  <c r="I1553" i="6" s="1"/>
  <c r="F6195" i="1"/>
  <c r="I1551" i="6" s="1"/>
  <c r="F6187" i="1"/>
  <c r="I1549" i="6" s="1"/>
  <c r="F6179" i="1"/>
  <c r="I1547" i="6" s="1"/>
  <c r="F6171" i="1"/>
  <c r="I1545" i="6" s="1"/>
  <c r="F6163" i="1"/>
  <c r="I1543" i="6" s="1"/>
  <c r="F6155" i="1"/>
  <c r="I1541" i="6" s="1"/>
  <c r="F6147" i="1"/>
  <c r="I1539" i="6" s="1"/>
  <c r="F6139" i="1"/>
  <c r="I1537" i="6" s="1"/>
  <c r="F6131" i="1"/>
  <c r="I1535" i="6" s="1"/>
  <c r="F6123" i="1"/>
  <c r="I1533" i="6" s="1"/>
  <c r="F6115" i="1"/>
  <c r="I1531" i="6" s="1"/>
  <c r="F6107" i="1"/>
  <c r="I1529" i="6" s="1"/>
  <c r="F6099" i="1"/>
  <c r="I1527" i="6" s="1"/>
  <c r="F6091" i="1"/>
  <c r="I1525" i="6" s="1"/>
  <c r="F6083" i="1"/>
  <c r="I1523" i="6" s="1"/>
  <c r="F6075" i="1"/>
  <c r="I1521" i="6" s="1"/>
  <c r="F6067" i="1"/>
  <c r="I1519" i="6" s="1"/>
  <c r="F6059" i="1"/>
  <c r="I1517" i="6" s="1"/>
  <c r="F6051" i="1"/>
  <c r="I1515" i="6" s="1"/>
  <c r="F6043" i="1"/>
  <c r="I1513" i="6" s="1"/>
  <c r="F6035" i="1"/>
  <c r="I1511" i="6" s="1"/>
  <c r="F6027" i="1"/>
  <c r="I1509" i="6" s="1"/>
  <c r="F6019" i="1"/>
  <c r="I1507" i="6" s="1"/>
  <c r="F6011" i="1"/>
  <c r="I1505" i="6" s="1"/>
  <c r="F6003" i="1"/>
  <c r="I1503" i="6" s="1"/>
  <c r="F5995" i="1"/>
  <c r="I1501" i="6" s="1"/>
  <c r="F5987" i="1"/>
  <c r="I1499" i="6" s="1"/>
  <c r="F5979" i="1"/>
  <c r="I1497" i="6" s="1"/>
  <c r="F5971" i="1"/>
  <c r="I1495" i="6" s="1"/>
  <c r="F5963" i="1"/>
  <c r="I1493" i="6" s="1"/>
  <c r="F5955" i="1"/>
  <c r="I1491" i="6" s="1"/>
  <c r="F5947" i="1"/>
  <c r="I1489" i="6" s="1"/>
  <c r="F5939" i="1"/>
  <c r="I1487" i="6" s="1"/>
  <c r="F5931" i="1"/>
  <c r="I1485" i="6" s="1"/>
  <c r="F5923" i="1"/>
  <c r="I1483" i="6" s="1"/>
  <c r="F5915" i="1"/>
  <c r="I1481" i="6" s="1"/>
  <c r="F5907" i="1"/>
  <c r="I1479" i="6" s="1"/>
  <c r="F5899" i="1"/>
  <c r="I1477" i="6" s="1"/>
  <c r="F5891" i="1"/>
  <c r="I1475" i="6" s="1"/>
  <c r="F5883" i="1"/>
  <c r="I1473" i="6" s="1"/>
  <c r="F5875" i="1"/>
  <c r="I1471" i="6" s="1"/>
  <c r="F5867" i="1"/>
  <c r="I1469" i="6" s="1"/>
  <c r="F5859" i="1"/>
  <c r="I1467" i="6" s="1"/>
  <c r="F5851" i="1"/>
  <c r="I1465" i="6" s="1"/>
  <c r="F5843" i="1"/>
  <c r="I1463" i="6" s="1"/>
  <c r="F5835" i="1"/>
  <c r="I1461" i="6" s="1"/>
  <c r="F5827" i="1"/>
  <c r="I1459" i="6" s="1"/>
  <c r="F5819" i="1"/>
  <c r="I1457" i="6" s="1"/>
  <c r="F5811" i="1"/>
  <c r="I1455" i="6" s="1"/>
  <c r="F5803" i="1"/>
  <c r="I1453" i="6" s="1"/>
  <c r="F5795" i="1"/>
  <c r="I1451" i="6" s="1"/>
  <c r="F5787" i="1"/>
  <c r="I1449" i="6" s="1"/>
  <c r="F5779" i="1"/>
  <c r="I1447" i="6" s="1"/>
  <c r="F5771" i="1"/>
  <c r="I1445" i="6" s="1"/>
  <c r="F5763" i="1"/>
  <c r="I1443" i="6" s="1"/>
  <c r="F5755" i="1"/>
  <c r="I1441" i="6" s="1"/>
  <c r="F5747" i="1"/>
  <c r="I1439" i="6" s="1"/>
  <c r="F5739" i="1"/>
  <c r="I1437" i="6" s="1"/>
  <c r="F5731" i="1"/>
  <c r="I1435" i="6" s="1"/>
  <c r="F5723" i="1"/>
  <c r="I1433" i="6" s="1"/>
  <c r="F5715" i="1"/>
  <c r="I1431" i="6" s="1"/>
  <c r="F5707" i="1"/>
  <c r="I1429" i="6" s="1"/>
  <c r="F5699" i="1"/>
  <c r="I1427" i="6" s="1"/>
  <c r="F5691" i="1"/>
  <c r="I1425" i="6" s="1"/>
  <c r="F5683" i="1"/>
  <c r="I1423" i="6" s="1"/>
  <c r="F5675" i="1"/>
  <c r="I1421" i="6" s="1"/>
  <c r="F5667" i="1"/>
  <c r="I1419" i="6" s="1"/>
  <c r="F5659" i="1"/>
  <c r="I1417" i="6" s="1"/>
  <c r="F5651" i="1"/>
  <c r="I1415" i="6" s="1"/>
  <c r="F5643" i="1"/>
  <c r="I1413" i="6" s="1"/>
  <c r="F5635" i="1"/>
  <c r="I1411" i="6" s="1"/>
  <c r="F5627" i="1"/>
  <c r="I1409" i="6" s="1"/>
  <c r="F5619" i="1"/>
  <c r="I1407" i="6" s="1"/>
  <c r="F5611" i="1"/>
  <c r="I1405" i="6" s="1"/>
  <c r="F5603" i="1"/>
  <c r="I1403" i="6" s="1"/>
  <c r="F5595" i="1"/>
  <c r="I1401" i="6" s="1"/>
  <c r="F5587" i="1"/>
  <c r="I1399" i="6" s="1"/>
  <c r="F5579" i="1"/>
  <c r="I1397" i="6" s="1"/>
  <c r="F5571" i="1"/>
  <c r="I1395" i="6" s="1"/>
  <c r="F5563" i="1"/>
  <c r="I1393" i="6" s="1"/>
  <c r="F5555" i="1"/>
  <c r="I1391" i="6" s="1"/>
  <c r="F5547" i="1"/>
  <c r="I1389" i="6" s="1"/>
  <c r="F5539" i="1"/>
  <c r="I1387" i="6" s="1"/>
  <c r="F5531" i="1"/>
  <c r="I1385" i="6" s="1"/>
  <c r="F5523" i="1"/>
  <c r="I1383" i="6" s="1"/>
  <c r="F5515" i="1"/>
  <c r="I1381" i="6" s="1"/>
  <c r="F5507" i="1"/>
  <c r="I1379" i="6" s="1"/>
  <c r="F5499" i="1"/>
  <c r="I1377" i="6" s="1"/>
  <c r="F5491" i="1"/>
  <c r="I1375" i="6" s="1"/>
  <c r="F5483" i="1"/>
  <c r="I1373" i="6" s="1"/>
  <c r="F5475" i="1"/>
  <c r="I1371" i="6" s="1"/>
  <c r="F5467" i="1"/>
  <c r="I1369" i="6" s="1"/>
  <c r="F5459" i="1"/>
  <c r="I1367" i="6" s="1"/>
  <c r="F5451" i="1"/>
  <c r="I1365" i="6" s="1"/>
  <c r="F5443" i="1"/>
  <c r="I1363" i="6" s="1"/>
  <c r="F5435" i="1"/>
  <c r="I1361" i="6" s="1"/>
  <c r="F5427" i="1"/>
  <c r="I1359" i="6" s="1"/>
  <c r="F5419" i="1"/>
  <c r="I1357" i="6" s="1"/>
  <c r="F5411" i="1"/>
  <c r="I1355" i="6" s="1"/>
  <c r="F5403" i="1"/>
  <c r="I1353" i="6" s="1"/>
  <c r="F5395" i="1"/>
  <c r="I1351" i="6" s="1"/>
  <c r="F5387" i="1"/>
  <c r="I1349" i="6" s="1"/>
  <c r="F5379" i="1"/>
  <c r="I1347" i="6" s="1"/>
  <c r="F5371" i="1"/>
  <c r="I1345" i="6" s="1"/>
  <c r="F5363" i="1"/>
  <c r="I1343" i="6" s="1"/>
  <c r="F5355" i="1"/>
  <c r="I1341" i="6" s="1"/>
  <c r="F5347" i="1"/>
  <c r="I1339" i="6" s="1"/>
  <c r="F5339" i="1"/>
  <c r="I1337" i="6" s="1"/>
  <c r="F5331" i="1"/>
  <c r="I1335" i="6" s="1"/>
  <c r="F5323" i="1"/>
  <c r="I1333" i="6" s="1"/>
  <c r="F5315" i="1"/>
  <c r="I1331" i="6" s="1"/>
  <c r="F5307" i="1"/>
  <c r="I1329" i="6" s="1"/>
  <c r="F5299" i="1"/>
  <c r="I1327" i="6" s="1"/>
  <c r="F5291" i="1"/>
  <c r="I1325" i="6" s="1"/>
  <c r="F5283" i="1"/>
  <c r="I1323" i="6" s="1"/>
  <c r="F5275" i="1"/>
  <c r="I1321" i="6" s="1"/>
  <c r="F5267" i="1"/>
  <c r="I1319" i="6" s="1"/>
  <c r="F5259" i="1"/>
  <c r="I1317" i="6" s="1"/>
  <c r="F5251" i="1"/>
  <c r="I1315" i="6" s="1"/>
  <c r="F5243" i="1"/>
  <c r="I1313" i="6" s="1"/>
  <c r="F5235" i="1"/>
  <c r="I1311" i="6" s="1"/>
  <c r="F5227" i="1"/>
  <c r="I1309" i="6" s="1"/>
  <c r="F5219" i="1"/>
  <c r="I1307" i="6" s="1"/>
  <c r="F5211" i="1"/>
  <c r="I1305" i="6" s="1"/>
  <c r="F5203" i="1"/>
  <c r="I1303" i="6" s="1"/>
  <c r="F5195" i="1"/>
  <c r="I1301" i="6" s="1"/>
  <c r="F5187" i="1"/>
  <c r="I1299" i="6" s="1"/>
  <c r="F5179" i="1"/>
  <c r="I1297" i="6" s="1"/>
  <c r="F5171" i="1"/>
  <c r="I1295" i="6" s="1"/>
  <c r="F5163" i="1"/>
  <c r="I1293" i="6" s="1"/>
  <c r="F5155" i="1"/>
  <c r="I1291" i="6" s="1"/>
  <c r="F5147" i="1"/>
  <c r="I1289" i="6" s="1"/>
  <c r="F5139" i="1"/>
  <c r="I1287" i="6" s="1"/>
  <c r="F5131" i="1"/>
  <c r="I1285" i="6" s="1"/>
  <c r="F5123" i="1"/>
  <c r="I1283" i="6" s="1"/>
  <c r="F5115" i="1"/>
  <c r="I1281" i="6" s="1"/>
  <c r="F5107" i="1"/>
  <c r="I1279" i="6" s="1"/>
  <c r="F5099" i="1"/>
  <c r="I1277" i="6" s="1"/>
  <c r="F5091" i="1"/>
  <c r="I1275" i="6" s="1"/>
  <c r="F5083" i="1"/>
  <c r="I1273" i="6" s="1"/>
  <c r="F5075" i="1"/>
  <c r="I1271" i="6" s="1"/>
  <c r="F5067" i="1"/>
  <c r="I1269" i="6" s="1"/>
  <c r="F5059" i="1"/>
  <c r="I1267" i="6" s="1"/>
  <c r="F5051" i="1"/>
  <c r="I1265" i="6" s="1"/>
  <c r="F5043" i="1"/>
  <c r="I1263" i="6" s="1"/>
  <c r="F5035" i="1"/>
  <c r="I1261" i="6" s="1"/>
  <c r="F5027" i="1"/>
  <c r="I1259" i="6" s="1"/>
  <c r="F5019" i="1"/>
  <c r="I1257" i="6" s="1"/>
  <c r="F5011" i="1"/>
  <c r="I1255" i="6" s="1"/>
  <c r="F5003" i="1"/>
  <c r="I1253" i="6" s="1"/>
  <c r="F4995" i="1"/>
  <c r="I1251" i="6" s="1"/>
  <c r="F4987" i="1"/>
  <c r="I1249" i="6" s="1"/>
  <c r="F4979" i="1"/>
  <c r="I1247" i="6" s="1"/>
  <c r="F4971" i="1"/>
  <c r="I1245" i="6" s="1"/>
  <c r="F4963" i="1"/>
  <c r="I1243" i="6" s="1"/>
  <c r="F4955" i="1"/>
  <c r="I1241" i="6" s="1"/>
  <c r="F4947" i="1"/>
  <c r="I1239" i="6" s="1"/>
  <c r="F4939" i="1"/>
  <c r="I1237" i="6" s="1"/>
  <c r="F4931" i="1"/>
  <c r="I1235" i="6" s="1"/>
  <c r="F4923" i="1"/>
  <c r="I1233" i="6" s="1"/>
  <c r="F4915" i="1"/>
  <c r="I1231" i="6" s="1"/>
  <c r="F4907" i="1"/>
  <c r="I1229" i="6" s="1"/>
  <c r="F4899" i="1"/>
  <c r="I1227" i="6" s="1"/>
  <c r="F4891" i="1"/>
  <c r="I1225" i="6" s="1"/>
  <c r="F4883" i="1"/>
  <c r="I1223" i="6" s="1"/>
  <c r="F4875" i="1"/>
  <c r="I1221" i="6" s="1"/>
  <c r="F4867" i="1"/>
  <c r="I1219" i="6" s="1"/>
  <c r="F4859" i="1"/>
  <c r="I1217" i="6" s="1"/>
  <c r="F4851" i="1"/>
  <c r="I1215" i="6" s="1"/>
  <c r="F4843" i="1"/>
  <c r="I1213" i="6" s="1"/>
  <c r="F4835" i="1"/>
  <c r="I1211" i="6" s="1"/>
  <c r="F4827" i="1"/>
  <c r="I1209" i="6" s="1"/>
  <c r="F4819" i="1"/>
  <c r="I1207" i="6" s="1"/>
  <c r="F4811" i="1"/>
  <c r="I1205" i="6" s="1"/>
  <c r="F4803" i="1"/>
  <c r="I1203" i="6" s="1"/>
  <c r="F4795" i="1"/>
  <c r="I1201" i="6" s="1"/>
  <c r="F4787" i="1"/>
  <c r="I1199" i="6" s="1"/>
  <c r="F4779" i="1"/>
  <c r="I1197" i="6" s="1"/>
  <c r="F4771" i="1"/>
  <c r="I1195" i="6" s="1"/>
  <c r="F4763" i="1"/>
  <c r="I1193" i="6" s="1"/>
  <c r="F4755" i="1"/>
  <c r="I1191" i="6" s="1"/>
  <c r="F4747" i="1"/>
  <c r="I1189" i="6" s="1"/>
  <c r="F4739" i="1"/>
  <c r="I1187" i="6" s="1"/>
  <c r="F4731" i="1"/>
  <c r="I1185" i="6" s="1"/>
  <c r="F4723" i="1"/>
  <c r="I1183" i="6" s="1"/>
  <c r="F4715" i="1"/>
  <c r="I1181" i="6" s="1"/>
  <c r="F4707" i="1"/>
  <c r="I1179" i="6" s="1"/>
  <c r="F4699" i="1"/>
  <c r="I1177" i="6" s="1"/>
  <c r="F4691" i="1"/>
  <c r="I1175" i="6" s="1"/>
  <c r="F4683" i="1"/>
  <c r="I1173" i="6" s="1"/>
  <c r="F4675" i="1"/>
  <c r="I1171" i="6" s="1"/>
  <c r="F4667" i="1"/>
  <c r="I1169" i="6" s="1"/>
  <c r="F4659" i="1"/>
  <c r="I1167" i="6" s="1"/>
  <c r="F4651" i="1"/>
  <c r="I1165" i="6" s="1"/>
  <c r="F4643" i="1"/>
  <c r="I1163" i="6" s="1"/>
  <c r="F4635" i="1"/>
  <c r="I1161" i="6" s="1"/>
  <c r="F4627" i="1"/>
  <c r="I1159" i="6" s="1"/>
  <c r="F4619" i="1"/>
  <c r="I1157" i="6" s="1"/>
  <c r="F4611" i="1"/>
  <c r="I1155" i="6" s="1"/>
  <c r="F4603" i="1"/>
  <c r="I1153" i="6" s="1"/>
  <c r="F4595" i="1"/>
  <c r="I1151" i="6" s="1"/>
  <c r="F4587" i="1"/>
  <c r="I1149" i="6" s="1"/>
  <c r="F4579" i="1"/>
  <c r="I1147" i="6" s="1"/>
  <c r="F4571" i="1"/>
  <c r="I1145" i="6" s="1"/>
  <c r="F4563" i="1"/>
  <c r="I1143" i="6" s="1"/>
  <c r="F4555" i="1"/>
  <c r="I1141" i="6" s="1"/>
  <c r="F4547" i="1"/>
  <c r="I1139" i="6" s="1"/>
  <c r="F4539" i="1"/>
  <c r="I1137" i="6" s="1"/>
  <c r="F4531" i="1"/>
  <c r="I1135" i="6" s="1"/>
  <c r="F4523" i="1"/>
  <c r="I1133" i="6" s="1"/>
  <c r="F4515" i="1"/>
  <c r="I1131" i="6" s="1"/>
  <c r="F4507" i="1"/>
  <c r="I1129" i="6" s="1"/>
  <c r="F4499" i="1"/>
  <c r="I1127" i="6" s="1"/>
  <c r="F4491" i="1"/>
  <c r="I1125" i="6" s="1"/>
  <c r="F4483" i="1"/>
  <c r="I1123" i="6" s="1"/>
  <c r="F4475" i="1"/>
  <c r="I1121" i="6" s="1"/>
  <c r="F4467" i="1"/>
  <c r="I1119" i="6" s="1"/>
  <c r="F4459" i="1"/>
  <c r="I1117" i="6" s="1"/>
  <c r="F4451" i="1"/>
  <c r="I1115" i="6" s="1"/>
  <c r="F4443" i="1"/>
  <c r="I1113" i="6" s="1"/>
  <c r="F4435" i="1"/>
  <c r="I1111" i="6" s="1"/>
  <c r="F4427" i="1"/>
  <c r="I1109" i="6" s="1"/>
  <c r="F4419" i="1"/>
  <c r="I1107" i="6" s="1"/>
  <c r="F4411" i="1"/>
  <c r="I1105" i="6" s="1"/>
  <c r="F4403" i="1"/>
  <c r="I1103" i="6" s="1"/>
  <c r="F4395" i="1"/>
  <c r="I1101" i="6" s="1"/>
  <c r="F4387" i="1"/>
  <c r="I1099" i="6" s="1"/>
  <c r="F4379" i="1"/>
  <c r="I1097" i="6" s="1"/>
  <c r="F4371" i="1"/>
  <c r="I1095" i="6" s="1"/>
  <c r="F4363" i="1"/>
  <c r="I1093" i="6" s="1"/>
  <c r="F4355" i="1"/>
  <c r="I1091" i="6" s="1"/>
  <c r="F4347" i="1"/>
  <c r="I1089" i="6" s="1"/>
  <c r="F4339" i="1"/>
  <c r="I1087" i="6" s="1"/>
  <c r="F4331" i="1"/>
  <c r="I1085" i="6" s="1"/>
  <c r="F4323" i="1"/>
  <c r="I1083" i="6" s="1"/>
  <c r="F4315" i="1"/>
  <c r="I1081" i="6" s="1"/>
  <c r="F4307" i="1"/>
  <c r="I1079" i="6" s="1"/>
  <c r="F4299" i="1"/>
  <c r="I1077" i="6" s="1"/>
  <c r="F4291" i="1"/>
  <c r="I1075" i="6" s="1"/>
  <c r="F4283" i="1"/>
  <c r="I1073" i="6" s="1"/>
  <c r="F4275" i="1"/>
  <c r="I1071" i="6" s="1"/>
  <c r="F4267" i="1"/>
  <c r="I1069" i="6" s="1"/>
  <c r="F4259" i="1"/>
  <c r="I1067" i="6" s="1"/>
  <c r="F4251" i="1"/>
  <c r="I1065" i="6" s="1"/>
  <c r="F4243" i="1"/>
  <c r="I1063" i="6" s="1"/>
  <c r="F4235" i="1"/>
  <c r="I1061" i="6" s="1"/>
  <c r="F4227" i="1"/>
  <c r="I1059" i="6" s="1"/>
  <c r="F4219" i="1"/>
  <c r="I1057" i="6" s="1"/>
  <c r="F4211" i="1"/>
  <c r="I1055" i="6" s="1"/>
  <c r="F4203" i="1"/>
  <c r="I1053" i="6" s="1"/>
  <c r="F4195" i="1"/>
  <c r="I1051" i="6" s="1"/>
  <c r="F4187" i="1"/>
  <c r="I1049" i="6" s="1"/>
  <c r="F4179" i="1"/>
  <c r="I1047" i="6" s="1"/>
  <c r="F4171" i="1"/>
  <c r="I1045" i="6" s="1"/>
  <c r="F4163" i="1"/>
  <c r="I1043" i="6" s="1"/>
  <c r="F4155" i="1"/>
  <c r="I1041" i="6" s="1"/>
  <c r="F4147" i="1"/>
  <c r="I1039" i="6" s="1"/>
  <c r="F4139" i="1"/>
  <c r="I1037" i="6" s="1"/>
  <c r="F4131" i="1"/>
  <c r="I1035" i="6" s="1"/>
  <c r="F4123" i="1"/>
  <c r="I1033" i="6" s="1"/>
  <c r="F4115" i="1"/>
  <c r="I1031" i="6" s="1"/>
  <c r="F4107" i="1"/>
  <c r="I1029" i="6" s="1"/>
  <c r="F4099" i="1"/>
  <c r="I1027" i="6" s="1"/>
  <c r="F4091" i="1"/>
  <c r="I1025" i="6" s="1"/>
  <c r="F4083" i="1"/>
  <c r="I1023" i="6" s="1"/>
  <c r="F4075" i="1"/>
  <c r="I1021" i="6" s="1"/>
  <c r="F4067" i="1"/>
  <c r="I1019" i="6" s="1"/>
  <c r="F4059" i="1"/>
  <c r="I1017" i="6" s="1"/>
  <c r="F4051" i="1"/>
  <c r="I1015" i="6" s="1"/>
  <c r="F4043" i="1"/>
  <c r="I1013" i="6" s="1"/>
  <c r="F4035" i="1"/>
  <c r="I1011" i="6" s="1"/>
  <c r="F4027" i="1"/>
  <c r="I1009" i="6" s="1"/>
  <c r="F4019" i="1"/>
  <c r="I1007" i="6" s="1"/>
  <c r="F4011" i="1"/>
  <c r="I1005" i="6" s="1"/>
  <c r="F4003" i="1"/>
  <c r="I1003" i="6" s="1"/>
  <c r="F3995" i="1"/>
  <c r="I1001" i="6" s="1"/>
  <c r="F3987" i="1"/>
  <c r="I999" i="6" s="1"/>
  <c r="F3979" i="1"/>
  <c r="I997" i="6" s="1"/>
  <c r="F3971" i="1"/>
  <c r="I995" i="6" s="1"/>
  <c r="F3963" i="1"/>
  <c r="I993" i="6" s="1"/>
  <c r="F3955" i="1"/>
  <c r="I991" i="6" s="1"/>
  <c r="F3947" i="1"/>
  <c r="I989" i="6" s="1"/>
  <c r="F3939" i="1"/>
  <c r="I987" i="6" s="1"/>
  <c r="F3931" i="1"/>
  <c r="I985" i="6" s="1"/>
  <c r="F3923" i="1"/>
  <c r="I983" i="6" s="1"/>
  <c r="F3915" i="1"/>
  <c r="I981" i="6" s="1"/>
  <c r="F3907" i="1"/>
  <c r="I979" i="6" s="1"/>
  <c r="F3899" i="1"/>
  <c r="I977" i="6" s="1"/>
  <c r="F3891" i="1"/>
  <c r="I975" i="6" s="1"/>
  <c r="F3883" i="1"/>
  <c r="I973" i="6" s="1"/>
  <c r="F3875" i="1"/>
  <c r="I971" i="6" s="1"/>
  <c r="F3867" i="1"/>
  <c r="I969" i="6" s="1"/>
  <c r="F3859" i="1"/>
  <c r="I967" i="6" s="1"/>
  <c r="F3851" i="1"/>
  <c r="I965" i="6" s="1"/>
  <c r="F3843" i="1"/>
  <c r="I963" i="6" s="1"/>
  <c r="F3835" i="1"/>
  <c r="I961" i="6" s="1"/>
  <c r="F3827" i="1"/>
  <c r="I959" i="6" s="1"/>
  <c r="F3819" i="1"/>
  <c r="I957" i="6" s="1"/>
  <c r="F3811" i="1"/>
  <c r="I955" i="6" s="1"/>
  <c r="F3803" i="1"/>
  <c r="I953" i="6" s="1"/>
  <c r="F3795" i="1"/>
  <c r="I951" i="6" s="1"/>
  <c r="F3787" i="1"/>
  <c r="I949" i="6" s="1"/>
  <c r="F3779" i="1"/>
  <c r="I947" i="6" s="1"/>
  <c r="F3771" i="1"/>
  <c r="I945" i="6" s="1"/>
  <c r="F3763" i="1"/>
  <c r="I943" i="6" s="1"/>
  <c r="F3755" i="1"/>
  <c r="I941" i="6" s="1"/>
  <c r="F3747" i="1"/>
  <c r="I939" i="6" s="1"/>
  <c r="F3739" i="1"/>
  <c r="I937" i="6" s="1"/>
  <c r="F3731" i="1"/>
  <c r="I935" i="6" s="1"/>
  <c r="F3723" i="1"/>
  <c r="I933" i="6" s="1"/>
  <c r="F3715" i="1"/>
  <c r="I931" i="6" s="1"/>
  <c r="F3707" i="1"/>
  <c r="I929" i="6" s="1"/>
  <c r="F3699" i="1"/>
  <c r="I927" i="6" s="1"/>
  <c r="F3691" i="1"/>
  <c r="I925" i="6" s="1"/>
  <c r="F3683" i="1"/>
  <c r="I923" i="6" s="1"/>
  <c r="F3675" i="1"/>
  <c r="I921" i="6" s="1"/>
  <c r="F3667" i="1"/>
  <c r="I919" i="6" s="1"/>
  <c r="F3659" i="1"/>
  <c r="I917" i="6" s="1"/>
  <c r="F3651" i="1"/>
  <c r="I915" i="6" s="1"/>
  <c r="F3643" i="1"/>
  <c r="I913" i="6" s="1"/>
  <c r="F3635" i="1"/>
  <c r="I911" i="6" s="1"/>
  <c r="F3627" i="1"/>
  <c r="I909" i="6" s="1"/>
  <c r="F3619" i="1"/>
  <c r="I907" i="6" s="1"/>
  <c r="F3611" i="1"/>
  <c r="I905" i="6" s="1"/>
  <c r="F3603" i="1"/>
  <c r="I903" i="6" s="1"/>
  <c r="F3595" i="1"/>
  <c r="I901" i="6" s="1"/>
  <c r="F3587" i="1"/>
  <c r="I899" i="6" s="1"/>
  <c r="F3579" i="1"/>
  <c r="I897" i="6" s="1"/>
  <c r="F3571" i="1"/>
  <c r="I895" i="6" s="1"/>
  <c r="F3563" i="1"/>
  <c r="I893" i="6" s="1"/>
  <c r="F3555" i="1"/>
  <c r="I891" i="6" s="1"/>
  <c r="F3547" i="1"/>
  <c r="I889" i="6" s="1"/>
  <c r="F3539" i="1"/>
  <c r="I887" i="6" s="1"/>
  <c r="F3531" i="1"/>
  <c r="I885" i="6" s="1"/>
  <c r="F3523" i="1"/>
  <c r="I883" i="6" s="1"/>
  <c r="F3515" i="1"/>
  <c r="I881" i="6" s="1"/>
  <c r="F3507" i="1"/>
  <c r="I879" i="6" s="1"/>
  <c r="F3499" i="1"/>
  <c r="I877" i="6" s="1"/>
  <c r="F3491" i="1"/>
  <c r="I875" i="6" s="1"/>
  <c r="F3483" i="1"/>
  <c r="I873" i="6" s="1"/>
  <c r="F3475" i="1"/>
  <c r="I871" i="6" s="1"/>
  <c r="F3467" i="1"/>
  <c r="I869" i="6" s="1"/>
  <c r="F3459" i="1"/>
  <c r="I867" i="6" s="1"/>
  <c r="F3451" i="1"/>
  <c r="I865" i="6" s="1"/>
  <c r="F3443" i="1"/>
  <c r="I863" i="6" s="1"/>
  <c r="F3435" i="1"/>
  <c r="I861" i="6" s="1"/>
  <c r="F3427" i="1"/>
  <c r="I859" i="6" s="1"/>
  <c r="F3419" i="1"/>
  <c r="I857" i="6" s="1"/>
  <c r="F3411" i="1"/>
  <c r="I855" i="6" s="1"/>
  <c r="F3403" i="1"/>
  <c r="I853" i="6" s="1"/>
  <c r="F3395" i="1"/>
  <c r="I851" i="6" s="1"/>
  <c r="F3387" i="1"/>
  <c r="I849" i="6" s="1"/>
  <c r="F3379" i="1"/>
  <c r="I847" i="6" s="1"/>
  <c r="F3371" i="1"/>
  <c r="I845" i="6" s="1"/>
  <c r="F3363" i="1"/>
  <c r="I843" i="6" s="1"/>
  <c r="F3355" i="1"/>
  <c r="I841" i="6" s="1"/>
  <c r="F3347" i="1"/>
  <c r="I839" i="6" s="1"/>
  <c r="F3339" i="1"/>
  <c r="I837" i="6" s="1"/>
  <c r="F3331" i="1"/>
  <c r="I835" i="6" s="1"/>
  <c r="F3323" i="1"/>
  <c r="I833" i="6" s="1"/>
  <c r="F3315" i="1"/>
  <c r="I831" i="6" s="1"/>
  <c r="F3307" i="1"/>
  <c r="I829" i="6" s="1"/>
  <c r="F3299" i="1"/>
  <c r="I827" i="6" s="1"/>
  <c r="F3291" i="1"/>
  <c r="I825" i="6" s="1"/>
  <c r="F3283" i="1"/>
  <c r="I823" i="6" s="1"/>
  <c r="F3275" i="1"/>
  <c r="I821" i="6" s="1"/>
  <c r="F3267" i="1"/>
  <c r="I819" i="6" s="1"/>
  <c r="F3259" i="1"/>
  <c r="I817" i="6" s="1"/>
  <c r="F3251" i="1"/>
  <c r="I815" i="6" s="1"/>
  <c r="F3243" i="1"/>
  <c r="I813" i="6" s="1"/>
  <c r="F3235" i="1"/>
  <c r="I811" i="6" s="1"/>
  <c r="F3227" i="1"/>
  <c r="I809" i="6" s="1"/>
  <c r="F3219" i="1"/>
  <c r="I807" i="6" s="1"/>
  <c r="F3211" i="1"/>
  <c r="I805" i="6" s="1"/>
  <c r="F3203" i="1"/>
  <c r="I803" i="6" s="1"/>
  <c r="F3195" i="1"/>
  <c r="I801" i="6" s="1"/>
  <c r="F3187" i="1"/>
  <c r="I799" i="6" s="1"/>
  <c r="F3179" i="1"/>
  <c r="I797" i="6" s="1"/>
  <c r="F3171" i="1"/>
  <c r="I795" i="6" s="1"/>
  <c r="F3163" i="1"/>
  <c r="I793" i="6" s="1"/>
  <c r="F3155" i="1"/>
  <c r="I791" i="6" s="1"/>
  <c r="F3147" i="1"/>
  <c r="I789" i="6" s="1"/>
  <c r="F3139" i="1"/>
  <c r="I787" i="6" s="1"/>
  <c r="F3131" i="1"/>
  <c r="I785" i="6" s="1"/>
  <c r="F3123" i="1"/>
  <c r="I783" i="6" s="1"/>
  <c r="F3115" i="1"/>
  <c r="I781" i="6" s="1"/>
  <c r="F3107" i="1"/>
  <c r="I779" i="6" s="1"/>
  <c r="F3099" i="1"/>
  <c r="I777" i="6" s="1"/>
  <c r="F3091" i="1"/>
  <c r="I775" i="6" s="1"/>
  <c r="F3083" i="1"/>
  <c r="I773" i="6" s="1"/>
  <c r="F3075" i="1"/>
  <c r="I771" i="6" s="1"/>
  <c r="F3067" i="1"/>
  <c r="I769" i="6" s="1"/>
  <c r="F3059" i="1"/>
  <c r="I767" i="6" s="1"/>
  <c r="F3051" i="1"/>
  <c r="I765" i="6" s="1"/>
  <c r="F3043" i="1"/>
  <c r="I763" i="6" s="1"/>
  <c r="F3035" i="1"/>
  <c r="I761" i="6" s="1"/>
  <c r="F3027" i="1"/>
  <c r="I759" i="6" s="1"/>
  <c r="F3019" i="1"/>
  <c r="I757" i="6" s="1"/>
  <c r="F3011" i="1"/>
  <c r="I755" i="6" s="1"/>
  <c r="F3003" i="1"/>
  <c r="I753" i="6" s="1"/>
  <c r="F2995" i="1"/>
  <c r="I751" i="6" s="1"/>
  <c r="F2987" i="1"/>
  <c r="I749" i="6" s="1"/>
  <c r="F2979" i="1"/>
  <c r="I747" i="6" s="1"/>
  <c r="F2971" i="1"/>
  <c r="I745" i="6" s="1"/>
  <c r="F2963" i="1"/>
  <c r="I743" i="6" s="1"/>
  <c r="F2955" i="1"/>
  <c r="I741" i="6" s="1"/>
  <c r="F2947" i="1"/>
  <c r="I739" i="6" s="1"/>
  <c r="F2939" i="1"/>
  <c r="I737" i="6" s="1"/>
  <c r="F2931" i="1"/>
  <c r="I735" i="6" s="1"/>
  <c r="F2923" i="1"/>
  <c r="I733" i="6" s="1"/>
  <c r="F2915" i="1"/>
  <c r="I731" i="6" s="1"/>
  <c r="F2907" i="1"/>
  <c r="I729" i="6" s="1"/>
  <c r="F2899" i="1"/>
  <c r="I727" i="6" s="1"/>
  <c r="F2891" i="1"/>
  <c r="I725" i="6" s="1"/>
  <c r="F2883" i="1"/>
  <c r="I723" i="6" s="1"/>
  <c r="F2875" i="1"/>
  <c r="I721" i="6" s="1"/>
  <c r="F2867" i="1"/>
  <c r="I719" i="6" s="1"/>
  <c r="F2859" i="1"/>
  <c r="I717" i="6" s="1"/>
  <c r="F2851" i="1"/>
  <c r="I715" i="6" s="1"/>
  <c r="F2843" i="1"/>
  <c r="I713" i="6" s="1"/>
  <c r="F2835" i="1"/>
  <c r="I711" i="6" s="1"/>
  <c r="F2827" i="1"/>
  <c r="I709" i="6" s="1"/>
  <c r="F2819" i="1"/>
  <c r="I707" i="6" s="1"/>
  <c r="F2811" i="1"/>
  <c r="I705" i="6" s="1"/>
  <c r="F2803" i="1"/>
  <c r="I703" i="6" s="1"/>
  <c r="F2795" i="1"/>
  <c r="I701" i="6" s="1"/>
  <c r="F2787" i="1"/>
  <c r="I699" i="6" s="1"/>
  <c r="F2779" i="1"/>
  <c r="I697" i="6" s="1"/>
  <c r="F2771" i="1"/>
  <c r="I695" i="6" s="1"/>
  <c r="F2763" i="1"/>
  <c r="I693" i="6" s="1"/>
  <c r="F2755" i="1"/>
  <c r="I691" i="6" s="1"/>
  <c r="F2747" i="1"/>
  <c r="I689" i="6" s="1"/>
  <c r="F2739" i="1"/>
  <c r="I687" i="6" s="1"/>
  <c r="F2731" i="1"/>
  <c r="I685" i="6" s="1"/>
  <c r="F2723" i="1"/>
  <c r="I683" i="6" s="1"/>
  <c r="F2715" i="1"/>
  <c r="I681" i="6" s="1"/>
  <c r="F2707" i="1"/>
  <c r="I679" i="6" s="1"/>
  <c r="F2699" i="1"/>
  <c r="I677" i="6" s="1"/>
  <c r="F2691" i="1"/>
  <c r="I675" i="6" s="1"/>
  <c r="F2683" i="1"/>
  <c r="I673" i="6" s="1"/>
  <c r="F2675" i="1"/>
  <c r="I671" i="6" s="1"/>
  <c r="F2667" i="1"/>
  <c r="I669" i="6" s="1"/>
  <c r="F2659" i="1"/>
  <c r="I667" i="6" s="1"/>
  <c r="F2651" i="1"/>
  <c r="I665" i="6" s="1"/>
  <c r="F2643" i="1"/>
  <c r="I663" i="6" s="1"/>
  <c r="F2635" i="1"/>
  <c r="I661" i="6" s="1"/>
  <c r="F2627" i="1"/>
  <c r="I659" i="6" s="1"/>
  <c r="F2619" i="1"/>
  <c r="I657" i="6" s="1"/>
  <c r="F2611" i="1"/>
  <c r="I655" i="6" s="1"/>
  <c r="F2603" i="1"/>
  <c r="I653" i="6" s="1"/>
  <c r="F2595" i="1"/>
  <c r="I651" i="6" s="1"/>
  <c r="F2587" i="1"/>
  <c r="I649" i="6" s="1"/>
  <c r="F2579" i="1"/>
  <c r="I647" i="6" s="1"/>
  <c r="F2571" i="1"/>
  <c r="I645" i="6" s="1"/>
  <c r="F2563" i="1"/>
  <c r="I643" i="6" s="1"/>
  <c r="F2555" i="1"/>
  <c r="I641" i="6" s="1"/>
  <c r="F2547" i="1"/>
  <c r="I639" i="6" s="1"/>
  <c r="F2539" i="1"/>
  <c r="I637" i="6" s="1"/>
  <c r="F2531" i="1"/>
  <c r="I635" i="6" s="1"/>
  <c r="F2523" i="1"/>
  <c r="I633" i="6" s="1"/>
  <c r="F2515" i="1"/>
  <c r="I631" i="6" s="1"/>
  <c r="F2507" i="1"/>
  <c r="I629" i="6" s="1"/>
  <c r="F2499" i="1"/>
  <c r="I627" i="6" s="1"/>
  <c r="F2491" i="1"/>
  <c r="I625" i="6" s="1"/>
  <c r="F2483" i="1"/>
  <c r="I623" i="6" s="1"/>
  <c r="F2475" i="1"/>
  <c r="I621" i="6" s="1"/>
  <c r="F2467" i="1"/>
  <c r="I619" i="6" s="1"/>
  <c r="F2459" i="1"/>
  <c r="I617" i="6" s="1"/>
  <c r="F2451" i="1"/>
  <c r="I615" i="6" s="1"/>
  <c r="F2443" i="1"/>
  <c r="I613" i="6" s="1"/>
  <c r="F2435" i="1"/>
  <c r="I611" i="6" s="1"/>
  <c r="F2427" i="1"/>
  <c r="I609" i="6" s="1"/>
  <c r="F2419" i="1"/>
  <c r="I607" i="6" s="1"/>
  <c r="F2411" i="1"/>
  <c r="I605" i="6" s="1"/>
  <c r="F2403" i="1"/>
  <c r="I603" i="6" s="1"/>
  <c r="F2395" i="1"/>
  <c r="I601" i="6" s="1"/>
  <c r="F2387" i="1"/>
  <c r="I599" i="6" s="1"/>
  <c r="F2379" i="1"/>
  <c r="I597" i="6" s="1"/>
  <c r="F2371" i="1"/>
  <c r="I595" i="6" s="1"/>
  <c r="F2363" i="1"/>
  <c r="I593" i="6" s="1"/>
  <c r="F2355" i="1"/>
  <c r="I591" i="6" s="1"/>
  <c r="F2347" i="1"/>
  <c r="I589" i="6" s="1"/>
  <c r="F2339" i="1"/>
  <c r="I587" i="6" s="1"/>
  <c r="F2331" i="1"/>
  <c r="I585" i="6" s="1"/>
  <c r="F2323" i="1"/>
  <c r="I583" i="6" s="1"/>
  <c r="F2315" i="1"/>
  <c r="I581" i="6" s="1"/>
  <c r="F2307" i="1"/>
  <c r="I579" i="6" s="1"/>
  <c r="F2299" i="1"/>
  <c r="I577" i="6" s="1"/>
  <c r="F2291" i="1"/>
  <c r="I575" i="6" s="1"/>
  <c r="F2283" i="1"/>
  <c r="I573" i="6" s="1"/>
  <c r="F2275" i="1"/>
  <c r="I571" i="6" s="1"/>
  <c r="F2267" i="1"/>
  <c r="I569" i="6" s="1"/>
  <c r="F2259" i="1"/>
  <c r="I567" i="6" s="1"/>
  <c r="F2251" i="1"/>
  <c r="I565" i="6" s="1"/>
  <c r="F2243" i="1"/>
  <c r="I563" i="6" s="1"/>
  <c r="F2235" i="1"/>
  <c r="I561" i="6" s="1"/>
  <c r="F2227" i="1"/>
  <c r="I559" i="6" s="1"/>
  <c r="F2219" i="1"/>
  <c r="I557" i="6" s="1"/>
  <c r="F2211" i="1"/>
  <c r="I555" i="6" s="1"/>
  <c r="F2203" i="1"/>
  <c r="I553" i="6" s="1"/>
  <c r="F2195" i="1"/>
  <c r="I551" i="6" s="1"/>
  <c r="F2187" i="1"/>
  <c r="I549" i="6" s="1"/>
  <c r="F2179" i="1"/>
  <c r="I547" i="6" s="1"/>
  <c r="F2171" i="1"/>
  <c r="I545" i="6" s="1"/>
  <c r="F2163" i="1"/>
  <c r="I543" i="6" s="1"/>
  <c r="F2155" i="1"/>
  <c r="I541" i="6" s="1"/>
  <c r="F2147" i="1"/>
  <c r="I539" i="6" s="1"/>
  <c r="F2139" i="1"/>
  <c r="I537" i="6" s="1"/>
  <c r="F2131" i="1"/>
  <c r="I535" i="6" s="1"/>
  <c r="F2123" i="1"/>
  <c r="I533" i="6" s="1"/>
  <c r="F2115" i="1"/>
  <c r="I531" i="6" s="1"/>
  <c r="F2107" i="1"/>
  <c r="I529" i="6" s="1"/>
  <c r="F2099" i="1"/>
  <c r="I527" i="6" s="1"/>
  <c r="F2091" i="1"/>
  <c r="I525" i="6" s="1"/>
  <c r="F2083" i="1"/>
  <c r="I523" i="6" s="1"/>
  <c r="F2075" i="1"/>
  <c r="I521" i="6" s="1"/>
  <c r="F2067" i="1"/>
  <c r="I519" i="6" s="1"/>
  <c r="F2059" i="1"/>
  <c r="I517" i="6" s="1"/>
  <c r="F2051" i="1"/>
  <c r="I515" i="6" s="1"/>
  <c r="F2043" i="1"/>
  <c r="I513" i="6" s="1"/>
  <c r="F2035" i="1"/>
  <c r="I511" i="6" s="1"/>
  <c r="F2027" i="1"/>
  <c r="I509" i="6" s="1"/>
  <c r="F2019" i="1"/>
  <c r="I507" i="6" s="1"/>
  <c r="F2011" i="1"/>
  <c r="I505" i="6" s="1"/>
  <c r="F2003" i="1"/>
  <c r="I503" i="6" s="1"/>
  <c r="F1995" i="1"/>
  <c r="I501" i="6" s="1"/>
  <c r="F1987" i="1"/>
  <c r="I499" i="6" s="1"/>
  <c r="F1979" i="1"/>
  <c r="I497" i="6" s="1"/>
  <c r="F1971" i="1"/>
  <c r="I495" i="6" s="1"/>
  <c r="F1963" i="1"/>
  <c r="I493" i="6" s="1"/>
  <c r="F1955" i="1"/>
  <c r="I491" i="6" s="1"/>
  <c r="F1947" i="1"/>
  <c r="I489" i="6" s="1"/>
  <c r="F1939" i="1"/>
  <c r="I487" i="6" s="1"/>
  <c r="F1931" i="1"/>
  <c r="I485" i="6" s="1"/>
  <c r="F1923" i="1"/>
  <c r="I483" i="6" s="1"/>
  <c r="F1915" i="1"/>
  <c r="I481" i="6" s="1"/>
  <c r="F1907" i="1"/>
  <c r="I479" i="6" s="1"/>
  <c r="F1899" i="1"/>
  <c r="I477" i="6" s="1"/>
  <c r="F1891" i="1"/>
  <c r="I475" i="6" s="1"/>
  <c r="F1883" i="1"/>
  <c r="I473" i="6" s="1"/>
  <c r="F1875" i="1"/>
  <c r="I471" i="6" s="1"/>
  <c r="F1867" i="1"/>
  <c r="I469" i="6" s="1"/>
  <c r="F1859" i="1"/>
  <c r="I467" i="6" s="1"/>
  <c r="F1851" i="1"/>
  <c r="I465" i="6" s="1"/>
  <c r="F1843" i="1"/>
  <c r="I463" i="6" s="1"/>
  <c r="F1835" i="1"/>
  <c r="I461" i="6" s="1"/>
  <c r="F1827" i="1"/>
  <c r="I459" i="6" s="1"/>
  <c r="F1819" i="1"/>
  <c r="I457" i="6" s="1"/>
  <c r="F1811" i="1"/>
  <c r="I455" i="6" s="1"/>
  <c r="F1803" i="1"/>
  <c r="I453" i="6" s="1"/>
  <c r="F1795" i="1"/>
  <c r="I451" i="6" s="1"/>
  <c r="F1787" i="1"/>
  <c r="I449" i="6" s="1"/>
  <c r="F1779" i="1"/>
  <c r="I447" i="6" s="1"/>
  <c r="F1771" i="1"/>
  <c r="I445" i="6" s="1"/>
  <c r="F1763" i="1"/>
  <c r="I443" i="6" s="1"/>
  <c r="F1755" i="1"/>
  <c r="I441" i="6" s="1"/>
  <c r="F1747" i="1"/>
  <c r="I439" i="6" s="1"/>
  <c r="F1739" i="1"/>
  <c r="I437" i="6" s="1"/>
  <c r="F1731" i="1"/>
  <c r="I435" i="6" s="1"/>
  <c r="F1723" i="1"/>
  <c r="I433" i="6" s="1"/>
  <c r="F1715" i="1"/>
  <c r="I431" i="6" s="1"/>
  <c r="F1707" i="1"/>
  <c r="I429" i="6" s="1"/>
  <c r="F1699" i="1"/>
  <c r="I427" i="6" s="1"/>
  <c r="F1691" i="1"/>
  <c r="I425" i="6" s="1"/>
  <c r="F1683" i="1"/>
  <c r="I423" i="6" s="1"/>
  <c r="F1675" i="1"/>
  <c r="I421" i="6" s="1"/>
  <c r="F1667" i="1"/>
  <c r="I419" i="6" s="1"/>
  <c r="F1659" i="1"/>
  <c r="I417" i="6" s="1"/>
  <c r="F1651" i="1"/>
  <c r="I415" i="6" s="1"/>
  <c r="F1643" i="1"/>
  <c r="I413" i="6" s="1"/>
  <c r="F1635" i="1"/>
  <c r="I411" i="6" s="1"/>
  <c r="F1627" i="1"/>
  <c r="I409" i="6" s="1"/>
  <c r="F1619" i="1"/>
  <c r="I407" i="6" s="1"/>
  <c r="F1611" i="1"/>
  <c r="I405" i="6" s="1"/>
  <c r="F1603" i="1"/>
  <c r="I403" i="6" s="1"/>
  <c r="F1595" i="1"/>
  <c r="I401" i="6" s="1"/>
  <c r="F1587" i="1"/>
  <c r="I399" i="6" s="1"/>
  <c r="F1579" i="1"/>
  <c r="I397" i="6" s="1"/>
  <c r="F1571" i="1"/>
  <c r="I395" i="6" s="1"/>
  <c r="F1563" i="1"/>
  <c r="I393" i="6" s="1"/>
  <c r="F1555" i="1"/>
  <c r="I391" i="6" s="1"/>
  <c r="F1547" i="1"/>
  <c r="I389" i="6" s="1"/>
  <c r="F1539" i="1"/>
  <c r="I387" i="6" s="1"/>
  <c r="F1531" i="1"/>
  <c r="I385" i="6" s="1"/>
  <c r="F1523" i="1"/>
  <c r="I383" i="6" s="1"/>
  <c r="F1515" i="1"/>
  <c r="I381" i="6" s="1"/>
  <c r="F1507" i="1"/>
  <c r="I379" i="6" s="1"/>
  <c r="F1499" i="1"/>
  <c r="I377" i="6" s="1"/>
  <c r="F1491" i="1"/>
  <c r="I375" i="6" s="1"/>
  <c r="F1483" i="1"/>
  <c r="I373" i="6" s="1"/>
  <c r="F1475" i="1"/>
  <c r="I371" i="6" s="1"/>
  <c r="F1467" i="1"/>
  <c r="I369" i="6" s="1"/>
  <c r="F1459" i="1"/>
  <c r="I367" i="6" s="1"/>
  <c r="F1451" i="1"/>
  <c r="I365" i="6" s="1"/>
  <c r="F1443" i="1"/>
  <c r="I363" i="6" s="1"/>
  <c r="F1435" i="1"/>
  <c r="I361" i="6" s="1"/>
  <c r="F1427" i="1"/>
  <c r="I359" i="6" s="1"/>
  <c r="F1419" i="1"/>
  <c r="I357" i="6" s="1"/>
  <c r="F1411" i="1"/>
  <c r="I355" i="6" s="1"/>
  <c r="F1403" i="1"/>
  <c r="I353" i="6" s="1"/>
  <c r="F1395" i="1"/>
  <c r="I351" i="6" s="1"/>
  <c r="F1387" i="1"/>
  <c r="I349" i="6" s="1"/>
  <c r="F1379" i="1"/>
  <c r="I347" i="6" s="1"/>
  <c r="F1371" i="1"/>
  <c r="I345" i="6" s="1"/>
  <c r="F1363" i="1"/>
  <c r="I343" i="6" s="1"/>
  <c r="F1355" i="1"/>
  <c r="I341" i="6" s="1"/>
  <c r="F1347" i="1"/>
  <c r="I339" i="6" s="1"/>
  <c r="F1339" i="1"/>
  <c r="I337" i="6" s="1"/>
  <c r="F1331" i="1"/>
  <c r="I335" i="6" s="1"/>
  <c r="F1323" i="1"/>
  <c r="I333" i="6" s="1"/>
  <c r="F1315" i="1"/>
  <c r="I331" i="6" s="1"/>
  <c r="F1307" i="1"/>
  <c r="I329" i="6" s="1"/>
  <c r="F1299" i="1"/>
  <c r="I327" i="6" s="1"/>
  <c r="F1291" i="1"/>
  <c r="I325" i="6" s="1"/>
  <c r="F1283" i="1"/>
  <c r="I323" i="6" s="1"/>
  <c r="F1275" i="1"/>
  <c r="I321" i="6" s="1"/>
  <c r="F1267" i="1"/>
  <c r="I319" i="6" s="1"/>
  <c r="F1259" i="1"/>
  <c r="I317" i="6" s="1"/>
  <c r="F1251" i="1"/>
  <c r="I315" i="6" s="1"/>
  <c r="F1243" i="1"/>
  <c r="I313" i="6" s="1"/>
  <c r="F1235" i="1"/>
  <c r="I311" i="6" s="1"/>
  <c r="F1227" i="1"/>
  <c r="I309" i="6" s="1"/>
  <c r="F1219" i="1"/>
  <c r="I307" i="6" s="1"/>
  <c r="F1211" i="1"/>
  <c r="I305" i="6" s="1"/>
  <c r="F1203" i="1"/>
  <c r="I303" i="6" s="1"/>
  <c r="F1195" i="1"/>
  <c r="I301" i="6" s="1"/>
  <c r="F1187" i="1"/>
  <c r="I299" i="6" s="1"/>
  <c r="F1179" i="1"/>
  <c r="I297" i="6" s="1"/>
  <c r="F1171" i="1"/>
  <c r="I295" i="6" s="1"/>
  <c r="F1163" i="1"/>
  <c r="I293" i="6" s="1"/>
  <c r="F1155" i="1"/>
  <c r="I291" i="6" s="1"/>
  <c r="F1147" i="1"/>
  <c r="I289" i="6" s="1"/>
  <c r="F1139" i="1"/>
  <c r="I287" i="6" s="1"/>
  <c r="F1131" i="1"/>
  <c r="I285" i="6" s="1"/>
  <c r="F1123" i="1"/>
  <c r="I283" i="6" s="1"/>
  <c r="F1115" i="1"/>
  <c r="I281" i="6" s="1"/>
  <c r="F1107" i="1"/>
  <c r="I279" i="6" s="1"/>
  <c r="F1099" i="1"/>
  <c r="I277" i="6" s="1"/>
  <c r="F1091" i="1"/>
  <c r="I275" i="6" s="1"/>
  <c r="F1083" i="1"/>
  <c r="I273" i="6" s="1"/>
  <c r="F1075" i="1"/>
  <c r="I271" i="6" s="1"/>
  <c r="F1067" i="1"/>
  <c r="I269" i="6" s="1"/>
  <c r="F1059" i="1"/>
  <c r="I267" i="6" s="1"/>
  <c r="F1051" i="1"/>
  <c r="I265" i="6" s="1"/>
  <c r="F1043" i="1"/>
  <c r="I263" i="6" s="1"/>
  <c r="F1035" i="1"/>
  <c r="I261" i="6" s="1"/>
  <c r="F1027" i="1"/>
  <c r="I259" i="6" s="1"/>
  <c r="F1019" i="1"/>
  <c r="I257" i="6" s="1"/>
  <c r="F1011" i="1"/>
  <c r="I255" i="6" s="1"/>
  <c r="F1003" i="1"/>
  <c r="I253" i="6" s="1"/>
  <c r="F995" i="1"/>
  <c r="I251" i="6" s="1"/>
  <c r="F987" i="1"/>
  <c r="I249" i="6" s="1"/>
  <c r="F979" i="1"/>
  <c r="I247" i="6" s="1"/>
  <c r="F971" i="1"/>
  <c r="I245" i="6" s="1"/>
  <c r="F963" i="1"/>
  <c r="I243" i="6" s="1"/>
  <c r="F955" i="1"/>
  <c r="I241" i="6" s="1"/>
  <c r="F947" i="1"/>
  <c r="I239" i="6" s="1"/>
  <c r="F939" i="1"/>
  <c r="I237" i="6" s="1"/>
  <c r="F931" i="1"/>
  <c r="I235" i="6" s="1"/>
  <c r="F923" i="1"/>
  <c r="I233" i="6" s="1"/>
  <c r="F915" i="1"/>
  <c r="I231" i="6" s="1"/>
  <c r="F907" i="1"/>
  <c r="I229" i="6" s="1"/>
  <c r="F899" i="1"/>
  <c r="I227" i="6" s="1"/>
  <c r="F891" i="1"/>
  <c r="I225" i="6" s="1"/>
  <c r="F883" i="1"/>
  <c r="I223" i="6" s="1"/>
  <c r="F875" i="1"/>
  <c r="I221" i="6" s="1"/>
  <c r="F867" i="1"/>
  <c r="I219" i="6" s="1"/>
  <c r="F859" i="1"/>
  <c r="I217" i="6" s="1"/>
  <c r="F851" i="1"/>
  <c r="I215" i="6" s="1"/>
  <c r="F843" i="1"/>
  <c r="I213" i="6" s="1"/>
  <c r="F835" i="1"/>
  <c r="I211" i="6" s="1"/>
  <c r="F827" i="1"/>
  <c r="I209" i="6" s="1"/>
  <c r="F819" i="1"/>
  <c r="I207" i="6" s="1"/>
  <c r="F811" i="1"/>
  <c r="I205" i="6" s="1"/>
  <c r="F803" i="1"/>
  <c r="I203" i="6" s="1"/>
  <c r="F795" i="1"/>
  <c r="I201" i="6" s="1"/>
  <c r="F787" i="1"/>
  <c r="I199" i="6" s="1"/>
  <c r="F779" i="1"/>
  <c r="I197" i="6" s="1"/>
  <c r="F771" i="1"/>
  <c r="I195" i="6" s="1"/>
  <c r="F763" i="1"/>
  <c r="I193" i="6" s="1"/>
  <c r="F755" i="1"/>
  <c r="I191" i="6" s="1"/>
  <c r="F747" i="1"/>
  <c r="I189" i="6" s="1"/>
  <c r="F739" i="1"/>
  <c r="I187" i="6" s="1"/>
  <c r="F731" i="1"/>
  <c r="I185" i="6" s="1"/>
  <c r="F723" i="1"/>
  <c r="I183" i="6" s="1"/>
  <c r="F715" i="1"/>
  <c r="I181" i="6" s="1"/>
  <c r="F707" i="1"/>
  <c r="I179" i="6" s="1"/>
  <c r="F699" i="1"/>
  <c r="I177" i="6" s="1"/>
  <c r="F691" i="1"/>
  <c r="I175" i="6" s="1"/>
  <c r="F683" i="1"/>
  <c r="I173" i="6" s="1"/>
  <c r="F675" i="1"/>
  <c r="I171" i="6" s="1"/>
  <c r="F667" i="1"/>
  <c r="I169" i="6" s="1"/>
  <c r="F659" i="1"/>
  <c r="I167" i="6" s="1"/>
  <c r="F651" i="1"/>
  <c r="I165" i="6" s="1"/>
  <c r="F643" i="1"/>
  <c r="I163" i="6" s="1"/>
  <c r="F635" i="1"/>
  <c r="I161" i="6" s="1"/>
  <c r="F627" i="1"/>
  <c r="I159" i="6" s="1"/>
  <c r="F619" i="1"/>
  <c r="I157" i="6" s="1"/>
  <c r="F611" i="1"/>
  <c r="I155" i="6" s="1"/>
  <c r="F603" i="1"/>
  <c r="I153" i="6" s="1"/>
  <c r="F595" i="1"/>
  <c r="I151" i="6" s="1"/>
  <c r="F587" i="1"/>
  <c r="I149" i="6" s="1"/>
  <c r="F579" i="1"/>
  <c r="I147" i="6" s="1"/>
  <c r="F571" i="1"/>
  <c r="I145" i="6" s="1"/>
  <c r="F563" i="1"/>
  <c r="I143" i="6" s="1"/>
  <c r="F555" i="1"/>
  <c r="I141" i="6" s="1"/>
  <c r="F547" i="1"/>
  <c r="I139" i="6" s="1"/>
  <c r="F539" i="1"/>
  <c r="I137" i="6" s="1"/>
  <c r="F531" i="1"/>
  <c r="I135" i="6" s="1"/>
  <c r="F523" i="1"/>
  <c r="I133" i="6" s="1"/>
  <c r="F515" i="1"/>
  <c r="I131" i="6" s="1"/>
  <c r="F507" i="1"/>
  <c r="I129" i="6" s="1"/>
  <c r="F499" i="1"/>
  <c r="I127" i="6" s="1"/>
  <c r="F491" i="1"/>
  <c r="I125" i="6" s="1"/>
  <c r="F483" i="1"/>
  <c r="I123" i="6" s="1"/>
  <c r="F475" i="1"/>
  <c r="I121" i="6" s="1"/>
  <c r="F467" i="1"/>
  <c r="I119" i="6" s="1"/>
  <c r="F459" i="1"/>
  <c r="I117" i="6" s="1"/>
  <c r="F451" i="1"/>
  <c r="I115" i="6" s="1"/>
  <c r="F443" i="1"/>
  <c r="I113" i="6" s="1"/>
  <c r="F435" i="1"/>
  <c r="I111" i="6" s="1"/>
  <c r="F427" i="1"/>
  <c r="I109" i="6" s="1"/>
  <c r="F419" i="1"/>
  <c r="I107" i="6" s="1"/>
  <c r="F411" i="1"/>
  <c r="I105" i="6" s="1"/>
  <c r="F403" i="1"/>
  <c r="I103" i="6" s="1"/>
  <c r="F395" i="1"/>
  <c r="I101" i="6" s="1"/>
  <c r="F387" i="1"/>
  <c r="I99" i="6" s="1"/>
  <c r="F379" i="1"/>
  <c r="I97" i="6" s="1"/>
  <c r="F371" i="1"/>
  <c r="I95" i="6" s="1"/>
  <c r="F363" i="1"/>
  <c r="I93" i="6" s="1"/>
  <c r="F355" i="1"/>
  <c r="I91" i="6" s="1"/>
  <c r="F347" i="1"/>
  <c r="I89" i="6" s="1"/>
  <c r="F339" i="1"/>
  <c r="I87" i="6" s="1"/>
  <c r="F331" i="1"/>
  <c r="I85" i="6" s="1"/>
  <c r="F323" i="1"/>
  <c r="I83" i="6" s="1"/>
  <c r="F315" i="1"/>
  <c r="I81" i="6" s="1"/>
  <c r="F307" i="1"/>
  <c r="I79" i="6" s="1"/>
  <c r="F299" i="1"/>
  <c r="I77" i="6" s="1"/>
  <c r="F291" i="1"/>
  <c r="I75" i="6" s="1"/>
  <c r="F283" i="1"/>
  <c r="I73" i="6" s="1"/>
  <c r="F275" i="1"/>
  <c r="I71" i="6" s="1"/>
  <c r="F267" i="1"/>
  <c r="I69" i="6" s="1"/>
  <c r="F259" i="1"/>
  <c r="I67" i="6" s="1"/>
  <c r="F251" i="1"/>
  <c r="I65" i="6" s="1"/>
  <c r="F243" i="1"/>
  <c r="I63" i="6" s="1"/>
  <c r="F235" i="1"/>
  <c r="I61" i="6" s="1"/>
  <c r="F227" i="1"/>
  <c r="I59" i="6" s="1"/>
  <c r="F219" i="1"/>
  <c r="I57" i="6" s="1"/>
  <c r="F211" i="1"/>
  <c r="I55" i="6" s="1"/>
  <c r="F203" i="1"/>
  <c r="I53" i="6" s="1"/>
  <c r="F195" i="1"/>
  <c r="I51" i="6" s="1"/>
  <c r="F187" i="1"/>
  <c r="I49" i="6" s="1"/>
  <c r="F179" i="1"/>
  <c r="I47" i="6" s="1"/>
  <c r="F171" i="1"/>
  <c r="I45" i="6" s="1"/>
  <c r="F163" i="1"/>
  <c r="I43" i="6" s="1"/>
  <c r="F155" i="1"/>
  <c r="I41" i="6" s="1"/>
  <c r="F147" i="1"/>
  <c r="I39" i="6" s="1"/>
  <c r="F139" i="1"/>
  <c r="I37" i="6" s="1"/>
  <c r="F131" i="1"/>
  <c r="I35" i="6" s="1"/>
  <c r="F123" i="1"/>
  <c r="I33" i="6" s="1"/>
  <c r="F115" i="1"/>
  <c r="I31" i="6" s="1"/>
  <c r="F107" i="1"/>
  <c r="I29" i="6" s="1"/>
  <c r="F99" i="1"/>
  <c r="I27" i="6" s="1"/>
  <c r="F91" i="1"/>
  <c r="I25" i="6" s="1"/>
  <c r="F83" i="1"/>
  <c r="I23" i="6" s="1"/>
  <c r="F75" i="1"/>
  <c r="I21" i="6" s="1"/>
  <c r="F67" i="1"/>
  <c r="I19" i="6" s="1"/>
  <c r="F59" i="1"/>
  <c r="I17" i="6" s="1"/>
  <c r="F51" i="1"/>
  <c r="I15" i="6" s="1"/>
  <c r="F43" i="1"/>
  <c r="I13" i="6" s="1"/>
  <c r="F35" i="1"/>
  <c r="I11" i="6" s="1"/>
  <c r="F27" i="1"/>
  <c r="I9" i="6" s="1"/>
  <c r="F19" i="1"/>
  <c r="I7" i="6" s="1"/>
  <c r="F11" i="1"/>
  <c r="I5" i="6" s="1"/>
  <c r="F3" i="1"/>
  <c r="I3" i="6" s="1"/>
  <c r="F10000" i="1"/>
  <c r="J2502" i="6" s="1"/>
  <c r="F9992" i="1"/>
  <c r="J2500" i="6" s="1"/>
  <c r="F9984" i="1"/>
  <c r="J2498" i="6" s="1"/>
  <c r="F9976" i="1"/>
  <c r="J2496" i="6" s="1"/>
  <c r="F9968" i="1"/>
  <c r="J2494" i="6" s="1"/>
  <c r="F9960" i="1"/>
  <c r="J2492" i="6" s="1"/>
  <c r="F9952" i="1"/>
  <c r="J2490" i="6" s="1"/>
  <c r="F9944" i="1"/>
  <c r="J2488" i="6" s="1"/>
  <c r="F9936" i="1"/>
  <c r="J2486" i="6" s="1"/>
  <c r="F9928" i="1"/>
  <c r="J2484" i="6" s="1"/>
  <c r="F9920" i="1"/>
  <c r="J2482" i="6" s="1"/>
  <c r="F9912" i="1"/>
  <c r="J2480" i="6" s="1"/>
  <c r="F9904" i="1"/>
  <c r="J2478" i="6" s="1"/>
  <c r="F9896" i="1"/>
  <c r="J2476" i="6" s="1"/>
  <c r="F9888" i="1"/>
  <c r="J2474" i="6" s="1"/>
  <c r="F9880" i="1"/>
  <c r="J2472" i="6" s="1"/>
  <c r="F9872" i="1"/>
  <c r="J2470" i="6" s="1"/>
  <c r="F9864" i="1"/>
  <c r="J2468" i="6" s="1"/>
  <c r="F9856" i="1"/>
  <c r="J2466" i="6" s="1"/>
  <c r="F9848" i="1"/>
  <c r="J2464" i="6" s="1"/>
  <c r="F9840" i="1"/>
  <c r="J2462" i="6" s="1"/>
  <c r="F9832" i="1"/>
  <c r="J2460" i="6" s="1"/>
  <c r="F9824" i="1"/>
  <c r="J2458" i="6" s="1"/>
  <c r="F9816" i="1"/>
  <c r="J2456" i="6" s="1"/>
  <c r="F9808" i="1"/>
  <c r="J2454" i="6" s="1"/>
  <c r="F9800" i="1"/>
  <c r="J2452" i="6" s="1"/>
  <c r="F9792" i="1"/>
  <c r="J2450" i="6" s="1"/>
  <c r="F9784" i="1"/>
  <c r="J2448" i="6" s="1"/>
  <c r="F9776" i="1"/>
  <c r="J2446" i="6" s="1"/>
  <c r="F9768" i="1"/>
  <c r="J2444" i="6" s="1"/>
  <c r="F9760" i="1"/>
  <c r="J2442" i="6" s="1"/>
  <c r="F9752" i="1"/>
  <c r="J2440" i="6" s="1"/>
  <c r="F9744" i="1"/>
  <c r="J2438" i="6" s="1"/>
  <c r="F9736" i="1"/>
  <c r="J2436" i="6" s="1"/>
  <c r="F9728" i="1"/>
  <c r="J2434" i="6" s="1"/>
  <c r="F9720" i="1"/>
  <c r="J2432" i="6" s="1"/>
  <c r="F9712" i="1"/>
  <c r="J2430" i="6" s="1"/>
  <c r="F9704" i="1"/>
  <c r="J2428" i="6" s="1"/>
  <c r="F9696" i="1"/>
  <c r="J2426" i="6" s="1"/>
  <c r="F9688" i="1"/>
  <c r="J2424" i="6" s="1"/>
  <c r="F9680" i="1"/>
  <c r="J2422" i="6" s="1"/>
  <c r="F9672" i="1"/>
  <c r="J2420" i="6" s="1"/>
  <c r="F9664" i="1"/>
  <c r="J2418" i="6" s="1"/>
  <c r="F9656" i="1"/>
  <c r="J2416" i="6" s="1"/>
  <c r="F9648" i="1"/>
  <c r="J2414" i="6" s="1"/>
  <c r="F9640" i="1"/>
  <c r="J2412" i="6" s="1"/>
  <c r="F9632" i="1"/>
  <c r="J2410" i="6" s="1"/>
  <c r="F9624" i="1"/>
  <c r="J2408" i="6" s="1"/>
  <c r="F9616" i="1"/>
  <c r="J2406" i="6" s="1"/>
  <c r="F9608" i="1"/>
  <c r="J2404" i="6" s="1"/>
  <c r="F9600" i="1"/>
  <c r="J2402" i="6" s="1"/>
  <c r="F9592" i="1"/>
  <c r="J2400" i="6" s="1"/>
  <c r="F9584" i="1"/>
  <c r="J2398" i="6" s="1"/>
  <c r="F9576" i="1"/>
  <c r="J2396" i="6" s="1"/>
  <c r="F9568" i="1"/>
  <c r="J2394" i="6" s="1"/>
  <c r="F9560" i="1"/>
  <c r="J2392" i="6" s="1"/>
  <c r="F9552" i="1"/>
  <c r="J2390" i="6" s="1"/>
  <c r="F9544" i="1"/>
  <c r="J2388" i="6" s="1"/>
  <c r="F9536" i="1"/>
  <c r="J2386" i="6" s="1"/>
  <c r="F9528" i="1"/>
  <c r="J2384" i="6" s="1"/>
  <c r="F9520" i="1"/>
  <c r="J2382" i="6" s="1"/>
  <c r="F9512" i="1"/>
  <c r="J2380" i="6" s="1"/>
  <c r="F9504" i="1"/>
  <c r="J2378" i="6" s="1"/>
  <c r="F9496" i="1"/>
  <c r="J2376" i="6" s="1"/>
  <c r="F9488" i="1"/>
  <c r="J2374" i="6" s="1"/>
  <c r="F9480" i="1"/>
  <c r="J2372" i="6" s="1"/>
  <c r="F9472" i="1"/>
  <c r="J2370" i="6" s="1"/>
  <c r="F9464" i="1"/>
  <c r="J2368" i="6" s="1"/>
  <c r="F9456" i="1"/>
  <c r="J2366" i="6" s="1"/>
  <c r="F9448" i="1"/>
  <c r="J2364" i="6" s="1"/>
  <c r="F9440" i="1"/>
  <c r="J2362" i="6" s="1"/>
  <c r="F9432" i="1"/>
  <c r="J2360" i="6" s="1"/>
  <c r="F9424" i="1"/>
  <c r="J2358" i="6" s="1"/>
  <c r="F9416" i="1"/>
  <c r="J2356" i="6" s="1"/>
  <c r="F9408" i="1"/>
  <c r="J2354" i="6" s="1"/>
  <c r="F9400" i="1"/>
  <c r="J2352" i="6" s="1"/>
  <c r="F9392" i="1"/>
  <c r="J2350" i="6" s="1"/>
  <c r="F9384" i="1"/>
  <c r="J2348" i="6" s="1"/>
  <c r="F9376" i="1"/>
  <c r="J2346" i="6" s="1"/>
  <c r="F9368" i="1"/>
  <c r="J2344" i="6" s="1"/>
  <c r="F9360" i="1"/>
  <c r="J2342" i="6" s="1"/>
  <c r="F9352" i="1"/>
  <c r="J2340" i="6" s="1"/>
  <c r="F9344" i="1"/>
  <c r="J2338" i="6" s="1"/>
  <c r="F9336" i="1"/>
  <c r="J2336" i="6" s="1"/>
  <c r="F9328" i="1"/>
  <c r="J2334" i="6" s="1"/>
  <c r="F9320" i="1"/>
  <c r="J2332" i="6" s="1"/>
  <c r="F9312" i="1"/>
  <c r="J2330" i="6" s="1"/>
  <c r="F9304" i="1"/>
  <c r="J2328" i="6" s="1"/>
  <c r="F9296" i="1"/>
  <c r="J2326" i="6" s="1"/>
  <c r="F9288" i="1"/>
  <c r="J2324" i="6" s="1"/>
  <c r="F9280" i="1"/>
  <c r="J2322" i="6" s="1"/>
  <c r="F9272" i="1"/>
  <c r="J2320" i="6" s="1"/>
  <c r="F9264" i="1"/>
  <c r="J2318" i="6" s="1"/>
  <c r="F9256" i="1"/>
  <c r="J2316" i="6" s="1"/>
  <c r="F9248" i="1"/>
  <c r="J2314" i="6" s="1"/>
  <c r="F9240" i="1"/>
  <c r="J2312" i="6" s="1"/>
  <c r="F9232" i="1"/>
  <c r="J2310" i="6" s="1"/>
  <c r="F9224" i="1"/>
  <c r="J2308" i="6" s="1"/>
  <c r="F9216" i="1"/>
  <c r="J2306" i="6" s="1"/>
  <c r="F9208" i="1"/>
  <c r="J2304" i="6" s="1"/>
  <c r="F9200" i="1"/>
  <c r="J2302" i="6" s="1"/>
  <c r="F9192" i="1"/>
  <c r="J2300" i="6" s="1"/>
  <c r="F9184" i="1"/>
  <c r="J2298" i="6" s="1"/>
  <c r="F9176" i="1"/>
  <c r="J2296" i="6" s="1"/>
  <c r="F9168" i="1"/>
  <c r="J2294" i="6" s="1"/>
  <c r="F9160" i="1"/>
  <c r="J2292" i="6" s="1"/>
  <c r="F9152" i="1"/>
  <c r="J2290" i="6" s="1"/>
  <c r="F9144" i="1"/>
  <c r="J2288" i="6" s="1"/>
  <c r="F9136" i="1"/>
  <c r="J2286" i="6" s="1"/>
  <c r="F9128" i="1"/>
  <c r="J2284" i="6" s="1"/>
  <c r="F9120" i="1"/>
  <c r="J2282" i="6" s="1"/>
  <c r="F9112" i="1"/>
  <c r="J2280" i="6" s="1"/>
  <c r="F9104" i="1"/>
  <c r="J2278" i="6" s="1"/>
  <c r="F9096" i="1"/>
  <c r="J2276" i="6" s="1"/>
  <c r="F9088" i="1"/>
  <c r="J2274" i="6" s="1"/>
  <c r="F9080" i="1"/>
  <c r="J2272" i="6" s="1"/>
  <c r="F9072" i="1"/>
  <c r="J2270" i="6" s="1"/>
  <c r="F9064" i="1"/>
  <c r="J2268" i="6" s="1"/>
  <c r="F9056" i="1"/>
  <c r="J2266" i="6" s="1"/>
  <c r="F9048" i="1"/>
  <c r="J2264" i="6" s="1"/>
  <c r="F9040" i="1"/>
  <c r="J2262" i="6" s="1"/>
  <c r="F9032" i="1"/>
  <c r="J2260" i="6" s="1"/>
  <c r="F9024" i="1"/>
  <c r="J2258" i="6" s="1"/>
  <c r="F9016" i="1"/>
  <c r="J2256" i="6" s="1"/>
  <c r="F9008" i="1"/>
  <c r="J2254" i="6" s="1"/>
  <c r="F9000" i="1"/>
  <c r="J2252" i="6" s="1"/>
  <c r="F8992" i="1"/>
  <c r="J2250" i="6" s="1"/>
  <c r="F8984" i="1"/>
  <c r="J2248" i="6" s="1"/>
  <c r="F8976" i="1"/>
  <c r="J2246" i="6" s="1"/>
  <c r="F8968" i="1"/>
  <c r="J2244" i="6" s="1"/>
  <c r="F8960" i="1"/>
  <c r="J2242" i="6" s="1"/>
  <c r="F8952" i="1"/>
  <c r="J2240" i="6" s="1"/>
  <c r="F8944" i="1"/>
  <c r="J2238" i="6" s="1"/>
  <c r="F8936" i="1"/>
  <c r="J2236" i="6" s="1"/>
  <c r="F8928" i="1"/>
  <c r="J2234" i="6" s="1"/>
  <c r="F8920" i="1"/>
  <c r="J2232" i="6" s="1"/>
  <c r="F8912" i="1"/>
  <c r="J2230" i="6" s="1"/>
  <c r="F8904" i="1"/>
  <c r="J2228" i="6" s="1"/>
  <c r="F8896" i="1"/>
  <c r="J2226" i="6" s="1"/>
  <c r="F8888" i="1"/>
  <c r="J2224" i="6" s="1"/>
  <c r="F8880" i="1"/>
  <c r="J2222" i="6" s="1"/>
  <c r="F8872" i="1"/>
  <c r="J2220" i="6" s="1"/>
  <c r="F8864" i="1"/>
  <c r="J2218" i="6" s="1"/>
  <c r="F8856" i="1"/>
  <c r="J2216" i="6" s="1"/>
  <c r="F8848" i="1"/>
  <c r="J2214" i="6" s="1"/>
  <c r="F8840" i="1"/>
  <c r="J2212" i="6" s="1"/>
  <c r="F8832" i="1"/>
  <c r="J2210" i="6" s="1"/>
  <c r="F8824" i="1"/>
  <c r="J2208" i="6" s="1"/>
  <c r="F8816" i="1"/>
  <c r="J2206" i="6" s="1"/>
  <c r="F8808" i="1"/>
  <c r="J2204" i="6" s="1"/>
  <c r="F8800" i="1"/>
  <c r="J2202" i="6" s="1"/>
  <c r="F8792" i="1"/>
  <c r="J2200" i="6" s="1"/>
  <c r="F8784" i="1"/>
  <c r="J2198" i="6" s="1"/>
  <c r="F8776" i="1"/>
  <c r="J2196" i="6" s="1"/>
  <c r="F8768" i="1"/>
  <c r="J2194" i="6" s="1"/>
  <c r="F8760" i="1"/>
  <c r="J2192" i="6" s="1"/>
  <c r="F8752" i="1"/>
  <c r="J2190" i="6" s="1"/>
  <c r="F8744" i="1"/>
  <c r="J2188" i="6" s="1"/>
  <c r="F8736" i="1"/>
  <c r="J2186" i="6" s="1"/>
  <c r="F8728" i="1"/>
  <c r="J2184" i="6" s="1"/>
  <c r="F8720" i="1"/>
  <c r="J2182" i="6" s="1"/>
  <c r="F8712" i="1"/>
  <c r="J2180" i="6" s="1"/>
  <c r="F8704" i="1"/>
  <c r="J2178" i="6" s="1"/>
  <c r="F8696" i="1"/>
  <c r="J2176" i="6" s="1"/>
  <c r="F8688" i="1"/>
  <c r="J2174" i="6" s="1"/>
  <c r="F8680" i="1"/>
  <c r="J2172" i="6" s="1"/>
  <c r="F8672" i="1"/>
  <c r="J2170" i="6" s="1"/>
  <c r="F8664" i="1"/>
  <c r="J2168" i="6" s="1"/>
  <c r="F8656" i="1"/>
  <c r="J2166" i="6" s="1"/>
  <c r="F8648" i="1"/>
  <c r="J2164" i="6" s="1"/>
  <c r="F8640" i="1"/>
  <c r="J2162" i="6" s="1"/>
  <c r="F8632" i="1"/>
  <c r="J2160" i="6" s="1"/>
  <c r="F8624" i="1"/>
  <c r="J2158" i="6" s="1"/>
  <c r="F8616" i="1"/>
  <c r="J2156" i="6" s="1"/>
  <c r="F8608" i="1"/>
  <c r="J2154" i="6" s="1"/>
  <c r="F8600" i="1"/>
  <c r="J2152" i="6" s="1"/>
  <c r="F8592" i="1"/>
  <c r="J2150" i="6" s="1"/>
  <c r="F8584" i="1"/>
  <c r="J2148" i="6" s="1"/>
  <c r="F8576" i="1"/>
  <c r="J2146" i="6" s="1"/>
  <c r="F8568" i="1"/>
  <c r="J2144" i="6" s="1"/>
  <c r="F8560" i="1"/>
  <c r="J2142" i="6" s="1"/>
  <c r="F8552" i="1"/>
  <c r="J2140" i="6" s="1"/>
  <c r="F8544" i="1"/>
  <c r="J2138" i="6" s="1"/>
  <c r="F8536" i="1"/>
  <c r="J2136" i="6" s="1"/>
  <c r="F8528" i="1"/>
  <c r="J2134" i="6" s="1"/>
  <c r="F8520" i="1"/>
  <c r="J2132" i="6" s="1"/>
  <c r="F8512" i="1"/>
  <c r="J2130" i="6" s="1"/>
  <c r="F8504" i="1"/>
  <c r="J2128" i="6" s="1"/>
  <c r="F8496" i="1"/>
  <c r="J2126" i="6" s="1"/>
  <c r="F8488" i="1"/>
  <c r="J2124" i="6" s="1"/>
  <c r="F8480" i="1"/>
  <c r="J2122" i="6" s="1"/>
  <c r="F8472" i="1"/>
  <c r="J2120" i="6" s="1"/>
  <c r="F8464" i="1"/>
  <c r="J2118" i="6" s="1"/>
  <c r="F8456" i="1"/>
  <c r="J2116" i="6" s="1"/>
  <c r="F8448" i="1"/>
  <c r="J2114" i="6" s="1"/>
  <c r="F8440" i="1"/>
  <c r="J2112" i="6" s="1"/>
  <c r="F8432" i="1"/>
  <c r="J2110" i="6" s="1"/>
  <c r="F8424" i="1"/>
  <c r="J2108" i="6" s="1"/>
  <c r="F8416" i="1"/>
  <c r="J2106" i="6" s="1"/>
  <c r="F8408" i="1"/>
  <c r="J2104" i="6" s="1"/>
  <c r="F8400" i="1"/>
  <c r="J2102" i="6" s="1"/>
  <c r="F8392" i="1"/>
  <c r="J2100" i="6" s="1"/>
  <c r="F8384" i="1"/>
  <c r="J2098" i="6" s="1"/>
  <c r="F8376" i="1"/>
  <c r="J2096" i="6" s="1"/>
  <c r="F8368" i="1"/>
  <c r="J2094" i="6" s="1"/>
  <c r="F8360" i="1"/>
  <c r="J2092" i="6" s="1"/>
  <c r="F8352" i="1"/>
  <c r="J2090" i="6" s="1"/>
  <c r="F8344" i="1"/>
  <c r="J2088" i="6" s="1"/>
  <c r="F8336" i="1"/>
  <c r="J2086" i="6" s="1"/>
  <c r="F8328" i="1"/>
  <c r="J2084" i="6" s="1"/>
  <c r="F8320" i="1"/>
  <c r="J2082" i="6" s="1"/>
  <c r="F8312" i="1"/>
  <c r="J2080" i="6" s="1"/>
  <c r="F8304" i="1"/>
  <c r="J2078" i="6" s="1"/>
  <c r="F8296" i="1"/>
  <c r="J2076" i="6" s="1"/>
  <c r="F8288" i="1"/>
  <c r="J2074" i="6" s="1"/>
  <c r="F8280" i="1"/>
  <c r="J2072" i="6" s="1"/>
  <c r="F8272" i="1"/>
  <c r="J2070" i="6" s="1"/>
  <c r="F8264" i="1"/>
  <c r="J2068" i="6" s="1"/>
  <c r="F8256" i="1"/>
  <c r="J2066" i="6" s="1"/>
  <c r="F8248" i="1"/>
  <c r="J2064" i="6" s="1"/>
  <c r="F8240" i="1"/>
  <c r="J2062" i="6" s="1"/>
  <c r="F8232" i="1"/>
  <c r="J2060" i="6" s="1"/>
  <c r="F8224" i="1"/>
  <c r="J2058" i="6" s="1"/>
  <c r="F8216" i="1"/>
  <c r="J2056" i="6" s="1"/>
  <c r="F8208" i="1"/>
  <c r="J2054" i="6" s="1"/>
  <c r="F8200" i="1"/>
  <c r="J2052" i="6" s="1"/>
  <c r="F8192" i="1"/>
  <c r="J2050" i="6" s="1"/>
  <c r="F8184" i="1"/>
  <c r="J2048" i="6" s="1"/>
  <c r="F8176" i="1"/>
  <c r="J2046" i="6" s="1"/>
  <c r="F8168" i="1"/>
  <c r="J2044" i="6" s="1"/>
  <c r="F8160" i="1"/>
  <c r="J2042" i="6" s="1"/>
  <c r="F8152" i="1"/>
  <c r="J2040" i="6" s="1"/>
  <c r="F8144" i="1"/>
  <c r="J2038" i="6" s="1"/>
  <c r="F8136" i="1"/>
  <c r="J2036" i="6" s="1"/>
  <c r="F8128" i="1"/>
  <c r="J2034" i="6" s="1"/>
  <c r="F8120" i="1"/>
  <c r="J2032" i="6" s="1"/>
  <c r="F8112" i="1"/>
  <c r="J2030" i="6" s="1"/>
  <c r="F8104" i="1"/>
  <c r="J2028" i="6" s="1"/>
  <c r="F8096" i="1"/>
  <c r="J2026" i="6" s="1"/>
  <c r="F8088" i="1"/>
  <c r="J2024" i="6" s="1"/>
  <c r="F8080" i="1"/>
  <c r="J2022" i="6" s="1"/>
  <c r="F8072" i="1"/>
  <c r="J2020" i="6" s="1"/>
  <c r="F8064" i="1"/>
  <c r="J2018" i="6" s="1"/>
  <c r="F8056" i="1"/>
  <c r="J2016" i="6" s="1"/>
  <c r="F8048" i="1"/>
  <c r="J2014" i="6" s="1"/>
  <c r="F8040" i="1"/>
  <c r="J2012" i="6" s="1"/>
  <c r="F8032" i="1"/>
  <c r="J2010" i="6" s="1"/>
  <c r="F8024" i="1"/>
  <c r="J2008" i="6" s="1"/>
  <c r="F8016" i="1"/>
  <c r="J2006" i="6" s="1"/>
  <c r="F8008" i="1"/>
  <c r="J2004" i="6" s="1"/>
  <c r="F8000" i="1"/>
  <c r="J2002" i="6" s="1"/>
  <c r="F7992" i="1"/>
  <c r="J2000" i="6" s="1"/>
  <c r="F7984" i="1"/>
  <c r="J1998" i="6" s="1"/>
  <c r="F7976" i="1"/>
  <c r="J1996" i="6" s="1"/>
  <c r="F7968" i="1"/>
  <c r="J1994" i="6" s="1"/>
  <c r="F7960" i="1"/>
  <c r="J1992" i="6" s="1"/>
  <c r="F7952" i="1"/>
  <c r="J1990" i="6" s="1"/>
  <c r="F7944" i="1"/>
  <c r="J1988" i="6" s="1"/>
  <c r="F7936" i="1"/>
  <c r="J1986" i="6" s="1"/>
  <c r="F7928" i="1"/>
  <c r="J1984" i="6" s="1"/>
  <c r="F7920" i="1"/>
  <c r="J1982" i="6" s="1"/>
  <c r="F7912" i="1"/>
  <c r="J1980" i="6" s="1"/>
  <c r="F7904" i="1"/>
  <c r="J1978" i="6" s="1"/>
  <c r="F7896" i="1"/>
  <c r="J1976" i="6" s="1"/>
  <c r="F7888" i="1"/>
  <c r="J1974" i="6" s="1"/>
  <c r="F7880" i="1"/>
  <c r="J1972" i="6" s="1"/>
  <c r="F7872" i="1"/>
  <c r="J1970" i="6" s="1"/>
  <c r="F7864" i="1"/>
  <c r="J1968" i="6" s="1"/>
  <c r="F7856" i="1"/>
  <c r="J1966" i="6" s="1"/>
  <c r="F7848" i="1"/>
  <c r="J1964" i="6" s="1"/>
  <c r="F7840" i="1"/>
  <c r="J1962" i="6" s="1"/>
  <c r="F7832" i="1"/>
  <c r="J1960" i="6" s="1"/>
  <c r="F7824" i="1"/>
  <c r="J1958" i="6" s="1"/>
  <c r="F7816" i="1"/>
  <c r="J1956" i="6" s="1"/>
  <c r="F7808" i="1"/>
  <c r="J1954" i="6" s="1"/>
  <c r="F7800" i="1"/>
  <c r="J1952" i="6" s="1"/>
  <c r="F7792" i="1"/>
  <c r="J1950" i="6" s="1"/>
  <c r="F7784" i="1"/>
  <c r="J1948" i="6" s="1"/>
  <c r="F7776" i="1"/>
  <c r="J1946" i="6" s="1"/>
  <c r="F7768" i="1"/>
  <c r="J1944" i="6" s="1"/>
  <c r="F7760" i="1"/>
  <c r="J1942" i="6" s="1"/>
  <c r="F7752" i="1"/>
  <c r="J1940" i="6" s="1"/>
  <c r="F7744" i="1"/>
  <c r="J1938" i="6" s="1"/>
  <c r="F7736" i="1"/>
  <c r="J1936" i="6" s="1"/>
  <c r="F7728" i="1"/>
  <c r="J1934" i="6" s="1"/>
  <c r="F7720" i="1"/>
  <c r="J1932" i="6" s="1"/>
  <c r="F7712" i="1"/>
  <c r="J1930" i="6" s="1"/>
  <c r="F7704" i="1"/>
  <c r="J1928" i="6" s="1"/>
  <c r="F7696" i="1"/>
  <c r="J1926" i="6" s="1"/>
  <c r="F7688" i="1"/>
  <c r="J1924" i="6" s="1"/>
  <c r="F7680" i="1"/>
  <c r="J1922" i="6" s="1"/>
  <c r="F7672" i="1"/>
  <c r="J1920" i="6" s="1"/>
  <c r="F7664" i="1"/>
  <c r="J1918" i="6" s="1"/>
  <c r="F7656" i="1"/>
  <c r="J1916" i="6" s="1"/>
  <c r="F7648" i="1"/>
  <c r="J1914" i="6" s="1"/>
  <c r="F7640" i="1"/>
  <c r="J1912" i="6" s="1"/>
  <c r="F7632" i="1"/>
  <c r="J1910" i="6" s="1"/>
  <c r="F7624" i="1"/>
  <c r="J1908" i="6" s="1"/>
  <c r="F7616" i="1"/>
  <c r="J1906" i="6" s="1"/>
  <c r="F7608" i="1"/>
  <c r="J1904" i="6" s="1"/>
  <c r="F7600" i="1"/>
  <c r="J1902" i="6" s="1"/>
  <c r="F7592" i="1"/>
  <c r="J1900" i="6" s="1"/>
  <c r="F7584" i="1"/>
  <c r="J1898" i="6" s="1"/>
  <c r="F7576" i="1"/>
  <c r="J1896" i="6" s="1"/>
  <c r="F7568" i="1"/>
  <c r="J1894" i="6" s="1"/>
  <c r="F7560" i="1"/>
  <c r="J1892" i="6" s="1"/>
  <c r="F7552" i="1"/>
  <c r="J1890" i="6" s="1"/>
  <c r="F7544" i="1"/>
  <c r="J1888" i="6" s="1"/>
  <c r="F7536" i="1"/>
  <c r="J1886" i="6" s="1"/>
  <c r="F7528" i="1"/>
  <c r="J1884" i="6" s="1"/>
  <c r="F7520" i="1"/>
  <c r="J1882" i="6" s="1"/>
  <c r="F7512" i="1"/>
  <c r="J1880" i="6" s="1"/>
  <c r="F7504" i="1"/>
  <c r="J1878" i="6" s="1"/>
  <c r="F7496" i="1"/>
  <c r="J1876" i="6" s="1"/>
  <c r="F7488" i="1"/>
  <c r="J1874" i="6" s="1"/>
  <c r="F7480" i="1"/>
  <c r="J1872" i="6" s="1"/>
  <c r="F7472" i="1"/>
  <c r="J1870" i="6" s="1"/>
  <c r="F7464" i="1"/>
  <c r="J1868" i="6" s="1"/>
  <c r="F7456" i="1"/>
  <c r="J1866" i="6" s="1"/>
  <c r="F7448" i="1"/>
  <c r="J1864" i="6" s="1"/>
  <c r="F7440" i="1"/>
  <c r="J1862" i="6" s="1"/>
  <c r="F7432" i="1"/>
  <c r="J1860" i="6" s="1"/>
  <c r="F7424" i="1"/>
  <c r="J1858" i="6" s="1"/>
  <c r="F7416" i="1"/>
  <c r="J1856" i="6" s="1"/>
  <c r="F7408" i="1"/>
  <c r="J1854" i="6" s="1"/>
  <c r="F7400" i="1"/>
  <c r="J1852" i="6" s="1"/>
  <c r="F7392" i="1"/>
  <c r="J1850" i="6" s="1"/>
  <c r="F7384" i="1"/>
  <c r="J1848" i="6" s="1"/>
  <c r="F7376" i="1"/>
  <c r="J1846" i="6" s="1"/>
  <c r="F7368" i="1"/>
  <c r="J1844" i="6" s="1"/>
  <c r="F7360" i="1"/>
  <c r="J1842" i="6" s="1"/>
  <c r="F7352" i="1"/>
  <c r="J1840" i="6" s="1"/>
  <c r="F7344" i="1"/>
  <c r="J1838" i="6" s="1"/>
  <c r="F7336" i="1"/>
  <c r="J1836" i="6" s="1"/>
  <c r="F7328" i="1"/>
  <c r="J1834" i="6" s="1"/>
  <c r="F7320" i="1"/>
  <c r="J1832" i="6" s="1"/>
  <c r="F7312" i="1"/>
  <c r="J1830" i="6" s="1"/>
  <c r="F7304" i="1"/>
  <c r="J1828" i="6" s="1"/>
  <c r="F7296" i="1"/>
  <c r="J1826" i="6" s="1"/>
  <c r="F7288" i="1"/>
  <c r="J1824" i="6" s="1"/>
  <c r="F7280" i="1"/>
  <c r="J1822" i="6" s="1"/>
  <c r="F7272" i="1"/>
  <c r="J1820" i="6" s="1"/>
  <c r="F7264" i="1"/>
  <c r="J1818" i="6" s="1"/>
  <c r="F7256" i="1"/>
  <c r="J1816" i="6" s="1"/>
  <c r="F7248" i="1"/>
  <c r="J1814" i="6" s="1"/>
  <c r="F7240" i="1"/>
  <c r="J1812" i="6" s="1"/>
  <c r="F7232" i="1"/>
  <c r="J1810" i="6" s="1"/>
  <c r="F7224" i="1"/>
  <c r="J1808" i="6" s="1"/>
  <c r="F7216" i="1"/>
  <c r="J1806" i="6" s="1"/>
  <c r="F7208" i="1"/>
  <c r="J1804" i="6" s="1"/>
  <c r="F7200" i="1"/>
  <c r="J1802" i="6" s="1"/>
  <c r="F7192" i="1"/>
  <c r="J1800" i="6" s="1"/>
  <c r="F7184" i="1"/>
  <c r="J1798" i="6" s="1"/>
  <c r="F7176" i="1"/>
  <c r="J1796" i="6" s="1"/>
  <c r="F7168" i="1"/>
  <c r="J1794" i="6" s="1"/>
  <c r="F7160" i="1"/>
  <c r="J1792" i="6" s="1"/>
  <c r="F7152" i="1"/>
  <c r="J1790" i="6" s="1"/>
  <c r="F7144" i="1"/>
  <c r="J1788" i="6" s="1"/>
  <c r="F7136" i="1"/>
  <c r="J1786" i="6" s="1"/>
  <c r="F7128" i="1"/>
  <c r="J1784" i="6" s="1"/>
  <c r="F7120" i="1"/>
  <c r="J1782" i="6" s="1"/>
  <c r="F7112" i="1"/>
  <c r="J1780" i="6" s="1"/>
  <c r="F7104" i="1"/>
  <c r="J1778" i="6" s="1"/>
  <c r="F7096" i="1"/>
  <c r="J1776" i="6" s="1"/>
  <c r="F7088" i="1"/>
  <c r="J1774" i="6" s="1"/>
  <c r="F7080" i="1"/>
  <c r="J1772" i="6" s="1"/>
  <c r="F7072" i="1"/>
  <c r="J1770" i="6" s="1"/>
  <c r="F7064" i="1"/>
  <c r="J1768" i="6" s="1"/>
  <c r="F7056" i="1"/>
  <c r="J1766" i="6" s="1"/>
  <c r="F7048" i="1"/>
  <c r="J1764" i="6" s="1"/>
  <c r="F7040" i="1"/>
  <c r="J1762" i="6" s="1"/>
  <c r="F7032" i="1"/>
  <c r="J1760" i="6" s="1"/>
  <c r="F7024" i="1"/>
  <c r="J1758" i="6" s="1"/>
  <c r="F7016" i="1"/>
  <c r="J1756" i="6" s="1"/>
  <c r="F7008" i="1"/>
  <c r="J1754" i="6" s="1"/>
  <c r="F7000" i="1"/>
  <c r="J1752" i="6" s="1"/>
  <c r="F6992" i="1"/>
  <c r="J1750" i="6" s="1"/>
  <c r="F6984" i="1"/>
  <c r="J1748" i="6" s="1"/>
  <c r="F6976" i="1"/>
  <c r="J1746" i="6" s="1"/>
  <c r="F6968" i="1"/>
  <c r="J1744" i="6" s="1"/>
  <c r="F6960" i="1"/>
  <c r="J1742" i="6" s="1"/>
  <c r="F6952" i="1"/>
  <c r="J1740" i="6" s="1"/>
  <c r="F6944" i="1"/>
  <c r="J1738" i="6" s="1"/>
  <c r="F6936" i="1"/>
  <c r="J1736" i="6" s="1"/>
  <c r="F6928" i="1"/>
  <c r="J1734" i="6" s="1"/>
  <c r="F6920" i="1"/>
  <c r="J1732" i="6" s="1"/>
  <c r="F6912" i="1"/>
  <c r="J1730" i="6" s="1"/>
  <c r="F6904" i="1"/>
  <c r="J1728" i="6" s="1"/>
  <c r="F6896" i="1"/>
  <c r="J1726" i="6" s="1"/>
  <c r="F6888" i="1"/>
  <c r="J1724" i="6" s="1"/>
  <c r="F6880" i="1"/>
  <c r="J1722" i="6" s="1"/>
  <c r="F6872" i="1"/>
  <c r="J1720" i="6" s="1"/>
  <c r="F6864" i="1"/>
  <c r="J1718" i="6" s="1"/>
  <c r="F6856" i="1"/>
  <c r="J1716" i="6" s="1"/>
  <c r="F6848" i="1"/>
  <c r="J1714" i="6" s="1"/>
  <c r="F6840" i="1"/>
  <c r="J1712" i="6" s="1"/>
  <c r="F6832" i="1"/>
  <c r="J1710" i="6" s="1"/>
  <c r="F6824" i="1"/>
  <c r="J1708" i="6" s="1"/>
  <c r="F6816" i="1"/>
  <c r="J1706" i="6" s="1"/>
  <c r="F6808" i="1"/>
  <c r="J1704" i="6" s="1"/>
  <c r="F6800" i="1"/>
  <c r="J1702" i="6" s="1"/>
  <c r="F6792" i="1"/>
  <c r="J1700" i="6" s="1"/>
  <c r="F6784" i="1"/>
  <c r="J1698" i="6" s="1"/>
  <c r="F6776" i="1"/>
  <c r="J1696" i="6" s="1"/>
  <c r="F6768" i="1"/>
  <c r="J1694" i="6" s="1"/>
  <c r="F6760" i="1"/>
  <c r="J1692" i="6" s="1"/>
  <c r="F6752" i="1"/>
  <c r="J1690" i="6" s="1"/>
  <c r="F6744" i="1"/>
  <c r="J1688" i="6" s="1"/>
  <c r="F6736" i="1"/>
  <c r="J1686" i="6" s="1"/>
  <c r="F6728" i="1"/>
  <c r="J1684" i="6" s="1"/>
  <c r="F6720" i="1"/>
  <c r="J1682" i="6" s="1"/>
  <c r="F6712" i="1"/>
  <c r="J1680" i="6" s="1"/>
  <c r="F6704" i="1"/>
  <c r="J1678" i="6" s="1"/>
  <c r="F6696" i="1"/>
  <c r="J1676" i="6" s="1"/>
  <c r="F6688" i="1"/>
  <c r="J1674" i="6" s="1"/>
  <c r="F6680" i="1"/>
  <c r="J1672" i="6" s="1"/>
  <c r="F6672" i="1"/>
  <c r="J1670" i="6" s="1"/>
  <c r="F6664" i="1"/>
  <c r="J1668" i="6" s="1"/>
  <c r="F6656" i="1"/>
  <c r="J1666" i="6" s="1"/>
  <c r="F6648" i="1"/>
  <c r="J1664" i="6" s="1"/>
  <c r="F6640" i="1"/>
  <c r="J1662" i="6" s="1"/>
  <c r="F6632" i="1"/>
  <c r="J1660" i="6" s="1"/>
  <c r="F6624" i="1"/>
  <c r="J1658" i="6" s="1"/>
  <c r="F6616" i="1"/>
  <c r="J1656" i="6" s="1"/>
  <c r="F6608" i="1"/>
  <c r="J1654" i="6" s="1"/>
  <c r="F6600" i="1"/>
  <c r="J1652" i="6" s="1"/>
  <c r="F6592" i="1"/>
  <c r="J1650" i="6" s="1"/>
  <c r="F6584" i="1"/>
  <c r="J1648" i="6" s="1"/>
  <c r="F6576" i="1"/>
  <c r="J1646" i="6" s="1"/>
  <c r="F6568" i="1"/>
  <c r="J1644" i="6" s="1"/>
  <c r="F6560" i="1"/>
  <c r="J1642" i="6" s="1"/>
  <c r="F6552" i="1"/>
  <c r="J1640" i="6" s="1"/>
  <c r="F6544" i="1"/>
  <c r="J1638" i="6" s="1"/>
  <c r="F6536" i="1"/>
  <c r="J1636" i="6" s="1"/>
  <c r="F6528" i="1"/>
  <c r="J1634" i="6" s="1"/>
  <c r="F6520" i="1"/>
  <c r="J1632" i="6" s="1"/>
  <c r="F6512" i="1"/>
  <c r="J1630" i="6" s="1"/>
  <c r="F6504" i="1"/>
  <c r="J1628" i="6" s="1"/>
  <c r="F6496" i="1"/>
  <c r="J1626" i="6" s="1"/>
  <c r="F6488" i="1"/>
  <c r="J1624" i="6" s="1"/>
  <c r="F6480" i="1"/>
  <c r="J1622" i="6" s="1"/>
  <c r="F6472" i="1"/>
  <c r="J1620" i="6" s="1"/>
  <c r="F6464" i="1"/>
  <c r="J1618" i="6" s="1"/>
  <c r="F6456" i="1"/>
  <c r="J1616" i="6" s="1"/>
  <c r="F6448" i="1"/>
  <c r="J1614" i="6" s="1"/>
  <c r="F6440" i="1"/>
  <c r="J1612" i="6" s="1"/>
  <c r="F6432" i="1"/>
  <c r="J1610" i="6" s="1"/>
  <c r="F6424" i="1"/>
  <c r="J1608" i="6" s="1"/>
  <c r="F6416" i="1"/>
  <c r="J1606" i="6" s="1"/>
  <c r="F6408" i="1"/>
  <c r="J1604" i="6" s="1"/>
  <c r="F6400" i="1"/>
  <c r="J1602" i="6" s="1"/>
  <c r="F6392" i="1"/>
  <c r="J1600" i="6" s="1"/>
  <c r="F6384" i="1"/>
  <c r="J1598" i="6" s="1"/>
  <c r="F6376" i="1"/>
  <c r="J1596" i="6" s="1"/>
  <c r="F6368" i="1"/>
  <c r="J1594" i="6" s="1"/>
  <c r="F6360" i="1"/>
  <c r="J1592" i="6" s="1"/>
  <c r="F6352" i="1"/>
  <c r="J1590" i="6" s="1"/>
  <c r="F6344" i="1"/>
  <c r="J1588" i="6" s="1"/>
  <c r="F6336" i="1"/>
  <c r="J1586" i="6" s="1"/>
  <c r="F6328" i="1"/>
  <c r="J1584" i="6" s="1"/>
  <c r="F6320" i="1"/>
  <c r="J1582" i="6" s="1"/>
  <c r="F6312" i="1"/>
  <c r="J1580" i="6" s="1"/>
  <c r="F6304" i="1"/>
  <c r="J1578" i="6" s="1"/>
  <c r="F6296" i="1"/>
  <c r="J1576" i="6" s="1"/>
  <c r="F6288" i="1"/>
  <c r="J1574" i="6" s="1"/>
  <c r="F6280" i="1"/>
  <c r="J1572" i="6" s="1"/>
  <c r="F6272" i="1"/>
  <c r="J1570" i="6" s="1"/>
  <c r="F6264" i="1"/>
  <c r="J1568" i="6" s="1"/>
  <c r="F6256" i="1"/>
  <c r="J1566" i="6" s="1"/>
  <c r="F6248" i="1"/>
  <c r="J1564" i="6" s="1"/>
  <c r="F6240" i="1"/>
  <c r="J1562" i="6" s="1"/>
  <c r="F6232" i="1"/>
  <c r="J1560" i="6" s="1"/>
  <c r="F6224" i="1"/>
  <c r="J1558" i="6" s="1"/>
  <c r="F6216" i="1"/>
  <c r="J1556" i="6" s="1"/>
  <c r="F6208" i="1"/>
  <c r="J1554" i="6" s="1"/>
  <c r="F6200" i="1"/>
  <c r="J1552" i="6" s="1"/>
  <c r="F6192" i="1"/>
  <c r="J1550" i="6" s="1"/>
  <c r="F6184" i="1"/>
  <c r="J1548" i="6" s="1"/>
  <c r="F6176" i="1"/>
  <c r="J1546" i="6" s="1"/>
  <c r="F6168" i="1"/>
  <c r="J1544" i="6" s="1"/>
  <c r="F6160" i="1"/>
  <c r="J1542" i="6" s="1"/>
  <c r="F6152" i="1"/>
  <c r="J1540" i="6" s="1"/>
  <c r="F6144" i="1"/>
  <c r="J1538" i="6" s="1"/>
  <c r="F6136" i="1"/>
  <c r="J1536" i="6" s="1"/>
  <c r="F6128" i="1"/>
  <c r="J1534" i="6" s="1"/>
  <c r="F6120" i="1"/>
  <c r="J1532" i="6" s="1"/>
  <c r="F6112" i="1"/>
  <c r="J1530" i="6" s="1"/>
  <c r="F6104" i="1"/>
  <c r="J1528" i="6" s="1"/>
  <c r="F6096" i="1"/>
  <c r="J1526" i="6" s="1"/>
  <c r="F6088" i="1"/>
  <c r="J1524" i="6" s="1"/>
  <c r="F6080" i="1"/>
  <c r="J1522" i="6" s="1"/>
  <c r="F6072" i="1"/>
  <c r="J1520" i="6" s="1"/>
  <c r="F6064" i="1"/>
  <c r="J1518" i="6" s="1"/>
  <c r="F6056" i="1"/>
  <c r="J1516" i="6" s="1"/>
  <c r="F6048" i="1"/>
  <c r="J1514" i="6" s="1"/>
  <c r="F6040" i="1"/>
  <c r="J1512" i="6" s="1"/>
  <c r="F6032" i="1"/>
  <c r="J1510" i="6" s="1"/>
  <c r="F6024" i="1"/>
  <c r="J1508" i="6" s="1"/>
  <c r="F6016" i="1"/>
  <c r="J1506" i="6" s="1"/>
  <c r="F6008" i="1"/>
  <c r="J1504" i="6" s="1"/>
  <c r="F6000" i="1"/>
  <c r="J1502" i="6" s="1"/>
  <c r="F5992" i="1"/>
  <c r="J1500" i="6" s="1"/>
  <c r="F5984" i="1"/>
  <c r="J1498" i="6" s="1"/>
  <c r="F5976" i="1"/>
  <c r="J1496" i="6" s="1"/>
  <c r="F5968" i="1"/>
  <c r="J1494" i="6" s="1"/>
  <c r="F5960" i="1"/>
  <c r="J1492" i="6" s="1"/>
  <c r="F5952" i="1"/>
  <c r="J1490" i="6" s="1"/>
  <c r="F5944" i="1"/>
  <c r="J1488" i="6" s="1"/>
  <c r="F5936" i="1"/>
  <c r="J1486" i="6" s="1"/>
  <c r="F5928" i="1"/>
  <c r="J1484" i="6" s="1"/>
  <c r="F5920" i="1"/>
  <c r="J1482" i="6" s="1"/>
  <c r="F5912" i="1"/>
  <c r="J1480" i="6" s="1"/>
  <c r="F5904" i="1"/>
  <c r="J1478" i="6" s="1"/>
  <c r="F5896" i="1"/>
  <c r="J1476" i="6" s="1"/>
  <c r="F5888" i="1"/>
  <c r="J1474" i="6" s="1"/>
  <c r="F5880" i="1"/>
  <c r="J1472" i="6" s="1"/>
  <c r="F5872" i="1"/>
  <c r="J1470" i="6" s="1"/>
  <c r="F5864" i="1"/>
  <c r="J1468" i="6" s="1"/>
  <c r="F5856" i="1"/>
  <c r="J1466" i="6" s="1"/>
  <c r="F5848" i="1"/>
  <c r="J1464" i="6" s="1"/>
  <c r="F5840" i="1"/>
  <c r="J1462" i="6" s="1"/>
  <c r="F5832" i="1"/>
  <c r="J1460" i="6" s="1"/>
  <c r="F5824" i="1"/>
  <c r="J1458" i="6" s="1"/>
  <c r="F5816" i="1"/>
  <c r="J1456" i="6" s="1"/>
  <c r="F5808" i="1"/>
  <c r="J1454" i="6" s="1"/>
  <c r="F5800" i="1"/>
  <c r="J1452" i="6" s="1"/>
  <c r="F5792" i="1"/>
  <c r="J1450" i="6" s="1"/>
  <c r="F5784" i="1"/>
  <c r="J1448" i="6" s="1"/>
  <c r="F5776" i="1"/>
  <c r="J1446" i="6" s="1"/>
  <c r="F5768" i="1"/>
  <c r="J1444" i="6" s="1"/>
  <c r="F5760" i="1"/>
  <c r="J1442" i="6" s="1"/>
  <c r="F5752" i="1"/>
  <c r="J1440" i="6" s="1"/>
  <c r="F5744" i="1"/>
  <c r="J1438" i="6" s="1"/>
  <c r="F5736" i="1"/>
  <c r="J1436" i="6" s="1"/>
  <c r="F5728" i="1"/>
  <c r="J1434" i="6" s="1"/>
  <c r="F5720" i="1"/>
  <c r="J1432" i="6" s="1"/>
  <c r="F5712" i="1"/>
  <c r="J1430" i="6" s="1"/>
  <c r="F5704" i="1"/>
  <c r="J1428" i="6" s="1"/>
  <c r="F5696" i="1"/>
  <c r="J1426" i="6" s="1"/>
  <c r="F5688" i="1"/>
  <c r="J1424" i="6" s="1"/>
  <c r="F5680" i="1"/>
  <c r="J1422" i="6" s="1"/>
  <c r="F5672" i="1"/>
  <c r="J1420" i="6" s="1"/>
  <c r="F5664" i="1"/>
  <c r="J1418" i="6" s="1"/>
  <c r="F5656" i="1"/>
  <c r="J1416" i="6" s="1"/>
  <c r="F5648" i="1"/>
  <c r="J1414" i="6" s="1"/>
  <c r="F5640" i="1"/>
  <c r="J1412" i="6" s="1"/>
  <c r="F5632" i="1"/>
  <c r="J1410" i="6" s="1"/>
  <c r="F5624" i="1"/>
  <c r="J1408" i="6" s="1"/>
  <c r="F5616" i="1"/>
  <c r="J1406" i="6" s="1"/>
  <c r="F5608" i="1"/>
  <c r="J1404" i="6" s="1"/>
  <c r="F5600" i="1"/>
  <c r="J1402" i="6" s="1"/>
  <c r="F5592" i="1"/>
  <c r="J1400" i="6" s="1"/>
  <c r="F5584" i="1"/>
  <c r="J1398" i="6" s="1"/>
  <c r="F5576" i="1"/>
  <c r="J1396" i="6" s="1"/>
  <c r="F5568" i="1"/>
  <c r="J1394" i="6" s="1"/>
  <c r="F5560" i="1"/>
  <c r="J1392" i="6" s="1"/>
  <c r="F5552" i="1"/>
  <c r="J1390" i="6" s="1"/>
  <c r="F5544" i="1"/>
  <c r="J1388" i="6" s="1"/>
  <c r="F5536" i="1"/>
  <c r="J1386" i="6" s="1"/>
  <c r="F5528" i="1"/>
  <c r="J1384" i="6" s="1"/>
  <c r="F5520" i="1"/>
  <c r="J1382" i="6" s="1"/>
  <c r="F5512" i="1"/>
  <c r="J1380" i="6" s="1"/>
  <c r="F5504" i="1"/>
  <c r="J1378" i="6" s="1"/>
  <c r="F5496" i="1"/>
  <c r="J1376" i="6" s="1"/>
  <c r="F5488" i="1"/>
  <c r="J1374" i="6" s="1"/>
  <c r="F5480" i="1"/>
  <c r="J1372" i="6" s="1"/>
  <c r="F5472" i="1"/>
  <c r="J1370" i="6" s="1"/>
  <c r="F5464" i="1"/>
  <c r="J1368" i="6" s="1"/>
  <c r="F5456" i="1"/>
  <c r="J1366" i="6" s="1"/>
  <c r="F5448" i="1"/>
  <c r="J1364" i="6" s="1"/>
  <c r="F5440" i="1"/>
  <c r="J1362" i="6" s="1"/>
  <c r="F5432" i="1"/>
  <c r="J1360" i="6" s="1"/>
  <c r="F5424" i="1"/>
  <c r="J1358" i="6" s="1"/>
  <c r="F5416" i="1"/>
  <c r="J1356" i="6" s="1"/>
  <c r="F5408" i="1"/>
  <c r="J1354" i="6" s="1"/>
  <c r="F5400" i="1"/>
  <c r="J1352" i="6" s="1"/>
  <c r="F5392" i="1"/>
  <c r="J1350" i="6" s="1"/>
  <c r="F5384" i="1"/>
  <c r="J1348" i="6" s="1"/>
  <c r="F5376" i="1"/>
  <c r="J1346" i="6" s="1"/>
  <c r="F5368" i="1"/>
  <c r="J1344" i="6" s="1"/>
  <c r="F5360" i="1"/>
  <c r="J1342" i="6" s="1"/>
  <c r="F5352" i="1"/>
  <c r="J1340" i="6" s="1"/>
  <c r="F5344" i="1"/>
  <c r="J1338" i="6" s="1"/>
  <c r="F5336" i="1"/>
  <c r="J1336" i="6" s="1"/>
  <c r="F5328" i="1"/>
  <c r="J1334" i="6" s="1"/>
  <c r="F5320" i="1"/>
  <c r="J1332" i="6" s="1"/>
  <c r="F5312" i="1"/>
  <c r="J1330" i="6" s="1"/>
  <c r="F5304" i="1"/>
  <c r="J1328" i="6" s="1"/>
  <c r="F5296" i="1"/>
  <c r="J1326" i="6" s="1"/>
  <c r="F5288" i="1"/>
  <c r="J1324" i="6" s="1"/>
  <c r="F5280" i="1"/>
  <c r="J1322" i="6" s="1"/>
  <c r="F5272" i="1"/>
  <c r="J1320" i="6" s="1"/>
  <c r="F5264" i="1"/>
  <c r="J1318" i="6" s="1"/>
  <c r="F5256" i="1"/>
  <c r="J1316" i="6" s="1"/>
  <c r="F5248" i="1"/>
  <c r="J1314" i="6" s="1"/>
  <c r="F5240" i="1"/>
  <c r="J1312" i="6" s="1"/>
  <c r="F5232" i="1"/>
  <c r="J1310" i="6" s="1"/>
  <c r="F5224" i="1"/>
  <c r="J1308" i="6" s="1"/>
  <c r="F5216" i="1"/>
  <c r="J1306" i="6" s="1"/>
  <c r="F5208" i="1"/>
  <c r="J1304" i="6" s="1"/>
  <c r="F5200" i="1"/>
  <c r="J1302" i="6" s="1"/>
  <c r="F5192" i="1"/>
  <c r="J1300" i="6" s="1"/>
  <c r="F5184" i="1"/>
  <c r="J1298" i="6" s="1"/>
  <c r="F5176" i="1"/>
  <c r="J1296" i="6" s="1"/>
  <c r="F5168" i="1"/>
  <c r="J1294" i="6" s="1"/>
  <c r="F5160" i="1"/>
  <c r="J1292" i="6" s="1"/>
  <c r="F5152" i="1"/>
  <c r="J1290" i="6" s="1"/>
  <c r="F5144" i="1"/>
  <c r="J1288" i="6" s="1"/>
  <c r="F5136" i="1"/>
  <c r="J1286" i="6" s="1"/>
  <c r="F5128" i="1"/>
  <c r="J1284" i="6" s="1"/>
  <c r="F5120" i="1"/>
  <c r="J1282" i="6" s="1"/>
  <c r="F5112" i="1"/>
  <c r="J1280" i="6" s="1"/>
  <c r="F5104" i="1"/>
  <c r="J1278" i="6" s="1"/>
  <c r="F5096" i="1"/>
  <c r="J1276" i="6" s="1"/>
  <c r="F5088" i="1"/>
  <c r="J1274" i="6" s="1"/>
  <c r="F5080" i="1"/>
  <c r="J1272" i="6" s="1"/>
  <c r="F5072" i="1"/>
  <c r="J1270" i="6" s="1"/>
  <c r="F5064" i="1"/>
  <c r="J1268" i="6" s="1"/>
  <c r="F5056" i="1"/>
  <c r="J1266" i="6" s="1"/>
  <c r="F5048" i="1"/>
  <c r="J1264" i="6" s="1"/>
  <c r="F5040" i="1"/>
  <c r="J1262" i="6" s="1"/>
  <c r="F5032" i="1"/>
  <c r="J1260" i="6" s="1"/>
  <c r="F5024" i="1"/>
  <c r="J1258" i="6" s="1"/>
  <c r="F5016" i="1"/>
  <c r="J1256" i="6" s="1"/>
  <c r="F5008" i="1"/>
  <c r="J1254" i="6" s="1"/>
  <c r="F5000" i="1"/>
  <c r="J1252" i="6" s="1"/>
  <c r="F4992" i="1"/>
  <c r="J1250" i="6" s="1"/>
  <c r="F4984" i="1"/>
  <c r="J1248" i="6" s="1"/>
  <c r="F4976" i="1"/>
  <c r="J1246" i="6" s="1"/>
  <c r="F4968" i="1"/>
  <c r="J1244" i="6" s="1"/>
  <c r="F4960" i="1"/>
  <c r="J1242" i="6" s="1"/>
  <c r="F4952" i="1"/>
  <c r="J1240" i="6" s="1"/>
  <c r="F4944" i="1"/>
  <c r="J1238" i="6" s="1"/>
  <c r="F4936" i="1"/>
  <c r="J1236" i="6" s="1"/>
  <c r="F4928" i="1"/>
  <c r="J1234" i="6" s="1"/>
  <c r="F4920" i="1"/>
  <c r="J1232" i="6" s="1"/>
  <c r="F4912" i="1"/>
  <c r="J1230" i="6" s="1"/>
  <c r="F4904" i="1"/>
  <c r="J1228" i="6" s="1"/>
  <c r="F4896" i="1"/>
  <c r="J1226" i="6" s="1"/>
  <c r="F4888" i="1"/>
  <c r="J1224" i="6" s="1"/>
  <c r="F4880" i="1"/>
  <c r="J1222" i="6" s="1"/>
  <c r="F4872" i="1"/>
  <c r="J1220" i="6" s="1"/>
  <c r="F4864" i="1"/>
  <c r="J1218" i="6" s="1"/>
  <c r="F4856" i="1"/>
  <c r="J1216" i="6" s="1"/>
  <c r="F4848" i="1"/>
  <c r="J1214" i="6" s="1"/>
  <c r="F4840" i="1"/>
  <c r="J1212" i="6" s="1"/>
  <c r="F4832" i="1"/>
  <c r="J1210" i="6" s="1"/>
  <c r="F4824" i="1"/>
  <c r="J1208" i="6" s="1"/>
  <c r="F4816" i="1"/>
  <c r="J1206" i="6" s="1"/>
  <c r="F4808" i="1"/>
  <c r="J1204" i="6" s="1"/>
  <c r="F4800" i="1"/>
  <c r="J1202" i="6" s="1"/>
  <c r="F4792" i="1"/>
  <c r="J1200" i="6" s="1"/>
  <c r="F4784" i="1"/>
  <c r="J1198" i="6" s="1"/>
  <c r="F4776" i="1"/>
  <c r="J1196" i="6" s="1"/>
  <c r="F4768" i="1"/>
  <c r="J1194" i="6" s="1"/>
  <c r="F4760" i="1"/>
  <c r="J1192" i="6" s="1"/>
  <c r="F4752" i="1"/>
  <c r="J1190" i="6" s="1"/>
  <c r="F4744" i="1"/>
  <c r="J1188" i="6" s="1"/>
  <c r="F4736" i="1"/>
  <c r="J1186" i="6" s="1"/>
  <c r="F4728" i="1"/>
  <c r="J1184" i="6" s="1"/>
  <c r="F4720" i="1"/>
  <c r="J1182" i="6" s="1"/>
  <c r="F4712" i="1"/>
  <c r="J1180" i="6" s="1"/>
  <c r="F4704" i="1"/>
  <c r="J1178" i="6" s="1"/>
  <c r="F4696" i="1"/>
  <c r="J1176" i="6" s="1"/>
  <c r="F4688" i="1"/>
  <c r="J1174" i="6" s="1"/>
  <c r="F4680" i="1"/>
  <c r="J1172" i="6" s="1"/>
  <c r="F4672" i="1"/>
  <c r="J1170" i="6" s="1"/>
  <c r="F4664" i="1"/>
  <c r="J1168" i="6" s="1"/>
  <c r="F4656" i="1"/>
  <c r="J1166" i="6" s="1"/>
  <c r="F4648" i="1"/>
  <c r="J1164" i="6" s="1"/>
  <c r="F4640" i="1"/>
  <c r="J1162" i="6" s="1"/>
  <c r="F4632" i="1"/>
  <c r="J1160" i="6" s="1"/>
  <c r="F4624" i="1"/>
  <c r="J1158" i="6" s="1"/>
  <c r="F4616" i="1"/>
  <c r="J1156" i="6" s="1"/>
  <c r="F4608" i="1"/>
  <c r="J1154" i="6" s="1"/>
  <c r="F4600" i="1"/>
  <c r="J1152" i="6" s="1"/>
  <c r="F4592" i="1"/>
  <c r="J1150" i="6" s="1"/>
  <c r="F4584" i="1"/>
  <c r="J1148" i="6" s="1"/>
  <c r="F4576" i="1"/>
  <c r="J1146" i="6" s="1"/>
  <c r="F4568" i="1"/>
  <c r="J1144" i="6" s="1"/>
  <c r="F4560" i="1"/>
  <c r="J1142" i="6" s="1"/>
  <c r="F4552" i="1"/>
  <c r="J1140" i="6" s="1"/>
  <c r="F4544" i="1"/>
  <c r="J1138" i="6" s="1"/>
  <c r="F4536" i="1"/>
  <c r="J1136" i="6" s="1"/>
  <c r="F4528" i="1"/>
  <c r="J1134" i="6" s="1"/>
  <c r="F4520" i="1"/>
  <c r="J1132" i="6" s="1"/>
  <c r="F4512" i="1"/>
  <c r="J1130" i="6" s="1"/>
  <c r="F4504" i="1"/>
  <c r="J1128" i="6" s="1"/>
  <c r="F4496" i="1"/>
  <c r="J1126" i="6" s="1"/>
  <c r="F4488" i="1"/>
  <c r="J1124" i="6" s="1"/>
  <c r="F4480" i="1"/>
  <c r="J1122" i="6" s="1"/>
  <c r="F4472" i="1"/>
  <c r="J1120" i="6" s="1"/>
  <c r="F4464" i="1"/>
  <c r="J1118" i="6" s="1"/>
  <c r="F4456" i="1"/>
  <c r="J1116" i="6" s="1"/>
  <c r="F4448" i="1"/>
  <c r="J1114" i="6" s="1"/>
  <c r="F4440" i="1"/>
  <c r="J1112" i="6" s="1"/>
  <c r="F4432" i="1"/>
  <c r="J1110" i="6" s="1"/>
  <c r="F4424" i="1"/>
  <c r="J1108" i="6" s="1"/>
  <c r="F4416" i="1"/>
  <c r="J1106" i="6" s="1"/>
  <c r="F4408" i="1"/>
  <c r="J1104" i="6" s="1"/>
  <c r="F4400" i="1"/>
  <c r="J1102" i="6" s="1"/>
  <c r="F4392" i="1"/>
  <c r="J1100" i="6" s="1"/>
  <c r="F4384" i="1"/>
  <c r="J1098" i="6" s="1"/>
  <c r="F4376" i="1"/>
  <c r="J1096" i="6" s="1"/>
  <c r="F4368" i="1"/>
  <c r="J1094" i="6" s="1"/>
  <c r="F4360" i="1"/>
  <c r="J1092" i="6" s="1"/>
  <c r="F4352" i="1"/>
  <c r="J1090" i="6" s="1"/>
  <c r="F4344" i="1"/>
  <c r="J1088" i="6" s="1"/>
  <c r="F4336" i="1"/>
  <c r="J1086" i="6" s="1"/>
  <c r="F4328" i="1"/>
  <c r="J1084" i="6" s="1"/>
  <c r="F4320" i="1"/>
  <c r="J1082" i="6" s="1"/>
  <c r="F4312" i="1"/>
  <c r="J1080" i="6" s="1"/>
  <c r="F4304" i="1"/>
  <c r="J1078" i="6" s="1"/>
  <c r="F4296" i="1"/>
  <c r="J1076" i="6" s="1"/>
  <c r="F4288" i="1"/>
  <c r="J1074" i="6" s="1"/>
  <c r="F4280" i="1"/>
  <c r="J1072" i="6" s="1"/>
  <c r="F4272" i="1"/>
  <c r="J1070" i="6" s="1"/>
  <c r="F4264" i="1"/>
  <c r="J1068" i="6" s="1"/>
  <c r="F4256" i="1"/>
  <c r="J1066" i="6" s="1"/>
  <c r="F4248" i="1"/>
  <c r="J1064" i="6" s="1"/>
  <c r="F4240" i="1"/>
  <c r="J1062" i="6" s="1"/>
  <c r="F4232" i="1"/>
  <c r="J1060" i="6" s="1"/>
  <c r="F4224" i="1"/>
  <c r="J1058" i="6" s="1"/>
  <c r="F4216" i="1"/>
  <c r="J1056" i="6" s="1"/>
  <c r="F4208" i="1"/>
  <c r="J1054" i="6" s="1"/>
  <c r="F4200" i="1"/>
  <c r="J1052" i="6" s="1"/>
  <c r="F4192" i="1"/>
  <c r="J1050" i="6" s="1"/>
  <c r="F4184" i="1"/>
  <c r="J1048" i="6" s="1"/>
  <c r="F4176" i="1"/>
  <c r="J1046" i="6" s="1"/>
  <c r="F4168" i="1"/>
  <c r="J1044" i="6" s="1"/>
  <c r="F4160" i="1"/>
  <c r="J1042" i="6" s="1"/>
  <c r="F4152" i="1"/>
  <c r="J1040" i="6" s="1"/>
  <c r="F4144" i="1"/>
  <c r="J1038" i="6" s="1"/>
  <c r="F4136" i="1"/>
  <c r="J1036" i="6" s="1"/>
  <c r="F4128" i="1"/>
  <c r="J1034" i="6" s="1"/>
  <c r="F4120" i="1"/>
  <c r="J1032" i="6" s="1"/>
  <c r="F4112" i="1"/>
  <c r="J1030" i="6" s="1"/>
  <c r="F4104" i="1"/>
  <c r="J1028" i="6" s="1"/>
  <c r="F4096" i="1"/>
  <c r="J1026" i="6" s="1"/>
  <c r="F4088" i="1"/>
  <c r="J1024" i="6" s="1"/>
  <c r="F4080" i="1"/>
  <c r="J1022" i="6" s="1"/>
  <c r="F4072" i="1"/>
  <c r="J1020" i="6" s="1"/>
  <c r="F4064" i="1"/>
  <c r="J1018" i="6" s="1"/>
  <c r="F4056" i="1"/>
  <c r="J1016" i="6" s="1"/>
  <c r="F4048" i="1"/>
  <c r="J1014" i="6" s="1"/>
  <c r="F4040" i="1"/>
  <c r="J1012" i="6" s="1"/>
  <c r="F4032" i="1"/>
  <c r="J1010" i="6" s="1"/>
  <c r="F4024" i="1"/>
  <c r="J1008" i="6" s="1"/>
  <c r="F4016" i="1"/>
  <c r="J1006" i="6" s="1"/>
  <c r="F4008" i="1"/>
  <c r="J1004" i="6" s="1"/>
  <c r="F4000" i="1"/>
  <c r="J1002" i="6" s="1"/>
  <c r="F3992" i="1"/>
  <c r="J1000" i="6" s="1"/>
  <c r="F3984" i="1"/>
  <c r="J998" i="6" s="1"/>
  <c r="F3976" i="1"/>
  <c r="J996" i="6" s="1"/>
  <c r="F3968" i="1"/>
  <c r="J994" i="6" s="1"/>
  <c r="F3960" i="1"/>
  <c r="J992" i="6" s="1"/>
  <c r="F3952" i="1"/>
  <c r="J990" i="6" s="1"/>
  <c r="F3944" i="1"/>
  <c r="J988" i="6" s="1"/>
  <c r="F3936" i="1"/>
  <c r="J986" i="6" s="1"/>
  <c r="F3928" i="1"/>
  <c r="J984" i="6" s="1"/>
  <c r="F3920" i="1"/>
  <c r="J982" i="6" s="1"/>
  <c r="F3912" i="1"/>
  <c r="J980" i="6" s="1"/>
  <c r="F3904" i="1"/>
  <c r="J978" i="6" s="1"/>
  <c r="F3896" i="1"/>
  <c r="J976" i="6" s="1"/>
  <c r="F3888" i="1"/>
  <c r="J974" i="6" s="1"/>
  <c r="F3880" i="1"/>
  <c r="J972" i="6" s="1"/>
  <c r="F3872" i="1"/>
  <c r="J970" i="6" s="1"/>
  <c r="F3864" i="1"/>
  <c r="J968" i="6" s="1"/>
  <c r="F3856" i="1"/>
  <c r="J966" i="6" s="1"/>
  <c r="F3848" i="1"/>
  <c r="J964" i="6" s="1"/>
  <c r="F3840" i="1"/>
  <c r="J962" i="6" s="1"/>
  <c r="F3832" i="1"/>
  <c r="J960" i="6" s="1"/>
  <c r="F3824" i="1"/>
  <c r="J958" i="6" s="1"/>
  <c r="F3816" i="1"/>
  <c r="J956" i="6" s="1"/>
  <c r="F3808" i="1"/>
  <c r="J954" i="6" s="1"/>
  <c r="F3800" i="1"/>
  <c r="J952" i="6" s="1"/>
  <c r="F3792" i="1"/>
  <c r="J950" i="6" s="1"/>
  <c r="F3784" i="1"/>
  <c r="J948" i="6" s="1"/>
  <c r="F3776" i="1"/>
  <c r="J946" i="6" s="1"/>
  <c r="F3768" i="1"/>
  <c r="J944" i="6" s="1"/>
  <c r="F3760" i="1"/>
  <c r="J942" i="6" s="1"/>
  <c r="F3752" i="1"/>
  <c r="J940" i="6" s="1"/>
  <c r="F3744" i="1"/>
  <c r="J938" i="6" s="1"/>
  <c r="F3736" i="1"/>
  <c r="J936" i="6" s="1"/>
  <c r="F3728" i="1"/>
  <c r="J934" i="6" s="1"/>
  <c r="F3720" i="1"/>
  <c r="J932" i="6" s="1"/>
  <c r="F3712" i="1"/>
  <c r="J930" i="6" s="1"/>
  <c r="F3704" i="1"/>
  <c r="J928" i="6" s="1"/>
  <c r="F3696" i="1"/>
  <c r="J926" i="6" s="1"/>
  <c r="F3688" i="1"/>
  <c r="J924" i="6" s="1"/>
  <c r="F3680" i="1"/>
  <c r="J922" i="6" s="1"/>
  <c r="F3672" i="1"/>
  <c r="J920" i="6" s="1"/>
  <c r="F3664" i="1"/>
  <c r="J918" i="6" s="1"/>
  <c r="F3656" i="1"/>
  <c r="J916" i="6" s="1"/>
  <c r="F3648" i="1"/>
  <c r="J914" i="6" s="1"/>
  <c r="F3640" i="1"/>
  <c r="J912" i="6" s="1"/>
  <c r="F3632" i="1"/>
  <c r="J910" i="6" s="1"/>
  <c r="F3624" i="1"/>
  <c r="J908" i="6" s="1"/>
  <c r="F3616" i="1"/>
  <c r="J906" i="6" s="1"/>
  <c r="F3608" i="1"/>
  <c r="J904" i="6" s="1"/>
  <c r="F3600" i="1"/>
  <c r="J902" i="6" s="1"/>
  <c r="F3592" i="1"/>
  <c r="J900" i="6" s="1"/>
  <c r="F3584" i="1"/>
  <c r="J898" i="6" s="1"/>
  <c r="F3576" i="1"/>
  <c r="J896" i="6" s="1"/>
  <c r="F3568" i="1"/>
  <c r="J894" i="6" s="1"/>
  <c r="F3560" i="1"/>
  <c r="J892" i="6" s="1"/>
  <c r="F3552" i="1"/>
  <c r="J890" i="6" s="1"/>
  <c r="F3544" i="1"/>
  <c r="J888" i="6" s="1"/>
  <c r="F3536" i="1"/>
  <c r="J886" i="6" s="1"/>
  <c r="F3528" i="1"/>
  <c r="J884" i="6" s="1"/>
  <c r="F3520" i="1"/>
  <c r="J882" i="6" s="1"/>
  <c r="F3512" i="1"/>
  <c r="J880" i="6" s="1"/>
  <c r="F3504" i="1"/>
  <c r="J878" i="6" s="1"/>
  <c r="F3496" i="1"/>
  <c r="J876" i="6" s="1"/>
  <c r="F3488" i="1"/>
  <c r="J874" i="6" s="1"/>
  <c r="F3480" i="1"/>
  <c r="J872" i="6" s="1"/>
  <c r="F3472" i="1"/>
  <c r="J870" i="6" s="1"/>
  <c r="F3464" i="1"/>
  <c r="J868" i="6" s="1"/>
  <c r="F3456" i="1"/>
  <c r="J866" i="6" s="1"/>
  <c r="F3448" i="1"/>
  <c r="J864" i="6" s="1"/>
  <c r="F3440" i="1"/>
  <c r="J862" i="6" s="1"/>
  <c r="F3432" i="1"/>
  <c r="J860" i="6" s="1"/>
  <c r="F3424" i="1"/>
  <c r="J858" i="6" s="1"/>
  <c r="F3416" i="1"/>
  <c r="J856" i="6" s="1"/>
  <c r="F3408" i="1"/>
  <c r="J854" i="6" s="1"/>
  <c r="F3400" i="1"/>
  <c r="J852" i="6" s="1"/>
  <c r="F3392" i="1"/>
  <c r="J850" i="6" s="1"/>
  <c r="F3384" i="1"/>
  <c r="J848" i="6" s="1"/>
  <c r="F3376" i="1"/>
  <c r="J846" i="6" s="1"/>
  <c r="F3368" i="1"/>
  <c r="J844" i="6" s="1"/>
  <c r="F3360" i="1"/>
  <c r="J842" i="6" s="1"/>
  <c r="F3352" i="1"/>
  <c r="J840" i="6" s="1"/>
  <c r="F3344" i="1"/>
  <c r="J838" i="6" s="1"/>
  <c r="F3336" i="1"/>
  <c r="J836" i="6" s="1"/>
  <c r="F3328" i="1"/>
  <c r="J834" i="6" s="1"/>
  <c r="F3320" i="1"/>
  <c r="J832" i="6" s="1"/>
  <c r="F3312" i="1"/>
  <c r="J830" i="6" s="1"/>
  <c r="F3304" i="1"/>
  <c r="J828" i="6" s="1"/>
  <c r="F3296" i="1"/>
  <c r="J826" i="6" s="1"/>
  <c r="F3288" i="1"/>
  <c r="J824" i="6" s="1"/>
  <c r="F3280" i="1"/>
  <c r="J822" i="6" s="1"/>
  <c r="F3272" i="1"/>
  <c r="J820" i="6" s="1"/>
  <c r="F3264" i="1"/>
  <c r="J818" i="6" s="1"/>
  <c r="F3256" i="1"/>
  <c r="J816" i="6" s="1"/>
  <c r="F3248" i="1"/>
  <c r="J814" i="6" s="1"/>
  <c r="F3240" i="1"/>
  <c r="J812" i="6" s="1"/>
  <c r="F3232" i="1"/>
  <c r="J810" i="6" s="1"/>
  <c r="F3224" i="1"/>
  <c r="J808" i="6" s="1"/>
  <c r="F3216" i="1"/>
  <c r="J806" i="6" s="1"/>
  <c r="F3208" i="1"/>
  <c r="J804" i="6" s="1"/>
  <c r="F3200" i="1"/>
  <c r="J802" i="6" s="1"/>
  <c r="F3192" i="1"/>
  <c r="J800" i="6" s="1"/>
  <c r="F3184" i="1"/>
  <c r="J798" i="6" s="1"/>
  <c r="F3176" i="1"/>
  <c r="J796" i="6" s="1"/>
  <c r="F3168" i="1"/>
  <c r="J794" i="6" s="1"/>
  <c r="F3160" i="1"/>
  <c r="J792" i="6" s="1"/>
  <c r="F3152" i="1"/>
  <c r="J790" i="6" s="1"/>
  <c r="F3144" i="1"/>
  <c r="J788" i="6" s="1"/>
  <c r="F3136" i="1"/>
  <c r="J786" i="6" s="1"/>
  <c r="F3128" i="1"/>
  <c r="J784" i="6" s="1"/>
  <c r="F3120" i="1"/>
  <c r="J782" i="6" s="1"/>
  <c r="F3112" i="1"/>
  <c r="J780" i="6" s="1"/>
  <c r="F3104" i="1"/>
  <c r="J778" i="6" s="1"/>
  <c r="F3096" i="1"/>
  <c r="J776" i="6" s="1"/>
  <c r="F3088" i="1"/>
  <c r="J774" i="6" s="1"/>
  <c r="F3080" i="1"/>
  <c r="J772" i="6" s="1"/>
  <c r="F3072" i="1"/>
  <c r="J770" i="6" s="1"/>
  <c r="F3064" i="1"/>
  <c r="J768" i="6" s="1"/>
  <c r="F3056" i="1"/>
  <c r="J766" i="6" s="1"/>
  <c r="F3048" i="1"/>
  <c r="J764" i="6" s="1"/>
  <c r="F3040" i="1"/>
  <c r="J762" i="6" s="1"/>
  <c r="F3032" i="1"/>
  <c r="J760" i="6" s="1"/>
  <c r="F3024" i="1"/>
  <c r="J758" i="6" s="1"/>
  <c r="F3016" i="1"/>
  <c r="J756" i="6" s="1"/>
  <c r="F3008" i="1"/>
  <c r="J754" i="6" s="1"/>
  <c r="F3000" i="1"/>
  <c r="J752" i="6" s="1"/>
  <c r="F2992" i="1"/>
  <c r="J750" i="6" s="1"/>
  <c r="F2984" i="1"/>
  <c r="J748" i="6" s="1"/>
  <c r="F2976" i="1"/>
  <c r="J746" i="6" s="1"/>
  <c r="F2968" i="1"/>
  <c r="J744" i="6" s="1"/>
  <c r="F2960" i="1"/>
  <c r="J742" i="6" s="1"/>
  <c r="F2952" i="1"/>
  <c r="J740" i="6" s="1"/>
  <c r="F2944" i="1"/>
  <c r="J738" i="6" s="1"/>
  <c r="F2936" i="1"/>
  <c r="J736" i="6" s="1"/>
  <c r="F2928" i="1"/>
  <c r="J734" i="6" s="1"/>
  <c r="F2920" i="1"/>
  <c r="J732" i="6" s="1"/>
  <c r="F2912" i="1"/>
  <c r="J730" i="6" s="1"/>
  <c r="F2904" i="1"/>
  <c r="J728" i="6" s="1"/>
  <c r="F2896" i="1"/>
  <c r="J726" i="6" s="1"/>
  <c r="F2888" i="1"/>
  <c r="J724" i="6" s="1"/>
  <c r="F2880" i="1"/>
  <c r="J722" i="6" s="1"/>
  <c r="F2872" i="1"/>
  <c r="J720" i="6" s="1"/>
  <c r="F2864" i="1"/>
  <c r="J718" i="6" s="1"/>
  <c r="F2856" i="1"/>
  <c r="J716" i="6" s="1"/>
  <c r="F2848" i="1"/>
  <c r="J714" i="6" s="1"/>
  <c r="F2840" i="1"/>
  <c r="J712" i="6" s="1"/>
  <c r="F2832" i="1"/>
  <c r="J710" i="6" s="1"/>
  <c r="F2824" i="1"/>
  <c r="J708" i="6" s="1"/>
  <c r="F2816" i="1"/>
  <c r="J706" i="6" s="1"/>
  <c r="F2808" i="1"/>
  <c r="J704" i="6" s="1"/>
  <c r="F2800" i="1"/>
  <c r="J702" i="6" s="1"/>
  <c r="F2792" i="1"/>
  <c r="J700" i="6" s="1"/>
  <c r="F2784" i="1"/>
  <c r="J698" i="6" s="1"/>
  <c r="F2776" i="1"/>
  <c r="J696" i="6" s="1"/>
  <c r="F2768" i="1"/>
  <c r="J694" i="6" s="1"/>
  <c r="F2760" i="1"/>
  <c r="J692" i="6" s="1"/>
  <c r="F2752" i="1"/>
  <c r="J690" i="6" s="1"/>
  <c r="F2744" i="1"/>
  <c r="J688" i="6" s="1"/>
  <c r="F2736" i="1"/>
  <c r="J686" i="6" s="1"/>
  <c r="F2728" i="1"/>
  <c r="J684" i="6" s="1"/>
  <c r="F2720" i="1"/>
  <c r="J682" i="6" s="1"/>
  <c r="F2712" i="1"/>
  <c r="J680" i="6" s="1"/>
  <c r="F2704" i="1"/>
  <c r="J678" i="6" s="1"/>
  <c r="F2696" i="1"/>
  <c r="J676" i="6" s="1"/>
  <c r="F2688" i="1"/>
  <c r="J674" i="6" s="1"/>
  <c r="F2680" i="1"/>
  <c r="J672" i="6" s="1"/>
  <c r="F2672" i="1"/>
  <c r="J670" i="6" s="1"/>
  <c r="F2664" i="1"/>
  <c r="J668" i="6" s="1"/>
  <c r="F2656" i="1"/>
  <c r="J666" i="6" s="1"/>
  <c r="F2648" i="1"/>
  <c r="J664" i="6" s="1"/>
  <c r="F2640" i="1"/>
  <c r="J662" i="6" s="1"/>
  <c r="F2632" i="1"/>
  <c r="J660" i="6" s="1"/>
  <c r="F2624" i="1"/>
  <c r="J658" i="6" s="1"/>
  <c r="F2616" i="1"/>
  <c r="J656" i="6" s="1"/>
  <c r="F2608" i="1"/>
  <c r="J654" i="6" s="1"/>
  <c r="F2600" i="1"/>
  <c r="J652" i="6" s="1"/>
  <c r="F2592" i="1"/>
  <c r="J650" i="6" s="1"/>
  <c r="F2584" i="1"/>
  <c r="J648" i="6" s="1"/>
  <c r="F2576" i="1"/>
  <c r="J646" i="6" s="1"/>
  <c r="F2568" i="1"/>
  <c r="J644" i="6" s="1"/>
  <c r="F2560" i="1"/>
  <c r="J642" i="6" s="1"/>
  <c r="F2552" i="1"/>
  <c r="J640" i="6" s="1"/>
  <c r="F2544" i="1"/>
  <c r="J638" i="6" s="1"/>
  <c r="F2536" i="1"/>
  <c r="J636" i="6" s="1"/>
  <c r="F2528" i="1"/>
  <c r="J634" i="6" s="1"/>
  <c r="F2520" i="1"/>
  <c r="J632" i="6" s="1"/>
  <c r="F2512" i="1"/>
  <c r="J630" i="6" s="1"/>
  <c r="F2504" i="1"/>
  <c r="J628" i="6" s="1"/>
  <c r="F2496" i="1"/>
  <c r="J626" i="6" s="1"/>
  <c r="F2488" i="1"/>
  <c r="J624" i="6" s="1"/>
  <c r="F2480" i="1"/>
  <c r="J622" i="6" s="1"/>
  <c r="F2472" i="1"/>
  <c r="J620" i="6" s="1"/>
  <c r="F2464" i="1"/>
  <c r="J618" i="6" s="1"/>
  <c r="F2456" i="1"/>
  <c r="J616" i="6" s="1"/>
  <c r="F2448" i="1"/>
  <c r="J614" i="6" s="1"/>
  <c r="F2440" i="1"/>
  <c r="J612" i="6" s="1"/>
  <c r="F2432" i="1"/>
  <c r="J610" i="6" s="1"/>
  <c r="F2424" i="1"/>
  <c r="J608" i="6" s="1"/>
  <c r="F2416" i="1"/>
  <c r="J606" i="6" s="1"/>
  <c r="F2408" i="1"/>
  <c r="J604" i="6" s="1"/>
  <c r="F2400" i="1"/>
  <c r="J602" i="6" s="1"/>
  <c r="F2392" i="1"/>
  <c r="J600" i="6" s="1"/>
  <c r="F2384" i="1"/>
  <c r="J598" i="6" s="1"/>
  <c r="F2376" i="1"/>
  <c r="J596" i="6" s="1"/>
  <c r="F2368" i="1"/>
  <c r="J594" i="6" s="1"/>
  <c r="F2360" i="1"/>
  <c r="J592" i="6" s="1"/>
  <c r="F2352" i="1"/>
  <c r="J590" i="6" s="1"/>
  <c r="F2344" i="1"/>
  <c r="J588" i="6" s="1"/>
  <c r="F2336" i="1"/>
  <c r="J586" i="6" s="1"/>
  <c r="F2328" i="1"/>
  <c r="J584" i="6" s="1"/>
  <c r="F2320" i="1"/>
  <c r="J582" i="6" s="1"/>
  <c r="F2312" i="1"/>
  <c r="J580" i="6" s="1"/>
  <c r="F2304" i="1"/>
  <c r="J578" i="6" s="1"/>
  <c r="F2296" i="1"/>
  <c r="J576" i="6" s="1"/>
  <c r="F2288" i="1"/>
  <c r="J574" i="6" s="1"/>
  <c r="F2280" i="1"/>
  <c r="J572" i="6" s="1"/>
  <c r="F2272" i="1"/>
  <c r="J570" i="6" s="1"/>
  <c r="F2264" i="1"/>
  <c r="J568" i="6" s="1"/>
  <c r="F2256" i="1"/>
  <c r="J566" i="6" s="1"/>
  <c r="F2248" i="1"/>
  <c r="J564" i="6" s="1"/>
  <c r="F2240" i="1"/>
  <c r="J562" i="6" s="1"/>
  <c r="F2232" i="1"/>
  <c r="J560" i="6" s="1"/>
  <c r="F2224" i="1"/>
  <c r="J558" i="6" s="1"/>
  <c r="F2216" i="1"/>
  <c r="J556" i="6" s="1"/>
  <c r="F2208" i="1"/>
  <c r="J554" i="6" s="1"/>
  <c r="F2200" i="1"/>
  <c r="J552" i="6" s="1"/>
  <c r="F2192" i="1"/>
  <c r="J550" i="6" s="1"/>
  <c r="F2184" i="1"/>
  <c r="J548" i="6" s="1"/>
  <c r="F2176" i="1"/>
  <c r="J546" i="6" s="1"/>
  <c r="F2168" i="1"/>
  <c r="J544" i="6" s="1"/>
  <c r="F2160" i="1"/>
  <c r="J542" i="6" s="1"/>
  <c r="F2152" i="1"/>
  <c r="J540" i="6" s="1"/>
  <c r="F2144" i="1"/>
  <c r="J538" i="6" s="1"/>
  <c r="F2136" i="1"/>
  <c r="J536" i="6" s="1"/>
  <c r="F2128" i="1"/>
  <c r="J534" i="6" s="1"/>
  <c r="F2120" i="1"/>
  <c r="J532" i="6" s="1"/>
  <c r="F2112" i="1"/>
  <c r="J530" i="6" s="1"/>
  <c r="F2104" i="1"/>
  <c r="J528" i="6" s="1"/>
  <c r="F2096" i="1"/>
  <c r="J526" i="6" s="1"/>
  <c r="F2088" i="1"/>
  <c r="J524" i="6" s="1"/>
  <c r="F2080" i="1"/>
  <c r="J522" i="6" s="1"/>
  <c r="F2072" i="1"/>
  <c r="J520" i="6" s="1"/>
  <c r="F2064" i="1"/>
  <c r="J518" i="6" s="1"/>
  <c r="F2056" i="1"/>
  <c r="J516" i="6" s="1"/>
  <c r="F2048" i="1"/>
  <c r="J514" i="6" s="1"/>
  <c r="F2040" i="1"/>
  <c r="J512" i="6" s="1"/>
  <c r="F2032" i="1"/>
  <c r="J510" i="6" s="1"/>
  <c r="F2024" i="1"/>
  <c r="J508" i="6" s="1"/>
  <c r="F2016" i="1"/>
  <c r="J506" i="6" s="1"/>
  <c r="F2008" i="1"/>
  <c r="J504" i="6" s="1"/>
  <c r="F2000" i="1"/>
  <c r="J502" i="6" s="1"/>
  <c r="F1992" i="1"/>
  <c r="J500" i="6" s="1"/>
  <c r="F1984" i="1"/>
  <c r="J498" i="6" s="1"/>
  <c r="F1976" i="1"/>
  <c r="J496" i="6" s="1"/>
  <c r="F1968" i="1"/>
  <c r="J494" i="6" s="1"/>
  <c r="F1960" i="1"/>
  <c r="J492" i="6" s="1"/>
  <c r="F1952" i="1"/>
  <c r="J490" i="6" s="1"/>
  <c r="F1944" i="1"/>
  <c r="J488" i="6" s="1"/>
  <c r="F1936" i="1"/>
  <c r="J486" i="6" s="1"/>
  <c r="F1928" i="1"/>
  <c r="J484" i="6" s="1"/>
  <c r="F1920" i="1"/>
  <c r="J482" i="6" s="1"/>
  <c r="F1912" i="1"/>
  <c r="J480" i="6" s="1"/>
  <c r="F1904" i="1"/>
  <c r="J478" i="6" s="1"/>
  <c r="F1896" i="1"/>
  <c r="J476" i="6" s="1"/>
  <c r="F1888" i="1"/>
  <c r="J474" i="6" s="1"/>
  <c r="F1880" i="1"/>
  <c r="J472" i="6" s="1"/>
  <c r="F1872" i="1"/>
  <c r="J470" i="6" s="1"/>
  <c r="F1864" i="1"/>
  <c r="J468" i="6" s="1"/>
  <c r="F1856" i="1"/>
  <c r="J466" i="6" s="1"/>
  <c r="F1848" i="1"/>
  <c r="J464" i="6" s="1"/>
  <c r="F1840" i="1"/>
  <c r="J462" i="6" s="1"/>
  <c r="F1832" i="1"/>
  <c r="J460" i="6" s="1"/>
  <c r="F1824" i="1"/>
  <c r="J458" i="6" s="1"/>
  <c r="F1816" i="1"/>
  <c r="J456" i="6" s="1"/>
  <c r="F1808" i="1"/>
  <c r="J454" i="6" s="1"/>
  <c r="F1800" i="1"/>
  <c r="J452" i="6" s="1"/>
  <c r="F1792" i="1"/>
  <c r="J450" i="6" s="1"/>
  <c r="F1784" i="1"/>
  <c r="J448" i="6" s="1"/>
  <c r="F1776" i="1"/>
  <c r="J446" i="6" s="1"/>
  <c r="F1768" i="1"/>
  <c r="J444" i="6" s="1"/>
  <c r="F1760" i="1"/>
  <c r="J442" i="6" s="1"/>
  <c r="F1752" i="1"/>
  <c r="J440" i="6" s="1"/>
  <c r="F1744" i="1"/>
  <c r="J438" i="6" s="1"/>
  <c r="F1736" i="1"/>
  <c r="J436" i="6" s="1"/>
  <c r="F1728" i="1"/>
  <c r="J434" i="6" s="1"/>
  <c r="F1720" i="1"/>
  <c r="J432" i="6" s="1"/>
  <c r="F1712" i="1"/>
  <c r="J430" i="6" s="1"/>
  <c r="F1704" i="1"/>
  <c r="J428" i="6" s="1"/>
  <c r="F1696" i="1"/>
  <c r="J426" i="6" s="1"/>
  <c r="F1688" i="1"/>
  <c r="J424" i="6" s="1"/>
  <c r="F1680" i="1"/>
  <c r="J422" i="6" s="1"/>
  <c r="F1672" i="1"/>
  <c r="J420" i="6" s="1"/>
  <c r="F1664" i="1"/>
  <c r="J418" i="6" s="1"/>
  <c r="F1656" i="1"/>
  <c r="J416" i="6" s="1"/>
  <c r="F1648" i="1"/>
  <c r="J414" i="6" s="1"/>
  <c r="F1640" i="1"/>
  <c r="J412" i="6" s="1"/>
  <c r="F1632" i="1"/>
  <c r="J410" i="6" s="1"/>
  <c r="F1624" i="1"/>
  <c r="J408" i="6" s="1"/>
  <c r="F1616" i="1"/>
  <c r="J406" i="6" s="1"/>
  <c r="F1608" i="1"/>
  <c r="J404" i="6" s="1"/>
  <c r="F1600" i="1"/>
  <c r="J402" i="6" s="1"/>
  <c r="F1592" i="1"/>
  <c r="J400" i="6" s="1"/>
  <c r="F1584" i="1"/>
  <c r="J398" i="6" s="1"/>
  <c r="F1576" i="1"/>
  <c r="J396" i="6" s="1"/>
  <c r="F1568" i="1"/>
  <c r="J394" i="6" s="1"/>
  <c r="F1560" i="1"/>
  <c r="J392" i="6" s="1"/>
  <c r="F1552" i="1"/>
  <c r="J390" i="6" s="1"/>
  <c r="F1544" i="1"/>
  <c r="J388" i="6" s="1"/>
  <c r="F1536" i="1"/>
  <c r="J386" i="6" s="1"/>
  <c r="F1528" i="1"/>
  <c r="J384" i="6" s="1"/>
  <c r="F1520" i="1"/>
  <c r="J382" i="6" s="1"/>
  <c r="F1512" i="1"/>
  <c r="J380" i="6" s="1"/>
  <c r="F1504" i="1"/>
  <c r="J378" i="6" s="1"/>
  <c r="F1496" i="1"/>
  <c r="J376" i="6" s="1"/>
  <c r="F1488" i="1"/>
  <c r="J374" i="6" s="1"/>
  <c r="F1480" i="1"/>
  <c r="J372" i="6" s="1"/>
  <c r="F1472" i="1"/>
  <c r="J370" i="6" s="1"/>
  <c r="F1464" i="1"/>
  <c r="J368" i="6" s="1"/>
  <c r="F1456" i="1"/>
  <c r="J366" i="6" s="1"/>
  <c r="F1448" i="1"/>
  <c r="J364" i="6" s="1"/>
  <c r="F1440" i="1"/>
  <c r="J362" i="6" s="1"/>
  <c r="F1432" i="1"/>
  <c r="J360" i="6" s="1"/>
  <c r="F1424" i="1"/>
  <c r="J358" i="6" s="1"/>
  <c r="F1416" i="1"/>
  <c r="J356" i="6" s="1"/>
  <c r="F1408" i="1"/>
  <c r="J354" i="6" s="1"/>
  <c r="F1400" i="1"/>
  <c r="J352" i="6" s="1"/>
  <c r="F1392" i="1"/>
  <c r="J350" i="6" s="1"/>
  <c r="F1384" i="1"/>
  <c r="J348" i="6" s="1"/>
  <c r="F1376" i="1"/>
  <c r="J346" i="6" s="1"/>
  <c r="F1368" i="1"/>
  <c r="J344" i="6" s="1"/>
  <c r="F1360" i="1"/>
  <c r="J342" i="6" s="1"/>
  <c r="F1352" i="1"/>
  <c r="J340" i="6" s="1"/>
  <c r="F1344" i="1"/>
  <c r="J338" i="6" s="1"/>
  <c r="F1336" i="1"/>
  <c r="J336" i="6" s="1"/>
  <c r="F1328" i="1"/>
  <c r="J334" i="6" s="1"/>
  <c r="F1320" i="1"/>
  <c r="J332" i="6" s="1"/>
  <c r="F1312" i="1"/>
  <c r="J330" i="6" s="1"/>
  <c r="F1304" i="1"/>
  <c r="J328" i="6" s="1"/>
  <c r="F1296" i="1"/>
  <c r="J326" i="6" s="1"/>
  <c r="F1288" i="1"/>
  <c r="J324" i="6" s="1"/>
  <c r="F1280" i="1"/>
  <c r="J322" i="6" s="1"/>
  <c r="F1272" i="1"/>
  <c r="J320" i="6" s="1"/>
  <c r="F1264" i="1"/>
  <c r="J318" i="6" s="1"/>
  <c r="F1256" i="1"/>
  <c r="J316" i="6" s="1"/>
  <c r="F1248" i="1"/>
  <c r="J314" i="6" s="1"/>
  <c r="F1240" i="1"/>
  <c r="J312" i="6" s="1"/>
  <c r="F1232" i="1"/>
  <c r="J310" i="6" s="1"/>
  <c r="F1224" i="1"/>
  <c r="J308" i="6" s="1"/>
  <c r="F1216" i="1"/>
  <c r="J306" i="6" s="1"/>
  <c r="F1208" i="1"/>
  <c r="J304" i="6" s="1"/>
  <c r="F1200" i="1"/>
  <c r="J302" i="6" s="1"/>
  <c r="F1192" i="1"/>
  <c r="J300" i="6" s="1"/>
  <c r="F1184" i="1"/>
  <c r="J298" i="6" s="1"/>
  <c r="F1176" i="1"/>
  <c r="J296" i="6" s="1"/>
  <c r="F1168" i="1"/>
  <c r="J294" i="6" s="1"/>
  <c r="F1160" i="1"/>
  <c r="J292" i="6" s="1"/>
  <c r="F1152" i="1"/>
  <c r="J290" i="6" s="1"/>
  <c r="F1144" i="1"/>
  <c r="J288" i="6" s="1"/>
  <c r="F1136" i="1"/>
  <c r="J286" i="6" s="1"/>
  <c r="F1128" i="1"/>
  <c r="J284" i="6" s="1"/>
  <c r="F1120" i="1"/>
  <c r="J282" i="6" s="1"/>
  <c r="F1112" i="1"/>
  <c r="J280" i="6" s="1"/>
  <c r="F1104" i="1"/>
  <c r="J278" i="6" s="1"/>
  <c r="F1096" i="1"/>
  <c r="J276" i="6" s="1"/>
  <c r="F1088" i="1"/>
  <c r="J274" i="6" s="1"/>
  <c r="F1080" i="1"/>
  <c r="J272" i="6" s="1"/>
  <c r="F1072" i="1"/>
  <c r="J270" i="6" s="1"/>
  <c r="F1064" i="1"/>
  <c r="J268" i="6" s="1"/>
  <c r="F1056" i="1"/>
  <c r="J266" i="6" s="1"/>
  <c r="F1048" i="1"/>
  <c r="J264" i="6" s="1"/>
  <c r="F1040" i="1"/>
  <c r="J262" i="6" s="1"/>
  <c r="F1032" i="1"/>
  <c r="J260" i="6" s="1"/>
  <c r="F1024" i="1"/>
  <c r="J258" i="6" s="1"/>
  <c r="F1016" i="1"/>
  <c r="J256" i="6" s="1"/>
  <c r="F1008" i="1"/>
  <c r="J254" i="6" s="1"/>
  <c r="F1000" i="1"/>
  <c r="J252" i="6" s="1"/>
  <c r="F992" i="1"/>
  <c r="J250" i="6" s="1"/>
  <c r="F984" i="1"/>
  <c r="J248" i="6" s="1"/>
  <c r="F976" i="1"/>
  <c r="J246" i="6" s="1"/>
  <c r="F968" i="1"/>
  <c r="J244" i="6" s="1"/>
  <c r="F960" i="1"/>
  <c r="J242" i="6" s="1"/>
  <c r="F952" i="1"/>
  <c r="J240" i="6" s="1"/>
  <c r="F944" i="1"/>
  <c r="J238" i="6" s="1"/>
  <c r="F936" i="1"/>
  <c r="J236" i="6" s="1"/>
  <c r="F928" i="1"/>
  <c r="J234" i="6" s="1"/>
  <c r="F920" i="1"/>
  <c r="J232" i="6" s="1"/>
  <c r="F912" i="1"/>
  <c r="J230" i="6" s="1"/>
  <c r="F904" i="1"/>
  <c r="J228" i="6" s="1"/>
  <c r="F896" i="1"/>
  <c r="J226" i="6" s="1"/>
  <c r="F888" i="1"/>
  <c r="J224" i="6" s="1"/>
  <c r="F880" i="1"/>
  <c r="J222" i="6" s="1"/>
  <c r="F872" i="1"/>
  <c r="J220" i="6" s="1"/>
  <c r="F864" i="1"/>
  <c r="J218" i="6" s="1"/>
  <c r="F856" i="1"/>
  <c r="J216" i="6" s="1"/>
  <c r="F848" i="1"/>
  <c r="J214" i="6" s="1"/>
  <c r="F840" i="1"/>
  <c r="J212" i="6" s="1"/>
  <c r="F832" i="1"/>
  <c r="J210" i="6" s="1"/>
  <c r="F824" i="1"/>
  <c r="J208" i="6" s="1"/>
  <c r="F816" i="1"/>
  <c r="J206" i="6" s="1"/>
  <c r="F808" i="1"/>
  <c r="J204" i="6" s="1"/>
  <c r="F800" i="1"/>
  <c r="J202" i="6" s="1"/>
  <c r="F792" i="1"/>
  <c r="J200" i="6" s="1"/>
  <c r="F784" i="1"/>
  <c r="J198" i="6" s="1"/>
  <c r="F776" i="1"/>
  <c r="J196" i="6" s="1"/>
  <c r="F768" i="1"/>
  <c r="J194" i="6" s="1"/>
  <c r="F760" i="1"/>
  <c r="J192" i="6" s="1"/>
  <c r="F752" i="1"/>
  <c r="J190" i="6" s="1"/>
  <c r="F744" i="1"/>
  <c r="J188" i="6" s="1"/>
  <c r="F736" i="1"/>
  <c r="J186" i="6" s="1"/>
  <c r="F728" i="1"/>
  <c r="J184" i="6" s="1"/>
  <c r="F720" i="1"/>
  <c r="J182" i="6" s="1"/>
  <c r="F712" i="1"/>
  <c r="J180" i="6" s="1"/>
  <c r="F704" i="1"/>
  <c r="J178" i="6" s="1"/>
  <c r="F696" i="1"/>
  <c r="J176" i="6" s="1"/>
  <c r="F688" i="1"/>
  <c r="J174" i="6" s="1"/>
  <c r="F680" i="1"/>
  <c r="J172" i="6" s="1"/>
  <c r="F672" i="1"/>
  <c r="J170" i="6" s="1"/>
  <c r="F664" i="1"/>
  <c r="J168" i="6" s="1"/>
  <c r="F656" i="1"/>
  <c r="J166" i="6" s="1"/>
  <c r="F648" i="1"/>
  <c r="J164" i="6" s="1"/>
  <c r="F640" i="1"/>
  <c r="J162" i="6" s="1"/>
  <c r="F632" i="1"/>
  <c r="J160" i="6" s="1"/>
  <c r="F624" i="1"/>
  <c r="J158" i="6" s="1"/>
  <c r="F616" i="1"/>
  <c r="J156" i="6" s="1"/>
  <c r="F608" i="1"/>
  <c r="J154" i="6" s="1"/>
  <c r="F600" i="1"/>
  <c r="J152" i="6" s="1"/>
  <c r="F592" i="1"/>
  <c r="J150" i="6" s="1"/>
  <c r="F584" i="1"/>
  <c r="J148" i="6" s="1"/>
  <c r="F576" i="1"/>
  <c r="J146" i="6" s="1"/>
  <c r="F568" i="1"/>
  <c r="J144" i="6" s="1"/>
  <c r="F560" i="1"/>
  <c r="J142" i="6" s="1"/>
  <c r="F552" i="1"/>
  <c r="J140" i="6" s="1"/>
  <c r="F544" i="1"/>
  <c r="J138" i="6" s="1"/>
  <c r="F536" i="1"/>
  <c r="J136" i="6" s="1"/>
  <c r="F528" i="1"/>
  <c r="J134" i="6" s="1"/>
  <c r="F520" i="1"/>
  <c r="J132" i="6" s="1"/>
  <c r="F512" i="1"/>
  <c r="J130" i="6" s="1"/>
  <c r="F504" i="1"/>
  <c r="J128" i="6" s="1"/>
  <c r="F496" i="1"/>
  <c r="J126" i="6" s="1"/>
  <c r="F488" i="1"/>
  <c r="J124" i="6" s="1"/>
  <c r="F480" i="1"/>
  <c r="J122" i="6" s="1"/>
  <c r="F472" i="1"/>
  <c r="J120" i="6" s="1"/>
  <c r="F464" i="1"/>
  <c r="J118" i="6" s="1"/>
  <c r="F456" i="1"/>
  <c r="J116" i="6" s="1"/>
  <c r="F448" i="1"/>
  <c r="J114" i="6" s="1"/>
  <c r="F440" i="1"/>
  <c r="J112" i="6" s="1"/>
  <c r="F432" i="1"/>
  <c r="J110" i="6" s="1"/>
  <c r="F424" i="1"/>
  <c r="J108" i="6" s="1"/>
  <c r="F416" i="1"/>
  <c r="J106" i="6" s="1"/>
  <c r="F408" i="1"/>
  <c r="J104" i="6" s="1"/>
  <c r="F400" i="1"/>
  <c r="J102" i="6" s="1"/>
  <c r="F392" i="1"/>
  <c r="J100" i="6" s="1"/>
  <c r="F384" i="1"/>
  <c r="J98" i="6" s="1"/>
  <c r="F376" i="1"/>
  <c r="J96" i="6" s="1"/>
  <c r="F368" i="1"/>
  <c r="J94" i="6" s="1"/>
  <c r="F360" i="1"/>
  <c r="J92" i="6" s="1"/>
  <c r="F352" i="1"/>
  <c r="J90" i="6" s="1"/>
  <c r="F344" i="1"/>
  <c r="J88" i="6" s="1"/>
  <c r="F336" i="1"/>
  <c r="J86" i="6" s="1"/>
  <c r="F328" i="1"/>
  <c r="J84" i="6" s="1"/>
  <c r="F320" i="1"/>
  <c r="J82" i="6" s="1"/>
  <c r="F312" i="1"/>
  <c r="J80" i="6" s="1"/>
  <c r="F304" i="1"/>
  <c r="J78" i="6" s="1"/>
  <c r="F296" i="1"/>
  <c r="J76" i="6" s="1"/>
  <c r="F288" i="1"/>
  <c r="J74" i="6" s="1"/>
  <c r="F280" i="1"/>
  <c r="J72" i="6" s="1"/>
  <c r="F272" i="1"/>
  <c r="J70" i="6" s="1"/>
  <c r="F264" i="1"/>
  <c r="J68" i="6" s="1"/>
  <c r="F256" i="1"/>
  <c r="J66" i="6" s="1"/>
  <c r="F248" i="1"/>
  <c r="J64" i="6" s="1"/>
  <c r="F240" i="1"/>
  <c r="J62" i="6" s="1"/>
  <c r="F232" i="1"/>
  <c r="J60" i="6" s="1"/>
  <c r="F224" i="1"/>
  <c r="J58" i="6" s="1"/>
  <c r="F216" i="1"/>
  <c r="J56" i="6" s="1"/>
  <c r="F208" i="1"/>
  <c r="J54" i="6" s="1"/>
  <c r="F200" i="1"/>
  <c r="J52" i="6" s="1"/>
  <c r="F192" i="1"/>
  <c r="J50" i="6" s="1"/>
  <c r="F184" i="1"/>
  <c r="J48" i="6" s="1"/>
  <c r="F176" i="1"/>
  <c r="J46" i="6" s="1"/>
  <c r="F168" i="1"/>
  <c r="J44" i="6" s="1"/>
  <c r="F160" i="1"/>
  <c r="J42" i="6" s="1"/>
  <c r="F152" i="1"/>
  <c r="J40" i="6" s="1"/>
  <c r="F144" i="1"/>
  <c r="J38" i="6" s="1"/>
  <c r="F136" i="1"/>
  <c r="J36" i="6" s="1"/>
  <c r="F128" i="1"/>
  <c r="J34" i="6" s="1"/>
  <c r="F120" i="1"/>
  <c r="J32" i="6" s="1"/>
  <c r="F112" i="1"/>
  <c r="J30" i="6" s="1"/>
  <c r="F104" i="1"/>
  <c r="J28" i="6" s="1"/>
  <c r="F96" i="1"/>
  <c r="J26" i="6" s="1"/>
  <c r="F88" i="1"/>
  <c r="J24" i="6" s="1"/>
  <c r="F80" i="1"/>
  <c r="J22" i="6" s="1"/>
  <c r="F72" i="1"/>
  <c r="J20" i="6" s="1"/>
  <c r="F64" i="1"/>
  <c r="J18" i="6" s="1"/>
  <c r="F56" i="1"/>
  <c r="J16" i="6" s="1"/>
  <c r="F48" i="1"/>
  <c r="J14" i="6" s="1"/>
  <c r="F40" i="1"/>
  <c r="J12" i="6" s="1"/>
  <c r="F32" i="1"/>
  <c r="J10" i="6" s="1"/>
  <c r="F24" i="1"/>
  <c r="J8" i="6" s="1"/>
  <c r="F16" i="1"/>
  <c r="J6" i="6" s="1"/>
  <c r="F8" i="1"/>
  <c r="J4" i="6" s="1"/>
  <c r="F9991" i="1"/>
  <c r="I2500" i="6" s="1"/>
  <c r="F9978" i="1"/>
  <c r="H2497" i="6" s="1"/>
  <c r="F9966" i="1"/>
  <c r="H2494" i="6" s="1"/>
  <c r="F9953" i="1"/>
  <c r="K2490" i="6" s="1"/>
  <c r="F9941" i="1"/>
  <c r="K2487" i="6" s="1"/>
  <c r="F9927" i="1"/>
  <c r="I2484" i="6" s="1"/>
  <c r="F9914" i="1"/>
  <c r="H2481" i="6" s="1"/>
  <c r="F9902" i="1"/>
  <c r="H2478" i="6" s="1"/>
  <c r="F9889" i="1"/>
  <c r="K2474" i="6" s="1"/>
  <c r="F9877" i="1"/>
  <c r="K2471" i="6" s="1"/>
  <c r="F9863" i="1"/>
  <c r="I2468" i="6" s="1"/>
  <c r="F9850" i="1"/>
  <c r="H2465" i="6" s="1"/>
  <c r="F9838" i="1"/>
  <c r="H2462" i="6" s="1"/>
  <c r="F9825" i="1"/>
  <c r="K2458" i="6" s="1"/>
  <c r="F9813" i="1"/>
  <c r="K2455" i="6" s="1"/>
  <c r="F9799" i="1"/>
  <c r="I2452" i="6" s="1"/>
  <c r="F9786" i="1"/>
  <c r="H2449" i="6" s="1"/>
  <c r="F9774" i="1"/>
  <c r="H2446" i="6" s="1"/>
  <c r="F9761" i="1"/>
  <c r="K2442" i="6" s="1"/>
  <c r="F9749" i="1"/>
  <c r="K2439" i="6" s="1"/>
  <c r="F9735" i="1"/>
  <c r="I2436" i="6" s="1"/>
  <c r="F9722" i="1"/>
  <c r="H2433" i="6" s="1"/>
  <c r="F9710" i="1"/>
  <c r="H2430" i="6" s="1"/>
  <c r="F9697" i="1"/>
  <c r="K2426" i="6" s="1"/>
  <c r="F9685" i="1"/>
  <c r="K2423" i="6" s="1"/>
  <c r="F9671" i="1"/>
  <c r="I2420" i="6" s="1"/>
  <c r="F9658" i="1"/>
  <c r="H2417" i="6" s="1"/>
  <c r="F9646" i="1"/>
  <c r="H2414" i="6" s="1"/>
  <c r="F9633" i="1"/>
  <c r="K2410" i="6" s="1"/>
  <c r="F9621" i="1"/>
  <c r="K2407" i="6" s="1"/>
  <c r="F9607" i="1"/>
  <c r="I2404" i="6" s="1"/>
  <c r="F9594" i="1"/>
  <c r="H2401" i="6" s="1"/>
  <c r="F9582" i="1"/>
  <c r="H2398" i="6" s="1"/>
  <c r="F9569" i="1"/>
  <c r="K2394" i="6" s="1"/>
  <c r="F9557" i="1"/>
  <c r="K2391" i="6" s="1"/>
  <c r="F9543" i="1"/>
  <c r="I2388" i="6" s="1"/>
  <c r="F9530" i="1"/>
  <c r="H2385" i="6" s="1"/>
  <c r="F9518" i="1"/>
  <c r="H2382" i="6" s="1"/>
  <c r="F9505" i="1"/>
  <c r="K2378" i="6" s="1"/>
  <c r="F9493" i="1"/>
  <c r="K2375" i="6" s="1"/>
  <c r="F9479" i="1"/>
  <c r="I2372" i="6" s="1"/>
  <c r="F9466" i="1"/>
  <c r="H2369" i="6" s="1"/>
  <c r="F9454" i="1"/>
  <c r="H2366" i="6" s="1"/>
  <c r="F9441" i="1"/>
  <c r="K2362" i="6" s="1"/>
  <c r="F9429" i="1"/>
  <c r="K2359" i="6" s="1"/>
  <c r="F9415" i="1"/>
  <c r="I2356" i="6" s="1"/>
  <c r="F9402" i="1"/>
  <c r="H2353" i="6" s="1"/>
  <c r="F9390" i="1"/>
  <c r="H2350" i="6" s="1"/>
  <c r="F9377" i="1"/>
  <c r="K2346" i="6" s="1"/>
  <c r="F9365" i="1"/>
  <c r="K2343" i="6" s="1"/>
  <c r="F9351" i="1"/>
  <c r="I2340" i="6" s="1"/>
  <c r="F9338" i="1"/>
  <c r="H2337" i="6" s="1"/>
  <c r="F9326" i="1"/>
  <c r="H2334" i="6" s="1"/>
  <c r="F9313" i="1"/>
  <c r="K2330" i="6" s="1"/>
  <c r="F9301" i="1"/>
  <c r="K2327" i="6" s="1"/>
  <c r="F9287" i="1"/>
  <c r="I2324" i="6" s="1"/>
  <c r="F9274" i="1"/>
  <c r="H2321" i="6" s="1"/>
  <c r="F9262" i="1"/>
  <c r="H2318" i="6" s="1"/>
  <c r="F9249" i="1"/>
  <c r="K2314" i="6" s="1"/>
  <c r="F9237" i="1"/>
  <c r="K2311" i="6" s="1"/>
  <c r="F9223" i="1"/>
  <c r="I2308" i="6" s="1"/>
  <c r="F9210" i="1"/>
  <c r="H2305" i="6" s="1"/>
  <c r="F9198" i="1"/>
  <c r="H2302" i="6" s="1"/>
  <c r="F9185" i="1"/>
  <c r="K2298" i="6" s="1"/>
  <c r="F9173" i="1"/>
  <c r="K2295" i="6" s="1"/>
  <c r="F9159" i="1"/>
  <c r="I2292" i="6" s="1"/>
  <c r="F9146" i="1"/>
  <c r="H2289" i="6" s="1"/>
  <c r="F9134" i="1"/>
  <c r="H2286" i="6" s="1"/>
  <c r="F9121" i="1"/>
  <c r="K2282" i="6" s="1"/>
  <c r="F9109" i="1"/>
  <c r="K2279" i="6" s="1"/>
  <c r="F9095" i="1"/>
  <c r="I2276" i="6" s="1"/>
  <c r="F9082" i="1"/>
  <c r="H2273" i="6" s="1"/>
  <c r="F9070" i="1"/>
  <c r="H2270" i="6" s="1"/>
  <c r="F9057" i="1"/>
  <c r="K2266" i="6" s="1"/>
  <c r="F9045" i="1"/>
  <c r="K2263" i="6" s="1"/>
  <c r="F9031" i="1"/>
  <c r="I2260" i="6" s="1"/>
  <c r="F9018" i="1"/>
  <c r="H2257" i="6" s="1"/>
  <c r="F9006" i="1"/>
  <c r="H2254" i="6" s="1"/>
  <c r="F8993" i="1"/>
  <c r="K2250" i="6" s="1"/>
  <c r="F8981" i="1"/>
  <c r="K2247" i="6" s="1"/>
  <c r="F8967" i="1"/>
  <c r="I2244" i="6" s="1"/>
  <c r="F8954" i="1"/>
  <c r="H2241" i="6" s="1"/>
  <c r="F8942" i="1"/>
  <c r="H2238" i="6" s="1"/>
  <c r="F8929" i="1"/>
  <c r="K2234" i="6" s="1"/>
  <c r="F8917" i="1"/>
  <c r="K2231" i="6" s="1"/>
  <c r="F8903" i="1"/>
  <c r="I2228" i="6" s="1"/>
  <c r="F8890" i="1"/>
  <c r="H2225" i="6" s="1"/>
  <c r="F8878" i="1"/>
  <c r="H2222" i="6" s="1"/>
  <c r="F8865" i="1"/>
  <c r="K2218" i="6" s="1"/>
  <c r="F8853" i="1"/>
  <c r="K2215" i="6" s="1"/>
  <c r="F8839" i="1"/>
  <c r="I2212" i="6" s="1"/>
  <c r="F8826" i="1"/>
  <c r="H2209" i="6" s="1"/>
  <c r="F8814" i="1"/>
  <c r="H2206" i="6" s="1"/>
  <c r="F8801" i="1"/>
  <c r="K2202" i="6" s="1"/>
  <c r="F8789" i="1"/>
  <c r="K2199" i="6" s="1"/>
  <c r="F8775" i="1"/>
  <c r="I2196" i="6" s="1"/>
  <c r="F8762" i="1"/>
  <c r="H2193" i="6" s="1"/>
  <c r="F8750" i="1"/>
  <c r="H2190" i="6" s="1"/>
  <c r="F8737" i="1"/>
  <c r="K2186" i="6" s="1"/>
  <c r="F8725" i="1"/>
  <c r="K2183" i="6" s="1"/>
  <c r="F8711" i="1"/>
  <c r="I2180" i="6" s="1"/>
  <c r="F8698" i="1"/>
  <c r="H2177" i="6" s="1"/>
  <c r="F8686" i="1"/>
  <c r="H2174" i="6" s="1"/>
  <c r="F8673" i="1"/>
  <c r="K2170" i="6" s="1"/>
  <c r="F8661" i="1"/>
  <c r="K2167" i="6" s="1"/>
  <c r="F8647" i="1"/>
  <c r="I2164" i="6" s="1"/>
  <c r="F8634" i="1"/>
  <c r="H2161" i="6" s="1"/>
  <c r="F8622" i="1"/>
  <c r="H2158" i="6" s="1"/>
  <c r="F8609" i="1"/>
  <c r="K2154" i="6" s="1"/>
  <c r="F8597" i="1"/>
  <c r="K2151" i="6" s="1"/>
  <c r="F8583" i="1"/>
  <c r="I2148" i="6" s="1"/>
  <c r="F8570" i="1"/>
  <c r="H2145" i="6" s="1"/>
  <c r="F8558" i="1"/>
  <c r="H2142" i="6" s="1"/>
  <c r="F8545" i="1"/>
  <c r="K2138" i="6" s="1"/>
  <c r="F8533" i="1"/>
  <c r="K2135" i="6" s="1"/>
  <c r="F8519" i="1"/>
  <c r="I2132" i="6" s="1"/>
  <c r="F8506" i="1"/>
  <c r="H2129" i="6" s="1"/>
  <c r="F8494" i="1"/>
  <c r="H2126" i="6" s="1"/>
  <c r="F8481" i="1"/>
  <c r="K2122" i="6" s="1"/>
  <c r="F8469" i="1"/>
  <c r="K2119" i="6" s="1"/>
  <c r="F8455" i="1"/>
  <c r="I2116" i="6" s="1"/>
  <c r="F8442" i="1"/>
  <c r="H2113" i="6" s="1"/>
  <c r="F8430" i="1"/>
  <c r="H2110" i="6" s="1"/>
  <c r="F8417" i="1"/>
  <c r="K2106" i="6" s="1"/>
  <c r="F8405" i="1"/>
  <c r="K2103" i="6" s="1"/>
  <c r="F8391" i="1"/>
  <c r="I2100" i="6" s="1"/>
  <c r="F8378" i="1"/>
  <c r="H2097" i="6" s="1"/>
  <c r="F8366" i="1"/>
  <c r="H2094" i="6" s="1"/>
  <c r="F8353" i="1"/>
  <c r="K2090" i="6" s="1"/>
  <c r="F8341" i="1"/>
  <c r="K2087" i="6" s="1"/>
  <c r="F8327" i="1"/>
  <c r="I2084" i="6" s="1"/>
  <c r="F8314" i="1"/>
  <c r="H2081" i="6" s="1"/>
  <c r="F8302" i="1"/>
  <c r="H2078" i="6" s="1"/>
  <c r="F8289" i="1"/>
  <c r="K2074" i="6" s="1"/>
  <c r="F8277" i="1"/>
  <c r="K2071" i="6" s="1"/>
  <c r="F8263" i="1"/>
  <c r="I2068" i="6" s="1"/>
  <c r="F8250" i="1"/>
  <c r="H2065" i="6" s="1"/>
  <c r="F8238" i="1"/>
  <c r="H2062" i="6" s="1"/>
  <c r="F8225" i="1"/>
  <c r="K2058" i="6" s="1"/>
  <c r="F8213" i="1"/>
  <c r="K2055" i="6" s="1"/>
  <c r="F8199" i="1"/>
  <c r="I2052" i="6" s="1"/>
  <c r="F8186" i="1"/>
  <c r="H2049" i="6" s="1"/>
  <c r="F8174" i="1"/>
  <c r="H2046" i="6" s="1"/>
  <c r="F8161" i="1"/>
  <c r="K2042" i="6" s="1"/>
  <c r="F8149" i="1"/>
  <c r="K2039" i="6" s="1"/>
  <c r="F8135" i="1"/>
  <c r="I2036" i="6" s="1"/>
  <c r="F8122" i="1"/>
  <c r="H2033" i="6" s="1"/>
  <c r="F8110" i="1"/>
  <c r="H2030" i="6" s="1"/>
  <c r="F8097" i="1"/>
  <c r="K2026" i="6" s="1"/>
  <c r="F8085" i="1"/>
  <c r="K2023" i="6" s="1"/>
  <c r="F8071" i="1"/>
  <c r="I2020" i="6" s="1"/>
  <c r="F8058" i="1"/>
  <c r="H2017" i="6" s="1"/>
  <c r="F8046" i="1"/>
  <c r="H2014" i="6" s="1"/>
  <c r="F8033" i="1"/>
  <c r="K2010" i="6" s="1"/>
  <c r="F8021" i="1"/>
  <c r="K2007" i="6" s="1"/>
  <c r="F8007" i="1"/>
  <c r="I2004" i="6" s="1"/>
  <c r="F7994" i="1"/>
  <c r="H2001" i="6" s="1"/>
  <c r="F7982" i="1"/>
  <c r="H1998" i="6" s="1"/>
  <c r="F7969" i="1"/>
  <c r="K1994" i="6" s="1"/>
  <c r="F7957" i="1"/>
  <c r="K1991" i="6" s="1"/>
  <c r="F7943" i="1"/>
  <c r="I1988" i="6" s="1"/>
  <c r="F7930" i="1"/>
  <c r="H1985" i="6" s="1"/>
  <c r="F7918" i="1"/>
  <c r="H1982" i="6" s="1"/>
  <c r="F7905" i="1"/>
  <c r="K1978" i="6" s="1"/>
  <c r="F7893" i="1"/>
  <c r="K1975" i="6" s="1"/>
  <c r="F7879" i="1"/>
  <c r="I1972" i="6" s="1"/>
  <c r="F7866" i="1"/>
  <c r="H1969" i="6" s="1"/>
  <c r="F7854" i="1"/>
  <c r="H1966" i="6" s="1"/>
  <c r="F7841" i="1"/>
  <c r="K1962" i="6" s="1"/>
  <c r="F7829" i="1"/>
  <c r="K1959" i="6" s="1"/>
  <c r="F7815" i="1"/>
  <c r="I1956" i="6" s="1"/>
  <c r="F7802" i="1"/>
  <c r="H1953" i="6" s="1"/>
  <c r="F7790" i="1"/>
  <c r="H1950" i="6" s="1"/>
  <c r="F7777" i="1"/>
  <c r="K1946" i="6" s="1"/>
  <c r="F7765" i="1"/>
  <c r="K1943" i="6" s="1"/>
  <c r="F7751" i="1"/>
  <c r="I1940" i="6" s="1"/>
  <c r="F7738" i="1"/>
  <c r="H1937" i="6" s="1"/>
  <c r="F7726" i="1"/>
  <c r="H1934" i="6" s="1"/>
  <c r="F7713" i="1"/>
  <c r="K1930" i="6" s="1"/>
  <c r="F7701" i="1"/>
  <c r="K1927" i="6" s="1"/>
  <c r="F7687" i="1"/>
  <c r="I1924" i="6" s="1"/>
  <c r="F7674" i="1"/>
  <c r="H1921" i="6" s="1"/>
  <c r="F7662" i="1"/>
  <c r="H1918" i="6" s="1"/>
  <c r="F7649" i="1"/>
  <c r="K1914" i="6" s="1"/>
  <c r="F7637" i="1"/>
  <c r="K1911" i="6" s="1"/>
  <c r="F7623" i="1"/>
  <c r="I1908" i="6" s="1"/>
  <c r="F7610" i="1"/>
  <c r="H1905" i="6" s="1"/>
  <c r="F7598" i="1"/>
  <c r="H1902" i="6" s="1"/>
  <c r="F7585" i="1"/>
  <c r="K1898" i="6" s="1"/>
  <c r="F7573" i="1"/>
  <c r="K1895" i="6" s="1"/>
  <c r="F7559" i="1"/>
  <c r="I1892" i="6" s="1"/>
  <c r="F7546" i="1"/>
  <c r="H1889" i="6" s="1"/>
  <c r="F7534" i="1"/>
  <c r="H1886" i="6" s="1"/>
  <c r="F7521" i="1"/>
  <c r="K1882" i="6" s="1"/>
  <c r="F7509" i="1"/>
  <c r="K1879" i="6" s="1"/>
  <c r="F7495" i="1"/>
  <c r="I1876" i="6" s="1"/>
  <c r="F7482" i="1"/>
  <c r="H1873" i="6" s="1"/>
  <c r="F7470" i="1"/>
  <c r="H1870" i="6" s="1"/>
  <c r="F7457" i="1"/>
  <c r="K1866" i="6" s="1"/>
  <c r="F7445" i="1"/>
  <c r="K1863" i="6" s="1"/>
  <c r="F7431" i="1"/>
  <c r="I1860" i="6" s="1"/>
  <c r="F7418" i="1"/>
  <c r="H1857" i="6" s="1"/>
  <c r="F7406" i="1"/>
  <c r="H1854" i="6" s="1"/>
  <c r="F7393" i="1"/>
  <c r="K1850" i="6" s="1"/>
  <c r="F7381" i="1"/>
  <c r="K1847" i="6" s="1"/>
  <c r="F7367" i="1"/>
  <c r="I1844" i="6" s="1"/>
  <c r="F7354" i="1"/>
  <c r="H1841" i="6" s="1"/>
  <c r="F7342" i="1"/>
  <c r="H1838" i="6" s="1"/>
  <c r="F7329" i="1"/>
  <c r="K1834" i="6" s="1"/>
  <c r="F7317" i="1"/>
  <c r="K1831" i="6" s="1"/>
  <c r="F7303" i="1"/>
  <c r="I1828" i="6" s="1"/>
  <c r="F7290" i="1"/>
  <c r="H1825" i="6" s="1"/>
  <c r="F7278" i="1"/>
  <c r="H1822" i="6" s="1"/>
  <c r="F7265" i="1"/>
  <c r="K1818" i="6" s="1"/>
  <c r="F7253" i="1"/>
  <c r="K1815" i="6" s="1"/>
  <c r="F7239" i="1"/>
  <c r="I1812" i="6" s="1"/>
  <c r="F7226" i="1"/>
  <c r="H1809" i="6" s="1"/>
  <c r="F7214" i="1"/>
  <c r="H1806" i="6" s="1"/>
  <c r="F7201" i="1"/>
  <c r="K1802" i="6" s="1"/>
  <c r="F7189" i="1"/>
  <c r="K1799" i="6" s="1"/>
  <c r="F7175" i="1"/>
  <c r="I1796" i="6" s="1"/>
  <c r="F7162" i="1"/>
  <c r="H1793" i="6" s="1"/>
  <c r="F7150" i="1"/>
  <c r="H1790" i="6" s="1"/>
  <c r="F7137" i="1"/>
  <c r="K1786" i="6" s="1"/>
  <c r="F7125" i="1"/>
  <c r="K1783" i="6" s="1"/>
  <c r="F7111" i="1"/>
  <c r="I1780" i="6" s="1"/>
  <c r="F7098" i="1"/>
  <c r="H1777" i="6" s="1"/>
  <c r="F7086" i="1"/>
  <c r="H1774" i="6" s="1"/>
  <c r="F7073" i="1"/>
  <c r="K1770" i="6" s="1"/>
  <c r="F7061" i="1"/>
  <c r="K1767" i="6" s="1"/>
  <c r="F7047" i="1"/>
  <c r="I1764" i="6" s="1"/>
  <c r="F7034" i="1"/>
  <c r="H1761" i="6" s="1"/>
  <c r="F7022" i="1"/>
  <c r="H1758" i="6" s="1"/>
  <c r="F7009" i="1"/>
  <c r="K1754" i="6" s="1"/>
  <c r="F6997" i="1"/>
  <c r="K1751" i="6" s="1"/>
  <c r="F6983" i="1"/>
  <c r="I1748" i="6" s="1"/>
  <c r="F6970" i="1"/>
  <c r="H1745" i="6" s="1"/>
  <c r="F6958" i="1"/>
  <c r="H1742" i="6" s="1"/>
  <c r="F6945" i="1"/>
  <c r="K1738" i="6" s="1"/>
  <c r="F6933" i="1"/>
  <c r="K1735" i="6" s="1"/>
  <c r="F6919" i="1"/>
  <c r="I1732" i="6" s="1"/>
  <c r="F6906" i="1"/>
  <c r="H1729" i="6" s="1"/>
  <c r="F6894" i="1"/>
  <c r="H1726" i="6" s="1"/>
  <c r="F6881" i="1"/>
  <c r="K1722" i="6" s="1"/>
  <c r="F6869" i="1"/>
  <c r="K1719" i="6" s="1"/>
  <c r="F6855" i="1"/>
  <c r="I1716" i="6" s="1"/>
  <c r="F6842" i="1"/>
  <c r="H1713" i="6" s="1"/>
  <c r="F6830" i="1"/>
  <c r="H1710" i="6" s="1"/>
  <c r="F6817" i="1"/>
  <c r="K1706" i="6" s="1"/>
  <c r="F6805" i="1"/>
  <c r="K1703" i="6" s="1"/>
  <c r="F6791" i="1"/>
  <c r="I1700" i="6" s="1"/>
  <c r="F6778" i="1"/>
  <c r="H1697" i="6" s="1"/>
  <c r="F6766" i="1"/>
  <c r="H1694" i="6" s="1"/>
  <c r="F6753" i="1"/>
  <c r="K1690" i="6" s="1"/>
  <c r="F6741" i="1"/>
  <c r="K1687" i="6" s="1"/>
  <c r="F6727" i="1"/>
  <c r="I1684" i="6" s="1"/>
  <c r="F6714" i="1"/>
  <c r="H1681" i="6" s="1"/>
  <c r="F6702" i="1"/>
  <c r="H1678" i="6" s="1"/>
  <c r="F6689" i="1"/>
  <c r="K1674" i="6" s="1"/>
  <c r="F6677" i="1"/>
  <c r="K1671" i="6" s="1"/>
  <c r="F6663" i="1"/>
  <c r="I1668" i="6" s="1"/>
  <c r="F6650" i="1"/>
  <c r="H1665" i="6" s="1"/>
  <c r="F6638" i="1"/>
  <c r="H1662" i="6" s="1"/>
  <c r="F6625" i="1"/>
  <c r="K1658" i="6" s="1"/>
  <c r="F6613" i="1"/>
  <c r="K1655" i="6" s="1"/>
  <c r="F6599" i="1"/>
  <c r="I1652" i="6" s="1"/>
  <c r="F6586" i="1"/>
  <c r="H1649" i="6" s="1"/>
  <c r="F6574" i="1"/>
  <c r="H1646" i="6" s="1"/>
  <c r="F6561" i="1"/>
  <c r="K1642" i="6" s="1"/>
  <c r="F6549" i="1"/>
  <c r="K1639" i="6" s="1"/>
  <c r="F6535" i="1"/>
  <c r="I1636" i="6" s="1"/>
  <c r="F6522" i="1"/>
  <c r="H1633" i="6" s="1"/>
  <c r="F6510" i="1"/>
  <c r="H1630" i="6" s="1"/>
  <c r="F6497" i="1"/>
  <c r="K1626" i="6" s="1"/>
  <c r="F6485" i="1"/>
  <c r="K1623" i="6" s="1"/>
  <c r="F6471" i="1"/>
  <c r="I1620" i="6" s="1"/>
  <c r="F6458" i="1"/>
  <c r="H1617" i="6" s="1"/>
  <c r="F6446" i="1"/>
  <c r="H1614" i="6" s="1"/>
  <c r="F6433" i="1"/>
  <c r="K1610" i="6" s="1"/>
  <c r="F6421" i="1"/>
  <c r="K1607" i="6" s="1"/>
  <c r="F6407" i="1"/>
  <c r="I1604" i="6" s="1"/>
  <c r="F6394" i="1"/>
  <c r="H1601" i="6" s="1"/>
  <c r="F6382" i="1"/>
  <c r="H1598" i="6" s="1"/>
  <c r="F6369" i="1"/>
  <c r="K1594" i="6" s="1"/>
  <c r="F6357" i="1"/>
  <c r="K1591" i="6" s="1"/>
  <c r="F6343" i="1"/>
  <c r="I1588" i="6" s="1"/>
  <c r="F6330" i="1"/>
  <c r="H1585" i="6" s="1"/>
  <c r="F6318" i="1"/>
  <c r="H1582" i="6" s="1"/>
  <c r="F6305" i="1"/>
  <c r="K1578" i="6" s="1"/>
  <c r="F6293" i="1"/>
  <c r="K1575" i="6" s="1"/>
  <c r="F6279" i="1"/>
  <c r="I1572" i="6" s="1"/>
  <c r="F6266" i="1"/>
  <c r="H1569" i="6" s="1"/>
  <c r="F6254" i="1"/>
  <c r="H1566" i="6" s="1"/>
  <c r="F6241" i="1"/>
  <c r="K1562" i="6" s="1"/>
  <c r="F6229" i="1"/>
  <c r="K1559" i="6" s="1"/>
  <c r="F6215" i="1"/>
  <c r="I1556" i="6" s="1"/>
  <c r="F6202" i="1"/>
  <c r="H1553" i="6" s="1"/>
  <c r="F6190" i="1"/>
  <c r="H1550" i="6" s="1"/>
  <c r="F6177" i="1"/>
  <c r="K1546" i="6" s="1"/>
  <c r="F6165" i="1"/>
  <c r="K1543" i="6" s="1"/>
  <c r="F6151" i="1"/>
  <c r="I1540" i="6" s="1"/>
  <c r="F6138" i="1"/>
  <c r="H1537" i="6" s="1"/>
  <c r="F6126" i="1"/>
  <c r="H1534" i="6" s="1"/>
  <c r="F6113" i="1"/>
  <c r="K1530" i="6" s="1"/>
  <c r="F6101" i="1"/>
  <c r="K1527" i="6" s="1"/>
  <c r="F6087" i="1"/>
  <c r="I1524" i="6" s="1"/>
  <c r="F6074" i="1"/>
  <c r="H1521" i="6" s="1"/>
  <c r="F6062" i="1"/>
  <c r="H1518" i="6" s="1"/>
  <c r="F6049" i="1"/>
  <c r="K1514" i="6" s="1"/>
  <c r="F6037" i="1"/>
  <c r="K1511" i="6" s="1"/>
  <c r="F6023" i="1"/>
  <c r="I1508" i="6" s="1"/>
  <c r="F6010" i="1"/>
  <c r="H1505" i="6" s="1"/>
  <c r="F5998" i="1"/>
  <c r="H1502" i="6" s="1"/>
  <c r="F5985" i="1"/>
  <c r="K1498" i="6" s="1"/>
  <c r="F5973" i="1"/>
  <c r="K1495" i="6" s="1"/>
  <c r="F5959" i="1"/>
  <c r="I1492" i="6" s="1"/>
  <c r="F5946" i="1"/>
  <c r="H1489" i="6" s="1"/>
  <c r="F5934" i="1"/>
  <c r="H1486" i="6" s="1"/>
  <c r="F5921" i="1"/>
  <c r="K1482" i="6" s="1"/>
  <c r="F5909" i="1"/>
  <c r="K1479" i="6" s="1"/>
  <c r="F5895" i="1"/>
  <c r="I1476" i="6" s="1"/>
  <c r="F5882" i="1"/>
  <c r="H1473" i="6" s="1"/>
  <c r="F5870" i="1"/>
  <c r="H1470" i="6" s="1"/>
  <c r="F5857" i="1"/>
  <c r="K1466" i="6" s="1"/>
  <c r="F5845" i="1"/>
  <c r="K1463" i="6" s="1"/>
  <c r="F5831" i="1"/>
  <c r="I1460" i="6" s="1"/>
  <c r="F5818" i="1"/>
  <c r="H1457" i="6" s="1"/>
  <c r="F5806" i="1"/>
  <c r="H1454" i="6" s="1"/>
  <c r="F5793" i="1"/>
  <c r="K1450" i="6" s="1"/>
  <c r="F5781" i="1"/>
  <c r="K1447" i="6" s="1"/>
  <c r="F5767" i="1"/>
  <c r="I1444" i="6" s="1"/>
  <c r="F5754" i="1"/>
  <c r="H1441" i="6" s="1"/>
  <c r="F5742" i="1"/>
  <c r="H1438" i="6" s="1"/>
  <c r="F5729" i="1"/>
  <c r="K1434" i="6" s="1"/>
  <c r="F5717" i="1"/>
  <c r="K1431" i="6" s="1"/>
  <c r="F5703" i="1"/>
  <c r="I1428" i="6" s="1"/>
  <c r="F5690" i="1"/>
  <c r="H1425" i="6" s="1"/>
  <c r="F5678" i="1"/>
  <c r="H1422" i="6" s="1"/>
  <c r="F5665" i="1"/>
  <c r="K1418" i="6" s="1"/>
  <c r="F5653" i="1"/>
  <c r="K1415" i="6" s="1"/>
  <c r="F5639" i="1"/>
  <c r="I1412" i="6" s="1"/>
  <c r="F5626" i="1"/>
  <c r="H1409" i="6" s="1"/>
  <c r="F5614" i="1"/>
  <c r="H1406" i="6" s="1"/>
  <c r="F5601" i="1"/>
  <c r="K1402" i="6" s="1"/>
  <c r="F5589" i="1"/>
  <c r="K1399" i="6" s="1"/>
  <c r="F5575" i="1"/>
  <c r="I1396" i="6" s="1"/>
  <c r="F5562" i="1"/>
  <c r="H1393" i="6" s="1"/>
  <c r="F5550" i="1"/>
  <c r="H1390" i="6" s="1"/>
  <c r="F5537" i="1"/>
  <c r="K1386" i="6" s="1"/>
  <c r="F5525" i="1"/>
  <c r="K1383" i="6" s="1"/>
  <c r="F5511" i="1"/>
  <c r="I1380" i="6" s="1"/>
  <c r="F5498" i="1"/>
  <c r="H1377" i="6" s="1"/>
  <c r="F5486" i="1"/>
  <c r="H1374" i="6" s="1"/>
  <c r="F5473" i="1"/>
  <c r="K1370" i="6" s="1"/>
  <c r="F5461" i="1"/>
  <c r="K1367" i="6" s="1"/>
  <c r="F5447" i="1"/>
  <c r="I1364" i="6" s="1"/>
  <c r="F5434" i="1"/>
  <c r="H1361" i="6" s="1"/>
  <c r="F5422" i="1"/>
  <c r="H1358" i="6" s="1"/>
  <c r="F5409" i="1"/>
  <c r="K1354" i="6" s="1"/>
  <c r="F5397" i="1"/>
  <c r="K1351" i="6" s="1"/>
  <c r="F5383" i="1"/>
  <c r="I1348" i="6" s="1"/>
  <c r="F5370" i="1"/>
  <c r="H1345" i="6" s="1"/>
  <c r="F5358" i="1"/>
  <c r="H1342" i="6" s="1"/>
  <c r="F5345" i="1"/>
  <c r="K1338" i="6" s="1"/>
  <c r="F5333" i="1"/>
  <c r="K1335" i="6" s="1"/>
  <c r="F5319" i="1"/>
  <c r="I1332" i="6" s="1"/>
  <c r="F5306" i="1"/>
  <c r="H1329" i="6" s="1"/>
  <c r="F5294" i="1"/>
  <c r="H1326" i="6" s="1"/>
  <c r="F5281" i="1"/>
  <c r="K1322" i="6" s="1"/>
  <c r="F5269" i="1"/>
  <c r="K1319" i="6" s="1"/>
  <c r="F5255" i="1"/>
  <c r="I1316" i="6" s="1"/>
  <c r="F5242" i="1"/>
  <c r="H1313" i="6" s="1"/>
  <c r="F5230" i="1"/>
  <c r="H1310" i="6" s="1"/>
  <c r="F5217" i="1"/>
  <c r="K1306" i="6" s="1"/>
  <c r="F5205" i="1"/>
  <c r="K1303" i="6" s="1"/>
  <c r="F5191" i="1"/>
  <c r="I1300" i="6" s="1"/>
  <c r="F5178" i="1"/>
  <c r="H1297" i="6" s="1"/>
  <c r="F5166" i="1"/>
  <c r="H1294" i="6" s="1"/>
  <c r="F5153" i="1"/>
  <c r="K1290" i="6" s="1"/>
  <c r="F5141" i="1"/>
  <c r="K1287" i="6" s="1"/>
  <c r="F5127" i="1"/>
  <c r="I1284" i="6" s="1"/>
  <c r="F5114" i="1"/>
  <c r="H1281" i="6" s="1"/>
  <c r="F5102" i="1"/>
  <c r="H1278" i="6" s="1"/>
  <c r="F5089" i="1"/>
  <c r="K1274" i="6" s="1"/>
  <c r="F5077" i="1"/>
  <c r="K1271" i="6" s="1"/>
  <c r="F5063" i="1"/>
  <c r="I1268" i="6" s="1"/>
  <c r="F5050" i="1"/>
  <c r="H1265" i="6" s="1"/>
  <c r="F5038" i="1"/>
  <c r="H1262" i="6" s="1"/>
  <c r="F5025" i="1"/>
  <c r="K1258" i="6" s="1"/>
  <c r="F5013" i="1"/>
  <c r="K1255" i="6" s="1"/>
  <c r="F4999" i="1"/>
  <c r="I1252" i="6" s="1"/>
  <c r="F4986" i="1"/>
  <c r="H1249" i="6" s="1"/>
  <c r="F4974" i="1"/>
  <c r="H1246" i="6" s="1"/>
  <c r="F4961" i="1"/>
  <c r="K1242" i="6" s="1"/>
  <c r="F4949" i="1"/>
  <c r="K1239" i="6" s="1"/>
  <c r="F4935" i="1"/>
  <c r="I1236" i="6" s="1"/>
  <c r="F4922" i="1"/>
  <c r="H1233" i="6" s="1"/>
  <c r="F4910" i="1"/>
  <c r="H1230" i="6" s="1"/>
  <c r="F4897" i="1"/>
  <c r="K1226" i="6" s="1"/>
  <c r="F4885" i="1"/>
  <c r="K1223" i="6" s="1"/>
  <c r="F4871" i="1"/>
  <c r="I1220" i="6" s="1"/>
  <c r="F4858" i="1"/>
  <c r="H1217" i="6" s="1"/>
  <c r="F4846" i="1"/>
  <c r="H1214" i="6" s="1"/>
  <c r="F4833" i="1"/>
  <c r="K1210" i="6" s="1"/>
  <c r="F4821" i="1"/>
  <c r="K1207" i="6" s="1"/>
  <c r="F4807" i="1"/>
  <c r="I1204" i="6" s="1"/>
  <c r="F4794" i="1"/>
  <c r="H1201" i="6" s="1"/>
  <c r="F4782" i="1"/>
  <c r="H1198" i="6" s="1"/>
  <c r="F4769" i="1"/>
  <c r="K1194" i="6" s="1"/>
  <c r="F4757" i="1"/>
  <c r="K1191" i="6" s="1"/>
  <c r="F4743" i="1"/>
  <c r="I1188" i="6" s="1"/>
  <c r="F4730" i="1"/>
  <c r="H1185" i="6" s="1"/>
  <c r="F4718" i="1"/>
  <c r="H1182" i="6" s="1"/>
  <c r="F4705" i="1"/>
  <c r="K1178" i="6" s="1"/>
  <c r="F4693" i="1"/>
  <c r="K1175" i="6" s="1"/>
  <c r="F4679" i="1"/>
  <c r="I1172" i="6" s="1"/>
  <c r="F4666" i="1"/>
  <c r="H1169" i="6" s="1"/>
  <c r="F4654" i="1"/>
  <c r="H1166" i="6" s="1"/>
  <c r="F4641" i="1"/>
  <c r="K1162" i="6" s="1"/>
  <c r="F4629" i="1"/>
  <c r="K1159" i="6" s="1"/>
  <c r="F4615" i="1"/>
  <c r="I1156" i="6" s="1"/>
  <c r="F4602" i="1"/>
  <c r="H1153" i="6" s="1"/>
  <c r="F4590" i="1"/>
  <c r="H1150" i="6" s="1"/>
  <c r="F4577" i="1"/>
  <c r="K1146" i="6" s="1"/>
  <c r="F4565" i="1"/>
  <c r="K1143" i="6" s="1"/>
  <c r="F4551" i="1"/>
  <c r="I1140" i="6" s="1"/>
  <c r="F4538" i="1"/>
  <c r="H1137" i="6" s="1"/>
  <c r="F4526" i="1"/>
  <c r="H1134" i="6" s="1"/>
  <c r="F4513" i="1"/>
  <c r="K1130" i="6" s="1"/>
  <c r="F4501" i="1"/>
  <c r="K1127" i="6" s="1"/>
  <c r="F4487" i="1"/>
  <c r="I1124" i="6" s="1"/>
  <c r="F4474" i="1"/>
  <c r="H1121" i="6" s="1"/>
  <c r="F4462" i="1"/>
  <c r="H1118" i="6" s="1"/>
  <c r="F4449" i="1"/>
  <c r="K1114" i="6" s="1"/>
  <c r="F4437" i="1"/>
  <c r="K1111" i="6" s="1"/>
  <c r="F4423" i="1"/>
  <c r="I1108" i="6" s="1"/>
  <c r="F4410" i="1"/>
  <c r="H1105" i="6" s="1"/>
  <c r="F4398" i="1"/>
  <c r="H1102" i="6" s="1"/>
  <c r="F4385" i="1"/>
  <c r="K1098" i="6" s="1"/>
  <c r="F4373" i="1"/>
  <c r="K1095" i="6" s="1"/>
  <c r="F4359" i="1"/>
  <c r="I1092" i="6" s="1"/>
  <c r="F4346" i="1"/>
  <c r="H1089" i="6" s="1"/>
  <c r="F4334" i="1"/>
  <c r="H1086" i="6" s="1"/>
  <c r="F4321" i="1"/>
  <c r="K1082" i="6" s="1"/>
  <c r="F4309" i="1"/>
  <c r="K1079" i="6" s="1"/>
  <c r="F4295" i="1"/>
  <c r="I1076" i="6" s="1"/>
  <c r="F4282" i="1"/>
  <c r="H1073" i="6" s="1"/>
  <c r="F4270" i="1"/>
  <c r="H1070" i="6" s="1"/>
  <c r="F4257" i="1"/>
  <c r="K1066" i="6" s="1"/>
  <c r="F4245" i="1"/>
  <c r="K1063" i="6" s="1"/>
  <c r="F4231" i="1"/>
  <c r="I1060" i="6" s="1"/>
  <c r="F4218" i="1"/>
  <c r="H1057" i="6" s="1"/>
  <c r="F4206" i="1"/>
  <c r="H1054" i="6" s="1"/>
  <c r="F4193" i="1"/>
  <c r="K1050" i="6" s="1"/>
  <c r="F4181" i="1"/>
  <c r="K1047" i="6" s="1"/>
  <c r="F4167" i="1"/>
  <c r="I1044" i="6" s="1"/>
  <c r="F4154" i="1"/>
  <c r="H1041" i="6" s="1"/>
  <c r="F4142" i="1"/>
  <c r="H1038" i="6" s="1"/>
  <c r="F4129" i="1"/>
  <c r="K1034" i="6" s="1"/>
  <c r="F4117" i="1"/>
  <c r="K1031" i="6" s="1"/>
  <c r="F4103" i="1"/>
  <c r="I1028" i="6" s="1"/>
  <c r="F4090" i="1"/>
  <c r="H1025" i="6" s="1"/>
  <c r="F4078" i="1"/>
  <c r="H1022" i="6" s="1"/>
  <c r="F4065" i="1"/>
  <c r="K1018" i="6" s="1"/>
  <c r="F4053" i="1"/>
  <c r="K1015" i="6" s="1"/>
  <c r="F4039" i="1"/>
  <c r="I1012" i="6" s="1"/>
  <c r="F4026" i="1"/>
  <c r="H1009" i="6" s="1"/>
  <c r="F4014" i="1"/>
  <c r="H1006" i="6" s="1"/>
  <c r="F4001" i="1"/>
  <c r="K1002" i="6" s="1"/>
  <c r="F3989" i="1"/>
  <c r="K999" i="6" s="1"/>
  <c r="F3975" i="1"/>
  <c r="I996" i="6" s="1"/>
  <c r="F3962" i="1"/>
  <c r="H993" i="6" s="1"/>
  <c r="F3950" i="1"/>
  <c r="H990" i="6" s="1"/>
  <c r="F3937" i="1"/>
  <c r="K986" i="6" s="1"/>
  <c r="F3925" i="1"/>
  <c r="K983" i="6" s="1"/>
  <c r="F3911" i="1"/>
  <c r="I980" i="6" s="1"/>
  <c r="F3898" i="1"/>
  <c r="H977" i="6" s="1"/>
  <c r="F3886" i="1"/>
  <c r="H974" i="6" s="1"/>
  <c r="F3873" i="1"/>
  <c r="K970" i="6" s="1"/>
  <c r="F3861" i="1"/>
  <c r="K967" i="6" s="1"/>
  <c r="F3847" i="1"/>
  <c r="I964" i="6" s="1"/>
  <c r="F3834" i="1"/>
  <c r="H961" i="6" s="1"/>
  <c r="F3822" i="1"/>
  <c r="H958" i="6" s="1"/>
  <c r="F3809" i="1"/>
  <c r="K954" i="6" s="1"/>
  <c r="F3797" i="1"/>
  <c r="K951" i="6" s="1"/>
  <c r="F3783" i="1"/>
  <c r="I948" i="6" s="1"/>
  <c r="F3770" i="1"/>
  <c r="H945" i="6" s="1"/>
  <c r="F3758" i="1"/>
  <c r="H942" i="6" s="1"/>
  <c r="F3745" i="1"/>
  <c r="K938" i="6" s="1"/>
  <c r="F3733" i="1"/>
  <c r="K935" i="6" s="1"/>
  <c r="F3719" i="1"/>
  <c r="I932" i="6" s="1"/>
  <c r="F3706" i="1"/>
  <c r="H929" i="6" s="1"/>
  <c r="F3694" i="1"/>
  <c r="H926" i="6" s="1"/>
  <c r="F3681" i="1"/>
  <c r="K922" i="6" s="1"/>
  <c r="F3669" i="1"/>
  <c r="K919" i="6" s="1"/>
  <c r="F3655" i="1"/>
  <c r="I916" i="6" s="1"/>
  <c r="F3642" i="1"/>
  <c r="H913" i="6" s="1"/>
  <c r="F3630" i="1"/>
  <c r="H910" i="6" s="1"/>
  <c r="F3617" i="1"/>
  <c r="K906" i="6" s="1"/>
  <c r="F3605" i="1"/>
  <c r="K903" i="6" s="1"/>
  <c r="F3591" i="1"/>
  <c r="I900" i="6" s="1"/>
  <c r="F3578" i="1"/>
  <c r="H897" i="6" s="1"/>
  <c r="F3566" i="1"/>
  <c r="H894" i="6" s="1"/>
  <c r="F3553" i="1"/>
  <c r="K890" i="6" s="1"/>
  <c r="F3541" i="1"/>
  <c r="K887" i="6" s="1"/>
  <c r="F3527" i="1"/>
  <c r="I884" i="6" s="1"/>
  <c r="F3514" i="1"/>
  <c r="H881" i="6" s="1"/>
  <c r="F3502" i="1"/>
  <c r="H878" i="6" s="1"/>
  <c r="F3489" i="1"/>
  <c r="K874" i="6" s="1"/>
  <c r="F3477" i="1"/>
  <c r="K871" i="6" s="1"/>
  <c r="F3463" i="1"/>
  <c r="I868" i="6" s="1"/>
  <c r="F3450" i="1"/>
  <c r="H865" i="6" s="1"/>
  <c r="F3438" i="1"/>
  <c r="H862" i="6" s="1"/>
  <c r="F3425" i="1"/>
  <c r="K858" i="6" s="1"/>
  <c r="F3413" i="1"/>
  <c r="K855" i="6" s="1"/>
  <c r="F3399" i="1"/>
  <c r="I852" i="6" s="1"/>
  <c r="F3386" i="1"/>
  <c r="H849" i="6" s="1"/>
  <c r="F3374" i="1"/>
  <c r="H846" i="6" s="1"/>
  <c r="F3361" i="1"/>
  <c r="K842" i="6" s="1"/>
  <c r="F3349" i="1"/>
  <c r="K839" i="6" s="1"/>
  <c r="F3335" i="1"/>
  <c r="I836" i="6" s="1"/>
  <c r="F3322" i="1"/>
  <c r="H833" i="6" s="1"/>
  <c r="F3310" i="1"/>
  <c r="H830" i="6" s="1"/>
  <c r="F3297" i="1"/>
  <c r="K826" i="6" s="1"/>
  <c r="F3285" i="1"/>
  <c r="K823" i="6" s="1"/>
  <c r="F3271" i="1"/>
  <c r="I820" i="6" s="1"/>
  <c r="F3258" i="1"/>
  <c r="H817" i="6" s="1"/>
  <c r="F3246" i="1"/>
  <c r="H814" i="6" s="1"/>
  <c r="F3233" i="1"/>
  <c r="K810" i="6" s="1"/>
  <c r="F3221" i="1"/>
  <c r="K807" i="6" s="1"/>
  <c r="F3207" i="1"/>
  <c r="I804" i="6" s="1"/>
  <c r="F3194" i="1"/>
  <c r="H801" i="6" s="1"/>
  <c r="F3182" i="1"/>
  <c r="H798" i="6" s="1"/>
  <c r="F3169" i="1"/>
  <c r="K794" i="6" s="1"/>
  <c r="F3157" i="1"/>
  <c r="K791" i="6" s="1"/>
  <c r="F3143" i="1"/>
  <c r="I788" i="6" s="1"/>
  <c r="F3130" i="1"/>
  <c r="H785" i="6" s="1"/>
  <c r="F3118" i="1"/>
  <c r="H782" i="6" s="1"/>
  <c r="F3105" i="1"/>
  <c r="K778" i="6" s="1"/>
  <c r="F3093" i="1"/>
  <c r="K775" i="6" s="1"/>
  <c r="F3079" i="1"/>
  <c r="I772" i="6" s="1"/>
  <c r="F3066" i="1"/>
  <c r="H769" i="6" s="1"/>
  <c r="F3054" i="1"/>
  <c r="H766" i="6" s="1"/>
  <c r="F3041" i="1"/>
  <c r="K762" i="6" s="1"/>
  <c r="F3029" i="1"/>
  <c r="K759" i="6" s="1"/>
  <c r="F3015" i="1"/>
  <c r="I756" i="6" s="1"/>
  <c r="F3002" i="1"/>
  <c r="H753" i="6" s="1"/>
  <c r="F2990" i="1"/>
  <c r="H750" i="6" s="1"/>
  <c r="F2977" i="1"/>
  <c r="K746" i="6" s="1"/>
  <c r="F2965" i="1"/>
  <c r="K743" i="6" s="1"/>
  <c r="F2951" i="1"/>
  <c r="I740" i="6" s="1"/>
  <c r="F2938" i="1"/>
  <c r="H737" i="6" s="1"/>
  <c r="F2926" i="1"/>
  <c r="H734" i="6" s="1"/>
  <c r="F2913" i="1"/>
  <c r="K730" i="6" s="1"/>
  <c r="F2901" i="1"/>
  <c r="K727" i="6" s="1"/>
  <c r="F2887" i="1"/>
  <c r="I724" i="6" s="1"/>
  <c r="F2874" i="1"/>
  <c r="H721" i="6" s="1"/>
  <c r="F2862" i="1"/>
  <c r="H718" i="6" s="1"/>
  <c r="F2849" i="1"/>
  <c r="K714" i="6" s="1"/>
  <c r="F2837" i="1"/>
  <c r="K711" i="6" s="1"/>
  <c r="F2823" i="1"/>
  <c r="I708" i="6" s="1"/>
  <c r="F2810" i="1"/>
  <c r="H705" i="6" s="1"/>
  <c r="F2798" i="1"/>
  <c r="H702" i="6" s="1"/>
  <c r="F2785" i="1"/>
  <c r="K698" i="6" s="1"/>
  <c r="F2773" i="1"/>
  <c r="K695" i="6" s="1"/>
  <c r="F2759" i="1"/>
  <c r="I692" i="6" s="1"/>
  <c r="F2746" i="1"/>
  <c r="H689" i="6" s="1"/>
  <c r="F2734" i="1"/>
  <c r="H686" i="6" s="1"/>
  <c r="F2721" i="1"/>
  <c r="K682" i="6" s="1"/>
  <c r="F2709" i="1"/>
  <c r="K679" i="6" s="1"/>
  <c r="F2695" i="1"/>
  <c r="I676" i="6" s="1"/>
  <c r="F2682" i="1"/>
  <c r="H673" i="6" s="1"/>
  <c r="F2670" i="1"/>
  <c r="H670" i="6" s="1"/>
  <c r="F2657" i="1"/>
  <c r="K666" i="6" s="1"/>
  <c r="F2645" i="1"/>
  <c r="K663" i="6" s="1"/>
  <c r="F2631" i="1"/>
  <c r="I660" i="6" s="1"/>
  <c r="F2618" i="1"/>
  <c r="H657" i="6" s="1"/>
  <c r="F2606" i="1"/>
  <c r="H654" i="6" s="1"/>
  <c r="F2593" i="1"/>
  <c r="K650" i="6" s="1"/>
  <c r="F2581" i="1"/>
  <c r="K647" i="6" s="1"/>
  <c r="F2567" i="1"/>
  <c r="I644" i="6" s="1"/>
  <c r="F2554" i="1"/>
  <c r="H641" i="6" s="1"/>
  <c r="F2542" i="1"/>
  <c r="H638" i="6" s="1"/>
  <c r="F2529" i="1"/>
  <c r="K634" i="6" s="1"/>
  <c r="F2517" i="1"/>
  <c r="K631" i="6" s="1"/>
  <c r="F2503" i="1"/>
  <c r="I628" i="6" s="1"/>
  <c r="F2490" i="1"/>
  <c r="H625" i="6" s="1"/>
  <c r="F2478" i="1"/>
  <c r="H622" i="6" s="1"/>
  <c r="F2465" i="1"/>
  <c r="K618" i="6" s="1"/>
  <c r="F2453" i="1"/>
  <c r="K615" i="6" s="1"/>
  <c r="F2439" i="1"/>
  <c r="I612" i="6" s="1"/>
  <c r="F2426" i="1"/>
  <c r="H609" i="6" s="1"/>
  <c r="F2414" i="1"/>
  <c r="H606" i="6" s="1"/>
  <c r="F2401" i="1"/>
  <c r="K602" i="6" s="1"/>
  <c r="F2389" i="1"/>
  <c r="K599" i="6" s="1"/>
  <c r="F2375" i="1"/>
  <c r="I596" i="6" s="1"/>
  <c r="F2362" i="1"/>
  <c r="H593" i="6" s="1"/>
  <c r="F2350" i="1"/>
  <c r="H590" i="6" s="1"/>
  <c r="F2337" i="1"/>
  <c r="K586" i="6" s="1"/>
  <c r="F2325" i="1"/>
  <c r="K583" i="6" s="1"/>
  <c r="F2311" i="1"/>
  <c r="I580" i="6" s="1"/>
  <c r="F2298" i="1"/>
  <c r="H577" i="6" s="1"/>
  <c r="F2286" i="1"/>
  <c r="H574" i="6" s="1"/>
  <c r="F2273" i="1"/>
  <c r="K570" i="6" s="1"/>
  <c r="F2261" i="1"/>
  <c r="K567" i="6" s="1"/>
  <c r="F2247" i="1"/>
  <c r="I564" i="6" s="1"/>
  <c r="F2234" i="1"/>
  <c r="H561" i="6" s="1"/>
  <c r="F2222" i="1"/>
  <c r="H558" i="6" s="1"/>
  <c r="F2209" i="1"/>
  <c r="K554" i="6" s="1"/>
  <c r="F2197" i="1"/>
  <c r="K551" i="6" s="1"/>
  <c r="F2183" i="1"/>
  <c r="I548" i="6" s="1"/>
  <c r="F2170" i="1"/>
  <c r="H545" i="6" s="1"/>
  <c r="F2158" i="1"/>
  <c r="H542" i="6" s="1"/>
  <c r="F2145" i="1"/>
  <c r="K538" i="6" s="1"/>
  <c r="F2133" i="1"/>
  <c r="K535" i="6" s="1"/>
  <c r="F2119" i="1"/>
  <c r="I532" i="6" s="1"/>
  <c r="F2106" i="1"/>
  <c r="H529" i="6" s="1"/>
  <c r="F2094" i="1"/>
  <c r="H526" i="6" s="1"/>
  <c r="F2081" i="1"/>
  <c r="K522" i="6" s="1"/>
  <c r="F2069" i="1"/>
  <c r="K519" i="6" s="1"/>
  <c r="F2055" i="1"/>
  <c r="I516" i="6" s="1"/>
  <c r="F2042" i="1"/>
  <c r="H513" i="6" s="1"/>
  <c r="F2030" i="1"/>
  <c r="H510" i="6" s="1"/>
  <c r="F2017" i="1"/>
  <c r="K506" i="6" s="1"/>
  <c r="F2005" i="1"/>
  <c r="K503" i="6" s="1"/>
  <c r="F1991" i="1"/>
  <c r="I500" i="6" s="1"/>
  <c r="F1978" i="1"/>
  <c r="H497" i="6" s="1"/>
  <c r="F1966" i="1"/>
  <c r="H494" i="6" s="1"/>
  <c r="F1953" i="1"/>
  <c r="K490" i="6" s="1"/>
  <c r="F1941" i="1"/>
  <c r="K487" i="6" s="1"/>
  <c r="F1927" i="1"/>
  <c r="I484" i="6" s="1"/>
  <c r="F1914" i="1"/>
  <c r="H481" i="6" s="1"/>
  <c r="F1902" i="1"/>
  <c r="H478" i="6" s="1"/>
  <c r="F1889" i="1"/>
  <c r="K474" i="6" s="1"/>
  <c r="F1877" i="1"/>
  <c r="K471" i="6" s="1"/>
  <c r="F1863" i="1"/>
  <c r="I468" i="6" s="1"/>
  <c r="F1850" i="1"/>
  <c r="H465" i="6" s="1"/>
  <c r="F1838" i="1"/>
  <c r="H462" i="6" s="1"/>
  <c r="F1825" i="1"/>
  <c r="K458" i="6" s="1"/>
  <c r="F1813" i="1"/>
  <c r="K455" i="6" s="1"/>
  <c r="F1799" i="1"/>
  <c r="I452" i="6" s="1"/>
  <c r="F1786" i="1"/>
  <c r="H449" i="6" s="1"/>
  <c r="F1774" i="1"/>
  <c r="H446" i="6" s="1"/>
  <c r="F1761" i="1"/>
  <c r="K442" i="6" s="1"/>
  <c r="F1749" i="1"/>
  <c r="K439" i="6" s="1"/>
  <c r="F1735" i="1"/>
  <c r="I436" i="6" s="1"/>
  <c r="F1722" i="1"/>
  <c r="H433" i="6" s="1"/>
  <c r="F1710" i="1"/>
  <c r="H430" i="6" s="1"/>
  <c r="F1697" i="1"/>
  <c r="K426" i="6" s="1"/>
  <c r="F1685" i="1"/>
  <c r="K423" i="6" s="1"/>
  <c r="F1671" i="1"/>
  <c r="I420" i="6" s="1"/>
  <c r="F1658" i="1"/>
  <c r="H417" i="6" s="1"/>
  <c r="F1646" i="1"/>
  <c r="H414" i="6" s="1"/>
  <c r="F1633" i="1"/>
  <c r="K410" i="6" s="1"/>
  <c r="F1621" i="1"/>
  <c r="K407" i="6" s="1"/>
  <c r="F1607" i="1"/>
  <c r="I404" i="6" s="1"/>
  <c r="F1594" i="1"/>
  <c r="H401" i="6" s="1"/>
  <c r="F1582" i="1"/>
  <c r="H398" i="6" s="1"/>
  <c r="F1569" i="1"/>
  <c r="K394" i="6" s="1"/>
  <c r="F1557" i="1"/>
  <c r="K391" i="6" s="1"/>
  <c r="F1543" i="1"/>
  <c r="I388" i="6" s="1"/>
  <c r="F1530" i="1"/>
  <c r="H385" i="6" s="1"/>
  <c r="F1518" i="1"/>
  <c r="H382" i="6" s="1"/>
  <c r="F1505" i="1"/>
  <c r="K378" i="6" s="1"/>
  <c r="F1493" i="1"/>
  <c r="K375" i="6" s="1"/>
  <c r="F1479" i="1"/>
  <c r="I372" i="6" s="1"/>
  <c r="F1466" i="1"/>
  <c r="H369" i="6" s="1"/>
  <c r="F1454" i="1"/>
  <c r="H366" i="6" s="1"/>
  <c r="F1441" i="1"/>
  <c r="K362" i="6" s="1"/>
  <c r="F1429" i="1"/>
  <c r="K359" i="6" s="1"/>
  <c r="F1415" i="1"/>
  <c r="I356" i="6" s="1"/>
  <c r="F1402" i="1"/>
  <c r="H353" i="6" s="1"/>
  <c r="F1390" i="1"/>
  <c r="H350" i="6" s="1"/>
  <c r="F1377" i="1"/>
  <c r="K346" i="6" s="1"/>
  <c r="F1365" i="1"/>
  <c r="K343" i="6" s="1"/>
  <c r="F1351" i="1"/>
  <c r="I340" i="6" s="1"/>
  <c r="F1338" i="1"/>
  <c r="H337" i="6" s="1"/>
  <c r="F1326" i="1"/>
  <c r="H334" i="6" s="1"/>
  <c r="F1313" i="1"/>
  <c r="K330" i="6" s="1"/>
  <c r="F1301" i="1"/>
  <c r="K327" i="6" s="1"/>
  <c r="F1287" i="1"/>
  <c r="I324" i="6" s="1"/>
  <c r="F1274" i="1"/>
  <c r="H321" i="6" s="1"/>
  <c r="F1262" i="1"/>
  <c r="H318" i="6" s="1"/>
  <c r="F1249" i="1"/>
  <c r="K314" i="6" s="1"/>
  <c r="F1237" i="1"/>
  <c r="K311" i="6" s="1"/>
  <c r="F1223" i="1"/>
  <c r="I308" i="6" s="1"/>
  <c r="F1210" i="1"/>
  <c r="H305" i="6" s="1"/>
  <c r="F1198" i="1"/>
  <c r="H302" i="6" s="1"/>
  <c r="F1185" i="1"/>
  <c r="K298" i="6" s="1"/>
  <c r="F1173" i="1"/>
  <c r="K295" i="6" s="1"/>
  <c r="F1159" i="1"/>
  <c r="I292" i="6" s="1"/>
  <c r="F1146" i="1"/>
  <c r="H289" i="6" s="1"/>
  <c r="F1134" i="1"/>
  <c r="H286" i="6" s="1"/>
  <c r="F1121" i="1"/>
  <c r="K282" i="6" s="1"/>
  <c r="F1109" i="1"/>
  <c r="K279" i="6" s="1"/>
  <c r="F1095" i="1"/>
  <c r="I276" i="6" s="1"/>
  <c r="F1082" i="1"/>
  <c r="H273" i="6" s="1"/>
  <c r="F1070" i="1"/>
  <c r="H270" i="6" s="1"/>
  <c r="F1057" i="1"/>
  <c r="K266" i="6" s="1"/>
  <c r="F1045" i="1"/>
  <c r="K263" i="6" s="1"/>
  <c r="F1031" i="1"/>
  <c r="I260" i="6" s="1"/>
  <c r="F1018" i="1"/>
  <c r="H257" i="6" s="1"/>
  <c r="F1006" i="1"/>
  <c r="H254" i="6" s="1"/>
  <c r="F993" i="1"/>
  <c r="K250" i="6" s="1"/>
  <c r="F981" i="1"/>
  <c r="K247" i="6" s="1"/>
  <c r="F967" i="1"/>
  <c r="I244" i="6" s="1"/>
  <c r="F954" i="1"/>
  <c r="H241" i="6" s="1"/>
  <c r="F942" i="1"/>
  <c r="H238" i="6" s="1"/>
  <c r="F929" i="1"/>
  <c r="K234" i="6" s="1"/>
  <c r="F917" i="1"/>
  <c r="K231" i="6" s="1"/>
  <c r="F903" i="1"/>
  <c r="I228" i="6" s="1"/>
  <c r="F890" i="1"/>
  <c r="H225" i="6" s="1"/>
  <c r="F878" i="1"/>
  <c r="H222" i="6" s="1"/>
  <c r="F865" i="1"/>
  <c r="K218" i="6" s="1"/>
  <c r="F853" i="1"/>
  <c r="K215" i="6" s="1"/>
  <c r="F839" i="1"/>
  <c r="I212" i="6" s="1"/>
  <c r="F826" i="1"/>
  <c r="H209" i="6" s="1"/>
  <c r="F814" i="1"/>
  <c r="H206" i="6" s="1"/>
  <c r="F801" i="1"/>
  <c r="K202" i="6" s="1"/>
  <c r="F789" i="1"/>
  <c r="K199" i="6" s="1"/>
  <c r="F775" i="1"/>
  <c r="I196" i="6" s="1"/>
  <c r="F762" i="1"/>
  <c r="H193" i="6" s="1"/>
  <c r="F750" i="1"/>
  <c r="H190" i="6" s="1"/>
  <c r="F737" i="1"/>
  <c r="K186" i="6" s="1"/>
  <c r="F725" i="1"/>
  <c r="K183" i="6" s="1"/>
  <c r="F711" i="1"/>
  <c r="I180" i="6" s="1"/>
  <c r="F698" i="1"/>
  <c r="H177" i="6" s="1"/>
  <c r="F686" i="1"/>
  <c r="H174" i="6" s="1"/>
  <c r="F673" i="1"/>
  <c r="K170" i="6" s="1"/>
  <c r="F661" i="1"/>
  <c r="K167" i="6" s="1"/>
  <c r="F647" i="1"/>
  <c r="I164" i="6" s="1"/>
  <c r="F634" i="1"/>
  <c r="H161" i="6" s="1"/>
  <c r="F622" i="1"/>
  <c r="H158" i="6" s="1"/>
  <c r="F609" i="1"/>
  <c r="K154" i="6" s="1"/>
  <c r="F597" i="1"/>
  <c r="K151" i="6" s="1"/>
  <c r="F583" i="1"/>
  <c r="I148" i="6" s="1"/>
  <c r="F570" i="1"/>
  <c r="H145" i="6" s="1"/>
  <c r="F558" i="1"/>
  <c r="H142" i="6" s="1"/>
  <c r="F545" i="1"/>
  <c r="K138" i="6" s="1"/>
  <c r="F533" i="1"/>
  <c r="K135" i="6" s="1"/>
  <c r="F519" i="1"/>
  <c r="I132" i="6" s="1"/>
  <c r="F506" i="1"/>
  <c r="H129" i="6" s="1"/>
  <c r="F494" i="1"/>
  <c r="H126" i="6" s="1"/>
  <c r="F481" i="1"/>
  <c r="K122" i="6" s="1"/>
  <c r="F469" i="1"/>
  <c r="K119" i="6" s="1"/>
  <c r="F455" i="1"/>
  <c r="I116" i="6" s="1"/>
  <c r="F442" i="1"/>
  <c r="H113" i="6" s="1"/>
  <c r="F430" i="1"/>
  <c r="H110" i="6" s="1"/>
  <c r="F417" i="1"/>
  <c r="K106" i="6" s="1"/>
  <c r="F405" i="1"/>
  <c r="K103" i="6" s="1"/>
  <c r="F391" i="1"/>
  <c r="I100" i="6" s="1"/>
  <c r="F378" i="1"/>
  <c r="H97" i="6" s="1"/>
  <c r="F366" i="1"/>
  <c r="H94" i="6" s="1"/>
  <c r="F353" i="1"/>
  <c r="K90" i="6" s="1"/>
  <c r="F341" i="1"/>
  <c r="K87" i="6" s="1"/>
  <c r="F327" i="1"/>
  <c r="I84" i="6" s="1"/>
  <c r="F314" i="1"/>
  <c r="H81" i="6" s="1"/>
  <c r="F302" i="1"/>
  <c r="H78" i="6" s="1"/>
  <c r="F289" i="1"/>
  <c r="K74" i="6" s="1"/>
  <c r="F277" i="1"/>
  <c r="K71" i="6" s="1"/>
  <c r="F263" i="1"/>
  <c r="I68" i="6" s="1"/>
  <c r="F250" i="1"/>
  <c r="H65" i="6" s="1"/>
  <c r="F238" i="1"/>
  <c r="H62" i="6" s="1"/>
  <c r="F225" i="1"/>
  <c r="K58" i="6" s="1"/>
  <c r="F213" i="1"/>
  <c r="K55" i="6" s="1"/>
  <c r="F199" i="1"/>
  <c r="I52" i="6" s="1"/>
  <c r="F186" i="1"/>
  <c r="H49" i="6" s="1"/>
  <c r="F174" i="1"/>
  <c r="H46" i="6" s="1"/>
  <c r="F161" i="1"/>
  <c r="K42" i="6" s="1"/>
  <c r="F149" i="1"/>
  <c r="K39" i="6" s="1"/>
  <c r="F135" i="1"/>
  <c r="I36" i="6" s="1"/>
  <c r="F122" i="1"/>
  <c r="H33" i="6" s="1"/>
  <c r="F110" i="1"/>
  <c r="H30" i="6" s="1"/>
  <c r="F97" i="1"/>
  <c r="K26" i="6" s="1"/>
  <c r="F85" i="1"/>
  <c r="K23" i="6" s="1"/>
  <c r="F71" i="1"/>
  <c r="I20" i="6" s="1"/>
  <c r="F58" i="1"/>
  <c r="H17" i="6" s="1"/>
  <c r="F46" i="1"/>
  <c r="H14" i="6" s="1"/>
  <c r="F33" i="1"/>
  <c r="K10" i="6" s="1"/>
  <c r="F21" i="1"/>
  <c r="K7" i="6" s="1"/>
  <c r="F7" i="1"/>
  <c r="I4" i="6" s="1"/>
  <c r="F9990" i="1"/>
  <c r="H2500" i="6" s="1"/>
  <c r="F9977" i="1"/>
  <c r="K2496" i="6" s="1"/>
  <c r="F9965" i="1"/>
  <c r="K2493" i="6" s="1"/>
  <c r="F9951" i="1"/>
  <c r="I2490" i="6" s="1"/>
  <c r="F9938" i="1"/>
  <c r="H2487" i="6" s="1"/>
  <c r="F9926" i="1"/>
  <c r="H2484" i="6" s="1"/>
  <c r="F9913" i="1"/>
  <c r="K2480" i="6" s="1"/>
  <c r="F9901" i="1"/>
  <c r="K2477" i="6" s="1"/>
  <c r="F9887" i="1"/>
  <c r="I2474" i="6" s="1"/>
  <c r="F9874" i="1"/>
  <c r="H2471" i="6" s="1"/>
  <c r="F9862" i="1"/>
  <c r="H2468" i="6" s="1"/>
  <c r="F9849" i="1"/>
  <c r="K2464" i="6" s="1"/>
  <c r="F9837" i="1"/>
  <c r="K2461" i="6" s="1"/>
  <c r="F9823" i="1"/>
  <c r="I2458" i="6" s="1"/>
  <c r="F9810" i="1"/>
  <c r="H2455" i="6" s="1"/>
  <c r="F9798" i="1"/>
  <c r="H2452" i="6" s="1"/>
  <c r="F9785" i="1"/>
  <c r="K2448" i="6" s="1"/>
  <c r="F9773" i="1"/>
  <c r="K2445" i="6" s="1"/>
  <c r="F9759" i="1"/>
  <c r="I2442" i="6" s="1"/>
  <c r="F9746" i="1"/>
  <c r="H2439" i="6" s="1"/>
  <c r="F9734" i="1"/>
  <c r="H2436" i="6" s="1"/>
  <c r="F9721" i="1"/>
  <c r="K2432" i="6" s="1"/>
  <c r="F9709" i="1"/>
  <c r="K2429" i="6" s="1"/>
  <c r="F9695" i="1"/>
  <c r="I2426" i="6" s="1"/>
  <c r="F9682" i="1"/>
  <c r="H2423" i="6" s="1"/>
  <c r="F9670" i="1"/>
  <c r="H2420" i="6" s="1"/>
  <c r="F9657" i="1"/>
  <c r="K2416" i="6" s="1"/>
  <c r="F9645" i="1"/>
  <c r="K2413" i="6" s="1"/>
  <c r="F9631" i="1"/>
  <c r="I2410" i="6" s="1"/>
  <c r="F9618" i="1"/>
  <c r="H2407" i="6" s="1"/>
  <c r="F9606" i="1"/>
  <c r="H2404" i="6" s="1"/>
  <c r="F9593" i="1"/>
  <c r="K2400" i="6" s="1"/>
  <c r="F9581" i="1"/>
  <c r="K2397" i="6" s="1"/>
  <c r="F9567" i="1"/>
  <c r="I2394" i="6" s="1"/>
  <c r="F9554" i="1"/>
  <c r="H2391" i="6" s="1"/>
  <c r="F9542" i="1"/>
  <c r="H2388" i="6" s="1"/>
  <c r="F9529" i="1"/>
  <c r="K2384" i="6" s="1"/>
  <c r="F9517" i="1"/>
  <c r="K2381" i="6" s="1"/>
  <c r="F9503" i="1"/>
  <c r="I2378" i="6" s="1"/>
  <c r="F9490" i="1"/>
  <c r="H2375" i="6" s="1"/>
  <c r="F9478" i="1"/>
  <c r="H2372" i="6" s="1"/>
  <c r="F9465" i="1"/>
  <c r="K2368" i="6" s="1"/>
  <c r="F9453" i="1"/>
  <c r="K2365" i="6" s="1"/>
  <c r="F9439" i="1"/>
  <c r="I2362" i="6" s="1"/>
  <c r="F9426" i="1"/>
  <c r="H2359" i="6" s="1"/>
  <c r="F9414" i="1"/>
  <c r="H2356" i="6" s="1"/>
  <c r="F9401" i="1"/>
  <c r="K2352" i="6" s="1"/>
  <c r="F9389" i="1"/>
  <c r="K2349" i="6" s="1"/>
  <c r="F9375" i="1"/>
  <c r="I2346" i="6" s="1"/>
  <c r="F9362" i="1"/>
  <c r="H2343" i="6" s="1"/>
  <c r="F9350" i="1"/>
  <c r="H2340" i="6" s="1"/>
  <c r="F9337" i="1"/>
  <c r="K2336" i="6" s="1"/>
  <c r="F9325" i="1"/>
  <c r="K2333" i="6" s="1"/>
  <c r="F9311" i="1"/>
  <c r="I2330" i="6" s="1"/>
  <c r="F9298" i="1"/>
  <c r="H2327" i="6" s="1"/>
  <c r="F9286" i="1"/>
  <c r="H2324" i="6" s="1"/>
  <c r="F9273" i="1"/>
  <c r="K2320" i="6" s="1"/>
  <c r="F9261" i="1"/>
  <c r="K2317" i="6" s="1"/>
  <c r="F9247" i="1"/>
  <c r="I2314" i="6" s="1"/>
  <c r="F9234" i="1"/>
  <c r="H2311" i="6" s="1"/>
  <c r="F9222" i="1"/>
  <c r="H2308" i="6" s="1"/>
  <c r="F9209" i="1"/>
  <c r="K2304" i="6" s="1"/>
  <c r="F9197" i="1"/>
  <c r="K2301" i="6" s="1"/>
  <c r="F9183" i="1"/>
  <c r="I2298" i="6" s="1"/>
  <c r="F9170" i="1"/>
  <c r="H2295" i="6" s="1"/>
  <c r="F9158" i="1"/>
  <c r="H2292" i="6" s="1"/>
  <c r="F9145" i="1"/>
  <c r="K2288" i="6" s="1"/>
  <c r="F9133" i="1"/>
  <c r="K2285" i="6" s="1"/>
  <c r="F9119" i="1"/>
  <c r="I2282" i="6" s="1"/>
  <c r="F9106" i="1"/>
  <c r="H2279" i="6" s="1"/>
  <c r="F9094" i="1"/>
  <c r="H2276" i="6" s="1"/>
  <c r="F9081" i="1"/>
  <c r="K2272" i="6" s="1"/>
  <c r="F9069" i="1"/>
  <c r="K2269" i="6" s="1"/>
  <c r="F9055" i="1"/>
  <c r="I2266" i="6" s="1"/>
  <c r="F9042" i="1"/>
  <c r="H2263" i="6" s="1"/>
  <c r="F9030" i="1"/>
  <c r="H2260" i="6" s="1"/>
  <c r="F9017" i="1"/>
  <c r="K2256" i="6" s="1"/>
  <c r="F9005" i="1"/>
  <c r="K2253" i="6" s="1"/>
  <c r="F8991" i="1"/>
  <c r="I2250" i="6" s="1"/>
  <c r="F8978" i="1"/>
  <c r="H2247" i="6" s="1"/>
  <c r="F8966" i="1"/>
  <c r="H2244" i="6" s="1"/>
  <c r="F8953" i="1"/>
  <c r="K2240" i="6" s="1"/>
  <c r="F8941" i="1"/>
  <c r="K2237" i="6" s="1"/>
  <c r="F8927" i="1"/>
  <c r="I2234" i="6" s="1"/>
  <c r="F8914" i="1"/>
  <c r="H2231" i="6" s="1"/>
  <c r="F8902" i="1"/>
  <c r="H2228" i="6" s="1"/>
  <c r="F8889" i="1"/>
  <c r="K2224" i="6" s="1"/>
  <c r="F8877" i="1"/>
  <c r="K2221" i="6" s="1"/>
  <c r="F8863" i="1"/>
  <c r="I2218" i="6" s="1"/>
  <c r="F8850" i="1"/>
  <c r="H2215" i="6" s="1"/>
  <c r="F8838" i="1"/>
  <c r="H2212" i="6" s="1"/>
  <c r="F8825" i="1"/>
  <c r="K2208" i="6" s="1"/>
  <c r="F8813" i="1"/>
  <c r="K2205" i="6" s="1"/>
  <c r="F8799" i="1"/>
  <c r="I2202" i="6" s="1"/>
  <c r="F8786" i="1"/>
  <c r="H2199" i="6" s="1"/>
  <c r="F8774" i="1"/>
  <c r="H2196" i="6" s="1"/>
  <c r="F8761" i="1"/>
  <c r="K2192" i="6" s="1"/>
  <c r="F8749" i="1"/>
  <c r="K2189" i="6" s="1"/>
  <c r="F8735" i="1"/>
  <c r="I2186" i="6" s="1"/>
  <c r="F8722" i="1"/>
  <c r="H2183" i="6" s="1"/>
  <c r="F8710" i="1"/>
  <c r="H2180" i="6" s="1"/>
  <c r="F8697" i="1"/>
  <c r="K2176" i="6" s="1"/>
  <c r="F8685" i="1"/>
  <c r="K2173" i="6" s="1"/>
  <c r="F8671" i="1"/>
  <c r="I2170" i="6" s="1"/>
  <c r="F8658" i="1"/>
  <c r="H2167" i="6" s="1"/>
  <c r="F8646" i="1"/>
  <c r="H2164" i="6" s="1"/>
  <c r="F8633" i="1"/>
  <c r="K2160" i="6" s="1"/>
  <c r="F8621" i="1"/>
  <c r="K2157" i="6" s="1"/>
  <c r="F8607" i="1"/>
  <c r="I2154" i="6" s="1"/>
  <c r="F8594" i="1"/>
  <c r="H2151" i="6" s="1"/>
  <c r="F8582" i="1"/>
  <c r="H2148" i="6" s="1"/>
  <c r="F8569" i="1"/>
  <c r="K2144" i="6" s="1"/>
  <c r="F8557" i="1"/>
  <c r="K2141" i="6" s="1"/>
  <c r="F8543" i="1"/>
  <c r="I2138" i="6" s="1"/>
  <c r="F8530" i="1"/>
  <c r="H2135" i="6" s="1"/>
  <c r="F8518" i="1"/>
  <c r="H2132" i="6" s="1"/>
  <c r="F8505" i="1"/>
  <c r="K2128" i="6" s="1"/>
  <c r="F8493" i="1"/>
  <c r="K2125" i="6" s="1"/>
  <c r="F8479" i="1"/>
  <c r="I2122" i="6" s="1"/>
  <c r="F8466" i="1"/>
  <c r="H2119" i="6" s="1"/>
  <c r="F8454" i="1"/>
  <c r="H2116" i="6" s="1"/>
  <c r="F8441" i="1"/>
  <c r="K2112" i="6" s="1"/>
  <c r="F8429" i="1"/>
  <c r="K2109" i="6" s="1"/>
  <c r="F8415" i="1"/>
  <c r="I2106" i="6" s="1"/>
  <c r="F8402" i="1"/>
  <c r="H2103" i="6" s="1"/>
  <c r="F8390" i="1"/>
  <c r="H2100" i="6" s="1"/>
  <c r="F8377" i="1"/>
  <c r="K2096" i="6" s="1"/>
  <c r="F8365" i="1"/>
  <c r="K2093" i="6" s="1"/>
  <c r="F8351" i="1"/>
  <c r="I2090" i="6" s="1"/>
  <c r="F8338" i="1"/>
  <c r="H2087" i="6" s="1"/>
  <c r="F8326" i="1"/>
  <c r="H2084" i="6" s="1"/>
  <c r="F8313" i="1"/>
  <c r="K2080" i="6" s="1"/>
  <c r="F8301" i="1"/>
  <c r="K2077" i="6" s="1"/>
  <c r="F8287" i="1"/>
  <c r="I2074" i="6" s="1"/>
  <c r="F8274" i="1"/>
  <c r="H2071" i="6" s="1"/>
  <c r="F8262" i="1"/>
  <c r="H2068" i="6" s="1"/>
  <c r="F8249" i="1"/>
  <c r="K2064" i="6" s="1"/>
  <c r="F8237" i="1"/>
  <c r="K2061" i="6" s="1"/>
  <c r="F8223" i="1"/>
  <c r="I2058" i="6" s="1"/>
  <c r="F8210" i="1"/>
  <c r="H2055" i="6" s="1"/>
  <c r="F8198" i="1"/>
  <c r="H2052" i="6" s="1"/>
  <c r="F8185" i="1"/>
  <c r="K2048" i="6" s="1"/>
  <c r="F8173" i="1"/>
  <c r="K2045" i="6" s="1"/>
  <c r="F8159" i="1"/>
  <c r="I2042" i="6" s="1"/>
  <c r="F8146" i="1"/>
  <c r="H2039" i="6" s="1"/>
  <c r="F8134" i="1"/>
  <c r="H2036" i="6" s="1"/>
  <c r="F8121" i="1"/>
  <c r="K2032" i="6" s="1"/>
  <c r="F8109" i="1"/>
  <c r="K2029" i="6" s="1"/>
  <c r="F8095" i="1"/>
  <c r="I2026" i="6" s="1"/>
  <c r="F8082" i="1"/>
  <c r="H2023" i="6" s="1"/>
  <c r="F8070" i="1"/>
  <c r="H2020" i="6" s="1"/>
  <c r="F8057" i="1"/>
  <c r="K2016" i="6" s="1"/>
  <c r="F8045" i="1"/>
  <c r="K2013" i="6" s="1"/>
  <c r="F8031" i="1"/>
  <c r="I2010" i="6" s="1"/>
  <c r="F8018" i="1"/>
  <c r="H2007" i="6" s="1"/>
  <c r="F8006" i="1"/>
  <c r="H2004" i="6" s="1"/>
  <c r="F7993" i="1"/>
  <c r="K2000" i="6" s="1"/>
  <c r="F7981" i="1"/>
  <c r="K1997" i="6" s="1"/>
  <c r="F7967" i="1"/>
  <c r="I1994" i="6" s="1"/>
  <c r="F7954" i="1"/>
  <c r="H1991" i="6" s="1"/>
  <c r="F7942" i="1"/>
  <c r="H1988" i="6" s="1"/>
  <c r="F7929" i="1"/>
  <c r="K1984" i="6" s="1"/>
  <c r="F7917" i="1"/>
  <c r="K1981" i="6" s="1"/>
  <c r="F7903" i="1"/>
  <c r="I1978" i="6" s="1"/>
  <c r="F7890" i="1"/>
  <c r="H1975" i="6" s="1"/>
  <c r="F7878" i="1"/>
  <c r="H1972" i="6" s="1"/>
  <c r="F7865" i="1"/>
  <c r="K1968" i="6" s="1"/>
  <c r="F7853" i="1"/>
  <c r="K1965" i="6" s="1"/>
  <c r="F7839" i="1"/>
  <c r="I1962" i="6" s="1"/>
  <c r="F7826" i="1"/>
  <c r="H1959" i="6" s="1"/>
  <c r="F7814" i="1"/>
  <c r="H1956" i="6" s="1"/>
  <c r="F7801" i="1"/>
  <c r="K1952" i="6" s="1"/>
  <c r="F7789" i="1"/>
  <c r="K1949" i="6" s="1"/>
  <c r="F7775" i="1"/>
  <c r="I1946" i="6" s="1"/>
  <c r="F7762" i="1"/>
  <c r="H1943" i="6" s="1"/>
  <c r="F7750" i="1"/>
  <c r="H1940" i="6" s="1"/>
  <c r="F7737" i="1"/>
  <c r="K1936" i="6" s="1"/>
  <c r="F7725" i="1"/>
  <c r="K1933" i="6" s="1"/>
  <c r="F7711" i="1"/>
  <c r="I1930" i="6" s="1"/>
  <c r="F7698" i="1"/>
  <c r="H1927" i="6" s="1"/>
  <c r="F7686" i="1"/>
  <c r="H1924" i="6" s="1"/>
  <c r="F7673" i="1"/>
  <c r="K1920" i="6" s="1"/>
  <c r="F7661" i="1"/>
  <c r="K1917" i="6" s="1"/>
  <c r="F7647" i="1"/>
  <c r="I1914" i="6" s="1"/>
  <c r="F7634" i="1"/>
  <c r="H1911" i="6" s="1"/>
  <c r="F7622" i="1"/>
  <c r="H1908" i="6" s="1"/>
  <c r="F7609" i="1"/>
  <c r="K1904" i="6" s="1"/>
  <c r="F7597" i="1"/>
  <c r="K1901" i="6" s="1"/>
  <c r="F7583" i="1"/>
  <c r="I1898" i="6" s="1"/>
  <c r="F7570" i="1"/>
  <c r="H1895" i="6" s="1"/>
  <c r="F7558" i="1"/>
  <c r="H1892" i="6" s="1"/>
  <c r="F7545" i="1"/>
  <c r="K1888" i="6" s="1"/>
  <c r="F7533" i="1"/>
  <c r="K1885" i="6" s="1"/>
  <c r="F7519" i="1"/>
  <c r="I1882" i="6" s="1"/>
  <c r="F7506" i="1"/>
  <c r="H1879" i="6" s="1"/>
  <c r="F7494" i="1"/>
  <c r="H1876" i="6" s="1"/>
  <c r="F7481" i="1"/>
  <c r="K1872" i="6" s="1"/>
  <c r="F7469" i="1"/>
  <c r="K1869" i="6" s="1"/>
  <c r="F7455" i="1"/>
  <c r="I1866" i="6" s="1"/>
  <c r="F7442" i="1"/>
  <c r="H1863" i="6" s="1"/>
  <c r="F7430" i="1"/>
  <c r="H1860" i="6" s="1"/>
  <c r="F7417" i="1"/>
  <c r="K1856" i="6" s="1"/>
  <c r="F7405" i="1"/>
  <c r="K1853" i="6" s="1"/>
  <c r="F7391" i="1"/>
  <c r="I1850" i="6" s="1"/>
  <c r="F7378" i="1"/>
  <c r="H1847" i="6" s="1"/>
  <c r="F7366" i="1"/>
  <c r="H1844" i="6" s="1"/>
  <c r="F7353" i="1"/>
  <c r="K1840" i="6" s="1"/>
  <c r="F7341" i="1"/>
  <c r="K1837" i="6" s="1"/>
  <c r="F7327" i="1"/>
  <c r="I1834" i="6" s="1"/>
  <c r="F7314" i="1"/>
  <c r="H1831" i="6" s="1"/>
  <c r="F7302" i="1"/>
  <c r="H1828" i="6" s="1"/>
  <c r="F7289" i="1"/>
  <c r="K1824" i="6" s="1"/>
  <c r="F7277" i="1"/>
  <c r="K1821" i="6" s="1"/>
  <c r="F7263" i="1"/>
  <c r="I1818" i="6" s="1"/>
  <c r="F7250" i="1"/>
  <c r="H1815" i="6" s="1"/>
  <c r="F7238" i="1"/>
  <c r="H1812" i="6" s="1"/>
  <c r="F7225" i="1"/>
  <c r="K1808" i="6" s="1"/>
  <c r="F7213" i="1"/>
  <c r="K1805" i="6" s="1"/>
  <c r="F7199" i="1"/>
  <c r="I1802" i="6" s="1"/>
  <c r="F7186" i="1"/>
  <c r="H1799" i="6" s="1"/>
  <c r="F7174" i="1"/>
  <c r="H1796" i="6" s="1"/>
  <c r="F7161" i="1"/>
  <c r="K1792" i="6" s="1"/>
  <c r="F7149" i="1"/>
  <c r="K1789" i="6" s="1"/>
  <c r="F7135" i="1"/>
  <c r="I1786" i="6" s="1"/>
  <c r="F7122" i="1"/>
  <c r="H1783" i="6" s="1"/>
  <c r="F7110" i="1"/>
  <c r="H1780" i="6" s="1"/>
  <c r="F7097" i="1"/>
  <c r="K1776" i="6" s="1"/>
  <c r="F7085" i="1"/>
  <c r="K1773" i="6" s="1"/>
  <c r="F7071" i="1"/>
  <c r="I1770" i="6" s="1"/>
  <c r="F7058" i="1"/>
  <c r="H1767" i="6" s="1"/>
  <c r="F7046" i="1"/>
  <c r="H1764" i="6" s="1"/>
  <c r="F7033" i="1"/>
  <c r="K1760" i="6" s="1"/>
  <c r="F7021" i="1"/>
  <c r="K1757" i="6" s="1"/>
  <c r="F7007" i="1"/>
  <c r="I1754" i="6" s="1"/>
  <c r="F6994" i="1"/>
  <c r="H1751" i="6" s="1"/>
  <c r="F6982" i="1"/>
  <c r="H1748" i="6" s="1"/>
  <c r="F6969" i="1"/>
  <c r="K1744" i="6" s="1"/>
  <c r="F6957" i="1"/>
  <c r="K1741" i="6" s="1"/>
  <c r="F6943" i="1"/>
  <c r="I1738" i="6" s="1"/>
  <c r="F6930" i="1"/>
  <c r="H1735" i="6" s="1"/>
  <c r="F6918" i="1"/>
  <c r="H1732" i="6" s="1"/>
  <c r="F6905" i="1"/>
  <c r="K1728" i="6" s="1"/>
  <c r="F6893" i="1"/>
  <c r="K1725" i="6" s="1"/>
  <c r="F6879" i="1"/>
  <c r="I1722" i="6" s="1"/>
  <c r="F6866" i="1"/>
  <c r="H1719" i="6" s="1"/>
  <c r="F6854" i="1"/>
  <c r="H1716" i="6" s="1"/>
  <c r="F6841" i="1"/>
  <c r="K1712" i="6" s="1"/>
  <c r="F6829" i="1"/>
  <c r="K1709" i="6" s="1"/>
  <c r="F6815" i="1"/>
  <c r="I1706" i="6" s="1"/>
  <c r="F6802" i="1"/>
  <c r="H1703" i="6" s="1"/>
  <c r="F6790" i="1"/>
  <c r="H1700" i="6" s="1"/>
  <c r="F6777" i="1"/>
  <c r="K1696" i="6" s="1"/>
  <c r="F6765" i="1"/>
  <c r="K1693" i="6" s="1"/>
  <c r="F6751" i="1"/>
  <c r="I1690" i="6" s="1"/>
  <c r="F6738" i="1"/>
  <c r="H1687" i="6" s="1"/>
  <c r="F6726" i="1"/>
  <c r="H1684" i="6" s="1"/>
  <c r="F6713" i="1"/>
  <c r="K1680" i="6" s="1"/>
  <c r="F6701" i="1"/>
  <c r="K1677" i="6" s="1"/>
  <c r="F6687" i="1"/>
  <c r="I1674" i="6" s="1"/>
  <c r="F6674" i="1"/>
  <c r="H1671" i="6" s="1"/>
  <c r="F6662" i="1"/>
  <c r="H1668" i="6" s="1"/>
  <c r="F6649" i="1"/>
  <c r="K1664" i="6" s="1"/>
  <c r="F6637" i="1"/>
  <c r="K1661" i="6" s="1"/>
  <c r="F6623" i="1"/>
  <c r="I1658" i="6" s="1"/>
  <c r="F6610" i="1"/>
  <c r="H1655" i="6" s="1"/>
  <c r="F6598" i="1"/>
  <c r="H1652" i="6" s="1"/>
  <c r="F6585" i="1"/>
  <c r="K1648" i="6" s="1"/>
  <c r="F6573" i="1"/>
  <c r="K1645" i="6" s="1"/>
  <c r="F6559" i="1"/>
  <c r="I1642" i="6" s="1"/>
  <c r="F6546" i="1"/>
  <c r="H1639" i="6" s="1"/>
  <c r="F6534" i="1"/>
  <c r="H1636" i="6" s="1"/>
  <c r="F6521" i="1"/>
  <c r="K1632" i="6" s="1"/>
  <c r="F6509" i="1"/>
  <c r="K1629" i="6" s="1"/>
  <c r="F6495" i="1"/>
  <c r="I1626" i="6" s="1"/>
  <c r="F6482" i="1"/>
  <c r="H1623" i="6" s="1"/>
  <c r="F6470" i="1"/>
  <c r="H1620" i="6" s="1"/>
  <c r="F6457" i="1"/>
  <c r="K1616" i="6" s="1"/>
  <c r="F6445" i="1"/>
  <c r="K1613" i="6" s="1"/>
  <c r="F6431" i="1"/>
  <c r="I1610" i="6" s="1"/>
  <c r="F6418" i="1"/>
  <c r="H1607" i="6" s="1"/>
  <c r="F6406" i="1"/>
  <c r="H1604" i="6" s="1"/>
  <c r="F6393" i="1"/>
  <c r="K1600" i="6" s="1"/>
  <c r="F6381" i="1"/>
  <c r="K1597" i="6" s="1"/>
  <c r="F6367" i="1"/>
  <c r="I1594" i="6" s="1"/>
  <c r="F6354" i="1"/>
  <c r="H1591" i="6" s="1"/>
  <c r="F6342" i="1"/>
  <c r="H1588" i="6" s="1"/>
  <c r="F6329" i="1"/>
  <c r="K1584" i="6" s="1"/>
  <c r="F6317" i="1"/>
  <c r="K1581" i="6" s="1"/>
  <c r="F6303" i="1"/>
  <c r="I1578" i="6" s="1"/>
  <c r="F6290" i="1"/>
  <c r="H1575" i="6" s="1"/>
  <c r="F6278" i="1"/>
  <c r="H1572" i="6" s="1"/>
  <c r="F6265" i="1"/>
  <c r="K1568" i="6" s="1"/>
  <c r="F6253" i="1"/>
  <c r="K1565" i="6" s="1"/>
  <c r="F6239" i="1"/>
  <c r="I1562" i="6" s="1"/>
  <c r="F6226" i="1"/>
  <c r="H1559" i="6" s="1"/>
  <c r="F6214" i="1"/>
  <c r="H1556" i="6" s="1"/>
  <c r="F6201" i="1"/>
  <c r="K1552" i="6" s="1"/>
  <c r="F6189" i="1"/>
  <c r="K1549" i="6" s="1"/>
  <c r="F6175" i="1"/>
  <c r="I1546" i="6" s="1"/>
  <c r="F6162" i="1"/>
  <c r="H1543" i="6" s="1"/>
  <c r="F6150" i="1"/>
  <c r="H1540" i="6" s="1"/>
  <c r="F6137" i="1"/>
  <c r="K1536" i="6" s="1"/>
  <c r="F6125" i="1"/>
  <c r="K1533" i="6" s="1"/>
  <c r="F6111" i="1"/>
  <c r="I1530" i="6" s="1"/>
  <c r="F6098" i="1"/>
  <c r="H1527" i="6" s="1"/>
  <c r="F6086" i="1"/>
  <c r="H1524" i="6" s="1"/>
  <c r="F6073" i="1"/>
  <c r="K1520" i="6" s="1"/>
  <c r="F6061" i="1"/>
  <c r="K1517" i="6" s="1"/>
  <c r="F6047" i="1"/>
  <c r="I1514" i="6" s="1"/>
  <c r="F6034" i="1"/>
  <c r="H1511" i="6" s="1"/>
  <c r="F6022" i="1"/>
  <c r="H1508" i="6" s="1"/>
  <c r="F6009" i="1"/>
  <c r="K1504" i="6" s="1"/>
  <c r="F5997" i="1"/>
  <c r="K1501" i="6" s="1"/>
  <c r="F5983" i="1"/>
  <c r="I1498" i="6" s="1"/>
  <c r="F5970" i="1"/>
  <c r="H1495" i="6" s="1"/>
  <c r="F5958" i="1"/>
  <c r="H1492" i="6" s="1"/>
  <c r="F5945" i="1"/>
  <c r="K1488" i="6" s="1"/>
  <c r="F5933" i="1"/>
  <c r="K1485" i="6" s="1"/>
  <c r="F5919" i="1"/>
  <c r="I1482" i="6" s="1"/>
  <c r="F5906" i="1"/>
  <c r="H1479" i="6" s="1"/>
  <c r="F5894" i="1"/>
  <c r="H1476" i="6" s="1"/>
  <c r="F5881" i="1"/>
  <c r="K1472" i="6" s="1"/>
  <c r="F5869" i="1"/>
  <c r="K1469" i="6" s="1"/>
  <c r="F5855" i="1"/>
  <c r="I1466" i="6" s="1"/>
  <c r="F5842" i="1"/>
  <c r="H1463" i="6" s="1"/>
  <c r="F5830" i="1"/>
  <c r="H1460" i="6" s="1"/>
  <c r="F5817" i="1"/>
  <c r="K1456" i="6" s="1"/>
  <c r="F5805" i="1"/>
  <c r="K1453" i="6" s="1"/>
  <c r="F5791" i="1"/>
  <c r="I1450" i="6" s="1"/>
  <c r="F5778" i="1"/>
  <c r="H1447" i="6" s="1"/>
  <c r="F5766" i="1"/>
  <c r="H1444" i="6" s="1"/>
  <c r="F5753" i="1"/>
  <c r="K1440" i="6" s="1"/>
  <c r="F5741" i="1"/>
  <c r="K1437" i="6" s="1"/>
  <c r="F5727" i="1"/>
  <c r="I1434" i="6" s="1"/>
  <c r="F5714" i="1"/>
  <c r="H1431" i="6" s="1"/>
  <c r="F5702" i="1"/>
  <c r="H1428" i="6" s="1"/>
  <c r="F5689" i="1"/>
  <c r="K1424" i="6" s="1"/>
  <c r="F5677" i="1"/>
  <c r="K1421" i="6" s="1"/>
  <c r="F5663" i="1"/>
  <c r="I1418" i="6" s="1"/>
  <c r="F5650" i="1"/>
  <c r="H1415" i="6" s="1"/>
  <c r="F5638" i="1"/>
  <c r="H1412" i="6" s="1"/>
  <c r="F5625" i="1"/>
  <c r="K1408" i="6" s="1"/>
  <c r="F5613" i="1"/>
  <c r="K1405" i="6" s="1"/>
  <c r="F5599" i="1"/>
  <c r="I1402" i="6" s="1"/>
  <c r="F5586" i="1"/>
  <c r="H1399" i="6" s="1"/>
  <c r="F5574" i="1"/>
  <c r="H1396" i="6" s="1"/>
  <c r="F5561" i="1"/>
  <c r="K1392" i="6" s="1"/>
  <c r="F5549" i="1"/>
  <c r="K1389" i="6" s="1"/>
  <c r="F5535" i="1"/>
  <c r="I1386" i="6" s="1"/>
  <c r="F5522" i="1"/>
  <c r="H1383" i="6" s="1"/>
  <c r="F5510" i="1"/>
  <c r="H1380" i="6" s="1"/>
  <c r="F5497" i="1"/>
  <c r="K1376" i="6" s="1"/>
  <c r="F5485" i="1"/>
  <c r="K1373" i="6" s="1"/>
  <c r="F5471" i="1"/>
  <c r="I1370" i="6" s="1"/>
  <c r="F5458" i="1"/>
  <c r="H1367" i="6" s="1"/>
  <c r="F5446" i="1"/>
  <c r="H1364" i="6" s="1"/>
  <c r="F5433" i="1"/>
  <c r="K1360" i="6" s="1"/>
  <c r="F5421" i="1"/>
  <c r="K1357" i="6" s="1"/>
  <c r="F5407" i="1"/>
  <c r="I1354" i="6" s="1"/>
  <c r="F5394" i="1"/>
  <c r="H1351" i="6" s="1"/>
  <c r="F5382" i="1"/>
  <c r="H1348" i="6" s="1"/>
  <c r="F5369" i="1"/>
  <c r="K1344" i="6" s="1"/>
  <c r="F5357" i="1"/>
  <c r="K1341" i="6" s="1"/>
  <c r="F5343" i="1"/>
  <c r="I1338" i="6" s="1"/>
  <c r="F5330" i="1"/>
  <c r="H1335" i="6" s="1"/>
  <c r="F5318" i="1"/>
  <c r="H1332" i="6" s="1"/>
  <c r="F5305" i="1"/>
  <c r="K1328" i="6" s="1"/>
  <c r="F5293" i="1"/>
  <c r="K1325" i="6" s="1"/>
  <c r="F5279" i="1"/>
  <c r="I1322" i="6" s="1"/>
  <c r="F5266" i="1"/>
  <c r="H1319" i="6" s="1"/>
  <c r="F5254" i="1"/>
  <c r="H1316" i="6" s="1"/>
  <c r="F5241" i="1"/>
  <c r="K1312" i="6" s="1"/>
  <c r="F5229" i="1"/>
  <c r="K1309" i="6" s="1"/>
  <c r="F5215" i="1"/>
  <c r="I1306" i="6" s="1"/>
  <c r="F5202" i="1"/>
  <c r="H1303" i="6" s="1"/>
  <c r="F5190" i="1"/>
  <c r="H1300" i="6" s="1"/>
  <c r="F5177" i="1"/>
  <c r="K1296" i="6" s="1"/>
  <c r="F5165" i="1"/>
  <c r="K1293" i="6" s="1"/>
  <c r="F5151" i="1"/>
  <c r="I1290" i="6" s="1"/>
  <c r="F5138" i="1"/>
  <c r="H1287" i="6" s="1"/>
  <c r="F5126" i="1"/>
  <c r="H1284" i="6" s="1"/>
  <c r="F5113" i="1"/>
  <c r="K1280" i="6" s="1"/>
  <c r="F5101" i="1"/>
  <c r="K1277" i="6" s="1"/>
  <c r="F5087" i="1"/>
  <c r="I1274" i="6" s="1"/>
  <c r="F5074" i="1"/>
  <c r="H1271" i="6" s="1"/>
  <c r="F5062" i="1"/>
  <c r="H1268" i="6" s="1"/>
  <c r="F5049" i="1"/>
  <c r="K1264" i="6" s="1"/>
  <c r="F5037" i="1"/>
  <c r="K1261" i="6" s="1"/>
  <c r="F5023" i="1"/>
  <c r="I1258" i="6" s="1"/>
  <c r="F5010" i="1"/>
  <c r="H1255" i="6" s="1"/>
  <c r="F4998" i="1"/>
  <c r="H1252" i="6" s="1"/>
  <c r="F4985" i="1"/>
  <c r="K1248" i="6" s="1"/>
  <c r="F4973" i="1"/>
  <c r="K1245" i="6" s="1"/>
  <c r="F4959" i="1"/>
  <c r="I1242" i="6" s="1"/>
  <c r="F4946" i="1"/>
  <c r="H1239" i="6" s="1"/>
  <c r="F4934" i="1"/>
  <c r="H1236" i="6" s="1"/>
  <c r="F4921" i="1"/>
  <c r="K1232" i="6" s="1"/>
  <c r="F4909" i="1"/>
  <c r="K1229" i="6" s="1"/>
  <c r="F4895" i="1"/>
  <c r="I1226" i="6" s="1"/>
  <c r="F4882" i="1"/>
  <c r="H1223" i="6" s="1"/>
  <c r="F4870" i="1"/>
  <c r="H1220" i="6" s="1"/>
  <c r="F4857" i="1"/>
  <c r="K1216" i="6" s="1"/>
  <c r="F4845" i="1"/>
  <c r="K1213" i="6" s="1"/>
  <c r="F4831" i="1"/>
  <c r="I1210" i="6" s="1"/>
  <c r="F4818" i="1"/>
  <c r="H1207" i="6" s="1"/>
  <c r="F4806" i="1"/>
  <c r="H1204" i="6" s="1"/>
  <c r="F4793" i="1"/>
  <c r="K1200" i="6" s="1"/>
  <c r="F4781" i="1"/>
  <c r="K1197" i="6" s="1"/>
  <c r="F4767" i="1"/>
  <c r="I1194" i="6" s="1"/>
  <c r="F4754" i="1"/>
  <c r="H1191" i="6" s="1"/>
  <c r="F4742" i="1"/>
  <c r="H1188" i="6" s="1"/>
  <c r="F4729" i="1"/>
  <c r="K1184" i="6" s="1"/>
  <c r="F4717" i="1"/>
  <c r="K1181" i="6" s="1"/>
  <c r="F4703" i="1"/>
  <c r="I1178" i="6" s="1"/>
  <c r="F4690" i="1"/>
  <c r="H1175" i="6" s="1"/>
  <c r="F4678" i="1"/>
  <c r="H1172" i="6" s="1"/>
  <c r="F4665" i="1"/>
  <c r="K1168" i="6" s="1"/>
  <c r="F4653" i="1"/>
  <c r="K1165" i="6" s="1"/>
  <c r="F4639" i="1"/>
  <c r="I1162" i="6" s="1"/>
  <c r="F4626" i="1"/>
  <c r="H1159" i="6" s="1"/>
  <c r="F4614" i="1"/>
  <c r="H1156" i="6" s="1"/>
  <c r="F4601" i="1"/>
  <c r="K1152" i="6" s="1"/>
  <c r="F4589" i="1"/>
  <c r="K1149" i="6" s="1"/>
  <c r="F4575" i="1"/>
  <c r="I1146" i="6" s="1"/>
  <c r="F4562" i="1"/>
  <c r="H1143" i="6" s="1"/>
  <c r="F4550" i="1"/>
  <c r="H1140" i="6" s="1"/>
  <c r="F4537" i="1"/>
  <c r="K1136" i="6" s="1"/>
  <c r="F4525" i="1"/>
  <c r="K1133" i="6" s="1"/>
  <c r="F4511" i="1"/>
  <c r="I1130" i="6" s="1"/>
  <c r="F4498" i="1"/>
  <c r="H1127" i="6" s="1"/>
  <c r="F4486" i="1"/>
  <c r="H1124" i="6" s="1"/>
  <c r="F4473" i="1"/>
  <c r="K1120" i="6" s="1"/>
  <c r="F4461" i="1"/>
  <c r="K1117" i="6" s="1"/>
  <c r="F4447" i="1"/>
  <c r="I1114" i="6" s="1"/>
  <c r="F4434" i="1"/>
  <c r="H1111" i="6" s="1"/>
  <c r="F4422" i="1"/>
  <c r="H1108" i="6" s="1"/>
  <c r="F4409" i="1"/>
  <c r="K1104" i="6" s="1"/>
  <c r="F4397" i="1"/>
  <c r="K1101" i="6" s="1"/>
  <c r="F4383" i="1"/>
  <c r="I1098" i="6" s="1"/>
  <c r="F4370" i="1"/>
  <c r="H1095" i="6" s="1"/>
  <c r="F4358" i="1"/>
  <c r="H1092" i="6" s="1"/>
  <c r="F4345" i="1"/>
  <c r="K1088" i="6" s="1"/>
  <c r="F4333" i="1"/>
  <c r="K1085" i="6" s="1"/>
  <c r="F4319" i="1"/>
  <c r="I1082" i="6" s="1"/>
  <c r="F4306" i="1"/>
  <c r="H1079" i="6" s="1"/>
  <c r="F4294" i="1"/>
  <c r="H1076" i="6" s="1"/>
  <c r="F4281" i="1"/>
  <c r="K1072" i="6" s="1"/>
  <c r="F4269" i="1"/>
  <c r="K1069" i="6" s="1"/>
  <c r="F4255" i="1"/>
  <c r="I1066" i="6" s="1"/>
  <c r="F4242" i="1"/>
  <c r="H1063" i="6" s="1"/>
  <c r="F4230" i="1"/>
  <c r="H1060" i="6" s="1"/>
  <c r="F4217" i="1"/>
  <c r="K1056" i="6" s="1"/>
  <c r="F4205" i="1"/>
  <c r="K1053" i="6" s="1"/>
  <c r="F4191" i="1"/>
  <c r="I1050" i="6" s="1"/>
  <c r="F4178" i="1"/>
  <c r="H1047" i="6" s="1"/>
  <c r="F4166" i="1"/>
  <c r="H1044" i="6" s="1"/>
  <c r="F4153" i="1"/>
  <c r="K1040" i="6" s="1"/>
  <c r="F4141" i="1"/>
  <c r="K1037" i="6" s="1"/>
  <c r="F4127" i="1"/>
  <c r="I1034" i="6" s="1"/>
  <c r="F4114" i="1"/>
  <c r="H1031" i="6" s="1"/>
  <c r="F4102" i="1"/>
  <c r="H1028" i="6" s="1"/>
  <c r="F4089" i="1"/>
  <c r="K1024" i="6" s="1"/>
  <c r="F4077" i="1"/>
  <c r="K1021" i="6" s="1"/>
  <c r="F4063" i="1"/>
  <c r="I1018" i="6" s="1"/>
  <c r="F4050" i="1"/>
  <c r="H1015" i="6" s="1"/>
  <c r="F4038" i="1"/>
  <c r="H1012" i="6" s="1"/>
  <c r="F4025" i="1"/>
  <c r="K1008" i="6" s="1"/>
  <c r="F4013" i="1"/>
  <c r="K1005" i="6" s="1"/>
  <c r="F3999" i="1"/>
  <c r="I1002" i="6" s="1"/>
  <c r="F3986" i="1"/>
  <c r="H999" i="6" s="1"/>
  <c r="F3974" i="1"/>
  <c r="H996" i="6" s="1"/>
  <c r="F3961" i="1"/>
  <c r="K992" i="6" s="1"/>
  <c r="F3949" i="1"/>
  <c r="K989" i="6" s="1"/>
  <c r="F3935" i="1"/>
  <c r="I986" i="6" s="1"/>
  <c r="F3922" i="1"/>
  <c r="H983" i="6" s="1"/>
  <c r="F3910" i="1"/>
  <c r="H980" i="6" s="1"/>
  <c r="F3897" i="1"/>
  <c r="K976" i="6" s="1"/>
  <c r="F3885" i="1"/>
  <c r="K973" i="6" s="1"/>
  <c r="F3871" i="1"/>
  <c r="I970" i="6" s="1"/>
  <c r="F3858" i="1"/>
  <c r="H967" i="6" s="1"/>
  <c r="F3846" i="1"/>
  <c r="H964" i="6" s="1"/>
  <c r="F3833" i="1"/>
  <c r="K960" i="6" s="1"/>
  <c r="F3821" i="1"/>
  <c r="K957" i="6" s="1"/>
  <c r="F3807" i="1"/>
  <c r="I954" i="6" s="1"/>
  <c r="F3794" i="1"/>
  <c r="H951" i="6" s="1"/>
  <c r="F3782" i="1"/>
  <c r="H948" i="6" s="1"/>
  <c r="F3769" i="1"/>
  <c r="K944" i="6" s="1"/>
  <c r="F3757" i="1"/>
  <c r="K941" i="6" s="1"/>
  <c r="F3743" i="1"/>
  <c r="I938" i="6" s="1"/>
  <c r="F3730" i="1"/>
  <c r="H935" i="6" s="1"/>
  <c r="F3718" i="1"/>
  <c r="H932" i="6" s="1"/>
  <c r="F3705" i="1"/>
  <c r="K928" i="6" s="1"/>
  <c r="F3693" i="1"/>
  <c r="K925" i="6" s="1"/>
  <c r="F3679" i="1"/>
  <c r="I922" i="6" s="1"/>
  <c r="F3666" i="1"/>
  <c r="H919" i="6" s="1"/>
  <c r="F3654" i="1"/>
  <c r="H916" i="6" s="1"/>
  <c r="F3641" i="1"/>
  <c r="K912" i="6" s="1"/>
  <c r="F3629" i="1"/>
  <c r="K909" i="6" s="1"/>
  <c r="F3615" i="1"/>
  <c r="I906" i="6" s="1"/>
  <c r="F3602" i="1"/>
  <c r="H903" i="6" s="1"/>
  <c r="F3590" i="1"/>
  <c r="H900" i="6" s="1"/>
  <c r="F3577" i="1"/>
  <c r="K896" i="6" s="1"/>
  <c r="F3565" i="1"/>
  <c r="K893" i="6" s="1"/>
  <c r="F3551" i="1"/>
  <c r="I890" i="6" s="1"/>
  <c r="F3538" i="1"/>
  <c r="H887" i="6" s="1"/>
  <c r="F3526" i="1"/>
  <c r="H884" i="6" s="1"/>
  <c r="F3513" i="1"/>
  <c r="K880" i="6" s="1"/>
  <c r="F3501" i="1"/>
  <c r="K877" i="6" s="1"/>
  <c r="F3487" i="1"/>
  <c r="I874" i="6" s="1"/>
  <c r="F3474" i="1"/>
  <c r="H871" i="6" s="1"/>
  <c r="F3462" i="1"/>
  <c r="H868" i="6" s="1"/>
  <c r="F3449" i="1"/>
  <c r="K864" i="6" s="1"/>
  <c r="F3437" i="1"/>
  <c r="K861" i="6" s="1"/>
  <c r="F3423" i="1"/>
  <c r="I858" i="6" s="1"/>
  <c r="F3410" i="1"/>
  <c r="H855" i="6" s="1"/>
  <c r="F3398" i="1"/>
  <c r="H852" i="6" s="1"/>
  <c r="F3385" i="1"/>
  <c r="K848" i="6" s="1"/>
  <c r="F3373" i="1"/>
  <c r="K845" i="6" s="1"/>
  <c r="F3359" i="1"/>
  <c r="I842" i="6" s="1"/>
  <c r="F3346" i="1"/>
  <c r="H839" i="6" s="1"/>
  <c r="F3334" i="1"/>
  <c r="H836" i="6" s="1"/>
  <c r="F3321" i="1"/>
  <c r="K832" i="6" s="1"/>
  <c r="F3309" i="1"/>
  <c r="K829" i="6" s="1"/>
  <c r="F3295" i="1"/>
  <c r="I826" i="6" s="1"/>
  <c r="F3282" i="1"/>
  <c r="H823" i="6" s="1"/>
  <c r="F3270" i="1"/>
  <c r="H820" i="6" s="1"/>
  <c r="F3257" i="1"/>
  <c r="K816" i="6" s="1"/>
  <c r="F3245" i="1"/>
  <c r="K813" i="6" s="1"/>
  <c r="F3231" i="1"/>
  <c r="I810" i="6" s="1"/>
  <c r="F3218" i="1"/>
  <c r="H807" i="6" s="1"/>
  <c r="F3206" i="1"/>
  <c r="H804" i="6" s="1"/>
  <c r="F3193" i="1"/>
  <c r="K800" i="6" s="1"/>
  <c r="F3181" i="1"/>
  <c r="K797" i="6" s="1"/>
  <c r="F3167" i="1"/>
  <c r="I794" i="6" s="1"/>
  <c r="F3154" i="1"/>
  <c r="H791" i="6" s="1"/>
  <c r="F3142" i="1"/>
  <c r="H788" i="6" s="1"/>
  <c r="F3129" i="1"/>
  <c r="K784" i="6" s="1"/>
  <c r="F3117" i="1"/>
  <c r="K781" i="6" s="1"/>
  <c r="F3103" i="1"/>
  <c r="I778" i="6" s="1"/>
  <c r="F3090" i="1"/>
  <c r="H775" i="6" s="1"/>
  <c r="F3078" i="1"/>
  <c r="H772" i="6" s="1"/>
  <c r="F3065" i="1"/>
  <c r="K768" i="6" s="1"/>
  <c r="F3053" i="1"/>
  <c r="K765" i="6" s="1"/>
  <c r="F3039" i="1"/>
  <c r="I762" i="6" s="1"/>
  <c r="F3026" i="1"/>
  <c r="H759" i="6" s="1"/>
  <c r="F3014" i="1"/>
  <c r="H756" i="6" s="1"/>
  <c r="F3001" i="1"/>
  <c r="K752" i="6" s="1"/>
  <c r="F2989" i="1"/>
  <c r="K749" i="6" s="1"/>
  <c r="F2975" i="1"/>
  <c r="I746" i="6" s="1"/>
  <c r="F2962" i="1"/>
  <c r="H743" i="6" s="1"/>
  <c r="F2950" i="1"/>
  <c r="H740" i="6" s="1"/>
  <c r="F2937" i="1"/>
  <c r="K736" i="6" s="1"/>
  <c r="F2925" i="1"/>
  <c r="K733" i="6" s="1"/>
  <c r="F2911" i="1"/>
  <c r="I730" i="6" s="1"/>
  <c r="F2898" i="1"/>
  <c r="H727" i="6" s="1"/>
  <c r="F2886" i="1"/>
  <c r="H724" i="6" s="1"/>
  <c r="F2873" i="1"/>
  <c r="K720" i="6" s="1"/>
  <c r="F2861" i="1"/>
  <c r="K717" i="6" s="1"/>
  <c r="F2847" i="1"/>
  <c r="I714" i="6" s="1"/>
  <c r="F2834" i="1"/>
  <c r="H711" i="6" s="1"/>
  <c r="F2822" i="1"/>
  <c r="H708" i="6" s="1"/>
  <c r="F2809" i="1"/>
  <c r="K704" i="6" s="1"/>
  <c r="F2797" i="1"/>
  <c r="K701" i="6" s="1"/>
  <c r="F2783" i="1"/>
  <c r="I698" i="6" s="1"/>
  <c r="F2770" i="1"/>
  <c r="H695" i="6" s="1"/>
  <c r="F2758" i="1"/>
  <c r="H692" i="6" s="1"/>
  <c r="F2745" i="1"/>
  <c r="K688" i="6" s="1"/>
  <c r="F2733" i="1"/>
  <c r="K685" i="6" s="1"/>
  <c r="F2719" i="1"/>
  <c r="I682" i="6" s="1"/>
  <c r="F2706" i="1"/>
  <c r="H679" i="6" s="1"/>
  <c r="F2694" i="1"/>
  <c r="H676" i="6" s="1"/>
  <c r="F2681" i="1"/>
  <c r="K672" i="6" s="1"/>
  <c r="F2669" i="1"/>
  <c r="K669" i="6" s="1"/>
  <c r="F2655" i="1"/>
  <c r="I666" i="6" s="1"/>
  <c r="F2642" i="1"/>
  <c r="H663" i="6" s="1"/>
  <c r="F2630" i="1"/>
  <c r="H660" i="6" s="1"/>
  <c r="F2617" i="1"/>
  <c r="K656" i="6" s="1"/>
  <c r="F2605" i="1"/>
  <c r="K653" i="6" s="1"/>
  <c r="F2591" i="1"/>
  <c r="I650" i="6" s="1"/>
  <c r="F2578" i="1"/>
  <c r="H647" i="6" s="1"/>
  <c r="F2566" i="1"/>
  <c r="H644" i="6" s="1"/>
  <c r="F2553" i="1"/>
  <c r="K640" i="6" s="1"/>
  <c r="F2541" i="1"/>
  <c r="K637" i="6" s="1"/>
  <c r="F2527" i="1"/>
  <c r="I634" i="6" s="1"/>
  <c r="F2514" i="1"/>
  <c r="H631" i="6" s="1"/>
  <c r="F2502" i="1"/>
  <c r="H628" i="6" s="1"/>
  <c r="F2489" i="1"/>
  <c r="K624" i="6" s="1"/>
  <c r="F2477" i="1"/>
  <c r="K621" i="6" s="1"/>
  <c r="F2463" i="1"/>
  <c r="I618" i="6" s="1"/>
  <c r="F2450" i="1"/>
  <c r="H615" i="6" s="1"/>
  <c r="F2438" i="1"/>
  <c r="H612" i="6" s="1"/>
  <c r="F2425" i="1"/>
  <c r="K608" i="6" s="1"/>
  <c r="F2413" i="1"/>
  <c r="K605" i="6" s="1"/>
  <c r="F2399" i="1"/>
  <c r="I602" i="6" s="1"/>
  <c r="F2386" i="1"/>
  <c r="H599" i="6" s="1"/>
  <c r="F2374" i="1"/>
  <c r="H596" i="6" s="1"/>
  <c r="F2361" i="1"/>
  <c r="K592" i="6" s="1"/>
  <c r="F2349" i="1"/>
  <c r="K589" i="6" s="1"/>
  <c r="F2335" i="1"/>
  <c r="I586" i="6" s="1"/>
  <c r="F2322" i="1"/>
  <c r="H583" i="6" s="1"/>
  <c r="F2310" i="1"/>
  <c r="H580" i="6" s="1"/>
  <c r="F2297" i="1"/>
  <c r="K576" i="6" s="1"/>
  <c r="F2285" i="1"/>
  <c r="K573" i="6" s="1"/>
  <c r="F2271" i="1"/>
  <c r="I570" i="6" s="1"/>
  <c r="F2258" i="1"/>
  <c r="H567" i="6" s="1"/>
  <c r="F2246" i="1"/>
  <c r="H564" i="6" s="1"/>
  <c r="F2233" i="1"/>
  <c r="K560" i="6" s="1"/>
  <c r="F2221" i="1"/>
  <c r="K557" i="6" s="1"/>
  <c r="F2207" i="1"/>
  <c r="I554" i="6" s="1"/>
  <c r="F2194" i="1"/>
  <c r="H551" i="6" s="1"/>
  <c r="F2182" i="1"/>
  <c r="H548" i="6" s="1"/>
  <c r="F2169" i="1"/>
  <c r="K544" i="6" s="1"/>
  <c r="F2157" i="1"/>
  <c r="K541" i="6" s="1"/>
  <c r="F2143" i="1"/>
  <c r="I538" i="6" s="1"/>
  <c r="F2130" i="1"/>
  <c r="H535" i="6" s="1"/>
  <c r="F2118" i="1"/>
  <c r="H532" i="6" s="1"/>
  <c r="F2105" i="1"/>
  <c r="K528" i="6" s="1"/>
  <c r="F2093" i="1"/>
  <c r="K525" i="6" s="1"/>
  <c r="F2079" i="1"/>
  <c r="I522" i="6" s="1"/>
  <c r="F2066" i="1"/>
  <c r="H519" i="6" s="1"/>
  <c r="F2054" i="1"/>
  <c r="H516" i="6" s="1"/>
  <c r="F2041" i="1"/>
  <c r="K512" i="6" s="1"/>
  <c r="F2029" i="1"/>
  <c r="K509" i="6" s="1"/>
  <c r="F2015" i="1"/>
  <c r="I506" i="6" s="1"/>
  <c r="F2002" i="1"/>
  <c r="H503" i="6" s="1"/>
  <c r="F1990" i="1"/>
  <c r="H500" i="6" s="1"/>
  <c r="F1977" i="1"/>
  <c r="K496" i="6" s="1"/>
  <c r="F1965" i="1"/>
  <c r="K493" i="6" s="1"/>
  <c r="F1951" i="1"/>
  <c r="I490" i="6" s="1"/>
  <c r="F1938" i="1"/>
  <c r="H487" i="6" s="1"/>
  <c r="F1926" i="1"/>
  <c r="H484" i="6" s="1"/>
  <c r="F1913" i="1"/>
  <c r="K480" i="6" s="1"/>
  <c r="F1901" i="1"/>
  <c r="K477" i="6" s="1"/>
  <c r="F1887" i="1"/>
  <c r="I474" i="6" s="1"/>
  <c r="F1874" i="1"/>
  <c r="H471" i="6" s="1"/>
  <c r="F1862" i="1"/>
  <c r="H468" i="6" s="1"/>
  <c r="F1849" i="1"/>
  <c r="K464" i="6" s="1"/>
  <c r="F1837" i="1"/>
  <c r="K461" i="6" s="1"/>
  <c r="F1823" i="1"/>
  <c r="I458" i="6" s="1"/>
  <c r="F1810" i="1"/>
  <c r="H455" i="6" s="1"/>
  <c r="F1798" i="1"/>
  <c r="H452" i="6" s="1"/>
  <c r="F1785" i="1"/>
  <c r="K448" i="6" s="1"/>
  <c r="F1773" i="1"/>
  <c r="K445" i="6" s="1"/>
  <c r="F1759" i="1"/>
  <c r="I442" i="6" s="1"/>
  <c r="F1746" i="1"/>
  <c r="H439" i="6" s="1"/>
  <c r="F1734" i="1"/>
  <c r="H436" i="6" s="1"/>
  <c r="F1721" i="1"/>
  <c r="K432" i="6" s="1"/>
  <c r="F1709" i="1"/>
  <c r="K429" i="6" s="1"/>
  <c r="F1695" i="1"/>
  <c r="I426" i="6" s="1"/>
  <c r="F1682" i="1"/>
  <c r="H423" i="6" s="1"/>
  <c r="F1670" i="1"/>
  <c r="H420" i="6" s="1"/>
  <c r="F1657" i="1"/>
  <c r="K416" i="6" s="1"/>
  <c r="F1645" i="1"/>
  <c r="K413" i="6" s="1"/>
  <c r="F1631" i="1"/>
  <c r="I410" i="6" s="1"/>
  <c r="F1618" i="1"/>
  <c r="H407" i="6" s="1"/>
  <c r="F1606" i="1"/>
  <c r="H404" i="6" s="1"/>
  <c r="F1593" i="1"/>
  <c r="K400" i="6" s="1"/>
  <c r="F1581" i="1"/>
  <c r="K397" i="6" s="1"/>
  <c r="F1567" i="1"/>
  <c r="I394" i="6" s="1"/>
  <c r="F1554" i="1"/>
  <c r="H391" i="6" s="1"/>
  <c r="F1542" i="1"/>
  <c r="H388" i="6" s="1"/>
  <c r="F1529" i="1"/>
  <c r="K384" i="6" s="1"/>
  <c r="F1517" i="1"/>
  <c r="K381" i="6" s="1"/>
  <c r="F1503" i="1"/>
  <c r="I378" i="6" s="1"/>
  <c r="F1490" i="1"/>
  <c r="H375" i="6" s="1"/>
  <c r="F1478" i="1"/>
  <c r="H372" i="6" s="1"/>
  <c r="F1465" i="1"/>
  <c r="K368" i="6" s="1"/>
  <c r="F1453" i="1"/>
  <c r="K365" i="6" s="1"/>
  <c r="F1439" i="1"/>
  <c r="I362" i="6" s="1"/>
  <c r="F1426" i="1"/>
  <c r="H359" i="6" s="1"/>
  <c r="F1414" i="1"/>
  <c r="H356" i="6" s="1"/>
  <c r="F1401" i="1"/>
  <c r="K352" i="6" s="1"/>
  <c r="F1389" i="1"/>
  <c r="K349" i="6" s="1"/>
  <c r="F1375" i="1"/>
  <c r="I346" i="6" s="1"/>
  <c r="F1362" i="1"/>
  <c r="H343" i="6" s="1"/>
  <c r="F1350" i="1"/>
  <c r="H340" i="6" s="1"/>
  <c r="F1337" i="1"/>
  <c r="K336" i="6" s="1"/>
  <c r="F1325" i="1"/>
  <c r="K333" i="6" s="1"/>
  <c r="F1311" i="1"/>
  <c r="I330" i="6" s="1"/>
  <c r="F1298" i="1"/>
  <c r="H327" i="6" s="1"/>
  <c r="F1286" i="1"/>
  <c r="H324" i="6" s="1"/>
  <c r="F1273" i="1"/>
  <c r="K320" i="6" s="1"/>
  <c r="F1261" i="1"/>
  <c r="K317" i="6" s="1"/>
  <c r="F1247" i="1"/>
  <c r="I314" i="6" s="1"/>
  <c r="F1234" i="1"/>
  <c r="H311" i="6" s="1"/>
  <c r="F1222" i="1"/>
  <c r="H308" i="6" s="1"/>
  <c r="F1209" i="1"/>
  <c r="K304" i="6" s="1"/>
  <c r="F1197" i="1"/>
  <c r="K301" i="6" s="1"/>
  <c r="F1183" i="1"/>
  <c r="I298" i="6" s="1"/>
  <c r="F1170" i="1"/>
  <c r="H295" i="6" s="1"/>
  <c r="F1158" i="1"/>
  <c r="H292" i="6" s="1"/>
  <c r="F1145" i="1"/>
  <c r="K288" i="6" s="1"/>
  <c r="F1133" i="1"/>
  <c r="K285" i="6" s="1"/>
  <c r="F1119" i="1"/>
  <c r="I282" i="6" s="1"/>
  <c r="F1106" i="1"/>
  <c r="H279" i="6" s="1"/>
  <c r="F1094" i="1"/>
  <c r="H276" i="6" s="1"/>
  <c r="F1081" i="1"/>
  <c r="K272" i="6" s="1"/>
  <c r="F1069" i="1"/>
  <c r="K269" i="6" s="1"/>
  <c r="F1055" i="1"/>
  <c r="I266" i="6" s="1"/>
  <c r="F1042" i="1"/>
  <c r="H263" i="6" s="1"/>
  <c r="F1030" i="1"/>
  <c r="H260" i="6" s="1"/>
  <c r="F1017" i="1"/>
  <c r="K256" i="6" s="1"/>
  <c r="F1005" i="1"/>
  <c r="K253" i="6" s="1"/>
  <c r="F991" i="1"/>
  <c r="I250" i="6" s="1"/>
  <c r="F978" i="1"/>
  <c r="H247" i="6" s="1"/>
  <c r="F966" i="1"/>
  <c r="H244" i="6" s="1"/>
  <c r="F953" i="1"/>
  <c r="K240" i="6" s="1"/>
  <c r="F941" i="1"/>
  <c r="K237" i="6" s="1"/>
  <c r="F927" i="1"/>
  <c r="I234" i="6" s="1"/>
  <c r="F914" i="1"/>
  <c r="H231" i="6" s="1"/>
  <c r="F902" i="1"/>
  <c r="H228" i="6" s="1"/>
  <c r="F889" i="1"/>
  <c r="K224" i="6" s="1"/>
  <c r="F877" i="1"/>
  <c r="K221" i="6" s="1"/>
  <c r="F863" i="1"/>
  <c r="I218" i="6" s="1"/>
  <c r="F850" i="1"/>
  <c r="H215" i="6" s="1"/>
  <c r="F838" i="1"/>
  <c r="H212" i="6" s="1"/>
  <c r="F825" i="1"/>
  <c r="K208" i="6" s="1"/>
  <c r="F813" i="1"/>
  <c r="K205" i="6" s="1"/>
  <c r="F799" i="1"/>
  <c r="I202" i="6" s="1"/>
  <c r="F786" i="1"/>
  <c r="H199" i="6" s="1"/>
  <c r="F774" i="1"/>
  <c r="H196" i="6" s="1"/>
  <c r="F761" i="1"/>
  <c r="K192" i="6" s="1"/>
  <c r="F749" i="1"/>
  <c r="K189" i="6" s="1"/>
  <c r="F735" i="1"/>
  <c r="I186" i="6" s="1"/>
  <c r="F722" i="1"/>
  <c r="H183" i="6" s="1"/>
  <c r="F710" i="1"/>
  <c r="H180" i="6" s="1"/>
  <c r="F697" i="1"/>
  <c r="K176" i="6" s="1"/>
  <c r="F685" i="1"/>
  <c r="K173" i="6" s="1"/>
  <c r="F671" i="1"/>
  <c r="I170" i="6" s="1"/>
  <c r="F658" i="1"/>
  <c r="H167" i="6" s="1"/>
  <c r="F646" i="1"/>
  <c r="H164" i="6" s="1"/>
  <c r="F633" i="1"/>
  <c r="K160" i="6" s="1"/>
  <c r="F621" i="1"/>
  <c r="K157" i="6" s="1"/>
  <c r="F607" i="1"/>
  <c r="I154" i="6" s="1"/>
  <c r="F594" i="1"/>
  <c r="H151" i="6" s="1"/>
  <c r="F582" i="1"/>
  <c r="H148" i="6" s="1"/>
  <c r="F569" i="1"/>
  <c r="K144" i="6" s="1"/>
  <c r="F557" i="1"/>
  <c r="K141" i="6" s="1"/>
  <c r="F543" i="1"/>
  <c r="I138" i="6" s="1"/>
  <c r="F530" i="1"/>
  <c r="H135" i="6" s="1"/>
  <c r="F518" i="1"/>
  <c r="H132" i="6" s="1"/>
  <c r="F505" i="1"/>
  <c r="K128" i="6" s="1"/>
  <c r="F493" i="1"/>
  <c r="K125" i="6" s="1"/>
  <c r="F479" i="1"/>
  <c r="I122" i="6" s="1"/>
  <c r="F466" i="1"/>
  <c r="H119" i="6" s="1"/>
  <c r="F454" i="1"/>
  <c r="H116" i="6" s="1"/>
  <c r="F441" i="1"/>
  <c r="K112" i="6" s="1"/>
  <c r="F429" i="1"/>
  <c r="K109" i="6" s="1"/>
  <c r="F415" i="1"/>
  <c r="I106" i="6" s="1"/>
  <c r="F402" i="1"/>
  <c r="H103" i="6" s="1"/>
  <c r="F390" i="1"/>
  <c r="H100" i="6" s="1"/>
  <c r="F377" i="1"/>
  <c r="K96" i="6" s="1"/>
  <c r="F365" i="1"/>
  <c r="K93" i="6" s="1"/>
  <c r="F351" i="1"/>
  <c r="I90" i="6" s="1"/>
  <c r="F338" i="1"/>
  <c r="H87" i="6" s="1"/>
  <c r="F326" i="1"/>
  <c r="H84" i="6" s="1"/>
  <c r="F313" i="1"/>
  <c r="K80" i="6" s="1"/>
  <c r="F301" i="1"/>
  <c r="K77" i="6" s="1"/>
  <c r="F287" i="1"/>
  <c r="I74" i="6" s="1"/>
  <c r="F274" i="1"/>
  <c r="H71" i="6" s="1"/>
  <c r="F262" i="1"/>
  <c r="H68" i="6" s="1"/>
  <c r="F249" i="1"/>
  <c r="K64" i="6" s="1"/>
  <c r="F237" i="1"/>
  <c r="K61" i="6" s="1"/>
  <c r="F223" i="1"/>
  <c r="I58" i="6" s="1"/>
  <c r="F210" i="1"/>
  <c r="H55" i="6" s="1"/>
  <c r="F198" i="1"/>
  <c r="H52" i="6" s="1"/>
  <c r="F185" i="1"/>
  <c r="K48" i="6" s="1"/>
  <c r="F173" i="1"/>
  <c r="K45" i="6" s="1"/>
  <c r="F159" i="1"/>
  <c r="I42" i="6" s="1"/>
  <c r="F146" i="1"/>
  <c r="H39" i="6" s="1"/>
  <c r="F134" i="1"/>
  <c r="H36" i="6" s="1"/>
  <c r="F121" i="1"/>
  <c r="K32" i="6" s="1"/>
  <c r="F109" i="1"/>
  <c r="K29" i="6" s="1"/>
  <c r="F95" i="1"/>
  <c r="I26" i="6" s="1"/>
  <c r="F82" i="1"/>
  <c r="H23" i="6" s="1"/>
  <c r="F70" i="1"/>
  <c r="H20" i="6" s="1"/>
  <c r="F57" i="1"/>
  <c r="K16" i="6" s="1"/>
  <c r="F45" i="1"/>
  <c r="K13" i="6" s="1"/>
  <c r="F31" i="1"/>
  <c r="I10" i="6" s="1"/>
  <c r="F18" i="1"/>
  <c r="H7" i="6" s="1"/>
  <c r="F6" i="1"/>
  <c r="H4" i="6" s="1"/>
  <c r="F10001" i="1"/>
  <c r="K2502" i="6" s="1"/>
  <c r="F9989" i="1"/>
  <c r="K2499" i="6" s="1"/>
  <c r="F9975" i="1"/>
  <c r="I2496" i="6" s="1"/>
  <c r="F9962" i="1"/>
  <c r="H2493" i="6" s="1"/>
  <c r="F9950" i="1"/>
  <c r="H2490" i="6" s="1"/>
  <c r="F9937" i="1"/>
  <c r="K2486" i="6" s="1"/>
  <c r="F9925" i="1"/>
  <c r="K2483" i="6" s="1"/>
  <c r="F9911" i="1"/>
  <c r="I2480" i="6" s="1"/>
  <c r="F9898" i="1"/>
  <c r="H2477" i="6" s="1"/>
  <c r="F9886" i="1"/>
  <c r="H2474" i="6" s="1"/>
  <c r="F9873" i="1"/>
  <c r="K2470" i="6" s="1"/>
  <c r="F9861" i="1"/>
  <c r="K2467" i="6" s="1"/>
  <c r="F9847" i="1"/>
  <c r="I2464" i="6" s="1"/>
  <c r="F9834" i="1"/>
  <c r="H2461" i="6" s="1"/>
  <c r="F9822" i="1"/>
  <c r="H2458" i="6" s="1"/>
  <c r="F9809" i="1"/>
  <c r="K2454" i="6" s="1"/>
  <c r="F9797" i="1"/>
  <c r="K2451" i="6" s="1"/>
  <c r="F9783" i="1"/>
  <c r="I2448" i="6" s="1"/>
  <c r="F9770" i="1"/>
  <c r="H2445" i="6" s="1"/>
  <c r="F9758" i="1"/>
  <c r="H2442" i="6" s="1"/>
  <c r="F9745" i="1"/>
  <c r="K2438" i="6" s="1"/>
  <c r="F9733" i="1"/>
  <c r="K2435" i="6" s="1"/>
  <c r="F9719" i="1"/>
  <c r="I2432" i="6" s="1"/>
  <c r="F9706" i="1"/>
  <c r="H2429" i="6" s="1"/>
  <c r="F9694" i="1"/>
  <c r="H2426" i="6" s="1"/>
  <c r="F9681" i="1"/>
  <c r="K2422" i="6" s="1"/>
  <c r="F9669" i="1"/>
  <c r="K2419" i="6" s="1"/>
  <c r="F9655" i="1"/>
  <c r="I2416" i="6" s="1"/>
  <c r="F9642" i="1"/>
  <c r="H2413" i="6" s="1"/>
  <c r="F9630" i="1"/>
  <c r="H2410" i="6" s="1"/>
  <c r="F9617" i="1"/>
  <c r="K2406" i="6" s="1"/>
  <c r="F9605" i="1"/>
  <c r="K2403" i="6" s="1"/>
  <c r="F9591" i="1"/>
  <c r="I2400" i="6" s="1"/>
  <c r="F9578" i="1"/>
  <c r="H2397" i="6" s="1"/>
  <c r="F9566" i="1"/>
  <c r="H2394" i="6" s="1"/>
  <c r="F9553" i="1"/>
  <c r="K2390" i="6" s="1"/>
  <c r="F9541" i="1"/>
  <c r="K2387" i="6" s="1"/>
  <c r="F9527" i="1"/>
  <c r="I2384" i="6" s="1"/>
  <c r="F9514" i="1"/>
  <c r="H2381" i="6" s="1"/>
  <c r="F9502" i="1"/>
  <c r="H2378" i="6" s="1"/>
  <c r="F9489" i="1"/>
  <c r="K2374" i="6" s="1"/>
  <c r="F9477" i="1"/>
  <c r="K2371" i="6" s="1"/>
  <c r="F9463" i="1"/>
  <c r="I2368" i="6" s="1"/>
  <c r="F9450" i="1"/>
  <c r="H2365" i="6" s="1"/>
  <c r="F9438" i="1"/>
  <c r="H2362" i="6" s="1"/>
  <c r="F9425" i="1"/>
  <c r="K2358" i="6" s="1"/>
  <c r="F9413" i="1"/>
  <c r="K2355" i="6" s="1"/>
  <c r="F9399" i="1"/>
  <c r="I2352" i="6" s="1"/>
  <c r="F9386" i="1"/>
  <c r="H2349" i="6" s="1"/>
  <c r="F9374" i="1"/>
  <c r="H2346" i="6" s="1"/>
  <c r="F9361" i="1"/>
  <c r="K2342" i="6" s="1"/>
  <c r="F9349" i="1"/>
  <c r="K2339" i="6" s="1"/>
  <c r="F9335" i="1"/>
  <c r="I2336" i="6" s="1"/>
  <c r="F9322" i="1"/>
  <c r="H2333" i="6" s="1"/>
  <c r="F9310" i="1"/>
  <c r="H2330" i="6" s="1"/>
  <c r="F9297" i="1"/>
  <c r="K2326" i="6" s="1"/>
  <c r="F9285" i="1"/>
  <c r="K2323" i="6" s="1"/>
  <c r="F9271" i="1"/>
  <c r="I2320" i="6" s="1"/>
  <c r="F9258" i="1"/>
  <c r="H2317" i="6" s="1"/>
  <c r="F9246" i="1"/>
  <c r="H2314" i="6" s="1"/>
  <c r="F9233" i="1"/>
  <c r="K2310" i="6" s="1"/>
  <c r="F9221" i="1"/>
  <c r="K2307" i="6" s="1"/>
  <c r="F9207" i="1"/>
  <c r="I2304" i="6" s="1"/>
  <c r="F9194" i="1"/>
  <c r="H2301" i="6" s="1"/>
  <c r="F9182" i="1"/>
  <c r="H2298" i="6" s="1"/>
  <c r="F9169" i="1"/>
  <c r="K2294" i="6" s="1"/>
  <c r="F9157" i="1"/>
  <c r="K2291" i="6" s="1"/>
  <c r="F9143" i="1"/>
  <c r="I2288" i="6" s="1"/>
  <c r="F9130" i="1"/>
  <c r="H2285" i="6" s="1"/>
  <c r="F9118" i="1"/>
  <c r="H2282" i="6" s="1"/>
  <c r="F9105" i="1"/>
  <c r="K2278" i="6" s="1"/>
  <c r="F9093" i="1"/>
  <c r="K2275" i="6" s="1"/>
  <c r="F9079" i="1"/>
  <c r="I2272" i="6" s="1"/>
  <c r="F9066" i="1"/>
  <c r="H2269" i="6" s="1"/>
  <c r="F9054" i="1"/>
  <c r="H2266" i="6" s="1"/>
  <c r="F9041" i="1"/>
  <c r="K2262" i="6" s="1"/>
  <c r="F9029" i="1"/>
  <c r="K2259" i="6" s="1"/>
  <c r="F9015" i="1"/>
  <c r="I2256" i="6" s="1"/>
  <c r="F9002" i="1"/>
  <c r="H2253" i="6" s="1"/>
  <c r="F8990" i="1"/>
  <c r="H2250" i="6" s="1"/>
  <c r="F8977" i="1"/>
  <c r="K2246" i="6" s="1"/>
  <c r="F8965" i="1"/>
  <c r="K2243" i="6" s="1"/>
  <c r="F8951" i="1"/>
  <c r="I2240" i="6" s="1"/>
  <c r="F8938" i="1"/>
  <c r="H2237" i="6" s="1"/>
  <c r="F8926" i="1"/>
  <c r="H2234" i="6" s="1"/>
  <c r="F8913" i="1"/>
  <c r="K2230" i="6" s="1"/>
  <c r="F8901" i="1"/>
  <c r="K2227" i="6" s="1"/>
  <c r="F8887" i="1"/>
  <c r="I2224" i="6" s="1"/>
  <c r="F8874" i="1"/>
  <c r="H2221" i="6" s="1"/>
  <c r="F8862" i="1"/>
  <c r="H2218" i="6" s="1"/>
  <c r="F8849" i="1"/>
  <c r="K2214" i="6" s="1"/>
  <c r="F8837" i="1"/>
  <c r="K2211" i="6" s="1"/>
  <c r="F8823" i="1"/>
  <c r="I2208" i="6" s="1"/>
  <c r="F8810" i="1"/>
  <c r="H2205" i="6" s="1"/>
  <c r="F8798" i="1"/>
  <c r="H2202" i="6" s="1"/>
  <c r="F8785" i="1"/>
  <c r="K2198" i="6" s="1"/>
  <c r="F8773" i="1"/>
  <c r="K2195" i="6" s="1"/>
  <c r="F8759" i="1"/>
  <c r="I2192" i="6" s="1"/>
  <c r="F8746" i="1"/>
  <c r="H2189" i="6" s="1"/>
  <c r="F8734" i="1"/>
  <c r="H2186" i="6" s="1"/>
  <c r="F8721" i="1"/>
  <c r="K2182" i="6" s="1"/>
  <c r="F8709" i="1"/>
  <c r="K2179" i="6" s="1"/>
  <c r="F8695" i="1"/>
  <c r="I2176" i="6" s="1"/>
  <c r="F8682" i="1"/>
  <c r="H2173" i="6" s="1"/>
  <c r="F8670" i="1"/>
  <c r="H2170" i="6" s="1"/>
  <c r="F8657" i="1"/>
  <c r="K2166" i="6" s="1"/>
  <c r="F8645" i="1"/>
  <c r="K2163" i="6" s="1"/>
  <c r="F8631" i="1"/>
  <c r="I2160" i="6" s="1"/>
  <c r="F8618" i="1"/>
  <c r="H2157" i="6" s="1"/>
  <c r="F8606" i="1"/>
  <c r="H2154" i="6" s="1"/>
  <c r="F8593" i="1"/>
  <c r="K2150" i="6" s="1"/>
  <c r="F8581" i="1"/>
  <c r="K2147" i="6" s="1"/>
  <c r="F8567" i="1"/>
  <c r="I2144" i="6" s="1"/>
  <c r="F8554" i="1"/>
  <c r="H2141" i="6" s="1"/>
  <c r="F8542" i="1"/>
  <c r="H2138" i="6" s="1"/>
  <c r="F8529" i="1"/>
  <c r="K2134" i="6" s="1"/>
  <c r="F8517" i="1"/>
  <c r="K2131" i="6" s="1"/>
  <c r="F8503" i="1"/>
  <c r="I2128" i="6" s="1"/>
  <c r="F8490" i="1"/>
  <c r="H2125" i="6" s="1"/>
  <c r="F8478" i="1"/>
  <c r="H2122" i="6" s="1"/>
  <c r="F8465" i="1"/>
  <c r="K2118" i="6" s="1"/>
  <c r="F8453" i="1"/>
  <c r="K2115" i="6" s="1"/>
  <c r="F8439" i="1"/>
  <c r="I2112" i="6" s="1"/>
  <c r="F8426" i="1"/>
  <c r="H2109" i="6" s="1"/>
  <c r="F8414" i="1"/>
  <c r="H2106" i="6" s="1"/>
  <c r="F8401" i="1"/>
  <c r="K2102" i="6" s="1"/>
  <c r="F8389" i="1"/>
  <c r="K2099" i="6" s="1"/>
  <c r="F8375" i="1"/>
  <c r="I2096" i="6" s="1"/>
  <c r="F8362" i="1"/>
  <c r="H2093" i="6" s="1"/>
  <c r="F8350" i="1"/>
  <c r="H2090" i="6" s="1"/>
  <c r="F8337" i="1"/>
  <c r="K2086" i="6" s="1"/>
  <c r="F8325" i="1"/>
  <c r="K2083" i="6" s="1"/>
  <c r="F8311" i="1"/>
  <c r="I2080" i="6" s="1"/>
  <c r="F8298" i="1"/>
  <c r="H2077" i="6" s="1"/>
  <c r="F8286" i="1"/>
  <c r="H2074" i="6" s="1"/>
  <c r="F8273" i="1"/>
  <c r="K2070" i="6" s="1"/>
  <c r="F8261" i="1"/>
  <c r="K2067" i="6" s="1"/>
  <c r="F8247" i="1"/>
  <c r="I2064" i="6" s="1"/>
  <c r="F8234" i="1"/>
  <c r="H2061" i="6" s="1"/>
  <c r="F8222" i="1"/>
  <c r="H2058" i="6" s="1"/>
  <c r="F8209" i="1"/>
  <c r="K2054" i="6" s="1"/>
  <c r="F8197" i="1"/>
  <c r="K2051" i="6" s="1"/>
  <c r="F8183" i="1"/>
  <c r="I2048" i="6" s="1"/>
  <c r="F8170" i="1"/>
  <c r="H2045" i="6" s="1"/>
  <c r="F8158" i="1"/>
  <c r="H2042" i="6" s="1"/>
  <c r="F8145" i="1"/>
  <c r="K2038" i="6" s="1"/>
  <c r="F8133" i="1"/>
  <c r="K2035" i="6" s="1"/>
  <c r="F8119" i="1"/>
  <c r="I2032" i="6" s="1"/>
  <c r="F8106" i="1"/>
  <c r="H2029" i="6" s="1"/>
  <c r="F8094" i="1"/>
  <c r="H2026" i="6" s="1"/>
  <c r="F8081" i="1"/>
  <c r="K2022" i="6" s="1"/>
  <c r="F8069" i="1"/>
  <c r="K2019" i="6" s="1"/>
  <c r="F8055" i="1"/>
  <c r="I2016" i="6" s="1"/>
  <c r="F8042" i="1"/>
  <c r="H2013" i="6" s="1"/>
  <c r="F8030" i="1"/>
  <c r="H2010" i="6" s="1"/>
  <c r="F8017" i="1"/>
  <c r="K2006" i="6" s="1"/>
  <c r="F8005" i="1"/>
  <c r="K2003" i="6" s="1"/>
  <c r="F7991" i="1"/>
  <c r="I2000" i="6" s="1"/>
  <c r="F7978" i="1"/>
  <c r="H1997" i="6" s="1"/>
  <c r="F7966" i="1"/>
  <c r="H1994" i="6" s="1"/>
  <c r="F7953" i="1"/>
  <c r="K1990" i="6" s="1"/>
  <c r="F7941" i="1"/>
  <c r="K1987" i="6" s="1"/>
  <c r="F7927" i="1"/>
  <c r="I1984" i="6" s="1"/>
  <c r="F7914" i="1"/>
  <c r="H1981" i="6" s="1"/>
  <c r="F7902" i="1"/>
  <c r="H1978" i="6" s="1"/>
  <c r="F7889" i="1"/>
  <c r="K1974" i="6" s="1"/>
  <c r="F7877" i="1"/>
  <c r="K1971" i="6" s="1"/>
  <c r="F7863" i="1"/>
  <c r="I1968" i="6" s="1"/>
  <c r="F7850" i="1"/>
  <c r="H1965" i="6" s="1"/>
  <c r="F7838" i="1"/>
  <c r="H1962" i="6" s="1"/>
  <c r="F7825" i="1"/>
  <c r="K1958" i="6" s="1"/>
  <c r="F7813" i="1"/>
  <c r="K1955" i="6" s="1"/>
  <c r="F7799" i="1"/>
  <c r="I1952" i="6" s="1"/>
  <c r="F7786" i="1"/>
  <c r="H1949" i="6" s="1"/>
  <c r="F7774" i="1"/>
  <c r="H1946" i="6" s="1"/>
  <c r="F7761" i="1"/>
  <c r="K1942" i="6" s="1"/>
  <c r="F7749" i="1"/>
  <c r="K1939" i="6" s="1"/>
  <c r="F7735" i="1"/>
  <c r="I1936" i="6" s="1"/>
  <c r="F7722" i="1"/>
  <c r="H1933" i="6" s="1"/>
  <c r="F7710" i="1"/>
  <c r="H1930" i="6" s="1"/>
  <c r="F7697" i="1"/>
  <c r="K1926" i="6" s="1"/>
  <c r="F7685" i="1"/>
  <c r="K1923" i="6" s="1"/>
  <c r="F7671" i="1"/>
  <c r="I1920" i="6" s="1"/>
  <c r="F7658" i="1"/>
  <c r="H1917" i="6" s="1"/>
  <c r="F7646" i="1"/>
  <c r="H1914" i="6" s="1"/>
  <c r="F7633" i="1"/>
  <c r="K1910" i="6" s="1"/>
  <c r="F7621" i="1"/>
  <c r="K1907" i="6" s="1"/>
  <c r="F7607" i="1"/>
  <c r="I1904" i="6" s="1"/>
  <c r="F7594" i="1"/>
  <c r="H1901" i="6" s="1"/>
  <c r="F7582" i="1"/>
  <c r="H1898" i="6" s="1"/>
  <c r="F7569" i="1"/>
  <c r="K1894" i="6" s="1"/>
  <c r="F7557" i="1"/>
  <c r="K1891" i="6" s="1"/>
  <c r="F7543" i="1"/>
  <c r="I1888" i="6" s="1"/>
  <c r="F7530" i="1"/>
  <c r="H1885" i="6" s="1"/>
  <c r="F7518" i="1"/>
  <c r="H1882" i="6" s="1"/>
  <c r="F7505" i="1"/>
  <c r="K1878" i="6" s="1"/>
  <c r="F7493" i="1"/>
  <c r="K1875" i="6" s="1"/>
  <c r="F7479" i="1"/>
  <c r="I1872" i="6" s="1"/>
  <c r="F7466" i="1"/>
  <c r="H1869" i="6" s="1"/>
  <c r="F7454" i="1"/>
  <c r="H1866" i="6" s="1"/>
  <c r="F7441" i="1"/>
  <c r="K1862" i="6" s="1"/>
  <c r="F7429" i="1"/>
  <c r="K1859" i="6" s="1"/>
  <c r="F7415" i="1"/>
  <c r="I1856" i="6" s="1"/>
  <c r="F7402" i="1"/>
  <c r="H1853" i="6" s="1"/>
  <c r="F7390" i="1"/>
  <c r="H1850" i="6" s="1"/>
  <c r="F7377" i="1"/>
  <c r="K1846" i="6" s="1"/>
  <c r="F7365" i="1"/>
  <c r="K1843" i="6" s="1"/>
  <c r="F7351" i="1"/>
  <c r="I1840" i="6" s="1"/>
  <c r="F7338" i="1"/>
  <c r="H1837" i="6" s="1"/>
  <c r="F7326" i="1"/>
  <c r="H1834" i="6" s="1"/>
  <c r="F7313" i="1"/>
  <c r="K1830" i="6" s="1"/>
  <c r="F7301" i="1"/>
  <c r="K1827" i="6" s="1"/>
  <c r="F7287" i="1"/>
  <c r="I1824" i="6" s="1"/>
  <c r="F7274" i="1"/>
  <c r="H1821" i="6" s="1"/>
  <c r="F7262" i="1"/>
  <c r="H1818" i="6" s="1"/>
  <c r="F7249" i="1"/>
  <c r="K1814" i="6" s="1"/>
  <c r="F7237" i="1"/>
  <c r="K1811" i="6" s="1"/>
  <c r="F7223" i="1"/>
  <c r="I1808" i="6" s="1"/>
  <c r="F7210" i="1"/>
  <c r="H1805" i="6" s="1"/>
  <c r="F7198" i="1"/>
  <c r="H1802" i="6" s="1"/>
  <c r="F7185" i="1"/>
  <c r="K1798" i="6" s="1"/>
  <c r="F7173" i="1"/>
  <c r="K1795" i="6" s="1"/>
  <c r="F7159" i="1"/>
  <c r="I1792" i="6" s="1"/>
  <c r="F7146" i="1"/>
  <c r="H1789" i="6" s="1"/>
  <c r="F7134" i="1"/>
  <c r="H1786" i="6" s="1"/>
  <c r="F7121" i="1"/>
  <c r="K1782" i="6" s="1"/>
  <c r="F7109" i="1"/>
  <c r="K1779" i="6" s="1"/>
  <c r="F7095" i="1"/>
  <c r="I1776" i="6" s="1"/>
  <c r="F7082" i="1"/>
  <c r="H1773" i="6" s="1"/>
  <c r="F7070" i="1"/>
  <c r="H1770" i="6" s="1"/>
  <c r="F7057" i="1"/>
  <c r="K1766" i="6" s="1"/>
  <c r="F7045" i="1"/>
  <c r="K1763" i="6" s="1"/>
  <c r="F7031" i="1"/>
  <c r="I1760" i="6" s="1"/>
  <c r="F7018" i="1"/>
  <c r="H1757" i="6" s="1"/>
  <c r="F7006" i="1"/>
  <c r="H1754" i="6" s="1"/>
  <c r="F6993" i="1"/>
  <c r="K1750" i="6" s="1"/>
  <c r="F6981" i="1"/>
  <c r="K1747" i="6" s="1"/>
  <c r="F6967" i="1"/>
  <c r="I1744" i="6" s="1"/>
  <c r="F6954" i="1"/>
  <c r="H1741" i="6" s="1"/>
  <c r="F6942" i="1"/>
  <c r="H1738" i="6" s="1"/>
  <c r="F6929" i="1"/>
  <c r="K1734" i="6" s="1"/>
  <c r="F6917" i="1"/>
  <c r="K1731" i="6" s="1"/>
  <c r="F6903" i="1"/>
  <c r="I1728" i="6" s="1"/>
  <c r="F6890" i="1"/>
  <c r="H1725" i="6" s="1"/>
  <c r="F6878" i="1"/>
  <c r="H1722" i="6" s="1"/>
  <c r="F6865" i="1"/>
  <c r="K1718" i="6" s="1"/>
  <c r="F6853" i="1"/>
  <c r="K1715" i="6" s="1"/>
  <c r="F6839" i="1"/>
  <c r="I1712" i="6" s="1"/>
  <c r="F6826" i="1"/>
  <c r="H1709" i="6" s="1"/>
  <c r="F6814" i="1"/>
  <c r="H1706" i="6" s="1"/>
  <c r="F6801" i="1"/>
  <c r="K1702" i="6" s="1"/>
  <c r="F6789" i="1"/>
  <c r="K1699" i="6" s="1"/>
  <c r="F6775" i="1"/>
  <c r="I1696" i="6" s="1"/>
  <c r="F6762" i="1"/>
  <c r="H1693" i="6" s="1"/>
  <c r="F6750" i="1"/>
  <c r="H1690" i="6" s="1"/>
  <c r="F6737" i="1"/>
  <c r="K1686" i="6" s="1"/>
  <c r="F6725" i="1"/>
  <c r="K1683" i="6" s="1"/>
  <c r="F6711" i="1"/>
  <c r="I1680" i="6" s="1"/>
  <c r="F6698" i="1"/>
  <c r="H1677" i="6" s="1"/>
  <c r="F6686" i="1"/>
  <c r="H1674" i="6" s="1"/>
  <c r="F6673" i="1"/>
  <c r="K1670" i="6" s="1"/>
  <c r="F6661" i="1"/>
  <c r="K1667" i="6" s="1"/>
  <c r="F6647" i="1"/>
  <c r="I1664" i="6" s="1"/>
  <c r="F6634" i="1"/>
  <c r="H1661" i="6" s="1"/>
  <c r="F6622" i="1"/>
  <c r="H1658" i="6" s="1"/>
  <c r="F6609" i="1"/>
  <c r="K1654" i="6" s="1"/>
  <c r="F6597" i="1"/>
  <c r="K1651" i="6" s="1"/>
  <c r="F6583" i="1"/>
  <c r="I1648" i="6" s="1"/>
  <c r="F6570" i="1"/>
  <c r="H1645" i="6" s="1"/>
  <c r="F6558" i="1"/>
  <c r="H1642" i="6" s="1"/>
  <c r="F6545" i="1"/>
  <c r="K1638" i="6" s="1"/>
  <c r="F6533" i="1"/>
  <c r="K1635" i="6" s="1"/>
  <c r="F6519" i="1"/>
  <c r="I1632" i="6" s="1"/>
  <c r="F6506" i="1"/>
  <c r="H1629" i="6" s="1"/>
  <c r="F6494" i="1"/>
  <c r="H1626" i="6" s="1"/>
  <c r="F6481" i="1"/>
  <c r="K1622" i="6" s="1"/>
  <c r="F6469" i="1"/>
  <c r="K1619" i="6" s="1"/>
  <c r="F6455" i="1"/>
  <c r="I1616" i="6" s="1"/>
  <c r="F6442" i="1"/>
  <c r="H1613" i="6" s="1"/>
  <c r="F6430" i="1"/>
  <c r="H1610" i="6" s="1"/>
  <c r="F6417" i="1"/>
  <c r="K1606" i="6" s="1"/>
  <c r="F6405" i="1"/>
  <c r="K1603" i="6" s="1"/>
  <c r="F6391" i="1"/>
  <c r="I1600" i="6" s="1"/>
  <c r="F6378" i="1"/>
  <c r="H1597" i="6" s="1"/>
  <c r="F6366" i="1"/>
  <c r="H1594" i="6" s="1"/>
  <c r="F6353" i="1"/>
  <c r="K1590" i="6" s="1"/>
  <c r="F6341" i="1"/>
  <c r="K1587" i="6" s="1"/>
  <c r="F6327" i="1"/>
  <c r="I1584" i="6" s="1"/>
  <c r="F6314" i="1"/>
  <c r="H1581" i="6" s="1"/>
  <c r="F6302" i="1"/>
  <c r="H1578" i="6" s="1"/>
  <c r="F6289" i="1"/>
  <c r="K1574" i="6" s="1"/>
  <c r="F6277" i="1"/>
  <c r="K1571" i="6" s="1"/>
  <c r="F6263" i="1"/>
  <c r="I1568" i="6" s="1"/>
  <c r="F6250" i="1"/>
  <c r="H1565" i="6" s="1"/>
  <c r="F6238" i="1"/>
  <c r="H1562" i="6" s="1"/>
  <c r="F6225" i="1"/>
  <c r="K1558" i="6" s="1"/>
  <c r="F6213" i="1"/>
  <c r="K1555" i="6" s="1"/>
  <c r="F6199" i="1"/>
  <c r="I1552" i="6" s="1"/>
  <c r="F6186" i="1"/>
  <c r="H1549" i="6" s="1"/>
  <c r="F6174" i="1"/>
  <c r="H1546" i="6" s="1"/>
  <c r="F6161" i="1"/>
  <c r="K1542" i="6" s="1"/>
  <c r="F6149" i="1"/>
  <c r="K1539" i="6" s="1"/>
  <c r="F6135" i="1"/>
  <c r="I1536" i="6" s="1"/>
  <c r="F6122" i="1"/>
  <c r="H1533" i="6" s="1"/>
  <c r="F6110" i="1"/>
  <c r="H1530" i="6" s="1"/>
  <c r="F6097" i="1"/>
  <c r="K1526" i="6" s="1"/>
  <c r="F6085" i="1"/>
  <c r="K1523" i="6" s="1"/>
  <c r="F6071" i="1"/>
  <c r="I1520" i="6" s="1"/>
  <c r="F6058" i="1"/>
  <c r="H1517" i="6" s="1"/>
  <c r="F6046" i="1"/>
  <c r="H1514" i="6" s="1"/>
  <c r="F6033" i="1"/>
  <c r="K1510" i="6" s="1"/>
  <c r="F6021" i="1"/>
  <c r="K1507" i="6" s="1"/>
  <c r="F6007" i="1"/>
  <c r="I1504" i="6" s="1"/>
  <c r="F5994" i="1"/>
  <c r="H1501" i="6" s="1"/>
  <c r="F5982" i="1"/>
  <c r="H1498" i="6" s="1"/>
  <c r="F5969" i="1"/>
  <c r="K1494" i="6" s="1"/>
  <c r="F5957" i="1"/>
  <c r="K1491" i="6" s="1"/>
  <c r="F5943" i="1"/>
  <c r="I1488" i="6" s="1"/>
  <c r="F5930" i="1"/>
  <c r="H1485" i="6" s="1"/>
  <c r="F5918" i="1"/>
  <c r="H1482" i="6" s="1"/>
  <c r="F5905" i="1"/>
  <c r="K1478" i="6" s="1"/>
  <c r="F5893" i="1"/>
  <c r="K1475" i="6" s="1"/>
  <c r="F5879" i="1"/>
  <c r="I1472" i="6" s="1"/>
  <c r="F5866" i="1"/>
  <c r="H1469" i="6" s="1"/>
  <c r="F5854" i="1"/>
  <c r="H1466" i="6" s="1"/>
  <c r="F5841" i="1"/>
  <c r="K1462" i="6" s="1"/>
  <c r="F5829" i="1"/>
  <c r="K1459" i="6" s="1"/>
  <c r="F5815" i="1"/>
  <c r="I1456" i="6" s="1"/>
  <c r="F5802" i="1"/>
  <c r="H1453" i="6" s="1"/>
  <c r="F5790" i="1"/>
  <c r="H1450" i="6" s="1"/>
  <c r="F5777" i="1"/>
  <c r="K1446" i="6" s="1"/>
  <c r="F5765" i="1"/>
  <c r="K1443" i="6" s="1"/>
  <c r="F5751" i="1"/>
  <c r="I1440" i="6" s="1"/>
  <c r="F5738" i="1"/>
  <c r="H1437" i="6" s="1"/>
  <c r="F5726" i="1"/>
  <c r="H1434" i="6" s="1"/>
  <c r="F5713" i="1"/>
  <c r="K1430" i="6" s="1"/>
  <c r="F5701" i="1"/>
  <c r="K1427" i="6" s="1"/>
  <c r="F5687" i="1"/>
  <c r="I1424" i="6" s="1"/>
  <c r="F5674" i="1"/>
  <c r="H1421" i="6" s="1"/>
  <c r="F5662" i="1"/>
  <c r="H1418" i="6" s="1"/>
  <c r="F5649" i="1"/>
  <c r="K1414" i="6" s="1"/>
  <c r="F5637" i="1"/>
  <c r="K1411" i="6" s="1"/>
  <c r="F5623" i="1"/>
  <c r="I1408" i="6" s="1"/>
  <c r="F5610" i="1"/>
  <c r="H1405" i="6" s="1"/>
  <c r="F5598" i="1"/>
  <c r="H1402" i="6" s="1"/>
  <c r="F5585" i="1"/>
  <c r="K1398" i="6" s="1"/>
  <c r="F5573" i="1"/>
  <c r="K1395" i="6" s="1"/>
  <c r="F5559" i="1"/>
  <c r="I1392" i="6" s="1"/>
  <c r="F5546" i="1"/>
  <c r="H1389" i="6" s="1"/>
  <c r="F5534" i="1"/>
  <c r="H1386" i="6" s="1"/>
  <c r="F5521" i="1"/>
  <c r="K1382" i="6" s="1"/>
  <c r="F5509" i="1"/>
  <c r="K1379" i="6" s="1"/>
  <c r="F5495" i="1"/>
  <c r="I1376" i="6" s="1"/>
  <c r="F5482" i="1"/>
  <c r="H1373" i="6" s="1"/>
  <c r="F5470" i="1"/>
  <c r="H1370" i="6" s="1"/>
  <c r="F5457" i="1"/>
  <c r="K1366" i="6" s="1"/>
  <c r="F5445" i="1"/>
  <c r="K1363" i="6" s="1"/>
  <c r="F5431" i="1"/>
  <c r="I1360" i="6" s="1"/>
  <c r="F5418" i="1"/>
  <c r="H1357" i="6" s="1"/>
  <c r="F5406" i="1"/>
  <c r="H1354" i="6" s="1"/>
  <c r="F5393" i="1"/>
  <c r="K1350" i="6" s="1"/>
  <c r="F5381" i="1"/>
  <c r="K1347" i="6" s="1"/>
  <c r="F5367" i="1"/>
  <c r="I1344" i="6" s="1"/>
  <c r="F5354" i="1"/>
  <c r="H1341" i="6" s="1"/>
  <c r="F5342" i="1"/>
  <c r="H1338" i="6" s="1"/>
  <c r="F5329" i="1"/>
  <c r="K1334" i="6" s="1"/>
  <c r="F5317" i="1"/>
  <c r="K1331" i="6" s="1"/>
  <c r="F5303" i="1"/>
  <c r="I1328" i="6" s="1"/>
  <c r="F5290" i="1"/>
  <c r="H1325" i="6" s="1"/>
  <c r="F5278" i="1"/>
  <c r="H1322" i="6" s="1"/>
  <c r="F5265" i="1"/>
  <c r="K1318" i="6" s="1"/>
  <c r="F5253" i="1"/>
  <c r="K1315" i="6" s="1"/>
  <c r="F5239" i="1"/>
  <c r="I1312" i="6" s="1"/>
  <c r="F5226" i="1"/>
  <c r="H1309" i="6" s="1"/>
  <c r="F5214" i="1"/>
  <c r="H1306" i="6" s="1"/>
  <c r="F5201" i="1"/>
  <c r="K1302" i="6" s="1"/>
  <c r="F5189" i="1"/>
  <c r="K1299" i="6" s="1"/>
  <c r="F5175" i="1"/>
  <c r="I1296" i="6" s="1"/>
  <c r="F5162" i="1"/>
  <c r="H1293" i="6" s="1"/>
  <c r="F5150" i="1"/>
  <c r="H1290" i="6" s="1"/>
  <c r="F5137" i="1"/>
  <c r="K1286" i="6" s="1"/>
  <c r="F5125" i="1"/>
  <c r="K1283" i="6" s="1"/>
  <c r="F5111" i="1"/>
  <c r="I1280" i="6" s="1"/>
  <c r="F5098" i="1"/>
  <c r="H1277" i="6" s="1"/>
  <c r="F5086" i="1"/>
  <c r="H1274" i="6" s="1"/>
  <c r="F5073" i="1"/>
  <c r="K1270" i="6" s="1"/>
  <c r="F5061" i="1"/>
  <c r="K1267" i="6" s="1"/>
  <c r="F5047" i="1"/>
  <c r="I1264" i="6" s="1"/>
  <c r="F5034" i="1"/>
  <c r="H1261" i="6" s="1"/>
  <c r="F5022" i="1"/>
  <c r="H1258" i="6" s="1"/>
  <c r="F5009" i="1"/>
  <c r="K1254" i="6" s="1"/>
  <c r="F4997" i="1"/>
  <c r="K1251" i="6" s="1"/>
  <c r="F4983" i="1"/>
  <c r="I1248" i="6" s="1"/>
  <c r="F4970" i="1"/>
  <c r="H1245" i="6" s="1"/>
  <c r="F4958" i="1"/>
  <c r="H1242" i="6" s="1"/>
  <c r="F4945" i="1"/>
  <c r="K1238" i="6" s="1"/>
  <c r="F4933" i="1"/>
  <c r="K1235" i="6" s="1"/>
  <c r="F4919" i="1"/>
  <c r="I1232" i="6" s="1"/>
  <c r="F4906" i="1"/>
  <c r="H1229" i="6" s="1"/>
  <c r="F4894" i="1"/>
  <c r="H1226" i="6" s="1"/>
  <c r="F4881" i="1"/>
  <c r="K1222" i="6" s="1"/>
  <c r="F4869" i="1"/>
  <c r="K1219" i="6" s="1"/>
  <c r="F4855" i="1"/>
  <c r="I1216" i="6" s="1"/>
  <c r="F4842" i="1"/>
  <c r="H1213" i="6" s="1"/>
  <c r="F4830" i="1"/>
  <c r="H1210" i="6" s="1"/>
  <c r="F4817" i="1"/>
  <c r="K1206" i="6" s="1"/>
  <c r="F4805" i="1"/>
  <c r="K1203" i="6" s="1"/>
  <c r="F4791" i="1"/>
  <c r="I1200" i="6" s="1"/>
  <c r="F4778" i="1"/>
  <c r="H1197" i="6" s="1"/>
  <c r="F4766" i="1"/>
  <c r="H1194" i="6" s="1"/>
  <c r="F4753" i="1"/>
  <c r="K1190" i="6" s="1"/>
  <c r="F4741" i="1"/>
  <c r="K1187" i="6" s="1"/>
  <c r="F4727" i="1"/>
  <c r="I1184" i="6" s="1"/>
  <c r="F4714" i="1"/>
  <c r="H1181" i="6" s="1"/>
  <c r="F4702" i="1"/>
  <c r="H1178" i="6" s="1"/>
  <c r="F4689" i="1"/>
  <c r="K1174" i="6" s="1"/>
  <c r="F4677" i="1"/>
  <c r="K1171" i="6" s="1"/>
  <c r="F4663" i="1"/>
  <c r="I1168" i="6" s="1"/>
  <c r="F4650" i="1"/>
  <c r="H1165" i="6" s="1"/>
  <c r="F4638" i="1"/>
  <c r="H1162" i="6" s="1"/>
  <c r="F4625" i="1"/>
  <c r="K1158" i="6" s="1"/>
  <c r="F4613" i="1"/>
  <c r="K1155" i="6" s="1"/>
  <c r="F4599" i="1"/>
  <c r="I1152" i="6" s="1"/>
  <c r="F4586" i="1"/>
  <c r="H1149" i="6" s="1"/>
  <c r="F4574" i="1"/>
  <c r="H1146" i="6" s="1"/>
  <c r="F4561" i="1"/>
  <c r="K1142" i="6" s="1"/>
  <c r="F4549" i="1"/>
  <c r="K1139" i="6" s="1"/>
  <c r="F4535" i="1"/>
  <c r="I1136" i="6" s="1"/>
  <c r="F4522" i="1"/>
  <c r="H1133" i="6" s="1"/>
  <c r="F4510" i="1"/>
  <c r="H1130" i="6" s="1"/>
  <c r="F4497" i="1"/>
  <c r="K1126" i="6" s="1"/>
  <c r="F4485" i="1"/>
  <c r="K1123" i="6" s="1"/>
  <c r="F4471" i="1"/>
  <c r="I1120" i="6" s="1"/>
  <c r="F4458" i="1"/>
  <c r="H1117" i="6" s="1"/>
  <c r="F4446" i="1"/>
  <c r="H1114" i="6" s="1"/>
  <c r="F4433" i="1"/>
  <c r="K1110" i="6" s="1"/>
  <c r="F4421" i="1"/>
  <c r="K1107" i="6" s="1"/>
  <c r="F4407" i="1"/>
  <c r="I1104" i="6" s="1"/>
  <c r="F4394" i="1"/>
  <c r="H1101" i="6" s="1"/>
  <c r="F4382" i="1"/>
  <c r="H1098" i="6" s="1"/>
  <c r="F4369" i="1"/>
  <c r="K1094" i="6" s="1"/>
  <c r="F4357" i="1"/>
  <c r="K1091" i="6" s="1"/>
  <c r="F4343" i="1"/>
  <c r="I1088" i="6" s="1"/>
  <c r="F4330" i="1"/>
  <c r="H1085" i="6" s="1"/>
  <c r="F4318" i="1"/>
  <c r="H1082" i="6" s="1"/>
  <c r="F4305" i="1"/>
  <c r="K1078" i="6" s="1"/>
  <c r="F4293" i="1"/>
  <c r="K1075" i="6" s="1"/>
  <c r="F4279" i="1"/>
  <c r="I1072" i="6" s="1"/>
  <c r="F4266" i="1"/>
  <c r="H1069" i="6" s="1"/>
  <c r="F4254" i="1"/>
  <c r="H1066" i="6" s="1"/>
  <c r="F4241" i="1"/>
  <c r="K1062" i="6" s="1"/>
  <c r="F4229" i="1"/>
  <c r="K1059" i="6" s="1"/>
  <c r="F4215" i="1"/>
  <c r="I1056" i="6" s="1"/>
  <c r="F4202" i="1"/>
  <c r="H1053" i="6" s="1"/>
  <c r="F4190" i="1"/>
  <c r="H1050" i="6" s="1"/>
  <c r="F4177" i="1"/>
  <c r="K1046" i="6" s="1"/>
  <c r="F4165" i="1"/>
  <c r="K1043" i="6" s="1"/>
  <c r="F4151" i="1"/>
  <c r="I1040" i="6" s="1"/>
  <c r="F4138" i="1"/>
  <c r="H1037" i="6" s="1"/>
  <c r="F4126" i="1"/>
  <c r="H1034" i="6" s="1"/>
  <c r="F4113" i="1"/>
  <c r="K1030" i="6" s="1"/>
  <c r="F4101" i="1"/>
  <c r="K1027" i="6" s="1"/>
  <c r="F4087" i="1"/>
  <c r="I1024" i="6" s="1"/>
  <c r="F4074" i="1"/>
  <c r="H1021" i="6" s="1"/>
  <c r="F4062" i="1"/>
  <c r="H1018" i="6" s="1"/>
  <c r="F4049" i="1"/>
  <c r="K1014" i="6" s="1"/>
  <c r="F4037" i="1"/>
  <c r="K1011" i="6" s="1"/>
  <c r="F4023" i="1"/>
  <c r="I1008" i="6" s="1"/>
  <c r="F4010" i="1"/>
  <c r="H1005" i="6" s="1"/>
  <c r="F3998" i="1"/>
  <c r="H1002" i="6" s="1"/>
  <c r="F3985" i="1"/>
  <c r="K998" i="6" s="1"/>
  <c r="F3973" i="1"/>
  <c r="K995" i="6" s="1"/>
  <c r="F3959" i="1"/>
  <c r="I992" i="6" s="1"/>
  <c r="F3946" i="1"/>
  <c r="H989" i="6" s="1"/>
  <c r="F3934" i="1"/>
  <c r="H986" i="6" s="1"/>
  <c r="F3921" i="1"/>
  <c r="K982" i="6" s="1"/>
  <c r="F3909" i="1"/>
  <c r="K979" i="6" s="1"/>
  <c r="F3895" i="1"/>
  <c r="I976" i="6" s="1"/>
  <c r="F3882" i="1"/>
  <c r="H973" i="6" s="1"/>
  <c r="F3870" i="1"/>
  <c r="H970" i="6" s="1"/>
  <c r="F3857" i="1"/>
  <c r="K966" i="6" s="1"/>
  <c r="F3845" i="1"/>
  <c r="K963" i="6" s="1"/>
  <c r="F3831" i="1"/>
  <c r="I960" i="6" s="1"/>
  <c r="F3818" i="1"/>
  <c r="H957" i="6" s="1"/>
  <c r="F3806" i="1"/>
  <c r="H954" i="6" s="1"/>
  <c r="F3793" i="1"/>
  <c r="K950" i="6" s="1"/>
  <c r="F3781" i="1"/>
  <c r="K947" i="6" s="1"/>
  <c r="F3767" i="1"/>
  <c r="I944" i="6" s="1"/>
  <c r="F3754" i="1"/>
  <c r="H941" i="6" s="1"/>
  <c r="F3742" i="1"/>
  <c r="H938" i="6" s="1"/>
  <c r="F3729" i="1"/>
  <c r="K934" i="6" s="1"/>
  <c r="F3717" i="1"/>
  <c r="K931" i="6" s="1"/>
  <c r="F3703" i="1"/>
  <c r="I928" i="6" s="1"/>
  <c r="F3690" i="1"/>
  <c r="H925" i="6" s="1"/>
  <c r="F3678" i="1"/>
  <c r="H922" i="6" s="1"/>
  <c r="F3665" i="1"/>
  <c r="K918" i="6" s="1"/>
  <c r="F3653" i="1"/>
  <c r="K915" i="6" s="1"/>
  <c r="F3639" i="1"/>
  <c r="I912" i="6" s="1"/>
  <c r="F3626" i="1"/>
  <c r="H909" i="6" s="1"/>
  <c r="F3614" i="1"/>
  <c r="H906" i="6" s="1"/>
  <c r="F3601" i="1"/>
  <c r="K902" i="6" s="1"/>
  <c r="F3589" i="1"/>
  <c r="K899" i="6" s="1"/>
  <c r="F3575" i="1"/>
  <c r="I896" i="6" s="1"/>
  <c r="F3562" i="1"/>
  <c r="H893" i="6" s="1"/>
  <c r="F3550" i="1"/>
  <c r="H890" i="6" s="1"/>
  <c r="F3537" i="1"/>
  <c r="K886" i="6" s="1"/>
  <c r="F3525" i="1"/>
  <c r="K883" i="6" s="1"/>
  <c r="F3511" i="1"/>
  <c r="I880" i="6" s="1"/>
  <c r="F3498" i="1"/>
  <c r="H877" i="6" s="1"/>
  <c r="F3486" i="1"/>
  <c r="H874" i="6" s="1"/>
  <c r="F3473" i="1"/>
  <c r="K870" i="6" s="1"/>
  <c r="F3461" i="1"/>
  <c r="K867" i="6" s="1"/>
  <c r="F3447" i="1"/>
  <c r="I864" i="6" s="1"/>
  <c r="F3434" i="1"/>
  <c r="H861" i="6" s="1"/>
  <c r="F3422" i="1"/>
  <c r="H858" i="6" s="1"/>
  <c r="F3409" i="1"/>
  <c r="K854" i="6" s="1"/>
  <c r="F3397" i="1"/>
  <c r="K851" i="6" s="1"/>
  <c r="F3383" i="1"/>
  <c r="I848" i="6" s="1"/>
  <c r="F3370" i="1"/>
  <c r="H845" i="6" s="1"/>
  <c r="F3358" i="1"/>
  <c r="H842" i="6" s="1"/>
  <c r="F3345" i="1"/>
  <c r="K838" i="6" s="1"/>
  <c r="F3333" i="1"/>
  <c r="K835" i="6" s="1"/>
  <c r="F3319" i="1"/>
  <c r="I832" i="6" s="1"/>
  <c r="F3306" i="1"/>
  <c r="H829" i="6" s="1"/>
  <c r="F3294" i="1"/>
  <c r="H826" i="6" s="1"/>
  <c r="F3281" i="1"/>
  <c r="K822" i="6" s="1"/>
  <c r="F3269" i="1"/>
  <c r="K819" i="6" s="1"/>
  <c r="F3255" i="1"/>
  <c r="I816" i="6" s="1"/>
  <c r="F3242" i="1"/>
  <c r="H813" i="6" s="1"/>
  <c r="F3230" i="1"/>
  <c r="H810" i="6" s="1"/>
  <c r="F3217" i="1"/>
  <c r="K806" i="6" s="1"/>
  <c r="F3205" i="1"/>
  <c r="K803" i="6" s="1"/>
  <c r="F3191" i="1"/>
  <c r="I800" i="6" s="1"/>
  <c r="F3178" i="1"/>
  <c r="H797" i="6" s="1"/>
  <c r="F3166" i="1"/>
  <c r="H794" i="6" s="1"/>
  <c r="F3153" i="1"/>
  <c r="K790" i="6" s="1"/>
  <c r="F3141" i="1"/>
  <c r="K787" i="6" s="1"/>
  <c r="F3127" i="1"/>
  <c r="I784" i="6" s="1"/>
  <c r="F3114" i="1"/>
  <c r="H781" i="6" s="1"/>
  <c r="F3102" i="1"/>
  <c r="H778" i="6" s="1"/>
  <c r="F3089" i="1"/>
  <c r="K774" i="6" s="1"/>
  <c r="F3077" i="1"/>
  <c r="K771" i="6" s="1"/>
  <c r="F3063" i="1"/>
  <c r="I768" i="6" s="1"/>
  <c r="F3050" i="1"/>
  <c r="H765" i="6" s="1"/>
  <c r="F3038" i="1"/>
  <c r="H762" i="6" s="1"/>
  <c r="F3025" i="1"/>
  <c r="K758" i="6" s="1"/>
  <c r="F3013" i="1"/>
  <c r="K755" i="6" s="1"/>
  <c r="F2999" i="1"/>
  <c r="I752" i="6" s="1"/>
  <c r="F2986" i="1"/>
  <c r="H749" i="6" s="1"/>
  <c r="F2974" i="1"/>
  <c r="H746" i="6" s="1"/>
  <c r="F2961" i="1"/>
  <c r="K742" i="6" s="1"/>
  <c r="F2949" i="1"/>
  <c r="K739" i="6" s="1"/>
  <c r="F2935" i="1"/>
  <c r="I736" i="6" s="1"/>
  <c r="F2922" i="1"/>
  <c r="H733" i="6" s="1"/>
  <c r="F2910" i="1"/>
  <c r="H730" i="6" s="1"/>
  <c r="F2897" i="1"/>
  <c r="K726" i="6" s="1"/>
  <c r="F2885" i="1"/>
  <c r="K723" i="6" s="1"/>
  <c r="F2871" i="1"/>
  <c r="I720" i="6" s="1"/>
  <c r="F2858" i="1"/>
  <c r="H717" i="6" s="1"/>
  <c r="F2846" i="1"/>
  <c r="H714" i="6" s="1"/>
  <c r="F2833" i="1"/>
  <c r="K710" i="6" s="1"/>
  <c r="F2821" i="1"/>
  <c r="K707" i="6" s="1"/>
  <c r="F2807" i="1"/>
  <c r="I704" i="6" s="1"/>
  <c r="F2794" i="1"/>
  <c r="H701" i="6" s="1"/>
  <c r="F2782" i="1"/>
  <c r="H698" i="6" s="1"/>
  <c r="F2769" i="1"/>
  <c r="K694" i="6" s="1"/>
  <c r="F2757" i="1"/>
  <c r="K691" i="6" s="1"/>
  <c r="F2743" i="1"/>
  <c r="I688" i="6" s="1"/>
  <c r="F2730" i="1"/>
  <c r="H685" i="6" s="1"/>
  <c r="F2718" i="1"/>
  <c r="H682" i="6" s="1"/>
  <c r="F2705" i="1"/>
  <c r="K678" i="6" s="1"/>
  <c r="F2693" i="1"/>
  <c r="K675" i="6" s="1"/>
  <c r="F2679" i="1"/>
  <c r="I672" i="6" s="1"/>
  <c r="F2666" i="1"/>
  <c r="H669" i="6" s="1"/>
  <c r="F2654" i="1"/>
  <c r="H666" i="6" s="1"/>
  <c r="F2641" i="1"/>
  <c r="K662" i="6" s="1"/>
  <c r="F2629" i="1"/>
  <c r="K659" i="6" s="1"/>
  <c r="F2615" i="1"/>
  <c r="I656" i="6" s="1"/>
  <c r="F2602" i="1"/>
  <c r="H653" i="6" s="1"/>
  <c r="F2590" i="1"/>
  <c r="H650" i="6" s="1"/>
  <c r="F2577" i="1"/>
  <c r="K646" i="6" s="1"/>
  <c r="F2565" i="1"/>
  <c r="K643" i="6" s="1"/>
  <c r="F2551" i="1"/>
  <c r="I640" i="6" s="1"/>
  <c r="F2538" i="1"/>
  <c r="H637" i="6" s="1"/>
  <c r="F2526" i="1"/>
  <c r="H634" i="6" s="1"/>
  <c r="F2513" i="1"/>
  <c r="K630" i="6" s="1"/>
  <c r="F2501" i="1"/>
  <c r="K627" i="6" s="1"/>
  <c r="F2487" i="1"/>
  <c r="I624" i="6" s="1"/>
  <c r="F2474" i="1"/>
  <c r="H621" i="6" s="1"/>
  <c r="F2462" i="1"/>
  <c r="H618" i="6" s="1"/>
  <c r="F2449" i="1"/>
  <c r="K614" i="6" s="1"/>
  <c r="F2437" i="1"/>
  <c r="K611" i="6" s="1"/>
  <c r="F2423" i="1"/>
  <c r="I608" i="6" s="1"/>
  <c r="F2410" i="1"/>
  <c r="H605" i="6" s="1"/>
  <c r="F2398" i="1"/>
  <c r="H602" i="6" s="1"/>
  <c r="F2385" i="1"/>
  <c r="K598" i="6" s="1"/>
  <c r="F2373" i="1"/>
  <c r="K595" i="6" s="1"/>
  <c r="F2359" i="1"/>
  <c r="I592" i="6" s="1"/>
  <c r="F2346" i="1"/>
  <c r="H589" i="6" s="1"/>
  <c r="F2334" i="1"/>
  <c r="H586" i="6" s="1"/>
  <c r="F2321" i="1"/>
  <c r="K582" i="6" s="1"/>
  <c r="F2309" i="1"/>
  <c r="K579" i="6" s="1"/>
  <c r="F2295" i="1"/>
  <c r="I576" i="6" s="1"/>
  <c r="F2282" i="1"/>
  <c r="H573" i="6" s="1"/>
  <c r="F2270" i="1"/>
  <c r="H570" i="6" s="1"/>
  <c r="F2257" i="1"/>
  <c r="K566" i="6" s="1"/>
  <c r="F2245" i="1"/>
  <c r="K563" i="6" s="1"/>
  <c r="F2231" i="1"/>
  <c r="I560" i="6" s="1"/>
  <c r="F2218" i="1"/>
  <c r="H557" i="6" s="1"/>
  <c r="F2206" i="1"/>
  <c r="H554" i="6" s="1"/>
  <c r="F2193" i="1"/>
  <c r="K550" i="6" s="1"/>
  <c r="F2181" i="1"/>
  <c r="K547" i="6" s="1"/>
  <c r="F2167" i="1"/>
  <c r="I544" i="6" s="1"/>
  <c r="F2154" i="1"/>
  <c r="H541" i="6" s="1"/>
  <c r="F2142" i="1"/>
  <c r="H538" i="6" s="1"/>
  <c r="F2129" i="1"/>
  <c r="K534" i="6" s="1"/>
  <c r="F2117" i="1"/>
  <c r="K531" i="6" s="1"/>
  <c r="F2103" i="1"/>
  <c r="I528" i="6" s="1"/>
  <c r="F2090" i="1"/>
  <c r="H525" i="6" s="1"/>
  <c r="F2078" i="1"/>
  <c r="H522" i="6" s="1"/>
  <c r="F2065" i="1"/>
  <c r="K518" i="6" s="1"/>
  <c r="F2053" i="1"/>
  <c r="K515" i="6" s="1"/>
  <c r="F2039" i="1"/>
  <c r="I512" i="6" s="1"/>
  <c r="F2026" i="1"/>
  <c r="H509" i="6" s="1"/>
  <c r="F2014" i="1"/>
  <c r="H506" i="6" s="1"/>
  <c r="F2001" i="1"/>
  <c r="K502" i="6" s="1"/>
  <c r="F1989" i="1"/>
  <c r="K499" i="6" s="1"/>
  <c r="F1975" i="1"/>
  <c r="I496" i="6" s="1"/>
  <c r="F1962" i="1"/>
  <c r="H493" i="6" s="1"/>
  <c r="F1950" i="1"/>
  <c r="H490" i="6" s="1"/>
  <c r="F1937" i="1"/>
  <c r="K486" i="6" s="1"/>
  <c r="F1925" i="1"/>
  <c r="K483" i="6" s="1"/>
  <c r="F1911" i="1"/>
  <c r="I480" i="6" s="1"/>
  <c r="F1898" i="1"/>
  <c r="H477" i="6" s="1"/>
  <c r="F1886" i="1"/>
  <c r="H474" i="6" s="1"/>
  <c r="F1873" i="1"/>
  <c r="K470" i="6" s="1"/>
  <c r="F1861" i="1"/>
  <c r="K467" i="6" s="1"/>
  <c r="F1847" i="1"/>
  <c r="I464" i="6" s="1"/>
  <c r="F1834" i="1"/>
  <c r="H461" i="6" s="1"/>
  <c r="F1822" i="1"/>
  <c r="H458" i="6" s="1"/>
  <c r="F1809" i="1"/>
  <c r="K454" i="6" s="1"/>
  <c r="F1797" i="1"/>
  <c r="K451" i="6" s="1"/>
  <c r="F1783" i="1"/>
  <c r="I448" i="6" s="1"/>
  <c r="F1770" i="1"/>
  <c r="H445" i="6" s="1"/>
  <c r="F1758" i="1"/>
  <c r="H442" i="6" s="1"/>
  <c r="F1745" i="1"/>
  <c r="K438" i="6" s="1"/>
  <c r="F1733" i="1"/>
  <c r="K435" i="6" s="1"/>
  <c r="F1719" i="1"/>
  <c r="I432" i="6" s="1"/>
  <c r="F1706" i="1"/>
  <c r="H429" i="6" s="1"/>
  <c r="F1694" i="1"/>
  <c r="H426" i="6" s="1"/>
  <c r="F1681" i="1"/>
  <c r="K422" i="6" s="1"/>
  <c r="F1669" i="1"/>
  <c r="K419" i="6" s="1"/>
  <c r="F1655" i="1"/>
  <c r="I416" i="6" s="1"/>
  <c r="F1642" i="1"/>
  <c r="H413" i="6" s="1"/>
  <c r="F1630" i="1"/>
  <c r="H410" i="6" s="1"/>
  <c r="F1617" i="1"/>
  <c r="K406" i="6" s="1"/>
  <c r="F1605" i="1"/>
  <c r="K403" i="6" s="1"/>
  <c r="F1591" i="1"/>
  <c r="I400" i="6" s="1"/>
  <c r="F1578" i="1"/>
  <c r="H397" i="6" s="1"/>
  <c r="F1566" i="1"/>
  <c r="H394" i="6" s="1"/>
  <c r="F1553" i="1"/>
  <c r="K390" i="6" s="1"/>
  <c r="F1541" i="1"/>
  <c r="K387" i="6" s="1"/>
  <c r="F1527" i="1"/>
  <c r="I384" i="6" s="1"/>
  <c r="F1514" i="1"/>
  <c r="H381" i="6" s="1"/>
  <c r="F1502" i="1"/>
  <c r="H378" i="6" s="1"/>
  <c r="F1489" i="1"/>
  <c r="K374" i="6" s="1"/>
  <c r="F1477" i="1"/>
  <c r="K371" i="6" s="1"/>
  <c r="F1463" i="1"/>
  <c r="I368" i="6" s="1"/>
  <c r="F1450" i="1"/>
  <c r="H365" i="6" s="1"/>
  <c r="F1438" i="1"/>
  <c r="H362" i="6" s="1"/>
  <c r="F1425" i="1"/>
  <c r="K358" i="6" s="1"/>
  <c r="F1413" i="1"/>
  <c r="K355" i="6" s="1"/>
  <c r="F1399" i="1"/>
  <c r="I352" i="6" s="1"/>
  <c r="F1386" i="1"/>
  <c r="H349" i="6" s="1"/>
  <c r="F1374" i="1"/>
  <c r="H346" i="6" s="1"/>
  <c r="F1361" i="1"/>
  <c r="K342" i="6" s="1"/>
  <c r="F1349" i="1"/>
  <c r="K339" i="6" s="1"/>
  <c r="F1335" i="1"/>
  <c r="I336" i="6" s="1"/>
  <c r="F1322" i="1"/>
  <c r="H333" i="6" s="1"/>
  <c r="F1310" i="1"/>
  <c r="H330" i="6" s="1"/>
  <c r="F1297" i="1"/>
  <c r="K326" i="6" s="1"/>
  <c r="F1285" i="1"/>
  <c r="K323" i="6" s="1"/>
  <c r="F1271" i="1"/>
  <c r="I320" i="6" s="1"/>
  <c r="F1258" i="1"/>
  <c r="H317" i="6" s="1"/>
  <c r="F1246" i="1"/>
  <c r="H314" i="6" s="1"/>
  <c r="F1233" i="1"/>
  <c r="K310" i="6" s="1"/>
  <c r="F1221" i="1"/>
  <c r="K307" i="6" s="1"/>
  <c r="F1207" i="1"/>
  <c r="I304" i="6" s="1"/>
  <c r="F1194" i="1"/>
  <c r="H301" i="6" s="1"/>
  <c r="F1182" i="1"/>
  <c r="H298" i="6" s="1"/>
  <c r="F1169" i="1"/>
  <c r="K294" i="6" s="1"/>
  <c r="F1157" i="1"/>
  <c r="K291" i="6" s="1"/>
  <c r="F1143" i="1"/>
  <c r="I288" i="6" s="1"/>
  <c r="F1130" i="1"/>
  <c r="H285" i="6" s="1"/>
  <c r="F1118" i="1"/>
  <c r="H282" i="6" s="1"/>
  <c r="F1105" i="1"/>
  <c r="K278" i="6" s="1"/>
  <c r="F1093" i="1"/>
  <c r="K275" i="6" s="1"/>
  <c r="F1079" i="1"/>
  <c r="I272" i="6" s="1"/>
  <c r="F1066" i="1"/>
  <c r="H269" i="6" s="1"/>
  <c r="F1054" i="1"/>
  <c r="H266" i="6" s="1"/>
  <c r="F1041" i="1"/>
  <c r="K262" i="6" s="1"/>
  <c r="F1029" i="1"/>
  <c r="K259" i="6" s="1"/>
  <c r="F1015" i="1"/>
  <c r="I256" i="6" s="1"/>
  <c r="F1002" i="1"/>
  <c r="H253" i="6" s="1"/>
  <c r="F990" i="1"/>
  <c r="H250" i="6" s="1"/>
  <c r="F977" i="1"/>
  <c r="K246" i="6" s="1"/>
  <c r="F965" i="1"/>
  <c r="K243" i="6" s="1"/>
  <c r="F951" i="1"/>
  <c r="I240" i="6" s="1"/>
  <c r="F938" i="1"/>
  <c r="H237" i="6" s="1"/>
  <c r="F926" i="1"/>
  <c r="H234" i="6" s="1"/>
  <c r="F913" i="1"/>
  <c r="K230" i="6" s="1"/>
  <c r="F901" i="1"/>
  <c r="K227" i="6" s="1"/>
  <c r="F887" i="1"/>
  <c r="I224" i="6" s="1"/>
  <c r="F874" i="1"/>
  <c r="H221" i="6" s="1"/>
  <c r="F862" i="1"/>
  <c r="H218" i="6" s="1"/>
  <c r="F849" i="1"/>
  <c r="K214" i="6" s="1"/>
  <c r="F837" i="1"/>
  <c r="K211" i="6" s="1"/>
  <c r="F823" i="1"/>
  <c r="I208" i="6" s="1"/>
  <c r="F810" i="1"/>
  <c r="H205" i="6" s="1"/>
  <c r="F798" i="1"/>
  <c r="H202" i="6" s="1"/>
  <c r="F785" i="1"/>
  <c r="K198" i="6" s="1"/>
  <c r="F773" i="1"/>
  <c r="K195" i="6" s="1"/>
  <c r="F759" i="1"/>
  <c r="I192" i="6" s="1"/>
  <c r="F746" i="1"/>
  <c r="H189" i="6" s="1"/>
  <c r="F734" i="1"/>
  <c r="H186" i="6" s="1"/>
  <c r="F721" i="1"/>
  <c r="K182" i="6" s="1"/>
  <c r="F709" i="1"/>
  <c r="K179" i="6" s="1"/>
  <c r="F695" i="1"/>
  <c r="I176" i="6" s="1"/>
  <c r="F682" i="1"/>
  <c r="H173" i="6" s="1"/>
  <c r="F670" i="1"/>
  <c r="H170" i="6" s="1"/>
  <c r="F657" i="1"/>
  <c r="K166" i="6" s="1"/>
  <c r="F645" i="1"/>
  <c r="K163" i="6" s="1"/>
  <c r="F631" i="1"/>
  <c r="I160" i="6" s="1"/>
  <c r="F618" i="1"/>
  <c r="H157" i="6" s="1"/>
  <c r="F606" i="1"/>
  <c r="H154" i="6" s="1"/>
  <c r="F593" i="1"/>
  <c r="K150" i="6" s="1"/>
  <c r="F581" i="1"/>
  <c r="K147" i="6" s="1"/>
  <c r="F567" i="1"/>
  <c r="I144" i="6" s="1"/>
  <c r="F554" i="1"/>
  <c r="H141" i="6" s="1"/>
  <c r="F542" i="1"/>
  <c r="H138" i="6" s="1"/>
  <c r="F529" i="1"/>
  <c r="K134" i="6" s="1"/>
  <c r="F517" i="1"/>
  <c r="K131" i="6" s="1"/>
  <c r="F503" i="1"/>
  <c r="I128" i="6" s="1"/>
  <c r="F490" i="1"/>
  <c r="H125" i="6" s="1"/>
  <c r="F478" i="1"/>
  <c r="H122" i="6" s="1"/>
  <c r="F465" i="1"/>
  <c r="K118" i="6" s="1"/>
  <c r="F453" i="1"/>
  <c r="K115" i="6" s="1"/>
  <c r="F439" i="1"/>
  <c r="I112" i="6" s="1"/>
  <c r="F426" i="1"/>
  <c r="H109" i="6" s="1"/>
  <c r="F414" i="1"/>
  <c r="H106" i="6" s="1"/>
  <c r="F401" i="1"/>
  <c r="K102" i="6" s="1"/>
  <c r="F389" i="1"/>
  <c r="K99" i="6" s="1"/>
  <c r="F375" i="1"/>
  <c r="I96" i="6" s="1"/>
  <c r="F362" i="1"/>
  <c r="H93" i="6" s="1"/>
  <c r="F350" i="1"/>
  <c r="H90" i="6" s="1"/>
  <c r="F337" i="1"/>
  <c r="K86" i="6" s="1"/>
  <c r="F325" i="1"/>
  <c r="K83" i="6" s="1"/>
  <c r="F311" i="1"/>
  <c r="I80" i="6" s="1"/>
  <c r="F298" i="1"/>
  <c r="H77" i="6" s="1"/>
  <c r="F286" i="1"/>
  <c r="H74" i="6" s="1"/>
  <c r="F273" i="1"/>
  <c r="K70" i="6" s="1"/>
  <c r="F261" i="1"/>
  <c r="K67" i="6" s="1"/>
  <c r="F247" i="1"/>
  <c r="I64" i="6" s="1"/>
  <c r="F234" i="1"/>
  <c r="H61" i="6" s="1"/>
  <c r="F222" i="1"/>
  <c r="H58" i="6" s="1"/>
  <c r="F209" i="1"/>
  <c r="K54" i="6" s="1"/>
  <c r="F197" i="1"/>
  <c r="K51" i="6" s="1"/>
  <c r="F183" i="1"/>
  <c r="I48" i="6" s="1"/>
  <c r="F170" i="1"/>
  <c r="H45" i="6" s="1"/>
  <c r="F158" i="1"/>
  <c r="H42" i="6" s="1"/>
  <c r="F145" i="1"/>
  <c r="K38" i="6" s="1"/>
  <c r="F133" i="1"/>
  <c r="K35" i="6" s="1"/>
  <c r="F119" i="1"/>
  <c r="I32" i="6" s="1"/>
  <c r="F106" i="1"/>
  <c r="H29" i="6" s="1"/>
  <c r="F94" i="1"/>
  <c r="H26" i="6" s="1"/>
  <c r="F81" i="1"/>
  <c r="K22" i="6" s="1"/>
  <c r="F69" i="1"/>
  <c r="K19" i="6" s="1"/>
  <c r="F55" i="1"/>
  <c r="I16" i="6" s="1"/>
  <c r="F42" i="1"/>
  <c r="H13" i="6" s="1"/>
  <c r="F30" i="1"/>
  <c r="H10" i="6" s="1"/>
  <c r="F17" i="1"/>
  <c r="K6" i="6" s="1"/>
  <c r="F5" i="1"/>
  <c r="K3" i="6" s="1"/>
  <c r="F9999" i="1"/>
  <c r="I2502" i="6" s="1"/>
  <c r="F9986" i="1"/>
  <c r="H2499" i="6" s="1"/>
  <c r="F9974" i="1"/>
  <c r="H2496" i="6" s="1"/>
  <c r="F9961" i="1"/>
  <c r="K2492" i="6" s="1"/>
  <c r="F9949" i="1"/>
  <c r="K2489" i="6" s="1"/>
  <c r="F9935" i="1"/>
  <c r="I2486" i="6" s="1"/>
  <c r="F9922" i="1"/>
  <c r="H2483" i="6" s="1"/>
  <c r="F9910" i="1"/>
  <c r="H2480" i="6" s="1"/>
  <c r="F9897" i="1"/>
  <c r="K2476" i="6" s="1"/>
  <c r="F9885" i="1"/>
  <c r="K2473" i="6" s="1"/>
  <c r="F9871" i="1"/>
  <c r="I2470" i="6" s="1"/>
  <c r="F9858" i="1"/>
  <c r="H2467" i="6" s="1"/>
  <c r="F9846" i="1"/>
  <c r="H2464" i="6" s="1"/>
  <c r="F9833" i="1"/>
  <c r="K2460" i="6" s="1"/>
  <c r="F9821" i="1"/>
  <c r="K2457" i="6" s="1"/>
  <c r="F9807" i="1"/>
  <c r="I2454" i="6" s="1"/>
  <c r="F9794" i="1"/>
  <c r="H2451" i="6" s="1"/>
  <c r="F9782" i="1"/>
  <c r="H2448" i="6" s="1"/>
  <c r="F9769" i="1"/>
  <c r="K2444" i="6" s="1"/>
  <c r="F9757" i="1"/>
  <c r="K2441" i="6" s="1"/>
  <c r="F9743" i="1"/>
  <c r="I2438" i="6" s="1"/>
  <c r="F9730" i="1"/>
  <c r="H2435" i="6" s="1"/>
  <c r="F9718" i="1"/>
  <c r="H2432" i="6" s="1"/>
  <c r="F9705" i="1"/>
  <c r="K2428" i="6" s="1"/>
  <c r="F9693" i="1"/>
  <c r="K2425" i="6" s="1"/>
  <c r="F9679" i="1"/>
  <c r="I2422" i="6" s="1"/>
  <c r="F9666" i="1"/>
  <c r="H2419" i="6" s="1"/>
  <c r="F9654" i="1"/>
  <c r="H2416" i="6" s="1"/>
  <c r="F9641" i="1"/>
  <c r="K2412" i="6" s="1"/>
  <c r="F9629" i="1"/>
  <c r="K2409" i="6" s="1"/>
  <c r="F9615" i="1"/>
  <c r="I2406" i="6" s="1"/>
  <c r="F9602" i="1"/>
  <c r="H2403" i="6" s="1"/>
  <c r="F9590" i="1"/>
  <c r="H2400" i="6" s="1"/>
  <c r="F9577" i="1"/>
  <c r="K2396" i="6" s="1"/>
  <c r="F9565" i="1"/>
  <c r="K2393" i="6" s="1"/>
  <c r="F9551" i="1"/>
  <c r="I2390" i="6" s="1"/>
  <c r="F9538" i="1"/>
  <c r="H2387" i="6" s="1"/>
  <c r="F9526" i="1"/>
  <c r="H2384" i="6" s="1"/>
  <c r="F9513" i="1"/>
  <c r="K2380" i="6" s="1"/>
  <c r="F9501" i="1"/>
  <c r="K2377" i="6" s="1"/>
  <c r="F9487" i="1"/>
  <c r="I2374" i="6" s="1"/>
  <c r="F9474" i="1"/>
  <c r="H2371" i="6" s="1"/>
  <c r="F9462" i="1"/>
  <c r="H2368" i="6" s="1"/>
  <c r="F9449" i="1"/>
  <c r="K2364" i="6" s="1"/>
  <c r="F9437" i="1"/>
  <c r="K2361" i="6" s="1"/>
  <c r="F9423" i="1"/>
  <c r="I2358" i="6" s="1"/>
  <c r="F9410" i="1"/>
  <c r="H2355" i="6" s="1"/>
  <c r="F9398" i="1"/>
  <c r="H2352" i="6" s="1"/>
  <c r="F9385" i="1"/>
  <c r="K2348" i="6" s="1"/>
  <c r="F9373" i="1"/>
  <c r="K2345" i="6" s="1"/>
  <c r="F9359" i="1"/>
  <c r="I2342" i="6" s="1"/>
  <c r="F9346" i="1"/>
  <c r="H2339" i="6" s="1"/>
  <c r="F9334" i="1"/>
  <c r="H2336" i="6" s="1"/>
  <c r="F9321" i="1"/>
  <c r="K2332" i="6" s="1"/>
  <c r="F9309" i="1"/>
  <c r="K2329" i="6" s="1"/>
  <c r="F9295" i="1"/>
  <c r="I2326" i="6" s="1"/>
  <c r="F9282" i="1"/>
  <c r="H2323" i="6" s="1"/>
  <c r="F9270" i="1"/>
  <c r="H2320" i="6" s="1"/>
  <c r="F9257" i="1"/>
  <c r="K2316" i="6" s="1"/>
  <c r="F9245" i="1"/>
  <c r="K2313" i="6" s="1"/>
  <c r="F9231" i="1"/>
  <c r="I2310" i="6" s="1"/>
  <c r="F9218" i="1"/>
  <c r="H2307" i="6" s="1"/>
  <c r="F9206" i="1"/>
  <c r="H2304" i="6" s="1"/>
  <c r="F9193" i="1"/>
  <c r="K2300" i="6" s="1"/>
  <c r="F9181" i="1"/>
  <c r="K2297" i="6" s="1"/>
  <c r="F9167" i="1"/>
  <c r="I2294" i="6" s="1"/>
  <c r="F9154" i="1"/>
  <c r="H2291" i="6" s="1"/>
  <c r="F9142" i="1"/>
  <c r="H2288" i="6" s="1"/>
  <c r="F9129" i="1"/>
  <c r="K2284" i="6" s="1"/>
  <c r="F9117" i="1"/>
  <c r="K2281" i="6" s="1"/>
  <c r="F9103" i="1"/>
  <c r="I2278" i="6" s="1"/>
  <c r="F9090" i="1"/>
  <c r="H2275" i="6" s="1"/>
  <c r="F9078" i="1"/>
  <c r="H2272" i="6" s="1"/>
  <c r="F9065" i="1"/>
  <c r="K2268" i="6" s="1"/>
  <c r="F9053" i="1"/>
  <c r="K2265" i="6" s="1"/>
  <c r="F9039" i="1"/>
  <c r="I2262" i="6" s="1"/>
  <c r="F9026" i="1"/>
  <c r="H2259" i="6" s="1"/>
  <c r="F9014" i="1"/>
  <c r="H2256" i="6" s="1"/>
  <c r="F9001" i="1"/>
  <c r="K2252" i="6" s="1"/>
  <c r="F8989" i="1"/>
  <c r="K2249" i="6" s="1"/>
  <c r="F8975" i="1"/>
  <c r="I2246" i="6" s="1"/>
  <c r="F8962" i="1"/>
  <c r="H2243" i="6" s="1"/>
  <c r="F8950" i="1"/>
  <c r="H2240" i="6" s="1"/>
  <c r="F8937" i="1"/>
  <c r="K2236" i="6" s="1"/>
  <c r="F8925" i="1"/>
  <c r="K2233" i="6" s="1"/>
  <c r="F8911" i="1"/>
  <c r="I2230" i="6" s="1"/>
  <c r="F8898" i="1"/>
  <c r="H2227" i="6" s="1"/>
  <c r="F8886" i="1"/>
  <c r="H2224" i="6" s="1"/>
  <c r="F8873" i="1"/>
  <c r="K2220" i="6" s="1"/>
  <c r="F8861" i="1"/>
  <c r="K2217" i="6" s="1"/>
  <c r="F8847" i="1"/>
  <c r="I2214" i="6" s="1"/>
  <c r="F8834" i="1"/>
  <c r="H2211" i="6" s="1"/>
  <c r="F8822" i="1"/>
  <c r="H2208" i="6" s="1"/>
  <c r="F8809" i="1"/>
  <c r="K2204" i="6" s="1"/>
  <c r="F8797" i="1"/>
  <c r="K2201" i="6" s="1"/>
  <c r="F8783" i="1"/>
  <c r="I2198" i="6" s="1"/>
  <c r="F8770" i="1"/>
  <c r="H2195" i="6" s="1"/>
  <c r="F8758" i="1"/>
  <c r="H2192" i="6" s="1"/>
  <c r="F8745" i="1"/>
  <c r="K2188" i="6" s="1"/>
  <c r="F8733" i="1"/>
  <c r="K2185" i="6" s="1"/>
  <c r="F8719" i="1"/>
  <c r="I2182" i="6" s="1"/>
  <c r="F8706" i="1"/>
  <c r="H2179" i="6" s="1"/>
  <c r="F8694" i="1"/>
  <c r="H2176" i="6" s="1"/>
  <c r="F8681" i="1"/>
  <c r="K2172" i="6" s="1"/>
  <c r="F8669" i="1"/>
  <c r="K2169" i="6" s="1"/>
  <c r="F8655" i="1"/>
  <c r="I2166" i="6" s="1"/>
  <c r="F8642" i="1"/>
  <c r="H2163" i="6" s="1"/>
  <c r="F8630" i="1"/>
  <c r="H2160" i="6" s="1"/>
  <c r="F8617" i="1"/>
  <c r="K2156" i="6" s="1"/>
  <c r="F8605" i="1"/>
  <c r="K2153" i="6" s="1"/>
  <c r="F8591" i="1"/>
  <c r="I2150" i="6" s="1"/>
  <c r="F8578" i="1"/>
  <c r="H2147" i="6" s="1"/>
  <c r="F8566" i="1"/>
  <c r="H2144" i="6" s="1"/>
  <c r="F8553" i="1"/>
  <c r="K2140" i="6" s="1"/>
  <c r="F8541" i="1"/>
  <c r="K2137" i="6" s="1"/>
  <c r="F8527" i="1"/>
  <c r="I2134" i="6" s="1"/>
  <c r="F8514" i="1"/>
  <c r="H2131" i="6" s="1"/>
  <c r="F8502" i="1"/>
  <c r="H2128" i="6" s="1"/>
  <c r="F8489" i="1"/>
  <c r="K2124" i="6" s="1"/>
  <c r="F8477" i="1"/>
  <c r="K2121" i="6" s="1"/>
  <c r="F8463" i="1"/>
  <c r="I2118" i="6" s="1"/>
  <c r="F8450" i="1"/>
  <c r="H2115" i="6" s="1"/>
  <c r="F8438" i="1"/>
  <c r="H2112" i="6" s="1"/>
  <c r="F8425" i="1"/>
  <c r="K2108" i="6" s="1"/>
  <c r="F8413" i="1"/>
  <c r="K2105" i="6" s="1"/>
  <c r="F8399" i="1"/>
  <c r="I2102" i="6" s="1"/>
  <c r="F8386" i="1"/>
  <c r="H2099" i="6" s="1"/>
  <c r="F8374" i="1"/>
  <c r="H2096" i="6" s="1"/>
  <c r="F8361" i="1"/>
  <c r="K2092" i="6" s="1"/>
  <c r="F8349" i="1"/>
  <c r="K2089" i="6" s="1"/>
  <c r="F8335" i="1"/>
  <c r="I2086" i="6" s="1"/>
  <c r="F8322" i="1"/>
  <c r="H2083" i="6" s="1"/>
  <c r="F8310" i="1"/>
  <c r="H2080" i="6" s="1"/>
  <c r="F8297" i="1"/>
  <c r="K2076" i="6" s="1"/>
  <c r="F8285" i="1"/>
  <c r="K2073" i="6" s="1"/>
  <c r="F8271" i="1"/>
  <c r="I2070" i="6" s="1"/>
  <c r="F8258" i="1"/>
  <c r="H2067" i="6" s="1"/>
  <c r="F8246" i="1"/>
  <c r="H2064" i="6" s="1"/>
  <c r="F8233" i="1"/>
  <c r="K2060" i="6" s="1"/>
  <c r="F8221" i="1"/>
  <c r="K2057" i="6" s="1"/>
  <c r="F8207" i="1"/>
  <c r="I2054" i="6" s="1"/>
  <c r="F8194" i="1"/>
  <c r="H2051" i="6" s="1"/>
  <c r="F8182" i="1"/>
  <c r="H2048" i="6" s="1"/>
  <c r="F8169" i="1"/>
  <c r="K2044" i="6" s="1"/>
  <c r="F8157" i="1"/>
  <c r="K2041" i="6" s="1"/>
  <c r="F8143" i="1"/>
  <c r="I2038" i="6" s="1"/>
  <c r="F8130" i="1"/>
  <c r="H2035" i="6" s="1"/>
  <c r="F8118" i="1"/>
  <c r="H2032" i="6" s="1"/>
  <c r="F8105" i="1"/>
  <c r="K2028" i="6" s="1"/>
  <c r="F8093" i="1"/>
  <c r="K2025" i="6" s="1"/>
  <c r="F8079" i="1"/>
  <c r="I2022" i="6" s="1"/>
  <c r="F8066" i="1"/>
  <c r="H2019" i="6" s="1"/>
  <c r="F8054" i="1"/>
  <c r="H2016" i="6" s="1"/>
  <c r="F8041" i="1"/>
  <c r="K2012" i="6" s="1"/>
  <c r="F8029" i="1"/>
  <c r="K2009" i="6" s="1"/>
  <c r="F8015" i="1"/>
  <c r="I2006" i="6" s="1"/>
  <c r="F8002" i="1"/>
  <c r="H2003" i="6" s="1"/>
  <c r="F7990" i="1"/>
  <c r="H2000" i="6" s="1"/>
  <c r="F7977" i="1"/>
  <c r="K1996" i="6" s="1"/>
  <c r="F7965" i="1"/>
  <c r="K1993" i="6" s="1"/>
  <c r="F7951" i="1"/>
  <c r="I1990" i="6" s="1"/>
  <c r="F7938" i="1"/>
  <c r="H1987" i="6" s="1"/>
  <c r="F7926" i="1"/>
  <c r="H1984" i="6" s="1"/>
  <c r="F7913" i="1"/>
  <c r="K1980" i="6" s="1"/>
  <c r="F7901" i="1"/>
  <c r="K1977" i="6" s="1"/>
  <c r="F7887" i="1"/>
  <c r="I1974" i="6" s="1"/>
  <c r="F7874" i="1"/>
  <c r="H1971" i="6" s="1"/>
  <c r="F7862" i="1"/>
  <c r="H1968" i="6" s="1"/>
  <c r="F7849" i="1"/>
  <c r="K1964" i="6" s="1"/>
  <c r="F7837" i="1"/>
  <c r="K1961" i="6" s="1"/>
  <c r="F7823" i="1"/>
  <c r="I1958" i="6" s="1"/>
  <c r="F7810" i="1"/>
  <c r="H1955" i="6" s="1"/>
  <c r="F7798" i="1"/>
  <c r="H1952" i="6" s="1"/>
  <c r="F7785" i="1"/>
  <c r="K1948" i="6" s="1"/>
  <c r="F7773" i="1"/>
  <c r="K1945" i="6" s="1"/>
  <c r="F7759" i="1"/>
  <c r="I1942" i="6" s="1"/>
  <c r="F7746" i="1"/>
  <c r="H1939" i="6" s="1"/>
  <c r="F7734" i="1"/>
  <c r="H1936" i="6" s="1"/>
  <c r="F7721" i="1"/>
  <c r="K1932" i="6" s="1"/>
  <c r="F7709" i="1"/>
  <c r="K1929" i="6" s="1"/>
  <c r="F7695" i="1"/>
  <c r="I1926" i="6" s="1"/>
  <c r="F7682" i="1"/>
  <c r="H1923" i="6" s="1"/>
  <c r="F7670" i="1"/>
  <c r="H1920" i="6" s="1"/>
  <c r="F7657" i="1"/>
  <c r="K1916" i="6" s="1"/>
  <c r="F7645" i="1"/>
  <c r="K1913" i="6" s="1"/>
  <c r="F7631" i="1"/>
  <c r="I1910" i="6" s="1"/>
  <c r="F7618" i="1"/>
  <c r="H1907" i="6" s="1"/>
  <c r="F7606" i="1"/>
  <c r="H1904" i="6" s="1"/>
  <c r="F7593" i="1"/>
  <c r="K1900" i="6" s="1"/>
  <c r="F7581" i="1"/>
  <c r="K1897" i="6" s="1"/>
  <c r="F7567" i="1"/>
  <c r="I1894" i="6" s="1"/>
  <c r="F7554" i="1"/>
  <c r="H1891" i="6" s="1"/>
  <c r="F7542" i="1"/>
  <c r="H1888" i="6" s="1"/>
  <c r="F7529" i="1"/>
  <c r="K1884" i="6" s="1"/>
  <c r="F7517" i="1"/>
  <c r="K1881" i="6" s="1"/>
  <c r="F7503" i="1"/>
  <c r="I1878" i="6" s="1"/>
  <c r="F7490" i="1"/>
  <c r="H1875" i="6" s="1"/>
  <c r="F7478" i="1"/>
  <c r="H1872" i="6" s="1"/>
  <c r="F7465" i="1"/>
  <c r="K1868" i="6" s="1"/>
  <c r="F7453" i="1"/>
  <c r="K1865" i="6" s="1"/>
  <c r="F7439" i="1"/>
  <c r="I1862" i="6" s="1"/>
  <c r="F7426" i="1"/>
  <c r="H1859" i="6" s="1"/>
  <c r="F7414" i="1"/>
  <c r="H1856" i="6" s="1"/>
  <c r="F7401" i="1"/>
  <c r="K1852" i="6" s="1"/>
  <c r="F7389" i="1"/>
  <c r="K1849" i="6" s="1"/>
  <c r="F7375" i="1"/>
  <c r="I1846" i="6" s="1"/>
  <c r="F7362" i="1"/>
  <c r="H1843" i="6" s="1"/>
  <c r="F7350" i="1"/>
  <c r="H1840" i="6" s="1"/>
  <c r="F7337" i="1"/>
  <c r="K1836" i="6" s="1"/>
  <c r="F7325" i="1"/>
  <c r="K1833" i="6" s="1"/>
  <c r="F7311" i="1"/>
  <c r="I1830" i="6" s="1"/>
  <c r="F7298" i="1"/>
  <c r="H1827" i="6" s="1"/>
  <c r="F7286" i="1"/>
  <c r="H1824" i="6" s="1"/>
  <c r="F7273" i="1"/>
  <c r="K1820" i="6" s="1"/>
  <c r="F7261" i="1"/>
  <c r="K1817" i="6" s="1"/>
  <c r="F7247" i="1"/>
  <c r="I1814" i="6" s="1"/>
  <c r="F7234" i="1"/>
  <c r="H1811" i="6" s="1"/>
  <c r="F7222" i="1"/>
  <c r="H1808" i="6" s="1"/>
  <c r="F7209" i="1"/>
  <c r="K1804" i="6" s="1"/>
  <c r="F7197" i="1"/>
  <c r="K1801" i="6" s="1"/>
  <c r="F7183" i="1"/>
  <c r="I1798" i="6" s="1"/>
  <c r="F7170" i="1"/>
  <c r="H1795" i="6" s="1"/>
  <c r="F7158" i="1"/>
  <c r="H1792" i="6" s="1"/>
  <c r="F7145" i="1"/>
  <c r="K1788" i="6" s="1"/>
  <c r="F7133" i="1"/>
  <c r="K1785" i="6" s="1"/>
  <c r="F7119" i="1"/>
  <c r="I1782" i="6" s="1"/>
  <c r="F7106" i="1"/>
  <c r="H1779" i="6" s="1"/>
  <c r="F7094" i="1"/>
  <c r="H1776" i="6" s="1"/>
  <c r="F7081" i="1"/>
  <c r="K1772" i="6" s="1"/>
  <c r="F7069" i="1"/>
  <c r="K1769" i="6" s="1"/>
  <c r="F7055" i="1"/>
  <c r="I1766" i="6" s="1"/>
  <c r="F7042" i="1"/>
  <c r="H1763" i="6" s="1"/>
  <c r="F7030" i="1"/>
  <c r="H1760" i="6" s="1"/>
  <c r="F7017" i="1"/>
  <c r="K1756" i="6" s="1"/>
  <c r="F7005" i="1"/>
  <c r="K1753" i="6" s="1"/>
  <c r="F6991" i="1"/>
  <c r="I1750" i="6" s="1"/>
  <c r="F6978" i="1"/>
  <c r="H1747" i="6" s="1"/>
  <c r="F6966" i="1"/>
  <c r="H1744" i="6" s="1"/>
  <c r="F6953" i="1"/>
  <c r="K1740" i="6" s="1"/>
  <c r="F6941" i="1"/>
  <c r="K1737" i="6" s="1"/>
  <c r="F6927" i="1"/>
  <c r="I1734" i="6" s="1"/>
  <c r="F6914" i="1"/>
  <c r="H1731" i="6" s="1"/>
  <c r="F6902" i="1"/>
  <c r="H1728" i="6" s="1"/>
  <c r="F6889" i="1"/>
  <c r="K1724" i="6" s="1"/>
  <c r="F6877" i="1"/>
  <c r="K1721" i="6" s="1"/>
  <c r="F6863" i="1"/>
  <c r="I1718" i="6" s="1"/>
  <c r="F6850" i="1"/>
  <c r="H1715" i="6" s="1"/>
  <c r="F6838" i="1"/>
  <c r="H1712" i="6" s="1"/>
  <c r="F6825" i="1"/>
  <c r="K1708" i="6" s="1"/>
  <c r="F6813" i="1"/>
  <c r="K1705" i="6" s="1"/>
  <c r="F6799" i="1"/>
  <c r="I1702" i="6" s="1"/>
  <c r="F6786" i="1"/>
  <c r="H1699" i="6" s="1"/>
  <c r="F6774" i="1"/>
  <c r="H1696" i="6" s="1"/>
  <c r="F6761" i="1"/>
  <c r="K1692" i="6" s="1"/>
  <c r="F6749" i="1"/>
  <c r="K1689" i="6" s="1"/>
  <c r="F6735" i="1"/>
  <c r="I1686" i="6" s="1"/>
  <c r="F6722" i="1"/>
  <c r="H1683" i="6" s="1"/>
  <c r="F6710" i="1"/>
  <c r="H1680" i="6" s="1"/>
  <c r="F6697" i="1"/>
  <c r="K1676" i="6" s="1"/>
  <c r="F6685" i="1"/>
  <c r="K1673" i="6" s="1"/>
  <c r="F6671" i="1"/>
  <c r="I1670" i="6" s="1"/>
  <c r="F6658" i="1"/>
  <c r="H1667" i="6" s="1"/>
  <c r="F6646" i="1"/>
  <c r="H1664" i="6" s="1"/>
  <c r="F6633" i="1"/>
  <c r="K1660" i="6" s="1"/>
  <c r="F6621" i="1"/>
  <c r="K1657" i="6" s="1"/>
  <c r="F6607" i="1"/>
  <c r="I1654" i="6" s="1"/>
  <c r="F6594" i="1"/>
  <c r="H1651" i="6" s="1"/>
  <c r="F6582" i="1"/>
  <c r="H1648" i="6" s="1"/>
  <c r="F6569" i="1"/>
  <c r="K1644" i="6" s="1"/>
  <c r="F6557" i="1"/>
  <c r="K1641" i="6" s="1"/>
  <c r="F6543" i="1"/>
  <c r="I1638" i="6" s="1"/>
  <c r="F6530" i="1"/>
  <c r="H1635" i="6" s="1"/>
  <c r="F6518" i="1"/>
  <c r="H1632" i="6" s="1"/>
  <c r="F6505" i="1"/>
  <c r="K1628" i="6" s="1"/>
  <c r="F6493" i="1"/>
  <c r="K1625" i="6" s="1"/>
  <c r="F6479" i="1"/>
  <c r="I1622" i="6" s="1"/>
  <c r="F6466" i="1"/>
  <c r="H1619" i="6" s="1"/>
  <c r="F6454" i="1"/>
  <c r="H1616" i="6" s="1"/>
  <c r="F6441" i="1"/>
  <c r="K1612" i="6" s="1"/>
  <c r="F6429" i="1"/>
  <c r="K1609" i="6" s="1"/>
  <c r="F6415" i="1"/>
  <c r="I1606" i="6" s="1"/>
  <c r="F6402" i="1"/>
  <c r="H1603" i="6" s="1"/>
  <c r="F6390" i="1"/>
  <c r="H1600" i="6" s="1"/>
  <c r="F6377" i="1"/>
  <c r="K1596" i="6" s="1"/>
  <c r="F6365" i="1"/>
  <c r="K1593" i="6" s="1"/>
  <c r="F6351" i="1"/>
  <c r="I1590" i="6" s="1"/>
  <c r="F6338" i="1"/>
  <c r="H1587" i="6" s="1"/>
  <c r="F6326" i="1"/>
  <c r="H1584" i="6" s="1"/>
  <c r="F6313" i="1"/>
  <c r="K1580" i="6" s="1"/>
  <c r="F6301" i="1"/>
  <c r="K1577" i="6" s="1"/>
  <c r="F6287" i="1"/>
  <c r="I1574" i="6" s="1"/>
  <c r="F6274" i="1"/>
  <c r="H1571" i="6" s="1"/>
  <c r="F6262" i="1"/>
  <c r="H1568" i="6" s="1"/>
  <c r="F6249" i="1"/>
  <c r="K1564" i="6" s="1"/>
  <c r="F6237" i="1"/>
  <c r="K1561" i="6" s="1"/>
  <c r="F6223" i="1"/>
  <c r="I1558" i="6" s="1"/>
  <c r="F6210" i="1"/>
  <c r="H1555" i="6" s="1"/>
  <c r="F6198" i="1"/>
  <c r="H1552" i="6" s="1"/>
  <c r="F6185" i="1"/>
  <c r="K1548" i="6" s="1"/>
  <c r="F6173" i="1"/>
  <c r="K1545" i="6" s="1"/>
  <c r="F6159" i="1"/>
  <c r="I1542" i="6" s="1"/>
  <c r="F6146" i="1"/>
  <c r="H1539" i="6" s="1"/>
  <c r="F6134" i="1"/>
  <c r="H1536" i="6" s="1"/>
  <c r="F6121" i="1"/>
  <c r="K1532" i="6" s="1"/>
  <c r="F6109" i="1"/>
  <c r="K1529" i="6" s="1"/>
  <c r="F6095" i="1"/>
  <c r="I1526" i="6" s="1"/>
  <c r="F6082" i="1"/>
  <c r="H1523" i="6" s="1"/>
  <c r="F6070" i="1"/>
  <c r="H1520" i="6" s="1"/>
  <c r="F6057" i="1"/>
  <c r="K1516" i="6" s="1"/>
  <c r="F6045" i="1"/>
  <c r="K1513" i="6" s="1"/>
  <c r="F6031" i="1"/>
  <c r="I1510" i="6" s="1"/>
  <c r="F6018" i="1"/>
  <c r="H1507" i="6" s="1"/>
  <c r="F6006" i="1"/>
  <c r="H1504" i="6" s="1"/>
  <c r="F5993" i="1"/>
  <c r="K1500" i="6" s="1"/>
  <c r="F5981" i="1"/>
  <c r="K1497" i="6" s="1"/>
  <c r="F5967" i="1"/>
  <c r="I1494" i="6" s="1"/>
  <c r="F5954" i="1"/>
  <c r="H1491" i="6" s="1"/>
  <c r="F5942" i="1"/>
  <c r="H1488" i="6" s="1"/>
  <c r="F5929" i="1"/>
  <c r="K1484" i="6" s="1"/>
  <c r="F5917" i="1"/>
  <c r="K1481" i="6" s="1"/>
  <c r="F5903" i="1"/>
  <c r="I1478" i="6" s="1"/>
  <c r="F5890" i="1"/>
  <c r="H1475" i="6" s="1"/>
  <c r="F5878" i="1"/>
  <c r="H1472" i="6" s="1"/>
  <c r="F5865" i="1"/>
  <c r="K1468" i="6" s="1"/>
  <c r="F5853" i="1"/>
  <c r="K1465" i="6" s="1"/>
  <c r="F5839" i="1"/>
  <c r="I1462" i="6" s="1"/>
  <c r="F5826" i="1"/>
  <c r="H1459" i="6" s="1"/>
  <c r="F5814" i="1"/>
  <c r="H1456" i="6" s="1"/>
  <c r="F5801" i="1"/>
  <c r="K1452" i="6" s="1"/>
  <c r="F5789" i="1"/>
  <c r="K1449" i="6" s="1"/>
  <c r="F5775" i="1"/>
  <c r="I1446" i="6" s="1"/>
  <c r="F5762" i="1"/>
  <c r="H1443" i="6" s="1"/>
  <c r="F5750" i="1"/>
  <c r="H1440" i="6" s="1"/>
  <c r="F5737" i="1"/>
  <c r="K1436" i="6" s="1"/>
  <c r="F5725" i="1"/>
  <c r="K1433" i="6" s="1"/>
  <c r="F5711" i="1"/>
  <c r="I1430" i="6" s="1"/>
  <c r="F5698" i="1"/>
  <c r="H1427" i="6" s="1"/>
  <c r="F5686" i="1"/>
  <c r="H1424" i="6" s="1"/>
  <c r="F5673" i="1"/>
  <c r="K1420" i="6" s="1"/>
  <c r="F5661" i="1"/>
  <c r="K1417" i="6" s="1"/>
  <c r="F5647" i="1"/>
  <c r="I1414" i="6" s="1"/>
  <c r="F5634" i="1"/>
  <c r="H1411" i="6" s="1"/>
  <c r="F5622" i="1"/>
  <c r="H1408" i="6" s="1"/>
  <c r="F5609" i="1"/>
  <c r="K1404" i="6" s="1"/>
  <c r="F5597" i="1"/>
  <c r="K1401" i="6" s="1"/>
  <c r="F5583" i="1"/>
  <c r="I1398" i="6" s="1"/>
  <c r="F5570" i="1"/>
  <c r="H1395" i="6" s="1"/>
  <c r="F5558" i="1"/>
  <c r="H1392" i="6" s="1"/>
  <c r="F5545" i="1"/>
  <c r="K1388" i="6" s="1"/>
  <c r="F5533" i="1"/>
  <c r="K1385" i="6" s="1"/>
  <c r="F5519" i="1"/>
  <c r="I1382" i="6" s="1"/>
  <c r="F5506" i="1"/>
  <c r="H1379" i="6" s="1"/>
  <c r="F5494" i="1"/>
  <c r="H1376" i="6" s="1"/>
  <c r="F5481" i="1"/>
  <c r="K1372" i="6" s="1"/>
  <c r="F5469" i="1"/>
  <c r="K1369" i="6" s="1"/>
  <c r="F5455" i="1"/>
  <c r="I1366" i="6" s="1"/>
  <c r="F5442" i="1"/>
  <c r="H1363" i="6" s="1"/>
  <c r="F5430" i="1"/>
  <c r="H1360" i="6" s="1"/>
  <c r="F5417" i="1"/>
  <c r="K1356" i="6" s="1"/>
  <c r="F5405" i="1"/>
  <c r="K1353" i="6" s="1"/>
  <c r="F5391" i="1"/>
  <c r="I1350" i="6" s="1"/>
  <c r="F5378" i="1"/>
  <c r="H1347" i="6" s="1"/>
  <c r="F5366" i="1"/>
  <c r="H1344" i="6" s="1"/>
  <c r="F5353" i="1"/>
  <c r="K1340" i="6" s="1"/>
  <c r="F5341" i="1"/>
  <c r="K1337" i="6" s="1"/>
  <c r="F5327" i="1"/>
  <c r="I1334" i="6" s="1"/>
  <c r="F5314" i="1"/>
  <c r="H1331" i="6" s="1"/>
  <c r="F5302" i="1"/>
  <c r="H1328" i="6" s="1"/>
  <c r="F5289" i="1"/>
  <c r="K1324" i="6" s="1"/>
  <c r="F5277" i="1"/>
  <c r="K1321" i="6" s="1"/>
  <c r="F5263" i="1"/>
  <c r="I1318" i="6" s="1"/>
  <c r="F5250" i="1"/>
  <c r="H1315" i="6" s="1"/>
  <c r="F5238" i="1"/>
  <c r="H1312" i="6" s="1"/>
  <c r="F5225" i="1"/>
  <c r="K1308" i="6" s="1"/>
  <c r="F5213" i="1"/>
  <c r="K1305" i="6" s="1"/>
  <c r="F5199" i="1"/>
  <c r="I1302" i="6" s="1"/>
  <c r="F5186" i="1"/>
  <c r="H1299" i="6" s="1"/>
  <c r="F5174" i="1"/>
  <c r="H1296" i="6" s="1"/>
  <c r="F5161" i="1"/>
  <c r="K1292" i="6" s="1"/>
  <c r="F5149" i="1"/>
  <c r="K1289" i="6" s="1"/>
  <c r="F5135" i="1"/>
  <c r="I1286" i="6" s="1"/>
  <c r="F5122" i="1"/>
  <c r="H1283" i="6" s="1"/>
  <c r="F5110" i="1"/>
  <c r="H1280" i="6" s="1"/>
  <c r="F5097" i="1"/>
  <c r="K1276" i="6" s="1"/>
  <c r="F5085" i="1"/>
  <c r="K1273" i="6" s="1"/>
  <c r="F5071" i="1"/>
  <c r="I1270" i="6" s="1"/>
  <c r="F5058" i="1"/>
  <c r="H1267" i="6" s="1"/>
  <c r="F5046" i="1"/>
  <c r="H1264" i="6" s="1"/>
  <c r="F5033" i="1"/>
  <c r="K1260" i="6" s="1"/>
  <c r="F5021" i="1"/>
  <c r="K1257" i="6" s="1"/>
  <c r="F5007" i="1"/>
  <c r="I1254" i="6" s="1"/>
  <c r="F4994" i="1"/>
  <c r="H1251" i="6" s="1"/>
  <c r="F4982" i="1"/>
  <c r="H1248" i="6" s="1"/>
  <c r="F4969" i="1"/>
  <c r="K1244" i="6" s="1"/>
  <c r="F4957" i="1"/>
  <c r="K1241" i="6" s="1"/>
  <c r="F4943" i="1"/>
  <c r="I1238" i="6" s="1"/>
  <c r="F4930" i="1"/>
  <c r="H1235" i="6" s="1"/>
  <c r="F4918" i="1"/>
  <c r="H1232" i="6" s="1"/>
  <c r="F4905" i="1"/>
  <c r="K1228" i="6" s="1"/>
  <c r="F4893" i="1"/>
  <c r="K1225" i="6" s="1"/>
  <c r="F4879" i="1"/>
  <c r="I1222" i="6" s="1"/>
  <c r="F4866" i="1"/>
  <c r="H1219" i="6" s="1"/>
  <c r="F4854" i="1"/>
  <c r="H1216" i="6" s="1"/>
  <c r="F4841" i="1"/>
  <c r="K1212" i="6" s="1"/>
  <c r="F4829" i="1"/>
  <c r="K1209" i="6" s="1"/>
  <c r="F4815" i="1"/>
  <c r="I1206" i="6" s="1"/>
  <c r="F4802" i="1"/>
  <c r="H1203" i="6" s="1"/>
  <c r="F4790" i="1"/>
  <c r="H1200" i="6" s="1"/>
  <c r="F4777" i="1"/>
  <c r="K1196" i="6" s="1"/>
  <c r="F4765" i="1"/>
  <c r="K1193" i="6" s="1"/>
  <c r="F4751" i="1"/>
  <c r="I1190" i="6" s="1"/>
  <c r="F4738" i="1"/>
  <c r="H1187" i="6" s="1"/>
  <c r="F4726" i="1"/>
  <c r="H1184" i="6" s="1"/>
  <c r="F4713" i="1"/>
  <c r="K1180" i="6" s="1"/>
  <c r="F4701" i="1"/>
  <c r="K1177" i="6" s="1"/>
  <c r="F4687" i="1"/>
  <c r="I1174" i="6" s="1"/>
  <c r="F4674" i="1"/>
  <c r="H1171" i="6" s="1"/>
  <c r="F4662" i="1"/>
  <c r="H1168" i="6" s="1"/>
  <c r="F4649" i="1"/>
  <c r="K1164" i="6" s="1"/>
  <c r="F4637" i="1"/>
  <c r="K1161" i="6" s="1"/>
  <c r="F4623" i="1"/>
  <c r="I1158" i="6" s="1"/>
  <c r="F4610" i="1"/>
  <c r="H1155" i="6" s="1"/>
  <c r="F4598" i="1"/>
  <c r="H1152" i="6" s="1"/>
  <c r="F4585" i="1"/>
  <c r="K1148" i="6" s="1"/>
  <c r="F4573" i="1"/>
  <c r="K1145" i="6" s="1"/>
  <c r="F4559" i="1"/>
  <c r="I1142" i="6" s="1"/>
  <c r="F4546" i="1"/>
  <c r="H1139" i="6" s="1"/>
  <c r="F4534" i="1"/>
  <c r="H1136" i="6" s="1"/>
  <c r="F4521" i="1"/>
  <c r="K1132" i="6" s="1"/>
  <c r="F4509" i="1"/>
  <c r="K1129" i="6" s="1"/>
  <c r="F4495" i="1"/>
  <c r="I1126" i="6" s="1"/>
  <c r="F4482" i="1"/>
  <c r="H1123" i="6" s="1"/>
  <c r="F4470" i="1"/>
  <c r="H1120" i="6" s="1"/>
  <c r="F4457" i="1"/>
  <c r="K1116" i="6" s="1"/>
  <c r="F4445" i="1"/>
  <c r="K1113" i="6" s="1"/>
  <c r="F4431" i="1"/>
  <c r="I1110" i="6" s="1"/>
  <c r="F4418" i="1"/>
  <c r="H1107" i="6" s="1"/>
  <c r="F4406" i="1"/>
  <c r="H1104" i="6" s="1"/>
  <c r="F4393" i="1"/>
  <c r="K1100" i="6" s="1"/>
  <c r="F4381" i="1"/>
  <c r="K1097" i="6" s="1"/>
  <c r="F4367" i="1"/>
  <c r="I1094" i="6" s="1"/>
  <c r="F4354" i="1"/>
  <c r="H1091" i="6" s="1"/>
  <c r="F4342" i="1"/>
  <c r="H1088" i="6" s="1"/>
  <c r="F4329" i="1"/>
  <c r="K1084" i="6" s="1"/>
  <c r="F4317" i="1"/>
  <c r="K1081" i="6" s="1"/>
  <c r="F4303" i="1"/>
  <c r="I1078" i="6" s="1"/>
  <c r="F4290" i="1"/>
  <c r="H1075" i="6" s="1"/>
  <c r="F4278" i="1"/>
  <c r="H1072" i="6" s="1"/>
  <c r="F4265" i="1"/>
  <c r="K1068" i="6" s="1"/>
  <c r="F4253" i="1"/>
  <c r="K1065" i="6" s="1"/>
  <c r="F4239" i="1"/>
  <c r="I1062" i="6" s="1"/>
  <c r="F4226" i="1"/>
  <c r="H1059" i="6" s="1"/>
  <c r="F4214" i="1"/>
  <c r="H1056" i="6" s="1"/>
  <c r="F4201" i="1"/>
  <c r="K1052" i="6" s="1"/>
  <c r="F4189" i="1"/>
  <c r="K1049" i="6" s="1"/>
  <c r="F4175" i="1"/>
  <c r="I1046" i="6" s="1"/>
  <c r="F4162" i="1"/>
  <c r="H1043" i="6" s="1"/>
  <c r="F4150" i="1"/>
  <c r="H1040" i="6" s="1"/>
  <c r="F4137" i="1"/>
  <c r="K1036" i="6" s="1"/>
  <c r="F4125" i="1"/>
  <c r="K1033" i="6" s="1"/>
  <c r="F4111" i="1"/>
  <c r="I1030" i="6" s="1"/>
  <c r="F4098" i="1"/>
  <c r="H1027" i="6" s="1"/>
  <c r="F4086" i="1"/>
  <c r="H1024" i="6" s="1"/>
  <c r="F4073" i="1"/>
  <c r="K1020" i="6" s="1"/>
  <c r="F4061" i="1"/>
  <c r="K1017" i="6" s="1"/>
  <c r="F4047" i="1"/>
  <c r="I1014" i="6" s="1"/>
  <c r="F4034" i="1"/>
  <c r="H1011" i="6" s="1"/>
  <c r="F4022" i="1"/>
  <c r="H1008" i="6" s="1"/>
  <c r="F4009" i="1"/>
  <c r="K1004" i="6" s="1"/>
  <c r="F3997" i="1"/>
  <c r="K1001" i="6" s="1"/>
  <c r="F3983" i="1"/>
  <c r="I998" i="6" s="1"/>
  <c r="F3970" i="1"/>
  <c r="H995" i="6" s="1"/>
  <c r="F3958" i="1"/>
  <c r="H992" i="6" s="1"/>
  <c r="F3945" i="1"/>
  <c r="K988" i="6" s="1"/>
  <c r="F3933" i="1"/>
  <c r="K985" i="6" s="1"/>
  <c r="F3919" i="1"/>
  <c r="I982" i="6" s="1"/>
  <c r="F3906" i="1"/>
  <c r="H979" i="6" s="1"/>
  <c r="F3894" i="1"/>
  <c r="H976" i="6" s="1"/>
  <c r="F3881" i="1"/>
  <c r="K972" i="6" s="1"/>
  <c r="F3869" i="1"/>
  <c r="K969" i="6" s="1"/>
  <c r="F3855" i="1"/>
  <c r="I966" i="6" s="1"/>
  <c r="F3842" i="1"/>
  <c r="H963" i="6" s="1"/>
  <c r="F3830" i="1"/>
  <c r="H960" i="6" s="1"/>
  <c r="F3817" i="1"/>
  <c r="K956" i="6" s="1"/>
  <c r="F3805" i="1"/>
  <c r="K953" i="6" s="1"/>
  <c r="F3791" i="1"/>
  <c r="I950" i="6" s="1"/>
  <c r="F3778" i="1"/>
  <c r="H947" i="6" s="1"/>
  <c r="F3766" i="1"/>
  <c r="H944" i="6" s="1"/>
  <c r="F3753" i="1"/>
  <c r="K940" i="6" s="1"/>
  <c r="F3741" i="1"/>
  <c r="K937" i="6" s="1"/>
  <c r="F3727" i="1"/>
  <c r="I934" i="6" s="1"/>
  <c r="F3714" i="1"/>
  <c r="H931" i="6" s="1"/>
  <c r="F3702" i="1"/>
  <c r="H928" i="6" s="1"/>
  <c r="F3689" i="1"/>
  <c r="K924" i="6" s="1"/>
  <c r="F3677" i="1"/>
  <c r="K921" i="6" s="1"/>
  <c r="F3663" i="1"/>
  <c r="I918" i="6" s="1"/>
  <c r="F3650" i="1"/>
  <c r="H915" i="6" s="1"/>
  <c r="F3638" i="1"/>
  <c r="H912" i="6" s="1"/>
  <c r="F3625" i="1"/>
  <c r="K908" i="6" s="1"/>
  <c r="F3613" i="1"/>
  <c r="K905" i="6" s="1"/>
  <c r="F3599" i="1"/>
  <c r="I902" i="6" s="1"/>
  <c r="F3586" i="1"/>
  <c r="H899" i="6" s="1"/>
  <c r="F3574" i="1"/>
  <c r="H896" i="6" s="1"/>
  <c r="F3561" i="1"/>
  <c r="K892" i="6" s="1"/>
  <c r="F3549" i="1"/>
  <c r="K889" i="6" s="1"/>
  <c r="F3535" i="1"/>
  <c r="I886" i="6" s="1"/>
  <c r="F3522" i="1"/>
  <c r="H883" i="6" s="1"/>
  <c r="F3510" i="1"/>
  <c r="H880" i="6" s="1"/>
  <c r="F3497" i="1"/>
  <c r="K876" i="6" s="1"/>
  <c r="F3485" i="1"/>
  <c r="K873" i="6" s="1"/>
  <c r="F3471" i="1"/>
  <c r="I870" i="6" s="1"/>
  <c r="F3458" i="1"/>
  <c r="H867" i="6" s="1"/>
  <c r="F3446" i="1"/>
  <c r="H864" i="6" s="1"/>
  <c r="F3433" i="1"/>
  <c r="K860" i="6" s="1"/>
  <c r="F3421" i="1"/>
  <c r="K857" i="6" s="1"/>
  <c r="F3407" i="1"/>
  <c r="I854" i="6" s="1"/>
  <c r="F3394" i="1"/>
  <c r="H851" i="6" s="1"/>
  <c r="F3382" i="1"/>
  <c r="H848" i="6" s="1"/>
  <c r="F3369" i="1"/>
  <c r="K844" i="6" s="1"/>
  <c r="F3357" i="1"/>
  <c r="K841" i="6" s="1"/>
  <c r="F3343" i="1"/>
  <c r="I838" i="6" s="1"/>
  <c r="F3330" i="1"/>
  <c r="H835" i="6" s="1"/>
  <c r="F3318" i="1"/>
  <c r="H832" i="6" s="1"/>
  <c r="F3305" i="1"/>
  <c r="K828" i="6" s="1"/>
  <c r="F3293" i="1"/>
  <c r="K825" i="6" s="1"/>
  <c r="F3279" i="1"/>
  <c r="I822" i="6" s="1"/>
  <c r="F3266" i="1"/>
  <c r="H819" i="6" s="1"/>
  <c r="F3254" i="1"/>
  <c r="H816" i="6" s="1"/>
  <c r="F3241" i="1"/>
  <c r="K812" i="6" s="1"/>
  <c r="F3229" i="1"/>
  <c r="K809" i="6" s="1"/>
  <c r="F3215" i="1"/>
  <c r="I806" i="6" s="1"/>
  <c r="F3202" i="1"/>
  <c r="H803" i="6" s="1"/>
  <c r="F3190" i="1"/>
  <c r="H800" i="6" s="1"/>
  <c r="F3177" i="1"/>
  <c r="K796" i="6" s="1"/>
  <c r="F3165" i="1"/>
  <c r="K793" i="6" s="1"/>
  <c r="F3151" i="1"/>
  <c r="I790" i="6" s="1"/>
  <c r="F3138" i="1"/>
  <c r="H787" i="6" s="1"/>
  <c r="F3126" i="1"/>
  <c r="H784" i="6" s="1"/>
  <c r="F3113" i="1"/>
  <c r="K780" i="6" s="1"/>
  <c r="F3101" i="1"/>
  <c r="K777" i="6" s="1"/>
  <c r="F3087" i="1"/>
  <c r="I774" i="6" s="1"/>
  <c r="F3074" i="1"/>
  <c r="H771" i="6" s="1"/>
  <c r="F3062" i="1"/>
  <c r="H768" i="6" s="1"/>
  <c r="F3049" i="1"/>
  <c r="K764" i="6" s="1"/>
  <c r="F3037" i="1"/>
  <c r="K761" i="6" s="1"/>
  <c r="F3023" i="1"/>
  <c r="I758" i="6" s="1"/>
  <c r="F3010" i="1"/>
  <c r="H755" i="6" s="1"/>
  <c r="F2998" i="1"/>
  <c r="H752" i="6" s="1"/>
  <c r="F2985" i="1"/>
  <c r="K748" i="6" s="1"/>
  <c r="F2973" i="1"/>
  <c r="K745" i="6" s="1"/>
  <c r="F2959" i="1"/>
  <c r="I742" i="6" s="1"/>
  <c r="F2946" i="1"/>
  <c r="H739" i="6" s="1"/>
  <c r="F2934" i="1"/>
  <c r="H736" i="6" s="1"/>
  <c r="F2921" i="1"/>
  <c r="K732" i="6" s="1"/>
  <c r="F2909" i="1"/>
  <c r="K729" i="6" s="1"/>
  <c r="F2895" i="1"/>
  <c r="I726" i="6" s="1"/>
  <c r="F2882" i="1"/>
  <c r="H723" i="6" s="1"/>
  <c r="F2870" i="1"/>
  <c r="H720" i="6" s="1"/>
  <c r="F2857" i="1"/>
  <c r="K716" i="6" s="1"/>
  <c r="F2845" i="1"/>
  <c r="K713" i="6" s="1"/>
  <c r="F2831" i="1"/>
  <c r="I710" i="6" s="1"/>
  <c r="F2818" i="1"/>
  <c r="H707" i="6" s="1"/>
  <c r="F2806" i="1"/>
  <c r="H704" i="6" s="1"/>
  <c r="F2793" i="1"/>
  <c r="K700" i="6" s="1"/>
  <c r="F2781" i="1"/>
  <c r="K697" i="6" s="1"/>
  <c r="F2767" i="1"/>
  <c r="I694" i="6" s="1"/>
  <c r="F2754" i="1"/>
  <c r="H691" i="6" s="1"/>
  <c r="F2742" i="1"/>
  <c r="H688" i="6" s="1"/>
  <c r="F2729" i="1"/>
  <c r="K684" i="6" s="1"/>
  <c r="F2717" i="1"/>
  <c r="K681" i="6" s="1"/>
  <c r="F2703" i="1"/>
  <c r="I678" i="6" s="1"/>
  <c r="F2690" i="1"/>
  <c r="H675" i="6" s="1"/>
  <c r="F2678" i="1"/>
  <c r="H672" i="6" s="1"/>
  <c r="F2665" i="1"/>
  <c r="K668" i="6" s="1"/>
  <c r="F2653" i="1"/>
  <c r="K665" i="6" s="1"/>
  <c r="F2639" i="1"/>
  <c r="I662" i="6" s="1"/>
  <c r="F2626" i="1"/>
  <c r="H659" i="6" s="1"/>
  <c r="F2614" i="1"/>
  <c r="H656" i="6" s="1"/>
  <c r="F2601" i="1"/>
  <c r="K652" i="6" s="1"/>
  <c r="F2589" i="1"/>
  <c r="K649" i="6" s="1"/>
  <c r="F2575" i="1"/>
  <c r="I646" i="6" s="1"/>
  <c r="F2562" i="1"/>
  <c r="H643" i="6" s="1"/>
  <c r="F2550" i="1"/>
  <c r="H640" i="6" s="1"/>
  <c r="F2537" i="1"/>
  <c r="K636" i="6" s="1"/>
  <c r="F2525" i="1"/>
  <c r="K633" i="6" s="1"/>
  <c r="F2511" i="1"/>
  <c r="I630" i="6" s="1"/>
  <c r="F2498" i="1"/>
  <c r="H627" i="6" s="1"/>
  <c r="F2486" i="1"/>
  <c r="H624" i="6" s="1"/>
  <c r="F2473" i="1"/>
  <c r="K620" i="6" s="1"/>
  <c r="F2461" i="1"/>
  <c r="K617" i="6" s="1"/>
  <c r="F2447" i="1"/>
  <c r="I614" i="6" s="1"/>
  <c r="F2434" i="1"/>
  <c r="H611" i="6" s="1"/>
  <c r="F2422" i="1"/>
  <c r="H608" i="6" s="1"/>
  <c r="F2409" i="1"/>
  <c r="K604" i="6" s="1"/>
  <c r="F2397" i="1"/>
  <c r="K601" i="6" s="1"/>
  <c r="F2383" i="1"/>
  <c r="I598" i="6" s="1"/>
  <c r="F2370" i="1"/>
  <c r="H595" i="6" s="1"/>
  <c r="F2358" i="1"/>
  <c r="H592" i="6" s="1"/>
  <c r="F2345" i="1"/>
  <c r="K588" i="6" s="1"/>
  <c r="F2333" i="1"/>
  <c r="K585" i="6" s="1"/>
  <c r="F2319" i="1"/>
  <c r="I582" i="6" s="1"/>
  <c r="F2306" i="1"/>
  <c r="H579" i="6" s="1"/>
  <c r="F2294" i="1"/>
  <c r="H576" i="6" s="1"/>
  <c r="F2281" i="1"/>
  <c r="K572" i="6" s="1"/>
  <c r="F2269" i="1"/>
  <c r="K569" i="6" s="1"/>
  <c r="F2255" i="1"/>
  <c r="I566" i="6" s="1"/>
  <c r="F2242" i="1"/>
  <c r="H563" i="6" s="1"/>
  <c r="F2230" i="1"/>
  <c r="H560" i="6" s="1"/>
  <c r="F2217" i="1"/>
  <c r="K556" i="6" s="1"/>
  <c r="F2205" i="1"/>
  <c r="K553" i="6" s="1"/>
  <c r="F2191" i="1"/>
  <c r="I550" i="6" s="1"/>
  <c r="F2178" i="1"/>
  <c r="H547" i="6" s="1"/>
  <c r="F2166" i="1"/>
  <c r="H544" i="6" s="1"/>
  <c r="F2153" i="1"/>
  <c r="K540" i="6" s="1"/>
  <c r="F2141" i="1"/>
  <c r="K537" i="6" s="1"/>
  <c r="F2127" i="1"/>
  <c r="I534" i="6" s="1"/>
  <c r="F2114" i="1"/>
  <c r="H531" i="6" s="1"/>
  <c r="F2102" i="1"/>
  <c r="H528" i="6" s="1"/>
  <c r="F2089" i="1"/>
  <c r="K524" i="6" s="1"/>
  <c r="F2077" i="1"/>
  <c r="K521" i="6" s="1"/>
  <c r="F2063" i="1"/>
  <c r="I518" i="6" s="1"/>
  <c r="F2050" i="1"/>
  <c r="H515" i="6" s="1"/>
  <c r="F2038" i="1"/>
  <c r="H512" i="6" s="1"/>
  <c r="F2025" i="1"/>
  <c r="K508" i="6" s="1"/>
  <c r="F2013" i="1"/>
  <c r="K505" i="6" s="1"/>
  <c r="F1999" i="1"/>
  <c r="I502" i="6" s="1"/>
  <c r="F1986" i="1"/>
  <c r="H499" i="6" s="1"/>
  <c r="F1974" i="1"/>
  <c r="H496" i="6" s="1"/>
  <c r="F1961" i="1"/>
  <c r="K492" i="6" s="1"/>
  <c r="F1949" i="1"/>
  <c r="K489" i="6" s="1"/>
  <c r="F1935" i="1"/>
  <c r="I486" i="6" s="1"/>
  <c r="F1922" i="1"/>
  <c r="H483" i="6" s="1"/>
  <c r="F1910" i="1"/>
  <c r="H480" i="6" s="1"/>
  <c r="F1897" i="1"/>
  <c r="K476" i="6" s="1"/>
  <c r="F1885" i="1"/>
  <c r="K473" i="6" s="1"/>
  <c r="F1871" i="1"/>
  <c r="I470" i="6" s="1"/>
  <c r="F1858" i="1"/>
  <c r="H467" i="6" s="1"/>
  <c r="F1846" i="1"/>
  <c r="H464" i="6" s="1"/>
  <c r="F1833" i="1"/>
  <c r="K460" i="6" s="1"/>
  <c r="F1821" i="1"/>
  <c r="K457" i="6" s="1"/>
  <c r="F1807" i="1"/>
  <c r="I454" i="6" s="1"/>
  <c r="F1794" i="1"/>
  <c r="H451" i="6" s="1"/>
  <c r="F1782" i="1"/>
  <c r="H448" i="6" s="1"/>
  <c r="F1769" i="1"/>
  <c r="K444" i="6" s="1"/>
  <c r="F1757" i="1"/>
  <c r="K441" i="6" s="1"/>
  <c r="F1743" i="1"/>
  <c r="I438" i="6" s="1"/>
  <c r="F1730" i="1"/>
  <c r="H435" i="6" s="1"/>
  <c r="F1718" i="1"/>
  <c r="H432" i="6" s="1"/>
  <c r="F1705" i="1"/>
  <c r="K428" i="6" s="1"/>
  <c r="F1693" i="1"/>
  <c r="K425" i="6" s="1"/>
  <c r="F1679" i="1"/>
  <c r="I422" i="6" s="1"/>
  <c r="F1666" i="1"/>
  <c r="H419" i="6" s="1"/>
  <c r="F1654" i="1"/>
  <c r="H416" i="6" s="1"/>
  <c r="F1641" i="1"/>
  <c r="K412" i="6" s="1"/>
  <c r="F1629" i="1"/>
  <c r="K409" i="6" s="1"/>
  <c r="F1615" i="1"/>
  <c r="I406" i="6" s="1"/>
  <c r="F1602" i="1"/>
  <c r="H403" i="6" s="1"/>
  <c r="F1590" i="1"/>
  <c r="H400" i="6" s="1"/>
  <c r="F1577" i="1"/>
  <c r="K396" i="6" s="1"/>
  <c r="F1565" i="1"/>
  <c r="K393" i="6" s="1"/>
  <c r="F1551" i="1"/>
  <c r="I390" i="6" s="1"/>
  <c r="F1538" i="1"/>
  <c r="H387" i="6" s="1"/>
  <c r="F1526" i="1"/>
  <c r="H384" i="6" s="1"/>
  <c r="F1513" i="1"/>
  <c r="K380" i="6" s="1"/>
  <c r="F1501" i="1"/>
  <c r="K377" i="6" s="1"/>
  <c r="F1487" i="1"/>
  <c r="I374" i="6" s="1"/>
  <c r="F1474" i="1"/>
  <c r="H371" i="6" s="1"/>
  <c r="F1462" i="1"/>
  <c r="H368" i="6" s="1"/>
  <c r="F1449" i="1"/>
  <c r="K364" i="6" s="1"/>
  <c r="F1437" i="1"/>
  <c r="K361" i="6" s="1"/>
  <c r="F1423" i="1"/>
  <c r="I358" i="6" s="1"/>
  <c r="F1410" i="1"/>
  <c r="H355" i="6" s="1"/>
  <c r="F1398" i="1"/>
  <c r="H352" i="6" s="1"/>
  <c r="F1385" i="1"/>
  <c r="K348" i="6" s="1"/>
  <c r="F1373" i="1"/>
  <c r="K345" i="6" s="1"/>
  <c r="F1359" i="1"/>
  <c r="I342" i="6" s="1"/>
  <c r="F1346" i="1"/>
  <c r="H339" i="6" s="1"/>
  <c r="F1334" i="1"/>
  <c r="H336" i="6" s="1"/>
  <c r="F1321" i="1"/>
  <c r="K332" i="6" s="1"/>
  <c r="F1309" i="1"/>
  <c r="K329" i="6" s="1"/>
  <c r="F1295" i="1"/>
  <c r="I326" i="6" s="1"/>
  <c r="F1282" i="1"/>
  <c r="H323" i="6" s="1"/>
  <c r="F1270" i="1"/>
  <c r="H320" i="6" s="1"/>
  <c r="F1257" i="1"/>
  <c r="K316" i="6" s="1"/>
  <c r="F1245" i="1"/>
  <c r="K313" i="6" s="1"/>
  <c r="F1231" i="1"/>
  <c r="I310" i="6" s="1"/>
  <c r="F1218" i="1"/>
  <c r="H307" i="6" s="1"/>
  <c r="F1206" i="1"/>
  <c r="H304" i="6" s="1"/>
  <c r="F1193" i="1"/>
  <c r="K300" i="6" s="1"/>
  <c r="F1181" i="1"/>
  <c r="K297" i="6" s="1"/>
  <c r="F1167" i="1"/>
  <c r="I294" i="6" s="1"/>
  <c r="F1154" i="1"/>
  <c r="H291" i="6" s="1"/>
  <c r="F1142" i="1"/>
  <c r="H288" i="6" s="1"/>
  <c r="F1129" i="1"/>
  <c r="K284" i="6" s="1"/>
  <c r="F1117" i="1"/>
  <c r="K281" i="6" s="1"/>
  <c r="F1103" i="1"/>
  <c r="I278" i="6" s="1"/>
  <c r="F1090" i="1"/>
  <c r="H275" i="6" s="1"/>
  <c r="F1078" i="1"/>
  <c r="H272" i="6" s="1"/>
  <c r="F1065" i="1"/>
  <c r="K268" i="6" s="1"/>
  <c r="F1053" i="1"/>
  <c r="K265" i="6" s="1"/>
  <c r="F1039" i="1"/>
  <c r="I262" i="6" s="1"/>
  <c r="F1026" i="1"/>
  <c r="H259" i="6" s="1"/>
  <c r="F1014" i="1"/>
  <c r="H256" i="6" s="1"/>
  <c r="F1001" i="1"/>
  <c r="K252" i="6" s="1"/>
  <c r="F989" i="1"/>
  <c r="K249" i="6" s="1"/>
  <c r="F975" i="1"/>
  <c r="I246" i="6" s="1"/>
  <c r="F962" i="1"/>
  <c r="H243" i="6" s="1"/>
  <c r="F950" i="1"/>
  <c r="H240" i="6" s="1"/>
  <c r="F937" i="1"/>
  <c r="K236" i="6" s="1"/>
  <c r="F925" i="1"/>
  <c r="K233" i="6" s="1"/>
  <c r="F911" i="1"/>
  <c r="I230" i="6" s="1"/>
  <c r="F898" i="1"/>
  <c r="H227" i="6" s="1"/>
  <c r="F886" i="1"/>
  <c r="H224" i="6" s="1"/>
  <c r="F873" i="1"/>
  <c r="K220" i="6" s="1"/>
  <c r="F861" i="1"/>
  <c r="K217" i="6" s="1"/>
  <c r="F847" i="1"/>
  <c r="I214" i="6" s="1"/>
  <c r="F834" i="1"/>
  <c r="H211" i="6" s="1"/>
  <c r="F822" i="1"/>
  <c r="H208" i="6" s="1"/>
  <c r="F809" i="1"/>
  <c r="K204" i="6" s="1"/>
  <c r="F797" i="1"/>
  <c r="K201" i="6" s="1"/>
  <c r="F783" i="1"/>
  <c r="I198" i="6" s="1"/>
  <c r="F770" i="1"/>
  <c r="H195" i="6" s="1"/>
  <c r="F758" i="1"/>
  <c r="H192" i="6" s="1"/>
  <c r="F745" i="1"/>
  <c r="K188" i="6" s="1"/>
  <c r="F733" i="1"/>
  <c r="K185" i="6" s="1"/>
  <c r="F719" i="1"/>
  <c r="I182" i="6" s="1"/>
  <c r="F706" i="1"/>
  <c r="H179" i="6" s="1"/>
  <c r="F694" i="1"/>
  <c r="H176" i="6" s="1"/>
  <c r="F681" i="1"/>
  <c r="K172" i="6" s="1"/>
  <c r="F669" i="1"/>
  <c r="K169" i="6" s="1"/>
  <c r="F655" i="1"/>
  <c r="I166" i="6" s="1"/>
  <c r="F642" i="1"/>
  <c r="H163" i="6" s="1"/>
  <c r="F630" i="1"/>
  <c r="H160" i="6" s="1"/>
  <c r="F617" i="1"/>
  <c r="K156" i="6" s="1"/>
  <c r="F605" i="1"/>
  <c r="K153" i="6" s="1"/>
  <c r="F591" i="1"/>
  <c r="I150" i="6" s="1"/>
  <c r="F578" i="1"/>
  <c r="H147" i="6" s="1"/>
  <c r="F566" i="1"/>
  <c r="H144" i="6" s="1"/>
  <c r="F553" i="1"/>
  <c r="K140" i="6" s="1"/>
  <c r="F541" i="1"/>
  <c r="K137" i="6" s="1"/>
  <c r="F527" i="1"/>
  <c r="I134" i="6" s="1"/>
  <c r="F514" i="1"/>
  <c r="H131" i="6" s="1"/>
  <c r="F502" i="1"/>
  <c r="H128" i="6" s="1"/>
  <c r="F489" i="1"/>
  <c r="K124" i="6" s="1"/>
  <c r="F477" i="1"/>
  <c r="K121" i="6" s="1"/>
  <c r="F463" i="1"/>
  <c r="I118" i="6" s="1"/>
  <c r="F450" i="1"/>
  <c r="H115" i="6" s="1"/>
  <c r="F438" i="1"/>
  <c r="H112" i="6" s="1"/>
  <c r="F425" i="1"/>
  <c r="K108" i="6" s="1"/>
  <c r="F413" i="1"/>
  <c r="K105" i="6" s="1"/>
  <c r="F399" i="1"/>
  <c r="I102" i="6" s="1"/>
  <c r="F386" i="1"/>
  <c r="H99" i="6" s="1"/>
  <c r="F374" i="1"/>
  <c r="H96" i="6" s="1"/>
  <c r="F361" i="1"/>
  <c r="K92" i="6" s="1"/>
  <c r="F349" i="1"/>
  <c r="K89" i="6" s="1"/>
  <c r="F335" i="1"/>
  <c r="I86" i="6" s="1"/>
  <c r="F322" i="1"/>
  <c r="H83" i="6" s="1"/>
  <c r="F310" i="1"/>
  <c r="H80" i="6" s="1"/>
  <c r="F297" i="1"/>
  <c r="K76" i="6" s="1"/>
  <c r="F285" i="1"/>
  <c r="K73" i="6" s="1"/>
  <c r="F271" i="1"/>
  <c r="I70" i="6" s="1"/>
  <c r="F258" i="1"/>
  <c r="H67" i="6" s="1"/>
  <c r="F246" i="1"/>
  <c r="H64" i="6" s="1"/>
  <c r="F233" i="1"/>
  <c r="K60" i="6" s="1"/>
  <c r="F221" i="1"/>
  <c r="K57" i="6" s="1"/>
  <c r="F207" i="1"/>
  <c r="I54" i="6" s="1"/>
  <c r="F194" i="1"/>
  <c r="H51" i="6" s="1"/>
  <c r="F182" i="1"/>
  <c r="H48" i="6" s="1"/>
  <c r="F169" i="1"/>
  <c r="K44" i="6" s="1"/>
  <c r="F157" i="1"/>
  <c r="K41" i="6" s="1"/>
  <c r="F143" i="1"/>
  <c r="I38" i="6" s="1"/>
  <c r="F130" i="1"/>
  <c r="H35" i="6" s="1"/>
  <c r="F118" i="1"/>
  <c r="H32" i="6" s="1"/>
  <c r="F105" i="1"/>
  <c r="K28" i="6" s="1"/>
  <c r="F93" i="1"/>
  <c r="K25" i="6" s="1"/>
  <c r="F79" i="1"/>
  <c r="I22" i="6" s="1"/>
  <c r="F66" i="1"/>
  <c r="H19" i="6" s="1"/>
  <c r="F54" i="1"/>
  <c r="H16" i="6" s="1"/>
  <c r="F41" i="1"/>
  <c r="K12" i="6" s="1"/>
  <c r="F29" i="1"/>
  <c r="K9" i="6" s="1"/>
  <c r="F15" i="1"/>
  <c r="I6" i="6" s="1"/>
  <c r="F9998" i="1"/>
  <c r="H2502" i="6" s="1"/>
  <c r="F9985" i="1"/>
  <c r="K2498" i="6" s="1"/>
  <c r="F9973" i="1"/>
  <c r="K2495" i="6" s="1"/>
  <c r="F9959" i="1"/>
  <c r="I2492" i="6" s="1"/>
  <c r="F9946" i="1"/>
  <c r="H2489" i="6" s="1"/>
  <c r="F9934" i="1"/>
  <c r="H2486" i="6" s="1"/>
  <c r="F9921" i="1"/>
  <c r="K2482" i="6" s="1"/>
  <c r="F9909" i="1"/>
  <c r="K2479" i="6" s="1"/>
  <c r="F9895" i="1"/>
  <c r="I2476" i="6" s="1"/>
  <c r="F9882" i="1"/>
  <c r="H2473" i="6" s="1"/>
  <c r="F9870" i="1"/>
  <c r="H2470" i="6" s="1"/>
  <c r="F9857" i="1"/>
  <c r="K2466" i="6" s="1"/>
  <c r="F9845" i="1"/>
  <c r="K2463" i="6" s="1"/>
  <c r="F9831" i="1"/>
  <c r="I2460" i="6" s="1"/>
  <c r="F9818" i="1"/>
  <c r="H2457" i="6" s="1"/>
  <c r="F9806" i="1"/>
  <c r="H2454" i="6" s="1"/>
  <c r="F9793" i="1"/>
  <c r="K2450" i="6" s="1"/>
  <c r="F9781" i="1"/>
  <c r="K2447" i="6" s="1"/>
  <c r="F9767" i="1"/>
  <c r="I2444" i="6" s="1"/>
  <c r="F9754" i="1"/>
  <c r="H2441" i="6" s="1"/>
  <c r="F9742" i="1"/>
  <c r="H2438" i="6" s="1"/>
  <c r="F9729" i="1"/>
  <c r="K2434" i="6" s="1"/>
  <c r="F9717" i="1"/>
  <c r="K2431" i="6" s="1"/>
  <c r="F9703" i="1"/>
  <c r="I2428" i="6" s="1"/>
  <c r="F9690" i="1"/>
  <c r="H2425" i="6" s="1"/>
  <c r="F9678" i="1"/>
  <c r="H2422" i="6" s="1"/>
  <c r="F9665" i="1"/>
  <c r="K2418" i="6" s="1"/>
  <c r="F9653" i="1"/>
  <c r="K2415" i="6" s="1"/>
  <c r="F9639" i="1"/>
  <c r="I2412" i="6" s="1"/>
  <c r="F9626" i="1"/>
  <c r="H2409" i="6" s="1"/>
  <c r="F9614" i="1"/>
  <c r="H2406" i="6" s="1"/>
  <c r="F9601" i="1"/>
  <c r="K2402" i="6" s="1"/>
  <c r="F9589" i="1"/>
  <c r="K2399" i="6" s="1"/>
  <c r="F9575" i="1"/>
  <c r="I2396" i="6" s="1"/>
  <c r="F9562" i="1"/>
  <c r="H2393" i="6" s="1"/>
  <c r="F9550" i="1"/>
  <c r="H2390" i="6" s="1"/>
  <c r="F9537" i="1"/>
  <c r="K2386" i="6" s="1"/>
  <c r="F9525" i="1"/>
  <c r="K2383" i="6" s="1"/>
  <c r="F9511" i="1"/>
  <c r="I2380" i="6" s="1"/>
  <c r="F9498" i="1"/>
  <c r="H2377" i="6" s="1"/>
  <c r="F9486" i="1"/>
  <c r="H2374" i="6" s="1"/>
  <c r="F9473" i="1"/>
  <c r="K2370" i="6" s="1"/>
  <c r="F9461" i="1"/>
  <c r="K2367" i="6" s="1"/>
  <c r="F9447" i="1"/>
  <c r="I2364" i="6" s="1"/>
  <c r="F9434" i="1"/>
  <c r="H2361" i="6" s="1"/>
  <c r="F9422" i="1"/>
  <c r="H2358" i="6" s="1"/>
  <c r="F9409" i="1"/>
  <c r="K2354" i="6" s="1"/>
  <c r="F9397" i="1"/>
  <c r="K2351" i="6" s="1"/>
  <c r="F9383" i="1"/>
  <c r="I2348" i="6" s="1"/>
  <c r="F9370" i="1"/>
  <c r="H2345" i="6" s="1"/>
  <c r="F9358" i="1"/>
  <c r="H2342" i="6" s="1"/>
  <c r="F9345" i="1"/>
  <c r="K2338" i="6" s="1"/>
  <c r="F9333" i="1"/>
  <c r="K2335" i="6" s="1"/>
  <c r="F9319" i="1"/>
  <c r="I2332" i="6" s="1"/>
  <c r="F9306" i="1"/>
  <c r="H2329" i="6" s="1"/>
  <c r="F9294" i="1"/>
  <c r="H2326" i="6" s="1"/>
  <c r="F9281" i="1"/>
  <c r="K2322" i="6" s="1"/>
  <c r="F9269" i="1"/>
  <c r="K2319" i="6" s="1"/>
  <c r="F9255" i="1"/>
  <c r="I2316" i="6" s="1"/>
  <c r="F9242" i="1"/>
  <c r="H2313" i="6" s="1"/>
  <c r="F9230" i="1"/>
  <c r="H2310" i="6" s="1"/>
  <c r="F9217" i="1"/>
  <c r="K2306" i="6" s="1"/>
  <c r="F9205" i="1"/>
  <c r="K2303" i="6" s="1"/>
  <c r="F9191" i="1"/>
  <c r="I2300" i="6" s="1"/>
  <c r="F9178" i="1"/>
  <c r="H2297" i="6" s="1"/>
  <c r="F9166" i="1"/>
  <c r="H2294" i="6" s="1"/>
  <c r="F9153" i="1"/>
  <c r="K2290" i="6" s="1"/>
  <c r="F9141" i="1"/>
  <c r="K2287" i="6" s="1"/>
  <c r="F9127" i="1"/>
  <c r="I2284" i="6" s="1"/>
  <c r="F9114" i="1"/>
  <c r="H2281" i="6" s="1"/>
  <c r="F9102" i="1"/>
  <c r="H2278" i="6" s="1"/>
  <c r="F9089" i="1"/>
  <c r="K2274" i="6" s="1"/>
  <c r="F9077" i="1"/>
  <c r="K2271" i="6" s="1"/>
  <c r="F9063" i="1"/>
  <c r="I2268" i="6" s="1"/>
  <c r="F9050" i="1"/>
  <c r="H2265" i="6" s="1"/>
  <c r="F9038" i="1"/>
  <c r="H2262" i="6" s="1"/>
  <c r="F9025" i="1"/>
  <c r="K2258" i="6" s="1"/>
  <c r="F9013" i="1"/>
  <c r="K2255" i="6" s="1"/>
  <c r="F8999" i="1"/>
  <c r="I2252" i="6" s="1"/>
  <c r="F8986" i="1"/>
  <c r="H2249" i="6" s="1"/>
  <c r="F8974" i="1"/>
  <c r="H2246" i="6" s="1"/>
  <c r="F8961" i="1"/>
  <c r="K2242" i="6" s="1"/>
  <c r="F8949" i="1"/>
  <c r="K2239" i="6" s="1"/>
  <c r="F8935" i="1"/>
  <c r="I2236" i="6" s="1"/>
  <c r="F8922" i="1"/>
  <c r="H2233" i="6" s="1"/>
  <c r="F8910" i="1"/>
  <c r="H2230" i="6" s="1"/>
  <c r="F8897" i="1"/>
  <c r="K2226" i="6" s="1"/>
  <c r="F8885" i="1"/>
  <c r="K2223" i="6" s="1"/>
  <c r="F8871" i="1"/>
  <c r="I2220" i="6" s="1"/>
  <c r="F8858" i="1"/>
  <c r="H2217" i="6" s="1"/>
  <c r="F8846" i="1"/>
  <c r="H2214" i="6" s="1"/>
  <c r="F8833" i="1"/>
  <c r="K2210" i="6" s="1"/>
  <c r="F8821" i="1"/>
  <c r="K2207" i="6" s="1"/>
  <c r="F8807" i="1"/>
  <c r="I2204" i="6" s="1"/>
  <c r="F8794" i="1"/>
  <c r="H2201" i="6" s="1"/>
  <c r="F8782" i="1"/>
  <c r="H2198" i="6" s="1"/>
  <c r="F8769" i="1"/>
  <c r="K2194" i="6" s="1"/>
  <c r="F8757" i="1"/>
  <c r="K2191" i="6" s="1"/>
  <c r="F8743" i="1"/>
  <c r="I2188" i="6" s="1"/>
  <c r="F8730" i="1"/>
  <c r="H2185" i="6" s="1"/>
  <c r="F8718" i="1"/>
  <c r="H2182" i="6" s="1"/>
  <c r="F8705" i="1"/>
  <c r="K2178" i="6" s="1"/>
  <c r="F8693" i="1"/>
  <c r="K2175" i="6" s="1"/>
  <c r="F8679" i="1"/>
  <c r="I2172" i="6" s="1"/>
  <c r="F8666" i="1"/>
  <c r="H2169" i="6" s="1"/>
  <c r="F8654" i="1"/>
  <c r="H2166" i="6" s="1"/>
  <c r="F8641" i="1"/>
  <c r="K2162" i="6" s="1"/>
  <c r="F8629" i="1"/>
  <c r="K2159" i="6" s="1"/>
  <c r="F8615" i="1"/>
  <c r="I2156" i="6" s="1"/>
  <c r="F8602" i="1"/>
  <c r="H2153" i="6" s="1"/>
  <c r="F8590" i="1"/>
  <c r="H2150" i="6" s="1"/>
  <c r="F8577" i="1"/>
  <c r="K2146" i="6" s="1"/>
  <c r="F8565" i="1"/>
  <c r="K2143" i="6" s="1"/>
  <c r="F8551" i="1"/>
  <c r="I2140" i="6" s="1"/>
  <c r="F8538" i="1"/>
  <c r="H2137" i="6" s="1"/>
  <c r="F8526" i="1"/>
  <c r="H2134" i="6" s="1"/>
  <c r="F8513" i="1"/>
  <c r="K2130" i="6" s="1"/>
  <c r="F8501" i="1"/>
  <c r="K2127" i="6" s="1"/>
  <c r="F8487" i="1"/>
  <c r="I2124" i="6" s="1"/>
  <c r="F8474" i="1"/>
  <c r="H2121" i="6" s="1"/>
  <c r="F8462" i="1"/>
  <c r="H2118" i="6" s="1"/>
  <c r="F8449" i="1"/>
  <c r="K2114" i="6" s="1"/>
  <c r="F8437" i="1"/>
  <c r="K2111" i="6" s="1"/>
  <c r="F8423" i="1"/>
  <c r="I2108" i="6" s="1"/>
  <c r="F8410" i="1"/>
  <c r="H2105" i="6" s="1"/>
  <c r="F8398" i="1"/>
  <c r="H2102" i="6" s="1"/>
  <c r="F8385" i="1"/>
  <c r="K2098" i="6" s="1"/>
  <c r="F8373" i="1"/>
  <c r="K2095" i="6" s="1"/>
  <c r="F8359" i="1"/>
  <c r="I2092" i="6" s="1"/>
  <c r="F8346" i="1"/>
  <c r="H2089" i="6" s="1"/>
  <c r="F8334" i="1"/>
  <c r="H2086" i="6" s="1"/>
  <c r="F8321" i="1"/>
  <c r="K2082" i="6" s="1"/>
  <c r="F8309" i="1"/>
  <c r="K2079" i="6" s="1"/>
  <c r="F8295" i="1"/>
  <c r="I2076" i="6" s="1"/>
  <c r="F8282" i="1"/>
  <c r="H2073" i="6" s="1"/>
  <c r="F8270" i="1"/>
  <c r="H2070" i="6" s="1"/>
  <c r="F8257" i="1"/>
  <c r="K2066" i="6" s="1"/>
  <c r="F8245" i="1"/>
  <c r="K2063" i="6" s="1"/>
  <c r="F8231" i="1"/>
  <c r="I2060" i="6" s="1"/>
  <c r="F8218" i="1"/>
  <c r="H2057" i="6" s="1"/>
  <c r="F8206" i="1"/>
  <c r="H2054" i="6" s="1"/>
  <c r="F8193" i="1"/>
  <c r="K2050" i="6" s="1"/>
  <c r="F8181" i="1"/>
  <c r="K2047" i="6" s="1"/>
  <c r="F8167" i="1"/>
  <c r="I2044" i="6" s="1"/>
  <c r="F8154" i="1"/>
  <c r="H2041" i="6" s="1"/>
  <c r="F8142" i="1"/>
  <c r="H2038" i="6" s="1"/>
  <c r="F8129" i="1"/>
  <c r="K2034" i="6" s="1"/>
  <c r="F8117" i="1"/>
  <c r="K2031" i="6" s="1"/>
  <c r="F8103" i="1"/>
  <c r="I2028" i="6" s="1"/>
  <c r="F8090" i="1"/>
  <c r="H2025" i="6" s="1"/>
  <c r="F8078" i="1"/>
  <c r="H2022" i="6" s="1"/>
  <c r="F8065" i="1"/>
  <c r="K2018" i="6" s="1"/>
  <c r="F8053" i="1"/>
  <c r="K2015" i="6" s="1"/>
  <c r="F8039" i="1"/>
  <c r="I2012" i="6" s="1"/>
  <c r="F8026" i="1"/>
  <c r="H2009" i="6" s="1"/>
  <c r="F8014" i="1"/>
  <c r="H2006" i="6" s="1"/>
  <c r="F8001" i="1"/>
  <c r="K2002" i="6" s="1"/>
  <c r="F7989" i="1"/>
  <c r="K1999" i="6" s="1"/>
  <c r="F7975" i="1"/>
  <c r="I1996" i="6" s="1"/>
  <c r="F7962" i="1"/>
  <c r="H1993" i="6" s="1"/>
  <c r="F7950" i="1"/>
  <c r="H1990" i="6" s="1"/>
  <c r="F7937" i="1"/>
  <c r="K1986" i="6" s="1"/>
  <c r="F7925" i="1"/>
  <c r="K1983" i="6" s="1"/>
  <c r="F7911" i="1"/>
  <c r="I1980" i="6" s="1"/>
  <c r="F7898" i="1"/>
  <c r="H1977" i="6" s="1"/>
  <c r="F7886" i="1"/>
  <c r="H1974" i="6" s="1"/>
  <c r="F7873" i="1"/>
  <c r="K1970" i="6" s="1"/>
  <c r="F7861" i="1"/>
  <c r="K1967" i="6" s="1"/>
  <c r="F7847" i="1"/>
  <c r="I1964" i="6" s="1"/>
  <c r="F7834" i="1"/>
  <c r="H1961" i="6" s="1"/>
  <c r="F7822" i="1"/>
  <c r="H1958" i="6" s="1"/>
  <c r="F7809" i="1"/>
  <c r="K1954" i="6" s="1"/>
  <c r="F7797" i="1"/>
  <c r="K1951" i="6" s="1"/>
  <c r="F7783" i="1"/>
  <c r="I1948" i="6" s="1"/>
  <c r="F7770" i="1"/>
  <c r="H1945" i="6" s="1"/>
  <c r="F7758" i="1"/>
  <c r="H1942" i="6" s="1"/>
  <c r="F7745" i="1"/>
  <c r="K1938" i="6" s="1"/>
  <c r="F7733" i="1"/>
  <c r="K1935" i="6" s="1"/>
  <c r="F7719" i="1"/>
  <c r="I1932" i="6" s="1"/>
  <c r="F7706" i="1"/>
  <c r="H1929" i="6" s="1"/>
  <c r="F7694" i="1"/>
  <c r="H1926" i="6" s="1"/>
  <c r="F7681" i="1"/>
  <c r="K1922" i="6" s="1"/>
  <c r="F7669" i="1"/>
  <c r="K1919" i="6" s="1"/>
  <c r="F7655" i="1"/>
  <c r="I1916" i="6" s="1"/>
  <c r="F7642" i="1"/>
  <c r="H1913" i="6" s="1"/>
  <c r="F7630" i="1"/>
  <c r="H1910" i="6" s="1"/>
  <c r="F7617" i="1"/>
  <c r="K1906" i="6" s="1"/>
  <c r="F7605" i="1"/>
  <c r="K1903" i="6" s="1"/>
  <c r="F7591" i="1"/>
  <c r="I1900" i="6" s="1"/>
  <c r="F7578" i="1"/>
  <c r="H1897" i="6" s="1"/>
  <c r="F7566" i="1"/>
  <c r="H1894" i="6" s="1"/>
  <c r="F7553" i="1"/>
  <c r="K1890" i="6" s="1"/>
  <c r="F7541" i="1"/>
  <c r="K1887" i="6" s="1"/>
  <c r="F7527" i="1"/>
  <c r="I1884" i="6" s="1"/>
  <c r="F7514" i="1"/>
  <c r="H1881" i="6" s="1"/>
  <c r="F7502" i="1"/>
  <c r="H1878" i="6" s="1"/>
  <c r="F7489" i="1"/>
  <c r="K1874" i="6" s="1"/>
  <c r="F7477" i="1"/>
  <c r="K1871" i="6" s="1"/>
  <c r="F7463" i="1"/>
  <c r="I1868" i="6" s="1"/>
  <c r="F7450" i="1"/>
  <c r="H1865" i="6" s="1"/>
  <c r="F7438" i="1"/>
  <c r="H1862" i="6" s="1"/>
  <c r="F7425" i="1"/>
  <c r="K1858" i="6" s="1"/>
  <c r="F7413" i="1"/>
  <c r="K1855" i="6" s="1"/>
  <c r="F7399" i="1"/>
  <c r="I1852" i="6" s="1"/>
  <c r="F7386" i="1"/>
  <c r="H1849" i="6" s="1"/>
  <c r="F7374" i="1"/>
  <c r="H1846" i="6" s="1"/>
  <c r="F7361" i="1"/>
  <c r="K1842" i="6" s="1"/>
  <c r="F7349" i="1"/>
  <c r="K1839" i="6" s="1"/>
  <c r="F7335" i="1"/>
  <c r="I1836" i="6" s="1"/>
  <c r="F7322" i="1"/>
  <c r="H1833" i="6" s="1"/>
  <c r="F7310" i="1"/>
  <c r="H1830" i="6" s="1"/>
  <c r="F7297" i="1"/>
  <c r="K1826" i="6" s="1"/>
  <c r="F7285" i="1"/>
  <c r="K1823" i="6" s="1"/>
  <c r="F7271" i="1"/>
  <c r="I1820" i="6" s="1"/>
  <c r="F7258" i="1"/>
  <c r="H1817" i="6" s="1"/>
  <c r="F7246" i="1"/>
  <c r="H1814" i="6" s="1"/>
  <c r="F7233" i="1"/>
  <c r="K1810" i="6" s="1"/>
  <c r="F7221" i="1"/>
  <c r="K1807" i="6" s="1"/>
  <c r="F7207" i="1"/>
  <c r="I1804" i="6" s="1"/>
  <c r="F7194" i="1"/>
  <c r="H1801" i="6" s="1"/>
  <c r="F7182" i="1"/>
  <c r="H1798" i="6" s="1"/>
  <c r="F7169" i="1"/>
  <c r="K1794" i="6" s="1"/>
  <c r="F7157" i="1"/>
  <c r="K1791" i="6" s="1"/>
  <c r="F7143" i="1"/>
  <c r="I1788" i="6" s="1"/>
  <c r="F7130" i="1"/>
  <c r="H1785" i="6" s="1"/>
  <c r="F7118" i="1"/>
  <c r="H1782" i="6" s="1"/>
  <c r="F7105" i="1"/>
  <c r="K1778" i="6" s="1"/>
  <c r="F7093" i="1"/>
  <c r="K1775" i="6" s="1"/>
  <c r="F7079" i="1"/>
  <c r="I1772" i="6" s="1"/>
  <c r="F7066" i="1"/>
  <c r="H1769" i="6" s="1"/>
  <c r="F7054" i="1"/>
  <c r="H1766" i="6" s="1"/>
  <c r="F7041" i="1"/>
  <c r="K1762" i="6" s="1"/>
  <c r="F7029" i="1"/>
  <c r="K1759" i="6" s="1"/>
  <c r="F7015" i="1"/>
  <c r="I1756" i="6" s="1"/>
  <c r="F7002" i="1"/>
  <c r="H1753" i="6" s="1"/>
  <c r="F6990" i="1"/>
  <c r="H1750" i="6" s="1"/>
  <c r="F6977" i="1"/>
  <c r="K1746" i="6" s="1"/>
  <c r="F6965" i="1"/>
  <c r="K1743" i="6" s="1"/>
  <c r="F6951" i="1"/>
  <c r="I1740" i="6" s="1"/>
  <c r="F6938" i="1"/>
  <c r="H1737" i="6" s="1"/>
  <c r="F6926" i="1"/>
  <c r="H1734" i="6" s="1"/>
  <c r="F6913" i="1"/>
  <c r="K1730" i="6" s="1"/>
  <c r="F6901" i="1"/>
  <c r="K1727" i="6" s="1"/>
  <c r="F6887" i="1"/>
  <c r="I1724" i="6" s="1"/>
  <c r="F6874" i="1"/>
  <c r="H1721" i="6" s="1"/>
  <c r="F6862" i="1"/>
  <c r="H1718" i="6" s="1"/>
  <c r="F6849" i="1"/>
  <c r="K1714" i="6" s="1"/>
  <c r="F6837" i="1"/>
  <c r="K1711" i="6" s="1"/>
  <c r="F6823" i="1"/>
  <c r="I1708" i="6" s="1"/>
  <c r="F6810" i="1"/>
  <c r="H1705" i="6" s="1"/>
  <c r="F6798" i="1"/>
  <c r="H1702" i="6" s="1"/>
  <c r="F6785" i="1"/>
  <c r="K1698" i="6" s="1"/>
  <c r="F6773" i="1"/>
  <c r="K1695" i="6" s="1"/>
  <c r="F6759" i="1"/>
  <c r="I1692" i="6" s="1"/>
  <c r="F6746" i="1"/>
  <c r="H1689" i="6" s="1"/>
  <c r="F6734" i="1"/>
  <c r="H1686" i="6" s="1"/>
  <c r="F6721" i="1"/>
  <c r="K1682" i="6" s="1"/>
  <c r="F6709" i="1"/>
  <c r="K1679" i="6" s="1"/>
  <c r="F6695" i="1"/>
  <c r="I1676" i="6" s="1"/>
  <c r="F6682" i="1"/>
  <c r="H1673" i="6" s="1"/>
  <c r="F6670" i="1"/>
  <c r="H1670" i="6" s="1"/>
  <c r="F6657" i="1"/>
  <c r="K1666" i="6" s="1"/>
  <c r="F6645" i="1"/>
  <c r="K1663" i="6" s="1"/>
  <c r="F6631" i="1"/>
  <c r="I1660" i="6" s="1"/>
  <c r="F6618" i="1"/>
  <c r="H1657" i="6" s="1"/>
  <c r="F6606" i="1"/>
  <c r="H1654" i="6" s="1"/>
  <c r="F6593" i="1"/>
  <c r="K1650" i="6" s="1"/>
  <c r="F6581" i="1"/>
  <c r="K1647" i="6" s="1"/>
  <c r="F6567" i="1"/>
  <c r="I1644" i="6" s="1"/>
  <c r="F6554" i="1"/>
  <c r="H1641" i="6" s="1"/>
  <c r="F6542" i="1"/>
  <c r="H1638" i="6" s="1"/>
  <c r="F6529" i="1"/>
  <c r="K1634" i="6" s="1"/>
  <c r="F6517" i="1"/>
  <c r="K1631" i="6" s="1"/>
  <c r="F6503" i="1"/>
  <c r="I1628" i="6" s="1"/>
  <c r="F6490" i="1"/>
  <c r="H1625" i="6" s="1"/>
  <c r="F6478" i="1"/>
  <c r="H1622" i="6" s="1"/>
  <c r="F6465" i="1"/>
  <c r="K1618" i="6" s="1"/>
  <c r="F6453" i="1"/>
  <c r="K1615" i="6" s="1"/>
  <c r="F6439" i="1"/>
  <c r="I1612" i="6" s="1"/>
  <c r="F6426" i="1"/>
  <c r="H1609" i="6" s="1"/>
  <c r="F6414" i="1"/>
  <c r="H1606" i="6" s="1"/>
  <c r="F6401" i="1"/>
  <c r="K1602" i="6" s="1"/>
  <c r="F6389" i="1"/>
  <c r="K1599" i="6" s="1"/>
  <c r="F6375" i="1"/>
  <c r="I1596" i="6" s="1"/>
  <c r="F6362" i="1"/>
  <c r="H1593" i="6" s="1"/>
  <c r="F6350" i="1"/>
  <c r="H1590" i="6" s="1"/>
  <c r="F6337" i="1"/>
  <c r="K1586" i="6" s="1"/>
  <c r="F6325" i="1"/>
  <c r="K1583" i="6" s="1"/>
  <c r="F6311" i="1"/>
  <c r="I1580" i="6" s="1"/>
  <c r="F6298" i="1"/>
  <c r="H1577" i="6" s="1"/>
  <c r="F6286" i="1"/>
  <c r="H1574" i="6" s="1"/>
  <c r="F6273" i="1"/>
  <c r="K1570" i="6" s="1"/>
  <c r="F6261" i="1"/>
  <c r="K1567" i="6" s="1"/>
  <c r="F6247" i="1"/>
  <c r="I1564" i="6" s="1"/>
  <c r="F6234" i="1"/>
  <c r="H1561" i="6" s="1"/>
  <c r="F6222" i="1"/>
  <c r="H1558" i="6" s="1"/>
  <c r="F6209" i="1"/>
  <c r="K1554" i="6" s="1"/>
  <c r="F6197" i="1"/>
  <c r="K1551" i="6" s="1"/>
  <c r="F6183" i="1"/>
  <c r="I1548" i="6" s="1"/>
  <c r="F6170" i="1"/>
  <c r="H1545" i="6" s="1"/>
  <c r="F6158" i="1"/>
  <c r="H1542" i="6" s="1"/>
  <c r="F6145" i="1"/>
  <c r="K1538" i="6" s="1"/>
  <c r="F6133" i="1"/>
  <c r="K1535" i="6" s="1"/>
  <c r="F6119" i="1"/>
  <c r="I1532" i="6" s="1"/>
  <c r="F6106" i="1"/>
  <c r="H1529" i="6" s="1"/>
  <c r="F6094" i="1"/>
  <c r="H1526" i="6" s="1"/>
  <c r="F6081" i="1"/>
  <c r="K1522" i="6" s="1"/>
  <c r="F6069" i="1"/>
  <c r="K1519" i="6" s="1"/>
  <c r="F6055" i="1"/>
  <c r="I1516" i="6" s="1"/>
  <c r="F6042" i="1"/>
  <c r="H1513" i="6" s="1"/>
  <c r="F6030" i="1"/>
  <c r="H1510" i="6" s="1"/>
  <c r="F6017" i="1"/>
  <c r="K1506" i="6" s="1"/>
  <c r="F6005" i="1"/>
  <c r="K1503" i="6" s="1"/>
  <c r="F5991" i="1"/>
  <c r="I1500" i="6" s="1"/>
  <c r="F5978" i="1"/>
  <c r="H1497" i="6" s="1"/>
  <c r="F5966" i="1"/>
  <c r="H1494" i="6" s="1"/>
  <c r="F5953" i="1"/>
  <c r="K1490" i="6" s="1"/>
  <c r="F5941" i="1"/>
  <c r="K1487" i="6" s="1"/>
  <c r="F5927" i="1"/>
  <c r="I1484" i="6" s="1"/>
  <c r="F5914" i="1"/>
  <c r="H1481" i="6" s="1"/>
  <c r="F5902" i="1"/>
  <c r="H1478" i="6" s="1"/>
  <c r="F5889" i="1"/>
  <c r="K1474" i="6" s="1"/>
  <c r="F5877" i="1"/>
  <c r="K1471" i="6" s="1"/>
  <c r="F5863" i="1"/>
  <c r="I1468" i="6" s="1"/>
  <c r="F5850" i="1"/>
  <c r="H1465" i="6" s="1"/>
  <c r="F5838" i="1"/>
  <c r="H1462" i="6" s="1"/>
  <c r="F5825" i="1"/>
  <c r="K1458" i="6" s="1"/>
  <c r="F5813" i="1"/>
  <c r="K1455" i="6" s="1"/>
  <c r="F5799" i="1"/>
  <c r="I1452" i="6" s="1"/>
  <c r="F5786" i="1"/>
  <c r="H1449" i="6" s="1"/>
  <c r="F5774" i="1"/>
  <c r="H1446" i="6" s="1"/>
  <c r="F5761" i="1"/>
  <c r="K1442" i="6" s="1"/>
  <c r="F5749" i="1"/>
  <c r="K1439" i="6" s="1"/>
  <c r="F5735" i="1"/>
  <c r="I1436" i="6" s="1"/>
  <c r="F5722" i="1"/>
  <c r="H1433" i="6" s="1"/>
  <c r="F5710" i="1"/>
  <c r="H1430" i="6" s="1"/>
  <c r="F5697" i="1"/>
  <c r="K1426" i="6" s="1"/>
  <c r="F5685" i="1"/>
  <c r="K1423" i="6" s="1"/>
  <c r="F5671" i="1"/>
  <c r="I1420" i="6" s="1"/>
  <c r="F5658" i="1"/>
  <c r="H1417" i="6" s="1"/>
  <c r="F5646" i="1"/>
  <c r="H1414" i="6" s="1"/>
  <c r="F5633" i="1"/>
  <c r="K1410" i="6" s="1"/>
  <c r="F5621" i="1"/>
  <c r="K1407" i="6" s="1"/>
  <c r="F5607" i="1"/>
  <c r="I1404" i="6" s="1"/>
  <c r="F5594" i="1"/>
  <c r="H1401" i="6" s="1"/>
  <c r="F5582" i="1"/>
  <c r="H1398" i="6" s="1"/>
  <c r="F5569" i="1"/>
  <c r="K1394" i="6" s="1"/>
  <c r="F5557" i="1"/>
  <c r="K1391" i="6" s="1"/>
  <c r="F5543" i="1"/>
  <c r="I1388" i="6" s="1"/>
  <c r="F5530" i="1"/>
  <c r="H1385" i="6" s="1"/>
  <c r="F5518" i="1"/>
  <c r="H1382" i="6" s="1"/>
  <c r="F5505" i="1"/>
  <c r="K1378" i="6" s="1"/>
  <c r="F5493" i="1"/>
  <c r="K1375" i="6" s="1"/>
  <c r="F5479" i="1"/>
  <c r="I1372" i="6" s="1"/>
  <c r="F5466" i="1"/>
  <c r="H1369" i="6" s="1"/>
  <c r="F5454" i="1"/>
  <c r="H1366" i="6" s="1"/>
  <c r="F5441" i="1"/>
  <c r="K1362" i="6" s="1"/>
  <c r="F5429" i="1"/>
  <c r="K1359" i="6" s="1"/>
  <c r="F5415" i="1"/>
  <c r="I1356" i="6" s="1"/>
  <c r="F5402" i="1"/>
  <c r="H1353" i="6" s="1"/>
  <c r="F5390" i="1"/>
  <c r="H1350" i="6" s="1"/>
  <c r="F5377" i="1"/>
  <c r="K1346" i="6" s="1"/>
  <c r="F5365" i="1"/>
  <c r="K1343" i="6" s="1"/>
  <c r="F5351" i="1"/>
  <c r="I1340" i="6" s="1"/>
  <c r="F5338" i="1"/>
  <c r="H1337" i="6" s="1"/>
  <c r="F5326" i="1"/>
  <c r="H1334" i="6" s="1"/>
  <c r="F5313" i="1"/>
  <c r="K1330" i="6" s="1"/>
  <c r="F5301" i="1"/>
  <c r="K1327" i="6" s="1"/>
  <c r="F5287" i="1"/>
  <c r="I1324" i="6" s="1"/>
  <c r="F5274" i="1"/>
  <c r="H1321" i="6" s="1"/>
  <c r="F5262" i="1"/>
  <c r="H1318" i="6" s="1"/>
  <c r="F5249" i="1"/>
  <c r="K1314" i="6" s="1"/>
  <c r="F5237" i="1"/>
  <c r="K1311" i="6" s="1"/>
  <c r="F5223" i="1"/>
  <c r="I1308" i="6" s="1"/>
  <c r="F5210" i="1"/>
  <c r="H1305" i="6" s="1"/>
  <c r="F5198" i="1"/>
  <c r="H1302" i="6" s="1"/>
  <c r="F5185" i="1"/>
  <c r="K1298" i="6" s="1"/>
  <c r="F5173" i="1"/>
  <c r="K1295" i="6" s="1"/>
  <c r="F5159" i="1"/>
  <c r="I1292" i="6" s="1"/>
  <c r="F5146" i="1"/>
  <c r="H1289" i="6" s="1"/>
  <c r="F5134" i="1"/>
  <c r="H1286" i="6" s="1"/>
  <c r="F5121" i="1"/>
  <c r="K1282" i="6" s="1"/>
  <c r="F5109" i="1"/>
  <c r="K1279" i="6" s="1"/>
  <c r="F5095" i="1"/>
  <c r="I1276" i="6" s="1"/>
  <c r="F5082" i="1"/>
  <c r="H1273" i="6" s="1"/>
  <c r="F5070" i="1"/>
  <c r="H1270" i="6" s="1"/>
  <c r="F5057" i="1"/>
  <c r="K1266" i="6" s="1"/>
  <c r="F5045" i="1"/>
  <c r="K1263" i="6" s="1"/>
  <c r="F5031" i="1"/>
  <c r="I1260" i="6" s="1"/>
  <c r="F5018" i="1"/>
  <c r="H1257" i="6" s="1"/>
  <c r="F5006" i="1"/>
  <c r="H1254" i="6" s="1"/>
  <c r="F4993" i="1"/>
  <c r="K1250" i="6" s="1"/>
  <c r="F4981" i="1"/>
  <c r="K1247" i="6" s="1"/>
  <c r="F4967" i="1"/>
  <c r="I1244" i="6" s="1"/>
  <c r="F4954" i="1"/>
  <c r="H1241" i="6" s="1"/>
  <c r="F4942" i="1"/>
  <c r="H1238" i="6" s="1"/>
  <c r="F4929" i="1"/>
  <c r="K1234" i="6" s="1"/>
  <c r="F4917" i="1"/>
  <c r="K1231" i="6" s="1"/>
  <c r="F4903" i="1"/>
  <c r="I1228" i="6" s="1"/>
  <c r="F4890" i="1"/>
  <c r="H1225" i="6" s="1"/>
  <c r="F4878" i="1"/>
  <c r="H1222" i="6" s="1"/>
  <c r="F4865" i="1"/>
  <c r="K1218" i="6" s="1"/>
  <c r="F4853" i="1"/>
  <c r="K1215" i="6" s="1"/>
  <c r="F4839" i="1"/>
  <c r="I1212" i="6" s="1"/>
  <c r="F4826" i="1"/>
  <c r="H1209" i="6" s="1"/>
  <c r="F4814" i="1"/>
  <c r="H1206" i="6" s="1"/>
  <c r="F4801" i="1"/>
  <c r="K1202" i="6" s="1"/>
  <c r="F4789" i="1"/>
  <c r="K1199" i="6" s="1"/>
  <c r="F4775" i="1"/>
  <c r="I1196" i="6" s="1"/>
  <c r="F4762" i="1"/>
  <c r="H1193" i="6" s="1"/>
  <c r="F4750" i="1"/>
  <c r="H1190" i="6" s="1"/>
  <c r="F4737" i="1"/>
  <c r="K1186" i="6" s="1"/>
  <c r="F4725" i="1"/>
  <c r="K1183" i="6" s="1"/>
  <c r="F4711" i="1"/>
  <c r="I1180" i="6" s="1"/>
  <c r="F4698" i="1"/>
  <c r="H1177" i="6" s="1"/>
  <c r="F4686" i="1"/>
  <c r="H1174" i="6" s="1"/>
  <c r="F4673" i="1"/>
  <c r="K1170" i="6" s="1"/>
  <c r="F4661" i="1"/>
  <c r="K1167" i="6" s="1"/>
  <c r="F4647" i="1"/>
  <c r="I1164" i="6" s="1"/>
  <c r="F4634" i="1"/>
  <c r="H1161" i="6" s="1"/>
  <c r="F4622" i="1"/>
  <c r="H1158" i="6" s="1"/>
  <c r="F4609" i="1"/>
  <c r="K1154" i="6" s="1"/>
  <c r="F4597" i="1"/>
  <c r="K1151" i="6" s="1"/>
  <c r="F4583" i="1"/>
  <c r="I1148" i="6" s="1"/>
  <c r="F4570" i="1"/>
  <c r="H1145" i="6" s="1"/>
  <c r="F4558" i="1"/>
  <c r="H1142" i="6" s="1"/>
  <c r="F4545" i="1"/>
  <c r="K1138" i="6" s="1"/>
  <c r="F4533" i="1"/>
  <c r="K1135" i="6" s="1"/>
  <c r="F4519" i="1"/>
  <c r="I1132" i="6" s="1"/>
  <c r="F4506" i="1"/>
  <c r="H1129" i="6" s="1"/>
  <c r="F4494" i="1"/>
  <c r="H1126" i="6" s="1"/>
  <c r="F4481" i="1"/>
  <c r="K1122" i="6" s="1"/>
  <c r="F4469" i="1"/>
  <c r="K1119" i="6" s="1"/>
  <c r="F4455" i="1"/>
  <c r="I1116" i="6" s="1"/>
  <c r="F4442" i="1"/>
  <c r="H1113" i="6" s="1"/>
  <c r="F4430" i="1"/>
  <c r="H1110" i="6" s="1"/>
  <c r="F4417" i="1"/>
  <c r="K1106" i="6" s="1"/>
  <c r="F4405" i="1"/>
  <c r="K1103" i="6" s="1"/>
  <c r="F4391" i="1"/>
  <c r="I1100" i="6" s="1"/>
  <c r="F4378" i="1"/>
  <c r="H1097" i="6" s="1"/>
  <c r="F4366" i="1"/>
  <c r="H1094" i="6" s="1"/>
  <c r="F4353" i="1"/>
  <c r="K1090" i="6" s="1"/>
  <c r="F4341" i="1"/>
  <c r="K1087" i="6" s="1"/>
  <c r="F4327" i="1"/>
  <c r="I1084" i="6" s="1"/>
  <c r="F4314" i="1"/>
  <c r="H1081" i="6" s="1"/>
  <c r="F4302" i="1"/>
  <c r="H1078" i="6" s="1"/>
  <c r="F4289" i="1"/>
  <c r="K1074" i="6" s="1"/>
  <c r="F4277" i="1"/>
  <c r="K1071" i="6" s="1"/>
  <c r="F4263" i="1"/>
  <c r="I1068" i="6" s="1"/>
  <c r="F4250" i="1"/>
  <c r="H1065" i="6" s="1"/>
  <c r="F4238" i="1"/>
  <c r="H1062" i="6" s="1"/>
  <c r="F4225" i="1"/>
  <c r="K1058" i="6" s="1"/>
  <c r="F4213" i="1"/>
  <c r="K1055" i="6" s="1"/>
  <c r="F4199" i="1"/>
  <c r="I1052" i="6" s="1"/>
  <c r="F4186" i="1"/>
  <c r="H1049" i="6" s="1"/>
  <c r="F4174" i="1"/>
  <c r="H1046" i="6" s="1"/>
  <c r="F4161" i="1"/>
  <c r="K1042" i="6" s="1"/>
  <c r="F4149" i="1"/>
  <c r="K1039" i="6" s="1"/>
  <c r="F4135" i="1"/>
  <c r="I1036" i="6" s="1"/>
  <c r="F4122" i="1"/>
  <c r="H1033" i="6" s="1"/>
  <c r="F4110" i="1"/>
  <c r="H1030" i="6" s="1"/>
  <c r="F4097" i="1"/>
  <c r="K1026" i="6" s="1"/>
  <c r="F4085" i="1"/>
  <c r="K1023" i="6" s="1"/>
  <c r="F4071" i="1"/>
  <c r="I1020" i="6" s="1"/>
  <c r="F4058" i="1"/>
  <c r="H1017" i="6" s="1"/>
  <c r="F4046" i="1"/>
  <c r="H1014" i="6" s="1"/>
  <c r="F4033" i="1"/>
  <c r="K1010" i="6" s="1"/>
  <c r="F4021" i="1"/>
  <c r="K1007" i="6" s="1"/>
  <c r="F4007" i="1"/>
  <c r="I1004" i="6" s="1"/>
  <c r="F3994" i="1"/>
  <c r="H1001" i="6" s="1"/>
  <c r="F3982" i="1"/>
  <c r="H998" i="6" s="1"/>
  <c r="F3969" i="1"/>
  <c r="K994" i="6" s="1"/>
  <c r="F3957" i="1"/>
  <c r="K991" i="6" s="1"/>
  <c r="F3943" i="1"/>
  <c r="I988" i="6" s="1"/>
  <c r="F3930" i="1"/>
  <c r="H985" i="6" s="1"/>
  <c r="F3918" i="1"/>
  <c r="H982" i="6" s="1"/>
  <c r="F3905" i="1"/>
  <c r="K978" i="6" s="1"/>
  <c r="F3893" i="1"/>
  <c r="K975" i="6" s="1"/>
  <c r="F3879" i="1"/>
  <c r="I972" i="6" s="1"/>
  <c r="F3866" i="1"/>
  <c r="H969" i="6" s="1"/>
  <c r="F3854" i="1"/>
  <c r="H966" i="6" s="1"/>
  <c r="F3841" i="1"/>
  <c r="K962" i="6" s="1"/>
  <c r="F3829" i="1"/>
  <c r="K959" i="6" s="1"/>
  <c r="F3815" i="1"/>
  <c r="I956" i="6" s="1"/>
  <c r="F3802" i="1"/>
  <c r="H953" i="6" s="1"/>
  <c r="F3790" i="1"/>
  <c r="H950" i="6" s="1"/>
  <c r="F3777" i="1"/>
  <c r="K946" i="6" s="1"/>
  <c r="F3765" i="1"/>
  <c r="K943" i="6" s="1"/>
  <c r="F3751" i="1"/>
  <c r="I940" i="6" s="1"/>
  <c r="F3738" i="1"/>
  <c r="H937" i="6" s="1"/>
  <c r="F3726" i="1"/>
  <c r="H934" i="6" s="1"/>
  <c r="F3713" i="1"/>
  <c r="K930" i="6" s="1"/>
  <c r="F3701" i="1"/>
  <c r="K927" i="6" s="1"/>
  <c r="F3687" i="1"/>
  <c r="I924" i="6" s="1"/>
  <c r="F3674" i="1"/>
  <c r="H921" i="6" s="1"/>
  <c r="F3662" i="1"/>
  <c r="H918" i="6" s="1"/>
  <c r="F3649" i="1"/>
  <c r="K914" i="6" s="1"/>
  <c r="F3637" i="1"/>
  <c r="K911" i="6" s="1"/>
  <c r="F3623" i="1"/>
  <c r="I908" i="6" s="1"/>
  <c r="F3610" i="1"/>
  <c r="H905" i="6" s="1"/>
  <c r="F3598" i="1"/>
  <c r="H902" i="6" s="1"/>
  <c r="F3585" i="1"/>
  <c r="K898" i="6" s="1"/>
  <c r="F3573" i="1"/>
  <c r="K895" i="6" s="1"/>
  <c r="F3559" i="1"/>
  <c r="I892" i="6" s="1"/>
  <c r="F3546" i="1"/>
  <c r="H889" i="6" s="1"/>
  <c r="F3534" i="1"/>
  <c r="H886" i="6" s="1"/>
  <c r="F3521" i="1"/>
  <c r="K882" i="6" s="1"/>
  <c r="F3509" i="1"/>
  <c r="K879" i="6" s="1"/>
  <c r="F3495" i="1"/>
  <c r="I876" i="6" s="1"/>
  <c r="F3482" i="1"/>
  <c r="H873" i="6" s="1"/>
  <c r="F3470" i="1"/>
  <c r="H870" i="6" s="1"/>
  <c r="F3457" i="1"/>
  <c r="K866" i="6" s="1"/>
  <c r="F3445" i="1"/>
  <c r="K863" i="6" s="1"/>
  <c r="F3431" i="1"/>
  <c r="I860" i="6" s="1"/>
  <c r="F3418" i="1"/>
  <c r="H857" i="6" s="1"/>
  <c r="F3406" i="1"/>
  <c r="H854" i="6" s="1"/>
  <c r="F3393" i="1"/>
  <c r="K850" i="6" s="1"/>
  <c r="F3381" i="1"/>
  <c r="K847" i="6" s="1"/>
  <c r="F3367" i="1"/>
  <c r="I844" i="6" s="1"/>
  <c r="F3354" i="1"/>
  <c r="H841" i="6" s="1"/>
  <c r="F3342" i="1"/>
  <c r="H838" i="6" s="1"/>
  <c r="F3329" i="1"/>
  <c r="K834" i="6" s="1"/>
  <c r="F3317" i="1"/>
  <c r="K831" i="6" s="1"/>
  <c r="F3303" i="1"/>
  <c r="I828" i="6" s="1"/>
  <c r="F3290" i="1"/>
  <c r="H825" i="6" s="1"/>
  <c r="F3278" i="1"/>
  <c r="H822" i="6" s="1"/>
  <c r="F3265" i="1"/>
  <c r="K818" i="6" s="1"/>
  <c r="F3253" i="1"/>
  <c r="K815" i="6" s="1"/>
  <c r="F3239" i="1"/>
  <c r="I812" i="6" s="1"/>
  <c r="F3226" i="1"/>
  <c r="H809" i="6" s="1"/>
  <c r="F3214" i="1"/>
  <c r="H806" i="6" s="1"/>
  <c r="F3201" i="1"/>
  <c r="K802" i="6" s="1"/>
  <c r="F3189" i="1"/>
  <c r="K799" i="6" s="1"/>
  <c r="F3175" i="1"/>
  <c r="I796" i="6" s="1"/>
  <c r="F3162" i="1"/>
  <c r="H793" i="6" s="1"/>
  <c r="F3150" i="1"/>
  <c r="H790" i="6" s="1"/>
  <c r="F3137" i="1"/>
  <c r="K786" i="6" s="1"/>
  <c r="F3125" i="1"/>
  <c r="K783" i="6" s="1"/>
  <c r="F3111" i="1"/>
  <c r="I780" i="6" s="1"/>
  <c r="F3098" i="1"/>
  <c r="H777" i="6" s="1"/>
  <c r="F3086" i="1"/>
  <c r="H774" i="6" s="1"/>
  <c r="F3073" i="1"/>
  <c r="K770" i="6" s="1"/>
  <c r="F3061" i="1"/>
  <c r="K767" i="6" s="1"/>
  <c r="F3047" i="1"/>
  <c r="I764" i="6" s="1"/>
  <c r="F3034" i="1"/>
  <c r="H761" i="6" s="1"/>
  <c r="F3022" i="1"/>
  <c r="H758" i="6" s="1"/>
  <c r="F3009" i="1"/>
  <c r="K754" i="6" s="1"/>
  <c r="F2997" i="1"/>
  <c r="K751" i="6" s="1"/>
  <c r="F2983" i="1"/>
  <c r="I748" i="6" s="1"/>
  <c r="F2970" i="1"/>
  <c r="H745" i="6" s="1"/>
  <c r="F2958" i="1"/>
  <c r="H742" i="6" s="1"/>
  <c r="F2945" i="1"/>
  <c r="K738" i="6" s="1"/>
  <c r="F2933" i="1"/>
  <c r="K735" i="6" s="1"/>
  <c r="F2919" i="1"/>
  <c r="I732" i="6" s="1"/>
  <c r="F2906" i="1"/>
  <c r="H729" i="6" s="1"/>
  <c r="F2894" i="1"/>
  <c r="H726" i="6" s="1"/>
  <c r="F2881" i="1"/>
  <c r="K722" i="6" s="1"/>
  <c r="F2869" i="1"/>
  <c r="K719" i="6" s="1"/>
  <c r="F2855" i="1"/>
  <c r="I716" i="6" s="1"/>
  <c r="F2842" i="1"/>
  <c r="H713" i="6" s="1"/>
  <c r="F2830" i="1"/>
  <c r="H710" i="6" s="1"/>
  <c r="F2817" i="1"/>
  <c r="K706" i="6" s="1"/>
  <c r="F2805" i="1"/>
  <c r="K703" i="6" s="1"/>
  <c r="F2791" i="1"/>
  <c r="I700" i="6" s="1"/>
  <c r="F2778" i="1"/>
  <c r="H697" i="6" s="1"/>
  <c r="F2766" i="1"/>
  <c r="H694" i="6" s="1"/>
  <c r="F2753" i="1"/>
  <c r="K690" i="6" s="1"/>
  <c r="F2741" i="1"/>
  <c r="K687" i="6" s="1"/>
  <c r="F2727" i="1"/>
  <c r="I684" i="6" s="1"/>
  <c r="F2714" i="1"/>
  <c r="H681" i="6" s="1"/>
  <c r="F2702" i="1"/>
  <c r="H678" i="6" s="1"/>
  <c r="F2689" i="1"/>
  <c r="K674" i="6" s="1"/>
  <c r="F2677" i="1"/>
  <c r="K671" i="6" s="1"/>
  <c r="F2663" i="1"/>
  <c r="I668" i="6" s="1"/>
  <c r="F2650" i="1"/>
  <c r="H665" i="6" s="1"/>
  <c r="F2638" i="1"/>
  <c r="H662" i="6" s="1"/>
  <c r="F2625" i="1"/>
  <c r="K658" i="6" s="1"/>
  <c r="F2613" i="1"/>
  <c r="K655" i="6" s="1"/>
  <c r="F2599" i="1"/>
  <c r="I652" i="6" s="1"/>
  <c r="F2586" i="1"/>
  <c r="H649" i="6" s="1"/>
  <c r="F2574" i="1"/>
  <c r="H646" i="6" s="1"/>
  <c r="F2561" i="1"/>
  <c r="K642" i="6" s="1"/>
  <c r="F2549" i="1"/>
  <c r="K639" i="6" s="1"/>
  <c r="F2535" i="1"/>
  <c r="I636" i="6" s="1"/>
  <c r="F2522" i="1"/>
  <c r="H633" i="6" s="1"/>
  <c r="F2510" i="1"/>
  <c r="H630" i="6" s="1"/>
  <c r="F2497" i="1"/>
  <c r="K626" i="6" s="1"/>
  <c r="F2485" i="1"/>
  <c r="K623" i="6" s="1"/>
  <c r="F2471" i="1"/>
  <c r="I620" i="6" s="1"/>
  <c r="F2458" i="1"/>
  <c r="H617" i="6" s="1"/>
  <c r="F2446" i="1"/>
  <c r="H614" i="6" s="1"/>
  <c r="F2433" i="1"/>
  <c r="K610" i="6" s="1"/>
  <c r="F2421" i="1"/>
  <c r="K607" i="6" s="1"/>
  <c r="F2407" i="1"/>
  <c r="I604" i="6" s="1"/>
  <c r="F2394" i="1"/>
  <c r="H601" i="6" s="1"/>
  <c r="F2382" i="1"/>
  <c r="H598" i="6" s="1"/>
  <c r="F2369" i="1"/>
  <c r="K594" i="6" s="1"/>
  <c r="F2357" i="1"/>
  <c r="K591" i="6" s="1"/>
  <c r="F2343" i="1"/>
  <c r="I588" i="6" s="1"/>
  <c r="F2330" i="1"/>
  <c r="H585" i="6" s="1"/>
  <c r="F2318" i="1"/>
  <c r="H582" i="6" s="1"/>
  <c r="F2305" i="1"/>
  <c r="K578" i="6" s="1"/>
  <c r="F2293" i="1"/>
  <c r="K575" i="6" s="1"/>
  <c r="F2279" i="1"/>
  <c r="I572" i="6" s="1"/>
  <c r="F2266" i="1"/>
  <c r="H569" i="6" s="1"/>
  <c r="F2254" i="1"/>
  <c r="H566" i="6" s="1"/>
  <c r="F2241" i="1"/>
  <c r="K562" i="6" s="1"/>
  <c r="F2229" i="1"/>
  <c r="K559" i="6" s="1"/>
  <c r="F2215" i="1"/>
  <c r="I556" i="6" s="1"/>
  <c r="F2202" i="1"/>
  <c r="H553" i="6" s="1"/>
  <c r="F2190" i="1"/>
  <c r="H550" i="6" s="1"/>
  <c r="F2177" i="1"/>
  <c r="K546" i="6" s="1"/>
  <c r="F2165" i="1"/>
  <c r="K543" i="6" s="1"/>
  <c r="F2151" i="1"/>
  <c r="I540" i="6" s="1"/>
  <c r="F2138" i="1"/>
  <c r="H537" i="6" s="1"/>
  <c r="F2126" i="1"/>
  <c r="H534" i="6" s="1"/>
  <c r="F2113" i="1"/>
  <c r="K530" i="6" s="1"/>
  <c r="F2101" i="1"/>
  <c r="K527" i="6" s="1"/>
  <c r="F2087" i="1"/>
  <c r="I524" i="6" s="1"/>
  <c r="F2074" i="1"/>
  <c r="H521" i="6" s="1"/>
  <c r="F2062" i="1"/>
  <c r="H518" i="6" s="1"/>
  <c r="F2049" i="1"/>
  <c r="K514" i="6" s="1"/>
  <c r="F2037" i="1"/>
  <c r="K511" i="6" s="1"/>
  <c r="F2023" i="1"/>
  <c r="I508" i="6" s="1"/>
  <c r="F2010" i="1"/>
  <c r="H505" i="6" s="1"/>
  <c r="F1998" i="1"/>
  <c r="H502" i="6" s="1"/>
  <c r="F1985" i="1"/>
  <c r="K498" i="6" s="1"/>
  <c r="F1973" i="1"/>
  <c r="K495" i="6" s="1"/>
  <c r="F1959" i="1"/>
  <c r="I492" i="6" s="1"/>
  <c r="F1946" i="1"/>
  <c r="H489" i="6" s="1"/>
  <c r="F1934" i="1"/>
  <c r="H486" i="6" s="1"/>
  <c r="F1921" i="1"/>
  <c r="K482" i="6" s="1"/>
  <c r="F1909" i="1"/>
  <c r="K479" i="6" s="1"/>
  <c r="F1895" i="1"/>
  <c r="I476" i="6" s="1"/>
  <c r="F1882" i="1"/>
  <c r="H473" i="6" s="1"/>
  <c r="F1870" i="1"/>
  <c r="H470" i="6" s="1"/>
  <c r="F1857" i="1"/>
  <c r="K466" i="6" s="1"/>
  <c r="F1845" i="1"/>
  <c r="K463" i="6" s="1"/>
  <c r="F1831" i="1"/>
  <c r="I460" i="6" s="1"/>
  <c r="F1818" i="1"/>
  <c r="H457" i="6" s="1"/>
  <c r="F1806" i="1"/>
  <c r="H454" i="6" s="1"/>
  <c r="F1793" i="1"/>
  <c r="K450" i="6" s="1"/>
  <c r="F1781" i="1"/>
  <c r="K447" i="6" s="1"/>
  <c r="F1767" i="1"/>
  <c r="I444" i="6" s="1"/>
  <c r="F1754" i="1"/>
  <c r="H441" i="6" s="1"/>
  <c r="F1742" i="1"/>
  <c r="H438" i="6" s="1"/>
  <c r="F1729" i="1"/>
  <c r="K434" i="6" s="1"/>
  <c r="F1717" i="1"/>
  <c r="K431" i="6" s="1"/>
  <c r="F1703" i="1"/>
  <c r="I428" i="6" s="1"/>
  <c r="F1690" i="1"/>
  <c r="H425" i="6" s="1"/>
  <c r="F1678" i="1"/>
  <c r="H422" i="6" s="1"/>
  <c r="F1665" i="1"/>
  <c r="K418" i="6" s="1"/>
  <c r="F1653" i="1"/>
  <c r="K415" i="6" s="1"/>
  <c r="F1639" i="1"/>
  <c r="I412" i="6" s="1"/>
  <c r="F1626" i="1"/>
  <c r="H409" i="6" s="1"/>
  <c r="F1614" i="1"/>
  <c r="H406" i="6" s="1"/>
  <c r="F1601" i="1"/>
  <c r="K402" i="6" s="1"/>
  <c r="F1589" i="1"/>
  <c r="K399" i="6" s="1"/>
  <c r="F1575" i="1"/>
  <c r="I396" i="6" s="1"/>
  <c r="F1562" i="1"/>
  <c r="H393" i="6" s="1"/>
  <c r="F1550" i="1"/>
  <c r="H390" i="6" s="1"/>
  <c r="F1537" i="1"/>
  <c r="K386" i="6" s="1"/>
  <c r="F1525" i="1"/>
  <c r="K383" i="6" s="1"/>
  <c r="F1511" i="1"/>
  <c r="I380" i="6" s="1"/>
  <c r="F1498" i="1"/>
  <c r="H377" i="6" s="1"/>
  <c r="F1486" i="1"/>
  <c r="H374" i="6" s="1"/>
  <c r="F1473" i="1"/>
  <c r="K370" i="6" s="1"/>
  <c r="F1461" i="1"/>
  <c r="K367" i="6" s="1"/>
  <c r="F1447" i="1"/>
  <c r="I364" i="6" s="1"/>
  <c r="F1434" i="1"/>
  <c r="H361" i="6" s="1"/>
  <c r="F1422" i="1"/>
  <c r="H358" i="6" s="1"/>
  <c r="F1409" i="1"/>
  <c r="K354" i="6" s="1"/>
  <c r="F1397" i="1"/>
  <c r="K351" i="6" s="1"/>
  <c r="F1383" i="1"/>
  <c r="I348" i="6" s="1"/>
  <c r="F1370" i="1"/>
  <c r="H345" i="6" s="1"/>
  <c r="F1358" i="1"/>
  <c r="H342" i="6" s="1"/>
  <c r="F1345" i="1"/>
  <c r="K338" i="6" s="1"/>
  <c r="F1333" i="1"/>
  <c r="K335" i="6" s="1"/>
  <c r="F1319" i="1"/>
  <c r="I332" i="6" s="1"/>
  <c r="F1306" i="1"/>
  <c r="H329" i="6" s="1"/>
  <c r="F1294" i="1"/>
  <c r="H326" i="6" s="1"/>
  <c r="F1281" i="1"/>
  <c r="K322" i="6" s="1"/>
  <c r="F1269" i="1"/>
  <c r="K319" i="6" s="1"/>
  <c r="F1255" i="1"/>
  <c r="I316" i="6" s="1"/>
  <c r="F1242" i="1"/>
  <c r="H313" i="6" s="1"/>
  <c r="F1230" i="1"/>
  <c r="H310" i="6" s="1"/>
  <c r="F1217" i="1"/>
  <c r="K306" i="6" s="1"/>
  <c r="F1205" i="1"/>
  <c r="K303" i="6" s="1"/>
  <c r="F1191" i="1"/>
  <c r="I300" i="6" s="1"/>
  <c r="F1178" i="1"/>
  <c r="H297" i="6" s="1"/>
  <c r="F1166" i="1"/>
  <c r="H294" i="6" s="1"/>
  <c r="F1153" i="1"/>
  <c r="K290" i="6" s="1"/>
  <c r="F1141" i="1"/>
  <c r="K287" i="6" s="1"/>
  <c r="F1127" i="1"/>
  <c r="I284" i="6" s="1"/>
  <c r="F1114" i="1"/>
  <c r="H281" i="6" s="1"/>
  <c r="F1102" i="1"/>
  <c r="H278" i="6" s="1"/>
  <c r="F1089" i="1"/>
  <c r="K274" i="6" s="1"/>
  <c r="F1077" i="1"/>
  <c r="K271" i="6" s="1"/>
  <c r="F1063" i="1"/>
  <c r="I268" i="6" s="1"/>
  <c r="F1050" i="1"/>
  <c r="H265" i="6" s="1"/>
  <c r="F1038" i="1"/>
  <c r="H262" i="6" s="1"/>
  <c r="F1025" i="1"/>
  <c r="K258" i="6" s="1"/>
  <c r="F1013" i="1"/>
  <c r="K255" i="6" s="1"/>
  <c r="F999" i="1"/>
  <c r="I252" i="6" s="1"/>
  <c r="F986" i="1"/>
  <c r="H249" i="6" s="1"/>
  <c r="F974" i="1"/>
  <c r="H246" i="6" s="1"/>
  <c r="F961" i="1"/>
  <c r="K242" i="6" s="1"/>
  <c r="F949" i="1"/>
  <c r="K239" i="6" s="1"/>
  <c r="F935" i="1"/>
  <c r="I236" i="6" s="1"/>
  <c r="F922" i="1"/>
  <c r="H233" i="6" s="1"/>
  <c r="F910" i="1"/>
  <c r="H230" i="6" s="1"/>
  <c r="F897" i="1"/>
  <c r="K226" i="6" s="1"/>
  <c r="F885" i="1"/>
  <c r="K223" i="6" s="1"/>
  <c r="F871" i="1"/>
  <c r="I220" i="6" s="1"/>
  <c r="F858" i="1"/>
  <c r="H217" i="6" s="1"/>
  <c r="F846" i="1"/>
  <c r="H214" i="6" s="1"/>
  <c r="F833" i="1"/>
  <c r="K210" i="6" s="1"/>
  <c r="F821" i="1"/>
  <c r="K207" i="6" s="1"/>
  <c r="F807" i="1"/>
  <c r="I204" i="6" s="1"/>
  <c r="F794" i="1"/>
  <c r="H201" i="6" s="1"/>
  <c r="F782" i="1"/>
  <c r="H198" i="6" s="1"/>
  <c r="F769" i="1"/>
  <c r="K194" i="6" s="1"/>
  <c r="F757" i="1"/>
  <c r="K191" i="6" s="1"/>
  <c r="F743" i="1"/>
  <c r="I188" i="6" s="1"/>
  <c r="F730" i="1"/>
  <c r="H185" i="6" s="1"/>
  <c r="F718" i="1"/>
  <c r="H182" i="6" s="1"/>
  <c r="F705" i="1"/>
  <c r="K178" i="6" s="1"/>
  <c r="F693" i="1"/>
  <c r="K175" i="6" s="1"/>
  <c r="F679" i="1"/>
  <c r="I172" i="6" s="1"/>
  <c r="F666" i="1"/>
  <c r="H169" i="6" s="1"/>
  <c r="F654" i="1"/>
  <c r="H166" i="6" s="1"/>
  <c r="F641" i="1"/>
  <c r="K162" i="6" s="1"/>
  <c r="F629" i="1"/>
  <c r="K159" i="6" s="1"/>
  <c r="F615" i="1"/>
  <c r="I156" i="6" s="1"/>
  <c r="F602" i="1"/>
  <c r="H153" i="6" s="1"/>
  <c r="F590" i="1"/>
  <c r="H150" i="6" s="1"/>
  <c r="F577" i="1"/>
  <c r="K146" i="6" s="1"/>
  <c r="F565" i="1"/>
  <c r="K143" i="6" s="1"/>
  <c r="F551" i="1"/>
  <c r="I140" i="6" s="1"/>
  <c r="F538" i="1"/>
  <c r="H137" i="6" s="1"/>
  <c r="F526" i="1"/>
  <c r="H134" i="6" s="1"/>
  <c r="F513" i="1"/>
  <c r="K130" i="6" s="1"/>
  <c r="F501" i="1"/>
  <c r="K127" i="6" s="1"/>
  <c r="F487" i="1"/>
  <c r="I124" i="6" s="1"/>
  <c r="F474" i="1"/>
  <c r="H121" i="6" s="1"/>
  <c r="F462" i="1"/>
  <c r="H118" i="6" s="1"/>
  <c r="F449" i="1"/>
  <c r="K114" i="6" s="1"/>
  <c r="F437" i="1"/>
  <c r="K111" i="6" s="1"/>
  <c r="F423" i="1"/>
  <c r="I108" i="6" s="1"/>
  <c r="F410" i="1"/>
  <c r="H105" i="6" s="1"/>
  <c r="F398" i="1"/>
  <c r="H102" i="6" s="1"/>
  <c r="F385" i="1"/>
  <c r="K98" i="6" s="1"/>
  <c r="F373" i="1"/>
  <c r="K95" i="6" s="1"/>
  <c r="F359" i="1"/>
  <c r="I92" i="6" s="1"/>
  <c r="F346" i="1"/>
  <c r="H89" i="6" s="1"/>
  <c r="F334" i="1"/>
  <c r="H86" i="6" s="1"/>
  <c r="F321" i="1"/>
  <c r="K82" i="6" s="1"/>
  <c r="F309" i="1"/>
  <c r="K79" i="6" s="1"/>
  <c r="F295" i="1"/>
  <c r="I76" i="6" s="1"/>
  <c r="F282" i="1"/>
  <c r="H73" i="6" s="1"/>
  <c r="F270" i="1"/>
  <c r="H70" i="6" s="1"/>
  <c r="F257" i="1"/>
  <c r="K66" i="6" s="1"/>
  <c r="F245" i="1"/>
  <c r="K63" i="6" s="1"/>
  <c r="F231" i="1"/>
  <c r="I60" i="6" s="1"/>
  <c r="F218" i="1"/>
  <c r="H57" i="6" s="1"/>
  <c r="F206" i="1"/>
  <c r="H54" i="6" s="1"/>
  <c r="F193" i="1"/>
  <c r="K50" i="6" s="1"/>
  <c r="F181" i="1"/>
  <c r="K47" i="6" s="1"/>
  <c r="F167" i="1"/>
  <c r="I44" i="6" s="1"/>
  <c r="F154" i="1"/>
  <c r="H41" i="6" s="1"/>
  <c r="F142" i="1"/>
  <c r="H38" i="6" s="1"/>
  <c r="F129" i="1"/>
  <c r="K34" i="6" s="1"/>
  <c r="F117" i="1"/>
  <c r="K31" i="6" s="1"/>
  <c r="F103" i="1"/>
  <c r="I28" i="6" s="1"/>
  <c r="F90" i="1"/>
  <c r="H25" i="6" s="1"/>
  <c r="F78" i="1"/>
  <c r="H22" i="6" s="1"/>
  <c r="F65" i="1"/>
  <c r="K18" i="6" s="1"/>
  <c r="F53" i="1"/>
  <c r="K15" i="6" s="1"/>
  <c r="F39" i="1"/>
  <c r="I12" i="6" s="1"/>
  <c r="F26" i="1"/>
  <c r="H9" i="6" s="1"/>
  <c r="F14" i="1"/>
  <c r="H6" i="6" s="1"/>
  <c r="F2" i="1"/>
  <c r="H3" i="6" s="1"/>
  <c r="F9997" i="1"/>
  <c r="K2501" i="6" s="1"/>
  <c r="F9983" i="1"/>
  <c r="I2498" i="6" s="1"/>
  <c r="F9970" i="1"/>
  <c r="H2495" i="6" s="1"/>
  <c r="F9958" i="1"/>
  <c r="H2492" i="6" s="1"/>
  <c r="F9945" i="1"/>
  <c r="K2488" i="6" s="1"/>
  <c r="F9933" i="1"/>
  <c r="K2485" i="6" s="1"/>
  <c r="F9919" i="1"/>
  <c r="I2482" i="6" s="1"/>
  <c r="F9906" i="1"/>
  <c r="H2479" i="6" s="1"/>
  <c r="F9894" i="1"/>
  <c r="H2476" i="6" s="1"/>
  <c r="F9881" i="1"/>
  <c r="K2472" i="6" s="1"/>
  <c r="F9869" i="1"/>
  <c r="K2469" i="6" s="1"/>
  <c r="F9855" i="1"/>
  <c r="I2466" i="6" s="1"/>
  <c r="F9842" i="1"/>
  <c r="H2463" i="6" s="1"/>
  <c r="F9830" i="1"/>
  <c r="H2460" i="6" s="1"/>
  <c r="F9817" i="1"/>
  <c r="K2456" i="6" s="1"/>
  <c r="F9805" i="1"/>
  <c r="K2453" i="6" s="1"/>
  <c r="F9791" i="1"/>
  <c r="I2450" i="6" s="1"/>
  <c r="F9778" i="1"/>
  <c r="H2447" i="6" s="1"/>
  <c r="F9766" i="1"/>
  <c r="H2444" i="6" s="1"/>
  <c r="F9753" i="1"/>
  <c r="K2440" i="6" s="1"/>
  <c r="F9741" i="1"/>
  <c r="K2437" i="6" s="1"/>
  <c r="F9727" i="1"/>
  <c r="I2434" i="6" s="1"/>
  <c r="F9714" i="1"/>
  <c r="H2431" i="6" s="1"/>
  <c r="F9702" i="1"/>
  <c r="H2428" i="6" s="1"/>
  <c r="F9689" i="1"/>
  <c r="K2424" i="6" s="1"/>
  <c r="F9677" i="1"/>
  <c r="K2421" i="6" s="1"/>
  <c r="F9663" i="1"/>
  <c r="I2418" i="6" s="1"/>
  <c r="F9650" i="1"/>
  <c r="H2415" i="6" s="1"/>
  <c r="F9638" i="1"/>
  <c r="H2412" i="6" s="1"/>
  <c r="F9625" i="1"/>
  <c r="K2408" i="6" s="1"/>
  <c r="F9613" i="1"/>
  <c r="K2405" i="6" s="1"/>
  <c r="F9599" i="1"/>
  <c r="I2402" i="6" s="1"/>
  <c r="F9586" i="1"/>
  <c r="H2399" i="6" s="1"/>
  <c r="F9574" i="1"/>
  <c r="H2396" i="6" s="1"/>
  <c r="F9561" i="1"/>
  <c r="K2392" i="6" s="1"/>
  <c r="F9549" i="1"/>
  <c r="K2389" i="6" s="1"/>
  <c r="F9535" i="1"/>
  <c r="I2386" i="6" s="1"/>
  <c r="F9522" i="1"/>
  <c r="H2383" i="6" s="1"/>
  <c r="F9510" i="1"/>
  <c r="H2380" i="6" s="1"/>
  <c r="F9497" i="1"/>
  <c r="K2376" i="6" s="1"/>
  <c r="F9485" i="1"/>
  <c r="K2373" i="6" s="1"/>
  <c r="F9471" i="1"/>
  <c r="I2370" i="6" s="1"/>
  <c r="F9458" i="1"/>
  <c r="H2367" i="6" s="1"/>
  <c r="F9446" i="1"/>
  <c r="H2364" i="6" s="1"/>
  <c r="F9433" i="1"/>
  <c r="K2360" i="6" s="1"/>
  <c r="F9421" i="1"/>
  <c r="K2357" i="6" s="1"/>
  <c r="F9407" i="1"/>
  <c r="I2354" i="6" s="1"/>
  <c r="F9394" i="1"/>
  <c r="H2351" i="6" s="1"/>
  <c r="F9382" i="1"/>
  <c r="H2348" i="6" s="1"/>
  <c r="F9369" i="1"/>
  <c r="K2344" i="6" s="1"/>
  <c r="F9357" i="1"/>
  <c r="K2341" i="6" s="1"/>
  <c r="F9343" i="1"/>
  <c r="I2338" i="6" s="1"/>
  <c r="F9330" i="1"/>
  <c r="H2335" i="6" s="1"/>
  <c r="F9318" i="1"/>
  <c r="H2332" i="6" s="1"/>
  <c r="F9305" i="1"/>
  <c r="K2328" i="6" s="1"/>
  <c r="F9293" i="1"/>
  <c r="K2325" i="6" s="1"/>
  <c r="F9279" i="1"/>
  <c r="I2322" i="6" s="1"/>
  <c r="F9266" i="1"/>
  <c r="H2319" i="6" s="1"/>
  <c r="F9254" i="1"/>
  <c r="H2316" i="6" s="1"/>
  <c r="F9241" i="1"/>
  <c r="K2312" i="6" s="1"/>
  <c r="F9229" i="1"/>
  <c r="K2309" i="6" s="1"/>
  <c r="F9215" i="1"/>
  <c r="I2306" i="6" s="1"/>
  <c r="F9202" i="1"/>
  <c r="H2303" i="6" s="1"/>
  <c r="F9190" i="1"/>
  <c r="H2300" i="6" s="1"/>
  <c r="F9177" i="1"/>
  <c r="K2296" i="6" s="1"/>
  <c r="F9165" i="1"/>
  <c r="K2293" i="6" s="1"/>
  <c r="F9151" i="1"/>
  <c r="I2290" i="6" s="1"/>
  <c r="F9138" i="1"/>
  <c r="H2287" i="6" s="1"/>
  <c r="F9126" i="1"/>
  <c r="H2284" i="6" s="1"/>
  <c r="F9113" i="1"/>
  <c r="K2280" i="6" s="1"/>
  <c r="F9101" i="1"/>
  <c r="K2277" i="6" s="1"/>
  <c r="F9087" i="1"/>
  <c r="I2274" i="6" s="1"/>
  <c r="F9074" i="1"/>
  <c r="H2271" i="6" s="1"/>
  <c r="F9062" i="1"/>
  <c r="H2268" i="6" s="1"/>
  <c r="F9049" i="1"/>
  <c r="K2264" i="6" s="1"/>
  <c r="F9037" i="1"/>
  <c r="K2261" i="6" s="1"/>
  <c r="F9023" i="1"/>
  <c r="I2258" i="6" s="1"/>
  <c r="F9010" i="1"/>
  <c r="H2255" i="6" s="1"/>
  <c r="F8998" i="1"/>
  <c r="H2252" i="6" s="1"/>
  <c r="F8985" i="1"/>
  <c r="K2248" i="6" s="1"/>
  <c r="F8973" i="1"/>
  <c r="K2245" i="6" s="1"/>
  <c r="F8959" i="1"/>
  <c r="I2242" i="6" s="1"/>
  <c r="F8946" i="1"/>
  <c r="H2239" i="6" s="1"/>
  <c r="F8934" i="1"/>
  <c r="H2236" i="6" s="1"/>
  <c r="F8921" i="1"/>
  <c r="K2232" i="6" s="1"/>
  <c r="F8909" i="1"/>
  <c r="K2229" i="6" s="1"/>
  <c r="F8895" i="1"/>
  <c r="I2226" i="6" s="1"/>
  <c r="F8882" i="1"/>
  <c r="H2223" i="6" s="1"/>
  <c r="F8870" i="1"/>
  <c r="H2220" i="6" s="1"/>
  <c r="F8857" i="1"/>
  <c r="K2216" i="6" s="1"/>
  <c r="F8845" i="1"/>
  <c r="K2213" i="6" s="1"/>
  <c r="F8831" i="1"/>
  <c r="I2210" i="6" s="1"/>
  <c r="F8818" i="1"/>
  <c r="H2207" i="6" s="1"/>
  <c r="F8806" i="1"/>
  <c r="H2204" i="6" s="1"/>
  <c r="F8793" i="1"/>
  <c r="K2200" i="6" s="1"/>
  <c r="F8781" i="1"/>
  <c r="K2197" i="6" s="1"/>
  <c r="F8767" i="1"/>
  <c r="I2194" i="6" s="1"/>
  <c r="F8754" i="1"/>
  <c r="H2191" i="6" s="1"/>
  <c r="F8742" i="1"/>
  <c r="H2188" i="6" s="1"/>
  <c r="F8729" i="1"/>
  <c r="K2184" i="6" s="1"/>
  <c r="F8717" i="1"/>
  <c r="K2181" i="6" s="1"/>
  <c r="F8703" i="1"/>
  <c r="I2178" i="6" s="1"/>
  <c r="F8690" i="1"/>
  <c r="H2175" i="6" s="1"/>
  <c r="F8678" i="1"/>
  <c r="H2172" i="6" s="1"/>
  <c r="F8665" i="1"/>
  <c r="K2168" i="6" s="1"/>
  <c r="F8653" i="1"/>
  <c r="K2165" i="6" s="1"/>
  <c r="F8639" i="1"/>
  <c r="I2162" i="6" s="1"/>
  <c r="F8626" i="1"/>
  <c r="H2159" i="6" s="1"/>
  <c r="F8614" i="1"/>
  <c r="H2156" i="6" s="1"/>
  <c r="F8601" i="1"/>
  <c r="K2152" i="6" s="1"/>
  <c r="F8589" i="1"/>
  <c r="K2149" i="6" s="1"/>
  <c r="F8575" i="1"/>
  <c r="I2146" i="6" s="1"/>
  <c r="F8562" i="1"/>
  <c r="H2143" i="6" s="1"/>
  <c r="F8550" i="1"/>
  <c r="H2140" i="6" s="1"/>
  <c r="F8537" i="1"/>
  <c r="K2136" i="6" s="1"/>
  <c r="F8525" i="1"/>
  <c r="K2133" i="6" s="1"/>
  <c r="F8511" i="1"/>
  <c r="I2130" i="6" s="1"/>
  <c r="F8498" i="1"/>
  <c r="H2127" i="6" s="1"/>
  <c r="F8486" i="1"/>
  <c r="H2124" i="6" s="1"/>
  <c r="F8473" i="1"/>
  <c r="K2120" i="6" s="1"/>
  <c r="F8461" i="1"/>
  <c r="K2117" i="6" s="1"/>
  <c r="F8447" i="1"/>
  <c r="I2114" i="6" s="1"/>
  <c r="F8434" i="1"/>
  <c r="H2111" i="6" s="1"/>
  <c r="F8422" i="1"/>
  <c r="H2108" i="6" s="1"/>
  <c r="F8409" i="1"/>
  <c r="K2104" i="6" s="1"/>
  <c r="F8397" i="1"/>
  <c r="K2101" i="6" s="1"/>
  <c r="F8383" i="1"/>
  <c r="I2098" i="6" s="1"/>
  <c r="F8370" i="1"/>
  <c r="H2095" i="6" s="1"/>
  <c r="F8358" i="1"/>
  <c r="H2092" i="6" s="1"/>
  <c r="F8345" i="1"/>
  <c r="K2088" i="6" s="1"/>
  <c r="F8333" i="1"/>
  <c r="K2085" i="6" s="1"/>
  <c r="F8319" i="1"/>
  <c r="I2082" i="6" s="1"/>
  <c r="F8306" i="1"/>
  <c r="H2079" i="6" s="1"/>
  <c r="F8294" i="1"/>
  <c r="H2076" i="6" s="1"/>
  <c r="F8281" i="1"/>
  <c r="K2072" i="6" s="1"/>
  <c r="F8269" i="1"/>
  <c r="K2069" i="6" s="1"/>
  <c r="F8255" i="1"/>
  <c r="I2066" i="6" s="1"/>
  <c r="F8242" i="1"/>
  <c r="H2063" i="6" s="1"/>
  <c r="F8230" i="1"/>
  <c r="H2060" i="6" s="1"/>
  <c r="F8217" i="1"/>
  <c r="K2056" i="6" s="1"/>
  <c r="F8205" i="1"/>
  <c r="K2053" i="6" s="1"/>
  <c r="F8191" i="1"/>
  <c r="I2050" i="6" s="1"/>
  <c r="F8178" i="1"/>
  <c r="H2047" i="6" s="1"/>
  <c r="F8166" i="1"/>
  <c r="H2044" i="6" s="1"/>
  <c r="F8153" i="1"/>
  <c r="K2040" i="6" s="1"/>
  <c r="F8141" i="1"/>
  <c r="K2037" i="6" s="1"/>
  <c r="F8127" i="1"/>
  <c r="I2034" i="6" s="1"/>
  <c r="F8114" i="1"/>
  <c r="H2031" i="6" s="1"/>
  <c r="F8102" i="1"/>
  <c r="H2028" i="6" s="1"/>
  <c r="F8089" i="1"/>
  <c r="K2024" i="6" s="1"/>
  <c r="F8077" i="1"/>
  <c r="K2021" i="6" s="1"/>
  <c r="F8063" i="1"/>
  <c r="I2018" i="6" s="1"/>
  <c r="F8050" i="1"/>
  <c r="H2015" i="6" s="1"/>
  <c r="F8038" i="1"/>
  <c r="H2012" i="6" s="1"/>
  <c r="F8025" i="1"/>
  <c r="K2008" i="6" s="1"/>
  <c r="F8013" i="1"/>
  <c r="K2005" i="6" s="1"/>
  <c r="F7999" i="1"/>
  <c r="I2002" i="6" s="1"/>
  <c r="F7986" i="1"/>
  <c r="H1999" i="6" s="1"/>
  <c r="F7974" i="1"/>
  <c r="H1996" i="6" s="1"/>
  <c r="F7961" i="1"/>
  <c r="K1992" i="6" s="1"/>
  <c r="F7949" i="1"/>
  <c r="K1989" i="6" s="1"/>
  <c r="F7935" i="1"/>
  <c r="I1986" i="6" s="1"/>
  <c r="F7922" i="1"/>
  <c r="H1983" i="6" s="1"/>
  <c r="F7910" i="1"/>
  <c r="H1980" i="6" s="1"/>
  <c r="F7897" i="1"/>
  <c r="K1976" i="6" s="1"/>
  <c r="F7885" i="1"/>
  <c r="K1973" i="6" s="1"/>
  <c r="F7871" i="1"/>
  <c r="I1970" i="6" s="1"/>
  <c r="F7858" i="1"/>
  <c r="H1967" i="6" s="1"/>
  <c r="F7846" i="1"/>
  <c r="H1964" i="6" s="1"/>
  <c r="F7833" i="1"/>
  <c r="K1960" i="6" s="1"/>
  <c r="F7821" i="1"/>
  <c r="K1957" i="6" s="1"/>
  <c r="F7807" i="1"/>
  <c r="I1954" i="6" s="1"/>
  <c r="F7794" i="1"/>
  <c r="H1951" i="6" s="1"/>
  <c r="F7782" i="1"/>
  <c r="H1948" i="6" s="1"/>
  <c r="F7769" i="1"/>
  <c r="K1944" i="6" s="1"/>
  <c r="F7757" i="1"/>
  <c r="K1941" i="6" s="1"/>
  <c r="F7743" i="1"/>
  <c r="I1938" i="6" s="1"/>
  <c r="F7730" i="1"/>
  <c r="H1935" i="6" s="1"/>
  <c r="F7718" i="1"/>
  <c r="H1932" i="6" s="1"/>
  <c r="F7705" i="1"/>
  <c r="K1928" i="6" s="1"/>
  <c r="F7693" i="1"/>
  <c r="K1925" i="6" s="1"/>
  <c r="F7679" i="1"/>
  <c r="I1922" i="6" s="1"/>
  <c r="F7666" i="1"/>
  <c r="H1919" i="6" s="1"/>
  <c r="F7654" i="1"/>
  <c r="H1916" i="6" s="1"/>
  <c r="F7641" i="1"/>
  <c r="K1912" i="6" s="1"/>
  <c r="F7629" i="1"/>
  <c r="K1909" i="6" s="1"/>
  <c r="F7615" i="1"/>
  <c r="I1906" i="6" s="1"/>
  <c r="F7602" i="1"/>
  <c r="H1903" i="6" s="1"/>
  <c r="F7590" i="1"/>
  <c r="H1900" i="6" s="1"/>
  <c r="F7577" i="1"/>
  <c r="K1896" i="6" s="1"/>
  <c r="F7565" i="1"/>
  <c r="K1893" i="6" s="1"/>
  <c r="F7551" i="1"/>
  <c r="I1890" i="6" s="1"/>
  <c r="F7538" i="1"/>
  <c r="H1887" i="6" s="1"/>
  <c r="F7526" i="1"/>
  <c r="H1884" i="6" s="1"/>
  <c r="F7513" i="1"/>
  <c r="K1880" i="6" s="1"/>
  <c r="F7501" i="1"/>
  <c r="K1877" i="6" s="1"/>
  <c r="F7487" i="1"/>
  <c r="I1874" i="6" s="1"/>
  <c r="F7474" i="1"/>
  <c r="H1871" i="6" s="1"/>
  <c r="F7462" i="1"/>
  <c r="H1868" i="6" s="1"/>
  <c r="F7449" i="1"/>
  <c r="K1864" i="6" s="1"/>
  <c r="F7437" i="1"/>
  <c r="K1861" i="6" s="1"/>
  <c r="F7423" i="1"/>
  <c r="I1858" i="6" s="1"/>
  <c r="F7410" i="1"/>
  <c r="H1855" i="6" s="1"/>
  <c r="F7398" i="1"/>
  <c r="H1852" i="6" s="1"/>
  <c r="F7385" i="1"/>
  <c r="K1848" i="6" s="1"/>
  <c r="F7373" i="1"/>
  <c r="K1845" i="6" s="1"/>
  <c r="F7359" i="1"/>
  <c r="I1842" i="6" s="1"/>
  <c r="F7346" i="1"/>
  <c r="H1839" i="6" s="1"/>
  <c r="F7334" i="1"/>
  <c r="H1836" i="6" s="1"/>
  <c r="F7321" i="1"/>
  <c r="K1832" i="6" s="1"/>
  <c r="F7309" i="1"/>
  <c r="K1829" i="6" s="1"/>
  <c r="F7295" i="1"/>
  <c r="I1826" i="6" s="1"/>
  <c r="F7282" i="1"/>
  <c r="H1823" i="6" s="1"/>
  <c r="F7270" i="1"/>
  <c r="H1820" i="6" s="1"/>
  <c r="F7257" i="1"/>
  <c r="K1816" i="6" s="1"/>
  <c r="F7245" i="1"/>
  <c r="K1813" i="6" s="1"/>
  <c r="F7231" i="1"/>
  <c r="I1810" i="6" s="1"/>
  <c r="F7218" i="1"/>
  <c r="H1807" i="6" s="1"/>
  <c r="F7206" i="1"/>
  <c r="H1804" i="6" s="1"/>
  <c r="F7193" i="1"/>
  <c r="K1800" i="6" s="1"/>
  <c r="F7181" i="1"/>
  <c r="K1797" i="6" s="1"/>
  <c r="F7167" i="1"/>
  <c r="I1794" i="6" s="1"/>
  <c r="F7154" i="1"/>
  <c r="H1791" i="6" s="1"/>
  <c r="F7142" i="1"/>
  <c r="H1788" i="6" s="1"/>
  <c r="F7129" i="1"/>
  <c r="K1784" i="6" s="1"/>
  <c r="F7117" i="1"/>
  <c r="K1781" i="6" s="1"/>
  <c r="F7103" i="1"/>
  <c r="I1778" i="6" s="1"/>
  <c r="F7090" i="1"/>
  <c r="H1775" i="6" s="1"/>
  <c r="F7078" i="1"/>
  <c r="H1772" i="6" s="1"/>
  <c r="F7065" i="1"/>
  <c r="K1768" i="6" s="1"/>
  <c r="F7053" i="1"/>
  <c r="K1765" i="6" s="1"/>
  <c r="F7039" i="1"/>
  <c r="I1762" i="6" s="1"/>
  <c r="F7026" i="1"/>
  <c r="H1759" i="6" s="1"/>
  <c r="F7014" i="1"/>
  <c r="H1756" i="6" s="1"/>
  <c r="F7001" i="1"/>
  <c r="K1752" i="6" s="1"/>
  <c r="F6989" i="1"/>
  <c r="K1749" i="6" s="1"/>
  <c r="F6975" i="1"/>
  <c r="I1746" i="6" s="1"/>
  <c r="F6962" i="1"/>
  <c r="H1743" i="6" s="1"/>
  <c r="F6950" i="1"/>
  <c r="H1740" i="6" s="1"/>
  <c r="F6937" i="1"/>
  <c r="K1736" i="6" s="1"/>
  <c r="F6925" i="1"/>
  <c r="K1733" i="6" s="1"/>
  <c r="F6911" i="1"/>
  <c r="I1730" i="6" s="1"/>
  <c r="F6898" i="1"/>
  <c r="H1727" i="6" s="1"/>
  <c r="F6886" i="1"/>
  <c r="H1724" i="6" s="1"/>
  <c r="F6873" i="1"/>
  <c r="K1720" i="6" s="1"/>
  <c r="F6861" i="1"/>
  <c r="K1717" i="6" s="1"/>
  <c r="F6847" i="1"/>
  <c r="I1714" i="6" s="1"/>
  <c r="F6834" i="1"/>
  <c r="H1711" i="6" s="1"/>
  <c r="F6822" i="1"/>
  <c r="H1708" i="6" s="1"/>
  <c r="F6809" i="1"/>
  <c r="K1704" i="6" s="1"/>
  <c r="F6797" i="1"/>
  <c r="K1701" i="6" s="1"/>
  <c r="F6783" i="1"/>
  <c r="I1698" i="6" s="1"/>
  <c r="F6770" i="1"/>
  <c r="H1695" i="6" s="1"/>
  <c r="F6758" i="1"/>
  <c r="H1692" i="6" s="1"/>
  <c r="F6745" i="1"/>
  <c r="K1688" i="6" s="1"/>
  <c r="F6733" i="1"/>
  <c r="K1685" i="6" s="1"/>
  <c r="F6719" i="1"/>
  <c r="I1682" i="6" s="1"/>
  <c r="F6706" i="1"/>
  <c r="H1679" i="6" s="1"/>
  <c r="F6694" i="1"/>
  <c r="H1676" i="6" s="1"/>
  <c r="F6681" i="1"/>
  <c r="K1672" i="6" s="1"/>
  <c r="F6669" i="1"/>
  <c r="K1669" i="6" s="1"/>
  <c r="F6655" i="1"/>
  <c r="I1666" i="6" s="1"/>
  <c r="F6642" i="1"/>
  <c r="H1663" i="6" s="1"/>
  <c r="F6630" i="1"/>
  <c r="H1660" i="6" s="1"/>
  <c r="F6617" i="1"/>
  <c r="K1656" i="6" s="1"/>
  <c r="F6605" i="1"/>
  <c r="K1653" i="6" s="1"/>
  <c r="F6591" i="1"/>
  <c r="I1650" i="6" s="1"/>
  <c r="F6578" i="1"/>
  <c r="H1647" i="6" s="1"/>
  <c r="F6566" i="1"/>
  <c r="H1644" i="6" s="1"/>
  <c r="F6553" i="1"/>
  <c r="K1640" i="6" s="1"/>
  <c r="F6541" i="1"/>
  <c r="K1637" i="6" s="1"/>
  <c r="F6527" i="1"/>
  <c r="I1634" i="6" s="1"/>
  <c r="F6514" i="1"/>
  <c r="H1631" i="6" s="1"/>
  <c r="F6502" i="1"/>
  <c r="H1628" i="6" s="1"/>
  <c r="F6489" i="1"/>
  <c r="K1624" i="6" s="1"/>
  <c r="F6477" i="1"/>
  <c r="K1621" i="6" s="1"/>
  <c r="F6463" i="1"/>
  <c r="I1618" i="6" s="1"/>
  <c r="F6450" i="1"/>
  <c r="H1615" i="6" s="1"/>
  <c r="F6438" i="1"/>
  <c r="H1612" i="6" s="1"/>
  <c r="F6425" i="1"/>
  <c r="K1608" i="6" s="1"/>
  <c r="F6413" i="1"/>
  <c r="K1605" i="6" s="1"/>
  <c r="F6399" i="1"/>
  <c r="I1602" i="6" s="1"/>
  <c r="F6386" i="1"/>
  <c r="H1599" i="6" s="1"/>
  <c r="F6374" i="1"/>
  <c r="H1596" i="6" s="1"/>
  <c r="F6361" i="1"/>
  <c r="K1592" i="6" s="1"/>
  <c r="F6349" i="1"/>
  <c r="K1589" i="6" s="1"/>
  <c r="F6335" i="1"/>
  <c r="I1586" i="6" s="1"/>
  <c r="F6322" i="1"/>
  <c r="H1583" i="6" s="1"/>
  <c r="F6310" i="1"/>
  <c r="H1580" i="6" s="1"/>
  <c r="F6297" i="1"/>
  <c r="K1576" i="6" s="1"/>
  <c r="F6285" i="1"/>
  <c r="K1573" i="6" s="1"/>
  <c r="F6271" i="1"/>
  <c r="I1570" i="6" s="1"/>
  <c r="F6258" i="1"/>
  <c r="H1567" i="6" s="1"/>
  <c r="F6246" i="1"/>
  <c r="H1564" i="6" s="1"/>
  <c r="F6233" i="1"/>
  <c r="K1560" i="6" s="1"/>
  <c r="F6221" i="1"/>
  <c r="K1557" i="6" s="1"/>
  <c r="F6207" i="1"/>
  <c r="I1554" i="6" s="1"/>
  <c r="F6194" i="1"/>
  <c r="H1551" i="6" s="1"/>
  <c r="F6182" i="1"/>
  <c r="H1548" i="6" s="1"/>
  <c r="F6169" i="1"/>
  <c r="K1544" i="6" s="1"/>
  <c r="F6157" i="1"/>
  <c r="K1541" i="6" s="1"/>
  <c r="F6143" i="1"/>
  <c r="I1538" i="6" s="1"/>
  <c r="F6130" i="1"/>
  <c r="H1535" i="6" s="1"/>
  <c r="F6118" i="1"/>
  <c r="H1532" i="6" s="1"/>
  <c r="F6105" i="1"/>
  <c r="K1528" i="6" s="1"/>
  <c r="F6093" i="1"/>
  <c r="K1525" i="6" s="1"/>
  <c r="F6079" i="1"/>
  <c r="I1522" i="6" s="1"/>
  <c r="F6066" i="1"/>
  <c r="H1519" i="6" s="1"/>
  <c r="F6054" i="1"/>
  <c r="H1516" i="6" s="1"/>
  <c r="F6041" i="1"/>
  <c r="K1512" i="6" s="1"/>
  <c r="F6029" i="1"/>
  <c r="K1509" i="6" s="1"/>
  <c r="F6015" i="1"/>
  <c r="I1506" i="6" s="1"/>
  <c r="F6002" i="1"/>
  <c r="H1503" i="6" s="1"/>
  <c r="F5990" i="1"/>
  <c r="H1500" i="6" s="1"/>
  <c r="F5977" i="1"/>
  <c r="K1496" i="6" s="1"/>
  <c r="F5965" i="1"/>
  <c r="K1493" i="6" s="1"/>
  <c r="F5951" i="1"/>
  <c r="I1490" i="6" s="1"/>
  <c r="F5938" i="1"/>
  <c r="H1487" i="6" s="1"/>
  <c r="F5926" i="1"/>
  <c r="H1484" i="6" s="1"/>
  <c r="F5913" i="1"/>
  <c r="K1480" i="6" s="1"/>
  <c r="F5901" i="1"/>
  <c r="K1477" i="6" s="1"/>
  <c r="F5887" i="1"/>
  <c r="I1474" i="6" s="1"/>
  <c r="F5874" i="1"/>
  <c r="H1471" i="6" s="1"/>
  <c r="F5862" i="1"/>
  <c r="H1468" i="6" s="1"/>
  <c r="F5849" i="1"/>
  <c r="K1464" i="6" s="1"/>
  <c r="F5837" i="1"/>
  <c r="K1461" i="6" s="1"/>
  <c r="F5823" i="1"/>
  <c r="I1458" i="6" s="1"/>
  <c r="F5810" i="1"/>
  <c r="H1455" i="6" s="1"/>
  <c r="F5798" i="1"/>
  <c r="H1452" i="6" s="1"/>
  <c r="F5785" i="1"/>
  <c r="K1448" i="6" s="1"/>
  <c r="F5773" i="1"/>
  <c r="K1445" i="6" s="1"/>
  <c r="F5759" i="1"/>
  <c r="I1442" i="6" s="1"/>
  <c r="F5746" i="1"/>
  <c r="H1439" i="6" s="1"/>
  <c r="F5734" i="1"/>
  <c r="H1436" i="6" s="1"/>
  <c r="F5721" i="1"/>
  <c r="K1432" i="6" s="1"/>
  <c r="F5709" i="1"/>
  <c r="K1429" i="6" s="1"/>
  <c r="F5695" i="1"/>
  <c r="I1426" i="6" s="1"/>
  <c r="F5682" i="1"/>
  <c r="H1423" i="6" s="1"/>
  <c r="F5670" i="1"/>
  <c r="H1420" i="6" s="1"/>
  <c r="F5657" i="1"/>
  <c r="K1416" i="6" s="1"/>
  <c r="F5645" i="1"/>
  <c r="K1413" i="6" s="1"/>
  <c r="F5631" i="1"/>
  <c r="I1410" i="6" s="1"/>
  <c r="F5618" i="1"/>
  <c r="H1407" i="6" s="1"/>
  <c r="F5606" i="1"/>
  <c r="H1404" i="6" s="1"/>
  <c r="F5593" i="1"/>
  <c r="K1400" i="6" s="1"/>
  <c r="F5581" i="1"/>
  <c r="K1397" i="6" s="1"/>
  <c r="F5567" i="1"/>
  <c r="I1394" i="6" s="1"/>
  <c r="F5554" i="1"/>
  <c r="H1391" i="6" s="1"/>
  <c r="F5542" i="1"/>
  <c r="H1388" i="6" s="1"/>
  <c r="F5529" i="1"/>
  <c r="K1384" i="6" s="1"/>
  <c r="F5517" i="1"/>
  <c r="K1381" i="6" s="1"/>
  <c r="F5503" i="1"/>
  <c r="I1378" i="6" s="1"/>
  <c r="F5490" i="1"/>
  <c r="H1375" i="6" s="1"/>
  <c r="F5478" i="1"/>
  <c r="H1372" i="6" s="1"/>
  <c r="F5465" i="1"/>
  <c r="K1368" i="6" s="1"/>
  <c r="F5453" i="1"/>
  <c r="K1365" i="6" s="1"/>
  <c r="F5439" i="1"/>
  <c r="I1362" i="6" s="1"/>
  <c r="F5426" i="1"/>
  <c r="H1359" i="6" s="1"/>
  <c r="F5414" i="1"/>
  <c r="H1356" i="6" s="1"/>
  <c r="F5401" i="1"/>
  <c r="K1352" i="6" s="1"/>
  <c r="F5389" i="1"/>
  <c r="K1349" i="6" s="1"/>
  <c r="F5375" i="1"/>
  <c r="I1346" i="6" s="1"/>
  <c r="F5362" i="1"/>
  <c r="H1343" i="6" s="1"/>
  <c r="F5350" i="1"/>
  <c r="H1340" i="6" s="1"/>
  <c r="F5337" i="1"/>
  <c r="K1336" i="6" s="1"/>
  <c r="F5325" i="1"/>
  <c r="K1333" i="6" s="1"/>
  <c r="F5311" i="1"/>
  <c r="I1330" i="6" s="1"/>
  <c r="F5298" i="1"/>
  <c r="H1327" i="6" s="1"/>
  <c r="F5286" i="1"/>
  <c r="H1324" i="6" s="1"/>
  <c r="F5273" i="1"/>
  <c r="K1320" i="6" s="1"/>
  <c r="F5261" i="1"/>
  <c r="K1317" i="6" s="1"/>
  <c r="F5247" i="1"/>
  <c r="I1314" i="6" s="1"/>
  <c r="F5234" i="1"/>
  <c r="H1311" i="6" s="1"/>
  <c r="F5222" i="1"/>
  <c r="H1308" i="6" s="1"/>
  <c r="F5209" i="1"/>
  <c r="K1304" i="6" s="1"/>
  <c r="F5197" i="1"/>
  <c r="K1301" i="6" s="1"/>
  <c r="F5183" i="1"/>
  <c r="I1298" i="6" s="1"/>
  <c r="F5170" i="1"/>
  <c r="H1295" i="6" s="1"/>
  <c r="F5158" i="1"/>
  <c r="H1292" i="6" s="1"/>
  <c r="F5145" i="1"/>
  <c r="K1288" i="6" s="1"/>
  <c r="F5133" i="1"/>
  <c r="K1285" i="6" s="1"/>
  <c r="F5119" i="1"/>
  <c r="I1282" i="6" s="1"/>
  <c r="F5106" i="1"/>
  <c r="H1279" i="6" s="1"/>
  <c r="F5094" i="1"/>
  <c r="H1276" i="6" s="1"/>
  <c r="F5081" i="1"/>
  <c r="K1272" i="6" s="1"/>
  <c r="F5069" i="1"/>
  <c r="K1269" i="6" s="1"/>
  <c r="F5055" i="1"/>
  <c r="I1266" i="6" s="1"/>
  <c r="F5042" i="1"/>
  <c r="H1263" i="6" s="1"/>
  <c r="F5030" i="1"/>
  <c r="H1260" i="6" s="1"/>
  <c r="F5017" i="1"/>
  <c r="K1256" i="6" s="1"/>
  <c r="F5005" i="1"/>
  <c r="K1253" i="6" s="1"/>
  <c r="F4991" i="1"/>
  <c r="I1250" i="6" s="1"/>
  <c r="F4978" i="1"/>
  <c r="H1247" i="6" s="1"/>
  <c r="F4966" i="1"/>
  <c r="H1244" i="6" s="1"/>
  <c r="F4953" i="1"/>
  <c r="K1240" i="6" s="1"/>
  <c r="F4941" i="1"/>
  <c r="K1237" i="6" s="1"/>
  <c r="F4927" i="1"/>
  <c r="I1234" i="6" s="1"/>
  <c r="F4914" i="1"/>
  <c r="H1231" i="6" s="1"/>
  <c r="F4902" i="1"/>
  <c r="H1228" i="6" s="1"/>
  <c r="F4889" i="1"/>
  <c r="K1224" i="6" s="1"/>
  <c r="F4877" i="1"/>
  <c r="K1221" i="6" s="1"/>
  <c r="F4863" i="1"/>
  <c r="I1218" i="6" s="1"/>
  <c r="F4850" i="1"/>
  <c r="H1215" i="6" s="1"/>
  <c r="F4838" i="1"/>
  <c r="H1212" i="6" s="1"/>
  <c r="F4825" i="1"/>
  <c r="K1208" i="6" s="1"/>
  <c r="F4813" i="1"/>
  <c r="K1205" i="6" s="1"/>
  <c r="F4799" i="1"/>
  <c r="I1202" i="6" s="1"/>
  <c r="F4786" i="1"/>
  <c r="H1199" i="6" s="1"/>
  <c r="F4774" i="1"/>
  <c r="H1196" i="6" s="1"/>
  <c r="F4761" i="1"/>
  <c r="K1192" i="6" s="1"/>
  <c r="F4749" i="1"/>
  <c r="K1189" i="6" s="1"/>
  <c r="F4735" i="1"/>
  <c r="I1186" i="6" s="1"/>
  <c r="F4722" i="1"/>
  <c r="H1183" i="6" s="1"/>
  <c r="F4710" i="1"/>
  <c r="H1180" i="6" s="1"/>
  <c r="F4697" i="1"/>
  <c r="K1176" i="6" s="1"/>
  <c r="F4685" i="1"/>
  <c r="K1173" i="6" s="1"/>
  <c r="F4671" i="1"/>
  <c r="I1170" i="6" s="1"/>
  <c r="F4658" i="1"/>
  <c r="H1167" i="6" s="1"/>
  <c r="F4646" i="1"/>
  <c r="H1164" i="6" s="1"/>
  <c r="F4633" i="1"/>
  <c r="K1160" i="6" s="1"/>
  <c r="F4621" i="1"/>
  <c r="K1157" i="6" s="1"/>
  <c r="F4607" i="1"/>
  <c r="I1154" i="6" s="1"/>
  <c r="F4594" i="1"/>
  <c r="H1151" i="6" s="1"/>
  <c r="F4582" i="1"/>
  <c r="H1148" i="6" s="1"/>
  <c r="F4569" i="1"/>
  <c r="K1144" i="6" s="1"/>
  <c r="F4557" i="1"/>
  <c r="K1141" i="6" s="1"/>
  <c r="F4543" i="1"/>
  <c r="I1138" i="6" s="1"/>
  <c r="F4530" i="1"/>
  <c r="H1135" i="6" s="1"/>
  <c r="F4518" i="1"/>
  <c r="H1132" i="6" s="1"/>
  <c r="F4505" i="1"/>
  <c r="K1128" i="6" s="1"/>
  <c r="F4493" i="1"/>
  <c r="K1125" i="6" s="1"/>
  <c r="F4479" i="1"/>
  <c r="I1122" i="6" s="1"/>
  <c r="F4466" i="1"/>
  <c r="H1119" i="6" s="1"/>
  <c r="F4454" i="1"/>
  <c r="H1116" i="6" s="1"/>
  <c r="F4441" i="1"/>
  <c r="K1112" i="6" s="1"/>
  <c r="F4429" i="1"/>
  <c r="K1109" i="6" s="1"/>
  <c r="F4415" i="1"/>
  <c r="I1106" i="6" s="1"/>
  <c r="F4402" i="1"/>
  <c r="H1103" i="6" s="1"/>
  <c r="F4390" i="1"/>
  <c r="H1100" i="6" s="1"/>
  <c r="F4377" i="1"/>
  <c r="K1096" i="6" s="1"/>
  <c r="F4365" i="1"/>
  <c r="K1093" i="6" s="1"/>
  <c r="F4351" i="1"/>
  <c r="I1090" i="6" s="1"/>
  <c r="F4338" i="1"/>
  <c r="H1087" i="6" s="1"/>
  <c r="F4326" i="1"/>
  <c r="H1084" i="6" s="1"/>
  <c r="F4313" i="1"/>
  <c r="K1080" i="6" s="1"/>
  <c r="F4301" i="1"/>
  <c r="K1077" i="6" s="1"/>
  <c r="F4287" i="1"/>
  <c r="I1074" i="6" s="1"/>
  <c r="F4274" i="1"/>
  <c r="H1071" i="6" s="1"/>
  <c r="F4262" i="1"/>
  <c r="H1068" i="6" s="1"/>
  <c r="F4249" i="1"/>
  <c r="K1064" i="6" s="1"/>
  <c r="F4237" i="1"/>
  <c r="K1061" i="6" s="1"/>
  <c r="F4223" i="1"/>
  <c r="I1058" i="6" s="1"/>
  <c r="F4210" i="1"/>
  <c r="H1055" i="6" s="1"/>
  <c r="F4198" i="1"/>
  <c r="H1052" i="6" s="1"/>
  <c r="F4185" i="1"/>
  <c r="K1048" i="6" s="1"/>
  <c r="F4173" i="1"/>
  <c r="K1045" i="6" s="1"/>
  <c r="F4159" i="1"/>
  <c r="I1042" i="6" s="1"/>
  <c r="F4146" i="1"/>
  <c r="H1039" i="6" s="1"/>
  <c r="F4134" i="1"/>
  <c r="H1036" i="6" s="1"/>
  <c r="F4121" i="1"/>
  <c r="K1032" i="6" s="1"/>
  <c r="F4109" i="1"/>
  <c r="K1029" i="6" s="1"/>
  <c r="F4095" i="1"/>
  <c r="I1026" i="6" s="1"/>
  <c r="F4082" i="1"/>
  <c r="H1023" i="6" s="1"/>
  <c r="F4070" i="1"/>
  <c r="H1020" i="6" s="1"/>
  <c r="F4057" i="1"/>
  <c r="K1016" i="6" s="1"/>
  <c r="F4045" i="1"/>
  <c r="K1013" i="6" s="1"/>
  <c r="F4031" i="1"/>
  <c r="I1010" i="6" s="1"/>
  <c r="F4018" i="1"/>
  <c r="H1007" i="6" s="1"/>
  <c r="F4006" i="1"/>
  <c r="H1004" i="6" s="1"/>
  <c r="F3993" i="1"/>
  <c r="K1000" i="6" s="1"/>
  <c r="F3981" i="1"/>
  <c r="K997" i="6" s="1"/>
  <c r="F3967" i="1"/>
  <c r="I994" i="6" s="1"/>
  <c r="F3954" i="1"/>
  <c r="H991" i="6" s="1"/>
  <c r="F3942" i="1"/>
  <c r="H988" i="6" s="1"/>
  <c r="F3929" i="1"/>
  <c r="K984" i="6" s="1"/>
  <c r="F3917" i="1"/>
  <c r="K981" i="6" s="1"/>
  <c r="F3903" i="1"/>
  <c r="I978" i="6" s="1"/>
  <c r="F3890" i="1"/>
  <c r="H975" i="6" s="1"/>
  <c r="F3878" i="1"/>
  <c r="H972" i="6" s="1"/>
  <c r="F3865" i="1"/>
  <c r="K968" i="6" s="1"/>
  <c r="F3853" i="1"/>
  <c r="K965" i="6" s="1"/>
  <c r="F3839" i="1"/>
  <c r="I962" i="6" s="1"/>
  <c r="F3826" i="1"/>
  <c r="H959" i="6" s="1"/>
  <c r="F3814" i="1"/>
  <c r="H956" i="6" s="1"/>
  <c r="F3801" i="1"/>
  <c r="K952" i="6" s="1"/>
  <c r="F3789" i="1"/>
  <c r="K949" i="6" s="1"/>
  <c r="F3775" i="1"/>
  <c r="I946" i="6" s="1"/>
  <c r="F3762" i="1"/>
  <c r="H943" i="6" s="1"/>
  <c r="F3750" i="1"/>
  <c r="H940" i="6" s="1"/>
  <c r="F3737" i="1"/>
  <c r="K936" i="6" s="1"/>
  <c r="F3725" i="1"/>
  <c r="K933" i="6" s="1"/>
  <c r="F3711" i="1"/>
  <c r="I930" i="6" s="1"/>
  <c r="F3698" i="1"/>
  <c r="H927" i="6" s="1"/>
  <c r="F3686" i="1"/>
  <c r="H924" i="6" s="1"/>
  <c r="F3673" i="1"/>
  <c r="K920" i="6" s="1"/>
  <c r="F3661" i="1"/>
  <c r="K917" i="6" s="1"/>
  <c r="F3647" i="1"/>
  <c r="I914" i="6" s="1"/>
  <c r="F3634" i="1"/>
  <c r="H911" i="6" s="1"/>
  <c r="F3622" i="1"/>
  <c r="H908" i="6" s="1"/>
  <c r="F3609" i="1"/>
  <c r="K904" i="6" s="1"/>
  <c r="F3597" i="1"/>
  <c r="K901" i="6" s="1"/>
  <c r="F3583" i="1"/>
  <c r="I898" i="6" s="1"/>
  <c r="F3570" i="1"/>
  <c r="H895" i="6" s="1"/>
  <c r="F3558" i="1"/>
  <c r="H892" i="6" s="1"/>
  <c r="F3545" i="1"/>
  <c r="K888" i="6" s="1"/>
  <c r="F3533" i="1"/>
  <c r="K885" i="6" s="1"/>
  <c r="F3519" i="1"/>
  <c r="I882" i="6" s="1"/>
  <c r="F3506" i="1"/>
  <c r="H879" i="6" s="1"/>
  <c r="F3494" i="1"/>
  <c r="H876" i="6" s="1"/>
  <c r="F3481" i="1"/>
  <c r="K872" i="6" s="1"/>
  <c r="F3469" i="1"/>
  <c r="K869" i="6" s="1"/>
  <c r="F3455" i="1"/>
  <c r="I866" i="6" s="1"/>
  <c r="F3442" i="1"/>
  <c r="H863" i="6" s="1"/>
  <c r="F3430" i="1"/>
  <c r="H860" i="6" s="1"/>
  <c r="F3417" i="1"/>
  <c r="K856" i="6" s="1"/>
  <c r="F3405" i="1"/>
  <c r="K853" i="6" s="1"/>
  <c r="F3391" i="1"/>
  <c r="I850" i="6" s="1"/>
  <c r="F3378" i="1"/>
  <c r="H847" i="6" s="1"/>
  <c r="F3366" i="1"/>
  <c r="H844" i="6" s="1"/>
  <c r="F3353" i="1"/>
  <c r="K840" i="6" s="1"/>
  <c r="F3341" i="1"/>
  <c r="K837" i="6" s="1"/>
  <c r="F3327" i="1"/>
  <c r="I834" i="6" s="1"/>
  <c r="F3314" i="1"/>
  <c r="H831" i="6" s="1"/>
  <c r="F3302" i="1"/>
  <c r="H828" i="6" s="1"/>
  <c r="F3289" i="1"/>
  <c r="K824" i="6" s="1"/>
  <c r="F3277" i="1"/>
  <c r="K821" i="6" s="1"/>
  <c r="F3263" i="1"/>
  <c r="I818" i="6" s="1"/>
  <c r="F3250" i="1"/>
  <c r="H815" i="6" s="1"/>
  <c r="F3238" i="1"/>
  <c r="H812" i="6" s="1"/>
  <c r="F3225" i="1"/>
  <c r="K808" i="6" s="1"/>
  <c r="F3213" i="1"/>
  <c r="K805" i="6" s="1"/>
  <c r="F3199" i="1"/>
  <c r="I802" i="6" s="1"/>
  <c r="F3186" i="1"/>
  <c r="H799" i="6" s="1"/>
  <c r="F3174" i="1"/>
  <c r="H796" i="6" s="1"/>
  <c r="F3161" i="1"/>
  <c r="K792" i="6" s="1"/>
  <c r="F3149" i="1"/>
  <c r="K789" i="6" s="1"/>
  <c r="F3135" i="1"/>
  <c r="I786" i="6" s="1"/>
  <c r="F3122" i="1"/>
  <c r="H783" i="6" s="1"/>
  <c r="F3110" i="1"/>
  <c r="H780" i="6" s="1"/>
  <c r="F3097" i="1"/>
  <c r="K776" i="6" s="1"/>
  <c r="F3085" i="1"/>
  <c r="K773" i="6" s="1"/>
  <c r="F3071" i="1"/>
  <c r="I770" i="6" s="1"/>
  <c r="F3058" i="1"/>
  <c r="H767" i="6" s="1"/>
  <c r="F3046" i="1"/>
  <c r="H764" i="6" s="1"/>
  <c r="F3033" i="1"/>
  <c r="K760" i="6" s="1"/>
  <c r="F3021" i="1"/>
  <c r="K757" i="6" s="1"/>
  <c r="F3007" i="1"/>
  <c r="I754" i="6" s="1"/>
  <c r="F2994" i="1"/>
  <c r="H751" i="6" s="1"/>
  <c r="F2982" i="1"/>
  <c r="H748" i="6" s="1"/>
  <c r="F2969" i="1"/>
  <c r="K744" i="6" s="1"/>
  <c r="F2957" i="1"/>
  <c r="K741" i="6" s="1"/>
  <c r="F2943" i="1"/>
  <c r="I738" i="6" s="1"/>
  <c r="F2930" i="1"/>
  <c r="H735" i="6" s="1"/>
  <c r="F2918" i="1"/>
  <c r="H732" i="6" s="1"/>
  <c r="F2905" i="1"/>
  <c r="K728" i="6" s="1"/>
  <c r="F2893" i="1"/>
  <c r="K725" i="6" s="1"/>
  <c r="F2879" i="1"/>
  <c r="I722" i="6" s="1"/>
  <c r="F2866" i="1"/>
  <c r="H719" i="6" s="1"/>
  <c r="F2854" i="1"/>
  <c r="H716" i="6" s="1"/>
  <c r="F2841" i="1"/>
  <c r="K712" i="6" s="1"/>
  <c r="F2829" i="1"/>
  <c r="K709" i="6" s="1"/>
  <c r="F2815" i="1"/>
  <c r="I706" i="6" s="1"/>
  <c r="F2802" i="1"/>
  <c r="H703" i="6" s="1"/>
  <c r="F2790" i="1"/>
  <c r="H700" i="6" s="1"/>
  <c r="F2777" i="1"/>
  <c r="K696" i="6" s="1"/>
  <c r="F2765" i="1"/>
  <c r="K693" i="6" s="1"/>
  <c r="F2751" i="1"/>
  <c r="I690" i="6" s="1"/>
  <c r="F2738" i="1"/>
  <c r="H687" i="6" s="1"/>
  <c r="F2726" i="1"/>
  <c r="H684" i="6" s="1"/>
  <c r="F2713" i="1"/>
  <c r="K680" i="6" s="1"/>
  <c r="F2701" i="1"/>
  <c r="K677" i="6" s="1"/>
  <c r="F2687" i="1"/>
  <c r="I674" i="6" s="1"/>
  <c r="F2674" i="1"/>
  <c r="H671" i="6" s="1"/>
  <c r="F2662" i="1"/>
  <c r="H668" i="6" s="1"/>
  <c r="F2649" i="1"/>
  <c r="K664" i="6" s="1"/>
  <c r="F2637" i="1"/>
  <c r="K661" i="6" s="1"/>
  <c r="F2623" i="1"/>
  <c r="I658" i="6" s="1"/>
  <c r="F2610" i="1"/>
  <c r="H655" i="6" s="1"/>
  <c r="F2598" i="1"/>
  <c r="H652" i="6" s="1"/>
  <c r="F2585" i="1"/>
  <c r="K648" i="6" s="1"/>
  <c r="F2573" i="1"/>
  <c r="K645" i="6" s="1"/>
  <c r="F2559" i="1"/>
  <c r="I642" i="6" s="1"/>
  <c r="F2546" i="1"/>
  <c r="H639" i="6" s="1"/>
  <c r="F2534" i="1"/>
  <c r="H636" i="6" s="1"/>
  <c r="F2521" i="1"/>
  <c r="K632" i="6" s="1"/>
  <c r="F2509" i="1"/>
  <c r="K629" i="6" s="1"/>
  <c r="F2495" i="1"/>
  <c r="I626" i="6" s="1"/>
  <c r="F2482" i="1"/>
  <c r="H623" i="6" s="1"/>
  <c r="F2470" i="1"/>
  <c r="H620" i="6" s="1"/>
  <c r="F2457" i="1"/>
  <c r="K616" i="6" s="1"/>
  <c r="F2445" i="1"/>
  <c r="K613" i="6" s="1"/>
  <c r="F2431" i="1"/>
  <c r="I610" i="6" s="1"/>
  <c r="F2418" i="1"/>
  <c r="H607" i="6" s="1"/>
  <c r="F2406" i="1"/>
  <c r="H604" i="6" s="1"/>
  <c r="F2393" i="1"/>
  <c r="K600" i="6" s="1"/>
  <c r="F2381" i="1"/>
  <c r="K597" i="6" s="1"/>
  <c r="F2367" i="1"/>
  <c r="I594" i="6" s="1"/>
  <c r="F2354" i="1"/>
  <c r="H591" i="6" s="1"/>
  <c r="F2342" i="1"/>
  <c r="H588" i="6" s="1"/>
  <c r="F2329" i="1"/>
  <c r="K584" i="6" s="1"/>
  <c r="F2317" i="1"/>
  <c r="K581" i="6" s="1"/>
  <c r="F2303" i="1"/>
  <c r="I578" i="6" s="1"/>
  <c r="F2290" i="1"/>
  <c r="H575" i="6" s="1"/>
  <c r="F2278" i="1"/>
  <c r="H572" i="6" s="1"/>
  <c r="F2265" i="1"/>
  <c r="K568" i="6" s="1"/>
  <c r="F2253" i="1"/>
  <c r="K565" i="6" s="1"/>
  <c r="F2239" i="1"/>
  <c r="I562" i="6" s="1"/>
  <c r="F2226" i="1"/>
  <c r="H559" i="6" s="1"/>
  <c r="F2214" i="1"/>
  <c r="H556" i="6" s="1"/>
  <c r="F2201" i="1"/>
  <c r="K552" i="6" s="1"/>
  <c r="F2189" i="1"/>
  <c r="K549" i="6" s="1"/>
  <c r="F2175" i="1"/>
  <c r="I546" i="6" s="1"/>
  <c r="F2162" i="1"/>
  <c r="H543" i="6" s="1"/>
  <c r="F2150" i="1"/>
  <c r="H540" i="6" s="1"/>
  <c r="F2137" i="1"/>
  <c r="K536" i="6" s="1"/>
  <c r="F2125" i="1"/>
  <c r="K533" i="6" s="1"/>
  <c r="F2111" i="1"/>
  <c r="I530" i="6" s="1"/>
  <c r="F2098" i="1"/>
  <c r="H527" i="6" s="1"/>
  <c r="F2086" i="1"/>
  <c r="H524" i="6" s="1"/>
  <c r="F2073" i="1"/>
  <c r="K520" i="6" s="1"/>
  <c r="F2061" i="1"/>
  <c r="K517" i="6" s="1"/>
  <c r="F2047" i="1"/>
  <c r="I514" i="6" s="1"/>
  <c r="F2034" i="1"/>
  <c r="H511" i="6" s="1"/>
  <c r="F2022" i="1"/>
  <c r="H508" i="6" s="1"/>
  <c r="F2009" i="1"/>
  <c r="K504" i="6" s="1"/>
  <c r="F1997" i="1"/>
  <c r="K501" i="6" s="1"/>
  <c r="F1983" i="1"/>
  <c r="I498" i="6" s="1"/>
  <c r="F1970" i="1"/>
  <c r="H495" i="6" s="1"/>
  <c r="F1958" i="1"/>
  <c r="H492" i="6" s="1"/>
  <c r="F1945" i="1"/>
  <c r="K488" i="6" s="1"/>
  <c r="F1933" i="1"/>
  <c r="K485" i="6" s="1"/>
  <c r="F1919" i="1"/>
  <c r="I482" i="6" s="1"/>
  <c r="F1906" i="1"/>
  <c r="H479" i="6" s="1"/>
  <c r="F1894" i="1"/>
  <c r="H476" i="6" s="1"/>
  <c r="F1881" i="1"/>
  <c r="K472" i="6" s="1"/>
  <c r="F1869" i="1"/>
  <c r="K469" i="6" s="1"/>
  <c r="F1855" i="1"/>
  <c r="I466" i="6" s="1"/>
  <c r="F1842" i="1"/>
  <c r="H463" i="6" s="1"/>
  <c r="F1830" i="1"/>
  <c r="H460" i="6" s="1"/>
  <c r="F1817" i="1"/>
  <c r="K456" i="6" s="1"/>
  <c r="F1805" i="1"/>
  <c r="K453" i="6" s="1"/>
  <c r="F1791" i="1"/>
  <c r="I450" i="6" s="1"/>
  <c r="F1778" i="1"/>
  <c r="H447" i="6" s="1"/>
  <c r="F1766" i="1"/>
  <c r="H444" i="6" s="1"/>
  <c r="F1753" i="1"/>
  <c r="K440" i="6" s="1"/>
  <c r="F1741" i="1"/>
  <c r="K437" i="6" s="1"/>
  <c r="F1727" i="1"/>
  <c r="I434" i="6" s="1"/>
  <c r="F1714" i="1"/>
  <c r="H431" i="6" s="1"/>
  <c r="F1702" i="1"/>
  <c r="H428" i="6" s="1"/>
  <c r="F1689" i="1"/>
  <c r="K424" i="6" s="1"/>
  <c r="F1677" i="1"/>
  <c r="K421" i="6" s="1"/>
  <c r="F1663" i="1"/>
  <c r="I418" i="6" s="1"/>
  <c r="F1650" i="1"/>
  <c r="H415" i="6" s="1"/>
  <c r="F1638" i="1"/>
  <c r="H412" i="6" s="1"/>
  <c r="F1625" i="1"/>
  <c r="K408" i="6" s="1"/>
  <c r="F1613" i="1"/>
  <c r="K405" i="6" s="1"/>
  <c r="F1599" i="1"/>
  <c r="I402" i="6" s="1"/>
  <c r="F1586" i="1"/>
  <c r="H399" i="6" s="1"/>
  <c r="F1574" i="1"/>
  <c r="H396" i="6" s="1"/>
  <c r="F1561" i="1"/>
  <c r="K392" i="6" s="1"/>
  <c r="F1549" i="1"/>
  <c r="K389" i="6" s="1"/>
  <c r="F1535" i="1"/>
  <c r="I386" i="6" s="1"/>
  <c r="F1522" i="1"/>
  <c r="H383" i="6" s="1"/>
  <c r="F1510" i="1"/>
  <c r="H380" i="6" s="1"/>
  <c r="F1497" i="1"/>
  <c r="K376" i="6" s="1"/>
  <c r="F1485" i="1"/>
  <c r="K373" i="6" s="1"/>
  <c r="F1471" i="1"/>
  <c r="I370" i="6" s="1"/>
  <c r="F1458" i="1"/>
  <c r="H367" i="6" s="1"/>
  <c r="F1446" i="1"/>
  <c r="H364" i="6" s="1"/>
  <c r="F1433" i="1"/>
  <c r="K360" i="6" s="1"/>
  <c r="F1421" i="1"/>
  <c r="K357" i="6" s="1"/>
  <c r="F1407" i="1"/>
  <c r="I354" i="6" s="1"/>
  <c r="F1394" i="1"/>
  <c r="H351" i="6" s="1"/>
  <c r="F1382" i="1"/>
  <c r="H348" i="6" s="1"/>
  <c r="F1369" i="1"/>
  <c r="K344" i="6" s="1"/>
  <c r="F1357" i="1"/>
  <c r="K341" i="6" s="1"/>
  <c r="F1343" i="1"/>
  <c r="I338" i="6" s="1"/>
  <c r="F1330" i="1"/>
  <c r="H335" i="6" s="1"/>
  <c r="F1318" i="1"/>
  <c r="H332" i="6" s="1"/>
  <c r="F1305" i="1"/>
  <c r="K328" i="6" s="1"/>
  <c r="F1293" i="1"/>
  <c r="K325" i="6" s="1"/>
  <c r="F1279" i="1"/>
  <c r="I322" i="6" s="1"/>
  <c r="F1266" i="1"/>
  <c r="H319" i="6" s="1"/>
  <c r="F1254" i="1"/>
  <c r="H316" i="6" s="1"/>
  <c r="F1241" i="1"/>
  <c r="K312" i="6" s="1"/>
  <c r="F1229" i="1"/>
  <c r="K309" i="6" s="1"/>
  <c r="F1215" i="1"/>
  <c r="I306" i="6" s="1"/>
  <c r="F1202" i="1"/>
  <c r="H303" i="6" s="1"/>
  <c r="F1190" i="1"/>
  <c r="H300" i="6" s="1"/>
  <c r="F1177" i="1"/>
  <c r="K296" i="6" s="1"/>
  <c r="F1165" i="1"/>
  <c r="K293" i="6" s="1"/>
  <c r="F1151" i="1"/>
  <c r="I290" i="6" s="1"/>
  <c r="F1138" i="1"/>
  <c r="H287" i="6" s="1"/>
  <c r="F1126" i="1"/>
  <c r="H284" i="6" s="1"/>
  <c r="F1113" i="1"/>
  <c r="K280" i="6" s="1"/>
  <c r="F1101" i="1"/>
  <c r="K277" i="6" s="1"/>
  <c r="F1087" i="1"/>
  <c r="I274" i="6" s="1"/>
  <c r="F1074" i="1"/>
  <c r="H271" i="6" s="1"/>
  <c r="F1062" i="1"/>
  <c r="H268" i="6" s="1"/>
  <c r="F1049" i="1"/>
  <c r="K264" i="6" s="1"/>
  <c r="F1037" i="1"/>
  <c r="K261" i="6" s="1"/>
  <c r="F1023" i="1"/>
  <c r="I258" i="6" s="1"/>
  <c r="F1010" i="1"/>
  <c r="H255" i="6" s="1"/>
  <c r="F998" i="1"/>
  <c r="H252" i="6" s="1"/>
  <c r="F985" i="1"/>
  <c r="K248" i="6" s="1"/>
  <c r="F973" i="1"/>
  <c r="K245" i="6" s="1"/>
  <c r="F959" i="1"/>
  <c r="I242" i="6" s="1"/>
  <c r="F946" i="1"/>
  <c r="H239" i="6" s="1"/>
  <c r="F934" i="1"/>
  <c r="H236" i="6" s="1"/>
  <c r="F921" i="1"/>
  <c r="K232" i="6" s="1"/>
  <c r="F909" i="1"/>
  <c r="K229" i="6" s="1"/>
  <c r="F895" i="1"/>
  <c r="I226" i="6" s="1"/>
  <c r="F882" i="1"/>
  <c r="H223" i="6" s="1"/>
  <c r="F870" i="1"/>
  <c r="H220" i="6" s="1"/>
  <c r="F857" i="1"/>
  <c r="K216" i="6" s="1"/>
  <c r="F845" i="1"/>
  <c r="K213" i="6" s="1"/>
  <c r="F831" i="1"/>
  <c r="I210" i="6" s="1"/>
  <c r="F818" i="1"/>
  <c r="H207" i="6" s="1"/>
  <c r="F806" i="1"/>
  <c r="H204" i="6" s="1"/>
  <c r="F793" i="1"/>
  <c r="K200" i="6" s="1"/>
  <c r="F781" i="1"/>
  <c r="K197" i="6" s="1"/>
  <c r="F767" i="1"/>
  <c r="I194" i="6" s="1"/>
  <c r="F754" i="1"/>
  <c r="H191" i="6" s="1"/>
  <c r="F742" i="1"/>
  <c r="H188" i="6" s="1"/>
  <c r="F729" i="1"/>
  <c r="K184" i="6" s="1"/>
  <c r="F717" i="1"/>
  <c r="K181" i="6" s="1"/>
  <c r="F703" i="1"/>
  <c r="I178" i="6" s="1"/>
  <c r="F690" i="1"/>
  <c r="H175" i="6" s="1"/>
  <c r="F678" i="1"/>
  <c r="H172" i="6" s="1"/>
  <c r="F665" i="1"/>
  <c r="K168" i="6" s="1"/>
  <c r="F653" i="1"/>
  <c r="K165" i="6" s="1"/>
  <c r="F639" i="1"/>
  <c r="I162" i="6" s="1"/>
  <c r="F626" i="1"/>
  <c r="H159" i="6" s="1"/>
  <c r="F614" i="1"/>
  <c r="H156" i="6" s="1"/>
  <c r="F601" i="1"/>
  <c r="K152" i="6" s="1"/>
  <c r="F589" i="1"/>
  <c r="K149" i="6" s="1"/>
  <c r="F575" i="1"/>
  <c r="I146" i="6" s="1"/>
  <c r="F562" i="1"/>
  <c r="H143" i="6" s="1"/>
  <c r="F550" i="1"/>
  <c r="H140" i="6" s="1"/>
  <c r="F537" i="1"/>
  <c r="K136" i="6" s="1"/>
  <c r="F525" i="1"/>
  <c r="K133" i="6" s="1"/>
  <c r="F511" i="1"/>
  <c r="I130" i="6" s="1"/>
  <c r="F498" i="1"/>
  <c r="H127" i="6" s="1"/>
  <c r="F486" i="1"/>
  <c r="H124" i="6" s="1"/>
  <c r="F473" i="1"/>
  <c r="K120" i="6" s="1"/>
  <c r="F461" i="1"/>
  <c r="K117" i="6" s="1"/>
  <c r="F447" i="1"/>
  <c r="I114" i="6" s="1"/>
  <c r="F434" i="1"/>
  <c r="H111" i="6" s="1"/>
  <c r="F422" i="1"/>
  <c r="H108" i="6" s="1"/>
  <c r="F409" i="1"/>
  <c r="K104" i="6" s="1"/>
  <c r="F397" i="1"/>
  <c r="K101" i="6" s="1"/>
  <c r="F383" i="1"/>
  <c r="I98" i="6" s="1"/>
  <c r="F370" i="1"/>
  <c r="H95" i="6" s="1"/>
  <c r="F358" i="1"/>
  <c r="H92" i="6" s="1"/>
  <c r="F345" i="1"/>
  <c r="K88" i="6" s="1"/>
  <c r="F333" i="1"/>
  <c r="K85" i="6" s="1"/>
  <c r="F319" i="1"/>
  <c r="I82" i="6" s="1"/>
  <c r="F306" i="1"/>
  <c r="H79" i="6" s="1"/>
  <c r="F294" i="1"/>
  <c r="H76" i="6" s="1"/>
  <c r="F281" i="1"/>
  <c r="K72" i="6" s="1"/>
  <c r="F269" i="1"/>
  <c r="K69" i="6" s="1"/>
  <c r="F255" i="1"/>
  <c r="I66" i="6" s="1"/>
  <c r="F242" i="1"/>
  <c r="H63" i="6" s="1"/>
  <c r="F230" i="1"/>
  <c r="H60" i="6" s="1"/>
  <c r="F217" i="1"/>
  <c r="K56" i="6" s="1"/>
  <c r="F205" i="1"/>
  <c r="K53" i="6" s="1"/>
  <c r="F191" i="1"/>
  <c r="I50" i="6" s="1"/>
  <c r="F178" i="1"/>
  <c r="H47" i="6" s="1"/>
  <c r="F166" i="1"/>
  <c r="H44" i="6" s="1"/>
  <c r="F153" i="1"/>
  <c r="K40" i="6" s="1"/>
  <c r="F141" i="1"/>
  <c r="K37" i="6" s="1"/>
  <c r="F127" i="1"/>
  <c r="I34" i="6" s="1"/>
  <c r="F114" i="1"/>
  <c r="H31" i="6" s="1"/>
  <c r="F102" i="1"/>
  <c r="H28" i="6" s="1"/>
  <c r="F89" i="1"/>
  <c r="K24" i="6" s="1"/>
  <c r="F77" i="1"/>
  <c r="K21" i="6" s="1"/>
  <c r="F63" i="1"/>
  <c r="I18" i="6" s="1"/>
  <c r="F50" i="1"/>
  <c r="H15" i="6" s="1"/>
  <c r="F38" i="1"/>
  <c r="H12" i="6" s="1"/>
  <c r="F25" i="1"/>
  <c r="K8" i="6" s="1"/>
  <c r="F13" i="1"/>
  <c r="K5" i="6" s="1"/>
  <c r="F9994" i="1"/>
  <c r="H2501" i="6" s="1"/>
  <c r="F9982" i="1"/>
  <c r="H2498" i="6" s="1"/>
  <c r="F9969" i="1"/>
  <c r="K2494" i="6" s="1"/>
  <c r="F9957" i="1"/>
  <c r="K2491" i="6" s="1"/>
  <c r="F9943" i="1"/>
  <c r="I2488" i="6" s="1"/>
  <c r="F9930" i="1"/>
  <c r="H2485" i="6" s="1"/>
  <c r="F9918" i="1"/>
  <c r="H2482" i="6" s="1"/>
  <c r="F9905" i="1"/>
  <c r="K2478" i="6" s="1"/>
  <c r="F9893" i="1"/>
  <c r="K2475" i="6" s="1"/>
  <c r="F9879" i="1"/>
  <c r="I2472" i="6" s="1"/>
  <c r="F9866" i="1"/>
  <c r="H2469" i="6" s="1"/>
  <c r="F9854" i="1"/>
  <c r="H2466" i="6" s="1"/>
  <c r="F9841" i="1"/>
  <c r="K2462" i="6" s="1"/>
  <c r="F9829" i="1"/>
  <c r="K2459" i="6" s="1"/>
  <c r="F9815" i="1"/>
  <c r="I2456" i="6" s="1"/>
  <c r="F9802" i="1"/>
  <c r="H2453" i="6" s="1"/>
  <c r="F9790" i="1"/>
  <c r="H2450" i="6" s="1"/>
  <c r="F9777" i="1"/>
  <c r="K2446" i="6" s="1"/>
  <c r="F9765" i="1"/>
  <c r="K2443" i="6" s="1"/>
  <c r="F9751" i="1"/>
  <c r="I2440" i="6" s="1"/>
  <c r="F9738" i="1"/>
  <c r="H2437" i="6" s="1"/>
  <c r="F9726" i="1"/>
  <c r="H2434" i="6" s="1"/>
  <c r="F9713" i="1"/>
  <c r="K2430" i="6" s="1"/>
  <c r="F9701" i="1"/>
  <c r="K2427" i="6" s="1"/>
  <c r="F9687" i="1"/>
  <c r="I2424" i="6" s="1"/>
  <c r="F9674" i="1"/>
  <c r="H2421" i="6" s="1"/>
  <c r="F9662" i="1"/>
  <c r="H2418" i="6" s="1"/>
  <c r="F9649" i="1"/>
  <c r="K2414" i="6" s="1"/>
  <c r="F9637" i="1"/>
  <c r="K2411" i="6" s="1"/>
  <c r="F9623" i="1"/>
  <c r="I2408" i="6" s="1"/>
  <c r="F9610" i="1"/>
  <c r="H2405" i="6" s="1"/>
  <c r="F9598" i="1"/>
  <c r="H2402" i="6" s="1"/>
  <c r="F9585" i="1"/>
  <c r="K2398" i="6" s="1"/>
  <c r="F9573" i="1"/>
  <c r="K2395" i="6" s="1"/>
  <c r="F9559" i="1"/>
  <c r="I2392" i="6" s="1"/>
  <c r="F9546" i="1"/>
  <c r="H2389" i="6" s="1"/>
  <c r="F9534" i="1"/>
  <c r="H2386" i="6" s="1"/>
  <c r="F9521" i="1"/>
  <c r="K2382" i="6" s="1"/>
  <c r="F9509" i="1"/>
  <c r="K2379" i="6" s="1"/>
  <c r="F9495" i="1"/>
  <c r="I2376" i="6" s="1"/>
  <c r="F9482" i="1"/>
  <c r="H2373" i="6" s="1"/>
  <c r="F9470" i="1"/>
  <c r="H2370" i="6" s="1"/>
  <c r="F9457" i="1"/>
  <c r="K2366" i="6" s="1"/>
  <c r="F9445" i="1"/>
  <c r="K2363" i="6" s="1"/>
  <c r="F9431" i="1"/>
  <c r="I2360" i="6" s="1"/>
  <c r="F9418" i="1"/>
  <c r="H2357" i="6" s="1"/>
  <c r="F9406" i="1"/>
  <c r="H2354" i="6" s="1"/>
  <c r="F9393" i="1"/>
  <c r="K2350" i="6" s="1"/>
  <c r="F9381" i="1"/>
  <c r="K2347" i="6" s="1"/>
  <c r="F9367" i="1"/>
  <c r="I2344" i="6" s="1"/>
  <c r="F9354" i="1"/>
  <c r="H2341" i="6" s="1"/>
  <c r="F9342" i="1"/>
  <c r="H2338" i="6" s="1"/>
  <c r="F9329" i="1"/>
  <c r="K2334" i="6" s="1"/>
  <c r="F9317" i="1"/>
  <c r="K2331" i="6" s="1"/>
  <c r="F9303" i="1"/>
  <c r="I2328" i="6" s="1"/>
  <c r="F9290" i="1"/>
  <c r="H2325" i="6" s="1"/>
  <c r="F9278" i="1"/>
  <c r="H2322" i="6" s="1"/>
  <c r="F9265" i="1"/>
  <c r="K2318" i="6" s="1"/>
  <c r="F9253" i="1"/>
  <c r="K2315" i="6" s="1"/>
  <c r="F9239" i="1"/>
  <c r="I2312" i="6" s="1"/>
  <c r="F9226" i="1"/>
  <c r="H2309" i="6" s="1"/>
  <c r="F9214" i="1"/>
  <c r="H2306" i="6" s="1"/>
  <c r="F9201" i="1"/>
  <c r="K2302" i="6" s="1"/>
  <c r="F9189" i="1"/>
  <c r="K2299" i="6" s="1"/>
  <c r="F9175" i="1"/>
  <c r="I2296" i="6" s="1"/>
  <c r="F9162" i="1"/>
  <c r="H2293" i="6" s="1"/>
  <c r="F9150" i="1"/>
  <c r="H2290" i="6" s="1"/>
  <c r="F9137" i="1"/>
  <c r="K2286" i="6" s="1"/>
  <c r="F9125" i="1"/>
  <c r="K2283" i="6" s="1"/>
  <c r="F9111" i="1"/>
  <c r="I2280" i="6" s="1"/>
  <c r="F9098" i="1"/>
  <c r="H2277" i="6" s="1"/>
  <c r="F9086" i="1"/>
  <c r="H2274" i="6" s="1"/>
  <c r="F9073" i="1"/>
  <c r="K2270" i="6" s="1"/>
  <c r="F9061" i="1"/>
  <c r="K2267" i="6" s="1"/>
  <c r="F9047" i="1"/>
  <c r="I2264" i="6" s="1"/>
  <c r="F9034" i="1"/>
  <c r="H2261" i="6" s="1"/>
  <c r="F9022" i="1"/>
  <c r="H2258" i="6" s="1"/>
  <c r="F9009" i="1"/>
  <c r="K2254" i="6" s="1"/>
  <c r="F8997" i="1"/>
  <c r="K2251" i="6" s="1"/>
  <c r="F8983" i="1"/>
  <c r="I2248" i="6" s="1"/>
  <c r="F8970" i="1"/>
  <c r="H2245" i="6" s="1"/>
  <c r="F8958" i="1"/>
  <c r="H2242" i="6" s="1"/>
  <c r="F8945" i="1"/>
  <c r="K2238" i="6" s="1"/>
  <c r="F8933" i="1"/>
  <c r="K2235" i="6" s="1"/>
  <c r="F8919" i="1"/>
  <c r="I2232" i="6" s="1"/>
  <c r="F8906" i="1"/>
  <c r="H2229" i="6" s="1"/>
  <c r="F8894" i="1"/>
  <c r="H2226" i="6" s="1"/>
  <c r="F8881" i="1"/>
  <c r="K2222" i="6" s="1"/>
  <c r="F8869" i="1"/>
  <c r="K2219" i="6" s="1"/>
  <c r="F8855" i="1"/>
  <c r="I2216" i="6" s="1"/>
  <c r="F8842" i="1"/>
  <c r="H2213" i="6" s="1"/>
  <c r="F8830" i="1"/>
  <c r="H2210" i="6" s="1"/>
  <c r="F8817" i="1"/>
  <c r="K2206" i="6" s="1"/>
  <c r="F8805" i="1"/>
  <c r="K2203" i="6" s="1"/>
  <c r="F8791" i="1"/>
  <c r="I2200" i="6" s="1"/>
  <c r="F8778" i="1"/>
  <c r="H2197" i="6" s="1"/>
  <c r="F8766" i="1"/>
  <c r="H2194" i="6" s="1"/>
  <c r="F8753" i="1"/>
  <c r="K2190" i="6" s="1"/>
  <c r="F8741" i="1"/>
  <c r="K2187" i="6" s="1"/>
  <c r="F8727" i="1"/>
  <c r="I2184" i="6" s="1"/>
  <c r="F8714" i="1"/>
  <c r="H2181" i="6" s="1"/>
  <c r="F8702" i="1"/>
  <c r="H2178" i="6" s="1"/>
  <c r="F8689" i="1"/>
  <c r="K2174" i="6" s="1"/>
  <c r="F8677" i="1"/>
  <c r="K2171" i="6" s="1"/>
  <c r="F8663" i="1"/>
  <c r="I2168" i="6" s="1"/>
  <c r="F8650" i="1"/>
  <c r="H2165" i="6" s="1"/>
  <c r="F8638" i="1"/>
  <c r="H2162" i="6" s="1"/>
  <c r="F8625" i="1"/>
  <c r="K2158" i="6" s="1"/>
  <c r="F8613" i="1"/>
  <c r="K2155" i="6" s="1"/>
  <c r="F8599" i="1"/>
  <c r="I2152" i="6" s="1"/>
  <c r="F8586" i="1"/>
  <c r="H2149" i="6" s="1"/>
  <c r="F8574" i="1"/>
  <c r="H2146" i="6" s="1"/>
  <c r="F8561" i="1"/>
  <c r="K2142" i="6" s="1"/>
  <c r="F8549" i="1"/>
  <c r="K2139" i="6" s="1"/>
  <c r="F8535" i="1"/>
  <c r="I2136" i="6" s="1"/>
  <c r="F8522" i="1"/>
  <c r="H2133" i="6" s="1"/>
  <c r="F8510" i="1"/>
  <c r="H2130" i="6" s="1"/>
  <c r="F8497" i="1"/>
  <c r="K2126" i="6" s="1"/>
  <c r="F8485" i="1"/>
  <c r="K2123" i="6" s="1"/>
  <c r="F8471" i="1"/>
  <c r="I2120" i="6" s="1"/>
  <c r="F8458" i="1"/>
  <c r="H2117" i="6" s="1"/>
  <c r="F8446" i="1"/>
  <c r="H2114" i="6" s="1"/>
  <c r="F8433" i="1"/>
  <c r="K2110" i="6" s="1"/>
  <c r="F8421" i="1"/>
  <c r="K2107" i="6" s="1"/>
  <c r="F8407" i="1"/>
  <c r="I2104" i="6" s="1"/>
  <c r="F8394" i="1"/>
  <c r="H2101" i="6" s="1"/>
  <c r="F8382" i="1"/>
  <c r="H2098" i="6" s="1"/>
  <c r="F8369" i="1"/>
  <c r="K2094" i="6" s="1"/>
  <c r="F8357" i="1"/>
  <c r="K2091" i="6" s="1"/>
  <c r="F8343" i="1"/>
  <c r="I2088" i="6" s="1"/>
  <c r="F8330" i="1"/>
  <c r="H2085" i="6" s="1"/>
  <c r="F8318" i="1"/>
  <c r="H2082" i="6" s="1"/>
  <c r="F8305" i="1"/>
  <c r="K2078" i="6" s="1"/>
  <c r="F8293" i="1"/>
  <c r="K2075" i="6" s="1"/>
  <c r="F8279" i="1"/>
  <c r="I2072" i="6" s="1"/>
  <c r="F8266" i="1"/>
  <c r="H2069" i="6" s="1"/>
  <c r="F8254" i="1"/>
  <c r="H2066" i="6" s="1"/>
  <c r="F8241" i="1"/>
  <c r="K2062" i="6" s="1"/>
  <c r="F8229" i="1"/>
  <c r="K2059" i="6" s="1"/>
  <c r="F8215" i="1"/>
  <c r="I2056" i="6" s="1"/>
  <c r="F8202" i="1"/>
  <c r="H2053" i="6" s="1"/>
  <c r="F8190" i="1"/>
  <c r="H2050" i="6" s="1"/>
  <c r="F8177" i="1"/>
  <c r="K2046" i="6" s="1"/>
  <c r="F8165" i="1"/>
  <c r="K2043" i="6" s="1"/>
  <c r="F8151" i="1"/>
  <c r="I2040" i="6" s="1"/>
  <c r="F8138" i="1"/>
  <c r="H2037" i="6" s="1"/>
  <c r="F8126" i="1"/>
  <c r="H2034" i="6" s="1"/>
  <c r="F8113" i="1"/>
  <c r="K2030" i="6" s="1"/>
  <c r="F8101" i="1"/>
  <c r="K2027" i="6" s="1"/>
  <c r="F8087" i="1"/>
  <c r="I2024" i="6" s="1"/>
  <c r="F8074" i="1"/>
  <c r="H2021" i="6" s="1"/>
  <c r="F8062" i="1"/>
  <c r="H2018" i="6" s="1"/>
  <c r="F8049" i="1"/>
  <c r="K2014" i="6" s="1"/>
  <c r="F8037" i="1"/>
  <c r="K2011" i="6" s="1"/>
  <c r="F8023" i="1"/>
  <c r="I2008" i="6" s="1"/>
  <c r="F8010" i="1"/>
  <c r="H2005" i="6" s="1"/>
  <c r="F7998" i="1"/>
  <c r="H2002" i="6" s="1"/>
  <c r="F7985" i="1"/>
  <c r="K1998" i="6" s="1"/>
  <c r="F7973" i="1"/>
  <c r="K1995" i="6" s="1"/>
  <c r="F7959" i="1"/>
  <c r="I1992" i="6" s="1"/>
  <c r="F7946" i="1"/>
  <c r="H1989" i="6" s="1"/>
  <c r="F7934" i="1"/>
  <c r="H1986" i="6" s="1"/>
  <c r="F7921" i="1"/>
  <c r="K1982" i="6" s="1"/>
  <c r="F7909" i="1"/>
  <c r="K1979" i="6" s="1"/>
  <c r="F7895" i="1"/>
  <c r="I1976" i="6" s="1"/>
  <c r="F7882" i="1"/>
  <c r="H1973" i="6" s="1"/>
  <c r="F7870" i="1"/>
  <c r="H1970" i="6" s="1"/>
  <c r="F7857" i="1"/>
  <c r="K1966" i="6" s="1"/>
  <c r="F7845" i="1"/>
  <c r="K1963" i="6" s="1"/>
  <c r="F7831" i="1"/>
  <c r="I1960" i="6" s="1"/>
  <c r="F7818" i="1"/>
  <c r="H1957" i="6" s="1"/>
  <c r="F7806" i="1"/>
  <c r="H1954" i="6" s="1"/>
  <c r="F7793" i="1"/>
  <c r="K1950" i="6" s="1"/>
  <c r="F7781" i="1"/>
  <c r="K1947" i="6" s="1"/>
  <c r="F7767" i="1"/>
  <c r="I1944" i="6" s="1"/>
  <c r="F7754" i="1"/>
  <c r="H1941" i="6" s="1"/>
  <c r="F7742" i="1"/>
  <c r="H1938" i="6" s="1"/>
  <c r="F7729" i="1"/>
  <c r="K1934" i="6" s="1"/>
  <c r="F7717" i="1"/>
  <c r="K1931" i="6" s="1"/>
  <c r="F7703" i="1"/>
  <c r="I1928" i="6" s="1"/>
  <c r="F7690" i="1"/>
  <c r="H1925" i="6" s="1"/>
  <c r="F7678" i="1"/>
  <c r="H1922" i="6" s="1"/>
  <c r="F7665" i="1"/>
  <c r="K1918" i="6" s="1"/>
  <c r="F7653" i="1"/>
  <c r="K1915" i="6" s="1"/>
  <c r="F7639" i="1"/>
  <c r="I1912" i="6" s="1"/>
  <c r="F7626" i="1"/>
  <c r="H1909" i="6" s="1"/>
  <c r="F7614" i="1"/>
  <c r="H1906" i="6" s="1"/>
  <c r="F7601" i="1"/>
  <c r="K1902" i="6" s="1"/>
  <c r="F7589" i="1"/>
  <c r="K1899" i="6" s="1"/>
  <c r="F7575" i="1"/>
  <c r="I1896" i="6" s="1"/>
  <c r="F7562" i="1"/>
  <c r="H1893" i="6" s="1"/>
  <c r="F7550" i="1"/>
  <c r="H1890" i="6" s="1"/>
  <c r="F7537" i="1"/>
  <c r="K1886" i="6" s="1"/>
  <c r="F7525" i="1"/>
  <c r="K1883" i="6" s="1"/>
  <c r="F7511" i="1"/>
  <c r="I1880" i="6" s="1"/>
  <c r="F7498" i="1"/>
  <c r="H1877" i="6" s="1"/>
  <c r="F7486" i="1"/>
  <c r="H1874" i="6" s="1"/>
  <c r="F7473" i="1"/>
  <c r="K1870" i="6" s="1"/>
  <c r="F7461" i="1"/>
  <c r="K1867" i="6" s="1"/>
  <c r="F7447" i="1"/>
  <c r="I1864" i="6" s="1"/>
  <c r="F7434" i="1"/>
  <c r="H1861" i="6" s="1"/>
  <c r="F7422" i="1"/>
  <c r="H1858" i="6" s="1"/>
  <c r="F7409" i="1"/>
  <c r="K1854" i="6" s="1"/>
  <c r="F7397" i="1"/>
  <c r="K1851" i="6" s="1"/>
  <c r="F7383" i="1"/>
  <c r="I1848" i="6" s="1"/>
  <c r="F7370" i="1"/>
  <c r="H1845" i="6" s="1"/>
  <c r="F7358" i="1"/>
  <c r="H1842" i="6" s="1"/>
  <c r="F7345" i="1"/>
  <c r="K1838" i="6" s="1"/>
  <c r="F7333" i="1"/>
  <c r="K1835" i="6" s="1"/>
  <c r="F7319" i="1"/>
  <c r="I1832" i="6" s="1"/>
  <c r="F7306" i="1"/>
  <c r="H1829" i="6" s="1"/>
  <c r="F7294" i="1"/>
  <c r="H1826" i="6" s="1"/>
  <c r="F7281" i="1"/>
  <c r="K1822" i="6" s="1"/>
  <c r="F7269" i="1"/>
  <c r="K1819" i="6" s="1"/>
  <c r="F7255" i="1"/>
  <c r="I1816" i="6" s="1"/>
  <c r="F7242" i="1"/>
  <c r="H1813" i="6" s="1"/>
  <c r="F7230" i="1"/>
  <c r="H1810" i="6" s="1"/>
  <c r="F7217" i="1"/>
  <c r="K1806" i="6" s="1"/>
  <c r="F7205" i="1"/>
  <c r="K1803" i="6" s="1"/>
  <c r="F7191" i="1"/>
  <c r="I1800" i="6" s="1"/>
  <c r="F7178" i="1"/>
  <c r="H1797" i="6" s="1"/>
  <c r="F7166" i="1"/>
  <c r="H1794" i="6" s="1"/>
  <c r="F7153" i="1"/>
  <c r="K1790" i="6" s="1"/>
  <c r="F7141" i="1"/>
  <c r="K1787" i="6" s="1"/>
  <c r="F7127" i="1"/>
  <c r="I1784" i="6" s="1"/>
  <c r="F7114" i="1"/>
  <c r="H1781" i="6" s="1"/>
  <c r="F7102" i="1"/>
  <c r="H1778" i="6" s="1"/>
  <c r="F7089" i="1"/>
  <c r="K1774" i="6" s="1"/>
  <c r="F7077" i="1"/>
  <c r="K1771" i="6" s="1"/>
  <c r="F7063" i="1"/>
  <c r="I1768" i="6" s="1"/>
  <c r="F7050" i="1"/>
  <c r="H1765" i="6" s="1"/>
  <c r="F7038" i="1"/>
  <c r="H1762" i="6" s="1"/>
  <c r="F7025" i="1"/>
  <c r="K1758" i="6" s="1"/>
  <c r="F7013" i="1"/>
  <c r="K1755" i="6" s="1"/>
  <c r="F6999" i="1"/>
  <c r="I1752" i="6" s="1"/>
  <c r="F6986" i="1"/>
  <c r="H1749" i="6" s="1"/>
  <c r="F6974" i="1"/>
  <c r="H1746" i="6" s="1"/>
  <c r="F6961" i="1"/>
  <c r="K1742" i="6" s="1"/>
  <c r="F6949" i="1"/>
  <c r="K1739" i="6" s="1"/>
  <c r="F6935" i="1"/>
  <c r="I1736" i="6" s="1"/>
  <c r="F6922" i="1"/>
  <c r="H1733" i="6" s="1"/>
  <c r="F6910" i="1"/>
  <c r="H1730" i="6" s="1"/>
  <c r="F6897" i="1"/>
  <c r="K1726" i="6" s="1"/>
  <c r="F6885" i="1"/>
  <c r="K1723" i="6" s="1"/>
  <c r="F6871" i="1"/>
  <c r="I1720" i="6" s="1"/>
  <c r="F6858" i="1"/>
  <c r="H1717" i="6" s="1"/>
  <c r="F6846" i="1"/>
  <c r="H1714" i="6" s="1"/>
  <c r="F6833" i="1"/>
  <c r="K1710" i="6" s="1"/>
  <c r="F6821" i="1"/>
  <c r="K1707" i="6" s="1"/>
  <c r="F6807" i="1"/>
  <c r="I1704" i="6" s="1"/>
  <c r="F6794" i="1"/>
  <c r="H1701" i="6" s="1"/>
  <c r="F6782" i="1"/>
  <c r="H1698" i="6" s="1"/>
  <c r="F6769" i="1"/>
  <c r="K1694" i="6" s="1"/>
  <c r="F6757" i="1"/>
  <c r="K1691" i="6" s="1"/>
  <c r="F6743" i="1"/>
  <c r="I1688" i="6" s="1"/>
  <c r="F6730" i="1"/>
  <c r="H1685" i="6" s="1"/>
  <c r="F6718" i="1"/>
  <c r="H1682" i="6" s="1"/>
  <c r="F6705" i="1"/>
  <c r="K1678" i="6" s="1"/>
  <c r="F6693" i="1"/>
  <c r="K1675" i="6" s="1"/>
  <c r="F6679" i="1"/>
  <c r="I1672" i="6" s="1"/>
  <c r="F6666" i="1"/>
  <c r="H1669" i="6" s="1"/>
  <c r="F6654" i="1"/>
  <c r="H1666" i="6" s="1"/>
  <c r="F6641" i="1"/>
  <c r="K1662" i="6" s="1"/>
  <c r="F6629" i="1"/>
  <c r="K1659" i="6" s="1"/>
  <c r="F6615" i="1"/>
  <c r="I1656" i="6" s="1"/>
  <c r="F6602" i="1"/>
  <c r="H1653" i="6" s="1"/>
  <c r="F6590" i="1"/>
  <c r="H1650" i="6" s="1"/>
  <c r="F6577" i="1"/>
  <c r="K1646" i="6" s="1"/>
  <c r="F6565" i="1"/>
  <c r="K1643" i="6" s="1"/>
  <c r="F6551" i="1"/>
  <c r="I1640" i="6" s="1"/>
  <c r="F6538" i="1"/>
  <c r="H1637" i="6" s="1"/>
  <c r="F6526" i="1"/>
  <c r="H1634" i="6" s="1"/>
  <c r="F6513" i="1"/>
  <c r="K1630" i="6" s="1"/>
  <c r="F6501" i="1"/>
  <c r="K1627" i="6" s="1"/>
  <c r="F6487" i="1"/>
  <c r="I1624" i="6" s="1"/>
  <c r="F6474" i="1"/>
  <c r="H1621" i="6" s="1"/>
  <c r="F6462" i="1"/>
  <c r="H1618" i="6" s="1"/>
  <c r="F6449" i="1"/>
  <c r="K1614" i="6" s="1"/>
  <c r="F6437" i="1"/>
  <c r="K1611" i="6" s="1"/>
  <c r="F6423" i="1"/>
  <c r="I1608" i="6" s="1"/>
  <c r="F6410" i="1"/>
  <c r="H1605" i="6" s="1"/>
  <c r="F6398" i="1"/>
  <c r="H1602" i="6" s="1"/>
  <c r="F6385" i="1"/>
  <c r="K1598" i="6" s="1"/>
  <c r="F6373" i="1"/>
  <c r="K1595" i="6" s="1"/>
  <c r="F6359" i="1"/>
  <c r="I1592" i="6" s="1"/>
  <c r="F6346" i="1"/>
  <c r="H1589" i="6" s="1"/>
  <c r="F6334" i="1"/>
  <c r="H1586" i="6" s="1"/>
  <c r="F6321" i="1"/>
  <c r="K1582" i="6" s="1"/>
  <c r="F6309" i="1"/>
  <c r="K1579" i="6" s="1"/>
  <c r="F6295" i="1"/>
  <c r="I1576" i="6" s="1"/>
  <c r="F6282" i="1"/>
  <c r="H1573" i="6" s="1"/>
  <c r="F6270" i="1"/>
  <c r="H1570" i="6" s="1"/>
  <c r="F6257" i="1"/>
  <c r="K1566" i="6" s="1"/>
  <c r="F6245" i="1"/>
  <c r="K1563" i="6" s="1"/>
  <c r="F6231" i="1"/>
  <c r="I1560" i="6" s="1"/>
  <c r="F6218" i="1"/>
  <c r="H1557" i="6" s="1"/>
  <c r="F6206" i="1"/>
  <c r="H1554" i="6" s="1"/>
  <c r="F6193" i="1"/>
  <c r="K1550" i="6" s="1"/>
  <c r="F6181" i="1"/>
  <c r="K1547" i="6" s="1"/>
  <c r="F6167" i="1"/>
  <c r="I1544" i="6" s="1"/>
  <c r="F6154" i="1"/>
  <c r="H1541" i="6" s="1"/>
  <c r="F6142" i="1"/>
  <c r="H1538" i="6" s="1"/>
  <c r="F6129" i="1"/>
  <c r="K1534" i="6" s="1"/>
  <c r="F6117" i="1"/>
  <c r="K1531" i="6" s="1"/>
  <c r="F6103" i="1"/>
  <c r="I1528" i="6" s="1"/>
  <c r="F6090" i="1"/>
  <c r="H1525" i="6" s="1"/>
  <c r="F6078" i="1"/>
  <c r="H1522" i="6" s="1"/>
  <c r="F6065" i="1"/>
  <c r="K1518" i="6" s="1"/>
  <c r="F6053" i="1"/>
  <c r="K1515" i="6" s="1"/>
  <c r="F6039" i="1"/>
  <c r="I1512" i="6" s="1"/>
  <c r="F6026" i="1"/>
  <c r="H1509" i="6" s="1"/>
  <c r="F6014" i="1"/>
  <c r="H1506" i="6" s="1"/>
  <c r="F6001" i="1"/>
  <c r="K1502" i="6" s="1"/>
  <c r="F5989" i="1"/>
  <c r="K1499" i="6" s="1"/>
  <c r="F5975" i="1"/>
  <c r="I1496" i="6" s="1"/>
  <c r="F5962" i="1"/>
  <c r="H1493" i="6" s="1"/>
  <c r="F5950" i="1"/>
  <c r="H1490" i="6" s="1"/>
  <c r="F5937" i="1"/>
  <c r="K1486" i="6" s="1"/>
  <c r="F5925" i="1"/>
  <c r="K1483" i="6" s="1"/>
  <c r="F5911" i="1"/>
  <c r="I1480" i="6" s="1"/>
  <c r="F5898" i="1"/>
  <c r="H1477" i="6" s="1"/>
  <c r="F5886" i="1"/>
  <c r="H1474" i="6" s="1"/>
  <c r="F5873" i="1"/>
  <c r="K1470" i="6" s="1"/>
  <c r="F5861" i="1"/>
  <c r="K1467" i="6" s="1"/>
  <c r="F5847" i="1"/>
  <c r="I1464" i="6" s="1"/>
  <c r="F5834" i="1"/>
  <c r="H1461" i="6" s="1"/>
  <c r="F5822" i="1"/>
  <c r="H1458" i="6" s="1"/>
  <c r="F5809" i="1"/>
  <c r="K1454" i="6" s="1"/>
  <c r="F5797" i="1"/>
  <c r="K1451" i="6" s="1"/>
  <c r="F5783" i="1"/>
  <c r="I1448" i="6" s="1"/>
  <c r="F5770" i="1"/>
  <c r="H1445" i="6" s="1"/>
  <c r="F5758" i="1"/>
  <c r="H1442" i="6" s="1"/>
  <c r="F5745" i="1"/>
  <c r="K1438" i="6" s="1"/>
  <c r="F5733" i="1"/>
  <c r="K1435" i="6" s="1"/>
  <c r="F5719" i="1"/>
  <c r="I1432" i="6" s="1"/>
  <c r="F5706" i="1"/>
  <c r="H1429" i="6" s="1"/>
  <c r="F5694" i="1"/>
  <c r="H1426" i="6" s="1"/>
  <c r="F5681" i="1"/>
  <c r="K1422" i="6" s="1"/>
  <c r="F5669" i="1"/>
  <c r="K1419" i="6" s="1"/>
  <c r="F5655" i="1"/>
  <c r="I1416" i="6" s="1"/>
  <c r="F5642" i="1"/>
  <c r="H1413" i="6" s="1"/>
  <c r="F5630" i="1"/>
  <c r="H1410" i="6" s="1"/>
  <c r="F5617" i="1"/>
  <c r="K1406" i="6" s="1"/>
  <c r="F5605" i="1"/>
  <c r="K1403" i="6" s="1"/>
  <c r="F5591" i="1"/>
  <c r="I1400" i="6" s="1"/>
  <c r="F5578" i="1"/>
  <c r="H1397" i="6" s="1"/>
  <c r="F5566" i="1"/>
  <c r="H1394" i="6" s="1"/>
  <c r="F5553" i="1"/>
  <c r="K1390" i="6" s="1"/>
  <c r="F5541" i="1"/>
  <c r="K1387" i="6" s="1"/>
  <c r="F5527" i="1"/>
  <c r="I1384" i="6" s="1"/>
  <c r="F5514" i="1"/>
  <c r="H1381" i="6" s="1"/>
  <c r="F5502" i="1"/>
  <c r="H1378" i="6" s="1"/>
  <c r="F5489" i="1"/>
  <c r="K1374" i="6" s="1"/>
  <c r="F5477" i="1"/>
  <c r="K1371" i="6" s="1"/>
  <c r="F5463" i="1"/>
  <c r="I1368" i="6" s="1"/>
  <c r="F5450" i="1"/>
  <c r="H1365" i="6" s="1"/>
  <c r="F5438" i="1"/>
  <c r="H1362" i="6" s="1"/>
  <c r="F5425" i="1"/>
  <c r="K1358" i="6" s="1"/>
  <c r="F5413" i="1"/>
  <c r="K1355" i="6" s="1"/>
  <c r="F5399" i="1"/>
  <c r="I1352" i="6" s="1"/>
  <c r="F5386" i="1"/>
  <c r="H1349" i="6" s="1"/>
  <c r="F5374" i="1"/>
  <c r="H1346" i="6" s="1"/>
  <c r="F5361" i="1"/>
  <c r="K1342" i="6" s="1"/>
  <c r="F5349" i="1"/>
  <c r="K1339" i="6" s="1"/>
  <c r="F5335" i="1"/>
  <c r="I1336" i="6" s="1"/>
  <c r="F5322" i="1"/>
  <c r="H1333" i="6" s="1"/>
  <c r="F5310" i="1"/>
  <c r="H1330" i="6" s="1"/>
  <c r="F5297" i="1"/>
  <c r="K1326" i="6" s="1"/>
  <c r="F5285" i="1"/>
  <c r="K1323" i="6" s="1"/>
  <c r="F5271" i="1"/>
  <c r="I1320" i="6" s="1"/>
  <c r="F5258" i="1"/>
  <c r="H1317" i="6" s="1"/>
  <c r="F5246" i="1"/>
  <c r="H1314" i="6" s="1"/>
  <c r="F5233" i="1"/>
  <c r="K1310" i="6" s="1"/>
  <c r="F5221" i="1"/>
  <c r="K1307" i="6" s="1"/>
  <c r="F5207" i="1"/>
  <c r="I1304" i="6" s="1"/>
  <c r="F5194" i="1"/>
  <c r="H1301" i="6" s="1"/>
  <c r="F5182" i="1"/>
  <c r="H1298" i="6" s="1"/>
  <c r="F5169" i="1"/>
  <c r="K1294" i="6" s="1"/>
  <c r="F5157" i="1"/>
  <c r="K1291" i="6" s="1"/>
  <c r="F5143" i="1"/>
  <c r="I1288" i="6" s="1"/>
  <c r="F5130" i="1"/>
  <c r="H1285" i="6" s="1"/>
  <c r="F5118" i="1"/>
  <c r="H1282" i="6" s="1"/>
  <c r="F5105" i="1"/>
  <c r="K1278" i="6" s="1"/>
  <c r="F5093" i="1"/>
  <c r="K1275" i="6" s="1"/>
  <c r="F5079" i="1"/>
  <c r="I1272" i="6" s="1"/>
  <c r="F5066" i="1"/>
  <c r="H1269" i="6" s="1"/>
  <c r="F5054" i="1"/>
  <c r="H1266" i="6" s="1"/>
  <c r="F5041" i="1"/>
  <c r="K1262" i="6" s="1"/>
  <c r="F5029" i="1"/>
  <c r="K1259" i="6" s="1"/>
  <c r="F5015" i="1"/>
  <c r="I1256" i="6" s="1"/>
  <c r="F5002" i="1"/>
  <c r="H1253" i="6" s="1"/>
  <c r="F4990" i="1"/>
  <c r="H1250" i="6" s="1"/>
  <c r="F4977" i="1"/>
  <c r="K1246" i="6" s="1"/>
  <c r="F4965" i="1"/>
  <c r="K1243" i="6" s="1"/>
  <c r="F4951" i="1"/>
  <c r="I1240" i="6" s="1"/>
  <c r="F4938" i="1"/>
  <c r="H1237" i="6" s="1"/>
  <c r="F4926" i="1"/>
  <c r="H1234" i="6" s="1"/>
  <c r="F4913" i="1"/>
  <c r="K1230" i="6" s="1"/>
  <c r="F4901" i="1"/>
  <c r="K1227" i="6" s="1"/>
  <c r="F4887" i="1"/>
  <c r="I1224" i="6" s="1"/>
  <c r="F4874" i="1"/>
  <c r="H1221" i="6" s="1"/>
  <c r="F4862" i="1"/>
  <c r="H1218" i="6" s="1"/>
  <c r="F4849" i="1"/>
  <c r="K1214" i="6" s="1"/>
  <c r="F4837" i="1"/>
  <c r="K1211" i="6" s="1"/>
  <c r="F4823" i="1"/>
  <c r="I1208" i="6" s="1"/>
  <c r="F4810" i="1"/>
  <c r="H1205" i="6" s="1"/>
  <c r="F4798" i="1"/>
  <c r="H1202" i="6" s="1"/>
  <c r="F4785" i="1"/>
  <c r="K1198" i="6" s="1"/>
  <c r="F4773" i="1"/>
  <c r="K1195" i="6" s="1"/>
  <c r="F4759" i="1"/>
  <c r="I1192" i="6" s="1"/>
  <c r="F4746" i="1"/>
  <c r="H1189" i="6" s="1"/>
  <c r="F4734" i="1"/>
  <c r="H1186" i="6" s="1"/>
  <c r="F4721" i="1"/>
  <c r="K1182" i="6" s="1"/>
  <c r="F4709" i="1"/>
  <c r="K1179" i="6" s="1"/>
  <c r="F4695" i="1"/>
  <c r="I1176" i="6" s="1"/>
  <c r="F4682" i="1"/>
  <c r="H1173" i="6" s="1"/>
  <c r="F4670" i="1"/>
  <c r="H1170" i="6" s="1"/>
  <c r="F4657" i="1"/>
  <c r="K1166" i="6" s="1"/>
  <c r="F4645" i="1"/>
  <c r="K1163" i="6" s="1"/>
  <c r="F4631" i="1"/>
  <c r="I1160" i="6" s="1"/>
  <c r="F4618" i="1"/>
  <c r="H1157" i="6" s="1"/>
  <c r="F4606" i="1"/>
  <c r="H1154" i="6" s="1"/>
  <c r="F4593" i="1"/>
  <c r="K1150" i="6" s="1"/>
  <c r="F4581" i="1"/>
  <c r="K1147" i="6" s="1"/>
  <c r="F4567" i="1"/>
  <c r="I1144" i="6" s="1"/>
  <c r="F4554" i="1"/>
  <c r="H1141" i="6" s="1"/>
  <c r="F4542" i="1"/>
  <c r="H1138" i="6" s="1"/>
  <c r="F4529" i="1"/>
  <c r="K1134" i="6" s="1"/>
  <c r="F4517" i="1"/>
  <c r="K1131" i="6" s="1"/>
  <c r="F4503" i="1"/>
  <c r="I1128" i="6" s="1"/>
  <c r="F4490" i="1"/>
  <c r="H1125" i="6" s="1"/>
  <c r="F4478" i="1"/>
  <c r="H1122" i="6" s="1"/>
  <c r="F4465" i="1"/>
  <c r="K1118" i="6" s="1"/>
  <c r="F4453" i="1"/>
  <c r="K1115" i="6" s="1"/>
  <c r="F4439" i="1"/>
  <c r="I1112" i="6" s="1"/>
  <c r="F4426" i="1"/>
  <c r="H1109" i="6" s="1"/>
  <c r="F4414" i="1"/>
  <c r="H1106" i="6" s="1"/>
  <c r="F4401" i="1"/>
  <c r="K1102" i="6" s="1"/>
  <c r="F4389" i="1"/>
  <c r="K1099" i="6" s="1"/>
  <c r="F4375" i="1"/>
  <c r="I1096" i="6" s="1"/>
  <c r="F4362" i="1"/>
  <c r="H1093" i="6" s="1"/>
  <c r="F4350" i="1"/>
  <c r="H1090" i="6" s="1"/>
  <c r="F4337" i="1"/>
  <c r="K1086" i="6" s="1"/>
  <c r="F4325" i="1"/>
  <c r="K1083" i="6" s="1"/>
  <c r="F4311" i="1"/>
  <c r="I1080" i="6" s="1"/>
  <c r="F4298" i="1"/>
  <c r="H1077" i="6" s="1"/>
  <c r="F4286" i="1"/>
  <c r="H1074" i="6" s="1"/>
  <c r="F4273" i="1"/>
  <c r="K1070" i="6" s="1"/>
  <c r="F4261" i="1"/>
  <c r="K1067" i="6" s="1"/>
  <c r="F4247" i="1"/>
  <c r="I1064" i="6" s="1"/>
  <c r="F4234" i="1"/>
  <c r="H1061" i="6" s="1"/>
  <c r="F4222" i="1"/>
  <c r="H1058" i="6" s="1"/>
  <c r="F4209" i="1"/>
  <c r="K1054" i="6" s="1"/>
  <c r="F4197" i="1"/>
  <c r="K1051" i="6" s="1"/>
  <c r="F4183" i="1"/>
  <c r="I1048" i="6" s="1"/>
  <c r="F4170" i="1"/>
  <c r="H1045" i="6" s="1"/>
  <c r="F4158" i="1"/>
  <c r="H1042" i="6" s="1"/>
  <c r="F4145" i="1"/>
  <c r="K1038" i="6" s="1"/>
  <c r="F4133" i="1"/>
  <c r="K1035" i="6" s="1"/>
  <c r="F4119" i="1"/>
  <c r="I1032" i="6" s="1"/>
  <c r="F4106" i="1"/>
  <c r="H1029" i="6" s="1"/>
  <c r="F4094" i="1"/>
  <c r="H1026" i="6" s="1"/>
  <c r="F4081" i="1"/>
  <c r="K1022" i="6" s="1"/>
  <c r="F4069" i="1"/>
  <c r="K1019" i="6" s="1"/>
  <c r="F4055" i="1"/>
  <c r="I1016" i="6" s="1"/>
  <c r="F4042" i="1"/>
  <c r="H1013" i="6" s="1"/>
  <c r="F4030" i="1"/>
  <c r="H1010" i="6" s="1"/>
  <c r="F4017" i="1"/>
  <c r="K1006" i="6" s="1"/>
  <c r="F4005" i="1"/>
  <c r="K1003" i="6" s="1"/>
  <c r="F3991" i="1"/>
  <c r="I1000" i="6" s="1"/>
  <c r="F3978" i="1"/>
  <c r="H997" i="6" s="1"/>
  <c r="F3966" i="1"/>
  <c r="H994" i="6" s="1"/>
  <c r="F3953" i="1"/>
  <c r="K990" i="6" s="1"/>
  <c r="F3941" i="1"/>
  <c r="K987" i="6" s="1"/>
  <c r="F3927" i="1"/>
  <c r="I984" i="6" s="1"/>
  <c r="F3914" i="1"/>
  <c r="H981" i="6" s="1"/>
  <c r="F3902" i="1"/>
  <c r="H978" i="6" s="1"/>
  <c r="F3889" i="1"/>
  <c r="K974" i="6" s="1"/>
  <c r="F3877" i="1"/>
  <c r="K971" i="6" s="1"/>
  <c r="F3863" i="1"/>
  <c r="I968" i="6" s="1"/>
  <c r="F3850" i="1"/>
  <c r="H965" i="6" s="1"/>
  <c r="F3838" i="1"/>
  <c r="H962" i="6" s="1"/>
  <c r="F3825" i="1"/>
  <c r="K958" i="6" s="1"/>
  <c r="F3813" i="1"/>
  <c r="K955" i="6" s="1"/>
  <c r="F3799" i="1"/>
  <c r="I952" i="6" s="1"/>
  <c r="F3786" i="1"/>
  <c r="H949" i="6" s="1"/>
  <c r="F3774" i="1"/>
  <c r="H946" i="6" s="1"/>
  <c r="F3761" i="1"/>
  <c r="K942" i="6" s="1"/>
  <c r="F3749" i="1"/>
  <c r="K939" i="6" s="1"/>
  <c r="F3735" i="1"/>
  <c r="I936" i="6" s="1"/>
  <c r="F3722" i="1"/>
  <c r="H933" i="6" s="1"/>
  <c r="F3710" i="1"/>
  <c r="H930" i="6" s="1"/>
  <c r="F3697" i="1"/>
  <c r="K926" i="6" s="1"/>
  <c r="F3685" i="1"/>
  <c r="K923" i="6" s="1"/>
  <c r="F3671" i="1"/>
  <c r="I920" i="6" s="1"/>
  <c r="F3658" i="1"/>
  <c r="H917" i="6" s="1"/>
  <c r="F3646" i="1"/>
  <c r="H914" i="6" s="1"/>
  <c r="F3633" i="1"/>
  <c r="K910" i="6" s="1"/>
  <c r="F3621" i="1"/>
  <c r="K907" i="6" s="1"/>
  <c r="F3607" i="1"/>
  <c r="I904" i="6" s="1"/>
  <c r="F3594" i="1"/>
  <c r="H901" i="6" s="1"/>
  <c r="F3582" i="1"/>
  <c r="H898" i="6" s="1"/>
  <c r="F3569" i="1"/>
  <c r="K894" i="6" s="1"/>
  <c r="F3557" i="1"/>
  <c r="K891" i="6" s="1"/>
  <c r="F3543" i="1"/>
  <c r="I888" i="6" s="1"/>
  <c r="F3530" i="1"/>
  <c r="H885" i="6" s="1"/>
  <c r="F3518" i="1"/>
  <c r="H882" i="6" s="1"/>
  <c r="F3505" i="1"/>
  <c r="K878" i="6" s="1"/>
  <c r="F3493" i="1"/>
  <c r="K875" i="6" s="1"/>
  <c r="F3479" i="1"/>
  <c r="I872" i="6" s="1"/>
  <c r="F3466" i="1"/>
  <c r="H869" i="6" s="1"/>
  <c r="F3454" i="1"/>
  <c r="H866" i="6" s="1"/>
  <c r="F3441" i="1"/>
  <c r="K862" i="6" s="1"/>
  <c r="F3429" i="1"/>
  <c r="K859" i="6" s="1"/>
  <c r="F3415" i="1"/>
  <c r="I856" i="6" s="1"/>
  <c r="F3402" i="1"/>
  <c r="H853" i="6" s="1"/>
  <c r="F3390" i="1"/>
  <c r="H850" i="6" s="1"/>
  <c r="F3377" i="1"/>
  <c r="K846" i="6" s="1"/>
  <c r="F3365" i="1"/>
  <c r="K843" i="6" s="1"/>
  <c r="F3351" i="1"/>
  <c r="I840" i="6" s="1"/>
  <c r="F3338" i="1"/>
  <c r="H837" i="6" s="1"/>
  <c r="F3326" i="1"/>
  <c r="H834" i="6" s="1"/>
  <c r="F3313" i="1"/>
  <c r="K830" i="6" s="1"/>
  <c r="F3301" i="1"/>
  <c r="K827" i="6" s="1"/>
  <c r="F3287" i="1"/>
  <c r="I824" i="6" s="1"/>
  <c r="F3274" i="1"/>
  <c r="H821" i="6" s="1"/>
  <c r="F3262" i="1"/>
  <c r="H818" i="6" s="1"/>
  <c r="F3249" i="1"/>
  <c r="K814" i="6" s="1"/>
  <c r="F3237" i="1"/>
  <c r="K811" i="6" s="1"/>
  <c r="F3223" i="1"/>
  <c r="I808" i="6" s="1"/>
  <c r="F3210" i="1"/>
  <c r="H805" i="6" s="1"/>
  <c r="F3198" i="1"/>
  <c r="H802" i="6" s="1"/>
  <c r="F3185" i="1"/>
  <c r="K798" i="6" s="1"/>
  <c r="F3173" i="1"/>
  <c r="K795" i="6" s="1"/>
  <c r="F3159" i="1"/>
  <c r="I792" i="6" s="1"/>
  <c r="F3146" i="1"/>
  <c r="H789" i="6" s="1"/>
  <c r="F3134" i="1"/>
  <c r="H786" i="6" s="1"/>
  <c r="F3121" i="1"/>
  <c r="K782" i="6" s="1"/>
  <c r="F3109" i="1"/>
  <c r="K779" i="6" s="1"/>
  <c r="F3095" i="1"/>
  <c r="I776" i="6" s="1"/>
  <c r="F3082" i="1"/>
  <c r="H773" i="6" s="1"/>
  <c r="F3070" i="1"/>
  <c r="H770" i="6" s="1"/>
  <c r="F3057" i="1"/>
  <c r="K766" i="6" s="1"/>
  <c r="F3045" i="1"/>
  <c r="K763" i="6" s="1"/>
  <c r="F3031" i="1"/>
  <c r="I760" i="6" s="1"/>
  <c r="F3018" i="1"/>
  <c r="H757" i="6" s="1"/>
  <c r="F3006" i="1"/>
  <c r="H754" i="6" s="1"/>
  <c r="F2993" i="1"/>
  <c r="K750" i="6" s="1"/>
  <c r="F2981" i="1"/>
  <c r="K747" i="6" s="1"/>
  <c r="F2967" i="1"/>
  <c r="I744" i="6" s="1"/>
  <c r="F2954" i="1"/>
  <c r="H741" i="6" s="1"/>
  <c r="F2942" i="1"/>
  <c r="H738" i="6" s="1"/>
  <c r="F2929" i="1"/>
  <c r="K734" i="6" s="1"/>
  <c r="F2917" i="1"/>
  <c r="K731" i="6" s="1"/>
  <c r="F2903" i="1"/>
  <c r="I728" i="6" s="1"/>
  <c r="F2890" i="1"/>
  <c r="H725" i="6" s="1"/>
  <c r="F2878" i="1"/>
  <c r="H722" i="6" s="1"/>
  <c r="F2865" i="1"/>
  <c r="K718" i="6" s="1"/>
  <c r="F2853" i="1"/>
  <c r="K715" i="6" s="1"/>
  <c r="F2839" i="1"/>
  <c r="I712" i="6" s="1"/>
  <c r="F2826" i="1"/>
  <c r="H709" i="6" s="1"/>
  <c r="F2814" i="1"/>
  <c r="H706" i="6" s="1"/>
  <c r="F2801" i="1"/>
  <c r="K702" i="6" s="1"/>
  <c r="F2789" i="1"/>
  <c r="K699" i="6" s="1"/>
  <c r="F2775" i="1"/>
  <c r="I696" i="6" s="1"/>
  <c r="F2762" i="1"/>
  <c r="H693" i="6" s="1"/>
  <c r="F2750" i="1"/>
  <c r="H690" i="6" s="1"/>
  <c r="F2737" i="1"/>
  <c r="K686" i="6" s="1"/>
  <c r="F2725" i="1"/>
  <c r="K683" i="6" s="1"/>
  <c r="F2711" i="1"/>
  <c r="I680" i="6" s="1"/>
  <c r="F2698" i="1"/>
  <c r="H677" i="6" s="1"/>
  <c r="F2686" i="1"/>
  <c r="H674" i="6" s="1"/>
  <c r="F2673" i="1"/>
  <c r="K670" i="6" s="1"/>
  <c r="F2661" i="1"/>
  <c r="K667" i="6" s="1"/>
  <c r="F2647" i="1"/>
  <c r="I664" i="6" s="1"/>
  <c r="F2634" i="1"/>
  <c r="H661" i="6" s="1"/>
  <c r="F2622" i="1"/>
  <c r="H658" i="6" s="1"/>
  <c r="F2609" i="1"/>
  <c r="K654" i="6" s="1"/>
  <c r="F2597" i="1"/>
  <c r="K651" i="6" s="1"/>
  <c r="F2583" i="1"/>
  <c r="I648" i="6" s="1"/>
  <c r="F2570" i="1"/>
  <c r="H645" i="6" s="1"/>
  <c r="F2558" i="1"/>
  <c r="H642" i="6" s="1"/>
  <c r="F2545" i="1"/>
  <c r="K638" i="6" s="1"/>
  <c r="F2533" i="1"/>
  <c r="K635" i="6" s="1"/>
  <c r="F2519" i="1"/>
  <c r="I632" i="6" s="1"/>
  <c r="F2506" i="1"/>
  <c r="H629" i="6" s="1"/>
  <c r="F2494" i="1"/>
  <c r="H626" i="6" s="1"/>
  <c r="F2481" i="1"/>
  <c r="K622" i="6" s="1"/>
  <c r="F2469" i="1"/>
  <c r="K619" i="6" s="1"/>
  <c r="F2455" i="1"/>
  <c r="I616" i="6" s="1"/>
  <c r="F2442" i="1"/>
  <c r="H613" i="6" s="1"/>
  <c r="F2430" i="1"/>
  <c r="H610" i="6" s="1"/>
  <c r="F2417" i="1"/>
  <c r="K606" i="6" s="1"/>
  <c r="F2405" i="1"/>
  <c r="K603" i="6" s="1"/>
  <c r="F2391" i="1"/>
  <c r="I600" i="6" s="1"/>
  <c r="F2378" i="1"/>
  <c r="H597" i="6" s="1"/>
  <c r="F2366" i="1"/>
  <c r="H594" i="6" s="1"/>
  <c r="F2353" i="1"/>
  <c r="K590" i="6" s="1"/>
  <c r="F2341" i="1"/>
  <c r="K587" i="6" s="1"/>
  <c r="F2327" i="1"/>
  <c r="I584" i="6" s="1"/>
  <c r="F2314" i="1"/>
  <c r="H581" i="6" s="1"/>
  <c r="F2302" i="1"/>
  <c r="H578" i="6" s="1"/>
  <c r="F2289" i="1"/>
  <c r="K574" i="6" s="1"/>
  <c r="F2277" i="1"/>
  <c r="K571" i="6" s="1"/>
  <c r="F2263" i="1"/>
  <c r="I568" i="6" s="1"/>
  <c r="F2250" i="1"/>
  <c r="H565" i="6" s="1"/>
  <c r="F2238" i="1"/>
  <c r="H562" i="6" s="1"/>
  <c r="F2225" i="1"/>
  <c r="K558" i="6" s="1"/>
  <c r="F2213" i="1"/>
  <c r="K555" i="6" s="1"/>
  <c r="F2199" i="1"/>
  <c r="I552" i="6" s="1"/>
  <c r="F2186" i="1"/>
  <c r="H549" i="6" s="1"/>
  <c r="F2174" i="1"/>
  <c r="H546" i="6" s="1"/>
  <c r="F2161" i="1"/>
  <c r="K542" i="6" s="1"/>
  <c r="F2149" i="1"/>
  <c r="K539" i="6" s="1"/>
  <c r="F2135" i="1"/>
  <c r="I536" i="6" s="1"/>
  <c r="F2122" i="1"/>
  <c r="H533" i="6" s="1"/>
  <c r="F2110" i="1"/>
  <c r="H530" i="6" s="1"/>
  <c r="F2097" i="1"/>
  <c r="K526" i="6" s="1"/>
  <c r="F2085" i="1"/>
  <c r="K523" i="6" s="1"/>
  <c r="F2071" i="1"/>
  <c r="I520" i="6" s="1"/>
  <c r="F2058" i="1"/>
  <c r="H517" i="6" s="1"/>
  <c r="F2046" i="1"/>
  <c r="H514" i="6" s="1"/>
  <c r="F2033" i="1"/>
  <c r="K510" i="6" s="1"/>
  <c r="F2021" i="1"/>
  <c r="K507" i="6" s="1"/>
  <c r="F2007" i="1"/>
  <c r="I504" i="6" s="1"/>
  <c r="F1994" i="1"/>
  <c r="H501" i="6" s="1"/>
  <c r="F1982" i="1"/>
  <c r="H498" i="6" s="1"/>
  <c r="F1969" i="1"/>
  <c r="K494" i="6" s="1"/>
  <c r="F1957" i="1"/>
  <c r="K491" i="6" s="1"/>
  <c r="F1943" i="1"/>
  <c r="I488" i="6" s="1"/>
  <c r="F1930" i="1"/>
  <c r="H485" i="6" s="1"/>
  <c r="F1918" i="1"/>
  <c r="H482" i="6" s="1"/>
  <c r="F1905" i="1"/>
  <c r="K478" i="6" s="1"/>
  <c r="F1893" i="1"/>
  <c r="K475" i="6" s="1"/>
  <c r="F1879" i="1"/>
  <c r="I472" i="6" s="1"/>
  <c r="F1866" i="1"/>
  <c r="H469" i="6" s="1"/>
  <c r="F1854" i="1"/>
  <c r="H466" i="6" s="1"/>
  <c r="F1841" i="1"/>
  <c r="K462" i="6" s="1"/>
  <c r="F1829" i="1"/>
  <c r="K459" i="6" s="1"/>
  <c r="F1815" i="1"/>
  <c r="I456" i="6" s="1"/>
  <c r="F1802" i="1"/>
  <c r="H453" i="6" s="1"/>
  <c r="F1790" i="1"/>
  <c r="H450" i="6" s="1"/>
  <c r="F1777" i="1"/>
  <c r="K446" i="6" s="1"/>
  <c r="F1765" i="1"/>
  <c r="K443" i="6" s="1"/>
  <c r="F1751" i="1"/>
  <c r="I440" i="6" s="1"/>
  <c r="F1738" i="1"/>
  <c r="H437" i="6" s="1"/>
  <c r="F1726" i="1"/>
  <c r="H434" i="6" s="1"/>
  <c r="F1713" i="1"/>
  <c r="K430" i="6" s="1"/>
  <c r="F1701" i="1"/>
  <c r="K427" i="6" s="1"/>
  <c r="F1687" i="1"/>
  <c r="I424" i="6" s="1"/>
  <c r="F1674" i="1"/>
  <c r="H421" i="6" s="1"/>
  <c r="F1662" i="1"/>
  <c r="H418" i="6" s="1"/>
  <c r="F1649" i="1"/>
  <c r="K414" i="6" s="1"/>
  <c r="F1637" i="1"/>
  <c r="K411" i="6" s="1"/>
  <c r="F1623" i="1"/>
  <c r="I408" i="6" s="1"/>
  <c r="F1610" i="1"/>
  <c r="H405" i="6" s="1"/>
  <c r="F1598" i="1"/>
  <c r="H402" i="6" s="1"/>
  <c r="F1585" i="1"/>
  <c r="K398" i="6" s="1"/>
  <c r="F1573" i="1"/>
  <c r="K395" i="6" s="1"/>
  <c r="F1559" i="1"/>
  <c r="I392" i="6" s="1"/>
  <c r="F1546" i="1"/>
  <c r="H389" i="6" s="1"/>
  <c r="F1534" i="1"/>
  <c r="H386" i="6" s="1"/>
  <c r="F1521" i="1"/>
  <c r="K382" i="6" s="1"/>
  <c r="F1509" i="1"/>
  <c r="K379" i="6" s="1"/>
  <c r="F1495" i="1"/>
  <c r="I376" i="6" s="1"/>
  <c r="F1482" i="1"/>
  <c r="H373" i="6" s="1"/>
  <c r="F1470" i="1"/>
  <c r="H370" i="6" s="1"/>
  <c r="F1457" i="1"/>
  <c r="K366" i="6" s="1"/>
  <c r="F1445" i="1"/>
  <c r="K363" i="6" s="1"/>
  <c r="F1431" i="1"/>
  <c r="I360" i="6" s="1"/>
  <c r="F1418" i="1"/>
  <c r="H357" i="6" s="1"/>
  <c r="F1406" i="1"/>
  <c r="H354" i="6" s="1"/>
  <c r="F1393" i="1"/>
  <c r="K350" i="6" s="1"/>
  <c r="F1381" i="1"/>
  <c r="K347" i="6" s="1"/>
  <c r="F1367" i="1"/>
  <c r="I344" i="6" s="1"/>
  <c r="F1354" i="1"/>
  <c r="H341" i="6" s="1"/>
  <c r="F1342" i="1"/>
  <c r="H338" i="6" s="1"/>
  <c r="F1329" i="1"/>
  <c r="K334" i="6" s="1"/>
  <c r="F1317" i="1"/>
  <c r="K331" i="6" s="1"/>
  <c r="F1303" i="1"/>
  <c r="I328" i="6" s="1"/>
  <c r="F1290" i="1"/>
  <c r="H325" i="6" s="1"/>
  <c r="F1278" i="1"/>
  <c r="H322" i="6" s="1"/>
  <c r="F1265" i="1"/>
  <c r="K318" i="6" s="1"/>
  <c r="F1253" i="1"/>
  <c r="K315" i="6" s="1"/>
  <c r="F1239" i="1"/>
  <c r="I312" i="6" s="1"/>
  <c r="F1226" i="1"/>
  <c r="H309" i="6" s="1"/>
  <c r="F1214" i="1"/>
  <c r="H306" i="6" s="1"/>
  <c r="F1201" i="1"/>
  <c r="K302" i="6" s="1"/>
  <c r="F1189" i="1"/>
  <c r="K299" i="6" s="1"/>
  <c r="F1175" i="1"/>
  <c r="I296" i="6" s="1"/>
  <c r="F1162" i="1"/>
  <c r="H293" i="6" s="1"/>
  <c r="F1150" i="1"/>
  <c r="H290" i="6" s="1"/>
  <c r="F1137" i="1"/>
  <c r="K286" i="6" s="1"/>
  <c r="F1125" i="1"/>
  <c r="K283" i="6" s="1"/>
  <c r="F1111" i="1"/>
  <c r="I280" i="6" s="1"/>
  <c r="F1098" i="1"/>
  <c r="H277" i="6" s="1"/>
  <c r="F1086" i="1"/>
  <c r="H274" i="6" s="1"/>
  <c r="F1073" i="1"/>
  <c r="K270" i="6" s="1"/>
  <c r="F1061" i="1"/>
  <c r="K267" i="6" s="1"/>
  <c r="F1047" i="1"/>
  <c r="I264" i="6" s="1"/>
  <c r="F1034" i="1"/>
  <c r="H261" i="6" s="1"/>
  <c r="F1022" i="1"/>
  <c r="H258" i="6" s="1"/>
  <c r="F1009" i="1"/>
  <c r="K254" i="6" s="1"/>
  <c r="F997" i="1"/>
  <c r="K251" i="6" s="1"/>
  <c r="F983" i="1"/>
  <c r="I248" i="6" s="1"/>
  <c r="F970" i="1"/>
  <c r="H245" i="6" s="1"/>
  <c r="F958" i="1"/>
  <c r="H242" i="6" s="1"/>
  <c r="F945" i="1"/>
  <c r="K238" i="6" s="1"/>
  <c r="F933" i="1"/>
  <c r="K235" i="6" s="1"/>
  <c r="F919" i="1"/>
  <c r="I232" i="6" s="1"/>
  <c r="F906" i="1"/>
  <c r="H229" i="6" s="1"/>
  <c r="F894" i="1"/>
  <c r="H226" i="6" s="1"/>
  <c r="F881" i="1"/>
  <c r="K222" i="6" s="1"/>
  <c r="F869" i="1"/>
  <c r="K219" i="6" s="1"/>
  <c r="F855" i="1"/>
  <c r="I216" i="6" s="1"/>
  <c r="F842" i="1"/>
  <c r="H213" i="6" s="1"/>
  <c r="F830" i="1"/>
  <c r="H210" i="6" s="1"/>
  <c r="F817" i="1"/>
  <c r="K206" i="6" s="1"/>
  <c r="F805" i="1"/>
  <c r="K203" i="6" s="1"/>
  <c r="F791" i="1"/>
  <c r="I200" i="6" s="1"/>
  <c r="F778" i="1"/>
  <c r="H197" i="6" s="1"/>
  <c r="F766" i="1"/>
  <c r="H194" i="6" s="1"/>
  <c r="F753" i="1"/>
  <c r="K190" i="6" s="1"/>
  <c r="F741" i="1"/>
  <c r="K187" i="6" s="1"/>
  <c r="F727" i="1"/>
  <c r="I184" i="6" s="1"/>
  <c r="F714" i="1"/>
  <c r="H181" i="6" s="1"/>
  <c r="F702" i="1"/>
  <c r="H178" i="6" s="1"/>
  <c r="F689" i="1"/>
  <c r="K174" i="6" s="1"/>
  <c r="F677" i="1"/>
  <c r="K171" i="6" s="1"/>
  <c r="F663" i="1"/>
  <c r="I168" i="6" s="1"/>
  <c r="F650" i="1"/>
  <c r="H165" i="6" s="1"/>
  <c r="F638" i="1"/>
  <c r="H162" i="6" s="1"/>
  <c r="F625" i="1"/>
  <c r="K158" i="6" s="1"/>
  <c r="F613" i="1"/>
  <c r="K155" i="6" s="1"/>
  <c r="F599" i="1"/>
  <c r="I152" i="6" s="1"/>
  <c r="F586" i="1"/>
  <c r="H149" i="6" s="1"/>
  <c r="F574" i="1"/>
  <c r="H146" i="6" s="1"/>
  <c r="F561" i="1"/>
  <c r="K142" i="6" s="1"/>
  <c r="F549" i="1"/>
  <c r="K139" i="6" s="1"/>
  <c r="F535" i="1"/>
  <c r="I136" i="6" s="1"/>
  <c r="F522" i="1"/>
  <c r="H133" i="6" s="1"/>
  <c r="F510" i="1"/>
  <c r="H130" i="6" s="1"/>
  <c r="F497" i="1"/>
  <c r="K126" i="6" s="1"/>
  <c r="F485" i="1"/>
  <c r="K123" i="6" s="1"/>
  <c r="F471" i="1"/>
  <c r="I120" i="6" s="1"/>
  <c r="F458" i="1"/>
  <c r="H117" i="6" s="1"/>
  <c r="F446" i="1"/>
  <c r="H114" i="6" s="1"/>
  <c r="F433" i="1"/>
  <c r="K110" i="6" s="1"/>
  <c r="F421" i="1"/>
  <c r="K107" i="6" s="1"/>
  <c r="F407" i="1"/>
  <c r="I104" i="6" s="1"/>
  <c r="F394" i="1"/>
  <c r="H101" i="6" s="1"/>
  <c r="F382" i="1"/>
  <c r="H98" i="6" s="1"/>
  <c r="F369" i="1"/>
  <c r="K94" i="6" s="1"/>
  <c r="F357" i="1"/>
  <c r="K91" i="6" s="1"/>
  <c r="F343" i="1"/>
  <c r="I88" i="6" s="1"/>
  <c r="F330" i="1"/>
  <c r="H85" i="6" s="1"/>
  <c r="F318" i="1"/>
  <c r="H82" i="6" s="1"/>
  <c r="F305" i="1"/>
  <c r="K78" i="6" s="1"/>
  <c r="F293" i="1"/>
  <c r="K75" i="6" s="1"/>
  <c r="F279" i="1"/>
  <c r="I72" i="6" s="1"/>
  <c r="F266" i="1"/>
  <c r="H69" i="6" s="1"/>
  <c r="F254" i="1"/>
  <c r="H66" i="6" s="1"/>
  <c r="F241" i="1"/>
  <c r="K62" i="6" s="1"/>
  <c r="F229" i="1"/>
  <c r="K59" i="6" s="1"/>
  <c r="F215" i="1"/>
  <c r="I56" i="6" s="1"/>
  <c r="F202" i="1"/>
  <c r="H53" i="6" s="1"/>
  <c r="F190" i="1"/>
  <c r="H50" i="6" s="1"/>
  <c r="F177" i="1"/>
  <c r="K46" i="6" s="1"/>
  <c r="F165" i="1"/>
  <c r="K43" i="6" s="1"/>
  <c r="F151" i="1"/>
  <c r="I40" i="6" s="1"/>
  <c r="F138" i="1"/>
  <c r="H37" i="6" s="1"/>
  <c r="F126" i="1"/>
  <c r="H34" i="6" s="1"/>
  <c r="F113" i="1"/>
  <c r="K30" i="6" s="1"/>
  <c r="F101" i="1"/>
  <c r="K27" i="6" s="1"/>
  <c r="F87" i="1"/>
  <c r="I24" i="6" s="1"/>
  <c r="F74" i="1"/>
  <c r="H21" i="6" s="1"/>
  <c r="F62" i="1"/>
  <c r="H18" i="6" s="1"/>
  <c r="F49" i="1"/>
  <c r="K14" i="6" s="1"/>
  <c r="F37" i="1"/>
  <c r="K11" i="6" s="1"/>
  <c r="F23" i="1"/>
  <c r="I8" i="6" s="1"/>
  <c r="F10" i="1"/>
  <c r="H5" i="6" s="1"/>
  <c r="F9942" i="1"/>
  <c r="H2488" i="6" s="1"/>
  <c r="F9839" i="1"/>
  <c r="I2462" i="6" s="1"/>
  <c r="F9737" i="1"/>
  <c r="K2436" i="6" s="1"/>
  <c r="F9634" i="1"/>
  <c r="H2411" i="6" s="1"/>
  <c r="F9533" i="1"/>
  <c r="K2385" i="6" s="1"/>
  <c r="F9430" i="1"/>
  <c r="H2360" i="6" s="1"/>
  <c r="F9327" i="1"/>
  <c r="I2334" i="6" s="1"/>
  <c r="F9225" i="1"/>
  <c r="K2308" i="6" s="1"/>
  <c r="F9122" i="1"/>
  <c r="H2283" i="6" s="1"/>
  <c r="F9021" i="1"/>
  <c r="K2257" i="6" s="1"/>
  <c r="F8918" i="1"/>
  <c r="H2232" i="6" s="1"/>
  <c r="F8815" i="1"/>
  <c r="I2206" i="6" s="1"/>
  <c r="F8713" i="1"/>
  <c r="K2180" i="6" s="1"/>
  <c r="F8610" i="1"/>
  <c r="H2155" i="6" s="1"/>
  <c r="F8509" i="1"/>
  <c r="K2129" i="6" s="1"/>
  <c r="F8406" i="1"/>
  <c r="H2104" i="6" s="1"/>
  <c r="F8303" i="1"/>
  <c r="I2078" i="6" s="1"/>
  <c r="F8201" i="1"/>
  <c r="K2052" i="6" s="1"/>
  <c r="F8098" i="1"/>
  <c r="H2027" i="6" s="1"/>
  <c r="F7997" i="1"/>
  <c r="K2001" i="6" s="1"/>
  <c r="F7894" i="1"/>
  <c r="H1976" i="6" s="1"/>
  <c r="F7791" i="1"/>
  <c r="I1950" i="6" s="1"/>
  <c r="F7689" i="1"/>
  <c r="K1924" i="6" s="1"/>
  <c r="F7586" i="1"/>
  <c r="H1899" i="6" s="1"/>
  <c r="F7485" i="1"/>
  <c r="K1873" i="6" s="1"/>
  <c r="F7382" i="1"/>
  <c r="H1848" i="6" s="1"/>
  <c r="F7279" i="1"/>
  <c r="I1822" i="6" s="1"/>
  <c r="F7177" i="1"/>
  <c r="K1796" i="6" s="1"/>
  <c r="F7074" i="1"/>
  <c r="H1771" i="6" s="1"/>
  <c r="F6973" i="1"/>
  <c r="K1745" i="6" s="1"/>
  <c r="F6870" i="1"/>
  <c r="H1720" i="6" s="1"/>
  <c r="F6767" i="1"/>
  <c r="I1694" i="6" s="1"/>
  <c r="F6665" i="1"/>
  <c r="K1668" i="6" s="1"/>
  <c r="F6562" i="1"/>
  <c r="H1643" i="6" s="1"/>
  <c r="F6461" i="1"/>
  <c r="K1617" i="6" s="1"/>
  <c r="F6358" i="1"/>
  <c r="H1592" i="6" s="1"/>
  <c r="F6255" i="1"/>
  <c r="I1566" i="6" s="1"/>
  <c r="F6153" i="1"/>
  <c r="K1540" i="6" s="1"/>
  <c r="F6050" i="1"/>
  <c r="H1515" i="6" s="1"/>
  <c r="F5949" i="1"/>
  <c r="K1489" i="6" s="1"/>
  <c r="F5846" i="1"/>
  <c r="H1464" i="6" s="1"/>
  <c r="F5743" i="1"/>
  <c r="I1438" i="6" s="1"/>
  <c r="F5641" i="1"/>
  <c r="K1412" i="6" s="1"/>
  <c r="F5538" i="1"/>
  <c r="H1387" i="6" s="1"/>
  <c r="F5437" i="1"/>
  <c r="K1361" i="6" s="1"/>
  <c r="F5334" i="1"/>
  <c r="H1336" i="6" s="1"/>
  <c r="F5231" i="1"/>
  <c r="I1310" i="6" s="1"/>
  <c r="F5129" i="1"/>
  <c r="K1284" i="6" s="1"/>
  <c r="F5026" i="1"/>
  <c r="H1259" i="6" s="1"/>
  <c r="F4925" i="1"/>
  <c r="K1233" i="6" s="1"/>
  <c r="F4822" i="1"/>
  <c r="H1208" i="6" s="1"/>
  <c r="F4719" i="1"/>
  <c r="I1182" i="6" s="1"/>
  <c r="F4617" i="1"/>
  <c r="K1156" i="6" s="1"/>
  <c r="F4514" i="1"/>
  <c r="H1131" i="6" s="1"/>
  <c r="F4413" i="1"/>
  <c r="K1105" i="6" s="1"/>
  <c r="F4310" i="1"/>
  <c r="H1080" i="6" s="1"/>
  <c r="F4207" i="1"/>
  <c r="I1054" i="6" s="1"/>
  <c r="F4105" i="1"/>
  <c r="K1028" i="6" s="1"/>
  <c r="F4002" i="1"/>
  <c r="H1003" i="6" s="1"/>
  <c r="F3901" i="1"/>
  <c r="K977" i="6" s="1"/>
  <c r="F3798" i="1"/>
  <c r="H952" i="6" s="1"/>
  <c r="F3695" i="1"/>
  <c r="I926" i="6" s="1"/>
  <c r="F3593" i="1"/>
  <c r="K900" i="6" s="1"/>
  <c r="F3490" i="1"/>
  <c r="H875" i="6" s="1"/>
  <c r="F3389" i="1"/>
  <c r="K849" i="6" s="1"/>
  <c r="F3286" i="1"/>
  <c r="H824" i="6" s="1"/>
  <c r="F3183" i="1"/>
  <c r="I798" i="6" s="1"/>
  <c r="F3081" i="1"/>
  <c r="K772" i="6" s="1"/>
  <c r="F2978" i="1"/>
  <c r="H747" i="6" s="1"/>
  <c r="F2877" i="1"/>
  <c r="K721" i="6" s="1"/>
  <c r="F2774" i="1"/>
  <c r="H696" i="6" s="1"/>
  <c r="F2671" i="1"/>
  <c r="I670" i="6" s="1"/>
  <c r="F2569" i="1"/>
  <c r="K644" i="6" s="1"/>
  <c r="F2466" i="1"/>
  <c r="H619" i="6" s="1"/>
  <c r="F2365" i="1"/>
  <c r="K593" i="6" s="1"/>
  <c r="F2262" i="1"/>
  <c r="H568" i="6" s="1"/>
  <c r="F2159" i="1"/>
  <c r="I542" i="6" s="1"/>
  <c r="F2057" i="1"/>
  <c r="K516" i="6" s="1"/>
  <c r="F1954" i="1"/>
  <c r="H491" i="6" s="1"/>
  <c r="F1853" i="1"/>
  <c r="K465" i="6" s="1"/>
  <c r="F1750" i="1"/>
  <c r="H440" i="6" s="1"/>
  <c r="F1647" i="1"/>
  <c r="I414" i="6" s="1"/>
  <c r="F1545" i="1"/>
  <c r="K388" i="6" s="1"/>
  <c r="F1442" i="1"/>
  <c r="H363" i="6" s="1"/>
  <c r="F1341" i="1"/>
  <c r="K337" i="6" s="1"/>
  <c r="F1238" i="1"/>
  <c r="H312" i="6" s="1"/>
  <c r="F1135" i="1"/>
  <c r="I286" i="6" s="1"/>
  <c r="F1033" i="1"/>
  <c r="K260" i="6" s="1"/>
  <c r="F930" i="1"/>
  <c r="H235" i="6" s="1"/>
  <c r="F829" i="1"/>
  <c r="K209" i="6" s="1"/>
  <c r="F726" i="1"/>
  <c r="H184" i="6" s="1"/>
  <c r="F623" i="1"/>
  <c r="I158" i="6" s="1"/>
  <c r="F521" i="1"/>
  <c r="K132" i="6" s="1"/>
  <c r="F418" i="1"/>
  <c r="H107" i="6" s="1"/>
  <c r="F317" i="1"/>
  <c r="K81" i="6" s="1"/>
  <c r="F214" i="1"/>
  <c r="H56" i="6" s="1"/>
  <c r="F111" i="1"/>
  <c r="I30" i="6" s="1"/>
  <c r="F9" i="1"/>
  <c r="K4" i="6" s="1"/>
  <c r="F9929" i="1"/>
  <c r="K2484" i="6" s="1"/>
  <c r="F9826" i="1"/>
  <c r="H2459" i="6" s="1"/>
  <c r="F9725" i="1"/>
  <c r="K2433" i="6" s="1"/>
  <c r="F9622" i="1"/>
  <c r="H2408" i="6" s="1"/>
  <c r="F9519" i="1"/>
  <c r="I2382" i="6" s="1"/>
  <c r="F9417" i="1"/>
  <c r="K2356" i="6" s="1"/>
  <c r="F9314" i="1"/>
  <c r="H2331" i="6" s="1"/>
  <c r="F9213" i="1"/>
  <c r="K2305" i="6" s="1"/>
  <c r="F9110" i="1"/>
  <c r="H2280" i="6" s="1"/>
  <c r="F9007" i="1"/>
  <c r="I2254" i="6" s="1"/>
  <c r="F8905" i="1"/>
  <c r="K2228" i="6" s="1"/>
  <c r="F8802" i="1"/>
  <c r="H2203" i="6" s="1"/>
  <c r="F8701" i="1"/>
  <c r="K2177" i="6" s="1"/>
  <c r="F8598" i="1"/>
  <c r="H2152" i="6" s="1"/>
  <c r="F8495" i="1"/>
  <c r="I2126" i="6" s="1"/>
  <c r="F8393" i="1"/>
  <c r="K2100" i="6" s="1"/>
  <c r="F8290" i="1"/>
  <c r="H2075" i="6" s="1"/>
  <c r="F8189" i="1"/>
  <c r="K2049" i="6" s="1"/>
  <c r="F8086" i="1"/>
  <c r="H2024" i="6" s="1"/>
  <c r="F7983" i="1"/>
  <c r="I1998" i="6" s="1"/>
  <c r="F7881" i="1"/>
  <c r="K1972" i="6" s="1"/>
  <c r="F7778" i="1"/>
  <c r="H1947" i="6" s="1"/>
  <c r="F7677" i="1"/>
  <c r="K1921" i="6" s="1"/>
  <c r="F7574" i="1"/>
  <c r="H1896" i="6" s="1"/>
  <c r="F7471" i="1"/>
  <c r="I1870" i="6" s="1"/>
  <c r="F7369" i="1"/>
  <c r="K1844" i="6" s="1"/>
  <c r="F7266" i="1"/>
  <c r="H1819" i="6" s="1"/>
  <c r="F7165" i="1"/>
  <c r="K1793" i="6" s="1"/>
  <c r="F7062" i="1"/>
  <c r="H1768" i="6" s="1"/>
  <c r="F6959" i="1"/>
  <c r="I1742" i="6" s="1"/>
  <c r="F6857" i="1"/>
  <c r="K1716" i="6" s="1"/>
  <c r="F6754" i="1"/>
  <c r="H1691" i="6" s="1"/>
  <c r="F6653" i="1"/>
  <c r="K1665" i="6" s="1"/>
  <c r="F6550" i="1"/>
  <c r="H1640" i="6" s="1"/>
  <c r="F6447" i="1"/>
  <c r="I1614" i="6" s="1"/>
  <c r="F6345" i="1"/>
  <c r="K1588" i="6" s="1"/>
  <c r="F6242" i="1"/>
  <c r="H1563" i="6" s="1"/>
  <c r="F6141" i="1"/>
  <c r="K1537" i="6" s="1"/>
  <c r="F6038" i="1"/>
  <c r="H1512" i="6" s="1"/>
  <c r="F5935" i="1"/>
  <c r="I1486" i="6" s="1"/>
  <c r="F5833" i="1"/>
  <c r="K1460" i="6" s="1"/>
  <c r="F5730" i="1"/>
  <c r="H1435" i="6" s="1"/>
  <c r="F5629" i="1"/>
  <c r="K1409" i="6" s="1"/>
  <c r="F5526" i="1"/>
  <c r="H1384" i="6" s="1"/>
  <c r="F5423" i="1"/>
  <c r="I1358" i="6" s="1"/>
  <c r="F5321" i="1"/>
  <c r="K1332" i="6" s="1"/>
  <c r="F5218" i="1"/>
  <c r="H1307" i="6" s="1"/>
  <c r="F5117" i="1"/>
  <c r="K1281" i="6" s="1"/>
  <c r="F5014" i="1"/>
  <c r="H1256" i="6" s="1"/>
  <c r="F4911" i="1"/>
  <c r="I1230" i="6" s="1"/>
  <c r="F4809" i="1"/>
  <c r="K1204" i="6" s="1"/>
  <c r="F4706" i="1"/>
  <c r="H1179" i="6" s="1"/>
  <c r="F4605" i="1"/>
  <c r="K1153" i="6" s="1"/>
  <c r="F4502" i="1"/>
  <c r="H1128" i="6" s="1"/>
  <c r="F4399" i="1"/>
  <c r="I1102" i="6" s="1"/>
  <c r="F4297" i="1"/>
  <c r="K1076" i="6" s="1"/>
  <c r="F4194" i="1"/>
  <c r="H1051" i="6" s="1"/>
  <c r="F4093" i="1"/>
  <c r="K1025" i="6" s="1"/>
  <c r="F3990" i="1"/>
  <c r="H1000" i="6" s="1"/>
  <c r="F3887" i="1"/>
  <c r="I974" i="6" s="1"/>
  <c r="F3785" i="1"/>
  <c r="K948" i="6" s="1"/>
  <c r="F3682" i="1"/>
  <c r="H923" i="6" s="1"/>
  <c r="F3581" i="1"/>
  <c r="K897" i="6" s="1"/>
  <c r="F3478" i="1"/>
  <c r="H872" i="6" s="1"/>
  <c r="F3375" i="1"/>
  <c r="I846" i="6" s="1"/>
  <c r="F3273" i="1"/>
  <c r="K820" i="6" s="1"/>
  <c r="F3170" i="1"/>
  <c r="H795" i="6" s="1"/>
  <c r="F3069" i="1"/>
  <c r="K769" i="6" s="1"/>
  <c r="F2966" i="1"/>
  <c r="H744" i="6" s="1"/>
  <c r="F2863" i="1"/>
  <c r="I718" i="6" s="1"/>
  <c r="F2761" i="1"/>
  <c r="K692" i="6" s="1"/>
  <c r="F2658" i="1"/>
  <c r="H667" i="6" s="1"/>
  <c r="F2557" i="1"/>
  <c r="K641" i="6" s="1"/>
  <c r="F2454" i="1"/>
  <c r="H616" i="6" s="1"/>
  <c r="F2351" i="1"/>
  <c r="I590" i="6" s="1"/>
  <c r="F2249" i="1"/>
  <c r="K564" i="6" s="1"/>
  <c r="F2146" i="1"/>
  <c r="H539" i="6" s="1"/>
  <c r="F2045" i="1"/>
  <c r="K513" i="6" s="1"/>
  <c r="F1942" i="1"/>
  <c r="H488" i="6" s="1"/>
  <c r="F1839" i="1"/>
  <c r="I462" i="6" s="1"/>
  <c r="F1737" i="1"/>
  <c r="K436" i="6" s="1"/>
  <c r="F1634" i="1"/>
  <c r="H411" i="6" s="1"/>
  <c r="F1533" i="1"/>
  <c r="K385" i="6" s="1"/>
  <c r="F1430" i="1"/>
  <c r="H360" i="6" s="1"/>
  <c r="F1327" i="1"/>
  <c r="I334" i="6" s="1"/>
  <c r="F1225" i="1"/>
  <c r="K308" i="6" s="1"/>
  <c r="F1122" i="1"/>
  <c r="H283" i="6" s="1"/>
  <c r="F1021" i="1"/>
  <c r="K257" i="6" s="1"/>
  <c r="F918" i="1"/>
  <c r="H232" i="6" s="1"/>
  <c r="F815" i="1"/>
  <c r="I206" i="6" s="1"/>
  <c r="F713" i="1"/>
  <c r="K180" i="6" s="1"/>
  <c r="F610" i="1"/>
  <c r="H155" i="6" s="1"/>
  <c r="F509" i="1"/>
  <c r="K129" i="6" s="1"/>
  <c r="F406" i="1"/>
  <c r="H104" i="6" s="1"/>
  <c r="F303" i="1"/>
  <c r="I78" i="6" s="1"/>
  <c r="F201" i="1"/>
  <c r="K52" i="6" s="1"/>
  <c r="F98" i="1"/>
  <c r="H27" i="6" s="1"/>
  <c r="F9917" i="1"/>
  <c r="K2481" i="6" s="1"/>
  <c r="F9814" i="1"/>
  <c r="H2456" i="6" s="1"/>
  <c r="F9711" i="1"/>
  <c r="I2430" i="6" s="1"/>
  <c r="F9609" i="1"/>
  <c r="K2404" i="6" s="1"/>
  <c r="F9506" i="1"/>
  <c r="H2379" i="6" s="1"/>
  <c r="F9405" i="1"/>
  <c r="K2353" i="6" s="1"/>
  <c r="F9302" i="1"/>
  <c r="H2328" i="6" s="1"/>
  <c r="F9199" i="1"/>
  <c r="I2302" i="6" s="1"/>
  <c r="F9097" i="1"/>
  <c r="K2276" i="6" s="1"/>
  <c r="F8994" i="1"/>
  <c r="H2251" i="6" s="1"/>
  <c r="F8893" i="1"/>
  <c r="K2225" i="6" s="1"/>
  <c r="F8790" i="1"/>
  <c r="H2200" i="6" s="1"/>
  <c r="F8687" i="1"/>
  <c r="I2174" i="6" s="1"/>
  <c r="F8585" i="1"/>
  <c r="K2148" i="6" s="1"/>
  <c r="F8482" i="1"/>
  <c r="H2123" i="6" s="1"/>
  <c r="F8381" i="1"/>
  <c r="K2097" i="6" s="1"/>
  <c r="F8278" i="1"/>
  <c r="H2072" i="6" s="1"/>
  <c r="F8175" i="1"/>
  <c r="I2046" i="6" s="1"/>
  <c r="F8073" i="1"/>
  <c r="K2020" i="6" s="1"/>
  <c r="F7970" i="1"/>
  <c r="H1995" i="6" s="1"/>
  <c r="F7869" i="1"/>
  <c r="K1969" i="6" s="1"/>
  <c r="F7766" i="1"/>
  <c r="H1944" i="6" s="1"/>
  <c r="F7663" i="1"/>
  <c r="I1918" i="6" s="1"/>
  <c r="F7561" i="1"/>
  <c r="K1892" i="6" s="1"/>
  <c r="F7458" i="1"/>
  <c r="H1867" i="6" s="1"/>
  <c r="F7357" i="1"/>
  <c r="K1841" i="6" s="1"/>
  <c r="F7254" i="1"/>
  <c r="H1816" i="6" s="1"/>
  <c r="F7151" i="1"/>
  <c r="I1790" i="6" s="1"/>
  <c r="F7049" i="1"/>
  <c r="K1764" i="6" s="1"/>
  <c r="F6946" i="1"/>
  <c r="H1739" i="6" s="1"/>
  <c r="F6845" i="1"/>
  <c r="K1713" i="6" s="1"/>
  <c r="F6742" i="1"/>
  <c r="H1688" i="6" s="1"/>
  <c r="F6639" i="1"/>
  <c r="I1662" i="6" s="1"/>
  <c r="F6537" i="1"/>
  <c r="K1636" i="6" s="1"/>
  <c r="F6434" i="1"/>
  <c r="H1611" i="6" s="1"/>
  <c r="F6333" i="1"/>
  <c r="K1585" i="6" s="1"/>
  <c r="F6230" i="1"/>
  <c r="H1560" i="6" s="1"/>
  <c r="F6127" i="1"/>
  <c r="I1534" i="6" s="1"/>
  <c r="F6025" i="1"/>
  <c r="K1508" i="6" s="1"/>
  <c r="F5922" i="1"/>
  <c r="H1483" i="6" s="1"/>
  <c r="F5821" i="1"/>
  <c r="K1457" i="6" s="1"/>
  <c r="F5718" i="1"/>
  <c r="H1432" i="6" s="1"/>
  <c r="F5615" i="1"/>
  <c r="I1406" i="6" s="1"/>
  <c r="F5513" i="1"/>
  <c r="K1380" i="6" s="1"/>
  <c r="F5410" i="1"/>
  <c r="H1355" i="6" s="1"/>
  <c r="F5309" i="1"/>
  <c r="K1329" i="6" s="1"/>
  <c r="F5206" i="1"/>
  <c r="H1304" i="6" s="1"/>
  <c r="F5103" i="1"/>
  <c r="I1278" i="6" s="1"/>
  <c r="F5001" i="1"/>
  <c r="K1252" i="6" s="1"/>
  <c r="F4898" i="1"/>
  <c r="H1227" i="6" s="1"/>
  <c r="F4797" i="1"/>
  <c r="K1201" i="6" s="1"/>
  <c r="F4694" i="1"/>
  <c r="H1176" i="6" s="1"/>
  <c r="F4591" i="1"/>
  <c r="I1150" i="6" s="1"/>
  <c r="F4489" i="1"/>
  <c r="K1124" i="6" s="1"/>
  <c r="F4386" i="1"/>
  <c r="H1099" i="6" s="1"/>
  <c r="F4285" i="1"/>
  <c r="K1073" i="6" s="1"/>
  <c r="F4182" i="1"/>
  <c r="H1048" i="6" s="1"/>
  <c r="F4079" i="1"/>
  <c r="I1022" i="6" s="1"/>
  <c r="F3977" i="1"/>
  <c r="K996" i="6" s="1"/>
  <c r="F3874" i="1"/>
  <c r="H971" i="6" s="1"/>
  <c r="F3773" i="1"/>
  <c r="K945" i="6" s="1"/>
  <c r="F3670" i="1"/>
  <c r="H920" i="6" s="1"/>
  <c r="F3567" i="1"/>
  <c r="I894" i="6" s="1"/>
  <c r="F3465" i="1"/>
  <c r="K868" i="6" s="1"/>
  <c r="F3362" i="1"/>
  <c r="H843" i="6" s="1"/>
  <c r="F3261" i="1"/>
  <c r="K817" i="6" s="1"/>
  <c r="F3158" i="1"/>
  <c r="H792" i="6" s="1"/>
  <c r="F3055" i="1"/>
  <c r="I766" i="6" s="1"/>
  <c r="F2953" i="1"/>
  <c r="K740" i="6" s="1"/>
  <c r="F2850" i="1"/>
  <c r="H715" i="6" s="1"/>
  <c r="F2749" i="1"/>
  <c r="K689" i="6" s="1"/>
  <c r="F2646" i="1"/>
  <c r="H664" i="6" s="1"/>
  <c r="F2543" i="1"/>
  <c r="I638" i="6" s="1"/>
  <c r="F2441" i="1"/>
  <c r="K612" i="6" s="1"/>
  <c r="F2338" i="1"/>
  <c r="H587" i="6" s="1"/>
  <c r="F2237" i="1"/>
  <c r="K561" i="6" s="1"/>
  <c r="F2134" i="1"/>
  <c r="H536" i="6" s="1"/>
  <c r="F2031" i="1"/>
  <c r="I510" i="6" s="1"/>
  <c r="F1929" i="1"/>
  <c r="K484" i="6" s="1"/>
  <c r="F1826" i="1"/>
  <c r="H459" i="6" s="1"/>
  <c r="F1725" i="1"/>
  <c r="K433" i="6" s="1"/>
  <c r="F1622" i="1"/>
  <c r="H408" i="6" s="1"/>
  <c r="F1519" i="1"/>
  <c r="I382" i="6" s="1"/>
  <c r="F1417" i="1"/>
  <c r="K356" i="6" s="1"/>
  <c r="F1314" i="1"/>
  <c r="H331" i="6" s="1"/>
  <c r="F1213" i="1"/>
  <c r="K305" i="6" s="1"/>
  <c r="F1110" i="1"/>
  <c r="H280" i="6" s="1"/>
  <c r="F1007" i="1"/>
  <c r="I254" i="6" s="1"/>
  <c r="F905" i="1"/>
  <c r="K228" i="6" s="1"/>
  <c r="F802" i="1"/>
  <c r="H203" i="6" s="1"/>
  <c r="F701" i="1"/>
  <c r="K177" i="6" s="1"/>
  <c r="F598" i="1"/>
  <c r="H152" i="6" s="1"/>
  <c r="F495" i="1"/>
  <c r="I126" i="6" s="1"/>
  <c r="F393" i="1"/>
  <c r="K100" i="6" s="1"/>
  <c r="F290" i="1"/>
  <c r="H75" i="6" s="1"/>
  <c r="F189" i="1"/>
  <c r="K49" i="6" s="1"/>
  <c r="F86" i="1"/>
  <c r="H24" i="6" s="1"/>
  <c r="F9903" i="1"/>
  <c r="I2478" i="6" s="1"/>
  <c r="F9801" i="1"/>
  <c r="K2452" i="6" s="1"/>
  <c r="F9698" i="1"/>
  <c r="H2427" i="6" s="1"/>
  <c r="F9597" i="1"/>
  <c r="K2401" i="6" s="1"/>
  <c r="F9494" i="1"/>
  <c r="H2376" i="6" s="1"/>
  <c r="F9391" i="1"/>
  <c r="I2350" i="6" s="1"/>
  <c r="F9289" i="1"/>
  <c r="K2324" i="6" s="1"/>
  <c r="F9186" i="1"/>
  <c r="H2299" i="6" s="1"/>
  <c r="F9085" i="1"/>
  <c r="K2273" i="6" s="1"/>
  <c r="F8982" i="1"/>
  <c r="H2248" i="6" s="1"/>
  <c r="F8879" i="1"/>
  <c r="I2222" i="6" s="1"/>
  <c r="F8777" i="1"/>
  <c r="K2196" i="6" s="1"/>
  <c r="F8674" i="1"/>
  <c r="H2171" i="6" s="1"/>
  <c r="F8573" i="1"/>
  <c r="K2145" i="6" s="1"/>
  <c r="F8470" i="1"/>
  <c r="H2120" i="6" s="1"/>
  <c r="F8367" i="1"/>
  <c r="I2094" i="6" s="1"/>
  <c r="F8265" i="1"/>
  <c r="K2068" i="6" s="1"/>
  <c r="F8162" i="1"/>
  <c r="H2043" i="6" s="1"/>
  <c r="F8061" i="1"/>
  <c r="K2017" i="6" s="1"/>
  <c r="F7958" i="1"/>
  <c r="H1992" i="6" s="1"/>
  <c r="F7855" i="1"/>
  <c r="I1966" i="6" s="1"/>
  <c r="F7753" i="1"/>
  <c r="K1940" i="6" s="1"/>
  <c r="F7650" i="1"/>
  <c r="H1915" i="6" s="1"/>
  <c r="F7549" i="1"/>
  <c r="K1889" i="6" s="1"/>
  <c r="F7446" i="1"/>
  <c r="H1864" i="6" s="1"/>
  <c r="F7343" i="1"/>
  <c r="I1838" i="6" s="1"/>
  <c r="F7241" i="1"/>
  <c r="K1812" i="6" s="1"/>
  <c r="F7138" i="1"/>
  <c r="H1787" i="6" s="1"/>
  <c r="F7037" i="1"/>
  <c r="K1761" i="6" s="1"/>
  <c r="F6934" i="1"/>
  <c r="H1736" i="6" s="1"/>
  <c r="F6831" i="1"/>
  <c r="I1710" i="6" s="1"/>
  <c r="F6729" i="1"/>
  <c r="K1684" i="6" s="1"/>
  <c r="F6626" i="1"/>
  <c r="H1659" i="6" s="1"/>
  <c r="F6525" i="1"/>
  <c r="K1633" i="6" s="1"/>
  <c r="F6422" i="1"/>
  <c r="H1608" i="6" s="1"/>
  <c r="F6319" i="1"/>
  <c r="I1582" i="6" s="1"/>
  <c r="F6217" i="1"/>
  <c r="K1556" i="6" s="1"/>
  <c r="F6114" i="1"/>
  <c r="H1531" i="6" s="1"/>
  <c r="F6013" i="1"/>
  <c r="K1505" i="6" s="1"/>
  <c r="F5910" i="1"/>
  <c r="H1480" i="6" s="1"/>
  <c r="F5807" i="1"/>
  <c r="I1454" i="6" s="1"/>
  <c r="F5705" i="1"/>
  <c r="K1428" i="6" s="1"/>
  <c r="F5602" i="1"/>
  <c r="H1403" i="6" s="1"/>
  <c r="F5501" i="1"/>
  <c r="K1377" i="6" s="1"/>
  <c r="F5398" i="1"/>
  <c r="H1352" i="6" s="1"/>
  <c r="F5295" i="1"/>
  <c r="I1326" i="6" s="1"/>
  <c r="F5193" i="1"/>
  <c r="K1300" i="6" s="1"/>
  <c r="F5090" i="1"/>
  <c r="H1275" i="6" s="1"/>
  <c r="F4989" i="1"/>
  <c r="K1249" i="6" s="1"/>
  <c r="F4886" i="1"/>
  <c r="H1224" i="6" s="1"/>
  <c r="F4783" i="1"/>
  <c r="I1198" i="6" s="1"/>
  <c r="F4681" i="1"/>
  <c r="K1172" i="6" s="1"/>
  <c r="F4578" i="1"/>
  <c r="H1147" i="6" s="1"/>
  <c r="F4477" i="1"/>
  <c r="K1121" i="6" s="1"/>
  <c r="F4374" i="1"/>
  <c r="H1096" i="6" s="1"/>
  <c r="F4271" i="1"/>
  <c r="I1070" i="6" s="1"/>
  <c r="F4169" i="1"/>
  <c r="K1044" i="6" s="1"/>
  <c r="F4066" i="1"/>
  <c r="H1019" i="6" s="1"/>
  <c r="F3965" i="1"/>
  <c r="K993" i="6" s="1"/>
  <c r="F3862" i="1"/>
  <c r="H968" i="6" s="1"/>
  <c r="F3759" i="1"/>
  <c r="I942" i="6" s="1"/>
  <c r="F3657" i="1"/>
  <c r="K916" i="6" s="1"/>
  <c r="F3554" i="1"/>
  <c r="H891" i="6" s="1"/>
  <c r="F3453" i="1"/>
  <c r="K865" i="6" s="1"/>
  <c r="F3350" i="1"/>
  <c r="H840" i="6" s="1"/>
  <c r="F3247" i="1"/>
  <c r="I814" i="6" s="1"/>
  <c r="F3145" i="1"/>
  <c r="K788" i="6" s="1"/>
  <c r="F3042" i="1"/>
  <c r="H763" i="6" s="1"/>
  <c r="F2941" i="1"/>
  <c r="K737" i="6" s="1"/>
  <c r="F2838" i="1"/>
  <c r="H712" i="6" s="1"/>
  <c r="F2735" i="1"/>
  <c r="I686" i="6" s="1"/>
  <c r="F2633" i="1"/>
  <c r="K660" i="6" s="1"/>
  <c r="F2530" i="1"/>
  <c r="H635" i="6" s="1"/>
  <c r="F2429" i="1"/>
  <c r="K609" i="6" s="1"/>
  <c r="F2326" i="1"/>
  <c r="H584" i="6" s="1"/>
  <c r="F2223" i="1"/>
  <c r="I558" i="6" s="1"/>
  <c r="F2121" i="1"/>
  <c r="K532" i="6" s="1"/>
  <c r="F2018" i="1"/>
  <c r="H507" i="6" s="1"/>
  <c r="F1917" i="1"/>
  <c r="K481" i="6" s="1"/>
  <c r="F1814" i="1"/>
  <c r="H456" i="6" s="1"/>
  <c r="F1711" i="1"/>
  <c r="I430" i="6" s="1"/>
  <c r="F1609" i="1"/>
  <c r="K404" i="6" s="1"/>
  <c r="F1506" i="1"/>
  <c r="H379" i="6" s="1"/>
  <c r="F1405" i="1"/>
  <c r="K353" i="6" s="1"/>
  <c r="F1302" i="1"/>
  <c r="H328" i="6" s="1"/>
  <c r="F1199" i="1"/>
  <c r="I302" i="6" s="1"/>
  <c r="F1097" i="1"/>
  <c r="K276" i="6" s="1"/>
  <c r="F994" i="1"/>
  <c r="H251" i="6" s="1"/>
  <c r="F893" i="1"/>
  <c r="K225" i="6" s="1"/>
  <c r="F790" i="1"/>
  <c r="H200" i="6" s="1"/>
  <c r="F687" i="1"/>
  <c r="I174" i="6" s="1"/>
  <c r="F585" i="1"/>
  <c r="K148" i="6" s="1"/>
  <c r="F482" i="1"/>
  <c r="H123" i="6" s="1"/>
  <c r="F381" i="1"/>
  <c r="K97" i="6" s="1"/>
  <c r="F278" i="1"/>
  <c r="H72" i="6" s="1"/>
  <c r="F175" i="1"/>
  <c r="I46" i="6" s="1"/>
  <c r="F73" i="1"/>
  <c r="K20" i="6" s="1"/>
  <c r="F9993" i="1"/>
  <c r="K2500" i="6" s="1"/>
  <c r="F9890" i="1"/>
  <c r="H2475" i="6" s="1"/>
  <c r="F9789" i="1"/>
  <c r="K2449" i="6" s="1"/>
  <c r="F9686" i="1"/>
  <c r="H2424" i="6" s="1"/>
  <c r="F9583" i="1"/>
  <c r="I2398" i="6" s="1"/>
  <c r="F9481" i="1"/>
  <c r="K2372" i="6" s="1"/>
  <c r="F9378" i="1"/>
  <c r="H2347" i="6" s="1"/>
  <c r="F9277" i="1"/>
  <c r="K2321" i="6" s="1"/>
  <c r="F9174" i="1"/>
  <c r="H2296" i="6" s="1"/>
  <c r="F9071" i="1"/>
  <c r="I2270" i="6" s="1"/>
  <c r="F8969" i="1"/>
  <c r="K2244" i="6" s="1"/>
  <c r="F8866" i="1"/>
  <c r="H2219" i="6" s="1"/>
  <c r="F8765" i="1"/>
  <c r="K2193" i="6" s="1"/>
  <c r="F8662" i="1"/>
  <c r="H2168" i="6" s="1"/>
  <c r="F8559" i="1"/>
  <c r="I2142" i="6" s="1"/>
  <c r="F8457" i="1"/>
  <c r="K2116" i="6" s="1"/>
  <c r="F8354" i="1"/>
  <c r="H2091" i="6" s="1"/>
  <c r="F8253" i="1"/>
  <c r="K2065" i="6" s="1"/>
  <c r="F8150" i="1"/>
  <c r="H2040" i="6" s="1"/>
  <c r="F8047" i="1"/>
  <c r="I2014" i="6" s="1"/>
  <c r="F7945" i="1"/>
  <c r="K1988" i="6" s="1"/>
  <c r="F7842" i="1"/>
  <c r="H1963" i="6" s="1"/>
  <c r="F7741" i="1"/>
  <c r="K1937" i="6" s="1"/>
  <c r="F7638" i="1"/>
  <c r="H1912" i="6" s="1"/>
  <c r="F7535" i="1"/>
  <c r="I1886" i="6" s="1"/>
  <c r="F7433" i="1"/>
  <c r="K1860" i="6" s="1"/>
  <c r="F7330" i="1"/>
  <c r="H1835" i="6" s="1"/>
  <c r="F7229" i="1"/>
  <c r="K1809" i="6" s="1"/>
  <c r="F7126" i="1"/>
  <c r="H1784" i="6" s="1"/>
  <c r="F7023" i="1"/>
  <c r="I1758" i="6" s="1"/>
  <c r="F6921" i="1"/>
  <c r="K1732" i="6" s="1"/>
  <c r="F6818" i="1"/>
  <c r="H1707" i="6" s="1"/>
  <c r="F6717" i="1"/>
  <c r="K1681" i="6" s="1"/>
  <c r="F6614" i="1"/>
  <c r="H1656" i="6" s="1"/>
  <c r="F6511" i="1"/>
  <c r="I1630" i="6" s="1"/>
  <c r="F6409" i="1"/>
  <c r="K1604" i="6" s="1"/>
  <c r="F6306" i="1"/>
  <c r="H1579" i="6" s="1"/>
  <c r="F6205" i="1"/>
  <c r="K1553" i="6" s="1"/>
  <c r="F6102" i="1"/>
  <c r="H1528" i="6" s="1"/>
  <c r="F5999" i="1"/>
  <c r="I1502" i="6" s="1"/>
  <c r="F5897" i="1"/>
  <c r="K1476" i="6" s="1"/>
  <c r="F5794" i="1"/>
  <c r="H1451" i="6" s="1"/>
  <c r="F5693" i="1"/>
  <c r="K1425" i="6" s="1"/>
  <c r="F5590" i="1"/>
  <c r="H1400" i="6" s="1"/>
  <c r="F5487" i="1"/>
  <c r="I1374" i="6" s="1"/>
  <c r="F5385" i="1"/>
  <c r="K1348" i="6" s="1"/>
  <c r="F5282" i="1"/>
  <c r="H1323" i="6" s="1"/>
  <c r="F5181" i="1"/>
  <c r="K1297" i="6" s="1"/>
  <c r="F5078" i="1"/>
  <c r="H1272" i="6" s="1"/>
  <c r="F4975" i="1"/>
  <c r="I1246" i="6" s="1"/>
  <c r="F4873" i="1"/>
  <c r="K1220" i="6" s="1"/>
  <c r="F4770" i="1"/>
  <c r="H1195" i="6" s="1"/>
  <c r="F4669" i="1"/>
  <c r="K1169" i="6" s="1"/>
  <c r="F4566" i="1"/>
  <c r="H1144" i="6" s="1"/>
  <c r="F4463" i="1"/>
  <c r="I1118" i="6" s="1"/>
  <c r="F4361" i="1"/>
  <c r="K1092" i="6" s="1"/>
  <c r="F4258" i="1"/>
  <c r="H1067" i="6" s="1"/>
  <c r="F4157" i="1"/>
  <c r="K1041" i="6" s="1"/>
  <c r="F4054" i="1"/>
  <c r="H1016" i="6" s="1"/>
  <c r="F3951" i="1"/>
  <c r="I990" i="6" s="1"/>
  <c r="F3849" i="1"/>
  <c r="K964" i="6" s="1"/>
  <c r="F3746" i="1"/>
  <c r="H939" i="6" s="1"/>
  <c r="F3645" i="1"/>
  <c r="K913" i="6" s="1"/>
  <c r="F3542" i="1"/>
  <c r="H888" i="6" s="1"/>
  <c r="F3439" i="1"/>
  <c r="I862" i="6" s="1"/>
  <c r="F3337" i="1"/>
  <c r="K836" i="6" s="1"/>
  <c r="F3234" i="1"/>
  <c r="H811" i="6" s="1"/>
  <c r="F3133" i="1"/>
  <c r="K785" i="6" s="1"/>
  <c r="F3030" i="1"/>
  <c r="H760" i="6" s="1"/>
  <c r="F2927" i="1"/>
  <c r="I734" i="6" s="1"/>
  <c r="F2825" i="1"/>
  <c r="K708" i="6" s="1"/>
  <c r="F2722" i="1"/>
  <c r="H683" i="6" s="1"/>
  <c r="F2621" i="1"/>
  <c r="K657" i="6" s="1"/>
  <c r="F2518" i="1"/>
  <c r="H632" i="6" s="1"/>
  <c r="F2415" i="1"/>
  <c r="I606" i="6" s="1"/>
  <c r="F2313" i="1"/>
  <c r="K580" i="6" s="1"/>
  <c r="F2210" i="1"/>
  <c r="H555" i="6" s="1"/>
  <c r="F2109" i="1"/>
  <c r="K529" i="6" s="1"/>
  <c r="F2006" i="1"/>
  <c r="H504" i="6" s="1"/>
  <c r="F1903" i="1"/>
  <c r="I478" i="6" s="1"/>
  <c r="F1801" i="1"/>
  <c r="K452" i="6" s="1"/>
  <c r="F1698" i="1"/>
  <c r="H427" i="6" s="1"/>
  <c r="F1597" i="1"/>
  <c r="K401" i="6" s="1"/>
  <c r="F1494" i="1"/>
  <c r="H376" i="6" s="1"/>
  <c r="F1391" i="1"/>
  <c r="I350" i="6" s="1"/>
  <c r="F1289" i="1"/>
  <c r="K324" i="6" s="1"/>
  <c r="F1186" i="1"/>
  <c r="H299" i="6" s="1"/>
  <c r="F1085" i="1"/>
  <c r="K273" i="6" s="1"/>
  <c r="F982" i="1"/>
  <c r="H248" i="6" s="1"/>
  <c r="F879" i="1"/>
  <c r="I222" i="6" s="1"/>
  <c r="F777" i="1"/>
  <c r="K196" i="6" s="1"/>
  <c r="F674" i="1"/>
  <c r="H171" i="6" s="1"/>
  <c r="F573" i="1"/>
  <c r="K145" i="6" s="1"/>
  <c r="F470" i="1"/>
  <c r="H120" i="6" s="1"/>
  <c r="F367" i="1"/>
  <c r="I94" i="6" s="1"/>
  <c r="F265" i="1"/>
  <c r="K68" i="6" s="1"/>
  <c r="F162" i="1"/>
  <c r="H43" i="6" s="1"/>
  <c r="F61" i="1"/>
  <c r="K17" i="6" s="1"/>
  <c r="F9981" i="1"/>
  <c r="K2497" i="6" s="1"/>
  <c r="F9878" i="1"/>
  <c r="H2472" i="6" s="1"/>
  <c r="F9775" i="1"/>
  <c r="I2446" i="6" s="1"/>
  <c r="F9673" i="1"/>
  <c r="K2420" i="6" s="1"/>
  <c r="F9570" i="1"/>
  <c r="H2395" i="6" s="1"/>
  <c r="F9469" i="1"/>
  <c r="K2369" i="6" s="1"/>
  <c r="F9366" i="1"/>
  <c r="H2344" i="6" s="1"/>
  <c r="F9263" i="1"/>
  <c r="I2318" i="6" s="1"/>
  <c r="F9161" i="1"/>
  <c r="K2292" i="6" s="1"/>
  <c r="F9058" i="1"/>
  <c r="H2267" i="6" s="1"/>
  <c r="F8957" i="1"/>
  <c r="K2241" i="6" s="1"/>
  <c r="F8854" i="1"/>
  <c r="H2216" i="6" s="1"/>
  <c r="F8751" i="1"/>
  <c r="I2190" i="6" s="1"/>
  <c r="F8649" i="1"/>
  <c r="K2164" i="6" s="1"/>
  <c r="F8546" i="1"/>
  <c r="H2139" i="6" s="1"/>
  <c r="F8445" i="1"/>
  <c r="K2113" i="6" s="1"/>
  <c r="F8342" i="1"/>
  <c r="H2088" i="6" s="1"/>
  <c r="F8239" i="1"/>
  <c r="I2062" i="6" s="1"/>
  <c r="F8137" i="1"/>
  <c r="K2036" i="6" s="1"/>
  <c r="F8034" i="1"/>
  <c r="H2011" i="6" s="1"/>
  <c r="F7933" i="1"/>
  <c r="K1985" i="6" s="1"/>
  <c r="F7830" i="1"/>
  <c r="H1960" i="6" s="1"/>
  <c r="F7727" i="1"/>
  <c r="I1934" i="6" s="1"/>
  <c r="F7625" i="1"/>
  <c r="K1908" i="6" s="1"/>
  <c r="F7522" i="1"/>
  <c r="H1883" i="6" s="1"/>
  <c r="F7421" i="1"/>
  <c r="K1857" i="6" s="1"/>
  <c r="F7318" i="1"/>
  <c r="H1832" i="6" s="1"/>
  <c r="F7215" i="1"/>
  <c r="I1806" i="6" s="1"/>
  <c r="F7113" i="1"/>
  <c r="K1780" i="6" s="1"/>
  <c r="F7010" i="1"/>
  <c r="H1755" i="6" s="1"/>
  <c r="F6909" i="1"/>
  <c r="K1729" i="6" s="1"/>
  <c r="F6806" i="1"/>
  <c r="H1704" i="6" s="1"/>
  <c r="F6703" i="1"/>
  <c r="I1678" i="6" s="1"/>
  <c r="F6601" i="1"/>
  <c r="K1652" i="6" s="1"/>
  <c r="F6498" i="1"/>
  <c r="H1627" i="6" s="1"/>
  <c r="F6397" i="1"/>
  <c r="K1601" i="6" s="1"/>
  <c r="F6294" i="1"/>
  <c r="H1576" i="6" s="1"/>
  <c r="F6191" i="1"/>
  <c r="I1550" i="6" s="1"/>
  <c r="F6089" i="1"/>
  <c r="K1524" i="6" s="1"/>
  <c r="F5986" i="1"/>
  <c r="H1499" i="6" s="1"/>
  <c r="F5885" i="1"/>
  <c r="K1473" i="6" s="1"/>
  <c r="F5782" i="1"/>
  <c r="H1448" i="6" s="1"/>
  <c r="F5679" i="1"/>
  <c r="I1422" i="6" s="1"/>
  <c r="F5577" i="1"/>
  <c r="K1396" i="6" s="1"/>
  <c r="F5474" i="1"/>
  <c r="H1371" i="6" s="1"/>
  <c r="F5373" i="1"/>
  <c r="K1345" i="6" s="1"/>
  <c r="F5270" i="1"/>
  <c r="H1320" i="6" s="1"/>
  <c r="F5167" i="1"/>
  <c r="I1294" i="6" s="1"/>
  <c r="F5065" i="1"/>
  <c r="K1268" i="6" s="1"/>
  <c r="F4962" i="1"/>
  <c r="H1243" i="6" s="1"/>
  <c r="F4861" i="1"/>
  <c r="K1217" i="6" s="1"/>
  <c r="F4758" i="1"/>
  <c r="H1192" i="6" s="1"/>
  <c r="F4655" i="1"/>
  <c r="I1166" i="6" s="1"/>
  <c r="F4553" i="1"/>
  <c r="K1140" i="6" s="1"/>
  <c r="F4450" i="1"/>
  <c r="H1115" i="6" s="1"/>
  <c r="F4349" i="1"/>
  <c r="K1089" i="6" s="1"/>
  <c r="F4246" i="1"/>
  <c r="H1064" i="6" s="1"/>
  <c r="F4143" i="1"/>
  <c r="I1038" i="6" s="1"/>
  <c r="F4041" i="1"/>
  <c r="K1012" i="6" s="1"/>
  <c r="F3938" i="1"/>
  <c r="H987" i="6" s="1"/>
  <c r="F3837" i="1"/>
  <c r="K961" i="6" s="1"/>
  <c r="F3734" i="1"/>
  <c r="H936" i="6" s="1"/>
  <c r="F3631" i="1"/>
  <c r="I910" i="6" s="1"/>
  <c r="F3529" i="1"/>
  <c r="K884" i="6" s="1"/>
  <c r="F3426" i="1"/>
  <c r="H859" i="6" s="1"/>
  <c r="F3325" i="1"/>
  <c r="K833" i="6" s="1"/>
  <c r="F3222" i="1"/>
  <c r="H808" i="6" s="1"/>
  <c r="F3119" i="1"/>
  <c r="I782" i="6" s="1"/>
  <c r="F3017" i="1"/>
  <c r="K756" i="6" s="1"/>
  <c r="F2914" i="1"/>
  <c r="H731" i="6" s="1"/>
  <c r="F2813" i="1"/>
  <c r="K705" i="6" s="1"/>
  <c r="F2710" i="1"/>
  <c r="H680" i="6" s="1"/>
  <c r="F2607" i="1"/>
  <c r="I654" i="6" s="1"/>
  <c r="F2505" i="1"/>
  <c r="K628" i="6" s="1"/>
  <c r="F2402" i="1"/>
  <c r="H603" i="6" s="1"/>
  <c r="F2301" i="1"/>
  <c r="K577" i="6" s="1"/>
  <c r="F2198" i="1"/>
  <c r="H552" i="6" s="1"/>
  <c r="F2095" i="1"/>
  <c r="I526" i="6" s="1"/>
  <c r="F1993" i="1"/>
  <c r="K500" i="6" s="1"/>
  <c r="F1890" i="1"/>
  <c r="H475" i="6" s="1"/>
  <c r="F1789" i="1"/>
  <c r="K449" i="6" s="1"/>
  <c r="F1686" i="1"/>
  <c r="H424" i="6" s="1"/>
  <c r="F1583" i="1"/>
  <c r="I398" i="6" s="1"/>
  <c r="F1481" i="1"/>
  <c r="K372" i="6" s="1"/>
  <c r="F1378" i="1"/>
  <c r="H347" i="6" s="1"/>
  <c r="F1277" i="1"/>
  <c r="K321" i="6" s="1"/>
  <c r="F1174" i="1"/>
  <c r="H296" i="6" s="1"/>
  <c r="F1071" i="1"/>
  <c r="I270" i="6" s="1"/>
  <c r="F969" i="1"/>
  <c r="K244" i="6" s="1"/>
  <c r="F866" i="1"/>
  <c r="H219" i="6" s="1"/>
  <c r="F765" i="1"/>
  <c r="K193" i="6" s="1"/>
  <c r="F662" i="1"/>
  <c r="H168" i="6" s="1"/>
  <c r="F559" i="1"/>
  <c r="I142" i="6" s="1"/>
  <c r="F457" i="1"/>
  <c r="K116" i="6" s="1"/>
  <c r="F354" i="1"/>
  <c r="H91" i="6" s="1"/>
  <c r="F253" i="1"/>
  <c r="K65" i="6" s="1"/>
  <c r="F150" i="1"/>
  <c r="H40" i="6" s="1"/>
  <c r="F47" i="1"/>
  <c r="I14" i="6" s="1"/>
  <c r="F9967" i="1"/>
  <c r="I2494" i="6" s="1"/>
  <c r="F9865" i="1"/>
  <c r="K2468" i="6" s="1"/>
  <c r="F9762" i="1"/>
  <c r="H2443" i="6" s="1"/>
  <c r="F9661" i="1"/>
  <c r="K2417" i="6" s="1"/>
  <c r="F9558" i="1"/>
  <c r="H2392" i="6" s="1"/>
  <c r="F9455" i="1"/>
  <c r="I2366" i="6" s="1"/>
  <c r="F9353" i="1"/>
  <c r="K2340" i="6" s="1"/>
  <c r="F9250" i="1"/>
  <c r="H2315" i="6" s="1"/>
  <c r="F9149" i="1"/>
  <c r="K2289" i="6" s="1"/>
  <c r="F9046" i="1"/>
  <c r="H2264" i="6" s="1"/>
  <c r="F8943" i="1"/>
  <c r="I2238" i="6" s="1"/>
  <c r="F8841" i="1"/>
  <c r="K2212" i="6" s="1"/>
  <c r="F8738" i="1"/>
  <c r="H2187" i="6" s="1"/>
  <c r="F8637" i="1"/>
  <c r="K2161" i="6" s="1"/>
  <c r="F8534" i="1"/>
  <c r="H2136" i="6" s="1"/>
  <c r="F8431" i="1"/>
  <c r="I2110" i="6" s="1"/>
  <c r="F8329" i="1"/>
  <c r="K2084" i="6" s="1"/>
  <c r="F8226" i="1"/>
  <c r="H2059" i="6" s="1"/>
  <c r="F8125" i="1"/>
  <c r="K2033" i="6" s="1"/>
  <c r="F8022" i="1"/>
  <c r="H2008" i="6" s="1"/>
  <c r="F7919" i="1"/>
  <c r="I1982" i="6" s="1"/>
  <c r="F7817" i="1"/>
  <c r="K1956" i="6" s="1"/>
  <c r="F7714" i="1"/>
  <c r="H1931" i="6" s="1"/>
  <c r="F7613" i="1"/>
  <c r="K1905" i="6" s="1"/>
  <c r="F7510" i="1"/>
  <c r="H1880" i="6" s="1"/>
  <c r="F7407" i="1"/>
  <c r="I1854" i="6" s="1"/>
  <c r="F7305" i="1"/>
  <c r="K1828" i="6" s="1"/>
  <c r="F7202" i="1"/>
  <c r="H1803" i="6" s="1"/>
  <c r="F7101" i="1"/>
  <c r="K1777" i="6" s="1"/>
  <c r="F6998" i="1"/>
  <c r="H1752" i="6" s="1"/>
  <c r="F6895" i="1"/>
  <c r="I1726" i="6" s="1"/>
  <c r="F6793" i="1"/>
  <c r="K1700" i="6" s="1"/>
  <c r="F6690" i="1"/>
  <c r="H1675" i="6" s="1"/>
  <c r="F6589" i="1"/>
  <c r="K1649" i="6" s="1"/>
  <c r="F6486" i="1"/>
  <c r="H1624" i="6" s="1"/>
  <c r="F6383" i="1"/>
  <c r="I1598" i="6" s="1"/>
  <c r="F6281" i="1"/>
  <c r="K1572" i="6" s="1"/>
  <c r="F6178" i="1"/>
  <c r="H1547" i="6" s="1"/>
  <c r="F6077" i="1"/>
  <c r="K1521" i="6" s="1"/>
  <c r="F5974" i="1"/>
  <c r="H1496" i="6" s="1"/>
  <c r="F5871" i="1"/>
  <c r="I1470" i="6" s="1"/>
  <c r="F5769" i="1"/>
  <c r="K1444" i="6" s="1"/>
  <c r="F5666" i="1"/>
  <c r="H1419" i="6" s="1"/>
  <c r="F5565" i="1"/>
  <c r="K1393" i="6" s="1"/>
  <c r="F5462" i="1"/>
  <c r="H1368" i="6" s="1"/>
  <c r="F5359" i="1"/>
  <c r="I1342" i="6" s="1"/>
  <c r="F5257" i="1"/>
  <c r="K1316" i="6" s="1"/>
  <c r="F5154" i="1"/>
  <c r="H1291" i="6" s="1"/>
  <c r="F5053" i="1"/>
  <c r="K1265" i="6" s="1"/>
  <c r="F4950" i="1"/>
  <c r="H1240" i="6" s="1"/>
  <c r="F4847" i="1"/>
  <c r="I1214" i="6" s="1"/>
  <c r="F4745" i="1"/>
  <c r="K1188" i="6" s="1"/>
  <c r="F4642" i="1"/>
  <c r="H1163" i="6" s="1"/>
  <c r="F4541" i="1"/>
  <c r="K1137" i="6" s="1"/>
  <c r="F4438" i="1"/>
  <c r="H1112" i="6" s="1"/>
  <c r="F4335" i="1"/>
  <c r="I1086" i="6" s="1"/>
  <c r="F4233" i="1"/>
  <c r="K1060" i="6" s="1"/>
  <c r="F4130" i="1"/>
  <c r="H1035" i="6" s="1"/>
  <c r="F4029" i="1"/>
  <c r="K1009" i="6" s="1"/>
  <c r="F3926" i="1"/>
  <c r="H984" i="6" s="1"/>
  <c r="F3823" i="1"/>
  <c r="I958" i="6" s="1"/>
  <c r="F3721" i="1"/>
  <c r="K932" i="6" s="1"/>
  <c r="F3618" i="1"/>
  <c r="H907" i="6" s="1"/>
  <c r="F3517" i="1"/>
  <c r="K881" i="6" s="1"/>
  <c r="F3414" i="1"/>
  <c r="H856" i="6" s="1"/>
  <c r="F3311" i="1"/>
  <c r="I830" i="6" s="1"/>
  <c r="F3209" i="1"/>
  <c r="K804" i="6" s="1"/>
  <c r="F3106" i="1"/>
  <c r="H779" i="6" s="1"/>
  <c r="F3005" i="1"/>
  <c r="K753" i="6" s="1"/>
  <c r="F2902" i="1"/>
  <c r="H728" i="6" s="1"/>
  <c r="F2799" i="1"/>
  <c r="I702" i="6" s="1"/>
  <c r="F2697" i="1"/>
  <c r="K676" i="6" s="1"/>
  <c r="F2594" i="1"/>
  <c r="H651" i="6" s="1"/>
  <c r="F2493" i="1"/>
  <c r="K625" i="6" s="1"/>
  <c r="F2390" i="1"/>
  <c r="H600" i="6" s="1"/>
  <c r="F2287" i="1"/>
  <c r="I574" i="6" s="1"/>
  <c r="F2185" i="1"/>
  <c r="K548" i="6" s="1"/>
  <c r="F2082" i="1"/>
  <c r="H523" i="6" s="1"/>
  <c r="F1981" i="1"/>
  <c r="K497" i="6" s="1"/>
  <c r="F1878" i="1"/>
  <c r="H472" i="6" s="1"/>
  <c r="F1775" i="1"/>
  <c r="I446" i="6" s="1"/>
  <c r="F1673" i="1"/>
  <c r="K420" i="6" s="1"/>
  <c r="F1570" i="1"/>
  <c r="H395" i="6" s="1"/>
  <c r="F1469" i="1"/>
  <c r="K369" i="6" s="1"/>
  <c r="F1366" i="1"/>
  <c r="H344" i="6" s="1"/>
  <c r="F1263" i="1"/>
  <c r="I318" i="6" s="1"/>
  <c r="F1161" i="1"/>
  <c r="K292" i="6" s="1"/>
  <c r="F1058" i="1"/>
  <c r="H267" i="6" s="1"/>
  <c r="F957" i="1"/>
  <c r="K241" i="6" s="1"/>
  <c r="F854" i="1"/>
  <c r="H216" i="6" s="1"/>
  <c r="F751" i="1"/>
  <c r="I190" i="6" s="1"/>
  <c r="F649" i="1"/>
  <c r="K164" i="6" s="1"/>
  <c r="F546" i="1"/>
  <c r="H139" i="6" s="1"/>
  <c r="F445" i="1"/>
  <c r="K113" i="6" s="1"/>
  <c r="F342" i="1"/>
  <c r="H88" i="6" s="1"/>
  <c r="F239" i="1"/>
  <c r="I62" i="6" s="1"/>
  <c r="F137" i="1"/>
  <c r="K36" i="6" s="1"/>
  <c r="F34" i="1"/>
  <c r="H11" i="6" s="1"/>
  <c r="F9954" i="1"/>
  <c r="H2491" i="6" s="1"/>
  <c r="F9853" i="1"/>
  <c r="K2465" i="6" s="1"/>
  <c r="F9750" i="1"/>
  <c r="H2440" i="6" s="1"/>
  <c r="F9647" i="1"/>
  <c r="I2414" i="6" s="1"/>
  <c r="F9545" i="1"/>
  <c r="K2388" i="6" s="1"/>
  <c r="F9442" i="1"/>
  <c r="H2363" i="6" s="1"/>
  <c r="F9341" i="1"/>
  <c r="K2337" i="6" s="1"/>
  <c r="F9238" i="1"/>
  <c r="H2312" i="6" s="1"/>
  <c r="F9135" i="1"/>
  <c r="I2286" i="6" s="1"/>
  <c r="F9033" i="1"/>
  <c r="K2260" i="6" s="1"/>
  <c r="F8930" i="1"/>
  <c r="H2235" i="6" s="1"/>
  <c r="F8829" i="1"/>
  <c r="K2209" i="6" s="1"/>
  <c r="F8726" i="1"/>
  <c r="H2184" i="6" s="1"/>
  <c r="F8623" i="1"/>
  <c r="I2158" i="6" s="1"/>
  <c r="F8521" i="1"/>
  <c r="K2132" i="6" s="1"/>
  <c r="F8418" i="1"/>
  <c r="H2107" i="6" s="1"/>
  <c r="F8317" i="1"/>
  <c r="K2081" i="6" s="1"/>
  <c r="F8214" i="1"/>
  <c r="H2056" i="6" s="1"/>
  <c r="F8111" i="1"/>
  <c r="I2030" i="6" s="1"/>
  <c r="F8009" i="1"/>
  <c r="K2004" i="6" s="1"/>
  <c r="F7906" i="1"/>
  <c r="H1979" i="6" s="1"/>
  <c r="F7805" i="1"/>
  <c r="K1953" i="6" s="1"/>
  <c r="F7702" i="1"/>
  <c r="H1928" i="6" s="1"/>
  <c r="F7599" i="1"/>
  <c r="I1902" i="6" s="1"/>
  <c r="F7497" i="1"/>
  <c r="K1876" i="6" s="1"/>
  <c r="F7394" i="1"/>
  <c r="H1851" i="6" s="1"/>
  <c r="F7293" i="1"/>
  <c r="K1825" i="6" s="1"/>
  <c r="F7190" i="1"/>
  <c r="H1800" i="6" s="1"/>
  <c r="F7087" i="1"/>
  <c r="I1774" i="6" s="1"/>
  <c r="F6985" i="1"/>
  <c r="K1748" i="6" s="1"/>
  <c r="F6882" i="1"/>
  <c r="H1723" i="6" s="1"/>
  <c r="F6781" i="1"/>
  <c r="K1697" i="6" s="1"/>
  <c r="F6678" i="1"/>
  <c r="H1672" i="6" s="1"/>
  <c r="F6575" i="1"/>
  <c r="I1646" i="6" s="1"/>
  <c r="F6473" i="1"/>
  <c r="K1620" i="6" s="1"/>
  <c r="F6370" i="1"/>
  <c r="H1595" i="6" s="1"/>
  <c r="F6269" i="1"/>
  <c r="K1569" i="6" s="1"/>
  <c r="F6166" i="1"/>
  <c r="H1544" i="6" s="1"/>
  <c r="F6063" i="1"/>
  <c r="I1518" i="6" s="1"/>
  <c r="F5961" i="1"/>
  <c r="K1492" i="6" s="1"/>
  <c r="F5858" i="1"/>
  <c r="H1467" i="6" s="1"/>
  <c r="F5757" i="1"/>
  <c r="K1441" i="6" s="1"/>
  <c r="F5654" i="1"/>
  <c r="H1416" i="6" s="1"/>
  <c r="F5551" i="1"/>
  <c r="I1390" i="6" s="1"/>
  <c r="F5449" i="1"/>
  <c r="K1364" i="6" s="1"/>
  <c r="F5346" i="1"/>
  <c r="H1339" i="6" s="1"/>
  <c r="F5245" i="1"/>
  <c r="K1313" i="6" s="1"/>
  <c r="F5142" i="1"/>
  <c r="H1288" i="6" s="1"/>
  <c r="F5039" i="1"/>
  <c r="I1262" i="6" s="1"/>
  <c r="F4937" i="1"/>
  <c r="K1236" i="6" s="1"/>
  <c r="F4834" i="1"/>
  <c r="H1211" i="6" s="1"/>
  <c r="F4733" i="1"/>
  <c r="K1185" i="6" s="1"/>
  <c r="F4630" i="1"/>
  <c r="H1160" i="6" s="1"/>
  <c r="F4527" i="1"/>
  <c r="I1134" i="6" s="1"/>
  <c r="F4425" i="1"/>
  <c r="K1108" i="6" s="1"/>
  <c r="F4322" i="1"/>
  <c r="H1083" i="6" s="1"/>
  <c r="F4221" i="1"/>
  <c r="K1057" i="6" s="1"/>
  <c r="F4118" i="1"/>
  <c r="H1032" i="6" s="1"/>
  <c r="F4015" i="1"/>
  <c r="I1006" i="6" s="1"/>
  <c r="F3913" i="1"/>
  <c r="K980" i="6" s="1"/>
  <c r="F3810" i="1"/>
  <c r="H955" i="6" s="1"/>
  <c r="F3709" i="1"/>
  <c r="K929" i="6" s="1"/>
  <c r="F3606" i="1"/>
  <c r="H904" i="6" s="1"/>
  <c r="F3503" i="1"/>
  <c r="I878" i="6" s="1"/>
  <c r="F3401" i="1"/>
  <c r="K852" i="6" s="1"/>
  <c r="F3298" i="1"/>
  <c r="H827" i="6" s="1"/>
  <c r="F3197" i="1"/>
  <c r="K801" i="6" s="1"/>
  <c r="F3094" i="1"/>
  <c r="H776" i="6" s="1"/>
  <c r="F2991" i="1"/>
  <c r="I750" i="6" s="1"/>
  <c r="F2889" i="1"/>
  <c r="K724" i="6" s="1"/>
  <c r="F2786" i="1"/>
  <c r="H699" i="6" s="1"/>
  <c r="F2685" i="1"/>
  <c r="K673" i="6" s="1"/>
  <c r="F2582" i="1"/>
  <c r="H648" i="6" s="1"/>
  <c r="F2479" i="1"/>
  <c r="I622" i="6" s="1"/>
  <c r="F2377" i="1"/>
  <c r="K596" i="6" s="1"/>
  <c r="F2274" i="1"/>
  <c r="H571" i="6" s="1"/>
  <c r="F2173" i="1"/>
  <c r="K545" i="6" s="1"/>
  <c r="F2070" i="1"/>
  <c r="H520" i="6" s="1"/>
  <c r="F1967" i="1"/>
  <c r="I494" i="6" s="1"/>
  <c r="F1865" i="1"/>
  <c r="K468" i="6" s="1"/>
  <c r="F1762" i="1"/>
  <c r="H443" i="6" s="1"/>
  <c r="F1661" i="1"/>
  <c r="K417" i="6" s="1"/>
  <c r="F1558" i="1"/>
  <c r="H392" i="6" s="1"/>
  <c r="F1455" i="1"/>
  <c r="I366" i="6" s="1"/>
  <c r="F1353" i="1"/>
  <c r="K340" i="6" s="1"/>
  <c r="F1250" i="1"/>
  <c r="H315" i="6" s="1"/>
  <c r="F1149" i="1"/>
  <c r="K289" i="6" s="1"/>
  <c r="F1046" i="1"/>
  <c r="H264" i="6" s="1"/>
  <c r="F943" i="1"/>
  <c r="I238" i="6" s="1"/>
  <c r="F841" i="1"/>
  <c r="K212" i="6" s="1"/>
  <c r="F738" i="1"/>
  <c r="H187" i="6" s="1"/>
  <c r="F637" i="1"/>
  <c r="K161" i="6" s="1"/>
  <c r="F534" i="1"/>
  <c r="H136" i="6" s="1"/>
  <c r="F431" i="1"/>
  <c r="I110" i="6" s="1"/>
  <c r="F329" i="1"/>
  <c r="K84" i="6" s="1"/>
  <c r="F226" i="1"/>
  <c r="H59" i="6" s="1"/>
  <c r="F125" i="1"/>
  <c r="K33" i="6" s="1"/>
  <c r="F22" i="1"/>
  <c r="H8" i="6" s="1"/>
  <c r="B9" i="5"/>
  <c r="B11" i="5"/>
  <c r="B16" i="5" s="1"/>
  <c r="B21" i="5" s="1"/>
  <c r="B26" i="5" s="1"/>
  <c r="B10" i="5"/>
  <c r="B15" i="5" s="1"/>
  <c r="B20" i="5" s="1"/>
  <c r="B25" i="5" s="1"/>
  <c r="H2503" i="6" l="1" a="1"/>
  <c r="I2705" i="6" s="1"/>
  <c r="B14" i="5"/>
  <c r="B19" i="5" s="1"/>
  <c r="B24" i="5" s="1"/>
  <c r="C9" i="5" a="1"/>
  <c r="I16" i="1"/>
  <c r="I13" i="1"/>
  <c r="I3" i="1"/>
  <c r="I10" i="1"/>
  <c r="I15" i="1"/>
  <c r="I12" i="1"/>
  <c r="I5" i="1"/>
  <c r="I9" i="1"/>
  <c r="I14" i="1"/>
  <c r="I11" i="1"/>
  <c r="I4" i="1"/>
  <c r="I2" i="1"/>
  <c r="I8" i="1"/>
  <c r="J4649" i="6" l="1"/>
  <c r="J4599" i="6"/>
  <c r="J4805" i="6"/>
  <c r="J4659" i="6"/>
  <c r="J4721" i="6"/>
  <c r="J4383" i="6"/>
  <c r="J3241" i="6"/>
  <c r="J2983" i="6"/>
  <c r="J3267" i="6"/>
  <c r="J2527" i="6"/>
  <c r="J2661" i="6"/>
  <c r="I3245" i="6"/>
  <c r="I2537" i="6"/>
  <c r="J4450" i="6"/>
  <c r="J4624" i="6"/>
  <c r="J3678" i="6"/>
  <c r="J4716" i="6"/>
  <c r="J3960" i="6"/>
  <c r="K4942" i="6"/>
  <c r="I3304" i="6"/>
  <c r="K4164" i="6"/>
  <c r="J2816" i="6"/>
  <c r="K4910" i="6"/>
  <c r="H3810" i="6"/>
  <c r="J3804" i="6"/>
  <c r="J2780" i="6"/>
  <c r="J2776" i="6"/>
  <c r="H3570" i="6"/>
  <c r="K4234" i="6"/>
  <c r="H4056" i="6"/>
  <c r="H3986" i="6"/>
  <c r="K2740" i="6"/>
  <c r="I4458" i="6"/>
  <c r="K4545" i="6"/>
  <c r="H3735" i="6"/>
  <c r="J4475" i="6"/>
  <c r="H2984" i="6"/>
  <c r="I3226" i="6"/>
  <c r="J4889" i="6"/>
  <c r="J4761" i="6"/>
  <c r="J4633" i="6"/>
  <c r="J4505" i="6"/>
  <c r="J4377" i="6"/>
  <c r="J4249" i="6"/>
  <c r="J4121" i="6"/>
  <c r="J3993" i="6"/>
  <c r="J3865" i="6"/>
  <c r="J3737" i="6"/>
  <c r="J4967" i="6"/>
  <c r="J4839" i="6"/>
  <c r="J4711" i="6"/>
  <c r="J4583" i="6"/>
  <c r="J4455" i="6"/>
  <c r="J4327" i="6"/>
  <c r="J4199" i="6"/>
  <c r="J4071" i="6"/>
  <c r="J3943" i="6"/>
  <c r="J3815" i="6"/>
  <c r="J3687" i="6"/>
  <c r="J4917" i="6"/>
  <c r="J4789" i="6"/>
  <c r="J4661" i="6"/>
  <c r="J4533" i="6"/>
  <c r="J4405" i="6"/>
  <c r="J4277" i="6"/>
  <c r="J4149" i="6"/>
  <c r="J4021" i="6"/>
  <c r="J4899" i="6"/>
  <c r="J4771" i="6"/>
  <c r="J4643" i="6"/>
  <c r="J4515" i="6"/>
  <c r="J4387" i="6"/>
  <c r="J4259" i="6"/>
  <c r="J4131" i="6"/>
  <c r="J4003" i="6"/>
  <c r="J3875" i="6"/>
  <c r="J4961" i="6"/>
  <c r="J4833" i="6"/>
  <c r="J4705" i="6"/>
  <c r="J4577" i="6"/>
  <c r="J4449" i="6"/>
  <c r="J4321" i="6"/>
  <c r="J4879" i="6"/>
  <c r="J4751" i="6"/>
  <c r="J4623" i="6"/>
  <c r="J4495" i="6"/>
  <c r="J4367" i="6"/>
  <c r="J4239" i="6"/>
  <c r="J4111" i="6"/>
  <c r="J3983" i="6"/>
  <c r="J3855" i="6"/>
  <c r="J3727" i="6"/>
  <c r="J3545" i="6"/>
  <c r="J3385" i="6"/>
  <c r="J3209" i="6"/>
  <c r="J3033" i="6"/>
  <c r="J2873" i="6"/>
  <c r="J2649" i="6"/>
  <c r="I4893" i="6"/>
  <c r="J3415" i="6"/>
  <c r="J3159" i="6"/>
  <c r="J2903" i="6"/>
  <c r="J2647" i="6"/>
  <c r="I4891" i="6"/>
  <c r="J3829" i="6"/>
  <c r="J3573" i="6"/>
  <c r="J3699" i="6"/>
  <c r="J3443" i="6"/>
  <c r="J3187" i="6"/>
  <c r="J2931" i="6"/>
  <c r="J2675" i="6"/>
  <c r="J3535" i="6"/>
  <c r="J3167" i="6"/>
  <c r="J2879" i="6"/>
  <c r="J2511" i="6"/>
  <c r="I4717" i="6"/>
  <c r="I4523" i="6"/>
  <c r="I4155" i="6"/>
  <c r="I3787" i="6"/>
  <c r="J3301" i="6"/>
  <c r="J2933" i="6"/>
  <c r="J2565" i="6"/>
  <c r="I4777" i="6"/>
  <c r="I4887" i="6"/>
  <c r="I4541" i="6"/>
  <c r="I4253" i="6"/>
  <c r="I3885" i="6"/>
  <c r="I3517" i="6"/>
  <c r="I3229" i="6"/>
  <c r="I2733" i="6"/>
  <c r="I3323" i="6"/>
  <c r="I2811" i="6"/>
  <c r="I4057" i="6"/>
  <c r="I3545" i="6"/>
  <c r="I3033" i="6"/>
  <c r="I4679" i="6"/>
  <c r="I4167" i="6"/>
  <c r="I3655" i="6"/>
  <c r="I4627" i="6"/>
  <c r="I4115" i="6"/>
  <c r="I3603" i="6"/>
  <c r="I3091" i="6"/>
  <c r="J4946" i="6"/>
  <c r="J4434" i="6"/>
  <c r="J3922" i="6"/>
  <c r="J3410" i="6"/>
  <c r="I2619" i="6"/>
  <c r="J4608" i="6"/>
  <c r="J4096" i="6"/>
  <c r="J4686" i="6"/>
  <c r="J4174" i="6"/>
  <c r="J3662" i="6"/>
  <c r="I3223" i="6"/>
  <c r="I2711" i="6"/>
  <c r="J4700" i="6"/>
  <c r="J4968" i="6"/>
  <c r="J4456" i="6"/>
  <c r="J3944" i="6"/>
  <c r="J3432" i="6"/>
  <c r="J2962" i="6"/>
  <c r="H4917" i="6"/>
  <c r="H4098" i="6"/>
  <c r="K3278" i="6"/>
  <c r="I4958" i="6"/>
  <c r="H4139" i="6"/>
  <c r="J3472" i="6"/>
  <c r="J2800" i="6"/>
  <c r="J3102" i="6"/>
  <c r="K4859" i="6"/>
  <c r="I3784" i="6"/>
  <c r="K2683" i="6"/>
  <c r="J3788" i="6"/>
  <c r="J2764" i="6"/>
  <c r="J2760" i="6"/>
  <c r="K3518" i="6"/>
  <c r="H3832" i="6"/>
  <c r="K4106" i="6"/>
  <c r="K4427" i="6"/>
  <c r="K3876" i="6"/>
  <c r="K3806" i="6"/>
  <c r="K2561" i="6"/>
  <c r="H4279" i="6"/>
  <c r="I4366" i="6"/>
  <c r="H3556" i="6"/>
  <c r="J4363" i="6"/>
  <c r="H4851" i="6"/>
  <c r="K2804" i="6"/>
  <c r="K3058" i="6"/>
  <c r="J5001" i="6"/>
  <c r="J4873" i="6"/>
  <c r="J4745" i="6"/>
  <c r="J4617" i="6"/>
  <c r="J4489" i="6"/>
  <c r="J4361" i="6"/>
  <c r="J4233" i="6"/>
  <c r="J4105" i="6"/>
  <c r="J3977" i="6"/>
  <c r="J3849" i="6"/>
  <c r="J3721" i="6"/>
  <c r="J4951" i="6"/>
  <c r="J4823" i="6"/>
  <c r="J4695" i="6"/>
  <c r="J4567" i="6"/>
  <c r="J4439" i="6"/>
  <c r="J4311" i="6"/>
  <c r="J4183" i="6"/>
  <c r="J4055" i="6"/>
  <c r="J3927" i="6"/>
  <c r="J3799" i="6"/>
  <c r="J3671" i="6"/>
  <c r="J4901" i="6"/>
  <c r="J4773" i="6"/>
  <c r="J4645" i="6"/>
  <c r="J4517" i="6"/>
  <c r="J4389" i="6"/>
  <c r="J4261" i="6"/>
  <c r="J4133" i="6"/>
  <c r="J4005" i="6"/>
  <c r="J4883" i="6"/>
  <c r="J4755" i="6"/>
  <c r="J4627" i="6"/>
  <c r="J4499" i="6"/>
  <c r="J4371" i="6"/>
  <c r="J4243" i="6"/>
  <c r="J4115" i="6"/>
  <c r="J3987" i="6"/>
  <c r="J3859" i="6"/>
  <c r="J4945" i="6"/>
  <c r="J4817" i="6"/>
  <c r="J4689" i="6"/>
  <c r="J4561" i="6"/>
  <c r="J4433" i="6"/>
  <c r="J4991" i="6"/>
  <c r="J4863" i="6"/>
  <c r="J4735" i="6"/>
  <c r="J4607" i="6"/>
  <c r="J4479" i="6"/>
  <c r="J4351" i="6"/>
  <c r="J4223" i="6"/>
  <c r="J4095" i="6"/>
  <c r="J3967" i="6"/>
  <c r="J3839" i="6"/>
  <c r="J3695" i="6"/>
  <c r="J3529" i="6"/>
  <c r="J3369" i="6"/>
  <c r="J3177" i="6"/>
  <c r="J3017" i="6"/>
  <c r="J2857" i="6"/>
  <c r="J2633" i="6"/>
  <c r="I4877" i="6"/>
  <c r="J3399" i="6"/>
  <c r="J3143" i="6"/>
  <c r="J2887" i="6"/>
  <c r="J2631" i="6"/>
  <c r="I4875" i="6"/>
  <c r="J3813" i="6"/>
  <c r="J3557" i="6"/>
  <c r="J3683" i="6"/>
  <c r="J3427" i="6"/>
  <c r="J3171" i="6"/>
  <c r="J2915" i="6"/>
  <c r="J2659" i="6"/>
  <c r="J3519" i="6"/>
  <c r="J3151" i="6"/>
  <c r="J2783" i="6"/>
  <c r="I4995" i="6"/>
  <c r="I4795" i="6"/>
  <c r="I4427" i="6"/>
  <c r="I4139" i="6"/>
  <c r="I3771" i="6"/>
  <c r="J3205" i="6"/>
  <c r="J2917" i="6"/>
  <c r="J2549" i="6"/>
  <c r="I4681" i="6"/>
  <c r="I4871" i="6"/>
  <c r="I4525" i="6"/>
  <c r="I4157" i="6"/>
  <c r="I3869" i="6"/>
  <c r="I3501" i="6"/>
  <c r="I3133" i="6"/>
  <c r="I2621" i="6"/>
  <c r="I3211" i="6"/>
  <c r="I4457" i="6"/>
  <c r="I3945" i="6"/>
  <c r="I3433" i="6"/>
  <c r="I2921" i="6"/>
  <c r="I4567" i="6"/>
  <c r="I4055" i="6"/>
  <c r="I3543" i="6"/>
  <c r="I4515" i="6"/>
  <c r="I4003" i="6"/>
  <c r="I3491" i="6"/>
  <c r="I2979" i="6"/>
  <c r="J4834" i="6"/>
  <c r="J4322" i="6"/>
  <c r="J3810" i="6"/>
  <c r="J3298" i="6"/>
  <c r="I2507" i="6"/>
  <c r="J4496" i="6"/>
  <c r="J3984" i="6"/>
  <c r="J4574" i="6"/>
  <c r="J4062" i="6"/>
  <c r="J3550" i="6"/>
  <c r="I3111" i="6"/>
  <c r="I2599" i="6"/>
  <c r="J4588" i="6"/>
  <c r="J4856" i="6"/>
  <c r="J4344" i="6"/>
  <c r="J3832" i="6"/>
  <c r="J3320" i="6"/>
  <c r="J2850" i="6"/>
  <c r="H4738" i="6"/>
  <c r="K3918" i="6"/>
  <c r="K3099" i="6"/>
  <c r="H4779" i="6"/>
  <c r="J3872" i="6"/>
  <c r="J3328" i="6"/>
  <c r="J2640" i="6"/>
  <c r="J2958" i="6"/>
  <c r="H4629" i="6"/>
  <c r="I3528" i="6"/>
  <c r="H4952" i="6"/>
  <c r="J3548" i="6"/>
  <c r="J2524" i="6"/>
  <c r="J2520" i="6"/>
  <c r="H2981" i="6"/>
  <c r="H3371" i="6"/>
  <c r="K3671" i="6"/>
  <c r="H3890" i="6"/>
  <c r="K3236" i="6"/>
  <c r="K3166" i="6"/>
  <c r="K4423" i="6"/>
  <c r="H3639" i="6"/>
  <c r="I3726" i="6"/>
  <c r="J3969" i="6"/>
  <c r="J3963" i="6"/>
  <c r="H4211" i="6"/>
  <c r="K4666" i="6"/>
  <c r="I4672" i="6"/>
  <c r="I3877" i="6"/>
  <c r="K3897" i="6"/>
  <c r="J4541" i="6"/>
  <c r="H3865" i="6"/>
  <c r="K4152" i="6"/>
  <c r="K4608" i="6"/>
  <c r="H3428" i="6"/>
  <c r="J4985" i="6"/>
  <c r="J4857" i="6"/>
  <c r="J4729" i="6"/>
  <c r="J4601" i="6"/>
  <c r="J4473" i="6"/>
  <c r="J4345" i="6"/>
  <c r="J4217" i="6"/>
  <c r="J4089" i="6"/>
  <c r="J3961" i="6"/>
  <c r="J3833" i="6"/>
  <c r="J3705" i="6"/>
  <c r="J4935" i="6"/>
  <c r="J4807" i="6"/>
  <c r="J4679" i="6"/>
  <c r="J4551" i="6"/>
  <c r="J4423" i="6"/>
  <c r="J4295" i="6"/>
  <c r="J4167" i="6"/>
  <c r="J4039" i="6"/>
  <c r="J3911" i="6"/>
  <c r="J3783" i="6"/>
  <c r="J3655" i="6"/>
  <c r="J4885" i="6"/>
  <c r="J4757" i="6"/>
  <c r="J4629" i="6"/>
  <c r="J4501" i="6"/>
  <c r="J4373" i="6"/>
  <c r="J4245" i="6"/>
  <c r="J4117" i="6"/>
  <c r="J4995" i="6"/>
  <c r="J4867" i="6"/>
  <c r="J4739" i="6"/>
  <c r="J4611" i="6"/>
  <c r="J4483" i="6"/>
  <c r="J4355" i="6"/>
  <c r="J4227" i="6"/>
  <c r="J4099" i="6"/>
  <c r="J3971" i="6"/>
  <c r="J3843" i="6"/>
  <c r="J4929" i="6"/>
  <c r="J4801" i="6"/>
  <c r="J4673" i="6"/>
  <c r="J4545" i="6"/>
  <c r="J4417" i="6"/>
  <c r="J4975" i="6"/>
  <c r="J4847" i="6"/>
  <c r="J4719" i="6"/>
  <c r="J4591" i="6"/>
  <c r="J4463" i="6"/>
  <c r="J4335" i="6"/>
  <c r="J4207" i="6"/>
  <c r="J4079" i="6"/>
  <c r="J3951" i="6"/>
  <c r="J3823" i="6"/>
  <c r="J3679" i="6"/>
  <c r="J3513" i="6"/>
  <c r="J3337" i="6"/>
  <c r="J3161" i="6"/>
  <c r="J3001" i="6"/>
  <c r="J2825" i="6"/>
  <c r="J2617" i="6"/>
  <c r="J3639" i="6"/>
  <c r="J3383" i="6"/>
  <c r="J3127" i="6"/>
  <c r="J2871" i="6"/>
  <c r="J2615" i="6"/>
  <c r="I4859" i="6"/>
  <c r="J3797" i="6"/>
  <c r="J3541" i="6"/>
  <c r="J3667" i="6"/>
  <c r="J3411" i="6"/>
  <c r="J3155" i="6"/>
  <c r="J2899" i="6"/>
  <c r="J2643" i="6"/>
  <c r="J3423" i="6"/>
  <c r="J3135" i="6"/>
  <c r="J2767" i="6"/>
  <c r="I4899" i="6"/>
  <c r="I4779" i="6"/>
  <c r="I4411" i="6"/>
  <c r="I4043" i="6"/>
  <c r="I3755" i="6"/>
  <c r="J3189" i="6"/>
  <c r="J2821" i="6"/>
  <c r="J2533" i="6"/>
  <c r="I4665" i="6"/>
  <c r="I4775" i="6"/>
  <c r="I4509" i="6"/>
  <c r="I4141" i="6"/>
  <c r="I3773" i="6"/>
  <c r="I3485" i="6"/>
  <c r="I3117" i="6"/>
  <c r="I2605" i="6"/>
  <c r="I3195" i="6"/>
  <c r="I4441" i="6"/>
  <c r="I3929" i="6"/>
  <c r="I3417" i="6"/>
  <c r="I2905" i="6"/>
  <c r="I4551" i="6"/>
  <c r="I4039" i="6"/>
  <c r="I3527" i="6"/>
  <c r="I4499" i="6"/>
  <c r="I3987" i="6"/>
  <c r="I3475" i="6"/>
  <c r="I2963" i="6"/>
  <c r="J4818" i="6"/>
  <c r="J4306" i="6"/>
  <c r="J3794" i="6"/>
  <c r="J3282" i="6"/>
  <c r="J4992" i="6"/>
  <c r="J4480" i="6"/>
  <c r="J3968" i="6"/>
  <c r="J4558" i="6"/>
  <c r="J4046" i="6"/>
  <c r="J3534" i="6"/>
  <c r="I3095" i="6"/>
  <c r="I2583" i="6"/>
  <c r="J4572" i="6"/>
  <c r="J4840" i="6"/>
  <c r="J4328" i="6"/>
  <c r="J3816" i="6"/>
  <c r="J3304" i="6"/>
  <c r="J2834" i="6"/>
  <c r="I4712" i="6"/>
  <c r="H3893" i="6"/>
  <c r="H3074" i="6"/>
  <c r="K4753" i="6"/>
  <c r="J3856" i="6"/>
  <c r="J3312" i="6"/>
  <c r="J2624" i="6"/>
  <c r="J2926" i="6"/>
  <c r="K4603" i="6"/>
  <c r="K3502" i="6"/>
  <c r="K4900" i="6"/>
  <c r="J3532" i="6"/>
  <c r="J2508" i="6"/>
  <c r="J2504" i="6"/>
  <c r="K2955" i="6"/>
  <c r="H3243" i="6"/>
  <c r="I3620" i="6"/>
  <c r="I3864" i="6"/>
  <c r="K3057" i="6"/>
  <c r="K2987" i="6"/>
  <c r="I4244" i="6"/>
  <c r="H3460" i="6"/>
  <c r="K3511" i="6"/>
  <c r="J3857" i="6"/>
  <c r="J3851" i="6"/>
  <c r="H4032" i="6"/>
  <c r="K4487" i="6"/>
  <c r="I4288" i="6"/>
  <c r="I3525" i="6"/>
  <c r="H3104" i="6"/>
  <c r="J4045" i="6"/>
  <c r="K2629" i="6"/>
  <c r="H2925" i="6"/>
  <c r="J2689" i="6"/>
  <c r="K4931" i="6"/>
  <c r="J4969" i="6"/>
  <c r="J4841" i="6"/>
  <c r="J4713" i="6"/>
  <c r="J4585" i="6"/>
  <c r="J4457" i="6"/>
  <c r="J4329" i="6"/>
  <c r="J4201" i="6"/>
  <c r="J4073" i="6"/>
  <c r="J3945" i="6"/>
  <c r="J3817" i="6"/>
  <c r="J3689" i="6"/>
  <c r="J4919" i="6"/>
  <c r="J4791" i="6"/>
  <c r="J4663" i="6"/>
  <c r="J4535" i="6"/>
  <c r="J4407" i="6"/>
  <c r="J4279" i="6"/>
  <c r="J4151" i="6"/>
  <c r="J4023" i="6"/>
  <c r="J3895" i="6"/>
  <c r="J3767" i="6"/>
  <c r="J4997" i="6"/>
  <c r="J4869" i="6"/>
  <c r="J4741" i="6"/>
  <c r="J4613" i="6"/>
  <c r="J4485" i="6"/>
  <c r="J4357" i="6"/>
  <c r="J4229" i="6"/>
  <c r="J4101" i="6"/>
  <c r="J4979" i="6"/>
  <c r="J4851" i="6"/>
  <c r="J4723" i="6"/>
  <c r="J4595" i="6"/>
  <c r="J4467" i="6"/>
  <c r="J4339" i="6"/>
  <c r="J4211" i="6"/>
  <c r="J4083" i="6"/>
  <c r="J3955" i="6"/>
  <c r="J3827" i="6"/>
  <c r="J4913" i="6"/>
  <c r="J4785" i="6"/>
  <c r="J4657" i="6"/>
  <c r="J4529" i="6"/>
  <c r="J4401" i="6"/>
  <c r="J4959" i="6"/>
  <c r="J4831" i="6"/>
  <c r="J4703" i="6"/>
  <c r="J4575" i="6"/>
  <c r="J4447" i="6"/>
  <c r="J4319" i="6"/>
  <c r="J4191" i="6"/>
  <c r="J4063" i="6"/>
  <c r="J3935" i="6"/>
  <c r="J3807" i="6"/>
  <c r="J3663" i="6"/>
  <c r="J3497" i="6"/>
  <c r="J3305" i="6"/>
  <c r="J3145" i="6"/>
  <c r="J2985" i="6"/>
  <c r="J2793" i="6"/>
  <c r="J2601" i="6"/>
  <c r="J3623" i="6"/>
  <c r="J3367" i="6"/>
  <c r="J3111" i="6"/>
  <c r="J2855" i="6"/>
  <c r="J2599" i="6"/>
  <c r="I4843" i="6"/>
  <c r="J3781" i="6"/>
  <c r="J3525" i="6"/>
  <c r="J3651" i="6"/>
  <c r="J3395" i="6"/>
  <c r="J3139" i="6"/>
  <c r="J2883" i="6"/>
  <c r="J2627" i="6"/>
  <c r="J3407" i="6"/>
  <c r="J3039" i="6"/>
  <c r="J2751" i="6"/>
  <c r="I4883" i="6"/>
  <c r="I4683" i="6"/>
  <c r="I4395" i="6"/>
  <c r="I4027" i="6"/>
  <c r="I3659" i="6"/>
  <c r="J3173" i="6"/>
  <c r="J2805" i="6"/>
  <c r="I4937" i="6"/>
  <c r="I4649" i="6"/>
  <c r="I4759" i="6"/>
  <c r="I4413" i="6"/>
  <c r="I4125" i="6"/>
  <c r="I3757" i="6"/>
  <c r="I3389" i="6"/>
  <c r="I3005" i="6"/>
  <c r="I3595" i="6"/>
  <c r="I3083" i="6"/>
  <c r="I4329" i="6"/>
  <c r="I3817" i="6"/>
  <c r="I3305" i="6"/>
  <c r="I2793" i="6"/>
  <c r="I4439" i="6"/>
  <c r="I3927" i="6"/>
  <c r="I3415" i="6"/>
  <c r="I4387" i="6"/>
  <c r="I3875" i="6"/>
  <c r="I3363" i="6"/>
  <c r="I2851" i="6"/>
  <c r="J4706" i="6"/>
  <c r="J4194" i="6"/>
  <c r="J3682" i="6"/>
  <c r="J3170" i="6"/>
  <c r="J4880" i="6"/>
  <c r="J4368" i="6"/>
  <c r="J4958" i="6"/>
  <c r="J4446" i="6"/>
  <c r="J3934" i="6"/>
  <c r="J3422" i="6"/>
  <c r="I2983" i="6"/>
  <c r="J4972" i="6"/>
  <c r="J4460" i="6"/>
  <c r="J4728" i="6"/>
  <c r="J4216" i="6"/>
  <c r="J3704" i="6"/>
  <c r="J3192" i="6"/>
  <c r="J2722" i="6"/>
  <c r="H4533" i="6"/>
  <c r="H3714" i="6"/>
  <c r="K2894" i="6"/>
  <c r="I4574" i="6"/>
  <c r="J3744" i="6"/>
  <c r="J3152" i="6"/>
  <c r="H4965" i="6"/>
  <c r="J2782" i="6"/>
  <c r="K4347" i="6"/>
  <c r="I3272" i="6"/>
  <c r="J4252" i="6"/>
  <c r="J3292" i="6"/>
  <c r="H4626" i="6"/>
  <c r="K4619" i="6"/>
  <c r="K4993" i="6"/>
  <c r="H2808" i="6"/>
  <c r="K3082" i="6"/>
  <c r="K3403" i="6"/>
  <c r="K4919" i="6"/>
  <c r="I4846" i="6"/>
  <c r="I3604" i="6"/>
  <c r="H2820" i="6"/>
  <c r="K2871" i="6"/>
  <c r="J3457" i="6"/>
  <c r="H4141" i="6"/>
  <c r="H3392" i="6"/>
  <c r="K3847" i="6"/>
  <c r="H3034" i="6"/>
  <c r="J2859" i="6"/>
  <c r="K3119" i="6"/>
  <c r="H4976" i="6"/>
  <c r="H4927" i="6"/>
  <c r="H3535" i="6"/>
  <c r="J4777" i="6"/>
  <c r="J4393" i="6"/>
  <c r="J4137" i="6"/>
  <c r="J3881" i="6"/>
  <c r="J4983" i="6"/>
  <c r="J4727" i="6"/>
  <c r="J4343" i="6"/>
  <c r="J4087" i="6"/>
  <c r="J3831" i="6"/>
  <c r="J4933" i="6"/>
  <c r="J4549" i="6"/>
  <c r="J4293" i="6"/>
  <c r="J4037" i="6"/>
  <c r="J4787" i="6"/>
  <c r="J4531" i="6"/>
  <c r="J4275" i="6"/>
  <c r="J4019" i="6"/>
  <c r="J4977" i="6"/>
  <c r="J4593" i="6"/>
  <c r="J4337" i="6"/>
  <c r="J4767" i="6"/>
  <c r="J4511" i="6"/>
  <c r="J4127" i="6"/>
  <c r="J3871" i="6"/>
  <c r="J3561" i="6"/>
  <c r="J3049" i="6"/>
  <c r="J2729" i="6"/>
  <c r="J3495" i="6"/>
  <c r="J2727" i="6"/>
  <c r="J3909" i="6"/>
  <c r="J3779" i="6"/>
  <c r="J2755" i="6"/>
  <c r="J3263" i="6"/>
  <c r="I4539" i="6"/>
  <c r="I3883" i="6"/>
  <c r="J2949" i="6"/>
  <c r="I4903" i="6"/>
  <c r="I4269" i="6"/>
  <c r="I3613" i="6"/>
  <c r="I3339" i="6"/>
  <c r="I4073" i="6"/>
  <c r="I3049" i="6"/>
  <c r="I3671" i="6"/>
  <c r="I4131" i="6"/>
  <c r="I3107" i="6"/>
  <c r="J3938" i="6"/>
  <c r="I2635" i="6"/>
  <c r="J4702" i="6"/>
  <c r="I3239" i="6"/>
  <c r="J4472" i="6"/>
  <c r="J2978" i="6"/>
  <c r="H4984" i="6"/>
  <c r="J3118" i="6"/>
  <c r="K3857" i="6"/>
  <c r="K3657" i="6"/>
  <c r="I4815" i="6"/>
  <c r="J4953" i="6"/>
  <c r="J4825" i="6"/>
  <c r="J4697" i="6"/>
  <c r="J4569" i="6"/>
  <c r="J4441" i="6"/>
  <c r="J4313" i="6"/>
  <c r="J4185" i="6"/>
  <c r="J4057" i="6"/>
  <c r="J3929" i="6"/>
  <c r="J3801" i="6"/>
  <c r="J3673" i="6"/>
  <c r="J4903" i="6"/>
  <c r="J4775" i="6"/>
  <c r="J4647" i="6"/>
  <c r="J4519" i="6"/>
  <c r="J4391" i="6"/>
  <c r="J4263" i="6"/>
  <c r="J4135" i="6"/>
  <c r="J4007" i="6"/>
  <c r="J3879" i="6"/>
  <c r="J3751" i="6"/>
  <c r="J4981" i="6"/>
  <c r="J4853" i="6"/>
  <c r="J4725" i="6"/>
  <c r="J4597" i="6"/>
  <c r="J4469" i="6"/>
  <c r="J4341" i="6"/>
  <c r="J4213" i="6"/>
  <c r="J4085" i="6"/>
  <c r="J4963" i="6"/>
  <c r="J4835" i="6"/>
  <c r="J4707" i="6"/>
  <c r="J4579" i="6"/>
  <c r="J4451" i="6"/>
  <c r="J4323" i="6"/>
  <c r="J4195" i="6"/>
  <c r="J4067" i="6"/>
  <c r="J3939" i="6"/>
  <c r="J3811" i="6"/>
  <c r="J4897" i="6"/>
  <c r="J4769" i="6"/>
  <c r="J4641" i="6"/>
  <c r="J4513" i="6"/>
  <c r="J4385" i="6"/>
  <c r="J4943" i="6"/>
  <c r="J4815" i="6"/>
  <c r="J4687" i="6"/>
  <c r="J4559" i="6"/>
  <c r="J4431" i="6"/>
  <c r="J4303" i="6"/>
  <c r="J4175" i="6"/>
  <c r="J4047" i="6"/>
  <c r="J3919" i="6"/>
  <c r="J3791" i="6"/>
  <c r="J3641" i="6"/>
  <c r="J3465" i="6"/>
  <c r="J3289" i="6"/>
  <c r="J3129" i="6"/>
  <c r="J2953" i="6"/>
  <c r="J2777" i="6"/>
  <c r="J2521" i="6"/>
  <c r="J3543" i="6"/>
  <c r="J3287" i="6"/>
  <c r="J3031" i="6"/>
  <c r="J2775" i="6"/>
  <c r="J2519" i="6"/>
  <c r="J3957" i="6"/>
  <c r="J3701" i="6"/>
  <c r="J3445" i="6"/>
  <c r="J3571" i="6"/>
  <c r="J3315" i="6"/>
  <c r="J3059" i="6"/>
  <c r="J2803" i="6"/>
  <c r="J2547" i="6"/>
  <c r="J3391" i="6"/>
  <c r="J3023" i="6"/>
  <c r="J2655" i="6"/>
  <c r="I4867" i="6"/>
  <c r="I4667" i="6"/>
  <c r="I4299" i="6"/>
  <c r="I4011" i="6"/>
  <c r="I3643" i="6"/>
  <c r="J3077" i="6"/>
  <c r="J2789" i="6"/>
  <c r="I4921" i="6"/>
  <c r="I4553" i="6"/>
  <c r="I4743" i="6"/>
  <c r="I4397" i="6"/>
  <c r="I4029" i="6"/>
  <c r="I3741" i="6"/>
  <c r="I3373" i="6"/>
  <c r="I2989" i="6"/>
  <c r="I3579" i="6"/>
  <c r="I3067" i="6"/>
  <c r="I4313" i="6"/>
  <c r="I3801" i="6"/>
  <c r="I3289" i="6"/>
  <c r="I2777" i="6"/>
  <c r="I4423" i="6"/>
  <c r="I3911" i="6"/>
  <c r="I3399" i="6"/>
  <c r="I4371" i="6"/>
  <c r="I3859" i="6"/>
  <c r="I3347" i="6"/>
  <c r="I2835" i="6"/>
  <c r="J4690" i="6"/>
  <c r="J4178" i="6"/>
  <c r="J3666" i="6"/>
  <c r="J3154" i="6"/>
  <c r="J4864" i="6"/>
  <c r="J4352" i="6"/>
  <c r="J4942" i="6"/>
  <c r="J4430" i="6"/>
  <c r="J3918" i="6"/>
  <c r="J3406" i="6"/>
  <c r="I2967" i="6"/>
  <c r="J4956" i="6"/>
  <c r="J4444" i="6"/>
  <c r="J4712" i="6"/>
  <c r="J4200" i="6"/>
  <c r="J3688" i="6"/>
  <c r="J3176" i="6"/>
  <c r="J2706" i="6"/>
  <c r="K4507" i="6"/>
  <c r="I3688" i="6"/>
  <c r="H2869" i="6"/>
  <c r="K4548" i="6"/>
  <c r="J3728" i="6"/>
  <c r="J3136" i="6"/>
  <c r="H4914" i="6"/>
  <c r="J2766" i="6"/>
  <c r="H4322" i="6"/>
  <c r="H3221" i="6"/>
  <c r="J4236" i="6"/>
  <c r="J3276" i="6"/>
  <c r="I4600" i="6"/>
  <c r="H4594" i="6"/>
  <c r="K4865" i="6"/>
  <c r="K2756" i="6"/>
  <c r="H3057" i="6"/>
  <c r="K3275" i="6"/>
  <c r="I4740" i="6"/>
  <c r="H4667" i="6"/>
  <c r="H3425" i="6"/>
  <c r="K2640" i="6"/>
  <c r="I2692" i="6"/>
  <c r="J3345" i="6"/>
  <c r="H3962" i="6"/>
  <c r="K3212" i="6"/>
  <c r="I3668" i="6"/>
  <c r="H2650" i="6"/>
  <c r="J2587" i="6"/>
  <c r="K4506" i="6"/>
  <c r="K4156" i="6"/>
  <c r="I2866" i="6"/>
  <c r="J3412" i="6"/>
  <c r="K4664" i="6"/>
  <c r="K3704" i="6"/>
  <c r="K3103" i="6"/>
  <c r="K4178" i="6"/>
  <c r="K2729" i="6"/>
  <c r="K3804" i="6"/>
  <c r="H4931" i="6"/>
  <c r="H3530" i="6"/>
  <c r="K4579" i="6"/>
  <c r="H3207" i="6"/>
  <c r="H4231" i="6"/>
  <c r="K2778" i="6"/>
  <c r="K3879" i="6"/>
  <c r="K4954" i="6"/>
  <c r="K3553" i="6"/>
  <c r="H4603" i="6"/>
  <c r="H3154" i="6"/>
  <c r="K4203" i="6"/>
  <c r="J2628" i="6"/>
  <c r="J3220" i="6"/>
  <c r="K3256" i="6"/>
  <c r="I4162" i="6"/>
  <c r="K2850" i="6"/>
  <c r="K3951" i="6"/>
  <c r="H2528" i="6"/>
  <c r="K3628" i="6"/>
  <c r="H4704" i="6"/>
  <c r="I3328" i="6"/>
  <c r="K4403" i="6"/>
  <c r="H2980" i="6"/>
  <c r="K4080" i="6"/>
  <c r="H2654" i="6"/>
  <c r="K3754" i="6"/>
  <c r="K4855" i="6"/>
  <c r="I3454" i="6"/>
  <c r="H4555" i="6"/>
  <c r="H3532" i="6"/>
  <c r="K4821" i="6"/>
  <c r="K3861" i="6"/>
  <c r="K3410" i="6"/>
  <c r="K4562" i="6"/>
  <c r="I3190" i="6"/>
  <c r="K4316" i="6"/>
  <c r="H2890" i="6"/>
  <c r="H3965" i="6"/>
  <c r="K2541" i="6"/>
  <c r="H3719" i="6"/>
  <c r="I4794" i="6"/>
  <c r="K3418" i="6"/>
  <c r="H4494" i="6"/>
  <c r="H3067" i="6"/>
  <c r="K4244" i="6"/>
  <c r="H2821" i="6"/>
  <c r="I3896" i="6"/>
  <c r="K4894" i="6"/>
  <c r="J3076" i="6"/>
  <c r="H3100" i="6"/>
  <c r="I4594" i="6"/>
  <c r="I2620" i="6"/>
  <c r="H3721" i="6"/>
  <c r="H4822" i="6"/>
  <c r="K3449" i="6"/>
  <c r="H4627" i="6"/>
  <c r="K3251" i="6"/>
  <c r="I4352" i="6"/>
  <c r="H2903" i="6"/>
  <c r="K4029" i="6"/>
  <c r="K2602" i="6"/>
  <c r="H3729" i="6"/>
  <c r="K4778" i="6"/>
  <c r="H3403" i="6"/>
  <c r="I4478" i="6"/>
  <c r="I3208" i="6"/>
  <c r="H4319" i="6"/>
  <c r="K4383" i="6"/>
  <c r="K4188" i="6"/>
  <c r="K3990" i="6"/>
  <c r="K3872" i="6"/>
  <c r="H3649" i="6"/>
  <c r="H3451" i="6"/>
  <c r="H3461" i="6"/>
  <c r="H3548" i="6"/>
  <c r="I4028" i="6"/>
  <c r="H3552" i="6"/>
  <c r="K2662" i="6"/>
  <c r="K4915" i="6"/>
  <c r="K4797" i="6"/>
  <c r="K4471" i="6"/>
  <c r="H4171" i="6"/>
  <c r="H3279" i="6"/>
  <c r="I3522" i="6"/>
  <c r="H2950" i="6"/>
  <c r="H4230" i="6"/>
  <c r="H2960" i="6"/>
  <c r="K4265" i="6"/>
  <c r="K3043" i="6"/>
  <c r="H4298" i="6"/>
  <c r="H3079" i="6"/>
  <c r="K4384" i="6"/>
  <c r="K3162" i="6"/>
  <c r="K4391" i="6"/>
  <c r="H3195" i="6"/>
  <c r="H4475" i="6"/>
  <c r="I3256" i="6"/>
  <c r="K4459" i="6"/>
  <c r="J2836" i="6"/>
  <c r="K3461" i="6"/>
  <c r="K3525" i="6"/>
  <c r="K3311" i="6"/>
  <c r="K4591" i="6"/>
  <c r="K3372" i="6"/>
  <c r="H4755" i="6"/>
  <c r="K3507" i="6"/>
  <c r="K4787" i="6"/>
  <c r="K3568" i="6"/>
  <c r="I4874" i="6"/>
  <c r="H3678" i="6"/>
  <c r="H2507" i="6"/>
  <c r="K3761" i="6"/>
  <c r="K2619" i="6"/>
  <c r="K2869" i="6"/>
  <c r="I3954" i="6"/>
  <c r="I2540" i="6"/>
  <c r="H3641" i="6"/>
  <c r="K4767" i="6"/>
  <c r="K3292" i="6"/>
  <c r="H4368" i="6"/>
  <c r="H2941" i="6"/>
  <c r="H4042" i="6"/>
  <c r="K2669" i="6"/>
  <c r="I3642" i="6"/>
  <c r="K4768" i="6"/>
  <c r="H3342" i="6"/>
  <c r="H4417" i="6"/>
  <c r="H3016" i="6"/>
  <c r="H4040" i="6"/>
  <c r="K2667" i="6"/>
  <c r="K3691" i="6"/>
  <c r="K4715" i="6"/>
  <c r="J2948" i="6"/>
  <c r="H3967" i="6"/>
  <c r="K4437" i="6"/>
  <c r="K3272" i="6"/>
  <c r="I3388" i="6"/>
  <c r="H4489" i="6"/>
  <c r="H3091" i="6"/>
  <c r="I4166" i="6"/>
  <c r="H2765" i="6"/>
  <c r="H3866" i="6"/>
  <c r="I4992" i="6"/>
  <c r="H3543" i="6"/>
  <c r="I4618" i="6"/>
  <c r="H3217" i="6"/>
  <c r="H4318" i="6"/>
  <c r="H2891" i="6"/>
  <c r="H3992" i="6"/>
  <c r="H2594" i="6"/>
  <c r="K4965" i="6"/>
  <c r="K3544" i="6"/>
  <c r="K4680" i="6"/>
  <c r="I3564" i="6"/>
  <c r="K4690" i="6"/>
  <c r="H3344" i="6"/>
  <c r="K4393" i="6"/>
  <c r="H3018" i="6"/>
  <c r="K4118" i="6"/>
  <c r="K2720" i="6"/>
  <c r="K3821" i="6"/>
  <c r="H4948" i="6"/>
  <c r="H3521" i="6"/>
  <c r="H4622" i="6"/>
  <c r="K3220" i="6"/>
  <c r="K4372" i="6"/>
  <c r="K2974" i="6"/>
  <c r="K3998" i="6"/>
  <c r="J2516" i="6"/>
  <c r="J3124" i="6"/>
  <c r="I2642" i="6"/>
  <c r="H4572" i="6"/>
  <c r="H2902" i="6"/>
  <c r="K4002" i="6"/>
  <c r="K2553" i="6"/>
  <c r="K3705" i="6"/>
  <c r="H4883" i="6"/>
  <c r="H3533" i="6"/>
  <c r="H4634" i="6"/>
  <c r="I3210" i="6"/>
  <c r="K4285" i="6"/>
  <c r="H2910" i="6"/>
  <c r="H3934" i="6"/>
  <c r="H2584" i="6"/>
  <c r="K3684" i="6"/>
  <c r="H4760" i="6"/>
  <c r="H3106" i="6"/>
  <c r="J3524" i="6"/>
  <c r="J3652" i="6"/>
  <c r="J3780" i="6"/>
  <c r="J3908" i="6"/>
  <c r="J4036" i="6"/>
  <c r="J4164" i="6"/>
  <c r="J4292" i="6"/>
  <c r="J4420" i="6"/>
  <c r="J4548" i="6"/>
  <c r="J4676" i="6"/>
  <c r="J4804" i="6"/>
  <c r="J4932" i="6"/>
  <c r="I2559" i="6"/>
  <c r="I2687" i="6"/>
  <c r="I2815" i="6"/>
  <c r="I2943" i="6"/>
  <c r="I3071" i="6"/>
  <c r="I3199" i="6"/>
  <c r="I3327" i="6"/>
  <c r="I3455" i="6"/>
  <c r="I3583" i="6"/>
  <c r="K3566" i="6"/>
  <c r="K4462" i="6"/>
  <c r="J2726" i="6"/>
  <c r="J3302" i="6"/>
  <c r="J3894" i="6"/>
  <c r="J4470" i="6"/>
  <c r="I2529" i="6"/>
  <c r="I3121" i="6"/>
  <c r="I3649" i="6"/>
  <c r="I4193" i="6"/>
  <c r="I4721" i="6"/>
  <c r="K2789" i="6"/>
  <c r="I3848" i="6"/>
  <c r="J2838" i="6"/>
  <c r="J3846" i="6"/>
  <c r="J4950" i="6"/>
  <c r="I3777" i="6"/>
  <c r="K3643" i="6"/>
  <c r="H4642" i="6"/>
  <c r="J2918" i="6"/>
  <c r="J3558" i="6"/>
  <c r="J4214" i="6"/>
  <c r="J4822" i="6"/>
  <c r="I2945" i="6"/>
  <c r="I3553" i="6"/>
  <c r="I4113" i="6"/>
  <c r="I4673" i="6"/>
  <c r="K3765" i="6"/>
  <c r="H3746" i="6"/>
  <c r="K4718" i="6"/>
  <c r="J2902" i="6"/>
  <c r="J3462" i="6"/>
  <c r="J4054" i="6"/>
  <c r="J4582" i="6"/>
  <c r="I2641" i="6"/>
  <c r="I3217" i="6"/>
  <c r="I3745" i="6"/>
  <c r="I4273" i="6"/>
  <c r="I4753" i="6"/>
  <c r="K3560" i="6"/>
  <c r="H3797" i="6"/>
  <c r="K4667" i="6"/>
  <c r="J2886" i="6"/>
  <c r="J3446" i="6"/>
  <c r="J4006" i="6"/>
  <c r="J4566" i="6"/>
  <c r="I2625" i="6"/>
  <c r="I3201" i="6"/>
  <c r="I3729" i="6"/>
  <c r="I4225" i="6"/>
  <c r="K3131" i="6"/>
  <c r="H3388" i="6"/>
  <c r="K4933" i="6"/>
  <c r="H3257" i="6"/>
  <c r="K4306" i="6"/>
  <c r="K2857" i="6"/>
  <c r="I3958" i="6"/>
  <c r="K2582" i="6"/>
  <c r="H3658" i="6"/>
  <c r="K4707" i="6"/>
  <c r="H3335" i="6"/>
  <c r="K4333" i="6"/>
  <c r="I2932" i="6"/>
  <c r="K4007" i="6"/>
  <c r="I2606" i="6"/>
  <c r="H3656" i="6"/>
  <c r="K4705" i="6"/>
  <c r="H3282" i="6"/>
  <c r="K4331" i="6"/>
  <c r="J2724" i="6"/>
  <c r="J3300" i="6"/>
  <c r="K4485" i="6"/>
  <c r="I2706" i="6"/>
  <c r="K2978" i="6"/>
  <c r="K4079" i="6"/>
  <c r="I2630" i="6"/>
  <c r="H3808" i="6"/>
  <c r="H4832" i="6"/>
  <c r="I3456" i="6"/>
  <c r="K4531" i="6"/>
  <c r="H3159" i="6"/>
  <c r="I4234" i="6"/>
  <c r="K2807" i="6"/>
  <c r="K3882" i="6"/>
  <c r="K4983" i="6"/>
  <c r="K3556" i="6"/>
  <c r="H4683" i="6"/>
  <c r="K4760" i="6"/>
  <c r="H3340" i="6"/>
  <c r="K4885" i="6"/>
  <c r="H3590" i="6"/>
  <c r="I4716" i="6"/>
  <c r="K3369" i="6"/>
  <c r="K4444" i="6"/>
  <c r="I2992" i="6"/>
  <c r="H4093" i="6"/>
  <c r="H2695" i="6"/>
  <c r="H3847" i="6"/>
  <c r="I4922" i="6"/>
  <c r="K3546" i="6"/>
  <c r="K4647" i="6"/>
  <c r="I3246" i="6"/>
  <c r="I4398" i="6"/>
  <c r="H2949" i="6"/>
  <c r="I4024" i="6"/>
  <c r="J2532" i="6"/>
  <c r="J3140" i="6"/>
  <c r="K4328" i="6"/>
  <c r="I3138" i="6"/>
  <c r="I2748" i="6"/>
  <c r="K3874" i="6"/>
  <c r="K4975" i="6"/>
  <c r="H3603" i="6"/>
  <c r="I4806" i="6"/>
  <c r="K3379" i="6"/>
  <c r="I4480" i="6"/>
  <c r="K3056" i="6"/>
  <c r="K4157" i="6"/>
  <c r="K2730" i="6"/>
  <c r="K3831" i="6"/>
  <c r="K4906" i="6"/>
  <c r="K3505" i="6"/>
  <c r="I4606" i="6"/>
  <c r="K3941" i="6"/>
  <c r="I4066" i="6"/>
  <c r="K4639" i="6"/>
  <c r="I4470" i="6"/>
  <c r="I4272" i="6"/>
  <c r="I4154" i="6"/>
  <c r="H3982" i="6"/>
  <c r="H3707" i="6"/>
  <c r="H4178" i="6"/>
  <c r="K3320" i="6"/>
  <c r="H4310" i="6"/>
  <c r="K3756" i="6"/>
  <c r="I2944" i="6"/>
  <c r="I2698" i="6"/>
  <c r="H2577" i="6"/>
  <c r="H4753" i="6"/>
  <c r="H4427" i="6"/>
  <c r="K4712" i="6"/>
  <c r="I4546" i="6"/>
  <c r="H3129" i="6"/>
  <c r="H4358" i="6"/>
  <c r="H3139" i="6"/>
  <c r="H4419" i="6"/>
  <c r="H3197" i="6"/>
  <c r="H4477" i="6"/>
  <c r="I3258" i="6"/>
  <c r="H4564" i="6"/>
  <c r="K3290" i="6"/>
  <c r="H4545" i="6"/>
  <c r="K3348" i="6"/>
  <c r="H4680" i="6"/>
  <c r="I3384" i="6"/>
  <c r="H4613" i="6"/>
  <c r="J2932" i="6"/>
  <c r="I4690" i="6"/>
  <c r="I4754" i="6"/>
  <c r="K3490" i="6"/>
  <c r="K4719" i="6"/>
  <c r="I3526" i="6"/>
  <c r="I4934" i="6"/>
  <c r="H3661" i="6"/>
  <c r="K4966" i="6"/>
  <c r="H3748" i="6"/>
  <c r="I5002" i="6"/>
  <c r="H3857" i="6"/>
  <c r="K2660" i="6"/>
  <c r="K3940" i="6"/>
  <c r="K2747" i="6"/>
  <c r="I4098" i="6"/>
  <c r="H2703" i="6"/>
  <c r="H2694" i="6"/>
  <c r="H3769" i="6"/>
  <c r="K4895" i="6"/>
  <c r="K3420" i="6"/>
  <c r="H4496" i="6"/>
  <c r="K3094" i="6"/>
  <c r="H4170" i="6"/>
  <c r="H2772" i="6"/>
  <c r="I3770" i="6"/>
  <c r="K4896" i="6"/>
  <c r="K3495" i="6"/>
  <c r="K4570" i="6"/>
  <c r="H3144" i="6"/>
  <c r="K4193" i="6"/>
  <c r="K2795" i="6"/>
  <c r="H3794" i="6"/>
  <c r="K4843" i="6"/>
  <c r="J3028" i="6"/>
  <c r="H4991" i="6"/>
  <c r="H2956" i="6"/>
  <c r="K4296" i="6"/>
  <c r="H3542" i="6"/>
  <c r="K4642" i="6"/>
  <c r="K3244" i="6"/>
  <c r="I4294" i="6"/>
  <c r="H2893" i="6"/>
  <c r="I3968" i="6"/>
  <c r="H2596" i="6"/>
  <c r="K3696" i="6"/>
  <c r="I4746" i="6"/>
  <c r="K3319" i="6"/>
  <c r="I4420" i="6"/>
  <c r="K3044" i="6"/>
  <c r="H4120" i="6"/>
  <c r="I2696" i="6"/>
  <c r="H3484" i="6"/>
  <c r="H4364" i="6"/>
  <c r="H2617" i="6"/>
  <c r="H3718" i="6"/>
  <c r="H4793" i="6"/>
  <c r="H3472" i="6"/>
  <c r="H4547" i="6"/>
  <c r="H3146" i="6"/>
  <c r="I3122" i="6"/>
  <c r="H4412" i="6"/>
  <c r="H3247" i="6"/>
  <c r="H3385" i="6"/>
  <c r="I4460" i="6"/>
  <c r="H3011" i="6"/>
  <c r="I4086" i="6"/>
  <c r="K2710" i="6"/>
  <c r="H3786" i="6"/>
  <c r="H4861" i="6"/>
  <c r="H3463" i="6"/>
  <c r="K4461" i="6"/>
  <c r="I3060" i="6"/>
  <c r="K4135" i="6"/>
  <c r="K2708" i="6"/>
  <c r="H3784" i="6"/>
  <c r="H4859" i="6"/>
  <c r="H3410" i="6"/>
  <c r="H4434" i="6"/>
  <c r="J2804" i="6"/>
  <c r="J3380" i="6"/>
  <c r="I2594" i="6"/>
  <c r="H3935" i="6"/>
  <c r="H3081" i="6"/>
  <c r="K4207" i="6"/>
  <c r="H2784" i="6"/>
  <c r="H3936" i="6"/>
  <c r="H2509" i="6"/>
  <c r="H3610" i="6"/>
  <c r="H4685" i="6"/>
  <c r="H3287" i="6"/>
  <c r="K4336" i="6"/>
  <c r="H2961" i="6"/>
  <c r="K4010" i="6"/>
  <c r="H2635" i="6"/>
  <c r="I3710" i="6"/>
  <c r="K4836" i="6"/>
  <c r="I3074" i="6"/>
  <c r="K4568" i="6"/>
  <c r="K2591" i="6"/>
  <c r="I3692" i="6"/>
  <c r="K4818" i="6"/>
  <c r="K3497" i="6"/>
  <c r="K4572" i="6"/>
  <c r="K3171" i="6"/>
  <c r="H4221" i="6"/>
  <c r="K2848" i="6"/>
  <c r="K4000" i="6"/>
  <c r="H2574" i="6"/>
  <c r="I3700" i="6"/>
  <c r="K4775" i="6"/>
  <c r="I3374" i="6"/>
  <c r="I4526" i="6"/>
  <c r="H3077" i="6"/>
  <c r="I4152" i="6"/>
  <c r="J2596" i="6"/>
  <c r="J3204" i="6"/>
  <c r="H2847" i="6"/>
  <c r="H4367" i="6"/>
  <c r="K2927" i="6"/>
  <c r="H3977" i="6"/>
  <c r="K2604" i="6"/>
  <c r="H3731" i="6"/>
  <c r="K4908" i="6"/>
  <c r="K3558" i="6"/>
  <c r="I4608" i="6"/>
  <c r="K3184" i="6"/>
  <c r="H4311" i="6"/>
  <c r="I2884" i="6"/>
  <c r="H3985" i="6"/>
  <c r="I2558" i="6"/>
  <c r="H3659" i="6"/>
  <c r="I4734" i="6"/>
  <c r="K3688" i="6"/>
  <c r="I2668" i="6"/>
  <c r="H4921" i="6"/>
  <c r="H4752" i="6"/>
  <c r="H4554" i="6"/>
  <c r="H4436" i="6"/>
  <c r="K4263" i="6"/>
  <c r="K3988" i="6"/>
  <c r="J3332" i="6"/>
  <c r="H3068" i="6"/>
  <c r="H4566" i="6"/>
  <c r="K3961" i="6"/>
  <c r="H3226" i="6"/>
  <c r="H3031" i="6"/>
  <c r="H2833" i="6"/>
  <c r="K2532" i="6"/>
  <c r="K4708" i="6"/>
  <c r="H3436" i="6"/>
  <c r="H3295" i="6"/>
  <c r="H3334" i="6"/>
  <c r="K4511" i="6"/>
  <c r="I3318" i="6"/>
  <c r="I4598" i="6"/>
  <c r="H3325" i="6"/>
  <c r="K4630" i="6"/>
  <c r="K3437" i="6"/>
  <c r="H4692" i="6"/>
  <c r="I3444" i="6"/>
  <c r="I4724" i="6"/>
  <c r="H3579" i="6"/>
  <c r="H4808" i="6"/>
  <c r="H3538" i="6"/>
  <c r="H4741" i="6"/>
  <c r="J3044" i="6"/>
  <c r="K3413" i="6"/>
  <c r="H3887" i="6"/>
  <c r="K3618" i="6"/>
  <c r="I4924" i="6"/>
  <c r="H3680" i="6"/>
  <c r="H2586" i="6"/>
  <c r="I3840" i="6"/>
  <c r="K2621" i="6"/>
  <c r="H3927" i="6"/>
  <c r="H2705" i="6"/>
  <c r="I4036" i="6"/>
  <c r="I2814" i="6"/>
  <c r="I4094" i="6"/>
  <c r="K2875" i="6"/>
  <c r="K2616" i="6"/>
  <c r="H3727" i="6"/>
  <c r="H2822" i="6"/>
  <c r="I3948" i="6"/>
  <c r="K2524" i="6"/>
  <c r="K3548" i="6"/>
  <c r="K4649" i="6"/>
  <c r="K3222" i="6"/>
  <c r="K4323" i="6"/>
  <c r="K2925" i="6"/>
  <c r="H3924" i="6"/>
  <c r="I2548" i="6"/>
  <c r="H3598" i="6"/>
  <c r="K4698" i="6"/>
  <c r="K3297" i="6"/>
  <c r="H4347" i="6"/>
  <c r="H2898" i="6"/>
  <c r="H3922" i="6"/>
  <c r="K4971" i="6"/>
  <c r="J3092" i="6"/>
  <c r="K3509" i="6"/>
  <c r="K4184" i="6"/>
  <c r="H2569" i="6"/>
  <c r="H3670" i="6"/>
  <c r="K4770" i="6"/>
  <c r="H3347" i="6"/>
  <c r="I4422" i="6"/>
  <c r="K3046" i="6"/>
  <c r="H4122" i="6"/>
  <c r="H2724" i="6"/>
  <c r="K3824" i="6"/>
  <c r="H4900" i="6"/>
  <c r="H3473" i="6"/>
  <c r="H4574" i="6"/>
  <c r="I3198" i="6"/>
  <c r="H4248" i="6"/>
  <c r="H2850" i="6"/>
  <c r="H4508" i="6"/>
  <c r="K3112" i="6"/>
  <c r="K2770" i="6"/>
  <c r="K3871" i="6"/>
  <c r="K4946" i="6"/>
  <c r="H3600" i="6"/>
  <c r="H4675" i="6"/>
  <c r="H3274" i="6"/>
  <c r="I4400" i="6"/>
  <c r="K2976" i="6"/>
  <c r="K4128" i="6"/>
  <c r="H2702" i="6"/>
  <c r="K3802" i="6"/>
  <c r="H4351" i="6"/>
  <c r="H3135" i="6"/>
  <c r="H4476" i="6"/>
  <c r="K3538" i="6"/>
  <c r="I4588" i="6"/>
  <c r="K3113" i="6"/>
  <c r="I4214" i="6"/>
  <c r="K2838" i="6"/>
  <c r="H3914" i="6"/>
  <c r="H4989" i="6"/>
  <c r="H3591" i="6"/>
  <c r="K4589" i="6"/>
  <c r="H3214" i="6"/>
  <c r="K4314" i="6"/>
  <c r="K2836" i="6"/>
  <c r="H3912" i="6"/>
  <c r="H2514" i="6"/>
  <c r="K3563" i="6"/>
  <c r="H4562" i="6"/>
  <c r="J2884" i="6"/>
  <c r="H3148" i="6"/>
  <c r="I3618" i="6"/>
  <c r="H4959" i="6"/>
  <c r="K3234" i="6"/>
  <c r="H4361" i="6"/>
  <c r="K2937" i="6"/>
  <c r="H4064" i="6"/>
  <c r="H2637" i="6"/>
  <c r="H3738" i="6"/>
  <c r="H4813" i="6"/>
  <c r="H3415" i="6"/>
  <c r="I4490" i="6"/>
  <c r="H3089" i="6"/>
  <c r="K4138" i="6"/>
  <c r="H2763" i="6"/>
  <c r="K3889" i="6"/>
  <c r="K4913" i="6"/>
  <c r="H4303" i="6"/>
  <c r="K3317" i="6"/>
  <c r="H2745" i="6"/>
  <c r="H3846" i="6"/>
  <c r="H4998" i="6"/>
  <c r="K3625" i="6"/>
  <c r="K4700" i="6"/>
  <c r="K3299" i="6"/>
  <c r="K4374" i="6"/>
  <c r="I3002" i="6"/>
  <c r="H4103" i="6"/>
  <c r="K2727" i="6"/>
  <c r="I3828" i="6"/>
  <c r="H4929" i="6"/>
  <c r="H3528" i="6"/>
  <c r="I4654" i="6"/>
  <c r="K3230" i="6"/>
  <c r="I4280" i="6"/>
  <c r="J2676" i="6"/>
  <c r="J3252" i="6"/>
  <c r="K4280" i="6"/>
  <c r="H3116" i="6"/>
  <c r="K3055" i="6"/>
  <c r="K4130" i="6"/>
  <c r="K2732" i="6"/>
  <c r="H3859" i="6"/>
  <c r="I2560" i="6"/>
  <c r="K3686" i="6"/>
  <c r="I4736" i="6"/>
  <c r="H3364" i="6"/>
  <c r="H4439" i="6"/>
  <c r="I3012" i="6"/>
  <c r="K4087" i="6"/>
  <c r="I2686" i="6"/>
  <c r="H3787" i="6"/>
  <c r="I4862" i="6"/>
  <c r="H3231" i="6"/>
  <c r="I2924" i="6"/>
  <c r="H2704" i="6"/>
  <c r="H2506" i="6"/>
  <c r="K4835" i="6"/>
  <c r="K4717" i="6"/>
  <c r="K4519" i="6"/>
  <c r="I4270" i="6"/>
  <c r="I3762" i="6"/>
  <c r="K2543" i="6"/>
  <c r="K4847" i="6"/>
  <c r="H4115" i="6"/>
  <c r="H3482" i="6"/>
  <c r="K3312" i="6"/>
  <c r="K3114" i="6"/>
  <c r="K2788" i="6"/>
  <c r="H2517" i="6"/>
  <c r="H4460" i="6"/>
  <c r="H4524" i="6"/>
  <c r="H3462" i="6"/>
  <c r="H4665" i="6"/>
  <c r="I3446" i="6"/>
  <c r="I4726" i="6"/>
  <c r="K3478" i="6"/>
  <c r="K4758" i="6"/>
  <c r="K3616" i="6"/>
  <c r="K4845" i="6"/>
  <c r="I3572" i="6"/>
  <c r="H4878" i="6"/>
  <c r="K3732" i="6"/>
  <c r="K4961" i="6"/>
  <c r="H3666" i="6"/>
  <c r="H4869" i="6"/>
  <c r="J3348" i="6"/>
  <c r="H2751" i="6"/>
  <c r="H2518" i="6"/>
  <c r="I3772" i="6"/>
  <c r="H2579" i="6"/>
  <c r="K3884" i="6"/>
  <c r="K2739" i="6"/>
  <c r="H3994" i="6"/>
  <c r="K2800" i="6"/>
  <c r="H4055" i="6"/>
  <c r="K2858" i="6"/>
  <c r="H4190" i="6"/>
  <c r="K2993" i="6"/>
  <c r="H4299" i="6"/>
  <c r="I2952" i="6"/>
  <c r="K3845" i="6"/>
  <c r="K2680" i="6"/>
  <c r="K2975" i="6"/>
  <c r="I4076" i="6"/>
  <c r="K2652" i="6"/>
  <c r="I3702" i="6"/>
  <c r="K4777" i="6"/>
  <c r="I3376" i="6"/>
  <c r="H4426" i="6"/>
  <c r="K3053" i="6"/>
  <c r="H4052" i="6"/>
  <c r="I2676" i="6"/>
  <c r="H3726" i="6"/>
  <c r="I4852" i="6"/>
  <c r="H3400" i="6"/>
  <c r="H4424" i="6"/>
  <c r="K3051" i="6"/>
  <c r="H4050" i="6"/>
  <c r="J2564" i="6"/>
  <c r="J3156" i="6"/>
  <c r="K4533" i="6"/>
  <c r="K2728" i="6"/>
  <c r="H2697" i="6"/>
  <c r="H3798" i="6"/>
  <c r="H4873" i="6"/>
  <c r="K3500" i="6"/>
  <c r="H4576" i="6"/>
  <c r="H3149" i="6"/>
  <c r="K4275" i="6"/>
  <c r="K2877" i="6"/>
  <c r="I3978" i="6"/>
  <c r="K2551" i="6"/>
  <c r="H3601" i="6"/>
  <c r="K4727" i="6"/>
  <c r="K3300" i="6"/>
  <c r="H4376" i="6"/>
  <c r="H2978" i="6"/>
  <c r="I3026" i="6"/>
  <c r="H3932" i="6"/>
  <c r="K2898" i="6"/>
  <c r="K3999" i="6"/>
  <c r="K2601" i="6"/>
  <c r="K3753" i="6"/>
  <c r="I4854" i="6"/>
  <c r="H3453" i="6"/>
  <c r="I4528" i="6"/>
  <c r="K3104" i="6"/>
  <c r="I4282" i="6"/>
  <c r="K2855" i="6"/>
  <c r="K2664" i="6"/>
  <c r="H4159" i="6"/>
  <c r="H2566" i="6"/>
  <c r="K3666" i="6"/>
  <c r="H4742" i="6"/>
  <c r="K3241" i="6"/>
  <c r="I4342" i="6"/>
  <c r="K2966" i="6"/>
  <c r="K4067" i="6"/>
  <c r="H2644" i="6"/>
  <c r="K3693" i="6"/>
  <c r="H4743" i="6"/>
  <c r="I3316" i="6"/>
  <c r="K4442" i="6"/>
  <c r="I2990" i="6"/>
  <c r="K4065" i="6"/>
  <c r="H2642" i="6"/>
  <c r="H3717" i="6"/>
  <c r="H4690" i="6"/>
  <c r="J2964" i="6"/>
  <c r="H4172" i="6"/>
  <c r="I4642" i="6"/>
  <c r="K3477" i="6"/>
  <c r="K3362" i="6"/>
  <c r="K4463" i="6"/>
  <c r="K3065" i="6"/>
  <c r="K4217" i="6"/>
  <c r="K2790" i="6"/>
  <c r="K3891" i="6"/>
  <c r="H4941" i="6"/>
  <c r="K3517" i="6"/>
  <c r="H4644" i="6"/>
  <c r="K3242" i="6"/>
  <c r="I4292" i="6"/>
  <c r="K2916" i="6"/>
  <c r="K4017" i="6"/>
  <c r="I2568" i="6"/>
  <c r="K2821" i="6"/>
  <c r="K4341" i="6"/>
  <c r="H2873" i="6"/>
  <c r="H3974" i="6"/>
  <c r="H2627" i="6"/>
  <c r="H3728" i="6"/>
  <c r="K4828" i="6"/>
  <c r="K3427" i="6"/>
  <c r="K4502" i="6"/>
  <c r="I3130" i="6"/>
  <c r="K4256" i="6"/>
  <c r="H2881" i="6"/>
  <c r="I3956" i="6"/>
  <c r="H2555" i="6"/>
  <c r="K3681" i="6"/>
  <c r="I4782" i="6"/>
  <c r="H3333" i="6"/>
  <c r="K4382" i="6"/>
  <c r="J2756" i="6"/>
  <c r="J3316" i="6"/>
  <c r="H3004" i="6"/>
  <c r="K4344" i="6"/>
  <c r="H3209" i="6"/>
  <c r="I4284" i="6"/>
  <c r="K2860" i="6"/>
  <c r="K4012" i="6"/>
  <c r="H2714" i="6"/>
  <c r="K3814" i="6"/>
  <c r="I4864" i="6"/>
  <c r="I3466" i="6"/>
  <c r="K4592" i="6"/>
  <c r="I3140" i="6"/>
  <c r="H4241" i="6"/>
  <c r="H2840" i="6"/>
  <c r="H3915" i="6"/>
  <c r="I4990" i="6"/>
  <c r="I2978" i="6"/>
  <c r="H3206" i="6"/>
  <c r="K2985" i="6"/>
  <c r="K2787" i="6"/>
  <c r="I2618" i="6"/>
  <c r="H4999" i="6"/>
  <c r="H4801" i="6"/>
  <c r="K4500" i="6"/>
  <c r="I3714" i="6"/>
  <c r="I2876" i="6"/>
  <c r="H2656" i="6"/>
  <c r="K4268" i="6"/>
  <c r="K3763" i="6"/>
  <c r="H3620" i="6"/>
  <c r="I3396" i="6"/>
  <c r="I3070" i="6"/>
  <c r="K2798" i="6"/>
  <c r="H3183" i="6"/>
  <c r="K3656" i="6"/>
  <c r="K3615" i="6"/>
  <c r="I4844" i="6"/>
  <c r="H3651" i="6"/>
  <c r="H4880" i="6"/>
  <c r="I3632" i="6"/>
  <c r="H4938" i="6"/>
  <c r="K3744" i="6"/>
  <c r="K4973" i="6"/>
  <c r="K3751" i="6"/>
  <c r="K2529" i="6"/>
  <c r="K3860" i="6"/>
  <c r="K2590" i="6"/>
  <c r="H3845" i="6"/>
  <c r="H4997" i="6"/>
  <c r="I2738" i="6"/>
  <c r="H3775" i="6"/>
  <c r="K2671" i="6"/>
  <c r="I3900" i="6"/>
  <c r="I2758" i="6"/>
  <c r="K4089" i="6"/>
  <c r="K2867" i="6"/>
  <c r="H4173" i="6"/>
  <c r="I2954" i="6"/>
  <c r="K4208" i="6"/>
  <c r="K2986" i="6"/>
  <c r="K4343" i="6"/>
  <c r="K3172" i="6"/>
  <c r="K4452" i="6"/>
  <c r="H3029" i="6"/>
  <c r="K4869" i="6"/>
  <c r="H3500" i="6"/>
  <c r="H3078" i="6"/>
  <c r="I4204" i="6"/>
  <c r="H2755" i="6"/>
  <c r="I3830" i="6"/>
  <c r="K4905" i="6"/>
  <c r="I3504" i="6"/>
  <c r="H4605" i="6"/>
  <c r="H3156" i="6"/>
  <c r="K4205" i="6"/>
  <c r="I2804" i="6"/>
  <c r="H3854" i="6"/>
  <c r="I4980" i="6"/>
  <c r="I3502" i="6"/>
  <c r="K4577" i="6"/>
  <c r="K3179" i="6"/>
  <c r="H4229" i="6"/>
  <c r="J2644" i="6"/>
  <c r="J3236" i="6"/>
  <c r="H3052" i="6"/>
  <c r="K3957" i="6"/>
  <c r="H2825" i="6"/>
  <c r="H3926" i="6"/>
  <c r="H5001" i="6"/>
  <c r="I3654" i="6"/>
  <c r="K4729" i="6"/>
  <c r="K3302" i="6"/>
  <c r="H4429" i="6"/>
  <c r="K3005" i="6"/>
  <c r="I4106" i="6"/>
  <c r="K2679" i="6"/>
  <c r="I3780" i="6"/>
  <c r="H4881" i="6"/>
  <c r="K3428" i="6"/>
  <c r="K4529" i="6"/>
  <c r="I3080" i="6"/>
  <c r="H4255" i="6"/>
  <c r="H4956" i="6"/>
  <c r="I3052" i="6"/>
  <c r="K4127" i="6"/>
  <c r="I2806" i="6"/>
  <c r="H3907" i="6"/>
  <c r="I4982" i="6"/>
  <c r="H3581" i="6"/>
  <c r="H4682" i="6"/>
  <c r="K3232" i="6"/>
  <c r="I4410" i="6"/>
  <c r="H2958" i="6"/>
  <c r="I4084" i="6"/>
  <c r="K2657" i="6"/>
  <c r="K3809" i="6"/>
  <c r="H4936" i="6"/>
  <c r="I3512" i="6"/>
  <c r="I4536" i="6"/>
  <c r="J2852" i="6"/>
  <c r="K3352" i="6"/>
  <c r="I2546" i="6"/>
  <c r="I3682" i="6"/>
  <c r="K3439" i="6"/>
  <c r="K4514" i="6"/>
  <c r="K3116" i="6"/>
  <c r="H4320" i="6"/>
  <c r="H2970" i="6"/>
  <c r="K4070" i="6"/>
  <c r="K2672" i="6"/>
  <c r="K3773" i="6"/>
  <c r="H4823" i="6"/>
  <c r="H3422" i="6"/>
  <c r="I4548" i="6"/>
  <c r="H3096" i="6"/>
  <c r="I4222" i="6"/>
  <c r="I2824" i="6"/>
  <c r="J3460" i="6"/>
  <c r="J3588" i="6"/>
  <c r="J3716" i="6"/>
  <c r="J3844" i="6"/>
  <c r="J3972" i="6"/>
  <c r="J4100" i="6"/>
  <c r="J4228" i="6"/>
  <c r="J4356" i="6"/>
  <c r="J4484" i="6"/>
  <c r="J4612" i="6"/>
  <c r="J4740" i="6"/>
  <c r="J4868" i="6"/>
  <c r="J4996" i="6"/>
  <c r="I2623" i="6"/>
  <c r="I2751" i="6"/>
  <c r="I2879" i="6"/>
  <c r="I3007" i="6"/>
  <c r="I3135" i="6"/>
  <c r="I3263" i="6"/>
  <c r="I3391" i="6"/>
  <c r="I3519" i="6"/>
  <c r="J3597" i="6"/>
  <c r="H4053" i="6"/>
  <c r="I4872" i="6"/>
  <c r="J3014" i="6"/>
  <c r="J3590" i="6"/>
  <c r="J4166" i="6"/>
  <c r="J4758" i="6"/>
  <c r="I2833" i="6"/>
  <c r="I3393" i="6"/>
  <c r="I3937" i="6"/>
  <c r="I4449" i="6"/>
  <c r="I4945" i="6"/>
  <c r="H4175" i="6"/>
  <c r="I4744" i="6"/>
  <c r="J3350" i="6"/>
  <c r="J4390" i="6"/>
  <c r="I2977" i="6"/>
  <c r="I2898" i="6"/>
  <c r="K4155" i="6"/>
  <c r="J2630" i="6"/>
  <c r="J3254" i="6"/>
  <c r="J3862" i="6"/>
  <c r="J4518" i="6"/>
  <c r="I2657" i="6"/>
  <c r="I3233" i="6"/>
  <c r="I3841" i="6"/>
  <c r="I4417" i="6"/>
  <c r="J2557" i="6"/>
  <c r="I3336" i="6"/>
  <c r="K4206" i="6"/>
  <c r="J2614" i="6"/>
  <c r="J3190" i="6"/>
  <c r="J3766" i="6"/>
  <c r="J4310" i="6"/>
  <c r="J4870" i="6"/>
  <c r="I2929" i="6"/>
  <c r="I3505" i="6"/>
  <c r="I4017" i="6"/>
  <c r="I4497" i="6"/>
  <c r="K2584" i="6"/>
  <c r="H3362" i="6"/>
  <c r="I4232" i="6"/>
  <c r="J2582" i="6"/>
  <c r="J3158" i="6"/>
  <c r="J3750" i="6"/>
  <c r="J4278" i="6"/>
  <c r="J4854" i="6"/>
  <c r="I2913" i="6"/>
  <c r="I3473" i="6"/>
  <c r="I3969" i="6"/>
  <c r="K3893" i="6"/>
  <c r="H2908" i="6"/>
  <c r="K2719" i="6"/>
  <c r="K3794" i="6"/>
  <c r="H4870" i="6"/>
  <c r="H3395" i="6"/>
  <c r="K4521" i="6"/>
  <c r="I3120" i="6"/>
  <c r="K4195" i="6"/>
  <c r="K2797" i="6"/>
  <c r="H3796" i="6"/>
  <c r="H4871" i="6"/>
  <c r="H3470" i="6"/>
  <c r="I4596" i="6"/>
  <c r="I3118" i="6"/>
  <c r="H4168" i="6"/>
  <c r="H2770" i="6"/>
  <c r="K3819" i="6"/>
  <c r="H4818" i="6"/>
  <c r="J3012" i="6"/>
  <c r="I2690" i="6"/>
  <c r="K3160" i="6"/>
  <c r="K4501" i="6"/>
  <c r="I3516" i="6"/>
  <c r="H4617" i="6"/>
  <c r="K3193" i="6"/>
  <c r="K4345" i="6"/>
  <c r="K2918" i="6"/>
  <c r="K4019" i="6"/>
  <c r="I2570" i="6"/>
  <c r="H3671" i="6"/>
  <c r="H4772" i="6"/>
  <c r="H3345" i="6"/>
  <c r="H4446" i="6"/>
  <c r="H3019" i="6"/>
  <c r="K4145" i="6"/>
  <c r="H2773" i="6"/>
  <c r="I4050" i="6"/>
  <c r="I3090" i="6"/>
  <c r="K3026" i="6"/>
  <c r="H4153" i="6"/>
  <c r="K2780" i="6"/>
  <c r="H3856" i="6"/>
  <c r="K4956" i="6"/>
  <c r="K3555" i="6"/>
  <c r="I4656" i="6"/>
  <c r="H3284" i="6"/>
  <c r="H4359" i="6"/>
  <c r="K2983" i="6"/>
  <c r="H4110" i="6"/>
  <c r="H2683" i="6"/>
  <c r="H3835" i="6"/>
  <c r="I4910" i="6"/>
  <c r="K3486" i="6"/>
  <c r="K4510" i="6"/>
  <c r="J2820" i="6"/>
  <c r="K2533" i="6"/>
  <c r="H4028" i="6"/>
  <c r="H2863" i="6"/>
  <c r="H3337" i="6"/>
  <c r="I4412" i="6"/>
  <c r="I3014" i="6"/>
  <c r="H4192" i="6"/>
  <c r="H2842" i="6"/>
  <c r="K3942" i="6"/>
  <c r="K2544" i="6"/>
  <c r="I3594" i="6"/>
  <c r="K4720" i="6"/>
  <c r="H3294" i="6"/>
  <c r="H4369" i="6"/>
  <c r="H2968" i="6"/>
  <c r="H4043" i="6"/>
  <c r="H2645" i="6"/>
  <c r="K2725" i="6"/>
  <c r="K3487" i="6"/>
  <c r="H3267" i="6"/>
  <c r="H3069" i="6"/>
  <c r="I2874" i="6"/>
  <c r="H2753" i="6"/>
  <c r="H2632" i="6"/>
  <c r="K4833" i="6"/>
  <c r="I3666" i="6"/>
  <c r="H3158" i="6"/>
  <c r="H2912" i="6"/>
  <c r="H4499" i="6"/>
  <c r="H4045" i="6"/>
  <c r="K3901" i="6"/>
  <c r="I3652" i="6"/>
  <c r="H3352" i="6"/>
  <c r="K3182" i="6"/>
  <c r="H4207" i="6"/>
  <c r="K2514" i="6"/>
  <c r="K3743" i="6"/>
  <c r="I2550" i="6"/>
  <c r="H3779" i="6"/>
  <c r="K2531" i="6"/>
  <c r="K3811" i="6"/>
  <c r="K2592" i="6"/>
  <c r="I3898" i="6"/>
  <c r="H2625" i="6"/>
  <c r="H3905" i="6"/>
  <c r="H2760" i="6"/>
  <c r="I4014" i="6"/>
  <c r="I2744" i="6"/>
  <c r="H3973" i="6"/>
  <c r="J2580" i="6"/>
  <c r="K4376" i="6"/>
  <c r="H2524" i="6"/>
  <c r="K2799" i="6"/>
  <c r="H4105" i="6"/>
  <c r="I2886" i="6"/>
  <c r="H4243" i="6"/>
  <c r="H3021" i="6"/>
  <c r="K4326" i="6"/>
  <c r="H3108" i="6"/>
  <c r="H4388" i="6"/>
  <c r="K3191" i="6"/>
  <c r="H4497" i="6"/>
  <c r="I3326" i="6"/>
  <c r="K4580" i="6"/>
  <c r="H3285" i="6"/>
  <c r="K3592" i="6"/>
  <c r="K4728" i="6"/>
  <c r="K3231" i="6"/>
  <c r="I4332" i="6"/>
  <c r="H2883" i="6"/>
  <c r="H3984" i="6"/>
  <c r="H2557" i="6"/>
  <c r="K3606" i="6"/>
  <c r="H4733" i="6"/>
  <c r="K3309" i="6"/>
  <c r="H4308" i="6"/>
  <c r="K2906" i="6"/>
  <c r="H4033" i="6"/>
  <c r="K2580" i="6"/>
  <c r="K3604" i="6"/>
  <c r="H4731" i="6"/>
  <c r="K3307" i="6"/>
  <c r="H4357" i="6"/>
  <c r="J2708" i="6"/>
  <c r="J3284" i="6"/>
  <c r="H3871" i="6"/>
  <c r="K4981" i="6"/>
  <c r="I3004" i="6"/>
  <c r="H4054" i="6"/>
  <c r="K2681" i="6"/>
  <c r="I3782" i="6"/>
  <c r="K4857" i="6"/>
  <c r="K3430" i="6"/>
  <c r="H4557" i="6"/>
  <c r="K3133" i="6"/>
  <c r="H4260" i="6"/>
  <c r="H2782" i="6"/>
  <c r="I3908" i="6"/>
  <c r="H4958" i="6"/>
  <c r="I3582" i="6"/>
  <c r="K4657" i="6"/>
  <c r="K3259" i="6"/>
  <c r="K2773" i="6"/>
  <c r="K3909" i="6"/>
  <c r="I3180" i="6"/>
  <c r="K4255" i="6"/>
  <c r="I2934" i="6"/>
  <c r="H4035" i="6"/>
  <c r="H2634" i="6"/>
  <c r="K3734" i="6"/>
  <c r="H4810" i="6"/>
  <c r="K3360" i="6"/>
  <c r="I4538" i="6"/>
  <c r="K3111" i="6"/>
  <c r="K4186" i="6"/>
  <c r="K4917" i="6"/>
  <c r="I4972" i="6"/>
  <c r="H4349" i="6"/>
  <c r="K3623" i="6"/>
  <c r="I2872" i="6"/>
  <c r="H3919" i="6"/>
  <c r="H4745" i="6"/>
  <c r="K4147" i="6"/>
  <c r="K3498" i="6"/>
  <c r="H3157" i="6"/>
  <c r="H4281" i="6"/>
  <c r="H3709" i="6"/>
  <c r="H3137" i="6"/>
  <c r="K2539" i="6"/>
  <c r="K3557" i="6"/>
  <c r="I4540" i="6"/>
  <c r="I4096" i="6"/>
  <c r="K3447" i="6"/>
  <c r="H2722" i="6"/>
  <c r="K3350" i="6"/>
  <c r="I2616" i="6"/>
  <c r="I4678" i="6"/>
  <c r="H3608" i="6"/>
  <c r="H3897" i="6"/>
  <c r="K3939" i="6"/>
  <c r="K4058" i="6"/>
  <c r="H4101" i="6"/>
  <c r="H2953" i="6"/>
  <c r="K3174" i="6"/>
  <c r="K3370" i="6"/>
  <c r="H3327" i="6"/>
  <c r="H4486" i="6"/>
  <c r="I3760" i="6"/>
  <c r="K3034" i="6"/>
  <c r="K4884" i="6"/>
  <c r="J3396" i="6"/>
  <c r="H4182" i="6"/>
  <c r="I3584" i="6"/>
  <c r="K2935" i="6"/>
  <c r="H4811" i="6"/>
  <c r="I3308" i="6"/>
  <c r="H2762" i="6"/>
  <c r="H3540" i="6"/>
  <c r="K3674" i="6"/>
  <c r="H2939" i="6"/>
  <c r="H4552" i="6"/>
  <c r="K3358" i="6"/>
  <c r="I4792" i="6"/>
  <c r="J3188" i="6"/>
  <c r="H3823" i="6"/>
  <c r="H2646" i="6"/>
  <c r="I4156" i="6"/>
  <c r="K2988" i="6"/>
  <c r="K4652" i="6"/>
  <c r="K3635" i="6"/>
  <c r="H2519" i="6"/>
  <c r="H4004" i="6"/>
  <c r="H3038" i="6"/>
  <c r="K4394" i="6"/>
  <c r="K3377" i="6"/>
  <c r="H4888" i="6"/>
  <c r="J3444" i="6"/>
  <c r="J3620" i="6"/>
  <c r="J3796" i="6"/>
  <c r="J3956" i="6"/>
  <c r="J4132" i="6"/>
  <c r="J4308" i="6"/>
  <c r="J4468" i="6"/>
  <c r="J4644" i="6"/>
  <c r="J4820" i="6"/>
  <c r="J4980" i="6"/>
  <c r="I2655" i="6"/>
  <c r="I2831" i="6"/>
  <c r="I2991" i="6"/>
  <c r="I3167" i="6"/>
  <c r="I3343" i="6"/>
  <c r="I3503" i="6"/>
  <c r="K3310" i="6"/>
  <c r="H4565" i="6"/>
  <c r="J2934" i="6"/>
  <c r="J3734" i="6"/>
  <c r="J4550" i="6"/>
  <c r="I2753" i="6"/>
  <c r="I3521" i="6"/>
  <c r="I4257" i="6"/>
  <c r="I4897" i="6"/>
  <c r="H3413" i="6"/>
  <c r="J2982" i="6"/>
  <c r="J4230" i="6"/>
  <c r="I3249" i="6"/>
  <c r="K3771" i="6"/>
  <c r="J2550" i="6"/>
  <c r="J3414" i="6"/>
  <c r="J4294" i="6"/>
  <c r="I2593" i="6"/>
  <c r="I3409" i="6"/>
  <c r="I4177" i="6"/>
  <c r="I4865" i="6"/>
  <c r="H3541" i="6"/>
  <c r="K4846" i="6"/>
  <c r="J3126" i="6"/>
  <c r="J3910" i="6"/>
  <c r="J4614" i="6"/>
  <c r="I2865" i="6"/>
  <c r="I3617" i="6"/>
  <c r="I4321" i="6"/>
  <c r="J2541" i="6"/>
  <c r="I3592" i="6"/>
  <c r="K4795" i="6"/>
  <c r="J3094" i="6"/>
  <c r="J3878" i="6"/>
  <c r="J4646" i="6"/>
  <c r="I2849" i="6"/>
  <c r="I3601" i="6"/>
  <c r="I4289" i="6"/>
  <c r="I4785" i="6"/>
  <c r="I4018" i="6"/>
  <c r="H4332" i="6"/>
  <c r="J2733" i="6"/>
  <c r="J2861" i="6"/>
  <c r="J2989" i="6"/>
  <c r="J3117" i="6"/>
  <c r="J3245" i="6"/>
  <c r="J3373" i="6"/>
  <c r="J3501" i="6"/>
  <c r="K2968" i="6"/>
  <c r="H4607" i="6"/>
  <c r="H3740" i="6"/>
  <c r="K2872" i="6"/>
  <c r="H4511" i="6"/>
  <c r="H3644" i="6"/>
  <c r="K2776" i="6"/>
  <c r="H4415" i="6"/>
  <c r="K3573" i="6"/>
  <c r="H2732" i="6"/>
  <c r="I4370" i="6"/>
  <c r="H3503" i="6"/>
  <c r="H2521" i="6"/>
  <c r="H2726" i="6"/>
  <c r="K2930" i="6"/>
  <c r="H2575" i="6"/>
  <c r="K4552" i="6"/>
  <c r="I3292" i="6"/>
  <c r="K4162" i="6"/>
  <c r="I4956" i="6"/>
  <c r="K3225" i="6"/>
  <c r="H4019" i="6"/>
  <c r="K4812" i="6"/>
  <c r="K3027" i="6"/>
  <c r="H3770" i="6"/>
  <c r="I4512" i="6"/>
  <c r="K2781" i="6"/>
  <c r="H3524" i="6"/>
  <c r="K4240" i="6"/>
  <c r="K2506" i="6"/>
  <c r="H3326" i="6"/>
  <c r="H4094" i="6"/>
  <c r="K3588" i="6"/>
  <c r="I4382" i="6"/>
  <c r="H2677" i="6"/>
  <c r="K3163" i="6"/>
  <c r="I3368" i="6"/>
  <c r="H3573" i="6"/>
  <c r="K3416" i="6"/>
  <c r="K3138" i="6"/>
  <c r="K4761" i="6"/>
  <c r="H3948" i="6"/>
  <c r="K4853" i="6"/>
  <c r="I4898" i="6"/>
  <c r="H4191" i="6"/>
  <c r="H2985" i="6"/>
  <c r="H3881" i="6"/>
  <c r="K4802" i="6"/>
  <c r="K3148" i="6"/>
  <c r="K3993" i="6"/>
  <c r="I4838" i="6"/>
  <c r="H3181" i="6"/>
  <c r="H3949" i="6"/>
  <c r="I4768" i="6"/>
  <c r="K3088" i="6"/>
  <c r="K3933" i="6"/>
  <c r="K4701" i="6"/>
  <c r="H3070" i="6"/>
  <c r="K3863" i="6"/>
  <c r="H4657" i="6"/>
  <c r="K2692" i="6"/>
  <c r="K3204" i="6"/>
  <c r="K3844" i="6"/>
  <c r="K4612" i="6"/>
  <c r="H2882" i="6"/>
  <c r="H4863" i="6"/>
  <c r="H4767" i="6"/>
  <c r="H4671" i="6"/>
  <c r="I4626" i="6"/>
  <c r="I2802" i="6"/>
  <c r="I3938" i="6"/>
  <c r="H3369" i="6"/>
  <c r="I4444" i="6"/>
  <c r="H2995" i="6"/>
  <c r="K3916" i="6"/>
  <c r="I4966" i="6"/>
  <c r="K3539" i="6"/>
  <c r="K4563" i="6"/>
  <c r="I3114" i="6"/>
  <c r="I4138" i="6"/>
  <c r="K2583" i="6"/>
  <c r="I3556" i="6"/>
  <c r="I4452" i="6"/>
  <c r="K2641" i="6"/>
  <c r="H3256" i="6"/>
  <c r="K4049" i="6"/>
  <c r="K4996" i="6"/>
  <c r="K3429" i="6"/>
  <c r="H3695" i="6"/>
  <c r="H3807" i="6"/>
  <c r="K4693" i="6"/>
  <c r="K2504" i="6"/>
  <c r="I3164" i="6"/>
  <c r="K4034" i="6"/>
  <c r="H4854" i="6"/>
  <c r="I3174" i="6"/>
  <c r="K3865" i="6"/>
  <c r="H4608" i="6"/>
  <c r="K2899" i="6"/>
  <c r="I3616" i="6"/>
  <c r="I4384" i="6"/>
  <c r="H2628" i="6"/>
  <c r="K3344" i="6"/>
  <c r="K4061" i="6"/>
  <c r="K4829" i="6"/>
  <c r="K3146" i="6"/>
  <c r="I3940" i="6"/>
  <c r="K4682" i="6"/>
  <c r="H3000" i="6"/>
  <c r="H3896" i="6"/>
  <c r="I4638" i="6"/>
  <c r="H3020" i="6"/>
  <c r="K4357" i="6"/>
  <c r="H4876" i="6"/>
  <c r="K4168" i="6"/>
  <c r="H3110" i="6"/>
  <c r="K3314" i="6"/>
  <c r="K3519" i="6"/>
  <c r="I3724" i="6"/>
  <c r="H3929" i="6"/>
  <c r="H4134" i="6"/>
  <c r="K4338" i="6"/>
  <c r="K4543" i="6"/>
  <c r="I4748" i="6"/>
  <c r="H4953" i="6"/>
  <c r="H2659" i="6"/>
  <c r="H2864" i="6"/>
  <c r="K3068" i="6"/>
  <c r="K3273" i="6"/>
  <c r="I3478" i="6"/>
  <c r="H3683" i="6"/>
  <c r="H3888" i="6"/>
  <c r="K4092" i="6"/>
  <c r="K4297" i="6"/>
  <c r="I4502" i="6"/>
  <c r="H4707" i="6"/>
  <c r="H4912" i="6"/>
  <c r="K2614" i="6"/>
  <c r="H4034" i="6"/>
  <c r="K4238" i="6"/>
  <c r="K4443" i="6"/>
  <c r="I4648" i="6"/>
  <c r="H4853" i="6"/>
  <c r="J2538" i="6"/>
  <c r="J2666" i="6"/>
  <c r="J2794" i="6"/>
  <c r="J2922" i="6"/>
  <c r="J3050" i="6"/>
  <c r="J3178" i="6"/>
  <c r="J3306" i="6"/>
  <c r="J3434" i="6"/>
  <c r="J3562" i="6"/>
  <c r="J3690" i="6"/>
  <c r="J3818" i="6"/>
  <c r="J3946" i="6"/>
  <c r="J4074" i="6"/>
  <c r="J4202" i="6"/>
  <c r="J4330" i="6"/>
  <c r="J4458" i="6"/>
  <c r="H3577" i="6"/>
  <c r="K2588" i="6"/>
  <c r="K3561" i="6"/>
  <c r="H4176" i="6"/>
  <c r="K4764" i="6"/>
  <c r="H3594" i="6"/>
  <c r="K3798" i="6"/>
  <c r="H4029" i="6"/>
  <c r="H4234" i="6"/>
  <c r="K2706" i="6"/>
  <c r="H3449" i="6"/>
  <c r="K4191" i="6"/>
  <c r="K4959" i="6"/>
  <c r="H3203" i="6"/>
  <c r="H3587" i="6"/>
  <c r="H3920" i="6"/>
  <c r="I4278" i="6"/>
  <c r="K4585" i="6"/>
  <c r="K4892" i="6"/>
  <c r="K2646" i="6"/>
  <c r="K2851" i="6"/>
  <c r="I3056" i="6"/>
  <c r="H3261" i="6"/>
  <c r="H3466" i="6"/>
  <c r="K3640" i="6"/>
  <c r="H2576" i="6"/>
  <c r="K4451" i="6"/>
  <c r="H3777" i="6"/>
  <c r="H3026" i="6"/>
  <c r="H4943" i="6"/>
  <c r="K4898" i="6"/>
  <c r="H4250" i="6"/>
  <c r="K3626" i="6"/>
  <c r="H2508" i="6"/>
  <c r="K4434" i="6"/>
  <c r="H3837" i="6"/>
  <c r="H3265" i="6"/>
  <c r="H2693" i="6"/>
  <c r="I4786" i="6"/>
  <c r="H4694" i="6"/>
  <c r="I4224" i="6"/>
  <c r="K3575" i="6"/>
  <c r="H2901" i="6"/>
  <c r="K3683" i="6"/>
  <c r="I3000" i="6"/>
  <c r="H4960" i="6"/>
  <c r="I3838" i="6"/>
  <c r="H4025" i="6"/>
  <c r="I4144" i="6"/>
  <c r="H4238" i="6"/>
  <c r="H4306" i="6"/>
  <c r="I3132" i="6"/>
  <c r="H3354" i="6"/>
  <c r="I3524" i="6"/>
  <c r="H4556" i="6"/>
  <c r="H4614" i="6"/>
  <c r="I3888" i="6"/>
  <c r="I3188" i="6"/>
  <c r="H4987" i="6"/>
  <c r="H2943" i="6"/>
  <c r="K4335" i="6"/>
  <c r="I3712" i="6"/>
  <c r="K3063" i="6"/>
  <c r="H4939" i="6"/>
  <c r="I3436" i="6"/>
  <c r="K2915" i="6"/>
  <c r="H3668" i="6"/>
  <c r="K3930" i="6"/>
  <c r="K3092" i="6"/>
  <c r="K4628" i="6"/>
  <c r="I3640" i="6"/>
  <c r="I4920" i="6"/>
  <c r="J3268" i="6"/>
  <c r="I3570" i="6"/>
  <c r="H2774" i="6"/>
  <c r="K4258" i="6"/>
  <c r="I3270" i="6"/>
  <c r="K4780" i="6"/>
  <c r="H3789" i="6"/>
  <c r="I2826" i="6"/>
  <c r="H4132" i="6"/>
  <c r="H3166" i="6"/>
  <c r="I4676" i="6"/>
  <c r="H3531" i="6"/>
  <c r="K2542" i="6"/>
  <c r="J3476" i="6"/>
  <c r="J3636" i="6"/>
  <c r="J3812" i="6"/>
  <c r="J3988" i="6"/>
  <c r="J4148" i="6"/>
  <c r="J4324" i="6"/>
  <c r="J4500" i="6"/>
  <c r="J4660" i="6"/>
  <c r="J4836" i="6"/>
  <c r="I2511" i="6"/>
  <c r="I2671" i="6"/>
  <c r="I2847" i="6"/>
  <c r="I3023" i="6"/>
  <c r="I3183" i="6"/>
  <c r="I3359" i="6"/>
  <c r="I3535" i="6"/>
  <c r="I3464" i="6"/>
  <c r="H4693" i="6"/>
  <c r="J3062" i="6"/>
  <c r="J3798" i="6"/>
  <c r="J4630" i="6"/>
  <c r="I2897" i="6"/>
  <c r="I3585" i="6"/>
  <c r="I4305" i="6"/>
  <c r="I4977" i="6"/>
  <c r="H3618" i="6"/>
  <c r="J3110" i="6"/>
  <c r="J4534" i="6"/>
  <c r="I3441" i="6"/>
  <c r="K3899" i="6"/>
  <c r="J2694" i="6"/>
  <c r="J3478" i="6"/>
  <c r="J4358" i="6"/>
  <c r="I2737" i="6"/>
  <c r="I3489" i="6"/>
  <c r="I4241" i="6"/>
  <c r="K3608" i="6"/>
  <c r="H3669" i="6"/>
  <c r="K4974" i="6"/>
  <c r="J3270" i="6"/>
  <c r="J3974" i="6"/>
  <c r="J4694" i="6"/>
  <c r="I3009" i="6"/>
  <c r="I3681" i="6"/>
  <c r="I4385" i="6"/>
  <c r="H3404" i="6"/>
  <c r="I3720" i="6"/>
  <c r="K4923" i="6"/>
  <c r="J3222" i="6"/>
  <c r="J3926" i="6"/>
  <c r="J4726" i="6"/>
  <c r="I2993" i="6"/>
  <c r="I3665" i="6"/>
  <c r="I4353" i="6"/>
  <c r="I4817" i="6"/>
  <c r="K4632" i="6"/>
  <c r="J2621" i="6"/>
  <c r="J2749" i="6"/>
  <c r="J2877" i="6"/>
  <c r="J3005" i="6"/>
  <c r="J3133" i="6"/>
  <c r="J3261" i="6"/>
  <c r="J3389" i="6"/>
  <c r="J3517" i="6"/>
  <c r="K3173" i="6"/>
  <c r="H4812" i="6"/>
  <c r="K3944" i="6"/>
  <c r="K3077" i="6"/>
  <c r="H4716" i="6"/>
  <c r="K3848" i="6"/>
  <c r="K2981" i="6"/>
  <c r="H4620" i="6"/>
  <c r="I3778" i="6"/>
  <c r="K2936" i="6"/>
  <c r="H4575" i="6"/>
  <c r="H3708" i="6"/>
  <c r="K2546" i="6"/>
  <c r="K2751" i="6"/>
  <c r="K4536" i="6"/>
  <c r="I3394" i="6"/>
  <c r="K2575" i="6"/>
  <c r="I3420" i="6"/>
  <c r="K4239" i="6"/>
  <c r="H2560" i="6"/>
  <c r="H3328" i="6"/>
  <c r="K4121" i="6"/>
  <c r="K4889" i="6"/>
  <c r="H3130" i="6"/>
  <c r="I3872" i="6"/>
  <c r="K4614" i="6"/>
  <c r="I2858" i="6"/>
  <c r="K3600" i="6"/>
  <c r="H4343" i="6"/>
  <c r="H2609" i="6"/>
  <c r="I3428" i="6"/>
  <c r="I4196" i="6"/>
  <c r="K3665" i="6"/>
  <c r="K4484" i="6"/>
  <c r="H2754" i="6"/>
  <c r="H3189" i="6"/>
  <c r="H3394" i="6"/>
  <c r="K3598" i="6"/>
  <c r="K2984" i="6"/>
  <c r="H3318" i="6"/>
  <c r="I2788" i="6"/>
  <c r="H4972" i="6"/>
  <c r="K3397" i="6"/>
  <c r="H3007" i="6"/>
  <c r="K4805" i="6"/>
  <c r="K3087" i="6"/>
  <c r="H4009" i="6"/>
  <c r="H4905" i="6"/>
  <c r="K3276" i="6"/>
  <c r="H4096" i="6"/>
  <c r="K4940" i="6"/>
  <c r="H3258" i="6"/>
  <c r="H4026" i="6"/>
  <c r="K4870" i="6"/>
  <c r="H3191" i="6"/>
  <c r="I4010" i="6"/>
  <c r="H4855" i="6"/>
  <c r="I3172" i="6"/>
  <c r="H3966" i="6"/>
  <c r="H4734" i="6"/>
  <c r="K2769" i="6"/>
  <c r="K3281" i="6"/>
  <c r="H3947" i="6"/>
  <c r="H4715" i="6"/>
  <c r="K2958" i="6"/>
  <c r="H2767" i="6"/>
  <c r="H2876" i="6"/>
  <c r="I3010" i="6"/>
  <c r="I2530" i="6"/>
  <c r="H4236" i="6"/>
  <c r="K4757" i="6"/>
  <c r="K3522" i="6"/>
  <c r="H4598" i="6"/>
  <c r="K3097" i="6"/>
  <c r="K4044" i="6"/>
  <c r="I2592" i="6"/>
  <c r="K3667" i="6"/>
  <c r="H4666" i="6"/>
  <c r="K3216" i="6"/>
  <c r="I4266" i="6"/>
  <c r="H2686" i="6"/>
  <c r="K3658" i="6"/>
  <c r="H4606" i="6"/>
  <c r="I2718" i="6"/>
  <c r="H3307" i="6"/>
  <c r="H4152" i="6"/>
  <c r="I2600" i="6"/>
  <c r="H4044" i="6"/>
  <c r="H4924" i="6"/>
  <c r="K4421" i="6"/>
  <c r="H3212" i="6"/>
  <c r="K3733" i="6"/>
  <c r="K3266" i="6"/>
  <c r="H4137" i="6"/>
  <c r="K4930" i="6"/>
  <c r="H3251" i="6"/>
  <c r="H3968" i="6"/>
  <c r="I4710" i="6"/>
  <c r="I2976" i="6"/>
  <c r="K3718" i="6"/>
  <c r="H4461" i="6"/>
  <c r="I2730" i="6"/>
  <c r="H3447" i="6"/>
  <c r="K4189" i="6"/>
  <c r="H4932" i="6"/>
  <c r="H3249" i="6"/>
  <c r="K4042" i="6"/>
  <c r="K4759" i="6"/>
  <c r="I3102" i="6"/>
  <c r="I3998" i="6"/>
  <c r="K4740" i="6"/>
  <c r="H3839" i="6"/>
  <c r="H2671" i="6"/>
  <c r="H3215" i="6"/>
  <c r="H4783" i="6"/>
  <c r="K3135" i="6"/>
  <c r="I3340" i="6"/>
  <c r="H3545" i="6"/>
  <c r="H3750" i="6"/>
  <c r="K3954" i="6"/>
  <c r="K4159" i="6"/>
  <c r="I4364" i="6"/>
  <c r="H4569" i="6"/>
  <c r="H4774" i="6"/>
  <c r="K4978" i="6"/>
  <c r="K2684" i="6"/>
  <c r="K2889" i="6"/>
  <c r="I3094" i="6"/>
  <c r="H3299" i="6"/>
  <c r="H3504" i="6"/>
  <c r="K3708" i="6"/>
  <c r="K3913" i="6"/>
  <c r="I4118" i="6"/>
  <c r="H4323" i="6"/>
  <c r="H4528" i="6"/>
  <c r="K4732" i="6"/>
  <c r="K4937" i="6"/>
  <c r="K3854" i="6"/>
  <c r="K4059" i="6"/>
  <c r="I4264" i="6"/>
  <c r="H4469" i="6"/>
  <c r="H4674" i="6"/>
  <c r="K4878" i="6"/>
  <c r="J2554" i="6"/>
  <c r="J2682" i="6"/>
  <c r="J2810" i="6"/>
  <c r="J2938" i="6"/>
  <c r="J3066" i="6"/>
  <c r="J3194" i="6"/>
  <c r="J3322" i="6"/>
  <c r="J3450" i="6"/>
  <c r="J3578" i="6"/>
  <c r="J3706" i="6"/>
  <c r="J3834" i="6"/>
  <c r="J3962" i="6"/>
  <c r="J4090" i="6"/>
  <c r="J4218" i="6"/>
  <c r="J4346" i="6"/>
  <c r="J4474" i="6"/>
  <c r="H3782" i="6"/>
  <c r="H2768" i="6"/>
  <c r="I3638" i="6"/>
  <c r="K4252" i="6"/>
  <c r="K4841" i="6"/>
  <c r="K3619" i="6"/>
  <c r="H3850" i="6"/>
  <c r="K4054" i="6"/>
  <c r="K4259" i="6"/>
  <c r="K2783" i="6"/>
  <c r="H3526" i="6"/>
  <c r="I4268" i="6"/>
  <c r="K2537" i="6"/>
  <c r="K3305" i="6"/>
  <c r="K3612" i="6"/>
  <c r="K3996" i="6"/>
  <c r="H4304" i="6"/>
  <c r="K4636" i="6"/>
  <c r="H4944" i="6"/>
  <c r="I2672" i="6"/>
  <c r="H2877" i="6"/>
  <c r="H3082" i="6"/>
  <c r="K3286" i="6"/>
  <c r="I3824" i="6"/>
  <c r="K4069" i="6"/>
  <c r="I3202" i="6"/>
  <c r="K4840" i="6"/>
  <c r="H2630" i="6"/>
  <c r="H3321" i="6"/>
  <c r="H3961" i="6"/>
  <c r="K4626" i="6"/>
  <c r="H2819" i="6"/>
  <c r="H3276" i="6"/>
  <c r="I3842" i="6"/>
  <c r="H3180" i="6"/>
  <c r="I4818" i="6"/>
  <c r="H3951" i="6"/>
  <c r="K4517" i="6"/>
  <c r="I2834" i="6"/>
  <c r="K3400" i="6"/>
  <c r="H2713" i="6"/>
  <c r="K3122" i="6"/>
  <c r="I3532" i="6"/>
  <c r="H3942" i="6"/>
  <c r="K4351" i="6"/>
  <c r="K4735" i="6"/>
  <c r="K2834" i="6"/>
  <c r="K3602" i="6"/>
  <c r="H4345" i="6"/>
  <c r="H2512" i="6"/>
  <c r="I3254" i="6"/>
  <c r="K2613" i="6"/>
  <c r="K3288" i="6"/>
  <c r="I4290" i="6"/>
  <c r="I2786" i="6"/>
  <c r="I2636" i="6"/>
  <c r="H3046" i="6"/>
  <c r="K4136" i="6"/>
  <c r="H3523" i="6"/>
  <c r="H2951" i="6"/>
  <c r="H4673" i="6"/>
  <c r="K3947" i="6"/>
  <c r="K4389" i="6"/>
  <c r="K3321" i="6"/>
  <c r="K2749" i="6"/>
  <c r="K4599" i="6"/>
  <c r="K2568" i="6"/>
  <c r="K2908" i="6"/>
  <c r="I4784" i="6"/>
  <c r="I4212" i="6"/>
  <c r="K3614" i="6"/>
  <c r="H4847" i="6"/>
  <c r="I3142" i="6"/>
  <c r="H2647" i="6"/>
  <c r="K4522" i="6"/>
  <c r="I4978" i="6"/>
  <c r="K3181" i="6"/>
  <c r="K4232" i="6"/>
  <c r="H4301" i="6"/>
  <c r="K2917" i="6"/>
  <c r="I2678" i="6"/>
  <c r="I2746" i="6"/>
  <c r="K2913" i="6"/>
  <c r="J2660" i="6"/>
  <c r="H4233" i="6"/>
  <c r="K4454" i="6"/>
  <c r="K4650" i="6"/>
  <c r="K4616" i="6"/>
  <c r="K3036" i="6"/>
  <c r="K4886" i="6"/>
  <c r="H4161" i="6"/>
  <c r="K3435" i="6"/>
  <c r="H4895" i="6"/>
  <c r="K2809" i="6"/>
  <c r="K4710" i="6"/>
  <c r="H4062" i="6"/>
  <c r="K2712" i="6"/>
  <c r="H4409" i="6"/>
  <c r="K3862" i="6"/>
  <c r="H3975" i="6"/>
  <c r="I4340" i="6"/>
  <c r="H3323" i="6"/>
  <c r="K4756" i="6"/>
  <c r="I3768" i="6"/>
  <c r="J2612" i="6"/>
  <c r="J3364" i="6"/>
  <c r="H4799" i="6"/>
  <c r="H3030" i="6"/>
  <c r="K4386" i="6"/>
  <c r="H3424" i="6"/>
  <c r="K2534" i="6"/>
  <c r="H3917" i="6"/>
  <c r="K2928" i="6"/>
  <c r="K4413" i="6"/>
  <c r="I3268" i="6"/>
  <c r="I4804" i="6"/>
  <c r="K3812" i="6"/>
  <c r="K2670" i="6"/>
  <c r="J3492" i="6"/>
  <c r="J3668" i="6"/>
  <c r="J3828" i="6"/>
  <c r="J4004" i="6"/>
  <c r="J4180" i="6"/>
  <c r="J4340" i="6"/>
  <c r="J4516" i="6"/>
  <c r="J4692" i="6"/>
  <c r="J4852" i="6"/>
  <c r="I2527" i="6"/>
  <c r="I2703" i="6"/>
  <c r="I2863" i="6"/>
  <c r="I3039" i="6"/>
  <c r="I3215" i="6"/>
  <c r="I3375" i="6"/>
  <c r="I3551" i="6"/>
  <c r="K3694" i="6"/>
  <c r="H4770" i="6"/>
  <c r="J3142" i="6"/>
  <c r="J3942" i="6"/>
  <c r="J4710" i="6"/>
  <c r="I2961" i="6"/>
  <c r="I3713" i="6"/>
  <c r="I4369" i="6"/>
  <c r="I4993" i="6"/>
  <c r="K4078" i="6"/>
  <c r="J3238" i="6"/>
  <c r="J4662" i="6"/>
  <c r="J2525" i="6"/>
  <c r="H4002" i="6"/>
  <c r="J2774" i="6"/>
  <c r="J3638" i="6"/>
  <c r="J4454" i="6"/>
  <c r="I2801" i="6"/>
  <c r="I3633" i="6"/>
  <c r="I4337" i="6"/>
  <c r="H4428" i="6"/>
  <c r="H3874" i="6"/>
  <c r="J2534" i="6"/>
  <c r="J3334" i="6"/>
  <c r="J4118" i="6"/>
  <c r="J4790" i="6"/>
  <c r="I3073" i="6"/>
  <c r="I3825" i="6"/>
  <c r="I4433" i="6"/>
  <c r="H4223" i="6"/>
  <c r="H3925" i="6"/>
  <c r="J2518" i="6"/>
  <c r="J3286" i="6"/>
  <c r="J4070" i="6"/>
  <c r="J4774" i="6"/>
  <c r="I3057" i="6"/>
  <c r="I3793" i="6"/>
  <c r="I4401" i="6"/>
  <c r="I4881" i="6"/>
  <c r="H3151" i="6"/>
  <c r="J2637" i="6"/>
  <c r="J2765" i="6"/>
  <c r="J2893" i="6"/>
  <c r="J3021" i="6"/>
  <c r="J3149" i="6"/>
  <c r="J3277" i="6"/>
  <c r="J3405" i="6"/>
  <c r="J3533" i="6"/>
  <c r="I3378" i="6"/>
  <c r="H2511" i="6"/>
  <c r="K4149" i="6"/>
  <c r="I3282" i="6"/>
  <c r="K4920" i="6"/>
  <c r="K4053" i="6"/>
  <c r="I3186" i="6"/>
  <c r="K4824" i="6"/>
  <c r="H3983" i="6"/>
  <c r="K3141" i="6"/>
  <c r="H4780" i="6"/>
  <c r="K3912" i="6"/>
  <c r="I2572" i="6"/>
  <c r="H2777" i="6"/>
  <c r="I2850" i="6"/>
  <c r="K4213" i="6"/>
  <c r="H2678" i="6"/>
  <c r="K3471" i="6"/>
  <c r="H4342" i="6"/>
  <c r="I2662" i="6"/>
  <c r="H3456" i="6"/>
  <c r="H4224" i="6"/>
  <c r="H4992" i="6"/>
  <c r="K3206" i="6"/>
  <c r="K3974" i="6"/>
  <c r="H4717" i="6"/>
  <c r="K2960" i="6"/>
  <c r="K3677" i="6"/>
  <c r="K4445" i="6"/>
  <c r="K2711" i="6"/>
  <c r="K3530" i="6"/>
  <c r="K4298" i="6"/>
  <c r="H3768" i="6"/>
  <c r="H4587" i="6"/>
  <c r="I2856" i="6"/>
  <c r="K3214" i="6"/>
  <c r="K3419" i="6"/>
  <c r="I3624" i="6"/>
  <c r="I4418" i="6"/>
  <c r="I3548" i="6"/>
  <c r="K3726" i="6"/>
  <c r="K3285" i="6"/>
  <c r="K4216" i="6"/>
  <c r="I3826" i="6"/>
  <c r="H3324" i="6"/>
  <c r="K3215" i="6"/>
  <c r="K4111" i="6"/>
  <c r="K2508" i="6"/>
  <c r="H3379" i="6"/>
  <c r="I4198" i="6"/>
  <c r="H2541" i="6"/>
  <c r="I3360" i="6"/>
  <c r="I4128" i="6"/>
  <c r="H4973" i="6"/>
  <c r="K3293" i="6"/>
  <c r="K4112" i="6"/>
  <c r="K4957" i="6"/>
  <c r="K3274" i="6"/>
  <c r="I4068" i="6"/>
  <c r="K4810" i="6"/>
  <c r="K2820" i="6"/>
  <c r="K3332" i="6"/>
  <c r="H4024" i="6"/>
  <c r="K4817" i="6"/>
  <c r="I2984" i="6"/>
  <c r="I3586" i="6"/>
  <c r="I3490" i="6"/>
  <c r="K3624" i="6"/>
  <c r="K3349" i="6"/>
  <c r="H2780" i="6"/>
  <c r="H2601" i="6"/>
  <c r="K3650" i="6"/>
  <c r="H4726" i="6"/>
  <c r="H3200" i="6"/>
  <c r="K4172" i="6"/>
  <c r="I2720" i="6"/>
  <c r="H3821" i="6"/>
  <c r="H4794" i="6"/>
  <c r="I3370" i="6"/>
  <c r="I4394" i="6"/>
  <c r="H2865" i="6"/>
  <c r="H3761" i="6"/>
  <c r="I4708" i="6"/>
  <c r="H2795" i="6"/>
  <c r="H3384" i="6"/>
  <c r="K4305" i="6"/>
  <c r="K2702" i="6"/>
  <c r="I2562" i="6"/>
  <c r="K3237" i="6"/>
  <c r="H2735" i="6"/>
  <c r="H4031" i="6"/>
  <c r="H4348" i="6"/>
  <c r="K3394" i="6"/>
  <c r="H4265" i="6"/>
  <c r="I2534" i="6"/>
  <c r="K3353" i="6"/>
  <c r="I4070" i="6"/>
  <c r="H4787" i="6"/>
  <c r="H3053" i="6"/>
  <c r="K3795" i="6"/>
  <c r="H4538" i="6"/>
  <c r="H2807" i="6"/>
  <c r="K3549" i="6"/>
  <c r="H4292" i="6"/>
  <c r="I2532" i="6"/>
  <c r="K3351" i="6"/>
  <c r="K4119" i="6"/>
  <c r="H4862" i="6"/>
  <c r="I3230" i="6"/>
  <c r="K4100" i="6"/>
  <c r="H4843" i="6"/>
  <c r="I4658" i="6"/>
  <c r="K3080" i="6"/>
  <c r="I4034" i="6"/>
  <c r="I2956" i="6"/>
  <c r="H3161" i="6"/>
  <c r="H3366" i="6"/>
  <c r="K3570" i="6"/>
  <c r="K3775" i="6"/>
  <c r="I3980" i="6"/>
  <c r="H4185" i="6"/>
  <c r="H4390" i="6"/>
  <c r="K4594" i="6"/>
  <c r="K4799" i="6"/>
  <c r="K2505" i="6"/>
  <c r="I2710" i="6"/>
  <c r="H2915" i="6"/>
  <c r="H3120" i="6"/>
  <c r="K3324" i="6"/>
  <c r="K3529" i="6"/>
  <c r="I3734" i="6"/>
  <c r="H3939" i="6"/>
  <c r="H4144" i="6"/>
  <c r="K4348" i="6"/>
  <c r="K4553" i="6"/>
  <c r="I4758" i="6"/>
  <c r="H4963" i="6"/>
  <c r="I3880" i="6"/>
  <c r="H4085" i="6"/>
  <c r="H4290" i="6"/>
  <c r="K4494" i="6"/>
  <c r="K4699" i="6"/>
  <c r="I4904" i="6"/>
  <c r="J2570" i="6"/>
  <c r="J2698" i="6"/>
  <c r="J2826" i="6"/>
  <c r="J2954" i="6"/>
  <c r="J3082" i="6"/>
  <c r="J3210" i="6"/>
  <c r="J3338" i="6"/>
  <c r="J3466" i="6"/>
  <c r="J3594" i="6"/>
  <c r="J3722" i="6"/>
  <c r="J3850" i="6"/>
  <c r="J3978" i="6"/>
  <c r="J4106" i="6"/>
  <c r="J4234" i="6"/>
  <c r="J4362" i="6"/>
  <c r="J4490" i="6"/>
  <c r="K3935" i="6"/>
  <c r="H2947" i="6"/>
  <c r="H3715" i="6"/>
  <c r="K4329" i="6"/>
  <c r="I4918" i="6"/>
  <c r="H3645" i="6"/>
  <c r="K3875" i="6"/>
  <c r="I4080" i="6"/>
  <c r="H4285" i="6"/>
  <c r="H2886" i="6"/>
  <c r="I3628" i="6"/>
  <c r="I4396" i="6"/>
  <c r="K2665" i="6"/>
  <c r="H3331" i="6"/>
  <c r="H3664" i="6"/>
  <c r="I4022" i="6"/>
  <c r="H4355" i="6"/>
  <c r="I4662" i="6"/>
  <c r="K4969" i="6"/>
  <c r="H2698" i="6"/>
  <c r="K2902" i="6"/>
  <c r="K3107" i="6"/>
  <c r="I3312" i="6"/>
  <c r="H2636" i="6"/>
  <c r="K2885" i="6"/>
  <c r="K3676" i="6"/>
  <c r="H3028" i="6"/>
  <c r="K4826" i="6"/>
  <c r="K4075" i="6"/>
  <c r="K2933" i="6"/>
  <c r="H3475" i="6"/>
  <c r="H2852" i="6"/>
  <c r="H4702" i="6"/>
  <c r="K3797" i="6"/>
  <c r="I3062" i="6"/>
  <c r="I4912" i="6"/>
  <c r="H4366" i="6"/>
  <c r="K3742" i="6"/>
  <c r="K3365" i="6"/>
  <c r="H3296" i="6"/>
  <c r="H2775" i="6"/>
  <c r="H4625" i="6"/>
  <c r="H4751" i="6"/>
  <c r="K3488" i="6"/>
  <c r="H3980" i="6"/>
  <c r="K4582" i="6"/>
  <c r="I4146" i="6"/>
  <c r="H2832" i="6"/>
  <c r="H2900" i="6"/>
  <c r="K3041" i="6"/>
  <c r="J2740" i="6"/>
  <c r="H4438" i="6"/>
  <c r="K4659" i="6"/>
  <c r="H4830" i="6"/>
  <c r="I2930" i="6"/>
  <c r="K3164" i="6"/>
  <c r="H2516" i="6"/>
  <c r="H4289" i="6"/>
  <c r="H3589" i="6"/>
  <c r="K3208" i="6"/>
  <c r="H2963" i="6"/>
  <c r="K4838" i="6"/>
  <c r="I4164" i="6"/>
  <c r="K3736" i="6"/>
  <c r="H4537" i="6"/>
  <c r="I4016" i="6"/>
  <c r="I4666" i="6"/>
  <c r="I4468" i="6"/>
  <c r="K3476" i="6"/>
  <c r="H2565" i="6"/>
  <c r="K3870" i="6"/>
  <c r="J2692" i="6"/>
  <c r="K4581" i="6"/>
  <c r="H3343" i="6"/>
  <c r="K3183" i="6"/>
  <c r="I4668" i="6"/>
  <c r="K3577" i="6"/>
  <c r="I2688" i="6"/>
  <c r="K4198" i="6"/>
  <c r="I3082" i="6"/>
  <c r="H4567" i="6"/>
  <c r="H3550" i="6"/>
  <c r="I4932" i="6"/>
  <c r="I3966" i="6"/>
  <c r="K2926" i="6"/>
  <c r="J3508" i="6"/>
  <c r="J3684" i="6"/>
  <c r="J3860" i="6"/>
  <c r="J4020" i="6"/>
  <c r="J4196" i="6"/>
  <c r="J4372" i="6"/>
  <c r="J4532" i="6"/>
  <c r="J4708" i="6"/>
  <c r="J4884" i="6"/>
  <c r="I2543" i="6"/>
  <c r="I2719" i="6"/>
  <c r="I2895" i="6"/>
  <c r="I3055" i="6"/>
  <c r="I3231" i="6"/>
  <c r="I3407" i="6"/>
  <c r="I3567" i="6"/>
  <c r="K3822" i="6"/>
  <c r="I5000" i="6"/>
  <c r="J3206" i="6"/>
  <c r="J4022" i="6"/>
  <c r="J4838" i="6"/>
  <c r="I3041" i="6"/>
  <c r="I3809" i="6"/>
  <c r="I4529" i="6"/>
  <c r="J2589" i="6"/>
  <c r="H4309" i="6"/>
  <c r="J3494" i="6"/>
  <c r="J4806" i="6"/>
  <c r="H3199" i="6"/>
  <c r="K4283" i="6"/>
  <c r="J2854" i="6"/>
  <c r="J3702" i="6"/>
  <c r="J4598" i="6"/>
  <c r="I2881" i="6"/>
  <c r="I3697" i="6"/>
  <c r="I4481" i="6"/>
  <c r="K2741" i="6"/>
  <c r="I3976" i="6"/>
  <c r="J2678" i="6"/>
  <c r="J3398" i="6"/>
  <c r="J4182" i="6"/>
  <c r="J4934" i="6"/>
  <c r="I3153" i="6"/>
  <c r="I3889" i="6"/>
  <c r="I4561" i="6"/>
  <c r="K2536" i="6"/>
  <c r="K4027" i="6"/>
  <c r="J2662" i="6"/>
  <c r="J3382" i="6"/>
  <c r="J4150" i="6"/>
  <c r="J4918" i="6"/>
  <c r="I3137" i="6"/>
  <c r="I3857" i="6"/>
  <c r="I4465" i="6"/>
  <c r="I4929" i="6"/>
  <c r="I3970" i="6"/>
  <c r="J2653" i="6"/>
  <c r="J2781" i="6"/>
  <c r="J2909" i="6"/>
  <c r="J3037" i="6"/>
  <c r="J3165" i="6"/>
  <c r="J3293" i="6"/>
  <c r="J3421" i="6"/>
  <c r="J3549" i="6"/>
  <c r="H3583" i="6"/>
  <c r="H2716" i="6"/>
  <c r="I4354" i="6"/>
  <c r="H3487" i="6"/>
  <c r="H2620" i="6"/>
  <c r="I4258" i="6"/>
  <c r="H3391" i="6"/>
  <c r="K2549" i="6"/>
  <c r="H4188" i="6"/>
  <c r="I3346" i="6"/>
  <c r="K4984" i="6"/>
  <c r="K4117" i="6"/>
  <c r="H2598" i="6"/>
  <c r="K2802" i="6"/>
  <c r="K3669" i="6"/>
  <c r="K2757" i="6"/>
  <c r="I2780" i="6"/>
  <c r="K3599" i="6"/>
  <c r="K4418" i="6"/>
  <c r="K2764" i="6"/>
  <c r="K3532" i="6"/>
  <c r="I4326" i="6"/>
  <c r="K2566" i="6"/>
  <c r="H3309" i="6"/>
  <c r="H4077" i="6"/>
  <c r="K4819" i="6"/>
  <c r="K3037" i="6"/>
  <c r="H3780" i="6"/>
  <c r="H4548" i="6"/>
  <c r="H2814" i="6"/>
  <c r="H3633" i="6"/>
  <c r="H4401" i="6"/>
  <c r="I3870" i="6"/>
  <c r="K4689" i="6"/>
  <c r="H2933" i="6"/>
  <c r="I3240" i="6"/>
  <c r="H3445" i="6"/>
  <c r="H3650" i="6"/>
  <c r="K3781" i="6"/>
  <c r="H3753" i="6"/>
  <c r="K3224" i="6"/>
  <c r="K4309" i="6"/>
  <c r="H2940" i="6"/>
  <c r="K4645" i="6"/>
  <c r="H4143" i="6"/>
  <c r="K3343" i="6"/>
  <c r="H4214" i="6"/>
  <c r="H2611" i="6"/>
  <c r="K3481" i="6"/>
  <c r="H4275" i="6"/>
  <c r="K2643" i="6"/>
  <c r="K3462" i="6"/>
  <c r="K4230" i="6"/>
  <c r="K2576" i="6"/>
  <c r="H3396" i="6"/>
  <c r="H4215" i="6"/>
  <c r="H2558" i="6"/>
  <c r="H3377" i="6"/>
  <c r="K4170" i="6"/>
  <c r="K4887" i="6"/>
  <c r="K2897" i="6"/>
  <c r="I3358" i="6"/>
  <c r="I4126" i="6"/>
  <c r="H4920" i="6"/>
  <c r="K3086" i="6"/>
  <c r="K4200" i="6"/>
  <c r="K4104" i="6"/>
  <c r="H4239" i="6"/>
  <c r="K4373" i="6"/>
  <c r="H3804" i="6"/>
  <c r="H2729" i="6"/>
  <c r="I3804" i="6"/>
  <c r="I4828" i="6"/>
  <c r="I3302" i="6"/>
  <c r="K4300" i="6"/>
  <c r="I2848" i="6"/>
  <c r="K3923" i="6"/>
  <c r="I4896" i="6"/>
  <c r="I3498" i="6"/>
  <c r="K4496" i="6"/>
  <c r="K2967" i="6"/>
  <c r="H3889" i="6"/>
  <c r="H4785" i="6"/>
  <c r="H2872" i="6"/>
  <c r="K3460" i="6"/>
  <c r="H4408" i="6"/>
  <c r="H2805" i="6"/>
  <c r="K3381" i="6"/>
  <c r="K4261" i="6"/>
  <c r="I3554" i="6"/>
  <c r="I4850" i="6"/>
  <c r="H2550" i="6"/>
  <c r="H3497" i="6"/>
  <c r="K4367" i="6"/>
  <c r="K2636" i="6"/>
  <c r="I3430" i="6"/>
  <c r="H4147" i="6"/>
  <c r="H4915" i="6"/>
  <c r="K3155" i="6"/>
  <c r="H3898" i="6"/>
  <c r="I4640" i="6"/>
  <c r="K2909" i="6"/>
  <c r="I3626" i="6"/>
  <c r="K4368" i="6"/>
  <c r="K2634" i="6"/>
  <c r="K3402" i="6"/>
  <c r="H4222" i="6"/>
  <c r="I2590" i="6"/>
  <c r="K3409" i="6"/>
  <c r="H4203" i="6"/>
  <c r="K4945" i="6"/>
  <c r="H2972" i="6"/>
  <c r="H3900" i="6"/>
  <c r="K4648" i="6"/>
  <c r="H2982" i="6"/>
  <c r="K3186" i="6"/>
  <c r="K3391" i="6"/>
  <c r="I3596" i="6"/>
  <c r="H3801" i="6"/>
  <c r="H4006" i="6"/>
  <c r="K4210" i="6"/>
  <c r="K4415" i="6"/>
  <c r="I4620" i="6"/>
  <c r="H4825" i="6"/>
  <c r="H2531" i="6"/>
  <c r="H2736" i="6"/>
  <c r="K2940" i="6"/>
  <c r="K3145" i="6"/>
  <c r="I3350" i="6"/>
  <c r="H3555" i="6"/>
  <c r="H3760" i="6"/>
  <c r="K3964" i="6"/>
  <c r="K4169" i="6"/>
  <c r="I4374" i="6"/>
  <c r="H4579" i="6"/>
  <c r="H4784" i="6"/>
  <c r="K4988" i="6"/>
  <c r="H3906" i="6"/>
  <c r="K4110" i="6"/>
  <c r="K4315" i="6"/>
  <c r="I4520" i="6"/>
  <c r="H4725" i="6"/>
  <c r="H4930" i="6"/>
  <c r="J2586" i="6"/>
  <c r="J2714" i="6"/>
  <c r="J2842" i="6"/>
  <c r="J2970" i="6"/>
  <c r="J3098" i="6"/>
  <c r="J3226" i="6"/>
  <c r="J3354" i="6"/>
  <c r="J3482" i="6"/>
  <c r="J3610" i="6"/>
  <c r="J3738" i="6"/>
  <c r="J3866" i="6"/>
  <c r="J3994" i="6"/>
  <c r="J4122" i="6"/>
  <c r="K2847" i="6"/>
  <c r="H4624" i="6"/>
  <c r="K3949" i="6"/>
  <c r="H3272" i="6"/>
  <c r="H4946" i="6"/>
  <c r="K2594" i="6"/>
  <c r="H4448" i="6"/>
  <c r="H3799" i="6"/>
  <c r="H3147" i="6"/>
  <c r="I4114" i="6"/>
  <c r="K4009" i="6"/>
  <c r="H3412" i="6"/>
  <c r="H2811" i="6"/>
  <c r="K4638" i="6"/>
  <c r="H4092" i="6"/>
  <c r="H4371" i="6"/>
  <c r="I3722" i="6"/>
  <c r="K3121" i="6"/>
  <c r="I3820" i="6"/>
  <c r="H3086" i="6"/>
  <c r="H3414" i="6"/>
  <c r="H4183" i="6"/>
  <c r="K3749" i="6"/>
  <c r="K3932" i="6"/>
  <c r="I4026" i="6"/>
  <c r="I4142" i="6"/>
  <c r="K3304" i="6"/>
  <c r="H3040" i="6"/>
  <c r="H3236" i="6"/>
  <c r="H3480" i="6"/>
  <c r="I3042" i="6"/>
  <c r="H4112" i="6"/>
  <c r="I3386" i="6"/>
  <c r="I2734" i="6"/>
  <c r="H4485" i="6"/>
  <c r="I3730" i="6"/>
  <c r="I3910" i="6"/>
  <c r="K3261" i="6"/>
  <c r="K2609" i="6"/>
  <c r="I4002" i="6"/>
  <c r="H3088" i="6"/>
  <c r="K4246" i="6"/>
  <c r="H4820" i="6"/>
  <c r="H4750" i="6"/>
  <c r="I3630" i="6"/>
  <c r="K2718" i="6"/>
  <c r="K4126" i="6"/>
  <c r="J2772" i="6"/>
  <c r="H2895" i="6"/>
  <c r="H2911" i="6"/>
  <c r="H3286" i="6"/>
  <c r="I4796" i="6"/>
  <c r="K3833" i="6"/>
  <c r="I2816" i="6"/>
  <c r="H4378" i="6"/>
  <c r="I3338" i="6"/>
  <c r="H4695" i="6"/>
  <c r="K3703" i="6"/>
  <c r="H2712" i="6"/>
  <c r="K4068" i="6"/>
  <c r="K3003" i="6"/>
  <c r="J3540" i="6"/>
  <c r="J3700" i="6"/>
  <c r="J3876" i="6"/>
  <c r="J4052" i="6"/>
  <c r="J4212" i="6"/>
  <c r="J4388" i="6"/>
  <c r="J4564" i="6"/>
  <c r="J4724" i="6"/>
  <c r="J4900" i="6"/>
  <c r="I2575" i="6"/>
  <c r="I2735" i="6"/>
  <c r="I2911" i="6"/>
  <c r="I3087" i="6"/>
  <c r="I3247" i="6"/>
  <c r="I3423" i="6"/>
  <c r="I3599" i="6"/>
  <c r="K3950" i="6"/>
  <c r="J2598" i="6"/>
  <c r="J3366" i="6"/>
  <c r="J4086" i="6"/>
  <c r="J4902" i="6"/>
  <c r="I3185" i="6"/>
  <c r="I3873" i="6"/>
  <c r="I4593" i="6"/>
  <c r="K3813" i="6"/>
  <c r="H4514" i="6"/>
  <c r="J3606" i="6"/>
  <c r="I2561" i="6"/>
  <c r="I2946" i="6"/>
  <c r="K4411" i="6"/>
  <c r="J2998" i="6"/>
  <c r="J3782" i="6"/>
  <c r="J4678" i="6"/>
  <c r="I3025" i="6"/>
  <c r="I3761" i="6"/>
  <c r="I4545" i="6"/>
  <c r="K4584" i="6"/>
  <c r="I4104" i="6"/>
  <c r="J2758" i="6"/>
  <c r="J3542" i="6"/>
  <c r="J4246" i="6"/>
  <c r="I2513" i="6"/>
  <c r="I3297" i="6"/>
  <c r="I3953" i="6"/>
  <c r="I4625" i="6"/>
  <c r="H4380" i="6"/>
  <c r="H4130" i="6"/>
  <c r="J2742" i="6"/>
  <c r="J3526" i="6"/>
  <c r="J4198" i="6"/>
  <c r="J4982" i="6"/>
  <c r="I3281" i="6"/>
  <c r="I3921" i="6"/>
  <c r="I4513" i="6"/>
  <c r="I4961" i="6"/>
  <c r="K4789" i="6"/>
  <c r="J2669" i="6"/>
  <c r="J2797" i="6"/>
  <c r="J2925" i="6"/>
  <c r="J3053" i="6"/>
  <c r="J3181" i="6"/>
  <c r="J3309" i="6"/>
  <c r="J3437" i="6"/>
  <c r="J3565" i="6"/>
  <c r="H3788" i="6"/>
  <c r="K2920" i="6"/>
  <c r="H4559" i="6"/>
  <c r="H3692" i="6"/>
  <c r="K2824" i="6"/>
  <c r="H4463" i="6"/>
  <c r="H3596" i="6"/>
  <c r="I2754" i="6"/>
  <c r="K4392" i="6"/>
  <c r="H3551" i="6"/>
  <c r="H2684" i="6"/>
  <c r="I4322" i="6"/>
  <c r="K2623" i="6"/>
  <c r="I2828" i="6"/>
  <c r="K4488" i="6"/>
  <c r="K3576" i="6"/>
  <c r="K2882" i="6"/>
  <c r="K3727" i="6"/>
  <c r="H4521" i="6"/>
  <c r="K2841" i="6"/>
  <c r="H3635" i="6"/>
  <c r="K4428" i="6"/>
  <c r="H2669" i="6"/>
  <c r="H3386" i="6"/>
  <c r="H4154" i="6"/>
  <c r="H4922" i="6"/>
  <c r="H3140" i="6"/>
  <c r="K3856" i="6"/>
  <c r="I4650" i="6"/>
  <c r="I2916" i="6"/>
  <c r="K3735" i="6"/>
  <c r="K4503" i="6"/>
  <c r="K3972" i="6"/>
  <c r="H4792" i="6"/>
  <c r="H3010" i="6"/>
  <c r="H3266" i="6"/>
  <c r="K3470" i="6"/>
  <c r="K3675" i="6"/>
  <c r="H3119" i="6"/>
  <c r="K3983" i="6"/>
  <c r="K4453" i="6"/>
  <c r="K3032" i="6"/>
  <c r="H4988" i="6"/>
  <c r="K3189" i="6"/>
  <c r="I2524" i="6"/>
  <c r="H3446" i="6"/>
  <c r="H4393" i="6"/>
  <c r="K2713" i="6"/>
  <c r="H3584" i="6"/>
  <c r="K4377" i="6"/>
  <c r="H2746" i="6"/>
  <c r="H3565" i="6"/>
  <c r="K4358" i="6"/>
  <c r="K2653" i="6"/>
  <c r="K3472" i="6"/>
  <c r="K4317" i="6"/>
  <c r="I2660" i="6"/>
  <c r="K3479" i="6"/>
  <c r="H4273" i="6"/>
  <c r="I4964" i="6"/>
  <c r="K2948" i="6"/>
  <c r="H3435" i="6"/>
  <c r="K4228" i="6"/>
  <c r="K2523" i="6"/>
  <c r="K3803" i="6"/>
  <c r="H4815" i="6"/>
  <c r="H4719" i="6"/>
  <c r="I2578" i="6"/>
  <c r="K2527" i="6"/>
  <c r="H4828" i="6"/>
  <c r="K2831" i="6"/>
  <c r="I3932" i="6"/>
  <c r="H4982" i="6"/>
  <c r="K3404" i="6"/>
  <c r="H4403" i="6"/>
  <c r="H3002" i="6"/>
  <c r="K4051" i="6"/>
  <c r="H2551" i="6"/>
  <c r="H3652" i="6"/>
  <c r="H4599" i="6"/>
  <c r="K3095" i="6"/>
  <c r="H4017" i="6"/>
  <c r="I4836" i="6"/>
  <c r="I2974" i="6"/>
  <c r="H3563" i="6"/>
  <c r="H4536" i="6"/>
  <c r="K2907" i="6"/>
  <c r="H3996" i="6"/>
  <c r="K2600" i="6"/>
  <c r="H3964" i="6"/>
  <c r="H3599" i="6"/>
  <c r="I2652" i="6"/>
  <c r="H3625" i="6"/>
  <c r="H4470" i="6"/>
  <c r="H2739" i="6"/>
  <c r="H3507" i="6"/>
  <c r="K4249" i="6"/>
  <c r="K2515" i="6"/>
  <c r="I3232" i="6"/>
  <c r="I4000" i="6"/>
  <c r="K4742" i="6"/>
  <c r="H3012" i="6"/>
  <c r="K3728" i="6"/>
  <c r="H4471" i="6"/>
  <c r="H2737" i="6"/>
  <c r="H3505" i="6"/>
  <c r="I4324" i="6"/>
  <c r="H2667" i="6"/>
  <c r="H3512" i="6"/>
  <c r="H4280" i="6"/>
  <c r="H2549" i="6"/>
  <c r="H3791" i="6"/>
  <c r="I4514" i="6"/>
  <c r="K3192" i="6"/>
  <c r="K3007" i="6"/>
  <c r="I3212" i="6"/>
  <c r="H3417" i="6"/>
  <c r="H3622" i="6"/>
  <c r="K3826" i="6"/>
  <c r="K4031" i="6"/>
  <c r="I4236" i="6"/>
  <c r="H4441" i="6"/>
  <c r="H4646" i="6"/>
  <c r="K4850" i="6"/>
  <c r="K2556" i="6"/>
  <c r="K2761" i="6"/>
  <c r="I2966" i="6"/>
  <c r="H3171" i="6"/>
  <c r="H3376" i="6"/>
  <c r="K3580" i="6"/>
  <c r="K3785" i="6"/>
  <c r="I3990" i="6"/>
  <c r="H4195" i="6"/>
  <c r="H4400" i="6"/>
  <c r="K4604" i="6"/>
  <c r="K4809" i="6"/>
  <c r="I2512" i="6"/>
  <c r="K3931" i="6"/>
  <c r="I4136" i="6"/>
  <c r="H4341" i="6"/>
  <c r="H3001" i="6"/>
  <c r="H4803" i="6"/>
  <c r="K4077" i="6"/>
  <c r="K3425" i="6"/>
  <c r="J2548" i="6"/>
  <c r="K2722" i="6"/>
  <c r="K4601" i="6"/>
  <c r="K3952" i="6"/>
  <c r="H3275" i="6"/>
  <c r="K2837" i="6"/>
  <c r="H4163" i="6"/>
  <c r="K3565" i="6"/>
  <c r="K2964" i="6"/>
  <c r="K4766" i="6"/>
  <c r="H4911" i="6"/>
  <c r="K4524" i="6"/>
  <c r="I3850" i="6"/>
  <c r="K3249" i="6"/>
  <c r="H4102" i="6"/>
  <c r="K3367" i="6"/>
  <c r="K3746" i="6"/>
  <c r="H4516" i="6"/>
  <c r="K4773" i="6"/>
  <c r="K4060" i="6"/>
  <c r="H4180" i="6"/>
  <c r="H4296" i="6"/>
  <c r="I4738" i="6"/>
  <c r="H3219" i="6"/>
  <c r="K3440" i="6"/>
  <c r="K3633" i="6"/>
  <c r="H4271" i="6"/>
  <c r="H4240" i="6"/>
  <c r="I3514" i="6"/>
  <c r="I2862" i="6"/>
  <c r="K4587" i="6"/>
  <c r="K4549" i="6"/>
  <c r="I4038" i="6"/>
  <c r="K3389" i="6"/>
  <c r="K2737" i="6"/>
  <c r="K2520" i="6"/>
  <c r="H3216" i="6"/>
  <c r="K4963" i="6"/>
  <c r="K2599" i="6"/>
  <c r="K4903" i="6"/>
  <c r="H3963" i="6"/>
  <c r="K2846" i="6"/>
  <c r="K4254" i="6"/>
  <c r="J2900" i="6"/>
  <c r="H4124" i="6"/>
  <c r="H4140" i="6"/>
  <c r="K3567" i="6"/>
  <c r="H4950" i="6"/>
  <c r="H3987" i="6"/>
  <c r="H3098" i="6"/>
  <c r="H4506" i="6"/>
  <c r="H3492" i="6"/>
  <c r="H4951" i="6"/>
  <c r="H3806" i="6"/>
  <c r="K2865" i="6"/>
  <c r="I4350" i="6"/>
  <c r="K3054" i="6"/>
  <c r="J3556" i="6"/>
  <c r="J3732" i="6"/>
  <c r="J3892" i="6"/>
  <c r="J4068" i="6"/>
  <c r="J4244" i="6"/>
  <c r="J4404" i="6"/>
  <c r="J4580" i="6"/>
  <c r="J4756" i="6"/>
  <c r="J4916" i="6"/>
  <c r="I2591" i="6"/>
  <c r="I2767" i="6"/>
  <c r="I2927" i="6"/>
  <c r="I3103" i="6"/>
  <c r="I3279" i="6"/>
  <c r="I3439" i="6"/>
  <c r="I3615" i="6"/>
  <c r="H4181" i="6"/>
  <c r="J2646" i="6"/>
  <c r="J3430" i="6"/>
  <c r="J4262" i="6"/>
  <c r="J4966" i="6"/>
  <c r="I3265" i="6"/>
  <c r="I4001" i="6"/>
  <c r="I4641" i="6"/>
  <c r="K4837" i="6"/>
  <c r="H4898" i="6"/>
  <c r="J3718" i="6"/>
  <c r="I2673" i="6"/>
  <c r="I4946" i="6"/>
  <c r="K4539" i="6"/>
  <c r="J3078" i="6"/>
  <c r="J3958" i="6"/>
  <c r="J4742" i="6"/>
  <c r="I3089" i="6"/>
  <c r="I3905" i="6"/>
  <c r="I4609" i="6"/>
  <c r="I4994" i="6"/>
  <c r="K4334" i="6"/>
  <c r="J2822" i="6"/>
  <c r="J3622" i="6"/>
  <c r="J4374" i="6"/>
  <c r="I2577" i="6"/>
  <c r="I3361" i="6"/>
  <c r="I4081" i="6"/>
  <c r="I4689" i="6"/>
  <c r="K2693" i="6"/>
  <c r="H4386" i="6"/>
  <c r="J2806" i="6"/>
  <c r="J3574" i="6"/>
  <c r="J4342" i="6"/>
  <c r="I2545" i="6"/>
  <c r="I3345" i="6"/>
  <c r="I4033" i="6"/>
  <c r="I4577" i="6"/>
  <c r="J2509" i="6"/>
  <c r="H3103" i="6"/>
  <c r="J2685" i="6"/>
  <c r="J2813" i="6"/>
  <c r="J2941" i="6"/>
  <c r="J3069" i="6"/>
  <c r="J3197" i="6"/>
  <c r="J3325" i="6"/>
  <c r="J3453" i="6"/>
  <c r="J3581" i="6"/>
  <c r="K3992" i="6"/>
  <c r="K3125" i="6"/>
  <c r="H4764" i="6"/>
  <c r="K3896" i="6"/>
  <c r="K3029" i="6"/>
  <c r="H4668" i="6"/>
  <c r="K3800" i="6"/>
  <c r="H2959" i="6"/>
  <c r="K4597" i="6"/>
  <c r="H3756" i="6"/>
  <c r="K2888" i="6"/>
  <c r="H4527" i="6"/>
  <c r="H2649" i="6"/>
  <c r="H2854" i="6"/>
  <c r="K2597" i="6"/>
  <c r="K4600" i="6"/>
  <c r="K2959" i="6"/>
  <c r="K3855" i="6"/>
  <c r="K4623" i="6"/>
  <c r="H2944" i="6"/>
  <c r="K3737" i="6"/>
  <c r="H4531" i="6"/>
  <c r="K2771" i="6"/>
  <c r="I3488" i="6"/>
  <c r="I4256" i="6"/>
  <c r="K4998" i="6"/>
  <c r="I3242" i="6"/>
  <c r="H3959" i="6"/>
  <c r="K4752" i="6"/>
  <c r="K3018" i="6"/>
  <c r="H3838" i="6"/>
  <c r="K4631" i="6"/>
  <c r="H4075" i="6"/>
  <c r="I4894" i="6"/>
  <c r="H3061" i="6"/>
  <c r="K3291" i="6"/>
  <c r="I3496" i="6"/>
  <c r="H3701" i="6"/>
  <c r="I4962" i="6"/>
  <c r="K4290" i="6"/>
  <c r="K3176" i="6"/>
  <c r="K4056" i="6"/>
  <c r="K4741" i="6"/>
  <c r="K4008" i="6"/>
  <c r="K2626" i="6"/>
  <c r="H3574" i="6"/>
  <c r="K4495" i="6"/>
  <c r="I2790" i="6"/>
  <c r="K3660" i="6"/>
  <c r="H4480" i="6"/>
  <c r="K2822" i="6"/>
  <c r="H3642" i="6"/>
  <c r="K4486" i="6"/>
  <c r="H2756" i="6"/>
  <c r="H3575" i="6"/>
  <c r="H4420" i="6"/>
  <c r="K2762" i="6"/>
  <c r="H3582" i="6"/>
  <c r="K4375" i="6"/>
  <c r="K2513" i="6"/>
  <c r="K3025" i="6"/>
  <c r="K3537" i="6"/>
  <c r="H4331" i="6"/>
  <c r="H2626" i="6"/>
  <c r="H2815" i="6"/>
  <c r="K3128" i="6"/>
  <c r="H2623" i="6"/>
  <c r="H2988" i="6"/>
  <c r="K2645" i="6"/>
  <c r="H3167" i="6"/>
  <c r="K3010" i="6"/>
  <c r="H4086" i="6"/>
  <c r="K2585" i="6"/>
  <c r="I3558" i="6"/>
  <c r="K4556" i="6"/>
  <c r="I3104" i="6"/>
  <c r="H4205" i="6"/>
  <c r="H2679" i="6"/>
  <c r="I3754" i="6"/>
  <c r="H4727" i="6"/>
  <c r="H3198" i="6"/>
  <c r="H4145" i="6"/>
  <c r="H4913" i="6"/>
  <c r="H3051" i="6"/>
  <c r="H3691" i="6"/>
  <c r="H4664" i="6"/>
  <c r="K3035" i="6"/>
  <c r="I2514" i="6"/>
  <c r="H3420" i="6"/>
  <c r="I4578" i="6"/>
  <c r="H4623" i="6"/>
  <c r="H2806" i="6"/>
  <c r="H3702" i="6"/>
  <c r="K4546" i="6"/>
  <c r="H2867" i="6"/>
  <c r="K3609" i="6"/>
  <c r="H4352" i="6"/>
  <c r="H2618" i="6"/>
  <c r="K3334" i="6"/>
  <c r="K4102" i="6"/>
  <c r="H4845" i="6"/>
  <c r="H3063" i="6"/>
  <c r="K3805" i="6"/>
  <c r="K4573" i="6"/>
  <c r="K2839" i="6"/>
  <c r="K3607" i="6"/>
  <c r="K4426" i="6"/>
  <c r="H2744" i="6"/>
  <c r="I3614" i="6"/>
  <c r="K4356" i="6"/>
  <c r="K2651" i="6"/>
  <c r="I4610" i="6"/>
  <c r="H2828" i="6"/>
  <c r="H4831" i="6"/>
  <c r="H3033" i="6"/>
  <c r="H3238" i="6"/>
  <c r="K3442" i="6"/>
  <c r="K3647" i="6"/>
  <c r="I3852" i="6"/>
  <c r="H4057" i="6"/>
  <c r="H4262" i="6"/>
  <c r="K4466" i="6"/>
  <c r="K4671" i="6"/>
  <c r="I4876" i="6"/>
  <c r="I2582" i="6"/>
  <c r="H2787" i="6"/>
  <c r="H2992" i="6"/>
  <c r="K3196" i="6"/>
  <c r="K3401" i="6"/>
  <c r="I3606" i="6"/>
  <c r="H3811" i="6"/>
  <c r="H4016" i="6"/>
  <c r="K4220" i="6"/>
  <c r="K4425" i="6"/>
  <c r="I4630" i="6"/>
  <c r="H4835" i="6"/>
  <c r="H2538" i="6"/>
  <c r="H3957" i="6"/>
  <c r="H4162" i="6"/>
  <c r="K4366" i="6"/>
  <c r="K4571" i="6"/>
  <c r="I4776" i="6"/>
  <c r="H4981" i="6"/>
  <c r="J2618" i="6"/>
  <c r="J2746" i="6"/>
  <c r="J2874" i="6"/>
  <c r="J3002" i="6"/>
  <c r="J3130" i="6"/>
  <c r="J3258" i="6"/>
  <c r="J3386" i="6"/>
  <c r="J3514" i="6"/>
  <c r="J3642" i="6"/>
  <c r="J3770" i="6"/>
  <c r="J3898" i="6"/>
  <c r="J4026" i="6"/>
  <c r="J4154" i="6"/>
  <c r="J4282" i="6"/>
  <c r="J4410" i="6"/>
  <c r="K3039" i="6"/>
  <c r="I4524" i="6"/>
  <c r="K3356" i="6"/>
  <c r="H3971" i="6"/>
  <c r="I4534" i="6"/>
  <c r="H3517" i="6"/>
  <c r="H3722" i="6"/>
  <c r="I3952" i="6"/>
  <c r="H4157" i="6"/>
  <c r="H4362" i="6"/>
  <c r="H3142" i="6"/>
  <c r="H3910" i="6"/>
  <c r="I4652" i="6"/>
  <c r="K2921" i="6"/>
  <c r="H3459" i="6"/>
  <c r="H3792" i="6"/>
  <c r="I4150" i="6"/>
  <c r="K4457" i="6"/>
  <c r="I4790" i="6"/>
  <c r="I2544" i="6"/>
  <c r="K2774" i="6"/>
  <c r="K2979" i="6"/>
  <c r="I3184" i="6"/>
  <c r="H3389" i="6"/>
  <c r="I3250" i="6"/>
  <c r="K4888" i="6"/>
  <c r="K4021" i="6"/>
  <c r="I3154" i="6"/>
  <c r="I2988" i="6"/>
  <c r="H3654" i="6"/>
  <c r="H4294" i="6"/>
  <c r="H4985" i="6"/>
  <c r="H3152" i="6"/>
  <c r="I4914" i="6"/>
  <c r="I4866" i="6"/>
  <c r="H3999" i="6"/>
  <c r="H3132" i="6"/>
  <c r="H3084" i="6"/>
  <c r="H3676" i="6"/>
  <c r="H4268" i="6"/>
  <c r="I2508" i="6"/>
  <c r="H2918" i="6"/>
  <c r="K3327" i="6"/>
  <c r="H3737" i="6"/>
  <c r="K4146" i="6"/>
  <c r="I4556" i="6"/>
  <c r="K4991" i="6"/>
  <c r="K3218" i="6"/>
  <c r="K3986" i="6"/>
  <c r="H4678" i="6"/>
  <c r="I2870" i="6"/>
  <c r="K3480" i="6"/>
  <c r="H4156" i="6"/>
  <c r="H2652" i="6"/>
  <c r="K3448" i="6"/>
  <c r="K4424" i="6"/>
  <c r="H2841" i="6"/>
  <c r="K3250" i="6"/>
  <c r="K3922" i="6"/>
  <c r="J3108" i="6"/>
  <c r="K4273" i="6"/>
  <c r="K3937" i="6"/>
  <c r="K4848" i="6"/>
  <c r="H3168" i="6"/>
  <c r="H2830" i="6"/>
  <c r="K4541" i="6"/>
  <c r="H4487" i="6"/>
  <c r="K4985" i="6"/>
  <c r="K4137" i="6"/>
  <c r="H4091" i="6"/>
  <c r="H4076" i="6"/>
  <c r="K4140" i="6"/>
  <c r="I2628" i="6"/>
  <c r="H3234" i="6"/>
  <c r="J4084" i="6"/>
  <c r="J4772" i="6"/>
  <c r="I2959" i="6"/>
  <c r="I3631" i="6"/>
  <c r="J4326" i="6"/>
  <c r="I4769" i="6"/>
  <c r="I2817" i="6"/>
  <c r="J4038" i="6"/>
  <c r="I4737" i="6"/>
  <c r="J3686" i="6"/>
  <c r="I4145" i="6"/>
  <c r="J2950" i="6"/>
  <c r="I3377" i="6"/>
  <c r="H3308" i="6"/>
  <c r="J3085" i="6"/>
  <c r="H2559" i="6"/>
  <c r="K4101" i="6"/>
  <c r="H3164" i="6"/>
  <c r="H4732" i="6"/>
  <c r="K2709" i="6"/>
  <c r="I3046" i="6"/>
  <c r="K3590" i="6"/>
  <c r="H4087" i="6"/>
  <c r="K4938" i="6"/>
  <c r="H3317" i="6"/>
  <c r="I4700" i="6"/>
  <c r="K2552" i="6"/>
  <c r="K2892" i="6"/>
  <c r="I3744" i="6"/>
  <c r="I4522" i="6"/>
  <c r="K2564" i="6"/>
  <c r="I2728" i="6"/>
  <c r="I3602" i="6"/>
  <c r="I4188" i="6"/>
  <c r="K3283" i="6"/>
  <c r="K4880" i="6"/>
  <c r="H3128" i="6"/>
  <c r="K3333" i="6"/>
  <c r="I2908" i="6"/>
  <c r="H3712" i="6"/>
  <c r="K4179" i="6"/>
  <c r="H4676" i="6"/>
  <c r="I2846" i="6"/>
  <c r="H2719" i="6"/>
  <c r="K3263" i="6"/>
  <c r="K4082" i="6"/>
  <c r="H4902" i="6"/>
  <c r="I3222" i="6"/>
  <c r="K4041" i="6"/>
  <c r="K4860" i="6"/>
  <c r="I4392" i="6"/>
  <c r="K4955" i="6"/>
  <c r="J2778" i="6"/>
  <c r="J3146" i="6"/>
  <c r="J3498" i="6"/>
  <c r="J3802" i="6"/>
  <c r="J4170" i="6"/>
  <c r="J4426" i="6"/>
  <c r="K4703" i="6"/>
  <c r="H4048" i="6"/>
  <c r="K3542" i="6"/>
  <c r="H3978" i="6"/>
  <c r="K4387" i="6"/>
  <c r="I4012" i="6"/>
  <c r="H3024" i="6"/>
  <c r="K3817" i="6"/>
  <c r="K4508" i="6"/>
  <c r="H2570" i="6"/>
  <c r="H3005" i="6"/>
  <c r="K3414" i="6"/>
  <c r="H4479" i="6"/>
  <c r="I4226" i="6"/>
  <c r="K3768" i="6"/>
  <c r="K3474" i="6"/>
  <c r="K4370" i="6"/>
  <c r="K2716" i="6"/>
  <c r="H4095" i="6"/>
  <c r="K2565" i="6"/>
  <c r="K4613" i="6"/>
  <c r="I4770" i="6"/>
  <c r="K4085" i="6"/>
  <c r="H2991" i="6"/>
  <c r="K2815" i="6"/>
  <c r="K3378" i="6"/>
  <c r="K3890" i="6"/>
  <c r="H4454" i="6"/>
  <c r="K2578" i="6"/>
  <c r="I3500" i="6"/>
  <c r="K4498" i="6"/>
  <c r="I2998" i="6"/>
  <c r="K4709" i="6"/>
  <c r="K4312" i="6"/>
  <c r="I3858" i="6"/>
  <c r="H2585" i="6"/>
  <c r="I3148" i="6"/>
  <c r="H3609" i="6"/>
  <c r="K4018" i="6"/>
  <c r="I4428" i="6"/>
  <c r="K4863" i="6"/>
  <c r="I3695" i="6"/>
  <c r="I3823" i="6"/>
  <c r="I3951" i="6"/>
  <c r="I4079" i="6"/>
  <c r="I4207" i="6"/>
  <c r="I4335" i="6"/>
  <c r="I4463" i="6"/>
  <c r="I4591" i="6"/>
  <c r="I4719" i="6"/>
  <c r="I4847" i="6"/>
  <c r="I4975" i="6"/>
  <c r="J4602" i="6"/>
  <c r="J4730" i="6"/>
  <c r="J4858" i="6"/>
  <c r="J4986" i="6"/>
  <c r="I2613" i="6"/>
  <c r="I2741" i="6"/>
  <c r="I2869" i="6"/>
  <c r="I2997" i="6"/>
  <c r="I3125" i="6"/>
  <c r="I3253" i="6"/>
  <c r="I4592" i="6"/>
  <c r="H4797" i="6"/>
  <c r="H5002" i="6"/>
  <c r="H2708" i="6"/>
  <c r="K2912" i="6"/>
  <c r="K3117" i="6"/>
  <c r="H4588" i="6"/>
  <c r="K3720" i="6"/>
  <c r="K2853" i="6"/>
  <c r="H4492" i="6"/>
  <c r="I3650" i="6"/>
  <c r="K2808" i="6"/>
  <c r="H4447" i="6"/>
  <c r="H3580" i="6"/>
  <c r="K2530" i="6"/>
  <c r="K2735" i="6"/>
  <c r="H2851" i="6"/>
  <c r="K3260" i="6"/>
  <c r="H3696" i="6"/>
  <c r="H4003" i="6"/>
  <c r="H4208" i="6"/>
  <c r="I4438" i="6"/>
  <c r="H4643" i="6"/>
  <c r="H4848" i="6"/>
  <c r="K2550" i="6"/>
  <c r="H2723" i="6"/>
  <c r="K3132" i="6"/>
  <c r="I3542" i="6"/>
  <c r="H4336" i="6"/>
  <c r="K4120" i="6"/>
  <c r="K3253" i="6"/>
  <c r="H4892" i="6"/>
  <c r="K4024" i="6"/>
  <c r="J3693" i="6"/>
  <c r="J3821" i="6"/>
  <c r="J3949" i="6"/>
  <c r="J4077" i="6"/>
  <c r="J4205" i="6"/>
  <c r="J4333" i="6"/>
  <c r="J4461" i="6"/>
  <c r="J4589" i="6"/>
  <c r="J4717" i="6"/>
  <c r="J4845" i="6"/>
  <c r="I2640" i="6"/>
  <c r="H2845" i="6"/>
  <c r="H3050" i="6"/>
  <c r="K3254" i="6"/>
  <c r="K3459" i="6"/>
  <c r="I3664" i="6"/>
  <c r="H3869" i="6"/>
  <c r="H4074" i="6"/>
  <c r="K4278" i="6"/>
  <c r="K4483" i="6"/>
  <c r="I4688" i="6"/>
  <c r="H4893" i="6"/>
  <c r="H2599" i="6"/>
  <c r="H2804" i="6"/>
  <c r="K3008" i="6"/>
  <c r="K3213" i="6"/>
  <c r="I3418" i="6"/>
  <c r="H3623" i="6"/>
  <c r="H3828" i="6"/>
  <c r="K4032" i="6"/>
  <c r="K4237" i="6"/>
  <c r="I4442" i="6"/>
  <c r="H4647" i="6"/>
  <c r="K3373" i="6"/>
  <c r="I3578" i="6"/>
  <c r="H3783" i="6"/>
  <c r="H3988" i="6"/>
  <c r="K4192" i="6"/>
  <c r="K4397" i="6"/>
  <c r="I4602" i="6"/>
  <c r="H4807" i="6"/>
  <c r="H2510" i="6"/>
  <c r="K2714" i="6"/>
  <c r="K2919" i="6"/>
  <c r="I3124" i="6"/>
  <c r="H3329" i="6"/>
  <c r="H3534" i="6"/>
  <c r="K3738" i="6"/>
  <c r="K3943" i="6"/>
  <c r="I4148" i="6"/>
  <c r="H4353" i="6"/>
  <c r="H4558" i="6"/>
  <c r="K4762" i="6"/>
  <c r="K2786" i="6"/>
  <c r="K2991" i="6"/>
  <c r="I3196" i="6"/>
  <c r="H3401" i="6"/>
  <c r="H3606" i="6"/>
  <c r="K3810" i="6"/>
  <c r="K4015" i="6"/>
  <c r="I4220" i="6"/>
  <c r="H4425" i="6"/>
  <c r="H4630" i="6"/>
  <c r="K4834" i="6"/>
  <c r="K2540" i="6"/>
  <c r="K2745" i="6"/>
  <c r="I2950" i="6"/>
  <c r="H3155" i="6"/>
  <c r="H3360" i="6"/>
  <c r="K3564" i="6"/>
  <c r="K3769" i="6"/>
  <c r="I3974" i="6"/>
  <c r="H2730" i="6"/>
  <c r="K2934" i="6"/>
  <c r="K3139" i="6"/>
  <c r="I3344" i="6"/>
  <c r="H3549" i="6"/>
  <c r="H3754" i="6"/>
  <c r="K3958" i="6"/>
  <c r="K4163" i="6"/>
  <c r="I4368" i="6"/>
  <c r="H4573" i="6"/>
  <c r="H4778" i="6"/>
  <c r="K4982" i="6"/>
  <c r="K2688" i="6"/>
  <c r="K2893" i="6"/>
  <c r="I3098" i="6"/>
  <c r="H3303" i="6"/>
  <c r="H3508" i="6"/>
  <c r="K3712" i="6"/>
  <c r="K3917" i="6"/>
  <c r="I4122" i="6"/>
  <c r="H4327" i="6"/>
  <c r="H2748" i="6"/>
  <c r="I4386" i="6"/>
  <c r="H3519" i="6"/>
  <c r="K2677" i="6"/>
  <c r="H4316" i="6"/>
  <c r="I3474" i="6"/>
  <c r="H2607" i="6"/>
  <c r="K4245" i="6"/>
  <c r="H2614" i="6"/>
  <c r="K2818" i="6"/>
  <c r="K3023" i="6"/>
  <c r="I3228" i="6"/>
  <c r="H3433" i="6"/>
  <c r="H3638" i="6"/>
  <c r="K3842" i="6"/>
  <c r="K4047" i="6"/>
  <c r="I4252" i="6"/>
  <c r="H4457" i="6"/>
  <c r="H4662" i="6"/>
  <c r="J2523" i="6"/>
  <c r="J2651" i="6"/>
  <c r="J2779" i="6"/>
  <c r="J2907" i="6"/>
  <c r="J3035" i="6"/>
  <c r="J3163" i="6"/>
  <c r="J3291" i="6"/>
  <c r="J3419" i="6"/>
  <c r="J3547" i="6"/>
  <c r="I3301" i="6"/>
  <c r="I3429" i="6"/>
  <c r="I3557" i="6"/>
  <c r="I3685" i="6"/>
  <c r="I3813" i="6"/>
  <c r="I3941" i="6"/>
  <c r="I4069" i="6"/>
  <c r="I4197" i="6"/>
  <c r="I4325" i="6"/>
  <c r="I4453" i="6"/>
  <c r="I4581" i="6"/>
  <c r="I4709" i="6"/>
  <c r="I4837" i="6"/>
  <c r="I4965" i="6"/>
  <c r="J2593" i="6"/>
  <c r="J2721" i="6"/>
  <c r="J2849" i="6"/>
  <c r="K2516" i="6"/>
  <c r="K2721" i="6"/>
  <c r="I2926" i="6"/>
  <c r="H3131" i="6"/>
  <c r="H3336" i="6"/>
  <c r="K3540" i="6"/>
  <c r="K3745" i="6"/>
  <c r="I3950" i="6"/>
  <c r="H4155" i="6"/>
  <c r="H4360" i="6"/>
  <c r="K4204" i="6"/>
  <c r="K4409" i="6"/>
  <c r="I4614" i="6"/>
  <c r="H4819" i="6"/>
  <c r="H2522" i="6"/>
  <c r="K2726" i="6"/>
  <c r="K2931" i="6"/>
  <c r="I3136" i="6"/>
  <c r="H3341" i="6"/>
  <c r="H3546" i="6"/>
  <c r="K3750" i="6"/>
  <c r="K3955" i="6"/>
  <c r="I4160" i="6"/>
  <c r="H4365" i="6"/>
  <c r="H4570" i="6"/>
  <c r="K4774" i="6"/>
  <c r="K4979" i="6"/>
  <c r="K2685" i="6"/>
  <c r="I2890" i="6"/>
  <c r="H3095" i="6"/>
  <c r="H3300" i="6"/>
  <c r="H4455" i="6"/>
  <c r="H4660" i="6"/>
  <c r="K4864" i="6"/>
  <c r="K4050" i="6"/>
  <c r="J3172" i="6"/>
  <c r="K4401" i="6"/>
  <c r="K4116" i="6"/>
  <c r="K4976" i="6"/>
  <c r="I3398" i="6"/>
  <c r="H3009" i="6"/>
  <c r="K4669" i="6"/>
  <c r="H4615" i="6"/>
  <c r="K2611" i="6"/>
  <c r="H4291" i="6"/>
  <c r="H4219" i="6"/>
  <c r="H2799" i="6"/>
  <c r="K4473" i="6"/>
  <c r="I2756" i="6"/>
  <c r="J3428" i="6"/>
  <c r="J4116" i="6"/>
  <c r="J4788" i="6"/>
  <c r="I2975" i="6"/>
  <c r="J2605" i="6"/>
  <c r="J4406" i="6"/>
  <c r="I4833" i="6"/>
  <c r="I3105" i="6"/>
  <c r="J4134" i="6"/>
  <c r="I4801" i="6"/>
  <c r="J3830" i="6"/>
  <c r="I4209" i="6"/>
  <c r="J3030" i="6"/>
  <c r="I3537" i="6"/>
  <c r="K3512" i="6"/>
  <c r="J3101" i="6"/>
  <c r="H2764" i="6"/>
  <c r="I4306" i="6"/>
  <c r="K3368" i="6"/>
  <c r="K4936" i="6"/>
  <c r="K3528" i="6"/>
  <c r="H3123" i="6"/>
  <c r="H3693" i="6"/>
  <c r="H4164" i="6"/>
  <c r="I3486" i="6"/>
  <c r="K3342" i="6"/>
  <c r="I2918" i="6"/>
  <c r="H3372" i="6"/>
  <c r="K3020" i="6"/>
  <c r="K3846" i="6"/>
  <c r="K4624" i="6"/>
  <c r="H2616" i="6"/>
  <c r="K2779" i="6"/>
  <c r="H4012" i="6"/>
  <c r="I4316" i="6"/>
  <c r="K3411" i="6"/>
  <c r="H4983" i="6"/>
  <c r="H3179" i="6"/>
  <c r="I4562" i="6"/>
  <c r="I3036" i="6"/>
  <c r="K3788" i="6"/>
  <c r="H4282" i="6"/>
  <c r="I4778" i="6"/>
  <c r="H2923" i="6"/>
  <c r="I3538" i="6"/>
  <c r="H3289" i="6"/>
  <c r="I4108" i="6"/>
  <c r="K4927" i="6"/>
  <c r="H3248" i="6"/>
  <c r="H4067" i="6"/>
  <c r="I4886" i="6"/>
  <c r="H4418" i="6"/>
  <c r="J2506" i="6"/>
  <c r="J2858" i="6"/>
  <c r="J3162" i="6"/>
  <c r="J3530" i="6"/>
  <c r="J3882" i="6"/>
  <c r="J4186" i="6"/>
  <c r="J4442" i="6"/>
  <c r="K4882" i="6"/>
  <c r="K4124" i="6"/>
  <c r="I3568" i="6"/>
  <c r="K4003" i="6"/>
  <c r="I2604" i="6"/>
  <c r="H4089" i="6"/>
  <c r="I3126" i="6"/>
  <c r="K3868" i="6"/>
  <c r="H4560" i="6"/>
  <c r="H2621" i="6"/>
  <c r="K3030" i="6"/>
  <c r="I3440" i="6"/>
  <c r="H4684" i="6"/>
  <c r="H4431" i="6"/>
  <c r="I2732" i="6"/>
  <c r="K3551" i="6"/>
  <c r="K4447" i="6"/>
  <c r="H2896" i="6"/>
  <c r="K4504" i="6"/>
  <c r="I2770" i="6"/>
  <c r="K2517" i="6"/>
  <c r="I2674" i="6"/>
  <c r="H4495" i="6"/>
  <c r="I3810" i="6"/>
  <c r="K2866" i="6"/>
  <c r="H3430" i="6"/>
  <c r="H3993" i="6"/>
  <c r="H4505" i="6"/>
  <c r="K2655" i="6"/>
  <c r="K3679" i="6"/>
  <c r="H4601" i="6"/>
  <c r="H3075" i="6"/>
  <c r="H3023" i="6"/>
  <c r="I4722" i="6"/>
  <c r="K4472" i="6"/>
  <c r="K2687" i="6"/>
  <c r="K3199" i="6"/>
  <c r="I3660" i="6"/>
  <c r="H4070" i="6"/>
  <c r="K4479" i="6"/>
  <c r="K4914" i="6"/>
  <c r="I3711" i="6"/>
  <c r="I3839" i="6"/>
  <c r="I3967" i="6"/>
  <c r="I4095" i="6"/>
  <c r="I4223" i="6"/>
  <c r="I4351" i="6"/>
  <c r="I4479" i="6"/>
  <c r="I4607" i="6"/>
  <c r="I4735" i="6"/>
  <c r="I4863" i="6"/>
  <c r="I4991" i="6"/>
  <c r="J4618" i="6"/>
  <c r="J4746" i="6"/>
  <c r="J4874" i="6"/>
  <c r="J5002" i="6"/>
  <c r="I2629" i="6"/>
  <c r="I2757" i="6"/>
  <c r="I2885" i="6"/>
  <c r="I3013" i="6"/>
  <c r="I3141" i="6"/>
  <c r="H4413" i="6"/>
  <c r="H4618" i="6"/>
  <c r="K4822" i="6"/>
  <c r="K2528" i="6"/>
  <c r="K2733" i="6"/>
  <c r="I2938" i="6"/>
  <c r="H3143" i="6"/>
  <c r="K4792" i="6"/>
  <c r="K3925" i="6"/>
  <c r="I3058" i="6"/>
  <c r="K4696" i="6"/>
  <c r="H3855" i="6"/>
  <c r="K3013" i="6"/>
  <c r="H4652" i="6"/>
  <c r="K3784" i="6"/>
  <c r="I2556" i="6"/>
  <c r="H2761" i="6"/>
  <c r="I2902" i="6"/>
  <c r="H3312" i="6"/>
  <c r="H3747" i="6"/>
  <c r="K4028" i="6"/>
  <c r="K4233" i="6"/>
  <c r="H4464" i="6"/>
  <c r="K4668" i="6"/>
  <c r="K4873" i="6"/>
  <c r="I2576" i="6"/>
  <c r="I2774" i="6"/>
  <c r="H3184" i="6"/>
  <c r="K3593" i="6"/>
  <c r="H2687" i="6"/>
  <c r="K4325" i="6"/>
  <c r="I3458" i="6"/>
  <c r="H2591" i="6"/>
  <c r="K4229" i="6"/>
  <c r="J3709" i="6"/>
  <c r="J3837" i="6"/>
  <c r="J3965" i="6"/>
  <c r="J4093" i="6"/>
  <c r="J4221" i="6"/>
  <c r="J4349" i="6"/>
  <c r="J4477" i="6"/>
  <c r="J4605" i="6"/>
  <c r="J4733" i="6"/>
  <c r="J4861" i="6"/>
  <c r="H2666" i="6"/>
  <c r="K2870" i="6"/>
  <c r="K3075" i="6"/>
  <c r="I3280" i="6"/>
  <c r="H3485" i="6"/>
  <c r="H3690" i="6"/>
  <c r="K3894" i="6"/>
  <c r="K4099" i="6"/>
  <c r="I4304" i="6"/>
  <c r="H4509" i="6"/>
  <c r="H4714" i="6"/>
  <c r="K4918" i="6"/>
  <c r="K2624" i="6"/>
  <c r="K2829" i="6"/>
  <c r="I3034" i="6"/>
  <c r="H3239" i="6"/>
  <c r="H3444" i="6"/>
  <c r="K3648" i="6"/>
  <c r="K3853" i="6"/>
  <c r="I4058" i="6"/>
  <c r="H4263" i="6"/>
  <c r="H4468" i="6"/>
  <c r="K4672" i="6"/>
  <c r="H3399" i="6"/>
  <c r="H3604" i="6"/>
  <c r="K3808" i="6"/>
  <c r="K4013" i="6"/>
  <c r="I4218" i="6"/>
  <c r="H4423" i="6"/>
  <c r="H4628" i="6"/>
  <c r="K4832" i="6"/>
  <c r="K2535" i="6"/>
  <c r="I2740" i="6"/>
  <c r="H2945" i="6"/>
  <c r="H3150" i="6"/>
  <c r="K3354" i="6"/>
  <c r="K3559" i="6"/>
  <c r="I3764" i="6"/>
  <c r="H3969" i="6"/>
  <c r="H4174" i="6"/>
  <c r="K4378" i="6"/>
  <c r="K4583" i="6"/>
  <c r="I4788" i="6"/>
  <c r="I2812" i="6"/>
  <c r="H3017" i="6"/>
  <c r="H3222" i="6"/>
  <c r="K3426" i="6"/>
  <c r="K3631" i="6"/>
  <c r="I3836" i="6"/>
  <c r="H4041" i="6"/>
  <c r="H4246" i="6"/>
  <c r="K4450" i="6"/>
  <c r="K4655" i="6"/>
  <c r="I4860" i="6"/>
  <c r="I2566" i="6"/>
  <c r="H2771" i="6"/>
  <c r="H2976" i="6"/>
  <c r="K3180" i="6"/>
  <c r="K3385" i="6"/>
  <c r="I3590" i="6"/>
  <c r="H3795" i="6"/>
  <c r="H4000" i="6"/>
  <c r="K2755" i="6"/>
  <c r="I2960" i="6"/>
  <c r="H3165" i="6"/>
  <c r="H3370" i="6"/>
  <c r="K3574" i="6"/>
  <c r="K3779" i="6"/>
  <c r="I3984" i="6"/>
  <c r="H4189" i="6"/>
  <c r="H4394" i="6"/>
  <c r="K4598" i="6"/>
  <c r="K4803" i="6"/>
  <c r="K2509" i="6"/>
  <c r="I2714" i="6"/>
  <c r="H2919" i="6"/>
  <c r="H3124" i="6"/>
  <c r="K3328" i="6"/>
  <c r="K3533" i="6"/>
  <c r="I3738" i="6"/>
  <c r="H3943" i="6"/>
  <c r="H4148" i="6"/>
  <c r="K4352" i="6"/>
  <c r="K2952" i="6"/>
  <c r="H4591" i="6"/>
  <c r="H3724" i="6"/>
  <c r="I2882" i="6"/>
  <c r="K4520" i="6"/>
  <c r="H3679" i="6"/>
  <c r="H2812" i="6"/>
  <c r="I4450" i="6"/>
  <c r="K2639" i="6"/>
  <c r="I2844" i="6"/>
  <c r="H3049" i="6"/>
  <c r="H3254" i="6"/>
  <c r="K3458" i="6"/>
  <c r="K3663" i="6"/>
  <c r="I3868" i="6"/>
  <c r="H4073" i="6"/>
  <c r="H4278" i="6"/>
  <c r="K4482" i="6"/>
  <c r="K4687" i="6"/>
  <c r="J2539" i="6"/>
  <c r="J2667" i="6"/>
  <c r="J2795" i="6"/>
  <c r="J2923" i="6"/>
  <c r="J3051" i="6"/>
  <c r="J3179" i="6"/>
  <c r="J3307" i="6"/>
  <c r="J3435" i="6"/>
  <c r="J3563" i="6"/>
  <c r="I3317" i="6"/>
  <c r="I3445" i="6"/>
  <c r="I3573" i="6"/>
  <c r="I3701" i="6"/>
  <c r="I3829" i="6"/>
  <c r="I3957" i="6"/>
  <c r="I4085" i="6"/>
  <c r="I4213" i="6"/>
  <c r="I4341" i="6"/>
  <c r="I4469" i="6"/>
  <c r="I4597" i="6"/>
  <c r="I4725" i="6"/>
  <c r="I4853" i="6"/>
  <c r="I4981" i="6"/>
  <c r="J2609" i="6"/>
  <c r="J2737" i="6"/>
  <c r="J2865" i="6"/>
  <c r="I2542" i="6"/>
  <c r="H2747" i="6"/>
  <c r="H2952" i="6"/>
  <c r="K3156" i="6"/>
  <c r="K3361" i="6"/>
  <c r="I3566" i="6"/>
  <c r="H3771" i="6"/>
  <c r="H3976" i="6"/>
  <c r="K4180" i="6"/>
  <c r="K4385" i="6"/>
  <c r="I4230" i="6"/>
  <c r="H4435" i="6"/>
  <c r="H4640" i="6"/>
  <c r="K4844" i="6"/>
  <c r="K2547" i="6"/>
  <c r="I2752" i="6"/>
  <c r="H2957" i="6"/>
  <c r="H3162" i="6"/>
  <c r="K3366" i="6"/>
  <c r="K3571" i="6"/>
  <c r="I3776" i="6"/>
  <c r="H3981" i="6"/>
  <c r="H4186" i="6"/>
  <c r="K4390" i="6"/>
  <c r="K4595" i="6"/>
  <c r="I4800" i="6"/>
  <c r="I2506" i="6"/>
  <c r="H2711" i="6"/>
  <c r="H2916" i="6"/>
  <c r="K3120" i="6"/>
  <c r="K3325" i="6"/>
  <c r="I3248" i="6"/>
  <c r="I3644" i="6"/>
  <c r="K3154" i="6"/>
  <c r="J2916" i="6"/>
  <c r="K4196" i="6"/>
  <c r="K3959" i="6"/>
  <c r="K2923" i="6"/>
  <c r="K4785" i="6"/>
  <c r="I3758" i="6"/>
  <c r="I4362" i="6"/>
  <c r="H2567" i="6"/>
  <c r="I3128" i="6"/>
  <c r="I2658" i="6"/>
  <c r="H3277" i="6"/>
  <c r="H4113" i="6"/>
  <c r="J3572" i="6"/>
  <c r="J4260" i="6"/>
  <c r="J4948" i="6"/>
  <c r="I3119" i="6"/>
  <c r="H4258" i="6"/>
  <c r="I2609" i="6"/>
  <c r="H3356" i="6"/>
  <c r="K3387" i="6"/>
  <c r="J4886" i="6"/>
  <c r="K3717" i="6"/>
  <c r="J4438" i="6"/>
  <c r="I4849" i="6"/>
  <c r="J3670" i="6"/>
  <c r="I4097" i="6"/>
  <c r="J2701" i="6"/>
  <c r="J3213" i="6"/>
  <c r="K4197" i="6"/>
  <c r="I3234" i="6"/>
  <c r="I4802" i="6"/>
  <c r="K2674" i="6"/>
  <c r="H3062" i="6"/>
  <c r="H3840" i="6"/>
  <c r="H4333" i="6"/>
  <c r="H4804" i="6"/>
  <c r="K4177" i="6"/>
  <c r="H3522" i="6"/>
  <c r="K4405" i="6"/>
  <c r="K2754" i="6"/>
  <c r="H3763" i="6"/>
  <c r="H4589" i="6"/>
  <c r="K2890" i="6"/>
  <c r="K3076" i="6"/>
  <c r="I3634" i="6"/>
  <c r="H3260" i="6"/>
  <c r="H2688" i="6"/>
  <c r="K4307" i="6"/>
  <c r="I3300" i="6"/>
  <c r="H3819" i="6"/>
  <c r="H4444" i="6"/>
  <c r="H3830" i="6"/>
  <c r="I4454" i="6"/>
  <c r="K4947" i="6"/>
  <c r="H2942" i="6"/>
  <c r="K3716" i="6"/>
  <c r="H3647" i="6"/>
  <c r="I3468" i="6"/>
  <c r="K4287" i="6"/>
  <c r="H2608" i="6"/>
  <c r="H3427" i="6"/>
  <c r="I4246" i="6"/>
  <c r="K2563" i="6"/>
  <c r="H4546" i="6"/>
  <c r="J2522" i="6"/>
  <c r="J2890" i="6"/>
  <c r="J3242" i="6"/>
  <c r="J3546" i="6"/>
  <c r="J3914" i="6"/>
  <c r="J4250" i="6"/>
  <c r="H2681" i="6"/>
  <c r="K3100" i="6"/>
  <c r="I4406" i="6"/>
  <c r="K3670" i="6"/>
  <c r="H4106" i="6"/>
  <c r="K2962" i="6"/>
  <c r="H4473" i="6"/>
  <c r="I3382" i="6"/>
  <c r="K4073" i="6"/>
  <c r="K4713" i="6"/>
  <c r="K2723" i="6"/>
  <c r="H3133" i="6"/>
  <c r="K2840" i="6"/>
  <c r="H2588" i="6"/>
  <c r="H4636" i="6"/>
  <c r="H2809" i="6"/>
  <c r="H3705" i="6"/>
  <c r="H4550" i="6"/>
  <c r="K2972" i="6"/>
  <c r="I2818" i="6"/>
  <c r="H2975" i="6"/>
  <c r="I2722" i="6"/>
  <c r="K3493" i="6"/>
  <c r="K4904" i="6"/>
  <c r="H4220" i="6"/>
  <c r="H2969" i="6"/>
  <c r="H3481" i="6"/>
  <c r="I4044" i="6"/>
  <c r="K4607" i="6"/>
  <c r="H2758" i="6"/>
  <c r="I3756" i="6"/>
  <c r="I4780" i="6"/>
  <c r="K3177" i="6"/>
  <c r="K3637" i="6"/>
  <c r="K3061" i="6"/>
  <c r="I4882" i="6"/>
  <c r="K2738" i="6"/>
  <c r="H3302" i="6"/>
  <c r="K3711" i="6"/>
  <c r="H4121" i="6"/>
  <c r="K4530" i="6"/>
  <c r="I4940" i="6"/>
  <c r="I3727" i="6"/>
  <c r="I3855" i="6"/>
  <c r="I3983" i="6"/>
  <c r="I4111" i="6"/>
  <c r="I4239" i="6"/>
  <c r="I4367" i="6"/>
  <c r="I4495" i="6"/>
  <c r="I4623" i="6"/>
  <c r="I4751" i="6"/>
  <c r="I4879" i="6"/>
  <c r="J4506" i="6"/>
  <c r="J4634" i="6"/>
  <c r="J4762" i="6"/>
  <c r="J4890" i="6"/>
  <c r="I2517" i="6"/>
  <c r="I2645" i="6"/>
  <c r="I2773" i="6"/>
  <c r="I2901" i="6"/>
  <c r="I3029" i="6"/>
  <c r="I3157" i="6"/>
  <c r="K4438" i="6"/>
  <c r="K4643" i="6"/>
  <c r="I4848" i="6"/>
  <c r="I2554" i="6"/>
  <c r="H2759" i="6"/>
  <c r="H2964" i="6"/>
  <c r="K3168" i="6"/>
  <c r="K4997" i="6"/>
  <c r="I4130" i="6"/>
  <c r="H3263" i="6"/>
  <c r="K4901" i="6"/>
  <c r="H4060" i="6"/>
  <c r="I3218" i="6"/>
  <c r="K4856" i="6"/>
  <c r="K3989" i="6"/>
  <c r="H2582" i="6"/>
  <c r="H2544" i="6"/>
  <c r="K2953" i="6"/>
  <c r="H3363" i="6"/>
  <c r="I3798" i="6"/>
  <c r="I4054" i="6"/>
  <c r="H4259" i="6"/>
  <c r="K4489" i="6"/>
  <c r="I4694" i="6"/>
  <c r="H4899" i="6"/>
  <c r="H2602" i="6"/>
  <c r="K2825" i="6"/>
  <c r="H3235" i="6"/>
  <c r="H3619" i="6"/>
  <c r="H2892" i="6"/>
  <c r="I4530" i="6"/>
  <c r="H3663" i="6"/>
  <c r="H2796" i="6"/>
  <c r="J2507" i="6"/>
  <c r="J3725" i="6"/>
  <c r="J3853" i="6"/>
  <c r="J3981" i="6"/>
  <c r="J4109" i="6"/>
  <c r="J4237" i="6"/>
  <c r="J4365" i="6"/>
  <c r="J4493" i="6"/>
  <c r="J4621" i="6"/>
  <c r="J4749" i="6"/>
  <c r="J4877" i="6"/>
  <c r="K2691" i="6"/>
  <c r="I2896" i="6"/>
  <c r="H3101" i="6"/>
  <c r="H3306" i="6"/>
  <c r="K3510" i="6"/>
  <c r="K3715" i="6"/>
  <c r="I3920" i="6"/>
  <c r="H4125" i="6"/>
  <c r="H4330" i="6"/>
  <c r="K4534" i="6"/>
  <c r="K4739" i="6"/>
  <c r="I4944" i="6"/>
  <c r="I2650" i="6"/>
  <c r="H2855" i="6"/>
  <c r="H3060" i="6"/>
  <c r="K3264" i="6"/>
  <c r="K3469" i="6"/>
  <c r="I3674" i="6"/>
  <c r="H3879" i="6"/>
  <c r="H4084" i="6"/>
  <c r="K4288" i="6"/>
  <c r="K4493" i="6"/>
  <c r="I3269" i="6"/>
  <c r="K3424" i="6"/>
  <c r="K3629" i="6"/>
  <c r="I3834" i="6"/>
  <c r="H4039" i="6"/>
  <c r="H4244" i="6"/>
  <c r="K4448" i="6"/>
  <c r="K4653" i="6"/>
  <c r="I4858" i="6"/>
  <c r="H2561" i="6"/>
  <c r="H2766" i="6"/>
  <c r="K2970" i="6"/>
  <c r="K3175" i="6"/>
  <c r="I3380" i="6"/>
  <c r="H3585" i="6"/>
  <c r="H3790" i="6"/>
  <c r="K3994" i="6"/>
  <c r="K4199" i="6"/>
  <c r="I4404" i="6"/>
  <c r="H4609" i="6"/>
  <c r="H4814" i="6"/>
  <c r="H2838" i="6"/>
  <c r="K3042" i="6"/>
  <c r="K3247" i="6"/>
  <c r="I3452" i="6"/>
  <c r="H3657" i="6"/>
  <c r="H3862" i="6"/>
  <c r="K4066" i="6"/>
  <c r="K4271" i="6"/>
  <c r="I4476" i="6"/>
  <c r="H4681" i="6"/>
  <c r="H4886" i="6"/>
  <c r="H2592" i="6"/>
  <c r="K2796" i="6"/>
  <c r="K3001" i="6"/>
  <c r="I3206" i="6"/>
  <c r="H3411" i="6"/>
  <c r="H3616" i="6"/>
  <c r="K3820" i="6"/>
  <c r="K4025" i="6"/>
  <c r="H2781" i="6"/>
  <c r="H2986" i="6"/>
  <c r="K3190" i="6"/>
  <c r="K3395" i="6"/>
  <c r="I3600" i="6"/>
  <c r="H3805" i="6"/>
  <c r="H4010" i="6"/>
  <c r="K4214" i="6"/>
  <c r="K4419" i="6"/>
  <c r="I4624" i="6"/>
  <c r="H4829" i="6"/>
  <c r="H2535" i="6"/>
  <c r="H2740" i="6"/>
  <c r="K2944" i="6"/>
  <c r="K3149" i="6"/>
  <c r="I3354" i="6"/>
  <c r="H3559" i="6"/>
  <c r="H3764" i="6"/>
  <c r="K3968" i="6"/>
  <c r="K4173" i="6"/>
  <c r="I4378" i="6"/>
  <c r="K3157" i="6"/>
  <c r="H4796" i="6"/>
  <c r="K3928" i="6"/>
  <c r="H3087" i="6"/>
  <c r="K4725" i="6"/>
  <c r="H3884" i="6"/>
  <c r="K3016" i="6"/>
  <c r="H4655" i="6"/>
  <c r="H2665" i="6"/>
  <c r="H2870" i="6"/>
  <c r="K3074" i="6"/>
  <c r="K3279" i="6"/>
  <c r="I3484" i="6"/>
  <c r="H3689" i="6"/>
  <c r="H3894" i="6"/>
  <c r="K4098" i="6"/>
  <c r="K4303" i="6"/>
  <c r="I4508" i="6"/>
  <c r="H4713" i="6"/>
  <c r="J2555" i="6"/>
  <c r="J2683" i="6"/>
  <c r="J2811" i="6"/>
  <c r="J2939" i="6"/>
  <c r="J3067" i="6"/>
  <c r="J3195" i="6"/>
  <c r="J3323" i="6"/>
  <c r="J3451" i="6"/>
  <c r="J3579" i="6"/>
  <c r="I3333" i="6"/>
  <c r="I3461" i="6"/>
  <c r="I3589" i="6"/>
  <c r="I3717" i="6"/>
  <c r="I3845" i="6"/>
  <c r="I3973" i="6"/>
  <c r="I4101" i="6"/>
  <c r="I4229" i="6"/>
  <c r="I4357" i="6"/>
  <c r="I4485" i="6"/>
  <c r="I4613" i="6"/>
  <c r="I4741" i="6"/>
  <c r="I4869" i="6"/>
  <c r="I4997" i="6"/>
  <c r="J2625" i="6"/>
  <c r="J2753" i="6"/>
  <c r="J2881" i="6"/>
  <c r="H2568" i="6"/>
  <c r="K2772" i="6"/>
  <c r="K2977" i="6"/>
  <c r="I3182" i="6"/>
  <c r="H3387" i="6"/>
  <c r="H3592" i="6"/>
  <c r="K3796" i="6"/>
  <c r="K4001" i="6"/>
  <c r="I4206" i="6"/>
  <c r="H4411" i="6"/>
  <c r="H4256" i="6"/>
  <c r="K4460" i="6"/>
  <c r="K4665" i="6"/>
  <c r="I4870" i="6"/>
  <c r="H2573" i="6"/>
  <c r="H2778" i="6"/>
  <c r="K2982" i="6"/>
  <c r="K3187" i="6"/>
  <c r="I3392" i="6"/>
  <c r="H3597" i="6"/>
  <c r="H3802" i="6"/>
  <c r="K4006" i="6"/>
  <c r="K4211" i="6"/>
  <c r="I4416" i="6"/>
  <c r="H4621" i="6"/>
  <c r="H4826" i="6"/>
  <c r="H2532" i="6"/>
  <c r="K2736" i="6"/>
  <c r="K2941" i="6"/>
  <c r="I3146" i="6"/>
  <c r="H3351" i="6"/>
  <c r="I4506" i="6"/>
  <c r="H4711" i="6"/>
  <c r="H4916" i="6"/>
  <c r="H3402" i="6"/>
  <c r="K3823" i="6"/>
  <c r="K3282" i="6"/>
  <c r="J2996" i="6"/>
  <c r="K4324" i="6"/>
  <c r="K4215" i="6"/>
  <c r="K3102" i="6"/>
  <c r="K4964" i="6"/>
  <c r="I3886" i="6"/>
  <c r="K4464" i="6"/>
  <c r="H2823" i="6"/>
  <c r="H3205" i="6"/>
  <c r="I4706" i="6"/>
  <c r="H3405" i="6"/>
  <c r="K4266" i="6"/>
  <c r="J3604" i="6"/>
  <c r="J4276" i="6"/>
  <c r="J4964" i="6"/>
  <c r="I3151" i="6"/>
  <c r="I4360" i="6"/>
  <c r="I2689" i="6"/>
  <c r="I3922" i="6"/>
  <c r="K3515" i="6"/>
  <c r="J4998" i="6"/>
  <c r="K3438" i="6"/>
  <c r="J4502" i="6"/>
  <c r="I4913" i="6"/>
  <c r="J3814" i="6"/>
  <c r="I4161" i="6"/>
  <c r="J2717" i="6"/>
  <c r="J3229" i="6"/>
  <c r="I4402" i="6"/>
  <c r="H3439" i="6"/>
  <c r="H2527" i="6"/>
  <c r="I2700" i="6"/>
  <c r="H3190" i="6"/>
  <c r="I3942" i="6"/>
  <c r="K4435" i="6"/>
  <c r="I4906" i="6"/>
  <c r="I4254" i="6"/>
  <c r="K3547" i="6"/>
  <c r="H2924" i="6"/>
  <c r="H2857" i="6"/>
  <c r="H3891" i="6"/>
  <c r="K4691" i="6"/>
  <c r="H2993" i="6"/>
  <c r="K3153" i="6"/>
  <c r="K4248" i="6"/>
  <c r="H4284" i="6"/>
  <c r="H2816" i="6"/>
  <c r="H4410" i="6"/>
  <c r="H3454" i="6"/>
  <c r="K3921" i="6"/>
  <c r="H2783" i="6"/>
  <c r="K3906" i="6"/>
  <c r="K4505" i="6"/>
  <c r="K2525" i="6"/>
  <c r="I3044" i="6"/>
  <c r="K3793" i="6"/>
  <c r="I4466" i="6"/>
  <c r="H3494" i="6"/>
  <c r="H4313" i="6"/>
  <c r="K2633" i="6"/>
  <c r="K3452" i="6"/>
  <c r="H4272" i="6"/>
  <c r="H2589" i="6"/>
  <c r="H4597" i="6"/>
  <c r="J2602" i="6"/>
  <c r="J2906" i="6"/>
  <c r="J3274" i="6"/>
  <c r="J3626" i="6"/>
  <c r="J3930" i="6"/>
  <c r="J4266" i="6"/>
  <c r="I2860" i="6"/>
  <c r="H3280" i="6"/>
  <c r="H4483" i="6"/>
  <c r="I3696" i="6"/>
  <c r="K4131" i="6"/>
  <c r="H3065" i="6"/>
  <c r="K4575" i="6"/>
  <c r="H3408" i="6"/>
  <c r="H4099" i="6"/>
  <c r="H4739" i="6"/>
  <c r="H2749" i="6"/>
  <c r="K3158" i="6"/>
  <c r="K3045" i="6"/>
  <c r="K2792" i="6"/>
  <c r="H2540" i="6"/>
  <c r="K2911" i="6"/>
  <c r="K3807" i="6"/>
  <c r="H4729" i="6"/>
  <c r="K3049" i="6"/>
  <c r="H3228" i="6"/>
  <c r="K3384" i="6"/>
  <c r="H2927" i="6"/>
  <c r="H3903" i="6"/>
  <c r="H3244" i="6"/>
  <c r="K4629" i="6"/>
  <c r="I3020" i="6"/>
  <c r="K3583" i="6"/>
  <c r="K4095" i="6"/>
  <c r="K4658" i="6"/>
  <c r="H2937" i="6"/>
  <c r="K3858" i="6"/>
  <c r="K4831" i="6"/>
  <c r="K3945" i="6"/>
  <c r="K4456" i="6"/>
  <c r="H3471" i="6"/>
  <c r="H3196" i="6"/>
  <c r="H2790" i="6"/>
  <c r="H3353" i="6"/>
  <c r="K3762" i="6"/>
  <c r="I4172" i="6"/>
  <c r="H4582" i="6"/>
  <c r="H4966" i="6"/>
  <c r="I3743" i="6"/>
  <c r="I3871" i="6"/>
  <c r="I3999" i="6"/>
  <c r="I4127" i="6"/>
  <c r="I4255" i="6"/>
  <c r="I4383" i="6"/>
  <c r="I4511" i="6"/>
  <c r="I4639" i="6"/>
  <c r="I4767" i="6"/>
  <c r="I4895" i="6"/>
  <c r="J4522" i="6"/>
  <c r="J4650" i="6"/>
  <c r="J4778" i="6"/>
  <c r="J4906" i="6"/>
  <c r="I2533" i="6"/>
  <c r="I2661" i="6"/>
  <c r="I2789" i="6"/>
  <c r="I2917" i="6"/>
  <c r="I3045" i="6"/>
  <c r="I3173" i="6"/>
  <c r="I4464" i="6"/>
  <c r="H4669" i="6"/>
  <c r="H4874" i="6"/>
  <c r="H2580" i="6"/>
  <c r="K2784" i="6"/>
  <c r="K2989" i="6"/>
  <c r="I3194" i="6"/>
  <c r="K2696" i="6"/>
  <c r="H4335" i="6"/>
  <c r="H3468" i="6"/>
  <c r="I2626" i="6"/>
  <c r="K4264" i="6"/>
  <c r="H3423" i="6"/>
  <c r="H2556" i="6"/>
  <c r="I4194" i="6"/>
  <c r="K2607" i="6"/>
  <c r="H2595" i="6"/>
  <c r="K3004" i="6"/>
  <c r="I3414" i="6"/>
  <c r="K3849" i="6"/>
  <c r="H4080" i="6"/>
  <c r="K4284" i="6"/>
  <c r="H4515" i="6"/>
  <c r="H4720" i="6"/>
  <c r="K4924" i="6"/>
  <c r="K2627" i="6"/>
  <c r="K2876" i="6"/>
  <c r="I3286" i="6"/>
  <c r="I3670" i="6"/>
  <c r="K3096" i="6"/>
  <c r="H4735" i="6"/>
  <c r="H3868" i="6"/>
  <c r="K3000" i="6"/>
  <c r="J3613" i="6"/>
  <c r="J3741" i="6"/>
  <c r="J3869" i="6"/>
  <c r="J3997" i="6"/>
  <c r="J4125" i="6"/>
  <c r="J4253" i="6"/>
  <c r="J4381" i="6"/>
  <c r="J4509" i="6"/>
  <c r="J4637" i="6"/>
  <c r="J4765" i="6"/>
  <c r="J4893" i="6"/>
  <c r="H2717" i="6"/>
  <c r="H2922" i="6"/>
  <c r="K3126" i="6"/>
  <c r="K3331" i="6"/>
  <c r="I3536" i="6"/>
  <c r="H3741" i="6"/>
  <c r="H3946" i="6"/>
  <c r="K4150" i="6"/>
  <c r="K4355" i="6"/>
  <c r="I4560" i="6"/>
  <c r="H4765" i="6"/>
  <c r="H4970" i="6"/>
  <c r="H2676" i="6"/>
  <c r="K2880" i="6"/>
  <c r="K3085" i="6"/>
  <c r="I3290" i="6"/>
  <c r="H3495" i="6"/>
  <c r="H3700" i="6"/>
  <c r="K3904" i="6"/>
  <c r="K4109" i="6"/>
  <c r="I4314" i="6"/>
  <c r="H4519" i="6"/>
  <c r="K3245" i="6"/>
  <c r="I3450" i="6"/>
  <c r="H3655" i="6"/>
  <c r="H3860" i="6"/>
  <c r="K4064" i="6"/>
  <c r="K4269" i="6"/>
  <c r="I4474" i="6"/>
  <c r="H4679" i="6"/>
  <c r="H4884" i="6"/>
  <c r="K2586" i="6"/>
  <c r="K2791" i="6"/>
  <c r="I2996" i="6"/>
  <c r="H3201" i="6"/>
  <c r="H3406" i="6"/>
  <c r="K3610" i="6"/>
  <c r="K3815" i="6"/>
  <c r="I4020" i="6"/>
  <c r="H4225" i="6"/>
  <c r="H4430" i="6"/>
  <c r="K4634" i="6"/>
  <c r="K4839" i="6"/>
  <c r="K2863" i="6"/>
  <c r="I3068" i="6"/>
  <c r="H3273" i="6"/>
  <c r="H3478" i="6"/>
  <c r="K3682" i="6"/>
  <c r="K3887" i="6"/>
  <c r="I4092" i="6"/>
  <c r="H4297" i="6"/>
  <c r="H4502" i="6"/>
  <c r="K4706" i="6"/>
  <c r="K4911" i="6"/>
  <c r="K2617" i="6"/>
  <c r="I2822" i="6"/>
  <c r="H3027" i="6"/>
  <c r="H3232" i="6"/>
  <c r="K3436" i="6"/>
  <c r="K3641" i="6"/>
  <c r="I3846" i="6"/>
  <c r="H4051" i="6"/>
  <c r="K2806" i="6"/>
  <c r="K3011" i="6"/>
  <c r="I3216" i="6"/>
  <c r="H3421" i="6"/>
  <c r="H3626" i="6"/>
  <c r="K3830" i="6"/>
  <c r="K4035" i="6"/>
  <c r="I4240" i="6"/>
  <c r="H4445" i="6"/>
  <c r="H4650" i="6"/>
  <c r="K4854" i="6"/>
  <c r="K2560" i="6"/>
  <c r="K2765" i="6"/>
  <c r="I2970" i="6"/>
  <c r="H3175" i="6"/>
  <c r="H3380" i="6"/>
  <c r="K3584" i="6"/>
  <c r="K3789" i="6"/>
  <c r="I3994" i="6"/>
  <c r="H4199" i="6"/>
  <c r="H4404" i="6"/>
  <c r="I3362" i="6"/>
  <c r="K5000" i="6"/>
  <c r="K4133" i="6"/>
  <c r="H3292" i="6"/>
  <c r="I4930" i="6"/>
  <c r="K4088" i="6"/>
  <c r="K3221" i="6"/>
  <c r="H4860" i="6"/>
  <c r="K2690" i="6"/>
  <c r="K2895" i="6"/>
  <c r="I3100" i="6"/>
  <c r="H3305" i="6"/>
  <c r="H3510" i="6"/>
  <c r="K3714" i="6"/>
  <c r="K3919" i="6"/>
  <c r="I4124" i="6"/>
  <c r="H4329" i="6"/>
  <c r="H4534" i="6"/>
  <c r="K4738" i="6"/>
  <c r="J2571" i="6"/>
  <c r="J2699" i="6"/>
  <c r="J2827" i="6"/>
  <c r="J2955" i="6"/>
  <c r="J3083" i="6"/>
  <c r="J3211" i="6"/>
  <c r="J3339" i="6"/>
  <c r="J3467" i="6"/>
  <c r="J3595" i="6"/>
  <c r="I3349" i="6"/>
  <c r="I3477" i="6"/>
  <c r="I3605" i="6"/>
  <c r="I3733" i="6"/>
  <c r="I3861" i="6"/>
  <c r="I3989" i="6"/>
  <c r="I4117" i="6"/>
  <c r="I4245" i="6"/>
  <c r="I4373" i="6"/>
  <c r="I4501" i="6"/>
  <c r="I4629" i="6"/>
  <c r="I4757" i="6"/>
  <c r="I4885" i="6"/>
  <c r="J2513" i="6"/>
  <c r="J2641" i="6"/>
  <c r="J2769" i="6"/>
  <c r="J2897" i="6"/>
  <c r="K2593" i="6"/>
  <c r="I2798" i="6"/>
  <c r="H3003" i="6"/>
  <c r="H3208" i="6"/>
  <c r="K3412" i="6"/>
  <c r="K3617" i="6"/>
  <c r="I3822" i="6"/>
  <c r="H4027" i="6"/>
  <c r="K2522" i="6"/>
  <c r="I3072" i="6"/>
  <c r="I2608" i="6"/>
  <c r="H3465" i="6"/>
  <c r="I3574" i="6"/>
  <c r="K2642" i="6"/>
  <c r="K3752" i="6"/>
  <c r="K3359" i="6"/>
  <c r="J2788" i="6"/>
  <c r="H3736" i="6"/>
  <c r="K3239" i="6"/>
  <c r="I4408" i="6"/>
  <c r="K3695" i="6"/>
  <c r="H4762" i="6"/>
  <c r="I2942" i="6"/>
  <c r="J3748" i="6"/>
  <c r="J4436" i="6"/>
  <c r="I2607" i="6"/>
  <c r="I3295" i="6"/>
  <c r="J2790" i="6"/>
  <c r="I3329" i="6"/>
  <c r="J2566" i="6"/>
  <c r="H4821" i="6"/>
  <c r="I3169" i="6"/>
  <c r="H4437" i="6"/>
  <c r="I2721" i="6"/>
  <c r="H4127" i="6"/>
  <c r="J4422" i="6"/>
  <c r="I4657" i="6"/>
  <c r="J2829" i="6"/>
  <c r="J3341" i="6"/>
  <c r="I3330" i="6"/>
  <c r="K4872" i="6"/>
  <c r="K3960" i="6"/>
  <c r="K2879" i="6"/>
  <c r="H3958" i="6"/>
  <c r="K4633" i="6"/>
  <c r="I2602" i="6"/>
  <c r="H3121" i="6"/>
  <c r="H4971" i="6"/>
  <c r="H3829" i="6"/>
  <c r="K2805" i="6"/>
  <c r="I3676" i="6"/>
  <c r="I4582" i="6"/>
  <c r="H2884" i="6"/>
  <c r="I3684" i="6"/>
  <c r="H3640" i="6"/>
  <c r="H3743" i="6"/>
  <c r="H4396" i="6"/>
  <c r="I3686" i="6"/>
  <c r="K2832" i="6"/>
  <c r="K4247" i="6"/>
  <c r="I4766" i="6"/>
  <c r="H2553" i="6"/>
  <c r="H4649" i="6"/>
  <c r="K2694" i="6"/>
  <c r="K3165" i="6"/>
  <c r="H3710" i="6"/>
  <c r="H4459" i="6"/>
  <c r="K3144" i="6"/>
  <c r="H3673" i="6"/>
  <c r="I4492" i="6"/>
  <c r="K2812" i="6"/>
  <c r="H3632" i="6"/>
  <c r="H4451" i="6"/>
  <c r="K3982" i="6"/>
  <c r="K4622" i="6"/>
  <c r="J2634" i="6"/>
  <c r="J2986" i="6"/>
  <c r="J3290" i="6"/>
  <c r="J3658" i="6"/>
  <c r="J4010" i="6"/>
  <c r="J4298" i="6"/>
  <c r="H3193" i="6"/>
  <c r="K3433" i="6"/>
  <c r="H4611" i="6"/>
  <c r="K3747" i="6"/>
  <c r="K4182" i="6"/>
  <c r="H3270" i="6"/>
  <c r="K4754" i="6"/>
  <c r="I3510" i="6"/>
  <c r="K4201" i="6"/>
  <c r="H4816" i="6"/>
  <c r="I2800" i="6"/>
  <c r="H3210" i="6"/>
  <c r="H3455" i="6"/>
  <c r="K2997" i="6"/>
  <c r="K2744" i="6"/>
  <c r="K3090" i="6"/>
  <c r="I3884" i="6"/>
  <c r="H4806" i="6"/>
  <c r="K3228" i="6"/>
  <c r="K3432" i="6"/>
  <c r="K3589" i="6"/>
  <c r="K3336" i="6"/>
  <c r="H4108" i="6"/>
  <c r="K3653" i="6"/>
  <c r="K2559" i="6"/>
  <c r="K3071" i="6"/>
  <c r="K3634" i="6"/>
  <c r="H4198" i="6"/>
  <c r="I4684" i="6"/>
  <c r="H3014" i="6"/>
  <c r="K4063" i="6"/>
  <c r="H4934" i="6"/>
  <c r="K2661" i="6"/>
  <c r="K4565" i="6"/>
  <c r="K3880" i="6"/>
  <c r="K3605" i="6"/>
  <c r="I2892" i="6"/>
  <c r="I3404" i="6"/>
  <c r="H3814" i="6"/>
  <c r="K4223" i="6"/>
  <c r="H4633" i="6"/>
  <c r="I2518" i="6"/>
  <c r="I3759" i="6"/>
  <c r="I3887" i="6"/>
  <c r="I4015" i="6"/>
  <c r="I4143" i="6"/>
  <c r="I4271" i="6"/>
  <c r="I4399" i="6"/>
  <c r="I4527" i="6"/>
  <c r="I4655" i="6"/>
  <c r="I4783" i="6"/>
  <c r="I4911" i="6"/>
  <c r="J4538" i="6"/>
  <c r="J4666" i="6"/>
  <c r="J4794" i="6"/>
  <c r="J4922" i="6"/>
  <c r="I2549" i="6"/>
  <c r="I2677" i="6"/>
  <c r="I2805" i="6"/>
  <c r="I2933" i="6"/>
  <c r="I3061" i="6"/>
  <c r="I3189" i="6"/>
  <c r="H4490" i="6"/>
  <c r="K4694" i="6"/>
  <c r="K4899" i="6"/>
  <c r="K2605" i="6"/>
  <c r="I2810" i="6"/>
  <c r="H3015" i="6"/>
  <c r="H3220" i="6"/>
  <c r="K2901" i="6"/>
  <c r="H4540" i="6"/>
  <c r="K3672" i="6"/>
  <c r="H2831" i="6"/>
  <c r="K4469" i="6"/>
  <c r="H3628" i="6"/>
  <c r="K2760" i="6"/>
  <c r="H4399" i="6"/>
  <c r="H2633" i="6"/>
  <c r="I2646" i="6"/>
  <c r="H3056" i="6"/>
  <c r="K3465" i="6"/>
  <c r="K3900" i="6"/>
  <c r="K4105" i="6"/>
  <c r="I4310" i="6"/>
  <c r="K4540" i="6"/>
  <c r="K4745" i="6"/>
  <c r="I4950" i="6"/>
  <c r="H2653" i="6"/>
  <c r="H2928" i="6"/>
  <c r="K3337" i="6"/>
  <c r="K3721" i="6"/>
  <c r="K3301" i="6"/>
  <c r="H4940" i="6"/>
  <c r="K4072" i="6"/>
  <c r="K3205" i="6"/>
  <c r="J3629" i="6"/>
  <c r="J3757" i="6"/>
  <c r="J3885" i="6"/>
  <c r="J4013" i="6"/>
  <c r="J4141" i="6"/>
  <c r="J4269" i="6"/>
  <c r="J4397" i="6"/>
  <c r="J4525" i="6"/>
  <c r="J4653" i="6"/>
  <c r="J4781" i="6"/>
  <c r="J4909" i="6"/>
  <c r="K2742" i="6"/>
  <c r="K2947" i="6"/>
  <c r="I3152" i="6"/>
  <c r="H3357" i="6"/>
  <c r="H3562" i="6"/>
  <c r="K3766" i="6"/>
  <c r="K3971" i="6"/>
  <c r="I4176" i="6"/>
  <c r="H4381" i="6"/>
  <c r="H4586" i="6"/>
  <c r="K4790" i="6"/>
  <c r="K4995" i="6"/>
  <c r="K2701" i="6"/>
  <c r="I2906" i="6"/>
  <c r="H3111" i="6"/>
  <c r="H3316" i="6"/>
  <c r="K3520" i="6"/>
  <c r="K3725" i="6"/>
  <c r="I3930" i="6"/>
  <c r="H4135" i="6"/>
  <c r="H4340" i="6"/>
  <c r="K4544" i="6"/>
  <c r="H3271" i="6"/>
  <c r="H3476" i="6"/>
  <c r="K3680" i="6"/>
  <c r="K3885" i="6"/>
  <c r="I4090" i="6"/>
  <c r="H4295" i="6"/>
  <c r="H4500" i="6"/>
  <c r="K4704" i="6"/>
  <c r="K4909" i="6"/>
  <c r="I2612" i="6"/>
  <c r="H2817" i="6"/>
  <c r="H3022" i="6"/>
  <c r="K3226" i="6"/>
  <c r="K3431" i="6"/>
  <c r="I3636" i="6"/>
  <c r="H3841" i="6"/>
  <c r="H4046" i="6"/>
  <c r="K4250" i="6"/>
  <c r="K4455" i="6"/>
  <c r="I4660" i="6"/>
  <c r="H4865" i="6"/>
  <c r="H2889" i="6"/>
  <c r="H3094" i="6"/>
  <c r="K3298" i="6"/>
  <c r="K3503" i="6"/>
  <c r="I3708" i="6"/>
  <c r="H3913" i="6"/>
  <c r="H4118" i="6"/>
  <c r="K4322" i="6"/>
  <c r="K4527" i="6"/>
  <c r="I4732" i="6"/>
  <c r="H4937" i="6"/>
  <c r="H2643" i="6"/>
  <c r="H2848" i="6"/>
  <c r="K3052" i="6"/>
  <c r="K3257" i="6"/>
  <c r="I3462" i="6"/>
  <c r="H3667" i="6"/>
  <c r="H3872" i="6"/>
  <c r="K4076" i="6"/>
  <c r="I2832" i="6"/>
  <c r="H3037" i="6"/>
  <c r="H3242" i="6"/>
  <c r="K3446" i="6"/>
  <c r="K3651" i="6"/>
  <c r="I3856" i="6"/>
  <c r="H4061" i="6"/>
  <c r="H4266" i="6"/>
  <c r="K4470" i="6"/>
  <c r="K4675" i="6"/>
  <c r="I4880" i="6"/>
  <c r="I2586" i="6"/>
  <c r="H2791" i="6"/>
  <c r="H2996" i="6"/>
  <c r="K3200" i="6"/>
  <c r="K3405" i="6"/>
  <c r="I3610" i="6"/>
  <c r="H3815" i="6"/>
  <c r="H4020" i="6"/>
  <c r="K4224" i="6"/>
  <c r="I4434" i="6"/>
  <c r="H3567" i="6"/>
  <c r="H2700" i="6"/>
  <c r="I4338" i="6"/>
  <c r="K3496" i="6"/>
  <c r="H2655" i="6"/>
  <c r="K4293" i="6"/>
  <c r="I3426" i="6"/>
  <c r="K2511" i="6"/>
  <c r="I2716" i="6"/>
  <c r="H2921" i="6"/>
  <c r="H3126" i="6"/>
  <c r="K3330" i="6"/>
  <c r="K3535" i="6"/>
  <c r="I3740" i="6"/>
  <c r="K4449" i="6"/>
  <c r="H2526" i="6"/>
  <c r="K4640" i="6"/>
  <c r="K3123" i="6"/>
  <c r="K3169" i="6"/>
  <c r="I2864" i="6"/>
  <c r="I4550" i="6"/>
  <c r="H2813" i="6"/>
  <c r="I3260" i="6"/>
  <c r="H3452" i="6"/>
  <c r="K2785" i="6"/>
  <c r="J3060" i="6"/>
  <c r="H2835" i="6"/>
  <c r="H3876" i="6"/>
  <c r="H4632" i="6"/>
  <c r="J3940" i="6"/>
  <c r="J4628" i="6"/>
  <c r="I2799" i="6"/>
  <c r="I3487" i="6"/>
  <c r="J3654" i="6"/>
  <c r="I4129" i="6"/>
  <c r="J4102" i="6"/>
  <c r="J3318" i="6"/>
  <c r="I4049" i="6"/>
  <c r="J3046" i="6"/>
  <c r="I3569" i="6"/>
  <c r="I4616" i="6"/>
  <c r="I2769" i="6"/>
  <c r="I2994" i="6"/>
  <c r="J2973" i="6"/>
  <c r="J3485" i="6"/>
  <c r="H2668" i="6"/>
  <c r="I4210" i="6"/>
  <c r="I3298" i="6"/>
  <c r="K4440" i="6"/>
  <c r="K4879" i="6"/>
  <c r="K2950" i="6"/>
  <c r="K3421" i="6"/>
  <c r="K3991" i="6"/>
  <c r="H3138" i="6"/>
  <c r="H2934" i="6"/>
  <c r="I3874" i="6"/>
  <c r="K4674" i="6"/>
  <c r="K3078" i="6"/>
  <c r="H3831" i="6"/>
  <c r="K4554" i="6"/>
  <c r="I4510" i="6"/>
  <c r="H3852" i="6"/>
  <c r="H3241" i="6"/>
  <c r="H4864" i="6"/>
  <c r="H4036" i="6"/>
  <c r="H2539" i="6"/>
  <c r="I2610" i="6"/>
  <c r="I3986" i="6"/>
  <c r="H3072" i="6"/>
  <c r="H3514" i="6"/>
  <c r="K3984" i="6"/>
  <c r="I4580" i="6"/>
  <c r="H3778" i="6"/>
  <c r="I3084" i="6"/>
  <c r="K3903" i="6"/>
  <c r="K4722" i="6"/>
  <c r="H3043" i="6"/>
  <c r="I3862" i="6"/>
  <c r="K4681" i="6"/>
  <c r="H4213" i="6"/>
  <c r="K4827" i="6"/>
  <c r="J2762" i="6"/>
  <c r="J3114" i="6"/>
  <c r="J3418" i="6"/>
  <c r="J3786" i="6"/>
  <c r="J4138" i="6"/>
  <c r="J4394" i="6"/>
  <c r="K4319" i="6"/>
  <c r="H3843" i="6"/>
  <c r="K3491" i="6"/>
  <c r="K3926" i="6"/>
  <c r="I4336" i="6"/>
  <c r="H3833" i="6"/>
  <c r="K2844" i="6"/>
  <c r="K3740" i="6"/>
  <c r="H4432" i="6"/>
  <c r="K2518" i="6"/>
  <c r="H2954" i="6"/>
  <c r="K3363" i="6"/>
  <c r="I4274" i="6"/>
  <c r="K3816" i="6"/>
  <c r="H3564" i="6"/>
  <c r="H3398" i="6"/>
  <c r="H4217" i="6"/>
  <c r="H2640" i="6"/>
  <c r="K3685" i="6"/>
  <c r="K4661" i="6"/>
  <c r="K4408" i="6"/>
  <c r="K4360" i="6"/>
  <c r="I3266" i="6"/>
  <c r="K2581" i="6"/>
  <c r="I2764" i="6"/>
  <c r="I3276" i="6"/>
  <c r="K3839" i="6"/>
  <c r="K4402" i="6"/>
  <c r="H4889" i="6"/>
  <c r="K3423" i="6"/>
  <c r="H4422" i="6"/>
  <c r="K2793" i="6"/>
  <c r="H4300" i="6"/>
  <c r="I3698" i="6"/>
  <c r="H3039" i="6"/>
  <c r="H2534" i="6"/>
  <c r="H3097" i="6"/>
  <c r="H3558" i="6"/>
  <c r="K3967" i="6"/>
  <c r="H4377" i="6"/>
  <c r="I4812" i="6"/>
  <c r="I3679" i="6"/>
  <c r="I3807" i="6"/>
  <c r="I3935" i="6"/>
  <c r="I4063" i="6"/>
  <c r="I4191" i="6"/>
  <c r="I4319" i="6"/>
  <c r="I4447" i="6"/>
  <c r="I4575" i="6"/>
  <c r="I4703" i="6"/>
  <c r="I4831" i="6"/>
  <c r="I4959" i="6"/>
  <c r="J4586" i="6"/>
  <c r="J4714" i="6"/>
  <c r="J4842" i="6"/>
  <c r="J4970" i="6"/>
  <c r="I2597" i="6"/>
  <c r="I2725" i="6"/>
  <c r="I2853" i="6"/>
  <c r="I2981" i="6"/>
  <c r="I3109" i="6"/>
  <c r="I3237" i="6"/>
  <c r="K4566" i="6"/>
  <c r="K4771" i="6"/>
  <c r="I4976" i="6"/>
  <c r="I2682" i="6"/>
  <c r="H2887" i="6"/>
  <c r="H3092" i="6"/>
  <c r="H4383" i="6"/>
  <c r="H3516" i="6"/>
  <c r="K2648" i="6"/>
  <c r="H4287" i="6"/>
  <c r="K3445" i="6"/>
  <c r="H2604" i="6"/>
  <c r="I4242" i="6"/>
  <c r="H3375" i="6"/>
  <c r="H2505" i="6"/>
  <c r="H2710" i="6"/>
  <c r="H2800" i="6"/>
  <c r="K3209" i="6"/>
  <c r="K3644" i="6"/>
  <c r="K3977" i="6"/>
  <c r="I4182" i="6"/>
  <c r="K4412" i="6"/>
  <c r="K4617" i="6"/>
  <c r="I4822" i="6"/>
  <c r="H2525" i="6"/>
  <c r="H2672" i="6"/>
  <c r="K3081" i="6"/>
  <c r="H3491" i="6"/>
  <c r="H3875" i="6"/>
  <c r="H3916" i="6"/>
  <c r="K3048" i="6"/>
  <c r="H4687" i="6"/>
  <c r="H3820" i="6"/>
  <c r="J3677" i="6"/>
  <c r="J3805" i="6"/>
  <c r="J3933" i="6"/>
  <c r="J4061" i="6"/>
  <c r="J4189" i="6"/>
  <c r="J4317" i="6"/>
  <c r="J4445" i="6"/>
  <c r="J4573" i="6"/>
  <c r="J4701" i="6"/>
  <c r="J4829" i="6"/>
  <c r="J4957" i="6"/>
  <c r="K2819" i="6"/>
  <c r="I3024" i="6"/>
  <c r="H3229" i="6"/>
  <c r="H3434" i="6"/>
  <c r="K3638" i="6"/>
  <c r="K3843" i="6"/>
  <c r="I4048" i="6"/>
  <c r="H4253" i="6"/>
  <c r="H4458" i="6"/>
  <c r="K4662" i="6"/>
  <c r="K4867" i="6"/>
  <c r="K2573" i="6"/>
  <c r="I2778" i="6"/>
  <c r="H2983" i="6"/>
  <c r="H3188" i="6"/>
  <c r="K3392" i="6"/>
  <c r="K3597" i="6"/>
  <c r="I3802" i="6"/>
  <c r="H4007" i="6"/>
  <c r="H4212" i="6"/>
  <c r="K4416" i="6"/>
  <c r="K4621" i="6"/>
  <c r="H3348" i="6"/>
  <c r="K3552" i="6"/>
  <c r="K3757" i="6"/>
  <c r="I3962" i="6"/>
  <c r="H4167" i="6"/>
  <c r="H4372" i="6"/>
  <c r="K4576" i="6"/>
  <c r="K4781" i="6"/>
  <c r="I4986" i="6"/>
  <c r="H2689" i="6"/>
  <c r="H2894" i="6"/>
  <c r="K3098" i="6"/>
  <c r="K3303" i="6"/>
  <c r="I3508" i="6"/>
  <c r="H3713" i="6"/>
  <c r="H3918" i="6"/>
  <c r="K4122" i="6"/>
  <c r="K4327" i="6"/>
  <c r="I4532" i="6"/>
  <c r="H4737" i="6"/>
  <c r="H4942" i="6"/>
  <c r="H2966" i="6"/>
  <c r="K3170" i="6"/>
  <c r="K3375" i="6"/>
  <c r="I3580" i="6"/>
  <c r="H3785" i="6"/>
  <c r="H3990" i="6"/>
  <c r="K4194" i="6"/>
  <c r="K4399" i="6"/>
  <c r="I4604" i="6"/>
  <c r="H4809" i="6"/>
  <c r="H2515" i="6"/>
  <c r="H2720" i="6"/>
  <c r="K2924" i="6"/>
  <c r="K3129" i="6"/>
  <c r="I3334" i="6"/>
  <c r="H3539" i="6"/>
  <c r="H3744" i="6"/>
  <c r="K3948" i="6"/>
  <c r="I2704" i="6"/>
  <c r="H2909" i="6"/>
  <c r="H3114" i="6"/>
  <c r="K3318" i="6"/>
  <c r="K3523" i="6"/>
  <c r="I3728" i="6"/>
  <c r="H3933" i="6"/>
  <c r="H4138" i="6"/>
  <c r="K4342" i="6"/>
  <c r="K4547" i="6"/>
  <c r="I4752" i="6"/>
  <c r="H4957" i="6"/>
  <c r="H2663" i="6"/>
  <c r="H2868" i="6"/>
  <c r="K3072" i="6"/>
  <c r="K3277" i="6"/>
  <c r="I3482" i="6"/>
  <c r="H3687" i="6"/>
  <c r="H3892" i="6"/>
  <c r="K4096" i="6"/>
  <c r="K4301" i="6"/>
  <c r="H2543" i="6"/>
  <c r="K4181" i="6"/>
  <c r="I3314" i="6"/>
  <c r="K4952" i="6"/>
  <c r="H4111" i="6"/>
  <c r="K3269" i="6"/>
  <c r="H4908" i="6"/>
  <c r="K4040" i="6"/>
  <c r="I2588" i="6"/>
  <c r="H2793" i="6"/>
  <c r="H2998" i="6"/>
  <c r="K3202" i="6"/>
  <c r="K3407" i="6"/>
  <c r="I3612" i="6"/>
  <c r="H3817" i="6"/>
  <c r="H4022" i="6"/>
  <c r="K4226" i="6"/>
  <c r="K4431" i="6"/>
  <c r="I4636" i="6"/>
  <c r="H4841" i="6"/>
  <c r="J2635" i="6"/>
  <c r="J2763" i="6"/>
  <c r="J2891" i="6"/>
  <c r="J3019" i="6"/>
  <c r="J3147" i="6"/>
  <c r="J3275" i="6"/>
  <c r="J3403" i="6"/>
  <c r="J3531" i="6"/>
  <c r="I3285" i="6"/>
  <c r="I3413" i="6"/>
  <c r="I3541" i="6"/>
  <c r="I3669" i="6"/>
  <c r="I3797" i="6"/>
  <c r="I3925" i="6"/>
  <c r="I4053" i="6"/>
  <c r="I4181" i="6"/>
  <c r="I4309" i="6"/>
  <c r="I4437" i="6"/>
  <c r="I4565" i="6"/>
  <c r="I4693" i="6"/>
  <c r="I4821" i="6"/>
  <c r="I4949" i="6"/>
  <c r="J2577" i="6"/>
  <c r="J2705" i="6"/>
  <c r="J2833" i="6"/>
  <c r="H4993" i="6"/>
  <c r="H2696" i="6"/>
  <c r="K2900" i="6"/>
  <c r="K3105" i="6"/>
  <c r="I3310" i="6"/>
  <c r="H3515" i="6"/>
  <c r="H3720" i="6"/>
  <c r="K3924" i="6"/>
  <c r="K4129" i="6"/>
  <c r="I4334" i="6"/>
  <c r="H4179" i="6"/>
  <c r="H4384" i="6"/>
  <c r="K4588" i="6"/>
  <c r="K4793" i="6"/>
  <c r="I4998" i="6"/>
  <c r="H2701" i="6"/>
  <c r="H2906" i="6"/>
  <c r="K3110" i="6"/>
  <c r="K3315" i="6"/>
  <c r="I3520" i="6"/>
  <c r="H3725" i="6"/>
  <c r="H3930" i="6"/>
  <c r="K4134" i="6"/>
  <c r="K4339" i="6"/>
  <c r="I4544" i="6"/>
  <c r="H4749" i="6"/>
  <c r="H4954" i="6"/>
  <c r="H2660" i="6"/>
  <c r="K2864" i="6"/>
  <c r="K3069" i="6"/>
  <c r="I3274" i="6"/>
  <c r="K2650" i="6"/>
  <c r="K3881" i="6"/>
  <c r="J2868" i="6"/>
  <c r="H3849" i="6"/>
  <c r="J4452" i="6"/>
  <c r="I3457" i="6"/>
  <c r="K4590" i="6"/>
  <c r="I4705" i="6"/>
  <c r="H2572" i="6"/>
  <c r="H4736" i="6"/>
  <c r="H4079" i="6"/>
  <c r="I2986" i="6"/>
  <c r="I2914" i="6"/>
  <c r="K4868" i="6"/>
  <c r="H3268" i="6"/>
  <c r="K3698" i="6"/>
  <c r="K4476" i="6"/>
  <c r="J3018" i="6"/>
  <c r="J4314" i="6"/>
  <c r="H3773" i="6"/>
  <c r="H3536" i="6"/>
  <c r="K3235" i="6"/>
  <c r="K3167" i="6"/>
  <c r="H4047" i="6"/>
  <c r="H4063" i="6"/>
  <c r="H4249" i="6"/>
  <c r="I2614" i="6"/>
  <c r="H4015" i="6"/>
  <c r="K4274" i="6"/>
  <c r="I3903" i="6"/>
  <c r="I4415" i="6"/>
  <c r="I4927" i="6"/>
  <c r="J4938" i="6"/>
  <c r="I2949" i="6"/>
  <c r="I4720" i="6"/>
  <c r="K3040" i="6"/>
  <c r="K3877" i="6"/>
  <c r="K2965" i="6"/>
  <c r="H3107" i="6"/>
  <c r="K4361" i="6"/>
  <c r="K2569" i="6"/>
  <c r="I3506" i="6"/>
  <c r="J3645" i="6"/>
  <c r="J4157" i="6"/>
  <c r="J4669" i="6"/>
  <c r="H2973" i="6"/>
  <c r="I3792" i="6"/>
  <c r="K4611" i="6"/>
  <c r="H2932" i="6"/>
  <c r="H3751" i="6"/>
  <c r="I4570" i="6"/>
  <c r="H3911" i="6"/>
  <c r="I4730" i="6"/>
  <c r="K3047" i="6"/>
  <c r="K3866" i="6"/>
  <c r="H4686" i="6"/>
  <c r="I3324" i="6"/>
  <c r="K4143" i="6"/>
  <c r="K4962" i="6"/>
  <c r="H3283" i="6"/>
  <c r="I4102" i="6"/>
  <c r="I3472" i="6"/>
  <c r="K4291" i="6"/>
  <c r="H2612" i="6"/>
  <c r="H3431" i="6"/>
  <c r="I4250" i="6"/>
  <c r="H4543" i="6"/>
  <c r="H3631" i="6"/>
  <c r="K3151" i="6"/>
  <c r="H3945" i="6"/>
  <c r="H4406" i="6"/>
  <c r="J2603" i="6"/>
  <c r="J2971" i="6"/>
  <c r="J3259" i="6"/>
  <c r="J3627" i="6"/>
  <c r="I3621" i="6"/>
  <c r="I3909" i="6"/>
  <c r="I4277" i="6"/>
  <c r="I4645" i="6"/>
  <c r="I4933" i="6"/>
  <c r="J2801" i="6"/>
  <c r="H2824" i="6"/>
  <c r="K3284" i="6"/>
  <c r="K3873" i="6"/>
  <c r="K4308" i="6"/>
  <c r="I4358" i="6"/>
  <c r="H4768" i="6"/>
  <c r="K2675" i="6"/>
  <c r="H3085" i="6"/>
  <c r="K3494" i="6"/>
  <c r="I3904" i="6"/>
  <c r="H4314" i="6"/>
  <c r="K4723" i="6"/>
  <c r="I2634" i="6"/>
  <c r="H3044" i="6"/>
  <c r="K3453" i="6"/>
  <c r="K4685" i="6"/>
  <c r="H4967" i="6"/>
  <c r="H2670" i="6"/>
  <c r="K2874" i="6"/>
  <c r="K3079" i="6"/>
  <c r="I3284" i="6"/>
  <c r="H3489" i="6"/>
  <c r="H3694" i="6"/>
  <c r="K3898" i="6"/>
  <c r="K4103" i="6"/>
  <c r="I4308" i="6"/>
  <c r="H4513" i="6"/>
  <c r="H4718" i="6"/>
  <c r="K4922" i="6"/>
  <c r="K2625" i="6"/>
  <c r="I2830" i="6"/>
  <c r="H3035" i="6"/>
  <c r="H3240" i="6"/>
  <c r="K3444" i="6"/>
  <c r="H4918" i="6"/>
  <c r="H2624" i="6"/>
  <c r="K2828" i="6"/>
  <c r="K3033" i="6"/>
  <c r="I3238" i="6"/>
  <c r="H3443" i="6"/>
  <c r="H3648" i="6"/>
  <c r="K3852" i="6"/>
  <c r="K4057" i="6"/>
  <c r="I4262" i="6"/>
  <c r="H4467" i="6"/>
  <c r="H4672" i="6"/>
  <c r="K4876" i="6"/>
  <c r="H2554" i="6"/>
  <c r="K2758" i="6"/>
  <c r="K2963" i="6"/>
  <c r="I3168" i="6"/>
  <c r="H3373" i="6"/>
  <c r="H3578" i="6"/>
  <c r="K3782" i="6"/>
  <c r="K3987" i="6"/>
  <c r="I4192" i="6"/>
  <c r="H4397" i="6"/>
  <c r="J3739" i="6"/>
  <c r="J3867" i="6"/>
  <c r="J3995" i="6"/>
  <c r="J4123" i="6"/>
  <c r="J4251" i="6"/>
  <c r="J4379" i="6"/>
  <c r="J4507" i="6"/>
  <c r="J4635" i="6"/>
  <c r="J4763" i="6"/>
  <c r="J4891" i="6"/>
  <c r="J2977" i="6"/>
  <c r="J3105" i="6"/>
  <c r="J3233" i="6"/>
  <c r="J3361" i="6"/>
  <c r="J3489" i="6"/>
  <c r="J3617" i="6"/>
  <c r="J3745" i="6"/>
  <c r="J3873" i="6"/>
  <c r="J4001" i="6"/>
  <c r="J4129" i="6"/>
  <c r="J4257" i="6"/>
  <c r="K3581" i="6"/>
  <c r="I3786" i="6"/>
  <c r="H3991" i="6"/>
  <c r="H4196" i="6"/>
  <c r="K4400" i="6"/>
  <c r="K4605" i="6"/>
  <c r="I4810" i="6"/>
  <c r="H2513" i="6"/>
  <c r="H2718" i="6"/>
  <c r="K2922" i="6"/>
  <c r="K3127" i="6"/>
  <c r="I3332" i="6"/>
  <c r="H3537" i="6"/>
  <c r="K3777" i="6"/>
  <c r="I3982" i="6"/>
  <c r="H4187" i="6"/>
  <c r="H4392" i="6"/>
  <c r="K4596" i="6"/>
  <c r="K4801" i="6"/>
  <c r="K2507" i="6"/>
  <c r="I2712" i="6"/>
  <c r="K4550" i="6"/>
  <c r="K4755" i="6"/>
  <c r="I4960" i="6"/>
  <c r="I2666" i="6"/>
  <c r="H2871" i="6"/>
  <c r="H3076" i="6"/>
  <c r="K3280" i="6"/>
  <c r="K3485" i="6"/>
  <c r="I3690" i="6"/>
  <c r="H3895" i="6"/>
  <c r="H4100" i="6"/>
  <c r="K4304" i="6"/>
  <c r="K4509" i="6"/>
  <c r="H4724" i="6"/>
  <c r="K4928" i="6"/>
  <c r="K2631" i="6"/>
  <c r="I2836" i="6"/>
  <c r="H3041" i="6"/>
  <c r="H3246" i="6"/>
  <c r="K3450" i="6"/>
  <c r="K3655" i="6"/>
  <c r="I3860" i="6"/>
  <c r="H4065" i="6"/>
  <c r="H4270" i="6"/>
  <c r="K4474" i="6"/>
  <c r="K4679" i="6"/>
  <c r="I4884" i="6"/>
  <c r="H2587" i="6"/>
  <c r="H2792" i="6"/>
  <c r="K2996" i="6"/>
  <c r="K3201" i="6"/>
  <c r="I3406" i="6"/>
  <c r="H3611" i="6"/>
  <c r="H3816" i="6"/>
  <c r="K4020" i="6"/>
  <c r="K4692" i="6"/>
  <c r="K4897" i="6"/>
  <c r="K2603" i="6"/>
  <c r="I2808" i="6"/>
  <c r="H3013" i="6"/>
  <c r="H3218" i="6"/>
  <c r="K3422" i="6"/>
  <c r="K3627" i="6"/>
  <c r="I3832" i="6"/>
  <c r="H4037" i="6"/>
  <c r="H4242" i="6"/>
  <c r="H3742" i="6"/>
  <c r="K3946" i="6"/>
  <c r="K4151" i="6"/>
  <c r="I4356" i="6"/>
  <c r="H4561" i="6"/>
  <c r="H4766" i="6"/>
  <c r="K4970" i="6"/>
  <c r="K2673" i="6"/>
  <c r="I2878" i="6"/>
  <c r="H3083" i="6"/>
  <c r="H3288" i="6"/>
  <c r="K3492" i="6"/>
  <c r="K3697" i="6"/>
  <c r="I3902" i="6"/>
  <c r="H4107" i="6"/>
  <c r="H4312" i="6"/>
  <c r="K4516" i="6"/>
  <c r="K4721" i="6"/>
  <c r="K2891" i="6"/>
  <c r="I3096" i="6"/>
  <c r="H3301" i="6"/>
  <c r="H3506" i="6"/>
  <c r="K3710" i="6"/>
  <c r="K3915" i="6"/>
  <c r="I4120" i="6"/>
  <c r="H4325" i="6"/>
  <c r="H4530" i="6"/>
  <c r="H4791" i="6"/>
  <c r="H4996" i="6"/>
  <c r="K2698" i="6"/>
  <c r="K2903" i="6"/>
  <c r="I3108" i="6"/>
  <c r="H3313" i="6"/>
  <c r="H3518" i="6"/>
  <c r="K3722" i="6"/>
  <c r="K3927" i="6"/>
  <c r="I4132" i="6"/>
  <c r="H4337" i="6"/>
  <c r="H4542" i="6"/>
  <c r="K4746" i="6"/>
  <c r="K4951" i="6"/>
  <c r="I2654" i="6"/>
  <c r="H2859" i="6"/>
  <c r="H3064" i="6"/>
  <c r="K3268" i="6"/>
  <c r="K3473" i="6"/>
  <c r="I3678" i="6"/>
  <c r="H3883" i="6"/>
  <c r="H4072" i="6"/>
  <c r="K4276" i="6"/>
  <c r="K4481" i="6"/>
  <c r="I4686" i="6"/>
  <c r="H4891" i="6"/>
  <c r="H2597" i="6"/>
  <c r="H2802" i="6"/>
  <c r="K3006" i="6"/>
  <c r="K3211" i="6"/>
  <c r="I3416" i="6"/>
  <c r="H3621" i="6"/>
  <c r="H3826" i="6"/>
  <c r="K4030" i="6"/>
  <c r="K4235" i="6"/>
  <c r="I4440" i="6"/>
  <c r="H4645" i="6"/>
  <c r="H4850" i="6"/>
  <c r="J2536" i="6"/>
  <c r="J2664" i="6"/>
  <c r="J2792" i="6"/>
  <c r="J2920" i="6"/>
  <c r="J3048" i="6"/>
  <c r="K4446" i="6"/>
  <c r="K4651" i="6"/>
  <c r="I4856" i="6"/>
  <c r="J2540" i="6"/>
  <c r="J2668" i="6"/>
  <c r="J2796" i="6"/>
  <c r="J2924" i="6"/>
  <c r="J3052" i="6"/>
  <c r="J3180" i="6"/>
  <c r="J3308" i="6"/>
  <c r="J3436" i="6"/>
  <c r="J3564" i="6"/>
  <c r="J3692" i="6"/>
  <c r="J3820" i="6"/>
  <c r="J3948" i="6"/>
  <c r="J4076" i="6"/>
  <c r="K4321" i="6"/>
  <c r="H2888" i="6"/>
  <c r="K3106" i="6"/>
  <c r="H2707" i="6"/>
  <c r="J4596" i="6"/>
  <c r="I4065" i="6"/>
  <c r="J2966" i="6"/>
  <c r="J2573" i="6"/>
  <c r="K4005" i="6"/>
  <c r="H2874" i="6"/>
  <c r="K2703" i="6"/>
  <c r="H3703" i="6"/>
  <c r="H3113" i="6"/>
  <c r="I3752" i="6"/>
  <c r="I3882" i="6"/>
  <c r="H3878" i="6"/>
  <c r="H4656" i="6"/>
  <c r="J3034" i="6"/>
  <c r="J4378" i="6"/>
  <c r="H3901" i="6"/>
  <c r="K3689" i="6"/>
  <c r="H3338" i="6"/>
  <c r="I3244" i="6"/>
  <c r="H4252" i="6"/>
  <c r="K4677" i="6"/>
  <c r="I4300" i="6"/>
  <c r="H2691" i="6"/>
  <c r="I4834" i="6"/>
  <c r="H4326" i="6"/>
  <c r="I3919" i="6"/>
  <c r="I4431" i="6"/>
  <c r="I4943" i="6"/>
  <c r="J4954" i="6"/>
  <c r="I2965" i="6"/>
  <c r="H4746" i="6"/>
  <c r="I3066" i="6"/>
  <c r="I4082" i="6"/>
  <c r="I3170" i="6"/>
  <c r="I3158" i="6"/>
  <c r="H4387" i="6"/>
  <c r="K2620" i="6"/>
  <c r="H3711" i="6"/>
  <c r="J3661" i="6"/>
  <c r="J4173" i="6"/>
  <c r="J4685" i="6"/>
  <c r="K2998" i="6"/>
  <c r="H3818" i="6"/>
  <c r="H4637" i="6"/>
  <c r="K2957" i="6"/>
  <c r="K3776" i="6"/>
  <c r="H4596" i="6"/>
  <c r="K3936" i="6"/>
  <c r="H4756" i="6"/>
  <c r="H3073" i="6"/>
  <c r="I3892" i="6"/>
  <c r="K4711" i="6"/>
  <c r="H3350" i="6"/>
  <c r="H4169" i="6"/>
  <c r="I4988" i="6"/>
  <c r="K3308" i="6"/>
  <c r="K2678" i="6"/>
  <c r="H3498" i="6"/>
  <c r="H4317" i="6"/>
  <c r="K2637" i="6"/>
  <c r="K3456" i="6"/>
  <c r="H4276" i="6"/>
  <c r="H4748" i="6"/>
  <c r="H3836" i="6"/>
  <c r="H3177" i="6"/>
  <c r="K3970" i="6"/>
  <c r="K4559" i="6"/>
  <c r="J2619" i="6"/>
  <c r="J2987" i="6"/>
  <c r="J3355" i="6"/>
  <c r="J4973" i="6"/>
  <c r="I3637" i="6"/>
  <c r="I4005" i="6"/>
  <c r="I4293" i="6"/>
  <c r="I4661" i="6"/>
  <c r="J2529" i="6"/>
  <c r="J2817" i="6"/>
  <c r="K2849" i="6"/>
  <c r="I3438" i="6"/>
  <c r="H3899" i="6"/>
  <c r="K4436" i="6"/>
  <c r="I4486" i="6"/>
  <c r="H4896" i="6"/>
  <c r="K2803" i="6"/>
  <c r="H3213" i="6"/>
  <c r="K3622" i="6"/>
  <c r="I4032" i="6"/>
  <c r="H4442" i="6"/>
  <c r="K4851" i="6"/>
  <c r="I2762" i="6"/>
  <c r="H3172" i="6"/>
  <c r="K4429" i="6"/>
  <c r="K4736" i="6"/>
  <c r="K4992" i="6"/>
  <c r="K2695" i="6"/>
  <c r="I2900" i="6"/>
  <c r="H3105" i="6"/>
  <c r="H3310" i="6"/>
  <c r="K3514" i="6"/>
  <c r="K3719" i="6"/>
  <c r="I3924" i="6"/>
  <c r="H4129" i="6"/>
  <c r="H4334" i="6"/>
  <c r="K4538" i="6"/>
  <c r="K4743" i="6"/>
  <c r="I4948" i="6"/>
  <c r="H2651" i="6"/>
  <c r="H2856" i="6"/>
  <c r="K3060" i="6"/>
  <c r="K3265" i="6"/>
  <c r="I3470" i="6"/>
  <c r="K4943" i="6"/>
  <c r="K2649" i="6"/>
  <c r="I2854" i="6"/>
  <c r="H3059" i="6"/>
  <c r="H3264" i="6"/>
  <c r="K3468" i="6"/>
  <c r="K3673" i="6"/>
  <c r="I3878" i="6"/>
  <c r="H4083" i="6"/>
  <c r="H4288" i="6"/>
  <c r="K4492" i="6"/>
  <c r="K4697" i="6"/>
  <c r="I4902" i="6"/>
  <c r="K2579" i="6"/>
  <c r="I2784" i="6"/>
  <c r="H2989" i="6"/>
  <c r="H3194" i="6"/>
  <c r="K3398" i="6"/>
  <c r="K3603" i="6"/>
  <c r="I3808" i="6"/>
  <c r="H4013" i="6"/>
  <c r="H4218" i="6"/>
  <c r="K4422" i="6"/>
  <c r="J3755" i="6"/>
  <c r="J3883" i="6"/>
  <c r="J4011" i="6"/>
  <c r="J4139" i="6"/>
  <c r="J4267" i="6"/>
  <c r="J4395" i="6"/>
  <c r="J4523" i="6"/>
  <c r="J4651" i="6"/>
  <c r="J4779" i="6"/>
  <c r="J4907" i="6"/>
  <c r="J2993" i="6"/>
  <c r="J3121" i="6"/>
  <c r="J3249" i="6"/>
  <c r="J3377" i="6"/>
  <c r="J3505" i="6"/>
  <c r="J3633" i="6"/>
  <c r="J3761" i="6"/>
  <c r="J3889" i="6"/>
  <c r="J4017" i="6"/>
  <c r="J4145" i="6"/>
  <c r="J4273" i="6"/>
  <c r="H3607" i="6"/>
  <c r="H3812" i="6"/>
  <c r="K4016" i="6"/>
  <c r="K4221" i="6"/>
  <c r="I4426" i="6"/>
  <c r="H4631" i="6"/>
  <c r="H4836" i="6"/>
  <c r="K2538" i="6"/>
  <c r="K2743" i="6"/>
  <c r="I2948" i="6"/>
  <c r="H3153" i="6"/>
  <c r="H3358" i="6"/>
  <c r="I3598" i="6"/>
  <c r="H3803" i="6"/>
  <c r="H4008" i="6"/>
  <c r="K4212" i="6"/>
  <c r="K4417" i="6"/>
  <c r="I4622" i="6"/>
  <c r="H4827" i="6"/>
  <c r="H2533" i="6"/>
  <c r="H2738" i="6"/>
  <c r="I4576" i="6"/>
  <c r="H4781" i="6"/>
  <c r="H4986" i="6"/>
  <c r="H2692" i="6"/>
  <c r="K2896" i="6"/>
  <c r="K3101" i="6"/>
  <c r="I3306" i="6"/>
  <c r="H3511" i="6"/>
  <c r="H3716" i="6"/>
  <c r="K3920" i="6"/>
  <c r="K4125" i="6"/>
  <c r="I4330" i="6"/>
  <c r="H4535" i="6"/>
  <c r="K4749" i="6"/>
  <c r="I4954" i="6"/>
  <c r="H2657" i="6"/>
  <c r="H2862" i="6"/>
  <c r="K3066" i="6"/>
  <c r="K3271" i="6"/>
  <c r="I3476" i="6"/>
  <c r="H3681" i="6"/>
  <c r="H3886" i="6"/>
  <c r="K4090" i="6"/>
  <c r="K4295" i="6"/>
  <c r="I4500" i="6"/>
  <c r="H4705" i="6"/>
  <c r="H4910" i="6"/>
  <c r="K2612" i="6"/>
  <c r="K2817" i="6"/>
  <c r="I3022" i="6"/>
  <c r="H3227" i="6"/>
  <c r="H3432" i="6"/>
  <c r="K3636" i="6"/>
  <c r="K3841" i="6"/>
  <c r="K4513" i="6"/>
  <c r="I4718" i="6"/>
  <c r="H4923" i="6"/>
  <c r="H2629" i="6"/>
  <c r="H2834" i="6"/>
  <c r="K3038" i="6"/>
  <c r="K3243" i="6"/>
  <c r="I3448" i="6"/>
  <c r="H3653" i="6"/>
  <c r="H3858" i="6"/>
  <c r="K4062" i="6"/>
  <c r="K3562" i="6"/>
  <c r="K3767" i="6"/>
  <c r="I3972" i="6"/>
  <c r="H4177" i="6"/>
  <c r="H4382" i="6"/>
  <c r="K4586" i="6"/>
  <c r="K4791" i="6"/>
  <c r="I4996" i="6"/>
  <c r="H2699" i="6"/>
  <c r="H2904" i="6"/>
  <c r="K3108" i="6"/>
  <c r="K3313" i="6"/>
  <c r="I3518" i="6"/>
  <c r="H3723" i="6"/>
  <c r="H3928" i="6"/>
  <c r="K4132" i="6"/>
  <c r="K4337" i="6"/>
  <c r="I4542" i="6"/>
  <c r="H4747" i="6"/>
  <c r="H2917" i="6"/>
  <c r="H3122" i="6"/>
  <c r="K3326" i="6"/>
  <c r="K3531" i="6"/>
  <c r="I3736" i="6"/>
  <c r="H3941" i="6"/>
  <c r="H4146" i="6"/>
  <c r="K4350" i="6"/>
  <c r="K4555" i="6"/>
  <c r="K4816" i="6"/>
  <c r="K2519" i="6"/>
  <c r="I2724" i="6"/>
  <c r="H2929" i="6"/>
  <c r="H3134" i="6"/>
  <c r="K3338" i="6"/>
  <c r="K3543" i="6"/>
  <c r="I3748" i="6"/>
  <c r="H3953" i="6"/>
  <c r="H4158" i="6"/>
  <c r="K4362" i="6"/>
  <c r="K4567" i="6"/>
  <c r="I4772" i="6"/>
  <c r="H4977" i="6"/>
  <c r="H2680" i="6"/>
  <c r="K2884" i="6"/>
  <c r="K3089" i="6"/>
  <c r="I3294" i="6"/>
  <c r="H3499" i="6"/>
  <c r="H3704" i="6"/>
  <c r="K3908" i="6"/>
  <c r="K4097" i="6"/>
  <c r="I4302" i="6"/>
  <c r="H4507" i="6"/>
  <c r="H4712" i="6"/>
  <c r="K4916" i="6"/>
  <c r="K2622" i="6"/>
  <c r="K2827" i="6"/>
  <c r="I3032" i="6"/>
  <c r="H3237" i="6"/>
  <c r="H3442" i="6"/>
  <c r="K3646" i="6"/>
  <c r="K3851" i="6"/>
  <c r="I4056" i="6"/>
  <c r="H4261" i="6"/>
  <c r="H4466" i="6"/>
  <c r="K4670" i="6"/>
  <c r="K4875" i="6"/>
  <c r="J2552" i="6"/>
  <c r="J2680" i="6"/>
  <c r="J2808" i="6"/>
  <c r="J2936" i="6"/>
  <c r="K4267" i="6"/>
  <c r="I4472" i="6"/>
  <c r="H4677" i="6"/>
  <c r="H4882" i="6"/>
  <c r="J2556" i="6"/>
  <c r="J2684" i="6"/>
  <c r="J2812" i="6"/>
  <c r="J2940" i="6"/>
  <c r="J3068" i="6"/>
  <c r="J3196" i="6"/>
  <c r="J3324" i="6"/>
  <c r="J3452" i="6"/>
  <c r="J3580" i="6"/>
  <c r="J3708" i="6"/>
  <c r="J3836" i="6"/>
  <c r="J3964" i="6"/>
  <c r="J4092" i="6"/>
  <c r="J4220" i="6"/>
  <c r="J4348" i="6"/>
  <c r="H2530" i="6"/>
  <c r="K2734" i="6"/>
  <c r="K2939" i="6"/>
  <c r="I3144" i="6"/>
  <c r="H3349" i="6"/>
  <c r="H3554" i="6"/>
  <c r="K3758" i="6"/>
  <c r="K3963" i="6"/>
  <c r="I4168" i="6"/>
  <c r="H4373" i="6"/>
  <c r="H4578" i="6"/>
  <c r="K4782" i="6"/>
  <c r="K4987" i="6"/>
  <c r="J2622" i="6"/>
  <c r="J2750" i="6"/>
  <c r="J2878" i="6"/>
  <c r="J3006" i="6"/>
  <c r="J3134" i="6"/>
  <c r="I4632" i="6"/>
  <c r="H4837" i="6"/>
  <c r="J2528" i="6"/>
  <c r="J2656" i="6"/>
  <c r="J2784" i="6"/>
  <c r="J2912" i="6"/>
  <c r="J3040" i="6"/>
  <c r="J3168" i="6"/>
  <c r="J3296" i="6"/>
  <c r="J3424" i="6"/>
  <c r="I3200" i="6"/>
  <c r="I2796" i="6"/>
  <c r="H3864" i="6"/>
  <c r="H4890" i="6"/>
  <c r="I2639" i="6"/>
  <c r="J2710" i="6"/>
  <c r="I2785" i="6"/>
  <c r="J2845" i="6"/>
  <c r="K4165" i="6"/>
  <c r="K2704" i="6"/>
  <c r="K3829" i="6"/>
  <c r="K3786" i="6"/>
  <c r="I3814" i="6"/>
  <c r="K3464" i="6"/>
  <c r="I3812" i="6"/>
  <c r="H4518" i="6"/>
  <c r="I4008" i="6"/>
  <c r="J3370" i="6"/>
  <c r="I3372" i="6"/>
  <c r="I4208" i="6"/>
  <c r="H4227" i="6"/>
  <c r="H3660" i="6"/>
  <c r="H4038" i="6"/>
  <c r="I3794" i="6"/>
  <c r="K2610" i="6"/>
  <c r="K4786" i="6"/>
  <c r="H3071" i="6"/>
  <c r="K2943" i="6"/>
  <c r="H4710" i="6"/>
  <c r="I4031" i="6"/>
  <c r="I4543" i="6"/>
  <c r="J4554" i="6"/>
  <c r="I2565" i="6"/>
  <c r="I3077" i="6"/>
  <c r="H4925" i="6"/>
  <c r="K3973" i="6"/>
  <c r="H3036" i="6"/>
  <c r="H4604" i="6"/>
  <c r="K3516" i="6"/>
  <c r="I4566" i="6"/>
  <c r="H2979" i="6"/>
  <c r="H2639" i="6"/>
  <c r="J3773" i="6"/>
  <c r="J4285" i="6"/>
  <c r="J4797" i="6"/>
  <c r="H3178" i="6"/>
  <c r="H3997" i="6"/>
  <c r="I4816" i="6"/>
  <c r="K3136" i="6"/>
  <c r="H3956" i="6"/>
  <c r="K3296" i="6"/>
  <c r="H4116" i="6"/>
  <c r="H4935" i="6"/>
  <c r="I3252" i="6"/>
  <c r="K4071" i="6"/>
  <c r="K4890" i="6"/>
  <c r="H3529" i="6"/>
  <c r="I4348" i="6"/>
  <c r="K2668" i="6"/>
  <c r="H3488" i="6"/>
  <c r="H2858" i="6"/>
  <c r="H3677" i="6"/>
  <c r="I4496" i="6"/>
  <c r="K2816" i="6"/>
  <c r="H3636" i="6"/>
  <c r="H4639" i="6"/>
  <c r="K3701" i="6"/>
  <c r="H2537" i="6"/>
  <c r="I3356" i="6"/>
  <c r="I3996" i="6"/>
  <c r="H4585" i="6"/>
  <c r="J2715" i="6"/>
  <c r="J3003" i="6"/>
  <c r="J3371" i="6"/>
  <c r="I3365" i="6"/>
  <c r="I3653" i="6"/>
  <c r="I4021" i="6"/>
  <c r="I4389" i="6"/>
  <c r="I4677" i="6"/>
  <c r="J2545" i="6"/>
  <c r="J2913" i="6"/>
  <c r="H2875" i="6"/>
  <c r="H3464" i="6"/>
  <c r="K4052" i="6"/>
  <c r="I4462" i="6"/>
  <c r="H4512" i="6"/>
  <c r="K4921" i="6"/>
  <c r="H2829" i="6"/>
  <c r="K3238" i="6"/>
  <c r="I3648" i="6"/>
  <c r="H4058" i="6"/>
  <c r="K4467" i="6"/>
  <c r="H4877" i="6"/>
  <c r="H2788" i="6"/>
  <c r="K3197" i="6"/>
  <c r="K4480" i="6"/>
  <c r="I4762" i="6"/>
  <c r="I2516" i="6"/>
  <c r="H2721" i="6"/>
  <c r="H2926" i="6"/>
  <c r="K3130" i="6"/>
  <c r="K3335" i="6"/>
  <c r="I3540" i="6"/>
  <c r="H3745" i="6"/>
  <c r="H3950" i="6"/>
  <c r="K4154" i="6"/>
  <c r="K4359" i="6"/>
  <c r="I4564" i="6"/>
  <c r="H4769" i="6"/>
  <c r="H4974" i="6"/>
  <c r="K2676" i="6"/>
  <c r="K2881" i="6"/>
  <c r="I3086" i="6"/>
  <c r="H3291" i="6"/>
  <c r="H3496" i="6"/>
  <c r="H4969" i="6"/>
  <c r="H2675" i="6"/>
  <c r="H2880" i="6"/>
  <c r="K3084" i="6"/>
  <c r="K3289" i="6"/>
  <c r="I3494" i="6"/>
  <c r="H3699" i="6"/>
  <c r="H3904" i="6"/>
  <c r="K4108" i="6"/>
  <c r="K4313" i="6"/>
  <c r="I4518" i="6"/>
  <c r="H4723" i="6"/>
  <c r="H4928" i="6"/>
  <c r="H2605" i="6"/>
  <c r="H2810" i="6"/>
  <c r="K3014" i="6"/>
  <c r="K3219" i="6"/>
  <c r="I3424" i="6"/>
  <c r="H3629" i="6"/>
  <c r="H3834" i="6"/>
  <c r="K4038" i="6"/>
  <c r="K4243" i="6"/>
  <c r="J3643" i="6"/>
  <c r="J3771" i="6"/>
  <c r="J3899" i="6"/>
  <c r="J4027" i="6"/>
  <c r="J4155" i="6"/>
  <c r="J4283" i="6"/>
  <c r="J4411" i="6"/>
  <c r="J4539" i="6"/>
  <c r="J4667" i="6"/>
  <c r="J4795" i="6"/>
  <c r="J4923" i="6"/>
  <c r="J3009" i="6"/>
  <c r="J3137" i="6"/>
  <c r="J3265" i="6"/>
  <c r="J3393" i="6"/>
  <c r="J3521" i="6"/>
  <c r="J3649" i="6"/>
  <c r="J3777" i="6"/>
  <c r="J3905" i="6"/>
  <c r="J4033" i="6"/>
  <c r="J4161" i="6"/>
  <c r="J4289" i="6"/>
  <c r="K3632" i="6"/>
  <c r="K3837" i="6"/>
  <c r="I4042" i="6"/>
  <c r="H4247" i="6"/>
  <c r="H4452" i="6"/>
  <c r="K4656" i="6"/>
  <c r="K4861" i="6"/>
  <c r="I2564" i="6"/>
  <c r="H2769" i="6"/>
  <c r="H2974" i="6"/>
  <c r="K3178" i="6"/>
  <c r="K3383" i="6"/>
  <c r="H3624" i="6"/>
  <c r="K3828" i="6"/>
  <c r="K4033" i="6"/>
  <c r="I4238" i="6"/>
  <c r="H4443" i="6"/>
  <c r="H4648" i="6"/>
  <c r="K4852" i="6"/>
  <c r="K2558" i="6"/>
  <c r="K2763" i="6"/>
  <c r="H4602" i="6"/>
  <c r="K4806" i="6"/>
  <c r="K2512" i="6"/>
  <c r="K2717" i="6"/>
  <c r="I2922" i="6"/>
  <c r="H3127" i="6"/>
  <c r="H3332" i="6"/>
  <c r="K3536" i="6"/>
  <c r="K3741" i="6"/>
  <c r="I3946" i="6"/>
  <c r="H4151" i="6"/>
  <c r="H4356" i="6"/>
  <c r="K4560" i="6"/>
  <c r="H4775" i="6"/>
  <c r="H4980" i="6"/>
  <c r="K2682" i="6"/>
  <c r="K2887" i="6"/>
  <c r="I3092" i="6"/>
  <c r="H3297" i="6"/>
  <c r="H3502" i="6"/>
  <c r="K3706" i="6"/>
  <c r="K3911" i="6"/>
  <c r="I4116" i="6"/>
  <c r="H4321" i="6"/>
  <c r="H4526" i="6"/>
  <c r="K4730" i="6"/>
  <c r="K4935" i="6"/>
  <c r="I2638" i="6"/>
  <c r="H2843" i="6"/>
  <c r="H3048" i="6"/>
  <c r="K3252" i="6"/>
  <c r="K3457" i="6"/>
  <c r="I3662" i="6"/>
  <c r="H3867" i="6"/>
  <c r="H4539" i="6"/>
  <c r="H4744" i="6"/>
  <c r="K4948" i="6"/>
  <c r="K2654" i="6"/>
  <c r="K2859" i="6"/>
  <c r="I3064" i="6"/>
  <c r="H3269" i="6"/>
  <c r="H3474" i="6"/>
  <c r="K3678" i="6"/>
  <c r="K3883" i="6"/>
  <c r="I4088" i="6"/>
  <c r="I3588" i="6"/>
  <c r="H3793" i="6"/>
  <c r="H3998" i="6"/>
  <c r="K4202" i="6"/>
  <c r="K4407" i="6"/>
  <c r="I4612" i="6"/>
  <c r="H4817" i="6"/>
  <c r="H2520" i="6"/>
  <c r="K2724" i="6"/>
  <c r="K2929" i="6"/>
  <c r="I3134" i="6"/>
  <c r="H3339" i="6"/>
  <c r="H3544" i="6"/>
  <c r="K3748" i="6"/>
  <c r="K3953" i="6"/>
  <c r="I4158" i="6"/>
  <c r="H4363" i="6"/>
  <c r="H4568" i="6"/>
  <c r="K4772" i="6"/>
  <c r="K2942" i="6"/>
  <c r="K3147" i="6"/>
  <c r="I3352" i="6"/>
  <c r="H3557" i="6"/>
  <c r="H3762" i="6"/>
  <c r="K3966" i="6"/>
  <c r="K4171" i="6"/>
  <c r="I4376" i="6"/>
  <c r="H4581" i="6"/>
  <c r="I4842" i="6"/>
  <c r="H2545" i="6"/>
  <c r="H2750" i="6"/>
  <c r="K2954" i="6"/>
  <c r="K3159" i="6"/>
  <c r="I3364" i="6"/>
  <c r="H3569" i="6"/>
  <c r="H3774" i="6"/>
  <c r="K3978" i="6"/>
  <c r="K4183" i="6"/>
  <c r="I4388" i="6"/>
  <c r="H4593" i="6"/>
  <c r="H4798" i="6"/>
  <c r="K5002" i="6"/>
  <c r="K2705" i="6"/>
  <c r="I2910" i="6"/>
  <c r="H3115" i="6"/>
  <c r="H3320" i="6"/>
  <c r="K3524" i="6"/>
  <c r="K3729" i="6"/>
  <c r="I3934" i="6"/>
  <c r="H4123" i="6"/>
  <c r="H4328" i="6"/>
  <c r="K4532" i="6"/>
  <c r="K4737" i="6"/>
  <c r="I4942" i="6"/>
  <c r="I2648" i="6"/>
  <c r="H2853" i="6"/>
  <c r="H3058" i="6"/>
  <c r="K3262" i="6"/>
  <c r="K3467" i="6"/>
  <c r="I3672" i="6"/>
  <c r="H3877" i="6"/>
  <c r="H4082" i="6"/>
  <c r="K4286" i="6"/>
  <c r="K4491" i="6"/>
  <c r="I4696" i="6"/>
  <c r="H4901" i="6"/>
  <c r="J2568" i="6"/>
  <c r="J2696" i="6"/>
  <c r="J2824" i="6"/>
  <c r="J2952" i="6"/>
  <c r="H4293" i="6"/>
  <c r="H4498" i="6"/>
  <c r="K4702" i="6"/>
  <c r="K4907" i="6"/>
  <c r="J2572" i="6"/>
  <c r="J2700" i="6"/>
  <c r="J2828" i="6"/>
  <c r="J2956" i="6"/>
  <c r="J3084" i="6"/>
  <c r="J3212" i="6"/>
  <c r="J3340" i="6"/>
  <c r="J3468" i="6"/>
  <c r="J3596" i="6"/>
  <c r="J3724" i="6"/>
  <c r="J3852" i="6"/>
  <c r="J3980" i="6"/>
  <c r="K4925" i="6"/>
  <c r="H2685" i="6"/>
  <c r="K2632" i="6"/>
  <c r="K3645" i="6"/>
  <c r="I2783" i="6"/>
  <c r="J3990" i="6"/>
  <c r="I3425" i="6"/>
  <c r="J2957" i="6"/>
  <c r="K3093" i="6"/>
  <c r="H3319" i="6"/>
  <c r="H3055" i="6"/>
  <c r="H4478" i="6"/>
  <c r="H4659" i="6"/>
  <c r="I2962" i="6"/>
  <c r="H4529" i="6"/>
  <c r="H4697" i="6"/>
  <c r="K4187" i="6"/>
  <c r="J3402" i="6"/>
  <c r="H4166" i="6"/>
  <c r="K4310" i="6"/>
  <c r="K4380" i="6"/>
  <c r="K3864" i="6"/>
  <c r="K4114" i="6"/>
  <c r="H4204" i="6"/>
  <c r="H2662" i="6"/>
  <c r="H4838" i="6"/>
  <c r="I3890" i="6"/>
  <c r="K2994" i="6"/>
  <c r="H4761" i="6"/>
  <c r="I4047" i="6"/>
  <c r="I4559" i="6"/>
  <c r="J4570" i="6"/>
  <c r="I2581" i="6"/>
  <c r="I3093" i="6"/>
  <c r="K4950" i="6"/>
  <c r="I4178" i="6"/>
  <c r="K3240" i="6"/>
  <c r="K4808" i="6"/>
  <c r="H3568" i="6"/>
  <c r="H4592" i="6"/>
  <c r="I3030" i="6"/>
  <c r="H2844" i="6"/>
  <c r="J3789" i="6"/>
  <c r="J4301" i="6"/>
  <c r="J4813" i="6"/>
  <c r="K3203" i="6"/>
  <c r="K4022" i="6"/>
  <c r="H4842" i="6"/>
  <c r="I3162" i="6"/>
  <c r="K3981" i="6"/>
  <c r="I3322" i="6"/>
  <c r="K4141" i="6"/>
  <c r="K4960" i="6"/>
  <c r="H3278" i="6"/>
  <c r="H4097" i="6"/>
  <c r="I4916" i="6"/>
  <c r="K3554" i="6"/>
  <c r="H4374" i="6"/>
  <c r="I2694" i="6"/>
  <c r="K3513" i="6"/>
  <c r="K2883" i="6"/>
  <c r="K3702" i="6"/>
  <c r="H4522" i="6"/>
  <c r="I2842" i="6"/>
  <c r="K3661" i="6"/>
  <c r="H4844" i="6"/>
  <c r="I3906" i="6"/>
  <c r="K2562" i="6"/>
  <c r="H3382" i="6"/>
  <c r="H4150" i="6"/>
  <c r="K4610" i="6"/>
  <c r="J2731" i="6"/>
  <c r="J3099" i="6"/>
  <c r="J3387" i="6"/>
  <c r="I3381" i="6"/>
  <c r="I3749" i="6"/>
  <c r="I4037" i="6"/>
  <c r="I4405" i="6"/>
  <c r="I4773" i="6"/>
  <c r="J2561" i="6"/>
  <c r="J2929" i="6"/>
  <c r="K3028" i="6"/>
  <c r="K3489" i="6"/>
  <c r="I4078" i="6"/>
  <c r="H4128" i="6"/>
  <c r="K4537" i="6"/>
  <c r="H4947" i="6"/>
  <c r="K2854" i="6"/>
  <c r="I3264" i="6"/>
  <c r="H3674" i="6"/>
  <c r="K4083" i="6"/>
  <c r="H4493" i="6"/>
  <c r="K4902" i="6"/>
  <c r="K2813" i="6"/>
  <c r="H3223" i="6"/>
  <c r="H4532" i="6"/>
  <c r="H4788" i="6"/>
  <c r="H2542" i="6"/>
  <c r="K2746" i="6"/>
  <c r="K2951" i="6"/>
  <c r="I3156" i="6"/>
  <c r="H3361" i="6"/>
  <c r="H3566" i="6"/>
  <c r="K3770" i="6"/>
  <c r="K3975" i="6"/>
  <c r="I4180" i="6"/>
  <c r="H4385" i="6"/>
  <c r="H4590" i="6"/>
  <c r="K4794" i="6"/>
  <c r="K4999" i="6"/>
  <c r="I2702" i="6"/>
  <c r="H2907" i="6"/>
  <c r="H3112" i="6"/>
  <c r="K3316" i="6"/>
  <c r="K3521" i="6"/>
  <c r="K4994" i="6"/>
  <c r="K2700" i="6"/>
  <c r="K2905" i="6"/>
  <c r="I3110" i="6"/>
  <c r="H3315" i="6"/>
  <c r="H3520" i="6"/>
  <c r="K3724" i="6"/>
  <c r="K3929" i="6"/>
  <c r="I4134" i="6"/>
  <c r="H4339" i="6"/>
  <c r="H4544" i="6"/>
  <c r="K4748" i="6"/>
  <c r="K4953" i="6"/>
  <c r="K2630" i="6"/>
  <c r="K2835" i="6"/>
  <c r="I3040" i="6"/>
  <c r="H3245" i="6"/>
  <c r="H3450" i="6"/>
  <c r="K3654" i="6"/>
  <c r="K3859" i="6"/>
  <c r="I4064" i="6"/>
  <c r="H4269" i="6"/>
  <c r="J3659" i="6"/>
  <c r="J3787" i="6"/>
  <c r="J3915" i="6"/>
  <c r="J4043" i="6"/>
  <c r="J4171" i="6"/>
  <c r="J4299" i="6"/>
  <c r="J4427" i="6"/>
  <c r="J4555" i="6"/>
  <c r="J4683" i="6"/>
  <c r="J4811" i="6"/>
  <c r="J4939" i="6"/>
  <c r="J3025" i="6"/>
  <c r="J3153" i="6"/>
  <c r="J3281" i="6"/>
  <c r="J3409" i="6"/>
  <c r="J3537" i="6"/>
  <c r="J3665" i="6"/>
  <c r="J3793" i="6"/>
  <c r="J3921" i="6"/>
  <c r="J4049" i="6"/>
  <c r="J4177" i="6"/>
  <c r="H4488" i="6"/>
  <c r="I3658" i="6"/>
  <c r="H3863" i="6"/>
  <c r="H4068" i="6"/>
  <c r="K4272" i="6"/>
  <c r="K4477" i="6"/>
  <c r="I4682" i="6"/>
  <c r="H4887" i="6"/>
  <c r="H2590" i="6"/>
  <c r="K2794" i="6"/>
  <c r="K2999" i="6"/>
  <c r="I3204" i="6"/>
  <c r="H3409" i="6"/>
  <c r="K3649" i="6"/>
  <c r="I3854" i="6"/>
  <c r="H4059" i="6"/>
  <c r="H4264" i="6"/>
  <c r="K4468" i="6"/>
  <c r="K4673" i="6"/>
  <c r="I4878" i="6"/>
  <c r="I2584" i="6"/>
  <c r="H2789" i="6"/>
  <c r="K4627" i="6"/>
  <c r="I4832" i="6"/>
  <c r="I2538" i="6"/>
  <c r="H2743" i="6"/>
  <c r="H2948" i="6"/>
  <c r="K3152" i="6"/>
  <c r="K3357" i="6"/>
  <c r="I3562" i="6"/>
  <c r="H3767" i="6"/>
  <c r="H3972" i="6"/>
  <c r="K4176" i="6"/>
  <c r="K4381" i="6"/>
  <c r="I4586" i="6"/>
  <c r="K4800" i="6"/>
  <c r="K2503" i="6"/>
  <c r="I2708" i="6"/>
  <c r="H2913" i="6"/>
  <c r="H3118" i="6"/>
  <c r="K3322" i="6"/>
  <c r="K3527" i="6"/>
  <c r="I3732" i="6"/>
  <c r="H3937" i="6"/>
  <c r="H4142" i="6"/>
  <c r="K4346" i="6"/>
  <c r="K4551" i="6"/>
  <c r="I4756" i="6"/>
  <c r="H4961" i="6"/>
  <c r="H2664" i="6"/>
  <c r="K2868" i="6"/>
  <c r="K3073" i="6"/>
  <c r="I3278" i="6"/>
  <c r="H3483" i="6"/>
  <c r="H3688" i="6"/>
  <c r="K3892" i="6"/>
  <c r="K4564" i="6"/>
  <c r="K4769" i="6"/>
  <c r="I4974" i="6"/>
  <c r="I2680" i="6"/>
  <c r="H2885" i="6"/>
  <c r="H3090" i="6"/>
  <c r="K3294" i="6"/>
  <c r="K3499" i="6"/>
  <c r="I3704" i="6"/>
  <c r="H3909" i="6"/>
  <c r="H4114" i="6"/>
  <c r="H3614" i="6"/>
  <c r="K3818" i="6"/>
  <c r="K4023" i="6"/>
  <c r="I4228" i="6"/>
  <c r="H4433" i="6"/>
  <c r="H4638" i="6"/>
  <c r="K4842" i="6"/>
  <c r="K2545" i="6"/>
  <c r="I2750" i="6"/>
  <c r="H2955" i="6"/>
  <c r="H3160" i="6"/>
  <c r="K3364" i="6"/>
  <c r="K3569" i="6"/>
  <c r="I3774" i="6"/>
  <c r="H3979" i="6"/>
  <c r="H4184" i="6"/>
  <c r="K4388" i="6"/>
  <c r="K4593" i="6"/>
  <c r="I4798" i="6"/>
  <c r="I2968" i="6"/>
  <c r="H3173" i="6"/>
  <c r="H3378" i="6"/>
  <c r="K3582" i="6"/>
  <c r="K3787" i="6"/>
  <c r="I3992" i="6"/>
  <c r="H4197" i="6"/>
  <c r="H4402" i="6"/>
  <c r="K4606" i="6"/>
  <c r="H4868" i="6"/>
  <c r="K2570" i="6"/>
  <c r="K2775" i="6"/>
  <c r="I2980" i="6"/>
  <c r="H3185" i="6"/>
  <c r="H3390" i="6"/>
  <c r="K3594" i="6"/>
  <c r="K3799" i="6"/>
  <c r="I4004" i="6"/>
  <c r="H4209" i="6"/>
  <c r="H4414" i="6"/>
  <c r="K4618" i="6"/>
  <c r="K4823" i="6"/>
  <c r="I2526" i="6"/>
  <c r="H2731" i="6"/>
  <c r="H2936" i="6"/>
  <c r="K3140" i="6"/>
  <c r="K3345" i="6"/>
  <c r="I3550" i="6"/>
  <c r="H3755" i="6"/>
  <c r="H3960" i="6"/>
  <c r="K4148" i="6"/>
  <c r="K4353" i="6"/>
  <c r="I4558" i="6"/>
  <c r="H4763" i="6"/>
  <c r="H4968" i="6"/>
  <c r="H2674" i="6"/>
  <c r="K2878" i="6"/>
  <c r="K3083" i="6"/>
  <c r="I3288" i="6"/>
  <c r="H3493" i="6"/>
  <c r="H3698" i="6"/>
  <c r="K3902" i="6"/>
  <c r="K4107" i="6"/>
  <c r="I4312" i="6"/>
  <c r="H4517" i="6"/>
  <c r="I2736" i="6"/>
  <c r="K4776" i="6"/>
  <c r="H3393" i="6"/>
  <c r="H3224" i="6"/>
  <c r="I3311" i="6"/>
  <c r="H4949" i="6"/>
  <c r="H3490" i="6"/>
  <c r="J3357" i="6"/>
  <c r="H2905" i="6"/>
  <c r="K3223" i="6"/>
  <c r="K3778" i="6"/>
  <c r="I3742" i="6"/>
  <c r="H2935" i="6"/>
  <c r="K4751" i="6"/>
  <c r="K4561" i="6"/>
  <c r="I2838" i="6"/>
  <c r="K4750" i="6"/>
  <c r="J3674" i="6"/>
  <c r="K3484" i="6"/>
  <c r="K3346" i="6"/>
  <c r="H4867" i="6"/>
  <c r="H3407" i="6"/>
  <c r="I4908" i="6"/>
  <c r="K3541" i="6"/>
  <c r="H3174" i="6"/>
  <c r="I3116" i="6"/>
  <c r="H4975" i="6"/>
  <c r="K3455" i="6"/>
  <c r="I3647" i="6"/>
  <c r="I4159" i="6"/>
  <c r="I4671" i="6"/>
  <c r="J4682" i="6"/>
  <c r="I2693" i="6"/>
  <c r="I3205" i="6"/>
  <c r="H2631" i="6"/>
  <c r="I3106" i="6"/>
  <c r="I4674" i="6"/>
  <c r="K2658" i="6"/>
  <c r="I3926" i="6"/>
  <c r="H4771" i="6"/>
  <c r="K3388" i="6"/>
  <c r="K4277" i="6"/>
  <c r="J3901" i="6"/>
  <c r="J4413" i="6"/>
  <c r="J4925" i="6"/>
  <c r="K3382" i="6"/>
  <c r="H4202" i="6"/>
  <c r="I2522" i="6"/>
  <c r="K3341" i="6"/>
  <c r="K4160" i="6"/>
  <c r="K3501" i="6"/>
  <c r="K4320" i="6"/>
  <c r="H2638" i="6"/>
  <c r="H3457" i="6"/>
  <c r="I4276" i="6"/>
  <c r="K2914" i="6"/>
  <c r="H3734" i="6"/>
  <c r="H4553" i="6"/>
  <c r="K2873" i="6"/>
  <c r="K3692" i="6"/>
  <c r="K3062" i="6"/>
  <c r="H3882" i="6"/>
  <c r="H4701" i="6"/>
  <c r="K3021" i="6"/>
  <c r="K3840" i="6"/>
  <c r="H3772" i="6"/>
  <c r="H2860" i="6"/>
  <c r="H2742" i="6"/>
  <c r="H3561" i="6"/>
  <c r="K4175" i="6"/>
  <c r="I4764" i="6"/>
  <c r="J2747" i="6"/>
  <c r="J3115" i="6"/>
  <c r="J3483" i="6"/>
  <c r="I3397" i="6"/>
  <c r="I3765" i="6"/>
  <c r="I4133" i="6"/>
  <c r="I4421" i="6"/>
  <c r="I4789" i="6"/>
  <c r="J2657" i="6"/>
  <c r="K4967" i="6"/>
  <c r="I3054" i="6"/>
  <c r="H3643" i="6"/>
  <c r="H4104" i="6"/>
  <c r="K4153" i="6"/>
  <c r="H4563" i="6"/>
  <c r="K4972" i="6"/>
  <c r="I2880" i="6"/>
  <c r="H3290" i="6"/>
  <c r="K3699" i="6"/>
  <c r="H4109" i="6"/>
  <c r="K4518" i="6"/>
  <c r="I4928" i="6"/>
  <c r="H2839" i="6"/>
  <c r="K3248" i="6"/>
  <c r="K4557" i="6"/>
  <c r="K4813" i="6"/>
  <c r="K2567" i="6"/>
  <c r="I2772" i="6"/>
  <c r="H2977" i="6"/>
  <c r="H3182" i="6"/>
  <c r="K3386" i="6"/>
  <c r="K3591" i="6"/>
  <c r="I3796" i="6"/>
  <c r="H4001" i="6"/>
  <c r="H4206" i="6"/>
  <c r="K4410" i="6"/>
  <c r="K4615" i="6"/>
  <c r="I4820" i="6"/>
  <c r="H2523" i="6"/>
  <c r="H2728" i="6"/>
  <c r="K2932" i="6"/>
  <c r="K3137" i="6"/>
  <c r="I3342" i="6"/>
  <c r="H3547" i="6"/>
  <c r="K2521" i="6"/>
  <c r="I2726" i="6"/>
  <c r="H2931" i="6"/>
  <c r="H3136" i="6"/>
  <c r="K3340" i="6"/>
  <c r="K3545" i="6"/>
  <c r="I3750" i="6"/>
  <c r="H3955" i="6"/>
  <c r="H4160" i="6"/>
  <c r="K4364" i="6"/>
  <c r="K4569" i="6"/>
  <c r="I4774" i="6"/>
  <c r="H4979" i="6"/>
  <c r="I2656" i="6"/>
  <c r="H2861" i="6"/>
  <c r="H3066" i="6"/>
  <c r="K3270" i="6"/>
  <c r="K3475" i="6"/>
  <c r="I3680" i="6"/>
  <c r="H3885" i="6"/>
  <c r="H4090" i="6"/>
  <c r="K4294" i="6"/>
  <c r="J3675" i="6"/>
  <c r="J3803" i="6"/>
  <c r="J3931" i="6"/>
  <c r="J4059" i="6"/>
  <c r="J4187" i="6"/>
  <c r="J4315" i="6"/>
  <c r="J4443" i="6"/>
  <c r="J4571" i="6"/>
  <c r="J4699" i="6"/>
  <c r="J4827" i="6"/>
  <c r="J4955" i="6"/>
  <c r="J3041" i="6"/>
  <c r="J3169" i="6"/>
  <c r="J3297" i="6"/>
  <c r="J3425" i="6"/>
  <c r="J3553" i="6"/>
  <c r="J3681" i="6"/>
  <c r="J3809" i="6"/>
  <c r="J3937" i="6"/>
  <c r="J4065" i="6"/>
  <c r="J4193" i="6"/>
  <c r="H3479" i="6"/>
  <c r="H3684" i="6"/>
  <c r="K3888" i="6"/>
  <c r="K4093" i="6"/>
  <c r="I4298" i="6"/>
  <c r="H4503" i="6"/>
  <c r="H4708" i="6"/>
  <c r="K4912" i="6"/>
  <c r="K2615" i="6"/>
  <c r="I2820" i="6"/>
  <c r="H3025" i="6"/>
  <c r="H3230" i="6"/>
  <c r="K3434" i="6"/>
  <c r="H3675" i="6"/>
  <c r="H3880" i="6"/>
  <c r="K4084" i="6"/>
  <c r="K4289" i="6"/>
  <c r="I4494" i="6"/>
  <c r="H4699" i="6"/>
  <c r="H4904" i="6"/>
  <c r="H2610" i="6"/>
  <c r="I4448" i="6"/>
  <c r="H4653" i="6"/>
  <c r="H4858" i="6"/>
  <c r="H2564" i="6"/>
  <c r="K2768" i="6"/>
  <c r="K2973" i="6"/>
  <c r="I3178" i="6"/>
  <c r="H3383" i="6"/>
  <c r="H3588" i="6"/>
  <c r="K3792" i="6"/>
  <c r="K3997" i="6"/>
  <c r="I4202" i="6"/>
  <c r="H4407" i="6"/>
  <c r="H4612" i="6"/>
  <c r="I4826" i="6"/>
  <c r="H2529" i="6"/>
  <c r="H2734" i="6"/>
  <c r="K2938" i="6"/>
  <c r="K3143" i="6"/>
  <c r="I3348" i="6"/>
  <c r="H3553" i="6"/>
  <c r="H3758" i="6"/>
  <c r="K3962" i="6"/>
  <c r="K4167" i="6"/>
  <c r="I4372" i="6"/>
  <c r="H4577" i="6"/>
  <c r="H4782" i="6"/>
  <c r="K4986" i="6"/>
  <c r="K2689" i="6"/>
  <c r="I2894" i="6"/>
  <c r="H3099" i="6"/>
  <c r="H3304" i="6"/>
  <c r="K3508" i="6"/>
  <c r="K3713" i="6"/>
  <c r="I3918" i="6"/>
  <c r="I4590" i="6"/>
  <c r="H4795" i="6"/>
  <c r="H5000" i="6"/>
  <c r="H2706" i="6"/>
  <c r="K2910" i="6"/>
  <c r="K3115" i="6"/>
  <c r="I3320" i="6"/>
  <c r="H3525" i="6"/>
  <c r="H3730" i="6"/>
  <c r="K3934" i="6"/>
  <c r="K4139" i="6"/>
  <c r="K3639" i="6"/>
  <c r="I3844" i="6"/>
  <c r="H4049" i="6"/>
  <c r="H4254" i="6"/>
  <c r="K4458" i="6"/>
  <c r="K4663" i="6"/>
  <c r="I4868" i="6"/>
  <c r="H2571" i="6"/>
  <c r="H2776" i="6"/>
  <c r="K2980" i="6"/>
  <c r="K3185" i="6"/>
  <c r="I3390" i="6"/>
  <c r="H3595" i="6"/>
  <c r="H3800" i="6"/>
  <c r="K4004" i="6"/>
  <c r="K4209" i="6"/>
  <c r="I4414" i="6"/>
  <c r="H4619" i="6"/>
  <c r="H4824" i="6"/>
  <c r="K4512" i="6"/>
  <c r="K4396" i="6"/>
  <c r="H2504" i="6"/>
  <c r="H4504" i="6"/>
  <c r="I3471" i="6"/>
  <c r="J3174" i="6"/>
  <c r="I4488" i="6"/>
  <c r="J3469" i="6"/>
  <c r="K3621" i="6"/>
  <c r="K3914" i="6"/>
  <c r="I4572" i="6"/>
  <c r="K4433" i="6"/>
  <c r="H3908" i="6"/>
  <c r="K2969" i="6"/>
  <c r="K2830" i="6"/>
  <c r="K3017" i="6"/>
  <c r="H4802" i="6"/>
  <c r="J3754" i="6"/>
  <c r="I3766" i="6"/>
  <c r="K3730" i="6"/>
  <c r="H4995" i="6"/>
  <c r="H3612" i="6"/>
  <c r="H2563" i="6"/>
  <c r="I3746" i="6"/>
  <c r="H3225" i="6"/>
  <c r="K3295" i="6"/>
  <c r="H2879" i="6"/>
  <c r="K3506" i="6"/>
  <c r="I3663" i="6"/>
  <c r="I4175" i="6"/>
  <c r="I4687" i="6"/>
  <c r="J4698" i="6"/>
  <c r="I2709" i="6"/>
  <c r="I3221" i="6"/>
  <c r="K2656" i="6"/>
  <c r="H3311" i="6"/>
  <c r="H4879" i="6"/>
  <c r="I2684" i="6"/>
  <c r="H3952" i="6"/>
  <c r="K4796" i="6"/>
  <c r="H3440" i="6"/>
  <c r="I4482" i="6"/>
  <c r="J3917" i="6"/>
  <c r="J4429" i="6"/>
  <c r="J4941" i="6"/>
  <c r="I3408" i="6"/>
  <c r="K4227" i="6"/>
  <c r="H2548" i="6"/>
  <c r="H3367" i="6"/>
  <c r="I4186" i="6"/>
  <c r="H3527" i="6"/>
  <c r="I4346" i="6"/>
  <c r="K2663" i="6"/>
  <c r="K3482" i="6"/>
  <c r="H4302" i="6"/>
  <c r="I2940" i="6"/>
  <c r="K3759" i="6"/>
  <c r="K4578" i="6"/>
  <c r="H2899" i="6"/>
  <c r="I3718" i="6"/>
  <c r="I3088" i="6"/>
  <c r="K3907" i="6"/>
  <c r="K4726" i="6"/>
  <c r="H3047" i="6"/>
  <c r="I3866" i="6"/>
  <c r="K3976" i="6"/>
  <c r="K3064" i="6"/>
  <c r="K2767" i="6"/>
  <c r="K3586" i="6"/>
  <c r="H4201" i="6"/>
  <c r="H4790" i="6"/>
  <c r="J2843" i="6"/>
  <c r="J3131" i="6"/>
  <c r="J3499" i="6"/>
  <c r="I3493" i="6"/>
  <c r="I3781" i="6"/>
  <c r="I4149" i="6"/>
  <c r="I4517" i="6"/>
  <c r="I4805" i="6"/>
  <c r="J2673" i="6"/>
  <c r="H2619" i="6"/>
  <c r="H3080" i="6"/>
  <c r="K3668" i="6"/>
  <c r="H4232" i="6"/>
  <c r="K4281" i="6"/>
  <c r="H4691" i="6"/>
  <c r="K2598" i="6"/>
  <c r="I3008" i="6"/>
  <c r="H3418" i="6"/>
  <c r="K3827" i="6"/>
  <c r="H4237" i="6"/>
  <c r="K4646" i="6"/>
  <c r="K2557" i="6"/>
  <c r="H2967" i="6"/>
  <c r="K3376" i="6"/>
  <c r="H4583" i="6"/>
  <c r="H4839" i="6"/>
  <c r="H2593" i="6"/>
  <c r="H2798" i="6"/>
  <c r="K3002" i="6"/>
  <c r="K3207" i="6"/>
  <c r="I3412" i="6"/>
  <c r="H3617" i="6"/>
  <c r="H3822" i="6"/>
  <c r="K4026" i="6"/>
  <c r="K4231" i="6"/>
  <c r="I4436" i="6"/>
  <c r="H4641" i="6"/>
  <c r="H4846" i="6"/>
  <c r="K2548" i="6"/>
  <c r="K2753" i="6"/>
  <c r="I2958" i="6"/>
  <c r="H3163" i="6"/>
  <c r="H3368" i="6"/>
  <c r="K3572" i="6"/>
  <c r="H2547" i="6"/>
  <c r="H2752" i="6"/>
  <c r="K2956" i="6"/>
  <c r="K3161" i="6"/>
  <c r="I3366" i="6"/>
  <c r="H3571" i="6"/>
  <c r="H3776" i="6"/>
  <c r="K3980" i="6"/>
  <c r="K4185" i="6"/>
  <c r="I4390" i="6"/>
  <c r="H4595" i="6"/>
  <c r="H4800" i="6"/>
  <c r="H2503" i="6"/>
  <c r="H2682" i="6"/>
  <c r="K2886" i="6"/>
  <c r="K3091" i="6"/>
  <c r="I3296" i="6"/>
  <c r="H3501" i="6"/>
  <c r="H3706" i="6"/>
  <c r="K3910" i="6"/>
  <c r="K4115" i="6"/>
  <c r="I4320" i="6"/>
  <c r="J3691" i="6"/>
  <c r="J3819" i="6"/>
  <c r="J3947" i="6"/>
  <c r="J4075" i="6"/>
  <c r="J4203" i="6"/>
  <c r="J4331" i="6"/>
  <c r="J4459" i="6"/>
  <c r="J4587" i="6"/>
  <c r="J4715" i="6"/>
  <c r="J4843" i="6"/>
  <c r="J4971" i="6"/>
  <c r="J3057" i="6"/>
  <c r="J3185" i="6"/>
  <c r="J3313" i="6"/>
  <c r="J3441" i="6"/>
  <c r="J3569" i="6"/>
  <c r="J3697" i="6"/>
  <c r="J3825" i="6"/>
  <c r="J3953" i="6"/>
  <c r="J4081" i="6"/>
  <c r="J4209" i="6"/>
  <c r="K3504" i="6"/>
  <c r="K3709" i="6"/>
  <c r="I3914" i="6"/>
  <c r="H4119" i="6"/>
  <c r="H4324" i="6"/>
  <c r="K4528" i="6"/>
  <c r="K4733" i="6"/>
  <c r="I4938" i="6"/>
  <c r="H2641" i="6"/>
  <c r="H2846" i="6"/>
  <c r="K3050" i="6"/>
  <c r="K3255" i="6"/>
  <c r="I3460" i="6"/>
  <c r="K3700" i="6"/>
  <c r="K3905" i="6"/>
  <c r="I4110" i="6"/>
  <c r="H4315" i="6"/>
  <c r="H4520" i="6"/>
  <c r="K4724" i="6"/>
  <c r="K4929" i="6"/>
  <c r="K2635" i="6"/>
  <c r="H4474" i="6"/>
  <c r="K4678" i="6"/>
  <c r="K4883" i="6"/>
  <c r="K2589" i="6"/>
  <c r="I2794" i="6"/>
  <c r="H2999" i="6"/>
  <c r="H3204" i="6"/>
  <c r="K3408" i="6"/>
  <c r="K3613" i="6"/>
  <c r="I3818" i="6"/>
  <c r="H4023" i="6"/>
  <c r="H4228" i="6"/>
  <c r="K4432" i="6"/>
  <c r="K4637" i="6"/>
  <c r="H4852" i="6"/>
  <c r="K2554" i="6"/>
  <c r="K2759" i="6"/>
  <c r="I2964" i="6"/>
  <c r="H3169" i="6"/>
  <c r="H3374" i="6"/>
  <c r="K3578" i="6"/>
  <c r="K3783" i="6"/>
  <c r="I3988" i="6"/>
  <c r="H4193" i="6"/>
  <c r="H4398" i="6"/>
  <c r="K4602" i="6"/>
  <c r="K4807" i="6"/>
  <c r="I2510" i="6"/>
  <c r="H2715" i="6"/>
  <c r="H2920" i="6"/>
  <c r="K3124" i="6"/>
  <c r="K3329" i="6"/>
  <c r="I3534" i="6"/>
  <c r="H3739" i="6"/>
  <c r="H3944" i="6"/>
  <c r="H4616" i="6"/>
  <c r="K4820" i="6"/>
  <c r="K2526" i="6"/>
  <c r="K2731" i="6"/>
  <c r="I2936" i="6"/>
  <c r="H3141" i="6"/>
  <c r="H3346" i="6"/>
  <c r="K3550" i="6"/>
  <c r="K3755" i="6"/>
  <c r="I3960" i="6"/>
  <c r="H4165" i="6"/>
  <c r="H3665" i="6"/>
  <c r="H3870" i="6"/>
  <c r="K4074" i="6"/>
  <c r="K4279" i="6"/>
  <c r="I4484" i="6"/>
  <c r="H4689" i="6"/>
  <c r="H4894" i="6"/>
  <c r="K2596" i="6"/>
  <c r="K2801" i="6"/>
  <c r="I3006" i="6"/>
  <c r="H3211" i="6"/>
  <c r="H3416" i="6"/>
  <c r="K3620" i="6"/>
  <c r="K3825" i="6"/>
  <c r="I4030" i="6"/>
  <c r="H4235" i="6"/>
  <c r="H4440" i="6"/>
  <c r="K4644" i="6"/>
  <c r="K2814" i="6"/>
  <c r="K3019" i="6"/>
  <c r="I3224" i="6"/>
  <c r="H3429" i="6"/>
  <c r="H3634" i="6"/>
  <c r="K3838" i="6"/>
  <c r="K4043" i="6"/>
  <c r="I4248" i="6"/>
  <c r="H4453" i="6"/>
  <c r="I4714" i="6"/>
  <c r="H4919" i="6"/>
  <c r="H2622" i="6"/>
  <c r="K2826" i="6"/>
  <c r="K3031" i="6"/>
  <c r="I3236" i="6"/>
  <c r="H3441" i="6"/>
  <c r="H3646" i="6"/>
  <c r="K3850" i="6"/>
  <c r="K4055" i="6"/>
  <c r="I4260" i="6"/>
  <c r="H4465" i="6"/>
  <c r="H4670" i="6"/>
  <c r="K4874" i="6"/>
  <c r="K2577" i="6"/>
  <c r="I2782" i="6"/>
  <c r="H2987" i="6"/>
  <c r="H3192" i="6"/>
  <c r="K3396" i="6"/>
  <c r="K3601" i="6"/>
  <c r="I3806" i="6"/>
  <c r="H4011" i="6"/>
  <c r="H4200" i="6"/>
  <c r="K4404" i="6"/>
  <c r="K4609" i="6"/>
  <c r="I4814" i="6"/>
  <c r="I2520" i="6"/>
  <c r="H2725" i="6"/>
  <c r="H2930" i="6"/>
  <c r="K3134" i="6"/>
  <c r="K3339" i="6"/>
  <c r="I3544" i="6"/>
  <c r="H3749" i="6"/>
  <c r="H3954" i="6"/>
  <c r="K4158" i="6"/>
  <c r="K4363" i="6"/>
  <c r="I4568" i="6"/>
  <c r="H4773" i="6"/>
  <c r="H4978" i="6"/>
  <c r="J2616" i="6"/>
  <c r="J2744" i="6"/>
  <c r="J2872" i="6"/>
  <c r="J3000" i="6"/>
  <c r="H4370" i="6"/>
  <c r="K4574" i="6"/>
  <c r="K4779" i="6"/>
  <c r="I4984" i="6"/>
  <c r="J2620" i="6"/>
  <c r="J2748" i="6"/>
  <c r="J2876" i="6"/>
  <c r="J3004" i="6"/>
  <c r="J3132" i="6"/>
  <c r="J3260" i="6"/>
  <c r="J3388" i="6"/>
  <c r="J3516" i="6"/>
  <c r="J3644" i="6"/>
  <c r="J3772" i="6"/>
  <c r="J3900" i="6"/>
  <c r="J4028" i="6"/>
  <c r="J4156" i="6"/>
  <c r="J4284" i="6"/>
  <c r="I4926" i="6"/>
  <c r="I2632" i="6"/>
  <c r="H2837" i="6"/>
  <c r="H3042" i="6"/>
  <c r="K3246" i="6"/>
  <c r="K3451" i="6"/>
  <c r="I3656" i="6"/>
  <c r="H3861" i="6"/>
  <c r="H4066" i="6"/>
  <c r="K4270" i="6"/>
  <c r="K4475" i="6"/>
  <c r="I4680" i="6"/>
  <c r="H4885" i="6"/>
  <c r="J2558" i="6"/>
  <c r="J2686" i="6"/>
  <c r="J2814" i="6"/>
  <c r="J2942" i="6"/>
  <c r="J3070" i="6"/>
  <c r="J3198" i="6"/>
  <c r="K4734" i="6"/>
  <c r="K4939" i="6"/>
  <c r="J2592" i="6"/>
  <c r="J2720" i="6"/>
  <c r="J2848" i="6"/>
  <c r="J2976" i="6"/>
  <c r="J3104" i="6"/>
  <c r="J3232" i="6"/>
  <c r="J3360" i="6"/>
  <c r="H3593" i="6"/>
  <c r="J2870" i="6"/>
  <c r="I4060" i="6"/>
  <c r="H4350" i="6"/>
  <c r="J2650" i="6"/>
  <c r="H2826" i="6"/>
  <c r="H3686" i="6"/>
  <c r="I3775" i="6"/>
  <c r="I2821" i="6"/>
  <c r="K3832" i="6"/>
  <c r="K3772" i="6"/>
  <c r="I2768" i="6"/>
  <c r="I3546" i="6"/>
  <c r="K2842" i="6"/>
  <c r="K3938" i="6"/>
  <c r="K3267" i="6"/>
  <c r="K4045" i="6"/>
  <c r="H3766" i="6"/>
  <c r="J3227" i="6"/>
  <c r="I4165" i="6"/>
  <c r="K2644" i="6"/>
  <c r="H4307" i="6"/>
  <c r="K3443" i="6"/>
  <c r="H2583" i="6"/>
  <c r="I4890" i="6"/>
  <c r="H3233" i="6"/>
  <c r="I4052" i="6"/>
  <c r="K4871" i="6"/>
  <c r="K3188" i="6"/>
  <c r="K2777" i="6"/>
  <c r="K3596" i="6"/>
  <c r="H4416" i="6"/>
  <c r="K2707" i="6"/>
  <c r="K3526" i="6"/>
  <c r="H4346" i="6"/>
  <c r="J4091" i="6"/>
  <c r="J4603" i="6"/>
  <c r="J3073" i="6"/>
  <c r="J3585" i="6"/>
  <c r="J4097" i="6"/>
  <c r="H3940" i="6"/>
  <c r="H4759" i="6"/>
  <c r="I3076" i="6"/>
  <c r="H3931" i="6"/>
  <c r="I4750" i="6"/>
  <c r="I4704" i="6"/>
  <c r="K3024" i="6"/>
  <c r="H3844" i="6"/>
  <c r="H4663" i="6"/>
  <c r="H2990" i="6"/>
  <c r="H3809" i="6"/>
  <c r="I4628" i="6"/>
  <c r="K2945" i="6"/>
  <c r="K3764" i="6"/>
  <c r="I2552" i="6"/>
  <c r="K3371" i="6"/>
  <c r="K4190" i="6"/>
  <c r="H4305" i="6"/>
  <c r="I2622" i="6"/>
  <c r="K3441" i="6"/>
  <c r="K4260" i="6"/>
  <c r="H2994" i="6"/>
  <c r="I3480" i="6"/>
  <c r="H4069" i="6"/>
  <c r="K4688" i="6"/>
  <c r="H2673" i="6"/>
  <c r="H3262" i="6"/>
  <c r="H3825" i="6"/>
  <c r="K4311" i="6"/>
  <c r="I4900" i="6"/>
  <c r="K2961" i="6"/>
  <c r="H3448" i="6"/>
  <c r="K4036" i="6"/>
  <c r="H4584" i="6"/>
  <c r="K2571" i="6"/>
  <c r="I3160" i="6"/>
  <c r="K3723" i="6"/>
  <c r="H4210" i="6"/>
  <c r="K4747" i="6"/>
  <c r="J2600" i="6"/>
  <c r="J2856" i="6"/>
  <c r="I4344" i="6"/>
  <c r="H4754" i="6"/>
  <c r="J2604" i="6"/>
  <c r="J2860" i="6"/>
  <c r="J3116" i="6"/>
  <c r="J3372" i="6"/>
  <c r="J3628" i="6"/>
  <c r="J3884" i="6"/>
  <c r="J4124" i="6"/>
  <c r="J4300" i="6"/>
  <c r="I2504" i="6"/>
  <c r="H2786" i="6"/>
  <c r="K3067" i="6"/>
  <c r="K3323" i="6"/>
  <c r="H3605" i="6"/>
  <c r="K3886" i="6"/>
  <c r="K4142" i="6"/>
  <c r="I4424" i="6"/>
  <c r="H4706" i="6"/>
  <c r="H4962" i="6"/>
  <c r="J2654" i="6"/>
  <c r="J2830" i="6"/>
  <c r="J2990" i="6"/>
  <c r="J3166" i="6"/>
  <c r="I4760" i="6"/>
  <c r="J2512" i="6"/>
  <c r="J2688" i="6"/>
  <c r="J2864" i="6"/>
  <c r="J3024" i="6"/>
  <c r="J3200" i="6"/>
  <c r="J3376" i="6"/>
  <c r="J3520" i="6"/>
  <c r="J3648" i="6"/>
  <c r="J3776" i="6"/>
  <c r="J3904" i="6"/>
  <c r="H4216" i="6"/>
  <c r="K4420" i="6"/>
  <c r="K4625" i="6"/>
  <c r="I4830" i="6"/>
  <c r="I2536" i="6"/>
  <c r="H2741" i="6"/>
  <c r="H2946" i="6"/>
  <c r="K3150" i="6"/>
  <c r="K3355" i="6"/>
  <c r="I3560" i="6"/>
  <c r="H3765" i="6"/>
  <c r="H3970" i="6"/>
  <c r="K4174" i="6"/>
  <c r="K4379" i="6"/>
  <c r="I4584" i="6"/>
  <c r="H4789" i="6"/>
  <c r="H4994" i="6"/>
  <c r="J2626" i="6"/>
  <c r="J2754" i="6"/>
  <c r="J2882" i="6"/>
  <c r="J3010" i="6"/>
  <c r="J3096" i="6"/>
  <c r="J3224" i="6"/>
  <c r="J3352" i="6"/>
  <c r="J3480" i="6"/>
  <c r="J3608" i="6"/>
  <c r="J3736" i="6"/>
  <c r="J3864" i="6"/>
  <c r="J3992" i="6"/>
  <c r="J4120" i="6"/>
  <c r="J4248" i="6"/>
  <c r="J4376" i="6"/>
  <c r="J4504" i="6"/>
  <c r="J4632" i="6"/>
  <c r="J4760" i="6"/>
  <c r="J4888" i="6"/>
  <c r="I2515" i="6"/>
  <c r="J4364" i="6"/>
  <c r="J4492" i="6"/>
  <c r="J4620" i="6"/>
  <c r="J4748" i="6"/>
  <c r="J4876" i="6"/>
  <c r="I2503" i="6"/>
  <c r="I2631" i="6"/>
  <c r="I2759" i="6"/>
  <c r="I2887" i="6"/>
  <c r="I3015" i="6"/>
  <c r="I3143" i="6"/>
  <c r="I3271" i="6"/>
  <c r="J3326" i="6"/>
  <c r="J3454" i="6"/>
  <c r="J3582" i="6"/>
  <c r="J3710" i="6"/>
  <c r="J3838" i="6"/>
  <c r="J3966" i="6"/>
  <c r="J4094" i="6"/>
  <c r="J4222" i="6"/>
  <c r="J4350" i="6"/>
  <c r="J4478" i="6"/>
  <c r="J4606" i="6"/>
  <c r="J4734" i="6"/>
  <c r="J4862" i="6"/>
  <c r="J4990" i="6"/>
  <c r="J4016" i="6"/>
  <c r="J4144" i="6"/>
  <c r="J4272" i="6"/>
  <c r="J4400" i="6"/>
  <c r="J4528" i="6"/>
  <c r="J4656" i="6"/>
  <c r="J4784" i="6"/>
  <c r="J4912" i="6"/>
  <c r="I2539" i="6"/>
  <c r="I2667" i="6"/>
  <c r="J3074" i="6"/>
  <c r="J3202" i="6"/>
  <c r="J3330" i="6"/>
  <c r="J3458" i="6"/>
  <c r="J3586" i="6"/>
  <c r="J3714" i="6"/>
  <c r="J3842" i="6"/>
  <c r="J3970" i="6"/>
  <c r="J4098" i="6"/>
  <c r="J4226" i="6"/>
  <c r="J4354" i="6"/>
  <c r="J4482" i="6"/>
  <c r="J4610" i="6"/>
  <c r="J4738" i="6"/>
  <c r="J4866" i="6"/>
  <c r="J4994" i="6"/>
  <c r="I2755" i="6"/>
  <c r="I2883" i="6"/>
  <c r="I3011" i="6"/>
  <c r="I3139" i="6"/>
  <c r="I3267" i="6"/>
  <c r="I3395" i="6"/>
  <c r="I3523" i="6"/>
  <c r="I3651" i="6"/>
  <c r="I3779" i="6"/>
  <c r="I3907" i="6"/>
  <c r="I4035" i="6"/>
  <c r="I4163" i="6"/>
  <c r="I4291" i="6"/>
  <c r="I4419" i="6"/>
  <c r="I4547" i="6"/>
  <c r="I4675" i="6"/>
  <c r="J4305" i="6"/>
  <c r="I3447" i="6"/>
  <c r="I3575" i="6"/>
  <c r="I3703" i="6"/>
  <c r="I3831" i="6"/>
  <c r="I3959" i="6"/>
  <c r="I4087" i="6"/>
  <c r="I4215" i="6"/>
  <c r="I4343" i="6"/>
  <c r="I4471" i="6"/>
  <c r="I4599" i="6"/>
  <c r="I2569" i="6"/>
  <c r="I2697" i="6"/>
  <c r="I2825" i="6"/>
  <c r="I2953" i="6"/>
  <c r="I3081" i="6"/>
  <c r="I3209" i="6"/>
  <c r="I3337" i="6"/>
  <c r="I3465" i="6"/>
  <c r="I3593" i="6"/>
  <c r="I3721" i="6"/>
  <c r="I3849" i="6"/>
  <c r="I3977" i="6"/>
  <c r="I4105" i="6"/>
  <c r="I4233" i="6"/>
  <c r="I4361" i="6"/>
  <c r="I4489" i="6"/>
  <c r="I2859" i="6"/>
  <c r="I2987" i="6"/>
  <c r="I3115" i="6"/>
  <c r="I3243" i="6"/>
  <c r="I3371" i="6"/>
  <c r="I3499" i="6"/>
  <c r="I2525" i="6"/>
  <c r="I2653" i="6"/>
  <c r="I2781" i="6"/>
  <c r="I2909" i="6"/>
  <c r="I3037" i="6"/>
  <c r="I3165" i="6"/>
  <c r="I3293" i="6"/>
  <c r="I3421" i="6"/>
  <c r="I3549" i="6"/>
  <c r="I3677" i="6"/>
  <c r="I3805" i="6"/>
  <c r="I3933" i="6"/>
  <c r="I4061" i="6"/>
  <c r="I4189" i="6"/>
  <c r="I4317" i="6"/>
  <c r="I4445" i="6"/>
  <c r="I4573" i="6"/>
  <c r="I4701" i="6"/>
  <c r="I4807" i="6"/>
  <c r="I4935" i="6"/>
  <c r="I4585" i="6"/>
  <c r="I4713" i="6"/>
  <c r="I4841" i="6"/>
  <c r="I4969" i="6"/>
  <c r="J2597" i="6"/>
  <c r="J2725" i="6"/>
  <c r="J2853" i="6"/>
  <c r="J2981" i="6"/>
  <c r="J3109" i="6"/>
  <c r="J3237" i="6"/>
  <c r="J3365" i="6"/>
  <c r="I3691" i="6"/>
  <c r="I3819" i="6"/>
  <c r="I3947" i="6"/>
  <c r="I4075" i="6"/>
  <c r="I4203" i="6"/>
  <c r="I4331" i="6"/>
  <c r="I4459" i="6"/>
  <c r="I4587" i="6"/>
  <c r="I4715" i="6"/>
  <c r="I4749" i="6"/>
  <c r="I4803" i="6"/>
  <c r="I4931" i="6"/>
  <c r="J2559" i="6"/>
  <c r="J2687" i="6"/>
  <c r="J2815" i="6"/>
  <c r="J2943" i="6"/>
  <c r="J3071" i="6"/>
  <c r="J3199" i="6"/>
  <c r="J3327" i="6"/>
  <c r="J3455" i="6"/>
  <c r="J3583" i="6"/>
  <c r="J2579" i="6"/>
  <c r="J2707" i="6"/>
  <c r="J2835" i="6"/>
  <c r="J2963" i="6"/>
  <c r="J3091" i="6"/>
  <c r="J3219" i="6"/>
  <c r="J3347" i="6"/>
  <c r="J3475" i="6"/>
  <c r="J3603" i="6"/>
  <c r="J3731" i="6"/>
  <c r="J3477" i="6"/>
  <c r="J3605" i="6"/>
  <c r="J3733" i="6"/>
  <c r="J3861" i="6"/>
  <c r="J3989" i="6"/>
  <c r="I4923" i="6"/>
  <c r="J2551" i="6"/>
  <c r="J2679" i="6"/>
  <c r="J2807" i="6"/>
  <c r="J2935" i="6"/>
  <c r="J3063" i="6"/>
  <c r="J3191" i="6"/>
  <c r="J3319" i="6"/>
  <c r="J3447" i="6"/>
  <c r="J3575" i="6"/>
  <c r="I4925" i="6"/>
  <c r="J2553" i="6"/>
  <c r="J2681" i="6"/>
  <c r="J2809" i="6"/>
  <c r="J2937" i="6"/>
  <c r="J3065" i="6"/>
  <c r="J3193" i="6"/>
  <c r="J3321" i="6"/>
  <c r="J3449" i="6"/>
  <c r="J3577" i="6"/>
  <c r="J3711" i="6"/>
  <c r="K2995" i="6"/>
  <c r="J3510" i="6"/>
  <c r="H4777" i="6"/>
  <c r="H4990" i="6"/>
  <c r="J2730" i="6"/>
  <c r="I2928" i="6"/>
  <c r="I3788" i="6"/>
  <c r="I3791" i="6"/>
  <c r="I2837" i="6"/>
  <c r="K4037" i="6"/>
  <c r="H3824" i="6"/>
  <c r="H2794" i="6"/>
  <c r="H3572" i="6"/>
  <c r="I2868" i="6"/>
  <c r="I3964" i="6"/>
  <c r="H3293" i="6"/>
  <c r="H4071" i="6"/>
  <c r="K3791" i="6"/>
  <c r="J3243" i="6"/>
  <c r="I4261" i="6"/>
  <c r="I2670" i="6"/>
  <c r="K4332" i="6"/>
  <c r="H3469" i="6"/>
  <c r="K2608" i="6"/>
  <c r="K4941" i="6"/>
  <c r="K3258" i="6"/>
  <c r="H4078" i="6"/>
  <c r="H4897" i="6"/>
  <c r="I3214" i="6"/>
  <c r="H2803" i="6"/>
  <c r="I3622" i="6"/>
  <c r="K4441" i="6"/>
  <c r="H2733" i="6"/>
  <c r="I3552" i="6"/>
  <c r="K4371" i="6"/>
  <c r="J4107" i="6"/>
  <c r="J4619" i="6"/>
  <c r="J3089" i="6"/>
  <c r="J3601" i="6"/>
  <c r="J4113" i="6"/>
  <c r="K3965" i="6"/>
  <c r="K4784" i="6"/>
  <c r="H3102" i="6"/>
  <c r="K3956" i="6"/>
  <c r="H4776" i="6"/>
  <c r="H4730" i="6"/>
  <c r="I3050" i="6"/>
  <c r="K3869" i="6"/>
  <c r="I4698" i="6"/>
  <c r="K3015" i="6"/>
  <c r="K3834" i="6"/>
  <c r="H4654" i="6"/>
  <c r="H2971" i="6"/>
  <c r="I3790" i="6"/>
  <c r="H2578" i="6"/>
  <c r="H3397" i="6"/>
  <c r="I4216" i="6"/>
  <c r="K4330" i="6"/>
  <c r="H2648" i="6"/>
  <c r="H3467" i="6"/>
  <c r="I4286" i="6"/>
  <c r="H3045" i="6"/>
  <c r="I3608" i="6"/>
  <c r="K4094" i="6"/>
  <c r="H4740" i="6"/>
  <c r="H2801" i="6"/>
  <c r="K3287" i="6"/>
  <c r="I3876" i="6"/>
  <c r="K4439" i="6"/>
  <c r="H4926" i="6"/>
  <c r="K3012" i="6"/>
  <c r="H3576" i="6"/>
  <c r="I4046" i="6"/>
  <c r="H4635" i="6"/>
  <c r="K2699" i="6"/>
  <c r="H3186" i="6"/>
  <c r="K3774" i="6"/>
  <c r="H4338" i="6"/>
  <c r="K4798" i="6"/>
  <c r="J2632" i="6"/>
  <c r="J2888" i="6"/>
  <c r="K4395" i="6"/>
  <c r="H4805" i="6"/>
  <c r="J2636" i="6"/>
  <c r="J2892" i="6"/>
  <c r="J3148" i="6"/>
  <c r="J3404" i="6"/>
  <c r="J3660" i="6"/>
  <c r="J3916" i="6"/>
  <c r="J4140" i="6"/>
  <c r="J4316" i="6"/>
  <c r="K2555" i="6"/>
  <c r="K2811" i="6"/>
  <c r="H3093" i="6"/>
  <c r="K3374" i="6"/>
  <c r="K3630" i="6"/>
  <c r="I3912" i="6"/>
  <c r="H4194" i="6"/>
  <c r="H4450" i="6"/>
  <c r="K4731" i="6"/>
  <c r="J2510" i="6"/>
  <c r="J2670" i="6"/>
  <c r="J2846" i="6"/>
  <c r="J3022" i="6"/>
  <c r="J3182" i="6"/>
  <c r="H4786" i="6"/>
  <c r="J2544" i="6"/>
  <c r="J2704" i="6"/>
  <c r="J2880" i="6"/>
  <c r="J3056" i="6"/>
  <c r="J3216" i="6"/>
  <c r="J3392" i="6"/>
  <c r="J3536" i="6"/>
  <c r="J3664" i="6"/>
  <c r="J3792" i="6"/>
  <c r="J3920" i="6"/>
  <c r="K4241" i="6"/>
  <c r="I4446" i="6"/>
  <c r="H4651" i="6"/>
  <c r="H4856" i="6"/>
  <c r="H2562" i="6"/>
  <c r="K2766" i="6"/>
  <c r="K2971" i="6"/>
  <c r="I3176" i="6"/>
  <c r="H3381" i="6"/>
  <c r="H3586" i="6"/>
  <c r="K3790" i="6"/>
  <c r="K3995" i="6"/>
  <c r="I4200" i="6"/>
  <c r="H4405" i="6"/>
  <c r="H4610" i="6"/>
  <c r="K4814" i="6"/>
  <c r="J2514" i="6"/>
  <c r="J2642" i="6"/>
  <c r="J2770" i="6"/>
  <c r="J2898" i="6"/>
  <c r="J3026" i="6"/>
  <c r="J3112" i="6"/>
  <c r="J3240" i="6"/>
  <c r="J3368" i="6"/>
  <c r="J3496" i="6"/>
  <c r="J3624" i="6"/>
  <c r="J3752" i="6"/>
  <c r="J3880" i="6"/>
  <c r="J4008" i="6"/>
  <c r="J4136" i="6"/>
  <c r="J4264" i="6"/>
  <c r="J4392" i="6"/>
  <c r="J4520" i="6"/>
  <c r="J4648" i="6"/>
  <c r="J4776" i="6"/>
  <c r="J4904" i="6"/>
  <c r="I2531" i="6"/>
  <c r="J4380" i="6"/>
  <c r="J4508" i="6"/>
  <c r="J4636" i="6"/>
  <c r="J4764" i="6"/>
  <c r="J4892" i="6"/>
  <c r="I2519" i="6"/>
  <c r="I2647" i="6"/>
  <c r="I2775" i="6"/>
  <c r="I2903" i="6"/>
  <c r="I3031" i="6"/>
  <c r="I3159" i="6"/>
  <c r="I3287" i="6"/>
  <c r="J3342" i="6"/>
  <c r="J3470" i="6"/>
  <c r="J3598" i="6"/>
  <c r="J3726" i="6"/>
  <c r="J3854" i="6"/>
  <c r="J3982" i="6"/>
  <c r="J4110" i="6"/>
  <c r="J4238" i="6"/>
  <c r="J4366" i="6"/>
  <c r="J4494" i="6"/>
  <c r="J4622" i="6"/>
  <c r="J4750" i="6"/>
  <c r="J4878" i="6"/>
  <c r="I2505" i="6"/>
  <c r="J4032" i="6"/>
  <c r="J4160" i="6"/>
  <c r="J4288" i="6"/>
  <c r="J4416" i="6"/>
  <c r="J4544" i="6"/>
  <c r="J4672" i="6"/>
  <c r="J4800" i="6"/>
  <c r="J4928" i="6"/>
  <c r="I2555" i="6"/>
  <c r="I2683" i="6"/>
  <c r="J3090" i="6"/>
  <c r="J3218" i="6"/>
  <c r="J3346" i="6"/>
  <c r="J3474" i="6"/>
  <c r="J3602" i="6"/>
  <c r="J3730" i="6"/>
  <c r="J3858" i="6"/>
  <c r="J3986" i="6"/>
  <c r="J4114" i="6"/>
  <c r="J4242" i="6"/>
  <c r="J4370" i="6"/>
  <c r="J4498" i="6"/>
  <c r="J4626" i="6"/>
  <c r="J4754" i="6"/>
  <c r="J4882" i="6"/>
  <c r="I2643" i="6"/>
  <c r="I2771" i="6"/>
  <c r="I2899" i="6"/>
  <c r="I3027" i="6"/>
  <c r="I3155" i="6"/>
  <c r="I3283" i="6"/>
  <c r="I3411" i="6"/>
  <c r="I3539" i="6"/>
  <c r="I3667" i="6"/>
  <c r="I3795" i="6"/>
  <c r="I3923" i="6"/>
  <c r="I4051" i="6"/>
  <c r="I4179" i="6"/>
  <c r="I4307" i="6"/>
  <c r="I4435" i="6"/>
  <c r="I4563" i="6"/>
  <c r="I4691" i="6"/>
  <c r="I3335" i="6"/>
  <c r="I3463" i="6"/>
  <c r="I3591" i="6"/>
  <c r="I3719" i="6"/>
  <c r="I3847" i="6"/>
  <c r="I3975" i="6"/>
  <c r="I4103" i="6"/>
  <c r="I4231" i="6"/>
  <c r="I4359" i="6"/>
  <c r="I4487" i="6"/>
  <c r="I4615" i="6"/>
  <c r="I2585" i="6"/>
  <c r="I2713" i="6"/>
  <c r="I2841" i="6"/>
  <c r="I2969" i="6"/>
  <c r="I3097" i="6"/>
  <c r="I3225" i="6"/>
  <c r="I3353" i="6"/>
  <c r="I3481" i="6"/>
  <c r="I3609" i="6"/>
  <c r="I3737" i="6"/>
  <c r="I3865" i="6"/>
  <c r="I3993" i="6"/>
  <c r="I4121" i="6"/>
  <c r="I4249" i="6"/>
  <c r="I4377" i="6"/>
  <c r="I4505" i="6"/>
  <c r="I2875" i="6"/>
  <c r="I3003" i="6"/>
  <c r="I3131" i="6"/>
  <c r="I3259" i="6"/>
  <c r="I3387" i="6"/>
  <c r="I3515" i="6"/>
  <c r="I2541" i="6"/>
  <c r="I2669" i="6"/>
  <c r="I2797" i="6"/>
  <c r="I2925" i="6"/>
  <c r="I3053" i="6"/>
  <c r="I3181" i="6"/>
  <c r="I3309" i="6"/>
  <c r="I3437" i="6"/>
  <c r="I3565" i="6"/>
  <c r="I3693" i="6"/>
  <c r="I3821" i="6"/>
  <c r="I3949" i="6"/>
  <c r="I4077" i="6"/>
  <c r="I4205" i="6"/>
  <c r="I4333" i="6"/>
  <c r="I4461" i="6"/>
  <c r="I4589" i="6"/>
  <c r="I4695" i="6"/>
  <c r="I4823" i="6"/>
  <c r="I4951" i="6"/>
  <c r="I4601" i="6"/>
  <c r="I4729" i="6"/>
  <c r="I4857" i="6"/>
  <c r="I4985" i="6"/>
  <c r="J2613" i="6"/>
  <c r="J2741" i="6"/>
  <c r="J2869" i="6"/>
  <c r="J2997" i="6"/>
  <c r="J3125" i="6"/>
  <c r="J3253" i="6"/>
  <c r="J3381" i="6"/>
  <c r="I3707" i="6"/>
  <c r="I3835" i="6"/>
  <c r="I3963" i="6"/>
  <c r="I4091" i="6"/>
  <c r="I4219" i="6"/>
  <c r="I4347" i="6"/>
  <c r="I4475" i="6"/>
  <c r="I4603" i="6"/>
  <c r="I4731" i="6"/>
  <c r="I4765" i="6"/>
  <c r="I4819" i="6"/>
  <c r="I4947" i="6"/>
  <c r="J2575" i="6"/>
  <c r="J2703" i="6"/>
  <c r="J2831" i="6"/>
  <c r="J2959" i="6"/>
  <c r="J3087" i="6"/>
  <c r="J3215" i="6"/>
  <c r="J3343" i="6"/>
  <c r="J3471" i="6"/>
  <c r="J3599" i="6"/>
  <c r="J2595" i="6"/>
  <c r="J2723" i="6"/>
  <c r="J2851" i="6"/>
  <c r="J2979" i="6"/>
  <c r="J3107" i="6"/>
  <c r="J3235" i="6"/>
  <c r="J3363" i="6"/>
  <c r="J3491" i="6"/>
  <c r="J3619" i="6"/>
  <c r="J3747" i="6"/>
  <c r="J3493" i="6"/>
  <c r="J3621" i="6"/>
  <c r="J3749" i="6"/>
  <c r="J3877" i="6"/>
  <c r="I4811" i="6"/>
  <c r="I4939" i="6"/>
  <c r="J2567" i="6"/>
  <c r="J2695" i="6"/>
  <c r="J2823" i="6"/>
  <c r="J2951" i="6"/>
  <c r="J3079" i="6"/>
  <c r="J3207" i="6"/>
  <c r="J3335" i="6"/>
  <c r="J3463" i="6"/>
  <c r="J3591" i="6"/>
  <c r="I4941" i="6"/>
  <c r="J2569" i="6"/>
  <c r="J2697" i="6"/>
  <c r="H3513" i="6"/>
  <c r="I3313" i="6"/>
  <c r="K2574" i="6"/>
  <c r="H2797" i="6"/>
  <c r="J4042" i="6"/>
  <c r="K2949" i="6"/>
  <c r="I4140" i="6"/>
  <c r="I4287" i="6"/>
  <c r="K4515" i="6"/>
  <c r="K2697" i="6"/>
  <c r="I3410" i="6"/>
  <c r="K3587" i="6"/>
  <c r="K4365" i="6"/>
  <c r="H3662" i="6"/>
  <c r="H4758" i="6"/>
  <c r="K4086" i="6"/>
  <c r="K2904" i="6"/>
  <c r="K4354" i="6"/>
  <c r="J3515" i="6"/>
  <c r="I4533" i="6"/>
  <c r="K3233" i="6"/>
  <c r="K4716" i="6"/>
  <c r="H3853" i="6"/>
  <c r="K2992" i="6"/>
  <c r="K2618" i="6"/>
  <c r="H3438" i="6"/>
  <c r="H4257" i="6"/>
  <c r="I2574" i="6"/>
  <c r="K3393" i="6"/>
  <c r="I2982" i="6"/>
  <c r="K3801" i="6"/>
  <c r="K4620" i="6"/>
  <c r="I2912" i="6"/>
  <c r="K3731" i="6"/>
  <c r="J3707" i="6"/>
  <c r="J4219" i="6"/>
  <c r="J4731" i="6"/>
  <c r="J3201" i="6"/>
  <c r="J3713" i="6"/>
  <c r="J4225" i="6"/>
  <c r="K4144" i="6"/>
  <c r="H4964" i="6"/>
  <c r="H3281" i="6"/>
  <c r="H4136" i="6"/>
  <c r="H4955" i="6"/>
  <c r="H4909" i="6"/>
  <c r="K3229" i="6"/>
  <c r="K4048" i="6"/>
  <c r="K4877" i="6"/>
  <c r="K3194" i="6"/>
  <c r="H4014" i="6"/>
  <c r="H4833" i="6"/>
  <c r="I3150" i="6"/>
  <c r="K3969" i="6"/>
  <c r="H2757" i="6"/>
  <c r="I3576" i="6"/>
  <c r="K3690" i="6"/>
  <c r="H4510" i="6"/>
  <c r="H2827" i="6"/>
  <c r="I3646" i="6"/>
  <c r="K4465" i="6"/>
  <c r="K3070" i="6"/>
  <c r="K3659" i="6"/>
  <c r="K4222" i="6"/>
  <c r="K4765" i="6"/>
  <c r="I2852" i="6"/>
  <c r="K3415" i="6"/>
  <c r="H3902" i="6"/>
  <c r="K4490" i="6"/>
  <c r="H2552" i="6"/>
  <c r="I3038" i="6"/>
  <c r="H3627" i="6"/>
  <c r="I4174" i="6"/>
  <c r="K4660" i="6"/>
  <c r="K2750" i="6"/>
  <c r="H3314" i="6"/>
  <c r="I3800" i="6"/>
  <c r="H4389" i="6"/>
  <c r="I4824" i="6"/>
  <c r="J2648" i="6"/>
  <c r="J2904" i="6"/>
  <c r="H4421" i="6"/>
  <c r="K4830" i="6"/>
  <c r="J2652" i="6"/>
  <c r="J2908" i="6"/>
  <c r="J3164" i="6"/>
  <c r="J3420" i="6"/>
  <c r="J3676" i="6"/>
  <c r="J3932" i="6"/>
  <c r="J4172" i="6"/>
  <c r="J4332" i="6"/>
  <c r="H2581" i="6"/>
  <c r="K2862" i="6"/>
  <c r="K3118" i="6"/>
  <c r="I3400" i="6"/>
  <c r="H3682" i="6"/>
  <c r="H3938" i="6"/>
  <c r="K4219" i="6"/>
  <c r="H4501" i="6"/>
  <c r="H4757" i="6"/>
  <c r="J2526" i="6"/>
  <c r="J2702" i="6"/>
  <c r="J2862" i="6"/>
  <c r="J3038" i="6"/>
  <c r="J3214" i="6"/>
  <c r="K4811" i="6"/>
  <c r="J2560" i="6"/>
  <c r="J2736" i="6"/>
  <c r="J2896" i="6"/>
  <c r="J3072" i="6"/>
  <c r="J3248" i="6"/>
  <c r="J3408" i="6"/>
  <c r="J3552" i="6"/>
  <c r="J3680" i="6"/>
  <c r="J3808" i="6"/>
  <c r="I4062" i="6"/>
  <c r="H4267" i="6"/>
  <c r="H4472" i="6"/>
  <c r="K4676" i="6"/>
  <c r="K4881" i="6"/>
  <c r="K2587" i="6"/>
  <c r="I2792" i="6"/>
  <c r="H2997" i="6"/>
  <c r="H3202" i="6"/>
  <c r="K3406" i="6"/>
  <c r="K3611" i="6"/>
  <c r="I3816" i="6"/>
  <c r="H4021" i="6"/>
  <c r="H4226" i="6"/>
  <c r="K4430" i="6"/>
  <c r="K4635" i="6"/>
  <c r="I4840" i="6"/>
  <c r="J2530" i="6"/>
  <c r="J2658" i="6"/>
  <c r="J2786" i="6"/>
  <c r="J2914" i="6"/>
  <c r="J3042" i="6"/>
  <c r="J3128" i="6"/>
  <c r="J3256" i="6"/>
  <c r="J3384" i="6"/>
  <c r="J3512" i="6"/>
  <c r="J3640" i="6"/>
  <c r="J3768" i="6"/>
  <c r="J3896" i="6"/>
  <c r="J4024" i="6"/>
  <c r="J4152" i="6"/>
  <c r="J4280" i="6"/>
  <c r="J4408" i="6"/>
  <c r="J4536" i="6"/>
  <c r="J4664" i="6"/>
  <c r="J4792" i="6"/>
  <c r="J4920" i="6"/>
  <c r="I2547" i="6"/>
  <c r="J4396" i="6"/>
  <c r="J4524" i="6"/>
  <c r="J4652" i="6"/>
  <c r="J4780" i="6"/>
  <c r="J4908" i="6"/>
  <c r="I2535" i="6"/>
  <c r="I2663" i="6"/>
  <c r="I2791" i="6"/>
  <c r="I2919" i="6"/>
  <c r="I3047" i="6"/>
  <c r="I3175" i="6"/>
  <c r="I3303" i="6"/>
  <c r="J3358" i="6"/>
  <c r="J3486" i="6"/>
  <c r="J3614" i="6"/>
  <c r="J3742" i="6"/>
  <c r="J3870" i="6"/>
  <c r="J3998" i="6"/>
  <c r="J4126" i="6"/>
  <c r="J4254" i="6"/>
  <c r="J4382" i="6"/>
  <c r="J4510" i="6"/>
  <c r="J4638" i="6"/>
  <c r="J4766" i="6"/>
  <c r="J4894" i="6"/>
  <c r="I2521" i="6"/>
  <c r="J4048" i="6"/>
  <c r="J4176" i="6"/>
  <c r="J4304" i="6"/>
  <c r="J4432" i="6"/>
  <c r="J4560" i="6"/>
  <c r="J4688" i="6"/>
  <c r="J4816" i="6"/>
  <c r="J4944" i="6"/>
  <c r="I2571" i="6"/>
  <c r="I2699" i="6"/>
  <c r="J3106" i="6"/>
  <c r="J3234" i="6"/>
  <c r="J3362" i="6"/>
  <c r="J3490" i="6"/>
  <c r="J3618" i="6"/>
  <c r="J3746" i="6"/>
  <c r="J3874" i="6"/>
  <c r="J4002" i="6"/>
  <c r="J4130" i="6"/>
  <c r="J4258" i="6"/>
  <c r="J4386" i="6"/>
  <c r="J4514" i="6"/>
  <c r="J4642" i="6"/>
  <c r="J4770" i="6"/>
  <c r="J4898" i="6"/>
  <c r="I2659" i="6"/>
  <c r="I2787" i="6"/>
  <c r="I2915" i="6"/>
  <c r="I3043" i="6"/>
  <c r="I3171" i="6"/>
  <c r="I3299" i="6"/>
  <c r="I3427" i="6"/>
  <c r="I3555" i="6"/>
  <c r="I3683" i="6"/>
  <c r="I3811" i="6"/>
  <c r="I3939" i="6"/>
  <c r="I4067" i="6"/>
  <c r="I4195" i="6"/>
  <c r="I4323" i="6"/>
  <c r="I4451" i="6"/>
  <c r="I4579" i="6"/>
  <c r="I4707" i="6"/>
  <c r="I3351" i="6"/>
  <c r="I3479" i="6"/>
  <c r="I3607" i="6"/>
  <c r="I3735" i="6"/>
  <c r="I3863" i="6"/>
  <c r="I3991" i="6"/>
  <c r="I4119" i="6"/>
  <c r="I4247" i="6"/>
  <c r="I4375" i="6"/>
  <c r="I4503" i="6"/>
  <c r="I4631" i="6"/>
  <c r="I2601" i="6"/>
  <c r="I2729" i="6"/>
  <c r="I2857" i="6"/>
  <c r="I2985" i="6"/>
  <c r="I3113" i="6"/>
  <c r="I3241" i="6"/>
  <c r="I3369" i="6"/>
  <c r="I3497" i="6"/>
  <c r="I3625" i="6"/>
  <c r="I3753" i="6"/>
  <c r="I3881" i="6"/>
  <c r="I4009" i="6"/>
  <c r="I4137" i="6"/>
  <c r="I4265" i="6"/>
  <c r="I4393" i="6"/>
  <c r="I4521" i="6"/>
  <c r="I2891" i="6"/>
  <c r="I3019" i="6"/>
  <c r="I3147" i="6"/>
  <c r="I3275" i="6"/>
  <c r="I3403" i="6"/>
  <c r="I3531" i="6"/>
  <c r="I2557" i="6"/>
  <c r="I2685" i="6"/>
  <c r="I2813" i="6"/>
  <c r="I2941" i="6"/>
  <c r="I3069" i="6"/>
  <c r="I3197" i="6"/>
  <c r="I3325" i="6"/>
  <c r="I3453" i="6"/>
  <c r="I3581" i="6"/>
  <c r="I3709" i="6"/>
  <c r="I3837" i="6"/>
  <c r="I3965" i="6"/>
  <c r="I4093" i="6"/>
  <c r="I4221" i="6"/>
  <c r="I4349" i="6"/>
  <c r="I4477" i="6"/>
  <c r="I4605" i="6"/>
  <c r="I4711" i="6"/>
  <c r="I4839" i="6"/>
  <c r="I4967" i="6"/>
  <c r="I4617" i="6"/>
  <c r="I4745" i="6"/>
  <c r="I4873" i="6"/>
  <c r="I5001" i="6"/>
  <c r="J2629" i="6"/>
  <c r="J2757" i="6"/>
  <c r="J2885" i="6"/>
  <c r="J3013" i="6"/>
  <c r="J3141" i="6"/>
  <c r="J3269" i="6"/>
  <c r="J3397" i="6"/>
  <c r="I3723" i="6"/>
  <c r="I3851" i="6"/>
  <c r="I3979" i="6"/>
  <c r="I4107" i="6"/>
  <c r="I4235" i="6"/>
  <c r="I4363" i="6"/>
  <c r="I4491" i="6"/>
  <c r="I4619" i="6"/>
  <c r="I4747" i="6"/>
  <c r="I4781" i="6"/>
  <c r="I4835" i="6"/>
  <c r="I4963" i="6"/>
  <c r="J2591" i="6"/>
  <c r="J2719" i="6"/>
  <c r="J2847" i="6"/>
  <c r="J2975" i="6"/>
  <c r="J3103" i="6"/>
  <c r="J3231" i="6"/>
  <c r="J3359" i="6"/>
  <c r="J3487" i="6"/>
  <c r="J3615" i="6"/>
  <c r="J2611" i="6"/>
  <c r="J2739" i="6"/>
  <c r="J2867" i="6"/>
  <c r="J2995" i="6"/>
  <c r="J3123" i="6"/>
  <c r="J3251" i="6"/>
  <c r="J3379" i="6"/>
  <c r="J3507" i="6"/>
  <c r="J3635" i="6"/>
  <c r="J3763" i="6"/>
  <c r="J3509" i="6"/>
  <c r="J3637" i="6"/>
  <c r="J3765" i="6"/>
  <c r="J3893" i="6"/>
  <c r="I4827" i="6"/>
  <c r="I4955" i="6"/>
  <c r="J2583" i="6"/>
  <c r="J2711" i="6"/>
  <c r="J2839" i="6"/>
  <c r="J2967" i="6"/>
  <c r="J3095" i="6"/>
  <c r="J3223" i="6"/>
  <c r="J3351" i="6"/>
  <c r="J3479" i="6"/>
  <c r="J3607" i="6"/>
  <c r="I4957" i="6"/>
  <c r="J2585" i="6"/>
  <c r="J2713" i="6"/>
  <c r="J2841" i="6"/>
  <c r="J2969" i="6"/>
  <c r="J3097" i="6"/>
  <c r="J3225" i="6"/>
  <c r="J3353" i="6"/>
  <c r="J3481" i="6"/>
  <c r="J3609" i="6"/>
  <c r="K2659" i="6"/>
  <c r="I3985" i="6"/>
  <c r="I3112" i="6"/>
  <c r="H3437" i="6"/>
  <c r="J4058" i="6"/>
  <c r="H3359" i="6"/>
  <c r="K4242" i="6"/>
  <c r="I4303" i="6"/>
  <c r="H4541" i="6"/>
  <c r="K2748" i="6"/>
  <c r="H3615" i="6"/>
  <c r="H3613" i="6"/>
  <c r="H4391" i="6"/>
  <c r="K3687" i="6"/>
  <c r="K4783" i="6"/>
  <c r="I4112" i="6"/>
  <c r="K3109" i="6"/>
  <c r="I4380" i="6"/>
  <c r="J3611" i="6"/>
  <c r="I4549" i="6"/>
  <c r="H3259" i="6"/>
  <c r="I4742" i="6"/>
  <c r="K3878" i="6"/>
  <c r="I3018" i="6"/>
  <c r="I2644" i="6"/>
  <c r="K3463" i="6"/>
  <c r="K4282" i="6"/>
  <c r="H2600" i="6"/>
  <c r="H3419" i="6"/>
  <c r="H3008" i="6"/>
  <c r="H3827" i="6"/>
  <c r="I4646" i="6"/>
  <c r="H2938" i="6"/>
  <c r="H3757" i="6"/>
  <c r="J3723" i="6"/>
  <c r="J4235" i="6"/>
  <c r="J4747" i="6"/>
  <c r="J3217" i="6"/>
  <c r="J3729" i="6"/>
  <c r="J4241" i="6"/>
  <c r="I4170" i="6"/>
  <c r="K4989" i="6"/>
  <c r="K3306" i="6"/>
  <c r="K4161" i="6"/>
  <c r="K4980" i="6"/>
  <c r="K4934" i="6"/>
  <c r="H3255" i="6"/>
  <c r="I4074" i="6"/>
  <c r="H4903" i="6"/>
  <c r="I3220" i="6"/>
  <c r="K4039" i="6"/>
  <c r="K4858" i="6"/>
  <c r="H3176" i="6"/>
  <c r="H3995" i="6"/>
  <c r="K2782" i="6"/>
  <c r="H3602" i="6"/>
  <c r="I3716" i="6"/>
  <c r="K4535" i="6"/>
  <c r="K2852" i="6"/>
  <c r="H3672" i="6"/>
  <c r="H4491" i="6"/>
  <c r="K3198" i="6"/>
  <c r="H3685" i="6"/>
  <c r="H4274" i="6"/>
  <c r="K4893" i="6"/>
  <c r="H2878" i="6"/>
  <c r="K3466" i="6"/>
  <c r="H4030" i="6"/>
  <c r="I4516" i="6"/>
  <c r="H2603" i="6"/>
  <c r="I3166" i="6"/>
  <c r="K3652" i="6"/>
  <c r="K4225" i="6"/>
  <c r="K4788" i="6"/>
  <c r="I2776" i="6"/>
  <c r="H3365" i="6"/>
  <c r="I3928" i="6"/>
  <c r="K4414" i="6"/>
  <c r="K4926" i="6"/>
  <c r="J2712" i="6"/>
  <c r="J2968" i="6"/>
  <c r="K4523" i="6"/>
  <c r="H4933" i="6"/>
  <c r="J2716" i="6"/>
  <c r="J2972" i="6"/>
  <c r="J3228" i="6"/>
  <c r="J3484" i="6"/>
  <c r="J3740" i="6"/>
  <c r="J3996" i="6"/>
  <c r="J4188" i="6"/>
  <c r="K4849" i="6"/>
  <c r="K2606" i="6"/>
  <c r="I2888" i="6"/>
  <c r="H3170" i="6"/>
  <c r="H3426" i="6"/>
  <c r="K3707" i="6"/>
  <c r="H3989" i="6"/>
  <c r="H4245" i="6"/>
  <c r="K4526" i="6"/>
  <c r="I4808" i="6"/>
  <c r="J2542" i="6"/>
  <c r="J2718" i="6"/>
  <c r="J2894" i="6"/>
  <c r="J3054" i="6"/>
  <c r="J3230" i="6"/>
  <c r="K4862" i="6"/>
  <c r="J2576" i="6"/>
  <c r="J2752" i="6"/>
  <c r="J2928" i="6"/>
  <c r="J3088" i="6"/>
  <c r="J3264" i="6"/>
  <c r="J3440" i="6"/>
  <c r="J3568" i="6"/>
  <c r="J3696" i="6"/>
  <c r="J3824" i="6"/>
  <c r="H4088" i="6"/>
  <c r="K4292" i="6"/>
  <c r="K4497" i="6"/>
  <c r="I4702" i="6"/>
  <c r="H4907" i="6"/>
  <c r="H2613" i="6"/>
  <c r="H2818" i="6"/>
  <c r="K3022" i="6"/>
  <c r="K3227" i="6"/>
  <c r="I3432" i="6"/>
  <c r="H3637" i="6"/>
  <c r="H3842" i="6"/>
  <c r="K4046" i="6"/>
  <c r="K4251" i="6"/>
  <c r="I4456" i="6"/>
  <c r="H4661" i="6"/>
  <c r="H4866" i="6"/>
  <c r="J2546" i="6"/>
  <c r="J2674" i="6"/>
  <c r="J2802" i="6"/>
  <c r="J2930" i="6"/>
  <c r="J3058" i="6"/>
  <c r="J3144" i="6"/>
  <c r="J3272" i="6"/>
  <c r="J3400" i="6"/>
  <c r="J3528" i="6"/>
  <c r="J3656" i="6"/>
  <c r="J3784" i="6"/>
  <c r="J3912" i="6"/>
  <c r="J4040" i="6"/>
  <c r="J4168" i="6"/>
  <c r="J4296" i="6"/>
  <c r="J4424" i="6"/>
  <c r="J4552" i="6"/>
  <c r="J4680" i="6"/>
  <c r="J4808" i="6"/>
  <c r="J4936" i="6"/>
  <c r="I2563" i="6"/>
  <c r="J4412" i="6"/>
  <c r="J4540" i="6"/>
  <c r="J4668" i="6"/>
  <c r="J4796" i="6"/>
  <c r="J4924" i="6"/>
  <c r="I2551" i="6"/>
  <c r="I2679" i="6"/>
  <c r="I2807" i="6"/>
  <c r="I2935" i="6"/>
  <c r="I3063" i="6"/>
  <c r="I3191" i="6"/>
  <c r="I3319" i="6"/>
  <c r="J3374" i="6"/>
  <c r="J3502" i="6"/>
  <c r="J3630" i="6"/>
  <c r="J3758" i="6"/>
  <c r="J3886" i="6"/>
  <c r="J4014" i="6"/>
  <c r="J4142" i="6"/>
  <c r="J4270" i="6"/>
  <c r="J4398" i="6"/>
  <c r="J4526" i="6"/>
  <c r="J4654" i="6"/>
  <c r="J4782" i="6"/>
  <c r="J4910" i="6"/>
  <c r="J3936" i="6"/>
  <c r="J4064" i="6"/>
  <c r="J4192" i="6"/>
  <c r="J4320" i="6"/>
  <c r="J4448" i="6"/>
  <c r="J4576" i="6"/>
  <c r="J4704" i="6"/>
  <c r="J4832" i="6"/>
  <c r="J4960" i="6"/>
  <c r="I2587" i="6"/>
  <c r="I2715" i="6"/>
  <c r="J3122" i="6"/>
  <c r="J3250" i="6"/>
  <c r="J3378" i="6"/>
  <c r="J3506" i="6"/>
  <c r="J3634" i="6"/>
  <c r="J3762" i="6"/>
  <c r="J3890" i="6"/>
  <c r="J4018" i="6"/>
  <c r="J4146" i="6"/>
  <c r="J4274" i="6"/>
  <c r="J4402" i="6"/>
  <c r="J4530" i="6"/>
  <c r="J4658" i="6"/>
  <c r="J4786" i="6"/>
  <c r="J4914" i="6"/>
  <c r="I2675" i="6"/>
  <c r="I2803" i="6"/>
  <c r="I2931" i="6"/>
  <c r="I3059" i="6"/>
  <c r="I3187" i="6"/>
  <c r="I3315" i="6"/>
  <c r="I3443" i="6"/>
  <c r="I3571" i="6"/>
  <c r="I3699" i="6"/>
  <c r="I3827" i="6"/>
  <c r="I3955" i="6"/>
  <c r="I4083" i="6"/>
  <c r="I4211" i="6"/>
  <c r="I4339" i="6"/>
  <c r="I4467" i="6"/>
  <c r="I4595" i="6"/>
  <c r="I4723" i="6"/>
  <c r="I3367" i="6"/>
  <c r="I3495" i="6"/>
  <c r="I3623" i="6"/>
  <c r="I3751" i="6"/>
  <c r="I3879" i="6"/>
  <c r="I4007" i="6"/>
  <c r="I4135" i="6"/>
  <c r="I4263" i="6"/>
  <c r="I4391" i="6"/>
  <c r="I4519" i="6"/>
  <c r="I4647" i="6"/>
  <c r="I2617" i="6"/>
  <c r="I2745" i="6"/>
  <c r="I2873" i="6"/>
  <c r="I3001" i="6"/>
  <c r="I3129" i="6"/>
  <c r="I3257" i="6"/>
  <c r="I3385" i="6"/>
  <c r="I3513" i="6"/>
  <c r="I3641" i="6"/>
  <c r="I3769" i="6"/>
  <c r="I3897" i="6"/>
  <c r="I4025" i="6"/>
  <c r="I4153" i="6"/>
  <c r="I4281" i="6"/>
  <c r="I4409" i="6"/>
  <c r="I4537" i="6"/>
  <c r="I2907" i="6"/>
  <c r="I3035" i="6"/>
  <c r="I3163" i="6"/>
  <c r="I3291" i="6"/>
  <c r="I3419" i="6"/>
  <c r="I3547" i="6"/>
  <c r="I2573" i="6"/>
  <c r="I2701" i="6"/>
  <c r="I2829" i="6"/>
  <c r="I2957" i="6"/>
  <c r="I3085" i="6"/>
  <c r="I3213" i="6"/>
  <c r="I3341" i="6"/>
  <c r="I3469" i="6"/>
  <c r="I3597" i="6"/>
  <c r="I3725" i="6"/>
  <c r="I3853" i="6"/>
  <c r="I3981" i="6"/>
  <c r="I4109" i="6"/>
  <c r="I4237" i="6"/>
  <c r="I4365" i="6"/>
  <c r="I4493" i="6"/>
  <c r="I4621" i="6"/>
  <c r="I4727" i="6"/>
  <c r="I4855" i="6"/>
  <c r="I4983" i="6"/>
  <c r="I4633" i="6"/>
  <c r="I4761" i="6"/>
  <c r="I4889" i="6"/>
  <c r="J2517" i="6"/>
  <c r="J2645" i="6"/>
  <c r="J2773" i="6"/>
  <c r="J2901" i="6"/>
  <c r="J3029" i="6"/>
  <c r="J3157" i="6"/>
  <c r="J3285" i="6"/>
  <c r="I3611" i="6"/>
  <c r="I3739" i="6"/>
  <c r="I3867" i="6"/>
  <c r="I3995" i="6"/>
  <c r="I4123" i="6"/>
  <c r="I4251" i="6"/>
  <c r="I4379" i="6"/>
  <c r="I4507" i="6"/>
  <c r="I4635" i="6"/>
  <c r="I4763" i="6"/>
  <c r="I4797" i="6"/>
  <c r="I4851" i="6"/>
  <c r="I4979" i="6"/>
  <c r="J2607" i="6"/>
  <c r="J2735" i="6"/>
  <c r="J2863" i="6"/>
  <c r="J2991" i="6"/>
  <c r="J3119" i="6"/>
  <c r="J3247" i="6"/>
  <c r="J3375" i="6"/>
  <c r="J3503" i="6"/>
  <c r="J3631" i="6"/>
  <c r="I4664" i="6"/>
  <c r="J4486" i="6"/>
  <c r="K4684" i="6"/>
  <c r="H3759" i="6"/>
  <c r="H4688" i="6"/>
  <c r="I3894" i="6"/>
  <c r="H4700" i="6"/>
  <c r="I4799" i="6"/>
  <c r="H2836" i="6"/>
  <c r="H4131" i="6"/>
  <c r="J4029" i="6"/>
  <c r="K4406" i="6"/>
  <c r="I3706" i="6"/>
  <c r="H4481" i="6"/>
  <c r="I3078" i="6"/>
  <c r="H4906" i="6"/>
  <c r="I4498" i="6"/>
  <c r="K4815" i="6"/>
  <c r="I3509" i="6"/>
  <c r="I4901" i="6"/>
  <c r="I3694" i="6"/>
  <c r="I2624" i="6"/>
  <c r="K4262" i="6"/>
  <c r="I3402" i="6"/>
  <c r="K2823" i="6"/>
  <c r="K3642" i="6"/>
  <c r="H4462" i="6"/>
  <c r="H2779" i="6"/>
  <c r="K4866" i="6"/>
  <c r="H3187" i="6"/>
  <c r="I4006" i="6"/>
  <c r="K4825" i="6"/>
  <c r="H3117" i="6"/>
  <c r="I3936" i="6"/>
  <c r="J3835" i="6"/>
  <c r="J4347" i="6"/>
  <c r="J4859" i="6"/>
  <c r="J3329" i="6"/>
  <c r="J3841" i="6"/>
  <c r="I3530" i="6"/>
  <c r="K4349" i="6"/>
  <c r="K2666" i="6"/>
  <c r="H3486" i="6"/>
  <c r="K4340" i="6"/>
  <c r="H2661" i="6"/>
  <c r="H2615" i="6"/>
  <c r="I3434" i="6"/>
  <c r="K4253" i="6"/>
  <c r="I2580" i="6"/>
  <c r="K3399" i="6"/>
  <c r="K4218" i="6"/>
  <c r="H2536" i="6"/>
  <c r="H3355" i="6"/>
  <c r="K4641" i="6"/>
  <c r="H2962" i="6"/>
  <c r="H3781" i="6"/>
  <c r="K3895" i="6"/>
  <c r="K4714" i="6"/>
  <c r="H3032" i="6"/>
  <c r="H3851" i="6"/>
  <c r="I4670" i="6"/>
  <c r="H3250" i="6"/>
  <c r="H3813" i="6"/>
  <c r="K4299" i="6"/>
  <c r="K4944" i="6"/>
  <c r="H3006" i="6"/>
  <c r="I3492" i="6"/>
  <c r="H4081" i="6"/>
  <c r="I4644" i="6"/>
  <c r="K2628" i="6"/>
  <c r="K3217" i="6"/>
  <c r="K3780" i="6"/>
  <c r="H4251" i="6"/>
  <c r="H4840" i="6"/>
  <c r="I2904" i="6"/>
  <c r="K3390" i="6"/>
  <c r="K3979" i="6"/>
  <c r="K4542" i="6"/>
  <c r="I4952" i="6"/>
  <c r="J2728" i="6"/>
  <c r="J2984" i="6"/>
  <c r="H4549" i="6"/>
  <c r="K4958" i="6"/>
  <c r="J2732" i="6"/>
  <c r="J2988" i="6"/>
  <c r="J3244" i="6"/>
  <c r="J3500" i="6"/>
  <c r="J3756" i="6"/>
  <c r="J4012" i="6"/>
  <c r="J4204" i="6"/>
  <c r="H4875" i="6"/>
  <c r="H2658" i="6"/>
  <c r="H2914" i="6"/>
  <c r="K3195" i="6"/>
  <c r="H3477" i="6"/>
  <c r="H3733" i="6"/>
  <c r="K4014" i="6"/>
  <c r="I4296" i="6"/>
  <c r="I4552" i="6"/>
  <c r="H4834" i="6"/>
  <c r="J2574" i="6"/>
  <c r="J2734" i="6"/>
  <c r="J2910" i="6"/>
  <c r="J3086" i="6"/>
  <c r="J3246" i="6"/>
  <c r="I4888" i="6"/>
  <c r="J2608" i="6"/>
  <c r="J2768" i="6"/>
  <c r="J2944" i="6"/>
  <c r="J3120" i="6"/>
  <c r="J3280" i="6"/>
  <c r="J3456" i="6"/>
  <c r="J3584" i="6"/>
  <c r="J3712" i="6"/>
  <c r="J3840" i="6"/>
  <c r="K4113" i="6"/>
  <c r="I4318" i="6"/>
  <c r="H4523" i="6"/>
  <c r="H4728" i="6"/>
  <c r="K4932" i="6"/>
  <c r="K2638" i="6"/>
  <c r="K2843" i="6"/>
  <c r="I3048" i="6"/>
  <c r="H3253" i="6"/>
  <c r="H3458" i="6"/>
  <c r="K3662" i="6"/>
  <c r="K3867" i="6"/>
  <c r="I4072" i="6"/>
  <c r="H4277" i="6"/>
  <c r="H4482" i="6"/>
  <c r="K4686" i="6"/>
  <c r="K4891" i="6"/>
  <c r="J2562" i="6"/>
  <c r="J2690" i="6"/>
  <c r="J2818" i="6"/>
  <c r="J2946" i="6"/>
  <c r="J4987" i="6"/>
  <c r="J3160" i="6"/>
  <c r="J3288" i="6"/>
  <c r="J3416" i="6"/>
  <c r="J3544" i="6"/>
  <c r="J3672" i="6"/>
  <c r="J3800" i="6"/>
  <c r="J3928" i="6"/>
  <c r="J4056" i="6"/>
  <c r="J4184" i="6"/>
  <c r="J4312" i="6"/>
  <c r="J4440" i="6"/>
  <c r="J4568" i="6"/>
  <c r="J4696" i="6"/>
  <c r="J4824" i="6"/>
  <c r="J4952" i="6"/>
  <c r="I2579" i="6"/>
  <c r="J4428" i="6"/>
  <c r="J4556" i="6"/>
  <c r="J4684" i="6"/>
  <c r="J4812" i="6"/>
  <c r="J4940" i="6"/>
  <c r="I2567" i="6"/>
  <c r="I2695" i="6"/>
  <c r="I2823" i="6"/>
  <c r="I2951" i="6"/>
  <c r="I3079" i="6"/>
  <c r="I3207" i="6"/>
  <c r="J3262" i="6"/>
  <c r="J3390" i="6"/>
  <c r="J3518" i="6"/>
  <c r="J3646" i="6"/>
  <c r="J3774" i="6"/>
  <c r="J3902" i="6"/>
  <c r="J4030" i="6"/>
  <c r="J4158" i="6"/>
  <c r="J4286" i="6"/>
  <c r="J4414" i="6"/>
  <c r="J4542" i="6"/>
  <c r="J4670" i="6"/>
  <c r="J4798" i="6"/>
  <c r="J4926" i="6"/>
  <c r="J3952" i="6"/>
  <c r="J4080" i="6"/>
  <c r="J4208" i="6"/>
  <c r="J4336" i="6"/>
  <c r="J4464" i="6"/>
  <c r="J4592" i="6"/>
  <c r="J4720" i="6"/>
  <c r="J4848" i="6"/>
  <c r="J4976" i="6"/>
  <c r="I2603" i="6"/>
  <c r="I2731" i="6"/>
  <c r="J3138" i="6"/>
  <c r="J3266" i="6"/>
  <c r="J3394" i="6"/>
  <c r="J3522" i="6"/>
  <c r="J3650" i="6"/>
  <c r="J3778" i="6"/>
  <c r="J3906" i="6"/>
  <c r="J4034" i="6"/>
  <c r="J4162" i="6"/>
  <c r="J4290" i="6"/>
  <c r="J4418" i="6"/>
  <c r="J4546" i="6"/>
  <c r="J4674" i="6"/>
  <c r="J4802" i="6"/>
  <c r="J4930" i="6"/>
  <c r="I2691" i="6"/>
  <c r="I2819" i="6"/>
  <c r="I2947" i="6"/>
  <c r="I3075" i="6"/>
  <c r="I3203" i="6"/>
  <c r="I3331" i="6"/>
  <c r="I3459" i="6"/>
  <c r="I3587" i="6"/>
  <c r="I3715" i="6"/>
  <c r="I3843" i="6"/>
  <c r="I3971" i="6"/>
  <c r="I4099" i="6"/>
  <c r="I4227" i="6"/>
  <c r="I4355" i="6"/>
  <c r="I4483" i="6"/>
  <c r="I4611" i="6"/>
  <c r="I4739" i="6"/>
  <c r="I3383" i="6"/>
  <c r="I3511" i="6"/>
  <c r="I3639" i="6"/>
  <c r="I3767" i="6"/>
  <c r="I3895" i="6"/>
  <c r="I4023" i="6"/>
  <c r="I4151" i="6"/>
  <c r="I4279" i="6"/>
  <c r="I4407" i="6"/>
  <c r="I4535" i="6"/>
  <c r="I4663" i="6"/>
  <c r="I2633" i="6"/>
  <c r="I2761" i="6"/>
  <c r="I2889" i="6"/>
  <c r="I3017" i="6"/>
  <c r="I3145" i="6"/>
  <c r="I3273" i="6"/>
  <c r="I3401" i="6"/>
  <c r="I3529" i="6"/>
  <c r="I3657" i="6"/>
  <c r="I3785" i="6"/>
  <c r="I3913" i="6"/>
  <c r="I4041" i="6"/>
  <c r="I4169" i="6"/>
  <c r="I4297" i="6"/>
  <c r="I4425" i="6"/>
  <c r="I2795" i="6"/>
  <c r="I2923" i="6"/>
  <c r="I3051" i="6"/>
  <c r="I3179" i="6"/>
  <c r="I3307" i="6"/>
  <c r="I3435" i="6"/>
  <c r="I3563" i="6"/>
  <c r="I2589" i="6"/>
  <c r="I2717" i="6"/>
  <c r="I2845" i="6"/>
  <c r="I2973" i="6"/>
  <c r="I3101" i="6"/>
  <c r="J3924" i="6"/>
  <c r="K4968" i="6"/>
  <c r="I3442" i="6"/>
  <c r="K3836" i="6"/>
  <c r="I2742" i="6"/>
  <c r="K2856" i="6"/>
  <c r="I3916" i="6"/>
  <c r="J4826" i="6"/>
  <c r="K4949" i="6"/>
  <c r="K5001" i="6"/>
  <c r="J4557" i="6"/>
  <c r="K2752" i="6"/>
  <c r="H4551" i="6"/>
  <c r="H3145" i="6"/>
  <c r="H3923" i="6"/>
  <c r="H3252" i="6"/>
  <c r="I2972" i="6"/>
  <c r="J2875" i="6"/>
  <c r="I3893" i="6"/>
  <c r="J2785" i="6"/>
  <c r="H4283" i="6"/>
  <c r="K3059" i="6"/>
  <c r="H4698" i="6"/>
  <c r="I4634" i="6"/>
  <c r="H3054" i="6"/>
  <c r="H3873" i="6"/>
  <c r="I4692" i="6"/>
  <c r="K3009" i="6"/>
  <c r="I2598" i="6"/>
  <c r="K3417" i="6"/>
  <c r="K4236" i="6"/>
  <c r="I2528" i="6"/>
  <c r="K3347" i="6"/>
  <c r="K4166" i="6"/>
  <c r="J3979" i="6"/>
  <c r="J4491" i="6"/>
  <c r="J2961" i="6"/>
  <c r="J3473" i="6"/>
  <c r="J3985" i="6"/>
  <c r="K3760" i="6"/>
  <c r="H4580" i="6"/>
  <c r="H2897" i="6"/>
  <c r="H3752" i="6"/>
  <c r="H4571" i="6"/>
  <c r="H4525" i="6"/>
  <c r="K2845" i="6"/>
  <c r="K3664" i="6"/>
  <c r="H4484" i="6"/>
  <c r="K2810" i="6"/>
  <c r="H3630" i="6"/>
  <c r="H4449" i="6"/>
  <c r="I2766" i="6"/>
  <c r="K3585" i="6"/>
  <c r="H4872" i="6"/>
  <c r="I3192" i="6"/>
  <c r="K4011" i="6"/>
  <c r="H4126" i="6"/>
  <c r="H4945" i="6"/>
  <c r="I3262" i="6"/>
  <c r="K4081" i="6"/>
  <c r="H2866" i="6"/>
  <c r="K3454" i="6"/>
  <c r="H4018" i="6"/>
  <c r="I4504" i="6"/>
  <c r="K2647" i="6"/>
  <c r="K3210" i="6"/>
  <c r="H3697" i="6"/>
  <c r="H4286" i="6"/>
  <c r="H4849" i="6"/>
  <c r="K2833" i="6"/>
  <c r="I3422" i="6"/>
  <c r="K3985" i="6"/>
  <c r="H4456" i="6"/>
  <c r="H2546" i="6"/>
  <c r="H3109" i="6"/>
  <c r="K3595" i="6"/>
  <c r="I4184" i="6"/>
  <c r="H4722" i="6"/>
  <c r="J2584" i="6"/>
  <c r="J2840" i="6"/>
  <c r="K4318" i="6"/>
  <c r="I4728" i="6"/>
  <c r="J2588" i="6"/>
  <c r="J2844" i="6"/>
  <c r="J3100" i="6"/>
  <c r="J3356" i="6"/>
  <c r="J3612" i="6"/>
  <c r="J3868" i="6"/>
  <c r="J4108" i="6"/>
  <c r="J4268" i="6"/>
  <c r="K4977" i="6"/>
  <c r="I2760" i="6"/>
  <c r="I3016" i="6"/>
  <c r="H3298" i="6"/>
  <c r="K3579" i="6"/>
  <c r="K3835" i="6"/>
  <c r="H4117" i="6"/>
  <c r="K4398" i="6"/>
  <c r="K4654" i="6"/>
  <c r="I4936" i="6"/>
  <c r="J2638" i="6"/>
  <c r="J2798" i="6"/>
  <c r="J2974" i="6"/>
  <c r="J3150" i="6"/>
  <c r="H4709" i="6"/>
  <c r="K4990" i="6"/>
  <c r="J2672" i="6"/>
  <c r="J2832" i="6"/>
  <c r="J3008" i="6"/>
  <c r="J3184" i="6"/>
  <c r="J3344" i="6"/>
  <c r="J3504" i="6"/>
  <c r="J3632" i="6"/>
  <c r="J3760" i="6"/>
  <c r="J3888" i="6"/>
  <c r="I4190" i="6"/>
  <c r="H4395" i="6"/>
  <c r="H4600" i="6"/>
  <c r="K4804" i="6"/>
  <c r="K2510" i="6"/>
  <c r="K2715" i="6"/>
  <c r="I2920" i="6"/>
  <c r="H3125" i="6"/>
  <c r="H3330" i="6"/>
  <c r="K3534" i="6"/>
  <c r="K3739" i="6"/>
  <c r="I3944" i="6"/>
  <c r="H4149" i="6"/>
  <c r="H4354" i="6"/>
  <c r="K4558" i="6"/>
  <c r="K4763" i="6"/>
  <c r="I4968" i="6"/>
  <c r="J2610" i="6"/>
  <c r="J2738" i="6"/>
  <c r="J2866" i="6"/>
  <c r="J2994" i="6"/>
  <c r="J3080" i="6"/>
  <c r="J3208" i="6"/>
  <c r="J3336" i="6"/>
  <c r="J3464" i="6"/>
  <c r="J3592" i="6"/>
  <c r="J3720" i="6"/>
  <c r="J3848" i="6"/>
  <c r="J3976" i="6"/>
  <c r="J4104" i="6"/>
  <c r="J4232" i="6"/>
  <c r="J4360" i="6"/>
  <c r="J4488" i="6"/>
  <c r="J4616" i="6"/>
  <c r="J4744" i="6"/>
  <c r="J4872" i="6"/>
  <c r="J5000" i="6"/>
  <c r="I2627" i="6"/>
  <c r="J4476" i="6"/>
  <c r="J4604" i="6"/>
  <c r="J4732" i="6"/>
  <c r="J4860" i="6"/>
  <c r="J4988" i="6"/>
  <c r="I2615" i="6"/>
  <c r="I2743" i="6"/>
  <c r="I2871" i="6"/>
  <c r="I2999" i="6"/>
  <c r="I3127" i="6"/>
  <c r="I3255" i="6"/>
  <c r="J3310" i="6"/>
  <c r="J3438" i="6"/>
  <c r="J3566" i="6"/>
  <c r="J3694" i="6"/>
  <c r="J3822" i="6"/>
  <c r="J3950" i="6"/>
  <c r="J4078" i="6"/>
  <c r="J4206" i="6"/>
  <c r="J4334" i="6"/>
  <c r="J4462" i="6"/>
  <c r="J4590" i="6"/>
  <c r="J4718" i="6"/>
  <c r="J4846" i="6"/>
  <c r="J4974" i="6"/>
  <c r="J4000" i="6"/>
  <c r="J4128" i="6"/>
  <c r="J4256" i="6"/>
  <c r="J4384" i="6"/>
  <c r="J4512" i="6"/>
  <c r="J4640" i="6"/>
  <c r="J4768" i="6"/>
  <c r="J4896" i="6"/>
  <c r="I2523" i="6"/>
  <c r="I2651" i="6"/>
  <c r="I2779" i="6"/>
  <c r="J3186" i="6"/>
  <c r="J3314" i="6"/>
  <c r="J3442" i="6"/>
  <c r="J3570" i="6"/>
  <c r="J3698" i="6"/>
  <c r="J3826" i="6"/>
  <c r="J3954" i="6"/>
  <c r="J4082" i="6"/>
  <c r="J4210" i="6"/>
  <c r="J4338" i="6"/>
  <c r="J4466" i="6"/>
  <c r="J4594" i="6"/>
  <c r="J4722" i="6"/>
  <c r="J4850" i="6"/>
  <c r="J4978" i="6"/>
  <c r="I2739" i="6"/>
  <c r="I2867" i="6"/>
  <c r="I2995" i="6"/>
  <c r="I3123" i="6"/>
  <c r="I3251" i="6"/>
  <c r="I3379" i="6"/>
  <c r="I3507" i="6"/>
  <c r="I3635" i="6"/>
  <c r="I3763" i="6"/>
  <c r="I3891" i="6"/>
  <c r="I4019" i="6"/>
  <c r="I4147" i="6"/>
  <c r="I4275" i="6"/>
  <c r="I4403" i="6"/>
  <c r="I4531" i="6"/>
  <c r="I4659" i="6"/>
  <c r="I4787" i="6"/>
  <c r="I3431" i="6"/>
  <c r="I3559" i="6"/>
  <c r="I3687" i="6"/>
  <c r="I3815" i="6"/>
  <c r="I3943" i="6"/>
  <c r="I4071" i="6"/>
  <c r="I4199" i="6"/>
  <c r="I4327" i="6"/>
  <c r="I4455" i="6"/>
  <c r="I4583" i="6"/>
  <c r="I2553" i="6"/>
  <c r="I2681" i="6"/>
  <c r="I2809" i="6"/>
  <c r="I2937" i="6"/>
  <c r="I3065" i="6"/>
  <c r="I3193" i="6"/>
  <c r="I3321" i="6"/>
  <c r="I3449" i="6"/>
  <c r="I3577" i="6"/>
  <c r="I3705" i="6"/>
  <c r="I3833" i="6"/>
  <c r="I3961" i="6"/>
  <c r="I4089" i="6"/>
  <c r="I4217" i="6"/>
  <c r="I4345" i="6"/>
  <c r="I4473" i="6"/>
  <c r="I2843" i="6"/>
  <c r="I2971" i="6"/>
  <c r="I3099" i="6"/>
  <c r="I3227" i="6"/>
  <c r="I3355" i="6"/>
  <c r="I3483" i="6"/>
  <c r="I2509" i="6"/>
  <c r="I2637" i="6"/>
  <c r="I2765" i="6"/>
  <c r="I2893" i="6"/>
  <c r="I3021" i="6"/>
  <c r="I3149" i="6"/>
  <c r="I3277" i="6"/>
  <c r="I3405" i="6"/>
  <c r="I3533" i="6"/>
  <c r="I3661" i="6"/>
  <c r="I3789" i="6"/>
  <c r="I3917" i="6"/>
  <c r="I4045" i="6"/>
  <c r="I4173" i="6"/>
  <c r="I4301" i="6"/>
  <c r="I4429" i="6"/>
  <c r="I4557" i="6"/>
  <c r="I4685" i="6"/>
  <c r="I4791" i="6"/>
  <c r="I4919" i="6"/>
  <c r="I4569" i="6"/>
  <c r="I4697" i="6"/>
  <c r="I4825" i="6"/>
  <c r="I4953" i="6"/>
  <c r="J2581" i="6"/>
  <c r="J2709" i="6"/>
  <c r="J2837" i="6"/>
  <c r="J2965" i="6"/>
  <c r="J3093" i="6"/>
  <c r="J3221" i="6"/>
  <c r="J3349" i="6"/>
  <c r="I3675" i="6"/>
  <c r="I3803" i="6"/>
  <c r="I3931" i="6"/>
  <c r="I4059" i="6"/>
  <c r="I4187" i="6"/>
  <c r="I4315" i="6"/>
  <c r="I4443" i="6"/>
  <c r="I4571" i="6"/>
  <c r="I4699" i="6"/>
  <c r="I4733" i="6"/>
  <c r="I4861" i="6"/>
  <c r="I4915" i="6"/>
  <c r="J2543" i="6"/>
  <c r="J2671" i="6"/>
  <c r="J2799" i="6"/>
  <c r="J2927" i="6"/>
  <c r="J3055" i="6"/>
  <c r="J3183" i="6"/>
  <c r="J3311" i="6"/>
  <c r="J3439" i="6"/>
  <c r="J3567" i="6"/>
  <c r="J2563" i="6"/>
  <c r="J2691" i="6"/>
  <c r="J2819" i="6"/>
  <c r="J2947" i="6"/>
  <c r="J3075" i="6"/>
  <c r="J3203" i="6"/>
  <c r="J3331" i="6"/>
  <c r="J3459" i="6"/>
  <c r="J3587" i="6"/>
  <c r="J3715" i="6"/>
  <c r="J3461" i="6"/>
  <c r="J3589" i="6"/>
  <c r="J3717" i="6"/>
  <c r="J3845" i="6"/>
  <c r="J3973" i="6"/>
  <c r="I4907" i="6"/>
  <c r="J2535" i="6"/>
  <c r="J2663" i="6"/>
  <c r="J2791" i="6"/>
  <c r="J2919" i="6"/>
  <c r="J3047" i="6"/>
  <c r="J3175" i="6"/>
  <c r="J3303" i="6"/>
  <c r="J3431" i="6"/>
  <c r="J3559" i="6"/>
  <c r="I4909" i="6"/>
  <c r="J2537" i="6"/>
  <c r="J2665" i="6"/>
  <c r="H2727" i="6"/>
  <c r="I4917" i="6"/>
  <c r="J4937" i="6"/>
  <c r="J4809" i="6"/>
  <c r="J4681" i="6"/>
  <c r="J4553" i="6"/>
  <c r="J4425" i="6"/>
  <c r="J4297" i="6"/>
  <c r="J4169" i="6"/>
  <c r="J4041" i="6"/>
  <c r="J3913" i="6"/>
  <c r="J3785" i="6"/>
  <c r="J3657" i="6"/>
  <c r="J4887" i="6"/>
  <c r="J4759" i="6"/>
  <c r="J4631" i="6"/>
  <c r="J4503" i="6"/>
  <c r="J4375" i="6"/>
  <c r="J4247" i="6"/>
  <c r="J4119" i="6"/>
  <c r="J3991" i="6"/>
  <c r="J3863" i="6"/>
  <c r="J3735" i="6"/>
  <c r="J4965" i="6"/>
  <c r="J4837" i="6"/>
  <c r="J4709" i="6"/>
  <c r="J4581" i="6"/>
  <c r="J4453" i="6"/>
  <c r="J4325" i="6"/>
  <c r="J4197" i="6"/>
  <c r="J4069" i="6"/>
  <c r="J4947" i="6"/>
  <c r="J4819" i="6"/>
  <c r="J4691" i="6"/>
  <c r="J4563" i="6"/>
  <c r="J4435" i="6"/>
  <c r="J4307" i="6"/>
  <c r="J4179" i="6"/>
  <c r="J4051" i="6"/>
  <c r="J3923" i="6"/>
  <c r="J3795" i="6"/>
  <c r="J4881" i="6"/>
  <c r="J4753" i="6"/>
  <c r="J4625" i="6"/>
  <c r="J4497" i="6"/>
  <c r="J4369" i="6"/>
  <c r="J4927" i="6"/>
  <c r="J4799" i="6"/>
  <c r="J4671" i="6"/>
  <c r="J4543" i="6"/>
  <c r="J4415" i="6"/>
  <c r="J4287" i="6"/>
  <c r="J4159" i="6"/>
  <c r="J4031" i="6"/>
  <c r="J3903" i="6"/>
  <c r="J3775" i="6"/>
  <c r="J3625" i="6"/>
  <c r="J3433" i="6"/>
  <c r="J3273" i="6"/>
  <c r="J3113" i="6"/>
  <c r="J2921" i="6"/>
  <c r="J2761" i="6"/>
  <c r="J2505" i="6"/>
  <c r="J3527" i="6"/>
  <c r="J3271" i="6"/>
  <c r="J3015" i="6"/>
  <c r="J2759" i="6"/>
  <c r="J2503" i="6"/>
  <c r="J3941" i="6"/>
  <c r="J3685" i="6"/>
  <c r="J3429" i="6"/>
  <c r="J3555" i="6"/>
  <c r="J3299" i="6"/>
  <c r="J3043" i="6"/>
  <c r="J2787" i="6"/>
  <c r="J2531" i="6"/>
  <c r="J3295" i="6"/>
  <c r="J3007" i="6"/>
  <c r="J2639" i="6"/>
  <c r="I4845" i="6"/>
  <c r="I4651" i="6"/>
  <c r="I4283" i="6"/>
  <c r="I3915" i="6"/>
  <c r="I3627" i="6"/>
  <c r="J3061" i="6"/>
  <c r="J2693" i="6"/>
  <c r="I4905" i="6"/>
  <c r="J2515" i="6"/>
  <c r="I4669" i="6"/>
  <c r="I4381" i="6"/>
  <c r="I4013" i="6"/>
  <c r="I3645" i="6"/>
  <c r="I3357" i="6"/>
  <c r="I2877" i="6"/>
  <c r="I3467" i="6"/>
  <c r="I2955" i="6"/>
  <c r="I4201" i="6"/>
  <c r="I3689" i="6"/>
  <c r="I3177" i="6"/>
  <c r="I2665" i="6"/>
  <c r="I4311" i="6"/>
  <c r="I3799" i="6"/>
  <c r="I4771" i="6"/>
  <c r="I4259" i="6"/>
  <c r="I3747" i="6"/>
  <c r="I3235" i="6"/>
  <c r="I2723" i="6"/>
  <c r="J4578" i="6"/>
  <c r="J4066" i="6"/>
  <c r="J3554" i="6"/>
  <c r="I2763" i="6"/>
  <c r="J4752" i="6"/>
  <c r="J4240" i="6"/>
  <c r="J4830" i="6"/>
  <c r="J4318" i="6"/>
  <c r="J3806" i="6"/>
  <c r="J3294" i="6"/>
  <c r="I2855" i="6"/>
  <c r="J4844" i="6"/>
  <c r="I2611" i="6"/>
  <c r="J4600" i="6"/>
  <c r="J4088" i="6"/>
  <c r="J3576" i="6"/>
  <c r="J3064" i="6"/>
  <c r="J2594" i="6"/>
  <c r="I4328" i="6"/>
  <c r="H3509" i="6"/>
  <c r="H2690" i="6"/>
  <c r="K4369" i="6"/>
  <c r="J3616" i="6"/>
  <c r="J2992" i="6"/>
  <c r="K4683" i="6"/>
  <c r="J2606" i="6"/>
  <c r="K4091" i="6"/>
  <c r="K2990" i="6"/>
  <c r="J4060" i="6"/>
  <c r="J3036" i="6"/>
  <c r="J3032" i="6"/>
  <c r="H4133" i="6"/>
  <c r="I4430" i="6"/>
  <c r="H4721" i="6"/>
  <c r="I2596" i="6"/>
  <c r="I2840" i="6"/>
  <c r="I4100" i="6"/>
  <c r="H3560" i="6"/>
  <c r="H2785" i="6"/>
  <c r="K4499" i="6"/>
  <c r="I4554" i="6"/>
  <c r="J2945" i="6"/>
  <c r="H3322" i="6"/>
  <c r="K2572" i="6"/>
  <c r="I3028" i="6"/>
  <c r="K4257" i="6"/>
  <c r="K2946" i="6"/>
  <c r="K4525" i="6"/>
  <c r="K4744" i="6"/>
  <c r="H4857" i="6"/>
  <c r="J3764" i="6"/>
  <c r="J4905" i="6"/>
  <c r="J4521" i="6"/>
  <c r="J4265" i="6"/>
  <c r="J4009" i="6"/>
  <c r="J3753" i="6"/>
  <c r="J4855" i="6"/>
  <c r="J4471" i="6"/>
  <c r="J4215" i="6"/>
  <c r="J3959" i="6"/>
  <c r="J3703" i="6"/>
  <c r="J4677" i="6"/>
  <c r="J4421" i="6"/>
  <c r="J4165" i="6"/>
  <c r="J4915" i="6"/>
  <c r="J4403" i="6"/>
  <c r="J4147" i="6"/>
  <c r="J3891" i="6"/>
  <c r="J4849" i="6"/>
  <c r="J4465" i="6"/>
  <c r="J4895" i="6"/>
  <c r="J4639" i="6"/>
  <c r="J4255" i="6"/>
  <c r="J3999" i="6"/>
  <c r="J3743" i="6"/>
  <c r="J3401" i="6"/>
  <c r="J2889" i="6"/>
  <c r="I4973" i="6"/>
  <c r="J3239" i="6"/>
  <c r="I4971" i="6"/>
  <c r="J3653" i="6"/>
  <c r="J3523" i="6"/>
  <c r="J3011" i="6"/>
  <c r="J3551" i="6"/>
  <c r="J2895" i="6"/>
  <c r="I4813" i="6"/>
  <c r="I4171" i="6"/>
  <c r="J3317" i="6"/>
  <c r="I4793" i="6"/>
  <c r="I4637" i="6"/>
  <c r="I3901" i="6"/>
  <c r="I2749" i="6"/>
  <c r="I2827" i="6"/>
  <c r="I3561" i="6"/>
  <c r="I4183" i="6"/>
  <c r="I4643" i="6"/>
  <c r="I3619" i="6"/>
  <c r="J4962" i="6"/>
  <c r="J3426" i="6"/>
  <c r="J4112" i="6"/>
  <c r="J4190" i="6"/>
  <c r="I2727" i="6"/>
  <c r="J4984" i="6"/>
  <c r="J3448" i="6"/>
  <c r="K4123" i="6"/>
  <c r="J3488" i="6"/>
  <c r="H2709" i="6"/>
  <c r="K4478" i="6"/>
  <c r="J4810" i="6"/>
  <c r="I4432" i="6"/>
  <c r="J4921" i="6"/>
  <c r="J4793" i="6"/>
  <c r="J4665" i="6"/>
  <c r="J4537" i="6"/>
  <c r="J4409" i="6"/>
  <c r="J4281" i="6"/>
  <c r="J4153" i="6"/>
  <c r="J4025" i="6"/>
  <c r="J3897" i="6"/>
  <c r="J3769" i="6"/>
  <c r="J4999" i="6"/>
  <c r="J4871" i="6"/>
  <c r="J4743" i="6"/>
  <c r="J4615" i="6"/>
  <c r="J4487" i="6"/>
  <c r="J4359" i="6"/>
  <c r="J4231" i="6"/>
  <c r="J4103" i="6"/>
  <c r="J3975" i="6"/>
  <c r="J3847" i="6"/>
  <c r="J3719" i="6"/>
  <c r="J4949" i="6"/>
  <c r="J4821" i="6"/>
  <c r="J4693" i="6"/>
  <c r="J4565" i="6"/>
  <c r="J4437" i="6"/>
  <c r="J4309" i="6"/>
  <c r="J4181" i="6"/>
  <c r="J4053" i="6"/>
  <c r="J4931" i="6"/>
  <c r="J4803" i="6"/>
  <c r="J4675" i="6"/>
  <c r="J4547" i="6"/>
  <c r="J4419" i="6"/>
  <c r="J4291" i="6"/>
  <c r="J4163" i="6"/>
  <c r="J4035" i="6"/>
  <c r="J3907" i="6"/>
  <c r="J4993" i="6"/>
  <c r="J4865" i="6"/>
  <c r="J4737" i="6"/>
  <c r="J4609" i="6"/>
  <c r="J4481" i="6"/>
  <c r="J4353" i="6"/>
  <c r="J4911" i="6"/>
  <c r="J4783" i="6"/>
  <c r="J4655" i="6"/>
  <c r="J4527" i="6"/>
  <c r="J4399" i="6"/>
  <c r="J4271" i="6"/>
  <c r="J4143" i="6"/>
  <c r="J4015" i="6"/>
  <c r="J3887" i="6"/>
  <c r="J3759" i="6"/>
  <c r="J3593" i="6"/>
  <c r="J3417" i="6"/>
  <c r="J3257" i="6"/>
  <c r="J3081" i="6"/>
  <c r="J2905" i="6"/>
  <c r="J2745" i="6"/>
  <c r="I4989" i="6"/>
  <c r="J3511" i="6"/>
  <c r="J3255" i="6"/>
  <c r="J2999" i="6"/>
  <c r="J2743" i="6"/>
  <c r="I4987" i="6"/>
  <c r="J3925" i="6"/>
  <c r="J3669" i="6"/>
  <c r="J3413" i="6"/>
  <c r="J3539" i="6"/>
  <c r="J3283" i="6"/>
  <c r="J3027" i="6"/>
  <c r="J2771" i="6"/>
  <c r="J3647" i="6"/>
  <c r="J3279" i="6"/>
  <c r="J2911" i="6"/>
  <c r="J2623" i="6"/>
  <c r="I4829" i="6"/>
  <c r="I4555" i="6"/>
  <c r="I4267" i="6"/>
  <c r="I3899" i="6"/>
  <c r="J3333" i="6"/>
  <c r="J3045" i="6"/>
  <c r="J2677" i="6"/>
  <c r="I4809" i="6"/>
  <c r="I4999" i="6"/>
  <c r="I4653" i="6"/>
  <c r="I4285" i="6"/>
  <c r="I3997" i="6"/>
  <c r="I3629" i="6"/>
  <c r="I3261" i="6"/>
  <c r="I2861" i="6"/>
  <c r="I3451" i="6"/>
  <c r="I2939" i="6"/>
  <c r="I4185" i="6"/>
  <c r="I3673" i="6"/>
  <c r="I3161" i="6"/>
  <c r="I2649" i="6"/>
  <c r="I4295" i="6"/>
  <c r="I3783" i="6"/>
  <c r="I4755" i="6"/>
  <c r="I4243" i="6"/>
  <c r="I3731" i="6"/>
  <c r="I3219" i="6"/>
  <c r="I2707" i="6"/>
  <c r="J4562" i="6"/>
  <c r="J4050" i="6"/>
  <c r="J3538" i="6"/>
  <c r="I2747" i="6"/>
  <c r="J4736" i="6"/>
  <c r="J4224" i="6"/>
  <c r="J4814" i="6"/>
  <c r="J4302" i="6"/>
  <c r="J3790" i="6"/>
  <c r="J3278" i="6"/>
  <c r="I2839" i="6"/>
  <c r="J4828" i="6"/>
  <c r="I2595" i="6"/>
  <c r="J4584" i="6"/>
  <c r="J4072" i="6"/>
  <c r="J3560" i="6"/>
  <c r="J4989" i="6"/>
  <c r="J2578" i="6"/>
  <c r="K4302" i="6"/>
  <c r="K3483" i="6"/>
  <c r="I2664" i="6"/>
  <c r="H4344" i="6"/>
  <c r="J3600" i="6"/>
  <c r="J2960" i="6"/>
  <c r="H4658" i="6"/>
  <c r="J2590" i="6"/>
  <c r="I4040" i="6"/>
  <c r="H2965" i="6"/>
  <c r="J4044" i="6"/>
  <c r="J3020" i="6"/>
  <c r="J3016" i="6"/>
  <c r="H4005" i="6"/>
  <c r="H4379" i="6"/>
  <c r="K4695" i="6"/>
  <c r="I4970" i="6"/>
  <c r="H4696" i="6"/>
  <c r="H3921" i="6"/>
  <c r="K3380" i="6"/>
  <c r="H2606" i="6"/>
  <c r="K2686" i="6"/>
  <c r="H4375" i="6"/>
  <c r="J4875" i="6"/>
  <c r="K3142" i="6"/>
  <c r="I4892" i="6"/>
  <c r="H2849" i="6"/>
  <c r="H3848" i="6"/>
  <c r="H4703" i="6"/>
  <c r="H3732" i="6"/>
  <c r="K2861" i="6"/>
  <c r="K2595" i="6"/>
  <c r="J2980" i="6"/>
  <c r="D9" i="5"/>
  <c r="E11" i="5"/>
  <c r="D11" i="5"/>
  <c r="C9" i="5"/>
  <c r="C14" i="5" s="1"/>
  <c r="C19" i="5" s="1"/>
  <c r="C24" i="5" s="1"/>
  <c r="D10" i="5"/>
  <c r="C10" i="5"/>
  <c r="C15" i="5" s="1" a="1"/>
  <c r="E9" i="5"/>
  <c r="C11" i="5"/>
  <c r="E10" i="5"/>
  <c r="C15" i="5" l="1"/>
  <c r="C20" i="5" s="1"/>
  <c r="C25" i="5" s="1"/>
  <c r="C16" i="5"/>
  <c r="C21" i="5" s="1"/>
  <c r="C26" i="5" s="1"/>
  <c r="D15" i="5" l="1" a="1"/>
  <c r="E16" i="5" s="1"/>
  <c r="E15" i="5" l="1"/>
  <c r="D16" i="5"/>
  <c r="D15" i="5"/>
  <c r="D20" i="5" s="1"/>
  <c r="D25" i="5" s="1"/>
  <c r="D21" i="5" l="1"/>
  <c r="D26" i="5" l="1"/>
  <c r="E21" i="5"/>
  <c r="E26" i="5" s="1"/>
  <c r="H23" i="5" l="1" a="1"/>
  <c r="J25" i="5" s="1"/>
  <c r="B25" i="6" a="1"/>
  <c r="H24" i="5" l="1"/>
  <c r="H26" i="5"/>
  <c r="I23" i="5"/>
  <c r="H23" i="5"/>
  <c r="K24" i="5"/>
  <c r="K26" i="5"/>
  <c r="K23" i="5"/>
  <c r="I25" i="5"/>
  <c r="J26" i="5"/>
  <c r="H25" i="5"/>
  <c r="J23" i="5"/>
  <c r="I24" i="5"/>
  <c r="J24" i="5"/>
  <c r="I26" i="5"/>
  <c r="K25" i="5"/>
  <c r="E28" i="6"/>
  <c r="E26" i="6"/>
  <c r="B25" i="6"/>
  <c r="D28" i="6"/>
  <c r="D26" i="6"/>
  <c r="C28" i="6"/>
  <c r="C26" i="6"/>
  <c r="B28" i="6"/>
  <c r="B26" i="6"/>
  <c r="E27" i="6"/>
  <c r="E25" i="6"/>
  <c r="C25" i="6"/>
  <c r="D27" i="6"/>
  <c r="D25" i="6"/>
  <c r="C27" i="6"/>
  <c r="B27" i="6"/>
  <c r="N23" i="5" l="1" a="1"/>
  <c r="L5002" i="6" a="1"/>
  <c r="L4993" i="6" a="1"/>
  <c r="L4990" i="6" a="1"/>
  <c r="L4988" i="6" a="1"/>
  <c r="L4981" i="6" a="1"/>
  <c r="L4961" i="6" a="1"/>
  <c r="L4958" i="6" a="1"/>
  <c r="L4955" i="6" a="1"/>
  <c r="L4949" i="6" a="1"/>
  <c r="L4930" i="6" a="1"/>
  <c r="L4913" i="6" a="1"/>
  <c r="L4898" i="6" a="1"/>
  <c r="L4886" i="6" a="1"/>
  <c r="L4874" i="6" a="1"/>
  <c r="L4865" i="6" a="1"/>
  <c r="L4859" i="6" a="1"/>
  <c r="L4851" i="6" a="1"/>
  <c r="L4848" i="6" a="1"/>
  <c r="L4816" i="6" a="1"/>
  <c r="L4813" i="6" a="1"/>
  <c r="L4810" i="6" a="1"/>
  <c r="L4804" i="6" a="1"/>
  <c r="L4792" i="6" a="1"/>
  <c r="L4789" i="6" a="1"/>
  <c r="L4786" i="6" a="1"/>
  <c r="L4783" i="6" a="1"/>
  <c r="L4777" i="6" a="1"/>
  <c r="L4766" i="6" a="1"/>
  <c r="L4763" i="6" a="1"/>
  <c r="L4751" i="6" a="1"/>
  <c r="L4992" i="6" a="1"/>
  <c r="L4971" i="6" a="1"/>
  <c r="L4967" i="6" a="1"/>
  <c r="L4960" i="6" a="1"/>
  <c r="L4954" i="6" a="1"/>
  <c r="L4942" i="6" a="1"/>
  <c r="L4939" i="6" a="1"/>
  <c r="L4935" i="6" a="1"/>
  <c r="L4933" i="6" a="1"/>
  <c r="L4918" i="6" a="1"/>
  <c r="L4916" i="6" a="1"/>
  <c r="L4912" i="6" a="1"/>
  <c r="L4907" i="6" a="1"/>
  <c r="L4903" i="6" a="1"/>
  <c r="L4901" i="6" a="1"/>
  <c r="L4889" i="6" a="1"/>
  <c r="L4883" i="6" a="1"/>
  <c r="L4879" i="6" a="1"/>
  <c r="L4877" i="6" a="1"/>
  <c r="L4864" i="6" a="1"/>
  <c r="L4858" i="6" a="1"/>
  <c r="L4855" i="6" a="1"/>
  <c r="L4845" i="6" a="1"/>
  <c r="L4841" i="6" a="1"/>
  <c r="L4837" i="6" a="1"/>
  <c r="L4833" i="6" a="1"/>
  <c r="L4822" i="6" a="1"/>
  <c r="L4819" i="6" a="1"/>
  <c r="L4807" i="6" a="1"/>
  <c r="L4801" i="6" a="1"/>
  <c r="L4768" i="6" a="1"/>
  <c r="L4765" i="6" a="1"/>
  <c r="L5001" i="6" a="1"/>
  <c r="L4998" i="6" a="1"/>
  <c r="L4989" i="6" a="1"/>
  <c r="L4986" i="6" a="1"/>
  <c r="L4976" i="6" a="1"/>
  <c r="L4944" i="6" a="1"/>
  <c r="L4926" i="6" a="1"/>
  <c r="L4924" i="6" a="1"/>
  <c r="L4920" i="6" a="1"/>
  <c r="L4915" i="6" a="1"/>
  <c r="L4911" i="6" a="1"/>
  <c r="L4909" i="6" a="1"/>
  <c r="L4894" i="6" a="1"/>
  <c r="L4892" i="6" a="1"/>
  <c r="L4870" i="6" a="1"/>
  <c r="L4867" i="6" a="1"/>
  <c r="L4863" i="6" a="1"/>
  <c r="L4861" i="6" a="1"/>
  <c r="L4850" i="6" a="1"/>
  <c r="L4830" i="6" a="1"/>
  <c r="L4827" i="6" a="1"/>
  <c r="L4815" i="6" a="1"/>
  <c r="L4809" i="6" a="1"/>
  <c r="L4800" i="6" a="1"/>
  <c r="L4797" i="6" a="1"/>
  <c r="L4794" i="6" a="1"/>
  <c r="L4791" i="6" a="1"/>
  <c r="L4785" i="6" a="1"/>
  <c r="L4776" i="6" a="1"/>
  <c r="L4773" i="6" a="1"/>
  <c r="L4770" i="6" a="1"/>
  <c r="L4764" i="6" a="1"/>
  <c r="L5000" i="6" a="1"/>
  <c r="L4995" i="6" a="1"/>
  <c r="L4991" i="6" a="1"/>
  <c r="L4980" i="6" a="1"/>
  <c r="L4973" i="6" a="1"/>
  <c r="L4963" i="6" a="1"/>
  <c r="L4959" i="6" a="1"/>
  <c r="L4953" i="6" a="1"/>
  <c r="L4948" i="6" a="1"/>
  <c r="L4941" i="6" a="1"/>
  <c r="L4929" i="6" a="1"/>
  <c r="L4914" i="6" a="1"/>
  <c r="L4897" i="6" a="1"/>
  <c r="L4891" i="6" a="1"/>
  <c r="L4887" i="6" a="1"/>
  <c r="L4885" i="6" a="1"/>
  <c r="L4873" i="6" a="1"/>
  <c r="L4866" i="6" a="1"/>
  <c r="L4847" i="6" a="1"/>
  <c r="L4843" i="6" a="1"/>
  <c r="L4839" i="6" a="1"/>
  <c r="L4835" i="6" a="1"/>
  <c r="L4832" i="6" a="1"/>
  <c r="L4829" i="6" a="1"/>
  <c r="L4826" i="6" a="1"/>
  <c r="L4820" i="6" a="1"/>
  <c r="L4782" i="6" a="1"/>
  <c r="L4779" i="6" a="1"/>
  <c r="L4767" i="6" a="1"/>
  <c r="L4761" i="6" a="1"/>
  <c r="L4750" i="6" a="1"/>
  <c r="L4996" i="6" a="1"/>
  <c r="L4983" i="6" a="1"/>
  <c r="L4977" i="6" a="1"/>
  <c r="L4970" i="6" a="1"/>
  <c r="L4964" i="6" a="1"/>
  <c r="L4957" i="6" a="1"/>
  <c r="L4951" i="6" a="1"/>
  <c r="L4945" i="6" a="1"/>
  <c r="L4938" i="6" a="1"/>
  <c r="L4921" i="6" a="1"/>
  <c r="L4868" i="6" a="1"/>
  <c r="L4844" i="6" a="1"/>
  <c r="L4836" i="6" a="1"/>
  <c r="L4824" i="6" a="1"/>
  <c r="L4818" i="6" a="1"/>
  <c r="L4812" i="6" a="1"/>
  <c r="L4795" i="6" a="1"/>
  <c r="L4788" i="6" a="1"/>
  <c r="L4771" i="6" a="1"/>
  <c r="L4760" i="6" a="1"/>
  <c r="L4744" i="6" a="1"/>
  <c r="L4741" i="6" a="1"/>
  <c r="L4738" i="6" a="1"/>
  <c r="L4732" i="6" a="1"/>
  <c r="L4720" i="6" a="1"/>
  <c r="L4717" i="6" a="1"/>
  <c r="L4714" i="6" a="1"/>
  <c r="L4708" i="6" a="1"/>
  <c r="L4696" i="6" a="1"/>
  <c r="L4693" i="6" a="1"/>
  <c r="L4678" i="6" a="1"/>
  <c r="L4669" i="6" a="1"/>
  <c r="L4663" i="6" a="1"/>
  <c r="L4659" i="6" a="1"/>
  <c r="L4644" i="6" a="1"/>
  <c r="L4994" i="6" a="1"/>
  <c r="L4969" i="6" a="1"/>
  <c r="L4962" i="6" a="1"/>
  <c r="L4943" i="6" a="1"/>
  <c r="L4932" i="6" a="1"/>
  <c r="L4919" i="6" a="1"/>
  <c r="L4902" i="6" a="1"/>
  <c r="L4896" i="6" a="1"/>
  <c r="L4890" i="6" a="1"/>
  <c r="L4878" i="6" a="1"/>
  <c r="L4872" i="6" a="1"/>
  <c r="L4854" i="6" a="1"/>
  <c r="L4842" i="6" a="1"/>
  <c r="L4834" i="6" a="1"/>
  <c r="L4823" i="6" a="1"/>
  <c r="L4817" i="6" a="1"/>
  <c r="L4806" i="6" a="1"/>
  <c r="L4781" i="6" a="1"/>
  <c r="L4755" i="6" a="1"/>
  <c r="L4747" i="6" a="1"/>
  <c r="L4735" i="6" a="1"/>
  <c r="L4729" i="6" a="1"/>
  <c r="L4711" i="6" a="1"/>
  <c r="L4705" i="6" a="1"/>
  <c r="L4680" i="6" a="1"/>
  <c r="L4675" i="6" a="1"/>
  <c r="L4668" i="6" a="1"/>
  <c r="L4657" i="6" a="1"/>
  <c r="L4650" i="6" a="1"/>
  <c r="L4648" i="6" a="1"/>
  <c r="L4638" i="6" a="1"/>
  <c r="L4982" i="6" a="1"/>
  <c r="L4975" i="6" a="1"/>
  <c r="L4968" i="6" a="1"/>
  <c r="L4956" i="6" a="1"/>
  <c r="L4950" i="6" a="1"/>
  <c r="L4937" i="6" a="1"/>
  <c r="L4828" i="6" a="1"/>
  <c r="L4805" i="6" a="1"/>
  <c r="L4799" i="6" a="1"/>
  <c r="L4793" i="6" a="1"/>
  <c r="L4775" i="6" a="1"/>
  <c r="L4769" i="6" a="1"/>
  <c r="L4759" i="6" a="1"/>
  <c r="L4754" i="6" a="1"/>
  <c r="L4749" i="6" a="1"/>
  <c r="L4746" i="6" a="1"/>
  <c r="L4740" i="6" a="1"/>
  <c r="L4726" i="6" a="1"/>
  <c r="L4723" i="6" a="1"/>
  <c r="L4716" i="6" a="1"/>
  <c r="L4702" i="6" a="1"/>
  <c r="L4699" i="6" a="1"/>
  <c r="L4692" i="6" a="1"/>
  <c r="L4689" i="6" a="1"/>
  <c r="L4683" i="6" a="1"/>
  <c r="L4674" i="6" a="1"/>
  <c r="L4662" i="6" a="1"/>
  <c r="L4999" i="6" a="1"/>
  <c r="L4936" i="6" a="1"/>
  <c r="L4931" i="6" a="1"/>
  <c r="L4925" i="6" a="1"/>
  <c r="L4908" i="6" a="1"/>
  <c r="L4895" i="6" a="1"/>
  <c r="L4884" i="6" a="1"/>
  <c r="L4871" i="6" a="1"/>
  <c r="L4860" i="6" a="1"/>
  <c r="L4849" i="6" a="1"/>
  <c r="L4811" i="6" a="1"/>
  <c r="L4787" i="6" a="1"/>
  <c r="L4780" i="6" a="1"/>
  <c r="L4743" i="6" a="1"/>
  <c r="L4737" i="6" a="1"/>
  <c r="L4728" i="6" a="1"/>
  <c r="L4725" i="6" a="1"/>
  <c r="L4722" i="6" a="1"/>
  <c r="L4719" i="6" a="1"/>
  <c r="L4713" i="6" a="1"/>
  <c r="L4704" i="6" a="1"/>
  <c r="L4701" i="6" a="1"/>
  <c r="L4698" i="6" a="1"/>
  <c r="L4695" i="6" a="1"/>
  <c r="L4686" i="6" a="1"/>
  <c r="L4682" i="6" a="1"/>
  <c r="L4987" i="6" a="1"/>
  <c r="L4974" i="6" a="1"/>
  <c r="L4906" i="6" a="1"/>
  <c r="L4888" i="6" a="1"/>
  <c r="L4882" i="6" a="1"/>
  <c r="L4853" i="6" a="1"/>
  <c r="L4840" i="6" a="1"/>
  <c r="L4821" i="6" a="1"/>
  <c r="L4798" i="6" a="1"/>
  <c r="L4774" i="6" a="1"/>
  <c r="L4762" i="6" a="1"/>
  <c r="L4758" i="6" a="1"/>
  <c r="L4753" i="6" a="1"/>
  <c r="L4748" i="6" a="1"/>
  <c r="L4688" i="6" a="1"/>
  <c r="L4685" i="6" a="1"/>
  <c r="L4679" i="6" a="1"/>
  <c r="L4665" i="6" a="1"/>
  <c r="L4658" i="6" a="1"/>
  <c r="L4656" i="6" a="1"/>
  <c r="L4646" i="6" a="1"/>
  <c r="L4637" i="6" a="1"/>
  <c r="L4631" i="6" a="1"/>
  <c r="L4627" i="6" a="1"/>
  <c r="L4985" i="6" a="1"/>
  <c r="L4966" i="6" a="1"/>
  <c r="L4917" i="6" a="1"/>
  <c r="L4904" i="6" a="1"/>
  <c r="L4856" i="6" a="1"/>
  <c r="L4772" i="6" a="1"/>
  <c r="L4677" i="6" a="1"/>
  <c r="L4671" i="6" a="1"/>
  <c r="L4645" i="6" a="1"/>
  <c r="L4641" i="6" a="1"/>
  <c r="L4633" i="6" a="1"/>
  <c r="L4629" i="6" a="1"/>
  <c r="L4622" i="6" a="1"/>
  <c r="L4613" i="6" a="1"/>
  <c r="L4610" i="6" a="1"/>
  <c r="L4608" i="6" a="1"/>
  <c r="L4598" i="6" a="1"/>
  <c r="L4588" i="6" a="1"/>
  <c r="L4582" i="6" a="1"/>
  <c r="L4573" i="6" a="1"/>
  <c r="L4570" i="6" a="1"/>
  <c r="L4567" i="6" a="1"/>
  <c r="L4563" i="6" a="1"/>
  <c r="L4548" i="6" a="1"/>
  <c r="L4533" i="6" a="1"/>
  <c r="L4530" i="6" a="1"/>
  <c r="L4522" i="6" a="1"/>
  <c r="L4504" i="6" a="1"/>
  <c r="L4498" i="6" a="1"/>
  <c r="L4997" i="6" a="1"/>
  <c r="L4984" i="6" a="1"/>
  <c r="L4900" i="6" a="1"/>
  <c r="L4803" i="6" a="1"/>
  <c r="L4790" i="6" a="1"/>
  <c r="L4757" i="6" a="1"/>
  <c r="L4731" i="6" a="1"/>
  <c r="L4707" i="6" a="1"/>
  <c r="L4691" i="6" a="1"/>
  <c r="L4676" i="6" a="1"/>
  <c r="L4670" i="6" a="1"/>
  <c r="L4654" i="6" a="1"/>
  <c r="L4643" i="6" a="1"/>
  <c r="L4635" i="6" a="1"/>
  <c r="L4628" i="6" a="1"/>
  <c r="L4612" i="6" a="1"/>
  <c r="L4607" i="6" a="1"/>
  <c r="L4603" i="6" a="1"/>
  <c r="L4572" i="6" a="1"/>
  <c r="L4561" i="6" a="1"/>
  <c r="L4552" i="6" a="1"/>
  <c r="L4542" i="6" a="1"/>
  <c r="L4532" i="6" a="1"/>
  <c r="L4527" i="6" a="1"/>
  <c r="L4524" i="6" a="1"/>
  <c r="L4520" i="6" a="1"/>
  <c r="L4516" i="6" a="1"/>
  <c r="L4511" i="6" a="1"/>
  <c r="L4501" i="6" a="1"/>
  <c r="L4497" i="6" a="1"/>
  <c r="L4495" i="6" a="1"/>
  <c r="L4491" i="6" a="1"/>
  <c r="L4965" i="6" a="1"/>
  <c r="L4947" i="6" a="1"/>
  <c r="L4928" i="6" a="1"/>
  <c r="L4869" i="6" a="1"/>
  <c r="L4852" i="6" a="1"/>
  <c r="L4802" i="6" a="1"/>
  <c r="L4784" i="6" a="1"/>
  <c r="L4756" i="6" a="1"/>
  <c r="L4745" i="6" a="1"/>
  <c r="L4739" i="6" a="1"/>
  <c r="L4730" i="6" a="1"/>
  <c r="L4715" i="6" a="1"/>
  <c r="L4706" i="6" a="1"/>
  <c r="L4690" i="6" a="1"/>
  <c r="L4681" i="6" a="1"/>
  <c r="L4653" i="6" a="1"/>
  <c r="L4649" i="6" a="1"/>
  <c r="L4640" i="6" a="1"/>
  <c r="L4625" i="6" a="1"/>
  <c r="L4621" i="6" a="1"/>
  <c r="L4618" i="6" a="1"/>
  <c r="L4616" i="6" a="1"/>
  <c r="L4594" i="6" a="1"/>
  <c r="L4592" i="6" a="1"/>
  <c r="L4587" i="6" a="1"/>
  <c r="L4576" i="6" a="1"/>
  <c r="L4566" i="6" a="1"/>
  <c r="L4557" i="6" a="1"/>
  <c r="L4554" i="6" a="1"/>
  <c r="L4551" i="6" a="1"/>
  <c r="L4547" i="6" a="1"/>
  <c r="L4536" i="6" a="1"/>
  <c r="L4519" i="6" a="1"/>
  <c r="L4979" i="6" a="1"/>
  <c r="L4946" i="6" a="1"/>
  <c r="L4899" i="6" a="1"/>
  <c r="L4881" i="6" a="1"/>
  <c r="L4721" i="6" a="1"/>
  <c r="L4697" i="6" a="1"/>
  <c r="L4664" i="6" a="1"/>
  <c r="L4652" i="6" a="1"/>
  <c r="L4639" i="6" a="1"/>
  <c r="L4632" i="6" a="1"/>
  <c r="L4620" i="6" a="1"/>
  <c r="L4615" i="6" a="1"/>
  <c r="L4611" i="6" a="1"/>
  <c r="L4606" i="6" a="1"/>
  <c r="L4601" i="6" a="1"/>
  <c r="L4597" i="6" a="1"/>
  <c r="L4591" i="6" a="1"/>
  <c r="L4585" i="6" a="1"/>
  <c r="L4581" i="6" a="1"/>
  <c r="L4578" i="6" a="1"/>
  <c r="L4575" i="6" a="1"/>
  <c r="L4571" i="6" a="1"/>
  <c r="L4556" i="6" a="1"/>
  <c r="L4545" i="6" a="1"/>
  <c r="L4535" i="6" a="1"/>
  <c r="L4531" i="6" a="1"/>
  <c r="L4529" i="6" a="1"/>
  <c r="L4526" i="6" a="1"/>
  <c r="L4523" i="6" a="1"/>
  <c r="L4506" i="6" a="1"/>
  <c r="L4978" i="6" a="1"/>
  <c r="L4927" i="6" a="1"/>
  <c r="L4880" i="6" a="1"/>
  <c r="L4846" i="6" a="1"/>
  <c r="L4831" i="6" a="1"/>
  <c r="L4796" i="6" a="1"/>
  <c r="L4752" i="6" a="1"/>
  <c r="L4736" i="6" a="1"/>
  <c r="L4712" i="6" a="1"/>
  <c r="L4667" i="6" a="1"/>
  <c r="L4651" i="6" a="1"/>
  <c r="L4647" i="6" a="1"/>
  <c r="L4642" i="6" a="1"/>
  <c r="L4634" i="6" a="1"/>
  <c r="L4596" i="6" a="1"/>
  <c r="L4590" i="6" a="1"/>
  <c r="L4580" i="6" a="1"/>
  <c r="L4569" i="6" a="1"/>
  <c r="L4560" i="6" a="1"/>
  <c r="L4550" i="6" a="1"/>
  <c r="L4541" i="6" a="1"/>
  <c r="L4538" i="6" a="1"/>
  <c r="L4518" i="6" a="1"/>
  <c r="L4513" i="6" a="1"/>
  <c r="L4509" i="6" a="1"/>
  <c r="L4505" i="6" a="1"/>
  <c r="L4503" i="6" a="1"/>
  <c r="L4499" i="6" a="1"/>
  <c r="L4923" i="6" a="1"/>
  <c r="L4910" i="6" a="1"/>
  <c r="L4876" i="6" a="1"/>
  <c r="L4862" i="6" a="1"/>
  <c r="L4814" i="6" a="1"/>
  <c r="L4778" i="6" a="1"/>
  <c r="L4727" i="6" a="1"/>
  <c r="L4703" i="6" a="1"/>
  <c r="L4687" i="6" a="1"/>
  <c r="L4661" i="6" a="1"/>
  <c r="L4630" i="6" a="1"/>
  <c r="L4624" i="6" a="1"/>
  <c r="L4619" i="6" a="1"/>
  <c r="L4614" i="6" a="1"/>
  <c r="L4609" i="6" a="1"/>
  <c r="L4574" i="6" a="1"/>
  <c r="L4565" i="6" a="1"/>
  <c r="L4562" i="6" a="1"/>
  <c r="L4559" i="6" a="1"/>
  <c r="L4555" i="6" a="1"/>
  <c r="L4540" i="6" a="1"/>
  <c r="L4534" i="6" a="1"/>
  <c r="L4521" i="6" a="1"/>
  <c r="L4517" i="6" a="1"/>
  <c r="L4952" i="6" a="1"/>
  <c r="L4940" i="6" a="1"/>
  <c r="L4922" i="6" a="1"/>
  <c r="L4893" i="6" a="1"/>
  <c r="L4857" i="6" a="1"/>
  <c r="L4734" i="6" a="1"/>
  <c r="L4710" i="6" a="1"/>
  <c r="L4673" i="6" a="1"/>
  <c r="L4660" i="6" a="1"/>
  <c r="L4626" i="6" a="1"/>
  <c r="L4623" i="6" a="1"/>
  <c r="L4605" i="6" a="1"/>
  <c r="L4602" i="6" a="1"/>
  <c r="L4600" i="6" a="1"/>
  <c r="L4595" i="6" a="1"/>
  <c r="L4584" i="6" a="1"/>
  <c r="L4579" i="6" a="1"/>
  <c r="L4564" i="6" a="1"/>
  <c r="L4553" i="6" a="1"/>
  <c r="L4544" i="6" a="1"/>
  <c r="L4528" i="6" a="1"/>
  <c r="L4525" i="6" a="1"/>
  <c r="L4512" i="6" a="1"/>
  <c r="L4502" i="6" a="1"/>
  <c r="L4493" i="6" a="1"/>
  <c r="L4875" i="6" a="1"/>
  <c r="L4684" i="6" a="1"/>
  <c r="L4589" i="6" a="1"/>
  <c r="L4539" i="6" a="1"/>
  <c r="L4507" i="6" a="1"/>
  <c r="L4494" i="6" a="1"/>
  <c r="L4488" i="6" a="1"/>
  <c r="L4484" i="6" a="1"/>
  <c r="L4473" i="6" a="1"/>
  <c r="L4461" i="6" a="1"/>
  <c r="L4457" i="6" a="1"/>
  <c r="L4445" i="6" a="1"/>
  <c r="L4441" i="6" a="1"/>
  <c r="L4439" i="6" a="1"/>
  <c r="L4435" i="6" a="1"/>
  <c r="L4432" i="6" a="1"/>
  <c r="L4426" i="6" a="1"/>
  <c r="L4423" i="6" a="1"/>
  <c r="L4412" i="6" a="1"/>
  <c r="L4395" i="6" a="1"/>
  <c r="L4392" i="6" a="1"/>
  <c r="L4389" i="6" a="1"/>
  <c r="L4385" i="6" a="1"/>
  <c r="L4382" i="6" a="1"/>
  <c r="L4379" i="6" a="1"/>
  <c r="L4373" i="6" a="1"/>
  <c r="L4367" i="6" a="1"/>
  <c r="L4360" i="6" a="1"/>
  <c r="L4357" i="6" a="1"/>
  <c r="L4351" i="6" a="1"/>
  <c r="L4333" i="6" a="1"/>
  <c r="L4330" i="6" a="1"/>
  <c r="L4321" i="6" a="1"/>
  <c r="L4742" i="6" a="1"/>
  <c r="L4636" i="6" a="1"/>
  <c r="L4586" i="6" a="1"/>
  <c r="L4537" i="6" a="1"/>
  <c r="L4515" i="6" a="1"/>
  <c r="L4480" i="6" a="1"/>
  <c r="L4477" i="6" a="1"/>
  <c r="L4470" i="6" a="1"/>
  <c r="L4460" i="6" a="1"/>
  <c r="L4454" i="6" a="1"/>
  <c r="L4444" i="6" a="1"/>
  <c r="L4429" i="6" a="1"/>
  <c r="L4425" i="6" a="1"/>
  <c r="L4422" i="6" a="1"/>
  <c r="L4402" i="6" a="1"/>
  <c r="L4399" i="6" a="1"/>
  <c r="L4388" i="6" a="1"/>
  <c r="L4376" i="6" a="1"/>
  <c r="L4372" i="6" a="1"/>
  <c r="L4369" i="6" a="1"/>
  <c r="L4356" i="6" a="1"/>
  <c r="L4353" i="6" a="1"/>
  <c r="L4347" i="6" a="1"/>
  <c r="L4344" i="6" a="1"/>
  <c r="L4338" i="6" a="1"/>
  <c r="L4324" i="6" a="1"/>
  <c r="L4319" i="6" a="1"/>
  <c r="L4310" i="6" a="1"/>
  <c r="L4293" i="6" a="1"/>
  <c r="L4972" i="6" a="1"/>
  <c r="L4838" i="6" a="1"/>
  <c r="L4733" i="6" a="1"/>
  <c r="L4672" i="6" a="1"/>
  <c r="L4583" i="6" a="1"/>
  <c r="L4558" i="6" a="1"/>
  <c r="L4514" i="6" a="1"/>
  <c r="L4492" i="6" a="1"/>
  <c r="L4483" i="6" a="1"/>
  <c r="L4476" i="6" a="1"/>
  <c r="L4438" i="6" a="1"/>
  <c r="L4428" i="6" a="1"/>
  <c r="L4411" i="6" a="1"/>
  <c r="L4408" i="6" a="1"/>
  <c r="L4405" i="6" a="1"/>
  <c r="L4401" i="6" a="1"/>
  <c r="L4398" i="6" a="1"/>
  <c r="L4366" i="6" a="1"/>
  <c r="L4350" i="6" a="1"/>
  <c r="L4341" i="6" a="1"/>
  <c r="L4329" i="6" a="1"/>
  <c r="L4318" i="6" a="1"/>
  <c r="L4307" i="6" a="1"/>
  <c r="L4304" i="6" a="1"/>
  <c r="L4298" i="6" a="1"/>
  <c r="L4289" i="6" a="1"/>
  <c r="L4284" i="6" a="1"/>
  <c r="L4279" i="6" a="1"/>
  <c r="L4825" i="6" a="1"/>
  <c r="L4724" i="6" a="1"/>
  <c r="L4666" i="6" a="1"/>
  <c r="L4604" i="6" a="1"/>
  <c r="L4487" i="6" a="1"/>
  <c r="L4475" i="6" a="1"/>
  <c r="L4472" i="6" a="1"/>
  <c r="L4466" i="6" a="1"/>
  <c r="L4463" i="6" a="1"/>
  <c r="L4459" i="6" a="1"/>
  <c r="L4456" i="6" a="1"/>
  <c r="L4450" i="6" a="1"/>
  <c r="L4447" i="6" a="1"/>
  <c r="L4443" i="6" a="1"/>
  <c r="L4440" i="6" a="1"/>
  <c r="L4418" i="6" a="1"/>
  <c r="L4415" i="6" a="1"/>
  <c r="L4404" i="6" a="1"/>
  <c r="L4387" i="6" a="1"/>
  <c r="L4384" i="6" a="1"/>
  <c r="L4381" i="6" a="1"/>
  <c r="L4371" i="6" a="1"/>
  <c r="L4362" i="6" a="1"/>
  <c r="L4355" i="6" a="1"/>
  <c r="L4346" i="6" a="1"/>
  <c r="L4337" i="6" a="1"/>
  <c r="L4332" i="6" a="1"/>
  <c r="L4327" i="6" a="1"/>
  <c r="L4934" i="6" a="1"/>
  <c r="L4808" i="6" a="1"/>
  <c r="L4718" i="6" a="1"/>
  <c r="L4577" i="6" a="1"/>
  <c r="L4479" i="6" a="1"/>
  <c r="L4469" i="6" a="1"/>
  <c r="L4465" i="6" a="1"/>
  <c r="L4453" i="6" a="1"/>
  <c r="L4449" i="6" a="1"/>
  <c r="L4434" i="6" a="1"/>
  <c r="L4431" i="6" a="1"/>
  <c r="L4427" i="6" a="1"/>
  <c r="L4424" i="6" a="1"/>
  <c r="L4421" i="6" a="1"/>
  <c r="L4417" i="6" a="1"/>
  <c r="L4414" i="6" a="1"/>
  <c r="L4394" i="6" a="1"/>
  <c r="L4391" i="6" a="1"/>
  <c r="L4378" i="6" a="1"/>
  <c r="L4368" i="6" a="1"/>
  <c r="L4365" i="6" a="1"/>
  <c r="L4359" i="6" a="1"/>
  <c r="L4352" i="6" a="1"/>
  <c r="L4349" i="6" a="1"/>
  <c r="L4340" i="6" a="1"/>
  <c r="L4335" i="6" a="1"/>
  <c r="L4326" i="6" a="1"/>
  <c r="L4323" i="6" a="1"/>
  <c r="L4320" i="6" a="1"/>
  <c r="L4709" i="6" a="1"/>
  <c r="L4655" i="6" a="1"/>
  <c r="L4599" i="6" a="1"/>
  <c r="L4549" i="6" a="1"/>
  <c r="L4496" i="6" a="1"/>
  <c r="L4490" i="6" a="1"/>
  <c r="L4486" i="6" a="1"/>
  <c r="L4482" i="6" a="1"/>
  <c r="L4468" i="6" a="1"/>
  <c r="L4462" i="6" a="1"/>
  <c r="L4452" i="6" a="1"/>
  <c r="L4446" i="6" a="1"/>
  <c r="L4437" i="6" a="1"/>
  <c r="L4433" i="6" a="1"/>
  <c r="L4420" i="6" a="1"/>
  <c r="L4403" i="6" a="1"/>
  <c r="L4400" i="6" a="1"/>
  <c r="L4397" i="6" a="1"/>
  <c r="L4393" i="6" a="1"/>
  <c r="L4390" i="6" a="1"/>
  <c r="L4375" i="6" a="1"/>
  <c r="L4694" i="6" a="1"/>
  <c r="L4617" i="6" a="1"/>
  <c r="L4593" i="6" a="1"/>
  <c r="L4568" i="6" a="1"/>
  <c r="L4543" i="6" a="1"/>
  <c r="L4508" i="6" a="1"/>
  <c r="L4500" i="6" a="1"/>
  <c r="L4485" i="6" a="1"/>
  <c r="L4474" i="6" a="1"/>
  <c r="L4471" i="6" a="1"/>
  <c r="L4467" i="6" a="1"/>
  <c r="L4464" i="6" a="1"/>
  <c r="L4458" i="6" a="1"/>
  <c r="L4455" i="6" a="1"/>
  <c r="L4451" i="6" a="1"/>
  <c r="L4448" i="6" a="1"/>
  <c r="L4442" i="6" a="1"/>
  <c r="L4419" i="6" a="1"/>
  <c r="L4416" i="6" a="1"/>
  <c r="L4413" i="6" a="1"/>
  <c r="L4409" i="6" a="1"/>
  <c r="L4406" i="6" a="1"/>
  <c r="L4386" i="6" a="1"/>
  <c r="L4383" i="6" a="1"/>
  <c r="L4370" i="6" a="1"/>
  <c r="L4363" i="6" a="1"/>
  <c r="L4546" i="6" a="1"/>
  <c r="L4478" i="6" a="1"/>
  <c r="L4374" i="6" a="1"/>
  <c r="L4343" i="6" a="1"/>
  <c r="L4334" i="6" a="1"/>
  <c r="L4312" i="6" a="1"/>
  <c r="L4301" i="6" a="1"/>
  <c r="L4286" i="6" a="1"/>
  <c r="L4283" i="6" a="1"/>
  <c r="L4270" i="6" a="1"/>
  <c r="L4266" i="6" a="1"/>
  <c r="L4260" i="6" a="1"/>
  <c r="L4255" i="6" a="1"/>
  <c r="L4251" i="6" a="1"/>
  <c r="L4248" i="6" a="1"/>
  <c r="L4241" i="6" a="1"/>
  <c r="L4235" i="6" a="1"/>
  <c r="L4232" i="6" a="1"/>
  <c r="L4225" i="6" a="1"/>
  <c r="L4223" i="6" a="1"/>
  <c r="L4219" i="6" a="1"/>
  <c r="L4216" i="6" a="1"/>
  <c r="L4213" i="6" a="1"/>
  <c r="L4193" i="6" a="1"/>
  <c r="L4191" i="6" a="1"/>
  <c r="L4180" i="6" a="1"/>
  <c r="L4176" i="6" a="1"/>
  <c r="L4173" i="6" a="1"/>
  <c r="L4169" i="6" a="1"/>
  <c r="L4167" i="6" a="1"/>
  <c r="L4163" i="6" a="1"/>
  <c r="L4146" i="6" a="1"/>
  <c r="L4140" i="6" a="1"/>
  <c r="L4121" i="6" a="1"/>
  <c r="L4110" i="6" a="1"/>
  <c r="L4104" i="6" a="1"/>
  <c r="L4905" i="6" a="1"/>
  <c r="L4396" i="6" a="1"/>
  <c r="L4358" i="6" a="1"/>
  <c r="L4342" i="6" a="1"/>
  <c r="L4316" i="6" a="1"/>
  <c r="L4276" i="6" a="1"/>
  <c r="L4269" i="6" a="1"/>
  <c r="L4254" i="6" a="1"/>
  <c r="L4244" i="6" a="1"/>
  <c r="L4239" i="6" a="1"/>
  <c r="L4228" i="6" a="1"/>
  <c r="L4222" i="6" a="1"/>
  <c r="L4209" i="6" a="1"/>
  <c r="L4207" i="6" a="1"/>
  <c r="L4195" i="6" a="1"/>
  <c r="L4190" i="6" a="1"/>
  <c r="L4186" i="6" a="1"/>
  <c r="L4166" i="6" a="1"/>
  <c r="L4156" i="6" a="1"/>
  <c r="L4152" i="6" a="1"/>
  <c r="L4149" i="6" a="1"/>
  <c r="L4145" i="6" a="1"/>
  <c r="L4136" i="6" a="1"/>
  <c r="L4133" i="6" a="1"/>
  <c r="L4130" i="6" a="1"/>
  <c r="L4124" i="6" a="1"/>
  <c r="L4119" i="6" a="1"/>
  <c r="L4115" i="6" a="1"/>
  <c r="L4098" i="6" a="1"/>
  <c r="L4092" i="6" a="1"/>
  <c r="L4510" i="6" a="1"/>
  <c r="L4348" i="6" a="1"/>
  <c r="L4315" i="6" a="1"/>
  <c r="L4308" i="6" a="1"/>
  <c r="L4300" i="6" a="1"/>
  <c r="L4292" i="6" a="1"/>
  <c r="L4282" i="6" a="1"/>
  <c r="L4272" i="6" a="1"/>
  <c r="L4265" i="6" a="1"/>
  <c r="L4250" i="6" a="1"/>
  <c r="L4238" i="6" a="1"/>
  <c r="L4234" i="6" a="1"/>
  <c r="L4218" i="6" a="1"/>
  <c r="L4212" i="6" a="1"/>
  <c r="L4203" i="6" a="1"/>
  <c r="L4200" i="6" a="1"/>
  <c r="L4198" i="6" a="1"/>
  <c r="L4189" i="6" a="1"/>
  <c r="L4185" i="6" a="1"/>
  <c r="L4183" i="6" a="1"/>
  <c r="L4179" i="6" a="1"/>
  <c r="L4162" i="6" a="1"/>
  <c r="L4143" i="6" a="1"/>
  <c r="L4139" i="6" a="1"/>
  <c r="L4129" i="6" a="1"/>
  <c r="L4118" i="6" a="1"/>
  <c r="L4112" i="6" a="1"/>
  <c r="L4109" i="6" a="1"/>
  <c r="L4097" i="6" a="1"/>
  <c r="L4086" i="6" a="1"/>
  <c r="L4080" i="6" a="1"/>
  <c r="L4077" i="6" a="1"/>
  <c r="L4700" i="6" a="1"/>
  <c r="L4364" i="6" a="1"/>
  <c r="L4325" i="6" a="1"/>
  <c r="L4296" i="6" a="1"/>
  <c r="L4288" i="6" a="1"/>
  <c r="L4285" i="6" a="1"/>
  <c r="L4275" i="6" a="1"/>
  <c r="L4263" i="6" a="1"/>
  <c r="L4259" i="6" a="1"/>
  <c r="L4256" i="6" a="1"/>
  <c r="L4253" i="6" a="1"/>
  <c r="L4237" i="6" a="1"/>
  <c r="L4221" i="6" a="1"/>
  <c r="L4206" i="6" a="1"/>
  <c r="L4202" i="6" a="1"/>
  <c r="L4197" i="6" a="1"/>
  <c r="L4182" i="6" a="1"/>
  <c r="L4172" i="6" a="1"/>
  <c r="L4168" i="6" a="1"/>
  <c r="L4165" i="6" a="1"/>
  <c r="L4161" i="6" a="1"/>
  <c r="L4159" i="6" a="1"/>
  <c r="L4155" i="6" a="1"/>
  <c r="L4142" i="6" a="1"/>
  <c r="L4127" i="6" a="1"/>
  <c r="L4123" i="6" a="1"/>
  <c r="L4106" i="6" a="1"/>
  <c r="L4100" i="6" a="1"/>
  <c r="L4095" i="6" a="1"/>
  <c r="L4091" i="6" a="1"/>
  <c r="L4345" i="6" a="1"/>
  <c r="L4339" i="6" a="1"/>
  <c r="L4331" i="6" a="1"/>
  <c r="L4314" i="6" a="1"/>
  <c r="L4281" i="6" a="1"/>
  <c r="L4278" i="6" a="1"/>
  <c r="L4268" i="6" a="1"/>
  <c r="L4262" i="6" a="1"/>
  <c r="L4249" i="6" a="1"/>
  <c r="L4243" i="6" a="1"/>
  <c r="L4240" i="6" a="1"/>
  <c r="L4233" i="6" a="1"/>
  <c r="L4227" i="6" a="1"/>
  <c r="L4224" i="6" a="1"/>
  <c r="L4217" i="6" a="1"/>
  <c r="L4192" i="6" a="1"/>
  <c r="L4178" i="6" a="1"/>
  <c r="L4158" i="6" a="1"/>
  <c r="L4148" i="6" a="1"/>
  <c r="L4138" i="6" a="1"/>
  <c r="L4132" i="6" a="1"/>
  <c r="L4489" i="6" a="1"/>
  <c r="L4436" i="6" a="1"/>
  <c r="L4410" i="6" a="1"/>
  <c r="L4361" i="6" a="1"/>
  <c r="L4354" i="6" a="1"/>
  <c r="L4481" i="6" a="1"/>
  <c r="L4430" i="6" a="1"/>
  <c r="L4377" i="6" a="1"/>
  <c r="L4299" i="6" a="1"/>
  <c r="L4290" i="6" a="1"/>
  <c r="L4247" i="6" a="1"/>
  <c r="L4230" i="6" a="1"/>
  <c r="L4220" i="6" a="1"/>
  <c r="L4171" i="6" a="1"/>
  <c r="L4153" i="6" a="1"/>
  <c r="L4144" i="6" a="1"/>
  <c r="L4074" i="6" a="1"/>
  <c r="L4068" i="6" a="1"/>
  <c r="L4063" i="6" a="1"/>
  <c r="L4059" i="6" a="1"/>
  <c r="L4042" i="6" a="1"/>
  <c r="L4036" i="6" a="1"/>
  <c r="L4033" i="6" a="1"/>
  <c r="L4023" i="6" a="1"/>
  <c r="L4019" i="6" a="1"/>
  <c r="L4016" i="6" a="1"/>
  <c r="L4003" i="6" a="1"/>
  <c r="L4000" i="6" a="1"/>
  <c r="L3987" i="6" a="1"/>
  <c r="L3984" i="6" a="1"/>
  <c r="L3965" i="6" a="1"/>
  <c r="L3959" i="6" a="1"/>
  <c r="L3947" i="6" a="1"/>
  <c r="L3944" i="6" a="1"/>
  <c r="L3937" i="6" a="1"/>
  <c r="L3921" i="6" a="1"/>
  <c r="L3908" i="6" a="1"/>
  <c r="L4309" i="6" a="1"/>
  <c r="L4280" i="6" a="1"/>
  <c r="L4246" i="6" a="1"/>
  <c r="L4236" i="6" a="1"/>
  <c r="L4229" i="6" a="1"/>
  <c r="L4211" i="6" a="1"/>
  <c r="L4204" i="6" a="1"/>
  <c r="L4196" i="6" a="1"/>
  <c r="L4188" i="6" a="1"/>
  <c r="L4128" i="6" a="1"/>
  <c r="L4099" i="6" a="1"/>
  <c r="L4083" i="6" a="1"/>
  <c r="L4073" i="6" a="1"/>
  <c r="L4062" i="6" a="1"/>
  <c r="L4056" i="6" a="1"/>
  <c r="L4053" i="6" a="1"/>
  <c r="L4041" i="6" a="1"/>
  <c r="L4031" i="6" a="1"/>
  <c r="L4027" i="6" a="1"/>
  <c r="L4018" i="6" a="1"/>
  <c r="L4012" i="6" a="1"/>
  <c r="L4002" i="6" a="1"/>
  <c r="L3996" i="6" a="1"/>
  <c r="L3986" i="6" a="1"/>
  <c r="L3980" i="6" a="1"/>
  <c r="L3971" i="6" a="1"/>
  <c r="L3968" i="6" a="1"/>
  <c r="L3961" i="6" a="1"/>
  <c r="L3950" i="6" a="1"/>
  <c r="L3946" i="6" a="1"/>
  <c r="L3940" i="6" a="1"/>
  <c r="L3931" i="6" a="1"/>
  <c r="L4336" i="6" a="1"/>
  <c r="L4317" i="6" a="1"/>
  <c r="L4306" i="6" a="1"/>
  <c r="L4297" i="6" a="1"/>
  <c r="L4271" i="6" a="1"/>
  <c r="L4261" i="6" a="1"/>
  <c r="L4252" i="6" a="1"/>
  <c r="L4245" i="6" a="1"/>
  <c r="L4177" i="6" a="1"/>
  <c r="L4170" i="6" a="1"/>
  <c r="L4160" i="6" a="1"/>
  <c r="L4135" i="6" a="1"/>
  <c r="L4122" i="6" a="1"/>
  <c r="L4116" i="6" a="1"/>
  <c r="L4111" i="6" a="1"/>
  <c r="L4094" i="6" a="1"/>
  <c r="L4090" i="6" a="1"/>
  <c r="L4087" i="6" a="1"/>
  <c r="L4076" i="6" a="1"/>
  <c r="L4071" i="6" a="1"/>
  <c r="L4067" i="6" a="1"/>
  <c r="L4050" i="6" a="1"/>
  <c r="L4044" i="6" a="1"/>
  <c r="L4039" i="6" a="1"/>
  <c r="L4035" i="6" a="1"/>
  <c r="L4030" i="6" a="1"/>
  <c r="L4022" i="6" a="1"/>
  <c r="L4015" i="6" a="1"/>
  <c r="L4006" i="6" a="1"/>
  <c r="L3999" i="6" a="1"/>
  <c r="L3990" i="6" a="1"/>
  <c r="L3983" i="6" a="1"/>
  <c r="L3974" i="6" a="1"/>
  <c r="L3970" i="6" a="1"/>
  <c r="L4287" i="6" a="1"/>
  <c r="L4226" i="6" a="1"/>
  <c r="L4210" i="6" a="1"/>
  <c r="L4201" i="6" a="1"/>
  <c r="L4194" i="6" a="1"/>
  <c r="L4187" i="6" a="1"/>
  <c r="L4151" i="6" a="1"/>
  <c r="L4141" i="6" a="1"/>
  <c r="L4134" i="6" a="1"/>
  <c r="L4126" i="6" a="1"/>
  <c r="L4120" i="6" a="1"/>
  <c r="L4089" i="6" a="1"/>
  <c r="L4070" i="6" a="1"/>
  <c r="L4064" i="6" a="1"/>
  <c r="L4061" i="6" a="1"/>
  <c r="L4049" i="6" a="1"/>
  <c r="L4038" i="6" a="1"/>
  <c r="L4024" i="6" a="1"/>
  <c r="L4021" i="6" a="1"/>
  <c r="L4017" i="6" a="1"/>
  <c r="L4005" i="6" a="1"/>
  <c r="L4001" i="6" a="1"/>
  <c r="L3989" i="6" a="1"/>
  <c r="L3985" i="6" a="1"/>
  <c r="L3973" i="6" a="1"/>
  <c r="L3967" i="6" a="1"/>
  <c r="L3955" i="6" a="1"/>
  <c r="L3952" i="6" a="1"/>
  <c r="L3945" i="6" a="1"/>
  <c r="L3933" i="6" a="1"/>
  <c r="L3917" i="6" a="1"/>
  <c r="L4305" i="6" a="1"/>
  <c r="L4295" i="6" a="1"/>
  <c r="L4277" i="6" a="1"/>
  <c r="L4258" i="6" a="1"/>
  <c r="L4242" i="6" a="1"/>
  <c r="L4208" i="6" a="1"/>
  <c r="L4184" i="6" a="1"/>
  <c r="L4150" i="6" a="1"/>
  <c r="L4114" i="6" a="1"/>
  <c r="L4108" i="6" a="1"/>
  <c r="L4103" i="6" a="1"/>
  <c r="L4093" i="6" a="1"/>
  <c r="L4085" i="6" a="1"/>
  <c r="L4082" i="6" a="1"/>
  <c r="L4075" i="6" a="1"/>
  <c r="L4058" i="6" a="1"/>
  <c r="L4052" i="6" a="1"/>
  <c r="L4047" i="6" a="1"/>
  <c r="L4043" i="6" a="1"/>
  <c r="L4032" i="6" a="1"/>
  <c r="L4029" i="6" a="1"/>
  <c r="L4011" i="6" a="1"/>
  <c r="L4008" i="6" a="1"/>
  <c r="L3995" i="6" a="1"/>
  <c r="L3992" i="6" a="1"/>
  <c r="L3979" i="6" a="1"/>
  <c r="L3976" i="6" a="1"/>
  <c r="L3969" i="6" a="1"/>
  <c r="L3958" i="6" a="1"/>
  <c r="L3954" i="6" a="1"/>
  <c r="L4407" i="6" a="1"/>
  <c r="L4328" i="6" a="1"/>
  <c r="L4313" i="6" a="1"/>
  <c r="L4294" i="6" a="1"/>
  <c r="L4274" i="6" a="1"/>
  <c r="L4267" i="6" a="1"/>
  <c r="L4175" i="6" a="1"/>
  <c r="L4157" i="6" a="1"/>
  <c r="L4131" i="6" a="1"/>
  <c r="L4125" i="6" a="1"/>
  <c r="L4113" i="6" a="1"/>
  <c r="L4102" i="6" a="1"/>
  <c r="L4088" i="6" a="1"/>
  <c r="L4081" i="6" a="1"/>
  <c r="L4079" i="6" a="1"/>
  <c r="L4072" i="6" a="1"/>
  <c r="L4069" i="6" a="1"/>
  <c r="L4057" i="6" a="1"/>
  <c r="L4046" i="6" a="1"/>
  <c r="L4040" i="6" a="1"/>
  <c r="L4037" i="6" a="1"/>
  <c r="L4026" i="6" a="1"/>
  <c r="L4020" i="6" a="1"/>
  <c r="L4010" i="6" a="1"/>
  <c r="L4004" i="6" a="1"/>
  <c r="L3994" i="6" a="1"/>
  <c r="L3988" i="6" a="1"/>
  <c r="L4303" i="6" a="1"/>
  <c r="L4291" i="6" a="1"/>
  <c r="L4257" i="6" a="1"/>
  <c r="L4215" i="6" a="1"/>
  <c r="L4174" i="6" a="1"/>
  <c r="L4147" i="6" a="1"/>
  <c r="L4137" i="6" a="1"/>
  <c r="L4107" i="6" a="1"/>
  <c r="L4078" i="6" a="1"/>
  <c r="L4066" i="6" a="1"/>
  <c r="L4060" i="6" a="1"/>
  <c r="L4055" i="6" a="1"/>
  <c r="L4051" i="6" a="1"/>
  <c r="L4034" i="6" a="1"/>
  <c r="L4014" i="6" a="1"/>
  <c r="L4007" i="6" a="1"/>
  <c r="L3998" i="6" a="1"/>
  <c r="L3991" i="6" a="1"/>
  <c r="L3982" i="6" a="1"/>
  <c r="L3975" i="6" a="1"/>
  <c r="L3963" i="6" a="1"/>
  <c r="L3960" i="6" a="1"/>
  <c r="L3953" i="6" a="1"/>
  <c r="L3942" i="6" a="1"/>
  <c r="L4273" i="6" a="1"/>
  <c r="L4205" i="6" a="1"/>
  <c r="L4065" i="6" a="1"/>
  <c r="L3993" i="6" a="1"/>
  <c r="L3966" i="6" a="1"/>
  <c r="L3957" i="6" a="1"/>
  <c r="L3949" i="6" a="1"/>
  <c r="L3943" i="6" a="1"/>
  <c r="L3932" i="6" a="1"/>
  <c r="L3928" i="6" a="1"/>
  <c r="L3919" i="6" a="1"/>
  <c r="L3915" i="6" a="1"/>
  <c r="L3911" i="6" a="1"/>
  <c r="L3900" i="6" a="1"/>
  <c r="L3890" i="6" a="1"/>
  <c r="L3887" i="6" a="1"/>
  <c r="L3877" i="6" a="1"/>
  <c r="L3873" i="6" a="1"/>
  <c r="L3867" i="6" a="1"/>
  <c r="L3864" i="6" a="1"/>
  <c r="L3854" i="6" a="1"/>
  <c r="L3836" i="6" a="1"/>
  <c r="L3833" i="6" a="1"/>
  <c r="L3827" i="6" a="1"/>
  <c r="L3820" i="6" a="1"/>
  <c r="L3817" i="6" a="1"/>
  <c r="L3811" i="6" a="1"/>
  <c r="L3806" i="6" a="1"/>
  <c r="L3787" i="6" a="1"/>
  <c r="L3784" i="6" a="1"/>
  <c r="L3781" i="6" a="1"/>
  <c r="L3778" i="6" a="1"/>
  <c r="L3767" i="6" a="1"/>
  <c r="L3761" i="6" a="1"/>
  <c r="L3756" i="6" a="1"/>
  <c r="L3750" i="6" a="1"/>
  <c r="L4380" i="6" a="1"/>
  <c r="L4264" i="6" a="1"/>
  <c r="L4199" i="6" a="1"/>
  <c r="L3964" i="6" a="1"/>
  <c r="L3956" i="6" a="1"/>
  <c r="L3948" i="6" a="1"/>
  <c r="L3927" i="6" a="1"/>
  <c r="L3923" i="6" a="1"/>
  <c r="L3914" i="6" a="1"/>
  <c r="L3907" i="6" a="1"/>
  <c r="L3904" i="6" a="1"/>
  <c r="L3894" i="6" a="1"/>
  <c r="L3876" i="6" a="1"/>
  <c r="L3866" i="6" a="1"/>
  <c r="L3863" i="6" a="1"/>
  <c r="L3853" i="6" a="1"/>
  <c r="L3849" i="6" a="1"/>
  <c r="L3843" i="6" a="1"/>
  <c r="L3840" i="6" a="1"/>
  <c r="L3826" i="6" a="1"/>
  <c r="L3824" i="6" a="1"/>
  <c r="L3814" i="6" a="1"/>
  <c r="L3795" i="6" a="1"/>
  <c r="L3792" i="6" a="1"/>
  <c r="L3789" i="6" a="1"/>
  <c r="L3786" i="6" a="1"/>
  <c r="L3775" i="6" a="1"/>
  <c r="L3769" i="6" a="1"/>
  <c r="L3764" i="6" a="1"/>
  <c r="L3758" i="6" a="1"/>
  <c r="L3731" i="6" a="1"/>
  <c r="L3728" i="6" a="1"/>
  <c r="L3719" i="6" a="1"/>
  <c r="L4084" i="6" a="1"/>
  <c r="L4013" i="6" a="1"/>
  <c r="L3972" i="6" a="1"/>
  <c r="L3922" i="6" a="1"/>
  <c r="L3906" i="6" a="1"/>
  <c r="L3903" i="6" a="1"/>
  <c r="L3893" i="6" a="1"/>
  <c r="L3889" i="6" a="1"/>
  <c r="L3883" i="6" a="1"/>
  <c r="L3880" i="6" a="1"/>
  <c r="L3870" i="6" a="1"/>
  <c r="L3852" i="6" a="1"/>
  <c r="L3842" i="6" a="1"/>
  <c r="L3839" i="6" a="1"/>
  <c r="L3830" i="6" a="1"/>
  <c r="L3823" i="6" a="1"/>
  <c r="L3810" i="6" a="1"/>
  <c r="L3808" i="6" a="1"/>
  <c r="L3803" i="6" a="1"/>
  <c r="L3800" i="6" a="1"/>
  <c r="L3797" i="6" a="1"/>
  <c r="L3794" i="6" a="1"/>
  <c r="L3783" i="6" a="1"/>
  <c r="L3777" i="6" a="1"/>
  <c r="L3772" i="6" a="1"/>
  <c r="L3766" i="6" a="1"/>
  <c r="L3739" i="6" a="1"/>
  <c r="L3736" i="6" a="1"/>
  <c r="L3733" i="6" a="1"/>
  <c r="L3730" i="6" a="1"/>
  <c r="L3721" i="6" a="1"/>
  <c r="L4322" i="6" a="1"/>
  <c r="L4181" i="6" a="1"/>
  <c r="L4117" i="6" a="1"/>
  <c r="L4009" i="6" a="1"/>
  <c r="L3962" i="6" a="1"/>
  <c r="L3941" i="6" a="1"/>
  <c r="L3936" i="6" a="1"/>
  <c r="L3930" i="6" a="1"/>
  <c r="L3918" i="6" a="1"/>
  <c r="L3913" i="6" a="1"/>
  <c r="L3892" i="6" a="1"/>
  <c r="L3882" i="6" a="1"/>
  <c r="L3879" i="6" a="1"/>
  <c r="L3869" i="6" a="1"/>
  <c r="L3865" i="6" a="1"/>
  <c r="L3859" i="6" a="1"/>
  <c r="L3856" i="6" a="1"/>
  <c r="L3846" i="6" a="1"/>
  <c r="L3829" i="6" a="1"/>
  <c r="L3813" i="6" a="1"/>
  <c r="L3807" i="6" a="1"/>
  <c r="L3805" i="6" a="1"/>
  <c r="L3802" i="6" a="1"/>
  <c r="L3791" i="6" a="1"/>
  <c r="L3785" i="6" a="1"/>
  <c r="L3780" i="6" a="1"/>
  <c r="L3774" i="6" a="1"/>
  <c r="L3747" i="6" a="1"/>
  <c r="L3744" i="6" a="1"/>
  <c r="L3741" i="6" a="1"/>
  <c r="L3738" i="6" a="1"/>
  <c r="L3727" i="6" a="1"/>
  <c r="L3724" i="6" a="1"/>
  <c r="L3718" i="6" a="1"/>
  <c r="L4311" i="6" a="1"/>
  <c r="L4054" i="6" a="1"/>
  <c r="L3935" i="6" a="1"/>
  <c r="L3929" i="6" a="1"/>
  <c r="L3926" i="6" a="1"/>
  <c r="L3910" i="6" a="1"/>
  <c r="L3905" i="6" a="1"/>
  <c r="L3899" i="6" a="1"/>
  <c r="L3896" i="6" a="1"/>
  <c r="L3886" i="6" a="1"/>
  <c r="L3868" i="6" a="1"/>
  <c r="L3858" i="6" a="1"/>
  <c r="L3855" i="6" a="1"/>
  <c r="L3845" i="6" a="1"/>
  <c r="L3841" i="6" a="1"/>
  <c r="L3835" i="6" a="1"/>
  <c r="L3828" i="6" a="1"/>
  <c r="L3825" i="6" a="1"/>
  <c r="L3819" i="6" a="1"/>
  <c r="L3812" i="6" a="1"/>
  <c r="L3799" i="6" a="1"/>
  <c r="L3793" i="6" a="1"/>
  <c r="L3788" i="6" a="1"/>
  <c r="L3782" i="6" a="1"/>
  <c r="L3755" i="6" a="1"/>
  <c r="L3752" i="6" a="1"/>
  <c r="L3749" i="6" a="1"/>
  <c r="L3746" i="6" a="1"/>
  <c r="L3735" i="6" a="1"/>
  <c r="L3729" i="6" a="1"/>
  <c r="L4302" i="6" a="1"/>
  <c r="L4231" i="6" a="1"/>
  <c r="L4164" i="6" a="1"/>
  <c r="L4105" i="6" a="1"/>
  <c r="L4028" i="6" a="1"/>
  <c r="L3981" i="6" a="1"/>
  <c r="L3925" i="6" a="1"/>
  <c r="L3916" i="6" a="1"/>
  <c r="L3909" i="6" a="1"/>
  <c r="L3898" i="6" a="1"/>
  <c r="L3895" i="6" a="1"/>
  <c r="L3885" i="6" a="1"/>
  <c r="L3881" i="6" a="1"/>
  <c r="L3875" i="6" a="1"/>
  <c r="L3872" i="6" a="1"/>
  <c r="L3862" i="6" a="1"/>
  <c r="L3844" i="6" a="1"/>
  <c r="L3834" i="6" a="1"/>
  <c r="L3832" i="6" a="1"/>
  <c r="L3818" i="6" a="1"/>
  <c r="L3816" i="6" a="1"/>
  <c r="L3809" i="6" a="1"/>
  <c r="L3801" i="6" a="1"/>
  <c r="L3796" i="6" a="1"/>
  <c r="L3790" i="6" a="1"/>
  <c r="L3763" i="6" a="1"/>
  <c r="L3760" i="6" a="1"/>
  <c r="L3757" i="6" a="1"/>
  <c r="L3754" i="6" a="1"/>
  <c r="L4214" i="6" a="1"/>
  <c r="L4096" i="6" a="1"/>
  <c r="L4045" i="6" a="1"/>
  <c r="L3997" i="6" a="1"/>
  <c r="L3977" i="6" a="1"/>
  <c r="L3938" i="6" a="1"/>
  <c r="L3920" i="6" a="1"/>
  <c r="L3912" i="6" a="1"/>
  <c r="L3901" i="6" a="1"/>
  <c r="L3897" i="6" a="1"/>
  <c r="L3891" i="6" a="1"/>
  <c r="L3888" i="6" a="1"/>
  <c r="L3878" i="6" a="1"/>
  <c r="L3860" i="6" a="1"/>
  <c r="L3850" i="6" a="1"/>
  <c r="L3847" i="6" a="1"/>
  <c r="L3837" i="6" a="1"/>
  <c r="L3821" i="6" a="1"/>
  <c r="L3779" i="6" a="1"/>
  <c r="L3776" i="6" a="1"/>
  <c r="L3773" i="6" a="1"/>
  <c r="L3770" i="6" a="1"/>
  <c r="L3759" i="6" a="1"/>
  <c r="L3753" i="6" a="1"/>
  <c r="L3748" i="6" a="1"/>
  <c r="L3742" i="6" a="1"/>
  <c r="L3723" i="6" a="1"/>
  <c r="L3720" i="6" a="1"/>
  <c r="L3871" i="6" a="1"/>
  <c r="L3717" i="6" a="1"/>
  <c r="L3713" i="6" a="1"/>
  <c r="L3699" i="6" a="1"/>
  <c r="L3689" i="6" a="1"/>
  <c r="L3675" i="6" a="1"/>
  <c r="L3665" i="6" a="1"/>
  <c r="L3662" i="6" a="1"/>
  <c r="L3653" i="6" a="1"/>
  <c r="L3650" i="6" a="1"/>
  <c r="L3647" i="6" a="1"/>
  <c r="L3644" i="6" a="1"/>
  <c r="L3632" i="6" a="1"/>
  <c r="L3613" i="6" a="1"/>
  <c r="L3610" i="6" a="1"/>
  <c r="L3597" i="6" a="1"/>
  <c r="L3590" i="6" a="1"/>
  <c r="L3581" i="6" a="1"/>
  <c r="L3565" i="6" a="1"/>
  <c r="L3558" i="6" a="1"/>
  <c r="L3552" i="6" a="1"/>
  <c r="L3535" i="6" a="1"/>
  <c r="L3532" i="6" a="1"/>
  <c r="L3522" i="6" a="1"/>
  <c r="L3502" i="6" a="1"/>
  <c r="L3486" i="6" a="1"/>
  <c r="L3461" i="6" a="1"/>
  <c r="L3459" i="6" a="1"/>
  <c r="L3449" i="6" a="1"/>
  <c r="L3440" i="6" a="1"/>
  <c r="L3434" i="6" a="1"/>
  <c r="L3431" i="6" a="1"/>
  <c r="L3422" i="6" a="1"/>
  <c r="L3978" i="6" a="1"/>
  <c r="L3924" i="6" a="1"/>
  <c r="L3815" i="6" a="1"/>
  <c r="L3771" i="6" a="1"/>
  <c r="L3751" i="6" a="1"/>
  <c r="L3740" i="6" a="1"/>
  <c r="L3710" i="6" a="1"/>
  <c r="L3701" i="6" a="1"/>
  <c r="L3698" i="6" a="1"/>
  <c r="L3695" i="6" a="1"/>
  <c r="L3692" i="6" a="1"/>
  <c r="L3686" i="6" a="1"/>
  <c r="L3677" i="6" a="1"/>
  <c r="L3674" i="6" a="1"/>
  <c r="L3671" i="6" a="1"/>
  <c r="L3668" i="6" a="1"/>
  <c r="L3656" i="6" a="1"/>
  <c r="L3635" i="6" a="1"/>
  <c r="L3625" i="6" a="1"/>
  <c r="L3622" i="6" a="1"/>
  <c r="L3606" i="6" a="1"/>
  <c r="L3600" i="6" a="1"/>
  <c r="L3593" i="6" a="1"/>
  <c r="L3584" i="6" a="1"/>
  <c r="L3577" i="6" a="1"/>
  <c r="L3574" i="6" a="1"/>
  <c r="L3568" i="6" a="1"/>
  <c r="L3561" i="6" a="1"/>
  <c r="L3545" i="6" a="1"/>
  <c r="L3539" i="6" a="1"/>
  <c r="L3525" i="6" a="1"/>
  <c r="L3518" i="6" a="1"/>
  <c r="L3512" i="6" a="1"/>
  <c r="L3508" i="6" a="1"/>
  <c r="L3505" i="6" a="1"/>
  <c r="L3499" i="6" a="1"/>
  <c r="L3496" i="6" a="1"/>
  <c r="L3492" i="6" a="1"/>
  <c r="L3489" i="6" a="1"/>
  <c r="L3838" i="6" a="1"/>
  <c r="L3768" i="6" a="1"/>
  <c r="L3737" i="6" a="1"/>
  <c r="L3722" i="6" a="1"/>
  <c r="L3716" i="6" a="1"/>
  <c r="L3704" i="6" a="1"/>
  <c r="L3680" i="6" a="1"/>
  <c r="L3659" i="6" a="1"/>
  <c r="L3649" i="6" a="1"/>
  <c r="L3646" i="6" a="1"/>
  <c r="L3637" i="6" a="1"/>
  <c r="L3634" i="6" a="1"/>
  <c r="L3631" i="6" a="1"/>
  <c r="L3628" i="6" a="1"/>
  <c r="L3616" i="6" a="1"/>
  <c r="L3609" i="6" a="1"/>
  <c r="L3596" i="6" a="1"/>
  <c r="L3587" i="6" a="1"/>
  <c r="L3580" i="6" a="1"/>
  <c r="L3564" i="6" a="1"/>
  <c r="L3555" i="6" a="1"/>
  <c r="L3551" i="6" a="1"/>
  <c r="L3548" i="6" a="1"/>
  <c r="L3541" i="6" a="1"/>
  <c r="L3538" i="6" a="1"/>
  <c r="L3534" i="6" a="1"/>
  <c r="L3521" i="6" a="1"/>
  <c r="L3515" i="6" a="1"/>
  <c r="L3511" i="6" a="1"/>
  <c r="L3498" i="6" a="1"/>
  <c r="L3495" i="6" a="1"/>
  <c r="L3482" i="6" a="1"/>
  <c r="L4154" i="6" a="1"/>
  <c r="L3861" i="6" a="1"/>
  <c r="L3765" i="6" a="1"/>
  <c r="L3707" i="6" a="1"/>
  <c r="L3697" i="6" a="1"/>
  <c r="L3694" i="6" a="1"/>
  <c r="L3683" i="6" a="1"/>
  <c r="L3673" i="6" a="1"/>
  <c r="L3670" i="6" a="1"/>
  <c r="L3661" i="6" a="1"/>
  <c r="L3658" i="6" a="1"/>
  <c r="L3655" i="6" a="1"/>
  <c r="L3652" i="6" a="1"/>
  <c r="L3640" i="6" a="1"/>
  <c r="L3619" i="6" a="1"/>
  <c r="L3615" i="6" a="1"/>
  <c r="L3612" i="6" a="1"/>
  <c r="L3603" i="6" a="1"/>
  <c r="L3599" i="6" a="1"/>
  <c r="L3589" i="6" a="1"/>
  <c r="L3586" i="6" a="1"/>
  <c r="L3583" i="6" a="1"/>
  <c r="L3571" i="6" a="1"/>
  <c r="L3567" i="6" a="1"/>
  <c r="L3557" i="6" a="1"/>
  <c r="L3554" i="6" a="1"/>
  <c r="L3528" i="6" a="1"/>
  <c r="L3524" i="6" a="1"/>
  <c r="L3514" i="6" a="1"/>
  <c r="L3501" i="6" a="1"/>
  <c r="L3485" i="6" a="1"/>
  <c r="L3479" i="6" a="1"/>
  <c r="L3466" i="6" a="1"/>
  <c r="L3457" i="6" a="1"/>
  <c r="L4101" i="6" a="1"/>
  <c r="L3951" i="6" a="1"/>
  <c r="L3884" i="6" a="1"/>
  <c r="L3857" i="6" a="1"/>
  <c r="L3831" i="6" a="1"/>
  <c r="L3762" i="6" a="1"/>
  <c r="L3709" i="6" a="1"/>
  <c r="L3706" i="6" a="1"/>
  <c r="L3703" i="6" a="1"/>
  <c r="L3700" i="6" a="1"/>
  <c r="L3685" i="6" a="1"/>
  <c r="L3682" i="6" a="1"/>
  <c r="L3679" i="6" a="1"/>
  <c r="L3676" i="6" a="1"/>
  <c r="L3664" i="6" a="1"/>
  <c r="L3643" i="6" a="1"/>
  <c r="L3633" i="6" a="1"/>
  <c r="L3630" i="6" a="1"/>
  <c r="L3621" i="6" a="1"/>
  <c r="L3618" i="6" a="1"/>
  <c r="L3605" i="6" a="1"/>
  <c r="L3602" i="6" a="1"/>
  <c r="L3592" i="6" a="1"/>
  <c r="L3573" i="6" a="1"/>
  <c r="L3570" i="6" a="1"/>
  <c r="L3560" i="6" a="1"/>
  <c r="L3550" i="6" a="1"/>
  <c r="L3544" i="6" a="1"/>
  <c r="L3537" i="6" a="1"/>
  <c r="L3531" i="6" a="1"/>
  <c r="L3527" i="6" a="1"/>
  <c r="L3517" i="6" a="1"/>
  <c r="L3510" i="6" a="1"/>
  <c r="L3494" i="6" a="1"/>
  <c r="L3804" i="6" a="1"/>
  <c r="L3745" i="6" a="1"/>
  <c r="L3734" i="6" a="1"/>
  <c r="L3726" i="6" a="1"/>
  <c r="L3712" i="6" a="1"/>
  <c r="L3691" i="6" a="1"/>
  <c r="L3688" i="6" a="1"/>
  <c r="L3667" i="6" a="1"/>
  <c r="L3657" i="6" a="1"/>
  <c r="L3654" i="6" a="1"/>
  <c r="L3645" i="6" a="1"/>
  <c r="L3642" i="6" a="1"/>
  <c r="L3639" i="6" a="1"/>
  <c r="L3636" i="6" a="1"/>
  <c r="L3624" i="6" a="1"/>
  <c r="L3614" i="6" a="1"/>
  <c r="L3608" i="6" a="1"/>
  <c r="L3598" i="6" a="1"/>
  <c r="L3585" i="6" a="1"/>
  <c r="L3582" i="6" a="1"/>
  <c r="L3576" i="6" a="1"/>
  <c r="L3566" i="6" a="1"/>
  <c r="L3553" i="6" a="1"/>
  <c r="L3543" i="6" a="1"/>
  <c r="L3540" i="6" a="1"/>
  <c r="L3533" i="6" a="1"/>
  <c r="L3530" i="6" a="1"/>
  <c r="L3513" i="6" a="1"/>
  <c r="L4025" i="6" a="1"/>
  <c r="L3934" i="6" a="1"/>
  <c r="L3902" i="6" a="1"/>
  <c r="L3874" i="6" a="1"/>
  <c r="L3848" i="6" a="1"/>
  <c r="L3822" i="6" a="1"/>
  <c r="L3798" i="6" a="1"/>
  <c r="L3732" i="6" a="1"/>
  <c r="L3725" i="6" a="1"/>
  <c r="L3714" i="6" a="1"/>
  <c r="L3711" i="6" a="1"/>
  <c r="L3708" i="6" a="1"/>
  <c r="L3696" i="6" a="1"/>
  <c r="L3687" i="6" a="1"/>
  <c r="L3684" i="6" a="1"/>
  <c r="L3672" i="6" a="1"/>
  <c r="L3651" i="6" a="1"/>
  <c r="L3641" i="6" a="1"/>
  <c r="L3638" i="6" a="1"/>
  <c r="L3629" i="6" a="1"/>
  <c r="L3626" i="6" a="1"/>
  <c r="L3623" i="6" a="1"/>
  <c r="L3620" i="6" a="1"/>
  <c r="L3611" i="6" a="1"/>
  <c r="L3607" i="6" a="1"/>
  <c r="L3604" i="6" a="1"/>
  <c r="L3594" i="6" a="1"/>
  <c r="L3578" i="6" a="1"/>
  <c r="L3575" i="6" a="1"/>
  <c r="L3572" i="6" a="1"/>
  <c r="L3562" i="6" a="1"/>
  <c r="L3549" i="6" a="1"/>
  <c r="L3546" i="6" a="1"/>
  <c r="L3660" i="6" a="1"/>
  <c r="L3559" i="6" a="1"/>
  <c r="L3503" i="6" a="1"/>
  <c r="L3487" i="6" a="1"/>
  <c r="L3477" i="6" a="1"/>
  <c r="L3446" i="6" a="1"/>
  <c r="L3443" i="6" a="1"/>
  <c r="L3439" i="6" a="1"/>
  <c r="L3436" i="6" a="1"/>
  <c r="L3432" i="6" a="1"/>
  <c r="L3425" i="6" a="1"/>
  <c r="L3421" i="6" a="1"/>
  <c r="L3419" i="6" a="1"/>
  <c r="L3409" i="6" a="1"/>
  <c r="L3400" i="6" a="1"/>
  <c r="L3394" i="6" a="1"/>
  <c r="L3391" i="6" a="1"/>
  <c r="L3382" i="6" a="1"/>
  <c r="L3360" i="6" a="1"/>
  <c r="L3344" i="6" a="1"/>
  <c r="L3338" i="6" a="1"/>
  <c r="L3335" i="6" a="1"/>
  <c r="L3332" i="6" a="1"/>
  <c r="L3326" i="6" a="1"/>
  <c r="L3301" i="6" a="1"/>
  <c r="L3299" i="6" a="1"/>
  <c r="L3278" i="6" a="1"/>
  <c r="L3272" i="6" a="1"/>
  <c r="L3266" i="6" a="1"/>
  <c r="L3263" i="6" a="1"/>
  <c r="L3260" i="6" a="1"/>
  <c r="L3254" i="6" a="1"/>
  <c r="L3229" i="6" a="1"/>
  <c r="L3227" i="6" a="1"/>
  <c r="L3217" i="6" a="1"/>
  <c r="L3208" i="6" a="1"/>
  <c r="L3192" i="6" a="1"/>
  <c r="L3185" i="6" a="1"/>
  <c r="L3182" i="6" a="1"/>
  <c r="L3178" i="6" a="1"/>
  <c r="L3165" i="6" a="1"/>
  <c r="L3162" i="6" a="1"/>
  <c r="L3149" i="6" a="1"/>
  <c r="L3146" i="6" a="1"/>
  <c r="L3140" i="6" a="1"/>
  <c r="L3122" i="6" a="1"/>
  <c r="L3112" i="6" a="1"/>
  <c r="L3107" i="6" a="1"/>
  <c r="L3103" i="6" a="1"/>
  <c r="L3101" i="6" a="1"/>
  <c r="L3097" i="6" a="1"/>
  <c r="L3094" i="6" a="1"/>
  <c r="L3076" i="6" a="1"/>
  <c r="L3058" i="6" a="1"/>
  <c r="L3048" i="6" a="1"/>
  <c r="L3043" i="6" a="1"/>
  <c r="L3039" i="6" a="1"/>
  <c r="L3037" i="6" a="1"/>
  <c r="L3033" i="6" a="1"/>
  <c r="L4048" i="6" a="1"/>
  <c r="L3705" i="6" a="1"/>
  <c r="L3681" i="6" a="1"/>
  <c r="L3556" i="6" a="1"/>
  <c r="L3481" i="6" a="1"/>
  <c r="L3476" i="6" a="1"/>
  <c r="L3464" i="6" a="1"/>
  <c r="L3456" i="6" a="1"/>
  <c r="L3445" i="6" a="1"/>
  <c r="L3442" i="6" a="1"/>
  <c r="L3418" i="6" a="1"/>
  <c r="L3415" i="6" a="1"/>
  <c r="L3406" i="6" a="1"/>
  <c r="L3388" i="6" a="1"/>
  <c r="L3381" i="6" a="1"/>
  <c r="L3379" i="6" a="1"/>
  <c r="L3369" i="6" a="1"/>
  <c r="L3353" i="6" a="1"/>
  <c r="L3325" i="6" a="1"/>
  <c r="L3323" i="6" a="1"/>
  <c r="L3313" i="6" a="1"/>
  <c r="L3304" i="6" a="1"/>
  <c r="L3298" i="6" a="1"/>
  <c r="L3295" i="6" a="1"/>
  <c r="L3292" i="6" a="1"/>
  <c r="L3289" i="6" a="1"/>
  <c r="L3277" i="6" a="1"/>
  <c r="L3253" i="6" a="1"/>
  <c r="L3251" i="6" a="1"/>
  <c r="L3241" i="6" a="1"/>
  <c r="L3232" i="6" a="1"/>
  <c r="L3226" i="6" a="1"/>
  <c r="L3223" i="6" a="1"/>
  <c r="L3220" i="6" a="1"/>
  <c r="L3214" i="6" a="1"/>
  <c r="L3201" i="6" a="1"/>
  <c r="L3188" i="6" a="1"/>
  <c r="L3181" i="6" a="1"/>
  <c r="L3168" i="6" a="1"/>
  <c r="L3152" i="6" a="1"/>
  <c r="L3137" i="6" a="1"/>
  <c r="L3121" i="6" a="1"/>
  <c r="L3118" i="6" a="1"/>
  <c r="L3100" i="6" a="1"/>
  <c r="L3082" i="6" a="1"/>
  <c r="L3072" i="6" a="1"/>
  <c r="L3067" i="6" a="1"/>
  <c r="L3063" i="6" a="1"/>
  <c r="L3061" i="6" a="1"/>
  <c r="L3057" i="6" a="1"/>
  <c r="L3054" i="6" a="1"/>
  <c r="L3036" i="6" a="1"/>
  <c r="L3018" i="6" a="1"/>
  <c r="L3008" i="6" a="1"/>
  <c r="L3003" i="6" a="1"/>
  <c r="L2999" i="6" a="1"/>
  <c r="L2997" i="6" a="1"/>
  <c r="L3939" i="6" a="1"/>
  <c r="L3743" i="6" a="1"/>
  <c r="L3702" i="6" a="1"/>
  <c r="L3678" i="6" a="1"/>
  <c r="L3579" i="6" a="1"/>
  <c r="L3536" i="6" a="1"/>
  <c r="L3523" i="6" a="1"/>
  <c r="L3500" i="6" a="1"/>
  <c r="L3493" i="6" a="1"/>
  <c r="L3468" i="6" a="1"/>
  <c r="L3460" i="6" a="1"/>
  <c r="L3428" i="6" a="1"/>
  <c r="L3424" i="6" a="1"/>
  <c r="L3412" i="6" a="1"/>
  <c r="L3405" i="6" a="1"/>
  <c r="L3403" i="6" a="1"/>
  <c r="L3393" i="6" a="1"/>
  <c r="L3384" i="6" a="1"/>
  <c r="L3378" i="6" a="1"/>
  <c r="L3375" i="6" a="1"/>
  <c r="L3366" i="6" a="1"/>
  <c r="L3363" i="6" a="1"/>
  <c r="L3350" i="6" a="1"/>
  <c r="L3347" i="6" a="1"/>
  <c r="L3337" i="6" a="1"/>
  <c r="L3328" i="6" a="1"/>
  <c r="L3322" i="6" a="1"/>
  <c r="L3319" i="6" a="1"/>
  <c r="L3316" i="6" a="1"/>
  <c r="L3310" i="6" a="1"/>
  <c r="L3286" i="6" a="1"/>
  <c r="L3280" i="6" a="1"/>
  <c r="L3275" i="6" a="1"/>
  <c r="L3265" i="6" a="1"/>
  <c r="L3256" i="6" a="1"/>
  <c r="L3250" i="6" a="1"/>
  <c r="L3247" i="6" a="1"/>
  <c r="L3244" i="6" a="1"/>
  <c r="L3238" i="6" a="1"/>
  <c r="L3213" i="6" a="1"/>
  <c r="L3211" i="6" a="1"/>
  <c r="L3204" i="6" a="1"/>
  <c r="L3198" i="6" a="1"/>
  <c r="L3195" i="6" a="1"/>
  <c r="L3191" i="6" a="1"/>
  <c r="L3177" i="6" a="1"/>
  <c r="L3161" i="6" a="1"/>
  <c r="L3145" i="6" a="1"/>
  <c r="L3134" i="6" a="1"/>
  <c r="L3131" i="6" a="1"/>
  <c r="L3127" i="6" a="1"/>
  <c r="L3125" i="6" a="1"/>
  <c r="L3106" i="6" a="1"/>
  <c r="L3096" i="6" a="1"/>
  <c r="L3091" i="6" a="1"/>
  <c r="L3087" i="6" a="1"/>
  <c r="L3085" i="6" a="1"/>
  <c r="L3081" i="6" a="1"/>
  <c r="L3078" i="6" a="1"/>
  <c r="L3060" i="6" a="1"/>
  <c r="L3627" i="6" a="1"/>
  <c r="L3601" i="6" a="1"/>
  <c r="L3520" i="6" a="1"/>
  <c r="L3509" i="6" a="1"/>
  <c r="L3491" i="6" a="1"/>
  <c r="L3472" i="6" a="1"/>
  <c r="L3463" i="6" a="1"/>
  <c r="L3455" i="6" a="1"/>
  <c r="L3452" i="6" a="1"/>
  <c r="L3448" i="6" a="1"/>
  <c r="L3441" i="6" a="1"/>
  <c r="L3438" i="6" a="1"/>
  <c r="L3435" i="6" a="1"/>
  <c r="L3417" i="6" a="1"/>
  <c r="L3408" i="6" a="1"/>
  <c r="L3402" i="6" a="1"/>
  <c r="L3399" i="6" a="1"/>
  <c r="L3390" i="6" a="1"/>
  <c r="L3372" i="6" a="1"/>
  <c r="L3365" i="6" a="1"/>
  <c r="L3362" i="6" a="1"/>
  <c r="L3359" i="6" a="1"/>
  <c r="L3356" i="6" a="1"/>
  <c r="L3349" i="6" a="1"/>
  <c r="L3346" i="6" a="1"/>
  <c r="L3343" i="6" a="1"/>
  <c r="L3340" i="6" a="1"/>
  <c r="L3334" i="6" a="1"/>
  <c r="L3309" i="6" a="1"/>
  <c r="L3307" i="6" a="1"/>
  <c r="L3297" i="6" a="1"/>
  <c r="L3285" i="6" a="1"/>
  <c r="L3274" i="6" a="1"/>
  <c r="L3271" i="6" a="1"/>
  <c r="L3268" i="6" a="1"/>
  <c r="L3262" i="6" a="1"/>
  <c r="L3237" i="6" a="1"/>
  <c r="L3235" i="6" a="1"/>
  <c r="L3225" i="6" a="1"/>
  <c r="L3216" i="6" a="1"/>
  <c r="L3210" i="6" a="1"/>
  <c r="L3207" i="6" a="1"/>
  <c r="L3197" i="6" a="1"/>
  <c r="L3194" i="6" a="1"/>
  <c r="L3184" i="6" a="1"/>
  <c r="L3180" i="6" a="1"/>
  <c r="L3174" i="6" a="1"/>
  <c r="L3171" i="6" a="1"/>
  <c r="L3167" i="6" a="1"/>
  <c r="L3164" i="6" a="1"/>
  <c r="L3158" i="6" a="1"/>
  <c r="L3155" i="6" a="1"/>
  <c r="L3151" i="6" a="1"/>
  <c r="L3148" i="6" a="1"/>
  <c r="L3142" i="6" a="1"/>
  <c r="L3124" i="6" a="1"/>
  <c r="L3120" i="6" a="1"/>
  <c r="L3115" i="6" a="1"/>
  <c r="L3111" i="6" a="1"/>
  <c r="L3109" i="6" a="1"/>
  <c r="L3105" i="6" a="1"/>
  <c r="L3102" i="6" a="1"/>
  <c r="L3084" i="6" a="1"/>
  <c r="L3066" i="6" a="1"/>
  <c r="L3056" i="6" a="1"/>
  <c r="L3051" i="6" a="1"/>
  <c r="L3047" i="6" a="1"/>
  <c r="L3648" i="6" a="1"/>
  <c r="L3547" i="6" a="1"/>
  <c r="L3519" i="6" a="1"/>
  <c r="L3507" i="6" a="1"/>
  <c r="L3490" i="6" a="1"/>
  <c r="L3484" i="6" a="1"/>
  <c r="L3480" i="6" a="1"/>
  <c r="L3475" i="6" a="1"/>
  <c r="L3471" i="6" a="1"/>
  <c r="L3467" i="6" a="1"/>
  <c r="L3437" i="6" a="1"/>
  <c r="L3414" i="6" a="1"/>
  <c r="L3396" i="6" a="1"/>
  <c r="L3389" i="6" a="1"/>
  <c r="L3387" i="6" a="1"/>
  <c r="L3377" i="6" a="1"/>
  <c r="L3368" i="6" a="1"/>
  <c r="L3352" i="6" a="1"/>
  <c r="L3333" i="6" a="1"/>
  <c r="L3331" i="6" a="1"/>
  <c r="L3321" i="6" a="1"/>
  <c r="L3312" i="6" a="1"/>
  <c r="L3306" i="6" a="1"/>
  <c r="L3303" i="6" a="1"/>
  <c r="L3300" i="6" a="1"/>
  <c r="L3294" i="6" a="1"/>
  <c r="L3288" i="6" a="1"/>
  <c r="L3283" i="6" a="1"/>
  <c r="L3261" i="6" a="1"/>
  <c r="L3259" i="6" a="1"/>
  <c r="L3249" i="6" a="1"/>
  <c r="L3240" i="6" a="1"/>
  <c r="L3234" i="6" a="1"/>
  <c r="L3231" i="6" a="1"/>
  <c r="L3228" i="6" a="1"/>
  <c r="L3222" i="6" a="1"/>
  <c r="L3200" i="6" a="1"/>
  <c r="L3173" i="6" a="1"/>
  <c r="L3170" i="6" a="1"/>
  <c r="L3157" i="6" a="1"/>
  <c r="L3154" i="6" a="1"/>
  <c r="L3139" i="6" a="1"/>
  <c r="L3136" i="6" a="1"/>
  <c r="L3133" i="6" a="1"/>
  <c r="L3130" i="6" a="1"/>
  <c r="L3108" i="6" a="1"/>
  <c r="L3090" i="6" a="1"/>
  <c r="L3080" i="6" a="1"/>
  <c r="L3075" i="6" a="1"/>
  <c r="L3071" i="6" a="1"/>
  <c r="L3069" i="6" a="1"/>
  <c r="L3065" i="6" a="1"/>
  <c r="L3062" i="6" a="1"/>
  <c r="L3044" i="6" a="1"/>
  <c r="L3026" i="6" a="1"/>
  <c r="L3016" i="6" a="1"/>
  <c r="L3011" i="6" a="1"/>
  <c r="L3007" i="6" a="1"/>
  <c r="L3005" i="6" a="1"/>
  <c r="L3001" i="6" a="1"/>
  <c r="L3851" i="6" a="1"/>
  <c r="L3693" i="6" a="1"/>
  <c r="L3669" i="6" a="1"/>
  <c r="L3595" i="6" a="1"/>
  <c r="L3569" i="6" a="1"/>
  <c r="L3516" i="6" a="1"/>
  <c r="L3506" i="6" a="1"/>
  <c r="L3497" i="6" a="1"/>
  <c r="L3478" i="6" a="1"/>
  <c r="L3474" i="6" a="1"/>
  <c r="L3470" i="6" a="1"/>
  <c r="L3458" i="6" a="1"/>
  <c r="L3433" i="6" a="1"/>
  <c r="L3430" i="6" a="1"/>
  <c r="L3427" i="6" a="1"/>
  <c r="L3423" i="6" a="1"/>
  <c r="L3420" i="6" a="1"/>
  <c r="L3413" i="6" a="1"/>
  <c r="L3411" i="6" a="1"/>
  <c r="L3401" i="6" a="1"/>
  <c r="L3392" i="6" a="1"/>
  <c r="L3386" i="6" a="1"/>
  <c r="L3383" i="6" a="1"/>
  <c r="L3374" i="6" a="1"/>
  <c r="L3361" i="6" a="1"/>
  <c r="L3345" i="6" a="1"/>
  <c r="L3336" i="6" a="1"/>
  <c r="L3330" i="6" a="1"/>
  <c r="L3327" i="6" a="1"/>
  <c r="L3324" i="6" a="1"/>
  <c r="L3318" i="6" a="1"/>
  <c r="L3293" i="6" a="1"/>
  <c r="L3282" i="6" a="1"/>
  <c r="L3279" i="6" a="1"/>
  <c r="L3276" i="6" a="1"/>
  <c r="L3273" i="6" a="1"/>
  <c r="L3264" i="6" a="1"/>
  <c r="L3258" i="6" a="1"/>
  <c r="L3255" i="6" a="1"/>
  <c r="L3252" i="6" a="1"/>
  <c r="L3246" i="6" a="1"/>
  <c r="L3221" i="6" a="1"/>
  <c r="L3219" i="6" a="1"/>
  <c r="L3209" i="6" a="1"/>
  <c r="L3193" i="6" a="1"/>
  <c r="L3190" i="6" a="1"/>
  <c r="L3187" i="6" a="1"/>
  <c r="L3183" i="6" a="1"/>
  <c r="L3176" i="6" a="1"/>
  <c r="L3160" i="6" a="1"/>
  <c r="L3144" i="6" a="1"/>
  <c r="L3141" i="6" a="1"/>
  <c r="L3132" i="6" a="1"/>
  <c r="L3129" i="6" a="1"/>
  <c r="L3126" i="6" a="1"/>
  <c r="L3114" i="6" a="1"/>
  <c r="L3663" i="6" a="1"/>
  <c r="L3588" i="6" a="1"/>
  <c r="L3563" i="6" a="1"/>
  <c r="L3526" i="6" a="1"/>
  <c r="L3504" i="6" a="1"/>
  <c r="L3488" i="6" a="1"/>
  <c r="L3483" i="6" a="1"/>
  <c r="L3473" i="6" a="1"/>
  <c r="L3453" i="6" a="1"/>
  <c r="L3450" i="6" a="1"/>
  <c r="L3404" i="6" a="1"/>
  <c r="L3397" i="6" a="1"/>
  <c r="L3395" i="6" a="1"/>
  <c r="L3385" i="6" a="1"/>
  <c r="L3376" i="6" a="1"/>
  <c r="L3370" i="6" a="1"/>
  <c r="L3367" i="6" a="1"/>
  <c r="L3364" i="6" a="1"/>
  <c r="L3357" i="6" a="1"/>
  <c r="L3354" i="6" a="1"/>
  <c r="L3351" i="6" a="1"/>
  <c r="L3348" i="6" a="1"/>
  <c r="L3341" i="6" a="1"/>
  <c r="L3339" i="6" a="1"/>
  <c r="L3329" i="6" a="1"/>
  <c r="L3320" i="6" a="1"/>
  <c r="L3314" i="6" a="1"/>
  <c r="L3311" i="6" a="1"/>
  <c r="L3308" i="6" a="1"/>
  <c r="L3302" i="6" a="1"/>
  <c r="L3290" i="6" a="1"/>
  <c r="L3287" i="6" a="1"/>
  <c r="L3284" i="6" a="1"/>
  <c r="L3281" i="6" a="1"/>
  <c r="L3269" i="6" a="1"/>
  <c r="L3267" i="6" a="1"/>
  <c r="L3257" i="6" a="1"/>
  <c r="L3248" i="6" a="1"/>
  <c r="L3242" i="6" a="1"/>
  <c r="L3239" i="6" a="1"/>
  <c r="L3236" i="6" a="1"/>
  <c r="L3230" i="6" a="1"/>
  <c r="L3205" i="6" a="1"/>
  <c r="L3202" i="6" a="1"/>
  <c r="L3199" i="6" a="1"/>
  <c r="L3179" i="6" a="1"/>
  <c r="L3175" i="6" a="1"/>
  <c r="L3172" i="6" a="1"/>
  <c r="L3166" i="6" a="1"/>
  <c r="L3163" i="6" a="1"/>
  <c r="L3159" i="6" a="1"/>
  <c r="L3156" i="6" a="1"/>
  <c r="L3150" i="6" a="1"/>
  <c r="L3147" i="6" a="1"/>
  <c r="L3143" i="6" a="1"/>
  <c r="L3128" i="6" a="1"/>
  <c r="L3116" i="6" a="1"/>
  <c r="L3098" i="6" a="1"/>
  <c r="L3088" i="6" a="1"/>
  <c r="L3083" i="6" a="1"/>
  <c r="L3079" i="6" a="1"/>
  <c r="L3077" i="6" a="1"/>
  <c r="L3073" i="6" a="1"/>
  <c r="L3447" i="6" a="1"/>
  <c r="L3371" i="6" a="1"/>
  <c r="L3296" i="6" a="1"/>
  <c r="L3224" i="6" a="1"/>
  <c r="L3123" i="6" a="1"/>
  <c r="L3104" i="6" a="1"/>
  <c r="L3093" i="6" a="1"/>
  <c r="L3070" i="6" a="1"/>
  <c r="L3038" i="6" a="1"/>
  <c r="L3034" i="6" a="1"/>
  <c r="L3000" i="6" a="1"/>
  <c r="L2988" i="6" a="1"/>
  <c r="L2985" i="6" a="1"/>
  <c r="L2982" i="6" a="1"/>
  <c r="L2976" i="6" a="1"/>
  <c r="L2971" i="6" a="1"/>
  <c r="L2956" i="6" a="1"/>
  <c r="L2953" i="6" a="1"/>
  <c r="L2950" i="6" a="1"/>
  <c r="L2944" i="6" a="1"/>
  <c r="L2939" i="6" a="1"/>
  <c r="L2927" i="6" a="1"/>
  <c r="L2925" i="6" a="1"/>
  <c r="L2916" i="6" a="1"/>
  <c r="L2913" i="6" a="1"/>
  <c r="L2910" i="6" a="1"/>
  <c r="L2896" i="6" a="1"/>
  <c r="L2891" i="6" a="1"/>
  <c r="L2876" i="6" a="1"/>
  <c r="L2874" i="6" a="1"/>
  <c r="L2865" i="6" a="1"/>
  <c r="L2862" i="6" a="1"/>
  <c r="L2843" i="6" a="1"/>
  <c r="L2828" i="6" a="1"/>
  <c r="L2822" i="6" a="1"/>
  <c r="L2803" i="6" a="1"/>
  <c r="L2799" i="6" a="1"/>
  <c r="L2792" i="6" a="1"/>
  <c r="L2785" i="6" a="1"/>
  <c r="L2780" i="6" a="1"/>
  <c r="L2776" i="6" a="1"/>
  <c r="L2759" i="6" a="1"/>
  <c r="L2735" i="6" a="1"/>
  <c r="L2729" i="6" a="1"/>
  <c r="L2724" i="6" a="1"/>
  <c r="L2720" i="6" a="1"/>
  <c r="L2703" i="6" a="1"/>
  <c r="L2697" i="6" a="1"/>
  <c r="L2692" i="6" a="1"/>
  <c r="L2688" i="6" a="1"/>
  <c r="L2671" i="6" a="1"/>
  <c r="L2665" i="6" a="1"/>
  <c r="L2660" i="6" a="1"/>
  <c r="L2656" i="6" a="1"/>
  <c r="L2653" i="6" a="1"/>
  <c r="L2650" i="6" a="1"/>
  <c r="L2638" i="6" a="1"/>
  <c r="L2627" i="6" a="1"/>
  <c r="L3542" i="6" a="1"/>
  <c r="L3444" i="6" a="1"/>
  <c r="L3416" i="6" a="1"/>
  <c r="L3342" i="6" a="1"/>
  <c r="L3317" i="6" a="1"/>
  <c r="L3270" i="6" a="1"/>
  <c r="L3245" i="6" a="1"/>
  <c r="L3196" i="6" a="1"/>
  <c r="L3169" i="6" a="1"/>
  <c r="L3119" i="6" a="1"/>
  <c r="L3092" i="6" a="1"/>
  <c r="L3068" i="6" a="1"/>
  <c r="L3032" i="6" a="1"/>
  <c r="L3029" i="6" a="1"/>
  <c r="L3024" i="6" a="1"/>
  <c r="L3021" i="6" a="1"/>
  <c r="L3013" i="6" a="1"/>
  <c r="L3004" i="6" a="1"/>
  <c r="L2994" i="6" a="1"/>
  <c r="L2967" i="6" a="1"/>
  <c r="L2965" i="6" a="1"/>
  <c r="L2962" i="6" a="1"/>
  <c r="L2935" i="6" a="1"/>
  <c r="L2933" i="6" a="1"/>
  <c r="L2924" i="6" a="1"/>
  <c r="L2922" i="6" a="1"/>
  <c r="L2904" i="6" a="1"/>
  <c r="L2887" i="6" a="1"/>
  <c r="L2885" i="6" a="1"/>
  <c r="L2882" i="6" a="1"/>
  <c r="L2873" i="6" a="1"/>
  <c r="L2870" i="6" a="1"/>
  <c r="L2856" i="6" a="1"/>
  <c r="L2851" i="6" a="1"/>
  <c r="L2839" i="6" a="1"/>
  <c r="L2837" i="6" a="1"/>
  <c r="L2834" i="6" a="1"/>
  <c r="L2802" i="6" a="1"/>
  <c r="L2798" i="6" a="1"/>
  <c r="L2796" i="6" a="1"/>
  <c r="L2779" i="6" a="1"/>
  <c r="L2773" i="6" a="1"/>
  <c r="L2770" i="6" a="1"/>
  <c r="L2758" i="6" a="1"/>
  <c r="L2756" i="6" a="1"/>
  <c r="L2752" i="6" a="1"/>
  <c r="L2749" i="6" a="1"/>
  <c r="L2746" i="6" a="1"/>
  <c r="L2734" i="6" a="1"/>
  <c r="L2723" i="6" a="1"/>
  <c r="L2717" i="6" a="1"/>
  <c r="L2714" i="6" a="1"/>
  <c r="L2702" i="6" a="1"/>
  <c r="L2691" i="6" a="1"/>
  <c r="L2685" i="6" a="1"/>
  <c r="L2682" i="6" a="1"/>
  <c r="L2670" i="6" a="1"/>
  <c r="L3715" i="6" a="1"/>
  <c r="L3529" i="6" a="1"/>
  <c r="L3469" i="6" a="1"/>
  <c r="L3315" i="6" a="1"/>
  <c r="L3291" i="6" a="1"/>
  <c r="L3243" i="6" a="1"/>
  <c r="L3218" i="6" a="1"/>
  <c r="L3117" i="6" a="1"/>
  <c r="L3089" i="6" a="1"/>
  <c r="L3042" i="6" a="1"/>
  <c r="L3028" i="6" a="1"/>
  <c r="L3020" i="6" a="1"/>
  <c r="L3012" i="6" a="1"/>
  <c r="L2996" i="6" a="1"/>
  <c r="L2993" i="6" a="1"/>
  <c r="L2990" i="6" a="1"/>
  <c r="L2984" i="6" a="1"/>
  <c r="L2979" i="6" a="1"/>
  <c r="L2964" i="6" a="1"/>
  <c r="L2961" i="6" a="1"/>
  <c r="L2958" i="6" a="1"/>
  <c r="L2952" i="6" a="1"/>
  <c r="L2947" i="6" a="1"/>
  <c r="L2932" i="6" a="1"/>
  <c r="L2930" i="6" a="1"/>
  <c r="L2921" i="6" a="1"/>
  <c r="L2918" i="6" a="1"/>
  <c r="L2912" i="6" a="1"/>
  <c r="L2899" i="6" a="1"/>
  <c r="L2884" i="6" a="1"/>
  <c r="L2881" i="6" a="1"/>
  <c r="L2878" i="6" a="1"/>
  <c r="L2864" i="6" a="1"/>
  <c r="L2847" i="6" a="1"/>
  <c r="L2845" i="6" a="1"/>
  <c r="L2836" i="6" a="1"/>
  <c r="L2833" i="6" a="1"/>
  <c r="L2830" i="6" a="1"/>
  <c r="L2824" i="6" a="1"/>
  <c r="L2815" i="6" a="1"/>
  <c r="L2813" i="6" a="1"/>
  <c r="L2811" i="6" a="1"/>
  <c r="L2807" i="6" a="1"/>
  <c r="L2805" i="6" a="1"/>
  <c r="L2801" i="6" a="1"/>
  <c r="L2794" i="6" a="1"/>
  <c r="L2791" i="6" a="1"/>
  <c r="L2789" i="6" a="1"/>
  <c r="L2784" i="6" a="1"/>
  <c r="L2767" i="6" a="1"/>
  <c r="L2761" i="6" a="1"/>
  <c r="L2755" i="6" a="1"/>
  <c r="L2743" i="6" a="1"/>
  <c r="L2737" i="6" a="1"/>
  <c r="L2732" i="6" a="1"/>
  <c r="L2728" i="6" a="1"/>
  <c r="L2711" i="6" a="1"/>
  <c r="L2705" i="6" a="1"/>
  <c r="L2700" i="6" a="1"/>
  <c r="L3690" i="6" a="1"/>
  <c r="L3465" i="6" a="1"/>
  <c r="L3410" i="6" a="1"/>
  <c r="L3215" i="6" a="1"/>
  <c r="L3189" i="6" a="1"/>
  <c r="L3138" i="6" a="1"/>
  <c r="L3113" i="6" a="1"/>
  <c r="L3059" i="6" a="1"/>
  <c r="L3053" i="6" a="1"/>
  <c r="L3046" i="6" a="1"/>
  <c r="L3041" i="6" a="1"/>
  <c r="L3031" i="6" a="1"/>
  <c r="L3023" i="6" a="1"/>
  <c r="L3015" i="6" a="1"/>
  <c r="L2975" i="6" a="1"/>
  <c r="L2973" i="6" a="1"/>
  <c r="L2970" i="6" a="1"/>
  <c r="L2943" i="6" a="1"/>
  <c r="L2941" i="6" a="1"/>
  <c r="L2938" i="6" a="1"/>
  <c r="L2929" i="6" a="1"/>
  <c r="L2926" i="6" a="1"/>
  <c r="L2907" i="6" a="1"/>
  <c r="L2895" i="6" a="1"/>
  <c r="L2893" i="6" a="1"/>
  <c r="L2890" i="6" a="1"/>
  <c r="L2872" i="6" a="1"/>
  <c r="L2859" i="6" a="1"/>
  <c r="L2844" i="6" a="1"/>
  <c r="L2842" i="6" a="1"/>
  <c r="L2819" i="6" a="1"/>
  <c r="L2787" i="6" a="1"/>
  <c r="L2781" i="6" a="1"/>
  <c r="L2778" i="6" a="1"/>
  <c r="L2766" i="6" a="1"/>
  <c r="L2742" i="6" a="1"/>
  <c r="L2731" i="6" a="1"/>
  <c r="L2725" i="6" a="1"/>
  <c r="L2722" i="6" a="1"/>
  <c r="L2710" i="6" a="1"/>
  <c r="L2699" i="6" a="1"/>
  <c r="L2693" i="6" a="1"/>
  <c r="L2690" i="6" a="1"/>
  <c r="L2678" i="6" a="1"/>
  <c r="L2667" i="6" a="1"/>
  <c r="L2661" i="6" a="1"/>
  <c r="L2658" i="6" a="1"/>
  <c r="L2649" i="6" a="1"/>
  <c r="L2644" i="6" a="1"/>
  <c r="L2640" i="6" a="1"/>
  <c r="L2623" i="6" a="1"/>
  <c r="L2617" i="6" a="1"/>
  <c r="L2612" i="6" a="1"/>
  <c r="L3666" i="6" a="1"/>
  <c r="L3462" i="6" a="1"/>
  <c r="L3407" i="6" a="1"/>
  <c r="L3358" i="6" a="1"/>
  <c r="L3212" i="6" a="1"/>
  <c r="L3186" i="6" a="1"/>
  <c r="L3135" i="6" a="1"/>
  <c r="L3099" i="6" a="1"/>
  <c r="L3086" i="6" a="1"/>
  <c r="L3052" i="6" a="1"/>
  <c r="L3040" i="6" a="1"/>
  <c r="L2992" i="6" a="1"/>
  <c r="L2987" i="6" a="1"/>
  <c r="L2972" i="6" a="1"/>
  <c r="L2969" i="6" a="1"/>
  <c r="L2966" i="6" a="1"/>
  <c r="L2960" i="6" a="1"/>
  <c r="L2955" i="6" a="1"/>
  <c r="L2940" i="6" a="1"/>
  <c r="L2937" i="6" a="1"/>
  <c r="L2934" i="6" a="1"/>
  <c r="L2920" i="6" a="1"/>
  <c r="L2915" i="6" a="1"/>
  <c r="L2903" i="6" a="1"/>
  <c r="L2901" i="6" a="1"/>
  <c r="L2892" i="6" a="1"/>
  <c r="L2889" i="6" a="1"/>
  <c r="L2886" i="6" a="1"/>
  <c r="L2880" i="6" a="1"/>
  <c r="L2867" i="6" a="1"/>
  <c r="L2855" i="6" a="1"/>
  <c r="L2853" i="6" a="1"/>
  <c r="L2850" i="6" a="1"/>
  <c r="L2841" i="6" a="1"/>
  <c r="L2838" i="6" a="1"/>
  <c r="L2832" i="6" a="1"/>
  <c r="L2818" i="6" a="1"/>
  <c r="L2804" i="6" a="1"/>
  <c r="L2793" i="6" a="1"/>
  <c r="L2775" i="6" a="1"/>
  <c r="L2769" i="6" a="1"/>
  <c r="L2764" i="6" a="1"/>
  <c r="L2760" i="6" a="1"/>
  <c r="L2757" i="6" a="1"/>
  <c r="L2754" i="6" a="1"/>
  <c r="L2745" i="6" a="1"/>
  <c r="L2740" i="6" a="1"/>
  <c r="L2736" i="6" a="1"/>
  <c r="L2719" i="6" a="1"/>
  <c r="L2713" i="6" a="1"/>
  <c r="L2708" i="6" a="1"/>
  <c r="L2704" i="6" a="1"/>
  <c r="L2687" i="6" a="1"/>
  <c r="L2681" i="6" a="1"/>
  <c r="L2676" i="6" a="1"/>
  <c r="L3429" i="6" a="1"/>
  <c r="L3380" i="6" a="1"/>
  <c r="L3355" i="6" a="1"/>
  <c r="L3305" i="6" a="1"/>
  <c r="L3233" i="6" a="1"/>
  <c r="L3110" i="6" a="1"/>
  <c r="L3074" i="6" a="1"/>
  <c r="L3064" i="6" a="1"/>
  <c r="L3027" i="6" a="1"/>
  <c r="L3022" i="6" a="1"/>
  <c r="L3019" i="6" a="1"/>
  <c r="L3014" i="6" a="1"/>
  <c r="L3006" i="6" a="1"/>
  <c r="L2998" i="6" a="1"/>
  <c r="L2983" i="6" a="1"/>
  <c r="L2981" i="6" a="1"/>
  <c r="L2978" i="6" a="1"/>
  <c r="L2951" i="6" a="1"/>
  <c r="L2949" i="6" a="1"/>
  <c r="L2946" i="6" a="1"/>
  <c r="L2928" i="6" a="1"/>
  <c r="L2911" i="6" a="1"/>
  <c r="L2909" i="6" a="1"/>
  <c r="L2900" i="6" a="1"/>
  <c r="L2898" i="6" a="1"/>
  <c r="L2875" i="6" a="1"/>
  <c r="L2863" i="6" a="1"/>
  <c r="L2861" i="6" a="1"/>
  <c r="L2852" i="6" a="1"/>
  <c r="L2849" i="6" a="1"/>
  <c r="L2846" i="6" a="1"/>
  <c r="L2827" i="6" a="1"/>
  <c r="L2823" i="6" a="1"/>
  <c r="L2821" i="6" a="1"/>
  <c r="L2814" i="6" a="1"/>
  <c r="L2812" i="6" a="1"/>
  <c r="L2810" i="6" a="1"/>
  <c r="L2806" i="6" a="1"/>
  <c r="L2790" i="6" a="1"/>
  <c r="L2786" i="6" a="1"/>
  <c r="L2774" i="6" a="1"/>
  <c r="L2763" i="6" a="1"/>
  <c r="L2751" i="6" a="1"/>
  <c r="L2739" i="6" a="1"/>
  <c r="L2733" i="6" a="1"/>
  <c r="L2730" i="6" a="1"/>
  <c r="L2718" i="6" a="1"/>
  <c r="L2707" i="6" a="1"/>
  <c r="L2701" i="6" a="1"/>
  <c r="L3591" i="6" a="1"/>
  <c r="L3451" i="6" a="1"/>
  <c r="L3398" i="6" a="1"/>
  <c r="L3373" i="6" a="1"/>
  <c r="L3203" i="6" a="1"/>
  <c r="L3055" i="6" a="1"/>
  <c r="L3049" i="6" a="1"/>
  <c r="L3025" i="6" a="1"/>
  <c r="L3017" i="6" a="1"/>
  <c r="L3009" i="6" a="1"/>
  <c r="L2991" i="6" a="1"/>
  <c r="L2989" i="6" a="1"/>
  <c r="L2986" i="6" a="1"/>
  <c r="L2959" i="6" a="1"/>
  <c r="L2957" i="6" a="1"/>
  <c r="L2954" i="6" a="1"/>
  <c r="L2931" i="6" a="1"/>
  <c r="L2919" i="6" a="1"/>
  <c r="L2917" i="6" a="1"/>
  <c r="L2914" i="6" a="1"/>
  <c r="L2905" i="6" a="1"/>
  <c r="L2902" i="6" a="1"/>
  <c r="L2879" i="6" a="1"/>
  <c r="L2877" i="6" a="1"/>
  <c r="L2868" i="6" a="1"/>
  <c r="L2866" i="6" a="1"/>
  <c r="L2857" i="6" a="1"/>
  <c r="L2854" i="6" a="1"/>
  <c r="L2848" i="6" a="1"/>
  <c r="L2831" i="6" a="1"/>
  <c r="L2829" i="6" a="1"/>
  <c r="L2825" i="6" a="1"/>
  <c r="L2816" i="6" a="1"/>
  <c r="L2808" i="6" a="1"/>
  <c r="L2782" i="6" a="1"/>
  <c r="L2771" i="6" a="1"/>
  <c r="L2765" i="6" a="1"/>
  <c r="L2762" i="6" a="1"/>
  <c r="L2753" i="6" a="1"/>
  <c r="L2747" i="6" a="1"/>
  <c r="L2741" i="6" a="1"/>
  <c r="L2738" i="6" a="1"/>
  <c r="L2726" i="6" a="1"/>
  <c r="L2715" i="6" a="1"/>
  <c r="L2709" i="6" a="1"/>
  <c r="L2706" i="6" a="1"/>
  <c r="L2694" i="6" a="1"/>
  <c r="L2683" i="6" a="1"/>
  <c r="L2677" i="6" a="1"/>
  <c r="L2674" i="6" a="1"/>
  <c r="L3045" i="6" a="1"/>
  <c r="L3010" i="6" a="1"/>
  <c r="L2936" i="6" a="1"/>
  <c r="L2869" i="6" a="1"/>
  <c r="L2800" i="6" a="1"/>
  <c r="L2695" i="6" a="1"/>
  <c r="L2686" i="6" a="1"/>
  <c r="L2679" i="6" a="1"/>
  <c r="L2632" i="6" a="1"/>
  <c r="L2618" i="6" a="1"/>
  <c r="L2615" i="6" a="1"/>
  <c r="L2608" i="6" a="1"/>
  <c r="L2591" i="6" a="1"/>
  <c r="L2585" i="6" a="1"/>
  <c r="L2580" i="6" a="1"/>
  <c r="L2576" i="6" a="1"/>
  <c r="L2559" i="6" a="1"/>
  <c r="L2553" i="6" a="1"/>
  <c r="L2548" i="6" a="1"/>
  <c r="L2544" i="6" a="1"/>
  <c r="L2530" i="6" a="1"/>
  <c r="L2526" i="6" a="1"/>
  <c r="L2509" i="6" a="1"/>
  <c r="L2503" i="6" a="1"/>
  <c r="L2483" i="6" a="1"/>
  <c r="L2480" i="6" a="1"/>
  <c r="L2477" i="6" a="1"/>
  <c r="L2465" i="6" a="1"/>
  <c r="L2453" i="6" a="1"/>
  <c r="L2447" i="6" a="1"/>
  <c r="L2435" i="6" a="1"/>
  <c r="L2429" i="6" a="1"/>
  <c r="L2412" i="6" a="1"/>
  <c r="L2409" i="6" a="1"/>
  <c r="L2397" i="6" a="1"/>
  <c r="L2380" i="6" a="1"/>
  <c r="L2368" i="6" a="1"/>
  <c r="L2365" i="6" a="1"/>
  <c r="L2348" i="6" a="1"/>
  <c r="L2336" i="6" a="1"/>
  <c r="L2333" i="6" a="1"/>
  <c r="L2316" i="6" a="1"/>
  <c r="L2304" i="6" a="1"/>
  <c r="L2301" i="6" a="1"/>
  <c r="L2298" i="6" a="1"/>
  <c r="L2295" i="6" a="1"/>
  <c r="L2283" i="6" a="1"/>
  <c r="L2280" i="6" a="1"/>
  <c r="L2277" i="6" a="1"/>
  <c r="L2251" i="6" a="1"/>
  <c r="L2248" i="6" a="1"/>
  <c r="L2245" i="6" a="1"/>
  <c r="L3617" i="6" a="1"/>
  <c r="L2980" i="6" a="1"/>
  <c r="L2888" i="6" a="1"/>
  <c r="L2820" i="6" a="1"/>
  <c r="L2797" i="6" a="1"/>
  <c r="L2777" i="6" a="1"/>
  <c r="L2668" i="6" a="1"/>
  <c r="L2652" i="6" a="1"/>
  <c r="L2624" i="6" a="1"/>
  <c r="L2621" i="6" a="1"/>
  <c r="L2614" i="6" a="1"/>
  <c r="L2611" i="6" a="1"/>
  <c r="L2605" i="6" a="1"/>
  <c r="L2602" i="6" a="1"/>
  <c r="L2590" i="6" a="1"/>
  <c r="L2579" i="6" a="1"/>
  <c r="L2573" i="6" a="1"/>
  <c r="L2570" i="6" a="1"/>
  <c r="L2558" i="6" a="1"/>
  <c r="L2547" i="6" a="1"/>
  <c r="L2538" i="6" a="1"/>
  <c r="L2535" i="6" a="1"/>
  <c r="L2524" i="6" a="1"/>
  <c r="L2521" i="6" a="1"/>
  <c r="L2515" i="6" a="1"/>
  <c r="L2502" i="6" a="1"/>
  <c r="L2491" i="6" a="1"/>
  <c r="L2488" i="6" a="1"/>
  <c r="L2479" i="6" a="1"/>
  <c r="L2474" i="6" a="1"/>
  <c r="L2470" i="6" a="1"/>
  <c r="L2450" i="6" a="1"/>
  <c r="L2441" i="6" a="1"/>
  <c r="L2426" i="6" a="1"/>
  <c r="L2423" i="6" a="1"/>
  <c r="L2411" i="6" a="1"/>
  <c r="L2408" i="6" a="1"/>
  <c r="L2406" i="6" a="1"/>
  <c r="L2394" i="6" a="1"/>
  <c r="L2391" i="6" a="1"/>
  <c r="L2379" i="6" a="1"/>
  <c r="L2377" i="6" a="1"/>
  <c r="L2374" i="6" a="1"/>
  <c r="L2362" i="6" a="1"/>
  <c r="L2359" i="6" a="1"/>
  <c r="L2347" i="6" a="1"/>
  <c r="L2345" i="6" a="1"/>
  <c r="L2342" i="6" a="1"/>
  <c r="L2330" i="6" a="1"/>
  <c r="L2327" i="6" a="1"/>
  <c r="L2315" i="6" a="1"/>
  <c r="L2313" i="6" a="1"/>
  <c r="L2310" i="6" a="1"/>
  <c r="L2292" i="6" a="1"/>
  <c r="L2289" i="6" a="1"/>
  <c r="L2286" i="6" a="1"/>
  <c r="L2274" i="6" a="1"/>
  <c r="L3095" i="6" a="1"/>
  <c r="L3035" i="6" a="1"/>
  <c r="L3002" i="6" a="1"/>
  <c r="L2977" i="6" a="1"/>
  <c r="L2908" i="6" a="1"/>
  <c r="L2840" i="6" a="1"/>
  <c r="L2817" i="6" a="1"/>
  <c r="L2795" i="6" a="1"/>
  <c r="L2750" i="6" a="1"/>
  <c r="L2727" i="6" a="1"/>
  <c r="L2663" i="6" a="1"/>
  <c r="L2659" i="6" a="1"/>
  <c r="L2655" i="6" a="1"/>
  <c r="L2651" i="6" a="1"/>
  <c r="L2647" i="6" a="1"/>
  <c r="L2643" i="6" a="1"/>
  <c r="L2636" i="6" a="1"/>
  <c r="L2599" i="6" a="1"/>
  <c r="L2593" i="6" a="1"/>
  <c r="L2588" i="6" a="1"/>
  <c r="L2584" i="6" a="1"/>
  <c r="L2567" i="6" a="1"/>
  <c r="L2561" i="6" a="1"/>
  <c r="L2556" i="6" a="1"/>
  <c r="L2552" i="6" a="1"/>
  <c r="L2543" i="6" a="1"/>
  <c r="L2534" i="6" a="1"/>
  <c r="L2517" i="6" a="1"/>
  <c r="L2512" i="6" a="1"/>
  <c r="L2506" i="6" a="1"/>
  <c r="L2500" i="6" a="1"/>
  <c r="L2497" i="6" a="1"/>
  <c r="L2493" i="6" a="1"/>
  <c r="L2485" i="6" a="1"/>
  <c r="L2468" i="6" a="1"/>
  <c r="L2464" i="6" a="1"/>
  <c r="L2461" i="6" a="1"/>
  <c r="L2455" i="6" a="1"/>
  <c r="L2444" i="6" a="1"/>
  <c r="L2440" i="6" a="1"/>
  <c r="L2438" i="6" a="1"/>
  <c r="L2420" i="6" a="1"/>
  <c r="L2417" i="6" a="1"/>
  <c r="L2405" i="6" a="1"/>
  <c r="L2388" i="6" a="1"/>
  <c r="L2376" i="6" a="1"/>
  <c r="L2373" i="6" a="1"/>
  <c r="L2356" i="6" a="1"/>
  <c r="L2344" i="6" a="1"/>
  <c r="L2341" i="6" a="1"/>
  <c r="L2324" i="6" a="1"/>
  <c r="L2312" i="6" a="1"/>
  <c r="L2309" i="6" a="1"/>
  <c r="L2291" i="6" a="1"/>
  <c r="L2288" i="6" a="1"/>
  <c r="L2285" i="6" a="1"/>
  <c r="L3454" i="6" a="1"/>
  <c r="L3030" i="6" a="1"/>
  <c r="L2974" i="6" a="1"/>
  <c r="L2906" i="6" a="1"/>
  <c r="L2883" i="6" a="1"/>
  <c r="L2860" i="6" a="1"/>
  <c r="L2772" i="6" a="1"/>
  <c r="L2748" i="6" a="1"/>
  <c r="L2666" i="6" a="1"/>
  <c r="L2662" i="6" a="1"/>
  <c r="L2654" i="6" a="1"/>
  <c r="L2646" i="6" a="1"/>
  <c r="L2639" i="6" a="1"/>
  <c r="L2635" i="6" a="1"/>
  <c r="L2631" i="6" a="1"/>
  <c r="L2628" i="6" a="1"/>
  <c r="L2610" i="6" a="1"/>
  <c r="L2598" i="6" a="1"/>
  <c r="L2587" i="6" a="1"/>
  <c r="L2581" i="6" a="1"/>
  <c r="L2578" i="6" a="1"/>
  <c r="L2566" i="6" a="1"/>
  <c r="L2555" i="6" a="1"/>
  <c r="L2549" i="6" a="1"/>
  <c r="L2546" i="6" a="1"/>
  <c r="L2542" i="6" a="1"/>
  <c r="L2532" i="6" a="1"/>
  <c r="L2529" i="6" a="1"/>
  <c r="L2523" i="6" a="1"/>
  <c r="L2511" i="6" a="1"/>
  <c r="L2482" i="6" a="1"/>
  <c r="L2473" i="6" a="1"/>
  <c r="L2463" i="6" a="1"/>
  <c r="L2458" i="6" a="1"/>
  <c r="L2449" i="6" a="1"/>
  <c r="L2443" i="6" a="1"/>
  <c r="L2437" i="6" a="1"/>
  <c r="L2431" i="6" a="1"/>
  <c r="L2419" i="6" a="1"/>
  <c r="L2416" i="6" a="1"/>
  <c r="L2414" i="6" a="1"/>
  <c r="L2402" i="6" a="1"/>
  <c r="L2399" i="6" a="1"/>
  <c r="L2387" i="6" a="1"/>
  <c r="L2385" i="6" a="1"/>
  <c r="L2382" i="6" a="1"/>
  <c r="L2370" i="6" a="1"/>
  <c r="L2367" i="6" a="1"/>
  <c r="L2355" i="6" a="1"/>
  <c r="L2353" i="6" a="1"/>
  <c r="L2350" i="6" a="1"/>
  <c r="L2338" i="6" a="1"/>
  <c r="L2335" i="6" a="1"/>
  <c r="L2323" i="6" a="1"/>
  <c r="L2321" i="6" a="1"/>
  <c r="L2318" i="6" a="1"/>
  <c r="L2306" i="6" a="1"/>
  <c r="L2303" i="6" a="1"/>
  <c r="L2282" i="6" a="1"/>
  <c r="L2279" i="6" a="1"/>
  <c r="L2268" i="6" a="1"/>
  <c r="L2265" i="6" a="1"/>
  <c r="L2262" i="6" a="1"/>
  <c r="L3426" i="6" a="1"/>
  <c r="L2995" i="6" a="1"/>
  <c r="L2948" i="6" a="1"/>
  <c r="L2858" i="6" a="1"/>
  <c r="L2835" i="6" a="1"/>
  <c r="L2768" i="6" a="1"/>
  <c r="L2744" i="6" a="1"/>
  <c r="L2721" i="6" a="1"/>
  <c r="L2698" i="6" a="1"/>
  <c r="L2684" i="6" a="1"/>
  <c r="L2675" i="6" a="1"/>
  <c r="L2642" i="6" a="1"/>
  <c r="L2634" i="6" a="1"/>
  <c r="L2630" i="6" a="1"/>
  <c r="L2616" i="6" a="1"/>
  <c r="L2613" i="6" a="1"/>
  <c r="L2607" i="6" a="1"/>
  <c r="L2601" i="6" a="1"/>
  <c r="L2596" i="6" a="1"/>
  <c r="L2592" i="6" a="1"/>
  <c r="L2575" i="6" a="1"/>
  <c r="L2569" i="6" a="1"/>
  <c r="L2564" i="6" a="1"/>
  <c r="L2560" i="6" a="1"/>
  <c r="L2540" i="6" a="1"/>
  <c r="L2537" i="6" a="1"/>
  <c r="L2525" i="6" a="1"/>
  <c r="L2520" i="6" a="1"/>
  <c r="L2514" i="6" a="1"/>
  <c r="L2510" i="6" a="1"/>
  <c r="L2499" i="6" a="1"/>
  <c r="L2496" i="6" a="1"/>
  <c r="L2490" i="6" a="1"/>
  <c r="L2487" i="6" a="1"/>
  <c r="L2478" i="6" a="1"/>
  <c r="L2467" i="6" a="1"/>
  <c r="L2452" i="6" a="1"/>
  <c r="L2448" i="6" a="1"/>
  <c r="L2434" i="6" a="1"/>
  <c r="L2428" i="6" a="1"/>
  <c r="L2425" i="6" a="1"/>
  <c r="L2413" i="6" a="1"/>
  <c r="L2396" i="6" a="1"/>
  <c r="L2393" i="6" a="1"/>
  <c r="L2384" i="6" a="1"/>
  <c r="L2381" i="6" a="1"/>
  <c r="L2364" i="6" a="1"/>
  <c r="L2352" i="6" a="1"/>
  <c r="L2349" i="6" a="1"/>
  <c r="L2332" i="6" a="1"/>
  <c r="L2320" i="6" a="1"/>
  <c r="L2317" i="6" a="1"/>
  <c r="L2300" i="6" a="1"/>
  <c r="L2297" i="6" a="1"/>
  <c r="L2294" i="6" a="1"/>
  <c r="L2267" i="6" a="1"/>
  <c r="L2264" i="6" a="1"/>
  <c r="L3206" i="6" a="1"/>
  <c r="L2968" i="6" a="1"/>
  <c r="L2945" i="6" a="1"/>
  <c r="L2923" i="6" a="1"/>
  <c r="L2809" i="6" a="1"/>
  <c r="L2788" i="6" a="1"/>
  <c r="L2669" i="6" a="1"/>
  <c r="L2626" i="6" a="1"/>
  <c r="L2622" i="6" a="1"/>
  <c r="L2620" i="6" a="1"/>
  <c r="L2606" i="6" a="1"/>
  <c r="L2595" i="6" a="1"/>
  <c r="L2589" i="6" a="1"/>
  <c r="L2586" i="6" a="1"/>
  <c r="L2574" i="6" a="1"/>
  <c r="L2563" i="6" a="1"/>
  <c r="L2557" i="6" a="1"/>
  <c r="L2554" i="6" a="1"/>
  <c r="L2531" i="6" a="1"/>
  <c r="L2519" i="6" a="1"/>
  <c r="L2508" i="6" a="1"/>
  <c r="L2505" i="6" a="1"/>
  <c r="L2501" i="6" a="1"/>
  <c r="L2495" i="6" a="1"/>
  <c r="L2476" i="6" a="1"/>
  <c r="L2472" i="6" a="1"/>
  <c r="L2469" i="6" a="1"/>
  <c r="L2457" i="6" a="1"/>
  <c r="L2451" i="6" a="1"/>
  <c r="L2446" i="6" a="1"/>
  <c r="L2427" i="6" a="1"/>
  <c r="L2424" i="6" a="1"/>
  <c r="L2422" i="6" a="1"/>
  <c r="L2410" i="6" a="1"/>
  <c r="L2407" i="6" a="1"/>
  <c r="L2395" i="6" a="1"/>
  <c r="L2392" i="6" a="1"/>
  <c r="L2390" i="6" a="1"/>
  <c r="L2378" i="6" a="1"/>
  <c r="L2375" i="6" a="1"/>
  <c r="L2363" i="6" a="1"/>
  <c r="L2361" i="6" a="1"/>
  <c r="L2358" i="6" a="1"/>
  <c r="L2346" i="6" a="1"/>
  <c r="L2343" i="6" a="1"/>
  <c r="L2331" i="6" a="1"/>
  <c r="L2329" i="6" a="1"/>
  <c r="L2326" i="6" a="1"/>
  <c r="L3153" i="6" a="1"/>
  <c r="L3050" i="6" a="1"/>
  <c r="L2963" i="6" a="1"/>
  <c r="L2894" i="6" a="1"/>
  <c r="L2871" i="6" a="1"/>
  <c r="L2826" i="6" a="1"/>
  <c r="L2783" i="6" a="1"/>
  <c r="L2712" i="6" a="1"/>
  <c r="L2680" i="6" a="1"/>
  <c r="L2672" i="6" a="1"/>
  <c r="L2664" i="6" a="1"/>
  <c r="L2648" i="6" a="1"/>
  <c r="L2633" i="6" a="1"/>
  <c r="L2629" i="6" a="1"/>
  <c r="L2625" i="6" a="1"/>
  <c r="L2603" i="6" a="1"/>
  <c r="L2597" i="6" a="1"/>
  <c r="L2594" i="6" a="1"/>
  <c r="L2582" i="6" a="1"/>
  <c r="L2571" i="6" a="1"/>
  <c r="L2565" i="6" a="1"/>
  <c r="L2562" i="6" a="1"/>
  <c r="L2550" i="6" a="1"/>
  <c r="L2541" i="6" a="1"/>
  <c r="L2536" i="6" a="1"/>
  <c r="L2527" i="6" a="1"/>
  <c r="L2516" i="6" a="1"/>
  <c r="L2513" i="6" a="1"/>
  <c r="L2507" i="6" a="1"/>
  <c r="L2504" i="6" a="1"/>
  <c r="L2498" i="6" a="1"/>
  <c r="L2492" i="6" a="1"/>
  <c r="L2489" i="6" a="1"/>
  <c r="L2484" i="6" a="1"/>
  <c r="L2481" i="6" a="1"/>
  <c r="L2475" i="6" a="1"/>
  <c r="L2466" i="6" a="1"/>
  <c r="L2459" i="6" a="1"/>
  <c r="L2454" i="6" a="1"/>
  <c r="L2442" i="6" a="1"/>
  <c r="L2436" i="6" a="1"/>
  <c r="L2432" i="6" a="1"/>
  <c r="L2430" i="6" a="1"/>
  <c r="L2418" i="6" a="1"/>
  <c r="L2415" i="6" a="1"/>
  <c r="L2403" i="6" a="1"/>
  <c r="L2400" i="6" a="1"/>
  <c r="L2398" i="6" a="1"/>
  <c r="L2386" i="6" a="1"/>
  <c r="L2383" i="6" a="1"/>
  <c r="L2371" i="6" a="1"/>
  <c r="L2369" i="6" a="1"/>
  <c r="L2366" i="6" a="1"/>
  <c r="L2354" i="6" a="1"/>
  <c r="L2351" i="6" a="1"/>
  <c r="L2339" i="6" a="1"/>
  <c r="L2337" i="6" a="1"/>
  <c r="L2334" i="6" a="1"/>
  <c r="L2604" i="6" a="1"/>
  <c r="L2533" i="6" a="1"/>
  <c r="L2486" i="6" a="1"/>
  <c r="L2462" i="6" a="1"/>
  <c r="L2439" i="6" a="1"/>
  <c r="L2302" i="6" a="1"/>
  <c r="L2273" i="6" a="1"/>
  <c r="L2260" i="6" a="1"/>
  <c r="L2246" i="6" a="1"/>
  <c r="L2242" i="6" a="1"/>
  <c r="L2236" i="6" a="1"/>
  <c r="L2232" i="6" a="1"/>
  <c r="L2219" i="6" a="1"/>
  <c r="L2216" i="6" a="1"/>
  <c r="L2213" i="6" a="1"/>
  <c r="L2187" i="6" a="1"/>
  <c r="L2184" i="6" a="1"/>
  <c r="L2182" i="6" a="1"/>
  <c r="L2173" i="6" a="1"/>
  <c r="L2170" i="6" a="1"/>
  <c r="L2167" i="6" a="1"/>
  <c r="L2140" i="6" a="1"/>
  <c r="L2137" i="6" a="1"/>
  <c r="L2131" i="6" a="1"/>
  <c r="L2128" i="6" a="1"/>
  <c r="L2126" i="6" a="1"/>
  <c r="L2121" i="6" a="1"/>
  <c r="L2116" i="6" a="1"/>
  <c r="L2113" i="6" a="1"/>
  <c r="L2106" i="6" a="1"/>
  <c r="L2099" i="6" a="1"/>
  <c r="L2084" i="6" a="1"/>
  <c r="L2079" i="6" a="1"/>
  <c r="L2075" i="6" a="1"/>
  <c r="L2070" i="6" a="1"/>
  <c r="L2056" i="6" a="1"/>
  <c r="L2041" i="6" a="1"/>
  <c r="L2036" i="6" a="1"/>
  <c r="L2030" i="6" a="1"/>
  <c r="L2024" i="6" a="1"/>
  <c r="L2009" i="6" a="1"/>
  <c r="L2004" i="6" a="1"/>
  <c r="L1998" i="6" a="1"/>
  <c r="L1992" i="6" a="1"/>
  <c r="L1977" i="6" a="1"/>
  <c r="L1972" i="6" a="1"/>
  <c r="L1957" i="6" a="1"/>
  <c r="L1954" i="6" a="1"/>
  <c r="L1942" i="6" a="1"/>
  <c r="L1933" i="6" a="1"/>
  <c r="L1930" i="6" a="1"/>
  <c r="L1918" i="6" a="1"/>
  <c r="L1912" i="6" a="1"/>
  <c r="L1897" i="6" a="1"/>
  <c r="L1892" i="6" a="1"/>
  <c r="L1886" i="6" a="1"/>
  <c r="L1880" i="6" a="1"/>
  <c r="L1862" i="6" a="1"/>
  <c r="L1847" i="6" a="1"/>
  <c r="L1833" i="6" a="1"/>
  <c r="L1827" i="6" a="1"/>
  <c r="L1808" i="6" a="1"/>
  <c r="L2897" i="6" a="1"/>
  <c r="L2716" i="6" a="1"/>
  <c r="L2657" i="6" a="1"/>
  <c r="L2600" i="6" a="1"/>
  <c r="L2577" i="6" a="1"/>
  <c r="L2460" i="6" a="1"/>
  <c r="L2389" i="6" a="1"/>
  <c r="L2325" i="6" a="1"/>
  <c r="L2308" i="6" a="1"/>
  <c r="L2299" i="6" a="1"/>
  <c r="L2272" i="6" a="1"/>
  <c r="L2263" i="6" a="1"/>
  <c r="L2259" i="6" a="1"/>
  <c r="L2255" i="6" a="1"/>
  <c r="L2249" i="6" a="1"/>
  <c r="L2235" i="6" a="1"/>
  <c r="L2222" i="6" a="1"/>
  <c r="L2210" i="6" a="1"/>
  <c r="L2207" i="6" a="1"/>
  <c r="L2196" i="6" a="1"/>
  <c r="L2193" i="6" a="1"/>
  <c r="L2190" i="6" a="1"/>
  <c r="L2181" i="6" a="1"/>
  <c r="L2148" i="6" a="1"/>
  <c r="L2145" i="6" a="1"/>
  <c r="L2139" i="6" a="1"/>
  <c r="L2136" i="6" a="1"/>
  <c r="L2134" i="6" a="1"/>
  <c r="L2120" i="6" a="1"/>
  <c r="L2118" i="6" a="1"/>
  <c r="L2112" i="6" a="1"/>
  <c r="L2110" i="6" a="1"/>
  <c r="L2108" i="6" a="1"/>
  <c r="L2098" i="6" a="1"/>
  <c r="L2092" i="6" a="1"/>
  <c r="L2087" i="6" a="1"/>
  <c r="L2083" i="6" a="1"/>
  <c r="L2078" i="6" a="1"/>
  <c r="L2064" i="6" a="1"/>
  <c r="L2053" i="6" a="1"/>
  <c r="L2050" i="6" a="1"/>
  <c r="L2039" i="6" a="1"/>
  <c r="L2035" i="6" a="1"/>
  <c r="L2021" i="6" a="1"/>
  <c r="L2018" i="6" a="1"/>
  <c r="L2007" i="6" a="1"/>
  <c r="L2003" i="6" a="1"/>
  <c r="L1989" i="6" a="1"/>
  <c r="L1986" i="6" a="1"/>
  <c r="L1975" i="6" a="1"/>
  <c r="L1971" i="6" a="1"/>
  <c r="L1968" i="6" a="1"/>
  <c r="L1953" i="6" a="1"/>
  <c r="L1948" i="6" a="1"/>
  <c r="L1929" i="6" a="1"/>
  <c r="L1924" i="6" a="1"/>
  <c r="L1909" i="6" a="1"/>
  <c r="L1906" i="6" a="1"/>
  <c r="L1895" i="6" a="1"/>
  <c r="L1891" i="6" a="1"/>
  <c r="L1877" i="6" a="1"/>
  <c r="L1874" i="6" a="1"/>
  <c r="L1868" i="6" a="1"/>
  <c r="L1852" i="6" a="1"/>
  <c r="L2696" i="6" a="1"/>
  <c r="L2551" i="6" a="1"/>
  <c r="L2528" i="6" a="1"/>
  <c r="L2456" i="6" a="1"/>
  <c r="L2433" i="6" a="1"/>
  <c r="L2340" i="6" a="1"/>
  <c r="L2314" i="6" a="1"/>
  <c r="L2307" i="6" a="1"/>
  <c r="L2290" i="6" a="1"/>
  <c r="L2284" i="6" a="1"/>
  <c r="L2278" i="6" a="1"/>
  <c r="L2252" i="6" a="1"/>
  <c r="L2225" i="6" a="1"/>
  <c r="L2221" i="6" a="1"/>
  <c r="L2195" i="6" a="1"/>
  <c r="L2192" i="6" a="1"/>
  <c r="L2189" i="6" a="1"/>
  <c r="L2178" i="6" a="1"/>
  <c r="L2175" i="6" a="1"/>
  <c r="L2156" i="6" a="1"/>
  <c r="L2153" i="6" a="1"/>
  <c r="L2147" i="6" a="1"/>
  <c r="L2144" i="6" a="1"/>
  <c r="L2142" i="6" a="1"/>
  <c r="L2133" i="6" a="1"/>
  <c r="L2125" i="6" a="1"/>
  <c r="L2123" i="6" a="1"/>
  <c r="L2095" i="6" a="1"/>
  <c r="L2091" i="6" a="1"/>
  <c r="L2086" i="6" a="1"/>
  <c r="L2072" i="6" a="1"/>
  <c r="L2061" i="6" a="1"/>
  <c r="L2058" i="6" a="1"/>
  <c r="L2049" i="6" a="1"/>
  <c r="L2044" i="6" a="1"/>
  <c r="L2038" i="6" a="1"/>
  <c r="L2032" i="6" a="1"/>
  <c r="L2017" i="6" a="1"/>
  <c r="L2012" i="6" a="1"/>
  <c r="L2006" i="6" a="1"/>
  <c r="L2000" i="6" a="1"/>
  <c r="L1985" i="6" a="1"/>
  <c r="L1980" i="6" a="1"/>
  <c r="L1974" i="6" a="1"/>
  <c r="L1965" i="6" a="1"/>
  <c r="L1962" i="6" a="1"/>
  <c r="L1951" i="6" a="1"/>
  <c r="L1947" i="6" a="1"/>
  <c r="L1944" i="6" a="1"/>
  <c r="L1927" i="6" a="1"/>
  <c r="L1923" i="6" a="1"/>
  <c r="L1920" i="6" a="1"/>
  <c r="L1905" i="6" a="1"/>
  <c r="L1900" i="6" a="1"/>
  <c r="L1894" i="6" a="1"/>
  <c r="L1888" i="6" a="1"/>
  <c r="L1873" i="6" a="1"/>
  <c r="L1871" i="6" a="1"/>
  <c r="L1867" i="6" a="1"/>
  <c r="L1864" i="6" a="1"/>
  <c r="L1861" i="6" a="1"/>
  <c r="L2689" i="6" a="1"/>
  <c r="L2619" i="6" a="1"/>
  <c r="L2572" i="6" a="1"/>
  <c r="L2360" i="6" a="1"/>
  <c r="L2271" i="6" a="1"/>
  <c r="L2258" i="6" a="1"/>
  <c r="L2238" i="6" a="1"/>
  <c r="L2231" i="6" a="1"/>
  <c r="L2228" i="6" a="1"/>
  <c r="L2224" i="6" a="1"/>
  <c r="L2218" i="6" a="1"/>
  <c r="L2215" i="6" a="1"/>
  <c r="L2204" i="6" a="1"/>
  <c r="L2201" i="6" a="1"/>
  <c r="L2198" i="6" a="1"/>
  <c r="L2186" i="6" a="1"/>
  <c r="L2183" i="6" a="1"/>
  <c r="L2164" i="6" a="1"/>
  <c r="L2161" i="6" a="1"/>
  <c r="L2155" i="6" a="1"/>
  <c r="L2152" i="6" a="1"/>
  <c r="L2150" i="6" a="1"/>
  <c r="L2141" i="6" a="1"/>
  <c r="L2130" i="6" a="1"/>
  <c r="L2127" i="6" a="1"/>
  <c r="L2117" i="6" a="1"/>
  <c r="L2115" i="6" a="1"/>
  <c r="L2105" i="6" a="1"/>
  <c r="L2094" i="6" a="1"/>
  <c r="L2080" i="6" a="1"/>
  <c r="L2069" i="6" a="1"/>
  <c r="L2066" i="6" a="1"/>
  <c r="L2057" i="6" a="1"/>
  <c r="L2047" i="6" a="1"/>
  <c r="L2043" i="6" a="1"/>
  <c r="L2029" i="6" a="1"/>
  <c r="L2026" i="6" a="1"/>
  <c r="L2015" i="6" a="1"/>
  <c r="L2011" i="6" a="1"/>
  <c r="L1997" i="6" a="1"/>
  <c r="L1994" i="6" a="1"/>
  <c r="L1983" i="6" a="1"/>
  <c r="L1979" i="6" a="1"/>
  <c r="L1961" i="6" a="1"/>
  <c r="L1956" i="6" a="1"/>
  <c r="L1950" i="6" a="1"/>
  <c r="L1941" i="6" a="1"/>
  <c r="L1938" i="6" a="1"/>
  <c r="L1932" i="6" a="1"/>
  <c r="L1926" i="6" a="1"/>
  <c r="L1917" i="6" a="1"/>
  <c r="L1914" i="6" a="1"/>
  <c r="L1903" i="6" a="1"/>
  <c r="L1899" i="6" a="1"/>
  <c r="L1885" i="6" a="1"/>
  <c r="L1882" i="6" a="1"/>
  <c r="L1870" i="6" a="1"/>
  <c r="L1857" i="6" a="1"/>
  <c r="L1855" i="6" a="1"/>
  <c r="L1848" i="6" a="1"/>
  <c r="L1845" i="6" a="1"/>
  <c r="L1842" i="6" a="1"/>
  <c r="L1835" i="6" a="1"/>
  <c r="L2645" i="6" a="1"/>
  <c r="L2568" i="6" a="1"/>
  <c r="L2545" i="6" a="1"/>
  <c r="L2522" i="6" a="1"/>
  <c r="L2404" i="6" a="1"/>
  <c r="L2357" i="6" a="1"/>
  <c r="L2322" i="6" a="1"/>
  <c r="L2296" i="6" a="1"/>
  <c r="L2276" i="6" a="1"/>
  <c r="L2266" i="6" a="1"/>
  <c r="L2261" i="6" a="1"/>
  <c r="L2254" i="6" a="1"/>
  <c r="L2247" i="6" a="1"/>
  <c r="L2241" i="6" a="1"/>
  <c r="L2237" i="6" a="1"/>
  <c r="L2234" i="6" a="1"/>
  <c r="L2227" i="6" a="1"/>
  <c r="L2203" i="6" a="1"/>
  <c r="L2200" i="6" a="1"/>
  <c r="L2197" i="6" a="1"/>
  <c r="L2172" i="6" a="1"/>
  <c r="L2169" i="6" a="1"/>
  <c r="L2163" i="6" a="1"/>
  <c r="L2160" i="6" a="1"/>
  <c r="L2158" i="6" a="1"/>
  <c r="L2149" i="6" a="1"/>
  <c r="L2138" i="6" a="1"/>
  <c r="L2135" i="6" a="1"/>
  <c r="L2119" i="6" a="1"/>
  <c r="L2111" i="6" a="1"/>
  <c r="L2109" i="6" a="1"/>
  <c r="L2102" i="6" a="1"/>
  <c r="L2100" i="6" a="1"/>
  <c r="L2088" i="6" a="1"/>
  <c r="L2077" i="6" a="1"/>
  <c r="L2074" i="6" a="1"/>
  <c r="L2065" i="6" a="1"/>
  <c r="L2052" i="6" a="1"/>
  <c r="L2046" i="6" a="1"/>
  <c r="L2040" i="6" a="1"/>
  <c r="L2025" i="6" a="1"/>
  <c r="L2020" i="6" a="1"/>
  <c r="L2014" i="6" a="1"/>
  <c r="L2008" i="6" a="1"/>
  <c r="L1993" i="6" a="1"/>
  <c r="L1988" i="6" a="1"/>
  <c r="L1982" i="6" a="1"/>
  <c r="L1976" i="6" a="1"/>
  <c r="L1959" i="6" a="1"/>
  <c r="L1955" i="6" a="1"/>
  <c r="L1937" i="6" a="1"/>
  <c r="L1935" i="6" a="1"/>
  <c r="L1931" i="6" a="1"/>
  <c r="L1913" i="6" a="1"/>
  <c r="L1908" i="6" a="1"/>
  <c r="L1902" i="6" a="1"/>
  <c r="L1896" i="6" a="1"/>
  <c r="L1881" i="6" a="1"/>
  <c r="L1876" i="6" a="1"/>
  <c r="L1854" i="6" a="1"/>
  <c r="L2673" i="6" a="1"/>
  <c r="L2641" i="6" a="1"/>
  <c r="L2518" i="6" a="1"/>
  <c r="L2494" i="6" a="1"/>
  <c r="L2471" i="6" a="1"/>
  <c r="L2401" i="6" a="1"/>
  <c r="L2311" i="6" a="1"/>
  <c r="L2305" i="6" a="1"/>
  <c r="L2287" i="6" a="1"/>
  <c r="L2275" i="6" a="1"/>
  <c r="L2270" i="6" a="1"/>
  <c r="L2253" i="6" a="1"/>
  <c r="L2250" i="6" a="1"/>
  <c r="L2244" i="6" a="1"/>
  <c r="L2240" i="6" a="1"/>
  <c r="L2212" i="6" a="1"/>
  <c r="L2209" i="6" a="1"/>
  <c r="L2206" i="6" a="1"/>
  <c r="L2194" i="6" a="1"/>
  <c r="L2191" i="6" a="1"/>
  <c r="L2171" i="6" a="1"/>
  <c r="L2168" i="6" a="1"/>
  <c r="L2166" i="6" a="1"/>
  <c r="L2157" i="6" a="1"/>
  <c r="L2146" i="6" a="1"/>
  <c r="L2143" i="6" a="1"/>
  <c r="L2122" i="6" a="1"/>
  <c r="L2107" i="6" a="1"/>
  <c r="L2097" i="6" a="1"/>
  <c r="L2085" i="6" a="1"/>
  <c r="L2082" i="6" a="1"/>
  <c r="L2073" i="6" a="1"/>
  <c r="L2060" i="6" a="1"/>
  <c r="L2055" i="6" a="1"/>
  <c r="L2051" i="6" a="1"/>
  <c r="L2037" i="6" a="1"/>
  <c r="L2034" i="6" a="1"/>
  <c r="L2023" i="6" a="1"/>
  <c r="L2019" i="6" a="1"/>
  <c r="L2005" i="6" a="1"/>
  <c r="L2002" i="6" a="1"/>
  <c r="L1991" i="6" a="1"/>
  <c r="L1987" i="6" a="1"/>
  <c r="L1973" i="6" a="1"/>
  <c r="L1970" i="6" a="1"/>
  <c r="L1964" i="6" a="1"/>
  <c r="L1958" i="6" a="1"/>
  <c r="L1952" i="6" a="1"/>
  <c r="L1934" i="6" a="1"/>
  <c r="L1928" i="6" a="1"/>
  <c r="L1911" i="6" a="1"/>
  <c r="L1907" i="6" a="1"/>
  <c r="L1893" i="6" a="1"/>
  <c r="L1890" i="6" a="1"/>
  <c r="L1879" i="6" a="1"/>
  <c r="L1875" i="6" a="1"/>
  <c r="L2942" i="6" a="1"/>
  <c r="L2583" i="6" a="1"/>
  <c r="L2372" i="6" a="1"/>
  <c r="L2328" i="6" a="1"/>
  <c r="L2293" i="6" a="1"/>
  <c r="L2256" i="6" a="1"/>
  <c r="L2239" i="6" a="1"/>
  <c r="L2233" i="6" a="1"/>
  <c r="L2229" i="6" a="1"/>
  <c r="L2226" i="6" a="1"/>
  <c r="L2220" i="6" a="1"/>
  <c r="L2217" i="6" a="1"/>
  <c r="L2214" i="6" a="1"/>
  <c r="L2202" i="6" a="1"/>
  <c r="L2199" i="6" a="1"/>
  <c r="L2188" i="6" a="1"/>
  <c r="L2185" i="6" a="1"/>
  <c r="L2179" i="6" a="1"/>
  <c r="L2176" i="6" a="1"/>
  <c r="L2174" i="6" a="1"/>
  <c r="L2162" i="6" a="1"/>
  <c r="L2159" i="6" a="1"/>
  <c r="L2132" i="6" a="1"/>
  <c r="L2129" i="6" a="1"/>
  <c r="L2124" i="6" a="1"/>
  <c r="L2103" i="6" a="1"/>
  <c r="L2101" i="6" a="1"/>
  <c r="L2089" i="6" a="1"/>
  <c r="L2076" i="6" a="1"/>
  <c r="L2071" i="6" a="1"/>
  <c r="L2067" i="6" a="1"/>
  <c r="L2062" i="6" a="1"/>
  <c r="L2045" i="6" a="1"/>
  <c r="L2042" i="6" a="1"/>
  <c r="L2031" i="6" a="1"/>
  <c r="L2027" i="6" a="1"/>
  <c r="L2013" i="6" a="1"/>
  <c r="L2010" i="6" a="1"/>
  <c r="L1999" i="6" a="1"/>
  <c r="L1995" i="6" a="1"/>
  <c r="L1981" i="6" a="1"/>
  <c r="L1978" i="6" a="1"/>
  <c r="L1966" i="6" a="1"/>
  <c r="L1960" i="6" a="1"/>
  <c r="L1945" i="6" a="1"/>
  <c r="L1943" i="6" a="1"/>
  <c r="L1939" i="6" a="1"/>
  <c r="L1936" i="6" a="1"/>
  <c r="L1921" i="6" a="1"/>
  <c r="L1919" i="6" a="1"/>
  <c r="L1915" i="6" a="1"/>
  <c r="L1901" i="6" a="1"/>
  <c r="L1898" i="6" a="1"/>
  <c r="L1887" i="6" a="1"/>
  <c r="L1883" i="6" a="1"/>
  <c r="L1865" i="6" a="1"/>
  <c r="L1863" i="6" a="1"/>
  <c r="L1849" i="6" a="1"/>
  <c r="L2539" i="6" a="1"/>
  <c r="L2243" i="6" a="1"/>
  <c r="L2063" i="6" a="1"/>
  <c r="L2016" i="6" a="1"/>
  <c r="L1969" i="6" a="1"/>
  <c r="L1946" i="6" a="1"/>
  <c r="L1922" i="6" a="1"/>
  <c r="L1853" i="6" a="1"/>
  <c r="L1841" i="6" a="1"/>
  <c r="L1830" i="6" a="1"/>
  <c r="L1819" i="6" a="1"/>
  <c r="L1816" i="6" a="1"/>
  <c r="L1790" i="6" a="1"/>
  <c r="L1783" i="6" a="1"/>
  <c r="L1761" i="6" a="1"/>
  <c r="L1758" i="6" a="1"/>
  <c r="L1747" i="6" a="1"/>
  <c r="L1744" i="6" a="1"/>
  <c r="L1737" i="6" a="1"/>
  <c r="L1707" i="6" a="1"/>
  <c r="L1704" i="6" a="1"/>
  <c r="L1697" i="6" a="1"/>
  <c r="L1683" i="6" a="1"/>
  <c r="L1680" i="6" a="1"/>
  <c r="L1673" i="6" a="1"/>
  <c r="L1649" i="6" a="1"/>
  <c r="L1614" i="6" a="1"/>
  <c r="L1612" i="6" a="1"/>
  <c r="L1610" i="6" a="1"/>
  <c r="L1601" i="6" a="1"/>
  <c r="L1589" i="6" a="1"/>
  <c r="L1587" i="6" a="1"/>
  <c r="L1584" i="6" a="1"/>
  <c r="L1575" i="6" a="1"/>
  <c r="L1566" i="6" a="1"/>
  <c r="L1564" i="6" a="1"/>
  <c r="L1562" i="6" a="1"/>
  <c r="L1543" i="6" a="1"/>
  <c r="L1534" i="6" a="1"/>
  <c r="L1532" i="6" a="1"/>
  <c r="L1530" i="6" a="1"/>
  <c r="L1508" i="6" a="1"/>
  <c r="L1506" i="6" a="1"/>
  <c r="L1499" i="6" a="1"/>
  <c r="L1496" i="6" a="1"/>
  <c r="L1486" i="6" a="1"/>
  <c r="L1481" i="6" a="1"/>
  <c r="L1477" i="6" a="1"/>
  <c r="L1475" i="6" a="1"/>
  <c r="L1472" i="6" a="1"/>
  <c r="L1460" i="6" a="1"/>
  <c r="L1449" i="6" a="1"/>
  <c r="L1445" i="6" a="1"/>
  <c r="L1443" i="6" a="1"/>
  <c r="L1440" i="6" a="1"/>
  <c r="L1428" i="6" a="1"/>
  <c r="L1417" i="6" a="1"/>
  <c r="L1413" i="6" a="1"/>
  <c r="L1411" i="6" a="1"/>
  <c r="L1408" i="6" a="1"/>
  <c r="L1398" i="6" a="1"/>
  <c r="L1393" i="6" a="1"/>
  <c r="L1389" i="6" a="1"/>
  <c r="L2269" i="6" a="1"/>
  <c r="L2104" i="6" a="1"/>
  <c r="L2081" i="6" a="1"/>
  <c r="L2059" i="6" a="1"/>
  <c r="L1990" i="6" a="1"/>
  <c r="L1967" i="6" a="1"/>
  <c r="L1872" i="6" a="1"/>
  <c r="L1860" i="6" a="1"/>
  <c r="L1851" i="6" a="1"/>
  <c r="L1846" i="6" a="1"/>
  <c r="L1837" i="6" a="1"/>
  <c r="L1826" i="6" a="1"/>
  <c r="L1812" i="6" a="1"/>
  <c r="L1804" i="6" a="1"/>
  <c r="L1797" i="6" a="1"/>
  <c r="L1794" i="6" a="1"/>
  <c r="L1782" i="6" a="1"/>
  <c r="L1772" i="6" a="1"/>
  <c r="L1768" i="6" a="1"/>
  <c r="L1751" i="6" a="1"/>
  <c r="L1740" i="6" a="1"/>
  <c r="L1733" i="6" a="1"/>
  <c r="L1727" i="6" a="1"/>
  <c r="L1723" i="6" a="1"/>
  <c r="L1720" i="6" a="1"/>
  <c r="L1717" i="6" a="1"/>
  <c r="L1714" i="6" a="1"/>
  <c r="L1711" i="6" a="1"/>
  <c r="L1700" i="6" a="1"/>
  <c r="L1693" i="6" a="1"/>
  <c r="L1687" i="6" a="1"/>
  <c r="L1676" i="6" a="1"/>
  <c r="L1669" i="6" a="1"/>
  <c r="L1663" i="6" a="1"/>
  <c r="L1659" i="6" a="1"/>
  <c r="L1656" i="6" a="1"/>
  <c r="L1645" i="6" a="1"/>
  <c r="L1642" i="6" a="1"/>
  <c r="L1635" i="6" a="1"/>
  <c r="L1630" i="6" a="1"/>
  <c r="L1628" i="6" a="1"/>
  <c r="L1626" i="6" a="1"/>
  <c r="L1622" i="6" a="1"/>
  <c r="L1620" i="6" a="1"/>
  <c r="L1618" i="6" a="1"/>
  <c r="L1609" i="6" a="1"/>
  <c r="L1597" i="6" a="1"/>
  <c r="L1595" i="6" a="1"/>
  <c r="L1592" i="6" a="1"/>
  <c r="L1583" i="6" a="1"/>
  <c r="L1561" i="6" a="1"/>
  <c r="L1557" i="6" a="1"/>
  <c r="L1555" i="6" a="1"/>
  <c r="L1552" i="6" a="1"/>
  <c r="L1529" i="6" a="1"/>
  <c r="L1525" i="6" a="1"/>
  <c r="L1523" i="6" a="1"/>
  <c r="L1520" i="6" a="1"/>
  <c r="L1510" i="6" a="1"/>
  <c r="L1505" i="6" a="1"/>
  <c r="L1501" i="6" a="1"/>
  <c r="L1495" i="6" a="1"/>
  <c r="L1471" i="6" a="1"/>
  <c r="L1462" i="6" a="1"/>
  <c r="L1458" i="6" a="1"/>
  <c r="L1439" i="6" a="1"/>
  <c r="L1430" i="6" a="1"/>
  <c r="L1426" i="6" a="1"/>
  <c r="L1407" i="6" a="1"/>
  <c r="L2319" i="6" a="1"/>
  <c r="L2211" i="6" a="1"/>
  <c r="L2165" i="6" a="1"/>
  <c r="L2033" i="6" a="1"/>
  <c r="L1963" i="6" a="1"/>
  <c r="L1940" i="6" a="1"/>
  <c r="L1916" i="6" a="1"/>
  <c r="L1859" i="6" a="1"/>
  <c r="L1829" i="6" a="1"/>
  <c r="L1825" i="6" a="1"/>
  <c r="L1823" i="6" a="1"/>
  <c r="L1811" i="6" a="1"/>
  <c r="L1803" i="6" a="1"/>
  <c r="L1800" i="6" a="1"/>
  <c r="L1793" i="6" a="1"/>
  <c r="L1789" i="6" a="1"/>
  <c r="L1786" i="6" a="1"/>
  <c r="L1771" i="6" a="1"/>
  <c r="L1764" i="6" a="1"/>
  <c r="L1757" i="6" a="1"/>
  <c r="L1754" i="6" a="1"/>
  <c r="L1750" i="6" a="1"/>
  <c r="L1730" i="6" a="1"/>
  <c r="L1726" i="6" a="1"/>
  <c r="L1713" i="6" a="1"/>
  <c r="L1710" i="6" a="1"/>
  <c r="L1690" i="6" a="1"/>
  <c r="L1686" i="6" a="1"/>
  <c r="L1666" i="6" a="1"/>
  <c r="L1662" i="6" a="1"/>
  <c r="L1652" i="6" a="1"/>
  <c r="L1639" i="6" a="1"/>
  <c r="L1625" i="6" a="1"/>
  <c r="L1617" i="6" a="1"/>
  <c r="L1605" i="6" a="1"/>
  <c r="L1603" i="6" a="1"/>
  <c r="L1600" i="6" a="1"/>
  <c r="L1591" i="6" a="1"/>
  <c r="L1574" i="6" a="1"/>
  <c r="L1572" i="6" a="1"/>
  <c r="L1570" i="6" a="1"/>
  <c r="L1551" i="6" a="1"/>
  <c r="L1542" i="6" a="1"/>
  <c r="L1540" i="6" a="1"/>
  <c r="L1538" i="6" a="1"/>
  <c r="L1519" i="6" a="1"/>
  <c r="L1492" i="6" a="1"/>
  <c r="L1490" i="6" a="1"/>
  <c r="L1483" i="6" a="1"/>
  <c r="L1480" i="6" a="1"/>
  <c r="L1468" i="6" a="1"/>
  <c r="L1457" i="6" a="1"/>
  <c r="L1453" i="6" a="1"/>
  <c r="L1451" i="6" a="1"/>
  <c r="L1448" i="6" a="1"/>
  <c r="L1436" i="6" a="1"/>
  <c r="L1425" i="6" a="1"/>
  <c r="L1421" i="6" a="1"/>
  <c r="L1419" i="6" a="1"/>
  <c r="L1416" i="6" a="1"/>
  <c r="L1402" i="6" a="1"/>
  <c r="L1395" i="6" a="1"/>
  <c r="L1392" i="6" a="1"/>
  <c r="L2208" i="6" a="1"/>
  <c r="L2054" i="6" a="1"/>
  <c r="L1984" i="6" a="1"/>
  <c r="L1889" i="6" a="1"/>
  <c r="L1858" i="6" a="1"/>
  <c r="L1850" i="6" a="1"/>
  <c r="L1840" i="6" a="1"/>
  <c r="L1836" i="6" a="1"/>
  <c r="L1832" i="6" a="1"/>
  <c r="L1822" i="6" a="1"/>
  <c r="L1818" i="6" a="1"/>
  <c r="L1807" i="6" a="1"/>
  <c r="L1792" i="6" a="1"/>
  <c r="L1785" i="6" a="1"/>
  <c r="L1781" i="6" a="1"/>
  <c r="L1778" i="6" a="1"/>
  <c r="L1775" i="6" a="1"/>
  <c r="L1763" i="6" a="1"/>
  <c r="L1760" i="6" a="1"/>
  <c r="L1753" i="6" a="1"/>
  <c r="L1743" i="6" a="1"/>
  <c r="L1739" i="6" a="1"/>
  <c r="L1736" i="6" a="1"/>
  <c r="L1729" i="6" a="1"/>
  <c r="L1703" i="6" a="1"/>
  <c r="L1699" i="6" a="1"/>
  <c r="L1696" i="6" a="1"/>
  <c r="L1689" i="6" a="1"/>
  <c r="L1679" i="6" a="1"/>
  <c r="L1675" i="6" a="1"/>
  <c r="L1672" i="6" a="1"/>
  <c r="L1665" i="6" a="1"/>
  <c r="L1651" i="6" a="1"/>
  <c r="L1648" i="6" a="1"/>
  <c r="L1641" i="6" a="1"/>
  <c r="L1638" i="6" a="1"/>
  <c r="L1613" i="6" a="1"/>
  <c r="L1611" i="6" a="1"/>
  <c r="L1608" i="6" a="1"/>
  <c r="L1599" i="6" a="1"/>
  <c r="L1569" i="6" a="1"/>
  <c r="L1565" i="6" a="1"/>
  <c r="L1563" i="6" a="1"/>
  <c r="L1560" i="6" a="1"/>
  <c r="L1537" i="6" a="1"/>
  <c r="L1533" i="6" a="1"/>
  <c r="L1531" i="6" a="1"/>
  <c r="L1528" i="6" a="1"/>
  <c r="L1516" i="6" a="1"/>
  <c r="L1514" i="6" a="1"/>
  <c r="L1507" i="6" a="1"/>
  <c r="L1504" i="6" a="1"/>
  <c r="L1494" i="6" a="1"/>
  <c r="L1489" i="6" a="1"/>
  <c r="L1485" i="6" a="1"/>
  <c r="L1479" i="6" a="1"/>
  <c r="L1470" i="6" a="1"/>
  <c r="L1466" i="6" a="1"/>
  <c r="L1447" i="6" a="1"/>
  <c r="L1438" i="6" a="1"/>
  <c r="L1434" i="6" a="1"/>
  <c r="L1415" i="6" a="1"/>
  <c r="L1406" i="6" a="1"/>
  <c r="L1401" i="6" a="1"/>
  <c r="L1397" i="6" a="1"/>
  <c r="L1391" i="6" a="1"/>
  <c r="L2637" i="6" a="1"/>
  <c r="L2445" i="6" a="1"/>
  <c r="L2257" i="6" a="1"/>
  <c r="L2230" i="6" a="1"/>
  <c r="L2205" i="6" a="1"/>
  <c r="L2096" i="6" a="1"/>
  <c r="L2028" i="6" a="1"/>
  <c r="L1910" i="6" a="1"/>
  <c r="L1869" i="6" a="1"/>
  <c r="L1844" i="6" a="1"/>
  <c r="L1821" i="6" a="1"/>
  <c r="L1817" i="6" a="1"/>
  <c r="L1815" i="6" a="1"/>
  <c r="L1806" i="6" a="1"/>
  <c r="L1796" i="6" a="1"/>
  <c r="L1784" i="6" a="1"/>
  <c r="L1777" i="6" a="1"/>
  <c r="L1774" i="6" a="1"/>
  <c r="L1767" i="6" a="1"/>
  <c r="L1749" i="6" a="1"/>
  <c r="L1746" i="6" a="1"/>
  <c r="L1742" i="6" a="1"/>
  <c r="L1732" i="6" a="1"/>
  <c r="L1725" i="6" a="1"/>
  <c r="L1716" i="6" a="1"/>
  <c r="L1709" i="6" a="1"/>
  <c r="L1706" i="6" a="1"/>
  <c r="L1702" i="6" a="1"/>
  <c r="L1692" i="6" a="1"/>
  <c r="L1685" i="6" a="1"/>
  <c r="L1682" i="6" a="1"/>
  <c r="L1678" i="6" a="1"/>
  <c r="L1668" i="6" a="1"/>
  <c r="L1661" i="6" a="1"/>
  <c r="L1655" i="6" a="1"/>
  <c r="L1644" i="6" a="1"/>
  <c r="L1637" i="6" a="1"/>
  <c r="L1632" i="6" a="1"/>
  <c r="L1629" i="6" a="1"/>
  <c r="L1627" i="6" a="1"/>
  <c r="L1624" i="6" a="1"/>
  <c r="L1621" i="6" a="1"/>
  <c r="L1619" i="6" a="1"/>
  <c r="L1616" i="6" a="1"/>
  <c r="L1607" i="6" a="1"/>
  <c r="L1582" i="6" a="1"/>
  <c r="L1580" i="6" a="1"/>
  <c r="L1578" i="6" a="1"/>
  <c r="L1559" i="6" a="1"/>
  <c r="L1550" i="6" a="1"/>
  <c r="L1548" i="6" a="1"/>
  <c r="L1546" i="6" a="1"/>
  <c r="L1527" i="6" a="1"/>
  <c r="L1518" i="6" a="1"/>
  <c r="L1513" i="6" a="1"/>
  <c r="L1509" i="6" a="1"/>
  <c r="L1503" i="6" a="1"/>
  <c r="L1476" i="6" a="1"/>
  <c r="L1465" i="6" a="1"/>
  <c r="L1461" i="6" a="1"/>
  <c r="L1459" i="6" a="1"/>
  <c r="L1456" i="6" a="1"/>
  <c r="L1444" i="6" a="1"/>
  <c r="L1433" i="6" a="1"/>
  <c r="L1429" i="6" a="1"/>
  <c r="L1427" i="6" a="1"/>
  <c r="L1424" i="6" a="1"/>
  <c r="L2609" i="6" a="1"/>
  <c r="L2421" i="6" a="1"/>
  <c r="L2180" i="6" a="1"/>
  <c r="L2114" i="6" a="1"/>
  <c r="L2093" i="6" a="1"/>
  <c r="L2048" i="6" a="1"/>
  <c r="L2001" i="6" a="1"/>
  <c r="L1884" i="6" a="1"/>
  <c r="L1856" i="6" a="1"/>
  <c r="L1843" i="6" a="1"/>
  <c r="L1828" i="6" a="1"/>
  <c r="L1824" i="6" a="1"/>
  <c r="L1814" i="6" a="1"/>
  <c r="L1795" i="6" a="1"/>
  <c r="L1788" i="6" a="1"/>
  <c r="L1766" i="6" a="1"/>
  <c r="L1756" i="6" a="1"/>
  <c r="L1745" i="6" a="1"/>
  <c r="L1722" i="6" a="1"/>
  <c r="L1715" i="6" a="1"/>
  <c r="L1712" i="6" a="1"/>
  <c r="L1705" i="6" a="1"/>
  <c r="L1681" i="6" a="1"/>
  <c r="L1658" i="6" a="1"/>
  <c r="L1654" i="6" a="1"/>
  <c r="L1643" i="6" a="1"/>
  <c r="L1631" i="6" a="1"/>
  <c r="L1623" i="6" a="1"/>
  <c r="L1615" i="6" a="1"/>
  <c r="L1590" i="6" a="1"/>
  <c r="L1588" i="6" a="1"/>
  <c r="L1586" i="6" a="1"/>
  <c r="L1577" i="6" a="1"/>
  <c r="L1573" i="6" a="1"/>
  <c r="L1571" i="6" a="1"/>
  <c r="L1568" i="6" a="1"/>
  <c r="L1545" i="6" a="1"/>
  <c r="L1541" i="6" a="1"/>
  <c r="L1539" i="6" a="1"/>
  <c r="L1536" i="6" a="1"/>
  <c r="L1500" i="6" a="1"/>
  <c r="L1498" i="6" a="1"/>
  <c r="L1491" i="6" a="1"/>
  <c r="L1488" i="6" a="1"/>
  <c r="L1478" i="6" a="1"/>
  <c r="L1474" i="6" a="1"/>
  <c r="L1455" i="6" a="1"/>
  <c r="L1446" i="6" a="1"/>
  <c r="L1442" i="6" a="1"/>
  <c r="L1423" i="6" a="1"/>
  <c r="L1414" i="6" a="1"/>
  <c r="L1410" i="6" a="1"/>
  <c r="L1403" i="6" a="1"/>
  <c r="L1400" i="6" a="1"/>
  <c r="L1390" i="6" a="1"/>
  <c r="L1385" i="6" a="1"/>
  <c r="L2281" i="6" a="1"/>
  <c r="L2151" i="6" a="1"/>
  <c r="L1996" i="6" a="1"/>
  <c r="L1949" i="6" a="1"/>
  <c r="L1925" i="6" a="1"/>
  <c r="L1878" i="6" a="1"/>
  <c r="L1838" i="6" a="1"/>
  <c r="L1834" i="6" a="1"/>
  <c r="L1831" i="6" a="1"/>
  <c r="L1820" i="6" a="1"/>
  <c r="L1813" i="6" a="1"/>
  <c r="L1809" i="6" a="1"/>
  <c r="L1801" i="6" a="1"/>
  <c r="L1798" i="6" a="1"/>
  <c r="L1791" i="6" a="1"/>
  <c r="L1779" i="6" a="1"/>
  <c r="L1776" i="6" a="1"/>
  <c r="L1769" i="6" a="1"/>
  <c r="L1765" i="6" a="1"/>
  <c r="L1762" i="6" a="1"/>
  <c r="L1759" i="6" a="1"/>
  <c r="L1748" i="6" a="1"/>
  <c r="L1738" i="6" a="1"/>
  <c r="L1734" i="6" a="1"/>
  <c r="L1724" i="6" a="1"/>
  <c r="L1718" i="6" a="1"/>
  <c r="L1708" i="6" a="1"/>
  <c r="L1698" i="6" a="1"/>
  <c r="L1694" i="6" a="1"/>
  <c r="L1684" i="6" a="1"/>
  <c r="L1674" i="6" a="1"/>
  <c r="L1670" i="6" a="1"/>
  <c r="L1660" i="6" a="1"/>
  <c r="L1653" i="6" a="1"/>
  <c r="L1650" i="6" a="1"/>
  <c r="L1646" i="6" a="1"/>
  <c r="L1633" i="6" a="1"/>
  <c r="L1606" i="6" a="1"/>
  <c r="L1604" i="6" a="1"/>
  <c r="L1602" i="6" a="1"/>
  <c r="L1593" i="6" a="1"/>
  <c r="L1581" i="6" a="1"/>
  <c r="L1579" i="6" a="1"/>
  <c r="L1576" i="6" a="1"/>
  <c r="L1553" i="6" a="1"/>
  <c r="L1549" i="6" a="1"/>
  <c r="L1547" i="6" a="1"/>
  <c r="L1544" i="6" a="1"/>
  <c r="L1521" i="6" a="1"/>
  <c r="L1517" i="6" a="1"/>
  <c r="L1511" i="6" a="1"/>
  <c r="L1484" i="6" a="1"/>
  <c r="L1482" i="6" a="1"/>
  <c r="L1463" i="6" a="1"/>
  <c r="L1454" i="6" a="1"/>
  <c r="L1450" i="6" a="1"/>
  <c r="L1431" i="6" a="1"/>
  <c r="L1422" i="6" a="1"/>
  <c r="L1418" i="6" a="1"/>
  <c r="L1394" i="6" a="1"/>
  <c r="L1387" i="6" a="1"/>
  <c r="L2154" i="6" a="1"/>
  <c r="L1755" i="6" a="1"/>
  <c r="L1728" i="6" a="1"/>
  <c r="L1701" i="6" a="1"/>
  <c r="L1647" i="6" a="1"/>
  <c r="L1556" i="6" a="1"/>
  <c r="L1437" i="6" a="1"/>
  <c r="L1386" i="6" a="1"/>
  <c r="L1381" i="6" a="1"/>
  <c r="L1375" i="6" a="1"/>
  <c r="L1372" i="6" a="1"/>
  <c r="L1346" i="6" a="1"/>
  <c r="L1339" i="6" a="1"/>
  <c r="L1336" i="6" a="1"/>
  <c r="L1326" i="6" a="1"/>
  <c r="L1321" i="6" a="1"/>
  <c r="L1317" i="6" a="1"/>
  <c r="L1311" i="6" a="1"/>
  <c r="L1308" i="6" a="1"/>
  <c r="L1293" i="6" a="1"/>
  <c r="L1287" i="6" a="1"/>
  <c r="L1278" i="6" a="1"/>
  <c r="L1274" i="6" a="1"/>
  <c r="L1261" i="6" a="1"/>
  <c r="L1255" i="6" a="1"/>
  <c r="L1246" i="6" a="1"/>
  <c r="L1242" i="6" a="1"/>
  <c r="L1229" i="6" a="1"/>
  <c r="L1223" i="6" a="1"/>
  <c r="L1214" i="6" a="1"/>
  <c r="L1210" i="6" a="1"/>
  <c r="L1197" i="6" a="1"/>
  <c r="L1191" i="6" a="1"/>
  <c r="L1182" i="6" a="1"/>
  <c r="L1178" i="6" a="1"/>
  <c r="L1165" i="6" a="1"/>
  <c r="L1159" i="6" a="1"/>
  <c r="L1146" i="6" a="1"/>
  <c r="L1119" i="6" a="1"/>
  <c r="L1116" i="6" a="1"/>
  <c r="L1100" i="6" a="1"/>
  <c r="L1095" i="6" a="1"/>
  <c r="L1081" i="6" a="1"/>
  <c r="L1078" i="6" a="1"/>
  <c r="L1067" i="6" a="1"/>
  <c r="L1058" i="6" a="1"/>
  <c r="L1056" i="6" a="1"/>
  <c r="L1045" i="6" a="1"/>
  <c r="L1036" i="6" a="1"/>
  <c r="L1031" i="6" a="1"/>
  <c r="L1017" i="6" a="1"/>
  <c r="L1014" i="6" a="1"/>
  <c r="L1009" i="6" a="1"/>
  <c r="L1006" i="6" a="1"/>
  <c r="L1001" i="6" a="1"/>
  <c r="L998" i="6" a="1"/>
  <c r="L993" i="6" a="1"/>
  <c r="L990" i="6" a="1"/>
  <c r="L985" i="6" a="1"/>
  <c r="L982" i="6" a="1"/>
  <c r="L977" i="6" a="1"/>
  <c r="L974" i="6" a="1"/>
  <c r="L969" i="6" a="1"/>
  <c r="L1839" i="6" a="1"/>
  <c r="L1810" i="6" a="1"/>
  <c r="L1780" i="6" a="1"/>
  <c r="L1752" i="6" a="1"/>
  <c r="L1671" i="6" a="1"/>
  <c r="L1598" i="6" a="1"/>
  <c r="L1554" i="6" a="1"/>
  <c r="L1435" i="6" a="1"/>
  <c r="L1405" i="6" a="1"/>
  <c r="L1370" i="6" a="1"/>
  <c r="L1363" i="6" a="1"/>
  <c r="L1360" i="6" a="1"/>
  <c r="L1350" i="6" a="1"/>
  <c r="L1345" i="6" a="1"/>
  <c r="L1341" i="6" a="1"/>
  <c r="L1335" i="6" a="1"/>
  <c r="L1332" i="6" a="1"/>
  <c r="L1306" i="6" a="1"/>
  <c r="L1299" i="6" a="1"/>
  <c r="L1296" i="6" a="1"/>
  <c r="L1284" i="6" a="1"/>
  <c r="L1273" i="6" a="1"/>
  <c r="L1267" i="6" a="1"/>
  <c r="L1264" i="6" a="1"/>
  <c r="L1252" i="6" a="1"/>
  <c r="L1241" i="6" a="1"/>
  <c r="L1235" i="6" a="1"/>
  <c r="L1232" i="6" a="1"/>
  <c r="L1220" i="6" a="1"/>
  <c r="L1209" i="6" a="1"/>
  <c r="L1203" i="6" a="1"/>
  <c r="L1200" i="6" a="1"/>
  <c r="L1188" i="6" a="1"/>
  <c r="L1177" i="6" a="1"/>
  <c r="L1171" i="6" a="1"/>
  <c r="L1168" i="6" a="1"/>
  <c r="L1156" i="6" a="1"/>
  <c r="L1150" i="6" a="1"/>
  <c r="L1145" i="6" a="1"/>
  <c r="L1139" i="6" a="1"/>
  <c r="L1136" i="6" a="1"/>
  <c r="L1133" i="6" a="1"/>
  <c r="L1127" i="6" a="1"/>
  <c r="L1114" i="6" a="1"/>
  <c r="L1107" i="6" a="1"/>
  <c r="L1103" i="6" a="1"/>
  <c r="L1089" i="6" a="1"/>
  <c r="L1086" i="6" a="1"/>
  <c r="L1075" i="6" a="1"/>
  <c r="L1066" i="6" a="1"/>
  <c r="L1064" i="6" a="1"/>
  <c r="L1053" i="6" a="1"/>
  <c r="L1044" i="6" a="1"/>
  <c r="L1039" i="6" a="1"/>
  <c r="L1025" i="6" a="1"/>
  <c r="L1022" i="6" a="1"/>
  <c r="L875" i="6" a="1"/>
  <c r="L866" i="6" a="1"/>
  <c r="L1805" i="6" a="1"/>
  <c r="L1721" i="6" a="1"/>
  <c r="L1695" i="6" a="1"/>
  <c r="L1667" i="6" a="1"/>
  <c r="L1640" i="6" a="1"/>
  <c r="L1596" i="6" a="1"/>
  <c r="L1526" i="6" a="1"/>
  <c r="L1502" i="6" a="1"/>
  <c r="L1432" i="6" a="1"/>
  <c r="L1404" i="6" a="1"/>
  <c r="L1396" i="6" a="1"/>
  <c r="L1388" i="6" a="1"/>
  <c r="L1384" i="6" a="1"/>
  <c r="L1374" i="6" a="1"/>
  <c r="L1369" i="6" a="1"/>
  <c r="L1365" i="6" a="1"/>
  <c r="L1359" i="6" a="1"/>
  <c r="L1356" i="6" a="1"/>
  <c r="L1330" i="6" a="1"/>
  <c r="L1323" i="6" a="1"/>
  <c r="L1320" i="6" a="1"/>
  <c r="L1310" i="6" a="1"/>
  <c r="L1305" i="6" a="1"/>
  <c r="L1301" i="6" a="1"/>
  <c r="L1295" i="6" a="1"/>
  <c r="L1286" i="6" a="1"/>
  <c r="L1282" i="6" a="1"/>
  <c r="L1269" i="6" a="1"/>
  <c r="L1263" i="6" a="1"/>
  <c r="L1254" i="6" a="1"/>
  <c r="L1250" i="6" a="1"/>
  <c r="L1237" i="6" a="1"/>
  <c r="L1231" i="6" a="1"/>
  <c r="L1222" i="6" a="1"/>
  <c r="L1218" i="6" a="1"/>
  <c r="L1205" i="6" a="1"/>
  <c r="L1199" i="6" a="1"/>
  <c r="L1190" i="6" a="1"/>
  <c r="L1186" i="6" a="1"/>
  <c r="L1173" i="6" a="1"/>
  <c r="L1167" i="6" a="1"/>
  <c r="L1158" i="6" a="1"/>
  <c r="L1154" i="6" a="1"/>
  <c r="L1124" i="6" a="1"/>
  <c r="L1118" i="6" a="1"/>
  <c r="L1109" i="6" a="1"/>
  <c r="L1097" i="6" a="1"/>
  <c r="L1094" i="6" a="1"/>
  <c r="L1083" i="6" a="1"/>
  <c r="L1074" i="6" a="1"/>
  <c r="L1072" i="6" a="1"/>
  <c r="L1061" i="6" a="1"/>
  <c r="L1052" i="6" a="1"/>
  <c r="L1047" i="6" a="1"/>
  <c r="L1033" i="6" a="1"/>
  <c r="L1030" i="6" a="1"/>
  <c r="L1019" i="6" a="1"/>
  <c r="L1011" i="6" a="1"/>
  <c r="L1003" i="6" a="1"/>
  <c r="L995" i="6" a="1"/>
  <c r="L987" i="6" a="1"/>
  <c r="L979" i="6" a="1"/>
  <c r="L971" i="6" a="1"/>
  <c r="L2090" i="6" a="1"/>
  <c r="L1904" i="6" a="1"/>
  <c r="L1802" i="6" a="1"/>
  <c r="L1773" i="6" a="1"/>
  <c r="L1719" i="6" a="1"/>
  <c r="L1691" i="6" a="1"/>
  <c r="L1664" i="6" a="1"/>
  <c r="L1636" i="6" a="1"/>
  <c r="L1594" i="6" a="1"/>
  <c r="L1524" i="6" a="1"/>
  <c r="L1452" i="6" a="1"/>
  <c r="L1383" i="6" a="1"/>
  <c r="L1380" i="6" a="1"/>
  <c r="L1354" i="6" a="1"/>
  <c r="L1347" i="6" a="1"/>
  <c r="L1344" i="6" a="1"/>
  <c r="L1334" i="6" a="1"/>
  <c r="L1329" i="6" a="1"/>
  <c r="L1325" i="6" a="1"/>
  <c r="L1319" i="6" a="1"/>
  <c r="L1316" i="6" a="1"/>
  <c r="L1292" i="6" a="1"/>
  <c r="L1281" i="6" a="1"/>
  <c r="L1275" i="6" a="1"/>
  <c r="L1272" i="6" a="1"/>
  <c r="L1260" i="6" a="1"/>
  <c r="L1249" i="6" a="1"/>
  <c r="L1243" i="6" a="1"/>
  <c r="L1240" i="6" a="1"/>
  <c r="L1228" i="6" a="1"/>
  <c r="L1217" i="6" a="1"/>
  <c r="L1211" i="6" a="1"/>
  <c r="L1208" i="6" a="1"/>
  <c r="L1196" i="6" a="1"/>
  <c r="L1185" i="6" a="1"/>
  <c r="L1179" i="6" a="1"/>
  <c r="L1176" i="6" a="1"/>
  <c r="L1164" i="6" a="1"/>
  <c r="L1153" i="6" a="1"/>
  <c r="L1147" i="6" a="1"/>
  <c r="L1144" i="6" a="1"/>
  <c r="L1141" i="6" a="1"/>
  <c r="L1135" i="6" a="1"/>
  <c r="L1132" i="6" a="1"/>
  <c r="L1126" i="6" a="1"/>
  <c r="L1122" i="6" a="1"/>
  <c r="L1113" i="6" a="1"/>
  <c r="L1105" i="6" a="1"/>
  <c r="L1102" i="6" a="1"/>
  <c r="L1091" i="6" a="1"/>
  <c r="L1082" i="6" a="1"/>
  <c r="L1080" i="6" a="1"/>
  <c r="L1069" i="6" a="1"/>
  <c r="L1060" i="6" a="1"/>
  <c r="L1055" i="6" a="1"/>
  <c r="L1041" i="6" a="1"/>
  <c r="L1038" i="6" a="1"/>
  <c r="L1027" i="6" a="1"/>
  <c r="L1018" i="6" a="1"/>
  <c r="L1016" i="6" a="1"/>
  <c r="L1010" i="6" a="1"/>
  <c r="L1008" i="6" a="1"/>
  <c r="L1002" i="6" a="1"/>
  <c r="L1000" i="6" a="1"/>
  <c r="L994" i="6" a="1"/>
  <c r="L992" i="6" a="1"/>
  <c r="L986" i="6" a="1"/>
  <c r="L984" i="6" a="1"/>
  <c r="L978" i="6" a="1"/>
  <c r="L2068" i="6" a="1"/>
  <c r="L1799" i="6" a="1"/>
  <c r="L1770" i="6" a="1"/>
  <c r="L1741" i="6" a="1"/>
  <c r="L1688" i="6" a="1"/>
  <c r="L1634" i="6" a="1"/>
  <c r="L1567" i="6" a="1"/>
  <c r="L1522" i="6" a="1"/>
  <c r="L1497" i="6" a="1"/>
  <c r="L1473" i="6" a="1"/>
  <c r="L1412" i="6" a="1"/>
  <c r="L1378" i="6" a="1"/>
  <c r="L1371" i="6" a="1"/>
  <c r="L1368" i="6" a="1"/>
  <c r="L1358" i="6" a="1"/>
  <c r="L1353" i="6" a="1"/>
  <c r="L1349" i="6" a="1"/>
  <c r="L1343" i="6" a="1"/>
  <c r="L1340" i="6" a="1"/>
  <c r="L1314" i="6" a="1"/>
  <c r="L1307" i="6" a="1"/>
  <c r="L1304" i="6" a="1"/>
  <c r="L1294" i="6" a="1"/>
  <c r="L1290" i="6" a="1"/>
  <c r="L1277" i="6" a="1"/>
  <c r="L1271" i="6" a="1"/>
  <c r="L1262" i="6" a="1"/>
  <c r="L1258" i="6" a="1"/>
  <c r="L1245" i="6" a="1"/>
  <c r="L1239" i="6" a="1"/>
  <c r="L1230" i="6" a="1"/>
  <c r="L1226" i="6" a="1"/>
  <c r="L1213" i="6" a="1"/>
  <c r="L1207" i="6" a="1"/>
  <c r="L1198" i="6" a="1"/>
  <c r="L1194" i="6" a="1"/>
  <c r="L1181" i="6" a="1"/>
  <c r="L1175" i="6" a="1"/>
  <c r="L1166" i="6" a="1"/>
  <c r="L1162" i="6" a="1"/>
  <c r="L1130" i="6" a="1"/>
  <c r="L1121" i="6" a="1"/>
  <c r="L1115" i="6" a="1"/>
  <c r="L1112" i="6" a="1"/>
  <c r="L1099" i="6" a="1"/>
  <c r="L1090" i="6" a="1"/>
  <c r="L1088" i="6" a="1"/>
  <c r="L1077" i="6" a="1"/>
  <c r="L1068" i="6" a="1"/>
  <c r="L1063" i="6" a="1"/>
  <c r="L1049" i="6" a="1"/>
  <c r="L1046" i="6" a="1"/>
  <c r="L1035" i="6" a="1"/>
  <c r="L1026" i="6" a="1"/>
  <c r="L1024" i="6" a="1"/>
  <c r="L1013" i="6" a="1"/>
  <c r="L1005" i="6" a="1"/>
  <c r="L997" i="6" a="1"/>
  <c r="L989" i="6" a="1"/>
  <c r="L981" i="6" a="1"/>
  <c r="L973" i="6" a="1"/>
  <c r="L965" i="6" a="1"/>
  <c r="L957" i="6" a="1"/>
  <c r="L949" i="6" a="1"/>
  <c r="L2223" i="6" a="1"/>
  <c r="L1866" i="6" a="1"/>
  <c r="L1657" i="6" a="1"/>
  <c r="L1493" i="6" a="1"/>
  <c r="L1469" i="6" a="1"/>
  <c r="L1382" i="6" a="1"/>
  <c r="L1377" i="6" a="1"/>
  <c r="L1373" i="6" a="1"/>
  <c r="L1367" i="6" a="1"/>
  <c r="L1364" i="6" a="1"/>
  <c r="L1338" i="6" a="1"/>
  <c r="L1331" i="6" a="1"/>
  <c r="L1328" i="6" a="1"/>
  <c r="L1318" i="6" a="1"/>
  <c r="L1313" i="6" a="1"/>
  <c r="L1309" i="6" a="1"/>
  <c r="L1303" i="6" a="1"/>
  <c r="L1300" i="6" a="1"/>
  <c r="L1289" i="6" a="1"/>
  <c r="L1283" i="6" a="1"/>
  <c r="L1280" i="6" a="1"/>
  <c r="L1268" i="6" a="1"/>
  <c r="L1257" i="6" a="1"/>
  <c r="L1251" i="6" a="1"/>
  <c r="L1248" i="6" a="1"/>
  <c r="L1236" i="6" a="1"/>
  <c r="L1225" i="6" a="1"/>
  <c r="L1219" i="6" a="1"/>
  <c r="L1216" i="6" a="1"/>
  <c r="L1204" i="6" a="1"/>
  <c r="L1193" i="6" a="1"/>
  <c r="L1187" i="6" a="1"/>
  <c r="L1184" i="6" a="1"/>
  <c r="L1172" i="6" a="1"/>
  <c r="L1161" i="6" a="1"/>
  <c r="L1155" i="6" a="1"/>
  <c r="L1152" i="6" a="1"/>
  <c r="L1149" i="6" a="1"/>
  <c r="L1143" i="6" a="1"/>
  <c r="L1140" i="6" a="1"/>
  <c r="L1134" i="6" a="1"/>
  <c r="L1129" i="6" a="1"/>
  <c r="L1111" i="6" a="1"/>
  <c r="L1108" i="6" a="1"/>
  <c r="L1098" i="6" a="1"/>
  <c r="L1096" i="6" a="1"/>
  <c r="L1085" i="6" a="1"/>
  <c r="L1076" i="6" a="1"/>
  <c r="L1071" i="6" a="1"/>
  <c r="L1057" i="6" a="1"/>
  <c r="L1054" i="6" a="1"/>
  <c r="L1043" i="6" a="1"/>
  <c r="L1034" i="6" a="1"/>
  <c r="L1032" i="6" a="1"/>
  <c r="L1021" i="6" a="1"/>
  <c r="L1012" i="6" a="1"/>
  <c r="L2177" i="6" a="1"/>
  <c r="L1787" i="6" a="1"/>
  <c r="L1731" i="6" a="1"/>
  <c r="L1677" i="6" a="1"/>
  <c r="L1558" i="6" a="1"/>
  <c r="L1535" i="6" a="1"/>
  <c r="L1512" i="6" a="1"/>
  <c r="L1487" i="6" a="1"/>
  <c r="L1464" i="6" a="1"/>
  <c r="L1441" i="6" a="1"/>
  <c r="L1420" i="6" a="1"/>
  <c r="L1409" i="6" a="1"/>
  <c r="L1399" i="6" a="1"/>
  <c r="L1379" i="6" a="1"/>
  <c r="L1376" i="6" a="1"/>
  <c r="L1366" i="6" a="1"/>
  <c r="L1361" i="6" a="1"/>
  <c r="L1357" i="6" a="1"/>
  <c r="L1351" i="6" a="1"/>
  <c r="L1348" i="6" a="1"/>
  <c r="L1322" i="6" a="1"/>
  <c r="L1315" i="6" a="1"/>
  <c r="L1312" i="6" a="1"/>
  <c r="L1302" i="6" a="1"/>
  <c r="L1297" i="6" a="1"/>
  <c r="L1291" i="6" a="1"/>
  <c r="L1288" i="6" a="1"/>
  <c r="L1276" i="6" a="1"/>
  <c r="L1265" i="6" a="1"/>
  <c r="L1259" i="6" a="1"/>
  <c r="L1256" i="6" a="1"/>
  <c r="L1244" i="6" a="1"/>
  <c r="L1233" i="6" a="1"/>
  <c r="L1227" i="6" a="1"/>
  <c r="L1224" i="6" a="1"/>
  <c r="L1212" i="6" a="1"/>
  <c r="L1201" i="6" a="1"/>
  <c r="L1195" i="6" a="1"/>
  <c r="L1192" i="6" a="1"/>
  <c r="L1180" i="6" a="1"/>
  <c r="L1169" i="6" a="1"/>
  <c r="L1163" i="6" a="1"/>
  <c r="L1160" i="6" a="1"/>
  <c r="L1151" i="6" a="1"/>
  <c r="L1148" i="6" a="1"/>
  <c r="L1142" i="6" a="1"/>
  <c r="L1137" i="6" a="1"/>
  <c r="L1131" i="6" a="1"/>
  <c r="L1128" i="6" a="1"/>
  <c r="L1125" i="6" a="1"/>
  <c r="L1120" i="6" a="1"/>
  <c r="L1110" i="6" a="1"/>
  <c r="L1101" i="6" a="1"/>
  <c r="L1092" i="6" a="1"/>
  <c r="L1087" i="6" a="1"/>
  <c r="L1073" i="6" a="1"/>
  <c r="L1070" i="6" a="1"/>
  <c r="L1059" i="6" a="1"/>
  <c r="L1050" i="6" a="1"/>
  <c r="L1048" i="6" a="1"/>
  <c r="L1037" i="6" a="1"/>
  <c r="L1028" i="6" a="1"/>
  <c r="L1023" i="6" a="1"/>
  <c r="L1515" i="6" a="1"/>
  <c r="L1362" i="6" a="1"/>
  <c r="L1337" i="6" a="1"/>
  <c r="L1266" i="6" a="1"/>
  <c r="L1104" i="6" a="1"/>
  <c r="L1015" i="6" a="1"/>
  <c r="L991" i="6" a="1"/>
  <c r="L958" i="6" a="1"/>
  <c r="L954" i="6" a="1"/>
  <c r="L951" i="6" a="1"/>
  <c r="L926" i="6" a="1"/>
  <c r="L923" i="6" a="1"/>
  <c r="L920" i="6" a="1"/>
  <c r="L917" i="6" a="1"/>
  <c r="L911" i="6" a="1"/>
  <c r="L905" i="6" a="1"/>
  <c r="L898" i="6" a="1"/>
  <c r="L892" i="6" a="1"/>
  <c r="L877" i="6" a="1"/>
  <c r="L871" i="6" a="1"/>
  <c r="L859" i="6" a="1"/>
  <c r="L850" i="6" a="1"/>
  <c r="L848" i="6" a="1"/>
  <c r="L845" i="6" a="1"/>
  <c r="L836" i="6" a="1"/>
  <c r="L823" i="6" a="1"/>
  <c r="L809" i="6" a="1"/>
  <c r="L806" i="6" a="1"/>
  <c r="L795" i="6" a="1"/>
  <c r="L786" i="6" a="1"/>
  <c r="L784" i="6" a="1"/>
  <c r="L781" i="6" a="1"/>
  <c r="L772" i="6" a="1"/>
  <c r="L759" i="6" a="1"/>
  <c r="L745" i="6" a="1"/>
  <c r="L742" i="6" a="1"/>
  <c r="L731" i="6" a="1"/>
  <c r="L722" i="6" a="1"/>
  <c r="L720" i="6" a="1"/>
  <c r="L717" i="6" a="1"/>
  <c r="L708" i="6" a="1"/>
  <c r="L695" i="6" a="1"/>
  <c r="L675" i="6" a="1"/>
  <c r="L666" i="6" a="1"/>
  <c r="L664" i="6" a="1"/>
  <c r="L661" i="6" a="1"/>
  <c r="L652" i="6" a="1"/>
  <c r="L647" i="6" a="1"/>
  <c r="L634" i="6" a="1"/>
  <c r="L628" i="6" a="1"/>
  <c r="L601" i="6" a="1"/>
  <c r="L598" i="6" a="1"/>
  <c r="L595" i="6" a="1"/>
  <c r="L592" i="6" a="1"/>
  <c r="L589" i="6" a="1"/>
  <c r="L583" i="6" a="1"/>
  <c r="L570" i="6" a="1"/>
  <c r="L564" i="6" a="1"/>
  <c r="L552" i="6" a="1"/>
  <c r="L546" i="6" a="1"/>
  <c r="L529" i="6" a="1"/>
  <c r="L518" i="6" a="1"/>
  <c r="L506" i="6" a="1"/>
  <c r="L503" i="6" a="1"/>
  <c r="L500" i="6" a="1"/>
  <c r="L494" i="6" a="1"/>
  <c r="L482" i="6" a="1"/>
  <c r="L1333" i="6" a="1"/>
  <c r="L1285" i="6" a="1"/>
  <c r="L1238" i="6" a="1"/>
  <c r="L1215" i="6" a="1"/>
  <c r="L1170" i="6" a="1"/>
  <c r="L1123" i="6" a="1"/>
  <c r="L1079" i="6" a="1"/>
  <c r="L988" i="6" a="1"/>
  <c r="L970" i="6" a="1"/>
  <c r="L964" i="6" a="1"/>
  <c r="L947" i="6" a="1"/>
  <c r="L944" i="6" a="1"/>
  <c r="L941" i="6" a="1"/>
  <c r="L935" i="6" a="1"/>
  <c r="L929" i="6" a="1"/>
  <c r="L922" i="6" a="1"/>
  <c r="L916" i="6" a="1"/>
  <c r="L886" i="6" a="1"/>
  <c r="L883" i="6" a="1"/>
  <c r="L880" i="6" a="1"/>
  <c r="L876" i="6" a="1"/>
  <c r="L858" i="6" a="1"/>
  <c r="L856" i="6" a="1"/>
  <c r="L853" i="6" a="1"/>
  <c r="L844" i="6" a="1"/>
  <c r="L831" i="6" a="1"/>
  <c r="L817" i="6" a="1"/>
  <c r="L814" i="6" a="1"/>
  <c r="L803" i="6" a="1"/>
  <c r="L794" i="6" a="1"/>
  <c r="L792" i="6" a="1"/>
  <c r="L789" i="6" a="1"/>
  <c r="L780" i="6" a="1"/>
  <c r="L767" i="6" a="1"/>
  <c r="L753" i="6" a="1"/>
  <c r="L750" i="6" a="1"/>
  <c r="L739" i="6" a="1"/>
  <c r="L730" i="6" a="1"/>
  <c r="L728" i="6" a="1"/>
  <c r="L725" i="6" a="1"/>
  <c r="L716" i="6" a="1"/>
  <c r="L703" i="6" a="1"/>
  <c r="L689" i="6" a="1"/>
  <c r="L686" i="6" a="1"/>
  <c r="L674" i="6" a="1"/>
  <c r="L672" i="6" a="1"/>
  <c r="L669" i="6" a="1"/>
  <c r="L660" i="6" a="1"/>
  <c r="L625" i="6" a="1"/>
  <c r="L622" i="6" a="1"/>
  <c r="L619" i="6" a="1"/>
  <c r="L616" i="6" a="1"/>
  <c r="L613" i="6" a="1"/>
  <c r="L607" i="6" a="1"/>
  <c r="L594" i="6" a="1"/>
  <c r="L588" i="6" a="1"/>
  <c r="L561" i="6" a="1"/>
  <c r="L558" i="6" a="1"/>
  <c r="L555" i="6" a="1"/>
  <c r="L549" i="6" a="1"/>
  <c r="L543" i="6" a="1"/>
  <c r="L540" i="6" a="1"/>
  <c r="L526" i="6" a="1"/>
  <c r="L520" i="6" a="1"/>
  <c r="L515" i="6" a="1"/>
  <c r="L509" i="6" a="1"/>
  <c r="L496" i="6" a="1"/>
  <c r="L491" i="6" a="1"/>
  <c r="L485" i="6" a="1"/>
  <c r="L2022" i="6" a="1"/>
  <c r="L1467" i="6" a="1"/>
  <c r="L1355" i="6" a="1"/>
  <c r="L1189" i="6" a="1"/>
  <c r="L999" i="6" a="1"/>
  <c r="L961" i="6" a="1"/>
  <c r="L950" i="6" a="1"/>
  <c r="L946" i="6" a="1"/>
  <c r="L940" i="6" a="1"/>
  <c r="L910" i="6" a="1"/>
  <c r="L907" i="6" a="1"/>
  <c r="L904" i="6" a="1"/>
  <c r="L901" i="6" a="1"/>
  <c r="L895" i="6" a="1"/>
  <c r="L889" i="6" a="1"/>
  <c r="L882" i="6" a="1"/>
  <c r="L870" i="6" a="1"/>
  <c r="L867" i="6" a="1"/>
  <c r="L864" i="6" a="1"/>
  <c r="L861" i="6" a="1"/>
  <c r="L852" i="6" a="1"/>
  <c r="L839" i="6" a="1"/>
  <c r="L825" i="6" a="1"/>
  <c r="L822" i="6" a="1"/>
  <c r="L811" i="6" a="1"/>
  <c r="L802" i="6" a="1"/>
  <c r="L800" i="6" a="1"/>
  <c r="L797" i="6" a="1"/>
  <c r="L788" i="6" a="1"/>
  <c r="L775" i="6" a="1"/>
  <c r="L761" i="6" a="1"/>
  <c r="L758" i="6" a="1"/>
  <c r="L747" i="6" a="1"/>
  <c r="L738" i="6" a="1"/>
  <c r="L736" i="6" a="1"/>
  <c r="L733" i="6" a="1"/>
  <c r="L724" i="6" a="1"/>
  <c r="L711" i="6" a="1"/>
  <c r="L697" i="6" a="1"/>
  <c r="L694" i="6" a="1"/>
  <c r="L683" i="6" a="1"/>
  <c r="L680" i="6" a="1"/>
  <c r="L677" i="6" a="1"/>
  <c r="L668" i="6" a="1"/>
  <c r="L655" i="6" a="1"/>
  <c r="L649" i="6" a="1"/>
  <c r="L646" i="6" a="1"/>
  <c r="L643" i="6" a="1"/>
  <c r="L640" i="6" a="1"/>
  <c r="L637" i="6" a="1"/>
  <c r="L631" i="6" a="1"/>
  <c r="L618" i="6" a="1"/>
  <c r="L612" i="6" a="1"/>
  <c r="L585" i="6" a="1"/>
  <c r="L582" i="6" a="1"/>
  <c r="L579" i="6" a="1"/>
  <c r="L576" i="6" a="1"/>
  <c r="L573" i="6" a="1"/>
  <c r="L567" i="6" a="1"/>
  <c r="L554" i="6" a="1"/>
  <c r="L537" i="6" a="1"/>
  <c r="L534" i="6" a="1"/>
  <c r="L528" i="6" a="1"/>
  <c r="L523" i="6" a="1"/>
  <c r="L514" i="6" a="1"/>
  <c r="L505" i="6" a="1"/>
  <c r="L1352" i="6" a="1"/>
  <c r="L1327" i="6" a="1"/>
  <c r="L1279" i="6" a="1"/>
  <c r="L1234" i="6" a="1"/>
  <c r="L1117" i="6" a="1"/>
  <c r="L1051" i="6" a="1"/>
  <c r="L1029" i="6" a="1"/>
  <c r="L996" i="6" a="1"/>
  <c r="L976" i="6" a="1"/>
  <c r="L956" i="6" a="1"/>
  <c r="L934" i="6" a="1"/>
  <c r="L931" i="6" a="1"/>
  <c r="L928" i="6" a="1"/>
  <c r="L925" i="6" a="1"/>
  <c r="L919" i="6" a="1"/>
  <c r="L913" i="6" a="1"/>
  <c r="L906" i="6" a="1"/>
  <c r="L900" i="6" a="1"/>
  <c r="L873" i="6" a="1"/>
  <c r="L860" i="6" a="1"/>
  <c r="L847" i="6" a="1"/>
  <c r="L833" i="6" a="1"/>
  <c r="L830" i="6" a="1"/>
  <c r="L819" i="6" a="1"/>
  <c r="L810" i="6" a="1"/>
  <c r="L808" i="6" a="1"/>
  <c r="L805" i="6" a="1"/>
  <c r="L796" i="6" a="1"/>
  <c r="L783" i="6" a="1"/>
  <c r="L769" i="6" a="1"/>
  <c r="L766" i="6" a="1"/>
  <c r="L755" i="6" a="1"/>
  <c r="L746" i="6" a="1"/>
  <c r="L744" i="6" a="1"/>
  <c r="L741" i="6" a="1"/>
  <c r="L732" i="6" a="1"/>
  <c r="L719" i="6" a="1"/>
  <c r="L705" i="6" a="1"/>
  <c r="L702" i="6" a="1"/>
  <c r="L691" i="6" a="1"/>
  <c r="L682" i="6" a="1"/>
  <c r="L676" i="6" a="1"/>
  <c r="L663" i="6" a="1"/>
  <c r="L642" i="6" a="1"/>
  <c r="L636" i="6" a="1"/>
  <c r="L609" i="6" a="1"/>
  <c r="L606" i="6" a="1"/>
  <c r="L603" i="6" a="1"/>
  <c r="L600" i="6" a="1"/>
  <c r="L597" i="6" a="1"/>
  <c r="L591" i="6" a="1"/>
  <c r="L578" i="6" a="1"/>
  <c r="L572" i="6" a="1"/>
  <c r="L551" i="6" a="1"/>
  <c r="L548" i="6" a="1"/>
  <c r="L531" i="6" a="1"/>
  <c r="L522" i="6" a="1"/>
  <c r="L517" i="6" a="1"/>
  <c r="L511" i="6" a="1"/>
  <c r="L508" i="6" a="1"/>
  <c r="L502" i="6" a="1"/>
  <c r="L493" i="6" a="1"/>
  <c r="L484" i="6" a="1"/>
  <c r="L1324" i="6" a="1"/>
  <c r="L1253" i="6" a="1"/>
  <c r="L1206" i="6" a="1"/>
  <c r="L1183" i="6" a="1"/>
  <c r="L1138" i="6" a="1"/>
  <c r="L1093" i="6" a="1"/>
  <c r="L1007" i="6" a="1"/>
  <c r="L968" i="6" a="1"/>
  <c r="L960" i="6" a="1"/>
  <c r="L953" i="6" a="1"/>
  <c r="L943" i="6" a="1"/>
  <c r="L937" i="6" a="1"/>
  <c r="L930" i="6" a="1"/>
  <c r="L924" i="6" a="1"/>
  <c r="L894" i="6" a="1"/>
  <c r="L891" i="6" a="1"/>
  <c r="L888" i="6" a="1"/>
  <c r="L885" i="6" a="1"/>
  <c r="L879" i="6" a="1"/>
  <c r="L869" i="6" a="1"/>
  <c r="L855" i="6" a="1"/>
  <c r="L841" i="6" a="1"/>
  <c r="L838" i="6" a="1"/>
  <c r="L827" i="6" a="1"/>
  <c r="L818" i="6" a="1"/>
  <c r="L816" i="6" a="1"/>
  <c r="L813" i="6" a="1"/>
  <c r="L804" i="6" a="1"/>
  <c r="L791" i="6" a="1"/>
  <c r="L777" i="6" a="1"/>
  <c r="L774" i="6" a="1"/>
  <c r="L763" i="6" a="1"/>
  <c r="L754" i="6" a="1"/>
  <c r="L752" i="6" a="1"/>
  <c r="L749" i="6" a="1"/>
  <c r="L740" i="6" a="1"/>
  <c r="L727" i="6" a="1"/>
  <c r="L713" i="6" a="1"/>
  <c r="L710" i="6" a="1"/>
  <c r="L699" i="6" a="1"/>
  <c r="L690" i="6" a="1"/>
  <c r="L688" i="6" a="1"/>
  <c r="L685" i="6" a="1"/>
  <c r="L671" i="6" a="1"/>
  <c r="L657" i="6" a="1"/>
  <c r="L654" i="6" a="1"/>
  <c r="L651" i="6" a="1"/>
  <c r="L633" i="6" a="1"/>
  <c r="L630" i="6" a="1"/>
  <c r="L627" i="6" a="1"/>
  <c r="L624" i="6" a="1"/>
  <c r="L621" i="6" a="1"/>
  <c r="L615" i="6" a="1"/>
  <c r="L602" i="6" a="1"/>
  <c r="L596" i="6" a="1"/>
  <c r="L569" i="6" a="1"/>
  <c r="L566" i="6" a="1"/>
  <c r="L563" i="6" a="1"/>
  <c r="L560" i="6" a="1"/>
  <c r="L557" i="6" a="1"/>
  <c r="L545" i="6" a="1"/>
  <c r="L542" i="6" a="1"/>
  <c r="L536" i="6" a="1"/>
  <c r="L530" i="6" a="1"/>
  <c r="L525" i="6" a="1"/>
  <c r="L504" i="6" a="1"/>
  <c r="L499" i="6" a="1"/>
  <c r="L489" i="6" a="1"/>
  <c r="L1585" i="6" a="1"/>
  <c r="L1298" i="6" a="1"/>
  <c r="L1157" i="6" a="1"/>
  <c r="L1004" i="6" a="1"/>
  <c r="L975" i="6" a="1"/>
  <c r="L963" i="6" a="1"/>
  <c r="L948" i="6" a="1"/>
  <c r="L918" i="6" a="1"/>
  <c r="L915" i="6" a="1"/>
  <c r="L912" i="6" a="1"/>
  <c r="L909" i="6" a="1"/>
  <c r="L903" i="6" a="1"/>
  <c r="L897" i="6" a="1"/>
  <c r="L890" i="6" a="1"/>
  <c r="L884" i="6" a="1"/>
  <c r="L872" i="6" a="1"/>
  <c r="L868" i="6" a="1"/>
  <c r="L863" i="6" a="1"/>
  <c r="L849" i="6" a="1"/>
  <c r="L846" i="6" a="1"/>
  <c r="L835" i="6" a="1"/>
  <c r="L826" i="6" a="1"/>
  <c r="L824" i="6" a="1"/>
  <c r="L821" i="6" a="1"/>
  <c r="L812" i="6" a="1"/>
  <c r="L799" i="6" a="1"/>
  <c r="L785" i="6" a="1"/>
  <c r="L782" i="6" a="1"/>
  <c r="L771" i="6" a="1"/>
  <c r="L762" i="6" a="1"/>
  <c r="L760" i="6" a="1"/>
  <c r="L757" i="6" a="1"/>
  <c r="L748" i="6" a="1"/>
  <c r="L735" i="6" a="1"/>
  <c r="L721" i="6" a="1"/>
  <c r="L718" i="6" a="1"/>
  <c r="L707" i="6" a="1"/>
  <c r="L698" i="6" a="1"/>
  <c r="L696" i="6" a="1"/>
  <c r="L693" i="6" a="1"/>
  <c r="L684" i="6" a="1"/>
  <c r="L679" i="6" a="1"/>
  <c r="L665" i="6" a="1"/>
  <c r="L662" i="6" a="1"/>
  <c r="L650" i="6" a="1"/>
  <c r="L648" i="6" a="1"/>
  <c r="L645" i="6" a="1"/>
  <c r="L639" i="6" a="1"/>
  <c r="L626" i="6" a="1"/>
  <c r="L620" i="6" a="1"/>
  <c r="L593" i="6" a="1"/>
  <c r="L590" i="6" a="1"/>
  <c r="L587" i="6" a="1"/>
  <c r="L584" i="6" a="1"/>
  <c r="L581" i="6" a="1"/>
  <c r="L575" i="6" a="1"/>
  <c r="L562" i="6" a="1"/>
  <c r="L556" i="6" a="1"/>
  <c r="L539" i="6" a="1"/>
  <c r="L1735" i="6" a="1"/>
  <c r="L1221" i="6" a="1"/>
  <c r="L1174" i="6" a="1"/>
  <c r="L1106" i="6" a="1"/>
  <c r="L1084" i="6" a="1"/>
  <c r="L1062" i="6" a="1"/>
  <c r="L1040" i="6" a="1"/>
  <c r="L980" i="6" a="1"/>
  <c r="L972" i="6" a="1"/>
  <c r="L966" i="6" a="1"/>
  <c r="L955" i="6" a="1"/>
  <c r="L945" i="6" a="1"/>
  <c r="L938" i="6" a="1"/>
  <c r="L932" i="6" a="1"/>
  <c r="L902" i="6" a="1"/>
  <c r="L899" i="6" a="1"/>
  <c r="L896" i="6" a="1"/>
  <c r="L893" i="6" a="1"/>
  <c r="L887" i="6" a="1"/>
  <c r="L881" i="6" a="1"/>
  <c r="L865" i="6" a="1"/>
  <c r="L862" i="6" a="1"/>
  <c r="L851" i="6" a="1"/>
  <c r="L842" i="6" a="1"/>
  <c r="L840" i="6" a="1"/>
  <c r="L837" i="6" a="1"/>
  <c r="L828" i="6" a="1"/>
  <c r="L815" i="6" a="1"/>
  <c r="L801" i="6" a="1"/>
  <c r="L798" i="6" a="1"/>
  <c r="L787" i="6" a="1"/>
  <c r="L778" i="6" a="1"/>
  <c r="L776" i="6" a="1"/>
  <c r="L773" i="6" a="1"/>
  <c r="L764" i="6" a="1"/>
  <c r="L751" i="6" a="1"/>
  <c r="L737" i="6" a="1"/>
  <c r="L734" i="6" a="1"/>
  <c r="L723" i="6" a="1"/>
  <c r="L714" i="6" a="1"/>
  <c r="L712" i="6" a="1"/>
  <c r="L709" i="6" a="1"/>
  <c r="L700" i="6" a="1"/>
  <c r="L687" i="6" a="1"/>
  <c r="L681" i="6" a="1"/>
  <c r="L678" i="6" a="1"/>
  <c r="L667" i="6" a="1"/>
  <c r="L658" i="6" a="1"/>
  <c r="L656" i="6" a="1"/>
  <c r="L653" i="6" a="1"/>
  <c r="L641" i="6" a="1"/>
  <c r="L638" i="6" a="1"/>
  <c r="L635" i="6" a="1"/>
  <c r="L632" i="6" a="1"/>
  <c r="L629" i="6" a="1"/>
  <c r="L623" i="6" a="1"/>
  <c r="L610" i="6" a="1"/>
  <c r="L604" i="6" a="1"/>
  <c r="L577" i="6" a="1"/>
  <c r="L574" i="6" a="1"/>
  <c r="L571" i="6" a="1"/>
  <c r="L568" i="6" a="1"/>
  <c r="L565" i="6" a="1"/>
  <c r="L559" i="6" a="1"/>
  <c r="L547" i="6" a="1"/>
  <c r="L541" i="6" a="1"/>
  <c r="L535" i="6" a="1"/>
  <c r="L532" i="6" a="1"/>
  <c r="L521" i="6" a="1"/>
  <c r="L1270" i="6" a="1"/>
  <c r="L967" i="6" a="1"/>
  <c r="L939" i="6" a="1"/>
  <c r="L914" i="6" a="1"/>
  <c r="L843" i="6" a="1"/>
  <c r="L820" i="6" a="1"/>
  <c r="L617" i="6" a="1"/>
  <c r="L544" i="6" a="1"/>
  <c r="L497" i="6" a="1"/>
  <c r="L481" i="6" a="1"/>
  <c r="L467" i="6" a="1"/>
  <c r="L461" i="6" a="1"/>
  <c r="L452" i="6" a="1"/>
  <c r="L448" i="6" a="1"/>
  <c r="L443" i="6" a="1"/>
  <c r="L434" i="6" a="1"/>
  <c r="L431" i="6" a="1"/>
  <c r="L429" i="6" a="1"/>
  <c r="L425" i="6" a="1"/>
  <c r="L409" i="6" a="1"/>
  <c r="L400" i="6" a="1"/>
  <c r="L398" i="6" a="1"/>
  <c r="L396" i="6" a="1"/>
  <c r="L392" i="6" a="1"/>
  <c r="L390" i="6" a="1"/>
  <c r="L388" i="6" a="1"/>
  <c r="L384" i="6" a="1"/>
  <c r="L382" i="6" a="1"/>
  <c r="L380" i="6" a="1"/>
  <c r="L363" i="6" a="1"/>
  <c r="L359" i="6" a="1"/>
  <c r="L354" i="6" a="1"/>
  <c r="L345" i="6" a="1"/>
  <c r="L338" i="6" a="1"/>
  <c r="L330" i="6" a="1"/>
  <c r="L322" i="6" a="1"/>
  <c r="L314" i="6" a="1"/>
  <c r="L306" i="6" a="1"/>
  <c r="L298" i="6" a="1"/>
  <c r="L290" i="6" a="1"/>
  <c r="L282" i="6" a="1"/>
  <c r="L274" i="6" a="1"/>
  <c r="L266" i="6" a="1"/>
  <c r="L256" i="6" a="1"/>
  <c r="L239" i="6" a="1"/>
  <c r="L233" i="6" a="1"/>
  <c r="L227" i="6" a="1"/>
  <c r="L225" i="6" a="1"/>
  <c r="L219" i="6" a="1"/>
  <c r="L217" i="6" a="1"/>
  <c r="L211" i="6" a="1"/>
  <c r="L206" i="6" a="1"/>
  <c r="L197" i="6" a="1"/>
  <c r="L189" i="6" a="1"/>
  <c r="L181" i="6" a="1"/>
  <c r="L172" i="6" a="1"/>
  <c r="L164" i="6" a="1"/>
  <c r="L162" i="6" a="1"/>
  <c r="L152" i="6" a="1"/>
  <c r="L135" i="6" a="1"/>
  <c r="L129" i="6" a="1"/>
  <c r="L123" i="6" a="1"/>
  <c r="L118" i="6" a="1"/>
  <c r="L113" i="6" a="1"/>
  <c r="L107" i="6" a="1"/>
  <c r="L103" i="6" a="1"/>
  <c r="L95" i="6" a="1"/>
  <c r="L80" i="6" a="1"/>
  <c r="L63" i="6" a="1"/>
  <c r="L59" i="6" a="1"/>
  <c r="L57" i="6" a="1"/>
  <c r="L46" i="6" a="1"/>
  <c r="L37" i="6" a="1"/>
  <c r="L34" i="6" a="1"/>
  <c r="L28" i="6" a="1"/>
  <c r="L16" i="6" a="1"/>
  <c r="L921" i="6" a="1"/>
  <c r="L41" i="6" a="1"/>
  <c r="L1247" i="6" a="1"/>
  <c r="L1065" i="6" a="1"/>
  <c r="L962" i="6" a="1"/>
  <c r="L936" i="6" a="1"/>
  <c r="L729" i="6" a="1"/>
  <c r="L706" i="6" a="1"/>
  <c r="L614" i="6" a="1"/>
  <c r="L510" i="6" a="1"/>
  <c r="L490" i="6" a="1"/>
  <c r="L478" i="6" a="1"/>
  <c r="L466" i="6" a="1"/>
  <c r="L463" i="6" a="1"/>
  <c r="L457" i="6" a="1"/>
  <c r="L442" i="6" a="1"/>
  <c r="L439" i="6" a="1"/>
  <c r="L437" i="6" a="1"/>
  <c r="L424" i="6" a="1"/>
  <c r="L422" i="6" a="1"/>
  <c r="L420" i="6" a="1"/>
  <c r="L416" i="6" a="1"/>
  <c r="L414" i="6" a="1"/>
  <c r="L412" i="6" a="1"/>
  <c r="L408" i="6" a="1"/>
  <c r="L406" i="6" a="1"/>
  <c r="L404" i="6" a="1"/>
  <c r="L379" i="6" a="1"/>
  <c r="L371" i="6" a="1"/>
  <c r="L362" i="6" a="1"/>
  <c r="L357" i="6" a="1"/>
  <c r="L353" i="6" a="1"/>
  <c r="L350" i="6" a="1"/>
  <c r="L348" i="6" a="1"/>
  <c r="L342" i="6" a="1"/>
  <c r="L336" i="6" a="1"/>
  <c r="L328" i="6" a="1"/>
  <c r="L320" i="6" a="1"/>
  <c r="L312" i="6" a="1"/>
  <c r="L304" i="6" a="1"/>
  <c r="L296" i="6" a="1"/>
  <c r="L288" i="6" a="1"/>
  <c r="L280" i="6" a="1"/>
  <c r="L272" i="6" a="1"/>
  <c r="L264" i="6" a="1"/>
  <c r="L247" i="6" a="1"/>
  <c r="L241" i="6" a="1"/>
  <c r="L235" i="6" a="1"/>
  <c r="L230" i="6" a="1"/>
  <c r="L222" i="6" a="1"/>
  <c r="L214" i="6" a="1"/>
  <c r="L205" i="6" a="1"/>
  <c r="L196" i="6" a="1"/>
  <c r="L188" i="6" a="1"/>
  <c r="L180" i="6" a="1"/>
  <c r="L178" i="6" a="1"/>
  <c r="L170" i="6" a="1"/>
  <c r="L160" i="6" a="1"/>
  <c r="L143" i="6" a="1"/>
  <c r="L137" i="6" a="1"/>
  <c r="L131" i="6" a="1"/>
  <c r="L126" i="6" a="1"/>
  <c r="L117" i="6" a="1"/>
  <c r="L110" i="6" a="1"/>
  <c r="L105" i="6" a="1"/>
  <c r="L99" i="6" a="1"/>
  <c r="L97" i="6" a="1"/>
  <c r="L91" i="6" a="1"/>
  <c r="L87" i="6" a="1"/>
  <c r="L71" i="6" a="1"/>
  <c r="L67" i="6" a="1"/>
  <c r="L65" i="6" a="1"/>
  <c r="L54" i="6" a="1"/>
  <c r="L45" i="6" a="1"/>
  <c r="L42" i="6" a="1"/>
  <c r="L36" i="6" a="1"/>
  <c r="L24" i="6" a="1"/>
  <c r="L7" i="6" a="1"/>
  <c r="L3" i="6" a="1"/>
  <c r="L1042" i="6" a="1"/>
  <c r="L959" i="6" a="1"/>
  <c r="L933" i="6" a="1"/>
  <c r="L908" i="6" a="1"/>
  <c r="L793" i="6" a="1"/>
  <c r="L770" i="6" a="1"/>
  <c r="L726" i="6" a="1"/>
  <c r="L704" i="6" a="1"/>
  <c r="L659" i="6" a="1"/>
  <c r="L611" i="6" a="1"/>
  <c r="L586" i="6" a="1"/>
  <c r="L538" i="6" a="1"/>
  <c r="L527" i="6" a="1"/>
  <c r="L516" i="6" a="1"/>
  <c r="L495" i="6" a="1"/>
  <c r="L480" i="6" a="1"/>
  <c r="L469" i="6" a="1"/>
  <c r="L460" i="6" a="1"/>
  <c r="L454" i="6" a="1"/>
  <c r="L403" i="6" a="1"/>
  <c r="L395" i="6" a="1"/>
  <c r="L378" i="6" a="1"/>
  <c r="L370" i="6" a="1"/>
  <c r="L361" i="6" a="1"/>
  <c r="L352" i="6" a="1"/>
  <c r="L347" i="6" a="1"/>
  <c r="L344" i="6" a="1"/>
  <c r="L255" i="6" a="1"/>
  <c r="L249" i="6" a="1"/>
  <c r="L243" i="6" a="1"/>
  <c r="L238" i="6" a="1"/>
  <c r="L229" i="6" a="1"/>
  <c r="L221" i="6" a="1"/>
  <c r="L213" i="6" a="1"/>
  <c r="L204" i="6" a="1"/>
  <c r="L202" i="6" a="1"/>
  <c r="L194" i="6" a="1"/>
  <c r="L186" i="6" a="1"/>
  <c r="L176" i="6" a="1"/>
  <c r="L168" i="6" a="1"/>
  <c r="L151" i="6" a="1"/>
  <c r="L145" i="6" a="1"/>
  <c r="L139" i="6" a="1"/>
  <c r="L134" i="6" a="1"/>
  <c r="L125" i="6" a="1"/>
  <c r="L116" i="6" a="1"/>
  <c r="L109" i="6" a="1"/>
  <c r="L102" i="6" a="1"/>
  <c r="L94" i="6" a="1"/>
  <c r="L89" i="6" a="1"/>
  <c r="L83" i="6" a="1"/>
  <c r="L79" i="6" a="1"/>
  <c r="L75" i="6" a="1"/>
  <c r="L73" i="6" a="1"/>
  <c r="L62" i="6" a="1"/>
  <c r="L53" i="6" a="1"/>
  <c r="L50" i="6" a="1"/>
  <c r="L44" i="6" a="1"/>
  <c r="L32" i="6" a="1"/>
  <c r="L15" i="6" a="1"/>
  <c r="L11" i="6" a="1"/>
  <c r="L9" i="6" a="1"/>
  <c r="L983" i="6" a="1"/>
  <c r="L599" i="6" a="1"/>
  <c r="L473" i="6" a="1"/>
  <c r="L421" i="6" a="1"/>
  <c r="L401" i="6" a="1"/>
  <c r="L333" i="6" a="1"/>
  <c r="L301" i="6" a="1"/>
  <c r="L277" i="6" a="1"/>
  <c r="L240" i="6" a="1"/>
  <c r="L195" i="6" a="1"/>
  <c r="L166" i="6" a="1"/>
  <c r="L136" i="6" a="1"/>
  <c r="L64" i="6" a="1"/>
  <c r="L21" i="6" a="1"/>
  <c r="L1202" i="6" a="1"/>
  <c r="L1020" i="6" a="1"/>
  <c r="L857" i="6" a="1"/>
  <c r="L834" i="6" a="1"/>
  <c r="L790" i="6" a="1"/>
  <c r="L768" i="6" a="1"/>
  <c r="L701" i="6" a="1"/>
  <c r="L608" i="6" a="1"/>
  <c r="L501" i="6" a="1"/>
  <c r="L488" i="6" a="1"/>
  <c r="L475" i="6" a="1"/>
  <c r="L471" i="6" a="1"/>
  <c r="L465" i="6" a="1"/>
  <c r="L456" i="6" a="1"/>
  <c r="L445" i="6" a="1"/>
  <c r="L433" i="6" a="1"/>
  <c r="L428" i="6" a="1"/>
  <c r="L419" i="6" a="1"/>
  <c r="L402" i="6" a="1"/>
  <c r="L394" i="6" a="1"/>
  <c r="L387" i="6" a="1"/>
  <c r="L375" i="6" a="1"/>
  <c r="L367" i="6" a="1"/>
  <c r="L335" i="6" a="1"/>
  <c r="L327" i="6" a="1"/>
  <c r="L319" i="6" a="1"/>
  <c r="L311" i="6" a="1"/>
  <c r="L303" i="6" a="1"/>
  <c r="L295" i="6" a="1"/>
  <c r="L287" i="6" a="1"/>
  <c r="L279" i="6" a="1"/>
  <c r="L271" i="6" a="1"/>
  <c r="L263" i="6" a="1"/>
  <c r="L257" i="6" a="1"/>
  <c r="L251" i="6" a="1"/>
  <c r="L246" i="6" a="1"/>
  <c r="L237" i="6" a="1"/>
  <c r="L228" i="6" a="1"/>
  <c r="L220" i="6" a="1"/>
  <c r="L212" i="6" a="1"/>
  <c r="L210" i="6" a="1"/>
  <c r="L200" i="6" a="1"/>
  <c r="L192" i="6" a="1"/>
  <c r="L184" i="6" a="1"/>
  <c r="L159" i="6" a="1"/>
  <c r="L153" i="6" a="1"/>
  <c r="L147" i="6" a="1"/>
  <c r="L142" i="6" a="1"/>
  <c r="L133" i="6" a="1"/>
  <c r="L124" i="6" a="1"/>
  <c r="L122" i="6" a="1"/>
  <c r="L114" i="6" a="1"/>
  <c r="L108" i="6" a="1"/>
  <c r="L101" i="6" a="1"/>
  <c r="L93" i="6" a="1"/>
  <c r="L86" i="6" a="1"/>
  <c r="L81" i="6" a="1"/>
  <c r="L70" i="6" a="1"/>
  <c r="L61" i="6" a="1"/>
  <c r="L58" i="6" a="1"/>
  <c r="L52" i="6" a="1"/>
  <c r="L40" i="6" a="1"/>
  <c r="L23" i="6" a="1"/>
  <c r="L19" i="6" a="1"/>
  <c r="L17" i="6" a="1"/>
  <c r="L6" i="6" a="1"/>
  <c r="L670" i="6" a="1"/>
  <c r="L492" i="6" a="1"/>
  <c r="L470" i="6" a="1"/>
  <c r="L453" i="6" a="1"/>
  <c r="L341" i="6" a="1"/>
  <c r="L309" i="6" a="1"/>
  <c r="L252" i="6" a="1"/>
  <c r="L201" i="6" a="1"/>
  <c r="L185" i="6" a="1"/>
  <c r="L157" i="6" a="1"/>
  <c r="L119" i="6" a="1"/>
  <c r="L76" i="6" a="1"/>
  <c r="L43" i="6" a="1"/>
  <c r="L952" i="6" a="1"/>
  <c r="L927" i="6" a="1"/>
  <c r="L878" i="6" a="1"/>
  <c r="L854" i="6" a="1"/>
  <c r="L832" i="6" a="1"/>
  <c r="L765" i="6" a="1"/>
  <c r="L743" i="6" a="1"/>
  <c r="L605" i="6" a="1"/>
  <c r="L580" i="6" a="1"/>
  <c r="L524" i="6" a="1"/>
  <c r="L474" i="6" a="1"/>
  <c r="L468" i="6" a="1"/>
  <c r="L462" i="6" a="1"/>
  <c r="L451" i="6" a="1"/>
  <c r="L447" i="6" a="1"/>
  <c r="L441" i="6" a="1"/>
  <c r="L436" i="6" a="1"/>
  <c r="L432" i="6" a="1"/>
  <c r="L430" i="6" a="1"/>
  <c r="L427" i="6" a="1"/>
  <c r="L418" i="6" a="1"/>
  <c r="L411" i="6" a="1"/>
  <c r="L399" i="6" a="1"/>
  <c r="L391" i="6" a="1"/>
  <c r="L386" i="6" a="1"/>
  <c r="L383" i="6" a="1"/>
  <c r="L373" i="6" a="1"/>
  <c r="L365" i="6" a="1"/>
  <c r="L360" i="6" a="1"/>
  <c r="L358" i="6" a="1"/>
  <c r="L356" i="6" a="1"/>
  <c r="L339" i="6" a="1"/>
  <c r="L337" i="6" a="1"/>
  <c r="L331" i="6" a="1"/>
  <c r="L329" i="6" a="1"/>
  <c r="L323" i="6" a="1"/>
  <c r="L321" i="6" a="1"/>
  <c r="L315" i="6" a="1"/>
  <c r="L313" i="6" a="1"/>
  <c r="L307" i="6" a="1"/>
  <c r="L305" i="6" a="1"/>
  <c r="L299" i="6" a="1"/>
  <c r="L297" i="6" a="1"/>
  <c r="L291" i="6" a="1"/>
  <c r="L289" i="6" a="1"/>
  <c r="L283" i="6" a="1"/>
  <c r="L281" i="6" a="1"/>
  <c r="L275" i="6" a="1"/>
  <c r="L273" i="6" a="1"/>
  <c r="L267" i="6" a="1"/>
  <c r="L265" i="6" a="1"/>
  <c r="L259" i="6" a="1"/>
  <c r="L254" i="6" a="1"/>
  <c r="L245" i="6" a="1"/>
  <c r="L236" i="6" a="1"/>
  <c r="L234" i="6" a="1"/>
  <c r="L226" i="6" a="1"/>
  <c r="L218" i="6" a="1"/>
  <c r="L208" i="6" a="1"/>
  <c r="L175" i="6" a="1"/>
  <c r="L167" i="6" a="1"/>
  <c r="L161" i="6" a="1"/>
  <c r="L155" i="6" a="1"/>
  <c r="L150" i="6" a="1"/>
  <c r="L141" i="6" a="1"/>
  <c r="L132" i="6" a="1"/>
  <c r="L130" i="6" a="1"/>
  <c r="L120" i="6" a="1"/>
  <c r="L106" i="6" a="1"/>
  <c r="L100" i="6" a="1"/>
  <c r="L98" i="6" a="1"/>
  <c r="L92" i="6" a="1"/>
  <c r="L85" i="6" a="1"/>
  <c r="L78" i="6" a="1"/>
  <c r="L69" i="6" a="1"/>
  <c r="L66" i="6" a="1"/>
  <c r="L60" i="6" a="1"/>
  <c r="L48" i="6" a="1"/>
  <c r="L31" i="6" a="1"/>
  <c r="L27" i="6" a="1"/>
  <c r="L25" i="6" a="1"/>
  <c r="L14" i="6" a="1"/>
  <c r="L5" i="6" a="1"/>
  <c r="L692" i="6" a="1"/>
  <c r="L550" i="6" a="1"/>
  <c r="L483" i="6" a="1"/>
  <c r="L413" i="6" a="1"/>
  <c r="L393" i="6" a="1"/>
  <c r="L317" i="6" a="1"/>
  <c r="L285" i="6" a="1"/>
  <c r="L261" i="6" a="1"/>
  <c r="L207" i="6" a="1"/>
  <c r="L179" i="6" a="1"/>
  <c r="L148" i="6" a="1"/>
  <c r="L96" i="6" a="1"/>
  <c r="L47" i="6" a="1"/>
  <c r="L18" i="6" a="1"/>
  <c r="L1342" i="6" a="1"/>
  <c r="L874" i="6" a="1"/>
  <c r="L829" i="6" a="1"/>
  <c r="L807" i="6" a="1"/>
  <c r="L673" i="6" a="1"/>
  <c r="L553" i="6" a="1"/>
  <c r="L533" i="6" a="1"/>
  <c r="L513" i="6" a="1"/>
  <c r="L507" i="6" a="1"/>
  <c r="L487" i="6" a="1"/>
  <c r="L477" i="6" a="1"/>
  <c r="L464" i="6" a="1"/>
  <c r="L450" i="6" a="1"/>
  <c r="L444" i="6" a="1"/>
  <c r="L440" i="6" a="1"/>
  <c r="L438" i="6" a="1"/>
  <c r="L426" i="6" a="1"/>
  <c r="L423" i="6" a="1"/>
  <c r="L415" i="6" a="1"/>
  <c r="L410" i="6" a="1"/>
  <c r="L407" i="6" a="1"/>
  <c r="L397" i="6" a="1"/>
  <c r="L389" i="6" a="1"/>
  <c r="L381" i="6" a="1"/>
  <c r="L377" i="6" a="1"/>
  <c r="L369" i="6" a="1"/>
  <c r="L351" i="6" a="1"/>
  <c r="L346" i="6" a="1"/>
  <c r="L343" i="6" a="1"/>
  <c r="L334" i="6" a="1"/>
  <c r="L326" i="6" a="1"/>
  <c r="L318" i="6" a="1"/>
  <c r="L310" i="6" a="1"/>
  <c r="L302" i="6" a="1"/>
  <c r="L294" i="6" a="1"/>
  <c r="L286" i="6" a="1"/>
  <c r="L278" i="6" a="1"/>
  <c r="L270" i="6" a="1"/>
  <c r="L262" i="6" a="1"/>
  <c r="L253" i="6" a="1"/>
  <c r="L244" i="6" a="1"/>
  <c r="L242" i="6" a="1"/>
  <c r="L232" i="6" a="1"/>
  <c r="L224" i="6" a="1"/>
  <c r="L216" i="6" a="1"/>
  <c r="L199" i="6" a="1"/>
  <c r="L191" i="6" a="1"/>
  <c r="L183" i="6" a="1"/>
  <c r="L177" i="6" a="1"/>
  <c r="L171" i="6" a="1"/>
  <c r="L169" i="6" a="1"/>
  <c r="L163" i="6" a="1"/>
  <c r="L158" i="6" a="1"/>
  <c r="L149" i="6" a="1"/>
  <c r="L140" i="6" a="1"/>
  <c r="L138" i="6" a="1"/>
  <c r="L128" i="6" a="1"/>
  <c r="L112" i="6" a="1"/>
  <c r="L90" i="6" a="1"/>
  <c r="L84" i="6" a="1"/>
  <c r="L77" i="6" a="1"/>
  <c r="L74" i="6" a="1"/>
  <c r="L68" i="6" a="1"/>
  <c r="L56" i="6" a="1"/>
  <c r="L39" i="6" a="1"/>
  <c r="L35" i="6" a="1"/>
  <c r="L33" i="6" a="1"/>
  <c r="L22" i="6" a="1"/>
  <c r="L13" i="6" a="1"/>
  <c r="L10" i="6" a="1"/>
  <c r="L4" i="6" a="1"/>
  <c r="L715" i="6" a="1"/>
  <c r="L498" i="6" a="1"/>
  <c r="L479" i="6" a="1"/>
  <c r="L459" i="6" a="1"/>
  <c r="L405" i="6" a="1"/>
  <c r="L349" i="6" a="1"/>
  <c r="L325" i="6" a="1"/>
  <c r="L293" i="6" a="1"/>
  <c r="L269" i="6" a="1"/>
  <c r="L250" i="6" a="1"/>
  <c r="L193" i="6" a="1"/>
  <c r="L187" i="6" a="1"/>
  <c r="L174" i="6" a="1"/>
  <c r="L146" i="6" a="1"/>
  <c r="L104" i="6" a="1"/>
  <c r="L82" i="6" a="1"/>
  <c r="L30" i="6" a="1"/>
  <c r="L12" i="6" a="1"/>
  <c r="L942" i="6" a="1"/>
  <c r="L779" i="6" a="1"/>
  <c r="L756" i="6" a="1"/>
  <c r="L644" i="6" a="1"/>
  <c r="L519" i="6" a="1"/>
  <c r="L512" i="6" a="1"/>
  <c r="L486" i="6" a="1"/>
  <c r="L476" i="6" a="1"/>
  <c r="L472" i="6" a="1"/>
  <c r="L458" i="6" a="1"/>
  <c r="L455" i="6" a="1"/>
  <c r="L449" i="6" a="1"/>
  <c r="L446" i="6" a="1"/>
  <c r="L435" i="6" a="1"/>
  <c r="L417" i="6" a="1"/>
  <c r="L385" i="6" a="1"/>
  <c r="L376" i="6" a="1"/>
  <c r="L374" i="6" a="1"/>
  <c r="L372" i="6" a="1"/>
  <c r="L368" i="6" a="1"/>
  <c r="L366" i="6" a="1"/>
  <c r="L364" i="6" a="1"/>
  <c r="L355" i="6" a="1"/>
  <c r="L340" i="6" a="1"/>
  <c r="L332" i="6" a="1"/>
  <c r="L324" i="6" a="1"/>
  <c r="L316" i="6" a="1"/>
  <c r="L308" i="6" a="1"/>
  <c r="L300" i="6" a="1"/>
  <c r="L292" i="6" a="1"/>
  <c r="L284" i="6" a="1"/>
  <c r="L276" i="6" a="1"/>
  <c r="L268" i="6" a="1"/>
  <c r="L260" i="6" a="1"/>
  <c r="L258" i="6" a="1"/>
  <c r="L248" i="6" a="1"/>
  <c r="L231" i="6" a="1"/>
  <c r="L223" i="6" a="1"/>
  <c r="L215" i="6" a="1"/>
  <c r="L209" i="6" a="1"/>
  <c r="L203" i="6" a="1"/>
  <c r="L198" i="6" a="1"/>
  <c r="L190" i="6" a="1"/>
  <c r="L182" i="6" a="1"/>
  <c r="L173" i="6" a="1"/>
  <c r="L165" i="6" a="1"/>
  <c r="L156" i="6" a="1"/>
  <c r="L154" i="6" a="1"/>
  <c r="L144" i="6" a="1"/>
  <c r="L127" i="6" a="1"/>
  <c r="L121" i="6" a="1"/>
  <c r="L115" i="6" a="1"/>
  <c r="L111" i="6" a="1"/>
  <c r="L88" i="6" a="1"/>
  <c r="L72" i="6" a="1"/>
  <c r="L55" i="6" a="1"/>
  <c r="L51" i="6" a="1"/>
  <c r="L49" i="6" a="1"/>
  <c r="L38" i="6" a="1"/>
  <c r="L29" i="6" a="1"/>
  <c r="L26" i="6" a="1"/>
  <c r="L20" i="6" a="1"/>
  <c r="L8" i="6" a="1"/>
  <c r="Q26" i="5"/>
  <c r="N24" i="5"/>
  <c r="Q23" i="5"/>
  <c r="N23" i="5"/>
  <c r="Q25" i="5"/>
  <c r="Q24" i="5"/>
  <c r="O24" i="5"/>
  <c r="P25" i="5"/>
  <c r="P26" i="5"/>
  <c r="O23" i="5"/>
  <c r="P23" i="5"/>
  <c r="P24" i="5"/>
  <c r="O26" i="5"/>
  <c r="O25" i="5"/>
  <c r="N25" i="5"/>
  <c r="N26" i="5"/>
  <c r="N20" i="6" l="1"/>
  <c r="L20" i="6"/>
  <c r="M20" i="6"/>
  <c r="O20" i="6"/>
  <c r="L88" i="6"/>
  <c r="O88" i="6"/>
  <c r="N88" i="6"/>
  <c r="M88" i="6"/>
  <c r="O165" i="6"/>
  <c r="L165" i="6"/>
  <c r="V131" i="6" s="1" a="1"/>
  <c r="M165" i="6"/>
  <c r="N165" i="6"/>
  <c r="O223" i="6"/>
  <c r="L223" i="6"/>
  <c r="M223" i="6"/>
  <c r="N223" i="6"/>
  <c r="N292" i="6"/>
  <c r="M292" i="6"/>
  <c r="O292" i="6"/>
  <c r="L292" i="6"/>
  <c r="M364" i="6"/>
  <c r="N364" i="6"/>
  <c r="O364" i="6"/>
  <c r="L364" i="6"/>
  <c r="O435" i="6"/>
  <c r="L435" i="6"/>
  <c r="V347" i="6" s="1" a="1"/>
  <c r="N435" i="6"/>
  <c r="M435" i="6"/>
  <c r="O512" i="6"/>
  <c r="M512" i="6"/>
  <c r="L512" i="6"/>
  <c r="N512" i="6"/>
  <c r="N82" i="6"/>
  <c r="O82" i="6"/>
  <c r="M82" i="6"/>
  <c r="L82" i="6"/>
  <c r="O293" i="6"/>
  <c r="L293" i="6"/>
  <c r="M293" i="6"/>
  <c r="N293" i="6"/>
  <c r="N4" i="6"/>
  <c r="M4" i="6"/>
  <c r="O4" i="6"/>
  <c r="L4" i="6"/>
  <c r="N68" i="6"/>
  <c r="M68" i="6"/>
  <c r="O68" i="6"/>
  <c r="L68" i="6"/>
  <c r="N140" i="6"/>
  <c r="M140" i="6"/>
  <c r="L140" i="6"/>
  <c r="O140" i="6"/>
  <c r="O191" i="6"/>
  <c r="L191" i="6"/>
  <c r="N191" i="6"/>
  <c r="M191" i="6"/>
  <c r="L262" i="6"/>
  <c r="N262" i="6"/>
  <c r="O262" i="6"/>
  <c r="M262" i="6"/>
  <c r="L326" i="6"/>
  <c r="N326" i="6"/>
  <c r="O326" i="6"/>
  <c r="M326" i="6"/>
  <c r="O389" i="6"/>
  <c r="N389" i="6"/>
  <c r="M389" i="6"/>
  <c r="L389" i="6"/>
  <c r="O440" i="6"/>
  <c r="M440" i="6"/>
  <c r="N440" i="6"/>
  <c r="L440" i="6"/>
  <c r="O533" i="6"/>
  <c r="N533" i="6"/>
  <c r="L533" i="6"/>
  <c r="M533" i="6"/>
  <c r="O47" i="6"/>
  <c r="L47" i="6"/>
  <c r="N47" i="6"/>
  <c r="M47" i="6"/>
  <c r="L393" i="6"/>
  <c r="N393" i="6"/>
  <c r="M393" i="6"/>
  <c r="O393" i="6"/>
  <c r="L27" i="6"/>
  <c r="O27" i="6"/>
  <c r="N27" i="6"/>
  <c r="M27" i="6"/>
  <c r="N92" i="6"/>
  <c r="O92" i="6"/>
  <c r="M92" i="6"/>
  <c r="L92" i="6"/>
  <c r="L150" i="6"/>
  <c r="N150" i="6"/>
  <c r="M150" i="6"/>
  <c r="O150" i="6"/>
  <c r="O234" i="6"/>
  <c r="M234" i="6"/>
  <c r="L234" i="6"/>
  <c r="N234" i="6"/>
  <c r="O275" i="6"/>
  <c r="N275" i="6"/>
  <c r="M275" i="6"/>
  <c r="L275" i="6"/>
  <c r="O307" i="6"/>
  <c r="N307" i="6"/>
  <c r="M307" i="6"/>
  <c r="L307" i="6"/>
  <c r="O339" i="6"/>
  <c r="N339" i="6"/>
  <c r="M339" i="6"/>
  <c r="L339" i="6"/>
  <c r="N391" i="6"/>
  <c r="O391" i="6"/>
  <c r="M391" i="6"/>
  <c r="L391" i="6"/>
  <c r="L441" i="6"/>
  <c r="N441" i="6"/>
  <c r="M441" i="6"/>
  <c r="O441" i="6"/>
  <c r="O605" i="6"/>
  <c r="N605" i="6"/>
  <c r="L605" i="6"/>
  <c r="M605" i="6"/>
  <c r="L43" i="6"/>
  <c r="O43" i="6"/>
  <c r="N43" i="6"/>
  <c r="M43" i="6"/>
  <c r="O341" i="6"/>
  <c r="N341" i="6"/>
  <c r="M341" i="6"/>
  <c r="L341" i="6"/>
  <c r="O23" i="6"/>
  <c r="L23" i="6"/>
  <c r="N23" i="6"/>
  <c r="M23" i="6"/>
  <c r="O93" i="6"/>
  <c r="M93" i="6"/>
  <c r="N93" i="6"/>
  <c r="L93" i="6"/>
  <c r="N147" i="6"/>
  <c r="M147" i="6"/>
  <c r="L147" i="6"/>
  <c r="O147" i="6"/>
  <c r="N220" i="6"/>
  <c r="O220" i="6"/>
  <c r="L220" i="6"/>
  <c r="M220" i="6"/>
  <c r="O279" i="6"/>
  <c r="L279" i="6"/>
  <c r="M279" i="6"/>
  <c r="N279" i="6"/>
  <c r="N367" i="6"/>
  <c r="O367" i="6"/>
  <c r="M367" i="6"/>
  <c r="L367" i="6"/>
  <c r="M445" i="6"/>
  <c r="O445" i="6"/>
  <c r="N445" i="6"/>
  <c r="L445" i="6"/>
  <c r="O701" i="6"/>
  <c r="N701" i="6"/>
  <c r="L701" i="6"/>
  <c r="M701" i="6"/>
  <c r="O64" i="6"/>
  <c r="N64" i="6"/>
  <c r="M64" i="6"/>
  <c r="L64" i="6"/>
  <c r="L401" i="6"/>
  <c r="N401" i="6"/>
  <c r="M401" i="6"/>
  <c r="O401" i="6"/>
  <c r="M32" i="6"/>
  <c r="L32" i="6"/>
  <c r="O32" i="6"/>
  <c r="N32" i="6"/>
  <c r="M83" i="6"/>
  <c r="L83" i="6"/>
  <c r="O83" i="6"/>
  <c r="N83" i="6"/>
  <c r="M139" i="6"/>
  <c r="L139" i="6"/>
  <c r="O139" i="6"/>
  <c r="N139" i="6"/>
  <c r="N204" i="6"/>
  <c r="L204" i="6"/>
  <c r="M204" i="6"/>
  <c r="O204" i="6"/>
  <c r="L344" i="6"/>
  <c r="O344" i="6"/>
  <c r="N344" i="6"/>
  <c r="M344" i="6"/>
  <c r="L454" i="6"/>
  <c r="O454" i="6"/>
  <c r="M454" i="6"/>
  <c r="N454" i="6"/>
  <c r="O586" i="6"/>
  <c r="N586" i="6"/>
  <c r="M586" i="6"/>
  <c r="L586" i="6"/>
  <c r="O933" i="6"/>
  <c r="N933" i="6"/>
  <c r="M933" i="6"/>
  <c r="L933" i="6"/>
  <c r="O45" i="6"/>
  <c r="L45" i="6"/>
  <c r="M45" i="6"/>
  <c r="N45" i="6"/>
  <c r="L99" i="6"/>
  <c r="N99" i="6"/>
  <c r="O99" i="6"/>
  <c r="M99" i="6"/>
  <c r="L160" i="6"/>
  <c r="N160" i="6"/>
  <c r="O160" i="6"/>
  <c r="M160" i="6"/>
  <c r="L222" i="6"/>
  <c r="N222" i="6"/>
  <c r="O222" i="6"/>
  <c r="M222" i="6"/>
  <c r="L288" i="6"/>
  <c r="N288" i="6"/>
  <c r="O288" i="6"/>
  <c r="M288" i="6"/>
  <c r="M348" i="6"/>
  <c r="L348" i="6"/>
  <c r="O348" i="6"/>
  <c r="N348" i="6"/>
  <c r="N406" i="6"/>
  <c r="L406" i="6"/>
  <c r="O406" i="6"/>
  <c r="M406" i="6"/>
  <c r="M437" i="6"/>
  <c r="L437" i="6"/>
  <c r="O437" i="6"/>
  <c r="N437" i="6"/>
  <c r="L510" i="6"/>
  <c r="O510" i="6"/>
  <c r="M510" i="6"/>
  <c r="N510" i="6"/>
  <c r="O41" i="6"/>
  <c r="N41" i="6"/>
  <c r="M41" i="6"/>
  <c r="L41" i="6"/>
  <c r="L59" i="6"/>
  <c r="O59" i="6"/>
  <c r="M59" i="6"/>
  <c r="N59" i="6"/>
  <c r="O123" i="6"/>
  <c r="N123" i="6"/>
  <c r="M123" i="6"/>
  <c r="L123" i="6"/>
  <c r="O189" i="6"/>
  <c r="N189" i="6"/>
  <c r="M189" i="6"/>
  <c r="L189" i="6"/>
  <c r="M233" i="6"/>
  <c r="O233" i="6"/>
  <c r="N233" i="6"/>
  <c r="L233" i="6"/>
  <c r="N306" i="6"/>
  <c r="O306" i="6"/>
  <c r="M306" i="6"/>
  <c r="L306" i="6"/>
  <c r="N363" i="6"/>
  <c r="O363" i="6"/>
  <c r="M363" i="6"/>
  <c r="L363" i="6"/>
  <c r="N398" i="6"/>
  <c r="M398" i="6"/>
  <c r="O398" i="6"/>
  <c r="L398" i="6"/>
  <c r="O448" i="6"/>
  <c r="N448" i="6"/>
  <c r="L448" i="6"/>
  <c r="M448" i="6"/>
  <c r="O820" i="6"/>
  <c r="L820" i="6"/>
  <c r="M820" i="6"/>
  <c r="N820" i="6"/>
  <c r="O535" i="6"/>
  <c r="N535" i="6"/>
  <c r="L535" i="6"/>
  <c r="M535" i="6"/>
  <c r="M577" i="6"/>
  <c r="O577" i="6"/>
  <c r="N577" i="6"/>
  <c r="L577" i="6"/>
  <c r="M641" i="6"/>
  <c r="O641" i="6"/>
  <c r="N641" i="6"/>
  <c r="L641" i="6"/>
  <c r="O700" i="6"/>
  <c r="N700" i="6"/>
  <c r="M700" i="6"/>
  <c r="L700" i="6"/>
  <c r="O764" i="6"/>
  <c r="N764" i="6"/>
  <c r="M764" i="6"/>
  <c r="L764" i="6"/>
  <c r="O828" i="6"/>
  <c r="N828" i="6"/>
  <c r="M828" i="6"/>
  <c r="L828" i="6"/>
  <c r="O887" i="6"/>
  <c r="N887" i="6"/>
  <c r="L887" i="6"/>
  <c r="M887" i="6"/>
  <c r="L955" i="6"/>
  <c r="O955" i="6"/>
  <c r="N955" i="6"/>
  <c r="M955" i="6"/>
  <c r="N1174" i="6"/>
  <c r="M1174" i="6"/>
  <c r="O1174" i="6"/>
  <c r="L1174" i="6"/>
  <c r="N584" i="6"/>
  <c r="O584" i="6"/>
  <c r="M584" i="6"/>
  <c r="L584" i="6"/>
  <c r="N648" i="6"/>
  <c r="O648" i="6"/>
  <c r="M648" i="6"/>
  <c r="L648" i="6"/>
  <c r="L698" i="6"/>
  <c r="N698" i="6"/>
  <c r="O698" i="6"/>
  <c r="M698" i="6"/>
  <c r="O762" i="6"/>
  <c r="N762" i="6"/>
  <c r="M762" i="6"/>
  <c r="L762" i="6"/>
  <c r="L826" i="6"/>
  <c r="N826" i="6"/>
  <c r="O826" i="6"/>
  <c r="M826" i="6"/>
  <c r="O890" i="6"/>
  <c r="N890" i="6"/>
  <c r="M890" i="6"/>
  <c r="L890" i="6"/>
  <c r="L963" i="6"/>
  <c r="O963" i="6"/>
  <c r="N963" i="6"/>
  <c r="M963" i="6"/>
  <c r="O504" i="6"/>
  <c r="M504" i="6"/>
  <c r="L504" i="6"/>
  <c r="N504" i="6"/>
  <c r="O563" i="6"/>
  <c r="N563" i="6"/>
  <c r="M563" i="6"/>
  <c r="L563" i="6"/>
  <c r="O627" i="6"/>
  <c r="N627" i="6"/>
  <c r="M627" i="6"/>
  <c r="L627" i="6"/>
  <c r="N688" i="6"/>
  <c r="O688" i="6"/>
  <c r="M688" i="6"/>
  <c r="L688" i="6"/>
  <c r="N752" i="6"/>
  <c r="O752" i="6"/>
  <c r="M752" i="6"/>
  <c r="L752" i="6"/>
  <c r="N816" i="6"/>
  <c r="O816" i="6"/>
  <c r="M816" i="6"/>
  <c r="L816" i="6"/>
  <c r="O885" i="6"/>
  <c r="N885" i="6"/>
  <c r="M885" i="6"/>
  <c r="L885" i="6"/>
  <c r="O953" i="6"/>
  <c r="N953" i="6"/>
  <c r="M953" i="6"/>
  <c r="L953" i="6"/>
  <c r="L1253" i="6"/>
  <c r="O1253" i="6"/>
  <c r="N1253" i="6"/>
  <c r="M1253" i="6"/>
  <c r="L522" i="6"/>
  <c r="N522" i="6"/>
  <c r="M522" i="6"/>
  <c r="O522" i="6"/>
  <c r="N600" i="6"/>
  <c r="O600" i="6"/>
  <c r="M600" i="6"/>
  <c r="L600" i="6"/>
  <c r="O682" i="6"/>
  <c r="N682" i="6"/>
  <c r="M682" i="6"/>
  <c r="L682" i="6"/>
  <c r="L746" i="6"/>
  <c r="N746" i="6"/>
  <c r="O746" i="6"/>
  <c r="M746" i="6"/>
  <c r="O810" i="6"/>
  <c r="N810" i="6"/>
  <c r="M810" i="6"/>
  <c r="L810" i="6"/>
  <c r="O906" i="6"/>
  <c r="N906" i="6"/>
  <c r="M906" i="6"/>
  <c r="L906" i="6"/>
  <c r="N976" i="6"/>
  <c r="O976" i="6"/>
  <c r="M976" i="6"/>
  <c r="L976" i="6"/>
  <c r="L1352" i="6"/>
  <c r="N1352" i="6"/>
  <c r="O1352" i="6"/>
  <c r="M1352" i="6"/>
  <c r="O567" i="6"/>
  <c r="N567" i="6"/>
  <c r="L567" i="6"/>
  <c r="M567" i="6"/>
  <c r="O631" i="6"/>
  <c r="N631" i="6"/>
  <c r="L631" i="6"/>
  <c r="M631" i="6"/>
  <c r="O677" i="6"/>
  <c r="N677" i="6"/>
  <c r="L677" i="6"/>
  <c r="M677" i="6"/>
  <c r="N736" i="6"/>
  <c r="O736" i="6"/>
  <c r="M736" i="6"/>
  <c r="L736" i="6"/>
  <c r="N800" i="6"/>
  <c r="O800" i="6"/>
  <c r="M800" i="6"/>
  <c r="L800" i="6"/>
  <c r="N864" i="6"/>
  <c r="O864" i="6"/>
  <c r="M864" i="6"/>
  <c r="L864" i="6"/>
  <c r="L907" i="6"/>
  <c r="N907" i="6"/>
  <c r="M907" i="6"/>
  <c r="O907" i="6"/>
  <c r="N1355" i="6"/>
  <c r="O1355" i="6"/>
  <c r="M1355" i="6"/>
  <c r="L1355" i="6"/>
  <c r="O520" i="6"/>
  <c r="M520" i="6"/>
  <c r="N520" i="6"/>
  <c r="L520" i="6"/>
  <c r="O588" i="6"/>
  <c r="M588" i="6"/>
  <c r="N588" i="6"/>
  <c r="L588" i="6"/>
  <c r="O660" i="6"/>
  <c r="L660" i="6"/>
  <c r="N660" i="6"/>
  <c r="M660" i="6"/>
  <c r="O725" i="6"/>
  <c r="L725" i="6"/>
  <c r="N725" i="6"/>
  <c r="M725" i="6"/>
  <c r="O8" i="6"/>
  <c r="L8" i="6"/>
  <c r="N8" i="6"/>
  <c r="M8" i="6"/>
  <c r="L72" i="6"/>
  <c r="O72" i="6"/>
  <c r="N72" i="6"/>
  <c r="M72" i="6"/>
  <c r="N156" i="6"/>
  <c r="O156" i="6"/>
  <c r="L156" i="6"/>
  <c r="M156" i="6"/>
  <c r="O215" i="6"/>
  <c r="L215" i="6"/>
  <c r="M215" i="6"/>
  <c r="N215" i="6"/>
  <c r="N284" i="6"/>
  <c r="O284" i="6"/>
  <c r="L284" i="6"/>
  <c r="M284" i="6"/>
  <c r="N355" i="6"/>
  <c r="L355" i="6"/>
  <c r="O355" i="6"/>
  <c r="M355" i="6"/>
  <c r="L417" i="6"/>
  <c r="M417" i="6"/>
  <c r="N417" i="6"/>
  <c r="O417" i="6"/>
  <c r="L486" i="6"/>
  <c r="O486" i="6"/>
  <c r="M486" i="6"/>
  <c r="N486" i="6"/>
  <c r="L30" i="6"/>
  <c r="N30" i="6"/>
  <c r="O30" i="6"/>
  <c r="M30" i="6"/>
  <c r="O269" i="6"/>
  <c r="N269" i="6"/>
  <c r="L269" i="6"/>
  <c r="M269" i="6"/>
  <c r="O715" i="6"/>
  <c r="N715" i="6"/>
  <c r="M715" i="6"/>
  <c r="L715" i="6"/>
  <c r="O56" i="6"/>
  <c r="N56" i="6"/>
  <c r="M56" i="6"/>
  <c r="L56" i="6"/>
  <c r="O138" i="6"/>
  <c r="M138" i="6"/>
  <c r="L138" i="6"/>
  <c r="N138" i="6"/>
  <c r="O183" i="6"/>
  <c r="L183" i="6"/>
  <c r="M183" i="6"/>
  <c r="N183" i="6"/>
  <c r="O253" i="6"/>
  <c r="N253" i="6"/>
  <c r="L253" i="6"/>
  <c r="M253" i="6"/>
  <c r="L318" i="6"/>
  <c r="N318" i="6"/>
  <c r="O318" i="6"/>
  <c r="M318" i="6"/>
  <c r="O381" i="6"/>
  <c r="N381" i="6"/>
  <c r="M381" i="6"/>
  <c r="L381" i="6"/>
  <c r="N438" i="6"/>
  <c r="O438" i="6"/>
  <c r="M438" i="6"/>
  <c r="L438" i="6"/>
  <c r="M513" i="6"/>
  <c r="N513" i="6"/>
  <c r="L513" i="6"/>
  <c r="O513" i="6"/>
  <c r="O18" i="6"/>
  <c r="M18" i="6"/>
  <c r="L18" i="6"/>
  <c r="N18" i="6"/>
  <c r="O317" i="6"/>
  <c r="N317" i="6"/>
  <c r="L317" i="6"/>
  <c r="M317" i="6"/>
  <c r="O25" i="6"/>
  <c r="N25" i="6"/>
  <c r="M25" i="6"/>
  <c r="L25" i="6"/>
  <c r="O85" i="6"/>
  <c r="M85" i="6"/>
  <c r="N85" i="6"/>
  <c r="L85" i="6"/>
  <c r="O141" i="6"/>
  <c r="N141" i="6"/>
  <c r="L141" i="6"/>
  <c r="M141" i="6"/>
  <c r="N226" i="6"/>
  <c r="O226" i="6"/>
  <c r="M226" i="6"/>
  <c r="L226" i="6"/>
  <c r="M273" i="6"/>
  <c r="O273" i="6"/>
  <c r="N273" i="6"/>
  <c r="L273" i="6"/>
  <c r="M305" i="6"/>
  <c r="O305" i="6"/>
  <c r="N305" i="6"/>
  <c r="L305" i="6"/>
  <c r="M337" i="6"/>
  <c r="O337" i="6"/>
  <c r="N337" i="6"/>
  <c r="L337" i="6"/>
  <c r="M386" i="6"/>
  <c r="L386" i="6"/>
  <c r="O386" i="6"/>
  <c r="N386" i="6"/>
  <c r="M436" i="6"/>
  <c r="O436" i="6"/>
  <c r="N436" i="6"/>
  <c r="L436" i="6"/>
  <c r="O580" i="6"/>
  <c r="N580" i="6"/>
  <c r="M580" i="6"/>
  <c r="L580" i="6"/>
  <c r="N952" i="6"/>
  <c r="O952" i="6"/>
  <c r="M952" i="6"/>
  <c r="L952" i="6"/>
  <c r="O309" i="6"/>
  <c r="M309" i="6"/>
  <c r="N309" i="6"/>
  <c r="L309" i="6"/>
  <c r="L19" i="6"/>
  <c r="O19" i="6"/>
  <c r="N19" i="6"/>
  <c r="M19" i="6"/>
  <c r="L86" i="6"/>
  <c r="N86" i="6"/>
  <c r="M86" i="6"/>
  <c r="O86" i="6"/>
  <c r="L142" i="6"/>
  <c r="N142" i="6"/>
  <c r="O142" i="6"/>
  <c r="M142" i="6"/>
  <c r="N212" i="6"/>
  <c r="L212" i="6"/>
  <c r="M212" i="6"/>
  <c r="O212" i="6"/>
  <c r="O271" i="6"/>
  <c r="L271" i="6"/>
  <c r="M271" i="6"/>
  <c r="N271" i="6"/>
  <c r="O335" i="6"/>
  <c r="L335" i="6"/>
  <c r="M335" i="6"/>
  <c r="N335" i="6"/>
  <c r="L433" i="6"/>
  <c r="N433" i="6"/>
  <c r="M433" i="6"/>
  <c r="O433" i="6"/>
  <c r="N608" i="6"/>
  <c r="O608" i="6"/>
  <c r="M608" i="6"/>
  <c r="L608" i="6"/>
  <c r="O21" i="6"/>
  <c r="M21" i="6"/>
  <c r="N21" i="6"/>
  <c r="L21" i="6"/>
  <c r="O333" i="6"/>
  <c r="N333" i="6"/>
  <c r="L333" i="6"/>
  <c r="M333" i="6"/>
  <c r="O15" i="6"/>
  <c r="L15" i="6"/>
  <c r="M15" i="6"/>
  <c r="N15" i="6"/>
  <c r="O79" i="6"/>
  <c r="L79" i="6"/>
  <c r="M79" i="6"/>
  <c r="N79" i="6"/>
  <c r="L134" i="6"/>
  <c r="N134" i="6"/>
  <c r="O134" i="6"/>
  <c r="M134" i="6"/>
  <c r="O202" i="6"/>
  <c r="M202" i="6"/>
  <c r="L202" i="6"/>
  <c r="N202" i="6"/>
  <c r="O255" i="6"/>
  <c r="L255" i="6"/>
  <c r="N255" i="6"/>
  <c r="M255" i="6"/>
  <c r="N403" i="6"/>
  <c r="O403" i="6"/>
  <c r="M403" i="6"/>
  <c r="L403" i="6"/>
  <c r="O538" i="6"/>
  <c r="M538" i="6"/>
  <c r="N538" i="6"/>
  <c r="L538" i="6"/>
  <c r="O908" i="6"/>
  <c r="M908" i="6"/>
  <c r="N908" i="6"/>
  <c r="L908" i="6"/>
  <c r="O42" i="6"/>
  <c r="L42" i="6"/>
  <c r="M42" i="6"/>
  <c r="N42" i="6"/>
  <c r="L97" i="6"/>
  <c r="N97" i="6"/>
  <c r="O97" i="6"/>
  <c r="M97" i="6"/>
  <c r="O143" i="6"/>
  <c r="L143" i="6"/>
  <c r="N143" i="6"/>
  <c r="M143" i="6"/>
  <c r="L214" i="6"/>
  <c r="N214" i="6"/>
  <c r="M214" i="6"/>
  <c r="O214" i="6"/>
  <c r="L280" i="6"/>
  <c r="N280" i="6"/>
  <c r="O280" i="6"/>
  <c r="M280" i="6"/>
  <c r="N342" i="6"/>
  <c r="L342" i="6"/>
  <c r="O342" i="6"/>
  <c r="M342" i="6"/>
  <c r="M404" i="6"/>
  <c r="N404" i="6"/>
  <c r="O404" i="6"/>
  <c r="L404" i="6"/>
  <c r="O424" i="6"/>
  <c r="N424" i="6"/>
  <c r="L424" i="6"/>
  <c r="M424" i="6"/>
  <c r="O490" i="6"/>
  <c r="N490" i="6"/>
  <c r="L490" i="6"/>
  <c r="M490" i="6"/>
  <c r="O1247" i="6"/>
  <c r="N1247" i="6"/>
  <c r="M1247" i="6"/>
  <c r="L1247" i="6"/>
  <c r="O57" i="6"/>
  <c r="M57" i="6"/>
  <c r="N57" i="6"/>
  <c r="L57" i="6"/>
  <c r="L118" i="6"/>
  <c r="N118" i="6"/>
  <c r="M118" i="6"/>
  <c r="O118" i="6"/>
  <c r="O181" i="6"/>
  <c r="M181" i="6"/>
  <c r="L181" i="6"/>
  <c r="N181" i="6"/>
  <c r="O227" i="6"/>
  <c r="N227" i="6"/>
  <c r="M227" i="6"/>
  <c r="L227" i="6"/>
  <c r="N298" i="6"/>
  <c r="O298" i="6"/>
  <c r="M298" i="6"/>
  <c r="L298" i="6"/>
  <c r="N359" i="6"/>
  <c r="O359" i="6"/>
  <c r="M359" i="6"/>
  <c r="L359" i="6"/>
  <c r="M396" i="6"/>
  <c r="O396" i="6"/>
  <c r="N396" i="6"/>
  <c r="L396" i="6"/>
  <c r="O443" i="6"/>
  <c r="N443" i="6"/>
  <c r="L443" i="6"/>
  <c r="M443" i="6"/>
  <c r="M617" i="6"/>
  <c r="O617" i="6"/>
  <c r="N617" i="6"/>
  <c r="L617" i="6"/>
  <c r="N532" i="6"/>
  <c r="O532" i="6"/>
  <c r="L532" i="6"/>
  <c r="M532" i="6"/>
  <c r="M574" i="6"/>
  <c r="O574" i="6"/>
  <c r="L574" i="6"/>
  <c r="N574" i="6"/>
  <c r="M638" i="6"/>
  <c r="O638" i="6"/>
  <c r="L638" i="6"/>
  <c r="N638" i="6"/>
  <c r="O687" i="6"/>
  <c r="N687" i="6"/>
  <c r="L687" i="6"/>
  <c r="M687" i="6"/>
  <c r="O751" i="6"/>
  <c r="N751" i="6"/>
  <c r="L751" i="6"/>
  <c r="M751" i="6"/>
  <c r="O815" i="6"/>
  <c r="N815" i="6"/>
  <c r="L815" i="6"/>
  <c r="M815" i="6"/>
  <c r="O881" i="6"/>
  <c r="N881" i="6"/>
  <c r="M881" i="6"/>
  <c r="L881" i="6"/>
  <c r="O945" i="6"/>
  <c r="N945" i="6"/>
  <c r="M945" i="6"/>
  <c r="L945" i="6"/>
  <c r="O1106" i="6"/>
  <c r="N1106" i="6"/>
  <c r="M1106" i="6"/>
  <c r="L1106" i="6"/>
  <c r="O581" i="6"/>
  <c r="N581" i="6"/>
  <c r="L581" i="6"/>
  <c r="M581" i="6"/>
  <c r="O645" i="6"/>
  <c r="N645" i="6"/>
  <c r="L645" i="6"/>
  <c r="M645" i="6"/>
  <c r="N696" i="6"/>
  <c r="O696" i="6"/>
  <c r="M696" i="6"/>
  <c r="L696" i="6"/>
  <c r="N760" i="6"/>
  <c r="O760" i="6"/>
  <c r="M760" i="6"/>
  <c r="L760" i="6"/>
  <c r="N824" i="6"/>
  <c r="O824" i="6"/>
  <c r="M824" i="6"/>
  <c r="L824" i="6"/>
  <c r="O884" i="6"/>
  <c r="L884" i="6"/>
  <c r="M884" i="6"/>
  <c r="N884" i="6"/>
  <c r="O948" i="6"/>
  <c r="L948" i="6"/>
  <c r="M948" i="6"/>
  <c r="N948" i="6"/>
  <c r="O499" i="6"/>
  <c r="N499" i="6"/>
  <c r="L499" i="6"/>
  <c r="M499" i="6"/>
  <c r="N560" i="6"/>
  <c r="O560" i="6"/>
  <c r="M560" i="6"/>
  <c r="L560" i="6"/>
  <c r="N624" i="6"/>
  <c r="O624" i="6"/>
  <c r="M624" i="6"/>
  <c r="L624" i="6"/>
  <c r="O685" i="6"/>
  <c r="N685" i="6"/>
  <c r="L685" i="6"/>
  <c r="M685" i="6"/>
  <c r="O749" i="6"/>
  <c r="N749" i="6"/>
  <c r="L749" i="6"/>
  <c r="M749" i="6"/>
  <c r="O813" i="6"/>
  <c r="N813" i="6"/>
  <c r="L813" i="6"/>
  <c r="M813" i="6"/>
  <c r="O879" i="6"/>
  <c r="N879" i="6"/>
  <c r="L879" i="6"/>
  <c r="M879" i="6"/>
  <c r="O943" i="6"/>
  <c r="N943" i="6"/>
  <c r="L943" i="6"/>
  <c r="M943" i="6"/>
  <c r="N1206" i="6"/>
  <c r="M1206" i="6"/>
  <c r="O1206" i="6"/>
  <c r="L1206" i="6"/>
  <c r="O517" i="6"/>
  <c r="N517" i="6"/>
  <c r="L517" i="6"/>
  <c r="M517" i="6"/>
  <c r="O597" i="6"/>
  <c r="N597" i="6"/>
  <c r="L597" i="6"/>
  <c r="M597" i="6"/>
  <c r="O676" i="6"/>
  <c r="N676" i="6"/>
  <c r="M676" i="6"/>
  <c r="L676" i="6"/>
  <c r="N744" i="6"/>
  <c r="O744" i="6"/>
  <c r="M744" i="6"/>
  <c r="L744" i="6"/>
  <c r="N808" i="6"/>
  <c r="O808" i="6"/>
  <c r="M808" i="6"/>
  <c r="L808" i="6"/>
  <c r="O900" i="6"/>
  <c r="N900" i="6"/>
  <c r="M900" i="6"/>
  <c r="L900" i="6"/>
  <c r="O956" i="6"/>
  <c r="N956" i="6"/>
  <c r="M956" i="6"/>
  <c r="L956" i="6"/>
  <c r="M1327" i="6"/>
  <c r="L1327" i="6"/>
  <c r="O1327" i="6"/>
  <c r="N1327" i="6"/>
  <c r="O554" i="6"/>
  <c r="N554" i="6"/>
  <c r="L554" i="6"/>
  <c r="M554" i="6"/>
  <c r="N618" i="6"/>
  <c r="M618" i="6"/>
  <c r="L618" i="6"/>
  <c r="O618" i="6"/>
  <c r="O668" i="6"/>
  <c r="N668" i="6"/>
  <c r="L668" i="6"/>
  <c r="M668" i="6"/>
  <c r="O733" i="6"/>
  <c r="N733" i="6"/>
  <c r="L733" i="6"/>
  <c r="M733" i="6"/>
  <c r="O797" i="6"/>
  <c r="N797" i="6"/>
  <c r="L797" i="6"/>
  <c r="M797" i="6"/>
  <c r="O861" i="6"/>
  <c r="N861" i="6"/>
  <c r="L861" i="6"/>
  <c r="M861" i="6"/>
  <c r="N904" i="6"/>
  <c r="O904" i="6"/>
  <c r="M904" i="6"/>
  <c r="L904" i="6"/>
  <c r="L1189" i="6"/>
  <c r="O1189" i="6"/>
  <c r="N1189" i="6"/>
  <c r="M1189" i="6"/>
  <c r="O515" i="6"/>
  <c r="L515" i="6"/>
  <c r="N515" i="6"/>
  <c r="M515" i="6"/>
  <c r="M561" i="6"/>
  <c r="L561" i="6"/>
  <c r="N561" i="6"/>
  <c r="O561" i="6"/>
  <c r="M625" i="6"/>
  <c r="L625" i="6"/>
  <c r="N625" i="6"/>
  <c r="O625" i="6"/>
  <c r="O716" i="6"/>
  <c r="M716" i="6"/>
  <c r="N716" i="6"/>
  <c r="L716" i="6"/>
  <c r="O780" i="6"/>
  <c r="M780" i="6"/>
  <c r="N780" i="6"/>
  <c r="L780" i="6"/>
  <c r="O844" i="6"/>
  <c r="M844" i="6"/>
  <c r="N844" i="6"/>
  <c r="L844" i="6"/>
  <c r="O916" i="6"/>
  <c r="L916" i="6"/>
  <c r="N916" i="6"/>
  <c r="M916" i="6"/>
  <c r="O970" i="6"/>
  <c r="N970" i="6"/>
  <c r="M970" i="6"/>
  <c r="L970" i="6"/>
  <c r="N1333" i="6"/>
  <c r="O1333" i="6"/>
  <c r="M1333" i="6"/>
  <c r="L1333" i="6"/>
  <c r="O546" i="6"/>
  <c r="N546" i="6"/>
  <c r="M546" i="6"/>
  <c r="L546" i="6"/>
  <c r="M598" i="6"/>
  <c r="O598" i="6"/>
  <c r="N598" i="6"/>
  <c r="L598" i="6"/>
  <c r="L666" i="6"/>
  <c r="N666" i="6"/>
  <c r="O666" i="6"/>
  <c r="M666" i="6"/>
  <c r="M742" i="6"/>
  <c r="O742" i="6"/>
  <c r="L742" i="6"/>
  <c r="N742" i="6"/>
  <c r="M806" i="6"/>
  <c r="O806" i="6"/>
  <c r="L806" i="6"/>
  <c r="N806" i="6"/>
  <c r="O871" i="6"/>
  <c r="L871" i="6"/>
  <c r="N871" i="6"/>
  <c r="M871" i="6"/>
  <c r="L923" i="6"/>
  <c r="O923" i="6"/>
  <c r="M923" i="6"/>
  <c r="N923" i="6"/>
  <c r="O1266" i="6"/>
  <c r="N1266" i="6"/>
  <c r="M1266" i="6"/>
  <c r="L1266" i="6"/>
  <c r="L1050" i="6"/>
  <c r="N1050" i="6"/>
  <c r="O1050" i="6"/>
  <c r="M1050" i="6"/>
  <c r="O1120" i="6"/>
  <c r="N1120" i="6"/>
  <c r="L1120" i="6"/>
  <c r="M1120" i="6"/>
  <c r="L1160" i="6"/>
  <c r="N1160" i="6"/>
  <c r="O1160" i="6"/>
  <c r="M1160" i="6"/>
  <c r="L1224" i="6"/>
  <c r="N1224" i="6"/>
  <c r="O1224" i="6"/>
  <c r="M1224" i="6"/>
  <c r="L1288" i="6"/>
  <c r="N1288" i="6"/>
  <c r="O1288" i="6"/>
  <c r="M1288" i="6"/>
  <c r="O1351" i="6"/>
  <c r="M1351" i="6"/>
  <c r="N1351" i="6"/>
  <c r="L1351" i="6"/>
  <c r="N1420" i="6"/>
  <c r="O1420" i="6"/>
  <c r="L1420" i="6"/>
  <c r="M1420" i="6"/>
  <c r="O1731" i="6"/>
  <c r="M1731" i="6"/>
  <c r="N1731" i="6"/>
  <c r="L1731" i="6"/>
  <c r="M1054" i="6"/>
  <c r="O1054" i="6"/>
  <c r="L1054" i="6"/>
  <c r="N1054" i="6"/>
  <c r="O1111" i="6"/>
  <c r="N1111" i="6"/>
  <c r="M1111" i="6"/>
  <c r="L1111" i="6"/>
  <c r="O1161" i="6"/>
  <c r="M1161" i="6"/>
  <c r="N1161" i="6"/>
  <c r="L1161" i="6"/>
  <c r="O1225" i="6"/>
  <c r="M1225" i="6"/>
  <c r="L1225" i="6"/>
  <c r="N1225" i="6"/>
  <c r="O1289" i="6"/>
  <c r="M1289" i="6"/>
  <c r="N1289" i="6"/>
  <c r="L1289" i="6"/>
  <c r="O1338" i="6"/>
  <c r="N1338" i="6"/>
  <c r="M1338" i="6"/>
  <c r="L1338" i="6"/>
  <c r="O1657" i="6"/>
  <c r="N1657" i="6"/>
  <c r="L1657" i="6"/>
  <c r="M1657" i="6"/>
  <c r="O989" i="6"/>
  <c r="N989" i="6"/>
  <c r="M989" i="6"/>
  <c r="L989" i="6"/>
  <c r="O1049" i="6"/>
  <c r="N1049" i="6"/>
  <c r="M1049" i="6"/>
  <c r="L1049" i="6"/>
  <c r="N1115" i="6"/>
  <c r="O1115" i="6"/>
  <c r="M1115" i="6"/>
  <c r="L1115" i="6"/>
  <c r="N1198" i="6"/>
  <c r="M1198" i="6"/>
  <c r="L1198" i="6"/>
  <c r="O1198" i="6"/>
  <c r="N1262" i="6"/>
  <c r="M1262" i="6"/>
  <c r="L1262" i="6"/>
  <c r="O1262" i="6"/>
  <c r="N1340" i="6"/>
  <c r="O1340" i="6"/>
  <c r="L1340" i="6"/>
  <c r="M1340" i="6"/>
  <c r="N1412" i="6"/>
  <c r="O1412" i="6"/>
  <c r="M1412" i="6"/>
  <c r="L1412" i="6"/>
  <c r="L1770" i="6"/>
  <c r="O1770" i="6"/>
  <c r="N1770" i="6"/>
  <c r="M1770" i="6"/>
  <c r="N1000" i="6"/>
  <c r="O1000" i="6"/>
  <c r="M1000" i="6"/>
  <c r="L1000" i="6"/>
  <c r="N1041" i="6"/>
  <c r="M1041" i="6"/>
  <c r="L1041" i="6"/>
  <c r="O1041" i="6"/>
  <c r="N1105" i="6"/>
  <c r="M1105" i="6"/>
  <c r="L1105" i="6"/>
  <c r="O1105" i="6"/>
  <c r="N1147" i="6"/>
  <c r="O1147" i="6"/>
  <c r="M1147" i="6"/>
  <c r="L1147" i="6"/>
  <c r="N1211" i="6"/>
  <c r="O1211" i="6"/>
  <c r="M1211" i="6"/>
  <c r="L1211" i="6"/>
  <c r="N1275" i="6"/>
  <c r="O1275" i="6"/>
  <c r="M1275" i="6"/>
  <c r="L1275" i="6"/>
  <c r="L1344" i="6"/>
  <c r="N1344" i="6"/>
  <c r="M1344" i="6"/>
  <c r="O1344" i="6"/>
  <c r="O1636" i="6"/>
  <c r="M1636" i="6"/>
  <c r="N1636" i="6"/>
  <c r="L1636" i="6"/>
  <c r="M971" i="6"/>
  <c r="L971" i="6"/>
  <c r="N971" i="6"/>
  <c r="O971" i="6"/>
  <c r="M1033" i="6"/>
  <c r="L1033" i="6"/>
  <c r="N1033" i="6"/>
  <c r="O1033" i="6"/>
  <c r="M1097" i="6"/>
  <c r="L1097" i="6"/>
  <c r="N1097" i="6"/>
  <c r="O1097" i="6"/>
  <c r="M1186" i="6"/>
  <c r="L1186" i="6"/>
  <c r="N1186" i="6"/>
  <c r="O1186" i="6"/>
  <c r="M1250" i="6"/>
  <c r="L1250" i="6"/>
  <c r="N1250" i="6"/>
  <c r="O1250" i="6"/>
  <c r="O1305" i="6"/>
  <c r="L1305" i="6"/>
  <c r="M1305" i="6"/>
  <c r="N1305" i="6"/>
  <c r="O1369" i="6"/>
  <c r="L1369" i="6"/>
  <c r="M1369" i="6"/>
  <c r="N1369" i="6"/>
  <c r="N1526" i="6"/>
  <c r="M1526" i="6"/>
  <c r="O1526" i="6"/>
  <c r="L1526" i="6"/>
  <c r="O875" i="6"/>
  <c r="N875" i="6"/>
  <c r="M875" i="6"/>
  <c r="L875" i="6"/>
  <c r="M1075" i="6"/>
  <c r="L1075" i="6"/>
  <c r="N1075" i="6"/>
  <c r="O1075" i="6"/>
  <c r="L1136" i="6"/>
  <c r="N1136" i="6"/>
  <c r="M1136" i="6"/>
  <c r="O1136" i="6"/>
  <c r="N1188" i="6"/>
  <c r="L1188" i="6"/>
  <c r="O1188" i="6"/>
  <c r="M1188" i="6"/>
  <c r="N1252" i="6"/>
  <c r="L1252" i="6"/>
  <c r="O1252" i="6"/>
  <c r="M1252" i="6"/>
  <c r="N1332" i="6"/>
  <c r="L1332" i="6"/>
  <c r="O1332" i="6"/>
  <c r="M1332" i="6"/>
  <c r="N1405" i="6"/>
  <c r="M1405" i="6"/>
  <c r="O1405" i="6"/>
  <c r="L1405" i="6"/>
  <c r="O1839" i="6"/>
  <c r="L1839" i="6"/>
  <c r="N1839" i="6"/>
  <c r="M1839" i="6"/>
  <c r="M998" i="6"/>
  <c r="O998" i="6"/>
  <c r="L998" i="6"/>
  <c r="N998" i="6"/>
  <c r="O1045" i="6"/>
  <c r="N1045" i="6"/>
  <c r="L1045" i="6"/>
  <c r="M1045" i="6"/>
  <c r="L1116" i="6"/>
  <c r="O1116" i="6"/>
  <c r="M1116" i="6"/>
  <c r="N1116" i="6"/>
  <c r="L1197" i="6"/>
  <c r="O1197" i="6"/>
  <c r="M1197" i="6"/>
  <c r="N1197" i="6"/>
  <c r="L1261" i="6"/>
  <c r="O1261" i="6"/>
  <c r="M1261" i="6"/>
  <c r="N1261" i="6"/>
  <c r="O1321" i="6"/>
  <c r="N1321" i="6"/>
  <c r="M1321" i="6"/>
  <c r="L1321" i="6"/>
  <c r="M1386" i="6"/>
  <c r="O1386" i="6"/>
  <c r="L1386" i="6"/>
  <c r="N1386" i="6"/>
  <c r="N1387" i="6"/>
  <c r="M1387" i="6"/>
  <c r="O1387" i="6"/>
  <c r="L1387" i="6"/>
  <c r="O1482" i="6"/>
  <c r="N1482" i="6"/>
  <c r="M1482" i="6"/>
  <c r="L1482" i="6"/>
  <c r="O1553" i="6"/>
  <c r="N1553" i="6"/>
  <c r="L1553" i="6"/>
  <c r="M1553" i="6"/>
  <c r="N1633" i="6"/>
  <c r="M1633" i="6"/>
  <c r="O1633" i="6"/>
  <c r="L1633" i="6"/>
  <c r="O1694" i="6"/>
  <c r="N1694" i="6"/>
  <c r="M1694" i="6"/>
  <c r="L1694" i="6"/>
  <c r="L1759" i="6"/>
  <c r="O1759" i="6"/>
  <c r="N1759" i="6"/>
  <c r="M1759" i="6"/>
  <c r="N1801" i="6"/>
  <c r="M1801" i="6"/>
  <c r="O1801" i="6"/>
  <c r="L1801" i="6"/>
  <c r="M1925" i="6"/>
  <c r="O1925" i="6"/>
  <c r="N1925" i="6"/>
  <c r="L1925" i="6"/>
  <c r="N1403" i="6"/>
  <c r="O1403" i="6"/>
  <c r="M1403" i="6"/>
  <c r="L1403" i="6"/>
  <c r="N1478" i="6"/>
  <c r="M1478" i="6"/>
  <c r="L1478" i="6"/>
  <c r="O1478" i="6"/>
  <c r="O1545" i="6"/>
  <c r="M1545" i="6"/>
  <c r="N1545" i="6"/>
  <c r="L1545" i="6"/>
  <c r="O1615" i="6"/>
  <c r="N1615" i="6"/>
  <c r="M1615" i="6"/>
  <c r="L1615" i="6"/>
  <c r="N1712" i="6"/>
  <c r="O1712" i="6"/>
  <c r="L1712" i="6"/>
  <c r="M1712" i="6"/>
  <c r="O1814" i="6"/>
  <c r="M1814" i="6"/>
  <c r="L1814" i="6"/>
  <c r="N1814" i="6"/>
  <c r="M2093" i="6"/>
  <c r="O2093" i="6"/>
  <c r="N2093" i="6"/>
  <c r="L2093" i="6"/>
  <c r="O1433" i="6"/>
  <c r="L1433" i="6"/>
  <c r="M1433" i="6"/>
  <c r="N1433" i="6"/>
  <c r="N1509" i="6"/>
  <c r="O1509" i="6"/>
  <c r="M1509" i="6"/>
  <c r="L1509" i="6"/>
  <c r="O1578" i="6"/>
  <c r="N1578" i="6"/>
  <c r="M1578" i="6"/>
  <c r="L1578" i="6"/>
  <c r="M1627" i="6"/>
  <c r="O1627" i="6"/>
  <c r="L1627" i="6"/>
  <c r="N1627" i="6"/>
  <c r="O1678" i="6"/>
  <c r="L1678" i="6"/>
  <c r="M1678" i="6"/>
  <c r="N1678" i="6"/>
  <c r="M1725" i="6"/>
  <c r="O1725" i="6"/>
  <c r="L1725" i="6"/>
  <c r="N1725" i="6"/>
  <c r="N1784" i="6"/>
  <c r="O1784" i="6"/>
  <c r="L1784" i="6"/>
  <c r="M1784" i="6"/>
  <c r="O1910" i="6"/>
  <c r="M1910" i="6"/>
  <c r="L1910" i="6"/>
  <c r="N1910" i="6"/>
  <c r="O1391" i="6"/>
  <c r="N1391" i="6"/>
  <c r="L1391" i="6"/>
  <c r="M1391" i="6"/>
  <c r="N1466" i="6"/>
  <c r="M1466" i="6"/>
  <c r="L1466" i="6"/>
  <c r="O1466" i="6"/>
  <c r="N1514" i="6"/>
  <c r="M1514" i="6"/>
  <c r="L1514" i="6"/>
  <c r="O1514" i="6"/>
  <c r="N1565" i="6"/>
  <c r="O1565" i="6"/>
  <c r="M1565" i="6"/>
  <c r="L1565" i="6"/>
  <c r="N1648" i="6"/>
  <c r="O1648" i="6"/>
  <c r="L1648" i="6"/>
  <c r="M1648" i="6"/>
  <c r="O1699" i="6"/>
  <c r="M1699" i="6"/>
  <c r="L1699" i="6"/>
  <c r="N1699" i="6"/>
  <c r="O1763" i="6"/>
  <c r="L1763" i="6"/>
  <c r="M1763" i="6"/>
  <c r="N1763" i="6"/>
  <c r="O1822" i="6"/>
  <c r="N1822" i="6"/>
  <c r="M1822" i="6"/>
  <c r="L1822" i="6"/>
  <c r="O2054" i="6"/>
  <c r="L2054" i="6"/>
  <c r="N2054" i="6"/>
  <c r="M2054" i="6"/>
  <c r="O1425" i="6"/>
  <c r="N1425" i="6"/>
  <c r="L1425" i="6"/>
  <c r="M1425" i="6"/>
  <c r="M1483" i="6"/>
  <c r="O1483" i="6"/>
  <c r="L1483" i="6"/>
  <c r="N1483" i="6"/>
  <c r="M1570" i="6"/>
  <c r="L1570" i="6"/>
  <c r="N1570" i="6"/>
  <c r="O1570" i="6"/>
  <c r="O1625" i="6"/>
  <c r="M1625" i="6"/>
  <c r="L1625" i="6"/>
  <c r="N1625" i="6"/>
  <c r="N1713" i="6"/>
  <c r="M1713" i="6"/>
  <c r="L1713" i="6"/>
  <c r="O1713" i="6"/>
  <c r="L1786" i="6"/>
  <c r="N1786" i="6"/>
  <c r="M1786" i="6"/>
  <c r="O1786" i="6"/>
  <c r="M1829" i="6"/>
  <c r="O1829" i="6"/>
  <c r="N1829" i="6"/>
  <c r="L1829" i="6"/>
  <c r="L2319" i="6"/>
  <c r="O2319" i="6"/>
  <c r="M2319" i="6"/>
  <c r="N2319" i="6"/>
  <c r="O1495" i="6"/>
  <c r="M1495" i="6"/>
  <c r="L1495" i="6"/>
  <c r="N1495" i="6"/>
  <c r="L1552" i="6"/>
  <c r="N1552" i="6"/>
  <c r="M1552" i="6"/>
  <c r="O1552" i="6"/>
  <c r="O1609" i="6"/>
  <c r="M1609" i="6"/>
  <c r="L1609" i="6"/>
  <c r="N1609" i="6"/>
  <c r="L1642" i="6"/>
  <c r="M1642" i="6"/>
  <c r="N1642" i="6"/>
  <c r="O1642" i="6"/>
  <c r="M1693" i="6"/>
  <c r="O1693" i="6"/>
  <c r="L1693" i="6"/>
  <c r="N1693" i="6"/>
  <c r="M1733" i="6"/>
  <c r="O1733" i="6"/>
  <c r="L1733" i="6"/>
  <c r="N1733" i="6"/>
  <c r="O1804" i="6"/>
  <c r="L1804" i="6"/>
  <c r="M1804" i="6"/>
  <c r="N1804" i="6"/>
  <c r="O1967" i="6"/>
  <c r="N1967" i="6"/>
  <c r="M1967" i="6"/>
  <c r="L1967" i="6"/>
  <c r="N1398" i="6"/>
  <c r="M1398" i="6"/>
  <c r="O1398" i="6"/>
  <c r="L1398" i="6"/>
  <c r="N1445" i="6"/>
  <c r="M1445" i="6"/>
  <c r="O1445" i="6"/>
  <c r="L1445" i="6"/>
  <c r="L1496" i="6"/>
  <c r="N1496" i="6"/>
  <c r="M1496" i="6"/>
  <c r="O1496" i="6"/>
  <c r="O1562" i="6"/>
  <c r="N1562" i="6"/>
  <c r="L1562" i="6"/>
  <c r="M1562" i="6"/>
  <c r="O1610" i="6"/>
  <c r="N1610" i="6"/>
  <c r="L1610" i="6"/>
  <c r="M1610" i="6"/>
  <c r="N1704" i="6"/>
  <c r="L1704" i="6"/>
  <c r="O1704" i="6"/>
  <c r="M1704" i="6"/>
  <c r="O1790" i="6"/>
  <c r="M1790" i="6"/>
  <c r="N1790" i="6"/>
  <c r="L1790" i="6"/>
  <c r="O1969" i="6"/>
  <c r="N1969" i="6"/>
  <c r="M1969" i="6"/>
  <c r="L1969" i="6"/>
  <c r="O1883" i="6"/>
  <c r="M1883" i="6"/>
  <c r="L1883" i="6"/>
  <c r="N1883" i="6"/>
  <c r="O1939" i="6"/>
  <c r="L1939" i="6"/>
  <c r="N1939" i="6"/>
  <c r="M1939" i="6"/>
  <c r="O1999" i="6"/>
  <c r="N1999" i="6"/>
  <c r="M1999" i="6"/>
  <c r="L1999" i="6"/>
  <c r="O2067" i="6"/>
  <c r="L2067" i="6"/>
  <c r="N2067" i="6"/>
  <c r="M2067" i="6"/>
  <c r="O2132" i="6"/>
  <c r="N2132" i="6"/>
  <c r="M2132" i="6"/>
  <c r="L2132" i="6"/>
  <c r="L2199" i="6"/>
  <c r="O2199" i="6"/>
  <c r="M2199" i="6"/>
  <c r="N2199" i="6"/>
  <c r="L2239" i="6"/>
  <c r="M2239" i="6"/>
  <c r="O2239" i="6"/>
  <c r="N2239" i="6"/>
  <c r="O1879" i="6"/>
  <c r="N1879" i="6"/>
  <c r="M1879" i="6"/>
  <c r="L1879" i="6"/>
  <c r="O1958" i="6"/>
  <c r="L1958" i="6"/>
  <c r="N1958" i="6"/>
  <c r="M1958" i="6"/>
  <c r="O2019" i="6"/>
  <c r="M2019" i="6"/>
  <c r="L2019" i="6"/>
  <c r="N2019" i="6"/>
  <c r="L2082" i="6"/>
  <c r="O2082" i="6"/>
  <c r="N2082" i="6"/>
  <c r="M2082" i="6"/>
  <c r="O2166" i="6"/>
  <c r="N2166" i="6"/>
  <c r="M2166" i="6"/>
  <c r="L2166" i="6"/>
  <c r="O2240" i="6"/>
  <c r="N2240" i="6"/>
  <c r="M2240" i="6"/>
  <c r="L2240" i="6"/>
  <c r="L2311" i="6"/>
  <c r="O2311" i="6"/>
  <c r="M2311" i="6"/>
  <c r="N2311" i="6"/>
  <c r="O1876" i="6"/>
  <c r="M1876" i="6"/>
  <c r="L1876" i="6"/>
  <c r="N1876" i="6"/>
  <c r="O1937" i="6"/>
  <c r="N1937" i="6"/>
  <c r="M1937" i="6"/>
  <c r="L1937" i="6"/>
  <c r="O2014" i="6"/>
  <c r="N2014" i="6"/>
  <c r="M2014" i="6"/>
  <c r="L2014" i="6"/>
  <c r="M2077" i="6"/>
  <c r="O2077" i="6"/>
  <c r="N2077" i="6"/>
  <c r="L2077" i="6"/>
  <c r="M2138" i="6"/>
  <c r="N2138" i="6"/>
  <c r="L2138" i="6"/>
  <c r="O2138" i="6"/>
  <c r="O2200" i="6"/>
  <c r="N2200" i="6"/>
  <c r="L2200" i="6"/>
  <c r="M2200" i="6"/>
  <c r="O2261" i="6"/>
  <c r="L2261" i="6"/>
  <c r="M2261" i="6"/>
  <c r="N2261" i="6"/>
  <c r="O2545" i="6"/>
  <c r="M2545" i="6"/>
  <c r="L2545" i="6"/>
  <c r="N2545" i="6"/>
  <c r="N1857" i="6"/>
  <c r="M1857" i="6"/>
  <c r="L1857" i="6"/>
  <c r="O1857" i="6"/>
  <c r="O1926" i="6"/>
  <c r="L1926" i="6"/>
  <c r="N1926" i="6"/>
  <c r="M1926" i="6"/>
  <c r="N1983" i="6"/>
  <c r="M1983" i="6"/>
  <c r="L1983" i="6"/>
  <c r="O1983" i="6"/>
  <c r="N2047" i="6"/>
  <c r="M2047" i="6"/>
  <c r="L2047" i="6"/>
  <c r="O2047" i="6"/>
  <c r="O2117" i="6"/>
  <c r="N2117" i="6"/>
  <c r="L2117" i="6"/>
  <c r="M2117" i="6"/>
  <c r="N2164" i="6"/>
  <c r="M2164" i="6"/>
  <c r="L2164" i="6"/>
  <c r="O2164" i="6"/>
  <c r="O2224" i="6"/>
  <c r="M2224" i="6"/>
  <c r="L2224" i="6"/>
  <c r="N2224" i="6"/>
  <c r="O2619" i="6"/>
  <c r="L2619" i="6"/>
  <c r="N2619" i="6"/>
  <c r="M2619" i="6"/>
  <c r="O1894" i="6"/>
  <c r="L1894" i="6"/>
  <c r="N1894" i="6"/>
  <c r="M1894" i="6"/>
  <c r="M1951" i="6"/>
  <c r="L1951" i="6"/>
  <c r="N1951" i="6"/>
  <c r="O1951" i="6"/>
  <c r="O2012" i="6"/>
  <c r="M2012" i="6"/>
  <c r="L2012" i="6"/>
  <c r="N2012" i="6"/>
  <c r="M2072" i="6"/>
  <c r="L2072" i="6"/>
  <c r="N2072" i="6"/>
  <c r="O2072" i="6"/>
  <c r="O2144" i="6"/>
  <c r="L2144" i="6"/>
  <c r="N2144" i="6"/>
  <c r="M2144" i="6"/>
  <c r="N2195" i="6"/>
  <c r="M2195" i="6"/>
  <c r="L2195" i="6"/>
  <c r="O2195" i="6"/>
  <c r="O2314" i="6"/>
  <c r="N2314" i="6"/>
  <c r="M2314" i="6"/>
  <c r="L2314" i="6"/>
  <c r="O1868" i="6"/>
  <c r="L1868" i="6"/>
  <c r="M1868" i="6"/>
  <c r="N1868" i="6"/>
  <c r="O1929" i="6"/>
  <c r="N1929" i="6"/>
  <c r="M1929" i="6"/>
  <c r="L1929" i="6"/>
  <c r="O2003" i="6"/>
  <c r="L2003" i="6"/>
  <c r="N2003" i="6"/>
  <c r="M2003" i="6"/>
  <c r="L2064" i="6"/>
  <c r="O2064" i="6"/>
  <c r="M2064" i="6"/>
  <c r="N2064" i="6"/>
  <c r="N2112" i="6"/>
  <c r="M2112" i="6"/>
  <c r="L2112" i="6"/>
  <c r="O2112" i="6"/>
  <c r="O2181" i="6"/>
  <c r="M2181" i="6"/>
  <c r="N2181" i="6"/>
  <c r="L2181" i="6"/>
  <c r="L2249" i="6"/>
  <c r="M2249" i="6"/>
  <c r="N2249" i="6"/>
  <c r="O2249" i="6"/>
  <c r="O2389" i="6"/>
  <c r="L2389" i="6"/>
  <c r="M2389" i="6"/>
  <c r="N2389" i="6"/>
  <c r="O1827" i="6"/>
  <c r="M1827" i="6"/>
  <c r="L1827" i="6"/>
  <c r="N1827" i="6"/>
  <c r="N1912" i="6"/>
  <c r="O1912" i="6"/>
  <c r="L1912" i="6"/>
  <c r="M1912" i="6"/>
  <c r="O1977" i="6"/>
  <c r="L1977" i="6"/>
  <c r="M1977" i="6"/>
  <c r="N1977" i="6"/>
  <c r="O2041" i="6"/>
  <c r="L2041" i="6"/>
  <c r="N2041" i="6"/>
  <c r="M2041" i="6"/>
  <c r="L2113" i="6"/>
  <c r="O2113" i="6"/>
  <c r="M2113" i="6"/>
  <c r="N2113" i="6"/>
  <c r="L2167" i="6"/>
  <c r="M2167" i="6"/>
  <c r="O2167" i="6"/>
  <c r="N2167" i="6"/>
  <c r="O2219" i="6"/>
  <c r="N2219" i="6"/>
  <c r="L2219" i="6"/>
  <c r="M2219" i="6"/>
  <c r="N2439" i="6"/>
  <c r="O2439" i="6"/>
  <c r="M2439" i="6"/>
  <c r="L2439" i="6"/>
  <c r="L2351" i="6"/>
  <c r="O2351" i="6"/>
  <c r="M2351" i="6"/>
  <c r="N2351" i="6"/>
  <c r="O2400" i="6"/>
  <c r="L2400" i="6"/>
  <c r="N2400" i="6"/>
  <c r="M2400" i="6"/>
  <c r="O2454" i="6"/>
  <c r="N2454" i="6"/>
  <c r="M2454" i="6"/>
  <c r="L2454" i="6"/>
  <c r="M2498" i="6"/>
  <c r="O2498" i="6"/>
  <c r="L2498" i="6"/>
  <c r="N2498" i="6"/>
  <c r="O2550" i="6"/>
  <c r="N2550" i="6"/>
  <c r="L2550" i="6"/>
  <c r="M2550" i="6"/>
  <c r="O2625" i="6"/>
  <c r="M2625" i="6"/>
  <c r="L2625" i="6"/>
  <c r="N2625" i="6"/>
  <c r="L2783" i="6"/>
  <c r="O2783" i="6"/>
  <c r="N2783" i="6"/>
  <c r="M2783" i="6"/>
  <c r="L2329" i="6"/>
  <c r="O2329" i="6"/>
  <c r="N2329" i="6"/>
  <c r="M2329" i="6"/>
  <c r="O2378" i="6"/>
  <c r="N2378" i="6"/>
  <c r="M2378" i="6"/>
  <c r="L2378" i="6"/>
  <c r="O2427" i="6"/>
  <c r="N2427" i="6"/>
  <c r="L2427" i="6"/>
  <c r="M2427" i="6"/>
  <c r="N2501" i="6"/>
  <c r="O2501" i="6"/>
  <c r="M2501" i="6"/>
  <c r="L2501" i="6"/>
  <c r="W1999" i="6" s="1" a="1"/>
  <c r="N2574" i="6"/>
  <c r="M2574" i="6"/>
  <c r="L2574" i="6"/>
  <c r="O2574" i="6"/>
  <c r="N2669" i="6"/>
  <c r="M2669" i="6"/>
  <c r="O2669" i="6"/>
  <c r="L2669" i="6"/>
  <c r="U2135" i="6" s="1" a="1"/>
  <c r="O2267" i="6"/>
  <c r="N2267" i="6"/>
  <c r="M2267" i="6"/>
  <c r="L2267" i="6"/>
  <c r="O2352" i="6"/>
  <c r="M2352" i="6"/>
  <c r="L2352" i="6"/>
  <c r="N2352" i="6"/>
  <c r="M2428" i="6"/>
  <c r="O2428" i="6"/>
  <c r="N2428" i="6"/>
  <c r="L2428" i="6"/>
  <c r="O2496" i="6"/>
  <c r="N2496" i="6"/>
  <c r="L2496" i="6"/>
  <c r="M2496" i="6"/>
  <c r="O2560" i="6"/>
  <c r="M2560" i="6"/>
  <c r="L2560" i="6"/>
  <c r="N2560" i="6"/>
  <c r="N2613" i="6"/>
  <c r="O2613" i="6"/>
  <c r="M2613" i="6"/>
  <c r="L2613" i="6"/>
  <c r="T2091" i="6" s="1" a="1"/>
  <c r="O2721" i="6"/>
  <c r="M2721" i="6"/>
  <c r="L2721" i="6"/>
  <c r="N2721" i="6"/>
  <c r="O2262" i="6"/>
  <c r="N2262" i="6"/>
  <c r="M2262" i="6"/>
  <c r="L2262" i="6"/>
  <c r="X1807" i="6" s="1" a="1"/>
  <c r="L2321" i="6"/>
  <c r="O2321" i="6"/>
  <c r="N2321" i="6"/>
  <c r="M2321" i="6"/>
  <c r="O2370" i="6"/>
  <c r="N2370" i="6"/>
  <c r="M2370" i="6"/>
  <c r="L2370" i="6"/>
  <c r="V1895" i="6" s="1" a="1"/>
  <c r="O2419" i="6"/>
  <c r="N2419" i="6"/>
  <c r="M2419" i="6"/>
  <c r="L2419" i="6"/>
  <c r="M2482" i="6"/>
  <c r="O2482" i="6"/>
  <c r="L2482" i="6"/>
  <c r="N2482" i="6"/>
  <c r="O2555" i="6"/>
  <c r="L2555" i="6"/>
  <c r="N2555" i="6"/>
  <c r="M2555" i="6"/>
  <c r="L2631" i="6"/>
  <c r="N2631" i="6"/>
  <c r="O2631" i="6"/>
  <c r="M2631" i="6"/>
  <c r="O2772" i="6"/>
  <c r="N2772" i="6"/>
  <c r="M2772" i="6"/>
  <c r="L2772" i="6"/>
  <c r="O2288" i="6"/>
  <c r="M2288" i="6"/>
  <c r="L2288" i="6"/>
  <c r="N2288" i="6"/>
  <c r="O2373" i="6"/>
  <c r="M2373" i="6"/>
  <c r="N2373" i="6"/>
  <c r="L2373" i="6"/>
  <c r="M2444" i="6"/>
  <c r="N2444" i="6"/>
  <c r="L2444" i="6"/>
  <c r="O2444" i="6"/>
  <c r="M2500" i="6"/>
  <c r="L2500" i="6"/>
  <c r="N2500" i="6"/>
  <c r="O2500" i="6"/>
  <c r="O2561" i="6"/>
  <c r="M2561" i="6"/>
  <c r="L2561" i="6"/>
  <c r="N2561" i="6"/>
  <c r="L2647" i="6"/>
  <c r="M2647" i="6"/>
  <c r="O2647" i="6"/>
  <c r="N2647" i="6"/>
  <c r="N2817" i="6"/>
  <c r="M2817" i="6"/>
  <c r="L2817" i="6"/>
  <c r="O2817" i="6"/>
  <c r="O2286" i="6"/>
  <c r="L2286" i="6"/>
  <c r="M2286" i="6"/>
  <c r="N2286" i="6"/>
  <c r="O2342" i="6"/>
  <c r="L2342" i="6"/>
  <c r="M2342" i="6"/>
  <c r="N2342" i="6"/>
  <c r="N2391" i="6"/>
  <c r="L2391" i="6"/>
  <c r="M2391" i="6"/>
  <c r="O2391" i="6"/>
  <c r="O2450" i="6"/>
  <c r="L2450" i="6"/>
  <c r="M2450" i="6"/>
  <c r="N2450" i="6"/>
  <c r="O2521" i="6"/>
  <c r="L2521" i="6"/>
  <c r="M2521" i="6"/>
  <c r="N2521" i="6"/>
  <c r="O2579" i="6"/>
  <c r="L2579" i="6"/>
  <c r="N2579" i="6"/>
  <c r="M2579" i="6"/>
  <c r="M2652" i="6"/>
  <c r="L2652" i="6"/>
  <c r="N2652" i="6"/>
  <c r="O2652" i="6"/>
  <c r="O2245" i="6"/>
  <c r="M2245" i="6"/>
  <c r="N2245" i="6"/>
  <c r="L2245" i="6"/>
  <c r="V1795" i="6" s="1" a="1"/>
  <c r="O2301" i="6"/>
  <c r="M2301" i="6"/>
  <c r="N2301" i="6"/>
  <c r="L2301" i="6"/>
  <c r="M2380" i="6"/>
  <c r="O2380" i="6"/>
  <c r="L2380" i="6"/>
  <c r="N2380" i="6"/>
  <c r="O2465" i="6"/>
  <c r="L2465" i="6"/>
  <c r="N2465" i="6"/>
  <c r="M2465" i="6"/>
  <c r="O2544" i="6"/>
  <c r="M2544" i="6"/>
  <c r="N2544" i="6"/>
  <c r="L2544" i="6"/>
  <c r="U2035" i="6" s="1" a="1"/>
  <c r="O2608" i="6"/>
  <c r="M2608" i="6"/>
  <c r="N2608" i="6"/>
  <c r="L2608" i="6"/>
  <c r="O2869" i="6"/>
  <c r="N2869" i="6"/>
  <c r="M2869" i="6"/>
  <c r="L2869" i="6"/>
  <c r="U2295" i="6" s="1" a="1"/>
  <c r="M2706" i="6"/>
  <c r="O2706" i="6"/>
  <c r="N2706" i="6"/>
  <c r="L2706" i="6"/>
  <c r="M2762" i="6"/>
  <c r="O2762" i="6"/>
  <c r="N2762" i="6"/>
  <c r="L2762" i="6"/>
  <c r="X2207" i="6" s="1" a="1"/>
  <c r="O2831" i="6"/>
  <c r="M2831" i="6"/>
  <c r="L2831" i="6"/>
  <c r="N2831" i="6"/>
  <c r="N2902" i="6"/>
  <c r="O2902" i="6"/>
  <c r="M2902" i="6"/>
  <c r="L2902" i="6"/>
  <c r="X2319" i="6" s="1" a="1"/>
  <c r="O2959" i="6"/>
  <c r="M2959" i="6"/>
  <c r="L2959" i="6"/>
  <c r="N2959" i="6"/>
  <c r="O3055" i="6"/>
  <c r="M3055" i="6"/>
  <c r="L3055" i="6"/>
  <c r="N3055" i="6"/>
  <c r="O2718" i="6"/>
  <c r="N2718" i="6"/>
  <c r="L2718" i="6"/>
  <c r="M2718" i="6"/>
  <c r="O2790" i="6"/>
  <c r="M2790" i="6"/>
  <c r="N2790" i="6"/>
  <c r="L2790" i="6"/>
  <c r="V2231" i="6" s="1" a="1"/>
  <c r="N2846" i="6"/>
  <c r="O2846" i="6"/>
  <c r="M2846" i="6"/>
  <c r="L2846" i="6"/>
  <c r="O2909" i="6"/>
  <c r="N2909" i="6"/>
  <c r="M2909" i="6"/>
  <c r="L2909" i="6"/>
  <c r="U2327" i="6" s="1" a="1"/>
  <c r="O2983" i="6"/>
  <c r="M2983" i="6"/>
  <c r="L2983" i="6"/>
  <c r="N2983" i="6"/>
  <c r="O3074" i="6"/>
  <c r="M3074" i="6"/>
  <c r="L3074" i="6"/>
  <c r="N3074" i="6"/>
  <c r="O2681" i="6"/>
  <c r="L2681" i="6"/>
  <c r="M2681" i="6"/>
  <c r="N2681" i="6"/>
  <c r="O2745" i="6"/>
  <c r="M2745" i="6"/>
  <c r="L2745" i="6"/>
  <c r="N2745" i="6"/>
  <c r="L2804" i="6"/>
  <c r="M2804" i="6"/>
  <c r="O2804" i="6"/>
  <c r="N2804" i="6"/>
  <c r="O2867" i="6"/>
  <c r="N2867" i="6"/>
  <c r="M2867" i="6"/>
  <c r="L2867" i="6"/>
  <c r="X2291" i="6" s="1" a="1"/>
  <c r="M2920" i="6"/>
  <c r="O2920" i="6"/>
  <c r="N2920" i="6"/>
  <c r="L2920" i="6"/>
  <c r="O2972" i="6"/>
  <c r="L2972" i="6"/>
  <c r="N2972" i="6"/>
  <c r="M2972" i="6"/>
  <c r="O3186" i="6"/>
  <c r="L3186" i="6"/>
  <c r="N3186" i="6"/>
  <c r="M3186" i="6"/>
  <c r="L2623" i="6"/>
  <c r="O2623" i="6"/>
  <c r="N2623" i="6"/>
  <c r="M2623" i="6"/>
  <c r="M2690" i="6"/>
  <c r="O2690" i="6"/>
  <c r="N2690" i="6"/>
  <c r="L2690" i="6"/>
  <c r="O2766" i="6"/>
  <c r="N2766" i="6"/>
  <c r="M2766" i="6"/>
  <c r="L2766" i="6"/>
  <c r="W2211" i="6" s="1" a="1"/>
  <c r="M2872" i="6"/>
  <c r="O2872" i="6"/>
  <c r="N2872" i="6"/>
  <c r="L2872" i="6"/>
  <c r="N2941" i="6"/>
  <c r="M2941" i="6"/>
  <c r="L2941" i="6"/>
  <c r="O2941" i="6"/>
  <c r="O3041" i="6"/>
  <c r="L3041" i="6"/>
  <c r="N3041" i="6"/>
  <c r="M3041" i="6"/>
  <c r="O3410" i="6"/>
  <c r="N3410" i="6"/>
  <c r="L3410" i="6"/>
  <c r="M3410" i="6"/>
  <c r="O2737" i="6"/>
  <c r="M2737" i="6"/>
  <c r="L2737" i="6"/>
  <c r="N2737" i="6"/>
  <c r="L2794" i="6"/>
  <c r="N2794" i="6"/>
  <c r="M2794" i="6"/>
  <c r="O2794" i="6"/>
  <c r="N2830" i="6"/>
  <c r="O2830" i="6"/>
  <c r="M2830" i="6"/>
  <c r="L2830" i="6"/>
  <c r="L2884" i="6"/>
  <c r="M2884" i="6"/>
  <c r="O2884" i="6"/>
  <c r="N2884" i="6"/>
  <c r="M2952" i="6"/>
  <c r="O2952" i="6"/>
  <c r="N2952" i="6"/>
  <c r="L2952" i="6"/>
  <c r="O2996" i="6"/>
  <c r="N2996" i="6"/>
  <c r="M2996" i="6"/>
  <c r="L2996" i="6"/>
  <c r="W2395" i="6" s="1" a="1"/>
  <c r="O3243" i="6"/>
  <c r="N3243" i="6"/>
  <c r="M3243" i="6"/>
  <c r="L3243" i="6"/>
  <c r="N2685" i="6"/>
  <c r="L2685" i="6"/>
  <c r="M2685" i="6"/>
  <c r="O2685" i="6"/>
  <c r="N2749" i="6"/>
  <c r="L2749" i="6"/>
  <c r="O2749" i="6"/>
  <c r="M2749" i="6"/>
  <c r="N2798" i="6"/>
  <c r="L2798" i="6"/>
  <c r="O2798" i="6"/>
  <c r="M2798" i="6"/>
  <c r="O2873" i="6"/>
  <c r="L2873" i="6"/>
  <c r="M2873" i="6"/>
  <c r="N2873" i="6"/>
  <c r="O2935" i="6"/>
  <c r="L2935" i="6"/>
  <c r="M2935" i="6"/>
  <c r="N2935" i="6"/>
  <c r="M3024" i="6"/>
  <c r="O3024" i="6"/>
  <c r="L3024" i="6"/>
  <c r="N3024" i="6"/>
  <c r="L3245" i="6"/>
  <c r="O3245" i="6"/>
  <c r="N3245" i="6"/>
  <c r="M3245" i="6"/>
  <c r="N2638" i="6"/>
  <c r="M2638" i="6"/>
  <c r="L2638" i="6"/>
  <c r="O2638" i="6"/>
  <c r="O2692" i="6"/>
  <c r="L2692" i="6"/>
  <c r="N2692" i="6"/>
  <c r="M2692" i="6"/>
  <c r="O2776" i="6"/>
  <c r="M2776" i="6"/>
  <c r="N2776" i="6"/>
  <c r="L2776" i="6"/>
  <c r="O2843" i="6"/>
  <c r="N2843" i="6"/>
  <c r="L2843" i="6"/>
  <c r="M2843" i="6"/>
  <c r="O2913" i="6"/>
  <c r="L2913" i="6"/>
  <c r="N2913" i="6"/>
  <c r="M2913" i="6"/>
  <c r="O2956" i="6"/>
  <c r="N2956" i="6"/>
  <c r="L2956" i="6"/>
  <c r="M2956" i="6"/>
  <c r="N3038" i="6"/>
  <c r="O3038" i="6"/>
  <c r="M3038" i="6"/>
  <c r="L3038" i="6"/>
  <c r="O3447" i="6"/>
  <c r="N3447" i="6"/>
  <c r="M3447" i="6"/>
  <c r="L3447" i="6"/>
  <c r="X2755" i="6" s="1" a="1"/>
  <c r="M3128" i="6"/>
  <c r="O3128" i="6"/>
  <c r="N3128" i="6"/>
  <c r="L3128" i="6"/>
  <c r="N3172" i="6"/>
  <c r="O3172" i="6"/>
  <c r="L3172" i="6"/>
  <c r="M3172" i="6"/>
  <c r="O3239" i="6"/>
  <c r="N3239" i="6"/>
  <c r="M3239" i="6"/>
  <c r="L3239" i="6"/>
  <c r="O3287" i="6"/>
  <c r="N3287" i="6"/>
  <c r="M3287" i="6"/>
  <c r="L3287" i="6"/>
  <c r="X2627" i="6" s="1" a="1"/>
  <c r="O3339" i="6"/>
  <c r="N3339" i="6"/>
  <c r="M3339" i="6"/>
  <c r="L3339" i="6"/>
  <c r="O3370" i="6"/>
  <c r="L3370" i="6"/>
  <c r="M3370" i="6"/>
  <c r="N3370" i="6"/>
  <c r="N3473" i="6"/>
  <c r="L3473" i="6"/>
  <c r="O3473" i="6"/>
  <c r="M3473" i="6"/>
  <c r="O3114" i="6"/>
  <c r="M3114" i="6"/>
  <c r="L3114" i="6"/>
  <c r="N3114" i="6"/>
  <c r="O3183" i="6"/>
  <c r="M3183" i="6"/>
  <c r="L3183" i="6"/>
  <c r="N3183" i="6"/>
  <c r="N3252" i="6"/>
  <c r="O3252" i="6"/>
  <c r="M3252" i="6"/>
  <c r="L3252" i="6"/>
  <c r="X2599" i="6" s="1" a="1"/>
  <c r="M3293" i="6"/>
  <c r="L3293" i="6"/>
  <c r="N3293" i="6"/>
  <c r="O3293" i="6"/>
  <c r="L3374" i="6"/>
  <c r="O3374" i="6"/>
  <c r="N3374" i="6"/>
  <c r="M3374" i="6"/>
  <c r="O3423" i="6"/>
  <c r="N3423" i="6"/>
  <c r="M3423" i="6"/>
  <c r="L3423" i="6"/>
  <c r="N3497" i="6"/>
  <c r="O3497" i="6"/>
  <c r="L3497" i="6"/>
  <c r="M3497" i="6"/>
  <c r="O3001" i="6"/>
  <c r="L3001" i="6"/>
  <c r="M3001" i="6"/>
  <c r="N3001" i="6"/>
  <c r="O3065" i="6"/>
  <c r="M3065" i="6"/>
  <c r="N3065" i="6"/>
  <c r="L3065" i="6"/>
  <c r="V2451" i="6" s="1" a="1"/>
  <c r="M3133" i="6"/>
  <c r="O3133" i="6"/>
  <c r="N3133" i="6"/>
  <c r="L3133" i="6"/>
  <c r="L3222" i="6"/>
  <c r="O3222" i="6"/>
  <c r="N3222" i="6"/>
  <c r="M3222" i="6"/>
  <c r="O3283" i="6"/>
  <c r="N3283" i="6"/>
  <c r="M3283" i="6"/>
  <c r="L3283" i="6"/>
  <c r="O3331" i="6"/>
  <c r="N3331" i="6"/>
  <c r="M3331" i="6"/>
  <c r="L3331" i="6"/>
  <c r="W2663" i="6" s="1" a="1"/>
  <c r="L3414" i="6"/>
  <c r="O3414" i="6"/>
  <c r="N3414" i="6"/>
  <c r="M3414" i="6"/>
  <c r="L3507" i="6"/>
  <c r="O3507" i="6"/>
  <c r="N3507" i="6"/>
  <c r="M3507" i="6"/>
  <c r="O3084" i="6"/>
  <c r="N3084" i="6"/>
  <c r="M3084" i="6"/>
  <c r="L3084" i="6"/>
  <c r="L3142" i="6"/>
  <c r="O3142" i="6"/>
  <c r="N3142" i="6"/>
  <c r="M3142" i="6"/>
  <c r="L3174" i="6"/>
  <c r="O3174" i="6"/>
  <c r="N3174" i="6"/>
  <c r="M3174" i="6"/>
  <c r="M3225" i="6"/>
  <c r="O3225" i="6"/>
  <c r="N3225" i="6"/>
  <c r="L3225" i="6"/>
  <c r="V2579" i="6" s="1" a="1"/>
  <c r="M3297" i="6"/>
  <c r="O3297" i="6"/>
  <c r="L3297" i="6"/>
  <c r="N3297" i="6"/>
  <c r="N3356" i="6"/>
  <c r="O3356" i="6"/>
  <c r="M3356" i="6"/>
  <c r="L3356" i="6"/>
  <c r="W2683" i="6" s="1" a="1"/>
  <c r="O3408" i="6"/>
  <c r="M3408" i="6"/>
  <c r="L3408" i="6"/>
  <c r="N3408" i="6"/>
  <c r="O3463" i="6"/>
  <c r="M3463" i="6"/>
  <c r="N3463" i="6"/>
  <c r="L3463" i="6"/>
  <c r="T2771" i="6" s="1" a="1"/>
  <c r="N3078" i="6"/>
  <c r="O3078" i="6"/>
  <c r="M3078" i="6"/>
  <c r="L3078" i="6"/>
  <c r="O3127" i="6"/>
  <c r="M3127" i="6"/>
  <c r="L3127" i="6"/>
  <c r="N3127" i="6"/>
  <c r="L3198" i="6"/>
  <c r="O3198" i="6"/>
  <c r="N3198" i="6"/>
  <c r="M3198" i="6"/>
  <c r="O3256" i="6"/>
  <c r="M3256" i="6"/>
  <c r="L3256" i="6"/>
  <c r="N3256" i="6"/>
  <c r="O3322" i="6"/>
  <c r="M3322" i="6"/>
  <c r="N3322" i="6"/>
  <c r="L3322" i="6"/>
  <c r="O3378" i="6"/>
  <c r="L3378" i="6"/>
  <c r="N3378" i="6"/>
  <c r="M3378" i="6"/>
  <c r="M3460" i="6"/>
  <c r="N3460" i="6"/>
  <c r="L3460" i="6"/>
  <c r="O3460" i="6"/>
  <c r="M3702" i="6"/>
  <c r="O3702" i="6"/>
  <c r="L3702" i="6"/>
  <c r="N3702" i="6"/>
  <c r="L3036" i="6"/>
  <c r="M3036" i="6"/>
  <c r="O3036" i="6"/>
  <c r="N3036" i="6"/>
  <c r="O3100" i="6"/>
  <c r="N3100" i="6"/>
  <c r="M3100" i="6"/>
  <c r="L3100" i="6"/>
  <c r="V2479" i="6" s="1" a="1"/>
  <c r="M3201" i="6"/>
  <c r="O3201" i="6"/>
  <c r="L3201" i="6"/>
  <c r="N3201" i="6"/>
  <c r="O3253" i="6"/>
  <c r="N3253" i="6"/>
  <c r="M3253" i="6"/>
  <c r="L3253" i="6"/>
  <c r="T2603" i="6" s="1" a="1"/>
  <c r="O3323" i="6"/>
  <c r="L3323" i="6"/>
  <c r="M3323" i="6"/>
  <c r="N3323" i="6"/>
  <c r="O3415" i="6"/>
  <c r="M3415" i="6"/>
  <c r="N3415" i="6"/>
  <c r="L3415" i="6"/>
  <c r="V2731" i="6" s="1" a="1"/>
  <c r="O3556" i="6"/>
  <c r="M3556" i="6"/>
  <c r="L3556" i="6"/>
  <c r="N3556" i="6"/>
  <c r="M3048" i="6"/>
  <c r="O3048" i="6"/>
  <c r="N3048" i="6"/>
  <c r="L3048" i="6"/>
  <c r="T2439" i="6" s="1" a="1"/>
  <c r="M3112" i="6"/>
  <c r="O3112" i="6"/>
  <c r="N3112" i="6"/>
  <c r="L3112" i="6"/>
  <c r="L3182" i="6"/>
  <c r="N3182" i="6"/>
  <c r="O3182" i="6"/>
  <c r="M3182" i="6"/>
  <c r="N3260" i="6"/>
  <c r="O3260" i="6"/>
  <c r="L3260" i="6"/>
  <c r="M3260" i="6"/>
  <c r="N3332" i="6"/>
  <c r="O3332" i="6"/>
  <c r="L3332" i="6"/>
  <c r="M3332" i="6"/>
  <c r="O3400" i="6"/>
  <c r="L3400" i="6"/>
  <c r="M3400" i="6"/>
  <c r="N3400" i="6"/>
  <c r="O3443" i="6"/>
  <c r="N3443" i="6"/>
  <c r="M3443" i="6"/>
  <c r="L3443" i="6"/>
  <c r="T2755" i="6" s="1" a="1"/>
  <c r="O3549" i="6"/>
  <c r="M3549" i="6"/>
  <c r="L3549" i="6"/>
  <c r="N3549" i="6"/>
  <c r="L3611" i="6"/>
  <c r="O3611" i="6"/>
  <c r="N3611" i="6"/>
  <c r="M3611" i="6"/>
  <c r="O3672" i="6"/>
  <c r="N3672" i="6"/>
  <c r="M3672" i="6"/>
  <c r="L3672" i="6"/>
  <c r="O3732" i="6"/>
  <c r="M3732" i="6"/>
  <c r="L3732" i="6"/>
  <c r="N3732" i="6"/>
  <c r="N3513" i="6"/>
  <c r="L3513" i="6"/>
  <c r="M3513" i="6"/>
  <c r="O3513" i="6"/>
  <c r="M3582" i="6"/>
  <c r="O3582" i="6"/>
  <c r="L3582" i="6"/>
  <c r="N3582" i="6"/>
  <c r="L3642" i="6"/>
  <c r="O3642" i="6"/>
  <c r="M3642" i="6"/>
  <c r="N3642" i="6"/>
  <c r="M3726" i="6"/>
  <c r="O3726" i="6"/>
  <c r="L3726" i="6"/>
  <c r="N3726" i="6"/>
  <c r="L3531" i="6"/>
  <c r="O3531" i="6"/>
  <c r="N3531" i="6"/>
  <c r="M3531" i="6"/>
  <c r="O3602" i="6"/>
  <c r="N3602" i="6"/>
  <c r="M3602" i="6"/>
  <c r="L3602" i="6"/>
  <c r="X2879" i="6" s="1" a="1"/>
  <c r="O3676" i="6"/>
  <c r="M3676" i="6"/>
  <c r="L3676" i="6"/>
  <c r="N3676" i="6"/>
  <c r="O3762" i="6"/>
  <c r="N3762" i="6"/>
  <c r="M3762" i="6"/>
  <c r="L3762" i="6"/>
  <c r="X3007" i="6" s="1" a="1"/>
  <c r="N3479" i="6"/>
  <c r="L3479" i="6"/>
  <c r="M3479" i="6"/>
  <c r="O3479" i="6"/>
  <c r="O3567" i="6"/>
  <c r="N3567" i="6"/>
  <c r="M3567" i="6"/>
  <c r="L3567" i="6"/>
  <c r="X2851" i="6" s="1" a="1"/>
  <c r="O3615" i="6"/>
  <c r="L3615" i="6"/>
  <c r="M3615" i="6"/>
  <c r="N3615" i="6"/>
  <c r="N3673" i="6"/>
  <c r="L3673" i="6"/>
  <c r="O3673" i="6"/>
  <c r="M3673" i="6"/>
  <c r="N3482" i="6"/>
  <c r="M3482" i="6"/>
  <c r="L3482" i="6"/>
  <c r="O3482" i="6"/>
  <c r="O3541" i="6"/>
  <c r="M3541" i="6"/>
  <c r="L3541" i="6"/>
  <c r="N3541" i="6"/>
  <c r="N3609" i="6"/>
  <c r="L3609" i="6"/>
  <c r="O3609" i="6"/>
  <c r="M3609" i="6"/>
  <c r="L3659" i="6"/>
  <c r="N3659" i="6"/>
  <c r="M3659" i="6"/>
  <c r="O3659" i="6"/>
  <c r="N3489" i="6"/>
  <c r="L3489" i="6"/>
  <c r="O3489" i="6"/>
  <c r="M3489" i="6"/>
  <c r="O3525" i="6"/>
  <c r="L3525" i="6"/>
  <c r="M3525" i="6"/>
  <c r="N3525" i="6"/>
  <c r="N3593" i="6"/>
  <c r="L3593" i="6"/>
  <c r="M3593" i="6"/>
  <c r="O3593" i="6"/>
  <c r="O3671" i="6"/>
  <c r="N3671" i="6"/>
  <c r="L3671" i="6"/>
  <c r="M3671" i="6"/>
  <c r="M3710" i="6"/>
  <c r="O3710" i="6"/>
  <c r="N3710" i="6"/>
  <c r="L3710" i="6"/>
  <c r="O3431" i="6"/>
  <c r="N3431" i="6"/>
  <c r="M3431" i="6"/>
  <c r="L3431" i="6"/>
  <c r="W2743" i="6" s="1" a="1"/>
  <c r="M3522" i="6"/>
  <c r="L3522" i="6"/>
  <c r="O3522" i="6"/>
  <c r="N3522" i="6"/>
  <c r="O3597" i="6"/>
  <c r="L3597" i="6"/>
  <c r="M3597" i="6"/>
  <c r="N3597" i="6"/>
  <c r="M3662" i="6"/>
  <c r="O3662" i="6"/>
  <c r="L3662" i="6"/>
  <c r="N3662" i="6"/>
  <c r="O3720" i="6"/>
  <c r="N3720" i="6"/>
  <c r="M3720" i="6"/>
  <c r="L3720" i="6"/>
  <c r="V2975" i="6" s="1" a="1"/>
  <c r="O3776" i="6"/>
  <c r="N3776" i="6"/>
  <c r="M3776" i="6"/>
  <c r="L3776" i="6"/>
  <c r="O3888" i="6"/>
  <c r="N3888" i="6"/>
  <c r="M3888" i="6"/>
  <c r="L3888" i="6"/>
  <c r="T3111" i="6" s="1" a="1"/>
  <c r="O3997" i="6"/>
  <c r="N3997" i="6"/>
  <c r="L3997" i="6"/>
  <c r="M3997" i="6"/>
  <c r="M3790" i="6"/>
  <c r="O3790" i="6"/>
  <c r="L3790" i="6"/>
  <c r="N3790" i="6"/>
  <c r="N3844" i="6"/>
  <c r="L3844" i="6"/>
  <c r="O3844" i="6"/>
  <c r="M3844" i="6"/>
  <c r="O3909" i="6"/>
  <c r="N3909" i="6"/>
  <c r="L3909" i="6"/>
  <c r="M3909" i="6"/>
  <c r="O4302" i="6"/>
  <c r="N4302" i="6"/>
  <c r="M4302" i="6"/>
  <c r="L4302" i="6"/>
  <c r="O3788" i="6"/>
  <c r="M3788" i="6"/>
  <c r="L3788" i="6"/>
  <c r="N3788" i="6"/>
  <c r="M3841" i="6"/>
  <c r="O3841" i="6"/>
  <c r="N3841" i="6"/>
  <c r="L3841" i="6"/>
  <c r="M3905" i="6"/>
  <c r="O3905" i="6"/>
  <c r="N3905" i="6"/>
  <c r="L3905" i="6"/>
  <c r="V3123" i="6" s="1" a="1"/>
  <c r="O3724" i="6"/>
  <c r="M3724" i="6"/>
  <c r="L3724" i="6"/>
  <c r="N3724" i="6"/>
  <c r="N3785" i="6"/>
  <c r="L3785" i="6"/>
  <c r="M3785" i="6"/>
  <c r="O3785" i="6"/>
  <c r="N3856" i="6"/>
  <c r="M3856" i="6"/>
  <c r="L3856" i="6"/>
  <c r="O3856" i="6"/>
  <c r="M3918" i="6"/>
  <c r="N3918" i="6"/>
  <c r="O3918" i="6"/>
  <c r="L3918" i="6"/>
  <c r="T3135" i="6" s="1" a="1"/>
  <c r="M4322" i="6"/>
  <c r="O4322" i="6"/>
  <c r="L4322" i="6"/>
  <c r="N4322" i="6"/>
  <c r="N3777" i="6"/>
  <c r="L3777" i="6"/>
  <c r="O3777" i="6"/>
  <c r="M3777" i="6"/>
  <c r="O3823" i="6"/>
  <c r="N3823" i="6"/>
  <c r="L3823" i="6"/>
  <c r="M3823" i="6"/>
  <c r="M3889" i="6"/>
  <c r="O3889" i="6"/>
  <c r="L3889" i="6"/>
  <c r="N3889" i="6"/>
  <c r="O3719" i="6"/>
  <c r="N3719" i="6"/>
  <c r="M3719" i="6"/>
  <c r="L3719" i="6"/>
  <c r="N3789" i="6"/>
  <c r="L3789" i="6"/>
  <c r="M3789" i="6"/>
  <c r="O3789" i="6"/>
  <c r="M3849" i="6"/>
  <c r="O3849" i="6"/>
  <c r="L3849" i="6"/>
  <c r="N3849" i="6"/>
  <c r="O3914" i="6"/>
  <c r="M3914" i="6"/>
  <c r="N3914" i="6"/>
  <c r="L3914" i="6"/>
  <c r="U3131" i="6" s="1" a="1"/>
  <c r="M4380" i="6"/>
  <c r="L4380" i="6"/>
  <c r="O4380" i="6"/>
  <c r="N4380" i="6"/>
  <c r="L3787" i="6"/>
  <c r="O3787" i="6"/>
  <c r="M3787" i="6"/>
  <c r="N3787" i="6"/>
  <c r="M3854" i="6"/>
  <c r="O3854" i="6"/>
  <c r="L3854" i="6"/>
  <c r="N3854" i="6"/>
  <c r="O3911" i="6"/>
  <c r="L3911" i="6"/>
  <c r="N3911" i="6"/>
  <c r="M3911" i="6"/>
  <c r="M3966" i="6"/>
  <c r="O3966" i="6"/>
  <c r="L3966" i="6"/>
  <c r="N3966" i="6"/>
  <c r="L3963" i="6"/>
  <c r="O3963" i="6"/>
  <c r="N3963" i="6"/>
  <c r="M3963" i="6"/>
  <c r="O4051" i="6"/>
  <c r="M4051" i="6"/>
  <c r="N4051" i="6"/>
  <c r="L4051" i="6"/>
  <c r="O4174" i="6"/>
  <c r="L4174" i="6"/>
  <c r="M4174" i="6"/>
  <c r="N4174" i="6"/>
  <c r="O4010" i="6"/>
  <c r="M4010" i="6"/>
  <c r="L4010" i="6"/>
  <c r="N4010" i="6"/>
  <c r="N4072" i="6"/>
  <c r="O4072" i="6"/>
  <c r="M4072" i="6"/>
  <c r="L4072" i="6"/>
  <c r="X3255" i="6" s="1" a="1"/>
  <c r="M4157" i="6"/>
  <c r="O4157" i="6"/>
  <c r="N4157" i="6"/>
  <c r="L4157" i="6"/>
  <c r="O3954" i="6"/>
  <c r="M3954" i="6"/>
  <c r="L3954" i="6"/>
  <c r="N3954" i="6"/>
  <c r="O4011" i="6"/>
  <c r="N4011" i="6"/>
  <c r="M4011" i="6"/>
  <c r="L4011" i="6"/>
  <c r="L4082" i="6"/>
  <c r="O4082" i="6"/>
  <c r="N4082" i="6"/>
  <c r="M4082" i="6"/>
  <c r="N4208" i="6"/>
  <c r="O4208" i="6"/>
  <c r="M4208" i="6"/>
  <c r="L4208" i="6"/>
  <c r="M3945" i="6"/>
  <c r="O3945" i="6"/>
  <c r="N3945" i="6"/>
  <c r="L3945" i="6"/>
  <c r="V3155" i="6" s="1" a="1"/>
  <c r="L4005" i="6"/>
  <c r="N4005" i="6"/>
  <c r="O4005" i="6"/>
  <c r="M4005" i="6"/>
  <c r="O4070" i="6"/>
  <c r="N4070" i="6"/>
  <c r="M4070" i="6"/>
  <c r="L4070" i="6"/>
  <c r="V3255" i="6" s="1" a="1"/>
  <c r="L4194" i="6"/>
  <c r="O4194" i="6"/>
  <c r="N4194" i="6"/>
  <c r="M4194" i="6"/>
  <c r="M3990" i="6"/>
  <c r="N3990" i="6"/>
  <c r="L3990" i="6"/>
  <c r="O3990" i="6"/>
  <c r="O4044" i="6"/>
  <c r="M4044" i="6"/>
  <c r="L4044" i="6"/>
  <c r="N4044" i="6"/>
  <c r="O4111" i="6"/>
  <c r="M4111" i="6"/>
  <c r="L4111" i="6"/>
  <c r="N4111" i="6"/>
  <c r="O4252" i="6"/>
  <c r="M4252" i="6"/>
  <c r="N4252" i="6"/>
  <c r="L4252" i="6"/>
  <c r="N3940" i="6"/>
  <c r="L3940" i="6"/>
  <c r="M3940" i="6"/>
  <c r="O3940" i="6"/>
  <c r="N3996" i="6"/>
  <c r="L3996" i="6"/>
  <c r="M3996" i="6"/>
  <c r="O3996" i="6"/>
  <c r="N4056" i="6"/>
  <c r="L4056" i="6"/>
  <c r="O4056" i="6"/>
  <c r="M4056" i="6"/>
  <c r="O4204" i="6"/>
  <c r="M4204" i="6"/>
  <c r="L4204" i="6"/>
  <c r="N4204" i="6"/>
  <c r="M3921" i="6"/>
  <c r="O3921" i="6"/>
  <c r="L3921" i="6"/>
  <c r="N3921" i="6"/>
  <c r="O4000" i="6"/>
  <c r="N4000" i="6"/>
  <c r="M4000" i="6"/>
  <c r="L4000" i="6"/>
  <c r="O4059" i="6"/>
  <c r="M4059" i="6"/>
  <c r="N4059" i="6"/>
  <c r="L4059" i="6"/>
  <c r="U3247" i="6" s="1" a="1"/>
  <c r="O4230" i="6"/>
  <c r="N4230" i="6"/>
  <c r="M4230" i="6"/>
  <c r="L4230" i="6"/>
  <c r="L4361" i="6"/>
  <c r="M4361" i="6"/>
  <c r="O4361" i="6"/>
  <c r="N4361" i="6"/>
  <c r="L4178" i="6"/>
  <c r="N4178" i="6"/>
  <c r="M4178" i="6"/>
  <c r="O4178" i="6"/>
  <c r="O4249" i="6"/>
  <c r="L4249" i="6"/>
  <c r="M4249" i="6"/>
  <c r="N4249" i="6"/>
  <c r="O4345" i="6"/>
  <c r="L4345" i="6"/>
  <c r="M4345" i="6"/>
  <c r="N4345" i="6"/>
  <c r="O4155" i="6"/>
  <c r="M4155" i="6"/>
  <c r="N4155" i="6"/>
  <c r="L4155" i="6"/>
  <c r="V3323" i="6" s="1" a="1"/>
  <c r="O4202" i="6"/>
  <c r="M4202" i="6"/>
  <c r="N4202" i="6"/>
  <c r="L4202" i="6"/>
  <c r="O4275" i="6"/>
  <c r="M4275" i="6"/>
  <c r="N4275" i="6"/>
  <c r="L4275" i="6"/>
  <c r="V3419" i="6" s="1" a="1"/>
  <c r="N4080" i="6"/>
  <c r="L4080" i="6"/>
  <c r="O4080" i="6"/>
  <c r="M4080" i="6"/>
  <c r="M4143" i="6"/>
  <c r="L4143" i="6"/>
  <c r="O4143" i="6"/>
  <c r="N4143" i="6"/>
  <c r="O4203" i="6"/>
  <c r="N4203" i="6"/>
  <c r="M4203" i="6"/>
  <c r="L4203" i="6"/>
  <c r="M4282" i="6"/>
  <c r="O4282" i="6"/>
  <c r="L4282" i="6"/>
  <c r="N4282" i="6"/>
  <c r="L4098" i="6"/>
  <c r="O4098" i="6"/>
  <c r="N4098" i="6"/>
  <c r="M4098" i="6"/>
  <c r="M4149" i="6"/>
  <c r="O4149" i="6"/>
  <c r="L4149" i="6"/>
  <c r="N4149" i="6"/>
  <c r="O4209" i="6"/>
  <c r="L4209" i="6"/>
  <c r="M4209" i="6"/>
  <c r="N4209" i="6"/>
  <c r="O4316" i="6"/>
  <c r="L4316" i="6"/>
  <c r="M4316" i="6"/>
  <c r="N4316" i="6"/>
  <c r="O4140" i="6"/>
  <c r="M4140" i="6"/>
  <c r="L4140" i="6"/>
  <c r="N4140" i="6"/>
  <c r="O4191" i="6"/>
  <c r="L4191" i="6"/>
  <c r="N4191" i="6"/>
  <c r="M4191" i="6"/>
  <c r="O4235" i="6"/>
  <c r="N4235" i="6"/>
  <c r="M4235" i="6"/>
  <c r="L4235" i="6"/>
  <c r="O4283" i="6"/>
  <c r="N4283" i="6"/>
  <c r="M4283" i="6"/>
  <c r="L4283" i="6"/>
  <c r="T3427" i="6" s="1" a="1"/>
  <c r="O4546" i="6"/>
  <c r="N4546" i="6"/>
  <c r="M4546" i="6"/>
  <c r="L4546" i="6"/>
  <c r="N4416" i="6"/>
  <c r="O4416" i="6"/>
  <c r="L4416" i="6"/>
  <c r="M4416" i="6"/>
  <c r="O4467" i="6"/>
  <c r="M4467" i="6"/>
  <c r="L4467" i="6"/>
  <c r="N4467" i="6"/>
  <c r="O4593" i="6"/>
  <c r="N4593" i="6"/>
  <c r="M4593" i="6"/>
  <c r="L4593" i="6"/>
  <c r="T3675" i="6" s="1" a="1"/>
  <c r="O4403" i="6"/>
  <c r="M4403" i="6"/>
  <c r="L4403" i="6"/>
  <c r="N4403" i="6"/>
  <c r="L4482" i="6"/>
  <c r="M4482" i="6"/>
  <c r="O4482" i="6"/>
  <c r="N4482" i="6"/>
  <c r="N4320" i="6"/>
  <c r="O4320" i="6"/>
  <c r="M4320" i="6"/>
  <c r="L4320" i="6"/>
  <c r="N4365" i="6"/>
  <c r="M4365" i="6"/>
  <c r="L4365" i="6"/>
  <c r="O4365" i="6"/>
  <c r="N4424" i="6"/>
  <c r="O4424" i="6"/>
  <c r="L4424" i="6"/>
  <c r="M4424" i="6"/>
  <c r="O4479" i="6"/>
  <c r="L4479" i="6"/>
  <c r="N4479" i="6"/>
  <c r="M4479" i="6"/>
  <c r="M4346" i="6"/>
  <c r="O4346" i="6"/>
  <c r="L4346" i="6"/>
  <c r="N4346" i="6"/>
  <c r="O4415" i="6"/>
  <c r="N4415" i="6"/>
  <c r="M4415" i="6"/>
  <c r="L4415" i="6"/>
  <c r="V3531" i="6" s="1" a="1"/>
  <c r="O4463" i="6"/>
  <c r="N4463" i="6"/>
  <c r="M4463" i="6"/>
  <c r="L4463" i="6"/>
  <c r="M4825" i="6"/>
  <c r="O4825" i="6"/>
  <c r="N4825" i="6"/>
  <c r="L4825" i="6"/>
  <c r="V3859" i="6" s="1" a="1"/>
  <c r="O4329" i="6"/>
  <c r="L4329" i="6"/>
  <c r="N4329" i="6"/>
  <c r="M4329" i="6"/>
  <c r="O4411" i="6"/>
  <c r="M4411" i="6"/>
  <c r="N4411" i="6"/>
  <c r="L4411" i="6"/>
  <c r="W3527" i="6" s="1" a="1"/>
  <c r="M4583" i="6"/>
  <c r="L4583" i="6"/>
  <c r="N4583" i="6"/>
  <c r="O4583" i="6"/>
  <c r="O4324" i="6"/>
  <c r="M4324" i="6"/>
  <c r="N4324" i="6"/>
  <c r="L4324" i="6"/>
  <c r="U3459" i="6" s="1" a="1"/>
  <c r="N4376" i="6"/>
  <c r="L4376" i="6"/>
  <c r="O4376" i="6"/>
  <c r="M4376" i="6"/>
  <c r="O4454" i="6"/>
  <c r="N4454" i="6"/>
  <c r="L4454" i="6"/>
  <c r="M4454" i="6"/>
  <c r="O4636" i="6"/>
  <c r="N4636" i="6"/>
  <c r="L4636" i="6"/>
  <c r="M4636" i="6"/>
  <c r="O4367" i="6"/>
  <c r="N4367" i="6"/>
  <c r="L4367" i="6"/>
  <c r="M4367" i="6"/>
  <c r="O4412" i="6"/>
  <c r="N4412" i="6"/>
  <c r="M4412" i="6"/>
  <c r="L4412" i="6"/>
  <c r="O4457" i="6"/>
  <c r="M4457" i="6"/>
  <c r="L4457" i="6"/>
  <c r="N4457" i="6"/>
  <c r="O4589" i="6"/>
  <c r="N4589" i="6"/>
  <c r="M4589" i="6"/>
  <c r="L4589" i="6"/>
  <c r="L4544" i="6"/>
  <c r="O4544" i="6"/>
  <c r="N4544" i="6"/>
  <c r="M4544" i="6"/>
  <c r="O4605" i="6"/>
  <c r="N4605" i="6"/>
  <c r="M4605" i="6"/>
  <c r="L4605" i="6"/>
  <c r="O4893" i="6"/>
  <c r="N4893" i="6"/>
  <c r="M4893" i="6"/>
  <c r="L4893" i="6"/>
  <c r="T3915" i="6" s="1" a="1"/>
  <c r="M4555" i="6"/>
  <c r="O4555" i="6"/>
  <c r="L4555" i="6"/>
  <c r="N4555" i="6"/>
  <c r="L4624" i="6"/>
  <c r="O4624" i="6"/>
  <c r="N4624" i="6"/>
  <c r="M4624" i="6"/>
  <c r="N4862" i="6"/>
  <c r="O4862" i="6"/>
  <c r="M4862" i="6"/>
  <c r="L4862" i="6"/>
  <c r="O4513" i="6"/>
  <c r="N4513" i="6"/>
  <c r="L4513" i="6"/>
  <c r="M4513" i="6"/>
  <c r="N4590" i="6"/>
  <c r="M4590" i="6"/>
  <c r="O4590" i="6"/>
  <c r="L4590" i="6"/>
  <c r="O4736" i="6"/>
  <c r="M4736" i="6"/>
  <c r="L4736" i="6"/>
  <c r="N4736" i="6"/>
  <c r="L4506" i="6"/>
  <c r="O4506" i="6"/>
  <c r="N4506" i="6"/>
  <c r="M4506" i="6"/>
  <c r="M4571" i="6"/>
  <c r="O4571" i="6"/>
  <c r="N4571" i="6"/>
  <c r="L4571" i="6"/>
  <c r="W3655" i="6" s="1" a="1"/>
  <c r="N4606" i="6"/>
  <c r="L4606" i="6"/>
  <c r="M4606" i="6"/>
  <c r="O4606" i="6"/>
  <c r="M4697" i="6"/>
  <c r="O4697" i="6"/>
  <c r="N4697" i="6"/>
  <c r="L4697" i="6"/>
  <c r="X3755" i="6" s="1" a="1"/>
  <c r="M4547" i="6"/>
  <c r="O4547" i="6"/>
  <c r="N4547" i="6"/>
  <c r="L4547" i="6"/>
  <c r="N4594" i="6"/>
  <c r="M4594" i="6"/>
  <c r="L4594" i="6"/>
  <c r="O4594" i="6"/>
  <c r="M4681" i="6"/>
  <c r="O4681" i="6"/>
  <c r="N4681" i="6"/>
  <c r="L4681" i="6"/>
  <c r="O4784" i="6"/>
  <c r="L4784" i="6"/>
  <c r="N4784" i="6"/>
  <c r="M4784" i="6"/>
  <c r="O4495" i="6"/>
  <c r="L4495" i="6"/>
  <c r="N4495" i="6"/>
  <c r="M4495" i="6"/>
  <c r="O4532" i="6"/>
  <c r="M4532" i="6"/>
  <c r="L4532" i="6"/>
  <c r="N4532" i="6"/>
  <c r="O4628" i="6"/>
  <c r="L4628" i="6"/>
  <c r="M4628" i="6"/>
  <c r="N4628" i="6"/>
  <c r="O4731" i="6"/>
  <c r="N4731" i="6"/>
  <c r="M4731" i="6"/>
  <c r="L4731" i="6"/>
  <c r="W3783" i="6" s="1" a="1"/>
  <c r="N4504" i="6"/>
  <c r="M4504" i="6"/>
  <c r="O4504" i="6"/>
  <c r="L4504" i="6"/>
  <c r="O4573" i="6"/>
  <c r="N4573" i="6"/>
  <c r="M4573" i="6"/>
  <c r="L4573" i="6"/>
  <c r="T3659" i="6" s="1" a="1"/>
  <c r="O4629" i="6"/>
  <c r="N4629" i="6"/>
  <c r="M4629" i="6"/>
  <c r="L4629" i="6"/>
  <c r="M4904" i="6"/>
  <c r="L4904" i="6"/>
  <c r="O4904" i="6"/>
  <c r="N4904" i="6"/>
  <c r="L4656" i="6"/>
  <c r="O4656" i="6"/>
  <c r="N4656" i="6"/>
  <c r="M4656" i="6"/>
  <c r="L4758" i="6"/>
  <c r="O4758" i="6"/>
  <c r="N4758" i="6"/>
  <c r="M4758" i="6"/>
  <c r="O4888" i="6"/>
  <c r="N4888" i="6"/>
  <c r="M4888" i="6"/>
  <c r="L4888" i="6"/>
  <c r="M4701" i="6"/>
  <c r="L4701" i="6"/>
  <c r="N4701" i="6"/>
  <c r="O4701" i="6"/>
  <c r="O4743" i="6"/>
  <c r="M4743" i="6"/>
  <c r="L4743" i="6"/>
  <c r="N4743" i="6"/>
  <c r="N4895" i="6"/>
  <c r="O4895" i="6"/>
  <c r="M4895" i="6"/>
  <c r="L4895" i="6"/>
  <c r="V3915" i="6" s="1" a="1"/>
  <c r="O4683" i="6"/>
  <c r="M4683" i="6"/>
  <c r="L4683" i="6"/>
  <c r="N4683" i="6"/>
  <c r="N4740" i="6"/>
  <c r="O4740" i="6"/>
  <c r="L4740" i="6"/>
  <c r="M4740" i="6"/>
  <c r="O4799" i="6"/>
  <c r="M4799" i="6"/>
  <c r="L4799" i="6"/>
  <c r="N4799" i="6"/>
  <c r="N4982" i="6"/>
  <c r="O4982" i="6"/>
  <c r="M4982" i="6"/>
  <c r="L4982" i="6"/>
  <c r="X3983" i="6" s="1" a="1"/>
  <c r="M4705" i="6"/>
  <c r="N4705" i="6"/>
  <c r="O4705" i="6"/>
  <c r="L4705" i="6"/>
  <c r="M4817" i="6"/>
  <c r="O4817" i="6"/>
  <c r="N4817" i="6"/>
  <c r="L4817" i="6"/>
  <c r="X3851" i="6" s="1" a="1"/>
  <c r="N4896" i="6"/>
  <c r="M4896" i="6"/>
  <c r="L4896" i="6"/>
  <c r="O4896" i="6"/>
  <c r="O4644" i="6"/>
  <c r="M4644" i="6"/>
  <c r="L4644" i="6"/>
  <c r="N4644" i="6"/>
  <c r="O4714" i="6"/>
  <c r="L4714" i="6"/>
  <c r="M4714" i="6"/>
  <c r="N4714" i="6"/>
  <c r="M4771" i="6"/>
  <c r="L4771" i="6"/>
  <c r="O4771" i="6"/>
  <c r="N4771" i="6"/>
  <c r="M4868" i="6"/>
  <c r="O4868" i="6"/>
  <c r="N4868" i="6"/>
  <c r="L4868" i="6"/>
  <c r="L4977" i="6"/>
  <c r="N4977" i="6"/>
  <c r="M4977" i="6"/>
  <c r="O4977" i="6"/>
  <c r="N4820" i="6"/>
  <c r="O4820" i="6"/>
  <c r="L4820" i="6"/>
  <c r="M4820" i="6"/>
  <c r="O4866" i="6"/>
  <c r="L4866" i="6"/>
  <c r="N4866" i="6"/>
  <c r="M4866" i="6"/>
  <c r="O4941" i="6"/>
  <c r="L4941" i="6"/>
  <c r="M4941" i="6"/>
  <c r="N4941" i="6"/>
  <c r="O4995" i="6"/>
  <c r="L4995" i="6"/>
  <c r="N4995" i="6"/>
  <c r="M4995" i="6"/>
  <c r="O4794" i="6"/>
  <c r="N4794" i="6"/>
  <c r="M4794" i="6"/>
  <c r="L4794" i="6"/>
  <c r="O4861" i="6"/>
  <c r="N4861" i="6"/>
  <c r="M4861" i="6"/>
  <c r="L4861" i="6"/>
  <c r="W3887" i="6" s="1" a="1"/>
  <c r="O4915" i="6"/>
  <c r="L4915" i="6"/>
  <c r="M4915" i="6"/>
  <c r="N4915" i="6"/>
  <c r="N4998" i="6"/>
  <c r="O4998" i="6"/>
  <c r="M4998" i="6"/>
  <c r="L4998" i="6"/>
  <c r="T3999" i="6" s="1" a="1"/>
  <c r="O4833" i="6"/>
  <c r="L4833" i="6"/>
  <c r="N4833" i="6"/>
  <c r="M4833" i="6"/>
  <c r="N4879" i="6"/>
  <c r="O4879" i="6"/>
  <c r="L4879" i="6"/>
  <c r="M4879" i="6"/>
  <c r="N4918" i="6"/>
  <c r="L4918" i="6"/>
  <c r="O4918" i="6"/>
  <c r="M4918" i="6"/>
  <c r="O4971" i="6"/>
  <c r="L4971" i="6"/>
  <c r="M4971" i="6"/>
  <c r="N4971" i="6"/>
  <c r="O4789" i="6"/>
  <c r="N4789" i="6"/>
  <c r="M4789" i="6"/>
  <c r="L4789" i="6"/>
  <c r="O4859" i="6"/>
  <c r="L4859" i="6"/>
  <c r="N4859" i="6"/>
  <c r="M4859" i="6"/>
  <c r="O4955" i="6"/>
  <c r="L4955" i="6"/>
  <c r="M4955" i="6"/>
  <c r="N4955" i="6"/>
  <c r="O789" i="6"/>
  <c r="L789" i="6"/>
  <c r="N789" i="6"/>
  <c r="M789" i="6"/>
  <c r="O853" i="6"/>
  <c r="L853" i="6"/>
  <c r="N853" i="6"/>
  <c r="M853" i="6"/>
  <c r="O922" i="6"/>
  <c r="N922" i="6"/>
  <c r="M922" i="6"/>
  <c r="L922" i="6"/>
  <c r="X735" i="6" s="1" a="1"/>
  <c r="O988" i="6"/>
  <c r="N988" i="6"/>
  <c r="L988" i="6"/>
  <c r="M988" i="6"/>
  <c r="O482" i="6"/>
  <c r="N482" i="6"/>
  <c r="M482" i="6"/>
  <c r="L482" i="6"/>
  <c r="X383" i="6" s="1" a="1"/>
  <c r="O552" i="6"/>
  <c r="M552" i="6"/>
  <c r="N552" i="6"/>
  <c r="L552" i="6"/>
  <c r="M601" i="6"/>
  <c r="O601" i="6"/>
  <c r="L601" i="6"/>
  <c r="N601" i="6"/>
  <c r="O675" i="6"/>
  <c r="N675" i="6"/>
  <c r="L675" i="6"/>
  <c r="M675" i="6"/>
  <c r="O745" i="6"/>
  <c r="N745" i="6"/>
  <c r="L745" i="6"/>
  <c r="M745" i="6"/>
  <c r="O809" i="6"/>
  <c r="N809" i="6"/>
  <c r="L809" i="6"/>
  <c r="M809" i="6"/>
  <c r="O877" i="6"/>
  <c r="N877" i="6"/>
  <c r="L877" i="6"/>
  <c r="M877" i="6"/>
  <c r="M926" i="6"/>
  <c r="O926" i="6"/>
  <c r="L926" i="6"/>
  <c r="N926" i="6"/>
  <c r="O1337" i="6"/>
  <c r="L1337" i="6"/>
  <c r="M1337" i="6"/>
  <c r="N1337" i="6"/>
  <c r="M1059" i="6"/>
  <c r="O1059" i="6"/>
  <c r="N1059" i="6"/>
  <c r="L1059" i="6"/>
  <c r="L1125" i="6"/>
  <c r="O1125" i="6"/>
  <c r="N1125" i="6"/>
  <c r="M1125" i="6"/>
  <c r="N1163" i="6"/>
  <c r="O1163" i="6"/>
  <c r="M1163" i="6"/>
  <c r="L1163" i="6"/>
  <c r="N1227" i="6"/>
  <c r="O1227" i="6"/>
  <c r="M1227" i="6"/>
  <c r="L1227" i="6"/>
  <c r="X979" i="6" s="1" a="1"/>
  <c r="N1291" i="6"/>
  <c r="O1291" i="6"/>
  <c r="M1291" i="6"/>
  <c r="L1291" i="6"/>
  <c r="N1357" i="6"/>
  <c r="O1357" i="6"/>
  <c r="M1357" i="6"/>
  <c r="L1357" i="6"/>
  <c r="X1083" i="6" s="1" a="1"/>
  <c r="O1441" i="6"/>
  <c r="M1441" i="6"/>
  <c r="N1441" i="6"/>
  <c r="L1441" i="6"/>
  <c r="O1787" i="6"/>
  <c r="L1787" i="6"/>
  <c r="N1787" i="6"/>
  <c r="M1787" i="6"/>
  <c r="O1057" i="6"/>
  <c r="N1057" i="6"/>
  <c r="M1057" i="6"/>
  <c r="L1057" i="6"/>
  <c r="N1129" i="6"/>
  <c r="M1129" i="6"/>
  <c r="L1129" i="6"/>
  <c r="O1129" i="6"/>
  <c r="N1172" i="6"/>
  <c r="O1172" i="6"/>
  <c r="L1172" i="6"/>
  <c r="M1172" i="6"/>
  <c r="N1236" i="6"/>
  <c r="O1236" i="6"/>
  <c r="L1236" i="6"/>
  <c r="M1236" i="6"/>
  <c r="N1300" i="6"/>
  <c r="O1300" i="6"/>
  <c r="L1300" i="6"/>
  <c r="M1300" i="6"/>
  <c r="N1364" i="6"/>
  <c r="O1364" i="6"/>
  <c r="L1364" i="6"/>
  <c r="M1364" i="6"/>
  <c r="L1866" i="6"/>
  <c r="O1866" i="6"/>
  <c r="N1866" i="6"/>
  <c r="M1866" i="6"/>
  <c r="O997" i="6"/>
  <c r="N997" i="6"/>
  <c r="M997" i="6"/>
  <c r="L997" i="6"/>
  <c r="X795" i="6" s="1" a="1"/>
  <c r="O1063" i="6"/>
  <c r="N1063" i="6"/>
  <c r="L1063" i="6"/>
  <c r="M1063" i="6"/>
  <c r="N1121" i="6"/>
  <c r="M1121" i="6"/>
  <c r="L1121" i="6"/>
  <c r="O1121" i="6"/>
  <c r="O1207" i="6"/>
  <c r="N1207" i="6"/>
  <c r="M1207" i="6"/>
  <c r="L1207" i="6"/>
  <c r="O1271" i="6"/>
  <c r="N1271" i="6"/>
  <c r="M1271" i="6"/>
  <c r="L1271" i="6"/>
  <c r="W1015" i="6" s="1" a="1"/>
  <c r="O1343" i="6"/>
  <c r="M1343" i="6"/>
  <c r="N1343" i="6"/>
  <c r="L1343" i="6"/>
  <c r="O1473" i="6"/>
  <c r="M1473" i="6"/>
  <c r="L1473" i="6"/>
  <c r="N1473" i="6"/>
  <c r="L1799" i="6"/>
  <c r="O1799" i="6"/>
  <c r="N1799" i="6"/>
  <c r="M1799" i="6"/>
  <c r="O1002" i="6"/>
  <c r="N1002" i="6"/>
  <c r="M1002" i="6"/>
  <c r="L1002" i="6"/>
  <c r="X799" i="6" s="1" a="1"/>
  <c r="O1055" i="6"/>
  <c r="N1055" i="6"/>
  <c r="L1055" i="6"/>
  <c r="M1055" i="6"/>
  <c r="M1113" i="6"/>
  <c r="N1113" i="6"/>
  <c r="O1113" i="6"/>
  <c r="L1113" i="6"/>
  <c r="T891" i="6" s="1" a="1"/>
  <c r="O1153" i="6"/>
  <c r="M1153" i="6"/>
  <c r="L1153" i="6"/>
  <c r="N1153" i="6"/>
  <c r="O1217" i="6"/>
  <c r="M1217" i="6"/>
  <c r="L1217" i="6"/>
  <c r="N1217" i="6"/>
  <c r="O1281" i="6"/>
  <c r="M1281" i="6"/>
  <c r="L1281" i="6"/>
  <c r="N1281" i="6"/>
  <c r="N1347" i="6"/>
  <c r="O1347" i="6"/>
  <c r="M1347" i="6"/>
  <c r="L1347" i="6"/>
  <c r="X1075" i="6" s="1" a="1"/>
  <c r="N1664" i="6"/>
  <c r="O1664" i="6"/>
  <c r="L1664" i="6"/>
  <c r="M1664" i="6"/>
  <c r="M979" i="6"/>
  <c r="L979" i="6"/>
  <c r="N979" i="6"/>
  <c r="O979" i="6"/>
  <c r="O1047" i="6"/>
  <c r="N1047" i="6"/>
  <c r="L1047" i="6"/>
  <c r="M1047" i="6"/>
  <c r="L1109" i="6"/>
  <c r="O1109" i="6"/>
  <c r="M1109" i="6"/>
  <c r="N1109" i="6"/>
  <c r="N1190" i="6"/>
  <c r="M1190" i="6"/>
  <c r="L1190" i="6"/>
  <c r="O1190" i="6"/>
  <c r="N1254" i="6"/>
  <c r="M1254" i="6"/>
  <c r="L1254" i="6"/>
  <c r="O1254" i="6"/>
  <c r="N1310" i="6"/>
  <c r="M1310" i="6"/>
  <c r="L1310" i="6"/>
  <c r="O1310" i="6"/>
  <c r="N1374" i="6"/>
  <c r="M1374" i="6"/>
  <c r="O1374" i="6"/>
  <c r="L1374" i="6"/>
  <c r="U1099" i="6" s="1" a="1"/>
  <c r="O1596" i="6"/>
  <c r="N1596" i="6"/>
  <c r="M1596" i="6"/>
  <c r="L1596" i="6"/>
  <c r="M1022" i="6"/>
  <c r="O1022" i="6"/>
  <c r="L1022" i="6"/>
  <c r="N1022" i="6"/>
  <c r="M1086" i="6"/>
  <c r="O1086" i="6"/>
  <c r="L1086" i="6"/>
  <c r="N1086" i="6"/>
  <c r="N1139" i="6"/>
  <c r="L1139" i="6"/>
  <c r="M1139" i="6"/>
  <c r="O1139" i="6"/>
  <c r="L1200" i="6"/>
  <c r="N1200" i="6"/>
  <c r="M1200" i="6"/>
  <c r="O1200" i="6"/>
  <c r="L1264" i="6"/>
  <c r="N1264" i="6"/>
  <c r="M1264" i="6"/>
  <c r="O1264" i="6"/>
  <c r="N1335" i="6"/>
  <c r="M1335" i="6"/>
  <c r="L1335" i="6"/>
  <c r="O1335" i="6"/>
  <c r="N1435" i="6"/>
  <c r="O1435" i="6"/>
  <c r="M1435" i="6"/>
  <c r="L1435" i="6"/>
  <c r="V1147" i="6" s="1" a="1"/>
  <c r="O969" i="6"/>
  <c r="L969" i="6"/>
  <c r="N969" i="6"/>
  <c r="M969" i="6"/>
  <c r="O1001" i="6"/>
  <c r="L1001" i="6"/>
  <c r="M1001" i="6"/>
  <c r="N1001" i="6"/>
  <c r="N1056" i="6"/>
  <c r="M1056" i="6"/>
  <c r="O1056" i="6"/>
  <c r="L1056" i="6"/>
  <c r="O1119" i="6"/>
  <c r="N1119" i="6"/>
  <c r="L1119" i="6"/>
  <c r="M1119" i="6"/>
  <c r="O1210" i="6"/>
  <c r="N1210" i="6"/>
  <c r="L1210" i="6"/>
  <c r="M1210" i="6"/>
  <c r="O1274" i="6"/>
  <c r="N1274" i="6"/>
  <c r="L1274" i="6"/>
  <c r="M1274" i="6"/>
  <c r="N1326" i="6"/>
  <c r="M1326" i="6"/>
  <c r="O1326" i="6"/>
  <c r="L1326" i="6"/>
  <c r="N1437" i="6"/>
  <c r="O1437" i="6"/>
  <c r="M1437" i="6"/>
  <c r="L1437" i="6"/>
  <c r="X1147" i="6" s="1" a="1"/>
  <c r="O1394" i="6"/>
  <c r="M1394" i="6"/>
  <c r="N1394" i="6"/>
  <c r="L1394" i="6"/>
  <c r="N1484" i="6"/>
  <c r="O1484" i="6"/>
  <c r="M1484" i="6"/>
  <c r="L1484" i="6"/>
  <c r="U1187" i="6" s="1" a="1"/>
  <c r="L1576" i="6"/>
  <c r="N1576" i="6"/>
  <c r="O1576" i="6"/>
  <c r="M1576" i="6"/>
  <c r="O1646" i="6"/>
  <c r="L1646" i="6"/>
  <c r="N1646" i="6"/>
  <c r="M1646" i="6"/>
  <c r="L1698" i="6"/>
  <c r="O1698" i="6"/>
  <c r="N1698" i="6"/>
  <c r="M1698" i="6"/>
  <c r="L1762" i="6"/>
  <c r="O1762" i="6"/>
  <c r="N1762" i="6"/>
  <c r="M1762" i="6"/>
  <c r="O1809" i="6"/>
  <c r="N1809" i="6"/>
  <c r="L1809" i="6"/>
  <c r="M1809" i="6"/>
  <c r="M1949" i="6"/>
  <c r="O1949" i="6"/>
  <c r="N1949" i="6"/>
  <c r="L1949" i="6"/>
  <c r="U1559" i="6" s="1" a="1"/>
  <c r="O1410" i="6"/>
  <c r="N1410" i="6"/>
  <c r="M1410" i="6"/>
  <c r="L1410" i="6"/>
  <c r="L1488" i="6"/>
  <c r="N1488" i="6"/>
  <c r="M1488" i="6"/>
  <c r="O1488" i="6"/>
  <c r="L1568" i="6"/>
  <c r="N1568" i="6"/>
  <c r="M1568" i="6"/>
  <c r="O1568" i="6"/>
  <c r="O1623" i="6"/>
  <c r="M1623" i="6"/>
  <c r="N1623" i="6"/>
  <c r="L1623" i="6"/>
  <c r="T1299" i="6" s="1" a="1"/>
  <c r="O1715" i="6"/>
  <c r="L1715" i="6"/>
  <c r="N1715" i="6"/>
  <c r="M1715" i="6"/>
  <c r="N1824" i="6"/>
  <c r="L1824" i="6"/>
  <c r="O1824" i="6"/>
  <c r="M1824" i="6"/>
  <c r="M2114" i="6"/>
  <c r="N2114" i="6"/>
  <c r="L2114" i="6"/>
  <c r="O2114" i="6"/>
  <c r="N1444" i="6"/>
  <c r="O1444" i="6"/>
  <c r="M1444" i="6"/>
  <c r="L1444" i="6"/>
  <c r="U1155" i="6" s="1" a="1"/>
  <c r="O1513" i="6"/>
  <c r="L1513" i="6"/>
  <c r="N1513" i="6"/>
  <c r="M1513" i="6"/>
  <c r="O1580" i="6"/>
  <c r="N1580" i="6"/>
  <c r="M1580" i="6"/>
  <c r="L1580" i="6"/>
  <c r="V1263" i="6" s="1" a="1"/>
  <c r="N1629" i="6"/>
  <c r="O1629" i="6"/>
  <c r="M1629" i="6"/>
  <c r="L1629" i="6"/>
  <c r="L1682" i="6"/>
  <c r="O1682" i="6"/>
  <c r="N1682" i="6"/>
  <c r="M1682" i="6"/>
  <c r="O1732" i="6"/>
  <c r="M1732" i="6"/>
  <c r="L1732" i="6"/>
  <c r="N1732" i="6"/>
  <c r="O1796" i="6"/>
  <c r="M1796" i="6"/>
  <c r="L1796" i="6"/>
  <c r="N1796" i="6"/>
  <c r="O2028" i="6"/>
  <c r="M2028" i="6"/>
  <c r="L2028" i="6"/>
  <c r="N2028" i="6"/>
  <c r="N1397" i="6"/>
  <c r="M1397" i="6"/>
  <c r="O1397" i="6"/>
  <c r="L1397" i="6"/>
  <c r="X1115" i="6" s="1" a="1"/>
  <c r="N1470" i="6"/>
  <c r="M1470" i="6"/>
  <c r="O1470" i="6"/>
  <c r="L1470" i="6"/>
  <c r="N1516" i="6"/>
  <c r="O1516" i="6"/>
  <c r="M1516" i="6"/>
  <c r="L1516" i="6"/>
  <c r="W1211" i="6" s="1" a="1"/>
  <c r="O1569" i="6"/>
  <c r="M1569" i="6"/>
  <c r="L1569" i="6"/>
  <c r="N1569" i="6"/>
  <c r="O1651" i="6"/>
  <c r="L1651" i="6"/>
  <c r="M1651" i="6"/>
  <c r="N1651" i="6"/>
  <c r="O1703" i="6"/>
  <c r="N1703" i="6"/>
  <c r="M1703" i="6"/>
  <c r="L1703" i="6"/>
  <c r="L1775" i="6"/>
  <c r="O1775" i="6"/>
  <c r="N1775" i="6"/>
  <c r="M1775" i="6"/>
  <c r="N1832" i="6"/>
  <c r="O1832" i="6"/>
  <c r="M1832" i="6"/>
  <c r="L1832" i="6"/>
  <c r="O2208" i="6"/>
  <c r="L2208" i="6"/>
  <c r="N2208" i="6"/>
  <c r="M2208" i="6"/>
  <c r="N1436" i="6"/>
  <c r="M1436" i="6"/>
  <c r="L1436" i="6"/>
  <c r="O1436" i="6"/>
  <c r="M1490" i="6"/>
  <c r="L1490" i="6"/>
  <c r="N1490" i="6"/>
  <c r="O1490" i="6"/>
  <c r="M1572" i="6"/>
  <c r="L1572" i="6"/>
  <c r="N1572" i="6"/>
  <c r="O1572" i="6"/>
  <c r="L1639" i="6"/>
  <c r="N1639" i="6"/>
  <c r="M1639" i="6"/>
  <c r="O1639" i="6"/>
  <c r="O1726" i="6"/>
  <c r="N1726" i="6"/>
  <c r="M1726" i="6"/>
  <c r="L1726" i="6"/>
  <c r="M1789" i="6"/>
  <c r="O1789" i="6"/>
  <c r="L1789" i="6"/>
  <c r="N1789" i="6"/>
  <c r="O1859" i="6"/>
  <c r="M1859" i="6"/>
  <c r="L1859" i="6"/>
  <c r="N1859" i="6"/>
  <c r="O1407" i="6"/>
  <c r="N1407" i="6"/>
  <c r="M1407" i="6"/>
  <c r="L1407" i="6"/>
  <c r="X1123" i="6" s="1" a="1"/>
  <c r="N1501" i="6"/>
  <c r="M1501" i="6"/>
  <c r="O1501" i="6"/>
  <c r="L1501" i="6"/>
  <c r="M1555" i="6"/>
  <c r="L1555" i="6"/>
  <c r="O1555" i="6"/>
  <c r="N1555" i="6"/>
  <c r="L1618" i="6"/>
  <c r="O1618" i="6"/>
  <c r="M1618" i="6"/>
  <c r="N1618" i="6"/>
  <c r="M1645" i="6"/>
  <c r="O1645" i="6"/>
  <c r="N1645" i="6"/>
  <c r="L1645" i="6"/>
  <c r="V1315" i="6" s="1" a="1"/>
  <c r="O1700" i="6"/>
  <c r="L1700" i="6"/>
  <c r="M1700" i="6"/>
  <c r="N1700" i="6"/>
  <c r="O1740" i="6"/>
  <c r="L1740" i="6"/>
  <c r="M1740" i="6"/>
  <c r="N1740" i="6"/>
  <c r="O1812" i="6"/>
  <c r="L1812" i="6"/>
  <c r="M1812" i="6"/>
  <c r="N1812" i="6"/>
  <c r="O1990" i="6"/>
  <c r="L1990" i="6"/>
  <c r="N1990" i="6"/>
  <c r="M1990" i="6"/>
  <c r="L1408" i="6"/>
  <c r="N1408" i="6"/>
  <c r="M1408" i="6"/>
  <c r="O1408" i="6"/>
  <c r="O1449" i="6"/>
  <c r="L1449" i="6"/>
  <c r="N1449" i="6"/>
  <c r="M1449" i="6"/>
  <c r="M1499" i="6"/>
  <c r="L1499" i="6"/>
  <c r="O1499" i="6"/>
  <c r="N1499" i="6"/>
  <c r="O1564" i="6"/>
  <c r="N1564" i="6"/>
  <c r="L1564" i="6"/>
  <c r="M1564" i="6"/>
  <c r="O1612" i="6"/>
  <c r="N1612" i="6"/>
  <c r="L1612" i="6"/>
  <c r="M1612" i="6"/>
  <c r="O1707" i="6"/>
  <c r="N1707" i="6"/>
  <c r="M1707" i="6"/>
  <c r="L1707" i="6"/>
  <c r="X1363" i="6" s="1" a="1"/>
  <c r="N1816" i="6"/>
  <c r="O1816" i="6"/>
  <c r="L1816" i="6"/>
  <c r="M1816" i="6"/>
  <c r="N2016" i="6"/>
  <c r="O2016" i="6"/>
  <c r="M2016" i="6"/>
  <c r="L2016" i="6"/>
  <c r="W1611" i="6" s="1" a="1"/>
  <c r="O1887" i="6"/>
  <c r="N1887" i="6"/>
  <c r="M1887" i="6"/>
  <c r="L1887" i="6"/>
  <c r="O1943" i="6"/>
  <c r="N1943" i="6"/>
  <c r="M1943" i="6"/>
  <c r="L1943" i="6"/>
  <c r="T1555" i="6" s="1" a="1"/>
  <c r="L2010" i="6"/>
  <c r="O2010" i="6"/>
  <c r="N2010" i="6"/>
  <c r="M2010" i="6"/>
  <c r="O2071" i="6"/>
  <c r="N2071" i="6"/>
  <c r="M2071" i="6"/>
  <c r="L2071" i="6"/>
  <c r="W1655" i="6" s="1" a="1"/>
  <c r="L2159" i="6"/>
  <c r="O2159" i="6"/>
  <c r="M2159" i="6"/>
  <c r="N2159" i="6"/>
  <c r="M2202" i="6"/>
  <c r="N2202" i="6"/>
  <c r="L2202" i="6"/>
  <c r="O2202" i="6"/>
  <c r="O2256" i="6"/>
  <c r="L2256" i="6"/>
  <c r="M2256" i="6"/>
  <c r="N2256" i="6"/>
  <c r="L1890" i="6"/>
  <c r="O1890" i="6"/>
  <c r="N1890" i="6"/>
  <c r="M1890" i="6"/>
  <c r="O1964" i="6"/>
  <c r="M1964" i="6"/>
  <c r="L1964" i="6"/>
  <c r="N1964" i="6"/>
  <c r="O2023" i="6"/>
  <c r="N2023" i="6"/>
  <c r="M2023" i="6"/>
  <c r="L2023" i="6"/>
  <c r="T1619" i="6" s="1" a="1"/>
  <c r="M2085" i="6"/>
  <c r="O2085" i="6"/>
  <c r="N2085" i="6"/>
  <c r="L2085" i="6"/>
  <c r="O2168" i="6"/>
  <c r="N2168" i="6"/>
  <c r="M2168" i="6"/>
  <c r="L2168" i="6"/>
  <c r="T1735" i="6" s="1" a="1"/>
  <c r="O2244" i="6"/>
  <c r="N2244" i="6"/>
  <c r="M2244" i="6"/>
  <c r="L2244" i="6"/>
  <c r="N2401" i="6"/>
  <c r="O2401" i="6"/>
  <c r="M2401" i="6"/>
  <c r="L2401" i="6"/>
  <c r="W1919" i="6" s="1" a="1"/>
  <c r="L1881" i="6"/>
  <c r="N1881" i="6"/>
  <c r="O1881" i="6"/>
  <c r="M1881" i="6"/>
  <c r="O1955" i="6"/>
  <c r="M1955" i="6"/>
  <c r="N1955" i="6"/>
  <c r="L1955" i="6"/>
  <c r="V1563" i="6" s="1" a="1"/>
  <c r="O2020" i="6"/>
  <c r="M2020" i="6"/>
  <c r="L2020" i="6"/>
  <c r="N2020" i="6"/>
  <c r="O2088" i="6"/>
  <c r="N2088" i="6"/>
  <c r="M2088" i="6"/>
  <c r="L2088" i="6"/>
  <c r="T1671" i="6" s="1" a="1"/>
  <c r="O2149" i="6"/>
  <c r="N2149" i="6"/>
  <c r="M2149" i="6"/>
  <c r="L2149" i="6"/>
  <c r="O2203" i="6"/>
  <c r="N2203" i="6"/>
  <c r="M2203" i="6"/>
  <c r="L2203" i="6"/>
  <c r="T1763" i="6" s="1" a="1"/>
  <c r="M2266" i="6"/>
  <c r="N2266" i="6"/>
  <c r="L2266" i="6"/>
  <c r="O2266" i="6"/>
  <c r="O2568" i="6"/>
  <c r="M2568" i="6"/>
  <c r="N2568" i="6"/>
  <c r="L2568" i="6"/>
  <c r="T2055" i="6" s="1" a="1"/>
  <c r="O1870" i="6"/>
  <c r="L1870" i="6"/>
  <c r="N1870" i="6"/>
  <c r="M1870" i="6"/>
  <c r="O1932" i="6"/>
  <c r="M1932" i="6"/>
  <c r="L1932" i="6"/>
  <c r="N1932" i="6"/>
  <c r="L1994" i="6"/>
  <c r="O1994" i="6"/>
  <c r="N1994" i="6"/>
  <c r="M1994" i="6"/>
  <c r="N2057" i="6"/>
  <c r="M2057" i="6"/>
  <c r="L2057" i="6"/>
  <c r="O2057" i="6"/>
  <c r="L2127" i="6"/>
  <c r="O2127" i="6"/>
  <c r="M2127" i="6"/>
  <c r="N2127" i="6"/>
  <c r="L2183" i="6"/>
  <c r="O2183" i="6"/>
  <c r="M2183" i="6"/>
  <c r="N2183" i="6"/>
  <c r="L2228" i="6"/>
  <c r="O2228" i="6"/>
  <c r="N2228" i="6"/>
  <c r="M2228" i="6"/>
  <c r="O2689" i="6"/>
  <c r="M2689" i="6"/>
  <c r="L2689" i="6"/>
  <c r="N2689" i="6"/>
  <c r="O1900" i="6"/>
  <c r="M1900" i="6"/>
  <c r="L1900" i="6"/>
  <c r="N1900" i="6"/>
  <c r="L1962" i="6"/>
  <c r="N1962" i="6"/>
  <c r="M1962" i="6"/>
  <c r="O1962" i="6"/>
  <c r="O2017" i="6"/>
  <c r="N2017" i="6"/>
  <c r="M2017" i="6"/>
  <c r="L2017" i="6"/>
  <c r="O2086" i="6"/>
  <c r="L2086" i="6"/>
  <c r="N2086" i="6"/>
  <c r="M2086" i="6"/>
  <c r="O2147" i="6"/>
  <c r="N2147" i="6"/>
  <c r="M2147" i="6"/>
  <c r="L2147" i="6"/>
  <c r="O2221" i="6"/>
  <c r="L2221" i="6"/>
  <c r="N2221" i="6"/>
  <c r="M2221" i="6"/>
  <c r="M2340" i="6"/>
  <c r="O2340" i="6"/>
  <c r="N2340" i="6"/>
  <c r="L2340" i="6"/>
  <c r="L1874" i="6"/>
  <c r="M1874" i="6"/>
  <c r="N1874" i="6"/>
  <c r="O1874" i="6"/>
  <c r="O1948" i="6"/>
  <c r="L1948" i="6"/>
  <c r="M1948" i="6"/>
  <c r="N1948" i="6"/>
  <c r="L2007" i="6"/>
  <c r="O2007" i="6"/>
  <c r="M2007" i="6"/>
  <c r="N2007" i="6"/>
  <c r="O2078" i="6"/>
  <c r="N2078" i="6"/>
  <c r="M2078" i="6"/>
  <c r="L2078" i="6"/>
  <c r="L2118" i="6"/>
  <c r="O2118" i="6"/>
  <c r="M2118" i="6"/>
  <c r="N2118" i="6"/>
  <c r="O2190" i="6"/>
  <c r="L2190" i="6"/>
  <c r="M2190" i="6"/>
  <c r="N2190" i="6"/>
  <c r="L2255" i="6"/>
  <c r="O2255" i="6"/>
  <c r="M2255" i="6"/>
  <c r="N2255" i="6"/>
  <c r="M2460" i="6"/>
  <c r="O2460" i="6"/>
  <c r="N2460" i="6"/>
  <c r="L2460" i="6"/>
  <c r="O1833" i="6"/>
  <c r="L1833" i="6"/>
  <c r="N1833" i="6"/>
  <c r="M1833" i="6"/>
  <c r="O1918" i="6"/>
  <c r="N1918" i="6"/>
  <c r="M1918" i="6"/>
  <c r="L1918" i="6"/>
  <c r="N1992" i="6"/>
  <c r="O1992" i="6"/>
  <c r="L1992" i="6"/>
  <c r="M1992" i="6"/>
  <c r="O2056" i="6"/>
  <c r="N2056" i="6"/>
  <c r="L2056" i="6"/>
  <c r="M2056" i="6"/>
  <c r="O2116" i="6"/>
  <c r="N2116" i="6"/>
  <c r="L2116" i="6"/>
  <c r="M2116" i="6"/>
  <c r="M2170" i="6"/>
  <c r="L2170" i="6"/>
  <c r="N2170" i="6"/>
  <c r="O2170" i="6"/>
  <c r="O2232" i="6"/>
  <c r="N2232" i="6"/>
  <c r="M2232" i="6"/>
  <c r="L2232" i="6"/>
  <c r="X1783" i="6" s="1" a="1"/>
  <c r="N2462" i="6"/>
  <c r="O2462" i="6"/>
  <c r="M2462" i="6"/>
  <c r="L2462" i="6"/>
  <c r="O2354" i="6"/>
  <c r="N2354" i="6"/>
  <c r="M2354" i="6"/>
  <c r="L2354" i="6"/>
  <c r="U1883" i="6" s="1" a="1"/>
  <c r="L2403" i="6"/>
  <c r="O2403" i="6"/>
  <c r="M2403" i="6"/>
  <c r="N2403" i="6"/>
  <c r="O2459" i="6"/>
  <c r="N2459" i="6"/>
  <c r="M2459" i="6"/>
  <c r="L2459" i="6"/>
  <c r="U1967" i="6" s="1" a="1"/>
  <c r="O2504" i="6"/>
  <c r="N2504" i="6"/>
  <c r="L2504" i="6"/>
  <c r="M2504" i="6"/>
  <c r="M2562" i="6"/>
  <c r="O2562" i="6"/>
  <c r="N2562" i="6"/>
  <c r="L2562" i="6"/>
  <c r="X2047" i="6" s="1" a="1"/>
  <c r="N2629" i="6"/>
  <c r="M2629" i="6"/>
  <c r="O2629" i="6"/>
  <c r="L2629" i="6"/>
  <c r="O2826" i="6"/>
  <c r="L2826" i="6"/>
  <c r="M2826" i="6"/>
  <c r="N2826" i="6"/>
  <c r="O2331" i="6"/>
  <c r="N2331" i="6"/>
  <c r="M2331" i="6"/>
  <c r="L2331" i="6"/>
  <c r="O2390" i="6"/>
  <c r="N2390" i="6"/>
  <c r="M2390" i="6"/>
  <c r="L2390" i="6"/>
  <c r="V1911" i="6" s="1" a="1"/>
  <c r="O2446" i="6"/>
  <c r="N2446" i="6"/>
  <c r="M2446" i="6"/>
  <c r="L2446" i="6"/>
  <c r="O2505" i="6"/>
  <c r="M2505" i="6"/>
  <c r="L2505" i="6"/>
  <c r="N2505" i="6"/>
  <c r="M2586" i="6"/>
  <c r="O2586" i="6"/>
  <c r="N2586" i="6"/>
  <c r="L2586" i="6"/>
  <c r="N2788" i="6"/>
  <c r="O2788" i="6"/>
  <c r="M2788" i="6"/>
  <c r="L2788" i="6"/>
  <c r="T2231" i="6" s="1" a="1"/>
  <c r="O2294" i="6"/>
  <c r="N2294" i="6"/>
  <c r="M2294" i="6"/>
  <c r="L2294" i="6"/>
  <c r="M2364" i="6"/>
  <c r="O2364" i="6"/>
  <c r="N2364" i="6"/>
  <c r="L2364" i="6"/>
  <c r="U1891" i="6" s="1" a="1"/>
  <c r="O2434" i="6"/>
  <c r="N2434" i="6"/>
  <c r="M2434" i="6"/>
  <c r="L2434" i="6"/>
  <c r="N2499" i="6"/>
  <c r="O2499" i="6"/>
  <c r="M2499" i="6"/>
  <c r="L2499" i="6"/>
  <c r="U1999" i="6" s="1" a="1"/>
  <c r="O2564" i="6"/>
  <c r="N2564" i="6"/>
  <c r="M2564" i="6"/>
  <c r="L2564" i="6"/>
  <c r="O2616" i="6"/>
  <c r="M2616" i="6"/>
  <c r="N2616" i="6"/>
  <c r="L2616" i="6"/>
  <c r="W2091" i="6" s="1" a="1"/>
  <c r="O2744" i="6"/>
  <c r="M2744" i="6"/>
  <c r="L2744" i="6"/>
  <c r="N2744" i="6"/>
  <c r="L2265" i="6"/>
  <c r="O2265" i="6"/>
  <c r="N2265" i="6"/>
  <c r="M2265" i="6"/>
  <c r="M2323" i="6"/>
  <c r="L2323" i="6"/>
  <c r="N2323" i="6"/>
  <c r="O2323" i="6"/>
  <c r="O2382" i="6"/>
  <c r="N2382" i="6"/>
  <c r="M2382" i="6"/>
  <c r="L2382" i="6"/>
  <c r="X1903" i="6" s="1" a="1"/>
  <c r="N2431" i="6"/>
  <c r="O2431" i="6"/>
  <c r="M2431" i="6"/>
  <c r="L2431" i="6"/>
  <c r="N2511" i="6"/>
  <c r="L2511" i="6"/>
  <c r="M2511" i="6"/>
  <c r="O2511" i="6"/>
  <c r="O2566" i="6"/>
  <c r="N2566" i="6"/>
  <c r="M2566" i="6"/>
  <c r="L2566" i="6"/>
  <c r="O2635" i="6"/>
  <c r="L2635" i="6"/>
  <c r="M2635" i="6"/>
  <c r="N2635" i="6"/>
  <c r="O2860" i="6"/>
  <c r="N2860" i="6"/>
  <c r="M2860" i="6"/>
  <c r="L2860" i="6"/>
  <c r="O2291" i="6"/>
  <c r="N2291" i="6"/>
  <c r="M2291" i="6"/>
  <c r="L2291" i="6"/>
  <c r="W1831" i="6" s="1" a="1"/>
  <c r="O2376" i="6"/>
  <c r="N2376" i="6"/>
  <c r="L2376" i="6"/>
  <c r="M2376" i="6"/>
  <c r="N2455" i="6"/>
  <c r="M2455" i="6"/>
  <c r="L2455" i="6"/>
  <c r="O2455" i="6"/>
  <c r="M2506" i="6"/>
  <c r="O2506" i="6"/>
  <c r="L2506" i="6"/>
  <c r="N2506" i="6"/>
  <c r="L2567" i="6"/>
  <c r="N2567" i="6"/>
  <c r="M2567" i="6"/>
  <c r="O2567" i="6"/>
  <c r="O2651" i="6"/>
  <c r="N2651" i="6"/>
  <c r="L2651" i="6"/>
  <c r="M2651" i="6"/>
  <c r="M2840" i="6"/>
  <c r="O2840" i="6"/>
  <c r="N2840" i="6"/>
  <c r="L2840" i="6"/>
  <c r="V2271" i="6" s="1" a="1"/>
  <c r="L2289" i="6"/>
  <c r="M2289" i="6"/>
  <c r="O2289" i="6"/>
  <c r="N2289" i="6"/>
  <c r="L2345" i="6"/>
  <c r="M2345" i="6"/>
  <c r="N2345" i="6"/>
  <c r="O2345" i="6"/>
  <c r="O2394" i="6"/>
  <c r="L2394" i="6"/>
  <c r="M2394" i="6"/>
  <c r="N2394" i="6"/>
  <c r="N2470" i="6"/>
  <c r="M2470" i="6"/>
  <c r="O2470" i="6"/>
  <c r="L2470" i="6"/>
  <c r="V1975" i="6" s="1" a="1"/>
  <c r="L2524" i="6"/>
  <c r="O2524" i="6"/>
  <c r="M2524" i="6"/>
  <c r="N2524" i="6"/>
  <c r="O2590" i="6"/>
  <c r="N2590" i="6"/>
  <c r="M2590" i="6"/>
  <c r="L2590" i="6"/>
  <c r="V2071" i="6" s="1" a="1"/>
  <c r="M2668" i="6"/>
  <c r="L2668" i="6"/>
  <c r="N2668" i="6"/>
  <c r="O2668" i="6"/>
  <c r="O2248" i="6"/>
  <c r="N2248" i="6"/>
  <c r="L2248" i="6"/>
  <c r="M2248" i="6"/>
  <c r="O2304" i="6"/>
  <c r="N2304" i="6"/>
  <c r="M2304" i="6"/>
  <c r="L2304" i="6"/>
  <c r="O2397" i="6"/>
  <c r="M2397" i="6"/>
  <c r="L2397" i="6"/>
  <c r="N2397" i="6"/>
  <c r="N2477" i="6"/>
  <c r="O2477" i="6"/>
  <c r="L2477" i="6"/>
  <c r="M2477" i="6"/>
  <c r="O2548" i="6"/>
  <c r="N2548" i="6"/>
  <c r="L2548" i="6"/>
  <c r="M2548" i="6"/>
  <c r="L2615" i="6"/>
  <c r="O2615" i="6"/>
  <c r="M2615" i="6"/>
  <c r="N2615" i="6"/>
  <c r="M2936" i="6"/>
  <c r="O2936" i="6"/>
  <c r="N2936" i="6"/>
  <c r="L2936" i="6"/>
  <c r="W2347" i="6" s="1" a="1"/>
  <c r="N2709" i="6"/>
  <c r="O2709" i="6"/>
  <c r="M2709" i="6"/>
  <c r="L2709" i="6"/>
  <c r="N2765" i="6"/>
  <c r="O2765" i="6"/>
  <c r="M2765" i="6"/>
  <c r="L2765" i="6"/>
  <c r="V2211" i="6" s="1" a="1"/>
  <c r="M2848" i="6"/>
  <c r="O2848" i="6"/>
  <c r="N2848" i="6"/>
  <c r="L2848" i="6"/>
  <c r="O2905" i="6"/>
  <c r="N2905" i="6"/>
  <c r="M2905" i="6"/>
  <c r="L2905" i="6"/>
  <c r="V2323" i="6" s="1" a="1"/>
  <c r="O2986" i="6"/>
  <c r="N2986" i="6"/>
  <c r="M2986" i="6"/>
  <c r="L2986" i="6"/>
  <c r="O3203" i="6"/>
  <c r="N3203" i="6"/>
  <c r="M3203" i="6"/>
  <c r="L3203" i="6"/>
  <c r="T2563" i="6" s="1" a="1"/>
  <c r="M2730" i="6"/>
  <c r="O2730" i="6"/>
  <c r="L2730" i="6"/>
  <c r="N2730" i="6"/>
  <c r="N2806" i="6"/>
  <c r="O2806" i="6"/>
  <c r="M2806" i="6"/>
  <c r="L2806" i="6"/>
  <c r="W2243" i="6" s="1" a="1"/>
  <c r="O2849" i="6"/>
  <c r="N2849" i="6"/>
  <c r="L2849" i="6"/>
  <c r="M2849" i="6"/>
  <c r="O2911" i="6"/>
  <c r="M2911" i="6"/>
  <c r="L2911" i="6"/>
  <c r="N2911" i="6"/>
  <c r="N2998" i="6"/>
  <c r="O2998" i="6"/>
  <c r="M2998" i="6"/>
  <c r="L2998" i="6"/>
  <c r="N3110" i="6"/>
  <c r="O3110" i="6"/>
  <c r="M3110" i="6"/>
  <c r="L3110" i="6"/>
  <c r="V2487" i="6" s="1" a="1"/>
  <c r="L2687" i="6"/>
  <c r="O2687" i="6"/>
  <c r="M2687" i="6"/>
  <c r="N2687" i="6"/>
  <c r="M2754" i="6"/>
  <c r="O2754" i="6"/>
  <c r="N2754" i="6"/>
  <c r="L2754" i="6"/>
  <c r="U2203" i="6" s="1" a="1"/>
  <c r="L2818" i="6"/>
  <c r="N2818" i="6"/>
  <c r="O2818" i="6"/>
  <c r="M2818" i="6"/>
  <c r="M2880" i="6"/>
  <c r="O2880" i="6"/>
  <c r="N2880" i="6"/>
  <c r="L2880" i="6"/>
  <c r="V2303" i="6" s="1" a="1"/>
  <c r="N2934" i="6"/>
  <c r="O2934" i="6"/>
  <c r="M2934" i="6"/>
  <c r="L2934" i="6"/>
  <c r="M2987" i="6"/>
  <c r="O2987" i="6"/>
  <c r="N2987" i="6"/>
  <c r="L2987" i="6"/>
  <c r="X2387" i="6" s="1" a="1"/>
  <c r="N3212" i="6"/>
  <c r="O3212" i="6"/>
  <c r="M3212" i="6"/>
  <c r="L3212" i="6"/>
  <c r="O2640" i="6"/>
  <c r="M2640" i="6"/>
  <c r="N2640" i="6"/>
  <c r="L2640" i="6"/>
  <c r="V2111" i="6" s="1" a="1"/>
  <c r="N2693" i="6"/>
  <c r="O2693" i="6"/>
  <c r="M2693" i="6"/>
  <c r="L2693" i="6"/>
  <c r="M2778" i="6"/>
  <c r="O2778" i="6"/>
  <c r="L2778" i="6"/>
  <c r="N2778" i="6"/>
  <c r="O2890" i="6"/>
  <c r="N2890" i="6"/>
  <c r="M2890" i="6"/>
  <c r="L2890" i="6"/>
  <c r="O2943" i="6"/>
  <c r="M2943" i="6"/>
  <c r="L2943" i="6"/>
  <c r="N2943" i="6"/>
  <c r="N3046" i="6"/>
  <c r="O3046" i="6"/>
  <c r="M3046" i="6"/>
  <c r="L3046" i="6"/>
  <c r="M3465" i="6"/>
  <c r="O3465" i="6"/>
  <c r="L3465" i="6"/>
  <c r="N3465" i="6"/>
  <c r="L2743" i="6"/>
  <c r="N2743" i="6"/>
  <c r="M2743" i="6"/>
  <c r="O2743" i="6"/>
  <c r="O2801" i="6"/>
  <c r="M2801" i="6"/>
  <c r="L2801" i="6"/>
  <c r="N2801" i="6"/>
  <c r="O2833" i="6"/>
  <c r="L2833" i="6"/>
  <c r="N2833" i="6"/>
  <c r="M2833" i="6"/>
  <c r="M2899" i="6"/>
  <c r="L2899" i="6"/>
  <c r="N2899" i="6"/>
  <c r="O2899" i="6"/>
  <c r="N2958" i="6"/>
  <c r="O2958" i="6"/>
  <c r="M2958" i="6"/>
  <c r="L2958" i="6"/>
  <c r="O3012" i="6"/>
  <c r="N3012" i="6"/>
  <c r="L3012" i="6"/>
  <c r="M3012" i="6"/>
  <c r="O3291" i="6"/>
  <c r="N3291" i="6"/>
  <c r="M3291" i="6"/>
  <c r="L3291" i="6"/>
  <c r="O2691" i="6"/>
  <c r="M2691" i="6"/>
  <c r="N2691" i="6"/>
  <c r="L2691" i="6"/>
  <c r="W2151" i="6" s="1" a="1"/>
  <c r="O2752" i="6"/>
  <c r="M2752" i="6"/>
  <c r="L2752" i="6"/>
  <c r="N2752" i="6"/>
  <c r="O2802" i="6"/>
  <c r="N2802" i="6"/>
  <c r="L2802" i="6"/>
  <c r="M2802" i="6"/>
  <c r="O2882" i="6"/>
  <c r="M2882" i="6"/>
  <c r="N2882" i="6"/>
  <c r="L2882" i="6"/>
  <c r="O2962" i="6"/>
  <c r="M2962" i="6"/>
  <c r="N2962" i="6"/>
  <c r="L2962" i="6"/>
  <c r="X2367" i="6" s="1" a="1"/>
  <c r="O3029" i="6"/>
  <c r="L3029" i="6"/>
  <c r="M3029" i="6"/>
  <c r="N3029" i="6"/>
  <c r="L3270" i="6"/>
  <c r="O3270" i="6"/>
  <c r="N3270" i="6"/>
  <c r="M3270" i="6"/>
  <c r="M2650" i="6"/>
  <c r="O2650" i="6"/>
  <c r="N2650" i="6"/>
  <c r="L2650" i="6"/>
  <c r="O2697" i="6"/>
  <c r="L2697" i="6"/>
  <c r="M2697" i="6"/>
  <c r="N2697" i="6"/>
  <c r="O2780" i="6"/>
  <c r="N2780" i="6"/>
  <c r="L2780" i="6"/>
  <c r="M2780" i="6"/>
  <c r="N2862" i="6"/>
  <c r="M2862" i="6"/>
  <c r="O2862" i="6"/>
  <c r="L2862" i="6"/>
  <c r="X2287" i="6" s="1" a="1"/>
  <c r="O2916" i="6"/>
  <c r="N2916" i="6"/>
  <c r="M2916" i="6"/>
  <c r="L2916" i="6"/>
  <c r="M2971" i="6"/>
  <c r="O2971" i="6"/>
  <c r="L2971" i="6"/>
  <c r="N2971" i="6"/>
  <c r="N3070" i="6"/>
  <c r="M3070" i="6"/>
  <c r="O3070" i="6"/>
  <c r="L3070" i="6"/>
  <c r="O3073" i="6"/>
  <c r="L3073" i="6"/>
  <c r="M3073" i="6"/>
  <c r="N3073" i="6"/>
  <c r="O3143" i="6"/>
  <c r="M3143" i="6"/>
  <c r="N3143" i="6"/>
  <c r="L3143" i="6"/>
  <c r="O3175" i="6"/>
  <c r="M3175" i="6"/>
  <c r="L3175" i="6"/>
  <c r="N3175" i="6"/>
  <c r="O3242" i="6"/>
  <c r="L3242" i="6"/>
  <c r="M3242" i="6"/>
  <c r="N3242" i="6"/>
  <c r="O3290" i="6"/>
  <c r="M3290" i="6"/>
  <c r="N3290" i="6"/>
  <c r="L3290" i="6"/>
  <c r="V2631" i="6" s="1" a="1"/>
  <c r="O3341" i="6"/>
  <c r="N3341" i="6"/>
  <c r="M3341" i="6"/>
  <c r="L3341" i="6"/>
  <c r="O3376" i="6"/>
  <c r="M3376" i="6"/>
  <c r="L3376" i="6"/>
  <c r="N3376" i="6"/>
  <c r="L3483" i="6"/>
  <c r="M3483" i="6"/>
  <c r="O3483" i="6"/>
  <c r="N3483" i="6"/>
  <c r="N3126" i="6"/>
  <c r="O3126" i="6"/>
  <c r="M3126" i="6"/>
  <c r="L3126" i="6"/>
  <c r="W2499" i="6" s="1" a="1"/>
  <c r="O3187" i="6"/>
  <c r="N3187" i="6"/>
  <c r="M3187" i="6"/>
  <c r="L3187" i="6"/>
  <c r="O3255" i="6"/>
  <c r="N3255" i="6"/>
  <c r="M3255" i="6"/>
  <c r="L3255" i="6"/>
  <c r="V2603" i="6" s="1" a="1"/>
  <c r="L3318" i="6"/>
  <c r="O3318" i="6"/>
  <c r="N3318" i="6"/>
  <c r="M3318" i="6"/>
  <c r="O3383" i="6"/>
  <c r="N3383" i="6"/>
  <c r="M3383" i="6"/>
  <c r="L3383" i="6"/>
  <c r="T2707" i="6" s="1" a="1"/>
  <c r="O3427" i="6"/>
  <c r="N3427" i="6"/>
  <c r="M3427" i="6"/>
  <c r="L3427" i="6"/>
  <c r="O3506" i="6"/>
  <c r="N3506" i="6"/>
  <c r="M3506" i="6"/>
  <c r="L3506" i="6"/>
  <c r="W2803" i="6" s="1" a="1"/>
  <c r="N3005" i="6"/>
  <c r="L3005" i="6"/>
  <c r="M3005" i="6"/>
  <c r="O3005" i="6"/>
  <c r="O3069" i="6"/>
  <c r="N3069" i="6"/>
  <c r="M3069" i="6"/>
  <c r="L3069" i="6"/>
  <c r="U2455" i="6" s="1" a="1"/>
  <c r="M3136" i="6"/>
  <c r="L3136" i="6"/>
  <c r="O3136" i="6"/>
  <c r="N3136" i="6"/>
  <c r="N3228" i="6"/>
  <c r="O3228" i="6"/>
  <c r="M3228" i="6"/>
  <c r="L3228" i="6"/>
  <c r="T2583" i="6" s="1" a="1"/>
  <c r="O3288" i="6"/>
  <c r="M3288" i="6"/>
  <c r="L3288" i="6"/>
  <c r="N3288" i="6"/>
  <c r="O3333" i="6"/>
  <c r="N3333" i="6"/>
  <c r="L3333" i="6"/>
  <c r="M3333" i="6"/>
  <c r="M3437" i="6"/>
  <c r="O3437" i="6"/>
  <c r="N3437" i="6"/>
  <c r="L3437" i="6"/>
  <c r="X2747" i="6" s="1" a="1"/>
  <c r="O3519" i="6"/>
  <c r="L3519" i="6"/>
  <c r="M3519" i="6"/>
  <c r="N3519" i="6"/>
  <c r="N3102" i="6"/>
  <c r="O3102" i="6"/>
  <c r="M3102" i="6"/>
  <c r="L3102" i="6"/>
  <c r="X2479" i="6" s="1" a="1"/>
  <c r="N3148" i="6"/>
  <c r="O3148" i="6"/>
  <c r="L3148" i="6"/>
  <c r="M3148" i="6"/>
  <c r="N3180" i="6"/>
  <c r="L3180" i="6"/>
  <c r="O3180" i="6"/>
  <c r="M3180" i="6"/>
  <c r="O3235" i="6"/>
  <c r="N3235" i="6"/>
  <c r="M3235" i="6"/>
  <c r="L3235" i="6"/>
  <c r="V2587" i="6" s="1" a="1"/>
  <c r="O3307" i="6"/>
  <c r="N3307" i="6"/>
  <c r="M3307" i="6"/>
  <c r="L3307" i="6"/>
  <c r="X2643" i="6" s="1" a="1"/>
  <c r="O3359" i="6"/>
  <c r="N3359" i="6"/>
  <c r="M3359" i="6"/>
  <c r="L3359" i="6"/>
  <c r="U2687" i="6" s="1" a="1"/>
  <c r="M3417" i="6"/>
  <c r="O3417" i="6"/>
  <c r="N3417" i="6"/>
  <c r="L3417" i="6"/>
  <c r="X2731" i="6" s="1" a="1"/>
  <c r="N3472" i="6"/>
  <c r="O3472" i="6"/>
  <c r="M3472" i="6"/>
  <c r="L3472" i="6"/>
  <c r="X2775" i="6" s="1" a="1"/>
  <c r="O3081" i="6"/>
  <c r="L3081" i="6"/>
  <c r="M3081" i="6"/>
  <c r="N3081" i="6"/>
  <c r="M3131" i="6"/>
  <c r="L3131" i="6"/>
  <c r="N3131" i="6"/>
  <c r="O3131" i="6"/>
  <c r="N3204" i="6"/>
  <c r="M3204" i="6"/>
  <c r="L3204" i="6"/>
  <c r="O3204" i="6"/>
  <c r="M3265" i="6"/>
  <c r="O3265" i="6"/>
  <c r="L3265" i="6"/>
  <c r="N3265" i="6"/>
  <c r="O3328" i="6"/>
  <c r="M3328" i="6"/>
  <c r="L3328" i="6"/>
  <c r="N3328" i="6"/>
  <c r="O3384" i="6"/>
  <c r="M3384" i="6"/>
  <c r="L3384" i="6"/>
  <c r="N3384" i="6"/>
  <c r="O3468" i="6"/>
  <c r="M3468" i="6"/>
  <c r="L3468" i="6"/>
  <c r="N3468" i="6"/>
  <c r="O3743" i="6"/>
  <c r="N3743" i="6"/>
  <c r="L3743" i="6"/>
  <c r="M3743" i="6"/>
  <c r="N3054" i="6"/>
  <c r="M3054" i="6"/>
  <c r="O3054" i="6"/>
  <c r="L3054" i="6"/>
  <c r="U2443" i="6" s="1" a="1"/>
  <c r="N3118" i="6"/>
  <c r="M3118" i="6"/>
  <c r="O3118" i="6"/>
  <c r="L3118" i="6"/>
  <c r="T2495" i="6" s="1" a="1"/>
  <c r="L3214" i="6"/>
  <c r="N3214" i="6"/>
  <c r="O3214" i="6"/>
  <c r="M3214" i="6"/>
  <c r="O3277" i="6"/>
  <c r="N3277" i="6"/>
  <c r="L3277" i="6"/>
  <c r="M3277" i="6"/>
  <c r="O3325" i="6"/>
  <c r="N3325" i="6"/>
  <c r="M3325" i="6"/>
  <c r="L3325" i="6"/>
  <c r="V2659" i="6" s="1" a="1"/>
  <c r="O3418" i="6"/>
  <c r="M3418" i="6"/>
  <c r="N3418" i="6"/>
  <c r="L3418" i="6"/>
  <c r="T2735" i="6" s="1" a="1"/>
  <c r="N3681" i="6"/>
  <c r="L3681" i="6"/>
  <c r="O3681" i="6"/>
  <c r="M3681" i="6"/>
  <c r="O3058" i="6"/>
  <c r="M3058" i="6"/>
  <c r="N3058" i="6"/>
  <c r="L3058" i="6"/>
  <c r="T2447" i="6" s="1" a="1"/>
  <c r="O3122" i="6"/>
  <c r="M3122" i="6"/>
  <c r="N3122" i="6"/>
  <c r="L3122" i="6"/>
  <c r="X2495" i="6" s="1" a="1"/>
  <c r="M3185" i="6"/>
  <c r="O3185" i="6"/>
  <c r="L3185" i="6"/>
  <c r="N3185" i="6"/>
  <c r="O3263" i="6"/>
  <c r="M3263" i="6"/>
  <c r="N3263" i="6"/>
  <c r="L3263" i="6"/>
  <c r="T2611" i="6" s="1" a="1"/>
  <c r="O3335" i="6"/>
  <c r="M3335" i="6"/>
  <c r="N3335" i="6"/>
  <c r="L3335" i="6"/>
  <c r="V2667" i="6" s="1" a="1"/>
  <c r="M3409" i="6"/>
  <c r="O3409" i="6"/>
  <c r="N3409" i="6"/>
  <c r="L3409" i="6"/>
  <c r="U2727" i="6" s="1" a="1"/>
  <c r="L3446" i="6"/>
  <c r="N3446" i="6"/>
  <c r="O3446" i="6"/>
  <c r="M3446" i="6"/>
  <c r="L3562" i="6"/>
  <c r="O3562" i="6"/>
  <c r="M3562" i="6"/>
  <c r="N3562" i="6"/>
  <c r="O3620" i="6"/>
  <c r="M3620" i="6"/>
  <c r="L3620" i="6"/>
  <c r="N3620" i="6"/>
  <c r="O3684" i="6"/>
  <c r="M3684" i="6"/>
  <c r="L3684" i="6"/>
  <c r="N3684" i="6"/>
  <c r="M3798" i="6"/>
  <c r="O3798" i="6"/>
  <c r="L3798" i="6"/>
  <c r="N3798" i="6"/>
  <c r="O3530" i="6"/>
  <c r="N3530" i="6"/>
  <c r="M3530" i="6"/>
  <c r="L3530" i="6"/>
  <c r="V2823" i="6" s="1" a="1"/>
  <c r="N3585" i="6"/>
  <c r="L3585" i="6"/>
  <c r="M3585" i="6"/>
  <c r="O3585" i="6"/>
  <c r="O3645" i="6"/>
  <c r="M3645" i="6"/>
  <c r="L3645" i="6"/>
  <c r="N3645" i="6"/>
  <c r="M3734" i="6"/>
  <c r="O3734" i="6"/>
  <c r="L3734" i="6"/>
  <c r="N3734" i="6"/>
  <c r="N3537" i="6"/>
  <c r="L3537" i="6"/>
  <c r="M3537" i="6"/>
  <c r="O3537" i="6"/>
  <c r="O3605" i="6"/>
  <c r="M3605" i="6"/>
  <c r="L3605" i="6"/>
  <c r="N3605" i="6"/>
  <c r="O3679" i="6"/>
  <c r="N3679" i="6"/>
  <c r="L3679" i="6"/>
  <c r="M3679" i="6"/>
  <c r="O3831" i="6"/>
  <c r="N3831" i="6"/>
  <c r="L3831" i="6"/>
  <c r="M3831" i="6"/>
  <c r="O3485" i="6"/>
  <c r="L3485" i="6"/>
  <c r="M3485" i="6"/>
  <c r="N3485" i="6"/>
  <c r="L3571" i="6"/>
  <c r="O3571" i="6"/>
  <c r="N3571" i="6"/>
  <c r="M3571" i="6"/>
  <c r="L3619" i="6"/>
  <c r="O3619" i="6"/>
  <c r="N3619" i="6"/>
  <c r="M3619" i="6"/>
  <c r="L3683" i="6"/>
  <c r="O3683" i="6"/>
  <c r="N3683" i="6"/>
  <c r="M3683" i="6"/>
  <c r="O3495" i="6"/>
  <c r="N3495" i="6"/>
  <c r="L3495" i="6"/>
  <c r="M3495" i="6"/>
  <c r="O3548" i="6"/>
  <c r="M3548" i="6"/>
  <c r="L3548" i="6"/>
  <c r="N3548" i="6"/>
  <c r="O3616" i="6"/>
  <c r="M3616" i="6"/>
  <c r="L3616" i="6"/>
  <c r="N3616" i="6"/>
  <c r="O3680" i="6"/>
  <c r="M3680" i="6"/>
  <c r="L3680" i="6"/>
  <c r="N3680" i="6"/>
  <c r="O3492" i="6"/>
  <c r="M3492" i="6"/>
  <c r="N3492" i="6"/>
  <c r="L3492" i="6"/>
  <c r="X2791" i="6" s="1" a="1"/>
  <c r="L3539" i="6"/>
  <c r="M3539" i="6"/>
  <c r="N3539" i="6"/>
  <c r="O3539" i="6"/>
  <c r="O3600" i="6"/>
  <c r="M3600" i="6"/>
  <c r="N3600" i="6"/>
  <c r="L3600" i="6"/>
  <c r="V2879" i="6" s="1" a="1"/>
  <c r="O3674" i="6"/>
  <c r="N3674" i="6"/>
  <c r="M3674" i="6"/>
  <c r="L3674" i="6"/>
  <c r="U2939" i="6" s="1" a="1"/>
  <c r="O3740" i="6"/>
  <c r="M3740" i="6"/>
  <c r="L3740" i="6"/>
  <c r="N3740" i="6"/>
  <c r="O3434" i="6"/>
  <c r="L3434" i="6"/>
  <c r="M3434" i="6"/>
  <c r="N3434" i="6"/>
  <c r="O3532" i="6"/>
  <c r="M3532" i="6"/>
  <c r="L3532" i="6"/>
  <c r="N3532" i="6"/>
  <c r="O3610" i="6"/>
  <c r="N3610" i="6"/>
  <c r="M3610" i="6"/>
  <c r="L3610" i="6"/>
  <c r="V2887" i="6" s="1" a="1"/>
  <c r="N3665" i="6"/>
  <c r="L3665" i="6"/>
  <c r="M3665" i="6"/>
  <c r="O3665" i="6"/>
  <c r="L3723" i="6"/>
  <c r="O3723" i="6"/>
  <c r="N3723" i="6"/>
  <c r="M3723" i="6"/>
  <c r="L3779" i="6"/>
  <c r="O3779" i="6"/>
  <c r="N3779" i="6"/>
  <c r="M3779" i="6"/>
  <c r="L3891" i="6"/>
  <c r="O3891" i="6"/>
  <c r="N3891" i="6"/>
  <c r="M3891" i="6"/>
  <c r="M4045" i="6"/>
  <c r="O4045" i="6"/>
  <c r="L4045" i="6"/>
  <c r="N4045" i="6"/>
  <c r="O3796" i="6"/>
  <c r="M3796" i="6"/>
  <c r="L3796" i="6"/>
  <c r="N3796" i="6"/>
  <c r="M3862" i="6"/>
  <c r="O3862" i="6"/>
  <c r="N3862" i="6"/>
  <c r="L3862" i="6"/>
  <c r="X3087" i="6" s="1" a="1"/>
  <c r="N3916" i="6"/>
  <c r="L3916" i="6"/>
  <c r="M3916" i="6"/>
  <c r="O3916" i="6"/>
  <c r="N3729" i="6"/>
  <c r="L3729" i="6"/>
  <c r="M3729" i="6"/>
  <c r="O3729" i="6"/>
  <c r="N3793" i="6"/>
  <c r="L3793" i="6"/>
  <c r="M3793" i="6"/>
  <c r="O3793" i="6"/>
  <c r="O3845" i="6"/>
  <c r="N3845" i="6"/>
  <c r="M3845" i="6"/>
  <c r="L3845" i="6"/>
  <c r="V3075" i="6" s="1" a="1"/>
  <c r="M3910" i="6"/>
  <c r="O3910" i="6"/>
  <c r="N3910" i="6"/>
  <c r="L3910" i="6"/>
  <c r="V3127" i="6" s="1" a="1"/>
  <c r="O3727" i="6"/>
  <c r="N3727" i="6"/>
  <c r="M3727" i="6"/>
  <c r="L3727" i="6"/>
  <c r="X2979" i="6" s="1" a="1"/>
  <c r="O3791" i="6"/>
  <c r="N3791" i="6"/>
  <c r="M3791" i="6"/>
  <c r="L3791" i="6"/>
  <c r="W3031" i="6" s="1" a="1"/>
  <c r="L3859" i="6"/>
  <c r="O3859" i="6"/>
  <c r="N3859" i="6"/>
  <c r="M3859" i="6"/>
  <c r="O3930" i="6"/>
  <c r="L3930" i="6"/>
  <c r="N3930" i="6"/>
  <c r="M3930" i="6"/>
  <c r="N3721" i="6"/>
  <c r="L3721" i="6"/>
  <c r="M3721" i="6"/>
  <c r="O3721" i="6"/>
  <c r="O3783" i="6"/>
  <c r="N3783" i="6"/>
  <c r="M3783" i="6"/>
  <c r="L3783" i="6"/>
  <c r="T3027" i="6" s="1" a="1"/>
  <c r="M3830" i="6"/>
  <c r="N3830" i="6"/>
  <c r="L3830" i="6"/>
  <c r="O3830" i="6"/>
  <c r="O3893" i="6"/>
  <c r="N3893" i="6"/>
  <c r="M3893" i="6"/>
  <c r="L3893" i="6"/>
  <c r="T3115" i="6" s="1" a="1"/>
  <c r="M3728" i="6"/>
  <c r="O3728" i="6"/>
  <c r="N3728" i="6"/>
  <c r="L3728" i="6"/>
  <c r="T2983" i="6" s="1" a="1"/>
  <c r="L3792" i="6"/>
  <c r="O3792" i="6"/>
  <c r="M3792" i="6"/>
  <c r="N3792" i="6"/>
  <c r="O3853" i="6"/>
  <c r="N3853" i="6"/>
  <c r="M3853" i="6"/>
  <c r="L3853" i="6"/>
  <c r="T3083" i="6" s="1" a="1"/>
  <c r="L3923" i="6"/>
  <c r="N3923" i="6"/>
  <c r="M3923" i="6"/>
  <c r="O3923" i="6"/>
  <c r="M3750" i="6"/>
  <c r="O3750" i="6"/>
  <c r="N3750" i="6"/>
  <c r="L3750" i="6"/>
  <c r="V2999" i="6" s="1" a="1"/>
  <c r="O3806" i="6"/>
  <c r="N3806" i="6"/>
  <c r="L3806" i="6"/>
  <c r="M3806" i="6"/>
  <c r="O3864" i="6"/>
  <c r="N3864" i="6"/>
  <c r="L3864" i="6"/>
  <c r="M3864" i="6"/>
  <c r="L3915" i="6"/>
  <c r="M3915" i="6"/>
  <c r="N3915" i="6"/>
  <c r="O3915" i="6"/>
  <c r="M3993" i="6"/>
  <c r="O3993" i="6"/>
  <c r="N3993" i="6"/>
  <c r="L3993" i="6"/>
  <c r="T3195" i="6" s="1" a="1"/>
  <c r="O3975" i="6"/>
  <c r="M3975" i="6"/>
  <c r="L3975" i="6"/>
  <c r="N3975" i="6"/>
  <c r="O4055" i="6"/>
  <c r="N4055" i="6"/>
  <c r="M4055" i="6"/>
  <c r="L4055" i="6"/>
  <c r="V3243" i="6" s="1" a="1"/>
  <c r="O4215" i="6"/>
  <c r="N4215" i="6"/>
  <c r="M4215" i="6"/>
  <c r="L4215" i="6"/>
  <c r="V3371" i="6" s="1" a="1"/>
  <c r="N4020" i="6"/>
  <c r="L4020" i="6"/>
  <c r="M4020" i="6"/>
  <c r="O4020" i="6"/>
  <c r="O4079" i="6"/>
  <c r="N4079" i="6"/>
  <c r="M4079" i="6"/>
  <c r="L4079" i="6"/>
  <c r="U3263" i="6" s="1" a="1"/>
  <c r="O4175" i="6"/>
  <c r="N4175" i="6"/>
  <c r="M4175" i="6"/>
  <c r="L4175" i="6"/>
  <c r="V3339" i="6" s="1" a="1"/>
  <c r="M3958" i="6"/>
  <c r="O3958" i="6"/>
  <c r="L3958" i="6"/>
  <c r="N3958" i="6"/>
  <c r="M4029" i="6"/>
  <c r="O4029" i="6"/>
  <c r="N4029" i="6"/>
  <c r="L4029" i="6"/>
  <c r="U3223" i="6" s="1" a="1"/>
  <c r="M4085" i="6"/>
  <c r="O4085" i="6"/>
  <c r="L4085" i="6"/>
  <c r="N4085" i="6"/>
  <c r="M4242" i="6"/>
  <c r="O4242" i="6"/>
  <c r="N4242" i="6"/>
  <c r="L4242" i="6"/>
  <c r="X3391" i="6" s="1" a="1"/>
  <c r="N3952" i="6"/>
  <c r="M3952" i="6"/>
  <c r="O3952" i="6"/>
  <c r="L3952" i="6"/>
  <c r="X3159" i="6" s="1" a="1"/>
  <c r="M4017" i="6"/>
  <c r="O4017" i="6"/>
  <c r="L4017" i="6"/>
  <c r="N4017" i="6"/>
  <c r="O4089" i="6"/>
  <c r="N4089" i="6"/>
  <c r="M4089" i="6"/>
  <c r="L4089" i="6"/>
  <c r="U3271" i="6" s="1" a="1"/>
  <c r="N4201" i="6"/>
  <c r="O4201" i="6"/>
  <c r="L4201" i="6"/>
  <c r="M4201" i="6"/>
  <c r="O3999" i="6"/>
  <c r="M3999" i="6"/>
  <c r="N3999" i="6"/>
  <c r="L3999" i="6"/>
  <c r="U3199" i="6" s="1" a="1"/>
  <c r="L4050" i="6"/>
  <c r="N4050" i="6"/>
  <c r="M4050" i="6"/>
  <c r="O4050" i="6"/>
  <c r="O4116" i="6"/>
  <c r="M4116" i="6"/>
  <c r="L4116" i="6"/>
  <c r="N4116" i="6"/>
  <c r="N4261" i="6"/>
  <c r="L4261" i="6"/>
  <c r="O4261" i="6"/>
  <c r="M4261" i="6"/>
  <c r="O3946" i="6"/>
  <c r="M3946" i="6"/>
  <c r="L3946" i="6"/>
  <c r="N3946" i="6"/>
  <c r="O4002" i="6"/>
  <c r="L4002" i="6"/>
  <c r="N4002" i="6"/>
  <c r="M4002" i="6"/>
  <c r="O4062" i="6"/>
  <c r="M4062" i="6"/>
  <c r="L4062" i="6"/>
  <c r="N4062" i="6"/>
  <c r="O4211" i="6"/>
  <c r="N4211" i="6"/>
  <c r="M4211" i="6"/>
  <c r="L4211" i="6"/>
  <c r="W3367" i="6" s="1" a="1"/>
  <c r="M3937" i="6"/>
  <c r="O3937" i="6"/>
  <c r="L3937" i="6"/>
  <c r="N3937" i="6"/>
  <c r="O4003" i="6"/>
  <c r="N4003" i="6"/>
  <c r="M4003" i="6"/>
  <c r="L4003" i="6"/>
  <c r="T3203" i="6" s="1" a="1"/>
  <c r="O4063" i="6"/>
  <c r="N4063" i="6"/>
  <c r="M4063" i="6"/>
  <c r="L4063" i="6"/>
  <c r="T3251" i="6" s="1" a="1"/>
  <c r="O4247" i="6"/>
  <c r="N4247" i="6"/>
  <c r="M4247" i="6"/>
  <c r="L4247" i="6"/>
  <c r="X3395" i="6" s="1" a="1"/>
  <c r="L4410" i="6"/>
  <c r="O4410" i="6"/>
  <c r="N4410" i="6"/>
  <c r="M4410" i="6"/>
  <c r="N4192" i="6"/>
  <c r="O4192" i="6"/>
  <c r="M4192" i="6"/>
  <c r="L4192" i="6"/>
  <c r="X3351" i="6" s="1" a="1"/>
  <c r="O4262" i="6"/>
  <c r="N4262" i="6"/>
  <c r="M4262" i="6"/>
  <c r="L4262" i="6"/>
  <c r="X3407" i="6" s="1" a="1"/>
  <c r="O4091" i="6"/>
  <c r="M4091" i="6"/>
  <c r="N4091" i="6"/>
  <c r="L4091" i="6"/>
  <c r="W3271" i="6" s="1" a="1"/>
  <c r="N4159" i="6"/>
  <c r="M4159" i="6"/>
  <c r="L4159" i="6"/>
  <c r="O4159" i="6"/>
  <c r="O4206" i="6"/>
  <c r="N4206" i="6"/>
  <c r="L4206" i="6"/>
  <c r="M4206" i="6"/>
  <c r="N4285" i="6"/>
  <c r="O4285" i="6"/>
  <c r="L4285" i="6"/>
  <c r="M4285" i="6"/>
  <c r="O4086" i="6"/>
  <c r="N4086" i="6"/>
  <c r="L4086" i="6"/>
  <c r="M4086" i="6"/>
  <c r="L4162" i="6"/>
  <c r="N4162" i="6"/>
  <c r="M4162" i="6"/>
  <c r="O4162" i="6"/>
  <c r="O4212" i="6"/>
  <c r="M4212" i="6"/>
  <c r="N4212" i="6"/>
  <c r="L4212" i="6"/>
  <c r="X3367" i="6" s="1" a="1"/>
  <c r="O4292" i="6"/>
  <c r="M4292" i="6"/>
  <c r="L4292" i="6"/>
  <c r="N4292" i="6"/>
  <c r="O4115" i="6"/>
  <c r="M4115" i="6"/>
  <c r="N4115" i="6"/>
  <c r="L4115" i="6"/>
  <c r="V3291" i="6" s="1" a="1"/>
  <c r="N4152" i="6"/>
  <c r="L4152" i="6"/>
  <c r="M4152" i="6"/>
  <c r="O4152" i="6"/>
  <c r="L4222" i="6"/>
  <c r="O4222" i="6"/>
  <c r="M4222" i="6"/>
  <c r="N4222" i="6"/>
  <c r="O4342" i="6"/>
  <c r="N4342" i="6"/>
  <c r="L4342" i="6"/>
  <c r="M4342" i="6"/>
  <c r="L4146" i="6"/>
  <c r="N4146" i="6"/>
  <c r="O4146" i="6"/>
  <c r="M4146" i="6"/>
  <c r="O4193" i="6"/>
  <c r="L4193" i="6"/>
  <c r="N4193" i="6"/>
  <c r="M4193" i="6"/>
  <c r="O4241" i="6"/>
  <c r="L4241" i="6"/>
  <c r="M4241" i="6"/>
  <c r="N4241" i="6"/>
  <c r="L4286" i="6"/>
  <c r="O4286" i="6"/>
  <c r="M4286" i="6"/>
  <c r="N4286" i="6"/>
  <c r="O4363" i="6"/>
  <c r="M4363" i="6"/>
  <c r="N4363" i="6"/>
  <c r="L4363" i="6"/>
  <c r="T3491" i="6" s="1" a="1"/>
  <c r="O4419" i="6"/>
  <c r="M4419" i="6"/>
  <c r="L4419" i="6"/>
  <c r="N4419" i="6"/>
  <c r="O4471" i="6"/>
  <c r="N4471" i="6"/>
  <c r="M4471" i="6"/>
  <c r="L4471" i="6"/>
  <c r="W3575" i="6" s="1" a="1"/>
  <c r="O4617" i="6"/>
  <c r="N4617" i="6"/>
  <c r="M4617" i="6"/>
  <c r="L4617" i="6"/>
  <c r="X3691" i="6" s="1" a="1"/>
  <c r="L4420" i="6"/>
  <c r="M4420" i="6"/>
  <c r="N4420" i="6"/>
  <c r="O4420" i="6"/>
  <c r="O4486" i="6"/>
  <c r="N4486" i="6"/>
  <c r="L4486" i="6"/>
  <c r="M4486" i="6"/>
  <c r="O4323" i="6"/>
  <c r="N4323" i="6"/>
  <c r="M4323" i="6"/>
  <c r="L4323" i="6"/>
  <c r="T3459" i="6" s="1" a="1"/>
  <c r="N4368" i="6"/>
  <c r="O4368" i="6"/>
  <c r="L4368" i="6"/>
  <c r="M4368" i="6"/>
  <c r="O4427" i="6"/>
  <c r="M4427" i="6"/>
  <c r="L4427" i="6"/>
  <c r="N4427" i="6"/>
  <c r="N4577" i="6"/>
  <c r="O4577" i="6"/>
  <c r="M4577" i="6"/>
  <c r="L4577" i="6"/>
  <c r="X3659" i="6" s="1" a="1"/>
  <c r="O4355" i="6"/>
  <c r="M4355" i="6"/>
  <c r="L4355" i="6"/>
  <c r="N4355" i="6"/>
  <c r="L4418" i="6"/>
  <c r="O4418" i="6"/>
  <c r="N4418" i="6"/>
  <c r="M4418" i="6"/>
  <c r="L4466" i="6"/>
  <c r="O4466" i="6"/>
  <c r="N4466" i="6"/>
  <c r="M4466" i="6"/>
  <c r="O4279" i="6"/>
  <c r="N4279" i="6"/>
  <c r="M4279" i="6"/>
  <c r="L4279" i="6"/>
  <c r="U3423" i="6" s="1" a="1"/>
  <c r="N4341" i="6"/>
  <c r="O4341" i="6"/>
  <c r="L4341" i="6"/>
  <c r="M4341" i="6"/>
  <c r="O4428" i="6"/>
  <c r="N4428" i="6"/>
  <c r="M4428" i="6"/>
  <c r="L4428" i="6"/>
  <c r="T3543" i="6" s="1" a="1"/>
  <c r="N4672" i="6"/>
  <c r="M4672" i="6"/>
  <c r="O4672" i="6"/>
  <c r="L4672" i="6"/>
  <c r="X3735" i="6" s="1" a="1"/>
  <c r="M4338" i="6"/>
  <c r="O4338" i="6"/>
  <c r="N4338" i="6"/>
  <c r="L4338" i="6"/>
  <c r="T3471" i="6" s="1" a="1"/>
  <c r="O4388" i="6"/>
  <c r="N4388" i="6"/>
  <c r="M4388" i="6"/>
  <c r="L4388" i="6"/>
  <c r="T3511" i="6" s="1" a="1"/>
  <c r="L4460" i="6"/>
  <c r="N4460" i="6"/>
  <c r="M4460" i="6"/>
  <c r="O4460" i="6"/>
  <c r="L4742" i="6"/>
  <c r="O4742" i="6"/>
  <c r="N4742" i="6"/>
  <c r="M4742" i="6"/>
  <c r="N4373" i="6"/>
  <c r="M4373" i="6"/>
  <c r="L4373" i="6"/>
  <c r="O4373" i="6"/>
  <c r="O4423" i="6"/>
  <c r="N4423" i="6"/>
  <c r="L4423" i="6"/>
  <c r="M4423" i="6"/>
  <c r="M4461" i="6"/>
  <c r="N4461" i="6"/>
  <c r="O4461" i="6"/>
  <c r="L4461" i="6"/>
  <c r="W3567" i="6" s="1" a="1"/>
  <c r="N4684" i="6"/>
  <c r="O4684" i="6"/>
  <c r="L4684" i="6"/>
  <c r="M4684" i="6"/>
  <c r="N4553" i="6"/>
  <c r="O4553" i="6"/>
  <c r="M4553" i="6"/>
  <c r="L4553" i="6"/>
  <c r="T3643" i="6" s="1" a="1"/>
  <c r="M4623" i="6"/>
  <c r="L4623" i="6"/>
  <c r="N4623" i="6"/>
  <c r="O4623" i="6"/>
  <c r="O4922" i="6"/>
  <c r="L4922" i="6"/>
  <c r="N4922" i="6"/>
  <c r="M4922" i="6"/>
  <c r="O4559" i="6"/>
  <c r="N4559" i="6"/>
  <c r="M4559" i="6"/>
  <c r="L4559" i="6"/>
  <c r="U3647" i="6" s="1" a="1"/>
  <c r="N4630" i="6"/>
  <c r="L4630" i="6"/>
  <c r="O4630" i="6"/>
  <c r="M4630" i="6"/>
  <c r="L4876" i="6"/>
  <c r="N4876" i="6"/>
  <c r="M4876" i="6"/>
  <c r="O4876" i="6"/>
  <c r="O4518" i="6"/>
  <c r="N4518" i="6"/>
  <c r="L4518" i="6"/>
  <c r="M4518" i="6"/>
  <c r="O4596" i="6"/>
  <c r="M4596" i="6"/>
  <c r="N4596" i="6"/>
  <c r="L4596" i="6"/>
  <c r="W3675" i="6" s="1" a="1"/>
  <c r="O4752" i="6"/>
  <c r="M4752" i="6"/>
  <c r="L4752" i="6"/>
  <c r="N4752" i="6"/>
  <c r="M4523" i="6"/>
  <c r="N4523" i="6"/>
  <c r="O4523" i="6"/>
  <c r="L4523" i="6"/>
  <c r="T3619" i="6" s="1" a="1"/>
  <c r="L4575" i="6"/>
  <c r="M4575" i="6"/>
  <c r="N4575" i="6"/>
  <c r="O4575" i="6"/>
  <c r="M4611" i="6"/>
  <c r="O4611" i="6"/>
  <c r="N4611" i="6"/>
  <c r="L4611" i="6"/>
  <c r="W3687" i="6" s="1" a="1"/>
  <c r="M4721" i="6"/>
  <c r="O4721" i="6"/>
  <c r="N4721" i="6"/>
  <c r="L4721" i="6"/>
  <c r="W3775" i="6" s="1" a="1"/>
  <c r="O4551" i="6"/>
  <c r="N4551" i="6"/>
  <c r="M4551" i="6"/>
  <c r="L4551" i="6"/>
  <c r="W3639" i="6" s="1" a="1"/>
  <c r="L4616" i="6"/>
  <c r="O4616" i="6"/>
  <c r="N4616" i="6"/>
  <c r="M4616" i="6"/>
  <c r="O4690" i="6"/>
  <c r="N4690" i="6"/>
  <c r="L4690" i="6"/>
  <c r="M4690" i="6"/>
  <c r="O4802" i="6"/>
  <c r="M4802" i="6"/>
  <c r="N4802" i="6"/>
  <c r="L4802" i="6"/>
  <c r="X3839" i="6" s="1" a="1"/>
  <c r="O4497" i="6"/>
  <c r="L4497" i="6"/>
  <c r="M4497" i="6"/>
  <c r="N4497" i="6"/>
  <c r="N4542" i="6"/>
  <c r="L4542" i="6"/>
  <c r="O4542" i="6"/>
  <c r="M4542" i="6"/>
  <c r="M4635" i="6"/>
  <c r="O4635" i="6"/>
  <c r="N4635" i="6"/>
  <c r="L4635" i="6"/>
  <c r="V3707" i="6" s="1" a="1"/>
  <c r="N4757" i="6"/>
  <c r="M4757" i="6"/>
  <c r="L4757" i="6"/>
  <c r="O4757" i="6"/>
  <c r="O4522" i="6"/>
  <c r="N4522" i="6"/>
  <c r="M4522" i="6"/>
  <c r="L4522" i="6"/>
  <c r="X3615" i="6" s="1" a="1"/>
  <c r="N4582" i="6"/>
  <c r="O4582" i="6"/>
  <c r="M4582" i="6"/>
  <c r="L4582" i="6"/>
  <c r="X3663" i="6" s="1" a="1"/>
  <c r="O4633" i="6"/>
  <c r="N4633" i="6"/>
  <c r="M4633" i="6"/>
  <c r="L4633" i="6"/>
  <c r="T3707" i="6" s="1" a="1"/>
  <c r="O4917" i="6"/>
  <c r="M4917" i="6"/>
  <c r="L4917" i="6"/>
  <c r="N4917" i="6"/>
  <c r="N4658" i="6"/>
  <c r="O4658" i="6"/>
  <c r="M4658" i="6"/>
  <c r="L4658" i="6"/>
  <c r="T3727" i="6" s="1" a="1"/>
  <c r="O4762" i="6"/>
  <c r="M4762" i="6"/>
  <c r="N4762" i="6"/>
  <c r="L4762" i="6"/>
  <c r="X3807" i="6" s="1" a="1"/>
  <c r="O4906" i="6"/>
  <c r="L4906" i="6"/>
  <c r="M4906" i="6"/>
  <c r="N4906" i="6"/>
  <c r="O4704" i="6"/>
  <c r="L4704" i="6"/>
  <c r="N4704" i="6"/>
  <c r="M4704" i="6"/>
  <c r="N4780" i="6"/>
  <c r="O4780" i="6"/>
  <c r="L4780" i="6"/>
  <c r="M4780" i="6"/>
  <c r="L4908" i="6"/>
  <c r="O4908" i="6"/>
  <c r="N4908" i="6"/>
  <c r="M4908" i="6"/>
  <c r="M4689" i="6"/>
  <c r="O4689" i="6"/>
  <c r="N4689" i="6"/>
  <c r="L4689" i="6"/>
  <c r="U3751" i="6" s="1" a="1"/>
  <c r="O4746" i="6"/>
  <c r="L4746" i="6"/>
  <c r="M4746" i="6"/>
  <c r="N4746" i="6"/>
  <c r="M4805" i="6"/>
  <c r="L4805" i="6"/>
  <c r="N4805" i="6"/>
  <c r="O4805" i="6"/>
  <c r="N4638" i="6"/>
  <c r="L4638" i="6"/>
  <c r="O4638" i="6"/>
  <c r="M4638" i="6"/>
  <c r="O4711" i="6"/>
  <c r="L4711" i="6"/>
  <c r="M4711" i="6"/>
  <c r="N4711" i="6"/>
  <c r="O4823" i="6"/>
  <c r="M4823" i="6"/>
  <c r="L4823" i="6"/>
  <c r="N4823" i="6"/>
  <c r="N4902" i="6"/>
  <c r="M4902" i="6"/>
  <c r="L4902" i="6"/>
  <c r="O4902" i="6"/>
  <c r="M4659" i="6"/>
  <c r="O4659" i="6"/>
  <c r="L4659" i="6"/>
  <c r="N4659" i="6"/>
  <c r="M4717" i="6"/>
  <c r="L4717" i="6"/>
  <c r="O4717" i="6"/>
  <c r="N4717" i="6"/>
  <c r="N4788" i="6"/>
  <c r="O4788" i="6"/>
  <c r="L4788" i="6"/>
  <c r="M4788" i="6"/>
  <c r="O4921" i="6"/>
  <c r="M4921" i="6"/>
  <c r="L4921" i="6"/>
  <c r="N4921" i="6"/>
  <c r="N4983" i="6"/>
  <c r="O4983" i="6"/>
  <c r="M4983" i="6"/>
  <c r="L4983" i="6"/>
  <c r="T3987" i="6" s="1" a="1"/>
  <c r="O4826" i="6"/>
  <c r="M4826" i="6"/>
  <c r="N4826" i="6"/>
  <c r="L4826" i="6"/>
  <c r="W3859" i="6" s="1" a="1"/>
  <c r="O4873" i="6"/>
  <c r="N4873" i="6"/>
  <c r="L4873" i="6"/>
  <c r="M4873" i="6"/>
  <c r="L4948" i="6"/>
  <c r="O4948" i="6"/>
  <c r="M4948" i="6"/>
  <c r="N4948" i="6"/>
  <c r="O5000" i="6"/>
  <c r="N5000" i="6"/>
  <c r="M5000" i="6"/>
  <c r="L5000" i="6"/>
  <c r="V3999" i="6" s="1" a="1"/>
  <c r="O4797" i="6"/>
  <c r="N4797" i="6"/>
  <c r="M4797" i="6"/>
  <c r="L4797" i="6"/>
  <c r="X3835" i="6" s="1" a="1"/>
  <c r="N4863" i="6"/>
  <c r="O4863" i="6"/>
  <c r="M4863" i="6"/>
  <c r="L4863" i="6"/>
  <c r="T3891" i="6" s="1" a="1"/>
  <c r="M4920" i="6"/>
  <c r="O4920" i="6"/>
  <c r="N4920" i="6"/>
  <c r="L4920" i="6"/>
  <c r="V3935" i="6" s="1" a="1"/>
  <c r="L5001" i="6"/>
  <c r="N5001" i="6"/>
  <c r="M5001" i="6"/>
  <c r="O5001" i="6"/>
  <c r="O4837" i="6"/>
  <c r="L4837" i="6"/>
  <c r="N4837" i="6"/>
  <c r="M4837" i="6"/>
  <c r="L4883" i="6"/>
  <c r="O4883" i="6"/>
  <c r="N4883" i="6"/>
  <c r="M4883" i="6"/>
  <c r="O4933" i="6"/>
  <c r="L4933" i="6"/>
  <c r="N4933" i="6"/>
  <c r="M4933" i="6"/>
  <c r="O4992" i="6"/>
  <c r="N4992" i="6"/>
  <c r="M4992" i="6"/>
  <c r="L4992" i="6"/>
  <c r="X3991" i="6" s="1" a="1"/>
  <c r="O4792" i="6"/>
  <c r="L4792" i="6"/>
  <c r="N4792" i="6"/>
  <c r="M4792" i="6"/>
  <c r="O4865" i="6"/>
  <c r="N4865" i="6"/>
  <c r="M4865" i="6"/>
  <c r="L4865" i="6"/>
  <c r="V3891" i="6" s="1" a="1"/>
  <c r="N4958" i="6"/>
  <c r="O4958" i="6"/>
  <c r="M4958" i="6"/>
  <c r="L4958" i="6"/>
  <c r="T3967" i="6" s="1" a="1"/>
  <c r="O26" i="6"/>
  <c r="L26" i="6"/>
  <c r="M26" i="6"/>
  <c r="N26" i="6"/>
  <c r="O111" i="6"/>
  <c r="L111" i="6"/>
  <c r="M111" i="6"/>
  <c r="N111" i="6"/>
  <c r="O173" i="6"/>
  <c r="L173" i="6"/>
  <c r="M173" i="6"/>
  <c r="N173" i="6"/>
  <c r="O231" i="6"/>
  <c r="L231" i="6"/>
  <c r="M231" i="6"/>
  <c r="N231" i="6"/>
  <c r="N300" i="6"/>
  <c r="M300" i="6"/>
  <c r="O300" i="6"/>
  <c r="L300" i="6"/>
  <c r="V239" i="6" s="1" a="1"/>
  <c r="N366" i="6"/>
  <c r="O366" i="6"/>
  <c r="M366" i="6"/>
  <c r="L366" i="6"/>
  <c r="W291" i="6" s="1" a="1"/>
  <c r="L446" i="6"/>
  <c r="M446" i="6"/>
  <c r="O446" i="6"/>
  <c r="N446" i="6"/>
  <c r="O519" i="6"/>
  <c r="N519" i="6"/>
  <c r="M519" i="6"/>
  <c r="L519" i="6"/>
  <c r="U415" i="6" s="1" a="1"/>
  <c r="O104" i="6"/>
  <c r="N104" i="6"/>
  <c r="M104" i="6"/>
  <c r="L104" i="6"/>
  <c r="U83" i="6" s="1" a="1"/>
  <c r="O325" i="6"/>
  <c r="L325" i="6"/>
  <c r="N325" i="6"/>
  <c r="M325" i="6"/>
  <c r="O10" i="6"/>
  <c r="M10" i="6"/>
  <c r="L10" i="6"/>
  <c r="N10" i="6"/>
  <c r="O74" i="6"/>
  <c r="M74" i="6"/>
  <c r="L74" i="6"/>
  <c r="N74" i="6"/>
  <c r="O149" i="6"/>
  <c r="M149" i="6"/>
  <c r="N149" i="6"/>
  <c r="L149" i="6"/>
  <c r="U119" i="6" s="1" a="1"/>
  <c r="O199" i="6"/>
  <c r="L199" i="6"/>
  <c r="M199" i="6"/>
  <c r="N199" i="6"/>
  <c r="L270" i="6"/>
  <c r="N270" i="6"/>
  <c r="O270" i="6"/>
  <c r="M270" i="6"/>
  <c r="L334" i="6"/>
  <c r="N334" i="6"/>
  <c r="O334" i="6"/>
  <c r="M334" i="6"/>
  <c r="O397" i="6"/>
  <c r="N397" i="6"/>
  <c r="M397" i="6"/>
  <c r="L397" i="6"/>
  <c r="X315" i="6" s="1" a="1"/>
  <c r="N444" i="6"/>
  <c r="O444" i="6"/>
  <c r="M444" i="6"/>
  <c r="L444" i="6"/>
  <c r="U355" i="6" s="1" a="1"/>
  <c r="M553" i="6"/>
  <c r="O553" i="6"/>
  <c r="N553" i="6"/>
  <c r="L553" i="6"/>
  <c r="T443" i="6" s="1" a="1"/>
  <c r="O96" i="6"/>
  <c r="N96" i="6"/>
  <c r="M96" i="6"/>
  <c r="L96" i="6"/>
  <c r="W75" i="6" s="1" a="1"/>
  <c r="O413" i="6"/>
  <c r="N413" i="6"/>
  <c r="M413" i="6"/>
  <c r="L413" i="6"/>
  <c r="T331" i="6" s="1" a="1"/>
  <c r="O31" i="6"/>
  <c r="L31" i="6"/>
  <c r="M31" i="6"/>
  <c r="N31" i="6"/>
  <c r="O98" i="6"/>
  <c r="M98" i="6"/>
  <c r="L98" i="6"/>
  <c r="N98" i="6"/>
  <c r="O155" i="6"/>
  <c r="N155" i="6"/>
  <c r="M155" i="6"/>
  <c r="L155" i="6"/>
  <c r="V123" i="6" s="1" a="1"/>
  <c r="N236" i="6"/>
  <c r="M236" i="6"/>
  <c r="L236" i="6"/>
  <c r="O236" i="6"/>
  <c r="M281" i="6"/>
  <c r="O281" i="6"/>
  <c r="N281" i="6"/>
  <c r="L281" i="6"/>
  <c r="W223" i="6" s="1" a="1"/>
  <c r="M313" i="6"/>
  <c r="O313" i="6"/>
  <c r="N313" i="6"/>
  <c r="L313" i="6"/>
  <c r="T251" i="6" s="1" a="1"/>
  <c r="M356" i="6"/>
  <c r="N356" i="6"/>
  <c r="L356" i="6"/>
  <c r="O356" i="6"/>
  <c r="N399" i="6"/>
  <c r="O399" i="6"/>
  <c r="M399" i="6"/>
  <c r="L399" i="6"/>
  <c r="U319" i="6" s="1" a="1"/>
  <c r="O447" i="6"/>
  <c r="N447" i="6"/>
  <c r="M447" i="6"/>
  <c r="L447" i="6"/>
  <c r="X355" i="6" s="1" a="1"/>
  <c r="O743" i="6"/>
  <c r="N743" i="6"/>
  <c r="L743" i="6"/>
  <c r="M743" i="6"/>
  <c r="N76" i="6"/>
  <c r="L76" i="6"/>
  <c r="M76" i="6"/>
  <c r="O76" i="6"/>
  <c r="M453" i="6"/>
  <c r="O453" i="6"/>
  <c r="N453" i="6"/>
  <c r="L453" i="6"/>
  <c r="T363" i="6" s="1" a="1"/>
  <c r="N40" i="6"/>
  <c r="M40" i="6"/>
  <c r="L40" i="6"/>
  <c r="O40" i="6"/>
  <c r="O101" i="6"/>
  <c r="L101" i="6"/>
  <c r="M101" i="6"/>
  <c r="N101" i="6"/>
  <c r="M153" i="6"/>
  <c r="O153" i="6"/>
  <c r="N153" i="6"/>
  <c r="L153" i="6"/>
  <c r="T123" i="6" s="1" a="1"/>
  <c r="N228" i="6"/>
  <c r="L228" i="6"/>
  <c r="M228" i="6"/>
  <c r="O228" i="6"/>
  <c r="O287" i="6"/>
  <c r="L287" i="6"/>
  <c r="N287" i="6"/>
  <c r="M287" i="6"/>
  <c r="N375" i="6"/>
  <c r="O375" i="6"/>
  <c r="M375" i="6"/>
  <c r="L375" i="6"/>
  <c r="V299" i="6" s="1" a="1"/>
  <c r="M456" i="6"/>
  <c r="N456" i="6"/>
  <c r="O456" i="6"/>
  <c r="L456" i="6"/>
  <c r="W363" i="6" s="1" a="1"/>
  <c r="N768" i="6"/>
  <c r="O768" i="6"/>
  <c r="M768" i="6"/>
  <c r="L768" i="6"/>
  <c r="T615" i="6" s="1" a="1"/>
  <c r="O136" i="6"/>
  <c r="N136" i="6"/>
  <c r="M136" i="6"/>
  <c r="L136" i="6"/>
  <c r="W107" i="6" s="1" a="1"/>
  <c r="O421" i="6"/>
  <c r="N421" i="6"/>
  <c r="M421" i="6"/>
  <c r="L421" i="6"/>
  <c r="W335" i="6" s="1" a="1"/>
  <c r="N44" i="6"/>
  <c r="M44" i="6"/>
  <c r="O44" i="6"/>
  <c r="L44" i="6"/>
  <c r="U35" i="6" s="1" a="1"/>
  <c r="M89" i="6"/>
  <c r="L89" i="6"/>
  <c r="O89" i="6"/>
  <c r="N89" i="6"/>
  <c r="M145" i="6"/>
  <c r="N145" i="6"/>
  <c r="L145" i="6"/>
  <c r="O145" i="6"/>
  <c r="O213" i="6"/>
  <c r="M213" i="6"/>
  <c r="N213" i="6"/>
  <c r="L213" i="6"/>
  <c r="T171" i="6" s="1" a="1"/>
  <c r="M347" i="6"/>
  <c r="N347" i="6"/>
  <c r="O347" i="6"/>
  <c r="L347" i="6"/>
  <c r="X275" i="6" s="1" a="1"/>
  <c r="N460" i="6"/>
  <c r="O460" i="6"/>
  <c r="L460" i="6"/>
  <c r="M460" i="6"/>
  <c r="O611" i="6"/>
  <c r="N611" i="6"/>
  <c r="M611" i="6"/>
  <c r="L611" i="6"/>
  <c r="W487" i="6" s="1" a="1"/>
  <c r="O959" i="6"/>
  <c r="N959" i="6"/>
  <c r="L959" i="6"/>
  <c r="M959" i="6"/>
  <c r="L54" i="6"/>
  <c r="N54" i="6"/>
  <c r="M54" i="6"/>
  <c r="O54" i="6"/>
  <c r="L105" i="6"/>
  <c r="N105" i="6"/>
  <c r="O105" i="6"/>
  <c r="M105" i="6"/>
  <c r="N170" i="6"/>
  <c r="L170" i="6"/>
  <c r="O170" i="6"/>
  <c r="M170" i="6"/>
  <c r="L230" i="6"/>
  <c r="N230" i="6"/>
  <c r="O230" i="6"/>
  <c r="M230" i="6"/>
  <c r="L296" i="6"/>
  <c r="O296" i="6"/>
  <c r="N296" i="6"/>
  <c r="M296" i="6"/>
  <c r="N350" i="6"/>
  <c r="L350" i="6"/>
  <c r="O350" i="6"/>
  <c r="M350" i="6"/>
  <c r="O408" i="6"/>
  <c r="L408" i="6"/>
  <c r="M408" i="6"/>
  <c r="N408" i="6"/>
  <c r="N439" i="6"/>
  <c r="L439" i="6"/>
  <c r="O439" i="6"/>
  <c r="M439" i="6"/>
  <c r="M614" i="6"/>
  <c r="O614" i="6"/>
  <c r="L614" i="6"/>
  <c r="N614" i="6"/>
  <c r="O921" i="6"/>
  <c r="N921" i="6"/>
  <c r="M921" i="6"/>
  <c r="L921" i="6"/>
  <c r="W735" i="6" s="1" a="1"/>
  <c r="O63" i="6"/>
  <c r="L63" i="6"/>
  <c r="N63" i="6"/>
  <c r="M63" i="6"/>
  <c r="M129" i="6"/>
  <c r="N129" i="6"/>
  <c r="O129" i="6"/>
  <c r="L129" i="6"/>
  <c r="U103" i="6" s="1" a="1"/>
  <c r="O197" i="6"/>
  <c r="L197" i="6"/>
  <c r="N197" i="6"/>
  <c r="M197" i="6"/>
  <c r="O239" i="6"/>
  <c r="L239" i="6"/>
  <c r="N239" i="6"/>
  <c r="M239" i="6"/>
  <c r="N314" i="6"/>
  <c r="M314" i="6"/>
  <c r="O314" i="6"/>
  <c r="L314" i="6"/>
  <c r="U251" i="6" s="1" a="1"/>
  <c r="M380" i="6"/>
  <c r="O380" i="6"/>
  <c r="N380" i="6"/>
  <c r="L380" i="6"/>
  <c r="V303" i="6" s="1" a="1"/>
  <c r="M400" i="6"/>
  <c r="O400" i="6"/>
  <c r="L400" i="6"/>
  <c r="N400" i="6"/>
  <c r="N452" i="6"/>
  <c r="O452" i="6"/>
  <c r="M452" i="6"/>
  <c r="L452" i="6"/>
  <c r="X359" i="6" s="1" a="1"/>
  <c r="O843" i="6"/>
  <c r="N843" i="6"/>
  <c r="M843" i="6"/>
  <c r="L843" i="6"/>
  <c r="T675" i="6" s="1" a="1"/>
  <c r="O541" i="6"/>
  <c r="N541" i="6"/>
  <c r="L541" i="6"/>
  <c r="M541" i="6"/>
  <c r="O604" i="6"/>
  <c r="N604" i="6"/>
  <c r="L604" i="6"/>
  <c r="M604" i="6"/>
  <c r="O653" i="6"/>
  <c r="N653" i="6"/>
  <c r="L653" i="6"/>
  <c r="M653" i="6"/>
  <c r="O709" i="6"/>
  <c r="N709" i="6"/>
  <c r="L709" i="6"/>
  <c r="M709" i="6"/>
  <c r="O773" i="6"/>
  <c r="N773" i="6"/>
  <c r="L773" i="6"/>
  <c r="M773" i="6"/>
  <c r="O837" i="6"/>
  <c r="N837" i="6"/>
  <c r="L837" i="6"/>
  <c r="M837" i="6"/>
  <c r="O893" i="6"/>
  <c r="N893" i="6"/>
  <c r="M893" i="6"/>
  <c r="L893" i="6"/>
  <c r="T715" i="6" s="1" a="1"/>
  <c r="M966" i="6"/>
  <c r="O966" i="6"/>
  <c r="L966" i="6"/>
  <c r="N966" i="6"/>
  <c r="L1221" i="6"/>
  <c r="O1221" i="6"/>
  <c r="N1221" i="6"/>
  <c r="M1221" i="6"/>
  <c r="O587" i="6"/>
  <c r="N587" i="6"/>
  <c r="M587" i="6"/>
  <c r="L587" i="6"/>
  <c r="X467" i="6" s="1" a="1"/>
  <c r="O650" i="6"/>
  <c r="N650" i="6"/>
  <c r="M650" i="6"/>
  <c r="L650" i="6"/>
  <c r="V519" i="6" s="1" a="1"/>
  <c r="O707" i="6"/>
  <c r="N707" i="6"/>
  <c r="M707" i="6"/>
  <c r="L707" i="6"/>
  <c r="X563" i="6" s="1" a="1"/>
  <c r="O771" i="6"/>
  <c r="N771" i="6"/>
  <c r="M771" i="6"/>
  <c r="L771" i="6"/>
  <c r="W615" i="6" s="1" a="1"/>
  <c r="O835" i="6"/>
  <c r="N835" i="6"/>
  <c r="M835" i="6"/>
  <c r="L835" i="6"/>
  <c r="V667" i="6" s="1" a="1"/>
  <c r="O897" i="6"/>
  <c r="N897" i="6"/>
  <c r="M897" i="6"/>
  <c r="L897" i="6"/>
  <c r="X715" i="6" s="1" a="1"/>
  <c r="O975" i="6"/>
  <c r="N975" i="6"/>
  <c r="L975" i="6"/>
  <c r="M975" i="6"/>
  <c r="O525" i="6"/>
  <c r="N525" i="6"/>
  <c r="L525" i="6"/>
  <c r="M525" i="6"/>
  <c r="M566" i="6"/>
  <c r="O566" i="6"/>
  <c r="N566" i="6"/>
  <c r="L566" i="6"/>
  <c r="W451" i="6" s="1" a="1"/>
  <c r="M630" i="6"/>
  <c r="O630" i="6"/>
  <c r="N630" i="6"/>
  <c r="L630" i="6"/>
  <c r="V503" i="6" s="1" a="1"/>
  <c r="O690" i="6"/>
  <c r="N690" i="6"/>
  <c r="M690" i="6"/>
  <c r="L690" i="6"/>
  <c r="V551" i="6" s="1" a="1"/>
  <c r="O754" i="6"/>
  <c r="M754" i="6"/>
  <c r="N754" i="6"/>
  <c r="L754" i="6"/>
  <c r="U603" i="6" s="1" a="1"/>
  <c r="O818" i="6"/>
  <c r="N818" i="6"/>
  <c r="M818" i="6"/>
  <c r="L818" i="6"/>
  <c r="T655" i="6" s="1" a="1"/>
  <c r="N888" i="6"/>
  <c r="O888" i="6"/>
  <c r="M888" i="6"/>
  <c r="L888" i="6"/>
  <c r="T711" i="6" s="1" a="1"/>
  <c r="N960" i="6"/>
  <c r="O960" i="6"/>
  <c r="M960" i="6"/>
  <c r="L960" i="6"/>
  <c r="V767" i="6" s="1" a="1"/>
  <c r="N1324" i="6"/>
  <c r="O1324" i="6"/>
  <c r="L1324" i="6"/>
  <c r="M1324" i="6"/>
  <c r="O531" i="6"/>
  <c r="N531" i="6"/>
  <c r="M531" i="6"/>
  <c r="L531" i="6"/>
  <c r="W423" i="6" s="1" a="1"/>
  <c r="O603" i="6"/>
  <c r="N603" i="6"/>
  <c r="M603" i="6"/>
  <c r="L603" i="6"/>
  <c r="T483" i="6" s="1" a="1"/>
  <c r="N691" i="6"/>
  <c r="M691" i="6"/>
  <c r="L691" i="6"/>
  <c r="O691" i="6"/>
  <c r="N755" i="6"/>
  <c r="M755" i="6"/>
  <c r="L755" i="6"/>
  <c r="O755" i="6"/>
  <c r="N819" i="6"/>
  <c r="M819" i="6"/>
  <c r="L819" i="6"/>
  <c r="O819" i="6"/>
  <c r="N913" i="6"/>
  <c r="M913" i="6"/>
  <c r="L913" i="6"/>
  <c r="O913" i="6"/>
  <c r="O996" i="6"/>
  <c r="N996" i="6"/>
  <c r="L996" i="6"/>
  <c r="M996" i="6"/>
  <c r="M505" i="6"/>
  <c r="N505" i="6"/>
  <c r="L505" i="6"/>
  <c r="O505" i="6"/>
  <c r="O573" i="6"/>
  <c r="N573" i="6"/>
  <c r="L573" i="6"/>
  <c r="M573" i="6"/>
  <c r="O637" i="6"/>
  <c r="N637" i="6"/>
  <c r="L637" i="6"/>
  <c r="M637" i="6"/>
  <c r="N680" i="6"/>
  <c r="O680" i="6"/>
  <c r="M680" i="6"/>
  <c r="L680" i="6"/>
  <c r="V543" i="6" s="1" a="1"/>
  <c r="O738" i="6"/>
  <c r="N738" i="6"/>
  <c r="L738" i="6"/>
  <c r="M738" i="6"/>
  <c r="N802" i="6"/>
  <c r="M802" i="6"/>
  <c r="L802" i="6"/>
  <c r="O802" i="6"/>
  <c r="M867" i="6"/>
  <c r="L867" i="6"/>
  <c r="N867" i="6"/>
  <c r="O867" i="6"/>
  <c r="M910" i="6"/>
  <c r="O910" i="6"/>
  <c r="N910" i="6"/>
  <c r="L910" i="6"/>
  <c r="V727" i="6" s="1" a="1"/>
  <c r="N1467" i="6"/>
  <c r="O1467" i="6"/>
  <c r="M1467" i="6"/>
  <c r="L1467" i="6"/>
  <c r="X1171" i="6" s="1" a="1"/>
  <c r="L526" i="6"/>
  <c r="M526" i="6"/>
  <c r="O526" i="6"/>
  <c r="N526" i="6"/>
  <c r="O594" i="6"/>
  <c r="N594" i="6"/>
  <c r="L594" i="6"/>
  <c r="M594" i="6"/>
  <c r="O669" i="6"/>
  <c r="L669" i="6"/>
  <c r="N669" i="6"/>
  <c r="M669" i="6"/>
  <c r="N728" i="6"/>
  <c r="M728" i="6"/>
  <c r="O728" i="6"/>
  <c r="L728" i="6"/>
  <c r="T583" i="6" s="1" a="1"/>
  <c r="N792" i="6"/>
  <c r="M792" i="6"/>
  <c r="O792" i="6"/>
  <c r="L792" i="6"/>
  <c r="X631" i="6" s="1" a="1"/>
  <c r="N856" i="6"/>
  <c r="M856" i="6"/>
  <c r="O856" i="6"/>
  <c r="L856" i="6"/>
  <c r="W683" i="6" s="1" a="1"/>
  <c r="L929" i="6"/>
  <c r="O929" i="6"/>
  <c r="M929" i="6"/>
  <c r="N929" i="6"/>
  <c r="O1079" i="6"/>
  <c r="N1079" i="6"/>
  <c r="L1079" i="6"/>
  <c r="M1079" i="6"/>
  <c r="L494" i="6"/>
  <c r="O494" i="6"/>
  <c r="M494" i="6"/>
  <c r="N494" i="6"/>
  <c r="O564" i="6"/>
  <c r="L564" i="6"/>
  <c r="M564" i="6"/>
  <c r="N564" i="6"/>
  <c r="O628" i="6"/>
  <c r="L628" i="6"/>
  <c r="M628" i="6"/>
  <c r="N628" i="6"/>
  <c r="O695" i="6"/>
  <c r="L695" i="6"/>
  <c r="N695" i="6"/>
  <c r="M695" i="6"/>
  <c r="O759" i="6"/>
  <c r="L759" i="6"/>
  <c r="N759" i="6"/>
  <c r="M759" i="6"/>
  <c r="O823" i="6"/>
  <c r="L823" i="6"/>
  <c r="N823" i="6"/>
  <c r="M823" i="6"/>
  <c r="O892" i="6"/>
  <c r="N892" i="6"/>
  <c r="M892" i="6"/>
  <c r="L892" i="6"/>
  <c r="X711" i="6" s="1" a="1"/>
  <c r="O951" i="6"/>
  <c r="N951" i="6"/>
  <c r="L951" i="6"/>
  <c r="M951" i="6"/>
  <c r="O1362" i="6"/>
  <c r="N1362" i="6"/>
  <c r="M1362" i="6"/>
  <c r="L1362" i="6"/>
  <c r="X1087" i="6" s="1" a="1"/>
  <c r="M1070" i="6"/>
  <c r="O1070" i="6"/>
  <c r="N1070" i="6"/>
  <c r="L1070" i="6"/>
  <c r="V855" i="6" s="1" a="1"/>
  <c r="L1128" i="6"/>
  <c r="N1128" i="6"/>
  <c r="M1128" i="6"/>
  <c r="O1128" i="6"/>
  <c r="O1169" i="6"/>
  <c r="N1169" i="6"/>
  <c r="M1169" i="6"/>
  <c r="L1169" i="6"/>
  <c r="U935" i="6" s="1" a="1"/>
  <c r="O1233" i="6"/>
  <c r="M1233" i="6"/>
  <c r="L1233" i="6"/>
  <c r="N1233" i="6"/>
  <c r="O1297" i="6"/>
  <c r="N1297" i="6"/>
  <c r="L1297" i="6"/>
  <c r="M1297" i="6"/>
  <c r="O1361" i="6"/>
  <c r="L1361" i="6"/>
  <c r="N1361" i="6"/>
  <c r="M1361" i="6"/>
  <c r="L1464" i="6"/>
  <c r="N1464" i="6"/>
  <c r="O1464" i="6"/>
  <c r="M1464" i="6"/>
  <c r="L2177" i="6"/>
  <c r="O2177" i="6"/>
  <c r="N2177" i="6"/>
  <c r="M2177" i="6"/>
  <c r="O1071" i="6"/>
  <c r="N1071" i="6"/>
  <c r="L1071" i="6"/>
  <c r="M1071" i="6"/>
  <c r="N1134" i="6"/>
  <c r="M1134" i="6"/>
  <c r="L1134" i="6"/>
  <c r="O1134" i="6"/>
  <c r="L1184" i="6"/>
  <c r="N1184" i="6"/>
  <c r="M1184" i="6"/>
  <c r="O1184" i="6"/>
  <c r="L1248" i="6"/>
  <c r="N1248" i="6"/>
  <c r="M1248" i="6"/>
  <c r="O1248" i="6"/>
  <c r="M1303" i="6"/>
  <c r="L1303" i="6"/>
  <c r="O1303" i="6"/>
  <c r="N1303" i="6"/>
  <c r="O1367" i="6"/>
  <c r="N1367" i="6"/>
  <c r="M1367" i="6"/>
  <c r="L1367" i="6"/>
  <c r="X1091" i="6" s="1" a="1"/>
  <c r="L2223" i="6"/>
  <c r="O2223" i="6"/>
  <c r="M2223" i="6"/>
  <c r="N2223" i="6"/>
  <c r="O1005" i="6"/>
  <c r="N1005" i="6"/>
  <c r="M1005" i="6"/>
  <c r="L1005" i="6"/>
  <c r="V803" i="6" s="1" a="1"/>
  <c r="O1068" i="6"/>
  <c r="M1068" i="6"/>
  <c r="N1068" i="6"/>
  <c r="L1068" i="6"/>
  <c r="T855" i="6" s="1" a="1"/>
  <c r="O1130" i="6"/>
  <c r="N1130" i="6"/>
  <c r="M1130" i="6"/>
  <c r="L1130" i="6"/>
  <c r="V903" i="6" s="1" a="1"/>
  <c r="L1213" i="6"/>
  <c r="O1213" i="6"/>
  <c r="N1213" i="6"/>
  <c r="M1213" i="6"/>
  <c r="L1277" i="6"/>
  <c r="O1277" i="6"/>
  <c r="N1277" i="6"/>
  <c r="M1277" i="6"/>
  <c r="N1349" i="6"/>
  <c r="O1349" i="6"/>
  <c r="M1349" i="6"/>
  <c r="L1349" i="6"/>
  <c r="U1079" i="6" s="1" a="1"/>
  <c r="O1497" i="6"/>
  <c r="L1497" i="6"/>
  <c r="M1497" i="6"/>
  <c r="N1497" i="6"/>
  <c r="O2068" i="6"/>
  <c r="M2068" i="6"/>
  <c r="L2068" i="6"/>
  <c r="N2068" i="6"/>
  <c r="N1008" i="6"/>
  <c r="O1008" i="6"/>
  <c r="M1008" i="6"/>
  <c r="L1008" i="6"/>
  <c r="T807" i="6" s="1" a="1"/>
  <c r="O1060" i="6"/>
  <c r="N1060" i="6"/>
  <c r="M1060" i="6"/>
  <c r="L1060" i="6"/>
  <c r="V847" i="6" s="1" a="1"/>
  <c r="N1122" i="6"/>
  <c r="M1122" i="6"/>
  <c r="L1122" i="6"/>
  <c r="O1122" i="6"/>
  <c r="N1164" i="6"/>
  <c r="O1164" i="6"/>
  <c r="L1164" i="6"/>
  <c r="M1164" i="6"/>
  <c r="N1228" i="6"/>
  <c r="O1228" i="6"/>
  <c r="L1228" i="6"/>
  <c r="M1228" i="6"/>
  <c r="N1292" i="6"/>
  <c r="O1292" i="6"/>
  <c r="L1292" i="6"/>
  <c r="M1292" i="6"/>
  <c r="N1354" i="6"/>
  <c r="M1354" i="6"/>
  <c r="L1354" i="6"/>
  <c r="O1354" i="6"/>
  <c r="O1691" i="6"/>
  <c r="M1691" i="6"/>
  <c r="L1691" i="6"/>
  <c r="N1691" i="6"/>
  <c r="M987" i="6"/>
  <c r="L987" i="6"/>
  <c r="N987" i="6"/>
  <c r="O987" i="6"/>
  <c r="O1052" i="6"/>
  <c r="N1052" i="6"/>
  <c r="L1052" i="6"/>
  <c r="M1052" i="6"/>
  <c r="N1118" i="6"/>
  <c r="M1118" i="6"/>
  <c r="L1118" i="6"/>
  <c r="O1118" i="6"/>
  <c r="O1199" i="6"/>
  <c r="M1199" i="6"/>
  <c r="N1199" i="6"/>
  <c r="L1199" i="6"/>
  <c r="U959" i="6" s="1" a="1"/>
  <c r="O1263" i="6"/>
  <c r="M1263" i="6"/>
  <c r="N1263" i="6"/>
  <c r="L1263" i="6"/>
  <c r="T1011" i="6" s="1" a="1"/>
  <c r="L1320" i="6"/>
  <c r="N1320" i="6"/>
  <c r="M1320" i="6"/>
  <c r="O1320" i="6"/>
  <c r="L1384" i="6"/>
  <c r="N1384" i="6"/>
  <c r="M1384" i="6"/>
  <c r="O1384" i="6"/>
  <c r="N1640" i="6"/>
  <c r="O1640" i="6"/>
  <c r="L1640" i="6"/>
  <c r="M1640" i="6"/>
  <c r="L1025" i="6"/>
  <c r="O1025" i="6"/>
  <c r="M1025" i="6"/>
  <c r="N1025" i="6"/>
  <c r="L1089" i="6"/>
  <c r="O1089" i="6"/>
  <c r="M1089" i="6"/>
  <c r="N1089" i="6"/>
  <c r="O1145" i="6"/>
  <c r="N1145" i="6"/>
  <c r="L1145" i="6"/>
  <c r="M1145" i="6"/>
  <c r="N1203" i="6"/>
  <c r="L1203" i="6"/>
  <c r="M1203" i="6"/>
  <c r="O1203" i="6"/>
  <c r="N1267" i="6"/>
  <c r="L1267" i="6"/>
  <c r="M1267" i="6"/>
  <c r="O1267" i="6"/>
  <c r="N1341" i="6"/>
  <c r="M1341" i="6"/>
  <c r="O1341" i="6"/>
  <c r="L1341" i="6"/>
  <c r="W1071" i="6" s="1" a="1"/>
  <c r="O1554" i="6"/>
  <c r="N1554" i="6"/>
  <c r="M1554" i="6"/>
  <c r="L1554" i="6"/>
  <c r="U1243" i="6" s="1" a="1"/>
  <c r="M974" i="6"/>
  <c r="O974" i="6"/>
  <c r="N974" i="6"/>
  <c r="L974" i="6"/>
  <c r="U779" i="6" s="1" a="1"/>
  <c r="M1006" i="6"/>
  <c r="O1006" i="6"/>
  <c r="N1006" i="6"/>
  <c r="L1006" i="6"/>
  <c r="W803" i="6" s="1" a="1"/>
  <c r="N1058" i="6"/>
  <c r="M1058" i="6"/>
  <c r="L1058" i="6"/>
  <c r="O1058" i="6"/>
  <c r="O1146" i="6"/>
  <c r="N1146" i="6"/>
  <c r="L1146" i="6"/>
  <c r="M1146" i="6"/>
  <c r="N1214" i="6"/>
  <c r="M1214" i="6"/>
  <c r="O1214" i="6"/>
  <c r="L1214" i="6"/>
  <c r="U971" i="6" s="1" a="1"/>
  <c r="N1278" i="6"/>
  <c r="M1278" i="6"/>
  <c r="O1278" i="6"/>
  <c r="L1278" i="6"/>
  <c r="T1023" i="6" s="1" a="1"/>
  <c r="L1336" i="6"/>
  <c r="N1336" i="6"/>
  <c r="O1336" i="6"/>
  <c r="M1336" i="6"/>
  <c r="O1556" i="6"/>
  <c r="N1556" i="6"/>
  <c r="M1556" i="6"/>
  <c r="L1556" i="6"/>
  <c r="W1243" i="6" s="1" a="1"/>
  <c r="O1418" i="6"/>
  <c r="M1418" i="6"/>
  <c r="N1418" i="6"/>
  <c r="L1418" i="6"/>
  <c r="T1135" i="6" s="1" a="1"/>
  <c r="O1511" i="6"/>
  <c r="N1511" i="6"/>
  <c r="M1511" i="6"/>
  <c r="L1511" i="6"/>
  <c r="W1207" i="6" s="1" a="1"/>
  <c r="M1579" i="6"/>
  <c r="O1579" i="6"/>
  <c r="L1579" i="6"/>
  <c r="N1579" i="6"/>
  <c r="L1650" i="6"/>
  <c r="O1650" i="6"/>
  <c r="N1650" i="6"/>
  <c r="M1650" i="6"/>
  <c r="O1708" i="6"/>
  <c r="M1708" i="6"/>
  <c r="L1708" i="6"/>
  <c r="N1708" i="6"/>
  <c r="M1765" i="6"/>
  <c r="O1765" i="6"/>
  <c r="N1765" i="6"/>
  <c r="L1765" i="6"/>
  <c r="V1411" i="6" s="1" a="1"/>
  <c r="M1813" i="6"/>
  <c r="O1813" i="6"/>
  <c r="L1813" i="6"/>
  <c r="N1813" i="6"/>
  <c r="O1996" i="6"/>
  <c r="M1996" i="6"/>
  <c r="L1996" i="6"/>
  <c r="N1996" i="6"/>
  <c r="N1414" i="6"/>
  <c r="M1414" i="6"/>
  <c r="L1414" i="6"/>
  <c r="O1414" i="6"/>
  <c r="M1491" i="6"/>
  <c r="O1491" i="6"/>
  <c r="L1491" i="6"/>
  <c r="N1491" i="6"/>
  <c r="M1571" i="6"/>
  <c r="O1571" i="6"/>
  <c r="L1571" i="6"/>
  <c r="N1571" i="6"/>
  <c r="O1631" i="6"/>
  <c r="N1631" i="6"/>
  <c r="M1631" i="6"/>
  <c r="L1631" i="6"/>
  <c r="W1303" i="6" s="1" a="1"/>
  <c r="L1722" i="6"/>
  <c r="O1722" i="6"/>
  <c r="N1722" i="6"/>
  <c r="M1722" i="6"/>
  <c r="O1828" i="6"/>
  <c r="M1828" i="6"/>
  <c r="L1828" i="6"/>
  <c r="N1828" i="6"/>
  <c r="O2180" i="6"/>
  <c r="N2180" i="6"/>
  <c r="M2180" i="6"/>
  <c r="L2180" i="6"/>
  <c r="V1743" i="6" s="1" a="1"/>
  <c r="L1456" i="6"/>
  <c r="N1456" i="6"/>
  <c r="O1456" i="6"/>
  <c r="M1456" i="6"/>
  <c r="N1518" i="6"/>
  <c r="M1518" i="6"/>
  <c r="O1518" i="6"/>
  <c r="L1518" i="6"/>
  <c r="T1215" i="6" s="1" a="1"/>
  <c r="N1582" i="6"/>
  <c r="M1582" i="6"/>
  <c r="L1582" i="6"/>
  <c r="O1582" i="6"/>
  <c r="O1632" i="6"/>
  <c r="N1632" i="6"/>
  <c r="M1632" i="6"/>
  <c r="L1632" i="6"/>
  <c r="X1303" i="6" s="1" a="1"/>
  <c r="M1685" i="6"/>
  <c r="O1685" i="6"/>
  <c r="L1685" i="6"/>
  <c r="N1685" i="6"/>
  <c r="O1742" i="6"/>
  <c r="L1742" i="6"/>
  <c r="N1742" i="6"/>
  <c r="M1742" i="6"/>
  <c r="O1806" i="6"/>
  <c r="L1806" i="6"/>
  <c r="N1806" i="6"/>
  <c r="M1806" i="6"/>
  <c r="O2096" i="6"/>
  <c r="L2096" i="6"/>
  <c r="N2096" i="6"/>
  <c r="M2096" i="6"/>
  <c r="O1401" i="6"/>
  <c r="L1401" i="6"/>
  <c r="M1401" i="6"/>
  <c r="N1401" i="6"/>
  <c r="L1479" i="6"/>
  <c r="N1479" i="6"/>
  <c r="O1479" i="6"/>
  <c r="M1479" i="6"/>
  <c r="L1528" i="6"/>
  <c r="N1528" i="6"/>
  <c r="O1528" i="6"/>
  <c r="M1528" i="6"/>
  <c r="O1599" i="6"/>
  <c r="N1599" i="6"/>
  <c r="M1599" i="6"/>
  <c r="L1599" i="6"/>
  <c r="U1279" i="6" s="1" a="1"/>
  <c r="O1665" i="6"/>
  <c r="N1665" i="6"/>
  <c r="M1665" i="6"/>
  <c r="L1665" i="6"/>
  <c r="V1331" i="6" s="1" a="1"/>
  <c r="L1729" i="6"/>
  <c r="N1729" i="6"/>
  <c r="O1729" i="6"/>
  <c r="M1729" i="6"/>
  <c r="L1778" i="6"/>
  <c r="O1778" i="6"/>
  <c r="N1778" i="6"/>
  <c r="M1778" i="6"/>
  <c r="O1836" i="6"/>
  <c r="M1836" i="6"/>
  <c r="L1836" i="6"/>
  <c r="N1836" i="6"/>
  <c r="L1392" i="6"/>
  <c r="N1392" i="6"/>
  <c r="O1392" i="6"/>
  <c r="M1392" i="6"/>
  <c r="L1448" i="6"/>
  <c r="N1448" i="6"/>
  <c r="M1448" i="6"/>
  <c r="O1448" i="6"/>
  <c r="N1492" i="6"/>
  <c r="M1492" i="6"/>
  <c r="L1492" i="6"/>
  <c r="O1492" i="6"/>
  <c r="N1574" i="6"/>
  <c r="M1574" i="6"/>
  <c r="L1574" i="6"/>
  <c r="O1574" i="6"/>
  <c r="O1652" i="6"/>
  <c r="M1652" i="6"/>
  <c r="L1652" i="6"/>
  <c r="N1652" i="6"/>
  <c r="L1730" i="6"/>
  <c r="N1730" i="6"/>
  <c r="M1730" i="6"/>
  <c r="O1730" i="6"/>
  <c r="O1793" i="6"/>
  <c r="N1793" i="6"/>
  <c r="L1793" i="6"/>
  <c r="M1793" i="6"/>
  <c r="O1916" i="6"/>
  <c r="M1916" i="6"/>
  <c r="L1916" i="6"/>
  <c r="N1916" i="6"/>
  <c r="L1426" i="6"/>
  <c r="O1426" i="6"/>
  <c r="M1426" i="6"/>
  <c r="N1426" i="6"/>
  <c r="O1505" i="6"/>
  <c r="M1505" i="6"/>
  <c r="L1505" i="6"/>
  <c r="N1505" i="6"/>
  <c r="N1557" i="6"/>
  <c r="M1557" i="6"/>
  <c r="O1557" i="6"/>
  <c r="L1557" i="6"/>
  <c r="X1243" i="6" s="1" a="1"/>
  <c r="L1620" i="6"/>
  <c r="O1620" i="6"/>
  <c r="M1620" i="6"/>
  <c r="N1620" i="6"/>
  <c r="N1656" i="6"/>
  <c r="L1656" i="6"/>
  <c r="O1656" i="6"/>
  <c r="M1656" i="6"/>
  <c r="L1711" i="6"/>
  <c r="M1711" i="6"/>
  <c r="N1711" i="6"/>
  <c r="O1711" i="6"/>
  <c r="O1751" i="6"/>
  <c r="M1751" i="6"/>
  <c r="N1751" i="6"/>
  <c r="L1751" i="6"/>
  <c r="W1399" i="6" s="1" a="1"/>
  <c r="L1826" i="6"/>
  <c r="M1826" i="6"/>
  <c r="N1826" i="6"/>
  <c r="O1826" i="6"/>
  <c r="O2059" i="6"/>
  <c r="M2059" i="6"/>
  <c r="L2059" i="6"/>
  <c r="N2059" i="6"/>
  <c r="N1411" i="6"/>
  <c r="O1411" i="6"/>
  <c r="L1411" i="6"/>
  <c r="M1411" i="6"/>
  <c r="N1460" i="6"/>
  <c r="O1460" i="6"/>
  <c r="L1460" i="6"/>
  <c r="M1460" i="6"/>
  <c r="O1506" i="6"/>
  <c r="N1506" i="6"/>
  <c r="L1506" i="6"/>
  <c r="M1506" i="6"/>
  <c r="N1566" i="6"/>
  <c r="M1566" i="6"/>
  <c r="O1566" i="6"/>
  <c r="L1566" i="6"/>
  <c r="W1251" i="6" s="1" a="1"/>
  <c r="N1614" i="6"/>
  <c r="L1614" i="6"/>
  <c r="M1614" i="6"/>
  <c r="O1614" i="6"/>
  <c r="O1737" i="6"/>
  <c r="N1737" i="6"/>
  <c r="M1737" i="6"/>
  <c r="L1737" i="6"/>
  <c r="X1387" i="6" s="1" a="1"/>
  <c r="O1819" i="6"/>
  <c r="M1819" i="6"/>
  <c r="L1819" i="6"/>
  <c r="N1819" i="6"/>
  <c r="O2063" i="6"/>
  <c r="N2063" i="6"/>
  <c r="M2063" i="6"/>
  <c r="L2063" i="6"/>
  <c r="T1651" i="6" s="1" a="1"/>
  <c r="L1898" i="6"/>
  <c r="O1898" i="6"/>
  <c r="N1898" i="6"/>
  <c r="M1898" i="6"/>
  <c r="O1945" i="6"/>
  <c r="N1945" i="6"/>
  <c r="L1945" i="6"/>
  <c r="M1945" i="6"/>
  <c r="M2013" i="6"/>
  <c r="O2013" i="6"/>
  <c r="N2013" i="6"/>
  <c r="L2013" i="6"/>
  <c r="T1611" i="6" s="1" a="1"/>
  <c r="O2076" i="6"/>
  <c r="M2076" i="6"/>
  <c r="L2076" i="6"/>
  <c r="N2076" i="6"/>
  <c r="M2162" i="6"/>
  <c r="N2162" i="6"/>
  <c r="L2162" i="6"/>
  <c r="O2162" i="6"/>
  <c r="O2214" i="6"/>
  <c r="N2214" i="6"/>
  <c r="M2214" i="6"/>
  <c r="L2214" i="6"/>
  <c r="U1771" i="6" s="1" a="1"/>
  <c r="O2293" i="6"/>
  <c r="L2293" i="6"/>
  <c r="N2293" i="6"/>
  <c r="M2293" i="6"/>
  <c r="M1893" i="6"/>
  <c r="O1893" i="6"/>
  <c r="N1893" i="6"/>
  <c r="L1893" i="6"/>
  <c r="T1515" i="6" s="1" a="1"/>
  <c r="L1970" i="6"/>
  <c r="O1970" i="6"/>
  <c r="N1970" i="6"/>
  <c r="M1970" i="6"/>
  <c r="L2034" i="6"/>
  <c r="O2034" i="6"/>
  <c r="N2034" i="6"/>
  <c r="M2034" i="6"/>
  <c r="L2097" i="6"/>
  <c r="O2097" i="6"/>
  <c r="N2097" i="6"/>
  <c r="M2097" i="6"/>
  <c r="O2171" i="6"/>
  <c r="N2171" i="6"/>
  <c r="M2171" i="6"/>
  <c r="L2171" i="6"/>
  <c r="W1735" i="6" s="1" a="1"/>
  <c r="M2250" i="6"/>
  <c r="N2250" i="6"/>
  <c r="L2250" i="6"/>
  <c r="O2250" i="6"/>
  <c r="L2471" i="6"/>
  <c r="O2471" i="6"/>
  <c r="N2471" i="6"/>
  <c r="M2471" i="6"/>
  <c r="N1896" i="6"/>
  <c r="O1896" i="6"/>
  <c r="M1896" i="6"/>
  <c r="L1896" i="6"/>
  <c r="W1515" i="6" s="1" a="1"/>
  <c r="O1959" i="6"/>
  <c r="N1959" i="6"/>
  <c r="M1959" i="6"/>
  <c r="L1959" i="6"/>
  <c r="U1567" i="6" s="1" a="1"/>
  <c r="O2025" i="6"/>
  <c r="N2025" i="6"/>
  <c r="M2025" i="6"/>
  <c r="L2025" i="6"/>
  <c r="V1619" i="6" s="1" a="1"/>
  <c r="O2100" i="6"/>
  <c r="N2100" i="6"/>
  <c r="M2100" i="6"/>
  <c r="L2100" i="6"/>
  <c r="V1679" i="6" s="1" a="1"/>
  <c r="O2158" i="6"/>
  <c r="N2158" i="6"/>
  <c r="M2158" i="6"/>
  <c r="L2158" i="6"/>
  <c r="T1727" i="6" s="1" a="1"/>
  <c r="O2227" i="6"/>
  <c r="N2227" i="6"/>
  <c r="M2227" i="6"/>
  <c r="L2227" i="6"/>
  <c r="X1779" i="6" s="1" a="1"/>
  <c r="O2276" i="6"/>
  <c r="M2276" i="6"/>
  <c r="L2276" i="6"/>
  <c r="N2276" i="6"/>
  <c r="N2645" i="6"/>
  <c r="O2645" i="6"/>
  <c r="M2645" i="6"/>
  <c r="L2645" i="6"/>
  <c r="V2115" i="6" s="1" a="1"/>
  <c r="L1882" i="6"/>
  <c r="O1882" i="6"/>
  <c r="N1882" i="6"/>
  <c r="M1882" i="6"/>
  <c r="L1938" i="6"/>
  <c r="O1938" i="6"/>
  <c r="N1938" i="6"/>
  <c r="M1938" i="6"/>
  <c r="M1997" i="6"/>
  <c r="O1997" i="6"/>
  <c r="N1997" i="6"/>
  <c r="L1997" i="6"/>
  <c r="X1595" i="6" s="1" a="1"/>
  <c r="L2066" i="6"/>
  <c r="O2066" i="6"/>
  <c r="N2066" i="6"/>
  <c r="M2066" i="6"/>
  <c r="M2130" i="6"/>
  <c r="N2130" i="6"/>
  <c r="L2130" i="6"/>
  <c r="O2130" i="6"/>
  <c r="M2186" i="6"/>
  <c r="N2186" i="6"/>
  <c r="L2186" i="6"/>
  <c r="O2186" i="6"/>
  <c r="L2231" i="6"/>
  <c r="O2231" i="6"/>
  <c r="M2231" i="6"/>
  <c r="N2231" i="6"/>
  <c r="M1861" i="6"/>
  <c r="O1861" i="6"/>
  <c r="N1861" i="6"/>
  <c r="L1861" i="6"/>
  <c r="W1487" i="6" s="1" a="1"/>
  <c r="O1905" i="6"/>
  <c r="N1905" i="6"/>
  <c r="M1905" i="6"/>
  <c r="L1905" i="6"/>
  <c r="V1523" i="6" s="1" a="1"/>
  <c r="M1965" i="6"/>
  <c r="O1965" i="6"/>
  <c r="N1965" i="6"/>
  <c r="L1965" i="6"/>
  <c r="V1571" i="6" s="1" a="1"/>
  <c r="N2032" i="6"/>
  <c r="M2032" i="6"/>
  <c r="L2032" i="6"/>
  <c r="O2032" i="6"/>
  <c r="O2091" i="6"/>
  <c r="M2091" i="6"/>
  <c r="N2091" i="6"/>
  <c r="L2091" i="6"/>
  <c r="W1671" i="6" s="1" a="1"/>
  <c r="L2153" i="6"/>
  <c r="N2153" i="6"/>
  <c r="M2153" i="6"/>
  <c r="O2153" i="6"/>
  <c r="L2225" i="6"/>
  <c r="M2225" i="6"/>
  <c r="O2225" i="6"/>
  <c r="N2225" i="6"/>
  <c r="O2433" i="6"/>
  <c r="M2433" i="6"/>
  <c r="L2433" i="6"/>
  <c r="N2433" i="6"/>
  <c r="M1877" i="6"/>
  <c r="N1877" i="6"/>
  <c r="O1877" i="6"/>
  <c r="L1877" i="6"/>
  <c r="X1499" i="6" s="1" a="1"/>
  <c r="M1953" i="6"/>
  <c r="O1953" i="6"/>
  <c r="L1953" i="6"/>
  <c r="N1953" i="6"/>
  <c r="L2018" i="6"/>
  <c r="M2018" i="6"/>
  <c r="N2018" i="6"/>
  <c r="O2018" i="6"/>
  <c r="O2083" i="6"/>
  <c r="M2083" i="6"/>
  <c r="L2083" i="6"/>
  <c r="N2083" i="6"/>
  <c r="O2120" i="6"/>
  <c r="N2120" i="6"/>
  <c r="M2120" i="6"/>
  <c r="L2120" i="6"/>
  <c r="V1695" i="6" s="1" a="1"/>
  <c r="L2193" i="6"/>
  <c r="M2193" i="6"/>
  <c r="N2193" i="6"/>
  <c r="O2193" i="6"/>
  <c r="N2259" i="6"/>
  <c r="M2259" i="6"/>
  <c r="L2259" i="6"/>
  <c r="O2259" i="6"/>
  <c r="O2577" i="6"/>
  <c r="M2577" i="6"/>
  <c r="L2577" i="6"/>
  <c r="N2577" i="6"/>
  <c r="O1847" i="6"/>
  <c r="L1847" i="6"/>
  <c r="M1847" i="6"/>
  <c r="N1847" i="6"/>
  <c r="L1930" i="6"/>
  <c r="O1930" i="6"/>
  <c r="M1930" i="6"/>
  <c r="N1930" i="6"/>
  <c r="O1998" i="6"/>
  <c r="L1998" i="6"/>
  <c r="N1998" i="6"/>
  <c r="M1998" i="6"/>
  <c r="O2070" i="6"/>
  <c r="M2070" i="6"/>
  <c r="L2070" i="6"/>
  <c r="N2070" i="6"/>
  <c r="L2121" i="6"/>
  <c r="M2121" i="6"/>
  <c r="N2121" i="6"/>
  <c r="O2121" i="6"/>
  <c r="O2173" i="6"/>
  <c r="M2173" i="6"/>
  <c r="N2173" i="6"/>
  <c r="L2173" i="6"/>
  <c r="T1739" i="6" s="1" a="1"/>
  <c r="N2236" i="6"/>
  <c r="O2236" i="6"/>
  <c r="L2236" i="6"/>
  <c r="M2236" i="6"/>
  <c r="L2486" i="6"/>
  <c r="N2486" i="6"/>
  <c r="M2486" i="6"/>
  <c r="O2486" i="6"/>
  <c r="O2366" i="6"/>
  <c r="N2366" i="6"/>
  <c r="M2366" i="6"/>
  <c r="L2366" i="6"/>
  <c r="W1891" i="6" s="1" a="1"/>
  <c r="N2415" i="6"/>
  <c r="O2415" i="6"/>
  <c r="M2415" i="6"/>
  <c r="L2415" i="6"/>
  <c r="V1931" i="6" s="1" a="1"/>
  <c r="M2466" i="6"/>
  <c r="O2466" i="6"/>
  <c r="L2466" i="6"/>
  <c r="N2466" i="6"/>
  <c r="N2507" i="6"/>
  <c r="O2507" i="6"/>
  <c r="L2507" i="6"/>
  <c r="M2507" i="6"/>
  <c r="N2565" i="6"/>
  <c r="O2565" i="6"/>
  <c r="M2565" i="6"/>
  <c r="L2565" i="6"/>
  <c r="V2051" i="6" s="1" a="1"/>
  <c r="O2633" i="6"/>
  <c r="M2633" i="6"/>
  <c r="L2633" i="6"/>
  <c r="N2633" i="6"/>
  <c r="O2871" i="6"/>
  <c r="M2871" i="6"/>
  <c r="L2871" i="6"/>
  <c r="N2871" i="6"/>
  <c r="L2343" i="6"/>
  <c r="O2343" i="6"/>
  <c r="M2343" i="6"/>
  <c r="N2343" i="6"/>
  <c r="O2392" i="6"/>
  <c r="N2392" i="6"/>
  <c r="L2392" i="6"/>
  <c r="M2392" i="6"/>
  <c r="O2451" i="6"/>
  <c r="N2451" i="6"/>
  <c r="M2451" i="6"/>
  <c r="L2451" i="6"/>
  <c r="W1959" i="6" s="1" a="1"/>
  <c r="O2508" i="6"/>
  <c r="N2508" i="6"/>
  <c r="M2508" i="6"/>
  <c r="L2508" i="6"/>
  <c r="T2007" i="6" s="1" a="1"/>
  <c r="N2589" i="6"/>
  <c r="O2589" i="6"/>
  <c r="M2589" i="6"/>
  <c r="L2589" i="6"/>
  <c r="U2071" i="6" s="1" a="1"/>
  <c r="N2809" i="6"/>
  <c r="O2809" i="6"/>
  <c r="M2809" i="6"/>
  <c r="L2809" i="6"/>
  <c r="U2247" i="6" s="1" a="1"/>
  <c r="L2297" i="6"/>
  <c r="O2297" i="6"/>
  <c r="N2297" i="6"/>
  <c r="M2297" i="6"/>
  <c r="O2381" i="6"/>
  <c r="L2381" i="6"/>
  <c r="M2381" i="6"/>
  <c r="N2381" i="6"/>
  <c r="O2448" i="6"/>
  <c r="L2448" i="6"/>
  <c r="M2448" i="6"/>
  <c r="N2448" i="6"/>
  <c r="O2510" i="6"/>
  <c r="N2510" i="6"/>
  <c r="L2510" i="6"/>
  <c r="M2510" i="6"/>
  <c r="O2569" i="6"/>
  <c r="M2569" i="6"/>
  <c r="L2569" i="6"/>
  <c r="N2569" i="6"/>
  <c r="O2630" i="6"/>
  <c r="N2630" i="6"/>
  <c r="M2630" i="6"/>
  <c r="L2630" i="6"/>
  <c r="V2103" i="6" s="1" a="1"/>
  <c r="O2768" i="6"/>
  <c r="M2768" i="6"/>
  <c r="L2768" i="6"/>
  <c r="N2768" i="6"/>
  <c r="N2268" i="6"/>
  <c r="M2268" i="6"/>
  <c r="L2268" i="6"/>
  <c r="O2268" i="6"/>
  <c r="L2335" i="6"/>
  <c r="O2335" i="6"/>
  <c r="M2335" i="6"/>
  <c r="N2335" i="6"/>
  <c r="L2385" i="6"/>
  <c r="O2385" i="6"/>
  <c r="N2385" i="6"/>
  <c r="M2385" i="6"/>
  <c r="O2437" i="6"/>
  <c r="M2437" i="6"/>
  <c r="N2437" i="6"/>
  <c r="L2437" i="6"/>
  <c r="X1947" i="6" s="1" a="1"/>
  <c r="N2523" i="6"/>
  <c r="O2523" i="6"/>
  <c r="L2523" i="6"/>
  <c r="M2523" i="6"/>
  <c r="M2578" i="6"/>
  <c r="O2578" i="6"/>
  <c r="N2578" i="6"/>
  <c r="L2578" i="6"/>
  <c r="T2063" i="6" s="1" a="1"/>
  <c r="L2639" i="6"/>
  <c r="O2639" i="6"/>
  <c r="N2639" i="6"/>
  <c r="M2639" i="6"/>
  <c r="M2883" i="6"/>
  <c r="O2883" i="6"/>
  <c r="N2883" i="6"/>
  <c r="L2883" i="6"/>
  <c r="T2307" i="6" s="1" a="1"/>
  <c r="O2309" i="6"/>
  <c r="M2309" i="6"/>
  <c r="N2309" i="6"/>
  <c r="L2309" i="6"/>
  <c r="U1847" i="6" s="1" a="1"/>
  <c r="M2388" i="6"/>
  <c r="N2388" i="6"/>
  <c r="L2388" i="6"/>
  <c r="O2388" i="6"/>
  <c r="N2461" i="6"/>
  <c r="M2461" i="6"/>
  <c r="L2461" i="6"/>
  <c r="O2461" i="6"/>
  <c r="O2512" i="6"/>
  <c r="N2512" i="6"/>
  <c r="M2512" i="6"/>
  <c r="L2512" i="6"/>
  <c r="X2007" i="6" s="1" a="1"/>
  <c r="O2584" i="6"/>
  <c r="M2584" i="6"/>
  <c r="N2584" i="6"/>
  <c r="L2584" i="6"/>
  <c r="U2067" i="6" s="1" a="1"/>
  <c r="L2655" i="6"/>
  <c r="M2655" i="6"/>
  <c r="O2655" i="6"/>
  <c r="N2655" i="6"/>
  <c r="N2908" i="6"/>
  <c r="M2908" i="6"/>
  <c r="L2908" i="6"/>
  <c r="O2908" i="6"/>
  <c r="M2292" i="6"/>
  <c r="L2292" i="6"/>
  <c r="O2292" i="6"/>
  <c r="N2292" i="6"/>
  <c r="M2347" i="6"/>
  <c r="L2347" i="6"/>
  <c r="N2347" i="6"/>
  <c r="O2347" i="6"/>
  <c r="O2406" i="6"/>
  <c r="L2406" i="6"/>
  <c r="M2406" i="6"/>
  <c r="N2406" i="6"/>
  <c r="M2474" i="6"/>
  <c r="O2474" i="6"/>
  <c r="L2474" i="6"/>
  <c r="N2474" i="6"/>
  <c r="N2535" i="6"/>
  <c r="L2535" i="6"/>
  <c r="O2535" i="6"/>
  <c r="M2535" i="6"/>
  <c r="M2602" i="6"/>
  <c r="O2602" i="6"/>
  <c r="L2602" i="6"/>
  <c r="N2602" i="6"/>
  <c r="O2777" i="6"/>
  <c r="M2777" i="6"/>
  <c r="L2777" i="6"/>
  <c r="N2777" i="6"/>
  <c r="O2251" i="6"/>
  <c r="N2251" i="6"/>
  <c r="M2251" i="6"/>
  <c r="L2251" i="6"/>
  <c r="W1799" i="6" s="1" a="1"/>
  <c r="M2316" i="6"/>
  <c r="N2316" i="6"/>
  <c r="L2316" i="6"/>
  <c r="O2316" i="6"/>
  <c r="N2409" i="6"/>
  <c r="M2409" i="6"/>
  <c r="O2409" i="6"/>
  <c r="L2409" i="6"/>
  <c r="U1927" i="6" s="1" a="1"/>
  <c r="O2480" i="6"/>
  <c r="N2480" i="6"/>
  <c r="M2480" i="6"/>
  <c r="L2480" i="6"/>
  <c r="V1983" i="6" s="1" a="1"/>
  <c r="O2553" i="6"/>
  <c r="L2553" i="6"/>
  <c r="M2553" i="6"/>
  <c r="N2553" i="6"/>
  <c r="M2618" i="6"/>
  <c r="O2618" i="6"/>
  <c r="N2618" i="6"/>
  <c r="L2618" i="6"/>
  <c r="T2095" i="6" s="1" a="1"/>
  <c r="O3010" i="6"/>
  <c r="M3010" i="6"/>
  <c r="L3010" i="6"/>
  <c r="N3010" i="6"/>
  <c r="O2715" i="6"/>
  <c r="N2715" i="6"/>
  <c r="L2715" i="6"/>
  <c r="M2715" i="6"/>
  <c r="O2771" i="6"/>
  <c r="L2771" i="6"/>
  <c r="N2771" i="6"/>
  <c r="M2771" i="6"/>
  <c r="N2854" i="6"/>
  <c r="O2854" i="6"/>
  <c r="M2854" i="6"/>
  <c r="L2854" i="6"/>
  <c r="U2283" i="6" s="1" a="1"/>
  <c r="O2914" i="6"/>
  <c r="N2914" i="6"/>
  <c r="M2914" i="6"/>
  <c r="L2914" i="6"/>
  <c r="U2331" i="6" s="1" a="1"/>
  <c r="O2989" i="6"/>
  <c r="N2989" i="6"/>
  <c r="M2989" i="6"/>
  <c r="L2989" i="6"/>
  <c r="U2391" i="6" s="1" a="1"/>
  <c r="L3373" i="6"/>
  <c r="O3373" i="6"/>
  <c r="N3373" i="6"/>
  <c r="M3373" i="6"/>
  <c r="N2733" i="6"/>
  <c r="O2733" i="6"/>
  <c r="M2733" i="6"/>
  <c r="L2733" i="6"/>
  <c r="T2187" i="6" s="1" a="1"/>
  <c r="N2810" i="6"/>
  <c r="M2810" i="6"/>
  <c r="O2810" i="6"/>
  <c r="L2810" i="6"/>
  <c r="V2247" i="6" s="1" a="1"/>
  <c r="O2852" i="6"/>
  <c r="N2852" i="6"/>
  <c r="M2852" i="6"/>
  <c r="L2852" i="6"/>
  <c r="X2279" i="6" s="1" a="1"/>
  <c r="M2928" i="6"/>
  <c r="O2928" i="6"/>
  <c r="N2928" i="6"/>
  <c r="L2928" i="6"/>
  <c r="T2343" i="6" s="1" a="1"/>
  <c r="N3006" i="6"/>
  <c r="O3006" i="6"/>
  <c r="M3006" i="6"/>
  <c r="L3006" i="6"/>
  <c r="W2403" i="6" s="1" a="1"/>
  <c r="M3233" i="6"/>
  <c r="O3233" i="6"/>
  <c r="L3233" i="6"/>
  <c r="N3233" i="6"/>
  <c r="O2704" i="6"/>
  <c r="M2704" i="6"/>
  <c r="L2704" i="6"/>
  <c r="N2704" i="6"/>
  <c r="N2757" i="6"/>
  <c r="O2757" i="6"/>
  <c r="L2757" i="6"/>
  <c r="M2757" i="6"/>
  <c r="M2832" i="6"/>
  <c r="O2832" i="6"/>
  <c r="L2832" i="6"/>
  <c r="N2832" i="6"/>
  <c r="N2886" i="6"/>
  <c r="O2886" i="6"/>
  <c r="M2886" i="6"/>
  <c r="L2886" i="6"/>
  <c r="W2307" i="6" s="1" a="1"/>
  <c r="O2937" i="6"/>
  <c r="M2937" i="6"/>
  <c r="N2937" i="6"/>
  <c r="L2937" i="6"/>
  <c r="X2347" i="6" s="1" a="1"/>
  <c r="M2992" i="6"/>
  <c r="O2992" i="6"/>
  <c r="N2992" i="6"/>
  <c r="L2992" i="6"/>
  <c r="X2391" i="6" s="1" a="1"/>
  <c r="L3358" i="6"/>
  <c r="O3358" i="6"/>
  <c r="N3358" i="6"/>
  <c r="M3358" i="6"/>
  <c r="N2644" i="6"/>
  <c r="M2644" i="6"/>
  <c r="L2644" i="6"/>
  <c r="O2644" i="6"/>
  <c r="O2699" i="6"/>
  <c r="L2699" i="6"/>
  <c r="M2699" i="6"/>
  <c r="N2699" i="6"/>
  <c r="N2781" i="6"/>
  <c r="O2781" i="6"/>
  <c r="M2781" i="6"/>
  <c r="L2781" i="6"/>
  <c r="W2223" i="6" s="1" a="1"/>
  <c r="N2893" i="6"/>
  <c r="M2893" i="6"/>
  <c r="L2893" i="6"/>
  <c r="O2893" i="6"/>
  <c r="O2970" i="6"/>
  <c r="N2970" i="6"/>
  <c r="M2970" i="6"/>
  <c r="L2970" i="6"/>
  <c r="V2375" i="6" s="1" a="1"/>
  <c r="N3053" i="6"/>
  <c r="M3053" i="6"/>
  <c r="O3053" i="6"/>
  <c r="L3053" i="6"/>
  <c r="T2443" i="6" s="1" a="1"/>
  <c r="O3690" i="6"/>
  <c r="N3690" i="6"/>
  <c r="M3690" i="6"/>
  <c r="L3690" i="6"/>
  <c r="V2951" i="6" s="1" a="1"/>
  <c r="O2755" i="6"/>
  <c r="M2755" i="6"/>
  <c r="L2755" i="6"/>
  <c r="N2755" i="6"/>
  <c r="M2805" i="6"/>
  <c r="L2805" i="6"/>
  <c r="N2805" i="6"/>
  <c r="O2805" i="6"/>
  <c r="O2836" i="6"/>
  <c r="N2836" i="6"/>
  <c r="M2836" i="6"/>
  <c r="L2836" i="6"/>
  <c r="W2267" i="6" s="1" a="1"/>
  <c r="M2912" i="6"/>
  <c r="O2912" i="6"/>
  <c r="N2912" i="6"/>
  <c r="L2912" i="6"/>
  <c r="X2327" i="6" s="1" a="1"/>
  <c r="O2961" i="6"/>
  <c r="L2961" i="6"/>
  <c r="M2961" i="6"/>
  <c r="N2961" i="6"/>
  <c r="N3020" i="6"/>
  <c r="M3020" i="6"/>
  <c r="L3020" i="6"/>
  <c r="O3020" i="6"/>
  <c r="O3315" i="6"/>
  <c r="N3315" i="6"/>
  <c r="M3315" i="6"/>
  <c r="L3315" i="6"/>
  <c r="V2651" i="6" s="1" a="1"/>
  <c r="L2702" i="6"/>
  <c r="O2702" i="6"/>
  <c r="M2702" i="6"/>
  <c r="N2702" i="6"/>
  <c r="L2756" i="6"/>
  <c r="O2756" i="6"/>
  <c r="M2756" i="6"/>
  <c r="N2756" i="6"/>
  <c r="O2834" i="6"/>
  <c r="M2834" i="6"/>
  <c r="N2834" i="6"/>
  <c r="L2834" i="6"/>
  <c r="U2267" i="6" s="1" a="1"/>
  <c r="L2885" i="6"/>
  <c r="O2885" i="6"/>
  <c r="M2885" i="6"/>
  <c r="N2885" i="6"/>
  <c r="L2965" i="6"/>
  <c r="O2965" i="6"/>
  <c r="M2965" i="6"/>
  <c r="N2965" i="6"/>
  <c r="M3032" i="6"/>
  <c r="O3032" i="6"/>
  <c r="N3032" i="6"/>
  <c r="L3032" i="6"/>
  <c r="X2423" i="6" s="1" a="1"/>
  <c r="M3317" i="6"/>
  <c r="L3317" i="6"/>
  <c r="N3317" i="6"/>
  <c r="O3317" i="6"/>
  <c r="N2653" i="6"/>
  <c r="O2653" i="6"/>
  <c r="L2653" i="6"/>
  <c r="M2653" i="6"/>
  <c r="L2703" i="6"/>
  <c r="O2703" i="6"/>
  <c r="M2703" i="6"/>
  <c r="N2703" i="6"/>
  <c r="O2785" i="6"/>
  <c r="L2785" i="6"/>
  <c r="M2785" i="6"/>
  <c r="N2785" i="6"/>
  <c r="O2865" i="6"/>
  <c r="L2865" i="6"/>
  <c r="M2865" i="6"/>
  <c r="N2865" i="6"/>
  <c r="O2925" i="6"/>
  <c r="N2925" i="6"/>
  <c r="L2925" i="6"/>
  <c r="M2925" i="6"/>
  <c r="M2976" i="6"/>
  <c r="O2976" i="6"/>
  <c r="N2976" i="6"/>
  <c r="L2976" i="6"/>
  <c r="W2379" i="6" s="1" a="1"/>
  <c r="O3093" i="6"/>
  <c r="N3093" i="6"/>
  <c r="M3093" i="6"/>
  <c r="L3093" i="6"/>
  <c r="T2475" i="6" s="1" a="1"/>
  <c r="O3077" i="6"/>
  <c r="N3077" i="6"/>
  <c r="M3077" i="6"/>
  <c r="L3077" i="6"/>
  <c r="X2459" i="6" s="1" a="1"/>
  <c r="O3147" i="6"/>
  <c r="N3147" i="6"/>
  <c r="M3147" i="6"/>
  <c r="L3147" i="6"/>
  <c r="X2515" i="6" s="1" a="1"/>
  <c r="O3179" i="6"/>
  <c r="N3179" i="6"/>
  <c r="M3179" i="6"/>
  <c r="L3179" i="6"/>
  <c r="U2543" i="6" s="1" a="1"/>
  <c r="O3248" i="6"/>
  <c r="M3248" i="6"/>
  <c r="L3248" i="6"/>
  <c r="N3248" i="6"/>
  <c r="L3302" i="6"/>
  <c r="O3302" i="6"/>
  <c r="N3302" i="6"/>
  <c r="M3302" i="6"/>
  <c r="N3348" i="6"/>
  <c r="O3348" i="6"/>
  <c r="M3348" i="6"/>
  <c r="L3348" i="6"/>
  <c r="T2679" i="6" s="1" a="1"/>
  <c r="M3385" i="6"/>
  <c r="O3385" i="6"/>
  <c r="N3385" i="6"/>
  <c r="L3385" i="6"/>
  <c r="V2707" i="6" s="1" a="1"/>
  <c r="O3488" i="6"/>
  <c r="N3488" i="6"/>
  <c r="M3488" i="6"/>
  <c r="L3488" i="6"/>
  <c r="T2791" i="6" s="1" a="1"/>
  <c r="O3129" i="6"/>
  <c r="M3129" i="6"/>
  <c r="N3129" i="6"/>
  <c r="L3129" i="6"/>
  <c r="U2503" i="6" s="1" a="1"/>
  <c r="L3190" i="6"/>
  <c r="O3190" i="6"/>
  <c r="N3190" i="6"/>
  <c r="M3190" i="6"/>
  <c r="O3258" i="6"/>
  <c r="M3258" i="6"/>
  <c r="N3258" i="6"/>
  <c r="L3258" i="6"/>
  <c r="T2607" i="6" s="1" a="1"/>
  <c r="N3324" i="6"/>
  <c r="O3324" i="6"/>
  <c r="M3324" i="6"/>
  <c r="L3324" i="6"/>
  <c r="U2659" i="6" s="1" a="1"/>
  <c r="O3386" i="6"/>
  <c r="M3386" i="6"/>
  <c r="N3386" i="6"/>
  <c r="L3386" i="6"/>
  <c r="W2707" i="6" s="1" a="1"/>
  <c r="L3430" i="6"/>
  <c r="O3430" i="6"/>
  <c r="N3430" i="6"/>
  <c r="M3430" i="6"/>
  <c r="O3516" i="6"/>
  <c r="M3516" i="6"/>
  <c r="L3516" i="6"/>
  <c r="N3516" i="6"/>
  <c r="O3007" i="6"/>
  <c r="M3007" i="6"/>
  <c r="L3007" i="6"/>
  <c r="N3007" i="6"/>
  <c r="O3071" i="6"/>
  <c r="M3071" i="6"/>
  <c r="L3071" i="6"/>
  <c r="N3071" i="6"/>
  <c r="O3139" i="6"/>
  <c r="N3139" i="6"/>
  <c r="M3139" i="6"/>
  <c r="L3139" i="6"/>
  <c r="U2511" i="6" s="1" a="1"/>
  <c r="O3231" i="6"/>
  <c r="N3231" i="6"/>
  <c r="M3231" i="6"/>
  <c r="L3231" i="6"/>
  <c r="W2583" i="6" s="1" a="1"/>
  <c r="L3294" i="6"/>
  <c r="O3294" i="6"/>
  <c r="N3294" i="6"/>
  <c r="M3294" i="6"/>
  <c r="O3352" i="6"/>
  <c r="M3352" i="6"/>
  <c r="L3352" i="6"/>
  <c r="N3352" i="6"/>
  <c r="O3467" i="6"/>
  <c r="N3467" i="6"/>
  <c r="M3467" i="6"/>
  <c r="L3467" i="6"/>
  <c r="X2771" i="6" s="1" a="1"/>
  <c r="L3547" i="6"/>
  <c r="O3547" i="6"/>
  <c r="N3547" i="6"/>
  <c r="M3547" i="6"/>
  <c r="O3105" i="6"/>
  <c r="L3105" i="6"/>
  <c r="N3105" i="6"/>
  <c r="M3105" i="6"/>
  <c r="O3151" i="6"/>
  <c r="M3151" i="6"/>
  <c r="N3151" i="6"/>
  <c r="L3151" i="6"/>
  <c r="W2519" i="6" s="1" a="1"/>
  <c r="O3184" i="6"/>
  <c r="M3184" i="6"/>
  <c r="L3184" i="6"/>
  <c r="N3184" i="6"/>
  <c r="O3237" i="6"/>
  <c r="N3237" i="6"/>
  <c r="M3237" i="6"/>
  <c r="L3237" i="6"/>
  <c r="X2587" i="6" s="1" a="1"/>
  <c r="O3309" i="6"/>
  <c r="N3309" i="6"/>
  <c r="M3309" i="6"/>
  <c r="L3309" i="6"/>
  <c r="U2647" i="6" s="1" a="1"/>
  <c r="O3362" i="6"/>
  <c r="L3362" i="6"/>
  <c r="M3362" i="6"/>
  <c r="N3362" i="6"/>
  <c r="O3435" i="6"/>
  <c r="N3435" i="6"/>
  <c r="M3435" i="6"/>
  <c r="L3435" i="6"/>
  <c r="V2747" i="6" s="1" a="1"/>
  <c r="L3491" i="6"/>
  <c r="O3491" i="6"/>
  <c r="N3491" i="6"/>
  <c r="M3491" i="6"/>
  <c r="M3085" i="6"/>
  <c r="L3085" i="6"/>
  <c r="N3085" i="6"/>
  <c r="O3085" i="6"/>
  <c r="L3134" i="6"/>
  <c r="N3134" i="6"/>
  <c r="M3134" i="6"/>
  <c r="O3134" i="6"/>
  <c r="O3211" i="6"/>
  <c r="M3211" i="6"/>
  <c r="L3211" i="6"/>
  <c r="N3211" i="6"/>
  <c r="M3275" i="6"/>
  <c r="L3275" i="6"/>
  <c r="N3275" i="6"/>
  <c r="O3275" i="6"/>
  <c r="M3337" i="6"/>
  <c r="O3337" i="6"/>
  <c r="N3337" i="6"/>
  <c r="L3337" i="6"/>
  <c r="X2667" i="6" s="1" a="1"/>
  <c r="M3393" i="6"/>
  <c r="O3393" i="6"/>
  <c r="L3393" i="6"/>
  <c r="N3393" i="6"/>
  <c r="O3493" i="6"/>
  <c r="M3493" i="6"/>
  <c r="L3493" i="6"/>
  <c r="N3493" i="6"/>
  <c r="L3939" i="6"/>
  <c r="N3939" i="6"/>
  <c r="O3939" i="6"/>
  <c r="M3939" i="6"/>
  <c r="O3057" i="6"/>
  <c r="M3057" i="6"/>
  <c r="N3057" i="6"/>
  <c r="L3057" i="6"/>
  <c r="X2443" i="6" s="1" a="1"/>
  <c r="O3121" i="6"/>
  <c r="M3121" i="6"/>
  <c r="N3121" i="6"/>
  <c r="L3121" i="6"/>
  <c r="W2495" i="6" s="1" a="1"/>
  <c r="N3220" i="6"/>
  <c r="L3220" i="6"/>
  <c r="M3220" i="6"/>
  <c r="O3220" i="6"/>
  <c r="M3289" i="6"/>
  <c r="O3289" i="6"/>
  <c r="N3289" i="6"/>
  <c r="L3289" i="6"/>
  <c r="U2631" i="6" s="1" a="1"/>
  <c r="M3353" i="6"/>
  <c r="O3353" i="6"/>
  <c r="N3353" i="6"/>
  <c r="L3353" i="6"/>
  <c r="T2683" i="6" s="1" a="1"/>
  <c r="O3442" i="6"/>
  <c r="L3442" i="6"/>
  <c r="N3442" i="6"/>
  <c r="M3442" i="6"/>
  <c r="N3705" i="6"/>
  <c r="L3705" i="6"/>
  <c r="M3705" i="6"/>
  <c r="O3705" i="6"/>
  <c r="O3076" i="6"/>
  <c r="N3076" i="6"/>
  <c r="M3076" i="6"/>
  <c r="L3076" i="6"/>
  <c r="W2459" i="6" s="1" a="1"/>
  <c r="N3140" i="6"/>
  <c r="L3140" i="6"/>
  <c r="O3140" i="6"/>
  <c r="M3140" i="6"/>
  <c r="O3192" i="6"/>
  <c r="L3192" i="6"/>
  <c r="M3192" i="6"/>
  <c r="N3192" i="6"/>
  <c r="O3266" i="6"/>
  <c r="L3266" i="6"/>
  <c r="N3266" i="6"/>
  <c r="M3266" i="6"/>
  <c r="O3338" i="6"/>
  <c r="N3338" i="6"/>
  <c r="L3338" i="6"/>
  <c r="M3338" i="6"/>
  <c r="O3419" i="6"/>
  <c r="M3419" i="6"/>
  <c r="N3419" i="6"/>
  <c r="L3419" i="6"/>
  <c r="U2735" i="6" s="1" a="1"/>
  <c r="O3477" i="6"/>
  <c r="L3477" i="6"/>
  <c r="M3477" i="6"/>
  <c r="N3477" i="6"/>
  <c r="O3572" i="6"/>
  <c r="M3572" i="6"/>
  <c r="L3572" i="6"/>
  <c r="N3572" i="6"/>
  <c r="O3623" i="6"/>
  <c r="N3623" i="6"/>
  <c r="L3623" i="6"/>
  <c r="M3623" i="6"/>
  <c r="O3687" i="6"/>
  <c r="N3687" i="6"/>
  <c r="L3687" i="6"/>
  <c r="M3687" i="6"/>
  <c r="M3822" i="6"/>
  <c r="O3822" i="6"/>
  <c r="N3822" i="6"/>
  <c r="L3822" i="6"/>
  <c r="X3055" i="6" s="1" a="1"/>
  <c r="O3533" i="6"/>
  <c r="M3533" i="6"/>
  <c r="L3533" i="6"/>
  <c r="N3533" i="6"/>
  <c r="M3598" i="6"/>
  <c r="O3598" i="6"/>
  <c r="N3598" i="6"/>
  <c r="L3598" i="6"/>
  <c r="T2879" i="6" s="1" a="1"/>
  <c r="M3654" i="6"/>
  <c r="O3654" i="6"/>
  <c r="N3654" i="6"/>
  <c r="L3654" i="6"/>
  <c r="U2923" i="6" s="1" a="1"/>
  <c r="N3745" i="6"/>
  <c r="L3745" i="6"/>
  <c r="O3745" i="6"/>
  <c r="M3745" i="6"/>
  <c r="O3544" i="6"/>
  <c r="N3544" i="6"/>
  <c r="M3544" i="6"/>
  <c r="L3544" i="6"/>
  <c r="U2835" i="6" s="1" a="1"/>
  <c r="M3618" i="6"/>
  <c r="L3618" i="6"/>
  <c r="N3618" i="6"/>
  <c r="O3618" i="6"/>
  <c r="O3682" i="6"/>
  <c r="N3682" i="6"/>
  <c r="M3682" i="6"/>
  <c r="L3682" i="6"/>
  <c r="X2943" i="6" s="1" a="1"/>
  <c r="M3857" i="6"/>
  <c r="O3857" i="6"/>
  <c r="L3857" i="6"/>
  <c r="N3857" i="6"/>
  <c r="O3501" i="6"/>
  <c r="M3501" i="6"/>
  <c r="L3501" i="6"/>
  <c r="N3501" i="6"/>
  <c r="O3583" i="6"/>
  <c r="N3583" i="6"/>
  <c r="L3583" i="6"/>
  <c r="M3583" i="6"/>
  <c r="O3640" i="6"/>
  <c r="N3640" i="6"/>
  <c r="M3640" i="6"/>
  <c r="L3640" i="6"/>
  <c r="V2911" i="6" s="1" a="1"/>
  <c r="M3694" i="6"/>
  <c r="O3694" i="6"/>
  <c r="N3694" i="6"/>
  <c r="L3694" i="6"/>
  <c r="U2955" i="6" s="1" a="1"/>
  <c r="N3498" i="6"/>
  <c r="M3498" i="6"/>
  <c r="L3498" i="6"/>
  <c r="O3498" i="6"/>
  <c r="O3551" i="6"/>
  <c r="N3551" i="6"/>
  <c r="M3551" i="6"/>
  <c r="L3551" i="6"/>
  <c r="W2839" i="6" s="1" a="1"/>
  <c r="O3628" i="6"/>
  <c r="M3628" i="6"/>
  <c r="L3628" i="6"/>
  <c r="N3628" i="6"/>
  <c r="O3704" i="6"/>
  <c r="M3704" i="6"/>
  <c r="L3704" i="6"/>
  <c r="N3704" i="6"/>
  <c r="O3496" i="6"/>
  <c r="L3496" i="6"/>
  <c r="M3496" i="6"/>
  <c r="N3496" i="6"/>
  <c r="N3545" i="6"/>
  <c r="L3545" i="6"/>
  <c r="O3545" i="6"/>
  <c r="M3545" i="6"/>
  <c r="M3606" i="6"/>
  <c r="O3606" i="6"/>
  <c r="N3606" i="6"/>
  <c r="L3606" i="6"/>
  <c r="W2883" i="6" s="1" a="1"/>
  <c r="O3677" i="6"/>
  <c r="L3677" i="6"/>
  <c r="M3677" i="6"/>
  <c r="N3677" i="6"/>
  <c r="O3751" i="6"/>
  <c r="N3751" i="6"/>
  <c r="L3751" i="6"/>
  <c r="M3751" i="6"/>
  <c r="O3440" i="6"/>
  <c r="M3440" i="6"/>
  <c r="L3440" i="6"/>
  <c r="N3440" i="6"/>
  <c r="O3535" i="6"/>
  <c r="N3535" i="6"/>
  <c r="L3535" i="6"/>
  <c r="M3535" i="6"/>
  <c r="O3613" i="6"/>
  <c r="L3613" i="6"/>
  <c r="M3613" i="6"/>
  <c r="N3613" i="6"/>
  <c r="L3675" i="6"/>
  <c r="O3675" i="6"/>
  <c r="M3675" i="6"/>
  <c r="N3675" i="6"/>
  <c r="M3742" i="6"/>
  <c r="O3742" i="6"/>
  <c r="N3742" i="6"/>
  <c r="L3742" i="6"/>
  <c r="X2991" i="6" s="1" a="1"/>
  <c r="O3821" i="6"/>
  <c r="N3821" i="6"/>
  <c r="M3821" i="6"/>
  <c r="L3821" i="6"/>
  <c r="W3055" i="6" s="1" a="1"/>
  <c r="M3897" i="6"/>
  <c r="O3897" i="6"/>
  <c r="N3897" i="6"/>
  <c r="L3897" i="6"/>
  <c r="X3115" i="6" s="1" a="1"/>
  <c r="N4096" i="6"/>
  <c r="O4096" i="6"/>
  <c r="M4096" i="6"/>
  <c r="L4096" i="6"/>
  <c r="W3275" i="6" s="1" a="1"/>
  <c r="N3801" i="6"/>
  <c r="L3801" i="6"/>
  <c r="O3801" i="6"/>
  <c r="M3801" i="6"/>
  <c r="O3872" i="6"/>
  <c r="N3872" i="6"/>
  <c r="M3872" i="6"/>
  <c r="L3872" i="6"/>
  <c r="X3095" i="6" s="1" a="1"/>
  <c r="O3925" i="6"/>
  <c r="N3925" i="6"/>
  <c r="M3925" i="6"/>
  <c r="L3925" i="6"/>
  <c r="V3139" i="6" s="1" a="1"/>
  <c r="O3735" i="6"/>
  <c r="N3735" i="6"/>
  <c r="M3735" i="6"/>
  <c r="L3735" i="6"/>
  <c r="V2987" i="6" s="1" a="1"/>
  <c r="O3799" i="6"/>
  <c r="N3799" i="6"/>
  <c r="M3799" i="6"/>
  <c r="L3799" i="6"/>
  <c r="U3039" i="6" s="1" a="1"/>
  <c r="O3855" i="6"/>
  <c r="L3855" i="6"/>
  <c r="N3855" i="6"/>
  <c r="M3855" i="6"/>
  <c r="M3926" i="6"/>
  <c r="O3926" i="6"/>
  <c r="N3926" i="6"/>
  <c r="L3926" i="6"/>
  <c r="W3139" i="6" s="1" a="1"/>
  <c r="O3738" i="6"/>
  <c r="N3738" i="6"/>
  <c r="M3738" i="6"/>
  <c r="L3738" i="6"/>
  <c r="T2991" i="6" s="1" a="1"/>
  <c r="O3802" i="6"/>
  <c r="N3802" i="6"/>
  <c r="L3802" i="6"/>
  <c r="M3802" i="6"/>
  <c r="M3865" i="6"/>
  <c r="O3865" i="6"/>
  <c r="N3865" i="6"/>
  <c r="L3865" i="6"/>
  <c r="V3091" i="6" s="1" a="1"/>
  <c r="O3936" i="6"/>
  <c r="M3936" i="6"/>
  <c r="N3936" i="6"/>
  <c r="L3936" i="6"/>
  <c r="W3147" i="6" s="1" a="1"/>
  <c r="O3730" i="6"/>
  <c r="N3730" i="6"/>
  <c r="M3730" i="6"/>
  <c r="L3730" i="6"/>
  <c r="V2983" i="6" s="1" a="1"/>
  <c r="N3794" i="6"/>
  <c r="M3794" i="6"/>
  <c r="L3794" i="6"/>
  <c r="O3794" i="6"/>
  <c r="O3839" i="6"/>
  <c r="M3839" i="6"/>
  <c r="N3839" i="6"/>
  <c r="L3839" i="6"/>
  <c r="U3071" i="6" s="1" a="1"/>
  <c r="O3903" i="6"/>
  <c r="M3903" i="6"/>
  <c r="N3903" i="6"/>
  <c r="L3903" i="6"/>
  <c r="T3123" i="6" s="1" a="1"/>
  <c r="L3731" i="6"/>
  <c r="N3731" i="6"/>
  <c r="O3731" i="6"/>
  <c r="M3731" i="6"/>
  <c r="L3795" i="6"/>
  <c r="M3795" i="6"/>
  <c r="N3795" i="6"/>
  <c r="O3795" i="6"/>
  <c r="O3863" i="6"/>
  <c r="M3863" i="6"/>
  <c r="L3863" i="6"/>
  <c r="N3863" i="6"/>
  <c r="O3927" i="6"/>
  <c r="M3927" i="6"/>
  <c r="L3927" i="6"/>
  <c r="N3927" i="6"/>
  <c r="O3756" i="6"/>
  <c r="L3756" i="6"/>
  <c r="M3756" i="6"/>
  <c r="N3756" i="6"/>
  <c r="L3811" i="6"/>
  <c r="O3811" i="6"/>
  <c r="M3811" i="6"/>
  <c r="N3811" i="6"/>
  <c r="L3867" i="6"/>
  <c r="O3867" i="6"/>
  <c r="M3867" i="6"/>
  <c r="N3867" i="6"/>
  <c r="O3919" i="6"/>
  <c r="L3919" i="6"/>
  <c r="N3919" i="6"/>
  <c r="M3919" i="6"/>
  <c r="M4065" i="6"/>
  <c r="L4065" i="6"/>
  <c r="N4065" i="6"/>
  <c r="O4065" i="6"/>
  <c r="M3982" i="6"/>
  <c r="O3982" i="6"/>
  <c r="N3982" i="6"/>
  <c r="L3982" i="6"/>
  <c r="X3183" i="6" s="1" a="1"/>
  <c r="O4060" i="6"/>
  <c r="M4060" i="6"/>
  <c r="L4060" i="6"/>
  <c r="N4060" i="6"/>
  <c r="O4257" i="6"/>
  <c r="L4257" i="6"/>
  <c r="M4257" i="6"/>
  <c r="N4257" i="6"/>
  <c r="L4026" i="6"/>
  <c r="O4026" i="6"/>
  <c r="N4026" i="6"/>
  <c r="M4026" i="6"/>
  <c r="O4081" i="6"/>
  <c r="N4081" i="6"/>
  <c r="M4081" i="6"/>
  <c r="L4081" i="6"/>
  <c r="W3263" i="6" s="1" a="1"/>
  <c r="O4267" i="6"/>
  <c r="N4267" i="6"/>
  <c r="M4267" i="6"/>
  <c r="L4267" i="6"/>
  <c r="X3411" i="6" s="1" a="1"/>
  <c r="M3969" i="6"/>
  <c r="O3969" i="6"/>
  <c r="N3969" i="6"/>
  <c r="L3969" i="6"/>
  <c r="U3175" i="6" s="1" a="1"/>
  <c r="N4032" i="6"/>
  <c r="O4032" i="6"/>
  <c r="M4032" i="6"/>
  <c r="L4032" i="6"/>
  <c r="X3223" i="6" s="1" a="1"/>
  <c r="M4093" i="6"/>
  <c r="O4093" i="6"/>
  <c r="N4093" i="6"/>
  <c r="L4093" i="6"/>
  <c r="T3275" i="6" s="1" a="1"/>
  <c r="M4258" i="6"/>
  <c r="O4258" i="6"/>
  <c r="L4258" i="6"/>
  <c r="N4258" i="6"/>
  <c r="L3955" i="6"/>
  <c r="O3955" i="6"/>
  <c r="N3955" i="6"/>
  <c r="M3955" i="6"/>
  <c r="M4021" i="6"/>
  <c r="O4021" i="6"/>
  <c r="L4021" i="6"/>
  <c r="N4021" i="6"/>
  <c r="N4120" i="6"/>
  <c r="O4120" i="6"/>
  <c r="M4120" i="6"/>
  <c r="L4120" i="6"/>
  <c r="V3295" i="6" s="1" a="1"/>
  <c r="M4210" i="6"/>
  <c r="O4210" i="6"/>
  <c r="N4210" i="6"/>
  <c r="L4210" i="6"/>
  <c r="V3367" i="6" s="1" a="1"/>
  <c r="M4006" i="6"/>
  <c r="N4006" i="6"/>
  <c r="L4006" i="6"/>
  <c r="O4006" i="6"/>
  <c r="O4067" i="6"/>
  <c r="M4067" i="6"/>
  <c r="L4067" i="6"/>
  <c r="N4067" i="6"/>
  <c r="L4122" i="6"/>
  <c r="N4122" i="6"/>
  <c r="M4122" i="6"/>
  <c r="O4122" i="6"/>
  <c r="O4271" i="6"/>
  <c r="N4271" i="6"/>
  <c r="M4271" i="6"/>
  <c r="L4271" i="6"/>
  <c r="W3415" i="6" s="1" a="1"/>
  <c r="M3950" i="6"/>
  <c r="L3950" i="6"/>
  <c r="O3950" i="6"/>
  <c r="N3950" i="6"/>
  <c r="N4012" i="6"/>
  <c r="L4012" i="6"/>
  <c r="O4012" i="6"/>
  <c r="M4012" i="6"/>
  <c r="O4073" i="6"/>
  <c r="N4073" i="6"/>
  <c r="M4073" i="6"/>
  <c r="L4073" i="6"/>
  <c r="T3259" i="6" s="1" a="1"/>
  <c r="N4229" i="6"/>
  <c r="L4229" i="6"/>
  <c r="M4229" i="6"/>
  <c r="O4229" i="6"/>
  <c r="M3944" i="6"/>
  <c r="O3944" i="6"/>
  <c r="L3944" i="6"/>
  <c r="N3944" i="6"/>
  <c r="O4016" i="6"/>
  <c r="N4016" i="6"/>
  <c r="M4016" i="6"/>
  <c r="L4016" i="6"/>
  <c r="W3211" i="6" s="1" a="1"/>
  <c r="O4068" i="6"/>
  <c r="M4068" i="6"/>
  <c r="L4068" i="6"/>
  <c r="N4068" i="6"/>
  <c r="M4290" i="6"/>
  <c r="O4290" i="6"/>
  <c r="L4290" i="6"/>
  <c r="N4290" i="6"/>
  <c r="L4436" i="6"/>
  <c r="M4436" i="6"/>
  <c r="O4436" i="6"/>
  <c r="N4436" i="6"/>
  <c r="O4217" i="6"/>
  <c r="L4217" i="6"/>
  <c r="M4217" i="6"/>
  <c r="N4217" i="6"/>
  <c r="O4268" i="6"/>
  <c r="M4268" i="6"/>
  <c r="L4268" i="6"/>
  <c r="N4268" i="6"/>
  <c r="M4095" i="6"/>
  <c r="L4095" i="6"/>
  <c r="O4095" i="6"/>
  <c r="N4095" i="6"/>
  <c r="O4161" i="6"/>
  <c r="N4161" i="6"/>
  <c r="M4161" i="6"/>
  <c r="L4161" i="6"/>
  <c r="W3327" i="6" s="1" a="1"/>
  <c r="N4221" i="6"/>
  <c r="L4221" i="6"/>
  <c r="O4221" i="6"/>
  <c r="M4221" i="6"/>
  <c r="N4288" i="6"/>
  <c r="O4288" i="6"/>
  <c r="M4288" i="6"/>
  <c r="L4288" i="6"/>
  <c r="T3431" i="6" s="1" a="1"/>
  <c r="O4097" i="6"/>
  <c r="N4097" i="6"/>
  <c r="M4097" i="6"/>
  <c r="L4097" i="6"/>
  <c r="X3275" i="6" s="1" a="1"/>
  <c r="O4179" i="6"/>
  <c r="M4179" i="6"/>
  <c r="N4179" i="6"/>
  <c r="L4179" i="6"/>
  <c r="U3343" i="6" s="1" a="1"/>
  <c r="M4218" i="6"/>
  <c r="O4218" i="6"/>
  <c r="L4218" i="6"/>
  <c r="N4218" i="6"/>
  <c r="O4300" i="6"/>
  <c r="M4300" i="6"/>
  <c r="L4300" i="6"/>
  <c r="N4300" i="6"/>
  <c r="L4119" i="6"/>
  <c r="O4119" i="6"/>
  <c r="N4119" i="6"/>
  <c r="M4119" i="6"/>
  <c r="O4156" i="6"/>
  <c r="L4156" i="6"/>
  <c r="M4156" i="6"/>
  <c r="N4156" i="6"/>
  <c r="O4228" i="6"/>
  <c r="M4228" i="6"/>
  <c r="L4228" i="6"/>
  <c r="N4228" i="6"/>
  <c r="N4358" i="6"/>
  <c r="L4358" i="6"/>
  <c r="O4358" i="6"/>
  <c r="M4358" i="6"/>
  <c r="O4163" i="6"/>
  <c r="M4163" i="6"/>
  <c r="L4163" i="6"/>
  <c r="N4163" i="6"/>
  <c r="N4213" i="6"/>
  <c r="L4213" i="6"/>
  <c r="M4213" i="6"/>
  <c r="O4213" i="6"/>
  <c r="N4248" i="6"/>
  <c r="O4248" i="6"/>
  <c r="M4248" i="6"/>
  <c r="L4248" i="6"/>
  <c r="T3399" i="6" s="1" a="1"/>
  <c r="N4301" i="6"/>
  <c r="O4301" i="6"/>
  <c r="L4301" i="6"/>
  <c r="M4301" i="6"/>
  <c r="L4370" i="6"/>
  <c r="O4370" i="6"/>
  <c r="N4370" i="6"/>
  <c r="M4370" i="6"/>
  <c r="L4442" i="6"/>
  <c r="O4442" i="6"/>
  <c r="N4442" i="6"/>
  <c r="M4442" i="6"/>
  <c r="L4474" i="6"/>
  <c r="O4474" i="6"/>
  <c r="N4474" i="6"/>
  <c r="M4474" i="6"/>
  <c r="L4694" i="6"/>
  <c r="O4694" i="6"/>
  <c r="N4694" i="6"/>
  <c r="M4694" i="6"/>
  <c r="O4433" i="6"/>
  <c r="L4433" i="6"/>
  <c r="M4433" i="6"/>
  <c r="N4433" i="6"/>
  <c r="L4490" i="6"/>
  <c r="M4490" i="6"/>
  <c r="O4490" i="6"/>
  <c r="N4490" i="6"/>
  <c r="O4326" i="6"/>
  <c r="N4326" i="6"/>
  <c r="M4326" i="6"/>
  <c r="L4326" i="6"/>
  <c r="W3459" i="6" s="1" a="1"/>
  <c r="L4378" i="6"/>
  <c r="O4378" i="6"/>
  <c r="N4378" i="6"/>
  <c r="M4378" i="6"/>
  <c r="O4431" i="6"/>
  <c r="N4431" i="6"/>
  <c r="M4431" i="6"/>
  <c r="L4431" i="6"/>
  <c r="W3543" i="6" s="1" a="1"/>
  <c r="L4718" i="6"/>
  <c r="O4718" i="6"/>
  <c r="N4718" i="6"/>
  <c r="M4718" i="6"/>
  <c r="L4362" i="6"/>
  <c r="O4362" i="6"/>
  <c r="N4362" i="6"/>
  <c r="M4362" i="6"/>
  <c r="N4440" i="6"/>
  <c r="O4440" i="6"/>
  <c r="L4440" i="6"/>
  <c r="M4440" i="6"/>
  <c r="N4472" i="6"/>
  <c r="O4472" i="6"/>
  <c r="L4472" i="6"/>
  <c r="M4472" i="6"/>
  <c r="O4284" i="6"/>
  <c r="M4284" i="6"/>
  <c r="L4284" i="6"/>
  <c r="N4284" i="6"/>
  <c r="N4350" i="6"/>
  <c r="O4350" i="6"/>
  <c r="M4350" i="6"/>
  <c r="L4350" i="6"/>
  <c r="V3479" i="6" s="1" a="1"/>
  <c r="O4438" i="6"/>
  <c r="N4438" i="6"/>
  <c r="L4438" i="6"/>
  <c r="M4438" i="6"/>
  <c r="O4733" i="6"/>
  <c r="N4733" i="6"/>
  <c r="L4733" i="6"/>
  <c r="M4733" i="6"/>
  <c r="N4344" i="6"/>
  <c r="L4344" i="6"/>
  <c r="O4344" i="6"/>
  <c r="M4344" i="6"/>
  <c r="O4399" i="6"/>
  <c r="L4399" i="6"/>
  <c r="M4399" i="6"/>
  <c r="N4399" i="6"/>
  <c r="O4470" i="6"/>
  <c r="N4470" i="6"/>
  <c r="M4470" i="6"/>
  <c r="L4470" i="6"/>
  <c r="V3575" i="6" s="1" a="1"/>
  <c r="O4321" i="6"/>
  <c r="L4321" i="6"/>
  <c r="M4321" i="6"/>
  <c r="N4321" i="6"/>
  <c r="O4379" i="6"/>
  <c r="M4379" i="6"/>
  <c r="N4379" i="6"/>
  <c r="L4379" i="6"/>
  <c r="U3503" i="6" s="1" a="1"/>
  <c r="L4426" i="6"/>
  <c r="O4426" i="6"/>
  <c r="M4426" i="6"/>
  <c r="N4426" i="6"/>
  <c r="O4473" i="6"/>
  <c r="N4473" i="6"/>
  <c r="L4473" i="6"/>
  <c r="M4473" i="6"/>
  <c r="L4875" i="6"/>
  <c r="O4875" i="6"/>
  <c r="N4875" i="6"/>
  <c r="M4875" i="6"/>
  <c r="O4564" i="6"/>
  <c r="N4564" i="6"/>
  <c r="L4564" i="6"/>
  <c r="M4564" i="6"/>
  <c r="N4626" i="6"/>
  <c r="O4626" i="6"/>
  <c r="M4626" i="6"/>
  <c r="L4626" i="6"/>
  <c r="W3699" i="6" s="1" a="1"/>
  <c r="M4940" i="6"/>
  <c r="O4940" i="6"/>
  <c r="N4940" i="6"/>
  <c r="L4940" i="6"/>
  <c r="V3951" i="6" s="1" a="1"/>
  <c r="O4562" i="6"/>
  <c r="N4562" i="6"/>
  <c r="M4562" i="6"/>
  <c r="L4562" i="6"/>
  <c r="X3647" i="6" s="1" a="1"/>
  <c r="O4661" i="6"/>
  <c r="M4661" i="6"/>
  <c r="N4661" i="6"/>
  <c r="L4661" i="6"/>
  <c r="W3727" i="6" s="1" a="1"/>
  <c r="N4910" i="6"/>
  <c r="O4910" i="6"/>
  <c r="M4910" i="6"/>
  <c r="L4910" i="6"/>
  <c r="V3927" i="6" s="1" a="1"/>
  <c r="O4538" i="6"/>
  <c r="N4538" i="6"/>
  <c r="M4538" i="6"/>
  <c r="L4538" i="6"/>
  <c r="T3631" i="6" s="1" a="1"/>
  <c r="N4634" i="6"/>
  <c r="M4634" i="6"/>
  <c r="O4634" i="6"/>
  <c r="L4634" i="6"/>
  <c r="U3707" i="6" s="1" a="1"/>
  <c r="N4796" i="6"/>
  <c r="O4796" i="6"/>
  <c r="M4796" i="6"/>
  <c r="L4796" i="6"/>
  <c r="W3835" i="6" s="1" a="1"/>
  <c r="N4526" i="6"/>
  <c r="L4526" i="6"/>
  <c r="M4526" i="6"/>
  <c r="O4526" i="6"/>
  <c r="N4578" i="6"/>
  <c r="M4578" i="6"/>
  <c r="L4578" i="6"/>
  <c r="O4578" i="6"/>
  <c r="L4615" i="6"/>
  <c r="M4615" i="6"/>
  <c r="N4615" i="6"/>
  <c r="O4615" i="6"/>
  <c r="O4881" i="6"/>
  <c r="N4881" i="6"/>
  <c r="M4881" i="6"/>
  <c r="L4881" i="6"/>
  <c r="W3903" i="6" s="1" a="1"/>
  <c r="M4554" i="6"/>
  <c r="L4554" i="6"/>
  <c r="O4554" i="6"/>
  <c r="N4554" i="6"/>
  <c r="M4618" i="6"/>
  <c r="L4618" i="6"/>
  <c r="O4618" i="6"/>
  <c r="N4618" i="6"/>
  <c r="O4706" i="6"/>
  <c r="M4706" i="6"/>
  <c r="N4706" i="6"/>
  <c r="L4706" i="6"/>
  <c r="W3763" i="6" s="1" a="1"/>
  <c r="L4852" i="6"/>
  <c r="O4852" i="6"/>
  <c r="N4852" i="6"/>
  <c r="M4852" i="6"/>
  <c r="M4501" i="6"/>
  <c r="N4501" i="6"/>
  <c r="O4501" i="6"/>
  <c r="L4501" i="6"/>
  <c r="W3599" i="6" s="1" a="1"/>
  <c r="L4552" i="6"/>
  <c r="N4552" i="6"/>
  <c r="O4552" i="6"/>
  <c r="M4552" i="6"/>
  <c r="M4643" i="6"/>
  <c r="O4643" i="6"/>
  <c r="N4643" i="6"/>
  <c r="L4643" i="6"/>
  <c r="T3715" i="6" s="1" a="1"/>
  <c r="L4790" i="6"/>
  <c r="O4790" i="6"/>
  <c r="M4790" i="6"/>
  <c r="N4790" i="6"/>
  <c r="O4530" i="6"/>
  <c r="N4530" i="6"/>
  <c r="M4530" i="6"/>
  <c r="L4530" i="6"/>
  <c r="V3623" i="6" s="1" a="1"/>
  <c r="O4588" i="6"/>
  <c r="N4588" i="6"/>
  <c r="L4588" i="6"/>
  <c r="M4588" i="6"/>
  <c r="M4641" i="6"/>
  <c r="O4641" i="6"/>
  <c r="N4641" i="6"/>
  <c r="L4641" i="6"/>
  <c r="W3711" i="6" s="1" a="1"/>
  <c r="N4966" i="6"/>
  <c r="M4966" i="6"/>
  <c r="L4966" i="6"/>
  <c r="O4966" i="6"/>
  <c r="O4665" i="6"/>
  <c r="N4665" i="6"/>
  <c r="M4665" i="6"/>
  <c r="L4665" i="6"/>
  <c r="V3731" i="6" s="1" a="1"/>
  <c r="L4774" i="6"/>
  <c r="N4774" i="6"/>
  <c r="M4774" i="6"/>
  <c r="O4774" i="6"/>
  <c r="N4974" i="6"/>
  <c r="M4974" i="6"/>
  <c r="L4974" i="6"/>
  <c r="O4974" i="6"/>
  <c r="M4713" i="6"/>
  <c r="O4713" i="6"/>
  <c r="N4713" i="6"/>
  <c r="L4713" i="6"/>
  <c r="T3771" i="6" s="1" a="1"/>
  <c r="O4787" i="6"/>
  <c r="N4787" i="6"/>
  <c r="M4787" i="6"/>
  <c r="L4787" i="6"/>
  <c r="X3827" i="6" s="1" a="1"/>
  <c r="O4925" i="6"/>
  <c r="N4925" i="6"/>
  <c r="M4925" i="6"/>
  <c r="L4925" i="6"/>
  <c r="V3939" i="6" s="1" a="1"/>
  <c r="N4692" i="6"/>
  <c r="O4692" i="6"/>
  <c r="L4692" i="6"/>
  <c r="M4692" i="6"/>
  <c r="O4749" i="6"/>
  <c r="N4749" i="6"/>
  <c r="M4749" i="6"/>
  <c r="L4749" i="6"/>
  <c r="U3799" i="6" s="1" a="1"/>
  <c r="N4828" i="6"/>
  <c r="O4828" i="6"/>
  <c r="L4828" i="6"/>
  <c r="M4828" i="6"/>
  <c r="L4648" i="6"/>
  <c r="N4648" i="6"/>
  <c r="O4648" i="6"/>
  <c r="M4648" i="6"/>
  <c r="M4729" i="6"/>
  <c r="N4729" i="6"/>
  <c r="O4729" i="6"/>
  <c r="L4729" i="6"/>
  <c r="U3783" i="6" s="1" a="1"/>
  <c r="L4834" i="6"/>
  <c r="N4834" i="6"/>
  <c r="O4834" i="6"/>
  <c r="M4834" i="6"/>
  <c r="N4919" i="6"/>
  <c r="O4919" i="6"/>
  <c r="M4919" i="6"/>
  <c r="L4919" i="6"/>
  <c r="U3935" i="6" s="1" a="1"/>
  <c r="O4663" i="6"/>
  <c r="N4663" i="6"/>
  <c r="M4663" i="6"/>
  <c r="L4663" i="6"/>
  <c r="T3731" i="6" s="1" a="1"/>
  <c r="O4720" i="6"/>
  <c r="L4720" i="6"/>
  <c r="N4720" i="6"/>
  <c r="M4720" i="6"/>
  <c r="M4795" i="6"/>
  <c r="L4795" i="6"/>
  <c r="O4795" i="6"/>
  <c r="N4795" i="6"/>
  <c r="O4938" i="6"/>
  <c r="M4938" i="6"/>
  <c r="L4938" i="6"/>
  <c r="N4938" i="6"/>
  <c r="M4996" i="6"/>
  <c r="L4996" i="6"/>
  <c r="O4996" i="6"/>
  <c r="N4996" i="6"/>
  <c r="O4829" i="6"/>
  <c r="N4829" i="6"/>
  <c r="L4829" i="6"/>
  <c r="M4829" i="6"/>
  <c r="O4885" i="6"/>
  <c r="N4885" i="6"/>
  <c r="L4885" i="6"/>
  <c r="M4885" i="6"/>
  <c r="L4953" i="6"/>
  <c r="M4953" i="6"/>
  <c r="N4953" i="6"/>
  <c r="O4953" i="6"/>
  <c r="N4764" i="6"/>
  <c r="O4764" i="6"/>
  <c r="L4764" i="6"/>
  <c r="M4764" i="6"/>
  <c r="O4800" i="6"/>
  <c r="L4800" i="6"/>
  <c r="M4800" i="6"/>
  <c r="N4800" i="6"/>
  <c r="O4867" i="6"/>
  <c r="L4867" i="6"/>
  <c r="N4867" i="6"/>
  <c r="M4867" i="6"/>
  <c r="L4924" i="6"/>
  <c r="O4924" i="6"/>
  <c r="N4924" i="6"/>
  <c r="M4924" i="6"/>
  <c r="N4765" i="6"/>
  <c r="M4765" i="6"/>
  <c r="L4765" i="6"/>
  <c r="O4765" i="6"/>
  <c r="O4841" i="6"/>
  <c r="L4841" i="6"/>
  <c r="N4841" i="6"/>
  <c r="M4841" i="6"/>
  <c r="O4889" i="6"/>
  <c r="L4889" i="6"/>
  <c r="N4889" i="6"/>
  <c r="M4889" i="6"/>
  <c r="N4935" i="6"/>
  <c r="O4935" i="6"/>
  <c r="L4935" i="6"/>
  <c r="M4935" i="6"/>
  <c r="O4751" i="6"/>
  <c r="M4751" i="6"/>
  <c r="L4751" i="6"/>
  <c r="N4751" i="6"/>
  <c r="N4804" i="6"/>
  <c r="O4804" i="6"/>
  <c r="L4804" i="6"/>
  <c r="M4804" i="6"/>
  <c r="O4874" i="6"/>
  <c r="M4874" i="6"/>
  <c r="N4874" i="6"/>
  <c r="L4874" i="6"/>
  <c r="U3899" i="6" s="1" a="1"/>
  <c r="L4961" i="6"/>
  <c r="N4961" i="6"/>
  <c r="M4961" i="6"/>
  <c r="O4961" i="6"/>
  <c r="O29" i="6"/>
  <c r="M29" i="6"/>
  <c r="N29" i="6"/>
  <c r="L29" i="6"/>
  <c r="U23" i="6" s="1" a="1"/>
  <c r="O115" i="6"/>
  <c r="N115" i="6"/>
  <c r="M115" i="6"/>
  <c r="L115" i="6"/>
  <c r="V91" i="6" s="1" a="1"/>
  <c r="L182" i="6"/>
  <c r="N182" i="6"/>
  <c r="M182" i="6"/>
  <c r="O182" i="6"/>
  <c r="L248" i="6"/>
  <c r="O248" i="6"/>
  <c r="N248" i="6"/>
  <c r="M248" i="6"/>
  <c r="N308" i="6"/>
  <c r="L308" i="6"/>
  <c r="O308" i="6"/>
  <c r="M308" i="6"/>
  <c r="M368" i="6"/>
  <c r="O368" i="6"/>
  <c r="L368" i="6"/>
  <c r="N368" i="6"/>
  <c r="M449" i="6"/>
  <c r="N449" i="6"/>
  <c r="O449" i="6"/>
  <c r="L449" i="6"/>
  <c r="U359" i="6" s="1" a="1"/>
  <c r="O644" i="6"/>
  <c r="N644" i="6"/>
  <c r="M644" i="6"/>
  <c r="L644" i="6"/>
  <c r="U515" i="6" s="1" a="1"/>
  <c r="O146" i="6"/>
  <c r="M146" i="6"/>
  <c r="L146" i="6"/>
  <c r="N146" i="6"/>
  <c r="O349" i="6"/>
  <c r="N349" i="6"/>
  <c r="M349" i="6"/>
  <c r="L349" i="6"/>
  <c r="U279" i="6" s="1" a="1"/>
  <c r="O13" i="6"/>
  <c r="N13" i="6"/>
  <c r="L13" i="6"/>
  <c r="M13" i="6"/>
  <c r="O77" i="6"/>
  <c r="N77" i="6"/>
  <c r="L77" i="6"/>
  <c r="M77" i="6"/>
  <c r="L158" i="6"/>
  <c r="N158" i="6"/>
  <c r="O158" i="6"/>
  <c r="M158" i="6"/>
  <c r="O216" i="6"/>
  <c r="N216" i="6"/>
  <c r="M216" i="6"/>
  <c r="L216" i="6"/>
  <c r="W171" i="6" s="1" a="1"/>
  <c r="L278" i="6"/>
  <c r="N278" i="6"/>
  <c r="M278" i="6"/>
  <c r="O278" i="6"/>
  <c r="N343" i="6"/>
  <c r="M343" i="6"/>
  <c r="L343" i="6"/>
  <c r="O343" i="6"/>
  <c r="N407" i="6"/>
  <c r="O407" i="6"/>
  <c r="M407" i="6"/>
  <c r="L407" i="6"/>
  <c r="X323" i="6" s="1" a="1"/>
  <c r="O450" i="6"/>
  <c r="N450" i="6"/>
  <c r="M450" i="6"/>
  <c r="L450" i="6"/>
  <c r="V359" i="6" s="1" a="1"/>
  <c r="O673" i="6"/>
  <c r="N673" i="6"/>
  <c r="M673" i="6"/>
  <c r="L673" i="6"/>
  <c r="T539" i="6" s="1" a="1"/>
  <c r="N148" i="6"/>
  <c r="L148" i="6"/>
  <c r="M148" i="6"/>
  <c r="O148" i="6"/>
  <c r="O483" i="6"/>
  <c r="N483" i="6"/>
  <c r="M483" i="6"/>
  <c r="L483" i="6"/>
  <c r="T387" i="6" s="1" a="1"/>
  <c r="O48" i="6"/>
  <c r="N48" i="6"/>
  <c r="M48" i="6"/>
  <c r="L48" i="6"/>
  <c r="T39" i="6" s="1" a="1"/>
  <c r="N100" i="6"/>
  <c r="L100" i="6"/>
  <c r="M100" i="6"/>
  <c r="O100" i="6"/>
  <c r="M161" i="6"/>
  <c r="O161" i="6"/>
  <c r="N161" i="6"/>
  <c r="L161" i="6"/>
  <c r="W127" i="6" s="1" a="1"/>
  <c r="O245" i="6"/>
  <c r="M245" i="6"/>
  <c r="L245" i="6"/>
  <c r="N245" i="6"/>
  <c r="O283" i="6"/>
  <c r="N283" i="6"/>
  <c r="M283" i="6"/>
  <c r="L283" i="6"/>
  <c r="T227" i="6" s="1" a="1"/>
  <c r="O315" i="6"/>
  <c r="N315" i="6"/>
  <c r="M315" i="6"/>
  <c r="L315" i="6"/>
  <c r="V251" i="6" s="1" a="1"/>
  <c r="N358" i="6"/>
  <c r="O358" i="6"/>
  <c r="M358" i="6"/>
  <c r="L358" i="6"/>
  <c r="T287" i="6" s="1" a="1"/>
  <c r="N411" i="6"/>
  <c r="L411" i="6"/>
  <c r="M411" i="6"/>
  <c r="O411" i="6"/>
  <c r="O451" i="6"/>
  <c r="N451" i="6"/>
  <c r="M451" i="6"/>
  <c r="L451" i="6"/>
  <c r="W359" i="6" s="1" a="1"/>
  <c r="O765" i="6"/>
  <c r="N765" i="6"/>
  <c r="L765" i="6"/>
  <c r="M765" i="6"/>
  <c r="O119" i="6"/>
  <c r="L119" i="6"/>
  <c r="N119" i="6"/>
  <c r="M119" i="6"/>
  <c r="L470" i="6"/>
  <c r="O470" i="6"/>
  <c r="M470" i="6"/>
  <c r="N470" i="6"/>
  <c r="N52" i="6"/>
  <c r="L52" i="6"/>
  <c r="O52" i="6"/>
  <c r="M52" i="6"/>
  <c r="N108" i="6"/>
  <c r="L108" i="6"/>
  <c r="M108" i="6"/>
  <c r="O108" i="6"/>
  <c r="O159" i="6"/>
  <c r="L159" i="6"/>
  <c r="N159" i="6"/>
  <c r="M159" i="6"/>
  <c r="O237" i="6"/>
  <c r="L237" i="6"/>
  <c r="M237" i="6"/>
  <c r="N237" i="6"/>
  <c r="O295" i="6"/>
  <c r="L295" i="6"/>
  <c r="N295" i="6"/>
  <c r="M295" i="6"/>
  <c r="N387" i="6"/>
  <c r="L387" i="6"/>
  <c r="O387" i="6"/>
  <c r="M387" i="6"/>
  <c r="M465" i="6"/>
  <c r="N465" i="6"/>
  <c r="O465" i="6"/>
  <c r="L465" i="6"/>
  <c r="V371" i="6" s="1" a="1"/>
  <c r="M790" i="6"/>
  <c r="O790" i="6"/>
  <c r="N790" i="6"/>
  <c r="L790" i="6"/>
  <c r="V631" i="6" s="1" a="1"/>
  <c r="L166" i="6"/>
  <c r="N166" i="6"/>
  <c r="O166" i="6"/>
  <c r="M166" i="6"/>
  <c r="M473" i="6"/>
  <c r="N473" i="6"/>
  <c r="L473" i="6"/>
  <c r="O473" i="6"/>
  <c r="O50" i="6"/>
  <c r="M50" i="6"/>
  <c r="L50" i="6"/>
  <c r="N50" i="6"/>
  <c r="L94" i="6"/>
  <c r="N94" i="6"/>
  <c r="O94" i="6"/>
  <c r="M94" i="6"/>
  <c r="O151" i="6"/>
  <c r="L151" i="6"/>
  <c r="M151" i="6"/>
  <c r="N151" i="6"/>
  <c r="O221" i="6"/>
  <c r="M221" i="6"/>
  <c r="N221" i="6"/>
  <c r="L221" i="6"/>
  <c r="W175" i="6" s="1" a="1"/>
  <c r="O352" i="6"/>
  <c r="M352" i="6"/>
  <c r="N352" i="6"/>
  <c r="L352" i="6"/>
  <c r="X279" i="6" s="1" a="1"/>
  <c r="M469" i="6"/>
  <c r="N469" i="6"/>
  <c r="L469" i="6"/>
  <c r="O469" i="6"/>
  <c r="O659" i="6"/>
  <c r="N659" i="6"/>
  <c r="M659" i="6"/>
  <c r="L659" i="6"/>
  <c r="U527" i="6" s="1" a="1"/>
  <c r="O1042" i="6"/>
  <c r="N1042" i="6"/>
  <c r="M1042" i="6"/>
  <c r="L1042" i="6"/>
  <c r="X831" i="6" s="1" a="1"/>
  <c r="L65" i="6"/>
  <c r="N65" i="6"/>
  <c r="O65" i="6"/>
  <c r="M65" i="6"/>
  <c r="L110" i="6"/>
  <c r="N110" i="6"/>
  <c r="O110" i="6"/>
  <c r="M110" i="6"/>
  <c r="O178" i="6"/>
  <c r="L178" i="6"/>
  <c r="M178" i="6"/>
  <c r="N178" i="6"/>
  <c r="L235" i="6"/>
  <c r="N235" i="6"/>
  <c r="O235" i="6"/>
  <c r="M235" i="6"/>
  <c r="L304" i="6"/>
  <c r="O304" i="6"/>
  <c r="N304" i="6"/>
  <c r="M304" i="6"/>
  <c r="M353" i="6"/>
  <c r="L353" i="6"/>
  <c r="O353" i="6"/>
  <c r="N353" i="6"/>
  <c r="M412" i="6"/>
  <c r="N412" i="6"/>
  <c r="O412" i="6"/>
  <c r="L412" i="6"/>
  <c r="X327" i="6" s="1" a="1"/>
  <c r="O442" i="6"/>
  <c r="N442" i="6"/>
  <c r="M442" i="6"/>
  <c r="L442" i="6"/>
  <c r="X351" i="6" s="1" a="1"/>
  <c r="O706" i="6"/>
  <c r="M706" i="6"/>
  <c r="L706" i="6"/>
  <c r="N706" i="6"/>
  <c r="M16" i="6"/>
  <c r="O16" i="6"/>
  <c r="N16" i="6"/>
  <c r="L16" i="6"/>
  <c r="W11" i="6" s="1" a="1"/>
  <c r="M80" i="6"/>
  <c r="O80" i="6"/>
  <c r="N80" i="6"/>
  <c r="L80" i="6"/>
  <c r="V63" i="6" s="1" a="1"/>
  <c r="O135" i="6"/>
  <c r="L135" i="6"/>
  <c r="N135" i="6"/>
  <c r="M135" i="6"/>
  <c r="L206" i="6"/>
  <c r="N206" i="6"/>
  <c r="O206" i="6"/>
  <c r="M206" i="6"/>
  <c r="M256" i="6"/>
  <c r="O256" i="6"/>
  <c r="N256" i="6"/>
  <c r="L256" i="6"/>
  <c r="W203" i="6" s="1" a="1"/>
  <c r="N322" i="6"/>
  <c r="M322" i="6"/>
  <c r="O322" i="6"/>
  <c r="L322" i="6"/>
  <c r="X255" i="6" s="1" a="1"/>
  <c r="N382" i="6"/>
  <c r="O382" i="6"/>
  <c r="M382" i="6"/>
  <c r="L382" i="6"/>
  <c r="X303" i="6" s="1" a="1"/>
  <c r="L409" i="6"/>
  <c r="N409" i="6"/>
  <c r="M409" i="6"/>
  <c r="O409" i="6"/>
  <c r="M461" i="6"/>
  <c r="N461" i="6"/>
  <c r="O461" i="6"/>
  <c r="L461" i="6"/>
  <c r="W367" i="6" s="1" a="1"/>
  <c r="O914" i="6"/>
  <c r="M914" i="6"/>
  <c r="N914" i="6"/>
  <c r="L914" i="6"/>
  <c r="U731" i="6" s="1" a="1"/>
  <c r="O547" i="6"/>
  <c r="N547" i="6"/>
  <c r="M547" i="6"/>
  <c r="L547" i="6"/>
  <c r="X435" i="6" s="1" a="1"/>
  <c r="L610" i="6"/>
  <c r="N610" i="6"/>
  <c r="M610" i="6"/>
  <c r="O610" i="6"/>
  <c r="N656" i="6"/>
  <c r="O656" i="6"/>
  <c r="M656" i="6"/>
  <c r="L656" i="6"/>
  <c r="W523" i="6" s="1" a="1"/>
  <c r="N712" i="6"/>
  <c r="O712" i="6"/>
  <c r="M712" i="6"/>
  <c r="L712" i="6"/>
  <c r="X567" i="6" s="1" a="1"/>
  <c r="N776" i="6"/>
  <c r="O776" i="6"/>
  <c r="M776" i="6"/>
  <c r="L776" i="6"/>
  <c r="W619" i="6" s="1" a="1"/>
  <c r="N840" i="6"/>
  <c r="O840" i="6"/>
  <c r="M840" i="6"/>
  <c r="L840" i="6"/>
  <c r="V671" i="6" s="1" a="1"/>
  <c r="N896" i="6"/>
  <c r="O896" i="6"/>
  <c r="M896" i="6"/>
  <c r="L896" i="6"/>
  <c r="W715" i="6" s="1" a="1"/>
  <c r="O972" i="6"/>
  <c r="M972" i="6"/>
  <c r="N972" i="6"/>
  <c r="L972" i="6"/>
  <c r="X775" i="6" s="1" a="1"/>
  <c r="O1735" i="6"/>
  <c r="N1735" i="6"/>
  <c r="M1735" i="6"/>
  <c r="L1735" i="6"/>
  <c r="V1387" i="6" s="1" a="1"/>
  <c r="M590" i="6"/>
  <c r="O590" i="6"/>
  <c r="N590" i="6"/>
  <c r="L590" i="6"/>
  <c r="V471" i="6" s="1" a="1"/>
  <c r="M662" i="6"/>
  <c r="O662" i="6"/>
  <c r="N662" i="6"/>
  <c r="L662" i="6"/>
  <c r="X527" i="6" s="1" a="1"/>
  <c r="M718" i="6"/>
  <c r="O718" i="6"/>
  <c r="N718" i="6"/>
  <c r="L718" i="6"/>
  <c r="T575" i="6" s="1" a="1"/>
  <c r="M782" i="6"/>
  <c r="O782" i="6"/>
  <c r="N782" i="6"/>
  <c r="L782" i="6"/>
  <c r="X623" i="6" s="1" a="1"/>
  <c r="M846" i="6"/>
  <c r="O846" i="6"/>
  <c r="N846" i="6"/>
  <c r="L846" i="6"/>
  <c r="W675" i="6" s="1" a="1"/>
  <c r="O903" i="6"/>
  <c r="N903" i="6"/>
  <c r="L903" i="6"/>
  <c r="M903" i="6"/>
  <c r="O1004" i="6"/>
  <c r="M1004" i="6"/>
  <c r="N1004" i="6"/>
  <c r="L1004" i="6"/>
  <c r="U803" i="6" s="1" a="1"/>
  <c r="O530" i="6"/>
  <c r="N530" i="6"/>
  <c r="M530" i="6"/>
  <c r="L530" i="6"/>
  <c r="V423" i="6" s="1" a="1"/>
  <c r="M569" i="6"/>
  <c r="O569" i="6"/>
  <c r="N569" i="6"/>
  <c r="L569" i="6"/>
  <c r="U455" i="6" s="1" a="1"/>
  <c r="M633" i="6"/>
  <c r="O633" i="6"/>
  <c r="N633" i="6"/>
  <c r="L633" i="6"/>
  <c r="T507" i="6" s="1" a="1"/>
  <c r="O699" i="6"/>
  <c r="N699" i="6"/>
  <c r="M699" i="6"/>
  <c r="L699" i="6"/>
  <c r="U559" i="6" s="1" a="1"/>
  <c r="O763" i="6"/>
  <c r="N763" i="6"/>
  <c r="M763" i="6"/>
  <c r="L763" i="6"/>
  <c r="T611" i="6" s="1" a="1"/>
  <c r="O827" i="6"/>
  <c r="N827" i="6"/>
  <c r="M827" i="6"/>
  <c r="L827" i="6"/>
  <c r="X659" i="6" s="1" a="1"/>
  <c r="L891" i="6"/>
  <c r="O891" i="6"/>
  <c r="N891" i="6"/>
  <c r="M891" i="6"/>
  <c r="N968" i="6"/>
  <c r="O968" i="6"/>
  <c r="M968" i="6"/>
  <c r="L968" i="6"/>
  <c r="T775" i="6" s="1" a="1"/>
  <c r="N484" i="6"/>
  <c r="O484" i="6"/>
  <c r="L484" i="6"/>
  <c r="M484" i="6"/>
  <c r="N548" i="6"/>
  <c r="O548" i="6"/>
  <c r="M548" i="6"/>
  <c r="L548" i="6"/>
  <c r="T439" i="6" s="1" a="1"/>
  <c r="M606" i="6"/>
  <c r="O606" i="6"/>
  <c r="L606" i="6"/>
  <c r="N606" i="6"/>
  <c r="M702" i="6"/>
  <c r="O702" i="6"/>
  <c r="L702" i="6"/>
  <c r="N702" i="6"/>
  <c r="M766" i="6"/>
  <c r="O766" i="6"/>
  <c r="L766" i="6"/>
  <c r="N766" i="6"/>
  <c r="M830" i="6"/>
  <c r="O830" i="6"/>
  <c r="L830" i="6"/>
  <c r="N830" i="6"/>
  <c r="O919" i="6"/>
  <c r="N919" i="6"/>
  <c r="L919" i="6"/>
  <c r="M919" i="6"/>
  <c r="O1029" i="6"/>
  <c r="N1029" i="6"/>
  <c r="M1029" i="6"/>
  <c r="L1029" i="6"/>
  <c r="U823" i="6" s="1" a="1"/>
  <c r="N514" i="6"/>
  <c r="M514" i="6"/>
  <c r="L514" i="6"/>
  <c r="O514" i="6"/>
  <c r="N576" i="6"/>
  <c r="O576" i="6"/>
  <c r="M576" i="6"/>
  <c r="L576" i="6"/>
  <c r="W459" i="6" s="1" a="1"/>
  <c r="N640" i="6"/>
  <c r="O640" i="6"/>
  <c r="M640" i="6"/>
  <c r="L640" i="6"/>
  <c r="V511" i="6" s="1" a="1"/>
  <c r="M683" i="6"/>
  <c r="L683" i="6"/>
  <c r="N683" i="6"/>
  <c r="O683" i="6"/>
  <c r="M747" i="6"/>
  <c r="L747" i="6"/>
  <c r="N747" i="6"/>
  <c r="O747" i="6"/>
  <c r="M811" i="6"/>
  <c r="L811" i="6"/>
  <c r="N811" i="6"/>
  <c r="O811" i="6"/>
  <c r="M870" i="6"/>
  <c r="O870" i="6"/>
  <c r="L870" i="6"/>
  <c r="N870" i="6"/>
  <c r="O940" i="6"/>
  <c r="M940" i="6"/>
  <c r="N940" i="6"/>
  <c r="L940" i="6"/>
  <c r="V751" i="6" s="1" a="1"/>
  <c r="O2022" i="6"/>
  <c r="L2022" i="6"/>
  <c r="N2022" i="6"/>
  <c r="M2022" i="6"/>
  <c r="N540" i="6"/>
  <c r="O540" i="6"/>
  <c r="L540" i="6"/>
  <c r="M540" i="6"/>
  <c r="O607" i="6"/>
  <c r="L607" i="6"/>
  <c r="N607" i="6"/>
  <c r="M607" i="6"/>
  <c r="N672" i="6"/>
  <c r="M672" i="6"/>
  <c r="O672" i="6"/>
  <c r="L672" i="6"/>
  <c r="X535" i="6" s="1" a="1"/>
  <c r="O730" i="6"/>
  <c r="N730" i="6"/>
  <c r="L730" i="6"/>
  <c r="M730" i="6"/>
  <c r="N794" i="6"/>
  <c r="M794" i="6"/>
  <c r="L794" i="6"/>
  <c r="O794" i="6"/>
  <c r="O858" i="6"/>
  <c r="N858" i="6"/>
  <c r="L858" i="6"/>
  <c r="M858" i="6"/>
  <c r="O935" i="6"/>
  <c r="L935" i="6"/>
  <c r="N935" i="6"/>
  <c r="M935" i="6"/>
  <c r="N1123" i="6"/>
  <c r="O1123" i="6"/>
  <c r="M1123" i="6"/>
  <c r="L1123" i="6"/>
  <c r="T899" i="6" s="1" a="1"/>
  <c r="N500" i="6"/>
  <c r="O500" i="6"/>
  <c r="M500" i="6"/>
  <c r="L500" i="6"/>
  <c r="V399" i="6" s="1" a="1"/>
  <c r="L570" i="6"/>
  <c r="N570" i="6"/>
  <c r="O570" i="6"/>
  <c r="M570" i="6"/>
  <c r="O634" i="6"/>
  <c r="N634" i="6"/>
  <c r="M634" i="6"/>
  <c r="L634" i="6"/>
  <c r="U507" i="6" s="1" a="1"/>
  <c r="O708" i="6"/>
  <c r="N708" i="6"/>
  <c r="M708" i="6"/>
  <c r="L708" i="6"/>
  <c r="T567" i="6" s="1" a="1"/>
  <c r="O772" i="6"/>
  <c r="N772" i="6"/>
  <c r="M772" i="6"/>
  <c r="L772" i="6"/>
  <c r="X615" i="6" s="1" a="1"/>
  <c r="O836" i="6"/>
  <c r="N836" i="6"/>
  <c r="M836" i="6"/>
  <c r="L836" i="6"/>
  <c r="W667" i="6" s="1" a="1"/>
  <c r="O898" i="6"/>
  <c r="M898" i="6"/>
  <c r="L898" i="6"/>
  <c r="N898" i="6"/>
  <c r="O954" i="6"/>
  <c r="N954" i="6"/>
  <c r="M954" i="6"/>
  <c r="L954" i="6"/>
  <c r="U763" i="6" s="1" a="1"/>
  <c r="M1515" i="6"/>
  <c r="O1515" i="6"/>
  <c r="L1515" i="6"/>
  <c r="N1515" i="6"/>
  <c r="O1073" i="6"/>
  <c r="N1073" i="6"/>
  <c r="M1073" i="6"/>
  <c r="L1073" i="6"/>
  <c r="T859" i="6" s="1" a="1"/>
  <c r="N1131" i="6"/>
  <c r="O1131" i="6"/>
  <c r="M1131" i="6"/>
  <c r="L1131" i="6"/>
  <c r="W903" i="6" s="1" a="1"/>
  <c r="N1180" i="6"/>
  <c r="O1180" i="6"/>
  <c r="L1180" i="6"/>
  <c r="M1180" i="6"/>
  <c r="N1244" i="6"/>
  <c r="O1244" i="6"/>
  <c r="L1244" i="6"/>
  <c r="M1244" i="6"/>
  <c r="N1302" i="6"/>
  <c r="M1302" i="6"/>
  <c r="O1302" i="6"/>
  <c r="L1302" i="6"/>
  <c r="X1039" i="6" s="1" a="1"/>
  <c r="N1366" i="6"/>
  <c r="M1366" i="6"/>
  <c r="O1366" i="6"/>
  <c r="L1366" i="6"/>
  <c r="W1091" i="6" s="1" a="1"/>
  <c r="N1487" i="6"/>
  <c r="M1487" i="6"/>
  <c r="L1487" i="6"/>
  <c r="O1487" i="6"/>
  <c r="O1012" i="6"/>
  <c r="L1012" i="6"/>
  <c r="M1012" i="6"/>
  <c r="N1012" i="6"/>
  <c r="O1076" i="6"/>
  <c r="L1076" i="6"/>
  <c r="M1076" i="6"/>
  <c r="N1076" i="6"/>
  <c r="O1140" i="6"/>
  <c r="L1140" i="6"/>
  <c r="M1140" i="6"/>
  <c r="N1140" i="6"/>
  <c r="N1187" i="6"/>
  <c r="O1187" i="6"/>
  <c r="M1187" i="6"/>
  <c r="L1187" i="6"/>
  <c r="X947" i="6" s="1" a="1"/>
  <c r="N1251" i="6"/>
  <c r="O1251" i="6"/>
  <c r="M1251" i="6"/>
  <c r="L1251" i="6"/>
  <c r="W999" i="6" s="1" a="1"/>
  <c r="N1309" i="6"/>
  <c r="O1309" i="6"/>
  <c r="M1309" i="6"/>
  <c r="L1309" i="6"/>
  <c r="U1047" i="6" s="1" a="1"/>
  <c r="N1373" i="6"/>
  <c r="O1373" i="6"/>
  <c r="M1373" i="6"/>
  <c r="L1373" i="6"/>
  <c r="T1099" i="6" s="1" a="1"/>
  <c r="O949" i="6"/>
  <c r="N949" i="6"/>
  <c r="M949" i="6"/>
  <c r="L949" i="6"/>
  <c r="U759" i="6" s="1" a="1"/>
  <c r="O1013" i="6"/>
  <c r="N1013" i="6"/>
  <c r="M1013" i="6"/>
  <c r="L1013" i="6"/>
  <c r="T811" i="6" s="1" a="1"/>
  <c r="O1077" i="6"/>
  <c r="N1077" i="6"/>
  <c r="M1077" i="6"/>
  <c r="L1077" i="6"/>
  <c r="X859" i="6" s="1" a="1"/>
  <c r="O1162" i="6"/>
  <c r="N1162" i="6"/>
  <c r="M1162" i="6"/>
  <c r="L1162" i="6"/>
  <c r="X927" i="6" s="1" a="1"/>
  <c r="O1226" i="6"/>
  <c r="N1226" i="6"/>
  <c r="M1226" i="6"/>
  <c r="L1226" i="6"/>
  <c r="W979" i="6" s="1" a="1"/>
  <c r="O1290" i="6"/>
  <c r="N1290" i="6"/>
  <c r="M1290" i="6"/>
  <c r="L1290" i="6"/>
  <c r="V1031" i="6" s="1" a="1"/>
  <c r="O1353" i="6"/>
  <c r="M1353" i="6"/>
  <c r="L1353" i="6"/>
  <c r="N1353" i="6"/>
  <c r="O1522" i="6"/>
  <c r="N1522" i="6"/>
  <c r="M1522" i="6"/>
  <c r="L1522" i="6"/>
  <c r="X1215" i="6" s="1" a="1"/>
  <c r="O978" i="6"/>
  <c r="M978" i="6"/>
  <c r="N978" i="6"/>
  <c r="L978" i="6"/>
  <c r="T783" i="6" s="1" a="1"/>
  <c r="O1010" i="6"/>
  <c r="M1010" i="6"/>
  <c r="N1010" i="6"/>
  <c r="L1010" i="6"/>
  <c r="V807" i="6" s="1" a="1"/>
  <c r="O1069" i="6"/>
  <c r="N1069" i="6"/>
  <c r="M1069" i="6"/>
  <c r="L1069" i="6"/>
  <c r="U855" i="6" s="1" a="1"/>
  <c r="N1126" i="6"/>
  <c r="M1126" i="6"/>
  <c r="L1126" i="6"/>
  <c r="O1126" i="6"/>
  <c r="L1176" i="6"/>
  <c r="N1176" i="6"/>
  <c r="M1176" i="6"/>
  <c r="O1176" i="6"/>
  <c r="L1240" i="6"/>
  <c r="N1240" i="6"/>
  <c r="M1240" i="6"/>
  <c r="O1240" i="6"/>
  <c r="N1316" i="6"/>
  <c r="O1316" i="6"/>
  <c r="L1316" i="6"/>
  <c r="M1316" i="6"/>
  <c r="N1380" i="6"/>
  <c r="O1380" i="6"/>
  <c r="L1380" i="6"/>
  <c r="M1380" i="6"/>
  <c r="O1719" i="6"/>
  <c r="N1719" i="6"/>
  <c r="M1719" i="6"/>
  <c r="L1719" i="6"/>
  <c r="U1375" i="6" s="1" a="1"/>
  <c r="M995" i="6"/>
  <c r="L995" i="6"/>
  <c r="N995" i="6"/>
  <c r="O995" i="6"/>
  <c r="O1061" i="6"/>
  <c r="M1061" i="6"/>
  <c r="L1061" i="6"/>
  <c r="N1061" i="6"/>
  <c r="O1124" i="6"/>
  <c r="L1124" i="6"/>
  <c r="M1124" i="6"/>
  <c r="N1124" i="6"/>
  <c r="L1205" i="6"/>
  <c r="N1205" i="6"/>
  <c r="M1205" i="6"/>
  <c r="O1205" i="6"/>
  <c r="L1269" i="6"/>
  <c r="N1269" i="6"/>
  <c r="M1269" i="6"/>
  <c r="O1269" i="6"/>
  <c r="N1323" i="6"/>
  <c r="M1323" i="6"/>
  <c r="L1323" i="6"/>
  <c r="O1323" i="6"/>
  <c r="N1388" i="6"/>
  <c r="L1388" i="6"/>
  <c r="O1388" i="6"/>
  <c r="M1388" i="6"/>
  <c r="O1667" i="6"/>
  <c r="M1667" i="6"/>
  <c r="N1667" i="6"/>
  <c r="L1667" i="6"/>
  <c r="X1331" i="6" s="1" a="1"/>
  <c r="O1039" i="6"/>
  <c r="L1039" i="6"/>
  <c r="N1039" i="6"/>
  <c r="M1039" i="6"/>
  <c r="O1103" i="6"/>
  <c r="L1103" i="6"/>
  <c r="N1103" i="6"/>
  <c r="M1103" i="6"/>
  <c r="N1150" i="6"/>
  <c r="M1150" i="6"/>
  <c r="O1150" i="6"/>
  <c r="L1150" i="6"/>
  <c r="V919" i="6" s="1" a="1"/>
  <c r="O1209" i="6"/>
  <c r="L1209" i="6"/>
  <c r="M1209" i="6"/>
  <c r="N1209" i="6"/>
  <c r="O1273" i="6"/>
  <c r="L1273" i="6"/>
  <c r="M1273" i="6"/>
  <c r="N1273" i="6"/>
  <c r="O1345" i="6"/>
  <c r="M1345" i="6"/>
  <c r="L1345" i="6"/>
  <c r="N1345" i="6"/>
  <c r="N1598" i="6"/>
  <c r="M1598" i="6"/>
  <c r="L1598" i="6"/>
  <c r="O1598" i="6"/>
  <c r="O977" i="6"/>
  <c r="L977" i="6"/>
  <c r="N977" i="6"/>
  <c r="M977" i="6"/>
  <c r="O1009" i="6"/>
  <c r="N1009" i="6"/>
  <c r="L1009" i="6"/>
  <c r="M1009" i="6"/>
  <c r="M1067" i="6"/>
  <c r="O1067" i="6"/>
  <c r="L1067" i="6"/>
  <c r="N1067" i="6"/>
  <c r="O1159" i="6"/>
  <c r="M1159" i="6"/>
  <c r="N1159" i="6"/>
  <c r="L1159" i="6"/>
  <c r="U927" i="6" s="1" a="1"/>
  <c r="O1223" i="6"/>
  <c r="M1223" i="6"/>
  <c r="N1223" i="6"/>
  <c r="L1223" i="6"/>
  <c r="T979" i="6" s="1" a="1"/>
  <c r="O1287" i="6"/>
  <c r="M1287" i="6"/>
  <c r="L1287" i="6"/>
  <c r="N1287" i="6"/>
  <c r="N1339" i="6"/>
  <c r="O1339" i="6"/>
  <c r="L1339" i="6"/>
  <c r="M1339" i="6"/>
  <c r="O1647" i="6"/>
  <c r="N1647" i="6"/>
  <c r="M1647" i="6"/>
  <c r="L1647" i="6"/>
  <c r="X1315" i="6" s="1" a="1"/>
  <c r="N1422" i="6"/>
  <c r="M1422" i="6"/>
  <c r="L1422" i="6"/>
  <c r="O1422" i="6"/>
  <c r="N1517" i="6"/>
  <c r="O1517" i="6"/>
  <c r="M1517" i="6"/>
  <c r="L1517" i="6"/>
  <c r="X1211" i="6" s="1" a="1"/>
  <c r="N1581" i="6"/>
  <c r="O1581" i="6"/>
  <c r="M1581" i="6"/>
  <c r="L1581" i="6"/>
  <c r="W1263" i="6" s="1" a="1"/>
  <c r="M1653" i="6"/>
  <c r="O1653" i="6"/>
  <c r="N1653" i="6"/>
  <c r="L1653" i="6"/>
  <c r="T1323" i="6" s="1" a="1"/>
  <c r="O1718" i="6"/>
  <c r="M1718" i="6"/>
  <c r="L1718" i="6"/>
  <c r="N1718" i="6"/>
  <c r="O1769" i="6"/>
  <c r="L1769" i="6"/>
  <c r="M1769" i="6"/>
  <c r="N1769" i="6"/>
  <c r="O1820" i="6"/>
  <c r="M1820" i="6"/>
  <c r="L1820" i="6"/>
  <c r="N1820" i="6"/>
  <c r="L2151" i="6"/>
  <c r="O2151" i="6"/>
  <c r="M2151" i="6"/>
  <c r="N2151" i="6"/>
  <c r="O1423" i="6"/>
  <c r="N1423" i="6"/>
  <c r="M1423" i="6"/>
  <c r="L1423" i="6"/>
  <c r="T1139" i="6" s="1" a="1"/>
  <c r="O1498" i="6"/>
  <c r="N1498" i="6"/>
  <c r="M1498" i="6"/>
  <c r="L1498" i="6"/>
  <c r="T1199" i="6" s="1" a="1"/>
  <c r="N1573" i="6"/>
  <c r="O1573" i="6"/>
  <c r="M1573" i="6"/>
  <c r="L1573" i="6"/>
  <c r="T1259" i="6" s="1" a="1"/>
  <c r="O1643" i="6"/>
  <c r="N1643" i="6"/>
  <c r="M1643" i="6"/>
  <c r="L1643" i="6"/>
  <c r="T1315" i="6" s="1" a="1"/>
  <c r="O1745" i="6"/>
  <c r="N1745" i="6"/>
  <c r="M1745" i="6"/>
  <c r="L1745" i="6"/>
  <c r="V1395" i="6" s="1" a="1"/>
  <c r="O1843" i="6"/>
  <c r="L1843" i="6"/>
  <c r="N1843" i="6"/>
  <c r="M1843" i="6"/>
  <c r="O2421" i="6"/>
  <c r="L2421" i="6"/>
  <c r="N2421" i="6"/>
  <c r="M2421" i="6"/>
  <c r="N1459" i="6"/>
  <c r="O1459" i="6"/>
  <c r="M1459" i="6"/>
  <c r="L1459" i="6"/>
  <c r="U1167" i="6" s="1" a="1"/>
  <c r="O1527" i="6"/>
  <c r="M1527" i="6"/>
  <c r="N1527" i="6"/>
  <c r="L1527" i="6"/>
  <c r="X1219" i="6" s="1" a="1"/>
  <c r="O1607" i="6"/>
  <c r="M1607" i="6"/>
  <c r="L1607" i="6"/>
  <c r="N1607" i="6"/>
  <c r="M1637" i="6"/>
  <c r="L1637" i="6"/>
  <c r="N1637" i="6"/>
  <c r="O1637" i="6"/>
  <c r="O1692" i="6"/>
  <c r="M1692" i="6"/>
  <c r="L1692" i="6"/>
  <c r="N1692" i="6"/>
  <c r="L1746" i="6"/>
  <c r="O1746" i="6"/>
  <c r="N1746" i="6"/>
  <c r="M1746" i="6"/>
  <c r="N1815" i="6"/>
  <c r="O1815" i="6"/>
  <c r="M1815" i="6"/>
  <c r="L1815" i="6"/>
  <c r="V1451" i="6" s="1" a="1"/>
  <c r="O2205" i="6"/>
  <c r="M2205" i="6"/>
  <c r="L2205" i="6"/>
  <c r="N2205" i="6"/>
  <c r="N1406" i="6"/>
  <c r="M1406" i="6"/>
  <c r="O1406" i="6"/>
  <c r="L1406" i="6"/>
  <c r="W1123" i="6" s="1" a="1"/>
  <c r="N1485" i="6"/>
  <c r="O1485" i="6"/>
  <c r="M1485" i="6"/>
  <c r="L1485" i="6"/>
  <c r="V1187" i="6" s="1" a="1"/>
  <c r="M1531" i="6"/>
  <c r="O1531" i="6"/>
  <c r="L1531" i="6"/>
  <c r="N1531" i="6"/>
  <c r="L1608" i="6"/>
  <c r="N1608" i="6"/>
  <c r="O1608" i="6"/>
  <c r="M1608" i="6"/>
  <c r="N1672" i="6"/>
  <c r="O1672" i="6"/>
  <c r="L1672" i="6"/>
  <c r="M1672" i="6"/>
  <c r="N1736" i="6"/>
  <c r="O1736" i="6"/>
  <c r="L1736" i="6"/>
  <c r="M1736" i="6"/>
  <c r="M1781" i="6"/>
  <c r="O1781" i="6"/>
  <c r="N1781" i="6"/>
  <c r="L1781" i="6"/>
  <c r="W1423" i="6" s="1" a="1"/>
  <c r="N1840" i="6"/>
  <c r="O1840" i="6"/>
  <c r="L1840" i="6"/>
  <c r="M1840" i="6"/>
  <c r="N1395" i="6"/>
  <c r="M1395" i="6"/>
  <c r="O1395" i="6"/>
  <c r="L1395" i="6"/>
  <c r="V1115" i="6" s="1" a="1"/>
  <c r="N1451" i="6"/>
  <c r="M1451" i="6"/>
  <c r="L1451" i="6"/>
  <c r="O1451" i="6"/>
  <c r="M1519" i="6"/>
  <c r="L1519" i="6"/>
  <c r="O1519" i="6"/>
  <c r="N1519" i="6"/>
  <c r="M1591" i="6"/>
  <c r="L1591" i="6"/>
  <c r="O1591" i="6"/>
  <c r="N1591" i="6"/>
  <c r="O1662" i="6"/>
  <c r="M1662" i="6"/>
  <c r="N1662" i="6"/>
  <c r="L1662" i="6"/>
  <c r="X1327" i="6" s="1" a="1"/>
  <c r="O1750" i="6"/>
  <c r="M1750" i="6"/>
  <c r="L1750" i="6"/>
  <c r="N1750" i="6"/>
  <c r="N1800" i="6"/>
  <c r="O1800" i="6"/>
  <c r="L1800" i="6"/>
  <c r="M1800" i="6"/>
  <c r="O1940" i="6"/>
  <c r="M1940" i="6"/>
  <c r="L1940" i="6"/>
  <c r="N1940" i="6"/>
  <c r="N1430" i="6"/>
  <c r="M1430" i="6"/>
  <c r="O1430" i="6"/>
  <c r="L1430" i="6"/>
  <c r="V1143" i="6" s="1" a="1"/>
  <c r="N1510" i="6"/>
  <c r="M1510" i="6"/>
  <c r="L1510" i="6"/>
  <c r="O1510" i="6"/>
  <c r="O1561" i="6"/>
  <c r="L1561" i="6"/>
  <c r="M1561" i="6"/>
  <c r="N1561" i="6"/>
  <c r="O1622" i="6"/>
  <c r="L1622" i="6"/>
  <c r="M1622" i="6"/>
  <c r="N1622" i="6"/>
  <c r="O1659" i="6"/>
  <c r="M1659" i="6"/>
  <c r="L1659" i="6"/>
  <c r="N1659" i="6"/>
  <c r="L1714" i="6"/>
  <c r="M1714" i="6"/>
  <c r="N1714" i="6"/>
  <c r="O1714" i="6"/>
  <c r="N1768" i="6"/>
  <c r="L1768" i="6"/>
  <c r="M1768" i="6"/>
  <c r="O1768" i="6"/>
  <c r="M1837" i="6"/>
  <c r="O1837" i="6"/>
  <c r="N1837" i="6"/>
  <c r="L1837" i="6"/>
  <c r="X1467" i="6" s="1" a="1"/>
  <c r="L2081" i="6"/>
  <c r="O2081" i="6"/>
  <c r="M2081" i="6"/>
  <c r="N2081" i="6"/>
  <c r="N1413" i="6"/>
  <c r="M1413" i="6"/>
  <c r="O1413" i="6"/>
  <c r="L1413" i="6"/>
  <c r="T1131" i="6" s="1" a="1"/>
  <c r="L1472" i="6"/>
  <c r="N1472" i="6"/>
  <c r="M1472" i="6"/>
  <c r="O1472" i="6"/>
  <c r="N1508" i="6"/>
  <c r="O1508" i="6"/>
  <c r="L1508" i="6"/>
  <c r="M1508" i="6"/>
  <c r="M1575" i="6"/>
  <c r="L1575" i="6"/>
  <c r="O1575" i="6"/>
  <c r="N1575" i="6"/>
  <c r="N1649" i="6"/>
  <c r="M1649" i="6"/>
  <c r="O1649" i="6"/>
  <c r="L1649" i="6"/>
  <c r="U1319" i="6" s="1" a="1"/>
  <c r="N1744" i="6"/>
  <c r="L1744" i="6"/>
  <c r="O1744" i="6"/>
  <c r="M1744" i="6"/>
  <c r="O1830" i="6"/>
  <c r="L1830" i="6"/>
  <c r="N1830" i="6"/>
  <c r="M1830" i="6"/>
  <c r="O2243" i="6"/>
  <c r="N2243" i="6"/>
  <c r="M2243" i="6"/>
  <c r="L2243" i="6"/>
  <c r="T1795" i="6" s="1" a="1"/>
  <c r="M1901" i="6"/>
  <c r="O1901" i="6"/>
  <c r="N1901" i="6"/>
  <c r="L1901" i="6"/>
  <c r="W1519" i="6" s="1" a="1"/>
  <c r="N1960" i="6"/>
  <c r="O1960" i="6"/>
  <c r="M1960" i="6"/>
  <c r="L1960" i="6"/>
  <c r="V1567" i="6" s="1" a="1"/>
  <c r="O2027" i="6"/>
  <c r="M2027" i="6"/>
  <c r="L2027" i="6"/>
  <c r="N2027" i="6"/>
  <c r="O2089" i="6"/>
  <c r="N2089" i="6"/>
  <c r="M2089" i="6"/>
  <c r="L2089" i="6"/>
  <c r="U1671" i="6" s="1" a="1"/>
  <c r="O2174" i="6"/>
  <c r="N2174" i="6"/>
  <c r="M2174" i="6"/>
  <c r="L2174" i="6"/>
  <c r="U1739" i="6" s="1" a="1"/>
  <c r="L2217" i="6"/>
  <c r="O2217" i="6"/>
  <c r="N2217" i="6"/>
  <c r="M2217" i="6"/>
  <c r="O2328" i="6"/>
  <c r="N2328" i="6"/>
  <c r="L2328" i="6"/>
  <c r="M2328" i="6"/>
  <c r="O1907" i="6"/>
  <c r="L1907" i="6"/>
  <c r="N1907" i="6"/>
  <c r="M1907" i="6"/>
  <c r="M1973" i="6"/>
  <c r="O1973" i="6"/>
  <c r="N1973" i="6"/>
  <c r="L1973" i="6"/>
  <c r="T1579" i="6" s="1" a="1"/>
  <c r="M2037" i="6"/>
  <c r="O2037" i="6"/>
  <c r="N2037" i="6"/>
  <c r="L2037" i="6"/>
  <c r="X1627" i="6" s="1" a="1"/>
  <c r="N2107" i="6"/>
  <c r="O2107" i="6"/>
  <c r="M2107" i="6"/>
  <c r="L2107" i="6"/>
  <c r="X1683" i="6" s="1" a="1"/>
  <c r="L2191" i="6"/>
  <c r="O2191" i="6"/>
  <c r="M2191" i="6"/>
  <c r="N2191" i="6"/>
  <c r="O2253" i="6"/>
  <c r="L2253" i="6"/>
  <c r="M2253" i="6"/>
  <c r="N2253" i="6"/>
  <c r="O2494" i="6"/>
  <c r="N2494" i="6"/>
  <c r="M2494" i="6"/>
  <c r="L2494" i="6"/>
  <c r="U1995" i="6" s="1" a="1"/>
  <c r="O1902" i="6"/>
  <c r="L1902" i="6"/>
  <c r="N1902" i="6"/>
  <c r="M1902" i="6"/>
  <c r="N1976" i="6"/>
  <c r="O1976" i="6"/>
  <c r="M1976" i="6"/>
  <c r="L1976" i="6"/>
  <c r="W1579" i="6" s="1" a="1"/>
  <c r="N2040" i="6"/>
  <c r="O2040" i="6"/>
  <c r="M2040" i="6"/>
  <c r="L2040" i="6"/>
  <c r="V1631" i="6" s="1" a="1"/>
  <c r="O2102" i="6"/>
  <c r="N2102" i="6"/>
  <c r="M2102" i="6"/>
  <c r="L2102" i="6"/>
  <c r="X1679" i="6" s="1" a="1"/>
  <c r="O2160" i="6"/>
  <c r="M2160" i="6"/>
  <c r="L2160" i="6"/>
  <c r="N2160" i="6"/>
  <c r="M2234" i="6"/>
  <c r="N2234" i="6"/>
  <c r="L2234" i="6"/>
  <c r="O2234" i="6"/>
  <c r="O2296" i="6"/>
  <c r="N2296" i="6"/>
  <c r="M2296" i="6"/>
  <c r="L2296" i="6"/>
  <c r="W1835" i="6" s="1" a="1"/>
  <c r="O1835" i="6"/>
  <c r="M1835" i="6"/>
  <c r="L1835" i="6"/>
  <c r="N1835" i="6"/>
  <c r="M1885" i="6"/>
  <c r="O1885" i="6"/>
  <c r="N1885" i="6"/>
  <c r="L1885" i="6"/>
  <c r="V1507" i="6" s="1" a="1"/>
  <c r="M1941" i="6"/>
  <c r="O1941" i="6"/>
  <c r="N1941" i="6"/>
  <c r="L1941" i="6"/>
  <c r="W1551" i="6" s="1" a="1"/>
  <c r="O2011" i="6"/>
  <c r="M2011" i="6"/>
  <c r="L2011" i="6"/>
  <c r="N2011" i="6"/>
  <c r="M2069" i="6"/>
  <c r="O2069" i="6"/>
  <c r="N2069" i="6"/>
  <c r="L2069" i="6"/>
  <c r="U1655" i="6" s="1" a="1"/>
  <c r="O2141" i="6"/>
  <c r="M2141" i="6"/>
  <c r="L2141" i="6"/>
  <c r="N2141" i="6"/>
  <c r="O2198" i="6"/>
  <c r="N2198" i="6"/>
  <c r="M2198" i="6"/>
  <c r="L2198" i="6"/>
  <c r="T1759" i="6" s="1" a="1"/>
  <c r="O2238" i="6"/>
  <c r="N2238" i="6"/>
  <c r="M2238" i="6"/>
  <c r="L2238" i="6"/>
  <c r="T1791" i="6" s="1" a="1"/>
  <c r="N1864" i="6"/>
  <c r="O1864" i="6"/>
  <c r="L1864" i="6"/>
  <c r="M1864" i="6"/>
  <c r="N1920" i="6"/>
  <c r="O1920" i="6"/>
  <c r="L1920" i="6"/>
  <c r="M1920" i="6"/>
  <c r="O1974" i="6"/>
  <c r="M1974" i="6"/>
  <c r="L1974" i="6"/>
  <c r="N1974" i="6"/>
  <c r="O2038" i="6"/>
  <c r="M2038" i="6"/>
  <c r="L2038" i="6"/>
  <c r="N2038" i="6"/>
  <c r="L2095" i="6"/>
  <c r="N2095" i="6"/>
  <c r="M2095" i="6"/>
  <c r="O2095" i="6"/>
  <c r="M2156" i="6"/>
  <c r="L2156" i="6"/>
  <c r="N2156" i="6"/>
  <c r="O2156" i="6"/>
  <c r="M2252" i="6"/>
  <c r="L2252" i="6"/>
  <c r="N2252" i="6"/>
  <c r="O2252" i="6"/>
  <c r="O2456" i="6"/>
  <c r="N2456" i="6"/>
  <c r="L2456" i="6"/>
  <c r="M2456" i="6"/>
  <c r="O1891" i="6"/>
  <c r="N1891" i="6"/>
  <c r="M1891" i="6"/>
  <c r="L1891" i="6"/>
  <c r="W1511" i="6" s="1" a="1"/>
  <c r="N1968" i="6"/>
  <c r="L1968" i="6"/>
  <c r="O1968" i="6"/>
  <c r="M1968" i="6"/>
  <c r="M2021" i="6"/>
  <c r="N2021" i="6"/>
  <c r="O2021" i="6"/>
  <c r="L2021" i="6"/>
  <c r="W1615" i="6" s="1" a="1"/>
  <c r="L2087" i="6"/>
  <c r="O2087" i="6"/>
  <c r="M2087" i="6"/>
  <c r="N2087" i="6"/>
  <c r="L2134" i="6"/>
  <c r="O2134" i="6"/>
  <c r="M2134" i="6"/>
  <c r="N2134" i="6"/>
  <c r="L2196" i="6"/>
  <c r="O2196" i="6"/>
  <c r="M2196" i="6"/>
  <c r="N2196" i="6"/>
  <c r="L2263" i="6"/>
  <c r="M2263" i="6"/>
  <c r="O2263" i="6"/>
  <c r="N2263" i="6"/>
  <c r="O2600" i="6"/>
  <c r="M2600" i="6"/>
  <c r="N2600" i="6"/>
  <c r="L2600" i="6"/>
  <c r="V2079" i="6" s="1" a="1"/>
  <c r="O1862" i="6"/>
  <c r="L1862" i="6"/>
  <c r="N1862" i="6"/>
  <c r="M1862" i="6"/>
  <c r="M1933" i="6"/>
  <c r="N1933" i="6"/>
  <c r="O1933" i="6"/>
  <c r="L1933" i="6"/>
  <c r="T1547" i="6" s="1" a="1"/>
  <c r="O2004" i="6"/>
  <c r="L2004" i="6"/>
  <c r="M2004" i="6"/>
  <c r="N2004" i="6"/>
  <c r="O2075" i="6"/>
  <c r="M2075" i="6"/>
  <c r="L2075" i="6"/>
  <c r="N2075" i="6"/>
  <c r="O2126" i="6"/>
  <c r="N2126" i="6"/>
  <c r="L2126" i="6"/>
  <c r="M2126" i="6"/>
  <c r="O2182" i="6"/>
  <c r="N2182" i="6"/>
  <c r="L2182" i="6"/>
  <c r="M2182" i="6"/>
  <c r="M2242" i="6"/>
  <c r="L2242" i="6"/>
  <c r="N2242" i="6"/>
  <c r="O2242" i="6"/>
  <c r="N2533" i="6"/>
  <c r="O2533" i="6"/>
  <c r="M2533" i="6"/>
  <c r="L2533" i="6"/>
  <c r="T2027" i="6" s="1" a="1"/>
  <c r="L2369" i="6"/>
  <c r="O2369" i="6"/>
  <c r="N2369" i="6"/>
  <c r="M2369" i="6"/>
  <c r="O2418" i="6"/>
  <c r="N2418" i="6"/>
  <c r="M2418" i="6"/>
  <c r="L2418" i="6"/>
  <c r="T1935" i="6" s="1" a="1"/>
  <c r="M2475" i="6"/>
  <c r="L2475" i="6"/>
  <c r="N2475" i="6"/>
  <c r="O2475" i="6"/>
  <c r="O2513" i="6"/>
  <c r="M2513" i="6"/>
  <c r="L2513" i="6"/>
  <c r="N2513" i="6"/>
  <c r="O2571" i="6"/>
  <c r="L2571" i="6"/>
  <c r="M2571" i="6"/>
  <c r="N2571" i="6"/>
  <c r="O2648" i="6"/>
  <c r="M2648" i="6"/>
  <c r="N2648" i="6"/>
  <c r="L2648" i="6"/>
  <c r="T2119" i="6" s="1" a="1"/>
  <c r="N2894" i="6"/>
  <c r="O2894" i="6"/>
  <c r="M2894" i="6"/>
  <c r="L2894" i="6"/>
  <c r="U2315" i="6" s="1" a="1"/>
  <c r="O2346" i="6"/>
  <c r="N2346" i="6"/>
  <c r="M2346" i="6"/>
  <c r="L2346" i="6"/>
  <c r="W1875" i="6" s="1" a="1"/>
  <c r="O2395" i="6"/>
  <c r="N2395" i="6"/>
  <c r="M2395" i="6"/>
  <c r="L2395" i="6"/>
  <c r="V1915" i="6" s="1" a="1"/>
  <c r="O2457" i="6"/>
  <c r="M2457" i="6"/>
  <c r="L2457" i="6"/>
  <c r="N2457" i="6"/>
  <c r="L2519" i="6"/>
  <c r="N2519" i="6"/>
  <c r="O2519" i="6"/>
  <c r="M2519" i="6"/>
  <c r="O2595" i="6"/>
  <c r="M2595" i="6"/>
  <c r="N2595" i="6"/>
  <c r="L2595" i="6"/>
  <c r="V2075" i="6" s="1" a="1"/>
  <c r="O2923" i="6"/>
  <c r="N2923" i="6"/>
  <c r="M2923" i="6"/>
  <c r="L2923" i="6"/>
  <c r="T2339" i="6" s="1" a="1"/>
  <c r="M2300" i="6"/>
  <c r="O2300" i="6"/>
  <c r="N2300" i="6"/>
  <c r="L2300" i="6"/>
  <c r="V1839" i="6" s="1" a="1"/>
  <c r="O2384" i="6"/>
  <c r="L2384" i="6"/>
  <c r="M2384" i="6"/>
  <c r="N2384" i="6"/>
  <c r="M2452" i="6"/>
  <c r="O2452" i="6"/>
  <c r="N2452" i="6"/>
  <c r="L2452" i="6"/>
  <c r="X1959" i="6" s="1" a="1"/>
  <c r="M2514" i="6"/>
  <c r="O2514" i="6"/>
  <c r="L2514" i="6"/>
  <c r="N2514" i="6"/>
  <c r="L2575" i="6"/>
  <c r="O2575" i="6"/>
  <c r="N2575" i="6"/>
  <c r="M2575" i="6"/>
  <c r="M2634" i="6"/>
  <c r="O2634" i="6"/>
  <c r="N2634" i="6"/>
  <c r="L2634" i="6"/>
  <c r="U2107" i="6" s="1" a="1"/>
  <c r="M2835" i="6"/>
  <c r="O2835" i="6"/>
  <c r="N2835" i="6"/>
  <c r="L2835" i="6"/>
  <c r="V2267" i="6" s="1" a="1"/>
  <c r="L2279" i="6"/>
  <c r="O2279" i="6"/>
  <c r="M2279" i="6"/>
  <c r="N2279" i="6"/>
  <c r="O2338" i="6"/>
  <c r="N2338" i="6"/>
  <c r="M2338" i="6"/>
  <c r="L2338" i="6"/>
  <c r="T1871" i="6" s="1" a="1"/>
  <c r="M2387" i="6"/>
  <c r="L2387" i="6"/>
  <c r="N2387" i="6"/>
  <c r="O2387" i="6"/>
  <c r="M2443" i="6"/>
  <c r="L2443" i="6"/>
  <c r="N2443" i="6"/>
  <c r="O2443" i="6"/>
  <c r="O2529" i="6"/>
  <c r="M2529" i="6"/>
  <c r="L2529" i="6"/>
  <c r="N2529" i="6"/>
  <c r="N2581" i="6"/>
  <c r="O2581" i="6"/>
  <c r="M2581" i="6"/>
  <c r="L2581" i="6"/>
  <c r="W2063" i="6" s="1" a="1"/>
  <c r="O2646" i="6"/>
  <c r="N2646" i="6"/>
  <c r="M2646" i="6"/>
  <c r="L2646" i="6"/>
  <c r="W2115" i="6" s="1" a="1"/>
  <c r="O2906" i="6"/>
  <c r="N2906" i="6"/>
  <c r="M2906" i="6"/>
  <c r="L2906" i="6"/>
  <c r="W2323" i="6" s="1" a="1"/>
  <c r="O2312" i="6"/>
  <c r="N2312" i="6"/>
  <c r="L2312" i="6"/>
  <c r="M2312" i="6"/>
  <c r="O2405" i="6"/>
  <c r="N2405" i="6"/>
  <c r="M2405" i="6"/>
  <c r="L2405" i="6"/>
  <c r="V1923" i="6" s="1" a="1"/>
  <c r="M2464" i="6"/>
  <c r="N2464" i="6"/>
  <c r="O2464" i="6"/>
  <c r="L2464" i="6"/>
  <c r="U1971" i="6" s="1" a="1"/>
  <c r="N2517" i="6"/>
  <c r="M2517" i="6"/>
  <c r="L2517" i="6"/>
  <c r="O2517" i="6"/>
  <c r="M2588" i="6"/>
  <c r="L2588" i="6"/>
  <c r="N2588" i="6"/>
  <c r="O2588" i="6"/>
  <c r="O2659" i="6"/>
  <c r="M2659" i="6"/>
  <c r="N2659" i="6"/>
  <c r="L2659" i="6"/>
  <c r="U2127" i="6" s="1" a="1"/>
  <c r="O2977" i="6"/>
  <c r="N2977" i="6"/>
  <c r="L2977" i="6"/>
  <c r="M2977" i="6"/>
  <c r="O2310" i="6"/>
  <c r="L2310" i="6"/>
  <c r="M2310" i="6"/>
  <c r="N2310" i="6"/>
  <c r="L2359" i="6"/>
  <c r="M2359" i="6"/>
  <c r="O2359" i="6"/>
  <c r="N2359" i="6"/>
  <c r="O2408" i="6"/>
  <c r="L2408" i="6"/>
  <c r="N2408" i="6"/>
  <c r="M2408" i="6"/>
  <c r="N2479" i="6"/>
  <c r="L2479" i="6"/>
  <c r="M2479" i="6"/>
  <c r="O2479" i="6"/>
  <c r="M2538" i="6"/>
  <c r="L2538" i="6"/>
  <c r="O2538" i="6"/>
  <c r="N2538" i="6"/>
  <c r="N2605" i="6"/>
  <c r="L2605" i="6"/>
  <c r="M2605" i="6"/>
  <c r="O2605" i="6"/>
  <c r="O2797" i="6"/>
  <c r="N2797" i="6"/>
  <c r="M2797" i="6"/>
  <c r="L2797" i="6"/>
  <c r="X2235" i="6" s="1" a="1"/>
  <c r="O2277" i="6"/>
  <c r="N2277" i="6"/>
  <c r="M2277" i="6"/>
  <c r="L2277" i="6"/>
  <c r="X1819" i="6" s="1" a="1"/>
  <c r="O2333" i="6"/>
  <c r="M2333" i="6"/>
  <c r="L2333" i="6"/>
  <c r="N2333" i="6"/>
  <c r="M2412" i="6"/>
  <c r="O2412" i="6"/>
  <c r="L2412" i="6"/>
  <c r="N2412" i="6"/>
  <c r="O2483" i="6"/>
  <c r="N2483" i="6"/>
  <c r="M2483" i="6"/>
  <c r="L2483" i="6"/>
  <c r="T1987" i="6" s="1" a="1"/>
  <c r="L2559" i="6"/>
  <c r="O2559" i="6"/>
  <c r="M2559" i="6"/>
  <c r="N2559" i="6"/>
  <c r="O2632" i="6"/>
  <c r="M2632" i="6"/>
  <c r="N2632" i="6"/>
  <c r="L2632" i="6"/>
  <c r="X2103" i="6" s="1" a="1"/>
  <c r="N3045" i="6"/>
  <c r="M3045" i="6"/>
  <c r="O3045" i="6"/>
  <c r="L3045" i="6"/>
  <c r="V2435" i="6" s="1" a="1"/>
  <c r="O2726" i="6"/>
  <c r="N2726" i="6"/>
  <c r="L2726" i="6"/>
  <c r="M2726" i="6"/>
  <c r="L2782" i="6"/>
  <c r="N2782" i="6"/>
  <c r="M2782" i="6"/>
  <c r="O2782" i="6"/>
  <c r="O2857" i="6"/>
  <c r="N2857" i="6"/>
  <c r="M2857" i="6"/>
  <c r="L2857" i="6"/>
  <c r="X2283" i="6" s="1" a="1"/>
  <c r="O2917" i="6"/>
  <c r="N2917" i="6"/>
  <c r="M2917" i="6"/>
  <c r="L2917" i="6"/>
  <c r="X2331" i="6" s="1" a="1"/>
  <c r="O2991" i="6"/>
  <c r="M2991" i="6"/>
  <c r="L2991" i="6"/>
  <c r="N2991" i="6"/>
  <c r="L3398" i="6"/>
  <c r="O3398" i="6"/>
  <c r="N3398" i="6"/>
  <c r="M3398" i="6"/>
  <c r="O2739" i="6"/>
  <c r="L2739" i="6"/>
  <c r="N2739" i="6"/>
  <c r="M2739" i="6"/>
  <c r="O2812" i="6"/>
  <c r="L2812" i="6"/>
  <c r="N2812" i="6"/>
  <c r="M2812" i="6"/>
  <c r="O2861" i="6"/>
  <c r="N2861" i="6"/>
  <c r="M2861" i="6"/>
  <c r="L2861" i="6"/>
  <c r="W2287" i="6" s="1" a="1"/>
  <c r="O2946" i="6"/>
  <c r="N2946" i="6"/>
  <c r="M2946" i="6"/>
  <c r="L2946" i="6"/>
  <c r="W2355" i="6" s="1" a="1"/>
  <c r="N3014" i="6"/>
  <c r="M3014" i="6"/>
  <c r="O3014" i="6"/>
  <c r="L3014" i="6"/>
  <c r="U2411" i="6" s="1" a="1"/>
  <c r="M3305" i="6"/>
  <c r="O3305" i="6"/>
  <c r="N3305" i="6"/>
  <c r="L3305" i="6"/>
  <c r="V2643" i="6" s="1" a="1"/>
  <c r="O2708" i="6"/>
  <c r="N2708" i="6"/>
  <c r="M2708" i="6"/>
  <c r="L2708" i="6"/>
  <c r="T2167" i="6" s="1" a="1"/>
  <c r="O2760" i="6"/>
  <c r="M2760" i="6"/>
  <c r="L2760" i="6"/>
  <c r="N2760" i="6"/>
  <c r="N2838" i="6"/>
  <c r="O2838" i="6"/>
  <c r="M2838" i="6"/>
  <c r="L2838" i="6"/>
  <c r="T2271" i="6" s="1" a="1"/>
  <c r="O2889" i="6"/>
  <c r="L2889" i="6"/>
  <c r="M2889" i="6"/>
  <c r="N2889" i="6"/>
  <c r="O2940" i="6"/>
  <c r="N2940" i="6"/>
  <c r="M2940" i="6"/>
  <c r="L2940" i="6"/>
  <c r="V2351" i="6" s="1" a="1"/>
  <c r="M3040" i="6"/>
  <c r="O3040" i="6"/>
  <c r="N3040" i="6"/>
  <c r="L3040" i="6"/>
  <c r="V2431" i="6" s="1" a="1"/>
  <c r="O3407" i="6"/>
  <c r="N3407" i="6"/>
  <c r="M3407" i="6"/>
  <c r="L3407" i="6"/>
  <c r="X2723" i="6" s="1" a="1"/>
  <c r="O2649" i="6"/>
  <c r="M2649" i="6"/>
  <c r="L2649" i="6"/>
  <c r="N2649" i="6"/>
  <c r="O2710" i="6"/>
  <c r="N2710" i="6"/>
  <c r="M2710" i="6"/>
  <c r="L2710" i="6"/>
  <c r="V2167" i="6" s="1" a="1"/>
  <c r="N2787" i="6"/>
  <c r="M2787" i="6"/>
  <c r="L2787" i="6"/>
  <c r="O2787" i="6"/>
  <c r="O2895" i="6"/>
  <c r="M2895" i="6"/>
  <c r="L2895" i="6"/>
  <c r="N2895" i="6"/>
  <c r="N2973" i="6"/>
  <c r="M2973" i="6"/>
  <c r="L2973" i="6"/>
  <c r="O2973" i="6"/>
  <c r="M3059" i="6"/>
  <c r="O3059" i="6"/>
  <c r="N3059" i="6"/>
  <c r="L3059" i="6"/>
  <c r="U2447" i="6" s="1" a="1"/>
  <c r="M2700" i="6"/>
  <c r="L2700" i="6"/>
  <c r="N2700" i="6"/>
  <c r="O2700" i="6"/>
  <c r="O2761" i="6"/>
  <c r="M2761" i="6"/>
  <c r="L2761" i="6"/>
  <c r="N2761" i="6"/>
  <c r="O2807" i="6"/>
  <c r="M2807" i="6"/>
  <c r="L2807" i="6"/>
  <c r="N2807" i="6"/>
  <c r="M2845" i="6"/>
  <c r="L2845" i="6"/>
  <c r="N2845" i="6"/>
  <c r="O2845" i="6"/>
  <c r="N2918" i="6"/>
  <c r="O2918" i="6"/>
  <c r="M2918" i="6"/>
  <c r="L2918" i="6"/>
  <c r="T2335" i="6" s="1" a="1"/>
  <c r="L2964" i="6"/>
  <c r="M2964" i="6"/>
  <c r="O2964" i="6"/>
  <c r="N2964" i="6"/>
  <c r="O3028" i="6"/>
  <c r="N3028" i="6"/>
  <c r="M3028" i="6"/>
  <c r="L3028" i="6"/>
  <c r="T2423" i="6" s="1" a="1"/>
  <c r="O3469" i="6"/>
  <c r="N3469" i="6"/>
  <c r="L3469" i="6"/>
  <c r="M3469" i="6"/>
  <c r="M2714" i="6"/>
  <c r="O2714" i="6"/>
  <c r="N2714" i="6"/>
  <c r="L2714" i="6"/>
  <c r="U2171" i="6" s="1" a="1"/>
  <c r="L2758" i="6"/>
  <c r="O2758" i="6"/>
  <c r="M2758" i="6"/>
  <c r="N2758" i="6"/>
  <c r="L2837" i="6"/>
  <c r="O2837" i="6"/>
  <c r="M2837" i="6"/>
  <c r="N2837" i="6"/>
  <c r="O2887" i="6"/>
  <c r="L2887" i="6"/>
  <c r="M2887" i="6"/>
  <c r="N2887" i="6"/>
  <c r="O2967" i="6"/>
  <c r="L2967" i="6"/>
  <c r="M2967" i="6"/>
  <c r="N2967" i="6"/>
  <c r="M3068" i="6"/>
  <c r="L3068" i="6"/>
  <c r="N3068" i="6"/>
  <c r="O3068" i="6"/>
  <c r="L3342" i="6"/>
  <c r="O3342" i="6"/>
  <c r="N3342" i="6"/>
  <c r="M3342" i="6"/>
  <c r="O2656" i="6"/>
  <c r="M2656" i="6"/>
  <c r="L2656" i="6"/>
  <c r="N2656" i="6"/>
  <c r="O2720" i="6"/>
  <c r="M2720" i="6"/>
  <c r="L2720" i="6"/>
  <c r="N2720" i="6"/>
  <c r="L2792" i="6"/>
  <c r="O2792" i="6"/>
  <c r="M2792" i="6"/>
  <c r="N2792" i="6"/>
  <c r="O2874" i="6"/>
  <c r="M2874" i="6"/>
  <c r="N2874" i="6"/>
  <c r="L2874" i="6"/>
  <c r="U2299" i="6" s="1" a="1"/>
  <c r="O2927" i="6"/>
  <c r="L2927" i="6"/>
  <c r="M2927" i="6"/>
  <c r="N2927" i="6"/>
  <c r="N2982" i="6"/>
  <c r="M2982" i="6"/>
  <c r="O2982" i="6"/>
  <c r="L2982" i="6"/>
  <c r="X2383" i="6" s="1" a="1"/>
  <c r="M3104" i="6"/>
  <c r="O3104" i="6"/>
  <c r="N3104" i="6"/>
  <c r="L3104" i="6"/>
  <c r="U2483" i="6" s="1" a="1"/>
  <c r="O3079" i="6"/>
  <c r="M3079" i="6"/>
  <c r="L3079" i="6"/>
  <c r="N3079" i="6"/>
  <c r="L3150" i="6"/>
  <c r="O3150" i="6"/>
  <c r="N3150" i="6"/>
  <c r="M3150" i="6"/>
  <c r="O3199" i="6"/>
  <c r="N3199" i="6"/>
  <c r="M3199" i="6"/>
  <c r="L3199" i="6"/>
  <c r="U2559" i="6" s="1" a="1"/>
  <c r="M3257" i="6"/>
  <c r="O3257" i="6"/>
  <c r="L3257" i="6"/>
  <c r="N3257" i="6"/>
  <c r="N3308" i="6"/>
  <c r="O3308" i="6"/>
  <c r="M3308" i="6"/>
  <c r="L3308" i="6"/>
  <c r="T2647" i="6" s="1" a="1"/>
  <c r="O3351" i="6"/>
  <c r="N3351" i="6"/>
  <c r="M3351" i="6"/>
  <c r="L3351" i="6"/>
  <c r="W2679" i="6" s="1" a="1"/>
  <c r="O3395" i="6"/>
  <c r="N3395" i="6"/>
  <c r="M3395" i="6"/>
  <c r="L3395" i="6"/>
  <c r="V2715" i="6" s="1" a="1"/>
  <c r="O3504" i="6"/>
  <c r="N3504" i="6"/>
  <c r="M3504" i="6"/>
  <c r="L3504" i="6"/>
  <c r="U2803" i="6" s="1" a="1"/>
  <c r="N3132" i="6"/>
  <c r="O3132" i="6"/>
  <c r="M3132" i="6"/>
  <c r="L3132" i="6"/>
  <c r="X2503" i="6" s="1" a="1"/>
  <c r="M3193" i="6"/>
  <c r="O3193" i="6"/>
  <c r="N3193" i="6"/>
  <c r="L3193" i="6"/>
  <c r="T2555" i="6" s="1" a="1"/>
  <c r="O3264" i="6"/>
  <c r="M3264" i="6"/>
  <c r="L3264" i="6"/>
  <c r="N3264" i="6"/>
  <c r="O3327" i="6"/>
  <c r="N3327" i="6"/>
  <c r="M3327" i="6"/>
  <c r="L3327" i="6"/>
  <c r="X2659" i="6" s="1" a="1"/>
  <c r="O3392" i="6"/>
  <c r="M3392" i="6"/>
  <c r="L3392" i="6"/>
  <c r="N3392" i="6"/>
  <c r="M3433" i="6"/>
  <c r="O3433" i="6"/>
  <c r="L3433" i="6"/>
  <c r="N3433" i="6"/>
  <c r="N3569" i="6"/>
  <c r="L3569" i="6"/>
  <c r="O3569" i="6"/>
  <c r="M3569" i="6"/>
  <c r="M3011" i="6"/>
  <c r="O3011" i="6"/>
  <c r="N3011" i="6"/>
  <c r="L3011" i="6"/>
  <c r="W2407" i="6" s="1" a="1"/>
  <c r="M3075" i="6"/>
  <c r="O3075" i="6"/>
  <c r="N3075" i="6"/>
  <c r="L3075" i="6"/>
  <c r="V2459" i="6" s="1" a="1"/>
  <c r="O3154" i="6"/>
  <c r="N3154" i="6"/>
  <c r="M3154" i="6"/>
  <c r="L3154" i="6"/>
  <c r="U2523" i="6" s="1" a="1"/>
  <c r="O3234" i="6"/>
  <c r="L3234" i="6"/>
  <c r="M3234" i="6"/>
  <c r="N3234" i="6"/>
  <c r="N3300" i="6"/>
  <c r="O3300" i="6"/>
  <c r="M3300" i="6"/>
  <c r="L3300" i="6"/>
  <c r="V2639" i="6" s="1" a="1"/>
  <c r="O3368" i="6"/>
  <c r="M3368" i="6"/>
  <c r="L3368" i="6"/>
  <c r="N3368" i="6"/>
  <c r="O3471" i="6"/>
  <c r="L3471" i="6"/>
  <c r="N3471" i="6"/>
  <c r="M3471" i="6"/>
  <c r="O3648" i="6"/>
  <c r="N3648" i="6"/>
  <c r="M3648" i="6"/>
  <c r="L3648" i="6"/>
  <c r="T2919" i="6" s="1" a="1"/>
  <c r="N3109" i="6"/>
  <c r="M3109" i="6"/>
  <c r="L3109" i="6"/>
  <c r="O3109" i="6"/>
  <c r="O3155" i="6"/>
  <c r="N3155" i="6"/>
  <c r="M3155" i="6"/>
  <c r="L3155" i="6"/>
  <c r="V2523" i="6" s="1" a="1"/>
  <c r="O3194" i="6"/>
  <c r="M3194" i="6"/>
  <c r="N3194" i="6"/>
  <c r="L3194" i="6"/>
  <c r="U2555" i="6" s="1" a="1"/>
  <c r="L3262" i="6"/>
  <c r="O3262" i="6"/>
  <c r="N3262" i="6"/>
  <c r="M3262" i="6"/>
  <c r="L3334" i="6"/>
  <c r="O3334" i="6"/>
  <c r="N3334" i="6"/>
  <c r="M3334" i="6"/>
  <c r="O3365" i="6"/>
  <c r="N3365" i="6"/>
  <c r="M3365" i="6"/>
  <c r="L3365" i="6"/>
  <c r="V2691" i="6" s="1" a="1"/>
  <c r="L3438" i="6"/>
  <c r="O3438" i="6"/>
  <c r="N3438" i="6"/>
  <c r="M3438" i="6"/>
  <c r="O3509" i="6"/>
  <c r="M3509" i="6"/>
  <c r="L3509" i="6"/>
  <c r="N3509" i="6"/>
  <c r="O3087" i="6"/>
  <c r="M3087" i="6"/>
  <c r="L3087" i="6"/>
  <c r="N3087" i="6"/>
  <c r="M3145" i="6"/>
  <c r="O3145" i="6"/>
  <c r="N3145" i="6"/>
  <c r="L3145" i="6"/>
  <c r="V2515" i="6" s="1" a="1"/>
  <c r="O3213" i="6"/>
  <c r="N3213" i="6"/>
  <c r="M3213" i="6"/>
  <c r="L3213" i="6"/>
  <c r="T2571" i="6" s="1" a="1"/>
  <c r="O3280" i="6"/>
  <c r="M3280" i="6"/>
  <c r="L3280" i="6"/>
  <c r="N3280" i="6"/>
  <c r="O3347" i="6"/>
  <c r="N3347" i="6"/>
  <c r="M3347" i="6"/>
  <c r="L3347" i="6"/>
  <c r="X2675" i="6" s="1" a="1"/>
  <c r="O3403" i="6"/>
  <c r="N3403" i="6"/>
  <c r="M3403" i="6"/>
  <c r="L3403" i="6"/>
  <c r="T2723" i="6" s="1" a="1"/>
  <c r="O3500" i="6"/>
  <c r="M3500" i="6"/>
  <c r="N3500" i="6"/>
  <c r="L3500" i="6"/>
  <c r="V2799" i="6" s="1" a="1"/>
  <c r="M2997" i="6"/>
  <c r="L2997" i="6"/>
  <c r="N2997" i="6"/>
  <c r="O2997" i="6"/>
  <c r="L3061" i="6"/>
  <c r="N3061" i="6"/>
  <c r="M3061" i="6"/>
  <c r="O3061" i="6"/>
  <c r="N3137" i="6"/>
  <c r="O3137" i="6"/>
  <c r="L3137" i="6"/>
  <c r="M3137" i="6"/>
  <c r="O3223" i="6"/>
  <c r="M3223" i="6"/>
  <c r="N3223" i="6"/>
  <c r="L3223" i="6"/>
  <c r="T2579" i="6" s="1" a="1"/>
  <c r="N3292" i="6"/>
  <c r="L3292" i="6"/>
  <c r="M3292" i="6"/>
  <c r="O3292" i="6"/>
  <c r="M3369" i="6"/>
  <c r="O3369" i="6"/>
  <c r="L3369" i="6"/>
  <c r="N3369" i="6"/>
  <c r="O3445" i="6"/>
  <c r="N3445" i="6"/>
  <c r="M3445" i="6"/>
  <c r="L3445" i="6"/>
  <c r="V2755" i="6" s="1" a="1"/>
  <c r="N4048" i="6"/>
  <c r="O4048" i="6"/>
  <c r="M4048" i="6"/>
  <c r="L4048" i="6"/>
  <c r="T3239" i="6" s="1" a="1"/>
  <c r="N3094" i="6"/>
  <c r="M3094" i="6"/>
  <c r="O3094" i="6"/>
  <c r="L3094" i="6"/>
  <c r="U2475" i="6" s="1" a="1"/>
  <c r="L3146" i="6"/>
  <c r="O3146" i="6"/>
  <c r="M3146" i="6"/>
  <c r="N3146" i="6"/>
  <c r="O3208" i="6"/>
  <c r="L3208" i="6"/>
  <c r="M3208" i="6"/>
  <c r="N3208" i="6"/>
  <c r="O3272" i="6"/>
  <c r="L3272" i="6"/>
  <c r="M3272" i="6"/>
  <c r="N3272" i="6"/>
  <c r="O3344" i="6"/>
  <c r="L3344" i="6"/>
  <c r="M3344" i="6"/>
  <c r="N3344" i="6"/>
  <c r="L3421" i="6"/>
  <c r="M3421" i="6"/>
  <c r="O3421" i="6"/>
  <c r="N3421" i="6"/>
  <c r="O3487" i="6"/>
  <c r="L3487" i="6"/>
  <c r="M3487" i="6"/>
  <c r="N3487" i="6"/>
  <c r="O3575" i="6"/>
  <c r="N3575" i="6"/>
  <c r="L3575" i="6"/>
  <c r="M3575" i="6"/>
  <c r="O3626" i="6"/>
  <c r="N3626" i="6"/>
  <c r="M3626" i="6"/>
  <c r="L3626" i="6"/>
  <c r="W2899" i="6" s="1" a="1"/>
  <c r="O3696" i="6"/>
  <c r="N3696" i="6"/>
  <c r="M3696" i="6"/>
  <c r="L3696" i="6"/>
  <c r="W2955" i="6" s="1" a="1"/>
  <c r="O3848" i="6"/>
  <c r="N3848" i="6"/>
  <c r="M3848" i="6"/>
  <c r="L3848" i="6"/>
  <c r="T3079" i="6" s="1" a="1"/>
  <c r="O3540" i="6"/>
  <c r="M3540" i="6"/>
  <c r="L3540" i="6"/>
  <c r="N3540" i="6"/>
  <c r="O3608" i="6"/>
  <c r="N3608" i="6"/>
  <c r="M3608" i="6"/>
  <c r="L3608" i="6"/>
  <c r="T2887" i="6" s="1" a="1"/>
  <c r="N3657" i="6"/>
  <c r="L3657" i="6"/>
  <c r="M3657" i="6"/>
  <c r="O3657" i="6"/>
  <c r="O3804" i="6"/>
  <c r="M3804" i="6"/>
  <c r="L3804" i="6"/>
  <c r="N3804" i="6"/>
  <c r="M3550" i="6"/>
  <c r="O3550" i="6"/>
  <c r="L3550" i="6"/>
  <c r="N3550" i="6"/>
  <c r="O3621" i="6"/>
  <c r="M3621" i="6"/>
  <c r="L3621" i="6"/>
  <c r="N3621" i="6"/>
  <c r="O3685" i="6"/>
  <c r="M3685" i="6"/>
  <c r="L3685" i="6"/>
  <c r="N3685" i="6"/>
  <c r="N3884" i="6"/>
  <c r="L3884" i="6"/>
  <c r="M3884" i="6"/>
  <c r="O3884" i="6"/>
  <c r="O3514" i="6"/>
  <c r="N3514" i="6"/>
  <c r="M3514" i="6"/>
  <c r="L3514" i="6"/>
  <c r="U2811" i="6" s="1" a="1"/>
  <c r="O3586" i="6"/>
  <c r="N3586" i="6"/>
  <c r="M3586" i="6"/>
  <c r="L3586" i="6"/>
  <c r="W2867" i="6" s="1" a="1"/>
  <c r="O3652" i="6"/>
  <c r="M3652" i="6"/>
  <c r="L3652" i="6"/>
  <c r="N3652" i="6"/>
  <c r="N3697" i="6"/>
  <c r="L3697" i="6"/>
  <c r="O3697" i="6"/>
  <c r="M3697" i="6"/>
  <c r="O3511" i="6"/>
  <c r="L3511" i="6"/>
  <c r="M3511" i="6"/>
  <c r="N3511" i="6"/>
  <c r="L3555" i="6"/>
  <c r="N3555" i="6"/>
  <c r="M3555" i="6"/>
  <c r="O3555" i="6"/>
  <c r="O3631" i="6"/>
  <c r="N3631" i="6"/>
  <c r="M3631" i="6"/>
  <c r="L3631" i="6"/>
  <c r="W2903" i="6" s="1" a="1"/>
  <c r="O3716" i="6"/>
  <c r="M3716" i="6"/>
  <c r="L3716" i="6"/>
  <c r="N3716" i="6"/>
  <c r="L3499" i="6"/>
  <c r="M3499" i="6"/>
  <c r="O3499" i="6"/>
  <c r="N3499" i="6"/>
  <c r="N3561" i="6"/>
  <c r="L3561" i="6"/>
  <c r="M3561" i="6"/>
  <c r="O3561" i="6"/>
  <c r="M3622" i="6"/>
  <c r="O3622" i="6"/>
  <c r="N3622" i="6"/>
  <c r="L3622" i="6"/>
  <c r="X2895" i="6" s="1" a="1"/>
  <c r="M3686" i="6"/>
  <c r="O3686" i="6"/>
  <c r="N3686" i="6"/>
  <c r="L3686" i="6"/>
  <c r="W2947" i="6" s="1" a="1"/>
  <c r="L3771" i="6"/>
  <c r="O3771" i="6"/>
  <c r="N3771" i="6"/>
  <c r="M3771" i="6"/>
  <c r="M3449" i="6"/>
  <c r="O3449" i="6"/>
  <c r="N3449" i="6"/>
  <c r="L3449" i="6"/>
  <c r="U2759" i="6" s="1" a="1"/>
  <c r="O3552" i="6"/>
  <c r="M3552" i="6"/>
  <c r="N3552" i="6"/>
  <c r="L3552" i="6"/>
  <c r="X2839" i="6" s="1" a="1"/>
  <c r="O3632" i="6"/>
  <c r="N3632" i="6"/>
  <c r="L3632" i="6"/>
  <c r="M3632" i="6"/>
  <c r="N3689" i="6"/>
  <c r="L3689" i="6"/>
  <c r="O3689" i="6"/>
  <c r="M3689" i="6"/>
  <c r="O3748" i="6"/>
  <c r="M3748" i="6"/>
  <c r="L3748" i="6"/>
  <c r="N3748" i="6"/>
  <c r="O3837" i="6"/>
  <c r="N3837" i="6"/>
  <c r="L3837" i="6"/>
  <c r="M3837" i="6"/>
  <c r="O3901" i="6"/>
  <c r="N3901" i="6"/>
  <c r="M3901" i="6"/>
  <c r="L3901" i="6"/>
  <c r="W3119" i="6" s="1" a="1"/>
  <c r="M4214" i="6"/>
  <c r="L4214" i="6"/>
  <c r="O4214" i="6"/>
  <c r="N4214" i="6"/>
  <c r="L3809" i="6"/>
  <c r="O3809" i="6"/>
  <c r="M3809" i="6"/>
  <c r="N3809" i="6"/>
  <c r="L3875" i="6"/>
  <c r="O3875" i="6"/>
  <c r="N3875" i="6"/>
  <c r="M3875" i="6"/>
  <c r="O3981" i="6"/>
  <c r="N3981" i="6"/>
  <c r="M3981" i="6"/>
  <c r="L3981" i="6"/>
  <c r="W3183" i="6" s="1" a="1"/>
  <c r="O3746" i="6"/>
  <c r="N3746" i="6"/>
  <c r="M3746" i="6"/>
  <c r="L3746" i="6"/>
  <c r="W2995" i="6" s="1" a="1"/>
  <c r="N3812" i="6"/>
  <c r="L3812" i="6"/>
  <c r="O3812" i="6"/>
  <c r="M3812" i="6"/>
  <c r="O3858" i="6"/>
  <c r="L3858" i="6"/>
  <c r="N3858" i="6"/>
  <c r="M3858" i="6"/>
  <c r="M3929" i="6"/>
  <c r="O3929" i="6"/>
  <c r="N3929" i="6"/>
  <c r="L3929" i="6"/>
  <c r="U3143" i="6" s="1" a="1"/>
  <c r="N3741" i="6"/>
  <c r="O3741" i="6"/>
  <c r="M3741" i="6"/>
  <c r="L3741" i="6"/>
  <c r="W2991" i="6" s="1" a="1"/>
  <c r="O3805" i="6"/>
  <c r="M3805" i="6"/>
  <c r="L3805" i="6"/>
  <c r="N3805" i="6"/>
  <c r="M3869" i="6"/>
  <c r="L3869" i="6"/>
  <c r="N3869" i="6"/>
  <c r="O3869" i="6"/>
  <c r="O3941" i="6"/>
  <c r="N3941" i="6"/>
  <c r="L3941" i="6"/>
  <c r="M3941" i="6"/>
  <c r="N3733" i="6"/>
  <c r="L3733" i="6"/>
  <c r="O3733" i="6"/>
  <c r="M3733" i="6"/>
  <c r="N3797" i="6"/>
  <c r="M3797" i="6"/>
  <c r="L3797" i="6"/>
  <c r="O3797" i="6"/>
  <c r="O3842" i="6"/>
  <c r="N3842" i="6"/>
  <c r="M3842" i="6"/>
  <c r="L3842" i="6"/>
  <c r="X3071" i="6" s="1" a="1"/>
  <c r="O3906" i="6"/>
  <c r="N3906" i="6"/>
  <c r="M3906" i="6"/>
  <c r="L3906" i="6"/>
  <c r="W3123" i="6" s="1" a="1"/>
  <c r="M3758" i="6"/>
  <c r="O3758" i="6"/>
  <c r="N3758" i="6"/>
  <c r="L3758" i="6"/>
  <c r="T3007" i="6" s="1" a="1"/>
  <c r="L3814" i="6"/>
  <c r="N3814" i="6"/>
  <c r="O3814" i="6"/>
  <c r="M3814" i="6"/>
  <c r="O3866" i="6"/>
  <c r="L3866" i="6"/>
  <c r="N3866" i="6"/>
  <c r="M3866" i="6"/>
  <c r="N3948" i="6"/>
  <c r="L3948" i="6"/>
  <c r="O3948" i="6"/>
  <c r="M3948" i="6"/>
  <c r="N3761" i="6"/>
  <c r="L3761" i="6"/>
  <c r="O3761" i="6"/>
  <c r="M3761" i="6"/>
  <c r="L3817" i="6"/>
  <c r="M3817" i="6"/>
  <c r="O3817" i="6"/>
  <c r="N3817" i="6"/>
  <c r="M3873" i="6"/>
  <c r="O3873" i="6"/>
  <c r="L3873" i="6"/>
  <c r="N3873" i="6"/>
  <c r="L3928" i="6"/>
  <c r="O3928" i="6"/>
  <c r="M3928" i="6"/>
  <c r="N3928" i="6"/>
  <c r="N4205" i="6"/>
  <c r="L4205" i="6"/>
  <c r="O4205" i="6"/>
  <c r="M4205" i="6"/>
  <c r="O3991" i="6"/>
  <c r="M3991" i="6"/>
  <c r="L3991" i="6"/>
  <c r="N3991" i="6"/>
  <c r="L4066" i="6"/>
  <c r="O4066" i="6"/>
  <c r="N4066" i="6"/>
  <c r="M4066" i="6"/>
  <c r="O4291" i="6"/>
  <c r="N4291" i="6"/>
  <c r="M4291" i="6"/>
  <c r="L4291" i="6"/>
  <c r="W3431" i="6" s="1" a="1"/>
  <c r="M4037" i="6"/>
  <c r="O4037" i="6"/>
  <c r="N4037" i="6"/>
  <c r="L4037" i="6"/>
  <c r="X3227" i="6" s="1" a="1"/>
  <c r="N4088" i="6"/>
  <c r="M4088" i="6"/>
  <c r="L4088" i="6"/>
  <c r="O4088" i="6"/>
  <c r="M4274" i="6"/>
  <c r="O4274" i="6"/>
  <c r="N4274" i="6"/>
  <c r="L4274" i="6"/>
  <c r="U3419" i="6" s="1" a="1"/>
  <c r="O3976" i="6"/>
  <c r="N3976" i="6"/>
  <c r="M3976" i="6"/>
  <c r="L3976" i="6"/>
  <c r="W3179" i="6" s="1" a="1"/>
  <c r="O4043" i="6"/>
  <c r="M4043" i="6"/>
  <c r="L4043" i="6"/>
  <c r="N4043" i="6"/>
  <c r="O4103" i="6"/>
  <c r="N4103" i="6"/>
  <c r="M4103" i="6"/>
  <c r="L4103" i="6"/>
  <c r="T3283" i="6" s="1" a="1"/>
  <c r="N4277" i="6"/>
  <c r="O4277" i="6"/>
  <c r="L4277" i="6"/>
  <c r="M4277" i="6"/>
  <c r="O3967" i="6"/>
  <c r="M3967" i="6"/>
  <c r="N3967" i="6"/>
  <c r="L3967" i="6"/>
  <c r="X3171" i="6" s="1" a="1"/>
  <c r="N4024" i="6"/>
  <c r="O4024" i="6"/>
  <c r="M4024" i="6"/>
  <c r="L4024" i="6"/>
  <c r="U3219" i="6" s="1" a="1"/>
  <c r="O4126" i="6"/>
  <c r="M4126" i="6"/>
  <c r="L4126" i="6"/>
  <c r="N4126" i="6"/>
  <c r="M4226" i="6"/>
  <c r="O4226" i="6"/>
  <c r="N4226" i="6"/>
  <c r="L4226" i="6"/>
  <c r="W3379" i="6" s="1" a="1"/>
  <c r="O4015" i="6"/>
  <c r="M4015" i="6"/>
  <c r="L4015" i="6"/>
  <c r="N4015" i="6"/>
  <c r="M4071" i="6"/>
  <c r="L4071" i="6"/>
  <c r="O4071" i="6"/>
  <c r="N4071" i="6"/>
  <c r="O4135" i="6"/>
  <c r="N4135" i="6"/>
  <c r="M4135" i="6"/>
  <c r="L4135" i="6"/>
  <c r="V3307" i="6" s="1" a="1"/>
  <c r="O4297" i="6"/>
  <c r="L4297" i="6"/>
  <c r="M4297" i="6"/>
  <c r="N4297" i="6"/>
  <c r="M3961" i="6"/>
  <c r="O3961" i="6"/>
  <c r="N3961" i="6"/>
  <c r="L3961" i="6"/>
  <c r="W3167" i="6" s="1" a="1"/>
  <c r="O4018" i="6"/>
  <c r="M4018" i="6"/>
  <c r="L4018" i="6"/>
  <c r="N4018" i="6"/>
  <c r="O4083" i="6"/>
  <c r="M4083" i="6"/>
  <c r="N4083" i="6"/>
  <c r="L4083" i="6"/>
  <c r="T3267" i="6" s="1" a="1"/>
  <c r="O4236" i="6"/>
  <c r="M4236" i="6"/>
  <c r="N4236" i="6"/>
  <c r="L4236" i="6"/>
  <c r="W3387" i="6" s="1" a="1"/>
  <c r="L3947" i="6"/>
  <c r="N3947" i="6"/>
  <c r="O3947" i="6"/>
  <c r="M3947" i="6"/>
  <c r="O4019" i="6"/>
  <c r="N4019" i="6"/>
  <c r="M4019" i="6"/>
  <c r="L4019" i="6"/>
  <c r="U3215" i="6" s="1" a="1"/>
  <c r="L4074" i="6"/>
  <c r="O4074" i="6"/>
  <c r="N4074" i="6"/>
  <c r="M4074" i="6"/>
  <c r="O4299" i="6"/>
  <c r="N4299" i="6"/>
  <c r="M4299" i="6"/>
  <c r="L4299" i="6"/>
  <c r="U3439" i="6" s="1" a="1"/>
  <c r="O4489" i="6"/>
  <c r="L4489" i="6"/>
  <c r="M4489" i="6"/>
  <c r="N4489" i="6"/>
  <c r="N4224" i="6"/>
  <c r="O4224" i="6"/>
  <c r="M4224" i="6"/>
  <c r="L4224" i="6"/>
  <c r="U3379" i="6" s="1" a="1"/>
  <c r="M4278" i="6"/>
  <c r="L4278" i="6"/>
  <c r="N4278" i="6"/>
  <c r="O4278" i="6"/>
  <c r="O4100" i="6"/>
  <c r="M4100" i="6"/>
  <c r="L4100" i="6"/>
  <c r="N4100" i="6"/>
  <c r="M4165" i="6"/>
  <c r="O4165" i="6"/>
  <c r="N4165" i="6"/>
  <c r="L4165" i="6"/>
  <c r="V3331" i="6" s="1" a="1"/>
  <c r="N4237" i="6"/>
  <c r="L4237" i="6"/>
  <c r="O4237" i="6"/>
  <c r="M4237" i="6"/>
  <c r="N4296" i="6"/>
  <c r="O4296" i="6"/>
  <c r="M4296" i="6"/>
  <c r="L4296" i="6"/>
  <c r="W3435" i="6" s="1" a="1"/>
  <c r="M4109" i="6"/>
  <c r="O4109" i="6"/>
  <c r="L4109" i="6"/>
  <c r="N4109" i="6"/>
  <c r="M4183" i="6"/>
  <c r="L4183" i="6"/>
  <c r="O4183" i="6"/>
  <c r="N4183" i="6"/>
  <c r="M4234" i="6"/>
  <c r="O4234" i="6"/>
  <c r="L4234" i="6"/>
  <c r="N4234" i="6"/>
  <c r="O4308" i="6"/>
  <c r="M4308" i="6"/>
  <c r="L4308" i="6"/>
  <c r="N4308" i="6"/>
  <c r="O4124" i="6"/>
  <c r="L4124" i="6"/>
  <c r="M4124" i="6"/>
  <c r="N4124" i="6"/>
  <c r="O4166" i="6"/>
  <c r="M4166" i="6"/>
  <c r="N4166" i="6"/>
  <c r="L4166" i="6"/>
  <c r="W3331" i="6" s="1" a="1"/>
  <c r="L4239" i="6"/>
  <c r="M4239" i="6"/>
  <c r="O4239" i="6"/>
  <c r="N4239" i="6"/>
  <c r="N4396" i="6"/>
  <c r="L4396" i="6"/>
  <c r="M4396" i="6"/>
  <c r="O4396" i="6"/>
  <c r="O4167" i="6"/>
  <c r="N4167" i="6"/>
  <c r="M4167" i="6"/>
  <c r="L4167" i="6"/>
  <c r="X3331" i="6" s="1" a="1"/>
  <c r="N4216" i="6"/>
  <c r="O4216" i="6"/>
  <c r="M4216" i="6"/>
  <c r="L4216" i="6"/>
  <c r="W3371" i="6" s="1" a="1"/>
  <c r="O4251" i="6"/>
  <c r="N4251" i="6"/>
  <c r="M4251" i="6"/>
  <c r="L4251" i="6"/>
  <c r="W3399" i="6" s="1" a="1"/>
  <c r="N4312" i="6"/>
  <c r="M4312" i="6"/>
  <c r="L4312" i="6"/>
  <c r="O4312" i="6"/>
  <c r="O4383" i="6"/>
  <c r="N4383" i="6"/>
  <c r="M4383" i="6"/>
  <c r="L4383" i="6"/>
  <c r="T3507" i="6" s="1" a="1"/>
  <c r="N4448" i="6"/>
  <c r="O4448" i="6"/>
  <c r="L4448" i="6"/>
  <c r="M4448" i="6"/>
  <c r="M4485" i="6"/>
  <c r="O4485" i="6"/>
  <c r="N4485" i="6"/>
  <c r="L4485" i="6"/>
  <c r="V3587" i="6" s="1" a="1"/>
  <c r="O4375" i="6"/>
  <c r="N4375" i="6"/>
  <c r="M4375" i="6"/>
  <c r="L4375" i="6"/>
  <c r="V3499" i="6" s="1" a="1"/>
  <c r="M4437" i="6"/>
  <c r="O4437" i="6"/>
  <c r="N4437" i="6"/>
  <c r="L4437" i="6"/>
  <c r="X3547" i="6" s="1" a="1"/>
  <c r="N4496" i="6"/>
  <c r="L4496" i="6"/>
  <c r="O4496" i="6"/>
  <c r="M4496" i="6"/>
  <c r="O4335" i="6"/>
  <c r="N4335" i="6"/>
  <c r="M4335" i="6"/>
  <c r="L4335" i="6"/>
  <c r="V3467" i="6" s="1" a="1"/>
  <c r="O4391" i="6"/>
  <c r="N4391" i="6"/>
  <c r="M4391" i="6"/>
  <c r="L4391" i="6"/>
  <c r="W3511" i="6" s="1" a="1"/>
  <c r="L4434" i="6"/>
  <c r="O4434" i="6"/>
  <c r="N4434" i="6"/>
  <c r="M4434" i="6"/>
  <c r="O4808" i="6"/>
  <c r="M4808" i="6"/>
  <c r="L4808" i="6"/>
  <c r="N4808" i="6"/>
  <c r="O4371" i="6"/>
  <c r="M4371" i="6"/>
  <c r="N4371" i="6"/>
  <c r="L4371" i="6"/>
  <c r="W3495" i="6" s="1" a="1"/>
  <c r="O4443" i="6"/>
  <c r="M4443" i="6"/>
  <c r="L4443" i="6"/>
  <c r="N4443" i="6"/>
  <c r="O4475" i="6"/>
  <c r="M4475" i="6"/>
  <c r="N4475" i="6"/>
  <c r="L4475" i="6"/>
  <c r="V3579" i="6" s="1" a="1"/>
  <c r="O4289" i="6"/>
  <c r="L4289" i="6"/>
  <c r="M4289" i="6"/>
  <c r="N4289" i="6"/>
  <c r="N4366" i="6"/>
  <c r="O4366" i="6"/>
  <c r="M4366" i="6"/>
  <c r="L4366" i="6"/>
  <c r="W3491" i="6" s="1" a="1"/>
  <c r="O4476" i="6"/>
  <c r="N4476" i="6"/>
  <c r="M4476" i="6"/>
  <c r="L4476" i="6"/>
  <c r="W3579" i="6" s="1" a="1"/>
  <c r="O4838" i="6"/>
  <c r="M4838" i="6"/>
  <c r="L4838" i="6"/>
  <c r="N4838" i="6"/>
  <c r="O4347" i="6"/>
  <c r="M4347" i="6"/>
  <c r="N4347" i="6"/>
  <c r="L4347" i="6"/>
  <c r="X3475" i="6" s="1" a="1"/>
  <c r="L4402" i="6"/>
  <c r="M4402" i="6"/>
  <c r="N4402" i="6"/>
  <c r="O4402" i="6"/>
  <c r="M4477" i="6"/>
  <c r="N4477" i="6"/>
  <c r="O4477" i="6"/>
  <c r="L4477" i="6"/>
  <c r="X3579" i="6" s="1" a="1"/>
  <c r="M4330" i="6"/>
  <c r="O4330" i="6"/>
  <c r="L4330" i="6"/>
  <c r="N4330" i="6"/>
  <c r="O4382" i="6"/>
  <c r="L4382" i="6"/>
  <c r="M4382" i="6"/>
  <c r="N4382" i="6"/>
  <c r="N4432" i="6"/>
  <c r="L4432" i="6"/>
  <c r="O4432" i="6"/>
  <c r="M4432" i="6"/>
  <c r="O4484" i="6"/>
  <c r="N4484" i="6"/>
  <c r="M4484" i="6"/>
  <c r="L4484" i="6"/>
  <c r="U3587" i="6" s="1" a="1"/>
  <c r="M4493" i="6"/>
  <c r="O4493" i="6"/>
  <c r="N4493" i="6"/>
  <c r="L4493" i="6"/>
  <c r="T3595" i="6" s="1" a="1"/>
  <c r="M4579" i="6"/>
  <c r="O4579" i="6"/>
  <c r="N4579" i="6"/>
  <c r="L4579" i="6"/>
  <c r="U3663" i="6" s="1" a="1"/>
  <c r="O4660" i="6"/>
  <c r="M4660" i="6"/>
  <c r="N4660" i="6"/>
  <c r="L4660" i="6"/>
  <c r="V3727" i="6" s="1" a="1"/>
  <c r="N4952" i="6"/>
  <c r="M4952" i="6"/>
  <c r="L4952" i="6"/>
  <c r="O4952" i="6"/>
  <c r="O4565" i="6"/>
  <c r="N4565" i="6"/>
  <c r="M4565" i="6"/>
  <c r="L4565" i="6"/>
  <c r="V3651" i="6" s="1" a="1"/>
  <c r="O4687" i="6"/>
  <c r="M4687" i="6"/>
  <c r="L4687" i="6"/>
  <c r="N4687" i="6"/>
  <c r="O4923" i="6"/>
  <c r="L4923" i="6"/>
  <c r="N4923" i="6"/>
  <c r="M4923" i="6"/>
  <c r="O4541" i="6"/>
  <c r="N4541" i="6"/>
  <c r="M4541" i="6"/>
  <c r="L4541" i="6"/>
  <c r="W3631" i="6" s="1" a="1"/>
  <c r="N4642" i="6"/>
  <c r="M4642" i="6"/>
  <c r="O4642" i="6"/>
  <c r="L4642" i="6"/>
  <c r="X3711" i="6" s="1" a="1"/>
  <c r="O4831" i="6"/>
  <c r="M4831" i="6"/>
  <c r="L4831" i="6"/>
  <c r="N4831" i="6"/>
  <c r="O4529" i="6"/>
  <c r="M4529" i="6"/>
  <c r="L4529" i="6"/>
  <c r="N4529" i="6"/>
  <c r="O4581" i="6"/>
  <c r="N4581" i="6"/>
  <c r="M4581" i="6"/>
  <c r="L4581" i="6"/>
  <c r="W3663" i="6" s="1" a="1"/>
  <c r="O4620" i="6"/>
  <c r="L4620" i="6"/>
  <c r="M4620" i="6"/>
  <c r="N4620" i="6"/>
  <c r="O4899" i="6"/>
  <c r="L4899" i="6"/>
  <c r="M4899" i="6"/>
  <c r="N4899" i="6"/>
  <c r="O4557" i="6"/>
  <c r="N4557" i="6"/>
  <c r="M4557" i="6"/>
  <c r="L4557" i="6"/>
  <c r="X3643" i="6" s="1" a="1"/>
  <c r="O4621" i="6"/>
  <c r="N4621" i="6"/>
  <c r="M4621" i="6"/>
  <c r="L4621" i="6"/>
  <c r="W3695" i="6" s="1" a="1"/>
  <c r="O4715" i="6"/>
  <c r="N4715" i="6"/>
  <c r="M4715" i="6"/>
  <c r="L4715" i="6"/>
  <c r="V3771" i="6" s="1" a="1"/>
  <c r="O4869" i="6"/>
  <c r="N4869" i="6"/>
  <c r="M4869" i="6"/>
  <c r="L4869" i="6"/>
  <c r="U3895" i="6" s="1" a="1"/>
  <c r="M4511" i="6"/>
  <c r="N4511" i="6"/>
  <c r="O4511" i="6"/>
  <c r="L4511" i="6"/>
  <c r="W3607" i="6" s="1" a="1"/>
  <c r="N4561" i="6"/>
  <c r="L4561" i="6"/>
  <c r="O4561" i="6"/>
  <c r="M4561" i="6"/>
  <c r="N4654" i="6"/>
  <c r="L4654" i="6"/>
  <c r="M4654" i="6"/>
  <c r="O4654" i="6"/>
  <c r="O4803" i="6"/>
  <c r="M4803" i="6"/>
  <c r="L4803" i="6"/>
  <c r="N4803" i="6"/>
  <c r="O4533" i="6"/>
  <c r="N4533" i="6"/>
  <c r="M4533" i="6"/>
  <c r="L4533" i="6"/>
  <c r="T3627" i="6" s="1" a="1"/>
  <c r="N4598" i="6"/>
  <c r="O4598" i="6"/>
  <c r="L4598" i="6"/>
  <c r="M4598" i="6"/>
  <c r="O4645" i="6"/>
  <c r="N4645" i="6"/>
  <c r="M4645" i="6"/>
  <c r="L4645" i="6"/>
  <c r="V3715" i="6" s="1" a="1"/>
  <c r="L4985" i="6"/>
  <c r="N4985" i="6"/>
  <c r="M4985" i="6"/>
  <c r="O4985" i="6"/>
  <c r="O4679" i="6"/>
  <c r="M4679" i="6"/>
  <c r="L4679" i="6"/>
  <c r="N4679" i="6"/>
  <c r="L4798" i="6"/>
  <c r="N4798" i="6"/>
  <c r="M4798" i="6"/>
  <c r="O4798" i="6"/>
  <c r="O4987" i="6"/>
  <c r="L4987" i="6"/>
  <c r="N4987" i="6"/>
  <c r="M4987" i="6"/>
  <c r="O4719" i="6"/>
  <c r="M4719" i="6"/>
  <c r="L4719" i="6"/>
  <c r="N4719" i="6"/>
  <c r="O4811" i="6"/>
  <c r="N4811" i="6"/>
  <c r="M4811" i="6"/>
  <c r="L4811" i="6"/>
  <c r="W3847" i="6" s="1" a="1"/>
  <c r="O4931" i="6"/>
  <c r="L4931" i="6"/>
  <c r="N4931" i="6"/>
  <c r="M4931" i="6"/>
  <c r="M4699" i="6"/>
  <c r="L4699" i="6"/>
  <c r="O4699" i="6"/>
  <c r="N4699" i="6"/>
  <c r="O4754" i="6"/>
  <c r="N4754" i="6"/>
  <c r="L4754" i="6"/>
  <c r="M4754" i="6"/>
  <c r="O4937" i="6"/>
  <c r="N4937" i="6"/>
  <c r="M4937" i="6"/>
  <c r="L4937" i="6"/>
  <c r="X3947" i="6" s="1" a="1"/>
  <c r="N4650" i="6"/>
  <c r="L4650" i="6"/>
  <c r="O4650" i="6"/>
  <c r="M4650" i="6"/>
  <c r="O4735" i="6"/>
  <c r="L4735" i="6"/>
  <c r="M4735" i="6"/>
  <c r="N4735" i="6"/>
  <c r="L4842" i="6"/>
  <c r="N4842" i="6"/>
  <c r="O4842" i="6"/>
  <c r="M4842" i="6"/>
  <c r="L4932" i="6"/>
  <c r="N4932" i="6"/>
  <c r="M4932" i="6"/>
  <c r="O4932" i="6"/>
  <c r="O4669" i="6"/>
  <c r="N4669" i="6"/>
  <c r="M4669" i="6"/>
  <c r="L4669" i="6"/>
  <c r="U3735" i="6" s="1" a="1"/>
  <c r="N4732" i="6"/>
  <c r="O4732" i="6"/>
  <c r="M4732" i="6"/>
  <c r="L4732" i="6"/>
  <c r="X3783" i="6" s="1" a="1"/>
  <c r="N4812" i="6"/>
  <c r="O4812" i="6"/>
  <c r="L4812" i="6"/>
  <c r="M4812" i="6"/>
  <c r="L4945" i="6"/>
  <c r="N4945" i="6"/>
  <c r="M4945" i="6"/>
  <c r="O4945" i="6"/>
  <c r="L4750" i="6"/>
  <c r="M4750" i="6"/>
  <c r="O4750" i="6"/>
  <c r="N4750" i="6"/>
  <c r="O4832" i="6"/>
  <c r="L4832" i="6"/>
  <c r="M4832" i="6"/>
  <c r="N4832" i="6"/>
  <c r="N4887" i="6"/>
  <c r="O4887" i="6"/>
  <c r="M4887" i="6"/>
  <c r="L4887" i="6"/>
  <c r="X3907" i="6" s="1" a="1"/>
  <c r="N4959" i="6"/>
  <c r="M4959" i="6"/>
  <c r="O4959" i="6"/>
  <c r="L4959" i="6"/>
  <c r="U3967" i="6" s="1" a="1"/>
  <c r="O4770" i="6"/>
  <c r="M4770" i="6"/>
  <c r="N4770" i="6"/>
  <c r="L4770" i="6"/>
  <c r="V3815" i="6" s="1" a="1"/>
  <c r="M4809" i="6"/>
  <c r="O4809" i="6"/>
  <c r="N4809" i="6"/>
  <c r="L4809" i="6"/>
  <c r="U3847" i="6" s="1" a="1"/>
  <c r="N4870" i="6"/>
  <c r="O4870" i="6"/>
  <c r="M4870" i="6"/>
  <c r="L4870" i="6"/>
  <c r="V3895" i="6" s="1" a="1"/>
  <c r="N4926" i="6"/>
  <c r="O4926" i="6"/>
  <c r="M4926" i="6"/>
  <c r="L4926" i="6"/>
  <c r="W3939" i="6" s="1" a="1"/>
  <c r="O4768" i="6"/>
  <c r="L4768" i="6"/>
  <c r="M4768" i="6"/>
  <c r="N4768" i="6"/>
  <c r="O4845" i="6"/>
  <c r="L4845" i="6"/>
  <c r="N4845" i="6"/>
  <c r="M4845" i="6"/>
  <c r="O4901" i="6"/>
  <c r="L4901" i="6"/>
  <c r="N4901" i="6"/>
  <c r="M4901" i="6"/>
  <c r="O4939" i="6"/>
  <c r="L4939" i="6"/>
  <c r="N4939" i="6"/>
  <c r="M4939" i="6"/>
  <c r="O4763" i="6"/>
  <c r="N4763" i="6"/>
  <c r="M4763" i="6"/>
  <c r="L4763" i="6"/>
  <c r="T3811" i="6" s="1" a="1"/>
  <c r="O4810" i="6"/>
  <c r="L4810" i="6"/>
  <c r="M4810" i="6"/>
  <c r="N4810" i="6"/>
  <c r="N4886" i="6"/>
  <c r="M4886" i="6"/>
  <c r="L4886" i="6"/>
  <c r="O4886" i="6"/>
  <c r="O4981" i="6"/>
  <c r="L4981" i="6"/>
  <c r="N4981" i="6"/>
  <c r="M4981" i="6"/>
  <c r="L38" i="6"/>
  <c r="N38" i="6"/>
  <c r="O38" i="6"/>
  <c r="M38" i="6"/>
  <c r="M121" i="6"/>
  <c r="O121" i="6"/>
  <c r="L121" i="6"/>
  <c r="N121" i="6"/>
  <c r="L190" i="6"/>
  <c r="N190" i="6"/>
  <c r="O190" i="6"/>
  <c r="M190" i="6"/>
  <c r="O258" i="6"/>
  <c r="L258" i="6"/>
  <c r="M258" i="6"/>
  <c r="N258" i="6"/>
  <c r="N316" i="6"/>
  <c r="O316" i="6"/>
  <c r="L316" i="6"/>
  <c r="M316" i="6"/>
  <c r="M372" i="6"/>
  <c r="O372" i="6"/>
  <c r="N372" i="6"/>
  <c r="L372" i="6"/>
  <c r="X295" i="6" s="1" a="1"/>
  <c r="O455" i="6"/>
  <c r="N455" i="6"/>
  <c r="L455" i="6"/>
  <c r="M455" i="6"/>
  <c r="O756" i="6"/>
  <c r="L756" i="6"/>
  <c r="M756" i="6"/>
  <c r="N756" i="6"/>
  <c r="L174" i="6"/>
  <c r="N174" i="6"/>
  <c r="O174" i="6"/>
  <c r="M174" i="6"/>
  <c r="O405" i="6"/>
  <c r="N405" i="6"/>
  <c r="M405" i="6"/>
  <c r="L405" i="6"/>
  <c r="V323" i="6" s="1" a="1"/>
  <c r="L22" i="6"/>
  <c r="N22" i="6"/>
  <c r="M22" i="6"/>
  <c r="O22" i="6"/>
  <c r="N84" i="6"/>
  <c r="L84" i="6"/>
  <c r="M84" i="6"/>
  <c r="O84" i="6"/>
  <c r="O163" i="6"/>
  <c r="N163" i="6"/>
  <c r="M163" i="6"/>
  <c r="L163" i="6"/>
  <c r="T131" i="6" s="1" a="1"/>
  <c r="O224" i="6"/>
  <c r="N224" i="6"/>
  <c r="M224" i="6"/>
  <c r="L224" i="6"/>
  <c r="U179" i="6" s="1" a="1"/>
  <c r="L286" i="6"/>
  <c r="N286" i="6"/>
  <c r="O286" i="6"/>
  <c r="M286" i="6"/>
  <c r="O346" i="6"/>
  <c r="N346" i="6"/>
  <c r="L346" i="6"/>
  <c r="M346" i="6"/>
  <c r="O410" i="6"/>
  <c r="N410" i="6"/>
  <c r="M410" i="6"/>
  <c r="L410" i="6"/>
  <c r="V327" i="6" s="1" a="1"/>
  <c r="M464" i="6"/>
  <c r="L464" i="6"/>
  <c r="O464" i="6"/>
  <c r="N464" i="6"/>
  <c r="O807" i="6"/>
  <c r="N807" i="6"/>
  <c r="L807" i="6"/>
  <c r="M807" i="6"/>
  <c r="O179" i="6"/>
  <c r="N179" i="6"/>
  <c r="M179" i="6"/>
  <c r="L179" i="6"/>
  <c r="U143" i="6" s="1" a="1"/>
  <c r="L550" i="6"/>
  <c r="O550" i="6"/>
  <c r="M550" i="6"/>
  <c r="N550" i="6"/>
  <c r="N60" i="6"/>
  <c r="O60" i="6"/>
  <c r="L60" i="6"/>
  <c r="M60" i="6"/>
  <c r="N106" i="6"/>
  <c r="O106" i="6"/>
  <c r="M106" i="6"/>
  <c r="L106" i="6"/>
  <c r="W83" i="6" s="1" a="1"/>
  <c r="O167" i="6"/>
  <c r="L167" i="6"/>
  <c r="N167" i="6"/>
  <c r="M167" i="6"/>
  <c r="L254" i="6"/>
  <c r="N254" i="6"/>
  <c r="O254" i="6"/>
  <c r="M254" i="6"/>
  <c r="M289" i="6"/>
  <c r="O289" i="6"/>
  <c r="N289" i="6"/>
  <c r="L289" i="6"/>
  <c r="U231" i="6" s="1" a="1"/>
  <c r="M321" i="6"/>
  <c r="O321" i="6"/>
  <c r="N321" i="6"/>
  <c r="L321" i="6"/>
  <c r="W255" i="6" s="1" a="1"/>
  <c r="M360" i="6"/>
  <c r="N360" i="6"/>
  <c r="L360" i="6"/>
  <c r="O360" i="6"/>
  <c r="O418" i="6"/>
  <c r="N418" i="6"/>
  <c r="M418" i="6"/>
  <c r="L418" i="6"/>
  <c r="T335" i="6" s="1" a="1"/>
  <c r="L462" i="6"/>
  <c r="O462" i="6"/>
  <c r="M462" i="6"/>
  <c r="N462" i="6"/>
  <c r="N832" i="6"/>
  <c r="O832" i="6"/>
  <c r="M832" i="6"/>
  <c r="L832" i="6"/>
  <c r="X663" i="6" s="1" a="1"/>
  <c r="O157" i="6"/>
  <c r="M157" i="6"/>
  <c r="N157" i="6"/>
  <c r="L157" i="6"/>
  <c r="X123" i="6" s="1" a="1"/>
  <c r="N492" i="6"/>
  <c r="O492" i="6"/>
  <c r="L492" i="6"/>
  <c r="M492" i="6"/>
  <c r="O58" i="6"/>
  <c r="M58" i="6"/>
  <c r="L58" i="6"/>
  <c r="N58" i="6"/>
  <c r="N114" i="6"/>
  <c r="O114" i="6"/>
  <c r="M114" i="6"/>
  <c r="L114" i="6"/>
  <c r="U91" i="6" s="1" a="1"/>
  <c r="N184" i="6"/>
  <c r="M184" i="6"/>
  <c r="L184" i="6"/>
  <c r="O184" i="6"/>
  <c r="L246" i="6"/>
  <c r="N246" i="6"/>
  <c r="M246" i="6"/>
  <c r="O246" i="6"/>
  <c r="O303" i="6"/>
  <c r="L303" i="6"/>
  <c r="M303" i="6"/>
  <c r="N303" i="6"/>
  <c r="O394" i="6"/>
  <c r="N394" i="6"/>
  <c r="L394" i="6"/>
  <c r="M394" i="6"/>
  <c r="O471" i="6"/>
  <c r="N471" i="6"/>
  <c r="M471" i="6"/>
  <c r="L471" i="6"/>
  <c r="W375" i="6" s="1" a="1"/>
  <c r="O834" i="6"/>
  <c r="M834" i="6"/>
  <c r="N834" i="6"/>
  <c r="L834" i="6"/>
  <c r="U667" i="6" s="1" a="1"/>
  <c r="O195" i="6"/>
  <c r="N195" i="6"/>
  <c r="M195" i="6"/>
  <c r="L195" i="6"/>
  <c r="V155" i="6" s="1" a="1"/>
  <c r="O599" i="6"/>
  <c r="N599" i="6"/>
  <c r="L599" i="6"/>
  <c r="M599" i="6"/>
  <c r="O53" i="6"/>
  <c r="M53" i="6"/>
  <c r="N53" i="6"/>
  <c r="L53" i="6"/>
  <c r="T43" i="6" s="1" a="1"/>
  <c r="L102" i="6"/>
  <c r="N102" i="6"/>
  <c r="O102" i="6"/>
  <c r="M102" i="6"/>
  <c r="M168" i="6"/>
  <c r="L168" i="6"/>
  <c r="O168" i="6"/>
  <c r="N168" i="6"/>
  <c r="O229" i="6"/>
  <c r="L229" i="6"/>
  <c r="M229" i="6"/>
  <c r="N229" i="6"/>
  <c r="N361" i="6"/>
  <c r="L361" i="6"/>
  <c r="O361" i="6"/>
  <c r="M361" i="6"/>
  <c r="O480" i="6"/>
  <c r="M480" i="6"/>
  <c r="L480" i="6"/>
  <c r="N480" i="6"/>
  <c r="N704" i="6"/>
  <c r="O704" i="6"/>
  <c r="M704" i="6"/>
  <c r="L704" i="6"/>
  <c r="U563" i="6" s="1" a="1"/>
  <c r="L3" i="6"/>
  <c r="M3" i="6"/>
  <c r="O3" i="6"/>
  <c r="N3" i="6"/>
  <c r="L67" i="6"/>
  <c r="M67" i="6"/>
  <c r="O67" i="6"/>
  <c r="N67" i="6"/>
  <c r="O117" i="6"/>
  <c r="M117" i="6"/>
  <c r="L117" i="6"/>
  <c r="N117" i="6"/>
  <c r="N180" i="6"/>
  <c r="L180" i="6"/>
  <c r="O180" i="6"/>
  <c r="M180" i="6"/>
  <c r="M241" i="6"/>
  <c r="L241" i="6"/>
  <c r="O241" i="6"/>
  <c r="N241" i="6"/>
  <c r="L312" i="6"/>
  <c r="N312" i="6"/>
  <c r="O312" i="6"/>
  <c r="M312" i="6"/>
  <c r="L357" i="6"/>
  <c r="N357" i="6"/>
  <c r="O357" i="6"/>
  <c r="M357" i="6"/>
  <c r="N414" i="6"/>
  <c r="L414" i="6"/>
  <c r="O414" i="6"/>
  <c r="M414" i="6"/>
  <c r="M457" i="6"/>
  <c r="N457" i="6"/>
  <c r="O457" i="6"/>
  <c r="L457" i="6"/>
  <c r="X363" i="6" s="1" a="1"/>
  <c r="O729" i="6"/>
  <c r="N729" i="6"/>
  <c r="M729" i="6"/>
  <c r="L729" i="6"/>
  <c r="U583" i="6" s="1" a="1"/>
  <c r="N28" i="6"/>
  <c r="O28" i="6"/>
  <c r="L28" i="6"/>
  <c r="M28" i="6"/>
  <c r="O95" i="6"/>
  <c r="L95" i="6"/>
  <c r="N95" i="6"/>
  <c r="M95" i="6"/>
  <c r="O152" i="6"/>
  <c r="N152" i="6"/>
  <c r="M152" i="6"/>
  <c r="L152" i="6"/>
  <c r="X119" i="6" s="1" a="1"/>
  <c r="M211" i="6"/>
  <c r="O211" i="6"/>
  <c r="N211" i="6"/>
  <c r="L211" i="6"/>
  <c r="W167" i="6" s="1" a="1"/>
  <c r="N266" i="6"/>
  <c r="M266" i="6"/>
  <c r="O266" i="6"/>
  <c r="L266" i="6"/>
  <c r="W211" i="6" s="1" a="1"/>
  <c r="N330" i="6"/>
  <c r="M330" i="6"/>
  <c r="O330" i="6"/>
  <c r="L330" i="6"/>
  <c r="V263" i="6" s="1" a="1"/>
  <c r="O384" i="6"/>
  <c r="N384" i="6"/>
  <c r="M384" i="6"/>
  <c r="L384" i="6"/>
  <c r="U307" i="6" s="1" a="1"/>
  <c r="L425" i="6"/>
  <c r="N425" i="6"/>
  <c r="M425" i="6"/>
  <c r="O425" i="6"/>
  <c r="O467" i="6"/>
  <c r="N467" i="6"/>
  <c r="M467" i="6"/>
  <c r="L467" i="6"/>
  <c r="X371" i="6" s="1" a="1"/>
  <c r="L939" i="6"/>
  <c r="O939" i="6"/>
  <c r="N939" i="6"/>
  <c r="M939" i="6"/>
  <c r="O559" i="6"/>
  <c r="N559" i="6"/>
  <c r="L559" i="6"/>
  <c r="M559" i="6"/>
  <c r="O623" i="6"/>
  <c r="N623" i="6"/>
  <c r="L623" i="6"/>
  <c r="M623" i="6"/>
  <c r="O658" i="6"/>
  <c r="N658" i="6"/>
  <c r="L658" i="6"/>
  <c r="M658" i="6"/>
  <c r="L714" i="6"/>
  <c r="N714" i="6"/>
  <c r="O714" i="6"/>
  <c r="M714" i="6"/>
  <c r="O778" i="6"/>
  <c r="N778" i="6"/>
  <c r="M778" i="6"/>
  <c r="L778" i="6"/>
  <c r="T623" i="6" s="1" a="1"/>
  <c r="L842" i="6"/>
  <c r="N842" i="6"/>
  <c r="O842" i="6"/>
  <c r="M842" i="6"/>
  <c r="L899" i="6"/>
  <c r="O899" i="6"/>
  <c r="N899" i="6"/>
  <c r="M899" i="6"/>
  <c r="O980" i="6"/>
  <c r="L980" i="6"/>
  <c r="N980" i="6"/>
  <c r="M980" i="6"/>
  <c r="O539" i="6"/>
  <c r="N539" i="6"/>
  <c r="M539" i="6"/>
  <c r="L539" i="6"/>
  <c r="U431" i="6" s="1" a="1"/>
  <c r="M593" i="6"/>
  <c r="O593" i="6"/>
  <c r="N593" i="6"/>
  <c r="L593" i="6"/>
  <c r="T475" i="6" s="1" a="1"/>
  <c r="O665" i="6"/>
  <c r="N665" i="6"/>
  <c r="M665" i="6"/>
  <c r="L665" i="6"/>
  <c r="V531" i="6" s="1" a="1"/>
  <c r="O721" i="6"/>
  <c r="N721" i="6"/>
  <c r="M721" i="6"/>
  <c r="L721" i="6"/>
  <c r="W575" i="6" s="1" a="1"/>
  <c r="O785" i="6"/>
  <c r="N785" i="6"/>
  <c r="M785" i="6"/>
  <c r="L785" i="6"/>
  <c r="V627" i="6" s="1" a="1"/>
  <c r="O849" i="6"/>
  <c r="N849" i="6"/>
  <c r="M849" i="6"/>
  <c r="L849" i="6"/>
  <c r="U679" i="6" s="1" a="1"/>
  <c r="O909" i="6"/>
  <c r="N909" i="6"/>
  <c r="M909" i="6"/>
  <c r="L909" i="6"/>
  <c r="U727" i="6" s="1" a="1"/>
  <c r="L1157" i="6"/>
  <c r="O1157" i="6"/>
  <c r="N1157" i="6"/>
  <c r="M1157" i="6"/>
  <c r="O536" i="6"/>
  <c r="M536" i="6"/>
  <c r="L536" i="6"/>
  <c r="N536" i="6"/>
  <c r="O596" i="6"/>
  <c r="L596" i="6"/>
  <c r="N596" i="6"/>
  <c r="M596" i="6"/>
  <c r="O651" i="6"/>
  <c r="N651" i="6"/>
  <c r="M651" i="6"/>
  <c r="L651" i="6"/>
  <c r="W519" i="6" s="1" a="1"/>
  <c r="M710" i="6"/>
  <c r="O710" i="6"/>
  <c r="L710" i="6"/>
  <c r="N710" i="6"/>
  <c r="M774" i="6"/>
  <c r="O774" i="6"/>
  <c r="L774" i="6"/>
  <c r="N774" i="6"/>
  <c r="M838" i="6"/>
  <c r="O838" i="6"/>
  <c r="L838" i="6"/>
  <c r="N838" i="6"/>
  <c r="M894" i="6"/>
  <c r="O894" i="6"/>
  <c r="L894" i="6"/>
  <c r="N894" i="6"/>
  <c r="O1007" i="6"/>
  <c r="N1007" i="6"/>
  <c r="L1007" i="6"/>
  <c r="M1007" i="6"/>
  <c r="O493" i="6"/>
  <c r="N493" i="6"/>
  <c r="L493" i="6"/>
  <c r="M493" i="6"/>
  <c r="O551" i="6"/>
  <c r="N551" i="6"/>
  <c r="L551" i="6"/>
  <c r="M551" i="6"/>
  <c r="M609" i="6"/>
  <c r="O609" i="6"/>
  <c r="N609" i="6"/>
  <c r="L609" i="6"/>
  <c r="U487" i="6" s="1" a="1"/>
  <c r="N705" i="6"/>
  <c r="M705" i="6"/>
  <c r="L705" i="6"/>
  <c r="O705" i="6"/>
  <c r="N769" i="6"/>
  <c r="M769" i="6"/>
  <c r="L769" i="6"/>
  <c r="O769" i="6"/>
  <c r="N833" i="6"/>
  <c r="M833" i="6"/>
  <c r="L833" i="6"/>
  <c r="O833" i="6"/>
  <c r="O925" i="6"/>
  <c r="N925" i="6"/>
  <c r="M925" i="6"/>
  <c r="L925" i="6"/>
  <c r="V739" i="6" s="1" a="1"/>
  <c r="M1051" i="6"/>
  <c r="O1051" i="6"/>
  <c r="N1051" i="6"/>
  <c r="L1051" i="6"/>
  <c r="W839" i="6" s="1" a="1"/>
  <c r="O523" i="6"/>
  <c r="M523" i="6"/>
  <c r="L523" i="6"/>
  <c r="N523" i="6"/>
  <c r="O579" i="6"/>
  <c r="M579" i="6"/>
  <c r="L579" i="6"/>
  <c r="N579" i="6"/>
  <c r="O643" i="6"/>
  <c r="M643" i="6"/>
  <c r="L643" i="6"/>
  <c r="N643" i="6"/>
  <c r="M694" i="6"/>
  <c r="O694" i="6"/>
  <c r="N694" i="6"/>
  <c r="L694" i="6"/>
  <c r="U555" i="6" s="1" a="1"/>
  <c r="M758" i="6"/>
  <c r="O758" i="6"/>
  <c r="N758" i="6"/>
  <c r="L758" i="6"/>
  <c r="T607" i="6" s="1" a="1"/>
  <c r="M822" i="6"/>
  <c r="O822" i="6"/>
  <c r="N822" i="6"/>
  <c r="L822" i="6"/>
  <c r="X655" i="6" s="1" a="1"/>
  <c r="O882" i="6"/>
  <c r="M882" i="6"/>
  <c r="N882" i="6"/>
  <c r="L882" i="6"/>
  <c r="X703" i="6" s="1" a="1"/>
  <c r="O946" i="6"/>
  <c r="M946" i="6"/>
  <c r="N946" i="6"/>
  <c r="L946" i="6"/>
  <c r="W755" i="6" s="1" a="1"/>
  <c r="M485" i="6"/>
  <c r="L485" i="6"/>
  <c r="O485" i="6"/>
  <c r="N485" i="6"/>
  <c r="O543" i="6"/>
  <c r="L543" i="6"/>
  <c r="N543" i="6"/>
  <c r="M543" i="6"/>
  <c r="O613" i="6"/>
  <c r="L613" i="6"/>
  <c r="N613" i="6"/>
  <c r="M613" i="6"/>
  <c r="N674" i="6"/>
  <c r="M674" i="6"/>
  <c r="L674" i="6"/>
  <c r="O674" i="6"/>
  <c r="L739" i="6"/>
  <c r="O739" i="6"/>
  <c r="M739" i="6"/>
  <c r="N739" i="6"/>
  <c r="L803" i="6"/>
  <c r="O803" i="6"/>
  <c r="M803" i="6"/>
  <c r="N803" i="6"/>
  <c r="O876" i="6"/>
  <c r="M876" i="6"/>
  <c r="N876" i="6"/>
  <c r="L876" i="6"/>
  <c r="W699" i="6" s="1" a="1"/>
  <c r="O941" i="6"/>
  <c r="N941" i="6"/>
  <c r="L941" i="6"/>
  <c r="M941" i="6"/>
  <c r="O1170" i="6"/>
  <c r="N1170" i="6"/>
  <c r="M1170" i="6"/>
  <c r="L1170" i="6"/>
  <c r="V935" i="6" s="1" a="1"/>
  <c r="O503" i="6"/>
  <c r="L503" i="6"/>
  <c r="N503" i="6"/>
  <c r="M503" i="6"/>
  <c r="O583" i="6"/>
  <c r="L583" i="6"/>
  <c r="N583" i="6"/>
  <c r="M583" i="6"/>
  <c r="O647" i="6"/>
  <c r="L647" i="6"/>
  <c r="N647" i="6"/>
  <c r="M647" i="6"/>
  <c r="O717" i="6"/>
  <c r="L717" i="6"/>
  <c r="N717" i="6"/>
  <c r="M717" i="6"/>
  <c r="O781" i="6"/>
  <c r="L781" i="6"/>
  <c r="N781" i="6"/>
  <c r="M781" i="6"/>
  <c r="O845" i="6"/>
  <c r="L845" i="6"/>
  <c r="N845" i="6"/>
  <c r="M845" i="6"/>
  <c r="O905" i="6"/>
  <c r="N905" i="6"/>
  <c r="L905" i="6"/>
  <c r="M905" i="6"/>
  <c r="M958" i="6"/>
  <c r="O958" i="6"/>
  <c r="L958" i="6"/>
  <c r="N958" i="6"/>
  <c r="O1023" i="6"/>
  <c r="N1023" i="6"/>
  <c r="L1023" i="6"/>
  <c r="M1023" i="6"/>
  <c r="O1087" i="6"/>
  <c r="N1087" i="6"/>
  <c r="L1087" i="6"/>
  <c r="M1087" i="6"/>
  <c r="L1137" i="6"/>
  <c r="N1137" i="6"/>
  <c r="O1137" i="6"/>
  <c r="M1137" i="6"/>
  <c r="L1192" i="6"/>
  <c r="N1192" i="6"/>
  <c r="M1192" i="6"/>
  <c r="O1192" i="6"/>
  <c r="L1256" i="6"/>
  <c r="N1256" i="6"/>
  <c r="M1256" i="6"/>
  <c r="O1256" i="6"/>
  <c r="L1312" i="6"/>
  <c r="N1312" i="6"/>
  <c r="M1312" i="6"/>
  <c r="O1312" i="6"/>
  <c r="L1376" i="6"/>
  <c r="N1376" i="6"/>
  <c r="M1376" i="6"/>
  <c r="O1376" i="6"/>
  <c r="L1512" i="6"/>
  <c r="N1512" i="6"/>
  <c r="O1512" i="6"/>
  <c r="M1512" i="6"/>
  <c r="O1021" i="6"/>
  <c r="N1021" i="6"/>
  <c r="M1021" i="6"/>
  <c r="L1021" i="6"/>
  <c r="W815" i="6" s="1" a="1"/>
  <c r="O1085" i="6"/>
  <c r="N1085" i="6"/>
  <c r="M1085" i="6"/>
  <c r="L1085" i="6"/>
  <c r="V867" i="6" s="1" a="1"/>
  <c r="M1143" i="6"/>
  <c r="O1143" i="6"/>
  <c r="N1143" i="6"/>
  <c r="L1143" i="6"/>
  <c r="T915" i="6" s="1" a="1"/>
  <c r="O1193" i="6"/>
  <c r="N1193" i="6"/>
  <c r="M1193" i="6"/>
  <c r="L1193" i="6"/>
  <c r="T955" i="6" s="1" a="1"/>
  <c r="O1257" i="6"/>
  <c r="N1257" i="6"/>
  <c r="M1257" i="6"/>
  <c r="L1257" i="6"/>
  <c r="X1003" i="6" s="1" a="1"/>
  <c r="O1313" i="6"/>
  <c r="M1313" i="6"/>
  <c r="L1313" i="6"/>
  <c r="N1313" i="6"/>
  <c r="O1377" i="6"/>
  <c r="M1377" i="6"/>
  <c r="L1377" i="6"/>
  <c r="N1377" i="6"/>
  <c r="O957" i="6"/>
  <c r="N957" i="6"/>
  <c r="M957" i="6"/>
  <c r="L957" i="6"/>
  <c r="X763" i="6" s="1" a="1"/>
  <c r="N1024" i="6"/>
  <c r="O1024" i="6"/>
  <c r="M1024" i="6"/>
  <c r="L1024" i="6"/>
  <c r="U819" i="6" s="1" a="1"/>
  <c r="N1088" i="6"/>
  <c r="O1088" i="6"/>
  <c r="M1088" i="6"/>
  <c r="L1088" i="6"/>
  <c r="T871" i="6" s="1" a="1"/>
  <c r="N1166" i="6"/>
  <c r="M1166" i="6"/>
  <c r="L1166" i="6"/>
  <c r="O1166" i="6"/>
  <c r="N1230" i="6"/>
  <c r="M1230" i="6"/>
  <c r="L1230" i="6"/>
  <c r="O1230" i="6"/>
  <c r="N1294" i="6"/>
  <c r="M1294" i="6"/>
  <c r="L1294" i="6"/>
  <c r="O1294" i="6"/>
  <c r="N1358" i="6"/>
  <c r="M1358" i="6"/>
  <c r="L1358" i="6"/>
  <c r="O1358" i="6"/>
  <c r="N1567" i="6"/>
  <c r="M1567" i="6"/>
  <c r="L1567" i="6"/>
  <c r="O1567" i="6"/>
  <c r="N984" i="6"/>
  <c r="O984" i="6"/>
  <c r="M984" i="6"/>
  <c r="L984" i="6"/>
  <c r="U787" i="6" s="1" a="1"/>
  <c r="N1016" i="6"/>
  <c r="O1016" i="6"/>
  <c r="M1016" i="6"/>
  <c r="L1016" i="6"/>
  <c r="W811" i="6" s="1" a="1"/>
  <c r="N1080" i="6"/>
  <c r="O1080" i="6"/>
  <c r="M1080" i="6"/>
  <c r="L1080" i="6"/>
  <c r="V863" i="6" s="1" a="1"/>
  <c r="O1132" i="6"/>
  <c r="L1132" i="6"/>
  <c r="M1132" i="6"/>
  <c r="N1132" i="6"/>
  <c r="N1179" i="6"/>
  <c r="O1179" i="6"/>
  <c r="M1179" i="6"/>
  <c r="L1179" i="6"/>
  <c r="U943" i="6" s="1" a="1"/>
  <c r="N1243" i="6"/>
  <c r="O1243" i="6"/>
  <c r="M1243" i="6"/>
  <c r="L1243" i="6"/>
  <c r="T995" i="6" s="1" a="1"/>
  <c r="O1319" i="6"/>
  <c r="N1319" i="6"/>
  <c r="M1319" i="6"/>
  <c r="L1319" i="6"/>
  <c r="U1055" i="6" s="1" a="1"/>
  <c r="M1383" i="6"/>
  <c r="L1383" i="6"/>
  <c r="O1383" i="6"/>
  <c r="N1383" i="6"/>
  <c r="M1773" i="6"/>
  <c r="O1773" i="6"/>
  <c r="L1773" i="6"/>
  <c r="N1773" i="6"/>
  <c r="M1003" i="6"/>
  <c r="L1003" i="6"/>
  <c r="N1003" i="6"/>
  <c r="O1003" i="6"/>
  <c r="N1072" i="6"/>
  <c r="O1072" i="6"/>
  <c r="M1072" i="6"/>
  <c r="L1072" i="6"/>
  <c r="X855" i="6" s="1" a="1"/>
  <c r="M1154" i="6"/>
  <c r="L1154" i="6"/>
  <c r="N1154" i="6"/>
  <c r="O1154" i="6"/>
  <c r="M1218" i="6"/>
  <c r="L1218" i="6"/>
  <c r="N1218" i="6"/>
  <c r="O1218" i="6"/>
  <c r="M1282" i="6"/>
  <c r="L1282" i="6"/>
  <c r="N1282" i="6"/>
  <c r="O1282" i="6"/>
  <c r="M1330" i="6"/>
  <c r="L1330" i="6"/>
  <c r="N1330" i="6"/>
  <c r="O1330" i="6"/>
  <c r="N1396" i="6"/>
  <c r="L1396" i="6"/>
  <c r="O1396" i="6"/>
  <c r="M1396" i="6"/>
  <c r="O1695" i="6"/>
  <c r="N1695" i="6"/>
  <c r="M1695" i="6"/>
  <c r="L1695" i="6"/>
  <c r="V1355" i="6" s="1" a="1"/>
  <c r="O1044" i="6"/>
  <c r="L1044" i="6"/>
  <c r="N1044" i="6"/>
  <c r="M1044" i="6"/>
  <c r="N1107" i="6"/>
  <c r="L1107" i="6"/>
  <c r="M1107" i="6"/>
  <c r="O1107" i="6"/>
  <c r="N1156" i="6"/>
  <c r="L1156" i="6"/>
  <c r="O1156" i="6"/>
  <c r="M1156" i="6"/>
  <c r="N1220" i="6"/>
  <c r="L1220" i="6"/>
  <c r="O1220" i="6"/>
  <c r="M1220" i="6"/>
  <c r="N1284" i="6"/>
  <c r="L1284" i="6"/>
  <c r="O1284" i="6"/>
  <c r="M1284" i="6"/>
  <c r="N1350" i="6"/>
  <c r="M1350" i="6"/>
  <c r="L1350" i="6"/>
  <c r="O1350" i="6"/>
  <c r="O1671" i="6"/>
  <c r="N1671" i="6"/>
  <c r="M1671" i="6"/>
  <c r="L1671" i="6"/>
  <c r="W1335" i="6" s="1" a="1"/>
  <c r="M982" i="6"/>
  <c r="O982" i="6"/>
  <c r="N982" i="6"/>
  <c r="L982" i="6"/>
  <c r="X783" i="6" s="1" a="1"/>
  <c r="M1014" i="6"/>
  <c r="O1014" i="6"/>
  <c r="N1014" i="6"/>
  <c r="L1014" i="6"/>
  <c r="U811" i="6" s="1" a="1"/>
  <c r="M1078" i="6"/>
  <c r="O1078" i="6"/>
  <c r="N1078" i="6"/>
  <c r="L1078" i="6"/>
  <c r="T863" i="6" s="1" a="1"/>
  <c r="L1165" i="6"/>
  <c r="O1165" i="6"/>
  <c r="M1165" i="6"/>
  <c r="N1165" i="6"/>
  <c r="L1229" i="6"/>
  <c r="O1229" i="6"/>
  <c r="M1229" i="6"/>
  <c r="N1229" i="6"/>
  <c r="L1293" i="6"/>
  <c r="O1293" i="6"/>
  <c r="M1293" i="6"/>
  <c r="N1293" i="6"/>
  <c r="O1346" i="6"/>
  <c r="N1346" i="6"/>
  <c r="L1346" i="6"/>
  <c r="M1346" i="6"/>
  <c r="M1701" i="6"/>
  <c r="O1701" i="6"/>
  <c r="N1701" i="6"/>
  <c r="L1701" i="6"/>
  <c r="W1359" i="6" s="1" a="1"/>
  <c r="O1431" i="6"/>
  <c r="N1431" i="6"/>
  <c r="M1431" i="6"/>
  <c r="L1431" i="6"/>
  <c r="W1143" i="6" s="1" a="1"/>
  <c r="O1521" i="6"/>
  <c r="L1521" i="6"/>
  <c r="N1521" i="6"/>
  <c r="M1521" i="6"/>
  <c r="O1593" i="6"/>
  <c r="L1593" i="6"/>
  <c r="M1593" i="6"/>
  <c r="N1593" i="6"/>
  <c r="O1660" i="6"/>
  <c r="M1660" i="6"/>
  <c r="L1660" i="6"/>
  <c r="N1660" i="6"/>
  <c r="O1724" i="6"/>
  <c r="M1724" i="6"/>
  <c r="L1724" i="6"/>
  <c r="N1724" i="6"/>
  <c r="N1776" i="6"/>
  <c r="O1776" i="6"/>
  <c r="L1776" i="6"/>
  <c r="M1776" i="6"/>
  <c r="L1831" i="6"/>
  <c r="O1831" i="6"/>
  <c r="N1831" i="6"/>
  <c r="M1831" i="6"/>
  <c r="L2281" i="6"/>
  <c r="O2281" i="6"/>
  <c r="N2281" i="6"/>
  <c r="M2281" i="6"/>
  <c r="O1442" i="6"/>
  <c r="N1442" i="6"/>
  <c r="M1442" i="6"/>
  <c r="L1442" i="6"/>
  <c r="X1151" i="6" s="1" a="1"/>
  <c r="N1500" i="6"/>
  <c r="O1500" i="6"/>
  <c r="M1500" i="6"/>
  <c r="L1500" i="6"/>
  <c r="V1199" i="6" s="1" a="1"/>
  <c r="O1577" i="6"/>
  <c r="L1577" i="6"/>
  <c r="M1577" i="6"/>
  <c r="N1577" i="6"/>
  <c r="O1654" i="6"/>
  <c r="M1654" i="6"/>
  <c r="L1654" i="6"/>
  <c r="N1654" i="6"/>
  <c r="O1756" i="6"/>
  <c r="M1756" i="6"/>
  <c r="L1756" i="6"/>
  <c r="N1756" i="6"/>
  <c r="N1856" i="6"/>
  <c r="O1856" i="6"/>
  <c r="L1856" i="6"/>
  <c r="M1856" i="6"/>
  <c r="O2609" i="6"/>
  <c r="M2609" i="6"/>
  <c r="L2609" i="6"/>
  <c r="N2609" i="6"/>
  <c r="N1461" i="6"/>
  <c r="O1461" i="6"/>
  <c r="M1461" i="6"/>
  <c r="L1461" i="6"/>
  <c r="W1167" i="6" s="1" a="1"/>
  <c r="O1546" i="6"/>
  <c r="N1546" i="6"/>
  <c r="M1546" i="6"/>
  <c r="L1546" i="6"/>
  <c r="W1235" i="6" s="1" a="1"/>
  <c r="L1616" i="6"/>
  <c r="N1616" i="6"/>
  <c r="M1616" i="6"/>
  <c r="O1616" i="6"/>
  <c r="O1644" i="6"/>
  <c r="M1644" i="6"/>
  <c r="L1644" i="6"/>
  <c r="N1644" i="6"/>
  <c r="O1702" i="6"/>
  <c r="L1702" i="6"/>
  <c r="N1702" i="6"/>
  <c r="M1702" i="6"/>
  <c r="M1749" i="6"/>
  <c r="O1749" i="6"/>
  <c r="N1749" i="6"/>
  <c r="L1749" i="6"/>
  <c r="U1399" i="6" s="1" a="1"/>
  <c r="O1817" i="6"/>
  <c r="N1817" i="6"/>
  <c r="M1817" i="6"/>
  <c r="L1817" i="6"/>
  <c r="X1451" i="6" s="1" a="1"/>
  <c r="O2230" i="6"/>
  <c r="N2230" i="6"/>
  <c r="M2230" i="6"/>
  <c r="L2230" i="6"/>
  <c r="V1783" i="6" s="1" a="1"/>
  <c r="M1415" i="6"/>
  <c r="L1415" i="6"/>
  <c r="O1415" i="6"/>
  <c r="N1415" i="6"/>
  <c r="O1489" i="6"/>
  <c r="M1489" i="6"/>
  <c r="L1489" i="6"/>
  <c r="N1489" i="6"/>
  <c r="N1533" i="6"/>
  <c r="O1533" i="6"/>
  <c r="M1533" i="6"/>
  <c r="L1533" i="6"/>
  <c r="T1227" i="6" s="1" a="1"/>
  <c r="M1611" i="6"/>
  <c r="O1611" i="6"/>
  <c r="L1611" i="6"/>
  <c r="N1611" i="6"/>
  <c r="O1675" i="6"/>
  <c r="M1675" i="6"/>
  <c r="N1675" i="6"/>
  <c r="L1675" i="6"/>
  <c r="V1339" i="6" s="1" a="1"/>
  <c r="O1739" i="6"/>
  <c r="M1739" i="6"/>
  <c r="N1739" i="6"/>
  <c r="L1739" i="6"/>
  <c r="U1391" i="6" s="1" a="1"/>
  <c r="M1785" i="6"/>
  <c r="L1785" i="6"/>
  <c r="O1785" i="6"/>
  <c r="N1785" i="6"/>
  <c r="L1850" i="6"/>
  <c r="O1850" i="6"/>
  <c r="N1850" i="6"/>
  <c r="M1850" i="6"/>
  <c r="M1402" i="6"/>
  <c r="N1402" i="6"/>
  <c r="O1402" i="6"/>
  <c r="L1402" i="6"/>
  <c r="X1119" i="6" s="1" a="1"/>
  <c r="N1453" i="6"/>
  <c r="O1453" i="6"/>
  <c r="M1453" i="6"/>
  <c r="L1453" i="6"/>
  <c r="T1163" i="6" s="1" a="1"/>
  <c r="M1538" i="6"/>
  <c r="L1538" i="6"/>
  <c r="N1538" i="6"/>
  <c r="O1538" i="6"/>
  <c r="L1600" i="6"/>
  <c r="N1600" i="6"/>
  <c r="M1600" i="6"/>
  <c r="O1600" i="6"/>
  <c r="L1666" i="6"/>
  <c r="N1666" i="6"/>
  <c r="M1666" i="6"/>
  <c r="O1666" i="6"/>
  <c r="L1754" i="6"/>
  <c r="N1754" i="6"/>
  <c r="M1754" i="6"/>
  <c r="O1754" i="6"/>
  <c r="O1803" i="6"/>
  <c r="M1803" i="6"/>
  <c r="N1803" i="6"/>
  <c r="L1803" i="6"/>
  <c r="T1443" i="6" s="1" a="1"/>
  <c r="O1963" i="6"/>
  <c r="M1963" i="6"/>
  <c r="N1963" i="6"/>
  <c r="L1963" i="6"/>
  <c r="T1571" i="6" s="1" a="1"/>
  <c r="O1439" i="6"/>
  <c r="M1439" i="6"/>
  <c r="N1439" i="6"/>
  <c r="L1439" i="6"/>
  <c r="U1151" i="6" s="1" a="1"/>
  <c r="L1520" i="6"/>
  <c r="N1520" i="6"/>
  <c r="O1520" i="6"/>
  <c r="M1520" i="6"/>
  <c r="O1583" i="6"/>
  <c r="N1583" i="6"/>
  <c r="M1583" i="6"/>
  <c r="L1583" i="6"/>
  <c r="T1267" i="6" s="1" a="1"/>
  <c r="L1626" i="6"/>
  <c r="O1626" i="6"/>
  <c r="M1626" i="6"/>
  <c r="N1626" i="6"/>
  <c r="O1663" i="6"/>
  <c r="M1663" i="6"/>
  <c r="N1663" i="6"/>
  <c r="L1663" i="6"/>
  <c r="T1331" i="6" s="1" a="1"/>
  <c r="M1717" i="6"/>
  <c r="O1717" i="6"/>
  <c r="N1717" i="6"/>
  <c r="L1717" i="6"/>
  <c r="X1371" i="6" s="1" a="1"/>
  <c r="O1772" i="6"/>
  <c r="L1772" i="6"/>
  <c r="M1772" i="6"/>
  <c r="N1772" i="6"/>
  <c r="O1846" i="6"/>
  <c r="M1846" i="6"/>
  <c r="L1846" i="6"/>
  <c r="N1846" i="6"/>
  <c r="O2104" i="6"/>
  <c r="M2104" i="6"/>
  <c r="L2104" i="6"/>
  <c r="N2104" i="6"/>
  <c r="O1417" i="6"/>
  <c r="M1417" i="6"/>
  <c r="L1417" i="6"/>
  <c r="N1417" i="6"/>
  <c r="N1475" i="6"/>
  <c r="O1475" i="6"/>
  <c r="L1475" i="6"/>
  <c r="M1475" i="6"/>
  <c r="O1530" i="6"/>
  <c r="N1530" i="6"/>
  <c r="L1530" i="6"/>
  <c r="M1530" i="6"/>
  <c r="L1584" i="6"/>
  <c r="N1584" i="6"/>
  <c r="O1584" i="6"/>
  <c r="M1584" i="6"/>
  <c r="O1673" i="6"/>
  <c r="N1673" i="6"/>
  <c r="M1673" i="6"/>
  <c r="L1673" i="6"/>
  <c r="T1339" i="6" s="1" a="1"/>
  <c r="O1747" i="6"/>
  <c r="L1747" i="6"/>
  <c r="N1747" i="6"/>
  <c r="M1747" i="6"/>
  <c r="O1841" i="6"/>
  <c r="N1841" i="6"/>
  <c r="L1841" i="6"/>
  <c r="M1841" i="6"/>
  <c r="N2539" i="6"/>
  <c r="O2539" i="6"/>
  <c r="L2539" i="6"/>
  <c r="M2539" i="6"/>
  <c r="O1915" i="6"/>
  <c r="M1915" i="6"/>
  <c r="L1915" i="6"/>
  <c r="N1915" i="6"/>
  <c r="O1966" i="6"/>
  <c r="L1966" i="6"/>
  <c r="N1966" i="6"/>
  <c r="M1966" i="6"/>
  <c r="O2031" i="6"/>
  <c r="N2031" i="6"/>
  <c r="M2031" i="6"/>
  <c r="L2031" i="6"/>
  <c r="W1623" i="6" s="1" a="1"/>
  <c r="N2101" i="6"/>
  <c r="M2101" i="6"/>
  <c r="L2101" i="6"/>
  <c r="O2101" i="6"/>
  <c r="O2176" i="6"/>
  <c r="N2176" i="6"/>
  <c r="M2176" i="6"/>
  <c r="L2176" i="6"/>
  <c r="W1739" i="6" s="1" a="1"/>
  <c r="O2220" i="6"/>
  <c r="N2220" i="6"/>
  <c r="M2220" i="6"/>
  <c r="L2220" i="6"/>
  <c r="V1775" i="6" s="1" a="1"/>
  <c r="M2372" i="6"/>
  <c r="O2372" i="6"/>
  <c r="N2372" i="6"/>
  <c r="L2372" i="6"/>
  <c r="X1895" i="6" s="1" a="1"/>
  <c r="O1911" i="6"/>
  <c r="N1911" i="6"/>
  <c r="M1911" i="6"/>
  <c r="L1911" i="6"/>
  <c r="W1527" i="6" s="1" a="1"/>
  <c r="O1987" i="6"/>
  <c r="M1987" i="6"/>
  <c r="L1987" i="6"/>
  <c r="N1987" i="6"/>
  <c r="O2051" i="6"/>
  <c r="M2051" i="6"/>
  <c r="L2051" i="6"/>
  <c r="N2051" i="6"/>
  <c r="M2122" i="6"/>
  <c r="N2122" i="6"/>
  <c r="L2122" i="6"/>
  <c r="O2122" i="6"/>
  <c r="M2194" i="6"/>
  <c r="N2194" i="6"/>
  <c r="L2194" i="6"/>
  <c r="O2194" i="6"/>
  <c r="O2270" i="6"/>
  <c r="M2270" i="6"/>
  <c r="L2270" i="6"/>
  <c r="N2270" i="6"/>
  <c r="O2518" i="6"/>
  <c r="N2518" i="6"/>
  <c r="M2518" i="6"/>
  <c r="L2518" i="6"/>
  <c r="T2015" i="6" s="1" a="1"/>
  <c r="O1908" i="6"/>
  <c r="M1908" i="6"/>
  <c r="L1908" i="6"/>
  <c r="N1908" i="6"/>
  <c r="O1982" i="6"/>
  <c r="N1982" i="6"/>
  <c r="M1982" i="6"/>
  <c r="L1982" i="6"/>
  <c r="X1583" i="6" s="1" a="1"/>
  <c r="O2046" i="6"/>
  <c r="N2046" i="6"/>
  <c r="M2046" i="6"/>
  <c r="L2046" i="6"/>
  <c r="W1635" i="6" s="1" a="1"/>
  <c r="O2109" i="6"/>
  <c r="M2109" i="6"/>
  <c r="L2109" i="6"/>
  <c r="N2109" i="6"/>
  <c r="M2163" i="6"/>
  <c r="L2163" i="6"/>
  <c r="O2163" i="6"/>
  <c r="N2163" i="6"/>
  <c r="O2237" i="6"/>
  <c r="M2237" i="6"/>
  <c r="N2237" i="6"/>
  <c r="L2237" i="6"/>
  <c r="X1787" i="6" s="1" a="1"/>
  <c r="O2322" i="6"/>
  <c r="N2322" i="6"/>
  <c r="M2322" i="6"/>
  <c r="L2322" i="6"/>
  <c r="X1855" i="6" s="1" a="1"/>
  <c r="L1842" i="6"/>
  <c r="O1842" i="6"/>
  <c r="M1842" i="6"/>
  <c r="N1842" i="6"/>
  <c r="O1899" i="6"/>
  <c r="N1899" i="6"/>
  <c r="M1899" i="6"/>
  <c r="L1899" i="6"/>
  <c r="U1519" i="6" s="1" a="1"/>
  <c r="O1950" i="6"/>
  <c r="N1950" i="6"/>
  <c r="M1950" i="6"/>
  <c r="L1950" i="6"/>
  <c r="V1559" i="6" s="1" a="1"/>
  <c r="N2015" i="6"/>
  <c r="M2015" i="6"/>
  <c r="L2015" i="6"/>
  <c r="O2015" i="6"/>
  <c r="N2080" i="6"/>
  <c r="M2080" i="6"/>
  <c r="L2080" i="6"/>
  <c r="O2080" i="6"/>
  <c r="N2150" i="6"/>
  <c r="M2150" i="6"/>
  <c r="L2150" i="6"/>
  <c r="O2150" i="6"/>
  <c r="L2201" i="6"/>
  <c r="O2201" i="6"/>
  <c r="N2201" i="6"/>
  <c r="M2201" i="6"/>
  <c r="M2258" i="6"/>
  <c r="N2258" i="6"/>
  <c r="L2258" i="6"/>
  <c r="O2258" i="6"/>
  <c r="O1867" i="6"/>
  <c r="N1867" i="6"/>
  <c r="M1867" i="6"/>
  <c r="L1867" i="6"/>
  <c r="X1491" i="6" s="1" a="1"/>
  <c r="O1923" i="6"/>
  <c r="N1923" i="6"/>
  <c r="M1923" i="6"/>
  <c r="L1923" i="6"/>
  <c r="T1539" i="6" s="1" a="1"/>
  <c r="O1980" i="6"/>
  <c r="M1980" i="6"/>
  <c r="L1980" i="6"/>
  <c r="N1980" i="6"/>
  <c r="O2044" i="6"/>
  <c r="M2044" i="6"/>
  <c r="L2044" i="6"/>
  <c r="N2044" i="6"/>
  <c r="M2123" i="6"/>
  <c r="L2123" i="6"/>
  <c r="O2123" i="6"/>
  <c r="N2123" i="6"/>
  <c r="L2175" i="6"/>
  <c r="O2175" i="6"/>
  <c r="M2175" i="6"/>
  <c r="N2175" i="6"/>
  <c r="O2278" i="6"/>
  <c r="N2278" i="6"/>
  <c r="M2278" i="6"/>
  <c r="L2278" i="6"/>
  <c r="T1823" i="6" s="1" a="1"/>
  <c r="O2528" i="6"/>
  <c r="N2528" i="6"/>
  <c r="M2528" i="6"/>
  <c r="L2528" i="6"/>
  <c r="T2023" i="6" s="1" a="1"/>
  <c r="L1895" i="6"/>
  <c r="O1895" i="6"/>
  <c r="M1895" i="6"/>
  <c r="N1895" i="6"/>
  <c r="O1971" i="6"/>
  <c r="L1971" i="6"/>
  <c r="N1971" i="6"/>
  <c r="M1971" i="6"/>
  <c r="O2035" i="6"/>
  <c r="L2035" i="6"/>
  <c r="N2035" i="6"/>
  <c r="M2035" i="6"/>
  <c r="O2092" i="6"/>
  <c r="L2092" i="6"/>
  <c r="M2092" i="6"/>
  <c r="N2092" i="6"/>
  <c r="O2136" i="6"/>
  <c r="N2136" i="6"/>
  <c r="L2136" i="6"/>
  <c r="M2136" i="6"/>
  <c r="L2207" i="6"/>
  <c r="M2207" i="6"/>
  <c r="O2207" i="6"/>
  <c r="N2207" i="6"/>
  <c r="O2272" i="6"/>
  <c r="L2272" i="6"/>
  <c r="N2272" i="6"/>
  <c r="M2272" i="6"/>
  <c r="O2657" i="6"/>
  <c r="M2657" i="6"/>
  <c r="L2657" i="6"/>
  <c r="N2657" i="6"/>
  <c r="N1880" i="6"/>
  <c r="O1880" i="6"/>
  <c r="L1880" i="6"/>
  <c r="M1880" i="6"/>
  <c r="O1942" i="6"/>
  <c r="M1942" i="6"/>
  <c r="L1942" i="6"/>
  <c r="N1942" i="6"/>
  <c r="N2009" i="6"/>
  <c r="M2009" i="6"/>
  <c r="O2009" i="6"/>
  <c r="L2009" i="6"/>
  <c r="U1607" i="6" s="1" a="1"/>
  <c r="O2079" i="6"/>
  <c r="N2079" i="6"/>
  <c r="L2079" i="6"/>
  <c r="M2079" i="6"/>
  <c r="N2128" i="6"/>
  <c r="M2128" i="6"/>
  <c r="O2128" i="6"/>
  <c r="L2128" i="6"/>
  <c r="T1703" i="6" s="1" a="1"/>
  <c r="O2184" i="6"/>
  <c r="N2184" i="6"/>
  <c r="L2184" i="6"/>
  <c r="M2184" i="6"/>
  <c r="O2246" i="6"/>
  <c r="N2246" i="6"/>
  <c r="L2246" i="6"/>
  <c r="M2246" i="6"/>
  <c r="O2604" i="6"/>
  <c r="N2604" i="6"/>
  <c r="M2604" i="6"/>
  <c r="L2604" i="6"/>
  <c r="U2083" i="6" s="1" a="1"/>
  <c r="O2371" i="6"/>
  <c r="N2371" i="6"/>
  <c r="M2371" i="6"/>
  <c r="L2371" i="6"/>
  <c r="W1895" i="6" s="1" a="1"/>
  <c r="O2430" i="6"/>
  <c r="N2430" i="6"/>
  <c r="M2430" i="6"/>
  <c r="L2430" i="6"/>
  <c r="V1943" i="6" s="1" a="1"/>
  <c r="O2481" i="6"/>
  <c r="N2481" i="6"/>
  <c r="M2481" i="6"/>
  <c r="L2481" i="6"/>
  <c r="W1983" i="6" s="1" a="1"/>
  <c r="O2516" i="6"/>
  <c r="N2516" i="6"/>
  <c r="M2516" i="6"/>
  <c r="L2516" i="6"/>
  <c r="W2011" i="6" s="1" a="1"/>
  <c r="O2582" i="6"/>
  <c r="N2582" i="6"/>
  <c r="M2582" i="6"/>
  <c r="L2582" i="6"/>
  <c r="X2063" i="6" s="1" a="1"/>
  <c r="O2664" i="6"/>
  <c r="M2664" i="6"/>
  <c r="L2664" i="6"/>
  <c r="N2664" i="6"/>
  <c r="M2963" i="6"/>
  <c r="O2963" i="6"/>
  <c r="N2963" i="6"/>
  <c r="L2963" i="6"/>
  <c r="T2371" i="6" s="1" a="1"/>
  <c r="O2358" i="6"/>
  <c r="N2358" i="6"/>
  <c r="M2358" i="6"/>
  <c r="L2358" i="6"/>
  <c r="T1887" i="6" s="1" a="1"/>
  <c r="N2407" i="6"/>
  <c r="O2407" i="6"/>
  <c r="M2407" i="6"/>
  <c r="L2407" i="6"/>
  <c r="X1923" i="6" s="1" a="1"/>
  <c r="N2469" i="6"/>
  <c r="O2469" i="6"/>
  <c r="M2469" i="6"/>
  <c r="L2469" i="6"/>
  <c r="U1975" i="6" s="1" a="1"/>
  <c r="N2531" i="6"/>
  <c r="O2531" i="6"/>
  <c r="M2531" i="6"/>
  <c r="L2531" i="6"/>
  <c r="W2023" i="6" s="1" a="1"/>
  <c r="O2606" i="6"/>
  <c r="N2606" i="6"/>
  <c r="M2606" i="6"/>
  <c r="L2606" i="6"/>
  <c r="W2083" i="6" s="1" a="1"/>
  <c r="O2945" i="6"/>
  <c r="M2945" i="6"/>
  <c r="N2945" i="6"/>
  <c r="L2945" i="6"/>
  <c r="V2355" i="6" s="1" a="1"/>
  <c r="O2317" i="6"/>
  <c r="L2317" i="6"/>
  <c r="M2317" i="6"/>
  <c r="N2317" i="6"/>
  <c r="N2393" i="6"/>
  <c r="O2393" i="6"/>
  <c r="M2393" i="6"/>
  <c r="L2393" i="6"/>
  <c r="T1915" i="6" s="1" a="1"/>
  <c r="M2467" i="6"/>
  <c r="L2467" i="6"/>
  <c r="O2467" i="6"/>
  <c r="N2467" i="6"/>
  <c r="O2520" i="6"/>
  <c r="N2520" i="6"/>
  <c r="M2520" i="6"/>
  <c r="L2520" i="6"/>
  <c r="V2015" i="6" s="1" a="1"/>
  <c r="O2592" i="6"/>
  <c r="M2592" i="6"/>
  <c r="L2592" i="6"/>
  <c r="N2592" i="6"/>
  <c r="M2642" i="6"/>
  <c r="O2642" i="6"/>
  <c r="N2642" i="6"/>
  <c r="L2642" i="6"/>
  <c r="X2111" i="6" s="1" a="1"/>
  <c r="O2858" i="6"/>
  <c r="N2858" i="6"/>
  <c r="M2858" i="6"/>
  <c r="L2858" i="6"/>
  <c r="T2287" i="6" s="1" a="1"/>
  <c r="M2282" i="6"/>
  <c r="N2282" i="6"/>
  <c r="L2282" i="6"/>
  <c r="O2282" i="6"/>
  <c r="O2350" i="6"/>
  <c r="N2350" i="6"/>
  <c r="M2350" i="6"/>
  <c r="L2350" i="6"/>
  <c r="V1879" i="6" s="1" a="1"/>
  <c r="N2399" i="6"/>
  <c r="O2399" i="6"/>
  <c r="M2399" i="6"/>
  <c r="L2399" i="6"/>
  <c r="U1919" i="6" s="1" a="1"/>
  <c r="O2449" i="6"/>
  <c r="M2449" i="6"/>
  <c r="L2449" i="6"/>
  <c r="N2449" i="6"/>
  <c r="N2532" i="6"/>
  <c r="M2532" i="6"/>
  <c r="L2532" i="6"/>
  <c r="O2532" i="6"/>
  <c r="O2587" i="6"/>
  <c r="N2587" i="6"/>
  <c r="L2587" i="6"/>
  <c r="M2587" i="6"/>
  <c r="O2654" i="6"/>
  <c r="N2654" i="6"/>
  <c r="L2654" i="6"/>
  <c r="M2654" i="6"/>
  <c r="N2974" i="6"/>
  <c r="O2974" i="6"/>
  <c r="M2974" i="6"/>
  <c r="L2974" i="6"/>
  <c r="U2379" i="6" s="1" a="1"/>
  <c r="M2324" i="6"/>
  <c r="N2324" i="6"/>
  <c r="L2324" i="6"/>
  <c r="O2324" i="6"/>
  <c r="N2417" i="6"/>
  <c r="O2417" i="6"/>
  <c r="M2417" i="6"/>
  <c r="L2417" i="6"/>
  <c r="X1931" i="6" s="1" a="1"/>
  <c r="M2468" i="6"/>
  <c r="L2468" i="6"/>
  <c r="N2468" i="6"/>
  <c r="O2468" i="6"/>
  <c r="O2534" i="6"/>
  <c r="N2534" i="6"/>
  <c r="M2534" i="6"/>
  <c r="L2534" i="6"/>
  <c r="U2027" i="6" s="1" a="1"/>
  <c r="O2593" i="6"/>
  <c r="M2593" i="6"/>
  <c r="L2593" i="6"/>
  <c r="N2593" i="6"/>
  <c r="L2663" i="6"/>
  <c r="O2663" i="6"/>
  <c r="N2663" i="6"/>
  <c r="M2663" i="6"/>
  <c r="O3002" i="6"/>
  <c r="M3002" i="6"/>
  <c r="L3002" i="6"/>
  <c r="N3002" i="6"/>
  <c r="L2313" i="6"/>
  <c r="M2313" i="6"/>
  <c r="O2313" i="6"/>
  <c r="N2313" i="6"/>
  <c r="O2362" i="6"/>
  <c r="L2362" i="6"/>
  <c r="M2362" i="6"/>
  <c r="N2362" i="6"/>
  <c r="M2411" i="6"/>
  <c r="L2411" i="6"/>
  <c r="N2411" i="6"/>
  <c r="O2411" i="6"/>
  <c r="O2488" i="6"/>
  <c r="N2488" i="6"/>
  <c r="M2488" i="6"/>
  <c r="L2488" i="6"/>
  <c r="T1991" i="6" s="1" a="1"/>
  <c r="O2547" i="6"/>
  <c r="L2547" i="6"/>
  <c r="N2547" i="6"/>
  <c r="M2547" i="6"/>
  <c r="O2611" i="6"/>
  <c r="L2611" i="6"/>
  <c r="N2611" i="6"/>
  <c r="M2611" i="6"/>
  <c r="N2820" i="6"/>
  <c r="M2820" i="6"/>
  <c r="O2820" i="6"/>
  <c r="L2820" i="6"/>
  <c r="V2255" i="6" s="1" a="1"/>
  <c r="O2280" i="6"/>
  <c r="L2280" i="6"/>
  <c r="N2280" i="6"/>
  <c r="M2280" i="6"/>
  <c r="O2336" i="6"/>
  <c r="L2336" i="6"/>
  <c r="N2336" i="6"/>
  <c r="M2336" i="6"/>
  <c r="O2429" i="6"/>
  <c r="M2429" i="6"/>
  <c r="N2429" i="6"/>
  <c r="L2429" i="6"/>
  <c r="U1943" i="6" s="1" a="1"/>
  <c r="L2503" i="6"/>
  <c r="O2503" i="6"/>
  <c r="N2503" i="6"/>
  <c r="M2503" i="6"/>
  <c r="O2576" i="6"/>
  <c r="M2576" i="6"/>
  <c r="N2576" i="6"/>
  <c r="L2576" i="6"/>
  <c r="W2059" i="6" s="1" a="1"/>
  <c r="L2679" i="6"/>
  <c r="N2679" i="6"/>
  <c r="M2679" i="6"/>
  <c r="O2679" i="6"/>
  <c r="M2674" i="6"/>
  <c r="O2674" i="6"/>
  <c r="N2674" i="6"/>
  <c r="L2674" i="6"/>
  <c r="U2139" i="6" s="1" a="1"/>
  <c r="M2738" i="6"/>
  <c r="O2738" i="6"/>
  <c r="N2738" i="6"/>
  <c r="L2738" i="6"/>
  <c r="T2191" i="6" s="1" a="1"/>
  <c r="O2808" i="6"/>
  <c r="M2808" i="6"/>
  <c r="L2808" i="6"/>
  <c r="N2808" i="6"/>
  <c r="O2866" i="6"/>
  <c r="N2866" i="6"/>
  <c r="M2866" i="6"/>
  <c r="L2866" i="6"/>
  <c r="W2291" i="6" s="1" a="1"/>
  <c r="O2919" i="6"/>
  <c r="M2919" i="6"/>
  <c r="L2919" i="6"/>
  <c r="N2919" i="6"/>
  <c r="O3009" i="6"/>
  <c r="L3009" i="6"/>
  <c r="M3009" i="6"/>
  <c r="N3009" i="6"/>
  <c r="O3451" i="6"/>
  <c r="N3451" i="6"/>
  <c r="M3451" i="6"/>
  <c r="L3451" i="6"/>
  <c r="W2759" i="6" s="1" a="1"/>
  <c r="L2751" i="6"/>
  <c r="O2751" i="6"/>
  <c r="N2751" i="6"/>
  <c r="M2751" i="6"/>
  <c r="N2814" i="6"/>
  <c r="O2814" i="6"/>
  <c r="M2814" i="6"/>
  <c r="L2814" i="6"/>
  <c r="U2251" i="6" s="1" a="1"/>
  <c r="O2863" i="6"/>
  <c r="M2863" i="6"/>
  <c r="L2863" i="6"/>
  <c r="N2863" i="6"/>
  <c r="O2949" i="6"/>
  <c r="N2949" i="6"/>
  <c r="M2949" i="6"/>
  <c r="L2949" i="6"/>
  <c r="U2359" i="6" s="1" a="1"/>
  <c r="M3019" i="6"/>
  <c r="O3019" i="6"/>
  <c r="N3019" i="6"/>
  <c r="L3019" i="6"/>
  <c r="U2415" i="6" s="1" a="1"/>
  <c r="O3355" i="6"/>
  <c r="N3355" i="6"/>
  <c r="M3355" i="6"/>
  <c r="L3355" i="6"/>
  <c r="V2683" i="6" s="1" a="1"/>
  <c r="O2713" i="6"/>
  <c r="M2713" i="6"/>
  <c r="L2713" i="6"/>
  <c r="N2713" i="6"/>
  <c r="O2764" i="6"/>
  <c r="N2764" i="6"/>
  <c r="M2764" i="6"/>
  <c r="L2764" i="6"/>
  <c r="U2211" i="6" s="1" a="1"/>
  <c r="O2841" i="6"/>
  <c r="N2841" i="6"/>
  <c r="L2841" i="6"/>
  <c r="M2841" i="6"/>
  <c r="O2892" i="6"/>
  <c r="L2892" i="6"/>
  <c r="N2892" i="6"/>
  <c r="M2892" i="6"/>
  <c r="M2955" i="6"/>
  <c r="O2955" i="6"/>
  <c r="N2955" i="6"/>
  <c r="L2955" i="6"/>
  <c r="V2363" i="6" s="1" a="1"/>
  <c r="O3052" i="6"/>
  <c r="N3052" i="6"/>
  <c r="M3052" i="6"/>
  <c r="L3052" i="6"/>
  <c r="X2439" i="6" s="1" a="1"/>
  <c r="L3462" i="6"/>
  <c r="O3462" i="6"/>
  <c r="N3462" i="6"/>
  <c r="M3462" i="6"/>
  <c r="M2658" i="6"/>
  <c r="O2658" i="6"/>
  <c r="L2658" i="6"/>
  <c r="N2658" i="6"/>
  <c r="M2722" i="6"/>
  <c r="O2722" i="6"/>
  <c r="L2722" i="6"/>
  <c r="N2722" i="6"/>
  <c r="N2819" i="6"/>
  <c r="M2819" i="6"/>
  <c r="L2819" i="6"/>
  <c r="O2819" i="6"/>
  <c r="N2907" i="6"/>
  <c r="M2907" i="6"/>
  <c r="L2907" i="6"/>
  <c r="O2907" i="6"/>
  <c r="O2975" i="6"/>
  <c r="M2975" i="6"/>
  <c r="L2975" i="6"/>
  <c r="N2975" i="6"/>
  <c r="O3113" i="6"/>
  <c r="L3113" i="6"/>
  <c r="N3113" i="6"/>
  <c r="M3113" i="6"/>
  <c r="O2705" i="6"/>
  <c r="M2705" i="6"/>
  <c r="L2705" i="6"/>
  <c r="N2705" i="6"/>
  <c r="L2767" i="6"/>
  <c r="N2767" i="6"/>
  <c r="M2767" i="6"/>
  <c r="O2767" i="6"/>
  <c r="M2811" i="6"/>
  <c r="L2811" i="6"/>
  <c r="N2811" i="6"/>
  <c r="O2811" i="6"/>
  <c r="O2847" i="6"/>
  <c r="M2847" i="6"/>
  <c r="L2847" i="6"/>
  <c r="N2847" i="6"/>
  <c r="O2921" i="6"/>
  <c r="L2921" i="6"/>
  <c r="N2921" i="6"/>
  <c r="M2921" i="6"/>
  <c r="M2979" i="6"/>
  <c r="N2979" i="6"/>
  <c r="L2979" i="6"/>
  <c r="O2979" i="6"/>
  <c r="O3042" i="6"/>
  <c r="M3042" i="6"/>
  <c r="L3042" i="6"/>
  <c r="N3042" i="6"/>
  <c r="N3529" i="6"/>
  <c r="L3529" i="6"/>
  <c r="M3529" i="6"/>
  <c r="O3529" i="6"/>
  <c r="N2717" i="6"/>
  <c r="L2717" i="6"/>
  <c r="M2717" i="6"/>
  <c r="O2717" i="6"/>
  <c r="M2770" i="6"/>
  <c r="O2770" i="6"/>
  <c r="N2770" i="6"/>
  <c r="L2770" i="6"/>
  <c r="V2215" i="6" s="1" a="1"/>
  <c r="O2839" i="6"/>
  <c r="L2839" i="6"/>
  <c r="M2839" i="6"/>
  <c r="N2839" i="6"/>
  <c r="M2904" i="6"/>
  <c r="O2904" i="6"/>
  <c r="N2904" i="6"/>
  <c r="L2904" i="6"/>
  <c r="U2323" i="6" s="1" a="1"/>
  <c r="O2994" i="6"/>
  <c r="M2994" i="6"/>
  <c r="N2994" i="6"/>
  <c r="L2994" i="6"/>
  <c r="U2395" i="6" s="1" a="1"/>
  <c r="N3092" i="6"/>
  <c r="M3092" i="6"/>
  <c r="L3092" i="6"/>
  <c r="O3092" i="6"/>
  <c r="O3416" i="6"/>
  <c r="M3416" i="6"/>
  <c r="L3416" i="6"/>
  <c r="N3416" i="6"/>
  <c r="M2660" i="6"/>
  <c r="L2660" i="6"/>
  <c r="N2660" i="6"/>
  <c r="O2660" i="6"/>
  <c r="O2724" i="6"/>
  <c r="N2724" i="6"/>
  <c r="L2724" i="6"/>
  <c r="M2724" i="6"/>
  <c r="L2799" i="6"/>
  <c r="O2799" i="6"/>
  <c r="N2799" i="6"/>
  <c r="M2799" i="6"/>
  <c r="O2876" i="6"/>
  <c r="N2876" i="6"/>
  <c r="L2876" i="6"/>
  <c r="M2876" i="6"/>
  <c r="M2939" i="6"/>
  <c r="O2939" i="6"/>
  <c r="L2939" i="6"/>
  <c r="N2939" i="6"/>
  <c r="O2985" i="6"/>
  <c r="N2985" i="6"/>
  <c r="M2985" i="6"/>
  <c r="L2985" i="6"/>
  <c r="V2387" i="6" s="1" a="1"/>
  <c r="M3123" i="6"/>
  <c r="N3123" i="6"/>
  <c r="L3123" i="6"/>
  <c r="O3123" i="6"/>
  <c r="M3083" i="6"/>
  <c r="O3083" i="6"/>
  <c r="L3083" i="6"/>
  <c r="N3083" i="6"/>
  <c r="N3156" i="6"/>
  <c r="O3156" i="6"/>
  <c r="L3156" i="6"/>
  <c r="M3156" i="6"/>
  <c r="O3202" i="6"/>
  <c r="L3202" i="6"/>
  <c r="N3202" i="6"/>
  <c r="M3202" i="6"/>
  <c r="O3267" i="6"/>
  <c r="N3267" i="6"/>
  <c r="M3267" i="6"/>
  <c r="L3267" i="6"/>
  <c r="X2611" i="6" s="1" a="1"/>
  <c r="O3311" i="6"/>
  <c r="N3311" i="6"/>
  <c r="M3311" i="6"/>
  <c r="L3311" i="6"/>
  <c r="W2647" i="6" s="1" a="1"/>
  <c r="O3354" i="6"/>
  <c r="M3354" i="6"/>
  <c r="N3354" i="6"/>
  <c r="L3354" i="6"/>
  <c r="U2683" i="6" s="1" a="1"/>
  <c r="O3397" i="6"/>
  <c r="N3397" i="6"/>
  <c r="M3397" i="6"/>
  <c r="L3397" i="6"/>
  <c r="X2715" i="6" s="1" a="1"/>
  <c r="M3526" i="6"/>
  <c r="O3526" i="6"/>
  <c r="N3526" i="6"/>
  <c r="L3526" i="6"/>
  <c r="W2819" i="6" s="1" a="1"/>
  <c r="L3141" i="6"/>
  <c r="O3141" i="6"/>
  <c r="N3141" i="6"/>
  <c r="M3141" i="6"/>
  <c r="M3209" i="6"/>
  <c r="O3209" i="6"/>
  <c r="N3209" i="6"/>
  <c r="L3209" i="6"/>
  <c r="U2567" i="6" s="1" a="1"/>
  <c r="M3273" i="6"/>
  <c r="O3273" i="6"/>
  <c r="N3273" i="6"/>
  <c r="L3273" i="6"/>
  <c r="T2619" i="6" s="1" a="1"/>
  <c r="O3330" i="6"/>
  <c r="L3330" i="6"/>
  <c r="N3330" i="6"/>
  <c r="M3330" i="6"/>
  <c r="M3401" i="6"/>
  <c r="O3401" i="6"/>
  <c r="L3401" i="6"/>
  <c r="N3401" i="6"/>
  <c r="O3458" i="6"/>
  <c r="L3458" i="6"/>
  <c r="N3458" i="6"/>
  <c r="M3458" i="6"/>
  <c r="L3595" i="6"/>
  <c r="O3595" i="6"/>
  <c r="N3595" i="6"/>
  <c r="M3595" i="6"/>
  <c r="M3016" i="6"/>
  <c r="O3016" i="6"/>
  <c r="N3016" i="6"/>
  <c r="L3016" i="6"/>
  <c r="W2411" i="6" s="1" a="1"/>
  <c r="M3080" i="6"/>
  <c r="O3080" i="6"/>
  <c r="N3080" i="6"/>
  <c r="L3080" i="6"/>
  <c r="V2463" i="6" s="1" a="1"/>
  <c r="M3157" i="6"/>
  <c r="N3157" i="6"/>
  <c r="L3157" i="6"/>
  <c r="O3157" i="6"/>
  <c r="O3240" i="6"/>
  <c r="M3240" i="6"/>
  <c r="L3240" i="6"/>
  <c r="N3240" i="6"/>
  <c r="O3303" i="6"/>
  <c r="N3303" i="6"/>
  <c r="M3303" i="6"/>
  <c r="L3303" i="6"/>
  <c r="T2643" i="6" s="1" a="1"/>
  <c r="M3377" i="6"/>
  <c r="O3377" i="6"/>
  <c r="L3377" i="6"/>
  <c r="N3377" i="6"/>
  <c r="L3475" i="6"/>
  <c r="N3475" i="6"/>
  <c r="O3475" i="6"/>
  <c r="M3475" i="6"/>
  <c r="O3047" i="6"/>
  <c r="M3047" i="6"/>
  <c r="L3047" i="6"/>
  <c r="N3047" i="6"/>
  <c r="O3111" i="6"/>
  <c r="M3111" i="6"/>
  <c r="L3111" i="6"/>
  <c r="N3111" i="6"/>
  <c r="L3158" i="6"/>
  <c r="O3158" i="6"/>
  <c r="N3158" i="6"/>
  <c r="M3158" i="6"/>
  <c r="O3197" i="6"/>
  <c r="N3197" i="6"/>
  <c r="L3197" i="6"/>
  <c r="M3197" i="6"/>
  <c r="N3268" i="6"/>
  <c r="O3268" i="6"/>
  <c r="M3268" i="6"/>
  <c r="L3268" i="6"/>
  <c r="T2615" i="6" s="1" a="1"/>
  <c r="N3340" i="6"/>
  <c r="O3340" i="6"/>
  <c r="M3340" i="6"/>
  <c r="L3340" i="6"/>
  <c r="V2671" i="6" s="1" a="1"/>
  <c r="N3372" i="6"/>
  <c r="M3372" i="6"/>
  <c r="L3372" i="6"/>
  <c r="O3372" i="6"/>
  <c r="M3441" i="6"/>
  <c r="O3441" i="6"/>
  <c r="L3441" i="6"/>
  <c r="N3441" i="6"/>
  <c r="O3520" i="6"/>
  <c r="N3520" i="6"/>
  <c r="M3520" i="6"/>
  <c r="L3520" i="6"/>
  <c r="V2815" i="6" s="1" a="1"/>
  <c r="M3091" i="6"/>
  <c r="N3091" i="6"/>
  <c r="L3091" i="6"/>
  <c r="O3091" i="6"/>
  <c r="M3161" i="6"/>
  <c r="O3161" i="6"/>
  <c r="N3161" i="6"/>
  <c r="L3161" i="6"/>
  <c r="W2527" i="6" s="1" a="1"/>
  <c r="L3238" i="6"/>
  <c r="O3238" i="6"/>
  <c r="N3238" i="6"/>
  <c r="M3238" i="6"/>
  <c r="L3286" i="6"/>
  <c r="O3286" i="6"/>
  <c r="N3286" i="6"/>
  <c r="M3286" i="6"/>
  <c r="L3350" i="6"/>
  <c r="O3350" i="6"/>
  <c r="N3350" i="6"/>
  <c r="M3350" i="6"/>
  <c r="N3405" i="6"/>
  <c r="M3405" i="6"/>
  <c r="L3405" i="6"/>
  <c r="O3405" i="6"/>
  <c r="L3523" i="6"/>
  <c r="O3523" i="6"/>
  <c r="N3523" i="6"/>
  <c r="M3523" i="6"/>
  <c r="O2999" i="6"/>
  <c r="M2999" i="6"/>
  <c r="L2999" i="6"/>
  <c r="N2999" i="6"/>
  <c r="O3063" i="6"/>
  <c r="L3063" i="6"/>
  <c r="M3063" i="6"/>
  <c r="N3063" i="6"/>
  <c r="O3152" i="6"/>
  <c r="L3152" i="6"/>
  <c r="M3152" i="6"/>
  <c r="N3152" i="6"/>
  <c r="O3226" i="6"/>
  <c r="M3226" i="6"/>
  <c r="N3226" i="6"/>
  <c r="L3226" i="6"/>
  <c r="W2579" i="6" s="1" a="1"/>
  <c r="O3295" i="6"/>
  <c r="M3295" i="6"/>
  <c r="N3295" i="6"/>
  <c r="L3295" i="6"/>
  <c r="V2635" i="6" s="1" a="1"/>
  <c r="O3379" i="6"/>
  <c r="M3379" i="6"/>
  <c r="N3379" i="6"/>
  <c r="L3379" i="6"/>
  <c r="U2703" i="6" s="1" a="1"/>
  <c r="O3456" i="6"/>
  <c r="L3456" i="6"/>
  <c r="M3456" i="6"/>
  <c r="N3456" i="6"/>
  <c r="O3033" i="6"/>
  <c r="N3033" i="6"/>
  <c r="M3033" i="6"/>
  <c r="L3033" i="6"/>
  <c r="T2427" i="6" s="1" a="1"/>
  <c r="O3097" i="6"/>
  <c r="N3097" i="6"/>
  <c r="M3097" i="6"/>
  <c r="L3097" i="6"/>
  <c r="X2475" i="6" s="1" a="1"/>
  <c r="O3149" i="6"/>
  <c r="N3149" i="6"/>
  <c r="L3149" i="6"/>
  <c r="M3149" i="6"/>
  <c r="M3217" i="6"/>
  <c r="O3217" i="6"/>
  <c r="N3217" i="6"/>
  <c r="L3217" i="6"/>
  <c r="X2571" i="6" s="1" a="1"/>
  <c r="L3278" i="6"/>
  <c r="N3278" i="6"/>
  <c r="O3278" i="6"/>
  <c r="M3278" i="6"/>
  <c r="O3360" i="6"/>
  <c r="L3360" i="6"/>
  <c r="M3360" i="6"/>
  <c r="N3360" i="6"/>
  <c r="M3425" i="6"/>
  <c r="O3425" i="6"/>
  <c r="N3425" i="6"/>
  <c r="L3425" i="6"/>
  <c r="V2739" i="6" s="1" a="1"/>
  <c r="O3503" i="6"/>
  <c r="N3503" i="6"/>
  <c r="M3503" i="6"/>
  <c r="L3503" i="6"/>
  <c r="T2803" i="6" s="1" a="1"/>
  <c r="O3578" i="6"/>
  <c r="N3578" i="6"/>
  <c r="M3578" i="6"/>
  <c r="L3578" i="6"/>
  <c r="T2863" i="6" s="1" a="1"/>
  <c r="O3629" i="6"/>
  <c r="M3629" i="6"/>
  <c r="L3629" i="6"/>
  <c r="N3629" i="6"/>
  <c r="O3708" i="6"/>
  <c r="M3708" i="6"/>
  <c r="L3708" i="6"/>
  <c r="N3708" i="6"/>
  <c r="O3874" i="6"/>
  <c r="L3874" i="6"/>
  <c r="M3874" i="6"/>
  <c r="N3874" i="6"/>
  <c r="O3543" i="6"/>
  <c r="L3543" i="6"/>
  <c r="M3543" i="6"/>
  <c r="N3543" i="6"/>
  <c r="M3614" i="6"/>
  <c r="O3614" i="6"/>
  <c r="N3614" i="6"/>
  <c r="L3614" i="6"/>
  <c r="U2891" i="6" s="1" a="1"/>
  <c r="L3667" i="6"/>
  <c r="O3667" i="6"/>
  <c r="N3667" i="6"/>
  <c r="M3667" i="6"/>
  <c r="M3494" i="6"/>
  <c r="O3494" i="6"/>
  <c r="L3494" i="6"/>
  <c r="N3494" i="6"/>
  <c r="O3560" i="6"/>
  <c r="N3560" i="6"/>
  <c r="M3560" i="6"/>
  <c r="L3560" i="6"/>
  <c r="V2847" i="6" s="1" a="1"/>
  <c r="M3630" i="6"/>
  <c r="O3630" i="6"/>
  <c r="N3630" i="6"/>
  <c r="L3630" i="6"/>
  <c r="V2903" i="6" s="1" a="1"/>
  <c r="O3700" i="6"/>
  <c r="M3700" i="6"/>
  <c r="L3700" i="6"/>
  <c r="N3700" i="6"/>
  <c r="O3951" i="6"/>
  <c r="M3951" i="6"/>
  <c r="L3951" i="6"/>
  <c r="N3951" i="6"/>
  <c r="O3524" i="6"/>
  <c r="M3524" i="6"/>
  <c r="L3524" i="6"/>
  <c r="N3524" i="6"/>
  <c r="O3589" i="6"/>
  <c r="M3589" i="6"/>
  <c r="L3589" i="6"/>
  <c r="N3589" i="6"/>
  <c r="O3655" i="6"/>
  <c r="N3655" i="6"/>
  <c r="M3655" i="6"/>
  <c r="L3655" i="6"/>
  <c r="V2923" i="6" s="1" a="1"/>
  <c r="L3707" i="6"/>
  <c r="O3707" i="6"/>
  <c r="N3707" i="6"/>
  <c r="M3707" i="6"/>
  <c r="L3515" i="6"/>
  <c r="N3515" i="6"/>
  <c r="M3515" i="6"/>
  <c r="O3515" i="6"/>
  <c r="O3564" i="6"/>
  <c r="M3564" i="6"/>
  <c r="L3564" i="6"/>
  <c r="N3564" i="6"/>
  <c r="N3634" i="6"/>
  <c r="M3634" i="6"/>
  <c r="L3634" i="6"/>
  <c r="O3634" i="6"/>
  <c r="L3722" i="6"/>
  <c r="N3722" i="6"/>
  <c r="O3722" i="6"/>
  <c r="M3722" i="6"/>
  <c r="N3505" i="6"/>
  <c r="L3505" i="6"/>
  <c r="O3505" i="6"/>
  <c r="M3505" i="6"/>
  <c r="O3568" i="6"/>
  <c r="M3568" i="6"/>
  <c r="N3568" i="6"/>
  <c r="L3568" i="6"/>
  <c r="T2855" i="6" s="1" a="1"/>
  <c r="N3625" i="6"/>
  <c r="L3625" i="6"/>
  <c r="O3625" i="6"/>
  <c r="M3625" i="6"/>
  <c r="O3692" i="6"/>
  <c r="L3692" i="6"/>
  <c r="M3692" i="6"/>
  <c r="N3692" i="6"/>
  <c r="O3815" i="6"/>
  <c r="L3815" i="6"/>
  <c r="M3815" i="6"/>
  <c r="N3815" i="6"/>
  <c r="O3459" i="6"/>
  <c r="N3459" i="6"/>
  <c r="M3459" i="6"/>
  <c r="L3459" i="6"/>
  <c r="U2767" i="6" s="1" a="1"/>
  <c r="M3558" i="6"/>
  <c r="O3558" i="6"/>
  <c r="L3558" i="6"/>
  <c r="N3558" i="6"/>
  <c r="O3644" i="6"/>
  <c r="L3644" i="6"/>
  <c r="M3644" i="6"/>
  <c r="N3644" i="6"/>
  <c r="L3699" i="6"/>
  <c r="O3699" i="6"/>
  <c r="M3699" i="6"/>
  <c r="N3699" i="6"/>
  <c r="N3753" i="6"/>
  <c r="L3753" i="6"/>
  <c r="O3753" i="6"/>
  <c r="M3753" i="6"/>
  <c r="O3847" i="6"/>
  <c r="L3847" i="6"/>
  <c r="N3847" i="6"/>
  <c r="M3847" i="6"/>
  <c r="L3912" i="6"/>
  <c r="O3912" i="6"/>
  <c r="N3912" i="6"/>
  <c r="M3912" i="6"/>
  <c r="O3754" i="6"/>
  <c r="N3754" i="6"/>
  <c r="M3754" i="6"/>
  <c r="L3754" i="6"/>
  <c r="U3003" i="6" s="1" a="1"/>
  <c r="O3816" i="6"/>
  <c r="N3816" i="6"/>
  <c r="M3816" i="6"/>
  <c r="L3816" i="6"/>
  <c r="W3051" i="6" s="1" a="1"/>
  <c r="M3881" i="6"/>
  <c r="O3881" i="6"/>
  <c r="N3881" i="6"/>
  <c r="L3881" i="6"/>
  <c r="W3103" i="6" s="1" a="1"/>
  <c r="O4028" i="6"/>
  <c r="M4028" i="6"/>
  <c r="L4028" i="6"/>
  <c r="N4028" i="6"/>
  <c r="N3749" i="6"/>
  <c r="O3749" i="6"/>
  <c r="M3749" i="6"/>
  <c r="L3749" i="6"/>
  <c r="U2999" i="6" s="1" a="1"/>
  <c r="L3819" i="6"/>
  <c r="O3819" i="6"/>
  <c r="N3819" i="6"/>
  <c r="M3819" i="6"/>
  <c r="N3868" i="6"/>
  <c r="M3868" i="6"/>
  <c r="O3868" i="6"/>
  <c r="L3868" i="6"/>
  <c r="T3095" i="6" s="1" a="1"/>
  <c r="O3935" i="6"/>
  <c r="N3935" i="6"/>
  <c r="M3935" i="6"/>
  <c r="L3935" i="6"/>
  <c r="V3147" i="6" s="1" a="1"/>
  <c r="N3744" i="6"/>
  <c r="M3744" i="6"/>
  <c r="L3744" i="6"/>
  <c r="O3744" i="6"/>
  <c r="N3807" i="6"/>
  <c r="M3807" i="6"/>
  <c r="O3807" i="6"/>
  <c r="L3807" i="6"/>
  <c r="X3043" i="6" s="1" a="1"/>
  <c r="O3879" i="6"/>
  <c r="L3879" i="6"/>
  <c r="M3879" i="6"/>
  <c r="N3879" i="6"/>
  <c r="O3962" i="6"/>
  <c r="L3962" i="6"/>
  <c r="M3962" i="6"/>
  <c r="N3962" i="6"/>
  <c r="M3736" i="6"/>
  <c r="L3736" i="6"/>
  <c r="N3736" i="6"/>
  <c r="O3736" i="6"/>
  <c r="M3800" i="6"/>
  <c r="L3800" i="6"/>
  <c r="N3800" i="6"/>
  <c r="O3800" i="6"/>
  <c r="N3852" i="6"/>
  <c r="M3852" i="6"/>
  <c r="L3852" i="6"/>
  <c r="O3852" i="6"/>
  <c r="O3922" i="6"/>
  <c r="L3922" i="6"/>
  <c r="M3922" i="6"/>
  <c r="N3922" i="6"/>
  <c r="O3764" i="6"/>
  <c r="L3764" i="6"/>
  <c r="M3764" i="6"/>
  <c r="N3764" i="6"/>
  <c r="L3824" i="6"/>
  <c r="O3824" i="6"/>
  <c r="M3824" i="6"/>
  <c r="N3824" i="6"/>
  <c r="N3876" i="6"/>
  <c r="M3876" i="6"/>
  <c r="O3876" i="6"/>
  <c r="L3876" i="6"/>
  <c r="W3099" i="6" s="1" a="1"/>
  <c r="N3956" i="6"/>
  <c r="L3956" i="6"/>
  <c r="O3956" i="6"/>
  <c r="M3956" i="6"/>
  <c r="O3767" i="6"/>
  <c r="N3767" i="6"/>
  <c r="L3767" i="6"/>
  <c r="M3767" i="6"/>
  <c r="N3820" i="6"/>
  <c r="M3820" i="6"/>
  <c r="L3820" i="6"/>
  <c r="O3820" i="6"/>
  <c r="L3877" i="6"/>
  <c r="N3877" i="6"/>
  <c r="O3877" i="6"/>
  <c r="M3877" i="6"/>
  <c r="N3932" i="6"/>
  <c r="L3932" i="6"/>
  <c r="M3932" i="6"/>
  <c r="O3932" i="6"/>
  <c r="O4273" i="6"/>
  <c r="L4273" i="6"/>
  <c r="M4273" i="6"/>
  <c r="N4273" i="6"/>
  <c r="M3998" i="6"/>
  <c r="O3998" i="6"/>
  <c r="N3998" i="6"/>
  <c r="L3998" i="6"/>
  <c r="T3199" i="6" s="1" a="1"/>
  <c r="O4078" i="6"/>
  <c r="L4078" i="6"/>
  <c r="N4078" i="6"/>
  <c r="M4078" i="6"/>
  <c r="O4303" i="6"/>
  <c r="N4303" i="6"/>
  <c r="M4303" i="6"/>
  <c r="L4303" i="6"/>
  <c r="T3443" i="6" s="1" a="1"/>
  <c r="N4040" i="6"/>
  <c r="O4040" i="6"/>
  <c r="M4040" i="6"/>
  <c r="L4040" i="6"/>
  <c r="V3231" i="6" s="1" a="1"/>
  <c r="O4102" i="6"/>
  <c r="M4102" i="6"/>
  <c r="N4102" i="6"/>
  <c r="L4102" i="6"/>
  <c r="X3279" i="6" s="1" a="1"/>
  <c r="O4294" i="6"/>
  <c r="N4294" i="6"/>
  <c r="M4294" i="6"/>
  <c r="L4294" i="6"/>
  <c r="U3435" i="6" s="1" a="1"/>
  <c r="O3979" i="6"/>
  <c r="N3979" i="6"/>
  <c r="M3979" i="6"/>
  <c r="L3979" i="6"/>
  <c r="U3183" i="6" s="1" a="1"/>
  <c r="O4047" i="6"/>
  <c r="N4047" i="6"/>
  <c r="M4047" i="6"/>
  <c r="L4047" i="6"/>
  <c r="X3235" i="6" s="1" a="1"/>
  <c r="O4108" i="6"/>
  <c r="M4108" i="6"/>
  <c r="L4108" i="6"/>
  <c r="N4108" i="6"/>
  <c r="O4295" i="6"/>
  <c r="N4295" i="6"/>
  <c r="M4295" i="6"/>
  <c r="L4295" i="6"/>
  <c r="V3435" i="6" s="1" a="1"/>
  <c r="O3973" i="6"/>
  <c r="N3973" i="6"/>
  <c r="M3973" i="6"/>
  <c r="L3973" i="6"/>
  <c r="T3179" i="6" s="1" a="1"/>
  <c r="O4038" i="6"/>
  <c r="M4038" i="6"/>
  <c r="N4038" i="6"/>
  <c r="L4038" i="6"/>
  <c r="T3231" i="6" s="1" a="1"/>
  <c r="O4134" i="6"/>
  <c r="N4134" i="6"/>
  <c r="M4134" i="6"/>
  <c r="L4134" i="6"/>
  <c r="U3307" i="6" s="1" a="1"/>
  <c r="L4287" i="6"/>
  <c r="O4287" i="6"/>
  <c r="N4287" i="6"/>
  <c r="M4287" i="6"/>
  <c r="M4022" i="6"/>
  <c r="O4022" i="6"/>
  <c r="L4022" i="6"/>
  <c r="N4022" i="6"/>
  <c r="O4076" i="6"/>
  <c r="M4076" i="6"/>
  <c r="L4076" i="6"/>
  <c r="N4076" i="6"/>
  <c r="N4160" i="6"/>
  <c r="M4160" i="6"/>
  <c r="L4160" i="6"/>
  <c r="O4160" i="6"/>
  <c r="M4306" i="6"/>
  <c r="O4306" i="6"/>
  <c r="N4306" i="6"/>
  <c r="L4306" i="6"/>
  <c r="W3443" i="6" s="1" a="1"/>
  <c r="L3968" i="6"/>
  <c r="N3968" i="6"/>
  <c r="O3968" i="6"/>
  <c r="M3968" i="6"/>
  <c r="O4027" i="6"/>
  <c r="M4027" i="6"/>
  <c r="L4027" i="6"/>
  <c r="N4027" i="6"/>
  <c r="O4099" i="6"/>
  <c r="M4099" i="6"/>
  <c r="L4099" i="6"/>
  <c r="N4099" i="6"/>
  <c r="O4246" i="6"/>
  <c r="N4246" i="6"/>
  <c r="M4246" i="6"/>
  <c r="L4246" i="6"/>
  <c r="W3395" i="6" s="1" a="1"/>
  <c r="O3959" i="6"/>
  <c r="M3959" i="6"/>
  <c r="N3959" i="6"/>
  <c r="L3959" i="6"/>
  <c r="U3167" i="6" s="1" a="1"/>
  <c r="O4023" i="6"/>
  <c r="N4023" i="6"/>
  <c r="M4023" i="6"/>
  <c r="L4023" i="6"/>
  <c r="T3219" i="6" s="1" a="1"/>
  <c r="N4144" i="6"/>
  <c r="O4144" i="6"/>
  <c r="M4144" i="6"/>
  <c r="L4144" i="6"/>
  <c r="U3315" i="6" s="1" a="1"/>
  <c r="L4377" i="6"/>
  <c r="N4377" i="6"/>
  <c r="M4377" i="6"/>
  <c r="O4377" i="6"/>
  <c r="O4132" i="6"/>
  <c r="M4132" i="6"/>
  <c r="L4132" i="6"/>
  <c r="N4132" i="6"/>
  <c r="O4227" i="6"/>
  <c r="N4227" i="6"/>
  <c r="M4227" i="6"/>
  <c r="L4227" i="6"/>
  <c r="X3379" i="6" s="1" a="1"/>
  <c r="O4281" i="6"/>
  <c r="L4281" i="6"/>
  <c r="M4281" i="6"/>
  <c r="N4281" i="6"/>
  <c r="L4106" i="6"/>
  <c r="O4106" i="6"/>
  <c r="N4106" i="6"/>
  <c r="M4106" i="6"/>
  <c r="N4168" i="6"/>
  <c r="M4168" i="6"/>
  <c r="L4168" i="6"/>
  <c r="O4168" i="6"/>
  <c r="N4253" i="6"/>
  <c r="L4253" i="6"/>
  <c r="M4253" i="6"/>
  <c r="O4253" i="6"/>
  <c r="N4325" i="6"/>
  <c r="O4325" i="6"/>
  <c r="L4325" i="6"/>
  <c r="M4325" i="6"/>
  <c r="N4112" i="6"/>
  <c r="M4112" i="6"/>
  <c r="L4112" i="6"/>
  <c r="O4112" i="6"/>
  <c r="O4185" i="6"/>
  <c r="N4185" i="6"/>
  <c r="M4185" i="6"/>
  <c r="L4185" i="6"/>
  <c r="V3347" i="6" s="1" a="1"/>
  <c r="N4238" i="6"/>
  <c r="M4238" i="6"/>
  <c r="L4238" i="6"/>
  <c r="O4238" i="6"/>
  <c r="O4315" i="6"/>
  <c r="N4315" i="6"/>
  <c r="M4315" i="6"/>
  <c r="L4315" i="6"/>
  <c r="V3451" i="6" s="1" a="1"/>
  <c r="L4130" i="6"/>
  <c r="N4130" i="6"/>
  <c r="O4130" i="6"/>
  <c r="M4130" i="6"/>
  <c r="L4186" i="6"/>
  <c r="N4186" i="6"/>
  <c r="O4186" i="6"/>
  <c r="M4186" i="6"/>
  <c r="O4244" i="6"/>
  <c r="M4244" i="6"/>
  <c r="L4244" i="6"/>
  <c r="N4244" i="6"/>
  <c r="O4905" i="6"/>
  <c r="N4905" i="6"/>
  <c r="M4905" i="6"/>
  <c r="L4905" i="6"/>
  <c r="V3923" i="6" s="1" a="1"/>
  <c r="O4169" i="6"/>
  <c r="N4169" i="6"/>
  <c r="M4169" i="6"/>
  <c r="L4169" i="6"/>
  <c r="U3335" i="6" s="1" a="1"/>
  <c r="O4219" i="6"/>
  <c r="N4219" i="6"/>
  <c r="M4219" i="6"/>
  <c r="L4219" i="6"/>
  <c r="U3375" i="6" s="1" a="1"/>
  <c r="O4255" i="6"/>
  <c r="M4255" i="6"/>
  <c r="L4255" i="6"/>
  <c r="N4255" i="6"/>
  <c r="O4334" i="6"/>
  <c r="N4334" i="6"/>
  <c r="M4334" i="6"/>
  <c r="L4334" i="6"/>
  <c r="U3467" i="6" s="1" a="1"/>
  <c r="L4386" i="6"/>
  <c r="O4386" i="6"/>
  <c r="N4386" i="6"/>
  <c r="M4386" i="6"/>
  <c r="O4451" i="6"/>
  <c r="M4451" i="6"/>
  <c r="L4451" i="6"/>
  <c r="N4451" i="6"/>
  <c r="O4500" i="6"/>
  <c r="N4500" i="6"/>
  <c r="M4500" i="6"/>
  <c r="L4500" i="6"/>
  <c r="V3599" i="6" s="1" a="1"/>
  <c r="O4390" i="6"/>
  <c r="L4390" i="6"/>
  <c r="N4390" i="6"/>
  <c r="M4390" i="6"/>
  <c r="O4446" i="6"/>
  <c r="N4446" i="6"/>
  <c r="M4446" i="6"/>
  <c r="L4446" i="6"/>
  <c r="W3555" i="6" s="1" a="1"/>
  <c r="O4549" i="6"/>
  <c r="N4549" i="6"/>
  <c r="M4549" i="6"/>
  <c r="L4549" i="6"/>
  <c r="U3639" i="6" s="1" a="1"/>
  <c r="O4340" i="6"/>
  <c r="M4340" i="6"/>
  <c r="L4340" i="6"/>
  <c r="N4340" i="6"/>
  <c r="L4394" i="6"/>
  <c r="O4394" i="6"/>
  <c r="N4394" i="6"/>
  <c r="M4394" i="6"/>
  <c r="O4449" i="6"/>
  <c r="L4449" i="6"/>
  <c r="N4449" i="6"/>
  <c r="M4449" i="6"/>
  <c r="N4934" i="6"/>
  <c r="M4934" i="6"/>
  <c r="L4934" i="6"/>
  <c r="O4934" i="6"/>
  <c r="M4381" i="6"/>
  <c r="O4381" i="6"/>
  <c r="N4381" i="6"/>
  <c r="L4381" i="6"/>
  <c r="W3503" i="6" s="1" a="1"/>
  <c r="O4447" i="6"/>
  <c r="N4447" i="6"/>
  <c r="M4447" i="6"/>
  <c r="L4447" i="6"/>
  <c r="X3555" i="6" s="1" a="1"/>
  <c r="O4487" i="6"/>
  <c r="L4487" i="6"/>
  <c r="N4487" i="6"/>
  <c r="M4487" i="6"/>
  <c r="M4298" i="6"/>
  <c r="O4298" i="6"/>
  <c r="N4298" i="6"/>
  <c r="L4298" i="6"/>
  <c r="T3439" i="6" s="1" a="1"/>
  <c r="O4398" i="6"/>
  <c r="M4398" i="6"/>
  <c r="L4398" i="6"/>
  <c r="N4398" i="6"/>
  <c r="O4483" i="6"/>
  <c r="M4483" i="6"/>
  <c r="L4483" i="6"/>
  <c r="N4483" i="6"/>
  <c r="M4972" i="6"/>
  <c r="O4972" i="6"/>
  <c r="N4972" i="6"/>
  <c r="L4972" i="6"/>
  <c r="X3975" i="6" s="1" a="1"/>
  <c r="L4353" i="6"/>
  <c r="N4353" i="6"/>
  <c r="M4353" i="6"/>
  <c r="O4353" i="6"/>
  <c r="O4422" i="6"/>
  <c r="L4422" i="6"/>
  <c r="N4422" i="6"/>
  <c r="M4422" i="6"/>
  <c r="N4480" i="6"/>
  <c r="L4480" i="6"/>
  <c r="O4480" i="6"/>
  <c r="M4480" i="6"/>
  <c r="N4333" i="6"/>
  <c r="O4333" i="6"/>
  <c r="L4333" i="6"/>
  <c r="M4333" i="6"/>
  <c r="O4385" i="6"/>
  <c r="N4385" i="6"/>
  <c r="M4385" i="6"/>
  <c r="L4385" i="6"/>
  <c r="V3507" i="6" s="1" a="1"/>
  <c r="O4435" i="6"/>
  <c r="M4435" i="6"/>
  <c r="L4435" i="6"/>
  <c r="N4435" i="6"/>
  <c r="N4488" i="6"/>
  <c r="L4488" i="6"/>
  <c r="O4488" i="6"/>
  <c r="M4488" i="6"/>
  <c r="O4502" i="6"/>
  <c r="N4502" i="6"/>
  <c r="L4502" i="6"/>
  <c r="M4502" i="6"/>
  <c r="L4584" i="6"/>
  <c r="O4584" i="6"/>
  <c r="N4584" i="6"/>
  <c r="M4584" i="6"/>
  <c r="L4673" i="6"/>
  <c r="N4673" i="6"/>
  <c r="O4673" i="6"/>
  <c r="M4673" i="6"/>
  <c r="L4517" i="6"/>
  <c r="N4517" i="6"/>
  <c r="M4517" i="6"/>
  <c r="O4517" i="6"/>
  <c r="N4574" i="6"/>
  <c r="L4574" i="6"/>
  <c r="M4574" i="6"/>
  <c r="O4574" i="6"/>
  <c r="O4703" i="6"/>
  <c r="M4703" i="6"/>
  <c r="L4703" i="6"/>
  <c r="N4703" i="6"/>
  <c r="O4499" i="6"/>
  <c r="M4499" i="6"/>
  <c r="L4499" i="6"/>
  <c r="N4499" i="6"/>
  <c r="N4550" i="6"/>
  <c r="L4550" i="6"/>
  <c r="O4550" i="6"/>
  <c r="M4550" i="6"/>
  <c r="M4647" i="6"/>
  <c r="L4647" i="6"/>
  <c r="N4647" i="6"/>
  <c r="O4647" i="6"/>
  <c r="O4846" i="6"/>
  <c r="M4846" i="6"/>
  <c r="L4846" i="6"/>
  <c r="N4846" i="6"/>
  <c r="M4531" i="6"/>
  <c r="O4531" i="6"/>
  <c r="L4531" i="6"/>
  <c r="N4531" i="6"/>
  <c r="N4585" i="6"/>
  <c r="O4585" i="6"/>
  <c r="M4585" i="6"/>
  <c r="L4585" i="6"/>
  <c r="V3667" i="6" s="1" a="1"/>
  <c r="L4632" i="6"/>
  <c r="O4632" i="6"/>
  <c r="N4632" i="6"/>
  <c r="M4632" i="6"/>
  <c r="O4946" i="6"/>
  <c r="N4946" i="6"/>
  <c r="M4946" i="6"/>
  <c r="L4946" i="6"/>
  <c r="W3955" i="6" s="1" a="1"/>
  <c r="N4566" i="6"/>
  <c r="L4566" i="6"/>
  <c r="O4566" i="6"/>
  <c r="M4566" i="6"/>
  <c r="L4625" i="6"/>
  <c r="N4625" i="6"/>
  <c r="M4625" i="6"/>
  <c r="O4625" i="6"/>
  <c r="O4730" i="6"/>
  <c r="N4730" i="6"/>
  <c r="M4730" i="6"/>
  <c r="L4730" i="6"/>
  <c r="V3783" i="6" s="1" a="1"/>
  <c r="O4928" i="6"/>
  <c r="N4928" i="6"/>
  <c r="M4928" i="6"/>
  <c r="L4928" i="6"/>
  <c r="T3943" i="6" s="1" a="1"/>
  <c r="M4516" i="6"/>
  <c r="L4516" i="6"/>
  <c r="O4516" i="6"/>
  <c r="N4516" i="6"/>
  <c r="O4572" i="6"/>
  <c r="N4572" i="6"/>
  <c r="L4572" i="6"/>
  <c r="M4572" i="6"/>
  <c r="N4670" i="6"/>
  <c r="L4670" i="6"/>
  <c r="O4670" i="6"/>
  <c r="M4670" i="6"/>
  <c r="L4900" i="6"/>
  <c r="N4900" i="6"/>
  <c r="M4900" i="6"/>
  <c r="O4900" i="6"/>
  <c r="O4548" i="6"/>
  <c r="N4548" i="6"/>
  <c r="L4548" i="6"/>
  <c r="M4548" i="6"/>
  <c r="L4608" i="6"/>
  <c r="O4608" i="6"/>
  <c r="N4608" i="6"/>
  <c r="M4608" i="6"/>
  <c r="N4671" i="6"/>
  <c r="O4671" i="6"/>
  <c r="M4671" i="6"/>
  <c r="L4671" i="6"/>
  <c r="W3735" i="6" s="1" a="1"/>
  <c r="M4627" i="6"/>
  <c r="O4627" i="6"/>
  <c r="N4627" i="6"/>
  <c r="L4627" i="6"/>
  <c r="X3699" i="6" s="1" a="1"/>
  <c r="M4685" i="6"/>
  <c r="O4685" i="6"/>
  <c r="N4685" i="6"/>
  <c r="L4685" i="6"/>
  <c r="V3747" i="6" s="1" a="1"/>
  <c r="O4821" i="6"/>
  <c r="N4821" i="6"/>
  <c r="M4821" i="6"/>
  <c r="L4821" i="6"/>
  <c r="W3855" i="6" s="1" a="1"/>
  <c r="O4682" i="6"/>
  <c r="N4682" i="6"/>
  <c r="L4682" i="6"/>
  <c r="M4682" i="6"/>
  <c r="O4722" i="6"/>
  <c r="N4722" i="6"/>
  <c r="L4722" i="6"/>
  <c r="M4722" i="6"/>
  <c r="O4849" i="6"/>
  <c r="N4849" i="6"/>
  <c r="M4849" i="6"/>
  <c r="L4849" i="6"/>
  <c r="U3879" i="6" s="1" a="1"/>
  <c r="O4936" i="6"/>
  <c r="N4936" i="6"/>
  <c r="M4936" i="6"/>
  <c r="L4936" i="6"/>
  <c r="W3947" i="6" s="1" a="1"/>
  <c r="L4702" i="6"/>
  <c r="N4702" i="6"/>
  <c r="M4702" i="6"/>
  <c r="O4702" i="6"/>
  <c r="O4759" i="6"/>
  <c r="M4759" i="6"/>
  <c r="L4759" i="6"/>
  <c r="N4759" i="6"/>
  <c r="N4950" i="6"/>
  <c r="O4950" i="6"/>
  <c r="M4950" i="6"/>
  <c r="L4950" i="6"/>
  <c r="V3959" i="6" s="1" a="1"/>
  <c r="L4657" i="6"/>
  <c r="O4657" i="6"/>
  <c r="N4657" i="6"/>
  <c r="M4657" i="6"/>
  <c r="L4747" i="6"/>
  <c r="N4747" i="6"/>
  <c r="M4747" i="6"/>
  <c r="O4747" i="6"/>
  <c r="N4854" i="6"/>
  <c r="M4854" i="6"/>
  <c r="L4854" i="6"/>
  <c r="O4854" i="6"/>
  <c r="N4943" i="6"/>
  <c r="O4943" i="6"/>
  <c r="M4943" i="6"/>
  <c r="L4943" i="6"/>
  <c r="T3955" i="6" s="1" a="1"/>
  <c r="L4678" i="6"/>
  <c r="O4678" i="6"/>
  <c r="N4678" i="6"/>
  <c r="M4678" i="6"/>
  <c r="O4738" i="6"/>
  <c r="M4738" i="6"/>
  <c r="N4738" i="6"/>
  <c r="L4738" i="6"/>
  <c r="T3791" i="6" s="1" a="1"/>
  <c r="O4818" i="6"/>
  <c r="N4818" i="6"/>
  <c r="L4818" i="6"/>
  <c r="M4818" i="6"/>
  <c r="M4951" i="6"/>
  <c r="L4951" i="6"/>
  <c r="N4951" i="6"/>
  <c r="O4951" i="6"/>
  <c r="M4761" i="6"/>
  <c r="N4761" i="6"/>
  <c r="O4761" i="6"/>
  <c r="L4761" i="6"/>
  <c r="W3807" i="6" s="1" a="1"/>
  <c r="M4835" i="6"/>
  <c r="O4835" i="6"/>
  <c r="L4835" i="6"/>
  <c r="N4835" i="6"/>
  <c r="M4891" i="6"/>
  <c r="L4891" i="6"/>
  <c r="O4891" i="6"/>
  <c r="N4891" i="6"/>
  <c r="O4963" i="6"/>
  <c r="L4963" i="6"/>
  <c r="M4963" i="6"/>
  <c r="N4963" i="6"/>
  <c r="M4773" i="6"/>
  <c r="L4773" i="6"/>
  <c r="O4773" i="6"/>
  <c r="N4773" i="6"/>
  <c r="O4815" i="6"/>
  <c r="M4815" i="6"/>
  <c r="L4815" i="6"/>
  <c r="N4815" i="6"/>
  <c r="L4892" i="6"/>
  <c r="O4892" i="6"/>
  <c r="N4892" i="6"/>
  <c r="M4892" i="6"/>
  <c r="O4944" i="6"/>
  <c r="N4944" i="6"/>
  <c r="M4944" i="6"/>
  <c r="L4944" i="6"/>
  <c r="U3955" i="6" s="1" a="1"/>
  <c r="M4801" i="6"/>
  <c r="N4801" i="6"/>
  <c r="O4801" i="6"/>
  <c r="L4801" i="6"/>
  <c r="W3839" i="6" s="1" a="1"/>
  <c r="N4855" i="6"/>
  <c r="O4855" i="6"/>
  <c r="M4855" i="6"/>
  <c r="L4855" i="6"/>
  <c r="V3883" i="6" s="1" a="1"/>
  <c r="N4903" i="6"/>
  <c r="O4903" i="6"/>
  <c r="L4903" i="6"/>
  <c r="M4903" i="6"/>
  <c r="N4942" i="6"/>
  <c r="L4942" i="6"/>
  <c r="O4942" i="6"/>
  <c r="M4942" i="6"/>
  <c r="L4766" i="6"/>
  <c r="O4766" i="6"/>
  <c r="N4766" i="6"/>
  <c r="M4766" i="6"/>
  <c r="M4813" i="6"/>
  <c r="O4813" i="6"/>
  <c r="N4813" i="6"/>
  <c r="L4813" i="6"/>
  <c r="T3851" i="6" s="1" a="1"/>
  <c r="O4898" i="6"/>
  <c r="N4898" i="6"/>
  <c r="L4898" i="6"/>
  <c r="M4898" i="6"/>
  <c r="O4988" i="6"/>
  <c r="N4988" i="6"/>
  <c r="M4988" i="6"/>
  <c r="L4988" i="6"/>
  <c r="T3991" i="6" s="1" a="1"/>
  <c r="O49" i="6"/>
  <c r="N49" i="6"/>
  <c r="M49" i="6"/>
  <c r="L49" i="6"/>
  <c r="U39" i="6" s="1" a="1"/>
  <c r="O127" i="6"/>
  <c r="L127" i="6"/>
  <c r="M127" i="6"/>
  <c r="N127" i="6"/>
  <c r="L198" i="6"/>
  <c r="N198" i="6"/>
  <c r="O198" i="6"/>
  <c r="M198" i="6"/>
  <c r="N260" i="6"/>
  <c r="M260" i="6"/>
  <c r="O260" i="6"/>
  <c r="L260" i="6"/>
  <c r="V207" i="6" s="1" a="1"/>
  <c r="N324" i="6"/>
  <c r="M324" i="6"/>
  <c r="O324" i="6"/>
  <c r="L324" i="6"/>
  <c r="U259" i="6" s="1" a="1"/>
  <c r="N374" i="6"/>
  <c r="L374" i="6"/>
  <c r="O374" i="6"/>
  <c r="M374" i="6"/>
  <c r="O458" i="6"/>
  <c r="M458" i="6"/>
  <c r="L458" i="6"/>
  <c r="N458" i="6"/>
  <c r="O779" i="6"/>
  <c r="N779" i="6"/>
  <c r="M779" i="6"/>
  <c r="L779" i="6"/>
  <c r="U623" i="6" s="1" a="1"/>
  <c r="O187" i="6"/>
  <c r="N187" i="6"/>
  <c r="M187" i="6"/>
  <c r="L187" i="6"/>
  <c r="X147" i="6" s="1" a="1"/>
  <c r="O459" i="6"/>
  <c r="N459" i="6"/>
  <c r="M459" i="6"/>
  <c r="L459" i="6"/>
  <c r="U367" i="6" s="1" a="1"/>
  <c r="O33" i="6"/>
  <c r="N33" i="6"/>
  <c r="M33" i="6"/>
  <c r="L33" i="6"/>
  <c r="T27" i="6" s="1" a="1"/>
  <c r="N90" i="6"/>
  <c r="O90" i="6"/>
  <c r="M90" i="6"/>
  <c r="L90" i="6"/>
  <c r="V71" i="6" s="1" a="1"/>
  <c r="M169" i="6"/>
  <c r="O169" i="6"/>
  <c r="N169" i="6"/>
  <c r="L169" i="6"/>
  <c r="U135" i="6" s="1" a="1"/>
  <c r="O232" i="6"/>
  <c r="N232" i="6"/>
  <c r="M232" i="6"/>
  <c r="L232" i="6"/>
  <c r="X183" i="6" s="1" a="1"/>
  <c r="L294" i="6"/>
  <c r="N294" i="6"/>
  <c r="O294" i="6"/>
  <c r="M294" i="6"/>
  <c r="N351" i="6"/>
  <c r="M351" i="6"/>
  <c r="L351" i="6"/>
  <c r="O351" i="6"/>
  <c r="N415" i="6"/>
  <c r="O415" i="6"/>
  <c r="M415" i="6"/>
  <c r="L415" i="6"/>
  <c r="V331" i="6" s="1" a="1"/>
  <c r="M477" i="6"/>
  <c r="O477" i="6"/>
  <c r="N477" i="6"/>
  <c r="L477" i="6"/>
  <c r="X379" i="6" s="1" a="1"/>
  <c r="O829" i="6"/>
  <c r="N829" i="6"/>
  <c r="L829" i="6"/>
  <c r="M829" i="6"/>
  <c r="O207" i="6"/>
  <c r="L207" i="6"/>
  <c r="M207" i="6"/>
  <c r="N207" i="6"/>
  <c r="O692" i="6"/>
  <c r="L692" i="6"/>
  <c r="M692" i="6"/>
  <c r="N692" i="6"/>
  <c r="O66" i="6"/>
  <c r="M66" i="6"/>
  <c r="L66" i="6"/>
  <c r="N66" i="6"/>
  <c r="O120" i="6"/>
  <c r="N120" i="6"/>
  <c r="M120" i="6"/>
  <c r="L120" i="6"/>
  <c r="V95" i="6" s="1" a="1"/>
  <c r="O175" i="6"/>
  <c r="L175" i="6"/>
  <c r="M175" i="6"/>
  <c r="N175" i="6"/>
  <c r="O259" i="6"/>
  <c r="N259" i="6"/>
  <c r="M259" i="6"/>
  <c r="L259" i="6"/>
  <c r="U207" i="6" s="1" a="1"/>
  <c r="O291" i="6"/>
  <c r="N291" i="6"/>
  <c r="M291" i="6"/>
  <c r="L291" i="6"/>
  <c r="W231" i="6" s="1" a="1"/>
  <c r="O323" i="6"/>
  <c r="N323" i="6"/>
  <c r="M323" i="6"/>
  <c r="L323" i="6"/>
  <c r="T259" i="6" s="1" a="1"/>
  <c r="O365" i="6"/>
  <c r="N365" i="6"/>
  <c r="M365" i="6"/>
  <c r="L365" i="6"/>
  <c r="V291" i="6" s="1" a="1"/>
  <c r="M427" i="6"/>
  <c r="L427" i="6"/>
  <c r="N427" i="6"/>
  <c r="O427" i="6"/>
  <c r="N468" i="6"/>
  <c r="O468" i="6"/>
  <c r="M468" i="6"/>
  <c r="L468" i="6"/>
  <c r="T375" i="6" s="1" a="1"/>
  <c r="M854" i="6"/>
  <c r="O854" i="6"/>
  <c r="N854" i="6"/>
  <c r="L854" i="6"/>
  <c r="U683" i="6" s="1" a="1"/>
  <c r="M185" i="6"/>
  <c r="O185" i="6"/>
  <c r="N185" i="6"/>
  <c r="L185" i="6"/>
  <c r="V147" i="6" s="1" a="1"/>
  <c r="M670" i="6"/>
  <c r="O670" i="6"/>
  <c r="L670" i="6"/>
  <c r="N670" i="6"/>
  <c r="O61" i="6"/>
  <c r="N61" i="6"/>
  <c r="L61" i="6"/>
  <c r="M61" i="6"/>
  <c r="O122" i="6"/>
  <c r="M122" i="6"/>
  <c r="L122" i="6"/>
  <c r="N122" i="6"/>
  <c r="N192" i="6"/>
  <c r="M192" i="6"/>
  <c r="L192" i="6"/>
  <c r="O192" i="6"/>
  <c r="N251" i="6"/>
  <c r="M251" i="6"/>
  <c r="L251" i="6"/>
  <c r="O251" i="6"/>
  <c r="O311" i="6"/>
  <c r="L311" i="6"/>
  <c r="M311" i="6"/>
  <c r="N311" i="6"/>
  <c r="M402" i="6"/>
  <c r="L402" i="6"/>
  <c r="O402" i="6"/>
  <c r="N402" i="6"/>
  <c r="O475" i="6"/>
  <c r="N475" i="6"/>
  <c r="M475" i="6"/>
  <c r="L475" i="6"/>
  <c r="V379" i="6" s="1" a="1"/>
  <c r="O857" i="6"/>
  <c r="N857" i="6"/>
  <c r="M857" i="6"/>
  <c r="L857" i="6"/>
  <c r="X683" i="6" s="1" a="1"/>
  <c r="O240" i="6"/>
  <c r="N240" i="6"/>
  <c r="M240" i="6"/>
  <c r="L240" i="6"/>
  <c r="V191" i="6" s="1" a="1"/>
  <c r="O983" i="6"/>
  <c r="N983" i="6"/>
  <c r="L983" i="6"/>
  <c r="M983" i="6"/>
  <c r="L62" i="6"/>
  <c r="N62" i="6"/>
  <c r="O62" i="6"/>
  <c r="M62" i="6"/>
  <c r="O109" i="6"/>
  <c r="L109" i="6"/>
  <c r="M109" i="6"/>
  <c r="N109" i="6"/>
  <c r="M176" i="6"/>
  <c r="L176" i="6"/>
  <c r="O176" i="6"/>
  <c r="N176" i="6"/>
  <c r="L238" i="6"/>
  <c r="N238" i="6"/>
  <c r="O238" i="6"/>
  <c r="M238" i="6"/>
  <c r="O370" i="6"/>
  <c r="N370" i="6"/>
  <c r="M370" i="6"/>
  <c r="L370" i="6"/>
  <c r="V295" i="6" s="1" a="1"/>
  <c r="O495" i="6"/>
  <c r="M495" i="6"/>
  <c r="L495" i="6"/>
  <c r="N495" i="6"/>
  <c r="M726" i="6"/>
  <c r="O726" i="6"/>
  <c r="N726" i="6"/>
  <c r="L726" i="6"/>
  <c r="W579" i="6" s="1" a="1"/>
  <c r="O7" i="6"/>
  <c r="L7" i="6"/>
  <c r="N7" i="6"/>
  <c r="M7" i="6"/>
  <c r="O71" i="6"/>
  <c r="L71" i="6"/>
  <c r="N71" i="6"/>
  <c r="M71" i="6"/>
  <c r="L126" i="6"/>
  <c r="N126" i="6"/>
  <c r="O126" i="6"/>
  <c r="M126" i="6"/>
  <c r="N188" i="6"/>
  <c r="O188" i="6"/>
  <c r="M188" i="6"/>
  <c r="L188" i="6"/>
  <c r="T151" i="6" s="1" a="1"/>
  <c r="O247" i="6"/>
  <c r="L247" i="6"/>
  <c r="M247" i="6"/>
  <c r="N247" i="6"/>
  <c r="L320" i="6"/>
  <c r="N320" i="6"/>
  <c r="O320" i="6"/>
  <c r="M320" i="6"/>
  <c r="N362" i="6"/>
  <c r="M362" i="6"/>
  <c r="O362" i="6"/>
  <c r="L362" i="6"/>
  <c r="X287" i="6" s="1" a="1"/>
  <c r="M416" i="6"/>
  <c r="N416" i="6"/>
  <c r="L416" i="6"/>
  <c r="O416" i="6"/>
  <c r="O463" i="6"/>
  <c r="L463" i="6"/>
  <c r="N463" i="6"/>
  <c r="M463" i="6"/>
  <c r="N936" i="6"/>
  <c r="O936" i="6"/>
  <c r="M936" i="6"/>
  <c r="L936" i="6"/>
  <c r="W747" i="6" s="1" a="1"/>
  <c r="O34" i="6"/>
  <c r="M34" i="6"/>
  <c r="L34" i="6"/>
  <c r="N34" i="6"/>
  <c r="O103" i="6"/>
  <c r="L103" i="6"/>
  <c r="M103" i="6"/>
  <c r="N103" i="6"/>
  <c r="O162" i="6"/>
  <c r="M162" i="6"/>
  <c r="L162" i="6"/>
  <c r="N162" i="6"/>
  <c r="M217" i="6"/>
  <c r="N217" i="6"/>
  <c r="O217" i="6"/>
  <c r="L217" i="6"/>
  <c r="X171" i="6" s="1" a="1"/>
  <c r="N274" i="6"/>
  <c r="O274" i="6"/>
  <c r="M274" i="6"/>
  <c r="L274" i="6"/>
  <c r="U219" i="6" s="1" a="1"/>
  <c r="N338" i="6"/>
  <c r="M338" i="6"/>
  <c r="O338" i="6"/>
  <c r="L338" i="6"/>
  <c r="T271" i="6" s="1" a="1"/>
  <c r="M388" i="6"/>
  <c r="O388" i="6"/>
  <c r="N388" i="6"/>
  <c r="L388" i="6"/>
  <c r="T311" i="6" s="1" a="1"/>
  <c r="M429" i="6"/>
  <c r="N429" i="6"/>
  <c r="O429" i="6"/>
  <c r="L429" i="6"/>
  <c r="U343" i="6" s="1" a="1"/>
  <c r="M481" i="6"/>
  <c r="N481" i="6"/>
  <c r="O481" i="6"/>
  <c r="L481" i="6"/>
  <c r="W383" i="6" s="1" a="1"/>
  <c r="O967" i="6"/>
  <c r="N967" i="6"/>
  <c r="L967" i="6"/>
  <c r="M967" i="6"/>
  <c r="O565" i="6"/>
  <c r="N565" i="6"/>
  <c r="L565" i="6"/>
  <c r="M565" i="6"/>
  <c r="O629" i="6"/>
  <c r="N629" i="6"/>
  <c r="L629" i="6"/>
  <c r="M629" i="6"/>
  <c r="O667" i="6"/>
  <c r="N667" i="6"/>
  <c r="M667" i="6"/>
  <c r="L667" i="6"/>
  <c r="X531" i="6" s="1" a="1"/>
  <c r="O723" i="6"/>
  <c r="N723" i="6"/>
  <c r="M723" i="6"/>
  <c r="L723" i="6"/>
  <c r="T579" i="6" s="1" a="1"/>
  <c r="O787" i="6"/>
  <c r="N787" i="6"/>
  <c r="M787" i="6"/>
  <c r="L787" i="6"/>
  <c r="X627" i="6" s="1" a="1"/>
  <c r="O851" i="6"/>
  <c r="N851" i="6"/>
  <c r="M851" i="6"/>
  <c r="L851" i="6"/>
  <c r="W679" i="6" s="1" a="1"/>
  <c r="M902" i="6"/>
  <c r="O902" i="6"/>
  <c r="L902" i="6"/>
  <c r="N902" i="6"/>
  <c r="N1040" i="6"/>
  <c r="O1040" i="6"/>
  <c r="M1040" i="6"/>
  <c r="L1040" i="6"/>
  <c r="V831" i="6" s="1" a="1"/>
  <c r="O556" i="6"/>
  <c r="M556" i="6"/>
  <c r="N556" i="6"/>
  <c r="L556" i="6"/>
  <c r="W443" i="6" s="1" a="1"/>
  <c r="O620" i="6"/>
  <c r="M620" i="6"/>
  <c r="N620" i="6"/>
  <c r="L620" i="6"/>
  <c r="V495" i="6" s="1" a="1"/>
  <c r="O679" i="6"/>
  <c r="N679" i="6"/>
  <c r="L679" i="6"/>
  <c r="M679" i="6"/>
  <c r="O735" i="6"/>
  <c r="N735" i="6"/>
  <c r="L735" i="6"/>
  <c r="M735" i="6"/>
  <c r="O799" i="6"/>
  <c r="N799" i="6"/>
  <c r="L799" i="6"/>
  <c r="M799" i="6"/>
  <c r="O863" i="6"/>
  <c r="N863" i="6"/>
  <c r="L863" i="6"/>
  <c r="M863" i="6"/>
  <c r="N912" i="6"/>
  <c r="O912" i="6"/>
  <c r="M912" i="6"/>
  <c r="L912" i="6"/>
  <c r="X727" i="6" s="1" a="1"/>
  <c r="O1298" i="6"/>
  <c r="N1298" i="6"/>
  <c r="M1298" i="6"/>
  <c r="L1298" i="6"/>
  <c r="T1039" i="6" s="1" a="1"/>
  <c r="L542" i="6"/>
  <c r="O542" i="6"/>
  <c r="M542" i="6"/>
  <c r="N542" i="6"/>
  <c r="O602" i="6"/>
  <c r="M602" i="6"/>
  <c r="N602" i="6"/>
  <c r="L602" i="6"/>
  <c r="X479" i="6" s="1" a="1"/>
  <c r="M654" i="6"/>
  <c r="O654" i="6"/>
  <c r="N654" i="6"/>
  <c r="L654" i="6"/>
  <c r="U523" i="6" s="1" a="1"/>
  <c r="O713" i="6"/>
  <c r="N713" i="6"/>
  <c r="M713" i="6"/>
  <c r="L713" i="6"/>
  <c r="T571" i="6" s="1" a="1"/>
  <c r="O777" i="6"/>
  <c r="N777" i="6"/>
  <c r="M777" i="6"/>
  <c r="L777" i="6"/>
  <c r="X619" i="6" s="1" a="1"/>
  <c r="O841" i="6"/>
  <c r="N841" i="6"/>
  <c r="M841" i="6"/>
  <c r="L841" i="6"/>
  <c r="W671" i="6" s="1" a="1"/>
  <c r="O924" i="6"/>
  <c r="N924" i="6"/>
  <c r="L924" i="6"/>
  <c r="M924" i="6"/>
  <c r="O1093" i="6"/>
  <c r="N1093" i="6"/>
  <c r="M1093" i="6"/>
  <c r="L1093" i="6"/>
  <c r="T875" i="6" s="1" a="1"/>
  <c r="L502" i="6"/>
  <c r="O502" i="6"/>
  <c r="M502" i="6"/>
  <c r="N502" i="6"/>
  <c r="O572" i="6"/>
  <c r="N572" i="6"/>
  <c r="M572" i="6"/>
  <c r="L572" i="6"/>
  <c r="X455" i="6" s="1" a="1"/>
  <c r="O636" i="6"/>
  <c r="N636" i="6"/>
  <c r="M636" i="6"/>
  <c r="L636" i="6"/>
  <c r="W507" i="6" s="1" a="1"/>
  <c r="O719" i="6"/>
  <c r="N719" i="6"/>
  <c r="L719" i="6"/>
  <c r="M719" i="6"/>
  <c r="O783" i="6"/>
  <c r="N783" i="6"/>
  <c r="L783" i="6"/>
  <c r="M783" i="6"/>
  <c r="O847" i="6"/>
  <c r="N847" i="6"/>
  <c r="L847" i="6"/>
  <c r="M847" i="6"/>
  <c r="N928" i="6"/>
  <c r="O928" i="6"/>
  <c r="M928" i="6"/>
  <c r="L928" i="6"/>
  <c r="T743" i="6" s="1" a="1"/>
  <c r="L1117" i="6"/>
  <c r="O1117" i="6"/>
  <c r="N1117" i="6"/>
  <c r="M1117" i="6"/>
  <c r="O528" i="6"/>
  <c r="M528" i="6"/>
  <c r="L528" i="6"/>
  <c r="N528" i="6"/>
  <c r="M582" i="6"/>
  <c r="O582" i="6"/>
  <c r="L582" i="6"/>
  <c r="N582" i="6"/>
  <c r="M646" i="6"/>
  <c r="O646" i="6"/>
  <c r="L646" i="6"/>
  <c r="N646" i="6"/>
  <c r="M697" i="6"/>
  <c r="L697" i="6"/>
  <c r="N697" i="6"/>
  <c r="O697" i="6"/>
  <c r="M761" i="6"/>
  <c r="L761" i="6"/>
  <c r="N761" i="6"/>
  <c r="O761" i="6"/>
  <c r="M825" i="6"/>
  <c r="L825" i="6"/>
  <c r="N825" i="6"/>
  <c r="O825" i="6"/>
  <c r="M889" i="6"/>
  <c r="L889" i="6"/>
  <c r="N889" i="6"/>
  <c r="O889" i="6"/>
  <c r="M950" i="6"/>
  <c r="O950" i="6"/>
  <c r="N950" i="6"/>
  <c r="L950" i="6"/>
  <c r="V759" i="6" s="1" a="1"/>
  <c r="O491" i="6"/>
  <c r="L491" i="6"/>
  <c r="M491" i="6"/>
  <c r="N491" i="6"/>
  <c r="O549" i="6"/>
  <c r="L549" i="6"/>
  <c r="N549" i="6"/>
  <c r="M549" i="6"/>
  <c r="N616" i="6"/>
  <c r="M616" i="6"/>
  <c r="O616" i="6"/>
  <c r="L616" i="6"/>
  <c r="W491" i="6" s="1" a="1"/>
  <c r="M686" i="6"/>
  <c r="O686" i="6"/>
  <c r="N686" i="6"/>
  <c r="L686" i="6"/>
  <c r="W547" i="6" s="1" a="1"/>
  <c r="M750" i="6"/>
  <c r="O750" i="6"/>
  <c r="N750" i="6"/>
  <c r="L750" i="6"/>
  <c r="V599" i="6" s="1" a="1"/>
  <c r="M814" i="6"/>
  <c r="O814" i="6"/>
  <c r="N814" i="6"/>
  <c r="L814" i="6"/>
  <c r="U651" i="6" s="1" a="1"/>
  <c r="N880" i="6"/>
  <c r="O880" i="6"/>
  <c r="M880" i="6"/>
  <c r="L880" i="6"/>
  <c r="V703" i="6" s="1" a="1"/>
  <c r="N944" i="6"/>
  <c r="O944" i="6"/>
  <c r="M944" i="6"/>
  <c r="L944" i="6"/>
  <c r="U755" i="6" s="1" a="1"/>
  <c r="O1215" i="6"/>
  <c r="N1215" i="6"/>
  <c r="M1215" i="6"/>
  <c r="L1215" i="6"/>
  <c r="V971" i="6" s="1" a="1"/>
  <c r="L506" i="6"/>
  <c r="N506" i="6"/>
  <c r="O506" i="6"/>
  <c r="M506" i="6"/>
  <c r="O589" i="6"/>
  <c r="L589" i="6"/>
  <c r="N589" i="6"/>
  <c r="M589" i="6"/>
  <c r="O652" i="6"/>
  <c r="M652" i="6"/>
  <c r="N652" i="6"/>
  <c r="L652" i="6"/>
  <c r="X519" i="6" s="1" a="1"/>
  <c r="N720" i="6"/>
  <c r="M720" i="6"/>
  <c r="O720" i="6"/>
  <c r="L720" i="6"/>
  <c r="V575" i="6" s="1" a="1"/>
  <c r="N784" i="6"/>
  <c r="M784" i="6"/>
  <c r="O784" i="6"/>
  <c r="L784" i="6"/>
  <c r="U627" i="6" s="1" a="1"/>
  <c r="N848" i="6"/>
  <c r="M848" i="6"/>
  <c r="O848" i="6"/>
  <c r="L848" i="6"/>
  <c r="T679" i="6" s="1" a="1"/>
  <c r="O911" i="6"/>
  <c r="L911" i="6"/>
  <c r="N911" i="6"/>
  <c r="M911" i="6"/>
  <c r="O991" i="6"/>
  <c r="N991" i="6"/>
  <c r="L991" i="6"/>
  <c r="M991" i="6"/>
  <c r="O1028" i="6"/>
  <c r="N1028" i="6"/>
  <c r="M1028" i="6"/>
  <c r="L1028" i="6"/>
  <c r="T823" i="6" s="1" a="1"/>
  <c r="O1092" i="6"/>
  <c r="N1092" i="6"/>
  <c r="M1092" i="6"/>
  <c r="L1092" i="6"/>
  <c r="X871" i="6" s="1" a="1"/>
  <c r="N1142" i="6"/>
  <c r="M1142" i="6"/>
  <c r="O1142" i="6"/>
  <c r="L1142" i="6"/>
  <c r="X911" i="6" s="1" a="1"/>
  <c r="N1195" i="6"/>
  <c r="O1195" i="6"/>
  <c r="M1195" i="6"/>
  <c r="L1195" i="6"/>
  <c r="V955" i="6" s="1" a="1"/>
  <c r="N1259" i="6"/>
  <c r="O1259" i="6"/>
  <c r="M1259" i="6"/>
  <c r="L1259" i="6"/>
  <c r="U1007" i="6" s="1" a="1"/>
  <c r="N1315" i="6"/>
  <c r="O1315" i="6"/>
  <c r="M1315" i="6"/>
  <c r="L1315" i="6"/>
  <c r="V1051" i="6" s="1" a="1"/>
  <c r="N1379" i="6"/>
  <c r="O1379" i="6"/>
  <c r="M1379" i="6"/>
  <c r="L1379" i="6"/>
  <c r="U1103" i="6" s="1" a="1"/>
  <c r="O1535" i="6"/>
  <c r="N1535" i="6"/>
  <c r="L1535" i="6"/>
  <c r="M1535" i="6"/>
  <c r="N1032" i="6"/>
  <c r="O1032" i="6"/>
  <c r="M1032" i="6"/>
  <c r="L1032" i="6"/>
  <c r="X823" i="6" s="1" a="1"/>
  <c r="N1096" i="6"/>
  <c r="O1096" i="6"/>
  <c r="M1096" i="6"/>
  <c r="L1096" i="6"/>
  <c r="W875" i="6" s="1" a="1"/>
  <c r="L1149" i="6"/>
  <c r="O1149" i="6"/>
  <c r="N1149" i="6"/>
  <c r="M1149" i="6"/>
  <c r="N1204" i="6"/>
  <c r="O1204" i="6"/>
  <c r="L1204" i="6"/>
  <c r="M1204" i="6"/>
  <c r="N1268" i="6"/>
  <c r="O1268" i="6"/>
  <c r="L1268" i="6"/>
  <c r="M1268" i="6"/>
  <c r="N1318" i="6"/>
  <c r="M1318" i="6"/>
  <c r="O1318" i="6"/>
  <c r="L1318" i="6"/>
  <c r="T1055" i="6" s="1" a="1"/>
  <c r="N1382" i="6"/>
  <c r="M1382" i="6"/>
  <c r="O1382" i="6"/>
  <c r="L1382" i="6"/>
  <c r="X1103" i="6" s="1" a="1"/>
  <c r="O965" i="6"/>
  <c r="N965" i="6"/>
  <c r="M965" i="6"/>
  <c r="L965" i="6"/>
  <c r="V771" i="6" s="1" a="1"/>
  <c r="O1026" i="6"/>
  <c r="N1026" i="6"/>
  <c r="M1026" i="6"/>
  <c r="L1026" i="6"/>
  <c r="W819" i="6" s="1" a="1"/>
  <c r="L1090" i="6"/>
  <c r="N1090" i="6"/>
  <c r="O1090" i="6"/>
  <c r="M1090" i="6"/>
  <c r="O1175" i="6"/>
  <c r="M1175" i="6"/>
  <c r="L1175" i="6"/>
  <c r="N1175" i="6"/>
  <c r="O1239" i="6"/>
  <c r="M1239" i="6"/>
  <c r="N1239" i="6"/>
  <c r="L1239" i="6"/>
  <c r="U991" i="6" s="1" a="1"/>
  <c r="L1304" i="6"/>
  <c r="N1304" i="6"/>
  <c r="M1304" i="6"/>
  <c r="O1304" i="6"/>
  <c r="L1368" i="6"/>
  <c r="N1368" i="6"/>
  <c r="M1368" i="6"/>
  <c r="O1368" i="6"/>
  <c r="O1634" i="6"/>
  <c r="N1634" i="6"/>
  <c r="M1634" i="6"/>
  <c r="L1634" i="6"/>
  <c r="U1307" i="6" s="1" a="1"/>
  <c r="O986" i="6"/>
  <c r="N986" i="6"/>
  <c r="M986" i="6"/>
  <c r="L986" i="6"/>
  <c r="W787" i="6" s="1" a="1"/>
  <c r="O1018" i="6"/>
  <c r="N1018" i="6"/>
  <c r="M1018" i="6"/>
  <c r="L1018" i="6"/>
  <c r="T815" i="6" s="1" a="1"/>
  <c r="O1082" i="6"/>
  <c r="M1082" i="6"/>
  <c r="L1082" i="6"/>
  <c r="N1082" i="6"/>
  <c r="M1135" i="6"/>
  <c r="N1135" i="6"/>
  <c r="L1135" i="6"/>
  <c r="O1135" i="6"/>
  <c r="O1185" i="6"/>
  <c r="M1185" i="6"/>
  <c r="L1185" i="6"/>
  <c r="N1185" i="6"/>
  <c r="O1249" i="6"/>
  <c r="M1249" i="6"/>
  <c r="L1249" i="6"/>
  <c r="N1249" i="6"/>
  <c r="N1325" i="6"/>
  <c r="O1325" i="6"/>
  <c r="M1325" i="6"/>
  <c r="L1325" i="6"/>
  <c r="V1059" i="6" s="1" a="1"/>
  <c r="N1452" i="6"/>
  <c r="O1452" i="6"/>
  <c r="M1452" i="6"/>
  <c r="L1452" i="6"/>
  <c r="X1159" i="6" s="1" a="1"/>
  <c r="L1802" i="6"/>
  <c r="O1802" i="6"/>
  <c r="N1802" i="6"/>
  <c r="M1802" i="6"/>
  <c r="M1011" i="6"/>
  <c r="L1011" i="6"/>
  <c r="N1011" i="6"/>
  <c r="O1011" i="6"/>
  <c r="O1074" i="6"/>
  <c r="N1074" i="6"/>
  <c r="M1074" i="6"/>
  <c r="L1074" i="6"/>
  <c r="U859" i="6" s="1" a="1"/>
  <c r="N1158" i="6"/>
  <c r="M1158" i="6"/>
  <c r="L1158" i="6"/>
  <c r="O1158" i="6"/>
  <c r="N1222" i="6"/>
  <c r="M1222" i="6"/>
  <c r="L1222" i="6"/>
  <c r="O1222" i="6"/>
  <c r="N1286" i="6"/>
  <c r="M1286" i="6"/>
  <c r="L1286" i="6"/>
  <c r="O1286" i="6"/>
  <c r="N1356" i="6"/>
  <c r="O1356" i="6"/>
  <c r="L1356" i="6"/>
  <c r="M1356" i="6"/>
  <c r="N1404" i="6"/>
  <c r="L1404" i="6"/>
  <c r="O1404" i="6"/>
  <c r="M1404" i="6"/>
  <c r="O1721" i="6"/>
  <c r="N1721" i="6"/>
  <c r="M1721" i="6"/>
  <c r="L1721" i="6"/>
  <c r="W1375" i="6" s="1" a="1"/>
  <c r="O1053" i="6"/>
  <c r="L1053" i="6"/>
  <c r="M1053" i="6"/>
  <c r="N1053" i="6"/>
  <c r="L1114" i="6"/>
  <c r="O1114" i="6"/>
  <c r="M1114" i="6"/>
  <c r="N1114" i="6"/>
  <c r="L1168" i="6"/>
  <c r="N1168" i="6"/>
  <c r="M1168" i="6"/>
  <c r="O1168" i="6"/>
  <c r="L1232" i="6"/>
  <c r="N1232" i="6"/>
  <c r="M1232" i="6"/>
  <c r="O1232" i="6"/>
  <c r="L1296" i="6"/>
  <c r="N1296" i="6"/>
  <c r="M1296" i="6"/>
  <c r="O1296" i="6"/>
  <c r="L1360" i="6"/>
  <c r="N1360" i="6"/>
  <c r="M1360" i="6"/>
  <c r="O1360" i="6"/>
  <c r="N1752" i="6"/>
  <c r="O1752" i="6"/>
  <c r="L1752" i="6"/>
  <c r="M1752" i="6"/>
  <c r="O985" i="6"/>
  <c r="L985" i="6"/>
  <c r="N985" i="6"/>
  <c r="M985" i="6"/>
  <c r="O1017" i="6"/>
  <c r="N1017" i="6"/>
  <c r="L1017" i="6"/>
  <c r="M1017" i="6"/>
  <c r="O1081" i="6"/>
  <c r="N1081" i="6"/>
  <c r="L1081" i="6"/>
  <c r="M1081" i="6"/>
  <c r="O1178" i="6"/>
  <c r="N1178" i="6"/>
  <c r="L1178" i="6"/>
  <c r="M1178" i="6"/>
  <c r="O1242" i="6"/>
  <c r="N1242" i="6"/>
  <c r="L1242" i="6"/>
  <c r="M1242" i="6"/>
  <c r="N1308" i="6"/>
  <c r="L1308" i="6"/>
  <c r="O1308" i="6"/>
  <c r="M1308" i="6"/>
  <c r="N1372" i="6"/>
  <c r="L1372" i="6"/>
  <c r="O1372" i="6"/>
  <c r="M1372" i="6"/>
  <c r="N1728" i="6"/>
  <c r="O1728" i="6"/>
  <c r="L1728" i="6"/>
  <c r="M1728" i="6"/>
  <c r="O1450" i="6"/>
  <c r="N1450" i="6"/>
  <c r="M1450" i="6"/>
  <c r="L1450" i="6"/>
  <c r="V1159" i="6" s="1" a="1"/>
  <c r="L1544" i="6"/>
  <c r="N1544" i="6"/>
  <c r="O1544" i="6"/>
  <c r="M1544" i="6"/>
  <c r="O1602" i="6"/>
  <c r="N1602" i="6"/>
  <c r="M1602" i="6"/>
  <c r="L1602" i="6"/>
  <c r="X1279" i="6" s="1" a="1"/>
  <c r="O1670" i="6"/>
  <c r="L1670" i="6"/>
  <c r="M1670" i="6"/>
  <c r="N1670" i="6"/>
  <c r="O1734" i="6"/>
  <c r="L1734" i="6"/>
  <c r="N1734" i="6"/>
  <c r="M1734" i="6"/>
  <c r="O1779" i="6"/>
  <c r="L1779" i="6"/>
  <c r="M1779" i="6"/>
  <c r="N1779" i="6"/>
  <c r="L1834" i="6"/>
  <c r="O1834" i="6"/>
  <c r="N1834" i="6"/>
  <c r="M1834" i="6"/>
  <c r="O1385" i="6"/>
  <c r="N1385" i="6"/>
  <c r="M1385" i="6"/>
  <c r="L1385" i="6"/>
  <c r="V1107" i="6" s="1" a="1"/>
  <c r="N1446" i="6"/>
  <c r="M1446" i="6"/>
  <c r="O1446" i="6"/>
  <c r="L1446" i="6"/>
  <c r="W1155" i="6" s="1" a="1"/>
  <c r="L1536" i="6"/>
  <c r="N1536" i="6"/>
  <c r="M1536" i="6"/>
  <c r="O1536" i="6"/>
  <c r="O1586" i="6"/>
  <c r="N1586" i="6"/>
  <c r="M1586" i="6"/>
  <c r="L1586" i="6"/>
  <c r="W1267" i="6" s="1" a="1"/>
  <c r="L1658" i="6"/>
  <c r="O1658" i="6"/>
  <c r="N1658" i="6"/>
  <c r="M1658" i="6"/>
  <c r="O1766" i="6"/>
  <c r="L1766" i="6"/>
  <c r="N1766" i="6"/>
  <c r="M1766" i="6"/>
  <c r="O1884" i="6"/>
  <c r="M1884" i="6"/>
  <c r="L1884" i="6"/>
  <c r="N1884" i="6"/>
  <c r="L1424" i="6"/>
  <c r="N1424" i="6"/>
  <c r="M1424" i="6"/>
  <c r="O1424" i="6"/>
  <c r="O1465" i="6"/>
  <c r="L1465" i="6"/>
  <c r="M1465" i="6"/>
  <c r="N1465" i="6"/>
  <c r="O1548" i="6"/>
  <c r="N1548" i="6"/>
  <c r="M1548" i="6"/>
  <c r="L1548" i="6"/>
  <c r="T1239" i="6" s="1" a="1"/>
  <c r="M1619" i="6"/>
  <c r="O1619" i="6"/>
  <c r="L1619" i="6"/>
  <c r="N1619" i="6"/>
  <c r="O1655" i="6"/>
  <c r="N1655" i="6"/>
  <c r="M1655" i="6"/>
  <c r="L1655" i="6"/>
  <c r="V1323" i="6" s="1" a="1"/>
  <c r="L1706" i="6"/>
  <c r="O1706" i="6"/>
  <c r="N1706" i="6"/>
  <c r="M1706" i="6"/>
  <c r="O1767" i="6"/>
  <c r="N1767" i="6"/>
  <c r="M1767" i="6"/>
  <c r="L1767" i="6"/>
  <c r="X1411" i="6" s="1" a="1"/>
  <c r="M1821" i="6"/>
  <c r="O1821" i="6"/>
  <c r="N1821" i="6"/>
  <c r="L1821" i="6"/>
  <c r="W1455" i="6" s="1" a="1"/>
  <c r="L2257" i="6"/>
  <c r="M2257" i="6"/>
  <c r="O2257" i="6"/>
  <c r="N2257" i="6"/>
  <c r="N1434" i="6"/>
  <c r="M1434" i="6"/>
  <c r="L1434" i="6"/>
  <c r="O1434" i="6"/>
  <c r="N1494" i="6"/>
  <c r="M1494" i="6"/>
  <c r="O1494" i="6"/>
  <c r="L1494" i="6"/>
  <c r="U1195" i="6" s="1" a="1"/>
  <c r="O1537" i="6"/>
  <c r="M1537" i="6"/>
  <c r="L1537" i="6"/>
  <c r="N1537" i="6"/>
  <c r="N1613" i="6"/>
  <c r="O1613" i="6"/>
  <c r="M1613" i="6"/>
  <c r="L1613" i="6"/>
  <c r="T1291" i="6" s="1" a="1"/>
  <c r="O1679" i="6"/>
  <c r="N1679" i="6"/>
  <c r="M1679" i="6"/>
  <c r="L1679" i="6"/>
  <c r="U1343" i="6" s="1" a="1"/>
  <c r="O1743" i="6"/>
  <c r="N1743" i="6"/>
  <c r="M1743" i="6"/>
  <c r="L1743" i="6"/>
  <c r="T1395" i="6" s="1" a="1"/>
  <c r="N1792" i="6"/>
  <c r="L1792" i="6"/>
  <c r="M1792" i="6"/>
  <c r="O1792" i="6"/>
  <c r="L1858" i="6"/>
  <c r="N1858" i="6"/>
  <c r="M1858" i="6"/>
  <c r="O1858" i="6"/>
  <c r="L1416" i="6"/>
  <c r="N1416" i="6"/>
  <c r="O1416" i="6"/>
  <c r="M1416" i="6"/>
  <c r="O1457" i="6"/>
  <c r="L1457" i="6"/>
  <c r="N1457" i="6"/>
  <c r="M1457" i="6"/>
  <c r="M1540" i="6"/>
  <c r="L1540" i="6"/>
  <c r="N1540" i="6"/>
  <c r="O1540" i="6"/>
  <c r="M1603" i="6"/>
  <c r="O1603" i="6"/>
  <c r="L1603" i="6"/>
  <c r="N1603" i="6"/>
  <c r="O1686" i="6"/>
  <c r="M1686" i="6"/>
  <c r="N1686" i="6"/>
  <c r="L1686" i="6"/>
  <c r="W1347" i="6" s="1" a="1"/>
  <c r="M1757" i="6"/>
  <c r="O1757" i="6"/>
  <c r="N1757" i="6"/>
  <c r="L1757" i="6"/>
  <c r="X1403" i="6" s="1" a="1"/>
  <c r="O1811" i="6"/>
  <c r="L1811" i="6"/>
  <c r="N1811" i="6"/>
  <c r="M1811" i="6"/>
  <c r="O2033" i="6"/>
  <c r="N2033" i="6"/>
  <c r="M2033" i="6"/>
  <c r="L2033" i="6"/>
  <c r="T1627" i="6" s="1" a="1"/>
  <c r="L1458" i="6"/>
  <c r="O1458" i="6"/>
  <c r="M1458" i="6"/>
  <c r="N1458" i="6"/>
  <c r="M1523" i="6"/>
  <c r="L1523" i="6"/>
  <c r="O1523" i="6"/>
  <c r="N1523" i="6"/>
  <c r="L1592" i="6"/>
  <c r="N1592" i="6"/>
  <c r="O1592" i="6"/>
  <c r="M1592" i="6"/>
  <c r="L1628" i="6"/>
  <c r="O1628" i="6"/>
  <c r="M1628" i="6"/>
  <c r="N1628" i="6"/>
  <c r="M1669" i="6"/>
  <c r="O1669" i="6"/>
  <c r="L1669" i="6"/>
  <c r="N1669" i="6"/>
  <c r="N1720" i="6"/>
  <c r="L1720" i="6"/>
  <c r="O1720" i="6"/>
  <c r="M1720" i="6"/>
  <c r="O1782" i="6"/>
  <c r="M1782" i="6"/>
  <c r="L1782" i="6"/>
  <c r="N1782" i="6"/>
  <c r="O1851" i="6"/>
  <c r="M1851" i="6"/>
  <c r="L1851" i="6"/>
  <c r="N1851" i="6"/>
  <c r="O2269" i="6"/>
  <c r="M2269" i="6"/>
  <c r="L2269" i="6"/>
  <c r="N2269" i="6"/>
  <c r="N1428" i="6"/>
  <c r="O1428" i="6"/>
  <c r="L1428" i="6"/>
  <c r="M1428" i="6"/>
  <c r="N1477" i="6"/>
  <c r="M1477" i="6"/>
  <c r="O1477" i="6"/>
  <c r="L1477" i="6"/>
  <c r="X1179" i="6" s="1" a="1"/>
  <c r="O1532" i="6"/>
  <c r="N1532" i="6"/>
  <c r="L1532" i="6"/>
  <c r="M1532" i="6"/>
  <c r="M1587" i="6"/>
  <c r="L1587" i="6"/>
  <c r="O1587" i="6"/>
  <c r="N1587" i="6"/>
  <c r="N1680" i="6"/>
  <c r="L1680" i="6"/>
  <c r="O1680" i="6"/>
  <c r="M1680" i="6"/>
  <c r="O1758" i="6"/>
  <c r="M1758" i="6"/>
  <c r="N1758" i="6"/>
  <c r="L1758" i="6"/>
  <c r="T1407" i="6" s="1" a="1"/>
  <c r="M1853" i="6"/>
  <c r="O1853" i="6"/>
  <c r="N1853" i="6"/>
  <c r="L1853" i="6"/>
  <c r="T1483" i="6" s="1" a="1"/>
  <c r="O1849" i="6"/>
  <c r="N1849" i="6"/>
  <c r="M1849" i="6"/>
  <c r="L1849" i="6"/>
  <c r="U1479" i="6" s="1" a="1"/>
  <c r="O1919" i="6"/>
  <c r="N1919" i="6"/>
  <c r="M1919" i="6"/>
  <c r="L1919" i="6"/>
  <c r="U1535" i="6" s="1" a="1"/>
  <c r="L1978" i="6"/>
  <c r="O1978" i="6"/>
  <c r="N1978" i="6"/>
  <c r="M1978" i="6"/>
  <c r="L2042" i="6"/>
  <c r="O2042" i="6"/>
  <c r="N2042" i="6"/>
  <c r="M2042" i="6"/>
  <c r="L2103" i="6"/>
  <c r="N2103" i="6"/>
  <c r="M2103" i="6"/>
  <c r="O2103" i="6"/>
  <c r="L2179" i="6"/>
  <c r="O2179" i="6"/>
  <c r="M2179" i="6"/>
  <c r="N2179" i="6"/>
  <c r="M2226" i="6"/>
  <c r="N2226" i="6"/>
  <c r="L2226" i="6"/>
  <c r="O2226" i="6"/>
  <c r="L2583" i="6"/>
  <c r="O2583" i="6"/>
  <c r="N2583" i="6"/>
  <c r="M2583" i="6"/>
  <c r="N1928" i="6"/>
  <c r="O1928" i="6"/>
  <c r="M1928" i="6"/>
  <c r="L1928" i="6"/>
  <c r="T1543" i="6" s="1" a="1"/>
  <c r="O1991" i="6"/>
  <c r="N1991" i="6"/>
  <c r="M1991" i="6"/>
  <c r="L1991" i="6"/>
  <c r="W1591" i="6" s="1" a="1"/>
  <c r="O2055" i="6"/>
  <c r="N2055" i="6"/>
  <c r="M2055" i="6"/>
  <c r="L2055" i="6"/>
  <c r="V1643" i="6" s="1" a="1"/>
  <c r="L2143" i="6"/>
  <c r="O2143" i="6"/>
  <c r="M2143" i="6"/>
  <c r="N2143" i="6"/>
  <c r="O2206" i="6"/>
  <c r="N2206" i="6"/>
  <c r="M2206" i="6"/>
  <c r="L2206" i="6"/>
  <c r="W1763" i="6" s="1" a="1"/>
  <c r="L2275" i="6"/>
  <c r="O2275" i="6"/>
  <c r="M2275" i="6"/>
  <c r="N2275" i="6"/>
  <c r="O2641" i="6"/>
  <c r="L2641" i="6"/>
  <c r="M2641" i="6"/>
  <c r="N2641" i="6"/>
  <c r="L1913" i="6"/>
  <c r="N1913" i="6"/>
  <c r="O1913" i="6"/>
  <c r="M1913" i="6"/>
  <c r="O1988" i="6"/>
  <c r="M1988" i="6"/>
  <c r="L1988" i="6"/>
  <c r="N1988" i="6"/>
  <c r="O2052" i="6"/>
  <c r="M2052" i="6"/>
  <c r="L2052" i="6"/>
  <c r="N2052" i="6"/>
  <c r="L2111" i="6"/>
  <c r="O2111" i="6"/>
  <c r="M2111" i="6"/>
  <c r="N2111" i="6"/>
  <c r="L2169" i="6"/>
  <c r="O2169" i="6"/>
  <c r="N2169" i="6"/>
  <c r="M2169" i="6"/>
  <c r="L2241" i="6"/>
  <c r="O2241" i="6"/>
  <c r="N2241" i="6"/>
  <c r="M2241" i="6"/>
  <c r="O2357" i="6"/>
  <c r="L2357" i="6"/>
  <c r="N2357" i="6"/>
  <c r="M2357" i="6"/>
  <c r="M1845" i="6"/>
  <c r="O1845" i="6"/>
  <c r="L1845" i="6"/>
  <c r="N1845" i="6"/>
  <c r="N1903" i="6"/>
  <c r="M1903" i="6"/>
  <c r="L1903" i="6"/>
  <c r="O1903" i="6"/>
  <c r="O1956" i="6"/>
  <c r="M1956" i="6"/>
  <c r="L1956" i="6"/>
  <c r="N1956" i="6"/>
  <c r="L2026" i="6"/>
  <c r="O2026" i="6"/>
  <c r="N2026" i="6"/>
  <c r="M2026" i="6"/>
  <c r="O2094" i="6"/>
  <c r="L2094" i="6"/>
  <c r="N2094" i="6"/>
  <c r="M2094" i="6"/>
  <c r="O2152" i="6"/>
  <c r="L2152" i="6"/>
  <c r="N2152" i="6"/>
  <c r="M2152" i="6"/>
  <c r="N2204" i="6"/>
  <c r="M2204" i="6"/>
  <c r="L2204" i="6"/>
  <c r="O2204" i="6"/>
  <c r="L2271" i="6"/>
  <c r="M2271" i="6"/>
  <c r="O2271" i="6"/>
  <c r="N2271" i="6"/>
  <c r="M1871" i="6"/>
  <c r="L1871" i="6"/>
  <c r="N1871" i="6"/>
  <c r="O1871" i="6"/>
  <c r="M1927" i="6"/>
  <c r="L1927" i="6"/>
  <c r="N1927" i="6"/>
  <c r="O1927" i="6"/>
  <c r="O1985" i="6"/>
  <c r="M1985" i="6"/>
  <c r="N1985" i="6"/>
  <c r="L1985" i="6"/>
  <c r="V1587" i="6" s="1" a="1"/>
  <c r="O2049" i="6"/>
  <c r="M2049" i="6"/>
  <c r="N2049" i="6"/>
  <c r="L2049" i="6"/>
  <c r="U1639" i="6" s="1" a="1"/>
  <c r="O2125" i="6"/>
  <c r="N2125" i="6"/>
  <c r="M2125" i="6"/>
  <c r="L2125" i="6"/>
  <c r="V1699" i="6" s="1" a="1"/>
  <c r="M2178" i="6"/>
  <c r="N2178" i="6"/>
  <c r="L2178" i="6"/>
  <c r="O2178" i="6"/>
  <c r="O2284" i="6"/>
  <c r="N2284" i="6"/>
  <c r="M2284" i="6"/>
  <c r="L2284" i="6"/>
  <c r="U1827" i="6" s="1" a="1"/>
  <c r="L2551" i="6"/>
  <c r="O2551" i="6"/>
  <c r="N2551" i="6"/>
  <c r="M2551" i="6"/>
  <c r="L1906" i="6"/>
  <c r="M1906" i="6"/>
  <c r="N1906" i="6"/>
  <c r="O1906" i="6"/>
  <c r="L1975" i="6"/>
  <c r="O1975" i="6"/>
  <c r="M1975" i="6"/>
  <c r="N1975" i="6"/>
  <c r="L2039" i="6"/>
  <c r="O2039" i="6"/>
  <c r="M2039" i="6"/>
  <c r="N2039" i="6"/>
  <c r="L2098" i="6"/>
  <c r="M2098" i="6"/>
  <c r="O2098" i="6"/>
  <c r="N2098" i="6"/>
  <c r="O2139" i="6"/>
  <c r="N2139" i="6"/>
  <c r="L2139" i="6"/>
  <c r="M2139" i="6"/>
  <c r="M2210" i="6"/>
  <c r="L2210" i="6"/>
  <c r="N2210" i="6"/>
  <c r="O2210" i="6"/>
  <c r="O2299" i="6"/>
  <c r="N2299" i="6"/>
  <c r="L2299" i="6"/>
  <c r="M2299" i="6"/>
  <c r="O2716" i="6"/>
  <c r="N2716" i="6"/>
  <c r="M2716" i="6"/>
  <c r="L2716" i="6"/>
  <c r="W2171" i="6" s="1" a="1"/>
  <c r="O1886" i="6"/>
  <c r="N1886" i="6"/>
  <c r="M1886" i="6"/>
  <c r="L1886" i="6"/>
  <c r="W1507" i="6" s="1" a="1"/>
  <c r="L1954" i="6"/>
  <c r="O1954" i="6"/>
  <c r="M1954" i="6"/>
  <c r="N1954" i="6"/>
  <c r="N2024" i="6"/>
  <c r="O2024" i="6"/>
  <c r="L2024" i="6"/>
  <c r="M2024" i="6"/>
  <c r="O2084" i="6"/>
  <c r="L2084" i="6"/>
  <c r="M2084" i="6"/>
  <c r="N2084" i="6"/>
  <c r="M2131" i="6"/>
  <c r="L2131" i="6"/>
  <c r="O2131" i="6"/>
  <c r="N2131" i="6"/>
  <c r="O2187" i="6"/>
  <c r="N2187" i="6"/>
  <c r="M2187" i="6"/>
  <c r="L2187" i="6"/>
  <c r="X1747" i="6" s="1" a="1"/>
  <c r="L2260" i="6"/>
  <c r="O2260" i="6"/>
  <c r="M2260" i="6"/>
  <c r="N2260" i="6"/>
  <c r="O2334" i="6"/>
  <c r="N2334" i="6"/>
  <c r="M2334" i="6"/>
  <c r="L2334" i="6"/>
  <c r="U1867" i="6" s="1" a="1"/>
  <c r="L2383" i="6"/>
  <c r="O2383" i="6"/>
  <c r="M2383" i="6"/>
  <c r="N2383" i="6"/>
  <c r="O2432" i="6"/>
  <c r="N2432" i="6"/>
  <c r="M2432" i="6"/>
  <c r="L2432" i="6"/>
  <c r="X1943" i="6" s="1" a="1"/>
  <c r="O2484" i="6"/>
  <c r="N2484" i="6"/>
  <c r="M2484" i="6"/>
  <c r="L2484" i="6"/>
  <c r="U1987" i="6" s="1" a="1"/>
  <c r="N2527" i="6"/>
  <c r="L2527" i="6"/>
  <c r="O2527" i="6"/>
  <c r="M2527" i="6"/>
  <c r="M2594" i="6"/>
  <c r="O2594" i="6"/>
  <c r="L2594" i="6"/>
  <c r="N2594" i="6"/>
  <c r="O2672" i="6"/>
  <c r="M2672" i="6"/>
  <c r="L2672" i="6"/>
  <c r="N2672" i="6"/>
  <c r="O3050" i="6"/>
  <c r="M3050" i="6"/>
  <c r="L3050" i="6"/>
  <c r="N3050" i="6"/>
  <c r="L2361" i="6"/>
  <c r="O2361" i="6"/>
  <c r="N2361" i="6"/>
  <c r="M2361" i="6"/>
  <c r="O2410" i="6"/>
  <c r="N2410" i="6"/>
  <c r="M2410" i="6"/>
  <c r="L2410" i="6"/>
  <c r="V1927" i="6" s="1" a="1"/>
  <c r="M2472" i="6"/>
  <c r="N2472" i="6"/>
  <c r="L2472" i="6"/>
  <c r="O2472" i="6"/>
  <c r="M2554" i="6"/>
  <c r="O2554" i="6"/>
  <c r="N2554" i="6"/>
  <c r="L2554" i="6"/>
  <c r="U2043" i="6" s="1" a="1"/>
  <c r="M2620" i="6"/>
  <c r="O2620" i="6"/>
  <c r="N2620" i="6"/>
  <c r="L2620" i="6"/>
  <c r="V2095" i="6" s="1" a="1"/>
  <c r="M2968" i="6"/>
  <c r="O2968" i="6"/>
  <c r="N2968" i="6"/>
  <c r="L2968" i="6"/>
  <c r="T2375" i="6" s="1" a="1"/>
  <c r="O2320" i="6"/>
  <c r="L2320" i="6"/>
  <c r="M2320" i="6"/>
  <c r="N2320" i="6"/>
  <c r="M2396" i="6"/>
  <c r="O2396" i="6"/>
  <c r="N2396" i="6"/>
  <c r="L2396" i="6"/>
  <c r="W1915" i="6" s="1" a="1"/>
  <c r="N2478" i="6"/>
  <c r="O2478" i="6"/>
  <c r="M2478" i="6"/>
  <c r="L2478" i="6"/>
  <c r="T1983" i="6" s="1" a="1"/>
  <c r="N2525" i="6"/>
  <c r="O2525" i="6"/>
  <c r="M2525" i="6"/>
  <c r="L2525" i="6"/>
  <c r="V2019" i="6" s="1" a="1"/>
  <c r="O2596" i="6"/>
  <c r="N2596" i="6"/>
  <c r="M2596" i="6"/>
  <c r="L2596" i="6"/>
  <c r="W2075" i="6" s="1" a="1"/>
  <c r="O2675" i="6"/>
  <c r="L2675" i="6"/>
  <c r="N2675" i="6"/>
  <c r="M2675" i="6"/>
  <c r="O2948" i="6"/>
  <c r="N2948" i="6"/>
  <c r="M2948" i="6"/>
  <c r="L2948" i="6"/>
  <c r="T2359" i="6" s="1" a="1"/>
  <c r="L2303" i="6"/>
  <c r="O2303" i="6"/>
  <c r="M2303" i="6"/>
  <c r="N2303" i="6"/>
  <c r="L2353" i="6"/>
  <c r="O2353" i="6"/>
  <c r="N2353" i="6"/>
  <c r="M2353" i="6"/>
  <c r="O2402" i="6"/>
  <c r="N2402" i="6"/>
  <c r="M2402" i="6"/>
  <c r="L2402" i="6"/>
  <c r="X1919" i="6" s="1" a="1"/>
  <c r="O2458" i="6"/>
  <c r="N2458" i="6"/>
  <c r="M2458" i="6"/>
  <c r="L2458" i="6"/>
  <c r="T1967" i="6" s="1" a="1"/>
  <c r="M2542" i="6"/>
  <c r="L2542" i="6"/>
  <c r="N2542" i="6"/>
  <c r="O2542" i="6"/>
  <c r="M2598" i="6"/>
  <c r="L2598" i="6"/>
  <c r="N2598" i="6"/>
  <c r="O2598" i="6"/>
  <c r="L2662" i="6"/>
  <c r="N2662" i="6"/>
  <c r="M2662" i="6"/>
  <c r="O2662" i="6"/>
  <c r="N3030" i="6"/>
  <c r="O3030" i="6"/>
  <c r="M3030" i="6"/>
  <c r="L3030" i="6"/>
  <c r="V2423" i="6" s="1" a="1"/>
  <c r="O2341" i="6"/>
  <c r="N2341" i="6"/>
  <c r="M2341" i="6"/>
  <c r="L2341" i="6"/>
  <c r="W1871" i="6" s="1" a="1"/>
  <c r="M2420" i="6"/>
  <c r="N2420" i="6"/>
  <c r="L2420" i="6"/>
  <c r="O2420" i="6"/>
  <c r="N2485" i="6"/>
  <c r="M2485" i="6"/>
  <c r="L2485" i="6"/>
  <c r="O2485" i="6"/>
  <c r="L2543" i="6"/>
  <c r="N2543" i="6"/>
  <c r="O2543" i="6"/>
  <c r="M2543" i="6"/>
  <c r="L2599" i="6"/>
  <c r="N2599" i="6"/>
  <c r="M2599" i="6"/>
  <c r="O2599" i="6"/>
  <c r="L2727" i="6"/>
  <c r="O2727" i="6"/>
  <c r="N2727" i="6"/>
  <c r="M2727" i="6"/>
  <c r="M3035" i="6"/>
  <c r="L3035" i="6"/>
  <c r="O3035" i="6"/>
  <c r="N3035" i="6"/>
  <c r="O2315" i="6"/>
  <c r="N2315" i="6"/>
  <c r="M2315" i="6"/>
  <c r="L2315" i="6"/>
  <c r="V1851" i="6" s="1" a="1"/>
  <c r="O2374" i="6"/>
  <c r="L2374" i="6"/>
  <c r="M2374" i="6"/>
  <c r="N2374" i="6"/>
  <c r="N2423" i="6"/>
  <c r="L2423" i="6"/>
  <c r="M2423" i="6"/>
  <c r="O2423" i="6"/>
  <c r="N2491" i="6"/>
  <c r="O2491" i="6"/>
  <c r="L2491" i="6"/>
  <c r="M2491" i="6"/>
  <c r="L2558" i="6"/>
  <c r="O2558" i="6"/>
  <c r="M2558" i="6"/>
  <c r="N2558" i="6"/>
  <c r="O2614" i="6"/>
  <c r="N2614" i="6"/>
  <c r="L2614" i="6"/>
  <c r="M2614" i="6"/>
  <c r="M2888" i="6"/>
  <c r="O2888" i="6"/>
  <c r="N2888" i="6"/>
  <c r="L2888" i="6"/>
  <c r="T2311" i="6" s="1" a="1"/>
  <c r="O2283" i="6"/>
  <c r="N2283" i="6"/>
  <c r="L2283" i="6"/>
  <c r="M2283" i="6"/>
  <c r="M2348" i="6"/>
  <c r="O2348" i="6"/>
  <c r="L2348" i="6"/>
  <c r="N2348" i="6"/>
  <c r="O2435" i="6"/>
  <c r="N2435" i="6"/>
  <c r="M2435" i="6"/>
  <c r="L2435" i="6"/>
  <c r="V1947" i="6" s="1" a="1"/>
  <c r="N2509" i="6"/>
  <c r="O2509" i="6"/>
  <c r="L2509" i="6"/>
  <c r="M2509" i="6"/>
  <c r="O2580" i="6"/>
  <c r="N2580" i="6"/>
  <c r="L2580" i="6"/>
  <c r="M2580" i="6"/>
  <c r="O2686" i="6"/>
  <c r="N2686" i="6"/>
  <c r="M2686" i="6"/>
  <c r="L2686" i="6"/>
  <c r="W2147" i="6" s="1" a="1"/>
  <c r="N2677" i="6"/>
  <c r="O2677" i="6"/>
  <c r="M2677" i="6"/>
  <c r="L2677" i="6"/>
  <c r="X2139" i="6" s="1" a="1"/>
  <c r="N2741" i="6"/>
  <c r="O2741" i="6"/>
  <c r="M2741" i="6"/>
  <c r="L2741" i="6"/>
  <c r="W2191" i="6" s="1" a="1"/>
  <c r="M2816" i="6"/>
  <c r="N2816" i="6"/>
  <c r="L2816" i="6"/>
  <c r="O2816" i="6"/>
  <c r="O2868" i="6"/>
  <c r="N2868" i="6"/>
  <c r="M2868" i="6"/>
  <c r="L2868" i="6"/>
  <c r="T2295" i="6" s="1" a="1"/>
  <c r="O2931" i="6"/>
  <c r="N2931" i="6"/>
  <c r="M2931" i="6"/>
  <c r="L2931" i="6"/>
  <c r="W2343" i="6" s="1" a="1"/>
  <c r="O3017" i="6"/>
  <c r="L3017" i="6"/>
  <c r="M3017" i="6"/>
  <c r="N3017" i="6"/>
  <c r="O3591" i="6"/>
  <c r="N3591" i="6"/>
  <c r="L3591" i="6"/>
  <c r="M3591" i="6"/>
  <c r="O2763" i="6"/>
  <c r="L2763" i="6"/>
  <c r="M2763" i="6"/>
  <c r="N2763" i="6"/>
  <c r="O2821" i="6"/>
  <c r="N2821" i="6"/>
  <c r="M2821" i="6"/>
  <c r="L2821" i="6"/>
  <c r="W2255" i="6" s="1" a="1"/>
  <c r="O2875" i="6"/>
  <c r="N2875" i="6"/>
  <c r="M2875" i="6"/>
  <c r="L2875" i="6"/>
  <c r="V2299" i="6" s="1" a="1"/>
  <c r="O2951" i="6"/>
  <c r="M2951" i="6"/>
  <c r="L2951" i="6"/>
  <c r="N2951" i="6"/>
  <c r="N3022" i="6"/>
  <c r="M3022" i="6"/>
  <c r="O3022" i="6"/>
  <c r="L3022" i="6"/>
  <c r="X2415" i="6" s="1" a="1"/>
  <c r="O3380" i="6"/>
  <c r="N3380" i="6"/>
  <c r="M3380" i="6"/>
  <c r="L3380" i="6"/>
  <c r="V2703" i="6" s="1" a="1"/>
  <c r="L2719" i="6"/>
  <c r="O2719" i="6"/>
  <c r="N2719" i="6"/>
  <c r="M2719" i="6"/>
  <c r="O2769" i="6"/>
  <c r="M2769" i="6"/>
  <c r="L2769" i="6"/>
  <c r="N2769" i="6"/>
  <c r="O2850" i="6"/>
  <c r="N2850" i="6"/>
  <c r="M2850" i="6"/>
  <c r="L2850" i="6"/>
  <c r="V2279" i="6" s="1" a="1"/>
  <c r="O2901" i="6"/>
  <c r="N2901" i="6"/>
  <c r="M2901" i="6"/>
  <c r="L2901" i="6"/>
  <c r="W2319" i="6" s="1" a="1"/>
  <c r="M2960" i="6"/>
  <c r="O2960" i="6"/>
  <c r="L2960" i="6"/>
  <c r="N2960" i="6"/>
  <c r="N3086" i="6"/>
  <c r="O3086" i="6"/>
  <c r="M3086" i="6"/>
  <c r="L3086" i="6"/>
  <c r="W2467" i="6" s="1" a="1"/>
  <c r="L3666" i="6"/>
  <c r="O3666" i="6"/>
  <c r="M3666" i="6"/>
  <c r="N3666" i="6"/>
  <c r="N2661" i="6"/>
  <c r="O2661" i="6"/>
  <c r="M2661" i="6"/>
  <c r="L2661" i="6"/>
  <c r="W2127" i="6" s="1" a="1"/>
  <c r="N2725" i="6"/>
  <c r="O2725" i="6"/>
  <c r="M2725" i="6"/>
  <c r="L2725" i="6"/>
  <c r="V2179" i="6" s="1" a="1"/>
  <c r="O2842" i="6"/>
  <c r="N2842" i="6"/>
  <c r="M2842" i="6"/>
  <c r="L2842" i="6"/>
  <c r="X2271" i="6" s="1" a="1"/>
  <c r="N2926" i="6"/>
  <c r="O2926" i="6"/>
  <c r="M2926" i="6"/>
  <c r="L2926" i="6"/>
  <c r="W2339" i="6" s="1" a="1"/>
  <c r="O3015" i="6"/>
  <c r="M3015" i="6"/>
  <c r="L3015" i="6"/>
  <c r="N3015" i="6"/>
  <c r="N3138" i="6"/>
  <c r="M3138" i="6"/>
  <c r="L3138" i="6"/>
  <c r="O3138" i="6"/>
  <c r="L2711" i="6"/>
  <c r="N2711" i="6"/>
  <c r="M2711" i="6"/>
  <c r="O2711" i="6"/>
  <c r="O2784" i="6"/>
  <c r="M2784" i="6"/>
  <c r="L2784" i="6"/>
  <c r="N2784" i="6"/>
  <c r="M2813" i="6"/>
  <c r="L2813" i="6"/>
  <c r="N2813" i="6"/>
  <c r="O2813" i="6"/>
  <c r="M2864" i="6"/>
  <c r="O2864" i="6"/>
  <c r="N2864" i="6"/>
  <c r="L2864" i="6"/>
  <c r="U2291" i="6" s="1" a="1"/>
  <c r="O2930" i="6"/>
  <c r="N2930" i="6"/>
  <c r="M2930" i="6"/>
  <c r="L2930" i="6"/>
  <c r="V2343" i="6" s="1" a="1"/>
  <c r="M2984" i="6"/>
  <c r="O2984" i="6"/>
  <c r="N2984" i="6"/>
  <c r="L2984" i="6"/>
  <c r="U2387" i="6" s="1" a="1"/>
  <c r="O3089" i="6"/>
  <c r="M3089" i="6"/>
  <c r="L3089" i="6"/>
  <c r="N3089" i="6"/>
  <c r="L3715" i="6"/>
  <c r="O3715" i="6"/>
  <c r="N3715" i="6"/>
  <c r="M3715" i="6"/>
  <c r="O2723" i="6"/>
  <c r="M2723" i="6"/>
  <c r="N2723" i="6"/>
  <c r="L2723" i="6"/>
  <c r="T2179" i="6" s="1" a="1"/>
  <c r="N2773" i="6"/>
  <c r="L2773" i="6"/>
  <c r="M2773" i="6"/>
  <c r="O2773" i="6"/>
  <c r="M2851" i="6"/>
  <c r="L2851" i="6"/>
  <c r="N2851" i="6"/>
  <c r="O2851" i="6"/>
  <c r="O2922" i="6"/>
  <c r="M2922" i="6"/>
  <c r="N2922" i="6"/>
  <c r="L2922" i="6"/>
  <c r="X2335" i="6" s="1" a="1"/>
  <c r="O3004" i="6"/>
  <c r="N3004" i="6"/>
  <c r="M3004" i="6"/>
  <c r="L3004" i="6"/>
  <c r="U2403" i="6" s="1" a="1"/>
  <c r="O3119" i="6"/>
  <c r="M3119" i="6"/>
  <c r="L3119" i="6"/>
  <c r="N3119" i="6"/>
  <c r="O3444" i="6"/>
  <c r="N3444" i="6"/>
  <c r="M3444" i="6"/>
  <c r="L3444" i="6"/>
  <c r="U2755" i="6" s="1" a="1"/>
  <c r="O2665" i="6"/>
  <c r="M2665" i="6"/>
  <c r="L2665" i="6"/>
  <c r="N2665" i="6"/>
  <c r="O2729" i="6"/>
  <c r="L2729" i="6"/>
  <c r="M2729" i="6"/>
  <c r="N2729" i="6"/>
  <c r="M2803" i="6"/>
  <c r="O2803" i="6"/>
  <c r="L2803" i="6"/>
  <c r="N2803" i="6"/>
  <c r="M2891" i="6"/>
  <c r="O2891" i="6"/>
  <c r="L2891" i="6"/>
  <c r="N2891" i="6"/>
  <c r="M2944" i="6"/>
  <c r="O2944" i="6"/>
  <c r="N2944" i="6"/>
  <c r="L2944" i="6"/>
  <c r="U2355" i="6" s="1" a="1"/>
  <c r="O2988" i="6"/>
  <c r="N2988" i="6"/>
  <c r="M2988" i="6"/>
  <c r="L2988" i="6"/>
  <c r="T2391" i="6" s="1" a="1"/>
  <c r="O3224" i="6"/>
  <c r="M3224" i="6"/>
  <c r="L3224" i="6"/>
  <c r="N3224" i="6"/>
  <c r="M3088" i="6"/>
  <c r="O3088" i="6"/>
  <c r="L3088" i="6"/>
  <c r="N3088" i="6"/>
  <c r="O3159" i="6"/>
  <c r="M3159" i="6"/>
  <c r="L3159" i="6"/>
  <c r="N3159" i="6"/>
  <c r="L3205" i="6"/>
  <c r="N3205" i="6"/>
  <c r="O3205" i="6"/>
  <c r="M3205" i="6"/>
  <c r="O3269" i="6"/>
  <c r="N3269" i="6"/>
  <c r="M3269" i="6"/>
  <c r="L3269" i="6"/>
  <c r="U2615" i="6" s="1" a="1"/>
  <c r="O3314" i="6"/>
  <c r="L3314" i="6"/>
  <c r="N3314" i="6"/>
  <c r="M3314" i="6"/>
  <c r="N3357" i="6"/>
  <c r="M3357" i="6"/>
  <c r="L3357" i="6"/>
  <c r="O3357" i="6"/>
  <c r="O3404" i="6"/>
  <c r="N3404" i="6"/>
  <c r="M3404" i="6"/>
  <c r="L3404" i="6"/>
  <c r="U2723" i="6" s="1" a="1"/>
  <c r="L3563" i="6"/>
  <c r="O3563" i="6"/>
  <c r="N3563" i="6"/>
  <c r="M3563" i="6"/>
  <c r="O3144" i="6"/>
  <c r="M3144" i="6"/>
  <c r="L3144" i="6"/>
  <c r="N3144" i="6"/>
  <c r="O3219" i="6"/>
  <c r="N3219" i="6"/>
  <c r="M3219" i="6"/>
  <c r="L3219" i="6"/>
  <c r="U2575" i="6" s="1" a="1"/>
  <c r="N3276" i="6"/>
  <c r="O3276" i="6"/>
  <c r="M3276" i="6"/>
  <c r="L3276" i="6"/>
  <c r="W2619" i="6" s="1" a="1"/>
  <c r="O3336" i="6"/>
  <c r="M3336" i="6"/>
  <c r="L3336" i="6"/>
  <c r="N3336" i="6"/>
  <c r="O3411" i="6"/>
  <c r="N3411" i="6"/>
  <c r="M3411" i="6"/>
  <c r="L3411" i="6"/>
  <c r="W2727" i="6" s="1" a="1"/>
  <c r="L3470" i="6"/>
  <c r="O3470" i="6"/>
  <c r="N3470" i="6"/>
  <c r="M3470" i="6"/>
  <c r="O3669" i="6"/>
  <c r="M3669" i="6"/>
  <c r="L3669" i="6"/>
  <c r="N3669" i="6"/>
  <c r="O3026" i="6"/>
  <c r="M3026" i="6"/>
  <c r="N3026" i="6"/>
  <c r="L3026" i="6"/>
  <c r="W2419" i="6" s="1" a="1"/>
  <c r="O3090" i="6"/>
  <c r="M3090" i="6"/>
  <c r="N3090" i="6"/>
  <c r="L3090" i="6"/>
  <c r="V2471" i="6" s="1" a="1"/>
  <c r="O3170" i="6"/>
  <c r="L3170" i="6"/>
  <c r="M3170" i="6"/>
  <c r="N3170" i="6"/>
  <c r="M3249" i="6"/>
  <c r="O3249" i="6"/>
  <c r="L3249" i="6"/>
  <c r="N3249" i="6"/>
  <c r="O3306" i="6"/>
  <c r="L3306" i="6"/>
  <c r="M3306" i="6"/>
  <c r="N3306" i="6"/>
  <c r="O3387" i="6"/>
  <c r="N3387" i="6"/>
  <c r="M3387" i="6"/>
  <c r="L3387" i="6"/>
  <c r="X2707" i="6" s="1" a="1"/>
  <c r="O3480" i="6"/>
  <c r="L3480" i="6"/>
  <c r="N3480" i="6"/>
  <c r="M3480" i="6"/>
  <c r="M3051" i="6"/>
  <c r="O3051" i="6"/>
  <c r="N3051" i="6"/>
  <c r="L3051" i="6"/>
  <c r="W2439" i="6" s="1" a="1"/>
  <c r="M3115" i="6"/>
  <c r="O3115" i="6"/>
  <c r="N3115" i="6"/>
  <c r="L3115" i="6"/>
  <c r="V2491" i="6" s="1" a="1"/>
  <c r="N3164" i="6"/>
  <c r="O3164" i="6"/>
  <c r="L3164" i="6"/>
  <c r="M3164" i="6"/>
  <c r="O3207" i="6"/>
  <c r="N3207" i="6"/>
  <c r="M3207" i="6"/>
  <c r="L3207" i="6"/>
  <c r="X2563" i="6" s="1" a="1"/>
  <c r="O3271" i="6"/>
  <c r="N3271" i="6"/>
  <c r="M3271" i="6"/>
  <c r="L3271" i="6"/>
  <c r="W2615" i="6" s="1" a="1"/>
  <c r="O3343" i="6"/>
  <c r="N3343" i="6"/>
  <c r="M3343" i="6"/>
  <c r="L3343" i="6"/>
  <c r="T2675" i="6" s="1" a="1"/>
  <c r="L3390" i="6"/>
  <c r="O3390" i="6"/>
  <c r="N3390" i="6"/>
  <c r="M3390" i="6"/>
  <c r="O3448" i="6"/>
  <c r="M3448" i="6"/>
  <c r="L3448" i="6"/>
  <c r="N3448" i="6"/>
  <c r="N3601" i="6"/>
  <c r="L3601" i="6"/>
  <c r="M3601" i="6"/>
  <c r="O3601" i="6"/>
  <c r="M3096" i="6"/>
  <c r="O3096" i="6"/>
  <c r="N3096" i="6"/>
  <c r="L3096" i="6"/>
  <c r="W2475" i="6" s="1" a="1"/>
  <c r="M3177" i="6"/>
  <c r="O3177" i="6"/>
  <c r="N3177" i="6"/>
  <c r="L3177" i="6"/>
  <c r="X2539" i="6" s="1" a="1"/>
  <c r="N3244" i="6"/>
  <c r="M3244" i="6"/>
  <c r="L3244" i="6"/>
  <c r="O3244" i="6"/>
  <c r="L3310" i="6"/>
  <c r="O3310" i="6"/>
  <c r="N3310" i="6"/>
  <c r="M3310" i="6"/>
  <c r="O3363" i="6"/>
  <c r="N3363" i="6"/>
  <c r="M3363" i="6"/>
  <c r="L3363" i="6"/>
  <c r="T2691" i="6" s="1" a="1"/>
  <c r="M3412" i="6"/>
  <c r="L3412" i="6"/>
  <c r="N3412" i="6"/>
  <c r="O3412" i="6"/>
  <c r="O3536" i="6"/>
  <c r="N3536" i="6"/>
  <c r="M3536" i="6"/>
  <c r="L3536" i="6"/>
  <c r="W2827" i="6" s="1" a="1"/>
  <c r="M3003" i="6"/>
  <c r="O3003" i="6"/>
  <c r="N3003" i="6"/>
  <c r="L3003" i="6"/>
  <c r="T2403" i="6" s="1" a="1"/>
  <c r="M3067" i="6"/>
  <c r="L3067" i="6"/>
  <c r="O3067" i="6"/>
  <c r="N3067" i="6"/>
  <c r="O3168" i="6"/>
  <c r="L3168" i="6"/>
  <c r="M3168" i="6"/>
  <c r="N3168" i="6"/>
  <c r="O3232" i="6"/>
  <c r="L3232" i="6"/>
  <c r="M3232" i="6"/>
  <c r="N3232" i="6"/>
  <c r="O3298" i="6"/>
  <c r="L3298" i="6"/>
  <c r="M3298" i="6"/>
  <c r="N3298" i="6"/>
  <c r="O3381" i="6"/>
  <c r="N3381" i="6"/>
  <c r="L3381" i="6"/>
  <c r="M3381" i="6"/>
  <c r="O3464" i="6"/>
  <c r="L3464" i="6"/>
  <c r="M3464" i="6"/>
  <c r="N3464" i="6"/>
  <c r="O3037" i="6"/>
  <c r="N3037" i="6"/>
  <c r="M3037" i="6"/>
  <c r="L3037" i="6"/>
  <c r="X2427" i="6" s="1" a="1"/>
  <c r="O3101" i="6"/>
  <c r="L3101" i="6"/>
  <c r="N3101" i="6"/>
  <c r="M3101" i="6"/>
  <c r="L3162" i="6"/>
  <c r="O3162" i="6"/>
  <c r="M3162" i="6"/>
  <c r="N3162" i="6"/>
  <c r="O3227" i="6"/>
  <c r="N3227" i="6"/>
  <c r="L3227" i="6"/>
  <c r="M3227" i="6"/>
  <c r="O3299" i="6"/>
  <c r="N3299" i="6"/>
  <c r="L3299" i="6"/>
  <c r="M3299" i="6"/>
  <c r="L3382" i="6"/>
  <c r="N3382" i="6"/>
  <c r="O3382" i="6"/>
  <c r="M3382" i="6"/>
  <c r="O3432" i="6"/>
  <c r="L3432" i="6"/>
  <c r="M3432" i="6"/>
  <c r="N3432" i="6"/>
  <c r="O3559" i="6"/>
  <c r="N3559" i="6"/>
  <c r="M3559" i="6"/>
  <c r="L3559" i="6"/>
  <c r="U2847" i="6" s="1" a="1"/>
  <c r="L3594" i="6"/>
  <c r="O3594" i="6"/>
  <c r="M3594" i="6"/>
  <c r="N3594" i="6"/>
  <c r="M3638" i="6"/>
  <c r="O3638" i="6"/>
  <c r="L3638" i="6"/>
  <c r="N3638" i="6"/>
  <c r="O3711" i="6"/>
  <c r="N3711" i="6"/>
  <c r="L3711" i="6"/>
  <c r="M3711" i="6"/>
  <c r="M3902" i="6"/>
  <c r="O3902" i="6"/>
  <c r="N3902" i="6"/>
  <c r="L3902" i="6"/>
  <c r="X3119" i="6" s="1" a="1"/>
  <c r="N3553" i="6"/>
  <c r="L3553" i="6"/>
  <c r="M3553" i="6"/>
  <c r="O3553" i="6"/>
  <c r="O3624" i="6"/>
  <c r="N3624" i="6"/>
  <c r="M3624" i="6"/>
  <c r="L3624" i="6"/>
  <c r="U2899" i="6" s="1" a="1"/>
  <c r="O3688" i="6"/>
  <c r="N3688" i="6"/>
  <c r="M3688" i="6"/>
  <c r="L3688" i="6"/>
  <c r="T2951" i="6" s="1" a="1"/>
  <c r="M3510" i="6"/>
  <c r="O3510" i="6"/>
  <c r="L3510" i="6"/>
  <c r="N3510" i="6"/>
  <c r="M3570" i="6"/>
  <c r="L3570" i="6"/>
  <c r="N3570" i="6"/>
  <c r="O3570" i="6"/>
  <c r="N3633" i="6"/>
  <c r="L3633" i="6"/>
  <c r="O3633" i="6"/>
  <c r="M3633" i="6"/>
  <c r="O3703" i="6"/>
  <c r="N3703" i="6"/>
  <c r="L3703" i="6"/>
  <c r="M3703" i="6"/>
  <c r="M4101" i="6"/>
  <c r="O4101" i="6"/>
  <c r="N4101" i="6"/>
  <c r="L4101" i="6"/>
  <c r="W3279" i="6" s="1" a="1"/>
  <c r="O3528" i="6"/>
  <c r="N3528" i="6"/>
  <c r="M3528" i="6"/>
  <c r="L3528" i="6"/>
  <c r="T2823" i="6" s="1" a="1"/>
  <c r="O3599" i="6"/>
  <c r="N3599" i="6"/>
  <c r="M3599" i="6"/>
  <c r="L3599" i="6"/>
  <c r="U2879" i="6" s="1" a="1"/>
  <c r="O3658" i="6"/>
  <c r="N3658" i="6"/>
  <c r="L3658" i="6"/>
  <c r="M3658" i="6"/>
  <c r="N3765" i="6"/>
  <c r="O3765" i="6"/>
  <c r="M3765" i="6"/>
  <c r="L3765" i="6"/>
  <c r="V3011" i="6" s="1" a="1"/>
  <c r="N3521" i="6"/>
  <c r="L3521" i="6"/>
  <c r="O3521" i="6"/>
  <c r="M3521" i="6"/>
  <c r="O3580" i="6"/>
  <c r="M3580" i="6"/>
  <c r="N3580" i="6"/>
  <c r="L3580" i="6"/>
  <c r="V2863" i="6" s="1" a="1"/>
  <c r="O3637" i="6"/>
  <c r="M3637" i="6"/>
  <c r="L3637" i="6"/>
  <c r="N3637" i="6"/>
  <c r="N3737" i="6"/>
  <c r="L3737" i="6"/>
  <c r="O3737" i="6"/>
  <c r="M3737" i="6"/>
  <c r="O3508" i="6"/>
  <c r="M3508" i="6"/>
  <c r="L3508" i="6"/>
  <c r="N3508" i="6"/>
  <c r="M3574" i="6"/>
  <c r="O3574" i="6"/>
  <c r="L3574" i="6"/>
  <c r="N3574" i="6"/>
  <c r="L3635" i="6"/>
  <c r="M3635" i="6"/>
  <c r="N3635" i="6"/>
  <c r="O3635" i="6"/>
  <c r="O3695" i="6"/>
  <c r="N3695" i="6"/>
  <c r="M3695" i="6"/>
  <c r="L3695" i="6"/>
  <c r="V2955" i="6" s="1" a="1"/>
  <c r="N3924" i="6"/>
  <c r="L3924" i="6"/>
  <c r="O3924" i="6"/>
  <c r="M3924" i="6"/>
  <c r="L3461" i="6"/>
  <c r="N3461" i="6"/>
  <c r="O3461" i="6"/>
  <c r="M3461" i="6"/>
  <c r="O3565" i="6"/>
  <c r="L3565" i="6"/>
  <c r="M3565" i="6"/>
  <c r="N3565" i="6"/>
  <c r="O3647" i="6"/>
  <c r="N3647" i="6"/>
  <c r="L3647" i="6"/>
  <c r="M3647" i="6"/>
  <c r="N3713" i="6"/>
  <c r="L3713" i="6"/>
  <c r="O3713" i="6"/>
  <c r="M3713" i="6"/>
  <c r="O3759" i="6"/>
  <c r="N3759" i="6"/>
  <c r="L3759" i="6"/>
  <c r="M3759" i="6"/>
  <c r="O3850" i="6"/>
  <c r="M3850" i="6"/>
  <c r="N3850" i="6"/>
  <c r="L3850" i="6"/>
  <c r="V3079" i="6" s="1" a="1"/>
  <c r="M3920" i="6"/>
  <c r="O3920" i="6"/>
  <c r="N3920" i="6"/>
  <c r="L3920" i="6"/>
  <c r="V3135" i="6" s="1" a="1"/>
  <c r="N3757" i="6"/>
  <c r="O3757" i="6"/>
  <c r="M3757" i="6"/>
  <c r="L3757" i="6"/>
  <c r="X3003" i="6" s="1" a="1"/>
  <c r="O3818" i="6"/>
  <c r="N3818" i="6"/>
  <c r="M3818" i="6"/>
  <c r="L3818" i="6"/>
  <c r="T3055" i="6" s="1" a="1"/>
  <c r="N3885" i="6"/>
  <c r="M3885" i="6"/>
  <c r="L3885" i="6"/>
  <c r="O3885" i="6"/>
  <c r="L4105" i="6"/>
  <c r="O4105" i="6"/>
  <c r="M4105" i="6"/>
  <c r="N4105" i="6"/>
  <c r="O3752" i="6"/>
  <c r="N3752" i="6"/>
  <c r="M3752" i="6"/>
  <c r="L3752" i="6"/>
  <c r="X2999" i="6" s="1" a="1"/>
  <c r="L3825" i="6"/>
  <c r="O3825" i="6"/>
  <c r="M3825" i="6"/>
  <c r="N3825" i="6"/>
  <c r="M3886" i="6"/>
  <c r="O3886" i="6"/>
  <c r="N3886" i="6"/>
  <c r="L3886" i="6"/>
  <c r="W3107" i="6" s="1" a="1"/>
  <c r="O4054" i="6"/>
  <c r="L4054" i="6"/>
  <c r="N4054" i="6"/>
  <c r="M4054" i="6"/>
  <c r="L3747" i="6"/>
  <c r="O3747" i="6"/>
  <c r="N3747" i="6"/>
  <c r="M3747" i="6"/>
  <c r="L3813" i="6"/>
  <c r="M3813" i="6"/>
  <c r="O3813" i="6"/>
  <c r="N3813" i="6"/>
  <c r="O3882" i="6"/>
  <c r="M3882" i="6"/>
  <c r="N3882" i="6"/>
  <c r="L3882" i="6"/>
  <c r="X3103" i="6" s="1" a="1"/>
  <c r="M4009" i="6"/>
  <c r="O4009" i="6"/>
  <c r="N4009" i="6"/>
  <c r="L4009" i="6"/>
  <c r="U3207" i="6" s="1" a="1"/>
  <c r="L3739" i="6"/>
  <c r="N3739" i="6"/>
  <c r="M3739" i="6"/>
  <c r="O3739" i="6"/>
  <c r="L3803" i="6"/>
  <c r="N3803" i="6"/>
  <c r="M3803" i="6"/>
  <c r="O3803" i="6"/>
  <c r="M3870" i="6"/>
  <c r="N3870" i="6"/>
  <c r="L3870" i="6"/>
  <c r="O3870" i="6"/>
  <c r="N3972" i="6"/>
  <c r="L3972" i="6"/>
  <c r="O3972" i="6"/>
  <c r="M3972" i="6"/>
  <c r="N3769" i="6"/>
  <c r="L3769" i="6"/>
  <c r="M3769" i="6"/>
  <c r="O3769" i="6"/>
  <c r="O3826" i="6"/>
  <c r="M3826" i="6"/>
  <c r="L3826" i="6"/>
  <c r="N3826" i="6"/>
  <c r="M3894" i="6"/>
  <c r="L3894" i="6"/>
  <c r="N3894" i="6"/>
  <c r="O3894" i="6"/>
  <c r="N3964" i="6"/>
  <c r="L3964" i="6"/>
  <c r="O3964" i="6"/>
  <c r="M3964" i="6"/>
  <c r="O3778" i="6"/>
  <c r="N3778" i="6"/>
  <c r="L3778" i="6"/>
  <c r="M3778" i="6"/>
  <c r="L3827" i="6"/>
  <c r="O3827" i="6"/>
  <c r="M3827" i="6"/>
  <c r="N3827" i="6"/>
  <c r="O3887" i="6"/>
  <c r="L3887" i="6"/>
  <c r="M3887" i="6"/>
  <c r="N3887" i="6"/>
  <c r="O3943" i="6"/>
  <c r="M3943" i="6"/>
  <c r="L3943" i="6"/>
  <c r="N3943" i="6"/>
  <c r="M3942" i="6"/>
  <c r="O3942" i="6"/>
  <c r="N3942" i="6"/>
  <c r="L3942" i="6"/>
  <c r="X3151" i="6" s="1" a="1"/>
  <c r="O4007" i="6"/>
  <c r="M4007" i="6"/>
  <c r="L4007" i="6"/>
  <c r="N4007" i="6"/>
  <c r="O4107" i="6"/>
  <c r="M4107" i="6"/>
  <c r="L4107" i="6"/>
  <c r="N4107" i="6"/>
  <c r="N3988" i="6"/>
  <c r="L3988" i="6"/>
  <c r="O3988" i="6"/>
  <c r="M3988" i="6"/>
  <c r="O4046" i="6"/>
  <c r="L4046" i="6"/>
  <c r="M4046" i="6"/>
  <c r="N4046" i="6"/>
  <c r="L4113" i="6"/>
  <c r="N4113" i="6"/>
  <c r="O4113" i="6"/>
  <c r="M4113" i="6"/>
  <c r="O4313" i="6"/>
  <c r="L4313" i="6"/>
  <c r="M4313" i="6"/>
  <c r="N4313" i="6"/>
  <c r="O3992" i="6"/>
  <c r="N3992" i="6"/>
  <c r="M3992" i="6"/>
  <c r="L3992" i="6"/>
  <c r="X3191" i="6" s="1" a="1"/>
  <c r="O4052" i="6"/>
  <c r="M4052" i="6"/>
  <c r="L4052" i="6"/>
  <c r="N4052" i="6"/>
  <c r="L4114" i="6"/>
  <c r="O4114" i="6"/>
  <c r="N4114" i="6"/>
  <c r="M4114" i="6"/>
  <c r="O4305" i="6"/>
  <c r="L4305" i="6"/>
  <c r="M4305" i="6"/>
  <c r="N4305" i="6"/>
  <c r="M3985" i="6"/>
  <c r="O3985" i="6"/>
  <c r="N3985" i="6"/>
  <c r="L3985" i="6"/>
  <c r="V3187" i="6" s="1" a="1"/>
  <c r="M4049" i="6"/>
  <c r="L4049" i="6"/>
  <c r="O4049" i="6"/>
  <c r="N4049" i="6"/>
  <c r="M4141" i="6"/>
  <c r="O4141" i="6"/>
  <c r="L4141" i="6"/>
  <c r="N4141" i="6"/>
  <c r="O3970" i="6"/>
  <c r="M3970" i="6"/>
  <c r="N3970" i="6"/>
  <c r="L3970" i="6"/>
  <c r="V3175" i="6" s="1" a="1"/>
  <c r="O4030" i="6"/>
  <c r="N4030" i="6"/>
  <c r="M4030" i="6"/>
  <c r="L4030" i="6"/>
  <c r="V3223" i="6" s="1" a="1"/>
  <c r="M4087" i="6"/>
  <c r="L4087" i="6"/>
  <c r="O4087" i="6"/>
  <c r="N4087" i="6"/>
  <c r="L4170" i="6"/>
  <c r="N4170" i="6"/>
  <c r="M4170" i="6"/>
  <c r="O4170" i="6"/>
  <c r="N4317" i="6"/>
  <c r="L4317" i="6"/>
  <c r="O4317" i="6"/>
  <c r="M4317" i="6"/>
  <c r="L3971" i="6"/>
  <c r="M3971" i="6"/>
  <c r="O3971" i="6"/>
  <c r="N3971" i="6"/>
  <c r="L4031" i="6"/>
  <c r="O4031" i="6"/>
  <c r="N4031" i="6"/>
  <c r="M4031" i="6"/>
  <c r="N4128" i="6"/>
  <c r="O4128" i="6"/>
  <c r="L4128" i="6"/>
  <c r="M4128" i="6"/>
  <c r="N4280" i="6"/>
  <c r="O4280" i="6"/>
  <c r="L4280" i="6"/>
  <c r="M4280" i="6"/>
  <c r="O3965" i="6"/>
  <c r="N3965" i="6"/>
  <c r="M3965" i="6"/>
  <c r="L3965" i="6"/>
  <c r="V3171" i="6" s="1" a="1"/>
  <c r="L4033" i="6"/>
  <c r="O4033" i="6"/>
  <c r="M4033" i="6"/>
  <c r="N4033" i="6"/>
  <c r="N4153" i="6"/>
  <c r="M4153" i="6"/>
  <c r="L4153" i="6"/>
  <c r="O4153" i="6"/>
  <c r="O4430" i="6"/>
  <c r="N4430" i="6"/>
  <c r="L4430" i="6"/>
  <c r="M4430" i="6"/>
  <c r="L4138" i="6"/>
  <c r="N4138" i="6"/>
  <c r="O4138" i="6"/>
  <c r="M4138" i="6"/>
  <c r="O4233" i="6"/>
  <c r="L4233" i="6"/>
  <c r="N4233" i="6"/>
  <c r="M4233" i="6"/>
  <c r="M4314" i="6"/>
  <c r="O4314" i="6"/>
  <c r="L4314" i="6"/>
  <c r="N4314" i="6"/>
  <c r="O4123" i="6"/>
  <c r="M4123" i="6"/>
  <c r="N4123" i="6"/>
  <c r="L4123" i="6"/>
  <c r="T3299" i="6" s="1" a="1"/>
  <c r="O4172" i="6"/>
  <c r="M4172" i="6"/>
  <c r="L4172" i="6"/>
  <c r="N4172" i="6"/>
  <c r="N4256" i="6"/>
  <c r="O4256" i="6"/>
  <c r="M4256" i="6"/>
  <c r="L4256" i="6"/>
  <c r="W3403" i="6" s="1" a="1"/>
  <c r="N4364" i="6"/>
  <c r="M4364" i="6"/>
  <c r="L4364" i="6"/>
  <c r="O4364" i="6"/>
  <c r="O4118" i="6"/>
  <c r="L4118" i="6"/>
  <c r="N4118" i="6"/>
  <c r="M4118" i="6"/>
  <c r="M4189" i="6"/>
  <c r="L4189" i="6"/>
  <c r="O4189" i="6"/>
  <c r="N4189" i="6"/>
  <c r="M4250" i="6"/>
  <c r="O4250" i="6"/>
  <c r="L4250" i="6"/>
  <c r="N4250" i="6"/>
  <c r="O4348" i="6"/>
  <c r="M4348" i="6"/>
  <c r="L4348" i="6"/>
  <c r="N4348" i="6"/>
  <c r="M4133" i="6"/>
  <c r="O4133" i="6"/>
  <c r="N4133" i="6"/>
  <c r="L4133" i="6"/>
  <c r="T3307" i="6" s="1" a="1"/>
  <c r="M4190" i="6"/>
  <c r="L4190" i="6"/>
  <c r="O4190" i="6"/>
  <c r="N4190" i="6"/>
  <c r="O4254" i="6"/>
  <c r="N4254" i="6"/>
  <c r="M4254" i="6"/>
  <c r="L4254" i="6"/>
  <c r="U3403" i="6" s="1" a="1"/>
  <c r="N4104" i="6"/>
  <c r="O4104" i="6"/>
  <c r="M4104" i="6"/>
  <c r="L4104" i="6"/>
  <c r="U3283" i="6" s="1" a="1"/>
  <c r="M4173" i="6"/>
  <c r="O4173" i="6"/>
  <c r="L4173" i="6"/>
  <c r="N4173" i="6"/>
  <c r="O4223" i="6"/>
  <c r="N4223" i="6"/>
  <c r="M4223" i="6"/>
  <c r="L4223" i="6"/>
  <c r="T3379" i="6" s="1" a="1"/>
  <c r="O4260" i="6"/>
  <c r="M4260" i="6"/>
  <c r="L4260" i="6"/>
  <c r="N4260" i="6"/>
  <c r="O4343" i="6"/>
  <c r="N4343" i="6"/>
  <c r="M4343" i="6"/>
  <c r="L4343" i="6"/>
  <c r="T3475" i="6" s="1" a="1"/>
  <c r="O4406" i="6"/>
  <c r="M4406" i="6"/>
  <c r="L4406" i="6"/>
  <c r="N4406" i="6"/>
  <c r="O4455" i="6"/>
  <c r="N4455" i="6"/>
  <c r="M4455" i="6"/>
  <c r="L4455" i="6"/>
  <c r="V3563" i="6" s="1" a="1"/>
  <c r="O4508" i="6"/>
  <c r="N4508" i="6"/>
  <c r="M4508" i="6"/>
  <c r="L4508" i="6"/>
  <c r="T3607" i="6" s="1" a="1"/>
  <c r="O4393" i="6"/>
  <c r="L4393" i="6"/>
  <c r="M4393" i="6"/>
  <c r="N4393" i="6"/>
  <c r="O4452" i="6"/>
  <c r="N4452" i="6"/>
  <c r="M4452" i="6"/>
  <c r="L4452" i="6"/>
  <c r="X3559" i="6" s="1" a="1"/>
  <c r="O4599" i="6"/>
  <c r="N4599" i="6"/>
  <c r="M4599" i="6"/>
  <c r="L4599" i="6"/>
  <c r="U3679" i="6" s="1" a="1"/>
  <c r="N4349" i="6"/>
  <c r="O4349" i="6"/>
  <c r="M4349" i="6"/>
  <c r="L4349" i="6"/>
  <c r="U3479" i="6" s="1" a="1"/>
  <c r="O4414" i="6"/>
  <c r="N4414" i="6"/>
  <c r="M4414" i="6"/>
  <c r="L4414" i="6"/>
  <c r="U3531" i="6" s="1" a="1"/>
  <c r="M4453" i="6"/>
  <c r="O4453" i="6"/>
  <c r="N4453" i="6"/>
  <c r="L4453" i="6"/>
  <c r="T3563" i="6" s="1" a="1"/>
  <c r="N4327" i="6"/>
  <c r="M4327" i="6"/>
  <c r="L4327" i="6"/>
  <c r="O4327" i="6"/>
  <c r="N4384" i="6"/>
  <c r="O4384" i="6"/>
  <c r="L4384" i="6"/>
  <c r="M4384" i="6"/>
  <c r="L4450" i="6"/>
  <c r="O4450" i="6"/>
  <c r="N4450" i="6"/>
  <c r="M4450" i="6"/>
  <c r="O4604" i="6"/>
  <c r="L4604" i="6"/>
  <c r="M4604" i="6"/>
  <c r="N4604" i="6"/>
  <c r="N4304" i="6"/>
  <c r="L4304" i="6"/>
  <c r="O4304" i="6"/>
  <c r="M4304" i="6"/>
  <c r="L4401" i="6"/>
  <c r="M4401" i="6"/>
  <c r="N4401" i="6"/>
  <c r="O4401" i="6"/>
  <c r="O4492" i="6"/>
  <c r="N4492" i="6"/>
  <c r="M4492" i="6"/>
  <c r="L4492" i="6"/>
  <c r="X3591" i="6" s="1" a="1"/>
  <c r="N4293" i="6"/>
  <c r="O4293" i="6"/>
  <c r="L4293" i="6"/>
  <c r="M4293" i="6"/>
  <c r="M4356" i="6"/>
  <c r="L4356" i="6"/>
  <c r="O4356" i="6"/>
  <c r="N4356" i="6"/>
  <c r="O4425" i="6"/>
  <c r="L4425" i="6"/>
  <c r="M4425" i="6"/>
  <c r="N4425" i="6"/>
  <c r="M4515" i="6"/>
  <c r="L4515" i="6"/>
  <c r="O4515" i="6"/>
  <c r="N4515" i="6"/>
  <c r="O4351" i="6"/>
  <c r="L4351" i="6"/>
  <c r="N4351" i="6"/>
  <c r="M4351" i="6"/>
  <c r="M4389" i="6"/>
  <c r="N4389" i="6"/>
  <c r="O4389" i="6"/>
  <c r="L4389" i="6"/>
  <c r="U3511" i="6" s="1" a="1"/>
  <c r="O4439" i="6"/>
  <c r="N4439" i="6"/>
  <c r="L4439" i="6"/>
  <c r="M4439" i="6"/>
  <c r="O4494" i="6"/>
  <c r="N4494" i="6"/>
  <c r="L4494" i="6"/>
  <c r="M4494" i="6"/>
  <c r="M4512" i="6"/>
  <c r="O4512" i="6"/>
  <c r="N4512" i="6"/>
  <c r="L4512" i="6"/>
  <c r="X3607" i="6" s="1" a="1"/>
  <c r="M4595" i="6"/>
  <c r="O4595" i="6"/>
  <c r="L4595" i="6"/>
  <c r="N4595" i="6"/>
  <c r="L4710" i="6"/>
  <c r="O4710" i="6"/>
  <c r="N4710" i="6"/>
  <c r="M4710" i="6"/>
  <c r="O4521" i="6"/>
  <c r="N4521" i="6"/>
  <c r="M4521" i="6"/>
  <c r="L4521" i="6"/>
  <c r="W3615" i="6" s="1" a="1"/>
  <c r="O4609" i="6"/>
  <c r="N4609" i="6"/>
  <c r="M4609" i="6"/>
  <c r="L4609" i="6"/>
  <c r="U3687" i="6" s="1" a="1"/>
  <c r="O4727" i="6"/>
  <c r="M4727" i="6"/>
  <c r="L4727" i="6"/>
  <c r="N4727" i="6"/>
  <c r="O4503" i="6"/>
  <c r="N4503" i="6"/>
  <c r="L4503" i="6"/>
  <c r="M4503" i="6"/>
  <c r="L4560" i="6"/>
  <c r="O4560" i="6"/>
  <c r="N4560" i="6"/>
  <c r="M4560" i="6"/>
  <c r="M4651" i="6"/>
  <c r="O4651" i="6"/>
  <c r="L4651" i="6"/>
  <c r="N4651" i="6"/>
  <c r="O4880" i="6"/>
  <c r="N4880" i="6"/>
  <c r="M4880" i="6"/>
  <c r="L4880" i="6"/>
  <c r="V3903" i="6" s="1" a="1"/>
  <c r="O4535" i="6"/>
  <c r="N4535" i="6"/>
  <c r="M4535" i="6"/>
  <c r="L4535" i="6"/>
  <c r="V3627" i="6" s="1" a="1"/>
  <c r="O4591" i="6"/>
  <c r="N4591" i="6"/>
  <c r="M4591" i="6"/>
  <c r="L4591" i="6"/>
  <c r="W3671" i="6" s="1" a="1"/>
  <c r="O4639" i="6"/>
  <c r="N4639" i="6"/>
  <c r="M4639" i="6"/>
  <c r="L4639" i="6"/>
  <c r="U3711" i="6" s="1" a="1"/>
  <c r="O4979" i="6"/>
  <c r="L4979" i="6"/>
  <c r="M4979" i="6"/>
  <c r="N4979" i="6"/>
  <c r="L4576" i="6"/>
  <c r="O4576" i="6"/>
  <c r="N4576" i="6"/>
  <c r="M4576" i="6"/>
  <c r="L4640" i="6"/>
  <c r="O4640" i="6"/>
  <c r="N4640" i="6"/>
  <c r="M4640" i="6"/>
  <c r="O4739" i="6"/>
  <c r="N4739" i="6"/>
  <c r="M4739" i="6"/>
  <c r="L4739" i="6"/>
  <c r="U3791" i="6" s="1" a="1"/>
  <c r="O4947" i="6"/>
  <c r="L4947" i="6"/>
  <c r="N4947" i="6"/>
  <c r="M4947" i="6"/>
  <c r="M4520" i="6"/>
  <c r="L4520" i="6"/>
  <c r="O4520" i="6"/>
  <c r="N4520" i="6"/>
  <c r="M4603" i="6"/>
  <c r="O4603" i="6"/>
  <c r="N4603" i="6"/>
  <c r="L4603" i="6"/>
  <c r="T3683" i="6" s="1" a="1"/>
  <c r="O4676" i="6"/>
  <c r="N4676" i="6"/>
  <c r="M4676" i="6"/>
  <c r="L4676" i="6"/>
  <c r="W3739" i="6" s="1" a="1"/>
  <c r="M4984" i="6"/>
  <c r="L4984" i="6"/>
  <c r="N4984" i="6"/>
  <c r="O4984" i="6"/>
  <c r="M4563" i="6"/>
  <c r="O4563" i="6"/>
  <c r="N4563" i="6"/>
  <c r="L4563" i="6"/>
  <c r="T3651" i="6" s="1" a="1"/>
  <c r="O4610" i="6"/>
  <c r="N4610" i="6"/>
  <c r="M4610" i="6"/>
  <c r="L4610" i="6"/>
  <c r="V3687" i="6" s="1" a="1"/>
  <c r="N4677" i="6"/>
  <c r="L4677" i="6"/>
  <c r="O4677" i="6"/>
  <c r="M4677" i="6"/>
  <c r="O4631" i="6"/>
  <c r="N4631" i="6"/>
  <c r="M4631" i="6"/>
  <c r="L4631" i="6"/>
  <c r="W3703" i="6" s="1" a="1"/>
  <c r="L4688" i="6"/>
  <c r="M4688" i="6"/>
  <c r="O4688" i="6"/>
  <c r="N4688" i="6"/>
  <c r="L4840" i="6"/>
  <c r="O4840" i="6"/>
  <c r="N4840" i="6"/>
  <c r="M4840" i="6"/>
  <c r="L4686" i="6"/>
  <c r="O4686" i="6"/>
  <c r="N4686" i="6"/>
  <c r="M4686" i="6"/>
  <c r="O4725" i="6"/>
  <c r="N4725" i="6"/>
  <c r="M4725" i="6"/>
  <c r="L4725" i="6"/>
  <c r="V3779" i="6" s="1" a="1"/>
  <c r="L4860" i="6"/>
  <c r="O4860" i="6"/>
  <c r="N4860" i="6"/>
  <c r="M4860" i="6"/>
  <c r="N4999" i="6"/>
  <c r="O4999" i="6"/>
  <c r="M4999" i="6"/>
  <c r="L4999" i="6"/>
  <c r="U3999" i="6" s="1" a="1"/>
  <c r="N4716" i="6"/>
  <c r="O4716" i="6"/>
  <c r="L4716" i="6"/>
  <c r="M4716" i="6"/>
  <c r="M4769" i="6"/>
  <c r="O4769" i="6"/>
  <c r="N4769" i="6"/>
  <c r="L4769" i="6"/>
  <c r="U3815" i="6" s="1" a="1"/>
  <c r="L4956" i="6"/>
  <c r="O4956" i="6"/>
  <c r="N4956" i="6"/>
  <c r="M4956" i="6"/>
  <c r="O4668" i="6"/>
  <c r="L4668" i="6"/>
  <c r="M4668" i="6"/>
  <c r="N4668" i="6"/>
  <c r="N4755" i="6"/>
  <c r="M4755" i="6"/>
  <c r="L4755" i="6"/>
  <c r="O4755" i="6"/>
  <c r="O4872" i="6"/>
  <c r="L4872" i="6"/>
  <c r="N4872" i="6"/>
  <c r="M4872" i="6"/>
  <c r="O4962" i="6"/>
  <c r="L4962" i="6"/>
  <c r="M4962" i="6"/>
  <c r="N4962" i="6"/>
  <c r="O4693" i="6"/>
  <c r="N4693" i="6"/>
  <c r="M4693" i="6"/>
  <c r="L4693" i="6"/>
  <c r="T3755" i="6" s="1" a="1"/>
  <c r="O4741" i="6"/>
  <c r="N4741" i="6"/>
  <c r="M4741" i="6"/>
  <c r="L4741" i="6"/>
  <c r="W3791" i="6" s="1" a="1"/>
  <c r="O4824" i="6"/>
  <c r="M4824" i="6"/>
  <c r="L4824" i="6"/>
  <c r="N4824" i="6"/>
  <c r="O4957" i="6"/>
  <c r="L4957" i="6"/>
  <c r="M4957" i="6"/>
  <c r="N4957" i="6"/>
  <c r="O4767" i="6"/>
  <c r="L4767" i="6"/>
  <c r="M4767" i="6"/>
  <c r="N4767" i="6"/>
  <c r="M4839" i="6"/>
  <c r="O4839" i="6"/>
  <c r="L4839" i="6"/>
  <c r="N4839" i="6"/>
  <c r="O4897" i="6"/>
  <c r="N4897" i="6"/>
  <c r="L4897" i="6"/>
  <c r="M4897" i="6"/>
  <c r="O4973" i="6"/>
  <c r="L4973" i="6"/>
  <c r="M4973" i="6"/>
  <c r="N4973" i="6"/>
  <c r="O4776" i="6"/>
  <c r="M4776" i="6"/>
  <c r="L4776" i="6"/>
  <c r="N4776" i="6"/>
  <c r="N4827" i="6"/>
  <c r="M4827" i="6"/>
  <c r="O4827" i="6"/>
  <c r="L4827" i="6"/>
  <c r="X3859" i="6" s="1" a="1"/>
  <c r="N4894" i="6"/>
  <c r="O4894" i="6"/>
  <c r="M4894" i="6"/>
  <c r="L4894" i="6"/>
  <c r="U3915" i="6" s="1" a="1"/>
  <c r="O4976" i="6"/>
  <c r="N4976" i="6"/>
  <c r="L4976" i="6"/>
  <c r="M4976" i="6"/>
  <c r="O4807" i="6"/>
  <c r="L4807" i="6"/>
  <c r="M4807" i="6"/>
  <c r="N4807" i="6"/>
  <c r="O4858" i="6"/>
  <c r="N4858" i="6"/>
  <c r="L4858" i="6"/>
  <c r="M4858" i="6"/>
  <c r="O4907" i="6"/>
  <c r="L4907" i="6"/>
  <c r="M4907" i="6"/>
  <c r="N4907" i="6"/>
  <c r="O4954" i="6"/>
  <c r="N4954" i="6"/>
  <c r="M4954" i="6"/>
  <c r="L4954" i="6"/>
  <c r="U3963" i="6" s="1" a="1"/>
  <c r="M4777" i="6"/>
  <c r="O4777" i="6"/>
  <c r="N4777" i="6"/>
  <c r="L4777" i="6"/>
  <c r="X3819" i="6" s="1" a="1"/>
  <c r="O4816" i="6"/>
  <c r="M4816" i="6"/>
  <c r="L4816" i="6"/>
  <c r="N4816" i="6"/>
  <c r="O4913" i="6"/>
  <c r="N4913" i="6"/>
  <c r="M4913" i="6"/>
  <c r="L4913" i="6"/>
  <c r="T3931" i="6" s="1" a="1"/>
  <c r="N4990" i="6"/>
  <c r="O4990" i="6"/>
  <c r="M4990" i="6"/>
  <c r="L4990" i="6"/>
  <c r="V3991" i="6" s="1" a="1"/>
  <c r="L51" i="6"/>
  <c r="O51" i="6"/>
  <c r="M51" i="6"/>
  <c r="N51" i="6"/>
  <c r="L144" i="6"/>
  <c r="O144" i="6"/>
  <c r="N144" i="6"/>
  <c r="M144" i="6"/>
  <c r="O203" i="6"/>
  <c r="N203" i="6"/>
  <c r="M203" i="6"/>
  <c r="L203" i="6"/>
  <c r="T163" i="6" s="1" a="1"/>
  <c r="N268" i="6"/>
  <c r="M268" i="6"/>
  <c r="L268" i="6"/>
  <c r="O268" i="6"/>
  <c r="N332" i="6"/>
  <c r="M332" i="6"/>
  <c r="L332" i="6"/>
  <c r="O332" i="6"/>
  <c r="M376" i="6"/>
  <c r="O376" i="6"/>
  <c r="N376" i="6"/>
  <c r="L376" i="6"/>
  <c r="W299" i="6" s="1" a="1"/>
  <c r="O472" i="6"/>
  <c r="N472" i="6"/>
  <c r="L472" i="6"/>
  <c r="M472" i="6"/>
  <c r="M942" i="6"/>
  <c r="O942" i="6"/>
  <c r="N942" i="6"/>
  <c r="L942" i="6"/>
  <c r="X751" i="6" s="1" a="1"/>
  <c r="M193" i="6"/>
  <c r="O193" i="6"/>
  <c r="N193" i="6"/>
  <c r="L193" i="6"/>
  <c r="T155" i="6" s="1" a="1"/>
  <c r="O479" i="6"/>
  <c r="N479" i="6"/>
  <c r="M479" i="6"/>
  <c r="L479" i="6"/>
  <c r="U383" i="6" s="1" a="1"/>
  <c r="L35" i="6"/>
  <c r="O35" i="6"/>
  <c r="N35" i="6"/>
  <c r="M35" i="6"/>
  <c r="O112" i="6"/>
  <c r="N112" i="6"/>
  <c r="M112" i="6"/>
  <c r="L112" i="6"/>
  <c r="X87" i="6" s="1" a="1"/>
  <c r="O171" i="6"/>
  <c r="N171" i="6"/>
  <c r="M171" i="6"/>
  <c r="L171" i="6"/>
  <c r="W135" i="6" s="1" a="1"/>
  <c r="O242" i="6"/>
  <c r="M242" i="6"/>
  <c r="L242" i="6"/>
  <c r="N242" i="6"/>
  <c r="L302" i="6"/>
  <c r="N302" i="6"/>
  <c r="O302" i="6"/>
  <c r="M302" i="6"/>
  <c r="L369" i="6"/>
  <c r="N369" i="6"/>
  <c r="M369" i="6"/>
  <c r="O369" i="6"/>
  <c r="N423" i="6"/>
  <c r="O423" i="6"/>
  <c r="M423" i="6"/>
  <c r="L423" i="6"/>
  <c r="T339" i="6" s="1" a="1"/>
  <c r="O487" i="6"/>
  <c r="M487" i="6"/>
  <c r="L487" i="6"/>
  <c r="N487" i="6"/>
  <c r="L874" i="6"/>
  <c r="N874" i="6"/>
  <c r="O874" i="6"/>
  <c r="M874" i="6"/>
  <c r="O261" i="6"/>
  <c r="L261" i="6"/>
  <c r="N261" i="6"/>
  <c r="M261" i="6"/>
  <c r="O5" i="6"/>
  <c r="L5" i="6"/>
  <c r="N5" i="6"/>
  <c r="M5" i="6"/>
  <c r="O69" i="6"/>
  <c r="L69" i="6"/>
  <c r="N69" i="6"/>
  <c r="M69" i="6"/>
  <c r="O130" i="6"/>
  <c r="M130" i="6"/>
  <c r="L130" i="6"/>
  <c r="N130" i="6"/>
  <c r="O208" i="6"/>
  <c r="N208" i="6"/>
  <c r="M208" i="6"/>
  <c r="L208" i="6"/>
  <c r="T167" i="6" s="1" a="1"/>
  <c r="M265" i="6"/>
  <c r="O265" i="6"/>
  <c r="N265" i="6"/>
  <c r="L265" i="6"/>
  <c r="V211" i="6" s="1" a="1"/>
  <c r="M297" i="6"/>
  <c r="O297" i="6"/>
  <c r="N297" i="6"/>
  <c r="L297" i="6"/>
  <c r="X235" i="6" s="1" a="1"/>
  <c r="M329" i="6"/>
  <c r="O329" i="6"/>
  <c r="N329" i="6"/>
  <c r="L329" i="6"/>
  <c r="U263" i="6" s="1" a="1"/>
  <c r="O373" i="6"/>
  <c r="N373" i="6"/>
  <c r="M373" i="6"/>
  <c r="L373" i="6"/>
  <c r="T299" i="6" s="1" a="1"/>
  <c r="N430" i="6"/>
  <c r="O430" i="6"/>
  <c r="M430" i="6"/>
  <c r="L430" i="6"/>
  <c r="V343" i="6" s="1" a="1"/>
  <c r="O474" i="6"/>
  <c r="N474" i="6"/>
  <c r="M474" i="6"/>
  <c r="L474" i="6"/>
  <c r="U379" i="6" s="1" a="1"/>
  <c r="M878" i="6"/>
  <c r="O878" i="6"/>
  <c r="N878" i="6"/>
  <c r="L878" i="6"/>
  <c r="T703" i="6" s="1" a="1"/>
  <c r="M201" i="6"/>
  <c r="O201" i="6"/>
  <c r="N201" i="6"/>
  <c r="L201" i="6"/>
  <c r="W159" i="6" s="1" a="1"/>
  <c r="L6" i="6"/>
  <c r="N6" i="6"/>
  <c r="O6" i="6"/>
  <c r="M6" i="6"/>
  <c r="L70" i="6"/>
  <c r="N70" i="6"/>
  <c r="O70" i="6"/>
  <c r="M70" i="6"/>
  <c r="N124" i="6"/>
  <c r="O124" i="6"/>
  <c r="L124" i="6"/>
  <c r="M124" i="6"/>
  <c r="N200" i="6"/>
  <c r="M200" i="6"/>
  <c r="L200" i="6"/>
  <c r="O200" i="6"/>
  <c r="M257" i="6"/>
  <c r="O257" i="6"/>
  <c r="N257" i="6"/>
  <c r="L257" i="6"/>
  <c r="X203" i="6" s="1" a="1"/>
  <c r="O319" i="6"/>
  <c r="L319" i="6"/>
  <c r="N319" i="6"/>
  <c r="M319" i="6"/>
  <c r="L419" i="6"/>
  <c r="M419" i="6"/>
  <c r="N419" i="6"/>
  <c r="O419" i="6"/>
  <c r="O488" i="6"/>
  <c r="M488" i="6"/>
  <c r="N488" i="6"/>
  <c r="L488" i="6"/>
  <c r="T391" i="6" s="1" a="1"/>
  <c r="O1020" i="6"/>
  <c r="N1020" i="6"/>
  <c r="M1020" i="6"/>
  <c r="L1020" i="6"/>
  <c r="V815" i="6" s="1" a="1"/>
  <c r="O277" i="6"/>
  <c r="M277" i="6"/>
  <c r="N277" i="6"/>
  <c r="L277" i="6"/>
  <c r="X219" i="6" s="1" a="1"/>
  <c r="M9" i="6"/>
  <c r="L9" i="6"/>
  <c r="O9" i="6"/>
  <c r="N9" i="6"/>
  <c r="M73" i="6"/>
  <c r="L73" i="6"/>
  <c r="O73" i="6"/>
  <c r="N73" i="6"/>
  <c r="N116" i="6"/>
  <c r="L116" i="6"/>
  <c r="M116" i="6"/>
  <c r="O116" i="6"/>
  <c r="N186" i="6"/>
  <c r="M186" i="6"/>
  <c r="L186" i="6"/>
  <c r="O186" i="6"/>
  <c r="M243" i="6"/>
  <c r="L243" i="6"/>
  <c r="O243" i="6"/>
  <c r="N243" i="6"/>
  <c r="O378" i="6"/>
  <c r="N378" i="6"/>
  <c r="M378" i="6"/>
  <c r="L378" i="6"/>
  <c r="T303" i="6" s="1" a="1"/>
  <c r="N516" i="6"/>
  <c r="O516" i="6"/>
  <c r="M516" i="6"/>
  <c r="L516" i="6"/>
  <c r="W411" i="6" s="1" a="1"/>
  <c r="O770" i="6"/>
  <c r="N770" i="6"/>
  <c r="M770" i="6"/>
  <c r="L770" i="6"/>
  <c r="V615" i="6" s="1" a="1"/>
  <c r="L24" i="6"/>
  <c r="N24" i="6"/>
  <c r="O24" i="6"/>
  <c r="M24" i="6"/>
  <c r="O87" i="6"/>
  <c r="L87" i="6"/>
  <c r="M87" i="6"/>
  <c r="N87" i="6"/>
  <c r="L131" i="6"/>
  <c r="O131" i="6"/>
  <c r="N131" i="6"/>
  <c r="M131" i="6"/>
  <c r="N196" i="6"/>
  <c r="M196" i="6"/>
  <c r="O196" i="6"/>
  <c r="L196" i="6"/>
  <c r="W155" i="6" s="1" a="1"/>
  <c r="L264" i="6"/>
  <c r="N264" i="6"/>
  <c r="O264" i="6"/>
  <c r="M264" i="6"/>
  <c r="L328" i="6"/>
  <c r="O328" i="6"/>
  <c r="N328" i="6"/>
  <c r="M328" i="6"/>
  <c r="L371" i="6"/>
  <c r="O371" i="6"/>
  <c r="M371" i="6"/>
  <c r="N371" i="6"/>
  <c r="M420" i="6"/>
  <c r="N420" i="6"/>
  <c r="O420" i="6"/>
  <c r="L420" i="6"/>
  <c r="V335" i="6" s="1" a="1"/>
  <c r="O466" i="6"/>
  <c r="M466" i="6"/>
  <c r="L466" i="6"/>
  <c r="N466" i="6"/>
  <c r="O962" i="6"/>
  <c r="M962" i="6"/>
  <c r="L962" i="6"/>
  <c r="N962" i="6"/>
  <c r="O37" i="6"/>
  <c r="L37" i="6"/>
  <c r="M37" i="6"/>
  <c r="N37" i="6"/>
  <c r="O107" i="6"/>
  <c r="M107" i="6"/>
  <c r="N107" i="6"/>
  <c r="L107" i="6"/>
  <c r="X83" i="6" s="1" a="1"/>
  <c r="N164" i="6"/>
  <c r="M164" i="6"/>
  <c r="O164" i="6"/>
  <c r="L164" i="6"/>
  <c r="U131" i="6" s="1" a="1"/>
  <c r="O219" i="6"/>
  <c r="M219" i="6"/>
  <c r="N219" i="6"/>
  <c r="L219" i="6"/>
  <c r="U175" i="6" s="1" a="1"/>
  <c r="N282" i="6"/>
  <c r="O282" i="6"/>
  <c r="M282" i="6"/>
  <c r="L282" i="6"/>
  <c r="X223" i="6" s="1" a="1"/>
  <c r="N345" i="6"/>
  <c r="M345" i="6"/>
  <c r="O345" i="6"/>
  <c r="L345" i="6"/>
  <c r="V275" i="6" s="1" a="1"/>
  <c r="N390" i="6"/>
  <c r="O390" i="6"/>
  <c r="M390" i="6"/>
  <c r="L390" i="6"/>
  <c r="V311" i="6" s="1" a="1"/>
  <c r="N431" i="6"/>
  <c r="M431" i="6"/>
  <c r="O431" i="6"/>
  <c r="L431" i="6"/>
  <c r="W343" i="6" s="1" a="1"/>
  <c r="M497" i="6"/>
  <c r="N497" i="6"/>
  <c r="O497" i="6"/>
  <c r="L497" i="6"/>
  <c r="X395" i="6" s="1" a="1"/>
  <c r="N1270" i="6"/>
  <c r="M1270" i="6"/>
  <c r="O1270" i="6"/>
  <c r="L1270" i="6"/>
  <c r="V1015" i="6" s="1" a="1"/>
  <c r="N568" i="6"/>
  <c r="O568" i="6"/>
  <c r="M568" i="6"/>
  <c r="L568" i="6"/>
  <c r="T455" i="6" s="1" a="1"/>
  <c r="N632" i="6"/>
  <c r="O632" i="6"/>
  <c r="M632" i="6"/>
  <c r="L632" i="6"/>
  <c r="X503" i="6" s="1" a="1"/>
  <c r="M678" i="6"/>
  <c r="O678" i="6"/>
  <c r="L678" i="6"/>
  <c r="N678" i="6"/>
  <c r="M734" i="6"/>
  <c r="O734" i="6"/>
  <c r="L734" i="6"/>
  <c r="N734" i="6"/>
  <c r="M798" i="6"/>
  <c r="O798" i="6"/>
  <c r="L798" i="6"/>
  <c r="N798" i="6"/>
  <c r="M862" i="6"/>
  <c r="O862" i="6"/>
  <c r="L862" i="6"/>
  <c r="N862" i="6"/>
  <c r="O932" i="6"/>
  <c r="N932" i="6"/>
  <c r="M932" i="6"/>
  <c r="L932" i="6"/>
  <c r="X743" i="6" s="1" a="1"/>
  <c r="M1062" i="6"/>
  <c r="O1062" i="6"/>
  <c r="L1062" i="6"/>
  <c r="N1062" i="6"/>
  <c r="O562" i="6"/>
  <c r="N562" i="6"/>
  <c r="M562" i="6"/>
  <c r="L562" i="6"/>
  <c r="X447" i="6" s="1" a="1"/>
  <c r="L626" i="6"/>
  <c r="N626" i="6"/>
  <c r="M626" i="6"/>
  <c r="O626" i="6"/>
  <c r="O684" i="6"/>
  <c r="M684" i="6"/>
  <c r="N684" i="6"/>
  <c r="L684" i="6"/>
  <c r="U547" i="6" s="1" a="1"/>
  <c r="O748" i="6"/>
  <c r="M748" i="6"/>
  <c r="N748" i="6"/>
  <c r="L748" i="6"/>
  <c r="T599" i="6" s="1" a="1"/>
  <c r="O812" i="6"/>
  <c r="M812" i="6"/>
  <c r="N812" i="6"/>
  <c r="L812" i="6"/>
  <c r="X647" i="6" s="1" a="1"/>
  <c r="O868" i="6"/>
  <c r="N868" i="6"/>
  <c r="L868" i="6"/>
  <c r="M868" i="6"/>
  <c r="L915" i="6"/>
  <c r="O915" i="6"/>
  <c r="N915" i="6"/>
  <c r="M915" i="6"/>
  <c r="O1585" i="6"/>
  <c r="L1585" i="6"/>
  <c r="M1585" i="6"/>
  <c r="N1585" i="6"/>
  <c r="M545" i="6"/>
  <c r="O545" i="6"/>
  <c r="N545" i="6"/>
  <c r="L545" i="6"/>
  <c r="V435" i="6" s="1" a="1"/>
  <c r="O615" i="6"/>
  <c r="N615" i="6"/>
  <c r="L615" i="6"/>
  <c r="M615" i="6"/>
  <c r="O657" i="6"/>
  <c r="N657" i="6"/>
  <c r="M657" i="6"/>
  <c r="L657" i="6"/>
  <c r="X523" i="6" s="1" a="1"/>
  <c r="O727" i="6"/>
  <c r="N727" i="6"/>
  <c r="L727" i="6"/>
  <c r="M727" i="6"/>
  <c r="O791" i="6"/>
  <c r="N791" i="6"/>
  <c r="L791" i="6"/>
  <c r="M791" i="6"/>
  <c r="O855" i="6"/>
  <c r="N855" i="6"/>
  <c r="L855" i="6"/>
  <c r="M855" i="6"/>
  <c r="O930" i="6"/>
  <c r="M930" i="6"/>
  <c r="N930" i="6"/>
  <c r="L930" i="6"/>
  <c r="V743" i="6" s="1" a="1"/>
  <c r="O1138" i="6"/>
  <c r="N1138" i="6"/>
  <c r="M1138" i="6"/>
  <c r="L1138" i="6"/>
  <c r="T911" i="6" s="1" a="1"/>
  <c r="N508" i="6"/>
  <c r="O508" i="6"/>
  <c r="M508" i="6"/>
  <c r="L508" i="6"/>
  <c r="T407" i="6" s="1" a="1"/>
  <c r="O578" i="6"/>
  <c r="N578" i="6"/>
  <c r="M578" i="6"/>
  <c r="L578" i="6"/>
  <c r="T463" i="6" s="1" a="1"/>
  <c r="L642" i="6"/>
  <c r="N642" i="6"/>
  <c r="O642" i="6"/>
  <c r="M642" i="6"/>
  <c r="O732" i="6"/>
  <c r="N732" i="6"/>
  <c r="L732" i="6"/>
  <c r="M732" i="6"/>
  <c r="O796" i="6"/>
  <c r="N796" i="6"/>
  <c r="L796" i="6"/>
  <c r="M796" i="6"/>
  <c r="O860" i="6"/>
  <c r="N860" i="6"/>
  <c r="L860" i="6"/>
  <c r="M860" i="6"/>
  <c r="L931" i="6"/>
  <c r="O931" i="6"/>
  <c r="N931" i="6"/>
  <c r="M931" i="6"/>
  <c r="O1234" i="6"/>
  <c r="N1234" i="6"/>
  <c r="M1234" i="6"/>
  <c r="L1234" i="6"/>
  <c r="U987" i="6" s="1" a="1"/>
  <c r="L534" i="6"/>
  <c r="O534" i="6"/>
  <c r="M534" i="6"/>
  <c r="N534" i="6"/>
  <c r="M585" i="6"/>
  <c r="N585" i="6"/>
  <c r="L585" i="6"/>
  <c r="O585" i="6"/>
  <c r="M649" i="6"/>
  <c r="L649" i="6"/>
  <c r="N649" i="6"/>
  <c r="O649" i="6"/>
  <c r="O711" i="6"/>
  <c r="N711" i="6"/>
  <c r="L711" i="6"/>
  <c r="M711" i="6"/>
  <c r="O775" i="6"/>
  <c r="N775" i="6"/>
  <c r="L775" i="6"/>
  <c r="M775" i="6"/>
  <c r="O839" i="6"/>
  <c r="N839" i="6"/>
  <c r="L839" i="6"/>
  <c r="M839" i="6"/>
  <c r="O895" i="6"/>
  <c r="N895" i="6"/>
  <c r="L895" i="6"/>
  <c r="M895" i="6"/>
  <c r="O961" i="6"/>
  <c r="M961" i="6"/>
  <c r="L961" i="6"/>
  <c r="N961" i="6"/>
  <c r="O496" i="6"/>
  <c r="M496" i="6"/>
  <c r="N496" i="6"/>
  <c r="L496" i="6"/>
  <c r="W395" i="6" s="1" a="1"/>
  <c r="O555" i="6"/>
  <c r="L555" i="6"/>
  <c r="M555" i="6"/>
  <c r="N555" i="6"/>
  <c r="O619" i="6"/>
  <c r="L619" i="6"/>
  <c r="M619" i="6"/>
  <c r="N619" i="6"/>
  <c r="L689" i="6"/>
  <c r="O689" i="6"/>
  <c r="M689" i="6"/>
  <c r="N689" i="6"/>
  <c r="L753" i="6"/>
  <c r="O753" i="6"/>
  <c r="M753" i="6"/>
  <c r="N753" i="6"/>
  <c r="L817" i="6"/>
  <c r="O817" i="6"/>
  <c r="M817" i="6"/>
  <c r="N817" i="6"/>
  <c r="L883" i="6"/>
  <c r="M883" i="6"/>
  <c r="N883" i="6"/>
  <c r="O883" i="6"/>
  <c r="L947" i="6"/>
  <c r="M947" i="6"/>
  <c r="N947" i="6"/>
  <c r="O947" i="6"/>
  <c r="N1238" i="6"/>
  <c r="M1238" i="6"/>
  <c r="O1238" i="6"/>
  <c r="L1238" i="6"/>
  <c r="T991" i="6" s="1" a="1"/>
  <c r="L518" i="6"/>
  <c r="O518" i="6"/>
  <c r="M518" i="6"/>
  <c r="N518" i="6"/>
  <c r="N592" i="6"/>
  <c r="M592" i="6"/>
  <c r="O592" i="6"/>
  <c r="L592" i="6"/>
  <c r="X471" i="6" s="1" a="1"/>
  <c r="O661" i="6"/>
  <c r="L661" i="6"/>
  <c r="N661" i="6"/>
  <c r="M661" i="6"/>
  <c r="O722" i="6"/>
  <c r="N722" i="6"/>
  <c r="M722" i="6"/>
  <c r="L722" i="6"/>
  <c r="X575" i="6" s="1" a="1"/>
  <c r="L786" i="6"/>
  <c r="N786" i="6"/>
  <c r="M786" i="6"/>
  <c r="O786" i="6"/>
  <c r="O850" i="6"/>
  <c r="N850" i="6"/>
  <c r="M850" i="6"/>
  <c r="L850" i="6"/>
  <c r="V679" i="6" s="1" a="1"/>
  <c r="O917" i="6"/>
  <c r="N917" i="6"/>
  <c r="L917" i="6"/>
  <c r="M917" i="6"/>
  <c r="O1015" i="6"/>
  <c r="N1015" i="6"/>
  <c r="L1015" i="6"/>
  <c r="M1015" i="6"/>
  <c r="O1037" i="6"/>
  <c r="N1037" i="6"/>
  <c r="M1037" i="6"/>
  <c r="L1037" i="6"/>
  <c r="X827" i="6" s="1" a="1"/>
  <c r="O1101" i="6"/>
  <c r="N1101" i="6"/>
  <c r="M1101" i="6"/>
  <c r="L1101" i="6"/>
  <c r="W879" i="6" s="1" a="1"/>
  <c r="O1148" i="6"/>
  <c r="L1148" i="6"/>
  <c r="M1148" i="6"/>
  <c r="N1148" i="6"/>
  <c r="O1201" i="6"/>
  <c r="N1201" i="6"/>
  <c r="L1201" i="6"/>
  <c r="M1201" i="6"/>
  <c r="O1265" i="6"/>
  <c r="N1265" i="6"/>
  <c r="M1265" i="6"/>
  <c r="L1265" i="6"/>
  <c r="V1011" i="6" s="1" a="1"/>
  <c r="O1322" i="6"/>
  <c r="N1322" i="6"/>
  <c r="M1322" i="6"/>
  <c r="L1322" i="6"/>
  <c r="X1055" i="6" s="1" a="1"/>
  <c r="O1399" i="6"/>
  <c r="N1399" i="6"/>
  <c r="L1399" i="6"/>
  <c r="M1399" i="6"/>
  <c r="N1558" i="6"/>
  <c r="M1558" i="6"/>
  <c r="O1558" i="6"/>
  <c r="L1558" i="6"/>
  <c r="T1247" i="6" s="1" a="1"/>
  <c r="O1034" i="6"/>
  <c r="N1034" i="6"/>
  <c r="M1034" i="6"/>
  <c r="L1034" i="6"/>
  <c r="U827" i="6" s="1" a="1"/>
  <c r="O1098" i="6"/>
  <c r="M1098" i="6"/>
  <c r="N1098" i="6"/>
  <c r="L1098" i="6"/>
  <c r="T879" i="6" s="1" a="1"/>
  <c r="L1152" i="6"/>
  <c r="N1152" i="6"/>
  <c r="O1152" i="6"/>
  <c r="M1152" i="6"/>
  <c r="L1216" i="6"/>
  <c r="N1216" i="6"/>
  <c r="O1216" i="6"/>
  <c r="M1216" i="6"/>
  <c r="L1280" i="6"/>
  <c r="N1280" i="6"/>
  <c r="O1280" i="6"/>
  <c r="M1280" i="6"/>
  <c r="L1328" i="6"/>
  <c r="N1328" i="6"/>
  <c r="O1328" i="6"/>
  <c r="M1328" i="6"/>
  <c r="N1469" i="6"/>
  <c r="O1469" i="6"/>
  <c r="M1469" i="6"/>
  <c r="L1469" i="6"/>
  <c r="U1175" i="6" s="1" a="1"/>
  <c r="O973" i="6"/>
  <c r="N973" i="6"/>
  <c r="M973" i="6"/>
  <c r="L973" i="6"/>
  <c r="T779" i="6" s="1" a="1"/>
  <c r="M1035" i="6"/>
  <c r="O1035" i="6"/>
  <c r="N1035" i="6"/>
  <c r="L1035" i="6"/>
  <c r="V827" i="6" s="1" a="1"/>
  <c r="M1099" i="6"/>
  <c r="O1099" i="6"/>
  <c r="N1099" i="6"/>
  <c r="L1099" i="6"/>
  <c r="U879" i="6" s="1" a="1"/>
  <c r="L1181" i="6"/>
  <c r="O1181" i="6"/>
  <c r="N1181" i="6"/>
  <c r="M1181" i="6"/>
  <c r="L1245" i="6"/>
  <c r="O1245" i="6"/>
  <c r="N1245" i="6"/>
  <c r="M1245" i="6"/>
  <c r="N1307" i="6"/>
  <c r="O1307" i="6"/>
  <c r="M1307" i="6"/>
  <c r="L1307" i="6"/>
  <c r="X1043" i="6" s="1" a="1"/>
  <c r="N1371" i="6"/>
  <c r="O1371" i="6"/>
  <c r="M1371" i="6"/>
  <c r="L1371" i="6"/>
  <c r="W1095" i="6" s="1" a="1"/>
  <c r="N1688" i="6"/>
  <c r="O1688" i="6"/>
  <c r="L1688" i="6"/>
  <c r="M1688" i="6"/>
  <c r="N992" i="6"/>
  <c r="O992" i="6"/>
  <c r="M992" i="6"/>
  <c r="L992" i="6"/>
  <c r="X791" i="6" s="1" a="1"/>
  <c r="M1027" i="6"/>
  <c r="O1027" i="6"/>
  <c r="N1027" i="6"/>
  <c r="L1027" i="6"/>
  <c r="X819" i="6" s="1" a="1"/>
  <c r="M1091" i="6"/>
  <c r="O1091" i="6"/>
  <c r="N1091" i="6"/>
  <c r="L1091" i="6"/>
  <c r="W871" i="6" s="1" a="1"/>
  <c r="L1141" i="6"/>
  <c r="O1141" i="6"/>
  <c r="N1141" i="6"/>
  <c r="M1141" i="6"/>
  <c r="N1196" i="6"/>
  <c r="O1196" i="6"/>
  <c r="L1196" i="6"/>
  <c r="M1196" i="6"/>
  <c r="N1260" i="6"/>
  <c r="O1260" i="6"/>
  <c r="L1260" i="6"/>
  <c r="M1260" i="6"/>
  <c r="O1329" i="6"/>
  <c r="N1329" i="6"/>
  <c r="L1329" i="6"/>
  <c r="M1329" i="6"/>
  <c r="O1524" i="6"/>
  <c r="N1524" i="6"/>
  <c r="M1524" i="6"/>
  <c r="L1524" i="6"/>
  <c r="U1219" i="6" s="1" a="1"/>
  <c r="N1904" i="6"/>
  <c r="O1904" i="6"/>
  <c r="M1904" i="6"/>
  <c r="L1904" i="6"/>
  <c r="U1523" i="6" s="1" a="1"/>
  <c r="M1019" i="6"/>
  <c r="N1019" i="6"/>
  <c r="L1019" i="6"/>
  <c r="O1019" i="6"/>
  <c r="M1083" i="6"/>
  <c r="N1083" i="6"/>
  <c r="L1083" i="6"/>
  <c r="O1083" i="6"/>
  <c r="O1167" i="6"/>
  <c r="N1167" i="6"/>
  <c r="M1167" i="6"/>
  <c r="L1167" i="6"/>
  <c r="X931" i="6" s="1" a="1"/>
  <c r="O1231" i="6"/>
  <c r="N1231" i="6"/>
  <c r="M1231" i="6"/>
  <c r="L1231" i="6"/>
  <c r="W983" i="6" s="1" a="1"/>
  <c r="O1295" i="6"/>
  <c r="N1295" i="6"/>
  <c r="M1295" i="6"/>
  <c r="L1295" i="6"/>
  <c r="V1035" i="6" s="1" a="1"/>
  <c r="O1359" i="6"/>
  <c r="M1359" i="6"/>
  <c r="N1359" i="6"/>
  <c r="L1359" i="6"/>
  <c r="U1087" i="6" s="1" a="1"/>
  <c r="L1432" i="6"/>
  <c r="N1432" i="6"/>
  <c r="M1432" i="6"/>
  <c r="O1432" i="6"/>
  <c r="M1805" i="6"/>
  <c r="O1805" i="6"/>
  <c r="N1805" i="6"/>
  <c r="L1805" i="6"/>
  <c r="V1443" i="6" s="1" a="1"/>
  <c r="N1064" i="6"/>
  <c r="M1064" i="6"/>
  <c r="O1064" i="6"/>
  <c r="L1064" i="6"/>
  <c r="U851" i="6" s="1" a="1"/>
  <c r="M1127" i="6"/>
  <c r="L1127" i="6"/>
  <c r="O1127" i="6"/>
  <c r="N1127" i="6"/>
  <c r="N1171" i="6"/>
  <c r="L1171" i="6"/>
  <c r="M1171" i="6"/>
  <c r="O1171" i="6"/>
  <c r="N1235" i="6"/>
  <c r="L1235" i="6"/>
  <c r="M1235" i="6"/>
  <c r="O1235" i="6"/>
  <c r="N1299" i="6"/>
  <c r="L1299" i="6"/>
  <c r="M1299" i="6"/>
  <c r="O1299" i="6"/>
  <c r="N1363" i="6"/>
  <c r="L1363" i="6"/>
  <c r="M1363" i="6"/>
  <c r="O1363" i="6"/>
  <c r="O1780" i="6"/>
  <c r="M1780" i="6"/>
  <c r="L1780" i="6"/>
  <c r="N1780" i="6"/>
  <c r="M990" i="6"/>
  <c r="O990" i="6"/>
  <c r="L990" i="6"/>
  <c r="N990" i="6"/>
  <c r="O1031" i="6"/>
  <c r="L1031" i="6"/>
  <c r="N1031" i="6"/>
  <c r="M1031" i="6"/>
  <c r="O1095" i="6"/>
  <c r="L1095" i="6"/>
  <c r="N1095" i="6"/>
  <c r="M1095" i="6"/>
  <c r="N1182" i="6"/>
  <c r="M1182" i="6"/>
  <c r="O1182" i="6"/>
  <c r="L1182" i="6"/>
  <c r="X943" i="6" s="1" a="1"/>
  <c r="N1246" i="6"/>
  <c r="M1246" i="6"/>
  <c r="O1246" i="6"/>
  <c r="L1246" i="6"/>
  <c r="W995" i="6" s="1" a="1"/>
  <c r="O1311" i="6"/>
  <c r="N1311" i="6"/>
  <c r="M1311" i="6"/>
  <c r="L1311" i="6"/>
  <c r="W1047" i="6" s="1" a="1"/>
  <c r="O1375" i="6"/>
  <c r="M1375" i="6"/>
  <c r="N1375" i="6"/>
  <c r="L1375" i="6"/>
  <c r="V1099" i="6" s="1" a="1"/>
  <c r="O1755" i="6"/>
  <c r="L1755" i="6"/>
  <c r="N1755" i="6"/>
  <c r="M1755" i="6"/>
  <c r="N1454" i="6"/>
  <c r="M1454" i="6"/>
  <c r="O1454" i="6"/>
  <c r="L1454" i="6"/>
  <c r="U1163" i="6" s="1" a="1"/>
  <c r="M1547" i="6"/>
  <c r="O1547" i="6"/>
  <c r="L1547" i="6"/>
  <c r="N1547" i="6"/>
  <c r="O1604" i="6"/>
  <c r="N1604" i="6"/>
  <c r="M1604" i="6"/>
  <c r="L1604" i="6"/>
  <c r="U1283" i="6" s="1" a="1"/>
  <c r="L1674" i="6"/>
  <c r="O1674" i="6"/>
  <c r="N1674" i="6"/>
  <c r="M1674" i="6"/>
  <c r="L1738" i="6"/>
  <c r="O1738" i="6"/>
  <c r="N1738" i="6"/>
  <c r="M1738" i="6"/>
  <c r="L1791" i="6"/>
  <c r="O1791" i="6"/>
  <c r="N1791" i="6"/>
  <c r="M1791" i="6"/>
  <c r="O1838" i="6"/>
  <c r="L1838" i="6"/>
  <c r="N1838" i="6"/>
  <c r="M1838" i="6"/>
  <c r="N1390" i="6"/>
  <c r="M1390" i="6"/>
  <c r="O1390" i="6"/>
  <c r="L1390" i="6"/>
  <c r="V1111" i="6" s="1" a="1"/>
  <c r="O1455" i="6"/>
  <c r="M1455" i="6"/>
  <c r="N1455" i="6"/>
  <c r="L1455" i="6"/>
  <c r="V1163" i="6" s="1" a="1"/>
  <c r="M1539" i="6"/>
  <c r="O1539" i="6"/>
  <c r="L1539" i="6"/>
  <c r="N1539" i="6"/>
  <c r="O1588" i="6"/>
  <c r="N1588" i="6"/>
  <c r="M1588" i="6"/>
  <c r="L1588" i="6"/>
  <c r="T1271" i="6" s="1" a="1"/>
  <c r="O1681" i="6"/>
  <c r="N1681" i="6"/>
  <c r="M1681" i="6"/>
  <c r="L1681" i="6"/>
  <c r="W1343" i="6" s="1" a="1"/>
  <c r="O1788" i="6"/>
  <c r="M1788" i="6"/>
  <c r="L1788" i="6"/>
  <c r="N1788" i="6"/>
  <c r="L2001" i="6"/>
  <c r="O2001" i="6"/>
  <c r="M2001" i="6"/>
  <c r="N2001" i="6"/>
  <c r="N1427" i="6"/>
  <c r="O1427" i="6"/>
  <c r="M1427" i="6"/>
  <c r="L1427" i="6"/>
  <c r="X1139" i="6" s="1" a="1"/>
  <c r="N1476" i="6"/>
  <c r="O1476" i="6"/>
  <c r="M1476" i="6"/>
  <c r="L1476" i="6"/>
  <c r="W1179" i="6" s="1" a="1"/>
  <c r="N1550" i="6"/>
  <c r="M1550" i="6"/>
  <c r="O1550" i="6"/>
  <c r="L1550" i="6"/>
  <c r="V1239" i="6" s="1" a="1"/>
  <c r="N1621" i="6"/>
  <c r="O1621" i="6"/>
  <c r="M1621" i="6"/>
  <c r="L1621" i="6"/>
  <c r="W1295" i="6" s="1" a="1"/>
  <c r="M1661" i="6"/>
  <c r="O1661" i="6"/>
  <c r="L1661" i="6"/>
  <c r="N1661" i="6"/>
  <c r="M1709" i="6"/>
  <c r="O1709" i="6"/>
  <c r="N1709" i="6"/>
  <c r="L1709" i="6"/>
  <c r="U1367" i="6" s="1" a="1"/>
  <c r="O1774" i="6"/>
  <c r="L1774" i="6"/>
  <c r="N1774" i="6"/>
  <c r="M1774" i="6"/>
  <c r="O1844" i="6"/>
  <c r="M1844" i="6"/>
  <c r="L1844" i="6"/>
  <c r="N1844" i="6"/>
  <c r="O2445" i="6"/>
  <c r="L2445" i="6"/>
  <c r="M2445" i="6"/>
  <c r="N2445" i="6"/>
  <c r="N1438" i="6"/>
  <c r="M1438" i="6"/>
  <c r="L1438" i="6"/>
  <c r="O1438" i="6"/>
  <c r="L1504" i="6"/>
  <c r="N1504" i="6"/>
  <c r="M1504" i="6"/>
  <c r="O1504" i="6"/>
  <c r="L1560" i="6"/>
  <c r="N1560" i="6"/>
  <c r="M1560" i="6"/>
  <c r="O1560" i="6"/>
  <c r="N1638" i="6"/>
  <c r="L1638" i="6"/>
  <c r="O1638" i="6"/>
  <c r="M1638" i="6"/>
  <c r="N1689" i="6"/>
  <c r="M1689" i="6"/>
  <c r="L1689" i="6"/>
  <c r="O1689" i="6"/>
  <c r="O1753" i="6"/>
  <c r="N1753" i="6"/>
  <c r="M1753" i="6"/>
  <c r="L1753" i="6"/>
  <c r="T1403" i="6" s="1" a="1"/>
  <c r="L1807" i="6"/>
  <c r="O1807" i="6"/>
  <c r="N1807" i="6"/>
  <c r="M1807" i="6"/>
  <c r="L1889" i="6"/>
  <c r="O1889" i="6"/>
  <c r="M1889" i="6"/>
  <c r="N1889" i="6"/>
  <c r="N1419" i="6"/>
  <c r="M1419" i="6"/>
  <c r="L1419" i="6"/>
  <c r="O1419" i="6"/>
  <c r="N1468" i="6"/>
  <c r="M1468" i="6"/>
  <c r="L1468" i="6"/>
  <c r="O1468" i="6"/>
  <c r="N1542" i="6"/>
  <c r="M1542" i="6"/>
  <c r="L1542" i="6"/>
  <c r="O1542" i="6"/>
  <c r="N1605" i="6"/>
  <c r="O1605" i="6"/>
  <c r="M1605" i="6"/>
  <c r="L1605" i="6"/>
  <c r="V1283" i="6" s="1" a="1"/>
  <c r="L1690" i="6"/>
  <c r="N1690" i="6"/>
  <c r="M1690" i="6"/>
  <c r="O1690" i="6"/>
  <c r="O1764" i="6"/>
  <c r="M1764" i="6"/>
  <c r="L1764" i="6"/>
  <c r="N1764" i="6"/>
  <c r="M1823" i="6"/>
  <c r="L1823" i="6"/>
  <c r="N1823" i="6"/>
  <c r="O1823" i="6"/>
  <c r="O2165" i="6"/>
  <c r="L2165" i="6"/>
  <c r="N2165" i="6"/>
  <c r="M2165" i="6"/>
  <c r="N1462" i="6"/>
  <c r="M1462" i="6"/>
  <c r="O1462" i="6"/>
  <c r="L1462" i="6"/>
  <c r="X1167" i="6" s="1" a="1"/>
  <c r="N1525" i="6"/>
  <c r="M1525" i="6"/>
  <c r="O1525" i="6"/>
  <c r="L1525" i="6"/>
  <c r="V1219" i="6" s="1" a="1"/>
  <c r="M1595" i="6"/>
  <c r="L1595" i="6"/>
  <c r="O1595" i="6"/>
  <c r="N1595" i="6"/>
  <c r="O1630" i="6"/>
  <c r="L1630" i="6"/>
  <c r="M1630" i="6"/>
  <c r="N1630" i="6"/>
  <c r="O1676" i="6"/>
  <c r="L1676" i="6"/>
  <c r="M1676" i="6"/>
  <c r="N1676" i="6"/>
  <c r="O1723" i="6"/>
  <c r="M1723" i="6"/>
  <c r="L1723" i="6"/>
  <c r="N1723" i="6"/>
  <c r="L1794" i="6"/>
  <c r="M1794" i="6"/>
  <c r="N1794" i="6"/>
  <c r="O1794" i="6"/>
  <c r="O1860" i="6"/>
  <c r="M1860" i="6"/>
  <c r="L1860" i="6"/>
  <c r="N1860" i="6"/>
  <c r="N1389" i="6"/>
  <c r="M1389" i="6"/>
  <c r="O1389" i="6"/>
  <c r="L1389" i="6"/>
  <c r="U1111" i="6" s="1" a="1"/>
  <c r="L1440" i="6"/>
  <c r="N1440" i="6"/>
  <c r="M1440" i="6"/>
  <c r="O1440" i="6"/>
  <c r="O1481" i="6"/>
  <c r="M1481" i="6"/>
  <c r="L1481" i="6"/>
  <c r="N1481" i="6"/>
  <c r="N1534" i="6"/>
  <c r="M1534" i="6"/>
  <c r="O1534" i="6"/>
  <c r="L1534" i="6"/>
  <c r="U1227" i="6" s="1" a="1"/>
  <c r="N1589" i="6"/>
  <c r="M1589" i="6"/>
  <c r="O1589" i="6"/>
  <c r="L1589" i="6"/>
  <c r="U1271" i="6" s="1" a="1"/>
  <c r="O1683" i="6"/>
  <c r="L1683" i="6"/>
  <c r="M1683" i="6"/>
  <c r="N1683" i="6"/>
  <c r="M1761" i="6"/>
  <c r="O1761" i="6"/>
  <c r="N1761" i="6"/>
  <c r="L1761" i="6"/>
  <c r="W1407" i="6" s="1" a="1"/>
  <c r="L1922" i="6"/>
  <c r="O1922" i="6"/>
  <c r="N1922" i="6"/>
  <c r="M1922" i="6"/>
  <c r="O1863" i="6"/>
  <c r="N1863" i="6"/>
  <c r="L1863" i="6"/>
  <c r="M1863" i="6"/>
  <c r="O1921" i="6"/>
  <c r="N1921" i="6"/>
  <c r="M1921" i="6"/>
  <c r="L1921" i="6"/>
  <c r="W1535" i="6" s="1" a="1"/>
  <c r="M1981" i="6"/>
  <c r="O1981" i="6"/>
  <c r="N1981" i="6"/>
  <c r="L1981" i="6"/>
  <c r="W1583" i="6" s="1" a="1"/>
  <c r="M2045" i="6"/>
  <c r="O2045" i="6"/>
  <c r="N2045" i="6"/>
  <c r="L2045" i="6"/>
  <c r="V1635" i="6" s="1" a="1"/>
  <c r="O2124" i="6"/>
  <c r="N2124" i="6"/>
  <c r="M2124" i="6"/>
  <c r="L2124" i="6"/>
  <c r="U1699" i="6" s="1" a="1"/>
  <c r="L2185" i="6"/>
  <c r="O2185" i="6"/>
  <c r="N2185" i="6"/>
  <c r="M2185" i="6"/>
  <c r="O2229" i="6"/>
  <c r="L2229" i="6"/>
  <c r="N2229" i="6"/>
  <c r="M2229" i="6"/>
  <c r="N2942" i="6"/>
  <c r="O2942" i="6"/>
  <c r="M2942" i="6"/>
  <c r="L2942" i="6"/>
  <c r="X2351" i="6" s="1" a="1"/>
  <c r="O1934" i="6"/>
  <c r="L1934" i="6"/>
  <c r="N1934" i="6"/>
  <c r="M1934" i="6"/>
  <c r="L2002" i="6"/>
  <c r="O2002" i="6"/>
  <c r="N2002" i="6"/>
  <c r="M2002" i="6"/>
  <c r="O2060" i="6"/>
  <c r="M2060" i="6"/>
  <c r="L2060" i="6"/>
  <c r="N2060" i="6"/>
  <c r="M2146" i="6"/>
  <c r="N2146" i="6"/>
  <c r="L2146" i="6"/>
  <c r="O2146" i="6"/>
  <c r="L2209" i="6"/>
  <c r="O2209" i="6"/>
  <c r="N2209" i="6"/>
  <c r="M2209" i="6"/>
  <c r="L2287" i="6"/>
  <c r="O2287" i="6"/>
  <c r="M2287" i="6"/>
  <c r="N2287" i="6"/>
  <c r="O2673" i="6"/>
  <c r="M2673" i="6"/>
  <c r="L2673" i="6"/>
  <c r="N2673" i="6"/>
  <c r="O1931" i="6"/>
  <c r="N1931" i="6"/>
  <c r="M1931" i="6"/>
  <c r="L1931" i="6"/>
  <c r="W1543" i="6" s="1" a="1"/>
  <c r="O1993" i="6"/>
  <c r="N1993" i="6"/>
  <c r="M1993" i="6"/>
  <c r="L1993" i="6"/>
  <c r="T1595" i="6" s="1" a="1"/>
  <c r="N2065" i="6"/>
  <c r="M2065" i="6"/>
  <c r="L2065" i="6"/>
  <c r="O2065" i="6"/>
  <c r="L2119" i="6"/>
  <c r="O2119" i="6"/>
  <c r="M2119" i="6"/>
  <c r="N2119" i="6"/>
  <c r="M2172" i="6"/>
  <c r="O2172" i="6"/>
  <c r="N2172" i="6"/>
  <c r="L2172" i="6"/>
  <c r="X1735" i="6" s="1" a="1"/>
  <c r="L2247" i="6"/>
  <c r="O2247" i="6"/>
  <c r="M2247" i="6"/>
  <c r="N2247" i="6"/>
  <c r="M2404" i="6"/>
  <c r="O2404" i="6"/>
  <c r="N2404" i="6"/>
  <c r="L2404" i="6"/>
  <c r="U1923" i="6" s="1" a="1"/>
  <c r="N1848" i="6"/>
  <c r="O1848" i="6"/>
  <c r="M1848" i="6"/>
  <c r="L1848" i="6"/>
  <c r="T1479" i="6" s="1" a="1"/>
  <c r="L1914" i="6"/>
  <c r="O1914" i="6"/>
  <c r="N1914" i="6"/>
  <c r="M1914" i="6"/>
  <c r="O1961" i="6"/>
  <c r="N1961" i="6"/>
  <c r="L1961" i="6"/>
  <c r="M1961" i="6"/>
  <c r="M2029" i="6"/>
  <c r="O2029" i="6"/>
  <c r="N2029" i="6"/>
  <c r="L2029" i="6"/>
  <c r="U1623" i="6" s="1" a="1"/>
  <c r="L2105" i="6"/>
  <c r="N2105" i="6"/>
  <c r="M2105" i="6"/>
  <c r="O2105" i="6"/>
  <c r="O2155" i="6"/>
  <c r="N2155" i="6"/>
  <c r="M2155" i="6"/>
  <c r="L2155" i="6"/>
  <c r="V1723" i="6" s="1" a="1"/>
  <c r="L2215" i="6"/>
  <c r="O2215" i="6"/>
  <c r="M2215" i="6"/>
  <c r="N2215" i="6"/>
  <c r="O2360" i="6"/>
  <c r="N2360" i="6"/>
  <c r="M2360" i="6"/>
  <c r="L2360" i="6"/>
  <c r="V1887" i="6" s="1" a="1"/>
  <c r="O1873" i="6"/>
  <c r="M1873" i="6"/>
  <c r="N1873" i="6"/>
  <c r="L1873" i="6"/>
  <c r="T1499" i="6" s="1" a="1"/>
  <c r="N1944" i="6"/>
  <c r="O1944" i="6"/>
  <c r="L1944" i="6"/>
  <c r="M1944" i="6"/>
  <c r="N2000" i="6"/>
  <c r="M2000" i="6"/>
  <c r="L2000" i="6"/>
  <c r="O2000" i="6"/>
  <c r="L2058" i="6"/>
  <c r="N2058" i="6"/>
  <c r="M2058" i="6"/>
  <c r="O2058" i="6"/>
  <c r="M2133" i="6"/>
  <c r="L2133" i="6"/>
  <c r="N2133" i="6"/>
  <c r="O2133" i="6"/>
  <c r="O2189" i="6"/>
  <c r="L2189" i="6"/>
  <c r="M2189" i="6"/>
  <c r="N2189" i="6"/>
  <c r="M2290" i="6"/>
  <c r="N2290" i="6"/>
  <c r="L2290" i="6"/>
  <c r="O2290" i="6"/>
  <c r="O2696" i="6"/>
  <c r="M2696" i="6"/>
  <c r="L2696" i="6"/>
  <c r="N2696" i="6"/>
  <c r="M1909" i="6"/>
  <c r="N1909" i="6"/>
  <c r="O1909" i="6"/>
  <c r="L1909" i="6"/>
  <c r="U1527" i="6" s="1" a="1"/>
  <c r="L1986" i="6"/>
  <c r="M1986" i="6"/>
  <c r="N1986" i="6"/>
  <c r="O1986" i="6"/>
  <c r="L2050" i="6"/>
  <c r="M2050" i="6"/>
  <c r="N2050" i="6"/>
  <c r="O2050" i="6"/>
  <c r="L2108" i="6"/>
  <c r="O2108" i="6"/>
  <c r="M2108" i="6"/>
  <c r="N2108" i="6"/>
  <c r="L2145" i="6"/>
  <c r="M2145" i="6"/>
  <c r="N2145" i="6"/>
  <c r="O2145" i="6"/>
  <c r="O2222" i="6"/>
  <c r="L2222" i="6"/>
  <c r="M2222" i="6"/>
  <c r="N2222" i="6"/>
  <c r="M2308" i="6"/>
  <c r="O2308" i="6"/>
  <c r="N2308" i="6"/>
  <c r="L2308" i="6"/>
  <c r="T1847" i="6" s="1" a="1"/>
  <c r="O2897" i="6"/>
  <c r="L2897" i="6"/>
  <c r="M2897" i="6"/>
  <c r="N2897" i="6"/>
  <c r="O1892" i="6"/>
  <c r="L1892" i="6"/>
  <c r="M1892" i="6"/>
  <c r="N1892" i="6"/>
  <c r="M1957" i="6"/>
  <c r="N1957" i="6"/>
  <c r="O1957" i="6"/>
  <c r="L1957" i="6"/>
  <c r="X1563" i="6" s="1" a="1"/>
  <c r="O2030" i="6"/>
  <c r="L2030" i="6"/>
  <c r="N2030" i="6"/>
  <c r="M2030" i="6"/>
  <c r="L2099" i="6"/>
  <c r="O2099" i="6"/>
  <c r="M2099" i="6"/>
  <c r="N2099" i="6"/>
  <c r="L2137" i="6"/>
  <c r="O2137" i="6"/>
  <c r="M2137" i="6"/>
  <c r="N2137" i="6"/>
  <c r="O2213" i="6"/>
  <c r="N2213" i="6"/>
  <c r="M2213" i="6"/>
  <c r="L2213" i="6"/>
  <c r="T1771" i="6" s="1" a="1"/>
  <c r="L2273" i="6"/>
  <c r="N2273" i="6"/>
  <c r="M2273" i="6"/>
  <c r="O2273" i="6"/>
  <c r="L2337" i="6"/>
  <c r="O2337" i="6"/>
  <c r="N2337" i="6"/>
  <c r="M2337" i="6"/>
  <c r="O2386" i="6"/>
  <c r="N2386" i="6"/>
  <c r="M2386" i="6"/>
  <c r="L2386" i="6"/>
  <c r="W1907" i="6" s="1" a="1"/>
  <c r="M2436" i="6"/>
  <c r="O2436" i="6"/>
  <c r="N2436" i="6"/>
  <c r="L2436" i="6"/>
  <c r="W1947" i="6" s="1" a="1"/>
  <c r="O2489" i="6"/>
  <c r="M2489" i="6"/>
  <c r="L2489" i="6"/>
  <c r="N2489" i="6"/>
  <c r="O2536" i="6"/>
  <c r="N2536" i="6"/>
  <c r="M2536" i="6"/>
  <c r="L2536" i="6"/>
  <c r="W2027" i="6" s="1" a="1"/>
  <c r="N2597" i="6"/>
  <c r="O2597" i="6"/>
  <c r="M2597" i="6"/>
  <c r="L2597" i="6"/>
  <c r="X2075" i="6" s="1" a="1"/>
  <c r="O2680" i="6"/>
  <c r="M2680" i="6"/>
  <c r="L2680" i="6"/>
  <c r="N2680" i="6"/>
  <c r="M3153" i="6"/>
  <c r="O3153" i="6"/>
  <c r="N3153" i="6"/>
  <c r="L3153" i="6"/>
  <c r="T2523" i="6" s="1" a="1"/>
  <c r="O2363" i="6"/>
  <c r="N2363" i="6"/>
  <c r="L2363" i="6"/>
  <c r="M2363" i="6"/>
  <c r="O2422" i="6"/>
  <c r="N2422" i="6"/>
  <c r="M2422" i="6"/>
  <c r="L2422" i="6"/>
  <c r="X1935" i="6" s="1" a="1"/>
  <c r="O2476" i="6"/>
  <c r="N2476" i="6"/>
  <c r="M2476" i="6"/>
  <c r="L2476" i="6"/>
  <c r="W1979" i="6" s="1" a="1"/>
  <c r="N2557" i="6"/>
  <c r="O2557" i="6"/>
  <c r="M2557" i="6"/>
  <c r="L2557" i="6"/>
  <c r="X2043" i="6" s="1" a="1"/>
  <c r="L2622" i="6"/>
  <c r="O2622" i="6"/>
  <c r="M2622" i="6"/>
  <c r="N2622" i="6"/>
  <c r="L3206" i="6"/>
  <c r="O3206" i="6"/>
  <c r="N3206" i="6"/>
  <c r="M3206" i="6"/>
  <c r="M2332" i="6"/>
  <c r="O2332" i="6"/>
  <c r="N2332" i="6"/>
  <c r="L2332" i="6"/>
  <c r="X1863" i="6" s="1" a="1"/>
  <c r="O2413" i="6"/>
  <c r="L2413" i="6"/>
  <c r="N2413" i="6"/>
  <c r="M2413" i="6"/>
  <c r="O2487" i="6"/>
  <c r="N2487" i="6"/>
  <c r="L2487" i="6"/>
  <c r="M2487" i="6"/>
  <c r="O2537" i="6"/>
  <c r="M2537" i="6"/>
  <c r="L2537" i="6"/>
  <c r="N2537" i="6"/>
  <c r="O2601" i="6"/>
  <c r="M2601" i="6"/>
  <c r="L2601" i="6"/>
  <c r="N2601" i="6"/>
  <c r="N2684" i="6"/>
  <c r="M2684" i="6"/>
  <c r="O2684" i="6"/>
  <c r="L2684" i="6"/>
  <c r="U2147" i="6" s="1" a="1"/>
  <c r="M2995" i="6"/>
  <c r="O2995" i="6"/>
  <c r="N2995" i="6"/>
  <c r="L2995" i="6"/>
  <c r="V2395" i="6" s="1" a="1"/>
  <c r="O2306" i="6"/>
  <c r="N2306" i="6"/>
  <c r="M2306" i="6"/>
  <c r="L2306" i="6"/>
  <c r="W1843" i="6" s="1" a="1"/>
  <c r="O2355" i="6"/>
  <c r="N2355" i="6"/>
  <c r="M2355" i="6"/>
  <c r="L2355" i="6"/>
  <c r="V1883" i="6" s="1" a="1"/>
  <c r="O2414" i="6"/>
  <c r="N2414" i="6"/>
  <c r="M2414" i="6"/>
  <c r="L2414" i="6"/>
  <c r="U1931" i="6" s="1" a="1"/>
  <c r="L2463" i="6"/>
  <c r="N2463" i="6"/>
  <c r="M2463" i="6"/>
  <c r="O2463" i="6"/>
  <c r="M2546" i="6"/>
  <c r="O2546" i="6"/>
  <c r="L2546" i="6"/>
  <c r="N2546" i="6"/>
  <c r="M2610" i="6"/>
  <c r="O2610" i="6"/>
  <c r="L2610" i="6"/>
  <c r="N2610" i="6"/>
  <c r="M2666" i="6"/>
  <c r="O2666" i="6"/>
  <c r="L2666" i="6"/>
  <c r="N2666" i="6"/>
  <c r="L3454" i="6"/>
  <c r="O3454" i="6"/>
  <c r="N3454" i="6"/>
  <c r="M3454" i="6"/>
  <c r="O2344" i="6"/>
  <c r="L2344" i="6"/>
  <c r="N2344" i="6"/>
  <c r="M2344" i="6"/>
  <c r="O2438" i="6"/>
  <c r="M2438" i="6"/>
  <c r="L2438" i="6"/>
  <c r="N2438" i="6"/>
  <c r="N2493" i="6"/>
  <c r="M2493" i="6"/>
  <c r="L2493" i="6"/>
  <c r="O2493" i="6"/>
  <c r="O2552" i="6"/>
  <c r="M2552" i="6"/>
  <c r="L2552" i="6"/>
  <c r="N2552" i="6"/>
  <c r="L2636" i="6"/>
  <c r="N2636" i="6"/>
  <c r="M2636" i="6"/>
  <c r="O2636" i="6"/>
  <c r="M2750" i="6"/>
  <c r="L2750" i="6"/>
  <c r="N2750" i="6"/>
  <c r="O2750" i="6"/>
  <c r="O3095" i="6"/>
  <c r="M3095" i="6"/>
  <c r="L3095" i="6"/>
  <c r="N3095" i="6"/>
  <c r="L2327" i="6"/>
  <c r="M2327" i="6"/>
  <c r="O2327" i="6"/>
  <c r="N2327" i="6"/>
  <c r="L2377" i="6"/>
  <c r="M2377" i="6"/>
  <c r="N2377" i="6"/>
  <c r="O2377" i="6"/>
  <c r="O2426" i="6"/>
  <c r="L2426" i="6"/>
  <c r="M2426" i="6"/>
  <c r="N2426" i="6"/>
  <c r="O2502" i="6"/>
  <c r="N2502" i="6"/>
  <c r="M2502" i="6"/>
  <c r="L2502" i="6"/>
  <c r="X1999" i="6" s="1" a="1"/>
  <c r="M2570" i="6"/>
  <c r="O2570" i="6"/>
  <c r="N2570" i="6"/>
  <c r="L2570" i="6"/>
  <c r="V2055" i="6" s="1" a="1"/>
  <c r="N2621" i="6"/>
  <c r="L2621" i="6"/>
  <c r="M2621" i="6"/>
  <c r="O2621" i="6"/>
  <c r="N2980" i="6"/>
  <c r="M2980" i="6"/>
  <c r="L2980" i="6"/>
  <c r="O2980" i="6"/>
  <c r="L2295" i="6"/>
  <c r="O2295" i="6"/>
  <c r="M2295" i="6"/>
  <c r="N2295" i="6"/>
  <c r="O2365" i="6"/>
  <c r="M2365" i="6"/>
  <c r="N2365" i="6"/>
  <c r="L2365" i="6"/>
  <c r="V1891" i="6" s="1" a="1"/>
  <c r="N2447" i="6"/>
  <c r="O2447" i="6"/>
  <c r="L2447" i="6"/>
  <c r="M2447" i="6"/>
  <c r="M2526" i="6"/>
  <c r="L2526" i="6"/>
  <c r="N2526" i="6"/>
  <c r="O2526" i="6"/>
  <c r="O2585" i="6"/>
  <c r="L2585" i="6"/>
  <c r="M2585" i="6"/>
  <c r="N2585" i="6"/>
  <c r="L2695" i="6"/>
  <c r="O2695" i="6"/>
  <c r="N2695" i="6"/>
  <c r="M2695" i="6"/>
  <c r="O2683" i="6"/>
  <c r="L2683" i="6"/>
  <c r="N2683" i="6"/>
  <c r="M2683" i="6"/>
  <c r="O2747" i="6"/>
  <c r="L2747" i="6"/>
  <c r="N2747" i="6"/>
  <c r="M2747" i="6"/>
  <c r="M2825" i="6"/>
  <c r="L2825" i="6"/>
  <c r="N2825" i="6"/>
  <c r="O2825" i="6"/>
  <c r="O2877" i="6"/>
  <c r="N2877" i="6"/>
  <c r="M2877" i="6"/>
  <c r="L2877" i="6"/>
  <c r="X2299" i="6" s="1" a="1"/>
  <c r="O2954" i="6"/>
  <c r="N2954" i="6"/>
  <c r="M2954" i="6"/>
  <c r="L2954" i="6"/>
  <c r="U2363" i="6" s="1" a="1"/>
  <c r="O3025" i="6"/>
  <c r="L3025" i="6"/>
  <c r="M3025" i="6"/>
  <c r="N3025" i="6"/>
  <c r="N2701" i="6"/>
  <c r="O2701" i="6"/>
  <c r="M2701" i="6"/>
  <c r="L2701" i="6"/>
  <c r="W2159" i="6" s="1" a="1"/>
  <c r="O2774" i="6"/>
  <c r="N2774" i="6"/>
  <c r="M2774" i="6"/>
  <c r="L2774" i="6"/>
  <c r="U2219" i="6" s="1" a="1"/>
  <c r="O2823" i="6"/>
  <c r="M2823" i="6"/>
  <c r="L2823" i="6"/>
  <c r="N2823" i="6"/>
  <c r="O2898" i="6"/>
  <c r="N2898" i="6"/>
  <c r="M2898" i="6"/>
  <c r="L2898" i="6"/>
  <c r="T2319" i="6" s="1" a="1"/>
  <c r="O2978" i="6"/>
  <c r="N2978" i="6"/>
  <c r="M2978" i="6"/>
  <c r="L2978" i="6"/>
  <c r="T2383" i="6" s="1" a="1"/>
  <c r="M3027" i="6"/>
  <c r="L3027" i="6"/>
  <c r="O3027" i="6"/>
  <c r="N3027" i="6"/>
  <c r="O3429" i="6"/>
  <c r="N3429" i="6"/>
  <c r="L3429" i="6"/>
  <c r="M3429" i="6"/>
  <c r="O2736" i="6"/>
  <c r="M2736" i="6"/>
  <c r="L2736" i="6"/>
  <c r="N2736" i="6"/>
  <c r="L2775" i="6"/>
  <c r="O2775" i="6"/>
  <c r="N2775" i="6"/>
  <c r="M2775" i="6"/>
  <c r="O2853" i="6"/>
  <c r="N2853" i="6"/>
  <c r="M2853" i="6"/>
  <c r="L2853" i="6"/>
  <c r="T2283" i="6" s="1" a="1"/>
  <c r="O2903" i="6"/>
  <c r="M2903" i="6"/>
  <c r="L2903" i="6"/>
  <c r="N2903" i="6"/>
  <c r="N2966" i="6"/>
  <c r="O2966" i="6"/>
  <c r="M2966" i="6"/>
  <c r="L2966" i="6"/>
  <c r="W2371" i="6" s="1" a="1"/>
  <c r="M3099" i="6"/>
  <c r="O3099" i="6"/>
  <c r="N3099" i="6"/>
  <c r="L3099" i="6"/>
  <c r="U2479" i="6" s="1" a="1"/>
  <c r="L2612" i="6"/>
  <c r="O2612" i="6"/>
  <c r="M2612" i="6"/>
  <c r="N2612" i="6"/>
  <c r="O2667" i="6"/>
  <c r="L2667" i="6"/>
  <c r="N2667" i="6"/>
  <c r="M2667" i="6"/>
  <c r="O2731" i="6"/>
  <c r="L2731" i="6"/>
  <c r="N2731" i="6"/>
  <c r="M2731" i="6"/>
  <c r="O2844" i="6"/>
  <c r="N2844" i="6"/>
  <c r="M2844" i="6"/>
  <c r="L2844" i="6"/>
  <c r="U2275" i="6" s="1" a="1"/>
  <c r="O2929" i="6"/>
  <c r="L2929" i="6"/>
  <c r="M2929" i="6"/>
  <c r="N2929" i="6"/>
  <c r="O3023" i="6"/>
  <c r="L3023" i="6"/>
  <c r="M3023" i="6"/>
  <c r="N3023" i="6"/>
  <c r="M3189" i="6"/>
  <c r="O3189" i="6"/>
  <c r="N3189" i="6"/>
  <c r="L3189" i="6"/>
  <c r="U2551" i="6" s="1" a="1"/>
  <c r="O2728" i="6"/>
  <c r="M2728" i="6"/>
  <c r="L2728" i="6"/>
  <c r="N2728" i="6"/>
  <c r="M2789" i="6"/>
  <c r="L2789" i="6"/>
  <c r="N2789" i="6"/>
  <c r="O2789" i="6"/>
  <c r="O2815" i="6"/>
  <c r="M2815" i="6"/>
  <c r="L2815" i="6"/>
  <c r="N2815" i="6"/>
  <c r="N2878" i="6"/>
  <c r="O2878" i="6"/>
  <c r="M2878" i="6"/>
  <c r="L2878" i="6"/>
  <c r="T2303" i="6" s="1" a="1"/>
  <c r="O2932" i="6"/>
  <c r="N2932" i="6"/>
  <c r="M2932" i="6"/>
  <c r="L2932" i="6"/>
  <c r="X2343" i="6" s="1" a="1"/>
  <c r="N2990" i="6"/>
  <c r="O2990" i="6"/>
  <c r="M2990" i="6"/>
  <c r="L2990" i="6"/>
  <c r="V2391" i="6" s="1" a="1"/>
  <c r="O3117" i="6"/>
  <c r="N3117" i="6"/>
  <c r="M3117" i="6"/>
  <c r="L3117" i="6"/>
  <c r="X2491" i="6" s="1" a="1"/>
  <c r="O2670" i="6"/>
  <c r="N2670" i="6"/>
  <c r="M2670" i="6"/>
  <c r="L2670" i="6"/>
  <c r="V2135" i="6" s="1" a="1"/>
  <c r="O2734" i="6"/>
  <c r="N2734" i="6"/>
  <c r="M2734" i="6"/>
  <c r="L2734" i="6"/>
  <c r="U2187" i="6" s="1" a="1"/>
  <c r="O2779" i="6"/>
  <c r="N2779" i="6"/>
  <c r="L2779" i="6"/>
  <c r="M2779" i="6"/>
  <c r="M2856" i="6"/>
  <c r="O2856" i="6"/>
  <c r="N2856" i="6"/>
  <c r="L2856" i="6"/>
  <c r="W2283" i="6" s="1" a="1"/>
  <c r="O2924" i="6"/>
  <c r="N2924" i="6"/>
  <c r="M2924" i="6"/>
  <c r="L2924" i="6"/>
  <c r="U2339" i="6" s="1" a="1"/>
  <c r="N3013" i="6"/>
  <c r="L3013" i="6"/>
  <c r="M3013" i="6"/>
  <c r="O3013" i="6"/>
  <c r="M3169" i="6"/>
  <c r="O3169" i="6"/>
  <c r="L3169" i="6"/>
  <c r="N3169" i="6"/>
  <c r="M3542" i="6"/>
  <c r="O3542" i="6"/>
  <c r="L3542" i="6"/>
  <c r="N3542" i="6"/>
  <c r="L2671" i="6"/>
  <c r="O2671" i="6"/>
  <c r="N2671" i="6"/>
  <c r="M2671" i="6"/>
  <c r="L2735" i="6"/>
  <c r="O2735" i="6"/>
  <c r="M2735" i="6"/>
  <c r="N2735" i="6"/>
  <c r="N2822" i="6"/>
  <c r="M2822" i="6"/>
  <c r="O2822" i="6"/>
  <c r="L2822" i="6"/>
  <c r="X2255" i="6" s="1" a="1"/>
  <c r="M2896" i="6"/>
  <c r="O2896" i="6"/>
  <c r="L2896" i="6"/>
  <c r="N2896" i="6"/>
  <c r="N2950" i="6"/>
  <c r="M2950" i="6"/>
  <c r="O2950" i="6"/>
  <c r="L2950" i="6"/>
  <c r="V2359" i="6" s="1" a="1"/>
  <c r="M3000" i="6"/>
  <c r="O3000" i="6"/>
  <c r="N3000" i="6"/>
  <c r="L3000" i="6"/>
  <c r="V2399" i="6" s="1" a="1"/>
  <c r="O3296" i="6"/>
  <c r="M3296" i="6"/>
  <c r="L3296" i="6"/>
  <c r="N3296" i="6"/>
  <c r="O3098" i="6"/>
  <c r="M3098" i="6"/>
  <c r="L3098" i="6"/>
  <c r="N3098" i="6"/>
  <c r="O3163" i="6"/>
  <c r="N3163" i="6"/>
  <c r="M3163" i="6"/>
  <c r="L3163" i="6"/>
  <c r="T2531" i="6" s="1" a="1"/>
  <c r="L3230" i="6"/>
  <c r="O3230" i="6"/>
  <c r="N3230" i="6"/>
  <c r="M3230" i="6"/>
  <c r="M3281" i="6"/>
  <c r="O3281" i="6"/>
  <c r="N3281" i="6"/>
  <c r="L3281" i="6"/>
  <c r="W2623" i="6" s="1" a="1"/>
  <c r="O3320" i="6"/>
  <c r="M3320" i="6"/>
  <c r="L3320" i="6"/>
  <c r="N3320" i="6"/>
  <c r="N3364" i="6"/>
  <c r="O3364" i="6"/>
  <c r="M3364" i="6"/>
  <c r="L3364" i="6"/>
  <c r="U2691" i="6" s="1" a="1"/>
  <c r="O3450" i="6"/>
  <c r="M3450" i="6"/>
  <c r="N3450" i="6"/>
  <c r="L3450" i="6"/>
  <c r="V2759" i="6" s="1" a="1"/>
  <c r="O3588" i="6"/>
  <c r="M3588" i="6"/>
  <c r="L3588" i="6"/>
  <c r="N3588" i="6"/>
  <c r="O3160" i="6"/>
  <c r="M3160" i="6"/>
  <c r="L3160" i="6"/>
  <c r="N3160" i="6"/>
  <c r="O3221" i="6"/>
  <c r="N3221" i="6"/>
  <c r="M3221" i="6"/>
  <c r="L3221" i="6"/>
  <c r="W2575" i="6" s="1" a="1"/>
  <c r="O3279" i="6"/>
  <c r="N3279" i="6"/>
  <c r="M3279" i="6"/>
  <c r="L3279" i="6"/>
  <c r="U2623" i="6" s="1" a="1"/>
  <c r="M3345" i="6"/>
  <c r="O3345" i="6"/>
  <c r="N3345" i="6"/>
  <c r="L3345" i="6"/>
  <c r="V2675" i="6" s="1" a="1"/>
  <c r="O3413" i="6"/>
  <c r="N3413" i="6"/>
  <c r="M3413" i="6"/>
  <c r="L3413" i="6"/>
  <c r="T2731" i="6" s="1" a="1"/>
  <c r="O3474" i="6"/>
  <c r="N3474" i="6"/>
  <c r="L3474" i="6"/>
  <c r="M3474" i="6"/>
  <c r="O3693" i="6"/>
  <c r="M3693" i="6"/>
  <c r="L3693" i="6"/>
  <c r="N3693" i="6"/>
  <c r="O3044" i="6"/>
  <c r="N3044" i="6"/>
  <c r="M3044" i="6"/>
  <c r="L3044" i="6"/>
  <c r="U2435" i="6" s="1" a="1"/>
  <c r="O3108" i="6"/>
  <c r="L3108" i="6"/>
  <c r="N3108" i="6"/>
  <c r="M3108" i="6"/>
  <c r="O3173" i="6"/>
  <c r="N3173" i="6"/>
  <c r="L3173" i="6"/>
  <c r="M3173" i="6"/>
  <c r="O3259" i="6"/>
  <c r="N3259" i="6"/>
  <c r="M3259" i="6"/>
  <c r="L3259" i="6"/>
  <c r="U2607" i="6" s="1" a="1"/>
  <c r="O3312" i="6"/>
  <c r="M3312" i="6"/>
  <c r="L3312" i="6"/>
  <c r="N3312" i="6"/>
  <c r="O3389" i="6"/>
  <c r="N3389" i="6"/>
  <c r="M3389" i="6"/>
  <c r="L3389" i="6"/>
  <c r="U2711" i="6" s="1" a="1"/>
  <c r="O3484" i="6"/>
  <c r="M3484" i="6"/>
  <c r="L3484" i="6"/>
  <c r="N3484" i="6"/>
  <c r="M3056" i="6"/>
  <c r="O3056" i="6"/>
  <c r="N3056" i="6"/>
  <c r="L3056" i="6"/>
  <c r="W2443" i="6" s="1" a="1"/>
  <c r="M3120" i="6"/>
  <c r="O3120" i="6"/>
  <c r="N3120" i="6"/>
  <c r="L3120" i="6"/>
  <c r="V2495" i="6" s="1" a="1"/>
  <c r="O3167" i="6"/>
  <c r="M3167" i="6"/>
  <c r="L3167" i="6"/>
  <c r="N3167" i="6"/>
  <c r="O3210" i="6"/>
  <c r="N3210" i="6"/>
  <c r="L3210" i="6"/>
  <c r="M3210" i="6"/>
  <c r="O3274" i="6"/>
  <c r="N3274" i="6"/>
  <c r="L3274" i="6"/>
  <c r="M3274" i="6"/>
  <c r="O3346" i="6"/>
  <c r="N3346" i="6"/>
  <c r="L3346" i="6"/>
  <c r="M3346" i="6"/>
  <c r="O3399" i="6"/>
  <c r="N3399" i="6"/>
  <c r="M3399" i="6"/>
  <c r="L3399" i="6"/>
  <c r="U2719" i="6" s="1" a="1"/>
  <c r="M3452" i="6"/>
  <c r="O3452" i="6"/>
  <c r="N3452" i="6"/>
  <c r="L3452" i="6"/>
  <c r="X2759" i="6" s="1" a="1"/>
  <c r="L3627" i="6"/>
  <c r="O3627" i="6"/>
  <c r="N3627" i="6"/>
  <c r="M3627" i="6"/>
  <c r="O3106" i="6"/>
  <c r="M3106" i="6"/>
  <c r="L3106" i="6"/>
  <c r="N3106" i="6"/>
  <c r="O3191" i="6"/>
  <c r="M3191" i="6"/>
  <c r="N3191" i="6"/>
  <c r="L3191" i="6"/>
  <c r="W2551" i="6" s="1" a="1"/>
  <c r="O3247" i="6"/>
  <c r="N3247" i="6"/>
  <c r="M3247" i="6"/>
  <c r="L3247" i="6"/>
  <c r="X2595" i="6" s="1" a="1"/>
  <c r="N3316" i="6"/>
  <c r="M3316" i="6"/>
  <c r="L3316" i="6"/>
  <c r="O3316" i="6"/>
  <c r="L3366" i="6"/>
  <c r="O3366" i="6"/>
  <c r="N3366" i="6"/>
  <c r="M3366" i="6"/>
  <c r="O3424" i="6"/>
  <c r="M3424" i="6"/>
  <c r="L3424" i="6"/>
  <c r="N3424" i="6"/>
  <c r="L3579" i="6"/>
  <c r="O3579" i="6"/>
  <c r="N3579" i="6"/>
  <c r="M3579" i="6"/>
  <c r="M3008" i="6"/>
  <c r="O3008" i="6"/>
  <c r="N3008" i="6"/>
  <c r="L3008" i="6"/>
  <c r="T2407" i="6" s="1" a="1"/>
  <c r="M3072" i="6"/>
  <c r="O3072" i="6"/>
  <c r="N3072" i="6"/>
  <c r="L3072" i="6"/>
  <c r="X2455" i="6" s="1" a="1"/>
  <c r="O3181" i="6"/>
  <c r="N3181" i="6"/>
  <c r="L3181" i="6"/>
  <c r="M3181" i="6"/>
  <c r="M3241" i="6"/>
  <c r="O3241" i="6"/>
  <c r="N3241" i="6"/>
  <c r="L3241" i="6"/>
  <c r="W2591" i="6" s="1" a="1"/>
  <c r="O3304" i="6"/>
  <c r="L3304" i="6"/>
  <c r="M3304" i="6"/>
  <c r="N3304" i="6"/>
  <c r="L3388" i="6"/>
  <c r="O3388" i="6"/>
  <c r="M3388" i="6"/>
  <c r="N3388" i="6"/>
  <c r="O3476" i="6"/>
  <c r="M3476" i="6"/>
  <c r="L3476" i="6"/>
  <c r="N3476" i="6"/>
  <c r="O3039" i="6"/>
  <c r="M3039" i="6"/>
  <c r="L3039" i="6"/>
  <c r="N3039" i="6"/>
  <c r="O3103" i="6"/>
  <c r="L3103" i="6"/>
  <c r="M3103" i="6"/>
  <c r="N3103" i="6"/>
  <c r="L3165" i="6"/>
  <c r="O3165" i="6"/>
  <c r="N3165" i="6"/>
  <c r="M3165" i="6"/>
  <c r="L3229" i="6"/>
  <c r="M3229" i="6"/>
  <c r="N3229" i="6"/>
  <c r="O3229" i="6"/>
  <c r="O3301" i="6"/>
  <c r="N3301" i="6"/>
  <c r="M3301" i="6"/>
  <c r="L3301" i="6"/>
  <c r="W2639" i="6" s="1" a="1"/>
  <c r="O3391" i="6"/>
  <c r="M3391" i="6"/>
  <c r="N3391" i="6"/>
  <c r="L3391" i="6"/>
  <c r="W2711" i="6" s="1" a="1"/>
  <c r="O3436" i="6"/>
  <c r="N3436" i="6"/>
  <c r="L3436" i="6"/>
  <c r="M3436" i="6"/>
  <c r="O3660" i="6"/>
  <c r="M3660" i="6"/>
  <c r="L3660" i="6"/>
  <c r="N3660" i="6"/>
  <c r="O3604" i="6"/>
  <c r="M3604" i="6"/>
  <c r="L3604" i="6"/>
  <c r="N3604" i="6"/>
  <c r="N3641" i="6"/>
  <c r="L3641" i="6"/>
  <c r="M3641" i="6"/>
  <c r="O3641" i="6"/>
  <c r="L3714" i="6"/>
  <c r="O3714" i="6"/>
  <c r="M3714" i="6"/>
  <c r="N3714" i="6"/>
  <c r="M3934" i="6"/>
  <c r="N3934" i="6"/>
  <c r="L3934" i="6"/>
  <c r="O3934" i="6"/>
  <c r="M3566" i="6"/>
  <c r="O3566" i="6"/>
  <c r="N3566" i="6"/>
  <c r="L3566" i="6"/>
  <c r="W2851" i="6" s="1" a="1"/>
  <c r="O3636" i="6"/>
  <c r="M3636" i="6"/>
  <c r="L3636" i="6"/>
  <c r="N3636" i="6"/>
  <c r="L3691" i="6"/>
  <c r="O3691" i="6"/>
  <c r="N3691" i="6"/>
  <c r="M3691" i="6"/>
  <c r="O3517" i="6"/>
  <c r="M3517" i="6"/>
  <c r="L3517" i="6"/>
  <c r="N3517" i="6"/>
  <c r="O3573" i="6"/>
  <c r="M3573" i="6"/>
  <c r="L3573" i="6"/>
  <c r="N3573" i="6"/>
  <c r="L3643" i="6"/>
  <c r="O3643" i="6"/>
  <c r="N3643" i="6"/>
  <c r="M3643" i="6"/>
  <c r="M3706" i="6"/>
  <c r="L3706" i="6"/>
  <c r="N3706" i="6"/>
  <c r="O3706" i="6"/>
  <c r="M3457" i="6"/>
  <c r="O3457" i="6"/>
  <c r="L3457" i="6"/>
  <c r="N3457" i="6"/>
  <c r="O3554" i="6"/>
  <c r="N3554" i="6"/>
  <c r="L3554" i="6"/>
  <c r="M3554" i="6"/>
  <c r="L3603" i="6"/>
  <c r="O3603" i="6"/>
  <c r="N3603" i="6"/>
  <c r="M3603" i="6"/>
  <c r="O3661" i="6"/>
  <c r="M3661" i="6"/>
  <c r="L3661" i="6"/>
  <c r="N3661" i="6"/>
  <c r="L3861" i="6"/>
  <c r="O3861" i="6"/>
  <c r="M3861" i="6"/>
  <c r="N3861" i="6"/>
  <c r="M3534" i="6"/>
  <c r="O3534" i="6"/>
  <c r="L3534" i="6"/>
  <c r="N3534" i="6"/>
  <c r="L3587" i="6"/>
  <c r="N3587" i="6"/>
  <c r="M3587" i="6"/>
  <c r="O3587" i="6"/>
  <c r="M3646" i="6"/>
  <c r="O3646" i="6"/>
  <c r="N3646" i="6"/>
  <c r="L3646" i="6"/>
  <c r="W2915" i="6" s="1" a="1"/>
  <c r="O3768" i="6"/>
  <c r="N3768" i="6"/>
  <c r="M3768" i="6"/>
  <c r="L3768" i="6"/>
  <c r="T3015" i="6" s="1" a="1"/>
  <c r="O3512" i="6"/>
  <c r="L3512" i="6"/>
  <c r="M3512" i="6"/>
  <c r="N3512" i="6"/>
  <c r="N3577" i="6"/>
  <c r="L3577" i="6"/>
  <c r="M3577" i="6"/>
  <c r="O3577" i="6"/>
  <c r="O3656" i="6"/>
  <c r="L3656" i="6"/>
  <c r="M3656" i="6"/>
  <c r="N3656" i="6"/>
  <c r="M3698" i="6"/>
  <c r="L3698" i="6"/>
  <c r="N3698" i="6"/>
  <c r="O3698" i="6"/>
  <c r="O3978" i="6"/>
  <c r="N3978" i="6"/>
  <c r="M3978" i="6"/>
  <c r="L3978" i="6"/>
  <c r="T3183" i="6" s="1" a="1"/>
  <c r="M3486" i="6"/>
  <c r="O3486" i="6"/>
  <c r="L3486" i="6"/>
  <c r="N3486" i="6"/>
  <c r="O3581" i="6"/>
  <c r="L3581" i="6"/>
  <c r="M3581" i="6"/>
  <c r="N3581" i="6"/>
  <c r="M3650" i="6"/>
  <c r="L3650" i="6"/>
  <c r="O3650" i="6"/>
  <c r="N3650" i="6"/>
  <c r="O3717" i="6"/>
  <c r="M3717" i="6"/>
  <c r="L3717" i="6"/>
  <c r="N3717" i="6"/>
  <c r="L3770" i="6"/>
  <c r="O3770" i="6"/>
  <c r="M3770" i="6"/>
  <c r="N3770" i="6"/>
  <c r="N3860" i="6"/>
  <c r="O3860" i="6"/>
  <c r="L3860" i="6"/>
  <c r="M3860" i="6"/>
  <c r="O3938" i="6"/>
  <c r="L3938" i="6"/>
  <c r="N3938" i="6"/>
  <c r="M3938" i="6"/>
  <c r="O3760" i="6"/>
  <c r="N3760" i="6"/>
  <c r="M3760" i="6"/>
  <c r="L3760" i="6"/>
  <c r="V3007" i="6" s="1" a="1"/>
  <c r="O3832" i="6"/>
  <c r="N3832" i="6"/>
  <c r="M3832" i="6"/>
  <c r="L3832" i="6"/>
  <c r="X3063" i="6" s="1" a="1"/>
  <c r="O3895" i="6"/>
  <c r="N3895" i="6"/>
  <c r="L3895" i="6"/>
  <c r="M3895" i="6"/>
  <c r="O4164" i="6"/>
  <c r="M4164" i="6"/>
  <c r="L4164" i="6"/>
  <c r="N4164" i="6"/>
  <c r="L3755" i="6"/>
  <c r="O3755" i="6"/>
  <c r="N3755" i="6"/>
  <c r="M3755" i="6"/>
  <c r="N3828" i="6"/>
  <c r="O3828" i="6"/>
  <c r="M3828" i="6"/>
  <c r="L3828" i="6"/>
  <c r="T3063" i="6" s="1" a="1"/>
  <c r="O3896" i="6"/>
  <c r="N3896" i="6"/>
  <c r="M3896" i="6"/>
  <c r="L3896" i="6"/>
  <c r="W3115" i="6" s="1" a="1"/>
  <c r="O4311" i="6"/>
  <c r="N4311" i="6"/>
  <c r="M4311" i="6"/>
  <c r="L4311" i="6"/>
  <c r="W3447" i="6" s="1" a="1"/>
  <c r="M3774" i="6"/>
  <c r="O3774" i="6"/>
  <c r="N3774" i="6"/>
  <c r="L3774" i="6"/>
  <c r="U3019" i="6" s="1" a="1"/>
  <c r="O3829" i="6"/>
  <c r="N3829" i="6"/>
  <c r="M3829" i="6"/>
  <c r="L3829" i="6"/>
  <c r="U3063" i="6" s="1" a="1"/>
  <c r="N3892" i="6"/>
  <c r="O3892" i="6"/>
  <c r="M3892" i="6"/>
  <c r="L3892" i="6"/>
  <c r="X3111" i="6" s="1" a="1"/>
  <c r="M4117" i="6"/>
  <c r="O4117" i="6"/>
  <c r="L4117" i="6"/>
  <c r="N4117" i="6"/>
  <c r="M3766" i="6"/>
  <c r="O3766" i="6"/>
  <c r="L3766" i="6"/>
  <c r="N3766" i="6"/>
  <c r="M3808" i="6"/>
  <c r="L3808" i="6"/>
  <c r="N3808" i="6"/>
  <c r="O3808" i="6"/>
  <c r="M3880" i="6"/>
  <c r="L3880" i="6"/>
  <c r="N3880" i="6"/>
  <c r="O3880" i="6"/>
  <c r="O4013" i="6"/>
  <c r="N4013" i="6"/>
  <c r="M4013" i="6"/>
  <c r="L4013" i="6"/>
  <c r="T3211" i="6" s="1" a="1"/>
  <c r="O3775" i="6"/>
  <c r="N3775" i="6"/>
  <c r="L3775" i="6"/>
  <c r="M3775" i="6"/>
  <c r="L3840" i="6"/>
  <c r="O3840" i="6"/>
  <c r="M3840" i="6"/>
  <c r="N3840" i="6"/>
  <c r="L3904" i="6"/>
  <c r="O3904" i="6"/>
  <c r="M3904" i="6"/>
  <c r="N3904" i="6"/>
  <c r="O4199" i="6"/>
  <c r="N4199" i="6"/>
  <c r="M4199" i="6"/>
  <c r="L4199" i="6"/>
  <c r="U3359" i="6" s="1" a="1"/>
  <c r="N3781" i="6"/>
  <c r="O3781" i="6"/>
  <c r="L3781" i="6"/>
  <c r="M3781" i="6"/>
  <c r="L3833" i="6"/>
  <c r="M3833" i="6"/>
  <c r="O3833" i="6"/>
  <c r="N3833" i="6"/>
  <c r="O3890" i="6"/>
  <c r="M3890" i="6"/>
  <c r="L3890" i="6"/>
  <c r="N3890" i="6"/>
  <c r="O3949" i="6"/>
  <c r="N3949" i="6"/>
  <c r="L3949" i="6"/>
  <c r="M3949" i="6"/>
  <c r="M3953" i="6"/>
  <c r="O3953" i="6"/>
  <c r="L3953" i="6"/>
  <c r="N3953" i="6"/>
  <c r="M4014" i="6"/>
  <c r="O4014" i="6"/>
  <c r="N4014" i="6"/>
  <c r="L4014" i="6"/>
  <c r="U3211" i="6" s="1" a="1"/>
  <c r="O4137" i="6"/>
  <c r="N4137" i="6"/>
  <c r="L4137" i="6"/>
  <c r="M4137" i="6"/>
  <c r="O3994" i="6"/>
  <c r="L3994" i="6"/>
  <c r="N3994" i="6"/>
  <c r="M3994" i="6"/>
  <c r="O4057" i="6"/>
  <c r="N4057" i="6"/>
  <c r="L4057" i="6"/>
  <c r="M4057" i="6"/>
  <c r="M4125" i="6"/>
  <c r="O4125" i="6"/>
  <c r="N4125" i="6"/>
  <c r="L4125" i="6"/>
  <c r="V3299" i="6" s="1" a="1"/>
  <c r="N4328" i="6"/>
  <c r="O4328" i="6"/>
  <c r="M4328" i="6"/>
  <c r="L4328" i="6"/>
  <c r="T3463" i="6" s="1" a="1"/>
  <c r="O3995" i="6"/>
  <c r="N3995" i="6"/>
  <c r="M3995" i="6"/>
  <c r="L3995" i="6"/>
  <c r="V3195" i="6" s="1" a="1"/>
  <c r="L4058" i="6"/>
  <c r="O4058" i="6"/>
  <c r="N4058" i="6"/>
  <c r="M4058" i="6"/>
  <c r="O4150" i="6"/>
  <c r="N4150" i="6"/>
  <c r="L4150" i="6"/>
  <c r="M4150" i="6"/>
  <c r="O3917" i="6"/>
  <c r="N3917" i="6"/>
  <c r="M3917" i="6"/>
  <c r="L3917" i="6"/>
  <c r="X3131" i="6" s="1" a="1"/>
  <c r="O3989" i="6"/>
  <c r="N3989" i="6"/>
  <c r="M3989" i="6"/>
  <c r="L3989" i="6"/>
  <c r="U3191" i="6" s="1" a="1"/>
  <c r="M4061" i="6"/>
  <c r="O4061" i="6"/>
  <c r="N4061" i="6"/>
  <c r="L4061" i="6"/>
  <c r="W3247" i="6" s="1" a="1"/>
  <c r="O4151" i="6"/>
  <c r="N4151" i="6"/>
  <c r="M4151" i="6"/>
  <c r="L4151" i="6"/>
  <c r="W3319" i="6" s="1" a="1"/>
  <c r="M3974" i="6"/>
  <c r="N3974" i="6"/>
  <c r="L3974" i="6"/>
  <c r="O3974" i="6"/>
  <c r="O4035" i="6"/>
  <c r="M4035" i="6"/>
  <c r="L4035" i="6"/>
  <c r="N4035" i="6"/>
  <c r="L4090" i="6"/>
  <c r="N4090" i="6"/>
  <c r="M4090" i="6"/>
  <c r="O4090" i="6"/>
  <c r="O4177" i="6"/>
  <c r="N4177" i="6"/>
  <c r="M4177" i="6"/>
  <c r="L4177" i="6"/>
  <c r="X3339" i="6" s="1" a="1"/>
  <c r="N4336" i="6"/>
  <c r="O4336" i="6"/>
  <c r="M4336" i="6"/>
  <c r="L4336" i="6"/>
  <c r="W3467" i="6" s="1" a="1"/>
  <c r="N3980" i="6"/>
  <c r="L3980" i="6"/>
  <c r="M3980" i="6"/>
  <c r="O3980" i="6"/>
  <c r="L4041" i="6"/>
  <c r="O4041" i="6"/>
  <c r="M4041" i="6"/>
  <c r="N4041" i="6"/>
  <c r="O4188" i="6"/>
  <c r="M4188" i="6"/>
  <c r="L4188" i="6"/>
  <c r="N4188" i="6"/>
  <c r="N4309" i="6"/>
  <c r="O4309" i="6"/>
  <c r="L4309" i="6"/>
  <c r="M4309" i="6"/>
  <c r="O3984" i="6"/>
  <c r="N3984" i="6"/>
  <c r="M3984" i="6"/>
  <c r="L3984" i="6"/>
  <c r="U3187" i="6" s="1" a="1"/>
  <c r="O4036" i="6"/>
  <c r="M4036" i="6"/>
  <c r="L4036" i="6"/>
  <c r="N4036" i="6"/>
  <c r="O4171" i="6"/>
  <c r="M4171" i="6"/>
  <c r="L4171" i="6"/>
  <c r="N4171" i="6"/>
  <c r="O4481" i="6"/>
  <c r="L4481" i="6"/>
  <c r="M4481" i="6"/>
  <c r="N4481" i="6"/>
  <c r="O4148" i="6"/>
  <c r="M4148" i="6"/>
  <c r="L4148" i="6"/>
  <c r="N4148" i="6"/>
  <c r="N4240" i="6"/>
  <c r="O4240" i="6"/>
  <c r="M4240" i="6"/>
  <c r="L4240" i="6"/>
  <c r="V3391" i="6" s="1" a="1"/>
  <c r="O4331" i="6"/>
  <c r="N4331" i="6"/>
  <c r="M4331" i="6"/>
  <c r="L4331" i="6"/>
  <c r="W3463" i="6" s="1" a="1"/>
  <c r="N4127" i="6"/>
  <c r="M4127" i="6"/>
  <c r="L4127" i="6"/>
  <c r="O4127" i="6"/>
  <c r="O4182" i="6"/>
  <c r="L4182" i="6"/>
  <c r="M4182" i="6"/>
  <c r="N4182" i="6"/>
  <c r="O4259" i="6"/>
  <c r="N4259" i="6"/>
  <c r="M4259" i="6"/>
  <c r="L4259" i="6"/>
  <c r="U3407" i="6" s="1" a="1"/>
  <c r="N4700" i="6"/>
  <c r="O4700" i="6"/>
  <c r="L4700" i="6"/>
  <c r="M4700" i="6"/>
  <c r="M4129" i="6"/>
  <c r="L4129" i="6"/>
  <c r="N4129" i="6"/>
  <c r="O4129" i="6"/>
  <c r="O4198" i="6"/>
  <c r="N4198" i="6"/>
  <c r="M4198" i="6"/>
  <c r="L4198" i="6"/>
  <c r="T3359" i="6" s="1" a="1"/>
  <c r="O4265" i="6"/>
  <c r="L4265" i="6"/>
  <c r="N4265" i="6"/>
  <c r="M4265" i="6"/>
  <c r="O4510" i="6"/>
  <c r="N4510" i="6"/>
  <c r="L4510" i="6"/>
  <c r="M4510" i="6"/>
  <c r="N4136" i="6"/>
  <c r="L4136" i="6"/>
  <c r="M4136" i="6"/>
  <c r="O4136" i="6"/>
  <c r="O4195" i="6"/>
  <c r="M4195" i="6"/>
  <c r="N4195" i="6"/>
  <c r="L4195" i="6"/>
  <c r="V3355" i="6" s="1" a="1"/>
  <c r="N4269" i="6"/>
  <c r="L4269" i="6"/>
  <c r="O4269" i="6"/>
  <c r="M4269" i="6"/>
  <c r="O4110" i="6"/>
  <c r="L4110" i="6"/>
  <c r="M4110" i="6"/>
  <c r="N4110" i="6"/>
  <c r="N4176" i="6"/>
  <c r="M4176" i="6"/>
  <c r="L4176" i="6"/>
  <c r="O4176" i="6"/>
  <c r="O4225" i="6"/>
  <c r="L4225" i="6"/>
  <c r="M4225" i="6"/>
  <c r="N4225" i="6"/>
  <c r="M4266" i="6"/>
  <c r="O4266" i="6"/>
  <c r="N4266" i="6"/>
  <c r="L4266" i="6"/>
  <c r="W3411" i="6" s="1" a="1"/>
  <c r="O4374" i="6"/>
  <c r="N4374" i="6"/>
  <c r="M4374" i="6"/>
  <c r="L4374" i="6"/>
  <c r="U3499" i="6" s="1" a="1"/>
  <c r="O4409" i="6"/>
  <c r="N4409" i="6"/>
  <c r="M4409" i="6"/>
  <c r="L4409" i="6"/>
  <c r="U3527" i="6" s="1" a="1"/>
  <c r="L4458" i="6"/>
  <c r="O4458" i="6"/>
  <c r="N4458" i="6"/>
  <c r="M4458" i="6"/>
  <c r="O4543" i="6"/>
  <c r="N4543" i="6"/>
  <c r="M4543" i="6"/>
  <c r="L4543" i="6"/>
  <c r="T3635" i="6" s="1" a="1"/>
  <c r="M4397" i="6"/>
  <c r="O4397" i="6"/>
  <c r="N4397" i="6"/>
  <c r="L4397" i="6"/>
  <c r="X3515" i="6" s="1" a="1"/>
  <c r="O4462" i="6"/>
  <c r="N4462" i="6"/>
  <c r="M4462" i="6"/>
  <c r="L4462" i="6"/>
  <c r="X3567" i="6" s="1" a="1"/>
  <c r="N4655" i="6"/>
  <c r="M4655" i="6"/>
  <c r="L4655" i="6"/>
  <c r="O4655" i="6"/>
  <c r="N4352" i="6"/>
  <c r="O4352" i="6"/>
  <c r="L4352" i="6"/>
  <c r="M4352" i="6"/>
  <c r="O4417" i="6"/>
  <c r="L4417" i="6"/>
  <c r="M4417" i="6"/>
  <c r="N4417" i="6"/>
  <c r="O4465" i="6"/>
  <c r="N4465" i="6"/>
  <c r="M4465" i="6"/>
  <c r="L4465" i="6"/>
  <c r="V3571" i="6" s="1" a="1"/>
  <c r="O4332" i="6"/>
  <c r="M4332" i="6"/>
  <c r="L4332" i="6"/>
  <c r="N4332" i="6"/>
  <c r="O4387" i="6"/>
  <c r="M4387" i="6"/>
  <c r="N4387" i="6"/>
  <c r="L4387" i="6"/>
  <c r="X3507" i="6" s="1" a="1"/>
  <c r="N4456" i="6"/>
  <c r="O4456" i="6"/>
  <c r="L4456" i="6"/>
  <c r="M4456" i="6"/>
  <c r="N4666" i="6"/>
  <c r="O4666" i="6"/>
  <c r="M4666" i="6"/>
  <c r="L4666" i="6"/>
  <c r="W3731" i="6" s="1" a="1"/>
  <c r="O4307" i="6"/>
  <c r="M4307" i="6"/>
  <c r="N4307" i="6"/>
  <c r="L4307" i="6"/>
  <c r="X3443" i="6" s="1" a="1"/>
  <c r="M4405" i="6"/>
  <c r="O4405" i="6"/>
  <c r="N4405" i="6"/>
  <c r="L4405" i="6"/>
  <c r="V3523" i="6" s="1" a="1"/>
  <c r="O4514" i="6"/>
  <c r="N4514" i="6"/>
  <c r="M4514" i="6"/>
  <c r="L4514" i="6"/>
  <c r="U3611" i="6" s="1" a="1"/>
  <c r="O4310" i="6"/>
  <c r="N4310" i="6"/>
  <c r="L4310" i="6"/>
  <c r="M4310" i="6"/>
  <c r="L4369" i="6"/>
  <c r="M4369" i="6"/>
  <c r="N4369" i="6"/>
  <c r="O4369" i="6"/>
  <c r="M4429" i="6"/>
  <c r="N4429" i="6"/>
  <c r="O4429" i="6"/>
  <c r="L4429" i="6"/>
  <c r="U3543" i="6" s="1" a="1"/>
  <c r="O4537" i="6"/>
  <c r="M4537" i="6"/>
  <c r="L4537" i="6"/>
  <c r="N4537" i="6"/>
  <c r="N4357" i="6"/>
  <c r="L4357" i="6"/>
  <c r="O4357" i="6"/>
  <c r="M4357" i="6"/>
  <c r="N4392" i="6"/>
  <c r="L4392" i="6"/>
  <c r="O4392" i="6"/>
  <c r="M4392" i="6"/>
  <c r="O4441" i="6"/>
  <c r="N4441" i="6"/>
  <c r="L4441" i="6"/>
  <c r="M4441" i="6"/>
  <c r="O4507" i="6"/>
  <c r="M4507" i="6"/>
  <c r="L4507" i="6"/>
  <c r="N4507" i="6"/>
  <c r="O4525" i="6"/>
  <c r="N4525" i="6"/>
  <c r="M4525" i="6"/>
  <c r="L4525" i="6"/>
  <c r="V3619" i="6" s="1" a="1"/>
  <c r="L4600" i="6"/>
  <c r="O4600" i="6"/>
  <c r="N4600" i="6"/>
  <c r="M4600" i="6"/>
  <c r="L4734" i="6"/>
  <c r="O4734" i="6"/>
  <c r="N4734" i="6"/>
  <c r="M4734" i="6"/>
  <c r="N4534" i="6"/>
  <c r="L4534" i="6"/>
  <c r="O4534" i="6"/>
  <c r="M4534" i="6"/>
  <c r="N4614" i="6"/>
  <c r="L4614" i="6"/>
  <c r="O4614" i="6"/>
  <c r="M4614" i="6"/>
  <c r="O4778" i="6"/>
  <c r="L4778" i="6"/>
  <c r="M4778" i="6"/>
  <c r="N4778" i="6"/>
  <c r="O4505" i="6"/>
  <c r="N4505" i="6"/>
  <c r="L4505" i="6"/>
  <c r="M4505" i="6"/>
  <c r="N4569" i="6"/>
  <c r="O4569" i="6"/>
  <c r="M4569" i="6"/>
  <c r="L4569" i="6"/>
  <c r="U3655" i="6" s="1" a="1"/>
  <c r="M4667" i="6"/>
  <c r="O4667" i="6"/>
  <c r="N4667" i="6"/>
  <c r="L4667" i="6"/>
  <c r="X3731" i="6" s="1" a="1"/>
  <c r="N4927" i="6"/>
  <c r="O4927" i="6"/>
  <c r="L4927" i="6"/>
  <c r="M4927" i="6"/>
  <c r="N4545" i="6"/>
  <c r="O4545" i="6"/>
  <c r="M4545" i="6"/>
  <c r="L4545" i="6"/>
  <c r="V3635" i="6" s="1" a="1"/>
  <c r="O4597" i="6"/>
  <c r="N4597" i="6"/>
  <c r="M4597" i="6"/>
  <c r="L4597" i="6"/>
  <c r="X3675" i="6" s="1" a="1"/>
  <c r="O4652" i="6"/>
  <c r="N4652" i="6"/>
  <c r="L4652" i="6"/>
  <c r="M4652" i="6"/>
  <c r="O4519" i="6"/>
  <c r="M4519" i="6"/>
  <c r="L4519" i="6"/>
  <c r="N4519" i="6"/>
  <c r="M4587" i="6"/>
  <c r="O4587" i="6"/>
  <c r="L4587" i="6"/>
  <c r="N4587" i="6"/>
  <c r="M4649" i="6"/>
  <c r="N4649" i="6"/>
  <c r="L4649" i="6"/>
  <c r="O4649" i="6"/>
  <c r="M4745" i="6"/>
  <c r="O4745" i="6"/>
  <c r="N4745" i="6"/>
  <c r="L4745" i="6"/>
  <c r="V3795" i="6" s="1" a="1"/>
  <c r="O4965" i="6"/>
  <c r="L4965" i="6"/>
  <c r="M4965" i="6"/>
  <c r="N4965" i="6"/>
  <c r="M4524" i="6"/>
  <c r="N4524" i="6"/>
  <c r="L4524" i="6"/>
  <c r="O4524" i="6"/>
  <c r="L4607" i="6"/>
  <c r="O4607" i="6"/>
  <c r="N4607" i="6"/>
  <c r="M4607" i="6"/>
  <c r="O4691" i="6"/>
  <c r="N4691" i="6"/>
  <c r="M4691" i="6"/>
  <c r="L4691" i="6"/>
  <c r="W3751" i="6" s="1" a="1"/>
  <c r="O4997" i="6"/>
  <c r="L4997" i="6"/>
  <c r="M4997" i="6"/>
  <c r="N4997" i="6"/>
  <c r="L4567" i="6"/>
  <c r="M4567" i="6"/>
  <c r="N4567" i="6"/>
  <c r="O4567" i="6"/>
  <c r="O4613" i="6"/>
  <c r="N4613" i="6"/>
  <c r="M4613" i="6"/>
  <c r="L4613" i="6"/>
  <c r="T3691" i="6" s="1" a="1"/>
  <c r="N4772" i="6"/>
  <c r="O4772" i="6"/>
  <c r="M4772" i="6"/>
  <c r="L4772" i="6"/>
  <c r="X3815" i="6" s="1" a="1"/>
  <c r="O4637" i="6"/>
  <c r="N4637" i="6"/>
  <c r="M4637" i="6"/>
  <c r="L4637" i="6"/>
  <c r="X3707" i="6" s="1" a="1"/>
  <c r="N4748" i="6"/>
  <c r="O4748" i="6"/>
  <c r="L4748" i="6"/>
  <c r="M4748" i="6"/>
  <c r="M4853" i="6"/>
  <c r="L4853" i="6"/>
  <c r="O4853" i="6"/>
  <c r="N4853" i="6"/>
  <c r="O4695" i="6"/>
  <c r="M4695" i="6"/>
  <c r="L4695" i="6"/>
  <c r="N4695" i="6"/>
  <c r="O4728" i="6"/>
  <c r="L4728" i="6"/>
  <c r="N4728" i="6"/>
  <c r="M4728" i="6"/>
  <c r="N4871" i="6"/>
  <c r="O4871" i="6"/>
  <c r="L4871" i="6"/>
  <c r="M4871" i="6"/>
  <c r="N4662" i="6"/>
  <c r="L4662" i="6"/>
  <c r="O4662" i="6"/>
  <c r="M4662" i="6"/>
  <c r="M4723" i="6"/>
  <c r="L4723" i="6"/>
  <c r="O4723" i="6"/>
  <c r="N4723" i="6"/>
  <c r="O4775" i="6"/>
  <c r="M4775" i="6"/>
  <c r="L4775" i="6"/>
  <c r="N4775" i="6"/>
  <c r="O4968" i="6"/>
  <c r="N4968" i="6"/>
  <c r="M4968" i="6"/>
  <c r="L4968" i="6"/>
  <c r="T3975" i="6" s="1" a="1"/>
  <c r="O4675" i="6"/>
  <c r="L4675" i="6"/>
  <c r="N4675" i="6"/>
  <c r="M4675" i="6"/>
  <c r="N4781" i="6"/>
  <c r="M4781" i="6"/>
  <c r="L4781" i="6"/>
  <c r="O4781" i="6"/>
  <c r="N4878" i="6"/>
  <c r="M4878" i="6"/>
  <c r="L4878" i="6"/>
  <c r="O4878" i="6"/>
  <c r="L4969" i="6"/>
  <c r="N4969" i="6"/>
  <c r="M4969" i="6"/>
  <c r="O4969" i="6"/>
  <c r="O4696" i="6"/>
  <c r="L4696" i="6"/>
  <c r="M4696" i="6"/>
  <c r="N4696" i="6"/>
  <c r="O4744" i="6"/>
  <c r="M4744" i="6"/>
  <c r="L4744" i="6"/>
  <c r="N4744" i="6"/>
  <c r="N4836" i="6"/>
  <c r="L4836" i="6"/>
  <c r="O4836" i="6"/>
  <c r="M4836" i="6"/>
  <c r="M4964" i="6"/>
  <c r="O4964" i="6"/>
  <c r="N4964" i="6"/>
  <c r="L4964" i="6"/>
  <c r="U3971" i="6" s="1" a="1"/>
  <c r="O4779" i="6"/>
  <c r="N4779" i="6"/>
  <c r="L4779" i="6"/>
  <c r="M4779" i="6"/>
  <c r="M4843" i="6"/>
  <c r="O4843" i="6"/>
  <c r="N4843" i="6"/>
  <c r="L4843" i="6"/>
  <c r="T3875" i="6" s="1" a="1"/>
  <c r="O4914" i="6"/>
  <c r="L4914" i="6"/>
  <c r="N4914" i="6"/>
  <c r="M4914" i="6"/>
  <c r="L4980" i="6"/>
  <c r="O4980" i="6"/>
  <c r="M4980" i="6"/>
  <c r="N4980" i="6"/>
  <c r="M4785" i="6"/>
  <c r="O4785" i="6"/>
  <c r="N4785" i="6"/>
  <c r="L4785" i="6"/>
  <c r="V3827" i="6" s="1" a="1"/>
  <c r="L4830" i="6"/>
  <c r="O4830" i="6"/>
  <c r="N4830" i="6"/>
  <c r="M4830" i="6"/>
  <c r="O4909" i="6"/>
  <c r="N4909" i="6"/>
  <c r="M4909" i="6"/>
  <c r="L4909" i="6"/>
  <c r="U3927" i="6" s="1" a="1"/>
  <c r="O4986" i="6"/>
  <c r="N4986" i="6"/>
  <c r="M4986" i="6"/>
  <c r="L4986" i="6"/>
  <c r="W3987" i="6" s="1" a="1"/>
  <c r="L4819" i="6"/>
  <c r="O4819" i="6"/>
  <c r="N4819" i="6"/>
  <c r="M4819" i="6"/>
  <c r="M4864" i="6"/>
  <c r="O4864" i="6"/>
  <c r="N4864" i="6"/>
  <c r="L4864" i="6"/>
  <c r="U3891" i="6" s="1" a="1"/>
  <c r="O4912" i="6"/>
  <c r="N4912" i="6"/>
  <c r="M4912" i="6"/>
  <c r="L4912" i="6"/>
  <c r="X3927" i="6" s="1" a="1"/>
  <c r="M4960" i="6"/>
  <c r="L4960" i="6"/>
  <c r="O4960" i="6"/>
  <c r="N4960" i="6"/>
  <c r="O4783" i="6"/>
  <c r="M4783" i="6"/>
  <c r="L4783" i="6"/>
  <c r="N4783" i="6"/>
  <c r="N4848" i="6"/>
  <c r="L4848" i="6"/>
  <c r="O4848" i="6"/>
  <c r="M4848" i="6"/>
  <c r="O4930" i="6"/>
  <c r="L4930" i="6"/>
  <c r="N4930" i="6"/>
  <c r="M4930" i="6"/>
  <c r="L4993" i="6"/>
  <c r="N4993" i="6"/>
  <c r="M4993" i="6"/>
  <c r="O4993" i="6"/>
  <c r="O55" i="6"/>
  <c r="L55" i="6"/>
  <c r="M55" i="6"/>
  <c r="N55" i="6"/>
  <c r="O154" i="6"/>
  <c r="L154" i="6"/>
  <c r="M154" i="6"/>
  <c r="N154" i="6"/>
  <c r="M209" i="6"/>
  <c r="O209" i="6"/>
  <c r="N209" i="6"/>
  <c r="L209" i="6"/>
  <c r="U167" i="6" s="1" a="1"/>
  <c r="N276" i="6"/>
  <c r="L276" i="6"/>
  <c r="M276" i="6"/>
  <c r="O276" i="6"/>
  <c r="N340" i="6"/>
  <c r="L340" i="6"/>
  <c r="M340" i="6"/>
  <c r="O340" i="6"/>
  <c r="L385" i="6"/>
  <c r="M385" i="6"/>
  <c r="N385" i="6"/>
  <c r="O385" i="6"/>
  <c r="N476" i="6"/>
  <c r="O476" i="6"/>
  <c r="L476" i="6"/>
  <c r="M476" i="6"/>
  <c r="N12" i="6"/>
  <c r="L12" i="6"/>
  <c r="M12" i="6"/>
  <c r="O12" i="6"/>
  <c r="O250" i="6"/>
  <c r="M250" i="6"/>
  <c r="L250" i="6"/>
  <c r="N250" i="6"/>
  <c r="L498" i="6"/>
  <c r="N498" i="6"/>
  <c r="O498" i="6"/>
  <c r="M498" i="6"/>
  <c r="O39" i="6"/>
  <c r="L39" i="6"/>
  <c r="N39" i="6"/>
  <c r="M39" i="6"/>
  <c r="O128" i="6"/>
  <c r="N128" i="6"/>
  <c r="M128" i="6"/>
  <c r="L128" i="6"/>
  <c r="T103" i="6" s="1" a="1"/>
  <c r="M177" i="6"/>
  <c r="O177" i="6"/>
  <c r="N177" i="6"/>
  <c r="L177" i="6"/>
  <c r="X139" i="6" s="1" a="1"/>
  <c r="N244" i="6"/>
  <c r="M244" i="6"/>
  <c r="L244" i="6"/>
  <c r="O244" i="6"/>
  <c r="L310" i="6"/>
  <c r="N310" i="6"/>
  <c r="M310" i="6"/>
  <c r="O310" i="6"/>
  <c r="L377" i="6"/>
  <c r="N377" i="6"/>
  <c r="M377" i="6"/>
  <c r="O377" i="6"/>
  <c r="O426" i="6"/>
  <c r="N426" i="6"/>
  <c r="M426" i="6"/>
  <c r="L426" i="6"/>
  <c r="W339" i="6" s="1" a="1"/>
  <c r="O507" i="6"/>
  <c r="N507" i="6"/>
  <c r="M507" i="6"/>
  <c r="L507" i="6"/>
  <c r="X403" i="6" s="1" a="1"/>
  <c r="N1342" i="6"/>
  <c r="M1342" i="6"/>
  <c r="O1342" i="6"/>
  <c r="L1342" i="6"/>
  <c r="X1071" i="6" s="1" a="1"/>
  <c r="O285" i="6"/>
  <c r="M285" i="6"/>
  <c r="N285" i="6"/>
  <c r="L285" i="6"/>
  <c r="V227" i="6" s="1" a="1"/>
  <c r="L14" i="6"/>
  <c r="N14" i="6"/>
  <c r="O14" i="6"/>
  <c r="M14" i="6"/>
  <c r="L78" i="6"/>
  <c r="N78" i="6"/>
  <c r="O78" i="6"/>
  <c r="M78" i="6"/>
  <c r="N132" i="6"/>
  <c r="M132" i="6"/>
  <c r="L132" i="6"/>
  <c r="O132" i="6"/>
  <c r="N218" i="6"/>
  <c r="O218" i="6"/>
  <c r="M218" i="6"/>
  <c r="L218" i="6"/>
  <c r="T175" i="6" s="1" a="1"/>
  <c r="O267" i="6"/>
  <c r="N267" i="6"/>
  <c r="M267" i="6"/>
  <c r="L267" i="6"/>
  <c r="X211" i="6" s="1" a="1"/>
  <c r="O299" i="6"/>
  <c r="N299" i="6"/>
  <c r="M299" i="6"/>
  <c r="L299" i="6"/>
  <c r="U239" i="6" s="1" a="1"/>
  <c r="O331" i="6"/>
  <c r="N331" i="6"/>
  <c r="M331" i="6"/>
  <c r="L331" i="6"/>
  <c r="W263" i="6" s="1" a="1"/>
  <c r="N383" i="6"/>
  <c r="O383" i="6"/>
  <c r="M383" i="6"/>
  <c r="L383" i="6"/>
  <c r="T307" i="6" s="1" a="1"/>
  <c r="L432" i="6"/>
  <c r="M432" i="6"/>
  <c r="O432" i="6"/>
  <c r="N432" i="6"/>
  <c r="N524" i="6"/>
  <c r="O524" i="6"/>
  <c r="L524" i="6"/>
  <c r="M524" i="6"/>
  <c r="O927" i="6"/>
  <c r="N927" i="6"/>
  <c r="L927" i="6"/>
  <c r="M927" i="6"/>
  <c r="N252" i="6"/>
  <c r="O252" i="6"/>
  <c r="L252" i="6"/>
  <c r="M252" i="6"/>
  <c r="N17" i="6"/>
  <c r="M17" i="6"/>
  <c r="L17" i="6"/>
  <c r="O17" i="6"/>
  <c r="N81" i="6"/>
  <c r="M81" i="6"/>
  <c r="L81" i="6"/>
  <c r="O81" i="6"/>
  <c r="O133" i="6"/>
  <c r="L133" i="6"/>
  <c r="N133" i="6"/>
  <c r="M133" i="6"/>
  <c r="O210" i="6"/>
  <c r="M210" i="6"/>
  <c r="L210" i="6"/>
  <c r="N210" i="6"/>
  <c r="O263" i="6"/>
  <c r="L263" i="6"/>
  <c r="N263" i="6"/>
  <c r="M263" i="6"/>
  <c r="O327" i="6"/>
  <c r="L327" i="6"/>
  <c r="N327" i="6"/>
  <c r="M327" i="6"/>
  <c r="M428" i="6"/>
  <c r="O428" i="6"/>
  <c r="N428" i="6"/>
  <c r="L428" i="6"/>
  <c r="T343" i="6" s="1" a="1"/>
  <c r="O501" i="6"/>
  <c r="N501" i="6"/>
  <c r="L501" i="6"/>
  <c r="M501" i="6"/>
  <c r="O1202" i="6"/>
  <c r="N1202" i="6"/>
  <c r="M1202" i="6"/>
  <c r="L1202" i="6"/>
  <c r="X959" i="6" s="1" a="1"/>
  <c r="O301" i="6"/>
  <c r="L301" i="6"/>
  <c r="M301" i="6"/>
  <c r="N301" i="6"/>
  <c r="L11" i="6"/>
  <c r="N11" i="6"/>
  <c r="M11" i="6"/>
  <c r="O11" i="6"/>
  <c r="L75" i="6"/>
  <c r="N75" i="6"/>
  <c r="M75" i="6"/>
  <c r="O75" i="6"/>
  <c r="O125" i="6"/>
  <c r="N125" i="6"/>
  <c r="M125" i="6"/>
  <c r="L125" i="6"/>
  <c r="V99" i="6" s="1" a="1"/>
  <c r="N194" i="6"/>
  <c r="M194" i="6"/>
  <c r="L194" i="6"/>
  <c r="O194" i="6"/>
  <c r="M249" i="6"/>
  <c r="N249" i="6"/>
  <c r="L249" i="6"/>
  <c r="O249" i="6"/>
  <c r="L395" i="6"/>
  <c r="O395" i="6"/>
  <c r="N395" i="6"/>
  <c r="M395" i="6"/>
  <c r="O527" i="6"/>
  <c r="N527" i="6"/>
  <c r="M527" i="6"/>
  <c r="L527" i="6"/>
  <c r="X419" i="6" s="1" a="1"/>
  <c r="O793" i="6"/>
  <c r="N793" i="6"/>
  <c r="M793" i="6"/>
  <c r="L793" i="6"/>
  <c r="T635" i="6" s="1" a="1"/>
  <c r="N36" i="6"/>
  <c r="M36" i="6"/>
  <c r="L36" i="6"/>
  <c r="O36" i="6"/>
  <c r="L91" i="6"/>
  <c r="N91" i="6"/>
  <c r="O91" i="6"/>
  <c r="M91" i="6"/>
  <c r="M137" i="6"/>
  <c r="L137" i="6"/>
  <c r="O137" i="6"/>
  <c r="N137" i="6"/>
  <c r="O205" i="6"/>
  <c r="N205" i="6"/>
  <c r="L205" i="6"/>
  <c r="M205" i="6"/>
  <c r="L272" i="6"/>
  <c r="N272" i="6"/>
  <c r="O272" i="6"/>
  <c r="M272" i="6"/>
  <c r="L336" i="6"/>
  <c r="O336" i="6"/>
  <c r="N336" i="6"/>
  <c r="M336" i="6"/>
  <c r="N379" i="6"/>
  <c r="L379" i="6"/>
  <c r="O379" i="6"/>
  <c r="M379" i="6"/>
  <c r="N422" i="6"/>
  <c r="L422" i="6"/>
  <c r="O422" i="6"/>
  <c r="M422" i="6"/>
  <c r="L478" i="6"/>
  <c r="M478" i="6"/>
  <c r="O478" i="6"/>
  <c r="N478" i="6"/>
  <c r="O1065" i="6"/>
  <c r="N1065" i="6"/>
  <c r="M1065" i="6"/>
  <c r="L1065" i="6"/>
  <c r="V851" i="6" s="1" a="1"/>
  <c r="L46" i="6"/>
  <c r="N46" i="6"/>
  <c r="O46" i="6"/>
  <c r="M46" i="6"/>
  <c r="O113" i="6"/>
  <c r="M113" i="6"/>
  <c r="N113" i="6"/>
  <c r="L113" i="6"/>
  <c r="T91" i="6" s="1" a="1"/>
  <c r="N172" i="6"/>
  <c r="L172" i="6"/>
  <c r="M172" i="6"/>
  <c r="O172" i="6"/>
  <c r="M225" i="6"/>
  <c r="N225" i="6"/>
  <c r="O225" i="6"/>
  <c r="L225" i="6"/>
  <c r="V179" i="6" s="1" a="1"/>
  <c r="N290" i="6"/>
  <c r="M290" i="6"/>
  <c r="O290" i="6"/>
  <c r="L290" i="6"/>
  <c r="V231" i="6" s="1" a="1"/>
  <c r="N354" i="6"/>
  <c r="O354" i="6"/>
  <c r="M354" i="6"/>
  <c r="L354" i="6"/>
  <c r="U283" i="6" s="1" a="1"/>
  <c r="M392" i="6"/>
  <c r="O392" i="6"/>
  <c r="N392" i="6"/>
  <c r="L392" i="6"/>
  <c r="X311" i="6" s="1" a="1"/>
  <c r="L434" i="6"/>
  <c r="N434" i="6"/>
  <c r="O434" i="6"/>
  <c r="M434" i="6"/>
  <c r="O544" i="6"/>
  <c r="M544" i="6"/>
  <c r="N544" i="6"/>
  <c r="L544" i="6"/>
  <c r="U435" i="6" s="1" a="1"/>
  <c r="M521" i="6"/>
  <c r="O521" i="6"/>
  <c r="N521" i="6"/>
  <c r="L521" i="6"/>
  <c r="W415" i="6" s="1" a="1"/>
  <c r="O571" i="6"/>
  <c r="N571" i="6"/>
  <c r="M571" i="6"/>
  <c r="L571" i="6"/>
  <c r="W455" i="6" s="1" a="1"/>
  <c r="O635" i="6"/>
  <c r="N635" i="6"/>
  <c r="M635" i="6"/>
  <c r="L635" i="6"/>
  <c r="V507" i="6" s="1" a="1"/>
  <c r="M681" i="6"/>
  <c r="O681" i="6"/>
  <c r="N681" i="6"/>
  <c r="L681" i="6"/>
  <c r="W543" i="6" s="1" a="1"/>
  <c r="O737" i="6"/>
  <c r="N737" i="6"/>
  <c r="M737" i="6"/>
  <c r="L737" i="6"/>
  <c r="X587" i="6" s="1" a="1"/>
  <c r="O801" i="6"/>
  <c r="N801" i="6"/>
  <c r="M801" i="6"/>
  <c r="L801" i="6"/>
  <c r="W639" i="6" s="1" a="1"/>
  <c r="O865" i="6"/>
  <c r="N865" i="6"/>
  <c r="M865" i="6"/>
  <c r="L865" i="6"/>
  <c r="V691" i="6" s="1" a="1"/>
  <c r="O938" i="6"/>
  <c r="N938" i="6"/>
  <c r="M938" i="6"/>
  <c r="L938" i="6"/>
  <c r="T751" i="6" s="1" a="1"/>
  <c r="O1084" i="6"/>
  <c r="N1084" i="6"/>
  <c r="M1084" i="6"/>
  <c r="L1084" i="6"/>
  <c r="U867" i="6" s="1" a="1"/>
  <c r="O575" i="6"/>
  <c r="N575" i="6"/>
  <c r="L575" i="6"/>
  <c r="M575" i="6"/>
  <c r="O639" i="6"/>
  <c r="N639" i="6"/>
  <c r="L639" i="6"/>
  <c r="M639" i="6"/>
  <c r="O693" i="6"/>
  <c r="N693" i="6"/>
  <c r="L693" i="6"/>
  <c r="M693" i="6"/>
  <c r="O757" i="6"/>
  <c r="N757" i="6"/>
  <c r="L757" i="6"/>
  <c r="M757" i="6"/>
  <c r="O821" i="6"/>
  <c r="N821" i="6"/>
  <c r="L821" i="6"/>
  <c r="M821" i="6"/>
  <c r="N872" i="6"/>
  <c r="M872" i="6"/>
  <c r="O872" i="6"/>
  <c r="L872" i="6"/>
  <c r="X695" i="6" s="1" a="1"/>
  <c r="M918" i="6"/>
  <c r="O918" i="6"/>
  <c r="N918" i="6"/>
  <c r="L918" i="6"/>
  <c r="T735" i="6" s="1" a="1"/>
  <c r="M489" i="6"/>
  <c r="N489" i="6"/>
  <c r="O489" i="6"/>
  <c r="L489" i="6"/>
  <c r="U391" i="6" s="1" a="1"/>
  <c r="O557" i="6"/>
  <c r="N557" i="6"/>
  <c r="L557" i="6"/>
  <c r="M557" i="6"/>
  <c r="O621" i="6"/>
  <c r="N621" i="6"/>
  <c r="L621" i="6"/>
  <c r="M621" i="6"/>
  <c r="O671" i="6"/>
  <c r="N671" i="6"/>
  <c r="L671" i="6"/>
  <c r="M671" i="6"/>
  <c r="O740" i="6"/>
  <c r="N740" i="6"/>
  <c r="L740" i="6"/>
  <c r="M740" i="6"/>
  <c r="O804" i="6"/>
  <c r="N804" i="6"/>
  <c r="M804" i="6"/>
  <c r="L804" i="6"/>
  <c r="U643" i="6" s="1" a="1"/>
  <c r="O869" i="6"/>
  <c r="L869" i="6"/>
  <c r="N869" i="6"/>
  <c r="M869" i="6"/>
  <c r="O937" i="6"/>
  <c r="N937" i="6"/>
  <c r="M937" i="6"/>
  <c r="L937" i="6"/>
  <c r="X747" i="6" s="1" a="1"/>
  <c r="N1183" i="6"/>
  <c r="M1183" i="6"/>
  <c r="L1183" i="6"/>
  <c r="O1183" i="6"/>
  <c r="O511" i="6"/>
  <c r="N511" i="6"/>
  <c r="M511" i="6"/>
  <c r="L511" i="6"/>
  <c r="W407" i="6" s="1" a="1"/>
  <c r="O591" i="6"/>
  <c r="N591" i="6"/>
  <c r="L591" i="6"/>
  <c r="M591" i="6"/>
  <c r="O663" i="6"/>
  <c r="N663" i="6"/>
  <c r="L663" i="6"/>
  <c r="M663" i="6"/>
  <c r="O741" i="6"/>
  <c r="N741" i="6"/>
  <c r="L741" i="6"/>
  <c r="M741" i="6"/>
  <c r="O805" i="6"/>
  <c r="N805" i="6"/>
  <c r="L805" i="6"/>
  <c r="M805" i="6"/>
  <c r="N873" i="6"/>
  <c r="M873" i="6"/>
  <c r="L873" i="6"/>
  <c r="O873" i="6"/>
  <c r="M934" i="6"/>
  <c r="O934" i="6"/>
  <c r="L934" i="6"/>
  <c r="N934" i="6"/>
  <c r="O1279" i="6"/>
  <c r="N1279" i="6"/>
  <c r="M1279" i="6"/>
  <c r="L1279" i="6"/>
  <c r="U1023" i="6" s="1" a="1"/>
  <c r="M537" i="6"/>
  <c r="N537" i="6"/>
  <c r="L537" i="6"/>
  <c r="O537" i="6"/>
  <c r="O612" i="6"/>
  <c r="N612" i="6"/>
  <c r="L612" i="6"/>
  <c r="M612" i="6"/>
  <c r="O655" i="6"/>
  <c r="N655" i="6"/>
  <c r="L655" i="6"/>
  <c r="M655" i="6"/>
  <c r="O724" i="6"/>
  <c r="L724" i="6"/>
  <c r="N724" i="6"/>
  <c r="M724" i="6"/>
  <c r="O788" i="6"/>
  <c r="L788" i="6"/>
  <c r="N788" i="6"/>
  <c r="M788" i="6"/>
  <c r="O852" i="6"/>
  <c r="L852" i="6"/>
  <c r="N852" i="6"/>
  <c r="M852" i="6"/>
  <c r="O901" i="6"/>
  <c r="N901" i="6"/>
  <c r="M901" i="6"/>
  <c r="L901" i="6"/>
  <c r="W719" i="6" s="1" a="1"/>
  <c r="O999" i="6"/>
  <c r="N999" i="6"/>
  <c r="L999" i="6"/>
  <c r="M999" i="6"/>
  <c r="O509" i="6"/>
  <c r="L509" i="6"/>
  <c r="N509" i="6"/>
  <c r="M509" i="6"/>
  <c r="M558" i="6"/>
  <c r="O558" i="6"/>
  <c r="N558" i="6"/>
  <c r="L558" i="6"/>
  <c r="T447" i="6" s="1" a="1"/>
  <c r="M622" i="6"/>
  <c r="O622" i="6"/>
  <c r="N622" i="6"/>
  <c r="L622" i="6"/>
  <c r="X495" i="6" s="1" a="1"/>
  <c r="O703" i="6"/>
  <c r="L703" i="6"/>
  <c r="N703" i="6"/>
  <c r="M703" i="6"/>
  <c r="O767" i="6"/>
  <c r="L767" i="6"/>
  <c r="N767" i="6"/>
  <c r="M767" i="6"/>
  <c r="O831" i="6"/>
  <c r="L831" i="6"/>
  <c r="N831" i="6"/>
  <c r="M831" i="6"/>
  <c r="M886" i="6"/>
  <c r="O886" i="6"/>
  <c r="N886" i="6"/>
  <c r="L886" i="6"/>
  <c r="W707" i="6" s="1" a="1"/>
  <c r="O964" i="6"/>
  <c r="N964" i="6"/>
  <c r="M964" i="6"/>
  <c r="L964" i="6"/>
  <c r="U771" i="6" s="1" a="1"/>
  <c r="L1285" i="6"/>
  <c r="O1285" i="6"/>
  <c r="N1285" i="6"/>
  <c r="M1285" i="6"/>
  <c r="M529" i="6"/>
  <c r="L529" i="6"/>
  <c r="N529" i="6"/>
  <c r="O529" i="6"/>
  <c r="O595" i="6"/>
  <c r="N595" i="6"/>
  <c r="L595" i="6"/>
  <c r="M595" i="6"/>
  <c r="N664" i="6"/>
  <c r="M664" i="6"/>
  <c r="O664" i="6"/>
  <c r="L664" i="6"/>
  <c r="U531" i="6" s="1" a="1"/>
  <c r="O731" i="6"/>
  <c r="N731" i="6"/>
  <c r="L731" i="6"/>
  <c r="M731" i="6"/>
  <c r="O795" i="6"/>
  <c r="N795" i="6"/>
  <c r="L795" i="6"/>
  <c r="M795" i="6"/>
  <c r="O859" i="6"/>
  <c r="N859" i="6"/>
  <c r="L859" i="6"/>
  <c r="M859" i="6"/>
  <c r="N920" i="6"/>
  <c r="O920" i="6"/>
  <c r="M920" i="6"/>
  <c r="L920" i="6"/>
  <c r="V735" i="6" s="1" a="1"/>
  <c r="N1104" i="6"/>
  <c r="O1104" i="6"/>
  <c r="M1104" i="6"/>
  <c r="L1104" i="6"/>
  <c r="U883" i="6" s="1" a="1"/>
  <c r="N1048" i="6"/>
  <c r="O1048" i="6"/>
  <c r="M1048" i="6"/>
  <c r="L1048" i="6"/>
  <c r="T839" i="6" s="1" a="1"/>
  <c r="M1110" i="6"/>
  <c r="N1110" i="6"/>
  <c r="L1110" i="6"/>
  <c r="O1110" i="6"/>
  <c r="M1151" i="6"/>
  <c r="O1151" i="6"/>
  <c r="N1151" i="6"/>
  <c r="L1151" i="6"/>
  <c r="W919" i="6" s="1" a="1"/>
  <c r="N1212" i="6"/>
  <c r="O1212" i="6"/>
  <c r="L1212" i="6"/>
  <c r="M1212" i="6"/>
  <c r="N1276" i="6"/>
  <c r="O1276" i="6"/>
  <c r="L1276" i="6"/>
  <c r="M1276" i="6"/>
  <c r="N1348" i="6"/>
  <c r="O1348" i="6"/>
  <c r="L1348" i="6"/>
  <c r="M1348" i="6"/>
  <c r="O1409" i="6"/>
  <c r="M1409" i="6"/>
  <c r="L1409" i="6"/>
  <c r="N1409" i="6"/>
  <c r="M1677" i="6"/>
  <c r="O1677" i="6"/>
  <c r="N1677" i="6"/>
  <c r="L1677" i="6"/>
  <c r="X1339" i="6" s="1" a="1"/>
  <c r="M1043" i="6"/>
  <c r="O1043" i="6"/>
  <c r="N1043" i="6"/>
  <c r="L1043" i="6"/>
  <c r="T835" i="6" s="1" a="1"/>
  <c r="N1108" i="6"/>
  <c r="O1108" i="6"/>
  <c r="L1108" i="6"/>
  <c r="M1108" i="6"/>
  <c r="N1155" i="6"/>
  <c r="O1155" i="6"/>
  <c r="M1155" i="6"/>
  <c r="L1155" i="6"/>
  <c r="V923" i="6" s="1" a="1"/>
  <c r="N1219" i="6"/>
  <c r="O1219" i="6"/>
  <c r="M1219" i="6"/>
  <c r="L1219" i="6"/>
  <c r="U975" i="6" s="1" a="1"/>
  <c r="N1283" i="6"/>
  <c r="O1283" i="6"/>
  <c r="M1283" i="6"/>
  <c r="L1283" i="6"/>
  <c r="T1027" i="6" s="1" a="1"/>
  <c r="N1331" i="6"/>
  <c r="O1331" i="6"/>
  <c r="M1331" i="6"/>
  <c r="L1331" i="6"/>
  <c r="W1063" i="6" s="1" a="1"/>
  <c r="N1493" i="6"/>
  <c r="O1493" i="6"/>
  <c r="M1493" i="6"/>
  <c r="L1493" i="6"/>
  <c r="T1195" i="6" s="1" a="1"/>
  <c r="O981" i="6"/>
  <c r="N981" i="6"/>
  <c r="M981" i="6"/>
  <c r="L981" i="6"/>
  <c r="W783" i="6" s="1" a="1"/>
  <c r="M1046" i="6"/>
  <c r="O1046" i="6"/>
  <c r="N1046" i="6"/>
  <c r="L1046" i="6"/>
  <c r="W835" i="6" s="1" a="1"/>
  <c r="M1112" i="6"/>
  <c r="O1112" i="6"/>
  <c r="N1112" i="6"/>
  <c r="L1112" i="6"/>
  <c r="X887" i="6" s="1" a="1"/>
  <c r="O1194" i="6"/>
  <c r="N1194" i="6"/>
  <c r="M1194" i="6"/>
  <c r="L1194" i="6"/>
  <c r="U955" i="6" s="1" a="1"/>
  <c r="O1258" i="6"/>
  <c r="N1258" i="6"/>
  <c r="M1258" i="6"/>
  <c r="L1258" i="6"/>
  <c r="T1007" i="6" s="1" a="1"/>
  <c r="O1314" i="6"/>
  <c r="N1314" i="6"/>
  <c r="M1314" i="6"/>
  <c r="L1314" i="6"/>
  <c r="U1051" i="6" s="1" a="1"/>
  <c r="O1378" i="6"/>
  <c r="N1378" i="6"/>
  <c r="M1378" i="6"/>
  <c r="L1378" i="6"/>
  <c r="T1103" i="6" s="1" a="1"/>
  <c r="M1741" i="6"/>
  <c r="O1741" i="6"/>
  <c r="N1741" i="6"/>
  <c r="L1741" i="6"/>
  <c r="W1391" i="6" s="1" a="1"/>
  <c r="O994" i="6"/>
  <c r="M994" i="6"/>
  <c r="N994" i="6"/>
  <c r="L994" i="6"/>
  <c r="U795" i="6" s="1" a="1"/>
  <c r="M1038" i="6"/>
  <c r="O1038" i="6"/>
  <c r="N1038" i="6"/>
  <c r="L1038" i="6"/>
  <c r="T831" i="6" s="1" a="1"/>
  <c r="M1102" i="6"/>
  <c r="O1102" i="6"/>
  <c r="N1102" i="6"/>
  <c r="L1102" i="6"/>
  <c r="X879" i="6" s="1" a="1"/>
  <c r="L1144" i="6"/>
  <c r="N1144" i="6"/>
  <c r="O1144" i="6"/>
  <c r="M1144" i="6"/>
  <c r="L1208" i="6"/>
  <c r="N1208" i="6"/>
  <c r="O1208" i="6"/>
  <c r="M1208" i="6"/>
  <c r="L1272" i="6"/>
  <c r="N1272" i="6"/>
  <c r="O1272" i="6"/>
  <c r="M1272" i="6"/>
  <c r="N1334" i="6"/>
  <c r="M1334" i="6"/>
  <c r="O1334" i="6"/>
  <c r="L1334" i="6"/>
  <c r="U1067" i="6" s="1" a="1"/>
  <c r="O1594" i="6"/>
  <c r="N1594" i="6"/>
  <c r="M1594" i="6"/>
  <c r="L1594" i="6"/>
  <c r="U1275" i="6" s="1" a="1"/>
  <c r="L2090" i="6"/>
  <c r="O2090" i="6"/>
  <c r="N2090" i="6"/>
  <c r="M2090" i="6"/>
  <c r="M1030" i="6"/>
  <c r="O1030" i="6"/>
  <c r="L1030" i="6"/>
  <c r="N1030" i="6"/>
  <c r="M1094" i="6"/>
  <c r="O1094" i="6"/>
  <c r="L1094" i="6"/>
  <c r="N1094" i="6"/>
  <c r="L1173" i="6"/>
  <c r="N1173" i="6"/>
  <c r="M1173" i="6"/>
  <c r="O1173" i="6"/>
  <c r="L1237" i="6"/>
  <c r="N1237" i="6"/>
  <c r="M1237" i="6"/>
  <c r="O1237" i="6"/>
  <c r="N1301" i="6"/>
  <c r="O1301" i="6"/>
  <c r="M1301" i="6"/>
  <c r="L1301" i="6"/>
  <c r="W1039" i="6" s="1" a="1"/>
  <c r="N1365" i="6"/>
  <c r="O1365" i="6"/>
  <c r="M1365" i="6"/>
  <c r="L1365" i="6"/>
  <c r="V1091" i="6" s="1" a="1"/>
  <c r="N1502" i="6"/>
  <c r="M1502" i="6"/>
  <c r="O1502" i="6"/>
  <c r="L1502" i="6"/>
  <c r="X1199" i="6" s="1" a="1"/>
  <c r="O866" i="6"/>
  <c r="N866" i="6"/>
  <c r="L866" i="6"/>
  <c r="M866" i="6"/>
  <c r="N1066" i="6"/>
  <c r="M1066" i="6"/>
  <c r="L1066" i="6"/>
  <c r="O1066" i="6"/>
  <c r="L1133" i="6"/>
  <c r="M1133" i="6"/>
  <c r="N1133" i="6"/>
  <c r="O1133" i="6"/>
  <c r="O1177" i="6"/>
  <c r="L1177" i="6"/>
  <c r="M1177" i="6"/>
  <c r="N1177" i="6"/>
  <c r="O1241" i="6"/>
  <c r="L1241" i="6"/>
  <c r="M1241" i="6"/>
  <c r="N1241" i="6"/>
  <c r="L1306" i="6"/>
  <c r="O1306" i="6"/>
  <c r="M1306" i="6"/>
  <c r="N1306" i="6"/>
  <c r="L1370" i="6"/>
  <c r="O1370" i="6"/>
  <c r="M1370" i="6"/>
  <c r="N1370" i="6"/>
  <c r="L1810" i="6"/>
  <c r="O1810" i="6"/>
  <c r="N1810" i="6"/>
  <c r="M1810" i="6"/>
  <c r="O993" i="6"/>
  <c r="L993" i="6"/>
  <c r="N993" i="6"/>
  <c r="M993" i="6"/>
  <c r="O1036" i="6"/>
  <c r="M1036" i="6"/>
  <c r="N1036" i="6"/>
  <c r="L1036" i="6"/>
  <c r="W827" i="6" s="1" a="1"/>
  <c r="O1100" i="6"/>
  <c r="M1100" i="6"/>
  <c r="N1100" i="6"/>
  <c r="L1100" i="6"/>
  <c r="V879" i="6" s="1" a="1"/>
  <c r="O1191" i="6"/>
  <c r="N1191" i="6"/>
  <c r="M1191" i="6"/>
  <c r="L1191" i="6"/>
  <c r="W951" i="6" s="1" a="1"/>
  <c r="O1255" i="6"/>
  <c r="N1255" i="6"/>
  <c r="M1255" i="6"/>
  <c r="L1255" i="6"/>
  <c r="V1003" i="6" s="1" a="1"/>
  <c r="N1317" i="6"/>
  <c r="M1317" i="6"/>
  <c r="O1317" i="6"/>
  <c r="L1317" i="6"/>
  <c r="X1051" i="6" s="1" a="1"/>
  <c r="N1381" i="6"/>
  <c r="M1381" i="6"/>
  <c r="O1381" i="6"/>
  <c r="L1381" i="6"/>
  <c r="W1103" i="6" s="1" a="1"/>
  <c r="M2154" i="6"/>
  <c r="N2154" i="6"/>
  <c r="L2154" i="6"/>
  <c r="O2154" i="6"/>
  <c r="O1463" i="6"/>
  <c r="M1463" i="6"/>
  <c r="L1463" i="6"/>
  <c r="N1463" i="6"/>
  <c r="N1549" i="6"/>
  <c r="O1549" i="6"/>
  <c r="M1549" i="6"/>
  <c r="L1549" i="6"/>
  <c r="U1239" i="6" s="1" a="1"/>
  <c r="N1606" i="6"/>
  <c r="M1606" i="6"/>
  <c r="L1606" i="6"/>
  <c r="O1606" i="6"/>
  <c r="O1684" i="6"/>
  <c r="M1684" i="6"/>
  <c r="L1684" i="6"/>
  <c r="N1684" i="6"/>
  <c r="O1748" i="6"/>
  <c r="M1748" i="6"/>
  <c r="L1748" i="6"/>
  <c r="N1748" i="6"/>
  <c r="O1798" i="6"/>
  <c r="L1798" i="6"/>
  <c r="N1798" i="6"/>
  <c r="M1798" i="6"/>
  <c r="O1878" i="6"/>
  <c r="M1878" i="6"/>
  <c r="L1878" i="6"/>
  <c r="N1878" i="6"/>
  <c r="L1400" i="6"/>
  <c r="N1400" i="6"/>
  <c r="O1400" i="6"/>
  <c r="M1400" i="6"/>
  <c r="O1474" i="6"/>
  <c r="N1474" i="6"/>
  <c r="M1474" i="6"/>
  <c r="L1474" i="6"/>
  <c r="U1179" i="6" s="1" a="1"/>
  <c r="N1541" i="6"/>
  <c r="O1541" i="6"/>
  <c r="M1541" i="6"/>
  <c r="L1541" i="6"/>
  <c r="W1231" i="6" s="1" a="1"/>
  <c r="N1590" i="6"/>
  <c r="M1590" i="6"/>
  <c r="L1590" i="6"/>
  <c r="O1590" i="6"/>
  <c r="L1705" i="6"/>
  <c r="O1705" i="6"/>
  <c r="M1705" i="6"/>
  <c r="N1705" i="6"/>
  <c r="O1795" i="6"/>
  <c r="M1795" i="6"/>
  <c r="N1795" i="6"/>
  <c r="L1795" i="6"/>
  <c r="V1435" i="6" s="1" a="1"/>
  <c r="N2048" i="6"/>
  <c r="O2048" i="6"/>
  <c r="M2048" i="6"/>
  <c r="L2048" i="6"/>
  <c r="T1639" i="6" s="1" a="1"/>
  <c r="N1429" i="6"/>
  <c r="O1429" i="6"/>
  <c r="M1429" i="6"/>
  <c r="L1429" i="6"/>
  <c r="U1143" i="6" s="1" a="1"/>
  <c r="O1503" i="6"/>
  <c r="N1503" i="6"/>
  <c r="M1503" i="6"/>
  <c r="L1503" i="6"/>
  <c r="T1203" i="6" s="1" a="1"/>
  <c r="O1559" i="6"/>
  <c r="N1559" i="6"/>
  <c r="M1559" i="6"/>
  <c r="L1559" i="6"/>
  <c r="U1247" i="6" s="1" a="1"/>
  <c r="L1624" i="6"/>
  <c r="N1624" i="6"/>
  <c r="M1624" i="6"/>
  <c r="O1624" i="6"/>
  <c r="O1668" i="6"/>
  <c r="M1668" i="6"/>
  <c r="L1668" i="6"/>
  <c r="N1668" i="6"/>
  <c r="O1716" i="6"/>
  <c r="M1716" i="6"/>
  <c r="L1716" i="6"/>
  <c r="N1716" i="6"/>
  <c r="O1777" i="6"/>
  <c r="N1777" i="6"/>
  <c r="L1777" i="6"/>
  <c r="M1777" i="6"/>
  <c r="M1869" i="6"/>
  <c r="O1869" i="6"/>
  <c r="N1869" i="6"/>
  <c r="L1869" i="6"/>
  <c r="U1495" i="6" s="1" a="1"/>
  <c r="N2637" i="6"/>
  <c r="L2637" i="6"/>
  <c r="O2637" i="6"/>
  <c r="M2637" i="6"/>
  <c r="L1447" i="6"/>
  <c r="N1447" i="6"/>
  <c r="O1447" i="6"/>
  <c r="M1447" i="6"/>
  <c r="M1507" i="6"/>
  <c r="O1507" i="6"/>
  <c r="L1507" i="6"/>
  <c r="N1507" i="6"/>
  <c r="M1563" i="6"/>
  <c r="O1563" i="6"/>
  <c r="L1563" i="6"/>
  <c r="N1563" i="6"/>
  <c r="L1641" i="6"/>
  <c r="O1641" i="6"/>
  <c r="N1641" i="6"/>
  <c r="M1641" i="6"/>
  <c r="N1696" i="6"/>
  <c r="O1696" i="6"/>
  <c r="L1696" i="6"/>
  <c r="M1696" i="6"/>
  <c r="N1760" i="6"/>
  <c r="O1760" i="6"/>
  <c r="L1760" i="6"/>
  <c r="M1760" i="6"/>
  <c r="L1818" i="6"/>
  <c r="M1818" i="6"/>
  <c r="O1818" i="6"/>
  <c r="N1818" i="6"/>
  <c r="N1984" i="6"/>
  <c r="O1984" i="6"/>
  <c r="M1984" i="6"/>
  <c r="L1984" i="6"/>
  <c r="U1587" i="6" s="1" a="1"/>
  <c r="N1421" i="6"/>
  <c r="O1421" i="6"/>
  <c r="M1421" i="6"/>
  <c r="L1421" i="6"/>
  <c r="W1135" i="6" s="1" a="1"/>
  <c r="L1480" i="6"/>
  <c r="N1480" i="6"/>
  <c r="O1480" i="6"/>
  <c r="M1480" i="6"/>
  <c r="O1551" i="6"/>
  <c r="N1551" i="6"/>
  <c r="M1551" i="6"/>
  <c r="L1551" i="6"/>
  <c r="W1239" i="6" s="1" a="1"/>
  <c r="O1617" i="6"/>
  <c r="L1617" i="6"/>
  <c r="M1617" i="6"/>
  <c r="N1617" i="6"/>
  <c r="O1710" i="6"/>
  <c r="L1710" i="6"/>
  <c r="N1710" i="6"/>
  <c r="M1710" i="6"/>
  <c r="O1771" i="6"/>
  <c r="M1771" i="6"/>
  <c r="N1771" i="6"/>
  <c r="L1771" i="6"/>
  <c r="W1415" i="6" s="1" a="1"/>
  <c r="N1825" i="6"/>
  <c r="M1825" i="6"/>
  <c r="L1825" i="6"/>
  <c r="O1825" i="6"/>
  <c r="L2211" i="6"/>
  <c r="O2211" i="6"/>
  <c r="M2211" i="6"/>
  <c r="N2211" i="6"/>
  <c r="O1471" i="6"/>
  <c r="N1471" i="6"/>
  <c r="M1471" i="6"/>
  <c r="L1471" i="6"/>
  <c r="W1175" i="6" s="1" a="1"/>
  <c r="O1529" i="6"/>
  <c r="L1529" i="6"/>
  <c r="M1529" i="6"/>
  <c r="N1529" i="6"/>
  <c r="N1597" i="6"/>
  <c r="M1597" i="6"/>
  <c r="O1597" i="6"/>
  <c r="L1597" i="6"/>
  <c r="X1275" i="6" s="1" a="1"/>
  <c r="M1635" i="6"/>
  <c r="O1635" i="6"/>
  <c r="N1635" i="6"/>
  <c r="L1635" i="6"/>
  <c r="V1307" i="6" s="1" a="1"/>
  <c r="O1687" i="6"/>
  <c r="M1687" i="6"/>
  <c r="N1687" i="6"/>
  <c r="L1687" i="6"/>
  <c r="X1347" i="6" s="1" a="1"/>
  <c r="O1727" i="6"/>
  <c r="M1727" i="6"/>
  <c r="N1727" i="6"/>
  <c r="L1727" i="6"/>
  <c r="X1379" i="6" s="1" a="1"/>
  <c r="M1797" i="6"/>
  <c r="O1797" i="6"/>
  <c r="L1797" i="6"/>
  <c r="N1797" i="6"/>
  <c r="N1872" i="6"/>
  <c r="O1872" i="6"/>
  <c r="L1872" i="6"/>
  <c r="M1872" i="6"/>
  <c r="O1393" i="6"/>
  <c r="N1393" i="6"/>
  <c r="M1393" i="6"/>
  <c r="L1393" i="6"/>
  <c r="T1115" i="6" s="1" a="1"/>
  <c r="N1443" i="6"/>
  <c r="O1443" i="6"/>
  <c r="L1443" i="6"/>
  <c r="M1443" i="6"/>
  <c r="N1486" i="6"/>
  <c r="M1486" i="6"/>
  <c r="O1486" i="6"/>
  <c r="L1486" i="6"/>
  <c r="W1187" i="6" s="1" a="1"/>
  <c r="O1543" i="6"/>
  <c r="N1543" i="6"/>
  <c r="M1543" i="6"/>
  <c r="L1543" i="6"/>
  <c r="T1235" i="6" s="1" a="1"/>
  <c r="O1601" i="6"/>
  <c r="L1601" i="6"/>
  <c r="M1601" i="6"/>
  <c r="N1601" i="6"/>
  <c r="M1697" i="6"/>
  <c r="N1697" i="6"/>
  <c r="L1697" i="6"/>
  <c r="O1697" i="6"/>
  <c r="L1783" i="6"/>
  <c r="O1783" i="6"/>
  <c r="M1783" i="6"/>
  <c r="N1783" i="6"/>
  <c r="L1946" i="6"/>
  <c r="O1946" i="6"/>
  <c r="N1946" i="6"/>
  <c r="M1946" i="6"/>
  <c r="O1865" i="6"/>
  <c r="N1865" i="6"/>
  <c r="L1865" i="6"/>
  <c r="M1865" i="6"/>
  <c r="N1936" i="6"/>
  <c r="O1936" i="6"/>
  <c r="L1936" i="6"/>
  <c r="M1936" i="6"/>
  <c r="O1995" i="6"/>
  <c r="M1995" i="6"/>
  <c r="N1995" i="6"/>
  <c r="L1995" i="6"/>
  <c r="V1595" i="6" s="1" a="1"/>
  <c r="O2062" i="6"/>
  <c r="L2062" i="6"/>
  <c r="N2062" i="6"/>
  <c r="M2062" i="6"/>
  <c r="L2129" i="6"/>
  <c r="O2129" i="6"/>
  <c r="N2129" i="6"/>
  <c r="M2129" i="6"/>
  <c r="O2188" i="6"/>
  <c r="N2188" i="6"/>
  <c r="M2188" i="6"/>
  <c r="L2188" i="6"/>
  <c r="T1751" i="6" s="1" a="1"/>
  <c r="L2233" i="6"/>
  <c r="O2233" i="6"/>
  <c r="N2233" i="6"/>
  <c r="M2233" i="6"/>
  <c r="O1875" i="6"/>
  <c r="L1875" i="6"/>
  <c r="N1875" i="6"/>
  <c r="M1875" i="6"/>
  <c r="N1952" i="6"/>
  <c r="O1952" i="6"/>
  <c r="M1952" i="6"/>
  <c r="L1952" i="6"/>
  <c r="X1559" i="6" s="1" a="1"/>
  <c r="M2005" i="6"/>
  <c r="O2005" i="6"/>
  <c r="N2005" i="6"/>
  <c r="L2005" i="6"/>
  <c r="V1603" i="6" s="1" a="1"/>
  <c r="O2073" i="6"/>
  <c r="N2073" i="6"/>
  <c r="L2073" i="6"/>
  <c r="M2073" i="6"/>
  <c r="O2157" i="6"/>
  <c r="L2157" i="6"/>
  <c r="N2157" i="6"/>
  <c r="M2157" i="6"/>
  <c r="O2212" i="6"/>
  <c r="N2212" i="6"/>
  <c r="M2212" i="6"/>
  <c r="L2212" i="6"/>
  <c r="X1767" i="6" s="1" a="1"/>
  <c r="L2305" i="6"/>
  <c r="O2305" i="6"/>
  <c r="N2305" i="6"/>
  <c r="M2305" i="6"/>
  <c r="O1854" i="6"/>
  <c r="N1854" i="6"/>
  <c r="M1854" i="6"/>
  <c r="L1854" i="6"/>
  <c r="U1483" i="6" s="1" a="1"/>
  <c r="O1935" i="6"/>
  <c r="N1935" i="6"/>
  <c r="M1935" i="6"/>
  <c r="L1935" i="6"/>
  <c r="V1547" i="6" s="1" a="1"/>
  <c r="N2008" i="6"/>
  <c r="O2008" i="6"/>
  <c r="M2008" i="6"/>
  <c r="L2008" i="6"/>
  <c r="T1607" i="6" s="1" a="1"/>
  <c r="L2074" i="6"/>
  <c r="O2074" i="6"/>
  <c r="N2074" i="6"/>
  <c r="M2074" i="6"/>
  <c r="L2135" i="6"/>
  <c r="O2135" i="6"/>
  <c r="M2135" i="6"/>
  <c r="N2135" i="6"/>
  <c r="O2197" i="6"/>
  <c r="L2197" i="6"/>
  <c r="M2197" i="6"/>
  <c r="N2197" i="6"/>
  <c r="O2254" i="6"/>
  <c r="L2254" i="6"/>
  <c r="N2254" i="6"/>
  <c r="M2254" i="6"/>
  <c r="M2522" i="6"/>
  <c r="O2522" i="6"/>
  <c r="L2522" i="6"/>
  <c r="N2522" i="6"/>
  <c r="N1855" i="6"/>
  <c r="M1855" i="6"/>
  <c r="O1855" i="6"/>
  <c r="L1855" i="6"/>
  <c r="V1483" i="6" s="1" a="1"/>
  <c r="M1917" i="6"/>
  <c r="O1917" i="6"/>
  <c r="N1917" i="6"/>
  <c r="L1917" i="6"/>
  <c r="X1531" i="6" s="1" a="1"/>
  <c r="O1979" i="6"/>
  <c r="M1979" i="6"/>
  <c r="L1979" i="6"/>
  <c r="N1979" i="6"/>
  <c r="O2043" i="6"/>
  <c r="M2043" i="6"/>
  <c r="L2043" i="6"/>
  <c r="N2043" i="6"/>
  <c r="M2115" i="6"/>
  <c r="L2115" i="6"/>
  <c r="O2115" i="6"/>
  <c r="N2115" i="6"/>
  <c r="L2161" i="6"/>
  <c r="O2161" i="6"/>
  <c r="N2161" i="6"/>
  <c r="M2161" i="6"/>
  <c r="M2218" i="6"/>
  <c r="N2218" i="6"/>
  <c r="L2218" i="6"/>
  <c r="O2218" i="6"/>
  <c r="O2572" i="6"/>
  <c r="N2572" i="6"/>
  <c r="M2572" i="6"/>
  <c r="L2572" i="6"/>
  <c r="X2055" i="6" s="1" a="1"/>
  <c r="N1888" i="6"/>
  <c r="M1888" i="6"/>
  <c r="L1888" i="6"/>
  <c r="O1888" i="6"/>
  <c r="O1947" i="6"/>
  <c r="M1947" i="6"/>
  <c r="N1947" i="6"/>
  <c r="L1947" i="6"/>
  <c r="X1555" i="6" s="1" a="1"/>
  <c r="O2006" i="6"/>
  <c r="M2006" i="6"/>
  <c r="L2006" i="6"/>
  <c r="N2006" i="6"/>
  <c r="M2061" i="6"/>
  <c r="O2061" i="6"/>
  <c r="N2061" i="6"/>
  <c r="L2061" i="6"/>
  <c r="W1647" i="6" s="1" a="1"/>
  <c r="M2142" i="6"/>
  <c r="L2142" i="6"/>
  <c r="N2142" i="6"/>
  <c r="O2142" i="6"/>
  <c r="O2192" i="6"/>
  <c r="L2192" i="6"/>
  <c r="M2192" i="6"/>
  <c r="N2192" i="6"/>
  <c r="O2307" i="6"/>
  <c r="N2307" i="6"/>
  <c r="M2307" i="6"/>
  <c r="L2307" i="6"/>
  <c r="X1843" i="6" s="1" a="1"/>
  <c r="O1852" i="6"/>
  <c r="L1852" i="6"/>
  <c r="M1852" i="6"/>
  <c r="N1852" i="6"/>
  <c r="O1924" i="6"/>
  <c r="L1924" i="6"/>
  <c r="M1924" i="6"/>
  <c r="N1924" i="6"/>
  <c r="M1989" i="6"/>
  <c r="N1989" i="6"/>
  <c r="O1989" i="6"/>
  <c r="L1989" i="6"/>
  <c r="U1591" i="6" s="1" a="1"/>
  <c r="M2053" i="6"/>
  <c r="N2053" i="6"/>
  <c r="O2053" i="6"/>
  <c r="L2053" i="6"/>
  <c r="T1643" i="6" s="1" a="1"/>
  <c r="L2110" i="6"/>
  <c r="O2110" i="6"/>
  <c r="M2110" i="6"/>
  <c r="N2110" i="6"/>
  <c r="L2148" i="6"/>
  <c r="O2148" i="6"/>
  <c r="M2148" i="6"/>
  <c r="N2148" i="6"/>
  <c r="M2235" i="6"/>
  <c r="L2235" i="6"/>
  <c r="O2235" i="6"/>
  <c r="N2235" i="6"/>
  <c r="O2325" i="6"/>
  <c r="L2325" i="6"/>
  <c r="M2325" i="6"/>
  <c r="N2325" i="6"/>
  <c r="N1808" i="6"/>
  <c r="L1808" i="6"/>
  <c r="M1808" i="6"/>
  <c r="O1808" i="6"/>
  <c r="N1897" i="6"/>
  <c r="M1897" i="6"/>
  <c r="O1897" i="6"/>
  <c r="L1897" i="6"/>
  <c r="X1515" i="6" s="1" a="1"/>
  <c r="O1972" i="6"/>
  <c r="L1972" i="6"/>
  <c r="M1972" i="6"/>
  <c r="N1972" i="6"/>
  <c r="O2036" i="6"/>
  <c r="L2036" i="6"/>
  <c r="M2036" i="6"/>
  <c r="N2036" i="6"/>
  <c r="M2106" i="6"/>
  <c r="L2106" i="6"/>
  <c r="N2106" i="6"/>
  <c r="O2106" i="6"/>
  <c r="O2140" i="6"/>
  <c r="N2140" i="6"/>
  <c r="L2140" i="6"/>
  <c r="M2140" i="6"/>
  <c r="O2216" i="6"/>
  <c r="L2216" i="6"/>
  <c r="N2216" i="6"/>
  <c r="M2216" i="6"/>
  <c r="O2302" i="6"/>
  <c r="N2302" i="6"/>
  <c r="L2302" i="6"/>
  <c r="M2302" i="6"/>
  <c r="L2339" i="6"/>
  <c r="O2339" i="6"/>
  <c r="M2339" i="6"/>
  <c r="N2339" i="6"/>
  <c r="O2398" i="6"/>
  <c r="N2398" i="6"/>
  <c r="M2398" i="6"/>
  <c r="L2398" i="6"/>
  <c r="T1919" i="6" s="1" a="1"/>
  <c r="O2442" i="6"/>
  <c r="N2442" i="6"/>
  <c r="M2442" i="6"/>
  <c r="L2442" i="6"/>
  <c r="X1951" i="6" s="1" a="1"/>
  <c r="O2492" i="6"/>
  <c r="N2492" i="6"/>
  <c r="M2492" i="6"/>
  <c r="L2492" i="6"/>
  <c r="X1991" i="6" s="1" a="1"/>
  <c r="N2541" i="6"/>
  <c r="O2541" i="6"/>
  <c r="M2541" i="6"/>
  <c r="L2541" i="6"/>
  <c r="W2031" i="6" s="1" a="1"/>
  <c r="O2603" i="6"/>
  <c r="L2603" i="6"/>
  <c r="N2603" i="6"/>
  <c r="M2603" i="6"/>
  <c r="O2712" i="6"/>
  <c r="M2712" i="6"/>
  <c r="L2712" i="6"/>
  <c r="N2712" i="6"/>
  <c r="O2326" i="6"/>
  <c r="N2326" i="6"/>
  <c r="M2326" i="6"/>
  <c r="L2326" i="6"/>
  <c r="W1859" i="6" s="1" a="1"/>
  <c r="L2375" i="6"/>
  <c r="O2375" i="6"/>
  <c r="M2375" i="6"/>
  <c r="N2375" i="6"/>
  <c r="O2424" i="6"/>
  <c r="N2424" i="6"/>
  <c r="M2424" i="6"/>
  <c r="L2424" i="6"/>
  <c r="U1939" i="6" s="1" a="1"/>
  <c r="L2495" i="6"/>
  <c r="N2495" i="6"/>
  <c r="M2495" i="6"/>
  <c r="O2495" i="6"/>
  <c r="O2563" i="6"/>
  <c r="M2563" i="6"/>
  <c r="L2563" i="6"/>
  <c r="N2563" i="6"/>
  <c r="M2626" i="6"/>
  <c r="O2626" i="6"/>
  <c r="N2626" i="6"/>
  <c r="L2626" i="6"/>
  <c r="W2099" i="6" s="1" a="1"/>
  <c r="O2264" i="6"/>
  <c r="N2264" i="6"/>
  <c r="L2264" i="6"/>
  <c r="M2264" i="6"/>
  <c r="O2349" i="6"/>
  <c r="L2349" i="6"/>
  <c r="N2349" i="6"/>
  <c r="M2349" i="6"/>
  <c r="N2425" i="6"/>
  <c r="O2425" i="6"/>
  <c r="M2425" i="6"/>
  <c r="L2425" i="6"/>
  <c r="V1939" i="6" s="1" a="1"/>
  <c r="M2490" i="6"/>
  <c r="O2490" i="6"/>
  <c r="L2490" i="6"/>
  <c r="N2490" i="6"/>
  <c r="O2540" i="6"/>
  <c r="N2540" i="6"/>
  <c r="M2540" i="6"/>
  <c r="L2540" i="6"/>
  <c r="V2031" i="6" s="1" a="1"/>
  <c r="L2607" i="6"/>
  <c r="O2607" i="6"/>
  <c r="N2607" i="6"/>
  <c r="M2607" i="6"/>
  <c r="M2698" i="6"/>
  <c r="O2698" i="6"/>
  <c r="N2698" i="6"/>
  <c r="L2698" i="6"/>
  <c r="T2159" i="6" s="1" a="1"/>
  <c r="O3426" i="6"/>
  <c r="L3426" i="6"/>
  <c r="M3426" i="6"/>
  <c r="N3426" i="6"/>
  <c r="O2318" i="6"/>
  <c r="N2318" i="6"/>
  <c r="M2318" i="6"/>
  <c r="L2318" i="6"/>
  <c r="T1855" i="6" s="1" a="1"/>
  <c r="L2367" i="6"/>
  <c r="O2367" i="6"/>
  <c r="M2367" i="6"/>
  <c r="N2367" i="6"/>
  <c r="O2416" i="6"/>
  <c r="M2416" i="6"/>
  <c r="L2416" i="6"/>
  <c r="N2416" i="6"/>
  <c r="O2473" i="6"/>
  <c r="L2473" i="6"/>
  <c r="M2473" i="6"/>
  <c r="N2473" i="6"/>
  <c r="N2549" i="6"/>
  <c r="O2549" i="6"/>
  <c r="M2549" i="6"/>
  <c r="L2549" i="6"/>
  <c r="U2039" i="6" s="1" a="1"/>
  <c r="O2628" i="6"/>
  <c r="N2628" i="6"/>
  <c r="M2628" i="6"/>
  <c r="L2628" i="6"/>
  <c r="T2103" i="6" s="1" a="1"/>
  <c r="O2748" i="6"/>
  <c r="N2748" i="6"/>
  <c r="M2748" i="6"/>
  <c r="L2748" i="6"/>
  <c r="T2199" i="6" s="1" a="1"/>
  <c r="O2285" i="6"/>
  <c r="L2285" i="6"/>
  <c r="N2285" i="6"/>
  <c r="M2285" i="6"/>
  <c r="M2356" i="6"/>
  <c r="N2356" i="6"/>
  <c r="L2356" i="6"/>
  <c r="O2356" i="6"/>
  <c r="O2440" i="6"/>
  <c r="N2440" i="6"/>
  <c r="L2440" i="6"/>
  <c r="M2440" i="6"/>
  <c r="O2497" i="6"/>
  <c r="M2497" i="6"/>
  <c r="L2497" i="6"/>
  <c r="N2497" i="6"/>
  <c r="M2556" i="6"/>
  <c r="L2556" i="6"/>
  <c r="N2556" i="6"/>
  <c r="O2556" i="6"/>
  <c r="O2643" i="6"/>
  <c r="L2643" i="6"/>
  <c r="N2643" i="6"/>
  <c r="M2643" i="6"/>
  <c r="O2795" i="6"/>
  <c r="N2795" i="6"/>
  <c r="M2795" i="6"/>
  <c r="L2795" i="6"/>
  <c r="V2235" i="6" s="1" a="1"/>
  <c r="M2274" i="6"/>
  <c r="L2274" i="6"/>
  <c r="N2274" i="6"/>
  <c r="O2274" i="6"/>
  <c r="O2330" i="6"/>
  <c r="L2330" i="6"/>
  <c r="N2330" i="6"/>
  <c r="M2330" i="6"/>
  <c r="O2379" i="6"/>
  <c r="N2379" i="6"/>
  <c r="M2379" i="6"/>
  <c r="L2379" i="6"/>
  <c r="U1903" i="6" s="1" a="1"/>
  <c r="O2441" i="6"/>
  <c r="M2441" i="6"/>
  <c r="L2441" i="6"/>
  <c r="N2441" i="6"/>
  <c r="N2515" i="6"/>
  <c r="O2515" i="6"/>
  <c r="L2515" i="6"/>
  <c r="M2515" i="6"/>
  <c r="N2573" i="6"/>
  <c r="L2573" i="6"/>
  <c r="M2573" i="6"/>
  <c r="O2573" i="6"/>
  <c r="O2624" i="6"/>
  <c r="M2624" i="6"/>
  <c r="L2624" i="6"/>
  <c r="N2624" i="6"/>
  <c r="N3617" i="6"/>
  <c r="L3617" i="6"/>
  <c r="O3617" i="6"/>
  <c r="M3617" i="6"/>
  <c r="M2298" i="6"/>
  <c r="N2298" i="6"/>
  <c r="L2298" i="6"/>
  <c r="O2298" i="6"/>
  <c r="O2368" i="6"/>
  <c r="N2368" i="6"/>
  <c r="M2368" i="6"/>
  <c r="L2368" i="6"/>
  <c r="T1895" i="6" s="1" a="1"/>
  <c r="O2453" i="6"/>
  <c r="L2453" i="6"/>
  <c r="M2453" i="6"/>
  <c r="N2453" i="6"/>
  <c r="M2530" i="6"/>
  <c r="L2530" i="6"/>
  <c r="O2530" i="6"/>
  <c r="N2530" i="6"/>
  <c r="L2591" i="6"/>
  <c r="O2591" i="6"/>
  <c r="M2591" i="6"/>
  <c r="N2591" i="6"/>
  <c r="L2800" i="6"/>
  <c r="O2800" i="6"/>
  <c r="N2800" i="6"/>
  <c r="M2800" i="6"/>
  <c r="O2694" i="6"/>
  <c r="N2694" i="6"/>
  <c r="M2694" i="6"/>
  <c r="L2694" i="6"/>
  <c r="U2155" i="6" s="1" a="1"/>
  <c r="O2753" i="6"/>
  <c r="M2753" i="6"/>
  <c r="L2753" i="6"/>
  <c r="N2753" i="6"/>
  <c r="O2829" i="6"/>
  <c r="N2829" i="6"/>
  <c r="M2829" i="6"/>
  <c r="L2829" i="6"/>
  <c r="U2263" i="6" s="1" a="1"/>
  <c r="O2879" i="6"/>
  <c r="M2879" i="6"/>
  <c r="L2879" i="6"/>
  <c r="N2879" i="6"/>
  <c r="O2957" i="6"/>
  <c r="N2957" i="6"/>
  <c r="M2957" i="6"/>
  <c r="L2957" i="6"/>
  <c r="X2363" i="6" s="1" a="1"/>
  <c r="O3049" i="6"/>
  <c r="L3049" i="6"/>
  <c r="N3049" i="6"/>
  <c r="M3049" i="6"/>
  <c r="O2707" i="6"/>
  <c r="L2707" i="6"/>
  <c r="N2707" i="6"/>
  <c r="M2707" i="6"/>
  <c r="M2786" i="6"/>
  <c r="O2786" i="6"/>
  <c r="L2786" i="6"/>
  <c r="N2786" i="6"/>
  <c r="O2827" i="6"/>
  <c r="N2827" i="6"/>
  <c r="M2827" i="6"/>
  <c r="L2827" i="6"/>
  <c r="X2259" i="6" s="1" a="1"/>
  <c r="M2900" i="6"/>
  <c r="L2900" i="6"/>
  <c r="N2900" i="6"/>
  <c r="O2900" i="6"/>
  <c r="O2981" i="6"/>
  <c r="N2981" i="6"/>
  <c r="M2981" i="6"/>
  <c r="L2981" i="6"/>
  <c r="W2383" i="6" s="1" a="1"/>
  <c r="M3064" i="6"/>
  <c r="O3064" i="6"/>
  <c r="N3064" i="6"/>
  <c r="L3064" i="6"/>
  <c r="U2451" i="6" s="1" a="1"/>
  <c r="O2676" i="6"/>
  <c r="N2676" i="6"/>
  <c r="L2676" i="6"/>
  <c r="M2676" i="6"/>
  <c r="O2740" i="6"/>
  <c r="N2740" i="6"/>
  <c r="M2740" i="6"/>
  <c r="L2740" i="6"/>
  <c r="V2191" i="6" s="1" a="1"/>
  <c r="N2793" i="6"/>
  <c r="L2793" i="6"/>
  <c r="M2793" i="6"/>
  <c r="O2793" i="6"/>
  <c r="O2855" i="6"/>
  <c r="M2855" i="6"/>
  <c r="L2855" i="6"/>
  <c r="N2855" i="6"/>
  <c r="M2915" i="6"/>
  <c r="O2915" i="6"/>
  <c r="N2915" i="6"/>
  <c r="L2915" i="6"/>
  <c r="V2331" i="6" s="1" a="1"/>
  <c r="O2969" i="6"/>
  <c r="N2969" i="6"/>
  <c r="L2969" i="6"/>
  <c r="M2969" i="6"/>
  <c r="O3135" i="6"/>
  <c r="M3135" i="6"/>
  <c r="L3135" i="6"/>
  <c r="N3135" i="6"/>
  <c r="O2617" i="6"/>
  <c r="M2617" i="6"/>
  <c r="L2617" i="6"/>
  <c r="N2617" i="6"/>
  <c r="N2678" i="6"/>
  <c r="M2678" i="6"/>
  <c r="L2678" i="6"/>
  <c r="O2678" i="6"/>
  <c r="N2742" i="6"/>
  <c r="M2742" i="6"/>
  <c r="L2742" i="6"/>
  <c r="O2742" i="6"/>
  <c r="N2859" i="6"/>
  <c r="M2859" i="6"/>
  <c r="L2859" i="6"/>
  <c r="O2859" i="6"/>
  <c r="O2938" i="6"/>
  <c r="N2938" i="6"/>
  <c r="M2938" i="6"/>
  <c r="L2938" i="6"/>
  <c r="T2351" i="6" s="1" a="1"/>
  <c r="O3031" i="6"/>
  <c r="L3031" i="6"/>
  <c r="M3031" i="6"/>
  <c r="N3031" i="6"/>
  <c r="O3215" i="6"/>
  <c r="N3215" i="6"/>
  <c r="M3215" i="6"/>
  <c r="L3215" i="6"/>
  <c r="V2571" i="6" s="1" a="1"/>
  <c r="M2732" i="6"/>
  <c r="L2732" i="6"/>
  <c r="N2732" i="6"/>
  <c r="O2732" i="6"/>
  <c r="O2791" i="6"/>
  <c r="M2791" i="6"/>
  <c r="L2791" i="6"/>
  <c r="N2791" i="6"/>
  <c r="O2824" i="6"/>
  <c r="M2824" i="6"/>
  <c r="L2824" i="6"/>
  <c r="N2824" i="6"/>
  <c r="O2881" i="6"/>
  <c r="L2881" i="6"/>
  <c r="M2881" i="6"/>
  <c r="N2881" i="6"/>
  <c r="M2947" i="6"/>
  <c r="N2947" i="6"/>
  <c r="L2947" i="6"/>
  <c r="O2947" i="6"/>
  <c r="O2993" i="6"/>
  <c r="L2993" i="6"/>
  <c r="M2993" i="6"/>
  <c r="N2993" i="6"/>
  <c r="O3218" i="6"/>
  <c r="N3218" i="6"/>
  <c r="L3218" i="6"/>
  <c r="M3218" i="6"/>
  <c r="M2682" i="6"/>
  <c r="O2682" i="6"/>
  <c r="N2682" i="6"/>
  <c r="L2682" i="6"/>
  <c r="X2143" i="6" s="1" a="1"/>
  <c r="M2746" i="6"/>
  <c r="O2746" i="6"/>
  <c r="N2746" i="6"/>
  <c r="L2746" i="6"/>
  <c r="W2195" i="6" s="1" a="1"/>
  <c r="N2796" i="6"/>
  <c r="L2796" i="6"/>
  <c r="M2796" i="6"/>
  <c r="O2796" i="6"/>
  <c r="N2870" i="6"/>
  <c r="M2870" i="6"/>
  <c r="O2870" i="6"/>
  <c r="L2870" i="6"/>
  <c r="V2295" i="6" s="1" a="1"/>
  <c r="L2933" i="6"/>
  <c r="O2933" i="6"/>
  <c r="M2933" i="6"/>
  <c r="N2933" i="6"/>
  <c r="L3021" i="6"/>
  <c r="M3021" i="6"/>
  <c r="N3021" i="6"/>
  <c r="O3021" i="6"/>
  <c r="N3196" i="6"/>
  <c r="M3196" i="6"/>
  <c r="L3196" i="6"/>
  <c r="O3196" i="6"/>
  <c r="O2627" i="6"/>
  <c r="M2627" i="6"/>
  <c r="N2627" i="6"/>
  <c r="L2627" i="6"/>
  <c r="X2099" i="6" s="1" a="1"/>
  <c r="O2688" i="6"/>
  <c r="M2688" i="6"/>
  <c r="L2688" i="6"/>
  <c r="N2688" i="6"/>
  <c r="L2759" i="6"/>
  <c r="O2759" i="6"/>
  <c r="M2759" i="6"/>
  <c r="N2759" i="6"/>
  <c r="O2828" i="6"/>
  <c r="N2828" i="6"/>
  <c r="M2828" i="6"/>
  <c r="L2828" i="6"/>
  <c r="T2263" i="6" s="1" a="1"/>
  <c r="N2910" i="6"/>
  <c r="M2910" i="6"/>
  <c r="O2910" i="6"/>
  <c r="L2910" i="6"/>
  <c r="V2327" i="6" s="1" a="1"/>
  <c r="O2953" i="6"/>
  <c r="L2953" i="6"/>
  <c r="M2953" i="6"/>
  <c r="N2953" i="6"/>
  <c r="O3034" i="6"/>
  <c r="M3034" i="6"/>
  <c r="L3034" i="6"/>
  <c r="N3034" i="6"/>
  <c r="O3371" i="6"/>
  <c r="N3371" i="6"/>
  <c r="M3371" i="6"/>
  <c r="L3371" i="6"/>
  <c r="W2695" i="6" s="1" a="1"/>
  <c r="M3116" i="6"/>
  <c r="L3116" i="6"/>
  <c r="O3116" i="6"/>
  <c r="N3116" i="6"/>
  <c r="L3166" i="6"/>
  <c r="O3166" i="6"/>
  <c r="N3166" i="6"/>
  <c r="M3166" i="6"/>
  <c r="N3236" i="6"/>
  <c r="O3236" i="6"/>
  <c r="M3236" i="6"/>
  <c r="L3236" i="6"/>
  <c r="W2587" i="6" s="1" a="1"/>
  <c r="N3284" i="6"/>
  <c r="O3284" i="6"/>
  <c r="M3284" i="6"/>
  <c r="L3284" i="6"/>
  <c r="U2627" i="6" s="1" a="1"/>
  <c r="M3329" i="6"/>
  <c r="O3329" i="6"/>
  <c r="L3329" i="6"/>
  <c r="N3329" i="6"/>
  <c r="O3367" i="6"/>
  <c r="N3367" i="6"/>
  <c r="M3367" i="6"/>
  <c r="L3367" i="6"/>
  <c r="X2691" i="6" s="1" a="1"/>
  <c r="O3453" i="6"/>
  <c r="N3453" i="6"/>
  <c r="L3453" i="6"/>
  <c r="M3453" i="6"/>
  <c r="O3663" i="6"/>
  <c r="N3663" i="6"/>
  <c r="M3663" i="6"/>
  <c r="L3663" i="6"/>
  <c r="T2931" i="6" s="1" a="1"/>
  <c r="O3176" i="6"/>
  <c r="M3176" i="6"/>
  <c r="L3176" i="6"/>
  <c r="N3176" i="6"/>
  <c r="L3246" i="6"/>
  <c r="O3246" i="6"/>
  <c r="N3246" i="6"/>
  <c r="M3246" i="6"/>
  <c r="O3282" i="6"/>
  <c r="N3282" i="6"/>
  <c r="L3282" i="6"/>
  <c r="M3282" i="6"/>
  <c r="M3361" i="6"/>
  <c r="O3361" i="6"/>
  <c r="N3361" i="6"/>
  <c r="L3361" i="6"/>
  <c r="W2687" i="6" s="1" a="1"/>
  <c r="O3420" i="6"/>
  <c r="N3420" i="6"/>
  <c r="M3420" i="6"/>
  <c r="L3420" i="6"/>
  <c r="V2735" i="6" s="1" a="1"/>
  <c r="N3478" i="6"/>
  <c r="O3478" i="6"/>
  <c r="L3478" i="6"/>
  <c r="M3478" i="6"/>
  <c r="L3851" i="6"/>
  <c r="O3851" i="6"/>
  <c r="N3851" i="6"/>
  <c r="M3851" i="6"/>
  <c r="N3062" i="6"/>
  <c r="O3062" i="6"/>
  <c r="M3062" i="6"/>
  <c r="L3062" i="6"/>
  <c r="X2447" i="6" s="1" a="1"/>
  <c r="O3130" i="6"/>
  <c r="M3130" i="6"/>
  <c r="L3130" i="6"/>
  <c r="N3130" i="6"/>
  <c r="O3200" i="6"/>
  <c r="M3200" i="6"/>
  <c r="L3200" i="6"/>
  <c r="N3200" i="6"/>
  <c r="O3261" i="6"/>
  <c r="N3261" i="6"/>
  <c r="M3261" i="6"/>
  <c r="L3261" i="6"/>
  <c r="W2607" i="6" s="1" a="1"/>
  <c r="M3321" i="6"/>
  <c r="O3321" i="6"/>
  <c r="L3321" i="6"/>
  <c r="N3321" i="6"/>
  <c r="O3396" i="6"/>
  <c r="N3396" i="6"/>
  <c r="M3396" i="6"/>
  <c r="L3396" i="6"/>
  <c r="W2715" i="6" s="1" a="1"/>
  <c r="L3490" i="6"/>
  <c r="O3490" i="6"/>
  <c r="M3490" i="6"/>
  <c r="N3490" i="6"/>
  <c r="O3066" i="6"/>
  <c r="M3066" i="6"/>
  <c r="L3066" i="6"/>
  <c r="N3066" i="6"/>
  <c r="N3124" i="6"/>
  <c r="M3124" i="6"/>
  <c r="L3124" i="6"/>
  <c r="O3124" i="6"/>
  <c r="O3171" i="6"/>
  <c r="N3171" i="6"/>
  <c r="M3171" i="6"/>
  <c r="L3171" i="6"/>
  <c r="W2535" i="6" s="1" a="1"/>
  <c r="O3216" i="6"/>
  <c r="M3216" i="6"/>
  <c r="L3216" i="6"/>
  <c r="N3216" i="6"/>
  <c r="O3285" i="6"/>
  <c r="N3285" i="6"/>
  <c r="L3285" i="6"/>
  <c r="M3285" i="6"/>
  <c r="O3349" i="6"/>
  <c r="N3349" i="6"/>
  <c r="L3349" i="6"/>
  <c r="M3349" i="6"/>
  <c r="O3402" i="6"/>
  <c r="N3402" i="6"/>
  <c r="L3402" i="6"/>
  <c r="M3402" i="6"/>
  <c r="O3455" i="6"/>
  <c r="M3455" i="6"/>
  <c r="N3455" i="6"/>
  <c r="L3455" i="6"/>
  <c r="V2763" i="6" s="1" a="1"/>
  <c r="L3060" i="6"/>
  <c r="M3060" i="6"/>
  <c r="O3060" i="6"/>
  <c r="N3060" i="6"/>
  <c r="M3125" i="6"/>
  <c r="L3125" i="6"/>
  <c r="N3125" i="6"/>
  <c r="O3125" i="6"/>
  <c r="O3195" i="6"/>
  <c r="M3195" i="6"/>
  <c r="L3195" i="6"/>
  <c r="N3195" i="6"/>
  <c r="O3250" i="6"/>
  <c r="L3250" i="6"/>
  <c r="N3250" i="6"/>
  <c r="M3250" i="6"/>
  <c r="O3319" i="6"/>
  <c r="N3319" i="6"/>
  <c r="M3319" i="6"/>
  <c r="L3319" i="6"/>
  <c r="U2655" i="6" s="1" a="1"/>
  <c r="O3375" i="6"/>
  <c r="N3375" i="6"/>
  <c r="M3375" i="6"/>
  <c r="L3375" i="6"/>
  <c r="V2699" i="6" s="1" a="1"/>
  <c r="L3428" i="6"/>
  <c r="N3428" i="6"/>
  <c r="M3428" i="6"/>
  <c r="O3428" i="6"/>
  <c r="M3678" i="6"/>
  <c r="O3678" i="6"/>
  <c r="N3678" i="6"/>
  <c r="L3678" i="6"/>
  <c r="T2943" i="6" s="1" a="1"/>
  <c r="O3018" i="6"/>
  <c r="M3018" i="6"/>
  <c r="N3018" i="6"/>
  <c r="L3018" i="6"/>
  <c r="T2415" i="6" s="1" a="1"/>
  <c r="O3082" i="6"/>
  <c r="M3082" i="6"/>
  <c r="N3082" i="6"/>
  <c r="L3082" i="6"/>
  <c r="X2463" i="6" s="1" a="1"/>
  <c r="N3188" i="6"/>
  <c r="L3188" i="6"/>
  <c r="M3188" i="6"/>
  <c r="O3188" i="6"/>
  <c r="O3251" i="6"/>
  <c r="L3251" i="6"/>
  <c r="M3251" i="6"/>
  <c r="N3251" i="6"/>
  <c r="M3313" i="6"/>
  <c r="O3313" i="6"/>
  <c r="L3313" i="6"/>
  <c r="N3313" i="6"/>
  <c r="L3406" i="6"/>
  <c r="N3406" i="6"/>
  <c r="O3406" i="6"/>
  <c r="M3406" i="6"/>
  <c r="N3481" i="6"/>
  <c r="O3481" i="6"/>
  <c r="L3481" i="6"/>
  <c r="M3481" i="6"/>
  <c r="M3043" i="6"/>
  <c r="N3043" i="6"/>
  <c r="L3043" i="6"/>
  <c r="O3043" i="6"/>
  <c r="M3107" i="6"/>
  <c r="L3107" i="6"/>
  <c r="N3107" i="6"/>
  <c r="O3107" i="6"/>
  <c r="O3178" i="6"/>
  <c r="L3178" i="6"/>
  <c r="M3178" i="6"/>
  <c r="N3178" i="6"/>
  <c r="L3254" i="6"/>
  <c r="N3254" i="6"/>
  <c r="O3254" i="6"/>
  <c r="M3254" i="6"/>
  <c r="L3326" i="6"/>
  <c r="N3326" i="6"/>
  <c r="O3326" i="6"/>
  <c r="M3326" i="6"/>
  <c r="O3394" i="6"/>
  <c r="L3394" i="6"/>
  <c r="N3394" i="6"/>
  <c r="M3394" i="6"/>
  <c r="O3439" i="6"/>
  <c r="M3439" i="6"/>
  <c r="N3439" i="6"/>
  <c r="L3439" i="6"/>
  <c r="U2751" i="6" s="1" a="1"/>
  <c r="O3546" i="6"/>
  <c r="N3546" i="6"/>
  <c r="M3546" i="6"/>
  <c r="L3546" i="6"/>
  <c r="W2835" i="6" s="1" a="1"/>
  <c r="O3607" i="6"/>
  <c r="N3607" i="6"/>
  <c r="L3607" i="6"/>
  <c r="M3607" i="6"/>
  <c r="L3651" i="6"/>
  <c r="O3651" i="6"/>
  <c r="N3651" i="6"/>
  <c r="M3651" i="6"/>
  <c r="O3725" i="6"/>
  <c r="L3725" i="6"/>
  <c r="M3725" i="6"/>
  <c r="N3725" i="6"/>
  <c r="N4025" i="6"/>
  <c r="M4025" i="6"/>
  <c r="O4025" i="6"/>
  <c r="L4025" i="6"/>
  <c r="V3219" i="6" s="1" a="1"/>
  <c r="O3576" i="6"/>
  <c r="N3576" i="6"/>
  <c r="M3576" i="6"/>
  <c r="L3576" i="6"/>
  <c r="W2859" i="6" s="1" a="1"/>
  <c r="O3639" i="6"/>
  <c r="N3639" i="6"/>
  <c r="L3639" i="6"/>
  <c r="M3639" i="6"/>
  <c r="O3712" i="6"/>
  <c r="N3712" i="6"/>
  <c r="M3712" i="6"/>
  <c r="L3712" i="6"/>
  <c r="X2967" i="6" s="1" a="1"/>
  <c r="O3527" i="6"/>
  <c r="L3527" i="6"/>
  <c r="N3527" i="6"/>
  <c r="M3527" i="6"/>
  <c r="O3592" i="6"/>
  <c r="N3592" i="6"/>
  <c r="M3592" i="6"/>
  <c r="L3592" i="6"/>
  <c r="X2871" i="6" s="1" a="1"/>
  <c r="O3664" i="6"/>
  <c r="N3664" i="6"/>
  <c r="M3664" i="6"/>
  <c r="L3664" i="6"/>
  <c r="U2931" i="6" s="1" a="1"/>
  <c r="O3709" i="6"/>
  <c r="M3709" i="6"/>
  <c r="L3709" i="6"/>
  <c r="N3709" i="6"/>
  <c r="O3466" i="6"/>
  <c r="L3466" i="6"/>
  <c r="N3466" i="6"/>
  <c r="M3466" i="6"/>
  <c r="O3557" i="6"/>
  <c r="M3557" i="6"/>
  <c r="L3557" i="6"/>
  <c r="N3557" i="6"/>
  <c r="O3612" i="6"/>
  <c r="M3612" i="6"/>
  <c r="L3612" i="6"/>
  <c r="N3612" i="6"/>
  <c r="M3670" i="6"/>
  <c r="O3670" i="6"/>
  <c r="L3670" i="6"/>
  <c r="N3670" i="6"/>
  <c r="L4154" i="6"/>
  <c r="N4154" i="6"/>
  <c r="M4154" i="6"/>
  <c r="O4154" i="6"/>
  <c r="O3538" i="6"/>
  <c r="N3538" i="6"/>
  <c r="M3538" i="6"/>
  <c r="L3538" i="6"/>
  <c r="T2831" i="6" s="1" a="1"/>
  <c r="O3596" i="6"/>
  <c r="M3596" i="6"/>
  <c r="L3596" i="6"/>
  <c r="N3596" i="6"/>
  <c r="N3649" i="6"/>
  <c r="L3649" i="6"/>
  <c r="O3649" i="6"/>
  <c r="M3649" i="6"/>
  <c r="M3838" i="6"/>
  <c r="O3838" i="6"/>
  <c r="N3838" i="6"/>
  <c r="L3838" i="6"/>
  <c r="T3071" i="6" s="1" a="1"/>
  <c r="M3518" i="6"/>
  <c r="O3518" i="6"/>
  <c r="N3518" i="6"/>
  <c r="L3518" i="6"/>
  <c r="T2815" i="6" s="1" a="1"/>
  <c r="O3584" i="6"/>
  <c r="L3584" i="6"/>
  <c r="M3584" i="6"/>
  <c r="N3584" i="6"/>
  <c r="O3668" i="6"/>
  <c r="L3668" i="6"/>
  <c r="M3668" i="6"/>
  <c r="N3668" i="6"/>
  <c r="O3701" i="6"/>
  <c r="L3701" i="6"/>
  <c r="M3701" i="6"/>
  <c r="N3701" i="6"/>
  <c r="L3422" i="6"/>
  <c r="N3422" i="6"/>
  <c r="O3422" i="6"/>
  <c r="M3422" i="6"/>
  <c r="M3502" i="6"/>
  <c r="O3502" i="6"/>
  <c r="N3502" i="6"/>
  <c r="L3502" i="6"/>
  <c r="X2799" i="6" s="1" a="1"/>
  <c r="M3590" i="6"/>
  <c r="O3590" i="6"/>
  <c r="N3590" i="6"/>
  <c r="L3590" i="6"/>
  <c r="V2871" i="6" s="1" a="1"/>
  <c r="O3653" i="6"/>
  <c r="L3653" i="6"/>
  <c r="M3653" i="6"/>
  <c r="N3653" i="6"/>
  <c r="O3871" i="6"/>
  <c r="N3871" i="6"/>
  <c r="M3871" i="6"/>
  <c r="L3871" i="6"/>
  <c r="W3095" i="6" s="1" a="1"/>
  <c r="N3773" i="6"/>
  <c r="O3773" i="6"/>
  <c r="M3773" i="6"/>
  <c r="L3773" i="6"/>
  <c r="T3019" i="6" s="1" a="1"/>
  <c r="M3878" i="6"/>
  <c r="O3878" i="6"/>
  <c r="N3878" i="6"/>
  <c r="L3878" i="6"/>
  <c r="T3103" i="6" s="1" a="1"/>
  <c r="M3977" i="6"/>
  <c r="O3977" i="6"/>
  <c r="L3977" i="6"/>
  <c r="N3977" i="6"/>
  <c r="L3763" i="6"/>
  <c r="O3763" i="6"/>
  <c r="N3763" i="6"/>
  <c r="M3763" i="6"/>
  <c r="O3834" i="6"/>
  <c r="L3834" i="6"/>
  <c r="M3834" i="6"/>
  <c r="N3834" i="6"/>
  <c r="O3898" i="6"/>
  <c r="L3898" i="6"/>
  <c r="M3898" i="6"/>
  <c r="N3898" i="6"/>
  <c r="O4231" i="6"/>
  <c r="N4231" i="6"/>
  <c r="M4231" i="6"/>
  <c r="L4231" i="6"/>
  <c r="W3383" i="6" s="1" a="1"/>
  <c r="M3782" i="6"/>
  <c r="O3782" i="6"/>
  <c r="N3782" i="6"/>
  <c r="L3782" i="6"/>
  <c r="X3023" i="6" s="1" a="1"/>
  <c r="L3835" i="6"/>
  <c r="O3835" i="6"/>
  <c r="N3835" i="6"/>
  <c r="M3835" i="6"/>
  <c r="L3899" i="6"/>
  <c r="O3899" i="6"/>
  <c r="N3899" i="6"/>
  <c r="M3899" i="6"/>
  <c r="M3718" i="6"/>
  <c r="O3718" i="6"/>
  <c r="N3718" i="6"/>
  <c r="L3718" i="6"/>
  <c r="T2975" i="6" s="1" a="1"/>
  <c r="O3780" i="6"/>
  <c r="M3780" i="6"/>
  <c r="L3780" i="6"/>
  <c r="N3780" i="6"/>
  <c r="M3846" i="6"/>
  <c r="O3846" i="6"/>
  <c r="N3846" i="6"/>
  <c r="L3846" i="6"/>
  <c r="W3075" i="6" s="1" a="1"/>
  <c r="M3913" i="6"/>
  <c r="O3913" i="6"/>
  <c r="L3913" i="6"/>
  <c r="N3913" i="6"/>
  <c r="M4181" i="6"/>
  <c r="O4181" i="6"/>
  <c r="N4181" i="6"/>
  <c r="L4181" i="6"/>
  <c r="W3343" i="6" s="1" a="1"/>
  <c r="O3772" i="6"/>
  <c r="M3772" i="6"/>
  <c r="L3772" i="6"/>
  <c r="N3772" i="6"/>
  <c r="L3810" i="6"/>
  <c r="M3810" i="6"/>
  <c r="O3810" i="6"/>
  <c r="N3810" i="6"/>
  <c r="L3883" i="6"/>
  <c r="N3883" i="6"/>
  <c r="M3883" i="6"/>
  <c r="O3883" i="6"/>
  <c r="O4084" i="6"/>
  <c r="M4084" i="6"/>
  <c r="L4084" i="6"/>
  <c r="N4084" i="6"/>
  <c r="O3786" i="6"/>
  <c r="N3786" i="6"/>
  <c r="M3786" i="6"/>
  <c r="L3786" i="6"/>
  <c r="W3027" i="6" s="1" a="1"/>
  <c r="L3843" i="6"/>
  <c r="M3843" i="6"/>
  <c r="N3843" i="6"/>
  <c r="O3843" i="6"/>
  <c r="L3907" i="6"/>
  <c r="M3907" i="6"/>
  <c r="N3907" i="6"/>
  <c r="O3907" i="6"/>
  <c r="N4264" i="6"/>
  <c r="O4264" i="6"/>
  <c r="M4264" i="6"/>
  <c r="L4264" i="6"/>
  <c r="U3411" i="6" s="1" a="1"/>
  <c r="O3784" i="6"/>
  <c r="N3784" i="6"/>
  <c r="L3784" i="6"/>
  <c r="M3784" i="6"/>
  <c r="N3836" i="6"/>
  <c r="L3836" i="6"/>
  <c r="O3836" i="6"/>
  <c r="M3836" i="6"/>
  <c r="N3900" i="6"/>
  <c r="L3900" i="6"/>
  <c r="O3900" i="6"/>
  <c r="M3900" i="6"/>
  <c r="M3957" i="6"/>
  <c r="L3957" i="6"/>
  <c r="N3957" i="6"/>
  <c r="O3957" i="6"/>
  <c r="N3960" i="6"/>
  <c r="M3960" i="6"/>
  <c r="O3960" i="6"/>
  <c r="L3960" i="6"/>
  <c r="V3167" i="6" s="1" a="1"/>
  <c r="L4034" i="6"/>
  <c r="O4034" i="6"/>
  <c r="N4034" i="6"/>
  <c r="M4034" i="6"/>
  <c r="O4147" i="6"/>
  <c r="M4147" i="6"/>
  <c r="N4147" i="6"/>
  <c r="L4147" i="6"/>
  <c r="X3315" i="6" s="1" a="1"/>
  <c r="N4004" i="6"/>
  <c r="L4004" i="6"/>
  <c r="O4004" i="6"/>
  <c r="M4004" i="6"/>
  <c r="M4069" i="6"/>
  <c r="O4069" i="6"/>
  <c r="N4069" i="6"/>
  <c r="L4069" i="6"/>
  <c r="U3255" i="6" s="1" a="1"/>
  <c r="O4131" i="6"/>
  <c r="M4131" i="6"/>
  <c r="L4131" i="6"/>
  <c r="N4131" i="6"/>
  <c r="O4407" i="6"/>
  <c r="N4407" i="6"/>
  <c r="M4407" i="6"/>
  <c r="L4407" i="6"/>
  <c r="X3523" i="6" s="1" a="1"/>
  <c r="O4008" i="6"/>
  <c r="N4008" i="6"/>
  <c r="M4008" i="6"/>
  <c r="L4008" i="6"/>
  <c r="T3207" i="6" s="1" a="1"/>
  <c r="O4075" i="6"/>
  <c r="M4075" i="6"/>
  <c r="L4075" i="6"/>
  <c r="N4075" i="6"/>
  <c r="N4184" i="6"/>
  <c r="M4184" i="6"/>
  <c r="L4184" i="6"/>
  <c r="O4184" i="6"/>
  <c r="N3933" i="6"/>
  <c r="M3933" i="6"/>
  <c r="L3933" i="6"/>
  <c r="O3933" i="6"/>
  <c r="M4001" i="6"/>
  <c r="O4001" i="6"/>
  <c r="L4001" i="6"/>
  <c r="N4001" i="6"/>
  <c r="N4064" i="6"/>
  <c r="O4064" i="6"/>
  <c r="M4064" i="6"/>
  <c r="L4064" i="6"/>
  <c r="U3251" i="6" s="1" a="1"/>
  <c r="O4187" i="6"/>
  <c r="M4187" i="6"/>
  <c r="N4187" i="6"/>
  <c r="L4187" i="6"/>
  <c r="X3347" i="6" s="1" a="1"/>
  <c r="O3983" i="6"/>
  <c r="M3983" i="6"/>
  <c r="L3983" i="6"/>
  <c r="N3983" i="6"/>
  <c r="M4039" i="6"/>
  <c r="L4039" i="6"/>
  <c r="O4039" i="6"/>
  <c r="N4039" i="6"/>
  <c r="O4094" i="6"/>
  <c r="M4094" i="6"/>
  <c r="N4094" i="6"/>
  <c r="L4094" i="6"/>
  <c r="U3275" i="6" s="1" a="1"/>
  <c r="N4245" i="6"/>
  <c r="O4245" i="6"/>
  <c r="L4245" i="6"/>
  <c r="M4245" i="6"/>
  <c r="L3931" i="6"/>
  <c r="M3931" i="6"/>
  <c r="O3931" i="6"/>
  <c r="N3931" i="6"/>
  <c r="O3986" i="6"/>
  <c r="L3986" i="6"/>
  <c r="N3986" i="6"/>
  <c r="M3986" i="6"/>
  <c r="M4053" i="6"/>
  <c r="O4053" i="6"/>
  <c r="L4053" i="6"/>
  <c r="N4053" i="6"/>
  <c r="O4196" i="6"/>
  <c r="M4196" i="6"/>
  <c r="L4196" i="6"/>
  <c r="N4196" i="6"/>
  <c r="N3908" i="6"/>
  <c r="L3908" i="6"/>
  <c r="O3908" i="6"/>
  <c r="M3908" i="6"/>
  <c r="O3987" i="6"/>
  <c r="N3987" i="6"/>
  <c r="M3987" i="6"/>
  <c r="L3987" i="6"/>
  <c r="X3187" i="6" s="1" a="1"/>
  <c r="L4042" i="6"/>
  <c r="O4042" i="6"/>
  <c r="N4042" i="6"/>
  <c r="M4042" i="6"/>
  <c r="O4220" i="6"/>
  <c r="M4220" i="6"/>
  <c r="L4220" i="6"/>
  <c r="N4220" i="6"/>
  <c r="L4354" i="6"/>
  <c r="O4354" i="6"/>
  <c r="N4354" i="6"/>
  <c r="M4354" i="6"/>
  <c r="O4158" i="6"/>
  <c r="M4158" i="6"/>
  <c r="N4158" i="6"/>
  <c r="L4158" i="6"/>
  <c r="T3327" i="6" s="1" a="1"/>
  <c r="O4243" i="6"/>
  <c r="N4243" i="6"/>
  <c r="M4243" i="6"/>
  <c r="L4243" i="6"/>
  <c r="T3395" i="6" s="1" a="1"/>
  <c r="O4339" i="6"/>
  <c r="N4339" i="6"/>
  <c r="M4339" i="6"/>
  <c r="L4339" i="6"/>
  <c r="U3471" i="6" s="1" a="1"/>
  <c r="O4142" i="6"/>
  <c r="L4142" i="6"/>
  <c r="N4142" i="6"/>
  <c r="M4142" i="6"/>
  <c r="N4197" i="6"/>
  <c r="M4197" i="6"/>
  <c r="L4197" i="6"/>
  <c r="O4197" i="6"/>
  <c r="N4263" i="6"/>
  <c r="M4263" i="6"/>
  <c r="L4263" i="6"/>
  <c r="O4263" i="6"/>
  <c r="M4077" i="6"/>
  <c r="O4077" i="6"/>
  <c r="L4077" i="6"/>
  <c r="N4077" i="6"/>
  <c r="O4139" i="6"/>
  <c r="M4139" i="6"/>
  <c r="L4139" i="6"/>
  <c r="N4139" i="6"/>
  <c r="N4200" i="6"/>
  <c r="M4200" i="6"/>
  <c r="L4200" i="6"/>
  <c r="O4200" i="6"/>
  <c r="N4272" i="6"/>
  <c r="L4272" i="6"/>
  <c r="O4272" i="6"/>
  <c r="M4272" i="6"/>
  <c r="O4092" i="6"/>
  <c r="M4092" i="6"/>
  <c r="L4092" i="6"/>
  <c r="N4092" i="6"/>
  <c r="O4145" i="6"/>
  <c r="N4145" i="6"/>
  <c r="L4145" i="6"/>
  <c r="M4145" i="6"/>
  <c r="O4207" i="6"/>
  <c r="L4207" i="6"/>
  <c r="N4207" i="6"/>
  <c r="M4207" i="6"/>
  <c r="O4276" i="6"/>
  <c r="M4276" i="6"/>
  <c r="N4276" i="6"/>
  <c r="L4276" i="6"/>
  <c r="W3419" i="6" s="1" a="1"/>
  <c r="O4121" i="6"/>
  <c r="N4121" i="6"/>
  <c r="L4121" i="6"/>
  <c r="M4121" i="6"/>
  <c r="O4180" i="6"/>
  <c r="M4180" i="6"/>
  <c r="L4180" i="6"/>
  <c r="N4180" i="6"/>
  <c r="N4232" i="6"/>
  <c r="O4232" i="6"/>
  <c r="M4232" i="6"/>
  <c r="L4232" i="6"/>
  <c r="X3383" i="6" s="1" a="1"/>
  <c r="L4270" i="6"/>
  <c r="N4270" i="6"/>
  <c r="O4270" i="6"/>
  <c r="M4270" i="6"/>
  <c r="O4478" i="6"/>
  <c r="N4478" i="6"/>
  <c r="L4478" i="6"/>
  <c r="M4478" i="6"/>
  <c r="M4413" i="6"/>
  <c r="O4413" i="6"/>
  <c r="N4413" i="6"/>
  <c r="L4413" i="6"/>
  <c r="T3531" i="6" s="1" a="1"/>
  <c r="N4464" i="6"/>
  <c r="O4464" i="6"/>
  <c r="L4464" i="6"/>
  <c r="M4464" i="6"/>
  <c r="L4568" i="6"/>
  <c r="O4568" i="6"/>
  <c r="N4568" i="6"/>
  <c r="M4568" i="6"/>
  <c r="N4400" i="6"/>
  <c r="O4400" i="6"/>
  <c r="L4400" i="6"/>
  <c r="M4400" i="6"/>
  <c r="L4468" i="6"/>
  <c r="M4468" i="6"/>
  <c r="O4468" i="6"/>
  <c r="N4468" i="6"/>
  <c r="N4709" i="6"/>
  <c r="M4709" i="6"/>
  <c r="L4709" i="6"/>
  <c r="O4709" i="6"/>
  <c r="O4359" i="6"/>
  <c r="N4359" i="6"/>
  <c r="M4359" i="6"/>
  <c r="L4359" i="6"/>
  <c r="U3487" i="6" s="1" a="1"/>
  <c r="M4421" i="6"/>
  <c r="O4421" i="6"/>
  <c r="N4421" i="6"/>
  <c r="L4421" i="6"/>
  <c r="W3535" i="6" s="1" a="1"/>
  <c r="M4469" i="6"/>
  <c r="O4469" i="6"/>
  <c r="N4469" i="6"/>
  <c r="L4469" i="6"/>
  <c r="U3575" i="6" s="1" a="1"/>
  <c r="O4337" i="6"/>
  <c r="L4337" i="6"/>
  <c r="M4337" i="6"/>
  <c r="N4337" i="6"/>
  <c r="N4404" i="6"/>
  <c r="M4404" i="6"/>
  <c r="L4404" i="6"/>
  <c r="O4404" i="6"/>
  <c r="O4459" i="6"/>
  <c r="M4459" i="6"/>
  <c r="L4459" i="6"/>
  <c r="N4459" i="6"/>
  <c r="N4724" i="6"/>
  <c r="O4724" i="6"/>
  <c r="M4724" i="6"/>
  <c r="L4724" i="6"/>
  <c r="U3779" i="6" s="1" a="1"/>
  <c r="M4318" i="6"/>
  <c r="L4318" i="6"/>
  <c r="N4318" i="6"/>
  <c r="O4318" i="6"/>
  <c r="N4408" i="6"/>
  <c r="O4408" i="6"/>
  <c r="L4408" i="6"/>
  <c r="M4408" i="6"/>
  <c r="N4558" i="6"/>
  <c r="L4558" i="6"/>
  <c r="M4558" i="6"/>
  <c r="O4558" i="6"/>
  <c r="O4319" i="6"/>
  <c r="N4319" i="6"/>
  <c r="M4319" i="6"/>
  <c r="L4319" i="6"/>
  <c r="U3455" i="6" s="1" a="1"/>
  <c r="N4372" i="6"/>
  <c r="M4372" i="6"/>
  <c r="L4372" i="6"/>
  <c r="O4372" i="6"/>
  <c r="O4444" i="6"/>
  <c r="N4444" i="6"/>
  <c r="M4444" i="6"/>
  <c r="L4444" i="6"/>
  <c r="U3555" i="6" s="1" a="1"/>
  <c r="O4586" i="6"/>
  <c r="N4586" i="6"/>
  <c r="M4586" i="6"/>
  <c r="L4586" i="6"/>
  <c r="W3667" i="6" s="1" a="1"/>
  <c r="N4360" i="6"/>
  <c r="O4360" i="6"/>
  <c r="L4360" i="6"/>
  <c r="M4360" i="6"/>
  <c r="O4395" i="6"/>
  <c r="M4395" i="6"/>
  <c r="L4395" i="6"/>
  <c r="N4395" i="6"/>
  <c r="M4445" i="6"/>
  <c r="N4445" i="6"/>
  <c r="O4445" i="6"/>
  <c r="L4445" i="6"/>
  <c r="V3555" i="6" s="1" a="1"/>
  <c r="M4539" i="6"/>
  <c r="O4539" i="6"/>
  <c r="N4539" i="6"/>
  <c r="L4539" i="6"/>
  <c r="U3631" i="6" s="1" a="1"/>
  <c r="L4528" i="6"/>
  <c r="O4528" i="6"/>
  <c r="N4528" i="6"/>
  <c r="M4528" i="6"/>
  <c r="O4602" i="6"/>
  <c r="N4602" i="6"/>
  <c r="M4602" i="6"/>
  <c r="L4602" i="6"/>
  <c r="X3679" i="6" s="1" a="1"/>
  <c r="O4857" i="6"/>
  <c r="M4857" i="6"/>
  <c r="L4857" i="6"/>
  <c r="N4857" i="6"/>
  <c r="O4540" i="6"/>
  <c r="L4540" i="6"/>
  <c r="M4540" i="6"/>
  <c r="N4540" i="6"/>
  <c r="M4619" i="6"/>
  <c r="O4619" i="6"/>
  <c r="L4619" i="6"/>
  <c r="N4619" i="6"/>
  <c r="L4814" i="6"/>
  <c r="O4814" i="6"/>
  <c r="N4814" i="6"/>
  <c r="M4814" i="6"/>
  <c r="L4509" i="6"/>
  <c r="O4509" i="6"/>
  <c r="M4509" i="6"/>
  <c r="N4509" i="6"/>
  <c r="O4580" i="6"/>
  <c r="M4580" i="6"/>
  <c r="N4580" i="6"/>
  <c r="L4580" i="6"/>
  <c r="V3663" i="6" s="1" a="1"/>
  <c r="O4712" i="6"/>
  <c r="M4712" i="6"/>
  <c r="L4712" i="6"/>
  <c r="N4712" i="6"/>
  <c r="O4978" i="6"/>
  <c r="N4978" i="6"/>
  <c r="L4978" i="6"/>
  <c r="M4978" i="6"/>
  <c r="O4556" i="6"/>
  <c r="N4556" i="6"/>
  <c r="L4556" i="6"/>
  <c r="M4556" i="6"/>
  <c r="N4601" i="6"/>
  <c r="M4601" i="6"/>
  <c r="L4601" i="6"/>
  <c r="O4601" i="6"/>
  <c r="L4664" i="6"/>
  <c r="O4664" i="6"/>
  <c r="N4664" i="6"/>
  <c r="M4664" i="6"/>
  <c r="L4536" i="6"/>
  <c r="O4536" i="6"/>
  <c r="N4536" i="6"/>
  <c r="M4536" i="6"/>
  <c r="L4592" i="6"/>
  <c r="O4592" i="6"/>
  <c r="N4592" i="6"/>
  <c r="M4592" i="6"/>
  <c r="O4653" i="6"/>
  <c r="N4653" i="6"/>
  <c r="M4653" i="6"/>
  <c r="L4653" i="6"/>
  <c r="T3723" i="6" s="1" a="1"/>
  <c r="N4756" i="6"/>
  <c r="O4756" i="6"/>
  <c r="L4756" i="6"/>
  <c r="M4756" i="6"/>
  <c r="O4491" i="6"/>
  <c r="M4491" i="6"/>
  <c r="L4491" i="6"/>
  <c r="N4491" i="6"/>
  <c r="L4527" i="6"/>
  <c r="O4527" i="6"/>
  <c r="N4527" i="6"/>
  <c r="M4527" i="6"/>
  <c r="O4612" i="6"/>
  <c r="L4612" i="6"/>
  <c r="M4612" i="6"/>
  <c r="N4612" i="6"/>
  <c r="O4707" i="6"/>
  <c r="N4707" i="6"/>
  <c r="M4707" i="6"/>
  <c r="L4707" i="6"/>
  <c r="X3763" i="6" s="1" a="1"/>
  <c r="L4498" i="6"/>
  <c r="N4498" i="6"/>
  <c r="O4498" i="6"/>
  <c r="M4498" i="6"/>
  <c r="O4570" i="6"/>
  <c r="N4570" i="6"/>
  <c r="M4570" i="6"/>
  <c r="L4570" i="6"/>
  <c r="V3655" i="6" s="1" a="1"/>
  <c r="N4622" i="6"/>
  <c r="L4622" i="6"/>
  <c r="M4622" i="6"/>
  <c r="O4622" i="6"/>
  <c r="M4856" i="6"/>
  <c r="L4856" i="6"/>
  <c r="N4856" i="6"/>
  <c r="O4856" i="6"/>
  <c r="N4646" i="6"/>
  <c r="L4646" i="6"/>
  <c r="O4646" i="6"/>
  <c r="M4646" i="6"/>
  <c r="M4753" i="6"/>
  <c r="O4753" i="6"/>
  <c r="N4753" i="6"/>
  <c r="L4753" i="6"/>
  <c r="T3803" i="6" s="1" a="1"/>
  <c r="O4882" i="6"/>
  <c r="N4882" i="6"/>
  <c r="M4882" i="6"/>
  <c r="L4882" i="6"/>
  <c r="X3903" i="6" s="1" a="1"/>
  <c r="O4698" i="6"/>
  <c r="M4698" i="6"/>
  <c r="N4698" i="6"/>
  <c r="L4698" i="6"/>
  <c r="T3759" i="6" s="1" a="1"/>
  <c r="M4737" i="6"/>
  <c r="O4737" i="6"/>
  <c r="N4737" i="6"/>
  <c r="L4737" i="6"/>
  <c r="X3787" i="6" s="1" a="1"/>
  <c r="M4884" i="6"/>
  <c r="O4884" i="6"/>
  <c r="N4884" i="6"/>
  <c r="L4884" i="6"/>
  <c r="U3907" i="6" s="1" a="1"/>
  <c r="M4674" i="6"/>
  <c r="O4674" i="6"/>
  <c r="N4674" i="6"/>
  <c r="L4674" i="6"/>
  <c r="U3739" i="6" s="1" a="1"/>
  <c r="L4726" i="6"/>
  <c r="N4726" i="6"/>
  <c r="M4726" i="6"/>
  <c r="O4726" i="6"/>
  <c r="M4793" i="6"/>
  <c r="O4793" i="6"/>
  <c r="N4793" i="6"/>
  <c r="L4793" i="6"/>
  <c r="T3835" i="6" s="1" a="1"/>
  <c r="N4975" i="6"/>
  <c r="O4975" i="6"/>
  <c r="M4975" i="6"/>
  <c r="L4975" i="6"/>
  <c r="V3979" i="6" s="1" a="1"/>
  <c r="N4680" i="6"/>
  <c r="M4680" i="6"/>
  <c r="O4680" i="6"/>
  <c r="L4680" i="6"/>
  <c r="V3743" i="6" s="1" a="1"/>
  <c r="L4806" i="6"/>
  <c r="N4806" i="6"/>
  <c r="M4806" i="6"/>
  <c r="O4806" i="6"/>
  <c r="O4890" i="6"/>
  <c r="N4890" i="6"/>
  <c r="L4890" i="6"/>
  <c r="M4890" i="6"/>
  <c r="O4994" i="6"/>
  <c r="L4994" i="6"/>
  <c r="N4994" i="6"/>
  <c r="M4994" i="6"/>
  <c r="N4708" i="6"/>
  <c r="O4708" i="6"/>
  <c r="M4708" i="6"/>
  <c r="L4708" i="6"/>
  <c r="T3767" i="6" s="1" a="1"/>
  <c r="O4760" i="6"/>
  <c r="L4760" i="6"/>
  <c r="M4760" i="6"/>
  <c r="N4760" i="6"/>
  <c r="N4844" i="6"/>
  <c r="L4844" i="6"/>
  <c r="O4844" i="6"/>
  <c r="M4844" i="6"/>
  <c r="O4970" i="6"/>
  <c r="N4970" i="6"/>
  <c r="L4970" i="6"/>
  <c r="M4970" i="6"/>
  <c r="L4782" i="6"/>
  <c r="O4782" i="6"/>
  <c r="M4782" i="6"/>
  <c r="N4782" i="6"/>
  <c r="M4847" i="6"/>
  <c r="O4847" i="6"/>
  <c r="L4847" i="6"/>
  <c r="N4847" i="6"/>
  <c r="O4929" i="6"/>
  <c r="N4929" i="6"/>
  <c r="L4929" i="6"/>
  <c r="M4929" i="6"/>
  <c r="N4991" i="6"/>
  <c r="M4991" i="6"/>
  <c r="O4991" i="6"/>
  <c r="L4991" i="6"/>
  <c r="W3991" i="6" s="1" a="1"/>
  <c r="O4791" i="6"/>
  <c r="M4791" i="6"/>
  <c r="L4791" i="6"/>
  <c r="N4791" i="6"/>
  <c r="O4850" i="6"/>
  <c r="M4850" i="6"/>
  <c r="N4850" i="6"/>
  <c r="L4850" i="6"/>
  <c r="V3879" i="6" s="1" a="1"/>
  <c r="N4911" i="6"/>
  <c r="O4911" i="6"/>
  <c r="M4911" i="6"/>
  <c r="L4911" i="6"/>
  <c r="W3927" i="6" s="1" a="1"/>
  <c r="N4989" i="6"/>
  <c r="O4989" i="6"/>
  <c r="L4989" i="6"/>
  <c r="M4989" i="6"/>
  <c r="L4822" i="6"/>
  <c r="M4822" i="6"/>
  <c r="O4822" i="6"/>
  <c r="N4822" i="6"/>
  <c r="O4877" i="6"/>
  <c r="L4877" i="6"/>
  <c r="N4877" i="6"/>
  <c r="M4877" i="6"/>
  <c r="L4916" i="6"/>
  <c r="M4916" i="6"/>
  <c r="O4916" i="6"/>
  <c r="N4916" i="6"/>
  <c r="N4967" i="6"/>
  <c r="M4967" i="6"/>
  <c r="O4967" i="6"/>
  <c r="L4967" i="6"/>
  <c r="X3971" i="6" s="1" a="1"/>
  <c r="O4786" i="6"/>
  <c r="N4786" i="6"/>
  <c r="L4786" i="6"/>
  <c r="M4786" i="6"/>
  <c r="L4851" i="6"/>
  <c r="M4851" i="6"/>
  <c r="N4851" i="6"/>
  <c r="O4851" i="6"/>
  <c r="O4949" i="6"/>
  <c r="L4949" i="6"/>
  <c r="M4949" i="6"/>
  <c r="N4949" i="6"/>
  <c r="O5002" i="6"/>
  <c r="L5002" i="6"/>
  <c r="N5002" i="6"/>
  <c r="M5002" i="6"/>
  <c r="X2739" i="6" l="1" a="1"/>
  <c r="X2740" i="6" s="1"/>
  <c r="X2547" i="6" a="1"/>
  <c r="W2671" i="6" a="1"/>
  <c r="T2515" i="6" a="1"/>
  <c r="T2518" i="6" s="1"/>
  <c r="Y2518" i="6" s="1"/>
  <c r="V2455" i="6" a="1"/>
  <c r="W2331" i="6" a="1"/>
  <c r="V2119" i="6" a="1"/>
  <c r="V2121" i="6" s="1"/>
  <c r="X2303" i="6" a="1"/>
  <c r="W2631" i="6" a="1"/>
  <c r="T2367" i="6" a="1"/>
  <c r="T2367" i="6" s="1"/>
  <c r="Y2367" i="6" s="1"/>
  <c r="W2435" i="6" a="1"/>
  <c r="W2435" i="6" s="1"/>
  <c r="V2311" i="6" a="1"/>
  <c r="V2314" i="6" s="1"/>
  <c r="T2155" i="6" a="1"/>
  <c r="T2156" i="6" s="1"/>
  <c r="Y2156" i="6" s="1"/>
  <c r="X2567" i="6" a="1"/>
  <c r="X2568" i="6" s="1"/>
  <c r="U2347" i="6" a="1"/>
  <c r="U2350" i="6" s="1"/>
  <c r="T2399" i="6" a="1"/>
  <c r="T2399" i="6" s="1"/>
  <c r="Y2399" i="6" s="1"/>
  <c r="W2387" i="6" a="1"/>
  <c r="W2390" i="6" s="1"/>
  <c r="T2279" i="6" a="1"/>
  <c r="T2281" i="6" s="1"/>
  <c r="Y2281" i="6" s="1"/>
  <c r="U2167" i="6" a="1"/>
  <c r="U2170" i="6" s="1"/>
  <c r="U1843" i="6" a="1"/>
  <c r="U1845" i="6" s="1"/>
  <c r="V2287" i="6" a="1"/>
  <c r="V2289" i="6" s="1"/>
  <c r="W2051" i="6" a="1"/>
  <c r="W2051" i="6" s="1"/>
  <c r="U2051" i="6" a="1"/>
  <c r="U2051" i="6" s="1"/>
  <c r="U1947" i="6" a="1"/>
  <c r="U1948" i="6" s="1"/>
  <c r="W2067" i="6" a="1"/>
  <c r="W2070" i="6" s="1"/>
  <c r="W1863" i="6" a="1"/>
  <c r="W1865" i="6" s="1"/>
  <c r="U2103" i="6" a="1"/>
  <c r="U2105" i="6" s="1"/>
  <c r="W1943" i="6" a="1"/>
  <c r="W1943" i="6" s="1"/>
  <c r="U1835" i="6" a="1"/>
  <c r="U1835" i="6" s="1"/>
  <c r="W1955" i="6" a="1"/>
  <c r="W1957" i="6" s="1"/>
  <c r="X1967" i="6" a="1"/>
  <c r="X1969" i="6" s="1"/>
  <c r="T1535" i="6" a="1"/>
  <c r="T1536" i="6" s="1"/>
  <c r="Y1536" i="6" s="1"/>
  <c r="V1967" i="6" a="1"/>
  <c r="V1968" i="6" s="1"/>
  <c r="T1663" i="6" a="1"/>
  <c r="T1663" i="6" s="1"/>
  <c r="Y1663" i="6" s="1"/>
  <c r="V1871" i="6" a="1"/>
  <c r="V1871" i="6" s="1"/>
  <c r="X1715" i="6" a="1"/>
  <c r="X1716" i="6" s="1"/>
  <c r="X1611" i="6" a="1"/>
  <c r="X1611" i="6" s="1"/>
  <c r="U1719" i="6" a="1"/>
  <c r="U1722" i="6" s="1"/>
  <c r="U1795" i="6" a="1"/>
  <c r="U1795" i="6" s="1"/>
  <c r="V1667" i="6" a="1"/>
  <c r="V1668" i="6" s="1"/>
  <c r="X1507" i="6" a="1"/>
  <c r="X1509" i="6" s="1"/>
  <c r="W1199" i="6" a="1"/>
  <c r="W1201" i="6" s="1"/>
  <c r="W1379" i="6" a="1"/>
  <c r="W1381" i="6" s="1"/>
  <c r="X1463" i="6" a="1"/>
  <c r="X1463" i="6" s="1"/>
  <c r="T1363" i="6" a="1"/>
  <c r="T1365" i="6" s="1"/>
  <c r="Y1365" i="6" s="1"/>
  <c r="V1175" i="6" a="1"/>
  <c r="V1177" i="6" s="1"/>
  <c r="U1303" i="6" a="1"/>
  <c r="U1303" i="6" s="1"/>
  <c r="V1127" i="6" a="1"/>
  <c r="V1128" i="6" s="1"/>
  <c r="U1115" i="6" a="1"/>
  <c r="U1116" i="6" s="1"/>
  <c r="W1059" i="6" a="1"/>
  <c r="W1062" i="6" s="1"/>
  <c r="W843" i="6" a="1"/>
  <c r="W843" i="6" s="1"/>
  <c r="W1275" i="6" a="1"/>
  <c r="W1278" i="6" s="1"/>
  <c r="T1075" i="6" a="1"/>
  <c r="T1077" i="6" s="1"/>
  <c r="Y1077" i="6" s="1"/>
  <c r="X963" i="6" a="1"/>
  <c r="X964" i="6" s="1"/>
  <c r="X843" i="6" a="1"/>
  <c r="X844" i="6" s="1"/>
  <c r="W1151" i="6" a="1"/>
  <c r="W1152" i="6" s="1"/>
  <c r="W1031" i="6" a="1"/>
  <c r="W1033" i="6" s="1"/>
  <c r="T931" i="6" a="1"/>
  <c r="T931" i="6" s="1"/>
  <c r="Y931" i="6" s="1"/>
  <c r="U847" i="6" a="1"/>
  <c r="U850" i="6" s="1"/>
  <c r="X439" i="6" a="1"/>
  <c r="X439" i="6" s="1"/>
  <c r="U3831" i="6" a="1"/>
  <c r="U3832" i="6" s="1"/>
  <c r="U3835" i="6" a="1"/>
  <c r="U3835" i="6" s="1"/>
  <c r="T3895" i="6" a="1"/>
  <c r="T3897" i="6" s="1"/>
  <c r="Y3897" i="6" s="1"/>
  <c r="V3763" i="6" a="1"/>
  <c r="V3763" i="6" s="1"/>
  <c r="T3911" i="6" a="1"/>
  <c r="T3913" i="6" s="1"/>
  <c r="Y3913" i="6" s="1"/>
  <c r="U3703" i="6" a="1"/>
  <c r="U3703" i="6" s="1"/>
  <c r="U3603" i="6" a="1"/>
  <c r="U3604" i="6" s="1"/>
  <c r="W3743" i="6" a="1"/>
  <c r="W3745" i="6" s="1"/>
  <c r="X3635" i="6" a="1"/>
  <c r="X3636" i="6" s="1"/>
  <c r="V3671" i="6" a="1"/>
  <c r="V3672" i="6" s="1"/>
  <c r="X3887" i="6" a="1"/>
  <c r="X3888" i="6" s="1"/>
  <c r="V3683" i="6" a="1"/>
  <c r="V3683" i="6" s="1"/>
  <c r="U3671" i="6" a="1"/>
  <c r="U3673" i="6" s="1"/>
  <c r="X3527" i="6" a="1"/>
  <c r="X3529" i="6" s="1"/>
  <c r="U1963" i="6" a="1"/>
  <c r="U1964" i="6" s="1"/>
  <c r="X1659" i="6" a="1"/>
  <c r="X1659" i="6" s="1"/>
  <c r="X1547" i="6" a="1"/>
  <c r="X1550" i="6" s="1"/>
  <c r="W1731" i="6" a="1"/>
  <c r="W1731" i="6" s="1"/>
  <c r="T1903" i="6" a="1"/>
  <c r="T1903" i="6" s="1"/>
  <c r="Y1903" i="6" s="1"/>
  <c r="V15" i="6" a="1"/>
  <c r="V18" i="6" s="1"/>
  <c r="T3571" i="6" a="1"/>
  <c r="T3573" i="6" s="1"/>
  <c r="Y3573" i="6" s="1"/>
  <c r="V3455" i="6" a="1"/>
  <c r="V3458" i="6" s="1"/>
  <c r="W3635" i="6" a="1"/>
  <c r="W3638" i="6" s="1"/>
  <c r="V3387" i="6" a="1"/>
  <c r="V3388" i="6" s="1"/>
  <c r="T3363" i="6" a="1"/>
  <c r="T3366" i="6" s="1"/>
  <c r="Y3366" i="6" s="1"/>
  <c r="X3359" i="6" a="1"/>
  <c r="X3361" i="6" s="1"/>
  <c r="V3383" i="6" a="1"/>
  <c r="V3385" i="6" s="1"/>
  <c r="V3199" i="6" a="1"/>
  <c r="V3202" i="6" s="1"/>
  <c r="X3399" i="6" a="1"/>
  <c r="X3401" i="6" s="1"/>
  <c r="T3367" i="6" a="1"/>
  <c r="T3370" i="6" s="1"/>
  <c r="Y3370" i="6" s="1"/>
  <c r="W3207" i="6" a="1"/>
  <c r="W3210" i="6" s="1"/>
  <c r="X3323" i="6" a="1"/>
  <c r="X3326" i="6" s="1"/>
  <c r="W3239" i="6" a="1"/>
  <c r="W3242" i="6" s="1"/>
  <c r="U2975" i="6" a="1"/>
  <c r="U2977" i="6" s="1"/>
  <c r="W3071" i="6" a="1"/>
  <c r="W3074" i="6" s="1"/>
  <c r="X3439" i="6" a="1"/>
  <c r="X3441" i="6" s="1"/>
  <c r="W3019" i="6" a="1"/>
  <c r="W3022" i="6" s="1"/>
  <c r="V2967" i="6" a="1"/>
  <c r="V2970" i="6" s="1"/>
  <c r="X2935" i="6" a="1"/>
  <c r="X2935" i="6" s="1"/>
  <c r="X2487" i="6" a="1"/>
  <c r="X2487" i="6" s="1"/>
  <c r="X2655" i="6" a="1"/>
  <c r="X2656" i="6" s="1"/>
  <c r="T2463" i="6" a="1"/>
  <c r="T2466" i="6" s="1"/>
  <c r="Y2466" i="6" s="1"/>
  <c r="U2467" i="6" a="1"/>
  <c r="U2467" i="6" s="1"/>
  <c r="T2627" i="6" a="1"/>
  <c r="T2628" i="6" s="1"/>
  <c r="Y2628" i="6" s="1"/>
  <c r="T2507" i="6" a="1"/>
  <c r="T2507" i="6" s="1"/>
  <c r="Y2507" i="6" s="1"/>
  <c r="T2739" i="6" a="1"/>
  <c r="T2740" i="6" s="1"/>
  <c r="Y2740" i="6" s="1"/>
  <c r="U2671" i="6" a="1"/>
  <c r="U2674" i="6" s="1"/>
  <c r="U2591" i="6" a="1"/>
  <c r="U2591" i="6" s="1"/>
  <c r="T2503" i="6" a="1"/>
  <c r="T2505" i="6" s="1"/>
  <c r="Y2505" i="6" s="1"/>
  <c r="T2431" i="6" a="1"/>
  <c r="T2431" i="6" s="1"/>
  <c r="Y2431" i="6" s="1"/>
  <c r="W2219" i="6" a="1"/>
  <c r="W2219" i="6" s="1"/>
  <c r="T2595" i="6" a="1"/>
  <c r="T2595" i="6" s="1"/>
  <c r="Y2595" i="6" s="1"/>
  <c r="X2359" i="6" a="1"/>
  <c r="X2360" i="6" s="1"/>
  <c r="V2263" i="6" a="1"/>
  <c r="V2265" i="6" s="1"/>
  <c r="X2295" i="6" a="1"/>
  <c r="X2295" i="6" s="1"/>
  <c r="V2151" i="6" a="1"/>
  <c r="V2153" i="6" s="1"/>
  <c r="V2335" i="6" a="1"/>
  <c r="V2335" i="6" s="1"/>
  <c r="W2275" i="6" a="1"/>
  <c r="W2276" i="6" s="1"/>
  <c r="W2163" i="6" a="1"/>
  <c r="W2166" i="6" s="1"/>
  <c r="T2087" i="6" a="1"/>
  <c r="T2088" i="6" s="1"/>
  <c r="Y2088" i="6" s="1"/>
  <c r="W1839" i="6" a="1"/>
  <c r="W1840" i="6" s="1"/>
  <c r="T1899" i="6" a="1"/>
  <c r="T1901" i="6" s="1"/>
  <c r="Y1901" i="6" s="1"/>
  <c r="X2215" i="6" a="1"/>
  <c r="X2215" i="6" s="1"/>
  <c r="U1935" i="6" a="1"/>
  <c r="U1935" i="6" s="1"/>
  <c r="T1943" i="6" a="1"/>
  <c r="T1943" i="6" s="1"/>
  <c r="Y1943" i="6" s="1"/>
  <c r="X1811" i="6" a="1"/>
  <c r="X1814" i="6" s="1"/>
  <c r="U1951" i="6" a="1"/>
  <c r="U1953" i="6" s="1"/>
  <c r="W1743" i="6" a="1"/>
  <c r="W1746" i="6" s="1"/>
  <c r="U1543" i="6" a="1"/>
  <c r="U1543" i="6" s="1"/>
  <c r="U1851" i="6" a="1"/>
  <c r="U1854" i="6" s="1"/>
  <c r="U1611" i="6" a="1"/>
  <c r="U1611" i="6" s="1"/>
  <c r="V1791" i="6" a="1"/>
  <c r="V1794" i="6" s="1"/>
  <c r="X1703" i="6" a="1"/>
  <c r="X1703" i="6" s="1"/>
  <c r="U1599" i="6" a="1"/>
  <c r="U1601" i="6" s="1"/>
  <c r="V1431" i="6" a="1"/>
  <c r="V1432" i="6" s="1"/>
  <c r="T1119" i="6" a="1"/>
  <c r="T1119" i="6" s="1"/>
  <c r="Y1119" i="6" s="1"/>
  <c r="U1463" i="6" a="1"/>
  <c r="U1463" i="6" s="1"/>
  <c r="X1455" i="6" a="1"/>
  <c r="X1455" i="6" s="1"/>
  <c r="V1251" i="6" a="1"/>
  <c r="V1252" i="6" s="1"/>
  <c r="U1207" i="6" a="1"/>
  <c r="U1207" i="6" s="1"/>
  <c r="T1675" i="6" a="1"/>
  <c r="T1678" i="6" s="1"/>
  <c r="Y1678" i="6" s="1"/>
  <c r="V1235" i="6" a="1"/>
  <c r="V1236" i="6" s="1"/>
  <c r="T1123" i="6" a="1"/>
  <c r="T1123" i="6" s="1"/>
  <c r="Y1123" i="6" s="1"/>
  <c r="W1439" i="6" a="1"/>
  <c r="W1441" i="6" s="1"/>
  <c r="U1355" i="6" a="1"/>
  <c r="U1357" i="6" s="1"/>
  <c r="X1107" i="6" a="1"/>
  <c r="X1107" i="6" s="1"/>
  <c r="W1055" i="6" a="1"/>
  <c r="W1058" i="6" s="1"/>
  <c r="W1219" i="6" a="1"/>
  <c r="W1219" i="6" s="1"/>
  <c r="W1307" i="6" a="1"/>
  <c r="W1307" i="6" s="1"/>
  <c r="V1019" i="6" a="1"/>
  <c r="V1020" i="6" s="1"/>
  <c r="X915" i="6" a="1"/>
  <c r="X915" i="6" s="1"/>
  <c r="U839" i="6" a="1"/>
  <c r="U840" i="6" s="1"/>
  <c r="U1031" i="6" a="1"/>
  <c r="U1033" i="6" s="1"/>
  <c r="W927" i="6" a="1"/>
  <c r="W928" i="6" s="1"/>
  <c r="W435" i="6" a="1"/>
  <c r="W437" i="6" s="1"/>
  <c r="V775" i="6" a="1"/>
  <c r="V778" i="6" s="1"/>
  <c r="U675" i="6" a="1"/>
  <c r="U675" i="6" s="1"/>
  <c r="W571" i="6" a="1"/>
  <c r="W573" i="6" s="1"/>
  <c r="V719" i="6" a="1"/>
  <c r="V721" i="6" s="1"/>
  <c r="U595" i="6" a="1"/>
  <c r="U598" i="6" s="1"/>
  <c r="W963" i="6" a="1"/>
  <c r="W965" i="6" s="1"/>
  <c r="U499" i="6" a="1"/>
  <c r="U501" i="6" s="1"/>
  <c r="V607" i="6" a="1"/>
  <c r="V607" i="6" s="1"/>
  <c r="W883" i="6" a="1"/>
  <c r="W885" i="6" s="1"/>
  <c r="W703" i="6" a="1"/>
  <c r="W703" i="6" s="1"/>
  <c r="U287" i="6" a="1"/>
  <c r="U287" i="6" s="1"/>
  <c r="X179" i="6" a="1"/>
  <c r="X181" i="6" s="1"/>
  <c r="X995" i="6" a="1"/>
  <c r="X998" i="6" s="1"/>
  <c r="T727" i="6" a="1"/>
  <c r="T730" i="6" s="1"/>
  <c r="Y730" i="6" s="1"/>
  <c r="T323" i="6" a="1"/>
  <c r="T323" i="6" s="1"/>
  <c r="Y323" i="6" s="1"/>
  <c r="T487" i="6" a="1"/>
  <c r="T487" i="6" s="1"/>
  <c r="Y487" i="6" s="1"/>
  <c r="U247" i="6" a="1"/>
  <c r="U247" i="6" s="1"/>
  <c r="V463" i="6" a="1"/>
  <c r="V464" i="6" s="1"/>
  <c r="V243" i="6" a="1"/>
  <c r="V244" i="6" s="1"/>
  <c r="W179" i="6" a="1"/>
  <c r="W182" i="6" s="1"/>
  <c r="V67" i="6" a="1"/>
  <c r="V67" i="6" s="1"/>
  <c r="W303" i="6" a="1"/>
  <c r="W303" i="6" s="1"/>
  <c r="V571" i="6" a="1"/>
  <c r="V573" i="6" s="1"/>
  <c r="V415" i="6" a="1"/>
  <c r="V415" i="6" s="1"/>
  <c r="V639" i="6" a="1"/>
  <c r="V639" i="6" s="1"/>
  <c r="W779" i="6" a="1"/>
  <c r="W782" i="6" s="1"/>
  <c r="V647" i="6" a="1"/>
  <c r="V649" i="6" s="1"/>
  <c r="X543" i="6" a="1"/>
  <c r="X543" i="6" s="1"/>
  <c r="T763" i="6" a="1"/>
  <c r="T764" i="6" s="1"/>
  <c r="Y764" i="6" s="1"/>
  <c r="W651" i="6" a="1"/>
  <c r="W652" i="6" s="1"/>
  <c r="T551" i="6" a="1"/>
  <c r="T554" i="6" s="1"/>
  <c r="Y554" i="6" s="1"/>
  <c r="T451" i="6" a="1"/>
  <c r="T453" i="6" s="1"/>
  <c r="Y453" i="6" s="1"/>
  <c r="U467" i="6" a="1"/>
  <c r="U467" i="6" s="1"/>
  <c r="T663" i="6" a="1"/>
  <c r="T663" i="6" s="1"/>
  <c r="Y663" i="6" s="1"/>
  <c r="V559" i="6" a="1"/>
  <c r="V562" i="6" s="1"/>
  <c r="X459" i="6" a="1"/>
  <c r="X460" i="6" s="1"/>
  <c r="T319" i="6" a="1"/>
  <c r="T321" i="6" s="1"/>
  <c r="Y321" i="6" s="1"/>
  <c r="W243" i="6" a="1"/>
  <c r="W245" i="6" s="1"/>
  <c r="U151" i="6" a="1"/>
  <c r="U151" i="6" s="1"/>
  <c r="W467" i="6" a="1"/>
  <c r="W470" i="6" s="1"/>
  <c r="U51" i="6" a="1"/>
  <c r="U54" i="6" s="1"/>
  <c r="V355" i="6" a="1"/>
  <c r="V357" i="6" s="1"/>
  <c r="U271" i="6" a="1"/>
  <c r="U274" i="6" s="1"/>
  <c r="V219" i="6" a="1"/>
  <c r="V222" i="6" s="1"/>
  <c r="V351" i="6" a="1"/>
  <c r="V353" i="6" s="1"/>
  <c r="T55" i="6" a="1"/>
  <c r="T57" i="6" s="1"/>
  <c r="Y57" i="6" s="1"/>
  <c r="U291" i="6" a="1"/>
  <c r="U292" i="6" s="1"/>
  <c r="U1503" i="6" a="1"/>
  <c r="U1505" i="6" s="1"/>
  <c r="U1575" i="6" a="1"/>
  <c r="U1578" i="6" s="1"/>
  <c r="V1155" i="6" a="1"/>
  <c r="V1155" i="6" s="1"/>
  <c r="X1571" i="6" a="1"/>
  <c r="X1574" i="6" s="1"/>
  <c r="T1263" i="6" a="1"/>
  <c r="T1263" i="6" s="1"/>
  <c r="Y1263" i="6" s="1"/>
  <c r="V1291" i="6" a="1"/>
  <c r="V1291" i="6" s="1"/>
  <c r="V1539" i="6" a="1"/>
  <c r="V1540" i="6" s="1"/>
  <c r="T1307" i="6" a="1"/>
  <c r="T1308" i="6" s="1"/>
  <c r="Y1308" i="6" s="1"/>
  <c r="X1183" i="6" a="1"/>
  <c r="X1186" i="6" s="1"/>
  <c r="V1123" i="6" a="1"/>
  <c r="V1125" i="6" s="1"/>
  <c r="V699" i="6" a="1"/>
  <c r="V699" i="6" s="1"/>
  <c r="W967" i="6" a="1"/>
  <c r="W967" i="6" s="1"/>
  <c r="V799" i="6" a="1"/>
  <c r="V802" i="6" s="1"/>
  <c r="X1127" i="6" a="1"/>
  <c r="X1130" i="6" s="1"/>
  <c r="V891" i="6" a="1"/>
  <c r="V891" i="6" s="1"/>
  <c r="U791" i="6" a="1"/>
  <c r="U793" i="6" s="1"/>
  <c r="T1071" i="6" a="1"/>
  <c r="T1071" i="6" s="1"/>
  <c r="Y1071" i="6" s="1"/>
  <c r="W887" i="6" a="1"/>
  <c r="W890" i="6" s="1"/>
  <c r="W1383" i="6" a="1"/>
  <c r="W1386" i="6" s="1"/>
  <c r="W1079" i="6" a="1"/>
  <c r="W1081" i="6" s="1"/>
  <c r="W1011" i="6" a="1"/>
  <c r="W1013" i="6" s="1"/>
  <c r="T479" i="6" a="1"/>
  <c r="T480" i="6" s="1"/>
  <c r="Y480" i="6" s="1"/>
  <c r="T1067" i="6" a="1"/>
  <c r="T1068" i="6" s="1"/>
  <c r="Y1068" i="6" s="1"/>
  <c r="V623" i="6" a="1"/>
  <c r="V624" i="6" s="1"/>
  <c r="U723" i="6" a="1"/>
  <c r="U723" i="6" s="1"/>
  <c r="W763" i="6" a="1"/>
  <c r="W763" i="6" s="1"/>
  <c r="T647" i="6" a="1"/>
  <c r="T647" i="6" s="1"/>
  <c r="Y647" i="6" s="1"/>
  <c r="W539" i="6" a="1"/>
  <c r="W539" i="6" s="1"/>
  <c r="V447" i="6" a="1"/>
  <c r="V447" i="6" s="1"/>
  <c r="U659" i="6" a="1"/>
  <c r="U662" i="6" s="1"/>
  <c r="W555" i="6" a="1"/>
  <c r="W555" i="6" s="1"/>
  <c r="V755" i="6" a="1"/>
  <c r="V756" i="6" s="1"/>
  <c r="X491" i="6" a="1"/>
  <c r="X492" i="6" s="1"/>
  <c r="W315" i="6" a="1"/>
  <c r="W315" i="6" s="1"/>
  <c r="T239" i="6" a="1"/>
  <c r="T242" i="6" s="1"/>
  <c r="Y242" i="6" s="1"/>
  <c r="X43" i="6" a="1"/>
  <c r="X43" i="6" s="1"/>
  <c r="U323" i="6" a="1"/>
  <c r="U324" i="6" s="1"/>
  <c r="T431" i="6" a="1"/>
  <c r="T431" i="6" s="1"/>
  <c r="Y431" i="6" s="1"/>
  <c r="W15" i="6" a="1"/>
  <c r="W16" i="6" s="1"/>
  <c r="X759" i="6" a="1"/>
  <c r="X760" i="6" s="1"/>
  <c r="W347" i="6" a="1"/>
  <c r="W349" i="6" s="1"/>
  <c r="X267" i="6" a="1"/>
  <c r="X268" i="6" s="1"/>
  <c r="T219" i="6" a="1"/>
  <c r="T221" i="6" s="1"/>
  <c r="Y221" i="6" s="1"/>
  <c r="V19" i="6" a="1"/>
  <c r="V20" i="6" s="1"/>
  <c r="T351" i="6" a="1"/>
  <c r="T354" i="6" s="1"/>
  <c r="Y354" i="6" s="1"/>
  <c r="W43" i="6" a="1"/>
  <c r="W43" i="6" s="1"/>
  <c r="T471" i="6" a="1"/>
  <c r="T472" i="6" s="1"/>
  <c r="Y472" i="6" s="1"/>
  <c r="V1083" i="6" a="1"/>
  <c r="V1085" i="6" s="1"/>
  <c r="U691" i="6" a="1"/>
  <c r="U692" i="6" s="1"/>
  <c r="W587" i="6" a="1"/>
  <c r="W590" i="6" s="1"/>
  <c r="W723" i="6" a="1"/>
  <c r="W723" i="6" s="1"/>
  <c r="V479" i="6" a="1"/>
  <c r="V480" i="6" s="1"/>
  <c r="V707" i="6" a="1"/>
  <c r="V709" i="6" s="1"/>
  <c r="X599" i="6" a="1"/>
  <c r="X601" i="6" s="1"/>
  <c r="X499" i="6" a="1"/>
  <c r="X499" i="6" s="1"/>
  <c r="V711" i="6" a="1"/>
  <c r="V712" i="6" s="1"/>
  <c r="X607" i="6" a="1"/>
  <c r="X608" i="6" s="1"/>
  <c r="T519" i="6" a="1"/>
  <c r="T521" i="6" s="1"/>
  <c r="Y521" i="6" s="1"/>
  <c r="U939" i="6" a="1"/>
  <c r="U941" i="6" s="1"/>
  <c r="U611" i="6" a="1"/>
  <c r="U612" i="6" s="1"/>
  <c r="W511" i="6" a="1"/>
  <c r="W513" i="6" s="1"/>
  <c r="T291" i="6" a="1"/>
  <c r="T292" i="6" s="1"/>
  <c r="Y292" i="6" s="1"/>
  <c r="T187" i="6" a="1"/>
  <c r="T187" i="6" s="1"/>
  <c r="Y187" i="6" s="1"/>
  <c r="T99" i="6" a="1"/>
  <c r="T99" i="6" s="1"/>
  <c r="Y99" i="6" s="1"/>
  <c r="W31" i="6" a="1"/>
  <c r="W31" i="6" s="1"/>
  <c r="T747" i="6" a="1"/>
  <c r="T750" i="6" s="1"/>
  <c r="Y750" i="6" s="1"/>
  <c r="X291" i="6" a="1"/>
  <c r="X294" i="6" s="1"/>
  <c r="T75" i="6" a="1"/>
  <c r="T76" i="6" s="1"/>
  <c r="Y76" i="6" s="1"/>
  <c r="W271" i="6" a="1"/>
  <c r="W273" i="6" s="1"/>
  <c r="W311" i="6" a="1"/>
  <c r="W311" i="6" s="1"/>
  <c r="X243" i="6" a="1"/>
  <c r="X246" i="6" s="1"/>
  <c r="X71" i="6" a="1"/>
  <c r="X74" i="6" s="1"/>
  <c r="U311" i="6" a="1"/>
  <c r="U314" i="6" s="1"/>
  <c r="U3907" i="6"/>
  <c r="U3909" i="6"/>
  <c r="U3910" i="6"/>
  <c r="U3908" i="6"/>
  <c r="U3557" i="6"/>
  <c r="U3555" i="6"/>
  <c r="U3558" i="6"/>
  <c r="U3556" i="6"/>
  <c r="W3419" i="6"/>
  <c r="W3422" i="6"/>
  <c r="W3421" i="6"/>
  <c r="W3420" i="6"/>
  <c r="V3167" i="6"/>
  <c r="V3168" i="6"/>
  <c r="V3169" i="6"/>
  <c r="V3170" i="6"/>
  <c r="X2874" i="6"/>
  <c r="X2872" i="6"/>
  <c r="X2871" i="6"/>
  <c r="X2873" i="6"/>
  <c r="V2702" i="6"/>
  <c r="V2699" i="6"/>
  <c r="V2700" i="6"/>
  <c r="V2701" i="6"/>
  <c r="T2263" i="6"/>
  <c r="Y2263" i="6" s="1"/>
  <c r="T2265" i="6"/>
  <c r="Y2265" i="6" s="1"/>
  <c r="T2266" i="6"/>
  <c r="Y2266" i="6" s="1"/>
  <c r="T2264" i="6"/>
  <c r="Y2264" i="6" s="1"/>
  <c r="V2235" i="6"/>
  <c r="V2236" i="6"/>
  <c r="V2237" i="6"/>
  <c r="V2238" i="6"/>
  <c r="U1591" i="6"/>
  <c r="U1594" i="6"/>
  <c r="U1593" i="6"/>
  <c r="U1592" i="6"/>
  <c r="T1754" i="6"/>
  <c r="Y1754" i="6" s="1"/>
  <c r="T1751" i="6"/>
  <c r="Y1751" i="6" s="1"/>
  <c r="T1752" i="6"/>
  <c r="Y1752" i="6" s="1"/>
  <c r="T1753" i="6"/>
  <c r="Y1753" i="6" s="1"/>
  <c r="V1309" i="6"/>
  <c r="V1310" i="6"/>
  <c r="V1307" i="6"/>
  <c r="V1308" i="6"/>
  <c r="V1006" i="6"/>
  <c r="V1005" i="6"/>
  <c r="V1004" i="6"/>
  <c r="V1003" i="6"/>
  <c r="T1103" i="6"/>
  <c r="Y1103" i="6" s="1"/>
  <c r="T1105" i="6"/>
  <c r="Y1105" i="6" s="1"/>
  <c r="T1106" i="6"/>
  <c r="Y1106" i="6" s="1"/>
  <c r="T1104" i="6"/>
  <c r="Y1104" i="6" s="1"/>
  <c r="X1339" i="6"/>
  <c r="X1342" i="6"/>
  <c r="X1341" i="6"/>
  <c r="X1340" i="6"/>
  <c r="X747" i="6"/>
  <c r="X748" i="6"/>
  <c r="X750" i="6"/>
  <c r="X749" i="6"/>
  <c r="W545" i="6"/>
  <c r="W544" i="6"/>
  <c r="W546" i="6"/>
  <c r="W543" i="6"/>
  <c r="V234" i="6"/>
  <c r="V233" i="6"/>
  <c r="V232" i="6"/>
  <c r="V231" i="6"/>
  <c r="W266" i="6"/>
  <c r="W263" i="6"/>
  <c r="W265" i="6"/>
  <c r="W264" i="6"/>
  <c r="W339" i="6"/>
  <c r="W341" i="6"/>
  <c r="W340" i="6"/>
  <c r="W342" i="6"/>
  <c r="X3707" i="6"/>
  <c r="X3710" i="6"/>
  <c r="X3708" i="6"/>
  <c r="X3709" i="6"/>
  <c r="X3444" i="6"/>
  <c r="X3445" i="6"/>
  <c r="X3443" i="6"/>
  <c r="X3446" i="6"/>
  <c r="W3463" i="6"/>
  <c r="W3465" i="6"/>
  <c r="W3464" i="6"/>
  <c r="W3466" i="6"/>
  <c r="V3300" i="6"/>
  <c r="V3301" i="6"/>
  <c r="V3299" i="6"/>
  <c r="V3302" i="6"/>
  <c r="U3065" i="6"/>
  <c r="U3063" i="6"/>
  <c r="U3066" i="6"/>
  <c r="U3064" i="6"/>
  <c r="T2409" i="6"/>
  <c r="Y2409" i="6" s="1"/>
  <c r="T2410" i="6"/>
  <c r="Y2410" i="6" s="1"/>
  <c r="T2408" i="6"/>
  <c r="Y2408" i="6" s="1"/>
  <c r="T2407" i="6"/>
  <c r="Y2407" i="6" s="1"/>
  <c r="U2609" i="6"/>
  <c r="U2608" i="6"/>
  <c r="U2610" i="6"/>
  <c r="U2607" i="6"/>
  <c r="U2188" i="6"/>
  <c r="U2189" i="6"/>
  <c r="U2190" i="6"/>
  <c r="U2187" i="6"/>
  <c r="T2386" i="6"/>
  <c r="Y2386" i="6" s="1"/>
  <c r="T2385" i="6"/>
  <c r="Y2385" i="6" s="1"/>
  <c r="T2384" i="6"/>
  <c r="Y2384" i="6" s="1"/>
  <c r="T2383" i="6"/>
  <c r="Y2383" i="6" s="1"/>
  <c r="U1932" i="6"/>
  <c r="U1931" i="6"/>
  <c r="U1934" i="6"/>
  <c r="U1933" i="6"/>
  <c r="T2524" i="6"/>
  <c r="Y2524" i="6" s="1"/>
  <c r="T2525" i="6"/>
  <c r="Y2525" i="6" s="1"/>
  <c r="T2526" i="6"/>
  <c r="Y2526" i="6" s="1"/>
  <c r="T2523" i="6"/>
  <c r="Y2523" i="6" s="1"/>
  <c r="T1479" i="6"/>
  <c r="Y1479" i="6" s="1"/>
  <c r="T1482" i="6"/>
  <c r="Y1482" i="6" s="1"/>
  <c r="T1481" i="6"/>
  <c r="Y1481" i="6" s="1"/>
  <c r="T1480" i="6"/>
  <c r="Y1480" i="6" s="1"/>
  <c r="X1167" i="6"/>
  <c r="X1170" i="6"/>
  <c r="X1168" i="6"/>
  <c r="X1169" i="6"/>
  <c r="X943" i="6"/>
  <c r="X945" i="6"/>
  <c r="X944" i="6"/>
  <c r="X946" i="6"/>
  <c r="X819" i="6"/>
  <c r="X822" i="6"/>
  <c r="X821" i="6"/>
  <c r="X820" i="6"/>
  <c r="U989" i="6"/>
  <c r="U990" i="6"/>
  <c r="U988" i="6"/>
  <c r="U987" i="6"/>
  <c r="V275" i="6"/>
  <c r="V277" i="6"/>
  <c r="V276" i="6"/>
  <c r="V278" i="6"/>
  <c r="X219" i="6"/>
  <c r="X221" i="6"/>
  <c r="X222" i="6"/>
  <c r="X220" i="6"/>
  <c r="W3793" i="6"/>
  <c r="W3794" i="6"/>
  <c r="W3791" i="6"/>
  <c r="W3792" i="6"/>
  <c r="X3610" i="6"/>
  <c r="X3609" i="6"/>
  <c r="X3607" i="6"/>
  <c r="X3608" i="6"/>
  <c r="T3307" i="6"/>
  <c r="Y3307" i="6" s="1"/>
  <c r="T3309" i="6"/>
  <c r="Y3309" i="6" s="1"/>
  <c r="T3308" i="6"/>
  <c r="Y3308" i="6" s="1"/>
  <c r="T3310" i="6"/>
  <c r="Y3310" i="6" s="1"/>
  <c r="W3109" i="6"/>
  <c r="W3110" i="6"/>
  <c r="W3107" i="6"/>
  <c r="W3108" i="6"/>
  <c r="T2692" i="6"/>
  <c r="Y2692" i="6" s="1"/>
  <c r="T2691" i="6"/>
  <c r="Y2691" i="6" s="1"/>
  <c r="T2694" i="6"/>
  <c r="Y2694" i="6" s="1"/>
  <c r="T2693" i="6"/>
  <c r="Y2693" i="6" s="1"/>
  <c r="U2577" i="6"/>
  <c r="U2578" i="6"/>
  <c r="U2576" i="6"/>
  <c r="U2575" i="6"/>
  <c r="V2180" i="6"/>
  <c r="V2181" i="6"/>
  <c r="V2179" i="6"/>
  <c r="V2182" i="6"/>
  <c r="T2314" i="6"/>
  <c r="Y2314" i="6" s="1"/>
  <c r="T2313" i="6"/>
  <c r="Y2313" i="6" s="1"/>
  <c r="T2311" i="6"/>
  <c r="Y2311" i="6" s="1"/>
  <c r="T2312" i="6"/>
  <c r="Y2312" i="6" s="1"/>
  <c r="V2097" i="6"/>
  <c r="V2096" i="6"/>
  <c r="V2095" i="6"/>
  <c r="V2098" i="6"/>
  <c r="W1593" i="6"/>
  <c r="W1592" i="6"/>
  <c r="W1591" i="6"/>
  <c r="W1594" i="6"/>
  <c r="U1196" i="6"/>
  <c r="U1195" i="6"/>
  <c r="U1197" i="6"/>
  <c r="U1198" i="6"/>
  <c r="V1159" i="6"/>
  <c r="V1161" i="6"/>
  <c r="V1160" i="6"/>
  <c r="V1162" i="6"/>
  <c r="T1055" i="6"/>
  <c r="Y1055" i="6" s="1"/>
  <c r="T1056" i="6"/>
  <c r="Y1056" i="6" s="1"/>
  <c r="T1057" i="6"/>
  <c r="Y1057" i="6" s="1"/>
  <c r="T1058" i="6"/>
  <c r="Y1058" i="6" s="1"/>
  <c r="V704" i="6"/>
  <c r="V703" i="6"/>
  <c r="V705" i="6"/>
  <c r="V706" i="6"/>
  <c r="X619" i="6"/>
  <c r="X622" i="6"/>
  <c r="X620" i="6"/>
  <c r="X621" i="6"/>
  <c r="X287" i="6"/>
  <c r="X289" i="6"/>
  <c r="X288" i="6"/>
  <c r="X290" i="6"/>
  <c r="W3856" i="6"/>
  <c r="W3858" i="6"/>
  <c r="W3857" i="6"/>
  <c r="W3855" i="6"/>
  <c r="U3640" i="6"/>
  <c r="U3642" i="6"/>
  <c r="U3639" i="6"/>
  <c r="U3641" i="6"/>
  <c r="U3316" i="6"/>
  <c r="U3317" i="6"/>
  <c r="U3318" i="6"/>
  <c r="U3315" i="6"/>
  <c r="X3280" i="6"/>
  <c r="X3281" i="6"/>
  <c r="X3279" i="6"/>
  <c r="X3282" i="6"/>
  <c r="U2770" i="6"/>
  <c r="U2768" i="6"/>
  <c r="U2769" i="6"/>
  <c r="U2767" i="6"/>
  <c r="X2478" i="6"/>
  <c r="X2476" i="6"/>
  <c r="X2477" i="6"/>
  <c r="X2475" i="6"/>
  <c r="X2717" i="6"/>
  <c r="X2716" i="6"/>
  <c r="X2715" i="6"/>
  <c r="X2718" i="6"/>
  <c r="W2762" i="6"/>
  <c r="W2761" i="6"/>
  <c r="W2759" i="6"/>
  <c r="W2760" i="6"/>
  <c r="U1919" i="6"/>
  <c r="U1921" i="6"/>
  <c r="U1922" i="6"/>
  <c r="U1920" i="6"/>
  <c r="T2372" i="6"/>
  <c r="Y2372" i="6" s="1"/>
  <c r="T2374" i="6"/>
  <c r="Y2374" i="6" s="1"/>
  <c r="T2373" i="6"/>
  <c r="Y2373" i="6" s="1"/>
  <c r="T2371" i="6"/>
  <c r="Y2371" i="6" s="1"/>
  <c r="T1823" i="6"/>
  <c r="Y1823" i="6" s="1"/>
  <c r="T1824" i="6"/>
  <c r="Y1824" i="6" s="1"/>
  <c r="T1825" i="6"/>
  <c r="Y1825" i="6" s="1"/>
  <c r="T1826" i="6"/>
  <c r="Y1826" i="6" s="1"/>
  <c r="V1778" i="6"/>
  <c r="V1775" i="6"/>
  <c r="V1776" i="6"/>
  <c r="V1777" i="6"/>
  <c r="T1227" i="6"/>
  <c r="Y1227" i="6" s="1"/>
  <c r="T1229" i="6"/>
  <c r="Y1229" i="6" s="1"/>
  <c r="T1230" i="6"/>
  <c r="Y1230" i="6" s="1"/>
  <c r="T1228" i="6"/>
  <c r="Y1228" i="6" s="1"/>
  <c r="T998" i="6"/>
  <c r="Y998" i="6" s="1"/>
  <c r="T996" i="6"/>
  <c r="Y996" i="6" s="1"/>
  <c r="T997" i="6"/>
  <c r="Y997" i="6" s="1"/>
  <c r="T995" i="6"/>
  <c r="Y995" i="6" s="1"/>
  <c r="W756" i="6"/>
  <c r="W757" i="6"/>
  <c r="W758" i="6"/>
  <c r="W755" i="6"/>
  <c r="V263" i="6"/>
  <c r="V264" i="6"/>
  <c r="V266" i="6"/>
  <c r="V265" i="6"/>
  <c r="W3848" i="6"/>
  <c r="W3847" i="6"/>
  <c r="W3850" i="6"/>
  <c r="W3849" i="6"/>
  <c r="X3712" i="6"/>
  <c r="X3713" i="6"/>
  <c r="X3714" i="6"/>
  <c r="X3711" i="6"/>
  <c r="W3498" i="6"/>
  <c r="W3495" i="6"/>
  <c r="W3497" i="6"/>
  <c r="W3496" i="6"/>
  <c r="U3382" i="6"/>
  <c r="U3381" i="6"/>
  <c r="U3379" i="6"/>
  <c r="U3380" i="6"/>
  <c r="U3219" i="6"/>
  <c r="U3222" i="6"/>
  <c r="U3220" i="6"/>
  <c r="U3221" i="6"/>
  <c r="W2906" i="6"/>
  <c r="W2905" i="6"/>
  <c r="W2904" i="6"/>
  <c r="W2903" i="6"/>
  <c r="V2801" i="6"/>
  <c r="V2800" i="6"/>
  <c r="V2802" i="6"/>
  <c r="V2799" i="6"/>
  <c r="W2681" i="6"/>
  <c r="W2682" i="6"/>
  <c r="W2680" i="6"/>
  <c r="W2679" i="6"/>
  <c r="V2353" i="6"/>
  <c r="V2351" i="6"/>
  <c r="V2352" i="6"/>
  <c r="V2354" i="6"/>
  <c r="T1990" i="6"/>
  <c r="Y1990" i="6" s="1"/>
  <c r="T1987" i="6"/>
  <c r="Y1987" i="6" s="1"/>
  <c r="T1988" i="6"/>
  <c r="Y1988" i="6" s="1"/>
  <c r="T1989" i="6"/>
  <c r="Y1989" i="6" s="1"/>
  <c r="X1959" i="6"/>
  <c r="X1961" i="6"/>
  <c r="X1962" i="6"/>
  <c r="X1960" i="6"/>
  <c r="T1550" i="6"/>
  <c r="Y1550" i="6" s="1"/>
  <c r="T1548" i="6"/>
  <c r="Y1548" i="6" s="1"/>
  <c r="T1547" i="6"/>
  <c r="Y1547" i="6" s="1"/>
  <c r="T1549" i="6"/>
  <c r="Y1549" i="6" s="1"/>
  <c r="X1684" i="6"/>
  <c r="X1685" i="6"/>
  <c r="X1683" i="6"/>
  <c r="X1686" i="6"/>
  <c r="V1187" i="6"/>
  <c r="V1190" i="6"/>
  <c r="V1189" i="6"/>
  <c r="V1188" i="6"/>
  <c r="T1139" i="6"/>
  <c r="Y1139" i="6" s="1"/>
  <c r="T1142" i="6"/>
  <c r="Y1142" i="6" s="1"/>
  <c r="T1141" i="6"/>
  <c r="Y1141" i="6" s="1"/>
  <c r="T1140" i="6"/>
  <c r="Y1140" i="6" s="1"/>
  <c r="W981" i="6"/>
  <c r="W982" i="6"/>
  <c r="W979" i="6"/>
  <c r="W980" i="6"/>
  <c r="T859" i="6"/>
  <c r="Y859" i="6" s="1"/>
  <c r="T860" i="6"/>
  <c r="Y860" i="6" s="1"/>
  <c r="T861" i="6"/>
  <c r="Y861" i="6" s="1"/>
  <c r="T862" i="6"/>
  <c r="Y862" i="6" s="1"/>
  <c r="X527" i="6"/>
  <c r="X529" i="6"/>
  <c r="X530" i="6"/>
  <c r="X528" i="6"/>
  <c r="X305" i="6"/>
  <c r="X304" i="6"/>
  <c r="X306" i="6"/>
  <c r="X303" i="6"/>
  <c r="V254" i="6"/>
  <c r="V251" i="6"/>
  <c r="V253" i="6"/>
  <c r="V252" i="6"/>
  <c r="T3773" i="6"/>
  <c r="Y3773" i="6" s="1"/>
  <c r="T3772" i="6"/>
  <c r="Y3772" i="6" s="1"/>
  <c r="T3771" i="6"/>
  <c r="Y3771" i="6" s="1"/>
  <c r="T3774" i="6"/>
  <c r="Y3774" i="6" s="1"/>
  <c r="U3505" i="6"/>
  <c r="U3506" i="6"/>
  <c r="U3504" i="6"/>
  <c r="U3503" i="6"/>
  <c r="W3328" i="6"/>
  <c r="W3330" i="6"/>
  <c r="W3327" i="6"/>
  <c r="W3329" i="6"/>
  <c r="T3277" i="6"/>
  <c r="Y3277" i="6" s="1"/>
  <c r="T3276" i="6"/>
  <c r="Y3276" i="6" s="1"/>
  <c r="T3278" i="6"/>
  <c r="Y3278" i="6" s="1"/>
  <c r="T3275" i="6"/>
  <c r="Y3275" i="6" s="1"/>
  <c r="X3184" i="6"/>
  <c r="X3183" i="6"/>
  <c r="X3185" i="6"/>
  <c r="X3186" i="6"/>
  <c r="W3150" i="6"/>
  <c r="W3149" i="6"/>
  <c r="W3147" i="6"/>
  <c r="W3148" i="6"/>
  <c r="X3118" i="6"/>
  <c r="X3117" i="6"/>
  <c r="X3116" i="6"/>
  <c r="X3115" i="6"/>
  <c r="U2956" i="6"/>
  <c r="U2955" i="6"/>
  <c r="U2958" i="6"/>
  <c r="U2957" i="6"/>
  <c r="U2631" i="6"/>
  <c r="U2633" i="6"/>
  <c r="U2634" i="6"/>
  <c r="U2632" i="6"/>
  <c r="W2522" i="6"/>
  <c r="W2519" i="6"/>
  <c r="W2520" i="6"/>
  <c r="W2521" i="6"/>
  <c r="T2609" i="6"/>
  <c r="Y2609" i="6" s="1"/>
  <c r="T2607" i="6"/>
  <c r="Y2607" i="6" s="1"/>
  <c r="T2610" i="6"/>
  <c r="Y2610" i="6" s="1"/>
  <c r="T2608" i="6"/>
  <c r="Y2608" i="6" s="1"/>
  <c r="U2545" i="6"/>
  <c r="U2543" i="6"/>
  <c r="U2546" i="6"/>
  <c r="U2544" i="6"/>
  <c r="U2269" i="6"/>
  <c r="U2267" i="6"/>
  <c r="U2270" i="6"/>
  <c r="U2268" i="6"/>
  <c r="V2377" i="6"/>
  <c r="V2375" i="6"/>
  <c r="V2378" i="6"/>
  <c r="V2376" i="6"/>
  <c r="W2309" i="6"/>
  <c r="W2310" i="6"/>
  <c r="W2308" i="6"/>
  <c r="W2307" i="6"/>
  <c r="U2334" i="6"/>
  <c r="U2333" i="6"/>
  <c r="U2331" i="6"/>
  <c r="U2332" i="6"/>
  <c r="U2067" i="6"/>
  <c r="U2070" i="6"/>
  <c r="U2068" i="6"/>
  <c r="U2069" i="6"/>
  <c r="V2104" i="6"/>
  <c r="V2103" i="6"/>
  <c r="V2106" i="6"/>
  <c r="V2105" i="6"/>
  <c r="V2052" i="6"/>
  <c r="V2051" i="6"/>
  <c r="V2054" i="6"/>
  <c r="V2053" i="6"/>
  <c r="X1499" i="6"/>
  <c r="X1502" i="6"/>
  <c r="X1501" i="6"/>
  <c r="X1500" i="6"/>
  <c r="W1487" i="6"/>
  <c r="W1490" i="6"/>
  <c r="W1489" i="6"/>
  <c r="W1488" i="6"/>
  <c r="V1679" i="6"/>
  <c r="V1680" i="6"/>
  <c r="V1681" i="6"/>
  <c r="V1682" i="6"/>
  <c r="T1517" i="6"/>
  <c r="Y1517" i="6" s="1"/>
  <c r="T1516" i="6"/>
  <c r="Y1516" i="6" s="1"/>
  <c r="T1515" i="6"/>
  <c r="Y1515" i="6" s="1"/>
  <c r="T1518" i="6"/>
  <c r="Y1518" i="6" s="1"/>
  <c r="X1387" i="6"/>
  <c r="X1388" i="6"/>
  <c r="X1389" i="6"/>
  <c r="X1390" i="6"/>
  <c r="X1244" i="6"/>
  <c r="X1243" i="6"/>
  <c r="X1245" i="6"/>
  <c r="X1246" i="6"/>
  <c r="W1305" i="6"/>
  <c r="W1304" i="6"/>
  <c r="W1303" i="6"/>
  <c r="W1306" i="6"/>
  <c r="W1207" i="6"/>
  <c r="W1208" i="6"/>
  <c r="W1209" i="6"/>
  <c r="W1210" i="6"/>
  <c r="W804" i="6"/>
  <c r="W803" i="6"/>
  <c r="W806" i="6"/>
  <c r="W805" i="6"/>
  <c r="T810" i="6"/>
  <c r="Y810" i="6" s="1"/>
  <c r="T808" i="6"/>
  <c r="Y808" i="6" s="1"/>
  <c r="T807" i="6"/>
  <c r="Y807" i="6" s="1"/>
  <c r="T809" i="6"/>
  <c r="Y809" i="6" s="1"/>
  <c r="X1092" i="6"/>
  <c r="X1093" i="6"/>
  <c r="X1094" i="6"/>
  <c r="X1091" i="6"/>
  <c r="X634" i="6"/>
  <c r="X632" i="6"/>
  <c r="X633" i="6"/>
  <c r="X631" i="6"/>
  <c r="W425" i="6"/>
  <c r="W423" i="6"/>
  <c r="W424" i="6"/>
  <c r="W426" i="6"/>
  <c r="W451" i="6"/>
  <c r="W454" i="6"/>
  <c r="W452" i="6"/>
  <c r="W453" i="6"/>
  <c r="V668" i="6"/>
  <c r="V669" i="6"/>
  <c r="V670" i="6"/>
  <c r="V667" i="6"/>
  <c r="U251" i="6"/>
  <c r="U253" i="6"/>
  <c r="U254" i="6"/>
  <c r="U252" i="6"/>
  <c r="U38" i="6"/>
  <c r="U37" i="6"/>
  <c r="U35" i="6"/>
  <c r="U36" i="6"/>
  <c r="T123" i="6"/>
  <c r="Y123" i="6" s="1"/>
  <c r="T125" i="6"/>
  <c r="Y125" i="6" s="1"/>
  <c r="T126" i="6"/>
  <c r="Y126" i="6" s="1"/>
  <c r="T124" i="6"/>
  <c r="Y124" i="6" s="1"/>
  <c r="V125" i="6"/>
  <c r="V123" i="6"/>
  <c r="V126" i="6"/>
  <c r="V124" i="6"/>
  <c r="W3860" i="6"/>
  <c r="W3859" i="6"/>
  <c r="W3861" i="6"/>
  <c r="W3862" i="6"/>
  <c r="T3707" i="6"/>
  <c r="Y3707" i="6" s="1"/>
  <c r="T3708" i="6"/>
  <c r="Y3708" i="6" s="1"/>
  <c r="T3709" i="6"/>
  <c r="Y3709" i="6" s="1"/>
  <c r="T3710" i="6"/>
  <c r="Y3710" i="6" s="1"/>
  <c r="W3642" i="6"/>
  <c r="W3641" i="6"/>
  <c r="W3639" i="6"/>
  <c r="W3640" i="6"/>
  <c r="T3622" i="6"/>
  <c r="Y3622" i="6" s="1"/>
  <c r="T3619" i="6"/>
  <c r="Y3619" i="6" s="1"/>
  <c r="T3620" i="6"/>
  <c r="Y3620" i="6" s="1"/>
  <c r="T3621" i="6"/>
  <c r="Y3621" i="6" s="1"/>
  <c r="T3511" i="6"/>
  <c r="Y3511" i="6" s="1"/>
  <c r="T3512" i="6"/>
  <c r="Y3512" i="6" s="1"/>
  <c r="T3513" i="6"/>
  <c r="Y3513" i="6" s="1"/>
  <c r="T3514" i="6"/>
  <c r="Y3514" i="6" s="1"/>
  <c r="W3576" i="6"/>
  <c r="W3577" i="6"/>
  <c r="W3578" i="6"/>
  <c r="W3575" i="6"/>
  <c r="X3370" i="6"/>
  <c r="X3368" i="6"/>
  <c r="X3367" i="6"/>
  <c r="X3369" i="6"/>
  <c r="X3396" i="6"/>
  <c r="X3398" i="6"/>
  <c r="X3397" i="6"/>
  <c r="X3395" i="6"/>
  <c r="X3393" i="6"/>
  <c r="X3391" i="6"/>
  <c r="X3394" i="6"/>
  <c r="X3392" i="6"/>
  <c r="V3244" i="6"/>
  <c r="V3243" i="6"/>
  <c r="V3245" i="6"/>
  <c r="V3246" i="6"/>
  <c r="V3000" i="6"/>
  <c r="V2999" i="6"/>
  <c r="V3002" i="6"/>
  <c r="V3001" i="6"/>
  <c r="X2982" i="6"/>
  <c r="X2980" i="6"/>
  <c r="X2981" i="6"/>
  <c r="X2979" i="6"/>
  <c r="X2791" i="6"/>
  <c r="X2792" i="6"/>
  <c r="X2793" i="6"/>
  <c r="X2794" i="6"/>
  <c r="U2729" i="6"/>
  <c r="U2728" i="6"/>
  <c r="U2727" i="6"/>
  <c r="U2730" i="6"/>
  <c r="V2662" i="6"/>
  <c r="V2659" i="6"/>
  <c r="V2660" i="6"/>
  <c r="V2661" i="6"/>
  <c r="X2646" i="6"/>
  <c r="X2644" i="6"/>
  <c r="X2645" i="6"/>
  <c r="X2643" i="6"/>
  <c r="X2741" i="6"/>
  <c r="X2742" i="6"/>
  <c r="U3991" i="6" a="1"/>
  <c r="X3875" i="6" a="1"/>
  <c r="V3975" i="6" a="1"/>
  <c r="W3803" i="6" a="1"/>
  <c r="W3643" i="6" a="1"/>
  <c r="X3767" i="6" a="1"/>
  <c r="U3695" i="6" a="1"/>
  <c r="X3883" i="6" a="1"/>
  <c r="V3487" i="6" a="1"/>
  <c r="T3527" i="6" a="1"/>
  <c r="U3523" i="6" a="1"/>
  <c r="V3343" i="6" a="1"/>
  <c r="V3315" i="6" a="1"/>
  <c r="U3311" i="6" a="1"/>
  <c r="T3411" i="6" a="1"/>
  <c r="T3243" i="6" a="1"/>
  <c r="T3187" i="6" a="1"/>
  <c r="T3147" i="6" a="1"/>
  <c r="V3259" i="6" a="1"/>
  <c r="U3027" i="6" a="1"/>
  <c r="X3015" i="6" a="1"/>
  <c r="T3131" i="6" a="1"/>
  <c r="V3023" i="6" a="1"/>
  <c r="V2935" i="6" a="1"/>
  <c r="X2843" i="6" a="1"/>
  <c r="U2967" i="6" a="1"/>
  <c r="X2883" i="6" a="1"/>
  <c r="T2435" i="6" a="1"/>
  <c r="U2679" i="6" a="1"/>
  <c r="W2571" i="6" a="1"/>
  <c r="U2499" i="6" a="1"/>
  <c r="W2655" i="6" a="1"/>
  <c r="V2559" i="6" a="1"/>
  <c r="T2783" i="6" a="1"/>
  <c r="T2151" i="6" a="1"/>
  <c r="W2555" i="6" a="1"/>
  <c r="W2231" i="6" a="1"/>
  <c r="X2191" i="6" a="1"/>
  <c r="X2091" i="6" a="1"/>
  <c r="U2375" i="6" a="1"/>
  <c r="V2283" i="6" a="1"/>
  <c r="W2227" i="6" a="1"/>
  <c r="U2303" i="6" a="1"/>
  <c r="T2203" i="6" a="1"/>
  <c r="W1951" i="6" a="1"/>
  <c r="V1951" i="6" a="1"/>
  <c r="V1991" i="6" a="1"/>
  <c r="X2167" i="6" a="1"/>
  <c r="T1635" i="6" a="1"/>
  <c r="X2015" i="6" a="1"/>
  <c r="W1547" i="6" a="1"/>
  <c r="X1355" i="6" a="1"/>
  <c r="T1155" i="6" a="1"/>
  <c r="X1495" i="6" a="1"/>
  <c r="V1407" i="6" a="1"/>
  <c r="X1203" i="6" a="1"/>
  <c r="X1419" i="6" a="1"/>
  <c r="T1335" i="6" a="1"/>
  <c r="V1271" i="6" a="1"/>
  <c r="T1503" i="6" a="1"/>
  <c r="T1399" i="6" a="1"/>
  <c r="W1283" i="6" a="1"/>
  <c r="T1171" i="6" a="1"/>
  <c r="W691" i="6" a="1"/>
  <c r="U875" i="6" a="1"/>
  <c r="T887" i="6" a="1"/>
  <c r="T1079" i="6" a="1"/>
  <c r="X967" i="6" a="1"/>
  <c r="V887" i="6" a="1"/>
  <c r="U687" i="6" a="1"/>
  <c r="W583" i="6" a="1"/>
  <c r="V475" i="6" a="1"/>
  <c r="V523" i="6" a="1"/>
  <c r="X427" i="6" a="1"/>
  <c r="U747" i="6" a="1"/>
  <c r="V643" i="6" a="1"/>
  <c r="T531" i="6" a="1"/>
  <c r="W535" i="6" a="1"/>
  <c r="X443" i="6" a="1"/>
  <c r="W655" i="6" a="1"/>
  <c r="T555" i="6" a="1"/>
  <c r="V459" i="6" a="1"/>
  <c r="W27" i="6" a="1"/>
  <c r="U199" i="6" a="1"/>
  <c r="X11" i="6" a="1"/>
  <c r="X739" i="6" a="1"/>
  <c r="X103" i="6" a="1"/>
  <c r="V199" i="6" a="1"/>
  <c r="W379" i="6" a="1"/>
  <c r="T3827" i="6" a="1"/>
  <c r="U3823" i="6" a="1"/>
  <c r="T3903" i="6" a="1"/>
  <c r="V3819" i="6" a="1"/>
  <c r="U3719" i="6" a="1"/>
  <c r="U3615" i="6" a="1"/>
  <c r="X3939" i="6" a="1"/>
  <c r="X3603" i="6" a="1"/>
  <c r="X3627" i="6" a="1"/>
  <c r="W3563" i="6" a="1"/>
  <c r="X3463" i="6" a="1"/>
  <c r="V3723" i="6" a="1"/>
  <c r="V3607" i="6" a="1"/>
  <c r="V3759" i="6" a="1"/>
  <c r="T3319" i="6" a="1"/>
  <c r="W3335" i="6" a="1"/>
  <c r="T3351" i="6" a="1"/>
  <c r="V3227" i="6" a="1"/>
  <c r="V3319" i="6" a="1"/>
  <c r="U3159" i="6" a="1"/>
  <c r="X3291" i="6" a="1"/>
  <c r="U3331" i="6" a="1"/>
  <c r="W2787" i="6" a="1"/>
  <c r="X2763" i="6" a="1"/>
  <c r="X2811" i="6" a="1"/>
  <c r="W2907" i="6" a="1"/>
  <c r="U3147" i="6" a="1"/>
  <c r="V2927" i="6" a="1"/>
  <c r="W2779" i="6" a="1"/>
  <c r="W2543" i="6" a="1"/>
  <c r="U2739" i="6" a="1"/>
  <c r="W2651" i="6" a="1"/>
  <c r="U2619" i="6" a="1"/>
  <c r="X2531" i="6" a="1"/>
  <c r="T2955" i="6" a="1"/>
  <c r="V2527" i="6" a="1"/>
  <c r="V2655" i="6" a="1"/>
  <c r="T2479" i="6" a="1"/>
  <c r="W2315" i="6" a="1"/>
  <c r="X2831" i="6" a="1"/>
  <c r="V2251" i="6" a="1"/>
  <c r="T2183" i="6" a="1"/>
  <c r="T2323" i="6" a="1"/>
  <c r="U2743" i="6" a="1"/>
  <c r="T2259" i="6" a="1"/>
  <c r="X1955" i="6" a="1"/>
  <c r="V2475" i="6" a="1"/>
  <c r="T1995" i="6" a="1"/>
  <c r="W2131" i="6" a="1"/>
  <c r="W2035" i="6" a="1"/>
  <c r="X2027" i="6" a="1"/>
  <c r="U1991" i="6" a="1"/>
  <c r="V1831" i="6" a="1"/>
  <c r="V1599" i="6" a="1"/>
  <c r="W1567" i="6" a="1"/>
  <c r="T2139" i="6" a="1"/>
  <c r="V1647" i="6" a="1"/>
  <c r="T1491" i="6" a="1"/>
  <c r="W1183" i="6" a="1"/>
  <c r="X1231" i="6" a="1"/>
  <c r="U1135" i="6" a="1"/>
  <c r="U1351" i="6" a="1"/>
  <c r="T1151" i="6" a="1"/>
  <c r="U1475" i="6" a="1"/>
  <c r="U1231" i="6" a="1"/>
  <c r="X1235" i="6" a="1"/>
  <c r="V1423" i="6" a="1"/>
  <c r="U815" i="6" a="1"/>
  <c r="V1007" i="6" a="1"/>
  <c r="T1351" i="6" a="1"/>
  <c r="U1119" i="6" a="1"/>
  <c r="X731" i="6" a="1"/>
  <c r="W767" i="6" a="1"/>
  <c r="U671" i="6" a="1"/>
  <c r="W567" i="6" a="1"/>
  <c r="V467" i="6" a="1"/>
  <c r="V687" i="6" a="1"/>
  <c r="X583" i="6" a="1"/>
  <c r="V683" i="6" a="1"/>
  <c r="X579" i="6" a="1"/>
  <c r="V491" i="6" a="1"/>
  <c r="T695" i="6" a="1"/>
  <c r="X847" i="6" a="1"/>
  <c r="X687" i="6" a="1"/>
  <c r="U587" i="6" a="1"/>
  <c r="X767" i="6" a="1"/>
  <c r="W147" i="6" a="1"/>
  <c r="V159" i="6" a="1"/>
  <c r="X387" i="6" a="1"/>
  <c r="X191" i="6" a="1"/>
  <c r="T215" i="6" a="1"/>
  <c r="W3851" i="6" a="1"/>
  <c r="T3887" i="6" a="1"/>
  <c r="W3979" i="6" a="1"/>
  <c r="U3871" i="6" a="1"/>
  <c r="V3803" i="6" a="1"/>
  <c r="W3771" i="6" a="1"/>
  <c r="W3719" i="6" a="1"/>
  <c r="T3603" i="6" a="1"/>
  <c r="U3551" i="6" a="1"/>
  <c r="T3435" i="6" a="1"/>
  <c r="U3507" i="6" a="1"/>
  <c r="W3523" i="6" a="1"/>
  <c r="V3407" i="6" a="1"/>
  <c r="T3339" i="6" a="1"/>
  <c r="V3399" i="6" a="1"/>
  <c r="V3543" i="6" a="1"/>
  <c r="V3423" i="6" a="1"/>
  <c r="X3239" i="6" a="1"/>
  <c r="X3283" i="6" a="1"/>
  <c r="T3023" i="6" a="1"/>
  <c r="V3095" i="6" a="1"/>
  <c r="V3107" i="6" a="1"/>
  <c r="T2807" i="6" a="1"/>
  <c r="X2907" i="6" a="1"/>
  <c r="T2927" i="6" a="1"/>
  <c r="T2963" i="6" a="1"/>
  <c r="W2967" i="6" a="1"/>
  <c r="U2639" i="6" a="1"/>
  <c r="W2703" i="6" a="1"/>
  <c r="U2595" i="6" a="1"/>
  <c r="T2759" i="6" a="1"/>
  <c r="W2667" i="6" a="1"/>
  <c r="X2683" i="6" a="1"/>
  <c r="U2527" i="6" a="1"/>
  <c r="U2579" i="6" a="1"/>
  <c r="T2243" i="6" a="1"/>
  <c r="V2131" i="6" a="1"/>
  <c r="U2495" i="6" a="1"/>
  <c r="U2227" i="6" a="1"/>
  <c r="T2511" i="6" a="1"/>
  <c r="V2367" i="6" a="1"/>
  <c r="U2007" i="6" a="1"/>
  <c r="T1879" i="6" a="1"/>
  <c r="V1935" i="6" a="1"/>
  <c r="X1975" i="6" a="1"/>
  <c r="X2135" i="6" a="1"/>
  <c r="T1743" i="6" a="1"/>
  <c r="T1523" i="6" a="1"/>
  <c r="X1639" i="6" a="1"/>
  <c r="X1223" i="6" a="1"/>
  <c r="T1143" i="6" a="1"/>
  <c r="W1479" i="6" a="1"/>
  <c r="T1283" i="6" a="1"/>
  <c r="X991" i="6" a="1"/>
  <c r="W863" i="6" a="1"/>
  <c r="W1083" i="6" a="1"/>
  <c r="X975" i="6" a="1"/>
  <c r="V947" i="6" a="1"/>
  <c r="X863" i="6" a="1"/>
  <c r="U963" i="6" a="1"/>
  <c r="V1227" i="6" a="1"/>
  <c r="W791" i="6" a="1"/>
  <c r="W515" i="6" a="1"/>
  <c r="T423" i="6" a="1"/>
  <c r="T627" i="6" a="1"/>
  <c r="U739" i="6" a="1"/>
  <c r="U639" i="6" a="1"/>
  <c r="U543" i="6" a="1"/>
  <c r="X719" i="6" a="1"/>
  <c r="V451" i="6" a="1"/>
  <c r="X127" i="6" a="1"/>
  <c r="U27" i="6" a="1"/>
  <c r="V395" i="6" a="1"/>
  <c r="T787" i="6" a="1"/>
  <c r="W199" i="6" a="1"/>
  <c r="X95" i="6" a="1"/>
  <c r="V535" i="6" a="1"/>
  <c r="U663" i="6" a="1"/>
  <c r="T367" i="6" a="1"/>
  <c r="T3919" i="6" a="1"/>
  <c r="T3923" i="6" a="1"/>
  <c r="T3855" i="6" a="1"/>
  <c r="U3883" i="6" a="1"/>
  <c r="U3807" i="6" a="1"/>
  <c r="X3775" i="6" a="1"/>
  <c r="X3655" i="6" a="1"/>
  <c r="W3875" i="6" a="1"/>
  <c r="T3763" i="6" a="1"/>
  <c r="T3587" i="6" a="1"/>
  <c r="U3947" i="6" a="1"/>
  <c r="W3559" i="6" a="1"/>
  <c r="V3459" i="6" a="1"/>
  <c r="T3335" i="6" a="1"/>
  <c r="X3303" i="6" a="1"/>
  <c r="U3279" i="6" a="1"/>
  <c r="V3327" i="6" a="1"/>
  <c r="X3215" i="6" a="1"/>
  <c r="T3287" i="6" a="1"/>
  <c r="V3055" i="6" a="1"/>
  <c r="T3223" i="6" a="1"/>
  <c r="U2851" i="6" a="1"/>
  <c r="U2871" i="6" a="1"/>
  <c r="W3159" i="6" a="1"/>
  <c r="U2795" i="6" a="1"/>
  <c r="U2903" i="6" a="1"/>
  <c r="U2399" i="6" a="1"/>
  <c r="V2723" i="6" a="1"/>
  <c r="X2695" i="6" a="1"/>
  <c r="X2435" i="6" a="1"/>
  <c r="X2699" i="6" a="1"/>
  <c r="V2591" i="6" a="1"/>
  <c r="W2719" i="6" a="1"/>
  <c r="T2467" i="6" a="1"/>
  <c r="W2299" i="6" a="1"/>
  <c r="U2179" i="6" a="1"/>
  <c r="W2731" i="6" a="1"/>
  <c r="X2431" i="6" a="1"/>
  <c r="V2163" i="6" a="1"/>
  <c r="V2379" i="6" a="1"/>
  <c r="U2255" i="6" a="1"/>
  <c r="T2127" i="6" a="1"/>
  <c r="U2335" i="6" a="1"/>
  <c r="T2247" i="6" a="1"/>
  <c r="X2399" i="6" a="1"/>
  <c r="T2075" i="6" a="1"/>
  <c r="U1859" i="6" a="1"/>
  <c r="U2123" i="6" a="1"/>
  <c r="X2023" i="6" a="1"/>
  <c r="X1823" i="6" a="1"/>
  <c r="W1795" i="6" a="1"/>
  <c r="V1503" i="6" a="1"/>
  <c r="W1707" i="6" a="1"/>
  <c r="V1583" i="6" a="1"/>
  <c r="V1663" i="6" a="1"/>
  <c r="U1687" i="6" a="1"/>
  <c r="U1755" i="6" a="1"/>
  <c r="W1639" i="6" a="1"/>
  <c r="W1679" i="6" a="1"/>
  <c r="U2031" i="6" a="1"/>
  <c r="V1179" i="6" a="1"/>
  <c r="U1683" i="6" a="1"/>
  <c r="W1483" i="6" a="1"/>
  <c r="U1323" i="6" a="1"/>
  <c r="W1419" i="6" a="1"/>
  <c r="V1327" i="6" a="1"/>
  <c r="V3657" i="6"/>
  <c r="V3656" i="6"/>
  <c r="V3658" i="6"/>
  <c r="V3655" i="6"/>
  <c r="T3534" i="6"/>
  <c r="Y3534" i="6" s="1"/>
  <c r="T3532" i="6"/>
  <c r="Y3532" i="6" s="1"/>
  <c r="T3531" i="6"/>
  <c r="Y3531" i="6" s="1"/>
  <c r="T3533" i="6"/>
  <c r="Y3533" i="6" s="1"/>
  <c r="U3253" i="6"/>
  <c r="U3254" i="6"/>
  <c r="U3252" i="6"/>
  <c r="U3251" i="6"/>
  <c r="T3105" i="6"/>
  <c r="Y3105" i="6" s="1"/>
  <c r="T3103" i="6"/>
  <c r="Y3103" i="6" s="1"/>
  <c r="T3104" i="6"/>
  <c r="Y3104" i="6" s="1"/>
  <c r="T3106" i="6"/>
  <c r="Y3106" i="6" s="1"/>
  <c r="X2465" i="6"/>
  <c r="X2464" i="6"/>
  <c r="X2466" i="6"/>
  <c r="X2463" i="6"/>
  <c r="T2934" i="6"/>
  <c r="Y2934" i="6" s="1"/>
  <c r="T2931" i="6"/>
  <c r="Y2931" i="6" s="1"/>
  <c r="T2932" i="6"/>
  <c r="Y2932" i="6" s="1"/>
  <c r="T2933" i="6"/>
  <c r="Y2933" i="6" s="1"/>
  <c r="U2453" i="6"/>
  <c r="U2452" i="6"/>
  <c r="U2451" i="6"/>
  <c r="U2454" i="6"/>
  <c r="W2033" i="6"/>
  <c r="W2031" i="6"/>
  <c r="W2034" i="6"/>
  <c r="W2032" i="6"/>
  <c r="X2057" i="6"/>
  <c r="X2056" i="6"/>
  <c r="X2055" i="6"/>
  <c r="X2058" i="6"/>
  <c r="W1415" i="6"/>
  <c r="W1416" i="6"/>
  <c r="W1417" i="6"/>
  <c r="W1418" i="6"/>
  <c r="W1103" i="6"/>
  <c r="W1105" i="6"/>
  <c r="W1106" i="6"/>
  <c r="W1104" i="6"/>
  <c r="U1067" i="6"/>
  <c r="U1070" i="6"/>
  <c r="U1068" i="6"/>
  <c r="U1069" i="6"/>
  <c r="X889" i="6"/>
  <c r="X888" i="6"/>
  <c r="X890" i="6"/>
  <c r="X887" i="6"/>
  <c r="X496" i="6"/>
  <c r="X495" i="6"/>
  <c r="X497" i="6"/>
  <c r="X498" i="6"/>
  <c r="T752" i="6"/>
  <c r="Y752" i="6" s="1"/>
  <c r="T754" i="6"/>
  <c r="Y754" i="6" s="1"/>
  <c r="T751" i="6"/>
  <c r="Y751" i="6" s="1"/>
  <c r="T753" i="6"/>
  <c r="Y753" i="6" s="1"/>
  <c r="V102" i="6"/>
  <c r="V101" i="6"/>
  <c r="V99" i="6"/>
  <c r="V100" i="6"/>
  <c r="U167" i="6"/>
  <c r="U168" i="6"/>
  <c r="U169" i="6"/>
  <c r="U170" i="6"/>
  <c r="X3677" i="6"/>
  <c r="X3675" i="6"/>
  <c r="X3676" i="6"/>
  <c r="X3678" i="6"/>
  <c r="V3355" i="6"/>
  <c r="V3356" i="6"/>
  <c r="V3357" i="6"/>
  <c r="V3358" i="6"/>
  <c r="T3212" i="6"/>
  <c r="Y3212" i="6" s="1"/>
  <c r="T3211" i="6"/>
  <c r="Y3211" i="6" s="1"/>
  <c r="T3214" i="6"/>
  <c r="Y3214" i="6" s="1"/>
  <c r="T3213" i="6"/>
  <c r="Y3213" i="6" s="1"/>
  <c r="T2734" i="6"/>
  <c r="Y2734" i="6" s="1"/>
  <c r="T2731" i="6"/>
  <c r="Y2731" i="6" s="1"/>
  <c r="T2733" i="6"/>
  <c r="Y2733" i="6" s="1"/>
  <c r="T2732" i="6"/>
  <c r="Y2732" i="6" s="1"/>
  <c r="W2160" i="6"/>
  <c r="W2159" i="6"/>
  <c r="W2162" i="6"/>
  <c r="W2161" i="6"/>
  <c r="X2045" i="6"/>
  <c r="X2044" i="6"/>
  <c r="X2043" i="6"/>
  <c r="X2046" i="6"/>
  <c r="U1702" i="6"/>
  <c r="U1699" i="6"/>
  <c r="U1700" i="6"/>
  <c r="U1701" i="6"/>
  <c r="U1367" i="6"/>
  <c r="U1369" i="6"/>
  <c r="U1368" i="6"/>
  <c r="U1370" i="6"/>
  <c r="U851" i="6"/>
  <c r="U852" i="6"/>
  <c r="U854" i="6"/>
  <c r="U853" i="6"/>
  <c r="U1175" i="6"/>
  <c r="U1177" i="6"/>
  <c r="U1178" i="6"/>
  <c r="U1176" i="6"/>
  <c r="T599" i="6"/>
  <c r="Y599" i="6" s="1"/>
  <c r="T601" i="6"/>
  <c r="Y601" i="6" s="1"/>
  <c r="T600" i="6"/>
  <c r="Y600" i="6" s="1"/>
  <c r="T602" i="6"/>
  <c r="Y602" i="6" s="1"/>
  <c r="V336" i="6"/>
  <c r="V337" i="6"/>
  <c r="V335" i="6"/>
  <c r="V338" i="6"/>
  <c r="T391" i="6"/>
  <c r="Y391" i="6" s="1"/>
  <c r="T394" i="6"/>
  <c r="Y394" i="6" s="1"/>
  <c r="T393" i="6"/>
  <c r="Y393" i="6" s="1"/>
  <c r="T392" i="6"/>
  <c r="Y392" i="6" s="1"/>
  <c r="X88" i="6"/>
  <c r="X87" i="6"/>
  <c r="X89" i="6"/>
  <c r="X90" i="6"/>
  <c r="X3862" i="6"/>
  <c r="X3859" i="6"/>
  <c r="X3861" i="6"/>
  <c r="X3860" i="6"/>
  <c r="U3688" i="6"/>
  <c r="U3687" i="6"/>
  <c r="U3690" i="6"/>
  <c r="U3689" i="6"/>
  <c r="W3403" i="6"/>
  <c r="W3404" i="6"/>
  <c r="W3406" i="6"/>
  <c r="W3405" i="6"/>
  <c r="T2826" i="6"/>
  <c r="Y2826" i="6" s="1"/>
  <c r="T2825" i="6"/>
  <c r="Y2825" i="6" s="1"/>
  <c r="T2824" i="6"/>
  <c r="Y2824" i="6" s="1"/>
  <c r="T2823" i="6"/>
  <c r="Y2823" i="6" s="1"/>
  <c r="W2420" i="6"/>
  <c r="W2421" i="6"/>
  <c r="W2422" i="6"/>
  <c r="W2419" i="6"/>
  <c r="U2355" i="6"/>
  <c r="U2358" i="6"/>
  <c r="U2357" i="6"/>
  <c r="U2356" i="6"/>
  <c r="W2192" i="6"/>
  <c r="W2193" i="6"/>
  <c r="W2191" i="6"/>
  <c r="W2194" i="6"/>
  <c r="T1968" i="6"/>
  <c r="Y1968" i="6" s="1"/>
  <c r="T1969" i="6"/>
  <c r="Y1969" i="6" s="1"/>
  <c r="T1967" i="6"/>
  <c r="Y1967" i="6" s="1"/>
  <c r="T1970" i="6"/>
  <c r="Y1970" i="6" s="1"/>
  <c r="U1870" i="6"/>
  <c r="U1868" i="6"/>
  <c r="U1867" i="6"/>
  <c r="U1869" i="6"/>
  <c r="T1291" i="6"/>
  <c r="Y1291" i="6" s="1"/>
  <c r="T1293" i="6"/>
  <c r="Y1293" i="6" s="1"/>
  <c r="T1294" i="6"/>
  <c r="Y1294" i="6" s="1"/>
  <c r="T1292" i="6"/>
  <c r="Y1292" i="6" s="1"/>
  <c r="W1155" i="6"/>
  <c r="W1156" i="6"/>
  <c r="W1158" i="6"/>
  <c r="W1157" i="6"/>
  <c r="V771" i="6"/>
  <c r="V772" i="6"/>
  <c r="V774" i="6"/>
  <c r="V773" i="6"/>
  <c r="V577" i="6"/>
  <c r="V575" i="6"/>
  <c r="V578" i="6"/>
  <c r="V576" i="6"/>
  <c r="U526" i="6"/>
  <c r="U523" i="6"/>
  <c r="U524" i="6"/>
  <c r="U525" i="6"/>
  <c r="T313" i="6"/>
  <c r="Y313" i="6" s="1"/>
  <c r="T312" i="6"/>
  <c r="Y312" i="6" s="1"/>
  <c r="T314" i="6"/>
  <c r="Y314" i="6" s="1"/>
  <c r="T311" i="6"/>
  <c r="Y311" i="6" s="1"/>
  <c r="V96" i="6"/>
  <c r="V98" i="6"/>
  <c r="V97" i="6"/>
  <c r="V95" i="6"/>
  <c r="U39" i="6"/>
  <c r="U41" i="6"/>
  <c r="U42" i="6"/>
  <c r="U40" i="6"/>
  <c r="V3668" i="6"/>
  <c r="V3669" i="6"/>
  <c r="V3667" i="6"/>
  <c r="V3670" i="6"/>
  <c r="U3378" i="6"/>
  <c r="U3376" i="6"/>
  <c r="U3377" i="6"/>
  <c r="U3375" i="6"/>
  <c r="T3180" i="6"/>
  <c r="Y3180" i="6" s="1"/>
  <c r="T3179" i="6"/>
  <c r="Y3179" i="6" s="1"/>
  <c r="T3182" i="6"/>
  <c r="Y3182" i="6" s="1"/>
  <c r="T3181" i="6"/>
  <c r="Y3181" i="6" s="1"/>
  <c r="W3054" i="6"/>
  <c r="W3051" i="6"/>
  <c r="W3053" i="6"/>
  <c r="W3052" i="6"/>
  <c r="T2618" i="6"/>
  <c r="Y2618" i="6" s="1"/>
  <c r="T2616" i="6"/>
  <c r="Y2616" i="6" s="1"/>
  <c r="T2617" i="6"/>
  <c r="Y2617" i="6" s="1"/>
  <c r="T2615" i="6"/>
  <c r="Y2615" i="6" s="1"/>
  <c r="U2395" i="6"/>
  <c r="U2398" i="6"/>
  <c r="U2397" i="6"/>
  <c r="U2396" i="6"/>
  <c r="U2359" i="6"/>
  <c r="U2362" i="6"/>
  <c r="U2360" i="6"/>
  <c r="U2361" i="6"/>
  <c r="X2111" i="6"/>
  <c r="X2113" i="6"/>
  <c r="X2112" i="6"/>
  <c r="X2114" i="6"/>
  <c r="X2064" i="6"/>
  <c r="X2066" i="6"/>
  <c r="X2063" i="6"/>
  <c r="X2065" i="6"/>
  <c r="X1492" i="6"/>
  <c r="X1491" i="6"/>
  <c r="X1494" i="6"/>
  <c r="X1493" i="6"/>
  <c r="T1267" i="6"/>
  <c r="Y1267" i="6" s="1"/>
  <c r="T1269" i="6"/>
  <c r="Y1269" i="6" s="1"/>
  <c r="T1270" i="6"/>
  <c r="Y1270" i="6" s="1"/>
  <c r="T1268" i="6"/>
  <c r="Y1268" i="6" s="1"/>
  <c r="W1359" i="6"/>
  <c r="W1362" i="6"/>
  <c r="W1361" i="6"/>
  <c r="W1360" i="6"/>
  <c r="W817" i="6"/>
  <c r="W818" i="6"/>
  <c r="W816" i="6"/>
  <c r="W815" i="6"/>
  <c r="U681" i="6"/>
  <c r="U680" i="6"/>
  <c r="U679" i="6"/>
  <c r="U682" i="6"/>
  <c r="U564" i="6"/>
  <c r="U563" i="6"/>
  <c r="U565" i="6"/>
  <c r="U566" i="6"/>
  <c r="U181" i="6"/>
  <c r="U182" i="6"/>
  <c r="U180" i="6"/>
  <c r="U179" i="6"/>
  <c r="X3949" i="6"/>
  <c r="X3948" i="6"/>
  <c r="X3947" i="6"/>
  <c r="X3950" i="6"/>
  <c r="V3651" i="6"/>
  <c r="V3654" i="6"/>
  <c r="V3652" i="6"/>
  <c r="V3653" i="6"/>
  <c r="V3467" i="6"/>
  <c r="V3469" i="6"/>
  <c r="V3468" i="6"/>
  <c r="V3470" i="6"/>
  <c r="U3439" i="6"/>
  <c r="U3440" i="6"/>
  <c r="U3441" i="6"/>
  <c r="U3442" i="6"/>
  <c r="T3007" i="6"/>
  <c r="Y3007" i="6" s="1"/>
  <c r="T3010" i="6"/>
  <c r="Y3010" i="6" s="1"/>
  <c r="T3009" i="6"/>
  <c r="Y3009" i="6" s="1"/>
  <c r="T3008" i="6"/>
  <c r="Y3008" i="6" s="1"/>
  <c r="W2956" i="6"/>
  <c r="W2955" i="6"/>
  <c r="W2957" i="6"/>
  <c r="W2958" i="6"/>
  <c r="V2642" i="6"/>
  <c r="V2640" i="6"/>
  <c r="V2639" i="6"/>
  <c r="V2641" i="6"/>
  <c r="U2485" i="6"/>
  <c r="U2486" i="6"/>
  <c r="U2484" i="6"/>
  <c r="U2483" i="6"/>
  <c r="X2283" i="6"/>
  <c r="X2284" i="6"/>
  <c r="X2286" i="6"/>
  <c r="X2285" i="6"/>
  <c r="W2063" i="6"/>
  <c r="W2066" i="6"/>
  <c r="W2064" i="6"/>
  <c r="W2065" i="6"/>
  <c r="T2121" i="6"/>
  <c r="Y2121" i="6" s="1"/>
  <c r="T2122" i="6"/>
  <c r="Y2122" i="6" s="1"/>
  <c r="T2119" i="6"/>
  <c r="Y2119" i="6" s="1"/>
  <c r="T2120" i="6"/>
  <c r="Y2120" i="6" s="1"/>
  <c r="V1634" i="6"/>
  <c r="V1631" i="6"/>
  <c r="V1632" i="6"/>
  <c r="V1633" i="6"/>
  <c r="U1319" i="6"/>
  <c r="U1320" i="6"/>
  <c r="U1321" i="6"/>
  <c r="U1322" i="6"/>
  <c r="U1378" i="6"/>
  <c r="U1375" i="6"/>
  <c r="U1376" i="6"/>
  <c r="U1377" i="6"/>
  <c r="U760" i="6"/>
  <c r="U762" i="6"/>
  <c r="U759" i="6"/>
  <c r="U761" i="6"/>
  <c r="W669" i="6"/>
  <c r="W667" i="6"/>
  <c r="W668" i="6"/>
  <c r="W670" i="6"/>
  <c r="W718" i="6"/>
  <c r="W715" i="6"/>
  <c r="W717" i="6"/>
  <c r="W716" i="6"/>
  <c r="W367" i="6"/>
  <c r="W369" i="6"/>
  <c r="W368" i="6"/>
  <c r="W370" i="6"/>
  <c r="V631" i="6"/>
  <c r="V633" i="6"/>
  <c r="V634" i="6"/>
  <c r="V632" i="6"/>
  <c r="U3899" i="6"/>
  <c r="U3900" i="6"/>
  <c r="U3901" i="6"/>
  <c r="U3902" i="6"/>
  <c r="T3632" i="6"/>
  <c r="Y3632" i="6" s="1"/>
  <c r="T3633" i="6"/>
  <c r="Y3633" i="6" s="1"/>
  <c r="T3634" i="6"/>
  <c r="Y3634" i="6" s="1"/>
  <c r="T3631" i="6"/>
  <c r="Y3631" i="6" s="1"/>
  <c r="U3343" i="6"/>
  <c r="U3345" i="6"/>
  <c r="U3346" i="6"/>
  <c r="U3344" i="6"/>
  <c r="T3260" i="6"/>
  <c r="Y3260" i="6" s="1"/>
  <c r="T3261" i="6"/>
  <c r="Y3261" i="6" s="1"/>
  <c r="T3262" i="6"/>
  <c r="Y3262" i="6" s="1"/>
  <c r="T3259" i="6"/>
  <c r="Y3259" i="6" s="1"/>
  <c r="W3263" i="6"/>
  <c r="W3265" i="6"/>
  <c r="W3264" i="6"/>
  <c r="W3266" i="6"/>
  <c r="W3140" i="6"/>
  <c r="W3141" i="6"/>
  <c r="W3139" i="6"/>
  <c r="W3142" i="6"/>
  <c r="X2991" i="6"/>
  <c r="X2994" i="6"/>
  <c r="X2992" i="6"/>
  <c r="X2993" i="6"/>
  <c r="X3057" i="6"/>
  <c r="X3056" i="6"/>
  <c r="X3055" i="6"/>
  <c r="X3058" i="6"/>
  <c r="W2495" i="6"/>
  <c r="W2497" i="6"/>
  <c r="W2498" i="6"/>
  <c r="W2496" i="6"/>
  <c r="W2583" i="6"/>
  <c r="W2585" i="6"/>
  <c r="W2584" i="6"/>
  <c r="W2586" i="6"/>
  <c r="V2709" i="6"/>
  <c r="V2710" i="6"/>
  <c r="V2708" i="6"/>
  <c r="V2707" i="6"/>
  <c r="W2379" i="6"/>
  <c r="W2380" i="6"/>
  <c r="W2382" i="6"/>
  <c r="W2381" i="6"/>
  <c r="V2953" i="6"/>
  <c r="V2951" i="6"/>
  <c r="V2952" i="6"/>
  <c r="V2954" i="6"/>
  <c r="X2393" i="6"/>
  <c r="X2392" i="6"/>
  <c r="X2394" i="6"/>
  <c r="X2391" i="6"/>
  <c r="V2250" i="6"/>
  <c r="V2248" i="6"/>
  <c r="V2247" i="6"/>
  <c r="V2249" i="6"/>
  <c r="W1800" i="6"/>
  <c r="W1799" i="6"/>
  <c r="W1801" i="6"/>
  <c r="W1802" i="6"/>
  <c r="U2247" i="6"/>
  <c r="U2250" i="6"/>
  <c r="U2249" i="6"/>
  <c r="U2248" i="6"/>
  <c r="W1892" i="6"/>
  <c r="W1893" i="6"/>
  <c r="W1894" i="6"/>
  <c r="W1891" i="6"/>
  <c r="W1671" i="6"/>
  <c r="W1672" i="6"/>
  <c r="W1673" i="6"/>
  <c r="W1674" i="6"/>
  <c r="V2115" i="6"/>
  <c r="V2118" i="6"/>
  <c r="V2116" i="6"/>
  <c r="V2117" i="6"/>
  <c r="U1570" i="6"/>
  <c r="U1569" i="6"/>
  <c r="U1568" i="6"/>
  <c r="U1567" i="6"/>
  <c r="U1771" i="6"/>
  <c r="U1773" i="6"/>
  <c r="U1772" i="6"/>
  <c r="U1774" i="6"/>
  <c r="W1254" i="6"/>
  <c r="W1252" i="6"/>
  <c r="W1253" i="6"/>
  <c r="W1251" i="6"/>
  <c r="V1331" i="6"/>
  <c r="V1332" i="6"/>
  <c r="V1333" i="6"/>
  <c r="V1334" i="6"/>
  <c r="T1024" i="6"/>
  <c r="Y1024" i="6" s="1"/>
  <c r="T1026" i="6"/>
  <c r="Y1026" i="6" s="1"/>
  <c r="T1025" i="6"/>
  <c r="Y1025" i="6" s="1"/>
  <c r="T1023" i="6"/>
  <c r="Y1023" i="6" s="1"/>
  <c r="T1012" i="6"/>
  <c r="Y1012" i="6" s="1"/>
  <c r="T1013" i="6"/>
  <c r="Y1013" i="6" s="1"/>
  <c r="T1014" i="6"/>
  <c r="Y1014" i="6" s="1"/>
  <c r="T1011" i="6"/>
  <c r="Y1011" i="6" s="1"/>
  <c r="V805" i="6"/>
  <c r="V804" i="6"/>
  <c r="V806" i="6"/>
  <c r="V803" i="6"/>
  <c r="X711" i="6"/>
  <c r="X714" i="6"/>
  <c r="X713" i="6"/>
  <c r="X712" i="6"/>
  <c r="V543" i="6"/>
  <c r="V544" i="6"/>
  <c r="V546" i="6"/>
  <c r="V545" i="6"/>
  <c r="T655" i="6"/>
  <c r="Y655" i="6" s="1"/>
  <c r="T657" i="6"/>
  <c r="Y657" i="6" s="1"/>
  <c r="T658" i="6"/>
  <c r="Y658" i="6" s="1"/>
  <c r="T656" i="6"/>
  <c r="Y656" i="6" s="1"/>
  <c r="X564" i="6"/>
  <c r="X566" i="6"/>
  <c r="X565" i="6"/>
  <c r="X563" i="6"/>
  <c r="W489" i="6"/>
  <c r="W487" i="6"/>
  <c r="W490" i="6"/>
  <c r="W488" i="6"/>
  <c r="W108" i="6"/>
  <c r="W109" i="6"/>
  <c r="W110" i="6"/>
  <c r="W107" i="6"/>
  <c r="X355" i="6"/>
  <c r="X357" i="6"/>
  <c r="X356" i="6"/>
  <c r="X358" i="6"/>
  <c r="W76" i="6"/>
  <c r="W78" i="6"/>
  <c r="W77" i="6"/>
  <c r="W75" i="6"/>
  <c r="W293" i="6"/>
  <c r="W291" i="6"/>
  <c r="W292" i="6"/>
  <c r="W294" i="6"/>
  <c r="V3936" i="6"/>
  <c r="V3938" i="6"/>
  <c r="V3935" i="6"/>
  <c r="V3937" i="6"/>
  <c r="U3752" i="6"/>
  <c r="U3753" i="6"/>
  <c r="U3751" i="6"/>
  <c r="U3754" i="6"/>
  <c r="X3618" i="6"/>
  <c r="X3617" i="6"/>
  <c r="X3616" i="6"/>
  <c r="X3615" i="6"/>
  <c r="W3688" i="6"/>
  <c r="W3689" i="6"/>
  <c r="W3687" i="6"/>
  <c r="W3690" i="6"/>
  <c r="U3647" i="6"/>
  <c r="U3649" i="6"/>
  <c r="U3648" i="6"/>
  <c r="U3650" i="6"/>
  <c r="T3461" i="6"/>
  <c r="Y3461" i="6" s="1"/>
  <c r="T3459" i="6"/>
  <c r="Y3459" i="6" s="1"/>
  <c r="T3460" i="6"/>
  <c r="Y3460" i="6" s="1"/>
  <c r="T3462" i="6"/>
  <c r="Y3462" i="6" s="1"/>
  <c r="V3291" i="6"/>
  <c r="V3293" i="6"/>
  <c r="V3294" i="6"/>
  <c r="V3292" i="6"/>
  <c r="X3351" i="6"/>
  <c r="X3352" i="6"/>
  <c r="X3354" i="6"/>
  <c r="X3353" i="6"/>
  <c r="W3370" i="6"/>
  <c r="W3368" i="6"/>
  <c r="W3369" i="6"/>
  <c r="W3367" i="6"/>
  <c r="V3341" i="6"/>
  <c r="V3342" i="6"/>
  <c r="V3340" i="6"/>
  <c r="V3339" i="6"/>
  <c r="T3085" i="6"/>
  <c r="Y3085" i="6" s="1"/>
  <c r="T3083" i="6"/>
  <c r="Y3083" i="6" s="1"/>
  <c r="T3086" i="6"/>
  <c r="Y3086" i="6" s="1"/>
  <c r="T3084" i="6"/>
  <c r="Y3084" i="6" s="1"/>
  <c r="V3076" i="6"/>
  <c r="V3077" i="6"/>
  <c r="V3075" i="6"/>
  <c r="V3078" i="6"/>
  <c r="V2882" i="6"/>
  <c r="V2881" i="6"/>
  <c r="V2880" i="6"/>
  <c r="V2879" i="6"/>
  <c r="T2613" i="6"/>
  <c r="Y2613" i="6" s="1"/>
  <c r="T2611" i="6"/>
  <c r="Y2611" i="6" s="1"/>
  <c r="T2614" i="6"/>
  <c r="Y2614" i="6" s="1"/>
  <c r="T2612" i="6"/>
  <c r="Y2612" i="6" s="1"/>
  <c r="U2443" i="6"/>
  <c r="U2446" i="6"/>
  <c r="U2445" i="6"/>
  <c r="U2444" i="6"/>
  <c r="X2481" i="6"/>
  <c r="X2482" i="6"/>
  <c r="X2479" i="6"/>
  <c r="X2480" i="6"/>
  <c r="X2550" i="6"/>
  <c r="X2547" i="6"/>
  <c r="X2549" i="6"/>
  <c r="X2548" i="6"/>
  <c r="V2458" i="6"/>
  <c r="V2456" i="6"/>
  <c r="V2457" i="6"/>
  <c r="V2455" i="6"/>
  <c r="X2303" i="6"/>
  <c r="X2304" i="6"/>
  <c r="X2305" i="6"/>
  <c r="X2306" i="6"/>
  <c r="W2438" i="6"/>
  <c r="W2437" i="6"/>
  <c r="X3999" i="6" a="1"/>
  <c r="X3899" i="6" a="1"/>
  <c r="V3807" i="6" a="1"/>
  <c r="U3995" i="6" a="1"/>
  <c r="W3883" i="6" a="1"/>
  <c r="X3415" i="6" a="1"/>
  <c r="X3311" i="6" a="1"/>
  <c r="T3127" i="6" a="1"/>
  <c r="V3119" i="6" a="1"/>
  <c r="T3119" i="6" a="1"/>
  <c r="T2935" i="6" a="1"/>
  <c r="U2919" i="6" a="1"/>
  <c r="V2979" i="6" a="1"/>
  <c r="T2543" i="6" a="1"/>
  <c r="W2599" i="6" a="1"/>
  <c r="V2599" i="6" a="1"/>
  <c r="V2499" i="6" a="1"/>
  <c r="T2363" i="6" a="1"/>
  <c r="W2235" i="6" a="1"/>
  <c r="T2395" i="6" a="1"/>
  <c r="W2303" i="6" a="1"/>
  <c r="V2319" i="6" a="1"/>
  <c r="U2439" i="6" a="1"/>
  <c r="V2023" i="6" a="1"/>
  <c r="X2891" i="6" a="1"/>
  <c r="T2059" i="6" a="1"/>
  <c r="V1863" i="6" a="1"/>
  <c r="W2043" i="6" a="1"/>
  <c r="V1827" i="6" a="1"/>
  <c r="T1979" i="6" a="1"/>
  <c r="W2739" i="6" a="1"/>
  <c r="U1879" i="6" a="1"/>
  <c r="W1771" i="6" a="1"/>
  <c r="W1683" i="6" a="1"/>
  <c r="X1575" i="6" a="1"/>
  <c r="T1447" i="6" a="1"/>
  <c r="V1787" i="6" a="1"/>
  <c r="X1479" i="6" a="1"/>
  <c r="X1751" i="6" a="1"/>
  <c r="X1755" i="6" a="1"/>
  <c r="X1723" i="6" a="1"/>
  <c r="V1499" i="6" a="1"/>
  <c r="X1647" i="6" a="1"/>
  <c r="U1223" i="6" a="1"/>
  <c r="X1291" i="6" a="1"/>
  <c r="X2107" i="6" a="1"/>
  <c r="T795" i="6" a="1"/>
  <c r="W991" i="6" a="1"/>
  <c r="X611" i="6" a="1"/>
  <c r="U407" i="6" a="1"/>
  <c r="T631" i="6" a="1"/>
  <c r="X135" i="6" a="1"/>
  <c r="U303" i="6" a="1"/>
  <c r="X107" i="6" a="1"/>
  <c r="T211" i="6" a="1"/>
  <c r="T107" i="6" a="1"/>
  <c r="U31" i="6" a="1"/>
  <c r="V271" i="6" a="1"/>
  <c r="V43" i="6" a="1"/>
  <c r="V3943" i="6" a="1"/>
  <c r="U3931" i="6" a="1"/>
  <c r="W3867" i="6" a="1"/>
  <c r="W3755" i="6" a="1"/>
  <c r="V3739" i="6" a="1"/>
  <c r="X3727" i="6" a="1"/>
  <c r="T3783" i="6" a="1"/>
  <c r="T3883" i="6" a="1"/>
  <c r="X3995" i="6" a="1"/>
  <c r="V3971" i="6" a="1"/>
  <c r="T3823" i="6" a="1"/>
  <c r="U3627" i="6" a="1"/>
  <c r="X3511" i="6" a="1"/>
  <c r="X3531" i="6" a="1"/>
  <c r="V3379" i="6" a="1"/>
  <c r="V3287" i="6" a="1"/>
  <c r="X3343" i="6" a="1"/>
  <c r="V3183" i="6" a="1"/>
  <c r="U3195" i="6" a="1"/>
  <c r="T3047" i="6" a="1"/>
  <c r="T3151" i="6" a="1"/>
  <c r="V2919" i="6" a="1"/>
  <c r="T2959" i="6" a="1"/>
  <c r="X2859" i="6" a="1"/>
  <c r="W2911" i="6" a="1"/>
  <c r="T2483" i="6" a="1"/>
  <c r="U2643" i="6" a="1"/>
  <c r="T2487" i="6" a="1"/>
  <c r="T2411" i="6" a="1"/>
  <c r="T2419" i="6" a="1"/>
  <c r="X2131" i="6" a="1"/>
  <c r="V2259" i="6" a="1"/>
  <c r="T2147" i="6" a="1"/>
  <c r="V2067" i="6" a="1"/>
  <c r="W2095" i="6" a="1"/>
  <c r="U1875" i="6" a="1"/>
  <c r="T1931" i="6" a="1"/>
  <c r="V1623" i="6" a="1"/>
  <c r="X1511" i="6" a="1"/>
  <c r="T1707" i="6" a="1"/>
  <c r="U1547" i="6" a="1"/>
  <c r="U1783" i="6" a="1"/>
  <c r="W1339" i="6" a="1"/>
  <c r="V1275" i="6" a="1"/>
  <c r="T1459" i="6" a="1"/>
  <c r="V1403" i="6" a="1"/>
  <c r="W823" i="6" a="1"/>
  <c r="U1039" i="6" a="1"/>
  <c r="W935" i="6" a="1"/>
  <c r="T919" i="6" a="1"/>
  <c r="W527" i="6" a="1"/>
  <c r="V443" i="6" a="1"/>
  <c r="V1267" i="6" a="1"/>
  <c r="X67" i="6" a="1"/>
  <c r="T59" i="6" a="1"/>
  <c r="U255" i="6" a="1"/>
  <c r="U55" i="6" a="1"/>
  <c r="W207" i="6" a="1"/>
  <c r="T3979" i="6" a="1"/>
  <c r="X3963" i="6" a="1"/>
  <c r="X3967" i="6" a="1"/>
  <c r="X3739" i="6" a="1"/>
  <c r="V3615" i="6" a="1"/>
  <c r="W3479" i="6" a="1"/>
  <c r="V3539" i="6" a="1"/>
  <c r="U3683" i="6" a="1"/>
  <c r="T3295" i="6" a="1"/>
  <c r="T3387" i="6" a="1"/>
  <c r="X3451" i="6" a="1"/>
  <c r="X3267" i="6" a="1"/>
  <c r="U3239" i="6" a="1"/>
  <c r="V3443" i="6" a="1"/>
  <c r="T3451" i="6" a="1"/>
  <c r="W3235" i="6" a="1"/>
  <c r="X3107" i="6" a="1"/>
  <c r="U3115" i="6" a="1"/>
  <c r="U3015" i="6" a="1"/>
  <c r="T2971" i="6" a="1"/>
  <c r="V2851" i="6" a="1"/>
  <c r="U3139" i="6" a="1"/>
  <c r="W2815" i="6" a="1"/>
  <c r="V3879" i="6"/>
  <c r="V3880" i="6"/>
  <c r="V3881" i="6"/>
  <c r="V3882" i="6"/>
  <c r="T3804" i="6"/>
  <c r="Y3804" i="6" s="1"/>
  <c r="T3803" i="6"/>
  <c r="Y3803" i="6" s="1"/>
  <c r="T3805" i="6"/>
  <c r="Y3805" i="6" s="1"/>
  <c r="T3806" i="6"/>
  <c r="Y3806" i="6" s="1"/>
  <c r="U3577" i="6"/>
  <c r="U3576" i="6"/>
  <c r="U3575" i="6"/>
  <c r="U3578" i="6"/>
  <c r="U3256" i="6"/>
  <c r="U3257" i="6"/>
  <c r="U3258" i="6"/>
  <c r="U3255" i="6"/>
  <c r="W3095" i="6"/>
  <c r="W3098" i="6"/>
  <c r="W3096" i="6"/>
  <c r="W3097" i="6"/>
  <c r="W2862" i="6"/>
  <c r="W2860" i="6"/>
  <c r="W2861" i="6"/>
  <c r="W2859" i="6"/>
  <c r="X2448" i="6"/>
  <c r="X2450" i="6"/>
  <c r="X2449" i="6"/>
  <c r="X2447" i="6"/>
  <c r="X2146" i="6"/>
  <c r="X2143" i="6"/>
  <c r="X2144" i="6"/>
  <c r="X2145" i="6"/>
  <c r="T2106" i="6"/>
  <c r="Y2106" i="6" s="1"/>
  <c r="T2105" i="6"/>
  <c r="Y2105" i="6" s="1"/>
  <c r="T2104" i="6"/>
  <c r="Y2104" i="6" s="1"/>
  <c r="T2103" i="6"/>
  <c r="Y2103" i="6" s="1"/>
  <c r="X1532" i="6"/>
  <c r="X1531" i="6"/>
  <c r="X1533" i="6"/>
  <c r="X1534" i="6"/>
  <c r="X1382" i="6"/>
  <c r="X1379" i="6"/>
  <c r="X1380" i="6"/>
  <c r="X1381" i="6"/>
  <c r="U1179" i="6"/>
  <c r="U1180" i="6"/>
  <c r="U1181" i="6"/>
  <c r="U1182" i="6"/>
  <c r="U795" i="6"/>
  <c r="U797" i="6"/>
  <c r="U796" i="6"/>
  <c r="U798" i="6"/>
  <c r="U978" i="6"/>
  <c r="U976" i="6"/>
  <c r="U977" i="6"/>
  <c r="U975" i="6"/>
  <c r="W707" i="6"/>
  <c r="W708" i="6"/>
  <c r="W709" i="6"/>
  <c r="W710" i="6"/>
  <c r="T737" i="6"/>
  <c r="Y737" i="6" s="1"/>
  <c r="T738" i="6"/>
  <c r="Y738" i="6" s="1"/>
  <c r="T736" i="6"/>
  <c r="Y736" i="6" s="1"/>
  <c r="T735" i="6"/>
  <c r="Y735" i="6" s="1"/>
  <c r="W456" i="6"/>
  <c r="W455" i="6"/>
  <c r="W458" i="6"/>
  <c r="W457" i="6"/>
  <c r="X421" i="6"/>
  <c r="X422" i="6"/>
  <c r="X419" i="6"/>
  <c r="X420" i="6"/>
  <c r="X211" i="6"/>
  <c r="X213" i="6"/>
  <c r="X214" i="6"/>
  <c r="X212" i="6"/>
  <c r="X3930" i="6"/>
  <c r="X3927" i="6"/>
  <c r="X3928" i="6"/>
  <c r="X3929" i="6"/>
  <c r="T3694" i="6"/>
  <c r="Y3694" i="6" s="1"/>
  <c r="T3691" i="6"/>
  <c r="Y3691" i="6" s="1"/>
  <c r="T3692" i="6"/>
  <c r="Y3692" i="6" s="1"/>
  <c r="T3693" i="6"/>
  <c r="Y3693" i="6" s="1"/>
  <c r="U3499" i="6"/>
  <c r="U3500" i="6"/>
  <c r="U3501" i="6"/>
  <c r="U3502" i="6"/>
  <c r="X3341" i="6"/>
  <c r="X3340" i="6"/>
  <c r="X3342" i="6"/>
  <c r="X3339" i="6"/>
  <c r="U3214" i="6"/>
  <c r="U3211" i="6"/>
  <c r="U3213" i="6"/>
  <c r="U3212" i="6"/>
  <c r="X3066" i="6"/>
  <c r="X3065" i="6"/>
  <c r="X3063" i="6"/>
  <c r="X3064" i="6"/>
  <c r="U2721" i="6"/>
  <c r="U2719" i="6"/>
  <c r="U2720" i="6"/>
  <c r="U2722" i="6"/>
  <c r="U2626" i="6"/>
  <c r="U2623" i="6"/>
  <c r="U2625" i="6"/>
  <c r="U2624" i="6"/>
  <c r="X2492" i="6"/>
  <c r="X2494" i="6"/>
  <c r="X2491" i="6"/>
  <c r="X2493" i="6"/>
  <c r="X2000" i="6"/>
  <c r="X2002" i="6"/>
  <c r="X1999" i="6"/>
  <c r="X2001" i="6"/>
  <c r="X1936" i="6"/>
  <c r="X1938" i="6"/>
  <c r="X1935" i="6"/>
  <c r="X1937" i="6"/>
  <c r="U1529" i="6"/>
  <c r="U1528" i="6"/>
  <c r="U1527" i="6"/>
  <c r="U1530" i="6"/>
  <c r="U1272" i="6"/>
  <c r="U1271" i="6"/>
  <c r="U1273" i="6"/>
  <c r="U1274" i="6"/>
  <c r="W1181" i="6"/>
  <c r="W1182" i="6"/>
  <c r="W1179" i="6"/>
  <c r="W1180" i="6"/>
  <c r="X931" i="6"/>
  <c r="X932" i="6"/>
  <c r="X933" i="6"/>
  <c r="X934" i="6"/>
  <c r="V1013" i="6"/>
  <c r="V1014" i="6"/>
  <c r="V1011" i="6"/>
  <c r="V1012" i="6"/>
  <c r="V1015" i="6"/>
  <c r="V1017" i="6"/>
  <c r="V1016" i="6"/>
  <c r="V1018" i="6"/>
  <c r="W158" i="6"/>
  <c r="W155" i="6"/>
  <c r="W157" i="6"/>
  <c r="W156" i="6"/>
  <c r="T300" i="6"/>
  <c r="Y300" i="6" s="1"/>
  <c r="T302" i="6"/>
  <c r="Y302" i="6" s="1"/>
  <c r="T301" i="6"/>
  <c r="Y301" i="6" s="1"/>
  <c r="T299" i="6"/>
  <c r="Y299" i="6" s="1"/>
  <c r="U3964" i="6"/>
  <c r="U3963" i="6"/>
  <c r="U3965" i="6"/>
  <c r="U3966" i="6"/>
  <c r="U3793" i="6"/>
  <c r="U3791" i="6"/>
  <c r="U3792" i="6"/>
  <c r="U3794" i="6"/>
  <c r="T3563" i="6"/>
  <c r="Y3563" i="6" s="1"/>
  <c r="T3566" i="6"/>
  <c r="Y3566" i="6" s="1"/>
  <c r="T3565" i="6"/>
  <c r="Y3565" i="6" s="1"/>
  <c r="T3564" i="6"/>
  <c r="Y3564" i="6" s="1"/>
  <c r="T3299" i="6"/>
  <c r="Y3299" i="6" s="1"/>
  <c r="T3300" i="6"/>
  <c r="Y3300" i="6" s="1"/>
  <c r="T3302" i="6"/>
  <c r="Y3302" i="6" s="1"/>
  <c r="T3301" i="6"/>
  <c r="Y3301" i="6" s="1"/>
  <c r="X3005" i="6"/>
  <c r="X3004" i="6"/>
  <c r="X3003" i="6"/>
  <c r="X3006" i="6"/>
  <c r="V2492" i="6"/>
  <c r="V2494" i="6"/>
  <c r="V2491" i="6"/>
  <c r="V2493" i="6"/>
  <c r="U2292" i="6"/>
  <c r="U2293" i="6"/>
  <c r="U2291" i="6"/>
  <c r="U2294" i="6"/>
  <c r="X2417" i="6"/>
  <c r="X2415" i="6"/>
  <c r="X2418" i="6"/>
  <c r="X2416" i="6"/>
  <c r="T2360" i="6"/>
  <c r="Y2360" i="6" s="1"/>
  <c r="T2361" i="6"/>
  <c r="Y2361" i="6" s="1"/>
  <c r="T2362" i="6"/>
  <c r="Y2362" i="6" s="1"/>
  <c r="T2359" i="6"/>
  <c r="Y2359" i="6" s="1"/>
  <c r="W2172" i="6"/>
  <c r="W2174" i="6"/>
  <c r="W2171" i="6"/>
  <c r="W2173" i="6"/>
  <c r="X1403" i="6"/>
  <c r="X1406" i="6"/>
  <c r="X1405" i="6"/>
  <c r="X1404" i="6"/>
  <c r="T1239" i="6"/>
  <c r="Y1239" i="6" s="1"/>
  <c r="T1241" i="6"/>
  <c r="Y1241" i="6" s="1"/>
  <c r="T1240" i="6"/>
  <c r="Y1240" i="6" s="1"/>
  <c r="T1242" i="6"/>
  <c r="Y1242" i="6" s="1"/>
  <c r="W787" i="6"/>
  <c r="W789" i="6"/>
  <c r="W790" i="6"/>
  <c r="W788" i="6"/>
  <c r="T679" i="6"/>
  <c r="Y679" i="6" s="1"/>
  <c r="T681" i="6"/>
  <c r="Y681" i="6" s="1"/>
  <c r="T680" i="6"/>
  <c r="Y680" i="6" s="1"/>
  <c r="T682" i="6"/>
  <c r="Y682" i="6" s="1"/>
  <c r="T746" i="6"/>
  <c r="Y746" i="6" s="1"/>
  <c r="T743" i="6"/>
  <c r="Y743" i="6" s="1"/>
  <c r="T745" i="6"/>
  <c r="Y745" i="6" s="1"/>
  <c r="T744" i="6"/>
  <c r="Y744" i="6" s="1"/>
  <c r="X627" i="6"/>
  <c r="X628" i="6"/>
  <c r="X629" i="6"/>
  <c r="X630" i="6"/>
  <c r="X684" i="6"/>
  <c r="X683" i="6"/>
  <c r="X686" i="6"/>
  <c r="X685" i="6"/>
  <c r="T27" i="6"/>
  <c r="Y27" i="6" s="1"/>
  <c r="T29" i="6"/>
  <c r="Y29" i="6" s="1"/>
  <c r="T30" i="6"/>
  <c r="Y30" i="6" s="1"/>
  <c r="T28" i="6"/>
  <c r="Y28" i="6" s="1"/>
  <c r="W3948" i="6"/>
  <c r="W3950" i="6"/>
  <c r="W3947" i="6"/>
  <c r="W3949" i="6"/>
  <c r="X3557" i="6"/>
  <c r="X3555" i="6"/>
  <c r="X3556" i="6"/>
  <c r="X3558" i="6"/>
  <c r="U3169" i="6"/>
  <c r="U3170" i="6"/>
  <c r="U3167" i="6"/>
  <c r="U3168" i="6"/>
  <c r="X3046" i="6"/>
  <c r="X3043" i="6"/>
  <c r="X3044" i="6"/>
  <c r="X3045" i="6"/>
  <c r="V2906" i="6"/>
  <c r="V2904" i="6"/>
  <c r="V2905" i="6"/>
  <c r="V2903" i="6"/>
  <c r="V2817" i="6"/>
  <c r="V2816" i="6"/>
  <c r="V2815" i="6"/>
  <c r="V2818" i="6"/>
  <c r="V2390" i="6"/>
  <c r="V2388" i="6"/>
  <c r="V2387" i="6"/>
  <c r="V2389" i="6"/>
  <c r="W2061" i="6"/>
  <c r="W2062" i="6"/>
  <c r="W2059" i="6"/>
  <c r="W2060" i="6"/>
  <c r="W2025" i="6"/>
  <c r="W2024" i="6"/>
  <c r="W2026" i="6"/>
  <c r="W2023" i="6"/>
  <c r="U1607" i="6"/>
  <c r="U1609" i="6"/>
  <c r="U1608" i="6"/>
  <c r="U1610" i="6"/>
  <c r="T2015" i="6"/>
  <c r="Y2015" i="6" s="1"/>
  <c r="T2017" i="6"/>
  <c r="Y2017" i="6" s="1"/>
  <c r="T2018" i="6"/>
  <c r="Y2018" i="6" s="1"/>
  <c r="T2016" i="6"/>
  <c r="Y2016" i="6" s="1"/>
  <c r="X1119" i="6"/>
  <c r="X1120" i="6"/>
  <c r="X1122" i="6"/>
  <c r="X1121" i="6"/>
  <c r="V1201" i="6"/>
  <c r="V1202" i="6"/>
  <c r="V1199" i="6"/>
  <c r="V1200" i="6"/>
  <c r="U822" i="6"/>
  <c r="U820" i="6"/>
  <c r="U819" i="6"/>
  <c r="U821" i="6"/>
  <c r="W839" i="6"/>
  <c r="W841" i="6"/>
  <c r="W840" i="6"/>
  <c r="W842" i="6"/>
  <c r="W377" i="6"/>
  <c r="W378" i="6"/>
  <c r="W376" i="6"/>
  <c r="W375" i="6"/>
  <c r="X296" i="6"/>
  <c r="X298" i="6"/>
  <c r="X295" i="6"/>
  <c r="X297" i="6"/>
  <c r="V3715" i="6"/>
  <c r="V3718" i="6"/>
  <c r="V3717" i="6"/>
  <c r="V3716" i="6"/>
  <c r="V3727" i="6"/>
  <c r="V3730" i="6"/>
  <c r="V3729" i="6"/>
  <c r="V3728" i="6"/>
  <c r="V3588" i="6"/>
  <c r="V3589" i="6"/>
  <c r="V3590" i="6"/>
  <c r="V3587" i="6"/>
  <c r="W3388" i="6"/>
  <c r="W3390" i="6"/>
  <c r="W3387" i="6"/>
  <c r="W3389" i="6"/>
  <c r="X3074" i="6"/>
  <c r="X3072" i="6"/>
  <c r="X3071" i="6"/>
  <c r="X3073" i="6"/>
  <c r="U2814" i="6"/>
  <c r="U2812" i="6"/>
  <c r="U2811" i="6"/>
  <c r="U2813" i="6"/>
  <c r="U2557" i="6"/>
  <c r="U2558" i="6"/>
  <c r="U2556" i="6"/>
  <c r="U2555" i="6"/>
  <c r="U2804" i="6"/>
  <c r="U2803" i="6"/>
  <c r="U2805" i="6"/>
  <c r="U2806" i="6"/>
  <c r="X2723" i="6"/>
  <c r="X2726" i="6"/>
  <c r="X2725" i="6"/>
  <c r="X2724" i="6"/>
  <c r="X2235" i="6"/>
  <c r="X2238" i="6"/>
  <c r="X2237" i="6"/>
  <c r="X2236" i="6"/>
  <c r="T1871" i="6"/>
  <c r="Y1871" i="6" s="1"/>
  <c r="T1873" i="6"/>
  <c r="Y1873" i="6" s="1"/>
  <c r="T1872" i="6"/>
  <c r="Y1872" i="6" s="1"/>
  <c r="T1874" i="6"/>
  <c r="Y1874" i="6" s="1"/>
  <c r="T1937" i="6"/>
  <c r="Y1937" i="6" s="1"/>
  <c r="T1936" i="6"/>
  <c r="Y1936" i="6" s="1"/>
  <c r="T1935" i="6"/>
  <c r="Y1935" i="6" s="1"/>
  <c r="T1938" i="6"/>
  <c r="Y1938" i="6" s="1"/>
  <c r="W1838" i="6"/>
  <c r="W1835" i="6"/>
  <c r="W1836" i="6"/>
  <c r="W1837" i="6"/>
  <c r="U1741" i="6"/>
  <c r="U1740" i="6"/>
  <c r="U1739" i="6"/>
  <c r="U1742" i="6"/>
  <c r="V1395" i="6"/>
  <c r="V1396" i="6"/>
  <c r="V1397" i="6"/>
  <c r="V1398" i="6"/>
  <c r="U858" i="6"/>
  <c r="U857" i="6"/>
  <c r="U856" i="6"/>
  <c r="U855" i="6"/>
  <c r="X947" i="6"/>
  <c r="X949" i="6"/>
  <c r="X948" i="6"/>
  <c r="X950" i="6"/>
  <c r="V512" i="6"/>
  <c r="V514" i="6"/>
  <c r="V513" i="6"/>
  <c r="V511" i="6"/>
  <c r="V1387" i="6"/>
  <c r="V1388" i="6"/>
  <c r="V1389" i="6"/>
  <c r="V1390" i="6"/>
  <c r="W524" i="6"/>
  <c r="W523" i="6"/>
  <c r="W525" i="6"/>
  <c r="W526" i="6"/>
  <c r="X832" i="6"/>
  <c r="X833" i="6"/>
  <c r="X834" i="6"/>
  <c r="X831" i="6"/>
  <c r="X323" i="6"/>
  <c r="X326" i="6"/>
  <c r="X325" i="6"/>
  <c r="X324" i="6"/>
  <c r="V3939" i="6"/>
  <c r="V3940" i="6"/>
  <c r="V3942" i="6"/>
  <c r="V3941" i="6"/>
  <c r="V3954" i="6"/>
  <c r="V3951" i="6"/>
  <c r="V3952" i="6"/>
  <c r="V3953" i="6"/>
  <c r="T3431" i="6"/>
  <c r="Y3431" i="6" s="1"/>
  <c r="T3432" i="6"/>
  <c r="Y3432" i="6" s="1"/>
  <c r="T3433" i="6"/>
  <c r="Y3433" i="6" s="1"/>
  <c r="T3434" i="6"/>
  <c r="Y3434" i="6" s="1"/>
  <c r="V3295" i="6"/>
  <c r="V3296" i="6"/>
  <c r="V3297" i="6"/>
  <c r="V3298" i="6"/>
  <c r="U3177" i="6"/>
  <c r="U3178" i="6"/>
  <c r="U3175" i="6"/>
  <c r="U3176" i="6"/>
  <c r="T3126" i="6"/>
  <c r="Y3126" i="6" s="1"/>
  <c r="T3123" i="6"/>
  <c r="Y3123" i="6" s="1"/>
  <c r="T3124" i="6"/>
  <c r="Y3124" i="6" s="1"/>
  <c r="T3125" i="6"/>
  <c r="Y3125" i="6" s="1"/>
  <c r="U3041" i="6"/>
  <c r="U3040" i="6"/>
  <c r="U3042" i="6"/>
  <c r="U3039" i="6"/>
  <c r="T2879" i="6"/>
  <c r="Y2879" i="6" s="1"/>
  <c r="T2881" i="6"/>
  <c r="Y2881" i="6" s="1"/>
  <c r="T2882" i="6"/>
  <c r="Y2882" i="6" s="1"/>
  <c r="T2880" i="6"/>
  <c r="Y2880" i="6" s="1"/>
  <c r="W2459" i="6"/>
  <c r="W2462" i="6"/>
  <c r="W2460" i="6"/>
  <c r="W2461" i="6"/>
  <c r="X2589" i="6"/>
  <c r="X2588" i="6"/>
  <c r="X2590" i="6"/>
  <c r="X2587" i="6"/>
  <c r="W2707" i="6"/>
  <c r="W2710" i="6"/>
  <c r="W2708" i="6"/>
  <c r="W2709" i="6"/>
  <c r="U2505" i="6"/>
  <c r="U2504" i="6"/>
  <c r="U2506" i="6"/>
  <c r="U2503" i="6"/>
  <c r="X2459" i="6"/>
  <c r="X2462" i="6"/>
  <c r="X2460" i="6"/>
  <c r="X2461" i="6"/>
  <c r="X2329" i="6"/>
  <c r="X2328" i="6"/>
  <c r="X2330" i="6"/>
  <c r="X2327" i="6"/>
  <c r="W2223" i="6"/>
  <c r="W2224" i="6"/>
  <c r="W2225" i="6"/>
  <c r="W2226" i="6"/>
  <c r="T2345" i="6"/>
  <c r="Y2345" i="6" s="1"/>
  <c r="T2346" i="6"/>
  <c r="Y2346" i="6" s="1"/>
  <c r="T2343" i="6"/>
  <c r="Y2343" i="6" s="1"/>
  <c r="T2344" i="6"/>
  <c r="Y2344" i="6" s="1"/>
  <c r="U1930" i="6"/>
  <c r="U1927" i="6"/>
  <c r="U1928" i="6"/>
  <c r="U1929" i="6"/>
  <c r="U1848" i="6"/>
  <c r="U1847" i="6"/>
  <c r="U1849" i="6"/>
  <c r="U1850" i="6"/>
  <c r="T2008" i="6"/>
  <c r="Y2008" i="6" s="1"/>
  <c r="T2007" i="6"/>
  <c r="Y2007" i="6" s="1"/>
  <c r="T2009" i="6"/>
  <c r="Y2009" i="6" s="1"/>
  <c r="T2010" i="6"/>
  <c r="Y2010" i="6" s="1"/>
  <c r="V1698" i="6"/>
  <c r="V1695" i="6"/>
  <c r="V1696" i="6"/>
  <c r="V1697" i="6"/>
  <c r="V1574" i="6"/>
  <c r="V1571" i="6"/>
  <c r="V1573" i="6"/>
  <c r="V1572" i="6"/>
  <c r="X1780" i="6"/>
  <c r="X1781" i="6"/>
  <c r="X1782" i="6"/>
  <c r="X1779" i="6"/>
  <c r="W1737" i="6"/>
  <c r="W1736" i="6"/>
  <c r="W1738" i="6"/>
  <c r="W1735" i="6"/>
  <c r="T1653" i="6"/>
  <c r="Y1653" i="6" s="1"/>
  <c r="T1651" i="6"/>
  <c r="Y1651" i="6" s="1"/>
  <c r="T1652" i="6"/>
  <c r="Y1652" i="6" s="1"/>
  <c r="T1654" i="6"/>
  <c r="Y1654" i="6" s="1"/>
  <c r="W1400" i="6"/>
  <c r="W1401" i="6"/>
  <c r="W1399" i="6"/>
  <c r="W1402" i="6"/>
  <c r="V1411" i="6"/>
  <c r="V1414" i="6"/>
  <c r="V1413" i="6"/>
  <c r="V1412" i="6"/>
  <c r="W1246" i="6"/>
  <c r="W1244" i="6"/>
  <c r="W1243" i="6"/>
  <c r="W1245" i="6"/>
  <c r="U1243" i="6"/>
  <c r="U1245" i="6"/>
  <c r="U1244" i="6"/>
  <c r="U1246" i="6"/>
  <c r="V905" i="6"/>
  <c r="V906" i="6"/>
  <c r="V903" i="6"/>
  <c r="V904" i="6"/>
  <c r="X1087" i="6"/>
  <c r="X1090" i="6"/>
  <c r="X1088" i="6"/>
  <c r="X1089" i="6"/>
  <c r="V727" i="6"/>
  <c r="V728" i="6"/>
  <c r="V729" i="6"/>
  <c r="V730" i="6"/>
  <c r="V768" i="6"/>
  <c r="V769" i="6"/>
  <c r="V767" i="6"/>
  <c r="V770" i="6"/>
  <c r="V553" i="6"/>
  <c r="V554" i="6"/>
  <c r="V552" i="6"/>
  <c r="V551" i="6"/>
  <c r="X470" i="6"/>
  <c r="X467" i="6"/>
  <c r="X469" i="6"/>
  <c r="X468" i="6"/>
  <c r="T675" i="6"/>
  <c r="Y675" i="6" s="1"/>
  <c r="T676" i="6"/>
  <c r="Y676" i="6" s="1"/>
  <c r="T677" i="6"/>
  <c r="Y677" i="6" s="1"/>
  <c r="T678" i="6"/>
  <c r="Y678" i="6" s="1"/>
  <c r="X277" i="6"/>
  <c r="X278" i="6"/>
  <c r="X275" i="6"/>
  <c r="X276" i="6"/>
  <c r="W364" i="6"/>
  <c r="W366" i="6"/>
  <c r="W363" i="6"/>
  <c r="W365" i="6"/>
  <c r="W223" i="6"/>
  <c r="W224" i="6"/>
  <c r="W225" i="6"/>
  <c r="W226" i="6"/>
  <c r="U357" i="6"/>
  <c r="U355" i="6"/>
  <c r="U356" i="6"/>
  <c r="U358" i="6"/>
  <c r="U416" i="6"/>
  <c r="U418" i="6"/>
  <c r="U417" i="6"/>
  <c r="U415" i="6"/>
  <c r="T3968" i="6"/>
  <c r="Y3968" i="6" s="1"/>
  <c r="T3969" i="6"/>
  <c r="Y3969" i="6" s="1"/>
  <c r="T3970" i="6"/>
  <c r="Y3970" i="6" s="1"/>
  <c r="T3967" i="6"/>
  <c r="Y3967" i="6" s="1"/>
  <c r="X3836" i="6"/>
  <c r="X3838" i="6"/>
  <c r="X3837" i="6"/>
  <c r="X3835" i="6"/>
  <c r="T3728" i="6"/>
  <c r="Y3728" i="6" s="1"/>
  <c r="T3729" i="6"/>
  <c r="Y3729" i="6" s="1"/>
  <c r="T3730" i="6"/>
  <c r="Y3730" i="6" s="1"/>
  <c r="T3727" i="6"/>
  <c r="Y3727" i="6" s="1"/>
  <c r="V3710" i="6"/>
  <c r="V3707" i="6"/>
  <c r="V3708" i="6"/>
  <c r="V3709" i="6"/>
  <c r="W3678" i="6"/>
  <c r="W3675" i="6"/>
  <c r="W3676" i="6"/>
  <c r="W3677" i="6"/>
  <c r="X3738" i="6"/>
  <c r="X3737" i="6"/>
  <c r="X3736" i="6"/>
  <c r="X3735" i="6"/>
  <c r="T3493" i="6"/>
  <c r="Y3493" i="6" s="1"/>
  <c r="T3492" i="6"/>
  <c r="Y3492" i="6" s="1"/>
  <c r="T3491" i="6"/>
  <c r="Y3491" i="6" s="1"/>
  <c r="T3494" i="6"/>
  <c r="Y3494" i="6" s="1"/>
  <c r="W3272" i="6"/>
  <c r="W3274" i="6"/>
  <c r="W3273" i="6"/>
  <c r="W3271" i="6"/>
  <c r="T3205" i="6"/>
  <c r="Y3205" i="6" s="1"/>
  <c r="T3204" i="6"/>
  <c r="Y3204" i="6" s="1"/>
  <c r="T3203" i="6"/>
  <c r="Y3203" i="6" s="1"/>
  <c r="T3206" i="6"/>
  <c r="Y3206" i="6" s="1"/>
  <c r="U3223" i="6"/>
  <c r="U3226" i="6"/>
  <c r="U3224" i="6"/>
  <c r="U3225" i="6"/>
  <c r="T3197" i="6"/>
  <c r="Y3197" i="6" s="1"/>
  <c r="T3196" i="6"/>
  <c r="Y3196" i="6" s="1"/>
  <c r="T3195" i="6"/>
  <c r="Y3195" i="6" s="1"/>
  <c r="T3198" i="6"/>
  <c r="Y3198" i="6" s="1"/>
  <c r="T2986" i="6"/>
  <c r="Y2986" i="6" s="1"/>
  <c r="T2985" i="6"/>
  <c r="Y2985" i="6" s="1"/>
  <c r="T2984" i="6"/>
  <c r="Y2984" i="6" s="1"/>
  <c r="T2983" i="6"/>
  <c r="Y2983" i="6" s="1"/>
  <c r="X3087" i="6"/>
  <c r="X3088" i="6"/>
  <c r="X3090" i="6"/>
  <c r="X3089" i="6"/>
  <c r="V2826" i="6"/>
  <c r="V2824" i="6"/>
  <c r="V2823" i="6"/>
  <c r="V2825" i="6"/>
  <c r="X2498" i="6"/>
  <c r="X2496" i="6"/>
  <c r="X2497" i="6"/>
  <c r="X2495" i="6"/>
  <c r="X2734" i="6"/>
  <c r="X2733" i="6"/>
  <c r="X2732" i="6"/>
  <c r="X2731" i="6"/>
  <c r="X2750" i="6"/>
  <c r="X2748" i="6"/>
  <c r="X2747" i="6"/>
  <c r="X2749" i="6"/>
  <c r="W2672" i="6"/>
  <c r="W2671" i="6"/>
  <c r="W2674" i="6"/>
  <c r="W2673" i="6"/>
  <c r="W2333" i="6"/>
  <c r="W2331" i="6"/>
  <c r="W2334" i="6"/>
  <c r="W2332" i="6"/>
  <c r="W2633" i="6"/>
  <c r="W2631" i="6"/>
  <c r="W2634" i="6"/>
  <c r="W2632" i="6"/>
  <c r="W3879" i="6" a="1"/>
  <c r="W3843" i="6" a="1"/>
  <c r="W3779" i="6" a="1"/>
  <c r="X3619" i="6" a="1"/>
  <c r="X3671" i="6" a="1"/>
  <c r="U3731" i="6" a="1"/>
  <c r="U3607" i="6" a="1"/>
  <c r="T3623" i="6" a="1"/>
  <c r="T3575" i="6" a="1"/>
  <c r="T3655" i="6" a="1"/>
  <c r="V3415" i="6" a="1"/>
  <c r="U3483" i="6" a="1"/>
  <c r="X3231" i="6" a="1"/>
  <c r="W3143" i="6" a="1"/>
  <c r="X3123" i="6" a="1"/>
  <c r="T3107" i="6" a="1"/>
  <c r="U3119" i="6" a="1"/>
  <c r="T3011" i="6" a="1"/>
  <c r="X2735" i="6" a="1"/>
  <c r="W2659" i="6" a="1"/>
  <c r="W2723" i="6" a="1"/>
  <c r="V2791" i="6" a="1"/>
  <c r="W2595" i="6" a="1"/>
  <c r="W2531" i="6" a="1"/>
  <c r="T2347" i="6" a="1"/>
  <c r="V2239" i="6" a="1"/>
  <c r="X1891" i="6" a="1"/>
  <c r="X2083" i="6" a="1"/>
  <c r="V1995" i="6" a="1"/>
  <c r="V1899" i="6" a="1"/>
  <c r="U1871" i="6" a="1"/>
  <c r="V1687" i="6" a="1"/>
  <c r="W1727" i="6" a="1"/>
  <c r="U1659" i="6" a="1"/>
  <c r="V1843" i="6" a="1"/>
  <c r="W1555" i="6" a="1"/>
  <c r="W1767" i="6" a="1"/>
  <c r="V1183" i="6" a="1"/>
  <c r="W1311" i="6" a="1"/>
  <c r="V1095" i="6" a="1"/>
  <c r="T907" i="6" a="1"/>
  <c r="X987" i="6" a="1"/>
  <c r="V1671" i="6" a="1"/>
  <c r="T967" i="6" a="1"/>
  <c r="V1027" i="6" a="1"/>
  <c r="W35" i="6" a="1"/>
  <c r="T383" i="6" a="1"/>
  <c r="X215" i="6" a="1"/>
  <c r="W7" i="6" a="1"/>
  <c r="X343" i="6" a="1"/>
  <c r="U11" i="6" a="1"/>
  <c r="V247" i="6" a="1"/>
  <c r="U3855" i="6" a="1"/>
  <c r="X3683" i="6" a="1"/>
  <c r="V3679" i="6" a="1"/>
  <c r="U3495" i="6" a="1"/>
  <c r="T3567" i="6" a="1"/>
  <c r="T3067" i="6" a="1"/>
  <c r="V3071" i="6" a="1"/>
  <c r="V3015" i="6" a="1"/>
  <c r="X2867" i="6" a="1"/>
  <c r="W3087" i="6" a="1"/>
  <c r="T2883" i="6" a="1"/>
  <c r="T2915" i="6" a="1"/>
  <c r="U2583" i="6" a="1"/>
  <c r="X2899" i="6" a="1"/>
  <c r="V2583" i="6" a="1"/>
  <c r="V2187" i="6" a="1"/>
  <c r="V2219" i="6" a="1"/>
  <c r="V1835" i="6" a="1"/>
  <c r="X1899" i="6" a="1"/>
  <c r="W2107" i="6" a="1"/>
  <c r="W2563" i="6" a="1"/>
  <c r="T1819" i="6" a="1"/>
  <c r="X1707" i="6" a="1"/>
  <c r="V1715" i="6" a="1"/>
  <c r="V1639" i="6" a="1"/>
  <c r="V1771" i="6" a="1"/>
  <c r="V1683" i="6" a="1"/>
  <c r="X1795" i="6" a="1"/>
  <c r="U1695" i="6" a="1"/>
  <c r="U1767" i="6" a="1"/>
  <c r="U1435" i="6" a="1"/>
  <c r="V1351" i="6" a="1"/>
  <c r="X1443" i="6" a="1"/>
  <c r="V1247" i="6" a="1"/>
  <c r="W1599" i="6" a="1"/>
  <c r="W1431" i="6" a="1"/>
  <c r="U1339" i="6" a="1"/>
  <c r="X1143" i="6" a="1"/>
  <c r="W911" i="6" a="1"/>
  <c r="W943" i="6" a="1"/>
  <c r="V1023" i="6" a="1"/>
  <c r="X919" i="6" a="1"/>
  <c r="X3972" i="6"/>
  <c r="X3973" i="6"/>
  <c r="X3974" i="6"/>
  <c r="X3971" i="6"/>
  <c r="T3760" i="6"/>
  <c r="Y3760" i="6" s="1"/>
  <c r="T3761" i="6"/>
  <c r="Y3761" i="6" s="1"/>
  <c r="T3762" i="6"/>
  <c r="Y3762" i="6" s="1"/>
  <c r="T3759" i="6"/>
  <c r="Y3759" i="6" s="1"/>
  <c r="U3779" i="6"/>
  <c r="U3781" i="6"/>
  <c r="U3782" i="6"/>
  <c r="U3780" i="6"/>
  <c r="X3316" i="6"/>
  <c r="X3315" i="6"/>
  <c r="X3318" i="6"/>
  <c r="X3317" i="6"/>
  <c r="T2817" i="6"/>
  <c r="Y2817" i="6" s="1"/>
  <c r="T2818" i="6"/>
  <c r="Y2818" i="6" s="1"/>
  <c r="T2815" i="6"/>
  <c r="Y2815" i="6" s="1"/>
  <c r="T2816" i="6"/>
  <c r="Y2816" i="6" s="1"/>
  <c r="T2946" i="6"/>
  <c r="Y2946" i="6" s="1"/>
  <c r="T2944" i="6"/>
  <c r="Y2944" i="6" s="1"/>
  <c r="T2945" i="6"/>
  <c r="Y2945" i="6" s="1"/>
  <c r="T2943" i="6"/>
  <c r="Y2943" i="6" s="1"/>
  <c r="X2692" i="6"/>
  <c r="X2691" i="6"/>
  <c r="X2694" i="6"/>
  <c r="X2693" i="6"/>
  <c r="V2573" i="6"/>
  <c r="V2574" i="6"/>
  <c r="V2571" i="6"/>
  <c r="V2572" i="6"/>
  <c r="W2102" i="6"/>
  <c r="W2099" i="6"/>
  <c r="W2101" i="6"/>
  <c r="W2100" i="6"/>
  <c r="X1555" i="6"/>
  <c r="X1558" i="6"/>
  <c r="X1556" i="6"/>
  <c r="X1557" i="6"/>
  <c r="T1238" i="6"/>
  <c r="Y1238" i="6" s="1"/>
  <c r="T1237" i="6"/>
  <c r="Y1237" i="6" s="1"/>
  <c r="T1235" i="6"/>
  <c r="Y1235" i="6" s="1"/>
  <c r="T1236" i="6"/>
  <c r="Y1236" i="6" s="1"/>
  <c r="V1437" i="6"/>
  <c r="V1438" i="6"/>
  <c r="V1436" i="6"/>
  <c r="V1435" i="6"/>
  <c r="X882" i="6"/>
  <c r="X880" i="6"/>
  <c r="X881" i="6"/>
  <c r="X879" i="6"/>
  <c r="W1066" i="6"/>
  <c r="W1064" i="6"/>
  <c r="W1063" i="6"/>
  <c r="W1065" i="6"/>
  <c r="W721" i="6"/>
  <c r="W719" i="6"/>
  <c r="W720" i="6"/>
  <c r="W722" i="6"/>
  <c r="U644" i="6"/>
  <c r="U643" i="6"/>
  <c r="U645" i="6"/>
  <c r="U646" i="6"/>
  <c r="U435" i="6"/>
  <c r="U438" i="6"/>
  <c r="U437" i="6"/>
  <c r="U436" i="6"/>
  <c r="X961" i="6"/>
  <c r="X962" i="6"/>
  <c r="X959" i="6"/>
  <c r="X960" i="6"/>
  <c r="X1072" i="6"/>
  <c r="X1071" i="6"/>
  <c r="X1074" i="6"/>
  <c r="X1073" i="6"/>
  <c r="U3929" i="6"/>
  <c r="U3930" i="6"/>
  <c r="U3928" i="6"/>
  <c r="U3927" i="6"/>
  <c r="U3655" i="6"/>
  <c r="U3657" i="6"/>
  <c r="U3658" i="6"/>
  <c r="U3656" i="6"/>
  <c r="X3518" i="6"/>
  <c r="X3517" i="6"/>
  <c r="X3515" i="6"/>
  <c r="X3516" i="6"/>
  <c r="W3322" i="6"/>
  <c r="W3319" i="6"/>
  <c r="W3321" i="6"/>
  <c r="W3320" i="6"/>
  <c r="U3359" i="6"/>
  <c r="U3362" i="6"/>
  <c r="U3361" i="6"/>
  <c r="U3360" i="6"/>
  <c r="T3017" i="6"/>
  <c r="Y3017" i="6" s="1"/>
  <c r="T3018" i="6"/>
  <c r="Y3018" i="6" s="1"/>
  <c r="T3016" i="6"/>
  <c r="Y3016" i="6" s="1"/>
  <c r="T3015" i="6"/>
  <c r="Y3015" i="6" s="1"/>
  <c r="W2553" i="6"/>
  <c r="W2551" i="6"/>
  <c r="W2552" i="6"/>
  <c r="W2554" i="6"/>
  <c r="V2761" i="6"/>
  <c r="V2762" i="6"/>
  <c r="V2759" i="6"/>
  <c r="V2760" i="6"/>
  <c r="X2343" i="6"/>
  <c r="X2345" i="6"/>
  <c r="X2344" i="6"/>
  <c r="X2346" i="6"/>
  <c r="U2366" i="6"/>
  <c r="U2365" i="6"/>
  <c r="U2363" i="6"/>
  <c r="U2364" i="6"/>
  <c r="W1907" i="6"/>
  <c r="W1909" i="6"/>
  <c r="W1908" i="6"/>
  <c r="W1910" i="6"/>
  <c r="T1501" i="6"/>
  <c r="Y1501" i="6" s="1"/>
  <c r="T1502" i="6"/>
  <c r="Y1502" i="6" s="1"/>
  <c r="T1499" i="6"/>
  <c r="Y1499" i="6" s="1"/>
  <c r="T1500" i="6"/>
  <c r="Y1500" i="6" s="1"/>
  <c r="W1583" i="6"/>
  <c r="W1586" i="6"/>
  <c r="W1585" i="6"/>
  <c r="W1584" i="6"/>
  <c r="W1345" i="6"/>
  <c r="W1346" i="6"/>
  <c r="W1343" i="6"/>
  <c r="W1344" i="6"/>
  <c r="V1035" i="6"/>
  <c r="V1038" i="6"/>
  <c r="V1036" i="6"/>
  <c r="V1037" i="6"/>
  <c r="X830" i="6"/>
  <c r="X829" i="6"/>
  <c r="X828" i="6"/>
  <c r="X827" i="6"/>
  <c r="W343" i="6"/>
  <c r="W346" i="6"/>
  <c r="W345" i="6"/>
  <c r="W344" i="6"/>
  <c r="V616" i="6"/>
  <c r="V617" i="6"/>
  <c r="V618" i="6"/>
  <c r="V615" i="6"/>
  <c r="T169" i="6"/>
  <c r="Y169" i="6" s="1"/>
  <c r="T167" i="6"/>
  <c r="Y167" i="6" s="1"/>
  <c r="T170" i="6"/>
  <c r="Y170" i="6" s="1"/>
  <c r="T168" i="6"/>
  <c r="Y168" i="6" s="1"/>
  <c r="W300" i="6"/>
  <c r="W301" i="6"/>
  <c r="W302" i="6"/>
  <c r="W299" i="6"/>
  <c r="V3629" i="6"/>
  <c r="V3630" i="6"/>
  <c r="V3628" i="6"/>
  <c r="V3627" i="6"/>
  <c r="T3608" i="6"/>
  <c r="Y3608" i="6" s="1"/>
  <c r="T3607" i="6"/>
  <c r="Y3607" i="6" s="1"/>
  <c r="T3610" i="6"/>
  <c r="Y3610" i="6" s="1"/>
  <c r="T3609" i="6"/>
  <c r="Y3609" i="6" s="1"/>
  <c r="X3151" i="6"/>
  <c r="X3152" i="6"/>
  <c r="X3154" i="6"/>
  <c r="X3153" i="6"/>
  <c r="X2428" i="6"/>
  <c r="X2430" i="6"/>
  <c r="X2429" i="6"/>
  <c r="X2427" i="6"/>
  <c r="X2564" i="6"/>
  <c r="X2565" i="6"/>
  <c r="X2563" i="6"/>
  <c r="X2566" i="6"/>
  <c r="X2338" i="6"/>
  <c r="X2337" i="6"/>
  <c r="X2335" i="6"/>
  <c r="X2336" i="6"/>
  <c r="T2297" i="6"/>
  <c r="Y2297" i="6" s="1"/>
  <c r="T2296" i="6"/>
  <c r="Y2296" i="6" s="1"/>
  <c r="T2298" i="6"/>
  <c r="Y2298" i="6" s="1"/>
  <c r="T2295" i="6"/>
  <c r="Y2295" i="6" s="1"/>
  <c r="V2426" i="6"/>
  <c r="V2423" i="6"/>
  <c r="V2425" i="6"/>
  <c r="V2424" i="6"/>
  <c r="X1748" i="6"/>
  <c r="X1750" i="6"/>
  <c r="X1747" i="6"/>
  <c r="X1749" i="6"/>
  <c r="T1627" i="6"/>
  <c r="Y1627" i="6" s="1"/>
  <c r="T1629" i="6"/>
  <c r="Y1629" i="6" s="1"/>
  <c r="T1630" i="6"/>
  <c r="Y1630" i="6" s="1"/>
  <c r="T1628" i="6"/>
  <c r="Y1628" i="6" s="1"/>
  <c r="W1268" i="6"/>
  <c r="W1269" i="6"/>
  <c r="W1267" i="6"/>
  <c r="W1270" i="6"/>
  <c r="U993" i="6"/>
  <c r="U991" i="6"/>
  <c r="U994" i="6"/>
  <c r="U992" i="6"/>
  <c r="V955" i="6"/>
  <c r="V957" i="6"/>
  <c r="V958" i="6"/>
  <c r="V956" i="6"/>
  <c r="W493" i="6"/>
  <c r="W494" i="6"/>
  <c r="W491" i="6"/>
  <c r="W492" i="6"/>
  <c r="W443" i="6"/>
  <c r="W444" i="6"/>
  <c r="W446" i="6"/>
  <c r="W445" i="6"/>
  <c r="T259" i="6"/>
  <c r="Y259" i="6" s="1"/>
  <c r="T262" i="6"/>
  <c r="Y262" i="6" s="1"/>
  <c r="T261" i="6"/>
  <c r="Y261" i="6" s="1"/>
  <c r="T260" i="6"/>
  <c r="Y260" i="6" s="1"/>
  <c r="X147" i="6"/>
  <c r="X148" i="6"/>
  <c r="X150" i="6"/>
  <c r="X149" i="6"/>
  <c r="X3700" i="6"/>
  <c r="X3701" i="6"/>
  <c r="X3699" i="6"/>
  <c r="X3702" i="6"/>
  <c r="V3508" i="6"/>
  <c r="V3509" i="6"/>
  <c r="V3510" i="6"/>
  <c r="V3507" i="6"/>
  <c r="V3347" i="6"/>
  <c r="V3348" i="6"/>
  <c r="V3349" i="6"/>
  <c r="V3350" i="6"/>
  <c r="T3200" i="6"/>
  <c r="Y3200" i="6" s="1"/>
  <c r="T3199" i="6"/>
  <c r="Y3199" i="6" s="1"/>
  <c r="T3202" i="6"/>
  <c r="Y3202" i="6" s="1"/>
  <c r="T3201" i="6"/>
  <c r="Y3201" i="6" s="1"/>
  <c r="T2804" i="6"/>
  <c r="Y2804" i="6" s="1"/>
  <c r="T2803" i="6"/>
  <c r="Y2803" i="6" s="1"/>
  <c r="T2806" i="6"/>
  <c r="Y2806" i="6" s="1"/>
  <c r="T2805" i="6"/>
  <c r="Y2805" i="6" s="1"/>
  <c r="W2528" i="6"/>
  <c r="W2530" i="6"/>
  <c r="W2529" i="6"/>
  <c r="W2527" i="6"/>
  <c r="X2439" i="6"/>
  <c r="X2442" i="6"/>
  <c r="X2441" i="6"/>
  <c r="X2440" i="6"/>
  <c r="U2142" i="6"/>
  <c r="U2140" i="6"/>
  <c r="U2141" i="6"/>
  <c r="U2139" i="6"/>
  <c r="V2355" i="6"/>
  <c r="V2358" i="6"/>
  <c r="V2357" i="6"/>
  <c r="V2356" i="6"/>
  <c r="T1706" i="6"/>
  <c r="Y1706" i="6" s="1"/>
  <c r="T1703" i="6"/>
  <c r="Y1703" i="6" s="1"/>
  <c r="T1704" i="6"/>
  <c r="Y1704" i="6" s="1"/>
  <c r="T1705" i="6"/>
  <c r="Y1705" i="6" s="1"/>
  <c r="W1527" i="6"/>
  <c r="W1529" i="6"/>
  <c r="W1530" i="6"/>
  <c r="W1528" i="6"/>
  <c r="V1339" i="6"/>
  <c r="V1342" i="6"/>
  <c r="V1340" i="6"/>
  <c r="V1341" i="6"/>
  <c r="U811" i="6"/>
  <c r="U813" i="6"/>
  <c r="U814" i="6"/>
  <c r="U812" i="6"/>
  <c r="T918" i="6"/>
  <c r="Y918" i="6" s="1"/>
  <c r="T917" i="6"/>
  <c r="Y917" i="6" s="1"/>
  <c r="T916" i="6"/>
  <c r="Y916" i="6" s="1"/>
  <c r="T915" i="6"/>
  <c r="Y915" i="6" s="1"/>
  <c r="T478" i="6"/>
  <c r="Y478" i="6" s="1"/>
  <c r="T475" i="6"/>
  <c r="Y475" i="6" s="1"/>
  <c r="T476" i="6"/>
  <c r="Y476" i="6" s="1"/>
  <c r="T477" i="6"/>
  <c r="Y477" i="6" s="1"/>
  <c r="T43" i="6"/>
  <c r="Y43" i="6" s="1"/>
  <c r="T45" i="6"/>
  <c r="Y45" i="6" s="1"/>
  <c r="T46" i="6"/>
  <c r="Y46" i="6" s="1"/>
  <c r="T44" i="6"/>
  <c r="Y44" i="6" s="1"/>
  <c r="U143" i="6"/>
  <c r="U144" i="6"/>
  <c r="U146" i="6"/>
  <c r="U145" i="6"/>
  <c r="X3784" i="6"/>
  <c r="X3786" i="6"/>
  <c r="X3783" i="6"/>
  <c r="X3785" i="6"/>
  <c r="W3609" i="6"/>
  <c r="W3610" i="6"/>
  <c r="W3607" i="6"/>
  <c r="W3608" i="6"/>
  <c r="W3494" i="6"/>
  <c r="W3492" i="6"/>
  <c r="W3493" i="6"/>
  <c r="W3491" i="6"/>
  <c r="W3400" i="6"/>
  <c r="W3399" i="6"/>
  <c r="W3401" i="6"/>
  <c r="W3402" i="6"/>
  <c r="U3422" i="6"/>
  <c r="U3419" i="6"/>
  <c r="U3421" i="6"/>
  <c r="U3420" i="6"/>
  <c r="X2840" i="6"/>
  <c r="X2842" i="6"/>
  <c r="X2839" i="6"/>
  <c r="X2841" i="6"/>
  <c r="T2581" i="6"/>
  <c r="Y2581" i="6" s="1"/>
  <c r="T2582" i="6"/>
  <c r="Y2582" i="6" s="1"/>
  <c r="T2579" i="6"/>
  <c r="Y2579" i="6" s="1"/>
  <c r="T2580" i="6"/>
  <c r="Y2580" i="6" s="1"/>
  <c r="U2525" i="6"/>
  <c r="U2524" i="6"/>
  <c r="U2526" i="6"/>
  <c r="U2523" i="6"/>
  <c r="U2447" i="6"/>
  <c r="U2449" i="6"/>
  <c r="U2448" i="6"/>
  <c r="U2450" i="6"/>
  <c r="U2412" i="6"/>
  <c r="U2414" i="6"/>
  <c r="U2411" i="6"/>
  <c r="U2413" i="6"/>
  <c r="V1925" i="6"/>
  <c r="V1923" i="6"/>
  <c r="V1924" i="6"/>
  <c r="V1926" i="6"/>
  <c r="V2077" i="6"/>
  <c r="V2075" i="6"/>
  <c r="V2076" i="6"/>
  <c r="V2078" i="6"/>
  <c r="V2080" i="6"/>
  <c r="V2082" i="6"/>
  <c r="V2081" i="6"/>
  <c r="V2079" i="6"/>
  <c r="W1520" i="6"/>
  <c r="W1521" i="6"/>
  <c r="W1519" i="6"/>
  <c r="W1522" i="6"/>
  <c r="T980" i="6"/>
  <c r="Y980" i="6" s="1"/>
  <c r="T979" i="6"/>
  <c r="Y979" i="6" s="1"/>
  <c r="T982" i="6"/>
  <c r="Y982" i="6" s="1"/>
  <c r="T981" i="6"/>
  <c r="Y981" i="6" s="1"/>
  <c r="T785" i="6"/>
  <c r="Y785" i="6" s="1"/>
  <c r="T786" i="6"/>
  <c r="Y786" i="6" s="1"/>
  <c r="T783" i="6"/>
  <c r="Y783" i="6" s="1"/>
  <c r="T784" i="6"/>
  <c r="Y784" i="6" s="1"/>
  <c r="U763" i="6"/>
  <c r="U764" i="6"/>
  <c r="U765" i="6"/>
  <c r="U766" i="6"/>
  <c r="T508" i="6"/>
  <c r="Y508" i="6" s="1"/>
  <c r="T510" i="6"/>
  <c r="Y510" i="6" s="1"/>
  <c r="T509" i="6"/>
  <c r="Y509" i="6" s="1"/>
  <c r="T507" i="6"/>
  <c r="Y507" i="6" s="1"/>
  <c r="W621" i="6"/>
  <c r="W619" i="6"/>
  <c r="W620" i="6"/>
  <c r="W622" i="6"/>
  <c r="X351" i="6"/>
  <c r="X354" i="6"/>
  <c r="X352" i="6"/>
  <c r="X353" i="6"/>
  <c r="U359" i="6"/>
  <c r="U361" i="6"/>
  <c r="U362" i="6"/>
  <c r="U360" i="6"/>
  <c r="W3904" i="6"/>
  <c r="W3906" i="6"/>
  <c r="W3903" i="6"/>
  <c r="W3905" i="6"/>
  <c r="V3577" i="6"/>
  <c r="V3576" i="6"/>
  <c r="V3575" i="6"/>
  <c r="V3578" i="6"/>
  <c r="T3838" i="6"/>
  <c r="Y3838" i="6" s="1"/>
  <c r="T3835" i="6"/>
  <c r="Y3835" i="6" s="1"/>
  <c r="T3837" i="6"/>
  <c r="Y3837" i="6" s="1"/>
  <c r="T3836" i="6"/>
  <c r="Y3836" i="6" s="1"/>
  <c r="T3723" i="6"/>
  <c r="Y3723" i="6" s="1"/>
  <c r="T3725" i="6"/>
  <c r="Y3725" i="6" s="1"/>
  <c r="T3724" i="6"/>
  <c r="Y3724" i="6" s="1"/>
  <c r="T3726" i="6"/>
  <c r="Y3726" i="6" s="1"/>
  <c r="W3668" i="6"/>
  <c r="W3667" i="6"/>
  <c r="W3670" i="6"/>
  <c r="W3669" i="6"/>
  <c r="X3350" i="6"/>
  <c r="X3348" i="6"/>
  <c r="X3349" i="6"/>
  <c r="X3347" i="6"/>
  <c r="W3078" i="6"/>
  <c r="W3076" i="6"/>
  <c r="W3077" i="6"/>
  <c r="W3075" i="6"/>
  <c r="X2801" i="6"/>
  <c r="X2800" i="6"/>
  <c r="X2802" i="6"/>
  <c r="X2799" i="6"/>
  <c r="W2838" i="6"/>
  <c r="W2837" i="6"/>
  <c r="W2835" i="6"/>
  <c r="W2836" i="6"/>
  <c r="U2655" i="6"/>
  <c r="U2657" i="6"/>
  <c r="U2656" i="6"/>
  <c r="U2658" i="6"/>
  <c r="W2536" i="6"/>
  <c r="W2538" i="6"/>
  <c r="W2535" i="6"/>
  <c r="W2537" i="6"/>
  <c r="V2738" i="6"/>
  <c r="V2735" i="6"/>
  <c r="V2737" i="6"/>
  <c r="V2736" i="6"/>
  <c r="W2587" i="6"/>
  <c r="W2589" i="6"/>
  <c r="W2588" i="6"/>
  <c r="W2590" i="6"/>
  <c r="V2329" i="6"/>
  <c r="V2328" i="6"/>
  <c r="V2327" i="6"/>
  <c r="V2330" i="6"/>
  <c r="X2101" i="6"/>
  <c r="X2102" i="6"/>
  <c r="X2099" i="6"/>
  <c r="X2100" i="6"/>
  <c r="V2297" i="6"/>
  <c r="V2296" i="6"/>
  <c r="V2295" i="6"/>
  <c r="V2298" i="6"/>
  <c r="W2196" i="6"/>
  <c r="W2198" i="6"/>
  <c r="W2195" i="6"/>
  <c r="W2197" i="6"/>
  <c r="V2331" i="6"/>
  <c r="V2334" i="6"/>
  <c r="V2333" i="6"/>
  <c r="V2332" i="6"/>
  <c r="W2385" i="6"/>
  <c r="W2384" i="6"/>
  <c r="W2383" i="6"/>
  <c r="W2386" i="6"/>
  <c r="X2259" i="6"/>
  <c r="X2260" i="6"/>
  <c r="X2261" i="6"/>
  <c r="X2262" i="6"/>
  <c r="X2366" i="6"/>
  <c r="X2364" i="6"/>
  <c r="X2363" i="6"/>
  <c r="X2365" i="6"/>
  <c r="U2266" i="6"/>
  <c r="U2264" i="6"/>
  <c r="U2263" i="6"/>
  <c r="U2265" i="6"/>
  <c r="U2157" i="6"/>
  <c r="U2156" i="6"/>
  <c r="U2155" i="6"/>
  <c r="U2158" i="6"/>
  <c r="U1906" i="6"/>
  <c r="U1904" i="6"/>
  <c r="U1903" i="6"/>
  <c r="U1905" i="6"/>
  <c r="T2200" i="6"/>
  <c r="Y2200" i="6" s="1"/>
  <c r="T2199" i="6"/>
  <c r="Y2199" i="6" s="1"/>
  <c r="T2201" i="6"/>
  <c r="Y2201" i="6" s="1"/>
  <c r="T2202" i="6"/>
  <c r="Y2202" i="6" s="1"/>
  <c r="U2039" i="6"/>
  <c r="U2041" i="6"/>
  <c r="U2042" i="6"/>
  <c r="U2040" i="6"/>
  <c r="T1857" i="6"/>
  <c r="Y1857" i="6" s="1"/>
  <c r="T1855" i="6"/>
  <c r="Y1855" i="6" s="1"/>
  <c r="T1856" i="6"/>
  <c r="Y1856" i="6" s="1"/>
  <c r="T1858" i="6"/>
  <c r="Y1858" i="6" s="1"/>
  <c r="T2161" i="6"/>
  <c r="Y2161" i="6" s="1"/>
  <c r="T2159" i="6"/>
  <c r="Y2159" i="6" s="1"/>
  <c r="T2162" i="6"/>
  <c r="Y2162" i="6" s="1"/>
  <c r="T2160" i="6"/>
  <c r="Y2160" i="6" s="1"/>
  <c r="V2033" i="6"/>
  <c r="V2032" i="6"/>
  <c r="V2031" i="6"/>
  <c r="V2034" i="6"/>
  <c r="V1942" i="6"/>
  <c r="V1941" i="6"/>
  <c r="V1939" i="6"/>
  <c r="V1940" i="6"/>
  <c r="U1940" i="6"/>
  <c r="U1939" i="6"/>
  <c r="U1942" i="6"/>
  <c r="U1941" i="6"/>
  <c r="W1862" i="6"/>
  <c r="W1860" i="6"/>
  <c r="W1859" i="6"/>
  <c r="W1861" i="6"/>
  <c r="X1991" i="6"/>
  <c r="X1993" i="6"/>
  <c r="X1994" i="6"/>
  <c r="X1992" i="6"/>
  <c r="T1920" i="6"/>
  <c r="Y1920" i="6" s="1"/>
  <c r="T1919" i="6"/>
  <c r="Y1919" i="6" s="1"/>
  <c r="T1922" i="6"/>
  <c r="Y1922" i="6" s="1"/>
  <c r="T1921" i="6"/>
  <c r="Y1921" i="6" s="1"/>
  <c r="X1515" i="6"/>
  <c r="X1516" i="6"/>
  <c r="X1517" i="6"/>
  <c r="X1518" i="6"/>
  <c r="T1646" i="6"/>
  <c r="Y1646" i="6" s="1"/>
  <c r="T1643" i="6"/>
  <c r="Y1643" i="6" s="1"/>
  <c r="T1645" i="6"/>
  <c r="Y1645" i="6" s="1"/>
  <c r="T1644" i="6"/>
  <c r="Y1644" i="6" s="1"/>
  <c r="X1844" i="6"/>
  <c r="X1843" i="6"/>
  <c r="X1845" i="6"/>
  <c r="X1846" i="6"/>
  <c r="V1483" i="6"/>
  <c r="V1485" i="6"/>
  <c r="V1484" i="6"/>
  <c r="V1486" i="6"/>
  <c r="T1610" i="6"/>
  <c r="Y1610" i="6" s="1"/>
  <c r="T1607" i="6"/>
  <c r="Y1607" i="6" s="1"/>
  <c r="T1608" i="6"/>
  <c r="Y1608" i="6" s="1"/>
  <c r="T1609" i="6"/>
  <c r="Y1609" i="6" s="1"/>
  <c r="U1483" i="6"/>
  <c r="U1485" i="6"/>
  <c r="U1484" i="6"/>
  <c r="U1486" i="6"/>
  <c r="X1767" i="6"/>
  <c r="X1768" i="6"/>
  <c r="X1769" i="6"/>
  <c r="X1770" i="6"/>
  <c r="X1560" i="6"/>
  <c r="X1561" i="6"/>
  <c r="X1559" i="6"/>
  <c r="X1562" i="6"/>
  <c r="V1598" i="6"/>
  <c r="V1596" i="6"/>
  <c r="V1597" i="6"/>
  <c r="V1595" i="6"/>
  <c r="W1188" i="6"/>
  <c r="W1187" i="6"/>
  <c r="W1189" i="6"/>
  <c r="W1190" i="6"/>
  <c r="T1117" i="6"/>
  <c r="Y1117" i="6" s="1"/>
  <c r="T1116" i="6"/>
  <c r="Y1116" i="6" s="1"/>
  <c r="T1115" i="6"/>
  <c r="Y1115" i="6" s="1"/>
  <c r="T1118" i="6"/>
  <c r="Y1118" i="6" s="1"/>
  <c r="X1349" i="6"/>
  <c r="X1347" i="6"/>
  <c r="X1348" i="6"/>
  <c r="X1350" i="6"/>
  <c r="X1276" i="6"/>
  <c r="X1278" i="6"/>
  <c r="X1277" i="6"/>
  <c r="X1275" i="6"/>
  <c r="W1177" i="6"/>
  <c r="W1178" i="6"/>
  <c r="W1176" i="6"/>
  <c r="W1175" i="6"/>
  <c r="W1239" i="6"/>
  <c r="W1241" i="6"/>
  <c r="W1242" i="6"/>
  <c r="W1240" i="6"/>
  <c r="W1135" i="6"/>
  <c r="W1138" i="6"/>
  <c r="W1137" i="6"/>
  <c r="W1136" i="6"/>
  <c r="U1495" i="6"/>
  <c r="U1498" i="6"/>
  <c r="U1497" i="6"/>
  <c r="U1496" i="6"/>
  <c r="T1205" i="6"/>
  <c r="Y1205" i="6" s="1"/>
  <c r="T1206" i="6"/>
  <c r="Y1206" i="6" s="1"/>
  <c r="T1203" i="6"/>
  <c r="Y1203" i="6" s="1"/>
  <c r="T1204" i="6"/>
  <c r="Y1204" i="6" s="1"/>
  <c r="T1642" i="6"/>
  <c r="Y1642" i="6" s="1"/>
  <c r="T1639" i="6"/>
  <c r="Y1639" i="6" s="1"/>
  <c r="T1640" i="6"/>
  <c r="Y1640" i="6" s="1"/>
  <c r="T1641" i="6"/>
  <c r="Y1641" i="6" s="1"/>
  <c r="W1231" i="6"/>
  <c r="W1234" i="6"/>
  <c r="W1233" i="6"/>
  <c r="W1232" i="6"/>
  <c r="U1242" i="6"/>
  <c r="U1239" i="6"/>
  <c r="U1241" i="6"/>
  <c r="U1240" i="6"/>
  <c r="X1052" i="6"/>
  <c r="X1051" i="6"/>
  <c r="X1053" i="6"/>
  <c r="X1054" i="6"/>
  <c r="W951" i="6"/>
  <c r="W952" i="6"/>
  <c r="W954" i="6"/>
  <c r="W953" i="6"/>
  <c r="W829" i="6"/>
  <c r="W827" i="6"/>
  <c r="W830" i="6"/>
  <c r="W828" i="6"/>
  <c r="X1200" i="6"/>
  <c r="X1199" i="6"/>
  <c r="X1202" i="6"/>
  <c r="X1201" i="6"/>
  <c r="W1042" i="6"/>
  <c r="W1039" i="6"/>
  <c r="W1040" i="6"/>
  <c r="W1041" i="6"/>
  <c r="U1275" i="6"/>
  <c r="U1278" i="6"/>
  <c r="U1277" i="6"/>
  <c r="U1276" i="6"/>
  <c r="U1053" i="6"/>
  <c r="U1054" i="6"/>
  <c r="U1051" i="6"/>
  <c r="U1052" i="6"/>
  <c r="U957" i="6"/>
  <c r="U956" i="6"/>
  <c r="U955" i="6"/>
  <c r="U958" i="6"/>
  <c r="W836" i="6"/>
  <c r="W837" i="6"/>
  <c r="W835" i="6"/>
  <c r="W838" i="6"/>
  <c r="T1195" i="6"/>
  <c r="Y1195" i="6" s="1"/>
  <c r="T1198" i="6"/>
  <c r="Y1198" i="6" s="1"/>
  <c r="T1197" i="6"/>
  <c r="Y1197" i="6" s="1"/>
  <c r="T1196" i="6"/>
  <c r="Y1196" i="6" s="1"/>
  <c r="T1028" i="6"/>
  <c r="Y1028" i="6" s="1"/>
  <c r="T1027" i="6"/>
  <c r="Y1027" i="6" s="1"/>
  <c r="T1029" i="6"/>
  <c r="Y1029" i="6" s="1"/>
  <c r="T1030" i="6"/>
  <c r="Y1030" i="6" s="1"/>
  <c r="V924" i="6"/>
  <c r="V923" i="6"/>
  <c r="V925" i="6"/>
  <c r="V926" i="6"/>
  <c r="T835" i="6"/>
  <c r="Y835" i="6" s="1"/>
  <c r="T837" i="6"/>
  <c r="Y837" i="6" s="1"/>
  <c r="T836" i="6"/>
  <c r="Y836" i="6" s="1"/>
  <c r="T838" i="6"/>
  <c r="Y838" i="6" s="1"/>
  <c r="W921" i="6"/>
  <c r="W919" i="6"/>
  <c r="W920" i="6"/>
  <c r="W922" i="6"/>
  <c r="T839" i="6"/>
  <c r="Y839" i="6" s="1"/>
  <c r="T840" i="6"/>
  <c r="Y840" i="6" s="1"/>
  <c r="T841" i="6"/>
  <c r="Y841" i="6" s="1"/>
  <c r="T842" i="6"/>
  <c r="Y842" i="6" s="1"/>
  <c r="V738" i="6"/>
  <c r="V737" i="6"/>
  <c r="V736" i="6"/>
  <c r="V735" i="6"/>
  <c r="U532" i="6"/>
  <c r="U533" i="6"/>
  <c r="U534" i="6"/>
  <c r="U531" i="6"/>
  <c r="U774" i="6"/>
  <c r="U772" i="6"/>
  <c r="U773" i="6"/>
  <c r="U771" i="6"/>
  <c r="T447" i="6"/>
  <c r="Y447" i="6" s="1"/>
  <c r="T449" i="6"/>
  <c r="Y449" i="6" s="1"/>
  <c r="T450" i="6"/>
  <c r="Y450" i="6" s="1"/>
  <c r="T448" i="6"/>
  <c r="Y448" i="6" s="1"/>
  <c r="U1025" i="6"/>
  <c r="U1024" i="6"/>
  <c r="U1023" i="6"/>
  <c r="U1026" i="6"/>
  <c r="U392" i="6"/>
  <c r="U391" i="6"/>
  <c r="U394" i="6"/>
  <c r="U393" i="6"/>
  <c r="X695" i="6"/>
  <c r="X696" i="6"/>
  <c r="X697" i="6"/>
  <c r="X698" i="6"/>
  <c r="U868" i="6"/>
  <c r="U867" i="6"/>
  <c r="U869" i="6"/>
  <c r="U870" i="6"/>
  <c r="V692" i="6"/>
  <c r="V691" i="6"/>
  <c r="V694" i="6"/>
  <c r="V693" i="6"/>
  <c r="X588" i="6"/>
  <c r="X589" i="6"/>
  <c r="X590" i="6"/>
  <c r="X587" i="6"/>
  <c r="V508" i="6"/>
  <c r="V510" i="6"/>
  <c r="V507" i="6"/>
  <c r="V509" i="6"/>
  <c r="W416" i="6"/>
  <c r="W417" i="6"/>
  <c r="W418" i="6"/>
  <c r="W415" i="6"/>
  <c r="U283" i="6"/>
  <c r="U286" i="6"/>
  <c r="U285" i="6"/>
  <c r="U284" i="6"/>
  <c r="V179" i="6"/>
  <c r="V180" i="6"/>
  <c r="V182" i="6"/>
  <c r="V181" i="6"/>
  <c r="T93" i="6"/>
  <c r="Y93" i="6" s="1"/>
  <c r="T94" i="6"/>
  <c r="Y94" i="6" s="1"/>
  <c r="T92" i="6"/>
  <c r="Y92" i="6" s="1"/>
  <c r="T91" i="6"/>
  <c r="Y91" i="6" s="1"/>
  <c r="V852" i="6"/>
  <c r="V853" i="6"/>
  <c r="V854" i="6"/>
  <c r="V851" i="6"/>
  <c r="T635" i="6"/>
  <c r="Y635" i="6" s="1"/>
  <c r="T638" i="6"/>
  <c r="Y638" i="6" s="1"/>
  <c r="T637" i="6"/>
  <c r="Y637" i="6" s="1"/>
  <c r="T636" i="6"/>
  <c r="Y636" i="6" s="1"/>
  <c r="T307" i="6"/>
  <c r="Y307" i="6" s="1"/>
  <c r="T309" i="6"/>
  <c r="Y309" i="6" s="1"/>
  <c r="T310" i="6"/>
  <c r="Y310" i="6" s="1"/>
  <c r="T308" i="6"/>
  <c r="Y308" i="6" s="1"/>
  <c r="U240" i="6"/>
  <c r="U241" i="6"/>
  <c r="U239" i="6"/>
  <c r="U242" i="6"/>
  <c r="T178" i="6"/>
  <c r="Y178" i="6" s="1"/>
  <c r="T177" i="6"/>
  <c r="Y177" i="6" s="1"/>
  <c r="T176" i="6"/>
  <c r="Y176" i="6" s="1"/>
  <c r="T175" i="6"/>
  <c r="Y175" i="6" s="1"/>
  <c r="V227" i="6"/>
  <c r="V230" i="6"/>
  <c r="V229" i="6"/>
  <c r="V228" i="6"/>
  <c r="X405" i="6"/>
  <c r="X406" i="6"/>
  <c r="X404" i="6"/>
  <c r="X403" i="6"/>
  <c r="T104" i="6"/>
  <c r="Y104" i="6" s="1"/>
  <c r="T103" i="6"/>
  <c r="Y103" i="6" s="1"/>
  <c r="T106" i="6"/>
  <c r="Y106" i="6" s="1"/>
  <c r="T105" i="6"/>
  <c r="Y105" i="6" s="1"/>
  <c r="U3893" i="6"/>
  <c r="U3894" i="6"/>
  <c r="U3892" i="6"/>
  <c r="U3891" i="6"/>
  <c r="W3989" i="6"/>
  <c r="W3988" i="6"/>
  <c r="W3987" i="6"/>
  <c r="W3990" i="6"/>
  <c r="T3877" i="6"/>
  <c r="Y3877" i="6" s="1"/>
  <c r="T3875" i="6"/>
  <c r="Y3875" i="6" s="1"/>
  <c r="T3876" i="6"/>
  <c r="Y3876" i="6" s="1"/>
  <c r="T3878" i="6"/>
  <c r="Y3878" i="6" s="1"/>
  <c r="U3973" i="6"/>
  <c r="U3974" i="6"/>
  <c r="U3971" i="6"/>
  <c r="U3972" i="6"/>
  <c r="T3975" i="6"/>
  <c r="Y3975" i="6" s="1"/>
  <c r="T3978" i="6"/>
  <c r="Y3978" i="6" s="1"/>
  <c r="T3977" i="6"/>
  <c r="Y3977" i="6" s="1"/>
  <c r="T3976" i="6"/>
  <c r="Y3976" i="6" s="1"/>
  <c r="X3818" i="6"/>
  <c r="X3816" i="6"/>
  <c r="X3815" i="6"/>
  <c r="X3817" i="6"/>
  <c r="W3752" i="6"/>
  <c r="W3753" i="6"/>
  <c r="W3751" i="6"/>
  <c r="W3754" i="6"/>
  <c r="V3795" i="6"/>
  <c r="V3798" i="6"/>
  <c r="V3796" i="6"/>
  <c r="V3797" i="6"/>
  <c r="V3636" i="6"/>
  <c r="V3635" i="6"/>
  <c r="V3637" i="6"/>
  <c r="V3638" i="6"/>
  <c r="X3733" i="6"/>
  <c r="X3731" i="6"/>
  <c r="X3734" i="6"/>
  <c r="X3732" i="6"/>
  <c r="V3621" i="6"/>
  <c r="V3619" i="6"/>
  <c r="V3622" i="6"/>
  <c r="V3620" i="6"/>
  <c r="U3544" i="6"/>
  <c r="U3546" i="6"/>
  <c r="U3545" i="6"/>
  <c r="U3543" i="6"/>
  <c r="V3526" i="6"/>
  <c r="V3525" i="6"/>
  <c r="V3524" i="6"/>
  <c r="V3523" i="6"/>
  <c r="W3732" i="6"/>
  <c r="W3733" i="6"/>
  <c r="W3734" i="6"/>
  <c r="W3731" i="6"/>
  <c r="X3507" i="6"/>
  <c r="X3510" i="6"/>
  <c r="X3509" i="6"/>
  <c r="X3508" i="6"/>
  <c r="V3572" i="6"/>
  <c r="V3571" i="6"/>
  <c r="V3574" i="6"/>
  <c r="V3573" i="6"/>
  <c r="X3568" i="6"/>
  <c r="X3569" i="6"/>
  <c r="X3567" i="6"/>
  <c r="X3570" i="6"/>
  <c r="T3638" i="6"/>
  <c r="Y3638" i="6" s="1"/>
  <c r="T3636" i="6"/>
  <c r="Y3636" i="6" s="1"/>
  <c r="T3637" i="6"/>
  <c r="Y3637" i="6" s="1"/>
  <c r="T3635" i="6"/>
  <c r="Y3635" i="6" s="1"/>
  <c r="U3527" i="6"/>
  <c r="U3529" i="6"/>
  <c r="U3528" i="6"/>
  <c r="U3530" i="6"/>
  <c r="W3412" i="6"/>
  <c r="W3414" i="6"/>
  <c r="W3413" i="6"/>
  <c r="W3411" i="6"/>
  <c r="U3407" i="6"/>
  <c r="U3408" i="6"/>
  <c r="U3409" i="6"/>
  <c r="U3410" i="6"/>
  <c r="V3394" i="6"/>
  <c r="V3393" i="6"/>
  <c r="V3391" i="6"/>
  <c r="V3392" i="6"/>
  <c r="W3470" i="6"/>
  <c r="W3469" i="6"/>
  <c r="W3467" i="6"/>
  <c r="W3468" i="6"/>
  <c r="W3247" i="6"/>
  <c r="W3250" i="6"/>
  <c r="W3248" i="6"/>
  <c r="W3249" i="6"/>
  <c r="X3132" i="6"/>
  <c r="X3131" i="6"/>
  <c r="X3134" i="6"/>
  <c r="X3133" i="6"/>
  <c r="T3463" i="6"/>
  <c r="Y3463" i="6" s="1"/>
  <c r="T3465" i="6"/>
  <c r="Y3465" i="6" s="1"/>
  <c r="T3464" i="6"/>
  <c r="Y3464" i="6" s="1"/>
  <c r="T3466" i="6"/>
  <c r="Y3466" i="6" s="1"/>
  <c r="X3111" i="6"/>
  <c r="X3114" i="6"/>
  <c r="X3112" i="6"/>
  <c r="X3113" i="6"/>
  <c r="U3022" i="6"/>
  <c r="U3020" i="6"/>
  <c r="U3021" i="6"/>
  <c r="U3019" i="6"/>
  <c r="W3116" i="6"/>
  <c r="W3115" i="6"/>
  <c r="W3118" i="6"/>
  <c r="W3117" i="6"/>
  <c r="V3007" i="6"/>
  <c r="V3010" i="6"/>
  <c r="V3008" i="6"/>
  <c r="V3009" i="6"/>
  <c r="T3186" i="6"/>
  <c r="Y3186" i="6" s="1"/>
  <c r="T3184" i="6"/>
  <c r="Y3184" i="6" s="1"/>
  <c r="T3185" i="6"/>
  <c r="Y3185" i="6" s="1"/>
  <c r="T3183" i="6"/>
  <c r="Y3183" i="6" s="1"/>
  <c r="W2916" i="6"/>
  <c r="W2915" i="6"/>
  <c r="W2918" i="6"/>
  <c r="W2917" i="6"/>
  <c r="W2854" i="6"/>
  <c r="W2852" i="6"/>
  <c r="W2853" i="6"/>
  <c r="W2851" i="6"/>
  <c r="W2639" i="6"/>
  <c r="W2640" i="6"/>
  <c r="W2641" i="6"/>
  <c r="W2642" i="6"/>
  <c r="W2592" i="6"/>
  <c r="W2591" i="6"/>
  <c r="W2593" i="6"/>
  <c r="W2594" i="6"/>
  <c r="X2458" i="6"/>
  <c r="X2457" i="6"/>
  <c r="X2456" i="6"/>
  <c r="X2455" i="6"/>
  <c r="X2598" i="6"/>
  <c r="X2596" i="6"/>
  <c r="X2597" i="6"/>
  <c r="X2595" i="6"/>
  <c r="X2759" i="6"/>
  <c r="X2760" i="6"/>
  <c r="X2761" i="6"/>
  <c r="X2762" i="6"/>
  <c r="V2496" i="6"/>
  <c r="V2495" i="6"/>
  <c r="V2498" i="6"/>
  <c r="V2497" i="6"/>
  <c r="U2435" i="6"/>
  <c r="U2438" i="6"/>
  <c r="U2436" i="6"/>
  <c r="U2437" i="6"/>
  <c r="V2678" i="6"/>
  <c r="V2677" i="6"/>
  <c r="V2675" i="6"/>
  <c r="V2676" i="6"/>
  <c r="W2578" i="6"/>
  <c r="W2577" i="6"/>
  <c r="W2575" i="6"/>
  <c r="W2576" i="6"/>
  <c r="U2693" i="6"/>
  <c r="U2692" i="6"/>
  <c r="U2694" i="6"/>
  <c r="U2691" i="6"/>
  <c r="W2625" i="6"/>
  <c r="W2624" i="6"/>
  <c r="W2626" i="6"/>
  <c r="W2623" i="6"/>
  <c r="T2532" i="6"/>
  <c r="Y2532" i="6" s="1"/>
  <c r="T2531" i="6"/>
  <c r="Y2531" i="6" s="1"/>
  <c r="T2534" i="6"/>
  <c r="Y2534" i="6" s="1"/>
  <c r="T2533" i="6"/>
  <c r="Y2533" i="6" s="1"/>
  <c r="V2362" i="6"/>
  <c r="V2359" i="6"/>
  <c r="V2360" i="6"/>
  <c r="V2361" i="6"/>
  <c r="X2257" i="6"/>
  <c r="X2256" i="6"/>
  <c r="X2255" i="6"/>
  <c r="X2258" i="6"/>
  <c r="U2341" i="6"/>
  <c r="U2339" i="6"/>
  <c r="U2340" i="6"/>
  <c r="U2342" i="6"/>
  <c r="V2136" i="6"/>
  <c r="V2137" i="6"/>
  <c r="V2138" i="6"/>
  <c r="V2135" i="6"/>
  <c r="V2391" i="6"/>
  <c r="V2392" i="6"/>
  <c r="V2394" i="6"/>
  <c r="V2393" i="6"/>
  <c r="T2305" i="6"/>
  <c r="Y2305" i="6" s="1"/>
  <c r="T2304" i="6"/>
  <c r="Y2304" i="6" s="1"/>
  <c r="T2303" i="6"/>
  <c r="Y2303" i="6" s="1"/>
  <c r="T2306" i="6"/>
  <c r="Y2306" i="6" s="1"/>
  <c r="U2553" i="6"/>
  <c r="U2551" i="6"/>
  <c r="U2554" i="6"/>
  <c r="U2552" i="6"/>
  <c r="W2373" i="6"/>
  <c r="W2374" i="6"/>
  <c r="W2372" i="6"/>
  <c r="W2371" i="6"/>
  <c r="T2284" i="6"/>
  <c r="Y2284" i="6" s="1"/>
  <c r="T2286" i="6"/>
  <c r="Y2286" i="6" s="1"/>
  <c r="T2283" i="6"/>
  <c r="Y2283" i="6" s="1"/>
  <c r="T2285" i="6"/>
  <c r="Y2285" i="6" s="1"/>
  <c r="T2320" i="6"/>
  <c r="Y2320" i="6" s="1"/>
  <c r="T2321" i="6"/>
  <c r="Y2321" i="6" s="1"/>
  <c r="T2322" i="6"/>
  <c r="Y2322" i="6" s="1"/>
  <c r="T2319" i="6"/>
  <c r="Y2319" i="6" s="1"/>
  <c r="U2220" i="6"/>
  <c r="U2219" i="6"/>
  <c r="U2222" i="6"/>
  <c r="U2221" i="6"/>
  <c r="X2299" i="6"/>
  <c r="X2300" i="6"/>
  <c r="X2301" i="6"/>
  <c r="X2302" i="6"/>
  <c r="V1892" i="6"/>
  <c r="V1891" i="6"/>
  <c r="V1893" i="6"/>
  <c r="V1894" i="6"/>
  <c r="V2055" i="6"/>
  <c r="V2057" i="6"/>
  <c r="V2058" i="6"/>
  <c r="V2056" i="6"/>
  <c r="V1886" i="6"/>
  <c r="V1884" i="6"/>
  <c r="V1883" i="6"/>
  <c r="V1885" i="6"/>
  <c r="V2397" i="6"/>
  <c r="V2398" i="6"/>
  <c r="V2395" i="6"/>
  <c r="V2396" i="6"/>
  <c r="X1865" i="6"/>
  <c r="X1863" i="6"/>
  <c r="X1864" i="6"/>
  <c r="X1866" i="6"/>
  <c r="W1979" i="6"/>
  <c r="W1981" i="6"/>
  <c r="W1982" i="6"/>
  <c r="W1980" i="6"/>
  <c r="W2028" i="6"/>
  <c r="W2029" i="6"/>
  <c r="W2027" i="6"/>
  <c r="W2030" i="6"/>
  <c r="W1947" i="6"/>
  <c r="W1949" i="6"/>
  <c r="W1950" i="6"/>
  <c r="W1948" i="6"/>
  <c r="T1771" i="6"/>
  <c r="Y1771" i="6" s="1"/>
  <c r="T1773" i="6"/>
  <c r="Y1773" i="6" s="1"/>
  <c r="T1774" i="6"/>
  <c r="Y1774" i="6" s="1"/>
  <c r="T1772" i="6"/>
  <c r="Y1772" i="6" s="1"/>
  <c r="X1566" i="6"/>
  <c r="X1565" i="6"/>
  <c r="X1563" i="6"/>
  <c r="X1564" i="6"/>
  <c r="V1889" i="6"/>
  <c r="V1887" i="6"/>
  <c r="V1888" i="6"/>
  <c r="V1890" i="6"/>
  <c r="V1724" i="6"/>
  <c r="V1726" i="6"/>
  <c r="V1723" i="6"/>
  <c r="V1725" i="6"/>
  <c r="U1626" i="6"/>
  <c r="U1625" i="6"/>
  <c r="U1623" i="6"/>
  <c r="U1624" i="6"/>
  <c r="U1923" i="6"/>
  <c r="U1925" i="6"/>
  <c r="U1926" i="6"/>
  <c r="U1924" i="6"/>
  <c r="X1736" i="6"/>
  <c r="X1738" i="6"/>
  <c r="X1735" i="6"/>
  <c r="X1737" i="6"/>
  <c r="W1544" i="6"/>
  <c r="W1545" i="6"/>
  <c r="W1543" i="6"/>
  <c r="W1546" i="6"/>
  <c r="X2354" i="6"/>
  <c r="X2351" i="6"/>
  <c r="X2352" i="6"/>
  <c r="X2353" i="6"/>
  <c r="V1637" i="6"/>
  <c r="V1635" i="6"/>
  <c r="V1638" i="6"/>
  <c r="V1636" i="6"/>
  <c r="W1537" i="6"/>
  <c r="W1535" i="6"/>
  <c r="W1538" i="6"/>
  <c r="W1536" i="6"/>
  <c r="U1228" i="6"/>
  <c r="U1227" i="6"/>
  <c r="U1230" i="6"/>
  <c r="U1229" i="6"/>
  <c r="V1219" i="6"/>
  <c r="V1222" i="6"/>
  <c r="V1221" i="6"/>
  <c r="V1220" i="6"/>
  <c r="V1286" i="6"/>
  <c r="V1284" i="6"/>
  <c r="V1285" i="6"/>
  <c r="V1283" i="6"/>
  <c r="T1403" i="6"/>
  <c r="Y1403" i="6" s="1"/>
  <c r="T1404" i="6"/>
  <c r="Y1404" i="6" s="1"/>
  <c r="T1405" i="6"/>
  <c r="Y1405" i="6" s="1"/>
  <c r="T1406" i="6"/>
  <c r="Y1406" i="6" s="1"/>
  <c r="V1240" i="6"/>
  <c r="V1239" i="6"/>
  <c r="V1241" i="6"/>
  <c r="V1242" i="6"/>
  <c r="X1139" i="6"/>
  <c r="X1140" i="6"/>
  <c r="X1141" i="6"/>
  <c r="X1142" i="6"/>
  <c r="T1272" i="6"/>
  <c r="Y1272" i="6" s="1"/>
  <c r="T1273" i="6"/>
  <c r="Y1273" i="6" s="1"/>
  <c r="T1274" i="6"/>
  <c r="Y1274" i="6" s="1"/>
  <c r="T1271" i="6"/>
  <c r="Y1271" i="6" s="1"/>
  <c r="V1166" i="6"/>
  <c r="V1165" i="6"/>
  <c r="V1164" i="6"/>
  <c r="V1163" i="6"/>
  <c r="U1283" i="6"/>
  <c r="U1284" i="6"/>
  <c r="U1285" i="6"/>
  <c r="U1286" i="6"/>
  <c r="U1164" i="6"/>
  <c r="U1165" i="6"/>
  <c r="U1166" i="6"/>
  <c r="U1163" i="6"/>
  <c r="V1102" i="6"/>
  <c r="V1099" i="6"/>
  <c r="V1100" i="6"/>
  <c r="V1101" i="6"/>
  <c r="W996" i="6"/>
  <c r="W998" i="6"/>
  <c r="W995" i="6"/>
  <c r="W997" i="6"/>
  <c r="V1446" i="6"/>
  <c r="V1445" i="6"/>
  <c r="V1443" i="6"/>
  <c r="V1444" i="6"/>
  <c r="U1087" i="6"/>
  <c r="U1090" i="6"/>
  <c r="U1088" i="6"/>
  <c r="U1089" i="6"/>
  <c r="W983" i="6"/>
  <c r="W984" i="6"/>
  <c r="W985" i="6"/>
  <c r="W986" i="6"/>
  <c r="U1525" i="6"/>
  <c r="U1524" i="6"/>
  <c r="U1523" i="6"/>
  <c r="U1526" i="6"/>
  <c r="W871" i="6"/>
  <c r="W872" i="6"/>
  <c r="W873" i="6"/>
  <c r="W874" i="6"/>
  <c r="X794" i="6"/>
  <c r="X792" i="6"/>
  <c r="X791" i="6"/>
  <c r="X793" i="6"/>
  <c r="W1095" i="6"/>
  <c r="W1096" i="6"/>
  <c r="W1097" i="6"/>
  <c r="W1098" i="6"/>
  <c r="U879" i="6"/>
  <c r="U881" i="6"/>
  <c r="U880" i="6"/>
  <c r="U882" i="6"/>
  <c r="T779" i="6"/>
  <c r="Y779" i="6" s="1"/>
  <c r="T782" i="6"/>
  <c r="Y782" i="6" s="1"/>
  <c r="T780" i="6"/>
  <c r="Y780" i="6" s="1"/>
  <c r="T781" i="6"/>
  <c r="Y781" i="6" s="1"/>
  <c r="T881" i="6"/>
  <c r="Y881" i="6" s="1"/>
  <c r="T882" i="6"/>
  <c r="Y882" i="6" s="1"/>
  <c r="T879" i="6"/>
  <c r="Y879" i="6" s="1"/>
  <c r="T880" i="6"/>
  <c r="Y880" i="6" s="1"/>
  <c r="T1250" i="6"/>
  <c r="Y1250" i="6" s="1"/>
  <c r="T1249" i="6"/>
  <c r="Y1249" i="6" s="1"/>
  <c r="T1248" i="6"/>
  <c r="Y1248" i="6" s="1"/>
  <c r="T1247" i="6"/>
  <c r="Y1247" i="6" s="1"/>
  <c r="X1055" i="6"/>
  <c r="X1057" i="6"/>
  <c r="X1056" i="6"/>
  <c r="X1058" i="6"/>
  <c r="W882" i="6"/>
  <c r="W879" i="6"/>
  <c r="W880" i="6"/>
  <c r="W881" i="6"/>
  <c r="V680" i="6"/>
  <c r="V679" i="6"/>
  <c r="V681" i="6"/>
  <c r="V682" i="6"/>
  <c r="X575" i="6"/>
  <c r="X576" i="6"/>
  <c r="X577" i="6"/>
  <c r="X578" i="6"/>
  <c r="X474" i="6"/>
  <c r="X473" i="6"/>
  <c r="X471" i="6"/>
  <c r="X472" i="6"/>
  <c r="T993" i="6"/>
  <c r="Y993" i="6" s="1"/>
  <c r="T992" i="6"/>
  <c r="Y992" i="6" s="1"/>
  <c r="T994" i="6"/>
  <c r="Y994" i="6" s="1"/>
  <c r="T991" i="6"/>
  <c r="Y991" i="6" s="1"/>
  <c r="W395" i="6"/>
  <c r="W398" i="6"/>
  <c r="W397" i="6"/>
  <c r="W396" i="6"/>
  <c r="T407" i="6"/>
  <c r="Y407" i="6" s="1"/>
  <c r="T408" i="6"/>
  <c r="Y408" i="6" s="1"/>
  <c r="T410" i="6"/>
  <c r="Y410" i="6" s="1"/>
  <c r="T409" i="6"/>
  <c r="Y409" i="6" s="1"/>
  <c r="V744" i="6"/>
  <c r="V746" i="6"/>
  <c r="V743" i="6"/>
  <c r="V745" i="6"/>
  <c r="X524" i="6"/>
  <c r="X525" i="6"/>
  <c r="X526" i="6"/>
  <c r="X523" i="6"/>
  <c r="V435" i="6"/>
  <c r="V437" i="6"/>
  <c r="V436" i="6"/>
  <c r="V438" i="6"/>
  <c r="X648" i="6"/>
  <c r="X649" i="6"/>
  <c r="X647" i="6"/>
  <c r="X650" i="6"/>
  <c r="U547" i="6"/>
  <c r="U548" i="6"/>
  <c r="U549" i="6"/>
  <c r="U550" i="6"/>
  <c r="X448" i="6"/>
  <c r="X449" i="6"/>
  <c r="X450" i="6"/>
  <c r="X447" i="6"/>
  <c r="X743" i="6"/>
  <c r="X746" i="6"/>
  <c r="X745" i="6"/>
  <c r="X744" i="6"/>
  <c r="T455" i="6"/>
  <c r="Y455" i="6" s="1"/>
  <c r="T458" i="6"/>
  <c r="Y458" i="6" s="1"/>
  <c r="T457" i="6"/>
  <c r="Y457" i="6" s="1"/>
  <c r="T456" i="6"/>
  <c r="Y456" i="6" s="1"/>
  <c r="X396" i="6"/>
  <c r="X395" i="6"/>
  <c r="X398" i="6"/>
  <c r="X397" i="6"/>
  <c r="V313" i="6"/>
  <c r="V312" i="6"/>
  <c r="V314" i="6"/>
  <c r="V311" i="6"/>
  <c r="X224" i="6"/>
  <c r="X226" i="6"/>
  <c r="X225" i="6"/>
  <c r="X223" i="6"/>
  <c r="U133" i="6"/>
  <c r="U131" i="6"/>
  <c r="U132" i="6"/>
  <c r="U134" i="6"/>
  <c r="W412" i="6"/>
  <c r="W413" i="6"/>
  <c r="W414" i="6"/>
  <c r="W411" i="6"/>
  <c r="V818" i="6"/>
  <c r="V817" i="6"/>
  <c r="V816" i="6"/>
  <c r="V815" i="6"/>
  <c r="X203" i="6"/>
  <c r="X204" i="6"/>
  <c r="X206" i="6"/>
  <c r="X205" i="6"/>
  <c r="T704" i="6"/>
  <c r="Y704" i="6" s="1"/>
  <c r="T705" i="6"/>
  <c r="Y705" i="6" s="1"/>
  <c r="T706" i="6"/>
  <c r="Y706" i="6" s="1"/>
  <c r="T703" i="6"/>
  <c r="Y703" i="6" s="1"/>
  <c r="V345" i="6"/>
  <c r="V344" i="6"/>
  <c r="V343" i="6"/>
  <c r="V346" i="6"/>
  <c r="U263" i="6"/>
  <c r="U265" i="6"/>
  <c r="U266" i="6"/>
  <c r="U264" i="6"/>
  <c r="V211" i="6"/>
  <c r="V212" i="6"/>
  <c r="V213" i="6"/>
  <c r="V214" i="6"/>
  <c r="T339" i="6"/>
  <c r="Y339" i="6" s="1"/>
  <c r="T340" i="6"/>
  <c r="Y340" i="6" s="1"/>
  <c r="T342" i="6"/>
  <c r="Y342" i="6" s="1"/>
  <c r="T341" i="6"/>
  <c r="Y341" i="6" s="1"/>
  <c r="W137" i="6"/>
  <c r="W136" i="6"/>
  <c r="W135" i="6"/>
  <c r="W138" i="6"/>
  <c r="T155" i="6"/>
  <c r="Y155" i="6" s="1"/>
  <c r="T158" i="6"/>
  <c r="Y158" i="6" s="1"/>
  <c r="T156" i="6"/>
  <c r="Y156" i="6" s="1"/>
  <c r="T157" i="6"/>
  <c r="Y157" i="6" s="1"/>
  <c r="T163" i="6"/>
  <c r="Y163" i="6" s="1"/>
  <c r="T165" i="6"/>
  <c r="Y165" i="6" s="1"/>
  <c r="T166" i="6"/>
  <c r="Y166" i="6" s="1"/>
  <c r="T164" i="6"/>
  <c r="Y164" i="6" s="1"/>
  <c r="T3931" i="6"/>
  <c r="Y3931" i="6" s="1"/>
  <c r="T3933" i="6"/>
  <c r="Y3933" i="6" s="1"/>
  <c r="T3932" i="6"/>
  <c r="Y3932" i="6" s="1"/>
  <c r="T3934" i="6"/>
  <c r="Y3934" i="6" s="1"/>
  <c r="X3822" i="6"/>
  <c r="X3821" i="6"/>
  <c r="X3820" i="6"/>
  <c r="X3819" i="6"/>
  <c r="U3916" i="6"/>
  <c r="U3918" i="6"/>
  <c r="U3917" i="6"/>
  <c r="U3915" i="6"/>
  <c r="T3756" i="6"/>
  <c r="Y3756" i="6" s="1"/>
  <c r="T3755" i="6"/>
  <c r="Y3755" i="6" s="1"/>
  <c r="T3757" i="6"/>
  <c r="Y3757" i="6" s="1"/>
  <c r="T3758" i="6"/>
  <c r="Y3758" i="6" s="1"/>
  <c r="U3817" i="6"/>
  <c r="U3815" i="6"/>
  <c r="U3816" i="6"/>
  <c r="U3818" i="6"/>
  <c r="U3999" i="6"/>
  <c r="U4000" i="6"/>
  <c r="U4002" i="6"/>
  <c r="U4001" i="6"/>
  <c r="V3780" i="6"/>
  <c r="V3782" i="6"/>
  <c r="V3779" i="6"/>
  <c r="V3781" i="6"/>
  <c r="W3703" i="6"/>
  <c r="W3704" i="6"/>
  <c r="W3706" i="6"/>
  <c r="W3705" i="6"/>
  <c r="V3688" i="6"/>
  <c r="V3689" i="6"/>
  <c r="V3687" i="6"/>
  <c r="V3690" i="6"/>
  <c r="T3683" i="6"/>
  <c r="Y3683" i="6" s="1"/>
  <c r="T3685" i="6"/>
  <c r="Y3685" i="6" s="1"/>
  <c r="T3684" i="6"/>
  <c r="Y3684" i="6" s="1"/>
  <c r="T3686" i="6"/>
  <c r="Y3686" i="6" s="1"/>
  <c r="W3674" i="6"/>
  <c r="W3673" i="6"/>
  <c r="W3671" i="6"/>
  <c r="W3672" i="6"/>
  <c r="V3905" i="6"/>
  <c r="V3903" i="6"/>
  <c r="V3906" i="6"/>
  <c r="V3904" i="6"/>
  <c r="W3615" i="6"/>
  <c r="W3616" i="6"/>
  <c r="W3618" i="6"/>
  <c r="W3617" i="6"/>
  <c r="U3514" i="6"/>
  <c r="U3513" i="6"/>
  <c r="U3512" i="6"/>
  <c r="U3511" i="6"/>
  <c r="X3592" i="6"/>
  <c r="X3591" i="6"/>
  <c r="X3593" i="6"/>
  <c r="X3594" i="6"/>
  <c r="U3531" i="6"/>
  <c r="U3533" i="6"/>
  <c r="U3534" i="6"/>
  <c r="U3532" i="6"/>
  <c r="U3680" i="6"/>
  <c r="U3679" i="6"/>
  <c r="U3682" i="6"/>
  <c r="U3681" i="6"/>
  <c r="V3565" i="6"/>
  <c r="V3563" i="6"/>
  <c r="V3566" i="6"/>
  <c r="V3564" i="6"/>
  <c r="T3476" i="6"/>
  <c r="Y3476" i="6" s="1"/>
  <c r="T3477" i="6"/>
  <c r="Y3477" i="6" s="1"/>
  <c r="T3475" i="6"/>
  <c r="Y3475" i="6" s="1"/>
  <c r="T3478" i="6"/>
  <c r="Y3478" i="6" s="1"/>
  <c r="T3380" i="6"/>
  <c r="Y3380" i="6" s="1"/>
  <c r="T3382" i="6"/>
  <c r="Y3382" i="6" s="1"/>
  <c r="T3381" i="6"/>
  <c r="Y3381" i="6" s="1"/>
  <c r="T3379" i="6"/>
  <c r="Y3379" i="6" s="1"/>
  <c r="U3285" i="6"/>
  <c r="U3284" i="6"/>
  <c r="U3286" i="6"/>
  <c r="U3283" i="6"/>
  <c r="V3172" i="6"/>
  <c r="V3173" i="6"/>
  <c r="V3174" i="6"/>
  <c r="V3171" i="6"/>
  <c r="V3223" i="6"/>
  <c r="V3226" i="6"/>
  <c r="V3224" i="6"/>
  <c r="V3225" i="6"/>
  <c r="V3190" i="6"/>
  <c r="V3189" i="6"/>
  <c r="V3188" i="6"/>
  <c r="V3187" i="6"/>
  <c r="X3194" i="6"/>
  <c r="X3192" i="6"/>
  <c r="X3191" i="6"/>
  <c r="X3193" i="6"/>
  <c r="U3210" i="6"/>
  <c r="U3209" i="6"/>
  <c r="U3207" i="6"/>
  <c r="U3208" i="6"/>
  <c r="T3056" i="6"/>
  <c r="Y3056" i="6" s="1"/>
  <c r="T3057" i="6"/>
  <c r="Y3057" i="6" s="1"/>
  <c r="T3055" i="6"/>
  <c r="Y3055" i="6" s="1"/>
  <c r="T3058" i="6"/>
  <c r="Y3058" i="6" s="1"/>
  <c r="V3136" i="6"/>
  <c r="V3138" i="6"/>
  <c r="V3135" i="6"/>
  <c r="V3137" i="6"/>
  <c r="V2958" i="6"/>
  <c r="V2957" i="6"/>
  <c r="V2956" i="6"/>
  <c r="V2955" i="6"/>
  <c r="V2866" i="6"/>
  <c r="V2863" i="6"/>
  <c r="V2865" i="6"/>
  <c r="V2864" i="6"/>
  <c r="V3012" i="6"/>
  <c r="V3011" i="6"/>
  <c r="V3013" i="6"/>
  <c r="V3014" i="6"/>
  <c r="U2879" i="6"/>
  <c r="U2880" i="6"/>
  <c r="U2881" i="6"/>
  <c r="U2882" i="6"/>
  <c r="W3279" i="6"/>
  <c r="W3282" i="6"/>
  <c r="W3281" i="6"/>
  <c r="W3280" i="6"/>
  <c r="U2902" i="6"/>
  <c r="U2900" i="6"/>
  <c r="U2899" i="6"/>
  <c r="U2901" i="6"/>
  <c r="X3120" i="6"/>
  <c r="X3122" i="6"/>
  <c r="X3121" i="6"/>
  <c r="X3119" i="6"/>
  <c r="U2848" i="6"/>
  <c r="U2850" i="6"/>
  <c r="U2849" i="6"/>
  <c r="U2847" i="6"/>
  <c r="T2406" i="6"/>
  <c r="Y2406" i="6" s="1"/>
  <c r="T2404" i="6"/>
  <c r="Y2404" i="6" s="1"/>
  <c r="T2405" i="6"/>
  <c r="Y2405" i="6" s="1"/>
  <c r="T2403" i="6"/>
  <c r="Y2403" i="6" s="1"/>
  <c r="X2542" i="6"/>
  <c r="X2539" i="6"/>
  <c r="X2541" i="6"/>
  <c r="X2540" i="6"/>
  <c r="W2618" i="6"/>
  <c r="W2615" i="6"/>
  <c r="W2617" i="6"/>
  <c r="W2616" i="6"/>
  <c r="W2442" i="6"/>
  <c r="W2439" i="6"/>
  <c r="W2441" i="6"/>
  <c r="W2440" i="6"/>
  <c r="X2709" i="6"/>
  <c r="X2710" i="6"/>
  <c r="X2707" i="6"/>
  <c r="X2708" i="6"/>
  <c r="V2472" i="6"/>
  <c r="V2471" i="6"/>
  <c r="V2474" i="6"/>
  <c r="V2473" i="6"/>
  <c r="W2728" i="6"/>
  <c r="W2727" i="6"/>
  <c r="W2729" i="6"/>
  <c r="W2730" i="6"/>
  <c r="W2621" i="6"/>
  <c r="W2619" i="6"/>
  <c r="W2620" i="6"/>
  <c r="W2622" i="6"/>
  <c r="U2725" i="6"/>
  <c r="U2723" i="6"/>
  <c r="U2724" i="6"/>
  <c r="U2726" i="6"/>
  <c r="T2391" i="6"/>
  <c r="Y2391" i="6" s="1"/>
  <c r="T2393" i="6"/>
  <c r="Y2393" i="6" s="1"/>
  <c r="T2394" i="6"/>
  <c r="Y2394" i="6" s="1"/>
  <c r="T2392" i="6"/>
  <c r="Y2392" i="6" s="1"/>
  <c r="U2757" i="6"/>
  <c r="U2758" i="6"/>
  <c r="U2755" i="6"/>
  <c r="U2756" i="6"/>
  <c r="U2403" i="6"/>
  <c r="U2406" i="6"/>
  <c r="U2404" i="6"/>
  <c r="U2405" i="6"/>
  <c r="T2182" i="6"/>
  <c r="Y2182" i="6" s="1"/>
  <c r="T2180" i="6"/>
  <c r="Y2180" i="6" s="1"/>
  <c r="T2179" i="6"/>
  <c r="Y2179" i="6" s="1"/>
  <c r="T2181" i="6"/>
  <c r="Y2181" i="6" s="1"/>
  <c r="V2346" i="6"/>
  <c r="V2345" i="6"/>
  <c r="V2344" i="6"/>
  <c r="V2343" i="6"/>
  <c r="X2274" i="6"/>
  <c r="X2271" i="6"/>
  <c r="X2273" i="6"/>
  <c r="X2272" i="6"/>
  <c r="W2130" i="6"/>
  <c r="W2127" i="6"/>
  <c r="W2129" i="6"/>
  <c r="W2128" i="6"/>
  <c r="W2467" i="6"/>
  <c r="W2468" i="6"/>
  <c r="W2470" i="6"/>
  <c r="W2469" i="6"/>
  <c r="W2322" i="6"/>
  <c r="W2320" i="6"/>
  <c r="W2319" i="6"/>
  <c r="W2321" i="6"/>
  <c r="V2706" i="6"/>
  <c r="V2703" i="6"/>
  <c r="V2704" i="6"/>
  <c r="V2705" i="6"/>
  <c r="W2257" i="6"/>
  <c r="W2256" i="6"/>
  <c r="W2255" i="6"/>
  <c r="W2258" i="6"/>
  <c r="W2343" i="6"/>
  <c r="W2345" i="6"/>
  <c r="W2346" i="6"/>
  <c r="W2344" i="6"/>
  <c r="X2139" i="6"/>
  <c r="X2142" i="6"/>
  <c r="X2140" i="6"/>
  <c r="X2141" i="6"/>
  <c r="V1947" i="6"/>
  <c r="V1950" i="6"/>
  <c r="V1949" i="6"/>
  <c r="V1948" i="6"/>
  <c r="W1873" i="6"/>
  <c r="W1874" i="6"/>
  <c r="W1871" i="6"/>
  <c r="W1872" i="6"/>
  <c r="X1920" i="6"/>
  <c r="X1919" i="6"/>
  <c r="X1921" i="6"/>
  <c r="X1922" i="6"/>
  <c r="V2022" i="6"/>
  <c r="V2019" i="6"/>
  <c r="V2020" i="6"/>
  <c r="V2021" i="6"/>
  <c r="W1915" i="6"/>
  <c r="W1917" i="6"/>
  <c r="W1918" i="6"/>
  <c r="W1916" i="6"/>
  <c r="T2376" i="6"/>
  <c r="Y2376" i="6" s="1"/>
  <c r="T2377" i="6"/>
  <c r="Y2377" i="6" s="1"/>
  <c r="T2375" i="6"/>
  <c r="Y2375" i="6" s="1"/>
  <c r="T2378" i="6"/>
  <c r="Y2378" i="6" s="1"/>
  <c r="U2043" i="6"/>
  <c r="U2044" i="6"/>
  <c r="U2045" i="6"/>
  <c r="U2046" i="6"/>
  <c r="V1929" i="6"/>
  <c r="V1928" i="6"/>
  <c r="V1927" i="6"/>
  <c r="V1930" i="6"/>
  <c r="U1989" i="6"/>
  <c r="U1987" i="6"/>
  <c r="U1990" i="6"/>
  <c r="U1988" i="6"/>
  <c r="W1510" i="6"/>
  <c r="W1509" i="6"/>
  <c r="W1507" i="6"/>
  <c r="W1508" i="6"/>
  <c r="U1827" i="6"/>
  <c r="U1828" i="6"/>
  <c r="U1829" i="6"/>
  <c r="U1830" i="6"/>
  <c r="V1700" i="6"/>
  <c r="V1702" i="6"/>
  <c r="V1701" i="6"/>
  <c r="V1699" i="6"/>
  <c r="V1587" i="6"/>
  <c r="V1589" i="6"/>
  <c r="V1590" i="6"/>
  <c r="V1588" i="6"/>
  <c r="W1764" i="6"/>
  <c r="W1763" i="6"/>
  <c r="W1765" i="6"/>
  <c r="W1766" i="6"/>
  <c r="V1645" i="6"/>
  <c r="V1643" i="6"/>
  <c r="V1644" i="6"/>
  <c r="V1646" i="6"/>
  <c r="T1546" i="6"/>
  <c r="Y1546" i="6" s="1"/>
  <c r="T1545" i="6"/>
  <c r="Y1545" i="6" s="1"/>
  <c r="T1544" i="6"/>
  <c r="Y1544" i="6" s="1"/>
  <c r="T1543" i="6"/>
  <c r="Y1543" i="6" s="1"/>
  <c r="U1479" i="6"/>
  <c r="U1480" i="6"/>
  <c r="U1481" i="6"/>
  <c r="U1482" i="6"/>
  <c r="T1407" i="6"/>
  <c r="Y1407" i="6" s="1"/>
  <c r="T1409" i="6"/>
  <c r="Y1409" i="6" s="1"/>
  <c r="T1410" i="6"/>
  <c r="Y1410" i="6" s="1"/>
  <c r="T1408" i="6"/>
  <c r="Y1408" i="6" s="1"/>
  <c r="X1182" i="6"/>
  <c r="X1179" i="6"/>
  <c r="X1181" i="6"/>
  <c r="X1180" i="6"/>
  <c r="W1347" i="6"/>
  <c r="W1349" i="6"/>
  <c r="W1350" i="6"/>
  <c r="W1348" i="6"/>
  <c r="U1345" i="6"/>
  <c r="U1343" i="6"/>
  <c r="U1344" i="6"/>
  <c r="U1346" i="6"/>
  <c r="W1455" i="6"/>
  <c r="W1458" i="6"/>
  <c r="W1457" i="6"/>
  <c r="W1456" i="6"/>
  <c r="V1109" i="6"/>
  <c r="V1107" i="6"/>
  <c r="V1108" i="6"/>
  <c r="V1110" i="6"/>
  <c r="X1161" i="6"/>
  <c r="X1162" i="6"/>
  <c r="X1159" i="6"/>
  <c r="X1160" i="6"/>
  <c r="T816" i="6"/>
  <c r="Y816" i="6" s="1"/>
  <c r="T815" i="6"/>
  <c r="Y815" i="6" s="1"/>
  <c r="T817" i="6"/>
  <c r="Y817" i="6" s="1"/>
  <c r="T818" i="6"/>
  <c r="Y818" i="6" s="1"/>
  <c r="U1308" i="6"/>
  <c r="U1309" i="6"/>
  <c r="U1310" i="6"/>
  <c r="U1307" i="6"/>
  <c r="W820" i="6"/>
  <c r="W819" i="6"/>
  <c r="W821" i="6"/>
  <c r="W822" i="6"/>
  <c r="X1104" i="6"/>
  <c r="X1103" i="6"/>
  <c r="X1105" i="6"/>
  <c r="X1106" i="6"/>
  <c r="X825" i="6"/>
  <c r="X824" i="6"/>
  <c r="X823" i="6"/>
  <c r="X826" i="6"/>
  <c r="U1103" i="6"/>
  <c r="U1104" i="6"/>
  <c r="U1105" i="6"/>
  <c r="U1106" i="6"/>
  <c r="U1008" i="6"/>
  <c r="U1009" i="6"/>
  <c r="U1010" i="6"/>
  <c r="U1007" i="6"/>
  <c r="X911" i="6"/>
  <c r="X912" i="6"/>
  <c r="X913" i="6"/>
  <c r="X914" i="6"/>
  <c r="T823" i="6"/>
  <c r="Y823" i="6" s="1"/>
  <c r="T825" i="6"/>
  <c r="Y825" i="6" s="1"/>
  <c r="T824" i="6"/>
  <c r="Y824" i="6" s="1"/>
  <c r="T826" i="6"/>
  <c r="Y826" i="6" s="1"/>
  <c r="U630" i="6"/>
  <c r="U629" i="6"/>
  <c r="U628" i="6"/>
  <c r="U627" i="6"/>
  <c r="X519" i="6"/>
  <c r="X521" i="6"/>
  <c r="X522" i="6"/>
  <c r="X520" i="6"/>
  <c r="U758" i="6"/>
  <c r="U757" i="6"/>
  <c r="U755" i="6"/>
  <c r="U756" i="6"/>
  <c r="U653" i="6"/>
  <c r="U652" i="6"/>
  <c r="U651" i="6"/>
  <c r="U654" i="6"/>
  <c r="W549" i="6"/>
  <c r="W550" i="6"/>
  <c r="W547" i="6"/>
  <c r="W548" i="6"/>
  <c r="V761" i="6"/>
  <c r="V762" i="6"/>
  <c r="V760" i="6"/>
  <c r="V759" i="6"/>
  <c r="X457" i="6"/>
  <c r="X458" i="6"/>
  <c r="X456" i="6"/>
  <c r="X455" i="6"/>
  <c r="T876" i="6"/>
  <c r="Y876" i="6" s="1"/>
  <c r="T878" i="6"/>
  <c r="Y878" i="6" s="1"/>
  <c r="T875" i="6"/>
  <c r="Y875" i="6" s="1"/>
  <c r="T877" i="6"/>
  <c r="Y877" i="6" s="1"/>
  <c r="W672" i="6"/>
  <c r="W674" i="6"/>
  <c r="W671" i="6"/>
  <c r="W673" i="6"/>
  <c r="T571" i="6"/>
  <c r="Y571" i="6" s="1"/>
  <c r="T574" i="6"/>
  <c r="Y574" i="6" s="1"/>
  <c r="T572" i="6"/>
  <c r="Y572" i="6" s="1"/>
  <c r="T573" i="6"/>
  <c r="Y573" i="6" s="1"/>
  <c r="X482" i="6"/>
  <c r="X479" i="6"/>
  <c r="X480" i="6"/>
  <c r="X481" i="6"/>
  <c r="T1041" i="6"/>
  <c r="Y1041" i="6" s="1"/>
  <c r="T1042" i="6"/>
  <c r="Y1042" i="6" s="1"/>
  <c r="T1039" i="6"/>
  <c r="Y1039" i="6" s="1"/>
  <c r="T1040" i="6"/>
  <c r="Y1040" i="6" s="1"/>
  <c r="V496" i="6"/>
  <c r="V497" i="6"/>
  <c r="V498" i="6"/>
  <c r="V495" i="6"/>
  <c r="V834" i="6"/>
  <c r="V833" i="6"/>
  <c r="V832" i="6"/>
  <c r="V831" i="6"/>
  <c r="W680" i="6"/>
  <c r="W679" i="6"/>
  <c r="W682" i="6"/>
  <c r="W681" i="6"/>
  <c r="T582" i="6"/>
  <c r="Y582" i="6" s="1"/>
  <c r="T580" i="6"/>
  <c r="Y580" i="6" s="1"/>
  <c r="T581" i="6"/>
  <c r="Y581" i="6" s="1"/>
  <c r="T579" i="6"/>
  <c r="Y579" i="6" s="1"/>
  <c r="U343" i="6"/>
  <c r="U344" i="6"/>
  <c r="U346" i="6"/>
  <c r="U345" i="6"/>
  <c r="T271" i="6"/>
  <c r="Y271" i="6" s="1"/>
  <c r="T274" i="6"/>
  <c r="Y274" i="6" s="1"/>
  <c r="T273" i="6"/>
  <c r="Y273" i="6" s="1"/>
  <c r="T272" i="6"/>
  <c r="Y272" i="6" s="1"/>
  <c r="X171" i="6"/>
  <c r="X172" i="6"/>
  <c r="X173" i="6"/>
  <c r="X174" i="6"/>
  <c r="W750" i="6"/>
  <c r="W748" i="6"/>
  <c r="W747" i="6"/>
  <c r="W749" i="6"/>
  <c r="T153" i="6"/>
  <c r="Y153" i="6" s="1"/>
  <c r="T154" i="6"/>
  <c r="Y154" i="6" s="1"/>
  <c r="T151" i="6"/>
  <c r="Y151" i="6" s="1"/>
  <c r="T152" i="6"/>
  <c r="Y152" i="6" s="1"/>
  <c r="W579" i="6"/>
  <c r="W581" i="6"/>
  <c r="W580" i="6"/>
  <c r="W582" i="6"/>
  <c r="V295" i="6"/>
  <c r="V296" i="6"/>
  <c r="V298" i="6"/>
  <c r="V297" i="6"/>
  <c r="V193" i="6"/>
  <c r="V191" i="6"/>
  <c r="V192" i="6"/>
  <c r="V194" i="6"/>
  <c r="V380" i="6"/>
  <c r="V382" i="6"/>
  <c r="V381" i="6"/>
  <c r="V379" i="6"/>
  <c r="V147" i="6"/>
  <c r="V150" i="6"/>
  <c r="V148" i="6"/>
  <c r="V149" i="6"/>
  <c r="T376" i="6"/>
  <c r="Y376" i="6" s="1"/>
  <c r="T378" i="6"/>
  <c r="Y378" i="6" s="1"/>
  <c r="T377" i="6"/>
  <c r="Y377" i="6" s="1"/>
  <c r="T375" i="6"/>
  <c r="Y375" i="6" s="1"/>
  <c r="V291" i="6"/>
  <c r="V293" i="6"/>
  <c r="V292" i="6"/>
  <c r="V294" i="6"/>
  <c r="W231" i="6"/>
  <c r="W233" i="6"/>
  <c r="W234" i="6"/>
  <c r="W232" i="6"/>
  <c r="X380" i="6"/>
  <c r="X379" i="6"/>
  <c r="X382" i="6"/>
  <c r="X381" i="6"/>
  <c r="X185" i="6"/>
  <c r="X184" i="6"/>
  <c r="X183" i="6"/>
  <c r="X186" i="6"/>
  <c r="V71" i="6"/>
  <c r="V73" i="6"/>
  <c r="V72" i="6"/>
  <c r="V74" i="6"/>
  <c r="U368" i="6"/>
  <c r="U370" i="6"/>
  <c r="U367" i="6"/>
  <c r="U369" i="6"/>
  <c r="U624" i="6"/>
  <c r="U626" i="6"/>
  <c r="U625" i="6"/>
  <c r="U623" i="6"/>
  <c r="V207" i="6"/>
  <c r="V208" i="6"/>
  <c r="V209" i="6"/>
  <c r="V210" i="6"/>
  <c r="T3991" i="6"/>
  <c r="Y3991" i="6" s="1"/>
  <c r="T3993" i="6"/>
  <c r="Y3993" i="6" s="1"/>
  <c r="T3994" i="6"/>
  <c r="Y3994" i="6" s="1"/>
  <c r="T3992" i="6"/>
  <c r="Y3992" i="6" s="1"/>
  <c r="T3854" i="6"/>
  <c r="Y3854" i="6" s="1"/>
  <c r="T3853" i="6"/>
  <c r="Y3853" i="6" s="1"/>
  <c r="T3851" i="6"/>
  <c r="Y3851" i="6" s="1"/>
  <c r="T3852" i="6"/>
  <c r="Y3852" i="6" s="1"/>
  <c r="V3884" i="6"/>
  <c r="V3883" i="6"/>
  <c r="V3886" i="6"/>
  <c r="V3885" i="6"/>
  <c r="U3956" i="6"/>
  <c r="U3955" i="6"/>
  <c r="U3957" i="6"/>
  <c r="U3958" i="6"/>
  <c r="T3792" i="6"/>
  <c r="Y3792" i="6" s="1"/>
  <c r="T3791" i="6"/>
  <c r="Y3791" i="6" s="1"/>
  <c r="T3794" i="6"/>
  <c r="Y3794" i="6" s="1"/>
  <c r="T3793" i="6"/>
  <c r="Y3793" i="6" s="1"/>
  <c r="T3956" i="6"/>
  <c r="Y3956" i="6" s="1"/>
  <c r="T3955" i="6"/>
  <c r="Y3955" i="6" s="1"/>
  <c r="T3958" i="6"/>
  <c r="Y3958" i="6" s="1"/>
  <c r="T3957" i="6"/>
  <c r="Y3957" i="6" s="1"/>
  <c r="V3962" i="6"/>
  <c r="V3960" i="6"/>
  <c r="V3961" i="6"/>
  <c r="V3959" i="6"/>
  <c r="U3882" i="6"/>
  <c r="U3879" i="6"/>
  <c r="U3881" i="6"/>
  <c r="U3880" i="6"/>
  <c r="V3748" i="6"/>
  <c r="V3750" i="6"/>
  <c r="V3747" i="6"/>
  <c r="V3749" i="6"/>
  <c r="W3737" i="6"/>
  <c r="W3738" i="6"/>
  <c r="W3736" i="6"/>
  <c r="W3735" i="6"/>
  <c r="V3785" i="6"/>
  <c r="V3784" i="6"/>
  <c r="V3786" i="6"/>
  <c r="V3783" i="6"/>
  <c r="X3975" i="6"/>
  <c r="X3978" i="6"/>
  <c r="X3977" i="6"/>
  <c r="X3976" i="6"/>
  <c r="W3506" i="6"/>
  <c r="W3505" i="6"/>
  <c r="W3503" i="6"/>
  <c r="W3504" i="6"/>
  <c r="W3556" i="6"/>
  <c r="W3555" i="6"/>
  <c r="W3557" i="6"/>
  <c r="W3558" i="6"/>
  <c r="V3600" i="6"/>
  <c r="V3602" i="6"/>
  <c r="V3599" i="6"/>
  <c r="V3601" i="6"/>
  <c r="U3338" i="6"/>
  <c r="U3336" i="6"/>
  <c r="U3337" i="6"/>
  <c r="U3335" i="6"/>
  <c r="X3382" i="6"/>
  <c r="X3379" i="6"/>
  <c r="X3380" i="6"/>
  <c r="X3381" i="6"/>
  <c r="T3220" i="6"/>
  <c r="Y3220" i="6" s="1"/>
  <c r="T3222" i="6"/>
  <c r="Y3222" i="6" s="1"/>
  <c r="T3219" i="6"/>
  <c r="Y3219" i="6" s="1"/>
  <c r="T3221" i="6"/>
  <c r="Y3221" i="6" s="1"/>
  <c r="W3395" i="6"/>
  <c r="W3398" i="6"/>
  <c r="W3397" i="6"/>
  <c r="W3396" i="6"/>
  <c r="W3445" i="6"/>
  <c r="W3444" i="6"/>
  <c r="W3446" i="6"/>
  <c r="W3443" i="6"/>
  <c r="T3233" i="6"/>
  <c r="Y3233" i="6" s="1"/>
  <c r="T3234" i="6"/>
  <c r="Y3234" i="6" s="1"/>
  <c r="T3231" i="6"/>
  <c r="Y3231" i="6" s="1"/>
  <c r="T3232" i="6"/>
  <c r="Y3232" i="6" s="1"/>
  <c r="V3437" i="6"/>
  <c r="V3438" i="6"/>
  <c r="V3435" i="6"/>
  <c r="V3436" i="6"/>
  <c r="X3237" i="6"/>
  <c r="X3235" i="6"/>
  <c r="X3238" i="6"/>
  <c r="X3236" i="6"/>
  <c r="U3436" i="6"/>
  <c r="U3437" i="6"/>
  <c r="U3435" i="6"/>
  <c r="U3438" i="6"/>
  <c r="V3233" i="6"/>
  <c r="V3234" i="6"/>
  <c r="V3232" i="6"/>
  <c r="V3231" i="6"/>
  <c r="W3102" i="6"/>
  <c r="W3100" i="6"/>
  <c r="W3101" i="6"/>
  <c r="W3099" i="6"/>
  <c r="T3098" i="6"/>
  <c r="Y3098" i="6" s="1"/>
  <c r="T3096" i="6"/>
  <c r="Y3096" i="6" s="1"/>
  <c r="T3095" i="6"/>
  <c r="Y3095" i="6" s="1"/>
  <c r="T3097" i="6"/>
  <c r="Y3097" i="6" s="1"/>
  <c r="U3000" i="6"/>
  <c r="U3001" i="6"/>
  <c r="U2999" i="6"/>
  <c r="U3002" i="6"/>
  <c r="W3103" i="6"/>
  <c r="W3105" i="6"/>
  <c r="W3104" i="6"/>
  <c r="W3106" i="6"/>
  <c r="U3003" i="6"/>
  <c r="U3006" i="6"/>
  <c r="U3004" i="6"/>
  <c r="U3005" i="6"/>
  <c r="V2925" i="6"/>
  <c r="V2923" i="6"/>
  <c r="V2924" i="6"/>
  <c r="V2926" i="6"/>
  <c r="V2849" i="6"/>
  <c r="V2850" i="6"/>
  <c r="V2848" i="6"/>
  <c r="V2847" i="6"/>
  <c r="T2865" i="6"/>
  <c r="Y2865" i="6" s="1"/>
  <c r="T2864" i="6"/>
  <c r="Y2864" i="6" s="1"/>
  <c r="T2866" i="6"/>
  <c r="Y2866" i="6" s="1"/>
  <c r="T2863" i="6"/>
  <c r="Y2863" i="6" s="1"/>
  <c r="V2741" i="6"/>
  <c r="V2742" i="6"/>
  <c r="V2740" i="6"/>
  <c r="V2739" i="6"/>
  <c r="T2429" i="6"/>
  <c r="Y2429" i="6" s="1"/>
  <c r="T2430" i="6"/>
  <c r="Y2430" i="6" s="1"/>
  <c r="T2427" i="6"/>
  <c r="Y2427" i="6" s="1"/>
  <c r="T2428" i="6"/>
  <c r="Y2428" i="6" s="1"/>
  <c r="U2705" i="6"/>
  <c r="U2703" i="6"/>
  <c r="U2704" i="6"/>
  <c r="U2706" i="6"/>
  <c r="W2580" i="6"/>
  <c r="W2581" i="6"/>
  <c r="W2582" i="6"/>
  <c r="W2579" i="6"/>
  <c r="V2673" i="6"/>
  <c r="V2674" i="6"/>
  <c r="V2672" i="6"/>
  <c r="V2671" i="6"/>
  <c r="T2644" i="6"/>
  <c r="Y2644" i="6" s="1"/>
  <c r="T2646" i="6"/>
  <c r="Y2646" i="6" s="1"/>
  <c r="T2643" i="6"/>
  <c r="Y2643" i="6" s="1"/>
  <c r="T2645" i="6"/>
  <c r="Y2645" i="6" s="1"/>
  <c r="W2411" i="6"/>
  <c r="W2414" i="6"/>
  <c r="W2412" i="6"/>
  <c r="W2413" i="6"/>
  <c r="U2569" i="6"/>
  <c r="U2568" i="6"/>
  <c r="U2567" i="6"/>
  <c r="U2570" i="6"/>
  <c r="W2819" i="6"/>
  <c r="W2820" i="6"/>
  <c r="W2822" i="6"/>
  <c r="W2821" i="6"/>
  <c r="U2686" i="6"/>
  <c r="U2685" i="6"/>
  <c r="U2684" i="6"/>
  <c r="U2683" i="6"/>
  <c r="X2611" i="6"/>
  <c r="X2612" i="6"/>
  <c r="X2613" i="6"/>
  <c r="X2614" i="6"/>
  <c r="U2326" i="6"/>
  <c r="U2325" i="6"/>
  <c r="U2324" i="6"/>
  <c r="U2323" i="6"/>
  <c r="V2215" i="6"/>
  <c r="V2216" i="6"/>
  <c r="V2217" i="6"/>
  <c r="V2218" i="6"/>
  <c r="V2363" i="6"/>
  <c r="V2366" i="6"/>
  <c r="V2364" i="6"/>
  <c r="V2365" i="6"/>
  <c r="U2416" i="6"/>
  <c r="U2415" i="6"/>
  <c r="U2417" i="6"/>
  <c r="U2418" i="6"/>
  <c r="W2292" i="6"/>
  <c r="W2294" i="6"/>
  <c r="W2291" i="6"/>
  <c r="W2293" i="6"/>
  <c r="T2191" i="6"/>
  <c r="Y2191" i="6" s="1"/>
  <c r="T2192" i="6"/>
  <c r="Y2192" i="6" s="1"/>
  <c r="T2194" i="6"/>
  <c r="Y2194" i="6" s="1"/>
  <c r="T2193" i="6"/>
  <c r="Y2193" i="6" s="1"/>
  <c r="V2257" i="6"/>
  <c r="V2258" i="6"/>
  <c r="V2255" i="6"/>
  <c r="V2256" i="6"/>
  <c r="U2028" i="6"/>
  <c r="U2030" i="6"/>
  <c r="U2029" i="6"/>
  <c r="U2027" i="6"/>
  <c r="X1934" i="6"/>
  <c r="X1932" i="6"/>
  <c r="X1931" i="6"/>
  <c r="X1933" i="6"/>
  <c r="U2381" i="6"/>
  <c r="U2380" i="6"/>
  <c r="U2379" i="6"/>
  <c r="U2382" i="6"/>
  <c r="V1879" i="6"/>
  <c r="V1881" i="6"/>
  <c r="V1880" i="6"/>
  <c r="V1882" i="6"/>
  <c r="T2290" i="6"/>
  <c r="Y2290" i="6" s="1"/>
  <c r="T2288" i="6"/>
  <c r="Y2288" i="6" s="1"/>
  <c r="T2287" i="6"/>
  <c r="Y2287" i="6" s="1"/>
  <c r="T2289" i="6"/>
  <c r="Y2289" i="6" s="1"/>
  <c r="W2083" i="6"/>
  <c r="W2084" i="6"/>
  <c r="W2086" i="6"/>
  <c r="W2085" i="6"/>
  <c r="U1978" i="6"/>
  <c r="U1976" i="6"/>
  <c r="U1975" i="6"/>
  <c r="U1977" i="6"/>
  <c r="T1887" i="6"/>
  <c r="Y1887" i="6" s="1"/>
  <c r="T1890" i="6"/>
  <c r="Y1890" i="6" s="1"/>
  <c r="T1889" i="6"/>
  <c r="Y1889" i="6" s="1"/>
  <c r="T1888" i="6"/>
  <c r="Y1888" i="6" s="1"/>
  <c r="W2013" i="6"/>
  <c r="W2012" i="6"/>
  <c r="W2011" i="6"/>
  <c r="W2014" i="6"/>
  <c r="V1946" i="6"/>
  <c r="V1943" i="6"/>
  <c r="V1944" i="6"/>
  <c r="V1945" i="6"/>
  <c r="U2085" i="6"/>
  <c r="U2086" i="6"/>
  <c r="U2084" i="6"/>
  <c r="U2083" i="6"/>
  <c r="T2025" i="6"/>
  <c r="Y2025" i="6" s="1"/>
  <c r="T2026" i="6"/>
  <c r="Y2026" i="6" s="1"/>
  <c r="T2024" i="6"/>
  <c r="Y2024" i="6" s="1"/>
  <c r="T2023" i="6"/>
  <c r="Y2023" i="6" s="1"/>
  <c r="T1539" i="6"/>
  <c r="Y1539" i="6" s="1"/>
  <c r="T1541" i="6"/>
  <c r="Y1541" i="6" s="1"/>
  <c r="T1540" i="6"/>
  <c r="Y1540" i="6" s="1"/>
  <c r="T1542" i="6"/>
  <c r="Y1542" i="6" s="1"/>
  <c r="U1519" i="6"/>
  <c r="U1521" i="6"/>
  <c r="U1522" i="6"/>
  <c r="U1520" i="6"/>
  <c r="X1858" i="6"/>
  <c r="X1855" i="6"/>
  <c r="X1857" i="6"/>
  <c r="X1856" i="6"/>
  <c r="W1635" i="6"/>
  <c r="W1636" i="6"/>
  <c r="W1637" i="6"/>
  <c r="W1638" i="6"/>
  <c r="X1895" i="6"/>
  <c r="X1897" i="6"/>
  <c r="X1898" i="6"/>
  <c r="X1896" i="6"/>
  <c r="W1742" i="6"/>
  <c r="W1739" i="6"/>
  <c r="W1740" i="6"/>
  <c r="W1741" i="6"/>
  <c r="W1625" i="6"/>
  <c r="W1624" i="6"/>
  <c r="W1623" i="6"/>
  <c r="W1626" i="6"/>
  <c r="T1342" i="6"/>
  <c r="Y1342" i="6" s="1"/>
  <c r="T1339" i="6"/>
  <c r="Y1339" i="6" s="1"/>
  <c r="T1340" i="6"/>
  <c r="Y1340" i="6" s="1"/>
  <c r="T1341" i="6"/>
  <c r="Y1341" i="6" s="1"/>
  <c r="X1372" i="6"/>
  <c r="X1374" i="6"/>
  <c r="X1373" i="6"/>
  <c r="X1371" i="6"/>
  <c r="T1573" i="6"/>
  <c r="Y1573" i="6" s="1"/>
  <c r="T1572" i="6"/>
  <c r="Y1572" i="6" s="1"/>
  <c r="T1574" i="6"/>
  <c r="Y1574" i="6" s="1"/>
  <c r="T1571" i="6"/>
  <c r="Y1571" i="6" s="1"/>
  <c r="T1163" i="6"/>
  <c r="Y1163" i="6" s="1"/>
  <c r="T1166" i="6"/>
  <c r="Y1166" i="6" s="1"/>
  <c r="T1165" i="6"/>
  <c r="Y1165" i="6" s="1"/>
  <c r="T1164" i="6"/>
  <c r="Y1164" i="6" s="1"/>
  <c r="U1391" i="6"/>
  <c r="U1393" i="6"/>
  <c r="U1392" i="6"/>
  <c r="U1394" i="6"/>
  <c r="V1783" i="6"/>
  <c r="V1785" i="6"/>
  <c r="V1784" i="6"/>
  <c r="V1786" i="6"/>
  <c r="U1401" i="6"/>
  <c r="U1399" i="6"/>
  <c r="U1402" i="6"/>
  <c r="U1400" i="6"/>
  <c r="W1235" i="6"/>
  <c r="W1236" i="6"/>
  <c r="W1237" i="6"/>
  <c r="W1238" i="6"/>
  <c r="X1151" i="6"/>
  <c r="X1152" i="6"/>
  <c r="X1153" i="6"/>
  <c r="X1154" i="6"/>
  <c r="W1143" i="6"/>
  <c r="W1145" i="6"/>
  <c r="W1146" i="6"/>
  <c r="W1144" i="6"/>
  <c r="T865" i="6"/>
  <c r="Y865" i="6" s="1"/>
  <c r="T863" i="6"/>
  <c r="Y863" i="6" s="1"/>
  <c r="T864" i="6"/>
  <c r="Y864" i="6" s="1"/>
  <c r="T866" i="6"/>
  <c r="Y866" i="6" s="1"/>
  <c r="X783" i="6"/>
  <c r="X784" i="6"/>
  <c r="X786" i="6"/>
  <c r="X785" i="6"/>
  <c r="V1357" i="6"/>
  <c r="V1355" i="6"/>
  <c r="V1356" i="6"/>
  <c r="V1358" i="6"/>
  <c r="X855" i="6"/>
  <c r="X856" i="6"/>
  <c r="X858" i="6"/>
  <c r="X857" i="6"/>
  <c r="U1056" i="6"/>
  <c r="U1057" i="6"/>
  <c r="U1058" i="6"/>
  <c r="U1055" i="6"/>
  <c r="U943" i="6"/>
  <c r="U945" i="6"/>
  <c r="U946" i="6"/>
  <c r="U944" i="6"/>
  <c r="V863" i="6"/>
  <c r="V864" i="6"/>
  <c r="V865" i="6"/>
  <c r="V866" i="6"/>
  <c r="U788" i="6"/>
  <c r="U787" i="6"/>
  <c r="U789" i="6"/>
  <c r="U790" i="6"/>
  <c r="T873" i="6"/>
  <c r="Y873" i="6" s="1"/>
  <c r="T871" i="6"/>
  <c r="Y871" i="6" s="1"/>
  <c r="T872" i="6"/>
  <c r="Y872" i="6" s="1"/>
  <c r="T874" i="6"/>
  <c r="Y874" i="6" s="1"/>
  <c r="X763" i="6"/>
  <c r="X764" i="6"/>
  <c r="X766" i="6"/>
  <c r="X765" i="6"/>
  <c r="T956" i="6"/>
  <c r="Y956" i="6" s="1"/>
  <c r="T957" i="6"/>
  <c r="Y957" i="6" s="1"/>
  <c r="T958" i="6"/>
  <c r="Y958" i="6" s="1"/>
  <c r="T955" i="6"/>
  <c r="Y955" i="6" s="1"/>
  <c r="V870" i="6"/>
  <c r="V868" i="6"/>
  <c r="V867" i="6"/>
  <c r="V869" i="6"/>
  <c r="V937" i="6"/>
  <c r="V938" i="6"/>
  <c r="V935" i="6"/>
  <c r="V936" i="6"/>
  <c r="W699" i="6"/>
  <c r="W701" i="6"/>
  <c r="W702" i="6"/>
  <c r="W700" i="6"/>
  <c r="X704" i="6"/>
  <c r="X706" i="6"/>
  <c r="X705" i="6"/>
  <c r="X703" i="6"/>
  <c r="T609" i="6"/>
  <c r="Y609" i="6" s="1"/>
  <c r="T610" i="6"/>
  <c r="Y610" i="6" s="1"/>
  <c r="T607" i="6"/>
  <c r="Y607" i="6" s="1"/>
  <c r="T608" i="6"/>
  <c r="Y608" i="6" s="1"/>
  <c r="V739" i="6"/>
  <c r="V740" i="6"/>
  <c r="V741" i="6"/>
  <c r="V742" i="6"/>
  <c r="U489" i="6"/>
  <c r="U490" i="6"/>
  <c r="U488" i="6"/>
  <c r="U487" i="6"/>
  <c r="W521" i="6"/>
  <c r="W520" i="6"/>
  <c r="W522" i="6"/>
  <c r="W519" i="6"/>
  <c r="U729" i="6"/>
  <c r="U730" i="6"/>
  <c r="U728" i="6"/>
  <c r="U727" i="6"/>
  <c r="V627" i="6"/>
  <c r="V630" i="6"/>
  <c r="V629" i="6"/>
  <c r="V628" i="6"/>
  <c r="V534" i="6"/>
  <c r="V533" i="6"/>
  <c r="V531" i="6"/>
  <c r="V532" i="6"/>
  <c r="U432" i="6"/>
  <c r="U433" i="6"/>
  <c r="U431" i="6"/>
  <c r="U434" i="6"/>
  <c r="T625" i="6"/>
  <c r="Y625" i="6" s="1"/>
  <c r="T626" i="6"/>
  <c r="Y626" i="6" s="1"/>
  <c r="T624" i="6"/>
  <c r="Y624" i="6" s="1"/>
  <c r="T623" i="6"/>
  <c r="Y623" i="6" s="1"/>
  <c r="X372" i="6"/>
  <c r="X371" i="6"/>
  <c r="X374" i="6"/>
  <c r="X373" i="6"/>
  <c r="U309" i="6"/>
  <c r="U310" i="6"/>
  <c r="U307" i="6"/>
  <c r="U308" i="6"/>
  <c r="W214" i="6"/>
  <c r="W213" i="6"/>
  <c r="W212" i="6"/>
  <c r="W211" i="6"/>
  <c r="X120" i="6"/>
  <c r="X119" i="6"/>
  <c r="X122" i="6"/>
  <c r="X121" i="6"/>
  <c r="X363" i="6"/>
  <c r="X365" i="6"/>
  <c r="X364" i="6"/>
  <c r="X366" i="6"/>
  <c r="U670" i="6"/>
  <c r="U669" i="6"/>
  <c r="U668" i="6"/>
  <c r="U667" i="6"/>
  <c r="U93" i="6"/>
  <c r="U94" i="6"/>
  <c r="U91" i="6"/>
  <c r="U92" i="6"/>
  <c r="X666" i="6"/>
  <c r="X665" i="6"/>
  <c r="X664" i="6"/>
  <c r="X663" i="6"/>
  <c r="T335" i="6"/>
  <c r="Y335" i="6" s="1"/>
  <c r="T338" i="6"/>
  <c r="Y338" i="6" s="1"/>
  <c r="T337" i="6"/>
  <c r="Y337" i="6" s="1"/>
  <c r="T336" i="6"/>
  <c r="Y336" i="6" s="1"/>
  <c r="W257" i="6"/>
  <c r="W255" i="6"/>
  <c r="W258" i="6"/>
  <c r="W256" i="6"/>
  <c r="W85" i="6"/>
  <c r="W86" i="6"/>
  <c r="W84" i="6"/>
  <c r="W83" i="6"/>
  <c r="V327" i="6"/>
  <c r="V330" i="6"/>
  <c r="V329" i="6"/>
  <c r="V328" i="6"/>
  <c r="T133" i="6"/>
  <c r="Y133" i="6" s="1"/>
  <c r="T134" i="6"/>
  <c r="Y134" i="6" s="1"/>
  <c r="T132" i="6"/>
  <c r="Y132" i="6" s="1"/>
  <c r="T131" i="6"/>
  <c r="Y131" i="6" s="1"/>
  <c r="T3814" i="6"/>
  <c r="Y3814" i="6" s="1"/>
  <c r="T3813" i="6"/>
  <c r="Y3813" i="6" s="1"/>
  <c r="T3811" i="6"/>
  <c r="Y3811" i="6" s="1"/>
  <c r="T3812" i="6"/>
  <c r="Y3812" i="6" s="1"/>
  <c r="V3897" i="6"/>
  <c r="V3896" i="6"/>
  <c r="V3898" i="6"/>
  <c r="V3895" i="6"/>
  <c r="V3817" i="6"/>
  <c r="V3815" i="6"/>
  <c r="V3816" i="6"/>
  <c r="V3818" i="6"/>
  <c r="X3907" i="6"/>
  <c r="X3908" i="6"/>
  <c r="X3909" i="6"/>
  <c r="X3910" i="6"/>
  <c r="U3738" i="6"/>
  <c r="U3737" i="6"/>
  <c r="U3736" i="6"/>
  <c r="U3735" i="6"/>
  <c r="U3896" i="6"/>
  <c r="U3898" i="6"/>
  <c r="U3895" i="6"/>
  <c r="U3897" i="6"/>
  <c r="W3695" i="6"/>
  <c r="W3696" i="6"/>
  <c r="W3697" i="6"/>
  <c r="W3698" i="6"/>
  <c r="W3665" i="6"/>
  <c r="W3663" i="6"/>
  <c r="W3664" i="6"/>
  <c r="W3666" i="6"/>
  <c r="W3631" i="6"/>
  <c r="W3634" i="6"/>
  <c r="W3633" i="6"/>
  <c r="W3632" i="6"/>
  <c r="U3664" i="6"/>
  <c r="U3663" i="6"/>
  <c r="U3665" i="6"/>
  <c r="U3666" i="6"/>
  <c r="U3587" i="6"/>
  <c r="U3590" i="6"/>
  <c r="U3588" i="6"/>
  <c r="U3589" i="6"/>
  <c r="X3579" i="6"/>
  <c r="X3582" i="6"/>
  <c r="X3580" i="6"/>
  <c r="X3581" i="6"/>
  <c r="X3478" i="6"/>
  <c r="X3476" i="6"/>
  <c r="X3475" i="6"/>
  <c r="X3477" i="6"/>
  <c r="W3581" i="6"/>
  <c r="W3580" i="6"/>
  <c r="W3582" i="6"/>
  <c r="W3579" i="6"/>
  <c r="W3514" i="6"/>
  <c r="W3511" i="6"/>
  <c r="W3513" i="6"/>
  <c r="W3512" i="6"/>
  <c r="V3499" i="6"/>
  <c r="V3501" i="6"/>
  <c r="V3500" i="6"/>
  <c r="V3502" i="6"/>
  <c r="W3373" i="6"/>
  <c r="W3372" i="6"/>
  <c r="W3371" i="6"/>
  <c r="W3374" i="6"/>
  <c r="W3332" i="6"/>
  <c r="W3331" i="6"/>
  <c r="W3333" i="6"/>
  <c r="W3334" i="6"/>
  <c r="W3435" i="6"/>
  <c r="W3438" i="6"/>
  <c r="W3437" i="6"/>
  <c r="W3436" i="6"/>
  <c r="V3333" i="6"/>
  <c r="V3334" i="6"/>
  <c r="V3331" i="6"/>
  <c r="V3332" i="6"/>
  <c r="T3270" i="6"/>
  <c r="Y3270" i="6" s="1"/>
  <c r="T3269" i="6"/>
  <c r="Y3269" i="6" s="1"/>
  <c r="T3267" i="6"/>
  <c r="Y3267" i="6" s="1"/>
  <c r="T3268" i="6"/>
  <c r="Y3268" i="6" s="1"/>
  <c r="W3169" i="6"/>
  <c r="W3167" i="6"/>
  <c r="W3168" i="6"/>
  <c r="W3170" i="6"/>
  <c r="V3308" i="6"/>
  <c r="V3310" i="6"/>
  <c r="V3307" i="6"/>
  <c r="V3309" i="6"/>
  <c r="X3174" i="6"/>
  <c r="X3173" i="6"/>
  <c r="X3172" i="6"/>
  <c r="X3171" i="6"/>
  <c r="T3283" i="6"/>
  <c r="Y3283" i="6" s="1"/>
  <c r="T3285" i="6"/>
  <c r="Y3285" i="6" s="1"/>
  <c r="T3286" i="6"/>
  <c r="Y3286" i="6" s="1"/>
  <c r="T3284" i="6"/>
  <c r="Y3284" i="6" s="1"/>
  <c r="W3182" i="6"/>
  <c r="W3179" i="6"/>
  <c r="W3180" i="6"/>
  <c r="W3181" i="6"/>
  <c r="W3434" i="6"/>
  <c r="W3431" i="6"/>
  <c r="W3432" i="6"/>
  <c r="W3433" i="6"/>
  <c r="W3124" i="6"/>
  <c r="W3126" i="6"/>
  <c r="W3123" i="6"/>
  <c r="W3125" i="6"/>
  <c r="U3145" i="6"/>
  <c r="U3146" i="6"/>
  <c r="U3143" i="6"/>
  <c r="U3144" i="6"/>
  <c r="W3184" i="6"/>
  <c r="W3183" i="6"/>
  <c r="W3185" i="6"/>
  <c r="W3186" i="6"/>
  <c r="W3120" i="6"/>
  <c r="W3121" i="6"/>
  <c r="W3122" i="6"/>
  <c r="W3119" i="6"/>
  <c r="U2762" i="6"/>
  <c r="U2759" i="6"/>
  <c r="U2760" i="6"/>
  <c r="U2761" i="6"/>
  <c r="W2950" i="6"/>
  <c r="W2947" i="6"/>
  <c r="W2949" i="6"/>
  <c r="W2948" i="6"/>
  <c r="W2870" i="6"/>
  <c r="W2869" i="6"/>
  <c r="W2867" i="6"/>
  <c r="W2868" i="6"/>
  <c r="T2890" i="6"/>
  <c r="Y2890" i="6" s="1"/>
  <c r="T2889" i="6"/>
  <c r="Y2889" i="6" s="1"/>
  <c r="T2888" i="6"/>
  <c r="Y2888" i="6" s="1"/>
  <c r="T2887" i="6"/>
  <c r="Y2887" i="6" s="1"/>
  <c r="T3082" i="6"/>
  <c r="Y3082" i="6" s="1"/>
  <c r="T3080" i="6"/>
  <c r="Y3080" i="6" s="1"/>
  <c r="T3081" i="6"/>
  <c r="Y3081" i="6" s="1"/>
  <c r="T3079" i="6"/>
  <c r="Y3079" i="6" s="1"/>
  <c r="W2901" i="6"/>
  <c r="W2899" i="6"/>
  <c r="W2900" i="6"/>
  <c r="W2902" i="6"/>
  <c r="U2475" i="6"/>
  <c r="U2478" i="6"/>
  <c r="U2477" i="6"/>
  <c r="U2476" i="6"/>
  <c r="V2757" i="6"/>
  <c r="V2758" i="6"/>
  <c r="V2755" i="6"/>
  <c r="V2756" i="6"/>
  <c r="T2724" i="6"/>
  <c r="Y2724" i="6" s="1"/>
  <c r="T2723" i="6"/>
  <c r="Y2723" i="6" s="1"/>
  <c r="T2726" i="6"/>
  <c r="Y2726" i="6" s="1"/>
  <c r="T2725" i="6"/>
  <c r="Y2725" i="6" s="1"/>
  <c r="V2515" i="6"/>
  <c r="V2516" i="6"/>
  <c r="V2517" i="6"/>
  <c r="V2518" i="6"/>
  <c r="V2693" i="6"/>
  <c r="V2691" i="6"/>
  <c r="V2692" i="6"/>
  <c r="V2694" i="6"/>
  <c r="V2524" i="6"/>
  <c r="V2523" i="6"/>
  <c r="V2525" i="6"/>
  <c r="V2526" i="6"/>
  <c r="T2919" i="6"/>
  <c r="Y2919" i="6" s="1"/>
  <c r="T2920" i="6"/>
  <c r="Y2920" i="6" s="1"/>
  <c r="T2921" i="6"/>
  <c r="Y2921" i="6" s="1"/>
  <c r="T2922" i="6"/>
  <c r="Y2922" i="6" s="1"/>
  <c r="V2462" i="6"/>
  <c r="V2460" i="6"/>
  <c r="V2461" i="6"/>
  <c r="V2459" i="6"/>
  <c r="X2506" i="6"/>
  <c r="X2503" i="6"/>
  <c r="X2504" i="6"/>
  <c r="X2505" i="6"/>
  <c r="V2717" i="6"/>
  <c r="V2715" i="6"/>
  <c r="V2718" i="6"/>
  <c r="V2716" i="6"/>
  <c r="T2647" i="6"/>
  <c r="Y2647" i="6" s="1"/>
  <c r="T2648" i="6"/>
  <c r="Y2648" i="6" s="1"/>
  <c r="T2650" i="6"/>
  <c r="Y2650" i="6" s="1"/>
  <c r="T2649" i="6"/>
  <c r="Y2649" i="6" s="1"/>
  <c r="U2560" i="6"/>
  <c r="U2561" i="6"/>
  <c r="U2562" i="6"/>
  <c r="U2559" i="6"/>
  <c r="X2383" i="6"/>
  <c r="X2385" i="6"/>
  <c r="X2384" i="6"/>
  <c r="X2386" i="6"/>
  <c r="U2300" i="6"/>
  <c r="U2299" i="6"/>
  <c r="U2301" i="6"/>
  <c r="U2302" i="6"/>
  <c r="U2171" i="6"/>
  <c r="U2174" i="6"/>
  <c r="U2173" i="6"/>
  <c r="U2172" i="6"/>
  <c r="T2423" i="6"/>
  <c r="Y2423" i="6" s="1"/>
  <c r="T2425" i="6"/>
  <c r="Y2425" i="6" s="1"/>
  <c r="T2424" i="6"/>
  <c r="Y2424" i="6" s="1"/>
  <c r="T2426" i="6"/>
  <c r="Y2426" i="6" s="1"/>
  <c r="T2336" i="6"/>
  <c r="Y2336" i="6" s="1"/>
  <c r="T2335" i="6"/>
  <c r="Y2335" i="6" s="1"/>
  <c r="T2337" i="6"/>
  <c r="Y2337" i="6" s="1"/>
  <c r="T2338" i="6"/>
  <c r="Y2338" i="6" s="1"/>
  <c r="V2431" i="6"/>
  <c r="V2434" i="6"/>
  <c r="V2433" i="6"/>
  <c r="V2432" i="6"/>
  <c r="V2646" i="6"/>
  <c r="V2644" i="6"/>
  <c r="V2643" i="6"/>
  <c r="V2645" i="6"/>
  <c r="W2358" i="6"/>
  <c r="W2355" i="6"/>
  <c r="W2357" i="6"/>
  <c r="W2356" i="6"/>
  <c r="X2332" i="6"/>
  <c r="X2331" i="6"/>
  <c r="X2334" i="6"/>
  <c r="X2333" i="6"/>
  <c r="V2438" i="6"/>
  <c r="V2435" i="6"/>
  <c r="V2436" i="6"/>
  <c r="V2437" i="6"/>
  <c r="X1821" i="6"/>
  <c r="X1819" i="6"/>
  <c r="X1822" i="6"/>
  <c r="X1820" i="6"/>
  <c r="U1971" i="6"/>
  <c r="U1974" i="6"/>
  <c r="U1973" i="6"/>
  <c r="U1972" i="6"/>
  <c r="W2116" i="6"/>
  <c r="W2115" i="6"/>
  <c r="W2117" i="6"/>
  <c r="W2118" i="6"/>
  <c r="U2110" i="6"/>
  <c r="U2109" i="6"/>
  <c r="U2107" i="6"/>
  <c r="U2108" i="6"/>
  <c r="T2342" i="6"/>
  <c r="Y2342" i="6" s="1"/>
  <c r="T2340" i="6"/>
  <c r="Y2340" i="6" s="1"/>
  <c r="T2341" i="6"/>
  <c r="Y2341" i="6" s="1"/>
  <c r="T2339" i="6"/>
  <c r="Y2339" i="6" s="1"/>
  <c r="V1918" i="6"/>
  <c r="V1915" i="6"/>
  <c r="V1917" i="6"/>
  <c r="V1916" i="6"/>
  <c r="U2315" i="6"/>
  <c r="U2317" i="6"/>
  <c r="U2318" i="6"/>
  <c r="U2316" i="6"/>
  <c r="W1615" i="6"/>
  <c r="W1618" i="6"/>
  <c r="W1617" i="6"/>
  <c r="W1616" i="6"/>
  <c r="W1511" i="6"/>
  <c r="W1513" i="6"/>
  <c r="W1512" i="6"/>
  <c r="W1514" i="6"/>
  <c r="T1759" i="6"/>
  <c r="Y1759" i="6" s="1"/>
  <c r="T1761" i="6"/>
  <c r="Y1761" i="6" s="1"/>
  <c r="T1760" i="6"/>
  <c r="Y1760" i="6" s="1"/>
  <c r="T1762" i="6"/>
  <c r="Y1762" i="6" s="1"/>
  <c r="U1657" i="6"/>
  <c r="U1655" i="6"/>
  <c r="U1658" i="6"/>
  <c r="U1656" i="6"/>
  <c r="W1552" i="6"/>
  <c r="W1554" i="6"/>
  <c r="W1551" i="6"/>
  <c r="W1553" i="6"/>
  <c r="X1680" i="6"/>
  <c r="X1679" i="6"/>
  <c r="X1681" i="6"/>
  <c r="X1682" i="6"/>
  <c r="W1582" i="6"/>
  <c r="W1580" i="6"/>
  <c r="W1581" i="6"/>
  <c r="W1579" i="6"/>
  <c r="U1996" i="6"/>
  <c r="U1998" i="6"/>
  <c r="U1995" i="6"/>
  <c r="U1997" i="6"/>
  <c r="X1627" i="6"/>
  <c r="X1630" i="6"/>
  <c r="X1629" i="6"/>
  <c r="X1628" i="6"/>
  <c r="U1671" i="6"/>
  <c r="U1673" i="6"/>
  <c r="U1672" i="6"/>
  <c r="U1674" i="6"/>
  <c r="V1570" i="6"/>
  <c r="V1569" i="6"/>
  <c r="V1567" i="6"/>
  <c r="V1568" i="6"/>
  <c r="T1795" i="6"/>
  <c r="Y1795" i="6" s="1"/>
  <c r="T1798" i="6"/>
  <c r="Y1798" i="6" s="1"/>
  <c r="T1796" i="6"/>
  <c r="Y1796" i="6" s="1"/>
  <c r="T1797" i="6"/>
  <c r="Y1797" i="6" s="1"/>
  <c r="V1145" i="6"/>
  <c r="V1143" i="6"/>
  <c r="V1144" i="6"/>
  <c r="V1146" i="6"/>
  <c r="X1327" i="6"/>
  <c r="X1329" i="6"/>
  <c r="X1328" i="6"/>
  <c r="X1330" i="6"/>
  <c r="V1116" i="6"/>
  <c r="V1117" i="6"/>
  <c r="V1118" i="6"/>
  <c r="V1115" i="6"/>
  <c r="W1425" i="6"/>
  <c r="W1423" i="6"/>
  <c r="W1426" i="6"/>
  <c r="W1424" i="6"/>
  <c r="W1124" i="6"/>
  <c r="W1123" i="6"/>
  <c r="W1126" i="6"/>
  <c r="W1125" i="6"/>
  <c r="V1453" i="6"/>
  <c r="V1452" i="6"/>
  <c r="V1451" i="6"/>
  <c r="V1454" i="6"/>
  <c r="U1167" i="6"/>
  <c r="U1168" i="6"/>
  <c r="U1169" i="6"/>
  <c r="U1170" i="6"/>
  <c r="T1318" i="6"/>
  <c r="Y1318" i="6" s="1"/>
  <c r="T1317" i="6"/>
  <c r="Y1317" i="6" s="1"/>
  <c r="T1316" i="6"/>
  <c r="Y1316" i="6" s="1"/>
  <c r="T1315" i="6"/>
  <c r="Y1315" i="6" s="1"/>
  <c r="T1199" i="6"/>
  <c r="Y1199" i="6" s="1"/>
  <c r="T1202" i="6"/>
  <c r="Y1202" i="6" s="1"/>
  <c r="T1201" i="6"/>
  <c r="Y1201" i="6" s="1"/>
  <c r="T1200" i="6"/>
  <c r="Y1200" i="6" s="1"/>
  <c r="T1325" i="6"/>
  <c r="Y1325" i="6" s="1"/>
  <c r="T1323" i="6"/>
  <c r="Y1323" i="6" s="1"/>
  <c r="T1326" i="6"/>
  <c r="Y1326" i="6" s="1"/>
  <c r="T1324" i="6"/>
  <c r="Y1324" i="6" s="1"/>
  <c r="X1211" i="6"/>
  <c r="X1213" i="6"/>
  <c r="X1214" i="6"/>
  <c r="X1212" i="6"/>
  <c r="X1317" i="6"/>
  <c r="X1316" i="6"/>
  <c r="X1315" i="6"/>
  <c r="X1318" i="6"/>
  <c r="U929" i="6"/>
  <c r="U927" i="6"/>
  <c r="U928" i="6"/>
  <c r="U930" i="6"/>
  <c r="V919" i="6"/>
  <c r="V922" i="6"/>
  <c r="V920" i="6"/>
  <c r="V921" i="6"/>
  <c r="V808" i="6"/>
  <c r="V807" i="6"/>
  <c r="V810" i="6"/>
  <c r="V809" i="6"/>
  <c r="X1218" i="6"/>
  <c r="X1215" i="6"/>
  <c r="X1216" i="6"/>
  <c r="X1217" i="6"/>
  <c r="V1033" i="6"/>
  <c r="V1034" i="6"/>
  <c r="V1032" i="6"/>
  <c r="V1031" i="6"/>
  <c r="X929" i="6"/>
  <c r="X928" i="6"/>
  <c r="X927" i="6"/>
  <c r="X930" i="6"/>
  <c r="T813" i="6"/>
  <c r="Y813" i="6" s="1"/>
  <c r="T814" i="6"/>
  <c r="Y814" i="6" s="1"/>
  <c r="T811" i="6"/>
  <c r="Y811" i="6" s="1"/>
  <c r="T812" i="6"/>
  <c r="Y812" i="6" s="1"/>
  <c r="T1099" i="6"/>
  <c r="Y1099" i="6" s="1"/>
  <c r="T1102" i="6"/>
  <c r="Y1102" i="6" s="1"/>
  <c r="T1101" i="6"/>
  <c r="Y1101" i="6" s="1"/>
  <c r="T1100" i="6"/>
  <c r="Y1100" i="6" s="1"/>
  <c r="W1002" i="6"/>
  <c r="W1001" i="6"/>
  <c r="W1000" i="6"/>
  <c r="W999" i="6"/>
  <c r="W1092" i="6"/>
  <c r="W1091" i="6"/>
  <c r="W1093" i="6"/>
  <c r="W1094" i="6"/>
  <c r="W903" i="6"/>
  <c r="W905" i="6"/>
  <c r="W904" i="6"/>
  <c r="W906" i="6"/>
  <c r="X617" i="6"/>
  <c r="X615" i="6"/>
  <c r="X618" i="6"/>
  <c r="X616" i="6"/>
  <c r="U509" i="6"/>
  <c r="U508" i="6"/>
  <c r="U510" i="6"/>
  <c r="U507" i="6"/>
  <c r="V399" i="6"/>
  <c r="V400" i="6"/>
  <c r="V401" i="6"/>
  <c r="V402" i="6"/>
  <c r="X535" i="6"/>
  <c r="X538" i="6"/>
  <c r="X537" i="6"/>
  <c r="X536" i="6"/>
  <c r="V751" i="6"/>
  <c r="V754" i="6"/>
  <c r="V753" i="6"/>
  <c r="V752" i="6"/>
  <c r="W461" i="6"/>
  <c r="W459" i="6"/>
  <c r="W462" i="6"/>
  <c r="W460" i="6"/>
  <c r="U825" i="6"/>
  <c r="U824" i="6"/>
  <c r="U826" i="6"/>
  <c r="U823" i="6"/>
  <c r="T439" i="6"/>
  <c r="Y439" i="6" s="1"/>
  <c r="T440" i="6"/>
  <c r="Y440" i="6" s="1"/>
  <c r="T441" i="6"/>
  <c r="Y441" i="6" s="1"/>
  <c r="T442" i="6"/>
  <c r="Y442" i="6" s="1"/>
  <c r="T776" i="6"/>
  <c r="Y776" i="6" s="1"/>
  <c r="T777" i="6"/>
  <c r="Y777" i="6" s="1"/>
  <c r="T775" i="6"/>
  <c r="Y775" i="6" s="1"/>
  <c r="T778" i="6"/>
  <c r="Y778" i="6" s="1"/>
  <c r="X660" i="6"/>
  <c r="X659" i="6"/>
  <c r="X662" i="6"/>
  <c r="X661" i="6"/>
  <c r="U561" i="6"/>
  <c r="U560" i="6"/>
  <c r="U562" i="6"/>
  <c r="U559" i="6"/>
  <c r="U455" i="6"/>
  <c r="U457" i="6"/>
  <c r="U456" i="6"/>
  <c r="U458" i="6"/>
  <c r="U804" i="6"/>
  <c r="U803" i="6"/>
  <c r="U806" i="6"/>
  <c r="U805" i="6"/>
  <c r="W676" i="6"/>
  <c r="W675" i="6"/>
  <c r="W677" i="6"/>
  <c r="W678" i="6"/>
  <c r="T577" i="6"/>
  <c r="Y577" i="6" s="1"/>
  <c r="T575" i="6"/>
  <c r="Y575" i="6" s="1"/>
  <c r="T576" i="6"/>
  <c r="Y576" i="6" s="1"/>
  <c r="T578" i="6"/>
  <c r="Y578" i="6" s="1"/>
  <c r="V471" i="6"/>
  <c r="V472" i="6"/>
  <c r="V473" i="6"/>
  <c r="V474" i="6"/>
  <c r="X776" i="6"/>
  <c r="X778" i="6"/>
  <c r="X777" i="6"/>
  <c r="X775" i="6"/>
  <c r="V671" i="6"/>
  <c r="V673" i="6"/>
  <c r="V674" i="6"/>
  <c r="V672" i="6"/>
  <c r="X570" i="6"/>
  <c r="X568" i="6"/>
  <c r="X569" i="6"/>
  <c r="X567" i="6"/>
  <c r="U732" i="6"/>
  <c r="U731" i="6"/>
  <c r="U734" i="6"/>
  <c r="U733" i="6"/>
  <c r="X255" i="6"/>
  <c r="X256" i="6"/>
  <c r="X258" i="6"/>
  <c r="X257" i="6"/>
  <c r="V64" i="6"/>
  <c r="V65" i="6"/>
  <c r="V66" i="6"/>
  <c r="V63" i="6"/>
  <c r="X328" i="6"/>
  <c r="X330" i="6"/>
  <c r="X327" i="6"/>
  <c r="X329" i="6"/>
  <c r="U529" i="6"/>
  <c r="U530" i="6"/>
  <c r="U528" i="6"/>
  <c r="U527" i="6"/>
  <c r="X280" i="6"/>
  <c r="X281" i="6"/>
  <c r="X282" i="6"/>
  <c r="X279" i="6"/>
  <c r="V373" i="6"/>
  <c r="V374" i="6"/>
  <c r="V371" i="6"/>
  <c r="V372" i="6"/>
  <c r="W360" i="6"/>
  <c r="W362" i="6"/>
  <c r="W359" i="6"/>
  <c r="W361" i="6"/>
  <c r="T289" i="6"/>
  <c r="Y289" i="6" s="1"/>
  <c r="T290" i="6"/>
  <c r="Y290" i="6" s="1"/>
  <c r="T287" i="6"/>
  <c r="Y287" i="6" s="1"/>
  <c r="T288" i="6"/>
  <c r="Y288" i="6" s="1"/>
  <c r="T227" i="6"/>
  <c r="Y227" i="6" s="1"/>
  <c r="T228" i="6"/>
  <c r="Y228" i="6" s="1"/>
  <c r="T229" i="6"/>
  <c r="Y229" i="6" s="1"/>
  <c r="T230" i="6"/>
  <c r="Y230" i="6" s="1"/>
  <c r="W127" i="6"/>
  <c r="W129" i="6"/>
  <c r="W130" i="6"/>
  <c r="W128" i="6"/>
  <c r="T40" i="6"/>
  <c r="Y40" i="6" s="1"/>
  <c r="T42" i="6"/>
  <c r="Y42" i="6" s="1"/>
  <c r="T39" i="6"/>
  <c r="Y39" i="6" s="1"/>
  <c r="T41" i="6"/>
  <c r="Y41" i="6" s="1"/>
  <c r="V359" i="6"/>
  <c r="V360" i="6"/>
  <c r="V361" i="6"/>
  <c r="V362" i="6"/>
  <c r="W173" i="6"/>
  <c r="W172" i="6"/>
  <c r="W174" i="6"/>
  <c r="W171" i="6"/>
  <c r="U280" i="6"/>
  <c r="U281" i="6"/>
  <c r="U279" i="6"/>
  <c r="U282" i="6"/>
  <c r="U517" i="6"/>
  <c r="U515" i="6"/>
  <c r="U516" i="6"/>
  <c r="U518" i="6"/>
  <c r="V91" i="6"/>
  <c r="V92" i="6"/>
  <c r="V93" i="6"/>
  <c r="V94" i="6"/>
  <c r="U3935" i="6"/>
  <c r="U3938" i="6"/>
  <c r="U3936" i="6"/>
  <c r="U3937" i="6"/>
  <c r="U3784" i="6"/>
  <c r="U3785" i="6"/>
  <c r="U3783" i="6"/>
  <c r="U3786" i="6"/>
  <c r="X3829" i="6"/>
  <c r="X3830" i="6"/>
  <c r="X3827" i="6"/>
  <c r="X3828" i="6"/>
  <c r="V3733" i="6"/>
  <c r="V3731" i="6"/>
  <c r="V3734" i="6"/>
  <c r="V3732" i="6"/>
  <c r="W3712" i="6"/>
  <c r="W3713" i="6"/>
  <c r="W3711" i="6"/>
  <c r="W3714" i="6"/>
  <c r="V3625" i="6"/>
  <c r="V3626" i="6"/>
  <c r="V3623" i="6"/>
  <c r="V3624" i="6"/>
  <c r="T3718" i="6"/>
  <c r="Y3718" i="6" s="1"/>
  <c r="T3717" i="6"/>
  <c r="Y3717" i="6" s="1"/>
  <c r="T3715" i="6"/>
  <c r="Y3715" i="6" s="1"/>
  <c r="T3716" i="6"/>
  <c r="Y3716" i="6" s="1"/>
  <c r="W3602" i="6"/>
  <c r="W3601" i="6"/>
  <c r="W3600" i="6"/>
  <c r="W3599" i="6"/>
  <c r="W3764" i="6"/>
  <c r="W3765" i="6"/>
  <c r="W3763" i="6"/>
  <c r="W3766" i="6"/>
  <c r="U3710" i="6"/>
  <c r="U3707" i="6"/>
  <c r="U3709" i="6"/>
  <c r="U3708" i="6"/>
  <c r="V3929" i="6"/>
  <c r="V3927" i="6"/>
  <c r="V3930" i="6"/>
  <c r="V3928" i="6"/>
  <c r="X3649" i="6"/>
  <c r="X3650" i="6"/>
  <c r="X3647" i="6"/>
  <c r="X3648" i="6"/>
  <c r="W3699" i="6"/>
  <c r="W3701" i="6"/>
  <c r="W3700" i="6"/>
  <c r="W3702" i="6"/>
  <c r="V3482" i="6"/>
  <c r="V3481" i="6"/>
  <c r="V3479" i="6"/>
  <c r="V3480" i="6"/>
  <c r="W3546" i="6"/>
  <c r="W3543" i="6"/>
  <c r="W3545" i="6"/>
  <c r="W3544" i="6"/>
  <c r="W3460" i="6"/>
  <c r="W3459" i="6"/>
  <c r="W3461" i="6"/>
  <c r="W3462" i="6"/>
  <c r="T3399" i="6"/>
  <c r="Y3399" i="6" s="1"/>
  <c r="T3402" i="6"/>
  <c r="Y3402" i="6" s="1"/>
  <c r="T3400" i="6"/>
  <c r="Y3400" i="6" s="1"/>
  <c r="T3401" i="6"/>
  <c r="Y3401" i="6" s="1"/>
  <c r="X3277" i="6"/>
  <c r="X3278" i="6"/>
  <c r="X3275" i="6"/>
  <c r="X3276" i="6"/>
  <c r="W3214" i="6"/>
  <c r="W3212" i="6"/>
  <c r="W3211" i="6"/>
  <c r="W3213" i="6"/>
  <c r="W3418" i="6"/>
  <c r="W3417" i="6"/>
  <c r="W3416" i="6"/>
  <c r="W3415" i="6"/>
  <c r="V3368" i="6"/>
  <c r="V3370" i="6"/>
  <c r="V3369" i="6"/>
  <c r="V3367" i="6"/>
  <c r="X3226" i="6"/>
  <c r="X3224" i="6"/>
  <c r="X3223" i="6"/>
  <c r="X3225" i="6"/>
  <c r="X3414" i="6"/>
  <c r="X3412" i="6"/>
  <c r="X3413" i="6"/>
  <c r="X3411" i="6"/>
  <c r="U3072" i="6"/>
  <c r="U3073" i="6"/>
  <c r="U3071" i="6"/>
  <c r="U3074" i="6"/>
  <c r="V2985" i="6"/>
  <c r="V2986" i="6"/>
  <c r="V2984" i="6"/>
  <c r="V2983" i="6"/>
  <c r="V3093" i="6"/>
  <c r="V3091" i="6"/>
  <c r="V3092" i="6"/>
  <c r="V3094" i="6"/>
  <c r="T2993" i="6"/>
  <c r="Y2993" i="6" s="1"/>
  <c r="T2994" i="6"/>
  <c r="Y2994" i="6" s="1"/>
  <c r="T2992" i="6"/>
  <c r="Y2992" i="6" s="1"/>
  <c r="T2991" i="6"/>
  <c r="Y2991" i="6" s="1"/>
  <c r="V2987" i="6"/>
  <c r="V2988" i="6"/>
  <c r="V2990" i="6"/>
  <c r="V2989" i="6"/>
  <c r="X3096" i="6"/>
  <c r="X3098" i="6"/>
  <c r="X3095" i="6"/>
  <c r="X3097" i="6"/>
  <c r="W3275" i="6"/>
  <c r="W3276" i="6"/>
  <c r="W3278" i="6"/>
  <c r="W3277" i="6"/>
  <c r="W3056" i="6"/>
  <c r="W3057" i="6"/>
  <c r="W3055" i="6"/>
  <c r="W3058" i="6"/>
  <c r="W2884" i="6"/>
  <c r="W2885" i="6"/>
  <c r="W2883" i="6"/>
  <c r="W2886" i="6"/>
  <c r="V2914" i="6"/>
  <c r="V2912" i="6"/>
  <c r="V2911" i="6"/>
  <c r="V2913" i="6"/>
  <c r="X2946" i="6"/>
  <c r="X2945" i="6"/>
  <c r="X2943" i="6"/>
  <c r="X2944" i="6"/>
  <c r="U2838" i="6"/>
  <c r="U2837" i="6"/>
  <c r="U2836" i="6"/>
  <c r="U2835" i="6"/>
  <c r="U2923" i="6"/>
  <c r="U2926" i="6"/>
  <c r="U2925" i="6"/>
  <c r="U2924" i="6"/>
  <c r="U2736" i="6"/>
  <c r="U2738" i="6"/>
  <c r="U2735" i="6"/>
  <c r="U2737" i="6"/>
  <c r="T2685" i="6"/>
  <c r="Y2685" i="6" s="1"/>
  <c r="T2683" i="6"/>
  <c r="Y2683" i="6" s="1"/>
  <c r="T2684" i="6"/>
  <c r="Y2684" i="6" s="1"/>
  <c r="T2686" i="6"/>
  <c r="Y2686" i="6" s="1"/>
  <c r="X2446" i="6"/>
  <c r="X2444" i="6"/>
  <c r="X2443" i="6"/>
  <c r="X2445" i="6"/>
  <c r="X2667" i="6"/>
  <c r="X2669" i="6"/>
  <c r="X2668" i="6"/>
  <c r="X2670" i="6"/>
  <c r="V2749" i="6"/>
  <c r="V2748" i="6"/>
  <c r="V2750" i="6"/>
  <c r="V2747" i="6"/>
  <c r="U2650" i="6"/>
  <c r="U2649" i="6"/>
  <c r="U2648" i="6"/>
  <c r="U2647" i="6"/>
  <c r="X2772" i="6"/>
  <c r="X2771" i="6"/>
  <c r="X2774" i="6"/>
  <c r="X2773" i="6"/>
  <c r="U2513" i="6"/>
  <c r="U2514" i="6"/>
  <c r="U2512" i="6"/>
  <c r="U2511" i="6"/>
  <c r="U2660" i="6"/>
  <c r="U2662" i="6"/>
  <c r="U2659" i="6"/>
  <c r="U2661" i="6"/>
  <c r="T2793" i="6"/>
  <c r="Y2793" i="6" s="1"/>
  <c r="T2794" i="6"/>
  <c r="Y2794" i="6" s="1"/>
  <c r="T2792" i="6"/>
  <c r="Y2792" i="6" s="1"/>
  <c r="T2791" i="6"/>
  <c r="Y2791" i="6" s="1"/>
  <c r="T2681" i="6"/>
  <c r="Y2681" i="6" s="1"/>
  <c r="T2680" i="6"/>
  <c r="Y2680" i="6" s="1"/>
  <c r="T2679" i="6"/>
  <c r="Y2679" i="6" s="1"/>
  <c r="T2682" i="6"/>
  <c r="Y2682" i="6" s="1"/>
  <c r="X2518" i="6"/>
  <c r="X2517" i="6"/>
  <c r="X2516" i="6"/>
  <c r="X2515" i="6"/>
  <c r="T2478" i="6"/>
  <c r="Y2478" i="6" s="1"/>
  <c r="T2476" i="6"/>
  <c r="Y2476" i="6" s="1"/>
  <c r="T2477" i="6"/>
  <c r="Y2477" i="6" s="1"/>
  <c r="Z2477" i="6" s="1"/>
  <c r="T2475" i="6"/>
  <c r="Y2475" i="6" s="1"/>
  <c r="X2423" i="6"/>
  <c r="X2426" i="6"/>
  <c r="X2424" i="6"/>
  <c r="X2425" i="6"/>
  <c r="V2654" i="6"/>
  <c r="V2652" i="6"/>
  <c r="V2653" i="6"/>
  <c r="V2651" i="6"/>
  <c r="W2269" i="6"/>
  <c r="W2267" i="6"/>
  <c r="W2270" i="6"/>
  <c r="W2268" i="6"/>
  <c r="T2443" i="6"/>
  <c r="Y2443" i="6" s="1"/>
  <c r="T2444" i="6"/>
  <c r="Y2444" i="6" s="1"/>
  <c r="T2445" i="6"/>
  <c r="Y2445" i="6" s="1"/>
  <c r="T2446" i="6"/>
  <c r="Y2446" i="6" s="1"/>
  <c r="X2349" i="6"/>
  <c r="X2348" i="6"/>
  <c r="X2347" i="6"/>
  <c r="X2350" i="6"/>
  <c r="W2406" i="6"/>
  <c r="W2404" i="6"/>
  <c r="W2405" i="6"/>
  <c r="W2403" i="6"/>
  <c r="X2282" i="6"/>
  <c r="X2280" i="6"/>
  <c r="X2281" i="6"/>
  <c r="X2279" i="6"/>
  <c r="T2190" i="6"/>
  <c r="Y2190" i="6" s="1"/>
  <c r="T2189" i="6"/>
  <c r="Y2189" i="6" s="1"/>
  <c r="T2188" i="6"/>
  <c r="Y2188" i="6" s="1"/>
  <c r="T2187" i="6"/>
  <c r="Y2187" i="6" s="1"/>
  <c r="U2394" i="6"/>
  <c r="U2392" i="6"/>
  <c r="U2391" i="6"/>
  <c r="U2393" i="6"/>
  <c r="U2284" i="6"/>
  <c r="U2283" i="6"/>
  <c r="U2285" i="6"/>
  <c r="U2286" i="6"/>
  <c r="T2095" i="6"/>
  <c r="Y2095" i="6" s="1"/>
  <c r="T2096" i="6"/>
  <c r="Y2096" i="6" s="1"/>
  <c r="T2098" i="6"/>
  <c r="Y2098" i="6" s="1"/>
  <c r="T2097" i="6"/>
  <c r="Y2097" i="6" s="1"/>
  <c r="V1983" i="6"/>
  <c r="V1985" i="6"/>
  <c r="V1986" i="6"/>
  <c r="V1984" i="6"/>
  <c r="X2008" i="6"/>
  <c r="X2007" i="6"/>
  <c r="X2010" i="6"/>
  <c r="X2009" i="6"/>
  <c r="T2309" i="6"/>
  <c r="Y2309" i="6" s="1"/>
  <c r="T2307" i="6"/>
  <c r="Y2307" i="6" s="1"/>
  <c r="T2310" i="6"/>
  <c r="Y2310" i="6" s="1"/>
  <c r="T2308" i="6"/>
  <c r="Y2308" i="6" s="1"/>
  <c r="T2065" i="6"/>
  <c r="Y2065" i="6" s="1"/>
  <c r="T2063" i="6"/>
  <c r="Y2063" i="6" s="1"/>
  <c r="T2066" i="6"/>
  <c r="Y2066" i="6" s="1"/>
  <c r="T2064" i="6"/>
  <c r="Y2064" i="6" s="1"/>
  <c r="X1947" i="6"/>
  <c r="X1950" i="6"/>
  <c r="X1948" i="6"/>
  <c r="X1949" i="6"/>
  <c r="U2074" i="6"/>
  <c r="U2073" i="6"/>
  <c r="U2072" i="6"/>
  <c r="U2071" i="6"/>
  <c r="W1962" i="6"/>
  <c r="W1959" i="6"/>
  <c r="W1961" i="6"/>
  <c r="W1960" i="6"/>
  <c r="V1931" i="6"/>
  <c r="V1933" i="6"/>
  <c r="V1932" i="6"/>
  <c r="V1934" i="6"/>
  <c r="T1739" i="6"/>
  <c r="Y1739" i="6" s="1"/>
  <c r="T1741" i="6"/>
  <c r="Y1741" i="6" s="1"/>
  <c r="T1742" i="6"/>
  <c r="Y1742" i="6" s="1"/>
  <c r="T1740" i="6"/>
  <c r="Y1740" i="6" s="1"/>
  <c r="V1523" i="6"/>
  <c r="V1524" i="6"/>
  <c r="V1525" i="6"/>
  <c r="V1526" i="6"/>
  <c r="X1595" i="6"/>
  <c r="X1597" i="6"/>
  <c r="X1598" i="6"/>
  <c r="X1596" i="6"/>
  <c r="T1729" i="6"/>
  <c r="Y1729" i="6" s="1"/>
  <c r="T1727" i="6"/>
  <c r="Y1727" i="6" s="1"/>
  <c r="T1728" i="6"/>
  <c r="Y1728" i="6" s="1"/>
  <c r="T1730" i="6"/>
  <c r="Y1730" i="6" s="1"/>
  <c r="V1619" i="6"/>
  <c r="V1621" i="6"/>
  <c r="V1620" i="6"/>
  <c r="V1622" i="6"/>
  <c r="W1518" i="6"/>
  <c r="W1515" i="6"/>
  <c r="W1516" i="6"/>
  <c r="W1517" i="6"/>
  <c r="T1611" i="6"/>
  <c r="Y1611" i="6" s="1"/>
  <c r="T1614" i="6"/>
  <c r="Y1614" i="6" s="1"/>
  <c r="T1613" i="6"/>
  <c r="Y1613" i="6" s="1"/>
  <c r="T1612" i="6"/>
  <c r="Y1612" i="6" s="1"/>
  <c r="U1279" i="6"/>
  <c r="U1282" i="6"/>
  <c r="U1280" i="6"/>
  <c r="U1281" i="6"/>
  <c r="X1303" i="6"/>
  <c r="X1305" i="6"/>
  <c r="X1306" i="6"/>
  <c r="X1304" i="6"/>
  <c r="T1216" i="6"/>
  <c r="Y1216" i="6" s="1"/>
  <c r="T1215" i="6"/>
  <c r="Y1215" i="6" s="1"/>
  <c r="T1217" i="6"/>
  <c r="Y1217" i="6" s="1"/>
  <c r="T1218" i="6"/>
  <c r="Y1218" i="6" s="1"/>
  <c r="V1743" i="6"/>
  <c r="V1744" i="6"/>
  <c r="V1745" i="6"/>
  <c r="V1746" i="6"/>
  <c r="T1135" i="6"/>
  <c r="Y1135" i="6" s="1"/>
  <c r="T1136" i="6"/>
  <c r="Y1136" i="6" s="1"/>
  <c r="T1137" i="6"/>
  <c r="Y1137" i="6" s="1"/>
  <c r="T1138" i="6"/>
  <c r="Y1138" i="6" s="1"/>
  <c r="U971" i="6"/>
  <c r="U974" i="6"/>
  <c r="U973" i="6"/>
  <c r="U972" i="6"/>
  <c r="U779" i="6"/>
  <c r="U780" i="6"/>
  <c r="U781" i="6"/>
  <c r="U782" i="6"/>
  <c r="W1072" i="6"/>
  <c r="W1074" i="6"/>
  <c r="W1073" i="6"/>
  <c r="W1071" i="6"/>
  <c r="U962" i="6"/>
  <c r="U959" i="6"/>
  <c r="U961" i="6"/>
  <c r="U960" i="6"/>
  <c r="V848" i="6"/>
  <c r="V850" i="6"/>
  <c r="V847" i="6"/>
  <c r="V849" i="6"/>
  <c r="U1080" i="6"/>
  <c r="U1079" i="6"/>
  <c r="U1081" i="6"/>
  <c r="U1082" i="6"/>
  <c r="T856" i="6"/>
  <c r="Y856" i="6" s="1"/>
  <c r="T855" i="6"/>
  <c r="Y855" i="6" s="1"/>
  <c r="T858" i="6"/>
  <c r="Y858" i="6" s="1"/>
  <c r="T857" i="6"/>
  <c r="Y857" i="6" s="1"/>
  <c r="U938" i="6"/>
  <c r="U935" i="6"/>
  <c r="U937" i="6"/>
  <c r="U936" i="6"/>
  <c r="V857" i="6"/>
  <c r="V855" i="6"/>
  <c r="V858" i="6"/>
  <c r="V856" i="6"/>
  <c r="W685" i="6"/>
  <c r="W683" i="6"/>
  <c r="W686" i="6"/>
  <c r="W684" i="6"/>
  <c r="T586" i="6"/>
  <c r="Y586" i="6" s="1"/>
  <c r="T585" i="6"/>
  <c r="Y585" i="6" s="1"/>
  <c r="T584" i="6"/>
  <c r="Y584" i="6" s="1"/>
  <c r="T583" i="6"/>
  <c r="Y583" i="6" s="1"/>
  <c r="X1171" i="6"/>
  <c r="X1172" i="6"/>
  <c r="X1173" i="6"/>
  <c r="X1174" i="6"/>
  <c r="T485" i="6"/>
  <c r="Y485" i="6" s="1"/>
  <c r="T486" i="6"/>
  <c r="Y486" i="6" s="1"/>
  <c r="T483" i="6"/>
  <c r="Y483" i="6" s="1"/>
  <c r="T484" i="6"/>
  <c r="Y484" i="6" s="1"/>
  <c r="T712" i="6"/>
  <c r="Y712" i="6" s="1"/>
  <c r="T713" i="6"/>
  <c r="Y713" i="6" s="1"/>
  <c r="T711" i="6"/>
  <c r="Y711" i="6" s="1"/>
  <c r="T714" i="6"/>
  <c r="Y714" i="6" s="1"/>
  <c r="U603" i="6"/>
  <c r="U604" i="6"/>
  <c r="U605" i="6"/>
  <c r="U606" i="6"/>
  <c r="V504" i="6"/>
  <c r="V503" i="6"/>
  <c r="V505" i="6"/>
  <c r="V506" i="6"/>
  <c r="X716" i="6"/>
  <c r="X715" i="6"/>
  <c r="X718" i="6"/>
  <c r="X717" i="6"/>
  <c r="W618" i="6"/>
  <c r="W615" i="6"/>
  <c r="W616" i="6"/>
  <c r="W617" i="6"/>
  <c r="V519" i="6"/>
  <c r="V522" i="6"/>
  <c r="V520" i="6"/>
  <c r="V521" i="6"/>
  <c r="T717" i="6"/>
  <c r="Y717" i="6" s="1"/>
  <c r="T718" i="6"/>
  <c r="Y718" i="6" s="1"/>
  <c r="T716" i="6"/>
  <c r="Y716" i="6" s="1"/>
  <c r="T715" i="6"/>
  <c r="Y715" i="6" s="1"/>
  <c r="X360" i="6"/>
  <c r="X361" i="6"/>
  <c r="X362" i="6"/>
  <c r="X359" i="6"/>
  <c r="V304" i="6"/>
  <c r="V306" i="6"/>
  <c r="V303" i="6"/>
  <c r="V305" i="6"/>
  <c r="U103" i="6"/>
  <c r="U104" i="6"/>
  <c r="U105" i="6"/>
  <c r="U106" i="6"/>
  <c r="W736" i="6"/>
  <c r="W735" i="6"/>
  <c r="W738" i="6"/>
  <c r="W737" i="6"/>
  <c r="T171" i="6"/>
  <c r="Y171" i="6" s="1"/>
  <c r="T173" i="6"/>
  <c r="Y173" i="6" s="1"/>
  <c r="T172" i="6"/>
  <c r="Y172" i="6" s="1"/>
  <c r="T174" i="6"/>
  <c r="Y174" i="6" s="1"/>
  <c r="W335" i="6"/>
  <c r="W336" i="6"/>
  <c r="W338" i="6"/>
  <c r="W337" i="6"/>
  <c r="T615" i="6"/>
  <c r="Y615" i="6" s="1"/>
  <c r="T618" i="6"/>
  <c r="Y618" i="6" s="1"/>
  <c r="T616" i="6"/>
  <c r="Y616" i="6" s="1"/>
  <c r="T617" i="6"/>
  <c r="Y617" i="6" s="1"/>
  <c r="V299" i="6"/>
  <c r="V302" i="6"/>
  <c r="V301" i="6"/>
  <c r="V300" i="6"/>
  <c r="T363" i="6"/>
  <c r="Y363" i="6" s="1"/>
  <c r="T365" i="6"/>
  <c r="Y365" i="6" s="1"/>
  <c r="T366" i="6"/>
  <c r="Y366" i="6" s="1"/>
  <c r="T364" i="6"/>
  <c r="Y364" i="6" s="1"/>
  <c r="U319" i="6"/>
  <c r="U320" i="6"/>
  <c r="U322" i="6"/>
  <c r="U321" i="6"/>
  <c r="T251" i="6"/>
  <c r="Y251" i="6" s="1"/>
  <c r="T253" i="6"/>
  <c r="Y253" i="6" s="1"/>
  <c r="T254" i="6"/>
  <c r="Y254" i="6" s="1"/>
  <c r="T252" i="6"/>
  <c r="Y252" i="6" s="1"/>
  <c r="T333" i="6"/>
  <c r="Y333" i="6" s="1"/>
  <c r="T331" i="6"/>
  <c r="Y331" i="6" s="1"/>
  <c r="T332" i="6"/>
  <c r="Y332" i="6" s="1"/>
  <c r="T334" i="6"/>
  <c r="Y334" i="6" s="1"/>
  <c r="T444" i="6"/>
  <c r="Y444" i="6" s="1"/>
  <c r="T443" i="6"/>
  <c r="Y443" i="6" s="1"/>
  <c r="T445" i="6"/>
  <c r="Y445" i="6" s="1"/>
  <c r="T446" i="6"/>
  <c r="Y446" i="6" s="1"/>
  <c r="X315" i="6"/>
  <c r="X317" i="6"/>
  <c r="X318" i="6"/>
  <c r="X316" i="6"/>
  <c r="U119" i="6"/>
  <c r="U120" i="6"/>
  <c r="U122" i="6"/>
  <c r="U121" i="6"/>
  <c r="U84" i="6"/>
  <c r="U86" i="6"/>
  <c r="U85" i="6"/>
  <c r="U83" i="6"/>
  <c r="V239" i="6"/>
  <c r="V240" i="6"/>
  <c r="V242" i="6"/>
  <c r="V241" i="6"/>
  <c r="V3893" i="6"/>
  <c r="V3894" i="6"/>
  <c r="V3892" i="6"/>
  <c r="V3891" i="6"/>
  <c r="X3993" i="6"/>
  <c r="X3994" i="6"/>
  <c r="X3991" i="6"/>
  <c r="X3992" i="6"/>
  <c r="T3894" i="6"/>
  <c r="Y3894" i="6" s="1"/>
  <c r="T3891" i="6"/>
  <c r="Y3891" i="6" s="1"/>
  <c r="T3892" i="6"/>
  <c r="Y3892" i="6" s="1"/>
  <c r="T3893" i="6"/>
  <c r="Y3893" i="6" s="1"/>
  <c r="V3999" i="6"/>
  <c r="V4000" i="6"/>
  <c r="V4001" i="6"/>
  <c r="V4002" i="6"/>
  <c r="T3990" i="6"/>
  <c r="Y3990" i="6" s="1"/>
  <c r="T3987" i="6"/>
  <c r="Y3987" i="6" s="1"/>
  <c r="T3989" i="6"/>
  <c r="Y3989" i="6" s="1"/>
  <c r="T3988" i="6"/>
  <c r="Y3988" i="6" s="1"/>
  <c r="X3808" i="6"/>
  <c r="X3807" i="6"/>
  <c r="X3810" i="6"/>
  <c r="X3809" i="6"/>
  <c r="X3666" i="6"/>
  <c r="X3663" i="6"/>
  <c r="X3665" i="6"/>
  <c r="X3664" i="6"/>
  <c r="X3841" i="6"/>
  <c r="X3842" i="6"/>
  <c r="X3839" i="6"/>
  <c r="X3840" i="6"/>
  <c r="W3777" i="6"/>
  <c r="W3776" i="6"/>
  <c r="W3775" i="6"/>
  <c r="W3778" i="6"/>
  <c r="T3646" i="6"/>
  <c r="Y3646" i="6" s="1"/>
  <c r="T3643" i="6"/>
  <c r="Y3643" i="6" s="1"/>
  <c r="T3645" i="6"/>
  <c r="Y3645" i="6" s="1"/>
  <c r="T3644" i="6"/>
  <c r="Y3644" i="6" s="1"/>
  <c r="W3569" i="6"/>
  <c r="W3568" i="6"/>
  <c r="W3567" i="6"/>
  <c r="W3570" i="6"/>
  <c r="T3472" i="6"/>
  <c r="Y3472" i="6" s="1"/>
  <c r="T3471" i="6"/>
  <c r="Y3471" i="6" s="1"/>
  <c r="T3473" i="6"/>
  <c r="Y3473" i="6" s="1"/>
  <c r="T3474" i="6"/>
  <c r="Y3474" i="6" s="1"/>
  <c r="T3546" i="6"/>
  <c r="Y3546" i="6" s="1"/>
  <c r="T3545" i="6"/>
  <c r="Y3545" i="6" s="1"/>
  <c r="T3544" i="6"/>
  <c r="Y3544" i="6" s="1"/>
  <c r="T3543" i="6"/>
  <c r="Y3543" i="6" s="1"/>
  <c r="U3426" i="6"/>
  <c r="U3423" i="6"/>
  <c r="U3424" i="6"/>
  <c r="U3425" i="6"/>
  <c r="X3660" i="6"/>
  <c r="X3659" i="6"/>
  <c r="X3662" i="6"/>
  <c r="X3661" i="6"/>
  <c r="X3691" i="6"/>
  <c r="X3694" i="6"/>
  <c r="X3693" i="6"/>
  <c r="X3692" i="6"/>
  <c r="X3410" i="6"/>
  <c r="X3407" i="6"/>
  <c r="X3409" i="6"/>
  <c r="X3408" i="6"/>
  <c r="T3254" i="6"/>
  <c r="Y3254" i="6" s="1"/>
  <c r="T3253" i="6"/>
  <c r="Y3253" i="6" s="1"/>
  <c r="T3251" i="6"/>
  <c r="Y3251" i="6" s="1"/>
  <c r="T3252" i="6"/>
  <c r="Y3252" i="6" s="1"/>
  <c r="U3202" i="6"/>
  <c r="U3199" i="6"/>
  <c r="U3201" i="6"/>
  <c r="U3200" i="6"/>
  <c r="U3271" i="6"/>
  <c r="U3273" i="6"/>
  <c r="U3274" i="6"/>
  <c r="U3272" i="6"/>
  <c r="X3162" i="6"/>
  <c r="X3161" i="6"/>
  <c r="X3159" i="6"/>
  <c r="X3160" i="6"/>
  <c r="U3265" i="6"/>
  <c r="U3263" i="6"/>
  <c r="U3266" i="6"/>
  <c r="U3264" i="6"/>
  <c r="V3372" i="6"/>
  <c r="V3371" i="6"/>
  <c r="V3373" i="6"/>
  <c r="V3374" i="6"/>
  <c r="T3115" i="6"/>
  <c r="Y3115" i="6" s="1"/>
  <c r="T3118" i="6"/>
  <c r="Y3118" i="6" s="1"/>
  <c r="T3117" i="6"/>
  <c r="Y3117" i="6" s="1"/>
  <c r="T3116" i="6"/>
  <c r="Y3116" i="6" s="1"/>
  <c r="T3030" i="6"/>
  <c r="Y3030" i="6" s="1"/>
  <c r="T3027" i="6"/>
  <c r="Y3027" i="6" s="1"/>
  <c r="T3028" i="6"/>
  <c r="Y3028" i="6" s="1"/>
  <c r="T3029" i="6"/>
  <c r="Y3029" i="6" s="1"/>
  <c r="W3033" i="6"/>
  <c r="W3031" i="6"/>
  <c r="W3034" i="6"/>
  <c r="W3032" i="6"/>
  <c r="V3128" i="6"/>
  <c r="V3127" i="6"/>
  <c r="V3129" i="6"/>
  <c r="V3130" i="6"/>
  <c r="V2889" i="6"/>
  <c r="V2888" i="6"/>
  <c r="V2890" i="6"/>
  <c r="V2887" i="6"/>
  <c r="U2941" i="6"/>
  <c r="U2940" i="6"/>
  <c r="U2942" i="6"/>
  <c r="U2939" i="6"/>
  <c r="V2667" i="6"/>
  <c r="V2668" i="6"/>
  <c r="V2669" i="6"/>
  <c r="V2670" i="6"/>
  <c r="T2449" i="6"/>
  <c r="Y2449" i="6" s="1"/>
  <c r="T2450" i="6"/>
  <c r="Y2450" i="6" s="1"/>
  <c r="T2448" i="6"/>
  <c r="Y2448" i="6" s="1"/>
  <c r="T2447" i="6"/>
  <c r="Y2447" i="6" s="1"/>
  <c r="T2736" i="6"/>
  <c r="Y2736" i="6" s="1"/>
  <c r="Z2736" i="6" s="1"/>
  <c r="T2738" i="6"/>
  <c r="Y2738" i="6" s="1"/>
  <c r="T2735" i="6"/>
  <c r="Y2735" i="6" s="1"/>
  <c r="T2737" i="6"/>
  <c r="Y2737" i="6" s="1"/>
  <c r="Z2737" i="6" s="1"/>
  <c r="T2495" i="6"/>
  <c r="Y2495" i="6" s="1"/>
  <c r="T2496" i="6"/>
  <c r="Y2496" i="6" s="1"/>
  <c r="T2498" i="6"/>
  <c r="Y2498" i="6" s="1"/>
  <c r="T2497" i="6"/>
  <c r="Y2497" i="6" s="1"/>
  <c r="X2775" i="6"/>
  <c r="X2777" i="6"/>
  <c r="X2776" i="6"/>
  <c r="X2778" i="6"/>
  <c r="U2687" i="6"/>
  <c r="U2688" i="6"/>
  <c r="U2689" i="6"/>
  <c r="U2690" i="6"/>
  <c r="V2587" i="6"/>
  <c r="V2590" i="6"/>
  <c r="V2589" i="6"/>
  <c r="V2588" i="6"/>
  <c r="T2584" i="6"/>
  <c r="Y2584" i="6" s="1"/>
  <c r="T2586" i="6"/>
  <c r="Y2586" i="6" s="1"/>
  <c r="T2585" i="6"/>
  <c r="Y2585" i="6" s="1"/>
  <c r="T2583" i="6"/>
  <c r="Y2583" i="6" s="1"/>
  <c r="U2458" i="6"/>
  <c r="U2456" i="6"/>
  <c r="U2455" i="6"/>
  <c r="U2457" i="6"/>
  <c r="W2805" i="6"/>
  <c r="W2803" i="6"/>
  <c r="W2806" i="6"/>
  <c r="W2804" i="6"/>
  <c r="T2710" i="6"/>
  <c r="Y2710" i="6" s="1"/>
  <c r="T2709" i="6"/>
  <c r="Y2709" i="6" s="1"/>
  <c r="T2707" i="6"/>
  <c r="Y2707" i="6" s="1"/>
  <c r="T2708" i="6"/>
  <c r="Y2708" i="6" s="1"/>
  <c r="V2604" i="6"/>
  <c r="V2605" i="6"/>
  <c r="V2606" i="6"/>
  <c r="V2603" i="6"/>
  <c r="W2502" i="6"/>
  <c r="W2501" i="6"/>
  <c r="W2499" i="6"/>
  <c r="W2500" i="6"/>
  <c r="V2632" i="6"/>
  <c r="V2633" i="6"/>
  <c r="V2634" i="6"/>
  <c r="V2631" i="6"/>
  <c r="X2289" i="6"/>
  <c r="X2287" i="6"/>
  <c r="X2290" i="6"/>
  <c r="X2288" i="6"/>
  <c r="X2367" i="6"/>
  <c r="X2368" i="6"/>
  <c r="X2370" i="6"/>
  <c r="X2369" i="6"/>
  <c r="W2151" i="6"/>
  <c r="W2152" i="6"/>
  <c r="W2154" i="6"/>
  <c r="W2153" i="6"/>
  <c r="V2113" i="6"/>
  <c r="V2111" i="6"/>
  <c r="V2112" i="6"/>
  <c r="V2114" i="6"/>
  <c r="X2388" i="6"/>
  <c r="X2390" i="6"/>
  <c r="X2387" i="6"/>
  <c r="X2389" i="6"/>
  <c r="V2304" i="6"/>
  <c r="V2305" i="6"/>
  <c r="V2306" i="6"/>
  <c r="V2303" i="6"/>
  <c r="U2205" i="6"/>
  <c r="U2204" i="6"/>
  <c r="U2206" i="6"/>
  <c r="U2203" i="6"/>
  <c r="V2487" i="6"/>
  <c r="V2488" i="6"/>
  <c r="V2490" i="6"/>
  <c r="V2489" i="6"/>
  <c r="W2246" i="6"/>
  <c r="W2245" i="6"/>
  <c r="W2243" i="6"/>
  <c r="W2244" i="6"/>
  <c r="T2563" i="6"/>
  <c r="Y2563" i="6" s="1"/>
  <c r="T2564" i="6"/>
  <c r="Y2564" i="6" s="1"/>
  <c r="T2566" i="6"/>
  <c r="Y2566" i="6" s="1"/>
  <c r="T2565" i="6"/>
  <c r="Y2565" i="6" s="1"/>
  <c r="V2325" i="6"/>
  <c r="V2323" i="6"/>
  <c r="V2326" i="6"/>
  <c r="V2324" i="6"/>
  <c r="V2211" i="6"/>
  <c r="V2214" i="6"/>
  <c r="V2212" i="6"/>
  <c r="V2213" i="6"/>
  <c r="W2350" i="6"/>
  <c r="W2347" i="6"/>
  <c r="W2348" i="6"/>
  <c r="W2349" i="6"/>
  <c r="V2071" i="6"/>
  <c r="V2072" i="6"/>
  <c r="V2073" i="6"/>
  <c r="V2074" i="6"/>
  <c r="V1976" i="6"/>
  <c r="V1975" i="6"/>
  <c r="V1978" i="6"/>
  <c r="V1977" i="6"/>
  <c r="V2274" i="6"/>
  <c r="V2273" i="6"/>
  <c r="V2272" i="6"/>
  <c r="V2271" i="6"/>
  <c r="W1831" i="6"/>
  <c r="W1832" i="6"/>
  <c r="W1834" i="6"/>
  <c r="W1833" i="6"/>
  <c r="X1904" i="6"/>
  <c r="X1903" i="6"/>
  <c r="X1906" i="6"/>
  <c r="X1905" i="6"/>
  <c r="W2091" i="6"/>
  <c r="W2092" i="6"/>
  <c r="W2093" i="6"/>
  <c r="W2094" i="6"/>
  <c r="U1999" i="6"/>
  <c r="U2001" i="6"/>
  <c r="U2002" i="6"/>
  <c r="U2000" i="6"/>
  <c r="U1891" i="6"/>
  <c r="U1894" i="6"/>
  <c r="U1892" i="6"/>
  <c r="U1893" i="6"/>
  <c r="T2232" i="6"/>
  <c r="Y2232" i="6" s="1"/>
  <c r="T2233" i="6"/>
  <c r="Y2233" i="6" s="1"/>
  <c r="T2231" i="6"/>
  <c r="Y2231" i="6" s="1"/>
  <c r="T2234" i="6"/>
  <c r="Y2234" i="6" s="1"/>
  <c r="V1911" i="6"/>
  <c r="V1914" i="6"/>
  <c r="V1912" i="6"/>
  <c r="V1913" i="6"/>
  <c r="X2047" i="6"/>
  <c r="X2048" i="6"/>
  <c r="X2050" i="6"/>
  <c r="X2049" i="6"/>
  <c r="U1967" i="6"/>
  <c r="U1970" i="6"/>
  <c r="U1969" i="6"/>
  <c r="U1968" i="6"/>
  <c r="U1883" i="6"/>
  <c r="U1886" i="6"/>
  <c r="U1885" i="6"/>
  <c r="U1884" i="6"/>
  <c r="X1786" i="6"/>
  <c r="X1783" i="6"/>
  <c r="X1784" i="6"/>
  <c r="X1785" i="6"/>
  <c r="T2057" i="6"/>
  <c r="Y2057" i="6" s="1"/>
  <c r="T2055" i="6"/>
  <c r="Y2055" i="6" s="1"/>
  <c r="T2058" i="6"/>
  <c r="Y2058" i="6" s="1"/>
  <c r="T2056" i="6"/>
  <c r="Y2056" i="6" s="1"/>
  <c r="T1764" i="6"/>
  <c r="Y1764" i="6" s="1"/>
  <c r="T1765" i="6"/>
  <c r="Y1765" i="6" s="1"/>
  <c r="T1766" i="6"/>
  <c r="Y1766" i="6" s="1"/>
  <c r="T1763" i="6"/>
  <c r="Y1763" i="6" s="1"/>
  <c r="T1674" i="6"/>
  <c r="Y1674" i="6" s="1"/>
  <c r="T1671" i="6"/>
  <c r="Y1671" i="6" s="1"/>
  <c r="T1672" i="6"/>
  <c r="Y1672" i="6" s="1"/>
  <c r="T1673" i="6"/>
  <c r="Y1673" i="6" s="1"/>
  <c r="V1565" i="6"/>
  <c r="V1563" i="6"/>
  <c r="V1564" i="6"/>
  <c r="V1566" i="6"/>
  <c r="W1922" i="6"/>
  <c r="W1920" i="6"/>
  <c r="W1919" i="6"/>
  <c r="W1921" i="6"/>
  <c r="T1738" i="6"/>
  <c r="Y1738" i="6" s="1"/>
  <c r="T1735" i="6"/>
  <c r="Y1735" i="6" s="1"/>
  <c r="T1736" i="6"/>
  <c r="Y1736" i="6" s="1"/>
  <c r="T1737" i="6"/>
  <c r="Y1737" i="6" s="1"/>
  <c r="T1621" i="6"/>
  <c r="Y1621" i="6" s="1"/>
  <c r="T1620" i="6"/>
  <c r="Y1620" i="6" s="1"/>
  <c r="T1619" i="6"/>
  <c r="Y1619" i="6" s="1"/>
  <c r="T1622" i="6"/>
  <c r="Y1622" i="6" s="1"/>
  <c r="W1657" i="6"/>
  <c r="W1656" i="6"/>
  <c r="W1655" i="6"/>
  <c r="W1658" i="6"/>
  <c r="T1555" i="6"/>
  <c r="Y1555" i="6" s="1"/>
  <c r="T1558" i="6"/>
  <c r="Y1558" i="6" s="1"/>
  <c r="T1557" i="6"/>
  <c r="Y1557" i="6" s="1"/>
  <c r="T1556" i="6"/>
  <c r="Y1556" i="6" s="1"/>
  <c r="W1614" i="6"/>
  <c r="W1611" i="6"/>
  <c r="W1612" i="6"/>
  <c r="W1613" i="6"/>
  <c r="X1363" i="6"/>
  <c r="X1366" i="6"/>
  <c r="X1364" i="6"/>
  <c r="X1365" i="6"/>
  <c r="V1315" i="6"/>
  <c r="V1317" i="6"/>
  <c r="V1318" i="6"/>
  <c r="V1316" i="6"/>
  <c r="X1123" i="6"/>
  <c r="X1124" i="6"/>
  <c r="X1125" i="6"/>
  <c r="X1126" i="6"/>
  <c r="W1213" i="6"/>
  <c r="W1214" i="6"/>
  <c r="W1211" i="6"/>
  <c r="W1212" i="6"/>
  <c r="X1115" i="6"/>
  <c r="X1118" i="6"/>
  <c r="X1117" i="6"/>
  <c r="X1116" i="6"/>
  <c r="V1264" i="6"/>
  <c r="V1266" i="6"/>
  <c r="V1265" i="6"/>
  <c r="V1263" i="6"/>
  <c r="U1158" i="6"/>
  <c r="U1157" i="6"/>
  <c r="U1156" i="6"/>
  <c r="U1155" i="6"/>
  <c r="T1299" i="6"/>
  <c r="Y1299" i="6" s="1"/>
  <c r="T1301" i="6"/>
  <c r="Y1301" i="6" s="1"/>
  <c r="T1302" i="6"/>
  <c r="Y1302" i="6" s="1"/>
  <c r="T1300" i="6"/>
  <c r="Y1300" i="6" s="1"/>
  <c r="U1560" i="6"/>
  <c r="U1559" i="6"/>
  <c r="U1561" i="6"/>
  <c r="U1562" i="6"/>
  <c r="U1189" i="6"/>
  <c r="U1187" i="6"/>
  <c r="U1188" i="6"/>
  <c r="U1190" i="6"/>
  <c r="X1147" i="6"/>
  <c r="X1150" i="6"/>
  <c r="X1149" i="6"/>
  <c r="X1148" i="6"/>
  <c r="V1149" i="6"/>
  <c r="V1150" i="6"/>
  <c r="V1147" i="6"/>
  <c r="V1148" i="6"/>
  <c r="U1100" i="6"/>
  <c r="U1099" i="6"/>
  <c r="U1102" i="6"/>
  <c r="U1101" i="6"/>
  <c r="X1075" i="6"/>
  <c r="X1078" i="6"/>
  <c r="X1076" i="6"/>
  <c r="X1077" i="6"/>
  <c r="T893" i="6"/>
  <c r="Y893" i="6" s="1"/>
  <c r="T894" i="6"/>
  <c r="Y894" i="6" s="1"/>
  <c r="T892" i="6"/>
  <c r="Y892" i="6" s="1"/>
  <c r="T891" i="6"/>
  <c r="Y891" i="6" s="1"/>
  <c r="X800" i="6"/>
  <c r="X799" i="6"/>
  <c r="X801" i="6"/>
  <c r="X802" i="6"/>
  <c r="W1016" i="6"/>
  <c r="W1017" i="6"/>
  <c r="W1015" i="6"/>
  <c r="W1018" i="6"/>
  <c r="V3980" i="6"/>
  <c r="V3979" i="6"/>
  <c r="V3981" i="6"/>
  <c r="V3982" i="6"/>
  <c r="U3455" i="6"/>
  <c r="U3458" i="6"/>
  <c r="U3457" i="6"/>
  <c r="U3456" i="6"/>
  <c r="T3398" i="6"/>
  <c r="Y3398" i="6" s="1"/>
  <c r="T3395" i="6"/>
  <c r="Y3395" i="6" s="1"/>
  <c r="T3397" i="6"/>
  <c r="Y3397" i="6" s="1"/>
  <c r="T3396" i="6"/>
  <c r="Y3396" i="6" s="1"/>
  <c r="W3028" i="6"/>
  <c r="W3029" i="6"/>
  <c r="W3027" i="6"/>
  <c r="W3030" i="6"/>
  <c r="T2834" i="6"/>
  <c r="Y2834" i="6" s="1"/>
  <c r="T2832" i="6"/>
  <c r="Y2832" i="6" s="1"/>
  <c r="T2831" i="6"/>
  <c r="Y2831" i="6" s="1"/>
  <c r="T2833" i="6"/>
  <c r="Y2833" i="6" s="1"/>
  <c r="V2764" i="6"/>
  <c r="V2763" i="6"/>
  <c r="V2766" i="6"/>
  <c r="V2765" i="6"/>
  <c r="W2695" i="6"/>
  <c r="W2698" i="6"/>
  <c r="W2696" i="6"/>
  <c r="W2697" i="6"/>
  <c r="V2192" i="6"/>
  <c r="V2191" i="6"/>
  <c r="V2194" i="6"/>
  <c r="V2193" i="6"/>
  <c r="W1647" i="6"/>
  <c r="W1650" i="6"/>
  <c r="W1649" i="6"/>
  <c r="W1648" i="6"/>
  <c r="V1603" i="6"/>
  <c r="V1605" i="6"/>
  <c r="V1606" i="6"/>
  <c r="V1604" i="6"/>
  <c r="U1590" i="6"/>
  <c r="U1587" i="6"/>
  <c r="U1588" i="6"/>
  <c r="U1589" i="6"/>
  <c r="V880" i="6"/>
  <c r="V882" i="6"/>
  <c r="V879" i="6"/>
  <c r="V881" i="6"/>
  <c r="T1009" i="6"/>
  <c r="Y1009" i="6" s="1"/>
  <c r="T1010" i="6"/>
  <c r="Y1010" i="6" s="1"/>
  <c r="T1007" i="6"/>
  <c r="Y1007" i="6" s="1"/>
  <c r="T1008" i="6"/>
  <c r="Y1008" i="6" s="1"/>
  <c r="U883" i="6"/>
  <c r="U885" i="6"/>
  <c r="U884" i="6"/>
  <c r="U886" i="6"/>
  <c r="W408" i="6"/>
  <c r="W407" i="6"/>
  <c r="W409" i="6"/>
  <c r="W410" i="6"/>
  <c r="W639" i="6"/>
  <c r="W642" i="6"/>
  <c r="W641" i="6"/>
  <c r="W640" i="6"/>
  <c r="X312" i="6"/>
  <c r="X313" i="6"/>
  <c r="X314" i="6"/>
  <c r="X311" i="6"/>
  <c r="T344" i="6"/>
  <c r="Y344" i="6" s="1"/>
  <c r="T346" i="6"/>
  <c r="Y346" i="6" s="1"/>
  <c r="T343" i="6"/>
  <c r="Y343" i="6" s="1"/>
  <c r="T345" i="6"/>
  <c r="Y345" i="6" s="1"/>
  <c r="Z345" i="6" s="1"/>
  <c r="X139" i="6"/>
  <c r="X142" i="6"/>
  <c r="X140" i="6"/>
  <c r="X141" i="6"/>
  <c r="V3828" i="6"/>
  <c r="V3829" i="6"/>
  <c r="V3830" i="6"/>
  <c r="V3827" i="6"/>
  <c r="U3612" i="6"/>
  <c r="U3613" i="6"/>
  <c r="U3611" i="6"/>
  <c r="U3614" i="6"/>
  <c r="T3361" i="6"/>
  <c r="Y3361" i="6" s="1"/>
  <c r="T3359" i="6"/>
  <c r="Y3359" i="6" s="1"/>
  <c r="T3360" i="6"/>
  <c r="Y3360" i="6" s="1"/>
  <c r="T3362" i="6"/>
  <c r="Y3362" i="6" s="1"/>
  <c r="U3191" i="6"/>
  <c r="U3192" i="6"/>
  <c r="U3194" i="6"/>
  <c r="U3193" i="6"/>
  <c r="W3447" i="6"/>
  <c r="W3448" i="6"/>
  <c r="W3449" i="6"/>
  <c r="W3450" i="6"/>
  <c r="W2712" i="6"/>
  <c r="W2713" i="6"/>
  <c r="W2711" i="6"/>
  <c r="W2714" i="6"/>
  <c r="U2711" i="6"/>
  <c r="U2713" i="6"/>
  <c r="U2712" i="6"/>
  <c r="U2714" i="6"/>
  <c r="W2286" i="6"/>
  <c r="W2283" i="6"/>
  <c r="W2285" i="6"/>
  <c r="W2284" i="6"/>
  <c r="U2277" i="6"/>
  <c r="U2275" i="6"/>
  <c r="U2276" i="6"/>
  <c r="U2278" i="6"/>
  <c r="W1843" i="6"/>
  <c r="W1844" i="6"/>
  <c r="W1846" i="6"/>
  <c r="W1845" i="6"/>
  <c r="X2077" i="6"/>
  <c r="X2076" i="6"/>
  <c r="X2075" i="6"/>
  <c r="X2078" i="6"/>
  <c r="T1595" i="6"/>
  <c r="Y1595" i="6" s="1"/>
  <c r="T1597" i="6"/>
  <c r="Y1597" i="6" s="1"/>
  <c r="T1598" i="6"/>
  <c r="Y1598" i="6" s="1"/>
  <c r="T1596" i="6"/>
  <c r="Y1596" i="6" s="1"/>
  <c r="U1111" i="6"/>
  <c r="U1113" i="6"/>
  <c r="U1114" i="6"/>
  <c r="U1112" i="6"/>
  <c r="W1047" i="6"/>
  <c r="W1050" i="6"/>
  <c r="W1049" i="6"/>
  <c r="W1048" i="6"/>
  <c r="V829" i="6"/>
  <c r="V828" i="6"/>
  <c r="V827" i="6"/>
  <c r="V830" i="6"/>
  <c r="T465" i="6"/>
  <c r="Y465" i="6" s="1"/>
  <c r="T463" i="6"/>
  <c r="Y463" i="6" s="1"/>
  <c r="T466" i="6"/>
  <c r="Y466" i="6" s="1"/>
  <c r="T464" i="6"/>
  <c r="Y464" i="6" s="1"/>
  <c r="X85" i="6"/>
  <c r="X86" i="6"/>
  <c r="X84" i="6"/>
  <c r="X83" i="6"/>
  <c r="W159" i="6"/>
  <c r="W161" i="6"/>
  <c r="W162" i="6"/>
  <c r="W160" i="6"/>
  <c r="U384" i="6"/>
  <c r="U383" i="6"/>
  <c r="U386" i="6"/>
  <c r="U385" i="6"/>
  <c r="T3651" i="6"/>
  <c r="Y3651" i="6" s="1"/>
  <c r="T3654" i="6"/>
  <c r="Y3654" i="6" s="1"/>
  <c r="T3653" i="6"/>
  <c r="Y3653" i="6" s="1"/>
  <c r="T3652" i="6"/>
  <c r="Y3652" i="6" s="1"/>
  <c r="U3480" i="6"/>
  <c r="U3482" i="6"/>
  <c r="U3481" i="6"/>
  <c r="U3479" i="6"/>
  <c r="V3176" i="6"/>
  <c r="V3175" i="6"/>
  <c r="V3177" i="6"/>
  <c r="V3178" i="6"/>
  <c r="V3080" i="6"/>
  <c r="V3082" i="6"/>
  <c r="V3079" i="6"/>
  <c r="V3081" i="6"/>
  <c r="W2830" i="6"/>
  <c r="W2829" i="6"/>
  <c r="W2828" i="6"/>
  <c r="W2827" i="6"/>
  <c r="U2615" i="6"/>
  <c r="U2617" i="6"/>
  <c r="U2616" i="6"/>
  <c r="U2618" i="6"/>
  <c r="V2279" i="6"/>
  <c r="V2282" i="6"/>
  <c r="V2281" i="6"/>
  <c r="V2280" i="6"/>
  <c r="V1852" i="6"/>
  <c r="V1853" i="6"/>
  <c r="V1851" i="6"/>
  <c r="V1854" i="6"/>
  <c r="X1943" i="6"/>
  <c r="X1944" i="6"/>
  <c r="X1946" i="6"/>
  <c r="X1945" i="6"/>
  <c r="U1537" i="6"/>
  <c r="U1535" i="6"/>
  <c r="U1538" i="6"/>
  <c r="U1536" i="6"/>
  <c r="X1411" i="6"/>
  <c r="X1413" i="6"/>
  <c r="X1414" i="6"/>
  <c r="X1412" i="6"/>
  <c r="W1377" i="6"/>
  <c r="W1378" i="6"/>
  <c r="W1375" i="6"/>
  <c r="W1376" i="6"/>
  <c r="W877" i="6"/>
  <c r="W875" i="6"/>
  <c r="W876" i="6"/>
  <c r="W878" i="6"/>
  <c r="V974" i="6"/>
  <c r="V972" i="6"/>
  <c r="V973" i="6"/>
  <c r="V971" i="6"/>
  <c r="X730" i="6"/>
  <c r="X728" i="6"/>
  <c r="X729" i="6"/>
  <c r="X727" i="6"/>
  <c r="U222" i="6"/>
  <c r="U220" i="6"/>
  <c r="U221" i="6"/>
  <c r="U219" i="6"/>
  <c r="V331" i="6"/>
  <c r="V333" i="6"/>
  <c r="V332" i="6"/>
  <c r="V334" i="6"/>
  <c r="W3810" i="6"/>
  <c r="W3807" i="6"/>
  <c r="W3809" i="6"/>
  <c r="W3808" i="6"/>
  <c r="T3946" i="6"/>
  <c r="Y3946" i="6" s="1"/>
  <c r="T3943" i="6"/>
  <c r="Y3943" i="6" s="1"/>
  <c r="T3944" i="6"/>
  <c r="Y3944" i="6" s="1"/>
  <c r="T3945" i="6"/>
  <c r="Y3945" i="6" s="1"/>
  <c r="V3924" i="6"/>
  <c r="V3923" i="6"/>
  <c r="V3926" i="6"/>
  <c r="V3925" i="6"/>
  <c r="U3307" i="6"/>
  <c r="U3309" i="6"/>
  <c r="U3310" i="6"/>
  <c r="U3308" i="6"/>
  <c r="V3147" i="6"/>
  <c r="V3148" i="6"/>
  <c r="V3149" i="6"/>
  <c r="V3150" i="6"/>
  <c r="X2571" i="6"/>
  <c r="X2573" i="6"/>
  <c r="X2574" i="6"/>
  <c r="X2572" i="6"/>
  <c r="T2622" i="6"/>
  <c r="Y2622" i="6" s="1"/>
  <c r="T2621" i="6"/>
  <c r="Y2621" i="6" s="1"/>
  <c r="T2620" i="6"/>
  <c r="Y2620" i="6" s="1"/>
  <c r="T2619" i="6"/>
  <c r="Y2619" i="6" s="1"/>
  <c r="U2214" i="6"/>
  <c r="U2213" i="6"/>
  <c r="U2211" i="6"/>
  <c r="U2212" i="6"/>
  <c r="U1946" i="6"/>
  <c r="U1945" i="6"/>
  <c r="U1944" i="6"/>
  <c r="U1943" i="6"/>
  <c r="T1918" i="6"/>
  <c r="Y1918" i="6" s="1"/>
  <c r="T1917" i="6"/>
  <c r="Y1917" i="6" s="1"/>
  <c r="T1916" i="6"/>
  <c r="Y1916" i="6" s="1"/>
  <c r="T1915" i="6"/>
  <c r="Y1915" i="6" s="1"/>
  <c r="W1898" i="6"/>
  <c r="W1897" i="6"/>
  <c r="W1895" i="6"/>
  <c r="W1896" i="6"/>
  <c r="V1561" i="6"/>
  <c r="V1560" i="6"/>
  <c r="V1559" i="6"/>
  <c r="V1562" i="6"/>
  <c r="U1151" i="6"/>
  <c r="U1154" i="6"/>
  <c r="U1153" i="6"/>
  <c r="U1152" i="6"/>
  <c r="W1169" i="6"/>
  <c r="W1167" i="6"/>
  <c r="W1170" i="6"/>
  <c r="W1168" i="6"/>
  <c r="W814" i="6"/>
  <c r="W813" i="6"/>
  <c r="W812" i="6"/>
  <c r="W811" i="6"/>
  <c r="W575" i="6"/>
  <c r="W578" i="6"/>
  <c r="W577" i="6"/>
  <c r="W576" i="6"/>
  <c r="V155" i="6"/>
  <c r="V156" i="6"/>
  <c r="V157" i="6"/>
  <c r="V158" i="6"/>
  <c r="V324" i="6"/>
  <c r="V326" i="6"/>
  <c r="V325" i="6"/>
  <c r="V323" i="6"/>
  <c r="U3848" i="6"/>
  <c r="U3849" i="6"/>
  <c r="U3847" i="6"/>
  <c r="U3850" i="6"/>
  <c r="V3771" i="6"/>
  <c r="V3772" i="6"/>
  <c r="V3773" i="6"/>
  <c r="V3774" i="6"/>
  <c r="V3581" i="6"/>
  <c r="V3580" i="6"/>
  <c r="V3579" i="6"/>
  <c r="V3582" i="6"/>
  <c r="X3332" i="6"/>
  <c r="X3333" i="6"/>
  <c r="X3334" i="6"/>
  <c r="X3331" i="6"/>
  <c r="X3229" i="6"/>
  <c r="X3227" i="6"/>
  <c r="X3230" i="6"/>
  <c r="X3228" i="6"/>
  <c r="W2996" i="6"/>
  <c r="W2995" i="6"/>
  <c r="W2997" i="6"/>
  <c r="W2998" i="6"/>
  <c r="T2572" i="6"/>
  <c r="Y2572" i="6" s="1"/>
  <c r="T2571" i="6"/>
  <c r="Y2571" i="6" s="1"/>
  <c r="T2573" i="6"/>
  <c r="Y2573" i="6" s="1"/>
  <c r="T2574" i="6"/>
  <c r="Y2574" i="6" s="1"/>
  <c r="X2660" i="6"/>
  <c r="X2659" i="6"/>
  <c r="X2661" i="6"/>
  <c r="X2662" i="6"/>
  <c r="T2274" i="6"/>
  <c r="Y2274" i="6" s="1"/>
  <c r="T2271" i="6"/>
  <c r="Y2271" i="6" s="1"/>
  <c r="T2272" i="6"/>
  <c r="Y2272" i="6" s="1"/>
  <c r="T2273" i="6"/>
  <c r="Y2273" i="6" s="1"/>
  <c r="X2106" i="6"/>
  <c r="X2104" i="6"/>
  <c r="X2105" i="6"/>
  <c r="X2103" i="6"/>
  <c r="V2267" i="6"/>
  <c r="V2270" i="6"/>
  <c r="V2269" i="6"/>
  <c r="V2268" i="6"/>
  <c r="T2028" i="6"/>
  <c r="Y2028" i="6" s="1"/>
  <c r="T2030" i="6"/>
  <c r="Y2030" i="6" s="1"/>
  <c r="T2027" i="6"/>
  <c r="Y2027" i="6" s="1"/>
  <c r="T2029" i="6"/>
  <c r="Y2029" i="6" s="1"/>
  <c r="T1579" i="6"/>
  <c r="Y1579" i="6" s="1"/>
  <c r="T1581" i="6"/>
  <c r="Y1581" i="6" s="1"/>
  <c r="T1582" i="6"/>
  <c r="Y1582" i="6" s="1"/>
  <c r="T1580" i="6"/>
  <c r="Y1580" i="6" s="1"/>
  <c r="X1219" i="6"/>
  <c r="X1220" i="6"/>
  <c r="X1221" i="6"/>
  <c r="X1222" i="6"/>
  <c r="X1331" i="6"/>
  <c r="X1332" i="6"/>
  <c r="X1333" i="6"/>
  <c r="X1334" i="6"/>
  <c r="U1048" i="6"/>
  <c r="U1047" i="6"/>
  <c r="U1049" i="6"/>
  <c r="U1050" i="6"/>
  <c r="T567" i="6"/>
  <c r="Y567" i="6" s="1"/>
  <c r="T569" i="6"/>
  <c r="Y569" i="6" s="1"/>
  <c r="T570" i="6"/>
  <c r="Y570" i="6" s="1"/>
  <c r="T568" i="6"/>
  <c r="Y568" i="6" s="1"/>
  <c r="V424" i="6"/>
  <c r="V425" i="6"/>
  <c r="V423" i="6"/>
  <c r="V426" i="6"/>
  <c r="X437" i="6"/>
  <c r="X435" i="6"/>
  <c r="X436" i="6"/>
  <c r="X438" i="6"/>
  <c r="W177" i="6"/>
  <c r="W175" i="6"/>
  <c r="W176" i="6"/>
  <c r="W178" i="6"/>
  <c r="U23" i="6"/>
  <c r="U25" i="6"/>
  <c r="U26" i="6"/>
  <c r="U24" i="6"/>
  <c r="W3836" i="6"/>
  <c r="W3838" i="6"/>
  <c r="W3835" i="6"/>
  <c r="W3837" i="6"/>
  <c r="W2841" i="6"/>
  <c r="W2840" i="6"/>
  <c r="W2839" i="6"/>
  <c r="W2842" i="6"/>
  <c r="W3927" i="6"/>
  <c r="W3930" i="6"/>
  <c r="W3929" i="6"/>
  <c r="W3928" i="6"/>
  <c r="U3739" i="6"/>
  <c r="U3741" i="6"/>
  <c r="U3740" i="6"/>
  <c r="U3742" i="6"/>
  <c r="V3665" i="6"/>
  <c r="V3666" i="6"/>
  <c r="V3663" i="6"/>
  <c r="V3664" i="6"/>
  <c r="W3535" i="6"/>
  <c r="W3538" i="6"/>
  <c r="W3537" i="6"/>
  <c r="W3536" i="6"/>
  <c r="X3190" i="6"/>
  <c r="X3187" i="6"/>
  <c r="X3188" i="6"/>
  <c r="X3189" i="6"/>
  <c r="U3414" i="6"/>
  <c r="U3411" i="6"/>
  <c r="U3412" i="6"/>
  <c r="U3413" i="6"/>
  <c r="T2977" i="6"/>
  <c r="Y2977" i="6" s="1"/>
  <c r="T2976" i="6"/>
  <c r="Y2976" i="6" s="1"/>
  <c r="T2978" i="6"/>
  <c r="Y2978" i="6" s="1"/>
  <c r="T2975" i="6"/>
  <c r="Y2975" i="6" s="1"/>
  <c r="U2934" i="6"/>
  <c r="U2932" i="6"/>
  <c r="U2931" i="6"/>
  <c r="U2933" i="6"/>
  <c r="W2716" i="6"/>
  <c r="W2717" i="6"/>
  <c r="W2715" i="6"/>
  <c r="W2718" i="6"/>
  <c r="W1393" i="6"/>
  <c r="W1391" i="6"/>
  <c r="W1394" i="6"/>
  <c r="W1392" i="6"/>
  <c r="W3827" i="6" a="1"/>
  <c r="W3831" i="6" a="1"/>
  <c r="U3943" i="6" a="1"/>
  <c r="V3911" i="6" a="1"/>
  <c r="W3591" i="6" a="1"/>
  <c r="W3679" i="6" a="1"/>
  <c r="T3983" i="6" a="1"/>
  <c r="V3515" i="6" a="1"/>
  <c r="X3495" i="6" a="1"/>
  <c r="U3567" i="6" a="1"/>
  <c r="U3767" i="6" a="1"/>
  <c r="V3519" i="6" a="1"/>
  <c r="U3571" i="6" a="1"/>
  <c r="T3583" i="6" a="1"/>
  <c r="W3295" i="6" a="1"/>
  <c r="X3271" i="6" a="1"/>
  <c r="V3359" i="6" a="1"/>
  <c r="X3259" i="6" a="1"/>
  <c r="X3355" i="6" a="1"/>
  <c r="V3375" i="6" a="1"/>
  <c r="W3355" i="6" a="1"/>
  <c r="V3395" i="6" a="1"/>
  <c r="W3199" i="6" a="1"/>
  <c r="U3347" i="6" a="1"/>
  <c r="W3303" i="6" a="1"/>
  <c r="U3267" i="6" a="1"/>
  <c r="X3179" i="6" a="1"/>
  <c r="W2875" i="6" a="1"/>
  <c r="X2887" i="6" a="1"/>
  <c r="U2911" i="6" a="1"/>
  <c r="W2783" i="6" a="1"/>
  <c r="T2651" i="6" a="1"/>
  <c r="V2555" i="6" a="1"/>
  <c r="X2719" i="6" a="1"/>
  <c r="V2627" i="6" a="1"/>
  <c r="W2451" i="6" a="1"/>
  <c r="V2503" i="6" a="1"/>
  <c r="X2623" i="6" a="1"/>
  <c r="W2539" i="6" a="1"/>
  <c r="T2763" i="6" a="1"/>
  <c r="U2663" i="6" a="1"/>
  <c r="U2427" i="6" a="1"/>
  <c r="T2575" i="6" a="1"/>
  <c r="X2355" i="6" a="1"/>
  <c r="U2259" i="6" a="1"/>
  <c r="U2287" i="6" a="1"/>
  <c r="T2143" i="6" a="1"/>
  <c r="V2507" i="6" a="1"/>
  <c r="W2139" i="6" a="1"/>
  <c r="T1839" i="6" a="1"/>
  <c r="U2099" i="6" a="1"/>
  <c r="V2011" i="6" a="1"/>
  <c r="X1995" i="6" a="1"/>
  <c r="W1883" i="6" a="1"/>
  <c r="W1931" i="6" a="1"/>
  <c r="U1811" i="6" a="1"/>
  <c r="T2051" i="6" a="1"/>
  <c r="X1839" i="6" a="1"/>
  <c r="V1711" i="6" a="1"/>
  <c r="W1603" i="6" a="1"/>
  <c r="T1511" i="6" a="1"/>
  <c r="T1775" i="6" a="1"/>
  <c r="U1583" i="6" a="1"/>
  <c r="T1659" i="6" a="1"/>
  <c r="V1491" i="6" a="1"/>
  <c r="X1435" i="6" a="1"/>
  <c r="V1459" i="6" a="1"/>
  <c r="W1355" i="6" a="1"/>
  <c r="T1251" i="6" a="1"/>
  <c r="W1371" i="6" a="1"/>
  <c r="U1347" i="6" a="1"/>
  <c r="U1723" i="6" a="1"/>
  <c r="W851" i="6" a="1"/>
  <c r="V823" i="6" a="1"/>
  <c r="U1127" i="6" a="1"/>
  <c r="W1019" i="6" a="1"/>
  <c r="V635" i="6" a="1"/>
  <c r="U799" i="6" a="1"/>
  <c r="X487" i="6" a="1"/>
  <c r="T699" i="6" a="1"/>
  <c r="W591" i="6" a="1"/>
  <c r="W471" i="6" a="1"/>
  <c r="T947" i="6" a="1"/>
  <c r="V591" i="6" a="1"/>
  <c r="W495" i="6" a="1"/>
  <c r="X603" i="6" a="1"/>
  <c r="U511" i="6" a="1"/>
  <c r="V163" i="6" a="1"/>
  <c r="U155" i="6" a="1"/>
  <c r="W399" i="6" a="1"/>
  <c r="V167" i="6" a="1"/>
  <c r="W63" i="6" a="1"/>
  <c r="X199" i="6" a="1"/>
  <c r="U419" i="6" a="1"/>
  <c r="U195" i="6" a="1"/>
  <c r="U3795" i="6" a="1"/>
  <c r="W3823" i="6" a="1"/>
  <c r="W3895" i="6" a="1"/>
  <c r="V3755" i="6" a="1"/>
  <c r="T3799" i="6" a="1"/>
  <c r="U3619" i="6" a="1"/>
  <c r="X3667" i="6" a="1"/>
  <c r="X3719" i="6" a="1"/>
  <c r="V3603" i="6" a="1"/>
  <c r="W3551" i="6" a="1"/>
  <c r="V3447" i="6" a="1"/>
  <c r="X3479" i="6" a="1"/>
  <c r="W3339" i="6" a="1"/>
  <c r="X3299" i="6" a="1"/>
  <c r="W3227" i="6" a="1"/>
  <c r="U3447" i="6" a="1"/>
  <c r="U3179" i="6" a="1"/>
  <c r="X3243" i="6" a="1"/>
  <c r="X3307" i="6" a="1"/>
  <c r="T3163" i="6" a="1"/>
  <c r="V3111" i="6" a="1"/>
  <c r="W3023" i="6" a="1"/>
  <c r="V3019" i="6" a="1"/>
  <c r="W3011" i="6" a="1"/>
  <c r="V3115" i="6" a="1"/>
  <c r="V3087" i="6" a="1"/>
  <c r="X2971" i="6" a="1"/>
  <c r="U2827" i="6" a="1"/>
  <c r="W2927" i="6" a="1"/>
  <c r="U2843" i="6" a="1"/>
  <c r="T2859" i="6" a="1"/>
  <c r="U2883" i="6" a="1"/>
  <c r="W2747" i="6" a="1"/>
  <c r="U2431" i="6" a="1"/>
  <c r="W2483" i="6" a="1"/>
  <c r="W2675" i="6" a="1"/>
  <c r="V2567" i="6" a="1"/>
  <c r="U2787" i="6" a="1"/>
  <c r="X2647" i="6" a="1"/>
  <c r="T2539" i="6" a="1"/>
  <c r="U2779" i="6" a="1"/>
  <c r="T2871" i="6" a="1"/>
  <c r="W2635" i="6" a="1"/>
  <c r="U2535" i="6" a="1"/>
  <c r="U2223" i="6" a="1"/>
  <c r="W2187" i="6" a="1"/>
  <c r="V2383" i="6" a="1"/>
  <c r="X2039" i="6" a="1"/>
  <c r="T1951" i="6" a="1"/>
  <c r="V2087" i="6" a="1"/>
  <c r="W2079" i="6" a="1"/>
  <c r="X1987" i="6" a="1"/>
  <c r="T1891" i="6" a="1"/>
  <c r="V2143" i="6" a="1"/>
  <c r="W2155" i="6" a="1"/>
  <c r="U1555" i="6" a="1"/>
  <c r="V1651" i="6" a="1"/>
  <c r="W1715" i="6" a="1"/>
  <c r="V1487" i="6" a="1"/>
  <c r="T1379" i="6" a="1"/>
  <c r="U1411" i="6" a="1"/>
  <c r="T1175" i="6" a="1"/>
  <c r="W1327" i="6" a="1"/>
  <c r="T1431" i="6" a="1"/>
  <c r="V791" i="6" a="1"/>
  <c r="T867" i="6" a="1"/>
  <c r="U1063" i="6" a="1"/>
  <c r="W955" i="6" a="1"/>
  <c r="W959" i="6" a="1"/>
  <c r="V811" i="6" a="1"/>
  <c r="V715" i="6" a="1"/>
  <c r="V619" i="6" a="1"/>
  <c r="W635" i="6" a="1"/>
  <c r="W631" i="6" a="1"/>
  <c r="T639" i="6" a="1"/>
  <c r="T543" i="6" a="1"/>
  <c r="W371" i="6" a="1"/>
  <c r="U99" i="6" a="1"/>
  <c r="V103" i="6" a="1"/>
  <c r="X375" i="6" a="1"/>
  <c r="X263" i="6" a="1"/>
  <c r="W3819" i="6" a="1"/>
  <c r="X3915" i="6" a="1"/>
  <c r="U3859" i="6" a="1"/>
  <c r="X3779" i="6" a="1"/>
  <c r="V3675" i="6" a="1"/>
  <c r="U3595" i="6" a="1"/>
  <c r="X3459" i="6" a="1"/>
  <c r="T3479" i="6" a="1"/>
  <c r="U3491" i="6" a="1"/>
  <c r="X3335" i="6" a="1"/>
  <c r="U3451" i="6" a="1"/>
  <c r="T3323" i="6" a="1"/>
  <c r="T3303" i="6" a="1"/>
  <c r="W3311" i="6" a="1"/>
  <c r="X3203" i="6" a="1"/>
  <c r="T3155" i="6" a="1"/>
  <c r="W3059" i="6" a="1"/>
  <c r="U3007" i="6" a="1"/>
  <c r="X2915" i="6" a="1"/>
  <c r="U2859" i="6" a="1"/>
  <c r="V2807" i="6" a="1"/>
  <c r="T2911" i="6" a="1"/>
  <c r="X2579" i="6" a="1"/>
  <c r="U2531" i="6" a="1"/>
  <c r="U2599" i="6" a="1"/>
  <c r="U2935" i="6" a="1"/>
  <c r="U2515" i="6" a="1"/>
  <c r="T2471" i="6" a="1"/>
  <c r="W2311" i="6" a="1"/>
  <c r="U2471" i="6" a="1"/>
  <c r="V2411" i="6" a="1"/>
  <c r="U2215" i="6" a="1"/>
  <c r="W2359" i="6" a="1"/>
  <c r="W2871" i="6" a="1"/>
  <c r="W2251" i="6" a="1"/>
  <c r="V2063" i="6" a="1"/>
  <c r="T1827" i="6" a="1"/>
  <c r="U2091" i="6" a="1"/>
  <c r="W1991" i="6" a="1"/>
  <c r="V1987" i="6" a="1"/>
  <c r="V2439" i="6" a="1"/>
  <c r="U2075" i="6" a="1"/>
  <c r="U1619" i="6" a="1"/>
  <c r="U1839" i="6" a="1"/>
  <c r="U1711" i="6" a="1"/>
  <c r="U1763" i="6" a="1"/>
  <c r="W1563" i="6" a="1"/>
  <c r="V1475" i="6" a="1"/>
  <c r="T1591" i="6" a="1"/>
  <c r="W1779" i="6" a="1"/>
  <c r="U1815" i="6" a="1"/>
  <c r="X1423" i="6" a="1"/>
  <c r="U1335" i="6" a="1"/>
  <c r="X1227" i="6" a="1"/>
  <c r="U1147" i="6" a="1"/>
  <c r="U1295" i="6" a="1"/>
  <c r="U1507" i="6" a="1"/>
  <c r="T1383" i="6" a="1"/>
  <c r="T943" i="6" a="1"/>
  <c r="X811" i="6" a="1"/>
  <c r="X1399" i="6" a="1"/>
  <c r="W1027" i="6" a="1"/>
  <c r="T927" i="6" a="1"/>
  <c r="U999" i="6" a="1"/>
  <c r="V907" i="6" a="1"/>
  <c r="V939" i="6" a="1"/>
  <c r="T1015" i="6" a="1"/>
  <c r="X463" i="6" a="1"/>
  <c r="X675" i="6" a="1"/>
  <c r="U575" i="6" a="1"/>
  <c r="T691" i="6" a="1"/>
  <c r="V587" i="6" a="1"/>
  <c r="U503" i="6" a="1"/>
  <c r="X771" i="6" a="1"/>
  <c r="W331" i="6" a="1"/>
  <c r="X151" i="6" a="1"/>
  <c r="W47" i="6" a="1"/>
  <c r="W51" i="6" a="1"/>
  <c r="W279" i="6" a="1"/>
  <c r="V3851" i="6" a="1"/>
  <c r="V3867" i="6" a="1"/>
  <c r="X3743" i="6" a="1"/>
  <c r="T3639" i="6" a="1"/>
  <c r="W3623" i="6" a="1"/>
  <c r="U3599" i="6" a="1"/>
  <c r="X3599" i="6" a="1"/>
  <c r="V3547" i="6" a="1"/>
  <c r="T3467" i="6" a="1"/>
  <c r="T3519" i="6" a="1"/>
  <c r="V3471" i="6" a="1"/>
  <c r="V3403" i="6" a="1"/>
  <c r="U3395" i="6" a="1"/>
  <c r="T3391" i="6" a="1"/>
  <c r="X3287" i="6" a="1"/>
  <c r="X3219" i="6" a="1"/>
  <c r="W3259" i="6" a="1"/>
  <c r="X3011" i="6" a="1"/>
  <c r="X3079" i="6" a="1"/>
  <c r="U2995" i="6" a="1"/>
  <c r="T2847" i="6" a="1"/>
  <c r="U2907" i="6" a="1"/>
  <c r="U2819" i="6" a="1"/>
  <c r="V2959" i="6" a="1"/>
  <c r="T2967" i="6" a="1"/>
  <c r="U2519" i="6" a="1"/>
  <c r="W2471" i="6" a="1"/>
  <c r="W2751" i="6" a="1"/>
  <c r="X2555" i="6" a="1"/>
  <c r="W2487" i="6" a="1"/>
  <c r="X2523" i="6" a="1"/>
  <c r="W2523" i="6" a="1"/>
  <c r="T2499" i="6" a="1"/>
  <c r="U2351" i="6" a="1"/>
  <c r="X2471" i="6" a="1"/>
  <c r="U2383" i="6" a="1"/>
  <c r="X2275" i="6" a="1"/>
  <c r="X2323" i="6" a="1"/>
  <c r="X2175" i="6" a="1"/>
  <c r="W2271" i="6" a="1"/>
  <c r="T2171" i="6" a="1"/>
  <c r="T2291" i="6" a="1"/>
  <c r="X2067" i="6" a="1"/>
  <c r="U1959" i="6" a="1"/>
  <c r="X2071" i="6" a="1"/>
  <c r="U2131" i="6" a="1"/>
  <c r="U1747" i="6" a="1"/>
  <c r="U1663" i="6" a="1"/>
  <c r="X1551" i="6" a="1"/>
  <c r="X2123" i="6" a="1"/>
  <c r="U1635" i="6" a="1"/>
  <c r="T1807" i="6" a="1"/>
  <c r="V1719" i="6" a="1"/>
  <c r="W3993" i="6"/>
  <c r="W3991" i="6"/>
  <c r="W3992" i="6"/>
  <c r="W3994" i="6"/>
  <c r="V3558" i="6"/>
  <c r="V3557" i="6"/>
  <c r="V3556" i="6"/>
  <c r="V3555" i="6"/>
  <c r="U3275" i="6"/>
  <c r="U3278" i="6"/>
  <c r="U3277" i="6"/>
  <c r="U3276" i="6"/>
  <c r="X3023" i="6"/>
  <c r="X3024" i="6"/>
  <c r="X3025" i="6"/>
  <c r="X3026" i="6"/>
  <c r="X2969" i="6"/>
  <c r="X2970" i="6"/>
  <c r="X2967" i="6"/>
  <c r="X2968" i="6"/>
  <c r="W2689" i="6"/>
  <c r="W2688" i="6"/>
  <c r="W2690" i="6"/>
  <c r="W2687" i="6"/>
  <c r="T2351" i="6"/>
  <c r="Y2351" i="6" s="1"/>
  <c r="T2352" i="6"/>
  <c r="Y2352" i="6" s="1"/>
  <c r="T2354" i="6"/>
  <c r="Y2354" i="6" s="1"/>
  <c r="T2353" i="6"/>
  <c r="Y2353" i="6" s="1"/>
  <c r="U1143" i="6"/>
  <c r="U1145" i="6"/>
  <c r="U1146" i="6"/>
  <c r="U1144" i="6"/>
  <c r="U3189" i="6"/>
  <c r="U3190" i="6"/>
  <c r="U3187" i="6"/>
  <c r="U3188" i="6"/>
  <c r="V3198" i="6"/>
  <c r="V3196" i="6"/>
  <c r="V3197" i="6"/>
  <c r="V3195" i="6"/>
  <c r="T3064" i="6"/>
  <c r="Y3064" i="6" s="1"/>
  <c r="T3066" i="6"/>
  <c r="Y3066" i="6" s="1"/>
  <c r="T3063" i="6"/>
  <c r="Y3063" i="6" s="1"/>
  <c r="T3065" i="6"/>
  <c r="Y3065" i="6" s="1"/>
  <c r="W2444" i="6"/>
  <c r="W2445" i="6"/>
  <c r="W2446" i="6"/>
  <c r="W2443" i="6"/>
  <c r="V2399" i="6"/>
  <c r="V2402" i="6"/>
  <c r="V2401" i="6"/>
  <c r="V2400" i="6"/>
  <c r="U2481" i="6"/>
  <c r="U2482" i="6"/>
  <c r="U2480" i="6"/>
  <c r="U2479" i="6"/>
  <c r="U2148" i="6"/>
  <c r="U2149" i="6"/>
  <c r="U2147" i="6"/>
  <c r="U2150" i="6"/>
  <c r="T1849" i="6"/>
  <c r="Y1849" i="6" s="1"/>
  <c r="T1848" i="6"/>
  <c r="Y1848" i="6" s="1"/>
  <c r="T1850" i="6"/>
  <c r="Y1850" i="6" s="1"/>
  <c r="T1847" i="6"/>
  <c r="Y1847" i="6" s="1"/>
  <c r="W1407" i="6"/>
  <c r="W1408" i="6"/>
  <c r="W1409" i="6"/>
  <c r="W1410" i="6"/>
  <c r="V1112" i="6"/>
  <c r="V1111" i="6"/>
  <c r="V1113" i="6"/>
  <c r="V1114" i="6"/>
  <c r="X1044" i="6"/>
  <c r="X1046" i="6"/>
  <c r="X1043" i="6"/>
  <c r="X1045" i="6"/>
  <c r="T913" i="6"/>
  <c r="Y913" i="6" s="1"/>
  <c r="T914" i="6"/>
  <c r="Y914" i="6" s="1"/>
  <c r="T911" i="6"/>
  <c r="Y911" i="6" s="1"/>
  <c r="T912" i="6"/>
  <c r="Y912" i="6" s="1"/>
  <c r="U175" i="6"/>
  <c r="U177" i="6"/>
  <c r="U176" i="6"/>
  <c r="U178" i="6"/>
  <c r="U380" i="6"/>
  <c r="U379" i="6"/>
  <c r="U382" i="6"/>
  <c r="U381" i="6"/>
  <c r="V3991" i="6"/>
  <c r="V3993" i="6"/>
  <c r="V3994" i="6"/>
  <c r="V3992" i="6"/>
  <c r="U3713" i="6"/>
  <c r="U3714" i="6"/>
  <c r="U3712" i="6"/>
  <c r="U3711" i="6"/>
  <c r="U3405" i="6"/>
  <c r="U3404" i="6"/>
  <c r="U3403" i="6"/>
  <c r="U3406" i="6"/>
  <c r="X3001" i="6"/>
  <c r="X3002" i="6"/>
  <c r="X2999" i="6"/>
  <c r="X3000" i="6"/>
  <c r="W2475" i="6"/>
  <c r="W2477" i="6"/>
  <c r="W2478" i="6"/>
  <c r="W2476" i="6"/>
  <c r="U2390" i="6"/>
  <c r="U2389" i="6"/>
  <c r="U2388" i="6"/>
  <c r="U2387" i="6"/>
  <c r="V2301" i="6"/>
  <c r="V2299" i="6"/>
  <c r="V2302" i="6"/>
  <c r="V2300" i="6"/>
  <c r="W2077" i="6"/>
  <c r="W2075" i="6"/>
  <c r="W2078" i="6"/>
  <c r="W2076" i="6"/>
  <c r="T1483" i="6"/>
  <c r="Y1483" i="6" s="1"/>
  <c r="T1485" i="6"/>
  <c r="Y1485" i="6" s="1"/>
  <c r="T1486" i="6"/>
  <c r="Y1486" i="6" s="1"/>
  <c r="T1484" i="6"/>
  <c r="Y1484" i="6" s="1"/>
  <c r="V1325" i="6"/>
  <c r="V1323" i="6"/>
  <c r="V1324" i="6"/>
  <c r="V1326" i="6"/>
  <c r="U862" i="6"/>
  <c r="U861" i="6"/>
  <c r="U859" i="6"/>
  <c r="U860" i="6"/>
  <c r="V1051" i="6"/>
  <c r="V1054" i="6"/>
  <c r="V1052" i="6"/>
  <c r="V1053" i="6"/>
  <c r="V601" i="6"/>
  <c r="V599" i="6"/>
  <c r="V600" i="6"/>
  <c r="V602" i="6"/>
  <c r="W384" i="6"/>
  <c r="W386" i="6"/>
  <c r="W383" i="6"/>
  <c r="W385" i="6"/>
  <c r="U207" i="6"/>
  <c r="U209" i="6"/>
  <c r="U208" i="6"/>
  <c r="U210" i="6"/>
  <c r="U260" i="6"/>
  <c r="U262" i="6"/>
  <c r="U259" i="6"/>
  <c r="U261" i="6"/>
  <c r="W3956" i="6"/>
  <c r="W3958" i="6"/>
  <c r="W3957" i="6"/>
  <c r="W3955" i="6"/>
  <c r="U3468" i="6"/>
  <c r="U3467" i="6"/>
  <c r="U3469" i="6"/>
  <c r="U3470" i="6"/>
  <c r="T3445" i="6"/>
  <c r="Y3445" i="6" s="1"/>
  <c r="T3444" i="6"/>
  <c r="Y3444" i="6" s="1"/>
  <c r="T3443" i="6"/>
  <c r="Y3443" i="6" s="1"/>
  <c r="T3446" i="6"/>
  <c r="Y3446" i="6" s="1"/>
  <c r="U2892" i="6"/>
  <c r="U2894" i="6"/>
  <c r="U2893" i="6"/>
  <c r="U2891" i="6"/>
  <c r="V2465" i="6"/>
  <c r="V2463" i="6"/>
  <c r="V2466" i="6"/>
  <c r="V2464" i="6"/>
  <c r="V2686" i="6"/>
  <c r="V2685" i="6"/>
  <c r="V2683" i="6"/>
  <c r="V2684" i="6"/>
  <c r="T1992" i="6"/>
  <c r="Y1992" i="6" s="1"/>
  <c r="T1991" i="6"/>
  <c r="Y1991" i="6" s="1"/>
  <c r="T1994" i="6"/>
  <c r="Y1994" i="6" s="1"/>
  <c r="T1993" i="6"/>
  <c r="Y1993" i="6" s="1"/>
  <c r="X1923" i="6"/>
  <c r="X1926" i="6"/>
  <c r="X1925" i="6"/>
  <c r="X1924" i="6"/>
  <c r="X1584" i="6"/>
  <c r="X1583" i="6"/>
  <c r="X1585" i="6"/>
  <c r="X1586" i="6"/>
  <c r="T1443" i="6"/>
  <c r="Y1443" i="6" s="1"/>
  <c r="T1445" i="6"/>
  <c r="Y1445" i="6" s="1"/>
  <c r="T1446" i="6"/>
  <c r="Y1446" i="6" s="1"/>
  <c r="T1444" i="6"/>
  <c r="Y1444" i="6" s="1"/>
  <c r="W1337" i="6"/>
  <c r="W1336" i="6"/>
  <c r="W1335" i="6"/>
  <c r="W1338" i="6"/>
  <c r="X656" i="6"/>
  <c r="X655" i="6"/>
  <c r="X658" i="6"/>
  <c r="X657" i="6"/>
  <c r="W167" i="6"/>
  <c r="W170" i="6"/>
  <c r="W169" i="6"/>
  <c r="W168" i="6"/>
  <c r="X123" i="6"/>
  <c r="X124" i="6"/>
  <c r="X125" i="6"/>
  <c r="X126" i="6"/>
  <c r="U3969" i="6"/>
  <c r="U3968" i="6"/>
  <c r="U3967" i="6"/>
  <c r="U3970" i="6"/>
  <c r="X3646" i="6"/>
  <c r="X3645" i="6"/>
  <c r="X3643" i="6"/>
  <c r="X3644" i="6"/>
  <c r="X3549" i="6"/>
  <c r="X3550" i="6"/>
  <c r="X3547" i="6"/>
  <c r="X3548" i="6"/>
  <c r="U3217" i="6"/>
  <c r="U3215" i="6"/>
  <c r="U3216" i="6"/>
  <c r="U3218" i="6"/>
  <c r="W2991" i="6"/>
  <c r="W2994" i="6"/>
  <c r="W2992" i="6"/>
  <c r="W2993" i="6"/>
  <c r="T3241" i="6"/>
  <c r="Y3241" i="6" s="1"/>
  <c r="T3242" i="6"/>
  <c r="Y3242" i="6" s="1"/>
  <c r="T3240" i="6"/>
  <c r="Y3240" i="6" s="1"/>
  <c r="T3239" i="6"/>
  <c r="Y3239" i="6" s="1"/>
  <c r="W2410" i="6"/>
  <c r="W2409" i="6"/>
  <c r="W2408" i="6"/>
  <c r="W2407" i="6"/>
  <c r="T2168" i="6"/>
  <c r="Y2168" i="6" s="1"/>
  <c r="T2169" i="6"/>
  <c r="Y2169" i="6" s="1"/>
  <c r="T2167" i="6"/>
  <c r="Y2167" i="6" s="1"/>
  <c r="T2170" i="6"/>
  <c r="Y2170" i="6" s="1"/>
  <c r="U2127" i="6"/>
  <c r="U2128" i="6"/>
  <c r="U2130" i="6"/>
  <c r="U2129" i="6"/>
  <c r="V1842" i="6"/>
  <c r="V1839" i="6"/>
  <c r="V1840" i="6"/>
  <c r="V1841" i="6"/>
  <c r="V1507" i="6"/>
  <c r="V1508" i="6"/>
  <c r="V1510" i="6"/>
  <c r="V1509" i="6"/>
  <c r="X1467" i="6"/>
  <c r="X1469" i="6"/>
  <c r="X1470" i="6"/>
  <c r="X1468" i="6"/>
  <c r="W1264" i="6"/>
  <c r="W1266" i="6"/>
  <c r="W1265" i="6"/>
  <c r="W1263" i="6"/>
  <c r="X1041" i="6"/>
  <c r="X1040" i="6"/>
  <c r="X1039" i="6"/>
  <c r="X1042" i="6"/>
  <c r="T614" i="6"/>
  <c r="Y614" i="6" s="1"/>
  <c r="T613" i="6"/>
  <c r="Y613" i="6" s="1"/>
  <c r="T612" i="6"/>
  <c r="Y612" i="6" s="1"/>
  <c r="T611" i="6"/>
  <c r="Y611" i="6" s="1"/>
  <c r="W12" i="6"/>
  <c r="W14" i="6"/>
  <c r="W11" i="6"/>
  <c r="W13" i="6"/>
  <c r="T541" i="6"/>
  <c r="Y541" i="6" s="1"/>
  <c r="T539" i="6"/>
  <c r="Y539" i="6" s="1"/>
  <c r="T542" i="6"/>
  <c r="Y542" i="6" s="1"/>
  <c r="T540" i="6"/>
  <c r="Y540" i="6" s="1"/>
  <c r="U3802" i="6"/>
  <c r="U3801" i="6"/>
  <c r="U3800" i="6"/>
  <c r="U3799" i="6"/>
  <c r="W3727" i="6"/>
  <c r="W3729" i="6"/>
  <c r="W3730" i="6"/>
  <c r="W3728" i="6"/>
  <c r="V3743" i="6"/>
  <c r="V3746" i="6"/>
  <c r="V3745" i="6"/>
  <c r="V3744" i="6"/>
  <c r="X3905" i="6"/>
  <c r="X3906" i="6"/>
  <c r="X3903" i="6"/>
  <c r="X3904" i="6"/>
  <c r="U3633" i="6"/>
  <c r="U3632" i="6"/>
  <c r="U3634" i="6"/>
  <c r="U3631" i="6"/>
  <c r="U3473" i="6"/>
  <c r="U3471" i="6"/>
  <c r="U3472" i="6"/>
  <c r="U3474" i="6"/>
  <c r="T3210" i="6"/>
  <c r="Y3210" i="6" s="1"/>
  <c r="T3208" i="6"/>
  <c r="Y3208" i="6" s="1"/>
  <c r="T3209" i="6"/>
  <c r="Y3209" i="6" s="1"/>
  <c r="T3207" i="6"/>
  <c r="Y3207" i="6" s="1"/>
  <c r="W3386" i="6"/>
  <c r="W3383" i="6"/>
  <c r="W3385" i="6"/>
  <c r="W3384" i="6"/>
  <c r="V3220" i="6"/>
  <c r="V3221" i="6"/>
  <c r="V3219" i="6"/>
  <c r="V3222" i="6"/>
  <c r="W2609" i="6"/>
  <c r="W2610" i="6"/>
  <c r="W2607" i="6"/>
  <c r="W2608" i="6"/>
  <c r="U3959" i="6" a="1"/>
  <c r="U3875" i="6" a="1"/>
  <c r="W3715" i="6" a="1"/>
  <c r="X3695" i="6" a="1"/>
  <c r="X3687" i="6" a="1"/>
  <c r="V3631" i="6" a="1"/>
  <c r="T3647" i="6" a="1"/>
  <c r="T3455" i="6" a="1"/>
  <c r="X3467" i="6" a="1"/>
  <c r="X3363" i="6" a="1"/>
  <c r="W3187" i="6" a="1"/>
  <c r="U3231" i="6" a="1"/>
  <c r="U3203" i="6" a="1"/>
  <c r="X3163" i="6" a="1"/>
  <c r="W3067" i="6" a="1"/>
  <c r="U3067" i="6" a="1"/>
  <c r="T2923" i="6" a="1"/>
  <c r="W2959" i="6" a="1"/>
  <c r="U2867" i="6" a="1"/>
  <c r="W2771" i="6" a="1"/>
  <c r="X2819" i="6" a="1"/>
  <c r="U2715" i="6" a="1"/>
  <c r="X2483" i="6" a="1"/>
  <c r="T2551" i="6" a="1"/>
  <c r="W2491" i="6" a="1"/>
  <c r="X2183" i="6" a="1"/>
  <c r="W2423" i="6" a="1"/>
  <c r="T2235" i="6" a="1"/>
  <c r="X2163" i="6" a="1"/>
  <c r="T1963" i="6" a="1"/>
  <c r="U1819" i="6" a="1"/>
  <c r="T2115" i="6" a="1"/>
  <c r="T2083" i="6" a="1"/>
  <c r="W1627" i="6" a="1"/>
  <c r="V1859" i="6" a="1"/>
  <c r="U1539" i="6" a="1"/>
  <c r="X1711" i="6" a="1"/>
  <c r="V1691" i="6" a="1"/>
  <c r="U1803" i="6" a="1"/>
  <c r="W1279" i="6" a="1"/>
  <c r="V1367" i="6" a="1"/>
  <c r="T1439" i="6" a="1"/>
  <c r="X939" i="6" a="1"/>
  <c r="U423" i="6" a="1"/>
  <c r="W663" i="6" a="1"/>
  <c r="T563" i="6" a="1"/>
  <c r="X679" i="6" a="1"/>
  <c r="U579" i="6" a="1"/>
  <c r="U695" i="6" a="1"/>
  <c r="X335" i="6" a="1"/>
  <c r="W239" i="6" a="1"/>
  <c r="X259" i="6" a="1"/>
  <c r="X7" i="6" a="1"/>
  <c r="W219" i="6" a="1"/>
  <c r="U123" i="6" a="1"/>
  <c r="T3879" i="6" a="1"/>
  <c r="V3967" i="6" a="1"/>
  <c r="T3779" i="6" a="1"/>
  <c r="U3691" i="6" a="1"/>
  <c r="X3483" i="6" a="1"/>
  <c r="U3415" i="6" a="1"/>
  <c r="W3307" i="6" a="1"/>
  <c r="V3411" i="6" a="1"/>
  <c r="U3303" i="6" a="1"/>
  <c r="W3583" i="6" a="1"/>
  <c r="V3103" i="6" a="1"/>
  <c r="W2863" i="6" a="1"/>
  <c r="W2923" i="6" a="1"/>
  <c r="X2807" i="6" a="1"/>
  <c r="W2963" i="6" a="1"/>
  <c r="U2231" i="6" a="1"/>
  <c r="U2343" i="6" a="1"/>
  <c r="W2183" i="6" a="1"/>
  <c r="X2419" i="6" a="1"/>
  <c r="V2419" i="6" a="1"/>
  <c r="X2195" i="6" a="1"/>
  <c r="W2019" i="6" a="1"/>
  <c r="W1939" i="6" a="1"/>
  <c r="V2199" i="6" a="1"/>
  <c r="X2315" i="6" a="1"/>
  <c r="X1775" i="6" a="1"/>
  <c r="U1751" i="6" a="1"/>
  <c r="T1347" i="6" a="1"/>
  <c r="V1303" i="6" a="1"/>
  <c r="V1731" i="6" a="1"/>
  <c r="T1311" i="6" a="1"/>
  <c r="V1955" i="6" a="1"/>
  <c r="U1419" i="6" a="1"/>
  <c r="T1471" i="6" a="1"/>
  <c r="V875" i="6" a="1"/>
  <c r="T1091" i="6" a="1"/>
  <c r="V987" i="6" a="1"/>
  <c r="X899" i="6" a="1"/>
  <c r="U495" i="6" a="1"/>
  <c r="U519" i="6" a="1"/>
  <c r="X27" i="6" a="1"/>
  <c r="T195" i="6" a="1"/>
  <c r="W91" i="6" a="1"/>
  <c r="U7" i="6" a="1"/>
  <c r="V3" i="6" a="1"/>
  <c r="X3923" i="6" a="1"/>
  <c r="X3843" i="6" a="1"/>
  <c r="X3811" i="6" a="1"/>
  <c r="X3895" i="6" a="1"/>
  <c r="T3735" i="6" a="1"/>
  <c r="U3987" i="6" a="1"/>
  <c r="X3955" i="6" a="1"/>
  <c r="U3983" i="6" a="1"/>
  <c r="V3611" i="6" a="1"/>
  <c r="W3483" i="6" a="1"/>
  <c r="U3443" i="6" a="1"/>
  <c r="T3515" i="6" a="1"/>
  <c r="V3351" i="6" a="1"/>
  <c r="U3351" i="6" a="1"/>
  <c r="T3191" i="6" a="1"/>
  <c r="U3171" i="6" a="1"/>
  <c r="X3175" i="6" a="1"/>
  <c r="U3243" i="6" a="1"/>
  <c r="X2987" i="6" a="1"/>
  <c r="T2907" i="6" a="1"/>
  <c r="W2479" i="6" a="1"/>
  <c r="U2771" i="6" a="1"/>
  <c r="T2639" i="6" a="1"/>
  <c r="T2535" i="6" a="1"/>
  <c r="X2727" i="6" a="1"/>
  <c r="W2879" i="6" a="1"/>
  <c r="U2651" i="6" a="1"/>
  <c r="U2183" i="6" a="1"/>
  <c r="W2279" i="6" a="1"/>
  <c r="T2251" i="6" a="1"/>
  <c r="U1899" i="6" a="1"/>
  <c r="V2427" i="6" a="1"/>
  <c r="X2031" i="6" a="1"/>
  <c r="V2139" i="6" a="1"/>
  <c r="W1703" i="6" a="1"/>
  <c r="W1495" i="6" a="1"/>
  <c r="U1675" i="6" a="1"/>
  <c r="W2111" i="6" a="1"/>
  <c r="X1267" i="6" a="1"/>
  <c r="W1447" i="6" a="1"/>
  <c r="V1231" i="6" a="1"/>
  <c r="X3764" i="6"/>
  <c r="X3765" i="6"/>
  <c r="X3766" i="6"/>
  <c r="X3763" i="6"/>
  <c r="U3487" i="6"/>
  <c r="U3488" i="6"/>
  <c r="U3489" i="6"/>
  <c r="U3490" i="6"/>
  <c r="X3524" i="6"/>
  <c r="X3523" i="6"/>
  <c r="X3525" i="6"/>
  <c r="X3526" i="6"/>
  <c r="V2871" i="6"/>
  <c r="V2872" i="6"/>
  <c r="V2873" i="6"/>
  <c r="V2874" i="6"/>
  <c r="U2752" i="6"/>
  <c r="U2751" i="6"/>
  <c r="U2753" i="6"/>
  <c r="U2754" i="6"/>
  <c r="U2629" i="6"/>
  <c r="U2630" i="6"/>
  <c r="U2628" i="6"/>
  <c r="U2627" i="6"/>
  <c r="T1897" i="6"/>
  <c r="Y1897" i="6" s="1"/>
  <c r="T1895" i="6"/>
  <c r="Y1895" i="6" s="1"/>
  <c r="T1896" i="6"/>
  <c r="Y1896" i="6" s="1"/>
  <c r="T1898" i="6"/>
  <c r="Y1898" i="6" s="1"/>
  <c r="X1953" i="6"/>
  <c r="X1951" i="6"/>
  <c r="X1952" i="6"/>
  <c r="X1954" i="6"/>
  <c r="V1547" i="6"/>
  <c r="V1549" i="6"/>
  <c r="V1550" i="6"/>
  <c r="V1548" i="6"/>
  <c r="U1247" i="6"/>
  <c r="U1248" i="6"/>
  <c r="U1249" i="6"/>
  <c r="U1250" i="6"/>
  <c r="V1091" i="6"/>
  <c r="V1094" i="6"/>
  <c r="V1093" i="6"/>
  <c r="V1092" i="6"/>
  <c r="W783" i="6"/>
  <c r="W786" i="6"/>
  <c r="W784" i="6"/>
  <c r="W785" i="6"/>
  <c r="W1295" i="6"/>
  <c r="W1298" i="6"/>
  <c r="W1297" i="6"/>
  <c r="W1296" i="6"/>
  <c r="U1221" i="6"/>
  <c r="U1222" i="6"/>
  <c r="U1219" i="6"/>
  <c r="U1220" i="6"/>
  <c r="U828" i="6"/>
  <c r="U830" i="6"/>
  <c r="U827" i="6"/>
  <c r="U829" i="6"/>
  <c r="X505" i="6"/>
  <c r="X506" i="6"/>
  <c r="X503" i="6"/>
  <c r="X504" i="6"/>
  <c r="T303" i="6"/>
  <c r="Y303" i="6" s="1"/>
  <c r="T306" i="6"/>
  <c r="Y306" i="6" s="1"/>
  <c r="T304" i="6"/>
  <c r="Y304" i="6" s="1"/>
  <c r="T305" i="6"/>
  <c r="Y305" i="6" s="1"/>
  <c r="X238" i="6"/>
  <c r="X236" i="6"/>
  <c r="X235" i="6"/>
  <c r="X237" i="6"/>
  <c r="X751" i="6"/>
  <c r="X752" i="6"/>
  <c r="X753" i="6"/>
  <c r="X754" i="6"/>
  <c r="W3740" i="6"/>
  <c r="W3739" i="6"/>
  <c r="W3742" i="6"/>
  <c r="W3741" i="6"/>
  <c r="X3562" i="6"/>
  <c r="X3559" i="6"/>
  <c r="X3560" i="6"/>
  <c r="X3561" i="6"/>
  <c r="X3104" i="6"/>
  <c r="X3105" i="6"/>
  <c r="X3103" i="6"/>
  <c r="X3106" i="6"/>
  <c r="T2953" i="6"/>
  <c r="Y2953" i="6" s="1"/>
  <c r="T2954" i="6"/>
  <c r="Y2954" i="6" s="1"/>
  <c r="T2952" i="6"/>
  <c r="Y2952" i="6" s="1"/>
  <c r="T2951" i="6"/>
  <c r="Y2951" i="6" s="1"/>
  <c r="T2678" i="6"/>
  <c r="Y2678" i="6" s="1"/>
  <c r="T2677" i="6"/>
  <c r="Y2677" i="6" s="1"/>
  <c r="T2676" i="6"/>
  <c r="Y2676" i="6" s="1"/>
  <c r="T2675" i="6"/>
  <c r="Y2675" i="6" s="1"/>
  <c r="W2341" i="6"/>
  <c r="W2342" i="6"/>
  <c r="W2339" i="6"/>
  <c r="W2340" i="6"/>
  <c r="W2149" i="6"/>
  <c r="W2148" i="6"/>
  <c r="W2147" i="6"/>
  <c r="W2150" i="6"/>
  <c r="T1986" i="6"/>
  <c r="Y1986" i="6" s="1"/>
  <c r="T1984" i="6"/>
  <c r="Y1984" i="6" s="1"/>
  <c r="T1983" i="6"/>
  <c r="Y1983" i="6" s="1"/>
  <c r="T1985" i="6"/>
  <c r="Y1985" i="6" s="1"/>
  <c r="U1639" i="6"/>
  <c r="U1641" i="6"/>
  <c r="U1642" i="6"/>
  <c r="U1640" i="6"/>
  <c r="T1395" i="6"/>
  <c r="Y1395" i="6" s="1"/>
  <c r="T1397" i="6"/>
  <c r="Y1397" i="6" s="1"/>
  <c r="T1398" i="6"/>
  <c r="Y1398" i="6" s="1"/>
  <c r="T1396" i="6"/>
  <c r="Y1396" i="6" s="1"/>
  <c r="X1282" i="6"/>
  <c r="X1279" i="6"/>
  <c r="X1280" i="6"/>
  <c r="X1281" i="6"/>
  <c r="V1060" i="6"/>
  <c r="V1062" i="6"/>
  <c r="V1061" i="6"/>
  <c r="V1059" i="6"/>
  <c r="X872" i="6"/>
  <c r="X874" i="6"/>
  <c r="X871" i="6"/>
  <c r="X873" i="6"/>
  <c r="W508" i="6"/>
  <c r="W510" i="6"/>
  <c r="W509" i="6"/>
  <c r="W507" i="6"/>
  <c r="X534" i="6"/>
  <c r="X532" i="6"/>
  <c r="X533" i="6"/>
  <c r="X531" i="6"/>
  <c r="U684" i="6"/>
  <c r="U686" i="6"/>
  <c r="U683" i="6"/>
  <c r="U685" i="6"/>
  <c r="U135" i="6"/>
  <c r="U138" i="6"/>
  <c r="U137" i="6"/>
  <c r="U136" i="6"/>
  <c r="W3842" i="6"/>
  <c r="W3839" i="6"/>
  <c r="W3841" i="6"/>
  <c r="W3840" i="6"/>
  <c r="T3442" i="6"/>
  <c r="Y3442" i="6" s="1"/>
  <c r="T3439" i="6"/>
  <c r="Y3439" i="6" s="1"/>
  <c r="T3440" i="6"/>
  <c r="Y3440" i="6" s="1"/>
  <c r="T3441" i="6"/>
  <c r="Y3441" i="6" s="1"/>
  <c r="V3454" i="6"/>
  <c r="V3452" i="6"/>
  <c r="V3451" i="6"/>
  <c r="V3453" i="6"/>
  <c r="U3185" i="6"/>
  <c r="U3183" i="6"/>
  <c r="U3186" i="6"/>
  <c r="U3184" i="6"/>
  <c r="T2858" i="6"/>
  <c r="Y2858" i="6" s="1"/>
  <c r="T2856" i="6"/>
  <c r="Y2856" i="6" s="1"/>
  <c r="T2857" i="6"/>
  <c r="Y2857" i="6" s="1"/>
  <c r="T2855" i="6"/>
  <c r="Y2855" i="6" s="1"/>
  <c r="V2637" i="6"/>
  <c r="V2636" i="6"/>
  <c r="V2635" i="6"/>
  <c r="V2638" i="6"/>
  <c r="W2650" i="6"/>
  <c r="W2648" i="6"/>
  <c r="W2649" i="6"/>
  <c r="W2647" i="6"/>
  <c r="U2251" i="6"/>
  <c r="U2252" i="6"/>
  <c r="U2254" i="6"/>
  <c r="U2253" i="6"/>
  <c r="V2016" i="6"/>
  <c r="V2017" i="6"/>
  <c r="V2018" i="6"/>
  <c r="V2015" i="6"/>
  <c r="W1986" i="6"/>
  <c r="W1985" i="6"/>
  <c r="W1984" i="6"/>
  <c r="W1983" i="6"/>
  <c r="X1789" i="6"/>
  <c r="X1790" i="6"/>
  <c r="X1787" i="6"/>
  <c r="X1788" i="6"/>
  <c r="T1332" i="6"/>
  <c r="Y1332" i="6" s="1"/>
  <c r="T1333" i="6"/>
  <c r="Y1333" i="6" s="1"/>
  <c r="T1331" i="6"/>
  <c r="Y1331" i="6" s="1"/>
  <c r="T1334" i="6"/>
  <c r="Y1334" i="6" s="1"/>
  <c r="X1451" i="6"/>
  <c r="X1452" i="6"/>
  <c r="X1453" i="6"/>
  <c r="X1454" i="6"/>
  <c r="X1004" i="6"/>
  <c r="X1005" i="6"/>
  <c r="X1006" i="6"/>
  <c r="X1003" i="6"/>
  <c r="U555" i="6"/>
  <c r="U558" i="6"/>
  <c r="U557" i="6"/>
  <c r="U556" i="6"/>
  <c r="U586" i="6"/>
  <c r="U584" i="6"/>
  <c r="U583" i="6"/>
  <c r="U585" i="6"/>
  <c r="U232" i="6"/>
  <c r="U231" i="6"/>
  <c r="U233" i="6"/>
  <c r="U234" i="6"/>
  <c r="W3939" i="6"/>
  <c r="W3940" i="6"/>
  <c r="W3942" i="6"/>
  <c r="W3941" i="6"/>
  <c r="T3630" i="6"/>
  <c r="Y3630" i="6" s="1"/>
  <c r="T3627" i="6"/>
  <c r="Y3627" i="6" s="1"/>
  <c r="T3628" i="6"/>
  <c r="Y3628" i="6" s="1"/>
  <c r="T3629" i="6"/>
  <c r="Y3629" i="6" s="1"/>
  <c r="T3595" i="6"/>
  <c r="Y3595" i="6" s="1"/>
  <c r="T3598" i="6"/>
  <c r="Y3598" i="6" s="1"/>
  <c r="T3596" i="6"/>
  <c r="Y3596" i="6" s="1"/>
  <c r="T3597" i="6"/>
  <c r="Y3597" i="6" s="1"/>
  <c r="T3510" i="6"/>
  <c r="Y3510" i="6" s="1"/>
  <c r="T3508" i="6"/>
  <c r="Y3508" i="6" s="1"/>
  <c r="T3509" i="6"/>
  <c r="Y3509" i="6" s="1"/>
  <c r="T3507" i="6"/>
  <c r="Y3507" i="6" s="1"/>
  <c r="W3379" i="6"/>
  <c r="W3380" i="6"/>
  <c r="W3381" i="6"/>
  <c r="W3382" i="6"/>
  <c r="X2898" i="6"/>
  <c r="X2896" i="6"/>
  <c r="X2897" i="6"/>
  <c r="X2895" i="6"/>
  <c r="X2676" i="6"/>
  <c r="X2677" i="6"/>
  <c r="X2678" i="6"/>
  <c r="X2675" i="6"/>
  <c r="T2555" i="6"/>
  <c r="Y2555" i="6" s="1"/>
  <c r="T2556" i="6"/>
  <c r="Y2556" i="6" s="1"/>
  <c r="T2558" i="6"/>
  <c r="Y2558" i="6" s="1"/>
  <c r="T2557" i="6"/>
  <c r="Y2557" i="6" s="1"/>
  <c r="V2168" i="6"/>
  <c r="V2169" i="6"/>
  <c r="V2170" i="6"/>
  <c r="V2167" i="6"/>
  <c r="W2287" i="6"/>
  <c r="W2288" i="6"/>
  <c r="W2290" i="6"/>
  <c r="W2289" i="6"/>
  <c r="W2326" i="6"/>
  <c r="W2323" i="6"/>
  <c r="W2325" i="6"/>
  <c r="W2324" i="6"/>
  <c r="W1875" i="6"/>
  <c r="W1877" i="6"/>
  <c r="W1878" i="6"/>
  <c r="W1876" i="6"/>
  <c r="T1791" i="6"/>
  <c r="Y1791" i="6" s="1"/>
  <c r="T1792" i="6"/>
  <c r="Y1792" i="6" s="1"/>
  <c r="T1793" i="6"/>
  <c r="Y1793" i="6" s="1"/>
  <c r="T1794" i="6"/>
  <c r="Y1794" i="6" s="1"/>
  <c r="T1131" i="6"/>
  <c r="Y1131" i="6" s="1"/>
  <c r="T1134" i="6"/>
  <c r="Y1134" i="6" s="1"/>
  <c r="T1133" i="6"/>
  <c r="Y1133" i="6" s="1"/>
  <c r="T1132" i="6"/>
  <c r="Y1132" i="6" s="1"/>
  <c r="T1260" i="6"/>
  <c r="Y1260" i="6" s="1"/>
  <c r="T1262" i="6"/>
  <c r="Y1262" i="6" s="1"/>
  <c r="T1259" i="6"/>
  <c r="Y1259" i="6" s="1"/>
  <c r="T1261" i="6"/>
  <c r="Y1261" i="6" s="1"/>
  <c r="X862" i="6"/>
  <c r="X860" i="6"/>
  <c r="X859" i="6"/>
  <c r="X861" i="6"/>
  <c r="T899" i="6"/>
  <c r="Y899" i="6" s="1"/>
  <c r="T901" i="6"/>
  <c r="Y901" i="6" s="1"/>
  <c r="T900" i="6"/>
  <c r="Y900" i="6" s="1"/>
  <c r="T902" i="6"/>
  <c r="Y902" i="6" s="1"/>
  <c r="X623" i="6"/>
  <c r="X624" i="6"/>
  <c r="X625" i="6"/>
  <c r="X626" i="6"/>
  <c r="W205" i="6"/>
  <c r="W203" i="6"/>
  <c r="W204" i="6"/>
  <c r="W206" i="6"/>
  <c r="T388" i="6"/>
  <c r="Y388" i="6" s="1"/>
  <c r="T390" i="6"/>
  <c r="Y390" i="6" s="1"/>
  <c r="T389" i="6"/>
  <c r="Y389" i="6" s="1"/>
  <c r="T387" i="6"/>
  <c r="Y387" i="6" s="1"/>
  <c r="T3732" i="6"/>
  <c r="Y3732" i="6" s="1"/>
  <c r="T3734" i="6"/>
  <c r="Y3734" i="6" s="1"/>
  <c r="T3733" i="6"/>
  <c r="Y3733" i="6" s="1"/>
  <c r="T3731" i="6"/>
  <c r="Y3731" i="6" s="1"/>
  <c r="V3141" i="6"/>
  <c r="V3140" i="6"/>
  <c r="V3142" i="6"/>
  <c r="V3139" i="6"/>
  <c r="T3768" i="6"/>
  <c r="Y3768" i="6" s="1"/>
  <c r="T3769" i="6"/>
  <c r="Y3769" i="6" s="1"/>
  <c r="T3767" i="6"/>
  <c r="Y3767" i="6" s="1"/>
  <c r="T3770" i="6"/>
  <c r="Y3770" i="6" s="1"/>
  <c r="X3788" i="6"/>
  <c r="X3787" i="6"/>
  <c r="X3790" i="6"/>
  <c r="X3789" i="6"/>
  <c r="X3682" i="6"/>
  <c r="X3679" i="6"/>
  <c r="X3680" i="6"/>
  <c r="X3681" i="6"/>
  <c r="X3386" i="6"/>
  <c r="X3383" i="6"/>
  <c r="X3384" i="6"/>
  <c r="X3385" i="6"/>
  <c r="T3328" i="6"/>
  <c r="Y3328" i="6" s="1"/>
  <c r="T3329" i="6"/>
  <c r="Y3329" i="6" s="1"/>
  <c r="T3327" i="6"/>
  <c r="Y3327" i="6" s="1"/>
  <c r="T3330" i="6"/>
  <c r="Y3330" i="6" s="1"/>
  <c r="W3345" i="6"/>
  <c r="W3344" i="6"/>
  <c r="W3346" i="6"/>
  <c r="W3343" i="6"/>
  <c r="T3021" i="6"/>
  <c r="Y3021" i="6" s="1"/>
  <c r="T3019" i="6"/>
  <c r="Y3019" i="6" s="1"/>
  <c r="T3022" i="6"/>
  <c r="Y3022" i="6" s="1"/>
  <c r="T3020" i="6"/>
  <c r="Y3020" i="6" s="1"/>
  <c r="T3074" i="6"/>
  <c r="Y3074" i="6" s="1"/>
  <c r="T3071" i="6"/>
  <c r="Y3071" i="6" s="1"/>
  <c r="T3072" i="6"/>
  <c r="Y3072" i="6" s="1"/>
  <c r="T3073" i="6"/>
  <c r="Y3073" i="6" s="1"/>
  <c r="T2416" i="6"/>
  <c r="Y2416" i="6" s="1"/>
  <c r="T2418" i="6"/>
  <c r="Y2418" i="6" s="1"/>
  <c r="T2417" i="6"/>
  <c r="Y2417" i="6" s="1"/>
  <c r="T2415" i="6"/>
  <c r="Y2415" i="6" s="1"/>
  <c r="T832" i="6"/>
  <c r="Y832" i="6" s="1"/>
  <c r="T833" i="6"/>
  <c r="Y833" i="6" s="1"/>
  <c r="T834" i="6"/>
  <c r="Y834" i="6" s="1"/>
  <c r="T831" i="6"/>
  <c r="Y831" i="6" s="1"/>
  <c r="W3931" i="6" a="1"/>
  <c r="X3855" i="6" a="1"/>
  <c r="X3823" i="6" a="1"/>
  <c r="T3599" i="6" a="1"/>
  <c r="W3627" i="6" a="1"/>
  <c r="U3851" i="6" a="1"/>
  <c r="U3227" i="6" a="1"/>
  <c r="T3075" i="6" a="1"/>
  <c r="V3047" i="6" a="1"/>
  <c r="V3067" i="6" a="1"/>
  <c r="U3323" i="6" a="1"/>
  <c r="W2919" i="6" a="1"/>
  <c r="U2603" i="6" a="1"/>
  <c r="T2743" i="6" a="1"/>
  <c r="V2447" i="6" a="1"/>
  <c r="W3079" i="6" a="1"/>
  <c r="U2207" i="6" a="1"/>
  <c r="W2415" i="6" a="1"/>
  <c r="W2071" i="6" a="1"/>
  <c r="T1719" i="6" a="1"/>
  <c r="V1707" i="6" a="1"/>
  <c r="T1787" i="6" a="1"/>
  <c r="U1703" i="6" a="1"/>
  <c r="T1427" i="6" a="1"/>
  <c r="T1455" i="6" a="1"/>
  <c r="X1155" i="6" a="1"/>
  <c r="U1299" i="6" a="1"/>
  <c r="V1363" i="6" a="1"/>
  <c r="V1119" i="6" a="1"/>
  <c r="V1447" i="6" a="1"/>
  <c r="W1043" i="6" a="1"/>
  <c r="T939" i="6" a="1"/>
  <c r="X1015" i="6" a="1"/>
  <c r="U915" i="6" a="1"/>
  <c r="U347" i="6" a="1"/>
  <c r="W267" i="6" a="1"/>
  <c r="W71" i="6" a="1"/>
  <c r="V315" i="6" a="1"/>
  <c r="V59" i="6" a="1"/>
  <c r="T63" i="6" a="1"/>
  <c r="X299" i="6" a="1"/>
  <c r="T399" i="6" a="1"/>
  <c r="V307" i="6" a="1"/>
  <c r="T3995" i="6" a="1"/>
  <c r="V3863" i="6" a="1"/>
  <c r="V3983" i="6" a="1"/>
  <c r="U3975" i="6" a="1"/>
  <c r="X3651" i="6" a="1"/>
  <c r="U3787" i="6" a="1"/>
  <c r="W3231" i="6" a="1"/>
  <c r="V3271" i="6" a="1"/>
  <c r="T3247" i="6" a="1"/>
  <c r="U3123" i="6" a="1"/>
  <c r="V3003" i="6" a="1"/>
  <c r="W2951" i="6" a="1"/>
  <c r="U2971" i="6" a="1"/>
  <c r="V2531" i="6" a="1"/>
  <c r="T2711" i="6" a="1"/>
  <c r="U2863" i="6" a="1"/>
  <c r="W2691" i="6" a="1"/>
  <c r="W2135" i="6" a="1"/>
  <c r="X2087" i="6" a="1"/>
  <c r="V2155" i="6" a="1"/>
  <c r="X1859" i="6" a="1"/>
  <c r="U2763" i="6" a="1"/>
  <c r="T1971" i="6" a="1"/>
  <c r="X1251" i="6" a="1"/>
  <c r="U1035" i="6" a="1"/>
  <c r="W931" i="6" a="1"/>
  <c r="X1099" i="6" a="1"/>
  <c r="T819" i="6" a="1"/>
  <c r="V723" i="6" a="1"/>
  <c r="W751" i="6" a="1"/>
  <c r="U539" i="6" a="1"/>
  <c r="U463" i="6" a="1"/>
  <c r="T667" i="6" a="1"/>
  <c r="V563" i="6" a="1"/>
  <c r="W439" i="6" a="1"/>
  <c r="X803" i="6" a="1"/>
  <c r="T671" i="6" a="1"/>
  <c r="V567" i="6" a="1"/>
  <c r="T499" i="6" a="1"/>
  <c r="U147" i="6" a="1"/>
  <c r="T47" i="6" a="1"/>
  <c r="V287" i="6" a="1"/>
  <c r="V47" i="6" a="1"/>
  <c r="W275" i="6" a="1"/>
  <c r="W95" i="6" a="1"/>
  <c r="U3743" i="6" a="1"/>
  <c r="U3623" i="6" a="1"/>
  <c r="V3463" i="6" a="1"/>
  <c r="T3871" i="6" a="1"/>
  <c r="U3387" i="6" a="1"/>
  <c r="U3287" i="6" a="1"/>
  <c r="V3279" i="6" a="1"/>
  <c r="T3215" i="6" a="1"/>
  <c r="X3419" i="6" a="1"/>
  <c r="T3235" i="6" a="1"/>
  <c r="T3099" i="6" a="1"/>
  <c r="X3067" i="6" a="1"/>
  <c r="X2919" i="6" a="1"/>
  <c r="V2947" i="6" a="1"/>
  <c r="V2839" i="6" a="1"/>
  <c r="V2831" i="6" a="1"/>
  <c r="V2859" i="6" a="1"/>
  <c r="U2695" i="6" a="1"/>
  <c r="X2467" i="6" a="1"/>
  <c r="U2487" i="6" a="1"/>
  <c r="T2747" i="6" a="1"/>
  <c r="X2603" i="6" a="1"/>
  <c r="W2123" i="6" a="1"/>
  <c r="U2775" i="6" a="1"/>
  <c r="W2207" i="6" a="1"/>
  <c r="V2315" i="6" a="1"/>
  <c r="W2391" i="6" a="1"/>
  <c r="W2179" i="6" a="1"/>
  <c r="T1867" i="6" a="1"/>
  <c r="X2011" i="6" a="1"/>
  <c r="X1963" i="6" a="1"/>
  <c r="T2011" i="6" a="1"/>
  <c r="X1743" i="6" a="1"/>
  <c r="V1659" i="6" a="1"/>
  <c r="W1963" i="6" a="1"/>
  <c r="T1631" i="6" a="1"/>
  <c r="V1535" i="6" a="1"/>
  <c r="W1711" i="6" a="1"/>
  <c r="W1607" i="6" a="1"/>
  <c r="V1727" i="6" a="1"/>
  <c r="T1863" i="6" a="1"/>
  <c r="X1619" i="6" a="1"/>
  <c r="T1207" i="6" a="1"/>
  <c r="V1207" i="6" a="1"/>
  <c r="V1551" i="6" a="1"/>
  <c r="V1399" i="6" a="1"/>
  <c r="W1159" i="6" a="1"/>
  <c r="V1471" i="6" a="1"/>
  <c r="W1387" i="6" a="1"/>
  <c r="V1763" i="6" a="1"/>
  <c r="V1455" i="6" a="1"/>
  <c r="T1375" i="6" a="1"/>
  <c r="X1135" i="6" a="1"/>
  <c r="U1071" i="6" a="1"/>
  <c r="X851" i="6" a="1"/>
  <c r="V1075" i="6" a="1"/>
  <c r="T1059" i="6" a="1"/>
  <c r="W847" i="6" a="1"/>
  <c r="W1051" i="6" a="1"/>
  <c r="T1083" i="6" a="1"/>
  <c r="X1187" i="6" a="1"/>
  <c r="V943" i="6" a="1"/>
  <c r="T687" i="6" a="1"/>
  <c r="V583" i="6" a="1"/>
  <c r="V695" i="6" a="1"/>
  <c r="U411" i="6" a="1"/>
  <c r="U735" i="6" a="1"/>
  <c r="W611" i="6" a="1"/>
  <c r="W483" i="6" a="1"/>
  <c r="U387" i="6" a="1"/>
  <c r="T723" i="6" a="1"/>
  <c r="U375" i="6" a="1"/>
  <c r="T379" i="6" a="1"/>
  <c r="V611" i="6" a="1"/>
  <c r="V195" i="6" a="1"/>
  <c r="T11" i="6" a="1"/>
  <c r="W115" i="6" a="1"/>
  <c r="W3799" i="6" a="1"/>
  <c r="V3811" i="6" a="1"/>
  <c r="U3811" i="6" a="1"/>
  <c r="V3907" i="6" a="1"/>
  <c r="W3971" i="6" a="1"/>
  <c r="T3671" i="6" a="1"/>
  <c r="T3663" i="6" a="1"/>
  <c r="U3651" i="6" a="1"/>
  <c r="T3579" i="6" a="1"/>
  <c r="T3551" i="6" a="1"/>
  <c r="U3427" i="6" a="1"/>
  <c r="V3551" i="6" a="1"/>
  <c r="W3439" i="6" a="1"/>
  <c r="V3439" i="6" a="1"/>
  <c r="T3415" i="6" a="1"/>
  <c r="T3255" i="6" a="1"/>
  <c r="U3155" i="6" a="1"/>
  <c r="W3203" i="6" a="1"/>
  <c r="X3139" i="6" a="1"/>
  <c r="U3035" i="6" a="1"/>
  <c r="X3039" i="6" a="1"/>
  <c r="V2751" i="6" a="1"/>
  <c r="U2963" i="6" a="1"/>
  <c r="T2867" i="6" a="1"/>
  <c r="X3083" i="6" a="1"/>
  <c r="T2899" i="6" a="1"/>
  <c r="T2671" i="6" a="1"/>
  <c r="T2715" i="6" a="1"/>
  <c r="X2679" i="6" a="1"/>
  <c r="W2455" i="6" a="1"/>
  <c r="W2811" i="6" a="1"/>
  <c r="V2415" i="6" a="1"/>
  <c r="U2115" i="6" a="1"/>
  <c r="X2203" i="6" a="1"/>
  <c r="T2587" i="6" a="1"/>
  <c r="V2407" i="6" a="1"/>
  <c r="X2079" i="6" a="1"/>
  <c r="U1979" i="6" a="1"/>
  <c r="T2327" i="6" a="1"/>
  <c r="W1967" i="6" a="1"/>
  <c r="T2019" i="6" a="1"/>
  <c r="T1815" i="6" a="1"/>
  <c r="V2007" i="6" a="1"/>
  <c r="X1911" i="6" a="1"/>
  <c r="W2295" i="6" a="1"/>
  <c r="W1971" i="6" a="1"/>
  <c r="W1787" i="6" a="1"/>
  <c r="U1807" i="6" a="1"/>
  <c r="W1747" i="6" a="1"/>
  <c r="W1659" i="6" a="1"/>
  <c r="V1555" i="6" a="1"/>
  <c r="V1167" i="6" a="1"/>
  <c r="U1647" i="6" a="1"/>
  <c r="T1435" i="6" a="1"/>
  <c r="X1319" i="6" a="1"/>
  <c r="X1191" i="6" a="1"/>
  <c r="V1347" i="6" a="1"/>
  <c r="X1263" i="6" a="1"/>
  <c r="T1463" i="6" a="1"/>
  <c r="W1191" i="6" a="1"/>
  <c r="W1595" i="6" a="1"/>
  <c r="W915" i="6" a="1"/>
  <c r="V915" i="6" a="1"/>
  <c r="T895" i="6" a="1"/>
  <c r="U1083" i="6" a="1"/>
  <c r="T983" i="6" a="1"/>
  <c r="X895" i="6" a="1"/>
  <c r="U907" i="6" a="1"/>
  <c r="T987" i="6" a="1"/>
  <c r="X639" i="6" a="1"/>
  <c r="T459" i="6" a="1"/>
  <c r="W795" i="6" a="1"/>
  <c r="U655" i="6" a="1"/>
  <c r="W551" i="6" a="1"/>
  <c r="V779" i="6" a="1"/>
  <c r="W771" i="6" a="1"/>
  <c r="X667" i="6" a="1"/>
  <c r="U567" i="6" a="1"/>
  <c r="U483" i="6" a="1"/>
  <c r="V319" i="6" a="1"/>
  <c r="U491" i="6" a="1"/>
  <c r="V115" i="6" a="1"/>
  <c r="V31" i="6" a="1"/>
  <c r="W283" i="6" a="1"/>
  <c r="U59" i="6" a="1"/>
  <c r="W3935" i="6" a="1"/>
  <c r="X3919" i="6" a="1"/>
  <c r="V3823" i="6" a="1"/>
  <c r="V3751" i="6" a="1"/>
  <c r="U3747" i="6" a="1"/>
  <c r="T3539" i="6" a="1"/>
  <c r="W3471" i="6" a="1"/>
  <c r="V3483" i="6" a="1"/>
  <c r="X3539" i="6" a="1"/>
  <c r="W3267" i="6" a="1"/>
  <c r="W3363" i="6" a="1"/>
  <c r="W3359" i="6" a="1"/>
  <c r="X3211" i="6" a="1"/>
  <c r="U3091" i="6" a="1"/>
  <c r="V3063" i="6" a="1"/>
  <c r="V3235" i="6" a="1"/>
  <c r="X2823" i="6" a="1"/>
  <c r="V2991" i="6" a="1"/>
  <c r="W2891" i="6" a="1"/>
  <c r="V2795" i="6" a="1"/>
  <c r="U2943" i="6" a="1"/>
  <c r="V2915" i="6" a="1"/>
  <c r="U2947" i="6" a="1"/>
  <c r="T2775" i="6" a="1"/>
  <c r="T2663" i="6" a="1"/>
  <c r="U2563" i="6" a="1"/>
  <c r="T2631" i="6" a="1"/>
  <c r="V2223" i="6" a="1"/>
  <c r="X2199" i="6" a="1"/>
  <c r="U2279" i="6" a="1"/>
  <c r="V2183" i="6" a="1"/>
  <c r="X1979" i="6" a="1"/>
  <c r="W2119" i="6" a="1"/>
  <c r="W2003" i="6" a="1"/>
  <c r="W1899" i="6" a="1"/>
  <c r="U2195" i="6" a="1"/>
  <c r="U2003" i="6" a="1"/>
  <c r="W1643" i="6" a="1"/>
  <c r="V1519" i="6" a="1"/>
  <c r="W1811" i="6" a="1"/>
  <c r="V1615" i="6" a="1"/>
  <c r="U1571" i="6" a="1"/>
  <c r="W1451" i="6" a="1"/>
  <c r="X1287" i="6" a="1"/>
  <c r="U1487" i="6" a="1"/>
  <c r="W1147" i="6" a="1"/>
  <c r="U1255" i="6" a="1"/>
  <c r="T1623" i="6" a="1"/>
  <c r="X1383" i="6" a="1"/>
  <c r="U1691" i="6" a="1"/>
  <c r="U1447" i="6" a="1"/>
  <c r="V967" i="6" a="1"/>
  <c r="V1067" i="6" a="1"/>
  <c r="W867" i="6" a="1"/>
  <c r="V1047" i="6" a="1"/>
  <c r="V951" i="6" a="1"/>
  <c r="X835" i="6" a="1"/>
  <c r="U1331" i="6" a="1"/>
  <c r="W1023" i="6" a="1"/>
  <c r="T923" i="6" a="1"/>
  <c r="V843" i="6" a="1"/>
  <c r="T851" i="6" a="1"/>
  <c r="V1039" i="6" a="1"/>
  <c r="X935" i="6" a="1"/>
  <c r="W739" i="6" a="1"/>
  <c r="U647" i="6" a="1"/>
  <c r="V539" i="6" a="1"/>
  <c r="T791" i="6" a="1"/>
  <c r="V3855" i="6" a="1"/>
  <c r="W3915" i="6" a="1"/>
  <c r="U3839" i="6" a="1"/>
  <c r="T3747" i="6" a="1"/>
  <c r="T3795" i="6" a="1"/>
  <c r="V3643" i="6" a="1"/>
  <c r="W3707" i="6" a="1"/>
  <c r="W3475" i="6" a="1"/>
  <c r="U3539" i="6" a="1"/>
  <c r="T3523" i="6" a="1"/>
  <c r="X3571" i="6" a="1"/>
  <c r="V3311" i="6" a="1"/>
  <c r="U3363" i="6" a="1"/>
  <c r="U3235" i="6" a="1"/>
  <c r="V3207" i="6" a="1"/>
  <c r="W3171" i="6" a="1"/>
  <c r="U3083" i="6" a="1"/>
  <c r="U3079" i="6" a="1"/>
  <c r="T3059" i="6" a="1"/>
  <c r="X3455" i="6" a="1"/>
  <c r="W3083" i="6" a="1"/>
  <c r="U2979" i="6" a="1"/>
  <c r="X3195" i="6" a="1"/>
  <c r="X2927" i="6" a="1"/>
  <c r="X2783" i="6" a="1"/>
  <c r="W2939" i="6" a="1"/>
  <c r="U2839" i="6" a="1"/>
  <c r="V2607" i="6" a="1"/>
  <c r="W2843" i="6" a="1"/>
  <c r="W2559" i="6" a="1"/>
  <c r="V2767" i="6" a="1"/>
  <c r="T2727" i="6" a="1"/>
  <c r="X2635" i="6" a="1"/>
  <c r="T2547" i="6" a="1"/>
  <c r="T2111" i="6" a="1"/>
  <c r="U2419" i="6" a="1"/>
  <c r="X2187" i="6" a="1"/>
  <c r="T2387" i="6" a="1"/>
  <c r="T2175" i="6" a="1"/>
  <c r="U2367" i="6" a="1"/>
  <c r="W2263" i="6" a="1"/>
  <c r="W2175" i="6" a="1"/>
  <c r="V2047" i="6" a="1"/>
  <c r="U2059" i="6" a="1"/>
  <c r="X1939" i="6" a="1"/>
  <c r="V2099" i="6" a="1"/>
  <c r="T1999" i="6" a="1"/>
  <c r="X1527" i="6" a="1"/>
  <c r="X1607" i="6" a="1"/>
  <c r="U1779" i="6" a="1"/>
  <c r="X1691" i="6" a="1"/>
  <c r="T1587" i="6" a="1"/>
  <c r="X1483" i="6" a="1"/>
  <c r="T1711" i="6" a="1"/>
  <c r="W1499" i="6" a="1"/>
  <c r="T1507" i="6" a="1"/>
  <c r="V1287" i="6" a="1"/>
  <c r="T1355" i="6" a="1"/>
  <c r="U1287" i="6" a="1"/>
  <c r="V1195" i="6" a="1"/>
  <c r="T1371" i="6" a="1"/>
  <c r="V1139" i="6" a="1"/>
  <c r="U1359" i="6" a="1"/>
  <c r="W1171" i="6" a="1"/>
  <c r="V1527" i="6" a="1"/>
  <c r="V1379" i="6" a="1"/>
  <c r="X1299" i="6" a="1"/>
  <c r="X1367" i="6" a="1"/>
  <c r="T1243" i="6" a="1"/>
  <c r="V835" i="6" a="1"/>
  <c r="W831" i="6" a="1"/>
  <c r="V1071" i="6" a="1"/>
  <c r="T959" i="6" a="1"/>
  <c r="X1323" i="6" a="1"/>
  <c r="U843" i="6" a="1"/>
  <c r="V1135" i="6" a="1"/>
  <c r="W643" i="6" a="1"/>
  <c r="W687" i="6" a="1"/>
  <c r="T587" i="6" a="1"/>
  <c r="T495" i="6" a="1"/>
  <c r="X475" i="6" a="1"/>
  <c r="U703" i="6" a="1"/>
  <c r="U599" i="6" a="1"/>
  <c r="U399" i="6" a="1"/>
  <c r="V515" i="6" a="1"/>
  <c r="W599" i="6" a="1"/>
  <c r="T511" i="6" a="1"/>
  <c r="X423" i="6" a="1"/>
  <c r="T355" i="6" a="1"/>
  <c r="U339" i="6" a="1"/>
  <c r="X159" i="6" a="1"/>
  <c r="T267" i="6" a="1"/>
  <c r="X251" i="6" a="1"/>
  <c r="T411" i="6" a="1"/>
  <c r="T203" i="6" a="1"/>
  <c r="T111" i="6" a="1"/>
  <c r="U227" i="6" a="1"/>
  <c r="W123" i="6" a="1"/>
  <c r="X539" i="6" a="1"/>
  <c r="X451" i="6" a="1"/>
  <c r="X115" i="6" a="1"/>
  <c r="X407" i="6" a="1"/>
  <c r="V2855" i="6" a="1"/>
  <c r="T2843" i="6" a="1"/>
  <c r="X2743" i="6" a="1"/>
  <c r="X2583" i="6" a="1"/>
  <c r="X2451" i="6" a="1"/>
  <c r="V2783" i="6" a="1"/>
  <c r="W2643" i="6" a="1"/>
  <c r="V2535" i="6" a="1"/>
  <c r="T2219" i="6" a="1"/>
  <c r="T2211" i="6" a="1"/>
  <c r="X2411" i="6" a="1"/>
  <c r="T1939" i="6" a="1"/>
  <c r="T2079" i="6" a="1"/>
  <c r="V1855" i="6" a="1"/>
  <c r="X2019" i="6" a="1"/>
  <c r="U1667" i="6" a="1"/>
  <c r="V1767" i="6" a="1"/>
  <c r="X1539" i="6" a="1"/>
  <c r="X1719" i="6" a="1"/>
  <c r="X1883" i="6" a="1"/>
  <c r="V1343" i="6" a="1"/>
  <c r="V1375" i="6" a="1"/>
  <c r="T1219" i="6" a="1"/>
  <c r="X1163" i="6" a="1"/>
  <c r="W1411" i="6" a="1"/>
  <c r="U1387" i="6" a="1"/>
  <c r="X1095" i="6" a="1"/>
  <c r="V787" i="6" a="1"/>
  <c r="U471" i="6" a="1"/>
  <c r="W391" i="6" a="1"/>
  <c r="U711" i="6" a="1"/>
  <c r="W607" i="6" a="1"/>
  <c r="T371" i="6" a="1"/>
  <c r="X195" i="6" a="1"/>
  <c r="X3" i="6" a="1"/>
  <c r="U87" i="6" a="1"/>
  <c r="X319" i="6" a="1"/>
  <c r="X339" i="6" a="1"/>
  <c r="X551" i="6" a="1"/>
  <c r="T3819" i="6" a="1"/>
  <c r="W3911" i="6" a="1"/>
  <c r="V3639" i="6" a="1"/>
  <c r="T3591" i="6" a="1"/>
  <c r="V3583" i="6" a="1"/>
  <c r="V3511" i="6" a="1"/>
  <c r="W3423" i="6" a="1"/>
  <c r="X3143" i="6" a="1"/>
  <c r="W3163" i="6" a="1"/>
  <c r="X3135" i="6" a="1"/>
  <c r="V3039" i="6" a="1"/>
  <c r="X3167" i="6" a="1"/>
  <c r="T3003" i="6" a="1"/>
  <c r="U2915" i="6" a="1"/>
  <c r="X2951" i="6" a="1"/>
  <c r="U3099" i="6" a="1"/>
  <c r="V2687" i="6" a="1"/>
  <c r="W2763" i="6" a="1"/>
  <c r="X2519" i="6" a="1"/>
  <c r="X2559" i="6" a="1"/>
  <c r="U2271" i="6" a="1"/>
  <c r="X2171" i="6" a="1"/>
  <c r="W2335" i="6" a="1"/>
  <c r="W2247" i="6" a="1"/>
  <c r="X2311" i="6" a="1"/>
  <c r="V1823" i="6" a="1"/>
  <c r="W2087" i="6" a="1"/>
  <c r="X1887" i="6" a="1"/>
  <c r="T1975" i="6" a="1"/>
  <c r="X1815" i="6" a="1"/>
  <c r="V1627" i="6" a="1"/>
  <c r="T1699" i="6" a="1"/>
  <c r="W1571" i="6" a="1"/>
  <c r="X1395" i="6" a="1"/>
  <c r="X1415" i="6" a="1"/>
  <c r="T1231" i="6" a="1"/>
  <c r="V1427" i="6" a="1"/>
  <c r="V1131" i="6" a="1"/>
  <c r="X1359" i="6" a="1"/>
  <c r="W1215" i="6" a="1"/>
  <c r="U1027" i="6" a="1"/>
  <c r="W923" i="6" a="1"/>
  <c r="U835" i="6" a="1"/>
  <c r="W1115" i="6" a="1"/>
  <c r="X1023" i="6" a="1"/>
  <c r="U923" i="6" a="1"/>
  <c r="T803" i="6" a="1"/>
  <c r="T1107" i="6" a="1"/>
  <c r="X903" i="6" a="1"/>
  <c r="W623" i="6" a="1"/>
  <c r="X515" i="6" a="1"/>
  <c r="T403" i="6" a="1"/>
  <c r="T435" i="6" a="1"/>
  <c r="W475" i="6" a="1"/>
  <c r="V783" i="6" a="1"/>
  <c r="V75" i="6" a="1"/>
  <c r="U331" i="6" a="1"/>
  <c r="V143" i="6" a="1"/>
  <c r="W287" i="6" a="1"/>
  <c r="T135" i="6" a="1"/>
  <c r="T243" i="6" a="1"/>
  <c r="X131" i="6" a="1"/>
  <c r="U371" i="6" a="1"/>
  <c r="U67" i="6" a="1"/>
  <c r="W603" i="6" a="1"/>
  <c r="T207" i="6" a="1"/>
  <c r="W3983" i="6" a="1"/>
  <c r="V3847" i="6" a="1"/>
  <c r="U3951" i="6" a="1"/>
  <c r="V3875" i="6" a="1"/>
  <c r="X3863" i="6" a="1"/>
  <c r="V3787" i="6" a="1"/>
  <c r="U3759" i="6" a="1"/>
  <c r="X3987" i="6" a="1"/>
  <c r="U3723" i="6" a="1"/>
  <c r="V3695" i="6" a="1"/>
  <c r="T3939" i="6" a="1"/>
  <c r="X3543" i="6" a="1"/>
  <c r="U3299" i="6" a="1"/>
  <c r="X3387" i="6" a="1"/>
  <c r="X3435" i="6" a="1"/>
  <c r="W3255" i="6" a="1"/>
  <c r="V3363" i="6" a="1"/>
  <c r="W3007" i="6" a="1"/>
  <c r="W3091" i="6" a="1"/>
  <c r="T2987" i="6" a="1"/>
  <c r="U3095" i="6" a="1"/>
  <c r="T3087" i="6" a="1"/>
  <c r="U3371" i="6" a="1"/>
  <c r="U2951" i="6" a="1"/>
  <c r="W2807" i="6" a="1"/>
  <c r="X2923" i="6" a="1"/>
  <c r="X2615" i="6" a="1"/>
  <c r="W2775" i="6" a="1"/>
  <c r="X2339" i="6" a="1"/>
  <c r="T2455" i="6" a="1"/>
  <c r="X2307" i="6" a="1"/>
  <c r="V2275" i="6" a="1"/>
  <c r="U2191" i="6" a="1"/>
  <c r="T2031" i="6" a="1"/>
  <c r="T1927" i="6" a="1"/>
  <c r="V1847" i="6" a="1"/>
  <c r="T1955" i="6" a="1"/>
  <c r="T1575" i="6" a="1"/>
  <c r="W1723" i="6" a="1"/>
  <c r="X1519" i="6" a="1"/>
  <c r="T1803" i="6" a="1"/>
  <c r="V1463" i="6" a="1"/>
  <c r="X1295" i="6" a="1"/>
  <c r="W1271" i="6" a="1"/>
  <c r="X1307" i="6" a="1"/>
  <c r="W1935" i="6" a="1"/>
  <c r="X779" i="6" a="1"/>
  <c r="U967" i="6" a="1"/>
  <c r="T883" i="6" a="1"/>
  <c r="W859" i="6" a="1"/>
  <c r="X483" i="6" a="1"/>
  <c r="X1615" i="6" a="1"/>
  <c r="X595" i="6" a="1"/>
  <c r="V107" i="6" a="1"/>
  <c r="T283" i="6" a="1"/>
  <c r="X307" i="6" a="1"/>
  <c r="X187" i="6" a="1"/>
  <c r="T87" i="6" a="1"/>
  <c r="W327" i="6" a="1"/>
  <c r="V79" i="6" a="1"/>
  <c r="T247" i="6" a="1"/>
  <c r="U3911" i="6" a="1"/>
  <c r="X3891" i="6" a="1"/>
  <c r="W3995" i="6" a="1"/>
  <c r="V3835" i="6" a="1"/>
  <c r="T3695" i="6" a="1"/>
  <c r="U3475" i="6" a="1"/>
  <c r="T3371" i="6" a="1"/>
  <c r="T3487" i="6" a="1"/>
  <c r="W3323" i="6" a="1"/>
  <c r="V3159" i="6" a="1"/>
  <c r="X3403" i="6" a="1"/>
  <c r="U3135" i="6" a="1"/>
  <c r="W3039" i="6" a="1"/>
  <c r="T2891" i="6" a="1"/>
  <c r="X2939" i="6" a="1"/>
  <c r="V2835" i="6" a="1"/>
  <c r="T2895" i="6" a="1"/>
  <c r="V2995" i="6" a="1"/>
  <c r="X2779" i="6" a="1"/>
  <c r="X2551" i="6" a="1"/>
  <c r="X2751" i="6" a="1"/>
  <c r="V2619" i="6" a="1"/>
  <c r="X2687" i="6" a="1"/>
  <c r="V2291" i="6" a="1"/>
  <c r="X2651" i="6" a="1"/>
  <c r="V2243" i="6" a="1"/>
  <c r="W2215" i="6" a="1"/>
  <c r="T2043" i="6" a="1"/>
  <c r="X1875" i="6" a="1"/>
  <c r="W1903" i="6" a="1"/>
  <c r="T1599" i="6" a="1"/>
  <c r="X1475" i="6" a="1"/>
  <c r="W1323" i="6" a="1"/>
  <c r="W1119" i="6" a="1"/>
  <c r="W1443" i="6" a="1"/>
  <c r="X1011" i="6" a="1"/>
  <c r="X787" i="6" a="1"/>
  <c r="X1195" i="6" a="1"/>
  <c r="W1087" i="6" a="1"/>
  <c r="U607" i="6" a="1"/>
  <c r="T503" i="6" a="1"/>
  <c r="U535" i="6" a="1"/>
  <c r="X155" i="6" a="1"/>
  <c r="T51" i="6" a="1"/>
  <c r="T327" i="6" a="1"/>
  <c r="V135" i="6" a="1"/>
  <c r="X227" i="6" a="1"/>
  <c r="W59" i="6" a="1"/>
  <c r="W23" i="6" a="1"/>
  <c r="U159" i="6" a="1"/>
  <c r="V259" i="6" a="1"/>
  <c r="W183" i="6" a="1"/>
  <c r="W87" i="6" a="1"/>
  <c r="X3831" i="6" a="1"/>
  <c r="T3947" i="6" a="1"/>
  <c r="X3867" i="6" a="1"/>
  <c r="X3771" i="6" a="1"/>
  <c r="W3767" i="6" a="1"/>
  <c r="V3843" i="6" a="1"/>
  <c r="W3923" i="6" a="1"/>
  <c r="X3595" i="6" a="1"/>
  <c r="T3699" i="6" a="1"/>
  <c r="W3391" i="6" a="1"/>
  <c r="X3199" i="6" a="1"/>
  <c r="W3407" i="6" a="1"/>
  <c r="V3215" i="6" a="1"/>
  <c r="W2975" i="6" a="1"/>
  <c r="U2983" i="6" a="1"/>
  <c r="V2931" i="6" a="1"/>
  <c r="V2787" i="6" a="1"/>
  <c r="X2827" i="6" a="1"/>
  <c r="W2943" i="6" a="1"/>
  <c r="W2463" i="6" a="1"/>
  <c r="V2543" i="6" a="1"/>
  <c r="W2507" i="6" a="1"/>
  <c r="V2403" i="6" a="1"/>
  <c r="X2591" i="6" a="1"/>
  <c r="U2423" i="6" a="1"/>
  <c r="T2267" i="6" a="1"/>
  <c r="T2135" i="6" a="1"/>
  <c r="U1915" i="6" a="1"/>
  <c r="T1859" i="6" a="1"/>
  <c r="V1735" i="6" a="1"/>
  <c r="V1751" i="6" a="1"/>
  <c r="T1559" i="6" a="1"/>
  <c r="V1495" i="6" a="1"/>
  <c r="W1803" i="6" a="1"/>
  <c r="U1199" i="6" a="1"/>
  <c r="X1447" i="6" a="1"/>
  <c r="V1359" i="6" a="1"/>
  <c r="X1255" i="6" a="1"/>
  <c r="T1211" i="6" a="1"/>
  <c r="V1371" i="6" a="1"/>
  <c r="U775" i="6" a="1"/>
  <c r="T683" i="6" a="1"/>
  <c r="V3963" i="6" a="1"/>
  <c r="T3935" i="6" a="1"/>
  <c r="T3867" i="6" a="1"/>
  <c r="V3931" i="6" a="1"/>
  <c r="W3951" i="6" a="1"/>
  <c r="U3771" i="6" a="1"/>
  <c r="T3703" i="6" a="1"/>
  <c r="V3595" i="6" a="1"/>
  <c r="W3683" i="6" a="1"/>
  <c r="W3499" i="6" a="1"/>
  <c r="T3667" i="6" a="1"/>
  <c r="U3463" i="6" a="1"/>
  <c r="U3367" i="6" a="1"/>
  <c r="V3263" i="6" a="1"/>
  <c r="V3475" i="6" a="1"/>
  <c r="W3195" i="6" a="1"/>
  <c r="V3503" i="6" a="1"/>
  <c r="U3075" i="6" a="1"/>
  <c r="X2815" i="6" a="1"/>
  <c r="T2875" i="6" a="1"/>
  <c r="U2791" i="6" a="1"/>
  <c r="U2887" i="6" a="1"/>
  <c r="V2891" i="6" a="1"/>
  <c r="U2783" i="6" a="1"/>
  <c r="T2811" i="6" a="1"/>
  <c r="V2719" i="6" a="1"/>
  <c r="T2659" i="6" a="1"/>
  <c r="W2399" i="6" a="1"/>
  <c r="T2635" i="6" a="1"/>
  <c r="T2779" i="6" a="1"/>
  <c r="T2331" i="6" a="1"/>
  <c r="T2299" i="6" a="1"/>
  <c r="U2199" i="6" a="1"/>
  <c r="W2431" i="6" a="1"/>
  <c r="W2547" i="6" a="1"/>
  <c r="W2143" i="6" a="1"/>
  <c r="V1971" i="6" a="1"/>
  <c r="X2119" i="6" a="1"/>
  <c r="W2015" i="6" a="1"/>
  <c r="W1911" i="6" a="1"/>
  <c r="W1827" i="6" a="1"/>
  <c r="V1999" i="6" a="1"/>
  <c r="V2043" i="6" a="1"/>
  <c r="V1919" i="6" a="1"/>
  <c r="W1631" i="6" a="1"/>
  <c r="U1911" i="6" a="1"/>
  <c r="U1715" i="6" a="1"/>
  <c r="U1515" i="6" a="1"/>
  <c r="W1807" i="6" a="1"/>
  <c r="T1567" i="6" a="1"/>
  <c r="U1443" i="6" a="1"/>
  <c r="V1255" i="6" a="1"/>
  <c r="U1471" i="6" a="1"/>
  <c r="X1063" i="6" a="1"/>
  <c r="T951" i="6" a="1"/>
  <c r="V859" i="6" a="1"/>
  <c r="V1043" i="6" a="1"/>
  <c r="W947" i="6" a="1"/>
  <c r="T827" i="6" a="1"/>
  <c r="W447" i="6" a="1"/>
  <c r="X1059" i="6" a="1"/>
  <c r="U707" i="6" a="1"/>
  <c r="X271" i="6" a="1"/>
  <c r="U63" i="6" a="1"/>
  <c r="V267" i="6" a="1"/>
  <c r="X167" i="6" a="1"/>
  <c r="W307" i="6" a="1"/>
  <c r="T7" i="6" a="1"/>
  <c r="V527" i="6" a="1"/>
  <c r="V655" i="6" a="1"/>
  <c r="W323" i="6" a="1"/>
  <c r="V35" i="6" a="1"/>
  <c r="U111" i="6" a="1"/>
  <c r="X23" i="6" a="1"/>
  <c r="U223" i="6" a="1"/>
  <c r="T19" i="6" a="1"/>
  <c r="X35" i="6" a="1"/>
  <c r="W151" i="6" a="1"/>
  <c r="T235" i="6" a="1"/>
  <c r="T179" i="6" a="1"/>
  <c r="W627" i="6" a="1"/>
  <c r="T415" i="6" a="1"/>
  <c r="X755" i="6" a="1"/>
  <c r="X651" i="6" a="1"/>
  <c r="U551" i="6" a="1"/>
  <c r="W499" i="6" a="1"/>
  <c r="T263" i="6" a="1"/>
  <c r="V55" i="6" a="1"/>
  <c r="U295" i="6" a="1"/>
  <c r="U115" i="6" a="1"/>
  <c r="W3963" i="6" a="1"/>
  <c r="V3887" i="6" a="1"/>
  <c r="W3747" i="6" a="1"/>
  <c r="T3751" i="6" a="1"/>
  <c r="W3659" i="6" a="1"/>
  <c r="V3767" i="6" a="1"/>
  <c r="W3519" i="6" a="1"/>
  <c r="T3227" i="6" a="1"/>
  <c r="W3223" i="6" a="1"/>
  <c r="U2991" i="6" a="1"/>
  <c r="X2995" i="6" a="1"/>
  <c r="V2907" i="6" a="1"/>
  <c r="U2875" i="6" a="1"/>
  <c r="X2527" i="6" a="1"/>
  <c r="V2775" i="6" a="1"/>
  <c r="T2851" i="6" a="1"/>
  <c r="V2971" i="6" a="1"/>
  <c r="W2931" i="6" a="1"/>
  <c r="U2175" i="6" a="1"/>
  <c r="T2047" i="6" a="1"/>
  <c r="X2179" i="6" a="1"/>
  <c r="T2035" i="6" a="1"/>
  <c r="T1883" i="6" a="1"/>
  <c r="W1887" i="6" a="1"/>
  <c r="U1563" i="6" a="1"/>
  <c r="T1679" i="6" a="1"/>
  <c r="V1579" i="6" a="1"/>
  <c r="W2039" i="6" a="1"/>
  <c r="W1815" i="6" a="1"/>
  <c r="W1619" i="6" a="1"/>
  <c r="U1735" i="6" a="1"/>
  <c r="T1531" i="6" a="1"/>
  <c r="V1819" i="6" a="1"/>
  <c r="T1715" i="6" a="1"/>
  <c r="T2067" i="6" a="1"/>
  <c r="U1743" i="6" a="1"/>
  <c r="X1631" i="6" a="1"/>
  <c r="T1303" i="6" a="1"/>
  <c r="T1487" i="6" a="1"/>
  <c r="X1803" i="6" a="1"/>
  <c r="U1139" i="6" a="1"/>
  <c r="U1467" i="6" a="1"/>
  <c r="V1087" i="6" a="1"/>
  <c r="X983" i="6" a="1"/>
  <c r="U891" i="6" a="1"/>
  <c r="X1439" i="6" a="1"/>
  <c r="T1095" i="6" a="1"/>
  <c r="V871" i="6" a="1"/>
  <c r="X399" i="6" a="1"/>
  <c r="X431" i="6" a="1"/>
  <c r="W99" i="6" a="1"/>
  <c r="T191" i="6" a="1"/>
  <c r="U235" i="6" a="1"/>
  <c r="T159" i="6" a="1"/>
  <c r="W3811" i="6" a="1"/>
  <c r="X3911" i="6" a="1"/>
  <c r="T3743" i="6" a="1"/>
  <c r="X3723" i="6" a="1"/>
  <c r="T3687" i="6" a="1"/>
  <c r="V3919" i="6" a="1"/>
  <c r="V3699" i="6" a="1"/>
  <c r="X3611" i="6" a="1"/>
  <c r="U3667" i="6" a="1"/>
  <c r="T3483" i="6" a="1"/>
  <c r="U3515" i="6" a="1"/>
  <c r="W3347" i="6" a="1"/>
  <c r="T3175" i="6" a="1"/>
  <c r="U3059" i="6" a="1"/>
  <c r="U3055" i="6" a="1"/>
  <c r="X3127" i="6" a="1"/>
  <c r="X2975" i="6" a="1"/>
  <c r="X2963" i="6" a="1"/>
  <c r="W2627" i="6" a="1"/>
  <c r="T2527" i="6" a="1"/>
  <c r="V2875" i="6" a="1"/>
  <c r="W2511" i="6" a="1"/>
  <c r="V1515" i="6" a="1"/>
  <c r="W1759" i="6" a="1"/>
  <c r="X1471" i="6" a="1"/>
  <c r="U1267" i="6" a="1"/>
  <c r="W1331" i="6" a="1"/>
  <c r="W1291" i="6" a="1"/>
  <c r="W1823" i="6" a="1"/>
  <c r="T1035" i="6" a="1"/>
  <c r="V931" i="6" a="1"/>
  <c r="W1099" i="6" a="1"/>
  <c r="W1003" i="6" a="1"/>
  <c r="X907" i="6" a="1"/>
  <c r="T643" i="6" a="1"/>
  <c r="X923" i="6" a="1"/>
  <c r="X671" i="6" a="1"/>
  <c r="U571" i="6" a="1"/>
  <c r="U751" i="6" a="1"/>
  <c r="V339" i="6" a="1"/>
  <c r="X247" i="6" a="1"/>
  <c r="X51" i="6" a="1"/>
  <c r="X367" i="6" a="1"/>
  <c r="V3955" i="6" a="1"/>
  <c r="X3943" i="6" a="1"/>
  <c r="X3519" i="6" a="1"/>
  <c r="U3547" i="6" a="1"/>
  <c r="U3391" i="6" a="1"/>
  <c r="W3251" i="6" a="1"/>
  <c r="V3099" i="6" a="1"/>
  <c r="W3015" i="6" a="1"/>
  <c r="U2799" i="6" a="1"/>
  <c r="W2735" i="6" a="1"/>
  <c r="W2515" i="6" a="1"/>
  <c r="W2447" i="6" a="1"/>
  <c r="T2751" i="6" a="1"/>
  <c r="U2667" i="6" a="1"/>
  <c r="V2519" i="6" a="1"/>
  <c r="X2231" i="6" a="1"/>
  <c r="T2207" i="6" a="1"/>
  <c r="U2371" i="6" a="1"/>
  <c r="V2059" i="6" a="1"/>
  <c r="W1755" i="6" a="1"/>
  <c r="X1667" i="6" a="1"/>
  <c r="U1371" i="6" a="1"/>
  <c r="T1287" i="6" a="1"/>
  <c r="W1395" i="6" a="1"/>
  <c r="V963" i="6" a="1"/>
  <c r="W939" i="6" a="1"/>
  <c r="V455" i="6" a="1"/>
  <c r="W711" i="6" a="1"/>
  <c r="V187" i="6" a="1"/>
  <c r="V87" i="6" a="1"/>
  <c r="U75" i="6" a="1"/>
  <c r="V375" i="6" a="1"/>
  <c r="T223" i="6" a="1"/>
  <c r="T127" i="6" a="1"/>
  <c r="X143" i="6" a="1"/>
  <c r="U3867" i="6" a="1"/>
  <c r="T3719" i="6" a="1"/>
  <c r="U3819" i="6" a="1"/>
  <c r="V3831" i="6" a="1"/>
  <c r="X3639" i="6" a="1"/>
  <c r="X3879" i="6" a="1"/>
  <c r="T3775" i="6" a="1"/>
  <c r="T3503" i="6" a="1"/>
  <c r="V3591" i="6" a="1"/>
  <c r="U3755" i="6" a="1"/>
  <c r="X3551" i="6" a="1"/>
  <c r="W3547" i="6" a="1"/>
  <c r="X3295" i="6" a="1"/>
  <c r="V3163" i="6" a="1"/>
  <c r="W3047" i="6" a="1"/>
  <c r="V3035" i="6" a="1"/>
  <c r="U3151" i="6" a="1"/>
  <c r="U2507" i="6" a="1"/>
  <c r="W2791" i="6" a="1"/>
  <c r="X2835" i="6" a="1"/>
  <c r="X2639" i="6" a="1"/>
  <c r="T2163" i="6" a="1"/>
  <c r="V2371" i="6" a="1"/>
  <c r="X2159" i="6" a="1"/>
  <c r="T2699" i="6" a="1"/>
  <c r="U2111" i="6" a="1"/>
  <c r="V1907" i="6" a="1"/>
  <c r="W1695" i="6" a="1"/>
  <c r="T1615" i="6" a="1"/>
  <c r="V1779" i="6" a="1"/>
  <c r="W1651" i="6" a="1"/>
  <c r="T1551" i="6" a="1"/>
  <c r="W1975" i="6" a="1"/>
  <c r="U1627" i="6" a="1"/>
  <c r="W1139" i="6" a="1"/>
  <c r="X1111" i="6" a="1"/>
  <c r="T1423" i="6" a="1"/>
  <c r="T1223" i="6" a="1"/>
  <c r="W1163" i="6" a="1"/>
  <c r="V1319" i="6" a="1"/>
  <c r="V819" i="6" a="1"/>
  <c r="U1107" i="6" a="1"/>
  <c r="X1019" i="6" a="1"/>
  <c r="T999" i="6" a="1"/>
  <c r="X1739" i="6" a="1"/>
  <c r="T903" i="6" a="1"/>
  <c r="U395" i="6" a="1"/>
  <c r="U743" i="6" a="1"/>
  <c r="W419" i="6" a="1"/>
  <c r="W235" i="6" a="1"/>
  <c r="U43" i="6" a="1"/>
  <c r="U267" i="6" a="1"/>
  <c r="T3959" i="6" a="1"/>
  <c r="W3899" i="6" a="1"/>
  <c r="X3791" i="6" a="1"/>
  <c r="W3571" i="6" a="1"/>
  <c r="V3535" i="6" a="1"/>
  <c r="W3315" i="6" a="1"/>
  <c r="X3375" i="6" a="1"/>
  <c r="V3239" i="6" a="1"/>
  <c r="U3087" i="6" a="1"/>
  <c r="U3023" i="6" a="1"/>
  <c r="U2895" i="6" a="1"/>
  <c r="X2847" i="6" a="1"/>
  <c r="U2571" i="6" a="1"/>
  <c r="T2655" i="6" a="1"/>
  <c r="T2787" i="6" a="1"/>
  <c r="T2195" i="6" a="1"/>
  <c r="T2255" i="6" a="1"/>
  <c r="X2147" i="6" a="1"/>
  <c r="V2091" i="6" a="1"/>
  <c r="U2019" i="6" a="1"/>
  <c r="U1831" i="6" a="1"/>
  <c r="T1923" i="6" a="1"/>
  <c r="T1783" i="6" a="1"/>
  <c r="X1699" i="6" a="1"/>
  <c r="U1595" i="6" a="1"/>
  <c r="W1503" i="6" a="1"/>
  <c r="U1727" i="6" a="1"/>
  <c r="V1607" i="6" a="1"/>
  <c r="T1127" i="6" a="1"/>
  <c r="T1295" i="6" a="1"/>
  <c r="T1255" i="6" a="1"/>
  <c r="T1359" i="6" a="1"/>
  <c r="W1259" i="6" a="1"/>
  <c r="V959" i="6" a="1"/>
  <c r="U1439" i="6" a="1"/>
  <c r="W1491" i="6" a="1"/>
  <c r="W3723" i="6" a="1"/>
  <c r="W3603" i="6" a="1"/>
  <c r="T3279" i="6" a="1"/>
  <c r="T3343" i="6" a="1"/>
  <c r="U3355" i="6" a="1"/>
  <c r="V3203" i="6" a="1"/>
  <c r="W2823" i="6" a="1"/>
  <c r="X2911" i="6" a="1"/>
  <c r="W2427" i="6" a="1"/>
  <c r="T2559" i="6" a="1"/>
  <c r="U2539" i="6" a="1"/>
  <c r="U2731" i="6" a="1"/>
  <c r="U2243" i="6" a="1"/>
  <c r="X2115" i="6" a="1"/>
  <c r="W1855" i="6" a="1"/>
  <c r="U1863" i="6" a="1"/>
  <c r="X1731" i="6" a="1"/>
  <c r="U1651" i="6" a="1"/>
  <c r="X1663" i="6" a="1"/>
  <c r="U1791" i="6" a="1"/>
  <c r="W1195" i="6" a="1"/>
  <c r="X955" i="6" a="1"/>
  <c r="V1415" i="6" a="1"/>
  <c r="T1031" i="6" a="1"/>
  <c r="V927" i="6" a="1"/>
  <c r="V839" i="6" a="1"/>
  <c r="T739" i="6" a="1"/>
  <c r="W531" i="6" a="1"/>
  <c r="U951" i="6" a="1"/>
  <c r="T95" i="6" a="1"/>
  <c r="U171" i="6" a="1"/>
  <c r="X75" i="6" a="1"/>
  <c r="W67" i="6" a="1"/>
  <c r="V23" i="6" a="1"/>
  <c r="X331" i="6" a="1"/>
  <c r="X723" i="6" a="1"/>
  <c r="X415" i="6" a="1"/>
  <c r="T771" i="6" a="1"/>
  <c r="W659" i="6" a="1"/>
  <c r="T559" i="6" a="1"/>
  <c r="V763" i="6" a="1"/>
  <c r="U47" i="6" a="1"/>
  <c r="V407" i="6" a="1"/>
  <c r="T231" i="6" a="1"/>
  <c r="V127" i="6" a="1"/>
  <c r="U275" i="6" a="1"/>
  <c r="T35" i="6" a="1"/>
  <c r="W351" i="6" a="1"/>
  <c r="V119" i="6" a="1"/>
  <c r="X19" i="6" a="1"/>
  <c r="W259" i="6" a="1"/>
  <c r="T71" i="6" a="1"/>
  <c r="X798" i="6"/>
  <c r="X795" i="6"/>
  <c r="X796" i="6"/>
  <c r="X797" i="6"/>
  <c r="X1084" i="6"/>
  <c r="X1086" i="6"/>
  <c r="X1085" i="6"/>
  <c r="X1083" i="6"/>
  <c r="X982" i="6"/>
  <c r="X980" i="6"/>
  <c r="X981" i="6"/>
  <c r="X979" i="6"/>
  <c r="X385" i="6"/>
  <c r="X383" i="6"/>
  <c r="X386" i="6"/>
  <c r="X384" i="6"/>
  <c r="X736" i="6"/>
  <c r="X738" i="6"/>
  <c r="X735" i="6"/>
  <c r="X737" i="6"/>
  <c r="T3999" i="6"/>
  <c r="Y3999" i="6" s="1"/>
  <c r="T4001" i="6"/>
  <c r="Y4001" i="6" s="1"/>
  <c r="T4002" i="6"/>
  <c r="Y4002" i="6" s="1"/>
  <c r="T4000" i="6"/>
  <c r="Y4000" i="6" s="1"/>
  <c r="W3888" i="6"/>
  <c r="W3887" i="6"/>
  <c r="W3890" i="6"/>
  <c r="W3889" i="6"/>
  <c r="X3851" i="6"/>
  <c r="X3854" i="6"/>
  <c r="X3853" i="6"/>
  <c r="X3852" i="6"/>
  <c r="X3986" i="6"/>
  <c r="X3984" i="6"/>
  <c r="X3983" i="6"/>
  <c r="X3985" i="6"/>
  <c r="V3916" i="6"/>
  <c r="V3915" i="6"/>
  <c r="V3917" i="6"/>
  <c r="V3918" i="6"/>
  <c r="T3659" i="6"/>
  <c r="Y3659" i="6" s="1"/>
  <c r="T3660" i="6"/>
  <c r="Y3660" i="6" s="1"/>
  <c r="T3661" i="6"/>
  <c r="Y3661" i="6" s="1"/>
  <c r="T3662" i="6"/>
  <c r="Y3662" i="6" s="1"/>
  <c r="W3785" i="6"/>
  <c r="W3783" i="6"/>
  <c r="W3784" i="6"/>
  <c r="W3786" i="6"/>
  <c r="X3757" i="6"/>
  <c r="X3756" i="6"/>
  <c r="X3755" i="6"/>
  <c r="X3758" i="6"/>
  <c r="W3656" i="6"/>
  <c r="W3657" i="6"/>
  <c r="W3655" i="6"/>
  <c r="W3658" i="6"/>
  <c r="T3918" i="6"/>
  <c r="Y3918" i="6" s="1"/>
  <c r="T3915" i="6"/>
  <c r="Y3915" i="6" s="1"/>
  <c r="T3916" i="6"/>
  <c r="Y3916" i="6" s="1"/>
  <c r="T3917" i="6"/>
  <c r="Y3917" i="6" s="1"/>
  <c r="U3460" i="6"/>
  <c r="U3459" i="6"/>
  <c r="U3462" i="6"/>
  <c r="U3461" i="6"/>
  <c r="W3527" i="6"/>
  <c r="W3530" i="6"/>
  <c r="W3528" i="6"/>
  <c r="W3529" i="6"/>
  <c r="V3861" i="6"/>
  <c r="V3859" i="6"/>
  <c r="V3862" i="6"/>
  <c r="V3860" i="6"/>
  <c r="V3534" i="6"/>
  <c r="V3532" i="6"/>
  <c r="V3533" i="6"/>
  <c r="V3531" i="6"/>
  <c r="T3675" i="6"/>
  <c r="Y3675" i="6" s="1"/>
  <c r="T3677" i="6"/>
  <c r="Y3677" i="6" s="1"/>
  <c r="T3678" i="6"/>
  <c r="Y3678" i="6" s="1"/>
  <c r="T3676" i="6"/>
  <c r="Y3676" i="6" s="1"/>
  <c r="T3430" i="6"/>
  <c r="Y3430" i="6" s="1"/>
  <c r="T3429" i="6"/>
  <c r="Y3429" i="6" s="1"/>
  <c r="T3427" i="6"/>
  <c r="Y3427" i="6" s="1"/>
  <c r="T3428" i="6"/>
  <c r="Y3428" i="6" s="1"/>
  <c r="V3419" i="6"/>
  <c r="V3422" i="6"/>
  <c r="V3420" i="6"/>
  <c r="V3421" i="6"/>
  <c r="V3325" i="6"/>
  <c r="V3324" i="6"/>
  <c r="V3326" i="6"/>
  <c r="V3323" i="6"/>
  <c r="U3248" i="6"/>
  <c r="U3250" i="6"/>
  <c r="U3249" i="6"/>
  <c r="U3247" i="6"/>
  <c r="V3255" i="6"/>
  <c r="V3256" i="6"/>
  <c r="V3257" i="6"/>
  <c r="V3258" i="6"/>
  <c r="V3156" i="6"/>
  <c r="V3158" i="6"/>
  <c r="V3155" i="6"/>
  <c r="V3157" i="6"/>
  <c r="X3256" i="6"/>
  <c r="X3258" i="6"/>
  <c r="X3255" i="6"/>
  <c r="X3257" i="6"/>
  <c r="U3131" i="6"/>
  <c r="U3132" i="6"/>
  <c r="U3134" i="6"/>
  <c r="U3133" i="6"/>
  <c r="T3137" i="6"/>
  <c r="Y3137" i="6" s="1"/>
  <c r="T3136" i="6"/>
  <c r="Y3136" i="6" s="1"/>
  <c r="T3135" i="6"/>
  <c r="Y3135" i="6" s="1"/>
  <c r="T3138" i="6"/>
  <c r="Y3138" i="6" s="1"/>
  <c r="V3126" i="6"/>
  <c r="V3125" i="6"/>
  <c r="V3124" i="6"/>
  <c r="V3123" i="6"/>
  <c r="T3111" i="6"/>
  <c r="Y3111" i="6" s="1"/>
  <c r="T3114" i="6"/>
  <c r="Y3114" i="6" s="1"/>
  <c r="T3112" i="6"/>
  <c r="Y3112" i="6" s="1"/>
  <c r="T3113" i="6"/>
  <c r="Y3113" i="6" s="1"/>
  <c r="V2976" i="6"/>
  <c r="V2975" i="6"/>
  <c r="V2978" i="6"/>
  <c r="V2977" i="6"/>
  <c r="W2745" i="6"/>
  <c r="W2746" i="6"/>
  <c r="W2743" i="6"/>
  <c r="W2744" i="6"/>
  <c r="X2852" i="6"/>
  <c r="X2853" i="6"/>
  <c r="X2851" i="6"/>
  <c r="X2854" i="6"/>
  <c r="X3010" i="6"/>
  <c r="X3007" i="6"/>
  <c r="X3009" i="6"/>
  <c r="X3008" i="6"/>
  <c r="X2881" i="6"/>
  <c r="X2880" i="6"/>
  <c r="X2879" i="6"/>
  <c r="X2882" i="6"/>
  <c r="T2757" i="6"/>
  <c r="Y2757" i="6" s="1"/>
  <c r="T2755" i="6"/>
  <c r="Y2755" i="6" s="1"/>
  <c r="T2756" i="6"/>
  <c r="Y2756" i="6" s="1"/>
  <c r="T2758" i="6"/>
  <c r="Y2758" i="6" s="1"/>
  <c r="T2442" i="6"/>
  <c r="Y2442" i="6" s="1"/>
  <c r="T2440" i="6"/>
  <c r="Y2440" i="6" s="1"/>
  <c r="T2439" i="6"/>
  <c r="Y2439" i="6" s="1"/>
  <c r="T2441" i="6"/>
  <c r="Y2441" i="6" s="1"/>
  <c r="V2733" i="6"/>
  <c r="V2731" i="6"/>
  <c r="V2734" i="6"/>
  <c r="V2732" i="6"/>
  <c r="T2605" i="6"/>
  <c r="Y2605" i="6" s="1"/>
  <c r="T2604" i="6"/>
  <c r="Y2604" i="6" s="1"/>
  <c r="T2603" i="6"/>
  <c r="Y2603" i="6" s="1"/>
  <c r="T2606" i="6"/>
  <c r="Y2606" i="6" s="1"/>
  <c r="V2480" i="6"/>
  <c r="V2481" i="6"/>
  <c r="V2482" i="6"/>
  <c r="V2479" i="6"/>
  <c r="T2771" i="6"/>
  <c r="Y2771" i="6" s="1"/>
  <c r="T2772" i="6"/>
  <c r="Y2772" i="6" s="1"/>
  <c r="T2773" i="6"/>
  <c r="Y2773" i="6" s="1"/>
  <c r="T2774" i="6"/>
  <c r="Y2774" i="6" s="1"/>
  <c r="W2685" i="6"/>
  <c r="W2684" i="6"/>
  <c r="W2683" i="6"/>
  <c r="W2686" i="6"/>
  <c r="V2579" i="6"/>
  <c r="V2582" i="6"/>
  <c r="V2580" i="6"/>
  <c r="V2581" i="6"/>
  <c r="W2665" i="6"/>
  <c r="W2664" i="6"/>
  <c r="W2663" i="6"/>
  <c r="W2666" i="6"/>
  <c r="V2451" i="6"/>
  <c r="V2454" i="6"/>
  <c r="V2453" i="6"/>
  <c r="V2452" i="6"/>
  <c r="X2601" i="6"/>
  <c r="X2602" i="6"/>
  <c r="X2599" i="6"/>
  <c r="X2600" i="6"/>
  <c r="X2628" i="6"/>
  <c r="X2630" i="6"/>
  <c r="X2629" i="6"/>
  <c r="X2627" i="6"/>
  <c r="X2758" i="6"/>
  <c r="X2755" i="6"/>
  <c r="X2757" i="6"/>
  <c r="X2756" i="6"/>
  <c r="W2395" i="6"/>
  <c r="W2398" i="6"/>
  <c r="W2396" i="6"/>
  <c r="W2397" i="6"/>
  <c r="W2214" i="6"/>
  <c r="W2211" i="6"/>
  <c r="W2213" i="6"/>
  <c r="W2212" i="6"/>
  <c r="X2291" i="6"/>
  <c r="X2294" i="6"/>
  <c r="X2293" i="6"/>
  <c r="X2292" i="6"/>
  <c r="U2330" i="6"/>
  <c r="U2327" i="6"/>
  <c r="U2328" i="6"/>
  <c r="U2329" i="6"/>
  <c r="V2233" i="6"/>
  <c r="V2231" i="6"/>
  <c r="V2232" i="6"/>
  <c r="V2234" i="6"/>
  <c r="X2319" i="6"/>
  <c r="X2321" i="6"/>
  <c r="X2320" i="6"/>
  <c r="X2322" i="6"/>
  <c r="X2210" i="6"/>
  <c r="X2209" i="6"/>
  <c r="X2208" i="6"/>
  <c r="X2207" i="6"/>
  <c r="U2296" i="6"/>
  <c r="U2295" i="6"/>
  <c r="U2297" i="6"/>
  <c r="U2298" i="6"/>
  <c r="U2038" i="6"/>
  <c r="U2035" i="6"/>
  <c r="U2037" i="6"/>
  <c r="U2036" i="6"/>
  <c r="V1795" i="6"/>
  <c r="V1797" i="6"/>
  <c r="V1798" i="6"/>
  <c r="V1796" i="6"/>
  <c r="V1895" i="6"/>
  <c r="V1898" i="6"/>
  <c r="V1896" i="6"/>
  <c r="V1897" i="6"/>
  <c r="X1807" i="6"/>
  <c r="X1808" i="6"/>
  <c r="X1809" i="6"/>
  <c r="X1810" i="6"/>
  <c r="T2091" i="6"/>
  <c r="Y2091" i="6" s="1"/>
  <c r="T2092" i="6"/>
  <c r="Y2092" i="6" s="1"/>
  <c r="T2094" i="6"/>
  <c r="Y2094" i="6" s="1"/>
  <c r="T2093" i="6"/>
  <c r="Y2093" i="6" s="1"/>
  <c r="U2135" i="6"/>
  <c r="U2138" i="6"/>
  <c r="U2137" i="6"/>
  <c r="U2136" i="6"/>
  <c r="W2000" i="6"/>
  <c r="W2001" i="6"/>
  <c r="W2002" i="6"/>
  <c r="W1999" i="6"/>
  <c r="U3" i="6" a="1"/>
  <c r="X63" i="6" a="1"/>
  <c r="X231" i="6" a="1"/>
  <c r="V1611" i="6" a="1"/>
  <c r="T1527" i="6" a="1"/>
  <c r="V1815" i="6" a="1"/>
  <c r="X1695" i="6" a="1"/>
  <c r="X1587" i="6" a="1"/>
  <c r="V1531" i="6" a="1"/>
  <c r="W1471" i="6" a="1"/>
  <c r="V1223" i="6" a="1"/>
  <c r="X1131" i="6" a="1"/>
  <c r="W1475" i="6" a="1"/>
  <c r="W1287" i="6" a="1"/>
  <c r="U1191" i="6" a="1"/>
  <c r="U1315" i="6" a="1"/>
  <c r="U2087" i="6" a="1"/>
  <c r="W1403" i="6" a="1"/>
  <c r="U1379" i="6" a="1"/>
  <c r="W1075" i="6" a="1"/>
  <c r="V1079" i="6" a="1"/>
  <c r="T1419" i="6" a="1"/>
  <c r="T1087" i="6" a="1"/>
  <c r="V983" i="6" a="1"/>
  <c r="T1051" i="6" a="1"/>
  <c r="X867" i="6" a="1"/>
  <c r="T767" i="6" a="1"/>
  <c r="T515" i="6" a="1"/>
  <c r="T419" i="6" a="1"/>
  <c r="U615" i="6" a="1"/>
  <c r="T395" i="6" a="1"/>
  <c r="U715" i="6" a="1"/>
  <c r="U619" i="6" a="1"/>
  <c r="W427" i="6" a="1"/>
  <c r="T527" i="6" a="1"/>
  <c r="U447" i="6" a="1"/>
  <c r="T23" i="6" a="1"/>
  <c r="X91" i="6" a="1"/>
  <c r="V383" i="6" a="1"/>
  <c r="U479" i="6" a="1"/>
  <c r="U315" i="6" a="1"/>
  <c r="X391" i="6" a="1"/>
  <c r="X643" i="6" a="1"/>
  <c r="V363" i="6" a="1"/>
  <c r="W251" i="6" a="1"/>
  <c r="W3907" i="6" a="1"/>
  <c r="X3847" i="6" a="1"/>
  <c r="U3803" i="6" a="1"/>
  <c r="U3775" i="6" a="1"/>
  <c r="T3679" i="6" a="1"/>
  <c r="T3843" i="6" a="1"/>
  <c r="W3863" i="6" a="1"/>
  <c r="X3747" i="6" a="1"/>
  <c r="X3959" i="6" a="1"/>
  <c r="T3555" i="6" a="1"/>
  <c r="T3847" i="6" a="1"/>
  <c r="T3559" i="6" a="1"/>
  <c r="X3447" i="6" a="1"/>
  <c r="T3447" i="6" a="1"/>
  <c r="V3211" i="6" a="1"/>
  <c r="W3299" i="6" a="1"/>
  <c r="T3271" i="6" a="1"/>
  <c r="W3191" i="6" a="1"/>
  <c r="X3035" i="6" a="1"/>
  <c r="W3151" i="6" a="1"/>
  <c r="V3043" i="6" a="1"/>
  <c r="T2999" i="6" a="1"/>
  <c r="X2903" i="6" a="1"/>
  <c r="W2971" i="6" a="1"/>
  <c r="W2895" i="6" a="1"/>
  <c r="U3043" i="6" a="1"/>
  <c r="X2507" i="6" a="1"/>
  <c r="V2623" i="6" a="1"/>
  <c r="U2807" i="6" a="1"/>
  <c r="T2695" i="6" a="1"/>
  <c r="X2711" i="6" a="1"/>
  <c r="U2611" i="6" a="1"/>
  <c r="U2463" i="6" a="1"/>
  <c r="V2175" i="6" a="1"/>
  <c r="X2243" i="6" a="1"/>
  <c r="T2379" i="6" a="1"/>
  <c r="X2227" i="6" a="1"/>
  <c r="U2119" i="6" a="1"/>
  <c r="V2207" i="6" a="1"/>
  <c r="X1927" i="6" a="1"/>
  <c r="X2379" i="6" a="1"/>
  <c r="X1847" i="6" a="1"/>
  <c r="U2023" i="6" a="1"/>
  <c r="U2011" i="6" a="1"/>
  <c r="W1699" i="6" a="1"/>
  <c r="U1579" i="6" a="1"/>
  <c r="U1491" i="6" a="1"/>
  <c r="V1467" i="6" a="1"/>
  <c r="U1787" i="6" a="1"/>
  <c r="U1327" i="6" a="1"/>
  <c r="V1439" i="6" a="1"/>
  <c r="X1335" i="6" a="1"/>
  <c r="W1223" i="6" a="1"/>
  <c r="X1351" i="6" a="1"/>
  <c r="X1283" i="6" a="1"/>
  <c r="X1027" i="6" a="1"/>
  <c r="U807" i="6" a="1"/>
  <c r="T1279" i="6" a="1"/>
  <c r="V1103" i="6" a="1"/>
  <c r="W899" i="6" a="1"/>
  <c r="U995" i="6" a="1"/>
  <c r="V1211" i="6" a="1"/>
  <c r="T719" i="6" a="1"/>
  <c r="U635" i="6" a="1"/>
  <c r="V431" i="6" a="1"/>
  <c r="V663" i="6" a="1"/>
  <c r="X559" i="6" a="1"/>
  <c r="W563" i="6" a="1"/>
  <c r="V39" i="6" a="1"/>
  <c r="T275" i="6" a="1"/>
  <c r="X59" i="6" a="1"/>
  <c r="T295" i="6" a="1"/>
  <c r="U3843" i="6" a="1"/>
  <c r="V3947" i="6" a="1"/>
  <c r="U3863" i="6" a="1"/>
  <c r="T3951" i="6" a="1"/>
  <c r="T3863" i="6" a="1"/>
  <c r="X3751" i="6" a="1"/>
  <c r="U3979" i="6" a="1"/>
  <c r="T3787" i="6" a="1"/>
  <c r="X3575" i="6" a="1"/>
  <c r="T3331" i="6" a="1"/>
  <c r="T3383" i="6" a="1"/>
  <c r="T3375" i="6" a="1"/>
  <c r="V3431" i="6" a="1"/>
  <c r="X3251" i="6" a="1"/>
  <c r="W3215" i="6" a="1"/>
  <c r="T3407" i="6" a="1"/>
  <c r="V3247" i="6" a="1"/>
  <c r="T3091" i="6" a="1"/>
  <c r="V2827" i="6" a="1"/>
  <c r="W2999" i="6" a="1"/>
  <c r="T2903" i="6" a="1"/>
  <c r="T2799" i="6" a="1"/>
  <c r="W2799" i="6" a="1"/>
  <c r="T2827" i="6" a="1"/>
  <c r="X2947" i="6" a="1"/>
  <c r="X2855" i="6" a="1"/>
  <c r="T2795" i="6" a="1"/>
  <c r="W2567" i="6" a="1"/>
  <c r="U2547" i="6" a="1"/>
  <c r="X2403" i="6" a="1"/>
  <c r="T2599" i="6" a="1"/>
  <c r="V2339" i="6" a="1"/>
  <c r="T2123" i="6" a="1"/>
  <c r="V2203" i="6" a="1"/>
  <c r="T2315" i="6" a="1"/>
  <c r="X2263" i="6" a="1"/>
  <c r="U2163" i="6" a="1"/>
  <c r="V2171" i="6" a="1"/>
  <c r="W1851" i="6" a="1"/>
  <c r="X2219" i="6" a="1"/>
  <c r="T1911" i="6" a="1"/>
  <c r="T2215" i="6" a="1"/>
  <c r="U2055" i="6" a="1"/>
  <c r="T2107" i="6" a="1"/>
  <c r="X2003" i="6" a="1"/>
  <c r="V1655" i="6" a="1"/>
  <c r="X2059" i="6" a="1"/>
  <c r="T1667" i="6" a="1"/>
  <c r="T1563" i="6" a="1"/>
  <c r="T1947" i="6" a="1"/>
  <c r="X1623" i="6" a="1"/>
  <c r="V1703" i="6" a="1"/>
  <c r="W1819" i="6" a="1"/>
  <c r="V1799" i="6" a="1"/>
  <c r="X1727" i="6" a="1"/>
  <c r="U1455" i="6" a="1"/>
  <c r="W1203" i="6" a="1"/>
  <c r="W1127" i="6" a="1"/>
  <c r="V1203" i="6" a="1"/>
  <c r="W1531" i="6" a="1"/>
  <c r="U1259" i="6" a="1"/>
  <c r="W1467" i="6" a="1"/>
  <c r="W1255" i="6" a="1"/>
  <c r="U1131" i="6" a="1"/>
  <c r="T1451" i="6" a="1"/>
  <c r="T1367" i="6" a="1"/>
  <c r="U1263" i="6" a="1"/>
  <c r="T847" i="6" a="1"/>
  <c r="V1311" i="6" a="1"/>
  <c r="X839" i="6" a="1"/>
  <c r="W1351" i="6" a="1"/>
  <c r="X1031" i="6" a="1"/>
  <c r="U931" i="6" a="1"/>
  <c r="T1655" i="6" a="1"/>
  <c r="W855" i="6" a="1"/>
  <c r="X1035" i="6" a="1"/>
  <c r="W759" i="6" a="1"/>
  <c r="U863" i="6" a="1"/>
  <c r="U475" i="6" a="1"/>
  <c r="T591" i="6" a="1"/>
  <c r="X507" i="6" a="1"/>
  <c r="V403" i="6" a="1"/>
  <c r="T731" i="6" a="1"/>
  <c r="V603" i="6" a="1"/>
  <c r="U1059" i="6" a="1"/>
  <c r="V419" i="6" a="1"/>
  <c r="T619" i="6" a="1"/>
  <c r="T523" i="6" a="1"/>
  <c r="W431" i="6" a="1"/>
  <c r="U767" i="6" a="1"/>
  <c r="V367" i="6" a="1"/>
  <c r="T595" i="6" a="1"/>
  <c r="W187" i="6" a="1"/>
  <c r="T79" i="6" a="1"/>
  <c r="V7" i="6" a="1"/>
  <c r="T3899" i="6" a="1"/>
  <c r="T3831" i="6" a="1"/>
  <c r="U3727" i="6" a="1"/>
  <c r="T3859" i="6" a="1"/>
  <c r="X3931" i="6" a="1"/>
  <c r="X3803" i="6" a="1"/>
  <c r="X3799" i="6" a="1"/>
  <c r="T3615" i="6" a="1"/>
  <c r="T3499" i="6" a="1"/>
  <c r="T3495" i="6" a="1"/>
  <c r="W3587" i="6" a="1"/>
  <c r="U3535" i="6" a="1"/>
  <c r="X3471" i="6" a="1"/>
  <c r="X3431" i="6" a="1"/>
  <c r="V3427" i="6" a="1"/>
  <c r="U3327" i="6" a="1"/>
  <c r="X3147" i="6" a="1"/>
  <c r="X3247" i="6" a="1"/>
  <c r="W3155" i="6" a="1"/>
  <c r="W3291" i="6" a="1"/>
  <c r="V3267" i="6" a="1"/>
  <c r="T3167" i="6" a="1"/>
  <c r="V3179" i="6" a="1"/>
  <c r="W3043" i="6" a="1"/>
  <c r="W3035" i="6" a="1"/>
  <c r="V2943" i="6" a="1"/>
  <c r="T2839" i="6" a="1"/>
  <c r="W3063" i="6" a="1"/>
  <c r="V2883" i="6" a="1"/>
  <c r="U2987" i="6" a="1"/>
  <c r="T3039" i="6" a="1"/>
  <c r="V2895" i="6" a="1"/>
  <c r="V2547" i="6" a="1"/>
  <c r="X2619" i="6" a="1"/>
  <c r="T2995" i="6" a="1"/>
  <c r="U2707" i="6" a="1"/>
  <c r="V2611" i="6" a="1"/>
  <c r="T2519" i="6" a="1"/>
  <c r="T2667" i="6" a="1"/>
  <c r="W2699" i="6" a="1"/>
  <c r="V2539" i="6" a="1"/>
  <c r="W2375" i="6" a="1"/>
  <c r="X2239" i="6" a="1"/>
  <c r="X2407" i="6" a="1"/>
  <c r="W2239" i="6" a="1"/>
  <c r="V2771" i="6" a="1"/>
  <c r="T2355" i="6" a="1"/>
  <c r="T2223" i="6" a="1"/>
  <c r="W2327" i="6" a="1"/>
  <c r="T2039" i="6" a="1"/>
  <c r="X1915" i="6" a="1"/>
  <c r="T1799" i="6" a="1"/>
  <c r="V1963" i="6" a="1"/>
  <c r="V2003" i="6" a="1"/>
  <c r="W1691" i="6" a="1"/>
  <c r="X1591" i="6" a="1"/>
  <c r="U2151" i="6" a="1"/>
  <c r="X1643" i="6" a="1"/>
  <c r="X1543" i="6" a="1"/>
  <c r="X1759" i="6" a="1"/>
  <c r="U1251" i="6" a="1"/>
  <c r="U1431" i="6" a="1"/>
  <c r="W1435" i="6" a="1"/>
  <c r="U1019" i="6" a="1"/>
  <c r="U895" i="6" a="1"/>
  <c r="X815" i="6" a="1"/>
  <c r="U1003" i="6" a="1"/>
  <c r="X971" i="6" a="1"/>
  <c r="T1179" i="6" a="1"/>
  <c r="W895" i="6" a="1"/>
  <c r="U1091" i="6" a="1"/>
  <c r="W987" i="6" a="1"/>
  <c r="U903" i="6" a="1"/>
  <c r="X699" i="6" a="1"/>
  <c r="V595" i="6" a="1"/>
  <c r="W479" i="6" a="1"/>
  <c r="U3903" i="6" a="1"/>
  <c r="U3715" i="6" a="1"/>
  <c r="V3791" i="6" a="1"/>
  <c r="X3623" i="6" a="1"/>
  <c r="U3675" i="6" a="1"/>
  <c r="W3787" i="6" a="1"/>
  <c r="T3611" i="6" a="1"/>
  <c r="X3563" i="6" a="1"/>
  <c r="X3491" i="6" a="1"/>
  <c r="U3563" i="6" a="1"/>
  <c r="V3491" i="6" a="1"/>
  <c r="W3531" i="6" a="1"/>
  <c r="U3319" i="6" a="1"/>
  <c r="X3423" i="6" a="1"/>
  <c r="W3135" i="6" a="1"/>
  <c r="W3287" i="6" a="1"/>
  <c r="V3191" i="6" a="1"/>
  <c r="U3163" i="6" a="1"/>
  <c r="U3111" i="6" a="1"/>
  <c r="T3031" i="6" a="1"/>
  <c r="U3127" i="6" a="1"/>
  <c r="V3031" i="6" a="1"/>
  <c r="W2935" i="6" a="1"/>
  <c r="W2831" i="6" a="1"/>
  <c r="W2979" i="6" a="1"/>
  <c r="X2863" i="6" a="1"/>
  <c r="X2983" i="6" a="1"/>
  <c r="X2663" i="6" a="1"/>
  <c r="X2959" i="6" a="1"/>
  <c r="W2603" i="6" a="1"/>
  <c r="X2499" i="6" a="1"/>
  <c r="X2795" i="6" a="1"/>
  <c r="U2491" i="6" a="1"/>
  <c r="X2535" i="6" a="1"/>
  <c r="W2363" i="6" a="1"/>
  <c r="T2275" i="6" a="1"/>
  <c r="V2727" i="6" a="1"/>
  <c r="W2351" i="6" a="1"/>
  <c r="V2195" i="6" a="1"/>
  <c r="U2459" i="6" a="1"/>
  <c r="V2443" i="6" a="1"/>
  <c r="V1903" i="6" a="1"/>
  <c r="X2251" i="6" a="1"/>
  <c r="W2047" i="6" a="1"/>
  <c r="U1955" i="6" a="1"/>
  <c r="T1831" i="6" a="1"/>
  <c r="X1983" i="6" a="1"/>
  <c r="W1995" i="6" a="1"/>
  <c r="X1879" i="6" a="1"/>
  <c r="V2039" i="6" a="1"/>
  <c r="U1775" i="6" a="1"/>
  <c r="X1459" i="6" a="1"/>
  <c r="X1687" i="6" a="1"/>
  <c r="V1755" i="6" a="1"/>
  <c r="U1731" i="6" a="1"/>
  <c r="X1635" i="6" a="1"/>
  <c r="V2035" i="6" a="1"/>
  <c r="V1759" i="6" a="1"/>
  <c r="U1615" i="6" a="1"/>
  <c r="X1247" i="6" a="1"/>
  <c r="T1387" i="6" a="1"/>
  <c r="V1299" i="6" a="1"/>
  <c r="T1187" i="6" a="1"/>
  <c r="T1319" i="6" a="1"/>
  <c r="U1211" i="6" a="1"/>
  <c r="W1111" i="6" a="1"/>
  <c r="U1427" i="6" a="1"/>
  <c r="U1451" i="6" a="1"/>
  <c r="T1183" i="6" a="1"/>
  <c r="W1107" i="6" a="1"/>
  <c r="T799" i="6" a="1"/>
  <c r="V883" i="6" a="1"/>
  <c r="X1007" i="6" a="1"/>
  <c r="V979" i="6" a="1"/>
  <c r="V895" i="6" a="1"/>
  <c r="X591" i="6" a="1"/>
  <c r="X635" i="6" a="1"/>
  <c r="T535" i="6" a="1"/>
  <c r="U443" i="6" a="1"/>
  <c r="X411" i="6" a="1"/>
  <c r="T755" i="6" a="1"/>
  <c r="T651" i="6" a="1"/>
  <c r="V547" i="6" a="1"/>
  <c r="W463" i="6" a="1"/>
  <c r="V651" i="6" a="1"/>
  <c r="X547" i="6" a="1"/>
  <c r="U459" i="6" a="1"/>
  <c r="W143" i="6" a="1"/>
  <c r="V391" i="6" a="1"/>
  <c r="W111" i="6" a="1"/>
  <c r="T15" i="6" a="1"/>
  <c r="U215" i="6" a="1"/>
  <c r="W503" i="6" a="1"/>
  <c r="U403" i="6" a="1"/>
  <c r="X707" i="6" a="1"/>
  <c r="V427" i="6" a="1"/>
  <c r="T359" i="6" a="1"/>
  <c r="W559" i="6" a="1"/>
  <c r="V175" i="6" a="1"/>
  <c r="V483" i="6" a="1"/>
  <c r="U187" i="6" a="1"/>
  <c r="T427" i="6" a="1"/>
  <c r="V111" i="6" a="1"/>
  <c r="X1431" i="6" a="1"/>
  <c r="V1171" i="6" a="1"/>
  <c r="U1423" i="6" a="1"/>
  <c r="V1335" i="6" a="1"/>
  <c r="T1047" i="6" a="1"/>
  <c r="T843" i="6" a="1"/>
  <c r="U1123" i="6" a="1"/>
  <c r="W807" i="6" a="1"/>
  <c r="W727" i="6" a="1"/>
  <c r="U439" i="6" a="1"/>
  <c r="V659" i="6" a="1"/>
  <c r="X555" i="6" a="1"/>
  <c r="T83" i="6" a="1"/>
  <c r="W55" i="6" a="1"/>
  <c r="W139" i="6" a="1"/>
  <c r="W247" i="6" a="1"/>
  <c r="V139" i="6" a="1"/>
  <c r="X163" i="6" a="1"/>
  <c r="U299" i="6" a="1"/>
  <c r="X99" i="6" a="1"/>
  <c r="X3951" i="6" a="1"/>
  <c r="T3971" i="6" a="1"/>
  <c r="W3959" i="6" a="1"/>
  <c r="V3735" i="6" a="1"/>
  <c r="W3611" i="6" a="1"/>
  <c r="W3651" i="6" a="1"/>
  <c r="X3715" i="6" a="1"/>
  <c r="U3659" i="6" a="1"/>
  <c r="X3535" i="6" a="1"/>
  <c r="X3587" i="6" a="1"/>
  <c r="U3559" i="6" a="1"/>
  <c r="T3403" i="6" a="1"/>
  <c r="T3263" i="6" a="1"/>
  <c r="T3419" i="6" a="1"/>
  <c r="U3011" i="6" a="1"/>
  <c r="W2987" i="6" a="1"/>
  <c r="U3103" i="6" a="1"/>
  <c r="X3075" i="6" a="1"/>
  <c r="V3051" i="6" a="1"/>
  <c r="V2899" i="6" a="1"/>
  <c r="V2803" i="6" a="1"/>
  <c r="T2835" i="6" a="1"/>
  <c r="T2451" i="6" a="1"/>
  <c r="T2767" i="6" a="1"/>
  <c r="V2663" i="6" a="1"/>
  <c r="V2127" i="6" a="1"/>
  <c r="U2823" i="6" a="1"/>
  <c r="T2491" i="6" a="1"/>
  <c r="U2407" i="6" a="1"/>
  <c r="W1867" i="6" a="1"/>
  <c r="X2035" i="6" a="1"/>
  <c r="W1927" i="6" a="1"/>
  <c r="X1971" i="6" a="1"/>
  <c r="X1851" i="6" a="1"/>
  <c r="X1671" i="6" a="1"/>
  <c r="W1575" i="6" a="1"/>
  <c r="T1731" i="6" a="1"/>
  <c r="X1259" i="6" a="1"/>
  <c r="T1275" i="6" a="1"/>
  <c r="V975" i="6" a="1"/>
  <c r="X883" i="6" a="1"/>
  <c r="V1063" i="6" a="1"/>
  <c r="T975" i="6" a="1"/>
  <c r="V675" i="6" a="1"/>
  <c r="X571" i="6" a="1"/>
  <c r="T467" i="6" a="1"/>
  <c r="T491" i="6" a="1"/>
  <c r="V387" i="6" a="1"/>
  <c r="W191" i="6" a="1"/>
  <c r="U183" i="6" a="1"/>
  <c r="W3919" i="6" a="1"/>
  <c r="T3815" i="6" a="1"/>
  <c r="V3719" i="6" a="1"/>
  <c r="W3943" i="6" a="1"/>
  <c r="W3647" i="6" a="1"/>
  <c r="U3919" i="6" a="1"/>
  <c r="X3503" i="6" a="1"/>
  <c r="U3431" i="6" a="1"/>
  <c r="W3595" i="6" a="1"/>
  <c r="W3515" i="6" a="1"/>
  <c r="T3347" i="6" a="1"/>
  <c r="T3423" i="6" a="1"/>
  <c r="U3591" i="6" a="1"/>
  <c r="T3159" i="6" a="1"/>
  <c r="X3047" i="6" a="1"/>
  <c r="W2847" i="6" a="1"/>
  <c r="X2955" i="6" a="1"/>
  <c r="U3107" i="6" a="1"/>
  <c r="X2787" i="6" a="1"/>
  <c r="U2675" i="6" a="1"/>
  <c r="T2567" i="6" a="1"/>
  <c r="X2631" i="6" a="1"/>
  <c r="X2395" i="6" a="1"/>
  <c r="U2587" i="6" a="1"/>
  <c r="U2855" i="6" a="1"/>
  <c r="X2371" i="6" a="1"/>
  <c r="V2159" i="6" a="1"/>
  <c r="U2311" i="6" a="1"/>
  <c r="X2247" i="6" a="1"/>
  <c r="V2083" i="6" a="1"/>
  <c r="U1983" i="6" a="1"/>
  <c r="T2071" i="6" a="1"/>
  <c r="X1907" i="6" a="1"/>
  <c r="U1907" i="6" a="1"/>
  <c r="W2055" i="6" a="1"/>
  <c r="V1979" i="6" a="1"/>
  <c r="X1791" i="6" a="1"/>
  <c r="U1603" i="6" a="1"/>
  <c r="X1487" i="6" a="1"/>
  <c r="X1799" i="6" a="1"/>
  <c r="X1523" i="6" a="1"/>
  <c r="U1395" i="6" a="1"/>
  <c r="V1259" i="6" a="1"/>
  <c r="T1415" i="6" a="1"/>
  <c r="W1247" i="6" a="1"/>
  <c r="U1215" i="6" a="1"/>
  <c r="T1475" i="6" a="1"/>
  <c r="U1415" i="6" a="1"/>
  <c r="T1019" i="6" a="1"/>
  <c r="U831" i="6" a="1"/>
  <c r="T1111" i="6" a="1"/>
  <c r="U899" i="6" a="1"/>
  <c r="V795" i="6" a="1"/>
  <c r="V911" i="6" a="1"/>
  <c r="X807" i="6" a="1"/>
  <c r="V747" i="6" a="1"/>
  <c r="W647" i="6" a="1"/>
  <c r="T547" i="6" a="1"/>
  <c r="T143" i="6" a="1"/>
  <c r="W119" i="6" a="1"/>
  <c r="V235" i="6" a="1"/>
  <c r="U127" i="6" a="1"/>
  <c r="X39" i="6" a="1"/>
  <c r="U95" i="6" a="1"/>
  <c r="T119" i="6" a="1"/>
  <c r="W3871" i="6" a="1"/>
  <c r="V3839" i="6" a="1"/>
  <c r="V3775" i="6" a="1"/>
  <c r="U3643" i="6" a="1"/>
  <c r="W3619" i="6" a="1"/>
  <c r="W3455" i="6" a="1"/>
  <c r="U3519" i="6" a="1"/>
  <c r="T3547" i="6" a="1"/>
  <c r="W3375" i="6" a="1"/>
  <c r="V3275" i="6" a="1"/>
  <c r="X3371" i="6" a="1"/>
  <c r="U3383" i="6" a="1"/>
  <c r="X3207" i="6" a="1"/>
  <c r="V3251" i="6" a="1"/>
  <c r="W3003" i="6" a="1"/>
  <c r="V3083" i="6" a="1"/>
  <c r="W2795" i="6" a="1"/>
  <c r="W2611" i="6" a="1"/>
  <c r="V2511" i="6" a="1"/>
  <c r="V2963" i="6" a="1"/>
  <c r="V2575" i="6" a="1"/>
  <c r="V2467" i="6" a="1"/>
  <c r="V2483" i="6" a="1"/>
  <c r="V2227" i="6" a="1"/>
  <c r="W2367" i="6" a="1"/>
  <c r="U2159" i="6" a="1"/>
  <c r="V2027" i="6" a="1"/>
  <c r="W1923" i="6" a="1"/>
  <c r="X1831" i="6" a="1"/>
  <c r="T1959" i="6" a="1"/>
  <c r="T1835" i="6" a="1"/>
  <c r="U1291" i="6" a="1"/>
  <c r="W1675" i="6" a="1"/>
  <c r="X1391" i="6" a="1"/>
  <c r="T963" i="6" a="1"/>
  <c r="T1043" i="6" a="1"/>
  <c r="T659" i="6" a="1"/>
  <c r="V555" i="6" a="1"/>
  <c r="U451" i="6" a="1"/>
  <c r="X691" i="6" a="1"/>
  <c r="U191" i="6" a="1"/>
  <c r="U351" i="6" a="1"/>
  <c r="V279" i="6" a="1"/>
  <c r="U71" i="6" a="1"/>
  <c r="T183" i="6" a="1"/>
  <c r="W79" i="6" a="1"/>
  <c r="T139" i="6" a="1"/>
  <c r="W19" i="6" a="1"/>
  <c r="T3711" i="6" a="1"/>
  <c r="W3795" i="6" a="1"/>
  <c r="U3763" i="6" a="1"/>
  <c r="X3631" i="6" a="1"/>
  <c r="V3703" i="6" a="1"/>
  <c r="X3935" i="6" a="1"/>
  <c r="T3355" i="6" a="1"/>
  <c r="X3319" i="6" a="1"/>
  <c r="V3143" i="6" a="1"/>
  <c r="T3035" i="6" a="1"/>
  <c r="W3131" i="6" a="1"/>
  <c r="U2747" i="6" a="1"/>
  <c r="V2867" i="6" a="1"/>
  <c r="W2503" i="6" a="1"/>
  <c r="U2815" i="6" a="1"/>
  <c r="T2459" i="6" a="1"/>
  <c r="X2155" i="6" a="1"/>
  <c r="U2319" i="6" a="1"/>
  <c r="V2107" i="6" a="1"/>
  <c r="W2007" i="6" a="1"/>
  <c r="W2259" i="6" a="1"/>
  <c r="T1467" i="6" a="1"/>
  <c r="W1775" i="6" a="1"/>
  <c r="W1667" i="6" a="1"/>
  <c r="U1159" i="6" a="1"/>
  <c r="V1591" i="6" a="1"/>
  <c r="V1391" i="6" a="1"/>
  <c r="V1243" i="6" a="1"/>
  <c r="V1191" i="6" a="1"/>
  <c r="T1767" i="6" a="1"/>
  <c r="W1319" i="6" a="1"/>
  <c r="U1459" i="6" a="1"/>
  <c r="W1315" i="6" a="1"/>
  <c r="W799" i="6" a="1"/>
  <c r="U911" i="6" a="1"/>
  <c r="U783" i="6" a="1"/>
  <c r="X1427" i="6" a="1"/>
  <c r="X1067" i="6" a="1"/>
  <c r="U631" i="6" a="1"/>
  <c r="U3887" i="6" a="1"/>
  <c r="W3975" i="6" a="1"/>
  <c r="V3995" i="6" a="1"/>
  <c r="W3891" i="6" a="1"/>
  <c r="W3815" i="6" a="1"/>
  <c r="W3759" i="6" a="1"/>
  <c r="U3923" i="6" a="1"/>
  <c r="U3827" i="6" a="1"/>
  <c r="U3583" i="6" a="1"/>
  <c r="W3351" i="6" a="1"/>
  <c r="W3451" i="6" a="1"/>
  <c r="T3315" i="6" a="1"/>
  <c r="U3399" i="6" a="1"/>
  <c r="W3243" i="6" a="1"/>
  <c r="V3151" i="6" a="1"/>
  <c r="U3339" i="6" a="1"/>
  <c r="W3127" i="6" a="1"/>
  <c r="U3031" i="6" a="1"/>
  <c r="X3019" i="6" a="1"/>
  <c r="V3027" i="6" a="1"/>
  <c r="X2875" i="6" a="1"/>
  <c r="V2819" i="6" a="1"/>
  <c r="T2939" i="6" a="1"/>
  <c r="T2703" i="6" a="1"/>
  <c r="V2695" i="6" a="1"/>
  <c r="X2151" i="6" a="1"/>
  <c r="V2347" i="6" a="1"/>
  <c r="T2239" i="6" a="1"/>
  <c r="V2147" i="6" a="1"/>
  <c r="X2375" i="6" a="1"/>
  <c r="U2063" i="6" a="1"/>
  <c r="V1959" i="6" a="1"/>
  <c r="X1871" i="6" a="1"/>
  <c r="X1579" i="6" a="1"/>
  <c r="T1603" i="6" a="1"/>
  <c r="T1495" i="6" a="1"/>
  <c r="X1655" i="6" a="1"/>
  <c r="W1559" i="6" a="1"/>
  <c r="U2095" i="6" a="1"/>
  <c r="W1539" i="6" a="1"/>
  <c r="X1651" i="6" a="1"/>
  <c r="U1551" i="6" a="1"/>
  <c r="U1363" i="6" a="1"/>
  <c r="U1643" i="6" a="1"/>
  <c r="T1411" i="6" a="1"/>
  <c r="T1343" i="6" a="1"/>
  <c r="T1147" i="6" a="1"/>
  <c r="X999" i="6" a="1"/>
  <c r="U1095" i="6" a="1"/>
  <c r="V999" i="6" a="1"/>
  <c r="X875" i="6" a="1"/>
  <c r="W775" i="6" a="1"/>
  <c r="W695" i="6" a="1"/>
  <c r="W731" i="6" a="1"/>
  <c r="V499" i="6" a="1"/>
  <c r="V411" i="6" a="1"/>
  <c r="T759" i="6" a="1"/>
  <c r="T115" i="6" a="1"/>
  <c r="X31" i="6" a="1"/>
  <c r="V203" i="6" a="1"/>
  <c r="V11" i="6" a="1"/>
  <c r="W215" i="6" a="1"/>
  <c r="T147" i="6" a="1"/>
  <c r="V283" i="6" a="1"/>
  <c r="V171" i="6" a="1"/>
  <c r="V579" i="6" a="1"/>
  <c r="X347" i="6" a="1"/>
  <c r="T279" i="6" a="1"/>
  <c r="U163" i="6" a="1"/>
  <c r="T67" i="6" a="1"/>
  <c r="V348" i="6"/>
  <c r="V347" i="6"/>
  <c r="V350" i="6"/>
  <c r="V349" i="6"/>
  <c r="V131" i="6"/>
  <c r="V134" i="6"/>
  <c r="V132" i="6"/>
  <c r="V133" i="6"/>
  <c r="X2095" i="6" a="1"/>
  <c r="X1867" i="6" a="1"/>
  <c r="U1679" i="6" a="1"/>
  <c r="T1687" i="6" a="1"/>
  <c r="W1587" i="6" a="1"/>
  <c r="T1647" i="6" a="1"/>
  <c r="U1531" i="6" a="1"/>
  <c r="X1827" i="6" a="1"/>
  <c r="X1599" i="6" a="1"/>
  <c r="V1747" i="6" a="1"/>
  <c r="X1535" i="6" a="1"/>
  <c r="V1151" i="6" a="1"/>
  <c r="U1511" i="6" a="1"/>
  <c r="U1203" i="6" a="1"/>
  <c r="T1391" i="6" a="1"/>
  <c r="V995" i="6" a="1"/>
  <c r="T1063" i="6" a="1"/>
  <c r="W971" i="6" a="1"/>
  <c r="T707" i="6" a="1"/>
  <c r="T603" i="6" a="1"/>
  <c r="U427" i="6" a="1"/>
  <c r="W743" i="6" a="1"/>
  <c r="X511" i="6" a="1"/>
  <c r="V731" i="6" a="1"/>
  <c r="W295" i="6" a="1"/>
  <c r="U211" i="6" a="1"/>
  <c r="W103" i="6" a="1"/>
  <c r="U19" i="6" a="1"/>
  <c r="U335" i="6" a="1"/>
  <c r="W3" i="6" a="1"/>
  <c r="U699" i="6" a="1"/>
  <c r="X239" i="6" a="1"/>
  <c r="V27" i="6" a="1"/>
  <c r="W39" i="6" a="1"/>
  <c r="V3871" i="6" a="1"/>
  <c r="V3711" i="6" a="1"/>
  <c r="V3647" i="6" a="1"/>
  <c r="V3559" i="6" a="1"/>
  <c r="T3311" i="6" a="1"/>
  <c r="W3175" i="6" a="1"/>
  <c r="V3335" i="6" a="1"/>
  <c r="U3291" i="6" a="1"/>
  <c r="T3291" i="6" a="1"/>
  <c r="X3059" i="6" a="1"/>
  <c r="T3043" i="6" a="1"/>
  <c r="T3051" i="6" a="1"/>
  <c r="V3059" i="6" a="1"/>
  <c r="V3283" i="6" a="1"/>
  <c r="W2767" i="6" a="1"/>
  <c r="X2703" i="6" a="1"/>
  <c r="V2647" i="6" a="1"/>
  <c r="V2711" i="6" a="1"/>
  <c r="V2563" i="6" a="1"/>
  <c r="W2167" i="6" a="1"/>
  <c r="U2079" i="6" a="1"/>
  <c r="X2127" i="6" a="1"/>
  <c r="T1843" i="6" a="1"/>
  <c r="T1907" i="6" a="1"/>
  <c r="V1807" i="6" a="1"/>
  <c r="U1631" i="6" a="1"/>
  <c r="W1523" i="6" a="1"/>
  <c r="W1791" i="6" a="1"/>
  <c r="W1687" i="6" a="1"/>
  <c r="T1683" i="6" a="1"/>
  <c r="T1583" i="6" a="1"/>
  <c r="X1271" i="6" a="1"/>
  <c r="T1167" i="6" a="1"/>
  <c r="W1131" i="6" a="1"/>
  <c r="W1363" i="6" a="1"/>
  <c r="T1327" i="6" a="1"/>
  <c r="W1227" i="6" a="1"/>
  <c r="U1235" i="6" a="1"/>
  <c r="W1035" i="6" a="1"/>
  <c r="T935" i="6" a="1"/>
  <c r="U1043" i="6" a="1"/>
  <c r="U919" i="6" a="1"/>
  <c r="W403" i="6" a="1"/>
  <c r="X891" i="6" a="1"/>
  <c r="V255" i="6" a="1"/>
  <c r="X47" i="6" a="1"/>
  <c r="X3795" i="6" a="1"/>
  <c r="X3759" i="6" a="1"/>
  <c r="X3703" i="6" a="1"/>
  <c r="T3739" i="6" a="1"/>
  <c r="W3507" i="6" a="1"/>
  <c r="V3303" i="6" a="1"/>
  <c r="W3283" i="6" a="1"/>
  <c r="X3499" i="6" a="1"/>
  <c r="X3427" i="6" a="1"/>
  <c r="X3099" i="6" a="1"/>
  <c r="U2959" i="6" a="1"/>
  <c r="V2811" i="6" a="1"/>
  <c r="X2931" i="6" a="1"/>
  <c r="T2623" i="6" a="1"/>
  <c r="T2819" i="6" a="1"/>
  <c r="V2679" i="6" a="1"/>
  <c r="T2591" i="6" a="1"/>
  <c r="V2779" i="6" a="1"/>
  <c r="U2239" i="6" a="1"/>
  <c r="X2211" i="6" a="1"/>
  <c r="X2767" i="6" a="1"/>
  <c r="W2199" i="6" a="1"/>
  <c r="U2143" i="6" a="1"/>
  <c r="T2003" i="6" a="1"/>
  <c r="T1851" i="6" a="1"/>
  <c r="T2131" i="6" a="1"/>
  <c r="X1763" i="6" a="1"/>
  <c r="V1739" i="6" a="1"/>
  <c r="W1299" i="6" a="1"/>
  <c r="V1215" i="6" a="1"/>
  <c r="U1403" i="6" a="1"/>
  <c r="V1279" i="6" a="1"/>
  <c r="V1479" i="6" a="1"/>
  <c r="W1463" i="6" a="1"/>
  <c r="U983" i="6" a="1"/>
  <c r="X1207" i="6" a="1"/>
  <c r="X1047" i="6" a="1"/>
  <c r="X951" i="6" a="1"/>
  <c r="U591" i="6" a="1"/>
  <c r="U719" i="6" a="1"/>
  <c r="X283" i="6" a="1"/>
  <c r="T3" i="6" a="1"/>
  <c r="X79" i="6" a="1"/>
  <c r="W195" i="6" a="1"/>
  <c r="U203" i="6" a="1"/>
  <c r="V439" i="6" a="1"/>
  <c r="W227" i="6" a="1"/>
  <c r="X15" i="6" a="1"/>
  <c r="U139" i="6" a="1"/>
  <c r="V151" i="6" a="1"/>
  <c r="T31" i="6" a="1"/>
  <c r="V3799" i="6" a="1"/>
  <c r="X3871" i="6" a="1"/>
  <c r="T3839" i="6" a="1"/>
  <c r="V3987" i="6" a="1"/>
  <c r="U3259" i="6" a="1"/>
  <c r="X3155" i="6" a="1"/>
  <c r="T3143" i="6" a="1"/>
  <c r="X3051" i="6" a="1"/>
  <c r="U3051" i="6" a="1"/>
  <c r="U3047" i="6" a="1"/>
  <c r="V2843" i="6" a="1"/>
  <c r="X2607" i="6" a="1"/>
  <c r="X2671" i="6" a="1"/>
  <c r="X2267" i="6" a="1"/>
  <c r="T2719" i="6" a="1"/>
  <c r="X2223" i="6" a="1"/>
  <c r="U2047" i="6" a="1"/>
  <c r="U1887" i="6" a="1"/>
  <c r="U1823" i="6" a="1"/>
  <c r="U2015" i="6" a="1"/>
  <c r="U1895" i="6" a="1"/>
  <c r="T1811" i="6" a="1"/>
  <c r="U1707" i="6" a="1"/>
  <c r="V1675" i="6" a="1"/>
  <c r="W1751" i="6" a="1"/>
  <c r="X1771" i="6" a="1"/>
  <c r="X1175" i="6" a="1"/>
  <c r="W1663" i="6" a="1"/>
  <c r="W1719" i="6" a="1"/>
  <c r="U1015" i="6" a="1"/>
  <c r="V991" i="6" a="1"/>
  <c r="V487" i="6" a="1"/>
  <c r="U327" i="6" a="1"/>
  <c r="W163" i="6" a="1"/>
  <c r="U243" i="6" a="1"/>
  <c r="V51" i="6" a="1"/>
  <c r="W131" i="6" a="1"/>
  <c r="T199" i="6" a="1"/>
  <c r="W3967" i="6" a="1"/>
  <c r="U3939" i="6" a="1"/>
  <c r="T3963" i="6" a="1"/>
  <c r="V3691" i="6" a="1"/>
  <c r="V3899" i="6" a="1"/>
  <c r="W3539" i="6" a="1"/>
  <c r="X3487" i="6" a="1"/>
  <c r="U3579" i="6" a="1"/>
  <c r="V3495" i="6" a="1"/>
  <c r="U3295" i="6" a="1"/>
  <c r="W3219" i="6" a="1"/>
  <c r="X3091" i="6" a="1"/>
  <c r="W2983" i="6" a="1"/>
  <c r="V2939" i="6" a="1"/>
  <c r="U2635" i="6" a="1"/>
  <c r="V2743" i="6" a="1"/>
  <c r="V2551" i="6" a="1"/>
  <c r="V2307" i="6" a="1"/>
  <c r="W2203" i="6" a="1"/>
  <c r="T2687" i="6" a="1"/>
  <c r="V2123" i="6" a="1"/>
  <c r="V1867" i="6" a="1"/>
  <c r="X1835" i="6" a="1"/>
  <c r="T1875" i="6" a="1"/>
  <c r="W1987" i="6" a="1"/>
  <c r="V1543" i="6" a="1"/>
  <c r="T1755" i="6" a="1"/>
  <c r="T1723" i="6" a="1"/>
  <c r="W1783" i="6" a="1"/>
  <c r="X1503" i="6" a="1"/>
  <c r="X1675" i="6" a="1"/>
  <c r="V1575" i="6" a="1"/>
  <c r="T1519" i="6" a="1"/>
  <c r="W1459" i="6" a="1"/>
  <c r="W1367" i="6" a="1"/>
  <c r="V1295" i="6" a="1"/>
  <c r="V1383" i="6" a="1"/>
  <c r="T1159" i="6" a="1"/>
  <c r="U1383" i="6" a="1"/>
  <c r="U1183" i="6" a="1"/>
  <c r="X1375" i="6" a="1"/>
  <c r="W1067" i="6" a="1"/>
  <c r="U871" i="6" a="1"/>
  <c r="V1055" i="6" a="1"/>
  <c r="T971" i="6" a="1"/>
  <c r="T1779" i="6" a="1"/>
  <c r="U947" i="6" a="1"/>
  <c r="U1171" i="6" a="1"/>
  <c r="W975" i="6" a="1"/>
  <c r="V183" i="6" a="1"/>
  <c r="V83" i="6" a="1"/>
  <c r="V215" i="6" a="1"/>
  <c r="W355" i="6" a="1"/>
  <c r="T3907" i="6" a="1"/>
  <c r="W3999" i="6" a="1"/>
  <c r="T3927" i="6" a="1"/>
  <c r="W3691" i="6" a="1"/>
  <c r="V3659" i="6" a="1"/>
  <c r="V3567" i="6" a="1"/>
  <c r="T3535" i="6" a="1"/>
  <c r="W3427" i="6" a="1"/>
  <c r="X3327" i="6" a="1"/>
  <c r="V3527" i="6" a="1"/>
  <c r="V3131" i="6" a="1"/>
  <c r="T3139" i="6" a="1"/>
  <c r="X3031" i="6" a="1"/>
  <c r="W3111" i="6" a="1"/>
  <c r="T2979" i="6" a="1"/>
  <c r="U2831" i="6" a="1"/>
  <c r="T2947" i="6" a="1"/>
  <c r="W2855" i="6" a="1"/>
  <c r="W2755" i="6" a="1"/>
  <c r="V2615" i="6" a="1"/>
  <c r="V1875" i="6" a="1"/>
  <c r="X2051" i="6" a="1"/>
  <c r="V1811" i="6" a="1"/>
  <c r="V1803" i="6" a="1"/>
  <c r="T1695" i="6" a="1"/>
  <c r="X1603" i="6" a="1"/>
  <c r="U1499" i="6" a="1"/>
  <c r="X1567" i="6" a="1"/>
  <c r="T1747" i="6" a="1"/>
  <c r="V1511" i="6" a="1"/>
  <c r="U1311" i="6" a="1"/>
  <c r="V1419" i="6" a="1"/>
  <c r="X1343" i="6" a="1"/>
  <c r="T1191" i="6" a="1"/>
  <c r="X1407" i="6" a="1"/>
  <c r="U1011" i="6" a="1"/>
  <c r="U887" i="6" a="1"/>
  <c r="V899" i="6" a="1"/>
  <c r="X3979" i="6" a="1"/>
  <c r="T3807" i="6" a="1"/>
  <c r="U3699" i="6" a="1"/>
  <c r="U3635" i="6" a="1"/>
  <c r="X3583" i="6" a="1"/>
  <c r="W3487" i="6" a="1"/>
  <c r="X3263" i="6" a="1"/>
  <c r="T3171" i="6" a="1"/>
  <c r="X3027" i="6" a="1"/>
  <c r="U2927" i="6" a="1"/>
  <c r="W2887" i="6" a="1"/>
  <c r="X2543" i="6" a="1"/>
  <c r="X2511" i="6" a="1"/>
  <c r="X2803" i="6" a="1"/>
  <c r="X2575" i="6" a="1"/>
  <c r="U2699" i="6" a="1"/>
  <c r="V2595" i="6" a="1"/>
  <c r="U2307" i="6" a="1"/>
  <c r="U2235" i="6" a="1"/>
  <c r="T2099" i="6" a="1"/>
  <c r="W2103" i="6" a="1"/>
  <c r="T2227" i="6" a="1"/>
  <c r="W1879" i="6" a="1"/>
  <c r="T1691" i="6" a="1"/>
  <c r="U1799" i="6" a="1"/>
  <c r="W1847" i="6" a="1"/>
  <c r="U1759" i="6" a="1"/>
  <c r="X1311" i="6" a="1"/>
  <c r="X1239" i="6" a="1"/>
  <c r="U1855" i="6" a="1"/>
  <c r="W1427" i="6" a="1"/>
  <c r="U1407" i="6" a="1"/>
  <c r="W1007" i="6" a="1"/>
  <c r="W891" i="6" a="1"/>
  <c r="W907" i="6" a="1"/>
  <c r="U1075" i="6" a="1"/>
  <c r="U979" i="6" a="1"/>
  <c r="V223" i="6" a="1"/>
  <c r="U107" i="6" a="1"/>
  <c r="T347" i="6" a="1"/>
  <c r="X111" i="6" a="1"/>
  <c r="U15" i="6" a="1"/>
  <c r="T255" i="6" a="1"/>
  <c r="W387" i="6" a="1"/>
  <c r="X55" i="6" a="1"/>
  <c r="X1079" i="6" a="1"/>
  <c r="W595" i="6" a="1"/>
  <c r="T1003" i="6" a="1"/>
  <c r="X175" i="6" a="1"/>
  <c r="U79" i="6" a="1"/>
  <c r="U363" i="6" a="1"/>
  <c r="W319" i="6" a="1"/>
  <c r="T315" i="6" a="1"/>
  <c r="X207" i="6" a="1"/>
  <c r="W2388" i="6" l="1"/>
  <c r="X2739" i="6"/>
  <c r="AF3443" i="6" a="1"/>
  <c r="AF3443" i="6" s="1"/>
  <c r="AF1619" i="6" a="1"/>
  <c r="AF1619" i="6" s="1"/>
  <c r="AF2231" i="6" a="1"/>
  <c r="AF2231" i="6" s="1"/>
  <c r="AF711" i="6" a="1"/>
  <c r="AF711" i="6" s="1"/>
  <c r="AF713" i="6" s="1"/>
  <c r="AF714" i="6" s="1"/>
  <c r="AF712" i="6" s="1"/>
  <c r="AF607" i="6" a="1"/>
  <c r="AF607" i="6" s="1"/>
  <c r="AF2287" i="6" a="1"/>
  <c r="AF2287" i="6" s="1"/>
  <c r="AF3019" i="6" a="1"/>
  <c r="AF3019" i="6" s="1"/>
  <c r="AF3439" i="6" a="1"/>
  <c r="AF3439" i="6" s="1"/>
  <c r="AF2707" i="6" a="1"/>
  <c r="AF2707" i="6" s="1"/>
  <c r="AF2735" i="6" a="1"/>
  <c r="AF2735" i="6" s="1"/>
  <c r="AF483" i="6" a="1"/>
  <c r="AF483" i="6" s="1"/>
  <c r="AF775" i="6" a="1"/>
  <c r="AF775" i="6" s="1"/>
  <c r="AF2643" i="6" a="1"/>
  <c r="AF2643" i="6" s="1"/>
  <c r="AF2427" i="6" a="1"/>
  <c r="AF2427" i="6" s="1"/>
  <c r="AF2429" i="6" s="1"/>
  <c r="AF2430" i="6" s="1"/>
  <c r="AF2428" i="6" s="1"/>
  <c r="AF123" i="6" a="1"/>
  <c r="AF123" i="6" s="1"/>
  <c r="AF125" i="6" s="1"/>
  <c r="AF126" i="6" s="1"/>
  <c r="AF124" i="6" s="1"/>
  <c r="AF1115" i="6" a="1"/>
  <c r="AF1115" i="6" s="1"/>
  <c r="AF1117" i="6" s="1"/>
  <c r="AF1118" i="6" s="1"/>
  <c r="AF1116" i="6" s="1"/>
  <c r="AF1499" i="6" a="1"/>
  <c r="AF1499" i="6" s="1"/>
  <c r="AF1235" i="6" a="1"/>
  <c r="AF1235" i="6" s="1"/>
  <c r="AF2119" i="6" a="1"/>
  <c r="AF2119" i="6" s="1"/>
  <c r="AF2603" i="6" a="1"/>
  <c r="AF2603" i="6" s="1"/>
  <c r="AF2605" i="6" s="1"/>
  <c r="AF2606" i="6" s="1"/>
  <c r="AF2604" i="6" s="1"/>
  <c r="AF2167" i="6" a="1"/>
  <c r="AF2167" i="6" s="1"/>
  <c r="AF911" i="6" a="1"/>
  <c r="AF911" i="6" s="1"/>
  <c r="AF913" i="6" s="1"/>
  <c r="AF914" i="6" s="1"/>
  <c r="AF912" i="6" s="1"/>
  <c r="AF3095" i="6" a="1"/>
  <c r="AF3095" i="6" s="1"/>
  <c r="AF2179" i="6" a="1"/>
  <c r="AF2179" i="6" s="1"/>
  <c r="AF3563" i="6" a="1"/>
  <c r="AF3563" i="6" s="1"/>
  <c r="AF3531" i="6" a="1"/>
  <c r="AF3531" i="6" s="1"/>
  <c r="AF3511" i="6" a="1"/>
  <c r="AF3511" i="6" s="1"/>
  <c r="AF3513" i="6" s="1"/>
  <c r="AF3514" i="6" s="1"/>
  <c r="AF3512" i="6" s="1"/>
  <c r="AF1139" i="6" a="1"/>
  <c r="AF1139" i="6" s="1"/>
  <c r="AF1141" i="6" s="1"/>
  <c r="AF1142" i="6" s="1"/>
  <c r="AF1140" i="6" s="1"/>
  <c r="AF1823" i="6" a="1"/>
  <c r="AF1823" i="6" s="1"/>
  <c r="AF1825" i="6" s="1"/>
  <c r="AF1826" i="6" s="1"/>
  <c r="AF1824" i="6" s="1"/>
  <c r="AF3307" i="6" a="1"/>
  <c r="AF3307" i="6" s="1"/>
  <c r="AF3309" i="6" s="1"/>
  <c r="AF3310" i="6" s="1"/>
  <c r="AF3308" i="6" s="1"/>
  <c r="AF1967" i="6" a="1"/>
  <c r="AF1967" i="6" s="1"/>
  <c r="AF1969" i="6" s="1"/>
  <c r="AF1970" i="6" s="1"/>
  <c r="AF1968" i="6" s="1"/>
  <c r="AF2303" i="6" a="1"/>
  <c r="AF2303" i="6" s="1"/>
  <c r="AF2305" i="6" s="1"/>
  <c r="AF1203" i="6" a="1"/>
  <c r="AF1203" i="6" s="1"/>
  <c r="AF3111" i="6" a="1"/>
  <c r="AF3111" i="6" s="1"/>
  <c r="AF2439" i="6" a="1"/>
  <c r="AF2439" i="6" s="1"/>
  <c r="AF2441" i="6" s="1"/>
  <c r="AF2442" i="6" s="1"/>
  <c r="AF2440" i="6" s="1"/>
  <c r="AF3231" i="6" a="1"/>
  <c r="AF3231" i="6" s="1"/>
  <c r="AF3233" i="6" s="1"/>
  <c r="AF3234" i="6" s="1"/>
  <c r="AF3232" i="6" s="1"/>
  <c r="AF1039" i="6" a="1"/>
  <c r="AF1039" i="6" s="1"/>
  <c r="AF2579" i="6" a="1"/>
  <c r="AF2579" i="6" s="1"/>
  <c r="AF2581" i="6" s="1"/>
  <c r="AF2582" i="6" s="1"/>
  <c r="AF2580" i="6" s="1"/>
  <c r="AF2879" i="6" a="1"/>
  <c r="AF2879" i="6" s="1"/>
  <c r="AF2015" i="6" a="1"/>
  <c r="AF2015" i="6" s="1"/>
  <c r="AF859" i="6" a="1"/>
  <c r="AF859" i="6" s="1"/>
  <c r="AF675" i="6" a="1"/>
  <c r="AF675" i="6" s="1"/>
  <c r="AF3431" i="6" a="1"/>
  <c r="AF3431" i="6" s="1"/>
  <c r="AF1239" i="6" a="1"/>
  <c r="AF1239" i="6" s="1"/>
  <c r="AF3299" i="6" a="1"/>
  <c r="AF3299" i="6" s="1"/>
  <c r="AF751" i="6" a="1"/>
  <c r="AF751" i="6" s="1"/>
  <c r="AF753" i="6" s="1"/>
  <c r="AF754" i="6" s="1"/>
  <c r="AF752" i="6" s="1"/>
  <c r="AF831" i="6" a="1"/>
  <c r="AF831" i="6" s="1"/>
  <c r="AF833" i="6" s="1"/>
  <c r="AF834" i="6" s="1"/>
  <c r="AF832" i="6" s="1"/>
  <c r="AF387" i="6" a="1"/>
  <c r="AF387" i="6" s="1"/>
  <c r="AF389" i="6" s="1"/>
  <c r="AF390" i="6" s="1"/>
  <c r="AF388" i="6" s="1"/>
  <c r="AF3507" i="6" a="1"/>
  <c r="AF3507" i="6" s="1"/>
  <c r="AF2855" i="6" a="1"/>
  <c r="AF2855" i="6" s="1"/>
  <c r="AF3203" i="6" a="1"/>
  <c r="AF3203" i="6" s="1"/>
  <c r="AF611" i="6" a="1"/>
  <c r="AF611" i="6" s="1"/>
  <c r="AF613" i="6" s="1"/>
  <c r="AF614" i="6" s="1"/>
  <c r="AF612" i="6" s="1"/>
  <c r="AF3015" i="6" a="1"/>
  <c r="AF3015" i="6" s="1"/>
  <c r="AF3017" i="6" s="1"/>
  <c r="AF3018" i="6" s="1"/>
  <c r="AF3016" i="6" s="1"/>
  <c r="AF1011" i="6" a="1"/>
  <c r="AF1011" i="6" s="1"/>
  <c r="AF1013" i="6" s="1"/>
  <c r="AF1014" i="6" s="1"/>
  <c r="AF1012" i="6" s="1"/>
  <c r="AF3631" i="6" a="1"/>
  <c r="AF3631" i="6" s="1"/>
  <c r="AF2615" i="6" a="1"/>
  <c r="AF2615" i="6" s="1"/>
  <c r="AF343" i="6" a="1"/>
  <c r="AF343" i="6" s="1"/>
  <c r="AF287" i="6" a="1"/>
  <c r="AF287" i="6" s="1"/>
  <c r="AF811" i="6" a="1"/>
  <c r="AF811" i="6" s="1"/>
  <c r="AF3267" i="6" a="1"/>
  <c r="AF3267" i="6" s="1"/>
  <c r="AF3811" i="6" a="1"/>
  <c r="AF3811" i="6" s="1"/>
  <c r="AF3813" i="6" s="1"/>
  <c r="AF3814" i="6" s="1"/>
  <c r="AF3812" i="6" s="1"/>
  <c r="AF3219" i="6" a="1"/>
  <c r="AF3219" i="6" s="1"/>
  <c r="AF3221" i="6" s="1"/>
  <c r="AF3222" i="6" s="1"/>
  <c r="AF3220" i="6" s="1"/>
  <c r="AF3851" i="6" a="1"/>
  <c r="AF3851" i="6" s="1"/>
  <c r="AF3853" i="6" s="1"/>
  <c r="AF3854" i="6" s="1"/>
  <c r="AF3852" i="6" s="1"/>
  <c r="AF151" i="6" a="1"/>
  <c r="AF151" i="6" s="1"/>
  <c r="AF153" i="6" s="1"/>
  <c r="AF154" i="6" s="1"/>
  <c r="AF152" i="6" s="1"/>
  <c r="AF3755" i="6" a="1"/>
  <c r="AF3755" i="6" s="1"/>
  <c r="AF1607" i="6" a="1"/>
  <c r="AF1607" i="6" s="1"/>
  <c r="AF1855" i="6" a="1"/>
  <c r="AF1855" i="6" s="1"/>
  <c r="AF1857" i="6" s="1"/>
  <c r="AF1858" i="6" s="1"/>
  <c r="AF1856" i="6" s="1"/>
  <c r="AF3835" i="6" a="1"/>
  <c r="AF3835" i="6" s="1"/>
  <c r="AF3837" i="6" s="1"/>
  <c r="AF3838" i="6" s="1"/>
  <c r="AF3836" i="6" s="1"/>
  <c r="AF2803" i="6" a="1"/>
  <c r="AF2803" i="6" s="1"/>
  <c r="AF251" i="6" a="1"/>
  <c r="AF251" i="6" s="1"/>
  <c r="AF253" i="6" s="1"/>
  <c r="AF254" i="6" s="1"/>
  <c r="AF252" i="6" s="1"/>
  <c r="AF615" i="6" a="1"/>
  <c r="AF615" i="6" s="1"/>
  <c r="AF1611" i="6" a="1"/>
  <c r="AF1611" i="6" s="1"/>
  <c r="AF2647" i="6" a="1"/>
  <c r="AF2647" i="6" s="1"/>
  <c r="AF2919" i="6" a="1"/>
  <c r="AF2919" i="6" s="1"/>
  <c r="AF823" i="6" a="1"/>
  <c r="AF823" i="6" s="1"/>
  <c r="AF155" i="6" a="1"/>
  <c r="AF155" i="6" s="1"/>
  <c r="AF779" i="6" a="1"/>
  <c r="AF779" i="6" s="1"/>
  <c r="AF3975" i="6" a="1"/>
  <c r="AF3975" i="6" s="1"/>
  <c r="AF3977" i="6" s="1"/>
  <c r="AF1547" i="6" a="1"/>
  <c r="AF1547" i="6" s="1"/>
  <c r="AF1549" i="6" s="1"/>
  <c r="AF1550" i="6" s="1"/>
  <c r="AF1548" i="6" s="1"/>
  <c r="AF2755" i="6" a="1"/>
  <c r="AF2755" i="6" s="1"/>
  <c r="AF2757" i="6" s="1"/>
  <c r="AF2758" i="6" s="1"/>
  <c r="AF2756" i="6" s="1"/>
  <c r="AF1131" i="6" a="1"/>
  <c r="AF1131" i="6" s="1"/>
  <c r="AF539" i="6" a="1"/>
  <c r="AF539" i="6" s="1"/>
  <c r="AF2181" i="6"/>
  <c r="AF2182" i="6" s="1"/>
  <c r="AF2180" i="6" s="1"/>
  <c r="AF1205" i="6"/>
  <c r="AF1206" i="6" s="1"/>
  <c r="AF1204" i="6" s="1"/>
  <c r="AF3533" i="6"/>
  <c r="AF3534" i="6" s="1"/>
  <c r="AF3532" i="6" s="1"/>
  <c r="AF899" i="6" a="1"/>
  <c r="AF899" i="6" s="1"/>
  <c r="AF1791" i="6" a="1"/>
  <c r="AF1791" i="6" s="1"/>
  <c r="AF463" i="6" a="1"/>
  <c r="AF463" i="6" s="1"/>
  <c r="AF3395" i="6" a="1"/>
  <c r="AF3395" i="6" s="1"/>
  <c r="AF1735" i="6" a="1"/>
  <c r="AF1735" i="6" s="1"/>
  <c r="AF3471" i="6" a="1"/>
  <c r="AF3471" i="6" s="1"/>
  <c r="AF443" i="6" a="1"/>
  <c r="AF443" i="6" s="1"/>
  <c r="AF2335" i="6" a="1"/>
  <c r="AF2335" i="6" s="1"/>
  <c r="AF1339" i="6" a="1"/>
  <c r="AF1339" i="6" s="1"/>
  <c r="AF3875" i="6" a="1"/>
  <c r="AF3875" i="6" s="1"/>
  <c r="AF1643" i="6" a="1"/>
  <c r="AF1643" i="6" s="1"/>
  <c r="AF2159" i="6" a="1"/>
  <c r="AF2159" i="6" s="1"/>
  <c r="AF1703" i="6" a="1"/>
  <c r="AF1703" i="6" s="1"/>
  <c r="AF167" i="6" a="1"/>
  <c r="AF167" i="6" s="1"/>
  <c r="AF3967" i="6" a="1"/>
  <c r="AF3967" i="6" s="1"/>
  <c r="AF735" i="6" a="1"/>
  <c r="AF735" i="6" s="1"/>
  <c r="AF3083" i="6" a="1"/>
  <c r="AF3083" i="6" s="1"/>
  <c r="AF2931" i="6" a="1"/>
  <c r="AF2931" i="6" s="1"/>
  <c r="AF995" i="6" a="1"/>
  <c r="AF995" i="6" s="1"/>
  <c r="AF2371" i="6" a="1"/>
  <c r="AF2371" i="6" s="1"/>
  <c r="AF777" i="6"/>
  <c r="AF778" i="6" s="1"/>
  <c r="AF776" i="6" s="1"/>
  <c r="AF3651" i="6" a="1"/>
  <c r="AF3651" i="6" s="1"/>
  <c r="AF2619" i="6" a="1"/>
  <c r="AF2619" i="6" s="1"/>
  <c r="AF891" i="6" a="1"/>
  <c r="AF891" i="6" s="1"/>
  <c r="AF2447" i="6" a="1"/>
  <c r="AF2447" i="6" s="1"/>
  <c r="AF715" i="6" a="1"/>
  <c r="AF715" i="6" s="1"/>
  <c r="AF3379" i="6" a="1"/>
  <c r="AF3379" i="6" s="1"/>
  <c r="AF3635" i="6" a="1"/>
  <c r="AF3635" i="6" s="1"/>
  <c r="AF3633" i="6"/>
  <c r="AF3634" i="6" s="1"/>
  <c r="AF3632" i="6" s="1"/>
  <c r="AF2617" i="6"/>
  <c r="AF2618" i="6" s="1"/>
  <c r="AF2616" i="6" s="1"/>
  <c r="AF3619" i="6" a="1"/>
  <c r="AF3619" i="6" s="1"/>
  <c r="AF1987" i="6" a="1"/>
  <c r="AF1987" i="6" s="1"/>
  <c r="AF227" i="6" a="1"/>
  <c r="AF227" i="6" s="1"/>
  <c r="AF3063" i="6" a="1"/>
  <c r="AF3063" i="6" s="1"/>
  <c r="AF345" i="6"/>
  <c r="AF346" i="6" s="1"/>
  <c r="AF344" i="6" s="1"/>
  <c r="AF289" i="6"/>
  <c r="AF290" i="6" s="1"/>
  <c r="AF288" i="6" s="1"/>
  <c r="AF813" i="6"/>
  <c r="AF814" i="6" s="1"/>
  <c r="AF812" i="6" s="1"/>
  <c r="AF3269" i="6"/>
  <c r="AF3270" i="6" s="1"/>
  <c r="AF3268" i="6" s="1"/>
  <c r="AF2375" i="6" a="1"/>
  <c r="AF2375" i="6" s="1"/>
  <c r="AF879" i="6" a="1"/>
  <c r="AF879" i="6" s="1"/>
  <c r="AF2283" i="6" a="1"/>
  <c r="AF2283" i="6" s="1"/>
  <c r="AF783" i="6" a="1"/>
  <c r="AF783" i="6" s="1"/>
  <c r="AF2815" i="6" a="1"/>
  <c r="AF2815" i="6" s="1"/>
  <c r="AF1871" i="6" a="1"/>
  <c r="AF1871" i="6" s="1"/>
  <c r="AF27" i="6" a="1"/>
  <c r="AF27" i="6" s="1"/>
  <c r="AF679" i="6" a="1"/>
  <c r="AF679" i="6" s="1"/>
  <c r="AF1479" i="6" a="1"/>
  <c r="AF1479" i="6" s="1"/>
  <c r="AF2263" i="6" a="1"/>
  <c r="AF2263" i="6" s="1"/>
  <c r="AF3565" i="6"/>
  <c r="AF3566" i="6" s="1"/>
  <c r="AF3564" i="6" s="1"/>
  <c r="AF1887" i="6" a="1"/>
  <c r="AF1887" i="6" s="1"/>
  <c r="AF3931" i="6" a="1"/>
  <c r="AF3931" i="6" s="1"/>
  <c r="AF835" i="6" a="1"/>
  <c r="AF835" i="6" s="1"/>
  <c r="AF3915" i="6" a="1"/>
  <c r="AF3915" i="6" s="1"/>
  <c r="AF2555" i="6" a="1"/>
  <c r="AF2555" i="6" s="1"/>
  <c r="AF1395" i="6" a="1"/>
  <c r="AF1395" i="6" s="1"/>
  <c r="AF303" i="6" a="1"/>
  <c r="AF303" i="6" s="1"/>
  <c r="AF2271" i="6" a="1"/>
  <c r="AF2271" i="6" s="1"/>
  <c r="AF3359" i="6" a="1"/>
  <c r="AF3359" i="6" s="1"/>
  <c r="AF2055" i="6" a="1"/>
  <c r="AF2055" i="6" s="1"/>
  <c r="AF3891" i="6" a="1"/>
  <c r="AF3891" i="6" s="1"/>
  <c r="AF331" i="6" a="1"/>
  <c r="AF331" i="6" s="1"/>
  <c r="AF1727" i="6" a="1"/>
  <c r="AF1727" i="6" s="1"/>
  <c r="AF2063" i="6" a="1"/>
  <c r="AF2063" i="6" s="1"/>
  <c r="AF3955" i="6" a="1"/>
  <c r="AF3955" i="6" s="1"/>
  <c r="AF3757" i="6"/>
  <c r="AF3758" i="6" s="1"/>
  <c r="AF3756" i="6" s="1"/>
  <c r="AF1609" i="6"/>
  <c r="AF1610" i="6" s="1"/>
  <c r="AF1608" i="6" s="1"/>
  <c r="AF2805" i="6"/>
  <c r="AF2806" i="6" s="1"/>
  <c r="AF2804" i="6" s="1"/>
  <c r="AF3607" i="6" a="1"/>
  <c r="AF3607" i="6" s="1"/>
  <c r="AF2983" i="6" a="1"/>
  <c r="AF2983" i="6" s="1"/>
  <c r="AF2359" i="6" a="1"/>
  <c r="AF2359" i="6" s="1"/>
  <c r="AF2611" i="6" a="1"/>
  <c r="AF2611" i="6" s="1"/>
  <c r="AF3459" i="6" a="1"/>
  <c r="AF3459" i="6" s="1"/>
  <c r="AF2731" i="6" a="1"/>
  <c r="AF2731" i="6" s="1"/>
  <c r="AF2523" i="6" a="1"/>
  <c r="AF2523" i="6" s="1"/>
  <c r="AF2443" i="6" a="1"/>
  <c r="AF2443" i="6" s="1"/>
  <c r="AF1099" i="6" a="1"/>
  <c r="AF1099" i="6" s="1"/>
  <c r="AF455" i="6" a="1"/>
  <c r="AF455" i="6" s="1"/>
  <c r="AF3113" i="6"/>
  <c r="AF3114" i="6" s="1"/>
  <c r="AF3112" i="6" s="1"/>
  <c r="AF3659" i="6" a="1"/>
  <c r="AF3659" i="6" s="1"/>
  <c r="AF2415" i="6" a="1"/>
  <c r="AF2415" i="6" s="1"/>
  <c r="AF2675" i="6" a="1"/>
  <c r="AF2675" i="6" s="1"/>
  <c r="AF1483" i="6" a="1"/>
  <c r="AF1483" i="6" s="1"/>
  <c r="AF2351" i="6" a="1"/>
  <c r="AF2351" i="6" s="1"/>
  <c r="AF567" i="6" a="1"/>
  <c r="AF567" i="6" s="1"/>
  <c r="AF1579" i="6" a="1"/>
  <c r="AF1579" i="6" s="1"/>
  <c r="AF1555" i="6" a="1"/>
  <c r="AF1555" i="6" s="1"/>
  <c r="AF1135" i="6" a="1"/>
  <c r="AF1135" i="6" s="1"/>
  <c r="AF2095" i="6" a="1"/>
  <c r="AF2095" i="6" s="1"/>
  <c r="AF439" i="6" a="1"/>
  <c r="AF439" i="6" s="1"/>
  <c r="AF1759" i="6" a="1"/>
  <c r="AF1759" i="6" s="1"/>
  <c r="AF2423" i="6" a="1"/>
  <c r="AF2423" i="6" s="1"/>
  <c r="AF3283" i="6" a="1"/>
  <c r="AF3283" i="6" s="1"/>
  <c r="AF1163" i="6" a="1"/>
  <c r="AF1163" i="6" s="1"/>
  <c r="AF2191" i="6" a="1"/>
  <c r="AF2191" i="6" s="1"/>
  <c r="AF1407" i="6" a="1"/>
  <c r="AF1407" i="6" s="1"/>
  <c r="AF163" i="6" a="1"/>
  <c r="AF163" i="6" s="1"/>
  <c r="AF1771" i="6" a="1"/>
  <c r="AF1771" i="6" s="1"/>
  <c r="AF3463" i="6" a="1"/>
  <c r="AF3463" i="6" s="1"/>
  <c r="AF635" i="6" a="1"/>
  <c r="AF635" i="6" s="1"/>
  <c r="AF1627" i="6" a="1"/>
  <c r="AF1627" i="6" s="1"/>
  <c r="AF2343" i="6" a="1"/>
  <c r="AF2343" i="6" s="1"/>
  <c r="AF655" i="6" a="1"/>
  <c r="AF655" i="6" s="1"/>
  <c r="AF3007" i="6" a="1"/>
  <c r="AF3007" i="6" s="1"/>
  <c r="AF1291" i="6" a="1"/>
  <c r="AF1291" i="6" s="1"/>
  <c r="AF807" i="6" a="1"/>
  <c r="AF807" i="6" s="1"/>
  <c r="AF3771" i="6" a="1"/>
  <c r="AF3771" i="6" s="1"/>
  <c r="AF2737" i="6"/>
  <c r="AF2738" i="6" s="1"/>
  <c r="AF2736" i="6" s="1"/>
  <c r="AF1299" i="6" a="1"/>
  <c r="AF1299" i="6" s="1"/>
  <c r="AF171" i="6" a="1"/>
  <c r="AF171" i="6" s="1"/>
  <c r="AF3327" i="6" a="1"/>
  <c r="AF3327" i="6" s="1"/>
  <c r="AF3767" i="6" a="1"/>
  <c r="AF3767" i="6" s="1"/>
  <c r="AF1259" i="6" a="1"/>
  <c r="AF1259" i="6" s="1"/>
  <c r="AF1331" i="6" a="1"/>
  <c r="AF1331" i="6" s="1"/>
  <c r="AF3239" i="6" a="1"/>
  <c r="AF3239" i="6" s="1"/>
  <c r="AF1915" i="6" a="1"/>
  <c r="AF1915" i="6" s="1"/>
  <c r="AF583" i="6" a="1"/>
  <c r="AF583" i="6" s="1"/>
  <c r="AF2991" i="6" a="1"/>
  <c r="AF2991" i="6" s="1"/>
  <c r="AF2339" i="6" a="1"/>
  <c r="AF2339" i="6" s="1"/>
  <c r="AF3079" i="6" a="1"/>
  <c r="AF3079" i="6" s="1"/>
  <c r="AF131" i="6" a="1"/>
  <c r="AF131" i="6" s="1"/>
  <c r="AF1571" i="6" a="1"/>
  <c r="AF1571" i="6" s="1"/>
  <c r="AF2863" i="6" a="1"/>
  <c r="AF2863" i="6" s="1"/>
  <c r="AF579" i="6" a="1"/>
  <c r="AF579" i="6" s="1"/>
  <c r="AF991" i="6" a="1"/>
  <c r="AF991" i="6" s="1"/>
  <c r="AF175" i="6" a="1"/>
  <c r="AF175" i="6" s="1"/>
  <c r="AF1651" i="6" a="1"/>
  <c r="AF1651" i="6" s="1"/>
  <c r="AF1023" i="6" a="1"/>
  <c r="AF1023" i="6" s="1"/>
  <c r="AF2691" i="6" a="1"/>
  <c r="AF2691" i="6" s="1"/>
  <c r="AF1751" i="6" a="1"/>
  <c r="AF1751" i="6" s="1"/>
  <c r="AF3021" i="6"/>
  <c r="AF3022" i="6" s="1"/>
  <c r="AF3020" i="6" s="1"/>
  <c r="AF2169" i="6"/>
  <c r="AF2170" i="6" s="1"/>
  <c r="AF2168" i="6" s="1"/>
  <c r="AF391" i="6" a="1"/>
  <c r="AF391" i="6" s="1"/>
  <c r="AF2027" i="6" a="1"/>
  <c r="AF2027" i="6" s="1"/>
  <c r="AF1007" i="6" a="1"/>
  <c r="AF1007" i="6" s="1"/>
  <c r="AF2831" i="6" a="1"/>
  <c r="AF2831" i="6" s="1"/>
  <c r="AF3251" i="6" a="1"/>
  <c r="AF3251" i="6" s="1"/>
  <c r="AF2679" i="6" a="1"/>
  <c r="AF2679" i="6" s="1"/>
  <c r="AF3715" i="6" a="1"/>
  <c r="AF3715" i="6" s="1"/>
  <c r="AF39" i="6" a="1"/>
  <c r="AF39" i="6" s="1"/>
  <c r="AF1041" i="6"/>
  <c r="AF1042" i="6" s="1"/>
  <c r="AF1040" i="6" s="1"/>
  <c r="AF875" i="6" a="1"/>
  <c r="AF875" i="6" s="1"/>
  <c r="AF3055" i="6" a="1"/>
  <c r="AF3055" i="6" s="1"/>
  <c r="AF3475" i="6" a="1"/>
  <c r="AF3475" i="6" s="1"/>
  <c r="AF2881" i="6"/>
  <c r="AF2882" i="6" s="1"/>
  <c r="AF2880" i="6" s="1"/>
  <c r="AF2017" i="6"/>
  <c r="AF2018" i="6" s="1"/>
  <c r="AF2016" i="6" s="1"/>
  <c r="AF861" i="6"/>
  <c r="AF862" i="6" s="1"/>
  <c r="AF860" i="6" s="1"/>
  <c r="AF1227" i="6" a="1"/>
  <c r="AF1227" i="6" s="1"/>
  <c r="AF1055" i="6" a="1"/>
  <c r="AF1055" i="6" s="1"/>
  <c r="AF2709" i="6"/>
  <c r="AF2710" i="6" s="1"/>
  <c r="AF2708" i="6" s="1"/>
  <c r="AF407" i="6" a="1"/>
  <c r="AF407" i="6" s="1"/>
  <c r="AF3595" i="6" a="1"/>
  <c r="AF3595" i="6" s="1"/>
  <c r="AF3943" i="6" a="1"/>
  <c r="AF3943" i="6" s="1"/>
  <c r="AF3643" i="6" a="1"/>
  <c r="AF3643" i="6" s="1"/>
  <c r="AF855" i="6" a="1"/>
  <c r="AF855" i="6" s="1"/>
  <c r="AF2307" i="6" a="1"/>
  <c r="AF2307" i="6" s="1"/>
  <c r="AF575" i="6" a="1"/>
  <c r="AF575" i="6" s="1"/>
  <c r="AF1323" i="6" a="1"/>
  <c r="AF1323" i="6" s="1"/>
  <c r="AF2723" i="6" a="1"/>
  <c r="AF2723" i="6" s="1"/>
  <c r="AF871" i="6" a="1"/>
  <c r="AF871" i="6" s="1"/>
  <c r="AF863" i="6" a="1"/>
  <c r="AF863" i="6" s="1"/>
  <c r="AF3791" i="6" a="1"/>
  <c r="AF3791" i="6" s="1"/>
  <c r="AF815" i="6" a="1"/>
  <c r="AF815" i="6" s="1"/>
  <c r="AF2531" i="6" a="1"/>
  <c r="AF2531" i="6" s="1"/>
  <c r="AF1027" i="6" a="1"/>
  <c r="AF1027" i="6" s="1"/>
  <c r="AF1919" i="6" a="1"/>
  <c r="AF1919" i="6" s="1"/>
  <c r="AF979" i="6" a="1"/>
  <c r="AF979" i="6" s="1"/>
  <c r="AF3199" i="6" a="1"/>
  <c r="AF3199" i="6" s="1"/>
  <c r="AF3727" i="6" a="1"/>
  <c r="AF3727" i="6" s="1"/>
  <c r="AF299" i="6" a="1"/>
  <c r="AF299" i="6" s="1"/>
  <c r="AF3211" i="6" a="1"/>
  <c r="AF3211" i="6" s="1"/>
  <c r="AF3103" i="6" a="1"/>
  <c r="AF3103" i="6" s="1"/>
  <c r="AF3275" i="6" a="1"/>
  <c r="AF3275" i="6" s="1"/>
  <c r="AF2407" i="6" a="1"/>
  <c r="AF2407" i="6" s="1"/>
  <c r="AF2857" i="6"/>
  <c r="AF2858" i="6" s="1"/>
  <c r="AF2856" i="6" s="1"/>
  <c r="AF571" i="6" a="1"/>
  <c r="AF571" i="6" s="1"/>
  <c r="AF2091" i="6" a="1"/>
  <c r="AF2091" i="6" s="1"/>
  <c r="AF2771" i="6" a="1"/>
  <c r="AF2771" i="6" s="1"/>
  <c r="AF3999" i="6" a="1"/>
  <c r="AF3999" i="6" s="1"/>
  <c r="AF2951" i="6" a="1"/>
  <c r="AF2951" i="6" s="1"/>
  <c r="AF617" i="6"/>
  <c r="AF618" i="6" s="1"/>
  <c r="AF616" i="6" s="1"/>
  <c r="AF1613" i="6"/>
  <c r="AF1614" i="6" s="1"/>
  <c r="AF1612" i="6" s="1"/>
  <c r="AF2649" i="6"/>
  <c r="AF2650" i="6" s="1"/>
  <c r="AF2648" i="6" s="1"/>
  <c r="AF2921" i="6"/>
  <c r="AF2922" i="6" s="1"/>
  <c r="AF2920" i="6" s="1"/>
  <c r="AF335" i="6" a="1"/>
  <c r="AF335" i="6" s="1"/>
  <c r="AF3991" i="6" a="1"/>
  <c r="AF3991" i="6" s="1"/>
  <c r="AF825" i="6"/>
  <c r="AF826" i="6" s="1"/>
  <c r="AF824" i="6" s="1"/>
  <c r="AF157" i="6"/>
  <c r="AF158" i="6" s="1"/>
  <c r="AF156" i="6" s="1"/>
  <c r="AF781" i="6"/>
  <c r="AF782" i="6" s="1"/>
  <c r="AF780" i="6" s="1"/>
  <c r="AF447" i="6" a="1"/>
  <c r="AF447" i="6" s="1"/>
  <c r="AF839" i="6" a="1"/>
  <c r="AF839" i="6" s="1"/>
  <c r="AF43" i="6" a="1"/>
  <c r="AF43" i="6" s="1"/>
  <c r="AF3195" i="6" a="1"/>
  <c r="AF3195" i="6" s="1"/>
  <c r="AF3491" i="6" a="1"/>
  <c r="AF3491" i="6" s="1"/>
  <c r="AF599" i="6" a="1"/>
  <c r="AF599" i="6" s="1"/>
  <c r="AF2311" i="6" a="1"/>
  <c r="AF2311" i="6" s="1"/>
  <c r="AF3441" i="6"/>
  <c r="AF3442" i="6" s="1"/>
  <c r="AF3440" i="6" s="1"/>
  <c r="AF1795" i="6" a="1"/>
  <c r="AF1795" i="6" s="1"/>
  <c r="AF307" i="6" a="1"/>
  <c r="AF307" i="6" s="1"/>
  <c r="AF1983" i="6" a="1"/>
  <c r="AF1983" i="6" s="1"/>
  <c r="AF2583" i="6" a="1"/>
  <c r="AF2583" i="6" s="1"/>
  <c r="AF3543" i="6" a="1"/>
  <c r="AF3543" i="6" s="1"/>
  <c r="AF2791" i="6" a="1"/>
  <c r="AF2791" i="6" s="1"/>
  <c r="AF2887" i="6" a="1"/>
  <c r="AF2887" i="6" s="1"/>
  <c r="AF623" i="6" a="1"/>
  <c r="AF623" i="6" s="1"/>
  <c r="AF375" i="6" a="1"/>
  <c r="AF375" i="6" s="1"/>
  <c r="AF1543" i="6" a="1"/>
  <c r="AF1543" i="6" s="1"/>
  <c r="AF91" i="6" a="1"/>
  <c r="AF91" i="6" s="1"/>
  <c r="AF507" i="6" a="1"/>
  <c r="AF507" i="6" s="1"/>
  <c r="AF2007" i="6" a="1"/>
  <c r="AF2007" i="6" s="1"/>
  <c r="AF3803" i="6" a="1"/>
  <c r="AF3803" i="6" s="1"/>
  <c r="AF3259" i="6" a="1"/>
  <c r="AF3259" i="6" s="1"/>
  <c r="AF2823" i="6" a="1"/>
  <c r="AF2823" i="6" s="1"/>
  <c r="AF3675" i="6" a="1"/>
  <c r="AF3675" i="6" s="1"/>
  <c r="AF3135" i="6" a="1"/>
  <c r="AF3135" i="6" s="1"/>
  <c r="AF3427" i="6" a="1"/>
  <c r="AF3427" i="6" s="1"/>
  <c r="AF3071" i="6" a="1"/>
  <c r="AF3071" i="6" s="1"/>
  <c r="AF3627" i="6" a="1"/>
  <c r="AF3627" i="6" s="1"/>
  <c r="AF1895" i="6" a="1"/>
  <c r="AF1895" i="6" s="1"/>
  <c r="AF3445" i="6"/>
  <c r="AF3446" i="6" s="1"/>
  <c r="AF3444" i="6" s="1"/>
  <c r="AF1621" i="6"/>
  <c r="AF1622" i="6" s="1"/>
  <c r="AF1620" i="6" s="1"/>
  <c r="AF2233" i="6"/>
  <c r="AF2234" i="6" s="1"/>
  <c r="AF2232" i="6" s="1"/>
  <c r="AF609" i="6"/>
  <c r="AF610" i="6" s="1"/>
  <c r="AF608" i="6" s="1"/>
  <c r="AF2289" i="6"/>
  <c r="AF2290" i="6" s="1"/>
  <c r="AF2288" i="6" s="1"/>
  <c r="AF1501" i="6"/>
  <c r="AF1502" i="6" s="1"/>
  <c r="AF1500" i="6" s="1"/>
  <c r="AF1237" i="6"/>
  <c r="AF1238" i="6" s="1"/>
  <c r="AF1236" i="6" s="1"/>
  <c r="AF677" i="6"/>
  <c r="AF678" i="6" s="1"/>
  <c r="AF676" i="6" s="1"/>
  <c r="AF3433" i="6"/>
  <c r="AF3434" i="6" s="1"/>
  <c r="AF3432" i="6" s="1"/>
  <c r="AF1241" i="6"/>
  <c r="AF1242" i="6" s="1"/>
  <c r="AF1240" i="6" s="1"/>
  <c r="AF3301" i="6"/>
  <c r="AF3302" i="6" s="1"/>
  <c r="AF3300" i="6" s="1"/>
  <c r="AF2121" i="6"/>
  <c r="AF2122" i="6" s="1"/>
  <c r="AF2120" i="6" s="1"/>
  <c r="AF3707" i="6" a="1"/>
  <c r="AF3707" i="6" s="1"/>
  <c r="AF1103" i="6" a="1"/>
  <c r="AF1103" i="6" s="1"/>
  <c r="AF363" i="6" a="1"/>
  <c r="AF363" i="6" s="1"/>
  <c r="AF1133" i="6"/>
  <c r="AF1134" i="6" s="1"/>
  <c r="AF1132" i="6" s="1"/>
  <c r="AF541" i="6"/>
  <c r="AF542" i="6" s="1"/>
  <c r="AF540" i="6" s="1"/>
  <c r="AF1991" i="6" a="1"/>
  <c r="AF1991" i="6" s="1"/>
  <c r="AF2571" i="6" a="1"/>
  <c r="AF2571" i="6" s="1"/>
  <c r="AF1671" i="6" a="1"/>
  <c r="AF1671" i="6" s="1"/>
  <c r="AF3027" i="6" a="1"/>
  <c r="AF3027" i="6" s="1"/>
  <c r="AF3987" i="6" a="1"/>
  <c r="AF3987" i="6" s="1"/>
  <c r="AF1215" i="6" a="1"/>
  <c r="AF1215" i="6" s="1"/>
  <c r="AF2683" i="6" a="1"/>
  <c r="AF2683" i="6" s="1"/>
  <c r="AF103" i="6" a="1"/>
  <c r="AF103" i="6" s="1"/>
  <c r="AF1639" i="6" a="1"/>
  <c r="AF1639" i="6" s="1"/>
  <c r="AF2199" i="6" a="1"/>
  <c r="AF2199" i="6" s="1"/>
  <c r="AF475" i="6" a="1"/>
  <c r="AF475" i="6" s="1"/>
  <c r="AF2103" i="6" a="1"/>
  <c r="AF2103" i="6" s="1"/>
  <c r="AF3179" i="6" a="1"/>
  <c r="AF3179" i="6" s="1"/>
  <c r="AF2383" i="6" a="1"/>
  <c r="AF2383" i="6" s="1"/>
  <c r="AF485" i="6"/>
  <c r="AF486" i="6" s="1"/>
  <c r="AF484" i="6" s="1"/>
  <c r="AF3509" i="6"/>
  <c r="AF3510" i="6" s="1"/>
  <c r="AF3508" i="6" s="1"/>
  <c r="AF1443" i="6" a="1"/>
  <c r="AF1443" i="6" s="1"/>
  <c r="AF271" i="6" a="1"/>
  <c r="AF271" i="6" s="1"/>
  <c r="AF3723" i="6" a="1"/>
  <c r="AF3723" i="6" s="1"/>
  <c r="AF3205" i="6"/>
  <c r="AF3206" i="6" s="1"/>
  <c r="AF3204" i="6" s="1"/>
  <c r="AF3731" i="6" a="1"/>
  <c r="AF3731" i="6" s="1"/>
  <c r="AF2563" i="6" a="1"/>
  <c r="AF2563" i="6" s="1"/>
  <c r="AF2495" i="6" a="1"/>
  <c r="AF2495" i="6" s="1"/>
  <c r="AF1199" i="6" a="1"/>
  <c r="AF1199" i="6" s="1"/>
  <c r="AF1539" i="6" a="1"/>
  <c r="AF1539" i="6" s="1"/>
  <c r="AF2391" i="6" a="1"/>
  <c r="AF2391" i="6" s="1"/>
  <c r="AF3683" i="6" a="1"/>
  <c r="AF3683" i="6" s="1"/>
  <c r="AF1403" i="6" a="1"/>
  <c r="AF1403" i="6" s="1"/>
  <c r="AF1195" i="6" a="1"/>
  <c r="AF1195" i="6" s="1"/>
  <c r="AF259" i="6" a="1"/>
  <c r="AF259" i="6" s="1"/>
  <c r="AF1935" i="6" a="1"/>
  <c r="AF1935" i="6" s="1"/>
  <c r="AF1267" i="6" a="1"/>
  <c r="AF1267" i="6" s="1"/>
  <c r="AF1515" i="6" a="1"/>
  <c r="AF1515" i="6" s="1"/>
  <c r="AF2645" i="6"/>
  <c r="AF2646" i="6" s="1"/>
  <c r="AF2644" i="6" s="1"/>
  <c r="AF3097" i="6"/>
  <c r="AF3098" i="6" s="1"/>
  <c r="AF3096" i="6" s="1"/>
  <c r="AF1595" i="6" a="1"/>
  <c r="AF1595" i="6" s="1"/>
  <c r="AF3115" i="6" a="1"/>
  <c r="AF3115" i="6" s="1"/>
  <c r="AF1739" i="6" a="1"/>
  <c r="AF1739" i="6" s="1"/>
  <c r="AF3399" i="6" a="1"/>
  <c r="AF3399" i="6" s="1"/>
  <c r="AF339" i="6" a="1"/>
  <c r="AF339" i="6" s="1"/>
  <c r="AF3207" i="6" a="1"/>
  <c r="AF3207" i="6" s="1"/>
  <c r="AF1847" i="6" a="1"/>
  <c r="AF1847" i="6" s="1"/>
  <c r="AF2975" i="6" a="1"/>
  <c r="AF2975" i="6" s="1"/>
  <c r="AF1763" i="6" a="1"/>
  <c r="AF1763" i="6" s="1"/>
  <c r="AF2187" i="6" a="1"/>
  <c r="AF2187" i="6" s="1"/>
  <c r="AF2475" i="6" a="1"/>
  <c r="AF2475" i="6" s="1"/>
  <c r="AF1315" i="6" a="1"/>
  <c r="AF1315" i="6" s="1"/>
  <c r="AF955" i="6" a="1"/>
  <c r="AF955" i="6" s="1"/>
  <c r="AF2023" i="6" a="1"/>
  <c r="AF2023" i="6" s="1"/>
  <c r="AF2403" i="6" a="1"/>
  <c r="AF2403" i="6" s="1"/>
  <c r="AF703" i="6" a="1"/>
  <c r="AF703" i="6" s="1"/>
  <c r="AF1247" i="6" a="1"/>
  <c r="AF1247" i="6" s="1"/>
  <c r="AF1271" i="6" a="1"/>
  <c r="AF1271" i="6" s="1"/>
  <c r="AF2319" i="6" a="1"/>
  <c r="AF2319" i="6" s="1"/>
  <c r="AF3183" i="6" a="1"/>
  <c r="AF3183" i="6" s="1"/>
  <c r="AF915" i="6" a="1"/>
  <c r="AF915" i="6" s="1"/>
  <c r="AF2295" i="6" a="1"/>
  <c r="AF2295" i="6" s="1"/>
  <c r="AF2943" i="6" a="1"/>
  <c r="AF2943" i="6" s="1"/>
  <c r="AF3759" i="6" a="1"/>
  <c r="AF3759" i="6" s="1"/>
  <c r="AF3123" i="6" a="1"/>
  <c r="AF3123" i="6" s="1"/>
  <c r="AF743" i="6" a="1"/>
  <c r="AF743" i="6" s="1"/>
  <c r="AF3691" i="6" a="1"/>
  <c r="AF3691" i="6" s="1"/>
  <c r="AF311" i="6" a="1"/>
  <c r="AF311" i="6" s="1"/>
  <c r="AF2607" i="6" a="1"/>
  <c r="AF2607" i="6" s="1"/>
  <c r="U52" i="6"/>
  <c r="Z133" i="6"/>
  <c r="AA133" i="6" s="1"/>
  <c r="T2516" i="6"/>
  <c r="Y2516" i="6" s="1"/>
  <c r="T2515" i="6"/>
  <c r="Y2515" i="6" s="1"/>
  <c r="T2517" i="6"/>
  <c r="Y2517" i="6" s="1"/>
  <c r="Z132" i="6"/>
  <c r="AA132" i="6" s="1"/>
  <c r="X2569" i="6"/>
  <c r="X2567" i="6"/>
  <c r="X2570" i="6"/>
  <c r="Z2610" i="6"/>
  <c r="Z3956" i="6"/>
  <c r="U2347" i="6"/>
  <c r="Z2609" i="6"/>
  <c r="U2348" i="6"/>
  <c r="U2349" i="6"/>
  <c r="V2122" i="6"/>
  <c r="V2120" i="6"/>
  <c r="V2119" i="6"/>
  <c r="T2369" i="6"/>
  <c r="Y2369" i="6" s="1"/>
  <c r="T2368" i="6"/>
  <c r="Y2368" i="6" s="1"/>
  <c r="T2370" i="6"/>
  <c r="Y2370" i="6" s="1"/>
  <c r="T2157" i="6"/>
  <c r="Y2157" i="6" s="1"/>
  <c r="Z2157" i="6" s="1"/>
  <c r="W2436" i="6"/>
  <c r="T2158" i="6"/>
  <c r="Y2158" i="6" s="1"/>
  <c r="Z2158" i="6" s="1"/>
  <c r="T2155" i="6"/>
  <c r="Y2155" i="6" s="1"/>
  <c r="V2311" i="6"/>
  <c r="V2313" i="6"/>
  <c r="V2312" i="6"/>
  <c r="T2401" i="6"/>
  <c r="Y2401" i="6" s="1"/>
  <c r="T2400" i="6"/>
  <c r="Y2400" i="6" s="1"/>
  <c r="T2402" i="6"/>
  <c r="Y2402" i="6" s="1"/>
  <c r="T1538" i="6"/>
  <c r="Y1538" i="6" s="1"/>
  <c r="Z1538" i="6" s="1"/>
  <c r="T2282" i="6"/>
  <c r="Y2282" i="6" s="1"/>
  <c r="T2280" i="6"/>
  <c r="Y2280" i="6" s="1"/>
  <c r="T2279" i="6"/>
  <c r="Y2279" i="6" s="1"/>
  <c r="W2387" i="6"/>
  <c r="W2068" i="6"/>
  <c r="W2069" i="6"/>
  <c r="W2389" i="6"/>
  <c r="V1967" i="6"/>
  <c r="V1969" i="6"/>
  <c r="U1844" i="6"/>
  <c r="U2168" i="6"/>
  <c r="Z2168" i="6" s="1"/>
  <c r="AA2168" i="6" s="1"/>
  <c r="U2167" i="6"/>
  <c r="Z2167" i="6" s="1"/>
  <c r="X291" i="6"/>
  <c r="X1717" i="6"/>
  <c r="W1946" i="6"/>
  <c r="X843" i="6"/>
  <c r="X1967" i="6"/>
  <c r="U1843" i="6"/>
  <c r="X1715" i="6"/>
  <c r="U1846" i="6"/>
  <c r="X1718" i="6"/>
  <c r="U2169" i="6"/>
  <c r="Z2169" i="6" s="1"/>
  <c r="AA2169" i="6" s="1"/>
  <c r="W1945" i="6"/>
  <c r="W1944" i="6"/>
  <c r="X1970" i="6"/>
  <c r="U1797" i="6"/>
  <c r="Z1797" i="6" s="1"/>
  <c r="AA1797" i="6" s="1"/>
  <c r="U1304" i="6"/>
  <c r="X1968" i="6"/>
  <c r="U1798" i="6"/>
  <c r="Z1798" i="6" s="1"/>
  <c r="AA1798" i="6" s="1"/>
  <c r="U1306" i="6"/>
  <c r="U1796" i="6"/>
  <c r="Z1796" i="6" s="1"/>
  <c r="AA1796" i="6" s="1"/>
  <c r="U1305" i="6"/>
  <c r="U2052" i="6"/>
  <c r="U2054" i="6"/>
  <c r="X846" i="6"/>
  <c r="U2053" i="6"/>
  <c r="X845" i="6"/>
  <c r="X965" i="6"/>
  <c r="W2054" i="6"/>
  <c r="W1958" i="6"/>
  <c r="V1178" i="6"/>
  <c r="W2053" i="6"/>
  <c r="X966" i="6"/>
  <c r="U1721" i="6"/>
  <c r="W1955" i="6"/>
  <c r="V21" i="6"/>
  <c r="T1366" i="6"/>
  <c r="Y1366" i="6" s="1"/>
  <c r="X1614" i="6"/>
  <c r="T1078" i="6"/>
  <c r="Y1078" i="6" s="1"/>
  <c r="V1176" i="6"/>
  <c r="U1837" i="6"/>
  <c r="V2290" i="6"/>
  <c r="T1363" i="6"/>
  <c r="Y1363" i="6" s="1"/>
  <c r="X1612" i="6"/>
  <c r="T1076" i="6"/>
  <c r="Y1076" i="6" s="1"/>
  <c r="V1175" i="6"/>
  <c r="U1836" i="6"/>
  <c r="V2288" i="6"/>
  <c r="W1956" i="6"/>
  <c r="T1364" i="6"/>
  <c r="Y1364" i="6" s="1"/>
  <c r="X1613" i="6"/>
  <c r="U1720" i="6"/>
  <c r="U1838" i="6"/>
  <c r="V2287" i="6"/>
  <c r="X963" i="6"/>
  <c r="W2052" i="6"/>
  <c r="U3838" i="6"/>
  <c r="Z3838" i="6" s="1"/>
  <c r="U1719" i="6"/>
  <c r="W1151" i="6"/>
  <c r="W1153" i="6"/>
  <c r="V1127" i="6"/>
  <c r="W1154" i="6"/>
  <c r="V1970" i="6"/>
  <c r="W2067" i="6"/>
  <c r="W1864" i="6"/>
  <c r="Z994" i="6"/>
  <c r="W1060" i="6"/>
  <c r="T1075" i="6"/>
  <c r="Y1075" i="6" s="1"/>
  <c r="Z2448" i="6"/>
  <c r="Z993" i="6"/>
  <c r="W1866" i="6"/>
  <c r="W1863" i="6"/>
  <c r="W1059" i="6"/>
  <c r="V1669" i="6"/>
  <c r="U1947" i="6"/>
  <c r="V1670" i="6"/>
  <c r="U2103" i="6"/>
  <c r="Z2103" i="6" s="1"/>
  <c r="U1949" i="6"/>
  <c r="T1664" i="6"/>
  <c r="Y1664" i="6" s="1"/>
  <c r="T1537" i="6"/>
  <c r="Y1537" i="6" s="1"/>
  <c r="Z1537" i="6" s="1"/>
  <c r="V1130" i="6"/>
  <c r="V1874" i="6"/>
  <c r="V1667" i="6"/>
  <c r="V17" i="6"/>
  <c r="V1129" i="6"/>
  <c r="V1872" i="6"/>
  <c r="T1666" i="6"/>
  <c r="Y1666" i="6" s="1"/>
  <c r="V16" i="6"/>
  <c r="U2104" i="6"/>
  <c r="Z2104" i="6" s="1"/>
  <c r="AA2104" i="6" s="1"/>
  <c r="V1873" i="6"/>
  <c r="T1665" i="6"/>
  <c r="Y1665" i="6" s="1"/>
  <c r="V15" i="6"/>
  <c r="U2106" i="6"/>
  <c r="Z2106" i="6" s="1"/>
  <c r="AA2106" i="6" s="1"/>
  <c r="T1535" i="6"/>
  <c r="Y1535" i="6" s="1"/>
  <c r="U1950" i="6"/>
  <c r="T3914" i="6"/>
  <c r="Y3914" i="6" s="1"/>
  <c r="U3706" i="6"/>
  <c r="U1117" i="6"/>
  <c r="Z1117" i="6" s="1"/>
  <c r="AA1117" i="6" s="1"/>
  <c r="X1507" i="6"/>
  <c r="U1115" i="6"/>
  <c r="Z1115" i="6" s="1"/>
  <c r="W1061" i="6"/>
  <c r="T934" i="6"/>
  <c r="Y934" i="6" s="1"/>
  <c r="T932" i="6"/>
  <c r="Y932" i="6" s="1"/>
  <c r="W1200" i="6"/>
  <c r="T933" i="6"/>
  <c r="Y933" i="6" s="1"/>
  <c r="W1202" i="6"/>
  <c r="W1199" i="6"/>
  <c r="U1118" i="6"/>
  <c r="Z1118" i="6" s="1"/>
  <c r="AA1118" i="6" s="1"/>
  <c r="X1510" i="6"/>
  <c r="U3672" i="6"/>
  <c r="X1508" i="6"/>
  <c r="W1034" i="6"/>
  <c r="T3912" i="6"/>
  <c r="Y3912" i="6" s="1"/>
  <c r="W1032" i="6"/>
  <c r="T3911" i="6"/>
  <c r="Y3911" i="6" s="1"/>
  <c r="W1031" i="6"/>
  <c r="U3606" i="6"/>
  <c r="X1464" i="6"/>
  <c r="X1662" i="6"/>
  <c r="U847" i="6"/>
  <c r="W845" i="6"/>
  <c r="W1379" i="6"/>
  <c r="X1660" i="6"/>
  <c r="X1466" i="6"/>
  <c r="X1465" i="6"/>
  <c r="X440" i="6"/>
  <c r="X441" i="6"/>
  <c r="W1276" i="6"/>
  <c r="X442" i="6"/>
  <c r="W1277" i="6"/>
  <c r="X1661" i="6"/>
  <c r="W1275" i="6"/>
  <c r="U849" i="6"/>
  <c r="W1380" i="6"/>
  <c r="W846" i="6"/>
  <c r="U1965" i="6"/>
  <c r="U3603" i="6"/>
  <c r="W844" i="6"/>
  <c r="U1966" i="6"/>
  <c r="U3605" i="6"/>
  <c r="U1963" i="6"/>
  <c r="U848" i="6"/>
  <c r="W1382" i="6"/>
  <c r="V482" i="6"/>
  <c r="X46" i="6"/>
  <c r="U3837" i="6"/>
  <c r="Z3837" i="6" s="1"/>
  <c r="W541" i="6"/>
  <c r="U3836" i="6"/>
  <c r="Z3836" i="6" s="1"/>
  <c r="W1082" i="6"/>
  <c r="W970" i="6"/>
  <c r="U611" i="6"/>
  <c r="Z611" i="6" s="1"/>
  <c r="V3765" i="6"/>
  <c r="V3766" i="6"/>
  <c r="V3764" i="6"/>
  <c r="T3898" i="6"/>
  <c r="Y3898" i="6" s="1"/>
  <c r="Z3898" i="6" s="1"/>
  <c r="AA3898" i="6" s="1"/>
  <c r="T3896" i="6"/>
  <c r="Y3896" i="6" s="1"/>
  <c r="T3895" i="6"/>
  <c r="Y3895" i="6" s="1"/>
  <c r="T648" i="6"/>
  <c r="Y648" i="6" s="1"/>
  <c r="U3834" i="6"/>
  <c r="U3833" i="6"/>
  <c r="W726" i="6"/>
  <c r="W1385" i="6"/>
  <c r="U3831" i="6"/>
  <c r="W1384" i="6"/>
  <c r="T220" i="6"/>
  <c r="Y220" i="6" s="1"/>
  <c r="Z220" i="6" s="1"/>
  <c r="T219" i="6"/>
  <c r="Y219" i="6" s="1"/>
  <c r="V1156" i="6"/>
  <c r="X292" i="6"/>
  <c r="X1548" i="6"/>
  <c r="W3746" i="6"/>
  <c r="W3743" i="6"/>
  <c r="W725" i="6"/>
  <c r="X270" i="6"/>
  <c r="T650" i="6"/>
  <c r="Y650" i="6" s="1"/>
  <c r="W1383" i="6"/>
  <c r="V1157" i="6"/>
  <c r="W3744" i="6"/>
  <c r="U939" i="6"/>
  <c r="T649" i="6"/>
  <c r="Y649" i="6" s="1"/>
  <c r="V1158" i="6"/>
  <c r="U942" i="6"/>
  <c r="W724" i="6"/>
  <c r="T239" i="6"/>
  <c r="Y239" i="6" s="1"/>
  <c r="V700" i="6"/>
  <c r="X3637" i="6"/>
  <c r="V1123" i="6"/>
  <c r="U940" i="6"/>
  <c r="T240" i="6"/>
  <c r="Y240" i="6" s="1"/>
  <c r="Z240" i="6" s="1"/>
  <c r="W764" i="6"/>
  <c r="V701" i="6"/>
  <c r="X1547" i="6"/>
  <c r="X3635" i="6"/>
  <c r="X293" i="6"/>
  <c r="T222" i="6"/>
  <c r="Y222" i="6" s="1"/>
  <c r="Z222" i="6" s="1"/>
  <c r="AA222" i="6" s="1"/>
  <c r="T241" i="6"/>
  <c r="Y241" i="6" s="1"/>
  <c r="Z241" i="6" s="1"/>
  <c r="AA241" i="6" s="1"/>
  <c r="V702" i="6"/>
  <c r="X1549" i="6"/>
  <c r="X3638" i="6"/>
  <c r="T519" i="6"/>
  <c r="Y519" i="6" s="1"/>
  <c r="U3704" i="6"/>
  <c r="U3705" i="6"/>
  <c r="T3364" i="6"/>
  <c r="Y3364" i="6" s="1"/>
  <c r="U613" i="6"/>
  <c r="Z613" i="6" s="1"/>
  <c r="V481" i="6"/>
  <c r="V22" i="6"/>
  <c r="X44" i="6"/>
  <c r="W542" i="6"/>
  <c r="V479" i="6"/>
  <c r="V19" i="6"/>
  <c r="X45" i="6"/>
  <c r="W540" i="6"/>
  <c r="W1080" i="6"/>
  <c r="W969" i="6"/>
  <c r="X1571" i="6"/>
  <c r="W1734" i="6"/>
  <c r="W1079" i="6"/>
  <c r="W968" i="6"/>
  <c r="X1573" i="6"/>
  <c r="W1732" i="6"/>
  <c r="V3674" i="6"/>
  <c r="X1572" i="6"/>
  <c r="W1733" i="6"/>
  <c r="V3671" i="6"/>
  <c r="V3673" i="6"/>
  <c r="U614" i="6"/>
  <c r="Z614" i="6" s="1"/>
  <c r="T1904" i="6"/>
  <c r="Y1904" i="6" s="1"/>
  <c r="Z1904" i="6" s="1"/>
  <c r="X3890" i="6"/>
  <c r="T1905" i="6"/>
  <c r="Y1905" i="6" s="1"/>
  <c r="X3887" i="6"/>
  <c r="T1906" i="6"/>
  <c r="Y1906" i="6" s="1"/>
  <c r="Z1906" i="6" s="1"/>
  <c r="X3889" i="6"/>
  <c r="V3685" i="6"/>
  <c r="V3686" i="6"/>
  <c r="U3671" i="6"/>
  <c r="U3674" i="6"/>
  <c r="V3684" i="6"/>
  <c r="X3528" i="6"/>
  <c r="X3530" i="6"/>
  <c r="X3527" i="6"/>
  <c r="V3455" i="6"/>
  <c r="V2967" i="6"/>
  <c r="V3456" i="6"/>
  <c r="V3457" i="6"/>
  <c r="V3390" i="6"/>
  <c r="W3636" i="6"/>
  <c r="X607" i="6"/>
  <c r="W3635" i="6"/>
  <c r="U691" i="6"/>
  <c r="W3637" i="6"/>
  <c r="U313" i="6"/>
  <c r="Z313" i="6" s="1"/>
  <c r="AA313" i="6" s="1"/>
  <c r="W350" i="6"/>
  <c r="X491" i="6"/>
  <c r="T3363" i="6"/>
  <c r="Y3363" i="6" s="1"/>
  <c r="T3365" i="6"/>
  <c r="Y3365" i="6" s="1"/>
  <c r="W3239" i="6"/>
  <c r="W3241" i="6"/>
  <c r="T749" i="6"/>
  <c r="Y749" i="6" s="1"/>
  <c r="V1126" i="6"/>
  <c r="X3324" i="6"/>
  <c r="T522" i="6"/>
  <c r="Y522" i="6" s="1"/>
  <c r="X269" i="6"/>
  <c r="W766" i="6"/>
  <c r="U1576" i="6"/>
  <c r="V3389" i="6"/>
  <c r="T520" i="6"/>
  <c r="Y520" i="6" s="1"/>
  <c r="X267" i="6"/>
  <c r="W765" i="6"/>
  <c r="U1575" i="6"/>
  <c r="V641" i="6"/>
  <c r="V3387" i="6"/>
  <c r="W887" i="6"/>
  <c r="U1577" i="6"/>
  <c r="V776" i="6"/>
  <c r="W589" i="6"/>
  <c r="W318" i="6"/>
  <c r="W889" i="6"/>
  <c r="X2488" i="6"/>
  <c r="T748" i="6"/>
  <c r="Y748" i="6" s="1"/>
  <c r="W588" i="6"/>
  <c r="W317" i="6"/>
  <c r="W888" i="6"/>
  <c r="W1220" i="6"/>
  <c r="T747" i="6"/>
  <c r="Y747" i="6" s="1"/>
  <c r="W587" i="6"/>
  <c r="W316" i="6"/>
  <c r="V1124" i="6"/>
  <c r="V2151" i="6"/>
  <c r="X3359" i="6"/>
  <c r="X3360" i="6"/>
  <c r="X3362" i="6"/>
  <c r="U2976" i="6"/>
  <c r="Z2976" i="6" s="1"/>
  <c r="AA2976" i="6" s="1"/>
  <c r="V650" i="6"/>
  <c r="V3386" i="6"/>
  <c r="X3399" i="6"/>
  <c r="T3571" i="6"/>
  <c r="Y3571" i="6" s="1"/>
  <c r="T3574" i="6"/>
  <c r="Y3574" i="6" s="1"/>
  <c r="T3572" i="6"/>
  <c r="Y3572" i="6" s="1"/>
  <c r="V3384" i="6"/>
  <c r="V3383" i="6"/>
  <c r="V3201" i="6"/>
  <c r="V3199" i="6"/>
  <c r="V3200" i="6"/>
  <c r="X3400" i="6"/>
  <c r="X3402" i="6"/>
  <c r="W3020" i="6"/>
  <c r="V2968" i="6"/>
  <c r="V2969" i="6"/>
  <c r="T3367" i="6"/>
  <c r="Y3367" i="6" s="1"/>
  <c r="T3368" i="6"/>
  <c r="Y3368" i="6" s="1"/>
  <c r="T3369" i="6"/>
  <c r="Y3369" i="6" s="1"/>
  <c r="U311" i="6"/>
  <c r="Z311" i="6" s="1"/>
  <c r="U694" i="6"/>
  <c r="W347" i="6"/>
  <c r="X494" i="6"/>
  <c r="U726" i="6"/>
  <c r="U312" i="6"/>
  <c r="Z312" i="6" s="1"/>
  <c r="W34" i="6"/>
  <c r="X610" i="6"/>
  <c r="U693" i="6"/>
  <c r="W348" i="6"/>
  <c r="U1506" i="6"/>
  <c r="W33" i="6"/>
  <c r="X609" i="6"/>
  <c r="X1183" i="6"/>
  <c r="U1503" i="6"/>
  <c r="W32" i="6"/>
  <c r="T1072" i="6"/>
  <c r="Y1072" i="6" s="1"/>
  <c r="X1185" i="6"/>
  <c r="U1504" i="6"/>
  <c r="U725" i="6"/>
  <c r="T1074" i="6"/>
  <c r="Y1074" i="6" s="1"/>
  <c r="X1184" i="6"/>
  <c r="X493" i="6"/>
  <c r="U724" i="6"/>
  <c r="T1073" i="6"/>
  <c r="Y1073" i="6" s="1"/>
  <c r="U1208" i="6"/>
  <c r="U250" i="6"/>
  <c r="U1937" i="6"/>
  <c r="Z1937" i="6" s="1"/>
  <c r="W884" i="6"/>
  <c r="V1793" i="6"/>
  <c r="V2154" i="6"/>
  <c r="X3325" i="6"/>
  <c r="U1209" i="6"/>
  <c r="U249" i="6"/>
  <c r="U1936" i="6"/>
  <c r="Z1936" i="6" s="1"/>
  <c r="W883" i="6"/>
  <c r="V1792" i="6"/>
  <c r="U2593" i="6"/>
  <c r="X3323" i="6"/>
  <c r="U1210" i="6"/>
  <c r="U248" i="6"/>
  <c r="U1938" i="6"/>
  <c r="Z1938" i="6" s="1"/>
  <c r="W886" i="6"/>
  <c r="V1791" i="6"/>
  <c r="U2592" i="6"/>
  <c r="U468" i="6"/>
  <c r="U2594" i="6"/>
  <c r="U470" i="6"/>
  <c r="V640" i="6"/>
  <c r="V775" i="6"/>
  <c r="X2489" i="6"/>
  <c r="W1221" i="6"/>
  <c r="X2216" i="6"/>
  <c r="U469" i="6"/>
  <c r="V642" i="6"/>
  <c r="V777" i="6"/>
  <c r="X2490" i="6"/>
  <c r="W1222" i="6"/>
  <c r="V2152" i="6"/>
  <c r="W3207" i="6"/>
  <c r="W3209" i="6"/>
  <c r="W3208" i="6"/>
  <c r="X2938" i="6"/>
  <c r="T451" i="6"/>
  <c r="Y451" i="6" s="1"/>
  <c r="X2937" i="6"/>
  <c r="X2297" i="6"/>
  <c r="X2936" i="6"/>
  <c r="W436" i="6"/>
  <c r="U2671" i="6"/>
  <c r="W1055" i="6"/>
  <c r="W3240" i="6"/>
  <c r="T1675" i="6"/>
  <c r="Y1675" i="6" s="1"/>
  <c r="U2978" i="6"/>
  <c r="Z2978" i="6" s="1"/>
  <c r="AA2978" i="6" s="1"/>
  <c r="W2275" i="6"/>
  <c r="V1237" i="6"/>
  <c r="W1440" i="6"/>
  <c r="X3442" i="6"/>
  <c r="W1743" i="6"/>
  <c r="T1120" i="6"/>
  <c r="Y1120" i="6" s="1"/>
  <c r="U2975" i="6"/>
  <c r="Z2975" i="6" s="1"/>
  <c r="V561" i="6"/>
  <c r="W571" i="6"/>
  <c r="T2465" i="6"/>
  <c r="Y2465" i="6" s="1"/>
  <c r="U1599" i="6"/>
  <c r="Z3380" i="6"/>
  <c r="T2627" i="6"/>
  <c r="Y2627" i="6" s="1"/>
  <c r="X3440" i="6"/>
  <c r="T2630" i="6"/>
  <c r="Y2630" i="6" s="1"/>
  <c r="Z2630" i="6" s="1"/>
  <c r="T2090" i="6"/>
  <c r="Y2090" i="6" s="1"/>
  <c r="T2629" i="6"/>
  <c r="Y2629" i="6" s="1"/>
  <c r="Z2629" i="6" s="1"/>
  <c r="T2089" i="6"/>
  <c r="Y2089" i="6" s="1"/>
  <c r="T2597" i="6"/>
  <c r="Y2597" i="6" s="1"/>
  <c r="T2087" i="6"/>
  <c r="Y2087" i="6" s="1"/>
  <c r="T2598" i="6"/>
  <c r="Y2598" i="6" s="1"/>
  <c r="W1439" i="6"/>
  <c r="T1121" i="6"/>
  <c r="Y1121" i="6" s="1"/>
  <c r="W1744" i="6"/>
  <c r="T2596" i="6"/>
  <c r="Y2596" i="6" s="1"/>
  <c r="W1442" i="6"/>
  <c r="X3439" i="6"/>
  <c r="T1122" i="6"/>
  <c r="Y1122" i="6" s="1"/>
  <c r="W1745" i="6"/>
  <c r="W3073" i="6"/>
  <c r="W3071" i="6"/>
  <c r="W3072" i="6"/>
  <c r="T2503" i="6"/>
  <c r="Y2503" i="6" s="1"/>
  <c r="X2657" i="6"/>
  <c r="T2506" i="6"/>
  <c r="Y2506" i="6" s="1"/>
  <c r="Z2506" i="6" s="1"/>
  <c r="T1676" i="6"/>
  <c r="Y1676" i="6" s="1"/>
  <c r="V2338" i="6"/>
  <c r="T2504" i="6"/>
  <c r="Y2504" i="6" s="1"/>
  <c r="X2658" i="6"/>
  <c r="T1677" i="6"/>
  <c r="Y1677" i="6" s="1"/>
  <c r="V2337" i="6"/>
  <c r="X2655" i="6"/>
  <c r="X1705" i="6"/>
  <c r="V2336" i="6"/>
  <c r="T1944" i="6"/>
  <c r="Y1944" i="6" s="1"/>
  <c r="Z1944" i="6" s="1"/>
  <c r="AA1944" i="6" s="1"/>
  <c r="X1704" i="6"/>
  <c r="T1946" i="6"/>
  <c r="Y1946" i="6" s="1"/>
  <c r="Z1946" i="6" s="1"/>
  <c r="AA1946" i="6" s="1"/>
  <c r="W1309" i="6"/>
  <c r="X1706" i="6"/>
  <c r="T1945" i="6"/>
  <c r="Y1945" i="6" s="1"/>
  <c r="Z1945" i="6" s="1"/>
  <c r="AA1945" i="6" s="1"/>
  <c r="V559" i="6"/>
  <c r="V647" i="6"/>
  <c r="U1600" i="6"/>
  <c r="T2463" i="6"/>
  <c r="Y2463" i="6" s="1"/>
  <c r="T2433" i="6"/>
  <c r="Y2433" i="6" s="1"/>
  <c r="V246" i="6"/>
  <c r="U289" i="6"/>
  <c r="Z289" i="6" s="1"/>
  <c r="V1019" i="6"/>
  <c r="X1813" i="6"/>
  <c r="T2464" i="6"/>
  <c r="Y2464" i="6" s="1"/>
  <c r="T2432" i="6"/>
  <c r="Y2432" i="6" s="1"/>
  <c r="V245" i="6"/>
  <c r="U290" i="6"/>
  <c r="Z290" i="6" s="1"/>
  <c r="V1021" i="6"/>
  <c r="X1812" i="6"/>
  <c r="T2434" i="6"/>
  <c r="Y2434" i="6" s="1"/>
  <c r="V243" i="6"/>
  <c r="U288" i="6"/>
  <c r="Z288" i="6" s="1"/>
  <c r="V1022" i="6"/>
  <c r="X1811" i="6"/>
  <c r="W574" i="6"/>
  <c r="V1238" i="6"/>
  <c r="W2278" i="6"/>
  <c r="V560" i="6"/>
  <c r="V648" i="6"/>
  <c r="U1602" i="6"/>
  <c r="W572" i="6"/>
  <c r="V1235" i="6"/>
  <c r="W2277" i="6"/>
  <c r="W2165" i="6"/>
  <c r="W2221" i="6"/>
  <c r="U1951" i="6"/>
  <c r="W2222" i="6"/>
  <c r="U2468" i="6"/>
  <c r="W2163" i="6"/>
  <c r="W2220" i="6"/>
  <c r="U1954" i="6"/>
  <c r="W3019" i="6"/>
  <c r="W3021" i="6"/>
  <c r="T1126" i="6"/>
  <c r="Y1126" i="6" s="1"/>
  <c r="W2164" i="6"/>
  <c r="U2469" i="6"/>
  <c r="U1546" i="6"/>
  <c r="Z1546" i="6" s="1"/>
  <c r="U1952" i="6"/>
  <c r="U2470" i="6"/>
  <c r="T2509" i="6"/>
  <c r="Y2509" i="6" s="1"/>
  <c r="X2359" i="6"/>
  <c r="T2510" i="6"/>
  <c r="Y2510" i="6" s="1"/>
  <c r="X2362" i="6"/>
  <c r="T2508" i="6"/>
  <c r="Y2508" i="6" s="1"/>
  <c r="X2361" i="6"/>
  <c r="W706" i="6"/>
  <c r="W779" i="6"/>
  <c r="W705" i="6"/>
  <c r="T664" i="6"/>
  <c r="Y664" i="6" s="1"/>
  <c r="W781" i="6"/>
  <c r="U676" i="6"/>
  <c r="Z676" i="6" s="1"/>
  <c r="T665" i="6"/>
  <c r="Y665" i="6" s="1"/>
  <c r="V465" i="6"/>
  <c r="U677" i="6"/>
  <c r="Z677" i="6" s="1"/>
  <c r="V463" i="6"/>
  <c r="W1310" i="6"/>
  <c r="V571" i="6"/>
  <c r="T1900" i="6"/>
  <c r="Y1900" i="6" s="1"/>
  <c r="U500" i="6"/>
  <c r="W927" i="6"/>
  <c r="X1110" i="6"/>
  <c r="T1902" i="6"/>
  <c r="Y1902" i="6" s="1"/>
  <c r="X1456" i="6"/>
  <c r="V572" i="6"/>
  <c r="T325" i="6"/>
  <c r="Y325" i="6" s="1"/>
  <c r="T2742" i="6"/>
  <c r="Y2742" i="6" s="1"/>
  <c r="X1458" i="6"/>
  <c r="V574" i="6"/>
  <c r="U1851" i="6"/>
  <c r="X1457" i="6"/>
  <c r="U499" i="6"/>
  <c r="W930" i="6"/>
  <c r="X1109" i="6"/>
  <c r="T553" i="6"/>
  <c r="Y553" i="6" s="1"/>
  <c r="V2266" i="6"/>
  <c r="V755" i="6"/>
  <c r="U502" i="6"/>
  <c r="W929" i="6"/>
  <c r="X1108" i="6"/>
  <c r="T1899" i="6"/>
  <c r="Y1899" i="6" s="1"/>
  <c r="V608" i="6"/>
  <c r="W438" i="6"/>
  <c r="T454" i="6"/>
  <c r="Y454" i="6" s="1"/>
  <c r="V609" i="6"/>
  <c r="W435" i="6"/>
  <c r="T452" i="6"/>
  <c r="Y452" i="6" s="1"/>
  <c r="V416" i="6"/>
  <c r="T488" i="6"/>
  <c r="Y488" i="6" s="1"/>
  <c r="Z488" i="6" s="1"/>
  <c r="V610" i="6"/>
  <c r="V417" i="6"/>
  <c r="T490" i="6"/>
  <c r="Y490" i="6" s="1"/>
  <c r="Z490" i="6" s="1"/>
  <c r="U1614" i="6"/>
  <c r="Z1614" i="6" s="1"/>
  <c r="V1251" i="6"/>
  <c r="V418" i="6"/>
  <c r="T489" i="6"/>
  <c r="Y489" i="6" s="1"/>
  <c r="Z489" i="6" s="1"/>
  <c r="W1057" i="6"/>
  <c r="U1612" i="6"/>
  <c r="Z1612" i="6" s="1"/>
  <c r="X2296" i="6"/>
  <c r="U2672" i="6"/>
  <c r="V1253" i="6"/>
  <c r="X2218" i="6"/>
  <c r="W1056" i="6"/>
  <c r="U1613" i="6"/>
  <c r="Z1613" i="6" s="1"/>
  <c r="X2298" i="6"/>
  <c r="U2673" i="6"/>
  <c r="V1254" i="6"/>
  <c r="X2217" i="6"/>
  <c r="Z3253" i="6"/>
  <c r="T552" i="6"/>
  <c r="Y552" i="6" s="1"/>
  <c r="T326" i="6"/>
  <c r="Y326" i="6" s="1"/>
  <c r="U1853" i="6"/>
  <c r="V2264" i="6"/>
  <c r="T2739" i="6"/>
  <c r="Y2739" i="6" s="1"/>
  <c r="T551" i="6"/>
  <c r="Y551" i="6" s="1"/>
  <c r="T324" i="6"/>
  <c r="Y324" i="6" s="1"/>
  <c r="Z324" i="6" s="1"/>
  <c r="U1852" i="6"/>
  <c r="V2263" i="6"/>
  <c r="T2741" i="6"/>
  <c r="Y2741" i="6" s="1"/>
  <c r="W467" i="6"/>
  <c r="W469" i="6"/>
  <c r="U1544" i="6"/>
  <c r="Z1544" i="6" s="1"/>
  <c r="U1545" i="6"/>
  <c r="Z1545" i="6" s="1"/>
  <c r="W1841" i="6"/>
  <c r="W1842" i="6"/>
  <c r="W1839" i="6"/>
  <c r="W468" i="6"/>
  <c r="T728" i="6"/>
  <c r="Y728" i="6" s="1"/>
  <c r="Z728" i="6" s="1"/>
  <c r="W304" i="6"/>
  <c r="W963" i="6"/>
  <c r="U1034" i="6"/>
  <c r="U1355" i="6"/>
  <c r="T1070" i="6"/>
  <c r="Y1070" i="6" s="1"/>
  <c r="Z1070" i="6" s="1"/>
  <c r="T729" i="6"/>
  <c r="Y729" i="6" s="1"/>
  <c r="W306" i="6"/>
  <c r="T1069" i="6"/>
  <c r="Y1069" i="6" s="1"/>
  <c r="Z1069" i="6" s="1"/>
  <c r="T727" i="6"/>
  <c r="Y727" i="6" s="1"/>
  <c r="W305" i="6"/>
  <c r="V1539" i="6"/>
  <c r="W651" i="6"/>
  <c r="X501" i="6"/>
  <c r="V1541" i="6"/>
  <c r="W654" i="6"/>
  <c r="U1464" i="6"/>
  <c r="X500" i="6"/>
  <c r="W653" i="6"/>
  <c r="U1465" i="6"/>
  <c r="W964" i="6"/>
  <c r="U1031" i="6"/>
  <c r="U1356" i="6"/>
  <c r="T55" i="6"/>
  <c r="Y55" i="6" s="1"/>
  <c r="W244" i="6"/>
  <c r="X243" i="6"/>
  <c r="W17" i="6"/>
  <c r="U1466" i="6"/>
  <c r="W966" i="6"/>
  <c r="U1032" i="6"/>
  <c r="U1358" i="6"/>
  <c r="T56" i="6"/>
  <c r="Y56" i="6" s="1"/>
  <c r="X245" i="6"/>
  <c r="W18" i="6"/>
  <c r="T58" i="6"/>
  <c r="Y58" i="6" s="1"/>
  <c r="V1433" i="6"/>
  <c r="V1431" i="6"/>
  <c r="T1125" i="6"/>
  <c r="Y1125" i="6" s="1"/>
  <c r="T1124" i="6"/>
  <c r="Y1124" i="6" s="1"/>
  <c r="V1434" i="6"/>
  <c r="U53" i="6"/>
  <c r="W246" i="6"/>
  <c r="U51" i="6"/>
  <c r="W243" i="6"/>
  <c r="T75" i="6"/>
  <c r="Y75" i="6" s="1"/>
  <c r="T78" i="6"/>
  <c r="Y78" i="6" s="1"/>
  <c r="Z3065" i="6"/>
  <c r="Z1196" i="6"/>
  <c r="Z3955" i="6"/>
  <c r="Z167" i="6"/>
  <c r="Z1271" i="6"/>
  <c r="Z2723" i="6"/>
  <c r="Z1919" i="6"/>
  <c r="Z251" i="6"/>
  <c r="Z1771" i="6"/>
  <c r="Z3543" i="6"/>
  <c r="Z3071" i="6"/>
  <c r="Z287" i="6"/>
  <c r="Z3219" i="6"/>
  <c r="U154" i="6"/>
  <c r="Z154" i="6" s="1"/>
  <c r="Z168" i="6"/>
  <c r="Z2555" i="6"/>
  <c r="T77" i="6"/>
  <c r="Y77" i="6" s="1"/>
  <c r="T434" i="6"/>
  <c r="Y434" i="6" s="1"/>
  <c r="Z434" i="6" s="1"/>
  <c r="U272" i="6"/>
  <c r="Z272" i="6" s="1"/>
  <c r="U271" i="6"/>
  <c r="Z271" i="6" s="1"/>
  <c r="U273" i="6"/>
  <c r="Z273" i="6" s="1"/>
  <c r="Z3441" i="6"/>
  <c r="Z292" i="6"/>
  <c r="Z3222" i="6"/>
  <c r="AA3222" i="6" s="1"/>
  <c r="Z1195" i="6"/>
  <c r="Z1921" i="6"/>
  <c r="Z3063" i="6"/>
  <c r="Z253" i="6"/>
  <c r="AA253" i="6" s="1"/>
  <c r="V710" i="6"/>
  <c r="Z856" i="6"/>
  <c r="Z1739" i="6"/>
  <c r="Z2608" i="6"/>
  <c r="U294" i="6"/>
  <c r="Z1197" i="6"/>
  <c r="Z3220" i="6"/>
  <c r="AA3220" i="6" s="1"/>
  <c r="Z1922" i="6"/>
  <c r="Z3066" i="6"/>
  <c r="Z855" i="6"/>
  <c r="W312" i="6"/>
  <c r="Z1848" i="6"/>
  <c r="W780" i="6"/>
  <c r="V466" i="6"/>
  <c r="Z3361" i="6"/>
  <c r="T481" i="6"/>
  <c r="Y481" i="6" s="1"/>
  <c r="Z2417" i="6"/>
  <c r="Z3440" i="6"/>
  <c r="Z3207" i="6"/>
  <c r="Z2446" i="6"/>
  <c r="Z41" i="6"/>
  <c r="W704" i="6"/>
  <c r="U678" i="6"/>
  <c r="Z678" i="6" s="1"/>
  <c r="W1308" i="6"/>
  <c r="Z681" i="6"/>
  <c r="AA681" i="6" s="1"/>
  <c r="AB681" i="6" s="1"/>
  <c r="V355" i="6"/>
  <c r="Z4002" i="6"/>
  <c r="AA4002" i="6" s="1"/>
  <c r="Z3439" i="6"/>
  <c r="Z858" i="6"/>
  <c r="AA858" i="6" s="1"/>
  <c r="Z39" i="6"/>
  <c r="V356" i="6"/>
  <c r="Z3021" i="6"/>
  <c r="Z1741" i="6"/>
  <c r="Z274" i="6"/>
  <c r="T666" i="6"/>
  <c r="Y666" i="6" s="1"/>
  <c r="V358" i="6"/>
  <c r="V1294" i="6"/>
  <c r="T291" i="6"/>
  <c r="Y291" i="6" s="1"/>
  <c r="W45" i="6"/>
  <c r="T479" i="6"/>
  <c r="Y479" i="6" s="1"/>
  <c r="T294" i="6"/>
  <c r="Y294" i="6" s="1"/>
  <c r="W46" i="6"/>
  <c r="U661" i="6"/>
  <c r="X1127" i="6"/>
  <c r="W44" i="6"/>
  <c r="U660" i="6"/>
  <c r="X1128" i="6"/>
  <c r="X997" i="6"/>
  <c r="U659" i="6"/>
  <c r="X1129" i="6"/>
  <c r="Z2977" i="6"/>
  <c r="AA2977" i="6" s="1"/>
  <c r="X995" i="6"/>
  <c r="T766" i="6"/>
  <c r="Y766" i="6" s="1"/>
  <c r="Z766" i="6" s="1"/>
  <c r="T322" i="6"/>
  <c r="Y322" i="6" s="1"/>
  <c r="Z322" i="6" s="1"/>
  <c r="X602" i="6"/>
  <c r="U839" i="6"/>
  <c r="Z839" i="6" s="1"/>
  <c r="X600" i="6"/>
  <c r="T433" i="6"/>
  <c r="Y433" i="6" s="1"/>
  <c r="Z433" i="6" s="1"/>
  <c r="U842" i="6"/>
  <c r="Z842" i="6" s="1"/>
  <c r="V352" i="6"/>
  <c r="W313" i="6"/>
  <c r="X599" i="6"/>
  <c r="T432" i="6"/>
  <c r="Y432" i="6" s="1"/>
  <c r="Z432" i="6" s="1"/>
  <c r="T482" i="6"/>
  <c r="Y482" i="6" s="1"/>
  <c r="V1292" i="6"/>
  <c r="V719" i="6"/>
  <c r="U325" i="6"/>
  <c r="Z682" i="6"/>
  <c r="AA682" i="6" s="1"/>
  <c r="AB682" i="6" s="1"/>
  <c r="T1264" i="6"/>
  <c r="Y1264" i="6" s="1"/>
  <c r="Z3064" i="6"/>
  <c r="Z1920" i="6"/>
  <c r="X918" i="6"/>
  <c r="T352" i="6"/>
  <c r="Y352" i="6" s="1"/>
  <c r="Z1847" i="6"/>
  <c r="X459" i="6"/>
  <c r="X545" i="6"/>
  <c r="W272" i="6"/>
  <c r="W511" i="6"/>
  <c r="V708" i="6"/>
  <c r="T351" i="6"/>
  <c r="Y351" i="6" s="1"/>
  <c r="T1265" i="6"/>
  <c r="Y1265" i="6" s="1"/>
  <c r="X546" i="6"/>
  <c r="V720" i="6"/>
  <c r="X179" i="6"/>
  <c r="V219" i="6"/>
  <c r="W314" i="6"/>
  <c r="T293" i="6"/>
  <c r="Y293" i="6" s="1"/>
  <c r="V707" i="6"/>
  <c r="T353" i="6"/>
  <c r="Y353" i="6" s="1"/>
  <c r="U326" i="6"/>
  <c r="V448" i="6"/>
  <c r="V1293" i="6"/>
  <c r="X996" i="6"/>
  <c r="U841" i="6"/>
  <c r="Z841" i="6" s="1"/>
  <c r="X544" i="6"/>
  <c r="V722" i="6"/>
  <c r="X462" i="6"/>
  <c r="T765" i="6"/>
  <c r="Y765" i="6" s="1"/>
  <c r="Z765" i="6" s="1"/>
  <c r="X916" i="6"/>
  <c r="U291" i="6"/>
  <c r="V351" i="6"/>
  <c r="U152" i="6"/>
  <c r="Z152" i="6" s="1"/>
  <c r="T320" i="6"/>
  <c r="Y320" i="6" s="1"/>
  <c r="Z320" i="6" s="1"/>
  <c r="U323" i="6"/>
  <c r="Z323" i="6" s="1"/>
  <c r="V449" i="6"/>
  <c r="Z151" i="6"/>
  <c r="X461" i="6"/>
  <c r="T763" i="6"/>
  <c r="Y763" i="6" s="1"/>
  <c r="X917" i="6"/>
  <c r="U293" i="6"/>
  <c r="V354" i="6"/>
  <c r="U153" i="6"/>
  <c r="Z153" i="6" s="1"/>
  <c r="T319" i="6"/>
  <c r="Y319" i="6" s="1"/>
  <c r="V450" i="6"/>
  <c r="W1012" i="6"/>
  <c r="V799" i="6"/>
  <c r="Z3382" i="6"/>
  <c r="V68" i="6"/>
  <c r="U595" i="6"/>
  <c r="W179" i="6"/>
  <c r="W271" i="6"/>
  <c r="W512" i="6"/>
  <c r="W1011" i="6"/>
  <c r="V801" i="6"/>
  <c r="V70" i="6"/>
  <c r="U596" i="6"/>
  <c r="W181" i="6"/>
  <c r="X180" i="6"/>
  <c r="V220" i="6"/>
  <c r="W274" i="6"/>
  <c r="W514" i="6"/>
  <c r="W1014" i="6"/>
  <c r="V800" i="6"/>
  <c r="T1266" i="6"/>
  <c r="Y1266" i="6" s="1"/>
  <c r="Z131" i="6"/>
  <c r="Z991" i="6"/>
  <c r="V69" i="6"/>
  <c r="U597" i="6"/>
  <c r="W180" i="6"/>
  <c r="X182" i="6"/>
  <c r="V221" i="6"/>
  <c r="Z2188" i="6"/>
  <c r="X244" i="6"/>
  <c r="X502" i="6"/>
  <c r="W15" i="6"/>
  <c r="T1067" i="6"/>
  <c r="Y1067" i="6" s="1"/>
  <c r="V1542" i="6"/>
  <c r="T189" i="6"/>
  <c r="Y189" i="6" s="1"/>
  <c r="T474" i="6"/>
  <c r="Y474" i="6" s="1"/>
  <c r="T190" i="6"/>
  <c r="Y190" i="6" s="1"/>
  <c r="T473" i="6"/>
  <c r="Y473" i="6" s="1"/>
  <c r="W556" i="6"/>
  <c r="V894" i="6"/>
  <c r="T188" i="6"/>
  <c r="Y188" i="6" s="1"/>
  <c r="T471" i="6"/>
  <c r="Y471" i="6" s="1"/>
  <c r="W557" i="6"/>
  <c r="V892" i="6"/>
  <c r="W558" i="6"/>
  <c r="V893" i="6"/>
  <c r="V713" i="6"/>
  <c r="U792" i="6"/>
  <c r="X761" i="6"/>
  <c r="T100" i="6"/>
  <c r="Y100" i="6" s="1"/>
  <c r="V625" i="6"/>
  <c r="V1086" i="6"/>
  <c r="X73" i="6"/>
  <c r="T1309" i="6"/>
  <c r="Y1309" i="6" s="1"/>
  <c r="Z1309" i="6" s="1"/>
  <c r="AA1309" i="6" s="1"/>
  <c r="Z3251" i="6"/>
  <c r="Z1742" i="6"/>
  <c r="Z1009" i="6"/>
  <c r="X72" i="6"/>
  <c r="T102" i="6"/>
  <c r="Y102" i="6" s="1"/>
  <c r="V711" i="6"/>
  <c r="V1084" i="6"/>
  <c r="X762" i="6"/>
  <c r="V758" i="6"/>
  <c r="V626" i="6"/>
  <c r="U791" i="6"/>
  <c r="T1307" i="6"/>
  <c r="Y1307" i="6" s="1"/>
  <c r="Z3284" i="6"/>
  <c r="Z1543" i="6"/>
  <c r="Z2361" i="6"/>
  <c r="AA2361" i="6" s="1"/>
  <c r="X71" i="6"/>
  <c r="T101" i="6"/>
  <c r="Y101" i="6" s="1"/>
  <c r="V714" i="6"/>
  <c r="V1083" i="6"/>
  <c r="X759" i="6"/>
  <c r="V757" i="6"/>
  <c r="V623" i="6"/>
  <c r="U794" i="6"/>
  <c r="T1310" i="6"/>
  <c r="Y1310" i="6" s="1"/>
  <c r="Z1310" i="6" s="1"/>
  <c r="AA1310" i="6" s="1"/>
  <c r="Z1850" i="6"/>
  <c r="Z1774" i="6"/>
  <c r="Z170" i="6"/>
  <c r="Z3918" i="6"/>
  <c r="AA3918" i="6" s="1"/>
  <c r="Z3894" i="6"/>
  <c r="AA3894" i="6" s="1"/>
  <c r="Z2685" i="6"/>
  <c r="AA2685" i="6" s="1"/>
  <c r="AB2685" i="6" s="1"/>
  <c r="Z813" i="6"/>
  <c r="Z2187" i="6"/>
  <c r="Z2806" i="6"/>
  <c r="Z3254" i="6"/>
  <c r="Z2362" i="6"/>
  <c r="AA2362" i="6" s="1"/>
  <c r="Z1773" i="6"/>
  <c r="Z1068" i="6"/>
  <c r="Z2170" i="6"/>
  <c r="AA2170" i="6" s="1"/>
  <c r="Z1673" i="6"/>
  <c r="Z1849" i="6"/>
  <c r="Z169" i="6"/>
  <c r="Z1008" i="6"/>
  <c r="Z3252" i="6"/>
  <c r="Z252" i="6"/>
  <c r="Z2475" i="6"/>
  <c r="Z2725" i="6"/>
  <c r="Z2805" i="6"/>
  <c r="Z3221" i="6"/>
  <c r="AA3221" i="6" s="1"/>
  <c r="Z1772" i="6"/>
  <c r="Z3916" i="6"/>
  <c r="AA3916" i="6" s="1"/>
  <c r="Z2607" i="6"/>
  <c r="Z1198" i="6"/>
  <c r="Z2415" i="6"/>
  <c r="Z3020" i="6"/>
  <c r="Z2449" i="6"/>
  <c r="Z3546" i="6"/>
  <c r="Z1610" i="6"/>
  <c r="Z2339" i="6"/>
  <c r="Z3209" i="6"/>
  <c r="Z3794" i="6"/>
  <c r="Z1274" i="6"/>
  <c r="Z3442" i="6"/>
  <c r="Z2444" i="6"/>
  <c r="Z3073" i="6"/>
  <c r="Z2478" i="6"/>
  <c r="Z40" i="6"/>
  <c r="Z3362" i="6"/>
  <c r="Z626" i="6"/>
  <c r="Z1484" i="6"/>
  <c r="Z3793" i="6"/>
  <c r="Z2649" i="6"/>
  <c r="Z956" i="6"/>
  <c r="Z1740" i="6"/>
  <c r="Z2418" i="6"/>
  <c r="Z3019" i="6"/>
  <c r="Z2027" i="6"/>
  <c r="Z4001" i="6"/>
  <c r="AA4001" i="6" s="1"/>
  <c r="Z3208" i="6"/>
  <c r="Z242" i="6"/>
  <c r="AA242" i="6" s="1"/>
  <c r="Z3360" i="6"/>
  <c r="Z3074" i="6"/>
  <c r="Z2450" i="6"/>
  <c r="Z1163" i="6"/>
  <c r="Z2342" i="6"/>
  <c r="Z3022" i="6"/>
  <c r="Z2445" i="6"/>
  <c r="Z3999" i="6"/>
  <c r="Z3210" i="6"/>
  <c r="AA345" i="6"/>
  <c r="AB345" i="6" s="1"/>
  <c r="Z2556" i="6"/>
  <c r="Z2029" i="6"/>
  <c r="AA2737" i="6"/>
  <c r="Z955" i="6"/>
  <c r="Z675" i="6"/>
  <c r="Z2340" i="6"/>
  <c r="Z840" i="6"/>
  <c r="Z2359" i="6"/>
  <c r="Z2804" i="6"/>
  <c r="Z1935" i="6"/>
  <c r="Z3957" i="6"/>
  <c r="Z880" i="6"/>
  <c r="Z346" i="6"/>
  <c r="AA346" i="6" s="1"/>
  <c r="AB346" i="6" s="1"/>
  <c r="Z3545" i="6"/>
  <c r="Z1166" i="6"/>
  <c r="AA1166" i="6" s="1"/>
  <c r="Z3474" i="6"/>
  <c r="Z456" i="6"/>
  <c r="Z781" i="6"/>
  <c r="Z308" i="6"/>
  <c r="Z507" i="6"/>
  <c r="Z1241" i="6"/>
  <c r="AA1241" i="6" s="1"/>
  <c r="AB1241" i="6" s="1"/>
  <c r="Z1101" i="6"/>
  <c r="AA1101" i="6" s="1"/>
  <c r="Z824" i="6"/>
  <c r="Z2405" i="6"/>
  <c r="Z457" i="6"/>
  <c r="Z780" i="6"/>
  <c r="Z310" i="6"/>
  <c r="Z487" i="6"/>
  <c r="Z1239" i="6"/>
  <c r="Z1024" i="6"/>
  <c r="Z391" i="6"/>
  <c r="Z3212" i="6"/>
  <c r="Z3534" i="6"/>
  <c r="AA3534" i="6" s="1"/>
  <c r="Z2404" i="6"/>
  <c r="Z882" i="6"/>
  <c r="AA882" i="6" s="1"/>
  <c r="AB882" i="6" s="1"/>
  <c r="AC882" i="6" s="1"/>
  <c r="Z1903" i="6"/>
  <c r="Z1674" i="6"/>
  <c r="Z3283" i="6"/>
  <c r="Z625" i="6"/>
  <c r="Z2391" i="6"/>
  <c r="Z881" i="6"/>
  <c r="AA881" i="6" s="1"/>
  <c r="AB881" i="6" s="1"/>
  <c r="AC881" i="6" s="1"/>
  <c r="Z2284" i="6"/>
  <c r="Z104" i="6"/>
  <c r="Z93" i="6"/>
  <c r="AA93" i="6" s="1"/>
  <c r="Z3200" i="6"/>
  <c r="Z680" i="6"/>
  <c r="Z1240" i="6"/>
  <c r="Z3214" i="6"/>
  <c r="Z2932" i="6"/>
  <c r="Z2264" i="6"/>
  <c r="Z1486" i="6"/>
  <c r="AA1486" i="6" s="1"/>
  <c r="Z1007" i="6"/>
  <c r="Z2726" i="6"/>
  <c r="Z2189" i="6"/>
  <c r="Z2557" i="6"/>
  <c r="AA2736" i="6"/>
  <c r="Z3472" i="6"/>
  <c r="Z586" i="6"/>
  <c r="Z1611" i="6"/>
  <c r="Z2190" i="6"/>
  <c r="Z2443" i="6"/>
  <c r="Z1099" i="6"/>
  <c r="Z1795" i="6"/>
  <c r="Z2647" i="6"/>
  <c r="Z2406" i="6"/>
  <c r="Z1272" i="6"/>
  <c r="Z307" i="6"/>
  <c r="Z508" i="6"/>
  <c r="Z2882" i="6"/>
  <c r="AA2882" i="6" s="1"/>
  <c r="Z3917" i="6"/>
  <c r="AA3917" i="6" s="1"/>
  <c r="Z2558" i="6"/>
  <c r="Z3379" i="6"/>
  <c r="Z3381" i="6"/>
  <c r="Z2756" i="6"/>
  <c r="AA2756" i="6" s="1"/>
  <c r="Z431" i="6"/>
  <c r="Z2755" i="6"/>
  <c r="Z3915" i="6"/>
  <c r="Z94" i="6"/>
  <c r="AA94" i="6" s="1"/>
  <c r="Z1116" i="6"/>
  <c r="Z1308" i="6"/>
  <c r="Z2757" i="6"/>
  <c r="AA2757" i="6" s="1"/>
  <c r="Z344" i="6"/>
  <c r="Z1642" i="6"/>
  <c r="Z4000" i="6"/>
  <c r="AA4000" i="6" s="1"/>
  <c r="Z221" i="6"/>
  <c r="Z612" i="6"/>
  <c r="Z2735" i="6"/>
  <c r="Z3473" i="6"/>
  <c r="Z254" i="6"/>
  <c r="AA254" i="6" s="1"/>
  <c r="Z584" i="6"/>
  <c r="Z1483" i="6"/>
  <c r="Z2758" i="6"/>
  <c r="AA2758" i="6" s="1"/>
  <c r="Z3072" i="6"/>
  <c r="Z2297" i="6"/>
  <c r="AA2297" i="6" s="1"/>
  <c r="Z3970" i="6"/>
  <c r="Z1025" i="6"/>
  <c r="Z314" i="6"/>
  <c r="AA314" i="6" s="1"/>
  <c r="Z393" i="6"/>
  <c r="Z3531" i="6"/>
  <c r="Z3710" i="6"/>
  <c r="AA3710" i="6" s="1"/>
  <c r="Z3275" i="6"/>
  <c r="Z1989" i="6"/>
  <c r="Z1480" i="6"/>
  <c r="Z1104" i="6"/>
  <c r="Z583" i="6"/>
  <c r="Z857" i="6"/>
  <c r="AA857" i="6" s="1"/>
  <c r="Z1100" i="6"/>
  <c r="Z826" i="6"/>
  <c r="Z2403" i="6"/>
  <c r="Z1247" i="6"/>
  <c r="Z3183" i="6"/>
  <c r="Z175" i="6"/>
  <c r="Z260" i="6"/>
  <c r="Z3969" i="6"/>
  <c r="Z1026" i="6"/>
  <c r="Z394" i="6"/>
  <c r="Z3211" i="6"/>
  <c r="Z2931" i="6"/>
  <c r="Z3532" i="6"/>
  <c r="AA3532" i="6" s="1"/>
  <c r="Z2341" i="6"/>
  <c r="Z2650" i="6"/>
  <c r="Z958" i="6"/>
  <c r="AA958" i="6" s="1"/>
  <c r="Z1248" i="6"/>
  <c r="Z3185" i="6"/>
  <c r="Z176" i="6"/>
  <c r="Z509" i="6"/>
  <c r="AA509" i="6" s="1"/>
  <c r="AB509" i="6" s="1"/>
  <c r="Z261" i="6"/>
  <c r="Z3968" i="6"/>
  <c r="Z679" i="6"/>
  <c r="Z730" i="6"/>
  <c r="AA730" i="6" s="1"/>
  <c r="Z2628" i="6"/>
  <c r="Z2934" i="6"/>
  <c r="Z2416" i="6"/>
  <c r="Z1485" i="6"/>
  <c r="AA1485" i="6" s="1"/>
  <c r="Z2030" i="6"/>
  <c r="Z1010" i="6"/>
  <c r="Z2738" i="6"/>
  <c r="AA2738" i="6" s="1"/>
  <c r="Z3471" i="6"/>
  <c r="Z585" i="6"/>
  <c r="Z2476" i="6"/>
  <c r="Z42" i="6"/>
  <c r="Z1102" i="6"/>
  <c r="AA1102" i="6" s="1"/>
  <c r="Z2648" i="6"/>
  <c r="Z134" i="6"/>
  <c r="AA134" i="6" s="1"/>
  <c r="Z957" i="6"/>
  <c r="AA957" i="6" s="1"/>
  <c r="Z3791" i="6"/>
  <c r="Z825" i="6"/>
  <c r="Z458" i="6"/>
  <c r="Z992" i="6"/>
  <c r="Z1249" i="6"/>
  <c r="Z782" i="6"/>
  <c r="Z1273" i="6"/>
  <c r="Z2028" i="6"/>
  <c r="Z2724" i="6"/>
  <c r="Z3792" i="6"/>
  <c r="Z823" i="6"/>
  <c r="Z455" i="6"/>
  <c r="Z1250" i="6"/>
  <c r="Z779" i="6"/>
  <c r="Z3186" i="6"/>
  <c r="Z178" i="6"/>
  <c r="Z259" i="6"/>
  <c r="Z1536" i="6"/>
  <c r="Z3460" i="6"/>
  <c r="Z3634" i="6"/>
  <c r="Z2617" i="6"/>
  <c r="Z1967" i="6"/>
  <c r="Z2447" i="6"/>
  <c r="Z3893" i="6"/>
  <c r="AA3893" i="6" s="1"/>
  <c r="Z2686" i="6"/>
  <c r="AA2686" i="6" s="1"/>
  <c r="AB2686" i="6" s="1"/>
  <c r="Z812" i="6"/>
  <c r="Z623" i="6"/>
  <c r="Z1164" i="6"/>
  <c r="Z2392" i="6"/>
  <c r="AA2392" i="6" s="1"/>
  <c r="Z2285" i="6"/>
  <c r="Z105" i="6"/>
  <c r="Z91" i="6"/>
  <c r="Z1641" i="6"/>
  <c r="Z1609" i="6"/>
  <c r="Z3201" i="6"/>
  <c r="Z2295" i="6"/>
  <c r="Z2881" i="6"/>
  <c r="AA2881" i="6" s="1"/>
  <c r="Z343" i="6"/>
  <c r="Z1672" i="6"/>
  <c r="Z3544" i="6"/>
  <c r="Z3892" i="6"/>
  <c r="AA3892" i="6" s="1"/>
  <c r="Z2684" i="6"/>
  <c r="AA2684" i="6" s="1"/>
  <c r="AB2684" i="6" s="1"/>
  <c r="Z811" i="6"/>
  <c r="Z3286" i="6"/>
  <c r="Z624" i="6"/>
  <c r="Z1165" i="6"/>
  <c r="AA1165" i="6" s="1"/>
  <c r="Z3958" i="6"/>
  <c r="Z2394" i="6"/>
  <c r="AA2394" i="6" s="1"/>
  <c r="Z879" i="6"/>
  <c r="Z3359" i="6"/>
  <c r="AG3359" i="6" s="1" a="1"/>
  <c r="AG3359" i="6" s="1"/>
  <c r="Z1671" i="6"/>
  <c r="Z3891" i="6"/>
  <c r="Z2683" i="6"/>
  <c r="Z814" i="6"/>
  <c r="Z3285" i="6"/>
  <c r="Z2393" i="6"/>
  <c r="AA2393" i="6" s="1"/>
  <c r="Z2286" i="6"/>
  <c r="Z103" i="6"/>
  <c r="Z1639" i="6"/>
  <c r="Z1607" i="6"/>
  <c r="Z3835" i="6"/>
  <c r="Z3199" i="6"/>
  <c r="Z2296" i="6"/>
  <c r="AA2296" i="6" s="1"/>
  <c r="Z2156" i="6"/>
  <c r="Z3967" i="6"/>
  <c r="Z1242" i="6"/>
  <c r="AA1242" i="6" s="1"/>
  <c r="AB1242" i="6" s="1"/>
  <c r="Z3709" i="6"/>
  <c r="AA3709" i="6" s="1"/>
  <c r="Z3278" i="6"/>
  <c r="Z1988" i="6"/>
  <c r="Z1481" i="6"/>
  <c r="Z1106" i="6"/>
  <c r="Z2266" i="6"/>
  <c r="Z3708" i="6"/>
  <c r="AA3708" i="6" s="1"/>
  <c r="Z3276" i="6"/>
  <c r="Z1987" i="6"/>
  <c r="Z1482" i="6"/>
  <c r="Z1105" i="6"/>
  <c r="Z2265" i="6"/>
  <c r="AA2265" i="6" s="1"/>
  <c r="Z3184" i="6"/>
  <c r="Z177" i="6"/>
  <c r="Z309" i="6"/>
  <c r="Z510" i="6"/>
  <c r="AA510" i="6" s="1"/>
  <c r="AB510" i="6" s="1"/>
  <c r="Z2803" i="6"/>
  <c r="Z262" i="6"/>
  <c r="Z2880" i="6"/>
  <c r="AA2880" i="6" s="1"/>
  <c r="Z3462" i="6"/>
  <c r="Z3631" i="6"/>
  <c r="Z2615" i="6"/>
  <c r="Z1970" i="6"/>
  <c r="Z3707" i="6"/>
  <c r="Z3277" i="6"/>
  <c r="Z1990" i="6"/>
  <c r="Z1479" i="6"/>
  <c r="Z1103" i="6"/>
  <c r="Z2263" i="6"/>
  <c r="Z3514" i="6"/>
  <c r="Z862" i="6"/>
  <c r="Z1228" i="6"/>
  <c r="Z1058" i="6"/>
  <c r="Z2693" i="6"/>
  <c r="AA2693" i="6" s="1"/>
  <c r="Z3310" i="6"/>
  <c r="AA3310" i="6" s="1"/>
  <c r="Z2523" i="6"/>
  <c r="Z2105" i="6"/>
  <c r="AA2105" i="6" s="1"/>
  <c r="Z3459" i="6"/>
  <c r="Z3633" i="6"/>
  <c r="Z2616" i="6"/>
  <c r="Z1969" i="6"/>
  <c r="Z3513" i="6"/>
  <c r="Z861" i="6"/>
  <c r="Z1230" i="6"/>
  <c r="Z1057" i="6"/>
  <c r="Z2694" i="6"/>
  <c r="AA2694" i="6" s="1"/>
  <c r="Z3308" i="6"/>
  <c r="AA3308" i="6" s="1"/>
  <c r="Z2526" i="6"/>
  <c r="AA2526" i="6" s="1"/>
  <c r="Z2283" i="6"/>
  <c r="Z106" i="6"/>
  <c r="Z92" i="6"/>
  <c r="Z1640" i="6"/>
  <c r="Z1608" i="6"/>
  <c r="Z3202" i="6"/>
  <c r="AA3202" i="6" s="1"/>
  <c r="Z2298" i="6"/>
  <c r="AA2298" i="6" s="1"/>
  <c r="Z2879" i="6"/>
  <c r="Z2360" i="6"/>
  <c r="AA2360" i="6" s="1"/>
  <c r="Z3897" i="6"/>
  <c r="AA3897" i="6" s="1"/>
  <c r="Z3461" i="6"/>
  <c r="Z3632" i="6"/>
  <c r="Z2618" i="6"/>
  <c r="Z1968" i="6"/>
  <c r="AA1968" i="6" s="1"/>
  <c r="Z3512" i="6"/>
  <c r="Z860" i="6"/>
  <c r="Z1229" i="6"/>
  <c r="Z1056" i="6"/>
  <c r="Z2691" i="6"/>
  <c r="Z3309" i="6"/>
  <c r="AA3309" i="6" s="1"/>
  <c r="Z2525" i="6"/>
  <c r="AA2525" i="6" s="1"/>
  <c r="Z2505" i="6"/>
  <c r="Z1023" i="6"/>
  <c r="Z392" i="6"/>
  <c r="Z3213" i="6"/>
  <c r="Z2933" i="6"/>
  <c r="Z3533" i="6"/>
  <c r="AA3533" i="6" s="1"/>
  <c r="Z764" i="6"/>
  <c r="Z1943" i="6"/>
  <c r="Z3511" i="6"/>
  <c r="Z859" i="6"/>
  <c r="Z1227" i="6"/>
  <c r="Z1055" i="6"/>
  <c r="Z2692" i="6"/>
  <c r="AA2692" i="6" s="1"/>
  <c r="Z3307" i="6"/>
  <c r="Z2524" i="6"/>
  <c r="AA2524" i="6" s="1"/>
  <c r="Z321" i="6"/>
  <c r="X208" i="6"/>
  <c r="X207" i="6"/>
  <c r="X209" i="6"/>
  <c r="X210" i="6"/>
  <c r="X1081" i="6"/>
  <c r="X1082" i="6"/>
  <c r="X1080" i="6"/>
  <c r="X1079" i="6"/>
  <c r="V225" i="6"/>
  <c r="V224" i="6"/>
  <c r="V223" i="6"/>
  <c r="V226" i="6"/>
  <c r="U1855" i="6"/>
  <c r="Z1855" i="6" s="1"/>
  <c r="U1858" i="6"/>
  <c r="Z1858" i="6" s="1"/>
  <c r="U1857" i="6"/>
  <c r="Z1857" i="6" s="1"/>
  <c r="U1856" i="6"/>
  <c r="Z1856" i="6" s="1"/>
  <c r="T2229" i="6"/>
  <c r="Y2229" i="6" s="1"/>
  <c r="T2230" i="6"/>
  <c r="Y2230" i="6" s="1"/>
  <c r="T2227" i="6"/>
  <c r="Y2227" i="6" s="1"/>
  <c r="T2228" i="6"/>
  <c r="Y2228" i="6" s="1"/>
  <c r="X2803" i="6"/>
  <c r="X2805" i="6"/>
  <c r="X2806" i="6"/>
  <c r="X2804" i="6"/>
  <c r="W3488" i="6"/>
  <c r="W3487" i="6"/>
  <c r="W3489" i="6"/>
  <c r="W3490" i="6"/>
  <c r="U1014" i="6"/>
  <c r="U1012" i="6"/>
  <c r="U1011" i="6"/>
  <c r="U1013" i="6"/>
  <c r="Z1013" i="6" s="1"/>
  <c r="AA1013" i="6" s="1"/>
  <c r="AB1013" i="6" s="1"/>
  <c r="X1569" i="6"/>
  <c r="X1567" i="6"/>
  <c r="X1568" i="6"/>
  <c r="X1570" i="6"/>
  <c r="V2618" i="6"/>
  <c r="V2617" i="6"/>
  <c r="V2616" i="6"/>
  <c r="V2615" i="6"/>
  <c r="T3139" i="6"/>
  <c r="Y3139" i="6" s="1"/>
  <c r="T3141" i="6"/>
  <c r="Y3141" i="6" s="1"/>
  <c r="T3142" i="6"/>
  <c r="Y3142" i="6" s="1"/>
  <c r="T3140" i="6"/>
  <c r="Y3140" i="6" s="1"/>
  <c r="W3694" i="6"/>
  <c r="W3693" i="6"/>
  <c r="W3692" i="6"/>
  <c r="W3691" i="6"/>
  <c r="W976" i="6"/>
  <c r="W975" i="6"/>
  <c r="W977" i="6"/>
  <c r="W978" i="6"/>
  <c r="X1376" i="6"/>
  <c r="X1377" i="6"/>
  <c r="X1375" i="6"/>
  <c r="X1378" i="6"/>
  <c r="T1520" i="6"/>
  <c r="Y1520" i="6" s="1"/>
  <c r="Z1520" i="6" s="1"/>
  <c r="T1521" i="6"/>
  <c r="Y1521" i="6" s="1"/>
  <c r="Z1521" i="6" s="1"/>
  <c r="T1522" i="6"/>
  <c r="Y1522" i="6" s="1"/>
  <c r="Z1522" i="6" s="1"/>
  <c r="T1519" i="6"/>
  <c r="Y1519" i="6" s="1"/>
  <c r="W1987" i="6"/>
  <c r="W1990" i="6"/>
  <c r="W1988" i="6"/>
  <c r="W1989" i="6"/>
  <c r="V2552" i="6"/>
  <c r="V2554" i="6"/>
  <c r="V2553" i="6"/>
  <c r="V2551" i="6"/>
  <c r="V3496" i="6"/>
  <c r="V3497" i="6"/>
  <c r="V3495" i="6"/>
  <c r="V3498" i="6"/>
  <c r="W3967" i="6"/>
  <c r="W3969" i="6"/>
  <c r="W3968" i="6"/>
  <c r="W3970" i="6"/>
  <c r="V994" i="6"/>
  <c r="V991" i="6"/>
  <c r="V992" i="6"/>
  <c r="V993" i="6"/>
  <c r="U1707" i="6"/>
  <c r="U1709" i="6"/>
  <c r="U1708" i="6"/>
  <c r="U1710" i="6"/>
  <c r="T2720" i="6"/>
  <c r="Y2720" i="6" s="1"/>
  <c r="Z2720" i="6" s="1"/>
  <c r="T2722" i="6"/>
  <c r="Y2722" i="6" s="1"/>
  <c r="Z2722" i="6" s="1"/>
  <c r="T2719" i="6"/>
  <c r="Y2719" i="6" s="1"/>
  <c r="T2721" i="6"/>
  <c r="Y2721" i="6" s="1"/>
  <c r="Z2721" i="6" s="1"/>
  <c r="T3145" i="6"/>
  <c r="Y3145" i="6" s="1"/>
  <c r="Z3145" i="6" s="1"/>
  <c r="T3146" i="6"/>
  <c r="Y3146" i="6" s="1"/>
  <c r="Z3146" i="6" s="1"/>
  <c r="T3144" i="6"/>
  <c r="Y3144" i="6" s="1"/>
  <c r="Z3144" i="6" s="1"/>
  <c r="T3143" i="6"/>
  <c r="Y3143" i="6" s="1"/>
  <c r="V153" i="6"/>
  <c r="V151" i="6"/>
  <c r="V154" i="6"/>
  <c r="V152" i="6"/>
  <c r="T3" i="6"/>
  <c r="Y3" i="6" s="1"/>
  <c r="T6" i="6"/>
  <c r="Y6" i="6" s="1"/>
  <c r="T5" i="6"/>
  <c r="Y5" i="6" s="1"/>
  <c r="T4" i="6"/>
  <c r="Y4" i="6" s="1"/>
  <c r="W1465" i="6"/>
  <c r="W1464" i="6"/>
  <c r="W1463" i="6"/>
  <c r="W1466" i="6"/>
  <c r="T2134" i="6"/>
  <c r="Y2134" i="6" s="1"/>
  <c r="T2133" i="6"/>
  <c r="Y2133" i="6" s="1"/>
  <c r="T2131" i="6"/>
  <c r="Y2131" i="6" s="1"/>
  <c r="T2132" i="6"/>
  <c r="Y2132" i="6" s="1"/>
  <c r="V2781" i="6"/>
  <c r="V2782" i="6"/>
  <c r="V2780" i="6"/>
  <c r="V2779" i="6"/>
  <c r="X3100" i="6"/>
  <c r="X3101" i="6"/>
  <c r="X3102" i="6"/>
  <c r="X3099" i="6"/>
  <c r="X3759" i="6"/>
  <c r="X3762" i="6"/>
  <c r="X3761" i="6"/>
  <c r="X3760" i="6"/>
  <c r="T935" i="6"/>
  <c r="Y935" i="6" s="1"/>
  <c r="T936" i="6"/>
  <c r="Y936" i="6" s="1"/>
  <c r="T937" i="6"/>
  <c r="Y937" i="6" s="1"/>
  <c r="T938" i="6"/>
  <c r="Y938" i="6" s="1"/>
  <c r="X1273" i="6"/>
  <c r="X1274" i="6"/>
  <c r="X1272" i="6"/>
  <c r="X1271" i="6"/>
  <c r="T1909" i="6"/>
  <c r="Y1909" i="6" s="1"/>
  <c r="T1907" i="6"/>
  <c r="Y1907" i="6" s="1"/>
  <c r="T1908" i="6"/>
  <c r="Y1908" i="6" s="1"/>
  <c r="T1910" i="6"/>
  <c r="Y1910" i="6" s="1"/>
  <c r="X2706" i="6"/>
  <c r="X2703" i="6"/>
  <c r="X2705" i="6"/>
  <c r="X2704" i="6"/>
  <c r="U3294" i="6"/>
  <c r="U3292" i="6"/>
  <c r="U3293" i="6"/>
  <c r="U3291" i="6"/>
  <c r="W39" i="6"/>
  <c r="W42" i="6"/>
  <c r="W40" i="6"/>
  <c r="W41" i="6"/>
  <c r="U213" i="6"/>
  <c r="U212" i="6"/>
  <c r="U211" i="6"/>
  <c r="U214" i="6"/>
  <c r="W973" i="6"/>
  <c r="W972" i="6"/>
  <c r="W971" i="6"/>
  <c r="W974" i="6"/>
  <c r="V1749" i="6"/>
  <c r="V1748" i="6"/>
  <c r="V1750" i="6"/>
  <c r="V1747" i="6"/>
  <c r="X1867" i="6"/>
  <c r="X1869" i="6"/>
  <c r="X1868" i="6"/>
  <c r="X1870" i="6"/>
  <c r="T280" i="6"/>
  <c r="Y280" i="6" s="1"/>
  <c r="Z280" i="6" s="1"/>
  <c r="T282" i="6"/>
  <c r="Y282" i="6" s="1"/>
  <c r="Z282" i="6" s="1"/>
  <c r="T279" i="6"/>
  <c r="Y279" i="6" s="1"/>
  <c r="T281" i="6"/>
  <c r="Y281" i="6" s="1"/>
  <c r="Z281" i="6" s="1"/>
  <c r="V205" i="6"/>
  <c r="V204" i="6"/>
  <c r="V206" i="6"/>
  <c r="V203" i="6"/>
  <c r="W775" i="6"/>
  <c r="W778" i="6"/>
  <c r="W776" i="6"/>
  <c r="W777" i="6"/>
  <c r="U1643" i="6"/>
  <c r="Z1643" i="6" s="1"/>
  <c r="U1645" i="6"/>
  <c r="U1644" i="6"/>
  <c r="Z1644" i="6" s="1"/>
  <c r="U1646" i="6"/>
  <c r="T1495" i="6"/>
  <c r="Y1495" i="6" s="1"/>
  <c r="T1497" i="6"/>
  <c r="Y1497" i="6" s="1"/>
  <c r="Z1497" i="6" s="1"/>
  <c r="T1498" i="6"/>
  <c r="Y1498" i="6" s="1"/>
  <c r="Z1498" i="6" s="1"/>
  <c r="T1496" i="6"/>
  <c r="Y1496" i="6" s="1"/>
  <c r="Z1496" i="6" s="1"/>
  <c r="T2242" i="6"/>
  <c r="Y2242" i="6" s="1"/>
  <c r="T2239" i="6"/>
  <c r="Y2239" i="6" s="1"/>
  <c r="T2240" i="6"/>
  <c r="Y2240" i="6" s="1"/>
  <c r="T2241" i="6"/>
  <c r="Y2241" i="6" s="1"/>
  <c r="V3027" i="6"/>
  <c r="V3029" i="6"/>
  <c r="V3030" i="6"/>
  <c r="V3028" i="6"/>
  <c r="T3316" i="6"/>
  <c r="Y3316" i="6" s="1"/>
  <c r="Z3316" i="6" s="1"/>
  <c r="T3317" i="6"/>
  <c r="Y3317" i="6" s="1"/>
  <c r="Z3317" i="6" s="1"/>
  <c r="T3318" i="6"/>
  <c r="Y3318" i="6" s="1"/>
  <c r="Z3318" i="6" s="1"/>
  <c r="T3315" i="6"/>
  <c r="Y3315" i="6" s="1"/>
  <c r="W3892" i="6"/>
  <c r="W3893" i="6"/>
  <c r="W3891" i="6"/>
  <c r="W3894" i="6"/>
  <c r="U912" i="6"/>
  <c r="Z912" i="6" s="1"/>
  <c r="U911" i="6"/>
  <c r="Z911" i="6" s="1"/>
  <c r="U913" i="6"/>
  <c r="Z913" i="6" s="1"/>
  <c r="U914" i="6"/>
  <c r="Z914" i="6" s="1"/>
  <c r="V1391" i="6"/>
  <c r="V1394" i="6"/>
  <c r="V1392" i="6"/>
  <c r="V1393" i="6"/>
  <c r="V2110" i="6"/>
  <c r="V2108" i="6"/>
  <c r="V2107" i="6"/>
  <c r="V2109" i="6"/>
  <c r="W3134" i="6"/>
  <c r="W3131" i="6"/>
  <c r="W3132" i="6"/>
  <c r="W3133" i="6"/>
  <c r="U3764" i="6"/>
  <c r="U3763" i="6"/>
  <c r="U3765" i="6"/>
  <c r="U3766" i="6"/>
  <c r="V279" i="6"/>
  <c r="V281" i="6"/>
  <c r="V282" i="6"/>
  <c r="V280" i="6"/>
  <c r="T963" i="6"/>
  <c r="Y963" i="6" s="1"/>
  <c r="T965" i="6"/>
  <c r="Y965" i="6" s="1"/>
  <c r="T964" i="6"/>
  <c r="Y964" i="6" s="1"/>
  <c r="T966" i="6"/>
  <c r="Y966" i="6" s="1"/>
  <c r="V2027" i="6"/>
  <c r="V2029" i="6"/>
  <c r="V2030" i="6"/>
  <c r="V2028" i="6"/>
  <c r="V2514" i="6"/>
  <c r="V2511" i="6"/>
  <c r="V2512" i="6"/>
  <c r="V2513" i="6"/>
  <c r="X3372" i="6"/>
  <c r="X3371" i="6"/>
  <c r="X3374" i="6"/>
  <c r="X3373" i="6"/>
  <c r="V3778" i="6"/>
  <c r="V3776" i="6"/>
  <c r="V3777" i="6"/>
  <c r="V3775" i="6"/>
  <c r="W121" i="6"/>
  <c r="W119" i="6"/>
  <c r="W120" i="6"/>
  <c r="W122" i="6"/>
  <c r="U900" i="6"/>
  <c r="Z900" i="6" s="1"/>
  <c r="U899" i="6"/>
  <c r="Z899" i="6" s="1"/>
  <c r="U902" i="6"/>
  <c r="Z902" i="6" s="1"/>
  <c r="U901" i="6"/>
  <c r="Z901" i="6" s="1"/>
  <c r="T1415" i="6"/>
  <c r="Y1415" i="6" s="1"/>
  <c r="T1418" i="6"/>
  <c r="Y1418" i="6" s="1"/>
  <c r="T1416" i="6"/>
  <c r="Y1416" i="6" s="1"/>
  <c r="T1417" i="6"/>
  <c r="Y1417" i="6" s="1"/>
  <c r="V1979" i="6"/>
  <c r="V1982" i="6"/>
  <c r="V1980" i="6"/>
  <c r="V1981" i="6"/>
  <c r="U2311" i="6"/>
  <c r="Z2311" i="6" s="1"/>
  <c r="U2314" i="6"/>
  <c r="Z2314" i="6" s="1"/>
  <c r="AA2314" i="6" s="1"/>
  <c r="U2313" i="6"/>
  <c r="Z2313" i="6" s="1"/>
  <c r="U2312" i="6"/>
  <c r="Z2312" i="6" s="1"/>
  <c r="U2676" i="6"/>
  <c r="Z2676" i="6" s="1"/>
  <c r="AA2676" i="6" s="1"/>
  <c r="U2675" i="6"/>
  <c r="U2677" i="6"/>
  <c r="U2678" i="6"/>
  <c r="T3423" i="6"/>
  <c r="Y3423" i="6" s="1"/>
  <c r="T3425" i="6"/>
  <c r="Y3425" i="6" s="1"/>
  <c r="Z3425" i="6" s="1"/>
  <c r="T3424" i="6"/>
  <c r="Y3424" i="6" s="1"/>
  <c r="Z3424" i="6" s="1"/>
  <c r="T3426" i="6"/>
  <c r="Y3426" i="6" s="1"/>
  <c r="Z3426" i="6" s="1"/>
  <c r="W3945" i="6"/>
  <c r="W3944" i="6"/>
  <c r="W3943" i="6"/>
  <c r="W3946" i="6"/>
  <c r="T469" i="6"/>
  <c r="Y469" i="6" s="1"/>
  <c r="T467" i="6"/>
  <c r="Y467" i="6" s="1"/>
  <c r="T470" i="6"/>
  <c r="Y470" i="6" s="1"/>
  <c r="T468" i="6"/>
  <c r="Y468" i="6" s="1"/>
  <c r="X1260" i="6"/>
  <c r="X1259" i="6"/>
  <c r="X1261" i="6"/>
  <c r="X1262" i="6"/>
  <c r="W1870" i="6"/>
  <c r="W1868" i="6"/>
  <c r="W1867" i="6"/>
  <c r="W1869" i="6"/>
  <c r="T2836" i="6"/>
  <c r="Y2836" i="6" s="1"/>
  <c r="Z2836" i="6" s="1"/>
  <c r="T2835" i="6"/>
  <c r="Y2835" i="6" s="1"/>
  <c r="T2838" i="6"/>
  <c r="Y2838" i="6" s="1"/>
  <c r="Z2838" i="6" s="1"/>
  <c r="T2837" i="6"/>
  <c r="Y2837" i="6" s="1"/>
  <c r="Z2837" i="6" s="1"/>
  <c r="T3420" i="6"/>
  <c r="Y3420" i="6" s="1"/>
  <c r="T3422" i="6"/>
  <c r="Y3422" i="6" s="1"/>
  <c r="T3421" i="6"/>
  <c r="Y3421" i="6" s="1"/>
  <c r="T3419" i="6"/>
  <c r="Y3419" i="6" s="1"/>
  <c r="W3653" i="6"/>
  <c r="W3651" i="6"/>
  <c r="W3652" i="6"/>
  <c r="W3654" i="6"/>
  <c r="X165" i="6"/>
  <c r="X163" i="6"/>
  <c r="X166" i="6"/>
  <c r="X164" i="6"/>
  <c r="U442" i="6"/>
  <c r="Z442" i="6" s="1"/>
  <c r="U441" i="6"/>
  <c r="Z441" i="6" s="1"/>
  <c r="U440" i="6"/>
  <c r="Z440" i="6" s="1"/>
  <c r="U439" i="6"/>
  <c r="Z439" i="6" s="1"/>
  <c r="V1173" i="6"/>
  <c r="V1172" i="6"/>
  <c r="V1171" i="6"/>
  <c r="V1174" i="6"/>
  <c r="T360" i="6"/>
  <c r="Y360" i="6" s="1"/>
  <c r="T361" i="6"/>
  <c r="Y361" i="6" s="1"/>
  <c r="T362" i="6"/>
  <c r="Y362" i="6" s="1"/>
  <c r="T359" i="6"/>
  <c r="Y359" i="6" s="1"/>
  <c r="V393" i="6"/>
  <c r="V391" i="6"/>
  <c r="V392" i="6"/>
  <c r="V394" i="6"/>
  <c r="T757" i="6"/>
  <c r="Y757" i="6" s="1"/>
  <c r="T758" i="6"/>
  <c r="Y758" i="6" s="1"/>
  <c r="T755" i="6"/>
  <c r="Y755" i="6" s="1"/>
  <c r="T756" i="6"/>
  <c r="Y756" i="6" s="1"/>
  <c r="X1009" i="6"/>
  <c r="X1007" i="6"/>
  <c r="X1008" i="6"/>
  <c r="X1010" i="6"/>
  <c r="U1211" i="6"/>
  <c r="U1212" i="6"/>
  <c r="U1214" i="6"/>
  <c r="U1213" i="6"/>
  <c r="V2037" i="6"/>
  <c r="V2038" i="6"/>
  <c r="V2035" i="6"/>
  <c r="V2036" i="6"/>
  <c r="X1880" i="6"/>
  <c r="X1881" i="6"/>
  <c r="X1879" i="6"/>
  <c r="X1882" i="6"/>
  <c r="V2444" i="6"/>
  <c r="V2446" i="6"/>
  <c r="V2445" i="6"/>
  <c r="V2443" i="6"/>
  <c r="U2491" i="6"/>
  <c r="U2494" i="6"/>
  <c r="U2492" i="6"/>
  <c r="U2493" i="6"/>
  <c r="W2981" i="6"/>
  <c r="W2979" i="6"/>
  <c r="W2982" i="6"/>
  <c r="W2980" i="6"/>
  <c r="V3191" i="6"/>
  <c r="V3192" i="6"/>
  <c r="V3194" i="6"/>
  <c r="V3193" i="6"/>
  <c r="X3491" i="6"/>
  <c r="X3494" i="6"/>
  <c r="X3493" i="6"/>
  <c r="X3492" i="6"/>
  <c r="U3904" i="6"/>
  <c r="U3903" i="6"/>
  <c r="U3905" i="6"/>
  <c r="U3906" i="6"/>
  <c r="T1181" i="6"/>
  <c r="Y1181" i="6" s="1"/>
  <c r="Z1181" i="6" s="1"/>
  <c r="T1180" i="6"/>
  <c r="Y1180" i="6" s="1"/>
  <c r="Z1180" i="6" s="1"/>
  <c r="T1182" i="6"/>
  <c r="Y1182" i="6" s="1"/>
  <c r="Z1182" i="6" s="1"/>
  <c r="T1179" i="6"/>
  <c r="Y1179" i="6" s="1"/>
  <c r="U1251" i="6"/>
  <c r="U1252" i="6"/>
  <c r="U1253" i="6"/>
  <c r="U1254" i="6"/>
  <c r="V1963" i="6"/>
  <c r="V1964" i="6"/>
  <c r="V1966" i="6"/>
  <c r="V1965" i="6"/>
  <c r="W2239" i="6"/>
  <c r="W2242" i="6"/>
  <c r="W2240" i="6"/>
  <c r="W2241" i="6"/>
  <c r="V2613" i="6"/>
  <c r="V2612" i="6"/>
  <c r="V2614" i="6"/>
  <c r="V2611" i="6"/>
  <c r="V2883" i="6"/>
  <c r="V2884" i="6"/>
  <c r="V2886" i="6"/>
  <c r="V2885" i="6"/>
  <c r="V3268" i="6"/>
  <c r="V3267" i="6"/>
  <c r="V3270" i="6"/>
  <c r="V3269" i="6"/>
  <c r="X3473" i="6"/>
  <c r="X3474" i="6"/>
  <c r="X3472" i="6"/>
  <c r="X3471" i="6"/>
  <c r="X3931" i="6"/>
  <c r="X3934" i="6"/>
  <c r="X3933" i="6"/>
  <c r="X3932" i="6"/>
  <c r="T595" i="6"/>
  <c r="Y595" i="6" s="1"/>
  <c r="T596" i="6"/>
  <c r="Y596" i="6" s="1"/>
  <c r="T597" i="6"/>
  <c r="Y597" i="6" s="1"/>
  <c r="T598" i="6"/>
  <c r="Y598" i="6" s="1"/>
  <c r="Z598" i="6" s="1"/>
  <c r="V604" i="6"/>
  <c r="V606" i="6"/>
  <c r="V605" i="6"/>
  <c r="V603" i="6"/>
  <c r="X1038" i="6"/>
  <c r="X1035" i="6"/>
  <c r="X1037" i="6"/>
  <c r="X1036" i="6"/>
  <c r="T850" i="6"/>
  <c r="Y850" i="6" s="1"/>
  <c r="T849" i="6"/>
  <c r="Y849" i="6" s="1"/>
  <c r="T847" i="6"/>
  <c r="Y847" i="6" s="1"/>
  <c r="T848" i="6"/>
  <c r="Y848" i="6" s="1"/>
  <c r="W1532" i="6"/>
  <c r="W1533" i="6"/>
  <c r="W1534" i="6"/>
  <c r="W1531" i="6"/>
  <c r="V1706" i="6"/>
  <c r="V1704" i="6"/>
  <c r="V1705" i="6"/>
  <c r="V1703" i="6"/>
  <c r="T2107" i="6"/>
  <c r="Y2107" i="6" s="1"/>
  <c r="T2110" i="6"/>
  <c r="Y2110" i="6" s="1"/>
  <c r="Z2110" i="6" s="1"/>
  <c r="T2109" i="6"/>
  <c r="Y2109" i="6" s="1"/>
  <c r="T2108" i="6"/>
  <c r="Y2108" i="6" s="1"/>
  <c r="X2265" i="6"/>
  <c r="X2263" i="6"/>
  <c r="X2266" i="6"/>
  <c r="X2264" i="6"/>
  <c r="W2568" i="6"/>
  <c r="W2570" i="6"/>
  <c r="W2569" i="6"/>
  <c r="W2567" i="6"/>
  <c r="W2999" i="6"/>
  <c r="W3002" i="6"/>
  <c r="W3000" i="6"/>
  <c r="W3001" i="6"/>
  <c r="T3376" i="6"/>
  <c r="Y3376" i="6" s="1"/>
  <c r="Z3376" i="6" s="1"/>
  <c r="T3378" i="6"/>
  <c r="Y3378" i="6" s="1"/>
  <c r="Z3378" i="6" s="1"/>
  <c r="T3375" i="6"/>
  <c r="Y3375" i="6" s="1"/>
  <c r="T3377" i="6"/>
  <c r="Y3377" i="6" s="1"/>
  <c r="Z3377" i="6" s="1"/>
  <c r="T3953" i="6"/>
  <c r="Y3953" i="6" s="1"/>
  <c r="T3952" i="6"/>
  <c r="Y3952" i="6" s="1"/>
  <c r="T3951" i="6"/>
  <c r="Y3951" i="6" s="1"/>
  <c r="T3954" i="6"/>
  <c r="Y3954" i="6" s="1"/>
  <c r="W565" i="6"/>
  <c r="W566" i="6"/>
  <c r="W564" i="6"/>
  <c r="W563" i="6"/>
  <c r="W902" i="6"/>
  <c r="W900" i="6"/>
  <c r="W899" i="6"/>
  <c r="W901" i="6"/>
  <c r="X1337" i="6"/>
  <c r="X1338" i="6"/>
  <c r="X1335" i="6"/>
  <c r="X1336" i="6"/>
  <c r="U2014" i="6"/>
  <c r="U2011" i="6"/>
  <c r="U2012" i="6"/>
  <c r="U2013" i="6"/>
  <c r="T2382" i="6"/>
  <c r="Y2382" i="6" s="1"/>
  <c r="Z2382" i="6" s="1"/>
  <c r="T2380" i="6"/>
  <c r="Y2380" i="6" s="1"/>
  <c r="Z2380" i="6" s="1"/>
  <c r="T2381" i="6"/>
  <c r="Y2381" i="6" s="1"/>
  <c r="Z2381" i="6" s="1"/>
  <c r="T2379" i="6"/>
  <c r="Y2379" i="6" s="1"/>
  <c r="V2625" i="6"/>
  <c r="V2626" i="6"/>
  <c r="V2623" i="6"/>
  <c r="V2624" i="6"/>
  <c r="W3152" i="6"/>
  <c r="W3151" i="6"/>
  <c r="W3153" i="6"/>
  <c r="W3154" i="6"/>
  <c r="T3561" i="6"/>
  <c r="Y3561" i="6" s="1"/>
  <c r="T3559" i="6"/>
  <c r="Y3559" i="6" s="1"/>
  <c r="T3560" i="6"/>
  <c r="Y3560" i="6" s="1"/>
  <c r="T3562" i="6"/>
  <c r="Y3562" i="6" s="1"/>
  <c r="U3776" i="6"/>
  <c r="U3777" i="6"/>
  <c r="U3775" i="6"/>
  <c r="U3778" i="6"/>
  <c r="U315" i="6"/>
  <c r="U317" i="6"/>
  <c r="U316" i="6"/>
  <c r="U318" i="6"/>
  <c r="U619" i="6"/>
  <c r="U621" i="6"/>
  <c r="U620" i="6"/>
  <c r="U622" i="6"/>
  <c r="T1054" i="6"/>
  <c r="Y1054" i="6" s="1"/>
  <c r="T1051" i="6"/>
  <c r="Y1051" i="6" s="1"/>
  <c r="T1052" i="6"/>
  <c r="Y1052" i="6" s="1"/>
  <c r="T1053" i="6"/>
  <c r="Y1053" i="6" s="1"/>
  <c r="U2088" i="6"/>
  <c r="Z2088" i="6" s="1"/>
  <c r="U2087" i="6"/>
  <c r="U2089" i="6"/>
  <c r="U2090" i="6"/>
  <c r="V1531" i="6"/>
  <c r="V1533" i="6"/>
  <c r="V1532" i="6"/>
  <c r="V1534" i="6"/>
  <c r="U3" i="6"/>
  <c r="U4" i="6"/>
  <c r="U6" i="6"/>
  <c r="U5" i="6"/>
  <c r="V128" i="6"/>
  <c r="V130" i="6"/>
  <c r="V127" i="6"/>
  <c r="V129" i="6"/>
  <c r="X415" i="6"/>
  <c r="X418" i="6"/>
  <c r="X416" i="6"/>
  <c r="X417" i="6"/>
  <c r="U952" i="6"/>
  <c r="U953" i="6"/>
  <c r="U954" i="6"/>
  <c r="U951" i="6"/>
  <c r="W1196" i="6"/>
  <c r="W1198" i="6"/>
  <c r="W1195" i="6"/>
  <c r="W1197" i="6"/>
  <c r="U2243" i="6"/>
  <c r="U2245" i="6"/>
  <c r="U2246" i="6"/>
  <c r="U2244" i="6"/>
  <c r="U3355" i="6"/>
  <c r="U3356" i="6"/>
  <c r="U3358" i="6"/>
  <c r="U3357" i="6"/>
  <c r="W1261" i="6"/>
  <c r="W1262" i="6"/>
  <c r="W1260" i="6"/>
  <c r="W1259" i="6"/>
  <c r="U1596" i="6"/>
  <c r="Z1596" i="6" s="1"/>
  <c r="U1597" i="6"/>
  <c r="U1598" i="6"/>
  <c r="U1595" i="6"/>
  <c r="T2257" i="6"/>
  <c r="Y2257" i="6" s="1"/>
  <c r="T2256" i="6"/>
  <c r="Y2256" i="6" s="1"/>
  <c r="T2258" i="6"/>
  <c r="Y2258" i="6" s="1"/>
  <c r="T2255" i="6"/>
  <c r="Y2255" i="6" s="1"/>
  <c r="U3089" i="6"/>
  <c r="U3090" i="6"/>
  <c r="U3087" i="6"/>
  <c r="U3088" i="6"/>
  <c r="T3959" i="6"/>
  <c r="Y3959" i="6" s="1"/>
  <c r="T3962" i="6"/>
  <c r="Y3962" i="6" s="1"/>
  <c r="T3961" i="6"/>
  <c r="Y3961" i="6" s="1"/>
  <c r="T3960" i="6"/>
  <c r="Y3960" i="6" s="1"/>
  <c r="X1741" i="6"/>
  <c r="X1739" i="6"/>
  <c r="X1740" i="6"/>
  <c r="X1742" i="6"/>
  <c r="T1423" i="6"/>
  <c r="Y1423" i="6" s="1"/>
  <c r="T1425" i="6"/>
  <c r="Y1425" i="6" s="1"/>
  <c r="T1426" i="6"/>
  <c r="Y1426" i="6" s="1"/>
  <c r="T1424" i="6"/>
  <c r="Y1424" i="6" s="1"/>
  <c r="T1616" i="6"/>
  <c r="Y1616" i="6" s="1"/>
  <c r="T1617" i="6"/>
  <c r="Y1617" i="6" s="1"/>
  <c r="T1615" i="6"/>
  <c r="Y1615" i="6" s="1"/>
  <c r="T1618" i="6"/>
  <c r="Y1618" i="6" s="1"/>
  <c r="X2642" i="6"/>
  <c r="X2639" i="6"/>
  <c r="X2641" i="6"/>
  <c r="X2640" i="6"/>
  <c r="X3297" i="6"/>
  <c r="X3298" i="6"/>
  <c r="X3295" i="6"/>
  <c r="X3296" i="6"/>
  <c r="X3642" i="6"/>
  <c r="X3640" i="6"/>
  <c r="X3641" i="6"/>
  <c r="X3639" i="6"/>
  <c r="V377" i="6"/>
  <c r="V375" i="6"/>
  <c r="V376" i="6"/>
  <c r="V378" i="6"/>
  <c r="W1396" i="6"/>
  <c r="W1397" i="6"/>
  <c r="W1395" i="6"/>
  <c r="W1398" i="6"/>
  <c r="X2232" i="6"/>
  <c r="X2233" i="6"/>
  <c r="X2231" i="6"/>
  <c r="X2234" i="6"/>
  <c r="W3017" i="6"/>
  <c r="W3016" i="6"/>
  <c r="W3018" i="6"/>
  <c r="W3015" i="6"/>
  <c r="X369" i="6"/>
  <c r="X368" i="6"/>
  <c r="X370" i="6"/>
  <c r="X367" i="6"/>
  <c r="T643" i="6"/>
  <c r="Y643" i="6" s="1"/>
  <c r="T646" i="6"/>
  <c r="Y646" i="6" s="1"/>
  <c r="Z646" i="6" s="1"/>
  <c r="T645" i="6"/>
  <c r="Y645" i="6" s="1"/>
  <c r="Z645" i="6" s="1"/>
  <c r="T644" i="6"/>
  <c r="Y644" i="6" s="1"/>
  <c r="Z644" i="6" s="1"/>
  <c r="W1334" i="6"/>
  <c r="W1333" i="6"/>
  <c r="W1332" i="6"/>
  <c r="W1331" i="6"/>
  <c r="W2629" i="6"/>
  <c r="W2628" i="6"/>
  <c r="W2627" i="6"/>
  <c r="W2630" i="6"/>
  <c r="U3517" i="6"/>
  <c r="U3515" i="6"/>
  <c r="U3518" i="6"/>
  <c r="U3516" i="6"/>
  <c r="T3745" i="6"/>
  <c r="Y3745" i="6" s="1"/>
  <c r="T3746" i="6"/>
  <c r="Y3746" i="6" s="1"/>
  <c r="T3743" i="6"/>
  <c r="Y3743" i="6" s="1"/>
  <c r="T3744" i="6"/>
  <c r="Y3744" i="6" s="1"/>
  <c r="X399" i="6"/>
  <c r="X401" i="6"/>
  <c r="X400" i="6"/>
  <c r="X402" i="6"/>
  <c r="U1140" i="6"/>
  <c r="Z1140" i="6" s="1"/>
  <c r="U1139" i="6"/>
  <c r="Z1139" i="6" s="1"/>
  <c r="U1142" i="6"/>
  <c r="Z1142" i="6" s="1"/>
  <c r="U1141" i="6"/>
  <c r="Z1141" i="6" s="1"/>
  <c r="V1822" i="6"/>
  <c r="V1819" i="6"/>
  <c r="V1820" i="6"/>
  <c r="V1821" i="6"/>
  <c r="U1565" i="6"/>
  <c r="U1564" i="6"/>
  <c r="U1566" i="6"/>
  <c r="U1563" i="6"/>
  <c r="V2974" i="6"/>
  <c r="V2971" i="6"/>
  <c r="V2972" i="6"/>
  <c r="V2973" i="6"/>
  <c r="W3225" i="6"/>
  <c r="W3223" i="6"/>
  <c r="W3226" i="6"/>
  <c r="W3224" i="6"/>
  <c r="W3966" i="6"/>
  <c r="W3963" i="6"/>
  <c r="W3965" i="6"/>
  <c r="W3964" i="6"/>
  <c r="X757" i="6"/>
  <c r="X755" i="6"/>
  <c r="X758" i="6"/>
  <c r="X756" i="6"/>
  <c r="U225" i="6"/>
  <c r="U224" i="6"/>
  <c r="U226" i="6"/>
  <c r="U223" i="6"/>
  <c r="W307" i="6"/>
  <c r="W308" i="6"/>
  <c r="W309" i="6"/>
  <c r="W310" i="6"/>
  <c r="T829" i="6"/>
  <c r="Y829" i="6" s="1"/>
  <c r="T828" i="6"/>
  <c r="Y828" i="6" s="1"/>
  <c r="T827" i="6"/>
  <c r="Y827" i="6" s="1"/>
  <c r="T830" i="6"/>
  <c r="Y830" i="6" s="1"/>
  <c r="U1443" i="6"/>
  <c r="U1446" i="6"/>
  <c r="Z1446" i="6" s="1"/>
  <c r="AA1446" i="6" s="1"/>
  <c r="U1444" i="6"/>
  <c r="U1445" i="6"/>
  <c r="Z1445" i="6" s="1"/>
  <c r="AA1445" i="6" s="1"/>
  <c r="V2045" i="6"/>
  <c r="V2046" i="6"/>
  <c r="V2044" i="6"/>
  <c r="V2043" i="6"/>
  <c r="W2549" i="6"/>
  <c r="W2548" i="6"/>
  <c r="W2550" i="6"/>
  <c r="W2547" i="6"/>
  <c r="T2659" i="6"/>
  <c r="Y2659" i="6" s="1"/>
  <c r="T2661" i="6"/>
  <c r="Y2661" i="6" s="1"/>
  <c r="T2662" i="6"/>
  <c r="Y2662" i="6" s="1"/>
  <c r="T2660" i="6"/>
  <c r="Y2660" i="6" s="1"/>
  <c r="X2816" i="6"/>
  <c r="X2815" i="6"/>
  <c r="X2817" i="6"/>
  <c r="X2818" i="6"/>
  <c r="T3668" i="6"/>
  <c r="Y3668" i="6" s="1"/>
  <c r="T3669" i="6"/>
  <c r="Y3669" i="6" s="1"/>
  <c r="T3670" i="6"/>
  <c r="Y3670" i="6" s="1"/>
  <c r="T3667" i="6"/>
  <c r="Y3667" i="6" s="1"/>
  <c r="T3868" i="6"/>
  <c r="Y3868" i="6" s="1"/>
  <c r="T3870" i="6"/>
  <c r="Y3870" i="6" s="1"/>
  <c r="T3869" i="6"/>
  <c r="Y3869" i="6" s="1"/>
  <c r="T3867" i="6"/>
  <c r="Y3867" i="6" s="1"/>
  <c r="V1359" i="6"/>
  <c r="V1360" i="6"/>
  <c r="V1361" i="6"/>
  <c r="V1362" i="6"/>
  <c r="T1860" i="6"/>
  <c r="Y1860" i="6" s="1"/>
  <c r="T1861" i="6"/>
  <c r="Y1861" i="6" s="1"/>
  <c r="T1859" i="6"/>
  <c r="Y1859" i="6" s="1"/>
  <c r="T1862" i="6"/>
  <c r="Y1862" i="6" s="1"/>
  <c r="V2543" i="6"/>
  <c r="V2545" i="6"/>
  <c r="V2546" i="6"/>
  <c r="V2544" i="6"/>
  <c r="V3215" i="6"/>
  <c r="V3216" i="6"/>
  <c r="V3217" i="6"/>
  <c r="V3218" i="6"/>
  <c r="W3767" i="6"/>
  <c r="W3768" i="6"/>
  <c r="W3769" i="6"/>
  <c r="W3770" i="6"/>
  <c r="U161" i="6"/>
  <c r="U160" i="6"/>
  <c r="U159" i="6"/>
  <c r="U162" i="6"/>
  <c r="U536" i="6"/>
  <c r="U535" i="6"/>
  <c r="U537" i="6"/>
  <c r="U538" i="6"/>
  <c r="W1121" i="6"/>
  <c r="W1120" i="6"/>
  <c r="W1119" i="6"/>
  <c r="W1122" i="6"/>
  <c r="V2245" i="6"/>
  <c r="V2244" i="6"/>
  <c r="V2246" i="6"/>
  <c r="V2243" i="6"/>
  <c r="V2997" i="6"/>
  <c r="V2995" i="6"/>
  <c r="V2996" i="6"/>
  <c r="V2998" i="6"/>
  <c r="V3160" i="6"/>
  <c r="V3162" i="6"/>
  <c r="V3161" i="6"/>
  <c r="V3159" i="6"/>
  <c r="X3891" i="6"/>
  <c r="X3892" i="6"/>
  <c r="X3893" i="6"/>
  <c r="X3894" i="6"/>
  <c r="T283" i="6"/>
  <c r="Y283" i="6" s="1"/>
  <c r="T285" i="6"/>
  <c r="Y285" i="6" s="1"/>
  <c r="Z285" i="6" s="1"/>
  <c r="T286" i="6"/>
  <c r="Y286" i="6" s="1"/>
  <c r="Z286" i="6" s="1"/>
  <c r="T284" i="6"/>
  <c r="Y284" i="6" s="1"/>
  <c r="Z284" i="6" s="1"/>
  <c r="X779" i="6"/>
  <c r="X780" i="6"/>
  <c r="X781" i="6"/>
  <c r="X782" i="6"/>
  <c r="W1723" i="6"/>
  <c r="W1726" i="6"/>
  <c r="W1724" i="6"/>
  <c r="W1725" i="6"/>
  <c r="X2308" i="6"/>
  <c r="X2310" i="6"/>
  <c r="X2309" i="6"/>
  <c r="X2307" i="6"/>
  <c r="U3373" i="6"/>
  <c r="U3372" i="6"/>
  <c r="U3374" i="6"/>
  <c r="U3371" i="6"/>
  <c r="X3435" i="6"/>
  <c r="X3438" i="6"/>
  <c r="X3436" i="6"/>
  <c r="X3437" i="6"/>
  <c r="U3760" i="6"/>
  <c r="Z3760" i="6" s="1"/>
  <c r="U3761" i="6"/>
  <c r="Z3761" i="6" s="1"/>
  <c r="U3759" i="6"/>
  <c r="Z3759" i="6" s="1"/>
  <c r="U3762" i="6"/>
  <c r="Z3762" i="6" s="1"/>
  <c r="W603" i="6"/>
  <c r="W605" i="6"/>
  <c r="W604" i="6"/>
  <c r="W606" i="6"/>
  <c r="U333" i="6"/>
  <c r="U334" i="6"/>
  <c r="U332" i="6"/>
  <c r="U331" i="6"/>
  <c r="X904" i="6"/>
  <c r="X903" i="6"/>
  <c r="X905" i="6"/>
  <c r="X906" i="6"/>
  <c r="U1028" i="6"/>
  <c r="Z1028" i="6" s="1"/>
  <c r="U1030" i="6"/>
  <c r="Z1030" i="6" s="1"/>
  <c r="U1027" i="6"/>
  <c r="Z1027" i="6" s="1"/>
  <c r="U1029" i="6"/>
  <c r="Z1029" i="6" s="1"/>
  <c r="W1572" i="6"/>
  <c r="W1571" i="6"/>
  <c r="W1573" i="6"/>
  <c r="W1574" i="6"/>
  <c r="X2311" i="6"/>
  <c r="X2313" i="6"/>
  <c r="X2312" i="6"/>
  <c r="X2314" i="6"/>
  <c r="V2687" i="6"/>
  <c r="V2688" i="6"/>
  <c r="V2689" i="6"/>
  <c r="V2690" i="6"/>
  <c r="W3163" i="6"/>
  <c r="W3164" i="6"/>
  <c r="W3166" i="6"/>
  <c r="W3165" i="6"/>
  <c r="T3820" i="6"/>
  <c r="Y3820" i="6" s="1"/>
  <c r="T3819" i="6"/>
  <c r="Y3819" i="6" s="1"/>
  <c r="T3822" i="6"/>
  <c r="Y3822" i="6" s="1"/>
  <c r="T3821" i="6"/>
  <c r="Y3821" i="6" s="1"/>
  <c r="W607" i="6"/>
  <c r="W609" i="6"/>
  <c r="W608" i="6"/>
  <c r="W610" i="6"/>
  <c r="X1165" i="6"/>
  <c r="X1164" i="6"/>
  <c r="X1163" i="6"/>
  <c r="X1166" i="6"/>
  <c r="U1670" i="6"/>
  <c r="U1668" i="6"/>
  <c r="U1669" i="6"/>
  <c r="U1667" i="6"/>
  <c r="V2537" i="6"/>
  <c r="V2535" i="6"/>
  <c r="V2536" i="6"/>
  <c r="V2538" i="6"/>
  <c r="X407" i="6"/>
  <c r="X409" i="6"/>
  <c r="X410" i="6"/>
  <c r="X408" i="6"/>
  <c r="T413" i="6"/>
  <c r="Y413" i="6" s="1"/>
  <c r="T412" i="6"/>
  <c r="Y412" i="6" s="1"/>
  <c r="T411" i="6"/>
  <c r="Y411" i="6" s="1"/>
  <c r="T414" i="6"/>
  <c r="Y414" i="6" s="1"/>
  <c r="W599" i="6"/>
  <c r="W600" i="6"/>
  <c r="W601" i="6"/>
  <c r="W602" i="6"/>
  <c r="W688" i="6"/>
  <c r="W687" i="6"/>
  <c r="W690" i="6"/>
  <c r="W689" i="6"/>
  <c r="V836" i="6"/>
  <c r="V835" i="6"/>
  <c r="V838" i="6"/>
  <c r="V837" i="6"/>
  <c r="V1141" i="6"/>
  <c r="V1140" i="6"/>
  <c r="V1142" i="6"/>
  <c r="V1139" i="6"/>
  <c r="T1711" i="6"/>
  <c r="Y1711" i="6" s="1"/>
  <c r="T1714" i="6"/>
  <c r="Y1714" i="6" s="1"/>
  <c r="T1713" i="6"/>
  <c r="Y1713" i="6" s="1"/>
  <c r="T1712" i="6"/>
  <c r="Y1712" i="6" s="1"/>
  <c r="V2100" i="6"/>
  <c r="V2099" i="6"/>
  <c r="V2102" i="6"/>
  <c r="V2101" i="6"/>
  <c r="T2389" i="6"/>
  <c r="Y2389" i="6" s="1"/>
  <c r="T2387" i="6"/>
  <c r="Y2387" i="6" s="1"/>
  <c r="T2388" i="6"/>
  <c r="Y2388" i="6" s="1"/>
  <c r="T2390" i="6"/>
  <c r="Y2390" i="6" s="1"/>
  <c r="W2559" i="6"/>
  <c r="W2562" i="6"/>
  <c r="W2560" i="6"/>
  <c r="W2561" i="6"/>
  <c r="U2979" i="6"/>
  <c r="U2982" i="6"/>
  <c r="U2981" i="6"/>
  <c r="U2980" i="6"/>
  <c r="U3238" i="6"/>
  <c r="U3237" i="6"/>
  <c r="U3236" i="6"/>
  <c r="U3235" i="6"/>
  <c r="V3644" i="6"/>
  <c r="V3643" i="6"/>
  <c r="V3645" i="6"/>
  <c r="V3646" i="6"/>
  <c r="U647" i="6"/>
  <c r="Z647" i="6" s="1"/>
  <c r="U650" i="6"/>
  <c r="U648" i="6"/>
  <c r="U649" i="6"/>
  <c r="U1331" i="6"/>
  <c r="Z1331" i="6" s="1"/>
  <c r="U1332" i="6"/>
  <c r="U1333" i="6"/>
  <c r="U1334" i="6"/>
  <c r="U1692" i="6"/>
  <c r="U1691" i="6"/>
  <c r="U1693" i="6"/>
  <c r="U1694" i="6"/>
  <c r="U1574" i="6"/>
  <c r="Z1574" i="6" s="1"/>
  <c r="AA1574" i="6" s="1"/>
  <c r="U1571" i="6"/>
  <c r="U1572" i="6"/>
  <c r="U1573" i="6"/>
  <c r="W2003" i="6"/>
  <c r="W2006" i="6"/>
  <c r="W2005" i="6"/>
  <c r="W2004" i="6"/>
  <c r="U2563" i="6"/>
  <c r="Z2563" i="6" s="1"/>
  <c r="U2564" i="6"/>
  <c r="Z2564" i="6" s="1"/>
  <c r="U2565" i="6"/>
  <c r="Z2565" i="6" s="1"/>
  <c r="U2566" i="6"/>
  <c r="Z2566" i="6" s="1"/>
  <c r="V2991" i="6"/>
  <c r="V2994" i="6"/>
  <c r="V2993" i="6"/>
  <c r="V2992" i="6"/>
  <c r="W3268" i="6"/>
  <c r="W3269" i="6"/>
  <c r="W3267" i="6"/>
  <c r="W3270" i="6"/>
  <c r="X3922" i="6"/>
  <c r="X3920" i="6"/>
  <c r="X3921" i="6"/>
  <c r="X3919" i="6"/>
  <c r="U484" i="6"/>
  <c r="Z484" i="6" s="1"/>
  <c r="U486" i="6"/>
  <c r="Z486" i="6" s="1"/>
  <c r="U483" i="6"/>
  <c r="Z483" i="6" s="1"/>
  <c r="U485" i="6"/>
  <c r="Z485" i="6" s="1"/>
  <c r="T462" i="6"/>
  <c r="Y462" i="6" s="1"/>
  <c r="T460" i="6"/>
  <c r="Y460" i="6" s="1"/>
  <c r="T461" i="6"/>
  <c r="Y461" i="6" s="1"/>
  <c r="T459" i="6"/>
  <c r="Y459" i="6" s="1"/>
  <c r="V915" i="6"/>
  <c r="V916" i="6"/>
  <c r="V917" i="6"/>
  <c r="V918" i="6"/>
  <c r="X1319" i="6"/>
  <c r="X1321" i="6"/>
  <c r="X1322" i="6"/>
  <c r="X1320" i="6"/>
  <c r="W1790" i="6"/>
  <c r="W1787" i="6"/>
  <c r="W1788" i="6"/>
  <c r="W1789" i="6"/>
  <c r="T2330" i="6"/>
  <c r="Y2330" i="6" s="1"/>
  <c r="T2329" i="6"/>
  <c r="Y2329" i="6" s="1"/>
  <c r="T2328" i="6"/>
  <c r="Y2328" i="6" s="1"/>
  <c r="T2327" i="6"/>
  <c r="Y2327" i="6" s="1"/>
  <c r="W2814" i="6"/>
  <c r="W2813" i="6"/>
  <c r="W2811" i="6"/>
  <c r="W2812" i="6"/>
  <c r="U2965" i="6"/>
  <c r="U2966" i="6"/>
  <c r="U2963" i="6"/>
  <c r="U2964" i="6"/>
  <c r="T3415" i="6"/>
  <c r="Y3415" i="6" s="1"/>
  <c r="T3417" i="6"/>
  <c r="Y3417" i="6" s="1"/>
  <c r="T3418" i="6"/>
  <c r="Y3418" i="6" s="1"/>
  <c r="T3416" i="6"/>
  <c r="Y3416" i="6" s="1"/>
  <c r="T3665" i="6"/>
  <c r="Y3665" i="6" s="1"/>
  <c r="T3666" i="6"/>
  <c r="Y3666" i="6" s="1"/>
  <c r="T3663" i="6"/>
  <c r="Y3663" i="6" s="1"/>
  <c r="T3664" i="6"/>
  <c r="Y3664" i="6" s="1"/>
  <c r="T11" i="6"/>
  <c r="Y11" i="6" s="1"/>
  <c r="T14" i="6"/>
  <c r="Y14" i="6" s="1"/>
  <c r="T13" i="6"/>
  <c r="Y13" i="6" s="1"/>
  <c r="T12" i="6"/>
  <c r="Y12" i="6" s="1"/>
  <c r="W612" i="6"/>
  <c r="W611" i="6"/>
  <c r="W614" i="6"/>
  <c r="W613" i="6"/>
  <c r="T1084" i="6"/>
  <c r="Y1084" i="6" s="1"/>
  <c r="T1086" i="6"/>
  <c r="Y1086" i="6" s="1"/>
  <c r="T1083" i="6"/>
  <c r="Y1083" i="6" s="1"/>
  <c r="T1085" i="6"/>
  <c r="Y1085" i="6" s="1"/>
  <c r="T1375" i="6"/>
  <c r="Y1375" i="6" s="1"/>
  <c r="T1378" i="6"/>
  <c r="Y1378" i="6" s="1"/>
  <c r="Z1378" i="6" s="1"/>
  <c r="T1376" i="6"/>
  <c r="Y1376" i="6" s="1"/>
  <c r="Z1376" i="6" s="1"/>
  <c r="T1377" i="6"/>
  <c r="Y1377" i="6" s="1"/>
  <c r="Z1377" i="6" s="1"/>
  <c r="V1208" i="6"/>
  <c r="V1207" i="6"/>
  <c r="V1209" i="6"/>
  <c r="V1210" i="6"/>
  <c r="T1632" i="6"/>
  <c r="Y1632" i="6" s="1"/>
  <c r="T1631" i="6"/>
  <c r="Y1631" i="6" s="1"/>
  <c r="T1633" i="6"/>
  <c r="Y1633" i="6" s="1"/>
  <c r="T1634" i="6"/>
  <c r="Y1634" i="6" s="1"/>
  <c r="W2182" i="6"/>
  <c r="W2181" i="6"/>
  <c r="W2180" i="6"/>
  <c r="W2179" i="6"/>
  <c r="U2490" i="6"/>
  <c r="U2488" i="6"/>
  <c r="U2489" i="6"/>
  <c r="U2487" i="6"/>
  <c r="X3067" i="6"/>
  <c r="X3069" i="6"/>
  <c r="X3068" i="6"/>
  <c r="X3070" i="6"/>
  <c r="T3871" i="6"/>
  <c r="Y3871" i="6" s="1"/>
  <c r="T3874" i="6"/>
  <c r="Y3874" i="6" s="1"/>
  <c r="T3873" i="6"/>
  <c r="Y3873" i="6" s="1"/>
  <c r="T3872" i="6"/>
  <c r="Y3872" i="6" s="1"/>
  <c r="T48" i="6"/>
  <c r="Y48" i="6" s="1"/>
  <c r="T47" i="6"/>
  <c r="Y47" i="6" s="1"/>
  <c r="T49" i="6"/>
  <c r="Y49" i="6" s="1"/>
  <c r="T50" i="6"/>
  <c r="Y50" i="6" s="1"/>
  <c r="T668" i="6"/>
  <c r="Y668" i="6" s="1"/>
  <c r="T670" i="6"/>
  <c r="Y670" i="6" s="1"/>
  <c r="T667" i="6"/>
  <c r="Y667" i="6" s="1"/>
  <c r="T669" i="6"/>
  <c r="Y669" i="6" s="1"/>
  <c r="U1037" i="6"/>
  <c r="U1035" i="6"/>
  <c r="U1036" i="6"/>
  <c r="U1038" i="6"/>
  <c r="W2691" i="6"/>
  <c r="W2694" i="6"/>
  <c r="W2693" i="6"/>
  <c r="W2692" i="6"/>
  <c r="T3249" i="6"/>
  <c r="Y3249" i="6" s="1"/>
  <c r="Z3249" i="6" s="1"/>
  <c r="T3247" i="6"/>
  <c r="Y3247" i="6" s="1"/>
  <c r="T3250" i="6"/>
  <c r="Y3250" i="6" s="1"/>
  <c r="Z3250" i="6" s="1"/>
  <c r="T3248" i="6"/>
  <c r="Y3248" i="6" s="1"/>
  <c r="Z3248" i="6" s="1"/>
  <c r="T3997" i="6"/>
  <c r="Y3997" i="6" s="1"/>
  <c r="T3995" i="6"/>
  <c r="Y3995" i="6" s="1"/>
  <c r="T3998" i="6"/>
  <c r="Y3998" i="6" s="1"/>
  <c r="T3996" i="6"/>
  <c r="Y3996" i="6" s="1"/>
  <c r="W268" i="6"/>
  <c r="W269" i="6"/>
  <c r="W270" i="6"/>
  <c r="W267" i="6"/>
  <c r="V1363" i="6"/>
  <c r="V1364" i="6"/>
  <c r="V1365" i="6"/>
  <c r="V1366" i="6"/>
  <c r="T1722" i="6"/>
  <c r="Y1722" i="6" s="1"/>
  <c r="Z1722" i="6" s="1"/>
  <c r="T1719" i="6"/>
  <c r="Y1719" i="6" s="1"/>
  <c r="T1720" i="6"/>
  <c r="Y1720" i="6" s="1"/>
  <c r="T1721" i="6"/>
  <c r="Y1721" i="6" s="1"/>
  <c r="W2922" i="6"/>
  <c r="W2921" i="6"/>
  <c r="W2919" i="6"/>
  <c r="W2920" i="6"/>
  <c r="T3601" i="6"/>
  <c r="Y3601" i="6" s="1"/>
  <c r="T3602" i="6"/>
  <c r="Y3602" i="6" s="1"/>
  <c r="T3599" i="6"/>
  <c r="Y3599" i="6" s="1"/>
  <c r="T3600" i="6"/>
  <c r="Y3600" i="6" s="1"/>
  <c r="V1233" i="6"/>
  <c r="V1234" i="6"/>
  <c r="V1231" i="6"/>
  <c r="V1232" i="6"/>
  <c r="X2033" i="6"/>
  <c r="X2032" i="6"/>
  <c r="X2034" i="6"/>
  <c r="X2031" i="6"/>
  <c r="X2727" i="6"/>
  <c r="X2729" i="6"/>
  <c r="X2730" i="6"/>
  <c r="X2728" i="6"/>
  <c r="X3178" i="6"/>
  <c r="X3177" i="6"/>
  <c r="X3175" i="6"/>
  <c r="X3176" i="6"/>
  <c r="V3612" i="6"/>
  <c r="V3611" i="6"/>
  <c r="V3613" i="6"/>
  <c r="V3614" i="6"/>
  <c r="X3926" i="6"/>
  <c r="X3923" i="6"/>
  <c r="X3925" i="6"/>
  <c r="X3924" i="6"/>
  <c r="X899" i="6"/>
  <c r="X900" i="6"/>
  <c r="X902" i="6"/>
  <c r="X901" i="6"/>
  <c r="V1733" i="6"/>
  <c r="V1731" i="6"/>
  <c r="V1734" i="6"/>
  <c r="V1732" i="6"/>
  <c r="W2019" i="6"/>
  <c r="W2022" i="6"/>
  <c r="W2020" i="6"/>
  <c r="W2021" i="6"/>
  <c r="X2809" i="6"/>
  <c r="X2808" i="6"/>
  <c r="X2807" i="6"/>
  <c r="X2810" i="6"/>
  <c r="U3417" i="6"/>
  <c r="U3418" i="6"/>
  <c r="U3415" i="6"/>
  <c r="U3416" i="6"/>
  <c r="X10" i="6"/>
  <c r="X8" i="6"/>
  <c r="X7" i="6"/>
  <c r="X9" i="6"/>
  <c r="W664" i="6"/>
  <c r="W666" i="6"/>
  <c r="W663" i="6"/>
  <c r="W665" i="6"/>
  <c r="X1711" i="6"/>
  <c r="X1712" i="6"/>
  <c r="X1713" i="6"/>
  <c r="X1714" i="6"/>
  <c r="X2166" i="6"/>
  <c r="X2164" i="6"/>
  <c r="X2163" i="6"/>
  <c r="X2165" i="6"/>
  <c r="X2820" i="6"/>
  <c r="X2822" i="6"/>
  <c r="X2821" i="6"/>
  <c r="X2819" i="6"/>
  <c r="U3203" i="6"/>
  <c r="Z3203" i="6" s="1"/>
  <c r="U3204" i="6"/>
  <c r="Z3204" i="6" s="1"/>
  <c r="U3206" i="6"/>
  <c r="Z3206" i="6" s="1"/>
  <c r="U3205" i="6"/>
  <c r="Z3205" i="6" s="1"/>
  <c r="X3687" i="6"/>
  <c r="X3690" i="6"/>
  <c r="X3688" i="6"/>
  <c r="X3689" i="6"/>
  <c r="X2123" i="6"/>
  <c r="X2124" i="6"/>
  <c r="X2125" i="6"/>
  <c r="X2126" i="6"/>
  <c r="T2294" i="6"/>
  <c r="Y2294" i="6" s="1"/>
  <c r="Z2294" i="6" s="1"/>
  <c r="T2292" i="6"/>
  <c r="Y2292" i="6" s="1"/>
  <c r="Z2292" i="6" s="1"/>
  <c r="T2293" i="6"/>
  <c r="Y2293" i="6" s="1"/>
  <c r="Z2293" i="6" s="1"/>
  <c r="T2291" i="6"/>
  <c r="Y2291" i="6" s="1"/>
  <c r="U2351" i="6"/>
  <c r="U2353" i="6"/>
  <c r="Z2353" i="6" s="1"/>
  <c r="AA2353" i="6" s="1"/>
  <c r="U2352" i="6"/>
  <c r="Z2352" i="6" s="1"/>
  <c r="AA2352" i="6" s="1"/>
  <c r="U2354" i="6"/>
  <c r="Z2354" i="6" s="1"/>
  <c r="AA2354" i="6" s="1"/>
  <c r="U2520" i="6"/>
  <c r="U2521" i="6"/>
  <c r="U2519" i="6"/>
  <c r="U2522" i="6"/>
  <c r="X3014" i="6"/>
  <c r="X3011" i="6"/>
  <c r="X3013" i="6"/>
  <c r="X3012" i="6"/>
  <c r="T3520" i="6"/>
  <c r="Y3520" i="6" s="1"/>
  <c r="T3519" i="6"/>
  <c r="Y3519" i="6" s="1"/>
  <c r="T3522" i="6"/>
  <c r="Y3522" i="6" s="1"/>
  <c r="T3521" i="6"/>
  <c r="Y3521" i="6" s="1"/>
  <c r="V3869" i="6"/>
  <c r="V3868" i="6"/>
  <c r="V3867" i="6"/>
  <c r="V3870" i="6"/>
  <c r="U506" i="6"/>
  <c r="U505" i="6"/>
  <c r="U504" i="6"/>
  <c r="U503" i="6"/>
  <c r="V910" i="6"/>
  <c r="V909" i="6"/>
  <c r="V907" i="6"/>
  <c r="V908" i="6"/>
  <c r="U1507" i="6"/>
  <c r="U1509" i="6"/>
  <c r="U1510" i="6"/>
  <c r="U1508" i="6"/>
  <c r="T1594" i="6"/>
  <c r="Y1594" i="6" s="1"/>
  <c r="Z1594" i="6" s="1"/>
  <c r="T1591" i="6"/>
  <c r="Y1591" i="6" s="1"/>
  <c r="T1592" i="6"/>
  <c r="Y1592" i="6" s="1"/>
  <c r="Z1592" i="6" s="1"/>
  <c r="T1593" i="6"/>
  <c r="Y1593" i="6" s="1"/>
  <c r="Z1593" i="6" s="1"/>
  <c r="V2442" i="6"/>
  <c r="V2440" i="6"/>
  <c r="V2439" i="6"/>
  <c r="V2441" i="6"/>
  <c r="W2361" i="6"/>
  <c r="W2359" i="6"/>
  <c r="W2360" i="6"/>
  <c r="W2362" i="6"/>
  <c r="U2599" i="6"/>
  <c r="U2600" i="6"/>
  <c r="U2602" i="6"/>
  <c r="U2601" i="6"/>
  <c r="W3062" i="6"/>
  <c r="W3059" i="6"/>
  <c r="W3060" i="6"/>
  <c r="W3061" i="6"/>
  <c r="U3492" i="6"/>
  <c r="Z3492" i="6" s="1"/>
  <c r="U3491" i="6"/>
  <c r="Z3491" i="6" s="1"/>
  <c r="U3494" i="6"/>
  <c r="Z3494" i="6" s="1"/>
  <c r="U3493" i="6"/>
  <c r="Z3493" i="6" s="1"/>
  <c r="W3821" i="6"/>
  <c r="W3822" i="6"/>
  <c r="W3819" i="6"/>
  <c r="W3820" i="6"/>
  <c r="W631" i="6"/>
  <c r="W632" i="6"/>
  <c r="W633" i="6"/>
  <c r="W634" i="6"/>
  <c r="T867" i="6"/>
  <c r="Y867" i="6" s="1"/>
  <c r="T869" i="6"/>
  <c r="Y869" i="6" s="1"/>
  <c r="T868" i="6"/>
  <c r="Y868" i="6" s="1"/>
  <c r="T870" i="6"/>
  <c r="Y870" i="6" s="1"/>
  <c r="W1718" i="6"/>
  <c r="W1717" i="6"/>
  <c r="W1715" i="6"/>
  <c r="W1716" i="6"/>
  <c r="V2087" i="6"/>
  <c r="V2090" i="6"/>
  <c r="V2089" i="6"/>
  <c r="V2088" i="6"/>
  <c r="T2872" i="6"/>
  <c r="Y2872" i="6" s="1"/>
  <c r="T2873" i="6"/>
  <c r="Y2873" i="6" s="1"/>
  <c r="T2874" i="6"/>
  <c r="Y2874" i="6" s="1"/>
  <c r="T2871" i="6"/>
  <c r="Y2871" i="6" s="1"/>
  <c r="U2434" i="6"/>
  <c r="U2432" i="6"/>
  <c r="U2431" i="6"/>
  <c r="U2433" i="6"/>
  <c r="V3087" i="6"/>
  <c r="V3089" i="6"/>
  <c r="V3088" i="6"/>
  <c r="V3090" i="6"/>
  <c r="X3243" i="6"/>
  <c r="X3245" i="6"/>
  <c r="X3244" i="6"/>
  <c r="X3246" i="6"/>
  <c r="W3551" i="6"/>
  <c r="W3553" i="6"/>
  <c r="W3554" i="6"/>
  <c r="W3552" i="6"/>
  <c r="W3826" i="6"/>
  <c r="W3825" i="6"/>
  <c r="W3823" i="6"/>
  <c r="W3824" i="6"/>
  <c r="U158" i="6"/>
  <c r="U156" i="6"/>
  <c r="U157" i="6"/>
  <c r="Z157" i="6" s="1"/>
  <c r="AA157" i="6" s="1"/>
  <c r="AB157" i="6" s="1"/>
  <c r="U155" i="6"/>
  <c r="W591" i="6"/>
  <c r="W593" i="6"/>
  <c r="W594" i="6"/>
  <c r="W592" i="6"/>
  <c r="W854" i="6"/>
  <c r="W853" i="6"/>
  <c r="W852" i="6"/>
  <c r="W851" i="6"/>
  <c r="V1491" i="6"/>
  <c r="V1492" i="6"/>
  <c r="V1493" i="6"/>
  <c r="V1494" i="6"/>
  <c r="T2054" i="6"/>
  <c r="Y2054" i="6" s="1"/>
  <c r="T2051" i="6"/>
  <c r="Y2051" i="6" s="1"/>
  <c r="T2052" i="6"/>
  <c r="Y2052" i="6" s="1"/>
  <c r="T2053" i="6"/>
  <c r="Y2053" i="6" s="1"/>
  <c r="W2142" i="6"/>
  <c r="W2139" i="6"/>
  <c r="W2141" i="6"/>
  <c r="W2140" i="6"/>
  <c r="U2665" i="6"/>
  <c r="U2666" i="6"/>
  <c r="U2663" i="6"/>
  <c r="U2664" i="6"/>
  <c r="V2555" i="6"/>
  <c r="V2558" i="6"/>
  <c r="V2557" i="6"/>
  <c r="V2556" i="6"/>
  <c r="W3306" i="6"/>
  <c r="W3305" i="6"/>
  <c r="W3304" i="6"/>
  <c r="W3303" i="6"/>
  <c r="V3362" i="6"/>
  <c r="V3361" i="6"/>
  <c r="V3359" i="6"/>
  <c r="V3360" i="6"/>
  <c r="X3496" i="6"/>
  <c r="X3497" i="6"/>
  <c r="X3498" i="6"/>
  <c r="X3495" i="6"/>
  <c r="W3829" i="6"/>
  <c r="W3827" i="6"/>
  <c r="W3828" i="6"/>
  <c r="W3830" i="6"/>
  <c r="W912" i="6"/>
  <c r="W913" i="6"/>
  <c r="W911" i="6"/>
  <c r="W914" i="6"/>
  <c r="U1438" i="6"/>
  <c r="U1436" i="6"/>
  <c r="U1437" i="6"/>
  <c r="U1435" i="6"/>
  <c r="X1709" i="6"/>
  <c r="X1707" i="6"/>
  <c r="X1708" i="6"/>
  <c r="X1710" i="6"/>
  <c r="V2585" i="6"/>
  <c r="V2584" i="6"/>
  <c r="V2586" i="6"/>
  <c r="V2583" i="6"/>
  <c r="V3071" i="6"/>
  <c r="V3072" i="6"/>
  <c r="V3073" i="6"/>
  <c r="V3074" i="6"/>
  <c r="U13" i="6"/>
  <c r="U12" i="6"/>
  <c r="U14" i="6"/>
  <c r="U11" i="6"/>
  <c r="V1674" i="6"/>
  <c r="V1672" i="6"/>
  <c r="V1671" i="6"/>
  <c r="V1673" i="6"/>
  <c r="V1845" i="6"/>
  <c r="V1843" i="6"/>
  <c r="V1844" i="6"/>
  <c r="V1846" i="6"/>
  <c r="X1891" i="6"/>
  <c r="X1893" i="6"/>
  <c r="X1894" i="6"/>
  <c r="X1892" i="6"/>
  <c r="X2737" i="6"/>
  <c r="X2738" i="6"/>
  <c r="X2736" i="6"/>
  <c r="X2735" i="6"/>
  <c r="V3417" i="6"/>
  <c r="V3415" i="6"/>
  <c r="V3418" i="6"/>
  <c r="V3416" i="6"/>
  <c r="W3779" i="6"/>
  <c r="W3781" i="6"/>
  <c r="W3780" i="6"/>
  <c r="W3782" i="6"/>
  <c r="U3140" i="6"/>
  <c r="U3139" i="6"/>
  <c r="U3142" i="6"/>
  <c r="U3141" i="6"/>
  <c r="V3445" i="6"/>
  <c r="V3443" i="6"/>
  <c r="V3444" i="6"/>
  <c r="V3446" i="6"/>
  <c r="W3481" i="6"/>
  <c r="W3479" i="6"/>
  <c r="W3482" i="6"/>
  <c r="W3480" i="6"/>
  <c r="U255" i="6"/>
  <c r="U256" i="6"/>
  <c r="U257" i="6"/>
  <c r="U258" i="6"/>
  <c r="U1039" i="6"/>
  <c r="Z1039" i="6" s="1"/>
  <c r="U1041" i="6"/>
  <c r="Z1041" i="6" s="1"/>
  <c r="U1040" i="6"/>
  <c r="Z1040" i="6" s="1"/>
  <c r="U1042" i="6"/>
  <c r="Z1042" i="6" s="1"/>
  <c r="T1709" i="6"/>
  <c r="Y1709" i="6" s="1"/>
  <c r="T1707" i="6"/>
  <c r="Y1707" i="6" s="1"/>
  <c r="T1710" i="6"/>
  <c r="Y1710" i="6" s="1"/>
  <c r="T1708" i="6"/>
  <c r="Y1708" i="6" s="1"/>
  <c r="V2259" i="6"/>
  <c r="V2262" i="6"/>
  <c r="V2260" i="6"/>
  <c r="V2261" i="6"/>
  <c r="X2859" i="6"/>
  <c r="X2862" i="6"/>
  <c r="X2860" i="6"/>
  <c r="X2861" i="6"/>
  <c r="V3288" i="6"/>
  <c r="V3289" i="6"/>
  <c r="V3287" i="6"/>
  <c r="V3290" i="6"/>
  <c r="T3884" i="6"/>
  <c r="Y3884" i="6" s="1"/>
  <c r="T3883" i="6"/>
  <c r="Y3883" i="6" s="1"/>
  <c r="T3885" i="6"/>
  <c r="Y3885" i="6" s="1"/>
  <c r="T3886" i="6"/>
  <c r="Y3886" i="6" s="1"/>
  <c r="V43" i="6"/>
  <c r="V45" i="6"/>
  <c r="V44" i="6"/>
  <c r="V46" i="6"/>
  <c r="T632" i="6"/>
  <c r="Y632" i="6" s="1"/>
  <c r="T633" i="6"/>
  <c r="Y633" i="6" s="1"/>
  <c r="T631" i="6"/>
  <c r="Y631" i="6" s="1"/>
  <c r="T634" i="6"/>
  <c r="Y634" i="6" s="1"/>
  <c r="X1647" i="6"/>
  <c r="X1649" i="6"/>
  <c r="X1648" i="6"/>
  <c r="X1650" i="6"/>
  <c r="X1578" i="6"/>
  <c r="X1575" i="6"/>
  <c r="X1576" i="6"/>
  <c r="X1577" i="6"/>
  <c r="V1863" i="6"/>
  <c r="V1864" i="6"/>
  <c r="V1866" i="6"/>
  <c r="V1865" i="6"/>
  <c r="W2236" i="6"/>
  <c r="W2237" i="6"/>
  <c r="W2235" i="6"/>
  <c r="W2238" i="6"/>
  <c r="T2937" i="6"/>
  <c r="Y2937" i="6" s="1"/>
  <c r="T2935" i="6"/>
  <c r="Y2935" i="6" s="1"/>
  <c r="T2936" i="6"/>
  <c r="Y2936" i="6" s="1"/>
  <c r="T2938" i="6"/>
  <c r="Y2938" i="6" s="1"/>
  <c r="V3807" i="6"/>
  <c r="V3810" i="6"/>
  <c r="V3808" i="6"/>
  <c r="V3809" i="6"/>
  <c r="W1422" i="6"/>
  <c r="W1420" i="6"/>
  <c r="W1419" i="6"/>
  <c r="W1421" i="6"/>
  <c r="U1756" i="6"/>
  <c r="U1757" i="6"/>
  <c r="U1758" i="6"/>
  <c r="U1755" i="6"/>
  <c r="X2025" i="6"/>
  <c r="X2026" i="6"/>
  <c r="X2023" i="6"/>
  <c r="X2024" i="6"/>
  <c r="U2258" i="6"/>
  <c r="U2255" i="6"/>
  <c r="U2257" i="6"/>
  <c r="U2256" i="6"/>
  <c r="W2719" i="6"/>
  <c r="W2720" i="6"/>
  <c r="W2721" i="6"/>
  <c r="W2722" i="6"/>
  <c r="U2796" i="6"/>
  <c r="U2795" i="6"/>
  <c r="U2797" i="6"/>
  <c r="U2798" i="6"/>
  <c r="V3328" i="6"/>
  <c r="V3330" i="6"/>
  <c r="V3327" i="6"/>
  <c r="V3329" i="6"/>
  <c r="T3763" i="6"/>
  <c r="Y3763" i="6" s="1"/>
  <c r="T3765" i="6"/>
  <c r="Y3765" i="6" s="1"/>
  <c r="T3766" i="6"/>
  <c r="Y3766" i="6" s="1"/>
  <c r="T3764" i="6"/>
  <c r="Y3764" i="6" s="1"/>
  <c r="T3919" i="6"/>
  <c r="Y3919" i="6" s="1"/>
  <c r="T3920" i="6"/>
  <c r="Y3920" i="6" s="1"/>
  <c r="T3921" i="6"/>
  <c r="Y3921" i="6" s="1"/>
  <c r="T3922" i="6"/>
  <c r="Y3922" i="6" s="1"/>
  <c r="U27" i="6"/>
  <c r="Z27" i="6" s="1"/>
  <c r="U29" i="6"/>
  <c r="Z29" i="6" s="1"/>
  <c r="U28" i="6"/>
  <c r="Z28" i="6" s="1"/>
  <c r="U30" i="6"/>
  <c r="Z30" i="6" s="1"/>
  <c r="T423" i="6"/>
  <c r="Y423" i="6" s="1"/>
  <c r="T426" i="6"/>
  <c r="Y426" i="6" s="1"/>
  <c r="T425" i="6"/>
  <c r="Y425" i="6" s="1"/>
  <c r="T424" i="6"/>
  <c r="Y424" i="6" s="1"/>
  <c r="W1085" i="6"/>
  <c r="W1084" i="6"/>
  <c r="W1083" i="6"/>
  <c r="W1086" i="6"/>
  <c r="T1524" i="6"/>
  <c r="Y1524" i="6" s="1"/>
  <c r="T1525" i="6"/>
  <c r="Y1525" i="6" s="1"/>
  <c r="T1526" i="6"/>
  <c r="Y1526" i="6" s="1"/>
  <c r="T1523" i="6"/>
  <c r="Y1523" i="6" s="1"/>
  <c r="T2511" i="6"/>
  <c r="Y2511" i="6" s="1"/>
  <c r="T2514" i="6"/>
  <c r="Y2514" i="6" s="1"/>
  <c r="T2513" i="6"/>
  <c r="Y2513" i="6" s="1"/>
  <c r="T2512" i="6"/>
  <c r="Y2512" i="6" s="1"/>
  <c r="Z2512" i="6" s="1"/>
  <c r="W2667" i="6"/>
  <c r="W2670" i="6"/>
  <c r="W2669" i="6"/>
  <c r="W2668" i="6"/>
  <c r="X2910" i="6"/>
  <c r="X2909" i="6"/>
  <c r="X2907" i="6"/>
  <c r="X2908" i="6"/>
  <c r="V3543" i="6"/>
  <c r="V3546" i="6"/>
  <c r="V3544" i="6"/>
  <c r="V3545" i="6"/>
  <c r="T3605" i="6"/>
  <c r="Y3605" i="6" s="1"/>
  <c r="T3603" i="6"/>
  <c r="Y3603" i="6" s="1"/>
  <c r="T3604" i="6"/>
  <c r="Y3604" i="6" s="1"/>
  <c r="Z3604" i="6" s="1"/>
  <c r="T3606" i="6"/>
  <c r="Y3606" i="6" s="1"/>
  <c r="T216" i="6"/>
  <c r="Y216" i="6" s="1"/>
  <c r="T217" i="6"/>
  <c r="Y217" i="6" s="1"/>
  <c r="T218" i="6"/>
  <c r="Y218" i="6" s="1"/>
  <c r="T215" i="6"/>
  <c r="Y215" i="6" s="1"/>
  <c r="X849" i="6"/>
  <c r="X850" i="6"/>
  <c r="X847" i="6"/>
  <c r="X848" i="6"/>
  <c r="W568" i="6"/>
  <c r="W567" i="6"/>
  <c r="W570" i="6"/>
  <c r="W569" i="6"/>
  <c r="V1423" i="6"/>
  <c r="V1424" i="6"/>
  <c r="V1425" i="6"/>
  <c r="V1426" i="6"/>
  <c r="W1185" i="6"/>
  <c r="W1184" i="6"/>
  <c r="W1183" i="6"/>
  <c r="W1186" i="6"/>
  <c r="X2029" i="6"/>
  <c r="X2027" i="6"/>
  <c r="X2028" i="6"/>
  <c r="X2030" i="6"/>
  <c r="T2325" i="6"/>
  <c r="Y2325" i="6" s="1"/>
  <c r="T2324" i="6"/>
  <c r="Y2324" i="6" s="1"/>
  <c r="T2323" i="6"/>
  <c r="Y2323" i="6" s="1"/>
  <c r="T2326" i="6"/>
  <c r="Y2326" i="6" s="1"/>
  <c r="T2958" i="6"/>
  <c r="Y2958" i="6" s="1"/>
  <c r="T2957" i="6"/>
  <c r="Y2957" i="6" s="1"/>
  <c r="T2955" i="6"/>
  <c r="Y2955" i="6" s="1"/>
  <c r="T2956" i="6"/>
  <c r="Y2956" i="6" s="1"/>
  <c r="U3148" i="6"/>
  <c r="U3147" i="6"/>
  <c r="U3150" i="6"/>
  <c r="U3149" i="6"/>
  <c r="V3322" i="6"/>
  <c r="V3320" i="6"/>
  <c r="V3319" i="6"/>
  <c r="V3321" i="6"/>
  <c r="X3465" i="6"/>
  <c r="X3464" i="6"/>
  <c r="X3466" i="6"/>
  <c r="X3463" i="6"/>
  <c r="T3903" i="6"/>
  <c r="Y3903" i="6" s="1"/>
  <c r="T3906" i="6"/>
  <c r="Y3906" i="6" s="1"/>
  <c r="T3905" i="6"/>
  <c r="Y3905" i="6" s="1"/>
  <c r="T3904" i="6"/>
  <c r="Y3904" i="6" s="1"/>
  <c r="U199" i="6"/>
  <c r="U200" i="6"/>
  <c r="U202" i="6"/>
  <c r="U201" i="6"/>
  <c r="V646" i="6"/>
  <c r="V643" i="6"/>
  <c r="V644" i="6"/>
  <c r="V645" i="6"/>
  <c r="X970" i="6"/>
  <c r="X969" i="6"/>
  <c r="X968" i="6"/>
  <c r="X967" i="6"/>
  <c r="T1503" i="6"/>
  <c r="Y1503" i="6" s="1"/>
  <c r="T1505" i="6"/>
  <c r="Y1505" i="6" s="1"/>
  <c r="Z1505" i="6" s="1"/>
  <c r="T1506" i="6"/>
  <c r="Y1506" i="6" s="1"/>
  <c r="T1504" i="6"/>
  <c r="Y1504" i="6" s="1"/>
  <c r="X1355" i="6"/>
  <c r="X1356" i="6"/>
  <c r="X1357" i="6"/>
  <c r="X1358" i="6"/>
  <c r="T2204" i="6"/>
  <c r="Y2204" i="6" s="1"/>
  <c r="Z2204" i="6" s="1"/>
  <c r="T2205" i="6"/>
  <c r="Y2205" i="6" s="1"/>
  <c r="Z2205" i="6" s="1"/>
  <c r="T2203" i="6"/>
  <c r="Y2203" i="6" s="1"/>
  <c r="T2206" i="6"/>
  <c r="Y2206" i="6" s="1"/>
  <c r="Z2206" i="6" s="1"/>
  <c r="W2558" i="6"/>
  <c r="W2557" i="6"/>
  <c r="W2556" i="6"/>
  <c r="W2555" i="6"/>
  <c r="T2437" i="6"/>
  <c r="Y2437" i="6" s="1"/>
  <c r="T2438" i="6"/>
  <c r="Y2438" i="6" s="1"/>
  <c r="T2435" i="6"/>
  <c r="Y2435" i="6" s="1"/>
  <c r="T2436" i="6"/>
  <c r="Y2436" i="6" s="1"/>
  <c r="U3028" i="6"/>
  <c r="Z3028" i="6" s="1"/>
  <c r="U3029" i="6"/>
  <c r="U3027" i="6"/>
  <c r="U3030" i="6"/>
  <c r="V3345" i="6"/>
  <c r="V3346" i="6"/>
  <c r="V3344" i="6"/>
  <c r="V3343" i="6"/>
  <c r="W3803" i="6"/>
  <c r="W3804" i="6"/>
  <c r="W3805" i="6"/>
  <c r="W3806" i="6"/>
  <c r="T315" i="6"/>
  <c r="Y315" i="6" s="1"/>
  <c r="T317" i="6"/>
  <c r="Y317" i="6" s="1"/>
  <c r="Z317" i="6" s="1"/>
  <c r="T318" i="6"/>
  <c r="Y318" i="6" s="1"/>
  <c r="T316" i="6"/>
  <c r="Y316" i="6" s="1"/>
  <c r="X56" i="6"/>
  <c r="X58" i="6"/>
  <c r="X57" i="6"/>
  <c r="X55" i="6"/>
  <c r="U979" i="6"/>
  <c r="Z979" i="6" s="1"/>
  <c r="U980" i="6"/>
  <c r="Z980" i="6" s="1"/>
  <c r="U982" i="6"/>
  <c r="Z982" i="6" s="1"/>
  <c r="U981" i="6"/>
  <c r="Z981" i="6" s="1"/>
  <c r="X1239" i="6"/>
  <c r="X1240" i="6"/>
  <c r="X1242" i="6"/>
  <c r="X1241" i="6"/>
  <c r="W2104" i="6"/>
  <c r="W2105" i="6"/>
  <c r="W2106" i="6"/>
  <c r="W2103" i="6"/>
  <c r="X2514" i="6"/>
  <c r="X2512" i="6"/>
  <c r="X2513" i="6"/>
  <c r="X2511" i="6"/>
  <c r="X3585" i="6"/>
  <c r="X3583" i="6"/>
  <c r="X3584" i="6"/>
  <c r="X3586" i="6"/>
  <c r="X1407" i="6"/>
  <c r="X1410" i="6"/>
  <c r="X1408" i="6"/>
  <c r="X1409" i="6"/>
  <c r="U1502" i="6"/>
  <c r="Z1502" i="6" s="1"/>
  <c r="U1500" i="6"/>
  <c r="Z1500" i="6" s="1"/>
  <c r="U1501" i="6"/>
  <c r="Z1501" i="6" s="1"/>
  <c r="U1499" i="6"/>
  <c r="Z1499" i="6" s="1"/>
  <c r="W2758" i="6"/>
  <c r="W2755" i="6"/>
  <c r="W2757" i="6"/>
  <c r="W2756" i="6"/>
  <c r="V3131" i="6"/>
  <c r="V3133" i="6"/>
  <c r="V3134" i="6"/>
  <c r="V3132" i="6"/>
  <c r="T3927" i="6"/>
  <c r="Y3927" i="6" s="1"/>
  <c r="T3929" i="6"/>
  <c r="Y3929" i="6" s="1"/>
  <c r="T3930" i="6"/>
  <c r="Y3930" i="6" s="1"/>
  <c r="T3928" i="6"/>
  <c r="Y3928" i="6" s="1"/>
  <c r="U1172" i="6"/>
  <c r="U1171" i="6"/>
  <c r="U1174" i="6"/>
  <c r="U1173" i="6"/>
  <c r="U1183" i="6"/>
  <c r="U1185" i="6"/>
  <c r="U1186" i="6"/>
  <c r="U1184" i="6"/>
  <c r="V1575" i="6"/>
  <c r="V1577" i="6"/>
  <c r="V1578" i="6"/>
  <c r="V1576" i="6"/>
  <c r="T1875" i="6"/>
  <c r="Y1875" i="6" s="1"/>
  <c r="T1876" i="6"/>
  <c r="Y1876" i="6" s="1"/>
  <c r="T1877" i="6"/>
  <c r="Y1877" i="6" s="1"/>
  <c r="T1878" i="6"/>
  <c r="Y1878" i="6" s="1"/>
  <c r="V2745" i="6"/>
  <c r="V2746" i="6"/>
  <c r="V2744" i="6"/>
  <c r="V2743" i="6"/>
  <c r="U3582" i="6"/>
  <c r="U3579" i="6"/>
  <c r="U3581" i="6"/>
  <c r="U3580" i="6"/>
  <c r="T201" i="6"/>
  <c r="Y201" i="6" s="1"/>
  <c r="T200" i="6"/>
  <c r="Y200" i="6" s="1"/>
  <c r="T199" i="6"/>
  <c r="Y199" i="6" s="1"/>
  <c r="T202" i="6"/>
  <c r="Y202" i="6" s="1"/>
  <c r="U1015" i="6"/>
  <c r="U1018" i="6"/>
  <c r="U1016" i="6"/>
  <c r="U1017" i="6"/>
  <c r="T1813" i="6"/>
  <c r="Y1813" i="6" s="1"/>
  <c r="T1812" i="6"/>
  <c r="Y1812" i="6" s="1"/>
  <c r="T1811" i="6"/>
  <c r="Y1811" i="6" s="1"/>
  <c r="T1814" i="6"/>
  <c r="Y1814" i="6" s="1"/>
  <c r="X2267" i="6"/>
  <c r="X2268" i="6"/>
  <c r="X2270" i="6"/>
  <c r="X2269" i="6"/>
  <c r="X3158" i="6"/>
  <c r="X3157" i="6"/>
  <c r="X3156" i="6"/>
  <c r="X3155" i="6"/>
  <c r="U142" i="6"/>
  <c r="U140" i="6"/>
  <c r="U139" i="6"/>
  <c r="U141" i="6"/>
  <c r="X284" i="6"/>
  <c r="X283" i="6"/>
  <c r="X286" i="6"/>
  <c r="X285" i="6"/>
  <c r="V1482" i="6"/>
  <c r="V1480" i="6"/>
  <c r="V1481" i="6"/>
  <c r="V1479" i="6"/>
  <c r="T1851" i="6"/>
  <c r="Y1851" i="6" s="1"/>
  <c r="T1853" i="6"/>
  <c r="Y1853" i="6" s="1"/>
  <c r="T1852" i="6"/>
  <c r="Y1852" i="6" s="1"/>
  <c r="T1854" i="6"/>
  <c r="Y1854" i="6" s="1"/>
  <c r="T2592" i="6"/>
  <c r="Y2592" i="6" s="1"/>
  <c r="T2593" i="6"/>
  <c r="Y2593" i="6" s="1"/>
  <c r="T2591" i="6"/>
  <c r="Y2591" i="6" s="1"/>
  <c r="T2594" i="6"/>
  <c r="Y2594" i="6" s="1"/>
  <c r="X3430" i="6"/>
  <c r="X3429" i="6"/>
  <c r="X3428" i="6"/>
  <c r="X3427" i="6"/>
  <c r="X3795" i="6"/>
  <c r="X3797" i="6"/>
  <c r="X3796" i="6"/>
  <c r="X3798" i="6"/>
  <c r="W1035" i="6"/>
  <c r="W1037" i="6"/>
  <c r="W1038" i="6"/>
  <c r="W1036" i="6"/>
  <c r="T1583" i="6"/>
  <c r="Y1583" i="6" s="1"/>
  <c r="T1585" i="6"/>
  <c r="Y1585" i="6" s="1"/>
  <c r="T1586" i="6"/>
  <c r="Y1586" i="6" s="1"/>
  <c r="T1584" i="6"/>
  <c r="Y1584" i="6" s="1"/>
  <c r="T1845" i="6"/>
  <c r="Y1845" i="6" s="1"/>
  <c r="T1844" i="6"/>
  <c r="Y1844" i="6" s="1"/>
  <c r="T1846" i="6"/>
  <c r="Y1846" i="6" s="1"/>
  <c r="T1843" i="6"/>
  <c r="Y1843" i="6" s="1"/>
  <c r="W2768" i="6"/>
  <c r="W2767" i="6"/>
  <c r="W2769" i="6"/>
  <c r="W2770" i="6"/>
  <c r="V3335" i="6"/>
  <c r="V3336" i="6"/>
  <c r="V3337" i="6"/>
  <c r="V3338" i="6"/>
  <c r="V27" i="6"/>
  <c r="V29" i="6"/>
  <c r="V30" i="6"/>
  <c r="V28" i="6"/>
  <c r="W296" i="6"/>
  <c r="W297" i="6"/>
  <c r="W295" i="6"/>
  <c r="W298" i="6"/>
  <c r="T1065" i="6"/>
  <c r="Y1065" i="6" s="1"/>
  <c r="T1064" i="6"/>
  <c r="Y1064" i="6" s="1"/>
  <c r="T1063" i="6"/>
  <c r="Y1063" i="6" s="1"/>
  <c r="T1066" i="6"/>
  <c r="Y1066" i="6" s="1"/>
  <c r="X1601" i="6"/>
  <c r="X1602" i="6"/>
  <c r="X1600" i="6"/>
  <c r="X1599" i="6"/>
  <c r="X2095" i="6"/>
  <c r="X2098" i="6"/>
  <c r="X2096" i="6"/>
  <c r="X2097" i="6"/>
  <c r="X350" i="6"/>
  <c r="X348" i="6"/>
  <c r="X347" i="6"/>
  <c r="X349" i="6"/>
  <c r="X31" i="6"/>
  <c r="X34" i="6"/>
  <c r="X33" i="6"/>
  <c r="X32" i="6"/>
  <c r="X876" i="6"/>
  <c r="X877" i="6"/>
  <c r="X878" i="6"/>
  <c r="X875" i="6"/>
  <c r="U1364" i="6"/>
  <c r="U1365" i="6"/>
  <c r="Z1365" i="6" s="1"/>
  <c r="U1366" i="6"/>
  <c r="U1363" i="6"/>
  <c r="T1605" i="6"/>
  <c r="Y1605" i="6" s="1"/>
  <c r="T1604" i="6"/>
  <c r="Y1604" i="6" s="1"/>
  <c r="T1606" i="6"/>
  <c r="Y1606" i="6" s="1"/>
  <c r="T1603" i="6"/>
  <c r="Y1603" i="6" s="1"/>
  <c r="V2347" i="6"/>
  <c r="V2350" i="6"/>
  <c r="V2349" i="6"/>
  <c r="V2348" i="6"/>
  <c r="X3019" i="6"/>
  <c r="X3022" i="6"/>
  <c r="X3020" i="6"/>
  <c r="X3021" i="6"/>
  <c r="W3452" i="6"/>
  <c r="W3451" i="6"/>
  <c r="W3453" i="6"/>
  <c r="W3454" i="6"/>
  <c r="V3996" i="6"/>
  <c r="V3995" i="6"/>
  <c r="V3998" i="6"/>
  <c r="V3997" i="6"/>
  <c r="W801" i="6"/>
  <c r="W802" i="6"/>
  <c r="W799" i="6"/>
  <c r="W800" i="6"/>
  <c r="V1591" i="6"/>
  <c r="V1593" i="6"/>
  <c r="V1592" i="6"/>
  <c r="V1594" i="6"/>
  <c r="U2319" i="6"/>
  <c r="Z2319" i="6" s="1"/>
  <c r="U2321" i="6"/>
  <c r="Z2321" i="6" s="1"/>
  <c r="U2322" i="6"/>
  <c r="Z2322" i="6" s="1"/>
  <c r="U2320" i="6"/>
  <c r="Z2320" i="6" s="1"/>
  <c r="T3036" i="6"/>
  <c r="Y3036" i="6" s="1"/>
  <c r="T3038" i="6"/>
  <c r="Y3038" i="6" s="1"/>
  <c r="T3037" i="6"/>
  <c r="Y3037" i="6" s="1"/>
  <c r="T3035" i="6"/>
  <c r="Y3035" i="6" s="1"/>
  <c r="W3795" i="6"/>
  <c r="W3796" i="6"/>
  <c r="W3798" i="6"/>
  <c r="W3797" i="6"/>
  <c r="U351" i="6"/>
  <c r="U353" i="6"/>
  <c r="U352" i="6"/>
  <c r="U354" i="6"/>
  <c r="X1391" i="6"/>
  <c r="X1392" i="6"/>
  <c r="X1393" i="6"/>
  <c r="X1394" i="6"/>
  <c r="U2161" i="6"/>
  <c r="Z2161" i="6" s="1"/>
  <c r="U2162" i="6"/>
  <c r="Z2162" i="6" s="1"/>
  <c r="U2159" i="6"/>
  <c r="Z2159" i="6" s="1"/>
  <c r="U2160" i="6"/>
  <c r="Z2160" i="6" s="1"/>
  <c r="W2612" i="6"/>
  <c r="W2613" i="6"/>
  <c r="W2611" i="6"/>
  <c r="W2614" i="6"/>
  <c r="V3278" i="6"/>
  <c r="V3277" i="6"/>
  <c r="V3276" i="6"/>
  <c r="V3275" i="6"/>
  <c r="V3839" i="6"/>
  <c r="V3840" i="6"/>
  <c r="V3841" i="6"/>
  <c r="V3842" i="6"/>
  <c r="T146" i="6"/>
  <c r="Y146" i="6" s="1"/>
  <c r="Z146" i="6" s="1"/>
  <c r="T144" i="6"/>
  <c r="Y144" i="6" s="1"/>
  <c r="Z144" i="6" s="1"/>
  <c r="T145" i="6"/>
  <c r="Y145" i="6" s="1"/>
  <c r="Z145" i="6" s="1"/>
  <c r="T143" i="6"/>
  <c r="Y143" i="6" s="1"/>
  <c r="T1114" i="6"/>
  <c r="Y1114" i="6" s="1"/>
  <c r="T1113" i="6"/>
  <c r="Y1113" i="6" s="1"/>
  <c r="T1112" i="6"/>
  <c r="Y1112" i="6" s="1"/>
  <c r="T1111" i="6"/>
  <c r="Y1111" i="6" s="1"/>
  <c r="V1260" i="6"/>
  <c r="V1262" i="6"/>
  <c r="V1261" i="6"/>
  <c r="V1259" i="6"/>
  <c r="W2058" i="6"/>
  <c r="W2056" i="6"/>
  <c r="W2057" i="6"/>
  <c r="W2055" i="6"/>
  <c r="V2162" i="6"/>
  <c r="V2160" i="6"/>
  <c r="V2159" i="6"/>
  <c r="V2161" i="6"/>
  <c r="X2788" i="6"/>
  <c r="X2789" i="6"/>
  <c r="X2787" i="6"/>
  <c r="X2790" i="6"/>
  <c r="T3348" i="6"/>
  <c r="Y3348" i="6" s="1"/>
  <c r="T3347" i="6"/>
  <c r="Y3347" i="6" s="1"/>
  <c r="T3350" i="6"/>
  <c r="Y3350" i="6" s="1"/>
  <c r="T3349" i="6"/>
  <c r="Y3349" i="6" s="1"/>
  <c r="V3721" i="6"/>
  <c r="V3719" i="6"/>
  <c r="V3722" i="6"/>
  <c r="V3720" i="6"/>
  <c r="X572" i="6"/>
  <c r="X571" i="6"/>
  <c r="X573" i="6"/>
  <c r="X574" i="6"/>
  <c r="T1732" i="6"/>
  <c r="Y1732" i="6" s="1"/>
  <c r="T1733" i="6"/>
  <c r="Y1733" i="6" s="1"/>
  <c r="T1734" i="6"/>
  <c r="Y1734" i="6" s="1"/>
  <c r="T1731" i="6"/>
  <c r="Y1731" i="6" s="1"/>
  <c r="U2407" i="6"/>
  <c r="Z2407" i="6" s="1"/>
  <c r="U2408" i="6"/>
  <c r="Z2408" i="6" s="1"/>
  <c r="U2409" i="6"/>
  <c r="Z2409" i="6" s="1"/>
  <c r="U2410" i="6"/>
  <c r="Z2410" i="6" s="1"/>
  <c r="V2805" i="6"/>
  <c r="V2803" i="6"/>
  <c r="V2804" i="6"/>
  <c r="V2806" i="6"/>
  <c r="T3265" i="6"/>
  <c r="Y3265" i="6" s="1"/>
  <c r="Z3265" i="6" s="1"/>
  <c r="T3263" i="6"/>
  <c r="Y3263" i="6" s="1"/>
  <c r="T3264" i="6"/>
  <c r="Y3264" i="6" s="1"/>
  <c r="Z3264" i="6" s="1"/>
  <c r="T3266" i="6"/>
  <c r="Y3266" i="6" s="1"/>
  <c r="Z3266" i="6" s="1"/>
  <c r="W3614" i="6"/>
  <c r="W3612" i="6"/>
  <c r="W3613" i="6"/>
  <c r="W3611" i="6"/>
  <c r="V140" i="6"/>
  <c r="V141" i="6"/>
  <c r="V142" i="6"/>
  <c r="V139" i="6"/>
  <c r="W729" i="6"/>
  <c r="W730" i="6"/>
  <c r="W727" i="6"/>
  <c r="W728" i="6"/>
  <c r="X1434" i="6"/>
  <c r="X1432" i="6"/>
  <c r="X1431" i="6"/>
  <c r="X1433" i="6"/>
  <c r="V428" i="6"/>
  <c r="V430" i="6"/>
  <c r="V427" i="6"/>
  <c r="V429" i="6"/>
  <c r="W143" i="6"/>
  <c r="W145" i="6"/>
  <c r="W146" i="6"/>
  <c r="W144" i="6"/>
  <c r="X414" i="6"/>
  <c r="X413" i="6"/>
  <c r="X412" i="6"/>
  <c r="X411" i="6"/>
  <c r="V883" i="6"/>
  <c r="V884" i="6"/>
  <c r="V885" i="6"/>
  <c r="V886" i="6"/>
  <c r="T1321" i="6"/>
  <c r="Y1321" i="6" s="1"/>
  <c r="Z1321" i="6" s="1"/>
  <c r="T1322" i="6"/>
  <c r="Y1322" i="6" s="1"/>
  <c r="Z1322" i="6" s="1"/>
  <c r="T1319" i="6"/>
  <c r="Y1319" i="6" s="1"/>
  <c r="T1320" i="6"/>
  <c r="Y1320" i="6" s="1"/>
  <c r="Z1320" i="6" s="1"/>
  <c r="X1637" i="6"/>
  <c r="X1635" i="6"/>
  <c r="X1636" i="6"/>
  <c r="X1638" i="6"/>
  <c r="W1995" i="6"/>
  <c r="W1997" i="6"/>
  <c r="W1996" i="6"/>
  <c r="W1998" i="6"/>
  <c r="U2460" i="6"/>
  <c r="U2461" i="6"/>
  <c r="U2462" i="6"/>
  <c r="U2459" i="6"/>
  <c r="X2796" i="6"/>
  <c r="X2797" i="6"/>
  <c r="X2795" i="6"/>
  <c r="X2798" i="6"/>
  <c r="W2832" i="6"/>
  <c r="W2831" i="6"/>
  <c r="W2834" i="6"/>
  <c r="W2833" i="6"/>
  <c r="W3287" i="6"/>
  <c r="W3289" i="6"/>
  <c r="W3288" i="6"/>
  <c r="W3290" i="6"/>
  <c r="X3563" i="6"/>
  <c r="X3565" i="6"/>
  <c r="X3564" i="6"/>
  <c r="X3566" i="6"/>
  <c r="W480" i="6"/>
  <c r="W482" i="6"/>
  <c r="W479" i="6"/>
  <c r="W481" i="6"/>
  <c r="X971" i="6"/>
  <c r="X972" i="6"/>
  <c r="X973" i="6"/>
  <c r="X974" i="6"/>
  <c r="X1760" i="6"/>
  <c r="X1761" i="6"/>
  <c r="X1762" i="6"/>
  <c r="X1759" i="6"/>
  <c r="T1802" i="6"/>
  <c r="Y1802" i="6" s="1"/>
  <c r="T1801" i="6"/>
  <c r="Y1801" i="6" s="1"/>
  <c r="T1799" i="6"/>
  <c r="Y1799" i="6" s="1"/>
  <c r="T1800" i="6"/>
  <c r="Y1800" i="6" s="1"/>
  <c r="X2409" i="6"/>
  <c r="X2407" i="6"/>
  <c r="X2410" i="6"/>
  <c r="X2408" i="6"/>
  <c r="U2710" i="6"/>
  <c r="U2707" i="6"/>
  <c r="U2708" i="6"/>
  <c r="Z2708" i="6" s="1"/>
  <c r="AA2708" i="6" s="1"/>
  <c r="AB2708" i="6" s="1"/>
  <c r="AC2708" i="6" s="1"/>
  <c r="AL2707" i="6" s="1"/>
  <c r="U2709" i="6"/>
  <c r="W3063" i="6"/>
  <c r="W3064" i="6"/>
  <c r="W3066" i="6"/>
  <c r="W3065" i="6"/>
  <c r="W3291" i="6"/>
  <c r="W3294" i="6"/>
  <c r="W3292" i="6"/>
  <c r="W3293" i="6"/>
  <c r="U3536" i="6"/>
  <c r="U3537" i="6"/>
  <c r="U3535" i="6"/>
  <c r="U3538" i="6"/>
  <c r="T3860" i="6"/>
  <c r="Y3860" i="6" s="1"/>
  <c r="T3861" i="6"/>
  <c r="Y3861" i="6" s="1"/>
  <c r="T3862" i="6"/>
  <c r="Y3862" i="6" s="1"/>
  <c r="T3859" i="6"/>
  <c r="Y3859" i="6" s="1"/>
  <c r="V368" i="6"/>
  <c r="V370" i="6"/>
  <c r="V367" i="6"/>
  <c r="V369" i="6"/>
  <c r="T732" i="6"/>
  <c r="Y732" i="6" s="1"/>
  <c r="Z732" i="6" s="1"/>
  <c r="T731" i="6"/>
  <c r="Y731" i="6" s="1"/>
  <c r="T733" i="6"/>
  <c r="Y733" i="6" s="1"/>
  <c r="Z733" i="6" s="1"/>
  <c r="T734" i="6"/>
  <c r="Y734" i="6" s="1"/>
  <c r="Z734" i="6" s="1"/>
  <c r="W855" i="6"/>
  <c r="W856" i="6"/>
  <c r="W858" i="6"/>
  <c r="W857" i="6"/>
  <c r="U1266" i="6"/>
  <c r="U1265" i="6"/>
  <c r="U1264" i="6"/>
  <c r="U1263" i="6"/>
  <c r="V1205" i="6"/>
  <c r="V1203" i="6"/>
  <c r="V1204" i="6"/>
  <c r="V1206" i="6"/>
  <c r="X1626" i="6"/>
  <c r="X1625" i="6"/>
  <c r="X1623" i="6"/>
  <c r="X1624" i="6"/>
  <c r="U2057" i="6"/>
  <c r="U2058" i="6"/>
  <c r="U2056" i="6"/>
  <c r="U2055" i="6"/>
  <c r="T2315" i="6"/>
  <c r="Y2315" i="6" s="1"/>
  <c r="T2316" i="6"/>
  <c r="Y2316" i="6" s="1"/>
  <c r="Z2316" i="6" s="1"/>
  <c r="T2318" i="6"/>
  <c r="Y2318" i="6" s="1"/>
  <c r="Z2318" i="6" s="1"/>
  <c r="T2317" i="6"/>
  <c r="Y2317" i="6" s="1"/>
  <c r="Z2317" i="6" s="1"/>
  <c r="T2795" i="6"/>
  <c r="Y2795" i="6" s="1"/>
  <c r="T2798" i="6"/>
  <c r="Y2798" i="6" s="1"/>
  <c r="T2797" i="6"/>
  <c r="Y2797" i="6" s="1"/>
  <c r="T2796" i="6"/>
  <c r="Y2796" i="6" s="1"/>
  <c r="V2828" i="6"/>
  <c r="V2829" i="6"/>
  <c r="V2830" i="6"/>
  <c r="V2827" i="6"/>
  <c r="T3384" i="6"/>
  <c r="Y3384" i="6" s="1"/>
  <c r="T3385" i="6"/>
  <c r="Y3385" i="6" s="1"/>
  <c r="T3383" i="6"/>
  <c r="Y3383" i="6" s="1"/>
  <c r="T3386" i="6"/>
  <c r="Y3386" i="6" s="1"/>
  <c r="U3863" i="6"/>
  <c r="U3865" i="6"/>
  <c r="U3866" i="6"/>
  <c r="U3864" i="6"/>
  <c r="X561" i="6"/>
  <c r="X560" i="6"/>
  <c r="X559" i="6"/>
  <c r="X562" i="6"/>
  <c r="V1106" i="6"/>
  <c r="V1105" i="6"/>
  <c r="V1104" i="6"/>
  <c r="V1103" i="6"/>
  <c r="V1440" i="6"/>
  <c r="V1439" i="6"/>
  <c r="V1441" i="6"/>
  <c r="V1442" i="6"/>
  <c r="U2023" i="6"/>
  <c r="Z2023" i="6" s="1"/>
  <c r="U2024" i="6"/>
  <c r="Z2024" i="6" s="1"/>
  <c r="U2025" i="6"/>
  <c r="Z2025" i="6" s="1"/>
  <c r="U2026" i="6"/>
  <c r="Z2026" i="6" s="1"/>
  <c r="X2246" i="6"/>
  <c r="X2243" i="6"/>
  <c r="X2245" i="6"/>
  <c r="X2244" i="6"/>
  <c r="X2507" i="6"/>
  <c r="X2510" i="6"/>
  <c r="X2509" i="6"/>
  <c r="X2508" i="6"/>
  <c r="X3036" i="6"/>
  <c r="X3037" i="6"/>
  <c r="X3035" i="6"/>
  <c r="X3038" i="6"/>
  <c r="T3849" i="6"/>
  <c r="Y3849" i="6" s="1"/>
  <c r="Z3849" i="6" s="1"/>
  <c r="T3850" i="6"/>
  <c r="Y3850" i="6" s="1"/>
  <c r="Z3850" i="6" s="1"/>
  <c r="T3847" i="6"/>
  <c r="Y3847" i="6" s="1"/>
  <c r="T3848" i="6"/>
  <c r="Y3848" i="6" s="1"/>
  <c r="Z3848" i="6" s="1"/>
  <c r="U3806" i="6"/>
  <c r="Z3806" i="6" s="1"/>
  <c r="U3805" i="6"/>
  <c r="Z3805" i="6" s="1"/>
  <c r="U3804" i="6"/>
  <c r="Z3804" i="6" s="1"/>
  <c r="U3803" i="6"/>
  <c r="Z3803" i="6" s="1"/>
  <c r="U479" i="6"/>
  <c r="U481" i="6"/>
  <c r="U480" i="6"/>
  <c r="U482" i="6"/>
  <c r="U716" i="6"/>
  <c r="Z716" i="6" s="1"/>
  <c r="U717" i="6"/>
  <c r="Z717" i="6" s="1"/>
  <c r="U718" i="6"/>
  <c r="Z718" i="6" s="1"/>
  <c r="U715" i="6"/>
  <c r="Z715" i="6" s="1"/>
  <c r="V983" i="6"/>
  <c r="V986" i="6"/>
  <c r="V985" i="6"/>
  <c r="V984" i="6"/>
  <c r="U1315" i="6"/>
  <c r="U1316" i="6"/>
  <c r="U1317" i="6"/>
  <c r="U1318" i="6"/>
  <c r="X1589" i="6"/>
  <c r="X1588" i="6"/>
  <c r="X1587" i="6"/>
  <c r="X1590" i="6"/>
  <c r="T72" i="6"/>
  <c r="Y72" i="6" s="1"/>
  <c r="T74" i="6"/>
  <c r="Y74" i="6" s="1"/>
  <c r="T73" i="6"/>
  <c r="Y73" i="6" s="1"/>
  <c r="T71" i="6"/>
  <c r="Y71" i="6" s="1"/>
  <c r="T233" i="6"/>
  <c r="Y233" i="6" s="1"/>
  <c r="T232" i="6"/>
  <c r="Y232" i="6" s="1"/>
  <c r="T234" i="6"/>
  <c r="Y234" i="6" s="1"/>
  <c r="T231" i="6"/>
  <c r="Y231" i="6" s="1"/>
  <c r="X723" i="6"/>
  <c r="X726" i="6"/>
  <c r="X725" i="6"/>
  <c r="X724" i="6"/>
  <c r="W531" i="6"/>
  <c r="W532" i="6"/>
  <c r="W534" i="6"/>
  <c r="W533" i="6"/>
  <c r="U1793" i="6"/>
  <c r="U1791" i="6"/>
  <c r="U1792" i="6"/>
  <c r="U1794" i="6"/>
  <c r="U2733" i="6"/>
  <c r="Z2733" i="6" s="1"/>
  <c r="AA2733" i="6" s="1"/>
  <c r="U2732" i="6"/>
  <c r="U2734" i="6"/>
  <c r="U2731" i="6"/>
  <c r="T3344" i="6"/>
  <c r="Y3344" i="6" s="1"/>
  <c r="T3345" i="6"/>
  <c r="Y3345" i="6" s="1"/>
  <c r="Z3345" i="6" s="1"/>
  <c r="T3346" i="6"/>
  <c r="Y3346" i="6" s="1"/>
  <c r="Z3346" i="6" s="1"/>
  <c r="T3343" i="6"/>
  <c r="Y3343" i="6" s="1"/>
  <c r="T1359" i="6"/>
  <c r="Y1359" i="6" s="1"/>
  <c r="T1360" i="6"/>
  <c r="Y1360" i="6" s="1"/>
  <c r="T1361" i="6"/>
  <c r="Y1361" i="6" s="1"/>
  <c r="T1362" i="6"/>
  <c r="Y1362" i="6" s="1"/>
  <c r="X1700" i="6"/>
  <c r="X1701" i="6"/>
  <c r="X1702" i="6"/>
  <c r="X1699" i="6"/>
  <c r="T2197" i="6"/>
  <c r="Y2197" i="6" s="1"/>
  <c r="T2195" i="6"/>
  <c r="Y2195" i="6" s="1"/>
  <c r="T2198" i="6"/>
  <c r="Y2198" i="6" s="1"/>
  <c r="T2196" i="6"/>
  <c r="Y2196" i="6" s="1"/>
  <c r="V3240" i="6"/>
  <c r="V3239" i="6"/>
  <c r="V3241" i="6"/>
  <c r="V3242" i="6"/>
  <c r="U268" i="6"/>
  <c r="U269" i="6"/>
  <c r="U270" i="6"/>
  <c r="U267" i="6"/>
  <c r="T999" i="6"/>
  <c r="Y999" i="6" s="1"/>
  <c r="T1002" i="6"/>
  <c r="Y1002" i="6" s="1"/>
  <c r="T1000" i="6"/>
  <c r="Y1000" i="6" s="1"/>
  <c r="T1001" i="6"/>
  <c r="Y1001" i="6" s="1"/>
  <c r="X1112" i="6"/>
  <c r="X1114" i="6"/>
  <c r="X1111" i="6"/>
  <c r="X1113" i="6"/>
  <c r="W1697" i="6"/>
  <c r="W1695" i="6"/>
  <c r="W1696" i="6"/>
  <c r="W1698" i="6"/>
  <c r="X2838" i="6"/>
  <c r="X2837" i="6"/>
  <c r="X2836" i="6"/>
  <c r="X2835" i="6"/>
  <c r="W3549" i="6"/>
  <c r="W3550" i="6"/>
  <c r="W3547" i="6"/>
  <c r="W3548" i="6"/>
  <c r="V3832" i="6"/>
  <c r="V3833" i="6"/>
  <c r="V3831" i="6"/>
  <c r="V3834" i="6"/>
  <c r="U75" i="6"/>
  <c r="U78" i="6"/>
  <c r="U76" i="6"/>
  <c r="Z76" i="6" s="1"/>
  <c r="U77" i="6"/>
  <c r="T1288" i="6"/>
  <c r="Y1288" i="6" s="1"/>
  <c r="T1287" i="6"/>
  <c r="Y1287" i="6" s="1"/>
  <c r="T1290" i="6"/>
  <c r="Y1290" i="6" s="1"/>
  <c r="T1289" i="6"/>
  <c r="Y1289" i="6" s="1"/>
  <c r="V2522" i="6"/>
  <c r="V2519" i="6"/>
  <c r="V2520" i="6"/>
  <c r="V2521" i="6"/>
  <c r="V3102" i="6"/>
  <c r="V3100" i="6"/>
  <c r="V3099" i="6"/>
  <c r="V3101" i="6"/>
  <c r="X51" i="6"/>
  <c r="X52" i="6"/>
  <c r="X54" i="6"/>
  <c r="X53" i="6"/>
  <c r="X910" i="6"/>
  <c r="X907" i="6"/>
  <c r="X909" i="6"/>
  <c r="X908" i="6"/>
  <c r="U1269" i="6"/>
  <c r="Z1269" i="6" s="1"/>
  <c r="U1268" i="6"/>
  <c r="Z1268" i="6" s="1"/>
  <c r="U1267" i="6"/>
  <c r="Z1267" i="6" s="1"/>
  <c r="U1270" i="6"/>
  <c r="Z1270" i="6" s="1"/>
  <c r="X2963" i="6"/>
  <c r="X2965" i="6"/>
  <c r="X2966" i="6"/>
  <c r="X2964" i="6"/>
  <c r="T3485" i="6"/>
  <c r="Y3485" i="6" s="1"/>
  <c r="T3484" i="6"/>
  <c r="Y3484" i="6" s="1"/>
  <c r="T3486" i="6"/>
  <c r="Y3486" i="6" s="1"/>
  <c r="T3483" i="6"/>
  <c r="Y3483" i="6" s="1"/>
  <c r="X3911" i="6"/>
  <c r="X3913" i="6"/>
  <c r="X3912" i="6"/>
  <c r="X3914" i="6"/>
  <c r="V874" i="6"/>
  <c r="V871" i="6"/>
  <c r="V872" i="6"/>
  <c r="V873" i="6"/>
  <c r="X1805" i="6"/>
  <c r="X1803" i="6"/>
  <c r="X1804" i="6"/>
  <c r="X1806" i="6"/>
  <c r="T1531" i="6"/>
  <c r="Y1531" i="6" s="1"/>
  <c r="T1534" i="6"/>
  <c r="Y1534" i="6" s="1"/>
  <c r="T1532" i="6"/>
  <c r="Y1532" i="6" s="1"/>
  <c r="T1533" i="6"/>
  <c r="Y1533" i="6" s="1"/>
  <c r="W1889" i="6"/>
  <c r="W1887" i="6"/>
  <c r="W1888" i="6"/>
  <c r="W1890" i="6"/>
  <c r="T2853" i="6"/>
  <c r="Y2853" i="6" s="1"/>
  <c r="T2851" i="6"/>
  <c r="Y2851" i="6" s="1"/>
  <c r="T2852" i="6"/>
  <c r="Y2852" i="6" s="1"/>
  <c r="T2854" i="6"/>
  <c r="Y2854" i="6" s="1"/>
  <c r="T3227" i="6"/>
  <c r="Y3227" i="6" s="1"/>
  <c r="T3228" i="6"/>
  <c r="Y3228" i="6" s="1"/>
  <c r="T3230" i="6"/>
  <c r="Y3230" i="6" s="1"/>
  <c r="T3229" i="6"/>
  <c r="Y3229" i="6" s="1"/>
  <c r="U116" i="6"/>
  <c r="U118" i="6"/>
  <c r="U117" i="6"/>
  <c r="U115" i="6"/>
  <c r="T415" i="6"/>
  <c r="Y415" i="6" s="1"/>
  <c r="T416" i="6"/>
  <c r="Y416" i="6" s="1"/>
  <c r="T418" i="6"/>
  <c r="Y418" i="6" s="1"/>
  <c r="T417" i="6"/>
  <c r="Y417" i="6" s="1"/>
  <c r="X24" i="6"/>
  <c r="X26" i="6"/>
  <c r="X23" i="6"/>
  <c r="X25" i="6"/>
  <c r="X168" i="6"/>
  <c r="X169" i="6"/>
  <c r="X167" i="6"/>
  <c r="X170" i="6"/>
  <c r="W949" i="6"/>
  <c r="W950" i="6"/>
  <c r="W947" i="6"/>
  <c r="W948" i="6"/>
  <c r="T1567" i="6"/>
  <c r="Y1567" i="6" s="1"/>
  <c r="T1569" i="6"/>
  <c r="Y1569" i="6" s="1"/>
  <c r="T1568" i="6"/>
  <c r="Y1568" i="6" s="1"/>
  <c r="T1570" i="6"/>
  <c r="Y1570" i="6" s="1"/>
  <c r="V1999" i="6"/>
  <c r="V2001" i="6"/>
  <c r="V2002" i="6"/>
  <c r="V2000" i="6"/>
  <c r="W2431" i="6"/>
  <c r="W2432" i="6"/>
  <c r="W2434" i="6"/>
  <c r="W2433" i="6"/>
  <c r="V2720" i="6"/>
  <c r="V2721" i="6"/>
  <c r="V2719" i="6"/>
  <c r="V2722" i="6"/>
  <c r="U3077" i="6"/>
  <c r="U3076" i="6"/>
  <c r="U3075" i="6"/>
  <c r="U3078" i="6"/>
  <c r="W3501" i="6"/>
  <c r="W3502" i="6"/>
  <c r="W3499" i="6"/>
  <c r="W3500" i="6"/>
  <c r="T3935" i="6"/>
  <c r="Y3935" i="6" s="1"/>
  <c r="T3936" i="6"/>
  <c r="Y3936" i="6" s="1"/>
  <c r="T3937" i="6"/>
  <c r="Y3937" i="6" s="1"/>
  <c r="T3938" i="6"/>
  <c r="Y3938" i="6" s="1"/>
  <c r="X1447" i="6"/>
  <c r="X1448" i="6"/>
  <c r="X1449" i="6"/>
  <c r="X1450" i="6"/>
  <c r="U1917" i="6"/>
  <c r="U1916" i="6"/>
  <c r="U1915" i="6"/>
  <c r="U1918" i="6"/>
  <c r="W2463" i="6"/>
  <c r="W2464" i="6"/>
  <c r="W2465" i="6"/>
  <c r="W2466" i="6"/>
  <c r="W3407" i="6"/>
  <c r="W3409" i="6"/>
  <c r="W3410" i="6"/>
  <c r="W3408" i="6"/>
  <c r="X3773" i="6"/>
  <c r="X3771" i="6"/>
  <c r="X3774" i="6"/>
  <c r="X3772" i="6"/>
  <c r="W26" i="6"/>
  <c r="W25" i="6"/>
  <c r="W24" i="6"/>
  <c r="W23" i="6"/>
  <c r="T503" i="6"/>
  <c r="Y503" i="6" s="1"/>
  <c r="T505" i="6"/>
  <c r="Y505" i="6" s="1"/>
  <c r="T504" i="6"/>
  <c r="Y504" i="6" s="1"/>
  <c r="T506" i="6"/>
  <c r="Y506" i="6" s="1"/>
  <c r="W1324" i="6"/>
  <c r="W1323" i="6"/>
  <c r="W1325" i="6"/>
  <c r="W1326" i="6"/>
  <c r="X2654" i="6"/>
  <c r="X2653" i="6"/>
  <c r="X2651" i="6"/>
  <c r="X2652" i="6"/>
  <c r="T2895" i="6"/>
  <c r="Y2895" i="6" s="1"/>
  <c r="T2898" i="6"/>
  <c r="Y2898" i="6" s="1"/>
  <c r="T2896" i="6"/>
  <c r="Y2896" i="6" s="1"/>
  <c r="T2897" i="6"/>
  <c r="Y2897" i="6" s="1"/>
  <c r="W3326" i="6"/>
  <c r="W3325" i="6"/>
  <c r="W3323" i="6"/>
  <c r="W3324" i="6"/>
  <c r="U3913" i="6"/>
  <c r="Z3913" i="6" s="1"/>
  <c r="U3912" i="6"/>
  <c r="U3911" i="6"/>
  <c r="U3914" i="6"/>
  <c r="V109" i="6"/>
  <c r="V108" i="6"/>
  <c r="V110" i="6"/>
  <c r="V107" i="6"/>
  <c r="W1938" i="6"/>
  <c r="W1937" i="6"/>
  <c r="W1936" i="6"/>
  <c r="W1935" i="6"/>
  <c r="T1578" i="6"/>
  <c r="Y1578" i="6" s="1"/>
  <c r="T1575" i="6"/>
  <c r="Y1575" i="6" s="1"/>
  <c r="T1576" i="6"/>
  <c r="Y1576" i="6" s="1"/>
  <c r="T1577" i="6"/>
  <c r="Y1577" i="6" s="1"/>
  <c r="T2455" i="6"/>
  <c r="Y2455" i="6" s="1"/>
  <c r="T2456" i="6"/>
  <c r="Y2456" i="6" s="1"/>
  <c r="T2458" i="6"/>
  <c r="Y2458" i="6" s="1"/>
  <c r="T2457" i="6"/>
  <c r="Y2457" i="6" s="1"/>
  <c r="T3088" i="6"/>
  <c r="Y3088" i="6" s="1"/>
  <c r="T3090" i="6"/>
  <c r="Y3090" i="6" s="1"/>
  <c r="T3087" i="6"/>
  <c r="Y3087" i="6" s="1"/>
  <c r="T3089" i="6"/>
  <c r="Y3089" i="6" s="1"/>
  <c r="X3390" i="6"/>
  <c r="X3389" i="6"/>
  <c r="X3388" i="6"/>
  <c r="X3387" i="6"/>
  <c r="V3788" i="6"/>
  <c r="V3787" i="6"/>
  <c r="V3790" i="6"/>
  <c r="V3789" i="6"/>
  <c r="U70" i="6"/>
  <c r="U68" i="6"/>
  <c r="U69" i="6"/>
  <c r="U67" i="6"/>
  <c r="V75" i="6"/>
  <c r="V78" i="6"/>
  <c r="V77" i="6"/>
  <c r="V76" i="6"/>
  <c r="T1109" i="6"/>
  <c r="Y1109" i="6" s="1"/>
  <c r="T1107" i="6"/>
  <c r="Y1107" i="6" s="1"/>
  <c r="T1108" i="6"/>
  <c r="Y1108" i="6" s="1"/>
  <c r="T1110" i="6"/>
  <c r="Y1110" i="6" s="1"/>
  <c r="W1217" i="6"/>
  <c r="W1215" i="6"/>
  <c r="W1216" i="6"/>
  <c r="W1218" i="6"/>
  <c r="T1699" i="6"/>
  <c r="Y1699" i="6" s="1"/>
  <c r="T1701" i="6"/>
  <c r="Y1701" i="6" s="1"/>
  <c r="T1702" i="6"/>
  <c r="Y1702" i="6" s="1"/>
  <c r="T1700" i="6"/>
  <c r="Y1700" i="6" s="1"/>
  <c r="W2249" i="6"/>
  <c r="W2248" i="6"/>
  <c r="W2250" i="6"/>
  <c r="W2247" i="6"/>
  <c r="U3102" i="6"/>
  <c r="U3100" i="6"/>
  <c r="U3101" i="6"/>
  <c r="U3099" i="6"/>
  <c r="X3144" i="6"/>
  <c r="X3146" i="6"/>
  <c r="X3145" i="6"/>
  <c r="X3143" i="6"/>
  <c r="X551" i="6"/>
  <c r="X552" i="6"/>
  <c r="X553" i="6"/>
  <c r="X554" i="6"/>
  <c r="U712" i="6"/>
  <c r="U711" i="6"/>
  <c r="U713" i="6"/>
  <c r="U714" i="6"/>
  <c r="Z714" i="6" s="1"/>
  <c r="T1219" i="6"/>
  <c r="Y1219" i="6" s="1"/>
  <c r="T1220" i="6"/>
  <c r="Y1220" i="6" s="1"/>
  <c r="T1221" i="6"/>
  <c r="Y1221" i="6" s="1"/>
  <c r="T1222" i="6"/>
  <c r="Y1222" i="6" s="1"/>
  <c r="X2019" i="6"/>
  <c r="X2022" i="6"/>
  <c r="X2021" i="6"/>
  <c r="X2020" i="6"/>
  <c r="W2646" i="6"/>
  <c r="W2643" i="6"/>
  <c r="W2644" i="6"/>
  <c r="W2645" i="6"/>
  <c r="X116" i="6"/>
  <c r="X118" i="6"/>
  <c r="X115" i="6"/>
  <c r="X117" i="6"/>
  <c r="X253" i="6"/>
  <c r="X254" i="6"/>
  <c r="X252" i="6"/>
  <c r="X251" i="6"/>
  <c r="V515" i="6"/>
  <c r="V518" i="6"/>
  <c r="V517" i="6"/>
  <c r="V516" i="6"/>
  <c r="W644" i="6"/>
  <c r="W645" i="6"/>
  <c r="W646" i="6"/>
  <c r="W643" i="6"/>
  <c r="T1244" i="6"/>
  <c r="Y1244" i="6" s="1"/>
  <c r="Z1244" i="6" s="1"/>
  <c r="T1245" i="6"/>
  <c r="Y1245" i="6" s="1"/>
  <c r="Z1245" i="6" s="1"/>
  <c r="T1246" i="6"/>
  <c r="Y1246" i="6" s="1"/>
  <c r="Z1246" i="6" s="1"/>
  <c r="T1243" i="6"/>
  <c r="Y1243" i="6" s="1"/>
  <c r="T1371" i="6"/>
  <c r="Y1371" i="6" s="1"/>
  <c r="T1372" i="6"/>
  <c r="Y1372" i="6" s="1"/>
  <c r="T1373" i="6"/>
  <c r="Y1373" i="6" s="1"/>
  <c r="T1374" i="6"/>
  <c r="Y1374" i="6" s="1"/>
  <c r="X1483" i="6"/>
  <c r="X1484" i="6"/>
  <c r="X1485" i="6"/>
  <c r="X1486" i="6"/>
  <c r="X1939" i="6"/>
  <c r="X1942" i="6"/>
  <c r="X1941" i="6"/>
  <c r="X1940" i="6"/>
  <c r="X2189" i="6"/>
  <c r="X2187" i="6"/>
  <c r="X2188" i="6"/>
  <c r="X2190" i="6"/>
  <c r="W2844" i="6"/>
  <c r="W2845" i="6"/>
  <c r="W2843" i="6"/>
  <c r="W2846" i="6"/>
  <c r="W3084" i="6"/>
  <c r="W3086" i="6"/>
  <c r="W3085" i="6"/>
  <c r="W3083" i="6"/>
  <c r="U3365" i="6"/>
  <c r="U3364" i="6"/>
  <c r="U3363" i="6"/>
  <c r="U3366" i="6"/>
  <c r="Z3366" i="6" s="1"/>
  <c r="T3798" i="6"/>
  <c r="Y3798" i="6" s="1"/>
  <c r="T3795" i="6"/>
  <c r="Y3795" i="6" s="1"/>
  <c r="T3796" i="6"/>
  <c r="Y3796" i="6" s="1"/>
  <c r="T3797" i="6"/>
  <c r="Y3797" i="6" s="1"/>
  <c r="W739" i="6"/>
  <c r="W740" i="6"/>
  <c r="W741" i="6"/>
  <c r="W742" i="6"/>
  <c r="X837" i="6"/>
  <c r="X838" i="6"/>
  <c r="X835" i="6"/>
  <c r="X836" i="6"/>
  <c r="X1383" i="6"/>
  <c r="X1384" i="6"/>
  <c r="X1385" i="6"/>
  <c r="X1386" i="6"/>
  <c r="V1618" i="6"/>
  <c r="V1615" i="6"/>
  <c r="V1616" i="6"/>
  <c r="V1617" i="6"/>
  <c r="W2120" i="6"/>
  <c r="W2121" i="6"/>
  <c r="W2122" i="6"/>
  <c r="W2119" i="6"/>
  <c r="T2663" i="6"/>
  <c r="Y2663" i="6" s="1"/>
  <c r="T2665" i="6"/>
  <c r="Y2665" i="6" s="1"/>
  <c r="T2666" i="6"/>
  <c r="Y2666" i="6" s="1"/>
  <c r="T2664" i="6"/>
  <c r="Y2664" i="6" s="1"/>
  <c r="X2825" i="6"/>
  <c r="X2823" i="6"/>
  <c r="X2824" i="6"/>
  <c r="X2826" i="6"/>
  <c r="X3539" i="6"/>
  <c r="X3542" i="6"/>
  <c r="X3541" i="6"/>
  <c r="X3540" i="6"/>
  <c r="W3937" i="6"/>
  <c r="W3935" i="6"/>
  <c r="W3936" i="6"/>
  <c r="W3938" i="6"/>
  <c r="U568" i="6"/>
  <c r="Z568" i="6" s="1"/>
  <c r="U567" i="6"/>
  <c r="Z567" i="6" s="1"/>
  <c r="U569" i="6"/>
  <c r="Z569" i="6" s="1"/>
  <c r="U570" i="6"/>
  <c r="Z570" i="6" s="1"/>
  <c r="X639" i="6"/>
  <c r="X640" i="6"/>
  <c r="X642" i="6"/>
  <c r="X641" i="6"/>
  <c r="W917" i="6"/>
  <c r="W918" i="6"/>
  <c r="W915" i="6"/>
  <c r="W916" i="6"/>
  <c r="T1435" i="6"/>
  <c r="Y1435" i="6" s="1"/>
  <c r="T1436" i="6"/>
  <c r="Y1436" i="6" s="1"/>
  <c r="T1437" i="6"/>
  <c r="Y1437" i="6" s="1"/>
  <c r="T1438" i="6"/>
  <c r="Y1438" i="6" s="1"/>
  <c r="W1973" i="6"/>
  <c r="W1972" i="6"/>
  <c r="W1971" i="6"/>
  <c r="W1974" i="6"/>
  <c r="U1981" i="6"/>
  <c r="U1979" i="6"/>
  <c r="U1980" i="6"/>
  <c r="U1982" i="6"/>
  <c r="W2456" i="6"/>
  <c r="W2458" i="6"/>
  <c r="W2457" i="6"/>
  <c r="W2455" i="6"/>
  <c r="V2751" i="6"/>
  <c r="V2753" i="6"/>
  <c r="V2754" i="6"/>
  <c r="V2752" i="6"/>
  <c r="V3442" i="6"/>
  <c r="V3439" i="6"/>
  <c r="V3440" i="6"/>
  <c r="V3441" i="6"/>
  <c r="T3672" i="6"/>
  <c r="Y3672" i="6" s="1"/>
  <c r="T3673" i="6"/>
  <c r="Y3673" i="6" s="1"/>
  <c r="T3674" i="6"/>
  <c r="Y3674" i="6" s="1"/>
  <c r="T3671" i="6"/>
  <c r="Y3671" i="6" s="1"/>
  <c r="V195" i="6"/>
  <c r="V197" i="6"/>
  <c r="V198" i="6"/>
  <c r="V196" i="6"/>
  <c r="U737" i="6"/>
  <c r="U736" i="6"/>
  <c r="U735" i="6"/>
  <c r="U738" i="6"/>
  <c r="W1053" i="6"/>
  <c r="W1054" i="6"/>
  <c r="W1052" i="6"/>
  <c r="W1051" i="6"/>
  <c r="V1456" i="6"/>
  <c r="V1457" i="6"/>
  <c r="V1458" i="6"/>
  <c r="V1455" i="6"/>
  <c r="T1209" i="6"/>
  <c r="Y1209" i="6" s="1"/>
  <c r="T1210" i="6"/>
  <c r="Y1210" i="6" s="1"/>
  <c r="T1207" i="6"/>
  <c r="Y1207" i="6" s="1"/>
  <c r="T1208" i="6"/>
  <c r="Y1208" i="6" s="1"/>
  <c r="W1963" i="6"/>
  <c r="W1966" i="6"/>
  <c r="W1965" i="6"/>
  <c r="W1964" i="6"/>
  <c r="W2393" i="6"/>
  <c r="W2392" i="6"/>
  <c r="W2391" i="6"/>
  <c r="W2394" i="6"/>
  <c r="X2468" i="6"/>
  <c r="X2470" i="6"/>
  <c r="X2467" i="6"/>
  <c r="X2469" i="6"/>
  <c r="T3101" i="6"/>
  <c r="Y3101" i="6" s="1"/>
  <c r="T3100" i="6"/>
  <c r="Y3100" i="6" s="1"/>
  <c r="T3102" i="6"/>
  <c r="Y3102" i="6" s="1"/>
  <c r="T3099" i="6"/>
  <c r="Y3099" i="6" s="1"/>
  <c r="V3466" i="6"/>
  <c r="V3463" i="6"/>
  <c r="V3464" i="6"/>
  <c r="V3465" i="6"/>
  <c r="U149" i="6"/>
  <c r="U148" i="6"/>
  <c r="U150" i="6"/>
  <c r="U147" i="6"/>
  <c r="U466" i="6"/>
  <c r="U463" i="6"/>
  <c r="U465" i="6"/>
  <c r="U464" i="6"/>
  <c r="X1252" i="6"/>
  <c r="X1251" i="6"/>
  <c r="X1254" i="6"/>
  <c r="X1253" i="6"/>
  <c r="U2865" i="6"/>
  <c r="U2863" i="6"/>
  <c r="U2864" i="6"/>
  <c r="U2866" i="6"/>
  <c r="V3271" i="6"/>
  <c r="V3272" i="6"/>
  <c r="V3273" i="6"/>
  <c r="V3274" i="6"/>
  <c r="V307" i="6"/>
  <c r="V309" i="6"/>
  <c r="V310" i="6"/>
  <c r="V308" i="6"/>
  <c r="U347" i="6"/>
  <c r="U348" i="6"/>
  <c r="U350" i="6"/>
  <c r="U349" i="6"/>
  <c r="U1299" i="6"/>
  <c r="Z1299" i="6" s="1"/>
  <c r="U1302" i="6"/>
  <c r="Z1302" i="6" s="1"/>
  <c r="U1300" i="6"/>
  <c r="Z1300" i="6" s="1"/>
  <c r="U1301" i="6"/>
  <c r="Z1301" i="6" s="1"/>
  <c r="W2072" i="6"/>
  <c r="W2073" i="6"/>
  <c r="W2074" i="6"/>
  <c r="W2071" i="6"/>
  <c r="U3324" i="6"/>
  <c r="U3325" i="6"/>
  <c r="U3323" i="6"/>
  <c r="U3326" i="6"/>
  <c r="X3825" i="6"/>
  <c r="X3824" i="6"/>
  <c r="X3823" i="6"/>
  <c r="X3826" i="6"/>
  <c r="W1447" i="6"/>
  <c r="W1449" i="6"/>
  <c r="W1450" i="6"/>
  <c r="W1448" i="6"/>
  <c r="V2428" i="6"/>
  <c r="V2427" i="6"/>
  <c r="V2430" i="6"/>
  <c r="V2429" i="6"/>
  <c r="T2535" i="6"/>
  <c r="Y2535" i="6" s="1"/>
  <c r="T2536" i="6"/>
  <c r="Y2536" i="6" s="1"/>
  <c r="T2537" i="6"/>
  <c r="Y2537" i="6" s="1"/>
  <c r="T2538" i="6"/>
  <c r="Y2538" i="6" s="1"/>
  <c r="U3171" i="6"/>
  <c r="U3174" i="6"/>
  <c r="U3173" i="6"/>
  <c r="U3172" i="6"/>
  <c r="U3984" i="6"/>
  <c r="U3983" i="6"/>
  <c r="U3986" i="6"/>
  <c r="U3985" i="6"/>
  <c r="V5" i="6"/>
  <c r="V4" i="6"/>
  <c r="V3" i="6"/>
  <c r="V6" i="6"/>
  <c r="V990" i="6"/>
  <c r="V989" i="6"/>
  <c r="V987" i="6"/>
  <c r="V988" i="6"/>
  <c r="V1303" i="6"/>
  <c r="V1305" i="6"/>
  <c r="V1306" i="6"/>
  <c r="V1304" i="6"/>
  <c r="X2195" i="6"/>
  <c r="X2198" i="6"/>
  <c r="X2197" i="6"/>
  <c r="X2196" i="6"/>
  <c r="W2926" i="6"/>
  <c r="W2925" i="6"/>
  <c r="W2924" i="6"/>
  <c r="W2923" i="6"/>
  <c r="X3483" i="6"/>
  <c r="X3484" i="6"/>
  <c r="X3486" i="6"/>
  <c r="X3485" i="6"/>
  <c r="X259" i="6"/>
  <c r="X260" i="6"/>
  <c r="X262" i="6"/>
  <c r="X261" i="6"/>
  <c r="U424" i="6"/>
  <c r="U423" i="6"/>
  <c r="U426" i="6"/>
  <c r="U425" i="6"/>
  <c r="U1539" i="6"/>
  <c r="U1540" i="6"/>
  <c r="U1542" i="6"/>
  <c r="U1541" i="6"/>
  <c r="Z1541" i="6" s="1"/>
  <c r="T2235" i="6"/>
  <c r="Y2235" i="6" s="1"/>
  <c r="T2237" i="6"/>
  <c r="Y2237" i="6" s="1"/>
  <c r="T2236" i="6"/>
  <c r="Y2236" i="6" s="1"/>
  <c r="T2238" i="6"/>
  <c r="Y2238" i="6" s="1"/>
  <c r="W2774" i="6"/>
  <c r="W2771" i="6"/>
  <c r="W2773" i="6"/>
  <c r="W2772" i="6"/>
  <c r="U3233" i="6"/>
  <c r="U3231" i="6"/>
  <c r="U3234" i="6"/>
  <c r="U3232" i="6"/>
  <c r="X3698" i="6"/>
  <c r="X3696" i="6"/>
  <c r="X3697" i="6"/>
  <c r="X3695" i="6"/>
  <c r="X1552" i="6"/>
  <c r="X1553" i="6"/>
  <c r="X1554" i="6"/>
  <c r="X1551" i="6"/>
  <c r="T2171" i="6"/>
  <c r="Y2171" i="6" s="1"/>
  <c r="T2172" i="6"/>
  <c r="Y2172" i="6" s="1"/>
  <c r="Z2172" i="6" s="1"/>
  <c r="T2174" i="6"/>
  <c r="Y2174" i="6" s="1"/>
  <c r="Z2174" i="6" s="1"/>
  <c r="T2173" i="6"/>
  <c r="Y2173" i="6" s="1"/>
  <c r="Z2173" i="6" s="1"/>
  <c r="T2502" i="6"/>
  <c r="Y2502" i="6" s="1"/>
  <c r="T2500" i="6"/>
  <c r="Y2500" i="6" s="1"/>
  <c r="T2499" i="6"/>
  <c r="Y2499" i="6" s="1"/>
  <c r="T2501" i="6"/>
  <c r="Y2501" i="6" s="1"/>
  <c r="T2968" i="6"/>
  <c r="Y2968" i="6" s="1"/>
  <c r="T2967" i="6"/>
  <c r="Y2967" i="6" s="1"/>
  <c r="T2969" i="6"/>
  <c r="Y2969" i="6" s="1"/>
  <c r="T2970" i="6"/>
  <c r="Y2970" i="6" s="1"/>
  <c r="W3259" i="6"/>
  <c r="W3260" i="6"/>
  <c r="W3262" i="6"/>
  <c r="W3261" i="6"/>
  <c r="T3467" i="6"/>
  <c r="Y3467" i="6" s="1"/>
  <c r="T3470" i="6"/>
  <c r="Y3470" i="6" s="1"/>
  <c r="T3469" i="6"/>
  <c r="Y3469" i="6" s="1"/>
  <c r="T3468" i="6"/>
  <c r="Y3468" i="6" s="1"/>
  <c r="V3851" i="6"/>
  <c r="V3852" i="6"/>
  <c r="V3854" i="6"/>
  <c r="V3853" i="6"/>
  <c r="V587" i="6"/>
  <c r="V590" i="6"/>
  <c r="V588" i="6"/>
  <c r="V589" i="6"/>
  <c r="U1000" i="6"/>
  <c r="U1001" i="6"/>
  <c r="U1002" i="6"/>
  <c r="U999" i="6"/>
  <c r="U1297" i="6"/>
  <c r="U1295" i="6"/>
  <c r="U1296" i="6"/>
  <c r="U1298" i="6"/>
  <c r="V1475" i="6"/>
  <c r="V1477" i="6"/>
  <c r="V1478" i="6"/>
  <c r="V1476" i="6"/>
  <c r="V1987" i="6"/>
  <c r="V1988" i="6"/>
  <c r="V1990" i="6"/>
  <c r="V1989" i="6"/>
  <c r="U2216" i="6"/>
  <c r="U2215" i="6"/>
  <c r="U2218" i="6"/>
  <c r="U2217" i="6"/>
  <c r="U2531" i="6"/>
  <c r="Z2531" i="6" s="1"/>
  <c r="U2532" i="6"/>
  <c r="Z2532" i="6" s="1"/>
  <c r="U2534" i="6"/>
  <c r="Z2534" i="6" s="1"/>
  <c r="U2533" i="6"/>
  <c r="Z2533" i="6" s="1"/>
  <c r="T3157" i="6"/>
  <c r="Y3157" i="6" s="1"/>
  <c r="T3155" i="6"/>
  <c r="Y3155" i="6" s="1"/>
  <c r="T3156" i="6"/>
  <c r="Y3156" i="6" s="1"/>
  <c r="T3158" i="6"/>
  <c r="Y3158" i="6" s="1"/>
  <c r="T3479" i="6"/>
  <c r="Y3479" i="6" s="1"/>
  <c r="T3482" i="6"/>
  <c r="Y3482" i="6" s="1"/>
  <c r="T3481" i="6"/>
  <c r="Y3481" i="6" s="1"/>
  <c r="T3480" i="6"/>
  <c r="Y3480" i="6" s="1"/>
  <c r="X263" i="6"/>
  <c r="X266" i="6"/>
  <c r="X264" i="6"/>
  <c r="X265" i="6"/>
  <c r="W636" i="6"/>
  <c r="W635" i="6"/>
  <c r="W637" i="6"/>
  <c r="W638" i="6"/>
  <c r="V794" i="6"/>
  <c r="V791" i="6"/>
  <c r="V792" i="6"/>
  <c r="V793" i="6"/>
  <c r="V1651" i="6"/>
  <c r="V1653" i="6"/>
  <c r="V1654" i="6"/>
  <c r="V1652" i="6"/>
  <c r="T1952" i="6"/>
  <c r="Y1952" i="6" s="1"/>
  <c r="T1954" i="6"/>
  <c r="Y1954" i="6" s="1"/>
  <c r="T1951" i="6"/>
  <c r="Y1951" i="6" s="1"/>
  <c r="T1953" i="6"/>
  <c r="Y1953" i="6" s="1"/>
  <c r="Z1953" i="6" s="1"/>
  <c r="U2782" i="6"/>
  <c r="U2779" i="6"/>
  <c r="U2780" i="6"/>
  <c r="U2781" i="6"/>
  <c r="W2748" i="6"/>
  <c r="W2747" i="6"/>
  <c r="W2750" i="6"/>
  <c r="W2749" i="6"/>
  <c r="V3118" i="6"/>
  <c r="V3115" i="6"/>
  <c r="V3117" i="6"/>
  <c r="V3116" i="6"/>
  <c r="U3180" i="6"/>
  <c r="Z3180" i="6" s="1"/>
  <c r="U3182" i="6"/>
  <c r="Z3182" i="6" s="1"/>
  <c r="U3179" i="6"/>
  <c r="Z3179" i="6" s="1"/>
  <c r="U3181" i="6"/>
  <c r="Z3181" i="6" s="1"/>
  <c r="V3604" i="6"/>
  <c r="V3603" i="6"/>
  <c r="V3605" i="6"/>
  <c r="V3606" i="6"/>
  <c r="U3798" i="6"/>
  <c r="U3796" i="6"/>
  <c r="U3795" i="6"/>
  <c r="U3797" i="6"/>
  <c r="V163" i="6"/>
  <c r="V165" i="6"/>
  <c r="V164" i="6"/>
  <c r="V166" i="6"/>
  <c r="T700" i="6"/>
  <c r="Y700" i="6" s="1"/>
  <c r="T699" i="6"/>
  <c r="Y699" i="6" s="1"/>
  <c r="T702" i="6"/>
  <c r="Y702" i="6" s="1"/>
  <c r="T701" i="6"/>
  <c r="Y701" i="6" s="1"/>
  <c r="U1726" i="6"/>
  <c r="U1723" i="6"/>
  <c r="U1724" i="6"/>
  <c r="U1725" i="6"/>
  <c r="T1659" i="6"/>
  <c r="Y1659" i="6" s="1"/>
  <c r="T1661" i="6"/>
  <c r="Y1661" i="6" s="1"/>
  <c r="T1660" i="6"/>
  <c r="Y1660" i="6" s="1"/>
  <c r="T1662" i="6"/>
  <c r="Y1662" i="6" s="1"/>
  <c r="U1814" i="6"/>
  <c r="U1811" i="6"/>
  <c r="U1812" i="6"/>
  <c r="U1813" i="6"/>
  <c r="V2508" i="6"/>
  <c r="V2507" i="6"/>
  <c r="V2509" i="6"/>
  <c r="V2510" i="6"/>
  <c r="T2766" i="6"/>
  <c r="Y2766" i="6" s="1"/>
  <c r="T2764" i="6"/>
  <c r="Y2764" i="6" s="1"/>
  <c r="T2763" i="6"/>
  <c r="Y2763" i="6" s="1"/>
  <c r="T2765" i="6"/>
  <c r="Y2765" i="6" s="1"/>
  <c r="T2653" i="6"/>
  <c r="Y2653" i="6" s="1"/>
  <c r="T2651" i="6"/>
  <c r="Y2651" i="6" s="1"/>
  <c r="T2652" i="6"/>
  <c r="Y2652" i="6" s="1"/>
  <c r="T2654" i="6"/>
  <c r="Y2654" i="6" s="1"/>
  <c r="U3350" i="6"/>
  <c r="U3349" i="6"/>
  <c r="U3348" i="6"/>
  <c r="U3347" i="6"/>
  <c r="X3274" i="6"/>
  <c r="X3273" i="6"/>
  <c r="X3271" i="6"/>
  <c r="X3272" i="6"/>
  <c r="V3517" i="6"/>
  <c r="V3515" i="6"/>
  <c r="V3516" i="6"/>
  <c r="V3518" i="6"/>
  <c r="X1144" i="6"/>
  <c r="X1143" i="6"/>
  <c r="X1146" i="6"/>
  <c r="X1145" i="6"/>
  <c r="U1769" i="6"/>
  <c r="U1767" i="6"/>
  <c r="U1768" i="6"/>
  <c r="U1770" i="6"/>
  <c r="T1821" i="6"/>
  <c r="Y1821" i="6" s="1"/>
  <c r="T1819" i="6"/>
  <c r="Y1819" i="6" s="1"/>
  <c r="T1820" i="6"/>
  <c r="Y1820" i="6" s="1"/>
  <c r="T1822" i="6"/>
  <c r="Y1822" i="6" s="1"/>
  <c r="X2899" i="6"/>
  <c r="X2900" i="6"/>
  <c r="X2901" i="6"/>
  <c r="X2902" i="6"/>
  <c r="T3069" i="6"/>
  <c r="Y3069" i="6" s="1"/>
  <c r="T3068" i="6"/>
  <c r="Y3068" i="6" s="1"/>
  <c r="T3070" i="6"/>
  <c r="Y3070" i="6" s="1"/>
  <c r="T3067" i="6"/>
  <c r="Y3067" i="6" s="1"/>
  <c r="X344" i="6"/>
  <c r="X343" i="6"/>
  <c r="X345" i="6"/>
  <c r="X346" i="6"/>
  <c r="X988" i="6"/>
  <c r="X987" i="6"/>
  <c r="X989" i="6"/>
  <c r="X990" i="6"/>
  <c r="U1661" i="6"/>
  <c r="U1662" i="6"/>
  <c r="U1660" i="6"/>
  <c r="U1659" i="6"/>
  <c r="V2239" i="6"/>
  <c r="V2241" i="6"/>
  <c r="V2242" i="6"/>
  <c r="V2240" i="6"/>
  <c r="T3012" i="6"/>
  <c r="Y3012" i="6" s="1"/>
  <c r="T3013" i="6"/>
  <c r="Y3013" i="6" s="1"/>
  <c r="T3011" i="6"/>
  <c r="Y3011" i="6" s="1"/>
  <c r="T3014" i="6"/>
  <c r="Y3014" i="6" s="1"/>
  <c r="T3655" i="6"/>
  <c r="Y3655" i="6" s="1"/>
  <c r="T3656" i="6"/>
  <c r="Y3656" i="6" s="1"/>
  <c r="T3657" i="6"/>
  <c r="Y3657" i="6" s="1"/>
  <c r="T3658" i="6"/>
  <c r="Y3658" i="6" s="1"/>
  <c r="W3846" i="6"/>
  <c r="W3845" i="6"/>
  <c r="W3844" i="6"/>
  <c r="W3843" i="6"/>
  <c r="V2851" i="6"/>
  <c r="V2854" i="6"/>
  <c r="V2852" i="6"/>
  <c r="V2853" i="6"/>
  <c r="U3239" i="6"/>
  <c r="Z3239" i="6" s="1"/>
  <c r="U3241" i="6"/>
  <c r="Z3241" i="6" s="1"/>
  <c r="U3240" i="6"/>
  <c r="Z3240" i="6" s="1"/>
  <c r="U3242" i="6"/>
  <c r="V3615" i="6"/>
  <c r="V3616" i="6"/>
  <c r="V3617" i="6"/>
  <c r="V3618" i="6"/>
  <c r="T61" i="6"/>
  <c r="Y61" i="6" s="1"/>
  <c r="T62" i="6"/>
  <c r="Y62" i="6" s="1"/>
  <c r="T60" i="6"/>
  <c r="Y60" i="6" s="1"/>
  <c r="T59" i="6"/>
  <c r="Y59" i="6" s="1"/>
  <c r="W825" i="6"/>
  <c r="W824" i="6"/>
  <c r="W823" i="6"/>
  <c r="W826" i="6"/>
  <c r="X1512" i="6"/>
  <c r="X1513" i="6"/>
  <c r="X1511" i="6"/>
  <c r="X1514" i="6"/>
  <c r="X2133" i="6"/>
  <c r="X2132" i="6"/>
  <c r="X2131" i="6"/>
  <c r="X2134" i="6"/>
  <c r="T2962" i="6"/>
  <c r="Y2962" i="6" s="1"/>
  <c r="T2961" i="6"/>
  <c r="Y2961" i="6" s="1"/>
  <c r="T2960" i="6"/>
  <c r="Y2960" i="6" s="1"/>
  <c r="T2959" i="6"/>
  <c r="Y2959" i="6" s="1"/>
  <c r="V3379" i="6"/>
  <c r="V3381" i="6"/>
  <c r="V3382" i="6"/>
  <c r="V3380" i="6"/>
  <c r="T3786" i="6"/>
  <c r="Y3786" i="6" s="1"/>
  <c r="T3784" i="6"/>
  <c r="Y3784" i="6" s="1"/>
  <c r="T3783" i="6"/>
  <c r="Y3783" i="6" s="1"/>
  <c r="T3785" i="6"/>
  <c r="Y3785" i="6" s="1"/>
  <c r="V272" i="6"/>
  <c r="V271" i="6"/>
  <c r="V274" i="6"/>
  <c r="V273" i="6"/>
  <c r="U410" i="6"/>
  <c r="Z410" i="6" s="1"/>
  <c r="U409" i="6"/>
  <c r="Z409" i="6" s="1"/>
  <c r="U407" i="6"/>
  <c r="Z407" i="6" s="1"/>
  <c r="U408" i="6"/>
  <c r="Z408" i="6" s="1"/>
  <c r="V1499" i="6"/>
  <c r="V1501" i="6"/>
  <c r="V1502" i="6"/>
  <c r="V1500" i="6"/>
  <c r="W1683" i="6"/>
  <c r="W1685" i="6"/>
  <c r="W1686" i="6"/>
  <c r="W1684" i="6"/>
  <c r="T2060" i="6"/>
  <c r="Y2060" i="6" s="1"/>
  <c r="T2059" i="6"/>
  <c r="Y2059" i="6" s="1"/>
  <c r="T2062" i="6"/>
  <c r="Y2062" i="6" s="1"/>
  <c r="T2061" i="6"/>
  <c r="Y2061" i="6" s="1"/>
  <c r="T2363" i="6"/>
  <c r="Y2363" i="6" s="1"/>
  <c r="T2364" i="6"/>
  <c r="Y2364" i="6" s="1"/>
  <c r="T2366" i="6"/>
  <c r="Y2366" i="6" s="1"/>
  <c r="T2365" i="6"/>
  <c r="Y2365" i="6" s="1"/>
  <c r="T3121" i="6"/>
  <c r="Y3121" i="6" s="1"/>
  <c r="T3120" i="6"/>
  <c r="Y3120" i="6" s="1"/>
  <c r="T3122" i="6"/>
  <c r="Y3122" i="6" s="1"/>
  <c r="T3119" i="6"/>
  <c r="Y3119" i="6" s="1"/>
  <c r="X3899" i="6"/>
  <c r="X3902" i="6"/>
  <c r="X3901" i="6"/>
  <c r="X3900" i="6"/>
  <c r="U1323" i="6"/>
  <c r="U1325" i="6"/>
  <c r="U1324" i="6"/>
  <c r="U1326" i="6"/>
  <c r="U1688" i="6"/>
  <c r="U1689" i="6"/>
  <c r="U1690" i="6"/>
  <c r="U1687" i="6"/>
  <c r="U2124" i="6"/>
  <c r="U2125" i="6"/>
  <c r="U2126" i="6"/>
  <c r="U2123" i="6"/>
  <c r="V2382" i="6"/>
  <c r="V2381" i="6"/>
  <c r="V2379" i="6"/>
  <c r="V2380" i="6"/>
  <c r="V2592" i="6"/>
  <c r="V2593" i="6"/>
  <c r="V2594" i="6"/>
  <c r="V2591" i="6"/>
  <c r="W3161" i="6"/>
  <c r="W3160" i="6"/>
  <c r="W3162" i="6"/>
  <c r="W3159" i="6"/>
  <c r="U3281" i="6"/>
  <c r="U3279" i="6"/>
  <c r="U3280" i="6"/>
  <c r="U3282" i="6"/>
  <c r="W3875" i="6"/>
  <c r="W3877" i="6"/>
  <c r="W3876" i="6"/>
  <c r="W3878" i="6"/>
  <c r="T368" i="6"/>
  <c r="Y368" i="6" s="1"/>
  <c r="T367" i="6"/>
  <c r="Y367" i="6" s="1"/>
  <c r="T369" i="6"/>
  <c r="Y369" i="6" s="1"/>
  <c r="T370" i="6"/>
  <c r="Y370" i="6" s="1"/>
  <c r="Z370" i="6" s="1"/>
  <c r="X128" i="6"/>
  <c r="X129" i="6"/>
  <c r="X130" i="6"/>
  <c r="X127" i="6"/>
  <c r="W517" i="6"/>
  <c r="W516" i="6"/>
  <c r="W518" i="6"/>
  <c r="W515" i="6"/>
  <c r="W864" i="6"/>
  <c r="W865" i="6"/>
  <c r="W866" i="6"/>
  <c r="W863" i="6"/>
  <c r="T1743" i="6"/>
  <c r="Y1743" i="6" s="1"/>
  <c r="T1745" i="6"/>
  <c r="Y1745" i="6" s="1"/>
  <c r="T1746" i="6"/>
  <c r="Y1746" i="6" s="1"/>
  <c r="T1744" i="6"/>
  <c r="Y1744" i="6" s="1"/>
  <c r="U2227" i="6"/>
  <c r="U2229" i="6"/>
  <c r="U2228" i="6"/>
  <c r="U2230" i="6"/>
  <c r="T2761" i="6"/>
  <c r="Y2761" i="6" s="1"/>
  <c r="T2762" i="6"/>
  <c r="Y2762" i="6" s="1"/>
  <c r="T2760" i="6"/>
  <c r="Y2760" i="6" s="1"/>
  <c r="T2759" i="6"/>
  <c r="Y2759" i="6" s="1"/>
  <c r="T2808" i="6"/>
  <c r="Y2808" i="6" s="1"/>
  <c r="T2807" i="6"/>
  <c r="Y2807" i="6" s="1"/>
  <c r="T2809" i="6"/>
  <c r="Y2809" i="6" s="1"/>
  <c r="T2810" i="6"/>
  <c r="Y2810" i="6" s="1"/>
  <c r="V3402" i="6"/>
  <c r="V3400" i="6"/>
  <c r="V3399" i="6"/>
  <c r="V3401" i="6"/>
  <c r="W3722" i="6"/>
  <c r="W3720" i="6"/>
  <c r="W3719" i="6"/>
  <c r="W3721" i="6"/>
  <c r="X194" i="6"/>
  <c r="X192" i="6"/>
  <c r="X193" i="6"/>
  <c r="X191" i="6"/>
  <c r="T698" i="6"/>
  <c r="Y698" i="6" s="1"/>
  <c r="T697" i="6"/>
  <c r="Y697" i="6" s="1"/>
  <c r="T695" i="6"/>
  <c r="Y695" i="6" s="1"/>
  <c r="T696" i="6"/>
  <c r="Y696" i="6" s="1"/>
  <c r="U674" i="6"/>
  <c r="U673" i="6"/>
  <c r="U672" i="6"/>
  <c r="U671" i="6"/>
  <c r="X1235" i="6"/>
  <c r="X1236" i="6"/>
  <c r="X1237" i="6"/>
  <c r="X1238" i="6"/>
  <c r="T1491" i="6"/>
  <c r="Y1491" i="6" s="1"/>
  <c r="T1493" i="6"/>
  <c r="Y1493" i="6" s="1"/>
  <c r="T1492" i="6"/>
  <c r="Y1492" i="6" s="1"/>
  <c r="T1494" i="6"/>
  <c r="Y1494" i="6" s="1"/>
  <c r="W2038" i="6"/>
  <c r="W2037" i="6"/>
  <c r="W2035" i="6"/>
  <c r="W2036" i="6"/>
  <c r="T2186" i="6"/>
  <c r="Y2186" i="6" s="1"/>
  <c r="T2185" i="6"/>
  <c r="Y2185" i="6" s="1"/>
  <c r="T2184" i="6"/>
  <c r="Y2184" i="6" s="1"/>
  <c r="T2183" i="6"/>
  <c r="Y2183" i="6" s="1"/>
  <c r="X2533" i="6"/>
  <c r="X2532" i="6"/>
  <c r="X2534" i="6"/>
  <c r="X2531" i="6"/>
  <c r="W2907" i="6"/>
  <c r="W2908" i="6"/>
  <c r="W2909" i="6"/>
  <c r="W2910" i="6"/>
  <c r="V3229" i="6"/>
  <c r="V3230" i="6"/>
  <c r="V3227" i="6"/>
  <c r="V3228" i="6"/>
  <c r="W3563" i="6"/>
  <c r="W3565" i="6"/>
  <c r="W3564" i="6"/>
  <c r="W3566" i="6"/>
  <c r="U3825" i="6"/>
  <c r="U3823" i="6"/>
  <c r="U3824" i="6"/>
  <c r="U3826" i="6"/>
  <c r="W30" i="6"/>
  <c r="W28" i="6"/>
  <c r="W27" i="6"/>
  <c r="W29" i="6"/>
  <c r="U747" i="6"/>
  <c r="U748" i="6"/>
  <c r="U749" i="6"/>
  <c r="U750" i="6"/>
  <c r="Z750" i="6" s="1"/>
  <c r="T1079" i="6"/>
  <c r="Y1079" i="6" s="1"/>
  <c r="T1082" i="6"/>
  <c r="Y1082" i="6" s="1"/>
  <c r="Z1082" i="6" s="1"/>
  <c r="T1081" i="6"/>
  <c r="Y1081" i="6" s="1"/>
  <c r="Z1081" i="6" s="1"/>
  <c r="T1080" i="6"/>
  <c r="Y1080" i="6" s="1"/>
  <c r="Z1080" i="6" s="1"/>
  <c r="V1272" i="6"/>
  <c r="V1274" i="6"/>
  <c r="V1273" i="6"/>
  <c r="V1271" i="6"/>
  <c r="W1548" i="6"/>
  <c r="W1549" i="6"/>
  <c r="W1550" i="6"/>
  <c r="W1547" i="6"/>
  <c r="U2304" i="6"/>
  <c r="U2303" i="6"/>
  <c r="U2305" i="6"/>
  <c r="U2306" i="6"/>
  <c r="T2152" i="6"/>
  <c r="Y2152" i="6" s="1"/>
  <c r="T2154" i="6"/>
  <c r="Y2154" i="6" s="1"/>
  <c r="T2151" i="6"/>
  <c r="Y2151" i="6" s="1"/>
  <c r="T2153" i="6"/>
  <c r="Y2153" i="6" s="1"/>
  <c r="X2885" i="6"/>
  <c r="X2886" i="6"/>
  <c r="X2884" i="6"/>
  <c r="X2883" i="6"/>
  <c r="V3262" i="6"/>
  <c r="V3261" i="6"/>
  <c r="V3259" i="6"/>
  <c r="V3260" i="6"/>
  <c r="U3524" i="6"/>
  <c r="U3526" i="6"/>
  <c r="U3525" i="6"/>
  <c r="U3523" i="6"/>
  <c r="V3978" i="6"/>
  <c r="V3976" i="6"/>
  <c r="V3975" i="6"/>
  <c r="V3977" i="6"/>
  <c r="W319" i="6"/>
  <c r="W321" i="6"/>
  <c r="W322" i="6"/>
  <c r="W320" i="6"/>
  <c r="W387" i="6"/>
  <c r="W390" i="6"/>
  <c r="W389" i="6"/>
  <c r="W388" i="6"/>
  <c r="U1077" i="6"/>
  <c r="Z1077" i="6" s="1"/>
  <c r="U1075" i="6"/>
  <c r="U1078" i="6"/>
  <c r="U1076" i="6"/>
  <c r="X1311" i="6"/>
  <c r="X1313" i="6"/>
  <c r="X1314" i="6"/>
  <c r="X1312" i="6"/>
  <c r="T2099" i="6"/>
  <c r="Y2099" i="6" s="1"/>
  <c r="T2101" i="6"/>
  <c r="Y2101" i="6" s="1"/>
  <c r="T2100" i="6"/>
  <c r="Y2100" i="6" s="1"/>
  <c r="T2102" i="6"/>
  <c r="Y2102" i="6" s="1"/>
  <c r="X2545" i="6"/>
  <c r="X2546" i="6"/>
  <c r="X2543" i="6"/>
  <c r="X2544" i="6"/>
  <c r="U3638" i="6"/>
  <c r="U3636" i="6"/>
  <c r="U3637" i="6"/>
  <c r="U3635" i="6"/>
  <c r="T1192" i="6"/>
  <c r="Y1192" i="6" s="1"/>
  <c r="T1191" i="6"/>
  <c r="Y1191" i="6" s="1"/>
  <c r="T1194" i="6"/>
  <c r="Y1194" i="6" s="1"/>
  <c r="T1193" i="6"/>
  <c r="Y1193" i="6" s="1"/>
  <c r="X1603" i="6"/>
  <c r="X1605" i="6"/>
  <c r="X1604" i="6"/>
  <c r="X1606" i="6"/>
  <c r="W2858" i="6"/>
  <c r="W2855" i="6"/>
  <c r="W2857" i="6"/>
  <c r="W2856" i="6"/>
  <c r="V3527" i="6"/>
  <c r="V3529" i="6"/>
  <c r="V3530" i="6"/>
  <c r="V3528" i="6"/>
  <c r="W4000" i="6"/>
  <c r="W4002" i="6"/>
  <c r="W4001" i="6"/>
  <c r="W3999" i="6"/>
  <c r="U947" i="6"/>
  <c r="U948" i="6"/>
  <c r="U950" i="6"/>
  <c r="U949" i="6"/>
  <c r="U1386" i="6"/>
  <c r="U1383" i="6"/>
  <c r="U1384" i="6"/>
  <c r="U1385" i="6"/>
  <c r="X1675" i="6"/>
  <c r="X1677" i="6"/>
  <c r="X1676" i="6"/>
  <c r="X1678" i="6"/>
  <c r="X1837" i="6"/>
  <c r="X1835" i="6"/>
  <c r="X1836" i="6"/>
  <c r="X1838" i="6"/>
  <c r="U2635" i="6"/>
  <c r="U2637" i="6"/>
  <c r="U2638" i="6"/>
  <c r="U2636" i="6"/>
  <c r="X3489" i="6"/>
  <c r="X3490" i="6"/>
  <c r="X3487" i="6"/>
  <c r="X3488" i="6"/>
  <c r="W134" i="6"/>
  <c r="W132" i="6"/>
  <c r="W133" i="6"/>
  <c r="W131" i="6"/>
  <c r="W1719" i="6"/>
  <c r="W1720" i="6"/>
  <c r="W1722" i="6"/>
  <c r="W1721" i="6"/>
  <c r="U1898" i="6"/>
  <c r="U1895" i="6"/>
  <c r="U1896" i="6"/>
  <c r="U1897" i="6"/>
  <c r="X2672" i="6"/>
  <c r="X2674" i="6"/>
  <c r="X2673" i="6"/>
  <c r="X2671" i="6"/>
  <c r="U3261" i="6"/>
  <c r="Z3261" i="6" s="1"/>
  <c r="U3259" i="6"/>
  <c r="Z3259" i="6" s="1"/>
  <c r="U3262" i="6"/>
  <c r="Z3262" i="6" s="1"/>
  <c r="U3260" i="6"/>
  <c r="Z3260" i="6" s="1"/>
  <c r="X17" i="6"/>
  <c r="X18" i="6"/>
  <c r="X15" i="6"/>
  <c r="X16" i="6"/>
  <c r="U719" i="6"/>
  <c r="U721" i="6"/>
  <c r="U722" i="6"/>
  <c r="U720" i="6"/>
  <c r="V1279" i="6"/>
  <c r="V1282" i="6"/>
  <c r="V1281" i="6"/>
  <c r="V1280" i="6"/>
  <c r="T2003" i="6"/>
  <c r="Y2003" i="6" s="1"/>
  <c r="T2005" i="6"/>
  <c r="Y2005" i="6" s="1"/>
  <c r="T2006" i="6"/>
  <c r="Y2006" i="6" s="1"/>
  <c r="T2004" i="6"/>
  <c r="Y2004" i="6" s="1"/>
  <c r="V2679" i="6"/>
  <c r="V2680" i="6"/>
  <c r="V2682" i="6"/>
  <c r="V2681" i="6"/>
  <c r="X3499" i="6"/>
  <c r="X3501" i="6"/>
  <c r="X3500" i="6"/>
  <c r="X3502" i="6"/>
  <c r="X48" i="6"/>
  <c r="X47" i="6"/>
  <c r="X49" i="6"/>
  <c r="X50" i="6"/>
  <c r="U1236" i="6"/>
  <c r="U1235" i="6"/>
  <c r="U1238" i="6"/>
  <c r="U1237" i="6"/>
  <c r="T1683" i="6"/>
  <c r="Y1683" i="6" s="1"/>
  <c r="T1684" i="6"/>
  <c r="Y1684" i="6" s="1"/>
  <c r="T1685" i="6"/>
  <c r="Y1685" i="6" s="1"/>
  <c r="T1686" i="6"/>
  <c r="Y1686" i="6" s="1"/>
  <c r="X2129" i="6"/>
  <c r="X2130" i="6"/>
  <c r="X2127" i="6"/>
  <c r="X2128" i="6"/>
  <c r="V3284" i="6"/>
  <c r="V3285" i="6"/>
  <c r="V3283" i="6"/>
  <c r="V3286" i="6"/>
  <c r="W3176" i="6"/>
  <c r="W3177" i="6"/>
  <c r="W3175" i="6"/>
  <c r="W3178" i="6"/>
  <c r="X240" i="6"/>
  <c r="X241" i="6"/>
  <c r="X242" i="6"/>
  <c r="X239" i="6"/>
  <c r="V733" i="6"/>
  <c r="V731" i="6"/>
  <c r="V734" i="6"/>
  <c r="V732" i="6"/>
  <c r="V996" i="6"/>
  <c r="V997" i="6"/>
  <c r="V995" i="6"/>
  <c r="V998" i="6"/>
  <c r="X1829" i="6"/>
  <c r="X1827" i="6"/>
  <c r="X1828" i="6"/>
  <c r="X1830" i="6"/>
  <c r="V580" i="6"/>
  <c r="V579" i="6"/>
  <c r="V581" i="6"/>
  <c r="V582" i="6"/>
  <c r="T117" i="6"/>
  <c r="Y117" i="6" s="1"/>
  <c r="T115" i="6"/>
  <c r="Y115" i="6" s="1"/>
  <c r="T116" i="6"/>
  <c r="Y116" i="6" s="1"/>
  <c r="T118" i="6"/>
  <c r="Y118" i="6" s="1"/>
  <c r="V1001" i="6"/>
  <c r="V1002" i="6"/>
  <c r="V999" i="6"/>
  <c r="V1000" i="6"/>
  <c r="U1552" i="6"/>
  <c r="U1553" i="6"/>
  <c r="U1551" i="6"/>
  <c r="U1554" i="6"/>
  <c r="X1579" i="6"/>
  <c r="X1581" i="6"/>
  <c r="X1582" i="6"/>
  <c r="X1580" i="6"/>
  <c r="X2153" i="6"/>
  <c r="X2151" i="6"/>
  <c r="X2152" i="6"/>
  <c r="X2154" i="6"/>
  <c r="U3033" i="6"/>
  <c r="U3031" i="6"/>
  <c r="U3032" i="6"/>
  <c r="U3034" i="6"/>
  <c r="W3352" i="6"/>
  <c r="W3354" i="6"/>
  <c r="W3353" i="6"/>
  <c r="W3351" i="6"/>
  <c r="W3975" i="6"/>
  <c r="W3976" i="6"/>
  <c r="W3977" i="6"/>
  <c r="W3978" i="6"/>
  <c r="W1315" i="6"/>
  <c r="W1317" i="6"/>
  <c r="W1318" i="6"/>
  <c r="W1316" i="6"/>
  <c r="U1161" i="6"/>
  <c r="U1160" i="6"/>
  <c r="U1159" i="6"/>
  <c r="U1162" i="6"/>
  <c r="X2156" i="6"/>
  <c r="X2155" i="6"/>
  <c r="X2157" i="6"/>
  <c r="X2158" i="6"/>
  <c r="V3145" i="6"/>
  <c r="V3143" i="6"/>
  <c r="V3144" i="6"/>
  <c r="V3146" i="6"/>
  <c r="T3712" i="6"/>
  <c r="Y3712" i="6" s="1"/>
  <c r="Z3712" i="6" s="1"/>
  <c r="T3713" i="6"/>
  <c r="Y3713" i="6" s="1"/>
  <c r="Z3713" i="6" s="1"/>
  <c r="T3711" i="6"/>
  <c r="Y3711" i="6" s="1"/>
  <c r="T3714" i="6"/>
  <c r="Y3714" i="6" s="1"/>
  <c r="Z3714" i="6" s="1"/>
  <c r="U191" i="6"/>
  <c r="U192" i="6"/>
  <c r="U193" i="6"/>
  <c r="U194" i="6"/>
  <c r="W1678" i="6"/>
  <c r="W1675" i="6"/>
  <c r="W1676" i="6"/>
  <c r="W1677" i="6"/>
  <c r="W2368" i="6"/>
  <c r="W2369" i="6"/>
  <c r="W2370" i="6"/>
  <c r="W2367" i="6"/>
  <c r="W2797" i="6"/>
  <c r="W2798" i="6"/>
  <c r="W2796" i="6"/>
  <c r="W2795" i="6"/>
  <c r="W3377" i="6"/>
  <c r="W3378" i="6"/>
  <c r="W3376" i="6"/>
  <c r="W3375" i="6"/>
  <c r="W3872" i="6"/>
  <c r="W3874" i="6"/>
  <c r="W3871" i="6"/>
  <c r="W3873" i="6"/>
  <c r="T549" i="6"/>
  <c r="Y549" i="6" s="1"/>
  <c r="Z549" i="6" s="1"/>
  <c r="T548" i="6"/>
  <c r="Y548" i="6" s="1"/>
  <c r="Z548" i="6" s="1"/>
  <c r="T550" i="6"/>
  <c r="Y550" i="6" s="1"/>
  <c r="Z550" i="6" s="1"/>
  <c r="T547" i="6"/>
  <c r="Y547" i="6" s="1"/>
  <c r="U831" i="6"/>
  <c r="U833" i="6"/>
  <c r="U832" i="6"/>
  <c r="U834" i="6"/>
  <c r="U1395" i="6"/>
  <c r="U1396" i="6"/>
  <c r="U1397" i="6"/>
  <c r="U1398" i="6"/>
  <c r="U1909" i="6"/>
  <c r="U1907" i="6"/>
  <c r="U1908" i="6"/>
  <c r="U1910" i="6"/>
  <c r="X2373" i="6"/>
  <c r="X2374" i="6"/>
  <c r="X2371" i="6"/>
  <c r="X2372" i="6"/>
  <c r="U3110" i="6"/>
  <c r="U3108" i="6"/>
  <c r="U3107" i="6"/>
  <c r="U3109" i="6"/>
  <c r="W3516" i="6"/>
  <c r="W3515" i="6"/>
  <c r="W3517" i="6"/>
  <c r="W3518" i="6"/>
  <c r="T3816" i="6"/>
  <c r="Y3816" i="6" s="1"/>
  <c r="T3818" i="6"/>
  <c r="Y3818" i="6" s="1"/>
  <c r="T3817" i="6"/>
  <c r="Y3817" i="6" s="1"/>
  <c r="T3815" i="6"/>
  <c r="Y3815" i="6" s="1"/>
  <c r="V678" i="6"/>
  <c r="V675" i="6"/>
  <c r="V677" i="6"/>
  <c r="V676" i="6"/>
  <c r="W1575" i="6"/>
  <c r="W1576" i="6"/>
  <c r="W1577" i="6"/>
  <c r="W1578" i="6"/>
  <c r="T2494" i="6"/>
  <c r="Y2494" i="6" s="1"/>
  <c r="T2492" i="6"/>
  <c r="Y2492" i="6" s="1"/>
  <c r="T2493" i="6"/>
  <c r="Y2493" i="6" s="1"/>
  <c r="T2491" i="6"/>
  <c r="Y2491" i="6" s="1"/>
  <c r="V2900" i="6"/>
  <c r="V2899" i="6"/>
  <c r="V2902" i="6"/>
  <c r="V2901" i="6"/>
  <c r="T3406" i="6"/>
  <c r="Y3406" i="6" s="1"/>
  <c r="Z3406" i="6" s="1"/>
  <c r="T3404" i="6"/>
  <c r="Y3404" i="6" s="1"/>
  <c r="Z3404" i="6" s="1"/>
  <c r="T3403" i="6"/>
  <c r="Y3403" i="6" s="1"/>
  <c r="T3405" i="6"/>
  <c r="Y3405" i="6" s="1"/>
  <c r="Z3405" i="6" s="1"/>
  <c r="V3738" i="6"/>
  <c r="V3736" i="6"/>
  <c r="V3735" i="6"/>
  <c r="V3737" i="6"/>
  <c r="W247" i="6"/>
  <c r="W248" i="6"/>
  <c r="W249" i="6"/>
  <c r="W250" i="6"/>
  <c r="W807" i="6"/>
  <c r="W809" i="6"/>
  <c r="W810" i="6"/>
  <c r="W808" i="6"/>
  <c r="V114" i="6"/>
  <c r="V111" i="6"/>
  <c r="V113" i="6"/>
  <c r="V112" i="6"/>
  <c r="X709" i="6"/>
  <c r="X710" i="6"/>
  <c r="X707" i="6"/>
  <c r="X708" i="6"/>
  <c r="U459" i="6"/>
  <c r="U462" i="6"/>
  <c r="U460" i="6"/>
  <c r="U461" i="6"/>
  <c r="U445" i="6"/>
  <c r="Z445" i="6" s="1"/>
  <c r="U446" i="6"/>
  <c r="Z446" i="6" s="1"/>
  <c r="U444" i="6"/>
  <c r="Z444" i="6" s="1"/>
  <c r="U443" i="6"/>
  <c r="Z443" i="6" s="1"/>
  <c r="T800" i="6"/>
  <c r="Y800" i="6" s="1"/>
  <c r="T801" i="6"/>
  <c r="Y801" i="6" s="1"/>
  <c r="T799" i="6"/>
  <c r="Y799" i="6" s="1"/>
  <c r="T802" i="6"/>
  <c r="Y802" i="6" s="1"/>
  <c r="T1187" i="6"/>
  <c r="Y1187" i="6" s="1"/>
  <c r="T1188" i="6"/>
  <c r="Y1188" i="6" s="1"/>
  <c r="T1189" i="6"/>
  <c r="Y1189" i="6" s="1"/>
  <c r="T1190" i="6"/>
  <c r="Y1190" i="6" s="1"/>
  <c r="U1731" i="6"/>
  <c r="U1734" i="6"/>
  <c r="U1732" i="6"/>
  <c r="U1733" i="6"/>
  <c r="X1985" i="6"/>
  <c r="X1984" i="6"/>
  <c r="X1983" i="6"/>
  <c r="X1986" i="6"/>
  <c r="V2197" i="6"/>
  <c r="V2196" i="6"/>
  <c r="V2198" i="6"/>
  <c r="V2195" i="6"/>
  <c r="X2499" i="6"/>
  <c r="X2502" i="6"/>
  <c r="X2501" i="6"/>
  <c r="X2500" i="6"/>
  <c r="W2935" i="6"/>
  <c r="W2936" i="6"/>
  <c r="W2938" i="6"/>
  <c r="W2937" i="6"/>
  <c r="W3138" i="6"/>
  <c r="W3135" i="6"/>
  <c r="W3137" i="6"/>
  <c r="W3136" i="6"/>
  <c r="T3613" i="6"/>
  <c r="Y3613" i="6" s="1"/>
  <c r="T3614" i="6"/>
  <c r="Y3614" i="6" s="1"/>
  <c r="T3612" i="6"/>
  <c r="Y3612" i="6" s="1"/>
  <c r="T3611" i="6"/>
  <c r="Y3611" i="6" s="1"/>
  <c r="V595" i="6"/>
  <c r="V597" i="6"/>
  <c r="V596" i="6"/>
  <c r="V598" i="6"/>
  <c r="U1003" i="6"/>
  <c r="U1006" i="6"/>
  <c r="U1005" i="6"/>
  <c r="U1004" i="6"/>
  <c r="X1546" i="6"/>
  <c r="X1545" i="6"/>
  <c r="X1544" i="6"/>
  <c r="X1543" i="6"/>
  <c r="X1917" i="6"/>
  <c r="X1915" i="6"/>
  <c r="X1916" i="6"/>
  <c r="X1918" i="6"/>
  <c r="X2241" i="6"/>
  <c r="X2240" i="6"/>
  <c r="X2242" i="6"/>
  <c r="X2239" i="6"/>
  <c r="T2995" i="6"/>
  <c r="Y2995" i="6" s="1"/>
  <c r="T2996" i="6"/>
  <c r="Y2996" i="6" s="1"/>
  <c r="T2997" i="6"/>
  <c r="Y2997" i="6" s="1"/>
  <c r="T2998" i="6"/>
  <c r="Y2998" i="6" s="1"/>
  <c r="T2841" i="6"/>
  <c r="Y2841" i="6" s="1"/>
  <c r="T2842" i="6"/>
  <c r="Y2842" i="6" s="1"/>
  <c r="T2840" i="6"/>
  <c r="Y2840" i="6" s="1"/>
  <c r="T2839" i="6"/>
  <c r="Y2839" i="6" s="1"/>
  <c r="W3158" i="6"/>
  <c r="W3155" i="6"/>
  <c r="W3157" i="6"/>
  <c r="W3156" i="6"/>
  <c r="W3587" i="6"/>
  <c r="W3590" i="6"/>
  <c r="W3589" i="6"/>
  <c r="W3588" i="6"/>
  <c r="U3729" i="6"/>
  <c r="U3728" i="6"/>
  <c r="U3727" i="6"/>
  <c r="U3730" i="6"/>
  <c r="U769" i="6"/>
  <c r="U768" i="6"/>
  <c r="U770" i="6"/>
  <c r="U767" i="6"/>
  <c r="V403" i="6"/>
  <c r="V406" i="6"/>
  <c r="V404" i="6"/>
  <c r="V405" i="6"/>
  <c r="T1658" i="6"/>
  <c r="Y1658" i="6" s="1"/>
  <c r="Z1658" i="6" s="1"/>
  <c r="T1657" i="6"/>
  <c r="Y1657" i="6" s="1"/>
  <c r="Z1657" i="6" s="1"/>
  <c r="T1655" i="6"/>
  <c r="Y1655" i="6" s="1"/>
  <c r="T1656" i="6"/>
  <c r="Y1656" i="6" s="1"/>
  <c r="Z1656" i="6" s="1"/>
  <c r="T1367" i="6"/>
  <c r="Y1367" i="6" s="1"/>
  <c r="T1368" i="6"/>
  <c r="Y1368" i="6" s="1"/>
  <c r="Z1368" i="6" s="1"/>
  <c r="T1369" i="6"/>
  <c r="Y1369" i="6" s="1"/>
  <c r="Z1369" i="6" s="1"/>
  <c r="T1370" i="6"/>
  <c r="Y1370" i="6" s="1"/>
  <c r="Z1370" i="6" s="1"/>
  <c r="W1127" i="6"/>
  <c r="W1128" i="6"/>
  <c r="W1129" i="6"/>
  <c r="W1130" i="6"/>
  <c r="T1950" i="6"/>
  <c r="Y1950" i="6" s="1"/>
  <c r="T1949" i="6"/>
  <c r="Y1949" i="6" s="1"/>
  <c r="T1948" i="6"/>
  <c r="Y1948" i="6" s="1"/>
  <c r="T1947" i="6"/>
  <c r="Y1947" i="6" s="1"/>
  <c r="T2215" i="6"/>
  <c r="Y2215" i="6" s="1"/>
  <c r="T2218" i="6"/>
  <c r="Y2218" i="6" s="1"/>
  <c r="T2217" i="6"/>
  <c r="Y2217" i="6" s="1"/>
  <c r="T2216" i="6"/>
  <c r="Y2216" i="6" s="1"/>
  <c r="V2203" i="6"/>
  <c r="V2206" i="6"/>
  <c r="V2204" i="6"/>
  <c r="V2205" i="6"/>
  <c r="X2858" i="6"/>
  <c r="X2856" i="6"/>
  <c r="X2857" i="6"/>
  <c r="X2855" i="6"/>
  <c r="T3092" i="6"/>
  <c r="Y3092" i="6" s="1"/>
  <c r="T3091" i="6"/>
  <c r="Y3091" i="6" s="1"/>
  <c r="T3094" i="6"/>
  <c r="Y3094" i="6" s="1"/>
  <c r="T3093" i="6"/>
  <c r="Y3093" i="6" s="1"/>
  <c r="T3331" i="6"/>
  <c r="Y3331" i="6" s="1"/>
  <c r="T3332" i="6"/>
  <c r="Y3332" i="6" s="1"/>
  <c r="T3333" i="6"/>
  <c r="Y3333" i="6" s="1"/>
  <c r="T3334" i="6"/>
  <c r="Y3334" i="6" s="1"/>
  <c r="V3947" i="6"/>
  <c r="V3948" i="6"/>
  <c r="V3949" i="6"/>
  <c r="V3950" i="6"/>
  <c r="V664" i="6"/>
  <c r="V663" i="6"/>
  <c r="V666" i="6"/>
  <c r="V665" i="6"/>
  <c r="T1280" i="6"/>
  <c r="Y1280" i="6" s="1"/>
  <c r="Z1280" i="6" s="1"/>
  <c r="T1281" i="6"/>
  <c r="Y1281" i="6" s="1"/>
  <c r="T1282" i="6"/>
  <c r="Y1282" i="6" s="1"/>
  <c r="Z1282" i="6" s="1"/>
  <c r="T1279" i="6"/>
  <c r="Y1279" i="6" s="1"/>
  <c r="U1327" i="6"/>
  <c r="U1329" i="6"/>
  <c r="U1328" i="6"/>
  <c r="U1330" i="6"/>
  <c r="X1850" i="6"/>
  <c r="X1847" i="6"/>
  <c r="X1848" i="6"/>
  <c r="X1849" i="6"/>
  <c r="V2178" i="6"/>
  <c r="V2177" i="6"/>
  <c r="V2175" i="6"/>
  <c r="V2176" i="6"/>
  <c r="U3045" i="6"/>
  <c r="U3044" i="6"/>
  <c r="U3046" i="6"/>
  <c r="U3043" i="6"/>
  <c r="W3193" i="6"/>
  <c r="W3194" i="6"/>
  <c r="W3191" i="6"/>
  <c r="W3192" i="6"/>
  <c r="T3556" i="6"/>
  <c r="Y3556" i="6" s="1"/>
  <c r="T3558" i="6"/>
  <c r="Y3558" i="6" s="1"/>
  <c r="T3555" i="6"/>
  <c r="Y3555" i="6" s="1"/>
  <c r="T3557" i="6"/>
  <c r="Y3557" i="6" s="1"/>
  <c r="X3850" i="6"/>
  <c r="X3849" i="6"/>
  <c r="X3848" i="6"/>
  <c r="X3847" i="6"/>
  <c r="V383" i="6"/>
  <c r="V386" i="6"/>
  <c r="V385" i="6"/>
  <c r="V384" i="6"/>
  <c r="T398" i="6"/>
  <c r="Y398" i="6" s="1"/>
  <c r="T397" i="6"/>
  <c r="Y397" i="6" s="1"/>
  <c r="T396" i="6"/>
  <c r="Y396" i="6" s="1"/>
  <c r="T395" i="6"/>
  <c r="Y395" i="6" s="1"/>
  <c r="T1088" i="6"/>
  <c r="Y1088" i="6" s="1"/>
  <c r="Z1088" i="6" s="1"/>
  <c r="T1087" i="6"/>
  <c r="Y1087" i="6" s="1"/>
  <c r="T1089" i="6"/>
  <c r="Y1089" i="6" s="1"/>
  <c r="Z1089" i="6" s="1"/>
  <c r="T1090" i="6"/>
  <c r="Y1090" i="6" s="1"/>
  <c r="Z1090" i="6" s="1"/>
  <c r="U1193" i="6"/>
  <c r="U1192" i="6"/>
  <c r="U1191" i="6"/>
  <c r="U1194" i="6"/>
  <c r="X1695" i="6"/>
  <c r="X1697" i="6"/>
  <c r="X1698" i="6"/>
  <c r="X1696" i="6"/>
  <c r="W262" i="6"/>
  <c r="W259" i="6"/>
  <c r="W261" i="6"/>
  <c r="W260" i="6"/>
  <c r="V407" i="6"/>
  <c r="V408" i="6"/>
  <c r="V410" i="6"/>
  <c r="V409" i="6"/>
  <c r="X331" i="6"/>
  <c r="X333" i="6"/>
  <c r="X334" i="6"/>
  <c r="X332" i="6"/>
  <c r="T739" i="6"/>
  <c r="Y739" i="6" s="1"/>
  <c r="T742" i="6"/>
  <c r="Y742" i="6" s="1"/>
  <c r="T741" i="6"/>
  <c r="Y741" i="6" s="1"/>
  <c r="T740" i="6"/>
  <c r="Y740" i="6" s="1"/>
  <c r="X1665" i="6"/>
  <c r="X1666" i="6"/>
  <c r="X1664" i="6"/>
  <c r="X1663" i="6"/>
  <c r="U2539" i="6"/>
  <c r="U2541" i="6"/>
  <c r="U2540" i="6"/>
  <c r="U2542" i="6"/>
  <c r="T3281" i="6"/>
  <c r="Y3281" i="6" s="1"/>
  <c r="T3282" i="6"/>
  <c r="Y3282" i="6" s="1"/>
  <c r="T3279" i="6"/>
  <c r="Y3279" i="6" s="1"/>
  <c r="T3280" i="6"/>
  <c r="Y3280" i="6" s="1"/>
  <c r="T1257" i="6"/>
  <c r="Y1257" i="6" s="1"/>
  <c r="T1255" i="6"/>
  <c r="Y1255" i="6" s="1"/>
  <c r="T1258" i="6"/>
  <c r="Y1258" i="6" s="1"/>
  <c r="T1256" i="6"/>
  <c r="Y1256" i="6" s="1"/>
  <c r="T1783" i="6"/>
  <c r="Y1783" i="6" s="1"/>
  <c r="T1786" i="6"/>
  <c r="Y1786" i="6" s="1"/>
  <c r="T1784" i="6"/>
  <c r="Y1784" i="6" s="1"/>
  <c r="T1785" i="6"/>
  <c r="Y1785" i="6" s="1"/>
  <c r="T2790" i="6"/>
  <c r="Y2790" i="6" s="1"/>
  <c r="T2787" i="6"/>
  <c r="Y2787" i="6" s="1"/>
  <c r="T2788" i="6"/>
  <c r="Y2788" i="6" s="1"/>
  <c r="T2789" i="6"/>
  <c r="Y2789" i="6" s="1"/>
  <c r="X3375" i="6"/>
  <c r="X3376" i="6"/>
  <c r="X3378" i="6"/>
  <c r="X3377" i="6"/>
  <c r="U44" i="6"/>
  <c r="Z44" i="6" s="1"/>
  <c r="U45" i="6"/>
  <c r="Z45" i="6" s="1"/>
  <c r="U46" i="6"/>
  <c r="U43" i="6"/>
  <c r="X1022" i="6"/>
  <c r="X1020" i="6"/>
  <c r="X1019" i="6"/>
  <c r="X1021" i="6"/>
  <c r="W1139" i="6"/>
  <c r="W1140" i="6"/>
  <c r="W1141" i="6"/>
  <c r="W1142" i="6"/>
  <c r="V1908" i="6"/>
  <c r="V1907" i="6"/>
  <c r="V1910" i="6"/>
  <c r="V1909" i="6"/>
  <c r="W2793" i="6"/>
  <c r="W2791" i="6"/>
  <c r="W2792" i="6"/>
  <c r="W2794" i="6"/>
  <c r="X3553" i="6"/>
  <c r="X3552" i="6"/>
  <c r="X3554" i="6"/>
  <c r="X3551" i="6"/>
  <c r="U3820" i="6"/>
  <c r="U3821" i="6"/>
  <c r="U3819" i="6"/>
  <c r="U3822" i="6"/>
  <c r="V87" i="6"/>
  <c r="V88" i="6"/>
  <c r="V89" i="6"/>
  <c r="V90" i="6"/>
  <c r="U1374" i="6"/>
  <c r="U1373" i="6"/>
  <c r="U1372" i="6"/>
  <c r="U1371" i="6"/>
  <c r="U2667" i="6"/>
  <c r="U2668" i="6"/>
  <c r="U2669" i="6"/>
  <c r="U2670" i="6"/>
  <c r="W3252" i="6"/>
  <c r="W3251" i="6"/>
  <c r="W3254" i="6"/>
  <c r="W3253" i="6"/>
  <c r="X249" i="6"/>
  <c r="X247" i="6"/>
  <c r="X250" i="6"/>
  <c r="X248" i="6"/>
  <c r="W1003" i="6"/>
  <c r="W1004" i="6"/>
  <c r="W1006" i="6"/>
  <c r="W1005" i="6"/>
  <c r="X1471" i="6"/>
  <c r="X1472" i="6"/>
  <c r="X1474" i="6"/>
  <c r="X1473" i="6"/>
  <c r="X2977" i="6"/>
  <c r="X2975" i="6"/>
  <c r="X2976" i="6"/>
  <c r="X2978" i="6"/>
  <c r="U3668" i="6"/>
  <c r="U3667" i="6"/>
  <c r="U3669" i="6"/>
  <c r="U3670" i="6"/>
  <c r="W3811" i="6"/>
  <c r="W3812" i="6"/>
  <c r="W3814" i="6"/>
  <c r="W3813" i="6"/>
  <c r="T1096" i="6"/>
  <c r="Y1096" i="6" s="1"/>
  <c r="T1098" i="6"/>
  <c r="Y1098" i="6" s="1"/>
  <c r="T1095" i="6"/>
  <c r="Y1095" i="6" s="1"/>
  <c r="T1097" i="6"/>
  <c r="Y1097" i="6" s="1"/>
  <c r="T1490" i="6"/>
  <c r="Y1490" i="6" s="1"/>
  <c r="T1488" i="6"/>
  <c r="Y1488" i="6" s="1"/>
  <c r="T1489" i="6"/>
  <c r="Y1489" i="6" s="1"/>
  <c r="T1487" i="6"/>
  <c r="Y1487" i="6" s="1"/>
  <c r="U1737" i="6"/>
  <c r="Z1737" i="6" s="1"/>
  <c r="U1735" i="6"/>
  <c r="Z1735" i="6" s="1"/>
  <c r="U1738" i="6"/>
  <c r="Z1738" i="6" s="1"/>
  <c r="U1736" i="6"/>
  <c r="Z1736" i="6" s="1"/>
  <c r="T1886" i="6"/>
  <c r="Y1886" i="6" s="1"/>
  <c r="T1884" i="6"/>
  <c r="Y1884" i="6" s="1"/>
  <c r="T1883" i="6"/>
  <c r="Y1883" i="6" s="1"/>
  <c r="T1885" i="6"/>
  <c r="Y1885" i="6" s="1"/>
  <c r="V2775" i="6"/>
  <c r="V2778" i="6"/>
  <c r="V2776" i="6"/>
  <c r="V2777" i="6"/>
  <c r="W3519" i="6"/>
  <c r="W3520" i="6"/>
  <c r="W3522" i="6"/>
  <c r="W3521" i="6"/>
  <c r="U295" i="6"/>
  <c r="U297" i="6"/>
  <c r="U296" i="6"/>
  <c r="U298" i="6"/>
  <c r="W628" i="6"/>
  <c r="W629" i="6"/>
  <c r="W630" i="6"/>
  <c r="W627" i="6"/>
  <c r="U112" i="6"/>
  <c r="U113" i="6"/>
  <c r="U114" i="6"/>
  <c r="U111" i="6"/>
  <c r="V267" i="6"/>
  <c r="V268" i="6"/>
  <c r="V269" i="6"/>
  <c r="V270" i="6"/>
  <c r="V1046" i="6"/>
  <c r="V1044" i="6"/>
  <c r="V1043" i="6"/>
  <c r="V1045" i="6"/>
  <c r="W1807" i="6"/>
  <c r="W1809" i="6"/>
  <c r="W1810" i="6"/>
  <c r="W1808" i="6"/>
  <c r="W1827" i="6"/>
  <c r="W1828" i="6"/>
  <c r="W1829" i="6"/>
  <c r="W1830" i="6"/>
  <c r="U2202" i="6"/>
  <c r="Z2202" i="6" s="1"/>
  <c r="U2201" i="6"/>
  <c r="Z2201" i="6" s="1"/>
  <c r="U2199" i="6"/>
  <c r="Z2199" i="6" s="1"/>
  <c r="U2200" i="6"/>
  <c r="Z2200" i="6" s="1"/>
  <c r="T2813" i="6"/>
  <c r="Y2813" i="6" s="1"/>
  <c r="Z2813" i="6" s="1"/>
  <c r="T2812" i="6"/>
  <c r="Y2812" i="6" s="1"/>
  <c r="Z2812" i="6" s="1"/>
  <c r="T2811" i="6"/>
  <c r="Y2811" i="6" s="1"/>
  <c r="T2814" i="6"/>
  <c r="Y2814" i="6" s="1"/>
  <c r="Z2814" i="6" s="1"/>
  <c r="V3503" i="6"/>
  <c r="V3506" i="6"/>
  <c r="V3504" i="6"/>
  <c r="V3505" i="6"/>
  <c r="W3685" i="6"/>
  <c r="W3683" i="6"/>
  <c r="W3686" i="6"/>
  <c r="W3684" i="6"/>
  <c r="V3964" i="6"/>
  <c r="V3966" i="6"/>
  <c r="V3965" i="6"/>
  <c r="V3963" i="6"/>
  <c r="U1201" i="6"/>
  <c r="U1202" i="6"/>
  <c r="U1199" i="6"/>
  <c r="U1200" i="6"/>
  <c r="T2137" i="6"/>
  <c r="Y2137" i="6" s="1"/>
  <c r="T2135" i="6"/>
  <c r="Y2135" i="6" s="1"/>
  <c r="T2136" i="6"/>
  <c r="Y2136" i="6" s="1"/>
  <c r="T2138" i="6"/>
  <c r="Y2138" i="6" s="1"/>
  <c r="W2945" i="6"/>
  <c r="W2944" i="6"/>
  <c r="W2946" i="6"/>
  <c r="W2943" i="6"/>
  <c r="X3199" i="6"/>
  <c r="X3202" i="6"/>
  <c r="X3200" i="6"/>
  <c r="X3201" i="6"/>
  <c r="X3868" i="6"/>
  <c r="X3867" i="6"/>
  <c r="X3870" i="6"/>
  <c r="X3869" i="6"/>
  <c r="W62" i="6"/>
  <c r="W60" i="6"/>
  <c r="W59" i="6"/>
  <c r="W61" i="6"/>
  <c r="U607" i="6"/>
  <c r="U608" i="6"/>
  <c r="U609" i="6"/>
  <c r="U610" i="6"/>
  <c r="X1475" i="6"/>
  <c r="X1477" i="6"/>
  <c r="X1476" i="6"/>
  <c r="X1478" i="6"/>
  <c r="V2291" i="6"/>
  <c r="V2294" i="6"/>
  <c r="V2292" i="6"/>
  <c r="V2293" i="6"/>
  <c r="V2835" i="6"/>
  <c r="V2838" i="6"/>
  <c r="V2836" i="6"/>
  <c r="V2837" i="6"/>
  <c r="T3487" i="6"/>
  <c r="Y3487" i="6" s="1"/>
  <c r="T3489" i="6"/>
  <c r="Y3489" i="6" s="1"/>
  <c r="Z3489" i="6" s="1"/>
  <c r="T3490" i="6"/>
  <c r="Y3490" i="6" s="1"/>
  <c r="Z3490" i="6" s="1"/>
  <c r="T3488" i="6"/>
  <c r="Y3488" i="6" s="1"/>
  <c r="Z3488" i="6" s="1"/>
  <c r="T247" i="6"/>
  <c r="Y247" i="6" s="1"/>
  <c r="T249" i="6"/>
  <c r="Y249" i="6" s="1"/>
  <c r="T248" i="6"/>
  <c r="Y248" i="6" s="1"/>
  <c r="T250" i="6"/>
  <c r="Y250" i="6" s="1"/>
  <c r="X598" i="6"/>
  <c r="X597" i="6"/>
  <c r="X596" i="6"/>
  <c r="X595" i="6"/>
  <c r="X1310" i="6"/>
  <c r="X1309" i="6"/>
  <c r="X1307" i="6"/>
  <c r="X1308" i="6"/>
  <c r="T1955" i="6"/>
  <c r="Y1955" i="6" s="1"/>
  <c r="T1958" i="6"/>
  <c r="Y1958" i="6" s="1"/>
  <c r="T1957" i="6"/>
  <c r="Y1957" i="6" s="1"/>
  <c r="T1956" i="6"/>
  <c r="Y1956" i="6" s="1"/>
  <c r="X2340" i="6"/>
  <c r="X2339" i="6"/>
  <c r="X2341" i="6"/>
  <c r="X2342" i="6"/>
  <c r="U3097" i="6"/>
  <c r="Z3097" i="6" s="1"/>
  <c r="U3096" i="6"/>
  <c r="Z3096" i="6" s="1"/>
  <c r="U3095" i="6"/>
  <c r="Z3095" i="6" s="1"/>
  <c r="U3098" i="6"/>
  <c r="Z3098" i="6" s="1"/>
  <c r="U3300" i="6"/>
  <c r="U3299" i="6"/>
  <c r="U3302" i="6"/>
  <c r="U3301" i="6"/>
  <c r="X3863" i="6"/>
  <c r="X3866" i="6"/>
  <c r="X3864" i="6"/>
  <c r="X3865" i="6"/>
  <c r="U372" i="6"/>
  <c r="U371" i="6"/>
  <c r="U374" i="6"/>
  <c r="U373" i="6"/>
  <c r="V784" i="6"/>
  <c r="V783" i="6"/>
  <c r="V786" i="6"/>
  <c r="V785" i="6"/>
  <c r="T803" i="6"/>
  <c r="Y803" i="6" s="1"/>
  <c r="T806" i="6"/>
  <c r="Y806" i="6" s="1"/>
  <c r="T804" i="6"/>
  <c r="Y804" i="6" s="1"/>
  <c r="T805" i="6"/>
  <c r="Y805" i="6" s="1"/>
  <c r="X1361" i="6"/>
  <c r="X1359" i="6"/>
  <c r="X1362" i="6"/>
  <c r="X1360" i="6"/>
  <c r="V1627" i="6"/>
  <c r="V1630" i="6"/>
  <c r="V1629" i="6"/>
  <c r="V1628" i="6"/>
  <c r="W2337" i="6"/>
  <c r="W2338" i="6"/>
  <c r="W2335" i="6"/>
  <c r="W2336" i="6"/>
  <c r="X2953" i="6"/>
  <c r="X2952" i="6"/>
  <c r="X2954" i="6"/>
  <c r="X2951" i="6"/>
  <c r="W3423" i="6"/>
  <c r="W3425" i="6"/>
  <c r="W3426" i="6"/>
  <c r="W3424" i="6"/>
  <c r="X340" i="6"/>
  <c r="X342" i="6"/>
  <c r="X341" i="6"/>
  <c r="X339" i="6"/>
  <c r="W392" i="6"/>
  <c r="W393" i="6"/>
  <c r="W394" i="6"/>
  <c r="W391" i="6"/>
  <c r="V1375" i="6"/>
  <c r="V1376" i="6"/>
  <c r="V1378" i="6"/>
  <c r="V1377" i="6"/>
  <c r="V1855" i="6"/>
  <c r="V1857" i="6"/>
  <c r="V1856" i="6"/>
  <c r="V1858" i="6"/>
  <c r="V2786" i="6"/>
  <c r="V2783" i="6"/>
  <c r="V2784" i="6"/>
  <c r="V2785" i="6"/>
  <c r="X452" i="6"/>
  <c r="X453" i="6"/>
  <c r="X454" i="6"/>
  <c r="X451" i="6"/>
  <c r="T268" i="6"/>
  <c r="Y268" i="6" s="1"/>
  <c r="T267" i="6"/>
  <c r="Y267" i="6" s="1"/>
  <c r="T270" i="6"/>
  <c r="Y270" i="6" s="1"/>
  <c r="T269" i="6"/>
  <c r="Y269" i="6" s="1"/>
  <c r="U401" i="6"/>
  <c r="U402" i="6"/>
  <c r="U400" i="6"/>
  <c r="U399" i="6"/>
  <c r="V1138" i="6"/>
  <c r="V1137" i="6"/>
  <c r="V1135" i="6"/>
  <c r="V1136" i="6"/>
  <c r="X1370" i="6"/>
  <c r="X1369" i="6"/>
  <c r="X1367" i="6"/>
  <c r="X1368" i="6"/>
  <c r="V1197" i="6"/>
  <c r="V1198" i="6"/>
  <c r="V1195" i="6"/>
  <c r="V1196" i="6"/>
  <c r="T1589" i="6"/>
  <c r="Y1589" i="6" s="1"/>
  <c r="T1588" i="6"/>
  <c r="Y1588" i="6" s="1"/>
  <c r="T1587" i="6"/>
  <c r="Y1587" i="6" s="1"/>
  <c r="T1590" i="6"/>
  <c r="Y1590" i="6" s="1"/>
  <c r="U2060" i="6"/>
  <c r="U2059" i="6"/>
  <c r="U2062" i="6"/>
  <c r="U2061" i="6"/>
  <c r="U2420" i="6"/>
  <c r="U2421" i="6"/>
  <c r="U2419" i="6"/>
  <c r="U2422" i="6"/>
  <c r="V2609" i="6"/>
  <c r="V2608" i="6"/>
  <c r="V2610" i="6"/>
  <c r="V2607" i="6"/>
  <c r="X3456" i="6"/>
  <c r="X3455" i="6"/>
  <c r="X3457" i="6"/>
  <c r="X3458" i="6"/>
  <c r="V3313" i="6"/>
  <c r="V3312" i="6"/>
  <c r="V3311" i="6"/>
  <c r="V3314" i="6"/>
  <c r="T3750" i="6"/>
  <c r="Y3750" i="6" s="1"/>
  <c r="T3749" i="6"/>
  <c r="Y3749" i="6" s="1"/>
  <c r="T3747" i="6"/>
  <c r="Y3747" i="6" s="1"/>
  <c r="T3748" i="6"/>
  <c r="Y3748" i="6" s="1"/>
  <c r="X937" i="6"/>
  <c r="X938" i="6"/>
  <c r="X935" i="6"/>
  <c r="X936" i="6"/>
  <c r="V953" i="6"/>
  <c r="V952" i="6"/>
  <c r="V954" i="6"/>
  <c r="V951" i="6"/>
  <c r="T1626" i="6"/>
  <c r="Y1626" i="6" s="1"/>
  <c r="Z1626" i="6" s="1"/>
  <c r="T1623" i="6"/>
  <c r="Y1623" i="6" s="1"/>
  <c r="T1624" i="6"/>
  <c r="Y1624" i="6" s="1"/>
  <c r="Z1624" i="6" s="1"/>
  <c r="T1625" i="6"/>
  <c r="Y1625" i="6" s="1"/>
  <c r="Z1625" i="6" s="1"/>
  <c r="W1812" i="6"/>
  <c r="W1813" i="6"/>
  <c r="W1814" i="6"/>
  <c r="W1811" i="6"/>
  <c r="X1982" i="6"/>
  <c r="X1980" i="6"/>
  <c r="X1981" i="6"/>
  <c r="X1979" i="6"/>
  <c r="T2777" i="6"/>
  <c r="Y2777" i="6" s="1"/>
  <c r="T2778" i="6"/>
  <c r="Y2778" i="6" s="1"/>
  <c r="T2776" i="6"/>
  <c r="Y2776" i="6" s="1"/>
  <c r="T2775" i="6"/>
  <c r="Y2775" i="6" s="1"/>
  <c r="V3235" i="6"/>
  <c r="V3238" i="6"/>
  <c r="V3237" i="6"/>
  <c r="V3236" i="6"/>
  <c r="V3484" i="6"/>
  <c r="V3485" i="6"/>
  <c r="V3483" i="6"/>
  <c r="V3486" i="6"/>
  <c r="U59" i="6"/>
  <c r="U62" i="6"/>
  <c r="U61" i="6"/>
  <c r="U60" i="6"/>
  <c r="X668" i="6"/>
  <c r="X667" i="6"/>
  <c r="X670" i="6"/>
  <c r="X669" i="6"/>
  <c r="T990" i="6"/>
  <c r="Y990" i="6" s="1"/>
  <c r="T987" i="6"/>
  <c r="Y987" i="6" s="1"/>
  <c r="T988" i="6"/>
  <c r="Y988" i="6" s="1"/>
  <c r="Z988" i="6" s="1"/>
  <c r="T989" i="6"/>
  <c r="Y989" i="6" s="1"/>
  <c r="W1598" i="6"/>
  <c r="W1595" i="6"/>
  <c r="W1596" i="6"/>
  <c r="W1597" i="6"/>
  <c r="U1650" i="6"/>
  <c r="U1647" i="6"/>
  <c r="U1649" i="6"/>
  <c r="U1648" i="6"/>
  <c r="W2295" i="6"/>
  <c r="W2297" i="6"/>
  <c r="W2298" i="6"/>
  <c r="W2296" i="6"/>
  <c r="X2082" i="6"/>
  <c r="X2081" i="6"/>
  <c r="X2079" i="6"/>
  <c r="X2080" i="6"/>
  <c r="X2681" i="6"/>
  <c r="X2682" i="6"/>
  <c r="X2680" i="6"/>
  <c r="X2679" i="6"/>
  <c r="X3040" i="6"/>
  <c r="X3041" i="6"/>
  <c r="X3039" i="6"/>
  <c r="X3042" i="6"/>
  <c r="W3441" i="6"/>
  <c r="W3439" i="6"/>
  <c r="W3440" i="6"/>
  <c r="W3442" i="6"/>
  <c r="W3972" i="6"/>
  <c r="W3971" i="6"/>
  <c r="W3973" i="6"/>
  <c r="W3974" i="6"/>
  <c r="V611" i="6"/>
  <c r="V613" i="6"/>
  <c r="V614" i="6"/>
  <c r="V612" i="6"/>
  <c r="U413" i="6"/>
  <c r="U412" i="6"/>
  <c r="U414" i="6"/>
  <c r="U411" i="6"/>
  <c r="W850" i="6"/>
  <c r="W847" i="6"/>
  <c r="W849" i="6"/>
  <c r="W848" i="6"/>
  <c r="V1765" i="6"/>
  <c r="V1763" i="6"/>
  <c r="V1766" i="6"/>
  <c r="V1764" i="6"/>
  <c r="X1619" i="6"/>
  <c r="X1621" i="6"/>
  <c r="X1622" i="6"/>
  <c r="X1620" i="6"/>
  <c r="V1662" i="6"/>
  <c r="V1660" i="6"/>
  <c r="V1661" i="6"/>
  <c r="V1659" i="6"/>
  <c r="V2318" i="6"/>
  <c r="V2317" i="6"/>
  <c r="V2315" i="6"/>
  <c r="V2316" i="6"/>
  <c r="U2696" i="6"/>
  <c r="U2695" i="6"/>
  <c r="U2697" i="6"/>
  <c r="U2698" i="6"/>
  <c r="T3235" i="6"/>
  <c r="Y3235" i="6" s="1"/>
  <c r="T3237" i="6"/>
  <c r="Y3237" i="6" s="1"/>
  <c r="T3236" i="6"/>
  <c r="Y3236" i="6" s="1"/>
  <c r="T3238" i="6"/>
  <c r="Y3238" i="6" s="1"/>
  <c r="U3626" i="6"/>
  <c r="U3623" i="6"/>
  <c r="U3624" i="6"/>
  <c r="U3625" i="6"/>
  <c r="T499" i="6"/>
  <c r="Y499" i="6" s="1"/>
  <c r="T500" i="6"/>
  <c r="Y500" i="6" s="1"/>
  <c r="T502" i="6"/>
  <c r="Y502" i="6" s="1"/>
  <c r="T501" i="6"/>
  <c r="Y501" i="6" s="1"/>
  <c r="Z501" i="6" s="1"/>
  <c r="U539" i="6"/>
  <c r="Z539" i="6" s="1"/>
  <c r="U540" i="6"/>
  <c r="Z540" i="6" s="1"/>
  <c r="U541" i="6"/>
  <c r="Z541" i="6" s="1"/>
  <c r="U542" i="6"/>
  <c r="Z542" i="6" s="1"/>
  <c r="T1971" i="6"/>
  <c r="Y1971" i="6" s="1"/>
  <c r="T1973" i="6"/>
  <c r="Y1973" i="6" s="1"/>
  <c r="Z1973" i="6" s="1"/>
  <c r="T1974" i="6"/>
  <c r="Y1974" i="6" s="1"/>
  <c r="Z1974" i="6" s="1"/>
  <c r="T1972" i="6"/>
  <c r="Y1972" i="6" s="1"/>
  <c r="Z1972" i="6" s="1"/>
  <c r="T2713" i="6"/>
  <c r="Y2713" i="6" s="1"/>
  <c r="Z2713" i="6" s="1"/>
  <c r="T2711" i="6"/>
  <c r="Y2711" i="6" s="1"/>
  <c r="T2712" i="6"/>
  <c r="Y2712" i="6" s="1"/>
  <c r="Z2712" i="6" s="1"/>
  <c r="T2714" i="6"/>
  <c r="Y2714" i="6" s="1"/>
  <c r="Z2714" i="6" s="1"/>
  <c r="W3233" i="6"/>
  <c r="W3234" i="6"/>
  <c r="W3232" i="6"/>
  <c r="W3231" i="6"/>
  <c r="T401" i="6"/>
  <c r="Y401" i="6" s="1"/>
  <c r="T400" i="6"/>
  <c r="Y400" i="6" s="1"/>
  <c r="T402" i="6"/>
  <c r="Y402" i="6" s="1"/>
  <c r="T399" i="6"/>
  <c r="Y399" i="6" s="1"/>
  <c r="U917" i="6"/>
  <c r="Z917" i="6" s="1"/>
  <c r="U918" i="6"/>
  <c r="U916" i="6"/>
  <c r="Z916" i="6" s="1"/>
  <c r="U915" i="6"/>
  <c r="X1155" i="6"/>
  <c r="X1158" i="6"/>
  <c r="X1157" i="6"/>
  <c r="X1156" i="6"/>
  <c r="W2417" i="6"/>
  <c r="W2418" i="6"/>
  <c r="W2416" i="6"/>
  <c r="W2415" i="6"/>
  <c r="V3067" i="6"/>
  <c r="V3069" i="6"/>
  <c r="V3070" i="6"/>
  <c r="V3068" i="6"/>
  <c r="X3857" i="6"/>
  <c r="X3858" i="6"/>
  <c r="X3855" i="6"/>
  <c r="X3856" i="6"/>
  <c r="X1268" i="6"/>
  <c r="X1270" i="6"/>
  <c r="X1267" i="6"/>
  <c r="X1269" i="6"/>
  <c r="U1899" i="6"/>
  <c r="U1900" i="6"/>
  <c r="U1901" i="6"/>
  <c r="Z1901" i="6" s="1"/>
  <c r="U1902" i="6"/>
  <c r="T2642" i="6"/>
  <c r="Y2642" i="6" s="1"/>
  <c r="T2640" i="6"/>
  <c r="Y2640" i="6" s="1"/>
  <c r="T2639" i="6"/>
  <c r="Y2639" i="6" s="1"/>
  <c r="T2641" i="6"/>
  <c r="Y2641" i="6" s="1"/>
  <c r="T3192" i="6"/>
  <c r="Y3192" i="6" s="1"/>
  <c r="T3191" i="6"/>
  <c r="Y3191" i="6" s="1"/>
  <c r="T3194" i="6"/>
  <c r="Y3194" i="6" s="1"/>
  <c r="T3193" i="6"/>
  <c r="Y3193" i="6" s="1"/>
  <c r="X3955" i="6"/>
  <c r="X3957" i="6"/>
  <c r="X3956" i="6"/>
  <c r="X3958" i="6"/>
  <c r="U7" i="6"/>
  <c r="U9" i="6"/>
  <c r="U10" i="6"/>
  <c r="U8" i="6"/>
  <c r="T1093" i="6"/>
  <c r="Y1093" i="6" s="1"/>
  <c r="T1094" i="6"/>
  <c r="Y1094" i="6" s="1"/>
  <c r="T1091" i="6"/>
  <c r="Y1091" i="6" s="1"/>
  <c r="T1092" i="6"/>
  <c r="Y1092" i="6" s="1"/>
  <c r="T1347" i="6"/>
  <c r="Y1347" i="6" s="1"/>
  <c r="T1349" i="6"/>
  <c r="Y1349" i="6" s="1"/>
  <c r="T1348" i="6"/>
  <c r="Y1348" i="6" s="1"/>
  <c r="T1350" i="6"/>
  <c r="Y1350" i="6" s="1"/>
  <c r="V2421" i="6"/>
  <c r="V2422" i="6"/>
  <c r="V2420" i="6"/>
  <c r="V2419" i="6"/>
  <c r="W2866" i="6"/>
  <c r="W2865" i="6"/>
  <c r="W2863" i="6"/>
  <c r="W2864" i="6"/>
  <c r="U3691" i="6"/>
  <c r="Z3691" i="6" s="1"/>
  <c r="U3693" i="6"/>
  <c r="Z3693" i="6" s="1"/>
  <c r="U3694" i="6"/>
  <c r="Z3694" i="6" s="1"/>
  <c r="U3692" i="6"/>
  <c r="Z3692" i="6" s="1"/>
  <c r="W240" i="6"/>
  <c r="W241" i="6"/>
  <c r="W242" i="6"/>
  <c r="W239" i="6"/>
  <c r="X940" i="6"/>
  <c r="X941" i="6"/>
  <c r="X942" i="6"/>
  <c r="X939" i="6"/>
  <c r="V1859" i="6"/>
  <c r="V1862" i="6"/>
  <c r="V1860" i="6"/>
  <c r="V1861" i="6"/>
  <c r="W2424" i="6"/>
  <c r="W2425" i="6"/>
  <c r="W2426" i="6"/>
  <c r="W2423" i="6"/>
  <c r="U2868" i="6"/>
  <c r="U2867" i="6"/>
  <c r="U2870" i="6"/>
  <c r="U2869" i="6"/>
  <c r="W3189" i="6"/>
  <c r="W3190" i="6"/>
  <c r="W3188" i="6"/>
  <c r="W3187" i="6"/>
  <c r="W3718" i="6"/>
  <c r="W3715" i="6"/>
  <c r="W3717" i="6"/>
  <c r="W3716" i="6"/>
  <c r="U1665" i="6"/>
  <c r="U1664" i="6"/>
  <c r="U1663" i="6"/>
  <c r="Z1663" i="6" s="1"/>
  <c r="U1666" i="6"/>
  <c r="W2271" i="6"/>
  <c r="W2273" i="6"/>
  <c r="W2272" i="6"/>
  <c r="W2274" i="6"/>
  <c r="W2523" i="6"/>
  <c r="W2524" i="6"/>
  <c r="W2525" i="6"/>
  <c r="W2526" i="6"/>
  <c r="V2962" i="6"/>
  <c r="V2959" i="6"/>
  <c r="V2961" i="6"/>
  <c r="V2960" i="6"/>
  <c r="X3222" i="6"/>
  <c r="X3219" i="6"/>
  <c r="X3220" i="6"/>
  <c r="X3221" i="6"/>
  <c r="V3550" i="6"/>
  <c r="V3548" i="6"/>
  <c r="V3547" i="6"/>
  <c r="V3549" i="6"/>
  <c r="W279" i="6"/>
  <c r="W280" i="6"/>
  <c r="W281" i="6"/>
  <c r="W282" i="6"/>
  <c r="T693" i="6"/>
  <c r="Y693" i="6" s="1"/>
  <c r="T692" i="6"/>
  <c r="Y692" i="6" s="1"/>
  <c r="T691" i="6"/>
  <c r="Y691" i="6" s="1"/>
  <c r="T694" i="6"/>
  <c r="Y694" i="6" s="1"/>
  <c r="T928" i="6"/>
  <c r="Y928" i="6" s="1"/>
  <c r="Z928" i="6" s="1"/>
  <c r="T929" i="6"/>
  <c r="Y929" i="6" s="1"/>
  <c r="Z929" i="6" s="1"/>
  <c r="T930" i="6"/>
  <c r="Y930" i="6" s="1"/>
  <c r="Z930" i="6" s="1"/>
  <c r="T927" i="6"/>
  <c r="Y927" i="6" s="1"/>
  <c r="U1147" i="6"/>
  <c r="U1148" i="6"/>
  <c r="U1149" i="6"/>
  <c r="U1150" i="6"/>
  <c r="W1566" i="6"/>
  <c r="W1563" i="6"/>
  <c r="W1564" i="6"/>
  <c r="W1565" i="6"/>
  <c r="W1991" i="6"/>
  <c r="W1994" i="6"/>
  <c r="W1993" i="6"/>
  <c r="W1992" i="6"/>
  <c r="V2414" i="6"/>
  <c r="V2413" i="6"/>
  <c r="V2411" i="6"/>
  <c r="V2412" i="6"/>
  <c r="X2581" i="6"/>
  <c r="X2582" i="6"/>
  <c r="X2580" i="6"/>
  <c r="X2579" i="6"/>
  <c r="X3204" i="6"/>
  <c r="X3205" i="6"/>
  <c r="X3206" i="6"/>
  <c r="X3203" i="6"/>
  <c r="X3460" i="6"/>
  <c r="X3461" i="6"/>
  <c r="X3459" i="6"/>
  <c r="X3462" i="6"/>
  <c r="X375" i="6"/>
  <c r="X376" i="6"/>
  <c r="X377" i="6"/>
  <c r="X378" i="6"/>
  <c r="V619" i="6"/>
  <c r="V622" i="6"/>
  <c r="V621" i="6"/>
  <c r="V620" i="6"/>
  <c r="T1431" i="6"/>
  <c r="Y1431" i="6" s="1"/>
  <c r="T1432" i="6"/>
  <c r="Y1432" i="6" s="1"/>
  <c r="T1433" i="6"/>
  <c r="Y1433" i="6" s="1"/>
  <c r="T1434" i="6"/>
  <c r="Y1434" i="6" s="1"/>
  <c r="U1556" i="6"/>
  <c r="Z1556" i="6" s="1"/>
  <c r="U1558" i="6"/>
  <c r="Z1558" i="6" s="1"/>
  <c r="U1557" i="6"/>
  <c r="Z1557" i="6" s="1"/>
  <c r="U1555" i="6"/>
  <c r="Z1555" i="6" s="1"/>
  <c r="X2042" i="6"/>
  <c r="X2040" i="6"/>
  <c r="X2041" i="6"/>
  <c r="X2039" i="6"/>
  <c r="T2540" i="6"/>
  <c r="Y2540" i="6" s="1"/>
  <c r="T2542" i="6"/>
  <c r="Y2542" i="6" s="1"/>
  <c r="T2541" i="6"/>
  <c r="Y2541" i="6" s="1"/>
  <c r="T2539" i="6"/>
  <c r="Y2539" i="6" s="1"/>
  <c r="U2886" i="6"/>
  <c r="U2883" i="6"/>
  <c r="U2885" i="6"/>
  <c r="U2884" i="6"/>
  <c r="W3012" i="6"/>
  <c r="W3014" i="6"/>
  <c r="W3011" i="6"/>
  <c r="W3013" i="6"/>
  <c r="U3449" i="6"/>
  <c r="U3447" i="6"/>
  <c r="U3448" i="6"/>
  <c r="U3450" i="6"/>
  <c r="X3721" i="6"/>
  <c r="X3722" i="6"/>
  <c r="X3720" i="6"/>
  <c r="X3719" i="6"/>
  <c r="U196" i="6"/>
  <c r="U197" i="6"/>
  <c r="U198" i="6"/>
  <c r="U195" i="6"/>
  <c r="U511" i="6"/>
  <c r="U513" i="6"/>
  <c r="U514" i="6"/>
  <c r="U512" i="6"/>
  <c r="X488" i="6"/>
  <c r="X490" i="6"/>
  <c r="X489" i="6"/>
  <c r="X487" i="6"/>
  <c r="U1347" i="6"/>
  <c r="U1348" i="6"/>
  <c r="U1349" i="6"/>
  <c r="U1350" i="6"/>
  <c r="U1583" i="6"/>
  <c r="U1585" i="6"/>
  <c r="U1586" i="6"/>
  <c r="U1584" i="6"/>
  <c r="W1931" i="6"/>
  <c r="W1933" i="6"/>
  <c r="W1934" i="6"/>
  <c r="W1932" i="6"/>
  <c r="T2145" i="6"/>
  <c r="Y2145" i="6" s="1"/>
  <c r="T2144" i="6"/>
  <c r="Y2144" i="6" s="1"/>
  <c r="T2143" i="6"/>
  <c r="Y2143" i="6" s="1"/>
  <c r="T2146" i="6"/>
  <c r="Y2146" i="6" s="1"/>
  <c r="W2540" i="6"/>
  <c r="W2539" i="6"/>
  <c r="W2542" i="6"/>
  <c r="W2541" i="6"/>
  <c r="W2783" i="6"/>
  <c r="W2784" i="6"/>
  <c r="W2786" i="6"/>
  <c r="W2785" i="6"/>
  <c r="W3202" i="6"/>
  <c r="W3201" i="6"/>
  <c r="W3200" i="6"/>
  <c r="W3199" i="6"/>
  <c r="W3298" i="6"/>
  <c r="W3295" i="6"/>
  <c r="W3297" i="6"/>
  <c r="W3296" i="6"/>
  <c r="T3986" i="6"/>
  <c r="Y3986" i="6" s="1"/>
  <c r="T3985" i="6"/>
  <c r="Y3985" i="6" s="1"/>
  <c r="T3984" i="6"/>
  <c r="Y3984" i="6" s="1"/>
  <c r="T3983" i="6"/>
  <c r="Y3983" i="6" s="1"/>
  <c r="U1340" i="6"/>
  <c r="U1339" i="6"/>
  <c r="U1341" i="6"/>
  <c r="U1342" i="6"/>
  <c r="U1695" i="6"/>
  <c r="U1696" i="6"/>
  <c r="U1697" i="6"/>
  <c r="U1698" i="6"/>
  <c r="W2565" i="6"/>
  <c r="W2564" i="6"/>
  <c r="W2566" i="6"/>
  <c r="W2563" i="6"/>
  <c r="U2585" i="6"/>
  <c r="U2584" i="6"/>
  <c r="U2583" i="6"/>
  <c r="Z2583" i="6" s="1"/>
  <c r="U2586" i="6"/>
  <c r="T3568" i="6"/>
  <c r="Y3568" i="6" s="1"/>
  <c r="T3570" i="6"/>
  <c r="Y3570" i="6" s="1"/>
  <c r="T3567" i="6"/>
  <c r="Y3567" i="6" s="1"/>
  <c r="T3569" i="6"/>
  <c r="Y3569" i="6" s="1"/>
  <c r="W7" i="6"/>
  <c r="W8" i="6"/>
  <c r="W9" i="6"/>
  <c r="W10" i="6"/>
  <c r="T908" i="6"/>
  <c r="Y908" i="6" s="1"/>
  <c r="T909" i="6"/>
  <c r="Y909" i="6" s="1"/>
  <c r="T907" i="6"/>
  <c r="Y907" i="6" s="1"/>
  <c r="T910" i="6"/>
  <c r="Y910" i="6" s="1"/>
  <c r="W1729" i="6"/>
  <c r="W1727" i="6"/>
  <c r="W1728" i="6"/>
  <c r="W1730" i="6"/>
  <c r="T2348" i="6"/>
  <c r="Y2348" i="6" s="1"/>
  <c r="T2347" i="6"/>
  <c r="Y2347" i="6" s="1"/>
  <c r="T2349" i="6"/>
  <c r="Y2349" i="6" s="1"/>
  <c r="T2350" i="6"/>
  <c r="Y2350" i="6" s="1"/>
  <c r="Z2350" i="6" s="1"/>
  <c r="U3120" i="6"/>
  <c r="U3122" i="6"/>
  <c r="U3121" i="6"/>
  <c r="U3119" i="6"/>
  <c r="T3576" i="6"/>
  <c r="Y3576" i="6" s="1"/>
  <c r="T3575" i="6"/>
  <c r="Y3575" i="6" s="1"/>
  <c r="T3578" i="6"/>
  <c r="Y3578" i="6" s="1"/>
  <c r="T3577" i="6"/>
  <c r="Y3577" i="6" s="1"/>
  <c r="W3882" i="6"/>
  <c r="W3879" i="6"/>
  <c r="W3880" i="6"/>
  <c r="W3881" i="6"/>
  <c r="T2972" i="6"/>
  <c r="Y2972" i="6" s="1"/>
  <c r="T2971" i="6"/>
  <c r="Y2971" i="6" s="1"/>
  <c r="T2973" i="6"/>
  <c r="Y2973" i="6" s="1"/>
  <c r="T2974" i="6"/>
  <c r="Y2974" i="6" s="1"/>
  <c r="X3270" i="6"/>
  <c r="X3267" i="6"/>
  <c r="X3268" i="6"/>
  <c r="X3269" i="6"/>
  <c r="X3740" i="6"/>
  <c r="X3739" i="6"/>
  <c r="X3742" i="6"/>
  <c r="X3741" i="6"/>
  <c r="X67" i="6"/>
  <c r="X68" i="6"/>
  <c r="X69" i="6"/>
  <c r="X70" i="6"/>
  <c r="V1404" i="6"/>
  <c r="V1403" i="6"/>
  <c r="V1405" i="6"/>
  <c r="V1406" i="6"/>
  <c r="V1623" i="6"/>
  <c r="V1625" i="6"/>
  <c r="V1624" i="6"/>
  <c r="V1626" i="6"/>
  <c r="T2419" i="6"/>
  <c r="Y2419" i="6" s="1"/>
  <c r="T2422" i="6"/>
  <c r="Y2422" i="6" s="1"/>
  <c r="T2421" i="6"/>
  <c r="Y2421" i="6" s="1"/>
  <c r="T2420" i="6"/>
  <c r="Y2420" i="6" s="1"/>
  <c r="V2922" i="6"/>
  <c r="V2919" i="6"/>
  <c r="V2920" i="6"/>
  <c r="V2921" i="6"/>
  <c r="X3531" i="6"/>
  <c r="X3533" i="6"/>
  <c r="X3534" i="6"/>
  <c r="X3532" i="6"/>
  <c r="X3728" i="6"/>
  <c r="X3730" i="6"/>
  <c r="X3729" i="6"/>
  <c r="X3727" i="6"/>
  <c r="U31" i="6"/>
  <c r="U34" i="6"/>
  <c r="U32" i="6"/>
  <c r="U33" i="6"/>
  <c r="X611" i="6"/>
  <c r="X614" i="6"/>
  <c r="X613" i="6"/>
  <c r="X612" i="6"/>
  <c r="X1723" i="6"/>
  <c r="X1726" i="6"/>
  <c r="X1725" i="6"/>
  <c r="X1724" i="6"/>
  <c r="W1774" i="6"/>
  <c r="W1773" i="6"/>
  <c r="W1771" i="6"/>
  <c r="W1772" i="6"/>
  <c r="X2891" i="6"/>
  <c r="X2894" i="6"/>
  <c r="X2892" i="6"/>
  <c r="X2893" i="6"/>
  <c r="V2499" i="6"/>
  <c r="V2500" i="6"/>
  <c r="V2501" i="6"/>
  <c r="V2502" i="6"/>
  <c r="V3122" i="6"/>
  <c r="V3119" i="6"/>
  <c r="V3120" i="6"/>
  <c r="V3121" i="6"/>
  <c r="X3999" i="6"/>
  <c r="X4002" i="6"/>
  <c r="X4000" i="6"/>
  <c r="X4001" i="6"/>
  <c r="W1483" i="6"/>
  <c r="W1485" i="6"/>
  <c r="W1486" i="6"/>
  <c r="W1484" i="6"/>
  <c r="V1666" i="6"/>
  <c r="V1663" i="6"/>
  <c r="V1664" i="6"/>
  <c r="V1665" i="6"/>
  <c r="U1861" i="6"/>
  <c r="U1860" i="6"/>
  <c r="U1862" i="6"/>
  <c r="U1859" i="6"/>
  <c r="V2165" i="6"/>
  <c r="V2166" i="6"/>
  <c r="V2163" i="6"/>
  <c r="V2164" i="6"/>
  <c r="X2701" i="6"/>
  <c r="X2700" i="6"/>
  <c r="X2699" i="6"/>
  <c r="X2702" i="6"/>
  <c r="U2872" i="6"/>
  <c r="U2871" i="6"/>
  <c r="U2873" i="6"/>
  <c r="U2874" i="6"/>
  <c r="X3304" i="6"/>
  <c r="X3303" i="6"/>
  <c r="X3306" i="6"/>
  <c r="X3305" i="6"/>
  <c r="X3658" i="6"/>
  <c r="X3657" i="6"/>
  <c r="X3656" i="6"/>
  <c r="X3655" i="6"/>
  <c r="U665" i="6"/>
  <c r="U666" i="6"/>
  <c r="U664" i="6"/>
  <c r="U663" i="6"/>
  <c r="Z663" i="6" s="1"/>
  <c r="V454" i="6"/>
  <c r="V453" i="6"/>
  <c r="V452" i="6"/>
  <c r="V451" i="6"/>
  <c r="W792" i="6"/>
  <c r="W794" i="6"/>
  <c r="W791" i="6"/>
  <c r="W793" i="6"/>
  <c r="X993" i="6"/>
  <c r="X991" i="6"/>
  <c r="X992" i="6"/>
  <c r="X994" i="6"/>
  <c r="X2136" i="6"/>
  <c r="X2135" i="6"/>
  <c r="X2137" i="6"/>
  <c r="X2138" i="6"/>
  <c r="U2498" i="6"/>
  <c r="U2495" i="6"/>
  <c r="U2497" i="6"/>
  <c r="U2496" i="6"/>
  <c r="U2595" i="6"/>
  <c r="Z2595" i="6" s="1"/>
  <c r="U2597" i="6"/>
  <c r="U2596" i="6"/>
  <c r="U2598" i="6"/>
  <c r="V3108" i="6"/>
  <c r="V3109" i="6"/>
  <c r="V3107" i="6"/>
  <c r="V3110" i="6"/>
  <c r="T3342" i="6"/>
  <c r="Y3342" i="6" s="1"/>
  <c r="T3339" i="6"/>
  <c r="Y3339" i="6" s="1"/>
  <c r="T3341" i="6"/>
  <c r="Y3341" i="6" s="1"/>
  <c r="T3340" i="6"/>
  <c r="Y3340" i="6" s="1"/>
  <c r="W3772" i="6"/>
  <c r="W3771" i="6"/>
  <c r="W3773" i="6"/>
  <c r="W3774" i="6"/>
  <c r="X387" i="6"/>
  <c r="X388" i="6"/>
  <c r="X389" i="6"/>
  <c r="X390" i="6"/>
  <c r="V491" i="6"/>
  <c r="V493" i="6"/>
  <c r="V492" i="6"/>
  <c r="V494" i="6"/>
  <c r="W767" i="6"/>
  <c r="W768" i="6"/>
  <c r="W769" i="6"/>
  <c r="W770" i="6"/>
  <c r="U1232" i="6"/>
  <c r="U1233" i="6"/>
  <c r="U1234" i="6"/>
  <c r="U1231" i="6"/>
  <c r="V1650" i="6"/>
  <c r="V1647" i="6"/>
  <c r="V1648" i="6"/>
  <c r="V1649" i="6"/>
  <c r="W2134" i="6"/>
  <c r="W2133" i="6"/>
  <c r="W2131" i="6"/>
  <c r="W2132" i="6"/>
  <c r="V2251" i="6"/>
  <c r="V2253" i="6"/>
  <c r="V2254" i="6"/>
  <c r="V2252" i="6"/>
  <c r="U2620" i="6"/>
  <c r="Z2620" i="6" s="1"/>
  <c r="U2621" i="6"/>
  <c r="Z2621" i="6" s="1"/>
  <c r="U2622" i="6"/>
  <c r="Z2622" i="6" s="1"/>
  <c r="U2619" i="6"/>
  <c r="Z2619" i="6" s="1"/>
  <c r="X2813" i="6"/>
  <c r="X2814" i="6"/>
  <c r="X2812" i="6"/>
  <c r="X2811" i="6"/>
  <c r="T3352" i="6"/>
  <c r="Y3352" i="6" s="1"/>
  <c r="T3351" i="6"/>
  <c r="Y3351" i="6" s="1"/>
  <c r="T3353" i="6"/>
  <c r="Y3353" i="6" s="1"/>
  <c r="T3354" i="6"/>
  <c r="Y3354" i="6" s="1"/>
  <c r="X3628" i="6"/>
  <c r="X3630" i="6"/>
  <c r="X3629" i="6"/>
  <c r="X3627" i="6"/>
  <c r="T3829" i="6"/>
  <c r="Y3829" i="6" s="1"/>
  <c r="T3827" i="6"/>
  <c r="Y3827" i="6" s="1"/>
  <c r="T3830" i="6"/>
  <c r="Y3830" i="6" s="1"/>
  <c r="T3828" i="6"/>
  <c r="Y3828" i="6" s="1"/>
  <c r="V459" i="6"/>
  <c r="V460" i="6"/>
  <c r="V461" i="6"/>
  <c r="V462" i="6"/>
  <c r="X430" i="6"/>
  <c r="X428" i="6"/>
  <c r="X427" i="6"/>
  <c r="X429" i="6"/>
  <c r="T888" i="6"/>
  <c r="Y888" i="6" s="1"/>
  <c r="T887" i="6"/>
  <c r="Y887" i="6" s="1"/>
  <c r="T890" i="6"/>
  <c r="Y890" i="6" s="1"/>
  <c r="T889" i="6"/>
  <c r="Y889" i="6" s="1"/>
  <c r="T1335" i="6"/>
  <c r="Y1335" i="6" s="1"/>
  <c r="T1336" i="6"/>
  <c r="Y1336" i="6" s="1"/>
  <c r="T1337" i="6"/>
  <c r="Y1337" i="6" s="1"/>
  <c r="T1338" i="6"/>
  <c r="Y1338" i="6" s="1"/>
  <c r="X2018" i="6"/>
  <c r="X2016" i="6"/>
  <c r="X2017" i="6"/>
  <c r="X2015" i="6"/>
  <c r="W2228" i="6"/>
  <c r="W2229" i="6"/>
  <c r="W2230" i="6"/>
  <c r="W2227" i="6"/>
  <c r="T2783" i="6"/>
  <c r="Y2783" i="6" s="1"/>
  <c r="T2786" i="6"/>
  <c r="Y2786" i="6" s="1"/>
  <c r="T2784" i="6"/>
  <c r="Y2784" i="6" s="1"/>
  <c r="T2785" i="6"/>
  <c r="Y2785" i="6" s="1"/>
  <c r="U2969" i="6"/>
  <c r="U2970" i="6"/>
  <c r="U2967" i="6"/>
  <c r="U2968" i="6"/>
  <c r="T3149" i="6"/>
  <c r="Y3149" i="6" s="1"/>
  <c r="T3148" i="6"/>
  <c r="Y3148" i="6" s="1"/>
  <c r="T3150" i="6"/>
  <c r="Y3150" i="6" s="1"/>
  <c r="T3147" i="6"/>
  <c r="Y3147" i="6" s="1"/>
  <c r="T3527" i="6"/>
  <c r="Y3527" i="6" s="1"/>
  <c r="T3528" i="6"/>
  <c r="Y3528" i="6" s="1"/>
  <c r="T3529" i="6"/>
  <c r="Y3529" i="6" s="1"/>
  <c r="Z3529" i="6" s="1"/>
  <c r="T3530" i="6"/>
  <c r="Y3530" i="6" s="1"/>
  <c r="Z3530" i="6" s="1"/>
  <c r="X3876" i="6"/>
  <c r="X3878" i="6"/>
  <c r="X3877" i="6"/>
  <c r="X3875" i="6"/>
  <c r="U365" i="6"/>
  <c r="Z365" i="6" s="1"/>
  <c r="U363" i="6"/>
  <c r="Z363" i="6" s="1"/>
  <c r="U366" i="6"/>
  <c r="Z366" i="6" s="1"/>
  <c r="U364" i="6"/>
  <c r="Z364" i="6" s="1"/>
  <c r="T256" i="6"/>
  <c r="Y256" i="6" s="1"/>
  <c r="T257" i="6"/>
  <c r="Y257" i="6" s="1"/>
  <c r="T258" i="6"/>
  <c r="Y258" i="6" s="1"/>
  <c r="T255" i="6"/>
  <c r="Y255" i="6" s="1"/>
  <c r="W909" i="6"/>
  <c r="W908" i="6"/>
  <c r="W907" i="6"/>
  <c r="W910" i="6"/>
  <c r="U1761" i="6"/>
  <c r="Z1761" i="6" s="1"/>
  <c r="U1760" i="6"/>
  <c r="Z1760" i="6" s="1"/>
  <c r="U1759" i="6"/>
  <c r="Z1759" i="6" s="1"/>
  <c r="U1762" i="6"/>
  <c r="Z1762" i="6" s="1"/>
  <c r="U2236" i="6"/>
  <c r="U2238" i="6"/>
  <c r="U2237" i="6"/>
  <c r="U2235" i="6"/>
  <c r="W2888" i="6"/>
  <c r="W2890" i="6"/>
  <c r="W2889" i="6"/>
  <c r="W2887" i="6"/>
  <c r="U3700" i="6"/>
  <c r="U3699" i="6"/>
  <c r="U3701" i="6"/>
  <c r="U3702" i="6"/>
  <c r="X1344" i="6"/>
  <c r="X1345" i="6"/>
  <c r="X1346" i="6"/>
  <c r="X1343" i="6"/>
  <c r="T1696" i="6"/>
  <c r="Y1696" i="6" s="1"/>
  <c r="T1695" i="6"/>
  <c r="Y1695" i="6" s="1"/>
  <c r="T1698" i="6"/>
  <c r="Y1698" i="6" s="1"/>
  <c r="T1697" i="6"/>
  <c r="Y1697" i="6" s="1"/>
  <c r="T2947" i="6"/>
  <c r="Y2947" i="6" s="1"/>
  <c r="T2950" i="6"/>
  <c r="Y2950" i="6" s="1"/>
  <c r="T2948" i="6"/>
  <c r="Y2948" i="6" s="1"/>
  <c r="T2949" i="6"/>
  <c r="Y2949" i="6" s="1"/>
  <c r="X3329" i="6"/>
  <c r="X3327" i="6"/>
  <c r="X3328" i="6"/>
  <c r="X3330" i="6"/>
  <c r="T3907" i="6"/>
  <c r="Y3907" i="6" s="1"/>
  <c r="T3910" i="6"/>
  <c r="Y3910" i="6" s="1"/>
  <c r="Z3910" i="6" s="1"/>
  <c r="T3908" i="6"/>
  <c r="Y3908" i="6" s="1"/>
  <c r="Z3908" i="6" s="1"/>
  <c r="T3909" i="6"/>
  <c r="Y3909" i="6" s="1"/>
  <c r="Z3909" i="6" s="1"/>
  <c r="T1781" i="6"/>
  <c r="Y1781" i="6" s="1"/>
  <c r="T1780" i="6"/>
  <c r="Y1780" i="6" s="1"/>
  <c r="T1779" i="6"/>
  <c r="Y1779" i="6" s="1"/>
  <c r="T1782" i="6"/>
  <c r="Y1782" i="6" s="1"/>
  <c r="T1160" i="6"/>
  <c r="Y1160" i="6" s="1"/>
  <c r="T1159" i="6"/>
  <c r="Y1159" i="6" s="1"/>
  <c r="T1162" i="6"/>
  <c r="Y1162" i="6" s="1"/>
  <c r="T1161" i="6"/>
  <c r="Y1161" i="6" s="1"/>
  <c r="X1504" i="6"/>
  <c r="X1506" i="6"/>
  <c r="X1505" i="6"/>
  <c r="X1503" i="6"/>
  <c r="V1868" i="6"/>
  <c r="V1870" i="6"/>
  <c r="V1867" i="6"/>
  <c r="V1869" i="6"/>
  <c r="V2940" i="6"/>
  <c r="V2941" i="6"/>
  <c r="V2942" i="6"/>
  <c r="V2939" i="6"/>
  <c r="W3540" i="6"/>
  <c r="W3541" i="6"/>
  <c r="W3542" i="6"/>
  <c r="W3539" i="6"/>
  <c r="V51" i="6"/>
  <c r="V53" i="6"/>
  <c r="V54" i="6"/>
  <c r="V52" i="6"/>
  <c r="W1663" i="6"/>
  <c r="W1665" i="6"/>
  <c r="W1664" i="6"/>
  <c r="W1666" i="6"/>
  <c r="U2016" i="6"/>
  <c r="U2017" i="6"/>
  <c r="U2018" i="6"/>
  <c r="U2015" i="6"/>
  <c r="X2609" i="6"/>
  <c r="X2608" i="6"/>
  <c r="X2610" i="6"/>
  <c r="X2607" i="6"/>
  <c r="V3987" i="6"/>
  <c r="V3990" i="6"/>
  <c r="V3989" i="6"/>
  <c r="V3988" i="6"/>
  <c r="W227" i="6"/>
  <c r="W230" i="6"/>
  <c r="W228" i="6"/>
  <c r="W229" i="6"/>
  <c r="U594" i="6"/>
  <c r="U592" i="6"/>
  <c r="U593" i="6"/>
  <c r="U591" i="6"/>
  <c r="U1403" i="6"/>
  <c r="Z1403" i="6" s="1"/>
  <c r="U1406" i="6"/>
  <c r="Z1406" i="6" s="1"/>
  <c r="U1404" i="6"/>
  <c r="Z1404" i="6" s="1"/>
  <c r="U1405" i="6"/>
  <c r="U2143" i="6"/>
  <c r="U2144" i="6"/>
  <c r="U2145" i="6"/>
  <c r="U2146" i="6"/>
  <c r="T2821" i="6"/>
  <c r="Y2821" i="6" s="1"/>
  <c r="T2819" i="6"/>
  <c r="Y2819" i="6" s="1"/>
  <c r="T2820" i="6"/>
  <c r="Y2820" i="6" s="1"/>
  <c r="T2822" i="6"/>
  <c r="Y2822" i="6" s="1"/>
  <c r="W3285" i="6"/>
  <c r="W3286" i="6"/>
  <c r="W3283" i="6"/>
  <c r="W3284" i="6"/>
  <c r="V257" i="6"/>
  <c r="V258" i="6"/>
  <c r="V255" i="6"/>
  <c r="V256" i="6"/>
  <c r="W1227" i="6"/>
  <c r="W1230" i="6"/>
  <c r="W1228" i="6"/>
  <c r="W1229" i="6"/>
  <c r="W1689" i="6"/>
  <c r="W1690" i="6"/>
  <c r="W1687" i="6"/>
  <c r="W1688" i="6"/>
  <c r="U2079" i="6"/>
  <c r="U2082" i="6"/>
  <c r="U2080" i="6"/>
  <c r="U2081" i="6"/>
  <c r="V3060" i="6"/>
  <c r="V3059" i="6"/>
  <c r="V3062" i="6"/>
  <c r="V3061" i="6"/>
  <c r="T3313" i="6"/>
  <c r="Y3313" i="6" s="1"/>
  <c r="T3312" i="6"/>
  <c r="Y3312" i="6" s="1"/>
  <c r="T3314" i="6"/>
  <c r="Y3314" i="6" s="1"/>
  <c r="T3311" i="6"/>
  <c r="Y3311" i="6" s="1"/>
  <c r="U700" i="6"/>
  <c r="U699" i="6"/>
  <c r="U702" i="6"/>
  <c r="U701" i="6"/>
  <c r="X511" i="6"/>
  <c r="X514" i="6"/>
  <c r="X513" i="6"/>
  <c r="X512" i="6"/>
  <c r="T1393" i="6"/>
  <c r="Y1393" i="6" s="1"/>
  <c r="T1392" i="6"/>
  <c r="Y1392" i="6" s="1"/>
  <c r="T1394" i="6"/>
  <c r="Y1394" i="6" s="1"/>
  <c r="T1391" i="6"/>
  <c r="Y1391" i="6" s="1"/>
  <c r="U1531" i="6"/>
  <c r="U1534" i="6"/>
  <c r="U1533" i="6"/>
  <c r="U1532" i="6"/>
  <c r="V173" i="6"/>
  <c r="V171" i="6"/>
  <c r="V172" i="6"/>
  <c r="V174" i="6"/>
  <c r="T761" i="6"/>
  <c r="Y761" i="6" s="1"/>
  <c r="T760" i="6"/>
  <c r="Y760" i="6" s="1"/>
  <c r="T759" i="6"/>
  <c r="Y759" i="6" s="1"/>
  <c r="T762" i="6"/>
  <c r="Y762" i="6" s="1"/>
  <c r="U1097" i="6"/>
  <c r="U1095" i="6"/>
  <c r="U1096" i="6"/>
  <c r="U1098" i="6"/>
  <c r="X1654" i="6"/>
  <c r="X1653" i="6"/>
  <c r="X1651" i="6"/>
  <c r="X1652" i="6"/>
  <c r="X1874" i="6"/>
  <c r="X1872" i="6"/>
  <c r="X1871" i="6"/>
  <c r="X1873" i="6"/>
  <c r="V2697" i="6"/>
  <c r="V2698" i="6"/>
  <c r="V2696" i="6"/>
  <c r="V2695" i="6"/>
  <c r="W3127" i="6"/>
  <c r="W3128" i="6"/>
  <c r="W3129" i="6"/>
  <c r="W3130" i="6"/>
  <c r="U3583" i="6"/>
  <c r="U3585" i="6"/>
  <c r="U3584" i="6"/>
  <c r="U3586" i="6"/>
  <c r="U3889" i="6"/>
  <c r="U3890" i="6"/>
  <c r="U3887" i="6"/>
  <c r="U3888" i="6"/>
  <c r="U1459" i="6"/>
  <c r="U1462" i="6"/>
  <c r="U1461" i="6"/>
  <c r="U1460" i="6"/>
  <c r="W1667" i="6"/>
  <c r="W1668" i="6"/>
  <c r="W1669" i="6"/>
  <c r="W1670" i="6"/>
  <c r="T2462" i="6"/>
  <c r="Y2462" i="6" s="1"/>
  <c r="T2460" i="6"/>
  <c r="Y2460" i="6" s="1"/>
  <c r="T2459" i="6"/>
  <c r="Y2459" i="6" s="1"/>
  <c r="T2461" i="6"/>
  <c r="Y2461" i="6" s="1"/>
  <c r="X3321" i="6"/>
  <c r="X3322" i="6"/>
  <c r="X3319" i="6"/>
  <c r="X3320" i="6"/>
  <c r="W19" i="6"/>
  <c r="W21" i="6"/>
  <c r="W22" i="6"/>
  <c r="W20" i="6"/>
  <c r="X691" i="6"/>
  <c r="X694" i="6"/>
  <c r="X692" i="6"/>
  <c r="X693" i="6"/>
  <c r="U1291" i="6"/>
  <c r="U1293" i="6"/>
  <c r="U1292" i="6"/>
  <c r="U1294" i="6"/>
  <c r="V2227" i="6"/>
  <c r="V2229" i="6"/>
  <c r="V2228" i="6"/>
  <c r="V2230" i="6"/>
  <c r="V3086" i="6"/>
  <c r="V3083" i="6"/>
  <c r="V3084" i="6"/>
  <c r="V3085" i="6"/>
  <c r="T3548" i="6"/>
  <c r="Y3548" i="6" s="1"/>
  <c r="T3550" i="6"/>
  <c r="Y3550" i="6" s="1"/>
  <c r="T3549" i="6"/>
  <c r="Y3549" i="6" s="1"/>
  <c r="T3547" i="6"/>
  <c r="Y3547" i="6" s="1"/>
  <c r="T122" i="6"/>
  <c r="Y122" i="6" s="1"/>
  <c r="Z122" i="6" s="1"/>
  <c r="T121" i="6"/>
  <c r="Y121" i="6" s="1"/>
  <c r="Z121" i="6" s="1"/>
  <c r="T119" i="6"/>
  <c r="Y119" i="6" s="1"/>
  <c r="T120" i="6"/>
  <c r="Y120" i="6" s="1"/>
  <c r="Z120" i="6" s="1"/>
  <c r="W650" i="6"/>
  <c r="W647" i="6"/>
  <c r="W648" i="6"/>
  <c r="W649" i="6"/>
  <c r="T1019" i="6"/>
  <c r="Y1019" i="6" s="1"/>
  <c r="T1021" i="6"/>
  <c r="Y1021" i="6" s="1"/>
  <c r="T1022" i="6"/>
  <c r="Y1022" i="6" s="1"/>
  <c r="T1020" i="6"/>
  <c r="Y1020" i="6" s="1"/>
  <c r="X1524" i="6"/>
  <c r="X1525" i="6"/>
  <c r="X1523" i="6"/>
  <c r="X1526" i="6"/>
  <c r="X1907" i="6"/>
  <c r="X1910" i="6"/>
  <c r="X1909" i="6"/>
  <c r="X1908" i="6"/>
  <c r="U2857" i="6"/>
  <c r="Z2857" i="6" s="1"/>
  <c r="U2856" i="6"/>
  <c r="Z2856" i="6" s="1"/>
  <c r="U2858" i="6"/>
  <c r="Z2858" i="6" s="1"/>
  <c r="U2855" i="6"/>
  <c r="Z2855" i="6" s="1"/>
  <c r="X2955" i="6"/>
  <c r="X2958" i="6"/>
  <c r="X2956" i="6"/>
  <c r="X2957" i="6"/>
  <c r="W3598" i="6"/>
  <c r="W3595" i="6"/>
  <c r="W3597" i="6"/>
  <c r="W3596" i="6"/>
  <c r="W3921" i="6"/>
  <c r="W3920" i="6"/>
  <c r="W3919" i="6"/>
  <c r="W3922" i="6"/>
  <c r="T977" i="6"/>
  <c r="Y977" i="6" s="1"/>
  <c r="Z977" i="6" s="1"/>
  <c r="T978" i="6"/>
  <c r="Y978" i="6" s="1"/>
  <c r="Z978" i="6" s="1"/>
  <c r="T975" i="6"/>
  <c r="Y975" i="6" s="1"/>
  <c r="T976" i="6"/>
  <c r="Y976" i="6" s="1"/>
  <c r="Z976" i="6" s="1"/>
  <c r="X1674" i="6"/>
  <c r="X1671" i="6"/>
  <c r="X1672" i="6"/>
  <c r="X1673" i="6"/>
  <c r="U2823" i="6"/>
  <c r="Z2823" i="6" s="1"/>
  <c r="U2824" i="6"/>
  <c r="U2826" i="6"/>
  <c r="Z2826" i="6" s="1"/>
  <c r="AA2826" i="6" s="1"/>
  <c r="U2825" i="6"/>
  <c r="V3054" i="6"/>
  <c r="V3051" i="6"/>
  <c r="V3053" i="6"/>
  <c r="V3052" i="6"/>
  <c r="U3559" i="6"/>
  <c r="U3560" i="6"/>
  <c r="U3562" i="6"/>
  <c r="U3561" i="6"/>
  <c r="W3962" i="6"/>
  <c r="W3961" i="6"/>
  <c r="W3960" i="6"/>
  <c r="W3959" i="6"/>
  <c r="W140" i="6"/>
  <c r="W142" i="6"/>
  <c r="W141" i="6"/>
  <c r="W139" i="6"/>
  <c r="U1126" i="6"/>
  <c r="U1125" i="6"/>
  <c r="U1124" i="6"/>
  <c r="U1123" i="6"/>
  <c r="T430" i="6"/>
  <c r="Y430" i="6" s="1"/>
  <c r="T429" i="6"/>
  <c r="Y429" i="6" s="1"/>
  <c r="T427" i="6"/>
  <c r="Y427" i="6" s="1"/>
  <c r="T428" i="6"/>
  <c r="Y428" i="6" s="1"/>
  <c r="U403" i="6"/>
  <c r="U405" i="6"/>
  <c r="U406" i="6"/>
  <c r="U404" i="6"/>
  <c r="X548" i="6"/>
  <c r="X549" i="6"/>
  <c r="X547" i="6"/>
  <c r="X550" i="6"/>
  <c r="T535" i="6"/>
  <c r="Y535" i="6" s="1"/>
  <c r="T537" i="6"/>
  <c r="Y537" i="6" s="1"/>
  <c r="T538" i="6"/>
  <c r="Y538" i="6" s="1"/>
  <c r="T536" i="6"/>
  <c r="Y536" i="6" s="1"/>
  <c r="W1110" i="6"/>
  <c r="W1107" i="6"/>
  <c r="W1108" i="6"/>
  <c r="W1109" i="6"/>
  <c r="V1299" i="6"/>
  <c r="V1300" i="6"/>
  <c r="V1301" i="6"/>
  <c r="V1302" i="6"/>
  <c r="V1756" i="6"/>
  <c r="V1758" i="6"/>
  <c r="V1755" i="6"/>
  <c r="V1757" i="6"/>
  <c r="T1834" i="6"/>
  <c r="Y1834" i="6" s="1"/>
  <c r="T1831" i="6"/>
  <c r="Y1831" i="6" s="1"/>
  <c r="T1832" i="6"/>
  <c r="Y1832" i="6" s="1"/>
  <c r="T1833" i="6"/>
  <c r="Y1833" i="6" s="1"/>
  <c r="W2353" i="6"/>
  <c r="W2351" i="6"/>
  <c r="W2352" i="6"/>
  <c r="W2354" i="6"/>
  <c r="W2605" i="6"/>
  <c r="W2603" i="6"/>
  <c r="W2604" i="6"/>
  <c r="W2606" i="6"/>
  <c r="V3031" i="6"/>
  <c r="V3034" i="6"/>
  <c r="V3032" i="6"/>
  <c r="V3033" i="6"/>
  <c r="X3425" i="6"/>
  <c r="X3424" i="6"/>
  <c r="X3426" i="6"/>
  <c r="X3423" i="6"/>
  <c r="W3787" i="6"/>
  <c r="W3790" i="6"/>
  <c r="W3788" i="6"/>
  <c r="W3789" i="6"/>
  <c r="X700" i="6"/>
  <c r="X699" i="6"/>
  <c r="X702" i="6"/>
  <c r="X701" i="6"/>
  <c r="X816" i="6"/>
  <c r="X815" i="6"/>
  <c r="X818" i="6"/>
  <c r="X817" i="6"/>
  <c r="X1643" i="6"/>
  <c r="X1645" i="6"/>
  <c r="X1646" i="6"/>
  <c r="X1644" i="6"/>
  <c r="T2041" i="6"/>
  <c r="Y2041" i="6" s="1"/>
  <c r="Z2041" i="6" s="1"/>
  <c r="T2042" i="6"/>
  <c r="Y2042" i="6" s="1"/>
  <c r="Z2042" i="6" s="1"/>
  <c r="T2040" i="6"/>
  <c r="Y2040" i="6" s="1"/>
  <c r="Z2040" i="6" s="1"/>
  <c r="T2039" i="6"/>
  <c r="Y2039" i="6" s="1"/>
  <c r="W2377" i="6"/>
  <c r="W2375" i="6"/>
  <c r="W2378" i="6"/>
  <c r="W2376" i="6"/>
  <c r="X2620" i="6"/>
  <c r="X2621" i="6"/>
  <c r="X2619" i="6"/>
  <c r="X2622" i="6"/>
  <c r="V2944" i="6"/>
  <c r="V2943" i="6"/>
  <c r="V2945" i="6"/>
  <c r="V2946" i="6"/>
  <c r="X3249" i="6"/>
  <c r="X3248" i="6"/>
  <c r="X3247" i="6"/>
  <c r="X3250" i="6"/>
  <c r="T3498" i="6"/>
  <c r="Y3498" i="6" s="1"/>
  <c r="T3496" i="6"/>
  <c r="Y3496" i="6" s="1"/>
  <c r="T3497" i="6"/>
  <c r="Y3497" i="6" s="1"/>
  <c r="T3495" i="6"/>
  <c r="Y3495" i="6" s="1"/>
  <c r="T3831" i="6"/>
  <c r="Y3831" i="6" s="1"/>
  <c r="T3834" i="6"/>
  <c r="Y3834" i="6" s="1"/>
  <c r="T3833" i="6"/>
  <c r="Y3833" i="6" s="1"/>
  <c r="T3832" i="6"/>
  <c r="Y3832" i="6" s="1"/>
  <c r="W434" i="6"/>
  <c r="W433" i="6"/>
  <c r="W431" i="6"/>
  <c r="W432" i="6"/>
  <c r="X510" i="6"/>
  <c r="X509" i="6"/>
  <c r="X508" i="6"/>
  <c r="X507" i="6"/>
  <c r="U931" i="6"/>
  <c r="Z931" i="6" s="1"/>
  <c r="U932" i="6"/>
  <c r="U933" i="6"/>
  <c r="U934" i="6"/>
  <c r="T1451" i="6"/>
  <c r="Y1451" i="6" s="1"/>
  <c r="T1454" i="6"/>
  <c r="Y1454" i="6" s="1"/>
  <c r="T1453" i="6"/>
  <c r="Y1453" i="6" s="1"/>
  <c r="T1452" i="6"/>
  <c r="Y1452" i="6" s="1"/>
  <c r="W1204" i="6"/>
  <c r="W1203" i="6"/>
  <c r="W1205" i="6"/>
  <c r="W1206" i="6"/>
  <c r="T1563" i="6"/>
  <c r="Y1563" i="6" s="1"/>
  <c r="T1565" i="6"/>
  <c r="Y1565" i="6" s="1"/>
  <c r="T1564" i="6"/>
  <c r="Y1564" i="6" s="1"/>
  <c r="T1566" i="6"/>
  <c r="Y1566" i="6" s="1"/>
  <c r="T1911" i="6"/>
  <c r="Y1911" i="6" s="1"/>
  <c r="T1913" i="6"/>
  <c r="Y1913" i="6" s="1"/>
  <c r="T1914" i="6"/>
  <c r="Y1914" i="6" s="1"/>
  <c r="T1912" i="6"/>
  <c r="Y1912" i="6" s="1"/>
  <c r="T2123" i="6"/>
  <c r="Y2123" i="6" s="1"/>
  <c r="T2125" i="6"/>
  <c r="Y2125" i="6" s="1"/>
  <c r="T2124" i="6"/>
  <c r="Y2124" i="6" s="1"/>
  <c r="T2126" i="6"/>
  <c r="Y2126" i="6" s="1"/>
  <c r="X2949" i="6"/>
  <c r="X2948" i="6"/>
  <c r="X2947" i="6"/>
  <c r="X2950" i="6"/>
  <c r="V3250" i="6"/>
  <c r="V3247" i="6"/>
  <c r="V3249" i="6"/>
  <c r="V3248" i="6"/>
  <c r="X3575" i="6"/>
  <c r="X3576" i="6"/>
  <c r="X3577" i="6"/>
  <c r="X3578" i="6"/>
  <c r="U3845" i="6"/>
  <c r="U3843" i="6"/>
  <c r="U3846" i="6"/>
  <c r="U3844" i="6"/>
  <c r="V431" i="6"/>
  <c r="V432" i="6"/>
  <c r="V434" i="6"/>
  <c r="V433" i="6"/>
  <c r="U808" i="6"/>
  <c r="U809" i="6"/>
  <c r="U810" i="6"/>
  <c r="U807" i="6"/>
  <c r="U1790" i="6"/>
  <c r="U1787" i="6"/>
  <c r="U1788" i="6"/>
  <c r="U1789" i="6"/>
  <c r="X2382" i="6"/>
  <c r="X2380" i="6"/>
  <c r="X2379" i="6"/>
  <c r="X2381" i="6"/>
  <c r="U2464" i="6"/>
  <c r="U2465" i="6"/>
  <c r="U2466" i="6"/>
  <c r="U2463" i="6"/>
  <c r="W2898" i="6"/>
  <c r="W2895" i="6"/>
  <c r="W2897" i="6"/>
  <c r="W2896" i="6"/>
  <c r="T3271" i="6"/>
  <c r="Y3271" i="6" s="1"/>
  <c r="T3274" i="6"/>
  <c r="Y3274" i="6" s="1"/>
  <c r="T3273" i="6"/>
  <c r="Y3273" i="6" s="1"/>
  <c r="T3272" i="6"/>
  <c r="Y3272" i="6" s="1"/>
  <c r="Z3272" i="6" s="1"/>
  <c r="X3962" i="6"/>
  <c r="X3961" i="6"/>
  <c r="X3959" i="6"/>
  <c r="X3960" i="6"/>
  <c r="W3910" i="6"/>
  <c r="W3909" i="6"/>
  <c r="W3907" i="6"/>
  <c r="W3908" i="6"/>
  <c r="X91" i="6"/>
  <c r="X94" i="6"/>
  <c r="X93" i="6"/>
  <c r="X92" i="6"/>
  <c r="U615" i="6"/>
  <c r="U616" i="6"/>
  <c r="U617" i="6"/>
  <c r="U618" i="6"/>
  <c r="T1421" i="6"/>
  <c r="Y1421" i="6" s="1"/>
  <c r="T1419" i="6"/>
  <c r="Y1419" i="6" s="1"/>
  <c r="T1422" i="6"/>
  <c r="Y1422" i="6" s="1"/>
  <c r="T1420" i="6"/>
  <c r="Y1420" i="6" s="1"/>
  <c r="W1287" i="6"/>
  <c r="W1289" i="6"/>
  <c r="W1290" i="6"/>
  <c r="W1288" i="6"/>
  <c r="V1815" i="6"/>
  <c r="V1817" i="6"/>
  <c r="V1816" i="6"/>
  <c r="V1818" i="6"/>
  <c r="X19" i="6"/>
  <c r="X22" i="6"/>
  <c r="X21" i="6"/>
  <c r="X20" i="6"/>
  <c r="U47" i="6"/>
  <c r="U48" i="6"/>
  <c r="U50" i="6"/>
  <c r="U49" i="6"/>
  <c r="V23" i="6"/>
  <c r="V24" i="6"/>
  <c r="V26" i="6"/>
  <c r="V25" i="6"/>
  <c r="V842" i="6"/>
  <c r="V841" i="6"/>
  <c r="V839" i="6"/>
  <c r="V840" i="6"/>
  <c r="U1654" i="6"/>
  <c r="Z1654" i="6" s="1"/>
  <c r="U1651" i="6"/>
  <c r="U1652" i="6"/>
  <c r="Z1652" i="6" s="1"/>
  <c r="U1653" i="6"/>
  <c r="Z1653" i="6" s="1"/>
  <c r="T2561" i="6"/>
  <c r="Y2561" i="6" s="1"/>
  <c r="Z2561" i="6" s="1"/>
  <c r="T2559" i="6"/>
  <c r="Y2559" i="6" s="1"/>
  <c r="T2560" i="6"/>
  <c r="Y2560" i="6" s="1"/>
  <c r="Z2560" i="6" s="1"/>
  <c r="T2562" i="6"/>
  <c r="Y2562" i="6" s="1"/>
  <c r="Z2562" i="6" s="1"/>
  <c r="W3605" i="6"/>
  <c r="W3604" i="6"/>
  <c r="W3606" i="6"/>
  <c r="W3603" i="6"/>
  <c r="T1298" i="6"/>
  <c r="Y1298" i="6" s="1"/>
  <c r="T1295" i="6"/>
  <c r="Y1295" i="6" s="1"/>
  <c r="T1296" i="6"/>
  <c r="Y1296" i="6" s="1"/>
  <c r="T1297" i="6"/>
  <c r="Y1297" i="6" s="1"/>
  <c r="T1923" i="6"/>
  <c r="Y1923" i="6" s="1"/>
  <c r="T1926" i="6"/>
  <c r="Y1926" i="6" s="1"/>
  <c r="T1924" i="6"/>
  <c r="Y1924" i="6" s="1"/>
  <c r="T1925" i="6"/>
  <c r="Y1925" i="6" s="1"/>
  <c r="T2656" i="6"/>
  <c r="Y2656" i="6" s="1"/>
  <c r="Z2656" i="6" s="1"/>
  <c r="T2658" i="6"/>
  <c r="Y2658" i="6" s="1"/>
  <c r="Z2658" i="6" s="1"/>
  <c r="T2657" i="6"/>
  <c r="Y2657" i="6" s="1"/>
  <c r="Z2657" i="6" s="1"/>
  <c r="T2655" i="6"/>
  <c r="Y2655" i="6" s="1"/>
  <c r="W3316" i="6"/>
  <c r="W3318" i="6"/>
  <c r="W3317" i="6"/>
  <c r="W3315" i="6"/>
  <c r="W238" i="6"/>
  <c r="W235" i="6"/>
  <c r="W236" i="6"/>
  <c r="W237" i="6"/>
  <c r="U1108" i="6"/>
  <c r="U1110" i="6"/>
  <c r="U1107" i="6"/>
  <c r="U1109" i="6"/>
  <c r="U1629" i="6"/>
  <c r="Z1629" i="6" s="1"/>
  <c r="U1628" i="6"/>
  <c r="U1627" i="6"/>
  <c r="U1630" i="6"/>
  <c r="U2114" i="6"/>
  <c r="U2113" i="6"/>
  <c r="U2111" i="6"/>
  <c r="U2112" i="6"/>
  <c r="U2507" i="6"/>
  <c r="U2508" i="6"/>
  <c r="U2509" i="6"/>
  <c r="U2510" i="6"/>
  <c r="U3755" i="6"/>
  <c r="Z3755" i="6" s="1"/>
  <c r="U3756" i="6"/>
  <c r="Z3756" i="6" s="1"/>
  <c r="U3757" i="6"/>
  <c r="Z3757" i="6" s="1"/>
  <c r="U3758" i="6"/>
  <c r="Z3758" i="6" s="1"/>
  <c r="T3721" i="6"/>
  <c r="Y3721" i="6" s="1"/>
  <c r="T3720" i="6"/>
  <c r="Y3720" i="6" s="1"/>
  <c r="T3722" i="6"/>
  <c r="Y3722" i="6" s="1"/>
  <c r="T3719" i="6"/>
  <c r="Y3719" i="6" s="1"/>
  <c r="V187" i="6"/>
  <c r="V190" i="6"/>
  <c r="V188" i="6"/>
  <c r="V189" i="6"/>
  <c r="X1667" i="6"/>
  <c r="X1670" i="6"/>
  <c r="X1668" i="6"/>
  <c r="X1669" i="6"/>
  <c r="T2754" i="6"/>
  <c r="Y2754" i="6" s="1"/>
  <c r="T2753" i="6"/>
  <c r="Y2753" i="6" s="1"/>
  <c r="T2751" i="6"/>
  <c r="Y2751" i="6" s="1"/>
  <c r="T2752" i="6"/>
  <c r="Y2752" i="6" s="1"/>
  <c r="U3393" i="6"/>
  <c r="U3392" i="6"/>
  <c r="U3394" i="6"/>
  <c r="U3391" i="6"/>
  <c r="V339" i="6"/>
  <c r="V341" i="6"/>
  <c r="V340" i="6"/>
  <c r="V342" i="6"/>
  <c r="W1100" i="6"/>
  <c r="W1102" i="6"/>
  <c r="W1099" i="6"/>
  <c r="W1101" i="6"/>
  <c r="W1761" i="6"/>
  <c r="W1762" i="6"/>
  <c r="W1759" i="6"/>
  <c r="W1760" i="6"/>
  <c r="X3130" i="6"/>
  <c r="X3128" i="6"/>
  <c r="X3129" i="6"/>
  <c r="X3127" i="6"/>
  <c r="X3613" i="6"/>
  <c r="X3611" i="6"/>
  <c r="X3614" i="6"/>
  <c r="X3612" i="6"/>
  <c r="T161" i="6"/>
  <c r="Y161" i="6" s="1"/>
  <c r="Z161" i="6" s="1"/>
  <c r="T159" i="6"/>
  <c r="Y159" i="6" s="1"/>
  <c r="T160" i="6"/>
  <c r="Y160" i="6" s="1"/>
  <c r="T162" i="6"/>
  <c r="Y162" i="6" s="1"/>
  <c r="Z162" i="6" s="1"/>
  <c r="X1442" i="6"/>
  <c r="X1439" i="6"/>
  <c r="X1441" i="6"/>
  <c r="X1440" i="6"/>
  <c r="T1303" i="6"/>
  <c r="Y1303" i="6" s="1"/>
  <c r="T1304" i="6"/>
  <c r="Y1304" i="6" s="1"/>
  <c r="T1305" i="6"/>
  <c r="Y1305" i="6" s="1"/>
  <c r="T1306" i="6"/>
  <c r="Y1306" i="6" s="1"/>
  <c r="W1620" i="6"/>
  <c r="W1622" i="6"/>
  <c r="W1621" i="6"/>
  <c r="W1619" i="6"/>
  <c r="T2037" i="6"/>
  <c r="Y2037" i="6" s="1"/>
  <c r="T2036" i="6"/>
  <c r="Y2036" i="6" s="1"/>
  <c r="T2038" i="6"/>
  <c r="Y2038" i="6" s="1"/>
  <c r="T2035" i="6"/>
  <c r="Y2035" i="6" s="1"/>
  <c r="X2528" i="6"/>
  <c r="X2529" i="6"/>
  <c r="X2530" i="6"/>
  <c r="X2527" i="6"/>
  <c r="V3768" i="6"/>
  <c r="V3769" i="6"/>
  <c r="V3767" i="6"/>
  <c r="V3770" i="6"/>
  <c r="V55" i="6"/>
  <c r="V56" i="6"/>
  <c r="V57" i="6"/>
  <c r="V58" i="6"/>
  <c r="T181" i="6"/>
  <c r="Y181" i="6" s="1"/>
  <c r="T179" i="6"/>
  <c r="Y179" i="6" s="1"/>
  <c r="T182" i="6"/>
  <c r="Y182" i="6" s="1"/>
  <c r="T180" i="6"/>
  <c r="Y180" i="6" s="1"/>
  <c r="V35" i="6"/>
  <c r="V38" i="6"/>
  <c r="V37" i="6"/>
  <c r="V36" i="6"/>
  <c r="U63" i="6"/>
  <c r="U64" i="6"/>
  <c r="U65" i="6"/>
  <c r="U66" i="6"/>
  <c r="V859" i="6"/>
  <c r="V861" i="6"/>
  <c r="V862" i="6"/>
  <c r="V860" i="6"/>
  <c r="U1515" i="6"/>
  <c r="Z1515" i="6" s="1"/>
  <c r="U1518" i="6"/>
  <c r="Z1518" i="6" s="1"/>
  <c r="U1516" i="6"/>
  <c r="Z1516" i="6" s="1"/>
  <c r="U1517" i="6"/>
  <c r="Z1517" i="6" s="1"/>
  <c r="W1911" i="6"/>
  <c r="W1912" i="6"/>
  <c r="W1914" i="6"/>
  <c r="W1913" i="6"/>
  <c r="T2299" i="6"/>
  <c r="Y2299" i="6" s="1"/>
  <c r="T2302" i="6"/>
  <c r="Y2302" i="6" s="1"/>
  <c r="T2301" i="6"/>
  <c r="Y2301" i="6" s="1"/>
  <c r="T2300" i="6"/>
  <c r="Y2300" i="6" s="1"/>
  <c r="U2786" i="6"/>
  <c r="U2783" i="6"/>
  <c r="U2784" i="6"/>
  <c r="U2785" i="6"/>
  <c r="W3198" i="6"/>
  <c r="W3197" i="6"/>
  <c r="W3196" i="6"/>
  <c r="W3195" i="6"/>
  <c r="V3595" i="6"/>
  <c r="V3598" i="6"/>
  <c r="V3596" i="6"/>
  <c r="V3597" i="6"/>
  <c r="T685" i="6"/>
  <c r="Y685" i="6" s="1"/>
  <c r="Z685" i="6" s="1"/>
  <c r="T686" i="6"/>
  <c r="Y686" i="6" s="1"/>
  <c r="Z686" i="6" s="1"/>
  <c r="T684" i="6"/>
  <c r="Y684" i="6" s="1"/>
  <c r="Z684" i="6" s="1"/>
  <c r="T683" i="6"/>
  <c r="Y683" i="6" s="1"/>
  <c r="W1806" i="6"/>
  <c r="W1803" i="6"/>
  <c r="W1804" i="6"/>
  <c r="W1805" i="6"/>
  <c r="T2267" i="6"/>
  <c r="Y2267" i="6" s="1"/>
  <c r="T2270" i="6"/>
  <c r="Y2270" i="6" s="1"/>
  <c r="T2268" i="6"/>
  <c r="Y2268" i="6" s="1"/>
  <c r="T2269" i="6"/>
  <c r="Y2269" i="6" s="1"/>
  <c r="X2828" i="6"/>
  <c r="X2829" i="6"/>
  <c r="X2827" i="6"/>
  <c r="X2830" i="6"/>
  <c r="W3393" i="6"/>
  <c r="W3392" i="6"/>
  <c r="W3394" i="6"/>
  <c r="W3391" i="6"/>
  <c r="T3950" i="6"/>
  <c r="Y3950" i="6" s="1"/>
  <c r="T3947" i="6"/>
  <c r="Y3947" i="6" s="1"/>
  <c r="T3948" i="6"/>
  <c r="Y3948" i="6" s="1"/>
  <c r="T3949" i="6"/>
  <c r="Y3949" i="6" s="1"/>
  <c r="X230" i="6"/>
  <c r="X228" i="6"/>
  <c r="X229" i="6"/>
  <c r="X227" i="6"/>
  <c r="W1089" i="6"/>
  <c r="W1087" i="6"/>
  <c r="W1088" i="6"/>
  <c r="W1090" i="6"/>
  <c r="T1601" i="6"/>
  <c r="Y1601" i="6" s="1"/>
  <c r="Z1601" i="6" s="1"/>
  <c r="T1600" i="6"/>
  <c r="Y1600" i="6" s="1"/>
  <c r="T1599" i="6"/>
  <c r="Y1599" i="6" s="1"/>
  <c r="T1602" i="6"/>
  <c r="Y1602" i="6" s="1"/>
  <c r="X2687" i="6"/>
  <c r="X2688" i="6"/>
  <c r="X2689" i="6"/>
  <c r="X2690" i="6"/>
  <c r="X2942" i="6"/>
  <c r="X2939" i="6"/>
  <c r="X2940" i="6"/>
  <c r="X2941" i="6"/>
  <c r="T3371" i="6"/>
  <c r="Y3371" i="6" s="1"/>
  <c r="T3372" i="6"/>
  <c r="Y3372" i="6" s="1"/>
  <c r="T3373" i="6"/>
  <c r="Y3373" i="6" s="1"/>
  <c r="T3374" i="6"/>
  <c r="Y3374" i="6" s="1"/>
  <c r="V82" i="6"/>
  <c r="V79" i="6"/>
  <c r="V80" i="6"/>
  <c r="V81" i="6"/>
  <c r="X1617" i="6"/>
  <c r="X1615" i="6"/>
  <c r="X1616" i="6"/>
  <c r="X1618" i="6"/>
  <c r="W1271" i="6"/>
  <c r="W1272" i="6"/>
  <c r="W1273" i="6"/>
  <c r="W1274" i="6"/>
  <c r="V1848" i="6"/>
  <c r="V1849" i="6"/>
  <c r="V1850" i="6"/>
  <c r="V1847" i="6"/>
  <c r="W2775" i="6"/>
  <c r="W2776" i="6"/>
  <c r="W2778" i="6"/>
  <c r="W2777" i="6"/>
  <c r="T2988" i="6"/>
  <c r="Y2988" i="6" s="1"/>
  <c r="T2990" i="6"/>
  <c r="Y2990" i="6" s="1"/>
  <c r="T2987" i="6"/>
  <c r="Y2987" i="6" s="1"/>
  <c r="T2989" i="6"/>
  <c r="Y2989" i="6" s="1"/>
  <c r="X3546" i="6"/>
  <c r="X3545" i="6"/>
  <c r="X3544" i="6"/>
  <c r="X3543" i="6"/>
  <c r="V3875" i="6"/>
  <c r="V3878" i="6"/>
  <c r="V3877" i="6"/>
  <c r="V3876" i="6"/>
  <c r="X133" i="6"/>
  <c r="X131" i="6"/>
  <c r="X132" i="6"/>
  <c r="X134" i="6"/>
  <c r="W475" i="6"/>
  <c r="W477" i="6"/>
  <c r="W478" i="6"/>
  <c r="W476" i="6"/>
  <c r="U925" i="6"/>
  <c r="U924" i="6"/>
  <c r="U923" i="6"/>
  <c r="U926" i="6"/>
  <c r="V1131" i="6"/>
  <c r="V1134" i="6"/>
  <c r="V1133" i="6"/>
  <c r="V1132" i="6"/>
  <c r="X1818" i="6"/>
  <c r="X1815" i="6"/>
  <c r="X1816" i="6"/>
  <c r="X1817" i="6"/>
  <c r="X2174" i="6"/>
  <c r="X2171" i="6"/>
  <c r="X2173" i="6"/>
  <c r="X2172" i="6"/>
  <c r="U2915" i="6"/>
  <c r="U2916" i="6"/>
  <c r="U2917" i="6"/>
  <c r="U2918" i="6"/>
  <c r="V3512" i="6"/>
  <c r="V3513" i="6"/>
  <c r="V3511" i="6"/>
  <c r="V3514" i="6"/>
  <c r="X319" i="6"/>
  <c r="X322" i="6"/>
  <c r="X321" i="6"/>
  <c r="X320" i="6"/>
  <c r="U473" i="6"/>
  <c r="U474" i="6"/>
  <c r="U472" i="6"/>
  <c r="U471" i="6"/>
  <c r="V1346" i="6"/>
  <c r="V1345" i="6"/>
  <c r="V1344" i="6"/>
  <c r="V1343" i="6"/>
  <c r="T2082" i="6"/>
  <c r="Y2082" i="6" s="1"/>
  <c r="T2081" i="6"/>
  <c r="Y2081" i="6" s="1"/>
  <c r="T2080" i="6"/>
  <c r="Y2080" i="6" s="1"/>
  <c r="T2079" i="6"/>
  <c r="Y2079" i="6" s="1"/>
  <c r="X2453" i="6"/>
  <c r="X2454" i="6"/>
  <c r="X2452" i="6"/>
  <c r="X2451" i="6"/>
  <c r="X540" i="6"/>
  <c r="X539" i="6"/>
  <c r="X542" i="6"/>
  <c r="X541" i="6"/>
  <c r="X160" i="6"/>
  <c r="X162" i="6"/>
  <c r="X161" i="6"/>
  <c r="X159" i="6"/>
  <c r="U600" i="6"/>
  <c r="U601" i="6"/>
  <c r="U602" i="6"/>
  <c r="U599" i="6"/>
  <c r="U845" i="6"/>
  <c r="U846" i="6"/>
  <c r="U843" i="6"/>
  <c r="U844" i="6"/>
  <c r="X1302" i="6"/>
  <c r="X1300" i="6"/>
  <c r="X1301" i="6"/>
  <c r="X1299" i="6"/>
  <c r="U1287" i="6"/>
  <c r="U1288" i="6"/>
  <c r="U1289" i="6"/>
  <c r="U1290" i="6"/>
  <c r="X1691" i="6"/>
  <c r="X1693" i="6"/>
  <c r="X1692" i="6"/>
  <c r="X1694" i="6"/>
  <c r="V2049" i="6"/>
  <c r="V2047" i="6"/>
  <c r="V2048" i="6"/>
  <c r="V2050" i="6"/>
  <c r="T2112" i="6"/>
  <c r="Y2112" i="6" s="1"/>
  <c r="T2114" i="6"/>
  <c r="Y2114" i="6" s="1"/>
  <c r="T2113" i="6"/>
  <c r="Y2113" i="6" s="1"/>
  <c r="T2111" i="6"/>
  <c r="Y2111" i="6" s="1"/>
  <c r="U2842" i="6"/>
  <c r="U2840" i="6"/>
  <c r="U2839" i="6"/>
  <c r="U2841" i="6"/>
  <c r="T3062" i="6"/>
  <c r="Y3062" i="6" s="1"/>
  <c r="T3061" i="6"/>
  <c r="Y3061" i="6" s="1"/>
  <c r="T3059" i="6"/>
  <c r="Y3059" i="6" s="1"/>
  <c r="T3060" i="6"/>
  <c r="Y3060" i="6" s="1"/>
  <c r="X3572" i="6"/>
  <c r="X3571" i="6"/>
  <c r="X3573" i="6"/>
  <c r="X3574" i="6"/>
  <c r="U3842" i="6"/>
  <c r="U3841" i="6"/>
  <c r="U3839" i="6"/>
  <c r="U3840" i="6"/>
  <c r="V1041" i="6"/>
  <c r="V1039" i="6"/>
  <c r="V1040" i="6"/>
  <c r="V1042" i="6"/>
  <c r="V1049" i="6"/>
  <c r="V1050" i="6"/>
  <c r="V1048" i="6"/>
  <c r="V1047" i="6"/>
  <c r="U1257" i="6"/>
  <c r="U1258" i="6"/>
  <c r="U1255" i="6"/>
  <c r="U1256" i="6"/>
  <c r="V1519" i="6"/>
  <c r="V1520" i="6"/>
  <c r="V1521" i="6"/>
  <c r="V1522" i="6"/>
  <c r="V2183" i="6"/>
  <c r="V2184" i="6"/>
  <c r="V2186" i="6"/>
  <c r="V2185" i="6"/>
  <c r="U2950" i="6"/>
  <c r="U2947" i="6"/>
  <c r="U2949" i="6"/>
  <c r="U2948" i="6"/>
  <c r="V3063" i="6"/>
  <c r="V3066" i="6"/>
  <c r="V3064" i="6"/>
  <c r="V3065" i="6"/>
  <c r="W3471" i="6"/>
  <c r="W3474" i="6"/>
  <c r="W3473" i="6"/>
  <c r="W3472" i="6"/>
  <c r="W285" i="6"/>
  <c r="W286" i="6"/>
  <c r="W283" i="6"/>
  <c r="W284" i="6"/>
  <c r="W773" i="6"/>
  <c r="W774" i="6"/>
  <c r="W772" i="6"/>
  <c r="W771" i="6"/>
  <c r="U907" i="6"/>
  <c r="U910" i="6"/>
  <c r="U908" i="6"/>
  <c r="U909" i="6"/>
  <c r="W1191" i="6"/>
  <c r="W1192" i="6"/>
  <c r="W1193" i="6"/>
  <c r="W1194" i="6"/>
  <c r="V1169" i="6"/>
  <c r="V1170" i="6"/>
  <c r="V1167" i="6"/>
  <c r="V1168" i="6"/>
  <c r="X1911" i="6"/>
  <c r="X1913" i="6"/>
  <c r="X1914" i="6"/>
  <c r="X1912" i="6"/>
  <c r="V2410" i="6"/>
  <c r="V2409" i="6"/>
  <c r="V2407" i="6"/>
  <c r="V2408" i="6"/>
  <c r="T2715" i="6"/>
  <c r="Y2715" i="6" s="1"/>
  <c r="T2718" i="6"/>
  <c r="Y2718" i="6" s="1"/>
  <c r="T2716" i="6"/>
  <c r="Y2716" i="6" s="1"/>
  <c r="T2717" i="6"/>
  <c r="Y2717" i="6" s="1"/>
  <c r="U3035" i="6"/>
  <c r="U3037" i="6"/>
  <c r="U3038" i="6"/>
  <c r="U3036" i="6"/>
  <c r="V3551" i="6"/>
  <c r="V3554" i="6"/>
  <c r="V3552" i="6"/>
  <c r="V3553" i="6"/>
  <c r="V3908" i="6"/>
  <c r="V3910" i="6"/>
  <c r="V3907" i="6"/>
  <c r="V3909" i="6"/>
  <c r="T382" i="6"/>
  <c r="Y382" i="6" s="1"/>
  <c r="T380" i="6"/>
  <c r="Y380" i="6" s="1"/>
  <c r="T381" i="6"/>
  <c r="Y381" i="6" s="1"/>
  <c r="T379" i="6"/>
  <c r="Y379" i="6" s="1"/>
  <c r="V695" i="6"/>
  <c r="V696" i="6"/>
  <c r="V697" i="6"/>
  <c r="V698" i="6"/>
  <c r="T1062" i="6"/>
  <c r="Y1062" i="6" s="1"/>
  <c r="T1059" i="6"/>
  <c r="Y1059" i="6" s="1"/>
  <c r="T1061" i="6"/>
  <c r="Y1061" i="6" s="1"/>
  <c r="T1060" i="6"/>
  <c r="Y1060" i="6" s="1"/>
  <c r="W1387" i="6"/>
  <c r="W1390" i="6"/>
  <c r="W1389" i="6"/>
  <c r="W1388" i="6"/>
  <c r="T1864" i="6"/>
  <c r="Y1864" i="6" s="1"/>
  <c r="T1866" i="6"/>
  <c r="Y1866" i="6" s="1"/>
  <c r="T1865" i="6"/>
  <c r="Y1865" i="6" s="1"/>
  <c r="T1863" i="6"/>
  <c r="Y1863" i="6" s="1"/>
  <c r="X1743" i="6"/>
  <c r="X1744" i="6"/>
  <c r="X1745" i="6"/>
  <c r="X1746" i="6"/>
  <c r="W2210" i="6"/>
  <c r="W2207" i="6"/>
  <c r="W2208" i="6"/>
  <c r="W2209" i="6"/>
  <c r="V2861" i="6"/>
  <c r="V2862" i="6"/>
  <c r="V2859" i="6"/>
  <c r="V2860" i="6"/>
  <c r="X3422" i="6"/>
  <c r="X3420" i="6"/>
  <c r="X3421" i="6"/>
  <c r="X3419" i="6"/>
  <c r="U3744" i="6"/>
  <c r="U3745" i="6"/>
  <c r="U3743" i="6"/>
  <c r="U3746" i="6"/>
  <c r="V568" i="6"/>
  <c r="V570" i="6"/>
  <c r="V569" i="6"/>
  <c r="V567" i="6"/>
  <c r="W753" i="6"/>
  <c r="W754" i="6"/>
  <c r="W751" i="6"/>
  <c r="W752" i="6"/>
  <c r="U2763" i="6"/>
  <c r="U2764" i="6"/>
  <c r="U2766" i="6"/>
  <c r="U2765" i="6"/>
  <c r="V2532" i="6"/>
  <c r="V2531" i="6"/>
  <c r="V2533" i="6"/>
  <c r="V2534" i="6"/>
  <c r="U3787" i="6"/>
  <c r="U3790" i="6"/>
  <c r="U3788" i="6"/>
  <c r="U3789" i="6"/>
  <c r="X299" i="6"/>
  <c r="X301" i="6"/>
  <c r="X300" i="6"/>
  <c r="X302" i="6"/>
  <c r="X1015" i="6"/>
  <c r="X1017" i="6"/>
  <c r="X1018" i="6"/>
  <c r="X1016" i="6"/>
  <c r="T1458" i="6"/>
  <c r="Y1458" i="6" s="1"/>
  <c r="T1455" i="6"/>
  <c r="Y1455" i="6" s="1"/>
  <c r="T1456" i="6"/>
  <c r="Y1456" i="6" s="1"/>
  <c r="T1457" i="6"/>
  <c r="Y1457" i="6" s="1"/>
  <c r="U2210" i="6"/>
  <c r="U2207" i="6"/>
  <c r="U2209" i="6"/>
  <c r="U2208" i="6"/>
  <c r="V3049" i="6"/>
  <c r="V3050" i="6"/>
  <c r="V3048" i="6"/>
  <c r="V3047" i="6"/>
  <c r="W3931" i="6"/>
  <c r="W3934" i="6"/>
  <c r="W3933" i="6"/>
  <c r="W3932" i="6"/>
  <c r="W2114" i="6"/>
  <c r="W2113" i="6"/>
  <c r="W2111" i="6"/>
  <c r="W2112" i="6"/>
  <c r="T2251" i="6"/>
  <c r="Y2251" i="6" s="1"/>
  <c r="T2253" i="6"/>
  <c r="Y2253" i="6" s="1"/>
  <c r="Z2253" i="6" s="1"/>
  <c r="T2252" i="6"/>
  <c r="Y2252" i="6" s="1"/>
  <c r="Z2252" i="6" s="1"/>
  <c r="T2254" i="6"/>
  <c r="Y2254" i="6" s="1"/>
  <c r="Z2254" i="6" s="1"/>
  <c r="U2773" i="6"/>
  <c r="Z2773" i="6" s="1"/>
  <c r="U2772" i="6"/>
  <c r="Z2772" i="6" s="1"/>
  <c r="U2774" i="6"/>
  <c r="Z2774" i="6" s="1"/>
  <c r="U2771" i="6"/>
  <c r="Z2771" i="6" s="1"/>
  <c r="U3352" i="6"/>
  <c r="U3354" i="6"/>
  <c r="U3353" i="6"/>
  <c r="U3351" i="6"/>
  <c r="U3990" i="6"/>
  <c r="Z3990" i="6" s="1"/>
  <c r="U3987" i="6"/>
  <c r="Z3987" i="6" s="1"/>
  <c r="U3988" i="6"/>
  <c r="U3989" i="6"/>
  <c r="Z3989" i="6" s="1"/>
  <c r="W94" i="6"/>
  <c r="W92" i="6"/>
  <c r="W91" i="6"/>
  <c r="W93" i="6"/>
  <c r="V878" i="6"/>
  <c r="V876" i="6"/>
  <c r="V877" i="6"/>
  <c r="V875" i="6"/>
  <c r="U1751" i="6"/>
  <c r="Z1751" i="6" s="1"/>
  <c r="U1753" i="6"/>
  <c r="Z1753" i="6" s="1"/>
  <c r="U1754" i="6"/>
  <c r="Z1754" i="6" s="1"/>
  <c r="U1752" i="6"/>
  <c r="Z1752" i="6" s="1"/>
  <c r="X2419" i="6"/>
  <c r="X2422" i="6"/>
  <c r="X2420" i="6"/>
  <c r="X2421" i="6"/>
  <c r="V3105" i="6"/>
  <c r="V3104" i="6"/>
  <c r="V3103" i="6"/>
  <c r="V3106" i="6"/>
  <c r="T3781" i="6"/>
  <c r="Y3781" i="6" s="1"/>
  <c r="T3780" i="6"/>
  <c r="Y3780" i="6" s="1"/>
  <c r="T3779" i="6"/>
  <c r="Y3779" i="6" s="1"/>
  <c r="T3782" i="6"/>
  <c r="Y3782" i="6" s="1"/>
  <c r="X337" i="6"/>
  <c r="X338" i="6"/>
  <c r="X336" i="6"/>
  <c r="X335" i="6"/>
  <c r="T1439" i="6"/>
  <c r="Y1439" i="6" s="1"/>
  <c r="T1441" i="6"/>
  <c r="Y1441" i="6" s="1"/>
  <c r="T1440" i="6"/>
  <c r="Y1440" i="6" s="1"/>
  <c r="T1442" i="6"/>
  <c r="Y1442" i="6" s="1"/>
  <c r="W1630" i="6"/>
  <c r="W1627" i="6"/>
  <c r="W1629" i="6"/>
  <c r="W1628" i="6"/>
  <c r="X2184" i="6"/>
  <c r="X2185" i="6"/>
  <c r="X2186" i="6"/>
  <c r="X2183" i="6"/>
  <c r="W2959" i="6"/>
  <c r="W2960" i="6"/>
  <c r="W2961" i="6"/>
  <c r="W2962" i="6"/>
  <c r="X3363" i="6"/>
  <c r="X3366" i="6"/>
  <c r="X3364" i="6"/>
  <c r="X3365" i="6"/>
  <c r="U3875" i="6"/>
  <c r="U3878" i="6"/>
  <c r="U3877" i="6"/>
  <c r="U3876" i="6"/>
  <c r="U1750" i="6"/>
  <c r="U1749" i="6"/>
  <c r="U1748" i="6"/>
  <c r="U1747" i="6"/>
  <c r="X2177" i="6"/>
  <c r="X2175" i="6"/>
  <c r="X2176" i="6"/>
  <c r="X2178" i="6"/>
  <c r="X2525" i="6"/>
  <c r="X2524" i="6"/>
  <c r="X2523" i="6"/>
  <c r="X2526" i="6"/>
  <c r="U2819" i="6"/>
  <c r="U2820" i="6"/>
  <c r="U2822" i="6"/>
  <c r="U2821" i="6"/>
  <c r="X3290" i="6"/>
  <c r="X3289" i="6"/>
  <c r="X3288" i="6"/>
  <c r="X3287" i="6"/>
  <c r="X3599" i="6"/>
  <c r="X3602" i="6"/>
  <c r="X3601" i="6"/>
  <c r="X3600" i="6"/>
  <c r="W51" i="6"/>
  <c r="W54" i="6"/>
  <c r="W52" i="6"/>
  <c r="W53" i="6"/>
  <c r="U576" i="6"/>
  <c r="U578" i="6"/>
  <c r="U575" i="6"/>
  <c r="U577" i="6"/>
  <c r="W1029" i="6"/>
  <c r="W1027" i="6"/>
  <c r="W1028" i="6"/>
  <c r="W1030" i="6"/>
  <c r="X1229" i="6"/>
  <c r="X1228" i="6"/>
  <c r="X1227" i="6"/>
  <c r="X1230" i="6"/>
  <c r="U1763" i="6"/>
  <c r="U1766" i="6"/>
  <c r="U1764" i="6"/>
  <c r="Z1764" i="6" s="1"/>
  <c r="U1765" i="6"/>
  <c r="U2091" i="6"/>
  <c r="Z2091" i="6" s="1"/>
  <c r="U2094" i="6"/>
  <c r="Z2094" i="6" s="1"/>
  <c r="U2093" i="6"/>
  <c r="Z2093" i="6" s="1"/>
  <c r="U2092" i="6"/>
  <c r="Z2092" i="6" s="1"/>
  <c r="U2472" i="6"/>
  <c r="U2474" i="6"/>
  <c r="U2471" i="6"/>
  <c r="U2473" i="6"/>
  <c r="T2911" i="6"/>
  <c r="Y2911" i="6" s="1"/>
  <c r="T2913" i="6"/>
  <c r="Y2913" i="6" s="1"/>
  <c r="T2914" i="6"/>
  <c r="Y2914" i="6" s="1"/>
  <c r="T2912" i="6"/>
  <c r="Y2912" i="6" s="1"/>
  <c r="W3311" i="6"/>
  <c r="W3313" i="6"/>
  <c r="W3312" i="6"/>
  <c r="W3314" i="6"/>
  <c r="U3598" i="6"/>
  <c r="Z3598" i="6" s="1"/>
  <c r="U3595" i="6"/>
  <c r="Z3595" i="6" s="1"/>
  <c r="U3597" i="6"/>
  <c r="Z3597" i="6" s="1"/>
  <c r="U3596" i="6"/>
  <c r="Z3596" i="6" s="1"/>
  <c r="V105" i="6"/>
  <c r="V103" i="6"/>
  <c r="V106" i="6"/>
  <c r="V104" i="6"/>
  <c r="V717" i="6"/>
  <c r="V718" i="6"/>
  <c r="V715" i="6"/>
  <c r="V716" i="6"/>
  <c r="W1329" i="6"/>
  <c r="W1327" i="6"/>
  <c r="W1330" i="6"/>
  <c r="W1328" i="6"/>
  <c r="W2157" i="6"/>
  <c r="W2158" i="6"/>
  <c r="W2155" i="6"/>
  <c r="W2156" i="6"/>
  <c r="V2383" i="6"/>
  <c r="V2386" i="6"/>
  <c r="V2384" i="6"/>
  <c r="V2385" i="6"/>
  <c r="X2650" i="6"/>
  <c r="X2649" i="6"/>
  <c r="X2647" i="6"/>
  <c r="X2648" i="6"/>
  <c r="T2859" i="6"/>
  <c r="Y2859" i="6" s="1"/>
  <c r="T2861" i="6"/>
  <c r="Y2861" i="6" s="1"/>
  <c r="T2860" i="6"/>
  <c r="Y2860" i="6" s="1"/>
  <c r="T2862" i="6"/>
  <c r="Y2862" i="6" s="1"/>
  <c r="V3020" i="6"/>
  <c r="V3022" i="6"/>
  <c r="V3019" i="6"/>
  <c r="V3021" i="6"/>
  <c r="W3227" i="6"/>
  <c r="W3228" i="6"/>
  <c r="W3230" i="6"/>
  <c r="W3229" i="6"/>
  <c r="X3670" i="6"/>
  <c r="X3667" i="6"/>
  <c r="X3669" i="6"/>
  <c r="X3668" i="6"/>
  <c r="U419" i="6"/>
  <c r="U420" i="6"/>
  <c r="U421" i="6"/>
  <c r="U422" i="6"/>
  <c r="X603" i="6"/>
  <c r="X604" i="6"/>
  <c r="X605" i="6"/>
  <c r="X606" i="6"/>
  <c r="U799" i="6"/>
  <c r="U800" i="6"/>
  <c r="U801" i="6"/>
  <c r="U802" i="6"/>
  <c r="W1371" i="6"/>
  <c r="W1373" i="6"/>
  <c r="W1374" i="6"/>
  <c r="W1372" i="6"/>
  <c r="T1775" i="6"/>
  <c r="Y1775" i="6" s="1"/>
  <c r="T1777" i="6"/>
  <c r="Y1777" i="6" s="1"/>
  <c r="T1776" i="6"/>
  <c r="Y1776" i="6" s="1"/>
  <c r="T1778" i="6"/>
  <c r="Y1778" i="6" s="1"/>
  <c r="W1883" i="6"/>
  <c r="W1886" i="6"/>
  <c r="W1885" i="6"/>
  <c r="W1884" i="6"/>
  <c r="U2289" i="6"/>
  <c r="U2288" i="6"/>
  <c r="U2287" i="6"/>
  <c r="U2290" i="6"/>
  <c r="X2625" i="6"/>
  <c r="X2624" i="6"/>
  <c r="X2626" i="6"/>
  <c r="X2623" i="6"/>
  <c r="U2914" i="6"/>
  <c r="U2912" i="6"/>
  <c r="U2911" i="6"/>
  <c r="U2913" i="6"/>
  <c r="V3397" i="6"/>
  <c r="V3395" i="6"/>
  <c r="V3396" i="6"/>
  <c r="V3398" i="6"/>
  <c r="T3584" i="6"/>
  <c r="Y3584" i="6" s="1"/>
  <c r="T3583" i="6"/>
  <c r="Y3583" i="6" s="1"/>
  <c r="T3586" i="6"/>
  <c r="Y3586" i="6" s="1"/>
  <c r="T3585" i="6"/>
  <c r="Y3585" i="6" s="1"/>
  <c r="W3681" i="6"/>
  <c r="W3682" i="6"/>
  <c r="W3680" i="6"/>
  <c r="W3679" i="6"/>
  <c r="W1433" i="6"/>
  <c r="W1432" i="6"/>
  <c r="W1434" i="6"/>
  <c r="W1431" i="6"/>
  <c r="X1797" i="6"/>
  <c r="X1796" i="6"/>
  <c r="X1795" i="6"/>
  <c r="X1798" i="6"/>
  <c r="W2109" i="6"/>
  <c r="W2108" i="6"/>
  <c r="W2107" i="6"/>
  <c r="W2110" i="6"/>
  <c r="T2916" i="6"/>
  <c r="Y2916" i="6" s="1"/>
  <c r="T2918" i="6"/>
  <c r="Y2918" i="6" s="1"/>
  <c r="T2917" i="6"/>
  <c r="Y2917" i="6" s="1"/>
  <c r="T2915" i="6"/>
  <c r="Y2915" i="6" s="1"/>
  <c r="U3496" i="6"/>
  <c r="U3495" i="6"/>
  <c r="U3498" i="6"/>
  <c r="U3497" i="6"/>
  <c r="X217" i="6"/>
  <c r="X218" i="6"/>
  <c r="X215" i="6"/>
  <c r="X216" i="6"/>
  <c r="V1095" i="6"/>
  <c r="V1097" i="6"/>
  <c r="V1098" i="6"/>
  <c r="V1096" i="6"/>
  <c r="V1687" i="6"/>
  <c r="V1688" i="6"/>
  <c r="V1689" i="6"/>
  <c r="V1690" i="6"/>
  <c r="W2531" i="6"/>
  <c r="W2533" i="6"/>
  <c r="W2532" i="6"/>
  <c r="W2534" i="6"/>
  <c r="T3107" i="6"/>
  <c r="Y3107" i="6" s="1"/>
  <c r="T3109" i="6"/>
  <c r="Y3109" i="6" s="1"/>
  <c r="T3108" i="6"/>
  <c r="Y3108" i="6" s="1"/>
  <c r="T3110" i="6"/>
  <c r="Y3110" i="6" s="1"/>
  <c r="T3624" i="6"/>
  <c r="Y3624" i="6" s="1"/>
  <c r="T3626" i="6"/>
  <c r="Y3626" i="6" s="1"/>
  <c r="T3625" i="6"/>
  <c r="Y3625" i="6" s="1"/>
  <c r="T3623" i="6"/>
  <c r="Y3623" i="6" s="1"/>
  <c r="U3018" i="6"/>
  <c r="Z3018" i="6" s="1"/>
  <c r="U3017" i="6"/>
  <c r="Z3017" i="6" s="1"/>
  <c r="U3016" i="6"/>
  <c r="Z3016" i="6" s="1"/>
  <c r="U3015" i="6"/>
  <c r="Z3015" i="6" s="1"/>
  <c r="X3452" i="6"/>
  <c r="X3453" i="6"/>
  <c r="X3451" i="6"/>
  <c r="X3454" i="6"/>
  <c r="X3969" i="6"/>
  <c r="X3970" i="6"/>
  <c r="X3967" i="6"/>
  <c r="X3968" i="6"/>
  <c r="V1269" i="6"/>
  <c r="V1270" i="6"/>
  <c r="V1268" i="6"/>
  <c r="V1267" i="6"/>
  <c r="T1461" i="6"/>
  <c r="Y1461" i="6" s="1"/>
  <c r="T1460" i="6"/>
  <c r="Y1460" i="6" s="1"/>
  <c r="T1459" i="6"/>
  <c r="Y1459" i="6" s="1"/>
  <c r="T1462" i="6"/>
  <c r="Y1462" i="6" s="1"/>
  <c r="T1933" i="6"/>
  <c r="Y1933" i="6" s="1"/>
  <c r="T1931" i="6"/>
  <c r="Y1931" i="6" s="1"/>
  <c r="T1932" i="6"/>
  <c r="Y1932" i="6" s="1"/>
  <c r="T1934" i="6"/>
  <c r="Y1934" i="6" s="1"/>
  <c r="T2411" i="6"/>
  <c r="Y2411" i="6" s="1"/>
  <c r="T2414" i="6"/>
  <c r="Y2414" i="6" s="1"/>
  <c r="Z2414" i="6" s="1"/>
  <c r="T2413" i="6"/>
  <c r="Y2413" i="6" s="1"/>
  <c r="Z2413" i="6" s="1"/>
  <c r="T2412" i="6"/>
  <c r="Y2412" i="6" s="1"/>
  <c r="Z2412" i="6" s="1"/>
  <c r="T3154" i="6"/>
  <c r="Y3154" i="6" s="1"/>
  <c r="T3151" i="6"/>
  <c r="Y3151" i="6" s="1"/>
  <c r="T3152" i="6"/>
  <c r="Y3152" i="6" s="1"/>
  <c r="T3153" i="6"/>
  <c r="Y3153" i="6" s="1"/>
  <c r="X3512" i="6"/>
  <c r="X3511" i="6"/>
  <c r="X3514" i="6"/>
  <c r="X3513" i="6"/>
  <c r="V3741" i="6"/>
  <c r="V3740" i="6"/>
  <c r="V3739" i="6"/>
  <c r="V3742" i="6"/>
  <c r="T107" i="6"/>
  <c r="Y107" i="6" s="1"/>
  <c r="T109" i="6"/>
  <c r="Y109" i="6" s="1"/>
  <c r="T110" i="6"/>
  <c r="Y110" i="6" s="1"/>
  <c r="T108" i="6"/>
  <c r="Y108" i="6" s="1"/>
  <c r="W991" i="6"/>
  <c r="W992" i="6"/>
  <c r="W993" i="6"/>
  <c r="W994" i="6"/>
  <c r="X1755" i="6"/>
  <c r="X1758" i="6"/>
  <c r="X1757" i="6"/>
  <c r="X1756" i="6"/>
  <c r="U1879" i="6"/>
  <c r="U1882" i="6"/>
  <c r="U1880" i="6"/>
  <c r="U1881" i="6"/>
  <c r="V2023" i="6"/>
  <c r="V2026" i="6"/>
  <c r="V2025" i="6"/>
  <c r="V2024" i="6"/>
  <c r="V2599" i="6"/>
  <c r="V2601" i="6"/>
  <c r="V2600" i="6"/>
  <c r="V2602" i="6"/>
  <c r="T3129" i="6"/>
  <c r="Y3129" i="6" s="1"/>
  <c r="T3130" i="6"/>
  <c r="Y3130" i="6" s="1"/>
  <c r="T3128" i="6"/>
  <c r="Y3128" i="6" s="1"/>
  <c r="T3127" i="6"/>
  <c r="Y3127" i="6" s="1"/>
  <c r="U1686" i="6"/>
  <c r="U1684" i="6"/>
  <c r="U1685" i="6"/>
  <c r="U1683" i="6"/>
  <c r="V1586" i="6"/>
  <c r="V1585" i="6"/>
  <c r="V1583" i="6"/>
  <c r="V1584" i="6"/>
  <c r="T2077" i="6"/>
  <c r="Y2077" i="6" s="1"/>
  <c r="T2075" i="6"/>
  <c r="Y2075" i="6" s="1"/>
  <c r="T2076" i="6"/>
  <c r="Y2076" i="6" s="1"/>
  <c r="T2078" i="6"/>
  <c r="Y2078" i="6" s="1"/>
  <c r="X2432" i="6"/>
  <c r="X2431" i="6"/>
  <c r="X2433" i="6"/>
  <c r="X2434" i="6"/>
  <c r="X2437" i="6"/>
  <c r="X2438" i="6"/>
  <c r="X2436" i="6"/>
  <c r="X2435" i="6"/>
  <c r="U2851" i="6"/>
  <c r="U2852" i="6"/>
  <c r="U2853" i="6"/>
  <c r="U2854" i="6"/>
  <c r="T3336" i="6"/>
  <c r="Y3336" i="6" s="1"/>
  <c r="T3335" i="6"/>
  <c r="Y3335" i="6" s="1"/>
  <c r="T3338" i="6"/>
  <c r="Y3338" i="6" s="1"/>
  <c r="T3337" i="6"/>
  <c r="Y3337" i="6" s="1"/>
  <c r="X3776" i="6"/>
  <c r="X3775" i="6"/>
  <c r="X3778" i="6"/>
  <c r="X3777" i="6"/>
  <c r="V536" i="6"/>
  <c r="V538" i="6"/>
  <c r="V535" i="6"/>
  <c r="V537" i="6"/>
  <c r="X722" i="6"/>
  <c r="X719" i="6"/>
  <c r="X721" i="6"/>
  <c r="X720" i="6"/>
  <c r="V1230" i="6"/>
  <c r="V1227" i="6"/>
  <c r="V1228" i="6"/>
  <c r="V1229" i="6"/>
  <c r="T1285" i="6"/>
  <c r="Y1285" i="6" s="1"/>
  <c r="T1286" i="6"/>
  <c r="Y1286" i="6" s="1"/>
  <c r="T1284" i="6"/>
  <c r="Y1284" i="6" s="1"/>
  <c r="T1283" i="6"/>
  <c r="Y1283" i="6" s="1"/>
  <c r="X1975" i="6"/>
  <c r="X1978" i="6"/>
  <c r="X1977" i="6"/>
  <c r="X1976" i="6"/>
  <c r="V2134" i="6"/>
  <c r="V2133" i="6"/>
  <c r="V2132" i="6"/>
  <c r="V2131" i="6"/>
  <c r="W2705" i="6"/>
  <c r="W2706" i="6"/>
  <c r="W2703" i="6"/>
  <c r="W2704" i="6"/>
  <c r="V3095" i="6"/>
  <c r="V3096" i="6"/>
  <c r="V3097" i="6"/>
  <c r="V3098" i="6"/>
  <c r="V3407" i="6"/>
  <c r="V3409" i="6"/>
  <c r="V3410" i="6"/>
  <c r="V3408" i="6"/>
  <c r="V3803" i="6"/>
  <c r="V3804" i="6"/>
  <c r="V3805" i="6"/>
  <c r="V3806" i="6"/>
  <c r="V161" i="6"/>
  <c r="V159" i="6"/>
  <c r="V160" i="6"/>
  <c r="V162" i="6"/>
  <c r="X580" i="6"/>
  <c r="X579" i="6"/>
  <c r="X582" i="6"/>
  <c r="X581" i="6"/>
  <c r="X733" i="6"/>
  <c r="X731" i="6"/>
  <c r="X734" i="6"/>
  <c r="X732" i="6"/>
  <c r="U1475" i="6"/>
  <c r="U1476" i="6"/>
  <c r="U1477" i="6"/>
  <c r="U1478" i="6"/>
  <c r="T2141" i="6"/>
  <c r="Y2141" i="6" s="1"/>
  <c r="Z2141" i="6" s="1"/>
  <c r="T2140" i="6"/>
  <c r="Y2140" i="6" s="1"/>
  <c r="Z2140" i="6" s="1"/>
  <c r="T2139" i="6"/>
  <c r="Y2139" i="6" s="1"/>
  <c r="T2142" i="6"/>
  <c r="Y2142" i="6" s="1"/>
  <c r="Z2142" i="6" s="1"/>
  <c r="T1998" i="6"/>
  <c r="Y1998" i="6" s="1"/>
  <c r="Z1998" i="6" s="1"/>
  <c r="T1995" i="6"/>
  <c r="Y1995" i="6" s="1"/>
  <c r="T1996" i="6"/>
  <c r="Y1996" i="6" s="1"/>
  <c r="Z1996" i="6" s="1"/>
  <c r="T1997" i="6"/>
  <c r="Y1997" i="6" s="1"/>
  <c r="Z1997" i="6" s="1"/>
  <c r="X2834" i="6"/>
  <c r="X2831" i="6"/>
  <c r="X2833" i="6"/>
  <c r="X2832" i="6"/>
  <c r="W2653" i="6"/>
  <c r="W2652" i="6"/>
  <c r="W2654" i="6"/>
  <c r="W2651" i="6"/>
  <c r="X2764" i="6"/>
  <c r="X2763" i="6"/>
  <c r="X2765" i="6"/>
  <c r="X2766" i="6"/>
  <c r="W3338" i="6"/>
  <c r="W3337" i="6"/>
  <c r="W3335" i="6"/>
  <c r="W3336" i="6"/>
  <c r="X3605" i="6"/>
  <c r="X3604" i="6"/>
  <c r="X3603" i="6"/>
  <c r="X3606" i="6"/>
  <c r="W379" i="6"/>
  <c r="W380" i="6"/>
  <c r="W381" i="6"/>
  <c r="W382" i="6"/>
  <c r="T556" i="6"/>
  <c r="Y556" i="6" s="1"/>
  <c r="Z556" i="6" s="1"/>
  <c r="T555" i="6"/>
  <c r="Y555" i="6" s="1"/>
  <c r="T558" i="6"/>
  <c r="Y558" i="6" s="1"/>
  <c r="Z558" i="6" s="1"/>
  <c r="T557" i="6"/>
  <c r="Y557" i="6" s="1"/>
  <c r="Z557" i="6" s="1"/>
  <c r="V523" i="6"/>
  <c r="V526" i="6"/>
  <c r="V524" i="6"/>
  <c r="V525" i="6"/>
  <c r="U875" i="6"/>
  <c r="Z875" i="6" s="1"/>
  <c r="U878" i="6"/>
  <c r="Z878" i="6" s="1"/>
  <c r="U876" i="6"/>
  <c r="Z876" i="6" s="1"/>
  <c r="U877" i="6"/>
  <c r="X1419" i="6"/>
  <c r="X1420" i="6"/>
  <c r="X1421" i="6"/>
  <c r="X1422" i="6"/>
  <c r="T1635" i="6"/>
  <c r="Y1635" i="6" s="1"/>
  <c r="T1637" i="6"/>
  <c r="Y1637" i="6" s="1"/>
  <c r="T1638" i="6"/>
  <c r="Y1638" i="6" s="1"/>
  <c r="T1636" i="6"/>
  <c r="Y1636" i="6" s="1"/>
  <c r="V2283" i="6"/>
  <c r="V2284" i="6"/>
  <c r="V2285" i="6"/>
  <c r="V2286" i="6"/>
  <c r="V2559" i="6"/>
  <c r="V2560" i="6"/>
  <c r="V2561" i="6"/>
  <c r="V2562" i="6"/>
  <c r="X2846" i="6"/>
  <c r="X2845" i="6"/>
  <c r="X2843" i="6"/>
  <c r="X2844" i="6"/>
  <c r="T3189" i="6"/>
  <c r="Y3189" i="6" s="1"/>
  <c r="T3187" i="6"/>
  <c r="Y3187" i="6" s="1"/>
  <c r="T3190" i="6"/>
  <c r="Y3190" i="6" s="1"/>
  <c r="T3188" i="6"/>
  <c r="Y3188" i="6" s="1"/>
  <c r="V3487" i="6"/>
  <c r="V3488" i="6"/>
  <c r="V3489" i="6"/>
  <c r="V3490" i="6"/>
  <c r="U3992" i="6"/>
  <c r="U3994" i="6"/>
  <c r="U3991" i="6"/>
  <c r="U3993" i="6"/>
  <c r="U79" i="6"/>
  <c r="U81" i="6"/>
  <c r="U82" i="6"/>
  <c r="U80" i="6"/>
  <c r="U15" i="6"/>
  <c r="U16" i="6"/>
  <c r="U17" i="6"/>
  <c r="U18" i="6"/>
  <c r="W892" i="6"/>
  <c r="W891" i="6"/>
  <c r="W894" i="6"/>
  <c r="W893" i="6"/>
  <c r="W1847" i="6"/>
  <c r="W1848" i="6"/>
  <c r="W1849" i="6"/>
  <c r="W1850" i="6"/>
  <c r="U2309" i="6"/>
  <c r="Z2309" i="6" s="1"/>
  <c r="U2307" i="6"/>
  <c r="Z2307" i="6" s="1"/>
  <c r="U2308" i="6"/>
  <c r="Z2308" i="6" s="1"/>
  <c r="U2310" i="6"/>
  <c r="Z2310" i="6" s="1"/>
  <c r="U2929" i="6"/>
  <c r="U2928" i="6"/>
  <c r="U2927" i="6"/>
  <c r="U2930" i="6"/>
  <c r="T3809" i="6"/>
  <c r="Y3809" i="6" s="1"/>
  <c r="T3810" i="6"/>
  <c r="Y3810" i="6" s="1"/>
  <c r="T3807" i="6"/>
  <c r="Y3807" i="6" s="1"/>
  <c r="T3808" i="6"/>
  <c r="Y3808" i="6" s="1"/>
  <c r="V1422" i="6"/>
  <c r="V1421" i="6"/>
  <c r="V1420" i="6"/>
  <c r="V1419" i="6"/>
  <c r="V1805" i="6"/>
  <c r="V1804" i="6"/>
  <c r="V1803" i="6"/>
  <c r="V1806" i="6"/>
  <c r="U2831" i="6"/>
  <c r="Z2831" i="6" s="1"/>
  <c r="U2833" i="6"/>
  <c r="Z2833" i="6" s="1"/>
  <c r="U2832" i="6"/>
  <c r="Z2832" i="6" s="1"/>
  <c r="U2834" i="6"/>
  <c r="Z2834" i="6" s="1"/>
  <c r="W3428" i="6"/>
  <c r="W3427" i="6"/>
  <c r="W3429" i="6"/>
  <c r="W3430" i="6"/>
  <c r="W357" i="6"/>
  <c r="W355" i="6"/>
  <c r="W356" i="6"/>
  <c r="W358" i="6"/>
  <c r="T971" i="6"/>
  <c r="Y971" i="6" s="1"/>
  <c r="T972" i="6"/>
  <c r="Y972" i="6" s="1"/>
  <c r="T974" i="6"/>
  <c r="Y974" i="6" s="1"/>
  <c r="T973" i="6"/>
  <c r="Y973" i="6" s="1"/>
  <c r="V1384" i="6"/>
  <c r="V1385" i="6"/>
  <c r="V1383" i="6"/>
  <c r="V1386" i="6"/>
  <c r="W1785" i="6"/>
  <c r="W1783" i="6"/>
  <c r="W1784" i="6"/>
  <c r="W1786" i="6"/>
  <c r="V2124" i="6"/>
  <c r="V2125" i="6"/>
  <c r="V2126" i="6"/>
  <c r="V2123" i="6"/>
  <c r="W2984" i="6"/>
  <c r="W2983" i="6"/>
  <c r="W2985" i="6"/>
  <c r="W2986" i="6"/>
  <c r="V3899" i="6"/>
  <c r="V3900" i="6"/>
  <c r="V3902" i="6"/>
  <c r="V3901" i="6"/>
  <c r="U245" i="6"/>
  <c r="U243" i="6"/>
  <c r="U244" i="6"/>
  <c r="U246" i="6"/>
  <c r="X1176" i="6"/>
  <c r="X1178" i="6"/>
  <c r="X1175" i="6"/>
  <c r="X1177" i="6"/>
  <c r="U1824" i="6"/>
  <c r="Z1824" i="6" s="1"/>
  <c r="U1825" i="6"/>
  <c r="Z1825" i="6" s="1"/>
  <c r="U1823" i="6"/>
  <c r="Z1823" i="6" s="1"/>
  <c r="U1826" i="6"/>
  <c r="Z1826" i="6" s="1"/>
  <c r="V2843" i="6"/>
  <c r="V2845" i="6"/>
  <c r="V2844" i="6"/>
  <c r="V2846" i="6"/>
  <c r="T3842" i="6"/>
  <c r="Y3842" i="6" s="1"/>
  <c r="T3840" i="6"/>
  <c r="Y3840" i="6" s="1"/>
  <c r="T3841" i="6"/>
  <c r="Y3841" i="6" s="1"/>
  <c r="T3839" i="6"/>
  <c r="Y3839" i="6" s="1"/>
  <c r="V439" i="6"/>
  <c r="V441" i="6"/>
  <c r="V442" i="6"/>
  <c r="V440" i="6"/>
  <c r="X951" i="6"/>
  <c r="X952" i="6"/>
  <c r="X954" i="6"/>
  <c r="X953" i="6"/>
  <c r="V1216" i="6"/>
  <c r="V1218" i="6"/>
  <c r="V1215" i="6"/>
  <c r="V1217" i="6"/>
  <c r="W2202" i="6"/>
  <c r="W2201" i="6"/>
  <c r="W2199" i="6"/>
  <c r="W2200" i="6"/>
  <c r="T2623" i="6"/>
  <c r="Y2623" i="6" s="1"/>
  <c r="T2625" i="6"/>
  <c r="Y2625" i="6" s="1"/>
  <c r="T2624" i="6"/>
  <c r="Y2624" i="6" s="1"/>
  <c r="T2626" i="6"/>
  <c r="Y2626" i="6" s="1"/>
  <c r="V3303" i="6"/>
  <c r="V3306" i="6"/>
  <c r="V3305" i="6"/>
  <c r="V3304" i="6"/>
  <c r="X892" i="6"/>
  <c r="X894" i="6"/>
  <c r="X893" i="6"/>
  <c r="X891" i="6"/>
  <c r="T1327" i="6"/>
  <c r="Y1327" i="6" s="1"/>
  <c r="T1329" i="6"/>
  <c r="Y1329" i="6" s="1"/>
  <c r="Z1329" i="6" s="1"/>
  <c r="T1330" i="6"/>
  <c r="Y1330" i="6" s="1"/>
  <c r="T1328" i="6"/>
  <c r="Y1328" i="6" s="1"/>
  <c r="W1793" i="6"/>
  <c r="W1791" i="6"/>
  <c r="W1794" i="6"/>
  <c r="W1792" i="6"/>
  <c r="W2169" i="6"/>
  <c r="W2168" i="6"/>
  <c r="W2167" i="6"/>
  <c r="W2170" i="6"/>
  <c r="T3052" i="6"/>
  <c r="Y3052" i="6" s="1"/>
  <c r="T3051" i="6"/>
  <c r="Y3051" i="6" s="1"/>
  <c r="T3053" i="6"/>
  <c r="Y3053" i="6" s="1"/>
  <c r="T3054" i="6"/>
  <c r="Y3054" i="6" s="1"/>
  <c r="V3560" i="6"/>
  <c r="V3561" i="6"/>
  <c r="V3559" i="6"/>
  <c r="V3562" i="6"/>
  <c r="W3" i="6"/>
  <c r="W5" i="6"/>
  <c r="W6" i="6"/>
  <c r="W4" i="6"/>
  <c r="W743" i="6"/>
  <c r="W746" i="6"/>
  <c r="W745" i="6"/>
  <c r="W744" i="6"/>
  <c r="U1204" i="6"/>
  <c r="Z1204" i="6" s="1"/>
  <c r="U1203" i="6"/>
  <c r="U1206" i="6"/>
  <c r="U1205" i="6"/>
  <c r="T1647" i="6"/>
  <c r="Y1647" i="6" s="1"/>
  <c r="T1649" i="6"/>
  <c r="Y1649" i="6" s="1"/>
  <c r="T1650" i="6"/>
  <c r="Y1650" i="6" s="1"/>
  <c r="T1648" i="6"/>
  <c r="Y1648" i="6" s="1"/>
  <c r="V286" i="6"/>
  <c r="V285" i="6"/>
  <c r="V283" i="6"/>
  <c r="V284" i="6"/>
  <c r="V411" i="6"/>
  <c r="V414" i="6"/>
  <c r="V413" i="6"/>
  <c r="V412" i="6"/>
  <c r="X1000" i="6"/>
  <c r="X999" i="6"/>
  <c r="X1001" i="6"/>
  <c r="X1002" i="6"/>
  <c r="W1541" i="6"/>
  <c r="W1539" i="6"/>
  <c r="W1540" i="6"/>
  <c r="W1542" i="6"/>
  <c r="V1961" i="6"/>
  <c r="V1959" i="6"/>
  <c r="V1960" i="6"/>
  <c r="V1962" i="6"/>
  <c r="T2704" i="6"/>
  <c r="Y2704" i="6" s="1"/>
  <c r="T2703" i="6"/>
  <c r="Y2703" i="6" s="1"/>
  <c r="T2705" i="6"/>
  <c r="Y2705" i="6" s="1"/>
  <c r="T2706" i="6"/>
  <c r="Y2706" i="6" s="1"/>
  <c r="U3339" i="6"/>
  <c r="U3342" i="6"/>
  <c r="U3341" i="6"/>
  <c r="U3340" i="6"/>
  <c r="U3828" i="6"/>
  <c r="U3829" i="6"/>
  <c r="U3830" i="6"/>
  <c r="U3827" i="6"/>
  <c r="U632" i="6"/>
  <c r="U631" i="6"/>
  <c r="U634" i="6"/>
  <c r="U633" i="6"/>
  <c r="W1319" i="6"/>
  <c r="W1320" i="6"/>
  <c r="W1321" i="6"/>
  <c r="W1322" i="6"/>
  <c r="W1775" i="6"/>
  <c r="W1778" i="6"/>
  <c r="W1777" i="6"/>
  <c r="W1776" i="6"/>
  <c r="U2817" i="6"/>
  <c r="U2815" i="6"/>
  <c r="U2816" i="6"/>
  <c r="U2818" i="6"/>
  <c r="T3355" i="6"/>
  <c r="Y3355" i="6" s="1"/>
  <c r="T3358" i="6"/>
  <c r="Y3358" i="6" s="1"/>
  <c r="T3357" i="6"/>
  <c r="Y3357" i="6" s="1"/>
  <c r="T3356" i="6"/>
  <c r="Y3356" i="6" s="1"/>
  <c r="T139" i="6"/>
  <c r="Y139" i="6" s="1"/>
  <c r="T141" i="6"/>
  <c r="Y141" i="6" s="1"/>
  <c r="T142" i="6"/>
  <c r="Y142" i="6" s="1"/>
  <c r="T140" i="6"/>
  <c r="Y140" i="6" s="1"/>
  <c r="U453" i="6"/>
  <c r="Z453" i="6" s="1"/>
  <c r="U454" i="6"/>
  <c r="U452" i="6"/>
  <c r="U451" i="6"/>
  <c r="T1836" i="6"/>
  <c r="Y1836" i="6" s="1"/>
  <c r="T1835" i="6"/>
  <c r="Y1835" i="6" s="1"/>
  <c r="T1837" i="6"/>
  <c r="Y1837" i="6" s="1"/>
  <c r="T1838" i="6"/>
  <c r="Y1838" i="6" s="1"/>
  <c r="V2483" i="6"/>
  <c r="V2486" i="6"/>
  <c r="V2485" i="6"/>
  <c r="V2484" i="6"/>
  <c r="W3005" i="6"/>
  <c r="W3006" i="6"/>
  <c r="W3003" i="6"/>
  <c r="W3004" i="6"/>
  <c r="U3521" i="6"/>
  <c r="U3519" i="6"/>
  <c r="U3522" i="6"/>
  <c r="U3520" i="6"/>
  <c r="U95" i="6"/>
  <c r="U96" i="6"/>
  <c r="U97" i="6"/>
  <c r="U98" i="6"/>
  <c r="V749" i="6"/>
  <c r="V748" i="6"/>
  <c r="V747" i="6"/>
  <c r="V750" i="6"/>
  <c r="U1417" i="6"/>
  <c r="U1418" i="6"/>
  <c r="U1415" i="6"/>
  <c r="U1416" i="6"/>
  <c r="X1802" i="6"/>
  <c r="X1799" i="6"/>
  <c r="X1801" i="6"/>
  <c r="X1800" i="6"/>
  <c r="T2071" i="6"/>
  <c r="Y2071" i="6" s="1"/>
  <c r="T2073" i="6"/>
  <c r="Y2073" i="6" s="1"/>
  <c r="T2074" i="6"/>
  <c r="Y2074" i="6" s="1"/>
  <c r="T2072" i="6"/>
  <c r="Y2072" i="6" s="1"/>
  <c r="U2588" i="6"/>
  <c r="U2590" i="6"/>
  <c r="U2589" i="6"/>
  <c r="U2587" i="6"/>
  <c r="W2847" i="6"/>
  <c r="W2849" i="6"/>
  <c r="W2850" i="6"/>
  <c r="W2848" i="6"/>
  <c r="U3431" i="6"/>
  <c r="Z3431" i="6" s="1"/>
  <c r="U3433" i="6"/>
  <c r="Z3433" i="6" s="1"/>
  <c r="U3432" i="6"/>
  <c r="Z3432" i="6" s="1"/>
  <c r="U3434" i="6"/>
  <c r="Z3434" i="6" s="1"/>
  <c r="U183" i="6"/>
  <c r="U185" i="6"/>
  <c r="U184" i="6"/>
  <c r="U186" i="6"/>
  <c r="V1063" i="6"/>
  <c r="V1066" i="6"/>
  <c r="V1065" i="6"/>
  <c r="V1064" i="6"/>
  <c r="X1851" i="6"/>
  <c r="X1853" i="6"/>
  <c r="X1852" i="6"/>
  <c r="X1854" i="6"/>
  <c r="V2129" i="6"/>
  <c r="V2128" i="6"/>
  <c r="V2127" i="6"/>
  <c r="V2130" i="6"/>
  <c r="X3076" i="6"/>
  <c r="X3075" i="6"/>
  <c r="X3078" i="6"/>
  <c r="X3077" i="6"/>
  <c r="X3589" i="6"/>
  <c r="X3590" i="6"/>
  <c r="X3588" i="6"/>
  <c r="X3587" i="6"/>
  <c r="T3974" i="6"/>
  <c r="Y3974" i="6" s="1"/>
  <c r="Z3974" i="6" s="1"/>
  <c r="T3972" i="6"/>
  <c r="Y3972" i="6" s="1"/>
  <c r="Z3972" i="6" s="1"/>
  <c r="T3973" i="6"/>
  <c r="Y3973" i="6" s="1"/>
  <c r="Z3973" i="6" s="1"/>
  <c r="T3971" i="6"/>
  <c r="Y3971" i="6" s="1"/>
  <c r="W55" i="6"/>
  <c r="W57" i="6"/>
  <c r="W58" i="6"/>
  <c r="W56" i="6"/>
  <c r="T846" i="6"/>
  <c r="Y846" i="6" s="1"/>
  <c r="T844" i="6"/>
  <c r="Y844" i="6" s="1"/>
  <c r="T843" i="6"/>
  <c r="Y843" i="6" s="1"/>
  <c r="T845" i="6"/>
  <c r="Y845" i="6" s="1"/>
  <c r="U190" i="6"/>
  <c r="U188" i="6"/>
  <c r="U189" i="6"/>
  <c r="U187" i="6"/>
  <c r="W503" i="6"/>
  <c r="W505" i="6"/>
  <c r="W506" i="6"/>
  <c r="W504" i="6"/>
  <c r="V651" i="6"/>
  <c r="V652" i="6"/>
  <c r="V653" i="6"/>
  <c r="V654" i="6"/>
  <c r="X635" i="6"/>
  <c r="X637" i="6"/>
  <c r="X638" i="6"/>
  <c r="X636" i="6"/>
  <c r="T1184" i="6"/>
  <c r="Y1184" i="6" s="1"/>
  <c r="T1183" i="6"/>
  <c r="Y1183" i="6" s="1"/>
  <c r="T1186" i="6"/>
  <c r="Y1186" i="6" s="1"/>
  <c r="T1185" i="6"/>
  <c r="Y1185" i="6" s="1"/>
  <c r="T1387" i="6"/>
  <c r="Y1387" i="6" s="1"/>
  <c r="T1388" i="6"/>
  <c r="Y1388" i="6" s="1"/>
  <c r="T1389" i="6"/>
  <c r="Y1389" i="6" s="1"/>
  <c r="T1390" i="6"/>
  <c r="Y1390" i="6" s="1"/>
  <c r="X1687" i="6"/>
  <c r="X1688" i="6"/>
  <c r="X1689" i="6"/>
  <c r="X1690" i="6"/>
  <c r="U1955" i="6"/>
  <c r="U1957" i="6"/>
  <c r="U1958" i="6"/>
  <c r="U1956" i="6"/>
  <c r="V2729" i="6"/>
  <c r="V2728" i="6"/>
  <c r="V2727" i="6"/>
  <c r="V2730" i="6"/>
  <c r="X2961" i="6"/>
  <c r="X2959" i="6"/>
  <c r="X2962" i="6"/>
  <c r="X2960" i="6"/>
  <c r="U3129" i="6"/>
  <c r="U3127" i="6"/>
  <c r="U3128" i="6"/>
  <c r="U3130" i="6"/>
  <c r="U3320" i="6"/>
  <c r="U3321" i="6"/>
  <c r="U3322" i="6"/>
  <c r="U3319" i="6"/>
  <c r="U3676" i="6"/>
  <c r="Z3676" i="6" s="1"/>
  <c r="U3678" i="6"/>
  <c r="Z3678" i="6" s="1"/>
  <c r="U3675" i="6"/>
  <c r="Z3675" i="6" s="1"/>
  <c r="U3677" i="6"/>
  <c r="Z3677" i="6" s="1"/>
  <c r="U903" i="6"/>
  <c r="U904" i="6"/>
  <c r="U905" i="6"/>
  <c r="U906" i="6"/>
  <c r="U895" i="6"/>
  <c r="U898" i="6"/>
  <c r="U897" i="6"/>
  <c r="U896" i="6"/>
  <c r="U2153" i="6"/>
  <c r="U2154" i="6"/>
  <c r="U2152" i="6"/>
  <c r="U2151" i="6"/>
  <c r="W2328" i="6"/>
  <c r="W2330" i="6"/>
  <c r="W2329" i="6"/>
  <c r="W2327" i="6"/>
  <c r="V2542" i="6"/>
  <c r="V2539" i="6"/>
  <c r="V2540" i="6"/>
  <c r="V2541" i="6"/>
  <c r="V2548" i="6"/>
  <c r="V2550" i="6"/>
  <c r="V2547" i="6"/>
  <c r="V2549" i="6"/>
  <c r="W3038" i="6"/>
  <c r="W3035" i="6"/>
  <c r="W3036" i="6"/>
  <c r="W3037" i="6"/>
  <c r="X3148" i="6"/>
  <c r="X3147" i="6"/>
  <c r="X3150" i="6"/>
  <c r="X3149" i="6"/>
  <c r="T3502" i="6"/>
  <c r="Y3502" i="6" s="1"/>
  <c r="T3499" i="6"/>
  <c r="Y3499" i="6" s="1"/>
  <c r="T3501" i="6"/>
  <c r="Y3501" i="6" s="1"/>
  <c r="T3500" i="6"/>
  <c r="Y3500" i="6" s="1"/>
  <c r="T3902" i="6"/>
  <c r="Y3902" i="6" s="1"/>
  <c r="Z3902" i="6" s="1"/>
  <c r="T3900" i="6"/>
  <c r="Y3900" i="6" s="1"/>
  <c r="T3899" i="6"/>
  <c r="Y3899" i="6" s="1"/>
  <c r="T3901" i="6"/>
  <c r="Y3901" i="6" s="1"/>
  <c r="T523" i="6"/>
  <c r="Y523" i="6" s="1"/>
  <c r="T525" i="6"/>
  <c r="Y525" i="6" s="1"/>
  <c r="Z525" i="6" s="1"/>
  <c r="T526" i="6"/>
  <c r="Y526" i="6" s="1"/>
  <c r="Z526" i="6" s="1"/>
  <c r="T524" i="6"/>
  <c r="Y524" i="6" s="1"/>
  <c r="Z524" i="6" s="1"/>
  <c r="T592" i="6"/>
  <c r="Y592" i="6" s="1"/>
  <c r="T593" i="6"/>
  <c r="Y593" i="6" s="1"/>
  <c r="T594" i="6"/>
  <c r="Y594" i="6" s="1"/>
  <c r="T591" i="6"/>
  <c r="Y591" i="6" s="1"/>
  <c r="X1031" i="6"/>
  <c r="X1033" i="6"/>
  <c r="X1034" i="6"/>
  <c r="X1032" i="6"/>
  <c r="U1132" i="6"/>
  <c r="U1134" i="6"/>
  <c r="Z1134" i="6" s="1"/>
  <c r="U1133" i="6"/>
  <c r="Z1133" i="6" s="1"/>
  <c r="U1131" i="6"/>
  <c r="U1455" i="6"/>
  <c r="U1457" i="6"/>
  <c r="U1458" i="6"/>
  <c r="U1456" i="6"/>
  <c r="T1667" i="6"/>
  <c r="Y1667" i="6" s="1"/>
  <c r="T1669" i="6"/>
  <c r="Y1669" i="6" s="1"/>
  <c r="T1668" i="6"/>
  <c r="Y1668" i="6" s="1"/>
  <c r="T1670" i="6"/>
  <c r="Y1670" i="6" s="1"/>
  <c r="X2222" i="6"/>
  <c r="X2221" i="6"/>
  <c r="X2219" i="6"/>
  <c r="X2220" i="6"/>
  <c r="V2339" i="6"/>
  <c r="V2340" i="6"/>
  <c r="V2341" i="6"/>
  <c r="V2342" i="6"/>
  <c r="T2830" i="6"/>
  <c r="Y2830" i="6" s="1"/>
  <c r="T2829" i="6"/>
  <c r="Y2829" i="6" s="1"/>
  <c r="T2827" i="6"/>
  <c r="Y2827" i="6" s="1"/>
  <c r="T2828" i="6"/>
  <c r="Y2828" i="6" s="1"/>
  <c r="T3408" i="6"/>
  <c r="Y3408" i="6" s="1"/>
  <c r="Z3408" i="6" s="1"/>
  <c r="T3409" i="6"/>
  <c r="Y3409" i="6" s="1"/>
  <c r="T3407" i="6"/>
  <c r="Y3407" i="6" s="1"/>
  <c r="T3410" i="6"/>
  <c r="Y3410" i="6" s="1"/>
  <c r="T3790" i="6"/>
  <c r="Y3790" i="6" s="1"/>
  <c r="T3787" i="6"/>
  <c r="Y3787" i="6" s="1"/>
  <c r="T3789" i="6"/>
  <c r="Y3789" i="6" s="1"/>
  <c r="T3788" i="6"/>
  <c r="Y3788" i="6" s="1"/>
  <c r="T296" i="6"/>
  <c r="Y296" i="6" s="1"/>
  <c r="T297" i="6"/>
  <c r="Y297" i="6" s="1"/>
  <c r="T298" i="6"/>
  <c r="Y298" i="6" s="1"/>
  <c r="T295" i="6"/>
  <c r="Y295" i="6" s="1"/>
  <c r="U635" i="6"/>
  <c r="Z635" i="6" s="1"/>
  <c r="U637" i="6"/>
  <c r="Z637" i="6" s="1"/>
  <c r="U638" i="6"/>
  <c r="Z638" i="6" s="1"/>
  <c r="U636" i="6"/>
  <c r="Z636" i="6" s="1"/>
  <c r="X1029" i="6"/>
  <c r="X1027" i="6"/>
  <c r="X1030" i="6"/>
  <c r="X1028" i="6"/>
  <c r="V1467" i="6"/>
  <c r="V1470" i="6"/>
  <c r="V1469" i="6"/>
  <c r="V1468" i="6"/>
  <c r="X1927" i="6"/>
  <c r="X1929" i="6"/>
  <c r="X1930" i="6"/>
  <c r="X1928" i="6"/>
  <c r="U2612" i="6"/>
  <c r="U2614" i="6"/>
  <c r="U2611" i="6"/>
  <c r="U2613" i="6"/>
  <c r="W2974" i="6"/>
  <c r="W2973" i="6"/>
  <c r="W2972" i="6"/>
  <c r="W2971" i="6"/>
  <c r="W3300" i="6"/>
  <c r="W3299" i="6"/>
  <c r="W3301" i="6"/>
  <c r="W3302" i="6"/>
  <c r="X3749" i="6"/>
  <c r="X3748" i="6"/>
  <c r="X3747" i="6"/>
  <c r="X3750" i="6"/>
  <c r="W252" i="6"/>
  <c r="W254" i="6"/>
  <c r="W251" i="6"/>
  <c r="W253" i="6"/>
  <c r="T26" i="6"/>
  <c r="Y26" i="6" s="1"/>
  <c r="Z26" i="6" s="1"/>
  <c r="T24" i="6"/>
  <c r="Y24" i="6" s="1"/>
  <c r="Z24" i="6" s="1"/>
  <c r="T25" i="6"/>
  <c r="Y25" i="6" s="1"/>
  <c r="T23" i="6"/>
  <c r="Y23" i="6" s="1"/>
  <c r="T421" i="6"/>
  <c r="Y421" i="6" s="1"/>
  <c r="T420" i="6"/>
  <c r="Y420" i="6" s="1"/>
  <c r="T419" i="6"/>
  <c r="Y419" i="6" s="1"/>
  <c r="T422" i="6"/>
  <c r="Y422" i="6" s="1"/>
  <c r="V1079" i="6"/>
  <c r="V1080" i="6"/>
  <c r="V1081" i="6"/>
  <c r="V1082" i="6"/>
  <c r="W1475" i="6"/>
  <c r="W1477" i="6"/>
  <c r="W1478" i="6"/>
  <c r="W1476" i="6"/>
  <c r="T1527" i="6"/>
  <c r="Y1527" i="6" s="1"/>
  <c r="T1528" i="6"/>
  <c r="Y1528" i="6" s="1"/>
  <c r="Z1528" i="6" s="1"/>
  <c r="T1529" i="6"/>
  <c r="Y1529" i="6" s="1"/>
  <c r="Z1529" i="6" s="1"/>
  <c r="T1530" i="6"/>
  <c r="Y1530" i="6" s="1"/>
  <c r="Z1530" i="6" s="1"/>
  <c r="V119" i="6"/>
  <c r="V120" i="6"/>
  <c r="V122" i="6"/>
  <c r="V121" i="6"/>
  <c r="V763" i="6"/>
  <c r="V766" i="6"/>
  <c r="V765" i="6"/>
  <c r="V764" i="6"/>
  <c r="W70" i="6"/>
  <c r="W67" i="6"/>
  <c r="W69" i="6"/>
  <c r="W68" i="6"/>
  <c r="V927" i="6"/>
  <c r="V928" i="6"/>
  <c r="V929" i="6"/>
  <c r="V930" i="6"/>
  <c r="X1732" i="6"/>
  <c r="X1734" i="6"/>
  <c r="X1733" i="6"/>
  <c r="X1731" i="6"/>
  <c r="W2427" i="6"/>
  <c r="W2428" i="6"/>
  <c r="W2430" i="6"/>
  <c r="W2429" i="6"/>
  <c r="W3723" i="6"/>
  <c r="W3726" i="6"/>
  <c r="W3725" i="6"/>
  <c r="W3724" i="6"/>
  <c r="T1127" i="6"/>
  <c r="Y1127" i="6" s="1"/>
  <c r="T1128" i="6"/>
  <c r="Y1128" i="6" s="1"/>
  <c r="T1130" i="6"/>
  <c r="Y1130" i="6" s="1"/>
  <c r="T1129" i="6"/>
  <c r="Y1129" i="6" s="1"/>
  <c r="U1833" i="6"/>
  <c r="U1831" i="6"/>
  <c r="U1832" i="6"/>
  <c r="U1834" i="6"/>
  <c r="U2574" i="6"/>
  <c r="U2571" i="6"/>
  <c r="U2572" i="6"/>
  <c r="U2573" i="6"/>
  <c r="V3535" i="6"/>
  <c r="V3538" i="6"/>
  <c r="V3536" i="6"/>
  <c r="V3537" i="6"/>
  <c r="W419" i="6"/>
  <c r="W422" i="6"/>
  <c r="W421" i="6"/>
  <c r="W420" i="6"/>
  <c r="V821" i="6"/>
  <c r="V822" i="6"/>
  <c r="V820" i="6"/>
  <c r="V819" i="6"/>
  <c r="W1975" i="6"/>
  <c r="W1978" i="6"/>
  <c r="W1977" i="6"/>
  <c r="W1976" i="6"/>
  <c r="T2699" i="6"/>
  <c r="Y2699" i="6" s="1"/>
  <c r="T2700" i="6"/>
  <c r="Y2700" i="6" s="1"/>
  <c r="T2701" i="6"/>
  <c r="Y2701" i="6" s="1"/>
  <c r="T2702" i="6"/>
  <c r="Y2702" i="6" s="1"/>
  <c r="U3154" i="6"/>
  <c r="U3151" i="6"/>
  <c r="U3153" i="6"/>
  <c r="U3152" i="6"/>
  <c r="V3592" i="6"/>
  <c r="V3593" i="6"/>
  <c r="V3594" i="6"/>
  <c r="V3591" i="6"/>
  <c r="U3870" i="6"/>
  <c r="U3869" i="6"/>
  <c r="U3868" i="6"/>
  <c r="U3867" i="6"/>
  <c r="W711" i="6"/>
  <c r="W713" i="6"/>
  <c r="W714" i="6"/>
  <c r="W712" i="6"/>
  <c r="W1755" i="6"/>
  <c r="W1758" i="6"/>
  <c r="W1756" i="6"/>
  <c r="W1757" i="6"/>
  <c r="W2449" i="6"/>
  <c r="W2448" i="6"/>
  <c r="W2447" i="6"/>
  <c r="W2450" i="6"/>
  <c r="U3548" i="6"/>
  <c r="U3550" i="6"/>
  <c r="U3549" i="6"/>
  <c r="U3547" i="6"/>
  <c r="U751" i="6"/>
  <c r="U753" i="6"/>
  <c r="U754" i="6"/>
  <c r="U752" i="6"/>
  <c r="V932" i="6"/>
  <c r="V931" i="6"/>
  <c r="V933" i="6"/>
  <c r="V934" i="6"/>
  <c r="V1518" i="6"/>
  <c r="V1517" i="6"/>
  <c r="V1515" i="6"/>
  <c r="V1516" i="6"/>
  <c r="U3055" i="6"/>
  <c r="Z3055" i="6" s="1"/>
  <c r="U3058" i="6"/>
  <c r="Z3058" i="6" s="1"/>
  <c r="U3057" i="6"/>
  <c r="Z3057" i="6" s="1"/>
  <c r="U3056" i="6"/>
  <c r="Z3056" i="6" s="1"/>
  <c r="V3701" i="6"/>
  <c r="V3702" i="6"/>
  <c r="V3699" i="6"/>
  <c r="V3700" i="6"/>
  <c r="U235" i="6"/>
  <c r="U238" i="6"/>
  <c r="U236" i="6"/>
  <c r="U237" i="6"/>
  <c r="U893" i="6"/>
  <c r="U894" i="6"/>
  <c r="U891" i="6"/>
  <c r="U892" i="6"/>
  <c r="X1631" i="6"/>
  <c r="X1632" i="6"/>
  <c r="X1633" i="6"/>
  <c r="X1634" i="6"/>
  <c r="W1817" i="6"/>
  <c r="W1816" i="6"/>
  <c r="W1815" i="6"/>
  <c r="W1818" i="6"/>
  <c r="X2180" i="6"/>
  <c r="X2181" i="6"/>
  <c r="X2179" i="6"/>
  <c r="X2182" i="6"/>
  <c r="U2876" i="6"/>
  <c r="U2878" i="6"/>
  <c r="U2875" i="6"/>
  <c r="U2877" i="6"/>
  <c r="W3660" i="6"/>
  <c r="W3662" i="6"/>
  <c r="W3659" i="6"/>
  <c r="W3661" i="6"/>
  <c r="T263" i="6"/>
  <c r="Y263" i="6" s="1"/>
  <c r="T264" i="6"/>
  <c r="Y264" i="6" s="1"/>
  <c r="T266" i="6"/>
  <c r="Y266" i="6" s="1"/>
  <c r="T265" i="6"/>
  <c r="Y265" i="6" s="1"/>
  <c r="T237" i="6"/>
  <c r="Y237" i="6" s="1"/>
  <c r="T238" i="6"/>
  <c r="Y238" i="6" s="1"/>
  <c r="Z238" i="6" s="1"/>
  <c r="T235" i="6"/>
  <c r="Y235" i="6" s="1"/>
  <c r="T236" i="6"/>
  <c r="Y236" i="6" s="1"/>
  <c r="W325" i="6"/>
  <c r="W326" i="6"/>
  <c r="W324" i="6"/>
  <c r="W323" i="6"/>
  <c r="X271" i="6"/>
  <c r="X273" i="6"/>
  <c r="X272" i="6"/>
  <c r="X274" i="6"/>
  <c r="T951" i="6"/>
  <c r="Y951" i="6" s="1"/>
  <c r="T953" i="6"/>
  <c r="Y953" i="6" s="1"/>
  <c r="T954" i="6"/>
  <c r="Y954" i="6" s="1"/>
  <c r="T952" i="6"/>
  <c r="Y952" i="6" s="1"/>
  <c r="U1718" i="6"/>
  <c r="U1716" i="6"/>
  <c r="U1717" i="6"/>
  <c r="U1715" i="6"/>
  <c r="W2017" i="6"/>
  <c r="W2018" i="6"/>
  <c r="W2016" i="6"/>
  <c r="W2015" i="6"/>
  <c r="T2331" i="6"/>
  <c r="Y2331" i="6" s="1"/>
  <c r="T2334" i="6"/>
  <c r="Y2334" i="6" s="1"/>
  <c r="T2332" i="6"/>
  <c r="Y2332" i="6" s="1"/>
  <c r="T2333" i="6"/>
  <c r="Y2333" i="6" s="1"/>
  <c r="V2893" i="6"/>
  <c r="V2891" i="6"/>
  <c r="V2894" i="6"/>
  <c r="V2892" i="6"/>
  <c r="V3475" i="6"/>
  <c r="V3477" i="6"/>
  <c r="V3478" i="6"/>
  <c r="V3476" i="6"/>
  <c r="T3706" i="6"/>
  <c r="Y3706" i="6" s="1"/>
  <c r="T3704" i="6"/>
  <c r="Y3704" i="6" s="1"/>
  <c r="T3705" i="6"/>
  <c r="Y3705" i="6" s="1"/>
  <c r="T3703" i="6"/>
  <c r="Y3703" i="6" s="1"/>
  <c r="U775" i="6"/>
  <c r="U776" i="6"/>
  <c r="U777" i="6"/>
  <c r="U778" i="6"/>
  <c r="V1495" i="6"/>
  <c r="V1497" i="6"/>
  <c r="V1496" i="6"/>
  <c r="V1498" i="6"/>
  <c r="U2424" i="6"/>
  <c r="U2425" i="6"/>
  <c r="U2423" i="6"/>
  <c r="U2426" i="6"/>
  <c r="V2790" i="6"/>
  <c r="V2788" i="6"/>
  <c r="V2787" i="6"/>
  <c r="V2789" i="6"/>
  <c r="T3699" i="6"/>
  <c r="Y3699" i="6" s="1"/>
  <c r="T3701" i="6"/>
  <c r="Y3701" i="6" s="1"/>
  <c r="T3700" i="6"/>
  <c r="Y3700" i="6" s="1"/>
  <c r="T3702" i="6"/>
  <c r="Y3702" i="6" s="1"/>
  <c r="X3832" i="6"/>
  <c r="X3834" i="6"/>
  <c r="X3833" i="6"/>
  <c r="X3831" i="6"/>
  <c r="V137" i="6"/>
  <c r="V136" i="6"/>
  <c r="V135" i="6"/>
  <c r="V138" i="6"/>
  <c r="X1197" i="6"/>
  <c r="X1196" i="6"/>
  <c r="X1195" i="6"/>
  <c r="X1198" i="6"/>
  <c r="W1904" i="6"/>
  <c r="W1906" i="6"/>
  <c r="W1903" i="6"/>
  <c r="W1905" i="6"/>
  <c r="V2619" i="6"/>
  <c r="V2622" i="6"/>
  <c r="V2620" i="6"/>
  <c r="V2621" i="6"/>
  <c r="T2893" i="6"/>
  <c r="Y2893" i="6" s="1"/>
  <c r="Z2893" i="6" s="1"/>
  <c r="T2891" i="6"/>
  <c r="Y2891" i="6" s="1"/>
  <c r="T2894" i="6"/>
  <c r="Y2894" i="6" s="1"/>
  <c r="Z2894" i="6" s="1"/>
  <c r="T2892" i="6"/>
  <c r="Y2892" i="6" s="1"/>
  <c r="U3475" i="6"/>
  <c r="Z3475" i="6" s="1"/>
  <c r="U3477" i="6"/>
  <c r="Z3477" i="6" s="1"/>
  <c r="U3476" i="6"/>
  <c r="Z3476" i="6" s="1"/>
  <c r="U3478" i="6"/>
  <c r="Z3478" i="6" s="1"/>
  <c r="W328" i="6"/>
  <c r="W327" i="6"/>
  <c r="W329" i="6"/>
  <c r="W330" i="6"/>
  <c r="X483" i="6"/>
  <c r="X484" i="6"/>
  <c r="X486" i="6"/>
  <c r="X485" i="6"/>
  <c r="X1295" i="6"/>
  <c r="X1297" i="6"/>
  <c r="X1298" i="6"/>
  <c r="X1296" i="6"/>
  <c r="T1927" i="6"/>
  <c r="Y1927" i="6" s="1"/>
  <c r="T1929" i="6"/>
  <c r="Y1929" i="6" s="1"/>
  <c r="T1930" i="6"/>
  <c r="Y1930" i="6" s="1"/>
  <c r="T1928" i="6"/>
  <c r="Y1928" i="6" s="1"/>
  <c r="X2616" i="6"/>
  <c r="X2617" i="6"/>
  <c r="X2615" i="6"/>
  <c r="X2618" i="6"/>
  <c r="W3093" i="6"/>
  <c r="W3094" i="6"/>
  <c r="W3092" i="6"/>
  <c r="W3091" i="6"/>
  <c r="T3939" i="6"/>
  <c r="Y3939" i="6" s="1"/>
  <c r="T3942" i="6"/>
  <c r="Y3942" i="6" s="1"/>
  <c r="T3940" i="6"/>
  <c r="Y3940" i="6" s="1"/>
  <c r="T3941" i="6"/>
  <c r="Y3941" i="6" s="1"/>
  <c r="U3954" i="6"/>
  <c r="U3951" i="6"/>
  <c r="U3952" i="6"/>
  <c r="U3953" i="6"/>
  <c r="T244" i="6"/>
  <c r="Y244" i="6" s="1"/>
  <c r="T245" i="6"/>
  <c r="Y245" i="6" s="1"/>
  <c r="T246" i="6"/>
  <c r="Y246" i="6" s="1"/>
  <c r="T243" i="6"/>
  <c r="Y243" i="6" s="1"/>
  <c r="T435" i="6"/>
  <c r="Y435" i="6" s="1"/>
  <c r="T438" i="6"/>
  <c r="Y438" i="6" s="1"/>
  <c r="T436" i="6"/>
  <c r="Y436" i="6" s="1"/>
  <c r="T437" i="6"/>
  <c r="Y437" i="6" s="1"/>
  <c r="X1025" i="6"/>
  <c r="X1024" i="6"/>
  <c r="X1023" i="6"/>
  <c r="X1026" i="6"/>
  <c r="V1429" i="6"/>
  <c r="V1430" i="6"/>
  <c r="V1427" i="6"/>
  <c r="V1428" i="6"/>
  <c r="T1977" i="6"/>
  <c r="Y1977" i="6" s="1"/>
  <c r="T1975" i="6"/>
  <c r="Y1975" i="6" s="1"/>
  <c r="T1978" i="6"/>
  <c r="Y1978" i="6" s="1"/>
  <c r="T1976" i="6"/>
  <c r="Y1976" i="6" s="1"/>
  <c r="U2271" i="6"/>
  <c r="U2274" i="6"/>
  <c r="U2272" i="6"/>
  <c r="U2273" i="6"/>
  <c r="T3004" i="6"/>
  <c r="Y3004" i="6" s="1"/>
  <c r="Z3004" i="6" s="1"/>
  <c r="T3003" i="6"/>
  <c r="Y3003" i="6" s="1"/>
  <c r="T3006" i="6"/>
  <c r="Y3006" i="6" s="1"/>
  <c r="Z3006" i="6" s="1"/>
  <c r="T3005" i="6"/>
  <c r="Y3005" i="6" s="1"/>
  <c r="Z3005" i="6" s="1"/>
  <c r="V3584" i="6"/>
  <c r="V3586" i="6"/>
  <c r="V3583" i="6"/>
  <c r="V3585" i="6"/>
  <c r="U87" i="6"/>
  <c r="U90" i="6"/>
  <c r="U89" i="6"/>
  <c r="U88" i="6"/>
  <c r="V787" i="6"/>
  <c r="V789" i="6"/>
  <c r="V790" i="6"/>
  <c r="V788" i="6"/>
  <c r="X1884" i="6"/>
  <c r="X1885" i="6"/>
  <c r="X1886" i="6"/>
  <c r="X1883" i="6"/>
  <c r="T1939" i="6"/>
  <c r="Y1939" i="6" s="1"/>
  <c r="T1940" i="6"/>
  <c r="Y1940" i="6" s="1"/>
  <c r="T1942" i="6"/>
  <c r="Y1942" i="6" s="1"/>
  <c r="T1941" i="6"/>
  <c r="Y1941" i="6" s="1"/>
  <c r="X2584" i="6"/>
  <c r="X2583" i="6"/>
  <c r="X2585" i="6"/>
  <c r="X2586" i="6"/>
  <c r="W123" i="6"/>
  <c r="W124" i="6"/>
  <c r="W125" i="6"/>
  <c r="W126" i="6"/>
  <c r="U339" i="6"/>
  <c r="Z339" i="6" s="1"/>
  <c r="U342" i="6"/>
  <c r="U340" i="6"/>
  <c r="Z340" i="6" s="1"/>
  <c r="U341" i="6"/>
  <c r="Z341" i="6" s="1"/>
  <c r="U705" i="6"/>
  <c r="U706" i="6"/>
  <c r="U704" i="6"/>
  <c r="U703" i="6"/>
  <c r="X1323" i="6"/>
  <c r="X1324" i="6"/>
  <c r="X1325" i="6"/>
  <c r="X1326" i="6"/>
  <c r="V1379" i="6"/>
  <c r="V1381" i="6"/>
  <c r="V1380" i="6"/>
  <c r="V1382" i="6"/>
  <c r="T1355" i="6"/>
  <c r="Y1355" i="6" s="1"/>
  <c r="T1357" i="6"/>
  <c r="Y1357" i="6" s="1"/>
  <c r="T1358" i="6"/>
  <c r="Y1358" i="6" s="1"/>
  <c r="T1356" i="6"/>
  <c r="Y1356" i="6" s="1"/>
  <c r="U1782" i="6"/>
  <c r="U1779" i="6"/>
  <c r="U1780" i="6"/>
  <c r="U1781" i="6"/>
  <c r="W2175" i="6"/>
  <c r="W2178" i="6"/>
  <c r="W2177" i="6"/>
  <c r="W2176" i="6"/>
  <c r="T2549" i="6"/>
  <c r="Y2549" i="6" s="1"/>
  <c r="T2547" i="6"/>
  <c r="Y2547" i="6" s="1"/>
  <c r="T2548" i="6"/>
  <c r="Y2548" i="6" s="1"/>
  <c r="T2550" i="6"/>
  <c r="Y2550" i="6" s="1"/>
  <c r="W2940" i="6"/>
  <c r="W2939" i="6"/>
  <c r="W2941" i="6"/>
  <c r="W2942" i="6"/>
  <c r="U3081" i="6"/>
  <c r="U3082" i="6"/>
  <c r="U3079" i="6"/>
  <c r="U3080" i="6"/>
  <c r="T3525" i="6"/>
  <c r="Y3525" i="6" s="1"/>
  <c r="T3523" i="6"/>
  <c r="Y3523" i="6" s="1"/>
  <c r="T3526" i="6"/>
  <c r="Y3526" i="6" s="1"/>
  <c r="T3524" i="6"/>
  <c r="Y3524" i="6" s="1"/>
  <c r="W3916" i="6"/>
  <c r="W3918" i="6"/>
  <c r="W3915" i="6"/>
  <c r="W3917" i="6"/>
  <c r="T853" i="6"/>
  <c r="Y853" i="6" s="1"/>
  <c r="T851" i="6"/>
  <c r="Y851" i="6" s="1"/>
  <c r="T852" i="6"/>
  <c r="Y852" i="6" s="1"/>
  <c r="T854" i="6"/>
  <c r="Y854" i="6" s="1"/>
  <c r="W869" i="6"/>
  <c r="W870" i="6"/>
  <c r="W867" i="6"/>
  <c r="W868" i="6"/>
  <c r="W1150" i="6"/>
  <c r="W1149" i="6"/>
  <c r="W1148" i="6"/>
  <c r="W1147" i="6"/>
  <c r="W1646" i="6"/>
  <c r="W1644" i="6"/>
  <c r="W1645" i="6"/>
  <c r="W1643" i="6"/>
  <c r="U2279" i="6"/>
  <c r="U2282" i="6"/>
  <c r="U2280" i="6"/>
  <c r="U2281" i="6"/>
  <c r="V2915" i="6"/>
  <c r="V2916" i="6"/>
  <c r="V2918" i="6"/>
  <c r="V2917" i="6"/>
  <c r="U3094" i="6"/>
  <c r="U3092" i="6"/>
  <c r="U3093" i="6"/>
  <c r="U3091" i="6"/>
  <c r="T3542" i="6"/>
  <c r="Y3542" i="6" s="1"/>
  <c r="T3540" i="6"/>
  <c r="Y3540" i="6" s="1"/>
  <c r="T3541" i="6"/>
  <c r="Y3541" i="6" s="1"/>
  <c r="T3539" i="6"/>
  <c r="Y3539" i="6" s="1"/>
  <c r="V32" i="6"/>
  <c r="V34" i="6"/>
  <c r="V31" i="6"/>
  <c r="V33" i="6"/>
  <c r="V781" i="6"/>
  <c r="V780" i="6"/>
  <c r="V782" i="6"/>
  <c r="V779" i="6"/>
  <c r="X898" i="6"/>
  <c r="X895" i="6"/>
  <c r="X896" i="6"/>
  <c r="X897" i="6"/>
  <c r="T1463" i="6"/>
  <c r="Y1463" i="6" s="1"/>
  <c r="T1464" i="6"/>
  <c r="Y1464" i="6" s="1"/>
  <c r="T1465" i="6"/>
  <c r="Y1465" i="6" s="1"/>
  <c r="T1466" i="6"/>
  <c r="Y1466" i="6" s="1"/>
  <c r="V1557" i="6"/>
  <c r="V1555" i="6"/>
  <c r="V1556" i="6"/>
  <c r="V1558" i="6"/>
  <c r="V2009" i="6"/>
  <c r="V2010" i="6"/>
  <c r="V2008" i="6"/>
  <c r="V2007" i="6"/>
  <c r="T2588" i="6"/>
  <c r="Y2588" i="6" s="1"/>
  <c r="T2589" i="6"/>
  <c r="Y2589" i="6" s="1"/>
  <c r="T2590" i="6"/>
  <c r="Y2590" i="6" s="1"/>
  <c r="T2587" i="6"/>
  <c r="Y2587" i="6" s="1"/>
  <c r="T2672" i="6"/>
  <c r="Y2672" i="6" s="1"/>
  <c r="T2674" i="6"/>
  <c r="Y2674" i="6" s="1"/>
  <c r="T2671" i="6"/>
  <c r="Y2671" i="6" s="1"/>
  <c r="T2673" i="6"/>
  <c r="Y2673" i="6" s="1"/>
  <c r="X3141" i="6"/>
  <c r="X3140" i="6"/>
  <c r="X3139" i="6"/>
  <c r="X3142" i="6"/>
  <c r="U3427" i="6"/>
  <c r="Z3427" i="6" s="1"/>
  <c r="U3430" i="6"/>
  <c r="Z3430" i="6" s="1"/>
  <c r="U3428" i="6"/>
  <c r="Z3428" i="6" s="1"/>
  <c r="U3429" i="6"/>
  <c r="Z3429" i="6" s="1"/>
  <c r="U3813" i="6"/>
  <c r="Z3813" i="6" s="1"/>
  <c r="U3812" i="6"/>
  <c r="Z3812" i="6" s="1"/>
  <c r="U3811" i="6"/>
  <c r="Z3811" i="6" s="1"/>
  <c r="U3814" i="6"/>
  <c r="Z3814" i="6" s="1"/>
  <c r="U376" i="6"/>
  <c r="Z376" i="6" s="1"/>
  <c r="U378" i="6"/>
  <c r="U375" i="6"/>
  <c r="U377" i="6"/>
  <c r="V585" i="6"/>
  <c r="V586" i="6"/>
  <c r="V584" i="6"/>
  <c r="V583" i="6"/>
  <c r="V1078" i="6"/>
  <c r="V1077" i="6"/>
  <c r="V1076" i="6"/>
  <c r="V1075" i="6"/>
  <c r="V1471" i="6"/>
  <c r="V1474" i="6"/>
  <c r="V1472" i="6"/>
  <c r="V1473" i="6"/>
  <c r="V1730" i="6"/>
  <c r="V1727" i="6"/>
  <c r="V1728" i="6"/>
  <c r="V1729" i="6"/>
  <c r="T2011" i="6"/>
  <c r="Y2011" i="6" s="1"/>
  <c r="T2014" i="6"/>
  <c r="Y2014" i="6" s="1"/>
  <c r="T2013" i="6"/>
  <c r="Y2013" i="6" s="1"/>
  <c r="T2012" i="6"/>
  <c r="Y2012" i="6" s="1"/>
  <c r="U2775" i="6"/>
  <c r="U2778" i="6"/>
  <c r="U2777" i="6"/>
  <c r="U2776" i="6"/>
  <c r="V2832" i="6"/>
  <c r="V2831" i="6"/>
  <c r="V2834" i="6"/>
  <c r="V2833" i="6"/>
  <c r="T3218" i="6"/>
  <c r="Y3218" i="6" s="1"/>
  <c r="T3215" i="6"/>
  <c r="Y3215" i="6" s="1"/>
  <c r="T3216" i="6"/>
  <c r="Y3216" i="6" s="1"/>
  <c r="T3217" i="6"/>
  <c r="Y3217" i="6" s="1"/>
  <c r="W95" i="6"/>
  <c r="W96" i="6"/>
  <c r="W98" i="6"/>
  <c r="W97" i="6"/>
  <c r="T672" i="6"/>
  <c r="Y672" i="6" s="1"/>
  <c r="T674" i="6"/>
  <c r="Y674" i="6" s="1"/>
  <c r="T671" i="6"/>
  <c r="Y671" i="6" s="1"/>
  <c r="T673" i="6"/>
  <c r="Y673" i="6" s="1"/>
  <c r="V724" i="6"/>
  <c r="V723" i="6"/>
  <c r="V726" i="6"/>
  <c r="V725" i="6"/>
  <c r="X1859" i="6"/>
  <c r="X1862" i="6"/>
  <c r="X1860" i="6"/>
  <c r="X1861" i="6"/>
  <c r="U2973" i="6"/>
  <c r="U2971" i="6"/>
  <c r="U2974" i="6"/>
  <c r="U2972" i="6"/>
  <c r="X3651" i="6"/>
  <c r="X3653" i="6"/>
  <c r="X3652" i="6"/>
  <c r="X3654" i="6"/>
  <c r="T65" i="6"/>
  <c r="Y65" i="6" s="1"/>
  <c r="T66" i="6"/>
  <c r="Y66" i="6" s="1"/>
  <c r="T63" i="6"/>
  <c r="Y63" i="6" s="1"/>
  <c r="T64" i="6"/>
  <c r="Y64" i="6" s="1"/>
  <c r="T940" i="6"/>
  <c r="Y940" i="6" s="1"/>
  <c r="T942" i="6"/>
  <c r="Y942" i="6" s="1"/>
  <c r="T939" i="6"/>
  <c r="Y939" i="6" s="1"/>
  <c r="T941" i="6"/>
  <c r="Y941" i="6" s="1"/>
  <c r="Z941" i="6" s="1"/>
  <c r="T1430" i="6"/>
  <c r="Y1430" i="6" s="1"/>
  <c r="T1427" i="6"/>
  <c r="Y1427" i="6" s="1"/>
  <c r="T1429" i="6"/>
  <c r="Y1429" i="6" s="1"/>
  <c r="T1428" i="6"/>
  <c r="Y1428" i="6" s="1"/>
  <c r="W3080" i="6"/>
  <c r="W3079" i="6"/>
  <c r="W3082" i="6"/>
  <c r="W3081" i="6"/>
  <c r="T3078" i="6"/>
  <c r="Y3078" i="6" s="1"/>
  <c r="T3077" i="6"/>
  <c r="Y3077" i="6" s="1"/>
  <c r="T3075" i="6"/>
  <c r="Y3075" i="6" s="1"/>
  <c r="T3076" i="6"/>
  <c r="Y3076" i="6" s="1"/>
  <c r="U1675" i="6"/>
  <c r="U1676" i="6"/>
  <c r="U1677" i="6"/>
  <c r="U1678" i="6"/>
  <c r="Z1678" i="6" s="1"/>
  <c r="W2280" i="6"/>
  <c r="W2282" i="6"/>
  <c r="W2281" i="6"/>
  <c r="W2279" i="6"/>
  <c r="W2480" i="6"/>
  <c r="W2479" i="6"/>
  <c r="W2481" i="6"/>
  <c r="W2482" i="6"/>
  <c r="V3351" i="6"/>
  <c r="V3352" i="6"/>
  <c r="V3354" i="6"/>
  <c r="V3353" i="6"/>
  <c r="T3736" i="6"/>
  <c r="Y3736" i="6" s="1"/>
  <c r="Z3736" i="6" s="1"/>
  <c r="T3735" i="6"/>
  <c r="Y3735" i="6" s="1"/>
  <c r="T3738" i="6"/>
  <c r="Y3738" i="6" s="1"/>
  <c r="T3737" i="6"/>
  <c r="Y3737" i="6" s="1"/>
  <c r="T195" i="6"/>
  <c r="Y195" i="6" s="1"/>
  <c r="T196" i="6"/>
  <c r="Y196" i="6" s="1"/>
  <c r="T198" i="6"/>
  <c r="Y198" i="6" s="1"/>
  <c r="T197" i="6"/>
  <c r="Y197" i="6" s="1"/>
  <c r="T1471" i="6"/>
  <c r="Y1471" i="6" s="1"/>
  <c r="T1473" i="6"/>
  <c r="Y1473" i="6" s="1"/>
  <c r="T1474" i="6"/>
  <c r="Y1474" i="6" s="1"/>
  <c r="T1472" i="6"/>
  <c r="Y1472" i="6" s="1"/>
  <c r="X1775" i="6"/>
  <c r="X1777" i="6"/>
  <c r="X1776" i="6"/>
  <c r="X1778" i="6"/>
  <c r="W2183" i="6"/>
  <c r="W2185" i="6"/>
  <c r="W2184" i="6"/>
  <c r="W2186" i="6"/>
  <c r="W3585" i="6"/>
  <c r="W3586" i="6"/>
  <c r="W3583" i="6"/>
  <c r="W3584" i="6"/>
  <c r="V3967" i="6"/>
  <c r="V3968" i="6"/>
  <c r="V3970" i="6"/>
  <c r="V3969" i="6"/>
  <c r="U695" i="6"/>
  <c r="U698" i="6"/>
  <c r="U696" i="6"/>
  <c r="U697" i="6"/>
  <c r="V1367" i="6"/>
  <c r="V1369" i="6"/>
  <c r="V1370" i="6"/>
  <c r="V1368" i="6"/>
  <c r="T2084" i="6"/>
  <c r="Y2084" i="6" s="1"/>
  <c r="Z2084" i="6" s="1"/>
  <c r="T2085" i="6"/>
  <c r="Y2085" i="6" s="1"/>
  <c r="Z2085" i="6" s="1"/>
  <c r="T2083" i="6"/>
  <c r="Y2083" i="6" s="1"/>
  <c r="T2086" i="6"/>
  <c r="Y2086" i="6" s="1"/>
  <c r="Z2086" i="6" s="1"/>
  <c r="W2491" i="6"/>
  <c r="W2494" i="6"/>
  <c r="W2492" i="6"/>
  <c r="W2493" i="6"/>
  <c r="T2924" i="6"/>
  <c r="Y2924" i="6" s="1"/>
  <c r="T2923" i="6"/>
  <c r="Y2923" i="6" s="1"/>
  <c r="T2926" i="6"/>
  <c r="Y2926" i="6" s="1"/>
  <c r="T2925" i="6"/>
  <c r="Y2925" i="6" s="1"/>
  <c r="X3467" i="6"/>
  <c r="X3468" i="6"/>
  <c r="X3470" i="6"/>
  <c r="X3469" i="6"/>
  <c r="U3962" i="6"/>
  <c r="U3959" i="6"/>
  <c r="U3960" i="6"/>
  <c r="U3961" i="6"/>
  <c r="U2131" i="6"/>
  <c r="U2134" i="6"/>
  <c r="U2132" i="6"/>
  <c r="U2133" i="6"/>
  <c r="X2324" i="6"/>
  <c r="X2325" i="6"/>
  <c r="X2323" i="6"/>
  <c r="X2326" i="6"/>
  <c r="W2487" i="6"/>
  <c r="W2490" i="6"/>
  <c r="W2488" i="6"/>
  <c r="W2489" i="6"/>
  <c r="U2910" i="6"/>
  <c r="U2907" i="6"/>
  <c r="U2908" i="6"/>
  <c r="U2909" i="6"/>
  <c r="T3392" i="6"/>
  <c r="Y3392" i="6" s="1"/>
  <c r="T3393" i="6"/>
  <c r="Y3393" i="6" s="1"/>
  <c r="T3394" i="6"/>
  <c r="Y3394" i="6" s="1"/>
  <c r="T3391" i="6"/>
  <c r="Y3391" i="6" s="1"/>
  <c r="U3602" i="6"/>
  <c r="U3600" i="6"/>
  <c r="U3599" i="6"/>
  <c r="U3601" i="6"/>
  <c r="W47" i="6"/>
  <c r="W49" i="6"/>
  <c r="W50" i="6"/>
  <c r="W48" i="6"/>
  <c r="X675" i="6"/>
  <c r="X678" i="6"/>
  <c r="X677" i="6"/>
  <c r="X676" i="6"/>
  <c r="X1399" i="6"/>
  <c r="X1402" i="6"/>
  <c r="X1400" i="6"/>
  <c r="X1401" i="6"/>
  <c r="U1338" i="6"/>
  <c r="U1335" i="6"/>
  <c r="U1337" i="6"/>
  <c r="U1336" i="6"/>
  <c r="U1711" i="6"/>
  <c r="U1714" i="6"/>
  <c r="U1712" i="6"/>
  <c r="U1713" i="6"/>
  <c r="T1827" i="6"/>
  <c r="Y1827" i="6" s="1"/>
  <c r="T1830" i="6"/>
  <c r="Y1830" i="6" s="1"/>
  <c r="Z1830" i="6" s="1"/>
  <c r="T1829" i="6"/>
  <c r="Y1829" i="6" s="1"/>
  <c r="Z1829" i="6" s="1"/>
  <c r="T1828" i="6"/>
  <c r="Y1828" i="6" s="1"/>
  <c r="Z1828" i="6" s="1"/>
  <c r="W2313" i="6"/>
  <c r="W2312" i="6"/>
  <c r="W2314" i="6"/>
  <c r="W2311" i="6"/>
  <c r="V2810" i="6"/>
  <c r="V2807" i="6"/>
  <c r="V2808" i="6"/>
  <c r="V2809" i="6"/>
  <c r="T3305" i="6"/>
  <c r="Y3305" i="6" s="1"/>
  <c r="T3303" i="6"/>
  <c r="Y3303" i="6" s="1"/>
  <c r="T3304" i="6"/>
  <c r="Y3304" i="6" s="1"/>
  <c r="T3306" i="6"/>
  <c r="Y3306" i="6" s="1"/>
  <c r="V3675" i="6"/>
  <c r="V3678" i="6"/>
  <c r="V3676" i="6"/>
  <c r="V3677" i="6"/>
  <c r="U102" i="6"/>
  <c r="U100" i="6"/>
  <c r="U101" i="6"/>
  <c r="U99" i="6"/>
  <c r="V812" i="6"/>
  <c r="V811" i="6"/>
  <c r="V814" i="6"/>
  <c r="V813" i="6"/>
  <c r="T1177" i="6"/>
  <c r="Y1177" i="6" s="1"/>
  <c r="T1176" i="6"/>
  <c r="Y1176" i="6" s="1"/>
  <c r="T1178" i="6"/>
  <c r="Y1178" i="6" s="1"/>
  <c r="T1175" i="6"/>
  <c r="Y1175" i="6" s="1"/>
  <c r="V2145" i="6"/>
  <c r="V2143" i="6"/>
  <c r="V2146" i="6"/>
  <c r="V2144" i="6"/>
  <c r="W2189" i="6"/>
  <c r="W2187" i="6"/>
  <c r="W2188" i="6"/>
  <c r="W2190" i="6"/>
  <c r="U2788" i="6"/>
  <c r="U2787" i="6"/>
  <c r="U2789" i="6"/>
  <c r="U2790" i="6"/>
  <c r="U2845" i="6"/>
  <c r="U2843" i="6"/>
  <c r="U2844" i="6"/>
  <c r="U2846" i="6"/>
  <c r="W3025" i="6"/>
  <c r="W3024" i="6"/>
  <c r="W3023" i="6"/>
  <c r="W3026" i="6"/>
  <c r="X3301" i="6"/>
  <c r="X3302" i="6"/>
  <c r="X3299" i="6"/>
  <c r="X3300" i="6"/>
  <c r="U3622" i="6"/>
  <c r="U3620" i="6"/>
  <c r="U3621" i="6"/>
  <c r="U3619" i="6"/>
  <c r="X200" i="6"/>
  <c r="X201" i="6"/>
  <c r="X202" i="6"/>
  <c r="X199" i="6"/>
  <c r="W498" i="6"/>
  <c r="W496" i="6"/>
  <c r="W497" i="6"/>
  <c r="W495" i="6"/>
  <c r="V635" i="6"/>
  <c r="V636" i="6"/>
  <c r="V637" i="6"/>
  <c r="V638" i="6"/>
  <c r="T1251" i="6"/>
  <c r="Y1251" i="6" s="1"/>
  <c r="T1252" i="6"/>
  <c r="Y1252" i="6" s="1"/>
  <c r="T1253" i="6"/>
  <c r="Y1253" i="6" s="1"/>
  <c r="T1254" i="6"/>
  <c r="Y1254" i="6" s="1"/>
  <c r="T1511" i="6"/>
  <c r="Y1511" i="6" s="1"/>
  <c r="T1514" i="6"/>
  <c r="Y1514" i="6" s="1"/>
  <c r="T1513" i="6"/>
  <c r="Y1513" i="6" s="1"/>
  <c r="T1512" i="6"/>
  <c r="Y1512" i="6" s="1"/>
  <c r="X1996" i="6"/>
  <c r="X1998" i="6"/>
  <c r="X1997" i="6"/>
  <c r="X1995" i="6"/>
  <c r="U2262" i="6"/>
  <c r="U2260" i="6"/>
  <c r="U2261" i="6"/>
  <c r="U2259" i="6"/>
  <c r="V2503" i="6"/>
  <c r="V2505" i="6"/>
  <c r="V2504" i="6"/>
  <c r="V2506" i="6"/>
  <c r="X2890" i="6"/>
  <c r="X2887" i="6"/>
  <c r="X2889" i="6"/>
  <c r="X2888" i="6"/>
  <c r="W3356" i="6"/>
  <c r="W3357" i="6"/>
  <c r="W3358" i="6"/>
  <c r="W3355" i="6"/>
  <c r="U3574" i="6"/>
  <c r="U3573" i="6"/>
  <c r="U3571" i="6"/>
  <c r="U3572" i="6"/>
  <c r="W3591" i="6"/>
  <c r="W3594" i="6"/>
  <c r="W3592" i="6"/>
  <c r="W3593" i="6"/>
  <c r="W1599" i="6"/>
  <c r="W1601" i="6"/>
  <c r="W1602" i="6"/>
  <c r="W1600" i="6"/>
  <c r="V1685" i="6"/>
  <c r="V1684" i="6"/>
  <c r="V1686" i="6"/>
  <c r="V1683" i="6"/>
  <c r="X1900" i="6"/>
  <c r="X1899" i="6"/>
  <c r="X1901" i="6"/>
  <c r="X1902" i="6"/>
  <c r="T2883" i="6"/>
  <c r="Y2883" i="6" s="1"/>
  <c r="T2885" i="6"/>
  <c r="Y2885" i="6" s="1"/>
  <c r="T2886" i="6"/>
  <c r="Y2886" i="6" s="1"/>
  <c r="T2884" i="6"/>
  <c r="Y2884" i="6" s="1"/>
  <c r="V3679" i="6"/>
  <c r="V3682" i="6"/>
  <c r="V3681" i="6"/>
  <c r="V3680" i="6"/>
  <c r="T383" i="6"/>
  <c r="Y383" i="6" s="1"/>
  <c r="T386" i="6"/>
  <c r="Y386" i="6" s="1"/>
  <c r="T385" i="6"/>
  <c r="Y385" i="6" s="1"/>
  <c r="T384" i="6"/>
  <c r="Y384" i="6" s="1"/>
  <c r="W1311" i="6"/>
  <c r="W1312" i="6"/>
  <c r="W1313" i="6"/>
  <c r="W1314" i="6"/>
  <c r="U1871" i="6"/>
  <c r="U1872" i="6"/>
  <c r="U1873" i="6"/>
  <c r="U1874" i="6"/>
  <c r="W2595" i="6"/>
  <c r="W2596" i="6"/>
  <c r="W2597" i="6"/>
  <c r="W2598" i="6"/>
  <c r="X3123" i="6"/>
  <c r="X3124" i="6"/>
  <c r="X3125" i="6"/>
  <c r="X3126" i="6"/>
  <c r="U3607" i="6"/>
  <c r="Z3607" i="6" s="1"/>
  <c r="U3609" i="6"/>
  <c r="Z3609" i="6" s="1"/>
  <c r="U3608" i="6"/>
  <c r="Z3608" i="6" s="1"/>
  <c r="U3610" i="6"/>
  <c r="Z3610" i="6" s="1"/>
  <c r="U3118" i="6"/>
  <c r="U3117" i="6"/>
  <c r="Z3117" i="6" s="1"/>
  <c r="U3115" i="6"/>
  <c r="U3116" i="6"/>
  <c r="T3390" i="6"/>
  <c r="Y3390" i="6" s="1"/>
  <c r="T3387" i="6"/>
  <c r="Y3387" i="6" s="1"/>
  <c r="T3388" i="6"/>
  <c r="Y3388" i="6" s="1"/>
  <c r="T3389" i="6"/>
  <c r="Y3389" i="6" s="1"/>
  <c r="X3965" i="6"/>
  <c r="X3966" i="6"/>
  <c r="X3964" i="6"/>
  <c r="X3963" i="6"/>
  <c r="V445" i="6"/>
  <c r="V444" i="6"/>
  <c r="V443" i="6"/>
  <c r="V446" i="6"/>
  <c r="V1278" i="6"/>
  <c r="V1275" i="6"/>
  <c r="V1276" i="6"/>
  <c r="V1277" i="6"/>
  <c r="U1878" i="6"/>
  <c r="U1876" i="6"/>
  <c r="U1875" i="6"/>
  <c r="U1877" i="6"/>
  <c r="T2488" i="6"/>
  <c r="Y2488" i="6" s="1"/>
  <c r="T2489" i="6"/>
  <c r="Y2489" i="6" s="1"/>
  <c r="T2490" i="6"/>
  <c r="Y2490" i="6" s="1"/>
  <c r="T2487" i="6"/>
  <c r="Y2487" i="6" s="1"/>
  <c r="T3049" i="6"/>
  <c r="Y3049" i="6" s="1"/>
  <c r="T3048" i="6"/>
  <c r="Y3048" i="6" s="1"/>
  <c r="T3050" i="6"/>
  <c r="Y3050" i="6" s="1"/>
  <c r="T3047" i="6"/>
  <c r="Y3047" i="6" s="1"/>
  <c r="U3629" i="6"/>
  <c r="U3627" i="6"/>
  <c r="U3630" i="6"/>
  <c r="U3628" i="6"/>
  <c r="W3758" i="6"/>
  <c r="W3755" i="6"/>
  <c r="W3756" i="6"/>
  <c r="W3757" i="6"/>
  <c r="T214" i="6"/>
  <c r="Y214" i="6" s="1"/>
  <c r="T213" i="6"/>
  <c r="Y213" i="6" s="1"/>
  <c r="T211" i="6"/>
  <c r="Y211" i="6" s="1"/>
  <c r="T212" i="6"/>
  <c r="Y212" i="6" s="1"/>
  <c r="T795" i="6"/>
  <c r="Y795" i="6" s="1"/>
  <c r="T796" i="6"/>
  <c r="Y796" i="6" s="1"/>
  <c r="Z796" i="6" s="1"/>
  <c r="T797" i="6"/>
  <c r="Y797" i="6" s="1"/>
  <c r="Z797" i="6" s="1"/>
  <c r="T798" i="6"/>
  <c r="Y798" i="6" s="1"/>
  <c r="Z798" i="6" s="1"/>
  <c r="X1754" i="6"/>
  <c r="X1751" i="6"/>
  <c r="X1752" i="6"/>
  <c r="X1753" i="6"/>
  <c r="W2740" i="6"/>
  <c r="W2741" i="6"/>
  <c r="W2742" i="6"/>
  <c r="W2739" i="6"/>
  <c r="U2442" i="6"/>
  <c r="U2440" i="6"/>
  <c r="U2439" i="6"/>
  <c r="Z2439" i="6" s="1"/>
  <c r="U2441" i="6"/>
  <c r="W2602" i="6"/>
  <c r="W2599" i="6"/>
  <c r="W2600" i="6"/>
  <c r="W2601" i="6"/>
  <c r="X3314" i="6"/>
  <c r="X3312" i="6"/>
  <c r="X3311" i="6"/>
  <c r="X3313" i="6"/>
  <c r="V1179" i="6"/>
  <c r="V1181" i="6"/>
  <c r="V1182" i="6"/>
  <c r="V1180" i="6"/>
  <c r="W1710" i="6"/>
  <c r="W1707" i="6"/>
  <c r="W1708" i="6"/>
  <c r="W1709" i="6"/>
  <c r="X2399" i="6"/>
  <c r="X2400" i="6"/>
  <c r="X2402" i="6"/>
  <c r="X2401" i="6"/>
  <c r="W2733" i="6"/>
  <c r="W2734" i="6"/>
  <c r="W2731" i="6"/>
  <c r="W2732" i="6"/>
  <c r="X2697" i="6"/>
  <c r="X2696" i="6"/>
  <c r="X2698" i="6"/>
  <c r="X2695" i="6"/>
  <c r="T3223" i="6"/>
  <c r="Y3223" i="6" s="1"/>
  <c r="T3226" i="6"/>
  <c r="Y3226" i="6" s="1"/>
  <c r="T3224" i="6"/>
  <c r="Y3224" i="6" s="1"/>
  <c r="T3225" i="6"/>
  <c r="Y3225" i="6" s="1"/>
  <c r="V3462" i="6"/>
  <c r="V3459" i="6"/>
  <c r="V3460" i="6"/>
  <c r="V3461" i="6"/>
  <c r="U3807" i="6"/>
  <c r="U3810" i="6"/>
  <c r="U3808" i="6"/>
  <c r="U3809" i="6"/>
  <c r="X95" i="6"/>
  <c r="X97" i="6"/>
  <c r="X98" i="6"/>
  <c r="X96" i="6"/>
  <c r="U544" i="6"/>
  <c r="U543" i="6"/>
  <c r="U545" i="6"/>
  <c r="U546" i="6"/>
  <c r="U964" i="6"/>
  <c r="U966" i="6"/>
  <c r="U963" i="6"/>
  <c r="U965" i="6"/>
  <c r="W1480" i="6"/>
  <c r="W1481" i="6"/>
  <c r="W1482" i="6"/>
  <c r="W1479" i="6"/>
  <c r="V1935" i="6"/>
  <c r="V1937" i="6"/>
  <c r="V1938" i="6"/>
  <c r="V1936" i="6"/>
  <c r="T2243" i="6"/>
  <c r="Y2243" i="6" s="1"/>
  <c r="T2244" i="6"/>
  <c r="Y2244" i="6" s="1"/>
  <c r="T2246" i="6"/>
  <c r="Y2246" i="6" s="1"/>
  <c r="T2245" i="6"/>
  <c r="Y2245" i="6" s="1"/>
  <c r="U2642" i="6"/>
  <c r="U2640" i="6"/>
  <c r="U2639" i="6"/>
  <c r="U2641" i="6"/>
  <c r="T3024" i="6"/>
  <c r="Y3024" i="6" s="1"/>
  <c r="T3025" i="6"/>
  <c r="Y3025" i="6" s="1"/>
  <c r="T3023" i="6"/>
  <c r="Y3023" i="6" s="1"/>
  <c r="T3026" i="6"/>
  <c r="Y3026" i="6" s="1"/>
  <c r="W3523" i="6"/>
  <c r="W3525" i="6"/>
  <c r="W3524" i="6"/>
  <c r="W3526" i="6"/>
  <c r="U3873" i="6"/>
  <c r="U3874" i="6"/>
  <c r="U3871" i="6"/>
  <c r="U3872" i="6"/>
  <c r="W150" i="6"/>
  <c r="W148" i="6"/>
  <c r="W149" i="6"/>
  <c r="W147" i="6"/>
  <c r="V685" i="6"/>
  <c r="V686" i="6"/>
  <c r="V683" i="6"/>
  <c r="V684" i="6"/>
  <c r="U1119" i="6"/>
  <c r="Z1119" i="6" s="1"/>
  <c r="U1120" i="6"/>
  <c r="U1122" i="6"/>
  <c r="U1121" i="6"/>
  <c r="T1154" i="6"/>
  <c r="Y1154" i="6" s="1"/>
  <c r="Z1154" i="6" s="1"/>
  <c r="T1153" i="6"/>
  <c r="Y1153" i="6" s="1"/>
  <c r="Z1153" i="6" s="1"/>
  <c r="T1151" i="6"/>
  <c r="Y1151" i="6" s="1"/>
  <c r="T1152" i="6"/>
  <c r="Y1152" i="6" s="1"/>
  <c r="Z1152" i="6" s="1"/>
  <c r="W1567" i="6"/>
  <c r="W1569" i="6"/>
  <c r="W1570" i="6"/>
  <c r="W1568" i="6"/>
  <c r="V2478" i="6"/>
  <c r="V2477" i="6"/>
  <c r="AA2477" i="6" s="1"/>
  <c r="AB2477" i="6" s="1"/>
  <c r="AC2477" i="6" s="1"/>
  <c r="V2475" i="6"/>
  <c r="V2476" i="6"/>
  <c r="W2318" i="6"/>
  <c r="W2317" i="6"/>
  <c r="W2316" i="6"/>
  <c r="W2315" i="6"/>
  <c r="U2739" i="6"/>
  <c r="U2742" i="6"/>
  <c r="U2741" i="6"/>
  <c r="U2740" i="6"/>
  <c r="W2789" i="6"/>
  <c r="W2790" i="6"/>
  <c r="W2787" i="6"/>
  <c r="W2788" i="6"/>
  <c r="T3322" i="6"/>
  <c r="Y3322" i="6" s="1"/>
  <c r="T3321" i="6"/>
  <c r="Y3321" i="6" s="1"/>
  <c r="T3319" i="6"/>
  <c r="Y3319" i="6" s="1"/>
  <c r="T3320" i="6"/>
  <c r="Y3320" i="6" s="1"/>
  <c r="X3942" i="6"/>
  <c r="X3939" i="6"/>
  <c r="X3941" i="6"/>
  <c r="X3940" i="6"/>
  <c r="V200" i="6"/>
  <c r="V201" i="6"/>
  <c r="V202" i="6"/>
  <c r="V199" i="6"/>
  <c r="W657" i="6"/>
  <c r="W658" i="6"/>
  <c r="W655" i="6"/>
  <c r="W656" i="6"/>
  <c r="V477" i="6"/>
  <c r="V478" i="6"/>
  <c r="V475" i="6"/>
  <c r="V476" i="6"/>
  <c r="W691" i="6"/>
  <c r="W692" i="6"/>
  <c r="W694" i="6"/>
  <c r="W693" i="6"/>
  <c r="X1206" i="6"/>
  <c r="X1203" i="6"/>
  <c r="X1204" i="6"/>
  <c r="X1205" i="6"/>
  <c r="X2168" i="6"/>
  <c r="X2170" i="6"/>
  <c r="X2167" i="6"/>
  <c r="X2169" i="6"/>
  <c r="U2377" i="6"/>
  <c r="U2378" i="6"/>
  <c r="U2375" i="6"/>
  <c r="U2376" i="6"/>
  <c r="W2658" i="6"/>
  <c r="W2655" i="6"/>
  <c r="W2657" i="6"/>
  <c r="W2656" i="6"/>
  <c r="V2938" i="6"/>
  <c r="V2936" i="6"/>
  <c r="V2937" i="6"/>
  <c r="V2935" i="6"/>
  <c r="T3244" i="6"/>
  <c r="Y3244" i="6" s="1"/>
  <c r="T3243" i="6"/>
  <c r="Y3243" i="6" s="1"/>
  <c r="T3245" i="6"/>
  <c r="Y3245" i="6" s="1"/>
  <c r="T3246" i="6"/>
  <c r="Y3246" i="6" s="1"/>
  <c r="X3884" i="6"/>
  <c r="X3883" i="6"/>
  <c r="X3886" i="6"/>
  <c r="X3885" i="6"/>
  <c r="X176" i="6"/>
  <c r="X178" i="6"/>
  <c r="X175" i="6"/>
  <c r="X177" i="6"/>
  <c r="X111" i="6"/>
  <c r="X112" i="6"/>
  <c r="X114" i="6"/>
  <c r="X113" i="6"/>
  <c r="W1007" i="6"/>
  <c r="W1009" i="6"/>
  <c r="W1008" i="6"/>
  <c r="W1010" i="6"/>
  <c r="U1801" i="6"/>
  <c r="U1800" i="6"/>
  <c r="U1802" i="6"/>
  <c r="U1799" i="6"/>
  <c r="V2596" i="6"/>
  <c r="V2595" i="6"/>
  <c r="V2597" i="6"/>
  <c r="V2598" i="6"/>
  <c r="X3027" i="6"/>
  <c r="X3028" i="6"/>
  <c r="X3030" i="6"/>
  <c r="X3029" i="6"/>
  <c r="X3979" i="6"/>
  <c r="X3982" i="6"/>
  <c r="X3980" i="6"/>
  <c r="X3981" i="6"/>
  <c r="U1313" i="6"/>
  <c r="U1312" i="6"/>
  <c r="U1311" i="6"/>
  <c r="U1314" i="6"/>
  <c r="V1813" i="6"/>
  <c r="V1811" i="6"/>
  <c r="V1812" i="6"/>
  <c r="V1814" i="6"/>
  <c r="T2979" i="6"/>
  <c r="Y2979" i="6" s="1"/>
  <c r="T2980" i="6"/>
  <c r="Y2980" i="6" s="1"/>
  <c r="T2982" i="6"/>
  <c r="Y2982" i="6" s="1"/>
  <c r="T2981" i="6"/>
  <c r="Y2981" i="6" s="1"/>
  <c r="T3537" i="6"/>
  <c r="Y3537" i="6" s="1"/>
  <c r="T3535" i="6"/>
  <c r="Y3535" i="6" s="1"/>
  <c r="T3538" i="6"/>
  <c r="Y3538" i="6" s="1"/>
  <c r="T3536" i="6"/>
  <c r="Y3536" i="6" s="1"/>
  <c r="V216" i="6"/>
  <c r="V217" i="6"/>
  <c r="V218" i="6"/>
  <c r="V215" i="6"/>
  <c r="V1058" i="6"/>
  <c r="V1057" i="6"/>
  <c r="V1055" i="6"/>
  <c r="V1056" i="6"/>
  <c r="V1295" i="6"/>
  <c r="V1296" i="6"/>
  <c r="V1297" i="6"/>
  <c r="V1298" i="6"/>
  <c r="T1725" i="6"/>
  <c r="Y1725" i="6" s="1"/>
  <c r="T1724" i="6"/>
  <c r="Y1724" i="6" s="1"/>
  <c r="T1726" i="6"/>
  <c r="Y1726" i="6" s="1"/>
  <c r="T1723" i="6"/>
  <c r="Y1723" i="6" s="1"/>
  <c r="T2688" i="6"/>
  <c r="Y2688" i="6" s="1"/>
  <c r="T2687" i="6"/>
  <c r="Y2687" i="6" s="1"/>
  <c r="T2689" i="6"/>
  <c r="Y2689" i="6" s="1"/>
  <c r="T2690" i="6"/>
  <c r="Y2690" i="6" s="1"/>
  <c r="X3093" i="6"/>
  <c r="X3094" i="6"/>
  <c r="X3092" i="6"/>
  <c r="X3091" i="6"/>
  <c r="V3692" i="6"/>
  <c r="V3693" i="6"/>
  <c r="V3691" i="6"/>
  <c r="V3694" i="6"/>
  <c r="W163" i="6"/>
  <c r="W164" i="6"/>
  <c r="W165" i="6"/>
  <c r="W166" i="6"/>
  <c r="X1773" i="6"/>
  <c r="X1772" i="6"/>
  <c r="X1774" i="6"/>
  <c r="X1771" i="6"/>
  <c r="U1887" i="6"/>
  <c r="U1889" i="6"/>
  <c r="U1890" i="6"/>
  <c r="U1888" i="6"/>
  <c r="U3047" i="6"/>
  <c r="U3049" i="6"/>
  <c r="U3048" i="6"/>
  <c r="U3050" i="6"/>
  <c r="X3872" i="6"/>
  <c r="X3871" i="6"/>
  <c r="X3873" i="6"/>
  <c r="X3874" i="6"/>
  <c r="U204" i="6"/>
  <c r="U203" i="6"/>
  <c r="U206" i="6"/>
  <c r="U205" i="6"/>
  <c r="X1048" i="6"/>
  <c r="X1047" i="6"/>
  <c r="X1049" i="6"/>
  <c r="X1050" i="6"/>
  <c r="W1302" i="6"/>
  <c r="W1300" i="6"/>
  <c r="W1299" i="6"/>
  <c r="W1301" i="6"/>
  <c r="X2770" i="6"/>
  <c r="X2767" i="6"/>
  <c r="X2769" i="6"/>
  <c r="X2768" i="6"/>
  <c r="X2934" i="6"/>
  <c r="X2931" i="6"/>
  <c r="X2933" i="6"/>
  <c r="X2932" i="6"/>
  <c r="W3509" i="6"/>
  <c r="W3510" i="6"/>
  <c r="W3507" i="6"/>
  <c r="W3508" i="6"/>
  <c r="W405" i="6"/>
  <c r="W406" i="6"/>
  <c r="W403" i="6"/>
  <c r="W404" i="6"/>
  <c r="W1366" i="6"/>
  <c r="W1365" i="6"/>
  <c r="W1364" i="6"/>
  <c r="W1363" i="6"/>
  <c r="W1523" i="6"/>
  <c r="W1524" i="6"/>
  <c r="W1526" i="6"/>
  <c r="W1525" i="6"/>
  <c r="V2564" i="6"/>
  <c r="V2563" i="6"/>
  <c r="V2566" i="6"/>
  <c r="V2565" i="6"/>
  <c r="T3045" i="6"/>
  <c r="Y3045" i="6" s="1"/>
  <c r="T3043" i="6"/>
  <c r="Y3043" i="6" s="1"/>
  <c r="T3044" i="6"/>
  <c r="Y3044" i="6" s="1"/>
  <c r="T3046" i="6"/>
  <c r="Y3046" i="6" s="1"/>
  <c r="V3650" i="6"/>
  <c r="V3649" i="6"/>
  <c r="V3648" i="6"/>
  <c r="V3647" i="6"/>
  <c r="U336" i="6"/>
  <c r="U337" i="6"/>
  <c r="U338" i="6"/>
  <c r="U335" i="6"/>
  <c r="U427" i="6"/>
  <c r="U430" i="6"/>
  <c r="U429" i="6"/>
  <c r="U428" i="6"/>
  <c r="U1511" i="6"/>
  <c r="U1512" i="6"/>
  <c r="U1513" i="6"/>
  <c r="U1514" i="6"/>
  <c r="W1587" i="6"/>
  <c r="W1590" i="6"/>
  <c r="W1589" i="6"/>
  <c r="W1588" i="6"/>
  <c r="T149" i="6"/>
  <c r="Y149" i="6" s="1"/>
  <c r="T147" i="6"/>
  <c r="Y147" i="6" s="1"/>
  <c r="T150" i="6"/>
  <c r="Y150" i="6" s="1"/>
  <c r="T148" i="6"/>
  <c r="Y148" i="6" s="1"/>
  <c r="V502" i="6"/>
  <c r="V500" i="6"/>
  <c r="V499" i="6"/>
  <c r="V501" i="6"/>
  <c r="T1149" i="6"/>
  <c r="Y1149" i="6" s="1"/>
  <c r="T1148" i="6"/>
  <c r="Y1148" i="6" s="1"/>
  <c r="T1150" i="6"/>
  <c r="Y1150" i="6" s="1"/>
  <c r="T1147" i="6"/>
  <c r="Y1147" i="6" s="1"/>
  <c r="U2097" i="6"/>
  <c r="U2098" i="6"/>
  <c r="U2095" i="6"/>
  <c r="U2096" i="6"/>
  <c r="U2065" i="6"/>
  <c r="Z2065" i="6" s="1"/>
  <c r="U2064" i="6"/>
  <c r="Z2064" i="6" s="1"/>
  <c r="U2066" i="6"/>
  <c r="Z2066" i="6" s="1"/>
  <c r="U2063" i="6"/>
  <c r="Z2063" i="6" s="1"/>
  <c r="T2942" i="6"/>
  <c r="Y2942" i="6" s="1"/>
  <c r="Z2942" i="6" s="1"/>
  <c r="T2941" i="6"/>
  <c r="Y2941" i="6" s="1"/>
  <c r="T2939" i="6"/>
  <c r="Y2939" i="6" s="1"/>
  <c r="T2940" i="6"/>
  <c r="Y2940" i="6" s="1"/>
  <c r="V3154" i="6"/>
  <c r="V3151" i="6"/>
  <c r="V3152" i="6"/>
  <c r="V3153" i="6"/>
  <c r="U3926" i="6"/>
  <c r="U3925" i="6"/>
  <c r="U3923" i="6"/>
  <c r="U3924" i="6"/>
  <c r="X1068" i="6"/>
  <c r="X1067" i="6"/>
  <c r="X1070" i="6"/>
  <c r="X1069" i="6"/>
  <c r="T1770" i="6"/>
  <c r="Y1770" i="6" s="1"/>
  <c r="T1767" i="6"/>
  <c r="Y1767" i="6" s="1"/>
  <c r="T1768" i="6"/>
  <c r="Y1768" i="6" s="1"/>
  <c r="T1769" i="6"/>
  <c r="Y1769" i="6" s="1"/>
  <c r="T1467" i="6"/>
  <c r="Y1467" i="6" s="1"/>
  <c r="T1468" i="6"/>
  <c r="Y1468" i="6" s="1"/>
  <c r="T1469" i="6"/>
  <c r="Y1469" i="6" s="1"/>
  <c r="T1470" i="6"/>
  <c r="Y1470" i="6" s="1"/>
  <c r="W2505" i="6"/>
  <c r="W2504" i="6"/>
  <c r="W2503" i="6"/>
  <c r="W2506" i="6"/>
  <c r="X3936" i="6"/>
  <c r="X3937" i="6"/>
  <c r="X3935" i="6"/>
  <c r="X3938" i="6"/>
  <c r="W79" i="6"/>
  <c r="W81" i="6"/>
  <c r="W82" i="6"/>
  <c r="W80" i="6"/>
  <c r="V556" i="6"/>
  <c r="V557" i="6"/>
  <c r="V555" i="6"/>
  <c r="V558" i="6"/>
  <c r="T1959" i="6"/>
  <c r="Y1959" i="6" s="1"/>
  <c r="T1962" i="6"/>
  <c r="Y1962" i="6" s="1"/>
  <c r="T1960" i="6"/>
  <c r="Y1960" i="6" s="1"/>
  <c r="T1961" i="6"/>
  <c r="Y1961" i="6" s="1"/>
  <c r="V2468" i="6"/>
  <c r="V2469" i="6"/>
  <c r="V2470" i="6"/>
  <c r="V2467" i="6"/>
  <c r="V3254" i="6"/>
  <c r="V3252" i="6"/>
  <c r="V3253" i="6"/>
  <c r="V3251" i="6"/>
  <c r="W3457" i="6"/>
  <c r="W3456" i="6"/>
  <c r="W3455" i="6"/>
  <c r="W3458" i="6"/>
  <c r="X42" i="6"/>
  <c r="X41" i="6"/>
  <c r="X40" i="6"/>
  <c r="X39" i="6"/>
  <c r="X809" i="6"/>
  <c r="X807" i="6"/>
  <c r="X808" i="6"/>
  <c r="X810" i="6"/>
  <c r="T1475" i="6"/>
  <c r="Y1475" i="6" s="1"/>
  <c r="T1477" i="6"/>
  <c r="Y1477" i="6" s="1"/>
  <c r="T1476" i="6"/>
  <c r="Y1476" i="6" s="1"/>
  <c r="T1478" i="6"/>
  <c r="Y1478" i="6" s="1"/>
  <c r="X1489" i="6"/>
  <c r="X1487" i="6"/>
  <c r="X1488" i="6"/>
  <c r="X1490" i="6"/>
  <c r="U1983" i="6"/>
  <c r="U1985" i="6"/>
  <c r="U1984" i="6"/>
  <c r="U1986" i="6"/>
  <c r="X2397" i="6"/>
  <c r="X2396" i="6"/>
  <c r="X2395" i="6"/>
  <c r="X2398" i="6"/>
  <c r="X3049" i="6"/>
  <c r="X3048" i="6"/>
  <c r="X3050" i="6"/>
  <c r="X3047" i="6"/>
  <c r="X3505" i="6"/>
  <c r="X3504" i="6"/>
  <c r="X3503" i="6"/>
  <c r="X3506" i="6"/>
  <c r="W191" i="6"/>
  <c r="W192" i="6"/>
  <c r="W194" i="6"/>
  <c r="W193" i="6"/>
  <c r="X883" i="6"/>
  <c r="X885" i="6"/>
  <c r="X884" i="6"/>
  <c r="X886" i="6"/>
  <c r="X1971" i="6"/>
  <c r="X1974" i="6"/>
  <c r="X1973" i="6"/>
  <c r="X1972" i="6"/>
  <c r="V2664" i="6"/>
  <c r="V2666" i="6"/>
  <c r="V2665" i="6"/>
  <c r="V2663" i="6"/>
  <c r="U3103" i="6"/>
  <c r="Z3103" i="6" s="1"/>
  <c r="U3104" i="6"/>
  <c r="U3105" i="6"/>
  <c r="Z3105" i="6" s="1"/>
  <c r="U3106" i="6"/>
  <c r="X3537" i="6"/>
  <c r="X3536" i="6"/>
  <c r="X3535" i="6"/>
  <c r="X3538" i="6"/>
  <c r="X3954" i="6"/>
  <c r="X3951" i="6"/>
  <c r="X3952" i="6"/>
  <c r="X3953" i="6"/>
  <c r="T83" i="6"/>
  <c r="Y83" i="6" s="1"/>
  <c r="T85" i="6"/>
  <c r="Y85" i="6" s="1"/>
  <c r="Z85" i="6" s="1"/>
  <c r="T84" i="6"/>
  <c r="Y84" i="6" s="1"/>
  <c r="Z84" i="6" s="1"/>
  <c r="T86" i="6"/>
  <c r="Y86" i="6" s="1"/>
  <c r="Z86" i="6" s="1"/>
  <c r="T1050" i="6"/>
  <c r="Y1050" i="6" s="1"/>
  <c r="Z1050" i="6" s="1"/>
  <c r="T1048" i="6"/>
  <c r="Y1048" i="6" s="1"/>
  <c r="Z1048" i="6" s="1"/>
  <c r="T1049" i="6"/>
  <c r="Y1049" i="6" s="1"/>
  <c r="Z1049" i="6" s="1"/>
  <c r="T1047" i="6"/>
  <c r="Y1047" i="6" s="1"/>
  <c r="V484" i="6"/>
  <c r="V486" i="6"/>
  <c r="V485" i="6"/>
  <c r="V483" i="6"/>
  <c r="U215" i="6"/>
  <c r="U217" i="6"/>
  <c r="U216" i="6"/>
  <c r="U218" i="6"/>
  <c r="W466" i="6"/>
  <c r="W464" i="6"/>
  <c r="W465" i="6"/>
  <c r="W463" i="6"/>
  <c r="X592" i="6"/>
  <c r="X593" i="6"/>
  <c r="X594" i="6"/>
  <c r="X591" i="6"/>
  <c r="U1451" i="6"/>
  <c r="U1453" i="6"/>
  <c r="U1454" i="6"/>
  <c r="U1452" i="6"/>
  <c r="X1250" i="6"/>
  <c r="X1248" i="6"/>
  <c r="X1249" i="6"/>
  <c r="X1247" i="6"/>
  <c r="X1462" i="6"/>
  <c r="X1461" i="6"/>
  <c r="X1460" i="6"/>
  <c r="X1459" i="6"/>
  <c r="W2049" i="6"/>
  <c r="W2050" i="6"/>
  <c r="W2047" i="6"/>
  <c r="W2048" i="6"/>
  <c r="T2275" i="6"/>
  <c r="Y2275" i="6" s="1"/>
  <c r="T2278" i="6"/>
  <c r="Y2278" i="6" s="1"/>
  <c r="Z2278" i="6" s="1"/>
  <c r="T2276" i="6"/>
  <c r="Y2276" i="6" s="1"/>
  <c r="Z2276" i="6" s="1"/>
  <c r="T2277" i="6"/>
  <c r="Y2277" i="6" s="1"/>
  <c r="Z2277" i="6" s="1"/>
  <c r="X2666" i="6"/>
  <c r="X2664" i="6"/>
  <c r="X2665" i="6"/>
  <c r="X2663" i="6"/>
  <c r="T3033" i="6"/>
  <c r="Y3033" i="6" s="1"/>
  <c r="Z3033" i="6" s="1"/>
  <c r="T3032" i="6"/>
  <c r="Y3032" i="6" s="1"/>
  <c r="T3034" i="6"/>
  <c r="Y3034" i="6" s="1"/>
  <c r="T3031" i="6"/>
  <c r="Y3031" i="6" s="1"/>
  <c r="W3534" i="6"/>
  <c r="W3532" i="6"/>
  <c r="W3531" i="6"/>
  <c r="W3533" i="6"/>
  <c r="X3625" i="6"/>
  <c r="X3623" i="6"/>
  <c r="X3626" i="6"/>
  <c r="X3624" i="6"/>
  <c r="W987" i="6"/>
  <c r="W988" i="6"/>
  <c r="W990" i="6"/>
  <c r="W989" i="6"/>
  <c r="U1021" i="6"/>
  <c r="U1019" i="6"/>
  <c r="U1020" i="6"/>
  <c r="U1022" i="6"/>
  <c r="X1594" i="6"/>
  <c r="X1591" i="6"/>
  <c r="X1592" i="6"/>
  <c r="X1593" i="6"/>
  <c r="T2226" i="6"/>
  <c r="Y2226" i="6" s="1"/>
  <c r="T2225" i="6"/>
  <c r="Y2225" i="6" s="1"/>
  <c r="T2223" i="6"/>
  <c r="Y2223" i="6" s="1"/>
  <c r="T2224" i="6"/>
  <c r="Y2224" i="6" s="1"/>
  <c r="W2700" i="6"/>
  <c r="W2699" i="6"/>
  <c r="W2701" i="6"/>
  <c r="W2702" i="6"/>
  <c r="V2897" i="6"/>
  <c r="V2898" i="6"/>
  <c r="V2895" i="6"/>
  <c r="V2896" i="6"/>
  <c r="W3043" i="6"/>
  <c r="W3046" i="6"/>
  <c r="W3044" i="6"/>
  <c r="W3045" i="6"/>
  <c r="U3328" i="6"/>
  <c r="U3329" i="6"/>
  <c r="U3327" i="6"/>
  <c r="Z3327" i="6" s="1"/>
  <c r="U3330" i="6"/>
  <c r="T3616" i="6"/>
  <c r="Y3616" i="6" s="1"/>
  <c r="T3617" i="6"/>
  <c r="Y3617" i="6" s="1"/>
  <c r="T3618" i="6"/>
  <c r="Y3618" i="6" s="1"/>
  <c r="T3615" i="6"/>
  <c r="Y3615" i="6" s="1"/>
  <c r="V7" i="6"/>
  <c r="V10" i="6"/>
  <c r="V9" i="6"/>
  <c r="V8" i="6"/>
  <c r="T619" i="6"/>
  <c r="Y619" i="6" s="1"/>
  <c r="T620" i="6"/>
  <c r="Y620" i="6" s="1"/>
  <c r="T621" i="6"/>
  <c r="Y621" i="6" s="1"/>
  <c r="T622" i="6"/>
  <c r="Y622" i="6" s="1"/>
  <c r="U478" i="6"/>
  <c r="Z478" i="6" s="1"/>
  <c r="U475" i="6"/>
  <c r="U476" i="6"/>
  <c r="Z476" i="6" s="1"/>
  <c r="U477" i="6"/>
  <c r="Z477" i="6" s="1"/>
  <c r="W1351" i="6"/>
  <c r="W1352" i="6"/>
  <c r="W1353" i="6"/>
  <c r="W1354" i="6"/>
  <c r="W1258" i="6"/>
  <c r="W1257" i="6"/>
  <c r="W1255" i="6"/>
  <c r="W1256" i="6"/>
  <c r="X1727" i="6"/>
  <c r="X1728" i="6"/>
  <c r="X1729" i="6"/>
  <c r="X1730" i="6"/>
  <c r="X2062" i="6"/>
  <c r="X2061" i="6"/>
  <c r="X2059" i="6"/>
  <c r="X2060" i="6"/>
  <c r="W1853" i="6"/>
  <c r="W1852" i="6"/>
  <c r="W1851" i="6"/>
  <c r="W1854" i="6"/>
  <c r="T2602" i="6"/>
  <c r="Y2602" i="6" s="1"/>
  <c r="T2600" i="6"/>
  <c r="Y2600" i="6" s="1"/>
  <c r="T2601" i="6"/>
  <c r="Y2601" i="6" s="1"/>
  <c r="T2599" i="6"/>
  <c r="Y2599" i="6" s="1"/>
  <c r="W2799" i="6"/>
  <c r="W2800" i="6"/>
  <c r="W2802" i="6"/>
  <c r="W2801" i="6"/>
  <c r="W3217" i="6"/>
  <c r="W3216" i="6"/>
  <c r="W3215" i="6"/>
  <c r="W3218" i="6"/>
  <c r="U3981" i="6"/>
  <c r="U3980" i="6"/>
  <c r="U3979" i="6"/>
  <c r="U3982" i="6"/>
  <c r="X59" i="6"/>
  <c r="X62" i="6"/>
  <c r="X61" i="6"/>
  <c r="X60" i="6"/>
  <c r="T720" i="6"/>
  <c r="Y720" i="6" s="1"/>
  <c r="T719" i="6"/>
  <c r="Y719" i="6" s="1"/>
  <c r="T721" i="6"/>
  <c r="Y721" i="6" s="1"/>
  <c r="T722" i="6"/>
  <c r="Y722" i="6" s="1"/>
  <c r="X1286" i="6"/>
  <c r="X1284" i="6"/>
  <c r="X1285" i="6"/>
  <c r="X1283" i="6"/>
  <c r="U1491" i="6"/>
  <c r="U1494" i="6"/>
  <c r="U1493" i="6"/>
  <c r="U1492" i="6"/>
  <c r="V2210" i="6"/>
  <c r="V2209" i="6"/>
  <c r="V2207" i="6"/>
  <c r="V2208" i="6"/>
  <c r="X2714" i="6"/>
  <c r="X2712" i="6"/>
  <c r="X2713" i="6"/>
  <c r="X2711" i="6"/>
  <c r="X2903" i="6"/>
  <c r="X2905" i="6"/>
  <c r="X2904" i="6"/>
  <c r="X2906" i="6"/>
  <c r="V3211" i="6"/>
  <c r="V3214" i="6"/>
  <c r="V3213" i="6"/>
  <c r="V3212" i="6"/>
  <c r="W3864" i="6"/>
  <c r="W3866" i="6"/>
  <c r="W3865" i="6"/>
  <c r="W3863" i="6"/>
  <c r="V363" i="6"/>
  <c r="V364" i="6"/>
  <c r="V366" i="6"/>
  <c r="V365" i="6"/>
  <c r="U448" i="6"/>
  <c r="U447" i="6"/>
  <c r="U450" i="6"/>
  <c r="U449" i="6"/>
  <c r="T515" i="6"/>
  <c r="Y515" i="6" s="1"/>
  <c r="T518" i="6"/>
  <c r="Y518" i="6" s="1"/>
  <c r="T517" i="6"/>
  <c r="Y517" i="6" s="1"/>
  <c r="T516" i="6"/>
  <c r="Y516" i="6" s="1"/>
  <c r="W1075" i="6"/>
  <c r="W1078" i="6"/>
  <c r="W1076" i="6"/>
  <c r="W1077" i="6"/>
  <c r="X1133" i="6"/>
  <c r="X1132" i="6"/>
  <c r="X1131" i="6"/>
  <c r="X1134" i="6"/>
  <c r="V1613" i="6"/>
  <c r="V1612" i="6"/>
  <c r="V1611" i="6"/>
  <c r="V1614" i="6"/>
  <c r="W351" i="6"/>
  <c r="W353" i="6"/>
  <c r="W354" i="6"/>
  <c r="W352" i="6"/>
  <c r="T559" i="6"/>
  <c r="Y559" i="6" s="1"/>
  <c r="T560" i="6"/>
  <c r="Y560" i="6" s="1"/>
  <c r="T561" i="6"/>
  <c r="Y561" i="6" s="1"/>
  <c r="T562" i="6"/>
  <c r="Y562" i="6" s="1"/>
  <c r="X75" i="6"/>
  <c r="X77" i="6"/>
  <c r="X78" i="6"/>
  <c r="X76" i="6"/>
  <c r="T1032" i="6"/>
  <c r="Y1032" i="6" s="1"/>
  <c r="T1031" i="6"/>
  <c r="Y1031" i="6" s="1"/>
  <c r="T1033" i="6"/>
  <c r="Y1033" i="6" s="1"/>
  <c r="T1034" i="6"/>
  <c r="Y1034" i="6" s="1"/>
  <c r="U1864" i="6"/>
  <c r="U1866" i="6"/>
  <c r="U1863" i="6"/>
  <c r="U1865" i="6"/>
  <c r="X2911" i="6"/>
  <c r="X2913" i="6"/>
  <c r="X2914" i="6"/>
  <c r="X2912" i="6"/>
  <c r="W1491" i="6"/>
  <c r="W1494" i="6"/>
  <c r="W1492" i="6"/>
  <c r="W1493" i="6"/>
  <c r="V1607" i="6"/>
  <c r="V1610" i="6"/>
  <c r="V1609" i="6"/>
  <c r="V1608" i="6"/>
  <c r="U2019" i="6"/>
  <c r="U2022" i="6"/>
  <c r="U2021" i="6"/>
  <c r="U2020" i="6"/>
  <c r="X2848" i="6"/>
  <c r="X2847" i="6"/>
  <c r="X2850" i="6"/>
  <c r="X2849" i="6"/>
  <c r="W3572" i="6"/>
  <c r="W3574" i="6"/>
  <c r="W3571" i="6"/>
  <c r="W3573" i="6"/>
  <c r="U744" i="6"/>
  <c r="U743" i="6"/>
  <c r="U746" i="6"/>
  <c r="U745" i="6"/>
  <c r="V1321" i="6"/>
  <c r="V1322" i="6"/>
  <c r="V1319" i="6"/>
  <c r="V1320" i="6"/>
  <c r="T1551" i="6"/>
  <c r="Y1551" i="6" s="1"/>
  <c r="T1553" i="6"/>
  <c r="Y1553" i="6" s="1"/>
  <c r="T1552" i="6"/>
  <c r="Y1552" i="6" s="1"/>
  <c r="T1554" i="6"/>
  <c r="Y1554" i="6" s="1"/>
  <c r="X2162" i="6"/>
  <c r="X2160" i="6"/>
  <c r="X2161" i="6"/>
  <c r="X2159" i="6"/>
  <c r="V3035" i="6"/>
  <c r="V3037" i="6"/>
  <c r="V3038" i="6"/>
  <c r="V3036" i="6"/>
  <c r="T3504" i="6"/>
  <c r="Y3504" i="6" s="1"/>
  <c r="T3506" i="6"/>
  <c r="Y3506" i="6" s="1"/>
  <c r="T3503" i="6"/>
  <c r="Y3503" i="6" s="1"/>
  <c r="T3505" i="6"/>
  <c r="Y3505" i="6" s="1"/>
  <c r="X144" i="6"/>
  <c r="X145" i="6"/>
  <c r="X143" i="6"/>
  <c r="X146" i="6"/>
  <c r="V457" i="6"/>
  <c r="V455" i="6"/>
  <c r="V456" i="6"/>
  <c r="V458" i="6"/>
  <c r="V2060" i="6"/>
  <c r="V2059" i="6"/>
  <c r="V2061" i="6"/>
  <c r="V2062" i="6"/>
  <c r="W2515" i="6"/>
  <c r="W2518" i="6"/>
  <c r="W2516" i="6"/>
  <c r="W2517" i="6"/>
  <c r="X3521" i="6"/>
  <c r="X3522" i="6"/>
  <c r="X3520" i="6"/>
  <c r="X3519" i="6"/>
  <c r="U572" i="6"/>
  <c r="U573" i="6"/>
  <c r="U574" i="6"/>
  <c r="U571" i="6"/>
  <c r="T1035" i="6"/>
  <c r="Y1035" i="6" s="1"/>
  <c r="T1038" i="6"/>
  <c r="Y1038" i="6" s="1"/>
  <c r="T1037" i="6"/>
  <c r="Y1037" i="6" s="1"/>
  <c r="T1036" i="6"/>
  <c r="Y1036" i="6" s="1"/>
  <c r="W2513" i="6"/>
  <c r="W2514" i="6"/>
  <c r="W2511" i="6"/>
  <c r="W2512" i="6"/>
  <c r="U3059" i="6"/>
  <c r="U3061" i="6"/>
  <c r="U3060" i="6"/>
  <c r="U3062" i="6"/>
  <c r="V3920" i="6"/>
  <c r="V3919" i="6"/>
  <c r="V3921" i="6"/>
  <c r="V3922" i="6"/>
  <c r="T191" i="6"/>
  <c r="Y191" i="6" s="1"/>
  <c r="T192" i="6"/>
  <c r="Y192" i="6" s="1"/>
  <c r="T194" i="6"/>
  <c r="Y194" i="6" s="1"/>
  <c r="T193" i="6"/>
  <c r="Y193" i="6" s="1"/>
  <c r="X983" i="6"/>
  <c r="X984" i="6"/>
  <c r="X986" i="6"/>
  <c r="X985" i="6"/>
  <c r="U1746" i="6"/>
  <c r="U1745" i="6"/>
  <c r="U1744" i="6"/>
  <c r="U1743" i="6"/>
  <c r="W2041" i="6"/>
  <c r="W2040" i="6"/>
  <c r="W2039" i="6"/>
  <c r="W2042" i="6"/>
  <c r="T2047" i="6"/>
  <c r="Y2047" i="6" s="1"/>
  <c r="T2048" i="6"/>
  <c r="Y2048" i="6" s="1"/>
  <c r="T2049" i="6"/>
  <c r="Y2049" i="6" s="1"/>
  <c r="T2050" i="6"/>
  <c r="Y2050" i="6" s="1"/>
  <c r="V2909" i="6"/>
  <c r="V2908" i="6"/>
  <c r="V2910" i="6"/>
  <c r="V2907" i="6"/>
  <c r="T3754" i="6"/>
  <c r="Y3754" i="6" s="1"/>
  <c r="Z3754" i="6" s="1"/>
  <c r="T3753" i="6"/>
  <c r="Y3753" i="6" s="1"/>
  <c r="Z3753" i="6" s="1"/>
  <c r="T3752" i="6"/>
  <c r="Y3752" i="6" s="1"/>
  <c r="Z3752" i="6" s="1"/>
  <c r="T3751" i="6"/>
  <c r="Y3751" i="6" s="1"/>
  <c r="W500" i="6"/>
  <c r="W499" i="6"/>
  <c r="W501" i="6"/>
  <c r="W502" i="6"/>
  <c r="W152" i="6"/>
  <c r="W154" i="6"/>
  <c r="W153" i="6"/>
  <c r="W151" i="6"/>
  <c r="V656" i="6"/>
  <c r="V655" i="6"/>
  <c r="V657" i="6"/>
  <c r="V658" i="6"/>
  <c r="U708" i="6"/>
  <c r="U709" i="6"/>
  <c r="U710" i="6"/>
  <c r="U707" i="6"/>
  <c r="X1063" i="6"/>
  <c r="X1066" i="6"/>
  <c r="X1065" i="6"/>
  <c r="X1064" i="6"/>
  <c r="U1913" i="6"/>
  <c r="U1911" i="6"/>
  <c r="U1912" i="6"/>
  <c r="U1914" i="6"/>
  <c r="X2121" i="6"/>
  <c r="X2122" i="6"/>
  <c r="X2119" i="6"/>
  <c r="X2120" i="6"/>
  <c r="T2779" i="6"/>
  <c r="Y2779" i="6" s="1"/>
  <c r="T2780" i="6"/>
  <c r="Y2780" i="6" s="1"/>
  <c r="T2782" i="6"/>
  <c r="Y2782" i="6" s="1"/>
  <c r="T2781" i="6"/>
  <c r="Y2781" i="6" s="1"/>
  <c r="U2888" i="6"/>
  <c r="U2890" i="6"/>
  <c r="U2889" i="6"/>
  <c r="U2887" i="6"/>
  <c r="V3263" i="6"/>
  <c r="V3264" i="6"/>
  <c r="V3266" i="6"/>
  <c r="V3265" i="6"/>
  <c r="U3774" i="6"/>
  <c r="U3773" i="6"/>
  <c r="U3772" i="6"/>
  <c r="U3771" i="6"/>
  <c r="V1371" i="6"/>
  <c r="V1373" i="6"/>
  <c r="V1372" i="6"/>
  <c r="V1374" i="6"/>
  <c r="T1562" i="6"/>
  <c r="Y1562" i="6" s="1"/>
  <c r="T1559" i="6"/>
  <c r="Y1559" i="6" s="1"/>
  <c r="T1560" i="6"/>
  <c r="Y1560" i="6" s="1"/>
  <c r="T1561" i="6"/>
  <c r="Y1561" i="6" s="1"/>
  <c r="X2594" i="6"/>
  <c r="X2592" i="6"/>
  <c r="X2591" i="6"/>
  <c r="X2593" i="6"/>
  <c r="V2932" i="6"/>
  <c r="V2933" i="6"/>
  <c r="V2934" i="6"/>
  <c r="V2931" i="6"/>
  <c r="X3598" i="6"/>
  <c r="X3596" i="6"/>
  <c r="X3595" i="6"/>
  <c r="X3597" i="6"/>
  <c r="W87" i="6"/>
  <c r="W88" i="6"/>
  <c r="W90" i="6"/>
  <c r="W89" i="6"/>
  <c r="T327" i="6"/>
  <c r="Y327" i="6" s="1"/>
  <c r="T330" i="6"/>
  <c r="Y330" i="6" s="1"/>
  <c r="T328" i="6"/>
  <c r="Y328" i="6" s="1"/>
  <c r="T329" i="6"/>
  <c r="Y329" i="6" s="1"/>
  <c r="X787" i="6"/>
  <c r="X790" i="6"/>
  <c r="X789" i="6"/>
  <c r="X788" i="6"/>
  <c r="X1876" i="6"/>
  <c r="X1877" i="6"/>
  <c r="X1875" i="6"/>
  <c r="X1878" i="6"/>
  <c r="X2752" i="6"/>
  <c r="X2754" i="6"/>
  <c r="X2753" i="6"/>
  <c r="X2751" i="6"/>
  <c r="W3039" i="6"/>
  <c r="W3041" i="6"/>
  <c r="W3040" i="6"/>
  <c r="W3042" i="6"/>
  <c r="T3697" i="6"/>
  <c r="Y3697" i="6" s="1"/>
  <c r="T3696" i="6"/>
  <c r="Y3696" i="6" s="1"/>
  <c r="T3698" i="6"/>
  <c r="Y3698" i="6" s="1"/>
  <c r="T3695" i="6"/>
  <c r="Y3695" i="6" s="1"/>
  <c r="T90" i="6"/>
  <c r="Y90" i="6" s="1"/>
  <c r="T87" i="6"/>
  <c r="Y87" i="6" s="1"/>
  <c r="T89" i="6"/>
  <c r="Y89" i="6" s="1"/>
  <c r="T88" i="6"/>
  <c r="Y88" i="6" s="1"/>
  <c r="W860" i="6"/>
  <c r="W859" i="6"/>
  <c r="W861" i="6"/>
  <c r="W862" i="6"/>
  <c r="V1463" i="6"/>
  <c r="V1465" i="6"/>
  <c r="V1466" i="6"/>
  <c r="V1464" i="6"/>
  <c r="T2031" i="6"/>
  <c r="Y2031" i="6" s="1"/>
  <c r="T2034" i="6"/>
  <c r="Y2034" i="6" s="1"/>
  <c r="T2032" i="6"/>
  <c r="Y2032" i="6" s="1"/>
  <c r="T2033" i="6"/>
  <c r="Y2033" i="6" s="1"/>
  <c r="X2923" i="6"/>
  <c r="X2924" i="6"/>
  <c r="X2925" i="6"/>
  <c r="X2926" i="6"/>
  <c r="W3008" i="6"/>
  <c r="W3007" i="6"/>
  <c r="W3010" i="6"/>
  <c r="W3009" i="6"/>
  <c r="V3697" i="6"/>
  <c r="V3696" i="6"/>
  <c r="V3698" i="6"/>
  <c r="V3695" i="6"/>
  <c r="V3847" i="6"/>
  <c r="V3848" i="6"/>
  <c r="V3849" i="6"/>
  <c r="V3850" i="6"/>
  <c r="T136" i="6"/>
  <c r="Y136" i="6" s="1"/>
  <c r="Z136" i="6" s="1"/>
  <c r="T137" i="6"/>
  <c r="Y137" i="6" s="1"/>
  <c r="T135" i="6"/>
  <c r="Y135" i="6" s="1"/>
  <c r="T138" i="6"/>
  <c r="Y138" i="6" s="1"/>
  <c r="T404" i="6"/>
  <c r="Y404" i="6" s="1"/>
  <c r="T403" i="6"/>
  <c r="Y403" i="6" s="1"/>
  <c r="T405" i="6"/>
  <c r="Y405" i="6" s="1"/>
  <c r="T406" i="6"/>
  <c r="Y406" i="6" s="1"/>
  <c r="W1118" i="6"/>
  <c r="W1117" i="6"/>
  <c r="W1116" i="6"/>
  <c r="W1115" i="6"/>
  <c r="T1231" i="6"/>
  <c r="Y1231" i="6" s="1"/>
  <c r="T1232" i="6"/>
  <c r="Y1232" i="6" s="1"/>
  <c r="T1233" i="6"/>
  <c r="Y1233" i="6" s="1"/>
  <c r="T1234" i="6"/>
  <c r="Y1234" i="6" s="1"/>
  <c r="X1887" i="6"/>
  <c r="X1888" i="6"/>
  <c r="X1889" i="6"/>
  <c r="X1890" i="6"/>
  <c r="X2560" i="6"/>
  <c r="X2561" i="6"/>
  <c r="X2562" i="6"/>
  <c r="X2559" i="6"/>
  <c r="X3170" i="6"/>
  <c r="X3168" i="6"/>
  <c r="X3167" i="6"/>
  <c r="X3169" i="6"/>
  <c r="T3593" i="6"/>
  <c r="Y3593" i="6" s="1"/>
  <c r="T3591" i="6"/>
  <c r="Y3591" i="6" s="1"/>
  <c r="T3592" i="6"/>
  <c r="Y3592" i="6" s="1"/>
  <c r="T3594" i="6"/>
  <c r="Y3594" i="6" s="1"/>
  <c r="X3" i="6"/>
  <c r="X4" i="6"/>
  <c r="X6" i="6"/>
  <c r="X5" i="6"/>
  <c r="X1098" i="6"/>
  <c r="X1097" i="6"/>
  <c r="X1096" i="6"/>
  <c r="X1095" i="6"/>
  <c r="X1722" i="6"/>
  <c r="X1719" i="6"/>
  <c r="X1720" i="6"/>
  <c r="X1721" i="6"/>
  <c r="X2412" i="6"/>
  <c r="X2414" i="6"/>
  <c r="X2411" i="6"/>
  <c r="X2413" i="6"/>
  <c r="X2745" i="6"/>
  <c r="X2746" i="6"/>
  <c r="X2744" i="6"/>
  <c r="X2743" i="6"/>
  <c r="U228" i="6"/>
  <c r="U230" i="6"/>
  <c r="U229" i="6"/>
  <c r="U227" i="6"/>
  <c r="T356" i="6"/>
  <c r="Y356" i="6" s="1"/>
  <c r="T358" i="6"/>
  <c r="Y358" i="6" s="1"/>
  <c r="T357" i="6"/>
  <c r="Y357" i="6" s="1"/>
  <c r="T355" i="6"/>
  <c r="Y355" i="6" s="1"/>
  <c r="X477" i="6"/>
  <c r="X476" i="6"/>
  <c r="X478" i="6"/>
  <c r="X475" i="6"/>
  <c r="T960" i="6"/>
  <c r="Y960" i="6" s="1"/>
  <c r="Z960" i="6" s="1"/>
  <c r="T961" i="6"/>
  <c r="Y961" i="6" s="1"/>
  <c r="Z961" i="6" s="1"/>
  <c r="T962" i="6"/>
  <c r="Y962" i="6" s="1"/>
  <c r="Z962" i="6" s="1"/>
  <c r="T959" i="6"/>
  <c r="Y959" i="6" s="1"/>
  <c r="V1529" i="6"/>
  <c r="V1528" i="6"/>
  <c r="V1530" i="6"/>
  <c r="V1527" i="6"/>
  <c r="V1287" i="6"/>
  <c r="V1290" i="6"/>
  <c r="V1288" i="6"/>
  <c r="V1289" i="6"/>
  <c r="X1610" i="6"/>
  <c r="X1607" i="6"/>
  <c r="X1608" i="6"/>
  <c r="X1609" i="6"/>
  <c r="W2265" i="6"/>
  <c r="W2263" i="6"/>
  <c r="W2266" i="6"/>
  <c r="W2264" i="6"/>
  <c r="X2637" i="6"/>
  <c r="X2635" i="6"/>
  <c r="X2636" i="6"/>
  <c r="X2638" i="6"/>
  <c r="X2785" i="6"/>
  <c r="X2784" i="6"/>
  <c r="X2786" i="6"/>
  <c r="X2783" i="6"/>
  <c r="U3084" i="6"/>
  <c r="Z3084" i="6" s="1"/>
  <c r="U3085" i="6"/>
  <c r="U3086" i="6"/>
  <c r="U3083" i="6"/>
  <c r="U3541" i="6"/>
  <c r="U3539" i="6"/>
  <c r="U3542" i="6"/>
  <c r="U3540" i="6"/>
  <c r="V3857" i="6"/>
  <c r="V3856" i="6"/>
  <c r="V3855" i="6"/>
  <c r="V3858" i="6"/>
  <c r="V845" i="6"/>
  <c r="V843" i="6"/>
  <c r="V844" i="6"/>
  <c r="V846" i="6"/>
  <c r="V1067" i="6"/>
  <c r="V1069" i="6"/>
  <c r="V1070" i="6"/>
  <c r="V1068" i="6"/>
  <c r="U1490" i="6"/>
  <c r="U1487" i="6"/>
  <c r="U1489" i="6"/>
  <c r="U1488" i="6"/>
  <c r="U2006" i="6"/>
  <c r="U2005" i="6"/>
  <c r="U2004" i="6"/>
  <c r="U2003" i="6"/>
  <c r="X2199" i="6"/>
  <c r="X2200" i="6"/>
  <c r="X2202" i="6"/>
  <c r="X2201" i="6"/>
  <c r="U2943" i="6"/>
  <c r="Z2943" i="6" s="1"/>
  <c r="U2946" i="6"/>
  <c r="U2945" i="6"/>
  <c r="U2944" i="6"/>
  <c r="X3214" i="6"/>
  <c r="X3213" i="6"/>
  <c r="X3212" i="6"/>
  <c r="X3211" i="6"/>
  <c r="U3748" i="6"/>
  <c r="U3747" i="6"/>
  <c r="U3749" i="6"/>
  <c r="U3750" i="6"/>
  <c r="V117" i="6"/>
  <c r="V115" i="6"/>
  <c r="V118" i="6"/>
  <c r="V116" i="6"/>
  <c r="W554" i="6"/>
  <c r="W552" i="6"/>
  <c r="W553" i="6"/>
  <c r="W551" i="6"/>
  <c r="T984" i="6"/>
  <c r="Y984" i="6" s="1"/>
  <c r="T983" i="6"/>
  <c r="Y983" i="6" s="1"/>
  <c r="T986" i="6"/>
  <c r="Y986" i="6" s="1"/>
  <c r="T985" i="6"/>
  <c r="Y985" i="6" s="1"/>
  <c r="X1266" i="6"/>
  <c r="X1265" i="6"/>
  <c r="X1263" i="6"/>
  <c r="X1264" i="6"/>
  <c r="W1662" i="6"/>
  <c r="W1660" i="6"/>
  <c r="W1661" i="6"/>
  <c r="W1659" i="6"/>
  <c r="T1815" i="6"/>
  <c r="Y1815" i="6" s="1"/>
  <c r="T1818" i="6"/>
  <c r="Y1818" i="6" s="1"/>
  <c r="T1816" i="6"/>
  <c r="Y1816" i="6" s="1"/>
  <c r="T1817" i="6"/>
  <c r="Y1817" i="6" s="1"/>
  <c r="X2203" i="6"/>
  <c r="X2206" i="6"/>
  <c r="X2204" i="6"/>
  <c r="X2205" i="6"/>
  <c r="T2901" i="6"/>
  <c r="Y2901" i="6" s="1"/>
  <c r="T2902" i="6"/>
  <c r="Y2902" i="6" s="1"/>
  <c r="Z2902" i="6" s="1"/>
  <c r="T2899" i="6"/>
  <c r="Y2899" i="6" s="1"/>
  <c r="T2900" i="6"/>
  <c r="Y2900" i="6" s="1"/>
  <c r="W3203" i="6"/>
  <c r="W3204" i="6"/>
  <c r="W3205" i="6"/>
  <c r="W3206" i="6"/>
  <c r="T3554" i="6"/>
  <c r="Y3554" i="6" s="1"/>
  <c r="T3553" i="6"/>
  <c r="Y3553" i="6" s="1"/>
  <c r="T3552" i="6"/>
  <c r="Y3552" i="6" s="1"/>
  <c r="T3551" i="6"/>
  <c r="Y3551" i="6" s="1"/>
  <c r="V3813" i="6"/>
  <c r="V3811" i="6"/>
  <c r="V3814" i="6"/>
  <c r="V3812" i="6"/>
  <c r="T725" i="6"/>
  <c r="Y725" i="6" s="1"/>
  <c r="T726" i="6"/>
  <c r="Y726" i="6" s="1"/>
  <c r="T723" i="6"/>
  <c r="Y723" i="6" s="1"/>
  <c r="T724" i="6"/>
  <c r="Y724" i="6" s="1"/>
  <c r="T688" i="6"/>
  <c r="Y688" i="6" s="1"/>
  <c r="T690" i="6"/>
  <c r="Y690" i="6" s="1"/>
  <c r="T687" i="6"/>
  <c r="Y687" i="6" s="1"/>
  <c r="T689" i="6"/>
  <c r="Y689" i="6" s="1"/>
  <c r="X851" i="6"/>
  <c r="X853" i="6"/>
  <c r="X854" i="6"/>
  <c r="X852" i="6"/>
  <c r="W1161" i="6"/>
  <c r="W1162" i="6"/>
  <c r="W1159" i="6"/>
  <c r="W1160" i="6"/>
  <c r="W1609" i="6"/>
  <c r="W1607" i="6"/>
  <c r="W1608" i="6"/>
  <c r="W1610" i="6"/>
  <c r="X1966" i="6"/>
  <c r="X1963" i="6"/>
  <c r="X1965" i="6"/>
  <c r="X1964" i="6"/>
  <c r="W2123" i="6"/>
  <c r="W2126" i="6"/>
  <c r="W2124" i="6"/>
  <c r="W2125" i="6"/>
  <c r="V2839" i="6"/>
  <c r="V2841" i="6"/>
  <c r="V2842" i="6"/>
  <c r="V2840" i="6"/>
  <c r="V3282" i="6"/>
  <c r="V3280" i="6"/>
  <c r="V3281" i="6"/>
  <c r="V3279" i="6"/>
  <c r="W275" i="6"/>
  <c r="W278" i="6"/>
  <c r="W277" i="6"/>
  <c r="W276" i="6"/>
  <c r="X803" i="6"/>
  <c r="X805" i="6"/>
  <c r="X806" i="6"/>
  <c r="X804" i="6"/>
  <c r="T819" i="6"/>
  <c r="Y819" i="6" s="1"/>
  <c r="T822" i="6"/>
  <c r="Y822" i="6" s="1"/>
  <c r="T821" i="6"/>
  <c r="Y821" i="6" s="1"/>
  <c r="T820" i="6"/>
  <c r="Y820" i="6" s="1"/>
  <c r="Z820" i="6" s="1"/>
  <c r="V2158" i="6"/>
  <c r="V2156" i="6"/>
  <c r="V2155" i="6"/>
  <c r="V2157" i="6"/>
  <c r="W2954" i="6"/>
  <c r="W2953" i="6"/>
  <c r="W2952" i="6"/>
  <c r="W2951" i="6"/>
  <c r="U3975" i="6"/>
  <c r="U3978" i="6"/>
  <c r="U3977" i="6"/>
  <c r="U3976" i="6"/>
  <c r="V59" i="6"/>
  <c r="V62" i="6"/>
  <c r="V60" i="6"/>
  <c r="V61" i="6"/>
  <c r="W1045" i="6"/>
  <c r="W1044" i="6"/>
  <c r="W1046" i="6"/>
  <c r="W1043" i="6"/>
  <c r="U1705" i="6"/>
  <c r="U1703" i="6"/>
  <c r="U1704" i="6"/>
  <c r="U1706" i="6"/>
  <c r="V2447" i="6"/>
  <c r="V2450" i="6"/>
  <c r="V2448" i="6"/>
  <c r="V2449" i="6"/>
  <c r="U3230" i="6"/>
  <c r="U3229" i="6"/>
  <c r="U3228" i="6"/>
  <c r="U3227" i="6"/>
  <c r="W1497" i="6"/>
  <c r="W1495" i="6"/>
  <c r="W1496" i="6"/>
  <c r="W1498" i="6"/>
  <c r="U2185" i="6"/>
  <c r="U2183" i="6"/>
  <c r="U2184" i="6"/>
  <c r="U2186" i="6"/>
  <c r="T2907" i="6"/>
  <c r="Y2907" i="6" s="1"/>
  <c r="T2909" i="6"/>
  <c r="Y2909" i="6" s="1"/>
  <c r="T2908" i="6"/>
  <c r="Y2908" i="6" s="1"/>
  <c r="T2910" i="6"/>
  <c r="Y2910" i="6" s="1"/>
  <c r="T3516" i="6"/>
  <c r="Y3516" i="6" s="1"/>
  <c r="T3518" i="6"/>
  <c r="Y3518" i="6" s="1"/>
  <c r="T3517" i="6"/>
  <c r="Y3517" i="6" s="1"/>
  <c r="T3515" i="6"/>
  <c r="Y3515" i="6" s="1"/>
  <c r="X3898" i="6"/>
  <c r="X3895" i="6"/>
  <c r="X3896" i="6"/>
  <c r="X3897" i="6"/>
  <c r="X27" i="6"/>
  <c r="X30" i="6"/>
  <c r="X29" i="6"/>
  <c r="X28" i="6"/>
  <c r="U1419" i="6"/>
  <c r="U1421" i="6"/>
  <c r="U1422" i="6"/>
  <c r="U1420" i="6"/>
  <c r="X2318" i="6"/>
  <c r="X2317" i="6"/>
  <c r="X2316" i="6"/>
  <c r="X2315" i="6"/>
  <c r="U2345" i="6"/>
  <c r="U2344" i="6"/>
  <c r="U2346" i="6"/>
  <c r="U2343" i="6"/>
  <c r="U3305" i="6"/>
  <c r="U3306" i="6"/>
  <c r="U3303" i="6"/>
  <c r="U3304" i="6"/>
  <c r="T3879" i="6"/>
  <c r="Y3879" i="6" s="1"/>
  <c r="T3882" i="6"/>
  <c r="Y3882" i="6" s="1"/>
  <c r="T3880" i="6"/>
  <c r="Y3880" i="6" s="1"/>
  <c r="T3881" i="6"/>
  <c r="Y3881" i="6" s="1"/>
  <c r="U579" i="6"/>
  <c r="U581" i="6"/>
  <c r="U580" i="6"/>
  <c r="U582" i="6"/>
  <c r="W1282" i="6"/>
  <c r="W1281" i="6"/>
  <c r="W1280" i="6"/>
  <c r="W1279" i="6"/>
  <c r="T2117" i="6"/>
  <c r="Y2117" i="6" s="1"/>
  <c r="T2115" i="6"/>
  <c r="Y2115" i="6" s="1"/>
  <c r="T2118" i="6"/>
  <c r="Y2118" i="6" s="1"/>
  <c r="T2116" i="6"/>
  <c r="Y2116" i="6" s="1"/>
  <c r="T2553" i="6"/>
  <c r="Y2553" i="6" s="1"/>
  <c r="T2554" i="6"/>
  <c r="Y2554" i="6" s="1"/>
  <c r="T2552" i="6"/>
  <c r="Y2552" i="6" s="1"/>
  <c r="T2551" i="6"/>
  <c r="Y2551" i="6" s="1"/>
  <c r="U3068" i="6"/>
  <c r="U3067" i="6"/>
  <c r="U3070" i="6"/>
  <c r="U3069" i="6"/>
  <c r="T3457" i="6"/>
  <c r="Y3457" i="6" s="1"/>
  <c r="T3458" i="6"/>
  <c r="Y3458" i="6" s="1"/>
  <c r="T3455" i="6"/>
  <c r="Y3455" i="6" s="1"/>
  <c r="T3456" i="6"/>
  <c r="Y3456" i="6" s="1"/>
  <c r="V1719" i="6"/>
  <c r="V1721" i="6"/>
  <c r="V1720" i="6"/>
  <c r="V1722" i="6"/>
  <c r="X2074" i="6"/>
  <c r="X2072" i="6"/>
  <c r="X2071" i="6"/>
  <c r="X2073" i="6"/>
  <c r="X2278" i="6"/>
  <c r="X2275" i="6"/>
  <c r="X2276" i="6"/>
  <c r="X2277" i="6"/>
  <c r="X2558" i="6"/>
  <c r="X2556" i="6"/>
  <c r="X2555" i="6"/>
  <c r="X2557" i="6"/>
  <c r="T2850" i="6"/>
  <c r="Y2850" i="6" s="1"/>
  <c r="T2849" i="6"/>
  <c r="Y2849" i="6" s="1"/>
  <c r="T2847" i="6"/>
  <c r="Y2847" i="6" s="1"/>
  <c r="T2848" i="6"/>
  <c r="Y2848" i="6" s="1"/>
  <c r="U3398" i="6"/>
  <c r="U3395" i="6"/>
  <c r="U3397" i="6"/>
  <c r="U3396" i="6"/>
  <c r="Z3396" i="6" s="1"/>
  <c r="W3625" i="6"/>
  <c r="W3623" i="6"/>
  <c r="W3624" i="6"/>
  <c r="W3626" i="6"/>
  <c r="X153" i="6"/>
  <c r="X151" i="6"/>
  <c r="X154" i="6"/>
  <c r="X152" i="6"/>
  <c r="X463" i="6"/>
  <c r="X464" i="6"/>
  <c r="X466" i="6"/>
  <c r="X465" i="6"/>
  <c r="X813" i="6"/>
  <c r="X811" i="6"/>
  <c r="X814" i="6"/>
  <c r="X812" i="6"/>
  <c r="X1425" i="6"/>
  <c r="X1423" i="6"/>
  <c r="X1426" i="6"/>
  <c r="X1424" i="6"/>
  <c r="U1841" i="6"/>
  <c r="U1839" i="6"/>
  <c r="U1840" i="6"/>
  <c r="U1842" i="6"/>
  <c r="V2063" i="6"/>
  <c r="V2066" i="6"/>
  <c r="V2064" i="6"/>
  <c r="V2065" i="6"/>
  <c r="T2471" i="6"/>
  <c r="Y2471" i="6" s="1"/>
  <c r="T2472" i="6"/>
  <c r="Y2472" i="6" s="1"/>
  <c r="T2474" i="6"/>
  <c r="Y2474" i="6" s="1"/>
  <c r="T2473" i="6"/>
  <c r="Y2473" i="6" s="1"/>
  <c r="U2862" i="6"/>
  <c r="U2859" i="6"/>
  <c r="U2860" i="6"/>
  <c r="U2861" i="6"/>
  <c r="T3324" i="6"/>
  <c r="Y3324" i="6" s="1"/>
  <c r="T3323" i="6"/>
  <c r="Y3323" i="6" s="1"/>
  <c r="T3326" i="6"/>
  <c r="Y3326" i="6" s="1"/>
  <c r="T3325" i="6"/>
  <c r="Y3325" i="6" s="1"/>
  <c r="X3781" i="6"/>
  <c r="X3782" i="6"/>
  <c r="X3779" i="6"/>
  <c r="X3780" i="6"/>
  <c r="W371" i="6"/>
  <c r="W374" i="6"/>
  <c r="W373" i="6"/>
  <c r="W372" i="6"/>
  <c r="W959" i="6"/>
  <c r="W960" i="6"/>
  <c r="W961" i="6"/>
  <c r="W962" i="6"/>
  <c r="U1411" i="6"/>
  <c r="U1412" i="6"/>
  <c r="U1413" i="6"/>
  <c r="U1414" i="6"/>
  <c r="T1894" i="6"/>
  <c r="Y1894" i="6" s="1"/>
  <c r="T1892" i="6"/>
  <c r="Y1892" i="6" s="1"/>
  <c r="T1893" i="6"/>
  <c r="Y1893" i="6" s="1"/>
  <c r="T1891" i="6"/>
  <c r="Y1891" i="6" s="1"/>
  <c r="U2223" i="6"/>
  <c r="U2225" i="6"/>
  <c r="U2224" i="6"/>
  <c r="U2226" i="6"/>
  <c r="V2568" i="6"/>
  <c r="V2570" i="6"/>
  <c r="V2567" i="6"/>
  <c r="V2569" i="6"/>
  <c r="W2928" i="6"/>
  <c r="W2930" i="6"/>
  <c r="W2927" i="6"/>
  <c r="W2929" i="6"/>
  <c r="V3113" i="6"/>
  <c r="V3112" i="6"/>
  <c r="V3111" i="6"/>
  <c r="V3114" i="6"/>
  <c r="W3341" i="6"/>
  <c r="W3340" i="6"/>
  <c r="W3339" i="6"/>
  <c r="W3342" i="6"/>
  <c r="T3799" i="6"/>
  <c r="Y3799" i="6" s="1"/>
  <c r="T3802" i="6"/>
  <c r="Y3802" i="6" s="1"/>
  <c r="Z3802" i="6" s="1"/>
  <c r="T3800" i="6"/>
  <c r="Y3800" i="6" s="1"/>
  <c r="Z3800" i="6" s="1"/>
  <c r="T3801" i="6"/>
  <c r="Y3801" i="6" s="1"/>
  <c r="Z3801" i="6" s="1"/>
  <c r="W65" i="6"/>
  <c r="W66" i="6"/>
  <c r="W63" i="6"/>
  <c r="W64" i="6"/>
  <c r="V591" i="6"/>
  <c r="V593" i="6"/>
  <c r="V594" i="6"/>
  <c r="V592" i="6"/>
  <c r="W1020" i="6"/>
  <c r="W1019" i="6"/>
  <c r="W1021" i="6"/>
  <c r="W1022" i="6"/>
  <c r="W1357" i="6"/>
  <c r="W1355" i="6"/>
  <c r="W1356" i="6"/>
  <c r="W1358" i="6"/>
  <c r="W1603" i="6"/>
  <c r="W1604" i="6"/>
  <c r="W1605" i="6"/>
  <c r="W1606" i="6"/>
  <c r="V2013" i="6"/>
  <c r="V2012" i="6"/>
  <c r="V2014" i="6"/>
  <c r="V2011" i="6"/>
  <c r="X2357" i="6"/>
  <c r="X2356" i="6"/>
  <c r="X2355" i="6"/>
  <c r="X2358" i="6"/>
  <c r="W2454" i="6"/>
  <c r="W2453" i="6"/>
  <c r="W2452" i="6"/>
  <c r="W2451" i="6"/>
  <c r="W2875" i="6"/>
  <c r="W2876" i="6"/>
  <c r="W2877" i="6"/>
  <c r="W2878" i="6"/>
  <c r="V3375" i="6"/>
  <c r="V3378" i="6"/>
  <c r="V3376" i="6"/>
  <c r="V3377" i="6"/>
  <c r="V3522" i="6"/>
  <c r="V3519" i="6"/>
  <c r="V3520" i="6"/>
  <c r="V3521" i="6"/>
  <c r="V3912" i="6"/>
  <c r="V3911" i="6"/>
  <c r="V3913" i="6"/>
  <c r="V3914" i="6"/>
  <c r="X921" i="6"/>
  <c r="X920" i="6"/>
  <c r="X919" i="6"/>
  <c r="X922" i="6"/>
  <c r="V1249" i="6"/>
  <c r="V1250" i="6"/>
  <c r="V1248" i="6"/>
  <c r="V1247" i="6"/>
  <c r="V1773" i="6"/>
  <c r="V1772" i="6"/>
  <c r="V1771" i="6"/>
  <c r="V1774" i="6"/>
  <c r="V1837" i="6"/>
  <c r="V1835" i="6"/>
  <c r="V1836" i="6"/>
  <c r="V1838" i="6"/>
  <c r="W3090" i="6"/>
  <c r="W3089" i="6"/>
  <c r="W3087" i="6"/>
  <c r="W3088" i="6"/>
  <c r="X3685" i="6"/>
  <c r="X3684" i="6"/>
  <c r="X3686" i="6"/>
  <c r="X3683" i="6"/>
  <c r="W35" i="6"/>
  <c r="W36" i="6"/>
  <c r="W37" i="6"/>
  <c r="W38" i="6"/>
  <c r="V1184" i="6"/>
  <c r="V1183" i="6"/>
  <c r="V1186" i="6"/>
  <c r="V1185" i="6"/>
  <c r="V1900" i="6"/>
  <c r="V1902" i="6"/>
  <c r="V1899" i="6"/>
  <c r="V1901" i="6"/>
  <c r="V2793" i="6"/>
  <c r="V2791" i="6"/>
  <c r="V2794" i="6"/>
  <c r="V2792" i="6"/>
  <c r="W3144" i="6"/>
  <c r="W3143" i="6"/>
  <c r="W3145" i="6"/>
  <c r="W3146" i="6"/>
  <c r="U3734" i="6"/>
  <c r="U3732" i="6"/>
  <c r="U3733" i="6"/>
  <c r="U3731" i="6"/>
  <c r="X3110" i="6"/>
  <c r="X3109" i="6"/>
  <c r="X3107" i="6"/>
  <c r="X3108" i="6"/>
  <c r="T3298" i="6"/>
  <c r="Y3298" i="6" s="1"/>
  <c r="T3296" i="6"/>
  <c r="Y3296" i="6" s="1"/>
  <c r="T3297" i="6"/>
  <c r="Y3297" i="6" s="1"/>
  <c r="T3295" i="6"/>
  <c r="Y3295" i="6" s="1"/>
  <c r="T3980" i="6"/>
  <c r="Y3980" i="6" s="1"/>
  <c r="T3982" i="6"/>
  <c r="Y3982" i="6" s="1"/>
  <c r="T3979" i="6"/>
  <c r="Y3979" i="6" s="1"/>
  <c r="T3981" i="6"/>
  <c r="Y3981" i="6" s="1"/>
  <c r="W528" i="6"/>
  <c r="W527" i="6"/>
  <c r="W529" i="6"/>
  <c r="W530" i="6"/>
  <c r="W1339" i="6"/>
  <c r="W1340" i="6"/>
  <c r="W1341" i="6"/>
  <c r="W1342" i="6"/>
  <c r="W2095" i="6"/>
  <c r="W2097" i="6"/>
  <c r="W2098" i="6"/>
  <c r="W2096" i="6"/>
  <c r="U2643" i="6"/>
  <c r="U2645" i="6"/>
  <c r="U2646" i="6"/>
  <c r="U2644" i="6"/>
  <c r="Z2644" i="6" s="1"/>
  <c r="AA2644" i="6" s="1"/>
  <c r="U3198" i="6"/>
  <c r="U3196" i="6"/>
  <c r="U3197" i="6"/>
  <c r="U3195" i="6"/>
  <c r="T3823" i="6"/>
  <c r="Y3823" i="6" s="1"/>
  <c r="T3824" i="6"/>
  <c r="Y3824" i="6" s="1"/>
  <c r="T3825" i="6"/>
  <c r="Y3825" i="6" s="1"/>
  <c r="T3826" i="6"/>
  <c r="Y3826" i="6" s="1"/>
  <c r="W3869" i="6"/>
  <c r="W3870" i="6"/>
  <c r="W3867" i="6"/>
  <c r="W3868" i="6"/>
  <c r="X108" i="6"/>
  <c r="X109" i="6"/>
  <c r="X107" i="6"/>
  <c r="X110" i="6"/>
  <c r="X2107" i="6"/>
  <c r="X2110" i="6"/>
  <c r="X2109" i="6"/>
  <c r="X2108" i="6"/>
  <c r="X1480" i="6"/>
  <c r="X1481" i="6"/>
  <c r="X1479" i="6"/>
  <c r="X1482" i="6"/>
  <c r="T1982" i="6"/>
  <c r="Y1982" i="6" s="1"/>
  <c r="T1980" i="6"/>
  <c r="Y1980" i="6" s="1"/>
  <c r="T1979" i="6"/>
  <c r="Y1979" i="6" s="1"/>
  <c r="T1981" i="6"/>
  <c r="Y1981" i="6" s="1"/>
  <c r="V2320" i="6"/>
  <c r="V2319" i="6"/>
  <c r="V2321" i="6"/>
  <c r="V2322" i="6"/>
  <c r="T2544" i="6"/>
  <c r="Y2544" i="6" s="1"/>
  <c r="T2545" i="6"/>
  <c r="Y2545" i="6" s="1"/>
  <c r="T2543" i="6"/>
  <c r="Y2543" i="6" s="1"/>
  <c r="T2546" i="6"/>
  <c r="Y2546" i="6" s="1"/>
  <c r="Z2546" i="6" s="1"/>
  <c r="X3417" i="6"/>
  <c r="X3418" i="6"/>
  <c r="X3415" i="6"/>
  <c r="X3416" i="6"/>
  <c r="U2033" i="6"/>
  <c r="U2031" i="6"/>
  <c r="U2032" i="6"/>
  <c r="U2034" i="6"/>
  <c r="V1503" i="6"/>
  <c r="V1506" i="6"/>
  <c r="V1505" i="6"/>
  <c r="V1504" i="6"/>
  <c r="T2250" i="6"/>
  <c r="Y2250" i="6" s="1"/>
  <c r="T2247" i="6"/>
  <c r="Y2247" i="6" s="1"/>
  <c r="T2248" i="6"/>
  <c r="Y2248" i="6" s="1"/>
  <c r="T2249" i="6"/>
  <c r="Y2249" i="6" s="1"/>
  <c r="U2180" i="6"/>
  <c r="U2181" i="6"/>
  <c r="U2179" i="6"/>
  <c r="U2182" i="6"/>
  <c r="V2726" i="6"/>
  <c r="V2725" i="6"/>
  <c r="V2723" i="6"/>
  <c r="V2724" i="6"/>
  <c r="V3057" i="6"/>
  <c r="V3055" i="6"/>
  <c r="V3056" i="6"/>
  <c r="V3058" i="6"/>
  <c r="W3560" i="6"/>
  <c r="W3561" i="6"/>
  <c r="W3562" i="6"/>
  <c r="W3559" i="6"/>
  <c r="U3883" i="6"/>
  <c r="U3886" i="6"/>
  <c r="U3885" i="6"/>
  <c r="U3884" i="6"/>
  <c r="W199" i="6"/>
  <c r="W202" i="6"/>
  <c r="W200" i="6"/>
  <c r="W201" i="6"/>
  <c r="U639" i="6"/>
  <c r="U640" i="6"/>
  <c r="U641" i="6"/>
  <c r="U642" i="6"/>
  <c r="X866" i="6"/>
  <c r="X865" i="6"/>
  <c r="X863" i="6"/>
  <c r="X864" i="6"/>
  <c r="T1146" i="6"/>
  <c r="Y1146" i="6" s="1"/>
  <c r="T1145" i="6"/>
  <c r="Y1145" i="6" s="1"/>
  <c r="T1144" i="6"/>
  <c r="Y1144" i="6" s="1"/>
  <c r="T1143" i="6"/>
  <c r="Y1143" i="6" s="1"/>
  <c r="T1879" i="6"/>
  <c r="Y1879" i="6" s="1"/>
  <c r="T1882" i="6"/>
  <c r="Y1882" i="6" s="1"/>
  <c r="T1881" i="6"/>
  <c r="Y1881" i="6" s="1"/>
  <c r="T1880" i="6"/>
  <c r="Y1880" i="6" s="1"/>
  <c r="U2580" i="6"/>
  <c r="U2582" i="6"/>
  <c r="U2579" i="6"/>
  <c r="U2581" i="6"/>
  <c r="W2967" i="6"/>
  <c r="W2968" i="6"/>
  <c r="W2969" i="6"/>
  <c r="W2970" i="6"/>
  <c r="X3286" i="6"/>
  <c r="X3284" i="6"/>
  <c r="X3285" i="6"/>
  <c r="X3283" i="6"/>
  <c r="U3507" i="6"/>
  <c r="U3509" i="6"/>
  <c r="U3510" i="6"/>
  <c r="U3508" i="6"/>
  <c r="W3982" i="6"/>
  <c r="W3979" i="6"/>
  <c r="W3980" i="6"/>
  <c r="W3981" i="6"/>
  <c r="X767" i="6"/>
  <c r="X769" i="6"/>
  <c r="X768" i="6"/>
  <c r="X770" i="6"/>
  <c r="X583" i="6"/>
  <c r="X585" i="6"/>
  <c r="X584" i="6"/>
  <c r="X586" i="6"/>
  <c r="T1352" i="6"/>
  <c r="Y1352" i="6" s="1"/>
  <c r="T1353" i="6"/>
  <c r="Y1353" i="6" s="1"/>
  <c r="T1354" i="6"/>
  <c r="Y1354" i="6" s="1"/>
  <c r="T1351" i="6"/>
  <c r="Y1351" i="6" s="1"/>
  <c r="U1354" i="6"/>
  <c r="U1351" i="6"/>
  <c r="U1352" i="6"/>
  <c r="U1353" i="6"/>
  <c r="V1602" i="6"/>
  <c r="V1601" i="6"/>
  <c r="V1600" i="6"/>
  <c r="V1599" i="6"/>
  <c r="X1955" i="6"/>
  <c r="X1956" i="6"/>
  <c r="X1958" i="6"/>
  <c r="X1957" i="6"/>
  <c r="T2481" i="6"/>
  <c r="Y2481" i="6" s="1"/>
  <c r="T2479" i="6"/>
  <c r="Y2479" i="6" s="1"/>
  <c r="T2482" i="6"/>
  <c r="Y2482" i="6" s="1"/>
  <c r="T2480" i="6"/>
  <c r="Y2480" i="6" s="1"/>
  <c r="W2545" i="6"/>
  <c r="W2543" i="6"/>
  <c r="W2544" i="6"/>
  <c r="W2546" i="6"/>
  <c r="U3332" i="6"/>
  <c r="U3331" i="6"/>
  <c r="U3333" i="6"/>
  <c r="U3334" i="6"/>
  <c r="V3761" i="6"/>
  <c r="V3762" i="6"/>
  <c r="V3760" i="6"/>
  <c r="V3759" i="6"/>
  <c r="U3617" i="6"/>
  <c r="U3616" i="6"/>
  <c r="U3615" i="6"/>
  <c r="U3618" i="6"/>
  <c r="X106" i="6"/>
  <c r="X103" i="6"/>
  <c r="X104" i="6"/>
  <c r="X105" i="6"/>
  <c r="X446" i="6"/>
  <c r="X445" i="6"/>
  <c r="X443" i="6"/>
  <c r="X444" i="6"/>
  <c r="W586" i="6"/>
  <c r="W584" i="6"/>
  <c r="W585" i="6"/>
  <c r="W583" i="6"/>
  <c r="T1171" i="6"/>
  <c r="Y1171" i="6" s="1"/>
  <c r="T1173" i="6"/>
  <c r="Y1173" i="6" s="1"/>
  <c r="T1172" i="6"/>
  <c r="Y1172" i="6" s="1"/>
  <c r="T1174" i="6"/>
  <c r="Y1174" i="6" s="1"/>
  <c r="V1408" i="6"/>
  <c r="V1410" i="6"/>
  <c r="V1409" i="6"/>
  <c r="V1407" i="6"/>
  <c r="V1991" i="6"/>
  <c r="V1993" i="6"/>
  <c r="V1992" i="6"/>
  <c r="V1994" i="6"/>
  <c r="X2093" i="6"/>
  <c r="X2094" i="6"/>
  <c r="X2091" i="6"/>
  <c r="X2092" i="6"/>
  <c r="U2500" i="6"/>
  <c r="U2501" i="6"/>
  <c r="U2499" i="6"/>
  <c r="U2502" i="6"/>
  <c r="V3023" i="6"/>
  <c r="V3025" i="6"/>
  <c r="V3026" i="6"/>
  <c r="V3024" i="6"/>
  <c r="T3412" i="6"/>
  <c r="Y3412" i="6" s="1"/>
  <c r="Z3412" i="6" s="1"/>
  <c r="T3411" i="6"/>
  <c r="Y3411" i="6" s="1"/>
  <c r="T3413" i="6"/>
  <c r="Y3413" i="6" s="1"/>
  <c r="Z3413" i="6" s="1"/>
  <c r="T3414" i="6"/>
  <c r="Y3414" i="6" s="1"/>
  <c r="Z3414" i="6" s="1"/>
  <c r="U3696" i="6"/>
  <c r="U3695" i="6"/>
  <c r="U3697" i="6"/>
  <c r="U3698" i="6"/>
  <c r="T1004" i="6"/>
  <c r="Y1004" i="6" s="1"/>
  <c r="T1006" i="6"/>
  <c r="Y1006" i="6" s="1"/>
  <c r="T1005" i="6"/>
  <c r="Y1005" i="6" s="1"/>
  <c r="T1003" i="6"/>
  <c r="Y1003" i="6" s="1"/>
  <c r="T347" i="6"/>
  <c r="Y347" i="6" s="1"/>
  <c r="T349" i="6"/>
  <c r="Y349" i="6" s="1"/>
  <c r="T348" i="6"/>
  <c r="Y348" i="6" s="1"/>
  <c r="T350" i="6"/>
  <c r="Y350" i="6" s="1"/>
  <c r="U1410" i="6"/>
  <c r="Z1410" i="6" s="1"/>
  <c r="U1409" i="6"/>
  <c r="Z1409" i="6" s="1"/>
  <c r="U1408" i="6"/>
  <c r="Z1408" i="6" s="1"/>
  <c r="U1407" i="6"/>
  <c r="T1693" i="6"/>
  <c r="Y1693" i="6" s="1"/>
  <c r="T1691" i="6"/>
  <c r="Y1691" i="6" s="1"/>
  <c r="T1692" i="6"/>
  <c r="Y1692" i="6" s="1"/>
  <c r="T1694" i="6"/>
  <c r="Y1694" i="6" s="1"/>
  <c r="U2700" i="6"/>
  <c r="U2701" i="6"/>
  <c r="U2699" i="6"/>
  <c r="U2702" i="6"/>
  <c r="T3173" i="6"/>
  <c r="Y3173" i="6" s="1"/>
  <c r="T3172" i="6"/>
  <c r="Y3172" i="6" s="1"/>
  <c r="T3171" i="6"/>
  <c r="Y3171" i="6" s="1"/>
  <c r="T3174" i="6"/>
  <c r="Y3174" i="6" s="1"/>
  <c r="V900" i="6"/>
  <c r="V902" i="6"/>
  <c r="V899" i="6"/>
  <c r="V901" i="6"/>
  <c r="V1512" i="6"/>
  <c r="V1513" i="6"/>
  <c r="V1514" i="6"/>
  <c r="V1511" i="6"/>
  <c r="X2054" i="6"/>
  <c r="X2053" i="6"/>
  <c r="X2051" i="6"/>
  <c r="X2052" i="6"/>
  <c r="W3112" i="6"/>
  <c r="W3114" i="6"/>
  <c r="W3113" i="6"/>
  <c r="W3111" i="6"/>
  <c r="V3570" i="6"/>
  <c r="V3568" i="6"/>
  <c r="V3569" i="6"/>
  <c r="V3567" i="6"/>
  <c r="V84" i="6"/>
  <c r="V83" i="6"/>
  <c r="V85" i="6"/>
  <c r="V86" i="6"/>
  <c r="U874" i="6"/>
  <c r="U871" i="6"/>
  <c r="U873" i="6"/>
  <c r="U872" i="6"/>
  <c r="Z872" i="6" s="1"/>
  <c r="W1369" i="6"/>
  <c r="W1368" i="6"/>
  <c r="W1367" i="6"/>
  <c r="W1370" i="6"/>
  <c r="T1757" i="6"/>
  <c r="Y1757" i="6" s="1"/>
  <c r="T1755" i="6"/>
  <c r="Y1755" i="6" s="1"/>
  <c r="T1756" i="6"/>
  <c r="Y1756" i="6" s="1"/>
  <c r="T1758" i="6"/>
  <c r="Y1758" i="6" s="1"/>
  <c r="W2203" i="6"/>
  <c r="W2204" i="6"/>
  <c r="W2206" i="6"/>
  <c r="W2205" i="6"/>
  <c r="W3222" i="6"/>
  <c r="W3220" i="6"/>
  <c r="W3221" i="6"/>
  <c r="W3219" i="6"/>
  <c r="T3965" i="6"/>
  <c r="Y3965" i="6" s="1"/>
  <c r="T3963" i="6"/>
  <c r="Y3963" i="6" s="1"/>
  <c r="T3964" i="6"/>
  <c r="Y3964" i="6" s="1"/>
  <c r="T3966" i="6"/>
  <c r="Y3966" i="6" s="1"/>
  <c r="U327" i="6"/>
  <c r="U329" i="6"/>
  <c r="U328" i="6"/>
  <c r="U330" i="6"/>
  <c r="W1753" i="6"/>
  <c r="W1751" i="6"/>
  <c r="W1752" i="6"/>
  <c r="W1754" i="6"/>
  <c r="U2050" i="6"/>
  <c r="U2049" i="6"/>
  <c r="U2047" i="6"/>
  <c r="U2048" i="6"/>
  <c r="U3054" i="6"/>
  <c r="U3052" i="6"/>
  <c r="U3051" i="6"/>
  <c r="U3053" i="6"/>
  <c r="V3799" i="6"/>
  <c r="V3802" i="6"/>
  <c r="V3800" i="6"/>
  <c r="V3801" i="6"/>
  <c r="W195" i="6"/>
  <c r="W196" i="6"/>
  <c r="W198" i="6"/>
  <c r="W197" i="6"/>
  <c r="X1207" i="6"/>
  <c r="X1208" i="6"/>
  <c r="X1210" i="6"/>
  <c r="X1209" i="6"/>
  <c r="V1739" i="6"/>
  <c r="V1740" i="6"/>
  <c r="V1742" i="6"/>
  <c r="V1741" i="6"/>
  <c r="X2211" i="6"/>
  <c r="X2213" i="6"/>
  <c r="X2212" i="6"/>
  <c r="X2214" i="6"/>
  <c r="V2813" i="6"/>
  <c r="V2811" i="6"/>
  <c r="V2812" i="6"/>
  <c r="V2814" i="6"/>
  <c r="T3739" i="6"/>
  <c r="Y3739" i="6" s="1"/>
  <c r="T3740" i="6"/>
  <c r="Y3740" i="6" s="1"/>
  <c r="T3741" i="6"/>
  <c r="Y3741" i="6" s="1"/>
  <c r="T3742" i="6"/>
  <c r="Y3742" i="6" s="1"/>
  <c r="U920" i="6"/>
  <c r="U919" i="6"/>
  <c r="U922" i="6"/>
  <c r="U921" i="6"/>
  <c r="W1132" i="6"/>
  <c r="W1134" i="6"/>
  <c r="W1131" i="6"/>
  <c r="W1133" i="6"/>
  <c r="U1633" i="6"/>
  <c r="U1631" i="6"/>
  <c r="U1632" i="6"/>
  <c r="U1634" i="6"/>
  <c r="V2712" i="6"/>
  <c r="V2711" i="6"/>
  <c r="V2714" i="6"/>
  <c r="V2713" i="6"/>
  <c r="X3061" i="6"/>
  <c r="X3059" i="6"/>
  <c r="X3062" i="6"/>
  <c r="X3060" i="6"/>
  <c r="V3712" i="6"/>
  <c r="V3714" i="6"/>
  <c r="V3713" i="6"/>
  <c r="V3711" i="6"/>
  <c r="U20" i="6"/>
  <c r="U19" i="6"/>
  <c r="U22" i="6"/>
  <c r="U21" i="6"/>
  <c r="T603" i="6"/>
  <c r="Y603" i="6" s="1"/>
  <c r="T604" i="6"/>
  <c r="Y604" i="6" s="1"/>
  <c r="T605" i="6"/>
  <c r="Y605" i="6" s="1"/>
  <c r="T606" i="6"/>
  <c r="Y606" i="6" s="1"/>
  <c r="V1152" i="6"/>
  <c r="V1151" i="6"/>
  <c r="V1154" i="6"/>
  <c r="V1153" i="6"/>
  <c r="T1687" i="6"/>
  <c r="Y1687" i="6" s="1"/>
  <c r="T1690" i="6"/>
  <c r="Y1690" i="6" s="1"/>
  <c r="T1688" i="6"/>
  <c r="Y1688" i="6" s="1"/>
  <c r="T1689" i="6"/>
  <c r="Y1689" i="6" s="1"/>
  <c r="T67" i="6"/>
  <c r="Y67" i="6" s="1"/>
  <c r="T69" i="6"/>
  <c r="Y69" i="6" s="1"/>
  <c r="T68" i="6"/>
  <c r="Y68" i="6" s="1"/>
  <c r="T70" i="6"/>
  <c r="Y70" i="6" s="1"/>
  <c r="W218" i="6"/>
  <c r="W217" i="6"/>
  <c r="W215" i="6"/>
  <c r="W216" i="6"/>
  <c r="W732" i="6"/>
  <c r="W733" i="6"/>
  <c r="W734" i="6"/>
  <c r="W731" i="6"/>
  <c r="T1343" i="6"/>
  <c r="Y1343" i="6" s="1"/>
  <c r="T1345" i="6"/>
  <c r="Y1345" i="6" s="1"/>
  <c r="T1344" i="6"/>
  <c r="Y1344" i="6" s="1"/>
  <c r="T1346" i="6"/>
  <c r="Y1346" i="6" s="1"/>
  <c r="W1560" i="6"/>
  <c r="W1561" i="6"/>
  <c r="W1562" i="6"/>
  <c r="W1559" i="6"/>
  <c r="X2375" i="6"/>
  <c r="X2378" i="6"/>
  <c r="X2376" i="6"/>
  <c r="X2377" i="6"/>
  <c r="V2820" i="6"/>
  <c r="V2822" i="6"/>
  <c r="V2821" i="6"/>
  <c r="V2819" i="6"/>
  <c r="W3245" i="6"/>
  <c r="W3246" i="6"/>
  <c r="W3244" i="6"/>
  <c r="W3243" i="6"/>
  <c r="W3759" i="6"/>
  <c r="W3762" i="6"/>
  <c r="W3760" i="6"/>
  <c r="W3761" i="6"/>
  <c r="X1427" i="6"/>
  <c r="X1430" i="6"/>
  <c r="X1429" i="6"/>
  <c r="X1428" i="6"/>
  <c r="V1191" i="6"/>
  <c r="V1194" i="6"/>
  <c r="V1193" i="6"/>
  <c r="V1192" i="6"/>
  <c r="W2262" i="6"/>
  <c r="W2259" i="6"/>
  <c r="W2261" i="6"/>
  <c r="W2260" i="6"/>
  <c r="V2868" i="6"/>
  <c r="V2870" i="6"/>
  <c r="V2869" i="6"/>
  <c r="V2867" i="6"/>
  <c r="V3703" i="6"/>
  <c r="V3704" i="6"/>
  <c r="V3705" i="6"/>
  <c r="V3706" i="6"/>
  <c r="T186" i="6"/>
  <c r="Y186" i="6" s="1"/>
  <c r="T185" i="6"/>
  <c r="Y185" i="6" s="1"/>
  <c r="Z185" i="6" s="1"/>
  <c r="T183" i="6"/>
  <c r="Y183" i="6" s="1"/>
  <c r="T184" i="6"/>
  <c r="Y184" i="6" s="1"/>
  <c r="T659" i="6"/>
  <c r="Y659" i="6" s="1"/>
  <c r="T660" i="6"/>
  <c r="Y660" i="6" s="1"/>
  <c r="T661" i="6"/>
  <c r="Y661" i="6" s="1"/>
  <c r="T662" i="6"/>
  <c r="Y662" i="6" s="1"/>
  <c r="Z662" i="6" s="1"/>
  <c r="X1834" i="6"/>
  <c r="X1831" i="6"/>
  <c r="X1832" i="6"/>
  <c r="X1833" i="6"/>
  <c r="V2576" i="6"/>
  <c r="V2578" i="6"/>
  <c r="V2575" i="6"/>
  <c r="V2577" i="6"/>
  <c r="X3207" i="6"/>
  <c r="X3209" i="6"/>
  <c r="X3210" i="6"/>
  <c r="X3208" i="6"/>
  <c r="W3622" i="6"/>
  <c r="W3621" i="6"/>
  <c r="W3620" i="6"/>
  <c r="W3619" i="6"/>
  <c r="U128" i="6"/>
  <c r="U129" i="6"/>
  <c r="U130" i="6"/>
  <c r="U127" i="6"/>
  <c r="V912" i="6"/>
  <c r="V911" i="6"/>
  <c r="V914" i="6"/>
  <c r="V913" i="6"/>
  <c r="U1215" i="6"/>
  <c r="U1218" i="6"/>
  <c r="Z1218" i="6" s="1"/>
  <c r="U1217" i="6"/>
  <c r="Z1217" i="6" s="1"/>
  <c r="U1216" i="6"/>
  <c r="U1606" i="6"/>
  <c r="U1603" i="6"/>
  <c r="U1604" i="6"/>
  <c r="U1605" i="6"/>
  <c r="V2086" i="6"/>
  <c r="V2084" i="6"/>
  <c r="V2085" i="6"/>
  <c r="V2083" i="6"/>
  <c r="X2632" i="6"/>
  <c r="X2634" i="6"/>
  <c r="X2631" i="6"/>
  <c r="X2633" i="6"/>
  <c r="T3161" i="6"/>
  <c r="Y3161" i="6" s="1"/>
  <c r="T3160" i="6"/>
  <c r="Y3160" i="6" s="1"/>
  <c r="T3162" i="6"/>
  <c r="Y3162" i="6" s="1"/>
  <c r="T3159" i="6"/>
  <c r="Y3159" i="6" s="1"/>
  <c r="U3920" i="6"/>
  <c r="U3922" i="6"/>
  <c r="U3919" i="6"/>
  <c r="U3921" i="6"/>
  <c r="V390" i="6"/>
  <c r="V389" i="6"/>
  <c r="V388" i="6"/>
  <c r="V387" i="6"/>
  <c r="V976" i="6"/>
  <c r="V975" i="6"/>
  <c r="V977" i="6"/>
  <c r="V978" i="6"/>
  <c r="W1927" i="6"/>
  <c r="W1930" i="6"/>
  <c r="W1928" i="6"/>
  <c r="W1929" i="6"/>
  <c r="T2770" i="6"/>
  <c r="Y2770" i="6" s="1"/>
  <c r="Z2770" i="6" s="1"/>
  <c r="T2767" i="6"/>
  <c r="Y2767" i="6" s="1"/>
  <c r="T2768" i="6"/>
  <c r="Y2768" i="6" s="1"/>
  <c r="Z2768" i="6" s="1"/>
  <c r="T2769" i="6"/>
  <c r="Y2769" i="6" s="1"/>
  <c r="Z2769" i="6" s="1"/>
  <c r="W2988" i="6"/>
  <c r="W2990" i="6"/>
  <c r="W2987" i="6"/>
  <c r="W2989" i="6"/>
  <c r="U3662" i="6"/>
  <c r="Z3662" i="6" s="1"/>
  <c r="U3660" i="6"/>
  <c r="Z3660" i="6" s="1"/>
  <c r="U3659" i="6"/>
  <c r="Z3659" i="6" s="1"/>
  <c r="U3661" i="6"/>
  <c r="Z3661" i="6" s="1"/>
  <c r="X99" i="6"/>
  <c r="X100" i="6"/>
  <c r="X102" i="6"/>
  <c r="X101" i="6"/>
  <c r="X558" i="6"/>
  <c r="X555" i="6"/>
  <c r="X557" i="6"/>
  <c r="X556" i="6"/>
  <c r="V1335" i="6"/>
  <c r="V1337" i="6"/>
  <c r="V1336" i="6"/>
  <c r="V1338" i="6"/>
  <c r="V175" i="6"/>
  <c r="V178" i="6"/>
  <c r="V176" i="6"/>
  <c r="V177" i="6"/>
  <c r="T15" i="6"/>
  <c r="Y15" i="6" s="1"/>
  <c r="T18" i="6"/>
  <c r="Y18" i="6" s="1"/>
  <c r="T17" i="6"/>
  <c r="Y17" i="6" s="1"/>
  <c r="T16" i="6"/>
  <c r="Y16" i="6" s="1"/>
  <c r="V548" i="6"/>
  <c r="V547" i="6"/>
  <c r="V550" i="6"/>
  <c r="V549" i="6"/>
  <c r="V895" i="6"/>
  <c r="V896" i="6"/>
  <c r="V897" i="6"/>
  <c r="V898" i="6"/>
  <c r="U1430" i="6"/>
  <c r="U1428" i="6"/>
  <c r="U1427" i="6"/>
  <c r="U1429" i="6"/>
  <c r="U1615" i="6"/>
  <c r="U1617" i="6"/>
  <c r="U1616" i="6"/>
  <c r="U1618" i="6"/>
  <c r="U1776" i="6"/>
  <c r="U1777" i="6"/>
  <c r="U1778" i="6"/>
  <c r="U1775" i="6"/>
  <c r="X2251" i="6"/>
  <c r="X2254" i="6"/>
  <c r="X2252" i="6"/>
  <c r="X2253" i="6"/>
  <c r="W2365" i="6"/>
  <c r="W2364" i="6"/>
  <c r="W2363" i="6"/>
  <c r="W2366" i="6"/>
  <c r="X2986" i="6"/>
  <c r="X2983" i="6"/>
  <c r="X2984" i="6"/>
  <c r="X2985" i="6"/>
  <c r="U3113" i="6"/>
  <c r="U3111" i="6"/>
  <c r="U3112" i="6"/>
  <c r="Z3112" i="6" s="1"/>
  <c r="U3114" i="6"/>
  <c r="V3494" i="6"/>
  <c r="V3492" i="6"/>
  <c r="V3493" i="6"/>
  <c r="V3491" i="6"/>
  <c r="V3794" i="6"/>
  <c r="V3791" i="6"/>
  <c r="V3792" i="6"/>
  <c r="V3793" i="6"/>
  <c r="U1094" i="6"/>
  <c r="U1093" i="6"/>
  <c r="U1092" i="6"/>
  <c r="U1091" i="6"/>
  <c r="W1435" i="6"/>
  <c r="W1436" i="6"/>
  <c r="W1437" i="6"/>
  <c r="W1438" i="6"/>
  <c r="W1694" i="6"/>
  <c r="W1691" i="6"/>
  <c r="W1692" i="6"/>
  <c r="W1693" i="6"/>
  <c r="T2355" i="6"/>
  <c r="Y2355" i="6" s="1"/>
  <c r="T2356" i="6"/>
  <c r="Y2356" i="6" s="1"/>
  <c r="T2357" i="6"/>
  <c r="Y2357" i="6" s="1"/>
  <c r="T2358" i="6"/>
  <c r="Y2358" i="6" s="1"/>
  <c r="T2669" i="6"/>
  <c r="Y2669" i="6" s="1"/>
  <c r="T2667" i="6"/>
  <c r="Y2667" i="6" s="1"/>
  <c r="T2670" i="6"/>
  <c r="Y2670" i="6" s="1"/>
  <c r="T2668" i="6"/>
  <c r="Y2668" i="6" s="1"/>
  <c r="T3040" i="6"/>
  <c r="Y3040" i="6" s="1"/>
  <c r="Z3040" i="6" s="1"/>
  <c r="T3042" i="6"/>
  <c r="Y3042" i="6" s="1"/>
  <c r="Z3042" i="6" s="1"/>
  <c r="T3041" i="6"/>
  <c r="Y3041" i="6" s="1"/>
  <c r="Z3041" i="6" s="1"/>
  <c r="T3039" i="6"/>
  <c r="Y3039" i="6" s="1"/>
  <c r="V3181" i="6"/>
  <c r="V3182" i="6"/>
  <c r="V3179" i="6"/>
  <c r="V3180" i="6"/>
  <c r="V3428" i="6"/>
  <c r="V3430" i="6"/>
  <c r="V3429" i="6"/>
  <c r="V3427" i="6"/>
  <c r="X3800" i="6"/>
  <c r="X3799" i="6"/>
  <c r="X3802" i="6"/>
  <c r="X3801" i="6"/>
  <c r="T79" i="6"/>
  <c r="Y79" i="6" s="1"/>
  <c r="T81" i="6"/>
  <c r="Y81" i="6" s="1"/>
  <c r="T80" i="6"/>
  <c r="Y80" i="6" s="1"/>
  <c r="T82" i="6"/>
  <c r="Y82" i="6" s="1"/>
  <c r="V422" i="6"/>
  <c r="V421" i="6"/>
  <c r="V420" i="6"/>
  <c r="V419" i="6"/>
  <c r="U865" i="6"/>
  <c r="U863" i="6"/>
  <c r="U864" i="6"/>
  <c r="U866" i="6"/>
  <c r="X840" i="6"/>
  <c r="X841" i="6"/>
  <c r="X842" i="6"/>
  <c r="X839" i="6"/>
  <c r="W1467" i="6"/>
  <c r="W1470" i="6"/>
  <c r="W1468" i="6"/>
  <c r="W1469" i="6"/>
  <c r="V1799" i="6"/>
  <c r="V1801" i="6"/>
  <c r="V1802" i="6"/>
  <c r="V1800" i="6"/>
  <c r="V1655" i="6"/>
  <c r="V1657" i="6"/>
  <c r="V1656" i="6"/>
  <c r="V1658" i="6"/>
  <c r="V2174" i="6"/>
  <c r="V2171" i="6"/>
  <c r="V2173" i="6"/>
  <c r="V2172" i="6"/>
  <c r="X2403" i="6"/>
  <c r="X2405" i="6"/>
  <c r="X2404" i="6"/>
  <c r="X2406" i="6"/>
  <c r="T2801" i="6"/>
  <c r="Y2801" i="6" s="1"/>
  <c r="T2799" i="6"/>
  <c r="Y2799" i="6" s="1"/>
  <c r="T2802" i="6"/>
  <c r="Y2802" i="6" s="1"/>
  <c r="T2800" i="6"/>
  <c r="Y2800" i="6" s="1"/>
  <c r="X3254" i="6"/>
  <c r="X3251" i="6"/>
  <c r="X3253" i="6"/>
  <c r="X3252" i="6"/>
  <c r="X3752" i="6"/>
  <c r="X3751" i="6"/>
  <c r="X3754" i="6"/>
  <c r="X3753" i="6"/>
  <c r="T275" i="6"/>
  <c r="Y275" i="6" s="1"/>
  <c r="T276" i="6"/>
  <c r="Y276" i="6" s="1"/>
  <c r="T278" i="6"/>
  <c r="Y278" i="6" s="1"/>
  <c r="T277" i="6"/>
  <c r="Y277" i="6" s="1"/>
  <c r="V1212" i="6"/>
  <c r="V1213" i="6"/>
  <c r="V1214" i="6"/>
  <c r="V1211" i="6"/>
  <c r="X1351" i="6"/>
  <c r="X1352" i="6"/>
  <c r="X1353" i="6"/>
  <c r="X1354" i="6"/>
  <c r="U1581" i="6"/>
  <c r="Z1581" i="6" s="1"/>
  <c r="U1580" i="6"/>
  <c r="Z1580" i="6" s="1"/>
  <c r="U1579" i="6"/>
  <c r="Z1579" i="6" s="1"/>
  <c r="U1582" i="6"/>
  <c r="Z1582" i="6" s="1"/>
  <c r="U2120" i="6"/>
  <c r="U2121" i="6"/>
  <c r="U2122" i="6"/>
  <c r="U2119" i="6"/>
  <c r="T2697" i="6"/>
  <c r="Y2697" i="6" s="1"/>
  <c r="T2695" i="6"/>
  <c r="Y2695" i="6" s="1"/>
  <c r="T2696" i="6"/>
  <c r="Y2696" i="6" s="1"/>
  <c r="T2698" i="6"/>
  <c r="Y2698" i="6" s="1"/>
  <c r="T3000" i="6"/>
  <c r="Y3000" i="6" s="1"/>
  <c r="T3002" i="6"/>
  <c r="Y3002" i="6" s="1"/>
  <c r="T3001" i="6"/>
  <c r="Y3001" i="6" s="1"/>
  <c r="T2999" i="6"/>
  <c r="Y2999" i="6" s="1"/>
  <c r="T3447" i="6"/>
  <c r="Y3447" i="6" s="1"/>
  <c r="T3450" i="6"/>
  <c r="Y3450" i="6" s="1"/>
  <c r="T3449" i="6"/>
  <c r="Y3449" i="6" s="1"/>
  <c r="T3448" i="6"/>
  <c r="Y3448" i="6" s="1"/>
  <c r="T3844" i="6"/>
  <c r="Y3844" i="6" s="1"/>
  <c r="T3843" i="6"/>
  <c r="Y3843" i="6" s="1"/>
  <c r="T3846" i="6"/>
  <c r="Y3846" i="6" s="1"/>
  <c r="T3845" i="6"/>
  <c r="Y3845" i="6" s="1"/>
  <c r="X643" i="6"/>
  <c r="X644" i="6"/>
  <c r="X645" i="6"/>
  <c r="X646" i="6"/>
  <c r="T527" i="6"/>
  <c r="Y527" i="6" s="1"/>
  <c r="T529" i="6"/>
  <c r="Y529" i="6" s="1"/>
  <c r="Z529" i="6" s="1"/>
  <c r="T530" i="6"/>
  <c r="Y530" i="6" s="1"/>
  <c r="Z530" i="6" s="1"/>
  <c r="T528" i="6"/>
  <c r="Y528" i="6" s="1"/>
  <c r="T767" i="6"/>
  <c r="Y767" i="6" s="1"/>
  <c r="T768" i="6"/>
  <c r="Y768" i="6" s="1"/>
  <c r="T770" i="6"/>
  <c r="Y770" i="6" s="1"/>
  <c r="T769" i="6"/>
  <c r="Y769" i="6" s="1"/>
  <c r="U1379" i="6"/>
  <c r="U1380" i="6"/>
  <c r="U1381" i="6"/>
  <c r="U1382" i="6"/>
  <c r="V1224" i="6"/>
  <c r="V1223" i="6"/>
  <c r="V1225" i="6"/>
  <c r="V1226" i="6"/>
  <c r="X231" i="6"/>
  <c r="X234" i="6"/>
  <c r="X233" i="6"/>
  <c r="X232" i="6"/>
  <c r="T35" i="6"/>
  <c r="Y35" i="6" s="1"/>
  <c r="T37" i="6"/>
  <c r="Y37" i="6" s="1"/>
  <c r="Z37" i="6" s="1"/>
  <c r="T38" i="6"/>
  <c r="Y38" i="6" s="1"/>
  <c r="T36" i="6"/>
  <c r="Y36" i="6" s="1"/>
  <c r="W659" i="6"/>
  <c r="W660" i="6"/>
  <c r="W662" i="6"/>
  <c r="W661" i="6"/>
  <c r="U171" i="6"/>
  <c r="U172" i="6"/>
  <c r="U173" i="6"/>
  <c r="U174" i="6"/>
  <c r="V1415" i="6"/>
  <c r="V1416" i="6"/>
  <c r="V1418" i="6"/>
  <c r="V1417" i="6"/>
  <c r="W1857" i="6"/>
  <c r="W1855" i="6"/>
  <c r="W1856" i="6"/>
  <c r="W1858" i="6"/>
  <c r="W2823" i="6"/>
  <c r="W2825" i="6"/>
  <c r="W2826" i="6"/>
  <c r="W2824" i="6"/>
  <c r="U1440" i="6"/>
  <c r="U1441" i="6"/>
  <c r="U1439" i="6"/>
  <c r="U1442" i="6"/>
  <c r="U1729" i="6"/>
  <c r="U1730" i="6"/>
  <c r="U1727" i="6"/>
  <c r="Z1727" i="6" s="1"/>
  <c r="U1728" i="6"/>
  <c r="Z1728" i="6" s="1"/>
  <c r="V2091" i="6"/>
  <c r="V2094" i="6"/>
  <c r="V2093" i="6"/>
  <c r="V2092" i="6"/>
  <c r="U2896" i="6"/>
  <c r="U2898" i="6"/>
  <c r="U2895" i="6"/>
  <c r="U2897" i="6"/>
  <c r="X3793" i="6"/>
  <c r="X3791" i="6"/>
  <c r="X3794" i="6"/>
  <c r="X3792" i="6"/>
  <c r="U395" i="6"/>
  <c r="U398" i="6"/>
  <c r="U397" i="6"/>
  <c r="U396" i="6"/>
  <c r="W1164" i="6"/>
  <c r="W1166" i="6"/>
  <c r="W1163" i="6"/>
  <c r="W1165" i="6"/>
  <c r="W1652" i="6"/>
  <c r="W1653" i="6"/>
  <c r="W1654" i="6"/>
  <c r="W1651" i="6"/>
  <c r="V2373" i="6"/>
  <c r="V2372" i="6"/>
  <c r="V2374" i="6"/>
  <c r="V2371" i="6"/>
  <c r="W3049" i="6"/>
  <c r="W3048" i="6"/>
  <c r="W3047" i="6"/>
  <c r="W3050" i="6"/>
  <c r="T3778" i="6"/>
  <c r="Y3778" i="6" s="1"/>
  <c r="T3777" i="6"/>
  <c r="Y3777" i="6" s="1"/>
  <c r="Z3777" i="6" s="1"/>
  <c r="T3775" i="6"/>
  <c r="Y3775" i="6" s="1"/>
  <c r="T3776" i="6"/>
  <c r="Y3776" i="6" s="1"/>
  <c r="T127" i="6"/>
  <c r="Y127" i="6" s="1"/>
  <c r="T128" i="6"/>
  <c r="Y128" i="6" s="1"/>
  <c r="T130" i="6"/>
  <c r="Y130" i="6" s="1"/>
  <c r="T129" i="6"/>
  <c r="Y129" i="6" s="1"/>
  <c r="W939" i="6"/>
  <c r="W940" i="6"/>
  <c r="W941" i="6"/>
  <c r="W942" i="6"/>
  <c r="U2373" i="6"/>
  <c r="Z2373" i="6" s="1"/>
  <c r="U2371" i="6"/>
  <c r="U2372" i="6"/>
  <c r="Z2372" i="6" s="1"/>
  <c r="U2374" i="6"/>
  <c r="Z2374" i="6" s="1"/>
  <c r="W2737" i="6"/>
  <c r="W2735" i="6"/>
  <c r="W2738" i="6"/>
  <c r="W2736" i="6"/>
  <c r="X3944" i="6"/>
  <c r="X3945" i="6"/>
  <c r="X3946" i="6"/>
  <c r="X3943" i="6"/>
  <c r="X674" i="6"/>
  <c r="X673" i="6"/>
  <c r="X671" i="6"/>
  <c r="X672" i="6"/>
  <c r="W1825" i="6"/>
  <c r="W1824" i="6"/>
  <c r="W1826" i="6"/>
  <c r="W1823" i="6"/>
  <c r="V2876" i="6"/>
  <c r="V2877" i="6"/>
  <c r="V2875" i="6"/>
  <c r="V2878" i="6"/>
  <c r="T3178" i="6"/>
  <c r="Y3178" i="6" s="1"/>
  <c r="T3176" i="6"/>
  <c r="Y3176" i="6" s="1"/>
  <c r="T3177" i="6"/>
  <c r="Y3177" i="6" s="1"/>
  <c r="T3175" i="6"/>
  <c r="Y3175" i="6" s="1"/>
  <c r="T3688" i="6"/>
  <c r="Y3688" i="6" s="1"/>
  <c r="T3690" i="6"/>
  <c r="Y3690" i="6" s="1"/>
  <c r="T3689" i="6"/>
  <c r="Y3689" i="6" s="1"/>
  <c r="T3687" i="6"/>
  <c r="Y3687" i="6" s="1"/>
  <c r="W99" i="6"/>
  <c r="W101" i="6"/>
  <c r="W102" i="6"/>
  <c r="W100" i="6"/>
  <c r="V1088" i="6"/>
  <c r="V1087" i="6"/>
  <c r="V1090" i="6"/>
  <c r="V1089" i="6"/>
  <c r="T2068" i="6"/>
  <c r="Y2068" i="6" s="1"/>
  <c r="Z2068" i="6" s="1"/>
  <c r="T2069" i="6"/>
  <c r="Y2069" i="6" s="1"/>
  <c r="Z2069" i="6" s="1"/>
  <c r="T2067" i="6"/>
  <c r="Y2067" i="6" s="1"/>
  <c r="T2070" i="6"/>
  <c r="Y2070" i="6" s="1"/>
  <c r="Z2070" i="6" s="1"/>
  <c r="V1582" i="6"/>
  <c r="V1581" i="6"/>
  <c r="V1579" i="6"/>
  <c r="V1580" i="6"/>
  <c r="U2175" i="6"/>
  <c r="U2178" i="6"/>
  <c r="U2176" i="6"/>
  <c r="U2177" i="6"/>
  <c r="X2998" i="6"/>
  <c r="X2995" i="6"/>
  <c r="X2997" i="6"/>
  <c r="X2996" i="6"/>
  <c r="W3747" i="6"/>
  <c r="W3749" i="6"/>
  <c r="W3750" i="6"/>
  <c r="W3748" i="6"/>
  <c r="U551" i="6"/>
  <c r="U554" i="6"/>
  <c r="U552" i="6"/>
  <c r="U553" i="6"/>
  <c r="X36" i="6"/>
  <c r="X38" i="6"/>
  <c r="X37" i="6"/>
  <c r="X35" i="6"/>
  <c r="V527" i="6"/>
  <c r="V530" i="6"/>
  <c r="V529" i="6"/>
  <c r="V528" i="6"/>
  <c r="X1059" i="6"/>
  <c r="X1060" i="6"/>
  <c r="X1062" i="6"/>
  <c r="X1061" i="6"/>
  <c r="U1473" i="6"/>
  <c r="U1472" i="6"/>
  <c r="U1471" i="6"/>
  <c r="U1474" i="6"/>
  <c r="W1631" i="6"/>
  <c r="W1633" i="6"/>
  <c r="W1634" i="6"/>
  <c r="W1632" i="6"/>
  <c r="V1974" i="6"/>
  <c r="V1971" i="6"/>
  <c r="V1972" i="6"/>
  <c r="V1973" i="6"/>
  <c r="T2637" i="6"/>
  <c r="Y2637" i="6" s="1"/>
  <c r="T2638" i="6"/>
  <c r="Y2638" i="6" s="1"/>
  <c r="T2636" i="6"/>
  <c r="Y2636" i="6" s="1"/>
  <c r="T2635" i="6"/>
  <c r="Y2635" i="6" s="1"/>
  <c r="U2791" i="6"/>
  <c r="Z2791" i="6" s="1"/>
  <c r="U2794" i="6"/>
  <c r="Z2794" i="6" s="1"/>
  <c r="U2793" i="6"/>
  <c r="Z2793" i="6" s="1"/>
  <c r="U2792" i="6"/>
  <c r="Z2792" i="6" s="1"/>
  <c r="U3369" i="6"/>
  <c r="U3368" i="6"/>
  <c r="U3370" i="6"/>
  <c r="U3367" i="6"/>
  <c r="W3951" i="6"/>
  <c r="W3954" i="6"/>
  <c r="W3953" i="6"/>
  <c r="W3952" i="6"/>
  <c r="T1211" i="6"/>
  <c r="Y1211" i="6" s="1"/>
  <c r="T1213" i="6"/>
  <c r="Y1213" i="6" s="1"/>
  <c r="T1212" i="6"/>
  <c r="Y1212" i="6" s="1"/>
  <c r="T1214" i="6"/>
  <c r="Y1214" i="6" s="1"/>
  <c r="V1751" i="6"/>
  <c r="V1752" i="6"/>
  <c r="V1753" i="6"/>
  <c r="V1754" i="6"/>
  <c r="V2404" i="6"/>
  <c r="V2403" i="6"/>
  <c r="V2406" i="6"/>
  <c r="V2405" i="6"/>
  <c r="U2986" i="6"/>
  <c r="U2985" i="6"/>
  <c r="U2983" i="6"/>
  <c r="U2984" i="6"/>
  <c r="W3923" i="6"/>
  <c r="W3925" i="6"/>
  <c r="W3924" i="6"/>
  <c r="W3926" i="6"/>
  <c r="W185" i="6"/>
  <c r="W184" i="6"/>
  <c r="W186" i="6"/>
  <c r="W183" i="6"/>
  <c r="T51" i="6"/>
  <c r="Y51" i="6" s="1"/>
  <c r="T54" i="6"/>
  <c r="Y54" i="6" s="1"/>
  <c r="Z54" i="6" s="1"/>
  <c r="T52" i="6"/>
  <c r="Y52" i="6" s="1"/>
  <c r="T53" i="6"/>
  <c r="Y53" i="6" s="1"/>
  <c r="X1012" i="6"/>
  <c r="X1013" i="6"/>
  <c r="X1011" i="6"/>
  <c r="X1014" i="6"/>
  <c r="T2043" i="6"/>
  <c r="Y2043" i="6" s="1"/>
  <c r="T2044" i="6"/>
  <c r="Y2044" i="6" s="1"/>
  <c r="Z2044" i="6" s="1"/>
  <c r="T2046" i="6"/>
  <c r="Y2046" i="6" s="1"/>
  <c r="T2045" i="6"/>
  <c r="Y2045" i="6" s="1"/>
  <c r="X2551" i="6"/>
  <c r="X2554" i="6"/>
  <c r="X2552" i="6"/>
  <c r="X2553" i="6"/>
  <c r="U3135" i="6"/>
  <c r="U3136" i="6"/>
  <c r="U3137" i="6"/>
  <c r="U3138" i="6"/>
  <c r="V3835" i="6"/>
  <c r="V3836" i="6"/>
  <c r="V3838" i="6"/>
  <c r="V3837" i="6"/>
  <c r="X187" i="6"/>
  <c r="X189" i="6"/>
  <c r="X190" i="6"/>
  <c r="X188" i="6"/>
  <c r="T885" i="6"/>
  <c r="Y885" i="6" s="1"/>
  <c r="T886" i="6"/>
  <c r="Y886" i="6" s="1"/>
  <c r="T883" i="6"/>
  <c r="Y883" i="6" s="1"/>
  <c r="T884" i="6"/>
  <c r="Y884" i="6" s="1"/>
  <c r="T1803" i="6"/>
  <c r="Y1803" i="6" s="1"/>
  <c r="T1806" i="6"/>
  <c r="Y1806" i="6" s="1"/>
  <c r="T1805" i="6"/>
  <c r="Y1805" i="6" s="1"/>
  <c r="T1804" i="6"/>
  <c r="Y1804" i="6" s="1"/>
  <c r="U2193" i="6"/>
  <c r="U2192" i="6"/>
  <c r="U2191" i="6"/>
  <c r="U2194" i="6"/>
  <c r="W2807" i="6"/>
  <c r="W2809" i="6"/>
  <c r="W2808" i="6"/>
  <c r="W2810" i="6"/>
  <c r="V3364" i="6"/>
  <c r="V3363" i="6"/>
  <c r="V3365" i="6"/>
  <c r="V3366" i="6"/>
  <c r="U3725" i="6"/>
  <c r="Z3725" i="6" s="1"/>
  <c r="U3723" i="6"/>
  <c r="Z3723" i="6" s="1"/>
  <c r="U3726" i="6"/>
  <c r="Z3726" i="6" s="1"/>
  <c r="U3724" i="6"/>
  <c r="Z3724" i="6" s="1"/>
  <c r="W3983" i="6"/>
  <c r="W3984" i="6"/>
  <c r="W3986" i="6"/>
  <c r="W3985" i="6"/>
  <c r="W287" i="6"/>
  <c r="W289" i="6"/>
  <c r="W288" i="6"/>
  <c r="W290" i="6"/>
  <c r="X518" i="6"/>
  <c r="X515" i="6"/>
  <c r="X517" i="6"/>
  <c r="X516" i="6"/>
  <c r="U837" i="6"/>
  <c r="U835" i="6"/>
  <c r="U838" i="6"/>
  <c r="Z838" i="6" s="1"/>
  <c r="U836" i="6"/>
  <c r="X1415" i="6"/>
  <c r="X1418" i="6"/>
  <c r="X1416" i="6"/>
  <c r="X1417" i="6"/>
  <c r="W2089" i="6"/>
  <c r="W2087" i="6"/>
  <c r="W2090" i="6"/>
  <c r="W2088" i="6"/>
  <c r="X2520" i="6"/>
  <c r="X2522" i="6"/>
  <c r="X2519" i="6"/>
  <c r="X2521" i="6"/>
  <c r="V3040" i="6"/>
  <c r="V3039" i="6"/>
  <c r="V3042" i="6"/>
  <c r="V3041" i="6"/>
  <c r="V3641" i="6"/>
  <c r="V3639" i="6"/>
  <c r="V3642" i="6"/>
  <c r="V3640" i="6"/>
  <c r="X197" i="6"/>
  <c r="X195" i="6"/>
  <c r="X196" i="6"/>
  <c r="X198" i="6"/>
  <c r="U1387" i="6"/>
  <c r="U1388" i="6"/>
  <c r="U1389" i="6"/>
  <c r="U1390" i="6"/>
  <c r="X1539" i="6"/>
  <c r="X1542" i="6"/>
  <c r="X1541" i="6"/>
  <c r="X1540" i="6"/>
  <c r="T2213" i="6"/>
  <c r="Y2213" i="6" s="1"/>
  <c r="T2211" i="6"/>
  <c r="Y2211" i="6" s="1"/>
  <c r="T2212" i="6"/>
  <c r="Y2212" i="6" s="1"/>
  <c r="T2214" i="6"/>
  <c r="Y2214" i="6" s="1"/>
  <c r="T2843" i="6"/>
  <c r="Y2843" i="6" s="1"/>
  <c r="T2845" i="6"/>
  <c r="Y2845" i="6" s="1"/>
  <c r="T2844" i="6"/>
  <c r="Y2844" i="6" s="1"/>
  <c r="T2846" i="6"/>
  <c r="Y2846" i="6" s="1"/>
  <c r="T112" i="6"/>
  <c r="Y112" i="6" s="1"/>
  <c r="T114" i="6"/>
  <c r="Y114" i="6" s="1"/>
  <c r="T113" i="6"/>
  <c r="Y113" i="6" s="1"/>
  <c r="T111" i="6"/>
  <c r="Y111" i="6" s="1"/>
  <c r="X423" i="6"/>
  <c r="X424" i="6"/>
  <c r="X425" i="6"/>
  <c r="X426" i="6"/>
  <c r="T498" i="6"/>
  <c r="Y498" i="6" s="1"/>
  <c r="T496" i="6"/>
  <c r="Y496" i="6" s="1"/>
  <c r="T497" i="6"/>
  <c r="Y497" i="6" s="1"/>
  <c r="T495" i="6"/>
  <c r="Y495" i="6" s="1"/>
  <c r="V1073" i="6"/>
  <c r="V1072" i="6"/>
  <c r="V1074" i="6"/>
  <c r="V1071" i="6"/>
  <c r="W1173" i="6"/>
  <c r="W1171" i="6"/>
  <c r="W1172" i="6"/>
  <c r="W1174" i="6"/>
  <c r="T1507" i="6"/>
  <c r="Y1507" i="6" s="1"/>
  <c r="T1510" i="6"/>
  <c r="Y1510" i="6" s="1"/>
  <c r="T1509" i="6"/>
  <c r="Y1509" i="6" s="1"/>
  <c r="T1508" i="6"/>
  <c r="Y1508" i="6" s="1"/>
  <c r="X1529" i="6"/>
  <c r="X1530" i="6"/>
  <c r="X1528" i="6"/>
  <c r="X1527" i="6"/>
  <c r="U2369" i="6"/>
  <c r="U2368" i="6"/>
  <c r="Z2368" i="6" s="1"/>
  <c r="U2367" i="6"/>
  <c r="Z2367" i="6" s="1"/>
  <c r="U2370" i="6"/>
  <c r="T2727" i="6"/>
  <c r="Y2727" i="6" s="1"/>
  <c r="T2729" i="6"/>
  <c r="Y2729" i="6" s="1"/>
  <c r="T2728" i="6"/>
  <c r="Y2728" i="6" s="1"/>
  <c r="T2730" i="6"/>
  <c r="Y2730" i="6" s="1"/>
  <c r="Z2730" i="6" s="1"/>
  <c r="X2928" i="6"/>
  <c r="X2929" i="6"/>
  <c r="X2930" i="6"/>
  <c r="X2927" i="6"/>
  <c r="W3174" i="6"/>
  <c r="W3173" i="6"/>
  <c r="W3172" i="6"/>
  <c r="W3171" i="6"/>
  <c r="W3477" i="6"/>
  <c r="W3476" i="6"/>
  <c r="W3478" i="6"/>
  <c r="W3475" i="6"/>
  <c r="T793" i="6"/>
  <c r="Y793" i="6" s="1"/>
  <c r="T794" i="6"/>
  <c r="Y794" i="6" s="1"/>
  <c r="T791" i="6"/>
  <c r="Y791" i="6" s="1"/>
  <c r="T792" i="6"/>
  <c r="Y792" i="6" s="1"/>
  <c r="T925" i="6"/>
  <c r="Y925" i="6" s="1"/>
  <c r="T926" i="6"/>
  <c r="Y926" i="6" s="1"/>
  <c r="T924" i="6"/>
  <c r="Y924" i="6" s="1"/>
  <c r="T923" i="6"/>
  <c r="Y923" i="6" s="1"/>
  <c r="V969" i="6"/>
  <c r="V970" i="6"/>
  <c r="V967" i="6"/>
  <c r="V968" i="6"/>
  <c r="X1287" i="6"/>
  <c r="X1289" i="6"/>
  <c r="X1290" i="6"/>
  <c r="X1288" i="6"/>
  <c r="U2196" i="6"/>
  <c r="U2197" i="6"/>
  <c r="U2195" i="6"/>
  <c r="U2198" i="6"/>
  <c r="V2224" i="6"/>
  <c r="V2223" i="6"/>
  <c r="V2226" i="6"/>
  <c r="V2225" i="6"/>
  <c r="V2797" i="6"/>
  <c r="V2795" i="6"/>
  <c r="V2798" i="6"/>
  <c r="V2796" i="6"/>
  <c r="W3361" i="6"/>
  <c r="W3359" i="6"/>
  <c r="W3362" i="6"/>
  <c r="W3360" i="6"/>
  <c r="V3752" i="6"/>
  <c r="V3751" i="6"/>
  <c r="V3753" i="6"/>
  <c r="V3754" i="6"/>
  <c r="U491" i="6"/>
  <c r="U493" i="6"/>
  <c r="U494" i="6"/>
  <c r="U492" i="6"/>
  <c r="U655" i="6"/>
  <c r="Z655" i="6" s="1"/>
  <c r="U656" i="6"/>
  <c r="Z656" i="6" s="1"/>
  <c r="U658" i="6"/>
  <c r="U657" i="6"/>
  <c r="Z657" i="6" s="1"/>
  <c r="U1083" i="6"/>
  <c r="U1085" i="6"/>
  <c r="U1084" i="6"/>
  <c r="U1086" i="6"/>
  <c r="V1347" i="6"/>
  <c r="V1349" i="6"/>
  <c r="V1350" i="6"/>
  <c r="V1348" i="6"/>
  <c r="W1748" i="6"/>
  <c r="W1750" i="6"/>
  <c r="W1749" i="6"/>
  <c r="W1747" i="6"/>
  <c r="T2021" i="6"/>
  <c r="Y2021" i="6" s="1"/>
  <c r="T2020" i="6"/>
  <c r="Y2020" i="6" s="1"/>
  <c r="T2022" i="6"/>
  <c r="Y2022" i="6" s="1"/>
  <c r="T2019" i="6"/>
  <c r="Y2019" i="6" s="1"/>
  <c r="U2117" i="6"/>
  <c r="U2115" i="6"/>
  <c r="U2118" i="6"/>
  <c r="U2116" i="6"/>
  <c r="X3083" i="6"/>
  <c r="X3085" i="6"/>
  <c r="X3086" i="6"/>
  <c r="X3084" i="6"/>
  <c r="U3158" i="6"/>
  <c r="U3157" i="6"/>
  <c r="U3156" i="6"/>
  <c r="U3155" i="6"/>
  <c r="T3581" i="6"/>
  <c r="Y3581" i="6" s="1"/>
  <c r="T3582" i="6"/>
  <c r="Y3582" i="6" s="1"/>
  <c r="T3580" i="6"/>
  <c r="Y3580" i="6" s="1"/>
  <c r="T3579" i="6"/>
  <c r="Y3579" i="6" s="1"/>
  <c r="W3799" i="6"/>
  <c r="W3802" i="6"/>
  <c r="W3801" i="6"/>
  <c r="W3800" i="6"/>
  <c r="U387" i="6"/>
  <c r="Z387" i="6" s="1"/>
  <c r="U388" i="6"/>
  <c r="Z388" i="6" s="1"/>
  <c r="U389" i="6"/>
  <c r="Z389" i="6" s="1"/>
  <c r="U390" i="6"/>
  <c r="Z390" i="6" s="1"/>
  <c r="V943" i="6"/>
  <c r="V944" i="6"/>
  <c r="V945" i="6"/>
  <c r="V946" i="6"/>
  <c r="U1074" i="6"/>
  <c r="U1073" i="6"/>
  <c r="U1072" i="6"/>
  <c r="U1071" i="6"/>
  <c r="Z1071" i="6" s="1"/>
  <c r="V1399" i="6"/>
  <c r="V1401" i="6"/>
  <c r="V1402" i="6"/>
  <c r="V1400" i="6"/>
  <c r="W1711" i="6"/>
  <c r="W1714" i="6"/>
  <c r="W1713" i="6"/>
  <c r="W1712" i="6"/>
  <c r="X2014" i="6"/>
  <c r="X2013" i="6"/>
  <c r="X2012" i="6"/>
  <c r="X2011" i="6"/>
  <c r="X2606" i="6"/>
  <c r="X2603" i="6"/>
  <c r="X2604" i="6"/>
  <c r="X2605" i="6"/>
  <c r="V2947" i="6"/>
  <c r="V2950" i="6"/>
  <c r="V2948" i="6"/>
  <c r="V2949" i="6"/>
  <c r="U3288" i="6"/>
  <c r="U3287" i="6"/>
  <c r="U3289" i="6"/>
  <c r="U3290" i="6"/>
  <c r="V50" i="6"/>
  <c r="V47" i="6"/>
  <c r="V48" i="6"/>
  <c r="V49" i="6"/>
  <c r="W442" i="6"/>
  <c r="W441" i="6"/>
  <c r="W439" i="6"/>
  <c r="W440" i="6"/>
  <c r="X1101" i="6"/>
  <c r="X1100" i="6"/>
  <c r="X1099" i="6"/>
  <c r="X1102" i="6"/>
  <c r="X2087" i="6"/>
  <c r="X2090" i="6"/>
  <c r="X2088" i="6"/>
  <c r="X2089" i="6"/>
  <c r="V3005" i="6"/>
  <c r="V3004" i="6"/>
  <c r="V3003" i="6"/>
  <c r="V3006" i="6"/>
  <c r="V3983" i="6"/>
  <c r="V3985" i="6"/>
  <c r="V3984" i="6"/>
  <c r="V3986" i="6"/>
  <c r="V316" i="6"/>
  <c r="V318" i="6"/>
  <c r="V315" i="6"/>
  <c r="V317" i="6"/>
  <c r="V1450" i="6"/>
  <c r="V1449" i="6"/>
  <c r="V1448" i="6"/>
  <c r="V1447" i="6"/>
  <c r="T1789" i="6"/>
  <c r="Y1789" i="6" s="1"/>
  <c r="T1787" i="6"/>
  <c r="Y1787" i="6" s="1"/>
  <c r="T1788" i="6"/>
  <c r="Y1788" i="6" s="1"/>
  <c r="T1790" i="6"/>
  <c r="Y1790" i="6" s="1"/>
  <c r="T2743" i="6"/>
  <c r="Y2743" i="6" s="1"/>
  <c r="T2746" i="6"/>
  <c r="Y2746" i="6" s="1"/>
  <c r="T2744" i="6"/>
  <c r="Y2744" i="6" s="1"/>
  <c r="T2745" i="6"/>
  <c r="Y2745" i="6" s="1"/>
  <c r="U3854" i="6"/>
  <c r="U3852" i="6"/>
  <c r="U3851" i="6"/>
  <c r="U3853" i="6"/>
  <c r="W1704" i="6"/>
  <c r="W1706" i="6"/>
  <c r="W1703" i="6"/>
  <c r="W1705" i="6"/>
  <c r="U2652" i="6"/>
  <c r="U2651" i="6"/>
  <c r="U2653" i="6"/>
  <c r="U2654" i="6"/>
  <c r="X2989" i="6"/>
  <c r="X2987" i="6"/>
  <c r="X2988" i="6"/>
  <c r="X2990" i="6"/>
  <c r="U3446" i="6"/>
  <c r="U3443" i="6"/>
  <c r="U3445" i="6"/>
  <c r="U3444" i="6"/>
  <c r="X3812" i="6"/>
  <c r="X3811" i="6"/>
  <c r="X3813" i="6"/>
  <c r="X3814" i="6"/>
  <c r="U520" i="6"/>
  <c r="U519" i="6"/>
  <c r="U521" i="6"/>
  <c r="U522" i="6"/>
  <c r="V1957" i="6"/>
  <c r="V1958" i="6"/>
  <c r="V1955" i="6"/>
  <c r="V1956" i="6"/>
  <c r="V2200" i="6"/>
  <c r="V2201" i="6"/>
  <c r="V2202" i="6"/>
  <c r="V2199" i="6"/>
  <c r="U2234" i="6"/>
  <c r="U2232" i="6"/>
  <c r="U2231" i="6"/>
  <c r="U2233" i="6"/>
  <c r="V3411" i="6"/>
  <c r="V3412" i="6"/>
  <c r="V3413" i="6"/>
  <c r="V3414" i="6"/>
  <c r="U124" i="6"/>
  <c r="U123" i="6"/>
  <c r="U126" i="6"/>
  <c r="U125" i="6"/>
  <c r="X679" i="6"/>
  <c r="X680" i="6"/>
  <c r="X681" i="6"/>
  <c r="X682" i="6"/>
  <c r="U1804" i="6"/>
  <c r="U1803" i="6"/>
  <c r="U1805" i="6"/>
  <c r="U1806" i="6"/>
  <c r="U1819" i="6"/>
  <c r="U1820" i="6"/>
  <c r="U1821" i="6"/>
  <c r="U1822" i="6"/>
  <c r="X2485" i="6"/>
  <c r="X2486" i="6"/>
  <c r="X2484" i="6"/>
  <c r="X2483" i="6"/>
  <c r="W3070" i="6"/>
  <c r="W3069" i="6"/>
  <c r="W3068" i="6"/>
  <c r="W3067" i="6"/>
  <c r="T3650" i="6"/>
  <c r="Y3650" i="6" s="1"/>
  <c r="T3647" i="6"/>
  <c r="Y3647" i="6" s="1"/>
  <c r="T3648" i="6"/>
  <c r="Y3648" i="6" s="1"/>
  <c r="T3649" i="6"/>
  <c r="Y3649" i="6" s="1"/>
  <c r="T1808" i="6"/>
  <c r="Y1808" i="6" s="1"/>
  <c r="T1809" i="6"/>
  <c r="Y1809" i="6" s="1"/>
  <c r="T1810" i="6"/>
  <c r="Y1810" i="6" s="1"/>
  <c r="T1807" i="6"/>
  <c r="Y1807" i="6" s="1"/>
  <c r="U1962" i="6"/>
  <c r="U1960" i="6"/>
  <c r="U1961" i="6"/>
  <c r="U1959" i="6"/>
  <c r="U2383" i="6"/>
  <c r="U2384" i="6"/>
  <c r="U2386" i="6"/>
  <c r="U2385" i="6"/>
  <c r="W2751" i="6"/>
  <c r="W2753" i="6"/>
  <c r="W2754" i="6"/>
  <c r="W2752" i="6"/>
  <c r="U2996" i="6"/>
  <c r="U2998" i="6"/>
  <c r="U2995" i="6"/>
  <c r="U2997" i="6"/>
  <c r="V3403" i="6"/>
  <c r="V3406" i="6"/>
  <c r="V3405" i="6"/>
  <c r="V3404" i="6"/>
  <c r="T3640" i="6"/>
  <c r="Y3640" i="6" s="1"/>
  <c r="Z3640" i="6" s="1"/>
  <c r="T3641" i="6"/>
  <c r="Y3641" i="6" s="1"/>
  <c r="Z3641" i="6" s="1"/>
  <c r="T3642" i="6"/>
  <c r="Y3642" i="6" s="1"/>
  <c r="Z3642" i="6" s="1"/>
  <c r="T3639" i="6"/>
  <c r="Y3639" i="6" s="1"/>
  <c r="W332" i="6"/>
  <c r="W333" i="6"/>
  <c r="W334" i="6"/>
  <c r="W331" i="6"/>
  <c r="T1016" i="6"/>
  <c r="Y1016" i="6" s="1"/>
  <c r="T1015" i="6"/>
  <c r="Y1015" i="6" s="1"/>
  <c r="T1017" i="6"/>
  <c r="Y1017" i="6" s="1"/>
  <c r="T1018" i="6"/>
  <c r="Y1018" i="6" s="1"/>
  <c r="T945" i="6"/>
  <c r="Y945" i="6" s="1"/>
  <c r="Z945" i="6" s="1"/>
  <c r="T946" i="6"/>
  <c r="Y946" i="6" s="1"/>
  <c r="Z946" i="6" s="1"/>
  <c r="T943" i="6"/>
  <c r="Y943" i="6" s="1"/>
  <c r="T944" i="6"/>
  <c r="Y944" i="6" s="1"/>
  <c r="Z944" i="6" s="1"/>
  <c r="U1815" i="6"/>
  <c r="U1818" i="6"/>
  <c r="U1817" i="6"/>
  <c r="U1816" i="6"/>
  <c r="U1621" i="6"/>
  <c r="U1619" i="6"/>
  <c r="U1620" i="6"/>
  <c r="U1622" i="6"/>
  <c r="W2252" i="6"/>
  <c r="W2253" i="6"/>
  <c r="W2251" i="6"/>
  <c r="W2254" i="6"/>
  <c r="U2517" i="6"/>
  <c r="U2518" i="6"/>
  <c r="U2516" i="6"/>
  <c r="U2515" i="6"/>
  <c r="X2915" i="6"/>
  <c r="X2917" i="6"/>
  <c r="X2918" i="6"/>
  <c r="X2916" i="6"/>
  <c r="U3452" i="6"/>
  <c r="U3451" i="6"/>
  <c r="U3453" i="6"/>
  <c r="U3454" i="6"/>
  <c r="U3859" i="6"/>
  <c r="U3861" i="6"/>
  <c r="U3862" i="6"/>
  <c r="U3860" i="6"/>
  <c r="T544" i="6"/>
  <c r="Y544" i="6" s="1"/>
  <c r="T546" i="6"/>
  <c r="Y546" i="6" s="1"/>
  <c r="T545" i="6"/>
  <c r="Y545" i="6" s="1"/>
  <c r="T543" i="6"/>
  <c r="Y543" i="6" s="1"/>
  <c r="W958" i="6"/>
  <c r="W955" i="6"/>
  <c r="W957" i="6"/>
  <c r="W956" i="6"/>
  <c r="T1379" i="6"/>
  <c r="Y1379" i="6" s="1"/>
  <c r="T1381" i="6"/>
  <c r="Y1381" i="6" s="1"/>
  <c r="T1380" i="6"/>
  <c r="Y1380" i="6" s="1"/>
  <c r="T1382" i="6"/>
  <c r="Y1382" i="6" s="1"/>
  <c r="X1987" i="6"/>
  <c r="X1988" i="6"/>
  <c r="X1990" i="6"/>
  <c r="X1989" i="6"/>
  <c r="U2536" i="6"/>
  <c r="U2537" i="6"/>
  <c r="U2535" i="6"/>
  <c r="U2538" i="6"/>
  <c r="W2677" i="6"/>
  <c r="W2678" i="6"/>
  <c r="W2676" i="6"/>
  <c r="W2675" i="6"/>
  <c r="U2827" i="6"/>
  <c r="U2828" i="6"/>
  <c r="U2830" i="6"/>
  <c r="U2829" i="6"/>
  <c r="T3164" i="6"/>
  <c r="Y3164" i="6" s="1"/>
  <c r="T3165" i="6"/>
  <c r="Y3165" i="6" s="1"/>
  <c r="T3163" i="6"/>
  <c r="Y3163" i="6" s="1"/>
  <c r="T3166" i="6"/>
  <c r="Y3166" i="6" s="1"/>
  <c r="X3481" i="6"/>
  <c r="X3480" i="6"/>
  <c r="X3479" i="6"/>
  <c r="X3482" i="6"/>
  <c r="V3758" i="6"/>
  <c r="V3757" i="6"/>
  <c r="V3755" i="6"/>
  <c r="V3756" i="6"/>
  <c r="V170" i="6"/>
  <c r="V168" i="6"/>
  <c r="V169" i="6"/>
  <c r="V167" i="6"/>
  <c r="T948" i="6"/>
  <c r="Y948" i="6" s="1"/>
  <c r="T947" i="6"/>
  <c r="Y947" i="6" s="1"/>
  <c r="T950" i="6"/>
  <c r="Y950" i="6" s="1"/>
  <c r="T949" i="6"/>
  <c r="Y949" i="6" s="1"/>
  <c r="U1129" i="6"/>
  <c r="U1128" i="6"/>
  <c r="U1127" i="6"/>
  <c r="U1130" i="6"/>
  <c r="V1459" i="6"/>
  <c r="V1460" i="6"/>
  <c r="V1461" i="6"/>
  <c r="V1462" i="6"/>
  <c r="V1711" i="6"/>
  <c r="V1712" i="6"/>
  <c r="V1713" i="6"/>
  <c r="V1714" i="6"/>
  <c r="U2100" i="6"/>
  <c r="U2102" i="6"/>
  <c r="U2099" i="6"/>
  <c r="U2101" i="6"/>
  <c r="T2577" i="6"/>
  <c r="Y2577" i="6" s="1"/>
  <c r="Z2577" i="6" s="1"/>
  <c r="T2576" i="6"/>
  <c r="Y2576" i="6" s="1"/>
  <c r="Z2576" i="6" s="1"/>
  <c r="T2578" i="6"/>
  <c r="Y2578" i="6" s="1"/>
  <c r="Z2578" i="6" s="1"/>
  <c r="T2575" i="6"/>
  <c r="Y2575" i="6" s="1"/>
  <c r="V2630" i="6"/>
  <c r="V2628" i="6"/>
  <c r="V2629" i="6"/>
  <c r="V2627" i="6"/>
  <c r="X3181" i="6"/>
  <c r="X3180" i="6"/>
  <c r="X3179" i="6"/>
  <c r="X3182" i="6"/>
  <c r="X3358" i="6"/>
  <c r="X3357" i="6"/>
  <c r="X3356" i="6"/>
  <c r="X3355" i="6"/>
  <c r="U3769" i="6"/>
  <c r="U3767" i="6"/>
  <c r="U3768" i="6"/>
  <c r="U3770" i="6"/>
  <c r="Z3770" i="6" s="1"/>
  <c r="U3946" i="6"/>
  <c r="Z3946" i="6" s="1"/>
  <c r="U3945" i="6"/>
  <c r="Z3945" i="6" s="1"/>
  <c r="U3944" i="6"/>
  <c r="Z3944" i="6" s="1"/>
  <c r="U3943" i="6"/>
  <c r="Z3943" i="6" s="1"/>
  <c r="V1023" i="6"/>
  <c r="V1024" i="6"/>
  <c r="V1025" i="6"/>
  <c r="V1026" i="6"/>
  <c r="X1445" i="6"/>
  <c r="X1444" i="6"/>
  <c r="X1443" i="6"/>
  <c r="X1446" i="6"/>
  <c r="V1639" i="6"/>
  <c r="V1641" i="6"/>
  <c r="V1642" i="6"/>
  <c r="V1640" i="6"/>
  <c r="V2222" i="6"/>
  <c r="V2219" i="6"/>
  <c r="V2221" i="6"/>
  <c r="V2220" i="6"/>
  <c r="X2868" i="6"/>
  <c r="X2869" i="6"/>
  <c r="X2870" i="6"/>
  <c r="X2867" i="6"/>
  <c r="U3857" i="6"/>
  <c r="U3858" i="6"/>
  <c r="U3855" i="6"/>
  <c r="U3856" i="6"/>
  <c r="V1027" i="6"/>
  <c r="V1030" i="6"/>
  <c r="V1028" i="6"/>
  <c r="V1029" i="6"/>
  <c r="W1767" i="6"/>
  <c r="W1770" i="6"/>
  <c r="W1769" i="6"/>
  <c r="W1768" i="6"/>
  <c r="V1995" i="6"/>
  <c r="V1996" i="6"/>
  <c r="V1997" i="6"/>
  <c r="V1998" i="6"/>
  <c r="W2724" i="6"/>
  <c r="W2723" i="6"/>
  <c r="W2725" i="6"/>
  <c r="W2726" i="6"/>
  <c r="X3234" i="6"/>
  <c r="X3233" i="6"/>
  <c r="X3232" i="6"/>
  <c r="X3231" i="6"/>
  <c r="X3674" i="6"/>
  <c r="X3671" i="6"/>
  <c r="X3673" i="6"/>
  <c r="X3672" i="6"/>
  <c r="W3236" i="6"/>
  <c r="W3237" i="6"/>
  <c r="W3238" i="6"/>
  <c r="W3235" i="6"/>
  <c r="U3686" i="6"/>
  <c r="U3684" i="6"/>
  <c r="U3683" i="6"/>
  <c r="U3685" i="6"/>
  <c r="W207" i="6"/>
  <c r="W209" i="6"/>
  <c r="W210" i="6"/>
  <c r="W208" i="6"/>
  <c r="T920" i="6"/>
  <c r="Y920" i="6" s="1"/>
  <c r="T919" i="6"/>
  <c r="Y919" i="6" s="1"/>
  <c r="T922" i="6"/>
  <c r="Y922" i="6" s="1"/>
  <c r="T921" i="6"/>
  <c r="Y921" i="6" s="1"/>
  <c r="U1783" i="6"/>
  <c r="U1786" i="6"/>
  <c r="U1785" i="6"/>
  <c r="U1784" i="6"/>
  <c r="V2067" i="6"/>
  <c r="V2070" i="6"/>
  <c r="V2068" i="6"/>
  <c r="V2069" i="6"/>
  <c r="T2484" i="6"/>
  <c r="Y2484" i="6" s="1"/>
  <c r="T2485" i="6"/>
  <c r="Y2485" i="6" s="1"/>
  <c r="T2486" i="6"/>
  <c r="Y2486" i="6" s="1"/>
  <c r="T2483" i="6"/>
  <c r="Y2483" i="6" s="1"/>
  <c r="V3183" i="6"/>
  <c r="V3186" i="6"/>
  <c r="V3185" i="6"/>
  <c r="V3184" i="6"/>
  <c r="V3973" i="6"/>
  <c r="V3972" i="6"/>
  <c r="V3974" i="6"/>
  <c r="V3971" i="6"/>
  <c r="U3931" i="6"/>
  <c r="Z3931" i="6" s="1"/>
  <c r="U3934" i="6"/>
  <c r="Z3934" i="6" s="1"/>
  <c r="U3932" i="6"/>
  <c r="Z3932" i="6" s="1"/>
  <c r="U3933" i="6"/>
  <c r="Z3933" i="6" s="1"/>
  <c r="U304" i="6"/>
  <c r="Z304" i="6" s="1"/>
  <c r="U303" i="6"/>
  <c r="U305" i="6"/>
  <c r="U306" i="6"/>
  <c r="X1293" i="6"/>
  <c r="X1294" i="6"/>
  <c r="X1291" i="6"/>
  <c r="X1292" i="6"/>
  <c r="V1788" i="6"/>
  <c r="V1789" i="6"/>
  <c r="V1787" i="6"/>
  <c r="V1790" i="6"/>
  <c r="V1828" i="6"/>
  <c r="V1830" i="6"/>
  <c r="V1827" i="6"/>
  <c r="V1829" i="6"/>
  <c r="W2303" i="6"/>
  <c r="W2306" i="6"/>
  <c r="W2305" i="6"/>
  <c r="W2304" i="6"/>
  <c r="V2982" i="6"/>
  <c r="V2980" i="6"/>
  <c r="V2979" i="6"/>
  <c r="V2981" i="6"/>
  <c r="W3884" i="6"/>
  <c r="W3883" i="6"/>
  <c r="W3886" i="6"/>
  <c r="W3885" i="6"/>
  <c r="W1679" i="6"/>
  <c r="W1682" i="6"/>
  <c r="W1680" i="6"/>
  <c r="W1681" i="6"/>
  <c r="W1797" i="6"/>
  <c r="W1795" i="6"/>
  <c r="W1796" i="6"/>
  <c r="W1798" i="6"/>
  <c r="U2335" i="6"/>
  <c r="Z2335" i="6" s="1"/>
  <c r="U2338" i="6"/>
  <c r="U2337" i="6"/>
  <c r="U2336" i="6"/>
  <c r="W2300" i="6"/>
  <c r="W2299" i="6"/>
  <c r="W2302" i="6"/>
  <c r="W2301" i="6"/>
  <c r="U2400" i="6"/>
  <c r="U2401" i="6"/>
  <c r="U2402" i="6"/>
  <c r="U2399" i="6"/>
  <c r="T3290" i="6"/>
  <c r="Y3290" i="6" s="1"/>
  <c r="T3288" i="6"/>
  <c r="Y3288" i="6" s="1"/>
  <c r="T3289" i="6"/>
  <c r="Y3289" i="6" s="1"/>
  <c r="T3287" i="6"/>
  <c r="Y3287" i="6" s="1"/>
  <c r="U3950" i="6"/>
  <c r="U3949" i="6"/>
  <c r="U3947" i="6"/>
  <c r="U3948" i="6"/>
  <c r="T3855" i="6"/>
  <c r="Y3855" i="6" s="1"/>
  <c r="T3856" i="6"/>
  <c r="Y3856" i="6" s="1"/>
  <c r="T3858" i="6"/>
  <c r="Y3858" i="6" s="1"/>
  <c r="T3857" i="6"/>
  <c r="Y3857" i="6" s="1"/>
  <c r="T789" i="6"/>
  <c r="Y789" i="6" s="1"/>
  <c r="T788" i="6"/>
  <c r="Y788" i="6" s="1"/>
  <c r="T787" i="6"/>
  <c r="Y787" i="6" s="1"/>
  <c r="T790" i="6"/>
  <c r="Y790" i="6" s="1"/>
  <c r="Z790" i="6" s="1"/>
  <c r="U740" i="6"/>
  <c r="U739" i="6"/>
  <c r="U742" i="6"/>
  <c r="U741" i="6"/>
  <c r="V948" i="6"/>
  <c r="V949" i="6"/>
  <c r="V950" i="6"/>
  <c r="V947" i="6"/>
  <c r="X1225" i="6"/>
  <c r="X1223" i="6"/>
  <c r="X1224" i="6"/>
  <c r="X1226" i="6"/>
  <c r="U2008" i="6"/>
  <c r="Z2008" i="6" s="1"/>
  <c r="U2009" i="6"/>
  <c r="U2010" i="6"/>
  <c r="Z2010" i="6" s="1"/>
  <c r="U2007" i="6"/>
  <c r="U2530" i="6"/>
  <c r="U2528" i="6"/>
  <c r="U2529" i="6"/>
  <c r="U2527" i="6"/>
  <c r="T2966" i="6"/>
  <c r="Y2966" i="6" s="1"/>
  <c r="T2965" i="6"/>
  <c r="Y2965" i="6" s="1"/>
  <c r="T2963" i="6"/>
  <c r="Y2963" i="6" s="1"/>
  <c r="T2964" i="6"/>
  <c r="Y2964" i="6" s="1"/>
  <c r="Z2964" i="6" s="1"/>
  <c r="X3242" i="6"/>
  <c r="X3241" i="6"/>
  <c r="X3239" i="6"/>
  <c r="X3240" i="6"/>
  <c r="T3438" i="6"/>
  <c r="Y3438" i="6" s="1"/>
  <c r="T3437" i="6"/>
  <c r="Y3437" i="6" s="1"/>
  <c r="T3435" i="6"/>
  <c r="Y3435" i="6" s="1"/>
  <c r="T3436" i="6"/>
  <c r="Y3436" i="6" s="1"/>
  <c r="T3889" i="6"/>
  <c r="Y3889" i="6" s="1"/>
  <c r="T3887" i="6"/>
  <c r="Y3887" i="6" s="1"/>
  <c r="T3888" i="6"/>
  <c r="Y3888" i="6" s="1"/>
  <c r="T3890" i="6"/>
  <c r="Y3890" i="6" s="1"/>
  <c r="U587" i="6"/>
  <c r="U588" i="6"/>
  <c r="U590" i="6"/>
  <c r="U589" i="6"/>
  <c r="V690" i="6"/>
  <c r="V688" i="6"/>
  <c r="V689" i="6"/>
  <c r="V687" i="6"/>
  <c r="V1008" i="6"/>
  <c r="V1007" i="6"/>
  <c r="V1009" i="6"/>
  <c r="V1010" i="6"/>
  <c r="U1137" i="6"/>
  <c r="U1138" i="6"/>
  <c r="U1135" i="6"/>
  <c r="U1136" i="6"/>
  <c r="V1834" i="6"/>
  <c r="V1832" i="6"/>
  <c r="V1833" i="6"/>
  <c r="V1831" i="6"/>
  <c r="T2259" i="6"/>
  <c r="Y2259" i="6" s="1"/>
  <c r="T2262" i="6"/>
  <c r="Y2262" i="6" s="1"/>
  <c r="T2261" i="6"/>
  <c r="Y2261" i="6" s="1"/>
  <c r="T2260" i="6"/>
  <c r="Y2260" i="6" s="1"/>
  <c r="V2657" i="6"/>
  <c r="V2658" i="6"/>
  <c r="V2655" i="6"/>
  <c r="V2656" i="6"/>
  <c r="W2779" i="6"/>
  <c r="W2781" i="6"/>
  <c r="W2780" i="6"/>
  <c r="W2782" i="6"/>
  <c r="X3291" i="6"/>
  <c r="X3294" i="6"/>
  <c r="X3292" i="6"/>
  <c r="X3293" i="6"/>
  <c r="V3608" i="6"/>
  <c r="V3610" i="6"/>
  <c r="V3607" i="6"/>
  <c r="V3609" i="6"/>
  <c r="U3720" i="6"/>
  <c r="U3722" i="6"/>
  <c r="U3719" i="6"/>
  <c r="U3721" i="6"/>
  <c r="X741" i="6"/>
  <c r="X742" i="6"/>
  <c r="X740" i="6"/>
  <c r="X739" i="6"/>
  <c r="W537" i="6"/>
  <c r="W536" i="6"/>
  <c r="W535" i="6"/>
  <c r="W538" i="6"/>
  <c r="U687" i="6"/>
  <c r="U690" i="6"/>
  <c r="U689" i="6"/>
  <c r="U688" i="6"/>
  <c r="W1283" i="6"/>
  <c r="W1285" i="6"/>
  <c r="W1284" i="6"/>
  <c r="W1286" i="6"/>
  <c r="X1495" i="6"/>
  <c r="X1498" i="6"/>
  <c r="X1497" i="6"/>
  <c r="X1496" i="6"/>
  <c r="V1951" i="6"/>
  <c r="V1953" i="6"/>
  <c r="V1954" i="6"/>
  <c r="V1952" i="6"/>
  <c r="X2191" i="6"/>
  <c r="X2192" i="6"/>
  <c r="X2194" i="6"/>
  <c r="X2193" i="6"/>
  <c r="W2572" i="6"/>
  <c r="W2574" i="6"/>
  <c r="W2573" i="6"/>
  <c r="W2571" i="6"/>
  <c r="T3131" i="6"/>
  <c r="Y3131" i="6" s="1"/>
  <c r="T3133" i="6"/>
  <c r="Y3133" i="6" s="1"/>
  <c r="T3132" i="6"/>
  <c r="Y3132" i="6" s="1"/>
  <c r="T3134" i="6"/>
  <c r="Y3134" i="6" s="1"/>
  <c r="U3313" i="6"/>
  <c r="U3311" i="6"/>
  <c r="U3312" i="6"/>
  <c r="U3314" i="6"/>
  <c r="X3768" i="6"/>
  <c r="X3770" i="6"/>
  <c r="X3767" i="6"/>
  <c r="X3769" i="6"/>
  <c r="W595" i="6"/>
  <c r="W596" i="6"/>
  <c r="W597" i="6"/>
  <c r="W598" i="6"/>
  <c r="U107" i="6"/>
  <c r="U108" i="6"/>
  <c r="U109" i="6"/>
  <c r="U110" i="6"/>
  <c r="W1430" i="6"/>
  <c r="W1427" i="6"/>
  <c r="W1429" i="6"/>
  <c r="W1428" i="6"/>
  <c r="W1882" i="6"/>
  <c r="W1881" i="6"/>
  <c r="W1880" i="6"/>
  <c r="W1879" i="6"/>
  <c r="X2576" i="6"/>
  <c r="X2578" i="6"/>
  <c r="X2577" i="6"/>
  <c r="X2575" i="6"/>
  <c r="X3265" i="6"/>
  <c r="X3264" i="6"/>
  <c r="X3266" i="6"/>
  <c r="X3263" i="6"/>
  <c r="U888" i="6"/>
  <c r="U887" i="6"/>
  <c r="U889" i="6"/>
  <c r="U890" i="6"/>
  <c r="T1749" i="6"/>
  <c r="Y1749" i="6" s="1"/>
  <c r="T1747" i="6"/>
  <c r="Y1747" i="6" s="1"/>
  <c r="T1748" i="6"/>
  <c r="Y1748" i="6" s="1"/>
  <c r="T1750" i="6"/>
  <c r="Y1750" i="6" s="1"/>
  <c r="V1875" i="6"/>
  <c r="V1877" i="6"/>
  <c r="V1876" i="6"/>
  <c r="V1878" i="6"/>
  <c r="X3032" i="6"/>
  <c r="X3033" i="6"/>
  <c r="X3034" i="6"/>
  <c r="X3031" i="6"/>
  <c r="V3661" i="6"/>
  <c r="V3659" i="6"/>
  <c r="V3662" i="6"/>
  <c r="V3660" i="6"/>
  <c r="V183" i="6"/>
  <c r="V184" i="6"/>
  <c r="V185" i="6"/>
  <c r="V186" i="6"/>
  <c r="W1069" i="6"/>
  <c r="W1070" i="6"/>
  <c r="W1068" i="6"/>
  <c r="W1067" i="6"/>
  <c r="W1462" i="6"/>
  <c r="W1459" i="6"/>
  <c r="W1460" i="6"/>
  <c r="W1461" i="6"/>
  <c r="V1545" i="6"/>
  <c r="V1543" i="6"/>
  <c r="V1546" i="6"/>
  <c r="V1544" i="6"/>
  <c r="V2310" i="6"/>
  <c r="V2307" i="6"/>
  <c r="V2309" i="6"/>
  <c r="V2308" i="6"/>
  <c r="U3296" i="6"/>
  <c r="U3295" i="6"/>
  <c r="U3298" i="6"/>
  <c r="U3297" i="6"/>
  <c r="U3940" i="6"/>
  <c r="U3939" i="6"/>
  <c r="U3941" i="6"/>
  <c r="U3942" i="6"/>
  <c r="V487" i="6"/>
  <c r="V490" i="6"/>
  <c r="V489" i="6"/>
  <c r="V488" i="6"/>
  <c r="V1675" i="6"/>
  <c r="V1677" i="6"/>
  <c r="V1676" i="6"/>
  <c r="V1678" i="6"/>
  <c r="X2225" i="6"/>
  <c r="X2226" i="6"/>
  <c r="X2223" i="6"/>
  <c r="X2224" i="6"/>
  <c r="X3051" i="6"/>
  <c r="X3053" i="6"/>
  <c r="X3054" i="6"/>
  <c r="X3052" i="6"/>
  <c r="T34" i="6"/>
  <c r="Y34" i="6" s="1"/>
  <c r="T31" i="6"/>
  <c r="Y31" i="6" s="1"/>
  <c r="T33" i="6"/>
  <c r="Y33" i="6" s="1"/>
  <c r="T32" i="6"/>
  <c r="Y32" i="6" s="1"/>
  <c r="X79" i="6"/>
  <c r="X80" i="6"/>
  <c r="X81" i="6"/>
  <c r="X82" i="6"/>
  <c r="U986" i="6"/>
  <c r="U985" i="6"/>
  <c r="U984" i="6"/>
  <c r="U983" i="6"/>
  <c r="X1765" i="6"/>
  <c r="X1763" i="6"/>
  <c r="X1764" i="6"/>
  <c r="X1766" i="6"/>
  <c r="U2242" i="6"/>
  <c r="U2239" i="6"/>
  <c r="U2240" i="6"/>
  <c r="U2241" i="6"/>
  <c r="U2959" i="6"/>
  <c r="U2961" i="6"/>
  <c r="U2962" i="6"/>
  <c r="U2960" i="6"/>
  <c r="X3706" i="6"/>
  <c r="X3704" i="6"/>
  <c r="X3703" i="6"/>
  <c r="X3705" i="6"/>
  <c r="U1044" i="6"/>
  <c r="U1043" i="6"/>
  <c r="U1045" i="6"/>
  <c r="U1046" i="6"/>
  <c r="T1167" i="6"/>
  <c r="Y1167" i="6" s="1"/>
  <c r="T1169" i="6"/>
  <c r="Y1169" i="6" s="1"/>
  <c r="T1168" i="6"/>
  <c r="Y1168" i="6" s="1"/>
  <c r="T1170" i="6"/>
  <c r="Y1170" i="6" s="1"/>
  <c r="V1807" i="6"/>
  <c r="V1810" i="6"/>
  <c r="V1808" i="6"/>
  <c r="V1809" i="6"/>
  <c r="V2650" i="6"/>
  <c r="V2649" i="6"/>
  <c r="V2648" i="6"/>
  <c r="V2647" i="6"/>
  <c r="T3294" i="6"/>
  <c r="Y3294" i="6" s="1"/>
  <c r="T3293" i="6"/>
  <c r="Y3293" i="6" s="1"/>
  <c r="T3291" i="6"/>
  <c r="Y3291" i="6" s="1"/>
  <c r="T3292" i="6"/>
  <c r="Y3292" i="6" s="1"/>
  <c r="V3873" i="6"/>
  <c r="V3874" i="6"/>
  <c r="V3871" i="6"/>
  <c r="V3872" i="6"/>
  <c r="W105" i="6"/>
  <c r="W106" i="6"/>
  <c r="W104" i="6"/>
  <c r="W103" i="6"/>
  <c r="T707" i="6"/>
  <c r="Y707" i="6" s="1"/>
  <c r="T710" i="6"/>
  <c r="Y710" i="6" s="1"/>
  <c r="T709" i="6"/>
  <c r="Y709" i="6" s="1"/>
  <c r="T708" i="6"/>
  <c r="Y708" i="6" s="1"/>
  <c r="X1535" i="6"/>
  <c r="X1537" i="6"/>
  <c r="X1536" i="6"/>
  <c r="X1538" i="6"/>
  <c r="U1679" i="6"/>
  <c r="U1680" i="6"/>
  <c r="U1681" i="6"/>
  <c r="U1682" i="6"/>
  <c r="U164" i="6"/>
  <c r="Z164" i="6" s="1"/>
  <c r="U165" i="6"/>
  <c r="U166" i="6"/>
  <c r="U163" i="6"/>
  <c r="V11" i="6"/>
  <c r="V12" i="6"/>
  <c r="V14" i="6"/>
  <c r="V13" i="6"/>
  <c r="W698" i="6"/>
  <c r="W695" i="6"/>
  <c r="W696" i="6"/>
  <c r="W697" i="6"/>
  <c r="T1412" i="6"/>
  <c r="Y1412" i="6" s="1"/>
  <c r="T1413" i="6"/>
  <c r="Y1413" i="6" s="1"/>
  <c r="T1414" i="6"/>
  <c r="Y1414" i="6" s="1"/>
  <c r="T1411" i="6"/>
  <c r="Y1411" i="6" s="1"/>
  <c r="X1658" i="6"/>
  <c r="X1657" i="6"/>
  <c r="X1656" i="6"/>
  <c r="X1655" i="6"/>
  <c r="V2150" i="6"/>
  <c r="V2148" i="6"/>
  <c r="V2149" i="6"/>
  <c r="V2147" i="6"/>
  <c r="X2877" i="6"/>
  <c r="X2875" i="6"/>
  <c r="X2876" i="6"/>
  <c r="X2878" i="6"/>
  <c r="U3399" i="6"/>
  <c r="U3400" i="6"/>
  <c r="U3401" i="6"/>
  <c r="U3402" i="6"/>
  <c r="W3815" i="6"/>
  <c r="W3818" i="6"/>
  <c r="W3816" i="6"/>
  <c r="W3817" i="6"/>
  <c r="U783" i="6"/>
  <c r="U786" i="6"/>
  <c r="Z786" i="6" s="1"/>
  <c r="U784" i="6"/>
  <c r="U785" i="6"/>
  <c r="V1245" i="6"/>
  <c r="V1244" i="6"/>
  <c r="V1246" i="6"/>
  <c r="V1243" i="6"/>
  <c r="W2009" i="6"/>
  <c r="W2010" i="6"/>
  <c r="W2007" i="6"/>
  <c r="W2008" i="6"/>
  <c r="U2748" i="6"/>
  <c r="U2750" i="6"/>
  <c r="U2749" i="6"/>
  <c r="U2747" i="6"/>
  <c r="X3631" i="6"/>
  <c r="X3634" i="6"/>
  <c r="X3633" i="6"/>
  <c r="X3632" i="6"/>
  <c r="U71" i="6"/>
  <c r="U74" i="6"/>
  <c r="U72" i="6"/>
  <c r="U73" i="6"/>
  <c r="T1045" i="6"/>
  <c r="Y1045" i="6" s="1"/>
  <c r="T1043" i="6"/>
  <c r="Y1043" i="6" s="1"/>
  <c r="T1046" i="6"/>
  <c r="Y1046" i="6" s="1"/>
  <c r="T1044" i="6"/>
  <c r="Y1044" i="6" s="1"/>
  <c r="W1924" i="6"/>
  <c r="W1923" i="6"/>
  <c r="W1926" i="6"/>
  <c r="W1925" i="6"/>
  <c r="V2966" i="6"/>
  <c r="V2964" i="6"/>
  <c r="V2963" i="6"/>
  <c r="V2965" i="6"/>
  <c r="U3384" i="6"/>
  <c r="U3386" i="6"/>
  <c r="U3385" i="6"/>
  <c r="U3383" i="6"/>
  <c r="U3643" i="6"/>
  <c r="U3646" i="6"/>
  <c r="U3644" i="6"/>
  <c r="U3645" i="6"/>
  <c r="Z3645" i="6" s="1"/>
  <c r="V237" i="6"/>
  <c r="V236" i="6"/>
  <c r="V238" i="6"/>
  <c r="V235" i="6"/>
  <c r="V795" i="6"/>
  <c r="V798" i="6"/>
  <c r="V797" i="6"/>
  <c r="V796" i="6"/>
  <c r="W1247" i="6"/>
  <c r="W1250" i="6"/>
  <c r="W1248" i="6"/>
  <c r="W1249" i="6"/>
  <c r="X1791" i="6"/>
  <c r="X1792" i="6"/>
  <c r="X1793" i="6"/>
  <c r="X1794" i="6"/>
  <c r="X2248" i="6"/>
  <c r="X2250" i="6"/>
  <c r="X2247" i="6"/>
  <c r="X2249" i="6"/>
  <c r="T2570" i="6"/>
  <c r="Y2570" i="6" s="1"/>
  <c r="Z2570" i="6" s="1"/>
  <c r="T2567" i="6"/>
  <c r="Y2567" i="6" s="1"/>
  <c r="T2568" i="6"/>
  <c r="Y2568" i="6" s="1"/>
  <c r="T2569" i="6"/>
  <c r="Y2569" i="6" s="1"/>
  <c r="U3591" i="6"/>
  <c r="U3592" i="6"/>
  <c r="U3593" i="6"/>
  <c r="U3594" i="6"/>
  <c r="W3649" i="6"/>
  <c r="W3647" i="6"/>
  <c r="W3650" i="6"/>
  <c r="W3648" i="6"/>
  <c r="T492" i="6"/>
  <c r="Y492" i="6" s="1"/>
  <c r="T493" i="6"/>
  <c r="Y493" i="6" s="1"/>
  <c r="T494" i="6"/>
  <c r="Y494" i="6" s="1"/>
  <c r="T491" i="6"/>
  <c r="Y491" i="6" s="1"/>
  <c r="T1275" i="6"/>
  <c r="Y1275" i="6" s="1"/>
  <c r="T1276" i="6"/>
  <c r="Y1276" i="6" s="1"/>
  <c r="T1277" i="6"/>
  <c r="Y1277" i="6" s="1"/>
  <c r="T1278" i="6"/>
  <c r="Y1278" i="6" s="1"/>
  <c r="X2036" i="6"/>
  <c r="X2037" i="6"/>
  <c r="X2035" i="6"/>
  <c r="X2038" i="6"/>
  <c r="T2453" i="6"/>
  <c r="Y2453" i="6" s="1"/>
  <c r="T2451" i="6"/>
  <c r="Y2451" i="6" s="1"/>
  <c r="T2452" i="6"/>
  <c r="Y2452" i="6" s="1"/>
  <c r="T2454" i="6"/>
  <c r="Y2454" i="6" s="1"/>
  <c r="U3012" i="6"/>
  <c r="U3014" i="6"/>
  <c r="U3013" i="6"/>
  <c r="U3011" i="6"/>
  <c r="X3717" i="6"/>
  <c r="X3715" i="6"/>
  <c r="X3716" i="6"/>
  <c r="X3718" i="6"/>
  <c r="U301" i="6"/>
  <c r="U302" i="6"/>
  <c r="U300" i="6"/>
  <c r="U299" i="6"/>
  <c r="V659" i="6"/>
  <c r="V662" i="6"/>
  <c r="V661" i="6"/>
  <c r="V660" i="6"/>
  <c r="U1423" i="6"/>
  <c r="U1425" i="6"/>
  <c r="U1426" i="6"/>
  <c r="U1424" i="6"/>
  <c r="W560" i="6"/>
  <c r="W559" i="6"/>
  <c r="W561" i="6"/>
  <c r="W562" i="6"/>
  <c r="W113" i="6"/>
  <c r="W111" i="6"/>
  <c r="W114" i="6"/>
  <c r="W112" i="6"/>
  <c r="T653" i="6"/>
  <c r="Y653" i="6" s="1"/>
  <c r="T654" i="6"/>
  <c r="Y654" i="6" s="1"/>
  <c r="T652" i="6"/>
  <c r="Y652" i="6" s="1"/>
  <c r="T651" i="6"/>
  <c r="Y651" i="6" s="1"/>
  <c r="V979" i="6"/>
  <c r="V980" i="6"/>
  <c r="V981" i="6"/>
  <c r="V982" i="6"/>
  <c r="W1114" i="6"/>
  <c r="W1112" i="6"/>
  <c r="W1111" i="6"/>
  <c r="W1113" i="6"/>
  <c r="V1762" i="6"/>
  <c r="V1759" i="6"/>
  <c r="V1760" i="6"/>
  <c r="V1761" i="6"/>
  <c r="V2041" i="6"/>
  <c r="V2039" i="6"/>
  <c r="V2040" i="6"/>
  <c r="V2042" i="6"/>
  <c r="V1903" i="6"/>
  <c r="V1906" i="6"/>
  <c r="V1905" i="6"/>
  <c r="V1904" i="6"/>
  <c r="X2537" i="6"/>
  <c r="X2535" i="6"/>
  <c r="X2538" i="6"/>
  <c r="X2536" i="6"/>
  <c r="X2864" i="6"/>
  <c r="X2866" i="6"/>
  <c r="X2863" i="6"/>
  <c r="X2865" i="6"/>
  <c r="U3166" i="6"/>
  <c r="U3163" i="6"/>
  <c r="U3165" i="6"/>
  <c r="U3164" i="6"/>
  <c r="U3565" i="6"/>
  <c r="U3566" i="6"/>
  <c r="U3563" i="6"/>
  <c r="U3564" i="6"/>
  <c r="U3715" i="6"/>
  <c r="U3718" i="6"/>
  <c r="U3717" i="6"/>
  <c r="U3716" i="6"/>
  <c r="W895" i="6"/>
  <c r="W896" i="6"/>
  <c r="W897" i="6"/>
  <c r="W898" i="6"/>
  <c r="U1433" i="6"/>
  <c r="U1431" i="6"/>
  <c r="U1434" i="6"/>
  <c r="U1432" i="6"/>
  <c r="V2005" i="6"/>
  <c r="V2003" i="6"/>
  <c r="V2004" i="6"/>
  <c r="V2006" i="6"/>
  <c r="V2773" i="6"/>
  <c r="V2772" i="6"/>
  <c r="V2774" i="6"/>
  <c r="V2771" i="6"/>
  <c r="T2520" i="6"/>
  <c r="Y2520" i="6" s="1"/>
  <c r="T2519" i="6"/>
  <c r="Y2519" i="6" s="1"/>
  <c r="T2521" i="6"/>
  <c r="Y2521" i="6" s="1"/>
  <c r="T2522" i="6"/>
  <c r="Y2522" i="6" s="1"/>
  <c r="U2988" i="6"/>
  <c r="U2990" i="6"/>
  <c r="U2989" i="6"/>
  <c r="U2987" i="6"/>
  <c r="T3170" i="6"/>
  <c r="Y3170" i="6" s="1"/>
  <c r="T3169" i="6"/>
  <c r="Y3169" i="6" s="1"/>
  <c r="T3167" i="6"/>
  <c r="Y3167" i="6" s="1"/>
  <c r="T3168" i="6"/>
  <c r="Y3168" i="6" s="1"/>
  <c r="X3432" i="6"/>
  <c r="X3431" i="6"/>
  <c r="X3434" i="6"/>
  <c r="X3433" i="6"/>
  <c r="X3806" i="6"/>
  <c r="X3803" i="6"/>
  <c r="X3805" i="6"/>
  <c r="X3804" i="6"/>
  <c r="W187" i="6"/>
  <c r="W188" i="6"/>
  <c r="W190" i="6"/>
  <c r="W189" i="6"/>
  <c r="U1061" i="6"/>
  <c r="U1060" i="6"/>
  <c r="U1062" i="6"/>
  <c r="U1059" i="6"/>
  <c r="W759" i="6"/>
  <c r="W760" i="6"/>
  <c r="W761" i="6"/>
  <c r="W762" i="6"/>
  <c r="V1313" i="6"/>
  <c r="V1314" i="6"/>
  <c r="V1311" i="6"/>
  <c r="V1312" i="6"/>
  <c r="U1259" i="6"/>
  <c r="U1261" i="6"/>
  <c r="U1262" i="6"/>
  <c r="U1260" i="6"/>
  <c r="W1819" i="6"/>
  <c r="W1822" i="6"/>
  <c r="W1820" i="6"/>
  <c r="W1821" i="6"/>
  <c r="X2006" i="6"/>
  <c r="X2003" i="6"/>
  <c r="X2005" i="6"/>
  <c r="X2004" i="6"/>
  <c r="U2163" i="6"/>
  <c r="U2164" i="6"/>
  <c r="U2166" i="6"/>
  <c r="U2165" i="6"/>
  <c r="U2547" i="6"/>
  <c r="U2548" i="6"/>
  <c r="U2549" i="6"/>
  <c r="U2550" i="6"/>
  <c r="T2906" i="6"/>
  <c r="Y2906" i="6" s="1"/>
  <c r="T2905" i="6"/>
  <c r="Y2905" i="6" s="1"/>
  <c r="T2904" i="6"/>
  <c r="Y2904" i="6" s="1"/>
  <c r="T2903" i="6"/>
  <c r="Y2903" i="6" s="1"/>
  <c r="V3431" i="6"/>
  <c r="V3434" i="6"/>
  <c r="V3432" i="6"/>
  <c r="V3433" i="6"/>
  <c r="T3863" i="6"/>
  <c r="Y3863" i="6" s="1"/>
  <c r="T3864" i="6"/>
  <c r="Y3864" i="6" s="1"/>
  <c r="T3866" i="6"/>
  <c r="Y3866" i="6" s="1"/>
  <c r="T3865" i="6"/>
  <c r="Y3865" i="6" s="1"/>
  <c r="V39" i="6"/>
  <c r="V40" i="6"/>
  <c r="V41" i="6"/>
  <c r="V42" i="6"/>
  <c r="U996" i="6"/>
  <c r="U995" i="6"/>
  <c r="U997" i="6"/>
  <c r="U998" i="6"/>
  <c r="W1223" i="6"/>
  <c r="W1224" i="6"/>
  <c r="W1225" i="6"/>
  <c r="W1226" i="6"/>
  <c r="W1699" i="6"/>
  <c r="W1700" i="6"/>
  <c r="W1702" i="6"/>
  <c r="W1701" i="6"/>
  <c r="X2227" i="6"/>
  <c r="X2230" i="6"/>
  <c r="X2228" i="6"/>
  <c r="X2229" i="6"/>
  <c r="U2808" i="6"/>
  <c r="U2810" i="6"/>
  <c r="U2807" i="6"/>
  <c r="U2809" i="6"/>
  <c r="V3043" i="6"/>
  <c r="V3044" i="6"/>
  <c r="V3045" i="6"/>
  <c r="V3046" i="6"/>
  <c r="X3447" i="6"/>
  <c r="X3450" i="6"/>
  <c r="X3449" i="6"/>
  <c r="X3448" i="6"/>
  <c r="T3682" i="6"/>
  <c r="Y3682" i="6" s="1"/>
  <c r="T3680" i="6"/>
  <c r="Y3680" i="6" s="1"/>
  <c r="T3681" i="6"/>
  <c r="Y3681" i="6" s="1"/>
  <c r="Z3681" i="6" s="1"/>
  <c r="T3679" i="6"/>
  <c r="Y3679" i="6" s="1"/>
  <c r="X391" i="6"/>
  <c r="X392" i="6"/>
  <c r="X394" i="6"/>
  <c r="X393" i="6"/>
  <c r="W427" i="6"/>
  <c r="W430" i="6"/>
  <c r="W429" i="6"/>
  <c r="W428" i="6"/>
  <c r="X869" i="6"/>
  <c r="X867" i="6"/>
  <c r="X868" i="6"/>
  <c r="X870" i="6"/>
  <c r="W1403" i="6"/>
  <c r="W1404" i="6"/>
  <c r="W1405" i="6"/>
  <c r="W1406" i="6"/>
  <c r="W1471" i="6"/>
  <c r="W1472" i="6"/>
  <c r="W1473" i="6"/>
  <c r="W1474" i="6"/>
  <c r="X63" i="6"/>
  <c r="X65" i="6"/>
  <c r="X64" i="6"/>
  <c r="X66" i="6"/>
  <c r="U277" i="6"/>
  <c r="U278" i="6"/>
  <c r="U275" i="6"/>
  <c r="U276" i="6"/>
  <c r="T771" i="6"/>
  <c r="Y771" i="6" s="1"/>
  <c r="T774" i="6"/>
  <c r="Y774" i="6" s="1"/>
  <c r="T773" i="6"/>
  <c r="Y773" i="6" s="1"/>
  <c r="T772" i="6"/>
  <c r="Y772" i="6" s="1"/>
  <c r="T98" i="6"/>
  <c r="Y98" i="6" s="1"/>
  <c r="T95" i="6"/>
  <c r="Y95" i="6" s="1"/>
  <c r="T97" i="6"/>
  <c r="Y97" i="6" s="1"/>
  <c r="T96" i="6"/>
  <c r="Y96" i="6" s="1"/>
  <c r="X956" i="6"/>
  <c r="X958" i="6"/>
  <c r="X955" i="6"/>
  <c r="X957" i="6"/>
  <c r="X2118" i="6"/>
  <c r="X2116" i="6"/>
  <c r="X2115" i="6"/>
  <c r="X2117" i="6"/>
  <c r="V3205" i="6"/>
  <c r="V3204" i="6"/>
  <c r="V3203" i="6"/>
  <c r="V3206" i="6"/>
  <c r="V961" i="6"/>
  <c r="V960" i="6"/>
  <c r="V959" i="6"/>
  <c r="V962" i="6"/>
  <c r="W1503" i="6"/>
  <c r="W1504" i="6"/>
  <c r="W1505" i="6"/>
  <c r="W1506" i="6"/>
  <c r="X2148" i="6"/>
  <c r="X2149" i="6"/>
  <c r="X2147" i="6"/>
  <c r="X2150" i="6"/>
  <c r="U3025" i="6"/>
  <c r="U3024" i="6"/>
  <c r="U3026" i="6"/>
  <c r="U3023" i="6"/>
  <c r="W3900" i="6"/>
  <c r="W3899" i="6"/>
  <c r="W3901" i="6"/>
  <c r="W3902" i="6"/>
  <c r="T903" i="6"/>
  <c r="Y903" i="6" s="1"/>
  <c r="T905" i="6"/>
  <c r="Y905" i="6" s="1"/>
  <c r="T906" i="6"/>
  <c r="Y906" i="6" s="1"/>
  <c r="T904" i="6"/>
  <c r="Y904" i="6" s="1"/>
  <c r="T1224" i="6"/>
  <c r="Y1224" i="6" s="1"/>
  <c r="T1223" i="6"/>
  <c r="Y1223" i="6" s="1"/>
  <c r="T1226" i="6"/>
  <c r="Y1226" i="6" s="1"/>
  <c r="T1225" i="6"/>
  <c r="Y1225" i="6" s="1"/>
  <c r="V1781" i="6"/>
  <c r="V1779" i="6"/>
  <c r="V1780" i="6"/>
  <c r="V1782" i="6"/>
  <c r="T2164" i="6"/>
  <c r="Y2164" i="6" s="1"/>
  <c r="T2163" i="6"/>
  <c r="Y2163" i="6" s="1"/>
  <c r="T2166" i="6"/>
  <c r="Y2166" i="6" s="1"/>
  <c r="T2165" i="6"/>
  <c r="Y2165" i="6" s="1"/>
  <c r="V3165" i="6"/>
  <c r="V3166" i="6"/>
  <c r="V3163" i="6"/>
  <c r="V3164" i="6"/>
  <c r="X3881" i="6"/>
  <c r="X3879" i="6"/>
  <c r="X3882" i="6"/>
  <c r="X3880" i="6"/>
  <c r="T224" i="6"/>
  <c r="Y224" i="6" s="1"/>
  <c r="T225" i="6"/>
  <c r="Y225" i="6" s="1"/>
  <c r="T223" i="6"/>
  <c r="Y223" i="6" s="1"/>
  <c r="T226" i="6"/>
  <c r="Y226" i="6" s="1"/>
  <c r="V963" i="6"/>
  <c r="V964" i="6"/>
  <c r="V966" i="6"/>
  <c r="V965" i="6"/>
  <c r="T2209" i="6"/>
  <c r="Y2209" i="6" s="1"/>
  <c r="T2210" i="6"/>
  <c r="Y2210" i="6" s="1"/>
  <c r="T2208" i="6"/>
  <c r="Y2208" i="6" s="1"/>
  <c r="T2207" i="6"/>
  <c r="Y2207" i="6" s="1"/>
  <c r="U2799" i="6"/>
  <c r="U2801" i="6"/>
  <c r="U2802" i="6"/>
  <c r="U2800" i="6"/>
  <c r="V3955" i="6"/>
  <c r="V3958" i="6"/>
  <c r="V3956" i="6"/>
  <c r="V3957" i="6"/>
  <c r="X924" i="6"/>
  <c r="X925" i="6"/>
  <c r="X923" i="6"/>
  <c r="X926" i="6"/>
  <c r="W1292" i="6"/>
  <c r="W1291" i="6"/>
  <c r="W1294" i="6"/>
  <c r="W1293" i="6"/>
  <c r="T2527" i="6"/>
  <c r="Y2527" i="6" s="1"/>
  <c r="T2530" i="6"/>
  <c r="Y2530" i="6" s="1"/>
  <c r="T2528" i="6"/>
  <c r="Y2528" i="6" s="1"/>
  <c r="T2529" i="6"/>
  <c r="Y2529" i="6" s="1"/>
  <c r="W3347" i="6"/>
  <c r="W3349" i="6"/>
  <c r="W3350" i="6"/>
  <c r="W3348" i="6"/>
  <c r="X3723" i="6"/>
  <c r="X3726" i="6"/>
  <c r="X3724" i="6"/>
  <c r="X3725" i="6"/>
  <c r="X431" i="6"/>
  <c r="X433" i="6"/>
  <c r="X432" i="6"/>
  <c r="X434" i="6"/>
  <c r="U1467" i="6"/>
  <c r="U1470" i="6"/>
  <c r="U1469" i="6"/>
  <c r="U1468" i="6"/>
  <c r="T1717" i="6"/>
  <c r="Y1717" i="6" s="1"/>
  <c r="T1718" i="6"/>
  <c r="Y1718" i="6" s="1"/>
  <c r="T1715" i="6"/>
  <c r="Y1715" i="6" s="1"/>
  <c r="T1716" i="6"/>
  <c r="Y1716" i="6" s="1"/>
  <c r="T1682" i="6"/>
  <c r="Y1682" i="6" s="1"/>
  <c r="T1680" i="6"/>
  <c r="Y1680" i="6" s="1"/>
  <c r="T1679" i="6"/>
  <c r="Y1679" i="6" s="1"/>
  <c r="T1681" i="6"/>
  <c r="Y1681" i="6" s="1"/>
  <c r="W2931" i="6"/>
  <c r="W2932" i="6"/>
  <c r="W2934" i="6"/>
  <c r="W2933" i="6"/>
  <c r="U2991" i="6"/>
  <c r="U2992" i="6"/>
  <c r="U2994" i="6"/>
  <c r="U2993" i="6"/>
  <c r="V3888" i="6"/>
  <c r="V3887" i="6"/>
  <c r="V3889" i="6"/>
  <c r="V3890" i="6"/>
  <c r="X651" i="6"/>
  <c r="X654" i="6"/>
  <c r="X652" i="6"/>
  <c r="X653" i="6"/>
  <c r="T20" i="6"/>
  <c r="Y20" i="6" s="1"/>
  <c r="T19" i="6"/>
  <c r="Y19" i="6" s="1"/>
  <c r="T21" i="6"/>
  <c r="Y21" i="6" s="1"/>
  <c r="T22" i="6"/>
  <c r="Y22" i="6" s="1"/>
  <c r="T7" i="6"/>
  <c r="Y7" i="6" s="1"/>
  <c r="T10" i="6"/>
  <c r="Y10" i="6" s="1"/>
  <c r="T8" i="6"/>
  <c r="Y8" i="6" s="1"/>
  <c r="T9" i="6"/>
  <c r="Y9" i="6" s="1"/>
  <c r="W448" i="6"/>
  <c r="W449" i="6"/>
  <c r="W450" i="6"/>
  <c r="W447" i="6"/>
  <c r="V1256" i="6"/>
  <c r="V1255" i="6"/>
  <c r="V1257" i="6"/>
  <c r="V1258" i="6"/>
  <c r="V1919" i="6"/>
  <c r="V1921" i="6"/>
  <c r="V1922" i="6"/>
  <c r="V1920" i="6"/>
  <c r="W2144" i="6"/>
  <c r="W2145" i="6"/>
  <c r="W2146" i="6"/>
  <c r="W2143" i="6"/>
  <c r="W2399" i="6"/>
  <c r="W2401" i="6"/>
  <c r="W2402" i="6"/>
  <c r="W2400" i="6"/>
  <c r="T2878" i="6"/>
  <c r="Y2878" i="6" s="1"/>
  <c r="T2875" i="6"/>
  <c r="Y2875" i="6" s="1"/>
  <c r="T2876" i="6"/>
  <c r="Y2876" i="6" s="1"/>
  <c r="T2877" i="6"/>
  <c r="Y2877" i="6" s="1"/>
  <c r="Z2877" i="6" s="1"/>
  <c r="U3466" i="6"/>
  <c r="U3465" i="6"/>
  <c r="U3464" i="6"/>
  <c r="U3463" i="6"/>
  <c r="V3934" i="6"/>
  <c r="V3931" i="6"/>
  <c r="V3932" i="6"/>
  <c r="V3933" i="6"/>
  <c r="X1257" i="6"/>
  <c r="X1258" i="6"/>
  <c r="X1256" i="6"/>
  <c r="X1255" i="6"/>
  <c r="V1735" i="6"/>
  <c r="V1738" i="6"/>
  <c r="V1736" i="6"/>
  <c r="V1737" i="6"/>
  <c r="W2510" i="6"/>
  <c r="W2509" i="6"/>
  <c r="W2508" i="6"/>
  <c r="W2507" i="6"/>
  <c r="W2978" i="6"/>
  <c r="W2977" i="6"/>
  <c r="W2975" i="6"/>
  <c r="W2976" i="6"/>
  <c r="V3843" i="6"/>
  <c r="V3845" i="6"/>
  <c r="V3846" i="6"/>
  <c r="V3844" i="6"/>
  <c r="V259" i="6"/>
  <c r="V260" i="6"/>
  <c r="V261" i="6"/>
  <c r="V262" i="6"/>
  <c r="X155" i="6"/>
  <c r="X157" i="6"/>
  <c r="X158" i="6"/>
  <c r="X156" i="6"/>
  <c r="W1443" i="6"/>
  <c r="W1445" i="6"/>
  <c r="W1444" i="6"/>
  <c r="W1446" i="6"/>
  <c r="W2215" i="6"/>
  <c r="W2217" i="6"/>
  <c r="W2216" i="6"/>
  <c r="W2218" i="6"/>
  <c r="X2781" i="6"/>
  <c r="X2779" i="6"/>
  <c r="X2782" i="6"/>
  <c r="X2780" i="6"/>
  <c r="X3403" i="6"/>
  <c r="X3406" i="6"/>
  <c r="X3404" i="6"/>
  <c r="X3405" i="6"/>
  <c r="W3998" i="6"/>
  <c r="W3997" i="6"/>
  <c r="W3996" i="6"/>
  <c r="W3995" i="6"/>
  <c r="X308" i="6"/>
  <c r="X309" i="6"/>
  <c r="X310" i="6"/>
  <c r="X307" i="6"/>
  <c r="U970" i="6"/>
  <c r="U967" i="6"/>
  <c r="U969" i="6"/>
  <c r="U968" i="6"/>
  <c r="X1522" i="6"/>
  <c r="X1519" i="6"/>
  <c r="X1520" i="6"/>
  <c r="X1521" i="6"/>
  <c r="V2276" i="6"/>
  <c r="V2275" i="6"/>
  <c r="V2278" i="6"/>
  <c r="V2277" i="6"/>
  <c r="U2953" i="6"/>
  <c r="U2952" i="6"/>
  <c r="U2951" i="6"/>
  <c r="U2954" i="6"/>
  <c r="W3258" i="6"/>
  <c r="W3257" i="6"/>
  <c r="W3255" i="6"/>
  <c r="W3256" i="6"/>
  <c r="X3988" i="6"/>
  <c r="X3990" i="6"/>
  <c r="X3987" i="6"/>
  <c r="X3989" i="6"/>
  <c r="T210" i="6"/>
  <c r="Y210" i="6" s="1"/>
  <c r="T209" i="6"/>
  <c r="Y209" i="6" s="1"/>
  <c r="T208" i="6"/>
  <c r="Y208" i="6" s="1"/>
  <c r="T207" i="6"/>
  <c r="Y207" i="6" s="1"/>
  <c r="V143" i="6"/>
  <c r="V144" i="6"/>
  <c r="V145" i="6"/>
  <c r="V146" i="6"/>
  <c r="W623" i="6"/>
  <c r="W624" i="6"/>
  <c r="W625" i="6"/>
  <c r="W626" i="6"/>
  <c r="W924" i="6"/>
  <c r="W923" i="6"/>
  <c r="W925" i="6"/>
  <c r="W926" i="6"/>
  <c r="X1395" i="6"/>
  <c r="X1396" i="6"/>
  <c r="X1397" i="6"/>
  <c r="X1398" i="6"/>
  <c r="V1826" i="6"/>
  <c r="V1825" i="6"/>
  <c r="V1823" i="6"/>
  <c r="V1824" i="6"/>
  <c r="W2766" i="6"/>
  <c r="W2765" i="6"/>
  <c r="W2763" i="6"/>
  <c r="W2764" i="6"/>
  <c r="X3138" i="6"/>
  <c r="X3137" i="6"/>
  <c r="X3135" i="6"/>
  <c r="X3136" i="6"/>
  <c r="W3913" i="6"/>
  <c r="W3911" i="6"/>
  <c r="W3914" i="6"/>
  <c r="W3912" i="6"/>
  <c r="T372" i="6"/>
  <c r="Y372" i="6" s="1"/>
  <c r="T371" i="6"/>
  <c r="Y371" i="6" s="1"/>
  <c r="T374" i="6"/>
  <c r="Y374" i="6" s="1"/>
  <c r="T373" i="6"/>
  <c r="Y373" i="6" s="1"/>
  <c r="W1411" i="6"/>
  <c r="W1413" i="6"/>
  <c r="W1414" i="6"/>
  <c r="W1412" i="6"/>
  <c r="V1767" i="6"/>
  <c r="V1769" i="6"/>
  <c r="V1768" i="6"/>
  <c r="V1770" i="6"/>
  <c r="T2221" i="6"/>
  <c r="Y2221" i="6" s="1"/>
  <c r="Z2221" i="6" s="1"/>
  <c r="T2222" i="6"/>
  <c r="Y2222" i="6" s="1"/>
  <c r="Z2222" i="6" s="1"/>
  <c r="T2220" i="6"/>
  <c r="Y2220" i="6" s="1"/>
  <c r="Z2220" i="6" s="1"/>
  <c r="T2219" i="6"/>
  <c r="Y2219" i="6" s="1"/>
  <c r="V2855" i="6"/>
  <c r="V2858" i="6"/>
  <c r="V2857" i="6"/>
  <c r="V2856" i="6"/>
  <c r="T205" i="6"/>
  <c r="Y205" i="6" s="1"/>
  <c r="T203" i="6"/>
  <c r="Y203" i="6" s="1"/>
  <c r="T204" i="6"/>
  <c r="Y204" i="6" s="1"/>
  <c r="T206" i="6"/>
  <c r="Y206" i="6" s="1"/>
  <c r="T512" i="6"/>
  <c r="Y512" i="6" s="1"/>
  <c r="T513" i="6"/>
  <c r="Y513" i="6" s="1"/>
  <c r="T511" i="6"/>
  <c r="Y511" i="6" s="1"/>
  <c r="T514" i="6"/>
  <c r="Y514" i="6" s="1"/>
  <c r="T588" i="6"/>
  <c r="Y588" i="6" s="1"/>
  <c r="T587" i="6"/>
  <c r="Y587" i="6" s="1"/>
  <c r="T590" i="6"/>
  <c r="Y590" i="6" s="1"/>
  <c r="T589" i="6"/>
  <c r="Y589" i="6" s="1"/>
  <c r="W834" i="6"/>
  <c r="W833" i="6"/>
  <c r="W831" i="6"/>
  <c r="W832" i="6"/>
  <c r="U1359" i="6"/>
  <c r="U1362" i="6"/>
  <c r="U1361" i="6"/>
  <c r="U1360" i="6"/>
  <c r="W1499" i="6"/>
  <c r="W1500" i="6"/>
  <c r="W1501" i="6"/>
  <c r="W1502" i="6"/>
  <c r="T2001" i="6"/>
  <c r="Y2001" i="6" s="1"/>
  <c r="T2000" i="6"/>
  <c r="Y2000" i="6" s="1"/>
  <c r="T1999" i="6"/>
  <c r="Y1999" i="6" s="1"/>
  <c r="T2002" i="6"/>
  <c r="Y2002" i="6" s="1"/>
  <c r="Z2002" i="6" s="1"/>
  <c r="T2176" i="6"/>
  <c r="Y2176" i="6" s="1"/>
  <c r="T2178" i="6"/>
  <c r="Y2178" i="6" s="1"/>
  <c r="T2175" i="6"/>
  <c r="Y2175" i="6" s="1"/>
  <c r="T2177" i="6"/>
  <c r="Y2177" i="6" s="1"/>
  <c r="V2768" i="6"/>
  <c r="V2769" i="6"/>
  <c r="V2770" i="6"/>
  <c r="V2767" i="6"/>
  <c r="X3195" i="6"/>
  <c r="X3198" i="6"/>
  <c r="X3196" i="6"/>
  <c r="X3197" i="6"/>
  <c r="V3208" i="6"/>
  <c r="V3209" i="6"/>
  <c r="V3210" i="6"/>
  <c r="V3207" i="6"/>
  <c r="W3707" i="6"/>
  <c r="W3708" i="6"/>
  <c r="W3710" i="6"/>
  <c r="W3709" i="6"/>
  <c r="V540" i="6"/>
  <c r="V542" i="6"/>
  <c r="V541" i="6"/>
  <c r="V539" i="6"/>
  <c r="W1026" i="6"/>
  <c r="W1025" i="6"/>
  <c r="W1023" i="6"/>
  <c r="W1024" i="6"/>
  <c r="U1449" i="6"/>
  <c r="U1450" i="6"/>
  <c r="U1447" i="6"/>
  <c r="U1448" i="6"/>
  <c r="W1451" i="6"/>
  <c r="W1454" i="6"/>
  <c r="W1453" i="6"/>
  <c r="W1452" i="6"/>
  <c r="W1901" i="6"/>
  <c r="W1899" i="6"/>
  <c r="W1902" i="6"/>
  <c r="W1900" i="6"/>
  <c r="T2634" i="6"/>
  <c r="Y2634" i="6" s="1"/>
  <c r="T2633" i="6"/>
  <c r="Y2633" i="6" s="1"/>
  <c r="T2631" i="6"/>
  <c r="Y2631" i="6" s="1"/>
  <c r="T2632" i="6"/>
  <c r="Y2632" i="6" s="1"/>
  <c r="W2891" i="6"/>
  <c r="W2892" i="6"/>
  <c r="W2893" i="6"/>
  <c r="W2894" i="6"/>
  <c r="W3364" i="6"/>
  <c r="W3363" i="6"/>
  <c r="W3366" i="6"/>
  <c r="W3365" i="6"/>
  <c r="V3823" i="6"/>
  <c r="V3826" i="6"/>
  <c r="V3825" i="6"/>
  <c r="V3824" i="6"/>
  <c r="V321" i="6"/>
  <c r="V322" i="6"/>
  <c r="V319" i="6"/>
  <c r="V320" i="6"/>
  <c r="W798" i="6"/>
  <c r="W797" i="6"/>
  <c r="W796" i="6"/>
  <c r="W795" i="6"/>
  <c r="T895" i="6"/>
  <c r="Y895" i="6" s="1"/>
  <c r="T897" i="6"/>
  <c r="Y897" i="6" s="1"/>
  <c r="T896" i="6"/>
  <c r="Y896" i="6" s="1"/>
  <c r="T898" i="6"/>
  <c r="Y898" i="6" s="1"/>
  <c r="X1193" i="6"/>
  <c r="X1194" i="6"/>
  <c r="X1191" i="6"/>
  <c r="X1192" i="6"/>
  <c r="U1809" i="6"/>
  <c r="U1810" i="6"/>
  <c r="U1807" i="6"/>
  <c r="U1808" i="6"/>
  <c r="W1970" i="6"/>
  <c r="W1969" i="6"/>
  <c r="W1968" i="6"/>
  <c r="W1967" i="6"/>
  <c r="V2415" i="6"/>
  <c r="V2417" i="6"/>
  <c r="V2418" i="6"/>
  <c r="V2416" i="6"/>
  <c r="T2867" i="6"/>
  <c r="Y2867" i="6" s="1"/>
  <c r="T2869" i="6"/>
  <c r="Y2869" i="6" s="1"/>
  <c r="T2870" i="6"/>
  <c r="Y2870" i="6" s="1"/>
  <c r="Z2870" i="6" s="1"/>
  <c r="T2868" i="6"/>
  <c r="Y2868" i="6" s="1"/>
  <c r="T3258" i="6"/>
  <c r="Y3258" i="6" s="1"/>
  <c r="T3257" i="6"/>
  <c r="Y3257" i="6" s="1"/>
  <c r="T3256" i="6"/>
  <c r="Y3256" i="6" s="1"/>
  <c r="T3255" i="6"/>
  <c r="Y3255" i="6" s="1"/>
  <c r="U3654" i="6"/>
  <c r="U3652" i="6"/>
  <c r="U3651" i="6"/>
  <c r="U3653" i="6"/>
  <c r="W116" i="6"/>
  <c r="W115" i="6"/>
  <c r="W117" i="6"/>
  <c r="W118" i="6"/>
  <c r="W483" i="6"/>
  <c r="W484" i="6"/>
  <c r="W486" i="6"/>
  <c r="W485" i="6"/>
  <c r="X1187" i="6"/>
  <c r="X1189" i="6"/>
  <c r="X1188" i="6"/>
  <c r="X1190" i="6"/>
  <c r="X1137" i="6"/>
  <c r="X1138" i="6"/>
  <c r="X1135" i="6"/>
  <c r="X1136" i="6"/>
  <c r="V1552" i="6"/>
  <c r="V1554" i="6"/>
  <c r="V1553" i="6"/>
  <c r="V1551" i="6"/>
  <c r="V1535" i="6"/>
  <c r="V1536" i="6"/>
  <c r="V1537" i="6"/>
  <c r="V1538" i="6"/>
  <c r="T1868" i="6"/>
  <c r="Y1868" i="6" s="1"/>
  <c r="T1867" i="6"/>
  <c r="Y1867" i="6" s="1"/>
  <c r="T1869" i="6"/>
  <c r="Y1869" i="6" s="1"/>
  <c r="T1870" i="6"/>
  <c r="Y1870" i="6" s="1"/>
  <c r="T2749" i="6"/>
  <c r="Y2749" i="6" s="1"/>
  <c r="T2750" i="6"/>
  <c r="Y2750" i="6" s="1"/>
  <c r="T2748" i="6"/>
  <c r="Y2748" i="6" s="1"/>
  <c r="T2747" i="6"/>
  <c r="Y2747" i="6" s="1"/>
  <c r="X2921" i="6"/>
  <c r="X2922" i="6"/>
  <c r="X2920" i="6"/>
  <c r="X2919" i="6"/>
  <c r="U3387" i="6"/>
  <c r="U3388" i="6"/>
  <c r="U3390" i="6"/>
  <c r="U3389" i="6"/>
  <c r="V287" i="6"/>
  <c r="V290" i="6"/>
  <c r="V288" i="6"/>
  <c r="V289" i="6"/>
  <c r="V563" i="6"/>
  <c r="V565" i="6"/>
  <c r="V566" i="6"/>
  <c r="V564" i="6"/>
  <c r="W931" i="6"/>
  <c r="W933" i="6"/>
  <c r="W932" i="6"/>
  <c r="W934" i="6"/>
  <c r="W2135" i="6"/>
  <c r="W2137" i="6"/>
  <c r="W2136" i="6"/>
  <c r="W2138" i="6"/>
  <c r="U3124" i="6"/>
  <c r="U3126" i="6"/>
  <c r="U3123" i="6"/>
  <c r="U3125" i="6"/>
  <c r="V3863" i="6"/>
  <c r="V3865" i="6"/>
  <c r="V3866" i="6"/>
  <c r="V3864" i="6"/>
  <c r="W71" i="6"/>
  <c r="W73" i="6"/>
  <c r="W74" i="6"/>
  <c r="W72" i="6"/>
  <c r="V1120" i="6"/>
  <c r="V1122" i="6"/>
  <c r="V1119" i="6"/>
  <c r="V1121" i="6"/>
  <c r="V1707" i="6"/>
  <c r="V1708" i="6"/>
  <c r="V1709" i="6"/>
  <c r="V1710" i="6"/>
  <c r="U2603" i="6"/>
  <c r="U2605" i="6"/>
  <c r="U2606" i="6"/>
  <c r="U2604" i="6"/>
  <c r="W3630" i="6"/>
  <c r="W3629" i="6"/>
  <c r="W3627" i="6"/>
  <c r="W3628" i="6"/>
  <c r="V2139" i="6"/>
  <c r="V2140" i="6"/>
  <c r="V2142" i="6"/>
  <c r="V2141" i="6"/>
  <c r="W2882" i="6"/>
  <c r="W2879" i="6"/>
  <c r="W2880" i="6"/>
  <c r="W2881" i="6"/>
  <c r="U3245" i="6"/>
  <c r="U3244" i="6"/>
  <c r="U3243" i="6"/>
  <c r="U3246" i="6"/>
  <c r="W3485" i="6"/>
  <c r="W3483" i="6"/>
  <c r="W3484" i="6"/>
  <c r="W3486" i="6"/>
  <c r="X3844" i="6"/>
  <c r="X3843" i="6"/>
  <c r="X3846" i="6"/>
  <c r="X3845" i="6"/>
  <c r="U496" i="6"/>
  <c r="U498" i="6"/>
  <c r="U495" i="6"/>
  <c r="U497" i="6"/>
  <c r="T1311" i="6"/>
  <c r="Y1311" i="6" s="1"/>
  <c r="T1313" i="6"/>
  <c r="Y1313" i="6" s="1"/>
  <c r="T1314" i="6"/>
  <c r="Y1314" i="6" s="1"/>
  <c r="T1312" i="6"/>
  <c r="Y1312" i="6" s="1"/>
  <c r="W1941" i="6"/>
  <c r="W1939" i="6"/>
  <c r="W1940" i="6"/>
  <c r="W1942" i="6"/>
  <c r="W2963" i="6"/>
  <c r="W2964" i="6"/>
  <c r="W2966" i="6"/>
  <c r="W2965" i="6"/>
  <c r="W3307" i="6"/>
  <c r="W3310" i="6"/>
  <c r="W3308" i="6"/>
  <c r="W3309" i="6"/>
  <c r="W221" i="6"/>
  <c r="W220" i="6"/>
  <c r="W222" i="6"/>
  <c r="W219" i="6"/>
  <c r="T564" i="6"/>
  <c r="Y564" i="6" s="1"/>
  <c r="T566" i="6"/>
  <c r="Y566" i="6" s="1"/>
  <c r="Z566" i="6" s="1"/>
  <c r="T563" i="6"/>
  <c r="Y563" i="6" s="1"/>
  <c r="T565" i="6"/>
  <c r="Y565" i="6" s="1"/>
  <c r="Z565" i="6" s="1"/>
  <c r="V1691" i="6"/>
  <c r="V1692" i="6"/>
  <c r="V1693" i="6"/>
  <c r="V1694" i="6"/>
  <c r="T1966" i="6"/>
  <c r="Y1966" i="6" s="1"/>
  <c r="T1964" i="6"/>
  <c r="Y1964" i="6" s="1"/>
  <c r="T1965" i="6"/>
  <c r="Y1965" i="6" s="1"/>
  <c r="T1963" i="6"/>
  <c r="Y1963" i="6" s="1"/>
  <c r="U2716" i="6"/>
  <c r="U2718" i="6"/>
  <c r="U2715" i="6"/>
  <c r="U2717" i="6"/>
  <c r="X3166" i="6"/>
  <c r="X3163" i="6"/>
  <c r="X3165" i="6"/>
  <c r="X3164" i="6"/>
  <c r="V3634" i="6"/>
  <c r="V3631" i="6"/>
  <c r="V3633" i="6"/>
  <c r="V3632" i="6"/>
  <c r="U1635" i="6"/>
  <c r="U1637" i="6"/>
  <c r="U1636" i="6"/>
  <c r="U1638" i="6"/>
  <c r="X2069" i="6"/>
  <c r="X2067" i="6"/>
  <c r="X2068" i="6"/>
  <c r="X2070" i="6"/>
  <c r="X2474" i="6"/>
  <c r="X2473" i="6"/>
  <c r="X2472" i="6"/>
  <c r="X2471" i="6"/>
  <c r="W2474" i="6"/>
  <c r="W2473" i="6"/>
  <c r="W2472" i="6"/>
  <c r="W2471" i="6"/>
  <c r="X3081" i="6"/>
  <c r="X3080" i="6"/>
  <c r="X3079" i="6"/>
  <c r="X3082" i="6"/>
  <c r="V3471" i="6"/>
  <c r="V3473" i="6"/>
  <c r="V3472" i="6"/>
  <c r="V3474" i="6"/>
  <c r="X3743" i="6"/>
  <c r="X3746" i="6"/>
  <c r="X3745" i="6"/>
  <c r="X3744" i="6"/>
  <c r="X772" i="6"/>
  <c r="X774" i="6"/>
  <c r="X771" i="6"/>
  <c r="X773" i="6"/>
  <c r="V939" i="6"/>
  <c r="V942" i="6"/>
  <c r="V940" i="6"/>
  <c r="V941" i="6"/>
  <c r="T1383" i="6"/>
  <c r="Y1383" i="6" s="1"/>
  <c r="T1386" i="6"/>
  <c r="Y1386" i="6" s="1"/>
  <c r="T1384" i="6"/>
  <c r="Y1384" i="6" s="1"/>
  <c r="T1385" i="6"/>
  <c r="Y1385" i="6" s="1"/>
  <c r="W1779" i="6"/>
  <c r="W1780" i="6"/>
  <c r="W1781" i="6"/>
  <c r="W1782" i="6"/>
  <c r="U2075" i="6"/>
  <c r="U2076" i="6"/>
  <c r="U2077" i="6"/>
  <c r="U2078" i="6"/>
  <c r="W2874" i="6"/>
  <c r="W2872" i="6"/>
  <c r="W2873" i="6"/>
  <c r="W2871" i="6"/>
  <c r="U2937" i="6"/>
  <c r="U2935" i="6"/>
  <c r="U2938" i="6"/>
  <c r="U2936" i="6"/>
  <c r="U3009" i="6"/>
  <c r="U3008" i="6"/>
  <c r="U3010" i="6"/>
  <c r="U3007" i="6"/>
  <c r="X3338" i="6"/>
  <c r="X3335" i="6"/>
  <c r="X3336" i="6"/>
  <c r="X3337" i="6"/>
  <c r="X3918" i="6"/>
  <c r="X3917" i="6"/>
  <c r="X3915" i="6"/>
  <c r="X3916" i="6"/>
  <c r="T640" i="6"/>
  <c r="Y640" i="6" s="1"/>
  <c r="T639" i="6"/>
  <c r="Y639" i="6" s="1"/>
  <c r="T641" i="6"/>
  <c r="Y641" i="6" s="1"/>
  <c r="T642" i="6"/>
  <c r="Y642" i="6" s="1"/>
  <c r="U1065" i="6"/>
  <c r="U1066" i="6"/>
  <c r="U1064" i="6"/>
  <c r="U1063" i="6"/>
  <c r="V1487" i="6"/>
  <c r="V1488" i="6"/>
  <c r="V1489" i="6"/>
  <c r="V1490" i="6"/>
  <c r="W2079" i="6"/>
  <c r="W2080" i="6"/>
  <c r="W2081" i="6"/>
  <c r="W2082" i="6"/>
  <c r="W2635" i="6"/>
  <c r="W2637" i="6"/>
  <c r="W2636" i="6"/>
  <c r="W2638" i="6"/>
  <c r="W2486" i="6"/>
  <c r="W2483" i="6"/>
  <c r="W2484" i="6"/>
  <c r="W2485" i="6"/>
  <c r="X2973" i="6"/>
  <c r="X2974" i="6"/>
  <c r="X2972" i="6"/>
  <c r="X2971" i="6"/>
  <c r="X3310" i="6"/>
  <c r="X3309" i="6"/>
  <c r="X3307" i="6"/>
  <c r="X3308" i="6"/>
  <c r="V3448" i="6"/>
  <c r="V3450" i="6"/>
  <c r="V3449" i="6"/>
  <c r="V3447" i="6"/>
  <c r="W3898" i="6"/>
  <c r="W3895" i="6"/>
  <c r="W3896" i="6"/>
  <c r="W3897" i="6"/>
  <c r="W402" i="6"/>
  <c r="W401" i="6"/>
  <c r="W399" i="6"/>
  <c r="W400" i="6"/>
  <c r="W471" i="6"/>
  <c r="W473" i="6"/>
  <c r="W474" i="6"/>
  <c r="W472" i="6"/>
  <c r="V823" i="6"/>
  <c r="V826" i="6"/>
  <c r="V825" i="6"/>
  <c r="V824" i="6"/>
  <c r="X1435" i="6"/>
  <c r="X1437" i="6"/>
  <c r="X1436" i="6"/>
  <c r="X1438" i="6"/>
  <c r="X1839" i="6"/>
  <c r="X1840" i="6"/>
  <c r="X1841" i="6"/>
  <c r="X1842" i="6"/>
  <c r="T1842" i="6"/>
  <c r="Y1842" i="6" s="1"/>
  <c r="T1840" i="6"/>
  <c r="Y1840" i="6" s="1"/>
  <c r="T1841" i="6"/>
  <c r="Y1841" i="6" s="1"/>
  <c r="T1839" i="6"/>
  <c r="Y1839" i="6" s="1"/>
  <c r="U2428" i="6"/>
  <c r="U2429" i="6"/>
  <c r="U2427" i="6"/>
  <c r="U2430" i="6"/>
  <c r="Z2430" i="6" s="1"/>
  <c r="X2720" i="6"/>
  <c r="X2719" i="6"/>
  <c r="X2722" i="6"/>
  <c r="X2721" i="6"/>
  <c r="U3268" i="6"/>
  <c r="U3270" i="6"/>
  <c r="U3269" i="6"/>
  <c r="U3267" i="6"/>
  <c r="X3260" i="6"/>
  <c r="X3259" i="6"/>
  <c r="X3262" i="6"/>
  <c r="X3261" i="6"/>
  <c r="U3568" i="6"/>
  <c r="U3567" i="6"/>
  <c r="U3569" i="6"/>
  <c r="U3570" i="6"/>
  <c r="W3831" i="6"/>
  <c r="W3832" i="6"/>
  <c r="W3834" i="6"/>
  <c r="W3833" i="6"/>
  <c r="W944" i="6"/>
  <c r="W946" i="6"/>
  <c r="W945" i="6"/>
  <c r="W943" i="6"/>
  <c r="V1353" i="6"/>
  <c r="V1352" i="6"/>
  <c r="V1354" i="6"/>
  <c r="V1351" i="6"/>
  <c r="V1717" i="6"/>
  <c r="V1718" i="6"/>
  <c r="V1715" i="6"/>
  <c r="V1716" i="6"/>
  <c r="V2188" i="6"/>
  <c r="V2189" i="6"/>
  <c r="V2187" i="6"/>
  <c r="V2190" i="6"/>
  <c r="V3015" i="6"/>
  <c r="V3018" i="6"/>
  <c r="V3017" i="6"/>
  <c r="V3016" i="6"/>
  <c r="V249" i="6"/>
  <c r="V250" i="6"/>
  <c r="V247" i="6"/>
  <c r="V248" i="6"/>
  <c r="T969" i="6"/>
  <c r="Y969" i="6" s="1"/>
  <c r="T967" i="6"/>
  <c r="Y967" i="6" s="1"/>
  <c r="T968" i="6"/>
  <c r="Y968" i="6" s="1"/>
  <c r="T970" i="6"/>
  <c r="Y970" i="6" s="1"/>
  <c r="W1558" i="6"/>
  <c r="W1555" i="6"/>
  <c r="W1556" i="6"/>
  <c r="W1557" i="6"/>
  <c r="X2083" i="6"/>
  <c r="X2085" i="6"/>
  <c r="X2086" i="6"/>
  <c r="X2084" i="6"/>
  <c r="W2662" i="6"/>
  <c r="W2661" i="6"/>
  <c r="W2660" i="6"/>
  <c r="W2659" i="6"/>
  <c r="U3486" i="6"/>
  <c r="U3483" i="6"/>
  <c r="U3484" i="6"/>
  <c r="U3485" i="6"/>
  <c r="X3619" i="6"/>
  <c r="X3621" i="6"/>
  <c r="X3622" i="6"/>
  <c r="X3620" i="6"/>
  <c r="W2817" i="6"/>
  <c r="W2815" i="6"/>
  <c r="W2816" i="6"/>
  <c r="W2818" i="6"/>
  <c r="T3453" i="6"/>
  <c r="Y3453" i="6" s="1"/>
  <c r="T3451" i="6"/>
  <c r="Y3451" i="6" s="1"/>
  <c r="T3452" i="6"/>
  <c r="Y3452" i="6" s="1"/>
  <c r="T3454" i="6"/>
  <c r="Y3454" i="6" s="1"/>
  <c r="V3541" i="6"/>
  <c r="V3539" i="6"/>
  <c r="V3540" i="6"/>
  <c r="V3542" i="6"/>
  <c r="U55" i="6"/>
  <c r="U58" i="6"/>
  <c r="U57" i="6"/>
  <c r="Z57" i="6" s="1"/>
  <c r="U56" i="6"/>
  <c r="W935" i="6"/>
  <c r="W937" i="6"/>
  <c r="W938" i="6"/>
  <c r="W936" i="6"/>
  <c r="U1548" i="6"/>
  <c r="U1550" i="6"/>
  <c r="U1549" i="6"/>
  <c r="U1547" i="6"/>
  <c r="T2148" i="6"/>
  <c r="Y2148" i="6" s="1"/>
  <c r="Z2148" i="6" s="1"/>
  <c r="T2147" i="6"/>
  <c r="Y2147" i="6" s="1"/>
  <c r="T2149" i="6"/>
  <c r="Y2149" i="6" s="1"/>
  <c r="Z2149" i="6" s="1"/>
  <c r="T2150" i="6"/>
  <c r="Y2150" i="6" s="1"/>
  <c r="Z2150" i="6" s="1"/>
  <c r="W2911" i="6"/>
  <c r="W2914" i="6"/>
  <c r="W2912" i="6"/>
  <c r="W2913" i="6"/>
  <c r="X3345" i="6"/>
  <c r="X3343" i="6"/>
  <c r="X3346" i="6"/>
  <c r="X3344" i="6"/>
  <c r="X3996" i="6"/>
  <c r="X3997" i="6"/>
  <c r="X3998" i="6"/>
  <c r="X3995" i="6"/>
  <c r="V3945" i="6"/>
  <c r="V3944" i="6"/>
  <c r="V3943" i="6"/>
  <c r="V3946" i="6"/>
  <c r="X135" i="6"/>
  <c r="X136" i="6"/>
  <c r="X138" i="6"/>
  <c r="X137" i="6"/>
  <c r="U1224" i="6"/>
  <c r="U1225" i="6"/>
  <c r="U1223" i="6"/>
  <c r="U1226" i="6"/>
  <c r="T1448" i="6"/>
  <c r="Y1448" i="6" s="1"/>
  <c r="T1449" i="6"/>
  <c r="Y1449" i="6" s="1"/>
  <c r="T1450" i="6"/>
  <c r="Y1450" i="6" s="1"/>
  <c r="T1447" i="6"/>
  <c r="Y1447" i="6" s="1"/>
  <c r="W2045" i="6"/>
  <c r="W2044" i="6"/>
  <c r="W2043" i="6"/>
  <c r="W2046" i="6"/>
  <c r="T2398" i="6"/>
  <c r="Y2398" i="6" s="1"/>
  <c r="T2396" i="6"/>
  <c r="Y2396" i="6" s="1"/>
  <c r="T2395" i="6"/>
  <c r="Y2395" i="6" s="1"/>
  <c r="T2397" i="6"/>
  <c r="Y2397" i="6" s="1"/>
  <c r="U2919" i="6"/>
  <c r="U2921" i="6"/>
  <c r="U2922" i="6"/>
  <c r="U2920" i="6"/>
  <c r="Z2920" i="6" s="1"/>
  <c r="U3995" i="6"/>
  <c r="U3996" i="6"/>
  <c r="U3998" i="6"/>
  <c r="U3997" i="6"/>
  <c r="V1327" i="6"/>
  <c r="V1330" i="6"/>
  <c r="V1328" i="6"/>
  <c r="V1329" i="6"/>
  <c r="W1639" i="6"/>
  <c r="W1642" i="6"/>
  <c r="W1641" i="6"/>
  <c r="W1640" i="6"/>
  <c r="X1824" i="6"/>
  <c r="X1826" i="6"/>
  <c r="X1825" i="6"/>
  <c r="X1823" i="6"/>
  <c r="T2129" i="6"/>
  <c r="Y2129" i="6" s="1"/>
  <c r="T2127" i="6"/>
  <c r="Y2127" i="6" s="1"/>
  <c r="T2128" i="6"/>
  <c r="Y2128" i="6" s="1"/>
  <c r="T2130" i="6"/>
  <c r="Y2130" i="6" s="1"/>
  <c r="T2469" i="6"/>
  <c r="Y2469" i="6" s="1"/>
  <c r="T2467" i="6"/>
  <c r="Y2467" i="6" s="1"/>
  <c r="T2468" i="6"/>
  <c r="Y2468" i="6" s="1"/>
  <c r="T2470" i="6"/>
  <c r="Y2470" i="6" s="1"/>
  <c r="U2903" i="6"/>
  <c r="U2906" i="6"/>
  <c r="U2904" i="6"/>
  <c r="U2905" i="6"/>
  <c r="X3215" i="6"/>
  <c r="X3216" i="6"/>
  <c r="X3217" i="6"/>
  <c r="X3218" i="6"/>
  <c r="T3587" i="6"/>
  <c r="Y3587" i="6" s="1"/>
  <c r="T3589" i="6"/>
  <c r="Y3589" i="6" s="1"/>
  <c r="T3588" i="6"/>
  <c r="Y3588" i="6" s="1"/>
  <c r="T3590" i="6"/>
  <c r="Y3590" i="6" s="1"/>
  <c r="T3926" i="6"/>
  <c r="Y3926" i="6" s="1"/>
  <c r="T3924" i="6"/>
  <c r="Y3924" i="6" s="1"/>
  <c r="T3923" i="6"/>
  <c r="Y3923" i="6" s="1"/>
  <c r="T3925" i="6"/>
  <c r="Y3925" i="6" s="1"/>
  <c r="V396" i="6"/>
  <c r="V395" i="6"/>
  <c r="V397" i="6"/>
  <c r="V398" i="6"/>
  <c r="T627" i="6"/>
  <c r="Y627" i="6" s="1"/>
  <c r="T630" i="6"/>
  <c r="Y630" i="6" s="1"/>
  <c r="T629" i="6"/>
  <c r="Y629" i="6" s="1"/>
  <c r="T628" i="6"/>
  <c r="Y628" i="6" s="1"/>
  <c r="X978" i="6"/>
  <c r="X976" i="6"/>
  <c r="X975" i="6"/>
  <c r="X977" i="6"/>
  <c r="X1642" i="6"/>
  <c r="X1639" i="6"/>
  <c r="X1640" i="6"/>
  <c r="X1641" i="6"/>
  <c r="V2367" i="6"/>
  <c r="V2369" i="6"/>
  <c r="V2368" i="6"/>
  <c r="V2370" i="6"/>
  <c r="X2686" i="6"/>
  <c r="X2684" i="6"/>
  <c r="X2685" i="6"/>
  <c r="X2683" i="6"/>
  <c r="T2928" i="6"/>
  <c r="Y2928" i="6" s="1"/>
  <c r="T2930" i="6"/>
  <c r="Y2930" i="6" s="1"/>
  <c r="T2927" i="6"/>
  <c r="Y2927" i="6" s="1"/>
  <c r="T2929" i="6"/>
  <c r="Y2929" i="6" s="1"/>
  <c r="V3426" i="6"/>
  <c r="V3423" i="6"/>
  <c r="V3424" i="6"/>
  <c r="V3425" i="6"/>
  <c r="U3553" i="6"/>
  <c r="U3552" i="6"/>
  <c r="U3551" i="6"/>
  <c r="U3554" i="6"/>
  <c r="W3853" i="6"/>
  <c r="W3854" i="6"/>
  <c r="W3851" i="6"/>
  <c r="W3852" i="6"/>
  <c r="X687" i="6"/>
  <c r="X688" i="6"/>
  <c r="X689" i="6"/>
  <c r="X690" i="6"/>
  <c r="V468" i="6"/>
  <c r="V470" i="6"/>
  <c r="V467" i="6"/>
  <c r="V469" i="6"/>
  <c r="U815" i="6"/>
  <c r="U818" i="6"/>
  <c r="U816" i="6"/>
  <c r="U817" i="6"/>
  <c r="X1232" i="6"/>
  <c r="X1231" i="6"/>
  <c r="X1234" i="6"/>
  <c r="X1233" i="6"/>
  <c r="U1992" i="6"/>
  <c r="U1994" i="6"/>
  <c r="Z1994" i="6" s="1"/>
  <c r="U1991" i="6"/>
  <c r="U1993" i="6"/>
  <c r="U2743" i="6"/>
  <c r="U2744" i="6"/>
  <c r="U2746" i="6"/>
  <c r="U2745" i="6"/>
  <c r="V2530" i="6"/>
  <c r="V2529" i="6"/>
  <c r="V2528" i="6"/>
  <c r="V2527" i="6"/>
  <c r="V2930" i="6"/>
  <c r="V2928" i="6"/>
  <c r="V2929" i="6"/>
  <c r="V2927" i="6"/>
  <c r="U3161" i="6"/>
  <c r="U3160" i="6"/>
  <c r="U3159" i="6"/>
  <c r="U3162" i="6"/>
  <c r="V3724" i="6"/>
  <c r="V3725" i="6"/>
  <c r="V3723" i="6"/>
  <c r="V3726" i="6"/>
  <c r="V3822" i="6"/>
  <c r="V3820" i="6"/>
  <c r="V3819" i="6"/>
  <c r="V3821" i="6"/>
  <c r="X11" i="6"/>
  <c r="X13" i="6"/>
  <c r="X14" i="6"/>
  <c r="X12" i="6"/>
  <c r="T532" i="6"/>
  <c r="Y532" i="6" s="1"/>
  <c r="T533" i="6"/>
  <c r="Y533" i="6" s="1"/>
  <c r="T534" i="6"/>
  <c r="Y534" i="6" s="1"/>
  <c r="T531" i="6"/>
  <c r="Y531" i="6" s="1"/>
  <c r="V889" i="6"/>
  <c r="V887" i="6"/>
  <c r="V890" i="6"/>
  <c r="V888" i="6"/>
  <c r="T1399" i="6"/>
  <c r="Y1399" i="6" s="1"/>
  <c r="T1401" i="6"/>
  <c r="Y1401" i="6" s="1"/>
  <c r="T1402" i="6"/>
  <c r="Y1402" i="6" s="1"/>
  <c r="T1400" i="6"/>
  <c r="Y1400" i="6" s="1"/>
  <c r="T1155" i="6"/>
  <c r="Y1155" i="6" s="1"/>
  <c r="T1156" i="6"/>
  <c r="Y1156" i="6" s="1"/>
  <c r="T1157" i="6"/>
  <c r="Y1157" i="6" s="1"/>
  <c r="T1158" i="6"/>
  <c r="Y1158" i="6" s="1"/>
  <c r="W1954" i="6"/>
  <c r="W1953" i="6"/>
  <c r="W1951" i="6"/>
  <c r="W1952" i="6"/>
  <c r="W2234" i="6"/>
  <c r="W2232" i="6"/>
  <c r="W2233" i="6"/>
  <c r="W2231" i="6"/>
  <c r="U2680" i="6"/>
  <c r="U2681" i="6"/>
  <c r="U2679" i="6"/>
  <c r="U2682" i="6"/>
  <c r="X3016" i="6"/>
  <c r="X3017" i="6"/>
  <c r="X3018" i="6"/>
  <c r="X3015" i="6"/>
  <c r="V3316" i="6"/>
  <c r="V3317" i="6"/>
  <c r="V3318" i="6"/>
  <c r="V3315" i="6"/>
  <c r="W3644" i="6"/>
  <c r="W3646" i="6"/>
  <c r="W3643" i="6"/>
  <c r="W3645" i="6"/>
  <c r="AA3956" i="6" l="1"/>
  <c r="AB3956" i="6" s="1"/>
  <c r="AF763" i="6" a="1"/>
  <c r="AF763" i="6" s="1"/>
  <c r="AG3707" i="6" a="1"/>
  <c r="AG3707" i="6" s="1"/>
  <c r="AG879" i="6" a="1"/>
  <c r="AG879" i="6" s="1"/>
  <c r="AG2803" i="6" a="1"/>
  <c r="AG2803" i="6" s="1"/>
  <c r="AF2507" i="6" a="1"/>
  <c r="AF2507" i="6" s="1"/>
  <c r="AF2087" i="6" a="1"/>
  <c r="AF2087" i="6" s="1"/>
  <c r="AG2403" i="6" a="1"/>
  <c r="AG2403" i="6" s="1"/>
  <c r="AF1663" i="6" a="1"/>
  <c r="AF1663" i="6" s="1"/>
  <c r="AG3835" i="6" a="1"/>
  <c r="AG3835" i="6" s="1"/>
  <c r="AG487" i="6" a="1"/>
  <c r="AG487" i="6" s="1"/>
  <c r="AF2367" i="6" a="1"/>
  <c r="AF2367" i="6" s="1"/>
  <c r="AG1935" i="6" a="1"/>
  <c r="AG1935" i="6" s="1"/>
  <c r="AF2927" i="6" a="1"/>
  <c r="AF2927" i="6" s="1"/>
  <c r="AF2631" i="6" a="1"/>
  <c r="AF2631" i="6" s="1"/>
  <c r="AF2633" i="6" s="1"/>
  <c r="AF2634" i="6" s="1"/>
  <c r="AF2632" i="6" s="1"/>
  <c r="AF511" i="6" a="1"/>
  <c r="AF511" i="6" s="1"/>
  <c r="AF513" i="6" s="1"/>
  <c r="AF514" i="6" s="1"/>
  <c r="AF512" i="6" s="1"/>
  <c r="AF3435" i="6" a="1"/>
  <c r="AF3435" i="6" s="1"/>
  <c r="AF3437" i="6" s="1"/>
  <c r="AF3438" i="6" s="1"/>
  <c r="AF3436" i="6" s="1"/>
  <c r="AF787" i="6" a="1"/>
  <c r="AF787" i="6" s="1"/>
  <c r="AF789" i="6" s="1"/>
  <c r="AF790" i="6" s="1"/>
  <c r="AF788" i="6" s="1"/>
  <c r="AF3163" i="6" a="1"/>
  <c r="AF3163" i="6" s="1"/>
  <c r="AG3659" i="6" a="1"/>
  <c r="AG3659" i="6" s="1"/>
  <c r="AF1979" i="6" a="1"/>
  <c r="AF1979" i="6" s="1"/>
  <c r="AF1981" i="6" s="1"/>
  <c r="AF1982" i="6" s="1"/>
  <c r="AF1980" i="6" s="1"/>
  <c r="AF2847" i="6" a="1"/>
  <c r="AF2847" i="6" s="1"/>
  <c r="AF687" i="6" a="1"/>
  <c r="AF687" i="6" s="1"/>
  <c r="AF2223" i="6" a="1"/>
  <c r="AF2223" i="6" s="1"/>
  <c r="AF3319" i="6" a="1"/>
  <c r="AF3319" i="6" s="1"/>
  <c r="AF3321" i="6" s="1"/>
  <c r="AF3322" i="6" s="1"/>
  <c r="AF3320" i="6" s="1"/>
  <c r="AF3023" i="6" a="1"/>
  <c r="AF3023" i="6" s="1"/>
  <c r="AF3075" i="6" a="1"/>
  <c r="AF3075" i="6" s="1"/>
  <c r="AF63" i="6" a="1"/>
  <c r="AF63" i="6" s="1"/>
  <c r="AG3811" i="6" a="1"/>
  <c r="AG3811" i="6" s="1"/>
  <c r="AF3899" i="6" a="1"/>
  <c r="AF3899" i="6" s="1"/>
  <c r="AF2139" i="6" a="1"/>
  <c r="AF2139" i="6" s="1"/>
  <c r="AF2141" i="6" s="1"/>
  <c r="AF2142" i="6" s="1"/>
  <c r="AF2140" i="6" s="1"/>
  <c r="AF3779" i="6" a="1"/>
  <c r="AF3779" i="6" s="1"/>
  <c r="AF3781" i="6" s="1"/>
  <c r="AF3782" i="6" s="1"/>
  <c r="AF3780" i="6" s="1"/>
  <c r="AF1599" i="6" a="1"/>
  <c r="AF1599" i="6" s="1"/>
  <c r="AF1601" i="6" s="1"/>
  <c r="AF1602" i="6" s="1"/>
  <c r="AF1600" i="6" s="1"/>
  <c r="AF3567" i="6" a="1"/>
  <c r="AF3567" i="6" s="1"/>
  <c r="AF3569" i="6" s="1"/>
  <c r="AF3570" i="6" s="1"/>
  <c r="AF3568" i="6" s="1"/>
  <c r="AF1883" i="6" a="1"/>
  <c r="AF1883" i="6" s="1"/>
  <c r="AF1885" i="6" s="1"/>
  <c r="AF1886" i="6" s="1"/>
  <c r="AF1884" i="6" s="1"/>
  <c r="AF799" i="6" a="1"/>
  <c r="AF799" i="6" s="1"/>
  <c r="AF801" i="6" s="1"/>
  <c r="AF802" i="6" s="1"/>
  <c r="AF800" i="6" s="1"/>
  <c r="AF3403" i="6" a="1"/>
  <c r="AF3403" i="6" s="1"/>
  <c r="AF3405" i="6" s="1"/>
  <c r="AF3406" i="6" s="1"/>
  <c r="AF3404" i="6" s="1"/>
  <c r="AF2151" i="6" a="1"/>
  <c r="AF2151" i="6" s="1"/>
  <c r="AG3179" i="6" a="1"/>
  <c r="AG3179" i="6" s="1"/>
  <c r="AF1951" i="6" a="1"/>
  <c r="AF1951" i="6" s="1"/>
  <c r="AF3847" i="6" a="1"/>
  <c r="AF3847" i="6" s="1"/>
  <c r="AF3849" i="6" s="1"/>
  <c r="AF3850" i="6" s="1"/>
  <c r="AF3848" i="6" s="1"/>
  <c r="AF3363" i="6" a="1"/>
  <c r="AF3363" i="6" s="1"/>
  <c r="AF2395" i="6" a="1"/>
  <c r="AF2395" i="6" s="1"/>
  <c r="AF223" i="6" a="1"/>
  <c r="AF223" i="6" s="1"/>
  <c r="AF2963" i="6" a="1"/>
  <c r="AF2963" i="6" s="1"/>
  <c r="AF2067" i="6" a="1"/>
  <c r="AF2067" i="6" s="1"/>
  <c r="AF2543" i="6" a="1"/>
  <c r="AF2543" i="6" s="1"/>
  <c r="AF2545" i="6" s="1"/>
  <c r="AF2546" i="6" s="1"/>
  <c r="AF2544" i="6" s="1"/>
  <c r="AF135" i="6" a="1"/>
  <c r="AF135" i="6" s="1"/>
  <c r="AF137" i="6" s="1"/>
  <c r="AF138" i="6" s="1"/>
  <c r="AF136" i="6" s="1"/>
  <c r="AF1151" i="6" a="1"/>
  <c r="AF1151" i="6" s="1"/>
  <c r="AF1153" i="6" s="1"/>
  <c r="AF1154" i="6" s="1"/>
  <c r="AF1152" i="6" s="1"/>
  <c r="AF211" i="6" a="1"/>
  <c r="AF211" i="6" s="1"/>
  <c r="AF2083" i="6" a="1"/>
  <c r="AF2083" i="6" s="1"/>
  <c r="AF235" i="6" a="1"/>
  <c r="AF235" i="6" s="1"/>
  <c r="AF3407" i="6" a="1"/>
  <c r="AF3407" i="6" s="1"/>
  <c r="AG3675" i="6" a="1"/>
  <c r="AG3675" i="6" s="1"/>
  <c r="AF427" i="6" a="1"/>
  <c r="AF427" i="6" s="1"/>
  <c r="AF975" i="6" a="1"/>
  <c r="AF975" i="6" s="1"/>
  <c r="AG1759" i="6" a="1"/>
  <c r="AG1759" i="6" s="1"/>
  <c r="AF907" i="6" a="1"/>
  <c r="AF907" i="6" s="1"/>
  <c r="AF2143" i="6" a="1"/>
  <c r="AF2143" i="6" s="1"/>
  <c r="AF1091" i="6" a="1"/>
  <c r="AF1091" i="6" s="1"/>
  <c r="AF2639" i="6" a="1"/>
  <c r="AF2639" i="6" s="1"/>
  <c r="AG2199" i="6" a="1"/>
  <c r="AG2199" i="6" s="1"/>
  <c r="AF3555" i="6" a="1"/>
  <c r="AF3555" i="6" s="1"/>
  <c r="AF3557" i="6" s="1"/>
  <c r="AF3558" i="6" s="1"/>
  <c r="AF3556" i="6" s="1"/>
  <c r="AF2499" i="6" a="1"/>
  <c r="AF2499" i="6" s="1"/>
  <c r="AF2501" i="6" s="1"/>
  <c r="AF2502" i="6" s="1"/>
  <c r="AF2500" i="6" s="1"/>
  <c r="AF1799" i="6" a="1"/>
  <c r="AF1799" i="6" s="1"/>
  <c r="AF1801" i="6" s="1"/>
  <c r="AF1802" i="6" s="1"/>
  <c r="AF1800" i="6" s="1"/>
  <c r="AG2159" i="6" a="1"/>
  <c r="AG2159" i="6" s="1"/>
  <c r="AF1811" i="6" a="1"/>
  <c r="AF1811" i="6" s="1"/>
  <c r="AF2435" i="6" a="1"/>
  <c r="AF2435" i="6" s="1"/>
  <c r="AF2955" i="6" a="1"/>
  <c r="AF2955" i="6" s="1"/>
  <c r="AF631" i="6" a="1"/>
  <c r="AF631" i="6" s="1"/>
  <c r="AF411" i="6" a="1"/>
  <c r="AF411" i="6" s="1"/>
  <c r="AF1859" i="6" a="1"/>
  <c r="AF1859" i="6" s="1"/>
  <c r="AF3743" i="6" a="1"/>
  <c r="AF3743" i="6" s="1"/>
  <c r="AF279" i="6" a="1"/>
  <c r="AF279" i="6" s="1"/>
  <c r="AF2227" i="6" a="1"/>
  <c r="AF2227" i="6" s="1"/>
  <c r="AG431" i="6" a="1"/>
  <c r="AG431" i="6" s="1"/>
  <c r="AG3471" i="6" a="1"/>
  <c r="AG3471" i="6" s="1"/>
  <c r="AF563" i="6" a="1"/>
  <c r="AF563" i="6" s="1"/>
  <c r="AF2175" i="6" a="1"/>
  <c r="AF2175" i="6" s="1"/>
  <c r="AF2177" i="6" s="1"/>
  <c r="AF2178" i="6" s="1"/>
  <c r="AF2176" i="6" s="1"/>
  <c r="AF1715" i="6" a="1"/>
  <c r="AF1715" i="6" s="1"/>
  <c r="AF1717" i="6" s="1"/>
  <c r="AF1718" i="6" s="1"/>
  <c r="AF1716" i="6" s="1"/>
  <c r="AF479" i="6" a="1"/>
  <c r="AF479" i="6" s="1"/>
  <c r="AF481" i="6" s="1"/>
  <c r="AF482" i="6" s="1"/>
  <c r="AF480" i="6" s="1"/>
  <c r="AG2691" i="6" a="1"/>
  <c r="AG2691" i="6" s="1"/>
  <c r="AG1227" i="6" a="1"/>
  <c r="AG1227" i="6" s="1"/>
  <c r="AG1007" i="6" a="1"/>
  <c r="AG1007" i="6" s="1"/>
  <c r="AG3967" i="6" a="1"/>
  <c r="AG3967" i="6" s="1"/>
  <c r="AG1943" i="6" a="1"/>
  <c r="AG1943" i="6" s="1"/>
  <c r="AF1383" i="6" a="1"/>
  <c r="AF1383" i="6" s="1"/>
  <c r="AF1311" i="6" a="1"/>
  <c r="AF1311" i="6" s="1"/>
  <c r="AF199" i="6" a="1"/>
  <c r="AF199" i="6" s="1"/>
  <c r="AF201" i="6" s="1"/>
  <c r="AF202" i="6" s="1"/>
  <c r="AF200" i="6" s="1"/>
  <c r="AF2203" i="6" a="1"/>
  <c r="AF2203" i="6" s="1"/>
  <c r="AF667" i="6" a="1"/>
  <c r="AF667" i="6" s="1"/>
  <c r="AF3663" i="6" a="1"/>
  <c r="AF3663" i="6" s="1"/>
  <c r="AF3665" i="6" s="1"/>
  <c r="AF3666" i="6" s="1"/>
  <c r="AF3664" i="6" s="1"/>
  <c r="AF3951" i="6" a="1"/>
  <c r="AF3951" i="6" s="1"/>
  <c r="AF3953" i="6" s="1"/>
  <c r="AF3954" i="6" s="1"/>
  <c r="AF3952" i="6" s="1"/>
  <c r="AF847" i="6" a="1"/>
  <c r="AF847" i="6" s="1"/>
  <c r="AF2131" i="6" a="1"/>
  <c r="AF2131" i="6" s="1"/>
  <c r="AF2133" i="6" s="1"/>
  <c r="AF2134" i="6" s="1"/>
  <c r="AF2132" i="6" s="1"/>
  <c r="AG955" i="6" a="1"/>
  <c r="AG955" i="6" s="1"/>
  <c r="AF3911" i="6" a="1"/>
  <c r="AF3911" i="6" s="1"/>
  <c r="AF3913" i="6" s="1"/>
  <c r="AF3914" i="6" s="1"/>
  <c r="AF3912" i="6" s="1"/>
  <c r="AF2306" i="6"/>
  <c r="AF2304" i="6" s="1"/>
  <c r="AG455" i="6" a="1"/>
  <c r="AG455" i="6" s="1"/>
  <c r="AF1123" i="6" a="1"/>
  <c r="AF1123" i="6" s="1"/>
  <c r="AF1125" i="6" s="1"/>
  <c r="AF1126" i="6" s="1"/>
  <c r="AF1124" i="6" s="1"/>
  <c r="AF2431" i="6" a="1"/>
  <c r="AF2431" i="6" s="1"/>
  <c r="AF2433" i="6" s="1"/>
  <c r="AF2434" i="6" s="1"/>
  <c r="AF2432" i="6" s="1"/>
  <c r="AG2879" i="6" a="1"/>
  <c r="AG2879" i="6" s="1"/>
  <c r="AF747" i="6" a="1"/>
  <c r="AF747" i="6" s="1"/>
  <c r="AF3571" i="6" a="1"/>
  <c r="AF3571" i="6" s="1"/>
  <c r="AG1795" i="6" a="1"/>
  <c r="AG1795" i="6" s="1"/>
  <c r="AF619" i="6" a="1"/>
  <c r="AF619" i="6" s="1"/>
  <c r="AF795" i="6" a="1"/>
  <c r="AF795" i="6" s="1"/>
  <c r="AG3915" i="6" a="1"/>
  <c r="AG3915" i="6" s="1"/>
  <c r="AF55" i="6" a="1"/>
  <c r="AF55" i="6" s="1"/>
  <c r="AG103" i="6" a="1"/>
  <c r="AG103" i="6" s="1"/>
  <c r="AG3379" i="6" a="1"/>
  <c r="AG3379" i="6" s="1"/>
  <c r="AF1655" i="6" a="1"/>
  <c r="AF1655" i="6" s="1"/>
  <c r="AF1657" i="6" s="1"/>
  <c r="AF1658" i="6" s="1"/>
  <c r="AF1656" i="6" s="1"/>
  <c r="AF3711" i="6" a="1"/>
  <c r="AF3711" i="6" s="1"/>
  <c r="AF3713" i="6" s="1"/>
  <c r="AF3714" i="6" s="1"/>
  <c r="AF3712" i="6" s="1"/>
  <c r="AG407" i="6" a="1"/>
  <c r="AG407" i="6" s="1"/>
  <c r="AF2763" i="6" a="1"/>
  <c r="AF2763" i="6" s="1"/>
  <c r="AF1207" i="6" a="1"/>
  <c r="AF1207" i="6" s="1"/>
  <c r="AF2591" i="6" a="1"/>
  <c r="AF2591" i="6" s="1"/>
  <c r="AG343" i="6" a="1"/>
  <c r="AG343" i="6" s="1"/>
  <c r="AF1899" i="6" a="1"/>
  <c r="AF1899" i="6" s="1"/>
  <c r="AF1263" i="6" a="1"/>
  <c r="AF1263" i="6" s="1"/>
  <c r="AF1265" i="6" s="1"/>
  <c r="AF1266" i="6" s="1"/>
  <c r="AF1264" i="6" s="1"/>
  <c r="AG1483" i="6" a="1"/>
  <c r="AG1483" i="6" s="1"/>
  <c r="AG2415" i="6" a="1"/>
  <c r="AG2415" i="6" s="1"/>
  <c r="AG3439" i="6" a="1"/>
  <c r="AG3439" i="6" s="1"/>
  <c r="AF1363" i="6" a="1"/>
  <c r="AF1363" i="6" s="1"/>
  <c r="AF187" i="6" a="1"/>
  <c r="AF187" i="6" s="1"/>
  <c r="AF189" i="6" s="1"/>
  <c r="AF190" i="6" s="1"/>
  <c r="AF188" i="6" s="1"/>
  <c r="AF1175" i="6" a="1"/>
  <c r="AF1175" i="6" s="1"/>
  <c r="AF3539" i="6" a="1"/>
  <c r="AF3539" i="6" s="1"/>
  <c r="AF3541" i="6" s="1"/>
  <c r="AF3542" i="6" s="1"/>
  <c r="AF3540" i="6" s="1"/>
  <c r="AF3839" i="6" a="1"/>
  <c r="AF3839" i="6" s="1"/>
  <c r="AF3841" i="6" s="1"/>
  <c r="AF3842" i="6" s="1"/>
  <c r="AF3840" i="6" s="1"/>
  <c r="AF1283" i="6" a="1"/>
  <c r="AF1283" i="6" s="1"/>
  <c r="AF1285" i="6" s="1"/>
  <c r="AF1286" i="6" s="1"/>
  <c r="AF1284" i="6" s="1"/>
  <c r="AF3127" i="6" a="1"/>
  <c r="AF3127" i="6" s="1"/>
  <c r="AG2447" i="6" a="1"/>
  <c r="AG2447" i="6" s="1"/>
  <c r="AF663" i="6" a="1"/>
  <c r="AF663" i="6" s="1"/>
  <c r="AF665" i="6" s="1"/>
  <c r="AF666" i="6" s="1"/>
  <c r="AF664" i="6" s="1"/>
  <c r="AF2595" i="6" a="1"/>
  <c r="AF2595" i="6" s="1"/>
  <c r="AF2597" i="6" s="1"/>
  <c r="AF2598" i="6" s="1"/>
  <c r="AF2596" i="6" s="1"/>
  <c r="AF3087" i="6" a="1"/>
  <c r="AF3087" i="6" s="1"/>
  <c r="AF2323" i="6" a="1"/>
  <c r="AF2323" i="6" s="1"/>
  <c r="AF3599" i="6" a="1"/>
  <c r="AF3599" i="6" s="1"/>
  <c r="AF827" i="6" a="1"/>
  <c r="AF827" i="6" s="1"/>
  <c r="AF1615" i="6" a="1"/>
  <c r="AF1615" i="6" s="1"/>
  <c r="AF755" i="6" a="1"/>
  <c r="AF755" i="6" s="1"/>
  <c r="AG2735" i="6" a="1"/>
  <c r="AG2735" i="6" s="1"/>
  <c r="AF1071" i="6" a="1"/>
  <c r="AF1071" i="6" s="1"/>
  <c r="AF1073" i="6" s="1"/>
  <c r="AF1074" i="6" s="1"/>
  <c r="AF1072" i="6" s="1"/>
  <c r="AF519" i="6" a="1"/>
  <c r="AF519" i="6" s="1"/>
  <c r="AF931" i="6" a="1"/>
  <c r="AF931" i="6" s="1"/>
  <c r="AF933" i="6" s="1"/>
  <c r="AF934" i="6" s="1"/>
  <c r="AF932" i="6" s="1"/>
  <c r="AF7" i="6" a="1"/>
  <c r="AF7" i="6" s="1"/>
  <c r="AF9" i="6" s="1"/>
  <c r="AF10" i="6" s="1"/>
  <c r="AF8" i="6" s="1"/>
  <c r="AF2527" i="6" a="1"/>
  <c r="AF2527" i="6" s="1"/>
  <c r="AF2529" i="6" s="1"/>
  <c r="AF2530" i="6" s="1"/>
  <c r="AF2528" i="6" s="1"/>
  <c r="AF3863" i="6" a="1"/>
  <c r="AF3863" i="6" s="1"/>
  <c r="AF3131" i="6" a="1"/>
  <c r="AF3131" i="6" s="1"/>
  <c r="AF2743" i="6" a="1"/>
  <c r="AF2743" i="6" s="1"/>
  <c r="AF35" i="6" a="1"/>
  <c r="AF35" i="6" s="1"/>
  <c r="AF767" i="6" a="1"/>
  <c r="AF767" i="6" s="1"/>
  <c r="AF3447" i="6" a="1"/>
  <c r="AF3447" i="6" s="1"/>
  <c r="AF15" i="6" a="1"/>
  <c r="AF15" i="6" s="1"/>
  <c r="AF347" i="6" a="1"/>
  <c r="AF347" i="6" s="1"/>
  <c r="AF2471" i="6" a="1"/>
  <c r="AF2471" i="6" s="1"/>
  <c r="AF3879" i="6" a="1"/>
  <c r="AF3879" i="6" s="1"/>
  <c r="AF2907" i="6" a="1"/>
  <c r="AF2907" i="6" s="1"/>
  <c r="AF1815" i="6" a="1"/>
  <c r="AF1815" i="6" s="1"/>
  <c r="AF1231" i="6" a="1"/>
  <c r="AF1231" i="6" s="1"/>
  <c r="AF2031" i="6" a="1"/>
  <c r="AF2031" i="6" s="1"/>
  <c r="AF2033" i="6" s="1"/>
  <c r="AF2034" i="6" s="1"/>
  <c r="AF2032" i="6" s="1"/>
  <c r="AF515" i="6" a="1"/>
  <c r="AF515" i="6" s="1"/>
  <c r="AF517" i="6" s="1"/>
  <c r="AF518" i="6" s="1"/>
  <c r="AF516" i="6" s="1"/>
  <c r="AF1475" i="6" a="1"/>
  <c r="AF1475" i="6" s="1"/>
  <c r="AF1477" i="6" s="1"/>
  <c r="AF1478" i="6" s="1"/>
  <c r="AF1476" i="6" s="1"/>
  <c r="AF2911" i="6" a="1"/>
  <c r="AF2911" i="6" s="1"/>
  <c r="AF2715" i="6" a="1"/>
  <c r="AF2715" i="6" s="1"/>
  <c r="AF535" i="6" a="1"/>
  <c r="AF535" i="6" s="1"/>
  <c r="AF3527" i="6" a="1"/>
  <c r="AF3527" i="6" s="1"/>
  <c r="AF499" i="6" a="1"/>
  <c r="AF499" i="6" s="1"/>
  <c r="AF1955" i="6" a="1"/>
  <c r="AF1955" i="6" s="1"/>
  <c r="AF3487" i="6" a="1"/>
  <c r="AF3487" i="6" s="1"/>
  <c r="AF1783" i="6" a="1"/>
  <c r="AF1783" i="6" s="1"/>
  <c r="AF1119" i="6" a="1"/>
  <c r="AF1119" i="6" s="1"/>
  <c r="AF1121" i="6" s="1"/>
  <c r="AF1122" i="6" s="1"/>
  <c r="AF1120" i="6" s="1"/>
  <c r="AG675" i="6" a="1"/>
  <c r="AG675" i="6" s="1"/>
  <c r="AF2399" i="6" a="1"/>
  <c r="AF2399" i="6" s="1"/>
  <c r="AF2401" i="6" s="1"/>
  <c r="AF2402" i="6" s="1"/>
  <c r="AF2400" i="6" s="1"/>
  <c r="AG3531" i="6" a="1"/>
  <c r="AG3531" i="6" s="1"/>
  <c r="AG3533" i="6" s="1" a="1"/>
  <c r="AG3533" i="6" s="1"/>
  <c r="AG3534" i="6" s="1"/>
  <c r="AG3532" i="6" s="1"/>
  <c r="AG307" i="6" a="1"/>
  <c r="AG307" i="6" s="1"/>
  <c r="AG2475" i="6" a="1"/>
  <c r="AG2475" i="6" s="1"/>
  <c r="AG2555" i="6" a="1"/>
  <c r="AG2555" i="6" s="1"/>
  <c r="AF3978" i="6"/>
  <c r="AF3976" i="6" s="1"/>
  <c r="AG259" i="6" a="1"/>
  <c r="AG259" i="6" s="1"/>
  <c r="AF1307" i="6" a="1"/>
  <c r="AF1307" i="6" s="1"/>
  <c r="AF1309" i="6" s="1"/>
  <c r="AF1310" i="6" s="1"/>
  <c r="AF1308" i="6" s="1"/>
  <c r="AF99" i="6" a="1"/>
  <c r="AF99" i="6" s="1"/>
  <c r="AF101" i="6" s="1"/>
  <c r="AF102" i="6" s="1"/>
  <c r="AF100" i="6" s="1"/>
  <c r="AG2263" i="6" a="1"/>
  <c r="AG2263" i="6" s="1"/>
  <c r="AF319" i="6" a="1"/>
  <c r="AF319" i="6" s="1"/>
  <c r="AF321" i="6" s="1"/>
  <c r="AF203" i="6" a="1"/>
  <c r="AF203" i="6" s="1"/>
  <c r="AF2875" i="6" a="1"/>
  <c r="AF2875" i="6" s="1"/>
  <c r="AF2877" i="6" s="1"/>
  <c r="AF2878" i="6" s="1"/>
  <c r="AF2876" i="6" s="1"/>
  <c r="AF2163" i="6" a="1"/>
  <c r="AF2163" i="6" s="1"/>
  <c r="AF2165" i="6" s="1"/>
  <c r="AF2166" i="6" s="1"/>
  <c r="AF2164" i="6" s="1"/>
  <c r="AF95" i="6" a="1"/>
  <c r="AF95" i="6" s="1"/>
  <c r="AF1747" i="6" a="1"/>
  <c r="AF1747" i="6" s="1"/>
  <c r="AF3647" i="6" a="1"/>
  <c r="AF3647" i="6" s="1"/>
  <c r="AF2695" i="6" a="1"/>
  <c r="AF2695" i="6" s="1"/>
  <c r="AF2799" i="6" a="1"/>
  <c r="AF2799" i="6" s="1"/>
  <c r="AF1691" i="6" a="1"/>
  <c r="AF1691" i="6" s="1"/>
  <c r="AF1693" i="6" s="1"/>
  <c r="AF1694" i="6" s="1"/>
  <c r="AF1692" i="6" s="1"/>
  <c r="AF3323" i="6" a="1"/>
  <c r="AF3323" i="6" s="1"/>
  <c r="AF3325" i="6" s="1"/>
  <c r="AF3326" i="6" s="1"/>
  <c r="AF3324" i="6" s="1"/>
  <c r="AF403" i="6" a="1"/>
  <c r="AF403" i="6" s="1"/>
  <c r="AF405" i="6" s="1"/>
  <c r="AF406" i="6" s="1"/>
  <c r="AF404" i="6" s="1"/>
  <c r="AF3535" i="6" a="1"/>
  <c r="AF3535" i="6" s="1"/>
  <c r="AF3787" i="6" a="1"/>
  <c r="AF3787" i="6" s="1"/>
  <c r="AF3499" i="6" a="1"/>
  <c r="AF3499" i="6" s="1"/>
  <c r="AF2703" i="6" a="1"/>
  <c r="AF2703" i="6" s="1"/>
  <c r="AG2307" i="6" a="1"/>
  <c r="AG2307" i="6" s="1"/>
  <c r="AG3595" i="6" a="1"/>
  <c r="AG3595" i="6" s="1"/>
  <c r="AF1059" i="6" a="1"/>
  <c r="AF1059" i="6" s="1"/>
  <c r="AF1061" i="6" s="1"/>
  <c r="AF1062" i="6" s="1"/>
  <c r="AF1060" i="6" s="1"/>
  <c r="AF1695" i="6" a="1"/>
  <c r="AF1695" i="6" s="1"/>
  <c r="AF1697" i="6" s="1"/>
  <c r="AF1698" i="6" s="1"/>
  <c r="AF1696" i="6" s="1"/>
  <c r="AG363" i="6" a="1"/>
  <c r="AG363" i="6" s="1"/>
  <c r="AF3827" i="6" a="1"/>
  <c r="AF3827" i="6" s="1"/>
  <c r="AF3191" i="6" a="1"/>
  <c r="AF3191" i="6" s="1"/>
  <c r="AG1735" i="6" a="1"/>
  <c r="AG1735" i="6" s="1"/>
  <c r="AG3259" i="6" a="1"/>
  <c r="AG3259" i="6" s="1"/>
  <c r="AF2807" i="6" a="1"/>
  <c r="AF2807" i="6" s="1"/>
  <c r="AF2809" i="6" s="1"/>
  <c r="AF2810" i="6" s="1"/>
  <c r="AF2808" i="6" s="1"/>
  <c r="AF2967" i="6" a="1"/>
  <c r="AF2967" i="6" s="1"/>
  <c r="AF2969" i="6" s="1"/>
  <c r="AF2970" i="6" s="1"/>
  <c r="AF2968" i="6" s="1"/>
  <c r="AG567" i="6" a="1"/>
  <c r="AG567" i="6" s="1"/>
  <c r="AF1575" i="6" a="1"/>
  <c r="AF1575" i="6" s="1"/>
  <c r="AF2851" i="6" a="1"/>
  <c r="AF2851" i="6" s="1"/>
  <c r="AF2935" i="6" a="1"/>
  <c r="AF2935" i="6" s="1"/>
  <c r="AF2937" i="6" s="1"/>
  <c r="AF2938" i="6" s="1"/>
  <c r="AF2936" i="6" s="1"/>
  <c r="AF2051" i="6" a="1"/>
  <c r="AF2051" i="6" s="1"/>
  <c r="AG3491" i="6" a="1"/>
  <c r="AG3491" i="6" s="1"/>
  <c r="AF1719" i="6" a="1"/>
  <c r="AF1719" i="6" s="1"/>
  <c r="AF3247" i="6" a="1"/>
  <c r="AF3247" i="6" s="1"/>
  <c r="AF3249" i="6" s="1"/>
  <c r="AF3250" i="6" s="1"/>
  <c r="AF3248" i="6" s="1"/>
  <c r="AF47" i="6" a="1"/>
  <c r="AF47" i="6" s="1"/>
  <c r="AF49" i="6" s="1"/>
  <c r="AF50" i="6" s="1"/>
  <c r="AF48" i="6" s="1"/>
  <c r="AG899" i="6" a="1"/>
  <c r="AG899" i="6" s="1"/>
  <c r="AG911" i="6" a="1"/>
  <c r="AG911" i="6" s="1"/>
  <c r="AF2239" i="6" a="1"/>
  <c r="AF2239" i="6" s="1"/>
  <c r="AG1479" i="6" a="1"/>
  <c r="AG1479" i="6" s="1"/>
  <c r="AG3063" i="6" a="1"/>
  <c r="AG3063" i="6" s="1"/>
  <c r="AF647" i="6" a="1"/>
  <c r="AF647" i="6" s="1"/>
  <c r="AF649" i="6" s="1"/>
  <c r="AF1665" i="6"/>
  <c r="AF1666" i="6" s="1"/>
  <c r="AF1664" i="6" s="1"/>
  <c r="AF2369" i="6"/>
  <c r="AF2370" i="6" s="1"/>
  <c r="AF2368" i="6" s="1"/>
  <c r="AF2509" i="6"/>
  <c r="AF2510" i="6" s="1"/>
  <c r="AF2508" i="6" s="1"/>
  <c r="AF2849" i="6"/>
  <c r="AF2850" i="6" s="1"/>
  <c r="AF2848" i="6" s="1"/>
  <c r="AF689" i="6"/>
  <c r="AF690" i="6" s="1"/>
  <c r="AF688" i="6" s="1"/>
  <c r="AF2225" i="6"/>
  <c r="AF2226" i="6" s="1"/>
  <c r="AF2224" i="6" s="1"/>
  <c r="AF3025" i="6"/>
  <c r="AF3026" i="6" s="1"/>
  <c r="AF3024" i="6" s="1"/>
  <c r="AF3077" i="6"/>
  <c r="AF3078" i="6" s="1"/>
  <c r="AF3076" i="6" s="1"/>
  <c r="AF65" i="6"/>
  <c r="AF66" i="6" s="1"/>
  <c r="AF64" i="6" s="1"/>
  <c r="AG3813" i="6" a="1"/>
  <c r="AG3813" i="6" s="1"/>
  <c r="AG3814" i="6" s="1"/>
  <c r="AG3812" i="6" s="1"/>
  <c r="AF3901" i="6"/>
  <c r="AF3902" i="6" s="1"/>
  <c r="AF3900" i="6" s="1"/>
  <c r="AF2153" i="6"/>
  <c r="AF2154" i="6" s="1"/>
  <c r="AF2152" i="6" s="1"/>
  <c r="AF1953" i="6"/>
  <c r="AF1954" i="6" s="1"/>
  <c r="AF1952" i="6" s="1"/>
  <c r="AF2205" i="6"/>
  <c r="AF2206" i="6" s="1"/>
  <c r="AF2204" i="6" s="1"/>
  <c r="AF669" i="6"/>
  <c r="AF670" i="6" s="1"/>
  <c r="AF668" i="6" s="1"/>
  <c r="AF849" i="6"/>
  <c r="AF850" i="6" s="1"/>
  <c r="AF848" i="6" s="1"/>
  <c r="AG507" i="6" a="1"/>
  <c r="AG507" i="6" s="1"/>
  <c r="AF2089" i="6"/>
  <c r="AF2090" i="6" s="1"/>
  <c r="AF2088" i="6" s="1"/>
  <c r="AF745" i="6"/>
  <c r="AF746" i="6" s="1"/>
  <c r="AF744" i="6" s="1"/>
  <c r="AF2189" i="6"/>
  <c r="AF2190" i="6" s="1"/>
  <c r="AF2188" i="6" s="1"/>
  <c r="AF105" i="6"/>
  <c r="AF106" i="6" s="1"/>
  <c r="AF104" i="6" s="1"/>
  <c r="AF3709" i="6"/>
  <c r="AF3710" i="6" s="1"/>
  <c r="AF3708" i="6" s="1"/>
  <c r="AF1545" i="6"/>
  <c r="AF1546" i="6" s="1"/>
  <c r="AF1544" i="6" s="1"/>
  <c r="AF3493" i="6"/>
  <c r="AF3494" i="6" s="1"/>
  <c r="AF3492" i="6" s="1"/>
  <c r="AF2409" i="6"/>
  <c r="AF2410" i="6" s="1"/>
  <c r="AF2408" i="6" s="1"/>
  <c r="AF1325" i="6"/>
  <c r="AF1326" i="6" s="1"/>
  <c r="AF1324" i="6" s="1"/>
  <c r="AF41" i="6"/>
  <c r="AF42" i="6" s="1"/>
  <c r="AF40" i="6" s="1"/>
  <c r="AF1753" i="6"/>
  <c r="AF1754" i="6" s="1"/>
  <c r="AF1752" i="6" s="1"/>
  <c r="AF1333" i="6"/>
  <c r="AF1334" i="6" s="1"/>
  <c r="AF1332" i="6" s="1"/>
  <c r="AF657" i="6"/>
  <c r="AF658" i="6" s="1"/>
  <c r="AF656" i="6" s="1"/>
  <c r="AF1557" i="6"/>
  <c r="AF1558" i="6" s="1"/>
  <c r="AF1556" i="6" s="1"/>
  <c r="AF2733" i="6"/>
  <c r="AF2734" i="6" s="1"/>
  <c r="AF2732" i="6" s="1"/>
  <c r="AF3957" i="6"/>
  <c r="AF3958" i="6" s="1"/>
  <c r="AF3956" i="6" s="1"/>
  <c r="AF2621" i="6"/>
  <c r="AF2622" i="6" s="1"/>
  <c r="AF2620" i="6" s="1"/>
  <c r="AF1705" i="6"/>
  <c r="AF1706" i="6" s="1"/>
  <c r="AF1704" i="6" s="1"/>
  <c r="AF1867" i="6" a="1"/>
  <c r="AF1867" i="6" s="1"/>
  <c r="AF19" i="6" a="1"/>
  <c r="AF19" i="6" s="1"/>
  <c r="AF2567" i="6" a="1"/>
  <c r="AF2567" i="6" s="1"/>
  <c r="AF947" i="6" a="1"/>
  <c r="AF947" i="6" s="1"/>
  <c r="AF1015" i="6" a="1"/>
  <c r="AF1015" i="6" s="1"/>
  <c r="AF1787" i="6" a="1"/>
  <c r="AF1787" i="6" s="1"/>
  <c r="AG3723" i="6" a="1"/>
  <c r="AG3723" i="6" s="1"/>
  <c r="AF2479" i="6" a="1"/>
  <c r="AF2479" i="6" s="1"/>
  <c r="AF2115" i="6" a="1"/>
  <c r="AF2115" i="6" s="1"/>
  <c r="AF1031" i="6" a="1"/>
  <c r="AF1031" i="6" s="1"/>
  <c r="AF147" i="6" a="1"/>
  <c r="AF147" i="6" s="1"/>
  <c r="AF2687" i="6" a="1"/>
  <c r="AF2687" i="6" s="1"/>
  <c r="AF2923" i="6" a="1"/>
  <c r="AF2923" i="6" s="1"/>
  <c r="AF3523" i="6" a="1"/>
  <c r="AF3523" i="6" s="1"/>
  <c r="AF1975" i="6" a="1"/>
  <c r="AF1975" i="6" s="1"/>
  <c r="AF3051" i="6" a="1"/>
  <c r="AF3051" i="6" s="1"/>
  <c r="AF3187" i="6" a="1"/>
  <c r="AF3187" i="6" s="1"/>
  <c r="AF555" i="6" a="1"/>
  <c r="AF555" i="6" s="1"/>
  <c r="AF3335" i="6" a="1"/>
  <c r="AF3335" i="6" s="1"/>
  <c r="AF2075" i="6" a="1"/>
  <c r="AF2075" i="6" s="1"/>
  <c r="AF3151" i="6" a="1"/>
  <c r="AF3151" i="6" s="1"/>
  <c r="AF3583" i="6" a="1"/>
  <c r="AF3583" i="6" s="1"/>
  <c r="AF2559" i="6" a="1"/>
  <c r="AF2559" i="6" s="1"/>
  <c r="AF1419" i="6" a="1"/>
  <c r="AF1419" i="6" s="1"/>
  <c r="AF1159" i="6" a="1"/>
  <c r="AF1159" i="6" s="1"/>
  <c r="AF2971" i="6" a="1"/>
  <c r="AF2971" i="6" s="1"/>
  <c r="AF2347" i="6" a="1"/>
  <c r="AF2347" i="6" s="1"/>
  <c r="AF2711" i="6" a="1"/>
  <c r="AF2711" i="6" s="1"/>
  <c r="AF267" i="6" a="1"/>
  <c r="AF267" i="6" s="1"/>
  <c r="AF2135" i="6" a="1"/>
  <c r="AF2135" i="6" s="1"/>
  <c r="AF1255" i="6" a="1"/>
  <c r="AF1255" i="6" s="1"/>
  <c r="AF3091" i="6" a="1"/>
  <c r="AF3091" i="6" s="1"/>
  <c r="AF1191" i="6" a="1"/>
  <c r="AF1191" i="6" s="1"/>
  <c r="AF367" i="6" a="1"/>
  <c r="AF367" i="6" s="1"/>
  <c r="AF2059" i="6" a="1"/>
  <c r="AF2059" i="6" s="1"/>
  <c r="AF1819" i="6" a="1"/>
  <c r="AF1819" i="6" s="1"/>
  <c r="AF699" i="6" a="1"/>
  <c r="AF699" i="6" s="1"/>
  <c r="AF2195" i="6" a="1"/>
  <c r="AF2195" i="6" s="1"/>
  <c r="AF3347" i="6" a="1"/>
  <c r="AF3347" i="6" s="1"/>
  <c r="AF3883" i="6" a="1"/>
  <c r="AF3883" i="6" s="1"/>
  <c r="AF1707" i="6" a="1"/>
  <c r="AF1707" i="6" s="1"/>
  <c r="AF3995" i="6" a="1"/>
  <c r="AF3995" i="6" s="1"/>
  <c r="AF3819" i="6" a="1"/>
  <c r="AF3819" i="6" s="1"/>
  <c r="AG1139" i="6" a="1"/>
  <c r="AG1139" i="6" s="1"/>
  <c r="AF1051" i="6" a="1"/>
  <c r="AF1051" i="6" s="1"/>
  <c r="AF3559" i="6" a="1"/>
  <c r="AF3559" i="6" s="1"/>
  <c r="AG859" i="6" a="1"/>
  <c r="AG859" i="6" s="1"/>
  <c r="AG3791" i="6" a="1"/>
  <c r="AG3791" i="6" s="1"/>
  <c r="AG2027" i="6" a="1"/>
  <c r="AG2027" i="6" s="1"/>
  <c r="AG3207" i="6" a="1"/>
  <c r="AG3207" i="6" s="1"/>
  <c r="AG1739" i="6" a="1"/>
  <c r="AG1739" i="6" s="1"/>
  <c r="AF75" i="6" a="1"/>
  <c r="AF75" i="6" s="1"/>
  <c r="AG2167" i="6" a="1"/>
  <c r="AG2167" i="6" s="1"/>
  <c r="AF3125" i="6"/>
  <c r="AF3126" i="6" s="1"/>
  <c r="AF3124" i="6" s="1"/>
  <c r="AF1765" i="6"/>
  <c r="AF1766" i="6" s="1"/>
  <c r="AF1764" i="6" s="1"/>
  <c r="AF3725" i="6"/>
  <c r="AF3726" i="6" s="1"/>
  <c r="AF3724" i="6" s="1"/>
  <c r="AF2685" i="6"/>
  <c r="AF2686" i="6" s="1"/>
  <c r="AF2684" i="6" s="1"/>
  <c r="AF1897" i="6"/>
  <c r="AF1898" i="6" s="1"/>
  <c r="AF1896" i="6" s="1"/>
  <c r="AF377" i="6"/>
  <c r="AF378" i="6" s="1"/>
  <c r="AF376" i="6" s="1"/>
  <c r="AF3197" i="6"/>
  <c r="AF3198" i="6" s="1"/>
  <c r="AF3196" i="6" s="1"/>
  <c r="AF3277" i="6"/>
  <c r="AF3278" i="6" s="1"/>
  <c r="AF3276" i="6" s="1"/>
  <c r="AF577" i="6"/>
  <c r="AF578" i="6" s="1"/>
  <c r="AF576" i="6" s="1"/>
  <c r="AF3717" i="6"/>
  <c r="AF3718" i="6" s="1"/>
  <c r="AF3716" i="6" s="1"/>
  <c r="AF2693" i="6"/>
  <c r="AF2694" i="6" s="1"/>
  <c r="AF2692" i="6" s="1"/>
  <c r="AF1261" i="6"/>
  <c r="AF1262" i="6" s="1"/>
  <c r="AF1260" i="6" s="1"/>
  <c r="AF2345" i="6"/>
  <c r="AF2346" i="6" s="1"/>
  <c r="AF2344" i="6" s="1"/>
  <c r="AF1581" i="6"/>
  <c r="AF1582" i="6" s="1"/>
  <c r="AF1580" i="6" s="1"/>
  <c r="AF3461" i="6"/>
  <c r="AF3462" i="6" s="1"/>
  <c r="AF3460" i="6" s="1"/>
  <c r="AF2065" i="6"/>
  <c r="AF2066" i="6" s="1"/>
  <c r="AF2064" i="6" s="1"/>
  <c r="AF1989" i="6"/>
  <c r="AF1990" i="6" s="1"/>
  <c r="AF1988" i="6" s="1"/>
  <c r="AF2161" i="6"/>
  <c r="AF2162" i="6" s="1"/>
  <c r="AF2160" i="6" s="1"/>
  <c r="AF2127" i="6" a="1"/>
  <c r="AF2127" i="6" s="1"/>
  <c r="AF3587" i="6" a="1"/>
  <c r="AF3587" i="6" s="1"/>
  <c r="AF1275" i="6" a="1"/>
  <c r="AF1275" i="6" s="1"/>
  <c r="AG3931" i="6" a="1"/>
  <c r="AG3931" i="6" s="1"/>
  <c r="AF1507" i="6" a="1"/>
  <c r="AF1507" i="6" s="1"/>
  <c r="AF1803" i="6" a="1"/>
  <c r="AF1803" i="6" s="1"/>
  <c r="AF51" i="6" a="1"/>
  <c r="AF51" i="6" s="1"/>
  <c r="AF527" i="6" a="1"/>
  <c r="AF527" i="6" s="1"/>
  <c r="AF2355" i="6" a="1"/>
  <c r="AF2355" i="6" s="1"/>
  <c r="AF603" i="6" a="1"/>
  <c r="AF603" i="6" s="1"/>
  <c r="AF3739" i="6" a="1"/>
  <c r="AF3739" i="6" s="1"/>
  <c r="AF1171" i="6" a="1"/>
  <c r="AF1171" i="6" s="1"/>
  <c r="AF1879" i="6" a="1"/>
  <c r="AF1879" i="6" s="1"/>
  <c r="AF327" i="6" a="1"/>
  <c r="AF327" i="6" s="1"/>
  <c r="AF2047" i="6" a="1"/>
  <c r="AF2047" i="6" s="1"/>
  <c r="AF191" i="6" a="1"/>
  <c r="AF191" i="6" s="1"/>
  <c r="AF1035" i="6" a="1"/>
  <c r="AF1035" i="6" s="1"/>
  <c r="AF2275" i="6" a="1"/>
  <c r="AF2275" i="6" s="1"/>
  <c r="AF2883" i="6" a="1"/>
  <c r="AF2883" i="6" s="1"/>
  <c r="AF1251" i="6" a="1"/>
  <c r="AF1251" i="6" s="1"/>
  <c r="AF3699" i="6" a="1"/>
  <c r="AF3699" i="6" s="1"/>
  <c r="AF2331" i="6" a="1"/>
  <c r="AF2331" i="6" s="1"/>
  <c r="AG3055" i="6" a="1"/>
  <c r="AG3055" i="6" s="1"/>
  <c r="AG3431" i="6" a="1"/>
  <c r="AG3431" i="6" s="1"/>
  <c r="AG2831" i="6" a="1"/>
  <c r="AG2831" i="6" s="1"/>
  <c r="AF1635" i="6" a="1"/>
  <c r="AF1635" i="6" s="1"/>
  <c r="AF2299" i="6" a="1"/>
  <c r="AF2299" i="6" s="1"/>
  <c r="AF1303" i="6" a="1"/>
  <c r="AF1303" i="6" s="1"/>
  <c r="AF2123" i="6" a="1"/>
  <c r="AF2123" i="6" s="1"/>
  <c r="AF1451" i="6" a="1"/>
  <c r="AF1451" i="6" s="1"/>
  <c r="AF3831" i="6" a="1"/>
  <c r="AF3831" i="6" s="1"/>
  <c r="AF2947" i="6" a="1"/>
  <c r="AF2947" i="6" s="1"/>
  <c r="AF1431" i="6" a="1"/>
  <c r="AF1431" i="6" s="1"/>
  <c r="AF803" i="6" a="1"/>
  <c r="AF803" i="6" s="1"/>
  <c r="AF739" i="6" a="1"/>
  <c r="AF739" i="6" s="1"/>
  <c r="AF1683" i="6" a="1"/>
  <c r="AF1683" i="6" s="1"/>
  <c r="AF1079" i="6" a="1"/>
  <c r="AF1079" i="6" s="1"/>
  <c r="AF1743" i="6" a="1"/>
  <c r="AF1743" i="6" s="1"/>
  <c r="AF3655" i="6" a="1"/>
  <c r="AF3655" i="6" s="1"/>
  <c r="AF2235" i="6" a="1"/>
  <c r="AF2235" i="6" s="1"/>
  <c r="AF2535" i="6" a="1"/>
  <c r="AF2535" i="6" s="1"/>
  <c r="AF1699" i="6" a="1"/>
  <c r="AF1699" i="6" s="1"/>
  <c r="AF2455" i="6" a="1"/>
  <c r="AF2455" i="6" s="1"/>
  <c r="AF3935" i="6" a="1"/>
  <c r="AF3935" i="6" s="1"/>
  <c r="AF3227" i="6" a="1"/>
  <c r="AF3227" i="6" s="1"/>
  <c r="AG2023" i="6" a="1"/>
  <c r="AG2023" i="6" s="1"/>
  <c r="AF2315" i="6" a="1"/>
  <c r="AF2315" i="6" s="1"/>
  <c r="AG2407" i="6" a="1"/>
  <c r="AG2407" i="6" s="1"/>
  <c r="AF1851" i="6" a="1"/>
  <c r="AF1851" i="6" s="1"/>
  <c r="AG979" i="6" a="1"/>
  <c r="AG979" i="6" s="1"/>
  <c r="AF3763" i="6" a="1"/>
  <c r="AF3763" i="6" s="1"/>
  <c r="AF1375" i="6" a="1"/>
  <c r="AF1375" i="6" s="1"/>
  <c r="AF1423" i="6" a="1"/>
  <c r="AF1423" i="6" s="1"/>
  <c r="AF3423" i="6" a="1"/>
  <c r="AF3423" i="6" s="1"/>
  <c r="AF1415" i="6" a="1"/>
  <c r="AF1415" i="6" s="1"/>
  <c r="AF935" i="6" a="1"/>
  <c r="AF935" i="6" s="1"/>
  <c r="AF3139" i="6" a="1"/>
  <c r="AF3139" i="6" s="1"/>
  <c r="AG3511" i="6" a="1"/>
  <c r="AG3511" i="6" s="1"/>
  <c r="AG91" i="6" a="1"/>
  <c r="AG91" i="6" s="1"/>
  <c r="AG679" i="6" a="1"/>
  <c r="AG679" i="6" s="1"/>
  <c r="AG3019" i="6" a="1"/>
  <c r="AG3019" i="6" s="1"/>
  <c r="AF1067" i="6" a="1"/>
  <c r="AF1067" i="6" s="1"/>
  <c r="AF3761" i="6"/>
  <c r="AF3762" i="6" s="1"/>
  <c r="AF3760" i="6" s="1"/>
  <c r="AF2977" i="6"/>
  <c r="AF2978" i="6" s="1"/>
  <c r="AF2976" i="6" s="1"/>
  <c r="AF1517" i="6"/>
  <c r="AF1518" i="6" s="1"/>
  <c r="AF1516" i="6" s="1"/>
  <c r="AF273" i="6"/>
  <c r="AF274" i="6" s="1"/>
  <c r="AF272" i="6" s="1"/>
  <c r="AF1217" i="6"/>
  <c r="AF1218" i="6" s="1"/>
  <c r="AF1216" i="6" s="1"/>
  <c r="AF3629" i="6"/>
  <c r="AF3630" i="6" s="1"/>
  <c r="AF3628" i="6" s="1"/>
  <c r="AF625" i="6"/>
  <c r="AF626" i="6" s="1"/>
  <c r="AF624" i="6" s="1"/>
  <c r="AF45" i="6"/>
  <c r="AF46" i="6" s="1"/>
  <c r="AF44" i="6" s="1"/>
  <c r="AF3105" i="6"/>
  <c r="AF3106" i="6" s="1"/>
  <c r="AF3104" i="6" s="1"/>
  <c r="AF2309" i="6"/>
  <c r="AF2310" i="6" s="1"/>
  <c r="AF2308" i="6" s="1"/>
  <c r="AF2681" i="6"/>
  <c r="AF2682" i="6" s="1"/>
  <c r="AF2680" i="6" s="1"/>
  <c r="AF1025" i="6"/>
  <c r="AF1026" i="6" s="1"/>
  <c r="AF1024" i="6" s="1"/>
  <c r="AF3769" i="6"/>
  <c r="AF3770" i="6" s="1"/>
  <c r="AF3768" i="6" s="1"/>
  <c r="AF1629" i="6"/>
  <c r="AF1630" i="6" s="1"/>
  <c r="AF1628" i="6" s="1"/>
  <c r="AF569" i="6"/>
  <c r="AF570" i="6" s="1"/>
  <c r="AF568" i="6" s="1"/>
  <c r="AF2613" i="6"/>
  <c r="AF2614" i="6" s="1"/>
  <c r="AF2612" i="6" s="1"/>
  <c r="AF1729" i="6"/>
  <c r="AF1730" i="6" s="1"/>
  <c r="AF1728" i="6" s="1"/>
  <c r="AF3621" i="6"/>
  <c r="AF3622" i="6" s="1"/>
  <c r="AF3620" i="6" s="1"/>
  <c r="AF1645" i="6"/>
  <c r="AF1646" i="6" s="1"/>
  <c r="AF1644" i="6" s="1"/>
  <c r="AF2929" i="6"/>
  <c r="AF2930" i="6" s="1"/>
  <c r="AF2928" i="6" s="1"/>
  <c r="AF903" i="6" a="1"/>
  <c r="AF903" i="6" s="1"/>
  <c r="AF707" i="6" a="1"/>
  <c r="AF707" i="6" s="1"/>
  <c r="AF491" i="6" a="1"/>
  <c r="AF491" i="6" s="1"/>
  <c r="AF111" i="6" a="1"/>
  <c r="AF111" i="6" s="1"/>
  <c r="AF3687" i="6" a="1"/>
  <c r="AF3687" i="6" s="1"/>
  <c r="AF1143" i="6" a="1"/>
  <c r="AF1143" i="6" s="1"/>
  <c r="AF1047" i="6" a="1"/>
  <c r="AF1047" i="6" s="1"/>
  <c r="AF1723" i="6" a="1"/>
  <c r="AF1723" i="6" s="1"/>
  <c r="AF3047" i="6" a="1"/>
  <c r="AF3047" i="6" s="1"/>
  <c r="AF3391" i="6" a="1"/>
  <c r="AF3391" i="6" s="1"/>
  <c r="AF3703" i="6" a="1"/>
  <c r="AF3703" i="6" s="1"/>
  <c r="AF3971" i="6" a="1"/>
  <c r="AF3971" i="6" s="1"/>
  <c r="AF2079" i="6" a="1"/>
  <c r="AF2079" i="6" s="1"/>
  <c r="AF3495" i="6" a="1"/>
  <c r="AF3495" i="6" s="1"/>
  <c r="AG2619" i="6" a="1"/>
  <c r="AG2619" i="6" s="1"/>
  <c r="AF3983" i="6" a="1"/>
  <c r="AF3983" i="6" s="1"/>
  <c r="AF2539" i="6" a="1"/>
  <c r="AF2539" i="6" s="1"/>
  <c r="AF2839" i="6" a="1"/>
  <c r="AF2839" i="6" s="1"/>
  <c r="AG443" i="6" a="1"/>
  <c r="AG443" i="6" s="1"/>
  <c r="AF3815" i="6" a="1"/>
  <c r="AF3815" i="6" s="1"/>
  <c r="AF71" i="6" a="1"/>
  <c r="AF71" i="6" s="1"/>
  <c r="AG715" i="6" a="1"/>
  <c r="AG715" i="6" s="1"/>
  <c r="AF1731" i="6" a="1"/>
  <c r="AF1731" i="6" s="1"/>
  <c r="AF1111" i="6" a="1"/>
  <c r="AF1111" i="6" s="1"/>
  <c r="AF215" i="6" a="1"/>
  <c r="AF215" i="6" s="1"/>
  <c r="AF3667" i="6" a="1"/>
  <c r="AF3667" i="6" s="1"/>
  <c r="AF359" i="6" a="1"/>
  <c r="AF359" i="6" s="1"/>
  <c r="AG175" i="6" a="1"/>
  <c r="AG175" i="6" s="1"/>
  <c r="AG2339" i="6" a="1"/>
  <c r="AG2339" i="6" s="1"/>
  <c r="AG3219" i="6" a="1"/>
  <c r="AG3219" i="6" s="1"/>
  <c r="AF2503" i="6" a="1"/>
  <c r="AF2503" i="6" s="1"/>
  <c r="AF2945" i="6"/>
  <c r="AF2946" i="6" s="1"/>
  <c r="AF2944" i="6" s="1"/>
  <c r="AF1849" i="6"/>
  <c r="AF1850" i="6" s="1"/>
  <c r="AF1848" i="6" s="1"/>
  <c r="AF1269" i="6"/>
  <c r="AF1270" i="6" s="1"/>
  <c r="AF1268" i="6" s="1"/>
  <c r="AF1445" i="6"/>
  <c r="AF1446" i="6" s="1"/>
  <c r="AF1444" i="6" s="1"/>
  <c r="AF3989" i="6"/>
  <c r="AF3990" i="6" s="1"/>
  <c r="AF3988" i="6" s="1"/>
  <c r="AF3073" i="6"/>
  <c r="AF3074" i="6" s="1"/>
  <c r="AF3072" i="6" s="1"/>
  <c r="AF2889" i="6"/>
  <c r="AF2890" i="6" s="1"/>
  <c r="AF2888" i="6" s="1"/>
  <c r="AF841" i="6"/>
  <c r="AF842" i="6" s="1"/>
  <c r="AF840" i="6" s="1"/>
  <c r="AF3213" i="6"/>
  <c r="AF3214" i="6" s="1"/>
  <c r="AF3212" i="6" s="1"/>
  <c r="AF857" i="6"/>
  <c r="AF858" i="6" s="1"/>
  <c r="AF856" i="6" s="1"/>
  <c r="AF3253" i="6"/>
  <c r="AF3254" i="6" s="1"/>
  <c r="AF3252" i="6" s="1"/>
  <c r="AF1653" i="6"/>
  <c r="AF1654" i="6" s="1"/>
  <c r="AF1652" i="6" s="1"/>
  <c r="AF3329" i="6"/>
  <c r="AF3330" i="6" s="1"/>
  <c r="AF3328" i="6" s="1"/>
  <c r="AF637" i="6"/>
  <c r="AF638" i="6" s="1"/>
  <c r="AF636" i="6" s="1"/>
  <c r="AF2353" i="6"/>
  <c r="AF2354" i="6" s="1"/>
  <c r="AF2352" i="6" s="1"/>
  <c r="AF2361" i="6"/>
  <c r="AF2362" i="6" s="1"/>
  <c r="AF2360" i="6" s="1"/>
  <c r="AF333" i="6"/>
  <c r="AF334" i="6" s="1"/>
  <c r="AF332" i="6" s="1"/>
  <c r="AF2265" i="6"/>
  <c r="AF3653" i="6"/>
  <c r="AF3654" i="6" s="1"/>
  <c r="AF3652" i="6" s="1"/>
  <c r="AF3877" i="6"/>
  <c r="AF3878" i="6" s="1"/>
  <c r="AF3876" i="6" s="1"/>
  <c r="AF3165" i="6"/>
  <c r="AF3166" i="6" s="1"/>
  <c r="AF3164" i="6" s="1"/>
  <c r="AF3451" i="6" a="1"/>
  <c r="AF3451" i="6" s="1"/>
  <c r="AF2903" i="6" a="1"/>
  <c r="AF2903" i="6" s="1"/>
  <c r="AF1679" i="6" a="1"/>
  <c r="AF1679" i="6" s="1"/>
  <c r="AF3167" i="6" a="1"/>
  <c r="AF3167" i="6" s="1"/>
  <c r="AF791" i="6" a="1"/>
  <c r="AF791" i="6" s="1"/>
  <c r="AF883" i="6" a="1"/>
  <c r="AF883" i="6" s="1"/>
  <c r="AF3455" i="6" a="1"/>
  <c r="AF3455" i="6" s="1"/>
  <c r="AF723" i="6" a="1"/>
  <c r="AF723" i="6" s="1"/>
  <c r="AF2899" i="6" a="1"/>
  <c r="AF2899" i="6" s="1"/>
  <c r="AF671" i="6" a="1"/>
  <c r="AF671" i="6" s="1"/>
  <c r="AF419" i="6" a="1"/>
  <c r="AF419" i="6" s="1"/>
  <c r="AG1823" i="6" a="1"/>
  <c r="AG1823" i="6" s="1"/>
  <c r="AF3059" i="6" a="1"/>
  <c r="AF3059" i="6" s="1"/>
  <c r="AF2751" i="6" a="1"/>
  <c r="AF2751" i="6" s="1"/>
  <c r="AF759" i="6" a="1"/>
  <c r="AF759" i="6" s="1"/>
  <c r="AF1779" i="6" a="1"/>
  <c r="AF1779" i="6" s="1"/>
  <c r="AF3747" i="6" a="1"/>
  <c r="AF3747" i="6" s="1"/>
  <c r="AG3095" i="6" a="1"/>
  <c r="AG3095" i="6" s="1"/>
  <c r="AF2811" i="6" a="1"/>
  <c r="AF2811" i="6" s="1"/>
  <c r="AF3279" i="6" a="1"/>
  <c r="AF3279" i="6" s="1"/>
  <c r="AF695" i="6" a="1"/>
  <c r="AF695" i="6" s="1"/>
  <c r="AF3783" i="6" a="1"/>
  <c r="AF3783" i="6" s="1"/>
  <c r="AF3011" i="6" a="1"/>
  <c r="AF3011" i="6" s="1"/>
  <c r="AG1267" i="6" a="1"/>
  <c r="AG1267" i="6" s="1"/>
  <c r="AF3383" i="6" a="1"/>
  <c r="AF3383" i="6" s="1"/>
  <c r="AF1319" i="6" a="1"/>
  <c r="AF1319" i="6" s="1"/>
  <c r="AF1063" i="6" a="1"/>
  <c r="AF1063" i="6" s="1"/>
  <c r="AF1083" i="6" a="1"/>
  <c r="AF1083" i="6" s="1"/>
  <c r="AG483" i="6" a="1"/>
  <c r="AG483" i="6" s="1"/>
  <c r="AG1027" i="6" a="1"/>
  <c r="AG1027" i="6" s="1"/>
  <c r="AG3759" i="6" a="1"/>
  <c r="AG3759" i="6" s="1"/>
  <c r="AF3375" i="6" a="1"/>
  <c r="AF3375" i="6" s="1"/>
  <c r="AF2719" i="6" a="1"/>
  <c r="AF2719" i="6" s="1"/>
  <c r="AG1103" i="6" a="1"/>
  <c r="AG1103" i="6" s="1"/>
  <c r="AG3199" i="6" a="1"/>
  <c r="AG3199" i="6" s="1"/>
  <c r="AG779" i="6" a="1"/>
  <c r="AG779" i="6" s="1"/>
  <c r="AG3183" i="6" a="1"/>
  <c r="AG3183" i="6" s="1"/>
  <c r="AG2647" i="6" a="1"/>
  <c r="AG2647" i="6" s="1"/>
  <c r="AF351" i="6" a="1"/>
  <c r="AF351" i="6" s="1"/>
  <c r="AG287" i="6" a="1"/>
  <c r="AG287" i="6" s="1"/>
  <c r="AF727" i="6" a="1"/>
  <c r="AF727" i="6" s="1"/>
  <c r="AF2155" i="6" a="1"/>
  <c r="AF2155" i="6" s="1"/>
  <c r="AF2297" i="6"/>
  <c r="AF2298" i="6" s="1"/>
  <c r="AF2296" i="6" s="1"/>
  <c r="AF3209" i="6"/>
  <c r="AF3210" i="6" s="1"/>
  <c r="AF3208" i="6" s="1"/>
  <c r="AF1937" i="6"/>
  <c r="AF1938" i="6" s="1"/>
  <c r="AF1936" i="6" s="1"/>
  <c r="AF3029" i="6"/>
  <c r="AF3030" i="6" s="1"/>
  <c r="AF3028" i="6" s="1"/>
  <c r="AF3429" i="6"/>
  <c r="AF3430" i="6" s="1"/>
  <c r="AF3428" i="6" s="1"/>
  <c r="AF2793" i="6"/>
  <c r="AF2794" i="6" s="1"/>
  <c r="AF2792" i="6" s="1"/>
  <c r="AF449" i="6"/>
  <c r="AF450" i="6" s="1"/>
  <c r="AF448" i="6" s="1"/>
  <c r="AF301" i="6"/>
  <c r="AF302" i="6" s="1"/>
  <c r="AF300" i="6" s="1"/>
  <c r="AF3645" i="6"/>
  <c r="AF3646" i="6" s="1"/>
  <c r="AF3644" i="6" s="1"/>
  <c r="AF2833" i="6"/>
  <c r="AF2834" i="6" s="1"/>
  <c r="AF2832" i="6" s="1"/>
  <c r="AF177" i="6"/>
  <c r="AF178" i="6" s="1"/>
  <c r="AF176" i="6" s="1"/>
  <c r="AF173" i="6"/>
  <c r="AF174" i="6" s="1"/>
  <c r="AF172" i="6" s="1"/>
  <c r="AF3465" i="6"/>
  <c r="AF3466" i="6" s="1"/>
  <c r="AF3464" i="6" s="1"/>
  <c r="AF1485" i="6"/>
  <c r="AF1486" i="6" s="1"/>
  <c r="AF1484" i="6" s="1"/>
  <c r="AF2985" i="6"/>
  <c r="AF2986" i="6" s="1"/>
  <c r="AF2984" i="6" s="1"/>
  <c r="AF3893" i="6"/>
  <c r="AF3894" i="6" s="1"/>
  <c r="AF3892" i="6" s="1"/>
  <c r="AF1481" i="6"/>
  <c r="AF1482" i="6" s="1"/>
  <c r="AF1480" i="6" s="1"/>
  <c r="AF1341" i="6"/>
  <c r="AF1342" i="6" s="1"/>
  <c r="AF1340" i="6" s="1"/>
  <c r="AF205" i="6"/>
  <c r="AF206" i="6" s="1"/>
  <c r="AF204" i="6" s="1"/>
  <c r="AF97" i="6"/>
  <c r="AF98" i="6" s="1"/>
  <c r="AF96" i="6" s="1"/>
  <c r="AF1749" i="6"/>
  <c r="AF1750" i="6" s="1"/>
  <c r="AF1748" i="6" s="1"/>
  <c r="AF3649" i="6"/>
  <c r="AF3650" i="6" s="1"/>
  <c r="AF3648" i="6" s="1"/>
  <c r="AF2697" i="6"/>
  <c r="AF2698" i="6" s="1"/>
  <c r="AF2696" i="6" s="1"/>
  <c r="AF2801" i="6"/>
  <c r="AF2802" i="6" s="1"/>
  <c r="AF2800" i="6" s="1"/>
  <c r="AF1559" i="6" a="1"/>
  <c r="AF1559" i="6" s="1"/>
  <c r="AF719" i="6" a="1"/>
  <c r="AF719" i="6" s="1"/>
  <c r="AF3537" i="6"/>
  <c r="AF3538" i="6" s="1"/>
  <c r="AF3536" i="6" s="1"/>
  <c r="AF3243" i="6" a="1"/>
  <c r="AF3243" i="6" s="1"/>
  <c r="AF3789" i="6"/>
  <c r="AF3790" i="6" s="1"/>
  <c r="AF3788" i="6" s="1"/>
  <c r="AF3501" i="6"/>
  <c r="AF3502" i="6" s="1"/>
  <c r="AF3500" i="6" s="1"/>
  <c r="AF2705" i="6"/>
  <c r="AF2706" i="6" s="1"/>
  <c r="AF2704" i="6" s="1"/>
  <c r="AF3829" i="6"/>
  <c r="AF3830" i="6" s="1"/>
  <c r="AF3828" i="6" s="1"/>
  <c r="AF3193" i="6"/>
  <c r="AF3194" i="6" s="1"/>
  <c r="AF3192" i="6" s="1"/>
  <c r="AF1577" i="6"/>
  <c r="AF1578" i="6" s="1"/>
  <c r="AF1576" i="6" s="1"/>
  <c r="AF2853" i="6"/>
  <c r="AF2854" i="6" s="1"/>
  <c r="AF2852" i="6" s="1"/>
  <c r="AF2053" i="6"/>
  <c r="AF2054" i="6" s="1"/>
  <c r="AF2052" i="6" s="1"/>
  <c r="AF1721" i="6"/>
  <c r="AF1722" i="6" s="1"/>
  <c r="AF1720" i="6" s="1"/>
  <c r="AG913" i="6" a="1"/>
  <c r="AG913" i="6" s="1"/>
  <c r="AG914" i="6" s="1"/>
  <c r="AG912" i="6" s="1"/>
  <c r="AF2241" i="6"/>
  <c r="AF2242" i="6" s="1"/>
  <c r="AF2240" i="6" s="1"/>
  <c r="AG3837" i="6" a="1"/>
  <c r="AG3837" i="6" s="1"/>
  <c r="AG3838" i="6" s="1"/>
  <c r="AG3836" i="6" s="1"/>
  <c r="AG1247" i="6" a="1"/>
  <c r="AG1247" i="6" s="1"/>
  <c r="AG391" i="6" a="1"/>
  <c r="AG391" i="6" s="1"/>
  <c r="AG3071" i="6" a="1"/>
  <c r="AG3071" i="6" s="1"/>
  <c r="AF1675" i="6" a="1"/>
  <c r="AF1675" i="6" s="1"/>
  <c r="AF1535" i="6" a="1"/>
  <c r="AF1535" i="6" s="1"/>
  <c r="AF917" i="6"/>
  <c r="AF918" i="6" s="1"/>
  <c r="AF916" i="6" s="1"/>
  <c r="AF261" i="6"/>
  <c r="AG261" i="6" s="1" a="1"/>
  <c r="AG261" i="6" s="1"/>
  <c r="AF1673" i="6"/>
  <c r="AF1674" i="6" s="1"/>
  <c r="AF1672" i="6" s="1"/>
  <c r="AF3137" i="6"/>
  <c r="AF3138" i="6" s="1"/>
  <c r="AF3136" i="6" s="1"/>
  <c r="AF3545" i="6"/>
  <c r="AF3546" i="6" s="1"/>
  <c r="AF3544" i="6" s="1"/>
  <c r="AF3729" i="6"/>
  <c r="AF3730" i="6" s="1"/>
  <c r="AF3728" i="6" s="1"/>
  <c r="AF3945" i="6"/>
  <c r="AF3946" i="6" s="1"/>
  <c r="AF3944" i="6" s="1"/>
  <c r="AF1009" i="6"/>
  <c r="AF1010" i="6" s="1"/>
  <c r="AF1008" i="6" s="1"/>
  <c r="AF993" i="6"/>
  <c r="AF994" i="6" s="1"/>
  <c r="AF992" i="6" s="1"/>
  <c r="AF1301" i="6"/>
  <c r="AF1302" i="6" s="1"/>
  <c r="AF1300" i="6" s="1"/>
  <c r="AF1773" i="6"/>
  <c r="AF1774" i="6" s="1"/>
  <c r="AF1772" i="6" s="1"/>
  <c r="AF2677" i="6"/>
  <c r="AF2678" i="6" s="1"/>
  <c r="AF2676" i="6" s="1"/>
  <c r="AF3609" i="6"/>
  <c r="AF3610" i="6" s="1"/>
  <c r="AF3608" i="6" s="1"/>
  <c r="AF2057" i="6"/>
  <c r="AF2058" i="6" s="1"/>
  <c r="AF2056" i="6" s="1"/>
  <c r="AF681" i="6"/>
  <c r="AF682" i="6" s="1"/>
  <c r="AF680" i="6" s="1"/>
  <c r="AF2337" i="6"/>
  <c r="AF2338" i="6" s="1"/>
  <c r="AF2336" i="6" s="1"/>
  <c r="AF1155" i="6" a="1"/>
  <c r="AF1155" i="6" s="1"/>
  <c r="AF627" i="6" a="1"/>
  <c r="AF627" i="6" s="1"/>
  <c r="AF2867" i="6" a="1"/>
  <c r="AF2867" i="6" s="1"/>
  <c r="AF2259" i="6" a="1"/>
  <c r="AF2259" i="6" s="1"/>
  <c r="AF3855" i="6" a="1"/>
  <c r="AF3855" i="6" s="1"/>
  <c r="AF1379" i="6" a="1"/>
  <c r="AF1379" i="6" s="1"/>
  <c r="AG387" i="6" a="1"/>
  <c r="AG387" i="6" s="1"/>
  <c r="AF2727" i="6" a="1"/>
  <c r="AF2727" i="6" s="1"/>
  <c r="AG2791" i="6" a="1"/>
  <c r="AG2791" i="6" s="1"/>
  <c r="AF67" i="6" a="1"/>
  <c r="AF67" i="6" s="1"/>
  <c r="AF3823" i="6" a="1"/>
  <c r="AF3823" i="6" s="1"/>
  <c r="AF621" i="6"/>
  <c r="AF622" i="6" s="1"/>
  <c r="AF620" i="6" s="1"/>
  <c r="AF1959" i="6" a="1"/>
  <c r="AF1959" i="6" s="1"/>
  <c r="AF797" i="6"/>
  <c r="AF798" i="6" s="1"/>
  <c r="AF796" i="6" s="1"/>
  <c r="AG3607" i="6" a="1"/>
  <c r="AG3607" i="6" s="1"/>
  <c r="AF1471" i="6" a="1"/>
  <c r="AF1471" i="6" s="1"/>
  <c r="AG3427" i="6" a="1"/>
  <c r="AG3427" i="6" s="1"/>
  <c r="AF1939" i="6" a="1"/>
  <c r="AF1939" i="6" s="1"/>
  <c r="AF1927" i="6" a="1"/>
  <c r="AF1927" i="6" s="1"/>
  <c r="AG3475" i="6" a="1"/>
  <c r="AG3475" i="6" s="1"/>
  <c r="AF1387" i="6" a="1"/>
  <c r="AF1387" i="6" s="1"/>
  <c r="AF139" i="6" a="1"/>
  <c r="AF139" i="6" s="1"/>
  <c r="AF971" i="6" a="1"/>
  <c r="AF971" i="6" s="1"/>
  <c r="AF107" i="6" a="1"/>
  <c r="AF107" i="6" s="1"/>
  <c r="AF2411" i="6" a="1"/>
  <c r="AF2411" i="6" s="1"/>
  <c r="AF3107" i="6" a="1"/>
  <c r="AF3107" i="6" s="1"/>
  <c r="AG2091" i="6" a="1"/>
  <c r="AG2091" i="6" s="1"/>
  <c r="AF2251" i="6" a="1"/>
  <c r="AF2251" i="6" s="1"/>
  <c r="AF3371" i="6" a="1"/>
  <c r="AF3371" i="6" s="1"/>
  <c r="AG3755" i="6" a="1"/>
  <c r="AG3755" i="6" s="1"/>
  <c r="AF1923" i="6" a="1"/>
  <c r="AF1923" i="6" s="1"/>
  <c r="AF3271" i="6" a="1"/>
  <c r="AF3271" i="6" s="1"/>
  <c r="AF1911" i="6" a="1"/>
  <c r="AF1911" i="6" s="1"/>
  <c r="AF1019" i="6" a="1"/>
  <c r="AF1019" i="6" s="1"/>
  <c r="AF1335" i="6" a="1"/>
  <c r="AF1335" i="6" s="1"/>
  <c r="AF1347" i="6" a="1"/>
  <c r="AF1347" i="6" s="1"/>
  <c r="AF1971" i="6" a="1"/>
  <c r="AF1971" i="6" s="1"/>
  <c r="AF3235" i="6" a="1"/>
  <c r="AF3235" i="6" s="1"/>
  <c r="AF2003" i="6" a="1"/>
  <c r="AF2003" i="6" s="1"/>
  <c r="AF3479" i="6" a="1"/>
  <c r="AF3479" i="6" s="1"/>
  <c r="AF2663" i="6" a="1"/>
  <c r="AF2663" i="6" s="1"/>
  <c r="AF503" i="6" a="1"/>
  <c r="AF503" i="6" s="1"/>
  <c r="AF999" i="6" a="1"/>
  <c r="AF999" i="6" s="1"/>
  <c r="AF423" i="6" a="1"/>
  <c r="AF423" i="6" s="1"/>
  <c r="AG1039" i="6" a="1"/>
  <c r="AG1039" i="6" s="1"/>
  <c r="AF3415" i="6" a="1"/>
  <c r="AF3415" i="6" s="1"/>
  <c r="AG2563" i="6" a="1"/>
  <c r="AG2563" i="6" s="1"/>
  <c r="AF1711" i="6" a="1"/>
  <c r="AF1711" i="6" s="1"/>
  <c r="AF2107" i="6" a="1"/>
  <c r="AF2107" i="6" s="1"/>
  <c r="AG1607" i="6" a="1"/>
  <c r="AG1607" i="6" s="1"/>
  <c r="AG1099" i="6" a="1"/>
  <c r="AG1099" i="6" s="1"/>
  <c r="AG3999" i="6" a="1"/>
  <c r="AG3999" i="6" s="1"/>
  <c r="AG39" i="6" a="1"/>
  <c r="AG39" i="6" s="1"/>
  <c r="AG3543" i="6" a="1"/>
  <c r="AG3543" i="6" s="1"/>
  <c r="AF57" i="6"/>
  <c r="AF58" i="6" s="1"/>
  <c r="AF56" i="6" s="1"/>
  <c r="AF3365" i="6"/>
  <c r="AF3366" i="6" s="1"/>
  <c r="AF3364" i="6" s="1"/>
  <c r="AF3895" i="6" a="1"/>
  <c r="AF3895" i="6" s="1"/>
  <c r="AG2103" i="6" a="1"/>
  <c r="AG2103" i="6" s="1"/>
  <c r="AF3185" i="6"/>
  <c r="AF3186" i="6" s="1"/>
  <c r="AF3184" i="6" s="1"/>
  <c r="AF341" i="6"/>
  <c r="AF342" i="6" s="1"/>
  <c r="AF340" i="6" s="1"/>
  <c r="AF1197" i="6"/>
  <c r="AF1198" i="6" s="1"/>
  <c r="AF1196" i="6" s="1"/>
  <c r="AF2573" i="6"/>
  <c r="AF2574" i="6" s="1"/>
  <c r="AF2572" i="6" s="1"/>
  <c r="AF2585" i="6"/>
  <c r="AF2586" i="6" s="1"/>
  <c r="AF2584" i="6" s="1"/>
  <c r="AF3201" i="6"/>
  <c r="AF3202" i="6" s="1"/>
  <c r="AF3200" i="6" s="1"/>
  <c r="AF3597" i="6"/>
  <c r="AG3597" i="6" s="1" a="1"/>
  <c r="AG3597" i="6" s="1"/>
  <c r="AF2029" i="6"/>
  <c r="AF2030" i="6" s="1"/>
  <c r="AF2028" i="6" s="1"/>
  <c r="AF581" i="6"/>
  <c r="AF582" i="6" s="1"/>
  <c r="AF580" i="6" s="1"/>
  <c r="AF165" i="6"/>
  <c r="AF166" i="6" s="1"/>
  <c r="AF164" i="6" s="1"/>
  <c r="AF2417" i="6"/>
  <c r="AF2418" i="6" s="1"/>
  <c r="AF2416" i="6" s="1"/>
  <c r="AF3361" i="6"/>
  <c r="AF3362" i="6" s="1"/>
  <c r="AF3360" i="6" s="1"/>
  <c r="AF29" i="6"/>
  <c r="AF30" i="6" s="1"/>
  <c r="AF28" i="6" s="1"/>
  <c r="AF1903" i="6" a="1"/>
  <c r="AF1903" i="6" s="1"/>
  <c r="AF445" i="6"/>
  <c r="AF446" i="6" s="1"/>
  <c r="AF444" i="6" s="1"/>
  <c r="AF3679" i="6" a="1"/>
  <c r="AF3679" i="6" s="1"/>
  <c r="AF651" i="6" a="1"/>
  <c r="AF651" i="6" s="1"/>
  <c r="AF1411" i="6" a="1"/>
  <c r="AF1411" i="6" s="1"/>
  <c r="AG3943" i="6" a="1"/>
  <c r="AG3943" i="6" s="1"/>
  <c r="AF3639" i="6" a="1"/>
  <c r="AF3639" i="6" s="1"/>
  <c r="AF2635" i="6" a="1"/>
  <c r="AF2635" i="6" s="1"/>
  <c r="AF3175" i="6" a="1"/>
  <c r="AF3175" i="6" s="1"/>
  <c r="AF3039" i="6" a="1"/>
  <c r="AF3039" i="6" s="1"/>
  <c r="AF3515" i="6" a="1"/>
  <c r="AF3515" i="6" s="1"/>
  <c r="AF959" i="6" a="1"/>
  <c r="AF959" i="6" s="1"/>
  <c r="AF3751" i="6" a="1"/>
  <c r="AF3751" i="6" s="1"/>
  <c r="AF2599" i="6" a="1"/>
  <c r="AF2599" i="6" s="1"/>
  <c r="AF3031" i="6" a="1"/>
  <c r="AF3031" i="6" s="1"/>
  <c r="AF1147" i="6" a="1"/>
  <c r="AF1147" i="6" s="1"/>
  <c r="AF2487" i="6" a="1"/>
  <c r="AF2487" i="6" s="1"/>
  <c r="AF23" i="6" a="1"/>
  <c r="AF23" i="6" s="1"/>
  <c r="AF591" i="6" a="1"/>
  <c r="AF591" i="6" s="1"/>
  <c r="AF2035" i="6" a="1"/>
  <c r="AF2035" i="6" s="1"/>
  <c r="AF2039" i="6" a="1"/>
  <c r="AF2039" i="6" s="1"/>
  <c r="AG2855" i="6" a="1"/>
  <c r="AG2855" i="6" s="1"/>
  <c r="AF927" i="6" a="1"/>
  <c r="AF927" i="6" s="1"/>
  <c r="AF399" i="6" a="1"/>
  <c r="AF399" i="6" s="1"/>
  <c r="AF1487" i="6" a="1"/>
  <c r="AF1487" i="6" s="1"/>
  <c r="AF2491" i="6" a="1"/>
  <c r="AF2491" i="6" s="1"/>
  <c r="AF2759" i="6" a="1"/>
  <c r="AF2759" i="6" s="1"/>
  <c r="AF3119" i="6" a="1"/>
  <c r="AF3119" i="6" s="1"/>
  <c r="AF3067" i="6" a="1"/>
  <c r="AF3067" i="6" s="1"/>
  <c r="AF143" i="6" a="1"/>
  <c r="AF143" i="6" s="1"/>
  <c r="AF3035" i="6" a="1"/>
  <c r="AF3035" i="6" s="1"/>
  <c r="AF1603" i="6" a="1"/>
  <c r="AF1603" i="6" s="1"/>
  <c r="AF1843" i="6" a="1"/>
  <c r="AF1843" i="6" s="1"/>
  <c r="AG1499" i="6" a="1"/>
  <c r="AG1499" i="6" s="1"/>
  <c r="AF3419" i="6" a="1"/>
  <c r="AF3419" i="6" s="1"/>
  <c r="AG1987" i="6" a="1"/>
  <c r="AG1987" i="6" s="1"/>
  <c r="AG1639" i="6" a="1"/>
  <c r="AG1639" i="6" s="1"/>
  <c r="AG811" i="6" a="1"/>
  <c r="AG811" i="6" s="1"/>
  <c r="AG623" i="6" a="1"/>
  <c r="AG623" i="6" s="1"/>
  <c r="AG823" i="6" a="1"/>
  <c r="AG823" i="6" s="1"/>
  <c r="AG2755" i="6" a="1"/>
  <c r="AG2755" i="6" s="1"/>
  <c r="AG2443" i="6" a="1"/>
  <c r="AG2443" i="6" s="1"/>
  <c r="AG1239" i="6" a="1"/>
  <c r="AG1239" i="6" s="1"/>
  <c r="AG1195" i="6" a="1"/>
  <c r="AG1195" i="6" s="1"/>
  <c r="AG1771" i="6" a="1"/>
  <c r="AG1771" i="6" s="1"/>
  <c r="AF2627" i="6" a="1"/>
  <c r="AF2627" i="6" s="1"/>
  <c r="AF2321" i="6"/>
  <c r="AF2322" i="6" s="1"/>
  <c r="AF2320" i="6" s="1"/>
  <c r="AF3401" i="6"/>
  <c r="AF3402" i="6" s="1"/>
  <c r="AF3400" i="6" s="1"/>
  <c r="AF1405" i="6"/>
  <c r="AF1406" i="6" s="1"/>
  <c r="AF1404" i="6" s="1"/>
  <c r="AF1993" i="6"/>
  <c r="AF1994" i="6" s="1"/>
  <c r="AF1992" i="6" s="1"/>
  <c r="AF1985" i="6"/>
  <c r="AF1986" i="6" s="1"/>
  <c r="AF1984" i="6" s="1"/>
  <c r="AF981" i="6"/>
  <c r="AF982" i="6" s="1"/>
  <c r="AF980" i="6" s="1"/>
  <c r="AF409" i="6"/>
  <c r="AF410" i="6" s="1"/>
  <c r="AF408" i="6" s="1"/>
  <c r="AF2865" i="6"/>
  <c r="AF2866" i="6" s="1"/>
  <c r="AF2864" i="6" s="1"/>
  <c r="AF1409" i="6"/>
  <c r="AF1410" i="6" s="1"/>
  <c r="AF1408" i="6" s="1"/>
  <c r="AF3661" i="6"/>
  <c r="AG3661" i="6" s="1" a="1"/>
  <c r="AG3661" i="6" s="1"/>
  <c r="AF2273" i="6"/>
  <c r="AF2274" i="6" s="1"/>
  <c r="AF2272" i="6" s="1"/>
  <c r="AF1873" i="6"/>
  <c r="AF1874" i="6" s="1"/>
  <c r="AF1872" i="6" s="1"/>
  <c r="AF3473" i="6"/>
  <c r="AG3473" i="6" s="1" a="1"/>
  <c r="AG3473" i="6" s="1"/>
  <c r="AF213" i="6"/>
  <c r="AF214" i="6" s="1"/>
  <c r="AF212" i="6" s="1"/>
  <c r="AF2085" i="6"/>
  <c r="AF2086" i="6" s="1"/>
  <c r="AF2084" i="6" s="1"/>
  <c r="AF237" i="6"/>
  <c r="AF238" i="6" s="1"/>
  <c r="AF236" i="6" s="1"/>
  <c r="AF3409" i="6"/>
  <c r="AF3410" i="6" s="1"/>
  <c r="AF3408" i="6" s="1"/>
  <c r="AF429" i="6"/>
  <c r="AF430" i="6" s="1"/>
  <c r="AF428" i="6" s="1"/>
  <c r="AF977" i="6"/>
  <c r="AF978" i="6" s="1"/>
  <c r="AF976" i="6" s="1"/>
  <c r="AF909" i="6"/>
  <c r="AF910" i="6" s="1"/>
  <c r="AF908" i="6" s="1"/>
  <c r="AF2145" i="6"/>
  <c r="AF2146" i="6" s="1"/>
  <c r="AF2144" i="6" s="1"/>
  <c r="AF1093" i="6"/>
  <c r="AF1094" i="6" s="1"/>
  <c r="AF1092" i="6" s="1"/>
  <c r="AF2641" i="6"/>
  <c r="AF2642" i="6" s="1"/>
  <c r="AF2640" i="6" s="1"/>
  <c r="AF1813" i="6"/>
  <c r="AF1814" i="6" s="1"/>
  <c r="AF1812" i="6" s="1"/>
  <c r="AF2437" i="6"/>
  <c r="AF2438" i="6" s="1"/>
  <c r="AF2436" i="6" s="1"/>
  <c r="AF2957" i="6"/>
  <c r="AF2958" i="6" s="1"/>
  <c r="AF2956" i="6" s="1"/>
  <c r="AF633" i="6"/>
  <c r="AF634" i="6" s="1"/>
  <c r="AF632" i="6" s="1"/>
  <c r="AF413" i="6"/>
  <c r="AF414" i="6" s="1"/>
  <c r="AF412" i="6" s="1"/>
  <c r="AF1861" i="6"/>
  <c r="AF1862" i="6" s="1"/>
  <c r="AF1860" i="6" s="1"/>
  <c r="AF3745" i="6"/>
  <c r="AF3746" i="6" s="1"/>
  <c r="AF3744" i="6" s="1"/>
  <c r="AF281" i="6"/>
  <c r="AF282" i="6" s="1"/>
  <c r="AF280" i="6" s="1"/>
  <c r="AF2229" i="6"/>
  <c r="AF2230" i="6" s="1"/>
  <c r="AF2228" i="6" s="1"/>
  <c r="AG2881" i="6" a="1"/>
  <c r="AG2881" i="6" s="1"/>
  <c r="AG2882" i="6" s="1"/>
  <c r="AG2880" i="6" s="1"/>
  <c r="AG3709" i="6" a="1"/>
  <c r="AG3709" i="6" s="1"/>
  <c r="AG3710" i="6" s="1"/>
  <c r="AG3708" i="6" s="1"/>
  <c r="AG105" i="6" a="1"/>
  <c r="AG105" i="6" s="1"/>
  <c r="AG106" i="6" s="1"/>
  <c r="AG104" i="6" s="1"/>
  <c r="AF765" i="6"/>
  <c r="AF766" i="6" s="1"/>
  <c r="AF764" i="6" s="1"/>
  <c r="AG3441" i="6" a="1"/>
  <c r="AG3441" i="6" s="1"/>
  <c r="AG3442" i="6" s="1"/>
  <c r="AG3440" i="6" s="1"/>
  <c r="AG251" i="6" a="1"/>
  <c r="AG251" i="6" s="1"/>
  <c r="AF749" i="6"/>
  <c r="AF750" i="6" s="1"/>
  <c r="AF748" i="6" s="1"/>
  <c r="AF1365" i="6"/>
  <c r="AF1366" i="6" s="1"/>
  <c r="AF1364" i="6" s="1"/>
  <c r="AF1273" i="6"/>
  <c r="AF1274" i="6" s="1"/>
  <c r="AF1272" i="6" s="1"/>
  <c r="AF1741" i="6"/>
  <c r="AF1742" i="6" s="1"/>
  <c r="AF1740" i="6" s="1"/>
  <c r="AF3685" i="6"/>
  <c r="AF3686" i="6" s="1"/>
  <c r="AF3684" i="6" s="1"/>
  <c r="AF3677" i="6"/>
  <c r="AF3678" i="6" s="1"/>
  <c r="AF3676" i="6" s="1"/>
  <c r="AF309" i="6"/>
  <c r="AF1921" i="6"/>
  <c r="AF1922" i="6" s="1"/>
  <c r="AF1920" i="6" s="1"/>
  <c r="AF1573" i="6"/>
  <c r="AF1574" i="6" s="1"/>
  <c r="AF1572" i="6" s="1"/>
  <c r="AF2193" i="6"/>
  <c r="AF2194" i="6" s="1"/>
  <c r="AF2192" i="6" s="1"/>
  <c r="AF305" i="6"/>
  <c r="AF306" i="6" s="1"/>
  <c r="AF304" i="6" s="1"/>
  <c r="AF2817" i="6"/>
  <c r="AF2818" i="6" s="1"/>
  <c r="AF2816" i="6" s="1"/>
  <c r="AF1737" i="6"/>
  <c r="AG1737" i="6" s="1" a="1"/>
  <c r="AG1737" i="6" s="1"/>
  <c r="AF2397" i="6"/>
  <c r="AF2398" i="6" s="1"/>
  <c r="AF2396" i="6" s="1"/>
  <c r="AF371" i="6" a="1"/>
  <c r="AF371" i="6" s="1"/>
  <c r="AF2451" i="6" a="1"/>
  <c r="AF2451" i="6" s="1"/>
  <c r="AF1043" i="6" a="1"/>
  <c r="AF1043" i="6" s="1"/>
  <c r="AF31" i="6" a="1"/>
  <c r="AF31" i="6" s="1"/>
  <c r="AF919" i="6" a="1"/>
  <c r="AF919" i="6" s="1"/>
  <c r="AF3843" i="6" a="1"/>
  <c r="AF3843" i="6" s="1"/>
  <c r="AF2767" i="6" a="1"/>
  <c r="AF2767" i="6" s="1"/>
  <c r="AF1755" i="6" a="1"/>
  <c r="AF1755" i="6" s="1"/>
  <c r="AF3411" i="6" a="1"/>
  <c r="AF3411" i="6" s="1"/>
  <c r="AF2247" i="6" a="1"/>
  <c r="AF2247" i="6" s="1"/>
  <c r="AF983" i="6" a="1"/>
  <c r="AF983" i="6" s="1"/>
  <c r="AF87" i="6" a="1"/>
  <c r="AF87" i="6" s="1"/>
  <c r="AF3043" i="6" a="1"/>
  <c r="AF3043" i="6" s="1"/>
  <c r="AF1427" i="6" a="1"/>
  <c r="AF1427" i="6" s="1"/>
  <c r="AF851" i="6" a="1"/>
  <c r="AF851" i="6" s="1"/>
  <c r="AF3003" i="6" a="1"/>
  <c r="AF3003" i="6" s="1"/>
  <c r="AF2891" i="6" a="1"/>
  <c r="AF2891" i="6" s="1"/>
  <c r="AF1183" i="6" a="1"/>
  <c r="AF1183" i="6" s="1"/>
  <c r="AF1931" i="6" a="1"/>
  <c r="AF1931" i="6" s="1"/>
  <c r="AF1455" i="6" a="1"/>
  <c r="AF1455" i="6" s="1"/>
  <c r="AF179" i="6" a="1"/>
  <c r="AF179" i="6" s="1"/>
  <c r="AF159" i="6" a="1"/>
  <c r="AF159" i="6" s="1"/>
  <c r="AF1295" i="6" a="1"/>
  <c r="AF1295" i="6" s="1"/>
  <c r="AF2819" i="6" a="1"/>
  <c r="AF2819" i="6" s="1"/>
  <c r="AF887" i="6" a="1"/>
  <c r="AF887" i="6" s="1"/>
  <c r="AF3339" i="6" a="1"/>
  <c r="AF3339" i="6" s="1"/>
  <c r="AF3575" i="6" a="1"/>
  <c r="AF3575" i="6" s="1"/>
  <c r="AF987" i="6" a="1"/>
  <c r="AF987" i="6" s="1"/>
  <c r="AF1623" i="6" a="1"/>
  <c r="AF1623" i="6" s="1"/>
  <c r="AF2787" i="6" a="1"/>
  <c r="AF2787" i="6" s="1"/>
  <c r="AF1087" i="6" a="1"/>
  <c r="AF1087" i="6" s="1"/>
  <c r="AF2651" i="6" a="1"/>
  <c r="AF2651" i="6" s="1"/>
  <c r="AF3155" i="6" a="1"/>
  <c r="AF3155" i="6" s="1"/>
  <c r="AF1107" i="6" a="1"/>
  <c r="AF1107" i="6" s="1"/>
  <c r="AF1287" i="6" a="1"/>
  <c r="AF1287" i="6" s="1"/>
  <c r="AF731" i="6" a="1"/>
  <c r="AF731" i="6" s="1"/>
  <c r="AF3263" i="6" a="1"/>
  <c r="AF3263" i="6" s="1"/>
  <c r="AF3603" i="6" a="1"/>
  <c r="AF3603" i="6" s="1"/>
  <c r="AF1591" i="6" a="1"/>
  <c r="AF1591" i="6" s="1"/>
  <c r="AF1631" i="6" a="1"/>
  <c r="AF1631" i="6" s="1"/>
  <c r="AF467" i="6" a="1"/>
  <c r="AF467" i="6" s="1"/>
  <c r="AF1907" i="6" a="1"/>
  <c r="AF1907" i="6" s="1"/>
  <c r="AG1023" i="6" a="1"/>
  <c r="AG1023" i="6" s="1"/>
  <c r="AG1611" i="6" a="1"/>
  <c r="AG1611" i="6" s="1"/>
  <c r="AF471" i="6" a="1"/>
  <c r="AF471" i="6" s="1"/>
  <c r="AG1919" i="6" a="1"/>
  <c r="AG1919" i="6" s="1"/>
  <c r="AF2515" i="6" a="1"/>
  <c r="AF2515" i="6" s="1"/>
  <c r="AF1249" i="6"/>
  <c r="AF1250" i="6" s="1"/>
  <c r="AF1248" i="6" s="1"/>
  <c r="AF3117" i="6"/>
  <c r="AF3118" i="6" s="1"/>
  <c r="AF3116" i="6" s="1"/>
  <c r="AF2393" i="6"/>
  <c r="AF2394" i="6" s="1"/>
  <c r="AF2392" i="6" s="1"/>
  <c r="AF1797" i="6"/>
  <c r="AG1797" i="6" s="1" a="1"/>
  <c r="AG1797" i="6" s="1"/>
  <c r="AF2953" i="6"/>
  <c r="AF2954" i="6" s="1"/>
  <c r="AF2952" i="6" s="1"/>
  <c r="AF1029" i="6"/>
  <c r="AF1030" i="6" s="1"/>
  <c r="AF1028" i="6" s="1"/>
  <c r="AF3477" i="6"/>
  <c r="AF3478" i="6" s="1"/>
  <c r="AF3476" i="6" s="1"/>
  <c r="AF393" i="6"/>
  <c r="AF394" i="6" s="1"/>
  <c r="AF392" i="6" s="1"/>
  <c r="AF133" i="6"/>
  <c r="AF134" i="6" s="1"/>
  <c r="AF132" i="6" s="1"/>
  <c r="AF1165" i="6"/>
  <c r="AF1166" i="6" s="1"/>
  <c r="AF1164" i="6" s="1"/>
  <c r="AF1397" i="6"/>
  <c r="AF1398" i="6" s="1"/>
  <c r="AF1396" i="6" s="1"/>
  <c r="AF785" i="6"/>
  <c r="AF786" i="6" s="1"/>
  <c r="AF784" i="6" s="1"/>
  <c r="AF2373" i="6"/>
  <c r="AF2374" i="6" s="1"/>
  <c r="AF2372" i="6" s="1"/>
  <c r="AF3397" i="6"/>
  <c r="AF3398" i="6" s="1"/>
  <c r="AF3396" i="6" s="1"/>
  <c r="AF565" i="6"/>
  <c r="AF566" i="6" s="1"/>
  <c r="AF564" i="6" s="1"/>
  <c r="AF1167" i="6" a="1"/>
  <c r="AF1167" i="6" s="1"/>
  <c r="AF2843" i="6" a="1"/>
  <c r="AF2843" i="6" s="1"/>
  <c r="AF2043" i="6" a="1"/>
  <c r="AF2043" i="6" s="1"/>
  <c r="AF1211" i="6" a="1"/>
  <c r="AF1211" i="6" s="1"/>
  <c r="AF127" i="6" a="1"/>
  <c r="AF127" i="6" s="1"/>
  <c r="AF275" i="6" a="1"/>
  <c r="AF275" i="6" s="1"/>
  <c r="AF79" i="6" a="1"/>
  <c r="AF79" i="6" s="1"/>
  <c r="AF659" i="6" a="1"/>
  <c r="AF659" i="6" s="1"/>
  <c r="AF1343" i="6" a="1"/>
  <c r="AF1343" i="6" s="1"/>
  <c r="AF1687" i="6" a="1"/>
  <c r="AF1687" i="6" s="1"/>
  <c r="AF3799" i="6" a="1"/>
  <c r="AF3799" i="6" s="1"/>
  <c r="AF819" i="6" a="1"/>
  <c r="AF819" i="6" s="1"/>
  <c r="AF2779" i="6" a="1"/>
  <c r="AF2779" i="6" s="1"/>
  <c r="AF1551" i="6" a="1"/>
  <c r="AF1551" i="6" s="1"/>
  <c r="AF559" i="6" a="1"/>
  <c r="AF559" i="6" s="1"/>
  <c r="AF83" i="6" a="1"/>
  <c r="AF83" i="6" s="1"/>
  <c r="AF1467" i="6" a="1"/>
  <c r="AF1467" i="6" s="1"/>
  <c r="AF2979" i="6" a="1"/>
  <c r="AF2979" i="6" s="1"/>
  <c r="AF2243" i="6" a="1"/>
  <c r="AF2243" i="6" s="1"/>
  <c r="AF3223" i="6" a="1"/>
  <c r="AF3223" i="6" s="1"/>
  <c r="AF383" i="6" a="1"/>
  <c r="AF383" i="6" s="1"/>
  <c r="AF1827" i="6" a="1"/>
  <c r="AF1827" i="6" s="1"/>
  <c r="AF195" i="6" a="1"/>
  <c r="AF195" i="6" s="1"/>
  <c r="AF2011" i="6" a="1"/>
  <c r="AF2011" i="6" s="1"/>
  <c r="AF1355" i="6" a="1"/>
  <c r="AF1355" i="6" s="1"/>
  <c r="AF3939" i="6" a="1"/>
  <c r="AF3939" i="6" s="1"/>
  <c r="AF1127" i="6" a="1"/>
  <c r="AF1127" i="6" s="1"/>
  <c r="AF1527" i="6" a="1"/>
  <c r="AF1527" i="6" s="1"/>
  <c r="AF1667" i="6" a="1"/>
  <c r="AF1667" i="6" s="1"/>
  <c r="AF3355" i="6" a="1"/>
  <c r="AF3355" i="6" s="1"/>
  <c r="AF2623" i="6" a="1"/>
  <c r="AF2623" i="6" s="1"/>
  <c r="AF1775" i="6" a="1"/>
  <c r="AF1775" i="6" s="1"/>
  <c r="AF2859" i="6" a="1"/>
  <c r="AF2859" i="6" s="1"/>
  <c r="AF1439" i="6" a="1"/>
  <c r="AF1439" i="6" s="1"/>
  <c r="AF2267" i="6" a="1"/>
  <c r="AF2267" i="6" s="1"/>
  <c r="AG1515" i="6" a="1"/>
  <c r="AG1515" i="6" s="1"/>
  <c r="AF1563" i="6" a="1"/>
  <c r="AF1563" i="6" s="1"/>
  <c r="AF3907" i="6" a="1"/>
  <c r="AF3907" i="6" s="1"/>
  <c r="AF2783" i="6" a="1"/>
  <c r="AF2783" i="6" s="1"/>
  <c r="AF2419" i="6" a="1"/>
  <c r="AF2419" i="6" s="1"/>
  <c r="AG3691" i="6" a="1"/>
  <c r="AG3691" i="6" s="1"/>
  <c r="AG539" i="6" a="1"/>
  <c r="AG539" i="6" s="1"/>
  <c r="AF247" i="6" a="1"/>
  <c r="AF247" i="6" s="1"/>
  <c r="AF1367" i="6" a="1"/>
  <c r="AF1367" i="6" s="1"/>
  <c r="AF2995" i="6" a="1"/>
  <c r="AF2995" i="6" s="1"/>
  <c r="AF1491" i="6" a="1"/>
  <c r="AF1491" i="6" s="1"/>
  <c r="AF1659" i="6" a="1"/>
  <c r="AF1659" i="6" s="1"/>
  <c r="AG1299" i="6" a="1"/>
  <c r="AG1299" i="6" s="1"/>
  <c r="AF1435" i="6" a="1"/>
  <c r="AF1435" i="6" s="1"/>
  <c r="AF1371" i="6" a="1"/>
  <c r="AF1371" i="6" s="1"/>
  <c r="AF1219" i="6" a="1"/>
  <c r="AF1219" i="6" s="1"/>
  <c r="AF2895" i="6" a="1"/>
  <c r="AF2895" i="6" s="1"/>
  <c r="AF1567" i="6" a="1"/>
  <c r="AF1567" i="6" s="1"/>
  <c r="AF415" i="6" a="1"/>
  <c r="AF415" i="6" s="1"/>
  <c r="AF1359" i="6" a="1"/>
  <c r="AF1359" i="6" s="1"/>
  <c r="AF315" i="6" a="1"/>
  <c r="AF315" i="6" s="1"/>
  <c r="AF1503" i="6" a="1"/>
  <c r="AF1503" i="6" s="1"/>
  <c r="AF3903" i="6" a="1"/>
  <c r="AF3903" i="6" s="1"/>
  <c r="AF2511" i="6" a="1"/>
  <c r="AF2511" i="6" s="1"/>
  <c r="AG27" i="6" a="1"/>
  <c r="AG27" i="6" s="1"/>
  <c r="AF867" i="6" a="1"/>
  <c r="AF867" i="6" s="1"/>
  <c r="AG3203" i="6" a="1"/>
  <c r="AG3203" i="6" s="1"/>
  <c r="AF3871" i="6" a="1"/>
  <c r="AF3871" i="6" s="1"/>
  <c r="AF643" i="6" a="1"/>
  <c r="AF643" i="6" s="1"/>
  <c r="AF3959" i="6" a="1"/>
  <c r="AF3959" i="6" s="1"/>
  <c r="AG2311" i="6" a="1"/>
  <c r="AG2311" i="6" s="1"/>
  <c r="AF1495" i="6" a="1"/>
  <c r="AF1495" i="6" s="1"/>
  <c r="AG3459" i="6" a="1"/>
  <c r="AG3459" i="6" s="1"/>
  <c r="AG2615" i="6" a="1"/>
  <c r="AG2615" i="6" s="1"/>
  <c r="AG583" i="6" a="1"/>
  <c r="AG583" i="6" s="1"/>
  <c r="AG1163" i="6" a="1"/>
  <c r="AG1163" i="6" s="1"/>
  <c r="AG2607" i="6" a="1"/>
  <c r="AG2607" i="6" s="1"/>
  <c r="AG151" i="6" a="1"/>
  <c r="AG151" i="6" s="1"/>
  <c r="AG1847" i="6" a="1"/>
  <c r="AG1847" i="6" s="1"/>
  <c r="AG855" i="6" a="1"/>
  <c r="AG855" i="6" s="1"/>
  <c r="AG2723" i="6" a="1"/>
  <c r="AG2723" i="6" s="1"/>
  <c r="AF551" i="6" a="1"/>
  <c r="AF551" i="6" s="1"/>
  <c r="AF2279" i="6" a="1"/>
  <c r="AF2279" i="6" s="1"/>
  <c r="AF705" i="6"/>
  <c r="AF706" i="6" s="1"/>
  <c r="AF704" i="6" s="1"/>
  <c r="AF1597" i="6"/>
  <c r="AF1598" i="6" s="1"/>
  <c r="AF1596" i="6" s="1"/>
  <c r="AF1541" i="6"/>
  <c r="AF1542" i="6" s="1"/>
  <c r="AF1540" i="6" s="1"/>
  <c r="AF2385" i="6"/>
  <c r="AF2386" i="6" s="1"/>
  <c r="AF2384" i="6" s="1"/>
  <c r="AF2825" i="6"/>
  <c r="AF2826" i="6" s="1"/>
  <c r="AF2824" i="6" s="1"/>
  <c r="AF4001" i="6"/>
  <c r="AF4002" i="6" s="1"/>
  <c r="AF4000" i="6" s="1"/>
  <c r="AF2533" i="6"/>
  <c r="AF2534" i="6" s="1"/>
  <c r="AF2532" i="6" s="1"/>
  <c r="AF3057" i="6"/>
  <c r="AF3058" i="6" s="1"/>
  <c r="AF3056" i="6" s="1"/>
  <c r="AF3081" i="6"/>
  <c r="AF3082" i="6" s="1"/>
  <c r="AF3080" i="6" s="1"/>
  <c r="AF323" i="6" a="1"/>
  <c r="AF323" i="6" s="1"/>
  <c r="AF3285" i="6"/>
  <c r="AF3286" i="6" s="1"/>
  <c r="AF3284" i="6" s="1"/>
  <c r="AF457" i="6"/>
  <c r="AF458" i="6" s="1"/>
  <c r="AF456" i="6" s="1"/>
  <c r="AF2557" i="6"/>
  <c r="AF2558" i="6" s="1"/>
  <c r="AF2556" i="6" s="1"/>
  <c r="AF2285" i="6"/>
  <c r="AF2286" i="6" s="1"/>
  <c r="AF2284" i="6" s="1"/>
  <c r="AF997" i="6"/>
  <c r="AF998" i="6" s="1"/>
  <c r="AF996" i="6" s="1"/>
  <c r="AF465" i="6"/>
  <c r="AF466" i="6" s="1"/>
  <c r="AF464" i="6" s="1"/>
  <c r="AF1399" i="6" a="1"/>
  <c r="AF1399" i="6" s="1"/>
  <c r="AF2483" i="6" a="1"/>
  <c r="AF2483" i="6" s="1"/>
  <c r="AF2575" i="6" a="1"/>
  <c r="AF2575" i="6" s="1"/>
  <c r="AF543" i="6" a="1"/>
  <c r="AF543" i="6" s="1"/>
  <c r="AF3579" i="6" a="1"/>
  <c r="AF3579" i="6" s="1"/>
  <c r="AF2019" i="6" a="1"/>
  <c r="AF2019" i="6" s="1"/>
  <c r="AF495" i="6" a="1"/>
  <c r="AF495" i="6" s="1"/>
  <c r="AF3159" i="6" a="1"/>
  <c r="AF3159" i="6" s="1"/>
  <c r="AF2551" i="6" a="1"/>
  <c r="AF2551" i="6" s="1"/>
  <c r="AF3551" i="6" a="1"/>
  <c r="AF3551" i="6" s="1"/>
  <c r="AF3695" i="6" a="1"/>
  <c r="AF3695" i="6" s="1"/>
  <c r="AF3615" i="6" a="1"/>
  <c r="AF3615" i="6" s="1"/>
  <c r="AF1177" i="6"/>
  <c r="AF1178" i="6" s="1"/>
  <c r="AF1176" i="6" s="1"/>
  <c r="AF3129" i="6"/>
  <c r="AF3130" i="6" s="1"/>
  <c r="AF3128" i="6" s="1"/>
  <c r="AG3015" i="6" a="1"/>
  <c r="AG3015" i="6" s="1"/>
  <c r="AF2915" i="6" a="1"/>
  <c r="AF2915" i="6" s="1"/>
  <c r="AF1863" i="6" a="1"/>
  <c r="AF1863" i="6" s="1"/>
  <c r="AF379" i="6" a="1"/>
  <c r="AF379" i="6" s="1"/>
  <c r="AF2111" i="6" a="1"/>
  <c r="AF2111" i="6" s="1"/>
  <c r="AF3311" i="6" a="1"/>
  <c r="AF3311" i="6" s="1"/>
  <c r="AG1555" i="6" a="1"/>
  <c r="AG1555" i="6" s="1"/>
  <c r="AF2775" i="6" a="1"/>
  <c r="AF2775" i="6" s="1"/>
  <c r="AF395" i="6" a="1"/>
  <c r="AF395" i="6" s="1"/>
  <c r="AF2959" i="6" a="1"/>
  <c r="AF2959" i="6" s="1"/>
  <c r="AF59" i="6" a="1"/>
  <c r="AF59" i="6" s="1"/>
  <c r="AF3099" i="6" a="1"/>
  <c r="AF3099" i="6" s="1"/>
  <c r="AF1243" i="6" a="1"/>
  <c r="AF1243" i="6" s="1"/>
  <c r="AF3483" i="6" a="1"/>
  <c r="AF3483" i="6" s="1"/>
  <c r="AF3343" i="6" a="1"/>
  <c r="AF3343" i="6" s="1"/>
  <c r="AG3803" i="6" a="1"/>
  <c r="AG3803" i="6" s="1"/>
  <c r="AF1523" i="6" a="1"/>
  <c r="AF1523" i="6" s="1"/>
  <c r="AF2871" i="6" a="1"/>
  <c r="AF2871" i="6" s="1"/>
  <c r="AF2291" i="6" a="1"/>
  <c r="AF2291" i="6" s="1"/>
  <c r="AF2379" i="6" a="1"/>
  <c r="AF2379" i="6" s="1"/>
  <c r="AG439" i="6" a="1"/>
  <c r="AG439" i="6" s="1"/>
  <c r="AF3315" i="6" a="1"/>
  <c r="AF3315" i="6" s="1"/>
  <c r="AG3631" i="6" a="1"/>
  <c r="AG3631" i="6" s="1"/>
  <c r="AG1271" i="6" a="1"/>
  <c r="AG1271" i="6" s="1"/>
  <c r="AF2739" i="6" a="1"/>
  <c r="AF2739" i="6" s="1"/>
  <c r="AF2405" i="6"/>
  <c r="AF1201" i="6"/>
  <c r="AF1202" i="6" s="1"/>
  <c r="AF1200" i="6" s="1"/>
  <c r="AF3181" i="6"/>
  <c r="AG3181" i="6" s="1" a="1"/>
  <c r="AG3181" i="6" s="1"/>
  <c r="AF3261" i="6"/>
  <c r="AF3262" i="6" s="1"/>
  <c r="AF3260" i="6" s="1"/>
  <c r="AF2773" i="6"/>
  <c r="AF2774" i="6" s="1"/>
  <c r="AF2772" i="6" s="1"/>
  <c r="AF817" i="6"/>
  <c r="AF818" i="6" s="1"/>
  <c r="AF816" i="6" s="1"/>
  <c r="AF877" i="6"/>
  <c r="AF878" i="6" s="1"/>
  <c r="AF876" i="6" s="1"/>
  <c r="AF2341" i="6"/>
  <c r="AF2342" i="6" s="1"/>
  <c r="AF2340" i="6" s="1"/>
  <c r="AF2425" i="6"/>
  <c r="AF2426" i="6" s="1"/>
  <c r="AF2424" i="6" s="1"/>
  <c r="AF1101" i="6"/>
  <c r="AF1102" i="6" s="1"/>
  <c r="AF1100" i="6" s="1"/>
  <c r="AF3917" i="6"/>
  <c r="AG3917" i="6" s="1" a="1"/>
  <c r="AG3917" i="6" s="1"/>
  <c r="AF881" i="6"/>
  <c r="AF882" i="6" s="1"/>
  <c r="AF880" i="6" s="1"/>
  <c r="AF3637" i="6"/>
  <c r="AF3638" i="6" s="1"/>
  <c r="AF3636" i="6" s="1"/>
  <c r="AF2933" i="6"/>
  <c r="AF2934" i="6" s="1"/>
  <c r="AF2932" i="6" s="1"/>
  <c r="AF1793" i="6"/>
  <c r="AF1794" i="6" s="1"/>
  <c r="AF1792" i="6" s="1"/>
  <c r="AF771" i="6" a="1"/>
  <c r="AF771" i="6" s="1"/>
  <c r="AF2747" i="6" a="1"/>
  <c r="AF2747" i="6" s="1"/>
  <c r="AF2219" i="6" a="1"/>
  <c r="AF2219" i="6" s="1"/>
  <c r="AF1999" i="6" a="1"/>
  <c r="AF1999" i="6" s="1"/>
  <c r="AF3291" i="6" a="1"/>
  <c r="AF3291" i="6" s="1"/>
  <c r="AF943" i="6" a="1"/>
  <c r="AF943" i="6" s="1"/>
  <c r="AF3775" i="6" a="1"/>
  <c r="AF3775" i="6" s="1"/>
  <c r="AG1579" i="6" a="1"/>
  <c r="AG1579" i="6" s="1"/>
  <c r="AF183" i="6" a="1"/>
  <c r="AF183" i="6" s="1"/>
  <c r="AF3171" i="6" a="1"/>
  <c r="AF3171" i="6" s="1"/>
  <c r="AF3979" i="6" a="1"/>
  <c r="AF3979" i="6" s="1"/>
  <c r="AF3503" i="6" a="1"/>
  <c r="AF3503" i="6" s="1"/>
  <c r="AF2939" i="6" a="1"/>
  <c r="AF2939" i="6" s="1"/>
  <c r="AF939" i="6" a="1"/>
  <c r="AF939" i="6" s="1"/>
  <c r="AF2671" i="6" a="1"/>
  <c r="AF2671" i="6" s="1"/>
  <c r="AF2827" i="6" a="1"/>
  <c r="AF2827" i="6" s="1"/>
  <c r="AF843" i="6" a="1"/>
  <c r="AF843" i="6" s="1"/>
  <c r="AF3807" i="6" a="1"/>
  <c r="AF3807" i="6" s="1"/>
  <c r="AF1459" i="6" a="1"/>
  <c r="AF1459" i="6" s="1"/>
  <c r="AF2987" i="6" a="1"/>
  <c r="AF2987" i="6" s="1"/>
  <c r="AF119" i="6" a="1"/>
  <c r="AF119" i="6" s="1"/>
  <c r="AF2459" i="6" a="1"/>
  <c r="AF2459" i="6" s="1"/>
  <c r="AF691" i="6" a="1"/>
  <c r="AF691" i="6" s="1"/>
  <c r="AF1587" i="6" a="1"/>
  <c r="AF1587" i="6" s="1"/>
  <c r="AF1095" i="6" a="1"/>
  <c r="AF1095" i="6" s="1"/>
  <c r="AG409" i="6" a="1"/>
  <c r="AG409" i="6" s="1"/>
  <c r="AG410" i="6" s="1"/>
  <c r="AG408" i="6" s="1"/>
  <c r="AF2765" i="6"/>
  <c r="AF2766" i="6" s="1"/>
  <c r="AF2764" i="6" s="1"/>
  <c r="AF1209" i="6"/>
  <c r="AF1210" i="6" s="1"/>
  <c r="AF1208" i="6" s="1"/>
  <c r="AF3089" i="6"/>
  <c r="AF3090" i="6" s="1"/>
  <c r="AF3088" i="6" s="1"/>
  <c r="AF2593" i="6"/>
  <c r="AF2594" i="6" s="1"/>
  <c r="AF2592" i="6" s="1"/>
  <c r="AF2325" i="6"/>
  <c r="AF2326" i="6" s="1"/>
  <c r="AF2324" i="6" s="1"/>
  <c r="AF3601" i="6"/>
  <c r="AF3602" i="6" s="1"/>
  <c r="AF3600" i="6" s="1"/>
  <c r="AF829" i="6"/>
  <c r="AF830" i="6" s="1"/>
  <c r="AF828" i="6" s="1"/>
  <c r="AF1617" i="6"/>
  <c r="AF1618" i="6" s="1"/>
  <c r="AF1616" i="6" s="1"/>
  <c r="AF757" i="6"/>
  <c r="AF758" i="6" s="1"/>
  <c r="AF756" i="6" s="1"/>
  <c r="AG2523" i="6" a="1"/>
  <c r="AG2523" i="6" s="1"/>
  <c r="AG345" i="6" a="1"/>
  <c r="AG345" i="6" s="1"/>
  <c r="AG346" i="6" s="1"/>
  <c r="AG344" i="6" s="1"/>
  <c r="AG1967" i="6" a="1"/>
  <c r="AG1967" i="6" s="1"/>
  <c r="AG2737" i="6" a="1"/>
  <c r="AG2737" i="6" s="1"/>
  <c r="AG2738" i="6" s="1"/>
  <c r="AG2736" i="6" s="1"/>
  <c r="AG2391" i="6" a="1"/>
  <c r="AG2391" i="6" s="1"/>
  <c r="AG2359" i="6" a="1"/>
  <c r="AG2359" i="6" s="1"/>
  <c r="AG3251" i="6" a="1"/>
  <c r="AG3251" i="6" s="1"/>
  <c r="AG991" i="6" a="1"/>
  <c r="AG991" i="6" s="1"/>
  <c r="AG839" i="6" a="1"/>
  <c r="AG839" i="6" s="1"/>
  <c r="AG271" i="6" a="1"/>
  <c r="AG271" i="6" s="1"/>
  <c r="AG167" i="6" a="1"/>
  <c r="AG167" i="6" s="1"/>
  <c r="AF1901" i="6"/>
  <c r="AF1902" i="6" s="1"/>
  <c r="AF1900" i="6" s="1"/>
  <c r="AG311" i="6" a="1"/>
  <c r="AG311" i="6" s="1"/>
  <c r="AF3573" i="6"/>
  <c r="AF3574" i="6" s="1"/>
  <c r="AF3572" i="6" s="1"/>
  <c r="AF521" i="6"/>
  <c r="AF522" i="6" s="1"/>
  <c r="AF520" i="6" s="1"/>
  <c r="AF239" i="6" a="1"/>
  <c r="AF239" i="6" s="1"/>
  <c r="AG611" i="6" a="1"/>
  <c r="AG611" i="6" s="1"/>
  <c r="AF2025" i="6"/>
  <c r="AF2026" i="6" s="1"/>
  <c r="AF2024" i="6" s="1"/>
  <c r="AF2497" i="6"/>
  <c r="AF2498" i="6" s="1"/>
  <c r="AF2496" i="6" s="1"/>
  <c r="AF2105" i="6"/>
  <c r="AF2106" i="6" s="1"/>
  <c r="AF2104" i="6" s="1"/>
  <c r="AF3805" i="6"/>
  <c r="AF3806" i="6" s="1"/>
  <c r="AF3804" i="6" s="1"/>
  <c r="AF2313" i="6"/>
  <c r="AF2314" i="6" s="1"/>
  <c r="AF2312" i="6" s="1"/>
  <c r="AF2093" i="6"/>
  <c r="AF2094" i="6" s="1"/>
  <c r="AF2092" i="6" s="1"/>
  <c r="AF3793" i="6"/>
  <c r="AF3794" i="6" s="1"/>
  <c r="AF3792" i="6" s="1"/>
  <c r="AF2993" i="6"/>
  <c r="AF2994" i="6" s="1"/>
  <c r="AF2992" i="6" s="1"/>
  <c r="AF3773" i="6"/>
  <c r="AF3774" i="6" s="1"/>
  <c r="AF3772" i="6" s="1"/>
  <c r="AF1761" i="6"/>
  <c r="AG1761" i="6" s="1" a="1"/>
  <c r="AG1761" i="6" s="1"/>
  <c r="AF2445" i="6"/>
  <c r="AF2446" i="6" s="1"/>
  <c r="AF2444" i="6" s="1"/>
  <c r="AF837" i="6"/>
  <c r="AF838" i="6" s="1"/>
  <c r="AF836" i="6" s="1"/>
  <c r="AF2377" i="6"/>
  <c r="AF2378" i="6" s="1"/>
  <c r="AF2376" i="6" s="1"/>
  <c r="AF3381" i="6"/>
  <c r="AF3085" i="6"/>
  <c r="AF3086" i="6" s="1"/>
  <c r="AF3084" i="6" s="1"/>
  <c r="AF901" i="6"/>
  <c r="AF902" i="6" s="1"/>
  <c r="AF900" i="6" s="1"/>
  <c r="AF225" i="6"/>
  <c r="AF226" i="6" s="1"/>
  <c r="AF224" i="6" s="1"/>
  <c r="AF2965" i="6"/>
  <c r="AF2966" i="6" s="1"/>
  <c r="AF2964" i="6" s="1"/>
  <c r="AF895" i="6" a="1"/>
  <c r="AF895" i="6" s="1"/>
  <c r="AF207" i="6" a="1"/>
  <c r="AF207" i="6" s="1"/>
  <c r="AF3287" i="6" a="1"/>
  <c r="AF3287" i="6" s="1"/>
  <c r="AF3923" i="6" a="1"/>
  <c r="AF3923" i="6" s="1"/>
  <c r="AF2467" i="6" a="1"/>
  <c r="AF2467" i="6" s="1"/>
  <c r="AF2147" i="6" a="1"/>
  <c r="AF2147" i="6" s="1"/>
  <c r="AF967" i="6" a="1"/>
  <c r="AF967" i="6" s="1"/>
  <c r="AF639" i="6" a="1"/>
  <c r="AF639" i="6" s="1"/>
  <c r="AF587" i="6" a="1"/>
  <c r="AF587" i="6" s="1"/>
  <c r="AF1223" i="6" a="1"/>
  <c r="AF1223" i="6" s="1"/>
  <c r="AF2519" i="6" a="1"/>
  <c r="AF2519" i="6" s="1"/>
  <c r="AF3887" i="6" a="1"/>
  <c r="AF3887" i="6" s="1"/>
  <c r="AF2211" i="6" a="1"/>
  <c r="AF2211" i="6" s="1"/>
  <c r="AF2667" i="6" a="1"/>
  <c r="AF2667" i="6" s="1"/>
  <c r="AF3963" i="6" a="1"/>
  <c r="AF3963" i="6" s="1"/>
  <c r="AF3591" i="6" a="1"/>
  <c r="AF3591" i="6" s="1"/>
  <c r="AF1767" i="6" a="1"/>
  <c r="AF1767" i="6" s="1"/>
  <c r="AF3387" i="6" a="1"/>
  <c r="AF3387" i="6" s="1"/>
  <c r="AF3303" i="6" a="1"/>
  <c r="AF3303" i="6" s="1"/>
  <c r="AF3735" i="6" a="1"/>
  <c r="AF3735" i="6" s="1"/>
  <c r="AF3215" i="6" a="1"/>
  <c r="AF3215" i="6" s="1"/>
  <c r="AF2547" i="6" a="1"/>
  <c r="AF2547" i="6" s="1"/>
  <c r="AF1835" i="6" a="1"/>
  <c r="AF1835" i="6" s="1"/>
  <c r="AF1995" i="6" a="1"/>
  <c r="AF1995" i="6" s="1"/>
  <c r="AF3947" i="6" a="1"/>
  <c r="AF3947" i="6" s="1"/>
  <c r="AF1831" i="6" a="1"/>
  <c r="AF1831" i="6" s="1"/>
  <c r="AF3351" i="6" a="1"/>
  <c r="AF3351" i="6" s="1"/>
  <c r="AF115" i="6" a="1"/>
  <c r="AF115" i="6" s="1"/>
  <c r="AF3795" i="6" a="1"/>
  <c r="AF3795" i="6" s="1"/>
  <c r="AF3519" i="6" a="1"/>
  <c r="AF3519" i="6" s="1"/>
  <c r="AF2387" i="6" a="1"/>
  <c r="AF2387" i="6" s="1"/>
  <c r="AF2835" i="6" a="1"/>
  <c r="AF2835" i="6" s="1"/>
  <c r="AG3307" i="6" a="1"/>
  <c r="AG3307" i="6" s="1"/>
  <c r="AG2683" i="6" a="1"/>
  <c r="AG2683" i="6" s="1"/>
  <c r="AG2931" i="6" a="1"/>
  <c r="AG2931" i="6" s="1"/>
  <c r="AG2187" i="6" a="1"/>
  <c r="AG2187" i="6" s="1"/>
  <c r="AG131" i="6" a="1"/>
  <c r="AG131" i="6" s="1"/>
  <c r="AG3955" i="6" a="1"/>
  <c r="AG3955" i="6" s="1"/>
  <c r="AG2975" i="6" a="1"/>
  <c r="AG2975" i="6" s="1"/>
  <c r="AF451" i="6" a="1"/>
  <c r="AF451" i="6" s="1"/>
  <c r="AF219" i="6" a="1"/>
  <c r="AF219" i="6" s="1"/>
  <c r="AF2609" i="6"/>
  <c r="AF2610" i="6" s="1"/>
  <c r="AF2608" i="6" s="1"/>
  <c r="AF957" i="6"/>
  <c r="AF2565" i="6"/>
  <c r="AF2566" i="6" s="1"/>
  <c r="AF2564" i="6" s="1"/>
  <c r="AF477" i="6"/>
  <c r="AF478" i="6" s="1"/>
  <c r="AF476" i="6" s="1"/>
  <c r="AF2009" i="6"/>
  <c r="AF2010" i="6" s="1"/>
  <c r="AF2008" i="6" s="1"/>
  <c r="AF3993" i="6"/>
  <c r="AF3994" i="6" s="1"/>
  <c r="AF3992" i="6" s="1"/>
  <c r="AF573" i="6"/>
  <c r="AF574" i="6" s="1"/>
  <c r="AF572" i="6" s="1"/>
  <c r="AF865" i="6"/>
  <c r="AF866" i="6" s="1"/>
  <c r="AF864" i="6" s="1"/>
  <c r="AF1057" i="6"/>
  <c r="AF1058" i="6" s="1"/>
  <c r="AF1056" i="6" s="1"/>
  <c r="AF585" i="6"/>
  <c r="AF586" i="6" s="1"/>
  <c r="AF584" i="6" s="1"/>
  <c r="AF809" i="6"/>
  <c r="AF810" i="6" s="1"/>
  <c r="AF808" i="6" s="1"/>
  <c r="AF441" i="6"/>
  <c r="AF442" i="6" s="1"/>
  <c r="AF440" i="6" s="1"/>
  <c r="AF487" i="6" a="1"/>
  <c r="AF487" i="6" s="1"/>
  <c r="AF3933" i="6"/>
  <c r="AF3934" i="6" s="1"/>
  <c r="AF3932" i="6" s="1"/>
  <c r="AF3065" i="6"/>
  <c r="AF3066" i="6" s="1"/>
  <c r="AF3064" i="6" s="1"/>
  <c r="AF717" i="6"/>
  <c r="AF718" i="6" s="1"/>
  <c r="AF716" i="6" s="1"/>
  <c r="AF737" i="6"/>
  <c r="AF738" i="6" s="1"/>
  <c r="AF736" i="6" s="1"/>
  <c r="AF2069" i="6"/>
  <c r="AF2070" i="6" s="1"/>
  <c r="AF2068" i="6" s="1"/>
  <c r="AF1385" i="6"/>
  <c r="AF1386" i="6" s="1"/>
  <c r="AF1384" i="6" s="1"/>
  <c r="AF1313" i="6"/>
  <c r="AF1314" i="6" s="1"/>
  <c r="AF1312" i="6" s="1"/>
  <c r="AF3865" i="6"/>
  <c r="AF3866" i="6" s="1"/>
  <c r="AF3864" i="6" s="1"/>
  <c r="AF3133" i="6"/>
  <c r="AF3134" i="6" s="1"/>
  <c r="AF3132" i="6" s="1"/>
  <c r="AF2745" i="6"/>
  <c r="AF2746" i="6" s="1"/>
  <c r="AF2744" i="6" s="1"/>
  <c r="AF37" i="6"/>
  <c r="AF38" i="6" s="1"/>
  <c r="AF36" i="6" s="1"/>
  <c r="AF769" i="6"/>
  <c r="AF770" i="6" s="1"/>
  <c r="AF768" i="6" s="1"/>
  <c r="AF3449" i="6"/>
  <c r="AF3450" i="6" s="1"/>
  <c r="AF3448" i="6" s="1"/>
  <c r="AF17" i="6"/>
  <c r="AF18" i="6" s="1"/>
  <c r="AF16" i="6" s="1"/>
  <c r="AF349" i="6"/>
  <c r="AF350" i="6" s="1"/>
  <c r="AF348" i="6" s="1"/>
  <c r="AF2473" i="6"/>
  <c r="AF2474" i="6" s="1"/>
  <c r="AF2472" i="6" s="1"/>
  <c r="AF3881" i="6"/>
  <c r="AF3882" i="6" s="1"/>
  <c r="AF3880" i="6" s="1"/>
  <c r="AF2909" i="6"/>
  <c r="AF2910" i="6" s="1"/>
  <c r="AF2908" i="6" s="1"/>
  <c r="AF1817" i="6"/>
  <c r="AF1818" i="6" s="1"/>
  <c r="AF1816" i="6" s="1"/>
  <c r="AF1233" i="6"/>
  <c r="AF1234" i="6" s="1"/>
  <c r="AF1232" i="6" s="1"/>
  <c r="AF1511" i="6" a="1"/>
  <c r="AF1511" i="6" s="1"/>
  <c r="AF1463" i="6" a="1"/>
  <c r="AF1463" i="6" s="1"/>
  <c r="AF435" i="6" a="1"/>
  <c r="AF435" i="6" s="1"/>
  <c r="AF951" i="6" a="1"/>
  <c r="AF951" i="6" s="1"/>
  <c r="AF263" i="6" a="1"/>
  <c r="AF263" i="6" s="1"/>
  <c r="AF2699" i="6" a="1"/>
  <c r="AF2699" i="6" s="1"/>
  <c r="AG635" i="6" a="1"/>
  <c r="AG635" i="6" s="1"/>
  <c r="AF523" i="6" a="1"/>
  <c r="AF523" i="6" s="1"/>
  <c r="AF2071" i="6" a="1"/>
  <c r="AF2071" i="6" s="1"/>
  <c r="AF1647" i="6" a="1"/>
  <c r="AF1647" i="6" s="1"/>
  <c r="AF1327" i="6" a="1"/>
  <c r="AF1327" i="6" s="1"/>
  <c r="AF2913" i="6"/>
  <c r="AF2914" i="6" s="1"/>
  <c r="AF2912" i="6" s="1"/>
  <c r="AG1751" i="6" a="1"/>
  <c r="AG1751" i="6" s="1"/>
  <c r="AF2717" i="6"/>
  <c r="AF2718" i="6" s="1"/>
  <c r="AF2716" i="6" s="1"/>
  <c r="AF537" i="6"/>
  <c r="AF538" i="6" s="1"/>
  <c r="AF536" i="6" s="1"/>
  <c r="AF3529" i="6"/>
  <c r="AF3530" i="6" s="1"/>
  <c r="AF3528" i="6" s="1"/>
  <c r="AF501" i="6"/>
  <c r="AF502" i="6" s="1"/>
  <c r="AF500" i="6" s="1"/>
  <c r="AF1957" i="6"/>
  <c r="AF1958" i="6" s="1"/>
  <c r="AF1956" i="6" s="1"/>
  <c r="AF3489" i="6"/>
  <c r="AF3490" i="6" s="1"/>
  <c r="AF3488" i="6" s="1"/>
  <c r="AF1785" i="6"/>
  <c r="AF1786" i="6" s="1"/>
  <c r="AF1784" i="6" s="1"/>
  <c r="AF3331" i="6" a="1"/>
  <c r="AF3331" i="6" s="1"/>
  <c r="AF2215" i="6" a="1"/>
  <c r="AF2215" i="6" s="1"/>
  <c r="AF1187" i="6" a="1"/>
  <c r="AF1187" i="6" s="1"/>
  <c r="AF2099" i="6" a="1"/>
  <c r="AF2099" i="6" s="1"/>
  <c r="AF2363" i="6" a="1"/>
  <c r="AF2363" i="6" s="1"/>
  <c r="AG2531" i="6" a="1"/>
  <c r="AG2531" i="6" s="1"/>
  <c r="AF3467" i="6" a="1"/>
  <c r="AF3467" i="6" s="1"/>
  <c r="AF2171" i="6" a="1"/>
  <c r="AF2171" i="6" s="1"/>
  <c r="AF1531" i="6" a="1"/>
  <c r="AF1531" i="6" s="1"/>
  <c r="AF2795" i="6" a="1"/>
  <c r="AF2795" i="6" s="1"/>
  <c r="AG2319" i="6" a="1"/>
  <c r="AG2319" i="6" s="1"/>
  <c r="AF1583" i="6" a="1"/>
  <c r="AF1583" i="6" s="1"/>
  <c r="AF1875" i="6" a="1"/>
  <c r="AF1875" i="6" s="1"/>
  <c r="AF3927" i="6" a="1"/>
  <c r="AF3927" i="6" s="1"/>
  <c r="AF3919" i="6" a="1"/>
  <c r="AF3919" i="6" s="1"/>
  <c r="AF11" i="6" a="1"/>
  <c r="AF11" i="6" s="1"/>
  <c r="AF283" i="6" a="1"/>
  <c r="AF283" i="6" s="1"/>
  <c r="AF2659" i="6" a="1"/>
  <c r="AF2659" i="6" s="1"/>
  <c r="AF595" i="6" a="1"/>
  <c r="AF595" i="6" s="1"/>
  <c r="AF963" i="6" a="1"/>
  <c r="AF963" i="6" s="1"/>
  <c r="AG1855" i="6" a="1"/>
  <c r="AG1855" i="6" s="1"/>
  <c r="AG3891" i="6" a="1"/>
  <c r="AG3891" i="6" s="1"/>
  <c r="AG2295" i="6" a="1"/>
  <c r="AG2295" i="6" s="1"/>
  <c r="AG3211" i="6" a="1"/>
  <c r="AG3211" i="6" s="1"/>
  <c r="AG3275" i="6" a="1"/>
  <c r="AG3275" i="6" s="1"/>
  <c r="AG3283" i="6" a="1"/>
  <c r="AG3283" i="6" s="1"/>
  <c r="AF291" i="6" a="1"/>
  <c r="AF291" i="6" s="1"/>
  <c r="AF2463" i="6" a="1"/>
  <c r="AF2463" i="6" s="1"/>
  <c r="AF313" i="6"/>
  <c r="AF314" i="6" s="1"/>
  <c r="AF312" i="6" s="1"/>
  <c r="AF1317" i="6"/>
  <c r="AF1318" i="6" s="1"/>
  <c r="AF1316" i="6" s="1"/>
  <c r="AF3733" i="6"/>
  <c r="AF3734" i="6" s="1"/>
  <c r="AF3732" i="6" s="1"/>
  <c r="AF2201" i="6"/>
  <c r="AF2202" i="6" s="1"/>
  <c r="AF2200" i="6" s="1"/>
  <c r="AF365" i="6"/>
  <c r="AG365" i="6" s="1" a="1"/>
  <c r="AG365" i="6" s="1"/>
  <c r="AF509" i="6"/>
  <c r="AF510" i="6" s="1"/>
  <c r="AF508" i="6" s="1"/>
  <c r="AF337" i="6"/>
  <c r="AF338" i="6" s="1"/>
  <c r="AF336" i="6" s="1"/>
  <c r="AF873" i="6"/>
  <c r="AF874" i="6" s="1"/>
  <c r="AF872" i="6" s="1"/>
  <c r="AF1229" i="6"/>
  <c r="AF1230" i="6" s="1"/>
  <c r="AF1228" i="6" s="1"/>
  <c r="AF1917" i="6"/>
  <c r="AF1918" i="6" s="1"/>
  <c r="AF1916" i="6" s="1"/>
  <c r="AF1293" i="6"/>
  <c r="AF1294" i="6" s="1"/>
  <c r="AF1292" i="6" s="1"/>
  <c r="AF2097" i="6"/>
  <c r="AF2098" i="6" s="1"/>
  <c r="AF2096" i="6" s="1"/>
  <c r="AF1889" i="6"/>
  <c r="AF1890" i="6" s="1"/>
  <c r="AF1888" i="6" s="1"/>
  <c r="AF229" i="6"/>
  <c r="AF230" i="6" s="1"/>
  <c r="AF228" i="6" s="1"/>
  <c r="AF2449" i="6"/>
  <c r="AF3969" i="6"/>
  <c r="AF3970" i="6" s="1"/>
  <c r="AF3968" i="6" s="1"/>
  <c r="AF531" i="6" a="1"/>
  <c r="AF531" i="6" s="1"/>
  <c r="AF1447" i="6" a="1"/>
  <c r="AF1447" i="6" s="1"/>
  <c r="AF1839" i="6" a="1"/>
  <c r="AF1839" i="6" s="1"/>
  <c r="AF1963" i="6" a="1"/>
  <c r="AF1963" i="6" s="1"/>
  <c r="AF3255" i="6" a="1"/>
  <c r="AF3255" i="6" s="1"/>
  <c r="AF2207" i="6" a="1"/>
  <c r="AF2207" i="6" s="1"/>
  <c r="AF1807" i="6" a="1"/>
  <c r="AF1807" i="6" s="1"/>
  <c r="AF923" i="6" a="1"/>
  <c r="AF923" i="6" s="1"/>
  <c r="AF2999" i="6" a="1"/>
  <c r="AF2999" i="6" s="1"/>
  <c r="AF1003" i="6" a="1"/>
  <c r="AF1003" i="6" s="1"/>
  <c r="AF1351" i="6" a="1"/>
  <c r="AF1351" i="6" s="1"/>
  <c r="AF3295" i="6" a="1"/>
  <c r="AF3295" i="6" s="1"/>
  <c r="AF1891" i="6" a="1"/>
  <c r="AF1891" i="6" s="1"/>
  <c r="AF355" i="6" a="1"/>
  <c r="AF355" i="6" s="1"/>
  <c r="AG2063" i="6" a="1"/>
  <c r="AG2063" i="6" s="1"/>
  <c r="AF2587" i="6" a="1"/>
  <c r="AF2587" i="6" s="1"/>
  <c r="AF243" i="6" a="1"/>
  <c r="AF243" i="6" s="1"/>
  <c r="AF295" i="6" a="1"/>
  <c r="AF295" i="6" s="1"/>
  <c r="AF3623" i="6" a="1"/>
  <c r="AF3623" i="6" s="1"/>
  <c r="AG2771" i="6" a="1"/>
  <c r="AG2771" i="6" s="1"/>
  <c r="AF683" i="6" a="1"/>
  <c r="AF683" i="6" s="1"/>
  <c r="AF3719" i="6" a="1"/>
  <c r="AF3719" i="6" s="1"/>
  <c r="AF2655" i="6" a="1"/>
  <c r="AF2655" i="6" s="1"/>
  <c r="AF3547" i="6" a="1"/>
  <c r="AF3547" i="6" s="1"/>
  <c r="AF1391" i="6" a="1"/>
  <c r="AF1391" i="6" s="1"/>
  <c r="AF255" i="6" a="1"/>
  <c r="AF255" i="6" s="1"/>
  <c r="AF3147" i="6" a="1"/>
  <c r="AF3147" i="6" s="1"/>
  <c r="AF1279" i="6" a="1"/>
  <c r="AF1279" i="6" s="1"/>
  <c r="AF1947" i="6" a="1"/>
  <c r="AF1947" i="6" s="1"/>
  <c r="AF3611" i="6" a="1"/>
  <c r="AF3611" i="6" s="1"/>
  <c r="AF547" i="6" a="1"/>
  <c r="AF547" i="6" s="1"/>
  <c r="AF2183" i="6" a="1"/>
  <c r="AF2183" i="6" s="1"/>
  <c r="AF3671" i="6" a="1"/>
  <c r="AF3671" i="6" s="1"/>
  <c r="AF231" i="6" a="1"/>
  <c r="AF231" i="6" s="1"/>
  <c r="AF3859" i="6" a="1"/>
  <c r="AF3859" i="6" s="1"/>
  <c r="AF2327" i="6" a="1"/>
  <c r="AF2327" i="6" s="1"/>
  <c r="AF459" i="6" a="1"/>
  <c r="AF459" i="6" s="1"/>
  <c r="AF3867" i="6" a="1"/>
  <c r="AF3867" i="6" s="1"/>
  <c r="AF2255" i="6" a="1"/>
  <c r="AF2255" i="6" s="1"/>
  <c r="AF1179" i="6" a="1"/>
  <c r="AF1179" i="6" s="1"/>
  <c r="AF3143" i="6" a="1"/>
  <c r="AF3143" i="6" s="1"/>
  <c r="AF1519" i="6" a="1"/>
  <c r="AF1519" i="6" s="1"/>
  <c r="AG1055" i="6" a="1"/>
  <c r="AG1055" i="6" s="1"/>
  <c r="AG2283" i="6" a="1"/>
  <c r="AG2283" i="6" s="1"/>
  <c r="AG2805" i="6" a="1"/>
  <c r="AG2805" i="6" s="1"/>
  <c r="AG2806" i="6" s="1"/>
  <c r="AG2804" i="6" s="1"/>
  <c r="AG1671" i="6" a="1"/>
  <c r="AG1671" i="6" s="1"/>
  <c r="AG677" i="6" a="1"/>
  <c r="AG677" i="6" s="1"/>
  <c r="AG678" i="6" s="1"/>
  <c r="AG676" i="6" s="1"/>
  <c r="AG1543" i="6" a="1"/>
  <c r="AG1543" i="6" s="1"/>
  <c r="AF3367" i="6" a="1"/>
  <c r="AF3367" i="6" s="1"/>
  <c r="AG1115" i="6" a="1"/>
  <c r="AG1115" i="6" s="1"/>
  <c r="AF1075" i="6" a="1"/>
  <c r="AF1075" i="6" s="1"/>
  <c r="AF3693" i="6"/>
  <c r="AF3694" i="6" s="1"/>
  <c r="AF3692" i="6" s="1"/>
  <c r="AF2477" i="6"/>
  <c r="AF2478" i="6" s="1"/>
  <c r="AF2476" i="6" s="1"/>
  <c r="AF1641" i="6"/>
  <c r="AF1642" i="6" s="1"/>
  <c r="AF1640" i="6" s="1"/>
  <c r="AF1105" i="6"/>
  <c r="AF1106" i="6" s="1"/>
  <c r="AF1104" i="6" s="1"/>
  <c r="AF93" i="6"/>
  <c r="AF94" i="6" s="1"/>
  <c r="AF92" i="6" s="1"/>
  <c r="AF601" i="6"/>
  <c r="AF602" i="6" s="1"/>
  <c r="AF600" i="6" s="1"/>
  <c r="AF2725" i="6"/>
  <c r="AF2726" i="6" s="1"/>
  <c r="AF2724" i="6" s="1"/>
  <c r="AF3241" i="6"/>
  <c r="AF3242" i="6" s="1"/>
  <c r="AF3240" i="6" s="1"/>
  <c r="AF3009" i="6"/>
  <c r="AF3010" i="6" s="1"/>
  <c r="AF3008" i="6" s="1"/>
  <c r="AF1137" i="6"/>
  <c r="AF1138" i="6" s="1"/>
  <c r="AF1136" i="6" s="1"/>
  <c r="AF2525" i="6"/>
  <c r="AF2526" i="6" s="1"/>
  <c r="AF2524" i="6" s="1"/>
  <c r="AF1943" i="6" a="1"/>
  <c r="AF1943" i="6" s="1"/>
  <c r="AF893" i="6"/>
  <c r="AF894" i="6" s="1"/>
  <c r="AF892" i="6" s="1"/>
  <c r="AF169" i="6"/>
  <c r="AF170" i="6" s="1"/>
  <c r="AF168" i="6" s="1"/>
  <c r="AF431" i="6" a="1"/>
  <c r="AF431" i="6" s="1"/>
  <c r="AA2610" i="6"/>
  <c r="AB2610" i="6" s="1"/>
  <c r="Z268" i="6"/>
  <c r="AF3" i="6" a="1"/>
  <c r="AF3" i="6" s="1"/>
  <c r="Z2349" i="6"/>
  <c r="AA2349" i="6" s="1"/>
  <c r="AB2349" i="6" s="1"/>
  <c r="AC2349" i="6" s="1"/>
  <c r="Z1768" i="6"/>
  <c r="AA1768" i="6" s="1"/>
  <c r="AB1768" i="6" s="1"/>
  <c r="AC1768" i="6" s="1"/>
  <c r="AL1767" i="6" s="1"/>
  <c r="AA2609" i="6"/>
  <c r="AB2609" i="6" s="1"/>
  <c r="Z3826" i="6"/>
  <c r="AA3826" i="6" s="1"/>
  <c r="AB3826" i="6" s="1"/>
  <c r="AC3826" i="6" s="1"/>
  <c r="Z2369" i="6"/>
  <c r="Z2664" i="6"/>
  <c r="Z2503" i="6"/>
  <c r="Z727" i="6"/>
  <c r="Z2155" i="6"/>
  <c r="AG2155" i="6" s="1" a="1"/>
  <c r="AG2155" i="6" s="1"/>
  <c r="Z1535" i="6"/>
  <c r="AG1535" i="6" s="1" a="1"/>
  <c r="AG1535" i="6" s="1"/>
  <c r="Z3895" i="6"/>
  <c r="Z2627" i="6"/>
  <c r="AG2627" i="6" s="1" a="1"/>
  <c r="AG2627" i="6" s="1"/>
  <c r="Z239" i="6"/>
  <c r="AG239" i="6" s="1" a="1"/>
  <c r="AG239" i="6" s="1"/>
  <c r="Z219" i="6"/>
  <c r="AG219" i="6" s="1" a="1"/>
  <c r="AG219" i="6" s="1"/>
  <c r="Z2125" i="6"/>
  <c r="AA2125" i="6" s="1"/>
  <c r="AB2125" i="6" s="1"/>
  <c r="AC2125" i="6" s="1"/>
  <c r="Z270" i="6"/>
  <c r="AA270" i="6" s="1"/>
  <c r="AB270" i="6" s="1"/>
  <c r="AC270" i="6" s="1"/>
  <c r="Z3045" i="6"/>
  <c r="AA3045" i="6" s="1"/>
  <c r="AB3045" i="6" s="1"/>
  <c r="AC3045" i="6" s="1"/>
  <c r="AC3956" i="6"/>
  <c r="AL3955" i="6" s="1"/>
  <c r="Z3846" i="6"/>
  <c r="Z89" i="6"/>
  <c r="AA89" i="6" s="1"/>
  <c r="AB89" i="6" s="1"/>
  <c r="AC89" i="6" s="1"/>
  <c r="Z2246" i="6"/>
  <c r="Z198" i="6"/>
  <c r="AA198" i="6" s="1"/>
  <c r="AB198" i="6" s="1"/>
  <c r="AC198" i="6" s="1"/>
  <c r="Z2370" i="6"/>
  <c r="AA2370" i="6" s="1"/>
  <c r="AB2370" i="6" s="1"/>
  <c r="AC2370" i="6" s="1"/>
  <c r="Z1836" i="6"/>
  <c r="AA1836" i="6" s="1"/>
  <c r="AB1836" i="6" s="1"/>
  <c r="AC1836" i="6" s="1"/>
  <c r="AL1835" i="6" s="1"/>
  <c r="AA2313" i="6"/>
  <c r="AB2313" i="6" s="1"/>
  <c r="AC2313" i="6" s="1"/>
  <c r="AA2312" i="6"/>
  <c r="AB2312" i="6" s="1"/>
  <c r="AC2312" i="6" s="1"/>
  <c r="AL2311" i="6" s="1"/>
  <c r="Z1306" i="6"/>
  <c r="AA1306" i="6" s="1"/>
  <c r="AB1306" i="6" s="1"/>
  <c r="AC1306" i="6" s="1"/>
  <c r="AB1946" i="6"/>
  <c r="AC1946" i="6" s="1"/>
  <c r="AA1644" i="6"/>
  <c r="AB1644" i="6" s="1"/>
  <c r="AC1644" i="6" s="1"/>
  <c r="AL1643" i="6" s="1"/>
  <c r="AA1308" i="6"/>
  <c r="AB1308" i="6" s="1"/>
  <c r="AC1308" i="6" s="1"/>
  <c r="AL1307" i="6" s="1"/>
  <c r="AA880" i="6"/>
  <c r="AB880" i="6" s="1"/>
  <c r="AC880" i="6" s="1"/>
  <c r="AL879" i="6" s="1"/>
  <c r="AA1484" i="6"/>
  <c r="AB1484" i="6" s="1"/>
  <c r="AC1484" i="6" s="1"/>
  <c r="AL1483" i="6" s="1"/>
  <c r="AA304" i="6"/>
  <c r="AB304" i="6" s="1"/>
  <c r="AC304" i="6" s="1"/>
  <c r="AL303" i="6" s="1"/>
  <c r="AA1596" i="6"/>
  <c r="AB1596" i="6" s="1"/>
  <c r="AC1596" i="6" s="1"/>
  <c r="AL1595" i="6" s="1"/>
  <c r="AA92" i="6"/>
  <c r="AB92" i="6" s="1"/>
  <c r="AC92" i="6" s="1"/>
  <c r="AL91" i="6" s="1"/>
  <c r="AA624" i="6"/>
  <c r="AB624" i="6" s="1"/>
  <c r="AC624" i="6" s="1"/>
  <c r="AL623" i="6" s="1"/>
  <c r="AA1116" i="6"/>
  <c r="AB1116" i="6" s="1"/>
  <c r="AC1116" i="6" s="1"/>
  <c r="AL1115" i="6" s="1"/>
  <c r="AA252" i="6"/>
  <c r="AB252" i="6" s="1"/>
  <c r="AC252" i="6" s="1"/>
  <c r="AL251" i="6" s="1"/>
  <c r="AA1164" i="6"/>
  <c r="AB1164" i="6" s="1"/>
  <c r="AC1164" i="6" s="1"/>
  <c r="AL1163" i="6" s="1"/>
  <c r="AA1240" i="6"/>
  <c r="AB1240" i="6" s="1"/>
  <c r="AC1240" i="6" s="1"/>
  <c r="AL1239" i="6" s="1"/>
  <c r="AA292" i="6"/>
  <c r="AB292" i="6" s="1"/>
  <c r="AC292" i="6" s="1"/>
  <c r="AL291" i="6" s="1"/>
  <c r="AA324" i="6"/>
  <c r="AB324" i="6" s="1"/>
  <c r="AC324" i="6" s="1"/>
  <c r="AL323" i="6" s="1"/>
  <c r="AA312" i="6"/>
  <c r="AB312" i="6" s="1"/>
  <c r="AC312" i="6" s="1"/>
  <c r="AL311" i="6" s="1"/>
  <c r="AA240" i="6"/>
  <c r="AB240" i="6" s="1"/>
  <c r="AC240" i="6" s="1"/>
  <c r="AL239" i="6" s="1"/>
  <c r="AA680" i="6"/>
  <c r="AB680" i="6" s="1"/>
  <c r="AC680" i="6" s="1"/>
  <c r="AL679" i="6" s="1"/>
  <c r="AA856" i="6"/>
  <c r="AB856" i="6" s="1"/>
  <c r="AC856" i="6" s="1"/>
  <c r="AL855" i="6" s="1"/>
  <c r="AA1100" i="6"/>
  <c r="AB1100" i="6" s="1"/>
  <c r="AC1100" i="6" s="1"/>
  <c r="AL1099" i="6" s="1"/>
  <c r="AA508" i="6"/>
  <c r="AB508" i="6" s="1"/>
  <c r="AC508" i="6" s="1"/>
  <c r="AL507" i="6" s="1"/>
  <c r="AA956" i="6"/>
  <c r="AB956" i="6" s="1"/>
  <c r="AC956" i="6" s="1"/>
  <c r="AL955" i="6" s="1"/>
  <c r="AA344" i="6"/>
  <c r="AB344" i="6" s="1"/>
  <c r="AC344" i="6" s="1"/>
  <c r="AL343" i="6" s="1"/>
  <c r="AA728" i="6"/>
  <c r="AB728" i="6" s="1"/>
  <c r="AC728" i="6" s="1"/>
  <c r="AL727" i="6" s="1"/>
  <c r="AA1969" i="6"/>
  <c r="AB1969" i="6" s="1"/>
  <c r="AC1969" i="6" s="1"/>
  <c r="Z1366" i="6"/>
  <c r="AA1366" i="6" s="1"/>
  <c r="AB1366" i="6" s="1"/>
  <c r="AC1366" i="6" s="1"/>
  <c r="Z1664" i="6"/>
  <c r="AA1664" i="6" s="1"/>
  <c r="AB1664" i="6" s="1"/>
  <c r="AC1664" i="6" s="1"/>
  <c r="AL1663" i="6" s="1"/>
  <c r="Z1078" i="6"/>
  <c r="AA1078" i="6" s="1"/>
  <c r="AB1078" i="6" s="1"/>
  <c r="AC1078" i="6" s="1"/>
  <c r="Z1837" i="6"/>
  <c r="AA1837" i="6" s="1"/>
  <c r="AB1837" i="6" s="1"/>
  <c r="AC1837" i="6" s="1"/>
  <c r="Z1846" i="6"/>
  <c r="AA1846" i="6" s="1"/>
  <c r="AB1846" i="6" s="1"/>
  <c r="AC1846" i="6" s="1"/>
  <c r="AB1945" i="6"/>
  <c r="AC1945" i="6" s="1"/>
  <c r="AB1944" i="6"/>
  <c r="AC1944" i="6" s="1"/>
  <c r="AL1943" i="6" s="1"/>
  <c r="Z1305" i="6"/>
  <c r="AA1305" i="6" s="1"/>
  <c r="AB1305" i="6" s="1"/>
  <c r="AC1305" i="6" s="1"/>
  <c r="Z1721" i="6"/>
  <c r="AA1721" i="6" s="1"/>
  <c r="AB1721" i="6" s="1"/>
  <c r="AC1721" i="6" s="1"/>
  <c r="Z1838" i="6"/>
  <c r="AA1838" i="6" s="1"/>
  <c r="AB1838" i="6" s="1"/>
  <c r="AC1838" i="6" s="1"/>
  <c r="Z1076" i="6"/>
  <c r="Z1720" i="6"/>
  <c r="AA1720" i="6" s="1"/>
  <c r="AB1720" i="6" s="1"/>
  <c r="AC1720" i="6" s="1"/>
  <c r="AL1719" i="6" s="1"/>
  <c r="Z648" i="6"/>
  <c r="Z3365" i="6"/>
  <c r="AA3365" i="6" s="1"/>
  <c r="AB3365" i="6" s="1"/>
  <c r="AC3365" i="6" s="1"/>
  <c r="Z724" i="6"/>
  <c r="Z1121" i="6"/>
  <c r="AA1121" i="6" s="1"/>
  <c r="AB1121" i="6" s="1"/>
  <c r="AC1121" i="6" s="1"/>
  <c r="Z934" i="6"/>
  <c r="AA934" i="6" s="1"/>
  <c r="AB934" i="6" s="1"/>
  <c r="AC934" i="6" s="1"/>
  <c r="AA993" i="6"/>
  <c r="AB993" i="6" s="1"/>
  <c r="AC993" i="6" s="1"/>
  <c r="Z748" i="6"/>
  <c r="Z1675" i="6"/>
  <c r="AA3200" i="6"/>
  <c r="AB3200" i="6" s="1"/>
  <c r="AC3200" i="6" s="1"/>
  <c r="AL3199" i="6" s="1"/>
  <c r="AA1970" i="6"/>
  <c r="AB1970" i="6" s="1"/>
  <c r="AC1970" i="6" s="1"/>
  <c r="AA994" i="6"/>
  <c r="AB994" i="6" s="1"/>
  <c r="AC994" i="6" s="1"/>
  <c r="Z3364" i="6"/>
  <c r="AA3364" i="6" s="1"/>
  <c r="AB3364" i="6" s="1"/>
  <c r="AC3364" i="6" s="1"/>
  <c r="AL3363" i="6" s="1"/>
  <c r="Z1075" i="6"/>
  <c r="AA2448" i="6"/>
  <c r="AB2448" i="6" s="1"/>
  <c r="AC2448" i="6" s="1"/>
  <c r="AL2447" i="6" s="1"/>
  <c r="Z1665" i="6"/>
  <c r="AA1665" i="6" s="1"/>
  <c r="AB1665" i="6" s="1"/>
  <c r="AC1665" i="6" s="1"/>
  <c r="Z933" i="6"/>
  <c r="AA933" i="6" s="1"/>
  <c r="AB933" i="6" s="1"/>
  <c r="AC933" i="6" s="1"/>
  <c r="Z3706" i="6"/>
  <c r="AA3706" i="6" s="1"/>
  <c r="AB3706" i="6" s="1"/>
  <c r="AC3706" i="6" s="1"/>
  <c r="Z3914" i="6"/>
  <c r="AA3914" i="6" s="1"/>
  <c r="AB3914" i="6" s="1"/>
  <c r="AC3914" i="6" s="1"/>
  <c r="Z1576" i="6"/>
  <c r="Z932" i="6"/>
  <c r="Z1072" i="6"/>
  <c r="Z1209" i="6"/>
  <c r="AA1209" i="6" s="1"/>
  <c r="AB1209" i="6" s="1"/>
  <c r="AC1209" i="6" s="1"/>
  <c r="Z1073" i="6"/>
  <c r="AA1073" i="6" s="1"/>
  <c r="AB1073" i="6" s="1"/>
  <c r="AC1073" i="6" s="1"/>
  <c r="Z1666" i="6"/>
  <c r="AA1666" i="6" s="1"/>
  <c r="AB1666" i="6" s="1"/>
  <c r="AC1666" i="6" s="1"/>
  <c r="Z248" i="6"/>
  <c r="Z1954" i="6"/>
  <c r="AA1954" i="6" s="1"/>
  <c r="AB1954" i="6" s="1"/>
  <c r="AC1954" i="6" s="1"/>
  <c r="Z3704" i="6"/>
  <c r="AA3704" i="6" s="1"/>
  <c r="AB3704" i="6" s="1"/>
  <c r="AC3704" i="6" s="1"/>
  <c r="AL3703" i="6" s="1"/>
  <c r="Z3606" i="6"/>
  <c r="AA3606" i="6" s="1"/>
  <c r="AB3606" i="6" s="1"/>
  <c r="AC3606" i="6" s="1"/>
  <c r="Z3911" i="6"/>
  <c r="Z3912" i="6"/>
  <c r="Z3363" i="6"/>
  <c r="Z1600" i="6"/>
  <c r="Z2432" i="6"/>
  <c r="AA2432" i="6" s="1"/>
  <c r="AB2432" i="6" s="1"/>
  <c r="AC2432" i="6" s="1"/>
  <c r="AL2431" i="6" s="1"/>
  <c r="Z3605" i="6"/>
  <c r="AA3605" i="6" s="1"/>
  <c r="AB3605" i="6" s="1"/>
  <c r="AC3605" i="6" s="1"/>
  <c r="Z2598" i="6"/>
  <c r="AA2598" i="6" s="1"/>
  <c r="AB2598" i="6" s="1"/>
  <c r="AC2598" i="6" s="1"/>
  <c r="Z2594" i="6"/>
  <c r="AA2594" i="6" s="1"/>
  <c r="AB2594" i="6" s="1"/>
  <c r="AC2594" i="6" s="1"/>
  <c r="Z1120" i="6"/>
  <c r="Z942" i="6"/>
  <c r="AA942" i="6" s="1"/>
  <c r="AB942" i="6" s="1"/>
  <c r="AC942" i="6" s="1"/>
  <c r="Z250" i="6"/>
  <c r="AA250" i="6" s="1"/>
  <c r="AB250" i="6" s="1"/>
  <c r="AC250" i="6" s="1"/>
  <c r="Z1504" i="6"/>
  <c r="Z3896" i="6"/>
  <c r="AA3896" i="6" s="1"/>
  <c r="AB3896" i="6" s="1"/>
  <c r="AC3896" i="6" s="1"/>
  <c r="AL3895" i="6" s="1"/>
  <c r="Z1905" i="6"/>
  <c r="AG1903" i="6" s="1" a="1"/>
  <c r="AG1903" i="6" s="1"/>
  <c r="Z2596" i="6"/>
  <c r="AA2596" i="6" s="1"/>
  <c r="AB2596" i="6" s="1"/>
  <c r="AC2596" i="6" s="1"/>
  <c r="AL2595" i="6" s="1"/>
  <c r="Z664" i="6"/>
  <c r="Z1506" i="6"/>
  <c r="AA1506" i="6" s="1"/>
  <c r="AB1506" i="6" s="1"/>
  <c r="AC1506" i="6" s="1"/>
  <c r="Z3705" i="6"/>
  <c r="AA3705" i="6" s="1"/>
  <c r="AB3705" i="6" s="1"/>
  <c r="AC3705" i="6" s="1"/>
  <c r="Z749" i="6"/>
  <c r="AA749" i="6" s="1"/>
  <c r="AB749" i="6" s="1"/>
  <c r="AC749" i="6" s="1"/>
  <c r="Z726" i="6"/>
  <c r="AA726" i="6" s="1"/>
  <c r="AB726" i="6" s="1"/>
  <c r="AC726" i="6" s="1"/>
  <c r="Z940" i="6"/>
  <c r="Z747" i="6"/>
  <c r="Z2592" i="6"/>
  <c r="AA2592" i="6" s="1"/>
  <c r="AB2592" i="6" s="1"/>
  <c r="AC2592" i="6" s="1"/>
  <c r="AL2591" i="6" s="1"/>
  <c r="Z1074" i="6"/>
  <c r="AA289" i="6"/>
  <c r="AB289" i="6" s="1"/>
  <c r="AC289" i="6" s="1"/>
  <c r="AA3380" i="6"/>
  <c r="AB3380" i="6" s="1"/>
  <c r="AC3380" i="6" s="1"/>
  <c r="AL3379" i="6" s="1"/>
  <c r="Z2597" i="6"/>
  <c r="AA2597" i="6" s="1"/>
  <c r="AB2597" i="6" s="1"/>
  <c r="AC2597" i="6" s="1"/>
  <c r="Z249" i="6"/>
  <c r="AA249" i="6" s="1"/>
  <c r="AB249" i="6" s="1"/>
  <c r="AC249" i="6" s="1"/>
  <c r="Z1577" i="6"/>
  <c r="AA1577" i="6" s="1"/>
  <c r="AB1577" i="6" s="1"/>
  <c r="AC1577" i="6" s="1"/>
  <c r="Z1677" i="6"/>
  <c r="AA1677" i="6" s="1"/>
  <c r="AB1677" i="6" s="1"/>
  <c r="AC1677" i="6" s="1"/>
  <c r="Z1899" i="6"/>
  <c r="Z2089" i="6"/>
  <c r="AA2089" i="6" s="1"/>
  <c r="AB2089" i="6" s="1"/>
  <c r="AC2089" i="6" s="1"/>
  <c r="Z1122" i="6"/>
  <c r="Z1676" i="6"/>
  <c r="AA1676" i="6" s="1"/>
  <c r="AB1676" i="6" s="1"/>
  <c r="AC1676" i="6" s="1"/>
  <c r="AL1675" i="6" s="1"/>
  <c r="Z1602" i="6"/>
  <c r="AA1602" i="6" s="1"/>
  <c r="AB1602" i="6" s="1"/>
  <c r="AC1602" i="6" s="1"/>
  <c r="Z2090" i="6"/>
  <c r="AB1310" i="6"/>
  <c r="AC1310" i="6" s="1"/>
  <c r="AB1309" i="6"/>
  <c r="AC1309" i="6" s="1"/>
  <c r="Z469" i="6"/>
  <c r="AA469" i="6" s="1"/>
  <c r="AB469" i="6" s="1"/>
  <c r="AC469" i="6" s="1"/>
  <c r="Z2593" i="6"/>
  <c r="AA2593" i="6" s="1"/>
  <c r="AB2593" i="6" s="1"/>
  <c r="AC2593" i="6" s="1"/>
  <c r="Z2087" i="6"/>
  <c r="AA3201" i="6"/>
  <c r="AB3201" i="6" s="1"/>
  <c r="AC3201" i="6" s="1"/>
  <c r="Z468" i="6"/>
  <c r="Z725" i="6"/>
  <c r="AA725" i="6" s="1"/>
  <c r="AB725" i="6" s="1"/>
  <c r="AC725" i="6" s="1"/>
  <c r="Z470" i="6"/>
  <c r="AA470" i="6" s="1"/>
  <c r="AB470" i="6" s="1"/>
  <c r="AC470" i="6" s="1"/>
  <c r="Z1952" i="6"/>
  <c r="AA1952" i="6" s="1"/>
  <c r="AB1952" i="6" s="1"/>
  <c r="AC1952" i="6" s="1"/>
  <c r="AL1951" i="6" s="1"/>
  <c r="Z2504" i="6"/>
  <c r="AA2504" i="6" s="1"/>
  <c r="AB2504" i="6" s="1"/>
  <c r="AC2504" i="6" s="1"/>
  <c r="AL2503" i="6" s="1"/>
  <c r="Z1900" i="6"/>
  <c r="AA1900" i="6" s="1"/>
  <c r="AB1900" i="6" s="1"/>
  <c r="AC1900" i="6" s="1"/>
  <c r="AL1899" i="6" s="1"/>
  <c r="Z500" i="6"/>
  <c r="AA2266" i="6"/>
  <c r="AB2266" i="6" s="1"/>
  <c r="AC2266" i="6" s="1"/>
  <c r="Z1902" i="6"/>
  <c r="AA1902" i="6" s="1"/>
  <c r="AB1902" i="6" s="1"/>
  <c r="AC1902" i="6" s="1"/>
  <c r="AA288" i="6"/>
  <c r="AB288" i="6" s="1"/>
  <c r="AC288" i="6" s="1"/>
  <c r="AL287" i="6" s="1"/>
  <c r="AA1921" i="6"/>
  <c r="AB1921" i="6" s="1"/>
  <c r="AC1921" i="6" s="1"/>
  <c r="AA39" i="6"/>
  <c r="AA1197" i="6"/>
  <c r="AB1197" i="6" s="1"/>
  <c r="AC1197" i="6" s="1"/>
  <c r="Z188" i="6"/>
  <c r="AA2264" i="6"/>
  <c r="AB2264" i="6" s="1"/>
  <c r="AC2264" i="6" s="1"/>
  <c r="AL2263" i="6" s="1"/>
  <c r="AA170" i="6"/>
  <c r="AB170" i="6" s="1"/>
  <c r="AC170" i="6" s="1"/>
  <c r="AA2475" i="6"/>
  <c r="AA287" i="6"/>
  <c r="AA2806" i="6"/>
  <c r="AB2806" i="6" s="1"/>
  <c r="AC2806" i="6" s="1"/>
  <c r="AA3065" i="6"/>
  <c r="AB3065" i="6" s="1"/>
  <c r="AC3065" i="6" s="1"/>
  <c r="Z452" i="6"/>
  <c r="Z75" i="6"/>
  <c r="AA2723" i="6"/>
  <c r="Z502" i="6"/>
  <c r="AA502" i="6" s="1"/>
  <c r="AB502" i="6" s="1"/>
  <c r="AC502" i="6" s="1"/>
  <c r="Z326" i="6"/>
  <c r="AA326" i="6" s="1"/>
  <c r="AB326" i="6" s="1"/>
  <c r="AC326" i="6" s="1"/>
  <c r="Z1466" i="6"/>
  <c r="AA1466" i="6" s="1"/>
  <c r="AB1466" i="6" s="1"/>
  <c r="AC1466" i="6" s="1"/>
  <c r="AA3253" i="6"/>
  <c r="AB3253" i="6" s="1"/>
  <c r="AC3253" i="6" s="1"/>
  <c r="Z1465" i="6"/>
  <c r="AA1465" i="6" s="1"/>
  <c r="AB1465" i="6" s="1"/>
  <c r="AC1465" i="6" s="1"/>
  <c r="Z325" i="6"/>
  <c r="AA325" i="6" s="1"/>
  <c r="AB325" i="6" s="1"/>
  <c r="AC325" i="6" s="1"/>
  <c r="AA2010" i="6"/>
  <c r="AB2010" i="6" s="1"/>
  <c r="AC2010" i="6" s="1"/>
  <c r="Z1212" i="6"/>
  <c r="Z2982" i="6"/>
  <c r="AA2982" i="6" s="1"/>
  <c r="AB2982" i="6" s="1"/>
  <c r="AC2982" i="6" s="1"/>
  <c r="Z763" i="6"/>
  <c r="AG763" i="6" s="1" a="1"/>
  <c r="AG763" i="6" s="1"/>
  <c r="AA251" i="6"/>
  <c r="AA855" i="6"/>
  <c r="AA3219" i="6"/>
  <c r="AH3219" i="6" s="1" a="1"/>
  <c r="AH3219" i="6" s="1"/>
  <c r="Z78" i="6"/>
  <c r="AA78" i="6" s="1"/>
  <c r="AB78" i="6" s="1"/>
  <c r="AC78" i="6" s="1"/>
  <c r="AA1196" i="6"/>
  <c r="AB1196" i="6" s="1"/>
  <c r="AC1196" i="6" s="1"/>
  <c r="AL1195" i="6" s="1"/>
  <c r="AA1545" i="6"/>
  <c r="AB1545" i="6" s="1"/>
  <c r="AC1545" i="6" s="1"/>
  <c r="Z729" i="6"/>
  <c r="AA729" i="6" s="1"/>
  <c r="AB729" i="6" s="1"/>
  <c r="AC729" i="6" s="1"/>
  <c r="AA1068" i="6"/>
  <c r="AB1068" i="6" s="1"/>
  <c r="AC1068" i="6" s="1"/>
  <c r="AL1067" i="6" s="1"/>
  <c r="AA3251" i="6"/>
  <c r="Z77" i="6"/>
  <c r="AA77" i="6" s="1"/>
  <c r="AB77" i="6" s="1"/>
  <c r="AC77" i="6" s="1"/>
  <c r="AA1050" i="6"/>
  <c r="AB1050" i="6" s="1"/>
  <c r="AC1050" i="6" s="1"/>
  <c r="AA3736" i="6"/>
  <c r="AB3736" i="6" s="1"/>
  <c r="AC3736" i="6" s="1"/>
  <c r="AL3735" i="6" s="1"/>
  <c r="AA2350" i="6"/>
  <c r="AB2350" i="6" s="1"/>
  <c r="AC2350" i="6" s="1"/>
  <c r="AA24" i="6"/>
  <c r="AB24" i="6" s="1"/>
  <c r="AC24" i="6" s="1"/>
  <c r="AL23" i="6" s="1"/>
  <c r="AA45" i="6"/>
  <c r="AB45" i="6" s="1"/>
  <c r="AC45" i="6" s="1"/>
  <c r="AA453" i="6"/>
  <c r="AB453" i="6" s="1"/>
  <c r="AC453" i="6" s="1"/>
  <c r="AA1653" i="6"/>
  <c r="AB1653" i="6" s="1"/>
  <c r="AC1653" i="6" s="1"/>
  <c r="AA3272" i="6"/>
  <c r="AB3272" i="6" s="1"/>
  <c r="AC3272" i="6" s="1"/>
  <c r="AL3271" i="6" s="1"/>
  <c r="AA916" i="6"/>
  <c r="AB916" i="6" s="1"/>
  <c r="AC916" i="6" s="1"/>
  <c r="AL915" i="6" s="1"/>
  <c r="AA1541" i="6"/>
  <c r="AB1541" i="6" s="1"/>
  <c r="AC1541" i="6" s="1"/>
  <c r="AB222" i="6"/>
  <c r="AC222" i="6" s="1"/>
  <c r="Z666" i="6"/>
  <c r="AA666" i="6" s="1"/>
  <c r="AB666" i="6" s="1"/>
  <c r="AC666" i="6" s="1"/>
  <c r="AA167" i="6"/>
  <c r="AA3440" i="6"/>
  <c r="AB3440" i="6" s="1"/>
  <c r="AC3440" i="6" s="1"/>
  <c r="AL3439" i="6" s="1"/>
  <c r="AA168" i="6"/>
  <c r="AB168" i="6" s="1"/>
  <c r="AC168" i="6" s="1"/>
  <c r="AL167" i="6" s="1"/>
  <c r="AA1069" i="6"/>
  <c r="AB1069" i="6" s="1"/>
  <c r="AC1069" i="6" s="1"/>
  <c r="Z1464" i="6"/>
  <c r="AA3543" i="6"/>
  <c r="Z226" i="6"/>
  <c r="AA226" i="6" s="1"/>
  <c r="AB226" i="6" s="1"/>
  <c r="AC226" i="6" s="1"/>
  <c r="AA274" i="6"/>
  <c r="AB274" i="6" s="1"/>
  <c r="AC274" i="6" s="1"/>
  <c r="AA675" i="6"/>
  <c r="AA3955" i="6"/>
  <c r="AA2430" i="6"/>
  <c r="AB2430" i="6" s="1"/>
  <c r="AC2430" i="6" s="1"/>
  <c r="AA1904" i="6"/>
  <c r="AB1904" i="6" s="1"/>
  <c r="AC1904" i="6" s="1"/>
  <c r="AL1903" i="6" s="1"/>
  <c r="AA3441" i="6"/>
  <c r="AB3441" i="6" s="1"/>
  <c r="AC3441" i="6" s="1"/>
  <c r="AA824" i="6"/>
  <c r="AB824" i="6" s="1"/>
  <c r="AC824" i="6" s="1"/>
  <c r="AL823" i="6" s="1"/>
  <c r="AA3071" i="6"/>
  <c r="AA2608" i="6"/>
  <c r="AB2608" i="6" s="1"/>
  <c r="AC2608" i="6" s="1"/>
  <c r="AL2607" i="6" s="1"/>
  <c r="AA2446" i="6"/>
  <c r="AB2446" i="6" s="1"/>
  <c r="AC2446" i="6" s="1"/>
  <c r="AA1919" i="6"/>
  <c r="AA2555" i="6"/>
  <c r="Z294" i="6"/>
  <c r="AA294" i="6" s="1"/>
  <c r="AB294" i="6" s="1"/>
  <c r="AC294" i="6" s="1"/>
  <c r="AA41" i="6"/>
  <c r="AB41" i="6" s="1"/>
  <c r="AC41" i="6" s="1"/>
  <c r="AA1195" i="6"/>
  <c r="AA3529" i="6"/>
  <c r="AB3529" i="6" s="1"/>
  <c r="AC3529" i="6" s="1"/>
  <c r="Z2260" i="6"/>
  <c r="AA2260" i="6" s="1"/>
  <c r="AB2260" i="6" s="1"/>
  <c r="AC2260" i="6" s="1"/>
  <c r="AL2259" i="6" s="1"/>
  <c r="AA341" i="6"/>
  <c r="AB341" i="6" s="1"/>
  <c r="AC341" i="6" s="1"/>
  <c r="AA370" i="6"/>
  <c r="AB370" i="6" s="1"/>
  <c r="AC370" i="6" s="1"/>
  <c r="AA1134" i="6"/>
  <c r="AB1134" i="6" s="1"/>
  <c r="AC1134" i="6" s="1"/>
  <c r="Z2559" i="6"/>
  <c r="AG2559" i="6" s="1" a="1"/>
  <c r="AG2559" i="6" s="1"/>
  <c r="Z2711" i="6"/>
  <c r="AG2711" i="6" s="1" a="1"/>
  <c r="AG2711" i="6" s="1"/>
  <c r="Z1623" i="6"/>
  <c r="AG1623" i="6" s="1" a="1"/>
  <c r="AG1623" i="6" s="1"/>
  <c r="Z1087" i="6"/>
  <c r="AG1087" i="6" s="1" a="1"/>
  <c r="AG1087" i="6" s="1"/>
  <c r="Z367" i="6"/>
  <c r="Z731" i="6"/>
  <c r="AG731" i="6" s="1" a="1"/>
  <c r="AG731" i="6" s="1"/>
  <c r="Z3263" i="6"/>
  <c r="AG3263" i="6" s="1" a="1"/>
  <c r="AG3263" i="6" s="1"/>
  <c r="Z3603" i="6"/>
  <c r="Z1591" i="6"/>
  <c r="AG1591" i="6" s="1" a="1"/>
  <c r="AG1591" i="6" s="1"/>
  <c r="Z467" i="6"/>
  <c r="AA2691" i="6"/>
  <c r="AH2691" i="6" s="1" a="1"/>
  <c r="AH2691" i="6" s="1"/>
  <c r="AA2523" i="6"/>
  <c r="AH2523" i="6" s="1" a="1"/>
  <c r="AH2523" i="6" s="1"/>
  <c r="AA2263" i="6"/>
  <c r="AA323" i="6"/>
  <c r="Z3843" i="6"/>
  <c r="Z3411" i="6"/>
  <c r="AG3411" i="6" s="1" a="1"/>
  <c r="AG3411" i="6" s="1"/>
  <c r="Z555" i="6"/>
  <c r="AG555" i="6" s="1" a="1"/>
  <c r="AG555" i="6" s="1"/>
  <c r="Z895" i="6"/>
  <c r="Z3423" i="6"/>
  <c r="AG3423" i="6" s="1" a="1"/>
  <c r="AG3423" i="6" s="1"/>
  <c r="AA1271" i="6"/>
  <c r="Z1243" i="6"/>
  <c r="AG1243" i="6" s="1" a="1"/>
  <c r="AG1243" i="6" s="1"/>
  <c r="Z3343" i="6"/>
  <c r="Z2291" i="6"/>
  <c r="AG2291" i="6" s="1" a="1"/>
  <c r="AG2291" i="6" s="1"/>
  <c r="Z2379" i="6"/>
  <c r="AG2379" i="6" s="1" a="1"/>
  <c r="AG2379" i="6" s="1"/>
  <c r="Z3315" i="6"/>
  <c r="AG3315" i="6" s="1" a="1"/>
  <c r="AG3315" i="6" s="1"/>
  <c r="AA1943" i="6"/>
  <c r="AH1943" i="6" s="1" a="1"/>
  <c r="AH1943" i="6" s="1"/>
  <c r="AA879" i="6"/>
  <c r="AA679" i="6"/>
  <c r="AA2391" i="6"/>
  <c r="AH2391" i="6" s="1" a="1"/>
  <c r="AH2391" i="6" s="1"/>
  <c r="AA2359" i="6"/>
  <c r="AH2359" i="6" s="1" a="1"/>
  <c r="AH2359" i="6" s="1"/>
  <c r="AA2167" i="6"/>
  <c r="AH2167" i="6" s="1" a="1"/>
  <c r="AH2167" i="6" s="1"/>
  <c r="Z2767" i="6"/>
  <c r="AG2767" i="6" s="1" a="1"/>
  <c r="AG2767" i="6" s="1"/>
  <c r="Z1343" i="6"/>
  <c r="AA2823" i="6"/>
  <c r="Z1079" i="6"/>
  <c r="AG1079" i="6" s="1" a="1"/>
  <c r="AG1079" i="6" s="1"/>
  <c r="Z2575" i="6"/>
  <c r="AG2575" i="6" s="1" a="1"/>
  <c r="AG2575" i="6" s="1"/>
  <c r="Z943" i="6"/>
  <c r="AG943" i="6" s="1" a="1"/>
  <c r="AG943" i="6" s="1"/>
  <c r="AA1771" i="6"/>
  <c r="Z723" i="6"/>
  <c r="Z939" i="6"/>
  <c r="Z119" i="6"/>
  <c r="AG119" i="6" s="1" a="1"/>
  <c r="AG119" i="6" s="1"/>
  <c r="Z2811" i="6"/>
  <c r="AG2811" i="6" s="1" a="1"/>
  <c r="AG2811" i="6" s="1"/>
  <c r="Z1655" i="6"/>
  <c r="AG1655" i="6" s="1" a="1"/>
  <c r="AG1655" i="6" s="1"/>
  <c r="Z3711" i="6"/>
  <c r="AG3711" i="6" s="1" a="1"/>
  <c r="AG3711" i="6" s="1"/>
  <c r="Z1319" i="6"/>
  <c r="AG1319" i="6" s="1" a="1"/>
  <c r="AG1319" i="6" s="1"/>
  <c r="Z2591" i="6"/>
  <c r="Z3375" i="6"/>
  <c r="AG3375" i="6" s="1" a="1"/>
  <c r="AG3375" i="6" s="1"/>
  <c r="Z2719" i="6"/>
  <c r="AG2719" i="6" s="1" a="1"/>
  <c r="AG2719" i="6" s="1"/>
  <c r="AA1795" i="6"/>
  <c r="AH1795" i="6" s="1" a="1"/>
  <c r="AH1795" i="6" s="1"/>
  <c r="Z1067" i="6"/>
  <c r="AG1067" i="6" s="1" a="1"/>
  <c r="AG1067" i="6" s="1"/>
  <c r="Z3003" i="6"/>
  <c r="AG3003" i="6" s="1" a="1"/>
  <c r="AG3003" i="6" s="1"/>
  <c r="Z83" i="6"/>
  <c r="AG83" i="6" s="1" a="1"/>
  <c r="AG83" i="6" s="1"/>
  <c r="Z247" i="6"/>
  <c r="Z643" i="6"/>
  <c r="AG643" i="6" s="1" a="1"/>
  <c r="AG643" i="6" s="1"/>
  <c r="AA2311" i="6"/>
  <c r="Z1495" i="6"/>
  <c r="AG1495" i="6" s="1" a="1"/>
  <c r="AG1495" i="6" s="1"/>
  <c r="Z2467" i="6"/>
  <c r="Z2147" i="6"/>
  <c r="AG2147" i="6" s="1" a="1"/>
  <c r="AG2147" i="6" s="1"/>
  <c r="Z967" i="6"/>
  <c r="Z1767" i="6"/>
  <c r="Z3735" i="6"/>
  <c r="Z1835" i="6"/>
  <c r="Z1995" i="6"/>
  <c r="AG1995" i="6" s="1" a="1"/>
  <c r="AG1995" i="6" s="1"/>
  <c r="Z1719" i="6"/>
  <c r="Z3247" i="6"/>
  <c r="AG3247" i="6" s="1" a="1"/>
  <c r="AG3247" i="6" s="1"/>
  <c r="Z2835" i="6"/>
  <c r="AG2835" i="6" s="1" a="1"/>
  <c r="AG2835" i="6" s="1"/>
  <c r="AA3307" i="6"/>
  <c r="AH3307" i="6" s="1" a="1"/>
  <c r="AH3307" i="6" s="1"/>
  <c r="AA2103" i="6"/>
  <c r="AH2103" i="6" s="1" a="1"/>
  <c r="AH2103" i="6" s="1"/>
  <c r="AA3531" i="6"/>
  <c r="AH3531" i="6" s="1" a="1"/>
  <c r="AH3531" i="6" s="1"/>
  <c r="AA3915" i="6"/>
  <c r="AH3915" i="6" s="1" a="1"/>
  <c r="AH3915" i="6" s="1"/>
  <c r="AA1099" i="6"/>
  <c r="AH1099" i="6" s="1" a="1"/>
  <c r="AH1099" i="6" s="1"/>
  <c r="AA3999" i="6"/>
  <c r="AH3999" i="6" s="1" a="1"/>
  <c r="AH3999" i="6" s="1"/>
  <c r="Z659" i="6"/>
  <c r="Z3799" i="6"/>
  <c r="AG3799" i="6" s="1" a="1"/>
  <c r="AG3799" i="6" s="1"/>
  <c r="Z2275" i="6"/>
  <c r="AG2275" i="6" s="1" a="1"/>
  <c r="AG2275" i="6" s="1"/>
  <c r="Z1503" i="6"/>
  <c r="AA647" i="6"/>
  <c r="AA311" i="6"/>
  <c r="AH311" i="6" s="1" a="1"/>
  <c r="AH311" i="6" s="1"/>
  <c r="Z2219" i="6"/>
  <c r="AG2219" i="6" s="1" a="1"/>
  <c r="AG2219" i="6" s="1"/>
  <c r="AA2943" i="6"/>
  <c r="Z795" i="6"/>
  <c r="AG795" i="6" s="1" a="1"/>
  <c r="AG795" i="6" s="1"/>
  <c r="Z1463" i="6"/>
  <c r="Z1327" i="6"/>
  <c r="Z2251" i="6"/>
  <c r="AG2251" i="6" s="1" a="1"/>
  <c r="AG2251" i="6" s="1"/>
  <c r="Z1971" i="6"/>
  <c r="AG1971" i="6" s="1" a="1"/>
  <c r="AG1971" i="6" s="1"/>
  <c r="Z499" i="6"/>
  <c r="Z3487" i="6"/>
  <c r="AG3487" i="6" s="1" a="1"/>
  <c r="AG3487" i="6" s="1"/>
  <c r="Z2171" i="6"/>
  <c r="AG2171" i="6" s="1" a="1"/>
  <c r="AG2171" i="6" s="1"/>
  <c r="AA1331" i="6"/>
  <c r="Z283" i="6"/>
  <c r="AG283" i="6" s="1" a="1"/>
  <c r="AG283" i="6" s="1"/>
  <c r="Z2107" i="6"/>
  <c r="AA1643" i="6"/>
  <c r="AA3707" i="6"/>
  <c r="AH3707" i="6" s="1" a="1"/>
  <c r="AH3707" i="6" s="1"/>
  <c r="AA3199" i="6"/>
  <c r="AA91" i="6"/>
  <c r="AA2735" i="6"/>
  <c r="AH2735" i="6" s="1" a="1"/>
  <c r="AH2735" i="6" s="1"/>
  <c r="AA2755" i="6"/>
  <c r="AH2755" i="6" s="1" a="1"/>
  <c r="AH2755" i="6" s="1"/>
  <c r="AA2975" i="6"/>
  <c r="AH2975" i="6" s="1" a="1"/>
  <c r="AH2975" i="6" s="1"/>
  <c r="AA1115" i="6"/>
  <c r="AH1115" i="6" s="1" a="1"/>
  <c r="AH1115" i="6" s="1"/>
  <c r="Z1827" i="6"/>
  <c r="AG1827" i="6" s="1" a="1"/>
  <c r="AG1827" i="6" s="1"/>
  <c r="Z1527" i="6"/>
  <c r="AG1527" i="6" s="1" a="1"/>
  <c r="AG1527" i="6" s="1"/>
  <c r="Z315" i="6"/>
  <c r="Z1375" i="6"/>
  <c r="AG1375" i="6" s="1" a="1"/>
  <c r="AG1375" i="6" s="1"/>
  <c r="AA1163" i="6"/>
  <c r="Z3703" i="6"/>
  <c r="Z3639" i="6"/>
  <c r="AG3639" i="6" s="1" a="1"/>
  <c r="AG3639" i="6" s="1"/>
  <c r="Z3039" i="6"/>
  <c r="AG3039" i="6" s="1" a="1"/>
  <c r="AG3039" i="6" s="1"/>
  <c r="Z959" i="6"/>
  <c r="AG959" i="6" s="1" a="1"/>
  <c r="AG959" i="6" s="1"/>
  <c r="Z3751" i="6"/>
  <c r="AG3751" i="6" s="1" a="1"/>
  <c r="AG3751" i="6" s="1"/>
  <c r="Z683" i="6"/>
  <c r="AG683" i="6" s="1" a="1"/>
  <c r="AG683" i="6" s="1"/>
  <c r="Z2655" i="6"/>
  <c r="AG2655" i="6" s="1" a="1"/>
  <c r="AG2655" i="6" s="1"/>
  <c r="Z2039" i="6"/>
  <c r="AG2039" i="6" s="1" a="1"/>
  <c r="AG2039" i="6" s="1"/>
  <c r="Z927" i="6"/>
  <c r="AG927" i="6" s="1" a="1"/>
  <c r="AG927" i="6" s="1"/>
  <c r="Z547" i="6"/>
  <c r="AG547" i="6" s="1" a="1"/>
  <c r="AG547" i="6" s="1"/>
  <c r="Z143" i="6"/>
  <c r="AG143" i="6" s="1" a="1"/>
  <c r="AG143" i="6" s="1"/>
  <c r="Z1179" i="6"/>
  <c r="AG1179" i="6" s="1" a="1"/>
  <c r="AG1179" i="6" s="1"/>
  <c r="Z3143" i="6"/>
  <c r="AG3143" i="6" s="1" a="1"/>
  <c r="AG3143" i="6" s="1"/>
  <c r="Z1519" i="6"/>
  <c r="AG1519" i="6" s="1" a="1"/>
  <c r="AG1519" i="6" s="1"/>
  <c r="AA2683" i="6"/>
  <c r="AH2683" i="6" s="1" a="1"/>
  <c r="AH2683" i="6" s="1"/>
  <c r="AA343" i="6"/>
  <c r="AA507" i="6"/>
  <c r="AA955" i="6"/>
  <c r="AA131" i="6"/>
  <c r="AH131" i="6" s="1" a="1"/>
  <c r="AH131" i="6" s="1"/>
  <c r="Z319" i="6"/>
  <c r="AG319" i="6" s="1" a="1"/>
  <c r="AG319" i="6" s="1"/>
  <c r="Z2891" i="6"/>
  <c r="AA2335" i="6"/>
  <c r="Z527" i="6"/>
  <c r="Z3907" i="6"/>
  <c r="AG3907" i="6" s="1" a="1"/>
  <c r="AG3907" i="6" s="1"/>
  <c r="Z1367" i="6"/>
  <c r="AG1367" i="6" s="1" a="1"/>
  <c r="AG1367" i="6" s="1"/>
  <c r="Z2315" i="6"/>
  <c r="AG2315" i="6" s="1" a="1"/>
  <c r="AG2315" i="6" s="1"/>
  <c r="AA2295" i="6"/>
  <c r="AH2295" i="6" s="1" a="1"/>
  <c r="AH2295" i="6" s="1"/>
  <c r="AA1239" i="6"/>
  <c r="Z3971" i="6"/>
  <c r="AG3971" i="6" s="1" a="1"/>
  <c r="AG3971" i="6" s="1"/>
  <c r="Z2927" i="6"/>
  <c r="Z563" i="6"/>
  <c r="AA1546" i="6"/>
  <c r="AB1546" i="6" s="1"/>
  <c r="AC1546" i="6" s="1"/>
  <c r="Z2963" i="6"/>
  <c r="Z2067" i="6"/>
  <c r="AG2067" i="6" s="1" a="1"/>
  <c r="AG2067" i="6" s="1"/>
  <c r="AA1727" i="6"/>
  <c r="Z1151" i="6"/>
  <c r="AG1151" i="6" s="1" a="1"/>
  <c r="AG1151" i="6" s="1"/>
  <c r="Z2083" i="6"/>
  <c r="AG2083" i="6" s="1" a="1"/>
  <c r="AG2083" i="6" s="1"/>
  <c r="Z3407" i="6"/>
  <c r="Z3899" i="6"/>
  <c r="Z2139" i="6"/>
  <c r="AG2139" i="6" s="1" a="1"/>
  <c r="AG2139" i="6" s="1"/>
  <c r="Z1599" i="6"/>
  <c r="Z975" i="6"/>
  <c r="AG975" i="6" s="1" a="1"/>
  <c r="AG975" i="6" s="1"/>
  <c r="Z3403" i="6"/>
  <c r="AG3403" i="6" s="1" a="1"/>
  <c r="AG3403" i="6" s="1"/>
  <c r="Z1951" i="6"/>
  <c r="Z3847" i="6"/>
  <c r="AG3847" i="6" s="1" a="1"/>
  <c r="AG3847" i="6" s="1"/>
  <c r="Z2203" i="6"/>
  <c r="AG2203" i="6" s="1" a="1"/>
  <c r="AG2203" i="6" s="1"/>
  <c r="Z279" i="6"/>
  <c r="AG279" i="6" s="1" a="1"/>
  <c r="AG279" i="6" s="1"/>
  <c r="AA2879" i="6"/>
  <c r="AH2879" i="6" s="1" a="1"/>
  <c r="AH2879" i="6" s="1"/>
  <c r="AA3891" i="6"/>
  <c r="AH3891" i="6" s="1" a="1"/>
  <c r="AH3891" i="6" s="1"/>
  <c r="AA1967" i="6"/>
  <c r="AA1483" i="6"/>
  <c r="Z1307" i="6"/>
  <c r="AG1307" i="6" s="1" a="1"/>
  <c r="AG1307" i="6" s="1"/>
  <c r="AA3209" i="6"/>
  <c r="AB3209" i="6" s="1"/>
  <c r="AC3209" i="6" s="1"/>
  <c r="AA1740" i="6"/>
  <c r="AB1740" i="6" s="1"/>
  <c r="AC1740" i="6" s="1"/>
  <c r="AL1739" i="6" s="1"/>
  <c r="Z1297" i="6"/>
  <c r="AA1297" i="6" s="1"/>
  <c r="AB1297" i="6" s="1"/>
  <c r="AC1297" i="6" s="1"/>
  <c r="Z1841" i="6"/>
  <c r="AA1841" i="6" s="1"/>
  <c r="AB1841" i="6" s="1"/>
  <c r="AC1841" i="6" s="1"/>
  <c r="Z1688" i="6"/>
  <c r="AA1688" i="6" s="1"/>
  <c r="AB1688" i="6" s="1"/>
  <c r="AC1688" i="6" s="1"/>
  <c r="AL1687" i="6" s="1"/>
  <c r="Z1552" i="6"/>
  <c r="Z660" i="6"/>
  <c r="Z1183" i="6"/>
  <c r="AA271" i="6"/>
  <c r="AA3361" i="6"/>
  <c r="AB3361" i="6" s="1"/>
  <c r="AC3361" i="6" s="1"/>
  <c r="AA40" i="6"/>
  <c r="AA2415" i="6"/>
  <c r="Z920" i="6"/>
  <c r="Z1211" i="6"/>
  <c r="Z2979" i="6"/>
  <c r="AA339" i="6"/>
  <c r="AA2893" i="6"/>
  <c r="AB2893" i="6" s="1"/>
  <c r="AC2893" i="6" s="1"/>
  <c r="Z947" i="6"/>
  <c r="Z2868" i="6"/>
  <c r="AA2868" i="6" s="1"/>
  <c r="AB2868" i="6" s="1"/>
  <c r="AC2868" i="6" s="1"/>
  <c r="AL2867" i="6" s="1"/>
  <c r="Z1769" i="6"/>
  <c r="AA1769" i="6" s="1"/>
  <c r="AB1769" i="6" s="1"/>
  <c r="AC1769" i="6" s="1"/>
  <c r="Z3536" i="6"/>
  <c r="AA3536" i="6" s="1"/>
  <c r="AB3536" i="6" s="1"/>
  <c r="AC3536" i="6" s="1"/>
  <c r="AL3535" i="6" s="1"/>
  <c r="Z536" i="6"/>
  <c r="Z20" i="6"/>
  <c r="Z2876" i="6"/>
  <c r="AA2876" i="6" s="1"/>
  <c r="AB2876" i="6" s="1"/>
  <c r="AC2876" i="6" s="1"/>
  <c r="AL2875" i="6" s="1"/>
  <c r="Z3825" i="6"/>
  <c r="AA3825" i="6" s="1"/>
  <c r="AB3825" i="6" s="1"/>
  <c r="AC3825" i="6" s="1"/>
  <c r="AA2445" i="6"/>
  <c r="AB2445" i="6" s="1"/>
  <c r="AC2445" i="6" s="1"/>
  <c r="AA3063" i="6"/>
  <c r="AA678" i="6"/>
  <c r="AB678" i="6" s="1"/>
  <c r="AC678" i="6" s="1"/>
  <c r="AA272" i="6"/>
  <c r="AB272" i="6" s="1"/>
  <c r="AC272" i="6" s="1"/>
  <c r="AL271" i="6" s="1"/>
  <c r="Z291" i="6"/>
  <c r="AC346" i="6"/>
  <c r="AA1070" i="6"/>
  <c r="AB1070" i="6" s="1"/>
  <c r="AC1070" i="6" s="1"/>
  <c r="AA991" i="6"/>
  <c r="AA220" i="6"/>
  <c r="AB220" i="6" s="1"/>
  <c r="AC220" i="6" s="1"/>
  <c r="AL219" i="6" s="1"/>
  <c r="AA2158" i="6"/>
  <c r="AB2158" i="6" s="1"/>
  <c r="AC2158" i="6" s="1"/>
  <c r="AA2418" i="6"/>
  <c r="AB2418" i="6" s="1"/>
  <c r="AC2418" i="6" s="1"/>
  <c r="AA3382" i="6"/>
  <c r="AB3382" i="6" s="1"/>
  <c r="AC3382" i="6" s="1"/>
  <c r="AA3207" i="6"/>
  <c r="AA433" i="6"/>
  <c r="AB433" i="6" s="1"/>
  <c r="AC433" i="6" s="1"/>
  <c r="AA169" i="6"/>
  <c r="AB169" i="6" s="1"/>
  <c r="AC169" i="6" s="1"/>
  <c r="AA1742" i="6"/>
  <c r="AB1742" i="6" s="1"/>
  <c r="AC1742" i="6" s="1"/>
  <c r="AA1937" i="6"/>
  <c r="AB1937" i="6" s="1"/>
  <c r="AC1937" i="6" s="1"/>
  <c r="AA1739" i="6"/>
  <c r="AA813" i="6"/>
  <c r="AB813" i="6" s="1"/>
  <c r="AC813" i="6" s="1"/>
  <c r="AA1922" i="6"/>
  <c r="AB1922" i="6" s="1"/>
  <c r="AC1922" i="6" s="1"/>
  <c r="AA3064" i="6"/>
  <c r="AB3064" i="6" s="1"/>
  <c r="AC3064" i="6" s="1"/>
  <c r="AL3063" i="6" s="1"/>
  <c r="AB314" i="6"/>
  <c r="AC314" i="6" s="1"/>
  <c r="AA3021" i="6"/>
  <c r="AB3021" i="6" s="1"/>
  <c r="AC3021" i="6" s="1"/>
  <c r="AA2405" i="6"/>
  <c r="AB2405" i="6" s="1"/>
  <c r="AC2405" i="6" s="1"/>
  <c r="AA2417" i="6"/>
  <c r="AB2417" i="6" s="1"/>
  <c r="AC2417" i="6" s="1"/>
  <c r="AA1543" i="6"/>
  <c r="AA1612" i="6"/>
  <c r="AB1612" i="6" s="1"/>
  <c r="AC1612" i="6" s="1"/>
  <c r="AL1611" i="6" s="1"/>
  <c r="AA3066" i="6"/>
  <c r="AB3066" i="6" s="1"/>
  <c r="AC3066" i="6" s="1"/>
  <c r="AA1741" i="6"/>
  <c r="AB1741" i="6" s="1"/>
  <c r="AC1741" i="6" s="1"/>
  <c r="AA1024" i="6"/>
  <c r="AB1024" i="6" s="1"/>
  <c r="AC1024" i="6" s="1"/>
  <c r="AL1023" i="6" s="1"/>
  <c r="AA1009" i="6"/>
  <c r="AB1009" i="6" s="1"/>
  <c r="AC1009" i="6" s="1"/>
  <c r="Z661" i="6"/>
  <c r="AA661" i="6" s="1"/>
  <c r="AB661" i="6" s="1"/>
  <c r="AC661" i="6" s="1"/>
  <c r="AA842" i="6"/>
  <c r="AB842" i="6" s="1"/>
  <c r="AC842" i="6" s="1"/>
  <c r="Z1266" i="6"/>
  <c r="AA1266" i="6" s="1"/>
  <c r="AB1266" i="6" s="1"/>
  <c r="AC1266" i="6" s="1"/>
  <c r="AA1847" i="6"/>
  <c r="AA221" i="6"/>
  <c r="AB221" i="6" s="1"/>
  <c r="AC221" i="6" s="1"/>
  <c r="Z639" i="6"/>
  <c r="Z2262" i="6"/>
  <c r="AA2262" i="6" s="1"/>
  <c r="AB2262" i="6" s="1"/>
  <c r="AC2262" i="6" s="1"/>
  <c r="AA3439" i="6"/>
  <c r="Z596" i="6"/>
  <c r="AA1848" i="6"/>
  <c r="AB1848" i="6" s="1"/>
  <c r="AC1848" i="6" s="1"/>
  <c r="AL1847" i="6" s="1"/>
  <c r="AA273" i="6"/>
  <c r="AB273" i="6" s="1"/>
  <c r="AC273" i="6" s="1"/>
  <c r="Z2875" i="6"/>
  <c r="Z10" i="6"/>
  <c r="AA10" i="6" s="1"/>
  <c r="AB10" i="6" s="1"/>
  <c r="AC10" i="6" s="1"/>
  <c r="Z2519" i="6"/>
  <c r="Z114" i="6"/>
  <c r="AA114" i="6" s="1"/>
  <c r="AB114" i="6" s="1"/>
  <c r="AC114" i="6" s="1"/>
  <c r="AA3777" i="6"/>
  <c r="AB3777" i="6" s="1"/>
  <c r="AC3777" i="6" s="1"/>
  <c r="AA37" i="6"/>
  <c r="AB37" i="6" s="1"/>
  <c r="AC37" i="6" s="1"/>
  <c r="Z3824" i="6"/>
  <c r="AA3824" i="6" s="1"/>
  <c r="AB3824" i="6" s="1"/>
  <c r="AC3824" i="6" s="1"/>
  <c r="AL3823" i="6" s="1"/>
  <c r="AA2902" i="6"/>
  <c r="AB2902" i="6" s="1"/>
  <c r="AC2902" i="6" s="1"/>
  <c r="Z620" i="6"/>
  <c r="AA3252" i="6"/>
  <c r="Z1724" i="6"/>
  <c r="AA1724" i="6" s="1"/>
  <c r="AB1724" i="6" s="1"/>
  <c r="AC1724" i="6" s="1"/>
  <c r="AL1723" i="6" s="1"/>
  <c r="Z3535" i="6"/>
  <c r="AA432" i="6"/>
  <c r="AB432" i="6" s="1"/>
  <c r="AC432" i="6" s="1"/>
  <c r="AL431" i="6" s="1"/>
  <c r="Z537" i="6"/>
  <c r="AA537" i="6" s="1"/>
  <c r="AB537" i="6" s="1"/>
  <c r="AC537" i="6" s="1"/>
  <c r="AA1274" i="6"/>
  <c r="AB1274" i="6" s="1"/>
  <c r="AC1274" i="6" s="1"/>
  <c r="AA151" i="6"/>
  <c r="AA164" i="6"/>
  <c r="AB164" i="6" s="1"/>
  <c r="AC164" i="6" s="1"/>
  <c r="AL163" i="6" s="1"/>
  <c r="Z2669" i="6"/>
  <c r="AA2669" i="6" s="1"/>
  <c r="AB2669" i="6" s="1"/>
  <c r="AC2669" i="6" s="1"/>
  <c r="Z3173" i="6"/>
  <c r="AA3173" i="6" s="1"/>
  <c r="AB3173" i="6" s="1"/>
  <c r="AC3173" i="6" s="1"/>
  <c r="AA3084" i="6"/>
  <c r="AB3084" i="6" s="1"/>
  <c r="AC3084" i="6" s="1"/>
  <c r="AL3083" i="6" s="1"/>
  <c r="AA2942" i="6"/>
  <c r="AB2942" i="6" s="1"/>
  <c r="AC2942" i="6" s="1"/>
  <c r="AA376" i="6"/>
  <c r="AB376" i="6" s="1"/>
  <c r="AC376" i="6" s="1"/>
  <c r="AL375" i="6" s="1"/>
  <c r="Z139" i="6"/>
  <c r="Z3107" i="6"/>
  <c r="AA1654" i="6"/>
  <c r="AB1654" i="6" s="1"/>
  <c r="AC1654" i="6" s="1"/>
  <c r="AA917" i="6"/>
  <c r="AB917" i="6" s="1"/>
  <c r="AC917" i="6" s="1"/>
  <c r="Z595" i="6"/>
  <c r="Z514" i="6"/>
  <c r="AA514" i="6" s="1"/>
  <c r="AB514" i="6" s="1"/>
  <c r="AC514" i="6" s="1"/>
  <c r="AA3645" i="6"/>
  <c r="AB3645" i="6" s="1"/>
  <c r="AC3645" i="6" s="1"/>
  <c r="AA790" i="6"/>
  <c r="AB790" i="6" s="1"/>
  <c r="AC790" i="6" s="1"/>
  <c r="Z1214" i="6"/>
  <c r="AA1214" i="6" s="1"/>
  <c r="AB1214" i="6" s="1"/>
  <c r="AC1214" i="6" s="1"/>
  <c r="AA1728" i="6"/>
  <c r="AB1728" i="6" s="1"/>
  <c r="AC1728" i="6" s="1"/>
  <c r="AL1727" i="6" s="1"/>
  <c r="AA872" i="6"/>
  <c r="AB872" i="6" s="1"/>
  <c r="AC872" i="6" s="1"/>
  <c r="AL871" i="6" s="1"/>
  <c r="AA2546" i="6"/>
  <c r="AB2546" i="6" s="1"/>
  <c r="AC2546" i="6" s="1"/>
  <c r="AA820" i="6"/>
  <c r="AB820" i="6" s="1"/>
  <c r="AC820" i="6" s="1"/>
  <c r="AL819" i="6" s="1"/>
  <c r="Z1036" i="6"/>
  <c r="Z2981" i="6"/>
  <c r="AA2981" i="6" s="1"/>
  <c r="AB2981" i="6" s="1"/>
  <c r="AC2981" i="6" s="1"/>
  <c r="AA2512" i="6"/>
  <c r="AB2512" i="6" s="1"/>
  <c r="AC2512" i="6" s="1"/>
  <c r="AL2511" i="6" s="1"/>
  <c r="AA3642" i="6"/>
  <c r="AB3642" i="6" s="1"/>
  <c r="AC3642" i="6" s="1"/>
  <c r="AA838" i="6"/>
  <c r="AB838" i="6" s="1"/>
  <c r="AC838" i="6" s="1"/>
  <c r="Z150" i="6"/>
  <c r="AA150" i="6" s="1"/>
  <c r="AB150" i="6" s="1"/>
  <c r="AC150" i="6" s="1"/>
  <c r="AA2246" i="6"/>
  <c r="AB2246" i="6" s="1"/>
  <c r="AC2246" i="6" s="1"/>
  <c r="AA2439" i="6"/>
  <c r="Z1253" i="6"/>
  <c r="AA1253" i="6" s="1"/>
  <c r="AB1253" i="6" s="1"/>
  <c r="AC1253" i="6" s="1"/>
  <c r="AA340" i="6"/>
  <c r="AB340" i="6" s="1"/>
  <c r="AC340" i="6" s="1"/>
  <c r="AL339" i="6" s="1"/>
  <c r="AA1133" i="6"/>
  <c r="AB1133" i="6" s="1"/>
  <c r="AC1133" i="6" s="1"/>
  <c r="Z1186" i="6"/>
  <c r="AA1186" i="6" s="1"/>
  <c r="AB1186" i="6" s="1"/>
  <c r="AC1186" i="6" s="1"/>
  <c r="Z1296" i="6"/>
  <c r="Z3150" i="6"/>
  <c r="AA3150" i="6" s="1"/>
  <c r="AB3150" i="6" s="1"/>
  <c r="AC3150" i="6" s="1"/>
  <c r="AA57" i="6"/>
  <c r="AB57" i="6" s="1"/>
  <c r="AC57" i="6" s="1"/>
  <c r="AA3681" i="6"/>
  <c r="AB3681" i="6" s="1"/>
  <c r="AC3681" i="6" s="1"/>
  <c r="Z922" i="6"/>
  <c r="AA922" i="6" s="1"/>
  <c r="AB922" i="6" s="1"/>
  <c r="AC922" i="6" s="1"/>
  <c r="Z950" i="6"/>
  <c r="AA950" i="6" s="1"/>
  <c r="AB950" i="6" s="1"/>
  <c r="AC950" i="6" s="1"/>
  <c r="Z1788" i="6"/>
  <c r="AA1788" i="6" s="1"/>
  <c r="AB1788" i="6" s="1"/>
  <c r="AC1788" i="6" s="1"/>
  <c r="AL1787" i="6" s="1"/>
  <c r="Z2844" i="6"/>
  <c r="AA2844" i="6" s="1"/>
  <c r="AB2844" i="6" s="1"/>
  <c r="AC2844" i="6" s="1"/>
  <c r="AL2843" i="6" s="1"/>
  <c r="AA3327" i="6"/>
  <c r="Z1840" i="6"/>
  <c r="AA1840" i="6" s="1"/>
  <c r="AB1840" i="6" s="1"/>
  <c r="AC1840" i="6" s="1"/>
  <c r="AL1839" i="6" s="1"/>
  <c r="Z905" i="6"/>
  <c r="AA905" i="6" s="1"/>
  <c r="AB905" i="6" s="1"/>
  <c r="AC905" i="6" s="1"/>
  <c r="AA786" i="6"/>
  <c r="AB786" i="6" s="1"/>
  <c r="AC786" i="6" s="1"/>
  <c r="Z1510" i="6"/>
  <c r="AA1510" i="6" s="1"/>
  <c r="AB1510" i="6" s="1"/>
  <c r="AC1510" i="6" s="1"/>
  <c r="AA2044" i="6"/>
  <c r="AB2044" i="6" s="1"/>
  <c r="AC2044" i="6" s="1"/>
  <c r="AL2043" i="6" s="1"/>
  <c r="AA54" i="6"/>
  <c r="AB54" i="6" s="1"/>
  <c r="AC54" i="6" s="1"/>
  <c r="Z2638" i="6"/>
  <c r="AA2638" i="6" s="1"/>
  <c r="AB2638" i="6" s="1"/>
  <c r="AC2638" i="6" s="1"/>
  <c r="Z1690" i="6"/>
  <c r="AA1690" i="6" s="1"/>
  <c r="AB1690" i="6" s="1"/>
  <c r="AC1690" i="6" s="1"/>
  <c r="Z3518" i="6"/>
  <c r="AA3518" i="6" s="1"/>
  <c r="AB3518" i="6" s="1"/>
  <c r="AC3518" i="6" s="1"/>
  <c r="Z2780" i="6"/>
  <c r="AA2780" i="6" s="1"/>
  <c r="AB2780" i="6" s="1"/>
  <c r="AC2780" i="6" s="1"/>
  <c r="AL2779" i="6" s="1"/>
  <c r="AA3117" i="6"/>
  <c r="AB3117" i="6" s="1"/>
  <c r="AC3117" i="6" s="1"/>
  <c r="Z3701" i="6"/>
  <c r="AA3701" i="6" s="1"/>
  <c r="AB3701" i="6" s="1"/>
  <c r="AC3701" i="6" s="1"/>
  <c r="Z1669" i="6"/>
  <c r="AA1669" i="6" s="1"/>
  <c r="AB1669" i="6" s="1"/>
  <c r="AC1669" i="6" s="1"/>
  <c r="Z3358" i="6"/>
  <c r="AA3358" i="6" s="1"/>
  <c r="AB3358" i="6" s="1"/>
  <c r="AC3358" i="6" s="1"/>
  <c r="Z2492" i="6"/>
  <c r="AA2492" i="6" s="1"/>
  <c r="AB2492" i="6" s="1"/>
  <c r="AC2492" i="6" s="1"/>
  <c r="AL2491" i="6" s="1"/>
  <c r="Z2209" i="6"/>
  <c r="AA2209" i="6" s="1"/>
  <c r="AB2209" i="6" s="1"/>
  <c r="AC2209" i="6" s="1"/>
  <c r="AA2008" i="6"/>
  <c r="AB2008" i="6" s="1"/>
  <c r="AC2008" i="6" s="1"/>
  <c r="AL2007" i="6" s="1"/>
  <c r="Z1016" i="6"/>
  <c r="Z1551" i="6"/>
  <c r="Z2602" i="6"/>
  <c r="AA2602" i="6" s="1"/>
  <c r="AB2602" i="6" s="1"/>
  <c r="AC2602" i="6" s="1"/>
  <c r="Z1149" i="6"/>
  <c r="AA1149" i="6" s="1"/>
  <c r="AB1149" i="6" s="1"/>
  <c r="AC1149" i="6" s="1"/>
  <c r="Z3525" i="6"/>
  <c r="AA3525" i="6" s="1"/>
  <c r="AB3525" i="6" s="1"/>
  <c r="AC3525" i="6" s="1"/>
  <c r="AA26" i="6"/>
  <c r="AB26" i="6" s="1"/>
  <c r="AC26" i="6" s="1"/>
  <c r="AA1204" i="6"/>
  <c r="AB1204" i="6" s="1"/>
  <c r="AC1204" i="6" s="1"/>
  <c r="AL1203" i="6" s="1"/>
  <c r="AA44" i="6"/>
  <c r="AB44" i="6" s="1"/>
  <c r="AC44" i="6" s="1"/>
  <c r="AL43" i="6" s="1"/>
  <c r="AA2920" i="6"/>
  <c r="AB2920" i="6" s="1"/>
  <c r="AC2920" i="6" s="1"/>
  <c r="AL2919" i="6" s="1"/>
  <c r="AA2002" i="6"/>
  <c r="AB2002" i="6" s="1"/>
  <c r="AC2002" i="6" s="1"/>
  <c r="AA657" i="6"/>
  <c r="AB657" i="6" s="1"/>
  <c r="AC657" i="6" s="1"/>
  <c r="Z184" i="6"/>
  <c r="Z350" i="6"/>
  <c r="AA350" i="6" s="1"/>
  <c r="AB350" i="6" s="1"/>
  <c r="AC350" i="6" s="1"/>
  <c r="AA1774" i="6"/>
  <c r="AB1774" i="6" s="1"/>
  <c r="AC1774" i="6" s="1"/>
  <c r="AA3396" i="6"/>
  <c r="AB3396" i="6" s="1"/>
  <c r="AC3396" i="6" s="1"/>
  <c r="AL3395" i="6" s="1"/>
  <c r="AA2449" i="6"/>
  <c r="AB2449" i="6" s="1"/>
  <c r="AC2449" i="6" s="1"/>
  <c r="Z1234" i="6"/>
  <c r="AA1234" i="6" s="1"/>
  <c r="AB1234" i="6" s="1"/>
  <c r="AC1234" i="6" s="1"/>
  <c r="Z406" i="6"/>
  <c r="AA406" i="6" s="1"/>
  <c r="AB406" i="6" s="1"/>
  <c r="AC406" i="6" s="1"/>
  <c r="Z722" i="6"/>
  <c r="AA722" i="6" s="1"/>
  <c r="AB722" i="6" s="1"/>
  <c r="AC722" i="6" s="1"/>
  <c r="Z1328" i="6"/>
  <c r="Z3374" i="6"/>
  <c r="AA3374" i="6" s="1"/>
  <c r="AB3374" i="6" s="1"/>
  <c r="AC3374" i="6" s="1"/>
  <c r="AA3530" i="6"/>
  <c r="AB3530" i="6" s="1"/>
  <c r="AC3530" i="6" s="1"/>
  <c r="AA714" i="6"/>
  <c r="AB714" i="6" s="1"/>
  <c r="AC714" i="6" s="1"/>
  <c r="AA3074" i="6"/>
  <c r="AB3074" i="6" s="1"/>
  <c r="AC3074" i="6" s="1"/>
  <c r="Z1413" i="6"/>
  <c r="AA1413" i="6" s="1"/>
  <c r="AB1413" i="6" s="1"/>
  <c r="AC1413" i="6" s="1"/>
  <c r="Z593" i="6"/>
  <c r="AA593" i="6" s="1"/>
  <c r="AB593" i="6" s="1"/>
  <c r="AC593" i="6" s="1"/>
  <c r="AA3989" i="6"/>
  <c r="AB3989" i="6" s="1"/>
  <c r="AC3989" i="6" s="1"/>
  <c r="Z130" i="6"/>
  <c r="AA130" i="6" s="1"/>
  <c r="AB130" i="6" s="1"/>
  <c r="AC130" i="6" s="1"/>
  <c r="AA2373" i="6"/>
  <c r="AB2373" i="6" s="1"/>
  <c r="AC2373" i="6" s="1"/>
  <c r="AA625" i="6"/>
  <c r="AB625" i="6" s="1"/>
  <c r="AC625" i="6" s="1"/>
  <c r="AA1772" i="6"/>
  <c r="AB1772" i="6" s="1"/>
  <c r="AC1772" i="6" s="1"/>
  <c r="AL1771" i="6" s="1"/>
  <c r="AA3020" i="6"/>
  <c r="AB3020" i="6" s="1"/>
  <c r="AC3020" i="6" s="1"/>
  <c r="AL3019" i="6" s="1"/>
  <c r="AA153" i="6"/>
  <c r="AB153" i="6" s="1"/>
  <c r="AC153" i="6" s="1"/>
  <c r="AB313" i="6"/>
  <c r="AC313" i="6" s="1"/>
  <c r="Z949" i="6"/>
  <c r="AA949" i="6" s="1"/>
  <c r="AB949" i="6" s="1"/>
  <c r="AC949" i="6" s="1"/>
  <c r="AA676" i="6"/>
  <c r="AB676" i="6" s="1"/>
  <c r="AC676" i="6" s="1"/>
  <c r="AL675" i="6" s="1"/>
  <c r="AA3360" i="6"/>
  <c r="AB3360" i="6" s="1"/>
  <c r="AC3360" i="6" s="1"/>
  <c r="AL3359" i="6" s="1"/>
  <c r="AA2187" i="6"/>
  <c r="AA2188" i="6"/>
  <c r="AB2188" i="6" s="1"/>
  <c r="AC2188" i="6" s="1"/>
  <c r="AL2187" i="6" s="1"/>
  <c r="AA1008" i="6"/>
  <c r="AB1008" i="6" s="1"/>
  <c r="AC1008" i="6" s="1"/>
  <c r="AL1007" i="6" s="1"/>
  <c r="AA3794" i="6"/>
  <c r="AB3794" i="6" s="1"/>
  <c r="AC3794" i="6" s="1"/>
  <c r="Z190" i="6"/>
  <c r="AA190" i="6" s="1"/>
  <c r="AB190" i="6" s="1"/>
  <c r="AC190" i="6" s="1"/>
  <c r="AA3362" i="6"/>
  <c r="AB3362" i="6" s="1"/>
  <c r="AC3362" i="6" s="1"/>
  <c r="Z8" i="6"/>
  <c r="Z3538" i="6"/>
  <c r="AA3538" i="6" s="1"/>
  <c r="AB3538" i="6" s="1"/>
  <c r="AC3538" i="6" s="1"/>
  <c r="Z1330" i="6"/>
  <c r="AA1330" i="6" s="1"/>
  <c r="AB1330" i="6" s="1"/>
  <c r="AC1330" i="6" s="1"/>
  <c r="AA1652" i="6"/>
  <c r="AB1652" i="6" s="1"/>
  <c r="AC1652" i="6" s="1"/>
  <c r="AL1651" i="6" s="1"/>
  <c r="Z538" i="6"/>
  <c r="AA538" i="6" s="1"/>
  <c r="AB538" i="6" s="1"/>
  <c r="AC538" i="6" s="1"/>
  <c r="Z597" i="6"/>
  <c r="AA597" i="6" s="1"/>
  <c r="AB597" i="6" s="1"/>
  <c r="AC597" i="6" s="1"/>
  <c r="AA154" i="6"/>
  <c r="AB154" i="6" s="1"/>
  <c r="AC154" i="6" s="1"/>
  <c r="Z293" i="6"/>
  <c r="AA293" i="6" s="1"/>
  <c r="AB293" i="6" s="1"/>
  <c r="AC293" i="6" s="1"/>
  <c r="Z2869" i="6"/>
  <c r="AA2869" i="6" s="1"/>
  <c r="AB2869" i="6" s="1"/>
  <c r="AC2869" i="6" s="1"/>
  <c r="Z186" i="6"/>
  <c r="AA186" i="6" s="1"/>
  <c r="AB186" i="6" s="1"/>
  <c r="AC186" i="6" s="1"/>
  <c r="Z1770" i="6"/>
  <c r="AA1770" i="6" s="1"/>
  <c r="AB1770" i="6" s="1"/>
  <c r="AC1770" i="6" s="1"/>
  <c r="AA1935" i="6"/>
  <c r="AA781" i="6"/>
  <c r="AB781" i="6" s="1"/>
  <c r="AC781" i="6" s="1"/>
  <c r="Z3088" i="6"/>
  <c r="AA3088" i="6" s="1"/>
  <c r="AB3088" i="6" s="1"/>
  <c r="AC3088" i="6" s="1"/>
  <c r="AL3087" i="6" s="1"/>
  <c r="Z1554" i="6"/>
  <c r="AA1554" i="6" s="1"/>
  <c r="AB1554" i="6" s="1"/>
  <c r="AC1554" i="6" s="1"/>
  <c r="Z3702" i="6"/>
  <c r="AA3702" i="6" s="1"/>
  <c r="AB3702" i="6" s="1"/>
  <c r="AC3702" i="6" s="1"/>
  <c r="Z591" i="6"/>
  <c r="Z2208" i="6"/>
  <c r="AA2208" i="6" s="1"/>
  <c r="AB2208" i="6" s="1"/>
  <c r="AC2208" i="6" s="1"/>
  <c r="AL2207" i="6" s="1"/>
  <c r="Z246" i="6"/>
  <c r="AA246" i="6" s="1"/>
  <c r="AB246" i="6" s="1"/>
  <c r="AC246" i="6" s="1"/>
  <c r="Z3586" i="6"/>
  <c r="AA3586" i="6" s="1"/>
  <c r="AB3586" i="6" s="1"/>
  <c r="AC3586" i="6" s="1"/>
  <c r="AA839" i="6"/>
  <c r="Z1213" i="6"/>
  <c r="AA1213" i="6" s="1"/>
  <c r="AB1213" i="6" s="1"/>
  <c r="AC1213" i="6" s="1"/>
  <c r="AA2725" i="6"/>
  <c r="AB2725" i="6" s="1"/>
  <c r="AC2725" i="6" s="1"/>
  <c r="Z2980" i="6"/>
  <c r="AA2980" i="6" s="1"/>
  <c r="AB2980" i="6" s="1"/>
  <c r="AC2980" i="6" s="1"/>
  <c r="AL2979" i="6" s="1"/>
  <c r="AA2029" i="6"/>
  <c r="AB2029" i="6" s="1"/>
  <c r="AC2029" i="6" s="1"/>
  <c r="AA623" i="6"/>
  <c r="Z1789" i="6"/>
  <c r="AA1789" i="6" s="1"/>
  <c r="AB1789" i="6" s="1"/>
  <c r="AC1789" i="6" s="1"/>
  <c r="Z3516" i="6"/>
  <c r="AA3516" i="6" s="1"/>
  <c r="AB3516" i="6" s="1"/>
  <c r="AC3516" i="6" s="1"/>
  <c r="AL3515" i="6" s="1"/>
  <c r="Z1184" i="6"/>
  <c r="Z1298" i="6"/>
  <c r="AA1298" i="6" s="1"/>
  <c r="AB1298" i="6" s="1"/>
  <c r="AC1298" i="6" s="1"/>
  <c r="Z351" i="6"/>
  <c r="AA1920" i="6"/>
  <c r="AB1920" i="6" s="1"/>
  <c r="AC1920" i="6" s="1"/>
  <c r="AL1919" i="6" s="1"/>
  <c r="AA1614" i="6"/>
  <c r="AB1614" i="6" s="1"/>
  <c r="AC1614" i="6" s="1"/>
  <c r="AA2607" i="6"/>
  <c r="AH2607" i="6" s="1" a="1"/>
  <c r="AH2607" i="6" s="1"/>
  <c r="AA1610" i="6"/>
  <c r="AB1610" i="6" s="1"/>
  <c r="AC1610" i="6" s="1"/>
  <c r="AA487" i="6"/>
  <c r="AA2404" i="6"/>
  <c r="AB2404" i="6" s="1"/>
  <c r="AC2404" i="6" s="1"/>
  <c r="AL2403" i="6" s="1"/>
  <c r="AA456" i="6"/>
  <c r="AB456" i="6" s="1"/>
  <c r="AC456" i="6" s="1"/>
  <c r="AL455" i="6" s="1"/>
  <c r="AB858" i="6"/>
  <c r="AC858" i="6" s="1"/>
  <c r="AA152" i="6"/>
  <c r="AB152" i="6" s="1"/>
  <c r="AC152" i="6" s="1"/>
  <c r="AL151" i="6" s="1"/>
  <c r="AA3957" i="6"/>
  <c r="AB3957" i="6" s="1"/>
  <c r="AC3957" i="6" s="1"/>
  <c r="AA308" i="6"/>
  <c r="AB308" i="6" s="1"/>
  <c r="AC308" i="6" s="1"/>
  <c r="AL307" i="6" s="1"/>
  <c r="AA1198" i="6"/>
  <c r="AB1198" i="6" s="1"/>
  <c r="AC1198" i="6" s="1"/>
  <c r="AA2478" i="6"/>
  <c r="AB2478" i="6" s="1"/>
  <c r="AC2478" i="6" s="1"/>
  <c r="AA2339" i="6"/>
  <c r="AB2644" i="6"/>
  <c r="AC2644" i="6" s="1"/>
  <c r="AL2643" i="6" s="1"/>
  <c r="Z3866" i="6"/>
  <c r="AA3866" i="6" s="1"/>
  <c r="AB3866" i="6" s="1"/>
  <c r="AC3866" i="6" s="1"/>
  <c r="AA1850" i="6"/>
  <c r="AB1850" i="6" s="1"/>
  <c r="AC1850" i="6" s="1"/>
  <c r="AA626" i="6"/>
  <c r="AB626" i="6" s="1"/>
  <c r="AC626" i="6" s="1"/>
  <c r="AA3022" i="6"/>
  <c r="AB3022" i="6" s="1"/>
  <c r="AC3022" i="6" s="1"/>
  <c r="AA1849" i="6"/>
  <c r="AB1849" i="6" s="1"/>
  <c r="AC1849" i="6" s="1"/>
  <c r="AB132" i="6"/>
  <c r="AC132" i="6" s="1"/>
  <c r="AL131" i="6" s="1"/>
  <c r="AA3208" i="6"/>
  <c r="AB3208" i="6" s="1"/>
  <c r="AC3208" i="6" s="1"/>
  <c r="AL3207" i="6" s="1"/>
  <c r="AB2737" i="6"/>
  <c r="AC2737" i="6" s="1"/>
  <c r="Z1693" i="6"/>
  <c r="AA1693" i="6" s="1"/>
  <c r="AB1693" i="6" s="1"/>
  <c r="AC1693" i="6" s="1"/>
  <c r="AA1773" i="6"/>
  <c r="AB1773" i="6" s="1"/>
  <c r="AC1773" i="6" s="1"/>
  <c r="AA2805" i="6"/>
  <c r="AB2805" i="6" s="1"/>
  <c r="AC2805" i="6" s="1"/>
  <c r="AC681" i="6"/>
  <c r="Z1881" i="6"/>
  <c r="AA1881" i="6" s="1"/>
  <c r="AB1881" i="6" s="1"/>
  <c r="AC1881" i="6" s="1"/>
  <c r="AA476" i="6"/>
  <c r="AB476" i="6" s="1"/>
  <c r="AC476" i="6" s="1"/>
  <c r="AL475" i="6" s="1"/>
  <c r="Z2013" i="6"/>
  <c r="AA2013" i="6" s="1"/>
  <c r="AB2013" i="6" s="1"/>
  <c r="AC2013" i="6" s="1"/>
  <c r="Z3625" i="6"/>
  <c r="AA3625" i="6" s="1"/>
  <c r="AB3625" i="6" s="1"/>
  <c r="AC3625" i="6" s="1"/>
  <c r="AA1764" i="6"/>
  <c r="AB1764" i="6" s="1"/>
  <c r="AC1764" i="6" s="1"/>
  <c r="AL1763" i="6" s="1"/>
  <c r="Z1162" i="6"/>
  <c r="AA1162" i="6" s="1"/>
  <c r="AB1162" i="6" s="1"/>
  <c r="AC1162" i="6" s="1"/>
  <c r="Z258" i="6"/>
  <c r="AA258" i="6" s="1"/>
  <c r="AB258" i="6" s="1"/>
  <c r="AC258" i="6" s="1"/>
  <c r="AA988" i="6"/>
  <c r="AB988" i="6" s="1"/>
  <c r="AC988" i="6" s="1"/>
  <c r="AL987" i="6" s="1"/>
  <c r="Z318" i="6"/>
  <c r="AA318" i="6" s="1"/>
  <c r="AB318" i="6" s="1"/>
  <c r="AC318" i="6" s="1"/>
  <c r="Z1710" i="6"/>
  <c r="AA1710" i="6" s="1"/>
  <c r="AB1710" i="6" s="1"/>
  <c r="AC1710" i="6" s="1"/>
  <c r="Z3043" i="6"/>
  <c r="Z66" i="6"/>
  <c r="AA66" i="6" s="1"/>
  <c r="AB66" i="6" s="1"/>
  <c r="AC66" i="6" s="1"/>
  <c r="AA2340" i="6"/>
  <c r="AB2340" i="6" s="1"/>
  <c r="AC2340" i="6" s="1"/>
  <c r="AL2339" i="6" s="1"/>
  <c r="Z267" i="6"/>
  <c r="AA391" i="6"/>
  <c r="Z3844" i="6"/>
  <c r="AA3844" i="6" s="1"/>
  <c r="AB3844" i="6" s="1"/>
  <c r="AC3844" i="6" s="1"/>
  <c r="AL3843" i="6" s="1"/>
  <c r="AA3033" i="6"/>
  <c r="AB3033" i="6" s="1"/>
  <c r="AC3033" i="6" s="1"/>
  <c r="Z2123" i="6"/>
  <c r="AA3284" i="6"/>
  <c r="AB3284" i="6" s="1"/>
  <c r="AC3284" i="6" s="1"/>
  <c r="AL3283" i="6" s="1"/>
  <c r="Z1435" i="6"/>
  <c r="Z896" i="6"/>
  <c r="Z707" i="6"/>
  <c r="AA3770" i="6"/>
  <c r="AB3770" i="6" s="1"/>
  <c r="AC3770" i="6" s="1"/>
  <c r="AA2730" i="6"/>
  <c r="AB2730" i="6" s="1"/>
  <c r="AC2730" i="6" s="1"/>
  <c r="AA2792" i="6"/>
  <c r="AB2792" i="6" s="1"/>
  <c r="AC2792" i="6" s="1"/>
  <c r="AL2791" i="6" s="1"/>
  <c r="Z1694" i="6"/>
  <c r="AA1694" i="6" s="1"/>
  <c r="AB1694" i="6" s="1"/>
  <c r="AC1694" i="6" s="1"/>
  <c r="Z2473" i="6"/>
  <c r="AA2473" i="6" s="1"/>
  <c r="AB2473" i="6" s="1"/>
  <c r="AC2473" i="6" s="1"/>
  <c r="Z3391" i="6"/>
  <c r="Z1648" i="6"/>
  <c r="AA2412" i="6"/>
  <c r="AB2412" i="6" s="1"/>
  <c r="AC2412" i="6" s="1"/>
  <c r="AL2411" i="6" s="1"/>
  <c r="AA3545" i="6"/>
  <c r="AB3545" i="6" s="1"/>
  <c r="AC3545" i="6" s="1"/>
  <c r="Z1314" i="6"/>
  <c r="AA1314" i="6" s="1"/>
  <c r="AB1314" i="6" s="1"/>
  <c r="AC1314" i="6" s="1"/>
  <c r="Z3888" i="6"/>
  <c r="AA3888" i="6" s="1"/>
  <c r="AB3888" i="6" s="1"/>
  <c r="AC3888" i="6" s="1"/>
  <c r="AL3887" i="6" s="1"/>
  <c r="AA1217" i="6"/>
  <c r="AB1217" i="6" s="1"/>
  <c r="AC1217" i="6" s="1"/>
  <c r="AA3019" i="6"/>
  <c r="AA2252" i="6"/>
  <c r="AB2252" i="6" s="1"/>
  <c r="AC2252" i="6" s="1"/>
  <c r="AL2251" i="6" s="1"/>
  <c r="AA2583" i="6"/>
  <c r="Z2217" i="6"/>
  <c r="AA2217" i="6" s="1"/>
  <c r="AB2217" i="6" s="1"/>
  <c r="AC2217" i="6" s="1"/>
  <c r="AA1994" i="6"/>
  <c r="AB1994" i="6" s="1"/>
  <c r="AC1994" i="6" s="1"/>
  <c r="Z3864" i="6"/>
  <c r="AA3864" i="6" s="1"/>
  <c r="AB3864" i="6" s="1"/>
  <c r="AC3864" i="6" s="1"/>
  <c r="AL3863" i="6" s="1"/>
  <c r="Z1747" i="6"/>
  <c r="Z3450" i="6"/>
  <c r="AA3450" i="6" s="1"/>
  <c r="AB3450" i="6" s="1"/>
  <c r="AC3450" i="6" s="1"/>
  <c r="Z18" i="6"/>
  <c r="AA18" i="6" s="1"/>
  <c r="AB18" i="6" s="1"/>
  <c r="AC18" i="6" s="1"/>
  <c r="AA2450" i="6"/>
  <c r="AB2450" i="6" s="1"/>
  <c r="AC2450" i="6" s="1"/>
  <c r="Z3985" i="6"/>
  <c r="AA3985" i="6" s="1"/>
  <c r="AB3985" i="6" s="1"/>
  <c r="AC3985" i="6" s="1"/>
  <c r="AA3546" i="6"/>
  <c r="AB3546" i="6" s="1"/>
  <c r="AC3546" i="6" s="1"/>
  <c r="Z1715" i="6"/>
  <c r="Z2930" i="6"/>
  <c r="AA2930" i="6" s="1"/>
  <c r="AB2930" i="6" s="1"/>
  <c r="AC2930" i="6" s="1"/>
  <c r="Z205" i="6"/>
  <c r="AA205" i="6" s="1"/>
  <c r="AB205" i="6" s="1"/>
  <c r="AC205" i="6" s="1"/>
  <c r="AA457" i="6"/>
  <c r="AB457" i="6" s="1"/>
  <c r="AC457" i="6" s="1"/>
  <c r="AA3254" i="6"/>
  <c r="AB3254" i="6" s="1"/>
  <c r="AC3254" i="6" s="1"/>
  <c r="Z3235" i="6"/>
  <c r="AA3442" i="6"/>
  <c r="AB3442" i="6" s="1"/>
  <c r="AC3442" i="6" s="1"/>
  <c r="AA3028" i="6"/>
  <c r="AB3028" i="6" s="1"/>
  <c r="AC3028" i="6" s="1"/>
  <c r="AL3027" i="6" s="1"/>
  <c r="Z709" i="6"/>
  <c r="AA709" i="6" s="1"/>
  <c r="AB709" i="6" s="1"/>
  <c r="AC709" i="6" s="1"/>
  <c r="Z3044" i="6"/>
  <c r="AA3044" i="6" s="1"/>
  <c r="AB3044" i="6" s="1"/>
  <c r="AC3044" i="6" s="1"/>
  <c r="AL3043" i="6" s="1"/>
  <c r="Z2590" i="6"/>
  <c r="AA2590" i="6" s="1"/>
  <c r="AB2590" i="6" s="1"/>
  <c r="AC2590" i="6" s="1"/>
  <c r="Z160" i="6"/>
  <c r="Z1757" i="6"/>
  <c r="AA1757" i="6" s="1"/>
  <c r="AB1757" i="6" s="1"/>
  <c r="AC1757" i="6" s="1"/>
  <c r="Z2011" i="6"/>
  <c r="Z256" i="6"/>
  <c r="Z1709" i="6"/>
  <c r="AA1709" i="6" s="1"/>
  <c r="AB1709" i="6" s="1"/>
  <c r="AC1709" i="6" s="1"/>
  <c r="AA2444" i="6"/>
  <c r="AB2444" i="6" s="1"/>
  <c r="AC2444" i="6" s="1"/>
  <c r="AL2443" i="6" s="1"/>
  <c r="AA2027" i="6"/>
  <c r="Z2966" i="6"/>
  <c r="AA2966" i="6" s="1"/>
  <c r="AB2966" i="6" s="1"/>
  <c r="AC2966" i="6" s="1"/>
  <c r="Z1312" i="6"/>
  <c r="Z3865" i="6"/>
  <c r="AA3865" i="6" s="1"/>
  <c r="AB3865" i="6" s="1"/>
  <c r="AC3865" i="6" s="1"/>
  <c r="Z3890" i="6"/>
  <c r="AA3890" i="6" s="1"/>
  <c r="AB3890" i="6" s="1"/>
  <c r="AC3890" i="6" s="1"/>
  <c r="Z543" i="6"/>
  <c r="AA2570" i="6"/>
  <c r="AB2570" i="6" s="1"/>
  <c r="AC2570" i="6" s="1"/>
  <c r="AA3210" i="6"/>
  <c r="AB3210" i="6" s="1"/>
  <c r="AC3210" i="6" s="1"/>
  <c r="AA3838" i="6"/>
  <c r="AB3838" i="6" s="1"/>
  <c r="AC3838" i="6" s="1"/>
  <c r="AA2413" i="6"/>
  <c r="AB2413" i="6" s="1"/>
  <c r="AC2413" i="6" s="1"/>
  <c r="Z2541" i="6"/>
  <c r="AA2541" i="6" s="1"/>
  <c r="AB2541" i="6" s="1"/>
  <c r="AC2541" i="6" s="1"/>
  <c r="Z3279" i="6"/>
  <c r="AA3346" i="6"/>
  <c r="AB3346" i="6" s="1"/>
  <c r="AC3346" i="6" s="1"/>
  <c r="Z2928" i="6"/>
  <c r="AA2928" i="6" s="1"/>
  <c r="AB2928" i="6" s="1"/>
  <c r="AC2928" i="6" s="1"/>
  <c r="AL2927" i="6" s="1"/>
  <c r="Z203" i="6"/>
  <c r="AA1906" i="6"/>
  <c r="AB1906" i="6" s="1"/>
  <c r="AC1906" i="6" s="1"/>
  <c r="AB1166" i="6"/>
  <c r="AC1166" i="6" s="1"/>
  <c r="AA1218" i="6"/>
  <c r="AB1218" i="6" s="1"/>
  <c r="AC1218" i="6" s="1"/>
  <c r="Z1691" i="6"/>
  <c r="Z3237" i="6"/>
  <c r="AA3237" i="6" s="1"/>
  <c r="AB3237" i="6" s="1"/>
  <c r="AC3237" i="6" s="1"/>
  <c r="Z3447" i="6"/>
  <c r="Z2795" i="6"/>
  <c r="AA3793" i="6"/>
  <c r="AB3793" i="6" s="1"/>
  <c r="AC3793" i="6" s="1"/>
  <c r="AA840" i="6"/>
  <c r="AB840" i="6" s="1"/>
  <c r="AC840" i="6" s="1"/>
  <c r="AL839" i="6" s="1"/>
  <c r="AB3894" i="6"/>
  <c r="AC3894" i="6" s="1"/>
  <c r="Z589" i="6"/>
  <c r="AA589" i="6" s="1"/>
  <c r="AB589" i="6" s="1"/>
  <c r="AC589" i="6" s="1"/>
  <c r="Z1382" i="6"/>
  <c r="AA1382" i="6" s="1"/>
  <c r="AB1382" i="6" s="1"/>
  <c r="AC1382" i="6" s="1"/>
  <c r="Z3046" i="6"/>
  <c r="AA3046" i="6" s="1"/>
  <c r="AB3046" i="6" s="1"/>
  <c r="AC3046" i="6" s="1"/>
  <c r="Z2012" i="6"/>
  <c r="AA2012" i="6" s="1"/>
  <c r="AB2012" i="6" s="1"/>
  <c r="AC2012" i="6" s="1"/>
  <c r="AL2011" i="6" s="1"/>
  <c r="Z399" i="6"/>
  <c r="Z897" i="6"/>
  <c r="AA897" i="6" s="1"/>
  <c r="AB897" i="6" s="1"/>
  <c r="AC897" i="6" s="1"/>
  <c r="Z1980" i="6"/>
  <c r="AA1980" i="6" s="1"/>
  <c r="AB1980" i="6" s="1"/>
  <c r="AC1980" i="6" s="1"/>
  <c r="AL1979" i="6" s="1"/>
  <c r="Z159" i="6"/>
  <c r="Z3448" i="6"/>
  <c r="AA3448" i="6" s="1"/>
  <c r="AB3448" i="6" s="1"/>
  <c r="AC3448" i="6" s="1"/>
  <c r="AL3447" i="6" s="1"/>
  <c r="AA1673" i="6"/>
  <c r="AB1673" i="6" s="1"/>
  <c r="AC1673" i="6" s="1"/>
  <c r="Z1717" i="6"/>
  <c r="AA1717" i="6" s="1"/>
  <c r="AB1717" i="6" s="1"/>
  <c r="AC1717" i="6" s="1"/>
  <c r="Z1698" i="6"/>
  <c r="AA1698" i="6" s="1"/>
  <c r="AB1698" i="6" s="1"/>
  <c r="AC1698" i="6" s="1"/>
  <c r="Z3887" i="6"/>
  <c r="Z257" i="6"/>
  <c r="AA257" i="6" s="1"/>
  <c r="AB257" i="6" s="1"/>
  <c r="AC257" i="6" s="1"/>
  <c r="Z206" i="6"/>
  <c r="AA206" i="6" s="1"/>
  <c r="AB206" i="6" s="1"/>
  <c r="AC206" i="6" s="1"/>
  <c r="Z3394" i="6"/>
  <c r="AA3394" i="6" s="1"/>
  <c r="AB3394" i="6" s="1"/>
  <c r="AC3394" i="6" s="1"/>
  <c r="Z3236" i="6"/>
  <c r="AA3236" i="6" s="1"/>
  <c r="AB3236" i="6" s="1"/>
  <c r="AC3236" i="6" s="1"/>
  <c r="AL3235" i="6" s="1"/>
  <c r="Z2126" i="6"/>
  <c r="AA2126" i="6" s="1"/>
  <c r="AB2126" i="6" s="1"/>
  <c r="AC2126" i="6" s="1"/>
  <c r="AA3212" i="6"/>
  <c r="AB3212" i="6" s="1"/>
  <c r="AC3212" i="6" s="1"/>
  <c r="AL3211" i="6" s="1"/>
  <c r="Z422" i="6"/>
  <c r="AA422" i="6" s="1"/>
  <c r="AB422" i="6" s="1"/>
  <c r="AC422" i="6" s="1"/>
  <c r="AC1241" i="6"/>
  <c r="AC345" i="6"/>
  <c r="AA3073" i="6"/>
  <c r="AB3073" i="6" s="1"/>
  <c r="AC3073" i="6" s="1"/>
  <c r="AA780" i="6"/>
  <c r="AB780" i="6" s="1"/>
  <c r="AC780" i="6" s="1"/>
  <c r="AL779" i="6" s="1"/>
  <c r="AA3474" i="6"/>
  <c r="AB3474" i="6" s="1"/>
  <c r="AC3474" i="6" s="1"/>
  <c r="AB1797" i="6"/>
  <c r="AC1797" i="6" s="1"/>
  <c r="AB3916" i="6"/>
  <c r="AC3916" i="6" s="1"/>
  <c r="AL3915" i="6" s="1"/>
  <c r="AA290" i="6"/>
  <c r="AA841" i="6"/>
  <c r="AB841" i="6" s="1"/>
  <c r="AC841" i="6" s="1"/>
  <c r="Z952" i="6"/>
  <c r="Z3238" i="6"/>
  <c r="AA3238" i="6" s="1"/>
  <c r="AB3238" i="6" s="1"/>
  <c r="AC3238" i="6" s="1"/>
  <c r="Z3449" i="6"/>
  <c r="AA3449" i="6" s="1"/>
  <c r="AB3449" i="6" s="1"/>
  <c r="AC3449" i="6" s="1"/>
  <c r="Z183" i="6"/>
  <c r="Z1692" i="6"/>
  <c r="AA1692" i="6" s="1"/>
  <c r="AB1692" i="6" s="1"/>
  <c r="AC1692" i="6" s="1"/>
  <c r="AL1691" i="6" s="1"/>
  <c r="AA1049" i="6"/>
  <c r="AB1049" i="6" s="1"/>
  <c r="AC1049" i="6" s="1"/>
  <c r="AA3105" i="6"/>
  <c r="AB3105" i="6" s="1"/>
  <c r="AC3105" i="6" s="1"/>
  <c r="Z1650" i="6"/>
  <c r="AA1650" i="6" s="1"/>
  <c r="AB1650" i="6" s="1"/>
  <c r="AC1650" i="6" s="1"/>
  <c r="Z1459" i="6"/>
  <c r="Z3984" i="6"/>
  <c r="AA3984" i="6" s="1"/>
  <c r="AB3984" i="6" s="1"/>
  <c r="AC3984" i="6" s="1"/>
  <c r="AL3983" i="6" s="1"/>
  <c r="Z116" i="6"/>
  <c r="AA3240" i="6"/>
  <c r="AB3240" i="6" s="1"/>
  <c r="AC3240" i="6" s="1"/>
  <c r="AL3239" i="6" s="1"/>
  <c r="AA2804" i="6"/>
  <c r="AB2804" i="6" s="1"/>
  <c r="AC2804" i="6" s="1"/>
  <c r="AL2803" i="6" s="1"/>
  <c r="Z1386" i="6"/>
  <c r="AA1386" i="6" s="1"/>
  <c r="AB1386" i="6" s="1"/>
  <c r="AC1386" i="6" s="1"/>
  <c r="AA3345" i="6"/>
  <c r="AB3345" i="6" s="1"/>
  <c r="AC3345" i="6" s="1"/>
  <c r="Z3863" i="6"/>
  <c r="Z3889" i="6"/>
  <c r="AA3889" i="6" s="1"/>
  <c r="AB3889" i="6" s="1"/>
  <c r="AC3889" i="6" s="1"/>
  <c r="Z2929" i="6"/>
  <c r="AA2929" i="6" s="1"/>
  <c r="AB2929" i="6" s="1"/>
  <c r="AC2929" i="6" s="1"/>
  <c r="Z3845" i="6"/>
  <c r="AA3845" i="6" s="1"/>
  <c r="AB3845" i="6" s="1"/>
  <c r="AC3845" i="6" s="1"/>
  <c r="AA2342" i="6"/>
  <c r="AB2342" i="6" s="1"/>
  <c r="AC2342" i="6" s="1"/>
  <c r="Z255" i="6"/>
  <c r="AA2556" i="6"/>
  <c r="AB2556" i="6" s="1"/>
  <c r="AC2556" i="6" s="1"/>
  <c r="AL2555" i="6" s="1"/>
  <c r="Z2886" i="6"/>
  <c r="AA2886" i="6" s="1"/>
  <c r="AB2886" i="6" s="1"/>
  <c r="AC2886" i="6" s="1"/>
  <c r="Z3700" i="6"/>
  <c r="AA3700" i="6" s="1"/>
  <c r="AB3700" i="6" s="1"/>
  <c r="AC3700" i="6" s="1"/>
  <c r="AL3699" i="6" s="1"/>
  <c r="Z594" i="6"/>
  <c r="AA594" i="6" s="1"/>
  <c r="AB594" i="6" s="1"/>
  <c r="AC594" i="6" s="1"/>
  <c r="Z2124" i="6"/>
  <c r="AA2124" i="6" s="1"/>
  <c r="AB2124" i="6" s="1"/>
  <c r="AC2124" i="6" s="1"/>
  <c r="AL2123" i="6" s="1"/>
  <c r="AA310" i="6"/>
  <c r="AB310" i="6" s="1"/>
  <c r="AC310" i="6" s="1"/>
  <c r="AA2649" i="6"/>
  <c r="AB2649" i="6" s="1"/>
  <c r="AC2649" i="6" s="1"/>
  <c r="Z2965" i="6"/>
  <c r="AA2965" i="6" s="1"/>
  <c r="AB2965" i="6" s="1"/>
  <c r="AC2965" i="6" s="1"/>
  <c r="Z2014" i="6"/>
  <c r="AA2014" i="6" s="1"/>
  <c r="AB2014" i="6" s="1"/>
  <c r="AC2014" i="6" s="1"/>
  <c r="Z245" i="6"/>
  <c r="AA245" i="6" s="1"/>
  <c r="AB245" i="6" s="1"/>
  <c r="AC245" i="6" s="1"/>
  <c r="Z3583" i="6"/>
  <c r="AA3987" i="6"/>
  <c r="Z1707" i="6"/>
  <c r="Z401" i="6"/>
  <c r="AA401" i="6" s="1"/>
  <c r="AB401" i="6" s="1"/>
  <c r="AC401" i="6" s="1"/>
  <c r="Z2079" i="6"/>
  <c r="Z3787" i="6"/>
  <c r="Z2665" i="6"/>
  <c r="AA2665" i="6" s="1"/>
  <c r="AB2665" i="6" s="1"/>
  <c r="AC2665" i="6" s="1"/>
  <c r="Z2420" i="6"/>
  <c r="AA2420" i="6" s="1"/>
  <c r="AB2420" i="6" s="1"/>
  <c r="AC2420" i="6" s="1"/>
  <c r="AL2419" i="6" s="1"/>
  <c r="Z2529" i="6"/>
  <c r="AA2529" i="6" s="1"/>
  <c r="AB2529" i="6" s="1"/>
  <c r="AC2529" i="6" s="1"/>
  <c r="AA3597" i="6"/>
  <c r="AB3597" i="6" s="1"/>
  <c r="AC3597" i="6" s="1"/>
  <c r="AA2220" i="6"/>
  <c r="AB2220" i="6" s="1"/>
  <c r="AC2220" i="6" s="1"/>
  <c r="AL2219" i="6" s="1"/>
  <c r="AA3595" i="6"/>
  <c r="Z2114" i="6"/>
  <c r="AA2114" i="6" s="1"/>
  <c r="AB2114" i="6" s="1"/>
  <c r="AC2114" i="6" s="1"/>
  <c r="Z1695" i="6"/>
  <c r="AA2110" i="6"/>
  <c r="AB2110" i="6" s="1"/>
  <c r="AC2110" i="6" s="1"/>
  <c r="Z2797" i="6"/>
  <c r="AA2797" i="6" s="1"/>
  <c r="AB2797" i="6" s="1"/>
  <c r="AC2797" i="6" s="1"/>
  <c r="Z316" i="6"/>
  <c r="Z1708" i="6"/>
  <c r="AA1708" i="6" s="1"/>
  <c r="AB1708" i="6" s="1"/>
  <c r="AC1708" i="6" s="1"/>
  <c r="AL1707" i="6" s="1"/>
  <c r="AA566" i="6"/>
  <c r="AB566" i="6" s="1"/>
  <c r="AC566" i="6" s="1"/>
  <c r="AA2577" i="6"/>
  <c r="AB2577" i="6" s="1"/>
  <c r="AC2577" i="6" s="1"/>
  <c r="AA387" i="6"/>
  <c r="AA3103" i="6"/>
  <c r="Z3986" i="6"/>
  <c r="AA3986" i="6" s="1"/>
  <c r="AB3986" i="6" s="1"/>
  <c r="AC3986" i="6" s="1"/>
  <c r="Z2540" i="6"/>
  <c r="AA2540" i="6" s="1"/>
  <c r="AB2540" i="6" s="1"/>
  <c r="AC2540" i="6" s="1"/>
  <c r="AL2539" i="6" s="1"/>
  <c r="AB1574" i="6"/>
  <c r="AC1574" i="6" s="1"/>
  <c r="AA529" i="6"/>
  <c r="AB529" i="6" s="1"/>
  <c r="AC529" i="6" s="1"/>
  <c r="AA1409" i="6"/>
  <c r="AB1409" i="6" s="1"/>
  <c r="AC1409" i="6" s="1"/>
  <c r="AA1406" i="6"/>
  <c r="AB1406" i="6" s="1"/>
  <c r="AC1406" i="6" s="1"/>
  <c r="Z2422" i="6"/>
  <c r="AA2422" i="6" s="1"/>
  <c r="AB2422" i="6" s="1"/>
  <c r="AC2422" i="6" s="1"/>
  <c r="AA3640" i="6"/>
  <c r="AB3640" i="6" s="1"/>
  <c r="AC3640" i="6" s="1"/>
  <c r="AL3639" i="6" s="1"/>
  <c r="Z237" i="6"/>
  <c r="AA237" i="6" s="1"/>
  <c r="AB237" i="6" s="1"/>
  <c r="AC237" i="6" s="1"/>
  <c r="AA3408" i="6"/>
  <c r="AB3408" i="6" s="1"/>
  <c r="AC3408" i="6" s="1"/>
  <c r="AL3407" i="6" s="1"/>
  <c r="AA875" i="6"/>
  <c r="AA1629" i="6"/>
  <c r="AB1629" i="6" s="1"/>
  <c r="AC1629" i="6" s="1"/>
  <c r="AA1280" i="6"/>
  <c r="AB1280" i="6" s="1"/>
  <c r="AC1280" i="6" s="1"/>
  <c r="AL1279" i="6" s="1"/>
  <c r="Z201" i="6"/>
  <c r="AA201" i="6" s="1"/>
  <c r="AB201" i="6" s="1"/>
  <c r="AC201" i="6" s="1"/>
  <c r="Z1681" i="6"/>
  <c r="AA1681" i="6" s="1"/>
  <c r="AB1681" i="6" s="1"/>
  <c r="AC1681" i="6" s="1"/>
  <c r="AA2254" i="6"/>
  <c r="AB2254" i="6" s="1"/>
  <c r="AC2254" i="6" s="1"/>
  <c r="AA2149" i="6"/>
  <c r="AB2149" i="6" s="1"/>
  <c r="AC2149" i="6" s="1"/>
  <c r="Z2908" i="6"/>
  <c r="AA2908" i="6" s="1"/>
  <c r="AB2908" i="6" s="1"/>
  <c r="AC2908" i="6" s="1"/>
  <c r="AL2907" i="6" s="1"/>
  <c r="Z843" i="6"/>
  <c r="Z1680" i="6"/>
  <c r="AA1680" i="6" s="1"/>
  <c r="AB1680" i="6" s="1"/>
  <c r="AC1680" i="6" s="1"/>
  <c r="AL1679" i="6" s="1"/>
  <c r="Z493" i="6"/>
  <c r="AA493" i="6" s="1"/>
  <c r="AB493" i="6" s="1"/>
  <c r="AC493" i="6" s="1"/>
  <c r="Z3856" i="6"/>
  <c r="AA3856" i="6" s="1"/>
  <c r="AB3856" i="6" s="1"/>
  <c r="AC3856" i="6" s="1"/>
  <c r="AL3855" i="6" s="1"/>
  <c r="Z1381" i="6"/>
  <c r="AA1381" i="6" s="1"/>
  <c r="AB1381" i="6" s="1"/>
  <c r="AC1381" i="6" s="1"/>
  <c r="Z546" i="6"/>
  <c r="AA546" i="6" s="1"/>
  <c r="AB546" i="6" s="1"/>
  <c r="AC546" i="6" s="1"/>
  <c r="AA946" i="6"/>
  <c r="AB946" i="6" s="1"/>
  <c r="AC946" i="6" s="1"/>
  <c r="AA388" i="6"/>
  <c r="AB388" i="6" s="1"/>
  <c r="AC388" i="6" s="1"/>
  <c r="AL387" i="6" s="1"/>
  <c r="AA2794" i="6"/>
  <c r="AB2794" i="6" s="1"/>
  <c r="AC2794" i="6" s="1"/>
  <c r="Z3982" i="6"/>
  <c r="AA3982" i="6" s="1"/>
  <c r="AB3982" i="6" s="1"/>
  <c r="AC3982" i="6" s="1"/>
  <c r="Z2909" i="6"/>
  <c r="AA2909" i="6" s="1"/>
  <c r="AB2909" i="6" s="1"/>
  <c r="AC2909" i="6" s="1"/>
  <c r="AA1048" i="6"/>
  <c r="AB1048" i="6" s="1"/>
  <c r="AC1048" i="6" s="1"/>
  <c r="AL1047" i="6" s="1"/>
  <c r="Z1477" i="6"/>
  <c r="AA1477" i="6" s="1"/>
  <c r="AB1477" i="6" s="1"/>
  <c r="AC1477" i="6" s="1"/>
  <c r="Z420" i="6"/>
  <c r="AA525" i="6"/>
  <c r="AB525" i="6" s="1"/>
  <c r="AC525" i="6" s="1"/>
  <c r="Z844" i="6"/>
  <c r="Z1649" i="6"/>
  <c r="AA1649" i="6" s="1"/>
  <c r="AB1649" i="6" s="1"/>
  <c r="AC1649" i="6" s="1"/>
  <c r="Z3840" i="6"/>
  <c r="AA3840" i="6" s="1"/>
  <c r="AB3840" i="6" s="1"/>
  <c r="AC3840" i="6" s="1"/>
  <c r="AL3839" i="6" s="1"/>
  <c r="AA2414" i="6"/>
  <c r="AB2414" i="6" s="1"/>
  <c r="AC2414" i="6" s="1"/>
  <c r="Z1460" i="6"/>
  <c r="Z2918" i="6"/>
  <c r="AA2918" i="6" s="1"/>
  <c r="AB2918" i="6" s="1"/>
  <c r="AC2918" i="6" s="1"/>
  <c r="AA2253" i="6"/>
  <c r="AB2253" i="6" s="1"/>
  <c r="AC2253" i="6" s="1"/>
  <c r="Z2081" i="6"/>
  <c r="AA2081" i="6" s="1"/>
  <c r="AB2081" i="6" s="1"/>
  <c r="AC2081" i="6" s="1"/>
  <c r="Z2542" i="6"/>
  <c r="AA2542" i="6" s="1"/>
  <c r="AB2542" i="6" s="1"/>
  <c r="AC2542" i="6" s="1"/>
  <c r="Z3282" i="6"/>
  <c r="AA3282" i="6" s="1"/>
  <c r="AB3282" i="6" s="1"/>
  <c r="AC3282" i="6" s="1"/>
  <c r="Z2218" i="6"/>
  <c r="AA2218" i="6" s="1"/>
  <c r="AB2218" i="6" s="1"/>
  <c r="AC2218" i="6" s="1"/>
  <c r="Z115" i="6"/>
  <c r="AA3259" i="6"/>
  <c r="AA3241" i="6"/>
  <c r="AB3241" i="6" s="1"/>
  <c r="AC3241" i="6" s="1"/>
  <c r="Z3100" i="6"/>
  <c r="AA3100" i="6" s="1"/>
  <c r="AB3100" i="6" s="1"/>
  <c r="AC3100" i="6" s="1"/>
  <c r="AL3099" i="6" s="1"/>
  <c r="Z2798" i="6"/>
  <c r="AA2798" i="6" s="1"/>
  <c r="AB2798" i="6" s="1"/>
  <c r="AC2798" i="6" s="1"/>
  <c r="AA1365" i="6"/>
  <c r="AB1365" i="6" s="1"/>
  <c r="AC1365" i="6" s="1"/>
  <c r="AA2877" i="6"/>
  <c r="AB2877" i="6" s="1"/>
  <c r="AC2877" i="6" s="1"/>
  <c r="AA1071" i="6"/>
  <c r="AA2870" i="6"/>
  <c r="AB2870" i="6" s="1"/>
  <c r="AC2870" i="6" s="1"/>
  <c r="Z1805" i="6"/>
  <c r="AA1805" i="6" s="1"/>
  <c r="AB1805" i="6" s="1"/>
  <c r="AC1805" i="6" s="1"/>
  <c r="Z491" i="6"/>
  <c r="Z3857" i="6"/>
  <c r="AA3857" i="6" s="1"/>
  <c r="AB3857" i="6" s="1"/>
  <c r="AC3857" i="6" s="1"/>
  <c r="AA390" i="6"/>
  <c r="AB390" i="6" s="1"/>
  <c r="AC390" i="6" s="1"/>
  <c r="Z2019" i="6"/>
  <c r="Z3981" i="6"/>
  <c r="AA3981" i="6" s="1"/>
  <c r="AB3981" i="6" s="1"/>
  <c r="AC3981" i="6" s="1"/>
  <c r="Z2910" i="6"/>
  <c r="AA2910" i="6" s="1"/>
  <c r="AB2910" i="6" s="1"/>
  <c r="AC2910" i="6" s="1"/>
  <c r="Z845" i="6"/>
  <c r="AA845" i="6" s="1"/>
  <c r="AB845" i="6" s="1"/>
  <c r="AC845" i="6" s="1"/>
  <c r="Z2915" i="6"/>
  <c r="AA2150" i="6"/>
  <c r="AB2150" i="6" s="1"/>
  <c r="AC2150" i="6" s="1"/>
  <c r="Z970" i="6"/>
  <c r="AA970" i="6" s="1"/>
  <c r="AB970" i="6" s="1"/>
  <c r="AC970" i="6" s="1"/>
  <c r="Z2748" i="6"/>
  <c r="AA2748" i="6" s="1"/>
  <c r="AB2748" i="6" s="1"/>
  <c r="AC2748" i="6" s="1"/>
  <c r="AL2747" i="6" s="1"/>
  <c r="AA2793" i="6"/>
  <c r="AB2793" i="6" s="1"/>
  <c r="AC2793" i="6" s="1"/>
  <c r="Z419" i="6"/>
  <c r="AA3262" i="6"/>
  <c r="AB3262" i="6" s="1"/>
  <c r="AC3262" i="6" s="1"/>
  <c r="Z3102" i="6"/>
  <c r="AA3102" i="6" s="1"/>
  <c r="AB3102" i="6" s="1"/>
  <c r="AC3102" i="6" s="1"/>
  <c r="Z1313" i="6"/>
  <c r="AA1313" i="6" s="1"/>
  <c r="AB1313" i="6" s="1"/>
  <c r="AC1313" i="6" s="1"/>
  <c r="Z587" i="6"/>
  <c r="AA2222" i="6"/>
  <c r="AB2222" i="6" s="1"/>
  <c r="AC2222" i="6" s="1"/>
  <c r="Z2530" i="6"/>
  <c r="AA2530" i="6" s="1"/>
  <c r="AB2530" i="6" s="1"/>
  <c r="AC2530" i="6" s="1"/>
  <c r="Z2163" i="6"/>
  <c r="Z3288" i="6"/>
  <c r="AA3288" i="6" s="1"/>
  <c r="AB3288" i="6" s="1"/>
  <c r="AC3288" i="6" s="1"/>
  <c r="AL3287" i="6" s="1"/>
  <c r="AA2576" i="6"/>
  <c r="AB2576" i="6" s="1"/>
  <c r="AC2576" i="6" s="1"/>
  <c r="AL2575" i="6" s="1"/>
  <c r="AA656" i="6"/>
  <c r="AB656" i="6" s="1"/>
  <c r="AC656" i="6" s="1"/>
  <c r="AL655" i="6" s="1"/>
  <c r="AA1580" i="6"/>
  <c r="AB1580" i="6" s="1"/>
  <c r="AC1580" i="6" s="1"/>
  <c r="AL1579" i="6" s="1"/>
  <c r="Z2799" i="6"/>
  <c r="Z2034" i="6"/>
  <c r="AA2034" i="6" s="1"/>
  <c r="AB2034" i="6" s="1"/>
  <c r="AC2034" i="6" s="1"/>
  <c r="Z3696" i="6"/>
  <c r="AA3696" i="6" s="1"/>
  <c r="AB3696" i="6" s="1"/>
  <c r="AC3696" i="6" s="1"/>
  <c r="AL3695" i="6" s="1"/>
  <c r="Z1514" i="6"/>
  <c r="AA1514" i="6" s="1"/>
  <c r="AB1514" i="6" s="1"/>
  <c r="AC1514" i="6" s="1"/>
  <c r="AA637" i="6"/>
  <c r="AB637" i="6" s="1"/>
  <c r="AC637" i="6" s="1"/>
  <c r="Z3130" i="6"/>
  <c r="AA3130" i="6" s="1"/>
  <c r="AB3130" i="6" s="1"/>
  <c r="AC3130" i="6" s="1"/>
  <c r="Z2913" i="6"/>
  <c r="AA2913" i="6" s="1"/>
  <c r="AB2913" i="6" s="1"/>
  <c r="AC2913" i="6" s="1"/>
  <c r="Z1349" i="6"/>
  <c r="AA1349" i="6" s="1"/>
  <c r="AB1349" i="6" s="1"/>
  <c r="AC1349" i="6" s="1"/>
  <c r="Z1044" i="6"/>
  <c r="Z1411" i="6"/>
  <c r="Z3452" i="6"/>
  <c r="AA3452" i="6" s="1"/>
  <c r="AB3452" i="6" s="1"/>
  <c r="AC3452" i="6" s="1"/>
  <c r="AL3451" i="6" s="1"/>
  <c r="Z2175" i="6"/>
  <c r="AA1408" i="6"/>
  <c r="AB1408" i="6" s="1"/>
  <c r="AC1408" i="6" s="1"/>
  <c r="AL1407" i="6" s="1"/>
  <c r="Z1354" i="6"/>
  <c r="AA1354" i="6" s="1"/>
  <c r="AB1354" i="6" s="1"/>
  <c r="AC1354" i="6" s="1"/>
  <c r="AA2894" i="6"/>
  <c r="AB2894" i="6" s="1"/>
  <c r="AC2894" i="6" s="1"/>
  <c r="AA1404" i="6"/>
  <c r="AB1404" i="6" s="1"/>
  <c r="AC1404" i="6" s="1"/>
  <c r="AL1403" i="6" s="1"/>
  <c r="AA1282" i="6"/>
  <c r="AB1282" i="6" s="1"/>
  <c r="AC1282" i="6" s="1"/>
  <c r="Z1449" i="6"/>
  <c r="AA1449" i="6" s="1"/>
  <c r="AB1449" i="6" s="1"/>
  <c r="AC1449" i="6" s="1"/>
  <c r="Z1718" i="6"/>
  <c r="AA1718" i="6" s="1"/>
  <c r="AB1718" i="6" s="1"/>
  <c r="AC1718" i="6" s="1"/>
  <c r="AA3934" i="6"/>
  <c r="AB3934" i="6" s="1"/>
  <c r="AC3934" i="6" s="1"/>
  <c r="AA3945" i="6"/>
  <c r="AB3945" i="6" s="1"/>
  <c r="AC3945" i="6" s="1"/>
  <c r="AA3641" i="6"/>
  <c r="AB3641" i="6" s="1"/>
  <c r="AC3641" i="6" s="1"/>
  <c r="AA2069" i="6"/>
  <c r="AB2069" i="6" s="1"/>
  <c r="AC2069" i="6" s="1"/>
  <c r="Z128" i="6"/>
  <c r="Z330" i="6"/>
  <c r="AA330" i="6" s="1"/>
  <c r="AB330" i="6" s="1"/>
  <c r="AC330" i="6" s="1"/>
  <c r="Z2048" i="6"/>
  <c r="AA2048" i="6" s="1"/>
  <c r="AB2048" i="6" s="1"/>
  <c r="AC2048" i="6" s="1"/>
  <c r="AL2047" i="6" s="1"/>
  <c r="AA878" i="6"/>
  <c r="AB878" i="6" s="1"/>
  <c r="AC878" i="6" s="1"/>
  <c r="AA2162" i="6"/>
  <c r="AB2162" i="6" s="1"/>
  <c r="AC2162" i="6" s="1"/>
  <c r="Z3617" i="6"/>
  <c r="AA3617" i="6" s="1"/>
  <c r="AB3617" i="6" s="1"/>
  <c r="AC3617" i="6" s="1"/>
  <c r="Z1473" i="6"/>
  <c r="AA1473" i="6" s="1"/>
  <c r="AB1473" i="6" s="1"/>
  <c r="AC1473" i="6" s="1"/>
  <c r="Z3540" i="6"/>
  <c r="AA3540" i="6" s="1"/>
  <c r="AB3540" i="6" s="1"/>
  <c r="AC3540" i="6" s="1"/>
  <c r="AL3539" i="6" s="1"/>
  <c r="AA3477" i="6"/>
  <c r="AB3477" i="6" s="1"/>
  <c r="AC3477" i="6" s="1"/>
  <c r="Z3496" i="6"/>
  <c r="AA3496" i="6" s="1"/>
  <c r="AB3496" i="6" s="1"/>
  <c r="AC3496" i="6" s="1"/>
  <c r="AL3495" i="6" s="1"/>
  <c r="Z3351" i="6"/>
  <c r="Z1098" i="6"/>
  <c r="AA1098" i="6" s="1"/>
  <c r="AB1098" i="6" s="1"/>
  <c r="AC1098" i="6" s="1"/>
  <c r="AA409" i="6"/>
  <c r="AB409" i="6" s="1"/>
  <c r="AC409" i="6" s="1"/>
  <c r="Z3795" i="6"/>
  <c r="Z3417" i="6"/>
  <c r="AA3417" i="6" s="1"/>
  <c r="AB3417" i="6" s="1"/>
  <c r="AC3417" i="6" s="1"/>
  <c r="AA442" i="6"/>
  <c r="AB442" i="6" s="1"/>
  <c r="AC442" i="6" s="1"/>
  <c r="Z3166" i="6"/>
  <c r="AA3166" i="6" s="1"/>
  <c r="AB3166" i="6" s="1"/>
  <c r="AC3166" i="6" s="1"/>
  <c r="AB2354" i="6"/>
  <c r="AC2354" i="6" s="1"/>
  <c r="AA1141" i="6"/>
  <c r="AB1141" i="6" s="1"/>
  <c r="AC1141" i="6" s="1"/>
  <c r="AA3041" i="6"/>
  <c r="AB3041" i="6" s="1"/>
  <c r="AC3041" i="6" s="1"/>
  <c r="AA3112" i="6"/>
  <c r="AB3112" i="6" s="1"/>
  <c r="AC3112" i="6" s="1"/>
  <c r="AL3111" i="6" s="1"/>
  <c r="AA2768" i="6"/>
  <c r="AB2768" i="6" s="1"/>
  <c r="AC2768" i="6" s="1"/>
  <c r="AL2767" i="6" s="1"/>
  <c r="Z687" i="6"/>
  <c r="AA3752" i="6"/>
  <c r="AB3752" i="6" s="1"/>
  <c r="AC3752" i="6" s="1"/>
  <c r="AL3751" i="6" s="1"/>
  <c r="Z2223" i="6"/>
  <c r="AA84" i="6"/>
  <c r="AB84" i="6" s="1"/>
  <c r="AC84" i="6" s="1"/>
  <c r="AL83" i="6" s="1"/>
  <c r="Z235" i="6"/>
  <c r="Z3152" i="6"/>
  <c r="AA3152" i="6" s="1"/>
  <c r="AB3152" i="6" s="1"/>
  <c r="AC3152" i="6" s="1"/>
  <c r="AL3151" i="6" s="1"/>
  <c r="Z2143" i="6"/>
  <c r="AC2610" i="6"/>
  <c r="Z1194" i="6"/>
  <c r="AA1194" i="6" s="1"/>
  <c r="AB1194" i="6" s="1"/>
  <c r="AC1194" i="6" s="1"/>
  <c r="Z1809" i="6"/>
  <c r="AA1809" i="6" s="1"/>
  <c r="AB1809" i="6" s="1"/>
  <c r="AC1809" i="6" s="1"/>
  <c r="AA1153" i="6"/>
  <c r="AB1153" i="6" s="1"/>
  <c r="AC1153" i="6" s="1"/>
  <c r="AA3812" i="6"/>
  <c r="AB3812" i="6" s="1"/>
  <c r="AC3812" i="6" s="1"/>
  <c r="AL3811" i="6" s="1"/>
  <c r="AA2833" i="6"/>
  <c r="AB2833" i="6" s="1"/>
  <c r="AC2833" i="6" s="1"/>
  <c r="Z1455" i="6"/>
  <c r="AA1518" i="6"/>
  <c r="AB1518" i="6" s="1"/>
  <c r="AC1518" i="6" s="1"/>
  <c r="Z2819" i="6"/>
  <c r="Z2950" i="6"/>
  <c r="AA2950" i="6" s="1"/>
  <c r="AB2950" i="6" s="1"/>
  <c r="AC2950" i="6" s="1"/>
  <c r="Z2786" i="6"/>
  <c r="AA2786" i="6" s="1"/>
  <c r="AB2786" i="6" s="1"/>
  <c r="AC2786" i="6" s="1"/>
  <c r="Z1661" i="6"/>
  <c r="AA1661" i="6" s="1"/>
  <c r="AB1661" i="6" s="1"/>
  <c r="AC1661" i="6" s="1"/>
  <c r="AA1139" i="6"/>
  <c r="AC2609" i="6"/>
  <c r="Z1659" i="6"/>
  <c r="AA2161" i="6"/>
  <c r="AB2161" i="6" s="1"/>
  <c r="AC2161" i="6" s="1"/>
  <c r="Z2903" i="6"/>
  <c r="AA944" i="6"/>
  <c r="AB944" i="6" s="1"/>
  <c r="AC944" i="6" s="1"/>
  <c r="AL943" i="6" s="1"/>
  <c r="AA1752" i="6"/>
  <c r="AB1752" i="6" s="1"/>
  <c r="AC1752" i="6" s="1"/>
  <c r="AL1751" i="6" s="1"/>
  <c r="AA2320" i="6"/>
  <c r="AB2320" i="6" s="1"/>
  <c r="AC2320" i="6" s="1"/>
  <c r="AL2319" i="6" s="1"/>
  <c r="Z1679" i="6"/>
  <c r="AA2578" i="6"/>
  <c r="AB2578" i="6" s="1"/>
  <c r="AC2578" i="6" s="1"/>
  <c r="Z1380" i="6"/>
  <c r="AA389" i="6"/>
  <c r="AB389" i="6" s="1"/>
  <c r="AC389" i="6" s="1"/>
  <c r="Z3618" i="6"/>
  <c r="AA3618" i="6" s="1"/>
  <c r="AB3618" i="6" s="1"/>
  <c r="AC3618" i="6" s="1"/>
  <c r="Z3050" i="6"/>
  <c r="AA3050" i="6" s="1"/>
  <c r="AB3050" i="6" s="1"/>
  <c r="AC3050" i="6" s="1"/>
  <c r="AA3476" i="6"/>
  <c r="AB3476" i="6" s="1"/>
  <c r="AC3476" i="6" s="1"/>
  <c r="AL3475" i="6" s="1"/>
  <c r="AA638" i="6"/>
  <c r="AB638" i="6" s="1"/>
  <c r="AC638" i="6" s="1"/>
  <c r="Z2914" i="6"/>
  <c r="AA2914" i="6" s="1"/>
  <c r="AB2914" i="6" s="1"/>
  <c r="AC2914" i="6" s="1"/>
  <c r="Z1223" i="6"/>
  <c r="Z496" i="6"/>
  <c r="AA2148" i="6"/>
  <c r="AB2148" i="6" s="1"/>
  <c r="AC2148" i="6" s="1"/>
  <c r="AL2147" i="6" s="1"/>
  <c r="AA2221" i="6"/>
  <c r="AB2221" i="6" s="1"/>
  <c r="AC2221" i="6" s="1"/>
  <c r="AA945" i="6"/>
  <c r="AB945" i="6" s="1"/>
  <c r="AC945" i="6" s="1"/>
  <c r="AA3492" i="6"/>
  <c r="AB3492" i="6" s="1"/>
  <c r="AC3492" i="6" s="1"/>
  <c r="AL3491" i="6" s="1"/>
  <c r="AB2676" i="6"/>
  <c r="AC2676" i="6" s="1"/>
  <c r="AL2675" i="6" s="1"/>
  <c r="AA565" i="6"/>
  <c r="AB565" i="6" s="1"/>
  <c r="AC565" i="6" s="1"/>
  <c r="AA2964" i="6"/>
  <c r="AB2964" i="6" s="1"/>
  <c r="AC2964" i="6" s="1"/>
  <c r="AL2963" i="6" s="1"/>
  <c r="AA3933" i="6"/>
  <c r="AB3933" i="6" s="1"/>
  <c r="AC3933" i="6" s="1"/>
  <c r="AA3943" i="6"/>
  <c r="AB1445" i="6"/>
  <c r="AC1445" i="6" s="1"/>
  <c r="AA3932" i="6"/>
  <c r="AB3932" i="6" s="1"/>
  <c r="AC3932" i="6" s="1"/>
  <c r="AL3931" i="6" s="1"/>
  <c r="AA3944" i="6"/>
  <c r="AB3944" i="6" s="1"/>
  <c r="AC3944" i="6" s="1"/>
  <c r="AL3943" i="6" s="1"/>
  <c r="Z3163" i="6"/>
  <c r="Z1810" i="6"/>
  <c r="AA1810" i="6" s="1"/>
  <c r="AB1810" i="6" s="1"/>
  <c r="AC1810" i="6" s="1"/>
  <c r="AA2367" i="6"/>
  <c r="AA3726" i="6"/>
  <c r="AB3726" i="6" s="1"/>
  <c r="AC3726" i="6" s="1"/>
  <c r="AA2372" i="6"/>
  <c r="AB2372" i="6" s="1"/>
  <c r="AC2372" i="6" s="1"/>
  <c r="AL2371" i="6" s="1"/>
  <c r="AA530" i="6"/>
  <c r="AB530" i="6" s="1"/>
  <c r="AC530" i="6" s="1"/>
  <c r="AA3846" i="6"/>
  <c r="AB3846" i="6" s="1"/>
  <c r="AC3846" i="6" s="1"/>
  <c r="AA3659" i="6"/>
  <c r="AA3413" i="6"/>
  <c r="AB3413" i="6" s="1"/>
  <c r="AC3413" i="6" s="1"/>
  <c r="Z3297" i="6"/>
  <c r="AA3297" i="6" s="1"/>
  <c r="AB3297" i="6" s="1"/>
  <c r="AC3297" i="6" s="1"/>
  <c r="AA3800" i="6"/>
  <c r="AB3800" i="6" s="1"/>
  <c r="AC3800" i="6" s="1"/>
  <c r="AL3799" i="6" s="1"/>
  <c r="Z986" i="6"/>
  <c r="AA986" i="6" s="1"/>
  <c r="AB986" i="6" s="1"/>
  <c r="AC986" i="6" s="1"/>
  <c r="AA962" i="6"/>
  <c r="AB962" i="6" s="1"/>
  <c r="AC962" i="6" s="1"/>
  <c r="Z2049" i="6"/>
  <c r="AA2049" i="6" s="1"/>
  <c r="AB2049" i="6" s="1"/>
  <c r="AC2049" i="6" s="1"/>
  <c r="AA2276" i="6"/>
  <c r="AB2276" i="6" s="1"/>
  <c r="AC2276" i="6" s="1"/>
  <c r="AL2275" i="6" s="1"/>
  <c r="AA2066" i="6"/>
  <c r="AB2066" i="6" s="1"/>
  <c r="AC2066" i="6" s="1"/>
  <c r="AA2368" i="6"/>
  <c r="AB2368" i="6" s="1"/>
  <c r="AC2368" i="6" s="1"/>
  <c r="AL2367" i="6" s="1"/>
  <c r="AA3723" i="6"/>
  <c r="AA3042" i="6"/>
  <c r="AB3042" i="6" s="1"/>
  <c r="AC3042" i="6" s="1"/>
  <c r="AA3660" i="6"/>
  <c r="AB3660" i="6" s="1"/>
  <c r="AC3660" i="6" s="1"/>
  <c r="AL3659" i="6" s="1"/>
  <c r="Z3296" i="6"/>
  <c r="AA3296" i="6" s="1"/>
  <c r="AB3296" i="6" s="1"/>
  <c r="AC3296" i="6" s="1"/>
  <c r="AL3295" i="6" s="1"/>
  <c r="AA3802" i="6"/>
  <c r="AB3802" i="6" s="1"/>
  <c r="AC3802" i="6" s="1"/>
  <c r="AA961" i="6"/>
  <c r="AB961" i="6" s="1"/>
  <c r="AC961" i="6" s="1"/>
  <c r="AA3753" i="6"/>
  <c r="AB3753" i="6" s="1"/>
  <c r="AC3753" i="6" s="1"/>
  <c r="AA2278" i="6"/>
  <c r="AB2278" i="6" s="1"/>
  <c r="AC2278" i="6" s="1"/>
  <c r="AA85" i="6"/>
  <c r="AB85" i="6" s="1"/>
  <c r="AC85" i="6" s="1"/>
  <c r="AA2064" i="6"/>
  <c r="AB2064" i="6" s="1"/>
  <c r="AC2064" i="6" s="1"/>
  <c r="AL2063" i="6" s="1"/>
  <c r="AA3931" i="6"/>
  <c r="AA3946" i="6"/>
  <c r="AB3946" i="6" s="1"/>
  <c r="AC3946" i="6" s="1"/>
  <c r="AA2369" i="6"/>
  <c r="AB2369" i="6" s="1"/>
  <c r="AC2369" i="6" s="1"/>
  <c r="AA3725" i="6"/>
  <c r="AB3725" i="6" s="1"/>
  <c r="AC3725" i="6" s="1"/>
  <c r="AA2068" i="6"/>
  <c r="AB2068" i="6" s="1"/>
  <c r="AC2068" i="6" s="1"/>
  <c r="AL2067" i="6" s="1"/>
  <c r="AA3040" i="6"/>
  <c r="AB3040" i="6" s="1"/>
  <c r="AC3040" i="6" s="1"/>
  <c r="AL3039" i="6" s="1"/>
  <c r="AA3662" i="6"/>
  <c r="AB3662" i="6" s="1"/>
  <c r="AC3662" i="6" s="1"/>
  <c r="AA2770" i="6"/>
  <c r="AB2770" i="6" s="1"/>
  <c r="AC2770" i="6" s="1"/>
  <c r="AA1029" i="6"/>
  <c r="AB1029" i="6" s="1"/>
  <c r="AC1029" i="6" s="1"/>
  <c r="AC1013" i="6"/>
  <c r="Z3858" i="6"/>
  <c r="AA3858" i="6" s="1"/>
  <c r="AB3858" i="6" s="1"/>
  <c r="AC3858" i="6" s="1"/>
  <c r="Z497" i="6"/>
  <c r="AA497" i="6" s="1"/>
  <c r="AB497" i="6" s="1"/>
  <c r="AC497" i="6" s="1"/>
  <c r="AA1579" i="6"/>
  <c r="Z3162" i="6"/>
  <c r="AA3162" i="6" s="1"/>
  <c r="AB3162" i="6" s="1"/>
  <c r="AC3162" i="6" s="1"/>
  <c r="AC157" i="6"/>
  <c r="Z2905" i="6"/>
  <c r="AA2905" i="6" s="1"/>
  <c r="AB2905" i="6" s="1"/>
  <c r="AC2905" i="6" s="1"/>
  <c r="Z2746" i="6"/>
  <c r="AA2746" i="6" s="1"/>
  <c r="AB2746" i="6" s="1"/>
  <c r="AC2746" i="6" s="1"/>
  <c r="Z3160" i="6"/>
  <c r="AA3160" i="6" s="1"/>
  <c r="AB3160" i="6" s="1"/>
  <c r="AC3160" i="6" s="1"/>
  <c r="AL3159" i="6" s="1"/>
  <c r="AA185" i="6"/>
  <c r="AB185" i="6" s="1"/>
  <c r="AC185" i="6" s="1"/>
  <c r="Z3553" i="6"/>
  <c r="AA3553" i="6" s="1"/>
  <c r="AB3553" i="6" s="1"/>
  <c r="AC3553" i="6" s="1"/>
  <c r="Z1818" i="6"/>
  <c r="AA1818" i="6" s="1"/>
  <c r="AB1818" i="6" s="1"/>
  <c r="AC1818" i="6" s="1"/>
  <c r="Z3591" i="6"/>
  <c r="Z1962" i="6"/>
  <c r="AA1962" i="6" s="1"/>
  <c r="AB1962" i="6" s="1"/>
  <c r="AC1962" i="6" s="1"/>
  <c r="Z3243" i="6"/>
  <c r="AA796" i="6"/>
  <c r="AB796" i="6" s="1"/>
  <c r="AC796" i="6" s="1"/>
  <c r="AL795" i="6" s="1"/>
  <c r="Z3048" i="6"/>
  <c r="AA3048" i="6" s="1"/>
  <c r="AB3048" i="6" s="1"/>
  <c r="AC3048" i="6" s="1"/>
  <c r="AL3047" i="6" s="1"/>
  <c r="Z3387" i="6"/>
  <c r="AA3609" i="6"/>
  <c r="AB3609" i="6" s="1"/>
  <c r="AC3609" i="6" s="1"/>
  <c r="AA3724" i="6"/>
  <c r="AB3724" i="6" s="1"/>
  <c r="AC3724" i="6" s="1"/>
  <c r="AL3723" i="6" s="1"/>
  <c r="Z1804" i="6"/>
  <c r="AA1804" i="6" s="1"/>
  <c r="AB1804" i="6" s="1"/>
  <c r="AC1804" i="6" s="1"/>
  <c r="AL1803" i="6" s="1"/>
  <c r="AA2070" i="6"/>
  <c r="AB2070" i="6" s="1"/>
  <c r="AC2070" i="6" s="1"/>
  <c r="AA2374" i="6"/>
  <c r="AB2374" i="6" s="1"/>
  <c r="AC2374" i="6" s="1"/>
  <c r="AA3661" i="6"/>
  <c r="AB3661" i="6" s="1"/>
  <c r="AC3661" i="6" s="1"/>
  <c r="AA2769" i="6"/>
  <c r="AB2769" i="6" s="1"/>
  <c r="AC2769" i="6" s="1"/>
  <c r="AA662" i="6"/>
  <c r="AB662" i="6" s="1"/>
  <c r="AC662" i="6" s="1"/>
  <c r="AA3414" i="6"/>
  <c r="AB3414" i="6" s="1"/>
  <c r="AC3414" i="6" s="1"/>
  <c r="AA3801" i="6"/>
  <c r="AB3801" i="6" s="1"/>
  <c r="AC3801" i="6" s="1"/>
  <c r="AA477" i="6"/>
  <c r="AB477" i="6" s="1"/>
  <c r="AC477" i="6" s="1"/>
  <c r="AA2277" i="6"/>
  <c r="AB2277" i="6" s="1"/>
  <c r="AC2277" i="6" s="1"/>
  <c r="AA86" i="6"/>
  <c r="AB86" i="6" s="1"/>
  <c r="AC86" i="6" s="1"/>
  <c r="AA2063" i="6"/>
  <c r="AA1152" i="6"/>
  <c r="AB1152" i="6" s="1"/>
  <c r="AC1152" i="6" s="1"/>
  <c r="AL1151" i="6" s="1"/>
  <c r="AA1828" i="6"/>
  <c r="AB1828" i="6" s="1"/>
  <c r="AC1828" i="6" s="1"/>
  <c r="AL1827" i="6" s="1"/>
  <c r="AA2086" i="6"/>
  <c r="AB2086" i="6" s="1"/>
  <c r="AC2086" i="6" s="1"/>
  <c r="AA3814" i="6"/>
  <c r="AB3814" i="6" s="1"/>
  <c r="AC3814" i="6" s="1"/>
  <c r="AA3005" i="6"/>
  <c r="AB3005" i="6" s="1"/>
  <c r="AC3005" i="6" s="1"/>
  <c r="AA3056" i="6"/>
  <c r="AB3056" i="6" s="1"/>
  <c r="AC3056" i="6" s="1"/>
  <c r="AL3055" i="6" s="1"/>
  <c r="AA1530" i="6"/>
  <c r="AB1530" i="6" s="1"/>
  <c r="AC1530" i="6" s="1"/>
  <c r="AA3677" i="6"/>
  <c r="AB3677" i="6" s="1"/>
  <c r="AC3677" i="6" s="1"/>
  <c r="AA3434" i="6"/>
  <c r="AB3434" i="6" s="1"/>
  <c r="AC3434" i="6" s="1"/>
  <c r="AA2834" i="6"/>
  <c r="AB2834" i="6" s="1"/>
  <c r="AC2834" i="6" s="1"/>
  <c r="AA557" i="6"/>
  <c r="AB557" i="6" s="1"/>
  <c r="AC557" i="6" s="1"/>
  <c r="AA2142" i="6"/>
  <c r="AB2142" i="6" s="1"/>
  <c r="AC2142" i="6" s="1"/>
  <c r="AA2771" i="6"/>
  <c r="AA1517" i="6"/>
  <c r="AB1517" i="6" s="1"/>
  <c r="AC1517" i="6" s="1"/>
  <c r="AA162" i="6"/>
  <c r="AB162" i="6" s="1"/>
  <c r="AC162" i="6" s="1"/>
  <c r="AA2562" i="6"/>
  <c r="AB2562" i="6" s="1"/>
  <c r="AC2562" i="6" s="1"/>
  <c r="AA976" i="6"/>
  <c r="AB976" i="6" s="1"/>
  <c r="AC976" i="6" s="1"/>
  <c r="AL975" i="6" s="1"/>
  <c r="AA2855" i="6"/>
  <c r="AA3909" i="6"/>
  <c r="AB3909" i="6" s="1"/>
  <c r="AC3909" i="6" s="1"/>
  <c r="AA1762" i="6"/>
  <c r="AB1762" i="6" s="1"/>
  <c r="AC1762" i="6" s="1"/>
  <c r="AA663" i="6"/>
  <c r="AA3692" i="6"/>
  <c r="AB3692" i="6" s="1"/>
  <c r="AC3692" i="6" s="1"/>
  <c r="AL3691" i="6" s="1"/>
  <c r="AA2714" i="6"/>
  <c r="AB2714" i="6" s="1"/>
  <c r="AC2714" i="6" s="1"/>
  <c r="AA542" i="6"/>
  <c r="AB542" i="6" s="1"/>
  <c r="AC542" i="6" s="1"/>
  <c r="AA1625" i="6"/>
  <c r="AB1625" i="6" s="1"/>
  <c r="AC1625" i="6" s="1"/>
  <c r="AA2200" i="6"/>
  <c r="AB2200" i="6" s="1"/>
  <c r="AC2200" i="6" s="1"/>
  <c r="AL2199" i="6" s="1"/>
  <c r="AA1090" i="6"/>
  <c r="AB1090" i="6" s="1"/>
  <c r="AC1090" i="6" s="1"/>
  <c r="AA1370" i="6"/>
  <c r="AB1370" i="6" s="1"/>
  <c r="AC1370" i="6" s="1"/>
  <c r="AA3405" i="6"/>
  <c r="AB3405" i="6" s="1"/>
  <c r="AC3405" i="6" s="1"/>
  <c r="AA1080" i="6"/>
  <c r="AB1080" i="6" s="1"/>
  <c r="AC1080" i="6" s="1"/>
  <c r="AL1079" i="6" s="1"/>
  <c r="AA3181" i="6"/>
  <c r="AB3181" i="6" s="1"/>
  <c r="AC3181" i="6" s="1"/>
  <c r="AA1953" i="6"/>
  <c r="AB1953" i="6" s="1"/>
  <c r="AC1953" i="6" s="1"/>
  <c r="AA1301" i="6"/>
  <c r="AB1301" i="6" s="1"/>
  <c r="AC1301" i="6" s="1"/>
  <c r="AA3366" i="6"/>
  <c r="AB3366" i="6" s="1"/>
  <c r="AC3366" i="6" s="1"/>
  <c r="AA3848" i="6"/>
  <c r="AB3848" i="6" s="1"/>
  <c r="AC3848" i="6" s="1"/>
  <c r="AL3847" i="6" s="1"/>
  <c r="AA2026" i="6"/>
  <c r="AB2026" i="6" s="1"/>
  <c r="AC2026" i="6" s="1"/>
  <c r="AA2317" i="6"/>
  <c r="AB2317" i="6" s="1"/>
  <c r="AC2317" i="6" s="1"/>
  <c r="AA734" i="6"/>
  <c r="AB734" i="6" s="1"/>
  <c r="AC734" i="6" s="1"/>
  <c r="AA3266" i="6"/>
  <c r="AB3266" i="6" s="1"/>
  <c r="AC3266" i="6" s="1"/>
  <c r="AA2410" i="6"/>
  <c r="AB2410" i="6" s="1"/>
  <c r="AC2410" i="6" s="1"/>
  <c r="AA2160" i="6"/>
  <c r="AB2160" i="6" s="1"/>
  <c r="AC2160" i="6" s="1"/>
  <c r="AL2159" i="6" s="1"/>
  <c r="AA1499" i="6"/>
  <c r="AA981" i="6"/>
  <c r="AB981" i="6" s="1"/>
  <c r="AC981" i="6" s="1"/>
  <c r="AA2206" i="6"/>
  <c r="AB2206" i="6" s="1"/>
  <c r="AC2206" i="6" s="1"/>
  <c r="AA30" i="6"/>
  <c r="AB30" i="6" s="1"/>
  <c r="AC30" i="6" s="1"/>
  <c r="AA1593" i="6"/>
  <c r="AB1593" i="6" s="1"/>
  <c r="AC1593" i="6" s="1"/>
  <c r="AA3205" i="6"/>
  <c r="AB3205" i="6" s="1"/>
  <c r="AC3205" i="6" s="1"/>
  <c r="AA1377" i="6"/>
  <c r="AB1377" i="6" s="1"/>
  <c r="AC1377" i="6" s="1"/>
  <c r="AA644" i="6"/>
  <c r="AB644" i="6" s="1"/>
  <c r="AC644" i="6" s="1"/>
  <c r="AL643" i="6" s="1"/>
  <c r="AA3426" i="6"/>
  <c r="AB3426" i="6" s="1"/>
  <c r="AC3426" i="6" s="1"/>
  <c r="AA1496" i="6"/>
  <c r="AB1496" i="6" s="1"/>
  <c r="AC1496" i="6" s="1"/>
  <c r="AL1495" i="6" s="1"/>
  <c r="AA281" i="6"/>
  <c r="AB281" i="6" s="1"/>
  <c r="AC281" i="6" s="1"/>
  <c r="AA1055" i="6"/>
  <c r="AA2933" i="6"/>
  <c r="AB2933" i="6" s="1"/>
  <c r="AC2933" i="6" s="1"/>
  <c r="AB3897" i="6"/>
  <c r="AC3897" i="6" s="1"/>
  <c r="AA1608" i="6"/>
  <c r="AB1608" i="6" s="1"/>
  <c r="AC1608" i="6" s="1"/>
  <c r="AL1607" i="6" s="1"/>
  <c r="AB3308" i="6"/>
  <c r="AC3308" i="6" s="1"/>
  <c r="AL3307" i="6" s="1"/>
  <c r="AA1537" i="6"/>
  <c r="AB1537" i="6" s="1"/>
  <c r="AC1537" i="6" s="1"/>
  <c r="AA1228" i="6"/>
  <c r="AB1228" i="6" s="1"/>
  <c r="AC1228" i="6" s="1"/>
  <c r="AL1227" i="6" s="1"/>
  <c r="AA1479" i="6"/>
  <c r="AA3276" i="6"/>
  <c r="AB3276" i="6" s="1"/>
  <c r="AC3276" i="6" s="1"/>
  <c r="AL3275" i="6" s="1"/>
  <c r="AB3709" i="6"/>
  <c r="AC3709" i="6" s="1"/>
  <c r="AA1607" i="6"/>
  <c r="AA3958" i="6"/>
  <c r="AB3958" i="6" s="1"/>
  <c r="AC3958" i="6" s="1"/>
  <c r="AA1672" i="6"/>
  <c r="AB1672" i="6" s="1"/>
  <c r="AC1672" i="6" s="1"/>
  <c r="AL1671" i="6" s="1"/>
  <c r="AC2686" i="6"/>
  <c r="AA1536" i="6"/>
  <c r="AB1536" i="6" s="1"/>
  <c r="AC1536" i="6" s="1"/>
  <c r="AL1535" i="6" s="1"/>
  <c r="AA1250" i="6"/>
  <c r="AB1250" i="6" s="1"/>
  <c r="AC1250" i="6" s="1"/>
  <c r="AA1249" i="6"/>
  <c r="AB1249" i="6" s="1"/>
  <c r="AC1249" i="6" s="1"/>
  <c r="AB1798" i="6"/>
  <c r="AC1798" i="6" s="1"/>
  <c r="AA2030" i="6"/>
  <c r="AB2030" i="6" s="1"/>
  <c r="AC2030" i="6" s="1"/>
  <c r="AB958" i="6"/>
  <c r="AC958" i="6" s="1"/>
  <c r="AA1026" i="6"/>
  <c r="AB1026" i="6" s="1"/>
  <c r="AC1026" i="6" s="1"/>
  <c r="AA3183" i="6"/>
  <c r="AA1104" i="6"/>
  <c r="AB1104" i="6" s="1"/>
  <c r="AC1104" i="6" s="1"/>
  <c r="AL1103" i="6" s="1"/>
  <c r="AA584" i="6"/>
  <c r="AB584" i="6" s="1"/>
  <c r="AC584" i="6" s="1"/>
  <c r="AL583" i="6" s="1"/>
  <c r="AB1118" i="6"/>
  <c r="AC1118" i="6" s="1"/>
  <c r="AB3221" i="6"/>
  <c r="AC3221" i="6" s="1"/>
  <c r="AA586" i="6"/>
  <c r="AB586" i="6" s="1"/>
  <c r="AC586" i="6" s="1"/>
  <c r="AA2557" i="6"/>
  <c r="AB2557" i="6" s="1"/>
  <c r="AC2557" i="6" s="1"/>
  <c r="AA2726" i="6"/>
  <c r="AB2726" i="6" s="1"/>
  <c r="AC2726" i="6" s="1"/>
  <c r="AA2284" i="6"/>
  <c r="AB2284" i="6" s="1"/>
  <c r="AC2284" i="6" s="1"/>
  <c r="AL2283" i="6" s="1"/>
  <c r="AB3220" i="6"/>
  <c r="AC3220" i="6" s="1"/>
  <c r="AL3219" i="6" s="1"/>
  <c r="Z3023" i="6"/>
  <c r="AA1829" i="6"/>
  <c r="AB1829" i="6" s="1"/>
  <c r="AC1829" i="6" s="1"/>
  <c r="Z1429" i="6"/>
  <c r="AA1429" i="6" s="1"/>
  <c r="AB1429" i="6" s="1"/>
  <c r="AC1429" i="6" s="1"/>
  <c r="AA3811" i="6"/>
  <c r="AA3006" i="6"/>
  <c r="AB3006" i="6" s="1"/>
  <c r="AC3006" i="6" s="1"/>
  <c r="Z3940" i="6"/>
  <c r="AA3940" i="6" s="1"/>
  <c r="AB3940" i="6" s="1"/>
  <c r="AC3940" i="6" s="1"/>
  <c r="AL3939" i="6" s="1"/>
  <c r="AA3057" i="6"/>
  <c r="AB3057" i="6" s="1"/>
  <c r="AC3057" i="6" s="1"/>
  <c r="AA1529" i="6"/>
  <c r="AB1529" i="6" s="1"/>
  <c r="AC1529" i="6" s="1"/>
  <c r="AA3675" i="6"/>
  <c r="AA3432" i="6"/>
  <c r="AB3432" i="6" s="1"/>
  <c r="AC3432" i="6" s="1"/>
  <c r="AL3431" i="6" s="1"/>
  <c r="AA2832" i="6"/>
  <c r="AB2832" i="6" s="1"/>
  <c r="AC2832" i="6" s="1"/>
  <c r="AL2831" i="6" s="1"/>
  <c r="AA876" i="6"/>
  <c r="AB876" i="6" s="1"/>
  <c r="AC876" i="6" s="1"/>
  <c r="AL875" i="6" s="1"/>
  <c r="AA558" i="6"/>
  <c r="AB558" i="6" s="1"/>
  <c r="AC558" i="6" s="1"/>
  <c r="AA2774" i="6"/>
  <c r="AB2774" i="6" s="1"/>
  <c r="AC2774" i="6" s="1"/>
  <c r="AA684" i="6"/>
  <c r="AB684" i="6" s="1"/>
  <c r="AC684" i="6" s="1"/>
  <c r="AL683" i="6" s="1"/>
  <c r="AA1516" i="6"/>
  <c r="AB1516" i="6" s="1"/>
  <c r="AC1516" i="6" s="1"/>
  <c r="AL1515" i="6" s="1"/>
  <c r="AA2657" i="6"/>
  <c r="AB2657" i="6" s="1"/>
  <c r="AC2657" i="6" s="1"/>
  <c r="AA2560" i="6"/>
  <c r="AB2560" i="6" s="1"/>
  <c r="AC2560" i="6" s="1"/>
  <c r="AL2559" i="6" s="1"/>
  <c r="AA2040" i="6"/>
  <c r="AB2040" i="6" s="1"/>
  <c r="AC2040" i="6" s="1"/>
  <c r="AL2039" i="6" s="1"/>
  <c r="AB2826" i="6"/>
  <c r="AC2826" i="6" s="1"/>
  <c r="AA2858" i="6"/>
  <c r="AB2858" i="6" s="1"/>
  <c r="AC2858" i="6" s="1"/>
  <c r="AA3908" i="6"/>
  <c r="AB3908" i="6" s="1"/>
  <c r="AC3908" i="6" s="1"/>
  <c r="AL3907" i="6" s="1"/>
  <c r="AA1759" i="6"/>
  <c r="AA930" i="6"/>
  <c r="AB930" i="6" s="1"/>
  <c r="AC930" i="6" s="1"/>
  <c r="AA1663" i="6"/>
  <c r="AA3694" i="6"/>
  <c r="AB3694" i="6" s="1"/>
  <c r="AC3694" i="6" s="1"/>
  <c r="AA2712" i="6"/>
  <c r="AB2712" i="6" s="1"/>
  <c r="AC2712" i="6" s="1"/>
  <c r="AL2711" i="6" s="1"/>
  <c r="AA541" i="6"/>
  <c r="AB541" i="6" s="1"/>
  <c r="AC541" i="6" s="1"/>
  <c r="AA1624" i="6"/>
  <c r="AB1624" i="6" s="1"/>
  <c r="AC1624" i="6" s="1"/>
  <c r="AL1623" i="6" s="1"/>
  <c r="AA2199" i="6"/>
  <c r="AA1089" i="6"/>
  <c r="AB1089" i="6" s="1"/>
  <c r="AC1089" i="6" s="1"/>
  <c r="AA1369" i="6"/>
  <c r="AB1369" i="6" s="1"/>
  <c r="AC1369" i="6" s="1"/>
  <c r="AA550" i="6"/>
  <c r="AB550" i="6" s="1"/>
  <c r="AC550" i="6" s="1"/>
  <c r="AA1081" i="6"/>
  <c r="AB1081" i="6" s="1"/>
  <c r="AC1081" i="6" s="1"/>
  <c r="AA3179" i="6"/>
  <c r="AA1300" i="6"/>
  <c r="AB1300" i="6" s="1"/>
  <c r="AC1300" i="6" s="1"/>
  <c r="AL1299" i="6" s="1"/>
  <c r="AA2025" i="6"/>
  <c r="AB2025" i="6" s="1"/>
  <c r="AC2025" i="6" s="1"/>
  <c r="AA2318" i="6"/>
  <c r="AB2318" i="6" s="1"/>
  <c r="AC2318" i="6" s="1"/>
  <c r="AA733" i="6"/>
  <c r="AB733" i="6" s="1"/>
  <c r="AC733" i="6" s="1"/>
  <c r="AA3264" i="6"/>
  <c r="AB3264" i="6" s="1"/>
  <c r="AC3264" i="6" s="1"/>
  <c r="AL3263" i="6" s="1"/>
  <c r="AA2409" i="6"/>
  <c r="AB2409" i="6" s="1"/>
  <c r="AC2409" i="6" s="1"/>
  <c r="AA145" i="6"/>
  <c r="AB145" i="6" s="1"/>
  <c r="AC145" i="6" s="1"/>
  <c r="AA2159" i="6"/>
  <c r="AA1501" i="6"/>
  <c r="AB1501" i="6" s="1"/>
  <c r="AC1501" i="6" s="1"/>
  <c r="AA982" i="6"/>
  <c r="AB982" i="6" s="1"/>
  <c r="AC982" i="6" s="1"/>
  <c r="AA3604" i="6"/>
  <c r="AB3604" i="6" s="1"/>
  <c r="AC3604" i="6" s="1"/>
  <c r="AL3603" i="6" s="1"/>
  <c r="AA28" i="6"/>
  <c r="AB28" i="6" s="1"/>
  <c r="AC28" i="6" s="1"/>
  <c r="AL27" i="6" s="1"/>
  <c r="AA1592" i="6"/>
  <c r="AB1592" i="6" s="1"/>
  <c r="AC1592" i="6" s="1"/>
  <c r="AL1591" i="6" s="1"/>
  <c r="AB2352" i="6"/>
  <c r="AC2352" i="6" s="1"/>
  <c r="AL2351" i="6" s="1"/>
  <c r="AA3206" i="6"/>
  <c r="AB3206" i="6" s="1"/>
  <c r="AC3206" i="6" s="1"/>
  <c r="AA1376" i="6"/>
  <c r="AB1376" i="6" s="1"/>
  <c r="AC1376" i="6" s="1"/>
  <c r="AL1375" i="6" s="1"/>
  <c r="AA1142" i="6"/>
  <c r="AB1142" i="6" s="1"/>
  <c r="AC1142" i="6" s="1"/>
  <c r="AA645" i="6"/>
  <c r="AB645" i="6" s="1"/>
  <c r="AC645" i="6" s="1"/>
  <c r="AA1182" i="6"/>
  <c r="AB1182" i="6" s="1"/>
  <c r="AC1182" i="6" s="1"/>
  <c r="AA3424" i="6"/>
  <c r="AB3424" i="6" s="1"/>
  <c r="AC3424" i="6" s="1"/>
  <c r="AL3423" i="6" s="1"/>
  <c r="AA1498" i="6"/>
  <c r="AB1498" i="6" s="1"/>
  <c r="AC1498" i="6" s="1"/>
  <c r="AA3144" i="6"/>
  <c r="AB3144" i="6" s="1"/>
  <c r="AC3144" i="6" s="1"/>
  <c r="AL3143" i="6" s="1"/>
  <c r="AA1522" i="6"/>
  <c r="AB1522" i="6" s="1"/>
  <c r="AC1522" i="6" s="1"/>
  <c r="AA1227" i="6"/>
  <c r="AA3213" i="6"/>
  <c r="AB3213" i="6" s="1"/>
  <c r="AC3213" i="6" s="1"/>
  <c r="AB2525" i="6"/>
  <c r="AC2525" i="6" s="1"/>
  <c r="AB2106" i="6"/>
  <c r="AC2106" i="6" s="1"/>
  <c r="AA1640" i="6"/>
  <c r="AB1640" i="6" s="1"/>
  <c r="AC1640" i="6" s="1"/>
  <c r="AL1639" i="6" s="1"/>
  <c r="AB2694" i="6"/>
  <c r="AC2694" i="6" s="1"/>
  <c r="AA862" i="6"/>
  <c r="AB862" i="6" s="1"/>
  <c r="AC862" i="6" s="1"/>
  <c r="AA1990" i="6"/>
  <c r="AB1990" i="6" s="1"/>
  <c r="AC1990" i="6" s="1"/>
  <c r="AB3898" i="6"/>
  <c r="AC3898" i="6" s="1"/>
  <c r="AA309" i="6"/>
  <c r="AB309" i="6" s="1"/>
  <c r="AC309" i="6" s="1"/>
  <c r="AB3708" i="6"/>
  <c r="AC3708" i="6" s="1"/>
  <c r="AL3707" i="6" s="1"/>
  <c r="AA1639" i="6"/>
  <c r="AB1165" i="6"/>
  <c r="AC1165" i="6" s="1"/>
  <c r="AA105" i="6"/>
  <c r="AB105" i="6" s="1"/>
  <c r="AC105" i="6" s="1"/>
  <c r="AB3893" i="6"/>
  <c r="AC3893" i="6" s="1"/>
  <c r="AA455" i="6"/>
  <c r="AA992" i="6"/>
  <c r="AB992" i="6" s="1"/>
  <c r="AC992" i="6" s="1"/>
  <c r="AL991" i="6" s="1"/>
  <c r="AB1102" i="6"/>
  <c r="AC1102" i="6" s="1"/>
  <c r="AB1485" i="6"/>
  <c r="AC1485" i="6" s="1"/>
  <c r="AA3968" i="6"/>
  <c r="AB3968" i="6" s="1"/>
  <c r="AC3968" i="6" s="1"/>
  <c r="AL3967" i="6" s="1"/>
  <c r="AA2650" i="6"/>
  <c r="AB2650" i="6" s="1"/>
  <c r="AC2650" i="6" s="1"/>
  <c r="AA2629" i="6"/>
  <c r="AB2629" i="6" s="1"/>
  <c r="AC2629" i="6" s="1"/>
  <c r="AA1247" i="6"/>
  <c r="AA1480" i="6"/>
  <c r="AB1480" i="6" s="1"/>
  <c r="AC1480" i="6" s="1"/>
  <c r="AL1479" i="6" s="1"/>
  <c r="AA1025" i="6"/>
  <c r="AB1025" i="6" s="1"/>
  <c r="AC1025" i="6" s="1"/>
  <c r="AB254" i="6"/>
  <c r="AC254" i="6" s="1"/>
  <c r="AB4000" i="6"/>
  <c r="AC4000" i="6" s="1"/>
  <c r="AL3999" i="6" s="1"/>
  <c r="AC682" i="6"/>
  <c r="AB2170" i="6"/>
  <c r="AC2170" i="6" s="1"/>
  <c r="AB4002" i="6"/>
  <c r="AC4002" i="6" s="1"/>
  <c r="AB2882" i="6"/>
  <c r="AC2882" i="6" s="1"/>
  <c r="AA2406" i="6"/>
  <c r="AB2406" i="6" s="1"/>
  <c r="AC2406" i="6" s="1"/>
  <c r="AB253" i="6"/>
  <c r="AC253" i="6" s="1"/>
  <c r="AB241" i="6"/>
  <c r="AC241" i="6" s="1"/>
  <c r="AB1101" i="6"/>
  <c r="AC1101" i="6" s="1"/>
  <c r="AA2932" i="6"/>
  <c r="AB2932" i="6" s="1"/>
  <c r="AC2932" i="6" s="1"/>
  <c r="AL2931" i="6" s="1"/>
  <c r="AA1830" i="6"/>
  <c r="AB1830" i="6" s="1"/>
  <c r="AC1830" i="6" s="1"/>
  <c r="AA2085" i="6"/>
  <c r="AB2085" i="6" s="1"/>
  <c r="AC2085" i="6" s="1"/>
  <c r="AA238" i="6"/>
  <c r="AB238" i="6" s="1"/>
  <c r="AC238" i="6" s="1"/>
  <c r="AA3058" i="6"/>
  <c r="AB3058" i="6" s="1"/>
  <c r="AC3058" i="6" s="1"/>
  <c r="AA1528" i="6"/>
  <c r="AB1528" i="6" s="1"/>
  <c r="AC1528" i="6" s="1"/>
  <c r="AL1527" i="6" s="1"/>
  <c r="AA3678" i="6"/>
  <c r="AB3678" i="6" s="1"/>
  <c r="AC3678" i="6" s="1"/>
  <c r="AA3433" i="6"/>
  <c r="AB3433" i="6" s="1"/>
  <c r="AC3433" i="6" s="1"/>
  <c r="AA2140" i="6"/>
  <c r="AB2140" i="6" s="1"/>
  <c r="AC2140" i="6" s="1"/>
  <c r="AL2139" i="6" s="1"/>
  <c r="AA2772" i="6"/>
  <c r="AB2772" i="6" s="1"/>
  <c r="AC2772" i="6" s="1"/>
  <c r="AL2771" i="6" s="1"/>
  <c r="AA686" i="6"/>
  <c r="AB686" i="6" s="1"/>
  <c r="AC686" i="6" s="1"/>
  <c r="AA2658" i="6"/>
  <c r="AB2658" i="6" s="1"/>
  <c r="AC2658" i="6" s="1"/>
  <c r="AA2042" i="6"/>
  <c r="AB2042" i="6" s="1"/>
  <c r="AC2042" i="6" s="1"/>
  <c r="AA978" i="6"/>
  <c r="AB978" i="6" s="1"/>
  <c r="AC978" i="6" s="1"/>
  <c r="AA2856" i="6"/>
  <c r="AB2856" i="6" s="1"/>
  <c r="AC2856" i="6" s="1"/>
  <c r="AL2855" i="6" s="1"/>
  <c r="AA3910" i="6"/>
  <c r="AB3910" i="6" s="1"/>
  <c r="AC3910" i="6" s="1"/>
  <c r="AA1760" i="6"/>
  <c r="AB1760" i="6" s="1"/>
  <c r="AC1760" i="6" s="1"/>
  <c r="AL1759" i="6" s="1"/>
  <c r="Z909" i="6"/>
  <c r="AA909" i="6" s="1"/>
  <c r="AB909" i="6" s="1"/>
  <c r="AC909" i="6" s="1"/>
  <c r="AA929" i="6"/>
  <c r="AB929" i="6" s="1"/>
  <c r="AC929" i="6" s="1"/>
  <c r="AA3693" i="6"/>
  <c r="AB3693" i="6" s="1"/>
  <c r="AC3693" i="6" s="1"/>
  <c r="AA540" i="6"/>
  <c r="AB540" i="6" s="1"/>
  <c r="AC540" i="6" s="1"/>
  <c r="AL539" i="6" s="1"/>
  <c r="AA2201" i="6"/>
  <c r="AB2201" i="6" s="1"/>
  <c r="AC2201" i="6" s="1"/>
  <c r="AA1368" i="6"/>
  <c r="AB1368" i="6" s="1"/>
  <c r="AC1368" i="6" s="1"/>
  <c r="AL1367" i="6" s="1"/>
  <c r="AA3404" i="6"/>
  <c r="AB3404" i="6" s="1"/>
  <c r="AC3404" i="6" s="1"/>
  <c r="AL3403" i="6" s="1"/>
  <c r="AA548" i="6"/>
  <c r="AB548" i="6" s="1"/>
  <c r="AC548" i="6" s="1"/>
  <c r="AL547" i="6" s="1"/>
  <c r="AA1082" i="6"/>
  <c r="AB1082" i="6" s="1"/>
  <c r="AC1082" i="6" s="1"/>
  <c r="Z3120" i="6"/>
  <c r="AA3120" i="6" s="1"/>
  <c r="AB3120" i="6" s="1"/>
  <c r="AC3120" i="6" s="1"/>
  <c r="AL3119" i="6" s="1"/>
  <c r="AA3182" i="6"/>
  <c r="AB3182" i="6" s="1"/>
  <c r="AC3182" i="6" s="1"/>
  <c r="AA1302" i="6"/>
  <c r="AB1302" i="6" s="1"/>
  <c r="AC1302" i="6" s="1"/>
  <c r="AA3850" i="6"/>
  <c r="AB3850" i="6" s="1"/>
  <c r="AC3850" i="6" s="1"/>
  <c r="AA2024" i="6"/>
  <c r="AB2024" i="6" s="1"/>
  <c r="AC2024" i="6" s="1"/>
  <c r="AL2023" i="6" s="1"/>
  <c r="AA2316" i="6"/>
  <c r="AB2316" i="6" s="1"/>
  <c r="AC2316" i="6" s="1"/>
  <c r="AL2315" i="6" s="1"/>
  <c r="AA2408" i="6"/>
  <c r="AB2408" i="6" s="1"/>
  <c r="AC2408" i="6" s="1"/>
  <c r="AL2407" i="6" s="1"/>
  <c r="Z3347" i="6"/>
  <c r="AA144" i="6"/>
  <c r="AB144" i="6" s="1"/>
  <c r="AC144" i="6" s="1"/>
  <c r="AL143" i="6" s="1"/>
  <c r="AA1500" i="6"/>
  <c r="AB1500" i="6" s="1"/>
  <c r="AC1500" i="6" s="1"/>
  <c r="AL1499" i="6" s="1"/>
  <c r="AA980" i="6"/>
  <c r="AB980" i="6" s="1"/>
  <c r="AC980" i="6" s="1"/>
  <c r="AL979" i="6" s="1"/>
  <c r="AA317" i="6"/>
  <c r="AB317" i="6" s="1"/>
  <c r="AC317" i="6" s="1"/>
  <c r="AA2205" i="6"/>
  <c r="AB2205" i="6" s="1"/>
  <c r="AC2205" i="6" s="1"/>
  <c r="AA1505" i="6"/>
  <c r="AB1505" i="6" s="1"/>
  <c r="AC1505" i="6" s="1"/>
  <c r="AA29" i="6"/>
  <c r="AB29" i="6" s="1"/>
  <c r="AC29" i="6" s="1"/>
  <c r="AB2353" i="6"/>
  <c r="AC2353" i="6" s="1"/>
  <c r="AA3204" i="6"/>
  <c r="AB3204" i="6" s="1"/>
  <c r="AC3204" i="6" s="1"/>
  <c r="AL3203" i="6" s="1"/>
  <c r="AA1378" i="6"/>
  <c r="AB1378" i="6" s="1"/>
  <c r="AC1378" i="6" s="1"/>
  <c r="AB1446" i="6"/>
  <c r="AC1446" i="6" s="1"/>
  <c r="AA646" i="6"/>
  <c r="AB646" i="6" s="1"/>
  <c r="AC646" i="6" s="1"/>
  <c r="AA1180" i="6"/>
  <c r="AB1180" i="6" s="1"/>
  <c r="AC1180" i="6" s="1"/>
  <c r="AL1179" i="6" s="1"/>
  <c r="AA3425" i="6"/>
  <c r="AB3425" i="6" s="1"/>
  <c r="AC3425" i="6" s="1"/>
  <c r="AB2314" i="6"/>
  <c r="AC2314" i="6" s="1"/>
  <c r="AA1497" i="6"/>
  <c r="AB1497" i="6" s="1"/>
  <c r="AC1497" i="6" s="1"/>
  <c r="AA282" i="6"/>
  <c r="AB282" i="6" s="1"/>
  <c r="AC282" i="6" s="1"/>
  <c r="AA3146" i="6"/>
  <c r="AB3146" i="6" s="1"/>
  <c r="AC3146" i="6" s="1"/>
  <c r="AA1521" i="6"/>
  <c r="AB1521" i="6" s="1"/>
  <c r="AC1521" i="6" s="1"/>
  <c r="AA859" i="6"/>
  <c r="AA392" i="6"/>
  <c r="AB392" i="6" s="1"/>
  <c r="AC392" i="6" s="1"/>
  <c r="AL391" i="6" s="1"/>
  <c r="AB3309" i="6"/>
  <c r="AC3309" i="6" s="1"/>
  <c r="AB2360" i="6"/>
  <c r="AC2360" i="6" s="1"/>
  <c r="AL2359" i="6" s="1"/>
  <c r="AA1057" i="6"/>
  <c r="AB1057" i="6" s="1"/>
  <c r="AC1057" i="6" s="1"/>
  <c r="AA765" i="6"/>
  <c r="AB765" i="6" s="1"/>
  <c r="AC765" i="6" s="1"/>
  <c r="AB2105" i="6"/>
  <c r="AC2105" i="6" s="1"/>
  <c r="AA3514" i="6"/>
  <c r="AB3514" i="6" s="1"/>
  <c r="AC3514" i="6" s="1"/>
  <c r="AA3277" i="6"/>
  <c r="AB3277" i="6" s="1"/>
  <c r="AC3277" i="6" s="1"/>
  <c r="AA177" i="6"/>
  <c r="AB177" i="6" s="1"/>
  <c r="AC177" i="6" s="1"/>
  <c r="AC1242" i="6"/>
  <c r="AA103" i="6"/>
  <c r="AA1671" i="6"/>
  <c r="AA1936" i="6"/>
  <c r="AB1936" i="6" s="1"/>
  <c r="AC1936" i="6" s="1"/>
  <c r="AL1935" i="6" s="1"/>
  <c r="AA2285" i="6"/>
  <c r="AB2285" i="6" s="1"/>
  <c r="AC2285" i="6" s="1"/>
  <c r="AA2447" i="6"/>
  <c r="AB2104" i="6"/>
  <c r="AC2104" i="6" s="1"/>
  <c r="AL2103" i="6" s="1"/>
  <c r="AA823" i="6"/>
  <c r="AA458" i="6"/>
  <c r="AB458" i="6" s="1"/>
  <c r="AC458" i="6" s="1"/>
  <c r="AA42" i="6"/>
  <c r="AB42" i="6" s="1"/>
  <c r="AC42" i="6" s="1"/>
  <c r="AA613" i="6"/>
  <c r="AB613" i="6" s="1"/>
  <c r="AC613" i="6" s="1"/>
  <c r="AA261" i="6"/>
  <c r="AB261" i="6" s="1"/>
  <c r="AC261" i="6" s="1"/>
  <c r="AA2341" i="6"/>
  <c r="AB2341" i="6" s="1"/>
  <c r="AC2341" i="6" s="1"/>
  <c r="AA2630" i="6"/>
  <c r="AB2630" i="6" s="1"/>
  <c r="AC2630" i="6" s="1"/>
  <c r="AA3072" i="6"/>
  <c r="AB3072" i="6" s="1"/>
  <c r="AC3072" i="6" s="1"/>
  <c r="AL3071" i="6" s="1"/>
  <c r="AA3473" i="6"/>
  <c r="AB3473" i="6" s="1"/>
  <c r="AC3473" i="6" s="1"/>
  <c r="AA2558" i="6"/>
  <c r="AB2558" i="6" s="1"/>
  <c r="AC2558" i="6" s="1"/>
  <c r="AA3472" i="6"/>
  <c r="AB3472" i="6" s="1"/>
  <c r="AC3472" i="6" s="1"/>
  <c r="AL3471" i="6" s="1"/>
  <c r="AA3214" i="6"/>
  <c r="AB3214" i="6" s="1"/>
  <c r="AC3214" i="6" s="1"/>
  <c r="AA1674" i="6"/>
  <c r="AB1674" i="6" s="1"/>
  <c r="AC1674" i="6" s="1"/>
  <c r="AB3918" i="6"/>
  <c r="AC3918" i="6" s="1"/>
  <c r="AA1410" i="6"/>
  <c r="AB1410" i="6" s="1"/>
  <c r="AC1410" i="6" s="1"/>
  <c r="AA3412" i="6"/>
  <c r="AB3412" i="6" s="1"/>
  <c r="AC3412" i="6" s="1"/>
  <c r="AL3411" i="6" s="1"/>
  <c r="AA960" i="6"/>
  <c r="AB960" i="6" s="1"/>
  <c r="AC960" i="6" s="1"/>
  <c r="AL959" i="6" s="1"/>
  <c r="AA136" i="6"/>
  <c r="AB136" i="6" s="1"/>
  <c r="AC136" i="6" s="1"/>
  <c r="AL135" i="6" s="1"/>
  <c r="AA3754" i="6"/>
  <c r="AB3754" i="6" s="1"/>
  <c r="AC3754" i="6" s="1"/>
  <c r="AA478" i="6"/>
  <c r="AB478" i="6" s="1"/>
  <c r="AC478" i="6" s="1"/>
  <c r="AA2065" i="6"/>
  <c r="AB2065" i="6" s="1"/>
  <c r="AC2065" i="6" s="1"/>
  <c r="AA1154" i="6"/>
  <c r="AB1154" i="6" s="1"/>
  <c r="AC1154" i="6" s="1"/>
  <c r="AA2084" i="6"/>
  <c r="AB2084" i="6" s="1"/>
  <c r="AC2084" i="6" s="1"/>
  <c r="AL2083" i="6" s="1"/>
  <c r="AA3813" i="6"/>
  <c r="AB3813" i="6" s="1"/>
  <c r="AC3813" i="6" s="1"/>
  <c r="AA3004" i="6"/>
  <c r="AB3004" i="6" s="1"/>
  <c r="AC3004" i="6" s="1"/>
  <c r="AL3003" i="6" s="1"/>
  <c r="AA3055" i="6"/>
  <c r="AA3902" i="6"/>
  <c r="AB3902" i="6" s="1"/>
  <c r="AC3902" i="6" s="1"/>
  <c r="AA3676" i="6"/>
  <c r="AB3676" i="6" s="1"/>
  <c r="AC3676" i="6" s="1"/>
  <c r="AL3675" i="6" s="1"/>
  <c r="AA3431" i="6"/>
  <c r="AA2831" i="6"/>
  <c r="AA556" i="6"/>
  <c r="AB556" i="6" s="1"/>
  <c r="AC556" i="6" s="1"/>
  <c r="AL555" i="6" s="1"/>
  <c r="AA2141" i="6"/>
  <c r="AB2141" i="6" s="1"/>
  <c r="AC2141" i="6" s="1"/>
  <c r="AA3990" i="6"/>
  <c r="AB3990" i="6" s="1"/>
  <c r="AC3990" i="6" s="1"/>
  <c r="AA2773" i="6"/>
  <c r="AB2773" i="6" s="1"/>
  <c r="AC2773" i="6" s="1"/>
  <c r="AA1601" i="6"/>
  <c r="AB1601" i="6" s="1"/>
  <c r="AC1601" i="6" s="1"/>
  <c r="AA685" i="6"/>
  <c r="AB685" i="6" s="1"/>
  <c r="AC685" i="6" s="1"/>
  <c r="AA1515" i="6"/>
  <c r="AA161" i="6"/>
  <c r="AB161" i="6" s="1"/>
  <c r="AC161" i="6" s="1"/>
  <c r="AA2656" i="6"/>
  <c r="AB2656" i="6" s="1"/>
  <c r="AC2656" i="6" s="1"/>
  <c r="AL2655" i="6" s="1"/>
  <c r="AA2561" i="6"/>
  <c r="AB2561" i="6" s="1"/>
  <c r="AC2561" i="6" s="1"/>
  <c r="AA2041" i="6"/>
  <c r="AB2041" i="6" s="1"/>
  <c r="AC2041" i="6" s="1"/>
  <c r="AA977" i="6"/>
  <c r="AB977" i="6" s="1"/>
  <c r="AC977" i="6" s="1"/>
  <c r="AA2857" i="6"/>
  <c r="AB2857" i="6" s="1"/>
  <c r="AC2857" i="6" s="1"/>
  <c r="AA1403" i="6"/>
  <c r="AA1761" i="6"/>
  <c r="AB1761" i="6" s="1"/>
  <c r="AC1761" i="6" s="1"/>
  <c r="AA2595" i="6"/>
  <c r="AA928" i="6"/>
  <c r="AB928" i="6" s="1"/>
  <c r="AC928" i="6" s="1"/>
  <c r="AL927" i="6" s="1"/>
  <c r="AA3691" i="6"/>
  <c r="AH3691" i="6" s="1" a="1"/>
  <c r="AH3691" i="6" s="1"/>
  <c r="AA2713" i="6"/>
  <c r="AB2713" i="6" s="1"/>
  <c r="AC2713" i="6" s="1"/>
  <c r="AA539" i="6"/>
  <c r="AA1626" i="6"/>
  <c r="AB1626" i="6" s="1"/>
  <c r="AC1626" i="6" s="1"/>
  <c r="AA268" i="6"/>
  <c r="AB268" i="6" s="1"/>
  <c r="AC268" i="6" s="1"/>
  <c r="AL267" i="6" s="1"/>
  <c r="AA2202" i="6"/>
  <c r="AB2202" i="6" s="1"/>
  <c r="AC2202" i="6" s="1"/>
  <c r="AA1088" i="6"/>
  <c r="AB1088" i="6" s="1"/>
  <c r="AC1088" i="6" s="1"/>
  <c r="AL1087" i="6" s="1"/>
  <c r="AA3406" i="6"/>
  <c r="AB3406" i="6" s="1"/>
  <c r="AC3406" i="6" s="1"/>
  <c r="AA549" i="6"/>
  <c r="AB549" i="6" s="1"/>
  <c r="AC549" i="6" s="1"/>
  <c r="AA3180" i="6"/>
  <c r="AB3180" i="6" s="1"/>
  <c r="AC3180" i="6" s="1"/>
  <c r="AL3179" i="6" s="1"/>
  <c r="AA1299" i="6"/>
  <c r="AA3913" i="6"/>
  <c r="AB3913" i="6" s="1"/>
  <c r="AC3913" i="6" s="1"/>
  <c r="AB2733" i="6"/>
  <c r="AC2733" i="6" s="1"/>
  <c r="AA3849" i="6"/>
  <c r="AB3849" i="6" s="1"/>
  <c r="AC3849" i="6" s="1"/>
  <c r="AA2023" i="6"/>
  <c r="AA732" i="6"/>
  <c r="AB732" i="6" s="1"/>
  <c r="AC732" i="6" s="1"/>
  <c r="AL731" i="6" s="1"/>
  <c r="AA3265" i="6"/>
  <c r="AB3265" i="6" s="1"/>
  <c r="AC3265" i="6" s="1"/>
  <c r="AA2407" i="6"/>
  <c r="AA146" i="6"/>
  <c r="AB146" i="6" s="1"/>
  <c r="AC146" i="6" s="1"/>
  <c r="Z1813" i="6"/>
  <c r="AA1813" i="6" s="1"/>
  <c r="AB1813" i="6" s="1"/>
  <c r="AC1813" i="6" s="1"/>
  <c r="AA1502" i="6"/>
  <c r="AB1502" i="6" s="1"/>
  <c r="AC1502" i="6" s="1"/>
  <c r="AA979" i="6"/>
  <c r="AA2204" i="6"/>
  <c r="AB2204" i="6" s="1"/>
  <c r="AC2204" i="6" s="1"/>
  <c r="AL2203" i="6" s="1"/>
  <c r="AA27" i="6"/>
  <c r="AA1594" i="6"/>
  <c r="AB1594" i="6" s="1"/>
  <c r="AC1594" i="6" s="1"/>
  <c r="AA3203" i="6"/>
  <c r="AA1140" i="6"/>
  <c r="AB1140" i="6" s="1"/>
  <c r="AC1140" i="6" s="1"/>
  <c r="AL1139" i="6" s="1"/>
  <c r="Z2257" i="6"/>
  <c r="AA2257" i="6" s="1"/>
  <c r="AB2257" i="6" s="1"/>
  <c r="AC2257" i="6" s="1"/>
  <c r="AA1181" i="6"/>
  <c r="AB1181" i="6" s="1"/>
  <c r="AC1181" i="6" s="1"/>
  <c r="AA280" i="6"/>
  <c r="AB280" i="6" s="1"/>
  <c r="AC280" i="6" s="1"/>
  <c r="AL279" i="6" s="1"/>
  <c r="AA3145" i="6"/>
  <c r="AB3145" i="6" s="1"/>
  <c r="AC3145" i="6" s="1"/>
  <c r="AA1520" i="6"/>
  <c r="AB1520" i="6" s="1"/>
  <c r="AC1520" i="6" s="1"/>
  <c r="AL1519" i="6" s="1"/>
  <c r="AA3511" i="6"/>
  <c r="AB1968" i="6"/>
  <c r="AC1968" i="6" s="1"/>
  <c r="AL1967" i="6" s="1"/>
  <c r="AA106" i="6"/>
  <c r="AB106" i="6" s="1"/>
  <c r="AC106" i="6" s="1"/>
  <c r="AA1230" i="6"/>
  <c r="AB1230" i="6" s="1"/>
  <c r="AC1230" i="6" s="1"/>
  <c r="AA322" i="6"/>
  <c r="AB322" i="6" s="1"/>
  <c r="AC322" i="6" s="1"/>
  <c r="AA1938" i="6"/>
  <c r="AB1938" i="6" s="1"/>
  <c r="AC1938" i="6" s="1"/>
  <c r="AA3184" i="6"/>
  <c r="AB3184" i="6" s="1"/>
  <c r="AC3184" i="6" s="1"/>
  <c r="AL3183" i="6" s="1"/>
  <c r="AA1106" i="6"/>
  <c r="AB1106" i="6" s="1"/>
  <c r="AC1106" i="6" s="1"/>
  <c r="AA3967" i="6"/>
  <c r="AA2286" i="6"/>
  <c r="AB2286" i="6" s="1"/>
  <c r="AC2286" i="6" s="1"/>
  <c r="AA3359" i="6"/>
  <c r="AH3359" i="6" s="1" a="1"/>
  <c r="AH3359" i="6" s="1"/>
  <c r="AA3286" i="6"/>
  <c r="AB3286" i="6" s="1"/>
  <c r="AC3286" i="6" s="1"/>
  <c r="AB2881" i="6"/>
  <c r="AC2881" i="6" s="1"/>
  <c r="AB2392" i="6"/>
  <c r="AC2392" i="6" s="1"/>
  <c r="AL2391" i="6" s="1"/>
  <c r="AA259" i="6"/>
  <c r="AA3792" i="6"/>
  <c r="AB3792" i="6" s="1"/>
  <c r="AC3792" i="6" s="1"/>
  <c r="AL3791" i="6" s="1"/>
  <c r="AA825" i="6"/>
  <c r="AB825" i="6" s="1"/>
  <c r="AC825" i="6" s="1"/>
  <c r="AA2476" i="6"/>
  <c r="AA2416" i="6"/>
  <c r="AB2416" i="6" s="1"/>
  <c r="AC2416" i="6" s="1"/>
  <c r="AL2415" i="6" s="1"/>
  <c r="AC509" i="6"/>
  <c r="AB3532" i="6"/>
  <c r="AC3532" i="6" s="1"/>
  <c r="AL3531" i="6" s="1"/>
  <c r="AA3969" i="6"/>
  <c r="AB3969" i="6" s="1"/>
  <c r="AC3969" i="6" s="1"/>
  <c r="AA2403" i="6"/>
  <c r="AA1989" i="6"/>
  <c r="AB1989" i="6" s="1"/>
  <c r="AC1989" i="6" s="1"/>
  <c r="AB2758" i="6"/>
  <c r="AC2758" i="6" s="1"/>
  <c r="AA488" i="6"/>
  <c r="AB488" i="6" s="1"/>
  <c r="AC488" i="6" s="1"/>
  <c r="AL487" i="6" s="1"/>
  <c r="AB2978" i="6"/>
  <c r="AC2978" i="6" s="1"/>
  <c r="AB3917" i="6"/>
  <c r="AC3917" i="6" s="1"/>
  <c r="AA2443" i="6"/>
  <c r="AH2443" i="6" s="1" a="1"/>
  <c r="AH2443" i="6" s="1"/>
  <c r="AB3534" i="6"/>
  <c r="AC3534" i="6" s="1"/>
  <c r="AA2506" i="6"/>
  <c r="AB2506" i="6" s="1"/>
  <c r="AC2506" i="6" s="1"/>
  <c r="AA3283" i="6"/>
  <c r="AA1903" i="6"/>
  <c r="Z495" i="6"/>
  <c r="AA1582" i="6"/>
  <c r="AB1582" i="6" s="1"/>
  <c r="AC1582" i="6" s="1"/>
  <c r="Z2033" i="6"/>
  <c r="AA2033" i="6" s="1"/>
  <c r="AB2033" i="6" s="1"/>
  <c r="AC2033" i="6" s="1"/>
  <c r="AA798" i="6"/>
  <c r="AB798" i="6" s="1"/>
  <c r="AC798" i="6" s="1"/>
  <c r="Z3047" i="6"/>
  <c r="AA3610" i="6"/>
  <c r="AB3610" i="6" s="1"/>
  <c r="AC3610" i="6" s="1"/>
  <c r="AA1678" i="6"/>
  <c r="AB1678" i="6" s="1"/>
  <c r="AC1678" i="6" s="1"/>
  <c r="AA941" i="6"/>
  <c r="AB941" i="6" s="1"/>
  <c r="AC941" i="6" s="1"/>
  <c r="AA3429" i="6"/>
  <c r="AB3429" i="6" s="1"/>
  <c r="AC3429" i="6" s="1"/>
  <c r="AA3478" i="6"/>
  <c r="AB3478" i="6" s="1"/>
  <c r="AC3478" i="6" s="1"/>
  <c r="AA636" i="6"/>
  <c r="AB636" i="6" s="1"/>
  <c r="AC636" i="6" s="1"/>
  <c r="AL635" i="6" s="1"/>
  <c r="AA524" i="6"/>
  <c r="AB524" i="6" s="1"/>
  <c r="AC524" i="6" s="1"/>
  <c r="AL523" i="6" s="1"/>
  <c r="AA1826" i="6"/>
  <c r="AB1826" i="6" s="1"/>
  <c r="AC1826" i="6" s="1"/>
  <c r="AA2310" i="6"/>
  <c r="AB2310" i="6" s="1"/>
  <c r="AC2310" i="6" s="1"/>
  <c r="AA1997" i="6"/>
  <c r="AB1997" i="6" s="1"/>
  <c r="AC1997" i="6" s="1"/>
  <c r="AA3015" i="6"/>
  <c r="AA3596" i="6"/>
  <c r="AB3596" i="6" s="1"/>
  <c r="AC3596" i="6" s="1"/>
  <c r="AL3595" i="6" s="1"/>
  <c r="AA2092" i="6"/>
  <c r="AB2092" i="6" s="1"/>
  <c r="AC2092" i="6" s="1"/>
  <c r="AL2091" i="6" s="1"/>
  <c r="AA3758" i="6"/>
  <c r="AB3758" i="6" s="1"/>
  <c r="AC3758" i="6" s="1"/>
  <c r="AA120" i="6"/>
  <c r="AB120" i="6" s="1"/>
  <c r="AC120" i="6" s="1"/>
  <c r="AL119" i="6" s="1"/>
  <c r="AA364" i="6"/>
  <c r="AB364" i="6" s="1"/>
  <c r="AC364" i="6" s="1"/>
  <c r="AL363" i="6" s="1"/>
  <c r="AA2619" i="6"/>
  <c r="AA1555" i="6"/>
  <c r="AA1972" i="6"/>
  <c r="AB1972" i="6" s="1"/>
  <c r="AC1972" i="6" s="1"/>
  <c r="AL1971" i="6" s="1"/>
  <c r="AA501" i="6"/>
  <c r="AB501" i="6" s="1"/>
  <c r="AC501" i="6" s="1"/>
  <c r="AA3098" i="6"/>
  <c r="AB3098" i="6" s="1"/>
  <c r="AC3098" i="6" s="1"/>
  <c r="AA3488" i="6"/>
  <c r="AB3488" i="6" s="1"/>
  <c r="AC3488" i="6" s="1"/>
  <c r="AL3487" i="6" s="1"/>
  <c r="AA2814" i="6"/>
  <c r="AB2814" i="6" s="1"/>
  <c r="AC2814" i="6" s="1"/>
  <c r="AA1736" i="6"/>
  <c r="AB1736" i="6" s="1"/>
  <c r="AC1736" i="6" s="1"/>
  <c r="AL1735" i="6" s="1"/>
  <c r="AA1656" i="6"/>
  <c r="AB1656" i="6" s="1"/>
  <c r="AC1656" i="6" s="1"/>
  <c r="AL1655" i="6" s="1"/>
  <c r="AA443" i="6"/>
  <c r="AA3714" i="6"/>
  <c r="AB3714" i="6" s="1"/>
  <c r="AC3714" i="6" s="1"/>
  <c r="AA3260" i="6"/>
  <c r="AB3260" i="6" s="1"/>
  <c r="AC3260" i="6" s="1"/>
  <c r="AL3259" i="6" s="1"/>
  <c r="AA750" i="6"/>
  <c r="AB750" i="6" s="1"/>
  <c r="AC750" i="6" s="1"/>
  <c r="AA408" i="6"/>
  <c r="AB408" i="6" s="1"/>
  <c r="AC408" i="6" s="1"/>
  <c r="AL407" i="6" s="1"/>
  <c r="AA2533" i="6"/>
  <c r="AB2533" i="6" s="1"/>
  <c r="AC2533" i="6" s="1"/>
  <c r="AA2173" i="6"/>
  <c r="AB2173" i="6" s="1"/>
  <c r="AC2173" i="6" s="1"/>
  <c r="AA570" i="6"/>
  <c r="AB570" i="6" s="1"/>
  <c r="AC570" i="6" s="1"/>
  <c r="AA2664" i="6"/>
  <c r="AB2664" i="6" s="1"/>
  <c r="AC2664" i="6" s="1"/>
  <c r="AL2663" i="6" s="1"/>
  <c r="AA1270" i="6"/>
  <c r="AB1270" i="6" s="1"/>
  <c r="AC1270" i="6" s="1"/>
  <c r="AA715" i="6"/>
  <c r="AA3803" i="6"/>
  <c r="AA1320" i="6"/>
  <c r="AB1320" i="6" s="1"/>
  <c r="AC1320" i="6" s="1"/>
  <c r="AL1319" i="6" s="1"/>
  <c r="AA1042" i="6"/>
  <c r="AB1042" i="6" s="1"/>
  <c r="AC1042" i="6" s="1"/>
  <c r="AA3493" i="6"/>
  <c r="AB3493" i="6" s="1"/>
  <c r="AC3493" i="6" s="1"/>
  <c r="AA3248" i="6"/>
  <c r="AB3248" i="6" s="1"/>
  <c r="AC3248" i="6" s="1"/>
  <c r="AL3247" i="6" s="1"/>
  <c r="AA485" i="6"/>
  <c r="AB485" i="6" s="1"/>
  <c r="AC485" i="6" s="1"/>
  <c r="AA2566" i="6"/>
  <c r="AB2566" i="6" s="1"/>
  <c r="AC2566" i="6" s="1"/>
  <c r="AA3762" i="6"/>
  <c r="AB3762" i="6" s="1"/>
  <c r="AC3762" i="6" s="1"/>
  <c r="AA284" i="6"/>
  <c r="AB284" i="6" s="1"/>
  <c r="AC284" i="6" s="1"/>
  <c r="AL283" i="6" s="1"/>
  <c r="AA3377" i="6"/>
  <c r="AB3377" i="6" s="1"/>
  <c r="AC3377" i="6" s="1"/>
  <c r="AA598" i="6"/>
  <c r="AB598" i="6" s="1"/>
  <c r="AC598" i="6" s="1"/>
  <c r="AA439" i="6"/>
  <c r="AA2837" i="6"/>
  <c r="AB2837" i="6" s="1"/>
  <c r="AC2837" i="6" s="1"/>
  <c r="AA901" i="6"/>
  <c r="AB901" i="6" s="1"/>
  <c r="AC901" i="6" s="1"/>
  <c r="AA914" i="6"/>
  <c r="AB914" i="6" s="1"/>
  <c r="AC914" i="6" s="1"/>
  <c r="AA2721" i="6"/>
  <c r="AB2721" i="6" s="1"/>
  <c r="AC2721" i="6" s="1"/>
  <c r="AA1856" i="6"/>
  <c r="AB1856" i="6" s="1"/>
  <c r="AC1856" i="6" s="1"/>
  <c r="AL1855" i="6" s="1"/>
  <c r="AA321" i="6"/>
  <c r="AB321" i="6" s="1"/>
  <c r="AC321" i="6" s="1"/>
  <c r="AA1023" i="6"/>
  <c r="AA1056" i="6"/>
  <c r="AB1056" i="6" s="1"/>
  <c r="AC1056" i="6" s="1"/>
  <c r="AL1055" i="6" s="1"/>
  <c r="AA2618" i="6"/>
  <c r="AB2618" i="6" s="1"/>
  <c r="AC2618" i="6" s="1"/>
  <c r="AB2298" i="6"/>
  <c r="AC2298" i="6" s="1"/>
  <c r="AA2283" i="6"/>
  <c r="AA2616" i="6"/>
  <c r="AB2616" i="6" s="1"/>
  <c r="AC2616" i="6" s="1"/>
  <c r="AL2615" i="6" s="1"/>
  <c r="AB2880" i="6"/>
  <c r="AC2880" i="6" s="1"/>
  <c r="AL2879" i="6" s="1"/>
  <c r="AB2265" i="6"/>
  <c r="AC2265" i="6" s="1"/>
  <c r="AA1481" i="6"/>
  <c r="AB1481" i="6" s="1"/>
  <c r="AC1481" i="6" s="1"/>
  <c r="AA2156" i="6"/>
  <c r="AB2156" i="6" s="1"/>
  <c r="AC2156" i="6" s="1"/>
  <c r="AL2155" i="6" s="1"/>
  <c r="AB2393" i="6"/>
  <c r="AC2393" i="6" s="1"/>
  <c r="AA811" i="6"/>
  <c r="AA178" i="6"/>
  <c r="AB178" i="6" s="1"/>
  <c r="AC178" i="6" s="1"/>
  <c r="AA2724" i="6"/>
  <c r="AA3791" i="6"/>
  <c r="AA585" i="6"/>
  <c r="AB585" i="6" s="1"/>
  <c r="AC585" i="6" s="1"/>
  <c r="AA2934" i="6"/>
  <c r="AB2934" i="6" s="1"/>
  <c r="AC2934" i="6" s="1"/>
  <c r="AA2931" i="6"/>
  <c r="AA826" i="6"/>
  <c r="AB826" i="6" s="1"/>
  <c r="AC826" i="6" s="1"/>
  <c r="AA3275" i="6"/>
  <c r="AA3970" i="6"/>
  <c r="AB3970" i="6" s="1"/>
  <c r="AC3970" i="6" s="1"/>
  <c r="AA1642" i="6"/>
  <c r="AB1642" i="6" s="1"/>
  <c r="AC1642" i="6" s="1"/>
  <c r="AB2756" i="6"/>
  <c r="AC2756" i="6" s="1"/>
  <c r="AL2755" i="6" s="1"/>
  <c r="AA3379" i="6"/>
  <c r="AB1796" i="6"/>
  <c r="AC1796" i="6" s="1"/>
  <c r="AL1795" i="6" s="1"/>
  <c r="AB133" i="6"/>
  <c r="AC133" i="6" s="1"/>
  <c r="AA2190" i="6"/>
  <c r="AB2190" i="6" s="1"/>
  <c r="AC2190" i="6" s="1"/>
  <c r="AB2736" i="6"/>
  <c r="AC2736" i="6" s="1"/>
  <c r="AL2735" i="6" s="1"/>
  <c r="AB242" i="6"/>
  <c r="AC242" i="6" s="1"/>
  <c r="AA1007" i="6"/>
  <c r="AB1117" i="6"/>
  <c r="AC1117" i="6" s="1"/>
  <c r="AB2977" i="6"/>
  <c r="AC2977" i="6" s="1"/>
  <c r="AA434" i="6"/>
  <c r="AB434" i="6" s="1"/>
  <c r="AC434" i="6" s="1"/>
  <c r="Z1816" i="6"/>
  <c r="AA1816" i="6" s="1"/>
  <c r="AB1816" i="6" s="1"/>
  <c r="AC1816" i="6" s="1"/>
  <c r="AL1815" i="6" s="1"/>
  <c r="Z3245" i="6"/>
  <c r="AA3245" i="6" s="1"/>
  <c r="AB3245" i="6" s="1"/>
  <c r="AC3245" i="6" s="1"/>
  <c r="AA797" i="6"/>
  <c r="AB797" i="6" s="1"/>
  <c r="AC797" i="6" s="1"/>
  <c r="AA3608" i="6"/>
  <c r="AB3608" i="6" s="1"/>
  <c r="AC3608" i="6" s="1"/>
  <c r="AL3607" i="6" s="1"/>
  <c r="Z3304" i="6"/>
  <c r="AA3304" i="6" s="1"/>
  <c r="AB3304" i="6" s="1"/>
  <c r="AC3304" i="6" s="1"/>
  <c r="AL3303" i="6" s="1"/>
  <c r="AA3428" i="6"/>
  <c r="AB3428" i="6" s="1"/>
  <c r="AC3428" i="6" s="1"/>
  <c r="AL3427" i="6" s="1"/>
  <c r="Z3541" i="6"/>
  <c r="AA3541" i="6" s="1"/>
  <c r="AB3541" i="6" s="1"/>
  <c r="AC3541" i="6" s="1"/>
  <c r="Z2827" i="6"/>
  <c r="AA526" i="6"/>
  <c r="AB526" i="6" s="1"/>
  <c r="AC526" i="6" s="1"/>
  <c r="AA3973" i="6"/>
  <c r="AB3973" i="6" s="1"/>
  <c r="AC3973" i="6" s="1"/>
  <c r="AA1823" i="6"/>
  <c r="Z3807" i="6"/>
  <c r="AA2308" i="6"/>
  <c r="AB2308" i="6" s="1"/>
  <c r="AC2308" i="6" s="1"/>
  <c r="AL2307" i="6" s="1"/>
  <c r="AA1996" i="6"/>
  <c r="AB1996" i="6" s="1"/>
  <c r="AC1996" i="6" s="1"/>
  <c r="AL1995" i="6" s="1"/>
  <c r="AA3016" i="6"/>
  <c r="AB3016" i="6" s="1"/>
  <c r="AC3016" i="6" s="1"/>
  <c r="AL3015" i="6" s="1"/>
  <c r="Z2917" i="6"/>
  <c r="AA2917" i="6" s="1"/>
  <c r="AB2917" i="6" s="1"/>
  <c r="AC2917" i="6" s="1"/>
  <c r="AA2093" i="6"/>
  <c r="AB2093" i="6" s="1"/>
  <c r="AC2093" i="6" s="1"/>
  <c r="AA1754" i="6"/>
  <c r="AB1754" i="6" s="1"/>
  <c r="AC1754" i="6" s="1"/>
  <c r="Z3059" i="6"/>
  <c r="AA3757" i="6"/>
  <c r="AB3757" i="6" s="1"/>
  <c r="AC3757" i="6" s="1"/>
  <c r="Z1914" i="6"/>
  <c r="AA1914" i="6" s="1"/>
  <c r="AB1914" i="6" s="1"/>
  <c r="AC1914" i="6" s="1"/>
  <c r="Z3497" i="6"/>
  <c r="AA3497" i="6" s="1"/>
  <c r="AB3497" i="6" s="1"/>
  <c r="AC3497" i="6" s="1"/>
  <c r="Z1022" i="6"/>
  <c r="AA1022" i="6" s="1"/>
  <c r="AB1022" i="6" s="1"/>
  <c r="AC1022" i="6" s="1"/>
  <c r="AA366" i="6"/>
  <c r="AB366" i="6" s="1"/>
  <c r="AC366" i="6" s="1"/>
  <c r="AA2622" i="6"/>
  <c r="AB2622" i="6" s="1"/>
  <c r="AC2622" i="6" s="1"/>
  <c r="AA1557" i="6"/>
  <c r="AB1557" i="6" s="1"/>
  <c r="AC1557" i="6" s="1"/>
  <c r="AA1901" i="6"/>
  <c r="AB1901" i="6" s="1"/>
  <c r="AC1901" i="6" s="1"/>
  <c r="AA1974" i="6"/>
  <c r="AB1974" i="6" s="1"/>
  <c r="AC1974" i="6" s="1"/>
  <c r="AA3095" i="6"/>
  <c r="AA3490" i="6"/>
  <c r="AB3490" i="6" s="1"/>
  <c r="AC3490" i="6" s="1"/>
  <c r="AA1738" i="6"/>
  <c r="AB1738" i="6" s="1"/>
  <c r="AC1738" i="6" s="1"/>
  <c r="Z1095" i="6"/>
  <c r="AA444" i="6"/>
  <c r="AB444" i="6" s="1"/>
  <c r="AC444" i="6" s="1"/>
  <c r="AL443" i="6" s="1"/>
  <c r="AA407" i="6"/>
  <c r="Z60" i="6"/>
  <c r="AA2534" i="6"/>
  <c r="AB2534" i="6" s="1"/>
  <c r="AC2534" i="6" s="1"/>
  <c r="Z2969" i="6"/>
  <c r="AA2969" i="6" s="1"/>
  <c r="AB2969" i="6" s="1"/>
  <c r="AC2969" i="6" s="1"/>
  <c r="AA2174" i="6"/>
  <c r="AB2174" i="6" s="1"/>
  <c r="AC2174" i="6" s="1"/>
  <c r="AA569" i="6"/>
  <c r="AB569" i="6" s="1"/>
  <c r="AC569" i="6" s="1"/>
  <c r="AA1246" i="6"/>
  <c r="AB1246" i="6" s="1"/>
  <c r="AC1246" i="6" s="1"/>
  <c r="AA1267" i="6"/>
  <c r="AA76" i="6"/>
  <c r="AB76" i="6" s="1"/>
  <c r="AC76" i="6" s="1"/>
  <c r="AL75" i="6" s="1"/>
  <c r="Z1000" i="6"/>
  <c r="AA718" i="6"/>
  <c r="AB718" i="6" s="1"/>
  <c r="AC718" i="6" s="1"/>
  <c r="AA3804" i="6"/>
  <c r="AB3804" i="6" s="1"/>
  <c r="AC3804" i="6" s="1"/>
  <c r="AL3803" i="6" s="1"/>
  <c r="AA2322" i="6"/>
  <c r="AB2322" i="6" s="1"/>
  <c r="AC2322" i="6" s="1"/>
  <c r="Z425" i="6"/>
  <c r="AA425" i="6" s="1"/>
  <c r="AB425" i="6" s="1"/>
  <c r="AC425" i="6" s="1"/>
  <c r="AA1040" i="6"/>
  <c r="AB1040" i="6" s="1"/>
  <c r="AC1040" i="6" s="1"/>
  <c r="AL1039" i="6" s="1"/>
  <c r="AA3494" i="6"/>
  <c r="AB3494" i="6" s="1"/>
  <c r="AC3494" i="6" s="1"/>
  <c r="AA2293" i="6"/>
  <c r="AB2293" i="6" s="1"/>
  <c r="AC2293" i="6" s="1"/>
  <c r="AA3250" i="6"/>
  <c r="AB3250" i="6" s="1"/>
  <c r="AC3250" i="6" s="1"/>
  <c r="Z13" i="6"/>
  <c r="AA13" i="6" s="1"/>
  <c r="AB13" i="6" s="1"/>
  <c r="AC13" i="6" s="1"/>
  <c r="Z3418" i="6"/>
  <c r="AA3418" i="6" s="1"/>
  <c r="AB3418" i="6" s="1"/>
  <c r="AC3418" i="6" s="1"/>
  <c r="AA483" i="6"/>
  <c r="AA2565" i="6"/>
  <c r="AB2565" i="6" s="1"/>
  <c r="AC2565" i="6" s="1"/>
  <c r="AA1027" i="6"/>
  <c r="AA3759" i="6"/>
  <c r="AA286" i="6"/>
  <c r="AB286" i="6" s="1"/>
  <c r="AC286" i="6" s="1"/>
  <c r="AA2381" i="6"/>
  <c r="AB2381" i="6" s="1"/>
  <c r="AC2381" i="6" s="1"/>
  <c r="AA440" i="6"/>
  <c r="AB440" i="6" s="1"/>
  <c r="AC440" i="6" s="1"/>
  <c r="AL439" i="6" s="1"/>
  <c r="AA2838" i="6"/>
  <c r="AB2838" i="6" s="1"/>
  <c r="AC2838" i="6" s="1"/>
  <c r="AA902" i="6"/>
  <c r="AB902" i="6" s="1"/>
  <c r="AC902" i="6" s="1"/>
  <c r="AA913" i="6"/>
  <c r="AB913" i="6" s="1"/>
  <c r="AC913" i="6" s="1"/>
  <c r="AA3318" i="6"/>
  <c r="AB3318" i="6" s="1"/>
  <c r="AC3318" i="6" s="1"/>
  <c r="AA1857" i="6"/>
  <c r="AB1857" i="6" s="1"/>
  <c r="AC1857" i="6" s="1"/>
  <c r="AB2524" i="6"/>
  <c r="AC2524" i="6" s="1"/>
  <c r="AL2523" i="6" s="1"/>
  <c r="AA1229" i="6"/>
  <c r="AB1229" i="6" s="1"/>
  <c r="AC1229" i="6" s="1"/>
  <c r="AA3632" i="6"/>
  <c r="AB3632" i="6" s="1"/>
  <c r="AC3632" i="6" s="1"/>
  <c r="AL3631" i="6" s="1"/>
  <c r="AB3202" i="6"/>
  <c r="AC3202" i="6" s="1"/>
  <c r="AA320" i="6"/>
  <c r="AB320" i="6" s="1"/>
  <c r="AC320" i="6" s="1"/>
  <c r="AL319" i="6" s="1"/>
  <c r="AA861" i="6"/>
  <c r="AB861" i="6" s="1"/>
  <c r="AC861" i="6" s="1"/>
  <c r="AA3633" i="6"/>
  <c r="AB3633" i="6" s="1"/>
  <c r="AC3633" i="6" s="1"/>
  <c r="AB3310" i="6"/>
  <c r="AC3310" i="6" s="1"/>
  <c r="AA766" i="6"/>
  <c r="AB766" i="6" s="1"/>
  <c r="AC766" i="6" s="1"/>
  <c r="AA2615" i="6"/>
  <c r="AA262" i="6"/>
  <c r="AB262" i="6" s="1"/>
  <c r="AC262" i="6" s="1"/>
  <c r="AA1105" i="6"/>
  <c r="AB1105" i="6" s="1"/>
  <c r="AC1105" i="6" s="1"/>
  <c r="AB2296" i="6"/>
  <c r="AC2296" i="6" s="1"/>
  <c r="AL2295" i="6" s="1"/>
  <c r="AC2684" i="6"/>
  <c r="AL2683" i="6" s="1"/>
  <c r="AA2617" i="6"/>
  <c r="AB2617" i="6" s="1"/>
  <c r="AC2617" i="6" s="1"/>
  <c r="AA3186" i="6"/>
  <c r="AB3186" i="6" s="1"/>
  <c r="AC3186" i="6" s="1"/>
  <c r="AA2028" i="6"/>
  <c r="AB2028" i="6" s="1"/>
  <c r="AC2028" i="6" s="1"/>
  <c r="AL2027" i="6" s="1"/>
  <c r="AB957" i="6"/>
  <c r="AC957" i="6" s="1"/>
  <c r="AA3471" i="6"/>
  <c r="AA176" i="6"/>
  <c r="AB176" i="6" s="1"/>
  <c r="AC176" i="6" s="1"/>
  <c r="AL175" i="6" s="1"/>
  <c r="AA3211" i="6"/>
  <c r="AA489" i="6"/>
  <c r="AB489" i="6" s="1"/>
  <c r="AC489" i="6" s="1"/>
  <c r="AB3710" i="6"/>
  <c r="AC3710" i="6" s="1"/>
  <c r="AA2157" i="6"/>
  <c r="AB2157" i="6" s="1"/>
  <c r="AC2157" i="6" s="1"/>
  <c r="AA612" i="6"/>
  <c r="AB612" i="6" s="1"/>
  <c r="AC612" i="6" s="1"/>
  <c r="AL611" i="6" s="1"/>
  <c r="AB2976" i="6"/>
  <c r="AC2976" i="6" s="1"/>
  <c r="AL2975" i="6" s="1"/>
  <c r="AA431" i="6"/>
  <c r="AA3381" i="6"/>
  <c r="AB3381" i="6" s="1"/>
  <c r="AC3381" i="6" s="1"/>
  <c r="AB2361" i="6"/>
  <c r="AC2361" i="6" s="1"/>
  <c r="AA2647" i="6"/>
  <c r="AA2189" i="6"/>
  <c r="AB2189" i="6" s="1"/>
  <c r="AC2189" i="6" s="1"/>
  <c r="Z3303" i="6"/>
  <c r="AA3430" i="6"/>
  <c r="AB3430" i="6" s="1"/>
  <c r="AC3430" i="6" s="1"/>
  <c r="Z2547" i="6"/>
  <c r="Z2700" i="6"/>
  <c r="AA2700" i="6" s="1"/>
  <c r="AB2700" i="6" s="1"/>
  <c r="AC2700" i="6" s="1"/>
  <c r="AL2699" i="6" s="1"/>
  <c r="AA3972" i="6"/>
  <c r="AB3972" i="6" s="1"/>
  <c r="AC3972" i="6" s="1"/>
  <c r="AL3971" i="6" s="1"/>
  <c r="AA1329" i="6"/>
  <c r="AB1329" i="6" s="1"/>
  <c r="AC1329" i="6" s="1"/>
  <c r="AA1825" i="6"/>
  <c r="AB1825" i="6" s="1"/>
  <c r="AC1825" i="6" s="1"/>
  <c r="Z3810" i="6"/>
  <c r="AA3810" i="6" s="1"/>
  <c r="AB3810" i="6" s="1"/>
  <c r="AC3810" i="6" s="1"/>
  <c r="AA2307" i="6"/>
  <c r="Z109" i="6"/>
  <c r="AA109" i="6" s="1"/>
  <c r="AB109" i="6" s="1"/>
  <c r="AC109" i="6" s="1"/>
  <c r="AA3017" i="6"/>
  <c r="AB3017" i="6" s="1"/>
  <c r="AC3017" i="6" s="1"/>
  <c r="AA2094" i="6"/>
  <c r="AB2094" i="6" s="1"/>
  <c r="AC2094" i="6" s="1"/>
  <c r="AA1753" i="6"/>
  <c r="AB1753" i="6" s="1"/>
  <c r="AC1753" i="6" s="1"/>
  <c r="Z3061" i="6"/>
  <c r="AA3061" i="6" s="1"/>
  <c r="AB3061" i="6" s="1"/>
  <c r="AC3061" i="6" s="1"/>
  <c r="Z2990" i="6"/>
  <c r="AA2990" i="6" s="1"/>
  <c r="AB2990" i="6" s="1"/>
  <c r="AC2990" i="6" s="1"/>
  <c r="AA3756" i="6"/>
  <c r="AB3756" i="6" s="1"/>
  <c r="AC3756" i="6" s="1"/>
  <c r="AL3755" i="6" s="1"/>
  <c r="Z1913" i="6"/>
  <c r="AA1913" i="6" s="1"/>
  <c r="AB1913" i="6" s="1"/>
  <c r="AC1913" i="6" s="1"/>
  <c r="Z1021" i="6"/>
  <c r="AA1021" i="6" s="1"/>
  <c r="AB1021" i="6" s="1"/>
  <c r="AC1021" i="6" s="1"/>
  <c r="AA121" i="6"/>
  <c r="AB121" i="6" s="1"/>
  <c r="AC121" i="6" s="1"/>
  <c r="Z1780" i="6"/>
  <c r="AA1780" i="6" s="1"/>
  <c r="AB1780" i="6" s="1"/>
  <c r="AC1780" i="6" s="1"/>
  <c r="AL1779" i="6" s="1"/>
  <c r="AA363" i="6"/>
  <c r="Z1336" i="6"/>
  <c r="Z3827" i="6"/>
  <c r="AA2621" i="6"/>
  <c r="AB2621" i="6" s="1"/>
  <c r="AC2621" i="6" s="1"/>
  <c r="AA1558" i="6"/>
  <c r="AB1558" i="6" s="1"/>
  <c r="AC1558" i="6" s="1"/>
  <c r="AA1973" i="6"/>
  <c r="AB1973" i="6" s="1"/>
  <c r="AC1973" i="6" s="1"/>
  <c r="Z3749" i="6"/>
  <c r="AA3749" i="6" s="1"/>
  <c r="AB3749" i="6" s="1"/>
  <c r="AC3749" i="6" s="1"/>
  <c r="AA3096" i="6"/>
  <c r="AB3096" i="6" s="1"/>
  <c r="AC3096" i="6" s="1"/>
  <c r="AL3095" i="6" s="1"/>
  <c r="Z1958" i="6"/>
  <c r="AA1958" i="6" s="1"/>
  <c r="AB1958" i="6" s="1"/>
  <c r="AC1958" i="6" s="1"/>
  <c r="AA3489" i="6"/>
  <c r="AB3489" i="6" s="1"/>
  <c r="AC3489" i="6" s="1"/>
  <c r="AA2812" i="6"/>
  <c r="AB2812" i="6" s="1"/>
  <c r="AC2812" i="6" s="1"/>
  <c r="AL2811" i="6" s="1"/>
  <c r="AA1735" i="6"/>
  <c r="Z3332" i="6"/>
  <c r="AA3332" i="6" s="1"/>
  <c r="AB3332" i="6" s="1"/>
  <c r="AC3332" i="6" s="1"/>
  <c r="AL3331" i="6" s="1"/>
  <c r="AA1657" i="6"/>
  <c r="AB1657" i="6" s="1"/>
  <c r="AC1657" i="6" s="1"/>
  <c r="Z2842" i="6"/>
  <c r="AA2842" i="6" s="1"/>
  <c r="AB2842" i="6" s="1"/>
  <c r="AC2842" i="6" s="1"/>
  <c r="AA446" i="6"/>
  <c r="AB446" i="6" s="1"/>
  <c r="AC446" i="6" s="1"/>
  <c r="AA3713" i="6"/>
  <c r="AB3713" i="6" s="1"/>
  <c r="AC3713" i="6" s="1"/>
  <c r="Z2101" i="6"/>
  <c r="AA2101" i="6" s="1"/>
  <c r="AB2101" i="6" s="1"/>
  <c r="AC2101" i="6" s="1"/>
  <c r="Z697" i="6"/>
  <c r="AA697" i="6" s="1"/>
  <c r="AB697" i="6" s="1"/>
  <c r="AC697" i="6" s="1"/>
  <c r="Z62" i="6"/>
  <c r="AA62" i="6" s="1"/>
  <c r="AB62" i="6" s="1"/>
  <c r="AC62" i="6" s="1"/>
  <c r="AA2532" i="6"/>
  <c r="AB2532" i="6" s="1"/>
  <c r="AC2532" i="6" s="1"/>
  <c r="AL2531" i="6" s="1"/>
  <c r="Z2967" i="6"/>
  <c r="AA2172" i="6"/>
  <c r="AB2172" i="6" s="1"/>
  <c r="AC2172" i="6" s="1"/>
  <c r="AL2171" i="6" s="1"/>
  <c r="AA567" i="6"/>
  <c r="AA1245" i="6"/>
  <c r="AB1245" i="6" s="1"/>
  <c r="AC1245" i="6" s="1"/>
  <c r="Z2851" i="6"/>
  <c r="AA1268" i="6"/>
  <c r="AB1268" i="6" s="1"/>
  <c r="AC1268" i="6" s="1"/>
  <c r="AL1267" i="6" s="1"/>
  <c r="Z1002" i="6"/>
  <c r="AA1002" i="6" s="1"/>
  <c r="AB1002" i="6" s="1"/>
  <c r="AC1002" i="6" s="1"/>
  <c r="AA717" i="6"/>
  <c r="AB717" i="6" s="1"/>
  <c r="AC717" i="6" s="1"/>
  <c r="AA3805" i="6"/>
  <c r="AB3805" i="6" s="1"/>
  <c r="AC3805" i="6" s="1"/>
  <c r="AA1322" i="6"/>
  <c r="AB1322" i="6" s="1"/>
  <c r="AC1322" i="6" s="1"/>
  <c r="Z1733" i="6"/>
  <c r="AA1733" i="6" s="1"/>
  <c r="AB1733" i="6" s="1"/>
  <c r="AC1733" i="6" s="1"/>
  <c r="AA2321" i="6"/>
  <c r="AB2321" i="6" s="1"/>
  <c r="AC2321" i="6" s="1"/>
  <c r="Z1585" i="6"/>
  <c r="AA1585" i="6" s="1"/>
  <c r="AB1585" i="6" s="1"/>
  <c r="AC1585" i="6" s="1"/>
  <c r="Z426" i="6"/>
  <c r="AA426" i="6" s="1"/>
  <c r="AB426" i="6" s="1"/>
  <c r="AC426" i="6" s="1"/>
  <c r="Z3920" i="6"/>
  <c r="AA3920" i="6" s="1"/>
  <c r="AB3920" i="6" s="1"/>
  <c r="AC3920" i="6" s="1"/>
  <c r="AL3919" i="6" s="1"/>
  <c r="AA1041" i="6"/>
  <c r="AB1041" i="6" s="1"/>
  <c r="AC1041" i="6" s="1"/>
  <c r="Z2873" i="6"/>
  <c r="AA2873" i="6" s="1"/>
  <c r="AB2873" i="6" s="1"/>
  <c r="AC2873" i="6" s="1"/>
  <c r="AA3491" i="6"/>
  <c r="Z3519" i="6"/>
  <c r="AA2292" i="6"/>
  <c r="AB2292" i="6" s="1"/>
  <c r="AC2292" i="6" s="1"/>
  <c r="AL2291" i="6" s="1"/>
  <c r="Z3602" i="6"/>
  <c r="AA3602" i="6" s="1"/>
  <c r="AB3602" i="6" s="1"/>
  <c r="AC3602" i="6" s="1"/>
  <c r="Z47" i="6"/>
  <c r="Z14" i="6"/>
  <c r="AA14" i="6" s="1"/>
  <c r="AB14" i="6" s="1"/>
  <c r="AC14" i="6" s="1"/>
  <c r="AA486" i="6"/>
  <c r="AB486" i="6" s="1"/>
  <c r="AC486" i="6" s="1"/>
  <c r="AA2564" i="6"/>
  <c r="AB2564" i="6" s="1"/>
  <c r="AC2564" i="6" s="1"/>
  <c r="AL2563" i="6" s="1"/>
  <c r="AA1030" i="6"/>
  <c r="AB1030" i="6" s="1"/>
  <c r="AC1030" i="6" s="1"/>
  <c r="AA3761" i="6"/>
  <c r="AB3761" i="6" s="1"/>
  <c r="AC3761" i="6" s="1"/>
  <c r="AA285" i="6"/>
  <c r="AB285" i="6" s="1"/>
  <c r="AC285" i="6" s="1"/>
  <c r="Z3669" i="6"/>
  <c r="AA3669" i="6" s="1"/>
  <c r="AB3669" i="6" s="1"/>
  <c r="AC3669" i="6" s="1"/>
  <c r="AA2380" i="6"/>
  <c r="AB2380" i="6" s="1"/>
  <c r="AC2380" i="6" s="1"/>
  <c r="AL2379" i="6" s="1"/>
  <c r="AA3378" i="6"/>
  <c r="AB3378" i="6" s="1"/>
  <c r="AC3378" i="6" s="1"/>
  <c r="AA441" i="6"/>
  <c r="AB441" i="6" s="1"/>
  <c r="AC441" i="6" s="1"/>
  <c r="AA899" i="6"/>
  <c r="Z965" i="6"/>
  <c r="AA965" i="6" s="1"/>
  <c r="AB965" i="6" s="1"/>
  <c r="AC965" i="6" s="1"/>
  <c r="AA911" i="6"/>
  <c r="AA3317" i="6"/>
  <c r="AB3317" i="6" s="1"/>
  <c r="AC3317" i="6" s="1"/>
  <c r="AA2722" i="6"/>
  <c r="AB2722" i="6" s="1"/>
  <c r="AC2722" i="6" s="1"/>
  <c r="AA1858" i="6"/>
  <c r="AB1858" i="6" s="1"/>
  <c r="AC1858" i="6" s="1"/>
  <c r="AA764" i="6"/>
  <c r="AB764" i="6" s="1"/>
  <c r="AC764" i="6" s="1"/>
  <c r="AL763" i="6" s="1"/>
  <c r="AA2505" i="6"/>
  <c r="AB2505" i="6" s="1"/>
  <c r="AC2505" i="6" s="1"/>
  <c r="AA860" i="6"/>
  <c r="AB860" i="6" s="1"/>
  <c r="AC860" i="6" s="1"/>
  <c r="AL859" i="6" s="1"/>
  <c r="AA3461" i="6"/>
  <c r="AB3461" i="6" s="1"/>
  <c r="AC3461" i="6" s="1"/>
  <c r="AA3513" i="6"/>
  <c r="AB3513" i="6" s="1"/>
  <c r="AC3513" i="6" s="1"/>
  <c r="AB2693" i="6"/>
  <c r="AC2693" i="6" s="1"/>
  <c r="AA3631" i="6"/>
  <c r="AA2803" i="6"/>
  <c r="AA1482" i="6"/>
  <c r="AB1482" i="6" s="1"/>
  <c r="AC1482" i="6" s="1"/>
  <c r="AA1988" i="6"/>
  <c r="AB1988" i="6" s="1"/>
  <c r="AC1988" i="6" s="1"/>
  <c r="AL1987" i="6" s="1"/>
  <c r="AA3285" i="6"/>
  <c r="AB3285" i="6" s="1"/>
  <c r="AC3285" i="6" s="1"/>
  <c r="AB2394" i="6"/>
  <c r="AC2394" i="6" s="1"/>
  <c r="AB3892" i="6"/>
  <c r="AC3892" i="6" s="1"/>
  <c r="AL3891" i="6" s="1"/>
  <c r="AA1609" i="6"/>
  <c r="AB1609" i="6" s="1"/>
  <c r="AC1609" i="6" s="1"/>
  <c r="AA812" i="6"/>
  <c r="AB812" i="6" s="1"/>
  <c r="AC812" i="6" s="1"/>
  <c r="AL811" i="6" s="1"/>
  <c r="AA3634" i="6"/>
  <c r="AB3634" i="6" s="1"/>
  <c r="AC3634" i="6" s="1"/>
  <c r="AA1273" i="6"/>
  <c r="AB1273" i="6" s="1"/>
  <c r="AC1273" i="6" s="1"/>
  <c r="AB134" i="6"/>
  <c r="AC134" i="6" s="1"/>
  <c r="AB2738" i="6"/>
  <c r="AC2738" i="6" s="1"/>
  <c r="AA2628" i="6"/>
  <c r="AB2628" i="6" s="1"/>
  <c r="AC2628" i="6" s="1"/>
  <c r="AL2627" i="6" s="1"/>
  <c r="AA3185" i="6"/>
  <c r="AB3185" i="6" s="1"/>
  <c r="AC3185" i="6" s="1"/>
  <c r="AA394" i="6"/>
  <c r="AB394" i="6" s="1"/>
  <c r="AC394" i="6" s="1"/>
  <c r="AA260" i="6"/>
  <c r="AB260" i="6" s="1"/>
  <c r="AC260" i="6" s="1"/>
  <c r="AL259" i="6" s="1"/>
  <c r="AB857" i="6"/>
  <c r="AC857" i="6" s="1"/>
  <c r="AB2297" i="6"/>
  <c r="AC2297" i="6" s="1"/>
  <c r="AA614" i="6"/>
  <c r="AB614" i="6" s="1"/>
  <c r="AC614" i="6" s="1"/>
  <c r="AB2757" i="6"/>
  <c r="AC2757" i="6" s="1"/>
  <c r="AB3222" i="6"/>
  <c r="AC3222" i="6" s="1"/>
  <c r="AA1613" i="6"/>
  <c r="AB1613" i="6" s="1"/>
  <c r="AC1613" i="6" s="1"/>
  <c r="AA307" i="6"/>
  <c r="AA1611" i="6"/>
  <c r="AB1486" i="6"/>
  <c r="AC1486" i="6" s="1"/>
  <c r="AA677" i="6"/>
  <c r="AB677" i="6" s="1"/>
  <c r="AC677" i="6" s="1"/>
  <c r="AB93" i="6"/>
  <c r="AC93" i="6" s="1"/>
  <c r="AC2685" i="6"/>
  <c r="AB2168" i="6"/>
  <c r="AC2168" i="6" s="1"/>
  <c r="AL2167" i="6" s="1"/>
  <c r="AA655" i="6"/>
  <c r="AA2791" i="6"/>
  <c r="AA1581" i="6"/>
  <c r="AB1581" i="6" s="1"/>
  <c r="AC1581" i="6" s="1"/>
  <c r="AA1119" i="6"/>
  <c r="AA3607" i="6"/>
  <c r="AA3427" i="6"/>
  <c r="AA3475" i="6"/>
  <c r="AA635" i="6"/>
  <c r="AA3974" i="6"/>
  <c r="AB3974" i="6" s="1"/>
  <c r="AC3974" i="6" s="1"/>
  <c r="AA1824" i="6"/>
  <c r="AB1824" i="6" s="1"/>
  <c r="AC1824" i="6" s="1"/>
  <c r="AL1823" i="6" s="1"/>
  <c r="AA2309" i="6"/>
  <c r="AB2309" i="6" s="1"/>
  <c r="AC2309" i="6" s="1"/>
  <c r="AA1998" i="6"/>
  <c r="AB1998" i="6" s="1"/>
  <c r="AC1998" i="6" s="1"/>
  <c r="AA3018" i="6"/>
  <c r="AB3018" i="6" s="1"/>
  <c r="AC3018" i="6" s="1"/>
  <c r="AA3598" i="6"/>
  <c r="AB3598" i="6" s="1"/>
  <c r="AC3598" i="6" s="1"/>
  <c r="AA2091" i="6"/>
  <c r="AA1751" i="6"/>
  <c r="AA3755" i="6"/>
  <c r="AA931" i="6"/>
  <c r="AA122" i="6"/>
  <c r="AB122" i="6" s="1"/>
  <c r="AC122" i="6" s="1"/>
  <c r="AA365" i="6"/>
  <c r="AB365" i="6" s="1"/>
  <c r="AC365" i="6" s="1"/>
  <c r="AA2620" i="6"/>
  <c r="AB2620" i="6" s="1"/>
  <c r="AC2620" i="6" s="1"/>
  <c r="AL2619" i="6" s="1"/>
  <c r="AA1556" i="6"/>
  <c r="AB1556" i="6" s="1"/>
  <c r="AC1556" i="6" s="1"/>
  <c r="AL1555" i="6" s="1"/>
  <c r="AA3097" i="6"/>
  <c r="AB3097" i="6" s="1"/>
  <c r="AC3097" i="6" s="1"/>
  <c r="AA2813" i="6"/>
  <c r="AB2813" i="6" s="1"/>
  <c r="AC2813" i="6" s="1"/>
  <c r="AA1737" i="6"/>
  <c r="AB1737" i="6" s="1"/>
  <c r="AC1737" i="6" s="1"/>
  <c r="AA1658" i="6"/>
  <c r="AB1658" i="6" s="1"/>
  <c r="AC1658" i="6" s="1"/>
  <c r="AA445" i="6"/>
  <c r="AB445" i="6" s="1"/>
  <c r="AC445" i="6" s="1"/>
  <c r="AA3712" i="6"/>
  <c r="AB3712" i="6" s="1"/>
  <c r="AC3712" i="6" s="1"/>
  <c r="AL3711" i="6" s="1"/>
  <c r="AA3261" i="6"/>
  <c r="AB3261" i="6" s="1"/>
  <c r="AC3261" i="6" s="1"/>
  <c r="AA1077" i="6"/>
  <c r="AB1077" i="6" s="1"/>
  <c r="AC1077" i="6" s="1"/>
  <c r="AA410" i="6"/>
  <c r="AB410" i="6" s="1"/>
  <c r="AC410" i="6" s="1"/>
  <c r="AA3239" i="6"/>
  <c r="AA2531" i="6"/>
  <c r="Z3101" i="6"/>
  <c r="AA3101" i="6" s="1"/>
  <c r="AB3101" i="6" s="1"/>
  <c r="AC3101" i="6" s="1"/>
  <c r="AA568" i="6"/>
  <c r="AB568" i="6" s="1"/>
  <c r="AC568" i="6" s="1"/>
  <c r="AL567" i="6" s="1"/>
  <c r="AA1244" i="6"/>
  <c r="AB1244" i="6" s="1"/>
  <c r="AC1244" i="6" s="1"/>
  <c r="AL1243" i="6" s="1"/>
  <c r="AA1269" i="6"/>
  <c r="AB1269" i="6" s="1"/>
  <c r="AC1269" i="6" s="1"/>
  <c r="AA716" i="6"/>
  <c r="AB716" i="6" s="1"/>
  <c r="AC716" i="6" s="1"/>
  <c r="AL715" i="6" s="1"/>
  <c r="AA3806" i="6"/>
  <c r="AB3806" i="6" s="1"/>
  <c r="AC3806" i="6" s="1"/>
  <c r="AA1321" i="6"/>
  <c r="AB1321" i="6" s="1"/>
  <c r="AC1321" i="6" s="1"/>
  <c r="AA2319" i="6"/>
  <c r="AA1039" i="6"/>
  <c r="AA2294" i="6"/>
  <c r="AB2294" i="6" s="1"/>
  <c r="AC2294" i="6" s="1"/>
  <c r="AA1722" i="6"/>
  <c r="AB1722" i="6" s="1"/>
  <c r="AC1722" i="6" s="1"/>
  <c r="AA3249" i="6"/>
  <c r="AB3249" i="6" s="1"/>
  <c r="AC3249" i="6" s="1"/>
  <c r="Z3415" i="6"/>
  <c r="AA484" i="6"/>
  <c r="AB484" i="6" s="1"/>
  <c r="AC484" i="6" s="1"/>
  <c r="AL483" i="6" s="1"/>
  <c r="AA2563" i="6"/>
  <c r="AA1028" i="6"/>
  <c r="AB1028" i="6" s="1"/>
  <c r="AC1028" i="6" s="1"/>
  <c r="AL1027" i="6" s="1"/>
  <c r="AA3760" i="6"/>
  <c r="AB3760" i="6" s="1"/>
  <c r="AC3760" i="6" s="1"/>
  <c r="AL3759" i="6" s="1"/>
  <c r="AA2088" i="6"/>
  <c r="AB2088" i="6" s="1"/>
  <c r="AC2088" i="6" s="1"/>
  <c r="AL2087" i="6" s="1"/>
  <c r="AA2382" i="6"/>
  <c r="AB2382" i="6" s="1"/>
  <c r="AC2382" i="6" s="1"/>
  <c r="AA3376" i="6"/>
  <c r="AB3376" i="6" s="1"/>
  <c r="AC3376" i="6" s="1"/>
  <c r="AL3375" i="6" s="1"/>
  <c r="AA2836" i="6"/>
  <c r="AB2836" i="6" s="1"/>
  <c r="AC2836" i="6" s="1"/>
  <c r="AL2835" i="6" s="1"/>
  <c r="AA900" i="6"/>
  <c r="AB900" i="6" s="1"/>
  <c r="AC900" i="6" s="1"/>
  <c r="AL899" i="6" s="1"/>
  <c r="AA912" i="6"/>
  <c r="AB912" i="6" s="1"/>
  <c r="AC912" i="6" s="1"/>
  <c r="AL911" i="6" s="1"/>
  <c r="AA3316" i="6"/>
  <c r="AB3316" i="6" s="1"/>
  <c r="AC3316" i="6" s="1"/>
  <c r="AL3315" i="6" s="1"/>
  <c r="AA2720" i="6"/>
  <c r="AB2720" i="6" s="1"/>
  <c r="AC2720" i="6" s="1"/>
  <c r="AL2719" i="6" s="1"/>
  <c r="AA1855" i="6"/>
  <c r="AB2692" i="6"/>
  <c r="AC2692" i="6" s="1"/>
  <c r="AL2691" i="6" s="1"/>
  <c r="AB3533" i="6"/>
  <c r="AC3533" i="6" s="1"/>
  <c r="AA3512" i="6"/>
  <c r="AB3512" i="6" s="1"/>
  <c r="AC3512" i="6" s="1"/>
  <c r="AL3511" i="6" s="1"/>
  <c r="AA1538" i="6"/>
  <c r="AB1538" i="6" s="1"/>
  <c r="AC1538" i="6" s="1"/>
  <c r="AA3837" i="6"/>
  <c r="AB3837" i="6" s="1"/>
  <c r="AC3837" i="6" s="1"/>
  <c r="AB2526" i="6"/>
  <c r="AC2526" i="6" s="1"/>
  <c r="AA3459" i="6"/>
  <c r="AA1058" i="6"/>
  <c r="AB1058" i="6" s="1"/>
  <c r="AC1058" i="6" s="1"/>
  <c r="AA1103" i="6"/>
  <c r="AA3462" i="6"/>
  <c r="AB3462" i="6" s="1"/>
  <c r="AC3462" i="6" s="1"/>
  <c r="AC510" i="6"/>
  <c r="AA1987" i="6"/>
  <c r="AA3278" i="6"/>
  <c r="AB3278" i="6" s="1"/>
  <c r="AC3278" i="6" s="1"/>
  <c r="AA3835" i="6"/>
  <c r="AA814" i="6"/>
  <c r="AB814" i="6" s="1"/>
  <c r="AC814" i="6" s="1"/>
  <c r="AA1544" i="6"/>
  <c r="AB1544" i="6" s="1"/>
  <c r="AC1544" i="6" s="1"/>
  <c r="AL1543" i="6" s="1"/>
  <c r="AA3544" i="6"/>
  <c r="AB3544" i="6" s="1"/>
  <c r="AC3544" i="6" s="1"/>
  <c r="AL3543" i="6" s="1"/>
  <c r="AA1641" i="6"/>
  <c r="AB1641" i="6" s="1"/>
  <c r="AC1641" i="6" s="1"/>
  <c r="AA3460" i="6"/>
  <c r="AB3460" i="6" s="1"/>
  <c r="AC3460" i="6" s="1"/>
  <c r="AL3459" i="6" s="1"/>
  <c r="AA779" i="6"/>
  <c r="AA782" i="6"/>
  <c r="AB782" i="6" s="1"/>
  <c r="AC782" i="6" s="1"/>
  <c r="AA2648" i="6"/>
  <c r="AB2648" i="6" s="1"/>
  <c r="AC2648" i="6" s="1"/>
  <c r="AL2647" i="6" s="1"/>
  <c r="AA1010" i="6"/>
  <c r="AB1010" i="6" s="1"/>
  <c r="AC1010" i="6" s="1"/>
  <c r="AB730" i="6"/>
  <c r="AC730" i="6" s="1"/>
  <c r="AA1248" i="6"/>
  <c r="AB1248" i="6" s="1"/>
  <c r="AC1248" i="6" s="1"/>
  <c r="AL1247" i="6" s="1"/>
  <c r="AA175" i="6"/>
  <c r="AA583" i="6"/>
  <c r="AA393" i="6"/>
  <c r="AB393" i="6" s="1"/>
  <c r="AC393" i="6" s="1"/>
  <c r="AA611" i="6"/>
  <c r="AB94" i="6"/>
  <c r="AC94" i="6" s="1"/>
  <c r="AB2169" i="6"/>
  <c r="AC2169" i="6" s="1"/>
  <c r="AA3836" i="6"/>
  <c r="AB3836" i="6" s="1"/>
  <c r="AC3836" i="6" s="1"/>
  <c r="AL3835" i="6" s="1"/>
  <c r="AB2362" i="6"/>
  <c r="AC2362" i="6" s="1"/>
  <c r="AA1272" i="6"/>
  <c r="AB1272" i="6" s="1"/>
  <c r="AC1272" i="6" s="1"/>
  <c r="AL1271" i="6" s="1"/>
  <c r="AB4001" i="6"/>
  <c r="AC4001" i="6" s="1"/>
  <c r="AA490" i="6"/>
  <c r="AB490" i="6" s="1"/>
  <c r="AC490" i="6" s="1"/>
  <c r="AA104" i="6"/>
  <c r="AB104" i="6" s="1"/>
  <c r="AC104" i="6" s="1"/>
  <c r="AL103" i="6" s="1"/>
  <c r="Z3925" i="6"/>
  <c r="AA3925" i="6" s="1"/>
  <c r="AB3925" i="6" s="1"/>
  <c r="AC3925" i="6" s="1"/>
  <c r="Z2604" i="6"/>
  <c r="AA2604" i="6" s="1"/>
  <c r="AB2604" i="6" s="1"/>
  <c r="AC2604" i="6" s="1"/>
  <c r="AL2603" i="6" s="1"/>
  <c r="Z1225" i="6"/>
  <c r="AA1225" i="6" s="1"/>
  <c r="AB1225" i="6" s="1"/>
  <c r="AC1225" i="6" s="1"/>
  <c r="Z96" i="6"/>
  <c r="Z998" i="6"/>
  <c r="AA998" i="6" s="1"/>
  <c r="AB998" i="6" s="1"/>
  <c r="AC998" i="6" s="1"/>
  <c r="Z3168" i="6"/>
  <c r="AA3168" i="6" s="1"/>
  <c r="AB3168" i="6" s="1"/>
  <c r="AC3168" i="6" s="1"/>
  <c r="AL3167" i="6" s="1"/>
  <c r="Z2522" i="6"/>
  <c r="AA2522" i="6" s="1"/>
  <c r="AB2522" i="6" s="1"/>
  <c r="AC2522" i="6" s="1"/>
  <c r="Z3564" i="6"/>
  <c r="AA3564" i="6" s="1"/>
  <c r="AB3564" i="6" s="1"/>
  <c r="AC3564" i="6" s="1"/>
  <c r="AL3563" i="6" s="1"/>
  <c r="Z299" i="6"/>
  <c r="Z163" i="6"/>
  <c r="Z3292" i="6"/>
  <c r="AA3292" i="6" s="1"/>
  <c r="AB3292" i="6" s="1"/>
  <c r="AC3292" i="6" s="1"/>
  <c r="AL3291" i="6" s="1"/>
  <c r="Z1136" i="6"/>
  <c r="Z3287" i="6"/>
  <c r="Z306" i="6"/>
  <c r="AA306" i="6" s="1"/>
  <c r="AB306" i="6" s="1"/>
  <c r="AC306" i="6" s="1"/>
  <c r="Z2515" i="6"/>
  <c r="Z1622" i="6"/>
  <c r="AA1622" i="6" s="1"/>
  <c r="AB1622" i="6" s="1"/>
  <c r="AC1622" i="6" s="1"/>
  <c r="Z3649" i="6"/>
  <c r="AA3649" i="6" s="1"/>
  <c r="AB3649" i="6" s="1"/>
  <c r="AC3649" i="6" s="1"/>
  <c r="Z125" i="6"/>
  <c r="AA125" i="6" s="1"/>
  <c r="AB125" i="6" s="1"/>
  <c r="AC125" i="6" s="1"/>
  <c r="Z2233" i="6"/>
  <c r="AA2233" i="6" s="1"/>
  <c r="AB2233" i="6" s="1"/>
  <c r="AC2233" i="6" s="1"/>
  <c r="Z3579" i="6"/>
  <c r="Z792" i="6"/>
  <c r="Z2214" i="6"/>
  <c r="AA2214" i="6" s="1"/>
  <c r="AB2214" i="6" s="1"/>
  <c r="AC2214" i="6" s="1"/>
  <c r="Z2194" i="6"/>
  <c r="AA2194" i="6" s="1"/>
  <c r="AB2194" i="6" s="1"/>
  <c r="AC2194" i="6" s="1"/>
  <c r="Z884" i="6"/>
  <c r="Z3687" i="6"/>
  <c r="Z3776" i="6"/>
  <c r="AA3776" i="6" s="1"/>
  <c r="AB3776" i="6" s="1"/>
  <c r="AC3776" i="6" s="1"/>
  <c r="AL3775" i="6" s="1"/>
  <c r="Z174" i="6"/>
  <c r="AA174" i="6" s="1"/>
  <c r="AB174" i="6" s="1"/>
  <c r="AC174" i="6" s="1"/>
  <c r="Z36" i="6"/>
  <c r="Z769" i="6"/>
  <c r="AA769" i="6" s="1"/>
  <c r="AB769" i="6" s="1"/>
  <c r="AC769" i="6" s="1"/>
  <c r="Z2698" i="6"/>
  <c r="AA2698" i="6" s="1"/>
  <c r="AB2698" i="6" s="1"/>
  <c r="AC2698" i="6" s="1"/>
  <c r="Z1157" i="6"/>
  <c r="AA1157" i="6" s="1"/>
  <c r="AB1157" i="6" s="1"/>
  <c r="AC1157" i="6" s="1"/>
  <c r="Z629" i="6"/>
  <c r="AA629" i="6" s="1"/>
  <c r="AB629" i="6" s="1"/>
  <c r="AC629" i="6" s="1"/>
  <c r="Z3923" i="6"/>
  <c r="Z2468" i="6"/>
  <c r="AA2468" i="6" s="1"/>
  <c r="AB2468" i="6" s="1"/>
  <c r="AC2468" i="6" s="1"/>
  <c r="AL2467" i="6" s="1"/>
  <c r="Z2922" i="6"/>
  <c r="AA2922" i="6" s="1"/>
  <c r="AB2922" i="6" s="1"/>
  <c r="AC2922" i="6" s="1"/>
  <c r="Z968" i="6"/>
  <c r="Z3269" i="6"/>
  <c r="AA3269" i="6" s="1"/>
  <c r="AB3269" i="6" s="1"/>
  <c r="AC3269" i="6" s="1"/>
  <c r="Z2427" i="6"/>
  <c r="Z641" i="6"/>
  <c r="AA641" i="6" s="1"/>
  <c r="AB641" i="6" s="1"/>
  <c r="AC641" i="6" s="1"/>
  <c r="Z1384" i="6"/>
  <c r="Z2606" i="6"/>
  <c r="AA2606" i="6" s="1"/>
  <c r="AB2606" i="6" s="1"/>
  <c r="AC2606" i="6" s="1"/>
  <c r="Z3651" i="6"/>
  <c r="Z1999" i="6"/>
  <c r="Z590" i="6"/>
  <c r="AA590" i="6" s="1"/>
  <c r="AB590" i="6" s="1"/>
  <c r="AC590" i="6" s="1"/>
  <c r="Z204" i="6"/>
  <c r="Z208" i="6"/>
  <c r="Z2994" i="6"/>
  <c r="AA2994" i="6" s="1"/>
  <c r="AB2994" i="6" s="1"/>
  <c r="AC2994" i="6" s="1"/>
  <c r="Z2528" i="6"/>
  <c r="AA2528" i="6" s="1"/>
  <c r="AB2528" i="6" s="1"/>
  <c r="AC2528" i="6" s="1"/>
  <c r="AL2527" i="6" s="1"/>
  <c r="Z2166" i="6"/>
  <c r="AA2166" i="6" s="1"/>
  <c r="AB2166" i="6" s="1"/>
  <c r="AC2166" i="6" s="1"/>
  <c r="Z1226" i="6"/>
  <c r="AA1226" i="6" s="1"/>
  <c r="AB1226" i="6" s="1"/>
  <c r="AC1226" i="6" s="1"/>
  <c r="Z97" i="6"/>
  <c r="AA97" i="6" s="1"/>
  <c r="AB97" i="6" s="1"/>
  <c r="AC97" i="6" s="1"/>
  <c r="Z997" i="6"/>
  <c r="AA997" i="6" s="1"/>
  <c r="AB997" i="6" s="1"/>
  <c r="AC997" i="6" s="1"/>
  <c r="Z2904" i="6"/>
  <c r="AA2904" i="6" s="1"/>
  <c r="AB2904" i="6" s="1"/>
  <c r="AC2904" i="6" s="1"/>
  <c r="AL2903" i="6" s="1"/>
  <c r="Z3167" i="6"/>
  <c r="Z2521" i="6"/>
  <c r="AA2521" i="6" s="1"/>
  <c r="AB2521" i="6" s="1"/>
  <c r="AC2521" i="6" s="1"/>
  <c r="Z3563" i="6"/>
  <c r="Z300" i="6"/>
  <c r="Z494" i="6"/>
  <c r="AA494" i="6" s="1"/>
  <c r="AB494" i="6" s="1"/>
  <c r="AC494" i="6" s="1"/>
  <c r="Z166" i="6"/>
  <c r="AA166" i="6" s="1"/>
  <c r="AB166" i="6" s="1"/>
  <c r="AC166" i="6" s="1"/>
  <c r="Z3291" i="6"/>
  <c r="Z1748" i="6"/>
  <c r="AA1748" i="6" s="1"/>
  <c r="AB1748" i="6" s="1"/>
  <c r="AC1748" i="6" s="1"/>
  <c r="AL1747" i="6" s="1"/>
  <c r="Z3132" i="6"/>
  <c r="AA3132" i="6" s="1"/>
  <c r="AB3132" i="6" s="1"/>
  <c r="AC3132" i="6" s="1"/>
  <c r="AL3131" i="6" s="1"/>
  <c r="Z2261" i="6"/>
  <c r="AA2261" i="6" s="1"/>
  <c r="AB2261" i="6" s="1"/>
  <c r="AC2261" i="6" s="1"/>
  <c r="Z1135" i="6"/>
  <c r="Z3289" i="6"/>
  <c r="AA3289" i="6" s="1"/>
  <c r="AB3289" i="6" s="1"/>
  <c r="AC3289" i="6" s="1"/>
  <c r="Z305" i="6"/>
  <c r="AA305" i="6" s="1"/>
  <c r="AB305" i="6" s="1"/>
  <c r="AC305" i="6" s="1"/>
  <c r="Z2486" i="6"/>
  <c r="AA2486" i="6" s="1"/>
  <c r="AB2486" i="6" s="1"/>
  <c r="AC2486" i="6" s="1"/>
  <c r="Z3768" i="6"/>
  <c r="AA3768" i="6" s="1"/>
  <c r="AB3768" i="6" s="1"/>
  <c r="AC3768" i="6" s="1"/>
  <c r="AL3767" i="6" s="1"/>
  <c r="Z545" i="6"/>
  <c r="AA545" i="6" s="1"/>
  <c r="AB545" i="6" s="1"/>
  <c r="AC545" i="6" s="1"/>
  <c r="Z2516" i="6"/>
  <c r="AA2516" i="6" s="1"/>
  <c r="AB2516" i="6" s="1"/>
  <c r="AC2516" i="6" s="1"/>
  <c r="AL2515" i="6" s="1"/>
  <c r="Z1620" i="6"/>
  <c r="Z3648" i="6"/>
  <c r="AA3648" i="6" s="1"/>
  <c r="AB3648" i="6" s="1"/>
  <c r="AC3648" i="6" s="1"/>
  <c r="AL3647" i="6" s="1"/>
  <c r="Z126" i="6"/>
  <c r="AA126" i="6" s="1"/>
  <c r="AB126" i="6" s="1"/>
  <c r="AC126" i="6" s="1"/>
  <c r="Z2231" i="6"/>
  <c r="Z2744" i="6"/>
  <c r="AA2744" i="6" s="1"/>
  <c r="AB2744" i="6" s="1"/>
  <c r="AC2744" i="6" s="1"/>
  <c r="AL2743" i="6" s="1"/>
  <c r="Z3580" i="6"/>
  <c r="AA3580" i="6" s="1"/>
  <c r="AB3580" i="6" s="1"/>
  <c r="AC3580" i="6" s="1"/>
  <c r="AL3579" i="6" s="1"/>
  <c r="Z2022" i="6"/>
  <c r="AA2022" i="6" s="1"/>
  <c r="AB2022" i="6" s="1"/>
  <c r="AC2022" i="6" s="1"/>
  <c r="Z658" i="6"/>
  <c r="AG655" i="6" s="1" a="1"/>
  <c r="AG655" i="6" s="1"/>
  <c r="Z791" i="6"/>
  <c r="Z2728" i="6"/>
  <c r="AA2728" i="6" s="1"/>
  <c r="AB2728" i="6" s="1"/>
  <c r="AC2728" i="6" s="1"/>
  <c r="AL2727" i="6" s="1"/>
  <c r="Z113" i="6"/>
  <c r="AA113" i="6" s="1"/>
  <c r="AB113" i="6" s="1"/>
  <c r="AC113" i="6" s="1"/>
  <c r="Z2212" i="6"/>
  <c r="AA2212" i="6" s="1"/>
  <c r="AB2212" i="6" s="1"/>
  <c r="AC2212" i="6" s="1"/>
  <c r="AL2211" i="6" s="1"/>
  <c r="Z2191" i="6"/>
  <c r="Z883" i="6"/>
  <c r="Z2983" i="6"/>
  <c r="Z552" i="6"/>
  <c r="Z3689" i="6"/>
  <c r="AA3689" i="6" s="1"/>
  <c r="AB3689" i="6" s="1"/>
  <c r="AC3689" i="6" s="1"/>
  <c r="Z3775" i="6"/>
  <c r="Z173" i="6"/>
  <c r="AA173" i="6" s="1"/>
  <c r="AB173" i="6" s="1"/>
  <c r="AC173" i="6" s="1"/>
  <c r="Z38" i="6"/>
  <c r="AA38" i="6" s="1"/>
  <c r="AB38" i="6" s="1"/>
  <c r="AC38" i="6" s="1"/>
  <c r="Z770" i="6"/>
  <c r="AA770" i="6" s="1"/>
  <c r="AB770" i="6" s="1"/>
  <c r="AC770" i="6" s="1"/>
  <c r="Z2696" i="6"/>
  <c r="AA2696" i="6" s="1"/>
  <c r="AB2696" i="6" s="1"/>
  <c r="AC2696" i="6" s="1"/>
  <c r="AL2695" i="6" s="1"/>
  <c r="Z2802" i="6"/>
  <c r="AA2802" i="6" s="1"/>
  <c r="AB2802" i="6" s="1"/>
  <c r="AC2802" i="6" s="1"/>
  <c r="Z2670" i="6"/>
  <c r="AA2670" i="6" s="1"/>
  <c r="AB2670" i="6" s="1"/>
  <c r="AC2670" i="6" s="1"/>
  <c r="Z17" i="6"/>
  <c r="AA17" i="6" s="1"/>
  <c r="AB17" i="6" s="1"/>
  <c r="AC17" i="6" s="1"/>
  <c r="Z68" i="6"/>
  <c r="Z3964" i="6"/>
  <c r="AA3964" i="6" s="1"/>
  <c r="AB3964" i="6" s="1"/>
  <c r="AC3964" i="6" s="1"/>
  <c r="AL3963" i="6" s="1"/>
  <c r="Z3171" i="6"/>
  <c r="Z348" i="6"/>
  <c r="Z2579" i="6"/>
  <c r="Z1144" i="6"/>
  <c r="Z2179" i="6"/>
  <c r="Z2646" i="6"/>
  <c r="AA2646" i="6" s="1"/>
  <c r="AB2646" i="6" s="1"/>
  <c r="AC2646" i="6" s="1"/>
  <c r="Z3979" i="6"/>
  <c r="Z3326" i="6"/>
  <c r="AA3326" i="6" s="1"/>
  <c r="AB3326" i="6" s="1"/>
  <c r="AC3326" i="6" s="1"/>
  <c r="Z2474" i="6"/>
  <c r="AA2474" i="6" s="1"/>
  <c r="AB2474" i="6" s="1"/>
  <c r="AC2474" i="6" s="1"/>
  <c r="Z3397" i="6"/>
  <c r="AA3397" i="6" s="1"/>
  <c r="AB3397" i="6" s="1"/>
  <c r="AC3397" i="6" s="1"/>
  <c r="Z3455" i="6"/>
  <c r="Z2552" i="6"/>
  <c r="AA2552" i="6" s="1"/>
  <c r="AB2552" i="6" s="1"/>
  <c r="AC2552" i="6" s="1"/>
  <c r="AL2551" i="6" s="1"/>
  <c r="Z3880" i="6"/>
  <c r="AA3880" i="6" s="1"/>
  <c r="AB3880" i="6" s="1"/>
  <c r="AC3880" i="6" s="1"/>
  <c r="AL3879" i="6" s="1"/>
  <c r="Z2346" i="6"/>
  <c r="AA2346" i="6" s="1"/>
  <c r="AB2346" i="6" s="1"/>
  <c r="AC2346" i="6" s="1"/>
  <c r="Z3977" i="6"/>
  <c r="AA3977" i="6" s="1"/>
  <c r="AB3977" i="6" s="1"/>
  <c r="AC3977" i="6" s="1"/>
  <c r="Z3552" i="6"/>
  <c r="AA3552" i="6" s="1"/>
  <c r="AB3552" i="6" s="1"/>
  <c r="AC3552" i="6" s="1"/>
  <c r="AL3551" i="6" s="1"/>
  <c r="Z2899" i="6"/>
  <c r="Z2945" i="6"/>
  <c r="AA2945" i="6" s="1"/>
  <c r="AB2945" i="6" s="1"/>
  <c r="AC2945" i="6" s="1"/>
  <c r="Z3086" i="6"/>
  <c r="AA3086" i="6" s="1"/>
  <c r="AB3086" i="6" s="1"/>
  <c r="AC3086" i="6" s="1"/>
  <c r="Z229" i="6"/>
  <c r="AA229" i="6" s="1"/>
  <c r="AB229" i="6" s="1"/>
  <c r="AC229" i="6" s="1"/>
  <c r="Z3592" i="6"/>
  <c r="AA3592" i="6" s="1"/>
  <c r="AB3592" i="6" s="1"/>
  <c r="AC3592" i="6" s="1"/>
  <c r="AL3591" i="6" s="1"/>
  <c r="Z1233" i="6"/>
  <c r="AA1233" i="6" s="1"/>
  <c r="AB1233" i="6" s="1"/>
  <c r="AC1233" i="6" s="1"/>
  <c r="Z405" i="6"/>
  <c r="AA405" i="6" s="1"/>
  <c r="AB405" i="6" s="1"/>
  <c r="AC405" i="6" s="1"/>
  <c r="Z2032" i="6"/>
  <c r="AA2032" i="6" s="1"/>
  <c r="AB2032" i="6" s="1"/>
  <c r="AC2032" i="6" s="1"/>
  <c r="AL2031" i="6" s="1"/>
  <c r="Z3698" i="6"/>
  <c r="AA3698" i="6" s="1"/>
  <c r="AB3698" i="6" s="1"/>
  <c r="AC3698" i="6" s="1"/>
  <c r="Z1560" i="6"/>
  <c r="Z3772" i="6"/>
  <c r="AA3772" i="6" s="1"/>
  <c r="AB3772" i="6" s="1"/>
  <c r="AC3772" i="6" s="1"/>
  <c r="AL3771" i="6" s="1"/>
  <c r="Z2889" i="6"/>
  <c r="AA2889" i="6" s="1"/>
  <c r="AB2889" i="6" s="1"/>
  <c r="AC2889" i="6" s="1"/>
  <c r="Z574" i="6"/>
  <c r="AA574" i="6" s="1"/>
  <c r="AB574" i="6" s="1"/>
  <c r="AC574" i="6" s="1"/>
  <c r="Z3503" i="6"/>
  <c r="Z517" i="6"/>
  <c r="AA517" i="6" s="1"/>
  <c r="AB517" i="6" s="1"/>
  <c r="AC517" i="6" s="1"/>
  <c r="Z721" i="6"/>
  <c r="AA721" i="6" s="1"/>
  <c r="AB721" i="6" s="1"/>
  <c r="AC721" i="6" s="1"/>
  <c r="Z621" i="6"/>
  <c r="AA621" i="6" s="1"/>
  <c r="AB621" i="6" s="1"/>
  <c r="AC621" i="6" s="1"/>
  <c r="Z1984" i="6"/>
  <c r="AA1984" i="6" s="1"/>
  <c r="AB1984" i="6" s="1"/>
  <c r="AC1984" i="6" s="1"/>
  <c r="AL1983" i="6" s="1"/>
  <c r="Z1476" i="6"/>
  <c r="Z1960" i="6"/>
  <c r="AA1960" i="6" s="1"/>
  <c r="AB1960" i="6" s="1"/>
  <c r="AC1960" i="6" s="1"/>
  <c r="AL1959" i="6" s="1"/>
  <c r="Z2939" i="6"/>
  <c r="Z2095" i="6"/>
  <c r="Z1890" i="6"/>
  <c r="AA1890" i="6" s="1"/>
  <c r="AB1890" i="6" s="1"/>
  <c r="AC1890" i="6" s="1"/>
  <c r="Z1726" i="6"/>
  <c r="AA1726" i="6" s="1"/>
  <c r="AB1726" i="6" s="1"/>
  <c r="AC1726" i="6" s="1"/>
  <c r="Z3388" i="6"/>
  <c r="AA3388" i="6" s="1"/>
  <c r="AB3388" i="6" s="1"/>
  <c r="AC3388" i="6" s="1"/>
  <c r="AL3387" i="6" s="1"/>
  <c r="Z3571" i="6"/>
  <c r="Z1513" i="6"/>
  <c r="AA1513" i="6" s="1"/>
  <c r="AB1513" i="6" s="1"/>
  <c r="AC1513" i="6" s="1"/>
  <c r="Z1178" i="6"/>
  <c r="AA1178" i="6" s="1"/>
  <c r="AB1178" i="6" s="1"/>
  <c r="AC1178" i="6" s="1"/>
  <c r="Z101" i="6"/>
  <c r="AA101" i="6" s="1"/>
  <c r="AB101" i="6" s="1"/>
  <c r="AC101" i="6" s="1"/>
  <c r="Z1474" i="6"/>
  <c r="AA1474" i="6" s="1"/>
  <c r="AB1474" i="6" s="1"/>
  <c r="AC1474" i="6" s="1"/>
  <c r="Z3738" i="6"/>
  <c r="AA3738" i="6" s="1"/>
  <c r="AB3738" i="6" s="1"/>
  <c r="AC3738" i="6" s="1"/>
  <c r="Z671" i="6"/>
  <c r="Z3216" i="6"/>
  <c r="AA3216" i="6" s="1"/>
  <c r="AB3216" i="6" s="1"/>
  <c r="AC3216" i="6" s="1"/>
  <c r="AL3215" i="6" s="1"/>
  <c r="Z375" i="6"/>
  <c r="Z2671" i="6"/>
  <c r="Z3079" i="6"/>
  <c r="Z2548" i="6"/>
  <c r="AA2548" i="6" s="1"/>
  <c r="AB2548" i="6" s="1"/>
  <c r="AC2548" i="6" s="1"/>
  <c r="AL2547" i="6" s="1"/>
  <c r="Z704" i="6"/>
  <c r="Z1942" i="6"/>
  <c r="AA1942" i="6" s="1"/>
  <c r="AB1942" i="6" s="1"/>
  <c r="AC1942" i="6" s="1"/>
  <c r="Z2272" i="6"/>
  <c r="AA2272" i="6" s="1"/>
  <c r="AB2272" i="6" s="1"/>
  <c r="AC2272" i="6" s="1"/>
  <c r="AL2271" i="6" s="1"/>
  <c r="Z436" i="6"/>
  <c r="Z1930" i="6"/>
  <c r="AA1930" i="6" s="1"/>
  <c r="AB1930" i="6" s="1"/>
  <c r="AC1930" i="6" s="1"/>
  <c r="Z954" i="6"/>
  <c r="AA954" i="6" s="1"/>
  <c r="AB954" i="6" s="1"/>
  <c r="AC954" i="6" s="1"/>
  <c r="Z266" i="6"/>
  <c r="AA266" i="6" s="1"/>
  <c r="AB266" i="6" s="1"/>
  <c r="AC266" i="6" s="1"/>
  <c r="Z891" i="6"/>
  <c r="Z754" i="6"/>
  <c r="AA754" i="6" s="1"/>
  <c r="AB754" i="6" s="1"/>
  <c r="AC754" i="6" s="1"/>
  <c r="Z2701" i="6"/>
  <c r="AA2701" i="6" s="1"/>
  <c r="AB2701" i="6" s="1"/>
  <c r="AC2701" i="6" s="1"/>
  <c r="Z2611" i="6"/>
  <c r="Z3789" i="6"/>
  <c r="AA3789" i="6" s="1"/>
  <c r="AB3789" i="6" s="1"/>
  <c r="AC3789" i="6" s="1"/>
  <c r="Z630" i="6"/>
  <c r="AA630" i="6" s="1"/>
  <c r="AB630" i="6" s="1"/>
  <c r="AC630" i="6" s="1"/>
  <c r="Z3270" i="6"/>
  <c r="AA3270" i="6" s="1"/>
  <c r="AB3270" i="6" s="1"/>
  <c r="AC3270" i="6" s="1"/>
  <c r="Z2750" i="6"/>
  <c r="AA2750" i="6" s="1"/>
  <c r="AB2750" i="6" s="1"/>
  <c r="AC2750" i="6" s="1"/>
  <c r="Z3652" i="6"/>
  <c r="AA3652" i="6" s="1"/>
  <c r="AB3652" i="6" s="1"/>
  <c r="AC3652" i="6" s="1"/>
  <c r="AL3651" i="6" s="1"/>
  <c r="Z209" i="6"/>
  <c r="AA209" i="6" s="1"/>
  <c r="AB209" i="6" s="1"/>
  <c r="AC209" i="6" s="1"/>
  <c r="Z3133" i="6"/>
  <c r="AA3133" i="6" s="1"/>
  <c r="AB3133" i="6" s="1"/>
  <c r="AC3133" i="6" s="1"/>
  <c r="Z1138" i="6"/>
  <c r="AA1138" i="6" s="1"/>
  <c r="AB1138" i="6" s="1"/>
  <c r="AC1138" i="6" s="1"/>
  <c r="Z3582" i="6"/>
  <c r="AA3582" i="6" s="1"/>
  <c r="AB3582" i="6" s="1"/>
  <c r="AC3582" i="6" s="1"/>
  <c r="Z794" i="6"/>
  <c r="AA794" i="6" s="1"/>
  <c r="AB794" i="6" s="1"/>
  <c r="AC794" i="6" s="1"/>
  <c r="Z2729" i="6"/>
  <c r="AA2729" i="6" s="1"/>
  <c r="AB2729" i="6" s="1"/>
  <c r="AC2729" i="6" s="1"/>
  <c r="Z2211" i="6"/>
  <c r="Z886" i="6"/>
  <c r="AA886" i="6" s="1"/>
  <c r="AB886" i="6" s="1"/>
  <c r="AC886" i="6" s="1"/>
  <c r="Z768" i="6"/>
  <c r="Z69" i="6"/>
  <c r="AA69" i="6" s="1"/>
  <c r="AB69" i="6" s="1"/>
  <c r="AC69" i="6" s="1"/>
  <c r="Z2582" i="6"/>
  <c r="AA2582" i="6" s="1"/>
  <c r="AB2582" i="6" s="1"/>
  <c r="AC2582" i="6" s="1"/>
  <c r="Z2181" i="6"/>
  <c r="AA2181" i="6" s="1"/>
  <c r="AB2181" i="6" s="1"/>
  <c r="AC2181" i="6" s="1"/>
  <c r="Z3395" i="6"/>
  <c r="Z2554" i="6"/>
  <c r="AA2554" i="6" s="1"/>
  <c r="AB2554" i="6" s="1"/>
  <c r="AC2554" i="6" s="1"/>
  <c r="Z3978" i="6"/>
  <c r="AA3978" i="6" s="1"/>
  <c r="AB3978" i="6" s="1"/>
  <c r="AC3978" i="6" s="1"/>
  <c r="Z3085" i="6"/>
  <c r="AA3085" i="6" s="1"/>
  <c r="AB3085" i="6" s="1"/>
  <c r="AC3085" i="6" s="1"/>
  <c r="Z230" i="6"/>
  <c r="AA230" i="6" s="1"/>
  <c r="AB230" i="6" s="1"/>
  <c r="AC230" i="6" s="1"/>
  <c r="Z1232" i="6"/>
  <c r="Z3773" i="6"/>
  <c r="AA3773" i="6" s="1"/>
  <c r="AB3773" i="6" s="1"/>
  <c r="AC3773" i="6" s="1"/>
  <c r="Z3506" i="6"/>
  <c r="AA3506" i="6" s="1"/>
  <c r="AB3506" i="6" s="1"/>
  <c r="AC3506" i="6" s="1"/>
  <c r="Z518" i="6"/>
  <c r="AA518" i="6" s="1"/>
  <c r="AB518" i="6" s="1"/>
  <c r="AC518" i="6" s="1"/>
  <c r="Z719" i="6"/>
  <c r="Z3104" i="6"/>
  <c r="Z1985" i="6"/>
  <c r="AA1985" i="6" s="1"/>
  <c r="AB1985" i="6" s="1"/>
  <c r="AC1985" i="6" s="1"/>
  <c r="Z2941" i="6"/>
  <c r="AA2941" i="6" s="1"/>
  <c r="AB2941" i="6" s="1"/>
  <c r="AC2941" i="6" s="1"/>
  <c r="Z100" i="6"/>
  <c r="Z3215" i="6"/>
  <c r="Z378" i="6"/>
  <c r="AA378" i="6" s="1"/>
  <c r="AB378" i="6" s="1"/>
  <c r="AC378" i="6" s="1"/>
  <c r="Z2674" i="6"/>
  <c r="AA2674" i="6" s="1"/>
  <c r="AB2674" i="6" s="1"/>
  <c r="AC2674" i="6" s="1"/>
  <c r="Z706" i="6"/>
  <c r="AA706" i="6" s="1"/>
  <c r="AB706" i="6" s="1"/>
  <c r="AC706" i="6" s="1"/>
  <c r="Z438" i="6"/>
  <c r="AA438" i="6" s="1"/>
  <c r="AB438" i="6" s="1"/>
  <c r="AC438" i="6" s="1"/>
  <c r="Z953" i="6"/>
  <c r="AA953" i="6" s="1"/>
  <c r="AB953" i="6" s="1"/>
  <c r="AC953" i="6" s="1"/>
  <c r="Z894" i="6"/>
  <c r="AA894" i="6" s="1"/>
  <c r="AB894" i="6" s="1"/>
  <c r="AC894" i="6" s="1"/>
  <c r="Z753" i="6"/>
  <c r="AA753" i="6" s="1"/>
  <c r="AB753" i="6" s="1"/>
  <c r="AC753" i="6" s="1"/>
  <c r="Z3499" i="6"/>
  <c r="Z2073" i="6"/>
  <c r="AA2073" i="6" s="1"/>
  <c r="AB2073" i="6" s="1"/>
  <c r="AC2073" i="6" s="1"/>
  <c r="Z141" i="6"/>
  <c r="AA141" i="6" s="1"/>
  <c r="AB141" i="6" s="1"/>
  <c r="AC141" i="6" s="1"/>
  <c r="Z2815" i="6"/>
  <c r="Z2703" i="6"/>
  <c r="Z972" i="6"/>
  <c r="Z1286" i="6"/>
  <c r="AA1286" i="6" s="1"/>
  <c r="AB1286" i="6" s="1"/>
  <c r="AC1286" i="6" s="1"/>
  <c r="Z3109" i="6"/>
  <c r="AA3109" i="6" s="1"/>
  <c r="AB3109" i="6" s="1"/>
  <c r="AC3109" i="6" s="1"/>
  <c r="Z380" i="6"/>
  <c r="Z3372" i="6"/>
  <c r="AA3372" i="6" s="1"/>
  <c r="AB3372" i="6" s="1"/>
  <c r="AC3372" i="6" s="1"/>
  <c r="AL3371" i="6" s="1"/>
  <c r="Z1831" i="6"/>
  <c r="Z2460" i="6"/>
  <c r="AA2460" i="6" s="1"/>
  <c r="AB2460" i="6" s="1"/>
  <c r="AC2460" i="6" s="1"/>
  <c r="AL2459" i="6" s="1"/>
  <c r="Z3528" i="6"/>
  <c r="AA3528" i="6" s="1"/>
  <c r="AB3528" i="6" s="1"/>
  <c r="AC3528" i="6" s="1"/>
  <c r="AL3527" i="6" s="1"/>
  <c r="Z2495" i="6"/>
  <c r="Z1235" i="6"/>
  <c r="Z2005" i="6"/>
  <c r="AA2005" i="6" s="1"/>
  <c r="AB2005" i="6" s="1"/>
  <c r="AC2005" i="6" s="1"/>
  <c r="Z1895" i="6"/>
  <c r="Z3636" i="6"/>
  <c r="AA3636" i="6" s="1"/>
  <c r="AB3636" i="6" s="1"/>
  <c r="AC3636" i="6" s="1"/>
  <c r="AL3635" i="6" s="1"/>
  <c r="Z2303" i="6"/>
  <c r="Z2807" i="6"/>
  <c r="Z2364" i="6"/>
  <c r="AA2364" i="6" s="1"/>
  <c r="AB2364" i="6" s="1"/>
  <c r="AC2364" i="6" s="1"/>
  <c r="AL2363" i="6" s="1"/>
  <c r="Z3784" i="6"/>
  <c r="AA3784" i="6" s="1"/>
  <c r="AB3784" i="6" s="1"/>
  <c r="AC3784" i="6" s="1"/>
  <c r="AL3783" i="6" s="1"/>
  <c r="Z2961" i="6"/>
  <c r="AA2961" i="6" s="1"/>
  <c r="AB2961" i="6" s="1"/>
  <c r="AC2961" i="6" s="1"/>
  <c r="Z3013" i="6"/>
  <c r="AA3013" i="6" s="1"/>
  <c r="AB3013" i="6" s="1"/>
  <c r="AC3013" i="6" s="1"/>
  <c r="Z2764" i="6"/>
  <c r="AA2764" i="6" s="1"/>
  <c r="AB2764" i="6" s="1"/>
  <c r="AC2764" i="6" s="1"/>
  <c r="AL2763" i="6" s="1"/>
  <c r="Z3482" i="6"/>
  <c r="AA3482" i="6" s="1"/>
  <c r="AB3482" i="6" s="1"/>
  <c r="AC3482" i="6" s="1"/>
  <c r="Z3470" i="6"/>
  <c r="AA3470" i="6" s="1"/>
  <c r="AB3470" i="6" s="1"/>
  <c r="AC3470" i="6" s="1"/>
  <c r="Z1540" i="6"/>
  <c r="Z1210" i="6"/>
  <c r="AA1210" i="6" s="1"/>
  <c r="AB1210" i="6" s="1"/>
  <c r="AC1210" i="6" s="1"/>
  <c r="Z711" i="6"/>
  <c r="Z3090" i="6"/>
  <c r="AA3090" i="6" s="1"/>
  <c r="AB3090" i="6" s="1"/>
  <c r="AC3090" i="6" s="1"/>
  <c r="Z1575" i="6"/>
  <c r="Z505" i="6"/>
  <c r="AA505" i="6" s="1"/>
  <c r="AB505" i="6" s="1"/>
  <c r="AC505" i="6" s="1"/>
  <c r="Z1534" i="6"/>
  <c r="AA1534" i="6" s="1"/>
  <c r="AB1534" i="6" s="1"/>
  <c r="AC1534" i="6" s="1"/>
  <c r="Z3484" i="6"/>
  <c r="AA3484" i="6" s="1"/>
  <c r="AB3484" i="6" s="1"/>
  <c r="AC3484" i="6" s="1"/>
  <c r="AL3483" i="6" s="1"/>
  <c r="Z1791" i="6"/>
  <c r="Z74" i="6"/>
  <c r="AA74" i="6" s="1"/>
  <c r="AB74" i="6" s="1"/>
  <c r="AC74" i="6" s="1"/>
  <c r="Z3385" i="6"/>
  <c r="AA3385" i="6" s="1"/>
  <c r="AB3385" i="6" s="1"/>
  <c r="AC3385" i="6" s="1"/>
  <c r="Z2058" i="6"/>
  <c r="AA2058" i="6" s="1"/>
  <c r="AB2058" i="6" s="1"/>
  <c r="AC2058" i="6" s="1"/>
  <c r="Z1113" i="6"/>
  <c r="AA1113" i="6" s="1"/>
  <c r="AB1113" i="6" s="1"/>
  <c r="AC1113" i="6" s="1"/>
  <c r="Z1064" i="6"/>
  <c r="Z1876" i="6"/>
  <c r="AA1876" i="6" s="1"/>
  <c r="AB1876" i="6" s="1"/>
  <c r="AC1876" i="6" s="1"/>
  <c r="AL1875" i="6" s="1"/>
  <c r="Z3929" i="6"/>
  <c r="AA3929" i="6" s="1"/>
  <c r="AB3929" i="6" s="1"/>
  <c r="AC3929" i="6" s="1"/>
  <c r="Z3029" i="6"/>
  <c r="AA3029" i="6" s="1"/>
  <c r="AB3029" i="6" s="1"/>
  <c r="AC3029" i="6" s="1"/>
  <c r="Z2324" i="6"/>
  <c r="AA2324" i="6" s="1"/>
  <c r="AB2324" i="6" s="1"/>
  <c r="AC2324" i="6" s="1"/>
  <c r="AL2323" i="6" s="1"/>
  <c r="Z217" i="6"/>
  <c r="AA217" i="6" s="1"/>
  <c r="AB217" i="6" s="1"/>
  <c r="AC217" i="6" s="1"/>
  <c r="Z1525" i="6"/>
  <c r="AA1525" i="6" s="1"/>
  <c r="AB1525" i="6" s="1"/>
  <c r="AC1525" i="6" s="1"/>
  <c r="Z2935" i="6"/>
  <c r="Z2051" i="6"/>
  <c r="Z156" i="6"/>
  <c r="Z1086" i="6"/>
  <c r="AA1086" i="6" s="1"/>
  <c r="AB1086" i="6" s="1"/>
  <c r="AC1086" i="6" s="1"/>
  <c r="Z1571" i="6"/>
  <c r="Z1332" i="6"/>
  <c r="Z2387" i="6"/>
  <c r="Z1714" i="6"/>
  <c r="AA1714" i="6" s="1"/>
  <c r="AB1714" i="6" s="1"/>
  <c r="AC1714" i="6" s="1"/>
  <c r="Z334" i="6"/>
  <c r="AA334" i="6" s="1"/>
  <c r="AB334" i="6" s="1"/>
  <c r="AC334" i="6" s="1"/>
  <c r="Z2661" i="6"/>
  <c r="AA2661" i="6" s="1"/>
  <c r="AB2661" i="6" s="1"/>
  <c r="AC2661" i="6" s="1"/>
  <c r="Z828" i="6"/>
  <c r="Z1617" i="6"/>
  <c r="AA1617" i="6" s="1"/>
  <c r="AB1617" i="6" s="1"/>
  <c r="AC1617" i="6" s="1"/>
  <c r="Z1597" i="6"/>
  <c r="AA1597" i="6" s="1"/>
  <c r="AB1597" i="6" s="1"/>
  <c r="AC1597" i="6" s="1"/>
  <c r="Z758" i="6"/>
  <c r="AA758" i="6" s="1"/>
  <c r="AB758" i="6" s="1"/>
  <c r="AC758" i="6" s="1"/>
  <c r="Z361" i="6"/>
  <c r="AA361" i="6" s="1"/>
  <c r="AB361" i="6" s="1"/>
  <c r="AC361" i="6" s="1"/>
  <c r="Z2675" i="6"/>
  <c r="Z2239" i="6"/>
  <c r="Z1645" i="6"/>
  <c r="Z1012" i="6"/>
  <c r="Z1156" i="6"/>
  <c r="Z2921" i="6"/>
  <c r="AA2921" i="6" s="1"/>
  <c r="AB2921" i="6" s="1"/>
  <c r="AC2921" i="6" s="1"/>
  <c r="Z2000" i="6"/>
  <c r="AA2000" i="6" s="1"/>
  <c r="AB2000" i="6" s="1"/>
  <c r="AC2000" i="6" s="1"/>
  <c r="AL1999" i="6" s="1"/>
  <c r="Z95" i="6"/>
  <c r="Z995" i="6"/>
  <c r="Z3767" i="6"/>
  <c r="Z3690" i="6"/>
  <c r="AA3690" i="6" s="1"/>
  <c r="AB3690" i="6" s="1"/>
  <c r="AC3690" i="6" s="1"/>
  <c r="Z2667" i="6"/>
  <c r="Z349" i="6"/>
  <c r="AA349" i="6" s="1"/>
  <c r="AB349" i="6" s="1"/>
  <c r="AC349" i="6" s="1"/>
  <c r="Z2472" i="6"/>
  <c r="AA2472" i="6" s="1"/>
  <c r="AB2472" i="6" s="1"/>
  <c r="AC2472" i="6" s="1"/>
  <c r="AL2471" i="6" s="1"/>
  <c r="Z1889" i="6"/>
  <c r="AA1889" i="6" s="1"/>
  <c r="AB1889" i="6" s="1"/>
  <c r="AC1889" i="6" s="1"/>
  <c r="Z1176" i="6"/>
  <c r="Z3393" i="6"/>
  <c r="AA3393" i="6" s="1"/>
  <c r="AB3393" i="6" s="1"/>
  <c r="AC3393" i="6" s="1"/>
  <c r="Z1940" i="6"/>
  <c r="AA1940" i="6" s="1"/>
  <c r="AB1940" i="6" s="1"/>
  <c r="AC1940" i="6" s="1"/>
  <c r="AL1939" i="6" s="1"/>
  <c r="Z2274" i="6"/>
  <c r="AA2274" i="6" s="1"/>
  <c r="AB2274" i="6" s="1"/>
  <c r="AC2274" i="6" s="1"/>
  <c r="Z264" i="6"/>
  <c r="Z2614" i="6"/>
  <c r="AA2614" i="6" s="1"/>
  <c r="AB2614" i="6" s="1"/>
  <c r="AC2614" i="6" s="1"/>
  <c r="Z2829" i="6"/>
  <c r="AA2829" i="6" s="1"/>
  <c r="AB2829" i="6" s="1"/>
  <c r="AC2829" i="6" s="1"/>
  <c r="Z578" i="6"/>
  <c r="AA578" i="6" s="1"/>
  <c r="AB578" i="6" s="1"/>
  <c r="AC578" i="6" s="1"/>
  <c r="Z3878" i="6"/>
  <c r="AA3878" i="6" s="1"/>
  <c r="AB3878" i="6" s="1"/>
  <c r="AC3878" i="6" s="1"/>
  <c r="Z1059" i="6"/>
  <c r="Z2753" i="6"/>
  <c r="AA2753" i="6" s="1"/>
  <c r="AB2753" i="6" s="1"/>
  <c r="AC2753" i="6" s="1"/>
  <c r="Z1125" i="6"/>
  <c r="AA1125" i="6" s="1"/>
  <c r="AB1125" i="6" s="1"/>
  <c r="AC1125" i="6" s="1"/>
  <c r="Z3312" i="6"/>
  <c r="AA3312" i="6" s="1"/>
  <c r="AB3312" i="6" s="1"/>
  <c r="AC3312" i="6" s="1"/>
  <c r="AL3311" i="6" s="1"/>
  <c r="Z2017" i="6"/>
  <c r="AA2017" i="6" s="1"/>
  <c r="AB2017" i="6" s="1"/>
  <c r="AC2017" i="6" s="1"/>
  <c r="Z2584" i="6"/>
  <c r="Z692" i="6"/>
  <c r="Z918" i="6"/>
  <c r="AA918" i="6" s="1"/>
  <c r="AB918" i="6" s="1"/>
  <c r="AC918" i="6" s="1"/>
  <c r="Z2778" i="6"/>
  <c r="AA2778" i="6" s="1"/>
  <c r="AB2778" i="6" s="1"/>
  <c r="AC2778" i="6" s="1"/>
  <c r="Z1588" i="6"/>
  <c r="Z608" i="6"/>
  <c r="Z1202" i="6"/>
  <c r="AA1202" i="6" s="1"/>
  <c r="AB1202" i="6" s="1"/>
  <c r="AC1202" i="6" s="1"/>
  <c r="Z1786" i="6"/>
  <c r="AA1786" i="6" s="1"/>
  <c r="AB1786" i="6" s="1"/>
  <c r="AC1786" i="6" s="1"/>
  <c r="Z397" i="6"/>
  <c r="AA397" i="6" s="1"/>
  <c r="AB397" i="6" s="1"/>
  <c r="AC397" i="6" s="1"/>
  <c r="Z1188" i="6"/>
  <c r="Z3818" i="6"/>
  <c r="AA3818" i="6" s="1"/>
  <c r="AB3818" i="6" s="1"/>
  <c r="AC3818" i="6" s="1"/>
  <c r="Z833" i="6"/>
  <c r="AA833" i="6" s="1"/>
  <c r="AB833" i="6" s="1"/>
  <c r="AC833" i="6" s="1"/>
  <c r="Z1316" i="6"/>
  <c r="Z1155" i="6"/>
  <c r="Z627" i="6"/>
  <c r="Z3926" i="6"/>
  <c r="AA3926" i="6" s="1"/>
  <c r="AB3926" i="6" s="1"/>
  <c r="AC3926" i="6" s="1"/>
  <c r="Z2469" i="6"/>
  <c r="AA2469" i="6" s="1"/>
  <c r="AB2469" i="6" s="1"/>
  <c r="AC2469" i="6" s="1"/>
  <c r="Z2919" i="6"/>
  <c r="Z969" i="6"/>
  <c r="AA969" i="6" s="1"/>
  <c r="AB969" i="6" s="1"/>
  <c r="AC969" i="6" s="1"/>
  <c r="Z3268" i="6"/>
  <c r="AA3268" i="6" s="1"/>
  <c r="AB3268" i="6" s="1"/>
  <c r="AC3268" i="6" s="1"/>
  <c r="AL3267" i="6" s="1"/>
  <c r="Z2428" i="6"/>
  <c r="AA2428" i="6" s="1"/>
  <c r="AB2428" i="6" s="1"/>
  <c r="AC2428" i="6" s="1"/>
  <c r="AL2427" i="6" s="1"/>
  <c r="Z640" i="6"/>
  <c r="Z1383" i="6"/>
  <c r="Z1311" i="6"/>
  <c r="Z2603" i="6"/>
  <c r="Z2749" i="6"/>
  <c r="AA2749" i="6" s="1"/>
  <c r="AB2749" i="6" s="1"/>
  <c r="AC2749" i="6" s="1"/>
  <c r="Z3654" i="6"/>
  <c r="AA3654" i="6" s="1"/>
  <c r="AB3654" i="6" s="1"/>
  <c r="AC3654" i="6" s="1"/>
  <c r="Z2867" i="6"/>
  <c r="Z2001" i="6"/>
  <c r="AA2001" i="6" s="1"/>
  <c r="AB2001" i="6" s="1"/>
  <c r="AC2001" i="6" s="1"/>
  <c r="Z2470" i="6"/>
  <c r="AA2470" i="6" s="1"/>
  <c r="AB2470" i="6" s="1"/>
  <c r="AC2470" i="6" s="1"/>
  <c r="Z165" i="6"/>
  <c r="AA165" i="6" s="1"/>
  <c r="AB165" i="6" s="1"/>
  <c r="AC165" i="6" s="1"/>
  <c r="Z3647" i="6"/>
  <c r="Z123" i="6"/>
  <c r="Z2232" i="6"/>
  <c r="AA2232" i="6" s="1"/>
  <c r="AB2232" i="6" s="1"/>
  <c r="AC2232" i="6" s="1"/>
  <c r="AL2231" i="6" s="1"/>
  <c r="Z2020" i="6"/>
  <c r="AA2020" i="6" s="1"/>
  <c r="AB2020" i="6" s="1"/>
  <c r="AC2020" i="6" s="1"/>
  <c r="AL2019" i="6" s="1"/>
  <c r="Z2192" i="6"/>
  <c r="AA2192" i="6" s="1"/>
  <c r="AB2192" i="6" s="1"/>
  <c r="AC2192" i="6" s="1"/>
  <c r="AL2191" i="6" s="1"/>
  <c r="Z2985" i="6"/>
  <c r="AA2985" i="6" s="1"/>
  <c r="AB2985" i="6" s="1"/>
  <c r="AC2985" i="6" s="1"/>
  <c r="Z554" i="6"/>
  <c r="AA554" i="6" s="1"/>
  <c r="AB554" i="6" s="1"/>
  <c r="AC554" i="6" s="1"/>
  <c r="Z172" i="6"/>
  <c r="Z2695" i="6"/>
  <c r="Z3963" i="6"/>
  <c r="Z3172" i="6"/>
  <c r="AA3172" i="6" s="1"/>
  <c r="AB3172" i="6" s="1"/>
  <c r="AC3172" i="6" s="1"/>
  <c r="AL3171" i="6" s="1"/>
  <c r="Z2645" i="6"/>
  <c r="AA2645" i="6" s="1"/>
  <c r="AB2645" i="6" s="1"/>
  <c r="AC2645" i="6" s="1"/>
  <c r="Z3323" i="6"/>
  <c r="Z3458" i="6"/>
  <c r="AA3458" i="6" s="1"/>
  <c r="AB3458" i="6" s="1"/>
  <c r="AC3458" i="6" s="1"/>
  <c r="Z3882" i="6"/>
  <c r="AA3882" i="6" s="1"/>
  <c r="AB3882" i="6" s="1"/>
  <c r="AC3882" i="6" s="1"/>
  <c r="Z2344" i="6"/>
  <c r="AA2344" i="6" s="1"/>
  <c r="AB2344" i="6" s="1"/>
  <c r="AC2344" i="6" s="1"/>
  <c r="AL2343" i="6" s="1"/>
  <c r="Z2946" i="6"/>
  <c r="AA2946" i="6" s="1"/>
  <c r="AB2946" i="6" s="1"/>
  <c r="AC2946" i="6" s="1"/>
  <c r="Z403" i="6"/>
  <c r="Z1559" i="6"/>
  <c r="Z2890" i="6"/>
  <c r="AA2890" i="6" s="1"/>
  <c r="AB2890" i="6" s="1"/>
  <c r="AC2890" i="6" s="1"/>
  <c r="Z573" i="6"/>
  <c r="AA573" i="6" s="1"/>
  <c r="AB573" i="6" s="1"/>
  <c r="AC573" i="6" s="1"/>
  <c r="Z2098" i="6"/>
  <c r="AA2098" i="6" s="1"/>
  <c r="AB2098" i="6" s="1"/>
  <c r="AC2098" i="6" s="1"/>
  <c r="Z3573" i="6"/>
  <c r="AA3573" i="6" s="1"/>
  <c r="AB3573" i="6" s="1"/>
  <c r="AC3573" i="6" s="1"/>
  <c r="Z674" i="6"/>
  <c r="AA674" i="6" s="1"/>
  <c r="AB674" i="6" s="1"/>
  <c r="AC674" i="6" s="1"/>
  <c r="Z3082" i="6"/>
  <c r="AA3082" i="6" s="1"/>
  <c r="AB3082" i="6" s="1"/>
  <c r="AC3082" i="6" s="1"/>
  <c r="Z1929" i="6"/>
  <c r="AA1929" i="6" s="1"/>
  <c r="AB1929" i="6" s="1"/>
  <c r="AC1929" i="6" s="1"/>
  <c r="Z1388" i="6"/>
  <c r="Z1866" i="6"/>
  <c r="AA1866" i="6" s="1"/>
  <c r="AB1866" i="6" s="1"/>
  <c r="AC1866" i="6" s="1"/>
  <c r="Z2718" i="6"/>
  <c r="AA2718" i="6" s="1"/>
  <c r="AB2718" i="6" s="1"/>
  <c r="AC2718" i="6" s="1"/>
  <c r="Z601" i="6"/>
  <c r="AA601" i="6" s="1"/>
  <c r="AB601" i="6" s="1"/>
  <c r="AC601" i="6" s="1"/>
  <c r="Z474" i="6"/>
  <c r="AA474" i="6" s="1"/>
  <c r="AB474" i="6" s="1"/>
  <c r="AC474" i="6" s="1"/>
  <c r="Z3947" i="6"/>
  <c r="Z1926" i="6"/>
  <c r="AA1926" i="6" s="1"/>
  <c r="AB1926" i="6" s="1"/>
  <c r="AC1926" i="6" s="1"/>
  <c r="Z1651" i="6"/>
  <c r="AG1651" i="6" s="1" a="1"/>
  <c r="AG1651" i="6" s="1"/>
  <c r="Z616" i="6"/>
  <c r="Z3274" i="6"/>
  <c r="AA3274" i="6" s="1"/>
  <c r="AB3274" i="6" s="1"/>
  <c r="AC3274" i="6" s="1"/>
  <c r="Z2465" i="6"/>
  <c r="AA2465" i="6" s="1"/>
  <c r="AB2465" i="6" s="1"/>
  <c r="AC2465" i="6" s="1"/>
  <c r="Z1293" i="6"/>
  <c r="AA1293" i="6" s="1"/>
  <c r="AB1293" i="6" s="1"/>
  <c r="AC1293" i="6" s="1"/>
  <c r="Z760" i="6"/>
  <c r="Z3191" i="6"/>
  <c r="Z2682" i="6"/>
  <c r="AA2682" i="6" s="1"/>
  <c r="AB2682" i="6" s="1"/>
  <c r="AC2682" i="6" s="1"/>
  <c r="Z1400" i="6"/>
  <c r="Z531" i="6"/>
  <c r="Z1993" i="6"/>
  <c r="AA1993" i="6" s="1"/>
  <c r="AB1993" i="6" s="1"/>
  <c r="AC1993" i="6" s="1"/>
  <c r="Z817" i="6"/>
  <c r="AA817" i="6" s="1"/>
  <c r="AB817" i="6" s="1"/>
  <c r="AC817" i="6" s="1"/>
  <c r="Z3590" i="6"/>
  <c r="AA3590" i="6" s="1"/>
  <c r="AB3590" i="6" s="1"/>
  <c r="AC3590" i="6" s="1"/>
  <c r="Z2130" i="6"/>
  <c r="AA2130" i="6" s="1"/>
  <c r="AB2130" i="6" s="1"/>
  <c r="AC2130" i="6" s="1"/>
  <c r="Z2397" i="6"/>
  <c r="AA2397" i="6" s="1"/>
  <c r="AB2397" i="6" s="1"/>
  <c r="AC2397" i="6" s="1"/>
  <c r="Z1447" i="6"/>
  <c r="Z1547" i="6"/>
  <c r="Z56" i="6"/>
  <c r="Z3454" i="6"/>
  <c r="AA3454" i="6" s="1"/>
  <c r="AB3454" i="6" s="1"/>
  <c r="AC3454" i="6" s="1"/>
  <c r="Z1839" i="6"/>
  <c r="Z3007" i="6"/>
  <c r="Z1963" i="6"/>
  <c r="Z3125" i="6"/>
  <c r="AA3125" i="6" s="1"/>
  <c r="AB3125" i="6" s="1"/>
  <c r="AC3125" i="6" s="1"/>
  <c r="Z1870" i="6"/>
  <c r="AA1870" i="6" s="1"/>
  <c r="AB1870" i="6" s="1"/>
  <c r="AC1870" i="6" s="1"/>
  <c r="Z3255" i="6"/>
  <c r="Z898" i="6"/>
  <c r="AA898" i="6" s="1"/>
  <c r="AB898" i="6" s="1"/>
  <c r="AC898" i="6" s="1"/>
  <c r="Z2632" i="6"/>
  <c r="AA2632" i="6" s="1"/>
  <c r="AB2632" i="6" s="1"/>
  <c r="AC2632" i="6" s="1"/>
  <c r="AL2631" i="6" s="1"/>
  <c r="Z2177" i="6"/>
  <c r="AA2177" i="6" s="1"/>
  <c r="AB2177" i="6" s="1"/>
  <c r="AC2177" i="6" s="1"/>
  <c r="Z373" i="6"/>
  <c r="AA373" i="6" s="1"/>
  <c r="AB373" i="6" s="1"/>
  <c r="AC373" i="6" s="1"/>
  <c r="Z2954" i="6"/>
  <c r="AA2954" i="6" s="1"/>
  <c r="AB2954" i="6" s="1"/>
  <c r="AC2954" i="6" s="1"/>
  <c r="Z3463" i="6"/>
  <c r="Z22" i="6"/>
  <c r="AA22" i="6" s="1"/>
  <c r="AB22" i="6" s="1"/>
  <c r="AC22" i="6" s="1"/>
  <c r="Z1716" i="6"/>
  <c r="AA1716" i="6" s="1"/>
  <c r="AB1716" i="6" s="1"/>
  <c r="AC1716" i="6" s="1"/>
  <c r="AL1715" i="6" s="1"/>
  <c r="Z2207" i="6"/>
  <c r="Z904" i="6"/>
  <c r="Z772" i="6"/>
  <c r="Z3679" i="6"/>
  <c r="Z1260" i="6"/>
  <c r="Z3716" i="6"/>
  <c r="AA3716" i="6" s="1"/>
  <c r="AB3716" i="6" s="1"/>
  <c r="AC3716" i="6" s="1"/>
  <c r="AL3715" i="6" s="1"/>
  <c r="Z651" i="6"/>
  <c r="Z2454" i="6"/>
  <c r="AA2454" i="6" s="1"/>
  <c r="AB2454" i="6" s="1"/>
  <c r="AC2454" i="6" s="1"/>
  <c r="Z1278" i="6"/>
  <c r="AA1278" i="6" s="1"/>
  <c r="AB1278" i="6" s="1"/>
  <c r="AC1278" i="6" s="1"/>
  <c r="Z2569" i="6"/>
  <c r="AA2569" i="6" s="1"/>
  <c r="AB2569" i="6" s="1"/>
  <c r="AC2569" i="6" s="1"/>
  <c r="Z785" i="6"/>
  <c r="AA785" i="6" s="1"/>
  <c r="AB785" i="6" s="1"/>
  <c r="AC785" i="6" s="1"/>
  <c r="Z3402" i="6"/>
  <c r="AA3402" i="6" s="1"/>
  <c r="AB3402" i="6" s="1"/>
  <c r="AC3402" i="6" s="1"/>
  <c r="Z708" i="6"/>
  <c r="Z1170" i="6"/>
  <c r="AA1170" i="6" s="1"/>
  <c r="AB1170" i="6" s="1"/>
  <c r="AC1170" i="6" s="1"/>
  <c r="Z32" i="6"/>
  <c r="Z3436" i="6"/>
  <c r="AA3436" i="6" s="1"/>
  <c r="AB3436" i="6" s="1"/>
  <c r="AC3436" i="6" s="1"/>
  <c r="AL3435" i="6" s="1"/>
  <c r="Z2007" i="6"/>
  <c r="Z2399" i="6"/>
  <c r="Z2336" i="6"/>
  <c r="Z921" i="6"/>
  <c r="AA921" i="6" s="1"/>
  <c r="AB921" i="6" s="1"/>
  <c r="AC921" i="6" s="1"/>
  <c r="Z3685" i="6"/>
  <c r="AA3685" i="6" s="1"/>
  <c r="AB3685" i="6" s="1"/>
  <c r="AC3685" i="6" s="1"/>
  <c r="Z1018" i="6"/>
  <c r="AA1018" i="6" s="1"/>
  <c r="AB1018" i="6" s="1"/>
  <c r="AC1018" i="6" s="1"/>
  <c r="Z2385" i="6"/>
  <c r="AA2385" i="6" s="1"/>
  <c r="AB2385" i="6" s="1"/>
  <c r="AC2385" i="6" s="1"/>
  <c r="Z1807" i="6"/>
  <c r="Z522" i="6"/>
  <c r="AA522" i="6" s="1"/>
  <c r="AB522" i="6" s="1"/>
  <c r="AC522" i="6" s="1"/>
  <c r="Z3444" i="6"/>
  <c r="AA3444" i="6" s="1"/>
  <c r="AB3444" i="6" s="1"/>
  <c r="AC3444" i="6" s="1"/>
  <c r="AL3443" i="6" s="1"/>
  <c r="Z3853" i="6"/>
  <c r="AA3853" i="6" s="1"/>
  <c r="AB3853" i="6" s="1"/>
  <c r="AC3853" i="6" s="1"/>
  <c r="Z1790" i="6"/>
  <c r="AA1790" i="6" s="1"/>
  <c r="AB1790" i="6" s="1"/>
  <c r="AC1790" i="6" s="1"/>
  <c r="Z923" i="6"/>
  <c r="Z1508" i="6"/>
  <c r="Z2846" i="6"/>
  <c r="AA2846" i="6" s="1"/>
  <c r="AB2846" i="6" s="1"/>
  <c r="AC2846" i="6" s="1"/>
  <c r="Z836" i="6"/>
  <c r="Z1344" i="6"/>
  <c r="Z605" i="6"/>
  <c r="AA605" i="6" s="1"/>
  <c r="AB605" i="6" s="1"/>
  <c r="AC605" i="6" s="1"/>
  <c r="Z3741" i="6"/>
  <c r="AA3741" i="6" s="1"/>
  <c r="AB3741" i="6" s="1"/>
  <c r="AC3741" i="6" s="1"/>
  <c r="Z1756" i="6"/>
  <c r="AA1756" i="6" s="1"/>
  <c r="AB1756" i="6" s="1"/>
  <c r="AC1756" i="6" s="1"/>
  <c r="AL1755" i="6" s="1"/>
  <c r="Z873" i="6"/>
  <c r="AA873" i="6" s="1"/>
  <c r="AB873" i="6" s="1"/>
  <c r="AC873" i="6" s="1"/>
  <c r="Z1005" i="6"/>
  <c r="AA1005" i="6" s="1"/>
  <c r="AB1005" i="6" s="1"/>
  <c r="AC1005" i="6" s="1"/>
  <c r="Z1172" i="6"/>
  <c r="Z2482" i="6"/>
  <c r="AA2482" i="6" s="1"/>
  <c r="AB2482" i="6" s="1"/>
  <c r="AC2482" i="6" s="1"/>
  <c r="Z3510" i="6"/>
  <c r="AA3510" i="6" s="1"/>
  <c r="AB3510" i="6" s="1"/>
  <c r="AC3510" i="6" s="1"/>
  <c r="Z2248" i="6"/>
  <c r="AA2248" i="6" s="1"/>
  <c r="AB2248" i="6" s="1"/>
  <c r="AC2248" i="6" s="1"/>
  <c r="AL2247" i="6" s="1"/>
  <c r="Z2543" i="6"/>
  <c r="Z1979" i="6"/>
  <c r="Z3197" i="6"/>
  <c r="AA3197" i="6" s="1"/>
  <c r="AB3197" i="6" s="1"/>
  <c r="AC3197" i="6" s="1"/>
  <c r="Z3733" i="6"/>
  <c r="AA3733" i="6" s="1"/>
  <c r="AB3733" i="6" s="1"/>
  <c r="AC3733" i="6" s="1"/>
  <c r="Z1893" i="6"/>
  <c r="AA1893" i="6" s="1"/>
  <c r="AB1893" i="6" s="1"/>
  <c r="AC1893" i="6" s="1"/>
  <c r="Z2847" i="6"/>
  <c r="Z2118" i="6"/>
  <c r="AA2118" i="6" s="1"/>
  <c r="AB2118" i="6" s="1"/>
  <c r="AC2118" i="6" s="1"/>
  <c r="Z580" i="6"/>
  <c r="Z3517" i="6"/>
  <c r="AA3517" i="6" s="1"/>
  <c r="AB3517" i="6" s="1"/>
  <c r="AC3517" i="6" s="1"/>
  <c r="Z1704" i="6"/>
  <c r="AA1704" i="6" s="1"/>
  <c r="AB1704" i="6" s="1"/>
  <c r="AC1704" i="6" s="1"/>
  <c r="AL1703" i="6" s="1"/>
  <c r="Z821" i="6"/>
  <c r="AA821" i="6" s="1"/>
  <c r="AB821" i="6" s="1"/>
  <c r="AC821" i="6" s="1"/>
  <c r="Z357" i="6"/>
  <c r="AA357" i="6" s="1"/>
  <c r="AB357" i="6" s="1"/>
  <c r="AC357" i="6" s="1"/>
  <c r="Z135" i="6"/>
  <c r="Z328" i="6"/>
  <c r="Z2782" i="6"/>
  <c r="AA2782" i="6" s="1"/>
  <c r="AB2782" i="6" s="1"/>
  <c r="AC2782" i="6" s="1"/>
  <c r="Z194" i="6"/>
  <c r="AA194" i="6" s="1"/>
  <c r="AB194" i="6" s="1"/>
  <c r="AC194" i="6" s="1"/>
  <c r="Z1037" i="6"/>
  <c r="AA1037" i="6" s="1"/>
  <c r="AB1037" i="6" s="1"/>
  <c r="AC1037" i="6" s="1"/>
  <c r="Z746" i="6"/>
  <c r="AA746" i="6" s="1"/>
  <c r="AB746" i="6" s="1"/>
  <c r="AC746" i="6" s="1"/>
  <c r="Z1033" i="6"/>
  <c r="AA1033" i="6" s="1"/>
  <c r="AB1033" i="6" s="1"/>
  <c r="AC1033" i="6" s="1"/>
  <c r="Z561" i="6"/>
  <c r="AA561" i="6" s="1"/>
  <c r="AB561" i="6" s="1"/>
  <c r="AC561" i="6" s="1"/>
  <c r="Z450" i="6"/>
  <c r="AA450" i="6" s="1"/>
  <c r="AB450" i="6" s="1"/>
  <c r="AC450" i="6" s="1"/>
  <c r="Z2601" i="6"/>
  <c r="AA2601" i="6" s="1"/>
  <c r="AB2601" i="6" s="1"/>
  <c r="AC2601" i="6" s="1"/>
  <c r="Z3034" i="6"/>
  <c r="AA3034" i="6" s="1"/>
  <c r="AB3034" i="6" s="1"/>
  <c r="AC3034" i="6" s="1"/>
  <c r="Z1469" i="6"/>
  <c r="AA1469" i="6" s="1"/>
  <c r="AB1469" i="6" s="1"/>
  <c r="AC1469" i="6" s="1"/>
  <c r="Z1150" i="6"/>
  <c r="AA1150" i="6" s="1"/>
  <c r="AB1150" i="6" s="1"/>
  <c r="AC1150" i="6" s="1"/>
  <c r="Z338" i="6"/>
  <c r="AA338" i="6" s="1"/>
  <c r="AB338" i="6" s="1"/>
  <c r="AC338" i="6" s="1"/>
  <c r="Z2689" i="6"/>
  <c r="AA2689" i="6" s="1"/>
  <c r="AB2689" i="6" s="1"/>
  <c r="AC2689" i="6" s="1"/>
  <c r="Z2375" i="6"/>
  <c r="Z3319" i="6"/>
  <c r="Z2741" i="6"/>
  <c r="AA2741" i="6" s="1"/>
  <c r="AB2741" i="6" s="1"/>
  <c r="AC2741" i="6" s="1"/>
  <c r="Z3224" i="6"/>
  <c r="AA3224" i="6" s="1"/>
  <c r="AB3224" i="6" s="1"/>
  <c r="AC3224" i="6" s="1"/>
  <c r="AL3223" i="6" s="1"/>
  <c r="Z211" i="6"/>
  <c r="Z3630" i="6"/>
  <c r="AA3630" i="6" s="1"/>
  <c r="AB3630" i="6" s="1"/>
  <c r="AC3630" i="6" s="1"/>
  <c r="Z2490" i="6"/>
  <c r="AA2490" i="6" s="1"/>
  <c r="AB2490" i="6" s="1"/>
  <c r="AC2490" i="6" s="1"/>
  <c r="Z3115" i="6"/>
  <c r="Z1873" i="6"/>
  <c r="AA1873" i="6" s="1"/>
  <c r="AB1873" i="6" s="1"/>
  <c r="AC1873" i="6" s="1"/>
  <c r="Z385" i="6"/>
  <c r="AA385" i="6" s="1"/>
  <c r="AB385" i="6" s="1"/>
  <c r="AC385" i="6" s="1"/>
  <c r="Z3621" i="6"/>
  <c r="AA3621" i="6" s="1"/>
  <c r="AB3621" i="6" s="1"/>
  <c r="AC3621" i="6" s="1"/>
  <c r="Z2926" i="6"/>
  <c r="AA2926" i="6" s="1"/>
  <c r="AB2926" i="6" s="1"/>
  <c r="AC2926" i="6" s="1"/>
  <c r="Z3075" i="6"/>
  <c r="Z63" i="6"/>
  <c r="Z2280" i="6"/>
  <c r="AA2280" i="6" s="1"/>
  <c r="AB2280" i="6" s="1"/>
  <c r="AC2280" i="6" s="1"/>
  <c r="AL2279" i="6" s="1"/>
  <c r="Z852" i="6"/>
  <c r="Z3526" i="6"/>
  <c r="AA3526" i="6" s="1"/>
  <c r="AB3526" i="6" s="1"/>
  <c r="AC3526" i="6" s="1"/>
  <c r="Z1358" i="6"/>
  <c r="AA1358" i="6" s="1"/>
  <c r="AB1358" i="6" s="1"/>
  <c r="AC1358" i="6" s="1"/>
  <c r="Z1978" i="6"/>
  <c r="AA1978" i="6" s="1"/>
  <c r="AB1978" i="6" s="1"/>
  <c r="AC1978" i="6" s="1"/>
  <c r="Z3924" i="6"/>
  <c r="AA3924" i="6" s="1"/>
  <c r="AB3924" i="6" s="1"/>
  <c r="AC3924" i="6" s="1"/>
  <c r="AL3923" i="6" s="1"/>
  <c r="Z2429" i="6"/>
  <c r="AA2429" i="6" s="1"/>
  <c r="AB2429" i="6" s="1"/>
  <c r="AC2429" i="6" s="1"/>
  <c r="Z2992" i="6"/>
  <c r="AA2992" i="6" s="1"/>
  <c r="AB2992" i="6" s="1"/>
  <c r="AC2992" i="6" s="1"/>
  <c r="AL2991" i="6" s="1"/>
  <c r="Z3169" i="6"/>
  <c r="AA3169" i="6" s="1"/>
  <c r="AB3169" i="6" s="1"/>
  <c r="AC3169" i="6" s="1"/>
  <c r="Z302" i="6"/>
  <c r="AA302" i="6" s="1"/>
  <c r="AB302" i="6" s="1"/>
  <c r="AC302" i="6" s="1"/>
  <c r="Z2485" i="6"/>
  <c r="AA2485" i="6" s="1"/>
  <c r="AB2485" i="6" s="1"/>
  <c r="AC2485" i="6" s="1"/>
  <c r="Z2518" i="6"/>
  <c r="AA2518" i="6" s="1"/>
  <c r="AB2518" i="6" s="1"/>
  <c r="AC2518" i="6" s="1"/>
  <c r="Z1619" i="6"/>
  <c r="Z2679" i="6"/>
  <c r="Z534" i="6"/>
  <c r="AA534" i="6" s="1"/>
  <c r="AB534" i="6" s="1"/>
  <c r="AC534" i="6" s="1"/>
  <c r="Z1991" i="6"/>
  <c r="Z816" i="6"/>
  <c r="Z3588" i="6"/>
  <c r="AA3588" i="6" s="1"/>
  <c r="AB3588" i="6" s="1"/>
  <c r="AC3588" i="6" s="1"/>
  <c r="AL3587" i="6" s="1"/>
  <c r="Z1450" i="6"/>
  <c r="AA1450" i="6" s="1"/>
  <c r="AB1450" i="6" s="1"/>
  <c r="AC1450" i="6" s="1"/>
  <c r="Z1549" i="6"/>
  <c r="AA1549" i="6" s="1"/>
  <c r="AB1549" i="6" s="1"/>
  <c r="AC1549" i="6" s="1"/>
  <c r="Z3010" i="6"/>
  <c r="AA3010" i="6" s="1"/>
  <c r="AB3010" i="6" s="1"/>
  <c r="AC3010" i="6" s="1"/>
  <c r="Z3123" i="6"/>
  <c r="Z2631" i="6"/>
  <c r="Z511" i="6"/>
  <c r="Z21" i="6"/>
  <c r="AA21" i="6" s="1"/>
  <c r="AB21" i="6" s="1"/>
  <c r="AC21" i="6" s="1"/>
  <c r="Z223" i="6"/>
  <c r="Z773" i="6"/>
  <c r="AA773" i="6" s="1"/>
  <c r="AB773" i="6" s="1"/>
  <c r="AC773" i="6" s="1"/>
  <c r="Z1262" i="6"/>
  <c r="AA1262" i="6" s="1"/>
  <c r="AB1262" i="6" s="1"/>
  <c r="AC1262" i="6" s="1"/>
  <c r="Z3717" i="6"/>
  <c r="AA3717" i="6" s="1"/>
  <c r="AB3717" i="6" s="1"/>
  <c r="AC3717" i="6" s="1"/>
  <c r="Z1277" i="6"/>
  <c r="AA1277" i="6" s="1"/>
  <c r="AB1277" i="6" s="1"/>
  <c r="AC1277" i="6" s="1"/>
  <c r="Z2568" i="6"/>
  <c r="AA2568" i="6" s="1"/>
  <c r="AB2568" i="6" s="1"/>
  <c r="AC2568" i="6" s="1"/>
  <c r="AL2567" i="6" s="1"/>
  <c r="Z3644" i="6"/>
  <c r="AA3644" i="6" s="1"/>
  <c r="AB3644" i="6" s="1"/>
  <c r="AC3644" i="6" s="1"/>
  <c r="AL3643" i="6" s="1"/>
  <c r="Z1414" i="6"/>
  <c r="AA1414" i="6" s="1"/>
  <c r="AB1414" i="6" s="1"/>
  <c r="AC1414" i="6" s="1"/>
  <c r="Z3435" i="6"/>
  <c r="Z1017" i="6"/>
  <c r="AA1017" i="6" s="1"/>
  <c r="AB1017" i="6" s="1"/>
  <c r="AC1017" i="6" s="1"/>
  <c r="Z521" i="6"/>
  <c r="AA521" i="6" s="1"/>
  <c r="AB521" i="6" s="1"/>
  <c r="AC521" i="6" s="1"/>
  <c r="Z3445" i="6"/>
  <c r="AA3445" i="6" s="1"/>
  <c r="AB3445" i="6" s="1"/>
  <c r="AC3445" i="6" s="1"/>
  <c r="Z3851" i="6"/>
  <c r="Z924" i="6"/>
  <c r="Z3137" i="6"/>
  <c r="AA3137" i="6" s="1"/>
  <c r="AB3137" i="6" s="1"/>
  <c r="AC3137" i="6" s="1"/>
  <c r="Z52" i="6"/>
  <c r="Z3001" i="6"/>
  <c r="AA3001" i="6" s="1"/>
  <c r="AB3001" i="6" s="1"/>
  <c r="AC3001" i="6" s="1"/>
  <c r="Z2122" i="6"/>
  <c r="AA2122" i="6" s="1"/>
  <c r="AB2122" i="6" s="1"/>
  <c r="AC2122" i="6" s="1"/>
  <c r="Z2357" i="6"/>
  <c r="AA2357" i="6" s="1"/>
  <c r="AB2357" i="6" s="1"/>
  <c r="AC2357" i="6" s="1"/>
  <c r="Z533" i="6"/>
  <c r="AA533" i="6" s="1"/>
  <c r="AB533" i="6" s="1"/>
  <c r="AC533" i="6" s="1"/>
  <c r="Z818" i="6"/>
  <c r="AA818" i="6" s="1"/>
  <c r="AB818" i="6" s="1"/>
  <c r="AC818" i="6" s="1"/>
  <c r="Z3589" i="6"/>
  <c r="AA3589" i="6" s="1"/>
  <c r="AB3589" i="6" s="1"/>
  <c r="AC3589" i="6" s="1"/>
  <c r="Z2396" i="6"/>
  <c r="AA2396" i="6" s="1"/>
  <c r="AB2396" i="6" s="1"/>
  <c r="AC2396" i="6" s="1"/>
  <c r="AL2395" i="6" s="1"/>
  <c r="Z3126" i="6"/>
  <c r="AA3126" i="6" s="1"/>
  <c r="AB3126" i="6" s="1"/>
  <c r="AC3126" i="6" s="1"/>
  <c r="Z3257" i="6"/>
  <c r="AA3257" i="6" s="1"/>
  <c r="AB3257" i="6" s="1"/>
  <c r="AC3257" i="6" s="1"/>
  <c r="Z2210" i="6"/>
  <c r="AA2210" i="6" s="1"/>
  <c r="AB2210" i="6" s="1"/>
  <c r="AC2210" i="6" s="1"/>
  <c r="Z225" i="6"/>
  <c r="AA225" i="6" s="1"/>
  <c r="AB225" i="6" s="1"/>
  <c r="AC225" i="6" s="1"/>
  <c r="Z3680" i="6"/>
  <c r="AA3680" i="6" s="1"/>
  <c r="AB3680" i="6" s="1"/>
  <c r="AC3680" i="6" s="1"/>
  <c r="AL3679" i="6" s="1"/>
  <c r="Z654" i="6"/>
  <c r="AA654" i="6" s="1"/>
  <c r="AB654" i="6" s="1"/>
  <c r="AC654" i="6" s="1"/>
  <c r="Z1276" i="6"/>
  <c r="Z3646" i="6"/>
  <c r="AA3646" i="6" s="1"/>
  <c r="AB3646" i="6" s="1"/>
  <c r="AC3646" i="6" s="1"/>
  <c r="Z710" i="6"/>
  <c r="AA710" i="6" s="1"/>
  <c r="AB710" i="6" s="1"/>
  <c r="AC710" i="6" s="1"/>
  <c r="Z3437" i="6"/>
  <c r="AA3437" i="6" s="1"/>
  <c r="AB3437" i="6" s="1"/>
  <c r="AC3437" i="6" s="1"/>
  <c r="Z788" i="6"/>
  <c r="Z2401" i="6"/>
  <c r="AA2401" i="6" s="1"/>
  <c r="AB2401" i="6" s="1"/>
  <c r="AC2401" i="6" s="1"/>
  <c r="Z2338" i="6"/>
  <c r="AA2338" i="6" s="1"/>
  <c r="AB2338" i="6" s="1"/>
  <c r="AC2338" i="6" s="1"/>
  <c r="Z1015" i="6"/>
  <c r="Z2384" i="6"/>
  <c r="AA2384" i="6" s="1"/>
  <c r="AB2384" i="6" s="1"/>
  <c r="AC2384" i="6" s="1"/>
  <c r="AL2383" i="6" s="1"/>
  <c r="Z1787" i="6"/>
  <c r="Z3368" i="6"/>
  <c r="AA3368" i="6" s="1"/>
  <c r="AB3368" i="6" s="1"/>
  <c r="AC3368" i="6" s="1"/>
  <c r="AL3367" i="6" s="1"/>
  <c r="Z3176" i="6"/>
  <c r="AA3176" i="6" s="1"/>
  <c r="AB3176" i="6" s="1"/>
  <c r="AC3176" i="6" s="1"/>
  <c r="AL3175" i="6" s="1"/>
  <c r="Z2371" i="6"/>
  <c r="AG2371" i="6" s="1" a="1"/>
  <c r="AG2371" i="6" s="1"/>
  <c r="Z1730" i="6"/>
  <c r="AA1730" i="6" s="1"/>
  <c r="AB1730" i="6" s="1"/>
  <c r="AC1730" i="6" s="1"/>
  <c r="Z3002" i="6"/>
  <c r="AA3002" i="6" s="1"/>
  <c r="AB3002" i="6" s="1"/>
  <c r="AC3002" i="6" s="1"/>
  <c r="Z2121" i="6"/>
  <c r="AA2121" i="6" s="1"/>
  <c r="AB2121" i="6" s="1"/>
  <c r="AC2121" i="6" s="1"/>
  <c r="Z276" i="6"/>
  <c r="Z81" i="6"/>
  <c r="AA81" i="6" s="1"/>
  <c r="AB81" i="6" s="1"/>
  <c r="AC81" i="6" s="1"/>
  <c r="Z2356" i="6"/>
  <c r="AA2356" i="6" s="1"/>
  <c r="AB2356" i="6" s="1"/>
  <c r="AC2356" i="6" s="1"/>
  <c r="AL2355" i="6" s="1"/>
  <c r="Z3111" i="6"/>
  <c r="Z1345" i="6"/>
  <c r="AA1345" i="6" s="1"/>
  <c r="AB1345" i="6" s="1"/>
  <c r="AC1345" i="6" s="1"/>
  <c r="Z604" i="6"/>
  <c r="Z3740" i="6"/>
  <c r="AA3740" i="6" s="1"/>
  <c r="AB3740" i="6" s="1"/>
  <c r="AC3740" i="6" s="1"/>
  <c r="AL3739" i="6" s="1"/>
  <c r="Z1755" i="6"/>
  <c r="Z871" i="6"/>
  <c r="Z1006" i="6"/>
  <c r="AA1006" i="6" s="1"/>
  <c r="AB1006" i="6" s="1"/>
  <c r="AC1006" i="6" s="1"/>
  <c r="Z1173" i="6"/>
  <c r="AA1173" i="6" s="1"/>
  <c r="AB1173" i="6" s="1"/>
  <c r="AC1173" i="6" s="1"/>
  <c r="Z2479" i="6"/>
  <c r="Z1353" i="6"/>
  <c r="AA1353" i="6" s="1"/>
  <c r="AB1353" i="6" s="1"/>
  <c r="AC1353" i="6" s="1"/>
  <c r="Z3509" i="6"/>
  <c r="AA3509" i="6" s="1"/>
  <c r="AB3509" i="6" s="1"/>
  <c r="AC3509" i="6" s="1"/>
  <c r="Z1882" i="6"/>
  <c r="AA1882" i="6" s="1"/>
  <c r="AB1882" i="6" s="1"/>
  <c r="AC1882" i="6" s="1"/>
  <c r="Z2247" i="6"/>
  <c r="Z2545" i="6"/>
  <c r="AA2545" i="6" s="1"/>
  <c r="AB2545" i="6" s="1"/>
  <c r="AC2545" i="6" s="1"/>
  <c r="Z3196" i="6"/>
  <c r="AA3196" i="6" s="1"/>
  <c r="AB3196" i="6" s="1"/>
  <c r="AC3196" i="6" s="1"/>
  <c r="AL3195" i="6" s="1"/>
  <c r="Z3732" i="6"/>
  <c r="AA3732" i="6" s="1"/>
  <c r="AB3732" i="6" s="1"/>
  <c r="AC3732" i="6" s="1"/>
  <c r="AL3731" i="6" s="1"/>
  <c r="Z1892" i="6"/>
  <c r="AA1892" i="6" s="1"/>
  <c r="AB1892" i="6" s="1"/>
  <c r="AC1892" i="6" s="1"/>
  <c r="AL1891" i="6" s="1"/>
  <c r="Z2849" i="6"/>
  <c r="AA2849" i="6" s="1"/>
  <c r="AB2849" i="6" s="1"/>
  <c r="AC2849" i="6" s="1"/>
  <c r="Z2115" i="6"/>
  <c r="Z581" i="6"/>
  <c r="AA581" i="6" s="1"/>
  <c r="AB581" i="6" s="1"/>
  <c r="AC581" i="6" s="1"/>
  <c r="Z1703" i="6"/>
  <c r="Z822" i="6"/>
  <c r="AA822" i="6" s="1"/>
  <c r="AB822" i="6" s="1"/>
  <c r="AC822" i="6" s="1"/>
  <c r="Z690" i="6"/>
  <c r="AA690" i="6" s="1"/>
  <c r="AB690" i="6" s="1"/>
  <c r="AC690" i="6" s="1"/>
  <c r="Z983" i="6"/>
  <c r="Z358" i="6"/>
  <c r="AA358" i="6" s="1"/>
  <c r="AB358" i="6" s="1"/>
  <c r="AC358" i="6" s="1"/>
  <c r="Z137" i="6"/>
  <c r="AA137" i="6" s="1"/>
  <c r="AB137" i="6" s="1"/>
  <c r="AC137" i="6" s="1"/>
  <c r="Z87" i="6"/>
  <c r="Z192" i="6"/>
  <c r="Z1038" i="6"/>
  <c r="AA1038" i="6" s="1"/>
  <c r="AB1038" i="6" s="1"/>
  <c r="AC1038" i="6" s="1"/>
  <c r="Z1553" i="6"/>
  <c r="AA1553" i="6" s="1"/>
  <c r="AB1553" i="6" s="1"/>
  <c r="AC1553" i="6" s="1"/>
  <c r="Z743" i="6"/>
  <c r="Z1031" i="6"/>
  <c r="Z560" i="6"/>
  <c r="Z447" i="6"/>
  <c r="Z2600" i="6"/>
  <c r="AA2600" i="6" s="1"/>
  <c r="AB2600" i="6" s="1"/>
  <c r="AC2600" i="6" s="1"/>
  <c r="AL2599" i="6" s="1"/>
  <c r="Z475" i="6"/>
  <c r="AG475" i="6" s="1" a="1"/>
  <c r="AG475" i="6" s="1"/>
  <c r="Z3329" i="6"/>
  <c r="AA3329" i="6" s="1"/>
  <c r="AB3329" i="6" s="1"/>
  <c r="AC3329" i="6" s="1"/>
  <c r="Z2225" i="6"/>
  <c r="AA2225" i="6" s="1"/>
  <c r="AB2225" i="6" s="1"/>
  <c r="AC2225" i="6" s="1"/>
  <c r="Z3032" i="6"/>
  <c r="AA3032" i="6" s="1"/>
  <c r="AB3032" i="6" s="1"/>
  <c r="AC3032" i="6" s="1"/>
  <c r="AL3031" i="6" s="1"/>
  <c r="Z863" i="6"/>
  <c r="Z628" i="6"/>
  <c r="Z2605" i="6"/>
  <c r="AA2605" i="6" s="1"/>
  <c r="AB2605" i="6" s="1"/>
  <c r="AC2605" i="6" s="1"/>
  <c r="Z3566" i="6"/>
  <c r="AA3566" i="6" s="1"/>
  <c r="AB3566" i="6" s="1"/>
  <c r="AC3566" i="6" s="1"/>
  <c r="Z3293" i="6"/>
  <c r="AA3293" i="6" s="1"/>
  <c r="AB3293" i="6" s="1"/>
  <c r="AC3293" i="6" s="1"/>
  <c r="Z303" i="6"/>
  <c r="Z1145" i="6"/>
  <c r="AA1145" i="6" s="1"/>
  <c r="AB1145" i="6" s="1"/>
  <c r="AC1145" i="6" s="1"/>
  <c r="Z1402" i="6"/>
  <c r="AA1402" i="6" s="1"/>
  <c r="AB1402" i="6" s="1"/>
  <c r="AC1402" i="6" s="1"/>
  <c r="Z2128" i="6"/>
  <c r="AA2128" i="6" s="1"/>
  <c r="AB2128" i="6" s="1"/>
  <c r="AC2128" i="6" s="1"/>
  <c r="AL2127" i="6" s="1"/>
  <c r="Z2395" i="6"/>
  <c r="Z1965" i="6"/>
  <c r="AA1965" i="6" s="1"/>
  <c r="AB1965" i="6" s="1"/>
  <c r="AC1965" i="6" s="1"/>
  <c r="Z1869" i="6"/>
  <c r="AA1869" i="6" s="1"/>
  <c r="AB1869" i="6" s="1"/>
  <c r="AC1869" i="6" s="1"/>
  <c r="Z3256" i="6"/>
  <c r="AA3256" i="6" s="1"/>
  <c r="AB3256" i="6" s="1"/>
  <c r="AC3256" i="6" s="1"/>
  <c r="AL3255" i="6" s="1"/>
  <c r="Z374" i="6"/>
  <c r="AA374" i="6" s="1"/>
  <c r="AB374" i="6" s="1"/>
  <c r="AC374" i="6" s="1"/>
  <c r="Z2951" i="6"/>
  <c r="Z3464" i="6"/>
  <c r="AA3464" i="6" s="1"/>
  <c r="AB3464" i="6" s="1"/>
  <c r="AC3464" i="6" s="1"/>
  <c r="AL3463" i="6" s="1"/>
  <c r="Z906" i="6"/>
  <c r="AA906" i="6" s="1"/>
  <c r="AB906" i="6" s="1"/>
  <c r="AC906" i="6" s="1"/>
  <c r="Z652" i="6"/>
  <c r="Z2452" i="6"/>
  <c r="AA2452" i="6" s="1"/>
  <c r="AB2452" i="6" s="1"/>
  <c r="AC2452" i="6" s="1"/>
  <c r="AL2451" i="6" s="1"/>
  <c r="Z1046" i="6"/>
  <c r="AA1046" i="6" s="1"/>
  <c r="AB1046" i="6" s="1"/>
  <c r="AC1046" i="6" s="1"/>
  <c r="Z784" i="6"/>
  <c r="Z3401" i="6"/>
  <c r="AA3401" i="6" s="1"/>
  <c r="AB3401" i="6" s="1"/>
  <c r="AC3401" i="6" s="1"/>
  <c r="Z1168" i="6"/>
  <c r="Z33" i="6"/>
  <c r="AA33" i="6" s="1"/>
  <c r="AB33" i="6" s="1"/>
  <c r="AC33" i="6" s="1"/>
  <c r="Z787" i="6"/>
  <c r="Z2402" i="6"/>
  <c r="AA2402" i="6" s="1"/>
  <c r="AB2402" i="6" s="1"/>
  <c r="AC2402" i="6" s="1"/>
  <c r="Z2337" i="6"/>
  <c r="AA2337" i="6" s="1"/>
  <c r="AB2337" i="6" s="1"/>
  <c r="AC2337" i="6" s="1"/>
  <c r="Z3683" i="6"/>
  <c r="Z2386" i="6"/>
  <c r="AA2386" i="6" s="1"/>
  <c r="AB2386" i="6" s="1"/>
  <c r="AC2386" i="6" s="1"/>
  <c r="Z1509" i="6"/>
  <c r="AA1509" i="6" s="1"/>
  <c r="AB1509" i="6" s="1"/>
  <c r="AC1509" i="6" s="1"/>
  <c r="Z2046" i="6"/>
  <c r="AA2046" i="6" s="1"/>
  <c r="AB2046" i="6" s="1"/>
  <c r="AC2046" i="6" s="1"/>
  <c r="Z3370" i="6"/>
  <c r="AA3370" i="6" s="1"/>
  <c r="AB3370" i="6" s="1"/>
  <c r="AC3370" i="6" s="1"/>
  <c r="Z2636" i="6"/>
  <c r="AA2636" i="6" s="1"/>
  <c r="AB2636" i="6" s="1"/>
  <c r="AC2636" i="6" s="1"/>
  <c r="AL2635" i="6" s="1"/>
  <c r="Z3177" i="6"/>
  <c r="AA3177" i="6" s="1"/>
  <c r="AB3177" i="6" s="1"/>
  <c r="AC3177" i="6" s="1"/>
  <c r="Z278" i="6"/>
  <c r="AA278" i="6" s="1"/>
  <c r="AB278" i="6" s="1"/>
  <c r="AC278" i="6" s="1"/>
  <c r="Z864" i="6"/>
  <c r="Z80" i="6"/>
  <c r="Z2681" i="6"/>
  <c r="AA2681" i="6" s="1"/>
  <c r="AB2681" i="6" s="1"/>
  <c r="AC2681" i="6" s="1"/>
  <c r="Z1401" i="6"/>
  <c r="AA1401" i="6" s="1"/>
  <c r="AB1401" i="6" s="1"/>
  <c r="AC1401" i="6" s="1"/>
  <c r="Z2127" i="6"/>
  <c r="Z1550" i="6"/>
  <c r="AA1550" i="6" s="1"/>
  <c r="AB1550" i="6" s="1"/>
  <c r="AC1550" i="6" s="1"/>
  <c r="Z58" i="6"/>
  <c r="AA58" i="6" s="1"/>
  <c r="AB58" i="6" s="1"/>
  <c r="AC58" i="6" s="1"/>
  <c r="Z3451" i="6"/>
  <c r="Z3008" i="6"/>
  <c r="AA3008" i="6" s="1"/>
  <c r="AB3008" i="6" s="1"/>
  <c r="AC3008" i="6" s="1"/>
  <c r="AL3007" i="6" s="1"/>
  <c r="Z1964" i="6"/>
  <c r="AA1964" i="6" s="1"/>
  <c r="AB1964" i="6" s="1"/>
  <c r="AC1964" i="6" s="1"/>
  <c r="AL1963" i="6" s="1"/>
  <c r="Z1867" i="6"/>
  <c r="Z2633" i="6"/>
  <c r="AA2633" i="6" s="1"/>
  <c r="AB2633" i="6" s="1"/>
  <c r="AC2633" i="6" s="1"/>
  <c r="Z2178" i="6"/>
  <c r="AA2178" i="6" s="1"/>
  <c r="AB2178" i="6" s="1"/>
  <c r="AC2178" i="6" s="1"/>
  <c r="Z513" i="6"/>
  <c r="AA513" i="6" s="1"/>
  <c r="AB513" i="6" s="1"/>
  <c r="AC513" i="6" s="1"/>
  <c r="Z371" i="6"/>
  <c r="Z2952" i="6"/>
  <c r="AA2952" i="6" s="1"/>
  <c r="AB2952" i="6" s="1"/>
  <c r="AC2952" i="6" s="1"/>
  <c r="AL2951" i="6" s="1"/>
  <c r="Z3465" i="6"/>
  <c r="AA3465" i="6" s="1"/>
  <c r="AB3465" i="6" s="1"/>
  <c r="AC3465" i="6" s="1"/>
  <c r="Z19" i="6"/>
  <c r="Z774" i="6"/>
  <c r="AA774" i="6" s="1"/>
  <c r="AB774" i="6" s="1"/>
  <c r="AC774" i="6" s="1"/>
  <c r="Z1261" i="6"/>
  <c r="AA1261" i="6" s="1"/>
  <c r="AB1261" i="6" s="1"/>
  <c r="AC1261" i="6" s="1"/>
  <c r="Z3718" i="6"/>
  <c r="AA3718" i="6" s="1"/>
  <c r="AB3718" i="6" s="1"/>
  <c r="AC3718" i="6" s="1"/>
  <c r="Z2451" i="6"/>
  <c r="Z2567" i="6"/>
  <c r="Z1043" i="6"/>
  <c r="Z3400" i="6"/>
  <c r="AA3400" i="6" s="1"/>
  <c r="AB3400" i="6" s="1"/>
  <c r="AC3400" i="6" s="1"/>
  <c r="AL3399" i="6" s="1"/>
  <c r="Z1169" i="6"/>
  <c r="AA1169" i="6" s="1"/>
  <c r="AB1169" i="6" s="1"/>
  <c r="AC1169" i="6" s="1"/>
  <c r="Z31" i="6"/>
  <c r="Z2009" i="6"/>
  <c r="AA2009" i="6" s="1"/>
  <c r="AB2009" i="6" s="1"/>
  <c r="AC2009" i="6" s="1"/>
  <c r="Z919" i="6"/>
  <c r="Z3684" i="6"/>
  <c r="AA3684" i="6" s="1"/>
  <c r="AB3684" i="6" s="1"/>
  <c r="AC3684" i="6" s="1"/>
  <c r="AL3683" i="6" s="1"/>
  <c r="Z3165" i="6"/>
  <c r="AA3165" i="6" s="1"/>
  <c r="AB3165" i="6" s="1"/>
  <c r="AC3165" i="6" s="1"/>
  <c r="Z519" i="6"/>
  <c r="Z3443" i="6"/>
  <c r="Z3852" i="6"/>
  <c r="AA3852" i="6" s="1"/>
  <c r="AB3852" i="6" s="1"/>
  <c r="AC3852" i="6" s="1"/>
  <c r="AL3851" i="6" s="1"/>
  <c r="Z926" i="6"/>
  <c r="AA926" i="6" s="1"/>
  <c r="AB926" i="6" s="1"/>
  <c r="AC926" i="6" s="1"/>
  <c r="Z2845" i="6"/>
  <c r="AA2845" i="6" s="1"/>
  <c r="AB2845" i="6" s="1"/>
  <c r="AC2845" i="6" s="1"/>
  <c r="Z835" i="6"/>
  <c r="Z1806" i="6"/>
  <c r="AA1806" i="6" s="1"/>
  <c r="AB1806" i="6" s="1"/>
  <c r="AC1806" i="6" s="1"/>
  <c r="Z3136" i="6"/>
  <c r="AA3136" i="6" s="1"/>
  <c r="AB3136" i="6" s="1"/>
  <c r="AC3136" i="6" s="1"/>
  <c r="AL3135" i="6" s="1"/>
  <c r="Z2680" i="6"/>
  <c r="AA2680" i="6" s="1"/>
  <c r="AB2680" i="6" s="1"/>
  <c r="AC2680" i="6" s="1"/>
  <c r="AL2679" i="6" s="1"/>
  <c r="Z1399" i="6"/>
  <c r="Z532" i="6"/>
  <c r="Z1992" i="6"/>
  <c r="AA1992" i="6" s="1"/>
  <c r="AB1992" i="6" s="1"/>
  <c r="AC1992" i="6" s="1"/>
  <c r="AL1991" i="6" s="1"/>
  <c r="Z815" i="6"/>
  <c r="Z3587" i="6"/>
  <c r="Z2129" i="6"/>
  <c r="AA2129" i="6" s="1"/>
  <c r="AB2129" i="6" s="1"/>
  <c r="AC2129" i="6" s="1"/>
  <c r="Z2398" i="6"/>
  <c r="AA2398" i="6" s="1"/>
  <c r="AB2398" i="6" s="1"/>
  <c r="AC2398" i="6" s="1"/>
  <c r="Z1448" i="6"/>
  <c r="Z1548" i="6"/>
  <c r="Z55" i="6"/>
  <c r="Z3453" i="6"/>
  <c r="AA3453" i="6" s="1"/>
  <c r="AB3453" i="6" s="1"/>
  <c r="AC3453" i="6" s="1"/>
  <c r="Z1842" i="6"/>
  <c r="AA1842" i="6" s="1"/>
  <c r="AB1842" i="6" s="1"/>
  <c r="AC1842" i="6" s="1"/>
  <c r="Z3009" i="6"/>
  <c r="AA3009" i="6" s="1"/>
  <c r="AB3009" i="6" s="1"/>
  <c r="AC3009" i="6" s="1"/>
  <c r="Z1966" i="6"/>
  <c r="AA1966" i="6" s="1"/>
  <c r="AB1966" i="6" s="1"/>
  <c r="AC1966" i="6" s="1"/>
  <c r="Z564" i="6"/>
  <c r="Z3124" i="6"/>
  <c r="AA3124" i="6" s="1"/>
  <c r="AB3124" i="6" s="1"/>
  <c r="AC3124" i="6" s="1"/>
  <c r="AL3123" i="6" s="1"/>
  <c r="Z1868" i="6"/>
  <c r="AA1868" i="6" s="1"/>
  <c r="AB1868" i="6" s="1"/>
  <c r="AC1868" i="6" s="1"/>
  <c r="AL1867" i="6" s="1"/>
  <c r="Z3258" i="6"/>
  <c r="AA3258" i="6" s="1"/>
  <c r="AB3258" i="6" s="1"/>
  <c r="AC3258" i="6" s="1"/>
  <c r="Z2634" i="6"/>
  <c r="AA2634" i="6" s="1"/>
  <c r="AB2634" i="6" s="1"/>
  <c r="AC2634" i="6" s="1"/>
  <c r="Z2176" i="6"/>
  <c r="AA2176" i="6" s="1"/>
  <c r="AB2176" i="6" s="1"/>
  <c r="AC2176" i="6" s="1"/>
  <c r="AL2175" i="6" s="1"/>
  <c r="Z512" i="6"/>
  <c r="Z372" i="6"/>
  <c r="Z2953" i="6"/>
  <c r="AA2953" i="6" s="1"/>
  <c r="AB2953" i="6" s="1"/>
  <c r="AC2953" i="6" s="1"/>
  <c r="Z3466" i="6"/>
  <c r="AA3466" i="6" s="1"/>
  <c r="AB3466" i="6" s="1"/>
  <c r="AC3466" i="6" s="1"/>
  <c r="Z224" i="6"/>
  <c r="Z903" i="6"/>
  <c r="Z771" i="6"/>
  <c r="Z3682" i="6"/>
  <c r="AA3682" i="6" s="1"/>
  <c r="AB3682" i="6" s="1"/>
  <c r="AC3682" i="6" s="1"/>
  <c r="Z1259" i="6"/>
  <c r="Z3715" i="6"/>
  <c r="Z653" i="6"/>
  <c r="AA653" i="6" s="1"/>
  <c r="AB653" i="6" s="1"/>
  <c r="AC653" i="6" s="1"/>
  <c r="Z2453" i="6"/>
  <c r="AA2453" i="6" s="1"/>
  <c r="AB2453" i="6" s="1"/>
  <c r="AC2453" i="6" s="1"/>
  <c r="Z1275" i="6"/>
  <c r="Z3643" i="6"/>
  <c r="Z1045" i="6"/>
  <c r="AA1045" i="6" s="1"/>
  <c r="AB1045" i="6" s="1"/>
  <c r="AC1045" i="6" s="1"/>
  <c r="Z783" i="6"/>
  <c r="Z3399" i="6"/>
  <c r="Z1412" i="6"/>
  <c r="Z1167" i="6"/>
  <c r="Z34" i="6"/>
  <c r="AA34" i="6" s="1"/>
  <c r="AB34" i="6" s="1"/>
  <c r="AC34" i="6" s="1"/>
  <c r="Z1158" i="6"/>
  <c r="AA1158" i="6" s="1"/>
  <c r="AB1158" i="6" s="1"/>
  <c r="AC1158" i="6" s="1"/>
  <c r="Z3267" i="6"/>
  <c r="Z642" i="6"/>
  <c r="AA642" i="6" s="1"/>
  <c r="AB642" i="6" s="1"/>
  <c r="AC642" i="6" s="1"/>
  <c r="Z1385" i="6"/>
  <c r="AA1385" i="6" s="1"/>
  <c r="AB1385" i="6" s="1"/>
  <c r="AC1385" i="6" s="1"/>
  <c r="Z2747" i="6"/>
  <c r="Z3653" i="6"/>
  <c r="AA3653" i="6" s="1"/>
  <c r="AB3653" i="6" s="1"/>
  <c r="AC3653" i="6" s="1"/>
  <c r="Z207" i="6"/>
  <c r="Z9" i="6"/>
  <c r="AA9" i="6" s="1"/>
  <c r="AB9" i="6" s="1"/>
  <c r="AC9" i="6" s="1"/>
  <c r="Z2993" i="6"/>
  <c r="AA2993" i="6" s="1"/>
  <c r="AB2993" i="6" s="1"/>
  <c r="AC2993" i="6" s="1"/>
  <c r="Z2165" i="6"/>
  <c r="AA2165" i="6" s="1"/>
  <c r="AB2165" i="6" s="1"/>
  <c r="AC2165" i="6" s="1"/>
  <c r="Z1750" i="6"/>
  <c r="AA1750" i="6" s="1"/>
  <c r="AB1750" i="6" s="1"/>
  <c r="AC1750" i="6" s="1"/>
  <c r="Z3134" i="6"/>
  <c r="AA3134" i="6" s="1"/>
  <c r="AB3134" i="6" s="1"/>
  <c r="AC3134" i="6" s="1"/>
  <c r="Z2483" i="6"/>
  <c r="Z2745" i="6"/>
  <c r="AA2745" i="6" s="1"/>
  <c r="AB2745" i="6" s="1"/>
  <c r="AC2745" i="6" s="1"/>
  <c r="Z111" i="6"/>
  <c r="Z2984" i="6"/>
  <c r="AA2984" i="6" s="1"/>
  <c r="AB2984" i="6" s="1"/>
  <c r="AC2984" i="6" s="1"/>
  <c r="AL2983" i="6" s="1"/>
  <c r="Z553" i="6"/>
  <c r="AA553" i="6" s="1"/>
  <c r="AB553" i="6" s="1"/>
  <c r="AC553" i="6" s="1"/>
  <c r="Z2800" i="6"/>
  <c r="AA2800" i="6" s="1"/>
  <c r="AB2800" i="6" s="1"/>
  <c r="AC2800" i="6" s="1"/>
  <c r="AL2799" i="6" s="1"/>
  <c r="Z2668" i="6"/>
  <c r="AA2668" i="6" s="1"/>
  <c r="AB2668" i="6" s="1"/>
  <c r="AC2668" i="6" s="1"/>
  <c r="AL2667" i="6" s="1"/>
  <c r="Z16" i="6"/>
  <c r="Z3159" i="6"/>
  <c r="Z1216" i="6"/>
  <c r="Z70" i="6"/>
  <c r="AA70" i="6" s="1"/>
  <c r="AB70" i="6" s="1"/>
  <c r="AC70" i="6" s="1"/>
  <c r="Z3966" i="6"/>
  <c r="AA3966" i="6" s="1"/>
  <c r="AB3966" i="6" s="1"/>
  <c r="AC3966" i="6" s="1"/>
  <c r="Z3174" i="6"/>
  <c r="AA3174" i="6" s="1"/>
  <c r="AB3174" i="6" s="1"/>
  <c r="AC3174" i="6" s="1"/>
  <c r="Z2581" i="6"/>
  <c r="AA2581" i="6" s="1"/>
  <c r="AB2581" i="6" s="1"/>
  <c r="AC2581" i="6" s="1"/>
  <c r="Z1143" i="6"/>
  <c r="Z2182" i="6"/>
  <c r="AA2182" i="6" s="1"/>
  <c r="AB2182" i="6" s="1"/>
  <c r="AC2182" i="6" s="1"/>
  <c r="Z3325" i="6"/>
  <c r="AA3325" i="6" s="1"/>
  <c r="AB3325" i="6" s="1"/>
  <c r="AC3325" i="6" s="1"/>
  <c r="Z3456" i="6"/>
  <c r="AA3456" i="6" s="1"/>
  <c r="AB3456" i="6" s="1"/>
  <c r="AC3456" i="6" s="1"/>
  <c r="AL3455" i="6" s="1"/>
  <c r="Z2551" i="6"/>
  <c r="Z3881" i="6"/>
  <c r="AA3881" i="6" s="1"/>
  <c r="AB3881" i="6" s="1"/>
  <c r="AC3881" i="6" s="1"/>
  <c r="Z2343" i="6"/>
  <c r="Z3976" i="6"/>
  <c r="AA3976" i="6" s="1"/>
  <c r="AB3976" i="6" s="1"/>
  <c r="AC3976" i="6" s="1"/>
  <c r="AL3975" i="6" s="1"/>
  <c r="Z3551" i="6"/>
  <c r="Z2900" i="6"/>
  <c r="AA2900" i="6" s="1"/>
  <c r="AB2900" i="6" s="1"/>
  <c r="AC2900" i="6" s="1"/>
  <c r="AL2899" i="6" s="1"/>
  <c r="Z1817" i="6"/>
  <c r="AA1817" i="6" s="1"/>
  <c r="AB1817" i="6" s="1"/>
  <c r="AC1817" i="6" s="1"/>
  <c r="Z2944" i="6"/>
  <c r="Z3083" i="6"/>
  <c r="Z227" i="6"/>
  <c r="Z3594" i="6"/>
  <c r="AA3594" i="6" s="1"/>
  <c r="AB3594" i="6" s="1"/>
  <c r="AC3594" i="6" s="1"/>
  <c r="Z588" i="6"/>
  <c r="Z210" i="6"/>
  <c r="AA210" i="6" s="1"/>
  <c r="AB210" i="6" s="1"/>
  <c r="AC210" i="6" s="1"/>
  <c r="Z2878" i="6"/>
  <c r="AA2878" i="6" s="1"/>
  <c r="AB2878" i="6" s="1"/>
  <c r="AC2878" i="6" s="1"/>
  <c r="Z7" i="6"/>
  <c r="Z2991" i="6"/>
  <c r="Z1682" i="6"/>
  <c r="AA1682" i="6" s="1"/>
  <c r="AB1682" i="6" s="1"/>
  <c r="AC1682" i="6" s="1"/>
  <c r="Z2527" i="6"/>
  <c r="Z2164" i="6"/>
  <c r="AA2164" i="6" s="1"/>
  <c r="AB2164" i="6" s="1"/>
  <c r="AC2164" i="6" s="1"/>
  <c r="AL2163" i="6" s="1"/>
  <c r="Z1224" i="6"/>
  <c r="Z98" i="6"/>
  <c r="AA98" i="6" s="1"/>
  <c r="AB98" i="6" s="1"/>
  <c r="AC98" i="6" s="1"/>
  <c r="Z996" i="6"/>
  <c r="Z2906" i="6"/>
  <c r="AA2906" i="6" s="1"/>
  <c r="AB2906" i="6" s="1"/>
  <c r="AC2906" i="6" s="1"/>
  <c r="Z3170" i="6"/>
  <c r="AA3170" i="6" s="1"/>
  <c r="AB3170" i="6" s="1"/>
  <c r="AC3170" i="6" s="1"/>
  <c r="Z2520" i="6"/>
  <c r="AA2520" i="6" s="1"/>
  <c r="AB2520" i="6" s="1"/>
  <c r="AC2520" i="6" s="1"/>
  <c r="AL2519" i="6" s="1"/>
  <c r="Z3565" i="6"/>
  <c r="AA3565" i="6" s="1"/>
  <c r="AB3565" i="6" s="1"/>
  <c r="AC3565" i="6" s="1"/>
  <c r="Z301" i="6"/>
  <c r="AA301" i="6" s="1"/>
  <c r="AB301" i="6" s="1"/>
  <c r="AC301" i="6" s="1"/>
  <c r="Z492" i="6"/>
  <c r="Z3294" i="6"/>
  <c r="AA3294" i="6" s="1"/>
  <c r="AB3294" i="6" s="1"/>
  <c r="AC3294" i="6" s="1"/>
  <c r="Z1749" i="6"/>
  <c r="AA1749" i="6" s="1"/>
  <c r="AB1749" i="6" s="1"/>
  <c r="AC1749" i="6" s="1"/>
  <c r="Z3131" i="6"/>
  <c r="Z2259" i="6"/>
  <c r="AG2259" i="6" s="1" a="1"/>
  <c r="AG2259" i="6" s="1"/>
  <c r="Z1137" i="6"/>
  <c r="AA1137" i="6" s="1"/>
  <c r="AB1137" i="6" s="1"/>
  <c r="AC1137" i="6" s="1"/>
  <c r="Z3855" i="6"/>
  <c r="Z3290" i="6"/>
  <c r="AA3290" i="6" s="1"/>
  <c r="AB3290" i="6" s="1"/>
  <c r="AC3290" i="6" s="1"/>
  <c r="Z2484" i="6"/>
  <c r="AA2484" i="6" s="1"/>
  <c r="AB2484" i="6" s="1"/>
  <c r="AC2484" i="6" s="1"/>
  <c r="AL2483" i="6" s="1"/>
  <c r="Z3769" i="6"/>
  <c r="AA3769" i="6" s="1"/>
  <c r="AB3769" i="6" s="1"/>
  <c r="AC3769" i="6" s="1"/>
  <c r="Z1379" i="6"/>
  <c r="Z544" i="6"/>
  <c r="Z2517" i="6"/>
  <c r="AA2517" i="6" s="1"/>
  <c r="AB2517" i="6" s="1"/>
  <c r="AC2517" i="6" s="1"/>
  <c r="Z1621" i="6"/>
  <c r="AA1621" i="6" s="1"/>
  <c r="AB1621" i="6" s="1"/>
  <c r="AC1621" i="6" s="1"/>
  <c r="Z3650" i="6"/>
  <c r="AA3650" i="6" s="1"/>
  <c r="AB3650" i="6" s="1"/>
  <c r="AC3650" i="6" s="1"/>
  <c r="Z2234" i="6"/>
  <c r="AA2234" i="6" s="1"/>
  <c r="AB2234" i="6" s="1"/>
  <c r="AC2234" i="6" s="1"/>
  <c r="Z2743" i="6"/>
  <c r="Z3581" i="6"/>
  <c r="AA3581" i="6" s="1"/>
  <c r="AB3581" i="6" s="1"/>
  <c r="AC3581" i="6" s="1"/>
  <c r="Z2021" i="6"/>
  <c r="AA2021" i="6" s="1"/>
  <c r="AB2021" i="6" s="1"/>
  <c r="AC2021" i="6" s="1"/>
  <c r="Z793" i="6"/>
  <c r="AA793" i="6" s="1"/>
  <c r="AB793" i="6" s="1"/>
  <c r="AC793" i="6" s="1"/>
  <c r="Z2727" i="6"/>
  <c r="AG2727" i="6" s="1" a="1"/>
  <c r="AG2727" i="6" s="1"/>
  <c r="Z498" i="6"/>
  <c r="AA498" i="6" s="1"/>
  <c r="AB498" i="6" s="1"/>
  <c r="AC498" i="6" s="1"/>
  <c r="Z112" i="6"/>
  <c r="Z2213" i="6"/>
  <c r="AA2213" i="6" s="1"/>
  <c r="AB2213" i="6" s="1"/>
  <c r="AC2213" i="6" s="1"/>
  <c r="Z2193" i="6"/>
  <c r="AA2193" i="6" s="1"/>
  <c r="AB2193" i="6" s="1"/>
  <c r="AC2193" i="6" s="1"/>
  <c r="Z885" i="6"/>
  <c r="AA885" i="6" s="1"/>
  <c r="AB885" i="6" s="1"/>
  <c r="AC885" i="6" s="1"/>
  <c r="Z2986" i="6"/>
  <c r="AA2986" i="6" s="1"/>
  <c r="AB2986" i="6" s="1"/>
  <c r="AC2986" i="6" s="1"/>
  <c r="Z551" i="6"/>
  <c r="Z3688" i="6"/>
  <c r="AA3688" i="6" s="1"/>
  <c r="AB3688" i="6" s="1"/>
  <c r="AC3688" i="6" s="1"/>
  <c r="AL3687" i="6" s="1"/>
  <c r="Z3778" i="6"/>
  <c r="AA3778" i="6" s="1"/>
  <c r="AB3778" i="6" s="1"/>
  <c r="AC3778" i="6" s="1"/>
  <c r="Z171" i="6"/>
  <c r="Z35" i="6"/>
  <c r="Z767" i="6"/>
  <c r="Z2697" i="6"/>
  <c r="AA2697" i="6" s="1"/>
  <c r="AB2697" i="6" s="1"/>
  <c r="AC2697" i="6" s="1"/>
  <c r="Z2801" i="6"/>
  <c r="AA2801" i="6" s="1"/>
  <c r="AB2801" i="6" s="1"/>
  <c r="AC2801" i="6" s="1"/>
  <c r="Z15" i="6"/>
  <c r="Z3161" i="6"/>
  <c r="AA3161" i="6" s="1"/>
  <c r="AB3161" i="6" s="1"/>
  <c r="AC3161" i="6" s="1"/>
  <c r="Z67" i="6"/>
  <c r="Z3965" i="6"/>
  <c r="AA3965" i="6" s="1"/>
  <c r="AB3965" i="6" s="1"/>
  <c r="AC3965" i="6" s="1"/>
  <c r="Z347" i="6"/>
  <c r="Z2580" i="6"/>
  <c r="AA2580" i="6" s="1"/>
  <c r="AB2580" i="6" s="1"/>
  <c r="AC2580" i="6" s="1"/>
  <c r="AL2579" i="6" s="1"/>
  <c r="Z1146" i="6"/>
  <c r="AA1146" i="6" s="1"/>
  <c r="AB1146" i="6" s="1"/>
  <c r="AC1146" i="6" s="1"/>
  <c r="Z2180" i="6"/>
  <c r="AA2180" i="6" s="1"/>
  <c r="AB2180" i="6" s="1"/>
  <c r="AC2180" i="6" s="1"/>
  <c r="AL2179" i="6" s="1"/>
  <c r="Z3823" i="6"/>
  <c r="Z2643" i="6"/>
  <c r="Z3980" i="6"/>
  <c r="AA3980" i="6" s="1"/>
  <c r="AB3980" i="6" s="1"/>
  <c r="AC3980" i="6" s="1"/>
  <c r="AL3979" i="6" s="1"/>
  <c r="Z3324" i="6"/>
  <c r="AA3324" i="6" s="1"/>
  <c r="AB3324" i="6" s="1"/>
  <c r="AC3324" i="6" s="1"/>
  <c r="AL3323" i="6" s="1"/>
  <c r="Z2471" i="6"/>
  <c r="Z3398" i="6"/>
  <c r="AA3398" i="6" s="1"/>
  <c r="AB3398" i="6" s="1"/>
  <c r="AC3398" i="6" s="1"/>
  <c r="Z3457" i="6"/>
  <c r="AA3457" i="6" s="1"/>
  <c r="AB3457" i="6" s="1"/>
  <c r="AC3457" i="6" s="1"/>
  <c r="Z2553" i="6"/>
  <c r="AA2553" i="6" s="1"/>
  <c r="AB2553" i="6" s="1"/>
  <c r="AC2553" i="6" s="1"/>
  <c r="Z3879" i="6"/>
  <c r="Z2907" i="6"/>
  <c r="AG2907" i="6" s="1" a="1"/>
  <c r="AG2907" i="6" s="1"/>
  <c r="Z3975" i="6"/>
  <c r="Z3554" i="6"/>
  <c r="AA3554" i="6" s="1"/>
  <c r="AB3554" i="6" s="1"/>
  <c r="AC3554" i="6" s="1"/>
  <c r="Z2901" i="6"/>
  <c r="AA2901" i="6" s="1"/>
  <c r="AB2901" i="6" s="1"/>
  <c r="AC2901" i="6" s="1"/>
  <c r="Z1815" i="6"/>
  <c r="Z228" i="6"/>
  <c r="Z3593" i="6"/>
  <c r="AA3593" i="6" s="1"/>
  <c r="AB3593" i="6" s="1"/>
  <c r="AC3593" i="6" s="1"/>
  <c r="Z1231" i="6"/>
  <c r="Z404" i="6"/>
  <c r="Z2031" i="6"/>
  <c r="Z3697" i="6"/>
  <c r="AA3697" i="6" s="1"/>
  <c r="AB3697" i="6" s="1"/>
  <c r="AC3697" i="6" s="1"/>
  <c r="Z1562" i="6"/>
  <c r="AA1562" i="6" s="1"/>
  <c r="AB1562" i="6" s="1"/>
  <c r="AC1562" i="6" s="1"/>
  <c r="Z3774" i="6"/>
  <c r="AA3774" i="6" s="1"/>
  <c r="AB3774" i="6" s="1"/>
  <c r="AC3774" i="6" s="1"/>
  <c r="Z2888" i="6"/>
  <c r="AA2888" i="6" s="1"/>
  <c r="AB2888" i="6" s="1"/>
  <c r="AC2888" i="6" s="1"/>
  <c r="AL2887" i="6" s="1"/>
  <c r="Z572" i="6"/>
  <c r="Z3504" i="6"/>
  <c r="AA3504" i="6" s="1"/>
  <c r="AB3504" i="6" s="1"/>
  <c r="AC3504" i="6" s="1"/>
  <c r="AL3503" i="6" s="1"/>
  <c r="Z515" i="6"/>
  <c r="Z720" i="6"/>
  <c r="Z619" i="6"/>
  <c r="Z3616" i="6"/>
  <c r="AA3616" i="6" s="1"/>
  <c r="AB3616" i="6" s="1"/>
  <c r="AC3616" i="6" s="1"/>
  <c r="AL3615" i="6" s="1"/>
  <c r="Z1983" i="6"/>
  <c r="Z1475" i="6"/>
  <c r="Z1959" i="6"/>
  <c r="Z2097" i="6"/>
  <c r="AA2097" i="6" s="1"/>
  <c r="AB2097" i="6" s="1"/>
  <c r="AC2097" i="6" s="1"/>
  <c r="Z1887" i="6"/>
  <c r="Z1725" i="6"/>
  <c r="AA1725" i="6" s="1"/>
  <c r="AB1725" i="6" s="1"/>
  <c r="AC1725" i="6" s="1"/>
  <c r="Z3537" i="6"/>
  <c r="AA3537" i="6" s="1"/>
  <c r="AB3537" i="6" s="1"/>
  <c r="AC3537" i="6" s="1"/>
  <c r="Z3244" i="6"/>
  <c r="AA3244" i="6" s="1"/>
  <c r="AB3244" i="6" s="1"/>
  <c r="AC3244" i="6" s="1"/>
  <c r="AL3243" i="6" s="1"/>
  <c r="Z3049" i="6"/>
  <c r="AA3049" i="6" s="1"/>
  <c r="AB3049" i="6" s="1"/>
  <c r="AC3049" i="6" s="1"/>
  <c r="Z3390" i="6"/>
  <c r="AA3390" i="6" s="1"/>
  <c r="AB3390" i="6" s="1"/>
  <c r="AC3390" i="6" s="1"/>
  <c r="Z3574" i="6"/>
  <c r="AA3574" i="6" s="1"/>
  <c r="AB3574" i="6" s="1"/>
  <c r="AC3574" i="6" s="1"/>
  <c r="Z1511" i="6"/>
  <c r="Z1177" i="6"/>
  <c r="AA1177" i="6" s="1"/>
  <c r="AB1177" i="6" s="1"/>
  <c r="AC1177" i="6" s="1"/>
  <c r="Z102" i="6"/>
  <c r="AA102" i="6" s="1"/>
  <c r="AB102" i="6" s="1"/>
  <c r="AC102" i="6" s="1"/>
  <c r="Z3305" i="6"/>
  <c r="AA3305" i="6" s="1"/>
  <c r="AB3305" i="6" s="1"/>
  <c r="AC3305" i="6" s="1"/>
  <c r="Z3392" i="6"/>
  <c r="AA3392" i="6" s="1"/>
  <c r="AB3392" i="6" s="1"/>
  <c r="AC3392" i="6" s="1"/>
  <c r="AL3391" i="6" s="1"/>
  <c r="Z1471" i="6"/>
  <c r="Z672" i="6"/>
  <c r="Z3218" i="6"/>
  <c r="AA3218" i="6" s="1"/>
  <c r="AB3218" i="6" s="1"/>
  <c r="AC3218" i="6" s="1"/>
  <c r="Z2672" i="6"/>
  <c r="AA2672" i="6" s="1"/>
  <c r="AB2672" i="6" s="1"/>
  <c r="AC2672" i="6" s="1"/>
  <c r="AL2671" i="6" s="1"/>
  <c r="Z3542" i="6"/>
  <c r="AA3542" i="6" s="1"/>
  <c r="AB3542" i="6" s="1"/>
  <c r="AC3542" i="6" s="1"/>
  <c r="Z3081" i="6"/>
  <c r="AA3081" i="6" s="1"/>
  <c r="AB3081" i="6" s="1"/>
  <c r="AC3081" i="6" s="1"/>
  <c r="Z2549" i="6"/>
  <c r="AA2549" i="6" s="1"/>
  <c r="AB2549" i="6" s="1"/>
  <c r="AC2549" i="6" s="1"/>
  <c r="Z1939" i="6"/>
  <c r="Z2271" i="6"/>
  <c r="Z435" i="6"/>
  <c r="Z1927" i="6"/>
  <c r="Z951" i="6"/>
  <c r="AG951" i="6" s="1" a="1"/>
  <c r="AG951" i="6" s="1"/>
  <c r="Z263" i="6"/>
  <c r="Z893" i="6"/>
  <c r="AA893" i="6" s="1"/>
  <c r="AB893" i="6" s="1"/>
  <c r="AC893" i="6" s="1"/>
  <c r="Z751" i="6"/>
  <c r="Z2699" i="6"/>
  <c r="Z421" i="6"/>
  <c r="AA421" i="6" s="1"/>
  <c r="AB421" i="6" s="1"/>
  <c r="AC421" i="6" s="1"/>
  <c r="Z2612" i="6"/>
  <c r="AA2612" i="6" s="1"/>
  <c r="AB2612" i="6" s="1"/>
  <c r="AC2612" i="6" s="1"/>
  <c r="AL2611" i="6" s="1"/>
  <c r="Z3790" i="6"/>
  <c r="AA3790" i="6" s="1"/>
  <c r="AB3790" i="6" s="1"/>
  <c r="AC3790" i="6" s="1"/>
  <c r="Z2830" i="6"/>
  <c r="AA2830" i="6" s="1"/>
  <c r="AB2830" i="6" s="1"/>
  <c r="AC2830" i="6" s="1"/>
  <c r="Z523" i="6"/>
  <c r="AG523" i="6" s="1" a="1"/>
  <c r="AG523" i="6" s="1"/>
  <c r="Z3502" i="6"/>
  <c r="AA3502" i="6" s="1"/>
  <c r="AB3502" i="6" s="1"/>
  <c r="AC3502" i="6" s="1"/>
  <c r="Z1387" i="6"/>
  <c r="Z846" i="6"/>
  <c r="AA846" i="6" s="1"/>
  <c r="AB846" i="6" s="1"/>
  <c r="AC846" i="6" s="1"/>
  <c r="Z2071" i="6"/>
  <c r="Z2817" i="6"/>
  <c r="AA2817" i="6" s="1"/>
  <c r="AB2817" i="6" s="1"/>
  <c r="AC2817" i="6" s="1"/>
  <c r="Z2704" i="6"/>
  <c r="AA2704" i="6" s="1"/>
  <c r="AB2704" i="6" s="1"/>
  <c r="AC2704" i="6" s="1"/>
  <c r="AL2703" i="6" s="1"/>
  <c r="Z1647" i="6"/>
  <c r="Z3842" i="6"/>
  <c r="AA3842" i="6" s="1"/>
  <c r="AB3842" i="6" s="1"/>
  <c r="AC3842" i="6" s="1"/>
  <c r="Z971" i="6"/>
  <c r="Z3809" i="6"/>
  <c r="AA3809" i="6" s="1"/>
  <c r="AB3809" i="6" s="1"/>
  <c r="AC3809" i="6" s="1"/>
  <c r="Z1285" i="6"/>
  <c r="AA1285" i="6" s="1"/>
  <c r="AB1285" i="6" s="1"/>
  <c r="AC1285" i="6" s="1"/>
  <c r="Z3129" i="6"/>
  <c r="AA3129" i="6" s="1"/>
  <c r="AB3129" i="6" s="1"/>
  <c r="AC3129" i="6" s="1"/>
  <c r="Z107" i="6"/>
  <c r="Z2411" i="6"/>
  <c r="AG2411" i="6" s="1" a="1"/>
  <c r="AG2411" i="6" s="1"/>
  <c r="Z1461" i="6"/>
  <c r="AA1461" i="6" s="1"/>
  <c r="AB1461" i="6" s="1"/>
  <c r="AC1461" i="6" s="1"/>
  <c r="Z2916" i="6"/>
  <c r="AA2916" i="6" s="1"/>
  <c r="AB2916" i="6" s="1"/>
  <c r="AC2916" i="6" s="1"/>
  <c r="AL2915" i="6" s="1"/>
  <c r="Z2911" i="6"/>
  <c r="Z576" i="6"/>
  <c r="Z3875" i="6"/>
  <c r="Z1864" i="6"/>
  <c r="AA1864" i="6" s="1"/>
  <c r="AB1864" i="6" s="1"/>
  <c r="AC1864" i="6" s="1"/>
  <c r="AL1863" i="6" s="1"/>
  <c r="Z1062" i="6"/>
  <c r="AA1062" i="6" s="1"/>
  <c r="AB1062" i="6" s="1"/>
  <c r="AC1062" i="6" s="1"/>
  <c r="Z382" i="6"/>
  <c r="AA382" i="6" s="1"/>
  <c r="AB382" i="6" s="1"/>
  <c r="AC382" i="6" s="1"/>
  <c r="Z2715" i="6"/>
  <c r="Z3062" i="6"/>
  <c r="AA3062" i="6" s="1"/>
  <c r="AB3062" i="6" s="1"/>
  <c r="AC3062" i="6" s="1"/>
  <c r="Z2112" i="6"/>
  <c r="AA2112" i="6" s="1"/>
  <c r="AB2112" i="6" s="1"/>
  <c r="AC2112" i="6" s="1"/>
  <c r="AL2111" i="6" s="1"/>
  <c r="Z600" i="6"/>
  <c r="Z2082" i="6"/>
  <c r="AA2082" i="6" s="1"/>
  <c r="AB2082" i="6" s="1"/>
  <c r="AC2082" i="6" s="1"/>
  <c r="Z473" i="6"/>
  <c r="AA473" i="6" s="1"/>
  <c r="AB473" i="6" s="1"/>
  <c r="AC473" i="6" s="1"/>
  <c r="Z2988" i="6"/>
  <c r="AA2988" i="6" s="1"/>
  <c r="AB2988" i="6" s="1"/>
  <c r="AC2988" i="6" s="1"/>
  <c r="AL2987" i="6" s="1"/>
  <c r="Z3371" i="6"/>
  <c r="Z3950" i="6"/>
  <c r="AA3950" i="6" s="1"/>
  <c r="AB3950" i="6" s="1"/>
  <c r="AC3950" i="6" s="1"/>
  <c r="Z2754" i="6"/>
  <c r="AA2754" i="6" s="1"/>
  <c r="AB2754" i="6" s="1"/>
  <c r="AC2754" i="6" s="1"/>
  <c r="Z1923" i="6"/>
  <c r="Z3271" i="6"/>
  <c r="Z2464" i="6"/>
  <c r="AA2464" i="6" s="1"/>
  <c r="AB2464" i="6" s="1"/>
  <c r="AC2464" i="6" s="1"/>
  <c r="AL2463" i="6" s="1"/>
  <c r="Z1911" i="6"/>
  <c r="Z3498" i="6"/>
  <c r="AA3498" i="6" s="1"/>
  <c r="AB3498" i="6" s="1"/>
  <c r="AC3498" i="6" s="1"/>
  <c r="Z1834" i="6"/>
  <c r="AA1834" i="6" s="1"/>
  <c r="AB1834" i="6" s="1"/>
  <c r="AC1834" i="6" s="1"/>
  <c r="Z535" i="6"/>
  <c r="Z1126" i="6"/>
  <c r="AA1126" i="6" s="1"/>
  <c r="AB1126" i="6" s="1"/>
  <c r="AC1126" i="6" s="1"/>
  <c r="Z1019" i="6"/>
  <c r="Z1291" i="6"/>
  <c r="Z2462" i="6"/>
  <c r="AA2462" i="6" s="1"/>
  <c r="AB2462" i="6" s="1"/>
  <c r="AC2462" i="6" s="1"/>
  <c r="Z761" i="6"/>
  <c r="AA761" i="6" s="1"/>
  <c r="AB761" i="6" s="1"/>
  <c r="AC761" i="6" s="1"/>
  <c r="Z3313" i="6"/>
  <c r="AA3313" i="6" s="1"/>
  <c r="AB3313" i="6" s="1"/>
  <c r="AC3313" i="6" s="1"/>
  <c r="Z2016" i="6"/>
  <c r="AA2016" i="6" s="1"/>
  <c r="AB2016" i="6" s="1"/>
  <c r="AC2016" i="6" s="1"/>
  <c r="AL2015" i="6" s="1"/>
  <c r="Z1781" i="6"/>
  <c r="AA1781" i="6" s="1"/>
  <c r="AB1781" i="6" s="1"/>
  <c r="AC1781" i="6" s="1"/>
  <c r="Z1696" i="6"/>
  <c r="AA1696" i="6" s="1"/>
  <c r="AB1696" i="6" s="1"/>
  <c r="AC1696" i="6" s="1"/>
  <c r="AL1695" i="6" s="1"/>
  <c r="Z3527" i="6"/>
  <c r="Z1335" i="6"/>
  <c r="Z3829" i="6"/>
  <c r="AA3829" i="6" s="1"/>
  <c r="AB3829" i="6" s="1"/>
  <c r="AC3829" i="6" s="1"/>
  <c r="Z3352" i="6"/>
  <c r="AA3352" i="6" s="1"/>
  <c r="AB3352" i="6" s="1"/>
  <c r="AC3352" i="6" s="1"/>
  <c r="AL3351" i="6" s="1"/>
  <c r="Z2498" i="6"/>
  <c r="AA2498" i="6" s="1"/>
  <c r="AB2498" i="6" s="1"/>
  <c r="AC2498" i="6" s="1"/>
  <c r="Z2585" i="6"/>
  <c r="AA2585" i="6" s="1"/>
  <c r="AB2585" i="6" s="1"/>
  <c r="AC2585" i="6" s="1"/>
  <c r="Z693" i="6"/>
  <c r="AA693" i="6" s="1"/>
  <c r="AB693" i="6" s="1"/>
  <c r="AC693" i="6" s="1"/>
  <c r="Z1347" i="6"/>
  <c r="Z3192" i="6"/>
  <c r="AA3192" i="6" s="1"/>
  <c r="AB3192" i="6" s="1"/>
  <c r="AC3192" i="6" s="1"/>
  <c r="AL3191" i="6" s="1"/>
  <c r="Z2777" i="6"/>
  <c r="AA2777" i="6" s="1"/>
  <c r="AB2777" i="6" s="1"/>
  <c r="AC2777" i="6" s="1"/>
  <c r="Z3750" i="6"/>
  <c r="AA3750" i="6" s="1"/>
  <c r="AB3750" i="6" s="1"/>
  <c r="AC3750" i="6" s="1"/>
  <c r="Z1589" i="6"/>
  <c r="AA1589" i="6" s="1"/>
  <c r="AB1589" i="6" s="1"/>
  <c r="AC1589" i="6" s="1"/>
  <c r="Z1955" i="6"/>
  <c r="Z607" i="6"/>
  <c r="Z1201" i="6"/>
  <c r="AA1201" i="6" s="1"/>
  <c r="AB1201" i="6" s="1"/>
  <c r="AC1201" i="6" s="1"/>
  <c r="Z1096" i="6"/>
  <c r="Z1783" i="6"/>
  <c r="Z3281" i="6"/>
  <c r="AA3281" i="6" s="1"/>
  <c r="AB3281" i="6" s="1"/>
  <c r="AC3281" i="6" s="1"/>
  <c r="Z398" i="6"/>
  <c r="AA398" i="6" s="1"/>
  <c r="AB398" i="6" s="1"/>
  <c r="AC398" i="6" s="1"/>
  <c r="Z3331" i="6"/>
  <c r="Z2215" i="6"/>
  <c r="Z2841" i="6"/>
  <c r="AA2841" i="6" s="1"/>
  <c r="AB2841" i="6" s="1"/>
  <c r="AC2841" i="6" s="1"/>
  <c r="Z1187" i="6"/>
  <c r="Z3816" i="6"/>
  <c r="AA3816" i="6" s="1"/>
  <c r="AB3816" i="6" s="1"/>
  <c r="AC3816" i="6" s="1"/>
  <c r="AL3815" i="6" s="1"/>
  <c r="Z117" i="6"/>
  <c r="AA117" i="6" s="1"/>
  <c r="AB117" i="6" s="1"/>
  <c r="AC117" i="6" s="1"/>
  <c r="Z1236" i="6"/>
  <c r="Z2003" i="6"/>
  <c r="Z1898" i="6"/>
  <c r="AA1898" i="6" s="1"/>
  <c r="AB1898" i="6" s="1"/>
  <c r="AC1898" i="6" s="1"/>
  <c r="Z3638" i="6"/>
  <c r="AA3638" i="6" s="1"/>
  <c r="AB3638" i="6" s="1"/>
  <c r="AC3638" i="6" s="1"/>
  <c r="Z2099" i="6"/>
  <c r="Z2304" i="6"/>
  <c r="AA2304" i="6" s="1"/>
  <c r="AB2304" i="6" s="1"/>
  <c r="AC2304" i="6" s="1"/>
  <c r="AL2303" i="6" s="1"/>
  <c r="Z698" i="6"/>
  <c r="AA698" i="6" s="1"/>
  <c r="AB698" i="6" s="1"/>
  <c r="AC698" i="6" s="1"/>
  <c r="Z2808" i="6"/>
  <c r="AA2808" i="6" s="1"/>
  <c r="AB2808" i="6" s="1"/>
  <c r="AC2808" i="6" s="1"/>
  <c r="AL2807" i="6" s="1"/>
  <c r="Z2363" i="6"/>
  <c r="Z3786" i="6"/>
  <c r="AA3786" i="6" s="1"/>
  <c r="AB3786" i="6" s="1"/>
  <c r="AC3786" i="6" s="1"/>
  <c r="Z2962" i="6"/>
  <c r="AA2962" i="6" s="1"/>
  <c r="AB2962" i="6" s="1"/>
  <c r="AC2962" i="6" s="1"/>
  <c r="Z61" i="6"/>
  <c r="AA61" i="6" s="1"/>
  <c r="AB61" i="6" s="1"/>
  <c r="AC61" i="6" s="1"/>
  <c r="Z3012" i="6"/>
  <c r="AA3012" i="6" s="1"/>
  <c r="AB3012" i="6" s="1"/>
  <c r="AC3012" i="6" s="1"/>
  <c r="AL3011" i="6" s="1"/>
  <c r="Z2766" i="6"/>
  <c r="AA2766" i="6" s="1"/>
  <c r="AB2766" i="6" s="1"/>
  <c r="AC2766" i="6" s="1"/>
  <c r="Z3479" i="6"/>
  <c r="Z3467" i="6"/>
  <c r="Z2968" i="6"/>
  <c r="AA2968" i="6" s="1"/>
  <c r="AB2968" i="6" s="1"/>
  <c r="AC2968" i="6" s="1"/>
  <c r="AL2967" i="6" s="1"/>
  <c r="Z1539" i="6"/>
  <c r="Z2663" i="6"/>
  <c r="Z3798" i="6"/>
  <c r="AA3798" i="6" s="1"/>
  <c r="AB3798" i="6" s="1"/>
  <c r="AC3798" i="6" s="1"/>
  <c r="Z712" i="6"/>
  <c r="Z1578" i="6"/>
  <c r="AA1578" i="6" s="1"/>
  <c r="AB1578" i="6" s="1"/>
  <c r="AC1578" i="6" s="1"/>
  <c r="Z503" i="6"/>
  <c r="Z2853" i="6"/>
  <c r="AA2853" i="6" s="1"/>
  <c r="AB2853" i="6" s="1"/>
  <c r="AC2853" i="6" s="1"/>
  <c r="Z1531" i="6"/>
  <c r="Z3485" i="6"/>
  <c r="AA3485" i="6" s="1"/>
  <c r="AB3485" i="6" s="1"/>
  <c r="AC3485" i="6" s="1"/>
  <c r="Z999" i="6"/>
  <c r="Z3344" i="6"/>
  <c r="AA3344" i="6" s="1"/>
  <c r="AB3344" i="6" s="1"/>
  <c r="AC3344" i="6" s="1"/>
  <c r="AL3343" i="6" s="1"/>
  <c r="Z1793" i="6"/>
  <c r="AA1793" i="6" s="1"/>
  <c r="AB1793" i="6" s="1"/>
  <c r="AC1793" i="6" s="1"/>
  <c r="Z72" i="6"/>
  <c r="Z1315" i="6"/>
  <c r="Z3384" i="6"/>
  <c r="AA3384" i="6" s="1"/>
  <c r="AB3384" i="6" s="1"/>
  <c r="AC3384" i="6" s="1"/>
  <c r="AL3383" i="6" s="1"/>
  <c r="Z2057" i="6"/>
  <c r="AA2057" i="6" s="1"/>
  <c r="AB2057" i="6" s="1"/>
  <c r="AC2057" i="6" s="1"/>
  <c r="Z1732" i="6"/>
  <c r="AA1732" i="6" s="1"/>
  <c r="AB1732" i="6" s="1"/>
  <c r="AC1732" i="6" s="1"/>
  <c r="AL1731" i="6" s="1"/>
  <c r="Z1114" i="6"/>
  <c r="AA1114" i="6" s="1"/>
  <c r="AB1114" i="6" s="1"/>
  <c r="AC1114" i="6" s="1"/>
  <c r="Z1364" i="6"/>
  <c r="Z1065" i="6"/>
  <c r="AA1065" i="6" s="1"/>
  <c r="AB1065" i="6" s="1"/>
  <c r="AC1065" i="6" s="1"/>
  <c r="Z1583" i="6"/>
  <c r="Z1875" i="6"/>
  <c r="Z3927" i="6"/>
  <c r="Z2325" i="6"/>
  <c r="AA2325" i="6" s="1"/>
  <c r="AB2325" i="6" s="1"/>
  <c r="AC2325" i="6" s="1"/>
  <c r="Z216" i="6"/>
  <c r="Z1524" i="6"/>
  <c r="Z423" i="6"/>
  <c r="Z3919" i="6"/>
  <c r="Z2937" i="6"/>
  <c r="AA2937" i="6" s="1"/>
  <c r="AB2937" i="6" s="1"/>
  <c r="AC2937" i="6" s="1"/>
  <c r="Z831" i="6"/>
  <c r="Z3138" i="6"/>
  <c r="AA3138" i="6" s="1"/>
  <c r="AB3138" i="6" s="1"/>
  <c r="AC3138" i="6" s="1"/>
  <c r="Z2045" i="6"/>
  <c r="AA2045" i="6" s="1"/>
  <c r="AB2045" i="6" s="1"/>
  <c r="AC2045" i="6" s="1"/>
  <c r="Z53" i="6"/>
  <c r="AA53" i="6" s="1"/>
  <c r="AB53" i="6" s="1"/>
  <c r="AC53" i="6" s="1"/>
  <c r="Z3367" i="6"/>
  <c r="Z2635" i="6"/>
  <c r="Z3175" i="6"/>
  <c r="Z129" i="6"/>
  <c r="AA129" i="6" s="1"/>
  <c r="AB129" i="6" s="1"/>
  <c r="AC129" i="6" s="1"/>
  <c r="Z528" i="6"/>
  <c r="Z2999" i="6"/>
  <c r="Z277" i="6"/>
  <c r="AA277" i="6" s="1"/>
  <c r="AB277" i="6" s="1"/>
  <c r="AC277" i="6" s="1"/>
  <c r="Z866" i="6"/>
  <c r="AA866" i="6" s="1"/>
  <c r="AB866" i="6" s="1"/>
  <c r="AC866" i="6" s="1"/>
  <c r="Z82" i="6"/>
  <c r="AA82" i="6" s="1"/>
  <c r="AB82" i="6" s="1"/>
  <c r="AC82" i="6" s="1"/>
  <c r="Z2358" i="6"/>
  <c r="AA2358" i="6" s="1"/>
  <c r="AB2358" i="6" s="1"/>
  <c r="AC2358" i="6" s="1"/>
  <c r="Z3114" i="6"/>
  <c r="AA3114" i="6" s="1"/>
  <c r="AB3114" i="6" s="1"/>
  <c r="AC3114" i="6" s="1"/>
  <c r="Z1346" i="6"/>
  <c r="AA1346" i="6" s="1"/>
  <c r="AB1346" i="6" s="1"/>
  <c r="AC1346" i="6" s="1"/>
  <c r="Z1689" i="6"/>
  <c r="AA1689" i="6" s="1"/>
  <c r="AB1689" i="6" s="1"/>
  <c r="AC1689" i="6" s="1"/>
  <c r="Z606" i="6"/>
  <c r="AA606" i="6" s="1"/>
  <c r="AB606" i="6" s="1"/>
  <c r="AC606" i="6" s="1"/>
  <c r="Z3742" i="6"/>
  <c r="AA3742" i="6" s="1"/>
  <c r="AB3742" i="6" s="1"/>
  <c r="AC3742" i="6" s="1"/>
  <c r="Z1758" i="6"/>
  <c r="AA1758" i="6" s="1"/>
  <c r="AB1758" i="6" s="1"/>
  <c r="AC1758" i="6" s="1"/>
  <c r="Z1407" i="6"/>
  <c r="AG1407" i="6" s="1" a="1"/>
  <c r="AG1407" i="6" s="1"/>
  <c r="Z1003" i="6"/>
  <c r="Z1174" i="6"/>
  <c r="AA1174" i="6" s="1"/>
  <c r="AB1174" i="6" s="1"/>
  <c r="AC1174" i="6" s="1"/>
  <c r="Z2480" i="6"/>
  <c r="AA2480" i="6" s="1"/>
  <c r="AB2480" i="6" s="1"/>
  <c r="AC2480" i="6" s="1"/>
  <c r="AL2479" i="6" s="1"/>
  <c r="Z1351" i="6"/>
  <c r="Z3508" i="6"/>
  <c r="AA3508" i="6" s="1"/>
  <c r="AB3508" i="6" s="1"/>
  <c r="AC3508" i="6" s="1"/>
  <c r="AL3507" i="6" s="1"/>
  <c r="Z1880" i="6"/>
  <c r="AA1880" i="6" s="1"/>
  <c r="AB1880" i="6" s="1"/>
  <c r="AC1880" i="6" s="1"/>
  <c r="AL1879" i="6" s="1"/>
  <c r="Z2249" i="6"/>
  <c r="AA2249" i="6" s="1"/>
  <c r="AB2249" i="6" s="1"/>
  <c r="AC2249" i="6" s="1"/>
  <c r="Z1981" i="6"/>
  <c r="AA1981" i="6" s="1"/>
  <c r="AB1981" i="6" s="1"/>
  <c r="AC1981" i="6" s="1"/>
  <c r="Z3195" i="6"/>
  <c r="Z3295" i="6"/>
  <c r="Z3731" i="6"/>
  <c r="Z1891" i="6"/>
  <c r="Z2848" i="6"/>
  <c r="AA2848" i="6" s="1"/>
  <c r="AB2848" i="6" s="1"/>
  <c r="AC2848" i="6" s="1"/>
  <c r="AL2847" i="6" s="1"/>
  <c r="Z2116" i="6"/>
  <c r="AA2116" i="6" s="1"/>
  <c r="AB2116" i="6" s="1"/>
  <c r="AC2116" i="6" s="1"/>
  <c r="AL2115" i="6" s="1"/>
  <c r="Z582" i="6"/>
  <c r="AA582" i="6" s="1"/>
  <c r="AB582" i="6" s="1"/>
  <c r="AC582" i="6" s="1"/>
  <c r="Z3515" i="6"/>
  <c r="Z1706" i="6"/>
  <c r="AA1706" i="6" s="1"/>
  <c r="AB1706" i="6" s="1"/>
  <c r="AC1706" i="6" s="1"/>
  <c r="Z689" i="6"/>
  <c r="AA689" i="6" s="1"/>
  <c r="AB689" i="6" s="1"/>
  <c r="AC689" i="6" s="1"/>
  <c r="Z985" i="6"/>
  <c r="AA985" i="6" s="1"/>
  <c r="AB985" i="6" s="1"/>
  <c r="AC985" i="6" s="1"/>
  <c r="Z355" i="6"/>
  <c r="Z138" i="6"/>
  <c r="AA138" i="6" s="1"/>
  <c r="AB138" i="6" s="1"/>
  <c r="AC138" i="6" s="1"/>
  <c r="Z88" i="6"/>
  <c r="Z329" i="6"/>
  <c r="AA329" i="6" s="1"/>
  <c r="AB329" i="6" s="1"/>
  <c r="AC329" i="6" s="1"/>
  <c r="Z2781" i="6"/>
  <c r="AA2781" i="6" s="1"/>
  <c r="AB2781" i="6" s="1"/>
  <c r="AC2781" i="6" s="1"/>
  <c r="Z2050" i="6"/>
  <c r="AA2050" i="6" s="1"/>
  <c r="AB2050" i="6" s="1"/>
  <c r="AC2050" i="6" s="1"/>
  <c r="Z193" i="6"/>
  <c r="AA193" i="6" s="1"/>
  <c r="AB193" i="6" s="1"/>
  <c r="AC193" i="6" s="1"/>
  <c r="Z745" i="6"/>
  <c r="AA745" i="6" s="1"/>
  <c r="AB745" i="6" s="1"/>
  <c r="AC745" i="6" s="1"/>
  <c r="Z1034" i="6"/>
  <c r="AA1034" i="6" s="1"/>
  <c r="AB1034" i="6" s="1"/>
  <c r="AC1034" i="6" s="1"/>
  <c r="Z562" i="6"/>
  <c r="AA562" i="6" s="1"/>
  <c r="AB562" i="6" s="1"/>
  <c r="AC562" i="6" s="1"/>
  <c r="Z449" i="6"/>
  <c r="AA449" i="6" s="1"/>
  <c r="AB449" i="6" s="1"/>
  <c r="AC449" i="6" s="1"/>
  <c r="Z2599" i="6"/>
  <c r="Z3330" i="6"/>
  <c r="AA3330" i="6" s="1"/>
  <c r="AB3330" i="6" s="1"/>
  <c r="AC3330" i="6" s="1"/>
  <c r="Z2224" i="6"/>
  <c r="AA2224" i="6" s="1"/>
  <c r="AB2224" i="6" s="1"/>
  <c r="AC2224" i="6" s="1"/>
  <c r="AL2223" i="6" s="1"/>
  <c r="Z3031" i="6"/>
  <c r="Z1470" i="6"/>
  <c r="AA1470" i="6" s="1"/>
  <c r="AB1470" i="6" s="1"/>
  <c r="AC1470" i="6" s="1"/>
  <c r="Z1147" i="6"/>
  <c r="Z148" i="6"/>
  <c r="Z335" i="6"/>
  <c r="Z2690" i="6"/>
  <c r="AA2690" i="6" s="1"/>
  <c r="AB2690" i="6" s="1"/>
  <c r="AC2690" i="6" s="1"/>
  <c r="Z2376" i="6"/>
  <c r="AA2376" i="6" s="1"/>
  <c r="AB2376" i="6" s="1"/>
  <c r="AC2376" i="6" s="1"/>
  <c r="AL2375" i="6" s="1"/>
  <c r="Z3320" i="6"/>
  <c r="AA3320" i="6" s="1"/>
  <c r="AB3320" i="6" s="1"/>
  <c r="AC3320" i="6" s="1"/>
  <c r="AL3319" i="6" s="1"/>
  <c r="Z2740" i="6"/>
  <c r="AA2740" i="6" s="1"/>
  <c r="AB2740" i="6" s="1"/>
  <c r="AC2740" i="6" s="1"/>
  <c r="AL2739" i="6" s="1"/>
  <c r="Z3026" i="6"/>
  <c r="AA3026" i="6" s="1"/>
  <c r="AB3026" i="6" s="1"/>
  <c r="AC3026" i="6" s="1"/>
  <c r="Z2245" i="6"/>
  <c r="AA2245" i="6" s="1"/>
  <c r="AB2245" i="6" s="1"/>
  <c r="AC2245" i="6" s="1"/>
  <c r="Z3225" i="6"/>
  <c r="AA3225" i="6" s="1"/>
  <c r="AB3225" i="6" s="1"/>
  <c r="AC3225" i="6" s="1"/>
  <c r="Z2441" i="6"/>
  <c r="AA2441" i="6" s="1"/>
  <c r="AB2441" i="6" s="1"/>
  <c r="AC2441" i="6" s="1"/>
  <c r="Z212" i="6"/>
  <c r="Z3628" i="6"/>
  <c r="AA3628" i="6" s="1"/>
  <c r="AB3628" i="6" s="1"/>
  <c r="AC3628" i="6" s="1"/>
  <c r="AL3627" i="6" s="1"/>
  <c r="Z2487" i="6"/>
  <c r="Z384" i="6"/>
  <c r="Z2884" i="6"/>
  <c r="AA2884" i="6" s="1"/>
  <c r="AB2884" i="6" s="1"/>
  <c r="AC2884" i="6" s="1"/>
  <c r="AL2883" i="6" s="1"/>
  <c r="Z1254" i="6"/>
  <c r="AA1254" i="6" s="1"/>
  <c r="AB1254" i="6" s="1"/>
  <c r="AC1254" i="6" s="1"/>
  <c r="Z2925" i="6"/>
  <c r="AA2925" i="6" s="1"/>
  <c r="AB2925" i="6" s="1"/>
  <c r="AC2925" i="6" s="1"/>
  <c r="Z197" i="6"/>
  <c r="AA197" i="6" s="1"/>
  <c r="AB197" i="6" s="1"/>
  <c r="AC197" i="6" s="1"/>
  <c r="Z3076" i="6"/>
  <c r="AA3076" i="6" s="1"/>
  <c r="AB3076" i="6" s="1"/>
  <c r="AC3076" i="6" s="1"/>
  <c r="AL3075" i="6" s="1"/>
  <c r="Z1428" i="6"/>
  <c r="Z64" i="6"/>
  <c r="Z2587" i="6"/>
  <c r="Z854" i="6"/>
  <c r="AA854" i="6" s="1"/>
  <c r="AB854" i="6" s="1"/>
  <c r="AC854" i="6" s="1"/>
  <c r="Z3524" i="6"/>
  <c r="AA3524" i="6" s="1"/>
  <c r="AB3524" i="6" s="1"/>
  <c r="AC3524" i="6" s="1"/>
  <c r="AL3523" i="6" s="1"/>
  <c r="Z1356" i="6"/>
  <c r="Z1976" i="6"/>
  <c r="AA1976" i="6" s="1"/>
  <c r="AB1976" i="6" s="1"/>
  <c r="AC1976" i="6" s="1"/>
  <c r="AL1975" i="6" s="1"/>
  <c r="Z243" i="6"/>
  <c r="Z3941" i="6"/>
  <c r="AA3941" i="6" s="1"/>
  <c r="AB3941" i="6" s="1"/>
  <c r="AC3941" i="6" s="1"/>
  <c r="Z2892" i="6"/>
  <c r="AA2892" i="6" s="1"/>
  <c r="AB2892" i="6" s="1"/>
  <c r="AC2892" i="6" s="1"/>
  <c r="AL2891" i="6" s="1"/>
  <c r="Z2426" i="6"/>
  <c r="AA2426" i="6" s="1"/>
  <c r="AB2426" i="6" s="1"/>
  <c r="AC2426" i="6" s="1"/>
  <c r="Z778" i="6"/>
  <c r="AA778" i="6" s="1"/>
  <c r="AB778" i="6" s="1"/>
  <c r="AC778" i="6" s="1"/>
  <c r="Z2333" i="6"/>
  <c r="AA2333" i="6" s="1"/>
  <c r="AB2333" i="6" s="1"/>
  <c r="AC2333" i="6" s="1"/>
  <c r="Z236" i="6"/>
  <c r="Z2573" i="6"/>
  <c r="AA2573" i="6" s="1"/>
  <c r="AB2573" i="6" s="1"/>
  <c r="AC2573" i="6" s="1"/>
  <c r="Z1129" i="6"/>
  <c r="AA1129" i="6" s="1"/>
  <c r="AB1129" i="6" s="1"/>
  <c r="AC1129" i="6" s="1"/>
  <c r="Z23" i="6"/>
  <c r="Z295" i="6"/>
  <c r="Z3410" i="6"/>
  <c r="AA3410" i="6" s="1"/>
  <c r="AB3410" i="6" s="1"/>
  <c r="AC3410" i="6" s="1"/>
  <c r="Z1670" i="6"/>
  <c r="AA1670" i="6" s="1"/>
  <c r="AB1670" i="6" s="1"/>
  <c r="AC1670" i="6" s="1"/>
  <c r="Z1131" i="6"/>
  <c r="Z3901" i="6"/>
  <c r="AA3901" i="6" s="1"/>
  <c r="AB3901" i="6" s="1"/>
  <c r="AC3901" i="6" s="1"/>
  <c r="Z1185" i="6"/>
  <c r="AA1185" i="6" s="1"/>
  <c r="AB1185" i="6" s="1"/>
  <c r="AC1185" i="6" s="1"/>
  <c r="Z187" i="6"/>
  <c r="Z3356" i="6"/>
  <c r="AA3356" i="6" s="1"/>
  <c r="AB3356" i="6" s="1"/>
  <c r="AC3356" i="6" s="1"/>
  <c r="AL3355" i="6" s="1"/>
  <c r="Z1205" i="6"/>
  <c r="AA1205" i="6" s="1"/>
  <c r="AB1205" i="6" s="1"/>
  <c r="AC1205" i="6" s="1"/>
  <c r="Z3054" i="6"/>
  <c r="AA3054" i="6" s="1"/>
  <c r="AB3054" i="6" s="1"/>
  <c r="AC3054" i="6" s="1"/>
  <c r="Z2626" i="6"/>
  <c r="AA2626" i="6" s="1"/>
  <c r="AB2626" i="6" s="1"/>
  <c r="AC2626" i="6" s="1"/>
  <c r="Z3993" i="6"/>
  <c r="AA3993" i="6" s="1"/>
  <c r="AB3993" i="6" s="1"/>
  <c r="AC3993" i="6" s="1"/>
  <c r="Z3188" i="6"/>
  <c r="AA3188" i="6" s="1"/>
  <c r="AB3188" i="6" s="1"/>
  <c r="AC3188" i="6" s="1"/>
  <c r="AL3187" i="6" s="1"/>
  <c r="Z1636" i="6"/>
  <c r="Z3337" i="6"/>
  <c r="AA3337" i="6" s="1"/>
  <c r="AB3337" i="6" s="1"/>
  <c r="AC3337" i="6" s="1"/>
  <c r="Z2078" i="6"/>
  <c r="AA2078" i="6" s="1"/>
  <c r="AB2078" i="6" s="1"/>
  <c r="AC2078" i="6" s="1"/>
  <c r="Z3153" i="6"/>
  <c r="AA3153" i="6" s="1"/>
  <c r="AB3153" i="6" s="1"/>
  <c r="AC3153" i="6" s="1"/>
  <c r="Z1934" i="6"/>
  <c r="AA1934" i="6" s="1"/>
  <c r="AB1934" i="6" s="1"/>
  <c r="AC1934" i="6" s="1"/>
  <c r="Z3623" i="6"/>
  <c r="Z3585" i="6"/>
  <c r="AA3585" i="6" s="1"/>
  <c r="AB3585" i="6" s="1"/>
  <c r="AC3585" i="6" s="1"/>
  <c r="Z2290" i="6"/>
  <c r="AA2290" i="6" s="1"/>
  <c r="AB2290" i="6" s="1"/>
  <c r="AC2290" i="6" s="1"/>
  <c r="Z1778" i="6"/>
  <c r="AA1778" i="6" s="1"/>
  <c r="AB1778" i="6" s="1"/>
  <c r="AC1778" i="6" s="1"/>
  <c r="Z2862" i="6"/>
  <c r="AA2862" i="6" s="1"/>
  <c r="AB2862" i="6" s="1"/>
  <c r="AC2862" i="6" s="1"/>
  <c r="Z1765" i="6"/>
  <c r="AA1765" i="6" s="1"/>
  <c r="AB1765" i="6" s="1"/>
  <c r="AC1765" i="6" s="1"/>
  <c r="Z1442" i="6"/>
  <c r="AA1442" i="6" s="1"/>
  <c r="AB1442" i="6" s="1"/>
  <c r="AC1442" i="6" s="1"/>
  <c r="Z3782" i="6"/>
  <c r="AA3782" i="6" s="1"/>
  <c r="AB3782" i="6" s="1"/>
  <c r="AC3782" i="6" s="1"/>
  <c r="Z1457" i="6"/>
  <c r="AA1457" i="6" s="1"/>
  <c r="AB1457" i="6" s="1"/>
  <c r="AC1457" i="6" s="1"/>
  <c r="Z2269" i="6"/>
  <c r="AA2269" i="6" s="1"/>
  <c r="AB2269" i="6" s="1"/>
  <c r="AC2269" i="6" s="1"/>
  <c r="Z2300" i="6"/>
  <c r="AA2300" i="6" s="1"/>
  <c r="AB2300" i="6" s="1"/>
  <c r="AC2300" i="6" s="1"/>
  <c r="AL2299" i="6" s="1"/>
  <c r="Z180" i="6"/>
  <c r="Z2035" i="6"/>
  <c r="Z3719" i="6"/>
  <c r="Z2510" i="6"/>
  <c r="AA2510" i="6" s="1"/>
  <c r="AB2510" i="6" s="1"/>
  <c r="AC2510" i="6" s="1"/>
  <c r="Z1630" i="6"/>
  <c r="AA1630" i="6" s="1"/>
  <c r="AB1630" i="6" s="1"/>
  <c r="AC1630" i="6" s="1"/>
  <c r="Z1420" i="6"/>
  <c r="Z807" i="6"/>
  <c r="Z1566" i="6"/>
  <c r="AA1566" i="6" s="1"/>
  <c r="AB1566" i="6" s="1"/>
  <c r="AC1566" i="6" s="1"/>
  <c r="Z1452" i="6"/>
  <c r="Z3832" i="6"/>
  <c r="AA3832" i="6" s="1"/>
  <c r="AB3832" i="6" s="1"/>
  <c r="AC3832" i="6" s="1"/>
  <c r="AL3831" i="6" s="1"/>
  <c r="Z428" i="6"/>
  <c r="Z2825" i="6"/>
  <c r="AA2825" i="6" s="1"/>
  <c r="AB2825" i="6" s="1"/>
  <c r="AC2825" i="6" s="1"/>
  <c r="Z3547" i="6"/>
  <c r="Z1391" i="6"/>
  <c r="Z2822" i="6"/>
  <c r="AA2822" i="6" s="1"/>
  <c r="AB2822" i="6" s="1"/>
  <c r="AC2822" i="6" s="1"/>
  <c r="Z1405" i="6"/>
  <c r="AG1403" i="6" s="1" a="1"/>
  <c r="AG1403" i="6" s="1"/>
  <c r="Z1161" i="6"/>
  <c r="AA1161" i="6" s="1"/>
  <c r="AB1161" i="6" s="1"/>
  <c r="AC1161" i="6" s="1"/>
  <c r="Z2949" i="6"/>
  <c r="AA2949" i="6" s="1"/>
  <c r="AB2949" i="6" s="1"/>
  <c r="AC2949" i="6" s="1"/>
  <c r="Z3147" i="6"/>
  <c r="Z2785" i="6"/>
  <c r="AA2785" i="6" s="1"/>
  <c r="AB2785" i="6" s="1"/>
  <c r="AC2785" i="6" s="1"/>
  <c r="Z889" i="6"/>
  <c r="AA889" i="6" s="1"/>
  <c r="AB889" i="6" s="1"/>
  <c r="AC889" i="6" s="1"/>
  <c r="Z3340" i="6"/>
  <c r="AA3340" i="6" s="1"/>
  <c r="AB3340" i="6" s="1"/>
  <c r="AC3340" i="6" s="1"/>
  <c r="AL3339" i="6" s="1"/>
  <c r="Z2974" i="6"/>
  <c r="AA2974" i="6" s="1"/>
  <c r="AB2974" i="6" s="1"/>
  <c r="AC2974" i="6" s="1"/>
  <c r="Z3577" i="6"/>
  <c r="AA3577" i="6" s="1"/>
  <c r="AB3577" i="6" s="1"/>
  <c r="AC3577" i="6" s="1"/>
  <c r="Z910" i="6"/>
  <c r="AA910" i="6" s="1"/>
  <c r="AB910" i="6" s="1"/>
  <c r="AC910" i="6" s="1"/>
  <c r="Z3569" i="6"/>
  <c r="AA3569" i="6" s="1"/>
  <c r="AB3569" i="6" s="1"/>
  <c r="AC3569" i="6" s="1"/>
  <c r="Z1342" i="6"/>
  <c r="AA1342" i="6" s="1"/>
  <c r="AB1342" i="6" s="1"/>
  <c r="AC1342" i="6" s="1"/>
  <c r="Z2146" i="6"/>
  <c r="AA2146" i="6" s="1"/>
  <c r="AB2146" i="6" s="1"/>
  <c r="AC2146" i="6" s="1"/>
  <c r="Z1434" i="6"/>
  <c r="AA1434" i="6" s="1"/>
  <c r="AB1434" i="6" s="1"/>
  <c r="AC1434" i="6" s="1"/>
  <c r="Z1092" i="6"/>
  <c r="Z2641" i="6"/>
  <c r="AA2641" i="6" s="1"/>
  <c r="AB2641" i="6" s="1"/>
  <c r="AC2641" i="6" s="1"/>
  <c r="Z989" i="6"/>
  <c r="AA989" i="6" s="1"/>
  <c r="AB989" i="6" s="1"/>
  <c r="AC989" i="6" s="1"/>
  <c r="Z269" i="6"/>
  <c r="AA269" i="6" s="1"/>
  <c r="AB269" i="6" s="1"/>
  <c r="AC269" i="6" s="1"/>
  <c r="Z805" i="6"/>
  <c r="AA805" i="6" s="1"/>
  <c r="AB805" i="6" s="1"/>
  <c r="AC805" i="6" s="1"/>
  <c r="Z3301" i="6"/>
  <c r="AA3301" i="6" s="1"/>
  <c r="AB3301" i="6" s="1"/>
  <c r="AC3301" i="6" s="1"/>
  <c r="Z2138" i="6"/>
  <c r="AA2138" i="6" s="1"/>
  <c r="AB2138" i="6" s="1"/>
  <c r="AC2138" i="6" s="1"/>
  <c r="Z1885" i="6"/>
  <c r="AA1885" i="6" s="1"/>
  <c r="AB1885" i="6" s="1"/>
  <c r="AC1885" i="6" s="1"/>
  <c r="Z1487" i="6"/>
  <c r="Z2789" i="6"/>
  <c r="AA2789" i="6" s="1"/>
  <c r="AB2789" i="6" s="1"/>
  <c r="AC2789" i="6" s="1"/>
  <c r="Z1256" i="6"/>
  <c r="Z740" i="6"/>
  <c r="Z3557" i="6"/>
  <c r="AA3557" i="6" s="1"/>
  <c r="AB3557" i="6" s="1"/>
  <c r="AC3557" i="6" s="1"/>
  <c r="Z1279" i="6"/>
  <c r="Z3093" i="6"/>
  <c r="AA3093" i="6" s="1"/>
  <c r="AB3093" i="6" s="1"/>
  <c r="AC3093" i="6" s="1"/>
  <c r="Z1947" i="6"/>
  <c r="Z2998" i="6"/>
  <c r="AA2998" i="6" s="1"/>
  <c r="AB2998" i="6" s="1"/>
  <c r="AC2998" i="6" s="1"/>
  <c r="Z3611" i="6"/>
  <c r="Z802" i="6"/>
  <c r="AA802" i="6" s="1"/>
  <c r="AB802" i="6" s="1"/>
  <c r="AC802" i="6" s="1"/>
  <c r="Z2491" i="6"/>
  <c r="Z1398" i="6"/>
  <c r="AA1398" i="6" s="1"/>
  <c r="AB1398" i="6" s="1"/>
  <c r="AC1398" i="6" s="1"/>
  <c r="Z1686" i="6"/>
  <c r="AA1686" i="6" s="1"/>
  <c r="AB1686" i="6" s="1"/>
  <c r="AC1686" i="6" s="1"/>
  <c r="Z1193" i="6"/>
  <c r="AA1193" i="6" s="1"/>
  <c r="AB1193" i="6" s="1"/>
  <c r="AC1193" i="6" s="1"/>
  <c r="Z2153" i="6"/>
  <c r="AA2153" i="6" s="1"/>
  <c r="AB2153" i="6" s="1"/>
  <c r="AC2153" i="6" s="1"/>
  <c r="Z2183" i="6"/>
  <c r="Z1494" i="6"/>
  <c r="AA1494" i="6" s="1"/>
  <c r="AB1494" i="6" s="1"/>
  <c r="AC1494" i="6" s="1"/>
  <c r="Z2759" i="6"/>
  <c r="Z1744" i="6"/>
  <c r="AA1744" i="6" s="1"/>
  <c r="AB1744" i="6" s="1"/>
  <c r="AC1744" i="6" s="1"/>
  <c r="AL1743" i="6" s="1"/>
  <c r="Z1326" i="6"/>
  <c r="AA1326" i="6" s="1"/>
  <c r="AB1326" i="6" s="1"/>
  <c r="AC1326" i="6" s="1"/>
  <c r="Z3119" i="6"/>
  <c r="Z2061" i="6"/>
  <c r="AA2061" i="6" s="1"/>
  <c r="AB2061" i="6" s="1"/>
  <c r="AC2061" i="6" s="1"/>
  <c r="Z3658" i="6"/>
  <c r="AA3658" i="6" s="1"/>
  <c r="AB3658" i="6" s="1"/>
  <c r="AC3658" i="6" s="1"/>
  <c r="Z3067" i="6"/>
  <c r="Z1822" i="6"/>
  <c r="AA1822" i="6" s="1"/>
  <c r="AB1822" i="6" s="1"/>
  <c r="AC1822" i="6" s="1"/>
  <c r="Z2654" i="6"/>
  <c r="AA2654" i="6" s="1"/>
  <c r="AB2654" i="6" s="1"/>
  <c r="AC2654" i="6" s="1"/>
  <c r="Z1662" i="6"/>
  <c r="AA1662" i="6" s="1"/>
  <c r="AB1662" i="6" s="1"/>
  <c r="AC1662" i="6" s="1"/>
  <c r="Z701" i="6"/>
  <c r="AA701" i="6" s="1"/>
  <c r="AB701" i="6" s="1"/>
  <c r="AC701" i="6" s="1"/>
  <c r="Z3158" i="6"/>
  <c r="AA3158" i="6" s="1"/>
  <c r="AB3158" i="6" s="1"/>
  <c r="AC3158" i="6" s="1"/>
  <c r="Z2501" i="6"/>
  <c r="AA2501" i="6" s="1"/>
  <c r="AB2501" i="6" s="1"/>
  <c r="AC2501" i="6" s="1"/>
  <c r="Z3232" i="6"/>
  <c r="AA3232" i="6" s="1"/>
  <c r="AB3232" i="6" s="1"/>
  <c r="AC3232" i="6" s="1"/>
  <c r="AL3231" i="6" s="1"/>
  <c r="Z2238" i="6"/>
  <c r="AA2238" i="6" s="1"/>
  <c r="AB2238" i="6" s="1"/>
  <c r="AC2238" i="6" s="1"/>
  <c r="Z2538" i="6"/>
  <c r="AA2538" i="6" s="1"/>
  <c r="AB2538" i="6" s="1"/>
  <c r="AC2538" i="6" s="1"/>
  <c r="Z2866" i="6"/>
  <c r="AA2866" i="6" s="1"/>
  <c r="AB2866" i="6" s="1"/>
  <c r="AC2866" i="6" s="1"/>
  <c r="Z738" i="6"/>
  <c r="AA738" i="6" s="1"/>
  <c r="AB738" i="6" s="1"/>
  <c r="AC738" i="6" s="1"/>
  <c r="Z3671" i="6"/>
  <c r="Z1438" i="6"/>
  <c r="AA1438" i="6" s="1"/>
  <c r="AB1438" i="6" s="1"/>
  <c r="AC1438" i="6" s="1"/>
  <c r="Z1374" i="6"/>
  <c r="AA1374" i="6" s="1"/>
  <c r="AB1374" i="6" s="1"/>
  <c r="AC1374" i="6" s="1"/>
  <c r="Z1222" i="6"/>
  <c r="AA1222" i="6" s="1"/>
  <c r="AB1222" i="6" s="1"/>
  <c r="AC1222" i="6" s="1"/>
  <c r="Z1700" i="6"/>
  <c r="AA1700" i="6" s="1"/>
  <c r="AB1700" i="6" s="1"/>
  <c r="AC1700" i="6" s="1"/>
  <c r="AL1699" i="6" s="1"/>
  <c r="Z1110" i="6"/>
  <c r="AA1110" i="6" s="1"/>
  <c r="AB1110" i="6" s="1"/>
  <c r="AC1110" i="6" s="1"/>
  <c r="Z2457" i="6"/>
  <c r="AA2457" i="6" s="1"/>
  <c r="AB2457" i="6" s="1"/>
  <c r="AC2457" i="6" s="1"/>
  <c r="Z2897" i="6"/>
  <c r="AA2897" i="6" s="1"/>
  <c r="AB2897" i="6" s="1"/>
  <c r="AC2897" i="6" s="1"/>
  <c r="Z1918" i="6"/>
  <c r="AA1918" i="6" s="1"/>
  <c r="AB1918" i="6" s="1"/>
  <c r="AC1918" i="6" s="1"/>
  <c r="Z3938" i="6"/>
  <c r="AA3938" i="6" s="1"/>
  <c r="AB3938" i="6" s="1"/>
  <c r="AC3938" i="6" s="1"/>
  <c r="Z1570" i="6"/>
  <c r="AA1570" i="6" s="1"/>
  <c r="AB1570" i="6" s="1"/>
  <c r="AC1570" i="6" s="1"/>
  <c r="Z417" i="6"/>
  <c r="AA417" i="6" s="1"/>
  <c r="AB417" i="6" s="1"/>
  <c r="AC417" i="6" s="1"/>
  <c r="Z3229" i="6"/>
  <c r="AA3229" i="6" s="1"/>
  <c r="AB3229" i="6" s="1"/>
  <c r="AC3229" i="6" s="1"/>
  <c r="Z1289" i="6"/>
  <c r="AA1289" i="6" s="1"/>
  <c r="AB1289" i="6" s="1"/>
  <c r="AC1289" i="6" s="1"/>
  <c r="Z2196" i="6"/>
  <c r="AA2196" i="6" s="1"/>
  <c r="AB2196" i="6" s="1"/>
  <c r="AC2196" i="6" s="1"/>
  <c r="AL2195" i="6" s="1"/>
  <c r="Z1362" i="6"/>
  <c r="AA1362" i="6" s="1"/>
  <c r="AB1362" i="6" s="1"/>
  <c r="AC1362" i="6" s="1"/>
  <c r="Z2731" i="6"/>
  <c r="Z231" i="6"/>
  <c r="Z1263" i="6"/>
  <c r="Z3859" i="6"/>
  <c r="Z2709" i="6"/>
  <c r="AA2709" i="6" s="1"/>
  <c r="AB2709" i="6" s="1"/>
  <c r="AC2709" i="6" s="1"/>
  <c r="Z1800" i="6"/>
  <c r="AA1800" i="6" s="1"/>
  <c r="AB1800" i="6" s="1"/>
  <c r="AC1800" i="6" s="1"/>
  <c r="AL1799" i="6" s="1"/>
  <c r="Z3349" i="6"/>
  <c r="AA3349" i="6" s="1"/>
  <c r="AB3349" i="6" s="1"/>
  <c r="AC3349" i="6" s="1"/>
  <c r="Z354" i="6"/>
  <c r="AA354" i="6" s="1"/>
  <c r="AB354" i="6" s="1"/>
  <c r="AC354" i="6" s="1"/>
  <c r="Z3035" i="6"/>
  <c r="Z1603" i="6"/>
  <c r="Z1843" i="6"/>
  <c r="Z1854" i="6"/>
  <c r="AA1854" i="6" s="1"/>
  <c r="AB1854" i="6" s="1"/>
  <c r="AC1854" i="6" s="1"/>
  <c r="Z1814" i="6"/>
  <c r="AA1814" i="6" s="1"/>
  <c r="AB1814" i="6" s="1"/>
  <c r="AC1814" i="6" s="1"/>
  <c r="Z202" i="6"/>
  <c r="AA202" i="6" s="1"/>
  <c r="AB202" i="6" s="1"/>
  <c r="AC202" i="6" s="1"/>
  <c r="Z1874" i="6"/>
  <c r="AA1874" i="6" s="1"/>
  <c r="AB1874" i="6" s="1"/>
  <c r="AC1874" i="6" s="1"/>
  <c r="Z43" i="6"/>
  <c r="Z777" i="6"/>
  <c r="AA777" i="6" s="1"/>
  <c r="AB777" i="6" s="1"/>
  <c r="AC777" i="6" s="1"/>
  <c r="Z2332" i="6"/>
  <c r="AA2332" i="6" s="1"/>
  <c r="AB2332" i="6" s="1"/>
  <c r="AC2332" i="6" s="1"/>
  <c r="AL2331" i="6" s="1"/>
  <c r="Z2572" i="6"/>
  <c r="AA2572" i="6" s="1"/>
  <c r="AB2572" i="6" s="1"/>
  <c r="AC2572" i="6" s="1"/>
  <c r="AL2571" i="6" s="1"/>
  <c r="Z1130" i="6"/>
  <c r="AA1130" i="6" s="1"/>
  <c r="AB1130" i="6" s="1"/>
  <c r="AC1130" i="6" s="1"/>
  <c r="Z25" i="6"/>
  <c r="AA25" i="6" s="1"/>
  <c r="AB25" i="6" s="1"/>
  <c r="AC25" i="6" s="1"/>
  <c r="Z298" i="6"/>
  <c r="AA298" i="6" s="1"/>
  <c r="AB298" i="6" s="1"/>
  <c r="AC298" i="6" s="1"/>
  <c r="Z1668" i="6"/>
  <c r="Z189" i="6"/>
  <c r="AA189" i="6" s="1"/>
  <c r="AB189" i="6" s="1"/>
  <c r="AC189" i="6" s="1"/>
  <c r="Z3357" i="6"/>
  <c r="AA3357" i="6" s="1"/>
  <c r="AB3357" i="6" s="1"/>
  <c r="AC3357" i="6" s="1"/>
  <c r="Z1206" i="6"/>
  <c r="AA1206" i="6" s="1"/>
  <c r="AB1206" i="6" s="1"/>
  <c r="AC1206" i="6" s="1"/>
  <c r="Z3053" i="6"/>
  <c r="AA3053" i="6" s="1"/>
  <c r="AB3053" i="6" s="1"/>
  <c r="AC3053" i="6" s="1"/>
  <c r="Z2624" i="6"/>
  <c r="AA2624" i="6" s="1"/>
  <c r="AB2624" i="6" s="1"/>
  <c r="AC2624" i="6" s="1"/>
  <c r="AL2623" i="6" s="1"/>
  <c r="Z3991" i="6"/>
  <c r="Z3190" i="6"/>
  <c r="AA3190" i="6" s="1"/>
  <c r="AB3190" i="6" s="1"/>
  <c r="AC3190" i="6" s="1"/>
  <c r="Z1638" i="6"/>
  <c r="AA1638" i="6" s="1"/>
  <c r="AB1638" i="6" s="1"/>
  <c r="AC1638" i="6" s="1"/>
  <c r="Z3338" i="6"/>
  <c r="AA3338" i="6" s="1"/>
  <c r="AB3338" i="6" s="1"/>
  <c r="AC3338" i="6" s="1"/>
  <c r="Z2076" i="6"/>
  <c r="AA2076" i="6" s="1"/>
  <c r="AB2076" i="6" s="1"/>
  <c r="AC2076" i="6" s="1"/>
  <c r="AL2075" i="6" s="1"/>
  <c r="Z1932" i="6"/>
  <c r="AA1932" i="6" s="1"/>
  <c r="AB1932" i="6" s="1"/>
  <c r="AC1932" i="6" s="1"/>
  <c r="AL1931" i="6" s="1"/>
  <c r="Z2287" i="6"/>
  <c r="Z1776" i="6"/>
  <c r="AA1776" i="6" s="1"/>
  <c r="AB1776" i="6" s="1"/>
  <c r="AC1776" i="6" s="1"/>
  <c r="AL1775" i="6" s="1"/>
  <c r="Z2860" i="6"/>
  <c r="AA2860" i="6" s="1"/>
  <c r="AB2860" i="6" s="1"/>
  <c r="AC2860" i="6" s="1"/>
  <c r="AL2859" i="6" s="1"/>
  <c r="Z1440" i="6"/>
  <c r="Z3779" i="6"/>
  <c r="Z3988" i="6"/>
  <c r="AG3987" i="6" s="1" a="1"/>
  <c r="AG3987" i="6" s="1"/>
  <c r="Z1456" i="6"/>
  <c r="Z2268" i="6"/>
  <c r="AA2268" i="6" s="1"/>
  <c r="AB2268" i="6" s="1"/>
  <c r="AC2268" i="6" s="1"/>
  <c r="AL2267" i="6" s="1"/>
  <c r="Z2301" i="6"/>
  <c r="AA2301" i="6" s="1"/>
  <c r="AB2301" i="6" s="1"/>
  <c r="AC2301" i="6" s="1"/>
  <c r="Z182" i="6"/>
  <c r="AA182" i="6" s="1"/>
  <c r="AB182" i="6" s="1"/>
  <c r="AC182" i="6" s="1"/>
  <c r="Z2038" i="6"/>
  <c r="AA2038" i="6" s="1"/>
  <c r="AB2038" i="6" s="1"/>
  <c r="AC2038" i="6" s="1"/>
  <c r="Z3722" i="6"/>
  <c r="AA3722" i="6" s="1"/>
  <c r="AB3722" i="6" s="1"/>
  <c r="AC3722" i="6" s="1"/>
  <c r="Z2509" i="6"/>
  <c r="AA2509" i="6" s="1"/>
  <c r="AB2509" i="6" s="1"/>
  <c r="AC2509" i="6" s="1"/>
  <c r="Z1627" i="6"/>
  <c r="Z1422" i="6"/>
  <c r="AA1422" i="6" s="1"/>
  <c r="AB1422" i="6" s="1"/>
  <c r="AC1422" i="6" s="1"/>
  <c r="Z810" i="6"/>
  <c r="AA810" i="6" s="1"/>
  <c r="AB810" i="6" s="1"/>
  <c r="AC810" i="6" s="1"/>
  <c r="Z1564" i="6"/>
  <c r="Z1453" i="6"/>
  <c r="AA1453" i="6" s="1"/>
  <c r="AB1453" i="6" s="1"/>
  <c r="AC1453" i="6" s="1"/>
  <c r="Z3833" i="6"/>
  <c r="AA3833" i="6" s="1"/>
  <c r="AB3833" i="6" s="1"/>
  <c r="AC3833" i="6" s="1"/>
  <c r="Z427" i="6"/>
  <c r="Z3549" i="6"/>
  <c r="AA3549" i="6" s="1"/>
  <c r="AB3549" i="6" s="1"/>
  <c r="AC3549" i="6" s="1"/>
  <c r="Z1394" i="6"/>
  <c r="AA1394" i="6" s="1"/>
  <c r="AB1394" i="6" s="1"/>
  <c r="AC1394" i="6" s="1"/>
  <c r="Z2820" i="6"/>
  <c r="AA2820" i="6" s="1"/>
  <c r="AB2820" i="6" s="1"/>
  <c r="AC2820" i="6" s="1"/>
  <c r="AL2819" i="6" s="1"/>
  <c r="Z2948" i="6"/>
  <c r="AA2948" i="6" s="1"/>
  <c r="AB2948" i="6" s="1"/>
  <c r="AC2948" i="6" s="1"/>
  <c r="AL2947" i="6" s="1"/>
  <c r="Z2784" i="6"/>
  <c r="AA2784" i="6" s="1"/>
  <c r="AB2784" i="6" s="1"/>
  <c r="AC2784" i="6" s="1"/>
  <c r="AL2783" i="6" s="1"/>
  <c r="Z890" i="6"/>
  <c r="AA890" i="6" s="1"/>
  <c r="AB890" i="6" s="1"/>
  <c r="AC890" i="6" s="1"/>
  <c r="Z3341" i="6"/>
  <c r="AA3341" i="6" s="1"/>
  <c r="AB3341" i="6" s="1"/>
  <c r="AC3341" i="6" s="1"/>
  <c r="Z2421" i="6"/>
  <c r="AA2421" i="6" s="1"/>
  <c r="AB2421" i="6" s="1"/>
  <c r="AC2421" i="6" s="1"/>
  <c r="Z2973" i="6"/>
  <c r="AA2973" i="6" s="1"/>
  <c r="AB2973" i="6" s="1"/>
  <c r="AC2973" i="6" s="1"/>
  <c r="Z3578" i="6"/>
  <c r="AA3578" i="6" s="1"/>
  <c r="AB3578" i="6" s="1"/>
  <c r="AC3578" i="6" s="1"/>
  <c r="Z907" i="6"/>
  <c r="Z3567" i="6"/>
  <c r="Z1341" i="6"/>
  <c r="AA1341" i="6" s="1"/>
  <c r="AB1341" i="6" s="1"/>
  <c r="AC1341" i="6" s="1"/>
  <c r="Z1433" i="6"/>
  <c r="AA1433" i="6" s="1"/>
  <c r="AB1433" i="6" s="1"/>
  <c r="AC1433" i="6" s="1"/>
  <c r="Z1091" i="6"/>
  <c r="Z2639" i="6"/>
  <c r="Z402" i="6"/>
  <c r="AA402" i="6" s="1"/>
  <c r="AB402" i="6" s="1"/>
  <c r="AC402" i="6" s="1"/>
  <c r="Z804" i="6"/>
  <c r="Z3302" i="6"/>
  <c r="AA3302" i="6" s="1"/>
  <c r="AB3302" i="6" s="1"/>
  <c r="AC3302" i="6" s="1"/>
  <c r="Z2136" i="6"/>
  <c r="AA2136" i="6" s="1"/>
  <c r="AB2136" i="6" s="1"/>
  <c r="AC2136" i="6" s="1"/>
  <c r="AL2135" i="6" s="1"/>
  <c r="Z1883" i="6"/>
  <c r="Z1489" i="6"/>
  <c r="AA1489" i="6" s="1"/>
  <c r="AB1489" i="6" s="1"/>
  <c r="AC1489" i="6" s="1"/>
  <c r="Z46" i="6"/>
  <c r="AA46" i="6" s="1"/>
  <c r="AB46" i="6" s="1"/>
  <c r="AC46" i="6" s="1"/>
  <c r="Z2788" i="6"/>
  <c r="AA2788" i="6" s="1"/>
  <c r="AB2788" i="6" s="1"/>
  <c r="AC2788" i="6" s="1"/>
  <c r="AL2787" i="6" s="1"/>
  <c r="Z1258" i="6"/>
  <c r="AA1258" i="6" s="1"/>
  <c r="AB1258" i="6" s="1"/>
  <c r="AC1258" i="6" s="1"/>
  <c r="Z741" i="6"/>
  <c r="AA741" i="6" s="1"/>
  <c r="AB741" i="6" s="1"/>
  <c r="AC741" i="6" s="1"/>
  <c r="Z3555" i="6"/>
  <c r="Z3094" i="6"/>
  <c r="AA3094" i="6" s="1"/>
  <c r="AB3094" i="6" s="1"/>
  <c r="AC3094" i="6" s="1"/>
  <c r="Z1948" i="6"/>
  <c r="AA1948" i="6" s="1"/>
  <c r="AB1948" i="6" s="1"/>
  <c r="AC1948" i="6" s="1"/>
  <c r="AL1947" i="6" s="1"/>
  <c r="Z3727" i="6"/>
  <c r="Z2997" i="6"/>
  <c r="AA2997" i="6" s="1"/>
  <c r="AB2997" i="6" s="1"/>
  <c r="AC2997" i="6" s="1"/>
  <c r="Z3612" i="6"/>
  <c r="AA3612" i="6" s="1"/>
  <c r="AB3612" i="6" s="1"/>
  <c r="AC3612" i="6" s="1"/>
  <c r="AL3611" i="6" s="1"/>
  <c r="Z799" i="6"/>
  <c r="Z2493" i="6"/>
  <c r="AA2493" i="6" s="1"/>
  <c r="AB2493" i="6" s="1"/>
  <c r="AC2493" i="6" s="1"/>
  <c r="Z1397" i="6"/>
  <c r="AA1397" i="6" s="1"/>
  <c r="AB1397" i="6" s="1"/>
  <c r="AC1397" i="6" s="1"/>
  <c r="Z1685" i="6"/>
  <c r="AA1685" i="6" s="1"/>
  <c r="AB1685" i="6" s="1"/>
  <c r="AC1685" i="6" s="1"/>
  <c r="Z2151" i="6"/>
  <c r="Z2184" i="6"/>
  <c r="AA2184" i="6" s="1"/>
  <c r="AB2184" i="6" s="1"/>
  <c r="AC2184" i="6" s="1"/>
  <c r="AL2183" i="6" s="1"/>
  <c r="Z1492" i="6"/>
  <c r="Z2760" i="6"/>
  <c r="AA2760" i="6" s="1"/>
  <c r="AB2760" i="6" s="1"/>
  <c r="AC2760" i="6" s="1"/>
  <c r="AL2759" i="6" s="1"/>
  <c r="Z1746" i="6"/>
  <c r="AA1746" i="6" s="1"/>
  <c r="AB1746" i="6" s="1"/>
  <c r="AC1746" i="6" s="1"/>
  <c r="Z369" i="6"/>
  <c r="AA369" i="6" s="1"/>
  <c r="AB369" i="6" s="1"/>
  <c r="AC369" i="6" s="1"/>
  <c r="Z1324" i="6"/>
  <c r="Z3122" i="6"/>
  <c r="AA3122" i="6" s="1"/>
  <c r="AB3122" i="6" s="1"/>
  <c r="AC3122" i="6" s="1"/>
  <c r="Z2062" i="6"/>
  <c r="AA2062" i="6" s="1"/>
  <c r="AB2062" i="6" s="1"/>
  <c r="AC2062" i="6" s="1"/>
  <c r="Z3657" i="6"/>
  <c r="AA3657" i="6" s="1"/>
  <c r="AB3657" i="6" s="1"/>
  <c r="AC3657" i="6" s="1"/>
  <c r="Z3070" i="6"/>
  <c r="AA3070" i="6" s="1"/>
  <c r="AB3070" i="6" s="1"/>
  <c r="AC3070" i="6" s="1"/>
  <c r="Z1820" i="6"/>
  <c r="AA1820" i="6" s="1"/>
  <c r="AB1820" i="6" s="1"/>
  <c r="AC1820" i="6" s="1"/>
  <c r="AL1819" i="6" s="1"/>
  <c r="Z2652" i="6"/>
  <c r="AA2652" i="6" s="1"/>
  <c r="AB2652" i="6" s="1"/>
  <c r="AC2652" i="6" s="1"/>
  <c r="AL2651" i="6" s="1"/>
  <c r="Z1660" i="6"/>
  <c r="Z702" i="6"/>
  <c r="AA702" i="6" s="1"/>
  <c r="AB702" i="6" s="1"/>
  <c r="AC702" i="6" s="1"/>
  <c r="Z3156" i="6"/>
  <c r="AA3156" i="6" s="1"/>
  <c r="AB3156" i="6" s="1"/>
  <c r="AC3156" i="6" s="1"/>
  <c r="AL3155" i="6" s="1"/>
  <c r="Z2499" i="6"/>
  <c r="Z3234" i="6"/>
  <c r="AA3234" i="6" s="1"/>
  <c r="AB3234" i="6" s="1"/>
  <c r="AC3234" i="6" s="1"/>
  <c r="Z2236" i="6"/>
  <c r="AA2236" i="6" s="1"/>
  <c r="AB2236" i="6" s="1"/>
  <c r="AC2236" i="6" s="1"/>
  <c r="AL2235" i="6" s="1"/>
  <c r="Z2537" i="6"/>
  <c r="AA2537" i="6" s="1"/>
  <c r="AB2537" i="6" s="1"/>
  <c r="AC2537" i="6" s="1"/>
  <c r="Z2864" i="6"/>
  <c r="AA2864" i="6" s="1"/>
  <c r="AB2864" i="6" s="1"/>
  <c r="AC2864" i="6" s="1"/>
  <c r="AL2863" i="6" s="1"/>
  <c r="Z465" i="6"/>
  <c r="AA465" i="6" s="1"/>
  <c r="AB465" i="6" s="1"/>
  <c r="AC465" i="6" s="1"/>
  <c r="Z735" i="6"/>
  <c r="Z3674" i="6"/>
  <c r="AA3674" i="6" s="1"/>
  <c r="AB3674" i="6" s="1"/>
  <c r="AC3674" i="6" s="1"/>
  <c r="Z1437" i="6"/>
  <c r="AA1437" i="6" s="1"/>
  <c r="AB1437" i="6" s="1"/>
  <c r="AC1437" i="6" s="1"/>
  <c r="Z1373" i="6"/>
  <c r="AA1373" i="6" s="1"/>
  <c r="AB1373" i="6" s="1"/>
  <c r="AC1373" i="6" s="1"/>
  <c r="Z1221" i="6"/>
  <c r="AA1221" i="6" s="1"/>
  <c r="AB1221" i="6" s="1"/>
  <c r="AC1221" i="6" s="1"/>
  <c r="Z1702" i="6"/>
  <c r="AA1702" i="6" s="1"/>
  <c r="AB1702" i="6" s="1"/>
  <c r="AC1702" i="6" s="1"/>
  <c r="Z1108" i="6"/>
  <c r="Z2458" i="6"/>
  <c r="AA2458" i="6" s="1"/>
  <c r="AB2458" i="6" s="1"/>
  <c r="AC2458" i="6" s="1"/>
  <c r="Z2896" i="6"/>
  <c r="AA2896" i="6" s="1"/>
  <c r="AB2896" i="6" s="1"/>
  <c r="AC2896" i="6" s="1"/>
  <c r="AL2895" i="6" s="1"/>
  <c r="Z1915" i="6"/>
  <c r="Z3937" i="6"/>
  <c r="AA3937" i="6" s="1"/>
  <c r="AB3937" i="6" s="1"/>
  <c r="AC3937" i="6" s="1"/>
  <c r="Z1568" i="6"/>
  <c r="Z418" i="6"/>
  <c r="AA418" i="6" s="1"/>
  <c r="AB418" i="6" s="1"/>
  <c r="AC418" i="6" s="1"/>
  <c r="Z3230" i="6"/>
  <c r="AA3230" i="6" s="1"/>
  <c r="AB3230" i="6" s="1"/>
  <c r="AC3230" i="6" s="1"/>
  <c r="Z1290" i="6"/>
  <c r="AA1290" i="6" s="1"/>
  <c r="AB1290" i="6" s="1"/>
  <c r="AC1290" i="6" s="1"/>
  <c r="Z2198" i="6"/>
  <c r="AA2198" i="6" s="1"/>
  <c r="AB2198" i="6" s="1"/>
  <c r="AC2198" i="6" s="1"/>
  <c r="Z1361" i="6"/>
  <c r="AA1361" i="6" s="1"/>
  <c r="AB1361" i="6" s="1"/>
  <c r="AC1361" i="6" s="1"/>
  <c r="Z2734" i="6"/>
  <c r="AA2734" i="6" s="1"/>
  <c r="AB2734" i="6" s="1"/>
  <c r="AC2734" i="6" s="1"/>
  <c r="Z234" i="6"/>
  <c r="AA234" i="6" s="1"/>
  <c r="AB234" i="6" s="1"/>
  <c r="AC234" i="6" s="1"/>
  <c r="Z480" i="6"/>
  <c r="Z2281" i="6"/>
  <c r="AA2281" i="6" s="1"/>
  <c r="AB2281" i="6" s="1"/>
  <c r="AC2281" i="6" s="1"/>
  <c r="Z877" i="6"/>
  <c r="AG875" i="6" s="1" a="1"/>
  <c r="AG875" i="6" s="1"/>
  <c r="Z3116" i="6"/>
  <c r="AA3116" i="6" s="1"/>
  <c r="AB3116" i="6" s="1"/>
  <c r="AC3116" i="6" s="1"/>
  <c r="AL3115" i="6" s="1"/>
  <c r="Z1468" i="6"/>
  <c r="Z1148" i="6"/>
  <c r="Z147" i="6"/>
  <c r="Z337" i="6"/>
  <c r="AA337" i="6" s="1"/>
  <c r="AB337" i="6" s="1"/>
  <c r="AC337" i="6" s="1"/>
  <c r="Z2687" i="6"/>
  <c r="Z2378" i="6"/>
  <c r="AA2378" i="6" s="1"/>
  <c r="AB2378" i="6" s="1"/>
  <c r="AC2378" i="6" s="1"/>
  <c r="Z3321" i="6"/>
  <c r="AA3321" i="6" s="1"/>
  <c r="AB3321" i="6" s="1"/>
  <c r="AC3321" i="6" s="1"/>
  <c r="Z2742" i="6"/>
  <c r="AA2742" i="6" s="1"/>
  <c r="AB2742" i="6" s="1"/>
  <c r="AC2742" i="6" s="1"/>
  <c r="Z3025" i="6"/>
  <c r="AA3025" i="6" s="1"/>
  <c r="AB3025" i="6" s="1"/>
  <c r="AC3025" i="6" s="1"/>
  <c r="Z2244" i="6"/>
  <c r="AA2244" i="6" s="1"/>
  <c r="AB2244" i="6" s="1"/>
  <c r="AC2244" i="6" s="1"/>
  <c r="AL2243" i="6" s="1"/>
  <c r="Z3226" i="6"/>
  <c r="AA3226" i="6" s="1"/>
  <c r="AB3226" i="6" s="1"/>
  <c r="AC3226" i="6" s="1"/>
  <c r="Z2440" i="6"/>
  <c r="Z213" i="6"/>
  <c r="AA213" i="6" s="1"/>
  <c r="AB213" i="6" s="1"/>
  <c r="AC213" i="6" s="1"/>
  <c r="Z3627" i="6"/>
  <c r="Z2489" i="6"/>
  <c r="AA2489" i="6" s="1"/>
  <c r="AB2489" i="6" s="1"/>
  <c r="AC2489" i="6" s="1"/>
  <c r="Z1872" i="6"/>
  <c r="AA1872" i="6" s="1"/>
  <c r="AB1872" i="6" s="1"/>
  <c r="AC1872" i="6" s="1"/>
  <c r="AL1871" i="6" s="1"/>
  <c r="Z386" i="6"/>
  <c r="AA386" i="6" s="1"/>
  <c r="AB386" i="6" s="1"/>
  <c r="AC386" i="6" s="1"/>
  <c r="Z2885" i="6"/>
  <c r="AA2885" i="6" s="1"/>
  <c r="AB2885" i="6" s="1"/>
  <c r="AC2885" i="6" s="1"/>
  <c r="Z1252" i="6"/>
  <c r="Z3620" i="6"/>
  <c r="AA3620" i="6" s="1"/>
  <c r="AB3620" i="6" s="1"/>
  <c r="AC3620" i="6" s="1"/>
  <c r="AL3619" i="6" s="1"/>
  <c r="Z2923" i="6"/>
  <c r="Z196" i="6"/>
  <c r="Z3077" i="6"/>
  <c r="AA3077" i="6" s="1"/>
  <c r="AB3077" i="6" s="1"/>
  <c r="AC3077" i="6" s="1"/>
  <c r="Z1427" i="6"/>
  <c r="Z2589" i="6"/>
  <c r="AA2589" i="6" s="1"/>
  <c r="AB2589" i="6" s="1"/>
  <c r="AC2589" i="6" s="1"/>
  <c r="Z2282" i="6"/>
  <c r="AA2282" i="6" s="1"/>
  <c r="AB2282" i="6" s="1"/>
  <c r="AC2282" i="6" s="1"/>
  <c r="Z851" i="6"/>
  <c r="Z3523" i="6"/>
  <c r="Z1357" i="6"/>
  <c r="AA1357" i="6" s="1"/>
  <c r="AB1357" i="6" s="1"/>
  <c r="AC1357" i="6" s="1"/>
  <c r="Z342" i="6"/>
  <c r="AG339" i="6" s="1" a="1"/>
  <c r="AG339" i="6" s="1"/>
  <c r="Z1975" i="6"/>
  <c r="Z3942" i="6"/>
  <c r="AA3942" i="6" s="1"/>
  <c r="AB3942" i="6" s="1"/>
  <c r="AC3942" i="6" s="1"/>
  <c r="Z2425" i="6"/>
  <c r="AA2425" i="6" s="1"/>
  <c r="AB2425" i="6" s="1"/>
  <c r="AC2425" i="6" s="1"/>
  <c r="Z776" i="6"/>
  <c r="Z2334" i="6"/>
  <c r="AA2334" i="6" s="1"/>
  <c r="AB2334" i="6" s="1"/>
  <c r="AC2334" i="6" s="1"/>
  <c r="Z2571" i="6"/>
  <c r="Z1128" i="6"/>
  <c r="Z297" i="6"/>
  <c r="AA297" i="6" s="1"/>
  <c r="AB297" i="6" s="1"/>
  <c r="AC297" i="6" s="1"/>
  <c r="Z3409" i="6"/>
  <c r="AA3409" i="6" s="1"/>
  <c r="AB3409" i="6" s="1"/>
  <c r="AC3409" i="6" s="1"/>
  <c r="Z3900" i="6"/>
  <c r="AA3900" i="6" s="1"/>
  <c r="AB3900" i="6" s="1"/>
  <c r="AC3900" i="6" s="1"/>
  <c r="AL3899" i="6" s="1"/>
  <c r="Z454" i="6"/>
  <c r="AA454" i="6" s="1"/>
  <c r="AB454" i="6" s="1"/>
  <c r="AC454" i="6" s="1"/>
  <c r="Z1203" i="6"/>
  <c r="Z3051" i="6"/>
  <c r="Z2625" i="6"/>
  <c r="AA2625" i="6" s="1"/>
  <c r="AB2625" i="6" s="1"/>
  <c r="AC2625" i="6" s="1"/>
  <c r="Z3187" i="6"/>
  <c r="Z1637" i="6"/>
  <c r="AA1637" i="6" s="1"/>
  <c r="AB1637" i="6" s="1"/>
  <c r="AC1637" i="6" s="1"/>
  <c r="Z3335" i="6"/>
  <c r="Z2075" i="6"/>
  <c r="Z3151" i="6"/>
  <c r="Z1931" i="6"/>
  <c r="Z3626" i="6"/>
  <c r="AA3626" i="6" s="1"/>
  <c r="AB3626" i="6" s="1"/>
  <c r="AC3626" i="6" s="1"/>
  <c r="Z2288" i="6"/>
  <c r="AA2288" i="6" s="1"/>
  <c r="AB2288" i="6" s="1"/>
  <c r="AC2288" i="6" s="1"/>
  <c r="AL2287" i="6" s="1"/>
  <c r="Z1777" i="6"/>
  <c r="AA1777" i="6" s="1"/>
  <c r="AB1777" i="6" s="1"/>
  <c r="AC1777" i="6" s="1"/>
  <c r="Z2861" i="6"/>
  <c r="AA2861" i="6" s="1"/>
  <c r="AB2861" i="6" s="1"/>
  <c r="AC2861" i="6" s="1"/>
  <c r="Z1766" i="6"/>
  <c r="AA1766" i="6" s="1"/>
  <c r="AB1766" i="6" s="1"/>
  <c r="AC1766" i="6" s="1"/>
  <c r="Z1441" i="6"/>
  <c r="AA1441" i="6" s="1"/>
  <c r="AB1441" i="6" s="1"/>
  <c r="AC1441" i="6" s="1"/>
  <c r="Z3780" i="6"/>
  <c r="AA3780" i="6" s="1"/>
  <c r="AB3780" i="6" s="1"/>
  <c r="AC3780" i="6" s="1"/>
  <c r="AL3779" i="6" s="1"/>
  <c r="Z2270" i="6"/>
  <c r="AA2270" i="6" s="1"/>
  <c r="AB2270" i="6" s="1"/>
  <c r="AC2270" i="6" s="1"/>
  <c r="Z2302" i="6"/>
  <c r="AA2302" i="6" s="1"/>
  <c r="AB2302" i="6" s="1"/>
  <c r="AC2302" i="6" s="1"/>
  <c r="Z179" i="6"/>
  <c r="Z2036" i="6"/>
  <c r="AA2036" i="6" s="1"/>
  <c r="AB2036" i="6" s="1"/>
  <c r="AC2036" i="6" s="1"/>
  <c r="AL2035" i="6" s="1"/>
  <c r="Z1304" i="6"/>
  <c r="Z3720" i="6"/>
  <c r="AA3720" i="6" s="1"/>
  <c r="AB3720" i="6" s="1"/>
  <c r="AC3720" i="6" s="1"/>
  <c r="AL3719" i="6" s="1"/>
  <c r="Z2508" i="6"/>
  <c r="AA2508" i="6" s="1"/>
  <c r="AB2508" i="6" s="1"/>
  <c r="AC2508" i="6" s="1"/>
  <c r="AL2507" i="6" s="1"/>
  <c r="Z1628" i="6"/>
  <c r="Z1295" i="6"/>
  <c r="Z1419" i="6"/>
  <c r="Z809" i="6"/>
  <c r="AA809" i="6" s="1"/>
  <c r="AB809" i="6" s="1"/>
  <c r="AC809" i="6" s="1"/>
  <c r="Z1565" i="6"/>
  <c r="AA1565" i="6" s="1"/>
  <c r="AB1565" i="6" s="1"/>
  <c r="AC1565" i="6" s="1"/>
  <c r="Z1454" i="6"/>
  <c r="AA1454" i="6" s="1"/>
  <c r="AB1454" i="6" s="1"/>
  <c r="AC1454" i="6" s="1"/>
  <c r="Z3834" i="6"/>
  <c r="AA3834" i="6" s="1"/>
  <c r="AB3834" i="6" s="1"/>
  <c r="AC3834" i="6" s="1"/>
  <c r="Z429" i="6"/>
  <c r="AA429" i="6" s="1"/>
  <c r="AB429" i="6" s="1"/>
  <c r="AC429" i="6" s="1"/>
  <c r="Z2824" i="6"/>
  <c r="AG2823" i="6" s="1" a="1"/>
  <c r="AG2823" i="6" s="1"/>
  <c r="Z3550" i="6"/>
  <c r="AA3550" i="6" s="1"/>
  <c r="AB3550" i="6" s="1"/>
  <c r="AC3550" i="6" s="1"/>
  <c r="Z1392" i="6"/>
  <c r="Z1159" i="6"/>
  <c r="Z3148" i="6"/>
  <c r="AA3148" i="6" s="1"/>
  <c r="AB3148" i="6" s="1"/>
  <c r="AC3148" i="6" s="1"/>
  <c r="AL3147" i="6" s="1"/>
  <c r="Z887" i="6"/>
  <c r="Z3339" i="6"/>
  <c r="Z2971" i="6"/>
  <c r="Z3575" i="6"/>
  <c r="Z2347" i="6"/>
  <c r="Z3570" i="6"/>
  <c r="AA3570" i="6" s="1"/>
  <c r="AB3570" i="6" s="1"/>
  <c r="AC3570" i="6" s="1"/>
  <c r="Z1339" i="6"/>
  <c r="Z2144" i="6"/>
  <c r="AA2144" i="6" s="1"/>
  <c r="AB2144" i="6" s="1"/>
  <c r="AC2144" i="6" s="1"/>
  <c r="AL2143" i="6" s="1"/>
  <c r="Z1432" i="6"/>
  <c r="Z1094" i="6"/>
  <c r="AA1094" i="6" s="1"/>
  <c r="AB1094" i="6" s="1"/>
  <c r="AC1094" i="6" s="1"/>
  <c r="Z2640" i="6"/>
  <c r="AA2640" i="6" s="1"/>
  <c r="AB2640" i="6" s="1"/>
  <c r="AC2640" i="6" s="1"/>
  <c r="AL2639" i="6" s="1"/>
  <c r="Z400" i="6"/>
  <c r="Z987" i="6"/>
  <c r="Z806" i="6"/>
  <c r="AA806" i="6" s="1"/>
  <c r="AB806" i="6" s="1"/>
  <c r="AC806" i="6" s="1"/>
  <c r="Z3299" i="6"/>
  <c r="Z2135" i="6"/>
  <c r="Z1884" i="6"/>
  <c r="AA1884" i="6" s="1"/>
  <c r="AB1884" i="6" s="1"/>
  <c r="AC1884" i="6" s="1"/>
  <c r="AL1883" i="6" s="1"/>
  <c r="Z1488" i="6"/>
  <c r="Z2787" i="6"/>
  <c r="Z1255" i="6"/>
  <c r="Z742" i="6"/>
  <c r="AA742" i="6" s="1"/>
  <c r="AB742" i="6" s="1"/>
  <c r="AC742" i="6" s="1"/>
  <c r="Z3558" i="6"/>
  <c r="AA3558" i="6" s="1"/>
  <c r="AB3558" i="6" s="1"/>
  <c r="AC3558" i="6" s="1"/>
  <c r="Z1281" i="6"/>
  <c r="AA1281" i="6" s="1"/>
  <c r="AB1281" i="6" s="1"/>
  <c r="AC1281" i="6" s="1"/>
  <c r="Z3091" i="6"/>
  <c r="Z1949" i="6"/>
  <c r="AA1949" i="6" s="1"/>
  <c r="AB1949" i="6" s="1"/>
  <c r="AC1949" i="6" s="1"/>
  <c r="Z3728" i="6"/>
  <c r="AA3728" i="6" s="1"/>
  <c r="AB3728" i="6" s="1"/>
  <c r="AC3728" i="6" s="1"/>
  <c r="AL3727" i="6" s="1"/>
  <c r="Z2996" i="6"/>
  <c r="AA2996" i="6" s="1"/>
  <c r="AB2996" i="6" s="1"/>
  <c r="AC2996" i="6" s="1"/>
  <c r="AL2995" i="6" s="1"/>
  <c r="Z3614" i="6"/>
  <c r="AA3614" i="6" s="1"/>
  <c r="AB3614" i="6" s="1"/>
  <c r="AC3614" i="6" s="1"/>
  <c r="Z801" i="6"/>
  <c r="AA801" i="6" s="1"/>
  <c r="AB801" i="6" s="1"/>
  <c r="AC801" i="6" s="1"/>
  <c r="Z1396" i="6"/>
  <c r="Z1684" i="6"/>
  <c r="AA1684" i="6" s="1"/>
  <c r="AB1684" i="6" s="1"/>
  <c r="AC1684" i="6" s="1"/>
  <c r="AL1683" i="6" s="1"/>
  <c r="Z1191" i="6"/>
  <c r="Z2154" i="6"/>
  <c r="AA2154" i="6" s="1"/>
  <c r="AB2154" i="6" s="1"/>
  <c r="AC2154" i="6" s="1"/>
  <c r="Z2185" i="6"/>
  <c r="AA2185" i="6" s="1"/>
  <c r="AB2185" i="6" s="1"/>
  <c r="AC2185" i="6" s="1"/>
  <c r="Z1493" i="6"/>
  <c r="AA1493" i="6" s="1"/>
  <c r="AB1493" i="6" s="1"/>
  <c r="AC1493" i="6" s="1"/>
  <c r="Z2762" i="6"/>
  <c r="AA2762" i="6" s="1"/>
  <c r="AB2762" i="6" s="1"/>
  <c r="AC2762" i="6" s="1"/>
  <c r="Z1745" i="6"/>
  <c r="AA1745" i="6" s="1"/>
  <c r="AB1745" i="6" s="1"/>
  <c r="AC1745" i="6" s="1"/>
  <c r="Z1325" i="6"/>
  <c r="AA1325" i="6" s="1"/>
  <c r="AB1325" i="6" s="1"/>
  <c r="AC1325" i="6" s="1"/>
  <c r="Z2059" i="6"/>
  <c r="Z3656" i="6"/>
  <c r="AA3656" i="6" s="1"/>
  <c r="AB3656" i="6" s="1"/>
  <c r="AC3656" i="6" s="1"/>
  <c r="AL3655" i="6" s="1"/>
  <c r="Z3068" i="6"/>
  <c r="AA3068" i="6" s="1"/>
  <c r="AB3068" i="6" s="1"/>
  <c r="AC3068" i="6" s="1"/>
  <c r="AL3067" i="6" s="1"/>
  <c r="Z1819" i="6"/>
  <c r="Z2651" i="6"/>
  <c r="Z699" i="6"/>
  <c r="Z3155" i="6"/>
  <c r="Z2500" i="6"/>
  <c r="AA2500" i="6" s="1"/>
  <c r="AB2500" i="6" s="1"/>
  <c r="AC2500" i="6" s="1"/>
  <c r="AL2499" i="6" s="1"/>
  <c r="Z3231" i="6"/>
  <c r="Z2237" i="6"/>
  <c r="AA2237" i="6" s="1"/>
  <c r="AB2237" i="6" s="1"/>
  <c r="AC2237" i="6" s="1"/>
  <c r="Z2536" i="6"/>
  <c r="AA2536" i="6" s="1"/>
  <c r="AB2536" i="6" s="1"/>
  <c r="AC2536" i="6" s="1"/>
  <c r="AL2535" i="6" s="1"/>
  <c r="Z2863" i="6"/>
  <c r="Z463" i="6"/>
  <c r="Z3673" i="6"/>
  <c r="AA3673" i="6" s="1"/>
  <c r="AB3673" i="6" s="1"/>
  <c r="AC3673" i="6" s="1"/>
  <c r="Z1436" i="6"/>
  <c r="Z1372" i="6"/>
  <c r="Z1220" i="6"/>
  <c r="Z1701" i="6"/>
  <c r="AA1701" i="6" s="1"/>
  <c r="AB1701" i="6" s="1"/>
  <c r="AC1701" i="6" s="1"/>
  <c r="Z1107" i="6"/>
  <c r="Z2456" i="6"/>
  <c r="AA2456" i="6" s="1"/>
  <c r="AB2456" i="6" s="1"/>
  <c r="AC2456" i="6" s="1"/>
  <c r="AL2455" i="6" s="1"/>
  <c r="Z2898" i="6"/>
  <c r="AA2898" i="6" s="1"/>
  <c r="AB2898" i="6" s="1"/>
  <c r="AC2898" i="6" s="1"/>
  <c r="Z1916" i="6"/>
  <c r="AA1916" i="6" s="1"/>
  <c r="AB1916" i="6" s="1"/>
  <c r="AC1916" i="6" s="1"/>
  <c r="AL1915" i="6" s="1"/>
  <c r="Z3936" i="6"/>
  <c r="AA3936" i="6" s="1"/>
  <c r="AB3936" i="6" s="1"/>
  <c r="AC3936" i="6" s="1"/>
  <c r="AL3935" i="6" s="1"/>
  <c r="Z1569" i="6"/>
  <c r="AA1569" i="6" s="1"/>
  <c r="AB1569" i="6" s="1"/>
  <c r="AC1569" i="6" s="1"/>
  <c r="Z416" i="6"/>
  <c r="Z3228" i="6"/>
  <c r="AA3228" i="6" s="1"/>
  <c r="AB3228" i="6" s="1"/>
  <c r="AC3228" i="6" s="1"/>
  <c r="AL3227" i="6" s="1"/>
  <c r="Z1287" i="6"/>
  <c r="Z2195" i="6"/>
  <c r="Z1360" i="6"/>
  <c r="Z2732" i="6"/>
  <c r="AA2732" i="6" s="1"/>
  <c r="AB2732" i="6" s="1"/>
  <c r="AC2732" i="6" s="1"/>
  <c r="AL2731" i="6" s="1"/>
  <c r="Z232" i="6"/>
  <c r="Z481" i="6"/>
  <c r="AA481" i="6" s="1"/>
  <c r="AB481" i="6" s="1"/>
  <c r="AC481" i="6" s="1"/>
  <c r="Z1265" i="6"/>
  <c r="AA1265" i="6" s="1"/>
  <c r="AB1265" i="6" s="1"/>
  <c r="AC1265" i="6" s="1"/>
  <c r="Z3861" i="6"/>
  <c r="AA3861" i="6" s="1"/>
  <c r="AB3861" i="6" s="1"/>
  <c r="AC3861" i="6" s="1"/>
  <c r="Z2707" i="6"/>
  <c r="Z1801" i="6"/>
  <c r="AA1801" i="6" s="1"/>
  <c r="AB1801" i="6" s="1"/>
  <c r="AC1801" i="6" s="1"/>
  <c r="Z353" i="6"/>
  <c r="AA353" i="6" s="1"/>
  <c r="AB353" i="6" s="1"/>
  <c r="AC353" i="6" s="1"/>
  <c r="Z3038" i="6"/>
  <c r="AA3038" i="6" s="1"/>
  <c r="AB3038" i="6" s="1"/>
  <c r="AC3038" i="6" s="1"/>
  <c r="Z1604" i="6"/>
  <c r="Z1844" i="6"/>
  <c r="AA1844" i="6" s="1"/>
  <c r="AB1844" i="6" s="1"/>
  <c r="AC1844" i="6" s="1"/>
  <c r="AL1843" i="6" s="1"/>
  <c r="Z1853" i="6"/>
  <c r="AA1853" i="6" s="1"/>
  <c r="AB1853" i="6" s="1"/>
  <c r="AC1853" i="6" s="1"/>
  <c r="Z1812" i="6"/>
  <c r="AA1812" i="6" s="1"/>
  <c r="AB1812" i="6" s="1"/>
  <c r="AC1812" i="6" s="1"/>
  <c r="AL1811" i="6" s="1"/>
  <c r="Z200" i="6"/>
  <c r="Z2119" i="6"/>
  <c r="Z615" i="6"/>
  <c r="Z705" i="6"/>
  <c r="AA705" i="6" s="1"/>
  <c r="AB705" i="6" s="1"/>
  <c r="AC705" i="6" s="1"/>
  <c r="Z464" i="6"/>
  <c r="Z736" i="6"/>
  <c r="Z482" i="6"/>
  <c r="AA482" i="6" s="1"/>
  <c r="AB482" i="6" s="1"/>
  <c r="AC482" i="6" s="1"/>
  <c r="Z3438" i="6"/>
  <c r="AA3438" i="6" s="1"/>
  <c r="AB3438" i="6" s="1"/>
  <c r="AC3438" i="6" s="1"/>
  <c r="Z789" i="6"/>
  <c r="AA789" i="6" s="1"/>
  <c r="AB789" i="6" s="1"/>
  <c r="AC789" i="6" s="1"/>
  <c r="Z2400" i="6"/>
  <c r="AA2400" i="6" s="1"/>
  <c r="AB2400" i="6" s="1"/>
  <c r="AC2400" i="6" s="1"/>
  <c r="AL2399" i="6" s="1"/>
  <c r="Z3686" i="6"/>
  <c r="AA3686" i="6" s="1"/>
  <c r="AB3686" i="6" s="1"/>
  <c r="AC3686" i="6" s="1"/>
  <c r="Z948" i="6"/>
  <c r="Z3164" i="6"/>
  <c r="AA3164" i="6" s="1"/>
  <c r="AB3164" i="6" s="1"/>
  <c r="AC3164" i="6" s="1"/>
  <c r="AL3163" i="6" s="1"/>
  <c r="Z2383" i="6"/>
  <c r="Z1808" i="6"/>
  <c r="AA1808" i="6" s="1"/>
  <c r="AB1808" i="6" s="1"/>
  <c r="AC1808" i="6" s="1"/>
  <c r="AL1807" i="6" s="1"/>
  <c r="Z520" i="6"/>
  <c r="Z3446" i="6"/>
  <c r="AA3446" i="6" s="1"/>
  <c r="AB3446" i="6" s="1"/>
  <c r="AC3446" i="6" s="1"/>
  <c r="Z925" i="6"/>
  <c r="AA925" i="6" s="1"/>
  <c r="AB925" i="6" s="1"/>
  <c r="AC925" i="6" s="1"/>
  <c r="Z1507" i="6"/>
  <c r="Z2843" i="6"/>
  <c r="Z837" i="6"/>
  <c r="AA837" i="6" s="1"/>
  <c r="AB837" i="6" s="1"/>
  <c r="AC837" i="6" s="1"/>
  <c r="Z1803" i="6"/>
  <c r="AG1803" i="6" s="1" a="1"/>
  <c r="AG1803" i="6" s="1"/>
  <c r="Z3135" i="6"/>
  <c r="Z2043" i="6"/>
  <c r="Z51" i="6"/>
  <c r="Z3369" i="6"/>
  <c r="AA3369" i="6" s="1"/>
  <c r="AB3369" i="6" s="1"/>
  <c r="AC3369" i="6" s="1"/>
  <c r="Z2637" i="6"/>
  <c r="AA2637" i="6" s="1"/>
  <c r="AB2637" i="6" s="1"/>
  <c r="AC2637" i="6" s="1"/>
  <c r="Z3178" i="6"/>
  <c r="AA3178" i="6" s="1"/>
  <c r="AB3178" i="6" s="1"/>
  <c r="AC3178" i="6" s="1"/>
  <c r="Z127" i="6"/>
  <c r="AG127" i="6" s="1" a="1"/>
  <c r="AG127" i="6" s="1"/>
  <c r="Z1729" i="6"/>
  <c r="Z3000" i="6"/>
  <c r="AA3000" i="6" s="1"/>
  <c r="AB3000" i="6" s="1"/>
  <c r="AC3000" i="6" s="1"/>
  <c r="AL2999" i="6" s="1"/>
  <c r="Z2120" i="6"/>
  <c r="AA2120" i="6" s="1"/>
  <c r="AB2120" i="6" s="1"/>
  <c r="AC2120" i="6" s="1"/>
  <c r="AL2119" i="6" s="1"/>
  <c r="Z275" i="6"/>
  <c r="Z865" i="6"/>
  <c r="AA865" i="6" s="1"/>
  <c r="AB865" i="6" s="1"/>
  <c r="AC865" i="6" s="1"/>
  <c r="Z79" i="6"/>
  <c r="Z2355" i="6"/>
  <c r="Z3113" i="6"/>
  <c r="AA3113" i="6" s="1"/>
  <c r="AB3113" i="6" s="1"/>
  <c r="AC3113" i="6" s="1"/>
  <c r="Z1687" i="6"/>
  <c r="Z603" i="6"/>
  <c r="Z3739" i="6"/>
  <c r="Z874" i="6"/>
  <c r="AA874" i="6" s="1"/>
  <c r="AB874" i="6" s="1"/>
  <c r="AC874" i="6" s="1"/>
  <c r="Z1004" i="6"/>
  <c r="Z1171" i="6"/>
  <c r="Z2481" i="6"/>
  <c r="AA2481" i="6" s="1"/>
  <c r="AB2481" i="6" s="1"/>
  <c r="AC2481" i="6" s="1"/>
  <c r="Z1352" i="6"/>
  <c r="Z3507" i="6"/>
  <c r="Z1879" i="6"/>
  <c r="Z2250" i="6"/>
  <c r="AA2250" i="6" s="1"/>
  <c r="AB2250" i="6" s="1"/>
  <c r="AC2250" i="6" s="1"/>
  <c r="Z2544" i="6"/>
  <c r="AA2544" i="6" s="1"/>
  <c r="AB2544" i="6" s="1"/>
  <c r="AC2544" i="6" s="1"/>
  <c r="AL2543" i="6" s="1"/>
  <c r="Z1982" i="6"/>
  <c r="AA1982" i="6" s="1"/>
  <c r="AB1982" i="6" s="1"/>
  <c r="AC1982" i="6" s="1"/>
  <c r="Z3198" i="6"/>
  <c r="AA3198" i="6" s="1"/>
  <c r="AB3198" i="6" s="1"/>
  <c r="AC3198" i="6" s="1"/>
  <c r="Z3298" i="6"/>
  <c r="AA3298" i="6" s="1"/>
  <c r="AB3298" i="6" s="1"/>
  <c r="AC3298" i="6" s="1"/>
  <c r="Z3734" i="6"/>
  <c r="AA3734" i="6" s="1"/>
  <c r="AB3734" i="6" s="1"/>
  <c r="AC3734" i="6" s="1"/>
  <c r="Z1894" i="6"/>
  <c r="AA1894" i="6" s="1"/>
  <c r="AB1894" i="6" s="1"/>
  <c r="AC1894" i="6" s="1"/>
  <c r="Z2850" i="6"/>
  <c r="AA2850" i="6" s="1"/>
  <c r="AB2850" i="6" s="1"/>
  <c r="AC2850" i="6" s="1"/>
  <c r="Z2117" i="6"/>
  <c r="AA2117" i="6" s="1"/>
  <c r="AB2117" i="6" s="1"/>
  <c r="AC2117" i="6" s="1"/>
  <c r="Z579" i="6"/>
  <c r="Z1705" i="6"/>
  <c r="AA1705" i="6" s="1"/>
  <c r="AB1705" i="6" s="1"/>
  <c r="AC1705" i="6" s="1"/>
  <c r="Z819" i="6"/>
  <c r="AG819" i="6" s="1" a="1"/>
  <c r="AG819" i="6" s="1"/>
  <c r="Z688" i="6"/>
  <c r="Z984" i="6"/>
  <c r="Z356" i="6"/>
  <c r="Z90" i="6"/>
  <c r="AA90" i="6" s="1"/>
  <c r="AB90" i="6" s="1"/>
  <c r="AC90" i="6" s="1"/>
  <c r="Z327" i="6"/>
  <c r="Z2779" i="6"/>
  <c r="Z2047" i="6"/>
  <c r="Z191" i="6"/>
  <c r="AG191" i="6" s="1" a="1"/>
  <c r="AG191" i="6" s="1"/>
  <c r="Z1035" i="6"/>
  <c r="AG1035" i="6" s="1" a="1"/>
  <c r="AG1035" i="6" s="1"/>
  <c r="Z744" i="6"/>
  <c r="Z1032" i="6"/>
  <c r="Z559" i="6"/>
  <c r="Z448" i="6"/>
  <c r="Z3328" i="6"/>
  <c r="Z2226" i="6"/>
  <c r="AA2226" i="6" s="1"/>
  <c r="AB2226" i="6" s="1"/>
  <c r="AC2226" i="6" s="1"/>
  <c r="Z1467" i="6"/>
  <c r="Z149" i="6"/>
  <c r="AA149" i="6" s="1"/>
  <c r="AB149" i="6" s="1"/>
  <c r="AC149" i="6" s="1"/>
  <c r="Z2688" i="6"/>
  <c r="AA2688" i="6" s="1"/>
  <c r="AB2688" i="6" s="1"/>
  <c r="AC2688" i="6" s="1"/>
  <c r="AL2687" i="6" s="1"/>
  <c r="Z2377" i="6"/>
  <c r="AA2377" i="6" s="1"/>
  <c r="AB2377" i="6" s="1"/>
  <c r="AC2377" i="6" s="1"/>
  <c r="Z3322" i="6"/>
  <c r="AA3322" i="6" s="1"/>
  <c r="AB3322" i="6" s="1"/>
  <c r="AC3322" i="6" s="1"/>
  <c r="Z2739" i="6"/>
  <c r="AG2739" i="6" s="1" a="1"/>
  <c r="AG2739" i="6" s="1"/>
  <c r="Z3024" i="6"/>
  <c r="AA3024" i="6" s="1"/>
  <c r="AB3024" i="6" s="1"/>
  <c r="AC3024" i="6" s="1"/>
  <c r="AL3023" i="6" s="1"/>
  <c r="Z2243" i="6"/>
  <c r="Z3223" i="6"/>
  <c r="Z2442" i="6"/>
  <c r="AA2442" i="6" s="1"/>
  <c r="AB2442" i="6" s="1"/>
  <c r="AC2442" i="6" s="1"/>
  <c r="Z214" i="6"/>
  <c r="AA214" i="6" s="1"/>
  <c r="AB214" i="6" s="1"/>
  <c r="AC214" i="6" s="1"/>
  <c r="Z3629" i="6"/>
  <c r="AA3629" i="6" s="1"/>
  <c r="AB3629" i="6" s="1"/>
  <c r="AC3629" i="6" s="1"/>
  <c r="Z2488" i="6"/>
  <c r="AA2488" i="6" s="1"/>
  <c r="AB2488" i="6" s="1"/>
  <c r="AC2488" i="6" s="1"/>
  <c r="AL2487" i="6" s="1"/>
  <c r="Z3118" i="6"/>
  <c r="AA3118" i="6" s="1"/>
  <c r="AB3118" i="6" s="1"/>
  <c r="AC3118" i="6" s="1"/>
  <c r="Z1871" i="6"/>
  <c r="Z383" i="6"/>
  <c r="Z2883" i="6"/>
  <c r="Z1251" i="6"/>
  <c r="Z3622" i="6"/>
  <c r="AA3622" i="6" s="1"/>
  <c r="AB3622" i="6" s="1"/>
  <c r="AC3622" i="6" s="1"/>
  <c r="Z2924" i="6"/>
  <c r="AA2924" i="6" s="1"/>
  <c r="AB2924" i="6" s="1"/>
  <c r="AC2924" i="6" s="1"/>
  <c r="AL2923" i="6" s="1"/>
  <c r="Z195" i="6"/>
  <c r="Z3078" i="6"/>
  <c r="AA3078" i="6" s="1"/>
  <c r="AB3078" i="6" s="1"/>
  <c r="AC3078" i="6" s="1"/>
  <c r="Z1430" i="6"/>
  <c r="AA1430" i="6" s="1"/>
  <c r="AB1430" i="6" s="1"/>
  <c r="AC1430" i="6" s="1"/>
  <c r="Z65" i="6"/>
  <c r="AA65" i="6" s="1"/>
  <c r="AB65" i="6" s="1"/>
  <c r="AC65" i="6" s="1"/>
  <c r="Z2588" i="6"/>
  <c r="AA2588" i="6" s="1"/>
  <c r="AB2588" i="6" s="1"/>
  <c r="AC2588" i="6" s="1"/>
  <c r="AL2587" i="6" s="1"/>
  <c r="Z2279" i="6"/>
  <c r="Z853" i="6"/>
  <c r="AA853" i="6" s="1"/>
  <c r="AB853" i="6" s="1"/>
  <c r="AC853" i="6" s="1"/>
  <c r="Z1355" i="6"/>
  <c r="Z1977" i="6"/>
  <c r="AA1977" i="6" s="1"/>
  <c r="AB1977" i="6" s="1"/>
  <c r="AC1977" i="6" s="1"/>
  <c r="Z244" i="6"/>
  <c r="Z3939" i="6"/>
  <c r="Z3699" i="6"/>
  <c r="Z775" i="6"/>
  <c r="Z2331" i="6"/>
  <c r="Z1127" i="6"/>
  <c r="Z296" i="6"/>
  <c r="Z1667" i="6"/>
  <c r="Z1132" i="6"/>
  <c r="Z592" i="6"/>
  <c r="Z3355" i="6"/>
  <c r="Z3052" i="6"/>
  <c r="AA3052" i="6" s="1"/>
  <c r="AB3052" i="6" s="1"/>
  <c r="AC3052" i="6" s="1"/>
  <c r="AL3051" i="6" s="1"/>
  <c r="Z2623" i="6"/>
  <c r="Z3992" i="6"/>
  <c r="AA3992" i="6" s="1"/>
  <c r="AB3992" i="6" s="1"/>
  <c r="AC3992" i="6" s="1"/>
  <c r="AL3991" i="6" s="1"/>
  <c r="Z3189" i="6"/>
  <c r="AA3189" i="6" s="1"/>
  <c r="AB3189" i="6" s="1"/>
  <c r="AC3189" i="6" s="1"/>
  <c r="Z1635" i="6"/>
  <c r="Z3336" i="6"/>
  <c r="AA3336" i="6" s="1"/>
  <c r="AB3336" i="6" s="1"/>
  <c r="AC3336" i="6" s="1"/>
  <c r="AL3335" i="6" s="1"/>
  <c r="Z2077" i="6"/>
  <c r="AA2077" i="6" s="1"/>
  <c r="AB2077" i="6" s="1"/>
  <c r="AC2077" i="6" s="1"/>
  <c r="Z3154" i="6"/>
  <c r="AA3154" i="6" s="1"/>
  <c r="AB3154" i="6" s="1"/>
  <c r="AC3154" i="6" s="1"/>
  <c r="Z1933" i="6"/>
  <c r="AA1933" i="6" s="1"/>
  <c r="AB1933" i="6" s="1"/>
  <c r="AC1933" i="6" s="1"/>
  <c r="Z3624" i="6"/>
  <c r="AA3624" i="6" s="1"/>
  <c r="AB3624" i="6" s="1"/>
  <c r="AC3624" i="6" s="1"/>
  <c r="AL3623" i="6" s="1"/>
  <c r="Z3584" i="6"/>
  <c r="AA3584" i="6" s="1"/>
  <c r="AB3584" i="6" s="1"/>
  <c r="AC3584" i="6" s="1"/>
  <c r="AL3583" i="6" s="1"/>
  <c r="Z2289" i="6"/>
  <c r="AA2289" i="6" s="1"/>
  <c r="AB2289" i="6" s="1"/>
  <c r="AC2289" i="6" s="1"/>
  <c r="Z1775" i="6"/>
  <c r="Z2859" i="6"/>
  <c r="Z1763" i="6"/>
  <c r="Z1439" i="6"/>
  <c r="Z3781" i="6"/>
  <c r="AA3781" i="6" s="1"/>
  <c r="AB3781" i="6" s="1"/>
  <c r="AC3781" i="6" s="1"/>
  <c r="Z1458" i="6"/>
  <c r="AA1458" i="6" s="1"/>
  <c r="AB1458" i="6" s="1"/>
  <c r="AC1458" i="6" s="1"/>
  <c r="Z2267" i="6"/>
  <c r="Z2299" i="6"/>
  <c r="Z181" i="6"/>
  <c r="AA181" i="6" s="1"/>
  <c r="AB181" i="6" s="1"/>
  <c r="AC181" i="6" s="1"/>
  <c r="Z2037" i="6"/>
  <c r="AA2037" i="6" s="1"/>
  <c r="AB2037" i="6" s="1"/>
  <c r="AC2037" i="6" s="1"/>
  <c r="Z1303" i="6"/>
  <c r="Z3721" i="6"/>
  <c r="AA3721" i="6" s="1"/>
  <c r="AB3721" i="6" s="1"/>
  <c r="AC3721" i="6" s="1"/>
  <c r="Z2507" i="6"/>
  <c r="Z1421" i="6"/>
  <c r="AA1421" i="6" s="1"/>
  <c r="AB1421" i="6" s="1"/>
  <c r="AC1421" i="6" s="1"/>
  <c r="Z808" i="6"/>
  <c r="Z1563" i="6"/>
  <c r="Z1451" i="6"/>
  <c r="Z3831" i="6"/>
  <c r="Z430" i="6"/>
  <c r="AA430" i="6" s="1"/>
  <c r="AB430" i="6" s="1"/>
  <c r="AC430" i="6" s="1"/>
  <c r="Z3548" i="6"/>
  <c r="AA3548" i="6" s="1"/>
  <c r="AB3548" i="6" s="1"/>
  <c r="AC3548" i="6" s="1"/>
  <c r="AL3547" i="6" s="1"/>
  <c r="Z1393" i="6"/>
  <c r="AA1393" i="6" s="1"/>
  <c r="AB1393" i="6" s="1"/>
  <c r="AC1393" i="6" s="1"/>
  <c r="Z2821" i="6"/>
  <c r="AA2821" i="6" s="1"/>
  <c r="AB2821" i="6" s="1"/>
  <c r="AC2821" i="6" s="1"/>
  <c r="Z1160" i="6"/>
  <c r="Z2947" i="6"/>
  <c r="Z3149" i="6"/>
  <c r="AA3149" i="6" s="1"/>
  <c r="AB3149" i="6" s="1"/>
  <c r="AC3149" i="6" s="1"/>
  <c r="Z2783" i="6"/>
  <c r="Z888" i="6"/>
  <c r="Z3342" i="6"/>
  <c r="AA3342" i="6" s="1"/>
  <c r="AB3342" i="6" s="1"/>
  <c r="AC3342" i="6" s="1"/>
  <c r="Z665" i="6"/>
  <c r="Z2419" i="6"/>
  <c r="Z2972" i="6"/>
  <c r="AA2972" i="6" s="1"/>
  <c r="AB2972" i="6" s="1"/>
  <c r="AC2972" i="6" s="1"/>
  <c r="AL2971" i="6" s="1"/>
  <c r="Z3576" i="6"/>
  <c r="AA3576" i="6" s="1"/>
  <c r="AB3576" i="6" s="1"/>
  <c r="AC3576" i="6" s="1"/>
  <c r="AL3575" i="6" s="1"/>
  <c r="Z2348" i="6"/>
  <c r="AA2348" i="6" s="1"/>
  <c r="AB2348" i="6" s="1"/>
  <c r="AC2348" i="6" s="1"/>
  <c r="AL2347" i="6" s="1"/>
  <c r="Z908" i="6"/>
  <c r="Z3568" i="6"/>
  <c r="AA3568" i="6" s="1"/>
  <c r="AB3568" i="6" s="1"/>
  <c r="AC3568" i="6" s="1"/>
  <c r="AL3567" i="6" s="1"/>
  <c r="Z2145" i="6"/>
  <c r="AA2145" i="6" s="1"/>
  <c r="AB2145" i="6" s="1"/>
  <c r="AC2145" i="6" s="1"/>
  <c r="Z1431" i="6"/>
  <c r="Z1093" i="6"/>
  <c r="AA1093" i="6" s="1"/>
  <c r="AB1093" i="6" s="1"/>
  <c r="AC1093" i="6" s="1"/>
  <c r="Z2642" i="6"/>
  <c r="AA2642" i="6" s="1"/>
  <c r="AB2642" i="6" s="1"/>
  <c r="AC2642" i="6" s="1"/>
  <c r="Z990" i="6"/>
  <c r="AA990" i="6" s="1"/>
  <c r="AB990" i="6" s="1"/>
  <c r="AC990" i="6" s="1"/>
  <c r="Z803" i="6"/>
  <c r="Z3300" i="6"/>
  <c r="AA3300" i="6" s="1"/>
  <c r="AB3300" i="6" s="1"/>
  <c r="AC3300" i="6" s="1"/>
  <c r="AL3299" i="6" s="1"/>
  <c r="Z2137" i="6"/>
  <c r="AA2137" i="6" s="1"/>
  <c r="AB2137" i="6" s="1"/>
  <c r="AC2137" i="6" s="1"/>
  <c r="Z1886" i="6"/>
  <c r="AA1886" i="6" s="1"/>
  <c r="AB1886" i="6" s="1"/>
  <c r="AC1886" i="6" s="1"/>
  <c r="Z1490" i="6"/>
  <c r="AA1490" i="6" s="1"/>
  <c r="AB1490" i="6" s="1"/>
  <c r="AC1490" i="6" s="1"/>
  <c r="Z2790" i="6"/>
  <c r="AA2790" i="6" s="1"/>
  <c r="AB2790" i="6" s="1"/>
  <c r="AC2790" i="6" s="1"/>
  <c r="Z1257" i="6"/>
  <c r="AA1257" i="6" s="1"/>
  <c r="AB1257" i="6" s="1"/>
  <c r="AC1257" i="6" s="1"/>
  <c r="Z739" i="6"/>
  <c r="Z3556" i="6"/>
  <c r="AA3556" i="6" s="1"/>
  <c r="AB3556" i="6" s="1"/>
  <c r="AC3556" i="6" s="1"/>
  <c r="AL3555" i="6" s="1"/>
  <c r="Z3092" i="6"/>
  <c r="AA3092" i="6" s="1"/>
  <c r="AB3092" i="6" s="1"/>
  <c r="AC3092" i="6" s="1"/>
  <c r="AL3091" i="6" s="1"/>
  <c r="Z1950" i="6"/>
  <c r="AA1950" i="6" s="1"/>
  <c r="AB1950" i="6" s="1"/>
  <c r="AC1950" i="6" s="1"/>
  <c r="Z3729" i="6"/>
  <c r="AA3729" i="6" s="1"/>
  <c r="AB3729" i="6" s="1"/>
  <c r="AC3729" i="6" s="1"/>
  <c r="Z2995" i="6"/>
  <c r="AG2995" i="6" s="1" a="1"/>
  <c r="AG2995" i="6" s="1"/>
  <c r="Z3613" i="6"/>
  <c r="AA3613" i="6" s="1"/>
  <c r="AB3613" i="6" s="1"/>
  <c r="AC3613" i="6" s="1"/>
  <c r="Z800" i="6"/>
  <c r="Z2494" i="6"/>
  <c r="AA2494" i="6" s="1"/>
  <c r="AB2494" i="6" s="1"/>
  <c r="AC2494" i="6" s="1"/>
  <c r="Z1395" i="6"/>
  <c r="Z1683" i="6"/>
  <c r="Z1192" i="6"/>
  <c r="Z2152" i="6"/>
  <c r="AA2152" i="6" s="1"/>
  <c r="AB2152" i="6" s="1"/>
  <c r="AC2152" i="6" s="1"/>
  <c r="AL2151" i="6" s="1"/>
  <c r="Z2186" i="6"/>
  <c r="AA2186" i="6" s="1"/>
  <c r="AB2186" i="6" s="1"/>
  <c r="AC2186" i="6" s="1"/>
  <c r="Z1491" i="6"/>
  <c r="Z2761" i="6"/>
  <c r="AA2761" i="6" s="1"/>
  <c r="AB2761" i="6" s="1"/>
  <c r="AC2761" i="6" s="1"/>
  <c r="Z1743" i="6"/>
  <c r="Z368" i="6"/>
  <c r="Z1323" i="6"/>
  <c r="Z3121" i="6"/>
  <c r="AA3121" i="6" s="1"/>
  <c r="AB3121" i="6" s="1"/>
  <c r="AC3121" i="6" s="1"/>
  <c r="Z2060" i="6"/>
  <c r="AA2060" i="6" s="1"/>
  <c r="AB2060" i="6" s="1"/>
  <c r="AC2060" i="6" s="1"/>
  <c r="AL2059" i="6" s="1"/>
  <c r="Z3655" i="6"/>
  <c r="Z3069" i="6"/>
  <c r="AA3069" i="6" s="1"/>
  <c r="AB3069" i="6" s="1"/>
  <c r="AC3069" i="6" s="1"/>
  <c r="Z1821" i="6"/>
  <c r="AA1821" i="6" s="1"/>
  <c r="AB1821" i="6" s="1"/>
  <c r="AC1821" i="6" s="1"/>
  <c r="Z2653" i="6"/>
  <c r="AA2653" i="6" s="1"/>
  <c r="AB2653" i="6" s="1"/>
  <c r="AC2653" i="6" s="1"/>
  <c r="Z700" i="6"/>
  <c r="Z3157" i="6"/>
  <c r="AA3157" i="6" s="1"/>
  <c r="AB3157" i="6" s="1"/>
  <c r="AC3157" i="6" s="1"/>
  <c r="Z2502" i="6"/>
  <c r="AA2502" i="6" s="1"/>
  <c r="AB2502" i="6" s="1"/>
  <c r="AC2502" i="6" s="1"/>
  <c r="Z3233" i="6"/>
  <c r="AA3233" i="6" s="1"/>
  <c r="AB3233" i="6" s="1"/>
  <c r="AC3233" i="6" s="1"/>
  <c r="Z2235" i="6"/>
  <c r="Z2535" i="6"/>
  <c r="Z2865" i="6"/>
  <c r="AA2865" i="6" s="1"/>
  <c r="AB2865" i="6" s="1"/>
  <c r="AC2865" i="6" s="1"/>
  <c r="Z466" i="6"/>
  <c r="AA466" i="6" s="1"/>
  <c r="AB466" i="6" s="1"/>
  <c r="AC466" i="6" s="1"/>
  <c r="Z737" i="6"/>
  <c r="AA737" i="6" s="1"/>
  <c r="AB737" i="6" s="1"/>
  <c r="AC737" i="6" s="1"/>
  <c r="Z3672" i="6"/>
  <c r="AA3672" i="6" s="1"/>
  <c r="AB3672" i="6" s="1"/>
  <c r="AC3672" i="6" s="1"/>
  <c r="AL3671" i="6" s="1"/>
  <c r="Z1371" i="6"/>
  <c r="Z1219" i="6"/>
  <c r="Z1699" i="6"/>
  <c r="Z1109" i="6"/>
  <c r="AA1109" i="6" s="1"/>
  <c r="AB1109" i="6" s="1"/>
  <c r="AC1109" i="6" s="1"/>
  <c r="Z2455" i="6"/>
  <c r="Z2895" i="6"/>
  <c r="Z1917" i="6"/>
  <c r="AA1917" i="6" s="1"/>
  <c r="AB1917" i="6" s="1"/>
  <c r="AC1917" i="6" s="1"/>
  <c r="Z3935" i="6"/>
  <c r="Z1567" i="6"/>
  <c r="Z415" i="6"/>
  <c r="Z3227" i="6"/>
  <c r="Z1288" i="6"/>
  <c r="Z2197" i="6"/>
  <c r="AA2197" i="6" s="1"/>
  <c r="AB2197" i="6" s="1"/>
  <c r="AC2197" i="6" s="1"/>
  <c r="Z1359" i="6"/>
  <c r="Z233" i="6"/>
  <c r="AA233" i="6" s="1"/>
  <c r="AB233" i="6" s="1"/>
  <c r="AC233" i="6" s="1"/>
  <c r="Z479" i="6"/>
  <c r="Z3860" i="6"/>
  <c r="AA3860" i="6" s="1"/>
  <c r="AB3860" i="6" s="1"/>
  <c r="AC3860" i="6" s="1"/>
  <c r="AL3859" i="6" s="1"/>
  <c r="Z2710" i="6"/>
  <c r="AA2710" i="6" s="1"/>
  <c r="AB2710" i="6" s="1"/>
  <c r="AC2710" i="6" s="1"/>
  <c r="Z1802" i="6"/>
  <c r="AA1802" i="6" s="1"/>
  <c r="AB1802" i="6" s="1"/>
  <c r="AC1802" i="6" s="1"/>
  <c r="Z3348" i="6"/>
  <c r="AA3348" i="6" s="1"/>
  <c r="AB3348" i="6" s="1"/>
  <c r="AC3348" i="6" s="1"/>
  <c r="AL3347" i="6" s="1"/>
  <c r="Z3036" i="6"/>
  <c r="AA3036" i="6" s="1"/>
  <c r="AB3036" i="6" s="1"/>
  <c r="AC3036" i="6" s="1"/>
  <c r="AL3035" i="6" s="1"/>
  <c r="Z1605" i="6"/>
  <c r="AA1605" i="6" s="1"/>
  <c r="AB1605" i="6" s="1"/>
  <c r="AC1605" i="6" s="1"/>
  <c r="Z1845" i="6"/>
  <c r="AA1845" i="6" s="1"/>
  <c r="AB1845" i="6" s="1"/>
  <c r="AC1845" i="6" s="1"/>
  <c r="Z1851" i="6"/>
  <c r="Z2437" i="6"/>
  <c r="AA2437" i="6" s="1"/>
  <c r="AB2437" i="6" s="1"/>
  <c r="AC2437" i="6" s="1"/>
  <c r="Z3903" i="6"/>
  <c r="Z2958" i="6"/>
  <c r="AA2958" i="6" s="1"/>
  <c r="AB2958" i="6" s="1"/>
  <c r="AC2958" i="6" s="1"/>
  <c r="Z2511" i="6"/>
  <c r="Z3763" i="6"/>
  <c r="Z632" i="6"/>
  <c r="Z3884" i="6"/>
  <c r="AA3884" i="6" s="1"/>
  <c r="AB3884" i="6" s="1"/>
  <c r="AC3884" i="6" s="1"/>
  <c r="AL3883" i="6" s="1"/>
  <c r="Z2434" i="6"/>
  <c r="AA2434" i="6" s="1"/>
  <c r="AB2434" i="6" s="1"/>
  <c r="AC2434" i="6" s="1"/>
  <c r="Z867" i="6"/>
  <c r="Z2351" i="6"/>
  <c r="AG2351" i="6" s="1" a="1"/>
  <c r="AG2351" i="6" s="1"/>
  <c r="Z3997" i="6"/>
  <c r="AA3997" i="6" s="1"/>
  <c r="AB3997" i="6" s="1"/>
  <c r="AC3997" i="6" s="1"/>
  <c r="Z668" i="6"/>
  <c r="Z3871" i="6"/>
  <c r="Z1632" i="6"/>
  <c r="Z3665" i="6"/>
  <c r="AA3665" i="6" s="1"/>
  <c r="AB3665" i="6" s="1"/>
  <c r="AC3665" i="6" s="1"/>
  <c r="Z2330" i="6"/>
  <c r="AA2330" i="6" s="1"/>
  <c r="AB2330" i="6" s="1"/>
  <c r="AC2330" i="6" s="1"/>
  <c r="Z462" i="6"/>
  <c r="AA462" i="6" s="1"/>
  <c r="AB462" i="6" s="1"/>
  <c r="AC462" i="6" s="1"/>
  <c r="Z413" i="6"/>
  <c r="AA413" i="6" s="1"/>
  <c r="AB413" i="6" s="1"/>
  <c r="AC413" i="6" s="1"/>
  <c r="Z3820" i="6"/>
  <c r="AA3820" i="6" s="1"/>
  <c r="AB3820" i="6" s="1"/>
  <c r="AC3820" i="6" s="1"/>
  <c r="AL3819" i="6" s="1"/>
  <c r="Z1860" i="6"/>
  <c r="AA1860" i="6" s="1"/>
  <c r="AB1860" i="6" s="1"/>
  <c r="AC1860" i="6" s="1"/>
  <c r="AL1859" i="6" s="1"/>
  <c r="Z3868" i="6"/>
  <c r="AA3868" i="6" s="1"/>
  <c r="AB3868" i="6" s="1"/>
  <c r="AC3868" i="6" s="1"/>
  <c r="AL3867" i="6" s="1"/>
  <c r="Z1443" i="6"/>
  <c r="Z3745" i="6"/>
  <c r="AA3745" i="6" s="1"/>
  <c r="AB3745" i="6" s="1"/>
  <c r="AC3745" i="6" s="1"/>
  <c r="Z1423" i="6"/>
  <c r="Z3959" i="6"/>
  <c r="Z1054" i="6"/>
  <c r="AA1054" i="6" s="1"/>
  <c r="AB1054" i="6" s="1"/>
  <c r="AC1054" i="6" s="1"/>
  <c r="Z3561" i="6"/>
  <c r="AA3561" i="6" s="1"/>
  <c r="AB3561" i="6" s="1"/>
  <c r="AC3561" i="6" s="1"/>
  <c r="Z3953" i="6"/>
  <c r="AA3953" i="6" s="1"/>
  <c r="AB3953" i="6" s="1"/>
  <c r="AC3953" i="6" s="1"/>
  <c r="Z850" i="6"/>
  <c r="AA850" i="6" s="1"/>
  <c r="AB850" i="6" s="1"/>
  <c r="AC850" i="6" s="1"/>
  <c r="Z3420" i="6"/>
  <c r="AA3420" i="6" s="1"/>
  <c r="AB3420" i="6" s="1"/>
  <c r="AC3420" i="6" s="1"/>
  <c r="AL3419" i="6" s="1"/>
  <c r="Z451" i="6"/>
  <c r="Z2345" i="6"/>
  <c r="AA2345" i="6" s="1"/>
  <c r="AB2345" i="6" s="1"/>
  <c r="AC2345" i="6" s="1"/>
  <c r="Z1215" i="6"/>
  <c r="AG1215" i="6" s="1" a="1"/>
  <c r="AG1215" i="6" s="1"/>
  <c r="Z2424" i="6"/>
  <c r="AA2424" i="6" s="1"/>
  <c r="AB2424" i="6" s="1"/>
  <c r="AC2424" i="6" s="1"/>
  <c r="AL2423" i="6" s="1"/>
  <c r="Z3994" i="6"/>
  <c r="AA3994" i="6" s="1"/>
  <c r="AB3994" i="6" s="1"/>
  <c r="AC3994" i="6" s="1"/>
  <c r="Z336" i="6"/>
  <c r="Z3854" i="6"/>
  <c r="AA3854" i="6" s="1"/>
  <c r="AB3854" i="6" s="1"/>
  <c r="AC3854" i="6" s="1"/>
  <c r="Z3695" i="6"/>
  <c r="Z1561" i="6"/>
  <c r="AA1561" i="6" s="1"/>
  <c r="AB1561" i="6" s="1"/>
  <c r="AC1561" i="6" s="1"/>
  <c r="Z3771" i="6"/>
  <c r="Z2887" i="6"/>
  <c r="Z571" i="6"/>
  <c r="Z3505" i="6"/>
  <c r="AA3505" i="6" s="1"/>
  <c r="AB3505" i="6" s="1"/>
  <c r="AC3505" i="6" s="1"/>
  <c r="Z516" i="6"/>
  <c r="Z622" i="6"/>
  <c r="AA622" i="6" s="1"/>
  <c r="AB622" i="6" s="1"/>
  <c r="AC622" i="6" s="1"/>
  <c r="Z3615" i="6"/>
  <c r="Z1047" i="6"/>
  <c r="AG1047" i="6" s="1" a="1"/>
  <c r="AG1047" i="6" s="1"/>
  <c r="Z3106" i="6"/>
  <c r="AA3106" i="6" s="1"/>
  <c r="AB3106" i="6" s="1"/>
  <c r="AC3106" i="6" s="1"/>
  <c r="Z1986" i="6"/>
  <c r="AA1986" i="6" s="1"/>
  <c r="AB1986" i="6" s="1"/>
  <c r="AC1986" i="6" s="1"/>
  <c r="Z1478" i="6"/>
  <c r="AA1478" i="6" s="1"/>
  <c r="AB1478" i="6" s="1"/>
  <c r="AC1478" i="6" s="1"/>
  <c r="Z1961" i="6"/>
  <c r="AA1961" i="6" s="1"/>
  <c r="AB1961" i="6" s="1"/>
  <c r="AC1961" i="6" s="1"/>
  <c r="Z2940" i="6"/>
  <c r="AA2940" i="6" s="1"/>
  <c r="AB2940" i="6" s="1"/>
  <c r="AC2940" i="6" s="1"/>
  <c r="AL2939" i="6" s="1"/>
  <c r="Z2096" i="6"/>
  <c r="AA2096" i="6" s="1"/>
  <c r="AB2096" i="6" s="1"/>
  <c r="AC2096" i="6" s="1"/>
  <c r="AL2095" i="6" s="1"/>
  <c r="Z1888" i="6"/>
  <c r="AA1888" i="6" s="1"/>
  <c r="AB1888" i="6" s="1"/>
  <c r="AC1888" i="6" s="1"/>
  <c r="AL1887" i="6" s="1"/>
  <c r="Z1723" i="6"/>
  <c r="Z3246" i="6"/>
  <c r="AA3246" i="6" s="1"/>
  <c r="AB3246" i="6" s="1"/>
  <c r="AC3246" i="6" s="1"/>
  <c r="Z3389" i="6"/>
  <c r="AA3389" i="6" s="1"/>
  <c r="AB3389" i="6" s="1"/>
  <c r="AC3389" i="6" s="1"/>
  <c r="Z3572" i="6"/>
  <c r="AA3572" i="6" s="1"/>
  <c r="AB3572" i="6" s="1"/>
  <c r="AC3572" i="6" s="1"/>
  <c r="AL3571" i="6" s="1"/>
  <c r="Z1512" i="6"/>
  <c r="Z1175" i="6"/>
  <c r="Z99" i="6"/>
  <c r="AG99" i="6" s="1" a="1"/>
  <c r="AG99" i="6" s="1"/>
  <c r="Z3306" i="6"/>
  <c r="AA3306" i="6" s="1"/>
  <c r="AB3306" i="6" s="1"/>
  <c r="AC3306" i="6" s="1"/>
  <c r="Z1472" i="6"/>
  <c r="Z3737" i="6"/>
  <c r="AA3737" i="6" s="1"/>
  <c r="AB3737" i="6" s="1"/>
  <c r="AC3737" i="6" s="1"/>
  <c r="Z673" i="6"/>
  <c r="AA673" i="6" s="1"/>
  <c r="AB673" i="6" s="1"/>
  <c r="AC673" i="6" s="1"/>
  <c r="Z3217" i="6"/>
  <c r="AA3217" i="6" s="1"/>
  <c r="AB3217" i="6" s="1"/>
  <c r="AC3217" i="6" s="1"/>
  <c r="Z377" i="6"/>
  <c r="AA377" i="6" s="1"/>
  <c r="AB377" i="6" s="1"/>
  <c r="AC377" i="6" s="1"/>
  <c r="Z2673" i="6"/>
  <c r="AA2673" i="6" s="1"/>
  <c r="AB2673" i="6" s="1"/>
  <c r="AC2673" i="6" s="1"/>
  <c r="Z3539" i="6"/>
  <c r="Z3080" i="6"/>
  <c r="AA3080" i="6" s="1"/>
  <c r="AB3080" i="6" s="1"/>
  <c r="AC3080" i="6" s="1"/>
  <c r="AL3079" i="6" s="1"/>
  <c r="Z2550" i="6"/>
  <c r="AA2550" i="6" s="1"/>
  <c r="AB2550" i="6" s="1"/>
  <c r="AC2550" i="6" s="1"/>
  <c r="Z703" i="6"/>
  <c r="Z1941" i="6"/>
  <c r="AA1941" i="6" s="1"/>
  <c r="AB1941" i="6" s="1"/>
  <c r="AC1941" i="6" s="1"/>
  <c r="Z2273" i="6"/>
  <c r="AA2273" i="6" s="1"/>
  <c r="AB2273" i="6" s="1"/>
  <c r="AC2273" i="6" s="1"/>
  <c r="Z437" i="6"/>
  <c r="AA437" i="6" s="1"/>
  <c r="AB437" i="6" s="1"/>
  <c r="AC437" i="6" s="1"/>
  <c r="Z1928" i="6"/>
  <c r="AA1928" i="6" s="1"/>
  <c r="AB1928" i="6" s="1"/>
  <c r="AC1928" i="6" s="1"/>
  <c r="AL1927" i="6" s="1"/>
  <c r="Z265" i="6"/>
  <c r="AA265" i="6" s="1"/>
  <c r="AB265" i="6" s="1"/>
  <c r="AC265" i="6" s="1"/>
  <c r="Z892" i="6"/>
  <c r="Z752" i="6"/>
  <c r="Z2702" i="6"/>
  <c r="AA2702" i="6" s="1"/>
  <c r="AB2702" i="6" s="1"/>
  <c r="AC2702" i="6" s="1"/>
  <c r="Z2613" i="6"/>
  <c r="AA2613" i="6" s="1"/>
  <c r="AB2613" i="6" s="1"/>
  <c r="AC2613" i="6" s="1"/>
  <c r="Z3788" i="6"/>
  <c r="AA3788" i="6" s="1"/>
  <c r="AB3788" i="6" s="1"/>
  <c r="AC3788" i="6" s="1"/>
  <c r="AL3787" i="6" s="1"/>
  <c r="Z2828" i="6"/>
  <c r="AA2828" i="6" s="1"/>
  <c r="AB2828" i="6" s="1"/>
  <c r="AC2828" i="6" s="1"/>
  <c r="AL2827" i="6" s="1"/>
  <c r="Z3500" i="6"/>
  <c r="AA3500" i="6" s="1"/>
  <c r="AB3500" i="6" s="1"/>
  <c r="AC3500" i="6" s="1"/>
  <c r="AL3499" i="6" s="1"/>
  <c r="Z1390" i="6"/>
  <c r="AA1390" i="6" s="1"/>
  <c r="AB1390" i="6" s="1"/>
  <c r="AC1390" i="6" s="1"/>
  <c r="Z2072" i="6"/>
  <c r="AA2072" i="6" s="1"/>
  <c r="AB2072" i="6" s="1"/>
  <c r="AC2072" i="6" s="1"/>
  <c r="AL2071" i="6" s="1"/>
  <c r="Z140" i="6"/>
  <c r="Z2818" i="6"/>
  <c r="AA2818" i="6" s="1"/>
  <c r="AB2818" i="6" s="1"/>
  <c r="AC2818" i="6" s="1"/>
  <c r="Z2706" i="6"/>
  <c r="AA2706" i="6" s="1"/>
  <c r="AB2706" i="6" s="1"/>
  <c r="AC2706" i="6" s="1"/>
  <c r="Z3839" i="6"/>
  <c r="Z973" i="6"/>
  <c r="AA973" i="6" s="1"/>
  <c r="AB973" i="6" s="1"/>
  <c r="AC973" i="6" s="1"/>
  <c r="Z3808" i="6"/>
  <c r="AA3808" i="6" s="1"/>
  <c r="AB3808" i="6" s="1"/>
  <c r="AC3808" i="6" s="1"/>
  <c r="AL3807" i="6" s="1"/>
  <c r="Z1283" i="6"/>
  <c r="Z3127" i="6"/>
  <c r="Z108" i="6"/>
  <c r="Z1462" i="6"/>
  <c r="AA1462" i="6" s="1"/>
  <c r="AB1462" i="6" s="1"/>
  <c r="AC1462" i="6" s="1"/>
  <c r="Z3110" i="6"/>
  <c r="AA3110" i="6" s="1"/>
  <c r="AB3110" i="6" s="1"/>
  <c r="AC3110" i="6" s="1"/>
  <c r="Z2912" i="6"/>
  <c r="AA2912" i="6" s="1"/>
  <c r="AB2912" i="6" s="1"/>
  <c r="AC2912" i="6" s="1"/>
  <c r="AL2911" i="6" s="1"/>
  <c r="Z577" i="6"/>
  <c r="AA577" i="6" s="1"/>
  <c r="AB577" i="6" s="1"/>
  <c r="AC577" i="6" s="1"/>
  <c r="Z3876" i="6"/>
  <c r="AA3876" i="6" s="1"/>
  <c r="AB3876" i="6" s="1"/>
  <c r="AC3876" i="6" s="1"/>
  <c r="AL3875" i="6" s="1"/>
  <c r="Z1863" i="6"/>
  <c r="Z1060" i="6"/>
  <c r="Z379" i="6"/>
  <c r="Z2717" i="6"/>
  <c r="AA2717" i="6" s="1"/>
  <c r="AB2717" i="6" s="1"/>
  <c r="AC2717" i="6" s="1"/>
  <c r="Z3060" i="6"/>
  <c r="AA3060" i="6" s="1"/>
  <c r="AB3060" i="6" s="1"/>
  <c r="AC3060" i="6" s="1"/>
  <c r="AL3059" i="6" s="1"/>
  <c r="Z2111" i="6"/>
  <c r="Z599" i="6"/>
  <c r="Z471" i="6"/>
  <c r="Z2989" i="6"/>
  <c r="AA2989" i="6" s="1"/>
  <c r="AB2989" i="6" s="1"/>
  <c r="AC2989" i="6" s="1"/>
  <c r="Z3949" i="6"/>
  <c r="AA3949" i="6" s="1"/>
  <c r="AB3949" i="6" s="1"/>
  <c r="AC3949" i="6" s="1"/>
  <c r="Z2752" i="6"/>
  <c r="AA2752" i="6" s="1"/>
  <c r="AB2752" i="6" s="1"/>
  <c r="AC2752" i="6" s="1"/>
  <c r="AL2751" i="6" s="1"/>
  <c r="Z1925" i="6"/>
  <c r="AA1925" i="6" s="1"/>
  <c r="AB1925" i="6" s="1"/>
  <c r="AC1925" i="6" s="1"/>
  <c r="Z618" i="6"/>
  <c r="AA618" i="6" s="1"/>
  <c r="AB618" i="6" s="1"/>
  <c r="AC618" i="6" s="1"/>
  <c r="Z2463" i="6"/>
  <c r="Z1912" i="6"/>
  <c r="AA1912" i="6" s="1"/>
  <c r="AB1912" i="6" s="1"/>
  <c r="AC1912" i="6" s="1"/>
  <c r="AL1911" i="6" s="1"/>
  <c r="Z3495" i="6"/>
  <c r="Z1833" i="6"/>
  <c r="AA1833" i="6" s="1"/>
  <c r="AB1833" i="6" s="1"/>
  <c r="AC1833" i="6" s="1"/>
  <c r="Z1123" i="6"/>
  <c r="Z1020" i="6"/>
  <c r="Z1294" i="6"/>
  <c r="AA1294" i="6" s="1"/>
  <c r="AB1294" i="6" s="1"/>
  <c r="AC1294" i="6" s="1"/>
  <c r="Z2461" i="6"/>
  <c r="AA2461" i="6" s="1"/>
  <c r="AB2461" i="6" s="1"/>
  <c r="AC2461" i="6" s="1"/>
  <c r="Z762" i="6"/>
  <c r="AA762" i="6" s="1"/>
  <c r="AB762" i="6" s="1"/>
  <c r="AC762" i="6" s="1"/>
  <c r="Z3311" i="6"/>
  <c r="Z2015" i="6"/>
  <c r="Z1782" i="6"/>
  <c r="AA1782" i="6" s="1"/>
  <c r="AB1782" i="6" s="1"/>
  <c r="AC1782" i="6" s="1"/>
  <c r="Z1697" i="6"/>
  <c r="AA1697" i="6" s="1"/>
  <c r="AB1697" i="6" s="1"/>
  <c r="AC1697" i="6" s="1"/>
  <c r="Z1338" i="6"/>
  <c r="AA1338" i="6" s="1"/>
  <c r="AB1338" i="6" s="1"/>
  <c r="AC1338" i="6" s="1"/>
  <c r="Z3828" i="6"/>
  <c r="AA3828" i="6" s="1"/>
  <c r="AB3828" i="6" s="1"/>
  <c r="AC3828" i="6" s="1"/>
  <c r="AL3827" i="6" s="1"/>
  <c r="Z3354" i="6"/>
  <c r="AA3354" i="6" s="1"/>
  <c r="AB3354" i="6" s="1"/>
  <c r="AC3354" i="6" s="1"/>
  <c r="Z2586" i="6"/>
  <c r="AA2586" i="6" s="1"/>
  <c r="AB2586" i="6" s="1"/>
  <c r="AC2586" i="6" s="1"/>
  <c r="Z3983" i="6"/>
  <c r="Z2539" i="6"/>
  <c r="Z694" i="6"/>
  <c r="AA694" i="6" s="1"/>
  <c r="AB694" i="6" s="1"/>
  <c r="AC694" i="6" s="1"/>
  <c r="Z1350" i="6"/>
  <c r="AA1350" i="6" s="1"/>
  <c r="AB1350" i="6" s="1"/>
  <c r="AC1350" i="6" s="1"/>
  <c r="Z3193" i="6"/>
  <c r="AA3193" i="6" s="1"/>
  <c r="AB3193" i="6" s="1"/>
  <c r="AC3193" i="6" s="1"/>
  <c r="Z915" i="6"/>
  <c r="AG915" i="6" s="1" a="1"/>
  <c r="AG915" i="6" s="1"/>
  <c r="Z2775" i="6"/>
  <c r="Z3748" i="6"/>
  <c r="AA3748" i="6" s="1"/>
  <c r="AB3748" i="6" s="1"/>
  <c r="AC3748" i="6" s="1"/>
  <c r="AL3747" i="6" s="1"/>
  <c r="Z1590" i="6"/>
  <c r="AA1590" i="6" s="1"/>
  <c r="AB1590" i="6" s="1"/>
  <c r="AC1590" i="6" s="1"/>
  <c r="Z1956" i="6"/>
  <c r="AA1956" i="6" s="1"/>
  <c r="AB1956" i="6" s="1"/>
  <c r="AC1956" i="6" s="1"/>
  <c r="AL1955" i="6" s="1"/>
  <c r="Z610" i="6"/>
  <c r="AA610" i="6" s="1"/>
  <c r="AB610" i="6" s="1"/>
  <c r="AC610" i="6" s="1"/>
  <c r="Z1200" i="6"/>
  <c r="Z1097" i="6"/>
  <c r="AA1097" i="6" s="1"/>
  <c r="AB1097" i="6" s="1"/>
  <c r="AC1097" i="6" s="1"/>
  <c r="Z1785" i="6"/>
  <c r="AA1785" i="6" s="1"/>
  <c r="AB1785" i="6" s="1"/>
  <c r="AC1785" i="6" s="1"/>
  <c r="Z3280" i="6"/>
  <c r="AA3280" i="6" s="1"/>
  <c r="AB3280" i="6" s="1"/>
  <c r="AC3280" i="6" s="1"/>
  <c r="AL3279" i="6" s="1"/>
  <c r="Z395" i="6"/>
  <c r="Z3334" i="6"/>
  <c r="AA3334" i="6" s="1"/>
  <c r="AB3334" i="6" s="1"/>
  <c r="AC3334" i="6" s="1"/>
  <c r="Z2216" i="6"/>
  <c r="AA2216" i="6" s="1"/>
  <c r="AB2216" i="6" s="1"/>
  <c r="AC2216" i="6" s="1"/>
  <c r="AL2215" i="6" s="1"/>
  <c r="Z2839" i="6"/>
  <c r="Z1190" i="6"/>
  <c r="AA1190" i="6" s="1"/>
  <c r="AB1190" i="6" s="1"/>
  <c r="AC1190" i="6" s="1"/>
  <c r="Z3815" i="6"/>
  <c r="Z834" i="6"/>
  <c r="AA834" i="6" s="1"/>
  <c r="AB834" i="6" s="1"/>
  <c r="AC834" i="6" s="1"/>
  <c r="Z118" i="6"/>
  <c r="AA118" i="6" s="1"/>
  <c r="AB118" i="6" s="1"/>
  <c r="AC118" i="6" s="1"/>
  <c r="Z1237" i="6"/>
  <c r="AA1237" i="6" s="1"/>
  <c r="AB1237" i="6" s="1"/>
  <c r="AC1237" i="6" s="1"/>
  <c r="Z2004" i="6"/>
  <c r="AA2004" i="6" s="1"/>
  <c r="AB2004" i="6" s="1"/>
  <c r="AC2004" i="6" s="1"/>
  <c r="AL2003" i="6" s="1"/>
  <c r="Z1897" i="6"/>
  <c r="AA1897" i="6" s="1"/>
  <c r="AB1897" i="6" s="1"/>
  <c r="AC1897" i="6" s="1"/>
  <c r="Z3635" i="6"/>
  <c r="Z2102" i="6"/>
  <c r="AA2102" i="6" s="1"/>
  <c r="AB2102" i="6" s="1"/>
  <c r="AC2102" i="6" s="1"/>
  <c r="Z2306" i="6"/>
  <c r="AA2306" i="6" s="1"/>
  <c r="AB2306" i="6" s="1"/>
  <c r="AC2306" i="6" s="1"/>
  <c r="Z696" i="6"/>
  <c r="Z2810" i="6"/>
  <c r="AA2810" i="6" s="1"/>
  <c r="AB2810" i="6" s="1"/>
  <c r="AC2810" i="6" s="1"/>
  <c r="Z2365" i="6"/>
  <c r="AA2365" i="6" s="1"/>
  <c r="AB2365" i="6" s="1"/>
  <c r="AC2365" i="6" s="1"/>
  <c r="Z3785" i="6"/>
  <c r="AA3785" i="6" s="1"/>
  <c r="AB3785" i="6" s="1"/>
  <c r="AC3785" i="6" s="1"/>
  <c r="Z2959" i="6"/>
  <c r="Z59" i="6"/>
  <c r="Z3242" i="6"/>
  <c r="AG3239" i="6" s="1" a="1"/>
  <c r="AG3239" i="6" s="1"/>
  <c r="Z3014" i="6"/>
  <c r="AA3014" i="6" s="1"/>
  <c r="AB3014" i="6" s="1"/>
  <c r="AC3014" i="6" s="1"/>
  <c r="Z2765" i="6"/>
  <c r="AA2765" i="6" s="1"/>
  <c r="AB2765" i="6" s="1"/>
  <c r="AC2765" i="6" s="1"/>
  <c r="Z3480" i="6"/>
  <c r="AA3480" i="6" s="1"/>
  <c r="AB3480" i="6" s="1"/>
  <c r="AC3480" i="6" s="1"/>
  <c r="AL3479" i="6" s="1"/>
  <c r="Z3468" i="6"/>
  <c r="AA3468" i="6" s="1"/>
  <c r="AB3468" i="6" s="1"/>
  <c r="AC3468" i="6" s="1"/>
  <c r="AL3467" i="6" s="1"/>
  <c r="Z2970" i="6"/>
  <c r="AA2970" i="6" s="1"/>
  <c r="AB2970" i="6" s="1"/>
  <c r="AC2970" i="6" s="1"/>
  <c r="Z3099" i="6"/>
  <c r="Z1208" i="6"/>
  <c r="Z3797" i="6"/>
  <c r="AA3797" i="6" s="1"/>
  <c r="AB3797" i="6" s="1"/>
  <c r="AC3797" i="6" s="1"/>
  <c r="Z3089" i="6"/>
  <c r="AA3089" i="6" s="1"/>
  <c r="AB3089" i="6" s="1"/>
  <c r="AC3089" i="6" s="1"/>
  <c r="Z506" i="6"/>
  <c r="AA506" i="6" s="1"/>
  <c r="AB506" i="6" s="1"/>
  <c r="AC506" i="6" s="1"/>
  <c r="Z2854" i="6"/>
  <c r="AA2854" i="6" s="1"/>
  <c r="AB2854" i="6" s="1"/>
  <c r="AC2854" i="6" s="1"/>
  <c r="Z1533" i="6"/>
  <c r="AA1533" i="6" s="1"/>
  <c r="AB1533" i="6" s="1"/>
  <c r="AC1533" i="6" s="1"/>
  <c r="Z3483" i="6"/>
  <c r="Z1001" i="6"/>
  <c r="AA1001" i="6" s="1"/>
  <c r="AB1001" i="6" s="1"/>
  <c r="AC1001" i="6" s="1"/>
  <c r="Z1794" i="6"/>
  <c r="AA1794" i="6" s="1"/>
  <c r="AB1794" i="6" s="1"/>
  <c r="AC1794" i="6" s="1"/>
  <c r="Z71" i="6"/>
  <c r="Z1318" i="6"/>
  <c r="AA1318" i="6" s="1"/>
  <c r="AB1318" i="6" s="1"/>
  <c r="AC1318" i="6" s="1"/>
  <c r="Z124" i="6"/>
  <c r="Z3619" i="6"/>
  <c r="Z1340" i="6"/>
  <c r="Z3730" i="6"/>
  <c r="AA3730" i="6" s="1"/>
  <c r="AB3730" i="6" s="1"/>
  <c r="AC3730" i="6" s="1"/>
  <c r="Z2423" i="6"/>
  <c r="Z3501" i="6"/>
  <c r="AA3501" i="6" s="1"/>
  <c r="AB3501" i="6" s="1"/>
  <c r="AC3501" i="6" s="1"/>
  <c r="Z1389" i="6"/>
  <c r="AA1389" i="6" s="1"/>
  <c r="AB1389" i="6" s="1"/>
  <c r="AC1389" i="6" s="1"/>
  <c r="Z2074" i="6"/>
  <c r="AA2074" i="6" s="1"/>
  <c r="AB2074" i="6" s="1"/>
  <c r="AC2074" i="6" s="1"/>
  <c r="Z142" i="6"/>
  <c r="AA142" i="6" s="1"/>
  <c r="AB142" i="6" s="1"/>
  <c r="AC142" i="6" s="1"/>
  <c r="Z2816" i="6"/>
  <c r="AA2816" i="6" s="1"/>
  <c r="AB2816" i="6" s="1"/>
  <c r="AC2816" i="6" s="1"/>
  <c r="AL2815" i="6" s="1"/>
  <c r="Z2705" i="6"/>
  <c r="AA2705" i="6" s="1"/>
  <c r="AB2705" i="6" s="1"/>
  <c r="AC2705" i="6" s="1"/>
  <c r="Z3841" i="6"/>
  <c r="AA3841" i="6" s="1"/>
  <c r="AB3841" i="6" s="1"/>
  <c r="AC3841" i="6" s="1"/>
  <c r="Z974" i="6"/>
  <c r="AA974" i="6" s="1"/>
  <c r="AB974" i="6" s="1"/>
  <c r="AC974" i="6" s="1"/>
  <c r="Z1284" i="6"/>
  <c r="Z3128" i="6"/>
  <c r="AA3128" i="6" s="1"/>
  <c r="AB3128" i="6" s="1"/>
  <c r="AC3128" i="6" s="1"/>
  <c r="AL3127" i="6" s="1"/>
  <c r="Z110" i="6"/>
  <c r="AA110" i="6" s="1"/>
  <c r="AB110" i="6" s="1"/>
  <c r="AC110" i="6" s="1"/>
  <c r="Z3108" i="6"/>
  <c r="AA3108" i="6" s="1"/>
  <c r="AB3108" i="6" s="1"/>
  <c r="AC3108" i="6" s="1"/>
  <c r="AL3107" i="6" s="1"/>
  <c r="Z575" i="6"/>
  <c r="Z3877" i="6"/>
  <c r="AA3877" i="6" s="1"/>
  <c r="AB3877" i="6" s="1"/>
  <c r="AC3877" i="6" s="1"/>
  <c r="Z1865" i="6"/>
  <c r="AA1865" i="6" s="1"/>
  <c r="AB1865" i="6" s="1"/>
  <c r="AC1865" i="6" s="1"/>
  <c r="Z1061" i="6"/>
  <c r="AA1061" i="6" s="1"/>
  <c r="AB1061" i="6" s="1"/>
  <c r="AC1061" i="6" s="1"/>
  <c r="Z381" i="6"/>
  <c r="AA381" i="6" s="1"/>
  <c r="AB381" i="6" s="1"/>
  <c r="AC381" i="6" s="1"/>
  <c r="Z2716" i="6"/>
  <c r="AA2716" i="6" s="1"/>
  <c r="AB2716" i="6" s="1"/>
  <c r="AC2716" i="6" s="1"/>
  <c r="AL2715" i="6" s="1"/>
  <c r="Z2113" i="6"/>
  <c r="AA2113" i="6" s="1"/>
  <c r="AB2113" i="6" s="1"/>
  <c r="AC2113" i="6" s="1"/>
  <c r="Z602" i="6"/>
  <c r="AA602" i="6" s="1"/>
  <c r="AB602" i="6" s="1"/>
  <c r="AC602" i="6" s="1"/>
  <c r="Z2080" i="6"/>
  <c r="AA2080" i="6" s="1"/>
  <c r="AB2080" i="6" s="1"/>
  <c r="AC2080" i="6" s="1"/>
  <c r="AL2079" i="6" s="1"/>
  <c r="Z472" i="6"/>
  <c r="Z2987" i="6"/>
  <c r="Z3373" i="6"/>
  <c r="AA3373" i="6" s="1"/>
  <c r="AB3373" i="6" s="1"/>
  <c r="AC3373" i="6" s="1"/>
  <c r="Z3948" i="6"/>
  <c r="AA3948" i="6" s="1"/>
  <c r="AB3948" i="6" s="1"/>
  <c r="AC3948" i="6" s="1"/>
  <c r="AL3947" i="6" s="1"/>
  <c r="Z2751" i="6"/>
  <c r="Z1924" i="6"/>
  <c r="AA1924" i="6" s="1"/>
  <c r="AB1924" i="6" s="1"/>
  <c r="AC1924" i="6" s="1"/>
  <c r="AL1923" i="6" s="1"/>
  <c r="Z617" i="6"/>
  <c r="AA617" i="6" s="1"/>
  <c r="AB617" i="6" s="1"/>
  <c r="AC617" i="6" s="1"/>
  <c r="Z3273" i="6"/>
  <c r="AA3273" i="6" s="1"/>
  <c r="AB3273" i="6" s="1"/>
  <c r="AC3273" i="6" s="1"/>
  <c r="Z2466" i="6"/>
  <c r="AA2466" i="6" s="1"/>
  <c r="AB2466" i="6" s="1"/>
  <c r="AC2466" i="6" s="1"/>
  <c r="Z1832" i="6"/>
  <c r="AA1832" i="6" s="1"/>
  <c r="AB1832" i="6" s="1"/>
  <c r="AC1832" i="6" s="1"/>
  <c r="AL1831" i="6" s="1"/>
  <c r="Z1124" i="6"/>
  <c r="Z1292" i="6"/>
  <c r="Z2459" i="6"/>
  <c r="Z759" i="6"/>
  <c r="Z3314" i="6"/>
  <c r="AA3314" i="6" s="1"/>
  <c r="AB3314" i="6" s="1"/>
  <c r="AC3314" i="6" s="1"/>
  <c r="Z2018" i="6"/>
  <c r="AA2018" i="6" s="1"/>
  <c r="AB2018" i="6" s="1"/>
  <c r="AC2018" i="6" s="1"/>
  <c r="Z1779" i="6"/>
  <c r="Z1337" i="6"/>
  <c r="AA1337" i="6" s="1"/>
  <c r="AB1337" i="6" s="1"/>
  <c r="AC1337" i="6" s="1"/>
  <c r="Z3830" i="6"/>
  <c r="AA3830" i="6" s="1"/>
  <c r="AB3830" i="6" s="1"/>
  <c r="AC3830" i="6" s="1"/>
  <c r="Z3353" i="6"/>
  <c r="AA3353" i="6" s="1"/>
  <c r="AB3353" i="6" s="1"/>
  <c r="AC3353" i="6" s="1"/>
  <c r="Z2497" i="6"/>
  <c r="AA2497" i="6" s="1"/>
  <c r="AB2497" i="6" s="1"/>
  <c r="AC2497" i="6" s="1"/>
  <c r="Z691" i="6"/>
  <c r="Z1348" i="6"/>
  <c r="Z3194" i="6"/>
  <c r="AA3194" i="6" s="1"/>
  <c r="AB3194" i="6" s="1"/>
  <c r="AC3194" i="6" s="1"/>
  <c r="Z2776" i="6"/>
  <c r="AA2776" i="6" s="1"/>
  <c r="AB2776" i="6" s="1"/>
  <c r="AC2776" i="6" s="1"/>
  <c r="AL2775" i="6" s="1"/>
  <c r="Z3747" i="6"/>
  <c r="Z1587" i="6"/>
  <c r="Z1957" i="6"/>
  <c r="AA1957" i="6" s="1"/>
  <c r="AB1957" i="6" s="1"/>
  <c r="AC1957" i="6" s="1"/>
  <c r="Z609" i="6"/>
  <c r="AA609" i="6" s="1"/>
  <c r="AB609" i="6" s="1"/>
  <c r="AC609" i="6" s="1"/>
  <c r="Z1199" i="6"/>
  <c r="Z1784" i="6"/>
  <c r="AA1784" i="6" s="1"/>
  <c r="AB1784" i="6" s="1"/>
  <c r="AC1784" i="6" s="1"/>
  <c r="AL1783" i="6" s="1"/>
  <c r="Z396" i="6"/>
  <c r="Z3333" i="6"/>
  <c r="AA3333" i="6" s="1"/>
  <c r="AB3333" i="6" s="1"/>
  <c r="AC3333" i="6" s="1"/>
  <c r="Z2840" i="6"/>
  <c r="AA2840" i="6" s="1"/>
  <c r="AB2840" i="6" s="1"/>
  <c r="AC2840" i="6" s="1"/>
  <c r="AL2839" i="6" s="1"/>
  <c r="Z1189" i="6"/>
  <c r="AA1189" i="6" s="1"/>
  <c r="AB1189" i="6" s="1"/>
  <c r="AC1189" i="6" s="1"/>
  <c r="Z3817" i="6"/>
  <c r="AA3817" i="6" s="1"/>
  <c r="AB3817" i="6" s="1"/>
  <c r="AC3817" i="6" s="1"/>
  <c r="Z832" i="6"/>
  <c r="Z1238" i="6"/>
  <c r="AA1238" i="6" s="1"/>
  <c r="AB1238" i="6" s="1"/>
  <c r="AC1238" i="6" s="1"/>
  <c r="Z2006" i="6"/>
  <c r="AA2006" i="6" s="1"/>
  <c r="AB2006" i="6" s="1"/>
  <c r="AC2006" i="6" s="1"/>
  <c r="Z1896" i="6"/>
  <c r="AA1896" i="6" s="1"/>
  <c r="AB1896" i="6" s="1"/>
  <c r="AC1896" i="6" s="1"/>
  <c r="AL1895" i="6" s="1"/>
  <c r="Z3637" i="6"/>
  <c r="AA3637" i="6" s="1"/>
  <c r="AB3637" i="6" s="1"/>
  <c r="AC3637" i="6" s="1"/>
  <c r="Z2100" i="6"/>
  <c r="AA2100" i="6" s="1"/>
  <c r="AB2100" i="6" s="1"/>
  <c r="AC2100" i="6" s="1"/>
  <c r="AL2099" i="6" s="1"/>
  <c r="Z2305" i="6"/>
  <c r="AA2305" i="6" s="1"/>
  <c r="AB2305" i="6" s="1"/>
  <c r="AC2305" i="6" s="1"/>
  <c r="Z695" i="6"/>
  <c r="Z2809" i="6"/>
  <c r="AA2809" i="6" s="1"/>
  <c r="AB2809" i="6" s="1"/>
  <c r="AC2809" i="6" s="1"/>
  <c r="Z2366" i="6"/>
  <c r="AA2366" i="6" s="1"/>
  <c r="AB2366" i="6" s="1"/>
  <c r="AC2366" i="6" s="1"/>
  <c r="Z3783" i="6"/>
  <c r="Z2960" i="6"/>
  <c r="AA2960" i="6" s="1"/>
  <c r="AB2960" i="6" s="1"/>
  <c r="AC2960" i="6" s="1"/>
  <c r="AL2959" i="6" s="1"/>
  <c r="Z3011" i="6"/>
  <c r="Z2763" i="6"/>
  <c r="Z3481" i="6"/>
  <c r="AA3481" i="6" s="1"/>
  <c r="AB3481" i="6" s="1"/>
  <c r="AC3481" i="6" s="1"/>
  <c r="Z3469" i="6"/>
  <c r="AA3469" i="6" s="1"/>
  <c r="AB3469" i="6" s="1"/>
  <c r="AC3469" i="6" s="1"/>
  <c r="Z1542" i="6"/>
  <c r="AA1542" i="6" s="1"/>
  <c r="AB1542" i="6" s="1"/>
  <c r="AC1542" i="6" s="1"/>
  <c r="Z1207" i="6"/>
  <c r="Z2666" i="6"/>
  <c r="AA2666" i="6" s="1"/>
  <c r="AB2666" i="6" s="1"/>
  <c r="AC2666" i="6" s="1"/>
  <c r="Z3796" i="6"/>
  <c r="AA3796" i="6" s="1"/>
  <c r="AB3796" i="6" s="1"/>
  <c r="AC3796" i="6" s="1"/>
  <c r="AL3795" i="6" s="1"/>
  <c r="Z713" i="6"/>
  <c r="AA713" i="6" s="1"/>
  <c r="AB713" i="6" s="1"/>
  <c r="AC713" i="6" s="1"/>
  <c r="Z3087" i="6"/>
  <c r="Z504" i="6"/>
  <c r="Z2852" i="6"/>
  <c r="AA2852" i="6" s="1"/>
  <c r="AB2852" i="6" s="1"/>
  <c r="AC2852" i="6" s="1"/>
  <c r="AL2851" i="6" s="1"/>
  <c r="Z1532" i="6"/>
  <c r="Z3486" i="6"/>
  <c r="AA3486" i="6" s="1"/>
  <c r="AB3486" i="6" s="1"/>
  <c r="AC3486" i="6" s="1"/>
  <c r="Z73" i="6"/>
  <c r="AA73" i="6" s="1"/>
  <c r="AB73" i="6" s="1"/>
  <c r="AC73" i="6" s="1"/>
  <c r="Z1317" i="6"/>
  <c r="AA1317" i="6" s="1"/>
  <c r="AB1317" i="6" s="1"/>
  <c r="AC1317" i="6" s="1"/>
  <c r="Z3383" i="6"/>
  <c r="Z2056" i="6"/>
  <c r="AA2056" i="6" s="1"/>
  <c r="AB2056" i="6" s="1"/>
  <c r="AC2056" i="6" s="1"/>
  <c r="AL2055" i="6" s="1"/>
  <c r="Z1734" i="6"/>
  <c r="AA1734" i="6" s="1"/>
  <c r="AB1734" i="6" s="1"/>
  <c r="AC1734" i="6" s="1"/>
  <c r="Z1112" i="6"/>
  <c r="Z1063" i="6"/>
  <c r="Z1586" i="6"/>
  <c r="AA1586" i="6" s="1"/>
  <c r="AB1586" i="6" s="1"/>
  <c r="AC1586" i="6" s="1"/>
  <c r="Z1877" i="6"/>
  <c r="AA1877" i="6" s="1"/>
  <c r="AB1877" i="6" s="1"/>
  <c r="AC1877" i="6" s="1"/>
  <c r="Z3930" i="6"/>
  <c r="AA3930" i="6" s="1"/>
  <c r="AB3930" i="6" s="1"/>
  <c r="AC3930" i="6" s="1"/>
  <c r="Z3027" i="6"/>
  <c r="Z2323" i="6"/>
  <c r="Z218" i="6"/>
  <c r="AA218" i="6" s="1"/>
  <c r="AB218" i="6" s="1"/>
  <c r="AC218" i="6" s="1"/>
  <c r="Z1526" i="6"/>
  <c r="AA1526" i="6" s="1"/>
  <c r="AB1526" i="6" s="1"/>
  <c r="AC1526" i="6" s="1"/>
  <c r="Z3921" i="6"/>
  <c r="AA3921" i="6" s="1"/>
  <c r="AB3921" i="6" s="1"/>
  <c r="AC3921" i="6" s="1"/>
  <c r="Z2936" i="6"/>
  <c r="AA2936" i="6" s="1"/>
  <c r="AB2936" i="6" s="1"/>
  <c r="AC2936" i="6" s="1"/>
  <c r="AL2935" i="6" s="1"/>
  <c r="Z2052" i="6"/>
  <c r="AA2052" i="6" s="1"/>
  <c r="AB2052" i="6" s="1"/>
  <c r="AC2052" i="6" s="1"/>
  <c r="AL2051" i="6" s="1"/>
  <c r="Z2874" i="6"/>
  <c r="AA2874" i="6" s="1"/>
  <c r="AB2874" i="6" s="1"/>
  <c r="AC2874" i="6" s="1"/>
  <c r="Z3522" i="6"/>
  <c r="AA3522" i="6" s="1"/>
  <c r="AB3522" i="6" s="1"/>
  <c r="AC3522" i="6" s="1"/>
  <c r="Z3599" i="6"/>
  <c r="Z49" i="6"/>
  <c r="AA49" i="6" s="1"/>
  <c r="AB49" i="6" s="1"/>
  <c r="AC49" i="6" s="1"/>
  <c r="Z1083" i="6"/>
  <c r="Z1572" i="6"/>
  <c r="Z1333" i="6"/>
  <c r="AA1333" i="6" s="1"/>
  <c r="AB1333" i="6" s="1"/>
  <c r="AC1333" i="6" s="1"/>
  <c r="Z2388" i="6"/>
  <c r="AA2388" i="6" s="1"/>
  <c r="AB2388" i="6" s="1"/>
  <c r="AC2388" i="6" s="1"/>
  <c r="AL2387" i="6" s="1"/>
  <c r="Z1713" i="6"/>
  <c r="AA1713" i="6" s="1"/>
  <c r="AB1713" i="6" s="1"/>
  <c r="AC1713" i="6" s="1"/>
  <c r="Z332" i="6"/>
  <c r="Z3670" i="6"/>
  <c r="AA3670" i="6" s="1"/>
  <c r="AB3670" i="6" s="1"/>
  <c r="AC3670" i="6" s="1"/>
  <c r="Z2662" i="6"/>
  <c r="AA2662" i="6" s="1"/>
  <c r="AB2662" i="6" s="1"/>
  <c r="AC2662" i="6" s="1"/>
  <c r="Z827" i="6"/>
  <c r="Z1615" i="6"/>
  <c r="Z1598" i="6"/>
  <c r="AA1598" i="6" s="1"/>
  <c r="AB1598" i="6" s="1"/>
  <c r="AC1598" i="6" s="1"/>
  <c r="Z2109" i="6"/>
  <c r="AA2109" i="6" s="1"/>
  <c r="AB2109" i="6" s="1"/>
  <c r="AC2109" i="6" s="1"/>
  <c r="Z755" i="6"/>
  <c r="Z362" i="6"/>
  <c r="AA362" i="6" s="1"/>
  <c r="AB362" i="6" s="1"/>
  <c r="AC362" i="6" s="1"/>
  <c r="Z2677" i="6"/>
  <c r="AA2677" i="6" s="1"/>
  <c r="AB2677" i="6" s="1"/>
  <c r="AC2677" i="6" s="1"/>
  <c r="Z964" i="6"/>
  <c r="Z2240" i="6"/>
  <c r="AA2240" i="6" s="1"/>
  <c r="AB2240" i="6" s="1"/>
  <c r="AC2240" i="6" s="1"/>
  <c r="AL2239" i="6" s="1"/>
  <c r="Z1011" i="6"/>
  <c r="Z2496" i="6"/>
  <c r="AA2496" i="6" s="1"/>
  <c r="AB2496" i="6" s="1"/>
  <c r="AC2496" i="6" s="1"/>
  <c r="AL2495" i="6" s="1"/>
  <c r="Z2574" i="6"/>
  <c r="AA2574" i="6" s="1"/>
  <c r="AB2574" i="6" s="1"/>
  <c r="AC2574" i="6" s="1"/>
  <c r="Z1792" i="6"/>
  <c r="AA1792" i="6" s="1"/>
  <c r="AB1792" i="6" s="1"/>
  <c r="AC1792" i="6" s="1"/>
  <c r="AL1791" i="6" s="1"/>
  <c r="Z3386" i="6"/>
  <c r="AA3386" i="6" s="1"/>
  <c r="AB3386" i="6" s="1"/>
  <c r="AC3386" i="6" s="1"/>
  <c r="Z2796" i="6"/>
  <c r="AA2796" i="6" s="1"/>
  <c r="AB2796" i="6" s="1"/>
  <c r="AC2796" i="6" s="1"/>
  <c r="AL2795" i="6" s="1"/>
  <c r="Z1731" i="6"/>
  <c r="Z1111" i="6"/>
  <c r="Z1066" i="6"/>
  <c r="AA1066" i="6" s="1"/>
  <c r="AB1066" i="6" s="1"/>
  <c r="AC1066" i="6" s="1"/>
  <c r="Z1584" i="6"/>
  <c r="Z1878" i="6"/>
  <c r="AA1878" i="6" s="1"/>
  <c r="AB1878" i="6" s="1"/>
  <c r="AC1878" i="6" s="1"/>
  <c r="Z3928" i="6"/>
  <c r="AA3928" i="6" s="1"/>
  <c r="AB3928" i="6" s="1"/>
  <c r="AC3928" i="6" s="1"/>
  <c r="AL3927" i="6" s="1"/>
  <c r="Z2326" i="6"/>
  <c r="AA2326" i="6" s="1"/>
  <c r="AB2326" i="6" s="1"/>
  <c r="AC2326" i="6" s="1"/>
  <c r="Z215" i="6"/>
  <c r="Z1523" i="6"/>
  <c r="Z424" i="6"/>
  <c r="Z3922" i="6"/>
  <c r="AA3922" i="6" s="1"/>
  <c r="AB3922" i="6" s="1"/>
  <c r="AC3922" i="6" s="1"/>
  <c r="Z2938" i="6"/>
  <c r="AA2938" i="6" s="1"/>
  <c r="AB2938" i="6" s="1"/>
  <c r="AC2938" i="6" s="1"/>
  <c r="Z2053" i="6"/>
  <c r="AA2053" i="6" s="1"/>
  <c r="AB2053" i="6" s="1"/>
  <c r="AC2053" i="6" s="1"/>
  <c r="Z2871" i="6"/>
  <c r="Z3521" i="6"/>
  <c r="AA3521" i="6" s="1"/>
  <c r="AB3521" i="6" s="1"/>
  <c r="AC3521" i="6" s="1"/>
  <c r="Z3600" i="6"/>
  <c r="AA3600" i="6" s="1"/>
  <c r="AB3600" i="6" s="1"/>
  <c r="AC3600" i="6" s="1"/>
  <c r="AL3599" i="6" s="1"/>
  <c r="Z50" i="6"/>
  <c r="AA50" i="6" s="1"/>
  <c r="AB50" i="6" s="1"/>
  <c r="AC50" i="6" s="1"/>
  <c r="Z1085" i="6"/>
  <c r="AA1085" i="6" s="1"/>
  <c r="AB1085" i="6" s="1"/>
  <c r="AC1085" i="6" s="1"/>
  <c r="Z12" i="6"/>
  <c r="Z3416" i="6"/>
  <c r="AA3416" i="6" s="1"/>
  <c r="AB3416" i="6" s="1"/>
  <c r="AC3416" i="6" s="1"/>
  <c r="AL3415" i="6" s="1"/>
  <c r="Z2390" i="6"/>
  <c r="AA2390" i="6" s="1"/>
  <c r="AB2390" i="6" s="1"/>
  <c r="AC2390" i="6" s="1"/>
  <c r="Z1712" i="6"/>
  <c r="AA1712" i="6" s="1"/>
  <c r="AB1712" i="6" s="1"/>
  <c r="AC1712" i="6" s="1"/>
  <c r="AL1711" i="6" s="1"/>
  <c r="Z3667" i="6"/>
  <c r="Z2660" i="6"/>
  <c r="AA2660" i="6" s="1"/>
  <c r="AB2660" i="6" s="1"/>
  <c r="AC2660" i="6" s="1"/>
  <c r="AL2659" i="6" s="1"/>
  <c r="Z830" i="6"/>
  <c r="AA830" i="6" s="1"/>
  <c r="AB830" i="6" s="1"/>
  <c r="AC830" i="6" s="1"/>
  <c r="Z1618" i="6"/>
  <c r="AA1618" i="6" s="1"/>
  <c r="AB1618" i="6" s="1"/>
  <c r="AC1618" i="6" s="1"/>
  <c r="Z2108" i="6"/>
  <c r="AA2108" i="6" s="1"/>
  <c r="AB2108" i="6" s="1"/>
  <c r="AC2108" i="6" s="1"/>
  <c r="AL2107" i="6" s="1"/>
  <c r="Z756" i="6"/>
  <c r="Z359" i="6"/>
  <c r="Z966" i="6"/>
  <c r="AA966" i="6" s="1"/>
  <c r="AB966" i="6" s="1"/>
  <c r="AC966" i="6" s="1"/>
  <c r="Z2241" i="6"/>
  <c r="AA2241" i="6" s="1"/>
  <c r="AB2241" i="6" s="1"/>
  <c r="AC2241" i="6" s="1"/>
  <c r="Z155" i="6"/>
  <c r="Z1363" i="6"/>
  <c r="AG1363" i="6" s="1" a="1"/>
  <c r="AG1363" i="6" s="1"/>
  <c r="Z2054" i="6"/>
  <c r="AA2054" i="6" s="1"/>
  <c r="AB2054" i="6" s="1"/>
  <c r="AC2054" i="6" s="1"/>
  <c r="Z2872" i="6"/>
  <c r="AA2872" i="6" s="1"/>
  <c r="AB2872" i="6" s="1"/>
  <c r="AC2872" i="6" s="1"/>
  <c r="AL2871" i="6" s="1"/>
  <c r="Z3520" i="6"/>
  <c r="AA3520" i="6" s="1"/>
  <c r="AB3520" i="6" s="1"/>
  <c r="AC3520" i="6" s="1"/>
  <c r="AL3519" i="6" s="1"/>
  <c r="Z3601" i="6"/>
  <c r="AA3601" i="6" s="1"/>
  <c r="AB3601" i="6" s="1"/>
  <c r="AC3601" i="6" s="1"/>
  <c r="Z48" i="6"/>
  <c r="Z1084" i="6"/>
  <c r="Z11" i="6"/>
  <c r="Z2389" i="6"/>
  <c r="AA2389" i="6" s="1"/>
  <c r="AB2389" i="6" s="1"/>
  <c r="AC2389" i="6" s="1"/>
  <c r="Z1711" i="6"/>
  <c r="Z3668" i="6"/>
  <c r="AA3668" i="6" s="1"/>
  <c r="AB3668" i="6" s="1"/>
  <c r="AC3668" i="6" s="1"/>
  <c r="AL3667" i="6" s="1"/>
  <c r="Z2659" i="6"/>
  <c r="Z829" i="6"/>
  <c r="AA829" i="6" s="1"/>
  <c r="AB829" i="6" s="1"/>
  <c r="AC829" i="6" s="1"/>
  <c r="Z1616" i="6"/>
  <c r="Z757" i="6"/>
  <c r="AA757" i="6" s="1"/>
  <c r="AB757" i="6" s="1"/>
  <c r="AC757" i="6" s="1"/>
  <c r="Z360" i="6"/>
  <c r="Z963" i="6"/>
  <c r="Z2242" i="6"/>
  <c r="AA2242" i="6" s="1"/>
  <c r="AB2242" i="6" s="1"/>
  <c r="AC2242" i="6" s="1"/>
  <c r="Z158" i="6"/>
  <c r="AA158" i="6" s="1"/>
  <c r="AB158" i="6" s="1"/>
  <c r="AC158" i="6" s="1"/>
  <c r="Z1334" i="6"/>
  <c r="AA1334" i="6" s="1"/>
  <c r="AB1334" i="6" s="1"/>
  <c r="AC1334" i="6" s="1"/>
  <c r="Z2436" i="6"/>
  <c r="AA2436" i="6" s="1"/>
  <c r="AB2436" i="6" s="1"/>
  <c r="AC2436" i="6" s="1"/>
  <c r="AL2435" i="6" s="1"/>
  <c r="Z3904" i="6"/>
  <c r="AA3904" i="6" s="1"/>
  <c r="AB3904" i="6" s="1"/>
  <c r="AC3904" i="6" s="1"/>
  <c r="AL3903" i="6" s="1"/>
  <c r="Z2956" i="6"/>
  <c r="AA2956" i="6" s="1"/>
  <c r="AB2956" i="6" s="1"/>
  <c r="AC2956" i="6" s="1"/>
  <c r="AL2955" i="6" s="1"/>
  <c r="Z3764" i="6"/>
  <c r="AA3764" i="6" s="1"/>
  <c r="AB3764" i="6" s="1"/>
  <c r="AC3764" i="6" s="1"/>
  <c r="AL3763" i="6" s="1"/>
  <c r="Z634" i="6"/>
  <c r="AA634" i="6" s="1"/>
  <c r="AB634" i="6" s="1"/>
  <c r="AC634" i="6" s="1"/>
  <c r="Z3886" i="6"/>
  <c r="AA3886" i="6" s="1"/>
  <c r="AB3886" i="6" s="1"/>
  <c r="AC3886" i="6" s="1"/>
  <c r="Z870" i="6"/>
  <c r="AA870" i="6" s="1"/>
  <c r="AB870" i="6" s="1"/>
  <c r="AC870" i="6" s="1"/>
  <c r="Z3996" i="6"/>
  <c r="AA3996" i="6" s="1"/>
  <c r="AB3996" i="6" s="1"/>
  <c r="AC3996" i="6" s="1"/>
  <c r="AL3995" i="6" s="1"/>
  <c r="Z669" i="6"/>
  <c r="AA669" i="6" s="1"/>
  <c r="AB669" i="6" s="1"/>
  <c r="AC669" i="6" s="1"/>
  <c r="Z3872" i="6"/>
  <c r="AA3872" i="6" s="1"/>
  <c r="AB3872" i="6" s="1"/>
  <c r="AC3872" i="6" s="1"/>
  <c r="AL3871" i="6" s="1"/>
  <c r="Z1634" i="6"/>
  <c r="AA1634" i="6" s="1"/>
  <c r="AB1634" i="6" s="1"/>
  <c r="AC1634" i="6" s="1"/>
  <c r="Z3664" i="6"/>
  <c r="AA3664" i="6" s="1"/>
  <c r="AB3664" i="6" s="1"/>
  <c r="AC3664" i="6" s="1"/>
  <c r="AL3663" i="6" s="1"/>
  <c r="Z2327" i="6"/>
  <c r="Z459" i="6"/>
  <c r="Z414" i="6"/>
  <c r="AA414" i="6" s="1"/>
  <c r="AB414" i="6" s="1"/>
  <c r="AC414" i="6" s="1"/>
  <c r="Z3821" i="6"/>
  <c r="AA3821" i="6" s="1"/>
  <c r="AB3821" i="6" s="1"/>
  <c r="AC3821" i="6" s="1"/>
  <c r="Z1862" i="6"/>
  <c r="AA1862" i="6" s="1"/>
  <c r="AB1862" i="6" s="1"/>
  <c r="AC1862" i="6" s="1"/>
  <c r="Z3867" i="6"/>
  <c r="Z3744" i="6"/>
  <c r="AA3744" i="6" s="1"/>
  <c r="AB3744" i="6" s="1"/>
  <c r="AC3744" i="6" s="1"/>
  <c r="AL3743" i="6" s="1"/>
  <c r="Z1424" i="6"/>
  <c r="Z3960" i="6"/>
  <c r="AA3960" i="6" s="1"/>
  <c r="AB3960" i="6" s="1"/>
  <c r="AC3960" i="6" s="1"/>
  <c r="AL3959" i="6" s="1"/>
  <c r="Z2255" i="6"/>
  <c r="Z1053" i="6"/>
  <c r="AA1053" i="6" s="1"/>
  <c r="AB1053" i="6" s="1"/>
  <c r="AC1053" i="6" s="1"/>
  <c r="Z3562" i="6"/>
  <c r="AA3562" i="6" s="1"/>
  <c r="AB3562" i="6" s="1"/>
  <c r="AC3562" i="6" s="1"/>
  <c r="Z3954" i="6"/>
  <c r="AA3954" i="6" s="1"/>
  <c r="AB3954" i="6" s="1"/>
  <c r="AC3954" i="6" s="1"/>
  <c r="Z848" i="6"/>
  <c r="Z3419" i="6"/>
  <c r="Z1417" i="6"/>
  <c r="AA1417" i="6" s="1"/>
  <c r="AB1417" i="6" s="1"/>
  <c r="AC1417" i="6" s="1"/>
  <c r="Z1910" i="6"/>
  <c r="AA1910" i="6" s="1"/>
  <c r="AB1910" i="6" s="1"/>
  <c r="AC1910" i="6" s="1"/>
  <c r="Z938" i="6"/>
  <c r="AA938" i="6" s="1"/>
  <c r="AB938" i="6" s="1"/>
  <c r="AC938" i="6" s="1"/>
  <c r="Z2132" i="6"/>
  <c r="AA2132" i="6" s="1"/>
  <c r="AB2132" i="6" s="1"/>
  <c r="AC2132" i="6" s="1"/>
  <c r="AL2131" i="6" s="1"/>
  <c r="Z3140" i="6"/>
  <c r="AA3140" i="6" s="1"/>
  <c r="AB3140" i="6" s="1"/>
  <c r="AC3140" i="6" s="1"/>
  <c r="AL3139" i="6" s="1"/>
  <c r="Z2228" i="6"/>
  <c r="AA2228" i="6" s="1"/>
  <c r="AB2228" i="6" s="1"/>
  <c r="AC2228" i="6" s="1"/>
  <c r="AL2227" i="6" s="1"/>
  <c r="Z2433" i="6"/>
  <c r="AA2433" i="6" s="1"/>
  <c r="AB2433" i="6" s="1"/>
  <c r="AC2433" i="6" s="1"/>
  <c r="Z1014" i="6"/>
  <c r="AA1014" i="6" s="1"/>
  <c r="AB1014" i="6" s="1"/>
  <c r="AC1014" i="6" s="1"/>
  <c r="Z1595" i="6"/>
  <c r="Z3862" i="6"/>
  <c r="AA3862" i="6" s="1"/>
  <c r="AB3862" i="6" s="1"/>
  <c r="AC3862" i="6" s="1"/>
  <c r="Z1799" i="6"/>
  <c r="Z3350" i="6"/>
  <c r="AA3350" i="6" s="1"/>
  <c r="AB3350" i="6" s="1"/>
  <c r="AC3350" i="6" s="1"/>
  <c r="Z3037" i="6"/>
  <c r="AA3037" i="6" s="1"/>
  <c r="AB3037" i="6" s="1"/>
  <c r="AC3037" i="6" s="1"/>
  <c r="Z1606" i="6"/>
  <c r="AA1606" i="6" s="1"/>
  <c r="AB1606" i="6" s="1"/>
  <c r="AC1606" i="6" s="1"/>
  <c r="Z1852" i="6"/>
  <c r="AA1852" i="6" s="1"/>
  <c r="AB1852" i="6" s="1"/>
  <c r="AC1852" i="6" s="1"/>
  <c r="AL1851" i="6" s="1"/>
  <c r="Z1811" i="6"/>
  <c r="Z199" i="6"/>
  <c r="Z2435" i="6"/>
  <c r="Z3905" i="6"/>
  <c r="AA3905" i="6" s="1"/>
  <c r="AB3905" i="6" s="1"/>
  <c r="AC3905" i="6" s="1"/>
  <c r="Z2955" i="6"/>
  <c r="Z2513" i="6"/>
  <c r="AA2513" i="6" s="1"/>
  <c r="AB2513" i="6" s="1"/>
  <c r="AC2513" i="6" s="1"/>
  <c r="Z3766" i="6"/>
  <c r="AA3766" i="6" s="1"/>
  <c r="AB3766" i="6" s="1"/>
  <c r="AC3766" i="6" s="1"/>
  <c r="Z631" i="6"/>
  <c r="Z3885" i="6"/>
  <c r="AA3885" i="6" s="1"/>
  <c r="AB3885" i="6" s="1"/>
  <c r="AC3885" i="6" s="1"/>
  <c r="Z868" i="6"/>
  <c r="Z3998" i="6"/>
  <c r="AA3998" i="6" s="1"/>
  <c r="AB3998" i="6" s="1"/>
  <c r="AC3998" i="6" s="1"/>
  <c r="Z667" i="6"/>
  <c r="Z3873" i="6"/>
  <c r="AA3873" i="6" s="1"/>
  <c r="AB3873" i="6" s="1"/>
  <c r="AC3873" i="6" s="1"/>
  <c r="Z1633" i="6"/>
  <c r="AA1633" i="6" s="1"/>
  <c r="AB1633" i="6" s="1"/>
  <c r="AC1633" i="6" s="1"/>
  <c r="Z3663" i="6"/>
  <c r="Z2328" i="6"/>
  <c r="AA2328" i="6" s="1"/>
  <c r="AB2328" i="6" s="1"/>
  <c r="AC2328" i="6" s="1"/>
  <c r="AL2327" i="6" s="1"/>
  <c r="Z461" i="6"/>
  <c r="AA461" i="6" s="1"/>
  <c r="AB461" i="6" s="1"/>
  <c r="AC461" i="6" s="1"/>
  <c r="Z411" i="6"/>
  <c r="Z3822" i="6"/>
  <c r="AA3822" i="6" s="1"/>
  <c r="AB3822" i="6" s="1"/>
  <c r="AC3822" i="6" s="1"/>
  <c r="Z1859" i="6"/>
  <c r="Z3869" i="6"/>
  <c r="AA3869" i="6" s="1"/>
  <c r="AB3869" i="6" s="1"/>
  <c r="AC3869" i="6" s="1"/>
  <c r="Z3743" i="6"/>
  <c r="Z1426" i="6"/>
  <c r="AA1426" i="6" s="1"/>
  <c r="AB1426" i="6" s="1"/>
  <c r="AC1426" i="6" s="1"/>
  <c r="Z3961" i="6"/>
  <c r="AA3961" i="6" s="1"/>
  <c r="AB3961" i="6" s="1"/>
  <c r="AC3961" i="6" s="1"/>
  <c r="Z2258" i="6"/>
  <c r="AA2258" i="6" s="1"/>
  <c r="AB2258" i="6" s="1"/>
  <c r="AC2258" i="6" s="1"/>
  <c r="Z1052" i="6"/>
  <c r="Z3560" i="6"/>
  <c r="AA3560" i="6" s="1"/>
  <c r="AB3560" i="6" s="1"/>
  <c r="AC3560" i="6" s="1"/>
  <c r="AL3559" i="6" s="1"/>
  <c r="Z3951" i="6"/>
  <c r="Z847" i="6"/>
  <c r="Z3421" i="6"/>
  <c r="AA3421" i="6" s="1"/>
  <c r="AB3421" i="6" s="1"/>
  <c r="AC3421" i="6" s="1"/>
  <c r="Z1416" i="6"/>
  <c r="Z1908" i="6"/>
  <c r="AA1908" i="6" s="1"/>
  <c r="AB1908" i="6" s="1"/>
  <c r="AC1908" i="6" s="1"/>
  <c r="AL1907" i="6" s="1"/>
  <c r="Z937" i="6"/>
  <c r="AA937" i="6" s="1"/>
  <c r="AB937" i="6" s="1"/>
  <c r="AC937" i="6" s="1"/>
  <c r="Z2131" i="6"/>
  <c r="Z3142" i="6"/>
  <c r="AA3142" i="6" s="1"/>
  <c r="AB3142" i="6" s="1"/>
  <c r="AC3142" i="6" s="1"/>
  <c r="Z2227" i="6"/>
  <c r="Z331" i="6"/>
  <c r="Z2055" i="6"/>
  <c r="Z1573" i="6"/>
  <c r="AA1573" i="6" s="1"/>
  <c r="AB1573" i="6" s="1"/>
  <c r="AC1573" i="6" s="1"/>
  <c r="Z333" i="6"/>
  <c r="AA333" i="6" s="1"/>
  <c r="AB333" i="6" s="1"/>
  <c r="AC333" i="6" s="1"/>
  <c r="Z2438" i="6"/>
  <c r="AA2438" i="6" s="1"/>
  <c r="AB2438" i="6" s="1"/>
  <c r="AC2438" i="6" s="1"/>
  <c r="Z3906" i="6"/>
  <c r="AA3906" i="6" s="1"/>
  <c r="AB3906" i="6" s="1"/>
  <c r="AC3906" i="6" s="1"/>
  <c r="Z2957" i="6"/>
  <c r="AA2957" i="6" s="1"/>
  <c r="AB2957" i="6" s="1"/>
  <c r="AC2957" i="6" s="1"/>
  <c r="Z2514" i="6"/>
  <c r="AA2514" i="6" s="1"/>
  <c r="AB2514" i="6" s="1"/>
  <c r="AC2514" i="6" s="1"/>
  <c r="Z3765" i="6"/>
  <c r="AA3765" i="6" s="1"/>
  <c r="AB3765" i="6" s="1"/>
  <c r="AC3765" i="6" s="1"/>
  <c r="Z633" i="6"/>
  <c r="AA633" i="6" s="1"/>
  <c r="AB633" i="6" s="1"/>
  <c r="AC633" i="6" s="1"/>
  <c r="Z3883" i="6"/>
  <c r="Z869" i="6"/>
  <c r="AA869" i="6" s="1"/>
  <c r="AB869" i="6" s="1"/>
  <c r="AC869" i="6" s="1"/>
  <c r="Z3995" i="6"/>
  <c r="Z670" i="6"/>
  <c r="AA670" i="6" s="1"/>
  <c r="AB670" i="6" s="1"/>
  <c r="AC670" i="6" s="1"/>
  <c r="Z3874" i="6"/>
  <c r="AA3874" i="6" s="1"/>
  <c r="AB3874" i="6" s="1"/>
  <c r="AC3874" i="6" s="1"/>
  <c r="Z1631" i="6"/>
  <c r="Z3666" i="6"/>
  <c r="AA3666" i="6" s="1"/>
  <c r="AB3666" i="6" s="1"/>
  <c r="AC3666" i="6" s="1"/>
  <c r="Z2329" i="6"/>
  <c r="AA2329" i="6" s="1"/>
  <c r="AB2329" i="6" s="1"/>
  <c r="AC2329" i="6" s="1"/>
  <c r="Z460" i="6"/>
  <c r="Z412" i="6"/>
  <c r="Z3819" i="6"/>
  <c r="Z1861" i="6"/>
  <c r="AA1861" i="6" s="1"/>
  <c r="AB1861" i="6" s="1"/>
  <c r="AC1861" i="6" s="1"/>
  <c r="Z3870" i="6"/>
  <c r="AA3870" i="6" s="1"/>
  <c r="AB3870" i="6" s="1"/>
  <c r="AC3870" i="6" s="1"/>
  <c r="Z3746" i="6"/>
  <c r="AA3746" i="6" s="1"/>
  <c r="AB3746" i="6" s="1"/>
  <c r="AC3746" i="6" s="1"/>
  <c r="Z1425" i="6"/>
  <c r="AA1425" i="6" s="1"/>
  <c r="AB1425" i="6" s="1"/>
  <c r="AC1425" i="6" s="1"/>
  <c r="Z3962" i="6"/>
  <c r="AA3962" i="6" s="1"/>
  <c r="AB3962" i="6" s="1"/>
  <c r="AC3962" i="6" s="1"/>
  <c r="Z2256" i="6"/>
  <c r="AA2256" i="6" s="1"/>
  <c r="AB2256" i="6" s="1"/>
  <c r="AC2256" i="6" s="1"/>
  <c r="AL2255" i="6" s="1"/>
  <c r="Z1051" i="6"/>
  <c r="Z3559" i="6"/>
  <c r="Z3952" i="6"/>
  <c r="AA3952" i="6" s="1"/>
  <c r="AB3952" i="6" s="1"/>
  <c r="AC3952" i="6" s="1"/>
  <c r="AL3951" i="6" s="1"/>
  <c r="Z849" i="6"/>
  <c r="AA849" i="6" s="1"/>
  <c r="AB849" i="6" s="1"/>
  <c r="AC849" i="6" s="1"/>
  <c r="Z3422" i="6"/>
  <c r="AA3422" i="6" s="1"/>
  <c r="AB3422" i="6" s="1"/>
  <c r="AC3422" i="6" s="1"/>
  <c r="Z1418" i="6"/>
  <c r="AA1418" i="6" s="1"/>
  <c r="AB1418" i="6" s="1"/>
  <c r="AC1418" i="6" s="1"/>
  <c r="Z1907" i="6"/>
  <c r="Z936" i="6"/>
  <c r="Z2133" i="6"/>
  <c r="AA2133" i="6" s="1"/>
  <c r="AB2133" i="6" s="1"/>
  <c r="AC2133" i="6" s="1"/>
  <c r="Z3141" i="6"/>
  <c r="AA3141" i="6" s="1"/>
  <c r="AB3141" i="6" s="1"/>
  <c r="AC3141" i="6" s="1"/>
  <c r="Z2230" i="6"/>
  <c r="AA2230" i="6" s="1"/>
  <c r="AB2230" i="6" s="1"/>
  <c r="AC2230" i="6" s="1"/>
  <c r="Z2431" i="6"/>
  <c r="Z1444" i="6"/>
  <c r="Z1646" i="6"/>
  <c r="AA1646" i="6" s="1"/>
  <c r="AB1646" i="6" s="1"/>
  <c r="AC1646" i="6" s="1"/>
  <c r="Z649" i="6"/>
  <c r="AA649" i="6" s="1"/>
  <c r="AB649" i="6" s="1"/>
  <c r="AC649" i="6" s="1"/>
  <c r="Z650" i="6"/>
  <c r="AA650" i="6" s="1"/>
  <c r="AB650" i="6" s="1"/>
  <c r="AC650" i="6" s="1"/>
  <c r="Z1415" i="6"/>
  <c r="Z1909" i="6"/>
  <c r="AA1909" i="6" s="1"/>
  <c r="AB1909" i="6" s="1"/>
  <c r="AC1909" i="6" s="1"/>
  <c r="Z935" i="6"/>
  <c r="Z2134" i="6"/>
  <c r="AA2134" i="6" s="1"/>
  <c r="AB2134" i="6" s="1"/>
  <c r="AC2134" i="6" s="1"/>
  <c r="Z3139" i="6"/>
  <c r="Z2229" i="6"/>
  <c r="AA2229" i="6" s="1"/>
  <c r="AB2229" i="6" s="1"/>
  <c r="AC2229" i="6" s="1"/>
  <c r="Z2678" i="6"/>
  <c r="AA2678" i="6" s="1"/>
  <c r="AB2678" i="6" s="1"/>
  <c r="AC2678" i="6" s="1"/>
  <c r="Z1264" i="6"/>
  <c r="Z352" i="6"/>
  <c r="Z3030" i="6"/>
  <c r="AA3030" i="6" s="1"/>
  <c r="AB3030" i="6" s="1"/>
  <c r="AC3030" i="6" s="1"/>
  <c r="Z6" i="6"/>
  <c r="AA6" i="6" s="1"/>
  <c r="AB6" i="6" s="1"/>
  <c r="AC6" i="6" s="1"/>
  <c r="Z5" i="6"/>
  <c r="AA5" i="6" s="1"/>
  <c r="AB5" i="6" s="1"/>
  <c r="AC5" i="6" s="1"/>
  <c r="Z4" i="6"/>
  <c r="Z3" i="6"/>
  <c r="AG3527" i="6" l="1" a="1"/>
  <c r="AG3527" i="6" s="1"/>
  <c r="AG2887" i="6" a="1"/>
  <c r="AG2887" i="6" s="1"/>
  <c r="AG59" i="6" a="1"/>
  <c r="AG59" i="6" s="1"/>
  <c r="AG3327" i="6" a="1"/>
  <c r="AG3327" i="6" s="1"/>
  <c r="AG2783" i="6" a="1"/>
  <c r="AG2783" i="6" s="1"/>
  <c r="AG3771" i="6" a="1"/>
  <c r="AG3771" i="6" s="1"/>
  <c r="AG3539" i="6" a="1"/>
  <c r="AG3539" i="6" s="1"/>
  <c r="AG3083" i="6" a="1"/>
  <c r="AG3083" i="6" s="1"/>
  <c r="AH879" i="6" a="1"/>
  <c r="AH879" i="6" s="1"/>
  <c r="AG79" i="6" a="1"/>
  <c r="AG79" i="6" s="1"/>
  <c r="AG2867" i="6" a="1"/>
  <c r="AG2867" i="6" s="1"/>
  <c r="AH2595" i="6" a="1"/>
  <c r="AH2595" i="6" s="1"/>
  <c r="AG2331" i="6" a="1"/>
  <c r="AG2331" i="6" s="1"/>
  <c r="AG1251" i="6" a="1"/>
  <c r="AG1251" i="6" s="1"/>
  <c r="AG1683" i="6" a="1"/>
  <c r="AG1683" i="6" s="1"/>
  <c r="AG1219" i="6" a="1"/>
  <c r="AG1219" i="6" s="1"/>
  <c r="AG2355" i="6" a="1"/>
  <c r="AG2355" i="6" s="1"/>
  <c r="AG2843" i="6" a="1"/>
  <c r="AG2843" i="6" s="1"/>
  <c r="AG327" i="6" a="1"/>
  <c r="AG327" i="6" s="1"/>
  <c r="AG2599" i="6" a="1"/>
  <c r="AG2599" i="6" s="1"/>
  <c r="AG347" i="6" a="1"/>
  <c r="AG347" i="6" s="1"/>
  <c r="AG349" i="6" s="1" a="1"/>
  <c r="AG349" i="6" s="1"/>
  <c r="AG350" i="6" s="1"/>
  <c r="AG348" i="6" s="1"/>
  <c r="AH1663" i="6" a="1"/>
  <c r="AH1663" i="6" s="1"/>
  <c r="AG957" i="6" a="1"/>
  <c r="AG957" i="6" s="1"/>
  <c r="AG958" i="6" s="1"/>
  <c r="AG956" i="6" s="1"/>
  <c r="AG603" i="6" a="1"/>
  <c r="AG603" i="6" s="1"/>
  <c r="AG2947" i="6" a="1"/>
  <c r="AG2947" i="6" s="1"/>
  <c r="AG3355" i="6" a="1"/>
  <c r="AG3355" i="6" s="1"/>
  <c r="AG2943" i="6" a="1"/>
  <c r="AG2943" i="6" s="1"/>
  <c r="AH1239" i="6" a="1"/>
  <c r="AH1239" i="6" s="1"/>
  <c r="AH1163" i="6" a="1"/>
  <c r="AH1163" i="6" s="1"/>
  <c r="AG1439" i="6" a="1"/>
  <c r="AG1439" i="6" s="1"/>
  <c r="AG747" i="6" a="1"/>
  <c r="AG747" i="6" s="1"/>
  <c r="AG749" i="6" s="1" a="1"/>
  <c r="AG749" i="6" s="1"/>
  <c r="AG750" i="6" s="1"/>
  <c r="AG748" i="6" s="1"/>
  <c r="AG1937" i="6" a="1"/>
  <c r="AG1937" i="6" s="1"/>
  <c r="AG1938" i="6" s="1"/>
  <c r="AG1936" i="6" s="1"/>
  <c r="AH91" i="6" a="1"/>
  <c r="AH91" i="6" s="1"/>
  <c r="AG2047" i="6" a="1"/>
  <c r="AG2047" i="6" s="1"/>
  <c r="AG2779" i="6" a="1"/>
  <c r="AG2779" i="6" s="1"/>
  <c r="AH3199" i="6" a="1"/>
  <c r="AH3199" i="6" s="1"/>
  <c r="AH323" i="6" a="1"/>
  <c r="AH323" i="6" s="1"/>
  <c r="AG1879" i="6" a="1"/>
  <c r="AG1879" i="6" s="1"/>
  <c r="AG303" i="6" a="1"/>
  <c r="AG303" i="6" s="1"/>
  <c r="AG305" i="6" s="1" a="1"/>
  <c r="AG305" i="6" s="1"/>
  <c r="AG306" i="6" s="1"/>
  <c r="AG304" i="6" s="1"/>
  <c r="AH1023" i="6" a="1"/>
  <c r="AH1023" i="6" s="1"/>
  <c r="AG1507" i="6" a="1"/>
  <c r="AG1507" i="6" s="1"/>
  <c r="AG1311" i="6" a="1"/>
  <c r="AG1311" i="6" s="1"/>
  <c r="AH307" i="6" a="1"/>
  <c r="AH307" i="6" s="1"/>
  <c r="AG467" i="6" a="1"/>
  <c r="AG467" i="6" s="1"/>
  <c r="AG2507" i="6" a="1"/>
  <c r="AG2507" i="6" s="1"/>
  <c r="AG1467" i="6" a="1"/>
  <c r="AG1467" i="6" s="1"/>
  <c r="AH2311" i="6" a="1"/>
  <c r="AH2311" i="6" s="1"/>
  <c r="AG1635" i="6" a="1"/>
  <c r="AG1635" i="6" s="1"/>
  <c r="AG559" i="6" a="1"/>
  <c r="AG559" i="6" s="1"/>
  <c r="AG3135" i="6" a="1"/>
  <c r="AG3135" i="6" s="1"/>
  <c r="AA2155" i="6"/>
  <c r="AG247" i="6" a="1"/>
  <c r="AG247" i="6" s="1"/>
  <c r="AG2895" i="6" a="1"/>
  <c r="AG2895" i="6" s="1"/>
  <c r="AH2803" i="6" a="1"/>
  <c r="AH2803" i="6" s="1"/>
  <c r="AH2805" i="6" s="1" a="1"/>
  <c r="AH2805" i="6" s="1"/>
  <c r="AH2806" i="6" s="1"/>
  <c r="AH2804" i="6" s="1"/>
  <c r="AG1951" i="6" a="1"/>
  <c r="AG1951" i="6" s="1"/>
  <c r="AG1953" i="6" s="1" a="1"/>
  <c r="AG1953" i="6" s="1"/>
  <c r="AG1954" i="6" s="1"/>
  <c r="AG1952" i="6" s="1"/>
  <c r="AG1295" i="6" a="1"/>
  <c r="AG1295" i="6" s="1"/>
  <c r="AG3695" i="6" a="1"/>
  <c r="AG3695" i="6" s="1"/>
  <c r="AH343" i="6" a="1"/>
  <c r="AH343" i="6" s="1"/>
  <c r="AG2043" i="6" a="1"/>
  <c r="AG2043" i="6" s="1"/>
  <c r="AH979" i="6" a="1"/>
  <c r="AH979" i="6" s="1"/>
  <c r="AG451" i="6" a="1"/>
  <c r="AG451" i="6" s="1"/>
  <c r="AH175" i="6" a="1"/>
  <c r="AH175" i="6" s="1"/>
  <c r="AG2471" i="6" a="1"/>
  <c r="AG2471" i="6" s="1"/>
  <c r="AG2473" i="6" s="1" a="1"/>
  <c r="AG2473" i="6" s="1"/>
  <c r="AG2474" i="6" s="1"/>
  <c r="AG2472" i="6" s="1"/>
  <c r="AG35" i="6" a="1"/>
  <c r="AG35" i="6" s="1"/>
  <c r="AG37" i="6" s="1" a="1"/>
  <c r="AG37" i="6" s="1"/>
  <c r="AG38" i="6" s="1"/>
  <c r="AG36" i="6" s="1"/>
  <c r="AH3211" i="6" a="1"/>
  <c r="AH3211" i="6" s="1"/>
  <c r="AH1751" i="6" a="1"/>
  <c r="AH1751" i="6" s="1"/>
  <c r="AG275" i="6" a="1"/>
  <c r="AG275" i="6" s="1"/>
  <c r="AG2747" i="6" a="1"/>
  <c r="AG2747" i="6" s="1"/>
  <c r="AG1207" i="6" a="1"/>
  <c r="AG1207" i="6" s="1"/>
  <c r="AG1209" i="6" s="1" a="1"/>
  <c r="AG1209" i="6" s="1"/>
  <c r="AG1210" i="6" s="1"/>
  <c r="AG1208" i="6" s="1"/>
  <c r="AG1723" i="6" a="1"/>
  <c r="AG1723" i="6" s="1"/>
  <c r="AG1775" i="6" a="1"/>
  <c r="AG1775" i="6" s="1"/>
  <c r="AG3223" i="6" a="1"/>
  <c r="AG3223" i="6" s="1"/>
  <c r="AG2987" i="6" a="1"/>
  <c r="AG2987" i="6" s="1"/>
  <c r="AG2883" i="6" a="1"/>
  <c r="AG2883" i="6" s="1"/>
  <c r="AG1567" i="6" a="1"/>
  <c r="AG1567" i="6" s="1"/>
  <c r="AG1699" i="6" a="1"/>
  <c r="AG1699" i="6" s="1"/>
  <c r="AG3655" i="6" a="1"/>
  <c r="AG3655" i="6" s="1"/>
  <c r="AG1743" i="6" a="1"/>
  <c r="AG1743" i="6" s="1"/>
  <c r="AG739" i="6" a="1"/>
  <c r="AG739" i="6" s="1"/>
  <c r="AG535" i="6" a="1"/>
  <c r="AG535" i="6" s="1"/>
  <c r="AG537" i="6" s="1" a="1"/>
  <c r="AG537" i="6" s="1"/>
  <c r="AG538" i="6" s="1"/>
  <c r="AG536" i="6" s="1"/>
  <c r="AG919" i="6" a="1"/>
  <c r="AG919" i="6" s="1"/>
  <c r="AH2403" i="6" a="1"/>
  <c r="AH2403" i="6" s="1"/>
  <c r="AH583" i="6" a="1"/>
  <c r="AH583" i="6" s="1"/>
  <c r="AG1687" i="6" a="1"/>
  <c r="AG1687" i="6" s="1"/>
  <c r="AH1103" i="6" a="1"/>
  <c r="AH1103" i="6" s="1"/>
  <c r="AG1587" i="6" a="1"/>
  <c r="AG1587" i="6" s="1"/>
  <c r="AG3099" i="6" a="1"/>
  <c r="AG3099" i="6" s="1"/>
  <c r="AG1175" i="6" a="1"/>
  <c r="AG1175" i="6" s="1"/>
  <c r="AG1177" i="6" s="1" a="1"/>
  <c r="AG1177" i="6" s="1"/>
  <c r="AG1178" i="6" s="1"/>
  <c r="AG1176" i="6" s="1"/>
  <c r="AG199" i="6" a="1"/>
  <c r="AG199" i="6" s="1"/>
  <c r="AG201" i="6" s="1" a="1"/>
  <c r="AG201" i="6" s="1"/>
  <c r="AG202" i="6" s="1"/>
  <c r="AG200" i="6" s="1"/>
  <c r="AG2031" i="6" a="1"/>
  <c r="AG2031" i="6" s="1"/>
  <c r="AG1763" i="6" a="1"/>
  <c r="AG1763" i="6" s="1"/>
  <c r="AG1379" i="6" a="1"/>
  <c r="AG1379" i="6" s="1"/>
  <c r="AG3523" i="6" a="1"/>
  <c r="AG3523" i="6" s="1"/>
  <c r="AG1799" i="6" a="1"/>
  <c r="AG1799" i="6" s="1"/>
  <c r="AG2539" i="6" a="1"/>
  <c r="AG2539" i="6" s="1"/>
  <c r="AG2419" i="6" a="1"/>
  <c r="AG2419" i="6" s="1"/>
  <c r="AH955" i="6" a="1"/>
  <c r="AH955" i="6" s="1"/>
  <c r="AG159" i="6" a="1"/>
  <c r="AG159" i="6" s="1"/>
  <c r="AG2455" i="6" a="1"/>
  <c r="AG2455" i="6" s="1"/>
  <c r="AG2423" i="6" a="1"/>
  <c r="AG2423" i="6" s="1"/>
  <c r="AG903" i="6" a="1"/>
  <c r="AG903" i="6" s="1"/>
  <c r="AG2299" i="6" a="1"/>
  <c r="AG2299" i="6" s="1"/>
  <c r="AG2567" i="6" a="1"/>
  <c r="AG2567" i="6" s="1"/>
  <c r="AH2531" i="6" a="1"/>
  <c r="AH2531" i="6" s="1"/>
  <c r="AH855" i="6" a="1"/>
  <c r="AH855" i="6" s="1"/>
  <c r="AG1835" i="6" a="1"/>
  <c r="AG1835" i="6" s="1"/>
  <c r="AH2263" i="6" a="1"/>
  <c r="AH2263" i="6" s="1"/>
  <c r="AG2161" i="6" a="1"/>
  <c r="AG2161" i="6" s="1"/>
  <c r="AG2162" i="6" s="1"/>
  <c r="AG2160" i="6" s="1"/>
  <c r="AG3587" i="6" a="1"/>
  <c r="AG3587" i="6" s="1"/>
  <c r="AG1787" i="6" a="1"/>
  <c r="AG1787" i="6" s="1"/>
  <c r="AH3431" i="6" a="1"/>
  <c r="AH3431" i="6" s="1"/>
  <c r="AG3493" i="6" a="1"/>
  <c r="AG3493" i="6" s="1"/>
  <c r="AG3494" i="6" s="1"/>
  <c r="AG3492" i="6" s="1"/>
  <c r="AG383" i="6" a="1"/>
  <c r="AG383" i="6" s="1"/>
  <c r="AG3703" i="6" a="1"/>
  <c r="AG3703" i="6" s="1"/>
  <c r="AG3939" i="6" a="1"/>
  <c r="AG3939" i="6" s="1"/>
  <c r="AG1871" i="6" a="1"/>
  <c r="AG1871" i="6" s="1"/>
  <c r="AG1873" i="6" s="1" a="1"/>
  <c r="AG1873" i="6" s="1"/>
  <c r="AG1874" i="6" s="1"/>
  <c r="AG1872" i="6" s="1"/>
  <c r="AG569" i="6" a="1"/>
  <c r="AG569" i="6" s="1"/>
  <c r="AG570" i="6" s="1"/>
  <c r="AG568" i="6" s="1"/>
  <c r="AG479" i="6" a="1"/>
  <c r="AG479" i="6" s="1"/>
  <c r="AG481" i="6" s="1" a="1"/>
  <c r="AG481" i="6" s="1"/>
  <c r="AG482" i="6" s="1"/>
  <c r="AG480" i="6" s="1"/>
  <c r="AG1563" i="6" a="1"/>
  <c r="AG1563" i="6" s="1"/>
  <c r="AG3739" i="6" a="1"/>
  <c r="AG3739" i="6" s="1"/>
  <c r="AH1515" i="6" a="1"/>
  <c r="AH1515" i="6" s="1"/>
  <c r="AG723" i="6" a="1"/>
  <c r="AG723" i="6" s="1"/>
  <c r="AG2693" i="6" a="1"/>
  <c r="AG2693" i="6" s="1"/>
  <c r="AG2694" i="6" s="1"/>
  <c r="AG2692" i="6" s="1"/>
  <c r="AG3643" i="6" a="1"/>
  <c r="AG3643" i="6" s="1"/>
  <c r="AG3645" i="6" s="1" a="1"/>
  <c r="AG3645" i="6" s="1"/>
  <c r="AG3646" i="6" s="1"/>
  <c r="AG3644" i="6" s="1"/>
  <c r="AH2791" i="6" a="1"/>
  <c r="AH2791" i="6" s="1"/>
  <c r="AG1431" i="6" a="1"/>
  <c r="AG1431" i="6" s="1"/>
  <c r="AG1463" i="6" a="1"/>
  <c r="AG1463" i="6" s="1"/>
  <c r="AG1811" i="6" a="1"/>
  <c r="AG1811" i="6" s="1"/>
  <c r="AG1813" i="6" s="1" a="1"/>
  <c r="AG1813" i="6" s="1"/>
  <c r="AG1814" i="6" s="1"/>
  <c r="AG1812" i="6" s="1"/>
  <c r="AG571" i="6" a="1"/>
  <c r="AG571" i="6" s="1"/>
  <c r="AG573" i="6" s="1" a="1"/>
  <c r="AG573" i="6" s="1"/>
  <c r="AG574" i="6" s="1"/>
  <c r="AG572" i="6" s="1"/>
  <c r="AG2643" i="6" a="1"/>
  <c r="AG2643" i="6" s="1"/>
  <c r="AG2645" i="6" s="1" a="1"/>
  <c r="AG2645" i="6" s="1"/>
  <c r="AG2646" i="6" s="1"/>
  <c r="AG2644" i="6" s="1"/>
  <c r="AG1599" i="6" a="1"/>
  <c r="AG1599" i="6" s="1"/>
  <c r="AG1231" i="6" a="1"/>
  <c r="AG1231" i="6" s="1"/>
  <c r="AG1233" i="6" s="1" a="1"/>
  <c r="AG1233" i="6" s="1"/>
  <c r="AG1234" i="6" s="1"/>
  <c r="AG1232" i="6" s="1"/>
  <c r="AH2831" i="6" a="1"/>
  <c r="AH2831" i="6" s="1"/>
  <c r="AH2447" i="6" a="1"/>
  <c r="AH2447" i="6" s="1"/>
  <c r="AG703" i="6" a="1"/>
  <c r="AG703" i="6" s="1"/>
  <c r="AG705" i="6" s="1" a="1"/>
  <c r="AG705" i="6" s="1"/>
  <c r="AG706" i="6" s="1"/>
  <c r="AG704" i="6" s="1"/>
  <c r="AG3031" i="6" a="1"/>
  <c r="AG3031" i="6" s="1"/>
  <c r="AG1451" i="6" a="1"/>
  <c r="AG1451" i="6" s="1"/>
  <c r="AG1667" i="6" a="1"/>
  <c r="AG1667" i="6" s="1"/>
  <c r="AG195" i="6" a="1"/>
  <c r="AG195" i="6" s="1"/>
  <c r="AG771" i="6" a="1"/>
  <c r="AG771" i="6" s="1"/>
  <c r="AG3515" i="6" a="1"/>
  <c r="AG3515" i="6" s="1"/>
  <c r="AG3267" i="6" a="1"/>
  <c r="AG3267" i="6" s="1"/>
  <c r="AG3495" i="6" a="1"/>
  <c r="AG3495" i="6" s="1"/>
  <c r="AG1491" i="6" a="1"/>
  <c r="AG1491" i="6" s="1"/>
  <c r="AH1483" i="6" a="1"/>
  <c r="AH1483" i="6" s="1"/>
  <c r="AG2431" i="6" a="1"/>
  <c r="AG2431" i="6" s="1"/>
  <c r="AG2433" i="6" s="1" a="1"/>
  <c r="AG2433" i="6" s="1"/>
  <c r="AG2434" i="6" s="1"/>
  <c r="AG2432" i="6" s="1"/>
  <c r="AG3227" i="6" a="1"/>
  <c r="AG3227" i="6" s="1"/>
  <c r="AG2235" i="6" a="1"/>
  <c r="AG2235" i="6" s="1"/>
  <c r="AH507" i="6" a="1"/>
  <c r="AH507" i="6" s="1"/>
  <c r="AG3855" i="6" a="1"/>
  <c r="AG3855" i="6" s="1"/>
  <c r="AG2527" i="6" a="1"/>
  <c r="AG2527" i="6" s="1"/>
  <c r="AG2529" i="6" s="1" a="1"/>
  <c r="AG2529" i="6" s="1"/>
  <c r="AG2530" i="6" s="1"/>
  <c r="AG2528" i="6" s="1"/>
  <c r="AG3983" i="6" a="1"/>
  <c r="AG3983" i="6" s="1"/>
  <c r="AG775" i="6" a="1"/>
  <c r="AG775" i="6" s="1"/>
  <c r="AG777" i="6" s="1" a="1"/>
  <c r="AG777" i="6" s="1"/>
  <c r="AG778" i="6" s="1"/>
  <c r="AG776" i="6" s="1"/>
  <c r="AG1171" i="6" a="1"/>
  <c r="AG1171" i="6" s="1"/>
  <c r="AH2319" i="6" a="1"/>
  <c r="AH2319" i="6" s="1"/>
  <c r="AH1967" i="6" a="1"/>
  <c r="AH1967" i="6" s="1"/>
  <c r="AG3699" i="6" a="1"/>
  <c r="AG3699" i="6" s="1"/>
  <c r="AH635" i="6" a="1"/>
  <c r="AH635" i="6" s="1"/>
  <c r="AH27" i="6" a="1"/>
  <c r="AH27" i="6" s="1"/>
  <c r="AG579" i="6" a="1"/>
  <c r="AG579" i="6" s="1"/>
  <c r="AG581" i="6" s="1" a="1"/>
  <c r="AG581" i="6" s="1"/>
  <c r="AG582" i="6" s="1"/>
  <c r="AG580" i="6" s="1"/>
  <c r="AG51" i="6" a="1"/>
  <c r="AG51" i="6" s="1"/>
  <c r="AG1647" i="6" a="1"/>
  <c r="AG1647" i="6" s="1"/>
  <c r="AH3475" i="6" a="1"/>
  <c r="AH3475" i="6" s="1"/>
  <c r="AG3935" i="6" a="1"/>
  <c r="AG3935" i="6" s="1"/>
  <c r="AG3615" i="6" a="1"/>
  <c r="AG3615" i="6" s="1"/>
  <c r="AG1355" i="6" a="1"/>
  <c r="AG1355" i="6" s="1"/>
  <c r="AG767" i="6" a="1"/>
  <c r="AG767" i="6" s="1"/>
  <c r="AG769" i="6" s="1" a="1"/>
  <c r="AG769" i="6" s="1"/>
  <c r="AG770" i="6" s="1"/>
  <c r="AG768" i="6" s="1"/>
  <c r="AG2743" i="6" a="1"/>
  <c r="AG2743" i="6" s="1"/>
  <c r="AG2745" i="6" s="1" a="1"/>
  <c r="AG2745" i="6" s="1"/>
  <c r="AG2746" i="6" s="1"/>
  <c r="AG2744" i="6" s="1"/>
  <c r="AG1111" i="6" a="1"/>
  <c r="AG1111" i="6" s="1"/>
  <c r="AG2267" i="6" a="1"/>
  <c r="AG2267" i="6" s="1"/>
  <c r="AG2279" i="6" a="1"/>
  <c r="AG2279" i="6" s="1"/>
  <c r="AG171" i="6" a="1"/>
  <c r="AG171" i="6" s="1"/>
  <c r="AH3471" i="6" a="1"/>
  <c r="AH3471" i="6" s="1"/>
  <c r="AH3473" i="6" s="1" a="1"/>
  <c r="AH3473" i="6" s="1"/>
  <c r="AH3474" i="6" s="1"/>
  <c r="AH3472" i="6" s="1"/>
  <c r="AH2283" i="6" a="1"/>
  <c r="AH2283" i="6" s="1"/>
  <c r="AH3019" i="6" a="1"/>
  <c r="AH3019" i="6" s="1"/>
  <c r="AG2243" i="6" a="1"/>
  <c r="AG2243" i="6" s="1"/>
  <c r="AG3619" i="6" a="1"/>
  <c r="AG3619" i="6" s="1"/>
  <c r="AG3621" i="6" s="1" a="1"/>
  <c r="AG3621" i="6" s="1"/>
  <c r="AG3622" i="6" s="1"/>
  <c r="AG3620" i="6" s="1"/>
  <c r="AG3823" i="6" a="1"/>
  <c r="AG3823" i="6" s="1"/>
  <c r="AG551" i="6" a="1"/>
  <c r="AG551" i="6" s="1"/>
  <c r="AG3883" i="6" a="1"/>
  <c r="AG3883" i="6" s="1"/>
  <c r="AG1323" i="6" a="1"/>
  <c r="AG1323" i="6" s="1"/>
  <c r="AG1325" i="6" s="1" a="1"/>
  <c r="AG1325" i="6" s="1"/>
  <c r="AG1326" i="6" s="1"/>
  <c r="AG1324" i="6" s="1"/>
  <c r="AG3831" i="6" a="1"/>
  <c r="AG3831" i="6" s="1"/>
  <c r="AG2859" i="6" a="1"/>
  <c r="AG2859" i="6" s="1"/>
  <c r="AG691" i="6" a="1"/>
  <c r="AG691" i="6" s="1"/>
  <c r="AG2591" i="6" a="1"/>
  <c r="AG2591" i="6" s="1"/>
  <c r="AG2593" i="6" s="1" a="1"/>
  <c r="AG2593" i="6" s="1"/>
  <c r="AG2594" i="6" s="1"/>
  <c r="AG2592" i="6" s="1"/>
  <c r="AG1359" i="6" a="1"/>
  <c r="AG1359" i="6" s="1"/>
  <c r="AG3507" i="6" a="1"/>
  <c r="AG3507" i="6" s="1"/>
  <c r="AG1727" i="6" a="1"/>
  <c r="AG1727" i="6" s="1"/>
  <c r="AG1729" i="6" s="1" a="1"/>
  <c r="AG1729" i="6" s="1"/>
  <c r="AG1730" i="6" s="1"/>
  <c r="AG1728" i="6" s="1"/>
  <c r="AG2383" i="6" a="1"/>
  <c r="AG2383" i="6" s="1"/>
  <c r="AG815" i="6" a="1"/>
  <c r="AG815" i="6" s="1"/>
  <c r="AG1075" i="6" a="1"/>
  <c r="AG1075" i="6" s="1"/>
  <c r="AH2407" i="6" a="1"/>
  <c r="AH2407" i="6" s="1"/>
  <c r="AG3087" i="6" a="1"/>
  <c r="AG3087" i="6" s="1"/>
  <c r="AG3089" i="6" s="1" a="1"/>
  <c r="AG3089" i="6" s="1"/>
  <c r="AG3090" i="6" s="1"/>
  <c r="AG3088" i="6" s="1"/>
  <c r="AG931" i="6" a="1"/>
  <c r="AG931" i="6" s="1"/>
  <c r="AG933" i="6" s="1" a="1"/>
  <c r="AG933" i="6" s="1"/>
  <c r="AG934" i="6" s="1"/>
  <c r="AG932" i="6" s="1"/>
  <c r="AG3975" i="6" a="1"/>
  <c r="AG3975" i="6" s="1"/>
  <c r="AG2417" i="6" a="1"/>
  <c r="AG2417" i="6" s="1"/>
  <c r="AG2418" i="6" s="1"/>
  <c r="AG2416" i="6" s="1"/>
  <c r="AG783" i="6" a="1"/>
  <c r="AG783" i="6" s="1"/>
  <c r="AG785" i="6" s="1" a="1"/>
  <c r="AG785" i="6" s="1"/>
  <c r="AG786" i="6" s="1"/>
  <c r="AG784" i="6" s="1"/>
  <c r="AG3747" i="6" a="1"/>
  <c r="AG3747" i="6" s="1"/>
  <c r="AG1481" i="6" a="1"/>
  <c r="AG1481" i="6" s="1"/>
  <c r="AG1482" i="6" s="1"/>
  <c r="AG1480" i="6" s="1"/>
  <c r="AG3815" i="6" a="1"/>
  <c r="AG3815" i="6" s="1"/>
  <c r="AG2751" i="6" a="1"/>
  <c r="AG2751" i="6" s="1"/>
  <c r="AG19" i="6" a="1"/>
  <c r="AG19" i="6" s="1"/>
  <c r="AG1595" i="6" a="1"/>
  <c r="AG1595" i="6" s="1"/>
  <c r="AG215" i="6" a="1"/>
  <c r="AG215" i="6" s="1"/>
  <c r="AH3835" i="6" a="1"/>
  <c r="AH3835" i="6" s="1"/>
  <c r="AH611" i="6" a="1"/>
  <c r="AH611" i="6" s="1"/>
  <c r="AG1485" i="6" a="1"/>
  <c r="AG1485" i="6" s="1"/>
  <c r="AG1486" i="6" s="1"/>
  <c r="AG1484" i="6" s="1"/>
  <c r="AG695" i="6" a="1"/>
  <c r="AG695" i="6" s="1"/>
  <c r="AF3598" i="6"/>
  <c r="AF3596" i="6" s="1"/>
  <c r="AG3715" i="6" a="1"/>
  <c r="AG3715" i="6" s="1"/>
  <c r="AG3717" i="6" s="1" a="1"/>
  <c r="AG3717" i="6" s="1"/>
  <c r="AG3718" i="6" s="1"/>
  <c r="AG3716" i="6" s="1"/>
  <c r="AG3551" i="6" a="1"/>
  <c r="AG3551" i="6" s="1"/>
  <c r="AG1815" i="6" a="1"/>
  <c r="AG1815" i="6" s="1"/>
  <c r="AG1817" i="6" s="1" a="1"/>
  <c r="AG1817" i="6" s="1"/>
  <c r="AG1818" i="6" s="1"/>
  <c r="AG1816" i="6" s="1"/>
  <c r="AG1523" i="6" a="1"/>
  <c r="AG1523" i="6" s="1"/>
  <c r="AG2535" i="6" a="1"/>
  <c r="AG2535" i="6" s="1"/>
  <c r="AH3203" i="6" a="1"/>
  <c r="AH3203" i="6" s="1"/>
  <c r="AG1303" i="6" a="1"/>
  <c r="AG1303" i="6" s="1"/>
  <c r="AF1798" i="6"/>
  <c r="AF1796" i="6" s="1"/>
  <c r="AH3427" i="6" a="1"/>
  <c r="AH3427" i="6" s="1"/>
  <c r="AF366" i="6"/>
  <c r="AF364" i="6" s="1"/>
  <c r="AF3182" i="6"/>
  <c r="AF3180" i="6" s="1"/>
  <c r="AF262" i="6"/>
  <c r="AF260" i="6" s="1"/>
  <c r="AG379" i="6" a="1"/>
  <c r="AG379" i="6" s="1"/>
  <c r="AH1735" i="6" a="1"/>
  <c r="AH1735" i="6" s="1"/>
  <c r="AH1737" i="6" s="1" a="1"/>
  <c r="AH1737" i="6" s="1"/>
  <c r="AH1738" i="6" s="1"/>
  <c r="AH1736" i="6" s="1"/>
  <c r="AF650" i="6"/>
  <c r="AF648" i="6" s="1"/>
  <c r="AF1738" i="6"/>
  <c r="AF1736" i="6" s="1"/>
  <c r="AG43" i="6" a="1"/>
  <c r="AG43" i="6" s="1"/>
  <c r="AG45" i="6" s="1" a="1"/>
  <c r="AG45" i="6" s="1"/>
  <c r="AG46" i="6" s="1"/>
  <c r="AG44" i="6" s="1"/>
  <c r="AF958" i="6"/>
  <c r="AF956" i="6" s="1"/>
  <c r="AG1779" i="6" a="1"/>
  <c r="AG1779" i="6" s="1"/>
  <c r="AF322" i="6"/>
  <c r="AF320" i="6" s="1"/>
  <c r="AG2459" i="6" a="1"/>
  <c r="AG2459" i="6" s="1"/>
  <c r="AH3379" i="6" a="1"/>
  <c r="AH3379" i="6" s="1"/>
  <c r="AG2439" i="6" a="1"/>
  <c r="AG2439" i="6" s="1"/>
  <c r="AG2441" i="6" s="1" a="1"/>
  <c r="AG2441" i="6" s="1"/>
  <c r="AG2442" i="6" s="1"/>
  <c r="AG2440" i="6" s="1"/>
  <c r="AG55" i="6" a="1"/>
  <c r="AG55" i="6" s="1"/>
  <c r="AG57" i="6" s="1" a="1"/>
  <c r="AG57" i="6" s="1"/>
  <c r="AG58" i="6" s="1"/>
  <c r="AG56" i="6" s="1"/>
  <c r="AG2367" i="6" a="1"/>
  <c r="AG2367" i="6" s="1"/>
  <c r="AG2369" i="6" s="1" a="1"/>
  <c r="AG2369" i="6" s="1"/>
  <c r="AG2370" i="6" s="1"/>
  <c r="AG2368" i="6" s="1"/>
  <c r="AG2763" i="6" a="1"/>
  <c r="AG2763" i="6" s="1"/>
  <c r="AG3483" i="6" a="1"/>
  <c r="AG3483" i="6" s="1"/>
  <c r="AG67" i="6" a="1"/>
  <c r="AG67" i="6" s="1"/>
  <c r="AG415" i="6" a="1"/>
  <c r="AG415" i="6" s="1"/>
  <c r="AH3491" i="6" a="1"/>
  <c r="AH3491" i="6" s="1"/>
  <c r="AG331" i="6" a="1"/>
  <c r="AG331" i="6" s="1"/>
  <c r="AG333" i="6" s="1" a="1"/>
  <c r="AG333" i="6" s="1"/>
  <c r="AG334" i="6" s="1"/>
  <c r="AG332" i="6" s="1"/>
  <c r="AG1283" i="6" a="1"/>
  <c r="AG1283" i="6" s="1"/>
  <c r="AG1285" i="6" s="1" a="1"/>
  <c r="AG1285" i="6" s="1"/>
  <c r="AG1286" i="6" s="1"/>
  <c r="AG1284" i="6" s="1"/>
  <c r="AG1275" i="6" a="1"/>
  <c r="AG1275" i="6" s="1"/>
  <c r="AG1399" i="6" a="1"/>
  <c r="AG1399" i="6" s="1"/>
  <c r="AH539" i="6" a="1"/>
  <c r="AH539" i="6" s="1"/>
  <c r="AG2309" i="6" a="1"/>
  <c r="AG2309" i="6" s="1"/>
  <c r="AG2310" i="6" s="1"/>
  <c r="AG2308" i="6" s="1"/>
  <c r="AF3918" i="6"/>
  <c r="AF3916" i="6" s="1"/>
  <c r="AG2955" i="6" a="1"/>
  <c r="AG2955" i="6" s="1"/>
  <c r="AG2957" i="6" s="1" a="1"/>
  <c r="AG2957" i="6" s="1"/>
  <c r="AG2958" i="6" s="1"/>
  <c r="AG2956" i="6" s="1"/>
  <c r="AG1615" i="6" a="1"/>
  <c r="AG1615" i="6" s="1"/>
  <c r="AG1617" i="6" s="1" a="1"/>
  <c r="AG1617" i="6" s="1"/>
  <c r="AG1618" i="6" s="1"/>
  <c r="AG1616" i="6" s="1"/>
  <c r="AG3127" i="6" a="1"/>
  <c r="AG3127" i="6" s="1"/>
  <c r="AG3129" i="6" s="1" a="1"/>
  <c r="AG3129" i="6" s="1"/>
  <c r="AG3130" i="6" s="1"/>
  <c r="AG3128" i="6" s="1"/>
  <c r="AG1915" i="6" a="1"/>
  <c r="AG1915" i="6" s="1"/>
  <c r="AG1917" i="6" s="1" a="1"/>
  <c r="AG1917" i="6" s="1"/>
  <c r="AG1918" i="6" s="1"/>
  <c r="AG1916" i="6" s="1"/>
  <c r="AG23" i="6" a="1"/>
  <c r="AG23" i="6" s="1"/>
  <c r="AG2583" i="6" a="1"/>
  <c r="AG2583" i="6" s="1"/>
  <c r="AG2585" i="6" s="1" a="1"/>
  <c r="AG2585" i="6" s="1"/>
  <c r="AG2586" i="6" s="1"/>
  <c r="AG2584" i="6" s="1"/>
  <c r="AH271" i="6" a="1"/>
  <c r="AH271" i="6" s="1"/>
  <c r="AG3911" i="6" a="1"/>
  <c r="AG3911" i="6" s="1"/>
  <c r="AG3913" i="6" s="1" a="1"/>
  <c r="AG3913" i="6" s="1"/>
  <c r="AG3914" i="6" s="1"/>
  <c r="AG3912" i="6" s="1"/>
  <c r="AG1859" i="6" a="1"/>
  <c r="AG1859" i="6" s="1"/>
  <c r="AG1861" i="6" s="1" a="1"/>
  <c r="AG1861" i="6" s="1"/>
  <c r="AG1862" i="6" s="1"/>
  <c r="AG1860" i="6" s="1"/>
  <c r="AG663" i="6" a="1"/>
  <c r="AG663" i="6" s="1"/>
  <c r="AG665" i="6" s="1" a="1"/>
  <c r="AG665" i="6" s="1"/>
  <c r="AG666" i="6" s="1"/>
  <c r="AG664" i="6" s="1"/>
  <c r="AG3139" i="6" a="1"/>
  <c r="AG3139" i="6" s="1"/>
  <c r="AG1631" i="6" a="1"/>
  <c r="AG1631" i="6" s="1"/>
  <c r="AG2327" i="6" a="1"/>
  <c r="AG2327" i="6" s="1"/>
  <c r="AG963" i="6" a="1"/>
  <c r="AG963" i="6" s="1"/>
  <c r="AG1731" i="6" a="1"/>
  <c r="AG1731" i="6" s="1"/>
  <c r="AG2015" i="6" a="1"/>
  <c r="AG2015" i="6" s="1"/>
  <c r="AG2017" i="6" s="1" a="1"/>
  <c r="AG2017" i="6" s="1"/>
  <c r="AG2623" i="6" a="1"/>
  <c r="AG2623" i="6" s="1"/>
  <c r="AG1255" i="6" a="1"/>
  <c r="AG1255" i="6" s="1"/>
  <c r="AG1043" i="6" a="1"/>
  <c r="AG1043" i="6" s="1"/>
  <c r="AG2323" i="6" a="1"/>
  <c r="AG2323" i="6" s="1"/>
  <c r="AG2325" i="6" s="1" a="1"/>
  <c r="AG2325" i="6" s="1"/>
  <c r="AG2326" i="6" s="1"/>
  <c r="AG2324" i="6" s="1"/>
  <c r="AG2971" i="6" a="1"/>
  <c r="AG2971" i="6" s="1"/>
  <c r="AG207" i="6" a="1"/>
  <c r="AG207" i="6" s="1"/>
  <c r="AG223" i="6" a="1"/>
  <c r="AG223" i="6" s="1"/>
  <c r="AG225" i="6" s="1" a="1"/>
  <c r="AG225" i="6" s="1"/>
  <c r="AG226" i="6" s="1"/>
  <c r="AG224" i="6" s="1"/>
  <c r="AG935" i="6" a="1"/>
  <c r="AG935" i="6" s="1"/>
  <c r="AG2111" i="6" a="1"/>
  <c r="AG2111" i="6" s="1"/>
  <c r="AG179" i="6" a="1"/>
  <c r="AG179" i="6" s="1"/>
  <c r="AG1331" i="6" a="1"/>
  <c r="AG1331" i="6" s="1"/>
  <c r="AG1333" i="6" s="1" a="1"/>
  <c r="AG1333" i="6" s="1"/>
  <c r="AG3103" i="6" a="1"/>
  <c r="AG3103" i="6" s="1"/>
  <c r="AG3105" i="6" s="1" a="1"/>
  <c r="AG3105" i="6" s="1"/>
  <c r="AG3106" i="6" s="1"/>
  <c r="AG3104" i="6" s="1"/>
  <c r="AH3659" i="6" a="1"/>
  <c r="AH3659" i="6" s="1"/>
  <c r="AG2659" i="6" a="1"/>
  <c r="AG2659" i="6" s="1"/>
  <c r="AG2087" i="6" a="1"/>
  <c r="AG2087" i="6" s="1"/>
  <c r="AG2089" i="6" s="1" a="1"/>
  <c r="AG2089" i="6" s="1"/>
  <c r="AG2090" i="6" s="1"/>
  <c r="AG2088" i="6" s="1"/>
  <c r="AG1119" i="6" a="1"/>
  <c r="AG1119" i="6" s="1"/>
  <c r="AG1121" i="6" s="1" a="1"/>
  <c r="AG1121" i="6" s="1"/>
  <c r="AG1071" i="6" a="1"/>
  <c r="AG1071" i="6" s="1"/>
  <c r="AG3474" i="6"/>
  <c r="AG3472" i="6" s="1"/>
  <c r="AG2959" i="6" a="1"/>
  <c r="AG2959" i="6" s="1"/>
  <c r="AG699" i="6" a="1"/>
  <c r="AG699" i="6" s="1"/>
  <c r="AF3474" i="6"/>
  <c r="AF3472" i="6" s="1"/>
  <c r="AG1643" i="6" a="1"/>
  <c r="AG1643" i="6" s="1"/>
  <c r="AG1645" i="6" s="1" a="1"/>
  <c r="AG1645" i="6" s="1"/>
  <c r="AG1646" i="6" s="1"/>
  <c r="AG1644" i="6" s="1"/>
  <c r="AG291" i="6" a="1"/>
  <c r="AG291" i="6" s="1"/>
  <c r="AF3382" i="6"/>
  <c r="AF3380" i="6" s="1"/>
  <c r="AG3819" i="6" a="1"/>
  <c r="AG3819" i="6" s="1"/>
  <c r="AG3667" i="6" a="1"/>
  <c r="AG3667" i="6" s="1"/>
  <c r="AG3383" i="6" a="1"/>
  <c r="AG3383" i="6" s="1"/>
  <c r="AG395" i="6" a="1"/>
  <c r="AG395" i="6" s="1"/>
  <c r="AG647" i="6" a="1"/>
  <c r="AG647" i="6" s="1"/>
  <c r="AG649" i="6" s="1" a="1"/>
  <c r="AG649" i="6" s="1"/>
  <c r="AG3381" i="6" a="1"/>
  <c r="AG3381" i="6" s="1"/>
  <c r="AG3382" i="6" s="1"/>
  <c r="AG3380" i="6" s="1"/>
  <c r="AG2265" i="6" a="1"/>
  <c r="AG2265" i="6" s="1"/>
  <c r="AG2266" i="6" s="1"/>
  <c r="AG2264" i="6" s="1"/>
  <c r="AG2335" i="6" a="1"/>
  <c r="AG2335" i="6" s="1"/>
  <c r="AF3662" i="6"/>
  <c r="AF3660" i="6" s="1"/>
  <c r="AG3783" i="6" a="1"/>
  <c r="AG3783" i="6" s="1"/>
  <c r="AG2687" i="6" a="1"/>
  <c r="AG2687" i="6" s="1"/>
  <c r="AH2307" i="6" a="1"/>
  <c r="AH2307" i="6" s="1"/>
  <c r="AG3241" i="6" a="1"/>
  <c r="AG3241" i="6" s="1"/>
  <c r="AG3242" i="6" s="1"/>
  <c r="AG3240" i="6" s="1"/>
  <c r="AG2825" i="6" a="1"/>
  <c r="AG2825" i="6" s="1"/>
  <c r="AG2826" i="6" s="1"/>
  <c r="AG2824" i="6" s="1"/>
  <c r="AG3329" i="6" a="1"/>
  <c r="AG3329" i="6" s="1"/>
  <c r="AG3330" i="6" s="1"/>
  <c r="AG3328" i="6" s="1"/>
  <c r="AG3989" i="6" a="1"/>
  <c r="AG3989" i="6" s="1"/>
  <c r="AG3990" i="6" s="1"/>
  <c r="AG3988" i="6" s="1"/>
  <c r="AG1405" i="6" a="1"/>
  <c r="AG1405" i="6" s="1"/>
  <c r="AG1406" i="6" s="1"/>
  <c r="AG1404" i="6" s="1"/>
  <c r="AG877" i="6" a="1"/>
  <c r="AG877" i="6" s="1"/>
  <c r="AG878" i="6" s="1"/>
  <c r="AG876" i="6" s="1"/>
  <c r="AG2945" i="6" a="1"/>
  <c r="AG2945" i="6" s="1"/>
  <c r="AG2946" i="6" s="1"/>
  <c r="AG2944" i="6" s="1"/>
  <c r="AG341" i="6" a="1"/>
  <c r="AG341" i="6" s="1"/>
  <c r="AG342" i="6" s="1"/>
  <c r="AG340" i="6" s="1"/>
  <c r="AG657" i="6" a="1"/>
  <c r="AG657" i="6" s="1"/>
  <c r="AG658" i="6" s="1"/>
  <c r="AG656" i="6" s="1"/>
  <c r="AG1419" i="6" a="1"/>
  <c r="AG1419" i="6" s="1"/>
  <c r="AG147" i="6" a="1"/>
  <c r="AG147" i="6" s="1"/>
  <c r="AG1603" i="6" a="1"/>
  <c r="AG1603" i="6" s="1"/>
  <c r="AG3147" i="6" a="1"/>
  <c r="AG3147" i="6" s="1"/>
  <c r="AG3719" i="6" a="1"/>
  <c r="AG3719" i="6" s="1"/>
  <c r="AG999" i="6" a="1"/>
  <c r="AG999" i="6" s="1"/>
  <c r="AG3331" i="6" a="1"/>
  <c r="AG3331" i="6" s="1"/>
  <c r="AG1911" i="6" a="1"/>
  <c r="AG1911" i="6" s="1"/>
  <c r="AG2071" i="6" a="1"/>
  <c r="AG2071" i="6" s="1"/>
  <c r="AG2271" i="6" a="1"/>
  <c r="AG2271" i="6" s="1"/>
  <c r="AG477" i="6" a="1"/>
  <c r="AG477" i="6" s="1"/>
  <c r="AG478" i="6" s="1"/>
  <c r="AG476" i="6" s="1"/>
  <c r="AG1619" i="6" a="1"/>
  <c r="AG1619" i="6" s="1"/>
  <c r="AG2847" i="6" a="1"/>
  <c r="AG2847" i="6" s="1"/>
  <c r="AG1547" i="6" a="1"/>
  <c r="AG1547" i="6" s="1"/>
  <c r="AG1653" i="6" a="1"/>
  <c r="AG1653" i="6" s="1"/>
  <c r="AG1654" i="6" s="1"/>
  <c r="AG1652" i="6" s="1"/>
  <c r="AG403" i="6" a="1"/>
  <c r="AG403" i="6" s="1"/>
  <c r="AG123" i="6" a="1"/>
  <c r="AG123" i="6" s="1"/>
  <c r="AG2671" i="6" a="1"/>
  <c r="AG2671" i="6" s="1"/>
  <c r="AG2579" i="6" a="1"/>
  <c r="AG2579" i="6" s="1"/>
  <c r="AG883" i="6" a="1"/>
  <c r="AG883" i="6" s="1"/>
  <c r="AG3579" i="6" a="1"/>
  <c r="AG3579" i="6" s="1"/>
  <c r="AG3827" i="6" a="1"/>
  <c r="AG3827" i="6" s="1"/>
  <c r="AG687" i="6" a="1"/>
  <c r="AG687" i="6" s="1"/>
  <c r="AG707" i="6" a="1"/>
  <c r="AG707" i="6" s="1"/>
  <c r="AG591" i="6" a="1"/>
  <c r="AG591" i="6" s="1"/>
  <c r="AH2155" i="6" a="1"/>
  <c r="AH2155" i="6" s="1"/>
  <c r="AG3849" i="6" a="1"/>
  <c r="AG3849" i="6" s="1"/>
  <c r="AG3850" i="6" s="1"/>
  <c r="AG3848" i="6" s="1"/>
  <c r="AH3533" i="6" a="1"/>
  <c r="AH3533" i="6" s="1"/>
  <c r="AH3534" i="6" s="1"/>
  <c r="AH3532" i="6" s="1"/>
  <c r="AG367" i="6" a="1"/>
  <c r="AG367" i="6" s="1"/>
  <c r="AH2723" i="6" a="1"/>
  <c r="AH2723" i="6" s="1"/>
  <c r="AF433" i="6"/>
  <c r="AF434" i="6" s="1"/>
  <c r="AF432" i="6" s="1"/>
  <c r="AF3673" i="6"/>
  <c r="AF3674" i="6" s="1"/>
  <c r="AF3672" i="6" s="1"/>
  <c r="AF245" i="6"/>
  <c r="AF246" i="6" s="1"/>
  <c r="AF244" i="6" s="1"/>
  <c r="AF533" i="6"/>
  <c r="AF534" i="6" s="1"/>
  <c r="AF532" i="6" s="1"/>
  <c r="AF3929" i="6"/>
  <c r="AF3930" i="6" s="1"/>
  <c r="AF3928" i="6" s="1"/>
  <c r="AF1649" i="6"/>
  <c r="AF1650" i="6" s="1"/>
  <c r="AF1648" i="6" s="1"/>
  <c r="AF3305" i="6"/>
  <c r="AF3306" i="6" s="1"/>
  <c r="AF3304" i="6" s="1"/>
  <c r="AF3289" i="6"/>
  <c r="AF3290" i="6" s="1"/>
  <c r="AF3288" i="6" s="1"/>
  <c r="AF1461" i="6"/>
  <c r="AF1462" i="6" s="1"/>
  <c r="AF1460" i="6" s="1"/>
  <c r="AF3345" i="6"/>
  <c r="AF3346" i="6" s="1"/>
  <c r="AF3344" i="6" s="1"/>
  <c r="AF3581" i="6"/>
  <c r="AF3582" i="6" s="1"/>
  <c r="AF3580" i="6" s="1"/>
  <c r="AG585" i="6" a="1"/>
  <c r="AG585" i="6" s="1"/>
  <c r="AG586" i="6" s="1"/>
  <c r="AG584" i="6" s="1"/>
  <c r="AF1361" i="6"/>
  <c r="AF1362" i="6" s="1"/>
  <c r="AF1360" i="6" s="1"/>
  <c r="AF2785" i="6"/>
  <c r="AF2786" i="6" s="1"/>
  <c r="AF2784" i="6" s="1"/>
  <c r="AF1357" i="6"/>
  <c r="AF1345" i="6"/>
  <c r="AF1346" i="6" s="1"/>
  <c r="AF1344" i="6" s="1"/>
  <c r="AF469" i="6"/>
  <c r="AF470" i="6" s="1"/>
  <c r="AF468" i="6" s="1"/>
  <c r="AF889" i="6"/>
  <c r="AF890" i="6" s="1"/>
  <c r="AF888" i="6" s="1"/>
  <c r="AF2249" i="6"/>
  <c r="AF2250" i="6" s="1"/>
  <c r="AF2248" i="6" s="1"/>
  <c r="AF2629" i="6"/>
  <c r="AF145" i="6"/>
  <c r="AF146" i="6" s="1"/>
  <c r="AF144" i="6" s="1"/>
  <c r="AF3033" i="6"/>
  <c r="AF3034" i="6" s="1"/>
  <c r="AF3032" i="6" s="1"/>
  <c r="AG3545" i="6" a="1"/>
  <c r="AG3545" i="6" s="1"/>
  <c r="AG3546" i="6" s="1"/>
  <c r="AG3544" i="6" s="1"/>
  <c r="AG1041" i="6" a="1"/>
  <c r="AG1041" i="6" s="1"/>
  <c r="AG1042" i="6" s="1"/>
  <c r="AG1040" i="6" s="1"/>
  <c r="AF1925" i="6"/>
  <c r="AF1926" i="6" s="1"/>
  <c r="AF1924" i="6" s="1"/>
  <c r="AG3609" i="6" a="1"/>
  <c r="AG3609" i="6" s="1"/>
  <c r="AG3610" i="6" s="1"/>
  <c r="AG3608" i="6" s="1"/>
  <c r="AF629" i="6"/>
  <c r="AF630" i="6" s="1"/>
  <c r="AF628" i="6" s="1"/>
  <c r="AF1085" i="6"/>
  <c r="AF1086" i="6" s="1"/>
  <c r="AF1084" i="6" s="1"/>
  <c r="AF3061" i="6"/>
  <c r="AF3062" i="6" s="1"/>
  <c r="AF3060" i="6" s="1"/>
  <c r="AF3497" i="6"/>
  <c r="AF3498" i="6" s="1"/>
  <c r="AF3496" i="6" s="1"/>
  <c r="AF1377" i="6"/>
  <c r="AF1378" i="6" s="1"/>
  <c r="AF1376" i="6" s="1"/>
  <c r="AF1685" i="6"/>
  <c r="AF1686" i="6" s="1"/>
  <c r="AF1684" i="6" s="1"/>
  <c r="AG3057" i="6" a="1"/>
  <c r="AG3057" i="6" s="1"/>
  <c r="AG3058" i="6" s="1"/>
  <c r="AG3056" i="6" s="1"/>
  <c r="AF53" i="6"/>
  <c r="AF54" i="6" s="1"/>
  <c r="AF52" i="6" s="1"/>
  <c r="AG3209" i="6" a="1"/>
  <c r="AG3209" i="6" s="1"/>
  <c r="AG3210" i="6" s="1"/>
  <c r="AG3208" i="6" s="1"/>
  <c r="AF3997" i="6"/>
  <c r="AF3998" i="6" s="1"/>
  <c r="AF3996" i="6" s="1"/>
  <c r="AF2973" i="6"/>
  <c r="AF2974" i="6" s="1"/>
  <c r="AF2972" i="6" s="1"/>
  <c r="AF1033" i="6"/>
  <c r="AF1034" i="6" s="1"/>
  <c r="AF1032" i="6" s="1"/>
  <c r="AG3361" i="6" a="1"/>
  <c r="AG3361" i="6" s="1"/>
  <c r="AG3362" i="6" s="1"/>
  <c r="AG3360" i="6" s="1"/>
  <c r="AG2227" i="6" a="1"/>
  <c r="AG2227" i="6" s="1"/>
  <c r="AG459" i="6" a="1"/>
  <c r="AG459" i="6" s="1"/>
  <c r="AG827" i="6" a="1"/>
  <c r="AG827" i="6" s="1"/>
  <c r="AG3635" i="6" a="1"/>
  <c r="AG3635" i="6" s="1"/>
  <c r="AG101" i="6" a="1"/>
  <c r="AG101" i="6" s="1"/>
  <c r="AG102" i="6" s="1"/>
  <c r="AG100" i="6" s="1"/>
  <c r="AG3871" i="6" a="1"/>
  <c r="AG3871" i="6" s="1"/>
  <c r="AG2347" i="6" a="1"/>
  <c r="AG2347" i="6" s="1"/>
  <c r="AG1931" i="6" a="1"/>
  <c r="AG1931" i="6" s="1"/>
  <c r="AG3035" i="6" a="1"/>
  <c r="AG3035" i="6" s="1"/>
  <c r="AG2035" i="6" a="1"/>
  <c r="AG2035" i="6" s="1"/>
  <c r="AG3875" i="6" a="1"/>
  <c r="AG3875" i="6" s="1"/>
  <c r="AG1939" i="6" a="1"/>
  <c r="AG1939" i="6" s="1"/>
  <c r="AG3683" i="6" a="1"/>
  <c r="AG3683" i="6" s="1"/>
  <c r="AG2115" i="6" a="1"/>
  <c r="AG2115" i="6" s="1"/>
  <c r="AG1447" i="6" a="1"/>
  <c r="AG1447" i="6" s="1"/>
  <c r="AG3647" i="6" a="1"/>
  <c r="AG3647" i="6" s="1"/>
  <c r="AG1831" i="6" a="1"/>
  <c r="AG1831" i="6" s="1"/>
  <c r="AG3395" i="6" a="1"/>
  <c r="AG3395" i="6" s="1"/>
  <c r="AG375" i="6" a="1"/>
  <c r="AG375" i="6" s="1"/>
  <c r="AG2191" i="6" a="1"/>
  <c r="AG2191" i="6" s="1"/>
  <c r="AH3631" i="6" a="1"/>
  <c r="AH3631" i="6" s="1"/>
  <c r="AH483" i="6" a="1"/>
  <c r="AH483" i="6" s="1"/>
  <c r="AH1639" i="6" a="1"/>
  <c r="AH1639" i="6" s="1"/>
  <c r="AH1759" i="6" a="1"/>
  <c r="AH1759" i="6" s="1"/>
  <c r="AH3183" i="6" a="1"/>
  <c r="AH3183" i="6" s="1"/>
  <c r="AH1499" i="6" a="1"/>
  <c r="AH1499" i="6" s="1"/>
  <c r="AG2819" i="6" a="1"/>
  <c r="AG2819" i="6" s="1"/>
  <c r="AG3583" i="6" a="1"/>
  <c r="AG3583" i="6" s="1"/>
  <c r="AG3863" i="6" a="1"/>
  <c r="AG3863" i="6" s="1"/>
  <c r="AG3887" i="6" a="1"/>
  <c r="AG3887" i="6" s="1"/>
  <c r="AG2795" i="6" a="1"/>
  <c r="AG2795" i="6" s="1"/>
  <c r="AG543" i="6" a="1"/>
  <c r="AG543" i="6" s="1"/>
  <c r="AG1183" i="6" a="1"/>
  <c r="AG1183" i="6" s="1"/>
  <c r="AH1271" i="6" a="1"/>
  <c r="AH1271" i="6" s="1"/>
  <c r="AH3071" i="6" a="1"/>
  <c r="AH3071" i="6" s="1"/>
  <c r="AG75" i="6" a="1"/>
  <c r="AG75" i="6" s="1"/>
  <c r="AF2185" i="6"/>
  <c r="AF2186" i="6" s="1"/>
  <c r="AF2184" i="6" s="1"/>
  <c r="AF2589" i="6"/>
  <c r="AF2590" i="6" s="1"/>
  <c r="AF2588" i="6" s="1"/>
  <c r="AF2465" i="6"/>
  <c r="AF2466" i="6" s="1"/>
  <c r="AF2464" i="6" s="1"/>
  <c r="AF1877" i="6"/>
  <c r="AF1878" i="6" s="1"/>
  <c r="AF1876" i="6" s="1"/>
  <c r="AF2073" i="6"/>
  <c r="AF2074" i="6" s="1"/>
  <c r="AF2072" i="6" s="1"/>
  <c r="AF3389" i="6"/>
  <c r="AF3390" i="6" s="1"/>
  <c r="AF3388" i="6" s="1"/>
  <c r="AF209" i="6"/>
  <c r="AF210" i="6" s="1"/>
  <c r="AF208" i="6" s="1"/>
  <c r="AG2525" i="6" a="1"/>
  <c r="AG2525" i="6" s="1"/>
  <c r="AG2526" i="6" s="1"/>
  <c r="AG2524" i="6" s="1"/>
  <c r="AF3809" i="6"/>
  <c r="AF3810" i="6" s="1"/>
  <c r="AF3808" i="6" s="1"/>
  <c r="AF2221" i="6"/>
  <c r="AF2222" i="6" s="1"/>
  <c r="AF2220" i="6" s="1"/>
  <c r="AF2406" i="6"/>
  <c r="AF2404" i="6" s="1"/>
  <c r="AF3485" i="6"/>
  <c r="AF3486" i="6" s="1"/>
  <c r="AF3484" i="6" s="1"/>
  <c r="AF545" i="6"/>
  <c r="AF546" i="6" s="1"/>
  <c r="AF544" i="6" s="1"/>
  <c r="AG2617" i="6" a="1"/>
  <c r="AG2617" i="6" s="1"/>
  <c r="AG2618" i="6" s="1"/>
  <c r="AG2616" i="6" s="1"/>
  <c r="AF417" i="6"/>
  <c r="AF418" i="6" s="1"/>
  <c r="AF416" i="6" s="1"/>
  <c r="AF3909" i="6"/>
  <c r="AF3910" i="6" s="1"/>
  <c r="AF3908" i="6" s="1"/>
  <c r="AF2013" i="6"/>
  <c r="AF2014" i="6" s="1"/>
  <c r="AF2012" i="6" s="1"/>
  <c r="AF661" i="6"/>
  <c r="AF662" i="6" s="1"/>
  <c r="AF660" i="6" s="1"/>
  <c r="AF1633" i="6"/>
  <c r="AF1634" i="6" s="1"/>
  <c r="AF1632" i="6" s="1"/>
  <c r="AF2821" i="6"/>
  <c r="AF2822" i="6" s="1"/>
  <c r="AF2820" i="6" s="1"/>
  <c r="AF3413" i="6"/>
  <c r="AF3414" i="6" s="1"/>
  <c r="AF3412" i="6" s="1"/>
  <c r="AG1773" i="6" a="1"/>
  <c r="AG1773" i="6" s="1"/>
  <c r="AG1774" i="6" s="1"/>
  <c r="AG1772" i="6" s="1"/>
  <c r="AF3069" i="6"/>
  <c r="AF3070" i="6" s="1"/>
  <c r="AF3068" i="6" s="1"/>
  <c r="AF2601" i="6"/>
  <c r="AF2602" i="6" s="1"/>
  <c r="AF2600" i="6" s="1"/>
  <c r="AG41" i="6" a="1"/>
  <c r="AG41" i="6" s="1"/>
  <c r="AG42" i="6" s="1"/>
  <c r="AG40" i="6" s="1"/>
  <c r="AF425" i="6"/>
  <c r="AF426" i="6" s="1"/>
  <c r="AF424" i="6" s="1"/>
  <c r="AG3757" i="6" a="1"/>
  <c r="AG3757" i="6" s="1"/>
  <c r="AG3758" i="6" s="1"/>
  <c r="AG3756" i="6" s="1"/>
  <c r="AF1157" i="6"/>
  <c r="AF1158" i="6" s="1"/>
  <c r="AF1156" i="6" s="1"/>
  <c r="AF1065" i="6"/>
  <c r="AF1066" i="6" s="1"/>
  <c r="AF1064" i="6" s="1"/>
  <c r="AG1825" i="6" a="1"/>
  <c r="AG1825" i="6" s="1"/>
  <c r="AG1826" i="6" s="1"/>
  <c r="AG1824" i="6" s="1"/>
  <c r="AF2081" i="6"/>
  <c r="AF2082" i="6" s="1"/>
  <c r="AF2080" i="6" s="1"/>
  <c r="AF3765" i="6"/>
  <c r="AF3766" i="6" s="1"/>
  <c r="AF3764" i="6" s="1"/>
  <c r="AF741" i="6"/>
  <c r="AF742" i="6" s="1"/>
  <c r="AF740" i="6" s="1"/>
  <c r="AF2333" i="6"/>
  <c r="AF2334" i="6" s="1"/>
  <c r="AF2332" i="6" s="1"/>
  <c r="AF1805" i="6"/>
  <c r="AF1806" i="6" s="1"/>
  <c r="AF1804" i="6" s="1"/>
  <c r="AF1709" i="6"/>
  <c r="AF1710" i="6" s="1"/>
  <c r="AF1708" i="6" s="1"/>
  <c r="AF1161" i="6"/>
  <c r="AF1162" i="6" s="1"/>
  <c r="AF1160" i="6" s="1"/>
  <c r="AF2117" i="6"/>
  <c r="AF2118" i="6" s="1"/>
  <c r="AF2116" i="6" s="1"/>
  <c r="AG2435" i="6" a="1"/>
  <c r="AG2435" i="6" s="1"/>
  <c r="AG1365" i="6" a="1"/>
  <c r="AG1365" i="6" s="1"/>
  <c r="AG1366" i="6" s="1"/>
  <c r="AG1364" i="6" s="1"/>
  <c r="AG2425" i="6" a="1"/>
  <c r="AG2425" i="6" s="1"/>
  <c r="AG2426" i="6" s="1"/>
  <c r="AG2424" i="6" s="1"/>
  <c r="AG471" i="6" a="1"/>
  <c r="AG471" i="6" s="1"/>
  <c r="AG3575" i="6" a="1"/>
  <c r="AG3575" i="6" s="1"/>
  <c r="AG3151" i="6" a="1"/>
  <c r="AG3151" i="6" s="1"/>
  <c r="AG2491" i="6" a="1"/>
  <c r="AG2491" i="6" s="1"/>
  <c r="AG335" i="6" a="1"/>
  <c r="AG335" i="6" s="1"/>
  <c r="AG1531" i="6" a="1"/>
  <c r="AG1531" i="6" s="1"/>
  <c r="AG2363" i="6" a="1"/>
  <c r="AG2363" i="6" s="1"/>
  <c r="AG1335" i="6" a="1"/>
  <c r="AG1335" i="6" s="1"/>
  <c r="AG3271" i="6" a="1"/>
  <c r="AG3271" i="6" s="1"/>
  <c r="AG1387" i="6" a="1"/>
  <c r="AG1387" i="6" s="1"/>
  <c r="AG173" i="6" a="1"/>
  <c r="AG173" i="6" s="1"/>
  <c r="AG174" i="6" s="1"/>
  <c r="AG172" i="6" s="1"/>
  <c r="AG227" i="6" a="1"/>
  <c r="AG227" i="6" s="1"/>
  <c r="AG3451" i="6" a="1"/>
  <c r="AG3451" i="6" s="1"/>
  <c r="AG447" i="6" a="1"/>
  <c r="AG447" i="6" s="1"/>
  <c r="AG3463" i="6" a="1"/>
  <c r="AG3463" i="6" s="1"/>
  <c r="AG3947" i="6" a="1"/>
  <c r="AG3947" i="6" s="1"/>
  <c r="AG627" i="6" a="1"/>
  <c r="AG627" i="6" s="1"/>
  <c r="AG2667" i="6" a="1"/>
  <c r="AG2667" i="6" s="1"/>
  <c r="AG2899" i="6" a="1"/>
  <c r="AG2899" i="6" s="1"/>
  <c r="AG3171" i="6" a="1"/>
  <c r="AG3171" i="6" s="1"/>
  <c r="AH3459" i="6" a="1"/>
  <c r="AH3459" i="6" s="1"/>
  <c r="AH363" i="6" a="1"/>
  <c r="AH363" i="6" s="1"/>
  <c r="AG495" i="6" a="1"/>
  <c r="AG495" i="6" s="1"/>
  <c r="AH3943" i="6" a="1"/>
  <c r="AH3943" i="6" s="1"/>
  <c r="AG2175" i="6" a="1"/>
  <c r="AG2175" i="6" s="1"/>
  <c r="AG2163" i="6" a="1"/>
  <c r="AG2163" i="6" s="1"/>
  <c r="AG2019" i="6" a="1"/>
  <c r="AG2019" i="6" s="1"/>
  <c r="AG3447" i="6" a="1"/>
  <c r="AG3447" i="6" s="1"/>
  <c r="AG3235" i="6" a="1"/>
  <c r="AG3235" i="6" s="1"/>
  <c r="AG1435" i="6" a="1"/>
  <c r="AG1435" i="6" s="1"/>
  <c r="AG351" i="6" a="1"/>
  <c r="AG351" i="6" s="1"/>
  <c r="AG3405" i="6" a="1"/>
  <c r="AG3405" i="6" s="1"/>
  <c r="AG3406" i="6" s="1"/>
  <c r="AG3404" i="6" s="1"/>
  <c r="AG1327" i="6" a="1"/>
  <c r="AG1327" i="6" s="1"/>
  <c r="AG1899" i="6" a="1"/>
  <c r="AG1899" i="6" s="1"/>
  <c r="AG3895" i="6" a="1"/>
  <c r="AG3895" i="6" s="1"/>
  <c r="AG1673" i="6" a="1"/>
  <c r="AG1673" i="6" s="1"/>
  <c r="AG1674" i="6" s="1"/>
  <c r="AG1672" i="6" s="1"/>
  <c r="AF549" i="6"/>
  <c r="AF550" i="6" s="1"/>
  <c r="AF548" i="6" s="1"/>
  <c r="AG2065" i="6" a="1"/>
  <c r="AG2065" i="6" s="1"/>
  <c r="AG2066" i="6" s="1"/>
  <c r="AG2064" i="6" s="1"/>
  <c r="AF293" i="6"/>
  <c r="AF294" i="6" s="1"/>
  <c r="AF292" i="6" s="1"/>
  <c r="AF1585" i="6"/>
  <c r="AF1586" i="6" s="1"/>
  <c r="AF1584" i="6" s="1"/>
  <c r="AF525" i="6"/>
  <c r="AF526" i="6" s="1"/>
  <c r="AF524" i="6" s="1"/>
  <c r="AG3309" i="6" a="1"/>
  <c r="AG3309" i="6" s="1"/>
  <c r="AH3309" i="6" s="1" a="1"/>
  <c r="AH3309" i="6" s="1"/>
  <c r="AF1769" i="6"/>
  <c r="AF1770" i="6" s="1"/>
  <c r="AF1768" i="6" s="1"/>
  <c r="AF897" i="6"/>
  <c r="AF898" i="6" s="1"/>
  <c r="AF896" i="6" s="1"/>
  <c r="AG169" i="6" a="1"/>
  <c r="AG169" i="6" s="1"/>
  <c r="AG170" i="6" s="1"/>
  <c r="AG168" i="6" s="1"/>
  <c r="AF845" i="6"/>
  <c r="AF846" i="6" s="1"/>
  <c r="AF844" i="6" s="1"/>
  <c r="AF2749" i="6"/>
  <c r="AF2750" i="6" s="1"/>
  <c r="AF2748" i="6" s="1"/>
  <c r="AF2741" i="6"/>
  <c r="AF2742" i="6" s="1"/>
  <c r="AF2740" i="6" s="1"/>
  <c r="AF1245" i="6"/>
  <c r="AF1246" i="6" s="1"/>
  <c r="AF1244" i="6" s="1"/>
  <c r="AF2577" i="6"/>
  <c r="AF2578" i="6" s="1"/>
  <c r="AF2576" i="6" s="1"/>
  <c r="AG3461" i="6" a="1"/>
  <c r="AG3461" i="6" s="1"/>
  <c r="AG3462" i="6" s="1"/>
  <c r="AG3460" i="6" s="1"/>
  <c r="AF1569" i="6"/>
  <c r="AF1570" i="6" s="1"/>
  <c r="AF1568" i="6" s="1"/>
  <c r="AF1565" i="6"/>
  <c r="AF1566" i="6" s="1"/>
  <c r="AF1564" i="6" s="1"/>
  <c r="AF197" i="6"/>
  <c r="AF198" i="6" s="1"/>
  <c r="AF196" i="6" s="1"/>
  <c r="AF81" i="6"/>
  <c r="AG81" i="6" s="1" a="1"/>
  <c r="AG81" i="6" s="1"/>
  <c r="AG82" i="6" s="1"/>
  <c r="AG80" i="6" s="1"/>
  <c r="AF1593" i="6"/>
  <c r="AF1594" i="6" s="1"/>
  <c r="AF1592" i="6" s="1"/>
  <c r="AF1297" i="6"/>
  <c r="AF1298" i="6" s="1"/>
  <c r="AF1296" i="6" s="1"/>
  <c r="AF1757" i="6"/>
  <c r="AF1758" i="6" s="1"/>
  <c r="AF1756" i="6" s="1"/>
  <c r="AG1197" i="6" a="1"/>
  <c r="AG1197" i="6" s="1"/>
  <c r="AG1198" i="6" s="1"/>
  <c r="AG1196" i="6" s="1"/>
  <c r="AF3121" i="6"/>
  <c r="AF3122" i="6" s="1"/>
  <c r="AF3120" i="6" s="1"/>
  <c r="AF3753" i="6"/>
  <c r="AF3754" i="6" s="1"/>
  <c r="AF3752" i="6" s="1"/>
  <c r="AG4001" i="6" a="1"/>
  <c r="AG4001" i="6" s="1"/>
  <c r="AG4002" i="6" s="1"/>
  <c r="AG4000" i="6" s="1"/>
  <c r="AF1001" i="6"/>
  <c r="AF1002" i="6" s="1"/>
  <c r="AF1000" i="6" s="1"/>
  <c r="AF3373" i="6"/>
  <c r="AF3374" i="6" s="1"/>
  <c r="AF3372" i="6" s="1"/>
  <c r="AF1537" i="6"/>
  <c r="AF1538" i="6" s="1"/>
  <c r="AF1536" i="6" s="1"/>
  <c r="AF2157" i="6"/>
  <c r="AF2158" i="6" s="1"/>
  <c r="AF2156" i="6" s="1"/>
  <c r="AF1321" i="6"/>
  <c r="AF1322" i="6" s="1"/>
  <c r="AF1320" i="6" s="1"/>
  <c r="AF421" i="6"/>
  <c r="AF422" i="6" s="1"/>
  <c r="AF420" i="6" s="1"/>
  <c r="AF3973" i="6"/>
  <c r="AG981" i="6" a="1"/>
  <c r="AG981" i="6" s="1"/>
  <c r="AG982" i="6" s="1"/>
  <c r="AG980" i="6" s="1"/>
  <c r="AF805" i="6"/>
  <c r="AF806" i="6" s="1"/>
  <c r="AF804" i="6" s="1"/>
  <c r="AF3701" i="6"/>
  <c r="AF3702" i="6" s="1"/>
  <c r="AF3700" i="6" s="1"/>
  <c r="AF1509" i="6"/>
  <c r="AF1510" i="6" s="1"/>
  <c r="AF1508" i="6" s="1"/>
  <c r="AF3885" i="6"/>
  <c r="AF3886" i="6" s="1"/>
  <c r="AF3884" i="6" s="1"/>
  <c r="AF1421" i="6"/>
  <c r="AF1422" i="6" s="1"/>
  <c r="AF1420" i="6" s="1"/>
  <c r="AF2481" i="6"/>
  <c r="AF2482" i="6" s="1"/>
  <c r="AF2480" i="6" s="1"/>
  <c r="AG1229" i="6" a="1"/>
  <c r="AG1229" i="6" s="1"/>
  <c r="AG1230" i="6" s="1"/>
  <c r="AG1228" i="6" s="1"/>
  <c r="AG411" i="6" a="1"/>
  <c r="AG411" i="6" s="1"/>
  <c r="AG155" i="6" a="1"/>
  <c r="AG155" i="6" s="1"/>
  <c r="AG3311" i="6" a="1"/>
  <c r="AG3311" i="6" s="1"/>
  <c r="AG599" i="6" a="1"/>
  <c r="AG599" i="6" s="1"/>
  <c r="AG615" i="6" a="1"/>
  <c r="AG615" i="6" s="1"/>
  <c r="AG463" i="6" a="1"/>
  <c r="AG463" i="6" s="1"/>
  <c r="AG2787" i="6" a="1"/>
  <c r="AG2787" i="6" s="1"/>
  <c r="AG2075" i="6" a="1"/>
  <c r="AG2075" i="6" s="1"/>
  <c r="AG799" i="6" a="1"/>
  <c r="AG799" i="6" s="1"/>
  <c r="AG3779" i="6" a="1"/>
  <c r="AG3779" i="6" s="1"/>
  <c r="AG2999" i="6" a="1"/>
  <c r="AG2999" i="6" s="1"/>
  <c r="AG3927" i="6" a="1"/>
  <c r="AG3927" i="6" s="1"/>
  <c r="AG1783" i="6" a="1"/>
  <c r="AG1783" i="6" s="1"/>
  <c r="AG3529" i="6" a="1"/>
  <c r="AG3529" i="6" s="1"/>
  <c r="AG3530" i="6" s="1"/>
  <c r="AG3528" i="6" s="1"/>
  <c r="AG1923" i="6" a="1"/>
  <c r="AG1923" i="6" s="1"/>
  <c r="AG2911" i="6" a="1"/>
  <c r="AG2911" i="6" s="1"/>
  <c r="AG2033" i="6" a="1"/>
  <c r="AG2033" i="6" s="1"/>
  <c r="AG2034" i="6" s="1"/>
  <c r="AG2032" i="6" s="1"/>
  <c r="AG3085" i="6" a="1"/>
  <c r="AG3085" i="6" s="1"/>
  <c r="AG3086" i="6" s="1"/>
  <c r="AG3084" i="6" s="1"/>
  <c r="AG2395" i="6" a="1"/>
  <c r="AG2395" i="6" s="1"/>
  <c r="AG3111" i="6" a="1"/>
  <c r="AG3111" i="6" s="1"/>
  <c r="AG3115" i="6" a="1"/>
  <c r="AG3115" i="6" s="1"/>
  <c r="AG923" i="6" a="1"/>
  <c r="AG923" i="6" s="1"/>
  <c r="AG1155" i="6" a="1"/>
  <c r="AG1155" i="6" s="1"/>
  <c r="AG3215" i="6" a="1"/>
  <c r="AG3215" i="6" s="1"/>
  <c r="AG2611" i="6" a="1"/>
  <c r="AG2611" i="6" s="1"/>
  <c r="AG671" i="6" a="1"/>
  <c r="AG671" i="6" s="1"/>
  <c r="AG3923" i="6" a="1"/>
  <c r="AG3923" i="6" s="1"/>
  <c r="AH3755" i="6" a="1"/>
  <c r="AH3755" i="6" s="1"/>
  <c r="AH3015" i="6" a="1"/>
  <c r="AH3015" i="6" s="1"/>
  <c r="AH3511" i="6" a="1"/>
  <c r="AH3511" i="6" s="1"/>
  <c r="AH823" i="6" a="1"/>
  <c r="AH823" i="6" s="1"/>
  <c r="AH3931" i="6" a="1"/>
  <c r="AH3931" i="6" s="1"/>
  <c r="AG1455" i="6" a="1"/>
  <c r="AG1455" i="6" s="1"/>
  <c r="AG2519" i="6" a="1"/>
  <c r="AG2519" i="6" s="1"/>
  <c r="AH3207" i="6" a="1"/>
  <c r="AH3207" i="6" s="1"/>
  <c r="AG977" i="6" a="1"/>
  <c r="AG977" i="6" s="1"/>
  <c r="AG978" i="6" s="1"/>
  <c r="AG976" i="6" s="1"/>
  <c r="AG549" i="6" a="1"/>
  <c r="AG549" i="6" s="1"/>
  <c r="AG550" i="6" s="1"/>
  <c r="AG548" i="6" s="1"/>
  <c r="AG895" i="6" a="1"/>
  <c r="AG895" i="6" s="1"/>
  <c r="AF3613" i="6"/>
  <c r="AF3614" i="6" s="1"/>
  <c r="AF3612" i="6" s="1"/>
  <c r="AF357" i="6"/>
  <c r="AF358" i="6" s="1"/>
  <c r="AF356" i="6" s="1"/>
  <c r="AG3285" i="6" a="1"/>
  <c r="AG3285" i="6" s="1"/>
  <c r="AG3286" i="6" s="1"/>
  <c r="AG3284" i="6" s="1"/>
  <c r="AG2321" i="6" a="1"/>
  <c r="AG2321" i="6" s="1"/>
  <c r="AG2322" i="6" s="1"/>
  <c r="AG2320" i="6" s="1"/>
  <c r="AG637" i="6" a="1"/>
  <c r="AG637" i="6" s="1"/>
  <c r="AG638" i="6" s="1"/>
  <c r="AG636" i="6" s="1"/>
  <c r="AF2837" i="6"/>
  <c r="AF3593" i="6"/>
  <c r="AF3594" i="6" s="1"/>
  <c r="AF3592" i="6" s="1"/>
  <c r="AG273" i="6" a="1"/>
  <c r="AG273" i="6" s="1"/>
  <c r="AF2829" i="6"/>
  <c r="AF2830" i="6" s="1"/>
  <c r="AF2828" i="6" s="1"/>
  <c r="AF773" i="6"/>
  <c r="AF774" i="6" s="1"/>
  <c r="AF772" i="6" s="1"/>
  <c r="AG1273" i="6" a="1"/>
  <c r="AG1273" i="6" s="1"/>
  <c r="AG1274" i="6" s="1"/>
  <c r="AG1272" i="6" s="1"/>
  <c r="AF3101" i="6"/>
  <c r="AF3102" i="6" s="1"/>
  <c r="AF3100" i="6" s="1"/>
  <c r="AF2485" i="6"/>
  <c r="AF2486" i="6" s="1"/>
  <c r="AF2484" i="6" s="1"/>
  <c r="AF325" i="6"/>
  <c r="AF326" i="6" s="1"/>
  <c r="AF324" i="6" s="1"/>
  <c r="AF1497" i="6"/>
  <c r="AF1498" i="6" s="1"/>
  <c r="AF1496" i="6" s="1"/>
  <c r="AF2897" i="6"/>
  <c r="AG1517" i="6" a="1"/>
  <c r="AG1517" i="6" s="1"/>
  <c r="AG1518" i="6" s="1"/>
  <c r="AG1516" i="6" s="1"/>
  <c r="AF1829" i="6"/>
  <c r="AG1829" i="6" s="1" a="1"/>
  <c r="AG1829" i="6" s="1"/>
  <c r="AF277" i="6"/>
  <c r="AF278" i="6" s="1"/>
  <c r="AF276" i="6" s="1"/>
  <c r="AF3605" i="6"/>
  <c r="AF3606" i="6" s="1"/>
  <c r="AF3604" i="6" s="1"/>
  <c r="AF161" i="6"/>
  <c r="AF162" i="6" s="1"/>
  <c r="AF160" i="6" s="1"/>
  <c r="AF2769" i="6"/>
  <c r="AG2769" i="6" s="1" a="1"/>
  <c r="AG2769" i="6" s="1"/>
  <c r="AG2770" i="6" s="1"/>
  <c r="AG2768" i="6" s="1"/>
  <c r="AG1241" i="6" a="1"/>
  <c r="AG1241" i="6" s="1"/>
  <c r="AH1241" i="6" s="1" a="1"/>
  <c r="AH1241" i="6" s="1"/>
  <c r="AF2761" i="6"/>
  <c r="AF2762" i="6" s="1"/>
  <c r="AF2760" i="6" s="1"/>
  <c r="AF961" i="6"/>
  <c r="AF962" i="6" s="1"/>
  <c r="AF960" i="6" s="1"/>
  <c r="AG1101" i="6" a="1"/>
  <c r="AG1101" i="6" s="1"/>
  <c r="AG1102" i="6" s="1"/>
  <c r="AG1100" i="6" s="1"/>
  <c r="AF505" i="6"/>
  <c r="AF506" i="6" s="1"/>
  <c r="AF504" i="6" s="1"/>
  <c r="AF2253" i="6"/>
  <c r="AG2253" i="6" s="1" a="1"/>
  <c r="AG2253" i="6" s="1"/>
  <c r="AG2254" i="6" s="1"/>
  <c r="AG2252" i="6" s="1"/>
  <c r="AF1961" i="6"/>
  <c r="AF1962" i="6" s="1"/>
  <c r="AF1960" i="6" s="1"/>
  <c r="AF1677" i="6"/>
  <c r="AF1678" i="6" s="1"/>
  <c r="AF1676" i="6" s="1"/>
  <c r="AG901" i="6" a="1"/>
  <c r="AG901" i="6" s="1"/>
  <c r="AG902" i="6" s="1"/>
  <c r="AG900" i="6" s="1"/>
  <c r="AG366" i="6"/>
  <c r="AG364" i="6" s="1"/>
  <c r="AF3245" i="6"/>
  <c r="AF3246" i="6" s="1"/>
  <c r="AF3244" i="6" s="1"/>
  <c r="AF729" i="6"/>
  <c r="AF730" i="6" s="1"/>
  <c r="AF728" i="6" s="1"/>
  <c r="AF3385" i="6"/>
  <c r="AF3386" i="6" s="1"/>
  <c r="AF3384" i="6" s="1"/>
  <c r="AF673" i="6"/>
  <c r="AF674" i="6" s="1"/>
  <c r="AF672" i="6" s="1"/>
  <c r="AF361" i="6"/>
  <c r="AF362" i="6" s="1"/>
  <c r="AF360" i="6" s="1"/>
  <c r="AF3705" i="6"/>
  <c r="AF3706" i="6" s="1"/>
  <c r="AF3704" i="6" s="1"/>
  <c r="AF1853" i="6"/>
  <c r="AF1854" i="6" s="1"/>
  <c r="AF1852" i="6" s="1"/>
  <c r="AF1433" i="6"/>
  <c r="AF1253" i="6"/>
  <c r="AG3933" i="6" a="1"/>
  <c r="AG3933" i="6" s="1"/>
  <c r="AG3934" i="6" s="1"/>
  <c r="AG3932" i="6" s="1"/>
  <c r="AG2029" i="6" a="1"/>
  <c r="AG2029" i="6" s="1"/>
  <c r="AG2030" i="6" s="1"/>
  <c r="AG2028" i="6" s="1"/>
  <c r="AF3349" i="6"/>
  <c r="AF3350" i="6" s="1"/>
  <c r="AF3348" i="6" s="1"/>
  <c r="AF2561" i="6"/>
  <c r="AF2562" i="6" s="1"/>
  <c r="AF2560" i="6" s="1"/>
  <c r="AG3725" i="6" a="1"/>
  <c r="AG3725" i="6" s="1"/>
  <c r="AG3726" i="6" s="1"/>
  <c r="AG3724" i="6" s="1"/>
  <c r="AG2557" i="6" a="1"/>
  <c r="AG2557" i="6" s="1"/>
  <c r="AG2558" i="6" s="1"/>
  <c r="AG2556" i="6" s="1"/>
  <c r="AG3559" i="6" a="1"/>
  <c r="AG3559" i="6" s="1"/>
  <c r="AG3419" i="6" a="1"/>
  <c r="AG3419" i="6" s="1"/>
  <c r="AG3027" i="6" a="1"/>
  <c r="AG3027" i="6" s="1"/>
  <c r="AG3839" i="6" a="1"/>
  <c r="AG3839" i="6" s="1"/>
  <c r="AG2353" i="6" a="1"/>
  <c r="AG2353" i="6" s="1"/>
  <c r="AG2354" i="6" s="1"/>
  <c r="AG2352" i="6" s="1"/>
  <c r="AG2119" i="6" a="1"/>
  <c r="AG2119" i="6" s="1"/>
  <c r="AG2195" i="6" a="1"/>
  <c r="AG2195" i="6" s="1"/>
  <c r="AG2863" i="6" a="1"/>
  <c r="AG2863" i="6" s="1"/>
  <c r="AG3339" i="6" a="1"/>
  <c r="AG3339" i="6" s="1"/>
  <c r="AG3335" i="6" a="1"/>
  <c r="AG3335" i="6" s="1"/>
  <c r="AG1975" i="6" a="1"/>
  <c r="AG1975" i="6" s="1"/>
  <c r="AG2639" i="6" a="1"/>
  <c r="AG2639" i="6" s="1"/>
  <c r="AG427" i="6" a="1"/>
  <c r="AG427" i="6" s="1"/>
  <c r="AG3611" i="6" a="1"/>
  <c r="AG3611" i="6" s="1"/>
  <c r="AG1147" i="6" a="1"/>
  <c r="AG1147" i="6" s="1"/>
  <c r="AG355" i="6" a="1"/>
  <c r="AG355" i="6" s="1"/>
  <c r="AG1351" i="6" a="1"/>
  <c r="AG1351" i="6" s="1"/>
  <c r="AG1875" i="6" a="1"/>
  <c r="AG1875" i="6" s="1"/>
  <c r="AG503" i="6" a="1"/>
  <c r="AG503" i="6" s="1"/>
  <c r="AG1887" i="6" a="1"/>
  <c r="AG1887" i="6" s="1"/>
  <c r="AG2451" i="6" a="1"/>
  <c r="AG2451" i="6" s="1"/>
  <c r="AG787" i="6" a="1"/>
  <c r="AG787" i="6" s="1"/>
  <c r="AG1031" i="6" a="1"/>
  <c r="AG1031" i="6" s="1"/>
  <c r="AG1979" i="6" a="1"/>
  <c r="AG1979" i="6" s="1"/>
  <c r="AG3767" i="6" a="1"/>
  <c r="AG3767" i="6" s="1"/>
  <c r="AG1135" i="6" a="1"/>
  <c r="AG1135" i="6" s="1"/>
  <c r="AH2563" i="6" a="1"/>
  <c r="AH2563" i="6" s="1"/>
  <c r="AG2547" i="6" a="1"/>
  <c r="AG2547" i="6" s="1"/>
  <c r="AG3059" i="6" a="1"/>
  <c r="AG3059" i="6" s="1"/>
  <c r="AH3275" i="6" a="1"/>
  <c r="AH3275" i="6" s="1"/>
  <c r="AH443" i="6" a="1"/>
  <c r="AH443" i="6" s="1"/>
  <c r="AH3283" i="6" a="1"/>
  <c r="AH3283" i="6" s="1"/>
  <c r="AH859" i="6" a="1"/>
  <c r="AH859" i="6" s="1"/>
  <c r="AH3811" i="6" a="1"/>
  <c r="AH3811" i="6" s="1"/>
  <c r="AG1411" i="6" a="1"/>
  <c r="AG1411" i="6" s="1"/>
  <c r="AG1695" i="6" a="1"/>
  <c r="AG1695" i="6" s="1"/>
  <c r="AG1691" i="6" a="1"/>
  <c r="AG1691" i="6" s="1"/>
  <c r="AG2123" i="6" a="1"/>
  <c r="AG2123" i="6" s="1"/>
  <c r="AH2339" i="6" a="1"/>
  <c r="AH2339" i="6" s="1"/>
  <c r="AG1601" i="6" a="1"/>
  <c r="AG1601" i="6" s="1"/>
  <c r="AG1602" i="6" s="1"/>
  <c r="AG1600" i="6" s="1"/>
  <c r="AG797" i="6" a="1"/>
  <c r="AG797" i="6" s="1"/>
  <c r="AG798" i="6" s="1"/>
  <c r="AG796" i="6" s="1"/>
  <c r="AG3249" i="6" a="1"/>
  <c r="AG3249" i="6" s="1"/>
  <c r="AG3250" i="6" s="1"/>
  <c r="AG3248" i="6" s="1"/>
  <c r="AH1797" i="6" a="1"/>
  <c r="AH1797" i="6" s="1"/>
  <c r="AH1798" i="6" s="1"/>
  <c r="AH1796" i="6" s="1"/>
  <c r="AG1343" i="6" a="1"/>
  <c r="AG1343" i="6" s="1"/>
  <c r="AF1949" i="6"/>
  <c r="AF1950" i="6" s="1"/>
  <c r="AF1948" i="6" s="1"/>
  <c r="AF1893" i="6"/>
  <c r="AF1894" i="6" s="1"/>
  <c r="AF1892" i="6" s="1"/>
  <c r="AF2450" i="6"/>
  <c r="AF2448" i="6" s="1"/>
  <c r="AG3277" i="6" a="1"/>
  <c r="AG3277" i="6" s="1"/>
  <c r="AG3278" i="6" s="1"/>
  <c r="AG3276" i="6" s="1"/>
  <c r="AF2797" i="6"/>
  <c r="AF2798" i="6" s="1"/>
  <c r="AF2796" i="6" s="1"/>
  <c r="AF2701" i="6"/>
  <c r="AF2702" i="6" s="1"/>
  <c r="AF2700" i="6" s="1"/>
  <c r="AF2389" i="6"/>
  <c r="AF2390" i="6" s="1"/>
  <c r="AF2388" i="6" s="1"/>
  <c r="AF3965" i="6"/>
  <c r="AF3966" i="6" s="1"/>
  <c r="AF3964" i="6" s="1"/>
  <c r="AF2673" i="6"/>
  <c r="AF2674" i="6" s="1"/>
  <c r="AF2672" i="6" s="1"/>
  <c r="AF61" i="6"/>
  <c r="AF62" i="6" s="1"/>
  <c r="AF60" i="6" s="1"/>
  <c r="AF1401" i="6"/>
  <c r="AF1402" i="6" s="1"/>
  <c r="AF1400" i="6" s="1"/>
  <c r="AG2313" i="6" a="1"/>
  <c r="AG2313" i="6" s="1"/>
  <c r="AG2314" i="6" s="1"/>
  <c r="AG2312" i="6" s="1"/>
  <c r="AF1221" i="6"/>
  <c r="AF1222" i="6" s="1"/>
  <c r="AF1220" i="6" s="1"/>
  <c r="AF2269" i="6"/>
  <c r="AG2269" i="6" s="1" a="1"/>
  <c r="AG2269" i="6" s="1"/>
  <c r="AF385" i="6"/>
  <c r="AF386" i="6" s="1"/>
  <c r="AF384" i="6" s="1"/>
  <c r="AF129" i="6"/>
  <c r="AF130" i="6" s="1"/>
  <c r="AF128" i="6" s="1"/>
  <c r="AF3265" i="6"/>
  <c r="AF3266" i="6" s="1"/>
  <c r="AF3264" i="6" s="1"/>
  <c r="AF181" i="6"/>
  <c r="AF182" i="6" s="1"/>
  <c r="AF180" i="6" s="1"/>
  <c r="AF3845" i="6"/>
  <c r="AF3846" i="6" s="1"/>
  <c r="AF3844" i="6" s="1"/>
  <c r="AG2201" i="6" a="1"/>
  <c r="AG2201" i="6" s="1"/>
  <c r="AG2202" i="6" s="1"/>
  <c r="AG2200" i="6" s="1"/>
  <c r="AG3677" i="6" a="1"/>
  <c r="AG3677" i="6" s="1"/>
  <c r="AG3678" i="6" s="1"/>
  <c r="AG3676" i="6" s="1"/>
  <c r="AG2445" i="6" a="1"/>
  <c r="AG2445" i="6" s="1"/>
  <c r="AG2446" i="6" s="1"/>
  <c r="AG2444" i="6" s="1"/>
  <c r="AF2493" i="6"/>
  <c r="AF2494" i="6" s="1"/>
  <c r="AF2492" i="6" s="1"/>
  <c r="AF3517" i="6"/>
  <c r="AG3918" i="6"/>
  <c r="AG3916" i="6" s="1"/>
  <c r="AF2665" i="6"/>
  <c r="AF2666" i="6" s="1"/>
  <c r="AF2664" i="6" s="1"/>
  <c r="AG2093" i="6" a="1"/>
  <c r="AG2093" i="6" s="1"/>
  <c r="AG2094" i="6" s="1"/>
  <c r="AG2092" i="6" s="1"/>
  <c r="AG3073" i="6" a="1"/>
  <c r="AG3073" i="6" s="1"/>
  <c r="AG3074" i="6" s="1"/>
  <c r="AG3072" i="6" s="1"/>
  <c r="AG289" i="6" a="1"/>
  <c r="AG289" i="6" s="1"/>
  <c r="AG290" i="6" s="1"/>
  <c r="AG288" i="6" s="1"/>
  <c r="AG1269" i="6" a="1"/>
  <c r="AG1269" i="6" s="1"/>
  <c r="AG1270" i="6" s="1"/>
  <c r="AG1268" i="6" s="1"/>
  <c r="AF2901" i="6"/>
  <c r="AF2902" i="6" s="1"/>
  <c r="AF2900" i="6" s="1"/>
  <c r="AF3669" i="6"/>
  <c r="AF3670" i="6" s="1"/>
  <c r="AF3668" i="6" s="1"/>
  <c r="AF3393" i="6"/>
  <c r="AF3394" i="6" s="1"/>
  <c r="AF3392" i="6" s="1"/>
  <c r="AG2409" i="6" a="1"/>
  <c r="AG2409" i="6" s="1"/>
  <c r="AG2410" i="6" s="1"/>
  <c r="AG2408" i="6" s="1"/>
  <c r="AG2595" i="6" a="1"/>
  <c r="AG2595" i="6" s="1"/>
  <c r="AF2885" i="6"/>
  <c r="AF2886" i="6" s="1"/>
  <c r="AF2884" i="6" s="1"/>
  <c r="AF1277" i="6"/>
  <c r="AF1278" i="6" s="1"/>
  <c r="AF1276" i="6" s="1"/>
  <c r="AG3793" i="6" a="1"/>
  <c r="AG3793" i="6" s="1"/>
  <c r="AG3794" i="6" s="1"/>
  <c r="AG3792" i="6" s="1"/>
  <c r="AF2197" i="6"/>
  <c r="AF2198" i="6" s="1"/>
  <c r="AF2196" i="6" s="1"/>
  <c r="AF3585" i="6"/>
  <c r="AF3586" i="6" s="1"/>
  <c r="AF3584" i="6" s="1"/>
  <c r="AF1789" i="6"/>
  <c r="AF1790" i="6" s="1"/>
  <c r="AF1788" i="6" s="1"/>
  <c r="AG2477" i="6" a="1"/>
  <c r="AG2477" i="6" s="1"/>
  <c r="AG2478" i="6" s="1"/>
  <c r="AG2476" i="6" s="1"/>
  <c r="AG2131" i="6" a="1"/>
  <c r="AG2131" i="6" s="1"/>
  <c r="AG3995" i="6" a="1"/>
  <c r="AG3995" i="6" s="1"/>
  <c r="AG1415" i="6" a="1"/>
  <c r="AG1415" i="6" s="1"/>
  <c r="AG1051" i="6" a="1"/>
  <c r="AG1051" i="6" s="1"/>
  <c r="AG2871" i="6" a="1"/>
  <c r="AG2871" i="6" s="1"/>
  <c r="AG575" i="6" a="1"/>
  <c r="AG575" i="6" s="1"/>
  <c r="AG2775" i="6" a="1"/>
  <c r="AG2775" i="6" s="1"/>
  <c r="AG2889" i="6" a="1"/>
  <c r="AG2889" i="6" s="1"/>
  <c r="AG2890" i="6" s="1"/>
  <c r="AG2888" i="6" s="1"/>
  <c r="AG3959" i="6" a="1"/>
  <c r="AG3959" i="6" s="1"/>
  <c r="AG867" i="6" a="1"/>
  <c r="AG867" i="6" s="1"/>
  <c r="AG1371" i="6" a="1"/>
  <c r="AG1371" i="6" s="1"/>
  <c r="AG1765" i="6" a="1"/>
  <c r="AG1765" i="6" s="1"/>
  <c r="AG1766" i="6" s="1"/>
  <c r="AG1764" i="6" s="1"/>
  <c r="AG1287" i="6" a="1"/>
  <c r="AG1287" i="6" s="1"/>
  <c r="AG887" i="6" a="1"/>
  <c r="AG887" i="6" s="1"/>
  <c r="AG3627" i="6" a="1"/>
  <c r="AG3627" i="6" s="1"/>
  <c r="AG1091" i="6" a="1"/>
  <c r="AG1091" i="6" s="1"/>
  <c r="AG3067" i="6" a="1"/>
  <c r="AG3067" i="6" s="1"/>
  <c r="AG1391" i="6" a="1"/>
  <c r="AG1391" i="6" s="1"/>
  <c r="AG1583" i="6" a="1"/>
  <c r="AG1583" i="6" s="1"/>
  <c r="AG3159" i="6" a="1"/>
  <c r="AG3159" i="6" s="1"/>
  <c r="AG1259" i="6" a="1"/>
  <c r="AG1259" i="6" s="1"/>
  <c r="AG835" i="6" a="1"/>
  <c r="AG835" i="6" s="1"/>
  <c r="AG2127" i="6" a="1"/>
  <c r="AG2127" i="6" s="1"/>
  <c r="AG743" i="6" a="1"/>
  <c r="AG743" i="6" s="1"/>
  <c r="AG511" i="6" a="1"/>
  <c r="AG511" i="6" s="1"/>
  <c r="AG2543" i="6" a="1"/>
  <c r="AG2543" i="6" s="1"/>
  <c r="AG3323" i="6" a="1"/>
  <c r="AG3323" i="6" s="1"/>
  <c r="AG1059" i="6" a="1"/>
  <c r="AG1059" i="6" s="1"/>
  <c r="AG995" i="6" a="1"/>
  <c r="AG995" i="6" s="1"/>
  <c r="AG3503" i="6" a="1"/>
  <c r="AG3503" i="6" s="1"/>
  <c r="AG791" i="6" a="1"/>
  <c r="AG791" i="6" s="1"/>
  <c r="AG2515" i="6" a="1"/>
  <c r="AG2515" i="6" s="1"/>
  <c r="AH779" i="6" a="1"/>
  <c r="AH779" i="6" s="1"/>
  <c r="AH2091" i="6" a="1"/>
  <c r="AH2091" i="6" s="1"/>
  <c r="AH407" i="6" a="1"/>
  <c r="AH407" i="6" s="1"/>
  <c r="AH259" i="6" a="1"/>
  <c r="AH259" i="6" s="1"/>
  <c r="AH2023" i="6" a="1"/>
  <c r="AH2023" i="6" s="1"/>
  <c r="AH3179" i="6" a="1"/>
  <c r="AH3179" i="6" s="1"/>
  <c r="AG1679" i="6" a="1"/>
  <c r="AG1679" i="6" s="1"/>
  <c r="AG587" i="6" a="1"/>
  <c r="AG587" i="6" s="1"/>
  <c r="AG491" i="6" a="1"/>
  <c r="AG491" i="6" s="1"/>
  <c r="AH1935" i="6" a="1"/>
  <c r="AH1935" i="6" s="1"/>
  <c r="AG2875" i="6" a="1"/>
  <c r="AG2875" i="6" s="1"/>
  <c r="AG2141" i="6" a="1"/>
  <c r="AG2141" i="6" s="1"/>
  <c r="AG2142" i="6" s="1"/>
  <c r="AG2140" i="6" s="1"/>
  <c r="AH2737" i="6" a="1"/>
  <c r="AH2737" i="6" s="1"/>
  <c r="AH2738" i="6" s="1"/>
  <c r="AH2736" i="6" s="1"/>
  <c r="AG1719" i="6" a="1"/>
  <c r="AG1719" i="6" s="1"/>
  <c r="AG3413" i="6" a="1"/>
  <c r="AG3413" i="6" s="1"/>
  <c r="AG3414" i="6" s="1"/>
  <c r="AG3412" i="6" s="1"/>
  <c r="AH251" i="6" a="1"/>
  <c r="AH251" i="6" s="1"/>
  <c r="AH287" i="6" a="1"/>
  <c r="AH287" i="6" s="1"/>
  <c r="AG1675" i="6" a="1"/>
  <c r="AG1675" i="6" s="1"/>
  <c r="AG727" i="6" a="1"/>
  <c r="AG727" i="6" s="1"/>
  <c r="AF1945" i="6"/>
  <c r="AG2285" i="6" a="1"/>
  <c r="AG2285" i="6" s="1"/>
  <c r="AG2286" i="6" s="1"/>
  <c r="AG2284" i="6" s="1"/>
  <c r="AF1281" i="6"/>
  <c r="AF1282" i="6" s="1"/>
  <c r="AF1280" i="6" s="1"/>
  <c r="AF3297" i="6"/>
  <c r="AF3298" i="6" s="1"/>
  <c r="AF3296" i="6" s="1"/>
  <c r="AG3213" i="6" a="1"/>
  <c r="AG3213" i="6" s="1"/>
  <c r="AH3213" i="6" s="1" a="1"/>
  <c r="AH3213" i="6" s="1"/>
  <c r="AF1533" i="6"/>
  <c r="AF1534" i="6" s="1"/>
  <c r="AF1532" i="6" s="1"/>
  <c r="AF265" i="6"/>
  <c r="AF266" i="6" s="1"/>
  <c r="AF264" i="6" s="1"/>
  <c r="AF3521" i="6"/>
  <c r="AF3522" i="6" s="1"/>
  <c r="AF3520" i="6" s="1"/>
  <c r="AF2669" i="6"/>
  <c r="AF2670" i="6" s="1"/>
  <c r="AF2668" i="6" s="1"/>
  <c r="AF1762" i="6"/>
  <c r="AF1760" i="6" s="1"/>
  <c r="AF941" i="6"/>
  <c r="AF942" i="6" s="1"/>
  <c r="AF940" i="6" s="1"/>
  <c r="AF2961" i="6"/>
  <c r="AF2962" i="6" s="1"/>
  <c r="AF2960" i="6" s="1"/>
  <c r="AF3961" i="6"/>
  <c r="AF3962" i="6" s="1"/>
  <c r="AF3960" i="6" s="1"/>
  <c r="AF1373" i="6"/>
  <c r="AF1374" i="6" s="1"/>
  <c r="AF1372" i="6" s="1"/>
  <c r="AF1441" i="6"/>
  <c r="AF3225" i="6"/>
  <c r="AF1213" i="6"/>
  <c r="AF1214" i="6" s="1"/>
  <c r="AF1212" i="6" s="1"/>
  <c r="AF733" i="6"/>
  <c r="AF734" i="6" s="1"/>
  <c r="AF732" i="6" s="1"/>
  <c r="AF1457" i="6"/>
  <c r="AF1458" i="6" s="1"/>
  <c r="AF1456" i="6" s="1"/>
  <c r="AF921" i="6"/>
  <c r="AF922" i="6" s="1"/>
  <c r="AF920" i="6" s="1"/>
  <c r="AG2757" i="6" a="1"/>
  <c r="AG2757" i="6" s="1"/>
  <c r="AH2757" i="6" s="1" a="1"/>
  <c r="AH2757" i="6" s="1"/>
  <c r="AF1489" i="6"/>
  <c r="AF1490" i="6" s="1"/>
  <c r="AF1488" i="6" s="1"/>
  <c r="AF3041" i="6"/>
  <c r="AF3042" i="6" s="1"/>
  <c r="AF3040" i="6" s="1"/>
  <c r="AF3481" i="6"/>
  <c r="AF3482" i="6" s="1"/>
  <c r="AF3480" i="6" s="1"/>
  <c r="AF3109" i="6"/>
  <c r="AF3110" i="6" s="1"/>
  <c r="AF3108" i="6" s="1"/>
  <c r="AG3065" i="6" a="1"/>
  <c r="AG3065" i="6" s="1"/>
  <c r="AG3066" i="6" s="1"/>
  <c r="AG3064" i="6" s="1"/>
  <c r="AF353" i="6"/>
  <c r="AF354" i="6" s="1"/>
  <c r="AF352" i="6" s="1"/>
  <c r="AF3013" i="6"/>
  <c r="AF3014" i="6" s="1"/>
  <c r="AF3012" i="6" s="1"/>
  <c r="AF725" i="6"/>
  <c r="AF726" i="6" s="1"/>
  <c r="AF724" i="6" s="1"/>
  <c r="AF2266" i="6"/>
  <c r="AF2264" i="6" s="1"/>
  <c r="AF217" i="6"/>
  <c r="AF218" i="6" s="1"/>
  <c r="AF216" i="6" s="1"/>
  <c r="AF3049" i="6"/>
  <c r="AF3050" i="6" s="1"/>
  <c r="AF3048" i="6" s="1"/>
  <c r="AF2317" i="6"/>
  <c r="AF2949" i="6"/>
  <c r="AF2277" i="6"/>
  <c r="AF2278" i="6" s="1"/>
  <c r="AF2276" i="6" s="1"/>
  <c r="AF3589" i="6"/>
  <c r="AF3590" i="6" s="1"/>
  <c r="AF3588" i="6" s="1"/>
  <c r="AG262" i="6"/>
  <c r="AG260" i="6" s="1"/>
  <c r="AF701" i="6"/>
  <c r="AF702" i="6" s="1"/>
  <c r="AF700" i="6" s="1"/>
  <c r="AF3153" i="6"/>
  <c r="AF3154" i="6" s="1"/>
  <c r="AF3152" i="6" s="1"/>
  <c r="AF1017" i="6"/>
  <c r="AF1018" i="6" s="1"/>
  <c r="AF1016" i="6" s="1"/>
  <c r="AG3663" i="6" a="1"/>
  <c r="AG3663" i="6" s="1"/>
  <c r="AG359" i="6" a="1"/>
  <c r="AG359" i="6" s="1"/>
  <c r="AG917" i="6" a="1"/>
  <c r="AG917" i="6" s="1"/>
  <c r="AG918" i="6" s="1"/>
  <c r="AG916" i="6" s="1"/>
  <c r="AG3773" i="6" a="1"/>
  <c r="AG3773" i="6" s="1"/>
  <c r="AG3774" i="6" s="1"/>
  <c r="AG3772" i="6" s="1"/>
  <c r="AG1423" i="6" a="1"/>
  <c r="AG1423" i="6" s="1"/>
  <c r="AG1191" i="6" a="1"/>
  <c r="AG1191" i="6" s="1"/>
  <c r="AG2135" i="6" a="1"/>
  <c r="AG2135" i="6" s="1"/>
  <c r="AG3187" i="6" a="1"/>
  <c r="AG3187" i="6" s="1"/>
  <c r="AG3727" i="6" a="1"/>
  <c r="AG3727" i="6" s="1"/>
  <c r="AG3859" i="6" a="1"/>
  <c r="AG3859" i="6" s="1"/>
  <c r="AG1947" i="6" a="1"/>
  <c r="AG1947" i="6" s="1"/>
  <c r="AG3547" i="6" a="1"/>
  <c r="AG3547" i="6" s="1"/>
  <c r="AG3175" i="6" a="1"/>
  <c r="AG3175" i="6" s="1"/>
  <c r="AG2099" i="6" a="1"/>
  <c r="AG2099" i="6" s="1"/>
  <c r="AG607" i="6" a="1"/>
  <c r="AG607" i="6" s="1"/>
  <c r="AG3371" i="6" a="1"/>
  <c r="AG3371" i="6" s="1"/>
  <c r="AG1959" i="6" a="1"/>
  <c r="AG1959" i="6" s="1"/>
  <c r="AG2631" i="6" a="1"/>
  <c r="AG2631" i="6" s="1"/>
  <c r="AG211" i="6" a="1"/>
  <c r="AG211" i="6" s="1"/>
  <c r="AG95" i="6" a="1"/>
  <c r="AG95" i="6" s="1"/>
  <c r="AG2387" i="6" a="1"/>
  <c r="AG2387" i="6" s="1"/>
  <c r="AG891" i="6" a="1"/>
  <c r="AG891" i="6" s="1"/>
  <c r="AG3415" i="6" a="1"/>
  <c r="AG3415" i="6" s="1"/>
  <c r="AG3303" i="6" a="1"/>
  <c r="AG3303" i="6" s="1"/>
  <c r="AH2931" i="6" a="1"/>
  <c r="AH2931" i="6" s="1"/>
  <c r="AH1247" i="6" a="1"/>
  <c r="AH1247" i="6" s="1"/>
  <c r="AH1055" i="6" a="1"/>
  <c r="AH1055" i="6" s="1"/>
  <c r="AH3595" i="6" a="1"/>
  <c r="AH3595" i="6" s="1"/>
  <c r="AH2027" i="6" a="1"/>
  <c r="AH2027" i="6" s="1"/>
  <c r="AH151" i="6" a="1"/>
  <c r="AH151" i="6" s="1"/>
  <c r="AH1543" i="6" a="1"/>
  <c r="AH1543" i="6" s="1"/>
  <c r="AG3899" i="6" a="1"/>
  <c r="AG3899" i="6" s="1"/>
  <c r="AG527" i="6" a="1"/>
  <c r="AG527" i="6" s="1"/>
  <c r="AG3843" i="6" a="1"/>
  <c r="AG3843" i="6" s="1"/>
  <c r="AH3955" i="6" a="1"/>
  <c r="AH3955" i="6" s="1"/>
  <c r="AG765" i="6" a="1"/>
  <c r="AG765" i="6" s="1"/>
  <c r="AG766" i="6" s="1"/>
  <c r="AG764" i="6" s="1"/>
  <c r="AH2475" i="6" a="1"/>
  <c r="AH2475" i="6" s="1"/>
  <c r="AG2503" i="6" a="1"/>
  <c r="AG2503" i="6" s="1"/>
  <c r="AG1057" i="6" a="1"/>
  <c r="AG1057" i="6" s="1"/>
  <c r="AG1058" i="6" s="1"/>
  <c r="AG1056" i="6" s="1"/>
  <c r="AF3149" i="6"/>
  <c r="AF3150" i="6" s="1"/>
  <c r="AF3148" i="6" s="1"/>
  <c r="AF1353" i="6"/>
  <c r="AF1354" i="6" s="1"/>
  <c r="AF1352" i="6" s="1"/>
  <c r="AG2297" i="6" a="1"/>
  <c r="AG2297" i="6" s="1"/>
  <c r="AH2297" i="6" s="1" a="1"/>
  <c r="AH2297" i="6" s="1"/>
  <c r="AF2173" i="6"/>
  <c r="AF2174" i="6" s="1"/>
  <c r="AF2172" i="6" s="1"/>
  <c r="AF953" i="6"/>
  <c r="AF954" i="6" s="1"/>
  <c r="AF952" i="6" s="1"/>
  <c r="AF3797" i="6"/>
  <c r="AF3798" i="6" s="1"/>
  <c r="AF3796" i="6" s="1"/>
  <c r="AF2213" i="6"/>
  <c r="AF2214" i="6" s="1"/>
  <c r="AF2212" i="6" s="1"/>
  <c r="AG841" i="6" a="1"/>
  <c r="AG841" i="6" s="1"/>
  <c r="AG842" i="6" s="1"/>
  <c r="AG840" i="6" s="1"/>
  <c r="AF2941" i="6"/>
  <c r="AF2942" i="6" s="1"/>
  <c r="AF2940" i="6" s="1"/>
  <c r="AG2449" i="6" a="1"/>
  <c r="AG2449" i="6" s="1"/>
  <c r="AF397" i="6"/>
  <c r="AF398" i="6" s="1"/>
  <c r="AF396" i="6" s="1"/>
  <c r="AF2281" i="6"/>
  <c r="AF2282" i="6" s="1"/>
  <c r="AF2280" i="6" s="1"/>
  <c r="AF645" i="6"/>
  <c r="AF646" i="6" s="1"/>
  <c r="AF644" i="6" s="1"/>
  <c r="AF1437" i="6"/>
  <c r="AF1438" i="6" s="1"/>
  <c r="AF1436" i="6" s="1"/>
  <c r="AF2861" i="6"/>
  <c r="AF2862" i="6" s="1"/>
  <c r="AF2860" i="6" s="1"/>
  <c r="AF2245" i="6"/>
  <c r="AF2246" i="6" s="1"/>
  <c r="AF2244" i="6" s="1"/>
  <c r="AF2045" i="6"/>
  <c r="AF2046" i="6" s="1"/>
  <c r="AF2044" i="6" s="1"/>
  <c r="AF1289" i="6"/>
  <c r="AF1290" i="6" s="1"/>
  <c r="AF1288" i="6" s="1"/>
  <c r="AF33" i="6"/>
  <c r="AF34" i="6" s="1"/>
  <c r="AF32" i="6" s="1"/>
  <c r="AG253" i="6" a="1"/>
  <c r="AG253" i="6" s="1"/>
  <c r="AG254" i="6" s="1"/>
  <c r="AG252" i="6" s="1"/>
  <c r="AG825" i="6" a="1"/>
  <c r="AG825" i="6" s="1"/>
  <c r="AG826" i="6" s="1"/>
  <c r="AG824" i="6" s="1"/>
  <c r="AF401" i="6"/>
  <c r="AF402" i="6" s="1"/>
  <c r="AF400" i="6" s="1"/>
  <c r="AF3177" i="6"/>
  <c r="AF3178" i="6" s="1"/>
  <c r="AF3176" i="6" s="1"/>
  <c r="AG2405" i="6" a="1"/>
  <c r="AG2405" i="6" s="1"/>
  <c r="AG2406" i="6" s="1"/>
  <c r="AG2404" i="6" s="1"/>
  <c r="AF2413" i="6"/>
  <c r="AG2413" i="6" s="1" a="1"/>
  <c r="AG2413" i="6" s="1"/>
  <c r="AG2414" i="6" s="1"/>
  <c r="AG2412" i="6" s="1"/>
  <c r="AF721" i="6"/>
  <c r="AF722" i="6" s="1"/>
  <c r="AF720" i="6" s="1"/>
  <c r="AG2649" i="6" a="1"/>
  <c r="AG2649" i="6" s="1"/>
  <c r="AG2650" i="6" s="1"/>
  <c r="AG2648" i="6" s="1"/>
  <c r="AF3785" i="6"/>
  <c r="AF3786" i="6" s="1"/>
  <c r="AF3784" i="6" s="1"/>
  <c r="AF3457" i="6"/>
  <c r="AF3458" i="6" s="1"/>
  <c r="AF3456" i="6" s="1"/>
  <c r="AF1113" i="6"/>
  <c r="AF1114" i="6" s="1"/>
  <c r="AF1112" i="6" s="1"/>
  <c r="AF1725" i="6"/>
  <c r="AF1069" i="6"/>
  <c r="AF1070" i="6" s="1"/>
  <c r="AF1068" i="6" s="1"/>
  <c r="AG2025" i="6" a="1"/>
  <c r="AG2025" i="6" s="1"/>
  <c r="AG2026" i="6" s="1"/>
  <c r="AG2024" i="6" s="1"/>
  <c r="AF1037" i="6"/>
  <c r="AF2129" i="6"/>
  <c r="AF2130" i="6" s="1"/>
  <c r="AF2128" i="6" s="1"/>
  <c r="AF1821" i="6"/>
  <c r="AF1822" i="6" s="1"/>
  <c r="AF1820" i="6" s="1"/>
  <c r="AF2077" i="6"/>
  <c r="AF2078" i="6" s="1"/>
  <c r="AF2076" i="6" s="1"/>
  <c r="AF949" i="6"/>
  <c r="AF950" i="6" s="1"/>
  <c r="AF948" i="6" s="1"/>
  <c r="AG3182" i="6"/>
  <c r="AG3180" i="6" s="1"/>
  <c r="AG3231" i="6" a="1"/>
  <c r="AG3231" i="6" s="1"/>
  <c r="AG3299" i="6" a="1"/>
  <c r="AG3299" i="6" s="1"/>
  <c r="AG1159" i="6" a="1"/>
  <c r="AG1159" i="6" s="1"/>
  <c r="AG2287" i="6" a="1"/>
  <c r="AG2287" i="6" s="1"/>
  <c r="AG1263" i="6" a="1"/>
  <c r="AG1263" i="6" s="1"/>
  <c r="AG2487" i="6" a="1"/>
  <c r="AG2487" i="6" s="1"/>
  <c r="AG1003" i="6" a="1"/>
  <c r="AG1003" i="6" s="1"/>
  <c r="AG2635" i="6" a="1"/>
  <c r="AG2635" i="6" s="1"/>
  <c r="AG1955" i="6" a="1"/>
  <c r="AG1955" i="6" s="1"/>
  <c r="AG107" i="6" a="1"/>
  <c r="AG107" i="6" s="1"/>
  <c r="AG1475" i="6" a="1"/>
  <c r="AG1475" i="6" s="1"/>
  <c r="AG2247" i="6" a="1"/>
  <c r="AG2247" i="6" s="1"/>
  <c r="AG3851" i="6" a="1"/>
  <c r="AG3851" i="6" s="1"/>
  <c r="AG3123" i="6" a="1"/>
  <c r="AG3123" i="6" s="1"/>
  <c r="AG531" i="6" a="1"/>
  <c r="AG531" i="6" s="1"/>
  <c r="AG2703" i="6" a="1"/>
  <c r="AG2703" i="6" s="1"/>
  <c r="AG2211" i="6" a="1"/>
  <c r="AG2211" i="6" s="1"/>
  <c r="AG3287" i="6" a="1"/>
  <c r="AG3287" i="6" s="1"/>
  <c r="AG1095" i="6" a="1"/>
  <c r="AG1095" i="6" s="1"/>
  <c r="AH2445" i="6" a="1"/>
  <c r="AH2445" i="6" s="1"/>
  <c r="AH2446" i="6" s="1"/>
  <c r="AH2444" i="6" s="1"/>
  <c r="AG3023" i="6" a="1"/>
  <c r="AG3023" i="6" s="1"/>
  <c r="AH1579" i="6" a="1"/>
  <c r="AH1579" i="6" s="1"/>
  <c r="AH3661" i="6" a="1"/>
  <c r="AH3661" i="6" s="1"/>
  <c r="AH3662" i="6" s="1"/>
  <c r="AH3660" i="6" s="1"/>
  <c r="AG1715" i="6" a="1"/>
  <c r="AG1715" i="6" s="1"/>
  <c r="AH391" i="6" a="1"/>
  <c r="AH391" i="6" s="1"/>
  <c r="AH623" i="6" a="1"/>
  <c r="AH623" i="6" s="1"/>
  <c r="AH2187" i="6" a="1"/>
  <c r="AH2187" i="6" s="1"/>
  <c r="AG947" i="6" a="1"/>
  <c r="AG947" i="6" s="1"/>
  <c r="AG3407" i="6" a="1"/>
  <c r="AG3407" i="6" s="1"/>
  <c r="AH675" i="6" a="1"/>
  <c r="AH675" i="6" s="1"/>
  <c r="AF1521" i="6"/>
  <c r="AF1522" i="6" s="1"/>
  <c r="AF1520" i="6" s="1"/>
  <c r="AF257" i="6"/>
  <c r="AF258" i="6" s="1"/>
  <c r="AF256" i="6" s="1"/>
  <c r="AF1005" i="6"/>
  <c r="AF1006" i="6" s="1"/>
  <c r="AF1004" i="6" s="1"/>
  <c r="AG3893" i="6" a="1"/>
  <c r="AG3893" i="6" s="1"/>
  <c r="AG3894" i="6" s="1"/>
  <c r="AG3892" i="6" s="1"/>
  <c r="AF3469" i="6"/>
  <c r="AF3470" i="6" s="1"/>
  <c r="AF3468" i="6" s="1"/>
  <c r="AF437" i="6"/>
  <c r="AF438" i="6" s="1"/>
  <c r="AF436" i="6" s="1"/>
  <c r="AF117" i="6"/>
  <c r="AF118" i="6" s="1"/>
  <c r="AF116" i="6" s="1"/>
  <c r="AF3889" i="6"/>
  <c r="AF3890" i="6" s="1"/>
  <c r="AF3888" i="6" s="1"/>
  <c r="AG323" i="6" a="1"/>
  <c r="AG323" i="6" s="1"/>
  <c r="AF3505" i="6"/>
  <c r="AF3506" i="6" s="1"/>
  <c r="AF3504" i="6" s="1"/>
  <c r="AF2777" i="6"/>
  <c r="AF2778" i="6" s="1"/>
  <c r="AF2776" i="6" s="1"/>
  <c r="AF553" i="6"/>
  <c r="AF554" i="6" s="1"/>
  <c r="AF552" i="6" s="1"/>
  <c r="AG1301" i="6" a="1"/>
  <c r="AG1301" i="6" s="1"/>
  <c r="AG1302" i="6" s="1"/>
  <c r="AG1300" i="6" s="1"/>
  <c r="AF1777" i="6"/>
  <c r="AF1778" i="6" s="1"/>
  <c r="AF1776" i="6" s="1"/>
  <c r="AF2981" i="6"/>
  <c r="AF2982" i="6" s="1"/>
  <c r="AF2980" i="6" s="1"/>
  <c r="AF2845" i="6"/>
  <c r="AF1109" i="6"/>
  <c r="AF1110" i="6" s="1"/>
  <c r="AF1108" i="6" s="1"/>
  <c r="AF1933" i="6"/>
  <c r="AF1934" i="6" s="1"/>
  <c r="AF1932" i="6" s="1"/>
  <c r="AF1045" i="6"/>
  <c r="AF1046" i="6" s="1"/>
  <c r="AF1044" i="6" s="1"/>
  <c r="AG625" i="6" a="1"/>
  <c r="AG625" i="6" s="1"/>
  <c r="AG626" i="6" s="1"/>
  <c r="AG624" i="6" s="1"/>
  <c r="AF929" i="6"/>
  <c r="AG929" i="6" s="1" a="1"/>
  <c r="AG929" i="6" s="1"/>
  <c r="AF2637" i="6"/>
  <c r="AF2638" i="6" s="1"/>
  <c r="AF2636" i="6" s="1"/>
  <c r="AF2005" i="6"/>
  <c r="AF2006" i="6" s="1"/>
  <c r="AF2004" i="6" s="1"/>
  <c r="AF109" i="6"/>
  <c r="AF110" i="6" s="1"/>
  <c r="AF108" i="6" s="1"/>
  <c r="AF3825" i="6"/>
  <c r="AG393" i="6" a="1"/>
  <c r="AG393" i="6" s="1"/>
  <c r="AG394" i="6" s="1"/>
  <c r="AG392" i="6" s="1"/>
  <c r="AF1561" i="6"/>
  <c r="AF1562" i="6" s="1"/>
  <c r="AF1560" i="6" s="1"/>
  <c r="AG3185" i="6" a="1"/>
  <c r="AG3185" i="6" s="1"/>
  <c r="AG3186" i="6" s="1"/>
  <c r="AG3184" i="6" s="1"/>
  <c r="AF697" i="6"/>
  <c r="AF885" i="6"/>
  <c r="AF886" i="6" s="1"/>
  <c r="AF884" i="6" s="1"/>
  <c r="AF1733" i="6"/>
  <c r="AF1049" i="6"/>
  <c r="AF1050" i="6" s="1"/>
  <c r="AF1048" i="6" s="1"/>
  <c r="AG3021" i="6" a="1"/>
  <c r="AG3021" i="6" s="1"/>
  <c r="AF3229" i="6"/>
  <c r="AF3230" i="6" s="1"/>
  <c r="AF3228" i="6" s="1"/>
  <c r="AF193" i="6"/>
  <c r="AG193" i="6" s="1" a="1"/>
  <c r="AG193" i="6" s="1"/>
  <c r="AG881" i="6" a="1"/>
  <c r="AG881" i="6" s="1"/>
  <c r="AG882" i="6" s="1"/>
  <c r="AG880" i="6" s="1"/>
  <c r="AF2061" i="6"/>
  <c r="AF2062" i="6" s="1"/>
  <c r="AF2060" i="6" s="1"/>
  <c r="AF3337" i="6"/>
  <c r="AF3338" i="6" s="1"/>
  <c r="AF3336" i="6" s="1"/>
  <c r="AF2569" i="6"/>
  <c r="AF2570" i="6" s="1"/>
  <c r="AF2568" i="6" s="1"/>
  <c r="AG847" i="6" a="1"/>
  <c r="AG847" i="6" s="1"/>
  <c r="AG1063" i="6" a="1"/>
  <c r="AG1063" i="6" s="1"/>
  <c r="AG71" i="6" a="1"/>
  <c r="AG71" i="6" s="1"/>
  <c r="AG1123" i="6" a="1"/>
  <c r="AG1123" i="6" s="1"/>
  <c r="AG1443" i="6" a="1"/>
  <c r="AG1443" i="6" s="1"/>
  <c r="AG1565" i="6" a="1"/>
  <c r="AG1565" i="6" s="1"/>
  <c r="AG1566" i="6" s="1"/>
  <c r="AG1564" i="6" s="1"/>
  <c r="AG3509" i="6" a="1"/>
  <c r="AG3509" i="6" s="1"/>
  <c r="AG3510" i="6" s="1"/>
  <c r="AG3508" i="6" s="1"/>
  <c r="AG2385" i="6" a="1"/>
  <c r="AG2385" i="6" s="1"/>
  <c r="AG2386" i="6" s="1"/>
  <c r="AG2384" i="6" s="1"/>
  <c r="AG3051" i="6" a="1"/>
  <c r="AG3051" i="6" s="1"/>
  <c r="AG851" i="6" a="1"/>
  <c r="AG851" i="6" s="1"/>
  <c r="AG3567" i="6" a="1"/>
  <c r="AG3567" i="6" s="1"/>
  <c r="AG231" i="6" a="1"/>
  <c r="AG231" i="6" s="1"/>
  <c r="AG3119" i="6" a="1"/>
  <c r="AG3119" i="6" s="1"/>
  <c r="AG1279" i="6" a="1"/>
  <c r="AG1279" i="6" s="1"/>
  <c r="AG1409" i="6" a="1"/>
  <c r="AG1409" i="6" s="1"/>
  <c r="AG1410" i="6" s="1"/>
  <c r="AG1408" i="6" s="1"/>
  <c r="AG3367" i="6" a="1"/>
  <c r="AG3367" i="6" s="1"/>
  <c r="AG2663" i="6" a="1"/>
  <c r="AG2663" i="6" s="1"/>
  <c r="AG1471" i="6" a="1"/>
  <c r="AG1471" i="6" s="1"/>
  <c r="AG1983" i="6" a="1"/>
  <c r="AG1983" i="6" s="1"/>
  <c r="AG3269" i="6" a="1"/>
  <c r="AG3269" i="6" s="1"/>
  <c r="AG3270" i="6" s="1"/>
  <c r="AG3268" i="6" s="1"/>
  <c r="AG1807" i="6" a="1"/>
  <c r="AG1807" i="6" s="1"/>
  <c r="AG3255" i="6" a="1"/>
  <c r="AG3255" i="6" s="1"/>
  <c r="AG3963" i="6" a="1"/>
  <c r="AG3963" i="6" s="1"/>
  <c r="AG2603" i="6" a="1"/>
  <c r="AG2603" i="6" s="1"/>
  <c r="AG1571" i="6" a="1"/>
  <c r="AG1571" i="6" s="1"/>
  <c r="AG1791" i="6" a="1"/>
  <c r="AG1791" i="6" s="1"/>
  <c r="AG2807" i="6" a="1"/>
  <c r="AG2807" i="6" s="1"/>
  <c r="AG2815" i="6" a="1"/>
  <c r="AG2815" i="6" s="1"/>
  <c r="AG719" i="6" a="1"/>
  <c r="AG719" i="6" s="1"/>
  <c r="AG3455" i="6" a="1"/>
  <c r="AG3455" i="6" s="1"/>
  <c r="AG3291" i="6" a="1"/>
  <c r="AG3291" i="6" s="1"/>
  <c r="AG47" i="6" a="1"/>
  <c r="AG47" i="6" s="1"/>
  <c r="AH2647" i="6" a="1"/>
  <c r="AH2647" i="6" s="1"/>
  <c r="AH1671" i="6" a="1"/>
  <c r="AH1671" i="6" s="1"/>
  <c r="AG3347" i="6" a="1"/>
  <c r="AG3347" i="6" s="1"/>
  <c r="AG1459" i="6" a="1"/>
  <c r="AG1459" i="6" s="1"/>
  <c r="AG203" i="6" a="1"/>
  <c r="AG203" i="6" s="1"/>
  <c r="AG267" i="6" a="1"/>
  <c r="AG267" i="6" s="1"/>
  <c r="AH991" i="6" a="1"/>
  <c r="AH991" i="6" s="1"/>
  <c r="AG2085" i="6" a="1"/>
  <c r="AG2085" i="6" s="1"/>
  <c r="AG2086" i="6" s="1"/>
  <c r="AG2084" i="6" s="1"/>
  <c r="AG2891" i="6" a="1"/>
  <c r="AG2891" i="6" s="1"/>
  <c r="AH3709" i="6" a="1"/>
  <c r="AH3709" i="6" s="1"/>
  <c r="AH3710" i="6" s="1"/>
  <c r="AH3708" i="6" s="1"/>
  <c r="AG3735" i="6" a="1"/>
  <c r="AG3735" i="6" s="1"/>
  <c r="AF3145" i="6"/>
  <c r="AG3145" i="6" s="1" a="1"/>
  <c r="AG3145" i="6" s="1"/>
  <c r="AF1393" i="6"/>
  <c r="AF1394" i="6" s="1"/>
  <c r="AF1392" i="6" s="1"/>
  <c r="AF3001" i="6"/>
  <c r="AF3002" i="6" s="1"/>
  <c r="AF3000" i="6" s="1"/>
  <c r="AG1857" i="6" a="1"/>
  <c r="AG1857" i="6" s="1"/>
  <c r="AG1858" i="6" s="1"/>
  <c r="AG1856" i="6" s="1"/>
  <c r="AG2533" i="6" a="1"/>
  <c r="AG2533" i="6" s="1"/>
  <c r="AF1465" i="6"/>
  <c r="AF1466" i="6" s="1"/>
  <c r="AF1464" i="6" s="1"/>
  <c r="AF221" i="6"/>
  <c r="AF222" i="6" s="1"/>
  <c r="AF220" i="6" s="1"/>
  <c r="AF3353" i="6"/>
  <c r="AF3354" i="6" s="1"/>
  <c r="AF3352" i="6" s="1"/>
  <c r="AF2521" i="6"/>
  <c r="AF2522" i="6" s="1"/>
  <c r="AF2520" i="6" s="1"/>
  <c r="AG993" i="6" a="1"/>
  <c r="AG993" i="6" s="1"/>
  <c r="AG994" i="6" s="1"/>
  <c r="AG992" i="6" s="1"/>
  <c r="AF3981" i="6"/>
  <c r="AF3982" i="6" s="1"/>
  <c r="AF3980" i="6" s="1"/>
  <c r="AG3633" i="6" a="1"/>
  <c r="AG3633" i="6" s="1"/>
  <c r="AG3634" i="6" s="1"/>
  <c r="AG3632" i="6" s="1"/>
  <c r="AG1557" i="6" a="1"/>
  <c r="AG1557" i="6" s="1"/>
  <c r="AG1558" i="6" s="1"/>
  <c r="AG1556" i="6" s="1"/>
  <c r="AG2725" i="6" a="1"/>
  <c r="AG2725" i="6" s="1"/>
  <c r="AG2726" i="6" s="1"/>
  <c r="AG2724" i="6" s="1"/>
  <c r="AF3873" i="6"/>
  <c r="AF3874" i="6" s="1"/>
  <c r="AF3872" i="6" s="1"/>
  <c r="AF1661" i="6"/>
  <c r="AF1662" i="6" s="1"/>
  <c r="AF1660" i="6" s="1"/>
  <c r="AF1469" i="6"/>
  <c r="AF1470" i="6" s="1"/>
  <c r="AF1468" i="6" s="1"/>
  <c r="AF2517" i="6"/>
  <c r="AF2518" i="6" s="1"/>
  <c r="AF2516" i="6" s="1"/>
  <c r="AF3157" i="6"/>
  <c r="AF3158" i="6" s="1"/>
  <c r="AF3156" i="6" s="1"/>
  <c r="AF1185" i="6"/>
  <c r="AF1186" i="6" s="1"/>
  <c r="AF1184" i="6" s="1"/>
  <c r="AF2453" i="6"/>
  <c r="AF2454" i="6" s="1"/>
  <c r="AF2452" i="6" s="1"/>
  <c r="AG813" i="6" a="1"/>
  <c r="AG813" i="6" s="1"/>
  <c r="AG814" i="6" s="1"/>
  <c r="AG812" i="6" s="1"/>
  <c r="AF3641" i="6"/>
  <c r="AF3642" i="6" s="1"/>
  <c r="AF3640" i="6" s="1"/>
  <c r="AF3237" i="6"/>
  <c r="AF3238" i="6" s="1"/>
  <c r="AF3236" i="6" s="1"/>
  <c r="AF973" i="6"/>
  <c r="AF974" i="6" s="1"/>
  <c r="AF972" i="6" s="1"/>
  <c r="AF69" i="6"/>
  <c r="AF70" i="6" s="1"/>
  <c r="AF68" i="6" s="1"/>
  <c r="AG1798" i="6"/>
  <c r="AG1796" i="6" s="1"/>
  <c r="AG781" i="6" a="1"/>
  <c r="AG781" i="6" s="1"/>
  <c r="AG782" i="6" s="1"/>
  <c r="AG780" i="6" s="1"/>
  <c r="AF3281" i="6"/>
  <c r="AF3282" i="6" s="1"/>
  <c r="AF3280" i="6" s="1"/>
  <c r="AF793" i="6"/>
  <c r="AF794" i="6" s="1"/>
  <c r="AF792" i="6" s="1"/>
  <c r="AG717" i="6" a="1"/>
  <c r="AG717" i="6" s="1"/>
  <c r="AG718" i="6" s="1"/>
  <c r="AG716" i="6" s="1"/>
  <c r="AF1145" i="6"/>
  <c r="AF1146" i="6" s="1"/>
  <c r="AF1144" i="6" s="1"/>
  <c r="AG681" i="6" a="1"/>
  <c r="AG681" i="6" s="1"/>
  <c r="AG682" i="6" s="1"/>
  <c r="AG680" i="6" s="1"/>
  <c r="AF3937" i="6"/>
  <c r="AF3938" i="6" s="1"/>
  <c r="AF3936" i="6" s="1"/>
  <c r="AF3833" i="6"/>
  <c r="AF2049" i="6"/>
  <c r="AF2050" i="6" s="1"/>
  <c r="AF2048" i="6" s="1"/>
  <c r="AF369" i="6"/>
  <c r="AF370" i="6" s="1"/>
  <c r="AF368" i="6" s="1"/>
  <c r="AF557" i="6"/>
  <c r="AF558" i="6" s="1"/>
  <c r="AF556" i="6" s="1"/>
  <c r="AF21" i="6"/>
  <c r="AG21" i="6" s="1" a="1"/>
  <c r="AG21" i="6" s="1"/>
  <c r="AG22" i="6" s="1"/>
  <c r="AG20" i="6" s="1"/>
  <c r="AG509" i="6" a="1"/>
  <c r="AG509" i="6" s="1"/>
  <c r="AG510" i="6" s="1"/>
  <c r="AG508" i="6" s="1"/>
  <c r="AG1011" i="6" a="1"/>
  <c r="AG1011" i="6" s="1"/>
  <c r="AG3951" i="6" a="1"/>
  <c r="AG3951" i="6" s="1"/>
  <c r="AG667" i="6" a="1"/>
  <c r="AG667" i="6" s="1"/>
  <c r="AG1801" i="6" a="1"/>
  <c r="AG1801" i="6" s="1"/>
  <c r="AG1802" i="6" s="1"/>
  <c r="AG1800" i="6" s="1"/>
  <c r="AG2255" i="6" a="1"/>
  <c r="AG2255" i="6" s="1"/>
  <c r="AG1711" i="6" a="1"/>
  <c r="AG1711" i="6" s="1"/>
  <c r="AG1083" i="6" a="1"/>
  <c r="AG1083" i="6" s="1"/>
  <c r="AG2839" i="6" a="1"/>
  <c r="AG2839" i="6" s="1"/>
  <c r="AG1863" i="6" a="1"/>
  <c r="AG1863" i="6" s="1"/>
  <c r="AG3541" i="6" a="1"/>
  <c r="AG3541" i="6" s="1"/>
  <c r="AG3542" i="6" s="1"/>
  <c r="AG3540" i="6" s="1"/>
  <c r="AG3763" i="6" a="1"/>
  <c r="AG3763" i="6" s="1"/>
  <c r="AG1127" i="6" a="1"/>
  <c r="AG1127" i="6" s="1"/>
  <c r="AG3155" i="6" a="1"/>
  <c r="AG3155" i="6" s="1"/>
  <c r="AG987" i="6" a="1"/>
  <c r="AG987" i="6" s="1"/>
  <c r="AG1203" i="6" a="1"/>
  <c r="AG1203" i="6" s="1"/>
  <c r="AG735" i="6" a="1"/>
  <c r="AG735" i="6" s="1"/>
  <c r="AG3555" i="6" a="1"/>
  <c r="AG3555" i="6" s="1"/>
  <c r="AG907" i="6" a="1"/>
  <c r="AG907" i="6" s="1"/>
  <c r="AG2731" i="6" a="1"/>
  <c r="AG2731" i="6" s="1"/>
  <c r="AG3671" i="6" a="1"/>
  <c r="AG3671" i="6" s="1"/>
  <c r="AG187" i="6" a="1"/>
  <c r="AG187" i="6" s="1"/>
  <c r="AG243" i="6" a="1"/>
  <c r="AG243" i="6" s="1"/>
  <c r="AG1539" i="6" a="1"/>
  <c r="AG1539" i="6" s="1"/>
  <c r="AG2003" i="6" a="1"/>
  <c r="AG2003" i="6" s="1"/>
  <c r="AG2699" i="6" a="1"/>
  <c r="AG2699" i="6" s="1"/>
  <c r="AG2343" i="6" a="1"/>
  <c r="AG2343" i="6" s="1"/>
  <c r="AG3443" i="6" a="1"/>
  <c r="AG3443" i="6" s="1"/>
  <c r="AG87" i="6" a="1"/>
  <c r="AG87" i="6" s="1"/>
  <c r="AG3319" i="6" a="1"/>
  <c r="AG3319" i="6" s="1"/>
  <c r="AG135" i="6" a="1"/>
  <c r="AG135" i="6" s="1"/>
  <c r="AG651" i="6" a="1"/>
  <c r="AG651" i="6" s="1"/>
  <c r="AG2695" i="6" a="1"/>
  <c r="AG2695" i="6" s="1"/>
  <c r="AG1313" i="6" a="1"/>
  <c r="AG1313" i="6" s="1"/>
  <c r="AG1314" i="6" s="1"/>
  <c r="AG1312" i="6" s="1"/>
  <c r="AG2303" i="6" a="1"/>
  <c r="AG2303" i="6" s="1"/>
  <c r="AG3571" i="6" a="1"/>
  <c r="AG3571" i="6" s="1"/>
  <c r="AG1999" i="6" a="1"/>
  <c r="AG1999" i="6" s="1"/>
  <c r="AH1855" i="6" a="1"/>
  <c r="AH1855" i="6" s="1"/>
  <c r="AH1611" i="6" a="1"/>
  <c r="AH1611" i="6" s="1"/>
  <c r="AG2851" i="6" a="1"/>
  <c r="AG2851" i="6" s="1"/>
  <c r="AH3791" i="6" a="1"/>
  <c r="AH3791" i="6" s="1"/>
  <c r="AH3803" i="6" a="1"/>
  <c r="AH3803" i="6" s="1"/>
  <c r="AH1299" i="6" a="1"/>
  <c r="AH1299" i="6" s="1"/>
  <c r="AH3055" i="6" a="1"/>
  <c r="AH3055" i="6" s="1"/>
  <c r="AH103" i="6" a="1"/>
  <c r="AH103" i="6" s="1"/>
  <c r="AH2855" i="6" a="1"/>
  <c r="AH2855" i="6" s="1"/>
  <c r="AG3387" i="6" a="1"/>
  <c r="AG3387" i="6" s="1"/>
  <c r="AG2903" i="6" a="1"/>
  <c r="AG2903" i="6" s="1"/>
  <c r="AG3795" i="6" a="1"/>
  <c r="AG3795" i="6" s="1"/>
  <c r="AG419" i="6" a="1"/>
  <c r="AG419" i="6" s="1"/>
  <c r="AG843" i="6" a="1"/>
  <c r="AG843" i="6" s="1"/>
  <c r="AG399" i="6" a="1"/>
  <c r="AG399" i="6" s="1"/>
  <c r="AH3439" i="6" a="1"/>
  <c r="AH3439" i="6" s="1"/>
  <c r="AG1309" i="6" a="1"/>
  <c r="AG1309" i="6" s="1"/>
  <c r="AG1310" i="6" s="1"/>
  <c r="AG1308" i="6" s="1"/>
  <c r="AG1153" i="6" a="1"/>
  <c r="AG1153" i="6" s="1"/>
  <c r="AG1154" i="6" s="1"/>
  <c r="AG1152" i="6" s="1"/>
  <c r="AG321" i="6" a="1"/>
  <c r="AG321" i="6" s="1"/>
  <c r="AG322" i="6" s="1"/>
  <c r="AG320" i="6" s="1"/>
  <c r="AG961" i="6" a="1"/>
  <c r="AG961" i="6" s="1"/>
  <c r="AG962" i="6" s="1"/>
  <c r="AG960" i="6" s="1"/>
  <c r="AG1503" i="6" a="1"/>
  <c r="AG1503" i="6" s="1"/>
  <c r="AG1767" i="6" a="1"/>
  <c r="AG1767" i="6" s="1"/>
  <c r="AG3713" i="6" a="1"/>
  <c r="AG3713" i="6" s="1"/>
  <c r="AG3714" i="6" s="1"/>
  <c r="AG3712" i="6" s="1"/>
  <c r="AH679" i="6" a="1"/>
  <c r="AH679" i="6" s="1"/>
  <c r="AF1181" i="6"/>
  <c r="AG1181" i="6" s="1" a="1"/>
  <c r="AG1181" i="6" s="1"/>
  <c r="AF3549" i="6"/>
  <c r="AF3550" i="6" s="1"/>
  <c r="AF3548" i="6" s="1"/>
  <c r="AF925" i="6"/>
  <c r="AF926" i="6" s="1"/>
  <c r="AF924" i="6" s="1"/>
  <c r="AF2365" i="6"/>
  <c r="AF2366" i="6" s="1"/>
  <c r="AF2364" i="6" s="1"/>
  <c r="AF1513" i="6"/>
  <c r="AF1514" i="6" s="1"/>
  <c r="AF1512" i="6" s="1"/>
  <c r="AF453" i="6"/>
  <c r="AF454" i="6" s="1"/>
  <c r="AF452" i="6" s="1"/>
  <c r="AF1833" i="6"/>
  <c r="AF1834" i="6" s="1"/>
  <c r="AF1832" i="6" s="1"/>
  <c r="AF1225" i="6"/>
  <c r="AF1226" i="6" s="1"/>
  <c r="AF1224" i="6" s="1"/>
  <c r="AG613" i="6" a="1"/>
  <c r="AG613" i="6" s="1"/>
  <c r="AG614" i="6" s="1"/>
  <c r="AG612" i="6" s="1"/>
  <c r="AG3253" i="6" a="1"/>
  <c r="AG3253" i="6" s="1"/>
  <c r="AG3254" i="6" s="1"/>
  <c r="AG3252" i="6" s="1"/>
  <c r="AF3173" i="6"/>
  <c r="AF3174" i="6" s="1"/>
  <c r="AF3172" i="6" s="1"/>
  <c r="AF3317" i="6"/>
  <c r="AF3318" i="6" s="1"/>
  <c r="AF3316" i="6" s="1"/>
  <c r="AF3313" i="6"/>
  <c r="AF3314" i="6" s="1"/>
  <c r="AF3312" i="6" s="1"/>
  <c r="AF3617" i="6"/>
  <c r="AF3618" i="6" s="1"/>
  <c r="AF3616" i="6" s="1"/>
  <c r="AG857" i="6" a="1"/>
  <c r="AG857" i="6" s="1"/>
  <c r="AG3205" i="6" a="1"/>
  <c r="AG3205" i="6" s="1"/>
  <c r="AF1493" i="6"/>
  <c r="AF2625" i="6"/>
  <c r="AF85" i="6"/>
  <c r="AF86" i="6" s="1"/>
  <c r="AF84" i="6" s="1"/>
  <c r="AF1169" i="6"/>
  <c r="AF1170" i="6" s="1"/>
  <c r="AF1168" i="6" s="1"/>
  <c r="AG1921" i="6" a="1"/>
  <c r="AG1921" i="6" s="1"/>
  <c r="AG1922" i="6" s="1"/>
  <c r="AG1920" i="6" s="1"/>
  <c r="AF2653" i="6"/>
  <c r="AF2654" i="6" s="1"/>
  <c r="AF2652" i="6" s="1"/>
  <c r="AF2893" i="6"/>
  <c r="AF2894" i="6" s="1"/>
  <c r="AF2892" i="6" s="1"/>
  <c r="AF373" i="6"/>
  <c r="AF374" i="6" s="1"/>
  <c r="AF372" i="6" s="1"/>
  <c r="AF310" i="6"/>
  <c r="AF308" i="6" s="1"/>
  <c r="AG1663" i="6" a="1"/>
  <c r="AG1663" i="6" s="1"/>
  <c r="AG1641" i="6" a="1"/>
  <c r="AG1641" i="6" s="1"/>
  <c r="AG1642" i="6" s="1"/>
  <c r="AG1640" i="6" s="1"/>
  <c r="AG2857" i="6" a="1"/>
  <c r="AG2857" i="6" s="1"/>
  <c r="AG2858" i="6" s="1"/>
  <c r="AG2856" i="6" s="1"/>
  <c r="AG3945" i="6" a="1"/>
  <c r="AG3945" i="6" s="1"/>
  <c r="AG3946" i="6" s="1"/>
  <c r="AG3944" i="6" s="1"/>
  <c r="AG457" i="6" a="1"/>
  <c r="AG457" i="6" s="1"/>
  <c r="AG458" i="6" s="1"/>
  <c r="AG456" i="6" s="1"/>
  <c r="AF1973" i="6"/>
  <c r="AF141" i="6"/>
  <c r="AF142" i="6" s="1"/>
  <c r="AF140" i="6" s="1"/>
  <c r="AG2793" i="6" a="1"/>
  <c r="AG2793" i="6" s="1"/>
  <c r="AH2793" i="6" s="1" a="1"/>
  <c r="AH2793" i="6" s="1"/>
  <c r="AG3598" i="6"/>
  <c r="AG3596" i="6" s="1"/>
  <c r="AG3201" i="6" a="1"/>
  <c r="AG3201" i="6" s="1"/>
  <c r="AF2813" i="6"/>
  <c r="AF2814" i="6" s="1"/>
  <c r="AF2812" i="6" s="1"/>
  <c r="AF3169" i="6"/>
  <c r="AF3170" i="6" s="1"/>
  <c r="AF3168" i="6" s="1"/>
  <c r="AF2505" i="6"/>
  <c r="AF2506" i="6" s="1"/>
  <c r="AF2504" i="6" s="1"/>
  <c r="AF73" i="6"/>
  <c r="AF74" i="6" s="1"/>
  <c r="AF72" i="6" s="1"/>
  <c r="AF3689" i="6"/>
  <c r="AF3690" i="6" s="1"/>
  <c r="AF3688" i="6" s="1"/>
  <c r="AG93" i="6" a="1"/>
  <c r="AG93" i="6" s="1"/>
  <c r="AG94" i="6" s="1"/>
  <c r="AG92" i="6" s="1"/>
  <c r="AF2457" i="6"/>
  <c r="AG2457" i="6" s="1" a="1"/>
  <c r="AG2457" i="6" s="1"/>
  <c r="AF1453" i="6"/>
  <c r="AF329" i="6"/>
  <c r="AG3969" i="6" a="1"/>
  <c r="AG3969" i="6" s="1"/>
  <c r="AG3970" i="6" s="1"/>
  <c r="AG3968" i="6" s="1"/>
  <c r="AF1193" i="6"/>
  <c r="AF1194" i="6" s="1"/>
  <c r="AF1192" i="6" s="1"/>
  <c r="AF3189" i="6"/>
  <c r="AF3190" i="6" s="1"/>
  <c r="AF3188" i="6" s="1"/>
  <c r="AF1869" i="6"/>
  <c r="AF1870" i="6" s="1"/>
  <c r="AF1868" i="6" s="1"/>
  <c r="AG2511" i="6" a="1"/>
  <c r="AG2511" i="6" s="1"/>
  <c r="AG2333" i="6" a="1"/>
  <c r="AG2333" i="6" s="1"/>
  <c r="AG1627" i="6" a="1"/>
  <c r="AG1627" i="6" s="1"/>
  <c r="AG1291" i="6" a="1"/>
  <c r="AG1291" i="6" s="1"/>
  <c r="AG751" i="6" a="1"/>
  <c r="AG751" i="6" s="1"/>
  <c r="AG619" i="6" a="1"/>
  <c r="AG619" i="6" s="1"/>
  <c r="AG519" i="6" a="1"/>
  <c r="AG519" i="6" s="1"/>
  <c r="AG2373" i="6" a="1"/>
  <c r="AG2373" i="6" s="1"/>
  <c r="AG2374" i="6" s="1"/>
  <c r="AG2372" i="6" s="1"/>
  <c r="AG2375" i="6" a="1"/>
  <c r="AG2375" i="6" s="1"/>
  <c r="AG3191" i="6" a="1"/>
  <c r="AG3191" i="6" s="1"/>
  <c r="AG1383" i="6" a="1"/>
  <c r="AG1383" i="6" s="1"/>
  <c r="AG2231" i="6" a="1"/>
  <c r="AG2231" i="6" s="1"/>
  <c r="AG3651" i="6" a="1"/>
  <c r="AG3651" i="6" s="1"/>
  <c r="AG163" i="6" a="1"/>
  <c r="AG163" i="6" s="1"/>
  <c r="AH1039" i="6" a="1"/>
  <c r="AH1039" i="6" s="1"/>
  <c r="AH3095" i="6" a="1"/>
  <c r="AH3095" i="6" s="1"/>
  <c r="AH1007" i="6" a="1"/>
  <c r="AH1007" i="6" s="1"/>
  <c r="AH715" i="6" a="1"/>
  <c r="AH715" i="6" s="1"/>
  <c r="AH2199" i="6" a="1"/>
  <c r="AH2199" i="6" s="1"/>
  <c r="AG2143" i="6" a="1"/>
  <c r="AG2143" i="6" s="1"/>
  <c r="AG2011" i="6" a="1"/>
  <c r="AG2011" i="6" s="1"/>
  <c r="AG3391" i="6" a="1"/>
  <c r="AG3391" i="6" s="1"/>
  <c r="AG3535" i="6" a="1"/>
  <c r="AG3535" i="6" s="1"/>
  <c r="AG2979" i="6" a="1"/>
  <c r="AG2979" i="6" s="1"/>
  <c r="AG2107" i="6" a="1"/>
  <c r="AG2107" i="6" s="1"/>
  <c r="AG967" i="6" a="1"/>
  <c r="AG967" i="6" s="1"/>
  <c r="AG1657" i="6" a="1"/>
  <c r="AG1657" i="6" s="1"/>
  <c r="AG1658" i="6" s="1"/>
  <c r="AG1656" i="6" s="1"/>
  <c r="AH2693" i="6" a="1"/>
  <c r="AH2693" i="6" s="1"/>
  <c r="AH2694" i="6" s="1"/>
  <c r="AH2692" i="6" s="1"/>
  <c r="AH1195" i="6" a="1"/>
  <c r="AH1195" i="6" s="1"/>
  <c r="AH3543" i="6" a="1"/>
  <c r="AH3543" i="6" s="1"/>
  <c r="AF2257" i="6"/>
  <c r="AF2258" i="6" s="1"/>
  <c r="AF2256" i="6" s="1"/>
  <c r="AF2657" i="6"/>
  <c r="AF2658" i="6" s="1"/>
  <c r="AF2656" i="6" s="1"/>
  <c r="AF1809" i="6"/>
  <c r="AF1810" i="6" s="1"/>
  <c r="AF1808" i="6" s="1"/>
  <c r="AF965" i="6"/>
  <c r="AF2101" i="6"/>
  <c r="AF2102" i="6" s="1"/>
  <c r="AF2100" i="6" s="1"/>
  <c r="AG2977" i="6" a="1"/>
  <c r="AG2977" i="6" s="1"/>
  <c r="AH2977" i="6" s="1" a="1"/>
  <c r="AH2977" i="6" s="1"/>
  <c r="AF3949" i="6"/>
  <c r="AF3950" i="6" s="1"/>
  <c r="AF3948" i="6" s="1"/>
  <c r="AF589" i="6"/>
  <c r="AF590" i="6" s="1"/>
  <c r="AF588" i="6" s="1"/>
  <c r="AF241" i="6"/>
  <c r="AF242" i="6" s="1"/>
  <c r="AF240" i="6" s="1"/>
  <c r="AG2361" i="6" a="1"/>
  <c r="AG2361" i="6" s="1"/>
  <c r="AH2361" i="6" s="1" a="1"/>
  <c r="AH2361" i="6" s="1"/>
  <c r="AF1097" i="6"/>
  <c r="AF1098" i="6" s="1"/>
  <c r="AF1096" i="6" s="1"/>
  <c r="AF185" i="6"/>
  <c r="AF186" i="6" s="1"/>
  <c r="AF184" i="6" s="1"/>
  <c r="AG441" i="6" a="1"/>
  <c r="AG441" i="6" s="1"/>
  <c r="AG442" i="6" s="1"/>
  <c r="AG440" i="6" s="1"/>
  <c r="AF2113" i="6"/>
  <c r="AF3697" i="6"/>
  <c r="AG1849" i="6" a="1"/>
  <c r="AG1849" i="6" s="1"/>
  <c r="AG1850" i="6" s="1"/>
  <c r="AG1848" i="6" s="1"/>
  <c r="AF869" i="6"/>
  <c r="AF870" i="6" s="1"/>
  <c r="AF868" i="6" s="1"/>
  <c r="AF2997" i="6"/>
  <c r="AF2998" i="6" s="1"/>
  <c r="AF2996" i="6" s="1"/>
  <c r="AF3357" i="6"/>
  <c r="AF3358" i="6" s="1"/>
  <c r="AF3356" i="6" s="1"/>
  <c r="AF561" i="6"/>
  <c r="AF562" i="6" s="1"/>
  <c r="AF560" i="6" s="1"/>
  <c r="AF473" i="6"/>
  <c r="AF474" i="6" s="1"/>
  <c r="AF472" i="6" s="1"/>
  <c r="AF1089" i="6"/>
  <c r="AG1089" i="6" s="1" a="1"/>
  <c r="AG1089" i="6" s="1"/>
  <c r="AF3005" i="6"/>
  <c r="AF3006" i="6" s="1"/>
  <c r="AF3004" i="6" s="1"/>
  <c r="AG1989" i="6" a="1"/>
  <c r="AG1989" i="6" s="1"/>
  <c r="AG1990" i="6" s="1"/>
  <c r="AG1988" i="6" s="1"/>
  <c r="AF2041" i="6"/>
  <c r="AF2042" i="6" s="1"/>
  <c r="AF2040" i="6" s="1"/>
  <c r="AF1413" i="6"/>
  <c r="AF1414" i="6" s="1"/>
  <c r="AF1412" i="6" s="1"/>
  <c r="AG2105" i="6" a="1"/>
  <c r="AG2105" i="6" s="1"/>
  <c r="AH2105" i="6" s="1" a="1"/>
  <c r="AH2105" i="6" s="1"/>
  <c r="AG1609" i="6" a="1"/>
  <c r="AG1609" i="6" s="1"/>
  <c r="AG1610" i="6" s="1"/>
  <c r="AG1608" i="6" s="1"/>
  <c r="AF1349" i="6"/>
  <c r="AF1350" i="6" s="1"/>
  <c r="AF1348" i="6" s="1"/>
  <c r="AF1389" i="6"/>
  <c r="AF1390" i="6" s="1"/>
  <c r="AF1388" i="6" s="1"/>
  <c r="AF2729" i="6"/>
  <c r="AF2730" i="6" s="1"/>
  <c r="AF2728" i="6" s="1"/>
  <c r="AG1249" i="6" a="1"/>
  <c r="AG1249" i="6" s="1"/>
  <c r="AG1250" i="6" s="1"/>
  <c r="AG1248" i="6" s="1"/>
  <c r="AG1105" i="6" a="1"/>
  <c r="AG1105" i="6" s="1"/>
  <c r="AG3097" i="6" a="1"/>
  <c r="AG3097" i="6" s="1"/>
  <c r="AG3098" i="6" s="1"/>
  <c r="AG3096" i="6" s="1"/>
  <c r="AF1681" i="6"/>
  <c r="AF1682" i="6" s="1"/>
  <c r="AF1680" i="6" s="1"/>
  <c r="AG3221" i="6" a="1"/>
  <c r="AG3221" i="6" s="1"/>
  <c r="AG3222" i="6" s="1"/>
  <c r="AG3220" i="6" s="1"/>
  <c r="AF3817" i="6"/>
  <c r="AF3818" i="6" s="1"/>
  <c r="AF3816" i="6" s="1"/>
  <c r="AF113" i="6"/>
  <c r="AF114" i="6" s="1"/>
  <c r="AF112" i="6" s="1"/>
  <c r="AG3513" i="6" a="1"/>
  <c r="AG3513" i="6" s="1"/>
  <c r="AG3514" i="6" s="1"/>
  <c r="AG3512" i="6" s="1"/>
  <c r="AF1701" i="6"/>
  <c r="AG1701" i="6" s="1" a="1"/>
  <c r="AG1701" i="6" s="1"/>
  <c r="AF2125" i="6"/>
  <c r="AF2126" i="6" s="1"/>
  <c r="AF2124" i="6" s="1"/>
  <c r="AF1881" i="6"/>
  <c r="AG1881" i="6" s="1" a="1"/>
  <c r="AG1881" i="6" s="1"/>
  <c r="AG1882" i="6" s="1"/>
  <c r="AG1880" i="6" s="1"/>
  <c r="AF3093" i="6"/>
  <c r="AF3094" i="6" s="1"/>
  <c r="AF3092" i="6" s="1"/>
  <c r="AF3053" i="6"/>
  <c r="AF3054" i="6" s="1"/>
  <c r="AF3052" i="6" s="1"/>
  <c r="AG1009" i="6" a="1"/>
  <c r="AG1009" i="6" s="1"/>
  <c r="AG1010" i="6" s="1"/>
  <c r="AG1008" i="6" s="1"/>
  <c r="AG11" i="6" a="1"/>
  <c r="AG11" i="6" s="1"/>
  <c r="AG3599" i="6" a="1"/>
  <c r="AG3599" i="6" s="1"/>
  <c r="AG2765" i="6" a="1"/>
  <c r="AG2765" i="6" s="1"/>
  <c r="AG2766" i="6" s="1"/>
  <c r="AG2764" i="6" s="1"/>
  <c r="AG2509" i="6" a="1"/>
  <c r="AG2509" i="6" s="1"/>
  <c r="AG2510" i="6" s="1"/>
  <c r="AG2508" i="6" s="1"/>
  <c r="AG2651" i="6" a="1"/>
  <c r="AG2651" i="6" s="1"/>
  <c r="AG1427" i="6" a="1"/>
  <c r="AG1427" i="6" s="1"/>
  <c r="AG2759" i="6" a="1"/>
  <c r="AG2759" i="6" s="1"/>
  <c r="AG3467" i="6" a="1"/>
  <c r="AG3467" i="6" s="1"/>
  <c r="AG1019" i="6" a="1"/>
  <c r="AG1019" i="6" s="1"/>
  <c r="AG971" i="6" a="1"/>
  <c r="AG971" i="6" s="1"/>
  <c r="AG3977" i="6" a="1"/>
  <c r="AG3977" i="6" s="1"/>
  <c r="AG3978" i="6" s="1"/>
  <c r="AG3976" i="6" s="1"/>
  <c r="AG2551" i="6" a="1"/>
  <c r="AG2551" i="6" s="1"/>
  <c r="AG111" i="6" a="1"/>
  <c r="AG111" i="6" s="1"/>
  <c r="AG1167" i="6" a="1"/>
  <c r="AG1167" i="6" s="1"/>
  <c r="AG371" i="6" a="1"/>
  <c r="AG371" i="6" s="1"/>
  <c r="AG2479" i="6" a="1"/>
  <c r="AG2479" i="6" s="1"/>
  <c r="AG3435" i="6" a="1"/>
  <c r="AG3435" i="6" s="1"/>
  <c r="AG1963" i="6" a="1"/>
  <c r="AG1963" i="6" s="1"/>
  <c r="AG2051" i="6" a="1"/>
  <c r="AG2051" i="6" s="1"/>
  <c r="AG1895" i="6" a="1"/>
  <c r="AG1895" i="6" s="1"/>
  <c r="AG3499" i="6" a="1"/>
  <c r="AG3499" i="6" s="1"/>
  <c r="AG3687" i="6" a="1"/>
  <c r="AG3687" i="6" s="1"/>
  <c r="AG299" i="6" a="1"/>
  <c r="AG299" i="6" s="1"/>
  <c r="AH3837" i="6" a="1"/>
  <c r="AH3837" i="6" s="1"/>
  <c r="AH3838" i="6" s="1"/>
  <c r="AH3836" i="6" s="1"/>
  <c r="AH911" i="6" a="1"/>
  <c r="AH911" i="6" s="1"/>
  <c r="AG3519" i="6" a="1"/>
  <c r="AG3519" i="6" s="1"/>
  <c r="AH567" i="6" a="1"/>
  <c r="AH567" i="6" s="1"/>
  <c r="AH431" i="6" a="1"/>
  <c r="AH431" i="6" s="1"/>
  <c r="AG3807" i="6" a="1"/>
  <c r="AG3807" i="6" s="1"/>
  <c r="AH3967" i="6" a="1"/>
  <c r="AH3967" i="6" s="1"/>
  <c r="AH2063" i="6" a="1"/>
  <c r="AH2063" i="6" s="1"/>
  <c r="AG1659" i="6" a="1"/>
  <c r="AG1659" i="6" s="1"/>
  <c r="AG3279" i="6" a="1"/>
  <c r="AG3279" i="6" s="1"/>
  <c r="AG3043" i="6" a="1"/>
  <c r="AG3043" i="6" s="1"/>
  <c r="AG1551" i="6" a="1"/>
  <c r="AG1551" i="6" s="1"/>
  <c r="AG595" i="6" a="1"/>
  <c r="AG595" i="6" s="1"/>
  <c r="AG639" i="6" a="1"/>
  <c r="AG639" i="6" s="1"/>
  <c r="AG293" i="6" a="1"/>
  <c r="AG293" i="6" s="1"/>
  <c r="AG294" i="6" s="1"/>
  <c r="AG292" i="6" s="1"/>
  <c r="AG1211" i="6" a="1"/>
  <c r="AG1211" i="6" s="1"/>
  <c r="AG2069" i="6" a="1"/>
  <c r="AG2069" i="6" s="1"/>
  <c r="AG2070" i="6" s="1"/>
  <c r="AG2068" i="6" s="1"/>
  <c r="AG469" i="6" a="1"/>
  <c r="AG469" i="6" s="1"/>
  <c r="AG470" i="6" s="1"/>
  <c r="AG468" i="6" s="1"/>
  <c r="AH39" i="6" a="1"/>
  <c r="AH39" i="6" s="1"/>
  <c r="AF3869" i="6"/>
  <c r="AF3870" i="6" s="1"/>
  <c r="AF3868" i="6" s="1"/>
  <c r="AF3721" i="6"/>
  <c r="AF3722" i="6" s="1"/>
  <c r="AF3720" i="6" s="1"/>
  <c r="AF2209" i="6"/>
  <c r="AF2210" i="6" s="1"/>
  <c r="AF2208" i="6" s="1"/>
  <c r="AF597" i="6"/>
  <c r="AF598" i="6" s="1"/>
  <c r="AF596" i="6" s="1"/>
  <c r="AF1189" i="6"/>
  <c r="AF1190" i="6" s="1"/>
  <c r="AF1188" i="6" s="1"/>
  <c r="AG3957" i="6" a="1"/>
  <c r="AG3957" i="6" s="1"/>
  <c r="AG3958" i="6" s="1"/>
  <c r="AG3956" i="6" s="1"/>
  <c r="AF1997" i="6"/>
  <c r="AG1997" i="6" s="1" a="1"/>
  <c r="AG1997" i="6" s="1"/>
  <c r="AG1998" i="6" s="1"/>
  <c r="AG1996" i="6" s="1"/>
  <c r="AF641" i="6"/>
  <c r="AF642" i="6" s="1"/>
  <c r="AF640" i="6" s="1"/>
  <c r="AG2393" i="6" a="1"/>
  <c r="AG2393" i="6" s="1"/>
  <c r="AH2393" i="6" s="1" a="1"/>
  <c r="AH2393" i="6" s="1"/>
  <c r="AF1589" i="6"/>
  <c r="AG1581" i="6" a="1"/>
  <c r="AG1581" i="6" s="1"/>
  <c r="AG1582" i="6" s="1"/>
  <c r="AG1580" i="6" s="1"/>
  <c r="AF2381" i="6"/>
  <c r="AF2382" i="6" s="1"/>
  <c r="AF2380" i="6" s="1"/>
  <c r="AF381" i="6"/>
  <c r="AF382" i="6" s="1"/>
  <c r="AF380" i="6" s="1"/>
  <c r="AF3553" i="6"/>
  <c r="AF3554" i="6" s="1"/>
  <c r="AF3552" i="6" s="1"/>
  <c r="AG153" i="6" a="1"/>
  <c r="AG153" i="6" s="1"/>
  <c r="AG154" i="6" s="1"/>
  <c r="AG152" i="6" s="1"/>
  <c r="AG29" i="6" a="1"/>
  <c r="AG29" i="6" s="1"/>
  <c r="AF1369" i="6"/>
  <c r="AF1370" i="6" s="1"/>
  <c r="AF1368" i="6" s="1"/>
  <c r="AF1669" i="6"/>
  <c r="AF1670" i="6" s="1"/>
  <c r="AF1668" i="6" s="1"/>
  <c r="AF1553" i="6"/>
  <c r="AF1554" i="6" s="1"/>
  <c r="AF1552" i="6" s="1"/>
  <c r="AG1613" i="6" a="1"/>
  <c r="AG1613" i="6" s="1"/>
  <c r="AG1614" i="6" s="1"/>
  <c r="AG1612" i="6" s="1"/>
  <c r="AF2789" i="6"/>
  <c r="AF2790" i="6" s="1"/>
  <c r="AF2788" i="6" s="1"/>
  <c r="AF853" i="6"/>
  <c r="AF854" i="6" s="1"/>
  <c r="AF852" i="6" s="1"/>
  <c r="AF3421" i="6"/>
  <c r="AF3422" i="6" s="1"/>
  <c r="AF3420" i="6" s="1"/>
  <c r="AF2037" i="6"/>
  <c r="AF2038" i="6" s="1"/>
  <c r="AF2036" i="6" s="1"/>
  <c r="AF653" i="6"/>
  <c r="AF654" i="6" s="1"/>
  <c r="AF652" i="6" s="1"/>
  <c r="AF3897" i="6"/>
  <c r="AF3898" i="6" s="1"/>
  <c r="AF3896" i="6" s="1"/>
  <c r="AF2109" i="6"/>
  <c r="AF2110" i="6" s="1"/>
  <c r="AF2108" i="6" s="1"/>
  <c r="AF1337" i="6"/>
  <c r="AF1338" i="6" s="1"/>
  <c r="AF1336" i="6" s="1"/>
  <c r="AG3477" i="6" a="1"/>
  <c r="AG3477" i="6" s="1"/>
  <c r="AG3478" i="6" s="1"/>
  <c r="AG3476" i="6" s="1"/>
  <c r="AG389" i="6" a="1"/>
  <c r="AG389" i="6" s="1"/>
  <c r="AG390" i="6" s="1"/>
  <c r="AG388" i="6" s="1"/>
  <c r="AG3261" i="6" a="1"/>
  <c r="AG3261" i="6" s="1"/>
  <c r="AG3262" i="6" s="1"/>
  <c r="AG3260" i="6" s="1"/>
  <c r="AF2721" i="6"/>
  <c r="AG2721" i="6" s="1" a="1"/>
  <c r="AG2721" i="6" s="1"/>
  <c r="AF3749" i="6"/>
  <c r="AF2905" i="6"/>
  <c r="AF2906" i="6" s="1"/>
  <c r="AF2904" i="6" s="1"/>
  <c r="AG445" i="6" a="1"/>
  <c r="AG445" i="6" s="1"/>
  <c r="AG446" i="6" s="1"/>
  <c r="AG444" i="6" s="1"/>
  <c r="AF493" i="6"/>
  <c r="AF494" i="6" s="1"/>
  <c r="AF492" i="6" s="1"/>
  <c r="AF3141" i="6"/>
  <c r="AF3142" i="6" s="1"/>
  <c r="AF3140" i="6" s="1"/>
  <c r="AF2537" i="6"/>
  <c r="AF2538" i="6" s="1"/>
  <c r="AF2536" i="6" s="1"/>
  <c r="AF1305" i="6"/>
  <c r="AF1173" i="6"/>
  <c r="AG861" i="6" a="1"/>
  <c r="AG861" i="6" s="1"/>
  <c r="AG862" i="6" s="1"/>
  <c r="AG860" i="6" s="1"/>
  <c r="AF1257" i="6"/>
  <c r="AF1977" i="6"/>
  <c r="AF1978" i="6" s="1"/>
  <c r="AF1976" i="6" s="1"/>
  <c r="AG3385" i="6" a="1"/>
  <c r="AG3385" i="6" s="1"/>
  <c r="AG3386" i="6" s="1"/>
  <c r="AG3384" i="6" s="1"/>
  <c r="AG3011" i="6" a="1"/>
  <c r="AG3011" i="6" s="1"/>
  <c r="AG2463" i="6" a="1"/>
  <c r="AG2463" i="6" s="1"/>
  <c r="AG3903" i="6" a="1"/>
  <c r="AG3903" i="6" s="1"/>
  <c r="AG417" i="6" a="1"/>
  <c r="AG417" i="6" s="1"/>
  <c r="AG418" i="6" s="1"/>
  <c r="AG416" i="6" s="1"/>
  <c r="AG1819" i="6" a="1"/>
  <c r="AG1819" i="6" s="1"/>
  <c r="AG807" i="6" a="1"/>
  <c r="AG807" i="6" s="1"/>
  <c r="AG1131" i="6" a="1"/>
  <c r="AG1131" i="6" s="1"/>
  <c r="AG1891" i="6" a="1"/>
  <c r="AG1891" i="6" s="1"/>
  <c r="AG831" i="6" a="1"/>
  <c r="AG831" i="6" s="1"/>
  <c r="AG1315" i="6" a="1"/>
  <c r="AG1315" i="6" s="1"/>
  <c r="AG3479" i="6" a="1"/>
  <c r="AG3479" i="6" s="1"/>
  <c r="AG1347" i="6" a="1"/>
  <c r="AG1347" i="6" s="1"/>
  <c r="AG263" i="6" a="1"/>
  <c r="AG263" i="6" s="1"/>
  <c r="AG515" i="6" a="1"/>
  <c r="AG515" i="6" s="1"/>
  <c r="AG2909" i="6" a="1"/>
  <c r="AG2909" i="6" s="1"/>
  <c r="AG2910" i="6" s="1"/>
  <c r="AG2908" i="6" s="1"/>
  <c r="AG2729" i="6" a="1"/>
  <c r="AG2729" i="6" s="1"/>
  <c r="AG2991" i="6" a="1"/>
  <c r="AG2991" i="6" s="1"/>
  <c r="AG863" i="6" a="1"/>
  <c r="AG863" i="6" s="1"/>
  <c r="AG983" i="6" a="1"/>
  <c r="AG983" i="6" s="1"/>
  <c r="AG3679" i="6" a="1"/>
  <c r="AG3679" i="6" s="1"/>
  <c r="AG3007" i="6" a="1"/>
  <c r="AG3007" i="6" s="1"/>
  <c r="AG2239" i="6" a="1"/>
  <c r="AG2239" i="6" s="1"/>
  <c r="AG2935" i="6" a="1"/>
  <c r="AG2935" i="6" s="1"/>
  <c r="AG1575" i="6" a="1"/>
  <c r="AG1575" i="6" s="1"/>
  <c r="AG3979" i="6" a="1"/>
  <c r="AG3979" i="6" s="1"/>
  <c r="AG3775" i="6" a="1"/>
  <c r="AG3775" i="6" s="1"/>
  <c r="AG3563" i="6" a="1"/>
  <c r="AG3563" i="6" s="1"/>
  <c r="AH2615" i="6" a="1"/>
  <c r="AH2615" i="6" s="1"/>
  <c r="AH1823" i="6" a="1"/>
  <c r="AH1823" i="6" s="1"/>
  <c r="AH811" i="6" a="1"/>
  <c r="AH811" i="6" s="1"/>
  <c r="AH1555" i="6" a="1"/>
  <c r="AH1555" i="6" s="1"/>
  <c r="AH1227" i="6" a="1"/>
  <c r="AH1227" i="6" s="1"/>
  <c r="AH1607" i="6" a="1"/>
  <c r="AH1607" i="6" s="1"/>
  <c r="AG3243" i="6" a="1"/>
  <c r="AG3243" i="6" s="1"/>
  <c r="AH2367" i="6" a="1"/>
  <c r="AH2367" i="6" s="1"/>
  <c r="AG1223" i="6" a="1"/>
  <c r="AG1223" i="6" s="1"/>
  <c r="AG235" i="6" a="1"/>
  <c r="AG235" i="6" s="1"/>
  <c r="AG3351" i="6" a="1"/>
  <c r="AG3351" i="6" s="1"/>
  <c r="AG3787" i="6" a="1"/>
  <c r="AG3787" i="6" s="1"/>
  <c r="AG255" i="6" a="1"/>
  <c r="AG255" i="6" s="1"/>
  <c r="AH839" i="6" a="1"/>
  <c r="AH839" i="6" s="1"/>
  <c r="AG2963" i="6" a="1"/>
  <c r="AG2963" i="6" s="1"/>
  <c r="AG659" i="6" a="1"/>
  <c r="AG659" i="6" s="1"/>
  <c r="AG2467" i="6" a="1"/>
  <c r="AG2467" i="6" s="1"/>
  <c r="AF1077" i="6"/>
  <c r="AF1078" i="6" s="1"/>
  <c r="AF1076" i="6" s="1"/>
  <c r="AF461" i="6"/>
  <c r="AF462" i="6" s="1"/>
  <c r="AF460" i="6" s="1"/>
  <c r="AF685" i="6"/>
  <c r="AF686" i="6" s="1"/>
  <c r="AF684" i="6" s="1"/>
  <c r="AF3257" i="6"/>
  <c r="AF3258" i="6" s="1"/>
  <c r="AF3256" i="6" s="1"/>
  <c r="AF2661" i="6"/>
  <c r="AF2217" i="6"/>
  <c r="AF2218" i="6" s="1"/>
  <c r="AF2216" i="6" s="1"/>
  <c r="AG1753" i="6" a="1"/>
  <c r="AG1753" i="6" s="1"/>
  <c r="AG1754" i="6" s="1"/>
  <c r="AG1752" i="6" s="1"/>
  <c r="AG133" i="6" a="1"/>
  <c r="AG133" i="6" s="1"/>
  <c r="AH133" i="6" s="1" a="1"/>
  <c r="AH133" i="6" s="1"/>
  <c r="AF1837" i="6"/>
  <c r="AF969" i="6"/>
  <c r="AF970" i="6" s="1"/>
  <c r="AF968" i="6" s="1"/>
  <c r="AF693" i="6"/>
  <c r="AF3777" i="6"/>
  <c r="AF3778" i="6" s="1"/>
  <c r="AF3776" i="6" s="1"/>
  <c r="AF2293" i="6"/>
  <c r="AF2294" i="6" s="1"/>
  <c r="AF2292" i="6" s="1"/>
  <c r="AF1865" i="6"/>
  <c r="AF1866" i="6" s="1"/>
  <c r="AF1864" i="6" s="1"/>
  <c r="AF2553" i="6"/>
  <c r="AF2554" i="6" s="1"/>
  <c r="AF2552" i="6" s="1"/>
  <c r="AG2609" i="6" a="1"/>
  <c r="AG2609" i="6" s="1"/>
  <c r="AG2610" i="6" s="1"/>
  <c r="AG2608" i="6" s="1"/>
  <c r="AF2513" i="6"/>
  <c r="AF2514" i="6" s="1"/>
  <c r="AF2512" i="6" s="1"/>
  <c r="AF249" i="6"/>
  <c r="AF250" i="6" s="1"/>
  <c r="AF248" i="6" s="1"/>
  <c r="AF1529" i="6"/>
  <c r="AF2781" i="6"/>
  <c r="AF1625" i="6"/>
  <c r="AF1429" i="6"/>
  <c r="AF1430" i="6" s="1"/>
  <c r="AF1428" i="6" s="1"/>
  <c r="AG1501" i="6" a="1"/>
  <c r="AG1501" i="6" s="1"/>
  <c r="AG1502" i="6" s="1"/>
  <c r="AG1500" i="6" s="1"/>
  <c r="AF593" i="6"/>
  <c r="AF594" i="6" s="1"/>
  <c r="AF592" i="6" s="1"/>
  <c r="AF3681" i="6"/>
  <c r="AF3682" i="6" s="1"/>
  <c r="AF3680" i="6" s="1"/>
  <c r="AF1713" i="6"/>
  <c r="AF1714" i="6" s="1"/>
  <c r="AF1712" i="6" s="1"/>
  <c r="AF1021" i="6"/>
  <c r="AF1022" i="6" s="1"/>
  <c r="AF1020" i="6" s="1"/>
  <c r="AF1929" i="6"/>
  <c r="AF1930" i="6" s="1"/>
  <c r="AF1928" i="6" s="1"/>
  <c r="AF1381" i="6"/>
  <c r="AF1382" i="6" s="1"/>
  <c r="AF1380" i="6" s="1"/>
  <c r="AF3377" i="6"/>
  <c r="AF3378" i="6" s="1"/>
  <c r="AF3376" i="6" s="1"/>
  <c r="AF3453" i="6"/>
  <c r="AF3454" i="6" s="1"/>
  <c r="AF3452" i="6" s="1"/>
  <c r="AF2841" i="6"/>
  <c r="AF2842" i="6" s="1"/>
  <c r="AF2840" i="6" s="1"/>
  <c r="AF709" i="6"/>
  <c r="AF710" i="6" s="1"/>
  <c r="AF708" i="6" s="1"/>
  <c r="AF937" i="6"/>
  <c r="AF2237" i="6"/>
  <c r="AF2301" i="6"/>
  <c r="AF3741" i="6"/>
  <c r="AF3561" i="6"/>
  <c r="AF3562" i="6" s="1"/>
  <c r="AF3560" i="6" s="1"/>
  <c r="AF2137" i="6"/>
  <c r="AF2138" i="6" s="1"/>
  <c r="AF2136" i="6" s="1"/>
  <c r="AF3525" i="6"/>
  <c r="AG309" i="6" a="1"/>
  <c r="AG309" i="6" s="1"/>
  <c r="AG1597" i="6" a="1"/>
  <c r="AG1597" i="6" s="1"/>
  <c r="AG1598" i="6" s="1"/>
  <c r="AG1596" i="6" s="1"/>
  <c r="AG631" i="6" a="1"/>
  <c r="AG631" i="6" s="1"/>
  <c r="AG3867" i="6" a="1"/>
  <c r="AG3867" i="6" s="1"/>
  <c r="AG755" i="6" a="1"/>
  <c r="AG755" i="6" s="1"/>
  <c r="AG1217" i="6" a="1"/>
  <c r="AG1217" i="6" s="1"/>
  <c r="AG1218" i="6" s="1"/>
  <c r="AG1216" i="6" s="1"/>
  <c r="AG1569" i="6" a="1"/>
  <c r="AG1569" i="6" s="1"/>
  <c r="AG1570" i="6" s="1"/>
  <c r="AG1568" i="6" s="1"/>
  <c r="AG2707" i="6" a="1"/>
  <c r="AG2707" i="6" s="1"/>
  <c r="AG1107" i="6" a="1"/>
  <c r="AG1107" i="6" s="1"/>
  <c r="AG3991" i="6" a="1"/>
  <c r="AG3991" i="6" s="1"/>
  <c r="AG2183" i="6" a="1"/>
  <c r="AG2183" i="6" s="1"/>
  <c r="AG1487" i="6" a="1"/>
  <c r="AG1487" i="6" s="1"/>
  <c r="AG3623" i="6" a="1"/>
  <c r="AG3623" i="6" s="1"/>
  <c r="AG3731" i="6" a="1"/>
  <c r="AG3731" i="6" s="1"/>
  <c r="AG1187" i="6" a="1"/>
  <c r="AG1187" i="6" s="1"/>
  <c r="AG2715" i="6" a="1"/>
  <c r="AG2715" i="6" s="1"/>
  <c r="AG1511" i="6" a="1"/>
  <c r="AG1511" i="6" s="1"/>
  <c r="AG3879" i="6" a="1"/>
  <c r="AG3879" i="6" s="1"/>
  <c r="AG15" i="6" a="1"/>
  <c r="AG15" i="6" s="1"/>
  <c r="AG3131" i="6" a="1"/>
  <c r="AG3131" i="6" s="1"/>
  <c r="AG7" i="6" a="1"/>
  <c r="AG7" i="6" s="1"/>
  <c r="AG2483" i="6" a="1"/>
  <c r="AG2483" i="6" s="1"/>
  <c r="AG3399" i="6" a="1"/>
  <c r="AG3399" i="6" s="1"/>
  <c r="AG1991" i="6" a="1"/>
  <c r="AG1991" i="6" s="1"/>
  <c r="AG63" i="6" a="1"/>
  <c r="AG63" i="6" s="1"/>
  <c r="AG1839" i="6" a="1"/>
  <c r="AG1839" i="6" s="1"/>
  <c r="AG2675" i="6" a="1"/>
  <c r="AG2675" i="6" s="1"/>
  <c r="AG1235" i="6" a="1"/>
  <c r="AG1235" i="6" s="1"/>
  <c r="AG2095" i="6" a="1"/>
  <c r="AG2095" i="6" s="1"/>
  <c r="AH1987" i="6" a="1"/>
  <c r="AH1987" i="6" s="1"/>
  <c r="AH899" i="6" a="1"/>
  <c r="AH899" i="6" s="1"/>
  <c r="AG2967" i="6" a="1"/>
  <c r="AG2967" i="6" s="1"/>
  <c r="AH2619" i="6" a="1"/>
  <c r="AH2619" i="6" s="1"/>
  <c r="AH455" i="6" a="1"/>
  <c r="AH455" i="6" s="1"/>
  <c r="AH2159" i="6" a="1"/>
  <c r="AH2159" i="6" s="1"/>
  <c r="AH3723" i="6" a="1"/>
  <c r="AH3723" i="6" s="1"/>
  <c r="AH1139" i="6" a="1"/>
  <c r="AH1139" i="6" s="1"/>
  <c r="AG2799" i="6" a="1"/>
  <c r="AG2799" i="6" s="1"/>
  <c r="AH387" i="6" a="1"/>
  <c r="AH387" i="6" s="1"/>
  <c r="AG2079" i="6" a="1"/>
  <c r="AG2079" i="6" s="1"/>
  <c r="AG183" i="6" a="1"/>
  <c r="AG183" i="6" s="1"/>
  <c r="AG1747" i="6" a="1"/>
  <c r="AG1747" i="6" s="1"/>
  <c r="AH487" i="6" a="1"/>
  <c r="AH487" i="6" s="1"/>
  <c r="AH1847" i="6" a="1"/>
  <c r="AH1847" i="6" s="1"/>
  <c r="AH2415" i="6" a="1"/>
  <c r="AH2415" i="6" s="1"/>
  <c r="AH2881" i="6" a="1"/>
  <c r="AH2881" i="6" s="1"/>
  <c r="AH2882" i="6" s="1"/>
  <c r="AH2880" i="6" s="1"/>
  <c r="AH345" i="6" a="1"/>
  <c r="AH345" i="6" s="1"/>
  <c r="AH346" i="6" s="1"/>
  <c r="AH344" i="6" s="1"/>
  <c r="AG939" i="6" a="1"/>
  <c r="AG939" i="6" s="1"/>
  <c r="AG3603" i="6" a="1"/>
  <c r="AG3603" i="6" s="1"/>
  <c r="AH2555" i="6" a="1"/>
  <c r="AH2555" i="6" s="1"/>
  <c r="AH3251" i="6" a="1"/>
  <c r="AH3251" i="6" s="1"/>
  <c r="AG1117" i="6" a="1"/>
  <c r="AG1117" i="6" s="1"/>
  <c r="AH1117" i="6" s="1" a="1"/>
  <c r="AH1117" i="6" s="1"/>
  <c r="AF2329" i="6"/>
  <c r="AG2329" i="6" s="1" a="1"/>
  <c r="AG2329" i="6" s="1"/>
  <c r="AG2773" i="6" a="1"/>
  <c r="AG2773" i="6" s="1"/>
  <c r="AG2774" i="6" s="1"/>
  <c r="AG2772" i="6" s="1"/>
  <c r="AF1965" i="6"/>
  <c r="AF1966" i="6" s="1"/>
  <c r="AF1964" i="6" s="1"/>
  <c r="AF285" i="6"/>
  <c r="AG285" i="6" s="1" a="1"/>
  <c r="AG285" i="6" s="1"/>
  <c r="AF3333" i="6"/>
  <c r="AF3334" i="6" s="1"/>
  <c r="AF3332" i="6" s="1"/>
  <c r="AG2189" i="6" a="1"/>
  <c r="AG2189" i="6" s="1"/>
  <c r="AG2190" i="6" s="1"/>
  <c r="AG2188" i="6" s="1"/>
  <c r="AF2549" i="6"/>
  <c r="AF2550" i="6" s="1"/>
  <c r="AF2548" i="6" s="1"/>
  <c r="AF2149" i="6"/>
  <c r="AF2461" i="6"/>
  <c r="AF945" i="6"/>
  <c r="AF946" i="6" s="1"/>
  <c r="AF944" i="6" s="1"/>
  <c r="AF2873" i="6"/>
  <c r="AF2874" i="6" s="1"/>
  <c r="AF2872" i="6" s="1"/>
  <c r="AF2917" i="6"/>
  <c r="AF2918" i="6" s="1"/>
  <c r="AF2916" i="6" s="1"/>
  <c r="AF3161" i="6"/>
  <c r="AF3162" i="6" s="1"/>
  <c r="AF3160" i="6" s="1"/>
  <c r="AG1165" i="6" a="1"/>
  <c r="AG1165" i="6" s="1"/>
  <c r="AF3905" i="6"/>
  <c r="AF3906" i="6" s="1"/>
  <c r="AF3904" i="6" s="1"/>
  <c r="AG541" i="6" a="1"/>
  <c r="AG541" i="6" s="1"/>
  <c r="AG542" i="6" s="1"/>
  <c r="AG540" i="6" s="1"/>
  <c r="AF1129" i="6"/>
  <c r="AF1130" i="6" s="1"/>
  <c r="AF1128" i="6" s="1"/>
  <c r="AF821" i="6"/>
  <c r="AG821" i="6" s="1" a="1"/>
  <c r="AG821" i="6" s="1"/>
  <c r="AF989" i="6"/>
  <c r="AF990" i="6" s="1"/>
  <c r="AF988" i="6" s="1"/>
  <c r="AF3045" i="6"/>
  <c r="AF3046" i="6" s="1"/>
  <c r="AF3044" i="6" s="1"/>
  <c r="AF1845" i="6"/>
  <c r="AF1846" i="6" s="1"/>
  <c r="AF1844" i="6" s="1"/>
  <c r="AF25" i="6"/>
  <c r="AF1941" i="6"/>
  <c r="AF1942" i="6" s="1"/>
  <c r="AF1940" i="6" s="1"/>
  <c r="AF3857" i="6"/>
  <c r="AG1738" i="6"/>
  <c r="AG1736" i="6" s="1"/>
  <c r="AG3761" i="6" a="1"/>
  <c r="AG3761" i="6" s="1"/>
  <c r="AG3762" i="6" s="1"/>
  <c r="AG3760" i="6" s="1"/>
  <c r="AF1781" i="6"/>
  <c r="AG2341" i="6" a="1"/>
  <c r="AG2341" i="6" s="1"/>
  <c r="AG2342" i="6" s="1"/>
  <c r="AG2340" i="6" s="1"/>
  <c r="AF2541" i="6"/>
  <c r="AF905" i="6"/>
  <c r="AF1417" i="6"/>
  <c r="AF1418" i="6" s="1"/>
  <c r="AF1416" i="6" s="1"/>
  <c r="AF3657" i="6"/>
  <c r="AF3658" i="6" s="1"/>
  <c r="AF3656" i="6" s="1"/>
  <c r="AF1637" i="6"/>
  <c r="AF1638" i="6" s="1"/>
  <c r="AF1636" i="6" s="1"/>
  <c r="AF605" i="6"/>
  <c r="AF606" i="6" s="1"/>
  <c r="AF604" i="6" s="1"/>
  <c r="AG2169" i="6" a="1"/>
  <c r="AG2169" i="6" s="1"/>
  <c r="AH2169" i="6" s="1" a="1"/>
  <c r="AH2169" i="6" s="1"/>
  <c r="AF1053" i="6"/>
  <c r="AF1054" i="6" s="1"/>
  <c r="AF1052" i="6" s="1"/>
  <c r="AF269" i="6"/>
  <c r="AF270" i="6" s="1"/>
  <c r="AF268" i="6" s="1"/>
  <c r="AF2925" i="6"/>
  <c r="AF2926" i="6" s="1"/>
  <c r="AF2924" i="6" s="1"/>
  <c r="AG3662" i="6"/>
  <c r="AG3660" i="6" s="1"/>
  <c r="AG1851" i="6" a="1"/>
  <c r="AG1851" i="6" s="1"/>
  <c r="AG1685" i="6" a="1"/>
  <c r="AG1685" i="6" s="1"/>
  <c r="AG1686" i="6" s="1"/>
  <c r="AG1684" i="6" s="1"/>
  <c r="AG2785" i="6" a="1"/>
  <c r="AG2785" i="6" s="1"/>
  <c r="AG2786" i="6" s="1"/>
  <c r="AG2784" i="6" s="1"/>
  <c r="AG3091" i="6" a="1"/>
  <c r="AG3091" i="6" s="1"/>
  <c r="AG2923" i="6" a="1"/>
  <c r="AG2923" i="6" s="1"/>
  <c r="AG2587" i="6" a="1"/>
  <c r="AG2587" i="6" s="1"/>
  <c r="AG3295" i="6" a="1"/>
  <c r="AG3295" i="6" s="1"/>
  <c r="AG3919" i="6" a="1"/>
  <c r="AG3919" i="6" s="1"/>
  <c r="AG1927" i="6" a="1"/>
  <c r="AG1927" i="6" s="1"/>
  <c r="AG817" i="6" a="1"/>
  <c r="AG817" i="6" s="1"/>
  <c r="AG818" i="6" s="1"/>
  <c r="AG816" i="6" s="1"/>
  <c r="AG2951" i="6" a="1"/>
  <c r="AG2951" i="6" s="1"/>
  <c r="AG871" i="6" a="1"/>
  <c r="AG871" i="6" s="1"/>
  <c r="AG3075" i="6" a="1"/>
  <c r="AG3075" i="6" s="1"/>
  <c r="AG2399" i="6" a="1"/>
  <c r="AG2399" i="6" s="1"/>
  <c r="AG711" i="6" a="1"/>
  <c r="AG711" i="6" s="1"/>
  <c r="AG2495" i="6" a="1"/>
  <c r="AG2495" i="6" s="1"/>
  <c r="AG2939" i="6" a="1"/>
  <c r="AG2939" i="6" s="1"/>
  <c r="AG2179" i="6" a="1"/>
  <c r="AG2179" i="6" s="1"/>
  <c r="AG3167" i="6" a="1"/>
  <c r="AG3167" i="6" s="1"/>
  <c r="AG2427" i="6" a="1"/>
  <c r="AG2427" i="6" s="1"/>
  <c r="AH585" i="6" a="1"/>
  <c r="AH585" i="6" s="1"/>
  <c r="AH586" i="6" s="1"/>
  <c r="AH584" i="6" s="1"/>
  <c r="AH3759" i="6" a="1"/>
  <c r="AH3759" i="6" s="1"/>
  <c r="AH1267" i="6" a="1"/>
  <c r="AH1267" i="6" s="1"/>
  <c r="AH439" i="6" a="1"/>
  <c r="AH439" i="6" s="1"/>
  <c r="AG3047" i="6" a="1"/>
  <c r="AG3047" i="6" s="1"/>
  <c r="AH981" i="6" a="1"/>
  <c r="AH981" i="6" s="1"/>
  <c r="AH982" i="6" s="1"/>
  <c r="AH980" i="6" s="1"/>
  <c r="AH2771" i="6" a="1"/>
  <c r="AH2771" i="6" s="1"/>
  <c r="AG3591" i="6" a="1"/>
  <c r="AG3591" i="6" s="1"/>
  <c r="AG3163" i="6" a="1"/>
  <c r="AG3163" i="6" s="1"/>
  <c r="AG2223" i="6" a="1"/>
  <c r="AG2223" i="6" s="1"/>
  <c r="AG2915" i="6" a="1"/>
  <c r="AG2915" i="6" s="1"/>
  <c r="AH3259" i="6" a="1"/>
  <c r="AH3259" i="6" s="1"/>
  <c r="AG3107" i="6" a="1"/>
  <c r="AG3107" i="6" s="1"/>
  <c r="AH1739" i="6" a="1"/>
  <c r="AH1739" i="6" s="1"/>
  <c r="AH3063" i="6" a="1"/>
  <c r="AH3063" i="6" s="1"/>
  <c r="AG281" i="6" a="1"/>
  <c r="AG281" i="6" s="1"/>
  <c r="AG282" i="6" s="1"/>
  <c r="AG280" i="6" s="1"/>
  <c r="AG563" i="6" a="1"/>
  <c r="AG563" i="6" s="1"/>
  <c r="AG3489" i="6" a="1"/>
  <c r="AG3489" i="6" s="1"/>
  <c r="AG3490" i="6" s="1"/>
  <c r="AG3488" i="6" s="1"/>
  <c r="AH1919" i="6" a="1"/>
  <c r="AH1919" i="6" s="1"/>
  <c r="AG3363" i="6" a="1"/>
  <c r="AG3363" i="6" s="1"/>
  <c r="AF3369" i="6"/>
  <c r="AF3370" i="6" s="1"/>
  <c r="AF3368" i="6" s="1"/>
  <c r="AF3861" i="6"/>
  <c r="AF3862" i="6" s="1"/>
  <c r="AF3860" i="6" s="1"/>
  <c r="AF3625" i="6"/>
  <c r="AF3626" i="6" s="1"/>
  <c r="AF3624" i="6" s="1"/>
  <c r="AF1841" i="6"/>
  <c r="AF1842" i="6" s="1"/>
  <c r="AF1840" i="6" s="1"/>
  <c r="AF13" i="6"/>
  <c r="AF14" i="6" s="1"/>
  <c r="AF12" i="6" s="1"/>
  <c r="AG2933" i="6" a="1"/>
  <c r="AG2933" i="6" s="1"/>
  <c r="AG2934" i="6" s="1"/>
  <c r="AG2932" i="6" s="1"/>
  <c r="AF3217" i="6"/>
  <c r="AF3218" i="6" s="1"/>
  <c r="AF3216" i="6" s="1"/>
  <c r="AF2469" i="6"/>
  <c r="AF2470" i="6" s="1"/>
  <c r="AF2468" i="6" s="1"/>
  <c r="AG1969" i="6" a="1"/>
  <c r="AG1969" i="6" s="1"/>
  <c r="AH1969" i="6" s="1" a="1"/>
  <c r="AH1969" i="6" s="1"/>
  <c r="AH1970" i="6" s="1"/>
  <c r="AH1968" i="6" s="1"/>
  <c r="AF121" i="6"/>
  <c r="AG121" i="6" s="1" a="1"/>
  <c r="AG121" i="6" s="1"/>
  <c r="AG122" i="6" s="1"/>
  <c r="AG120" i="6" s="1"/>
  <c r="AF3293" i="6"/>
  <c r="AF3294" i="6" s="1"/>
  <c r="AF3292" i="6" s="1"/>
  <c r="AF1525" i="6"/>
  <c r="AF1526" i="6" s="1"/>
  <c r="AF1524" i="6" s="1"/>
  <c r="AG3017" i="6" a="1"/>
  <c r="AG3017" i="6" s="1"/>
  <c r="AG3018" i="6" s="1"/>
  <c r="AG3016" i="6" s="1"/>
  <c r="AF497" i="6"/>
  <c r="AF498" i="6" s="1"/>
  <c r="AF496" i="6" s="1"/>
  <c r="AF1505" i="6"/>
  <c r="AF1506" i="6" s="1"/>
  <c r="AF1504" i="6" s="1"/>
  <c r="AG3693" i="6" a="1"/>
  <c r="AG3693" i="6" s="1"/>
  <c r="AH3693" i="6" s="1" a="1"/>
  <c r="AH3693" i="6" s="1"/>
  <c r="AF3941" i="6"/>
  <c r="AG3941" i="6" s="1" a="1"/>
  <c r="AG3941" i="6" s="1"/>
  <c r="AG3942" i="6" s="1"/>
  <c r="AG3940" i="6" s="1"/>
  <c r="AF3801" i="6"/>
  <c r="AF3802" i="6" s="1"/>
  <c r="AF3800" i="6" s="1"/>
  <c r="AG1025" i="6" a="1"/>
  <c r="AG1025" i="6" s="1"/>
  <c r="AF3577" i="6"/>
  <c r="AF3578" i="6" s="1"/>
  <c r="AF3576" i="6" s="1"/>
  <c r="AF89" i="6"/>
  <c r="AF90" i="6" s="1"/>
  <c r="AF88" i="6" s="1"/>
  <c r="AG1762" i="6"/>
  <c r="AG1760" i="6" s="1"/>
  <c r="AF1605" i="6"/>
  <c r="AF1606" i="6" s="1"/>
  <c r="AF1604" i="6" s="1"/>
  <c r="AF2489" i="6"/>
  <c r="AF2490" i="6" s="1"/>
  <c r="AF2488" i="6" s="1"/>
  <c r="AG2565" i="6" a="1"/>
  <c r="AG2565" i="6" s="1"/>
  <c r="AG2566" i="6" s="1"/>
  <c r="AG2564" i="6" s="1"/>
  <c r="AF1913" i="6"/>
  <c r="AF1914" i="6" s="1"/>
  <c r="AF1912" i="6" s="1"/>
  <c r="AG3429" i="6" a="1"/>
  <c r="AG3429" i="6" s="1"/>
  <c r="AG3430" i="6" s="1"/>
  <c r="AG3428" i="6" s="1"/>
  <c r="AF2261" i="6"/>
  <c r="AG1029" i="6" a="1"/>
  <c r="AG1029" i="6" s="1"/>
  <c r="AG1030" i="6" s="1"/>
  <c r="AG1028" i="6" s="1"/>
  <c r="AF761" i="6"/>
  <c r="AF762" i="6" s="1"/>
  <c r="AF760" i="6" s="1"/>
  <c r="AG177" i="6" a="1"/>
  <c r="AG177" i="6" s="1"/>
  <c r="AG178" i="6" s="1"/>
  <c r="AG176" i="6" s="1"/>
  <c r="AF3985" i="6"/>
  <c r="AF3425" i="6"/>
  <c r="AG3425" i="6" s="1" a="1"/>
  <c r="AG3425" i="6" s="1"/>
  <c r="AF1745" i="6"/>
  <c r="AF1746" i="6" s="1"/>
  <c r="AF1744" i="6" s="1"/>
  <c r="AG2833" i="6" a="1"/>
  <c r="AG2833" i="6" s="1"/>
  <c r="AF2357" i="6"/>
  <c r="AF77" i="6"/>
  <c r="AF78" i="6" s="1"/>
  <c r="AF76" i="6" s="1"/>
  <c r="AG1141" i="6" a="1"/>
  <c r="AG1141" i="6" s="1"/>
  <c r="AG1142" i="6" s="1"/>
  <c r="AG1140" i="6" s="1"/>
  <c r="AF2713" i="6"/>
  <c r="AG2713" i="6" s="1" a="1"/>
  <c r="AG2713" i="6" s="1"/>
  <c r="AF2689" i="6"/>
  <c r="AG1907" i="6" a="1"/>
  <c r="AG1907" i="6" s="1"/>
  <c r="AG2055" i="6" a="1"/>
  <c r="AG2055" i="6" s="1"/>
  <c r="AG3743" i="6" a="1"/>
  <c r="AG3743" i="6" s="1"/>
  <c r="AG1199" i="6" a="1"/>
  <c r="AG1199" i="6" s="1"/>
  <c r="AG759" i="6" a="1"/>
  <c r="AG759" i="6" s="1"/>
  <c r="AG1395" i="6" a="1"/>
  <c r="AG1395" i="6" s="1"/>
  <c r="AG803" i="6" a="1"/>
  <c r="AG803" i="6" s="1"/>
  <c r="AG3137" i="6" a="1"/>
  <c r="AG3137" i="6" s="1"/>
  <c r="AG3138" i="6" s="1"/>
  <c r="AG3136" i="6" s="1"/>
  <c r="AG2059" i="6" a="1"/>
  <c r="AG2059" i="6" s="1"/>
  <c r="AG1339" i="6" a="1"/>
  <c r="AG1339" i="6" s="1"/>
  <c r="AG2571" i="6" a="1"/>
  <c r="AG2571" i="6" s="1"/>
  <c r="AG2499" i="6" a="1"/>
  <c r="AG2499" i="6" s="1"/>
  <c r="AG2151" i="6" a="1"/>
  <c r="AG2151" i="6" s="1"/>
  <c r="AG1883" i="6" a="1"/>
  <c r="AG1883" i="6" s="1"/>
  <c r="AG1843" i="6" a="1"/>
  <c r="AG1843" i="6" s="1"/>
  <c r="AG295" i="6" a="1"/>
  <c r="AG295" i="6" s="1"/>
  <c r="AG3195" i="6" a="1"/>
  <c r="AG3195" i="6" s="1"/>
  <c r="AG423" i="6" a="1"/>
  <c r="AG423" i="6" s="1"/>
  <c r="AG2215" i="6" a="1"/>
  <c r="AG2215" i="6" s="1"/>
  <c r="AG435" i="6" a="1"/>
  <c r="AG435" i="6" s="1"/>
  <c r="AG1143" i="6" a="1"/>
  <c r="AG1143" i="6" s="1"/>
  <c r="AG31" i="6" a="1"/>
  <c r="AG31" i="6" s="1"/>
  <c r="AG1867" i="6" a="1"/>
  <c r="AG1867" i="6" s="1"/>
  <c r="AG1703" i="6" a="1"/>
  <c r="AG1703" i="6" s="1"/>
  <c r="AG1755" i="6" a="1"/>
  <c r="AG1755" i="6" s="1"/>
  <c r="AG1015" i="6" a="1"/>
  <c r="AG1015" i="6" s="1"/>
  <c r="AG2679" i="6" a="1"/>
  <c r="AG2679" i="6" s="1"/>
  <c r="AG2007" i="6" a="1"/>
  <c r="AG2007" i="6" s="1"/>
  <c r="AG2207" i="6" a="1"/>
  <c r="AG2207" i="6" s="1"/>
  <c r="AG1559" i="6" a="1"/>
  <c r="AG1559" i="6" s="1"/>
  <c r="AG2919" i="6" a="1"/>
  <c r="AG2919" i="6" s="1"/>
  <c r="AG3079" i="6" a="1"/>
  <c r="AG3079" i="6" s="1"/>
  <c r="AG2983" i="6" a="1"/>
  <c r="AG2983" i="6" s="1"/>
  <c r="AH3607" i="6" a="1"/>
  <c r="AH3607" i="6" s="1"/>
  <c r="AH1027" i="6" a="1"/>
  <c r="AH1027" i="6" s="1"/>
  <c r="AG2827" i="6" a="1"/>
  <c r="AG2827" i="6" s="1"/>
  <c r="AH3675" i="6" a="1"/>
  <c r="AH3675" i="6" s="1"/>
  <c r="AH1479" i="6" a="1"/>
  <c r="AH1479" i="6" s="1"/>
  <c r="AG115" i="6" a="1"/>
  <c r="AG115" i="6" s="1"/>
  <c r="AG1707" i="6" a="1"/>
  <c r="AG1707" i="6" s="1"/>
  <c r="AH2609" i="6" a="1"/>
  <c r="AH2609" i="6" s="1"/>
  <c r="AH2610" i="6" s="1"/>
  <c r="AH2608" i="6" s="1"/>
  <c r="AG139" i="6" a="1"/>
  <c r="AG139" i="6" s="1"/>
  <c r="AG2205" i="6" a="1"/>
  <c r="AG2205" i="6" s="1"/>
  <c r="AG2206" i="6" s="1"/>
  <c r="AG2204" i="6" s="1"/>
  <c r="AG2927" i="6" a="1"/>
  <c r="AG2927" i="6" s="1"/>
  <c r="AG315" i="6" a="1"/>
  <c r="AG315" i="6" s="1"/>
  <c r="AG499" i="6" a="1"/>
  <c r="AG499" i="6" s="1"/>
  <c r="AH3917" i="6" a="1"/>
  <c r="AH3917" i="6" s="1"/>
  <c r="AH3918" i="6" s="1"/>
  <c r="AH3916" i="6" s="1"/>
  <c r="AH1771" i="6" a="1"/>
  <c r="AH1771" i="6" s="1"/>
  <c r="AG3343" i="6" a="1"/>
  <c r="AG3343" i="6" s="1"/>
  <c r="AG733" i="6" a="1"/>
  <c r="AG733" i="6" s="1"/>
  <c r="AG734" i="6" s="1"/>
  <c r="AG732" i="6" s="1"/>
  <c r="AH167" i="6" a="1"/>
  <c r="AH167" i="6" s="1"/>
  <c r="AG1545" i="6" a="1"/>
  <c r="AG1545" i="6" s="1"/>
  <c r="AG1546" i="6" s="1"/>
  <c r="AG1544" i="6" s="1"/>
  <c r="AF233" i="6"/>
  <c r="AF234" i="6" s="1"/>
  <c r="AF232" i="6" s="1"/>
  <c r="AF297" i="6"/>
  <c r="AF298" i="6" s="1"/>
  <c r="AF296" i="6" s="1"/>
  <c r="AF1449" i="6"/>
  <c r="AF1450" i="6" s="1"/>
  <c r="AF1448" i="6" s="1"/>
  <c r="AF3921" i="6"/>
  <c r="AF3922" i="6" s="1"/>
  <c r="AF3920" i="6" s="1"/>
  <c r="AF1329" i="6"/>
  <c r="AF1330" i="6" s="1"/>
  <c r="AF1328" i="6" s="1"/>
  <c r="AF489" i="6"/>
  <c r="AF490" i="6" s="1"/>
  <c r="AF488" i="6" s="1"/>
  <c r="AG2685" i="6" a="1"/>
  <c r="AG2685" i="6" s="1"/>
  <c r="AG2686" i="6" s="1"/>
  <c r="AG2684" i="6" s="1"/>
  <c r="AF3737" i="6"/>
  <c r="AF3738" i="6" s="1"/>
  <c r="AF3736" i="6" s="1"/>
  <c r="AF3925" i="6"/>
  <c r="AF3926" i="6" s="1"/>
  <c r="AF3924" i="6" s="1"/>
  <c r="AG313" i="6" a="1"/>
  <c r="AG313" i="6" s="1"/>
  <c r="AH313" i="6" s="1" a="1"/>
  <c r="AH313" i="6" s="1"/>
  <c r="AF2989" i="6"/>
  <c r="AF2001" i="6"/>
  <c r="AF2002" i="6" s="1"/>
  <c r="AF2000" i="6" s="1"/>
  <c r="AG3805" i="6" a="1"/>
  <c r="AG3805" i="6" s="1"/>
  <c r="AG3806" i="6" s="1"/>
  <c r="AG3804" i="6" s="1"/>
  <c r="AF2021" i="6"/>
  <c r="AF2022" i="6" s="1"/>
  <c r="AF2020" i="6" s="1"/>
  <c r="AF317" i="6"/>
  <c r="AF318" i="6" s="1"/>
  <c r="AF316" i="6" s="1"/>
  <c r="AF2421" i="6"/>
  <c r="AF1689" i="6"/>
  <c r="AF1909" i="6"/>
  <c r="AF1910" i="6" s="1"/>
  <c r="AF1908" i="6" s="1"/>
  <c r="AF3341" i="6"/>
  <c r="AF3342" i="6" s="1"/>
  <c r="AF3340" i="6" s="1"/>
  <c r="AF985" i="6"/>
  <c r="AF986" i="6" s="1"/>
  <c r="AF984" i="6" s="1"/>
  <c r="AF3037" i="6"/>
  <c r="AF3038" i="6" s="1"/>
  <c r="AF3036" i="6" s="1"/>
  <c r="AF1149" i="6"/>
  <c r="AF1150" i="6" s="1"/>
  <c r="AF1148" i="6" s="1"/>
  <c r="AF1905" i="6"/>
  <c r="AF1906" i="6" s="1"/>
  <c r="AF1904" i="6" s="1"/>
  <c r="AF3417" i="6"/>
  <c r="AF3418" i="6" s="1"/>
  <c r="AF3416" i="6" s="1"/>
  <c r="AF3273" i="6"/>
  <c r="AF3274" i="6" s="1"/>
  <c r="AF3272" i="6" s="1"/>
  <c r="AF1473" i="6"/>
  <c r="AF1474" i="6" s="1"/>
  <c r="AF1472" i="6" s="1"/>
  <c r="AF2869" i="6"/>
  <c r="AF2870" i="6" s="1"/>
  <c r="AF2868" i="6" s="1"/>
  <c r="AG485" i="6" a="1"/>
  <c r="AG485" i="6" s="1"/>
  <c r="AG486" i="6" s="1"/>
  <c r="AG484" i="6" s="1"/>
  <c r="AF2753" i="6"/>
  <c r="AF2754" i="6" s="1"/>
  <c r="AF2752" i="6" s="1"/>
  <c r="AG2621" i="6" a="1"/>
  <c r="AG2621" i="6" s="1"/>
  <c r="AG2622" i="6" s="1"/>
  <c r="AG2620" i="6" s="1"/>
  <c r="AF1425" i="6"/>
  <c r="AF1426" i="6" s="1"/>
  <c r="AF1424" i="6" s="1"/>
  <c r="AF1081" i="6"/>
  <c r="AF1082" i="6" s="1"/>
  <c r="AF1080" i="6" s="1"/>
  <c r="AG3433" i="6" a="1"/>
  <c r="AG3433" i="6" s="1"/>
  <c r="AF529" i="6"/>
  <c r="AF530" i="6" s="1"/>
  <c r="AF528" i="6" s="1"/>
  <c r="AG1741" i="6" a="1"/>
  <c r="AG1741" i="6" s="1"/>
  <c r="AG1742" i="6" s="1"/>
  <c r="AG1740" i="6" s="1"/>
  <c r="AF3821" i="6"/>
  <c r="AF2349" i="6"/>
  <c r="AF2350" i="6" s="1"/>
  <c r="AF2348" i="6" s="1"/>
  <c r="AF149" i="6"/>
  <c r="AF150" i="6" s="1"/>
  <c r="AF148" i="6" s="1"/>
  <c r="AG3" i="6" a="1"/>
  <c r="AG3" i="6" s="1"/>
  <c r="AA727" i="6"/>
  <c r="AH727" i="6" s="1" a="1"/>
  <c r="AH727" i="6" s="1"/>
  <c r="AA2503" i="6"/>
  <c r="AH2503" i="6" s="1" a="1"/>
  <c r="AH2503" i="6" s="1"/>
  <c r="AA1535" i="6"/>
  <c r="AH1535" i="6" s="1" a="1"/>
  <c r="AH1535" i="6" s="1"/>
  <c r="AA219" i="6"/>
  <c r="AH219" i="6" s="1" a="1"/>
  <c r="AH219" i="6" s="1"/>
  <c r="AA3895" i="6"/>
  <c r="AH3895" i="6" s="1" a="1"/>
  <c r="AH3895" i="6" s="1"/>
  <c r="AA1675" i="6"/>
  <c r="AH1675" i="6" s="1" a="1"/>
  <c r="AH1675" i="6" s="1"/>
  <c r="AA2627" i="6"/>
  <c r="AH2627" i="6" s="1" a="1"/>
  <c r="AH2627" i="6" s="1"/>
  <c r="AB39" i="6"/>
  <c r="AA747" i="6"/>
  <c r="AB3251" i="6"/>
  <c r="AA3343" i="6"/>
  <c r="AH3343" i="6" s="1" a="1"/>
  <c r="AH3343" i="6" s="1"/>
  <c r="AA367" i="6"/>
  <c r="AA3363" i="6"/>
  <c r="AH3363" i="6" s="1" a="1"/>
  <c r="AH3363" i="6" s="1"/>
  <c r="AB1271" i="6"/>
  <c r="AI1271" i="6" s="1" a="1"/>
  <c r="AI1271" i="6" s="1"/>
  <c r="AB2723" i="6"/>
  <c r="AA75" i="6"/>
  <c r="AH75" i="6" s="1" a="1"/>
  <c r="AH75" i="6" s="1"/>
  <c r="AA3911" i="6"/>
  <c r="AA3899" i="6"/>
  <c r="AH3899" i="6" s="1" a="1"/>
  <c r="AH3899" i="6" s="1"/>
  <c r="AA1899" i="6"/>
  <c r="AH1899" i="6" s="1" a="1"/>
  <c r="AH1899" i="6" s="1"/>
  <c r="AA3843" i="6"/>
  <c r="AH3843" i="6" s="1" a="1"/>
  <c r="AH3843" i="6" s="1"/>
  <c r="AB287" i="6"/>
  <c r="AA1767" i="6"/>
  <c r="AH1767" i="6" s="1" a="1"/>
  <c r="AH1767" i="6" s="1"/>
  <c r="AB2475" i="6"/>
  <c r="AA967" i="6"/>
  <c r="AA239" i="6"/>
  <c r="AH239" i="6" s="1" a="1"/>
  <c r="AH239" i="6" s="1"/>
  <c r="AA2795" i="6"/>
  <c r="AH2795" i="6" s="1" a="1"/>
  <c r="AH2795" i="6" s="1"/>
  <c r="AA2963" i="6"/>
  <c r="AH2963" i="6" s="1" a="1"/>
  <c r="AH2963" i="6" s="1"/>
  <c r="AB1331" i="6"/>
  <c r="AA2087" i="6"/>
  <c r="AB3543" i="6"/>
  <c r="AI3543" i="6" s="1" a="1"/>
  <c r="AI3543" i="6" s="1"/>
  <c r="AA1348" i="6"/>
  <c r="AB1348" i="6" s="1"/>
  <c r="AC1348" i="6" s="1"/>
  <c r="AL1347" i="6" s="1"/>
  <c r="AA276" i="6"/>
  <c r="AB276" i="6" s="1"/>
  <c r="AC276" i="6" s="1"/>
  <c r="AL275" i="6" s="1"/>
  <c r="AA1276" i="6"/>
  <c r="AB1276" i="6" s="1"/>
  <c r="AC1276" i="6" s="1"/>
  <c r="AL1275" i="6" s="1"/>
  <c r="AA924" i="6"/>
  <c r="AB924" i="6" s="1"/>
  <c r="AC924" i="6" s="1"/>
  <c r="AL923" i="6" s="1"/>
  <c r="AA580" i="6"/>
  <c r="AB580" i="6" s="1"/>
  <c r="AC580" i="6" s="1"/>
  <c r="AL579" i="6" s="1"/>
  <c r="AA1176" i="6"/>
  <c r="AB1176" i="6" s="1"/>
  <c r="AC1176" i="6" s="1"/>
  <c r="AL1175" i="6" s="1"/>
  <c r="AA972" i="6"/>
  <c r="AB972" i="6" s="1"/>
  <c r="AC972" i="6" s="1"/>
  <c r="AL971" i="6" s="1"/>
  <c r="AA552" i="6"/>
  <c r="AB552" i="6" s="1"/>
  <c r="AC552" i="6" s="1"/>
  <c r="AL551" i="6" s="1"/>
  <c r="AA208" i="6"/>
  <c r="AB208" i="6" s="1"/>
  <c r="AC208" i="6" s="1"/>
  <c r="AL207" i="6" s="1"/>
  <c r="AA1336" i="6"/>
  <c r="AB1336" i="6" s="1"/>
  <c r="AC1336" i="6" s="1"/>
  <c r="AL1335" i="6" s="1"/>
  <c r="AA496" i="6"/>
  <c r="AB496" i="6" s="1"/>
  <c r="AC496" i="6" s="1"/>
  <c r="AL495" i="6" s="1"/>
  <c r="AA1380" i="6"/>
  <c r="AB1380" i="6" s="1"/>
  <c r="AC1380" i="6" s="1"/>
  <c r="AL1379" i="6" s="1"/>
  <c r="AA952" i="6"/>
  <c r="AB952" i="6" s="1"/>
  <c r="AC952" i="6" s="1"/>
  <c r="AL951" i="6" s="1"/>
  <c r="AA536" i="6"/>
  <c r="AB536" i="6" s="1"/>
  <c r="AC536" i="6" s="1"/>
  <c r="AL535" i="6" s="1"/>
  <c r="AA1552" i="6"/>
  <c r="AB1552" i="6" s="1"/>
  <c r="AC1552" i="6" s="1"/>
  <c r="AL1551" i="6" s="1"/>
  <c r="AA188" i="6"/>
  <c r="AB188" i="6" s="1"/>
  <c r="AC188" i="6" s="1"/>
  <c r="AL187" i="6" s="1"/>
  <c r="AA1264" i="6"/>
  <c r="AB1264" i="6" s="1"/>
  <c r="AC1264" i="6" s="1"/>
  <c r="AL1263" i="6" s="1"/>
  <c r="AA460" i="6"/>
  <c r="AB460" i="6" s="1"/>
  <c r="AC460" i="6" s="1"/>
  <c r="AL459" i="6" s="1"/>
  <c r="AA448" i="6"/>
  <c r="AB448" i="6" s="1"/>
  <c r="AC448" i="6" s="1"/>
  <c r="AL447" i="6" s="1"/>
  <c r="AA756" i="6"/>
  <c r="AB756" i="6" s="1"/>
  <c r="AC756" i="6" s="1"/>
  <c r="AL755" i="6" s="1"/>
  <c r="AA1564" i="6"/>
  <c r="AB1564" i="6" s="1"/>
  <c r="AC1564" i="6" s="1"/>
  <c r="AL1563" i="6" s="1"/>
  <c r="AA64" i="6"/>
  <c r="AB64" i="6" s="1"/>
  <c r="AC64" i="6" s="1"/>
  <c r="AL63" i="6" s="1"/>
  <c r="AA1364" i="6"/>
  <c r="AB1364" i="6" s="1"/>
  <c r="AC1364" i="6" s="1"/>
  <c r="AL1363" i="6" s="1"/>
  <c r="AA672" i="6"/>
  <c r="AB672" i="6" s="1"/>
  <c r="AC672" i="6" s="1"/>
  <c r="AL671" i="6" s="1"/>
  <c r="AA228" i="6"/>
  <c r="AB228" i="6" s="1"/>
  <c r="AC228" i="6" s="1"/>
  <c r="AL227" i="6" s="1"/>
  <c r="AA1344" i="6"/>
  <c r="AB1344" i="6" s="1"/>
  <c r="AC1344" i="6" s="1"/>
  <c r="AL1343" i="6" s="1"/>
  <c r="AA56" i="6"/>
  <c r="AB56" i="6" s="1"/>
  <c r="AC56" i="6" s="1"/>
  <c r="AL55" i="6" s="1"/>
  <c r="AA616" i="6"/>
  <c r="AB616" i="6" s="1"/>
  <c r="AC616" i="6" s="1"/>
  <c r="AL615" i="6" s="1"/>
  <c r="AA1388" i="6"/>
  <c r="AB1388" i="6" s="1"/>
  <c r="AC1388" i="6" s="1"/>
  <c r="AL1387" i="6" s="1"/>
  <c r="AA1188" i="6"/>
  <c r="AB1188" i="6" s="1"/>
  <c r="AC1188" i="6" s="1"/>
  <c r="AL1187" i="6" s="1"/>
  <c r="AA692" i="6"/>
  <c r="AB692" i="6" s="1"/>
  <c r="AC692" i="6" s="1"/>
  <c r="AL691" i="6" s="1"/>
  <c r="AA1144" i="6"/>
  <c r="AB1144" i="6" s="1"/>
  <c r="AC1144" i="6" s="1"/>
  <c r="AL1143" i="6" s="1"/>
  <c r="AA204" i="6"/>
  <c r="AB204" i="6" s="1"/>
  <c r="AC204" i="6" s="1"/>
  <c r="AL203" i="6" s="1"/>
  <c r="AA792" i="6"/>
  <c r="AB792" i="6" s="1"/>
  <c r="AC792" i="6" s="1"/>
  <c r="AL791" i="6" s="1"/>
  <c r="AA316" i="6"/>
  <c r="AB316" i="6" s="1"/>
  <c r="AC316" i="6" s="1"/>
  <c r="AL315" i="6" s="1"/>
  <c r="AA1184" i="6"/>
  <c r="AB1184" i="6" s="1"/>
  <c r="AC1184" i="6" s="1"/>
  <c r="AL1183" i="6" s="1"/>
  <c r="AA920" i="6"/>
  <c r="AB920" i="6" s="1"/>
  <c r="AC920" i="6" s="1"/>
  <c r="AL919" i="6" s="1"/>
  <c r="AA724" i="6"/>
  <c r="AB724" i="6" s="1"/>
  <c r="AC724" i="6" s="1"/>
  <c r="AL723" i="6" s="1"/>
  <c r="AA124" i="6"/>
  <c r="AB124" i="6" s="1"/>
  <c r="AC124" i="6" s="1"/>
  <c r="AL123" i="6" s="1"/>
  <c r="AA1132" i="6"/>
  <c r="AB1132" i="6" s="1"/>
  <c r="AC1132" i="6" s="1"/>
  <c r="AL1131" i="6" s="1"/>
  <c r="AA480" i="6"/>
  <c r="AB480" i="6" s="1"/>
  <c r="AC480" i="6" s="1"/>
  <c r="AL479" i="6" s="1"/>
  <c r="AA384" i="6"/>
  <c r="AB384" i="6" s="1"/>
  <c r="AC384" i="6" s="1"/>
  <c r="AL383" i="6" s="1"/>
  <c r="AA1168" i="6"/>
  <c r="AB1168" i="6" s="1"/>
  <c r="AC1168" i="6" s="1"/>
  <c r="AL1167" i="6" s="1"/>
  <c r="AA108" i="6"/>
  <c r="AB108" i="6" s="1"/>
  <c r="AC108" i="6" s="1"/>
  <c r="AL107" i="6" s="1"/>
  <c r="AA752" i="6"/>
  <c r="AB752" i="6" s="1"/>
  <c r="AC752" i="6" s="1"/>
  <c r="AL751" i="6" s="1"/>
  <c r="AA12" i="6"/>
  <c r="AB12" i="6" s="1"/>
  <c r="AC12" i="6" s="1"/>
  <c r="AL11" i="6" s="1"/>
  <c r="AA1572" i="6"/>
  <c r="AB1572" i="6" s="1"/>
  <c r="AC1572" i="6" s="1"/>
  <c r="AL1571" i="6" s="1"/>
  <c r="AA1532" i="6"/>
  <c r="AB1532" i="6" s="1"/>
  <c r="AC1532" i="6" s="1"/>
  <c r="AL1531" i="6" s="1"/>
  <c r="AA832" i="6"/>
  <c r="AB832" i="6" s="1"/>
  <c r="AC832" i="6" s="1"/>
  <c r="AL831" i="6" s="1"/>
  <c r="AA1200" i="6"/>
  <c r="AB1200" i="6" s="1"/>
  <c r="AC1200" i="6" s="1"/>
  <c r="AL1199" i="6" s="1"/>
  <c r="AA1060" i="6"/>
  <c r="AB1060" i="6" s="1"/>
  <c r="AC1060" i="6" s="1"/>
  <c r="AL1059" i="6" s="1"/>
  <c r="AA892" i="6"/>
  <c r="AB892" i="6" s="1"/>
  <c r="AC892" i="6" s="1"/>
  <c r="AL891" i="6" s="1"/>
  <c r="AA1632" i="6"/>
  <c r="AB1632" i="6" s="1"/>
  <c r="AC1632" i="6" s="1"/>
  <c r="AL1631" i="6" s="1"/>
  <c r="AA632" i="6"/>
  <c r="AB632" i="6" s="1"/>
  <c r="AC632" i="6" s="1"/>
  <c r="AL631" i="6" s="1"/>
  <c r="AA296" i="6"/>
  <c r="AB296" i="6" s="1"/>
  <c r="AC296" i="6" s="1"/>
  <c r="AL295" i="6" s="1"/>
  <c r="AA1032" i="6"/>
  <c r="AB1032" i="6" s="1"/>
  <c r="AC1032" i="6" s="1"/>
  <c r="AL1031" i="6" s="1"/>
  <c r="AA356" i="6"/>
  <c r="AB356" i="6" s="1"/>
  <c r="AC356" i="6" s="1"/>
  <c r="AL355" i="6" s="1"/>
  <c r="AA736" i="6"/>
  <c r="AB736" i="6" s="1"/>
  <c r="AC736" i="6" s="1"/>
  <c r="AL735" i="6" s="1"/>
  <c r="AA1372" i="6"/>
  <c r="AB1372" i="6" s="1"/>
  <c r="AC1372" i="6" s="1"/>
  <c r="AL1371" i="6" s="1"/>
  <c r="AA1396" i="6"/>
  <c r="AB1396" i="6" s="1"/>
  <c r="AC1396" i="6" s="1"/>
  <c r="AL1395" i="6" s="1"/>
  <c r="AA1392" i="6"/>
  <c r="AB1392" i="6" s="1"/>
  <c r="AC1392" i="6" s="1"/>
  <c r="AL1391" i="6" s="1"/>
  <c r="AA1252" i="6"/>
  <c r="AB1252" i="6" s="1"/>
  <c r="AC1252" i="6" s="1"/>
  <c r="AL1251" i="6" s="1"/>
  <c r="AA428" i="6"/>
  <c r="AB428" i="6" s="1"/>
  <c r="AC428" i="6" s="1"/>
  <c r="AL427" i="6" s="1"/>
  <c r="AA1428" i="6"/>
  <c r="AB1428" i="6" s="1"/>
  <c r="AC1428" i="6" s="1"/>
  <c r="AL1427" i="6" s="1"/>
  <c r="AA1524" i="6"/>
  <c r="AB1524" i="6" s="1"/>
  <c r="AC1524" i="6" s="1"/>
  <c r="AL1523" i="6" s="1"/>
  <c r="AA492" i="6"/>
  <c r="AB492" i="6" s="1"/>
  <c r="AC492" i="6" s="1"/>
  <c r="AL491" i="6" s="1"/>
  <c r="AA1224" i="6"/>
  <c r="AB1224" i="6" s="1"/>
  <c r="AC1224" i="6" s="1"/>
  <c r="AL1223" i="6" s="1"/>
  <c r="AA588" i="6"/>
  <c r="AB588" i="6" s="1"/>
  <c r="AC588" i="6" s="1"/>
  <c r="AL587" i="6" s="1"/>
  <c r="AA532" i="6"/>
  <c r="AB532" i="6" s="1"/>
  <c r="AC532" i="6" s="1"/>
  <c r="AL531" i="6" s="1"/>
  <c r="AA80" i="6"/>
  <c r="AB80" i="6" s="1"/>
  <c r="AC80" i="6" s="1"/>
  <c r="AL79" i="6" s="1"/>
  <c r="AA784" i="6"/>
  <c r="AB784" i="6" s="1"/>
  <c r="AC784" i="6" s="1"/>
  <c r="AL783" i="6" s="1"/>
  <c r="AA192" i="6"/>
  <c r="AB192" i="6" s="1"/>
  <c r="AC192" i="6" s="1"/>
  <c r="AL191" i="6" s="1"/>
  <c r="AA328" i="6"/>
  <c r="AB328" i="6" s="1"/>
  <c r="AC328" i="6" s="1"/>
  <c r="AL327" i="6" s="1"/>
  <c r="AA836" i="6"/>
  <c r="AB836" i="6" s="1"/>
  <c r="AC836" i="6" s="1"/>
  <c r="AL835" i="6" s="1"/>
  <c r="AA1400" i="6"/>
  <c r="AB1400" i="6" s="1"/>
  <c r="AC1400" i="6" s="1"/>
  <c r="AL1399" i="6" s="1"/>
  <c r="AA1540" i="6"/>
  <c r="AB1540" i="6" s="1"/>
  <c r="AC1540" i="6" s="1"/>
  <c r="AL1539" i="6" s="1"/>
  <c r="AA1476" i="6"/>
  <c r="AB1476" i="6" s="1"/>
  <c r="AC1476" i="6" s="1"/>
  <c r="AL1475" i="6" s="1"/>
  <c r="AA968" i="6"/>
  <c r="AB968" i="6" s="1"/>
  <c r="AC968" i="6" s="1"/>
  <c r="AL967" i="6" s="1"/>
  <c r="AA36" i="6"/>
  <c r="AB36" i="6" s="1"/>
  <c r="AC36" i="6" s="1"/>
  <c r="AL35" i="6" s="1"/>
  <c r="AA1136" i="6"/>
  <c r="AB1136" i="6" s="1"/>
  <c r="AC1136" i="6" s="1"/>
  <c r="AL1135" i="6" s="1"/>
  <c r="AA96" i="6"/>
  <c r="AB96" i="6" s="1"/>
  <c r="AC96" i="6" s="1"/>
  <c r="AL95" i="6" s="1"/>
  <c r="AA844" i="6"/>
  <c r="AB844" i="6" s="1"/>
  <c r="AC844" i="6" s="1"/>
  <c r="AL843" i="6" s="1"/>
  <c r="AA256" i="6"/>
  <c r="AB256" i="6" s="1"/>
  <c r="AC256" i="6" s="1"/>
  <c r="AL255" i="6" s="1"/>
  <c r="AA1016" i="6"/>
  <c r="AB1016" i="6" s="1"/>
  <c r="AC1016" i="6" s="1"/>
  <c r="AL1015" i="6" s="1"/>
  <c r="AA596" i="6"/>
  <c r="AB596" i="6" s="1"/>
  <c r="AC596" i="6" s="1"/>
  <c r="AL595" i="6" s="1"/>
  <c r="AA452" i="6"/>
  <c r="AB452" i="6" s="1"/>
  <c r="AC452" i="6" s="1"/>
  <c r="AL451" i="6" s="1"/>
  <c r="AA908" i="6"/>
  <c r="AB908" i="6" s="1"/>
  <c r="AC908" i="6" s="1"/>
  <c r="AL907" i="6" s="1"/>
  <c r="AA244" i="6"/>
  <c r="AB244" i="6" s="1"/>
  <c r="AC244" i="6" s="1"/>
  <c r="AL243" i="6" s="1"/>
  <c r="AA520" i="6"/>
  <c r="AB520" i="6" s="1"/>
  <c r="AC520" i="6" s="1"/>
  <c r="AL519" i="6" s="1"/>
  <c r="AA1568" i="6"/>
  <c r="AB1568" i="6" s="1"/>
  <c r="AC1568" i="6" s="1"/>
  <c r="AL1567" i="6" s="1"/>
  <c r="AA712" i="6"/>
  <c r="AB712" i="6" s="1"/>
  <c r="AC712" i="6" s="1"/>
  <c r="AL711" i="6" s="1"/>
  <c r="AA572" i="6"/>
  <c r="AB572" i="6" s="1"/>
  <c r="AC572" i="6" s="1"/>
  <c r="AL571" i="6" s="1"/>
  <c r="AA16" i="6"/>
  <c r="AB16" i="6" s="1"/>
  <c r="AC16" i="6" s="1"/>
  <c r="AL15" i="6" s="1"/>
  <c r="AA1584" i="6"/>
  <c r="AB1584" i="6" s="1"/>
  <c r="AC1584" i="6" s="1"/>
  <c r="AL1583" i="6" s="1"/>
  <c r="AA1020" i="6"/>
  <c r="AB1020" i="6" s="1"/>
  <c r="AC1020" i="6" s="1"/>
  <c r="AL1019" i="6" s="1"/>
  <c r="AA140" i="6"/>
  <c r="AB140" i="6" s="1"/>
  <c r="AC140" i="6" s="1"/>
  <c r="AL139" i="6" s="1"/>
  <c r="AA368" i="6"/>
  <c r="AB368" i="6" s="1"/>
  <c r="AC368" i="6" s="1"/>
  <c r="AL367" i="6" s="1"/>
  <c r="AA1220" i="6"/>
  <c r="AB1220" i="6" s="1"/>
  <c r="AC1220" i="6" s="1"/>
  <c r="AL1219" i="6" s="1"/>
  <c r="AA1444" i="6"/>
  <c r="AB1444" i="6" s="1"/>
  <c r="AC1444" i="6" s="1"/>
  <c r="AL1443" i="6" s="1"/>
  <c r="AA424" i="6"/>
  <c r="AB424" i="6" s="1"/>
  <c r="AC424" i="6" s="1"/>
  <c r="AL423" i="6" s="1"/>
  <c r="AA1112" i="6"/>
  <c r="AB1112" i="6" s="1"/>
  <c r="AC1112" i="6" s="1"/>
  <c r="AL1111" i="6" s="1"/>
  <c r="AA1292" i="6"/>
  <c r="AB1292" i="6" s="1"/>
  <c r="AC1292" i="6" s="1"/>
  <c r="AL1291" i="6" s="1"/>
  <c r="AA1284" i="6"/>
  <c r="AB1284" i="6" s="1"/>
  <c r="AC1284" i="6" s="1"/>
  <c r="AL1283" i="6" s="1"/>
  <c r="AA1208" i="6"/>
  <c r="AB1208" i="6" s="1"/>
  <c r="AC1208" i="6" s="1"/>
  <c r="AL1207" i="6" s="1"/>
  <c r="AA800" i="6"/>
  <c r="AB800" i="6" s="1"/>
  <c r="AC800" i="6" s="1"/>
  <c r="AL799" i="6" s="1"/>
  <c r="AA1160" i="6"/>
  <c r="AB1160" i="6" s="1"/>
  <c r="AC1160" i="6" s="1"/>
  <c r="AL1159" i="6" s="1"/>
  <c r="AA808" i="6"/>
  <c r="AB808" i="6" s="1"/>
  <c r="AC808" i="6" s="1"/>
  <c r="AL807" i="6" s="1"/>
  <c r="AA744" i="6"/>
  <c r="AB744" i="6" s="1"/>
  <c r="AC744" i="6" s="1"/>
  <c r="AL743" i="6" s="1"/>
  <c r="AA984" i="6"/>
  <c r="AB984" i="6" s="1"/>
  <c r="AC984" i="6" s="1"/>
  <c r="AL983" i="6" s="1"/>
  <c r="AA1352" i="6"/>
  <c r="AB1352" i="6" s="1"/>
  <c r="AC1352" i="6" s="1"/>
  <c r="AL1351" i="6" s="1"/>
  <c r="AA464" i="6"/>
  <c r="AB464" i="6" s="1"/>
  <c r="AC464" i="6" s="1"/>
  <c r="AL463" i="6" s="1"/>
  <c r="AA1604" i="6"/>
  <c r="AB1604" i="6" s="1"/>
  <c r="AC1604" i="6" s="1"/>
  <c r="AL1603" i="6" s="1"/>
  <c r="AA232" i="6"/>
  <c r="AB232" i="6" s="1"/>
  <c r="AC232" i="6" s="1"/>
  <c r="AL231" i="6" s="1"/>
  <c r="AA1436" i="6"/>
  <c r="AB1436" i="6" s="1"/>
  <c r="AC1436" i="6" s="1"/>
  <c r="AL1435" i="6" s="1"/>
  <c r="AA776" i="6"/>
  <c r="AB776" i="6" s="1"/>
  <c r="AC776" i="6" s="1"/>
  <c r="AL775" i="6" s="1"/>
  <c r="AA1148" i="6"/>
  <c r="AB1148" i="6" s="1"/>
  <c r="AC1148" i="6" s="1"/>
  <c r="AL1147" i="6" s="1"/>
  <c r="AA1324" i="6"/>
  <c r="AB1324" i="6" s="1"/>
  <c r="AC1324" i="6" s="1"/>
  <c r="AL1323" i="6" s="1"/>
  <c r="AA1456" i="6"/>
  <c r="AB1456" i="6" s="1"/>
  <c r="AC1456" i="6" s="1"/>
  <c r="AL1455" i="6" s="1"/>
  <c r="AA212" i="6"/>
  <c r="AB212" i="6" s="1"/>
  <c r="AC212" i="6" s="1"/>
  <c r="AL211" i="6" s="1"/>
  <c r="AA216" i="6"/>
  <c r="AB216" i="6" s="1"/>
  <c r="AC216" i="6" s="1"/>
  <c r="AL215" i="6" s="1"/>
  <c r="AA224" i="6"/>
  <c r="AB224" i="6" s="1"/>
  <c r="AC224" i="6" s="1"/>
  <c r="AL223" i="6" s="1"/>
  <c r="AA1548" i="6"/>
  <c r="AB1548" i="6" s="1"/>
  <c r="AC1548" i="6" s="1"/>
  <c r="AL1547" i="6" s="1"/>
  <c r="AA864" i="6"/>
  <c r="AB864" i="6" s="1"/>
  <c r="AC864" i="6" s="1"/>
  <c r="AL863" i="6" s="1"/>
  <c r="AA604" i="6"/>
  <c r="AB604" i="6" s="1"/>
  <c r="AC604" i="6" s="1"/>
  <c r="AL603" i="6" s="1"/>
  <c r="AA1172" i="6"/>
  <c r="AB1172" i="6" s="1"/>
  <c r="AC1172" i="6" s="1"/>
  <c r="AL1171" i="6" s="1"/>
  <c r="AA32" i="6"/>
  <c r="AB32" i="6" s="1"/>
  <c r="AC32" i="6" s="1"/>
  <c r="AL31" i="6" s="1"/>
  <c r="AA1156" i="6"/>
  <c r="AB1156" i="6" s="1"/>
  <c r="AC1156" i="6" s="1"/>
  <c r="AL1155" i="6" s="1"/>
  <c r="AA1560" i="6"/>
  <c r="AB1560" i="6" s="1"/>
  <c r="AC1560" i="6" s="1"/>
  <c r="AL1559" i="6" s="1"/>
  <c r="AA348" i="6"/>
  <c r="AB348" i="6" s="1"/>
  <c r="AC348" i="6" s="1"/>
  <c r="AL347" i="6" s="1"/>
  <c r="AA1212" i="6"/>
  <c r="AB1212" i="6" s="1"/>
  <c r="AC1212" i="6" s="1"/>
  <c r="AL1211" i="6" s="1"/>
  <c r="AA500" i="6"/>
  <c r="AB500" i="6" s="1"/>
  <c r="AC500" i="6" s="1"/>
  <c r="AL499" i="6" s="1"/>
  <c r="AA468" i="6"/>
  <c r="AB468" i="6" s="1"/>
  <c r="AC468" i="6" s="1"/>
  <c r="AL467" i="6" s="1"/>
  <c r="AA1504" i="6"/>
  <c r="AB1504" i="6" s="1"/>
  <c r="AC1504" i="6" s="1"/>
  <c r="AL1503" i="6" s="1"/>
  <c r="AA1072" i="6"/>
  <c r="AB1072" i="6" s="1"/>
  <c r="AC1072" i="6" s="1"/>
  <c r="AL1071" i="6" s="1"/>
  <c r="AA648" i="6"/>
  <c r="AB648" i="6" s="1"/>
  <c r="AC648" i="6" s="1"/>
  <c r="AL647" i="6" s="1"/>
  <c r="AA1128" i="6"/>
  <c r="AB1128" i="6" s="1"/>
  <c r="AC1128" i="6" s="1"/>
  <c r="AL1127" i="6" s="1"/>
  <c r="AA996" i="6"/>
  <c r="AB996" i="6" s="1"/>
  <c r="AC996" i="6" s="1"/>
  <c r="AL995" i="6" s="1"/>
  <c r="AA904" i="6"/>
  <c r="AB904" i="6" s="1"/>
  <c r="AC904" i="6" s="1"/>
  <c r="AL903" i="6" s="1"/>
  <c r="AA1472" i="6"/>
  <c r="AB1472" i="6" s="1"/>
  <c r="AC1472" i="6" s="1"/>
  <c r="AL1471" i="6" s="1"/>
  <c r="AA700" i="6"/>
  <c r="AB700" i="6" s="1"/>
  <c r="AC700" i="6" s="1"/>
  <c r="AL699" i="6" s="1"/>
  <c r="AA416" i="6"/>
  <c r="AB416" i="6" s="1"/>
  <c r="AC416" i="6" s="1"/>
  <c r="AL415" i="6" s="1"/>
  <c r="AA964" i="6"/>
  <c r="AB964" i="6" s="1"/>
  <c r="AC964" i="6" s="1"/>
  <c r="AL963" i="6" s="1"/>
  <c r="AA504" i="6"/>
  <c r="AB504" i="6" s="1"/>
  <c r="AC504" i="6" s="1"/>
  <c r="AL503" i="6" s="1"/>
  <c r="AA1124" i="6"/>
  <c r="AB1124" i="6" s="1"/>
  <c r="AC1124" i="6" s="1"/>
  <c r="AL1123" i="6" s="1"/>
  <c r="AA516" i="6"/>
  <c r="AB516" i="6" s="1"/>
  <c r="AC516" i="6" s="1"/>
  <c r="AL515" i="6" s="1"/>
  <c r="AA336" i="6"/>
  <c r="AB336" i="6" s="1"/>
  <c r="AC336" i="6" s="1"/>
  <c r="AL335" i="6" s="1"/>
  <c r="AA668" i="6"/>
  <c r="AB668" i="6" s="1"/>
  <c r="AC668" i="6" s="1"/>
  <c r="AL667" i="6" s="1"/>
  <c r="AA1288" i="6"/>
  <c r="AB1288" i="6" s="1"/>
  <c r="AC1288" i="6" s="1"/>
  <c r="AL1287" i="6" s="1"/>
  <c r="AA688" i="6"/>
  <c r="AB688" i="6" s="1"/>
  <c r="AC688" i="6" s="1"/>
  <c r="AL687" i="6" s="1"/>
  <c r="AA948" i="6"/>
  <c r="AB948" i="6" s="1"/>
  <c r="AC948" i="6" s="1"/>
  <c r="AL947" i="6" s="1"/>
  <c r="AA400" i="6"/>
  <c r="AB400" i="6" s="1"/>
  <c r="AC400" i="6" s="1"/>
  <c r="AL399" i="6" s="1"/>
  <c r="AA1628" i="6"/>
  <c r="AB1628" i="6" s="1"/>
  <c r="AC1628" i="6" s="1"/>
  <c r="AL1627" i="6" s="1"/>
  <c r="AA1468" i="6"/>
  <c r="AB1468" i="6" s="1"/>
  <c r="AC1468" i="6" s="1"/>
  <c r="AL1467" i="6" s="1"/>
  <c r="AA1660" i="6"/>
  <c r="AB1660" i="6" s="1"/>
  <c r="AC1660" i="6" s="1"/>
  <c r="AL1659" i="6" s="1"/>
  <c r="AA804" i="6"/>
  <c r="AB804" i="6" s="1"/>
  <c r="AC804" i="6" s="1"/>
  <c r="AL803" i="6" s="1"/>
  <c r="AA740" i="6"/>
  <c r="AB740" i="6" s="1"/>
  <c r="AC740" i="6" s="1"/>
  <c r="AL739" i="6" s="1"/>
  <c r="AA1452" i="6"/>
  <c r="AB1452" i="6" s="1"/>
  <c r="AC1452" i="6" s="1"/>
  <c r="AL1451" i="6" s="1"/>
  <c r="AA180" i="6"/>
  <c r="AB180" i="6" s="1"/>
  <c r="AC180" i="6" s="1"/>
  <c r="AL179" i="6" s="1"/>
  <c r="AA1636" i="6"/>
  <c r="AB1636" i="6" s="1"/>
  <c r="AC1636" i="6" s="1"/>
  <c r="AL1635" i="6" s="1"/>
  <c r="AA88" i="6"/>
  <c r="AB88" i="6" s="1"/>
  <c r="AC88" i="6" s="1"/>
  <c r="AL87" i="6" s="1"/>
  <c r="AA1236" i="6"/>
  <c r="AB1236" i="6" s="1"/>
  <c r="AC1236" i="6" s="1"/>
  <c r="AL1235" i="6" s="1"/>
  <c r="AA600" i="6"/>
  <c r="AB600" i="6" s="1"/>
  <c r="AC600" i="6" s="1"/>
  <c r="AL599" i="6" s="1"/>
  <c r="AA576" i="6"/>
  <c r="AB576" i="6" s="1"/>
  <c r="AC576" i="6" s="1"/>
  <c r="AL575" i="6" s="1"/>
  <c r="AA112" i="6"/>
  <c r="AB112" i="6" s="1"/>
  <c r="AC112" i="6" s="1"/>
  <c r="AL111" i="6" s="1"/>
  <c r="AA1448" i="6"/>
  <c r="AB1448" i="6" s="1"/>
  <c r="AC1448" i="6" s="1"/>
  <c r="AL1447" i="6" s="1"/>
  <c r="AA788" i="6"/>
  <c r="AB788" i="6" s="1"/>
  <c r="AC788" i="6" s="1"/>
  <c r="AL787" i="6" s="1"/>
  <c r="AA1508" i="6"/>
  <c r="AB1508" i="6" s="1"/>
  <c r="AC1508" i="6" s="1"/>
  <c r="AL1507" i="6" s="1"/>
  <c r="AA172" i="6"/>
  <c r="AB172" i="6" s="1"/>
  <c r="AC172" i="6" s="1"/>
  <c r="AL171" i="6" s="1"/>
  <c r="AA264" i="6"/>
  <c r="AB264" i="6" s="1"/>
  <c r="AC264" i="6" s="1"/>
  <c r="AL263" i="6" s="1"/>
  <c r="AA1012" i="6"/>
  <c r="AB1012" i="6" s="1"/>
  <c r="AC1012" i="6" s="1"/>
  <c r="AL1011" i="6" s="1"/>
  <c r="AA828" i="6"/>
  <c r="AB828" i="6" s="1"/>
  <c r="AC828" i="6" s="1"/>
  <c r="AL827" i="6" s="1"/>
  <c r="AA156" i="6"/>
  <c r="AB156" i="6" s="1"/>
  <c r="AC156" i="6" s="1"/>
  <c r="AL155" i="6" s="1"/>
  <c r="AA436" i="6"/>
  <c r="AB436" i="6" s="1"/>
  <c r="AC436" i="6" s="1"/>
  <c r="AL435" i="6" s="1"/>
  <c r="AA1000" i="6"/>
  <c r="AB1000" i="6" s="1"/>
  <c r="AC1000" i="6" s="1"/>
  <c r="AL999" i="6" s="1"/>
  <c r="AA60" i="6"/>
  <c r="AB60" i="6" s="1"/>
  <c r="AC60" i="6" s="1"/>
  <c r="AL59" i="6" s="1"/>
  <c r="AA420" i="6"/>
  <c r="AB420" i="6" s="1"/>
  <c r="AC420" i="6" s="1"/>
  <c r="AL419" i="6" s="1"/>
  <c r="AA1648" i="6"/>
  <c r="AB1648" i="6" s="1"/>
  <c r="AC1648" i="6" s="1"/>
  <c r="AL1647" i="6" s="1"/>
  <c r="AA896" i="6"/>
  <c r="AB896" i="6" s="1"/>
  <c r="AC896" i="6" s="1"/>
  <c r="AL895" i="6" s="1"/>
  <c r="AA1036" i="6"/>
  <c r="AB1036" i="6" s="1"/>
  <c r="AC1036" i="6" s="1"/>
  <c r="AL1035" i="6" s="1"/>
  <c r="AA1464" i="6"/>
  <c r="AB1464" i="6" s="1"/>
  <c r="AC1464" i="6" s="1"/>
  <c r="AL1463" i="6" s="1"/>
  <c r="AA1600" i="6"/>
  <c r="AB1600" i="6" s="1"/>
  <c r="AC1600" i="6" s="1"/>
  <c r="AL1599" i="6" s="1"/>
  <c r="AA696" i="6"/>
  <c r="AB696" i="6" s="1"/>
  <c r="AC696" i="6" s="1"/>
  <c r="AL695" i="6" s="1"/>
  <c r="AA1052" i="6"/>
  <c r="AB1052" i="6" s="1"/>
  <c r="AC1052" i="6" s="1"/>
  <c r="AL1051" i="6" s="1"/>
  <c r="AA868" i="6"/>
  <c r="AB868" i="6" s="1"/>
  <c r="AC868" i="6" s="1"/>
  <c r="AL867" i="6" s="1"/>
  <c r="AA1424" i="6"/>
  <c r="AB1424" i="6" s="1"/>
  <c r="AC1424" i="6" s="1"/>
  <c r="AL1423" i="6" s="1"/>
  <c r="AA360" i="6"/>
  <c r="AB360" i="6" s="1"/>
  <c r="AC360" i="6" s="1"/>
  <c r="AL359" i="6" s="1"/>
  <c r="AA1512" i="6"/>
  <c r="AB1512" i="6" s="1"/>
  <c r="AC1512" i="6" s="1"/>
  <c r="AL1511" i="6" s="1"/>
  <c r="AA1360" i="6"/>
  <c r="AB1360" i="6" s="1"/>
  <c r="AC1360" i="6" s="1"/>
  <c r="AL1359" i="6" s="1"/>
  <c r="AA1108" i="6"/>
  <c r="AB1108" i="6" s="1"/>
  <c r="AC1108" i="6" s="1"/>
  <c r="AL1107" i="6" s="1"/>
  <c r="AA1668" i="6"/>
  <c r="AB1668" i="6" s="1"/>
  <c r="AC1668" i="6" s="1"/>
  <c r="AL1667" i="6" s="1"/>
  <c r="AA1256" i="6"/>
  <c r="AB1256" i="6" s="1"/>
  <c r="AC1256" i="6" s="1"/>
  <c r="AL1255" i="6" s="1"/>
  <c r="AA236" i="6"/>
  <c r="AB236" i="6" s="1"/>
  <c r="AC236" i="6" s="1"/>
  <c r="AL235" i="6" s="1"/>
  <c r="AA1356" i="6"/>
  <c r="AB1356" i="6" s="1"/>
  <c r="AC1356" i="6" s="1"/>
  <c r="AL1355" i="6" s="1"/>
  <c r="AA148" i="6"/>
  <c r="AB148" i="6" s="1"/>
  <c r="AC148" i="6" s="1"/>
  <c r="AL147" i="6" s="1"/>
  <c r="AA720" i="6"/>
  <c r="AB720" i="6" s="1"/>
  <c r="AC720" i="6" s="1"/>
  <c r="AL719" i="6" s="1"/>
  <c r="AA564" i="6"/>
  <c r="AB564" i="6" s="1"/>
  <c r="AC564" i="6" s="1"/>
  <c r="AL563" i="6" s="1"/>
  <c r="AA652" i="6"/>
  <c r="AB652" i="6" s="1"/>
  <c r="AC652" i="6" s="1"/>
  <c r="AL651" i="6" s="1"/>
  <c r="AA628" i="6"/>
  <c r="AB628" i="6" s="1"/>
  <c r="AC628" i="6" s="1"/>
  <c r="AL627" i="6" s="1"/>
  <c r="AA560" i="6"/>
  <c r="AB560" i="6" s="1"/>
  <c r="AC560" i="6" s="1"/>
  <c r="AL559" i="6" s="1"/>
  <c r="AA852" i="6"/>
  <c r="AB852" i="6" s="1"/>
  <c r="AC852" i="6" s="1"/>
  <c r="AL851" i="6" s="1"/>
  <c r="AA708" i="6"/>
  <c r="AB708" i="6" s="1"/>
  <c r="AC708" i="6" s="1"/>
  <c r="AL707" i="6" s="1"/>
  <c r="AA1260" i="6"/>
  <c r="AB1260" i="6" s="1"/>
  <c r="AC1260" i="6" s="1"/>
  <c r="AL1259" i="6" s="1"/>
  <c r="AA760" i="6"/>
  <c r="AB760" i="6" s="1"/>
  <c r="AC760" i="6" s="1"/>
  <c r="AL759" i="6" s="1"/>
  <c r="AA640" i="6"/>
  <c r="AB640" i="6" s="1"/>
  <c r="AC640" i="6" s="1"/>
  <c r="AL639" i="6" s="1"/>
  <c r="AA608" i="6"/>
  <c r="AB608" i="6" s="1"/>
  <c r="AC608" i="6" s="1"/>
  <c r="AL607" i="6" s="1"/>
  <c r="AA1064" i="6"/>
  <c r="AB1064" i="6" s="1"/>
  <c r="AC1064" i="6" s="1"/>
  <c r="AL1063" i="6" s="1"/>
  <c r="AA380" i="6"/>
  <c r="AB380" i="6" s="1"/>
  <c r="AC380" i="6" s="1"/>
  <c r="AL379" i="6" s="1"/>
  <c r="AA300" i="6"/>
  <c r="AB300" i="6" s="1"/>
  <c r="AC300" i="6" s="1"/>
  <c r="AL299" i="6" s="1"/>
  <c r="AA128" i="6"/>
  <c r="AB128" i="6" s="1"/>
  <c r="AC128" i="6" s="1"/>
  <c r="AL127" i="6" s="1"/>
  <c r="AA1044" i="6"/>
  <c r="AB1044" i="6" s="1"/>
  <c r="AC1044" i="6" s="1"/>
  <c r="AL1043" i="6" s="1"/>
  <c r="AA1312" i="6"/>
  <c r="AB1312" i="6" s="1"/>
  <c r="AC1312" i="6" s="1"/>
  <c r="AL1311" i="6" s="1"/>
  <c r="AA160" i="6"/>
  <c r="AB160" i="6" s="1"/>
  <c r="AC160" i="6" s="1"/>
  <c r="AL159" i="6" s="1"/>
  <c r="AA1576" i="6"/>
  <c r="AB1576" i="6" s="1"/>
  <c r="AC1576" i="6" s="1"/>
  <c r="AL1575" i="6" s="1"/>
  <c r="AA748" i="6"/>
  <c r="AB748" i="6" s="1"/>
  <c r="AC748" i="6" s="1"/>
  <c r="AL747" i="6" s="1"/>
  <c r="AA936" i="6"/>
  <c r="AB936" i="6" s="1"/>
  <c r="AC936" i="6" s="1"/>
  <c r="AL935" i="6" s="1"/>
  <c r="AA1416" i="6"/>
  <c r="AB1416" i="6" s="1"/>
  <c r="AC1416" i="6" s="1"/>
  <c r="AL1415" i="6" s="1"/>
  <c r="AA1084" i="6"/>
  <c r="AB1084" i="6" s="1"/>
  <c r="AC1084" i="6" s="1"/>
  <c r="AL1083" i="6" s="1"/>
  <c r="AA1488" i="6"/>
  <c r="AB1488" i="6" s="1"/>
  <c r="AC1488" i="6" s="1"/>
  <c r="AL1487" i="6" s="1"/>
  <c r="AA1440" i="6"/>
  <c r="AB1440" i="6" s="1"/>
  <c r="AC1440" i="6" s="1"/>
  <c r="AL1439" i="6" s="1"/>
  <c r="AA528" i="6"/>
  <c r="AB528" i="6" s="1"/>
  <c r="AC528" i="6" s="1"/>
  <c r="AL527" i="6" s="1"/>
  <c r="AA1096" i="6"/>
  <c r="AB1096" i="6" s="1"/>
  <c r="AC1096" i="6" s="1"/>
  <c r="AL1095" i="6" s="1"/>
  <c r="AA404" i="6"/>
  <c r="AB404" i="6" s="1"/>
  <c r="AC404" i="6" s="1"/>
  <c r="AL403" i="6" s="1"/>
  <c r="AA1216" i="6"/>
  <c r="AB1216" i="6" s="1"/>
  <c r="AC1216" i="6" s="1"/>
  <c r="AL1215" i="6" s="1"/>
  <c r="AA1412" i="6"/>
  <c r="AB1412" i="6" s="1"/>
  <c r="AC1412" i="6" s="1"/>
  <c r="AL1411" i="6" s="1"/>
  <c r="AA372" i="6"/>
  <c r="AB372" i="6" s="1"/>
  <c r="AC372" i="6" s="1"/>
  <c r="AL371" i="6" s="1"/>
  <c r="AA52" i="6"/>
  <c r="AB52" i="6" s="1"/>
  <c r="AC52" i="6" s="1"/>
  <c r="AL51" i="6" s="1"/>
  <c r="AA816" i="6"/>
  <c r="AB816" i="6" s="1"/>
  <c r="AC816" i="6" s="1"/>
  <c r="AL815" i="6" s="1"/>
  <c r="AA1316" i="6"/>
  <c r="AB1316" i="6" s="1"/>
  <c r="AC1316" i="6" s="1"/>
  <c r="AL1315" i="6" s="1"/>
  <c r="AA1588" i="6"/>
  <c r="AB1588" i="6" s="1"/>
  <c r="AC1588" i="6" s="1"/>
  <c r="AL1587" i="6" s="1"/>
  <c r="AA100" i="6"/>
  <c r="AB100" i="6" s="1"/>
  <c r="AC100" i="6" s="1"/>
  <c r="AL99" i="6" s="1"/>
  <c r="AA1232" i="6"/>
  <c r="AB1232" i="6" s="1"/>
  <c r="AC1232" i="6" s="1"/>
  <c r="AL1231" i="6" s="1"/>
  <c r="AA68" i="6"/>
  <c r="AB68" i="6" s="1"/>
  <c r="AC68" i="6" s="1"/>
  <c r="AL67" i="6" s="1"/>
  <c r="AA1384" i="6"/>
  <c r="AB1384" i="6" s="1"/>
  <c r="AC1384" i="6" s="1"/>
  <c r="AL1383" i="6" s="1"/>
  <c r="AA884" i="6"/>
  <c r="AB884" i="6" s="1"/>
  <c r="AC884" i="6" s="1"/>
  <c r="AL883" i="6" s="1"/>
  <c r="AA1460" i="6"/>
  <c r="AB1460" i="6" s="1"/>
  <c r="AC1460" i="6" s="1"/>
  <c r="AL1459" i="6" s="1"/>
  <c r="AA116" i="6"/>
  <c r="AB116" i="6" s="1"/>
  <c r="AC116" i="6" s="1"/>
  <c r="AL115" i="6" s="1"/>
  <c r="AA8" i="6"/>
  <c r="AB8" i="6" s="1"/>
  <c r="AC8" i="6" s="1"/>
  <c r="AL7" i="6" s="1"/>
  <c r="AA1296" i="6"/>
  <c r="AB1296" i="6" s="1"/>
  <c r="AC1296" i="6" s="1"/>
  <c r="AL1295" i="6" s="1"/>
  <c r="AA664" i="6"/>
  <c r="AB664" i="6" s="1"/>
  <c r="AC664" i="6" s="1"/>
  <c r="AL663" i="6" s="1"/>
  <c r="AA1120" i="6"/>
  <c r="AB1120" i="6" s="1"/>
  <c r="AC1120" i="6" s="1"/>
  <c r="AL1119" i="6" s="1"/>
  <c r="AA1076" i="6"/>
  <c r="AB1076" i="6" s="1"/>
  <c r="AC1076" i="6" s="1"/>
  <c r="AL1075" i="6" s="1"/>
  <c r="AA332" i="6"/>
  <c r="AB332" i="6" s="1"/>
  <c r="AC332" i="6" s="1"/>
  <c r="AL331" i="6" s="1"/>
  <c r="AA472" i="6"/>
  <c r="AB472" i="6" s="1"/>
  <c r="AC472" i="6" s="1"/>
  <c r="AL471" i="6" s="1"/>
  <c r="AA1340" i="6"/>
  <c r="AB1340" i="6" s="1"/>
  <c r="AC1340" i="6" s="1"/>
  <c r="AL1339" i="6" s="1"/>
  <c r="AA1004" i="6"/>
  <c r="AB1004" i="6" s="1"/>
  <c r="AC1004" i="6" s="1"/>
  <c r="AL1003" i="6" s="1"/>
  <c r="AA352" i="6"/>
  <c r="AB352" i="6" s="1"/>
  <c r="AC352" i="6" s="1"/>
  <c r="AL351" i="6" s="1"/>
  <c r="AA412" i="6"/>
  <c r="AB412" i="6" s="1"/>
  <c r="AC412" i="6" s="1"/>
  <c r="AL411" i="6" s="1"/>
  <c r="AA848" i="6"/>
  <c r="AB848" i="6" s="1"/>
  <c r="AC848" i="6" s="1"/>
  <c r="AL847" i="6" s="1"/>
  <c r="AA1616" i="6"/>
  <c r="AB1616" i="6" s="1"/>
  <c r="AC1616" i="6" s="1"/>
  <c r="AL1615" i="6" s="1"/>
  <c r="AA48" i="6"/>
  <c r="AB48" i="6" s="1"/>
  <c r="AC48" i="6" s="1"/>
  <c r="AL47" i="6" s="1"/>
  <c r="AA396" i="6"/>
  <c r="AB396" i="6" s="1"/>
  <c r="AC396" i="6" s="1"/>
  <c r="AL395" i="6" s="1"/>
  <c r="AA1192" i="6"/>
  <c r="AB1192" i="6" s="1"/>
  <c r="AC1192" i="6" s="1"/>
  <c r="AL1191" i="6" s="1"/>
  <c r="AA888" i="6"/>
  <c r="AB888" i="6" s="1"/>
  <c r="AC888" i="6" s="1"/>
  <c r="AL887" i="6" s="1"/>
  <c r="AA592" i="6"/>
  <c r="AB592" i="6" s="1"/>
  <c r="AC592" i="6" s="1"/>
  <c r="AL591" i="6" s="1"/>
  <c r="AA200" i="6"/>
  <c r="AB200" i="6" s="1"/>
  <c r="AC200" i="6" s="1"/>
  <c r="AL199" i="6" s="1"/>
  <c r="AA1432" i="6"/>
  <c r="AB1432" i="6" s="1"/>
  <c r="AC1432" i="6" s="1"/>
  <c r="AL1431" i="6" s="1"/>
  <c r="AA1304" i="6"/>
  <c r="AB1304" i="6" s="1"/>
  <c r="AC1304" i="6" s="1"/>
  <c r="AL1303" i="6" s="1"/>
  <c r="AA196" i="6"/>
  <c r="AB196" i="6" s="1"/>
  <c r="AC196" i="6" s="1"/>
  <c r="AL195" i="6" s="1"/>
  <c r="AA1492" i="6"/>
  <c r="AB1492" i="6" s="1"/>
  <c r="AC1492" i="6" s="1"/>
  <c r="AL1491" i="6" s="1"/>
  <c r="AA1092" i="6"/>
  <c r="AB1092" i="6" s="1"/>
  <c r="AC1092" i="6" s="1"/>
  <c r="AL1091" i="6" s="1"/>
  <c r="AA1420" i="6"/>
  <c r="AB1420" i="6" s="1"/>
  <c r="AC1420" i="6" s="1"/>
  <c r="AL1419" i="6" s="1"/>
  <c r="AA72" i="6"/>
  <c r="AB72" i="6" s="1"/>
  <c r="AC72" i="6" s="1"/>
  <c r="AL71" i="6" s="1"/>
  <c r="AA544" i="6"/>
  <c r="AB544" i="6" s="1"/>
  <c r="AC544" i="6" s="1"/>
  <c r="AL543" i="6" s="1"/>
  <c r="AA512" i="6"/>
  <c r="AB512" i="6" s="1"/>
  <c r="AC512" i="6" s="1"/>
  <c r="AL511" i="6" s="1"/>
  <c r="AA772" i="6"/>
  <c r="AB772" i="6" s="1"/>
  <c r="AC772" i="6" s="1"/>
  <c r="AL771" i="6" s="1"/>
  <c r="AA768" i="6"/>
  <c r="AB768" i="6" s="1"/>
  <c r="AC768" i="6" s="1"/>
  <c r="AL767" i="6" s="1"/>
  <c r="AA704" i="6"/>
  <c r="AB704" i="6" s="1"/>
  <c r="AC704" i="6" s="1"/>
  <c r="AL703" i="6" s="1"/>
  <c r="AA1620" i="6"/>
  <c r="AB1620" i="6" s="1"/>
  <c r="AC1620" i="6" s="1"/>
  <c r="AL1619" i="6" s="1"/>
  <c r="AA1328" i="6"/>
  <c r="AB1328" i="6" s="1"/>
  <c r="AC1328" i="6" s="1"/>
  <c r="AL1327" i="6" s="1"/>
  <c r="AA184" i="6"/>
  <c r="AB184" i="6" s="1"/>
  <c r="AC184" i="6" s="1"/>
  <c r="AL183" i="6" s="1"/>
  <c r="AA620" i="6"/>
  <c r="AB620" i="6" s="1"/>
  <c r="AC620" i="6" s="1"/>
  <c r="AL619" i="6" s="1"/>
  <c r="AA20" i="6"/>
  <c r="AB20" i="6" s="1"/>
  <c r="AC20" i="6" s="1"/>
  <c r="AL19" i="6" s="1"/>
  <c r="AA660" i="6"/>
  <c r="AB660" i="6" s="1"/>
  <c r="AC660" i="6" s="1"/>
  <c r="AL659" i="6" s="1"/>
  <c r="AA940" i="6"/>
  <c r="AB940" i="6" s="1"/>
  <c r="AC940" i="6" s="1"/>
  <c r="AL939" i="6" s="1"/>
  <c r="AA248" i="6"/>
  <c r="AB248" i="6" s="1"/>
  <c r="AC248" i="6" s="1"/>
  <c r="AL247" i="6" s="1"/>
  <c r="AA4" i="6"/>
  <c r="AB4" i="6" s="1"/>
  <c r="AC4" i="6" s="1"/>
  <c r="AL3" i="6" s="1"/>
  <c r="AA1075" i="6"/>
  <c r="AA932" i="6"/>
  <c r="AB932" i="6" s="1"/>
  <c r="AC932" i="6" s="1"/>
  <c r="AL931" i="6" s="1"/>
  <c r="AA3912" i="6"/>
  <c r="AB3912" i="6" s="1"/>
  <c r="AC3912" i="6" s="1"/>
  <c r="AL3911" i="6" s="1"/>
  <c r="AB855" i="6"/>
  <c r="AI855" i="6" s="1" a="1"/>
  <c r="AI855" i="6" s="1"/>
  <c r="AA1905" i="6"/>
  <c r="AB1905" i="6" s="1"/>
  <c r="AC1905" i="6" s="1"/>
  <c r="AA1074" i="6"/>
  <c r="AB1074" i="6" s="1"/>
  <c r="AC1074" i="6" s="1"/>
  <c r="AA1122" i="6"/>
  <c r="AB1122" i="6" s="1"/>
  <c r="AC1122" i="6" s="1"/>
  <c r="AA3315" i="6"/>
  <c r="AH3315" i="6" s="1" a="1"/>
  <c r="AH3315" i="6" s="1"/>
  <c r="AA2835" i="6"/>
  <c r="AH2835" i="6" s="1" a="1"/>
  <c r="AH2835" i="6" s="1"/>
  <c r="AA2090" i="6"/>
  <c r="AB2090" i="6" s="1"/>
  <c r="AC2090" i="6" s="1"/>
  <c r="AA3411" i="6"/>
  <c r="AH3411" i="6" s="1" a="1"/>
  <c r="AH3411" i="6" s="1"/>
  <c r="AA3375" i="6"/>
  <c r="AH3375" i="6" s="1" a="1"/>
  <c r="AH3375" i="6" s="1"/>
  <c r="AA247" i="6"/>
  <c r="AA3751" i="6"/>
  <c r="AH3751" i="6" s="1" a="1"/>
  <c r="AH3751" i="6" s="1"/>
  <c r="AB2167" i="6"/>
  <c r="AI2167" i="6" s="1" a="1"/>
  <c r="AI2167" i="6" s="1"/>
  <c r="AA723" i="6"/>
  <c r="AA283" i="6"/>
  <c r="AH283" i="6" s="1" a="1"/>
  <c r="AH283" i="6" s="1"/>
  <c r="AA3711" i="6"/>
  <c r="AH3711" i="6" s="1" a="1"/>
  <c r="AH3711" i="6" s="1"/>
  <c r="AB2263" i="6"/>
  <c r="AI2263" i="6" s="1" a="1"/>
  <c r="AI2263" i="6" s="1"/>
  <c r="AB2975" i="6"/>
  <c r="AI2975" i="6" s="1" a="1"/>
  <c r="AI2975" i="6" s="1"/>
  <c r="AA1243" i="6"/>
  <c r="AH1243" i="6" s="1" a="1"/>
  <c r="AH1243" i="6" s="1"/>
  <c r="AB2879" i="6"/>
  <c r="AI2879" i="6" s="1" a="1"/>
  <c r="AI2879" i="6" s="1"/>
  <c r="AA119" i="6"/>
  <c r="AH119" i="6" s="1" a="1"/>
  <c r="AH119" i="6" s="1"/>
  <c r="AA2083" i="6"/>
  <c r="AH2083" i="6" s="1" a="1"/>
  <c r="AH2083" i="6" s="1"/>
  <c r="AA1995" i="6"/>
  <c r="AH1995" i="6" s="1" a="1"/>
  <c r="AH1995" i="6" s="1"/>
  <c r="AA2219" i="6"/>
  <c r="AH2219" i="6" s="1" a="1"/>
  <c r="AH2219" i="6" s="1"/>
  <c r="AA2655" i="6"/>
  <c r="AH2655" i="6" s="1" a="1"/>
  <c r="AH2655" i="6" s="1"/>
  <c r="AB2311" i="6"/>
  <c r="AI2311" i="6" s="1" a="1"/>
  <c r="AI2311" i="6" s="1"/>
  <c r="AB2523" i="6"/>
  <c r="AI2523" i="6" s="1" a="1"/>
  <c r="AI2523" i="6" s="1"/>
  <c r="AA3703" i="6"/>
  <c r="AH3703" i="6" s="1" a="1"/>
  <c r="AH3703" i="6" s="1"/>
  <c r="AA1087" i="6"/>
  <c r="AH1087" i="6" s="1" a="1"/>
  <c r="AH1087" i="6" s="1"/>
  <c r="AA3247" i="6"/>
  <c r="AH3247" i="6" s="1" a="1"/>
  <c r="AH3247" i="6" s="1"/>
  <c r="AB3307" i="6"/>
  <c r="AI3307" i="6" s="1" a="1"/>
  <c r="AI3307" i="6" s="1"/>
  <c r="AA2575" i="6"/>
  <c r="AH2575" i="6" s="1" a="1"/>
  <c r="AH2575" i="6" s="1"/>
  <c r="AB131" i="6"/>
  <c r="AI131" i="6" s="1" a="1"/>
  <c r="AI131" i="6" s="1"/>
  <c r="AB2103" i="6"/>
  <c r="AI2103" i="6" s="1" a="1"/>
  <c r="AI2103" i="6" s="1"/>
  <c r="AA763" i="6"/>
  <c r="AH763" i="6" s="1" a="1"/>
  <c r="AH763" i="6" s="1"/>
  <c r="AA1503" i="6"/>
  <c r="AA3263" i="6"/>
  <c r="AH3263" i="6" s="1" a="1"/>
  <c r="AH3263" i="6" s="1"/>
  <c r="AA959" i="6"/>
  <c r="AH959" i="6" s="1" a="1"/>
  <c r="AH959" i="6" s="1"/>
  <c r="AA2559" i="6"/>
  <c r="AH2559" i="6" s="1" a="1"/>
  <c r="AH2559" i="6" s="1"/>
  <c r="AB3219" i="6"/>
  <c r="AI3219" i="6" s="1" a="1"/>
  <c r="AI3219" i="6" s="1"/>
  <c r="AB251" i="6"/>
  <c r="AI251" i="6" s="1" a="1"/>
  <c r="AI251" i="6" s="1"/>
  <c r="AB2691" i="6"/>
  <c r="AI2691" i="6" s="1" a="1"/>
  <c r="AI2691" i="6" s="1"/>
  <c r="AB1795" i="6"/>
  <c r="AI1795" i="6" s="1" a="1"/>
  <c r="AI1795" i="6" s="1"/>
  <c r="AB2735" i="6"/>
  <c r="AI2735" i="6" s="1" a="1"/>
  <c r="AI2735" i="6" s="1"/>
  <c r="AA2336" i="6"/>
  <c r="AB2336" i="6" s="1"/>
  <c r="AC2336" i="6" s="1"/>
  <c r="AL2335" i="6" s="1"/>
  <c r="AB2415" i="6"/>
  <c r="AI2415" i="6" s="1" a="1"/>
  <c r="AI2415" i="6" s="1"/>
  <c r="AA3328" i="6"/>
  <c r="AB3328" i="6" s="1"/>
  <c r="AC3328" i="6" s="1"/>
  <c r="AL3327" i="6" s="1"/>
  <c r="AA658" i="6"/>
  <c r="AB658" i="6" s="1"/>
  <c r="AC658" i="6" s="1"/>
  <c r="AB290" i="6"/>
  <c r="AC290" i="6" s="1"/>
  <c r="AB991" i="6"/>
  <c r="AI991" i="6" s="1" a="1"/>
  <c r="AI991" i="6" s="1"/>
  <c r="AB40" i="6"/>
  <c r="AC40" i="6" s="1"/>
  <c r="AL39" i="6" s="1"/>
  <c r="AA2440" i="6"/>
  <c r="AB2440" i="6" s="1"/>
  <c r="AC2440" i="6" s="1"/>
  <c r="AL2439" i="6" s="1"/>
  <c r="AA1332" i="6"/>
  <c r="AB1332" i="6" s="1"/>
  <c r="AC1332" i="6" s="1"/>
  <c r="AL1331" i="6" s="1"/>
  <c r="AA3104" i="6"/>
  <c r="AB3104" i="6" s="1"/>
  <c r="AC3104" i="6" s="1"/>
  <c r="AL3103" i="6" s="1"/>
  <c r="AA947" i="6"/>
  <c r="AA342" i="6"/>
  <c r="AB342" i="6" s="1"/>
  <c r="AC342" i="6" s="1"/>
  <c r="AA3242" i="6"/>
  <c r="AB3242" i="6" s="1"/>
  <c r="AC3242" i="6" s="1"/>
  <c r="AA1729" i="6"/>
  <c r="AB1729" i="6" s="1"/>
  <c r="AC1729" i="6" s="1"/>
  <c r="AA2584" i="6"/>
  <c r="AB2584" i="6" s="1"/>
  <c r="AC2584" i="6" s="1"/>
  <c r="AL2583" i="6" s="1"/>
  <c r="AB1847" i="6"/>
  <c r="AI1847" i="6" s="1" a="1"/>
  <c r="AI1847" i="6" s="1"/>
  <c r="AA3407" i="6"/>
  <c r="AH3407" i="6" s="1" a="1"/>
  <c r="AH3407" i="6" s="1"/>
  <c r="AA563" i="6"/>
  <c r="AA527" i="6"/>
  <c r="AA659" i="6"/>
  <c r="AB3955" i="6"/>
  <c r="AI3955" i="6" s="1" a="1"/>
  <c r="AI3955" i="6" s="1"/>
  <c r="AA1183" i="6"/>
  <c r="AA2927" i="6"/>
  <c r="AH2927" i="6" s="1" a="1"/>
  <c r="AH2927" i="6" s="1"/>
  <c r="AB1919" i="6"/>
  <c r="AI1919" i="6" s="1" a="1"/>
  <c r="AI1919" i="6" s="1"/>
  <c r="AA2467" i="6"/>
  <c r="AH2467" i="6" s="1" a="1"/>
  <c r="AH2467" i="6" s="1"/>
  <c r="AA315" i="6"/>
  <c r="AA2824" i="6"/>
  <c r="AB2824" i="6" s="1"/>
  <c r="AC2824" i="6" s="1"/>
  <c r="AL2823" i="6" s="1"/>
  <c r="AA3988" i="6"/>
  <c r="AB3988" i="6" s="1"/>
  <c r="AC3988" i="6" s="1"/>
  <c r="AL3987" i="6" s="1"/>
  <c r="AA665" i="6"/>
  <c r="AB665" i="6" s="1"/>
  <c r="AC665" i="6" s="1"/>
  <c r="AA1405" i="6"/>
  <c r="AB1405" i="6" s="1"/>
  <c r="AC1405" i="6" s="1"/>
  <c r="AA1645" i="6"/>
  <c r="AB1645" i="6" s="1"/>
  <c r="AC1645" i="6" s="1"/>
  <c r="AB2476" i="6"/>
  <c r="AC2476" i="6" s="1"/>
  <c r="AL2475" i="6" s="1"/>
  <c r="AA1211" i="6"/>
  <c r="AA877" i="6"/>
  <c r="AB877" i="6" s="1"/>
  <c r="AC877" i="6" s="1"/>
  <c r="AA2944" i="6"/>
  <c r="AB2944" i="6" s="1"/>
  <c r="AC2944" i="6" s="1"/>
  <c r="AL2943" i="6" s="1"/>
  <c r="AB2724" i="6"/>
  <c r="AA235" i="6"/>
  <c r="AA3235" i="6"/>
  <c r="AH3235" i="6" s="1" a="1"/>
  <c r="AH3235" i="6" s="1"/>
  <c r="AB3439" i="6"/>
  <c r="AI3439" i="6" s="1" a="1"/>
  <c r="AI3439" i="6" s="1"/>
  <c r="AB2555" i="6"/>
  <c r="AI2555" i="6" s="1" a="1"/>
  <c r="AI2555" i="6" s="1"/>
  <c r="AB675" i="6"/>
  <c r="AI675" i="6" s="1" a="1"/>
  <c r="AI675" i="6" s="1"/>
  <c r="AB167" i="6"/>
  <c r="AI167" i="6" s="1" a="1"/>
  <c r="AI167" i="6" s="1"/>
  <c r="AB2823" i="6"/>
  <c r="AB1643" i="6"/>
  <c r="AB647" i="6"/>
  <c r="AI647" i="6" s="1" a="1"/>
  <c r="AI647" i="6" s="1"/>
  <c r="AA1343" i="6"/>
  <c r="AB1195" i="6"/>
  <c r="AI1195" i="6" s="1" a="1"/>
  <c r="AI1195" i="6" s="1"/>
  <c r="AB3071" i="6"/>
  <c r="AI3071" i="6" s="1" a="1"/>
  <c r="AI3071" i="6" s="1"/>
  <c r="AA1591" i="6"/>
  <c r="AH1591" i="6" s="1" a="1"/>
  <c r="AH1591" i="6" s="1"/>
  <c r="AA467" i="6"/>
  <c r="AB1099" i="6"/>
  <c r="AI1099" i="6" s="1" a="1"/>
  <c r="AI1099" i="6" s="1"/>
  <c r="AA2147" i="6"/>
  <c r="AH2147" i="6" s="1" a="1"/>
  <c r="AH2147" i="6" s="1"/>
  <c r="AA555" i="6"/>
  <c r="AH555" i="6" s="1" a="1"/>
  <c r="AH555" i="6" s="1"/>
  <c r="AA2275" i="6"/>
  <c r="AH2275" i="6" s="1" a="1"/>
  <c r="AH2275" i="6" s="1"/>
  <c r="AA643" i="6"/>
  <c r="AH643" i="6" s="1" a="1"/>
  <c r="AH643" i="6" s="1"/>
  <c r="AA2711" i="6"/>
  <c r="AH2711" i="6" s="1" a="1"/>
  <c r="AH2711" i="6" s="1"/>
  <c r="AA1067" i="6"/>
  <c r="AH1067" i="6" s="1" a="1"/>
  <c r="AH1067" i="6" s="1"/>
  <c r="AA143" i="6"/>
  <c r="AH143" i="6" s="1" a="1"/>
  <c r="AH143" i="6" s="1"/>
  <c r="AA731" i="6"/>
  <c r="AH731" i="6" s="1" a="1"/>
  <c r="AH731" i="6" s="1"/>
  <c r="AA3847" i="6"/>
  <c r="AH3847" i="6" s="1" a="1"/>
  <c r="AH3847" i="6" s="1"/>
  <c r="AB1483" i="6"/>
  <c r="AI1483" i="6" s="1" a="1"/>
  <c r="AI1483" i="6" s="1"/>
  <c r="AA1835" i="6"/>
  <c r="AH1835" i="6" s="1" a="1"/>
  <c r="AH1835" i="6" s="1"/>
  <c r="AA2591" i="6"/>
  <c r="AH2591" i="6" s="1" a="1"/>
  <c r="AH2591" i="6" s="1"/>
  <c r="AA1623" i="6"/>
  <c r="AH1623" i="6" s="1" a="1"/>
  <c r="AH1623" i="6" s="1"/>
  <c r="AA1655" i="6"/>
  <c r="AH1655" i="6" s="1" a="1"/>
  <c r="AH1655" i="6" s="1"/>
  <c r="AB3895" i="6"/>
  <c r="AI3895" i="6" s="1" a="1"/>
  <c r="AI3895" i="6" s="1"/>
  <c r="AA3639" i="6"/>
  <c r="AH3639" i="6" s="1" a="1"/>
  <c r="AH3639" i="6" s="1"/>
  <c r="AA939" i="6"/>
  <c r="AA2291" i="6"/>
  <c r="AH2291" i="6" s="1" a="1"/>
  <c r="AH2291" i="6" s="1"/>
  <c r="AA83" i="6"/>
  <c r="AH83" i="6" s="1" a="1"/>
  <c r="AH83" i="6" s="1"/>
  <c r="AB3531" i="6"/>
  <c r="AI3531" i="6" s="1" a="1"/>
  <c r="AI3531" i="6" s="1"/>
  <c r="AB2391" i="6"/>
  <c r="AI2391" i="6" s="1" a="1"/>
  <c r="AI2391" i="6" s="1"/>
  <c r="AA2171" i="6"/>
  <c r="AH2171" i="6" s="1" a="1"/>
  <c r="AH2171" i="6" s="1"/>
  <c r="AA319" i="6"/>
  <c r="AH319" i="6" s="1" a="1"/>
  <c r="AH319" i="6" s="1"/>
  <c r="AA1827" i="6"/>
  <c r="AH1827" i="6" s="1" a="1"/>
  <c r="AH1827" i="6" s="1"/>
  <c r="AA2767" i="6"/>
  <c r="AH2767" i="6" s="1" a="1"/>
  <c r="AH2767" i="6" s="1"/>
  <c r="AB91" i="6"/>
  <c r="AI91" i="6" s="1" a="1"/>
  <c r="AI91" i="6" s="1"/>
  <c r="AA3143" i="6"/>
  <c r="AH3143" i="6" s="1" a="1"/>
  <c r="AH3143" i="6" s="1"/>
  <c r="AA3487" i="6"/>
  <c r="AH3487" i="6" s="1" a="1"/>
  <c r="AH3487" i="6" s="1"/>
  <c r="AB3999" i="6"/>
  <c r="AI3999" i="6" s="1" a="1"/>
  <c r="AI3999" i="6" s="1"/>
  <c r="AA2203" i="6"/>
  <c r="AH2203" i="6" s="1" a="1"/>
  <c r="AH2203" i="6" s="1"/>
  <c r="AA1599" i="6"/>
  <c r="AA3039" i="6"/>
  <c r="AH3039" i="6" s="1" a="1"/>
  <c r="AH3039" i="6" s="1"/>
  <c r="AA499" i="6"/>
  <c r="AA795" i="6"/>
  <c r="AH795" i="6" s="1" a="1"/>
  <c r="AH795" i="6" s="1"/>
  <c r="AA2719" i="6"/>
  <c r="AH2719" i="6" s="1" a="1"/>
  <c r="AH2719" i="6" s="1"/>
  <c r="AA3003" i="6"/>
  <c r="AH3003" i="6" s="1" a="1"/>
  <c r="AH3003" i="6" s="1"/>
  <c r="AA3403" i="6"/>
  <c r="AH3403" i="6" s="1" a="1"/>
  <c r="AH3403" i="6" s="1"/>
  <c r="AB2359" i="6"/>
  <c r="AI2359" i="6" s="1" a="1"/>
  <c r="AI2359" i="6" s="1"/>
  <c r="AA1319" i="6"/>
  <c r="AH1319" i="6" s="1" a="1"/>
  <c r="AH1319" i="6" s="1"/>
  <c r="AB3707" i="6"/>
  <c r="AI3707" i="6" s="1" a="1"/>
  <c r="AI3707" i="6" s="1"/>
  <c r="AA1719" i="6"/>
  <c r="AH1719" i="6" s="1" a="1"/>
  <c r="AH1719" i="6" s="1"/>
  <c r="AA3603" i="6"/>
  <c r="AH3603" i="6" s="1" a="1"/>
  <c r="AH3603" i="6" s="1"/>
  <c r="AA683" i="6"/>
  <c r="AH683" i="6" s="1" a="1"/>
  <c r="AH683" i="6" s="1"/>
  <c r="AA1367" i="6"/>
  <c r="AH1367" i="6" s="1" a="1"/>
  <c r="AH1367" i="6" s="1"/>
  <c r="AA1527" i="6"/>
  <c r="AH1527" i="6" s="1" a="1"/>
  <c r="AH1527" i="6" s="1"/>
  <c r="AB323" i="6"/>
  <c r="AI323" i="6" s="1" a="1"/>
  <c r="AI323" i="6" s="1"/>
  <c r="AA1179" i="6"/>
  <c r="AH1179" i="6" s="1" a="1"/>
  <c r="AH1179" i="6" s="1"/>
  <c r="AB2295" i="6"/>
  <c r="AI2295" i="6" s="1" a="1"/>
  <c r="AI2295" i="6" s="1"/>
  <c r="AA975" i="6"/>
  <c r="AH975" i="6" s="1" a="1"/>
  <c r="AH975" i="6" s="1"/>
  <c r="AB3252" i="6"/>
  <c r="AA3971" i="6"/>
  <c r="AH3971" i="6" s="1" a="1"/>
  <c r="AH3971" i="6" s="1"/>
  <c r="AB1967" i="6"/>
  <c r="AI1967" i="6" s="1" a="1"/>
  <c r="AI1967" i="6" s="1"/>
  <c r="AA279" i="6"/>
  <c r="AH279" i="6" s="1" a="1"/>
  <c r="AH279" i="6" s="1"/>
  <c r="AA1631" i="6"/>
  <c r="AA3951" i="6"/>
  <c r="AH3951" i="6" s="1" a="1"/>
  <c r="AH3951" i="6" s="1"/>
  <c r="AA3635" i="6"/>
  <c r="AH3635" i="6" s="1" a="1"/>
  <c r="AH3635" i="6" s="1"/>
  <c r="AA1863" i="6"/>
  <c r="AH1863" i="6" s="1" a="1"/>
  <c r="AH1863" i="6" s="1"/>
  <c r="AA1283" i="6"/>
  <c r="AH1283" i="6" s="1" a="1"/>
  <c r="AH1283" i="6" s="1"/>
  <c r="AA3539" i="6"/>
  <c r="AH3539" i="6" s="1" a="1"/>
  <c r="AH3539" i="6" s="1"/>
  <c r="AA99" i="6"/>
  <c r="AA3871" i="6"/>
  <c r="AH3871" i="6" s="1" a="1"/>
  <c r="AH3871" i="6" s="1"/>
  <c r="AA3763" i="6"/>
  <c r="AH3763" i="6" s="1" a="1"/>
  <c r="AH3763" i="6" s="1"/>
  <c r="AA2455" i="6"/>
  <c r="AH2455" i="6" s="1" a="1"/>
  <c r="AH2455" i="6" s="1"/>
  <c r="AA2267" i="6"/>
  <c r="AH2267" i="6" s="1" a="1"/>
  <c r="AH2267" i="6" s="1"/>
  <c r="AA1127" i="6"/>
  <c r="AA127" i="6"/>
  <c r="AA3155" i="6"/>
  <c r="AH3155" i="6" s="1" a="1"/>
  <c r="AH3155" i="6" s="1"/>
  <c r="AA987" i="6"/>
  <c r="AH987" i="6" s="1" a="1"/>
  <c r="AH987" i="6" s="1"/>
  <c r="AA2347" i="6"/>
  <c r="AH2347" i="6" s="1" a="1"/>
  <c r="AH2347" i="6" s="1"/>
  <c r="AA1295" i="6"/>
  <c r="AA1931" i="6"/>
  <c r="AH1931" i="6" s="1" a="1"/>
  <c r="AH1931" i="6" s="1"/>
  <c r="AA1203" i="6"/>
  <c r="AH1203" i="6" s="1" a="1"/>
  <c r="AH1203" i="6" s="1"/>
  <c r="AA735" i="6"/>
  <c r="AA3555" i="6"/>
  <c r="AH3555" i="6" s="1" a="1"/>
  <c r="AH3555" i="6" s="1"/>
  <c r="AA907" i="6"/>
  <c r="AH907" i="6" s="1" a="1"/>
  <c r="AH907" i="6" s="1"/>
  <c r="AA3035" i="6"/>
  <c r="AH3035" i="6" s="1" a="1"/>
  <c r="AH3035" i="6" s="1"/>
  <c r="AA2731" i="6"/>
  <c r="AH2731" i="6" s="1" a="1"/>
  <c r="AH2731" i="6" s="1"/>
  <c r="AA3671" i="6"/>
  <c r="AH3671" i="6" s="1" a="1"/>
  <c r="AH3671" i="6" s="1"/>
  <c r="AA2035" i="6"/>
  <c r="AH2035" i="6" s="1" a="1"/>
  <c r="AH2035" i="6" s="1"/>
  <c r="AA187" i="6"/>
  <c r="AA243" i="6"/>
  <c r="AA2599" i="6"/>
  <c r="AH2599" i="6" s="1" a="1"/>
  <c r="AH2599" i="6" s="1"/>
  <c r="AA1539" i="6"/>
  <c r="AA2003" i="6"/>
  <c r="AH2003" i="6" s="1" a="1"/>
  <c r="AH2003" i="6" s="1"/>
  <c r="AA3875" i="6"/>
  <c r="AH3875" i="6" s="1" a="1"/>
  <c r="AH3875" i="6" s="1"/>
  <c r="AA2699" i="6"/>
  <c r="AH2699" i="6" s="1" a="1"/>
  <c r="AH2699" i="6" s="1"/>
  <c r="AA1939" i="6"/>
  <c r="AH1939" i="6" s="1" a="1"/>
  <c r="AH1939" i="6" s="1"/>
  <c r="AA2471" i="6"/>
  <c r="AH2471" i="6" s="1" a="1"/>
  <c r="AH2471" i="6" s="1"/>
  <c r="AA347" i="6"/>
  <c r="AA35" i="6"/>
  <c r="AH35" i="6" s="1" a="1"/>
  <c r="AH35" i="6" s="1"/>
  <c r="AA2343" i="6"/>
  <c r="AH2343" i="6" s="1" a="1"/>
  <c r="AH2343" i="6" s="1"/>
  <c r="AA1275" i="6"/>
  <c r="AA1399" i="6"/>
  <c r="AA3443" i="6"/>
  <c r="AH3443" i="6" s="1" a="1"/>
  <c r="AH3443" i="6" s="1"/>
  <c r="AA3683" i="6"/>
  <c r="AH3683" i="6" s="1" a="1"/>
  <c r="AH3683" i="6" s="1"/>
  <c r="AA87" i="6"/>
  <c r="AA2115" i="6"/>
  <c r="AH2115" i="6" s="1" a="1"/>
  <c r="AH2115" i="6" s="1"/>
  <c r="AA3319" i="6"/>
  <c r="AH3319" i="6" s="1" a="1"/>
  <c r="AH3319" i="6" s="1"/>
  <c r="AA135" i="6"/>
  <c r="AH135" i="6" s="1" a="1"/>
  <c r="AH135" i="6" s="1"/>
  <c r="AA651" i="6"/>
  <c r="AA1447" i="6"/>
  <c r="AA2695" i="6"/>
  <c r="AH2695" i="6" s="1" a="1"/>
  <c r="AH2695" i="6" s="1"/>
  <c r="AA3647" i="6"/>
  <c r="AH3647" i="6" s="1" a="1"/>
  <c r="AH3647" i="6" s="1"/>
  <c r="AA1311" i="6"/>
  <c r="AA2303" i="6"/>
  <c r="AH2303" i="6" s="1" a="1"/>
  <c r="AH2303" i="6" s="1"/>
  <c r="AA1831" i="6"/>
  <c r="AH1831" i="6" s="1" a="1"/>
  <c r="AH1831" i="6" s="1"/>
  <c r="AA3395" i="6"/>
  <c r="AH3395" i="6" s="1" a="1"/>
  <c r="AH3395" i="6" s="1"/>
  <c r="AA375" i="6"/>
  <c r="AH375" i="6" s="1" a="1"/>
  <c r="AH375" i="6" s="1"/>
  <c r="AA3571" i="6"/>
  <c r="AH3571" i="6" s="1" a="1"/>
  <c r="AH3571" i="6" s="1"/>
  <c r="AA2191" i="6"/>
  <c r="AH2191" i="6" s="1" a="1"/>
  <c r="AH2191" i="6" s="1"/>
  <c r="AA1999" i="6"/>
  <c r="AH1999" i="6" s="1" a="1"/>
  <c r="AH1999" i="6" s="1"/>
  <c r="AB611" i="6"/>
  <c r="AI611" i="6" s="1" a="1"/>
  <c r="AI611" i="6" s="1"/>
  <c r="AB3835" i="6"/>
  <c r="AI3835" i="6" s="1" a="1"/>
  <c r="AI3835" i="6" s="1"/>
  <c r="AB3239" i="6"/>
  <c r="AB1751" i="6"/>
  <c r="AI1751" i="6" s="1" a="1"/>
  <c r="AI1751" i="6" s="1"/>
  <c r="AB655" i="6"/>
  <c r="AB307" i="6"/>
  <c r="AI307" i="6" s="1" a="1"/>
  <c r="AI307" i="6" s="1"/>
  <c r="AB2803" i="6"/>
  <c r="AI2803" i="6" s="1" a="1"/>
  <c r="AI2803" i="6" s="1"/>
  <c r="AB363" i="6"/>
  <c r="AI363" i="6" s="1" a="1"/>
  <c r="AI363" i="6" s="1"/>
  <c r="AB2307" i="6"/>
  <c r="AI2307" i="6" s="1" a="1"/>
  <c r="AI2307" i="6" s="1"/>
  <c r="AA2547" i="6"/>
  <c r="AH2547" i="6" s="1" a="1"/>
  <c r="AH2547" i="6" s="1"/>
  <c r="AA3059" i="6"/>
  <c r="AH3059" i="6" s="1" a="1"/>
  <c r="AH3059" i="6" s="1"/>
  <c r="AA3807" i="6"/>
  <c r="AH3807" i="6" s="1" a="1"/>
  <c r="AH3807" i="6" s="1"/>
  <c r="AB443" i="6"/>
  <c r="AI443" i="6" s="1" a="1"/>
  <c r="AI443" i="6" s="1"/>
  <c r="AB3283" i="6"/>
  <c r="AI3283" i="6" s="1" a="1"/>
  <c r="AI3283" i="6" s="1"/>
  <c r="AB3511" i="6"/>
  <c r="AI3511" i="6" s="1" a="1"/>
  <c r="AI3511" i="6" s="1"/>
  <c r="AB3691" i="6"/>
  <c r="AI3691" i="6" s="1" a="1"/>
  <c r="AI3691" i="6" s="1"/>
  <c r="AB823" i="6"/>
  <c r="AI823" i="6" s="1" a="1"/>
  <c r="AI823" i="6" s="1"/>
  <c r="AB1639" i="6"/>
  <c r="AI1639" i="6" s="1" a="1"/>
  <c r="AI1639" i="6" s="1"/>
  <c r="AA3023" i="6"/>
  <c r="AH3023" i="6" s="1" a="1"/>
  <c r="AH3023" i="6" s="1"/>
  <c r="AA3387" i="6"/>
  <c r="AH3387" i="6" s="1" a="1"/>
  <c r="AH3387" i="6" s="1"/>
  <c r="AB3943" i="6"/>
  <c r="AI3943" i="6" s="1" a="1"/>
  <c r="AI3943" i="6" s="1"/>
  <c r="AA1679" i="6"/>
  <c r="AH1679" i="6" s="1" a="1"/>
  <c r="AH1679" i="6" s="1"/>
  <c r="AA2819" i="6"/>
  <c r="AH2819" i="6" s="1" a="1"/>
  <c r="AH2819" i="6" s="1"/>
  <c r="AA2223" i="6"/>
  <c r="AH2223" i="6" s="1" a="1"/>
  <c r="AH2223" i="6" s="1"/>
  <c r="AA3795" i="6"/>
  <c r="AH3795" i="6" s="1" a="1"/>
  <c r="AH3795" i="6" s="1"/>
  <c r="AA2799" i="6"/>
  <c r="AH2799" i="6" s="1" a="1"/>
  <c r="AH2799" i="6" s="1"/>
  <c r="AA1435" i="6"/>
  <c r="AH1435" i="6" s="1" a="1"/>
  <c r="AH1435" i="6" s="1"/>
  <c r="AA267" i="6"/>
  <c r="AH267" i="6" s="1" a="1"/>
  <c r="AH267" i="6" s="1"/>
  <c r="AA351" i="6"/>
  <c r="AB839" i="6"/>
  <c r="AI839" i="6" s="1" a="1"/>
  <c r="AI839" i="6" s="1"/>
  <c r="AB339" i="6"/>
  <c r="AB879" i="6"/>
  <c r="AI879" i="6" s="1" a="1"/>
  <c r="AI879" i="6" s="1"/>
  <c r="AA1859" i="6"/>
  <c r="AH1859" i="6" s="1" a="1"/>
  <c r="AH1859" i="6" s="1"/>
  <c r="AA1111" i="6"/>
  <c r="AA1083" i="6"/>
  <c r="AA2423" i="6"/>
  <c r="AH2423" i="6" s="1" a="1"/>
  <c r="AH2423" i="6" s="1"/>
  <c r="AA2959" i="6"/>
  <c r="AH2959" i="6" s="1" a="1"/>
  <c r="AH2959" i="6" s="1"/>
  <c r="AA1491" i="6"/>
  <c r="AA3575" i="6"/>
  <c r="AH3575" i="6" s="1" a="1"/>
  <c r="AH3575" i="6" s="1"/>
  <c r="AA1627" i="6"/>
  <c r="AA751" i="6"/>
  <c r="AA3855" i="6"/>
  <c r="AH3855" i="6" s="1" a="1"/>
  <c r="AH3855" i="6" s="1"/>
  <c r="AA447" i="6"/>
  <c r="AA3463" i="6"/>
  <c r="AH3463" i="6" s="1" a="1"/>
  <c r="AH3463" i="6" s="1"/>
  <c r="AA627" i="6"/>
  <c r="AA2899" i="6"/>
  <c r="AH2899" i="6" s="1" a="1"/>
  <c r="AH2899" i="6" s="1"/>
  <c r="AA3651" i="6"/>
  <c r="AH3651" i="6" s="1" a="1"/>
  <c r="AH3651" i="6" s="1"/>
  <c r="AB3631" i="6"/>
  <c r="AI3631" i="6" s="1" a="1"/>
  <c r="AI3631" i="6" s="1"/>
  <c r="AA3519" i="6"/>
  <c r="AH3519" i="6" s="1" a="1"/>
  <c r="AH3519" i="6" s="1"/>
  <c r="AB2407" i="6"/>
  <c r="AI2407" i="6" s="1" a="1"/>
  <c r="AI2407" i="6" s="1"/>
  <c r="AB1943" i="6"/>
  <c r="AI1943" i="6" s="1" a="1"/>
  <c r="AI1943" i="6" s="1"/>
  <c r="AA199" i="6"/>
  <c r="AA1595" i="6"/>
  <c r="AH1595" i="6" s="1" a="1"/>
  <c r="AH1595" i="6" s="1"/>
  <c r="AA215" i="6"/>
  <c r="AA3599" i="6"/>
  <c r="AH3599" i="6" s="1" a="1"/>
  <c r="AH3599" i="6" s="1"/>
  <c r="AA2763" i="6"/>
  <c r="AH2763" i="6" s="1" a="1"/>
  <c r="AH2763" i="6" s="1"/>
  <c r="AA3483" i="6"/>
  <c r="AH3483" i="6" s="1" a="1"/>
  <c r="AH3483" i="6" s="1"/>
  <c r="AA599" i="6"/>
  <c r="AA3227" i="6"/>
  <c r="AH3227" i="6" s="1" a="1"/>
  <c r="AH3227" i="6" s="1"/>
  <c r="AA1699" i="6"/>
  <c r="AH1699" i="6" s="1" a="1"/>
  <c r="AH1699" i="6" s="1"/>
  <c r="AA2235" i="6"/>
  <c r="AH2235" i="6" s="1" a="1"/>
  <c r="AH2235" i="6" s="1"/>
  <c r="AA3655" i="6"/>
  <c r="AH3655" i="6" s="1" a="1"/>
  <c r="AH3655" i="6" s="1"/>
  <c r="AA2995" i="6"/>
  <c r="AH2995" i="6" s="1" a="1"/>
  <c r="AH2995" i="6" s="1"/>
  <c r="AA1431" i="6"/>
  <c r="AA2507" i="6"/>
  <c r="AH2507" i="6" s="1" a="1"/>
  <c r="AH2507" i="6" s="1"/>
  <c r="AA775" i="6"/>
  <c r="AA2883" i="6"/>
  <c r="AH2883" i="6" s="1" a="1"/>
  <c r="AH2883" i="6" s="1"/>
  <c r="AA3223" i="6"/>
  <c r="AH3223" i="6" s="1" a="1"/>
  <c r="AH3223" i="6" s="1"/>
  <c r="AA1467" i="6"/>
  <c r="AA191" i="6"/>
  <c r="AA819" i="6"/>
  <c r="AH819" i="6" s="1" a="1"/>
  <c r="AH819" i="6" s="1"/>
  <c r="AA1171" i="6"/>
  <c r="AA79" i="6"/>
  <c r="AH79" i="6" s="1" a="1"/>
  <c r="AH79" i="6" s="1"/>
  <c r="AA1507" i="6"/>
  <c r="AH1507" i="6" s="1" a="1"/>
  <c r="AH1507" i="6" s="1"/>
  <c r="AA615" i="6"/>
  <c r="AA463" i="6"/>
  <c r="AH463" i="6" s="1" a="1"/>
  <c r="AH463" i="6" s="1"/>
  <c r="AA2651" i="6"/>
  <c r="AH2651" i="6" s="1" a="1"/>
  <c r="AH2651" i="6" s="1"/>
  <c r="AA2787" i="6"/>
  <c r="AH2787" i="6" s="1" a="1"/>
  <c r="AH2787" i="6" s="1"/>
  <c r="AA2971" i="6"/>
  <c r="AH2971" i="6" s="1" a="1"/>
  <c r="AH2971" i="6" s="1"/>
  <c r="AA2075" i="6"/>
  <c r="AH2075" i="6" s="1" a="1"/>
  <c r="AH2075" i="6" s="1"/>
  <c r="AA1427" i="6"/>
  <c r="AA799" i="6"/>
  <c r="AA3779" i="6"/>
  <c r="AH3779" i="6" s="1" a="1"/>
  <c r="AH3779" i="6" s="1"/>
  <c r="AA2759" i="6"/>
  <c r="AH2759" i="6" s="1" a="1"/>
  <c r="AH2759" i="6" s="1"/>
  <c r="AA2999" i="6"/>
  <c r="AH2999" i="6" s="1" a="1"/>
  <c r="AH2999" i="6" s="1"/>
  <c r="AA3927" i="6"/>
  <c r="AH3927" i="6" s="1" a="1"/>
  <c r="AH3927" i="6" s="1"/>
  <c r="AA3467" i="6"/>
  <c r="AH3467" i="6" s="1" a="1"/>
  <c r="AH3467" i="6" s="1"/>
  <c r="AA1783" i="6"/>
  <c r="AH1783" i="6" s="1" a="1"/>
  <c r="AH1783" i="6" s="1"/>
  <c r="AA3527" i="6"/>
  <c r="AH3527" i="6" s="1" a="1"/>
  <c r="AH3527" i="6" s="1"/>
  <c r="AA1019" i="6"/>
  <c r="AH1019" i="6" s="1" a="1"/>
  <c r="AH1019" i="6" s="1"/>
  <c r="AA1923" i="6"/>
  <c r="AH1923" i="6" s="1" a="1"/>
  <c r="AH1923" i="6" s="1"/>
  <c r="AA2911" i="6"/>
  <c r="AH2911" i="6" s="1" a="1"/>
  <c r="AH2911" i="6" s="1"/>
  <c r="AA971" i="6"/>
  <c r="AH971" i="6" s="1" a="1"/>
  <c r="AH971" i="6" s="1"/>
  <c r="AA2031" i="6"/>
  <c r="AH2031" i="6" s="1" a="1"/>
  <c r="AH2031" i="6" s="1"/>
  <c r="AA3975" i="6"/>
  <c r="AH3975" i="6" s="1" a="1"/>
  <c r="AH3975" i="6" s="1"/>
  <c r="AA67" i="6"/>
  <c r="AA3083" i="6"/>
  <c r="AH3083" i="6" s="1" a="1"/>
  <c r="AH3083" i="6" s="1"/>
  <c r="AA2551" i="6"/>
  <c r="AH2551" i="6" s="1" a="1"/>
  <c r="AH2551" i="6" s="1"/>
  <c r="AA111" i="6"/>
  <c r="AA207" i="6"/>
  <c r="AA1167" i="6"/>
  <c r="AA2567" i="6"/>
  <c r="AH2567" i="6" s="1" a="1"/>
  <c r="AH2567" i="6" s="1"/>
  <c r="AA371" i="6"/>
  <c r="AA2395" i="6"/>
  <c r="AH2395" i="6" s="1" a="1"/>
  <c r="AH2395" i="6" s="1"/>
  <c r="AA2479" i="6"/>
  <c r="AH2479" i="6" s="1" a="1"/>
  <c r="AH2479" i="6" s="1"/>
  <c r="AA3111" i="6"/>
  <c r="AH3111" i="6" s="1" a="1"/>
  <c r="AH3111" i="6" s="1"/>
  <c r="AA3435" i="6"/>
  <c r="AH3435" i="6" s="1" a="1"/>
  <c r="AH3435" i="6" s="1"/>
  <c r="AA223" i="6"/>
  <c r="AA3115" i="6"/>
  <c r="AH3115" i="6" s="1" a="1"/>
  <c r="AH3115" i="6" s="1"/>
  <c r="AA923" i="6"/>
  <c r="AA1963" i="6"/>
  <c r="AH1963" i="6" s="1" a="1"/>
  <c r="AH1963" i="6" s="1"/>
  <c r="AA1155" i="6"/>
  <c r="AH1155" i="6" s="1" a="1"/>
  <c r="AH1155" i="6" s="1"/>
  <c r="AA2051" i="6"/>
  <c r="AH2051" i="6" s="1" a="1"/>
  <c r="AH2051" i="6" s="1"/>
  <c r="AA1895" i="6"/>
  <c r="AH1895" i="6" s="1" a="1"/>
  <c r="AH1895" i="6" s="1"/>
  <c r="AA3499" i="6"/>
  <c r="AH3499" i="6" s="1" a="1"/>
  <c r="AH3499" i="6" s="1"/>
  <c r="AA3215" i="6"/>
  <c r="AH3215" i="6" s="1" a="1"/>
  <c r="AH3215" i="6" s="1"/>
  <c r="AA2611" i="6"/>
  <c r="AH2611" i="6" s="1" a="1"/>
  <c r="AH2611" i="6" s="1"/>
  <c r="AA671" i="6"/>
  <c r="AA3923" i="6"/>
  <c r="AH3923" i="6" s="1" a="1"/>
  <c r="AH3923" i="6" s="1"/>
  <c r="AA3687" i="6"/>
  <c r="AH3687" i="6" s="1" a="1"/>
  <c r="AH3687" i="6" s="1"/>
  <c r="AA299" i="6"/>
  <c r="AB779" i="6"/>
  <c r="AI779" i="6" s="1" a="1"/>
  <c r="AI779" i="6" s="1"/>
  <c r="AB1987" i="6"/>
  <c r="AI1987" i="6" s="1" a="1"/>
  <c r="AI1987" i="6" s="1"/>
  <c r="AB1039" i="6"/>
  <c r="AI1039" i="6" s="1" a="1"/>
  <c r="AI1039" i="6" s="1"/>
  <c r="AB635" i="6"/>
  <c r="AI635" i="6" s="1" a="1"/>
  <c r="AI635" i="6" s="1"/>
  <c r="AB3491" i="6"/>
  <c r="AI3491" i="6" s="1" a="1"/>
  <c r="AI3491" i="6" s="1"/>
  <c r="AB1023" i="6"/>
  <c r="AI1023" i="6" s="1" a="1"/>
  <c r="AI1023" i="6" s="1"/>
  <c r="AB439" i="6"/>
  <c r="AI439" i="6" s="1" a="1"/>
  <c r="AI439" i="6" s="1"/>
  <c r="AB3803" i="6"/>
  <c r="AI3803" i="6" s="1" a="1"/>
  <c r="AI3803" i="6" s="1"/>
  <c r="AB2619" i="6"/>
  <c r="AI2619" i="6" s="1" a="1"/>
  <c r="AI2619" i="6" s="1"/>
  <c r="AB3359" i="6"/>
  <c r="AI3359" i="6" s="1" a="1"/>
  <c r="AI3359" i="6" s="1"/>
  <c r="AB1299" i="6"/>
  <c r="AI1299" i="6" s="1" a="1"/>
  <c r="AI1299" i="6" s="1"/>
  <c r="AB2595" i="6"/>
  <c r="AI2595" i="6" s="1" a="1"/>
  <c r="AI2595" i="6" s="1"/>
  <c r="AB3055" i="6"/>
  <c r="AI3055" i="6" s="1" a="1"/>
  <c r="AI3055" i="6" s="1"/>
  <c r="AA2979" i="6"/>
  <c r="AH2979" i="6" s="1" a="1"/>
  <c r="AH2979" i="6" s="1"/>
  <c r="AB2447" i="6"/>
  <c r="AI2447" i="6" s="1" a="1"/>
  <c r="AI2447" i="6" s="1"/>
  <c r="AB1247" i="6"/>
  <c r="AI1247" i="6" s="1" a="1"/>
  <c r="AI1247" i="6" s="1"/>
  <c r="AB3675" i="6"/>
  <c r="AI3675" i="6" s="1" a="1"/>
  <c r="AI3675" i="6" s="1"/>
  <c r="AA1519" i="6"/>
  <c r="AH1519" i="6" s="1" a="1"/>
  <c r="AH1519" i="6" s="1"/>
  <c r="AA1659" i="6"/>
  <c r="AA687" i="6"/>
  <c r="AA587" i="6"/>
  <c r="AA2019" i="6"/>
  <c r="AH2019" i="6" s="1" a="1"/>
  <c r="AH2019" i="6" s="1"/>
  <c r="AA2251" i="6"/>
  <c r="AH2251" i="6" s="1" a="1"/>
  <c r="AH2251" i="6" s="1"/>
  <c r="AB3259" i="6"/>
  <c r="AI3259" i="6" s="1" a="1"/>
  <c r="AI3259" i="6" s="1"/>
  <c r="AB875" i="6"/>
  <c r="AA1707" i="6"/>
  <c r="AH1707" i="6" s="1" a="1"/>
  <c r="AH1707" i="6" s="1"/>
  <c r="AA255" i="6"/>
  <c r="AA2011" i="6"/>
  <c r="AH2011" i="6" s="1" a="1"/>
  <c r="AH2011" i="6" s="1"/>
  <c r="AB2583" i="6"/>
  <c r="AA2123" i="6"/>
  <c r="AH2123" i="6" s="1" a="1"/>
  <c r="AH2123" i="6" s="1"/>
  <c r="AB487" i="6"/>
  <c r="AI487" i="6" s="1" a="1"/>
  <c r="AI487" i="6" s="1"/>
  <c r="AB623" i="6"/>
  <c r="AI623" i="6" s="1" a="1"/>
  <c r="AI623" i="6" s="1"/>
  <c r="AB2155" i="6"/>
  <c r="AI2155" i="6" s="1" a="1"/>
  <c r="AI2155" i="6" s="1"/>
  <c r="AB2187" i="6"/>
  <c r="AI2187" i="6" s="1" a="1"/>
  <c r="AI2187" i="6" s="1"/>
  <c r="AA3107" i="6"/>
  <c r="AH3107" i="6" s="1" a="1"/>
  <c r="AH3107" i="6" s="1"/>
  <c r="AB151" i="6"/>
  <c r="AI151" i="6" s="1" a="1"/>
  <c r="AI151" i="6" s="1"/>
  <c r="AA639" i="6"/>
  <c r="AB1239" i="6"/>
  <c r="AI1239" i="6" s="1" a="1"/>
  <c r="AI1239" i="6" s="1"/>
  <c r="AB507" i="6"/>
  <c r="AI507" i="6" s="1" a="1"/>
  <c r="AI507" i="6" s="1"/>
  <c r="AA3139" i="6"/>
  <c r="AH3139" i="6" s="1" a="1"/>
  <c r="AH3139" i="6" s="1"/>
  <c r="AA2435" i="6"/>
  <c r="AH2435" i="6" s="1" a="1"/>
  <c r="AH2435" i="6" s="1"/>
  <c r="AA471" i="6"/>
  <c r="AA1035" i="6"/>
  <c r="AA2355" i="6"/>
  <c r="AH2355" i="6" s="1" a="1"/>
  <c r="AH2355" i="6" s="1"/>
  <c r="AA1291" i="6"/>
  <c r="AH1291" i="6" s="1" a="1"/>
  <c r="AH1291" i="6" s="1"/>
  <c r="AA227" i="6"/>
  <c r="AA2371" i="6"/>
  <c r="AH2371" i="6" s="1" a="1"/>
  <c r="AH2371" i="6" s="1"/>
  <c r="AA3947" i="6"/>
  <c r="AH3947" i="6" s="1" a="1"/>
  <c r="AH3947" i="6" s="1"/>
  <c r="AA3171" i="6"/>
  <c r="AH3171" i="6" s="1" a="1"/>
  <c r="AH3171" i="6" s="1"/>
  <c r="AA163" i="6"/>
  <c r="AH163" i="6" s="1" a="1"/>
  <c r="AH163" i="6" s="1"/>
  <c r="AB75" i="6"/>
  <c r="AI75" i="6" s="1" a="1"/>
  <c r="AI75" i="6" s="1"/>
  <c r="AA399" i="6"/>
  <c r="AH399" i="6" s="1" a="1"/>
  <c r="AH399" i="6" s="1"/>
  <c r="AA411" i="6"/>
  <c r="AH411" i="6" s="1" a="1"/>
  <c r="AH411" i="6" s="1"/>
  <c r="AA3087" i="6"/>
  <c r="AH3087" i="6" s="1" a="1"/>
  <c r="AH3087" i="6" s="1"/>
  <c r="AA3995" i="6"/>
  <c r="AH3995" i="6" s="1" a="1"/>
  <c r="AH3995" i="6" s="1"/>
  <c r="AA3419" i="6"/>
  <c r="AH3419" i="6" s="1" a="1"/>
  <c r="AH3419" i="6" s="1"/>
  <c r="AA3027" i="6"/>
  <c r="AH3027" i="6" s="1" a="1"/>
  <c r="AH3027" i="6" s="1"/>
  <c r="AA3011" i="6"/>
  <c r="AH3011" i="6" s="1" a="1"/>
  <c r="AH3011" i="6" s="1"/>
  <c r="AA2243" i="6"/>
  <c r="AH2243" i="6" s="1" a="1"/>
  <c r="AH2243" i="6" s="1"/>
  <c r="AA3335" i="6"/>
  <c r="AH3335" i="6" s="1" a="1"/>
  <c r="AH3335" i="6" s="1"/>
  <c r="AA3611" i="6"/>
  <c r="AH3611" i="6" s="1" a="1"/>
  <c r="AH3611" i="6" s="1"/>
  <c r="AA807" i="6"/>
  <c r="AA1131" i="6"/>
  <c r="AA1147" i="6"/>
  <c r="AA355" i="6"/>
  <c r="AA1891" i="6"/>
  <c r="AH1891" i="6" s="1" a="1"/>
  <c r="AH1891" i="6" s="1"/>
  <c r="AA1351" i="6"/>
  <c r="AA831" i="6"/>
  <c r="AH831" i="6" s="1" a="1"/>
  <c r="AH831" i="6" s="1"/>
  <c r="AA1875" i="6"/>
  <c r="AH1875" i="6" s="1" a="1"/>
  <c r="AH1875" i="6" s="1"/>
  <c r="AA1315" i="6"/>
  <c r="AA503" i="6"/>
  <c r="AH503" i="6" s="1" a="1"/>
  <c r="AH503" i="6" s="1"/>
  <c r="AA3479" i="6"/>
  <c r="AH3479" i="6" s="1" a="1"/>
  <c r="AH3479" i="6" s="1"/>
  <c r="AA1347" i="6"/>
  <c r="AA523" i="6"/>
  <c r="AH523" i="6" s="1" a="1"/>
  <c r="AH523" i="6" s="1"/>
  <c r="AA263" i="6"/>
  <c r="AA1887" i="6"/>
  <c r="AH1887" i="6" s="1" a="1"/>
  <c r="AH1887" i="6" s="1"/>
  <c r="AA515" i="6"/>
  <c r="AA2907" i="6"/>
  <c r="AH2907" i="6" s="1" a="1"/>
  <c r="AH2907" i="6" s="1"/>
  <c r="AA2643" i="6"/>
  <c r="AH2643" i="6" s="1" a="1"/>
  <c r="AH2643" i="6" s="1"/>
  <c r="AA2727" i="6"/>
  <c r="AH2727" i="6" s="1" a="1"/>
  <c r="AH2727" i="6" s="1"/>
  <c r="AA2259" i="6"/>
  <c r="AH2259" i="6" s="1" a="1"/>
  <c r="AH2259" i="6" s="1"/>
  <c r="AA2991" i="6"/>
  <c r="AH2991" i="6" s="1" a="1"/>
  <c r="AH2991" i="6" s="1"/>
  <c r="AA3715" i="6"/>
  <c r="AH3715" i="6" s="1" a="1"/>
  <c r="AH3715" i="6" s="1"/>
  <c r="AA2451" i="6"/>
  <c r="AH2451" i="6" s="1" a="1"/>
  <c r="AH2451" i="6" s="1"/>
  <c r="AA787" i="6"/>
  <c r="AH787" i="6" s="1" a="1"/>
  <c r="AH787" i="6" s="1"/>
  <c r="AA863" i="6"/>
  <c r="AA1031" i="6"/>
  <c r="AA983" i="6"/>
  <c r="AH983" i="6" s="1" a="1"/>
  <c r="AH983" i="6" s="1"/>
  <c r="AA1979" i="6"/>
  <c r="AH1979" i="6" s="1" a="1"/>
  <c r="AH1979" i="6" s="1"/>
  <c r="AA3679" i="6"/>
  <c r="AH3679" i="6" s="1" a="1"/>
  <c r="AH3679" i="6" s="1"/>
  <c r="AA3007" i="6"/>
  <c r="AH3007" i="6" s="1" a="1"/>
  <c r="AH3007" i="6" s="1"/>
  <c r="AA3767" i="6"/>
  <c r="AH3767" i="6" s="1" a="1"/>
  <c r="AH3767" i="6" s="1"/>
  <c r="AA2239" i="6"/>
  <c r="AH2239" i="6" s="1" a="1"/>
  <c r="AH2239" i="6" s="1"/>
  <c r="AA2935" i="6"/>
  <c r="AH2935" i="6" s="1" a="1"/>
  <c r="AH2935" i="6" s="1"/>
  <c r="AA1575" i="6"/>
  <c r="AA3979" i="6"/>
  <c r="AH3979" i="6" s="1" a="1"/>
  <c r="AH3979" i="6" s="1"/>
  <c r="AA3775" i="6"/>
  <c r="AH3775" i="6" s="1" a="1"/>
  <c r="AH3775" i="6" s="1"/>
  <c r="AA1135" i="6"/>
  <c r="AA3563" i="6"/>
  <c r="AH3563" i="6" s="1" a="1"/>
  <c r="AH3563" i="6" s="1"/>
  <c r="AB583" i="6"/>
  <c r="AI583" i="6" s="1" a="1"/>
  <c r="AI583" i="6" s="1"/>
  <c r="AB1119" i="6"/>
  <c r="AB567" i="6"/>
  <c r="AI567" i="6" s="1" a="1"/>
  <c r="AI567" i="6" s="1"/>
  <c r="AB1735" i="6"/>
  <c r="AI1735" i="6" s="1" a="1"/>
  <c r="AI1735" i="6" s="1"/>
  <c r="AB2615" i="6"/>
  <c r="AI2615" i="6" s="1" a="1"/>
  <c r="AI2615" i="6" s="1"/>
  <c r="AB3759" i="6"/>
  <c r="AI3759" i="6" s="1" a="1"/>
  <c r="AI3759" i="6" s="1"/>
  <c r="AB2931" i="6"/>
  <c r="AI2931" i="6" s="1" a="1"/>
  <c r="AI2931" i="6" s="1"/>
  <c r="AB715" i="6"/>
  <c r="AI715" i="6" s="1" a="1"/>
  <c r="AI715" i="6" s="1"/>
  <c r="AB3015" i="6"/>
  <c r="AI3015" i="6" s="1" a="1"/>
  <c r="AI3015" i="6" s="1"/>
  <c r="AA3047" i="6"/>
  <c r="AH3047" i="6" s="1" a="1"/>
  <c r="AH3047" i="6" s="1"/>
  <c r="AB2443" i="6"/>
  <c r="AI2443" i="6" s="1" a="1"/>
  <c r="AI2443" i="6" s="1"/>
  <c r="AB2159" i="6"/>
  <c r="AI2159" i="6" s="1" a="1"/>
  <c r="AI2159" i="6" s="1"/>
  <c r="AB3811" i="6"/>
  <c r="AI3811" i="6" s="1" a="1"/>
  <c r="AI3811" i="6" s="1"/>
  <c r="AA547" i="6"/>
  <c r="AH547" i="6" s="1" a="1"/>
  <c r="AH547" i="6" s="1"/>
  <c r="AB2855" i="6"/>
  <c r="AI2855" i="6" s="1" a="1"/>
  <c r="AI2855" i="6" s="1"/>
  <c r="AA1151" i="6"/>
  <c r="AH1151" i="6" s="1" a="1"/>
  <c r="AH1151" i="6" s="1"/>
  <c r="AA1455" i="6"/>
  <c r="AH1455" i="6" s="1" a="1"/>
  <c r="AH1455" i="6" s="1"/>
  <c r="AA115" i="6"/>
  <c r="AB3103" i="6"/>
  <c r="AB3987" i="6"/>
  <c r="AA203" i="6"/>
  <c r="AA1747" i="6"/>
  <c r="AH1747" i="6" s="1" a="1"/>
  <c r="AH1747" i="6" s="1"/>
  <c r="AA3043" i="6"/>
  <c r="AH3043" i="6" s="1" a="1"/>
  <c r="AH3043" i="6" s="1"/>
  <c r="AA139" i="6"/>
  <c r="AA2875" i="6"/>
  <c r="AH2875" i="6" s="1" a="1"/>
  <c r="AH2875" i="6" s="1"/>
  <c r="AB3207" i="6"/>
  <c r="AI3207" i="6" s="1" a="1"/>
  <c r="AI3207" i="6" s="1"/>
  <c r="AA895" i="6"/>
  <c r="AH895" i="6" s="1" a="1"/>
  <c r="AH895" i="6" s="1"/>
  <c r="AA1799" i="6"/>
  <c r="AH1799" i="6" s="1" a="1"/>
  <c r="AH1799" i="6" s="1"/>
  <c r="AA695" i="6"/>
  <c r="AH695" i="6" s="1" a="1"/>
  <c r="AH695" i="6" s="1"/>
  <c r="AA59" i="6"/>
  <c r="AH59" i="6" s="1" a="1"/>
  <c r="AH59" i="6" s="1"/>
  <c r="AA1587" i="6"/>
  <c r="AA2539" i="6"/>
  <c r="AH2539" i="6" s="1" a="1"/>
  <c r="AH2539" i="6" s="1"/>
  <c r="AA1175" i="6"/>
  <c r="AH1175" i="6" s="1" a="1"/>
  <c r="AH1175" i="6" s="1"/>
  <c r="AA2279" i="6"/>
  <c r="AH2279" i="6" s="1" a="1"/>
  <c r="AH2279" i="6" s="1"/>
  <c r="AA699" i="6"/>
  <c r="AA3151" i="6"/>
  <c r="AH3151" i="6" s="1" a="1"/>
  <c r="AH3151" i="6" s="1"/>
  <c r="AA3271" i="6"/>
  <c r="AH3271" i="6" s="1" a="1"/>
  <c r="AH3271" i="6" s="1"/>
  <c r="AA2527" i="6"/>
  <c r="AH2527" i="6" s="1" a="1"/>
  <c r="AH2527" i="6" s="1"/>
  <c r="AA3191" i="6"/>
  <c r="AH3191" i="6" s="1" a="1"/>
  <c r="AH3191" i="6" s="1"/>
  <c r="AA2667" i="6"/>
  <c r="AH2667" i="6" s="1" a="1"/>
  <c r="AH2667" i="6" s="1"/>
  <c r="AB3095" i="6"/>
  <c r="AI3095" i="6" s="1" a="1"/>
  <c r="AI3095" i="6" s="1"/>
  <c r="AB1823" i="6"/>
  <c r="AI1823" i="6" s="1" a="1"/>
  <c r="AI1823" i="6" s="1"/>
  <c r="AA1459" i="6"/>
  <c r="AB3327" i="6"/>
  <c r="AA155" i="6"/>
  <c r="AA3983" i="6"/>
  <c r="AH3983" i="6" s="1" a="1"/>
  <c r="AH3983" i="6" s="1"/>
  <c r="AA1811" i="6"/>
  <c r="AH1811" i="6" s="1" a="1"/>
  <c r="AH1811" i="6" s="1"/>
  <c r="AA1779" i="6"/>
  <c r="AH1779" i="6" s="1" a="1"/>
  <c r="AH1779" i="6" s="1"/>
  <c r="AA2463" i="6"/>
  <c r="AH2463" i="6" s="1" a="1"/>
  <c r="AH2463" i="6" s="1"/>
  <c r="AA3903" i="6"/>
  <c r="AH3903" i="6" s="1" a="1"/>
  <c r="AH3903" i="6" s="1"/>
  <c r="AA3699" i="6"/>
  <c r="AH3699" i="6" s="1" a="1"/>
  <c r="AH3699" i="6" s="1"/>
  <c r="AA383" i="6"/>
  <c r="AA2119" i="6"/>
  <c r="AH2119" i="6" s="1" a="1"/>
  <c r="AH2119" i="6" s="1"/>
  <c r="AA2195" i="6"/>
  <c r="AH2195" i="6" s="1" a="1"/>
  <c r="AH2195" i="6" s="1"/>
  <c r="AA2639" i="6"/>
  <c r="AH2639" i="6" s="1" a="1"/>
  <c r="AH2639" i="6" s="1"/>
  <c r="AA427" i="6"/>
  <c r="AH427" i="6" s="1" a="1"/>
  <c r="AH427" i="6" s="1"/>
  <c r="AA1415" i="6"/>
  <c r="AA1051" i="6"/>
  <c r="AH1051" i="6" s="1" a="1"/>
  <c r="AH1051" i="6" s="1"/>
  <c r="AA631" i="6"/>
  <c r="AH631" i="6" s="1" a="1"/>
  <c r="AH631" i="6" s="1"/>
  <c r="AA3867" i="6"/>
  <c r="AH3867" i="6" s="1" a="1"/>
  <c r="AH3867" i="6" s="1"/>
  <c r="AA2871" i="6"/>
  <c r="AH2871" i="6" s="1" a="1"/>
  <c r="AH2871" i="6" s="1"/>
  <c r="AA755" i="6"/>
  <c r="AA575" i="6"/>
  <c r="AA3619" i="6"/>
  <c r="AH3619" i="6" s="1" a="1"/>
  <c r="AH3619" i="6" s="1"/>
  <c r="AA2775" i="6"/>
  <c r="AH2775" i="6" s="1" a="1"/>
  <c r="AH2775" i="6" s="1"/>
  <c r="AA2887" i="6"/>
  <c r="AH2887" i="6" s="1" a="1"/>
  <c r="AH2887" i="6" s="1"/>
  <c r="AA1215" i="6"/>
  <c r="AH1215" i="6" s="1" a="1"/>
  <c r="AH1215" i="6" s="1"/>
  <c r="AA3959" i="6"/>
  <c r="AH3959" i="6" s="1" a="1"/>
  <c r="AH3959" i="6" s="1"/>
  <c r="AA867" i="6"/>
  <c r="AA1567" i="6"/>
  <c r="AA1371" i="6"/>
  <c r="AA1303" i="6"/>
  <c r="AA1763" i="6"/>
  <c r="AH1763" i="6" s="1" a="1"/>
  <c r="AH1763" i="6" s="1"/>
  <c r="AA3939" i="6"/>
  <c r="AH3939" i="6" s="1" a="1"/>
  <c r="AH3939" i="6" s="1"/>
  <c r="AA1871" i="6"/>
  <c r="AH1871" i="6" s="1" a="1"/>
  <c r="AH1871" i="6" s="1"/>
  <c r="AA2779" i="6"/>
  <c r="AH2779" i="6" s="1" a="1"/>
  <c r="AH2779" i="6" s="1"/>
  <c r="AA579" i="6"/>
  <c r="AA275" i="6"/>
  <c r="AH275" i="6" s="1" a="1"/>
  <c r="AH275" i="6" s="1"/>
  <c r="AA51" i="6"/>
  <c r="AH51" i="6" s="1" a="1"/>
  <c r="AH51" i="6" s="1"/>
  <c r="AA2707" i="6"/>
  <c r="AH2707" i="6" s="1" a="1"/>
  <c r="AH2707" i="6" s="1"/>
  <c r="AA1287" i="6"/>
  <c r="AA1107" i="6"/>
  <c r="AA887" i="6"/>
  <c r="AA3627" i="6"/>
  <c r="AH3627" i="6" s="1" a="1"/>
  <c r="AH3627" i="6" s="1"/>
  <c r="AA1091" i="6"/>
  <c r="AA3991" i="6"/>
  <c r="AH3991" i="6" s="1" a="1"/>
  <c r="AH3991" i="6" s="1"/>
  <c r="AA3067" i="6"/>
  <c r="AH3067" i="6" s="1" a="1"/>
  <c r="AH3067" i="6" s="1"/>
  <c r="AA2183" i="6"/>
  <c r="AH2183" i="6" s="1" a="1"/>
  <c r="AH2183" i="6" s="1"/>
  <c r="AA1487" i="6"/>
  <c r="AA1391" i="6"/>
  <c r="AH1391" i="6" s="1" a="1"/>
  <c r="AH1391" i="6" s="1"/>
  <c r="AA3623" i="6"/>
  <c r="AH3623" i="6" s="1" a="1"/>
  <c r="AH3623" i="6" s="1"/>
  <c r="AA3731" i="6"/>
  <c r="AH3731" i="6" s="1" a="1"/>
  <c r="AH3731" i="6" s="1"/>
  <c r="AA1583" i="6"/>
  <c r="AA1187" i="6"/>
  <c r="AA535" i="6"/>
  <c r="AA2715" i="6"/>
  <c r="AH2715" i="6" s="1" a="1"/>
  <c r="AH2715" i="6" s="1"/>
  <c r="AA1647" i="6"/>
  <c r="AH1647" i="6" s="1" a="1"/>
  <c r="AH1647" i="6" s="1"/>
  <c r="AA951" i="6"/>
  <c r="AH951" i="6" s="1" a="1"/>
  <c r="AH951" i="6" s="1"/>
  <c r="AA1511" i="6"/>
  <c r="AA1231" i="6"/>
  <c r="AH1231" i="6" s="1" a="1"/>
  <c r="AH1231" i="6" s="1"/>
  <c r="AA3879" i="6"/>
  <c r="AH3879" i="6" s="1" a="1"/>
  <c r="AH3879" i="6" s="1"/>
  <c r="AA3823" i="6"/>
  <c r="AH3823" i="6" s="1" a="1"/>
  <c r="AH3823" i="6" s="1"/>
  <c r="AA551" i="6"/>
  <c r="AA3131" i="6"/>
  <c r="AH3131" i="6" s="1" a="1"/>
  <c r="AH3131" i="6" s="1"/>
  <c r="AA3159" i="6"/>
  <c r="AH3159" i="6" s="1" a="1"/>
  <c r="AH3159" i="6" s="1"/>
  <c r="AA2483" i="6"/>
  <c r="AH2483" i="6" s="1" a="1"/>
  <c r="AH2483" i="6" s="1"/>
  <c r="AA2747" i="6"/>
  <c r="AH2747" i="6" s="1" a="1"/>
  <c r="AH2747" i="6" s="1"/>
  <c r="AA3399" i="6"/>
  <c r="AH3399" i="6" s="1" a="1"/>
  <c r="AH3399" i="6" s="1"/>
  <c r="AA1259" i="6"/>
  <c r="AA3587" i="6"/>
  <c r="AH3587" i="6" s="1" a="1"/>
  <c r="AH3587" i="6" s="1"/>
  <c r="AA835" i="6"/>
  <c r="AA919" i="6"/>
  <c r="AA2127" i="6"/>
  <c r="AH2127" i="6" s="1" a="1"/>
  <c r="AH2127" i="6" s="1"/>
  <c r="AA743" i="6"/>
  <c r="AA1787" i="6"/>
  <c r="AH1787" i="6" s="1" a="1"/>
  <c r="AH1787" i="6" s="1"/>
  <c r="AA511" i="6"/>
  <c r="AA1991" i="6"/>
  <c r="AH1991" i="6" s="1" a="1"/>
  <c r="AH1991" i="6" s="1"/>
  <c r="AA63" i="6"/>
  <c r="AH63" i="6" s="1" a="1"/>
  <c r="AH63" i="6" s="1"/>
  <c r="AA2543" i="6"/>
  <c r="AH2543" i="6" s="1" a="1"/>
  <c r="AH2543" i="6" s="1"/>
  <c r="AA1839" i="6"/>
  <c r="AH1839" i="6" s="1" a="1"/>
  <c r="AH1839" i="6" s="1"/>
  <c r="AA3323" i="6"/>
  <c r="AH3323" i="6" s="1" a="1"/>
  <c r="AH3323" i="6" s="1"/>
  <c r="AA2867" i="6"/>
  <c r="AH2867" i="6" s="1" a="1"/>
  <c r="AH2867" i="6" s="1"/>
  <c r="AA1059" i="6"/>
  <c r="AA995" i="6"/>
  <c r="AA2675" i="6"/>
  <c r="AH2675" i="6" s="1" a="1"/>
  <c r="AH2675" i="6" s="1"/>
  <c r="AA1235" i="6"/>
  <c r="AA2095" i="6"/>
  <c r="AH2095" i="6" s="1" a="1"/>
  <c r="AH2095" i="6" s="1"/>
  <c r="AA3503" i="6"/>
  <c r="AH3503" i="6" s="1" a="1"/>
  <c r="AH3503" i="6" s="1"/>
  <c r="AA791" i="6"/>
  <c r="AH791" i="6" s="1" a="1"/>
  <c r="AH791" i="6" s="1"/>
  <c r="AA2515" i="6"/>
  <c r="AH2515" i="6" s="1" a="1"/>
  <c r="AH2515" i="6" s="1"/>
  <c r="AB175" i="6"/>
  <c r="AI175" i="6" s="1" a="1"/>
  <c r="AI175" i="6" s="1"/>
  <c r="AB2563" i="6"/>
  <c r="AI2563" i="6" s="1" a="1"/>
  <c r="AI2563" i="6" s="1"/>
  <c r="AB2319" i="6"/>
  <c r="AI2319" i="6" s="1" a="1"/>
  <c r="AI2319" i="6" s="1"/>
  <c r="AB931" i="6"/>
  <c r="AI931" i="6" s="1" a="1"/>
  <c r="AI931" i="6" s="1"/>
  <c r="AB3475" i="6"/>
  <c r="AI3475" i="6" s="1" a="1"/>
  <c r="AI3475" i="6" s="1"/>
  <c r="AA47" i="6"/>
  <c r="AA3303" i="6"/>
  <c r="AH3303" i="6" s="1" a="1"/>
  <c r="AH3303" i="6" s="1"/>
  <c r="AB1027" i="6"/>
  <c r="AI1027" i="6" s="1" a="1"/>
  <c r="AI1027" i="6" s="1"/>
  <c r="AB811" i="6"/>
  <c r="AI811" i="6" s="1" a="1"/>
  <c r="AI811" i="6" s="1"/>
  <c r="AB3967" i="6"/>
  <c r="AI3967" i="6" s="1" a="1"/>
  <c r="AI3967" i="6" s="1"/>
  <c r="AA1495" i="6"/>
  <c r="AH1495" i="6" s="1" a="1"/>
  <c r="AH1495" i="6" s="1"/>
  <c r="AA1375" i="6"/>
  <c r="AH1375" i="6" s="1" a="1"/>
  <c r="AH1375" i="6" s="1"/>
  <c r="AB979" i="6"/>
  <c r="AI979" i="6" s="1" a="1"/>
  <c r="AI979" i="6" s="1"/>
  <c r="AA2315" i="6"/>
  <c r="AH2315" i="6" s="1" a="1"/>
  <c r="AH2315" i="6" s="1"/>
  <c r="AA3907" i="6"/>
  <c r="AH3907" i="6" s="1" a="1"/>
  <c r="AH3907" i="6" s="1"/>
  <c r="AB2831" i="6"/>
  <c r="AI2831" i="6" s="1" a="1"/>
  <c r="AI2831" i="6" s="1"/>
  <c r="AA3799" i="6"/>
  <c r="AH3799" i="6" s="1" a="1"/>
  <c r="AH3799" i="6" s="1"/>
  <c r="AB1663" i="6"/>
  <c r="AI1663" i="6" s="1" a="1"/>
  <c r="AI1663" i="6" s="1"/>
  <c r="AB1499" i="6"/>
  <c r="AI1499" i="6" s="1" a="1"/>
  <c r="AI1499" i="6" s="1"/>
  <c r="AB2063" i="6"/>
  <c r="AI2063" i="6" s="1" a="1"/>
  <c r="AI2063" i="6" s="1"/>
  <c r="AA3243" i="6"/>
  <c r="AH3243" i="6" s="1" a="1"/>
  <c r="AH3243" i="6" s="1"/>
  <c r="AB1579" i="6"/>
  <c r="AI1579" i="6" s="1" a="1"/>
  <c r="AI1579" i="6" s="1"/>
  <c r="AB3843" i="6"/>
  <c r="AI3843" i="6" s="1" a="1"/>
  <c r="AI3843" i="6" s="1"/>
  <c r="AB2367" i="6"/>
  <c r="AI2367" i="6" s="1" a="1"/>
  <c r="AI2367" i="6" s="1"/>
  <c r="AA2903" i="6"/>
  <c r="AH2903" i="6" s="1" a="1"/>
  <c r="AH2903" i="6" s="1"/>
  <c r="AA2143" i="6"/>
  <c r="AH2143" i="6" s="1" a="1"/>
  <c r="AH2143" i="6" s="1"/>
  <c r="AA2175" i="6"/>
  <c r="AH2175" i="6" s="1" a="1"/>
  <c r="AH2175" i="6" s="1"/>
  <c r="AA2915" i="6"/>
  <c r="AH2915" i="6" s="1" a="1"/>
  <c r="AH2915" i="6" s="1"/>
  <c r="AB1071" i="6"/>
  <c r="AA3583" i="6"/>
  <c r="AH3583" i="6" s="1" a="1"/>
  <c r="AH3583" i="6" s="1"/>
  <c r="AB1163" i="6"/>
  <c r="AI1163" i="6" s="1" a="1"/>
  <c r="AI1163" i="6" s="1"/>
  <c r="AA3447" i="6"/>
  <c r="AH3447" i="6" s="1" a="1"/>
  <c r="AH3447" i="6" s="1"/>
  <c r="AA1715" i="6"/>
  <c r="AH1715" i="6" s="1" a="1"/>
  <c r="AH1715" i="6" s="1"/>
  <c r="AB3019" i="6"/>
  <c r="AI3019" i="6" s="1" a="1"/>
  <c r="AI3019" i="6" s="1"/>
  <c r="AB2607" i="6"/>
  <c r="AI2607" i="6" s="1" a="1"/>
  <c r="AI2607" i="6" s="1"/>
  <c r="AA1551" i="6"/>
  <c r="AH1551" i="6" s="1" a="1"/>
  <c r="AH1551" i="6" s="1"/>
  <c r="AB2439" i="6"/>
  <c r="AB219" i="6"/>
  <c r="AI219" i="6" s="1" a="1"/>
  <c r="AI219" i="6" s="1"/>
  <c r="AA2227" i="6"/>
  <c r="AH2227" i="6" s="1" a="1"/>
  <c r="AH2227" i="6" s="1"/>
  <c r="AA667" i="6"/>
  <c r="AA459" i="6"/>
  <c r="AH459" i="6" s="1" a="1"/>
  <c r="AH459" i="6" s="1"/>
  <c r="AA2327" i="6"/>
  <c r="AH2327" i="6" s="1" a="1"/>
  <c r="AH2327" i="6" s="1"/>
  <c r="AA963" i="6"/>
  <c r="AA1363" i="6"/>
  <c r="AH1363" i="6" s="1" a="1"/>
  <c r="AH1363" i="6" s="1"/>
  <c r="AA1523" i="6"/>
  <c r="AA2419" i="6"/>
  <c r="AH2419" i="6" s="1" a="1"/>
  <c r="AH2419" i="6" s="1"/>
  <c r="AA2623" i="6"/>
  <c r="AH2623" i="6" s="1" a="1"/>
  <c r="AH2623" i="6" s="1"/>
  <c r="AA1251" i="6"/>
  <c r="AA2843" i="6"/>
  <c r="AH2843" i="6" s="1" a="1"/>
  <c r="AH2843" i="6" s="1"/>
  <c r="AA335" i="6"/>
  <c r="AH335" i="6" s="1" a="1"/>
  <c r="AH335" i="6" s="1"/>
  <c r="AA1335" i="6"/>
  <c r="AA619" i="6"/>
  <c r="AH619" i="6" s="1" a="1"/>
  <c r="AH619" i="6" s="1"/>
  <c r="AA2375" i="6"/>
  <c r="AH2375" i="6" s="1" a="1"/>
  <c r="AH2375" i="6" s="1"/>
  <c r="AA2231" i="6"/>
  <c r="AH2231" i="6" s="1" a="1"/>
  <c r="AH2231" i="6" s="1"/>
  <c r="AB2647" i="6"/>
  <c r="AI2647" i="6" s="1" a="1"/>
  <c r="AI2647" i="6" s="1"/>
  <c r="AB3275" i="6"/>
  <c r="AI3275" i="6" s="1" a="1"/>
  <c r="AI3275" i="6" s="1"/>
  <c r="AB1555" i="6"/>
  <c r="AI1555" i="6" s="1" a="1"/>
  <c r="AI1555" i="6" s="1"/>
  <c r="AB1055" i="6"/>
  <c r="AI1055" i="6" s="1" a="1"/>
  <c r="AI1055" i="6" s="1"/>
  <c r="AB3063" i="6"/>
  <c r="AI3063" i="6" s="1" a="1"/>
  <c r="AI3063" i="6" s="1"/>
  <c r="AA935" i="6"/>
  <c r="AH935" i="6" s="1" a="1"/>
  <c r="AH935" i="6" s="1"/>
  <c r="AA3667" i="6"/>
  <c r="AH3667" i="6" s="1" a="1"/>
  <c r="AH3667" i="6" s="1"/>
  <c r="AA2111" i="6"/>
  <c r="AH2111" i="6" s="1" a="1"/>
  <c r="AH2111" i="6" s="1"/>
  <c r="AA571" i="6"/>
  <c r="AA1219" i="6"/>
  <c r="AH1219" i="6" s="1" a="1"/>
  <c r="AH1219" i="6" s="1"/>
  <c r="AA1439" i="6"/>
  <c r="AA3355" i="6"/>
  <c r="AH3355" i="6" s="1" a="1"/>
  <c r="AH3355" i="6" s="1"/>
  <c r="AA2047" i="6"/>
  <c r="AH2047" i="6" s="1" a="1"/>
  <c r="AH2047" i="6" s="1"/>
  <c r="AA2863" i="6"/>
  <c r="AH2863" i="6" s="1" a="1"/>
  <c r="AH2863" i="6" s="1"/>
  <c r="AA1819" i="6"/>
  <c r="AH1819" i="6" s="1" a="1"/>
  <c r="AH1819" i="6" s="1"/>
  <c r="AA3339" i="6"/>
  <c r="AH3339" i="6" s="1" a="1"/>
  <c r="AH3339" i="6" s="1"/>
  <c r="AA1975" i="6"/>
  <c r="AH1975" i="6" s="1" a="1"/>
  <c r="AH1975" i="6" s="1"/>
  <c r="AA3883" i="6"/>
  <c r="AH3883" i="6" s="1" a="1"/>
  <c r="AH3883" i="6" s="1"/>
  <c r="AA3663" i="6"/>
  <c r="AH3663" i="6" s="1" a="1"/>
  <c r="AH3663" i="6" s="1"/>
  <c r="AA359" i="6"/>
  <c r="AA3783" i="6"/>
  <c r="AH3783" i="6" s="1" a="1"/>
  <c r="AH3783" i="6" s="1"/>
  <c r="AA915" i="6"/>
  <c r="AH915" i="6" s="1" a="1"/>
  <c r="AH915" i="6" s="1"/>
  <c r="AA703" i="6"/>
  <c r="AA3771" i="6"/>
  <c r="AH3771" i="6" s="1" a="1"/>
  <c r="AH3771" i="6" s="1"/>
  <c r="AA1423" i="6"/>
  <c r="AA1851" i="6"/>
  <c r="AH1851" i="6" s="1" a="1"/>
  <c r="AH1851" i="6" s="1"/>
  <c r="AA479" i="6"/>
  <c r="AA3935" i="6"/>
  <c r="AH3935" i="6" s="1" a="1"/>
  <c r="AH3935" i="6" s="1"/>
  <c r="AA1323" i="6"/>
  <c r="AH1323" i="6" s="1" a="1"/>
  <c r="AH1323" i="6" s="1"/>
  <c r="AA1683" i="6"/>
  <c r="AH1683" i="6" s="1" a="1"/>
  <c r="AH1683" i="6" s="1"/>
  <c r="AA2783" i="6"/>
  <c r="AH2783" i="6" s="1" a="1"/>
  <c r="AH2783" i="6" s="1"/>
  <c r="AA3831" i="6"/>
  <c r="AH3831" i="6" s="1" a="1"/>
  <c r="AH3831" i="6" s="1"/>
  <c r="AA2859" i="6"/>
  <c r="AH2859" i="6" s="1" a="1"/>
  <c r="AH2859" i="6" s="1"/>
  <c r="AA2739" i="6"/>
  <c r="AH2739" i="6" s="1" a="1"/>
  <c r="AH2739" i="6" s="1"/>
  <c r="AA327" i="6"/>
  <c r="AA3739" i="6"/>
  <c r="AH3739" i="6" s="1" a="1"/>
  <c r="AH3739" i="6" s="1"/>
  <c r="AA2043" i="6"/>
  <c r="AH2043" i="6" s="1" a="1"/>
  <c r="AH2043" i="6" s="1"/>
  <c r="AA1191" i="6"/>
  <c r="AA3091" i="6"/>
  <c r="AH3091" i="6" s="1" a="1"/>
  <c r="AH3091" i="6" s="1"/>
  <c r="AA2135" i="6"/>
  <c r="AH2135" i="6" s="1" a="1"/>
  <c r="AH2135" i="6" s="1"/>
  <c r="AA3187" i="6"/>
  <c r="AH3187" i="6" s="1" a="1"/>
  <c r="AH3187" i="6" s="1"/>
  <c r="AA2923" i="6"/>
  <c r="AH2923" i="6" s="1" a="1"/>
  <c r="AH2923" i="6" s="1"/>
  <c r="AA2687" i="6"/>
  <c r="AH2687" i="6" s="1" a="1"/>
  <c r="AH2687" i="6" s="1"/>
  <c r="AA3727" i="6"/>
  <c r="AH3727" i="6" s="1" a="1"/>
  <c r="AH3727" i="6" s="1"/>
  <c r="AA3859" i="6"/>
  <c r="AH3859" i="6" s="1" a="1"/>
  <c r="AH3859" i="6" s="1"/>
  <c r="AA1947" i="6"/>
  <c r="AH1947" i="6" s="1" a="1"/>
  <c r="AH1947" i="6" s="1"/>
  <c r="AA3547" i="6"/>
  <c r="AH3547" i="6" s="1" a="1"/>
  <c r="AH3547" i="6" s="1"/>
  <c r="AA2587" i="6"/>
  <c r="AH2587" i="6" s="1" a="1"/>
  <c r="AH2587" i="6" s="1"/>
  <c r="AA3031" i="6"/>
  <c r="AH3031" i="6" s="1" a="1"/>
  <c r="AH3031" i="6" s="1"/>
  <c r="AA3295" i="6"/>
  <c r="AH3295" i="6" s="1" a="1"/>
  <c r="AH3295" i="6" s="1"/>
  <c r="AA3175" i="6"/>
  <c r="AH3175" i="6" s="1" a="1"/>
  <c r="AH3175" i="6" s="1"/>
  <c r="AA3919" i="6"/>
  <c r="AH3919" i="6" s="1" a="1"/>
  <c r="AH3919" i="6" s="1"/>
  <c r="AA2099" i="6"/>
  <c r="AH2099" i="6" s="1" a="1"/>
  <c r="AH2099" i="6" s="1"/>
  <c r="AA607" i="6"/>
  <c r="AH607" i="6" s="1" a="1"/>
  <c r="AH607" i="6" s="1"/>
  <c r="AA3371" i="6"/>
  <c r="AH3371" i="6" s="1" a="1"/>
  <c r="AH3371" i="6" s="1"/>
  <c r="AA2411" i="6"/>
  <c r="AH2411" i="6" s="1" a="1"/>
  <c r="AH2411" i="6" s="1"/>
  <c r="AA1927" i="6"/>
  <c r="AH1927" i="6" s="1" a="1"/>
  <c r="AH1927" i="6" s="1"/>
  <c r="AA1959" i="6"/>
  <c r="AH1959" i="6" s="1" a="1"/>
  <c r="AH1959" i="6" s="1"/>
  <c r="AA1379" i="6"/>
  <c r="AA783" i="6"/>
  <c r="AH783" i="6" s="1" a="1"/>
  <c r="AH783" i="6" s="1"/>
  <c r="AA815" i="6"/>
  <c r="AA2951" i="6"/>
  <c r="AH2951" i="6" s="1" a="1"/>
  <c r="AH2951" i="6" s="1"/>
  <c r="AA871" i="6"/>
  <c r="AH871" i="6" s="1" a="1"/>
  <c r="AH871" i="6" s="1"/>
  <c r="AA2631" i="6"/>
  <c r="AH2631" i="6" s="1" a="1"/>
  <c r="AH2631" i="6" s="1"/>
  <c r="AA3075" i="6"/>
  <c r="AH3075" i="6" s="1" a="1"/>
  <c r="AH3075" i="6" s="1"/>
  <c r="AA211" i="6"/>
  <c r="AH211" i="6" s="1" a="1"/>
  <c r="AH211" i="6" s="1"/>
  <c r="AA2399" i="6"/>
  <c r="AH2399" i="6" s="1" a="1"/>
  <c r="AH2399" i="6" s="1"/>
  <c r="AA95" i="6"/>
  <c r="AA2387" i="6"/>
  <c r="AH2387" i="6" s="1" a="1"/>
  <c r="AH2387" i="6" s="1"/>
  <c r="AA711" i="6"/>
  <c r="AA2495" i="6"/>
  <c r="AH2495" i="6" s="1" a="1"/>
  <c r="AH2495" i="6" s="1"/>
  <c r="AA891" i="6"/>
  <c r="AA2939" i="6"/>
  <c r="AH2939" i="6" s="1" a="1"/>
  <c r="AH2939" i="6" s="1"/>
  <c r="AA2179" i="6"/>
  <c r="AH2179" i="6" s="1" a="1"/>
  <c r="AH2179" i="6" s="1"/>
  <c r="AA3167" i="6"/>
  <c r="AH3167" i="6" s="1" a="1"/>
  <c r="AH3167" i="6" s="1"/>
  <c r="AA2427" i="6"/>
  <c r="AH2427" i="6" s="1" a="1"/>
  <c r="AH2427" i="6" s="1"/>
  <c r="AB1103" i="6"/>
  <c r="AI1103" i="6" s="1" a="1"/>
  <c r="AI1103" i="6" s="1"/>
  <c r="AA1463" i="6"/>
  <c r="AB3199" i="6"/>
  <c r="AI3199" i="6" s="1" a="1"/>
  <c r="AI3199" i="6" s="1"/>
  <c r="AB911" i="6"/>
  <c r="AI911" i="6" s="1" a="1"/>
  <c r="AI911" i="6" s="1"/>
  <c r="AA2967" i="6"/>
  <c r="AH2967" i="6" s="1" a="1"/>
  <c r="AH2967" i="6" s="1"/>
  <c r="AB431" i="6"/>
  <c r="AI431" i="6" s="1" a="1"/>
  <c r="AI431" i="6" s="1"/>
  <c r="AA1095" i="6"/>
  <c r="AH1095" i="6" s="1" a="1"/>
  <c r="AH1095" i="6" s="1"/>
  <c r="AA2827" i="6"/>
  <c r="AH2827" i="6" s="1" a="1"/>
  <c r="AH2827" i="6" s="1"/>
  <c r="AB3379" i="6"/>
  <c r="AI3379" i="6" s="1" a="1"/>
  <c r="AI3379" i="6" s="1"/>
  <c r="AA2379" i="6"/>
  <c r="AH2379" i="6" s="1" a="1"/>
  <c r="AH2379" i="6" s="1"/>
  <c r="AA3423" i="6"/>
  <c r="AH3423" i="6" s="1" a="1"/>
  <c r="AH3423" i="6" s="1"/>
  <c r="AB3203" i="6"/>
  <c r="AI3203" i="6" s="1" a="1"/>
  <c r="AI3203" i="6" s="1"/>
  <c r="AB2023" i="6"/>
  <c r="AI2023" i="6" s="1" a="1"/>
  <c r="AI2023" i="6" s="1"/>
  <c r="AA1079" i="6"/>
  <c r="AH1079" i="6" s="1" a="1"/>
  <c r="AH1079" i="6" s="1"/>
  <c r="AB1403" i="6"/>
  <c r="AB1515" i="6"/>
  <c r="AI1515" i="6" s="1" a="1"/>
  <c r="AI1515" i="6" s="1"/>
  <c r="AB3431" i="6"/>
  <c r="AI3431" i="6" s="1" a="1"/>
  <c r="AI3431" i="6" s="1"/>
  <c r="AB1115" i="6"/>
  <c r="AI1115" i="6" s="1" a="1"/>
  <c r="AI1115" i="6" s="1"/>
  <c r="AA3347" i="6"/>
  <c r="AH3347" i="6" s="1" a="1"/>
  <c r="AH3347" i="6" s="1"/>
  <c r="AB2199" i="6"/>
  <c r="AI2199" i="6" s="1" a="1"/>
  <c r="AI2199" i="6" s="1"/>
  <c r="AA2139" i="6"/>
  <c r="AH2139" i="6" s="1" a="1"/>
  <c r="AH2139" i="6" s="1"/>
  <c r="AB1607" i="6"/>
  <c r="AI1607" i="6" s="1" a="1"/>
  <c r="AI1607" i="6" s="1"/>
  <c r="AA2039" i="6"/>
  <c r="AH2039" i="6" s="1" a="1"/>
  <c r="AH2039" i="6" s="1"/>
  <c r="AB2771" i="6"/>
  <c r="AI2771" i="6" s="1" a="1"/>
  <c r="AI2771" i="6" s="1"/>
  <c r="AB3931" i="6"/>
  <c r="AI3931" i="6" s="1" a="1"/>
  <c r="AI3931" i="6" s="1"/>
  <c r="AA1223" i="6"/>
  <c r="AA943" i="6"/>
  <c r="AH943" i="6" s="1" a="1"/>
  <c r="AH943" i="6" s="1"/>
  <c r="AA3351" i="6"/>
  <c r="AH3351" i="6" s="1" a="1"/>
  <c r="AH3351" i="6" s="1"/>
  <c r="AA491" i="6"/>
  <c r="AH491" i="6" s="1" a="1"/>
  <c r="AH491" i="6" s="1"/>
  <c r="AA1695" i="6"/>
  <c r="AH1695" i="6" s="1" a="1"/>
  <c r="AH1695" i="6" s="1"/>
  <c r="AA159" i="6"/>
  <c r="AB1935" i="6"/>
  <c r="AI1935" i="6" s="1" a="1"/>
  <c r="AI1935" i="6" s="1"/>
  <c r="AA591" i="6"/>
  <c r="AB2943" i="6"/>
  <c r="AB955" i="6"/>
  <c r="AI955" i="6" s="1" a="1"/>
  <c r="AI955" i="6" s="1"/>
  <c r="AB1739" i="6"/>
  <c r="AI1739" i="6" s="1" a="1"/>
  <c r="AI1739" i="6" s="1"/>
  <c r="AA1307" i="6"/>
  <c r="AH1307" i="6" s="1" a="1"/>
  <c r="AH1307" i="6" s="1"/>
  <c r="AB679" i="6"/>
  <c r="AI679" i="6" s="1" a="1"/>
  <c r="AI679" i="6" s="1"/>
  <c r="AA1711" i="6"/>
  <c r="AH1711" i="6" s="1" a="1"/>
  <c r="AH1711" i="6" s="1"/>
  <c r="AA3099" i="6"/>
  <c r="AH3099" i="6" s="1" a="1"/>
  <c r="AH3099" i="6" s="1"/>
  <c r="AA2015" i="6"/>
  <c r="AH2015" i="6" s="1" a="1"/>
  <c r="AH2015" i="6" s="1"/>
  <c r="AA2511" i="6"/>
  <c r="AH2511" i="6" s="1" a="1"/>
  <c r="AH2511" i="6" s="1"/>
  <c r="AA2535" i="6"/>
  <c r="AH2535" i="6" s="1" a="1"/>
  <c r="AH2535" i="6" s="1"/>
  <c r="AA2331" i="6"/>
  <c r="AH2331" i="6" s="1" a="1"/>
  <c r="AH2331" i="6" s="1"/>
  <c r="AA2363" i="6"/>
  <c r="AH2363" i="6" s="1" a="1"/>
  <c r="AH2363" i="6" s="1"/>
  <c r="AA1387" i="6"/>
  <c r="AH1387" i="6" s="1" a="1"/>
  <c r="AH1387" i="6" s="1"/>
  <c r="AA171" i="6"/>
  <c r="AA1043" i="6"/>
  <c r="AH1043" i="6" s="1" a="1"/>
  <c r="AH1043" i="6" s="1"/>
  <c r="AA3451" i="6"/>
  <c r="AH3451" i="6" s="1" a="1"/>
  <c r="AH3451" i="6" s="1"/>
  <c r="AA1383" i="6"/>
  <c r="AB3607" i="6"/>
  <c r="AI3607" i="6" s="1" a="1"/>
  <c r="AI3607" i="6" s="1"/>
  <c r="AA2851" i="6"/>
  <c r="AH2851" i="6" s="1" a="1"/>
  <c r="AH2851" i="6" s="1"/>
  <c r="AB3471" i="6"/>
  <c r="AI3471" i="6" s="1" a="1"/>
  <c r="AI3471" i="6" s="1"/>
  <c r="AB2683" i="6"/>
  <c r="AI2683" i="6" s="1" a="1"/>
  <c r="AI2683" i="6" s="1"/>
  <c r="AA2323" i="6"/>
  <c r="AH2323" i="6" s="1" a="1"/>
  <c r="AH2323" i="6" s="1"/>
  <c r="AA3559" i="6"/>
  <c r="AH3559" i="6" s="1" a="1"/>
  <c r="AH3559" i="6" s="1"/>
  <c r="AA3839" i="6"/>
  <c r="AH3839" i="6" s="1" a="1"/>
  <c r="AH3839" i="6" s="1"/>
  <c r="AA415" i="6"/>
  <c r="AH415" i="6" s="1" a="1"/>
  <c r="AH415" i="6" s="1"/>
  <c r="AA1907" i="6"/>
  <c r="AH1907" i="6" s="1" a="1"/>
  <c r="AH1907" i="6" s="1"/>
  <c r="AA2055" i="6"/>
  <c r="AH2055" i="6" s="1" a="1"/>
  <c r="AH2055" i="6" s="1"/>
  <c r="AA2659" i="6"/>
  <c r="AH2659" i="6" s="1" a="1"/>
  <c r="AH2659" i="6" s="1"/>
  <c r="AA379" i="6"/>
  <c r="AH379" i="6" s="1" a="1"/>
  <c r="AH379" i="6" s="1"/>
  <c r="AA1723" i="6"/>
  <c r="AH1723" i="6" s="1" a="1"/>
  <c r="AH1723" i="6" s="1"/>
  <c r="AA1047" i="6"/>
  <c r="AH1047" i="6" s="1" a="1"/>
  <c r="AH1047" i="6" s="1"/>
  <c r="AA451" i="6"/>
  <c r="AH451" i="6" s="1" a="1"/>
  <c r="AH451" i="6" s="1"/>
  <c r="AA1395" i="6"/>
  <c r="AA1635" i="6"/>
  <c r="AH1635" i="6" s="1" a="1"/>
  <c r="AH1635" i="6" s="1"/>
  <c r="AA195" i="6"/>
  <c r="AH195" i="6" s="1" a="1"/>
  <c r="AH195" i="6" s="1"/>
  <c r="AA559" i="6"/>
  <c r="AH559" i="6" s="1" a="1"/>
  <c r="AH559" i="6" s="1"/>
  <c r="AA1879" i="6"/>
  <c r="AH1879" i="6" s="1" a="1"/>
  <c r="AH1879" i="6" s="1"/>
  <c r="AA603" i="6"/>
  <c r="AH603" i="6" s="1" a="1"/>
  <c r="AH603" i="6" s="1"/>
  <c r="AA3135" i="6"/>
  <c r="AH3135" i="6" s="1" a="1"/>
  <c r="AH3135" i="6" s="1"/>
  <c r="AA3231" i="6"/>
  <c r="AH3231" i="6" s="1" a="1"/>
  <c r="AH3231" i="6" s="1"/>
  <c r="AA2059" i="6"/>
  <c r="AH2059" i="6" s="1" a="1"/>
  <c r="AH2059" i="6" s="1"/>
  <c r="AA3299" i="6"/>
  <c r="AH3299" i="6" s="1" a="1"/>
  <c r="AH3299" i="6" s="1"/>
  <c r="AA1339" i="6"/>
  <c r="AA1159" i="6"/>
  <c r="AA179" i="6"/>
  <c r="AA2571" i="6"/>
  <c r="AH2571" i="6" s="1" a="1"/>
  <c r="AH2571" i="6" s="1"/>
  <c r="AA3523" i="6"/>
  <c r="AH3523" i="6" s="1" a="1"/>
  <c r="AH3523" i="6" s="1"/>
  <c r="AA2499" i="6"/>
  <c r="AH2499" i="6" s="1" a="1"/>
  <c r="AH2499" i="6" s="1"/>
  <c r="AA2151" i="6"/>
  <c r="AH2151" i="6" s="1" a="1"/>
  <c r="AH2151" i="6" s="1"/>
  <c r="AA1883" i="6"/>
  <c r="AH1883" i="6" s="1" a="1"/>
  <c r="AH1883" i="6" s="1"/>
  <c r="AA2287" i="6"/>
  <c r="AH2287" i="6" s="1" a="1"/>
  <c r="AH2287" i="6" s="1"/>
  <c r="AA1843" i="6"/>
  <c r="AH1843" i="6" s="1" a="1"/>
  <c r="AH1843" i="6" s="1"/>
  <c r="AA1263" i="6"/>
  <c r="AA295" i="6"/>
  <c r="AH295" i="6" s="1" a="1"/>
  <c r="AH295" i="6" s="1"/>
  <c r="AA2487" i="6"/>
  <c r="AH2487" i="6" s="1" a="1"/>
  <c r="AH2487" i="6" s="1"/>
  <c r="AA3195" i="6"/>
  <c r="AH3195" i="6" s="1" a="1"/>
  <c r="AH3195" i="6" s="1"/>
  <c r="AA1003" i="6"/>
  <c r="AA2635" i="6"/>
  <c r="AH2635" i="6" s="1" a="1"/>
  <c r="AH2635" i="6" s="1"/>
  <c r="AA423" i="6"/>
  <c r="AA2215" i="6"/>
  <c r="AH2215" i="6" s="1" a="1"/>
  <c r="AH2215" i="6" s="1"/>
  <c r="AA1955" i="6"/>
  <c r="AH1955" i="6" s="1" a="1"/>
  <c r="AH1955" i="6" s="1"/>
  <c r="AA107" i="6"/>
  <c r="AA435" i="6"/>
  <c r="AH435" i="6" s="1" a="1"/>
  <c r="AH435" i="6" s="1"/>
  <c r="AA1475" i="6"/>
  <c r="AH1475" i="6" s="1" a="1"/>
  <c r="AH1475" i="6" s="1"/>
  <c r="AA3551" i="6"/>
  <c r="AH3551" i="6" s="1" a="1"/>
  <c r="AH3551" i="6" s="1"/>
  <c r="AA1143" i="6"/>
  <c r="AA771" i="6"/>
  <c r="AH771" i="6" s="1" a="1"/>
  <c r="AH771" i="6" s="1"/>
  <c r="AA31" i="6"/>
  <c r="AA1867" i="6"/>
  <c r="AH1867" i="6" s="1" a="1"/>
  <c r="AH1867" i="6" s="1"/>
  <c r="AA303" i="6"/>
  <c r="AH303" i="6" s="1" a="1"/>
  <c r="AH303" i="6" s="1"/>
  <c r="AA1703" i="6"/>
  <c r="AH1703" i="6" s="1" a="1"/>
  <c r="AH1703" i="6" s="1"/>
  <c r="AA2247" i="6"/>
  <c r="AH2247" i="6" s="1" a="1"/>
  <c r="AH2247" i="6" s="1"/>
  <c r="AA1755" i="6"/>
  <c r="AH1755" i="6" s="1" a="1"/>
  <c r="AH1755" i="6" s="1"/>
  <c r="AA1015" i="6"/>
  <c r="AA3851" i="6"/>
  <c r="AH3851" i="6" s="1" a="1"/>
  <c r="AH3851" i="6" s="1"/>
  <c r="AA3123" i="6"/>
  <c r="AH3123" i="6" s="1" a="1"/>
  <c r="AH3123" i="6" s="1"/>
  <c r="AA2679" i="6"/>
  <c r="AH2679" i="6" s="1" a="1"/>
  <c r="AH2679" i="6" s="1"/>
  <c r="AA2007" i="6"/>
  <c r="AH2007" i="6" s="1" a="1"/>
  <c r="AH2007" i="6" s="1"/>
  <c r="AA2207" i="6"/>
  <c r="AH2207" i="6" s="1" a="1"/>
  <c r="AH2207" i="6" s="1"/>
  <c r="AA531" i="6"/>
  <c r="AH531" i="6" s="1" a="1"/>
  <c r="AH531" i="6" s="1"/>
  <c r="AA1559" i="6"/>
  <c r="AA2919" i="6"/>
  <c r="AH2919" i="6" s="1" a="1"/>
  <c r="AH2919" i="6" s="1"/>
  <c r="AA2703" i="6"/>
  <c r="AH2703" i="6" s="1" a="1"/>
  <c r="AH2703" i="6" s="1"/>
  <c r="AA2211" i="6"/>
  <c r="AH2211" i="6" s="1" a="1"/>
  <c r="AH2211" i="6" s="1"/>
  <c r="AA3079" i="6"/>
  <c r="AH3079" i="6" s="1" a="1"/>
  <c r="AH3079" i="6" s="1"/>
  <c r="AA2983" i="6"/>
  <c r="AH2983" i="6" s="1" a="1"/>
  <c r="AH2983" i="6" s="1"/>
  <c r="AA3287" i="6"/>
  <c r="AH3287" i="6" s="1" a="1"/>
  <c r="AH3287" i="6" s="1"/>
  <c r="AA3415" i="6"/>
  <c r="AH3415" i="6" s="1" a="1"/>
  <c r="AH3415" i="6" s="1"/>
  <c r="AA1971" i="6"/>
  <c r="AH1971" i="6" s="1" a="1"/>
  <c r="AH1971" i="6" s="1"/>
  <c r="AB3755" i="6"/>
  <c r="AI3755" i="6" s="1" a="1"/>
  <c r="AI3755" i="6" s="1"/>
  <c r="AB3427" i="6"/>
  <c r="AI3427" i="6" s="1" a="1"/>
  <c r="AI3427" i="6" s="1"/>
  <c r="AA3827" i="6"/>
  <c r="AH3827" i="6" s="1" a="1"/>
  <c r="AH3827" i="6" s="1"/>
  <c r="AB483" i="6"/>
  <c r="AI483" i="6" s="1" a="1"/>
  <c r="AI483" i="6" s="1"/>
  <c r="AB1267" i="6"/>
  <c r="AI1267" i="6" s="1" a="1"/>
  <c r="AI1267" i="6" s="1"/>
  <c r="AB407" i="6"/>
  <c r="AI407" i="6" s="1" a="1"/>
  <c r="AI407" i="6" s="1"/>
  <c r="AB3791" i="6"/>
  <c r="AI3791" i="6" s="1" a="1"/>
  <c r="AI3791" i="6" s="1"/>
  <c r="AB2283" i="6"/>
  <c r="AI2283" i="6" s="1" a="1"/>
  <c r="AI2283" i="6" s="1"/>
  <c r="AA495" i="6"/>
  <c r="AB2403" i="6"/>
  <c r="AI2403" i="6" s="1" a="1"/>
  <c r="AI2403" i="6" s="1"/>
  <c r="AB259" i="6"/>
  <c r="AI259" i="6" s="1" a="1"/>
  <c r="AI259" i="6" s="1"/>
  <c r="AB539" i="6"/>
  <c r="AI539" i="6" s="1" a="1"/>
  <c r="AI539" i="6" s="1"/>
  <c r="AB3915" i="6"/>
  <c r="AI3915" i="6" s="1" a="1"/>
  <c r="AI3915" i="6" s="1"/>
  <c r="AB1671" i="6"/>
  <c r="AI1671" i="6" s="1" a="1"/>
  <c r="AI1671" i="6" s="1"/>
  <c r="AB859" i="6"/>
  <c r="AI859" i="6" s="1" a="1"/>
  <c r="AI859" i="6" s="1"/>
  <c r="AB1227" i="6"/>
  <c r="AI1227" i="6" s="1" a="1"/>
  <c r="AI1227" i="6" s="1"/>
  <c r="AA1951" i="6"/>
  <c r="AH1951" i="6" s="1" a="1"/>
  <c r="AH1951" i="6" s="1"/>
  <c r="AA927" i="6"/>
  <c r="AH927" i="6" s="1" a="1"/>
  <c r="AH927" i="6" s="1"/>
  <c r="AB3723" i="6"/>
  <c r="AI3723" i="6" s="1" a="1"/>
  <c r="AI3723" i="6" s="1"/>
  <c r="AA3163" i="6"/>
  <c r="AH3163" i="6" s="1" a="1"/>
  <c r="AH3163" i="6" s="1"/>
  <c r="AA2067" i="6"/>
  <c r="AH2067" i="6" s="1" a="1"/>
  <c r="AH2067" i="6" s="1"/>
  <c r="AA419" i="6"/>
  <c r="AA2107" i="6"/>
  <c r="AH2107" i="6" s="1" a="1"/>
  <c r="AH2107" i="6" s="1"/>
  <c r="AB387" i="6"/>
  <c r="AI387" i="6" s="1" a="1"/>
  <c r="AI387" i="6" s="1"/>
  <c r="AA3787" i="6"/>
  <c r="AH3787" i="6" s="1" a="1"/>
  <c r="AH3787" i="6" s="1"/>
  <c r="AA183" i="6"/>
  <c r="AA1691" i="6"/>
  <c r="AH1691" i="6" s="1" a="1"/>
  <c r="AH1691" i="6" s="1"/>
  <c r="AA3279" i="6"/>
  <c r="AH3279" i="6" s="1" a="1"/>
  <c r="AH3279" i="6" s="1"/>
  <c r="AC3251" i="6"/>
  <c r="AB2027" i="6"/>
  <c r="AI2027" i="6" s="1" a="1"/>
  <c r="AI2027" i="6" s="1"/>
  <c r="AA707" i="6"/>
  <c r="AB2335" i="6"/>
  <c r="AA595" i="6"/>
  <c r="AA3735" i="6"/>
  <c r="AH3735" i="6" s="1" a="1"/>
  <c r="AH3735" i="6" s="1"/>
  <c r="AB1543" i="6"/>
  <c r="AI1543" i="6" s="1" a="1"/>
  <c r="AI1543" i="6" s="1"/>
  <c r="AA291" i="6"/>
  <c r="AH291" i="6" s="1" a="1"/>
  <c r="AH291" i="6" s="1"/>
  <c r="AA2255" i="6"/>
  <c r="AH2255" i="6" s="1" a="1"/>
  <c r="AH2255" i="6" s="1"/>
  <c r="AA827" i="6"/>
  <c r="AA2839" i="6"/>
  <c r="AH2839" i="6" s="1" a="1"/>
  <c r="AH2839" i="6" s="1"/>
  <c r="AA2431" i="6"/>
  <c r="AH2431" i="6" s="1" a="1"/>
  <c r="AH2431" i="6" s="1"/>
  <c r="AA1731" i="6"/>
  <c r="AH1731" i="6" s="1" a="1"/>
  <c r="AH1731" i="6" s="1"/>
  <c r="AA3495" i="6"/>
  <c r="AH3495" i="6" s="1" a="1"/>
  <c r="AH3495" i="6" s="1"/>
  <c r="AA1255" i="6"/>
  <c r="AH1255" i="6" s="1" a="1"/>
  <c r="AH1255" i="6" s="1"/>
  <c r="AA43" i="6"/>
  <c r="AH43" i="6" s="1" a="1"/>
  <c r="AH43" i="6" s="1"/>
  <c r="AA2491" i="6"/>
  <c r="AH2491" i="6" s="1" a="1"/>
  <c r="AH2491" i="6" s="1"/>
  <c r="AA1531" i="6"/>
  <c r="AA519" i="6"/>
  <c r="AB2091" i="6"/>
  <c r="AI2091" i="6" s="1" a="1"/>
  <c r="AI2091" i="6" s="1"/>
  <c r="AB455" i="6"/>
  <c r="AI455" i="6" s="1" a="1"/>
  <c r="AI455" i="6" s="1"/>
  <c r="AB1479" i="6"/>
  <c r="AI1479" i="6" s="1" a="1"/>
  <c r="AI1479" i="6" s="1"/>
  <c r="AA843" i="6"/>
  <c r="AH843" i="6" s="1" a="1"/>
  <c r="AH843" i="6" s="1"/>
  <c r="AA2519" i="6"/>
  <c r="AH2519" i="6" s="1" a="1"/>
  <c r="AH2519" i="6" s="1"/>
  <c r="AA2131" i="6"/>
  <c r="AH2131" i="6" s="1" a="1"/>
  <c r="AH2131" i="6" s="1"/>
  <c r="AA3747" i="6"/>
  <c r="AH3747" i="6" s="1" a="1"/>
  <c r="AH3747" i="6" s="1"/>
  <c r="AA2987" i="6"/>
  <c r="AH2987" i="6" s="1" a="1"/>
  <c r="AH2987" i="6" s="1"/>
  <c r="AA3311" i="6"/>
  <c r="AH3311" i="6" s="1" a="1"/>
  <c r="AH3311" i="6" s="1"/>
  <c r="AA3819" i="6"/>
  <c r="AH3819" i="6" s="1" a="1"/>
  <c r="AH3819" i="6" s="1"/>
  <c r="AA3383" i="6"/>
  <c r="AH3383" i="6" s="1" a="1"/>
  <c r="AH3383" i="6" s="1"/>
  <c r="AA395" i="6"/>
  <c r="AA2351" i="6"/>
  <c r="AH2351" i="6" s="1" a="1"/>
  <c r="AH2351" i="6" s="1"/>
  <c r="AA3743" i="6"/>
  <c r="AH3743" i="6" s="1" a="1"/>
  <c r="AH3743" i="6" s="1"/>
  <c r="AA1207" i="6"/>
  <c r="AA1199" i="6"/>
  <c r="AH1199" i="6" s="1" a="1"/>
  <c r="AH1199" i="6" s="1"/>
  <c r="AA691" i="6"/>
  <c r="AH691" i="6" s="1" a="1"/>
  <c r="AH691" i="6" s="1"/>
  <c r="AA759" i="6"/>
  <c r="AA3815" i="6"/>
  <c r="AH3815" i="6" s="1" a="1"/>
  <c r="AH3815" i="6" s="1"/>
  <c r="AA803" i="6"/>
  <c r="AA1451" i="6"/>
  <c r="AH1451" i="6" s="1" a="1"/>
  <c r="AH1451" i="6" s="1"/>
  <c r="AA1775" i="6"/>
  <c r="AH1775" i="6" s="1" a="1"/>
  <c r="AH1775" i="6" s="1"/>
  <c r="AA1667" i="6"/>
  <c r="AA331" i="6"/>
  <c r="AH331" i="6" s="1" a="1"/>
  <c r="AH331" i="6" s="1"/>
  <c r="AA847" i="6"/>
  <c r="AA2955" i="6"/>
  <c r="AH2955" i="6" s="1" a="1"/>
  <c r="AH2955" i="6" s="1"/>
  <c r="AA1011" i="6"/>
  <c r="AA1615" i="6"/>
  <c r="AA1063" i="6"/>
  <c r="AA2459" i="6"/>
  <c r="AH2459" i="6" s="1" a="1"/>
  <c r="AH2459" i="6" s="1"/>
  <c r="AA2751" i="6"/>
  <c r="AH2751" i="6" s="1" a="1"/>
  <c r="AH2751" i="6" s="1"/>
  <c r="AA71" i="6"/>
  <c r="AH71" i="6" s="1" a="1"/>
  <c r="AH71" i="6" s="1"/>
  <c r="AA1123" i="6"/>
  <c r="AA3127" i="6"/>
  <c r="AH3127" i="6" s="1" a="1"/>
  <c r="AH3127" i="6" s="1"/>
  <c r="AA3615" i="6"/>
  <c r="AH3615" i="6" s="1" a="1"/>
  <c r="AH3615" i="6" s="1"/>
  <c r="AA3695" i="6"/>
  <c r="AH3695" i="6" s="1" a="1"/>
  <c r="AH3695" i="6" s="1"/>
  <c r="AA1443" i="6"/>
  <c r="AA1359" i="6"/>
  <c r="AA2895" i="6"/>
  <c r="AH2895" i="6" s="1" a="1"/>
  <c r="AH2895" i="6" s="1"/>
  <c r="AA1743" i="6"/>
  <c r="AH1743" i="6" s="1" a="1"/>
  <c r="AH1743" i="6" s="1"/>
  <c r="AA739" i="6"/>
  <c r="AA2947" i="6"/>
  <c r="AH2947" i="6" s="1" a="1"/>
  <c r="AH2947" i="6" s="1"/>
  <c r="AA1563" i="6"/>
  <c r="AA2299" i="6"/>
  <c r="AH2299" i="6" s="1" a="1"/>
  <c r="AH2299" i="6" s="1"/>
  <c r="AA1355" i="6"/>
  <c r="AA3507" i="6"/>
  <c r="AH3507" i="6" s="1" a="1"/>
  <c r="AH3507" i="6" s="1"/>
  <c r="AA1687" i="6"/>
  <c r="AH1687" i="6" s="1" a="1"/>
  <c r="AH1687" i="6" s="1"/>
  <c r="AA1803" i="6"/>
  <c r="AH1803" i="6" s="1" a="1"/>
  <c r="AH1803" i="6" s="1"/>
  <c r="AA2383" i="6"/>
  <c r="AH2383" i="6" s="1" a="1"/>
  <c r="AH2383" i="6" s="1"/>
  <c r="AA1419" i="6"/>
  <c r="AA3051" i="6"/>
  <c r="AH3051" i="6" s="1" a="1"/>
  <c r="AH3051" i="6" s="1"/>
  <c r="AA851" i="6"/>
  <c r="AA147" i="6"/>
  <c r="AH147" i="6" s="1" a="1"/>
  <c r="AH147" i="6" s="1"/>
  <c r="AA1915" i="6"/>
  <c r="AH1915" i="6" s="1" a="1"/>
  <c r="AH1915" i="6" s="1"/>
  <c r="AA3567" i="6"/>
  <c r="AH3567" i="6" s="1" a="1"/>
  <c r="AH3567" i="6" s="1"/>
  <c r="AA1603" i="6"/>
  <c r="AA231" i="6"/>
  <c r="AA3119" i="6"/>
  <c r="AH3119" i="6" s="1" a="1"/>
  <c r="AH3119" i="6" s="1"/>
  <c r="AA1279" i="6"/>
  <c r="AH1279" i="6" s="1" a="1"/>
  <c r="AH1279" i="6" s="1"/>
  <c r="AA3147" i="6"/>
  <c r="AH3147" i="6" s="1" a="1"/>
  <c r="AH3147" i="6" s="1"/>
  <c r="AA3719" i="6"/>
  <c r="AH3719" i="6" s="1" a="1"/>
  <c r="AH3719" i="6" s="1"/>
  <c r="AA23" i="6"/>
  <c r="AH23" i="6" s="1" a="1"/>
  <c r="AH23" i="6" s="1"/>
  <c r="AA3515" i="6"/>
  <c r="AH3515" i="6" s="1" a="1"/>
  <c r="AH3515" i="6" s="1"/>
  <c r="AA1407" i="6"/>
  <c r="AH1407" i="6" s="1" a="1"/>
  <c r="AH1407" i="6" s="1"/>
  <c r="AA3367" i="6"/>
  <c r="AH3367" i="6" s="1" a="1"/>
  <c r="AH3367" i="6" s="1"/>
  <c r="AA999" i="6"/>
  <c r="AA2663" i="6"/>
  <c r="AH2663" i="6" s="1" a="1"/>
  <c r="AH2663" i="6" s="1"/>
  <c r="AA3331" i="6"/>
  <c r="AH3331" i="6" s="1" a="1"/>
  <c r="AH3331" i="6" s="1"/>
  <c r="AA1911" i="6"/>
  <c r="AH1911" i="6" s="1" a="1"/>
  <c r="AH1911" i="6" s="1"/>
  <c r="AA2071" i="6"/>
  <c r="AH2071" i="6" s="1" a="1"/>
  <c r="AH2071" i="6" s="1"/>
  <c r="AA2271" i="6"/>
  <c r="AH2271" i="6" s="1" a="1"/>
  <c r="AH2271" i="6" s="1"/>
  <c r="AA1471" i="6"/>
  <c r="AA1983" i="6"/>
  <c r="AH1983" i="6" s="1" a="1"/>
  <c r="AH1983" i="6" s="1"/>
  <c r="AA1815" i="6"/>
  <c r="AH1815" i="6" s="1" a="1"/>
  <c r="AH1815" i="6" s="1"/>
  <c r="AA767" i="6"/>
  <c r="AA2743" i="6"/>
  <c r="AH2743" i="6" s="1" a="1"/>
  <c r="AH2743" i="6" s="1"/>
  <c r="AA3267" i="6"/>
  <c r="AH3267" i="6" s="1" a="1"/>
  <c r="AH3267" i="6" s="1"/>
  <c r="AA3643" i="6"/>
  <c r="AH3643" i="6" s="1" a="1"/>
  <c r="AH3643" i="6" s="1"/>
  <c r="AA903" i="6"/>
  <c r="AA55" i="6"/>
  <c r="AA475" i="6"/>
  <c r="AH475" i="6" s="1" a="1"/>
  <c r="AH475" i="6" s="1"/>
  <c r="AA1619" i="6"/>
  <c r="AA2847" i="6"/>
  <c r="AH2847" i="6" s="1" a="1"/>
  <c r="AH2847" i="6" s="1"/>
  <c r="AA1807" i="6"/>
  <c r="AH1807" i="6" s="1" a="1"/>
  <c r="AH1807" i="6" s="1"/>
  <c r="AA3255" i="6"/>
  <c r="AH3255" i="6" s="1" a="1"/>
  <c r="AH3255" i="6" s="1"/>
  <c r="AA1547" i="6"/>
  <c r="AA1651" i="6"/>
  <c r="AH1651" i="6" s="1" a="1"/>
  <c r="AH1651" i="6" s="1"/>
  <c r="AA403" i="6"/>
  <c r="AA3963" i="6"/>
  <c r="AH3963" i="6" s="1" a="1"/>
  <c r="AH3963" i="6" s="1"/>
  <c r="AA123" i="6"/>
  <c r="AH123" i="6" s="1" a="1"/>
  <c r="AH123" i="6" s="1"/>
  <c r="AA2603" i="6"/>
  <c r="AH2603" i="6" s="1" a="1"/>
  <c r="AH2603" i="6" s="1"/>
  <c r="AA1571" i="6"/>
  <c r="AH1571" i="6" s="1" a="1"/>
  <c r="AH1571" i="6" s="1"/>
  <c r="AA1791" i="6"/>
  <c r="AH1791" i="6" s="1" a="1"/>
  <c r="AH1791" i="6" s="1"/>
  <c r="AA2807" i="6"/>
  <c r="AH2807" i="6" s="1" a="1"/>
  <c r="AH2807" i="6" s="1"/>
  <c r="AA2815" i="6"/>
  <c r="AH2815" i="6" s="1" a="1"/>
  <c r="AH2815" i="6" s="1"/>
  <c r="AA719" i="6"/>
  <c r="AA2671" i="6"/>
  <c r="AH2671" i="6" s="1" a="1"/>
  <c r="AH2671" i="6" s="1"/>
  <c r="AA3455" i="6"/>
  <c r="AH3455" i="6" s="1" a="1"/>
  <c r="AH3455" i="6" s="1"/>
  <c r="AA2579" i="6"/>
  <c r="AH2579" i="6" s="1" a="1"/>
  <c r="AH2579" i="6" s="1"/>
  <c r="AA883" i="6"/>
  <c r="AA3291" i="6"/>
  <c r="AH3291" i="6" s="1" a="1"/>
  <c r="AH3291" i="6" s="1"/>
  <c r="AA3579" i="6"/>
  <c r="AH3579" i="6" s="1" a="1"/>
  <c r="AH3579" i="6" s="1"/>
  <c r="AB3459" i="6"/>
  <c r="AI3459" i="6" s="1" a="1"/>
  <c r="AI3459" i="6" s="1"/>
  <c r="AB1855" i="6"/>
  <c r="AI1855" i="6" s="1" a="1"/>
  <c r="AI1855" i="6" s="1"/>
  <c r="AB2531" i="6"/>
  <c r="AI2531" i="6" s="1" a="1"/>
  <c r="AI2531" i="6" s="1"/>
  <c r="AA1327" i="6"/>
  <c r="AH1327" i="6" s="1" a="1"/>
  <c r="AH1327" i="6" s="1"/>
  <c r="AB2791" i="6"/>
  <c r="AI2791" i="6" s="1" a="1"/>
  <c r="AI2791" i="6" s="1"/>
  <c r="AB1611" i="6"/>
  <c r="AI1611" i="6" s="1" a="1"/>
  <c r="AI1611" i="6" s="1"/>
  <c r="AB899" i="6"/>
  <c r="AI899" i="6" s="1" a="1"/>
  <c r="AI899" i="6" s="1"/>
  <c r="AB3211" i="6"/>
  <c r="AI3211" i="6" s="1" a="1"/>
  <c r="AI3211" i="6" s="1"/>
  <c r="AA2811" i="6"/>
  <c r="AH2811" i="6" s="1" a="1"/>
  <c r="AH2811" i="6" s="1"/>
  <c r="AB1007" i="6"/>
  <c r="AI1007" i="6" s="1" a="1"/>
  <c r="AI1007" i="6" s="1"/>
  <c r="AB1903" i="6"/>
  <c r="AB2755" i="6"/>
  <c r="AI2755" i="6" s="1" a="1"/>
  <c r="AI2755" i="6" s="1"/>
  <c r="AB27" i="6"/>
  <c r="AI27" i="6" s="1" a="1"/>
  <c r="AI27" i="6" s="1"/>
  <c r="AB103" i="6"/>
  <c r="AI103" i="6" s="1" a="1"/>
  <c r="AI103" i="6" s="1"/>
  <c r="AB3891" i="6"/>
  <c r="AI3891" i="6" s="1" a="1"/>
  <c r="AI3891" i="6" s="1"/>
  <c r="AB3179" i="6"/>
  <c r="AI3179" i="6" s="1" a="1"/>
  <c r="AI3179" i="6" s="1"/>
  <c r="AB1759" i="6"/>
  <c r="AI1759" i="6" s="1" a="1"/>
  <c r="AI1759" i="6" s="1"/>
  <c r="AB3183" i="6"/>
  <c r="AI3183" i="6" s="1" a="1"/>
  <c r="AI3183" i="6" s="1"/>
  <c r="AB663" i="6"/>
  <c r="AI663" i="6" s="1" a="1"/>
  <c r="AI663" i="6" s="1"/>
  <c r="AA3591" i="6"/>
  <c r="AH3591" i="6" s="1" a="1"/>
  <c r="AH3591" i="6" s="1"/>
  <c r="AB3659" i="6"/>
  <c r="AI3659" i="6" s="1" a="1"/>
  <c r="AI3659" i="6" s="1"/>
  <c r="AB1139" i="6"/>
  <c r="AI1139" i="6" s="1" a="1"/>
  <c r="AI1139" i="6" s="1"/>
  <c r="AA1411" i="6"/>
  <c r="AA2163" i="6"/>
  <c r="AH2163" i="6" s="1" a="1"/>
  <c r="AH2163" i="6" s="1"/>
  <c r="AA2891" i="6"/>
  <c r="AH2891" i="6" s="1" a="1"/>
  <c r="AH2891" i="6" s="1"/>
  <c r="AB3595" i="6"/>
  <c r="AI3595" i="6" s="1" a="1"/>
  <c r="AI3595" i="6" s="1"/>
  <c r="AA2079" i="6"/>
  <c r="AH2079" i="6" s="1" a="1"/>
  <c r="AH2079" i="6" s="1"/>
  <c r="AA3863" i="6"/>
  <c r="AH3863" i="6" s="1" a="1"/>
  <c r="AH3863" i="6" s="1"/>
  <c r="AA3887" i="6"/>
  <c r="AH3887" i="6" s="1" a="1"/>
  <c r="AH3887" i="6" s="1"/>
  <c r="AA543" i="6"/>
  <c r="AH543" i="6" s="1" a="1"/>
  <c r="AH543" i="6" s="1"/>
  <c r="AA3391" i="6"/>
  <c r="AH3391" i="6" s="1" a="1"/>
  <c r="AH3391" i="6" s="1"/>
  <c r="AB391" i="6"/>
  <c r="AI391" i="6" s="1" a="1"/>
  <c r="AI391" i="6" s="1"/>
  <c r="AB2339" i="6"/>
  <c r="AI2339" i="6" s="1" a="1"/>
  <c r="AI2339" i="6" s="1"/>
  <c r="AA3535" i="6"/>
  <c r="AH3535" i="6" s="1" a="1"/>
  <c r="AH3535" i="6" s="1"/>
  <c r="AB271" i="6"/>
  <c r="AI271" i="6" s="1" a="1"/>
  <c r="AI271" i="6" s="1"/>
  <c r="AB1727" i="6"/>
  <c r="AB343" i="6"/>
  <c r="AI343" i="6" s="1" a="1"/>
  <c r="AI343" i="6" s="1"/>
  <c r="AB311" i="6"/>
  <c r="AI311" i="6" s="1" a="1"/>
  <c r="AI311" i="6" s="1"/>
  <c r="AB1771" i="6"/>
  <c r="AI1771" i="6" s="1" a="1"/>
  <c r="AI1771" i="6" s="1"/>
  <c r="AA19" i="6"/>
  <c r="AA15" i="6"/>
  <c r="AH15" i="6" s="1" a="1"/>
  <c r="AH15" i="6" s="1"/>
  <c r="AA11" i="6"/>
  <c r="AA7" i="6"/>
  <c r="AH7" i="6" s="1" a="1"/>
  <c r="AH7" i="6" s="1"/>
  <c r="AF5" i="6"/>
  <c r="AF6" i="6" s="1"/>
  <c r="AF4" i="6" s="1"/>
  <c r="AA3" i="6"/>
  <c r="AG453" i="6" l="1" a="1"/>
  <c r="AG453" i="6" s="1"/>
  <c r="AG454" i="6" s="1"/>
  <c r="AG452" i="6" s="1"/>
  <c r="AG1377" i="6" a="1"/>
  <c r="AG1377" i="6" s="1"/>
  <c r="AG1378" i="6" s="1"/>
  <c r="AG1376" i="6" s="1"/>
  <c r="AH1303" i="6" a="1"/>
  <c r="AH1303" i="6" s="1"/>
  <c r="AH127" i="6" a="1"/>
  <c r="AH127" i="6" s="1"/>
  <c r="AH231" i="6" a="1"/>
  <c r="AH231" i="6" s="1"/>
  <c r="AH1347" i="6" a="1"/>
  <c r="AH1347" i="6" s="1"/>
  <c r="AG645" i="6" a="1"/>
  <c r="AG645" i="6" s="1"/>
  <c r="AG646" i="6" s="1"/>
  <c r="AG644" i="6" s="1"/>
  <c r="AH2321" i="6" a="1"/>
  <c r="AH2321" i="6" s="1"/>
  <c r="AH2322" i="6" s="1"/>
  <c r="AH2320" i="6" s="1"/>
  <c r="AH203" i="6" a="1"/>
  <c r="AH203" i="6" s="1"/>
  <c r="AH1523" i="6" a="1"/>
  <c r="AH1523" i="6" s="1"/>
  <c r="AH1235" i="6" a="1"/>
  <c r="AH1235" i="6" s="1"/>
  <c r="AH347" i="6" a="1"/>
  <c r="AH347" i="6" s="1"/>
  <c r="AH95" i="6" a="1"/>
  <c r="AH95" i="6" s="1"/>
  <c r="AH371" i="6" a="1"/>
  <c r="AH371" i="6" s="1"/>
  <c r="AH1355" i="6" a="1"/>
  <c r="AH1355" i="6" s="1"/>
  <c r="AH1263" i="6" a="1"/>
  <c r="AH1263" i="6" s="1"/>
  <c r="AH515" i="6" a="1"/>
  <c r="AH515" i="6" s="1"/>
  <c r="AG2601" i="6" a="1"/>
  <c r="AG2601" i="6" s="1"/>
  <c r="AG2602" i="6" s="1"/>
  <c r="AG2600" i="6" s="1"/>
  <c r="AH723" i="6" a="1"/>
  <c r="AH723" i="6" s="1"/>
  <c r="AG1521" i="6" a="1"/>
  <c r="AG1521" i="6" s="1"/>
  <c r="AG1522" i="6" s="1"/>
  <c r="AG1520" i="6" s="1"/>
  <c r="AH627" i="6" a="1"/>
  <c r="AH627" i="6" s="1"/>
  <c r="AH1443" i="6" a="1"/>
  <c r="AH1443" i="6" s="1"/>
  <c r="AH587" i="6" a="1"/>
  <c r="AH587" i="6" s="1"/>
  <c r="AH923" i="6" a="1"/>
  <c r="AH923" i="6" s="1"/>
  <c r="AH1287" i="6" a="1"/>
  <c r="AH1287" i="6" s="1"/>
  <c r="AH1275" i="6" a="1"/>
  <c r="AH1275" i="6" s="1"/>
  <c r="AG965" i="6" a="1"/>
  <c r="AG965" i="6" s="1"/>
  <c r="AH423" i="6" a="1"/>
  <c r="AH423" i="6" s="1"/>
  <c r="AH1339" i="6" a="1"/>
  <c r="AH1339" i="6" s="1"/>
  <c r="AH891" i="6" a="1"/>
  <c r="AH891" i="6" s="1"/>
  <c r="AG2237" i="6" a="1"/>
  <c r="AG2237" i="6" s="1"/>
  <c r="AH1015" i="6" a="1"/>
  <c r="AH1015" i="6" s="1"/>
  <c r="AH575" i="6" a="1"/>
  <c r="AH575" i="6" s="1"/>
  <c r="AH447" i="6" a="1"/>
  <c r="AH447" i="6" s="1"/>
  <c r="AH2525" i="6" a="1"/>
  <c r="AH2525" i="6" s="1"/>
  <c r="AH2526" i="6" s="1"/>
  <c r="AH2524" i="6" s="1"/>
  <c r="AI2335" i="6" a="1"/>
  <c r="AI2335" i="6" s="1"/>
  <c r="AH1223" i="6" a="1"/>
  <c r="AH1223" i="6" s="1"/>
  <c r="AH755" i="6" a="1"/>
  <c r="AH755" i="6" s="1"/>
  <c r="AH1105" i="6" a="1"/>
  <c r="AH1105" i="6" s="1"/>
  <c r="AH719" i="6" a="1"/>
  <c r="AH719" i="6" s="1"/>
  <c r="AH1147" i="6" a="1"/>
  <c r="AH1147" i="6" s="1"/>
  <c r="AH1311" i="6" a="1"/>
  <c r="AH1311" i="6" s="1"/>
  <c r="AH3" i="6" a="1"/>
  <c r="AH3" i="6" s="1"/>
  <c r="AH315" i="6" a="1"/>
  <c r="AH315" i="6" s="1"/>
  <c r="AH1059" i="6" a="1"/>
  <c r="AH1059" i="6" s="1"/>
  <c r="AH667" i="6" a="1"/>
  <c r="AH667" i="6" s="1"/>
  <c r="AH1491" i="6" a="1"/>
  <c r="AH1491" i="6" s="1"/>
  <c r="AG3265" i="6" a="1"/>
  <c r="AG3265" i="6" s="1"/>
  <c r="AG3266" i="6" s="1"/>
  <c r="AG3264" i="6" s="1"/>
  <c r="AH159" i="6" a="1"/>
  <c r="AH159" i="6" s="1"/>
  <c r="AG905" i="6" a="1"/>
  <c r="AG905" i="6" s="1"/>
  <c r="AG906" i="6" s="1"/>
  <c r="AG904" i="6" s="1"/>
  <c r="AH1035" i="6" a="1"/>
  <c r="AH1035" i="6" s="1"/>
  <c r="AH255" i="6" a="1"/>
  <c r="AH255" i="6" s="1"/>
  <c r="AH1183" i="6" a="1"/>
  <c r="AH1183" i="6" s="1"/>
  <c r="AH471" i="6" a="1"/>
  <c r="AH471" i="6" s="1"/>
  <c r="AH111" i="6" a="1"/>
  <c r="AH111" i="6" s="1"/>
  <c r="AH1463" i="6" a="1"/>
  <c r="AH1463" i="6" s="1"/>
  <c r="AI875" i="6" a="1"/>
  <c r="AI875" i="6" s="1"/>
  <c r="AH775" i="6" a="1"/>
  <c r="AH775" i="6" s="1"/>
  <c r="AH499" i="6" a="1"/>
  <c r="AH499" i="6" s="1"/>
  <c r="AG1781" i="6" a="1"/>
  <c r="AG1781" i="6" s="1"/>
  <c r="AH815" i="6" a="1"/>
  <c r="AH815" i="6" s="1"/>
  <c r="AH1091" i="6" a="1"/>
  <c r="AH1091" i="6" s="1"/>
  <c r="AH599" i="6" a="1"/>
  <c r="AH599" i="6" s="1"/>
  <c r="AG921" i="6" a="1"/>
  <c r="AG921" i="6" s="1"/>
  <c r="AG922" i="6" s="1"/>
  <c r="AG920" i="6" s="1"/>
  <c r="AG3589" i="6" a="1"/>
  <c r="AG3589" i="6" s="1"/>
  <c r="AG3590" i="6" s="1"/>
  <c r="AG3588" i="6" s="1"/>
  <c r="AH963" i="6" a="1"/>
  <c r="AH963" i="6" s="1"/>
  <c r="AH1583" i="6" a="1"/>
  <c r="AH1583" i="6" s="1"/>
  <c r="AG2625" i="6" a="1"/>
  <c r="AG2625" i="6" s="1"/>
  <c r="AG2626" i="6" s="1"/>
  <c r="AG2624" i="6" s="1"/>
  <c r="AH3205" i="6" a="1"/>
  <c r="AH3205" i="6" s="1"/>
  <c r="AH3206" i="6" s="1"/>
  <c r="AH3204" i="6" s="1"/>
  <c r="AH11" i="6" a="1"/>
  <c r="AH11" i="6" s="1"/>
  <c r="AI3987" i="6" a="1"/>
  <c r="AI3987" i="6" s="1"/>
  <c r="AH957" i="6" a="1"/>
  <c r="AH957" i="6" s="1"/>
  <c r="AH958" i="6" s="1"/>
  <c r="AH956" i="6" s="1"/>
  <c r="AH1123" i="6" a="1"/>
  <c r="AH1123" i="6" s="1"/>
  <c r="AH1531" i="6" a="1"/>
  <c r="AH1531" i="6" s="1"/>
  <c r="AH19" i="6" a="1"/>
  <c r="AH19" i="6" s="1"/>
  <c r="AH21" i="6" s="1" a="1"/>
  <c r="AH21" i="6" s="1"/>
  <c r="AH22" i="6" s="1"/>
  <c r="AH20" i="6" s="1"/>
  <c r="AH139" i="6" a="1"/>
  <c r="AH139" i="6" s="1"/>
  <c r="AH199" i="6" a="1"/>
  <c r="AH199" i="6" s="1"/>
  <c r="AI1727" i="6" a="1"/>
  <c r="AI1727" i="6" s="1"/>
  <c r="AH1143" i="6" a="1"/>
  <c r="AH1143" i="6" s="1"/>
  <c r="AH1411" i="6" a="1"/>
  <c r="AH1411" i="6" s="1"/>
  <c r="AH1559" i="6" a="1"/>
  <c r="AH1559" i="6" s="1"/>
  <c r="AH1603" i="6" a="1"/>
  <c r="AH1603" i="6" s="1"/>
  <c r="AH1427" i="6" a="1"/>
  <c r="AH1427" i="6" s="1"/>
  <c r="AH187" i="6" a="1"/>
  <c r="AH187" i="6" s="1"/>
  <c r="AH419" i="6" a="1"/>
  <c r="AH419" i="6" s="1"/>
  <c r="AI1403" i="6" a="1"/>
  <c r="AI1403" i="6" s="1"/>
  <c r="AH1135" i="6" a="1"/>
  <c r="AH1135" i="6" s="1"/>
  <c r="AG3785" i="6" a="1"/>
  <c r="AG3785" i="6" s="1"/>
  <c r="AG3786" i="6" s="1"/>
  <c r="AG3784" i="6" s="1"/>
  <c r="AI339" i="6" a="1"/>
  <c r="AI339" i="6" s="1"/>
  <c r="AG3985" i="6" a="1"/>
  <c r="AG3985" i="6" s="1"/>
  <c r="AH2533" i="6" a="1"/>
  <c r="AH2533" i="6" s="1"/>
  <c r="AI2533" i="6" s="1" a="1"/>
  <c r="AI2533" i="6" s="1"/>
  <c r="AI2534" i="6" s="1"/>
  <c r="AI2532" i="6" s="1"/>
  <c r="AG2173" i="6" a="1"/>
  <c r="AG2173" i="6" s="1"/>
  <c r="AG2174" i="6" s="1"/>
  <c r="AG2172" i="6" s="1"/>
  <c r="AG693" i="6" a="1"/>
  <c r="AG693" i="6" s="1"/>
  <c r="AG2221" i="6" a="1"/>
  <c r="AG2221" i="6" s="1"/>
  <c r="AG2222" i="6" s="1"/>
  <c r="AG2220" i="6" s="1"/>
  <c r="AH1025" i="6" a="1"/>
  <c r="AH1025" i="6" s="1"/>
  <c r="AG3741" i="6" a="1"/>
  <c r="AG3741" i="6" s="1"/>
  <c r="AG3742" i="6" s="1"/>
  <c r="AG3740" i="6" s="1"/>
  <c r="AH47" i="6" a="1"/>
  <c r="AH47" i="6" s="1"/>
  <c r="AG2885" i="6" a="1"/>
  <c r="AG2885" i="6" s="1"/>
  <c r="AG2886" i="6" s="1"/>
  <c r="AG2884" i="6" s="1"/>
  <c r="AG561" i="6" a="1"/>
  <c r="AG561" i="6" s="1"/>
  <c r="AG562" i="6" s="1"/>
  <c r="AG560" i="6" s="1"/>
  <c r="AH1599" i="6" a="1"/>
  <c r="AH1599" i="6" s="1"/>
  <c r="AH1601" i="6" s="1" a="1"/>
  <c r="AH1601" i="6" s="1"/>
  <c r="AH1602" i="6" s="1"/>
  <c r="AH1600" i="6" s="1"/>
  <c r="AG1497" i="6" a="1"/>
  <c r="AG1497" i="6" s="1"/>
  <c r="AG1498" i="6" s="1"/>
  <c r="AG1496" i="6" s="1"/>
  <c r="AH687" i="6" a="1"/>
  <c r="AH687" i="6" s="1"/>
  <c r="AG953" i="6" a="1"/>
  <c r="AG953" i="6" s="1"/>
  <c r="AG954" i="6" s="1"/>
  <c r="AG952" i="6" s="1"/>
  <c r="AG2949" i="6" a="1"/>
  <c r="AG2949" i="6" s="1"/>
  <c r="AG2950" i="6" s="1"/>
  <c r="AG2948" i="6" s="1"/>
  <c r="AH919" i="6" a="1"/>
  <c r="AH919" i="6" s="1"/>
  <c r="AH1419" i="6" a="1"/>
  <c r="AH1419" i="6" s="1"/>
  <c r="AH595" i="6" a="1"/>
  <c r="AH595" i="6" s="1"/>
  <c r="AH1587" i="6" a="1"/>
  <c r="AH1587" i="6" s="1"/>
  <c r="AH3361" i="6" a="1"/>
  <c r="AH3361" i="6" s="1"/>
  <c r="AH3362" i="6" s="1"/>
  <c r="AH3360" i="6" s="1"/>
  <c r="AH1003" i="6" a="1"/>
  <c r="AH1003" i="6" s="1"/>
  <c r="AH579" i="6" a="1"/>
  <c r="AH579" i="6" s="1"/>
  <c r="AG69" i="6" a="1"/>
  <c r="AG69" i="6" s="1"/>
  <c r="AG70" i="6" s="1"/>
  <c r="AG68" i="6" s="1"/>
  <c r="AI3327" i="6" a="1"/>
  <c r="AI3327" i="6" s="1"/>
  <c r="AH1575" i="6" a="1"/>
  <c r="AH1575" i="6" s="1"/>
  <c r="AH1631" i="6" a="1"/>
  <c r="AH1631" i="6" s="1"/>
  <c r="AH1447" i="6" a="1"/>
  <c r="AH1447" i="6" s="1"/>
  <c r="AH1503" i="6" a="1"/>
  <c r="AH1503" i="6" s="1"/>
  <c r="AH651" i="6" a="1"/>
  <c r="AH651" i="6" s="1"/>
  <c r="AH1563" i="6" a="1"/>
  <c r="AH1563" i="6" s="1"/>
  <c r="AI2943" i="6" a="1"/>
  <c r="AI2943" i="6" s="1"/>
  <c r="AH1111" i="6" a="1"/>
  <c r="AH1111" i="6" s="1"/>
  <c r="AG701" i="6" a="1"/>
  <c r="AG701" i="6" s="1"/>
  <c r="AG702" i="6" s="1"/>
  <c r="AG700" i="6" s="1"/>
  <c r="AH395" i="6" a="1"/>
  <c r="AH395" i="6" s="1"/>
  <c r="AH1167" i="6" a="1"/>
  <c r="AH1167" i="6" s="1"/>
  <c r="AB239" i="6"/>
  <c r="AI239" i="6" s="1" a="1"/>
  <c r="AI239" i="6" s="1"/>
  <c r="AH495" i="6" a="1"/>
  <c r="AH495" i="6" s="1"/>
  <c r="AI2439" i="6" a="1"/>
  <c r="AI2439" i="6" s="1"/>
  <c r="AH1371" i="6" a="1"/>
  <c r="AH1371" i="6" s="1"/>
  <c r="AH1471" i="6" a="1"/>
  <c r="AH1471" i="6" s="1"/>
  <c r="AH827" i="6" a="1"/>
  <c r="AH827" i="6" s="1"/>
  <c r="AH1439" i="6" a="1"/>
  <c r="AH1439" i="6" s="1"/>
  <c r="AH1511" i="6" a="1"/>
  <c r="AH1511" i="6" s="1"/>
  <c r="AH863" i="6" a="1"/>
  <c r="AH863" i="6" s="1"/>
  <c r="AH1399" i="6" a="1"/>
  <c r="AH1399" i="6" s="1"/>
  <c r="AH803" i="6" a="1"/>
  <c r="AH803" i="6" s="1"/>
  <c r="AH759" i="6" a="1"/>
  <c r="AH759" i="6" s="1"/>
  <c r="AH703" i="6" a="1"/>
  <c r="AH703" i="6" s="1"/>
  <c r="AH711" i="6" a="1"/>
  <c r="AH711" i="6" s="1"/>
  <c r="AH55" i="6" a="1"/>
  <c r="AH55" i="6" s="1"/>
  <c r="AH57" i="6" s="1" a="1"/>
  <c r="AH57" i="6" s="1"/>
  <c r="AH58" i="6" s="1"/>
  <c r="AH56" i="6" s="1"/>
  <c r="AH1459" i="6" a="1"/>
  <c r="AH1459" i="6" s="1"/>
  <c r="AH807" i="6" a="1"/>
  <c r="AH807" i="6" s="1"/>
  <c r="AG1593" i="6" a="1"/>
  <c r="AG1593" i="6" s="1"/>
  <c r="AG1594" i="6" s="1"/>
  <c r="AG1592" i="6" s="1"/>
  <c r="AH637" i="6" a="1"/>
  <c r="AH637" i="6" s="1"/>
  <c r="AH638" i="6" s="1"/>
  <c r="AH636" i="6" s="1"/>
  <c r="AH1423" i="6" a="1"/>
  <c r="AH1423" i="6" s="1"/>
  <c r="AG2461" i="6" a="1"/>
  <c r="AG2461" i="6" s="1"/>
  <c r="AG2462" i="6" s="1"/>
  <c r="AG2460" i="6" s="1"/>
  <c r="AG3857" i="6" a="1"/>
  <c r="AG3857" i="6" s="1"/>
  <c r="AG3858" i="6" s="1"/>
  <c r="AG3856" i="6" s="1"/>
  <c r="AI1903" i="6" a="1"/>
  <c r="AI1903" i="6" s="1"/>
  <c r="AH355" i="6" a="1"/>
  <c r="AH355" i="6" s="1"/>
  <c r="AH519" i="6" a="1"/>
  <c r="AH519" i="6" s="1"/>
  <c r="AH707" i="6" a="1"/>
  <c r="AH707" i="6" s="1"/>
  <c r="AH995" i="6" a="1"/>
  <c r="AH995" i="6" s="1"/>
  <c r="AH327" i="6" a="1"/>
  <c r="AH327" i="6" s="1"/>
  <c r="AH227" i="6" a="1"/>
  <c r="AH227" i="6" s="1"/>
  <c r="AH1615" i="6" a="1"/>
  <c r="AH1615" i="6" s="1"/>
  <c r="AH1617" i="6" s="1" a="1"/>
  <c r="AH1617" i="6" s="1"/>
  <c r="AH1618" i="6" s="1"/>
  <c r="AH1616" i="6" s="1"/>
  <c r="AI655" i="6" a="1"/>
  <c r="AI655" i="6" s="1"/>
  <c r="AG385" i="6" a="1"/>
  <c r="AG385" i="6" s="1"/>
  <c r="AG386" i="6" s="1"/>
  <c r="AG384" i="6" s="1"/>
  <c r="AG3749" i="6" a="1"/>
  <c r="AG3749" i="6" s="1"/>
  <c r="AG3750" i="6" s="1"/>
  <c r="AG3748" i="6" s="1"/>
  <c r="AH1083" i="6" a="1"/>
  <c r="AH1083" i="6" s="1"/>
  <c r="AH1101" i="6" a="1"/>
  <c r="AH1101" i="6" s="1"/>
  <c r="AH1102" i="6" s="1"/>
  <c r="AH1100" i="6" s="1"/>
  <c r="AG2301" i="6" a="1"/>
  <c r="AG2301" i="6" s="1"/>
  <c r="AH2301" i="6" s="1" a="1"/>
  <c r="AH2301" i="6" s="1"/>
  <c r="AH2302" i="6" s="1"/>
  <c r="AH2300" i="6" s="1"/>
  <c r="AH799" i="6" a="1"/>
  <c r="AH799" i="6" s="1"/>
  <c r="AG1357" i="6" a="1"/>
  <c r="AG1357" i="6" s="1"/>
  <c r="AH1383" i="6" a="1"/>
  <c r="AH1383" i="6" s="1"/>
  <c r="AG53" i="6" a="1"/>
  <c r="AG53" i="6" s="1"/>
  <c r="AG54" i="6" s="1"/>
  <c r="AG52" i="6" s="1"/>
  <c r="AH479" i="6" a="1"/>
  <c r="AH479" i="6" s="1"/>
  <c r="AH481" i="6" s="1" a="1"/>
  <c r="AH481" i="6" s="1"/>
  <c r="AH482" i="6" s="1"/>
  <c r="AH480" i="6" s="1"/>
  <c r="AG3229" i="6" a="1"/>
  <c r="AG3229" i="6" s="1"/>
  <c r="AG3230" i="6" s="1"/>
  <c r="AG3228" i="6" s="1"/>
  <c r="AG277" i="6" a="1"/>
  <c r="AG277" i="6" s="1"/>
  <c r="AG278" i="6" s="1"/>
  <c r="AG276" i="6" s="1"/>
  <c r="AH1517" i="6" a="1"/>
  <c r="AH1517" i="6" s="1"/>
  <c r="AH1518" i="6" s="1"/>
  <c r="AH1516" i="6" s="1"/>
  <c r="AG3753" i="6" a="1"/>
  <c r="AG3753" i="6" s="1"/>
  <c r="AG3754" i="6" s="1"/>
  <c r="AG3752" i="6" s="1"/>
  <c r="AI2583" i="6" a="1"/>
  <c r="AI2583" i="6" s="1"/>
  <c r="AG725" i="6" a="1"/>
  <c r="AG725" i="6" s="1"/>
  <c r="AG726" i="6" s="1"/>
  <c r="AG724" i="6" s="1"/>
  <c r="AG3697" i="6" a="1"/>
  <c r="AG3697" i="6" s="1"/>
  <c r="AG3698" i="6" s="1"/>
  <c r="AG3696" i="6" s="1"/>
  <c r="AI2823" i="6" a="1"/>
  <c r="AI2823" i="6" s="1"/>
  <c r="AG2989" i="6" a="1"/>
  <c r="AG2989" i="6" s="1"/>
  <c r="AH2989" i="6" s="1" a="1"/>
  <c r="AH2989" i="6" s="1"/>
  <c r="AH2990" i="6" s="1"/>
  <c r="AH2988" i="6" s="1"/>
  <c r="AH1211" i="6" a="1"/>
  <c r="AH1211" i="6" s="1"/>
  <c r="AG1453" i="6" a="1"/>
  <c r="AG1453" i="6" s="1"/>
  <c r="AH1453" i="6" s="1" a="1"/>
  <c r="AH1453" i="6" s="1"/>
  <c r="AH1454" i="6" s="1"/>
  <c r="AH1452" i="6" s="1"/>
  <c r="AG3497" i="6" a="1"/>
  <c r="AG3497" i="6" s="1"/>
  <c r="AG3498" i="6" s="1"/>
  <c r="AG3496" i="6" s="1"/>
  <c r="AG741" i="6" a="1"/>
  <c r="AG741" i="6" s="1"/>
  <c r="AG742" i="6" s="1"/>
  <c r="AG740" i="6" s="1"/>
  <c r="AG2689" i="6" a="1"/>
  <c r="AG2689" i="6" s="1"/>
  <c r="AH2689" i="6" s="1" a="1"/>
  <c r="AH2689" i="6" s="1"/>
  <c r="AH2690" i="6" s="1"/>
  <c r="AH2688" i="6" s="1"/>
  <c r="AG1469" i="6" a="1"/>
  <c r="AG1469" i="6" s="1"/>
  <c r="AG1470" i="6" s="1"/>
  <c r="AG1468" i="6" s="1"/>
  <c r="AH1295" i="6" a="1"/>
  <c r="AH1295" i="6" s="1"/>
  <c r="AH3433" i="6" a="1"/>
  <c r="AH3433" i="6" s="1"/>
  <c r="AI3433" i="6" s="1" a="1"/>
  <c r="AI3433" i="6" s="1"/>
  <c r="AI3434" i="6" s="1"/>
  <c r="AI3432" i="6" s="1"/>
  <c r="AH1063" i="6" a="1"/>
  <c r="AH1063" i="6" s="1"/>
  <c r="AH31" i="6" a="1"/>
  <c r="AH31" i="6" s="1"/>
  <c r="AH183" i="6" a="1"/>
  <c r="AH183" i="6" s="1"/>
  <c r="AH3021" i="6" a="1"/>
  <c r="AH3021" i="6" s="1"/>
  <c r="AI3021" i="6" s="1" a="1"/>
  <c r="AI3021" i="6" s="1"/>
  <c r="AI3022" i="6" s="1"/>
  <c r="AI3020" i="6" s="1"/>
  <c r="AH591" i="6" a="1"/>
  <c r="AH591" i="6" s="1"/>
  <c r="AG2113" i="6" a="1"/>
  <c r="AG2113" i="6" s="1"/>
  <c r="AH1667" i="6" a="1"/>
  <c r="AH1667" i="6" s="1"/>
  <c r="AH403" i="6" a="1"/>
  <c r="AH403" i="6" s="1"/>
  <c r="AH179" i="6" a="1"/>
  <c r="AH179" i="6" s="1"/>
  <c r="AH1251" i="6" a="1"/>
  <c r="AH1251" i="6" s="1"/>
  <c r="AH1253" i="6" s="1" a="1"/>
  <c r="AH1253" i="6" s="1"/>
  <c r="AH1254" i="6" s="1"/>
  <c r="AH1252" i="6" s="1"/>
  <c r="AG2541" i="6" a="1"/>
  <c r="AG2541" i="6" s="1"/>
  <c r="AG2542" i="6" s="1"/>
  <c r="AG2540" i="6" s="1"/>
  <c r="AG2277" i="6" a="1"/>
  <c r="AG2277" i="6" s="1"/>
  <c r="AG2278" i="6" s="1"/>
  <c r="AG2276" i="6" s="1"/>
  <c r="AH1351" i="6" a="1"/>
  <c r="AH1351" i="6" s="1"/>
  <c r="AH1485" i="6" a="1"/>
  <c r="AH1485" i="6" s="1"/>
  <c r="AH1486" i="6" s="1"/>
  <c r="AH1484" i="6" s="1"/>
  <c r="AH999" i="6" a="1"/>
  <c r="AH999" i="6" s="1"/>
  <c r="AH535" i="6" a="1"/>
  <c r="AH535" i="6" s="1"/>
  <c r="AH537" i="6" s="1" a="1"/>
  <c r="AH537" i="6" s="1"/>
  <c r="AH538" i="6" s="1"/>
  <c r="AH536" i="6" s="1"/>
  <c r="AH1187" i="6" a="1"/>
  <c r="AH1187" i="6" s="1"/>
  <c r="AG3821" i="6" a="1"/>
  <c r="AG3821" i="6" s="1"/>
  <c r="AH3821" i="6" s="1" a="1"/>
  <c r="AH3821" i="6" s="1"/>
  <c r="AH3822" i="6" s="1"/>
  <c r="AH3820" i="6" s="1"/>
  <c r="AG3885" i="6" a="1"/>
  <c r="AG3885" i="6" s="1"/>
  <c r="AG3886" i="6" s="1"/>
  <c r="AG3884" i="6" s="1"/>
  <c r="AH3477" i="6" a="1"/>
  <c r="AH3477" i="6" s="1"/>
  <c r="AH3478" i="6" s="1"/>
  <c r="AH3476" i="6" s="1"/>
  <c r="AH659" i="6" a="1"/>
  <c r="AH659" i="6" s="1"/>
  <c r="AH1075" i="6" a="1"/>
  <c r="AH1075" i="6" s="1"/>
  <c r="AG2381" i="6" a="1"/>
  <c r="AG2381" i="6" s="1"/>
  <c r="AG2382" i="6" s="1"/>
  <c r="AG2380" i="6" s="1"/>
  <c r="AH351" i="6" a="1"/>
  <c r="AH351" i="6" s="1"/>
  <c r="AH99" i="6" a="1"/>
  <c r="AH99" i="6" s="1"/>
  <c r="AH101" i="6" s="1" a="1"/>
  <c r="AH101" i="6" s="1"/>
  <c r="AH102" i="6" s="1"/>
  <c r="AH100" i="6" s="1"/>
  <c r="AH947" i="6" a="1"/>
  <c r="AH947" i="6" s="1"/>
  <c r="AG1637" i="6" a="1"/>
  <c r="AG1637" i="6" s="1"/>
  <c r="AG1638" i="6" s="1"/>
  <c r="AG1636" i="6" s="1"/>
  <c r="AH3893" i="6" a="1"/>
  <c r="AH3893" i="6" s="1"/>
  <c r="AH3894" i="6" s="1"/>
  <c r="AH3892" i="6" s="1"/>
  <c r="AG217" i="6" a="1"/>
  <c r="AG217" i="6" s="1"/>
  <c r="AG218" i="6" s="1"/>
  <c r="AG216" i="6" s="1"/>
  <c r="AG129" i="6" a="1"/>
  <c r="AG129" i="6" s="1"/>
  <c r="AG130" i="6" s="1"/>
  <c r="AG128" i="6" s="1"/>
  <c r="AG397" i="6" a="1"/>
  <c r="AG397" i="6" s="1"/>
  <c r="AG398" i="6" s="1"/>
  <c r="AG396" i="6" s="1"/>
  <c r="AG1649" i="6" a="1"/>
  <c r="AG1649" i="6" s="1"/>
  <c r="AG1650" i="6" s="1"/>
  <c r="AG1648" i="6" s="1"/>
  <c r="AG3705" i="6" a="1"/>
  <c r="AG3705" i="6" s="1"/>
  <c r="AG3706" i="6" s="1"/>
  <c r="AG3704" i="6" s="1"/>
  <c r="AG1049" i="6" a="1"/>
  <c r="AG1049" i="6" s="1"/>
  <c r="AG1050" i="6" s="1"/>
  <c r="AG1048" i="6" s="1"/>
  <c r="AG3669" i="6" a="1"/>
  <c r="AG3669" i="6" s="1"/>
  <c r="AG3670" i="6" s="1"/>
  <c r="AG3668" i="6" s="1"/>
  <c r="AG181" i="6" a="1"/>
  <c r="AG181" i="6" s="1"/>
  <c r="AG182" i="6" s="1"/>
  <c r="AG180" i="6" s="1"/>
  <c r="AG3825" i="6" a="1"/>
  <c r="AG3825" i="6" s="1"/>
  <c r="AH3825" i="6" s="1" a="1"/>
  <c r="AH3825" i="6" s="1"/>
  <c r="AH3826" i="6" s="1"/>
  <c r="AH3824" i="6" s="1"/>
  <c r="AG3485" i="6" a="1"/>
  <c r="AG3485" i="6" s="1"/>
  <c r="AG3486" i="6" s="1"/>
  <c r="AG3484" i="6" s="1"/>
  <c r="AG2961" i="6" a="1"/>
  <c r="AG2961" i="6" s="1"/>
  <c r="AG2962" i="6" s="1"/>
  <c r="AG2960" i="6" s="1"/>
  <c r="AH155" i="6" a="1"/>
  <c r="AH155" i="6" s="1"/>
  <c r="AH4001" i="6" a="1"/>
  <c r="AH4001" i="6" s="1"/>
  <c r="AH4002" i="6" s="1"/>
  <c r="AH4000" i="6" s="1"/>
  <c r="AH1539" i="6" a="1"/>
  <c r="AH1539" i="6" s="1"/>
  <c r="AH739" i="6" a="1"/>
  <c r="AH739" i="6" s="1"/>
  <c r="AH1395" i="6" a="1"/>
  <c r="AH1395" i="6" s="1"/>
  <c r="AH527" i="6" a="1"/>
  <c r="AH527" i="6" s="1"/>
  <c r="AH3493" i="6" a="1"/>
  <c r="AH3493" i="6" s="1"/>
  <c r="AH3494" i="6" s="1"/>
  <c r="AH3492" i="6" s="1"/>
  <c r="AH1359" i="6" a="1"/>
  <c r="AH1359" i="6" s="1"/>
  <c r="AH107" i="6" a="1"/>
  <c r="AH107" i="6" s="1"/>
  <c r="AH1379" i="6" a="1"/>
  <c r="AH1379" i="6" s="1"/>
  <c r="AH699" i="6" a="1"/>
  <c r="AH699" i="6" s="1"/>
  <c r="AH701" i="6" s="1" a="1"/>
  <c r="AH701" i="6" s="1"/>
  <c r="AH702" i="6" s="1"/>
  <c r="AH700" i="6" s="1"/>
  <c r="AH743" i="6" a="1"/>
  <c r="AH743" i="6" s="1"/>
  <c r="AH115" i="6" a="1"/>
  <c r="AH115" i="6" s="1"/>
  <c r="AH639" i="6" a="1"/>
  <c r="AH639" i="6" s="1"/>
  <c r="AH571" i="6" a="1"/>
  <c r="AH571" i="6" s="1"/>
  <c r="AG1789" i="6" a="1"/>
  <c r="AG1789" i="6" s="1"/>
  <c r="AG1790" i="6" s="1"/>
  <c r="AG1788" i="6" s="1"/>
  <c r="AG3041" i="6" a="1"/>
  <c r="AG3041" i="6" s="1"/>
  <c r="AG3042" i="6" s="1"/>
  <c r="AG3040" i="6" s="1"/>
  <c r="AH509" i="6" a="1"/>
  <c r="AH509" i="6" s="1"/>
  <c r="AH510" i="6" s="1"/>
  <c r="AH508" i="6" s="1"/>
  <c r="AH1619" i="6" a="1"/>
  <c r="AH1619" i="6" s="1"/>
  <c r="AH615" i="6" a="1"/>
  <c r="AH615" i="6" s="1"/>
  <c r="AH1191" i="6" a="1"/>
  <c r="AH1191" i="6" s="1"/>
  <c r="AG697" i="6" a="1"/>
  <c r="AG697" i="6" s="1"/>
  <c r="AH697" i="6" s="1" a="1"/>
  <c r="AH697" i="6" s="1"/>
  <c r="AH698" i="6" s="1"/>
  <c r="AH696" i="6" s="1"/>
  <c r="AH177" i="6" a="1"/>
  <c r="AH177" i="6" s="1"/>
  <c r="AH178" i="6" s="1"/>
  <c r="AH176" i="6" s="1"/>
  <c r="AG3317" i="6" a="1"/>
  <c r="AG3317" i="6" s="1"/>
  <c r="AG3318" i="6" s="1"/>
  <c r="AG3316" i="6" s="1"/>
  <c r="AG3641" i="6" a="1"/>
  <c r="AG3641" i="6" s="1"/>
  <c r="AG3642" i="6" s="1"/>
  <c r="AG3640" i="6" s="1"/>
  <c r="AH2309" i="6" a="1"/>
  <c r="AH2309" i="6" s="1"/>
  <c r="AH2310" i="6" s="1"/>
  <c r="AH2308" i="6" s="1"/>
  <c r="AG2157" i="6" a="1"/>
  <c r="AG2157" i="6" s="1"/>
  <c r="AG2158" i="6" s="1"/>
  <c r="AG2156" i="6" s="1"/>
  <c r="AG221" i="6" a="1"/>
  <c r="AG221" i="6" s="1"/>
  <c r="AG222" i="6" s="1"/>
  <c r="AG220" i="6" s="1"/>
  <c r="AH2833" i="6" a="1"/>
  <c r="AH2833" i="6" s="1"/>
  <c r="AI2833" i="6" s="1" a="1"/>
  <c r="AI2833" i="6" s="1"/>
  <c r="AI2834" i="6" s="1"/>
  <c r="AI2832" i="6" s="1"/>
  <c r="AH2405" i="6" a="1"/>
  <c r="AH2405" i="6" s="1"/>
  <c r="AH2406" i="6" s="1"/>
  <c r="AH2404" i="6" s="1"/>
  <c r="AH299" i="6" a="1"/>
  <c r="AH299" i="6" s="1"/>
  <c r="AH2265" i="6" a="1"/>
  <c r="AH2265" i="6" s="1"/>
  <c r="AH2266" i="6" s="1"/>
  <c r="AH2264" i="6" s="1"/>
  <c r="AG1321" i="6" a="1"/>
  <c r="AG1321" i="6" s="1"/>
  <c r="AG1322" i="6" s="1"/>
  <c r="AG1320" i="6" s="1"/>
  <c r="AH613" i="6" a="1"/>
  <c r="AH613" i="6" s="1"/>
  <c r="AH614" i="6" s="1"/>
  <c r="AH612" i="6" s="1"/>
  <c r="AG605" i="6" a="1"/>
  <c r="AG605" i="6" s="1"/>
  <c r="AG606" i="6" s="1"/>
  <c r="AG604" i="6" s="1"/>
  <c r="AI3239" i="6" a="1"/>
  <c r="AI3239" i="6" s="1"/>
  <c r="AH235" i="6" a="1"/>
  <c r="AH235" i="6" s="1"/>
  <c r="AG3937" i="6" a="1"/>
  <c r="AG3937" i="6" s="1"/>
  <c r="AG3938" i="6" s="1"/>
  <c r="AG3936" i="6" s="1"/>
  <c r="AH87" i="6" a="1"/>
  <c r="AH87" i="6" s="1"/>
  <c r="AH1431" i="6" a="1"/>
  <c r="AH1431" i="6" s="1"/>
  <c r="AI1119" i="6" a="1"/>
  <c r="AI1119" i="6" s="1"/>
  <c r="AG1733" i="6" a="1"/>
  <c r="AG1733" i="6" s="1"/>
  <c r="AG1361" i="6" a="1"/>
  <c r="AG1361" i="6" s="1"/>
  <c r="AG1362" i="6" s="1"/>
  <c r="AG1360" i="6" s="1"/>
  <c r="AG2973" i="6" a="1"/>
  <c r="AG2973" i="6" s="1"/>
  <c r="AG2974" i="6" s="1"/>
  <c r="AG2972" i="6" s="1"/>
  <c r="AH881" i="6" a="1"/>
  <c r="AH881" i="6" s="1"/>
  <c r="AH882" i="6" s="1"/>
  <c r="AH880" i="6" s="1"/>
  <c r="AG2813" i="6" a="1"/>
  <c r="AG2813" i="6" s="1"/>
  <c r="AG2814" i="6" s="1"/>
  <c r="AG2812" i="6" s="1"/>
  <c r="AG773" i="6" a="1"/>
  <c r="AG773" i="6" s="1"/>
  <c r="AG774" i="6" s="1"/>
  <c r="AG772" i="6" s="1"/>
  <c r="AH867" i="6" a="1"/>
  <c r="AH867" i="6" s="1"/>
  <c r="AH243" i="6" a="1"/>
  <c r="AH243" i="6" s="1"/>
  <c r="AH1127" i="6" a="1"/>
  <c r="AH1127" i="6" s="1"/>
  <c r="AH171" i="6" a="1"/>
  <c r="AH171" i="6" s="1"/>
  <c r="AH173" i="6" s="1" a="1"/>
  <c r="AH173" i="6" s="1"/>
  <c r="AH174" i="6" s="1"/>
  <c r="AH172" i="6" s="1"/>
  <c r="AH511" i="6" a="1"/>
  <c r="AH511" i="6" s="1"/>
  <c r="AH1031" i="6" a="1"/>
  <c r="AH1031" i="6" s="1"/>
  <c r="AH67" i="6" a="1"/>
  <c r="AH67" i="6" s="1"/>
  <c r="AH887" i="6" a="1"/>
  <c r="AH887" i="6" s="1"/>
  <c r="AI3103" i="6" a="1"/>
  <c r="AI3103" i="6" s="1"/>
  <c r="AH851" i="6" a="1"/>
  <c r="AH851" i="6" s="1"/>
  <c r="AH1107" i="6" a="1"/>
  <c r="AH1107" i="6" s="1"/>
  <c r="AH1207" i="6" a="1"/>
  <c r="AH1207" i="6" s="1"/>
  <c r="AH1209" i="6" s="1" a="1"/>
  <c r="AH1209" i="6" s="1"/>
  <c r="AH1210" i="6" s="1"/>
  <c r="AH1208" i="6" s="1"/>
  <c r="AB1767" i="6"/>
  <c r="AI1767" i="6" s="1" a="1"/>
  <c r="AI1767" i="6" s="1"/>
  <c r="AH751" i="6" a="1"/>
  <c r="AH751" i="6" s="1"/>
  <c r="AH1131" i="6" a="1"/>
  <c r="AH1131" i="6" s="1"/>
  <c r="AH1171" i="6" a="1"/>
  <c r="AH1171" i="6" s="1"/>
  <c r="AH1627" i="6" a="1"/>
  <c r="AH1627" i="6" s="1"/>
  <c r="AH671" i="6" a="1"/>
  <c r="AH671" i="6" s="1"/>
  <c r="AH191" i="6" a="1"/>
  <c r="AH191" i="6" s="1"/>
  <c r="AH193" i="6" s="1" a="1"/>
  <c r="AH193" i="6" s="1"/>
  <c r="AH194" i="6" s="1"/>
  <c r="AH192" i="6" s="1"/>
  <c r="AH215" i="6" a="1"/>
  <c r="AH215" i="6" s="1"/>
  <c r="AH1415" i="6" a="1"/>
  <c r="AH1415" i="6" s="1"/>
  <c r="AB1675" i="6"/>
  <c r="AI1675" i="6" s="1" a="1"/>
  <c r="AI1675" i="6" s="1"/>
  <c r="AH847" i="6" a="1"/>
  <c r="AH847" i="6" s="1"/>
  <c r="AH551" i="6" a="1"/>
  <c r="AH551" i="6" s="1"/>
  <c r="AG209" i="6" a="1"/>
  <c r="AG209" i="6" s="1"/>
  <c r="AG210" i="6" s="1"/>
  <c r="AG208" i="6" s="1"/>
  <c r="AH939" i="6" a="1"/>
  <c r="AH939" i="6" s="1"/>
  <c r="AG1537" i="6" a="1"/>
  <c r="AG1537" i="6" s="1"/>
  <c r="AG1538" i="6" s="1"/>
  <c r="AG1536" i="6" s="1"/>
  <c r="AG1305" i="6" a="1"/>
  <c r="AG1305" i="6" s="1"/>
  <c r="AG1306" i="6" s="1"/>
  <c r="AG1304" i="6" s="1"/>
  <c r="AF1182" i="6"/>
  <c r="AF1180" i="6" s="1"/>
  <c r="AH1567" i="6" a="1"/>
  <c r="AH1567" i="6" s="1"/>
  <c r="AH1569" i="6" s="1" a="1"/>
  <c r="AH1569" i="6" s="1"/>
  <c r="AH1570" i="6" s="1"/>
  <c r="AH1568" i="6" s="1"/>
  <c r="AG2045" i="6" a="1"/>
  <c r="AG2045" i="6" s="1"/>
  <c r="AG2046" i="6" s="1"/>
  <c r="AG2044" i="6" s="1"/>
  <c r="AH1335" i="6" a="1"/>
  <c r="AH1335" i="6" s="1"/>
  <c r="AH1547" i="6" a="1"/>
  <c r="AH1547" i="6" s="1"/>
  <c r="AH383" i="6" a="1"/>
  <c r="AH383" i="6" s="1"/>
  <c r="AH385" i="6" s="1" a="1"/>
  <c r="AH385" i="6" s="1"/>
  <c r="AH386" i="6" s="1"/>
  <c r="AH384" i="6" s="1"/>
  <c r="AH883" i="6" a="1"/>
  <c r="AH883" i="6" s="1"/>
  <c r="AH1159" i="6" a="1"/>
  <c r="AH1159" i="6" s="1"/>
  <c r="AG2293" i="6" a="1"/>
  <c r="AG2293" i="6" s="1"/>
  <c r="AG2294" i="6" s="1"/>
  <c r="AG2292" i="6" s="1"/>
  <c r="AH1659" i="6" a="1"/>
  <c r="AH1659" i="6" s="1"/>
  <c r="AF3698" i="6"/>
  <c r="AF3696" i="6" s="1"/>
  <c r="AI1071" i="6" a="1"/>
  <c r="AI1071" i="6" s="1"/>
  <c r="AH835" i="6" a="1"/>
  <c r="AH835" i="6" s="1"/>
  <c r="AH1343" i="6" a="1"/>
  <c r="AH1343" i="6" s="1"/>
  <c r="AH2313" i="6" a="1"/>
  <c r="AH2313" i="6" s="1"/>
  <c r="AH2314" i="6" s="1"/>
  <c r="AH2312" i="6" s="1"/>
  <c r="AG525" i="6" a="1"/>
  <c r="AG525" i="6" s="1"/>
  <c r="AH525" i="6" s="1" a="1"/>
  <c r="AH525" i="6" s="1"/>
  <c r="AH526" i="6" s="1"/>
  <c r="AH524" i="6" s="1"/>
  <c r="AF2114" i="6"/>
  <c r="AF2112" i="6" s="1"/>
  <c r="AH903" i="6" a="1"/>
  <c r="AH903" i="6" s="1"/>
  <c r="AH1259" i="6" a="1"/>
  <c r="AH1259" i="6" s="1"/>
  <c r="AH735" i="6" a="1"/>
  <c r="AH735" i="6" s="1"/>
  <c r="AH359" i="6" a="1"/>
  <c r="AH359" i="6" s="1"/>
  <c r="AG3033" i="6" a="1"/>
  <c r="AG3033" i="6" s="1"/>
  <c r="AG3034" i="6" s="1"/>
  <c r="AG3032" i="6" s="1"/>
  <c r="AH767" i="6" a="1"/>
  <c r="AH767" i="6" s="1"/>
  <c r="AH1011" i="6" a="1"/>
  <c r="AH1011" i="6" s="1"/>
  <c r="AH1487" i="6" a="1"/>
  <c r="AH1487" i="6" s="1"/>
  <c r="AG3701" i="6" a="1"/>
  <c r="AG3701" i="6" s="1"/>
  <c r="AG3702" i="6" s="1"/>
  <c r="AG3700" i="6" s="1"/>
  <c r="AG2741" i="6" a="1"/>
  <c r="AG2741" i="6" s="1"/>
  <c r="AG2742" i="6" s="1"/>
  <c r="AG2740" i="6" s="1"/>
  <c r="AG1334" i="6"/>
  <c r="AG1332" i="6" s="1"/>
  <c r="AG2749" i="6" a="1"/>
  <c r="AG2749" i="6" s="1"/>
  <c r="AG2750" i="6" s="1"/>
  <c r="AG2748" i="6" s="1"/>
  <c r="AG3310" i="6"/>
  <c r="AG3308" i="6" s="1"/>
  <c r="AG2337" i="6" a="1"/>
  <c r="AG2337" i="6" s="1"/>
  <c r="AG2338" i="6" s="1"/>
  <c r="AG2336" i="6" s="1"/>
  <c r="AG61" i="6" a="1"/>
  <c r="AG61" i="6" s="1"/>
  <c r="AG62" i="6" s="1"/>
  <c r="AG60" i="6" s="1"/>
  <c r="AG3909" i="6" a="1"/>
  <c r="AG3909" i="6" s="1"/>
  <c r="AG3910" i="6" s="1"/>
  <c r="AG3908" i="6" s="1"/>
  <c r="AF2950" i="6"/>
  <c r="AF2948" i="6" s="1"/>
  <c r="AG2758" i="6"/>
  <c r="AG2756" i="6" s="1"/>
  <c r="AG2561" i="6" a="1"/>
  <c r="AG2561" i="6" s="1"/>
  <c r="AG2562" i="6" s="1"/>
  <c r="AG2560" i="6" s="1"/>
  <c r="AF2238" i="6"/>
  <c r="AF2236" i="6" s="1"/>
  <c r="AF822" i="6"/>
  <c r="AF820" i="6" s="1"/>
  <c r="AF2302" i="6"/>
  <c r="AF2300" i="6" s="1"/>
  <c r="AG1106" i="6"/>
  <c r="AG1104" i="6" s="1"/>
  <c r="AF3826" i="6"/>
  <c r="AF3824" i="6" s="1"/>
  <c r="AF1830" i="6"/>
  <c r="AF1828" i="6" s="1"/>
  <c r="AF194" i="6"/>
  <c r="AF192" i="6" s="1"/>
  <c r="AF2330" i="6"/>
  <c r="AF2328" i="6" s="1"/>
  <c r="AF1782" i="6"/>
  <c r="AF1780" i="6" s="1"/>
  <c r="AF1358" i="6"/>
  <c r="AF1356" i="6" s="1"/>
  <c r="AF2626" i="6"/>
  <c r="AF2624" i="6" s="1"/>
  <c r="AG1026" i="6"/>
  <c r="AG1024" i="6" s="1"/>
  <c r="AG1122" i="6"/>
  <c r="AG1120" i="6" s="1"/>
  <c r="AF1734" i="6"/>
  <c r="AF1732" i="6" s="1"/>
  <c r="AG2298" i="6"/>
  <c r="AG2296" i="6" s="1"/>
  <c r="AG161" i="6" a="1"/>
  <c r="AG161" i="6" s="1"/>
  <c r="AG162" i="6" s="1"/>
  <c r="AG160" i="6" s="1"/>
  <c r="AF1454" i="6"/>
  <c r="AF1452" i="6" s="1"/>
  <c r="AG1242" i="6"/>
  <c r="AG1240" i="6" s="1"/>
  <c r="AF698" i="6"/>
  <c r="AF696" i="6" s="1"/>
  <c r="AF2458" i="6"/>
  <c r="AF2456" i="6" s="1"/>
  <c r="AG145" i="6" a="1"/>
  <c r="AG145" i="6" s="1"/>
  <c r="AG146" i="6" s="1"/>
  <c r="AG144" i="6" s="1"/>
  <c r="AI2475" i="6" a="1"/>
  <c r="AI2475" i="6" s="1"/>
  <c r="AF3858" i="6"/>
  <c r="AF3856" i="6" s="1"/>
  <c r="AF2254" i="6"/>
  <c r="AF2252" i="6" s="1"/>
  <c r="AF2690" i="6"/>
  <c r="AF2688" i="6" s="1"/>
  <c r="AG3206" i="6"/>
  <c r="AG3204" i="6" s="1"/>
  <c r="AH3381" i="6" a="1"/>
  <c r="AH3381" i="6" s="1"/>
  <c r="AH3382" i="6" s="1"/>
  <c r="AH3380" i="6" s="1"/>
  <c r="AF3942" i="6"/>
  <c r="AF3940" i="6" s="1"/>
  <c r="AG1118" i="6"/>
  <c r="AG1116" i="6" s="1"/>
  <c r="AF22" i="6"/>
  <c r="AF20" i="6" s="1"/>
  <c r="AG3694" i="6"/>
  <c r="AG3692" i="6" s="1"/>
  <c r="AG1073" i="6" a="1"/>
  <c r="AG1073" i="6" s="1"/>
  <c r="AG1074" i="6" s="1"/>
  <c r="AG1072" i="6" s="1"/>
  <c r="AF1090" i="6"/>
  <c r="AF1088" i="6" s="1"/>
  <c r="AF966" i="6"/>
  <c r="AF964" i="6" s="1"/>
  <c r="AG3022" i="6"/>
  <c r="AG3020" i="6" s="1"/>
  <c r="AG1369" i="6" a="1"/>
  <c r="AG1369" i="6" s="1"/>
  <c r="AG1370" i="6" s="1"/>
  <c r="AG1368" i="6" s="1"/>
  <c r="AG2018" i="6"/>
  <c r="AG2016" i="6" s="1"/>
  <c r="AF2462" i="6"/>
  <c r="AF2460" i="6" s="1"/>
  <c r="AF3750" i="6"/>
  <c r="AF3748" i="6" s="1"/>
  <c r="AG2394" i="6"/>
  <c r="AG2392" i="6" s="1"/>
  <c r="AG1433" i="6" a="1"/>
  <c r="AG1433" i="6" s="1"/>
  <c r="AG1434" i="6" s="1"/>
  <c r="AG1432" i="6" s="1"/>
  <c r="AF2270" i="6"/>
  <c r="AF2268" i="6" s="1"/>
  <c r="AG3801" i="6" a="1"/>
  <c r="AG3801" i="6" s="1"/>
  <c r="AG3802" i="6" s="1"/>
  <c r="AG3800" i="6" s="1"/>
  <c r="AF2542" i="6"/>
  <c r="AF2540" i="6" s="1"/>
  <c r="AF1882" i="6"/>
  <c r="AF1880" i="6" s="1"/>
  <c r="AG650" i="6"/>
  <c r="AG648" i="6" s="1"/>
  <c r="AH367" i="6" a="1"/>
  <c r="AH367" i="6" s="1"/>
  <c r="AG2834" i="6"/>
  <c r="AG2832" i="6" s="1"/>
  <c r="AF694" i="6"/>
  <c r="AF692" i="6" s="1"/>
  <c r="AG2534" i="6"/>
  <c r="AG2532" i="6" s="1"/>
  <c r="AG2041" i="6" a="1"/>
  <c r="AG2041" i="6" s="1"/>
  <c r="AG2042" i="6" s="1"/>
  <c r="AG2040" i="6" s="1"/>
  <c r="AG2794" i="6"/>
  <c r="AG2792" i="6" s="1"/>
  <c r="AF3426" i="6"/>
  <c r="AF3424" i="6" s="1"/>
  <c r="AG1782" i="6"/>
  <c r="AG1780" i="6" s="1"/>
  <c r="AG197" i="6" a="1"/>
  <c r="AG197" i="6" s="1"/>
  <c r="AG198" i="6" s="1"/>
  <c r="AG196" i="6" s="1"/>
  <c r="AF2990" i="6"/>
  <c r="AF2988" i="6" s="1"/>
  <c r="AF286" i="6"/>
  <c r="AF284" i="6" s="1"/>
  <c r="AG381" i="6" a="1"/>
  <c r="AG381" i="6" s="1"/>
  <c r="AG382" i="6" s="1"/>
  <c r="AG380" i="6" s="1"/>
  <c r="AH3310" i="6"/>
  <c r="AH3308" i="6" s="1"/>
  <c r="AG3434" i="6"/>
  <c r="AG3432" i="6" s="1"/>
  <c r="AF3986" i="6"/>
  <c r="AF3984" i="6" s="1"/>
  <c r="AG1970" i="6"/>
  <c r="AG1968" i="6" s="1"/>
  <c r="AG134" i="6"/>
  <c r="AG132" i="6" s="1"/>
  <c r="AG2049" i="6" a="1"/>
  <c r="AG2049" i="6" s="1"/>
  <c r="AG2050" i="6" s="1"/>
  <c r="AG2048" i="6" s="1"/>
  <c r="AI3361" i="6" a="1"/>
  <c r="AI3361" i="6" s="1"/>
  <c r="AI3362" i="6" s="1"/>
  <c r="AI3360" i="6" s="1"/>
  <c r="AH2721" i="6" a="1"/>
  <c r="AH2721" i="6" s="1"/>
  <c r="AH2722" i="6" s="1"/>
  <c r="AH2720" i="6" s="1"/>
  <c r="AI2105" i="6" a="1"/>
  <c r="AI2105" i="6" s="1"/>
  <c r="AI2106" i="6" s="1"/>
  <c r="AI2104" i="6" s="1"/>
  <c r="AG1869" i="6" a="1"/>
  <c r="AG1869" i="6" s="1"/>
  <c r="AG1870" i="6" s="1"/>
  <c r="AG1868" i="6" s="1"/>
  <c r="AG2057" i="6" a="1"/>
  <c r="AG2057" i="6" s="1"/>
  <c r="AH2057" i="6" s="1" a="1"/>
  <c r="AH2057" i="6" s="1"/>
  <c r="AH2058" i="6" s="1"/>
  <c r="AH2056" i="6" s="1"/>
  <c r="AG2181" i="6" a="1"/>
  <c r="AG2181" i="6" s="1"/>
  <c r="AG2182" i="6" s="1"/>
  <c r="AG2180" i="6" s="1"/>
  <c r="AH2557" i="6" a="1"/>
  <c r="AH2557" i="6" s="1"/>
  <c r="AH2558" i="6" s="1"/>
  <c r="AH2556" i="6" s="1"/>
  <c r="AG2969" i="6" a="1"/>
  <c r="AG2969" i="6" s="1"/>
  <c r="AG2970" i="6" s="1"/>
  <c r="AG2968" i="6" s="1"/>
  <c r="AG3733" i="6" a="1"/>
  <c r="AG3733" i="6" s="1"/>
  <c r="AG3734" i="6" s="1"/>
  <c r="AG3732" i="6" s="1"/>
  <c r="AG237" i="6" a="1"/>
  <c r="AG237" i="6" s="1"/>
  <c r="AG238" i="6" s="1"/>
  <c r="AG236" i="6" s="1"/>
  <c r="AG597" i="6" a="1"/>
  <c r="AG597" i="6" s="1"/>
  <c r="AG598" i="6" s="1"/>
  <c r="AG596" i="6" s="1"/>
  <c r="AG3537" i="6" a="1"/>
  <c r="AG3537" i="6" s="1"/>
  <c r="AH3537" i="6" s="1" a="1"/>
  <c r="AH3537" i="6" s="1"/>
  <c r="AH3538" i="6" s="1"/>
  <c r="AH3536" i="6" s="1"/>
  <c r="AG1385" i="6" a="1"/>
  <c r="AG1385" i="6" s="1"/>
  <c r="AG1386" i="6" s="1"/>
  <c r="AG1384" i="6" s="1"/>
  <c r="AG1665" i="6" a="1"/>
  <c r="AG1665" i="6" s="1"/>
  <c r="AH3805" i="6" a="1"/>
  <c r="AH3805" i="6" s="1"/>
  <c r="AH3806" i="6" s="1"/>
  <c r="AH3804" i="6" s="1"/>
  <c r="AG2345" i="6" a="1"/>
  <c r="AG2345" i="6" s="1"/>
  <c r="AG2346" i="6" s="1"/>
  <c r="AG2344" i="6" s="1"/>
  <c r="AG989" i="6" a="1"/>
  <c r="AG989" i="6" s="1"/>
  <c r="AG990" i="6" s="1"/>
  <c r="AG988" i="6" s="1"/>
  <c r="AG3293" i="6" a="1"/>
  <c r="AG3293" i="6" s="1"/>
  <c r="AG3294" i="6" s="1"/>
  <c r="AG3292" i="6" s="1"/>
  <c r="AG3569" i="6" a="1"/>
  <c r="AG3569" i="6" s="1"/>
  <c r="AG3570" i="6" s="1"/>
  <c r="AG3568" i="6" s="1"/>
  <c r="AH314" i="6"/>
  <c r="AH312" i="6" s="1"/>
  <c r="AH1403" i="6" a="1"/>
  <c r="AH1403" i="6" s="1"/>
  <c r="AH1057" i="6" a="1"/>
  <c r="AH1057" i="6" s="1"/>
  <c r="AH1058" i="6" s="1"/>
  <c r="AH1056" i="6" s="1"/>
  <c r="AG1945" i="6" a="1"/>
  <c r="AG1945" i="6" s="1"/>
  <c r="AG1946" i="6" s="1"/>
  <c r="AG1944" i="6" s="1"/>
  <c r="AG513" i="6" a="1"/>
  <c r="AG513" i="6" s="1"/>
  <c r="AG514" i="6" s="1"/>
  <c r="AG512" i="6" s="1"/>
  <c r="AG3069" i="6" a="1"/>
  <c r="AG3069" i="6" s="1"/>
  <c r="AG3070" i="6" s="1"/>
  <c r="AG3068" i="6" s="1"/>
  <c r="AG2777" i="6" a="1"/>
  <c r="AG2777" i="6" s="1"/>
  <c r="AG2778" i="6" s="1"/>
  <c r="AG2776" i="6" s="1"/>
  <c r="AH857" i="6" a="1"/>
  <c r="AH857" i="6" s="1"/>
  <c r="AH858" i="6" s="1"/>
  <c r="AH856" i="6" s="1"/>
  <c r="AH1753" i="6" a="1"/>
  <c r="AH1753" i="6" s="1"/>
  <c r="AH1754" i="6" s="1"/>
  <c r="AH1752" i="6" s="1"/>
  <c r="AG3029" i="6" a="1"/>
  <c r="AG3029" i="6" s="1"/>
  <c r="AG3030" i="6" s="1"/>
  <c r="AG3028" i="6" s="1"/>
  <c r="AH2978" i="6"/>
  <c r="AH2976" i="6" s="1"/>
  <c r="AH3513" i="6" a="1"/>
  <c r="AH3513" i="6" s="1"/>
  <c r="AH3514" i="6" s="1"/>
  <c r="AH3512" i="6" s="1"/>
  <c r="AG925" i="6" a="1"/>
  <c r="AG925" i="6" s="1"/>
  <c r="AG926" i="6" s="1"/>
  <c r="AG924" i="6" s="1"/>
  <c r="AG3426" i="6"/>
  <c r="AG3424" i="6" s="1"/>
  <c r="AG353" i="6" a="1"/>
  <c r="AG353" i="6" s="1"/>
  <c r="AG354" i="6" s="1"/>
  <c r="AG352" i="6" s="1"/>
  <c r="AG3173" i="6" a="1"/>
  <c r="AG3173" i="6" s="1"/>
  <c r="AG3174" i="6" s="1"/>
  <c r="AG3172" i="6" s="1"/>
  <c r="AG2365" i="6" a="1"/>
  <c r="AG2365" i="6" s="1"/>
  <c r="AG2366" i="6" s="1"/>
  <c r="AG2364" i="6" s="1"/>
  <c r="AH875" i="6" a="1"/>
  <c r="AH875" i="6" s="1"/>
  <c r="AG3649" i="6" a="1"/>
  <c r="AG3649" i="6" s="1"/>
  <c r="AG3650" i="6" s="1"/>
  <c r="AG3648" i="6" s="1"/>
  <c r="AG1933" i="6" a="1"/>
  <c r="AG1933" i="6" s="1"/>
  <c r="AG1934" i="6" s="1"/>
  <c r="AG1932" i="6" s="1"/>
  <c r="AG829" i="6" a="1"/>
  <c r="AG829" i="6" s="1"/>
  <c r="AG830" i="6" s="1"/>
  <c r="AG828" i="6" s="1"/>
  <c r="AH1106" i="6"/>
  <c r="AH1104" i="6" s="1"/>
  <c r="AG149" i="6" a="1"/>
  <c r="AG149" i="6" s="1"/>
  <c r="AG150" i="6" s="1"/>
  <c r="AG148" i="6" s="1"/>
  <c r="AH333" i="6" a="1"/>
  <c r="AH333" i="6" s="1"/>
  <c r="AH334" i="6" s="1"/>
  <c r="AH332" i="6" s="1"/>
  <c r="AH453" i="6" a="1"/>
  <c r="AH453" i="6" s="1"/>
  <c r="AH454" i="6" s="1"/>
  <c r="AH452" i="6" s="1"/>
  <c r="AI1117" i="6" a="1"/>
  <c r="AI1117" i="6" s="1"/>
  <c r="AI1118" i="6" s="1"/>
  <c r="AI1116" i="6" s="1"/>
  <c r="AH1685" i="6" a="1"/>
  <c r="AH1685" i="6" s="1"/>
  <c r="AH1686" i="6" s="1"/>
  <c r="AH1684" i="6" s="1"/>
  <c r="AH2529" i="6" a="1"/>
  <c r="AH2529" i="6" s="1"/>
  <c r="AH2530" i="6" s="1"/>
  <c r="AH2528" i="6" s="1"/>
  <c r="AH777" i="6" a="1"/>
  <c r="AH777" i="6" s="1"/>
  <c r="AH778" i="6" s="1"/>
  <c r="AH776" i="6" s="1"/>
  <c r="AH797" i="6" a="1"/>
  <c r="AH797" i="6" s="1"/>
  <c r="AH798" i="6" s="1"/>
  <c r="AH796" i="6" s="1"/>
  <c r="AI133" i="6" a="1"/>
  <c r="AI133" i="6" s="1"/>
  <c r="AI134" i="6" s="1"/>
  <c r="AI132" i="6" s="1"/>
  <c r="AI2977" i="6" a="1"/>
  <c r="AI2977" i="6" s="1"/>
  <c r="AI2978" i="6" s="1"/>
  <c r="AI2976" i="6" s="1"/>
  <c r="AG314" i="6"/>
  <c r="AG312" i="6" s="1"/>
  <c r="AG501" i="6" a="1"/>
  <c r="AG501" i="6" s="1"/>
  <c r="AG502" i="6" s="1"/>
  <c r="AG500" i="6" s="1"/>
  <c r="AG2829" i="6" a="1"/>
  <c r="AG2829" i="6" s="1"/>
  <c r="AG2830" i="6" s="1"/>
  <c r="AG2828" i="6" s="1"/>
  <c r="AG33" i="6" a="1"/>
  <c r="AG33" i="6" s="1"/>
  <c r="AG34" i="6" s="1"/>
  <c r="AG32" i="6" s="1"/>
  <c r="AG1909" i="6" a="1"/>
  <c r="AG1909" i="6" s="1"/>
  <c r="AG1910" i="6" s="1"/>
  <c r="AG1908" i="6" s="1"/>
  <c r="AG3365" i="6" a="1"/>
  <c r="AG3365" i="6" s="1"/>
  <c r="AG3366" i="6" s="1"/>
  <c r="AG3364" i="6" s="1"/>
  <c r="AG2941" i="6" a="1"/>
  <c r="AG2941" i="6" s="1"/>
  <c r="AG2942" i="6" s="1"/>
  <c r="AG2940" i="6" s="1"/>
  <c r="AG3605" i="6" a="1"/>
  <c r="AG3605" i="6" s="1"/>
  <c r="AG3606" i="6" s="1"/>
  <c r="AG3604" i="6" s="1"/>
  <c r="AH2417" i="6" a="1"/>
  <c r="AH2417" i="6" s="1"/>
  <c r="AH2418" i="6" s="1"/>
  <c r="AH2416" i="6" s="1"/>
  <c r="AH901" i="6" a="1"/>
  <c r="AH901" i="6" s="1"/>
  <c r="AH902" i="6" s="1"/>
  <c r="AH900" i="6" s="1"/>
  <c r="AG3401" i="6" a="1"/>
  <c r="AG3401" i="6" s="1"/>
  <c r="AG3402" i="6" s="1"/>
  <c r="AG3400" i="6" s="1"/>
  <c r="AG3625" i="6" a="1"/>
  <c r="AG3625" i="6" s="1"/>
  <c r="AG3626" i="6" s="1"/>
  <c r="AG3624" i="6" s="1"/>
  <c r="AG2469" i="6" a="1"/>
  <c r="AG2469" i="6" s="1"/>
  <c r="AG2470" i="6" s="1"/>
  <c r="AG2468" i="6" s="1"/>
  <c r="AG1225" i="6" a="1"/>
  <c r="AG1225" i="6" s="1"/>
  <c r="AG1226" i="6" s="1"/>
  <c r="AG1224" i="6" s="1"/>
  <c r="AH2439" i="6" a="1"/>
  <c r="AH2439" i="6" s="1"/>
  <c r="AG301" i="6" a="1"/>
  <c r="AG301" i="6" s="1"/>
  <c r="AG302" i="6" s="1"/>
  <c r="AG300" i="6" s="1"/>
  <c r="AG973" i="6" a="1"/>
  <c r="AG973" i="6" s="1"/>
  <c r="AG974" i="6" s="1"/>
  <c r="AG972" i="6" s="1"/>
  <c r="AG2978" i="6"/>
  <c r="AG2976" i="6" s="1"/>
  <c r="AG3393" i="6" a="1"/>
  <c r="AG3393" i="6" s="1"/>
  <c r="AG3394" i="6" s="1"/>
  <c r="AG3392" i="6" s="1"/>
  <c r="AG3193" i="6" a="1"/>
  <c r="AG3193" i="6" s="1"/>
  <c r="AG3202" i="6"/>
  <c r="AG3200" i="6" s="1"/>
  <c r="AF1494" i="6"/>
  <c r="AF1492" i="6" s="1"/>
  <c r="AH3793" i="6" a="1"/>
  <c r="AH3793" i="6" s="1"/>
  <c r="AI3793" i="6" s="1" a="1"/>
  <c r="AI3793" i="6" s="1"/>
  <c r="AG3157" i="6" a="1"/>
  <c r="AG3157" i="6" s="1"/>
  <c r="AG669" i="6" a="1"/>
  <c r="AG669" i="6" s="1"/>
  <c r="AG670" i="6" s="1"/>
  <c r="AG668" i="6" s="1"/>
  <c r="AF3834" i="6"/>
  <c r="AF3832" i="6" s="1"/>
  <c r="AG3457" i="6" a="1"/>
  <c r="AG3457" i="6" s="1"/>
  <c r="AG3458" i="6" s="1"/>
  <c r="AG3456" i="6" s="1"/>
  <c r="AG853" i="6" a="1"/>
  <c r="AG853" i="6" s="1"/>
  <c r="AG854" i="6" s="1"/>
  <c r="AG852" i="6" s="1"/>
  <c r="AH3201" i="6" a="1"/>
  <c r="AH3201" i="6" s="1"/>
  <c r="AH3202" i="6" s="1"/>
  <c r="AH3200" i="6" s="1"/>
  <c r="AG1161" i="6" a="1"/>
  <c r="AG1161" i="6" s="1"/>
  <c r="AG1162" i="6" s="1"/>
  <c r="AG1160" i="6" s="1"/>
  <c r="AF1038" i="6"/>
  <c r="AF1036" i="6" s="1"/>
  <c r="AH1249" i="6" a="1"/>
  <c r="AH1249" i="6" s="1"/>
  <c r="AH1250" i="6" s="1"/>
  <c r="AH1248" i="6" s="1"/>
  <c r="AG3373" i="6" a="1"/>
  <c r="AG3373" i="6" s="1"/>
  <c r="AG3374" i="6" s="1"/>
  <c r="AG3372" i="6" s="1"/>
  <c r="AG361" i="6" a="1"/>
  <c r="AG361" i="6" s="1"/>
  <c r="AG362" i="6" s="1"/>
  <c r="AG360" i="6" s="1"/>
  <c r="AF1946" i="6"/>
  <c r="AF1944" i="6" s="1"/>
  <c r="AG745" i="6" a="1"/>
  <c r="AG745" i="6" s="1"/>
  <c r="AG746" i="6" s="1"/>
  <c r="AG744" i="6" s="1"/>
  <c r="AG1093" i="6" a="1"/>
  <c r="AG1093" i="6" s="1"/>
  <c r="AG1094" i="6" s="1"/>
  <c r="AG1092" i="6" s="1"/>
  <c r="AF3518" i="6"/>
  <c r="AF3516" i="6" s="1"/>
  <c r="AG505" i="6" a="1"/>
  <c r="AG505" i="6" s="1"/>
  <c r="AG506" i="6" s="1"/>
  <c r="AG504" i="6" s="1"/>
  <c r="AG2245" i="6" a="1"/>
  <c r="AG2245" i="6" s="1"/>
  <c r="AG2246" i="6" s="1"/>
  <c r="AG2244" i="6" s="1"/>
  <c r="AG3421" i="6" a="1"/>
  <c r="AG3421" i="6" s="1"/>
  <c r="AG3422" i="6" s="1"/>
  <c r="AG3420" i="6" s="1"/>
  <c r="AF1254" i="6"/>
  <c r="AF1252" i="6" s="1"/>
  <c r="AH1903" i="6" a="1"/>
  <c r="AH1903" i="6" s="1"/>
  <c r="AG3117" i="6" a="1"/>
  <c r="AG3117" i="6" s="1"/>
  <c r="AG3118" i="6" s="1"/>
  <c r="AG3116" i="6" s="1"/>
  <c r="AG194" i="6"/>
  <c r="AG192" i="6" s="1"/>
  <c r="AG1437" i="6" a="1"/>
  <c r="AG1437" i="6" s="1"/>
  <c r="AG1438" i="6" s="1"/>
  <c r="AG1436" i="6" s="1"/>
  <c r="AG2901" i="6" a="1"/>
  <c r="AG2901" i="6" s="1"/>
  <c r="AG2902" i="6" s="1"/>
  <c r="AG2900" i="6" s="1"/>
  <c r="AG1533" i="6" a="1"/>
  <c r="AG1533" i="6" s="1"/>
  <c r="AG1534" i="6" s="1"/>
  <c r="AG1532" i="6" s="1"/>
  <c r="AG966" i="6"/>
  <c r="AG964" i="6" s="1"/>
  <c r="AG1830" i="6"/>
  <c r="AG1828" i="6" s="1"/>
  <c r="AG2821" i="6" a="1"/>
  <c r="AG2821" i="6" s="1"/>
  <c r="AG2822" i="6" s="1"/>
  <c r="AG2820" i="6" s="1"/>
  <c r="AG1449" i="6" a="1"/>
  <c r="AG1449" i="6" s="1"/>
  <c r="AG1450" i="6" s="1"/>
  <c r="AG1448" i="6" s="1"/>
  <c r="AG1297" i="6" a="1"/>
  <c r="AG1297" i="6" s="1"/>
  <c r="AG1298" i="6" s="1"/>
  <c r="AG1296" i="6" s="1"/>
  <c r="AF2630" i="6"/>
  <c r="AF2628" i="6" s="1"/>
  <c r="AG1245" i="6" a="1"/>
  <c r="AG1245" i="6" s="1"/>
  <c r="AG1246" i="6" s="1"/>
  <c r="AG1244" i="6" s="1"/>
  <c r="AG3581" i="6" a="1"/>
  <c r="AG3581" i="6" s="1"/>
  <c r="AG3582" i="6" s="1"/>
  <c r="AG3580" i="6" s="1"/>
  <c r="AG1421" i="6" a="1"/>
  <c r="AG1421" i="6" s="1"/>
  <c r="AG1422" i="6" s="1"/>
  <c r="AG1420" i="6" s="1"/>
  <c r="AG310" i="6"/>
  <c r="AG308" i="6" s="1"/>
  <c r="AI1105" i="6" a="1"/>
  <c r="AI1105" i="6" s="1"/>
  <c r="AI1106" i="6" s="1"/>
  <c r="AI1104" i="6" s="1"/>
  <c r="AH817" i="6" a="1"/>
  <c r="AH817" i="6" s="1"/>
  <c r="AH818" i="6" s="1"/>
  <c r="AH816" i="6" s="1"/>
  <c r="AH1325" i="6" a="1"/>
  <c r="AH1325" i="6" s="1"/>
  <c r="AH1326" i="6" s="1"/>
  <c r="AH1324" i="6" s="1"/>
  <c r="AI2609" i="6" a="1"/>
  <c r="AI2609" i="6" s="1"/>
  <c r="AI2610" i="6" s="1"/>
  <c r="AI2608" i="6" s="1"/>
  <c r="AI2321" i="6" a="1"/>
  <c r="AI2321" i="6" s="1"/>
  <c r="AI2322" i="6" s="1"/>
  <c r="AI2320" i="6" s="1"/>
  <c r="AH3085" i="6" a="1"/>
  <c r="AH3085" i="6" s="1"/>
  <c r="AH3086" i="6" s="1"/>
  <c r="AH3084" i="6" s="1"/>
  <c r="AH2509" i="6" a="1"/>
  <c r="AH2509" i="6" s="1"/>
  <c r="AH2510" i="6" s="1"/>
  <c r="AH2508" i="6" s="1"/>
  <c r="AH1861" i="6" a="1"/>
  <c r="AH1861" i="6" s="1"/>
  <c r="AH1862" i="6" s="1"/>
  <c r="AH1860" i="6" s="1"/>
  <c r="AI3837" i="6" a="1"/>
  <c r="AI3837" i="6" s="1"/>
  <c r="AI3838" i="6" s="1"/>
  <c r="AI3836" i="6" s="1"/>
  <c r="AH977" i="6" a="1"/>
  <c r="AH977" i="6" s="1"/>
  <c r="AH978" i="6" s="1"/>
  <c r="AH976" i="6" s="1"/>
  <c r="AI287" i="6" a="1"/>
  <c r="AI287" i="6" s="1"/>
  <c r="AG317" i="6" a="1"/>
  <c r="AG317" i="6" s="1"/>
  <c r="AG318" i="6" s="1"/>
  <c r="AG316" i="6" s="1"/>
  <c r="AH1029" i="6" a="1"/>
  <c r="AH1029" i="6" s="1"/>
  <c r="AH1030" i="6" s="1"/>
  <c r="AH1028" i="6" s="1"/>
  <c r="AG1145" i="6" a="1"/>
  <c r="AG1145" i="6" s="1"/>
  <c r="AG1146" i="6" s="1"/>
  <c r="AG1144" i="6" s="1"/>
  <c r="AH1921" i="6" a="1"/>
  <c r="AH1921" i="6" s="1"/>
  <c r="AH1922" i="6" s="1"/>
  <c r="AH1920" i="6" s="1"/>
  <c r="AH2685" i="6" a="1"/>
  <c r="AH2685" i="6" s="1"/>
  <c r="AH2686" i="6" s="1"/>
  <c r="AH2684" i="6" s="1"/>
  <c r="AG2497" i="6" a="1"/>
  <c r="AG2497" i="6" s="1"/>
  <c r="AG2498" i="6" s="1"/>
  <c r="AG2496" i="6" s="1"/>
  <c r="AG2925" i="6" a="1"/>
  <c r="AG2925" i="6" s="1"/>
  <c r="AG2926" i="6" s="1"/>
  <c r="AG2924" i="6" s="1"/>
  <c r="AF26" i="6"/>
  <c r="AF24" i="6" s="1"/>
  <c r="AG1166" i="6"/>
  <c r="AG1164" i="6" s="1"/>
  <c r="AH1849" i="6" a="1"/>
  <c r="AH1849" i="6" s="1"/>
  <c r="AH1850" i="6" s="1"/>
  <c r="AH1848" i="6" s="1"/>
  <c r="AG2485" i="6" a="1"/>
  <c r="AG2485" i="6" s="1"/>
  <c r="AG2486" i="6" s="1"/>
  <c r="AG2484" i="6" s="1"/>
  <c r="AG1489" i="6" a="1"/>
  <c r="AG1489" i="6" s="1"/>
  <c r="AG1490" i="6" s="1"/>
  <c r="AG1488" i="6" s="1"/>
  <c r="AF3742" i="6"/>
  <c r="AF3740" i="6" s="1"/>
  <c r="AF1626" i="6"/>
  <c r="AF1624" i="6" s="1"/>
  <c r="AF2662" i="6"/>
  <c r="AF2660" i="6" s="1"/>
  <c r="AG661" i="6" a="1"/>
  <c r="AG661" i="6" s="1"/>
  <c r="AH2369" i="6" a="1"/>
  <c r="AH2369" i="6" s="1"/>
  <c r="AH2370" i="6" s="1"/>
  <c r="AH2368" i="6" s="1"/>
  <c r="AG3565" i="6" a="1"/>
  <c r="AG3565" i="6" s="1"/>
  <c r="AG3566" i="6" s="1"/>
  <c r="AG3564" i="6" s="1"/>
  <c r="AF1590" i="6"/>
  <c r="AF1588" i="6" s="1"/>
  <c r="AG286" i="6"/>
  <c r="AG284" i="6" s="1"/>
  <c r="AG1553" i="6" a="1"/>
  <c r="AG1553" i="6" s="1"/>
  <c r="AH1553" i="6" s="1" a="1"/>
  <c r="AH1553" i="6" s="1"/>
  <c r="AG3689" i="6" a="1"/>
  <c r="AG3689" i="6" s="1"/>
  <c r="AG3690" i="6" s="1"/>
  <c r="AG3688" i="6" s="1"/>
  <c r="AG1021" i="6" a="1"/>
  <c r="AG1021" i="6" s="1"/>
  <c r="AG1022" i="6" s="1"/>
  <c r="AG1020" i="6" s="1"/>
  <c r="AG13" i="6" a="1"/>
  <c r="AG13" i="6" s="1"/>
  <c r="AG14" i="6" s="1"/>
  <c r="AG12" i="6" s="1"/>
  <c r="AG2013" i="6" a="1"/>
  <c r="AG2013" i="6" s="1"/>
  <c r="AG2014" i="6" s="1"/>
  <c r="AG2012" i="6" s="1"/>
  <c r="AG2377" i="6" a="1"/>
  <c r="AG2377" i="6" s="1"/>
  <c r="AG2378" i="6" s="1"/>
  <c r="AG2376" i="6" s="1"/>
  <c r="AG1253" i="6" a="1"/>
  <c r="AG1253" i="6" s="1"/>
  <c r="AG1254" i="6" s="1"/>
  <c r="AG1252" i="6" s="1"/>
  <c r="AH339" i="6" a="1"/>
  <c r="AH339" i="6" s="1"/>
  <c r="AG2853" i="6" a="1"/>
  <c r="AG2853" i="6" s="1"/>
  <c r="AG2854" i="6" s="1"/>
  <c r="AG2852" i="6" s="1"/>
  <c r="AG3953" i="6" a="1"/>
  <c r="AG3953" i="6" s="1"/>
  <c r="AG3954" i="6" s="1"/>
  <c r="AG3952" i="6" s="1"/>
  <c r="AG721" i="6" a="1"/>
  <c r="AG721" i="6" s="1"/>
  <c r="AG722" i="6" s="1"/>
  <c r="AG720" i="6" s="1"/>
  <c r="AG3053" i="6" a="1"/>
  <c r="AG3053" i="6" s="1"/>
  <c r="AG3054" i="6" s="1"/>
  <c r="AG3052" i="6" s="1"/>
  <c r="AG1125" i="6" a="1"/>
  <c r="AG1125" i="6" s="1"/>
  <c r="AG1126" i="6" s="1"/>
  <c r="AG1124" i="6" s="1"/>
  <c r="AG3301" i="6" a="1"/>
  <c r="AG3301" i="6" s="1"/>
  <c r="AG3302" i="6" s="1"/>
  <c r="AG3300" i="6" s="1"/>
  <c r="AG3817" i="6" a="1"/>
  <c r="AG3817" i="6" s="1"/>
  <c r="AG3818" i="6" s="1"/>
  <c r="AG3816" i="6" s="1"/>
  <c r="AG609" i="6" a="1"/>
  <c r="AG609" i="6" s="1"/>
  <c r="AG610" i="6" s="1"/>
  <c r="AG608" i="6" s="1"/>
  <c r="AG3665" i="6" a="1"/>
  <c r="AG3665" i="6" s="1"/>
  <c r="AG3666" i="6" s="1"/>
  <c r="AG3664" i="6" s="1"/>
  <c r="AG729" i="6" a="1"/>
  <c r="AG729" i="6" s="1"/>
  <c r="AH729" i="6" s="1" a="1"/>
  <c r="AH729" i="6" s="1"/>
  <c r="AH730" i="6" s="1"/>
  <c r="AH728" i="6" s="1"/>
  <c r="AH2025" i="6" a="1"/>
  <c r="AH2025" i="6" s="1"/>
  <c r="AH2026" i="6" s="1"/>
  <c r="AH2024" i="6" s="1"/>
  <c r="AG2129" i="6" a="1"/>
  <c r="AG2129" i="6" s="1"/>
  <c r="AG2130" i="6" s="1"/>
  <c r="AG2128" i="6" s="1"/>
  <c r="AG3629" i="6" a="1"/>
  <c r="AG3629" i="6" s="1"/>
  <c r="AH3629" i="6" s="1" a="1"/>
  <c r="AH3629" i="6" s="1"/>
  <c r="AH3630" i="6" s="1"/>
  <c r="AH3628" i="6" s="1"/>
  <c r="AH3239" i="6" a="1"/>
  <c r="AH3239" i="6" s="1"/>
  <c r="AG1877" i="6" a="1"/>
  <c r="AG1877" i="6" s="1"/>
  <c r="AG1878" i="6" s="1"/>
  <c r="AG1876" i="6" s="1"/>
  <c r="AF2898" i="6"/>
  <c r="AF2896" i="6" s="1"/>
  <c r="AG274" i="6"/>
  <c r="AG272" i="6" s="1"/>
  <c r="AH3017" i="6" a="1"/>
  <c r="AH3017" i="6" s="1"/>
  <c r="AH3018" i="6" s="1"/>
  <c r="AH3016" i="6" s="1"/>
  <c r="AG1785" i="6" a="1"/>
  <c r="AG1785" i="6" s="1"/>
  <c r="AG1786" i="6" s="1"/>
  <c r="AG1784" i="6" s="1"/>
  <c r="AG1081" i="6" a="1"/>
  <c r="AG1081" i="6" s="1"/>
  <c r="AG1082" i="6" s="1"/>
  <c r="AG1080" i="6" s="1"/>
  <c r="AG3237" i="6" a="1"/>
  <c r="AG3237" i="6" s="1"/>
  <c r="AH3237" i="6" s="1" a="1"/>
  <c r="AH3237" i="6" s="1"/>
  <c r="AG2669" i="6" a="1"/>
  <c r="AG2669" i="6" s="1"/>
  <c r="AG2670" i="6" s="1"/>
  <c r="AG2668" i="6" s="1"/>
  <c r="AG337" i="6" a="1"/>
  <c r="AG337" i="6" s="1"/>
  <c r="AG338" i="6" s="1"/>
  <c r="AG336" i="6" s="1"/>
  <c r="AG2629" i="6" a="1"/>
  <c r="AG2629" i="6" s="1"/>
  <c r="AG2630" i="6" s="1"/>
  <c r="AG2628" i="6" s="1"/>
  <c r="AH1501" i="6" a="1"/>
  <c r="AH1501" i="6" s="1"/>
  <c r="AH1502" i="6" s="1"/>
  <c r="AH1500" i="6" s="1"/>
  <c r="AG2117" i="6" a="1"/>
  <c r="AG2117" i="6" s="1"/>
  <c r="AH2117" i="6" s="1" a="1"/>
  <c r="AH2117" i="6" s="1"/>
  <c r="AG1113" i="6" a="1"/>
  <c r="AG1113" i="6" s="1"/>
  <c r="AG945" i="6" a="1"/>
  <c r="AG945" i="6" s="1"/>
  <c r="AG946" i="6" s="1"/>
  <c r="AG944" i="6" s="1"/>
  <c r="AH273" i="6" a="1"/>
  <c r="AH273" i="6" s="1"/>
  <c r="AH274" i="6" s="1"/>
  <c r="AH272" i="6" s="1"/>
  <c r="AG885" i="6" a="1"/>
  <c r="AG885" i="6" s="1"/>
  <c r="AG886" i="6" s="1"/>
  <c r="AG884" i="6" s="1"/>
  <c r="AG1805" i="6" a="1"/>
  <c r="AG1805" i="6" s="1"/>
  <c r="AH1805" i="6" s="1" a="1"/>
  <c r="AH1805" i="6" s="1"/>
  <c r="AH1806" i="6" s="1"/>
  <c r="AH1804" i="6" s="1"/>
  <c r="AH2069" i="6" a="1"/>
  <c r="AH2069" i="6" s="1"/>
  <c r="AH2070" i="6" s="1"/>
  <c r="AH2068" i="6" s="1"/>
  <c r="AH785" i="6" a="1"/>
  <c r="AH785" i="6" s="1"/>
  <c r="AH786" i="6" s="1"/>
  <c r="AH784" i="6" s="1"/>
  <c r="AH1233" i="6" a="1"/>
  <c r="AH1233" i="6" s="1"/>
  <c r="AH1234" i="6" s="1"/>
  <c r="AH1232" i="6" s="1"/>
  <c r="AI1737" i="6" a="1"/>
  <c r="AI1737" i="6" s="1"/>
  <c r="AI1738" i="6" s="1"/>
  <c r="AI1736" i="6" s="1"/>
  <c r="AH2253" i="6" a="1"/>
  <c r="AH2253" i="6" s="1"/>
  <c r="AH2254" i="6" s="1"/>
  <c r="AH2252" i="6" s="1"/>
  <c r="AI3693" i="6" a="1"/>
  <c r="AI3693" i="6" s="1"/>
  <c r="AI3694" i="6" s="1"/>
  <c r="AI3692" i="6" s="1"/>
  <c r="AH2269" i="6" a="1"/>
  <c r="AH2269" i="6" s="1"/>
  <c r="AH2270" i="6" s="1"/>
  <c r="AH2268" i="6" s="1"/>
  <c r="AI2297" i="6" a="1"/>
  <c r="AI2297" i="6" s="1"/>
  <c r="AI2298" i="6" s="1"/>
  <c r="AI2296" i="6" s="1"/>
  <c r="AI3309" i="6" a="1"/>
  <c r="AI3309" i="6" s="1"/>
  <c r="AI3310" i="6" s="1"/>
  <c r="AI3308" i="6" s="1"/>
  <c r="AH3713" i="6" a="1"/>
  <c r="AH3713" i="6" s="1"/>
  <c r="AH3714" i="6" s="1"/>
  <c r="AH3712" i="6" s="1"/>
  <c r="AF1690" i="6"/>
  <c r="AF1688" i="6" s="1"/>
  <c r="AH3609" i="6" a="1"/>
  <c r="AH3609" i="6" s="1"/>
  <c r="AH3610" i="6" s="1"/>
  <c r="AH3608" i="6" s="1"/>
  <c r="AG437" i="6" a="1"/>
  <c r="AG437" i="6" s="1"/>
  <c r="AG438" i="6" s="1"/>
  <c r="AG436" i="6" s="1"/>
  <c r="AG565" i="6" a="1"/>
  <c r="AG565" i="6" s="1"/>
  <c r="AG566" i="6" s="1"/>
  <c r="AG564" i="6" s="1"/>
  <c r="AG713" i="6" a="1"/>
  <c r="AG713" i="6" s="1"/>
  <c r="AG714" i="6" s="1"/>
  <c r="AG712" i="6" s="1"/>
  <c r="AG3093" i="6" a="1"/>
  <c r="AG3093" i="6" s="1"/>
  <c r="AG3094" i="6" s="1"/>
  <c r="AG3092" i="6" s="1"/>
  <c r="AF906" i="6"/>
  <c r="AF904" i="6" s="1"/>
  <c r="AG9" i="6" a="1"/>
  <c r="AG9" i="6" s="1"/>
  <c r="AG10" i="6" s="1"/>
  <c r="AG8" i="6" s="1"/>
  <c r="AG2185" i="6" a="1"/>
  <c r="AG2185" i="6" s="1"/>
  <c r="AG2186" i="6" s="1"/>
  <c r="AG2184" i="6" s="1"/>
  <c r="AH1331" i="6" a="1"/>
  <c r="AH1331" i="6" s="1"/>
  <c r="AG3245" i="6" a="1"/>
  <c r="AG3245" i="6" s="1"/>
  <c r="AH3245" i="6" s="1" a="1"/>
  <c r="AH3245" i="6" s="1"/>
  <c r="AG3777" i="6" a="1"/>
  <c r="AG3777" i="6" s="1"/>
  <c r="AG3778" i="6" s="1"/>
  <c r="AG3776" i="6" s="1"/>
  <c r="AG517" i="6" a="1"/>
  <c r="AG517" i="6" s="1"/>
  <c r="AG518" i="6" s="1"/>
  <c r="AG516" i="6" s="1"/>
  <c r="AG3905" i="6" a="1"/>
  <c r="AG3905" i="6" s="1"/>
  <c r="AG3906" i="6" s="1"/>
  <c r="AG3904" i="6" s="1"/>
  <c r="AF1258" i="6"/>
  <c r="AF1256" i="6" s="1"/>
  <c r="AG3045" i="6" a="1"/>
  <c r="AG3045" i="6" s="1"/>
  <c r="AG3046" i="6" s="1"/>
  <c r="AG3044" i="6" s="1"/>
  <c r="AG3501" i="6" a="1"/>
  <c r="AG3501" i="6" s="1"/>
  <c r="AH3501" i="6" s="1" a="1"/>
  <c r="AH3501" i="6" s="1"/>
  <c r="AG3469" i="6" a="1"/>
  <c r="AG3469" i="6" s="1"/>
  <c r="AG3470" i="6" s="1"/>
  <c r="AG3468" i="6" s="1"/>
  <c r="AG2238" i="6"/>
  <c r="AG2236" i="6" s="1"/>
  <c r="AG2145" i="6" a="1"/>
  <c r="AG2145" i="6" s="1"/>
  <c r="AG2146" i="6" s="1"/>
  <c r="AG2144" i="6" s="1"/>
  <c r="AG1525" i="6" a="1"/>
  <c r="AG1525" i="6" s="1"/>
  <c r="AG1526" i="6" s="1"/>
  <c r="AG1524" i="6" s="1"/>
  <c r="AH3441" i="6" a="1"/>
  <c r="AH3441" i="6" s="1"/>
  <c r="AH3442" i="6" s="1"/>
  <c r="AH3440" i="6" s="1"/>
  <c r="AH1613" i="6" a="1"/>
  <c r="AH1613" i="6" s="1"/>
  <c r="AH1614" i="6" s="1"/>
  <c r="AH1612" i="6" s="1"/>
  <c r="AG2701" i="6" a="1"/>
  <c r="AG2701" i="6" s="1"/>
  <c r="AG2702" i="6" s="1"/>
  <c r="AG2700" i="6" s="1"/>
  <c r="AG2753" i="6" a="1"/>
  <c r="AG2753" i="6" s="1"/>
  <c r="AH2753" i="6" s="1" a="1"/>
  <c r="AH2753" i="6" s="1"/>
  <c r="AH2754" i="6" s="1"/>
  <c r="AH2752" i="6" s="1"/>
  <c r="AG2817" i="6" a="1"/>
  <c r="AG2817" i="6" s="1"/>
  <c r="AG2818" i="6" s="1"/>
  <c r="AG2816" i="6" s="1"/>
  <c r="AG73" i="6" a="1"/>
  <c r="AG73" i="6" s="1"/>
  <c r="AG74" i="6" s="1"/>
  <c r="AG72" i="6" s="1"/>
  <c r="AH1026" i="6"/>
  <c r="AH1024" i="6" s="1"/>
  <c r="AG3553" i="6" a="1"/>
  <c r="AG3553" i="6" s="1"/>
  <c r="AH3553" i="6" s="1" a="1"/>
  <c r="AH3553" i="6" s="1"/>
  <c r="AH3554" i="6" s="1"/>
  <c r="AH3552" i="6" s="1"/>
  <c r="AG3233" i="6" a="1"/>
  <c r="AG3233" i="6" s="1"/>
  <c r="AG3234" i="6" s="1"/>
  <c r="AG3232" i="6" s="1"/>
  <c r="AH93" i="6" a="1"/>
  <c r="AH93" i="6" s="1"/>
  <c r="AH94" i="6" s="1"/>
  <c r="AH92" i="6" s="1"/>
  <c r="AG2101" i="6" a="1"/>
  <c r="AG2101" i="6" s="1"/>
  <c r="AG2102" i="6" s="1"/>
  <c r="AG2100" i="6" s="1"/>
  <c r="AG2861" i="6" a="1"/>
  <c r="AG2861" i="6" s="1"/>
  <c r="AG2862" i="6" s="1"/>
  <c r="AG2860" i="6" s="1"/>
  <c r="AG1677" i="6" a="1"/>
  <c r="AG1677" i="6" s="1"/>
  <c r="AH1677" i="6" s="1" a="1"/>
  <c r="AH1677" i="6" s="1"/>
  <c r="AH261" i="6" a="1"/>
  <c r="AH261" i="6" s="1"/>
  <c r="AH262" i="6" s="1"/>
  <c r="AH260" i="6" s="1"/>
  <c r="AG837" i="6" a="1"/>
  <c r="AG837" i="6" s="1"/>
  <c r="AG838" i="6" s="1"/>
  <c r="AG836" i="6" s="1"/>
  <c r="AG889" i="6" a="1"/>
  <c r="AG889" i="6" s="1"/>
  <c r="AG890" i="6" s="1"/>
  <c r="AG888" i="6" s="1"/>
  <c r="AG577" i="6" a="1"/>
  <c r="AG577" i="6" s="1"/>
  <c r="AG578" i="6" s="1"/>
  <c r="AG576" i="6" s="1"/>
  <c r="AH2565" i="6" a="1"/>
  <c r="AH2565" i="6" s="1"/>
  <c r="AH2566" i="6" s="1"/>
  <c r="AH2564" i="6" s="1"/>
  <c r="AG1353" i="6" a="1"/>
  <c r="AG1353" i="6" s="1"/>
  <c r="AG1354" i="6" s="1"/>
  <c r="AG1352" i="6" s="1"/>
  <c r="AG3357" i="6" a="1"/>
  <c r="AG3357" i="6" s="1"/>
  <c r="AF1434" i="6"/>
  <c r="AF1432" i="6" s="1"/>
  <c r="AH3221" i="6" a="1"/>
  <c r="AH3221" i="6" s="1"/>
  <c r="AH3222" i="6" s="1"/>
  <c r="AH3220" i="6" s="1"/>
  <c r="AG2317" i="6" a="1"/>
  <c r="AG2317" i="6" s="1"/>
  <c r="AG2318" i="6" s="1"/>
  <c r="AG2316" i="6" s="1"/>
  <c r="AH2285" i="6" a="1"/>
  <c r="AH2285" i="6" s="1"/>
  <c r="AH2286" i="6" s="1"/>
  <c r="AH2284" i="6" s="1"/>
  <c r="AG3929" i="6" a="1"/>
  <c r="AG3929" i="6" s="1"/>
  <c r="AG3930" i="6" s="1"/>
  <c r="AG3928" i="6" s="1"/>
  <c r="AG3225" i="6" a="1"/>
  <c r="AG3225" i="6" s="1"/>
  <c r="AG3226" i="6" s="1"/>
  <c r="AG3224" i="6" s="1"/>
  <c r="AG3005" i="6" a="1"/>
  <c r="AG3005" i="6" s="1"/>
  <c r="AG3006" i="6" s="1"/>
  <c r="AG3004" i="6" s="1"/>
  <c r="AG3449" i="6" a="1"/>
  <c r="AG3449" i="6" s="1"/>
  <c r="AG3450" i="6" s="1"/>
  <c r="AG3448" i="6" s="1"/>
  <c r="AG629" i="6" a="1"/>
  <c r="AG629" i="6" s="1"/>
  <c r="AG630" i="6" s="1"/>
  <c r="AG628" i="6" s="1"/>
  <c r="AG2493" i="6" a="1"/>
  <c r="AG2493" i="6" s="1"/>
  <c r="AG2494" i="6" s="1"/>
  <c r="AG2492" i="6" s="1"/>
  <c r="AG2330" i="6"/>
  <c r="AG2328" i="6" s="1"/>
  <c r="AG1182" i="6"/>
  <c r="AG1180" i="6" s="1"/>
  <c r="AH3185" i="6" a="1"/>
  <c r="AH3185" i="6" s="1"/>
  <c r="AI3185" i="6" s="1" a="1"/>
  <c r="AI3185" i="6" s="1"/>
  <c r="AG3685" i="6" a="1"/>
  <c r="AG3685" i="6" s="1"/>
  <c r="AH3685" i="6" s="1" a="1"/>
  <c r="AH3685" i="6" s="1"/>
  <c r="AH3686" i="6" s="1"/>
  <c r="AH3684" i="6" s="1"/>
  <c r="AG2349" i="6" a="1"/>
  <c r="AG2349" i="6" s="1"/>
  <c r="AG2350" i="6" s="1"/>
  <c r="AG2348" i="6" s="1"/>
  <c r="AG461" i="6" a="1"/>
  <c r="AG461" i="6" s="1"/>
  <c r="AG462" i="6" s="1"/>
  <c r="AG460" i="6" s="1"/>
  <c r="AG2581" i="6" a="1"/>
  <c r="AG2581" i="6" s="1"/>
  <c r="AG2582" i="6" s="1"/>
  <c r="AG2580" i="6" s="1"/>
  <c r="AH2433" i="6" a="1"/>
  <c r="AH2433" i="6" s="1"/>
  <c r="AH2434" i="6" s="1"/>
  <c r="AH2432" i="6" s="1"/>
  <c r="AH1653" i="6" a="1"/>
  <c r="AH1653" i="6" s="1"/>
  <c r="AH1654" i="6" s="1"/>
  <c r="AH1652" i="6" s="1"/>
  <c r="AH1917" i="6" a="1"/>
  <c r="AH1917" i="6" s="1"/>
  <c r="AH1918" i="6" s="1"/>
  <c r="AH1916" i="6" s="1"/>
  <c r="AH293" i="6" a="1"/>
  <c r="AH293" i="6" s="1"/>
  <c r="AH294" i="6" s="1"/>
  <c r="AH292" i="6" s="1"/>
  <c r="AH381" i="6" a="1"/>
  <c r="AH381" i="6" s="1"/>
  <c r="AH382" i="6" s="1"/>
  <c r="AH380" i="6" s="1"/>
  <c r="AH1217" i="6" a="1"/>
  <c r="AH1217" i="6" s="1"/>
  <c r="AH1218" i="6" s="1"/>
  <c r="AH1216" i="6" s="1"/>
  <c r="AH1315" i="6" a="1"/>
  <c r="AH1315" i="6" s="1"/>
  <c r="AH3089" i="6" a="1"/>
  <c r="AH3089" i="6" s="1"/>
  <c r="AH3090" i="6" s="1"/>
  <c r="AH3088" i="6" s="1"/>
  <c r="AI1241" i="6" a="1"/>
  <c r="AI1241" i="6" s="1"/>
  <c r="AI1242" i="6" s="1"/>
  <c r="AI1240" i="6" s="1"/>
  <c r="AI1025" i="6" a="1"/>
  <c r="AI1025" i="6" s="1"/>
  <c r="AI1026" i="6" s="1"/>
  <c r="AI1024" i="6" s="1"/>
  <c r="AH3977" i="6" a="1"/>
  <c r="AH3977" i="6" s="1"/>
  <c r="AH3978" i="6" s="1"/>
  <c r="AH3976" i="6" s="1"/>
  <c r="AH2457" i="6" a="1"/>
  <c r="AH2457" i="6" s="1"/>
  <c r="AH2458" i="6" s="1"/>
  <c r="AH2456" i="6" s="1"/>
  <c r="AH1181" i="6" a="1"/>
  <c r="AH1181" i="6" s="1"/>
  <c r="AH1182" i="6" s="1"/>
  <c r="AH1180" i="6" s="1"/>
  <c r="AH467" i="6" a="1"/>
  <c r="AH467" i="6" s="1"/>
  <c r="AH563" i="6" a="1"/>
  <c r="AH563" i="6" s="1"/>
  <c r="AH3249" i="6" a="1"/>
  <c r="AH3249" i="6" s="1"/>
  <c r="AH3250" i="6" s="1"/>
  <c r="AH3248" i="6" s="1"/>
  <c r="AH285" i="6" a="1"/>
  <c r="AH285" i="6" s="1"/>
  <c r="AH286" i="6" s="1"/>
  <c r="AH284" i="6" s="1"/>
  <c r="AF2422" i="6"/>
  <c r="AF2420" i="6" s="1"/>
  <c r="AG2217" i="6" a="1"/>
  <c r="AG2217" i="6" s="1"/>
  <c r="AG2218" i="6" s="1"/>
  <c r="AG2216" i="6" s="1"/>
  <c r="AF2714" i="6"/>
  <c r="AF2712" i="6" s="1"/>
  <c r="AG3049" i="6" a="1"/>
  <c r="AG3049" i="6" s="1"/>
  <c r="AG3050" i="6" s="1"/>
  <c r="AG3048" i="6" s="1"/>
  <c r="AG2401" i="6" a="1"/>
  <c r="AG2401" i="6" s="1"/>
  <c r="AG2402" i="6" s="1"/>
  <c r="AG2400" i="6" s="1"/>
  <c r="AG941" i="6" a="1"/>
  <c r="AG941" i="6" s="1"/>
  <c r="AG942" i="6" s="1"/>
  <c r="AG940" i="6" s="1"/>
  <c r="AG1749" i="6" a="1"/>
  <c r="AG1749" i="6" s="1"/>
  <c r="AG1750" i="6" s="1"/>
  <c r="AG1748" i="6" s="1"/>
  <c r="AH1989" i="6" a="1"/>
  <c r="AH1989" i="6" s="1"/>
  <c r="AH1990" i="6" s="1"/>
  <c r="AH1988" i="6" s="1"/>
  <c r="AG3133" i="6" a="1"/>
  <c r="AG3133" i="6" s="1"/>
  <c r="AG3134" i="6" s="1"/>
  <c r="AG3132" i="6" s="1"/>
  <c r="AG3993" i="6" a="1"/>
  <c r="AG3993" i="6" s="1"/>
  <c r="AH3993" i="6" s="1" a="1"/>
  <c r="AH3993" i="6" s="1"/>
  <c r="AF2782" i="6"/>
  <c r="AF2780" i="6" s="1"/>
  <c r="AH1609" i="6" a="1"/>
  <c r="AH1609" i="6" s="1"/>
  <c r="AH1610" i="6" s="1"/>
  <c r="AH1608" i="6" s="1"/>
  <c r="AG3981" i="6" a="1"/>
  <c r="AG3981" i="6" s="1"/>
  <c r="AG3982" i="6" s="1"/>
  <c r="AG3980" i="6" s="1"/>
  <c r="AG265" i="6" a="1"/>
  <c r="AG265" i="6" s="1"/>
  <c r="AG266" i="6" s="1"/>
  <c r="AG264" i="6" s="1"/>
  <c r="AG2465" i="6" a="1"/>
  <c r="AG2465" i="6" s="1"/>
  <c r="AG2466" i="6" s="1"/>
  <c r="AG2464" i="6" s="1"/>
  <c r="AG3281" i="6" a="1"/>
  <c r="AG3281" i="6" s="1"/>
  <c r="AG3282" i="6" s="1"/>
  <c r="AG3280" i="6" s="1"/>
  <c r="AG1897" i="6" a="1"/>
  <c r="AG1897" i="6" s="1"/>
  <c r="AH1897" i="6" s="1" a="1"/>
  <c r="AH1897" i="6" s="1"/>
  <c r="AG2761" i="6" a="1"/>
  <c r="AG2761" i="6" s="1"/>
  <c r="AG2762" i="6" s="1"/>
  <c r="AG2760" i="6" s="1"/>
  <c r="AG969" i="6" a="1"/>
  <c r="AG969" i="6" s="1"/>
  <c r="AG970" i="6" s="1"/>
  <c r="AG968" i="6" s="1"/>
  <c r="AH2201" i="6" a="1"/>
  <c r="AH2201" i="6" s="1"/>
  <c r="AH2202" i="6" s="1"/>
  <c r="AH2200" i="6" s="1"/>
  <c r="AG2334" i="6"/>
  <c r="AG2332" i="6" s="1"/>
  <c r="AG858" i="6"/>
  <c r="AG856" i="6" s="1"/>
  <c r="AH681" i="6" a="1"/>
  <c r="AH681" i="6" s="1"/>
  <c r="AH682" i="6" s="1"/>
  <c r="AH680" i="6" s="1"/>
  <c r="AG401" i="6" a="1"/>
  <c r="AG401" i="6" s="1"/>
  <c r="AG402" i="6" s="1"/>
  <c r="AG400" i="6" s="1"/>
  <c r="AH1857" i="6" a="1"/>
  <c r="AH1857" i="6" s="1"/>
  <c r="AH1858" i="6" s="1"/>
  <c r="AH1856" i="6" s="1"/>
  <c r="AG2005" i="6" a="1"/>
  <c r="AG2005" i="6" s="1"/>
  <c r="AG2006" i="6" s="1"/>
  <c r="AG2004" i="6" s="1"/>
  <c r="AG1129" i="6" a="1"/>
  <c r="AG1129" i="6" s="1"/>
  <c r="AG1130" i="6" s="1"/>
  <c r="AG1128" i="6" s="1"/>
  <c r="AF3146" i="6"/>
  <c r="AF3144" i="6" s="1"/>
  <c r="AG2893" i="6" a="1"/>
  <c r="AG2893" i="6" s="1"/>
  <c r="AG2894" i="6" s="1"/>
  <c r="AG2892" i="6" s="1"/>
  <c r="AG2809" i="6" a="1"/>
  <c r="AG2809" i="6" s="1"/>
  <c r="AG2810" i="6" s="1"/>
  <c r="AG2808" i="6" s="1"/>
  <c r="AG1065" i="6" a="1"/>
  <c r="AG1065" i="6" s="1"/>
  <c r="AG1066" i="6" s="1"/>
  <c r="AG1064" i="6" s="1"/>
  <c r="AG685" i="6" a="1"/>
  <c r="AG685" i="6" s="1"/>
  <c r="AG686" i="6" s="1"/>
  <c r="AG684" i="6" s="1"/>
  <c r="AG694" i="6"/>
  <c r="AG692" i="6" s="1"/>
  <c r="AF2414" i="6"/>
  <c r="AF2412" i="6" s="1"/>
  <c r="AH2933" i="6" a="1"/>
  <c r="AH2933" i="6" s="1"/>
  <c r="AI2933" i="6" s="1" a="1"/>
  <c r="AI2933" i="6" s="1"/>
  <c r="AG3177" i="6" a="1"/>
  <c r="AG3177" i="6" s="1"/>
  <c r="AG3178" i="6" s="1"/>
  <c r="AG3176" i="6" s="1"/>
  <c r="AG3833" i="6" a="1"/>
  <c r="AG3833" i="6" s="1"/>
  <c r="AG3834" i="6" s="1"/>
  <c r="AG3832" i="6" s="1"/>
  <c r="AF2318" i="6"/>
  <c r="AF2316" i="6" s="1"/>
  <c r="AF3226" i="6"/>
  <c r="AF3224" i="6" s="1"/>
  <c r="AH289" i="6" a="1"/>
  <c r="AH289" i="6" s="1"/>
  <c r="AH290" i="6" s="1"/>
  <c r="AH288" i="6" s="1"/>
  <c r="AH409" i="6" a="1"/>
  <c r="AH409" i="6" s="1"/>
  <c r="AH410" i="6" s="1"/>
  <c r="AH408" i="6" s="1"/>
  <c r="AG1261" i="6" a="1"/>
  <c r="AG1261" i="6" s="1"/>
  <c r="AG1262" i="6" s="1"/>
  <c r="AG1260" i="6" s="1"/>
  <c r="AG1289" i="6" a="1"/>
  <c r="AG1289" i="6" s="1"/>
  <c r="AH1289" i="6" s="1" a="1"/>
  <c r="AH1289" i="6" s="1"/>
  <c r="AG2873" i="6" a="1"/>
  <c r="AG2873" i="6" s="1"/>
  <c r="AG2874" i="6" s="1"/>
  <c r="AG2872" i="6" s="1"/>
  <c r="AG557" i="6" a="1"/>
  <c r="AG557" i="6" s="1"/>
  <c r="AG558" i="6" s="1"/>
  <c r="AG556" i="6" s="1"/>
  <c r="AH2341" i="6" a="1"/>
  <c r="AH2341" i="6" s="1"/>
  <c r="AI2341" i="6" s="1" a="1"/>
  <c r="AI2341" i="6" s="1"/>
  <c r="AG1137" i="6" a="1"/>
  <c r="AG1137" i="6" s="1"/>
  <c r="AG1138" i="6" s="1"/>
  <c r="AG1136" i="6" s="1"/>
  <c r="AG357" i="6" a="1"/>
  <c r="AG357" i="6" s="1"/>
  <c r="AG358" i="6" s="1"/>
  <c r="AG356" i="6" s="1"/>
  <c r="AG3561" i="6" a="1"/>
  <c r="AG3561" i="6" s="1"/>
  <c r="AG3562" i="6" s="1"/>
  <c r="AG3560" i="6" s="1"/>
  <c r="AG3113" i="6" a="1"/>
  <c r="AG3113" i="6" s="1"/>
  <c r="AG3114" i="6" s="1"/>
  <c r="AG3112" i="6" s="1"/>
  <c r="AG3001" i="6" a="1"/>
  <c r="AG3001" i="6" s="1"/>
  <c r="AG3002" i="6" s="1"/>
  <c r="AG3000" i="6" s="1"/>
  <c r="AF82" i="6"/>
  <c r="AF80" i="6" s="1"/>
  <c r="AG2021" i="6" a="1"/>
  <c r="AG2021" i="6" s="1"/>
  <c r="AG2022" i="6" s="1"/>
  <c r="AG2020" i="6" s="1"/>
  <c r="AG3949" i="6" a="1"/>
  <c r="AG3949" i="6" s="1"/>
  <c r="AG3950" i="6" s="1"/>
  <c r="AG3948" i="6" s="1"/>
  <c r="AG3153" i="6" a="1"/>
  <c r="AG3153" i="6" s="1"/>
  <c r="AH3153" i="6" s="1" a="1"/>
  <c r="AH3153" i="6" s="1"/>
  <c r="AG473" i="6" a="1"/>
  <c r="AG473" i="6" s="1"/>
  <c r="AG474" i="6" s="1"/>
  <c r="AG472" i="6" s="1"/>
  <c r="AG77" i="6" a="1"/>
  <c r="AG77" i="6" s="1"/>
  <c r="AG78" i="6" s="1"/>
  <c r="AG76" i="6" s="1"/>
  <c r="AH1761" i="6" a="1"/>
  <c r="AH1761" i="6" s="1"/>
  <c r="AH1762" i="6" s="1"/>
  <c r="AH1760" i="6" s="1"/>
  <c r="AG1401" i="6" a="1"/>
  <c r="AG1401" i="6" s="1"/>
  <c r="AG1402" i="6" s="1"/>
  <c r="AG1400" i="6" s="1"/>
  <c r="AG2270" i="6"/>
  <c r="AG2268" i="6" s="1"/>
  <c r="AG249" i="6" a="1"/>
  <c r="AG249" i="6" s="1"/>
  <c r="AG250" i="6" s="1"/>
  <c r="AG248" i="6" s="1"/>
  <c r="AG2673" i="6" a="1"/>
  <c r="AG2673" i="6" s="1"/>
  <c r="AG2674" i="6" s="1"/>
  <c r="AG2672" i="6" s="1"/>
  <c r="AG2273" i="6" a="1"/>
  <c r="AG2273" i="6" s="1"/>
  <c r="AH2273" i="6" s="1" a="1"/>
  <c r="AH2273" i="6" s="1"/>
  <c r="AG1689" i="6" a="1"/>
  <c r="AG1689" i="6" s="1"/>
  <c r="AH1689" i="6" s="1" a="1"/>
  <c r="AH1689" i="6" s="1"/>
  <c r="AH2889" i="6" a="1"/>
  <c r="AH2889" i="6" s="1"/>
  <c r="AH2890" i="6" s="1"/>
  <c r="AH2888" i="6" s="1"/>
  <c r="AH2033" i="6" a="1"/>
  <c r="AH2033" i="6" s="1"/>
  <c r="AH2034" i="6" s="1"/>
  <c r="AH2032" i="6" s="1"/>
  <c r="AH2205" i="6" a="1"/>
  <c r="AH2205" i="6" s="1"/>
  <c r="AH2206" i="6" s="1"/>
  <c r="AH2204" i="6" s="1"/>
  <c r="AH1657" i="6" a="1"/>
  <c r="AH1657" i="6" s="1"/>
  <c r="AH1658" i="6" s="1"/>
  <c r="AH1656" i="6" s="1"/>
  <c r="AH1593" i="6" a="1"/>
  <c r="AH1593" i="6" s="1"/>
  <c r="AH1594" i="6" s="1"/>
  <c r="AH1592" i="6" s="1"/>
  <c r="AH1089" i="6" a="1"/>
  <c r="AH1089" i="6" s="1"/>
  <c r="AH1090" i="6" s="1"/>
  <c r="AH1088" i="6" s="1"/>
  <c r="AG2929" i="6" a="1"/>
  <c r="AG2929" i="6" s="1"/>
  <c r="AG2930" i="6" s="1"/>
  <c r="AG2928" i="6" s="1"/>
  <c r="AG425" i="6" a="1"/>
  <c r="AG425" i="6" s="1"/>
  <c r="AG426" i="6" s="1"/>
  <c r="AG424" i="6" s="1"/>
  <c r="AH441" i="6" a="1"/>
  <c r="AH441" i="6" s="1"/>
  <c r="AH442" i="6" s="1"/>
  <c r="AH440" i="6" s="1"/>
  <c r="AG3077" i="6" a="1"/>
  <c r="AG3077" i="6" s="1"/>
  <c r="AG3078" i="6" s="1"/>
  <c r="AG3076" i="6" s="1"/>
  <c r="AG185" i="6" a="1"/>
  <c r="AG185" i="6" s="1"/>
  <c r="AG186" i="6" s="1"/>
  <c r="AG184" i="6" s="1"/>
  <c r="AG2097" i="6" a="1"/>
  <c r="AG2097" i="6" s="1"/>
  <c r="AG2098" i="6" s="1"/>
  <c r="AG2096" i="6" s="1"/>
  <c r="AG17" i="6" a="1"/>
  <c r="AG17" i="6" s="1"/>
  <c r="AG18" i="6" s="1"/>
  <c r="AG16" i="6" s="1"/>
  <c r="AG1109" i="6" a="1"/>
  <c r="AG1109" i="6" s="1"/>
  <c r="AG757" i="6" a="1"/>
  <c r="AG757" i="6" s="1"/>
  <c r="AG758" i="6" s="1"/>
  <c r="AG756" i="6" s="1"/>
  <c r="AH1229" i="6" a="1"/>
  <c r="AH1229" i="6" s="1"/>
  <c r="AH1230" i="6" s="1"/>
  <c r="AH1228" i="6" s="1"/>
  <c r="AG1577" i="6" a="1"/>
  <c r="AG1577" i="6" s="1"/>
  <c r="AG1578" i="6" s="1"/>
  <c r="AG1576" i="6" s="1"/>
  <c r="AG1349" i="6" a="1"/>
  <c r="AG1349" i="6" s="1"/>
  <c r="AG1350" i="6" s="1"/>
  <c r="AG1348" i="6" s="1"/>
  <c r="AG1661" i="6" a="1"/>
  <c r="AG1661" i="6" s="1"/>
  <c r="AG1662" i="6" s="1"/>
  <c r="AG1660" i="6" s="1"/>
  <c r="AG2053" i="6" a="1"/>
  <c r="AG2053" i="6" s="1"/>
  <c r="AH2053" i="6" s="1" a="1"/>
  <c r="AH2053" i="6" s="1"/>
  <c r="AG1429" i="6" a="1"/>
  <c r="AG1429" i="6" s="1"/>
  <c r="AH1429" i="6" s="1" a="1"/>
  <c r="AH1429" i="6" s="1"/>
  <c r="AG521" i="6" a="1"/>
  <c r="AG521" i="6" s="1"/>
  <c r="AG522" i="6" s="1"/>
  <c r="AG520" i="6" s="1"/>
  <c r="AG845" i="6" a="1"/>
  <c r="AG845" i="6" s="1"/>
  <c r="AG846" i="6" s="1"/>
  <c r="AG844" i="6" s="1"/>
  <c r="AG2001" i="6" a="1"/>
  <c r="AG2001" i="6" s="1"/>
  <c r="AH2001" i="6" s="1" a="1"/>
  <c r="AH2001" i="6" s="1"/>
  <c r="AH2002" i="6" s="1"/>
  <c r="AH2000" i="6" s="1"/>
  <c r="AG1541" i="6" a="1"/>
  <c r="AG1541" i="6" s="1"/>
  <c r="AG1542" i="6" s="1"/>
  <c r="AG1540" i="6" s="1"/>
  <c r="AG3765" i="6" a="1"/>
  <c r="AG3765" i="6" s="1"/>
  <c r="AH3765" i="6" s="1" a="1"/>
  <c r="AH3765" i="6" s="1"/>
  <c r="AH3766" i="6" s="1"/>
  <c r="AH3764" i="6" s="1"/>
  <c r="AG1013" i="6" a="1"/>
  <c r="AG1013" i="6" s="1"/>
  <c r="AG1014" i="6" s="1"/>
  <c r="AG1012" i="6" s="1"/>
  <c r="AG1793" i="6" a="1"/>
  <c r="AG1793" i="6" s="1"/>
  <c r="AG1794" i="6" s="1"/>
  <c r="AG1792" i="6" s="1"/>
  <c r="AG1985" i="6" a="1"/>
  <c r="AG1985" i="6" s="1"/>
  <c r="AH1985" i="6" s="1" a="1"/>
  <c r="AH1985" i="6" s="1"/>
  <c r="AG849" i="6" a="1"/>
  <c r="AG849" i="6" s="1"/>
  <c r="AG850" i="6" s="1"/>
  <c r="AG848" i="6" s="1"/>
  <c r="AG325" i="6" a="1"/>
  <c r="AG325" i="6" s="1"/>
  <c r="AG326" i="6" s="1"/>
  <c r="AG324" i="6" s="1"/>
  <c r="AH2335" i="6" a="1"/>
  <c r="AH2335" i="6" s="1"/>
  <c r="AG1097" i="6" a="1"/>
  <c r="AG1097" i="6" s="1"/>
  <c r="AG1098" i="6" s="1"/>
  <c r="AG1096" i="6" s="1"/>
  <c r="AG1477" i="6" a="1"/>
  <c r="AG1477" i="6" s="1"/>
  <c r="AG1478" i="6" s="1"/>
  <c r="AG1476" i="6" s="1"/>
  <c r="AG2505" i="6" a="1"/>
  <c r="AG2505" i="6" s="1"/>
  <c r="AH2505" i="6" s="1" a="1"/>
  <c r="AH2505" i="6" s="1"/>
  <c r="AH2506" i="6" s="1"/>
  <c r="AH2504" i="6" s="1"/>
  <c r="AG3305" i="6" a="1"/>
  <c r="AG3305" i="6" s="1"/>
  <c r="AG3306" i="6" s="1"/>
  <c r="AG3304" i="6" s="1"/>
  <c r="AH253" i="6" a="1"/>
  <c r="AH253" i="6" s="1"/>
  <c r="AH254" i="6" s="1"/>
  <c r="AH252" i="6" s="1"/>
  <c r="AH2093" i="6" a="1"/>
  <c r="AH2093" i="6" s="1"/>
  <c r="AG1053" i="6" a="1"/>
  <c r="AG1053" i="6" s="1"/>
  <c r="AG1054" i="6" s="1"/>
  <c r="AG1052" i="6" s="1"/>
  <c r="AG1345" i="6" a="1"/>
  <c r="AG1345" i="6" s="1"/>
  <c r="AG1346" i="6" s="1"/>
  <c r="AG1344" i="6" s="1"/>
  <c r="AG2125" i="6" a="1"/>
  <c r="AG2125" i="6" s="1"/>
  <c r="AG2126" i="6" s="1"/>
  <c r="AG2124" i="6" s="1"/>
  <c r="AG3769" i="6" a="1"/>
  <c r="AG3769" i="6" s="1"/>
  <c r="AG3770" i="6" s="1"/>
  <c r="AG3768" i="6" s="1"/>
  <c r="AG1149" i="6" a="1"/>
  <c r="AG1149" i="6" s="1"/>
  <c r="AG1150" i="6" s="1"/>
  <c r="AG1148" i="6" s="1"/>
  <c r="AG1441" i="6" a="1"/>
  <c r="AG1441" i="6" s="1"/>
  <c r="AG2714" i="6"/>
  <c r="AG2712" i="6" s="1"/>
  <c r="AG2397" i="6" a="1"/>
  <c r="AG2397" i="6" s="1"/>
  <c r="AG2398" i="6" s="1"/>
  <c r="AG2396" i="6" s="1"/>
  <c r="AG3781" i="6" a="1"/>
  <c r="AG3781" i="6" s="1"/>
  <c r="AG157" i="6" a="1"/>
  <c r="AG157" i="6" s="1"/>
  <c r="AG158" i="6" s="1"/>
  <c r="AG156" i="6" s="1"/>
  <c r="AG2165" i="6" a="1"/>
  <c r="AG2165" i="6" s="1"/>
  <c r="AG2166" i="6" s="1"/>
  <c r="AG2164" i="6" s="1"/>
  <c r="AG3465" i="6" a="1"/>
  <c r="AG3465" i="6" s="1"/>
  <c r="AG3466" i="6" s="1"/>
  <c r="AG3464" i="6" s="1"/>
  <c r="AG3577" i="6" a="1"/>
  <c r="AG3577" i="6" s="1"/>
  <c r="AG3578" i="6" s="1"/>
  <c r="AG3576" i="6" s="1"/>
  <c r="AG2437" i="6" a="1"/>
  <c r="AG2437" i="6" s="1"/>
  <c r="AG2438" i="6" s="1"/>
  <c r="AG2436" i="6" s="1"/>
  <c r="AH3073" i="6" a="1"/>
  <c r="AH3073" i="6" s="1"/>
  <c r="AI3073" i="6" s="1" a="1"/>
  <c r="AI3073" i="6" s="1"/>
  <c r="AI3074" i="6" s="1"/>
  <c r="AI3072" i="6" s="1"/>
  <c r="AH1242" i="6"/>
  <c r="AH1240" i="6" s="1"/>
  <c r="AH1641" i="6" a="1"/>
  <c r="AH1641" i="6" s="1"/>
  <c r="AH1642" i="6" s="1"/>
  <c r="AH1640" i="6" s="1"/>
  <c r="AG593" i="6" a="1"/>
  <c r="AG593" i="6" s="1"/>
  <c r="AG125" i="6" a="1"/>
  <c r="AG125" i="6" s="1"/>
  <c r="AG126" i="6" s="1"/>
  <c r="AG124" i="6" s="1"/>
  <c r="AG2073" i="6" a="1"/>
  <c r="AG2073" i="6" s="1"/>
  <c r="AH2073" i="6" s="1" a="1"/>
  <c r="AH2073" i="6" s="1"/>
  <c r="AH929" i="6" a="1"/>
  <c r="AH929" i="6" s="1"/>
  <c r="AH930" i="6" s="1"/>
  <c r="AH928" i="6" s="1"/>
  <c r="AH2333" i="6" a="1"/>
  <c r="AH2333" i="6" s="1"/>
  <c r="AH2334" i="6" s="1"/>
  <c r="AH2332" i="6" s="1"/>
  <c r="AH2941" i="6" a="1"/>
  <c r="AH2941" i="6" s="1"/>
  <c r="AH2942" i="6" s="1"/>
  <c r="AH2940" i="6" s="1"/>
  <c r="AH573" i="6" a="1"/>
  <c r="AH573" i="6" s="1"/>
  <c r="AH574" i="6" s="1"/>
  <c r="AH572" i="6" s="1"/>
  <c r="AH3909" i="6" a="1"/>
  <c r="AH3909" i="6" s="1"/>
  <c r="AH3910" i="6" s="1"/>
  <c r="AH3908" i="6" s="1"/>
  <c r="AH1177" i="6" a="1"/>
  <c r="AH1177" i="6" s="1"/>
  <c r="AH1178" i="6" s="1"/>
  <c r="AH1176" i="6" s="1"/>
  <c r="AI585" i="6" a="1"/>
  <c r="AI585" i="6" s="1"/>
  <c r="AI586" i="6" s="1"/>
  <c r="AI584" i="6" s="1"/>
  <c r="AI637" i="6" a="1"/>
  <c r="AI637" i="6" s="1"/>
  <c r="AI638" i="6" s="1"/>
  <c r="AI636" i="6" s="1"/>
  <c r="AH2237" i="6" a="1"/>
  <c r="AH2237" i="6" s="1"/>
  <c r="AH2238" i="6" s="1"/>
  <c r="AH2236" i="6" s="1"/>
  <c r="AI2737" i="6" a="1"/>
  <c r="AI2737" i="6" s="1"/>
  <c r="AI2738" i="6" s="1"/>
  <c r="AI2736" i="6" s="1"/>
  <c r="AI2169" i="6" a="1"/>
  <c r="AI2169" i="6" s="1"/>
  <c r="AI2170" i="6" s="1"/>
  <c r="AI2168" i="6" s="1"/>
  <c r="AH3911" i="6" a="1"/>
  <c r="AH3911" i="6" s="1"/>
  <c r="AG2985" i="6" a="1"/>
  <c r="AG2985" i="6" s="1"/>
  <c r="AG2986" i="6" s="1"/>
  <c r="AG2984" i="6" s="1"/>
  <c r="AG3197" i="6" a="1"/>
  <c r="AG3197" i="6" s="1"/>
  <c r="AG3198" i="6" s="1"/>
  <c r="AG3196" i="6" s="1"/>
  <c r="AH3065" i="6" a="1"/>
  <c r="AH3065" i="6" s="1"/>
  <c r="AH3066" i="6" s="1"/>
  <c r="AH3064" i="6" s="1"/>
  <c r="AH1269" i="6" a="1"/>
  <c r="AH1269" i="6" s="1"/>
  <c r="AG873" i="6" a="1"/>
  <c r="AG873" i="6" s="1"/>
  <c r="AG874" i="6" s="1"/>
  <c r="AG872" i="6" s="1"/>
  <c r="AG2081" i="6" a="1"/>
  <c r="AG2081" i="6" s="1"/>
  <c r="AH2081" i="6" s="1" a="1"/>
  <c r="AH2081" i="6" s="1"/>
  <c r="AH2082" i="6" s="1"/>
  <c r="AH2080" i="6" s="1"/>
  <c r="AG1237" i="6" a="1"/>
  <c r="AG1237" i="6" s="1"/>
  <c r="AG1238" i="6" s="1"/>
  <c r="AG1236" i="6" s="1"/>
  <c r="AG3881" i="6" a="1"/>
  <c r="AG3881" i="6" s="1"/>
  <c r="AG3882" i="6" s="1"/>
  <c r="AG3880" i="6" s="1"/>
  <c r="AG2709" i="6" a="1"/>
  <c r="AG2709" i="6" s="1"/>
  <c r="AG2710" i="6" s="1"/>
  <c r="AG2708" i="6" s="1"/>
  <c r="AG3869" i="6" a="1"/>
  <c r="AG3869" i="6" s="1"/>
  <c r="AH3869" i="6" s="1" a="1"/>
  <c r="AH3869" i="6" s="1"/>
  <c r="AH3870" i="6" s="1"/>
  <c r="AH3868" i="6" s="1"/>
  <c r="AF1530" i="6"/>
  <c r="AF1528" i="6" s="1"/>
  <c r="AH29" i="6" a="1"/>
  <c r="AH29" i="6" s="1"/>
  <c r="AH30" i="6" s="1"/>
  <c r="AH28" i="6" s="1"/>
  <c r="AG2937" i="6" a="1"/>
  <c r="AG2937" i="6" s="1"/>
  <c r="AG2938" i="6" s="1"/>
  <c r="AG2936" i="6" s="1"/>
  <c r="AG3481" i="6" a="1"/>
  <c r="AG3481" i="6" s="1"/>
  <c r="AH3481" i="6" s="1" a="1"/>
  <c r="AH3481" i="6" s="1"/>
  <c r="AF1174" i="6"/>
  <c r="AF1172" i="6" s="1"/>
  <c r="AF2722" i="6"/>
  <c r="AF2720" i="6" s="1"/>
  <c r="AG30" i="6"/>
  <c r="AG28" i="6" s="1"/>
  <c r="AH2065" i="6" a="1"/>
  <c r="AH2065" i="6" s="1"/>
  <c r="AH2066" i="6" s="1"/>
  <c r="AH2064" i="6" s="1"/>
  <c r="AG1965" i="6" a="1"/>
  <c r="AG1965" i="6" s="1"/>
  <c r="AH1965" i="6" s="1" a="1"/>
  <c r="AH1965" i="6" s="1"/>
  <c r="AG2653" i="6" a="1"/>
  <c r="AG2653" i="6" s="1"/>
  <c r="AG2654" i="6" s="1"/>
  <c r="AG2652" i="6" s="1"/>
  <c r="AG2106" i="6"/>
  <c r="AG2104" i="6" s="1"/>
  <c r="AG2421" i="6" a="1"/>
  <c r="AG2421" i="6" s="1"/>
  <c r="AG2422" i="6" s="1"/>
  <c r="AG2420" i="6" s="1"/>
  <c r="AG421" i="6" a="1"/>
  <c r="AG421" i="6" s="1"/>
  <c r="AG3573" i="6" a="1"/>
  <c r="AG3573" i="6" s="1"/>
  <c r="AG3574" i="6" s="1"/>
  <c r="AG3572" i="6" s="1"/>
  <c r="AG1573" i="6" a="1"/>
  <c r="AG1573" i="6" s="1"/>
  <c r="AG1574" i="6" s="1"/>
  <c r="AG1572" i="6" s="1"/>
  <c r="AG1473" i="6" a="1"/>
  <c r="AG1473" i="6" s="1"/>
  <c r="AH677" i="6" a="1"/>
  <c r="AH677" i="6" s="1"/>
  <c r="AH678" i="6" s="1"/>
  <c r="AH676" i="6" s="1"/>
  <c r="AG3409" i="6" a="1"/>
  <c r="AG3409" i="6" s="1"/>
  <c r="AH3409" i="6" s="1" a="1"/>
  <c r="AH3409" i="6" s="1"/>
  <c r="AG109" i="6" a="1"/>
  <c r="AG109" i="6" s="1"/>
  <c r="AH109" i="6" s="1" a="1"/>
  <c r="AH109" i="6" s="1"/>
  <c r="AF1726" i="6"/>
  <c r="AF1724" i="6" s="1"/>
  <c r="AH2477" i="6" a="1"/>
  <c r="AH2477" i="6" s="1"/>
  <c r="AH2478" i="6" s="1"/>
  <c r="AH2476" i="6" s="1"/>
  <c r="AG2657" i="6" a="1"/>
  <c r="AG2657" i="6" s="1"/>
  <c r="AG3417" i="6" a="1"/>
  <c r="AG3417" i="6" s="1"/>
  <c r="AG3418" i="6" s="1"/>
  <c r="AG3416" i="6" s="1"/>
  <c r="AF1442" i="6"/>
  <c r="AF1440" i="6" s="1"/>
  <c r="AG2877" i="6" a="1"/>
  <c r="AG2877" i="6" s="1"/>
  <c r="AG2878" i="6" s="1"/>
  <c r="AG2876" i="6" s="1"/>
  <c r="AH781" i="6" a="1"/>
  <c r="AH781" i="6" s="1"/>
  <c r="AH782" i="6" s="1"/>
  <c r="AH780" i="6" s="1"/>
  <c r="AG1417" i="6" a="1"/>
  <c r="AG1417" i="6" s="1"/>
  <c r="AG1418" i="6" s="1"/>
  <c r="AG1416" i="6" s="1"/>
  <c r="AG1693" i="6" a="1"/>
  <c r="AG1693" i="6" s="1"/>
  <c r="AG1694" i="6" s="1"/>
  <c r="AG1692" i="6" s="1"/>
  <c r="AG1981" i="6" a="1"/>
  <c r="AG1981" i="6" s="1"/>
  <c r="AG1982" i="6" s="1"/>
  <c r="AG1980" i="6" s="1"/>
  <c r="AG3613" i="6" a="1"/>
  <c r="AG3613" i="6" s="1"/>
  <c r="AG3614" i="6" s="1"/>
  <c r="AG3612" i="6" s="1"/>
  <c r="AF2770" i="6"/>
  <c r="AF2768" i="6" s="1"/>
  <c r="AF2838" i="6"/>
  <c r="AF2836" i="6" s="1"/>
  <c r="AG2569" i="6" a="1"/>
  <c r="AG2569" i="6" s="1"/>
  <c r="AG2570" i="6" s="1"/>
  <c r="AG2568" i="6" s="1"/>
  <c r="AG801" i="6" a="1"/>
  <c r="AG801" i="6" s="1"/>
  <c r="AG413" i="6" a="1"/>
  <c r="AG413" i="6" s="1"/>
  <c r="AG2177" i="6" a="1"/>
  <c r="AG2177" i="6" s="1"/>
  <c r="AG2178" i="6" s="1"/>
  <c r="AG2176" i="6" s="1"/>
  <c r="AG449" i="6" a="1"/>
  <c r="AG449" i="6" s="1"/>
  <c r="AG450" i="6" s="1"/>
  <c r="AG448" i="6" s="1"/>
  <c r="AG1257" i="6" a="1"/>
  <c r="AG1257" i="6" s="1"/>
  <c r="AG1258" i="6" s="1"/>
  <c r="AG1256" i="6" s="1"/>
  <c r="AG1090" i="6"/>
  <c r="AG1088" i="6" s="1"/>
  <c r="AH541" i="6" a="1"/>
  <c r="AH541" i="6" s="1"/>
  <c r="AI541" i="6" s="1" a="1"/>
  <c r="AI541" i="6" s="1"/>
  <c r="AI542" i="6" s="1"/>
  <c r="AI540" i="6" s="1"/>
  <c r="AG2458" i="6"/>
  <c r="AG2456" i="6" s="1"/>
  <c r="AG2229" i="6" a="1"/>
  <c r="AG2229" i="6" s="1"/>
  <c r="AG2230" i="6" s="1"/>
  <c r="AG2228" i="6" s="1"/>
  <c r="AG433" i="6" a="1"/>
  <c r="AG433" i="6" s="1"/>
  <c r="AG434" i="6" s="1"/>
  <c r="AG432" i="6" s="1"/>
  <c r="AG709" i="6" a="1"/>
  <c r="AG709" i="6" s="1"/>
  <c r="AG710" i="6" s="1"/>
  <c r="AG708" i="6" s="1"/>
  <c r="AG405" i="6" a="1"/>
  <c r="AG405" i="6" s="1"/>
  <c r="AG406" i="6" s="1"/>
  <c r="AG404" i="6" s="1"/>
  <c r="AG1913" i="6" a="1"/>
  <c r="AG1913" i="6" s="1"/>
  <c r="AG1914" i="6" s="1"/>
  <c r="AG1912" i="6" s="1"/>
  <c r="AH2785" i="6" a="1"/>
  <c r="AH2785" i="6" s="1"/>
  <c r="AH2786" i="6" s="1"/>
  <c r="AH2784" i="6" s="1"/>
  <c r="AH953" i="6" a="1"/>
  <c r="AH953" i="6" s="1"/>
  <c r="AH954" i="6" s="1"/>
  <c r="AH952" i="6" s="1"/>
  <c r="AI2757" i="6" a="1"/>
  <c r="AI2757" i="6" s="1"/>
  <c r="AI2758" i="6" s="1"/>
  <c r="AI2756" i="6" s="1"/>
  <c r="AH3129" i="6" a="1"/>
  <c r="AH3129" i="6" s="1"/>
  <c r="AH3130" i="6" s="1"/>
  <c r="AH3128" i="6" s="1"/>
  <c r="AH2413" i="6" a="1"/>
  <c r="AH2413" i="6" s="1"/>
  <c r="AH2414" i="6" s="1"/>
  <c r="AH2412" i="6" s="1"/>
  <c r="AH3773" i="6" a="1"/>
  <c r="AH3773" i="6" s="1"/>
  <c r="AH3774" i="6" s="1"/>
  <c r="AH3772" i="6" s="1"/>
  <c r="AH2113" i="6" a="1"/>
  <c r="AH2113" i="6" s="1"/>
  <c r="AH2114" i="6" s="1"/>
  <c r="AH2112" i="6" s="1"/>
  <c r="AH3621" i="6" a="1"/>
  <c r="AH3621" i="6" s="1"/>
  <c r="AH3622" i="6" s="1"/>
  <c r="AH3620" i="6" s="1"/>
  <c r="AH1781" i="6" a="1"/>
  <c r="AH1781" i="6" s="1"/>
  <c r="AH1782" i="6" s="1"/>
  <c r="AH1780" i="6" s="1"/>
  <c r="AH1153" i="6" a="1"/>
  <c r="AH1153" i="6" s="1"/>
  <c r="AH1154" i="6" s="1"/>
  <c r="AH1152" i="6" s="1"/>
  <c r="AH3717" i="6" a="1"/>
  <c r="AH3717" i="6" s="1"/>
  <c r="AH3718" i="6" s="1"/>
  <c r="AH3716" i="6" s="1"/>
  <c r="AH223" i="6" a="1"/>
  <c r="AH223" i="6" s="1"/>
  <c r="AH1701" i="6" a="1"/>
  <c r="AH1701" i="6" s="1"/>
  <c r="AH1702" i="6" s="1"/>
  <c r="AH1700" i="6" s="1"/>
  <c r="AH3489" i="6" a="1"/>
  <c r="AH3489" i="6" s="1"/>
  <c r="AH3490" i="6" s="1"/>
  <c r="AH3488" i="6" s="1"/>
  <c r="AH2593" i="6" a="1"/>
  <c r="AH2593" i="6" s="1"/>
  <c r="AH2594" i="6" s="1"/>
  <c r="AH2592" i="6" s="1"/>
  <c r="AI1797" i="6" a="1"/>
  <c r="AI1797" i="6" s="1"/>
  <c r="AI1798" i="6" s="1"/>
  <c r="AI1796" i="6" s="1"/>
  <c r="AI2525" i="6" a="1"/>
  <c r="AI2525" i="6" s="1"/>
  <c r="AI2526" i="6" s="1"/>
  <c r="AI2524" i="6" s="1"/>
  <c r="AH3753" i="6" a="1"/>
  <c r="AH3753" i="6" s="1"/>
  <c r="AH3754" i="6" s="1"/>
  <c r="AH3752" i="6" s="1"/>
  <c r="AG3081" i="6" a="1"/>
  <c r="AG3081" i="6" s="1"/>
  <c r="AG3082" i="6" s="1"/>
  <c r="AG3080" i="6" s="1"/>
  <c r="AG297" i="6" a="1"/>
  <c r="AG297" i="6" s="1"/>
  <c r="AG298" i="6" s="1"/>
  <c r="AG296" i="6" s="1"/>
  <c r="AG805" i="6" a="1"/>
  <c r="AG805" i="6" s="1"/>
  <c r="AH1741" i="6" a="1"/>
  <c r="AH1741" i="6" s="1"/>
  <c r="AH1742" i="6" s="1"/>
  <c r="AH1740" i="6" s="1"/>
  <c r="AH3761" i="6" a="1"/>
  <c r="AH3761" i="6" s="1"/>
  <c r="AH3762" i="6" s="1"/>
  <c r="AH3760" i="6" s="1"/>
  <c r="AG2953" i="6" a="1"/>
  <c r="AG2953" i="6" s="1"/>
  <c r="AH2953" i="6" s="1" a="1"/>
  <c r="AH2953" i="6" s="1"/>
  <c r="AH389" i="6" a="1"/>
  <c r="AH389" i="6" s="1"/>
  <c r="AH390" i="6" s="1"/>
  <c r="AH388" i="6" s="1"/>
  <c r="AG2677" i="6" a="1"/>
  <c r="AG2677" i="6" s="1"/>
  <c r="AG2678" i="6" s="1"/>
  <c r="AG2676" i="6" s="1"/>
  <c r="AG1513" i="6" a="1"/>
  <c r="AG1513" i="6" s="1"/>
  <c r="AG633" i="6" a="1"/>
  <c r="AG633" i="6" s="1"/>
  <c r="AG634" i="6" s="1"/>
  <c r="AG632" i="6" s="1"/>
  <c r="AG2241" i="6" a="1"/>
  <c r="AG2241" i="6" s="1"/>
  <c r="AG2242" i="6" s="1"/>
  <c r="AG2240" i="6" s="1"/>
  <c r="AG1317" i="6" a="1"/>
  <c r="AG1317" i="6" s="1"/>
  <c r="AG1318" i="6" s="1"/>
  <c r="AG1316" i="6" s="1"/>
  <c r="AH41" i="6" a="1"/>
  <c r="AH41" i="6" s="1"/>
  <c r="AH42" i="6" s="1"/>
  <c r="AH40" i="6" s="1"/>
  <c r="AH3969" i="6" a="1"/>
  <c r="AH3969" i="6" s="1"/>
  <c r="AH3970" i="6" s="1"/>
  <c r="AH3968" i="6" s="1"/>
  <c r="AG3437" i="6" a="1"/>
  <c r="AG3437" i="6" s="1"/>
  <c r="AG3438" i="6" s="1"/>
  <c r="AG3436" i="6" s="1"/>
  <c r="AG1173" i="6" a="1"/>
  <c r="AG1173" i="6" s="1"/>
  <c r="AG1174" i="6" s="1"/>
  <c r="AG1172" i="6" s="1"/>
  <c r="AG3986" i="6"/>
  <c r="AG3984" i="6" s="1"/>
  <c r="AG2109" i="6" a="1"/>
  <c r="AG2109" i="6" s="1"/>
  <c r="AH2109" i="6" s="1" a="1"/>
  <c r="AH2109" i="6" s="1"/>
  <c r="AH717" i="6" a="1"/>
  <c r="AH717" i="6" s="1"/>
  <c r="AG1769" i="6" a="1"/>
  <c r="AG1769" i="6" s="1"/>
  <c r="AH1769" i="6" s="1" a="1"/>
  <c r="AH1769" i="6" s="1"/>
  <c r="AG3797" i="6" a="1"/>
  <c r="AG3797" i="6" s="1"/>
  <c r="AG3798" i="6" s="1"/>
  <c r="AG3796" i="6" s="1"/>
  <c r="AG2305" i="6" a="1"/>
  <c r="AG2305" i="6" s="1"/>
  <c r="AG2306" i="6" s="1"/>
  <c r="AG2304" i="6" s="1"/>
  <c r="AH993" i="6" a="1"/>
  <c r="AH993" i="6" s="1"/>
  <c r="AI993" i="6" s="1" a="1"/>
  <c r="AI993" i="6" s="1"/>
  <c r="AG2605" i="6" a="1"/>
  <c r="AG2605" i="6" s="1"/>
  <c r="AG2606" i="6" s="1"/>
  <c r="AG2604" i="6" s="1"/>
  <c r="AG2665" i="6" a="1"/>
  <c r="AG2665" i="6" s="1"/>
  <c r="AG949" i="6" a="1"/>
  <c r="AG949" i="6" s="1"/>
  <c r="AG950" i="6" s="1"/>
  <c r="AG948" i="6" s="1"/>
  <c r="AG1957" i="6" a="1"/>
  <c r="AG1957" i="6" s="1"/>
  <c r="AH1957" i="6" s="1" a="1"/>
  <c r="AH1957" i="6" s="1"/>
  <c r="AG529" i="6" a="1"/>
  <c r="AG529" i="6" s="1"/>
  <c r="AG893" i="6" a="1"/>
  <c r="AG893" i="6" s="1"/>
  <c r="AH893" i="6" s="1" a="1"/>
  <c r="AH893" i="6" s="1"/>
  <c r="AG3549" i="6" a="1"/>
  <c r="AG3549" i="6" s="1"/>
  <c r="AG3550" i="6" s="1"/>
  <c r="AG3548" i="6" s="1"/>
  <c r="AH1937" i="6" a="1"/>
  <c r="AH1937" i="6" s="1"/>
  <c r="AH1938" i="6" s="1"/>
  <c r="AH1936" i="6" s="1"/>
  <c r="AG2517" i="6" a="1"/>
  <c r="AG2517" i="6" s="1"/>
  <c r="AH2517" i="6" s="1" a="1"/>
  <c r="AH2517" i="6" s="1"/>
  <c r="AH2518" i="6" s="1"/>
  <c r="AH2516" i="6" s="1"/>
  <c r="AG3161" i="6" a="1"/>
  <c r="AG3161" i="6" s="1"/>
  <c r="AG3162" i="6" s="1"/>
  <c r="AG3160" i="6" s="1"/>
  <c r="AG2781" i="6" a="1"/>
  <c r="AG2781" i="6" s="1"/>
  <c r="AG2782" i="6" s="1"/>
  <c r="AG2780" i="6" s="1"/>
  <c r="AG3997" i="6" a="1"/>
  <c r="AG3997" i="6" s="1"/>
  <c r="AG1697" i="6" a="1"/>
  <c r="AG1697" i="6" s="1"/>
  <c r="AH1697" i="6" s="1" a="1"/>
  <c r="AH1697" i="6" s="1"/>
  <c r="AG1033" i="6" a="1"/>
  <c r="AG1033" i="6" s="1"/>
  <c r="AG429" i="6" a="1"/>
  <c r="AG429" i="6" s="1"/>
  <c r="AG430" i="6" s="1"/>
  <c r="AG428" i="6" s="1"/>
  <c r="AG1221" i="6" a="1"/>
  <c r="AG1221" i="6" s="1"/>
  <c r="AG1222" i="6" s="1"/>
  <c r="AG1220" i="6" s="1"/>
  <c r="AG897" i="6" a="1"/>
  <c r="AG897" i="6" s="1"/>
  <c r="AG898" i="6" s="1"/>
  <c r="AG896" i="6" s="1"/>
  <c r="AH3209" i="6" a="1"/>
  <c r="AH3209" i="6" s="1"/>
  <c r="AH3210" i="6" s="1"/>
  <c r="AH3208" i="6" s="1"/>
  <c r="AH655" i="6" a="1"/>
  <c r="AH655" i="6" s="1"/>
  <c r="AG2077" i="6" a="1"/>
  <c r="AG2077" i="6" s="1"/>
  <c r="AH2077" i="6" s="1" a="1"/>
  <c r="AH2077" i="6" s="1"/>
  <c r="AG2997" i="6" a="1"/>
  <c r="AG2997" i="6" s="1"/>
  <c r="AG2998" i="6" s="1"/>
  <c r="AG2996" i="6" s="1"/>
  <c r="AG1329" i="6" a="1"/>
  <c r="AG1329" i="6" s="1"/>
  <c r="AG1330" i="6" s="1"/>
  <c r="AG1328" i="6" s="1"/>
  <c r="AH3945" i="6" a="1"/>
  <c r="AH3945" i="6" s="1"/>
  <c r="AH3946" i="6" s="1"/>
  <c r="AH3944" i="6" s="1"/>
  <c r="AG3453" i="6" a="1"/>
  <c r="AG3453" i="6" s="1"/>
  <c r="AG3454" i="6" s="1"/>
  <c r="AG3452" i="6" s="1"/>
  <c r="AG3101" i="6" a="1"/>
  <c r="AG3101" i="6" s="1"/>
  <c r="AG3102" i="6" s="1"/>
  <c r="AG3100" i="6" s="1"/>
  <c r="AG1277" i="6" a="1"/>
  <c r="AG1277" i="6" s="1"/>
  <c r="AH1277" i="6" s="1" a="1"/>
  <c r="AH1277" i="6" s="1"/>
  <c r="AH1278" i="6" s="1"/>
  <c r="AH1276" i="6" s="1"/>
  <c r="AG1633" i="6" a="1"/>
  <c r="AG1633" i="6" s="1"/>
  <c r="AG1634" i="6" s="1"/>
  <c r="AG1632" i="6" s="1"/>
  <c r="AH3987" i="6" a="1"/>
  <c r="AH3987" i="6" s="1"/>
  <c r="AG3333" i="6" a="1"/>
  <c r="AG3333" i="6" s="1"/>
  <c r="AG3334" i="6" s="1"/>
  <c r="AG3332" i="6" s="1"/>
  <c r="AH3457" i="6" a="1"/>
  <c r="AH3457" i="6" s="1"/>
  <c r="AH3458" i="6" s="1"/>
  <c r="AH3456" i="6" s="1"/>
  <c r="AH1953" i="6" a="1"/>
  <c r="AH1953" i="6" s="1"/>
  <c r="AH1954" i="6" s="1"/>
  <c r="AH1952" i="6" s="1"/>
  <c r="AH3301" i="6" a="1"/>
  <c r="AH3301" i="6" s="1"/>
  <c r="AH3302" i="6" s="1"/>
  <c r="AH3300" i="6" s="1"/>
  <c r="AH477" i="6" a="1"/>
  <c r="AH477" i="6" s="1"/>
  <c r="AH478" i="6" s="1"/>
  <c r="AH476" i="6" s="1"/>
  <c r="AH2385" i="6" a="1"/>
  <c r="AH2385" i="6" s="1"/>
  <c r="AH2386" i="6" s="1"/>
  <c r="AH2384" i="6" s="1"/>
  <c r="AH693" i="6" a="1"/>
  <c r="AH693" i="6" s="1"/>
  <c r="AH694" i="6" s="1"/>
  <c r="AH692" i="6" s="1"/>
  <c r="AH417" i="6" a="1"/>
  <c r="AH417" i="6" s="1"/>
  <c r="AH418" i="6" s="1"/>
  <c r="AH416" i="6" s="1"/>
  <c r="AH3425" i="6" a="1"/>
  <c r="AH3425" i="6" s="1"/>
  <c r="AH3426" i="6" s="1"/>
  <c r="AH3424" i="6" s="1"/>
  <c r="AH2497" i="6" a="1"/>
  <c r="AH2497" i="6" s="1"/>
  <c r="AH2498" i="6" s="1"/>
  <c r="AH2496" i="6" s="1"/>
  <c r="AH705" i="6" a="1"/>
  <c r="AH705" i="6" s="1"/>
  <c r="AH706" i="6" s="1"/>
  <c r="AH704" i="6" s="1"/>
  <c r="AH3669" i="6" a="1"/>
  <c r="AH3669" i="6" s="1"/>
  <c r="AH3670" i="6" s="1"/>
  <c r="AH3668" i="6" s="1"/>
  <c r="AI981" i="6" a="1"/>
  <c r="AI981" i="6" s="1"/>
  <c r="AI982" i="6" s="1"/>
  <c r="AI980" i="6" s="1"/>
  <c r="AH1813" i="6" a="1"/>
  <c r="AH1813" i="6" s="1"/>
  <c r="AH1814" i="6" s="1"/>
  <c r="AH1812" i="6" s="1"/>
  <c r="AH1137" i="6" a="1"/>
  <c r="AH1137" i="6" s="1"/>
  <c r="AH1138" i="6" s="1"/>
  <c r="AH1136" i="6" s="1"/>
  <c r="AH1521" i="6" a="1"/>
  <c r="AH1521" i="6" s="1"/>
  <c r="AH1522" i="6" s="1"/>
  <c r="AH1520" i="6" s="1"/>
  <c r="AH3229" i="6" a="1"/>
  <c r="AH3229" i="6" s="1"/>
  <c r="AH3230" i="6" s="1"/>
  <c r="AH3228" i="6" s="1"/>
  <c r="AH2345" i="6" a="1"/>
  <c r="AH2345" i="6" s="1"/>
  <c r="AH2346" i="6" s="1"/>
  <c r="AH2344" i="6" s="1"/>
  <c r="AH3541" i="6" a="1"/>
  <c r="AH3541" i="6" s="1"/>
  <c r="AH3542" i="6" s="1"/>
  <c r="AH3540" i="6" s="1"/>
  <c r="AH3145" i="6" a="1"/>
  <c r="AH3145" i="6" s="1"/>
  <c r="AH3146" i="6" s="1"/>
  <c r="AH3144" i="6" s="1"/>
  <c r="AI2693" i="6" a="1"/>
  <c r="AI2693" i="6" s="1"/>
  <c r="AI2694" i="6" s="1"/>
  <c r="AI2692" i="6" s="1"/>
  <c r="AH247" i="6" a="1"/>
  <c r="AH247" i="6" s="1"/>
  <c r="AI2723" i="6" a="1"/>
  <c r="AI2723" i="6" s="1"/>
  <c r="AH169" i="6" a="1"/>
  <c r="AH169" i="6" s="1"/>
  <c r="AH170" i="6" s="1"/>
  <c r="AH168" i="6" s="1"/>
  <c r="AG141" i="6" a="1"/>
  <c r="AG141" i="6" s="1"/>
  <c r="AG142" i="6" s="1"/>
  <c r="AG140" i="6" s="1"/>
  <c r="AG2921" i="6" a="1"/>
  <c r="AG2921" i="6" s="1"/>
  <c r="AG2922" i="6" s="1"/>
  <c r="AG2920" i="6" s="1"/>
  <c r="AG1845" i="6" a="1"/>
  <c r="AG1845" i="6" s="1"/>
  <c r="AG1846" i="6" s="1"/>
  <c r="AG1844" i="6" s="1"/>
  <c r="AG1397" i="6" a="1"/>
  <c r="AG1397" i="6" s="1"/>
  <c r="AG1398" i="6" s="1"/>
  <c r="AG1396" i="6" s="1"/>
  <c r="AG3109" i="6" a="1"/>
  <c r="AG3109" i="6" s="1"/>
  <c r="AH3109" i="6" s="1" a="1"/>
  <c r="AH3109" i="6" s="1"/>
  <c r="AG2170" i="6"/>
  <c r="AG2168" i="6" s="1"/>
  <c r="AG2801" i="6" a="1"/>
  <c r="AG2801" i="6" s="1"/>
  <c r="AH2801" i="6" s="1" a="1"/>
  <c r="AH2801" i="6" s="1"/>
  <c r="AG1841" i="6" a="1"/>
  <c r="AG1841" i="6" s="1"/>
  <c r="AG1842" i="6" s="1"/>
  <c r="AG1840" i="6" s="1"/>
  <c r="AF938" i="6"/>
  <c r="AF936" i="6" s="1"/>
  <c r="AG2965" i="6" a="1"/>
  <c r="AG2965" i="6" s="1"/>
  <c r="AG2966" i="6" s="1"/>
  <c r="AG2964" i="6" s="1"/>
  <c r="AH1557" i="6" a="1"/>
  <c r="AH1557" i="6" s="1"/>
  <c r="AH1558" i="6" s="1"/>
  <c r="AH1556" i="6" s="1"/>
  <c r="AG3009" i="6" a="1"/>
  <c r="AG3009" i="6" s="1"/>
  <c r="AG3010" i="6" s="1"/>
  <c r="AG3008" i="6" s="1"/>
  <c r="AG833" i="6" a="1"/>
  <c r="AG833" i="6" s="1"/>
  <c r="AG834" i="6" s="1"/>
  <c r="AG832" i="6" s="1"/>
  <c r="AF1306" i="6"/>
  <c r="AF1304" i="6" s="1"/>
  <c r="AF1998" i="6"/>
  <c r="AF1996" i="6" s="1"/>
  <c r="AG3809" i="6" a="1"/>
  <c r="AG3809" i="6" s="1"/>
  <c r="AG3810" i="6" s="1"/>
  <c r="AG3808" i="6" s="1"/>
  <c r="AG2481" i="6" a="1"/>
  <c r="AG2481" i="6" s="1"/>
  <c r="AG2362" i="6"/>
  <c r="AG2360" i="6" s="1"/>
  <c r="AH1009" i="6" a="1"/>
  <c r="AH1009" i="6" s="1"/>
  <c r="AH1010" i="6" s="1"/>
  <c r="AH1008" i="6" s="1"/>
  <c r="AG1493" i="6" a="1"/>
  <c r="AG1493" i="6" s="1"/>
  <c r="AG1494" i="6" s="1"/>
  <c r="AG1492" i="6" s="1"/>
  <c r="AF1974" i="6"/>
  <c r="AF1972" i="6" s="1"/>
  <c r="AG1505" i="6" a="1"/>
  <c r="AG1505" i="6" s="1"/>
  <c r="AG1506" i="6" s="1"/>
  <c r="AG1504" i="6" s="1"/>
  <c r="AG2905" i="6" a="1"/>
  <c r="AG2905" i="6" s="1"/>
  <c r="AG2906" i="6" s="1"/>
  <c r="AG2904" i="6" s="1"/>
  <c r="AG245" i="6" a="1"/>
  <c r="AG245" i="6" s="1"/>
  <c r="AG1865" i="6" a="1"/>
  <c r="AG1865" i="6" s="1"/>
  <c r="AG1866" i="6" s="1"/>
  <c r="AG1864" i="6" s="1"/>
  <c r="AG269" i="6" a="1"/>
  <c r="AG269" i="6" s="1"/>
  <c r="AG3965" i="6" a="1"/>
  <c r="AG3965" i="6" s="1"/>
  <c r="AG3966" i="6" s="1"/>
  <c r="AG3964" i="6" s="1"/>
  <c r="AG3369" i="6" a="1"/>
  <c r="AG3369" i="6" s="1"/>
  <c r="AH3369" i="6" s="1" a="1"/>
  <c r="AH3369" i="6" s="1"/>
  <c r="AG2661" i="6" a="1"/>
  <c r="AG2661" i="6" s="1"/>
  <c r="AG2662" i="6" s="1"/>
  <c r="AG2660" i="6" s="1"/>
  <c r="AF2846" i="6"/>
  <c r="AF2844" i="6" s="1"/>
  <c r="AH2189" i="6" a="1"/>
  <c r="AH2189" i="6" s="1"/>
  <c r="AG3289" i="6" a="1"/>
  <c r="AG3289" i="6" s="1"/>
  <c r="AG2637" i="6" a="1"/>
  <c r="AG2637" i="6" s="1"/>
  <c r="AG2638" i="6" s="1"/>
  <c r="AG2636" i="6" s="1"/>
  <c r="AG1669" i="6" a="1"/>
  <c r="AG1669" i="6" s="1"/>
  <c r="AG3901" i="6" a="1"/>
  <c r="AG3901" i="6" s="1"/>
  <c r="AG2389" i="6" a="1"/>
  <c r="AG2389" i="6" s="1"/>
  <c r="AG2390" i="6" s="1"/>
  <c r="AG2388" i="6" s="1"/>
  <c r="AG1949" i="6" a="1"/>
  <c r="AG1949" i="6" s="1"/>
  <c r="AG1950" i="6" s="1"/>
  <c r="AG1948" i="6" s="1"/>
  <c r="AG3214" i="6"/>
  <c r="AG3212" i="6" s="1"/>
  <c r="AG493" i="6" a="1"/>
  <c r="AG493" i="6" s="1"/>
  <c r="AG494" i="6" s="1"/>
  <c r="AG492" i="6" s="1"/>
  <c r="AG793" i="6" a="1"/>
  <c r="AG793" i="6" s="1"/>
  <c r="AH793" i="6" s="1" a="1"/>
  <c r="AH793" i="6" s="1"/>
  <c r="AG1413" i="6" a="1"/>
  <c r="AG1413" i="6" s="1"/>
  <c r="AG789" i="6" a="1"/>
  <c r="AG789" i="6" s="1"/>
  <c r="AG2641" i="6" a="1"/>
  <c r="AG2641" i="6" s="1"/>
  <c r="AG2642" i="6" s="1"/>
  <c r="AG2640" i="6" s="1"/>
  <c r="AH2823" i="6" a="1"/>
  <c r="AH2823" i="6" s="1"/>
  <c r="AG2521" i="6" a="1"/>
  <c r="AG2521" i="6" s="1"/>
  <c r="AG2522" i="6" s="1"/>
  <c r="AG2520" i="6" s="1"/>
  <c r="AH3757" i="6" a="1"/>
  <c r="AH3757" i="6" s="1"/>
  <c r="AH3758" i="6" s="1"/>
  <c r="AH3756" i="6" s="1"/>
  <c r="AF3974" i="6"/>
  <c r="AF3972" i="6" s="1"/>
  <c r="AH1118" i="6"/>
  <c r="AH1116" i="6" s="1"/>
  <c r="AH2409" i="6" a="1"/>
  <c r="AH2409" i="6" s="1"/>
  <c r="AI2409" i="6" s="1" a="1"/>
  <c r="AI2409" i="6" s="1"/>
  <c r="AG1045" i="6" a="1"/>
  <c r="AG1045" i="6" s="1"/>
  <c r="AG2845" i="6" a="1"/>
  <c r="AG2845" i="6" s="1"/>
  <c r="AG2846" i="6" s="1"/>
  <c r="AG2844" i="6" s="1"/>
  <c r="AH1273" i="6" a="1"/>
  <c r="AH1273" i="6" s="1"/>
  <c r="AH1274" i="6" s="1"/>
  <c r="AH1272" i="6" s="1"/>
  <c r="AH485" i="6" a="1"/>
  <c r="AH485" i="6" s="1"/>
  <c r="AH486" i="6" s="1"/>
  <c r="AH484" i="6" s="1"/>
  <c r="AG3873" i="6" a="1"/>
  <c r="AG3873" i="6" s="1"/>
  <c r="AG241" i="6" a="1"/>
  <c r="AG241" i="6" s="1"/>
  <c r="AG242" i="6" s="1"/>
  <c r="AG240" i="6" s="1"/>
  <c r="AG1973" i="6" a="1"/>
  <c r="AG1973" i="6" s="1"/>
  <c r="AG1974" i="6" s="1"/>
  <c r="AG1972" i="6" s="1"/>
  <c r="AG689" i="6" a="1"/>
  <c r="AG689" i="6" s="1"/>
  <c r="AG690" i="6" s="1"/>
  <c r="AG688" i="6" s="1"/>
  <c r="AG1001" i="6" a="1"/>
  <c r="AG1001" i="6" s="1"/>
  <c r="AH3697" i="6" a="1"/>
  <c r="AH3697" i="6" s="1"/>
  <c r="AH3698" i="6" s="1"/>
  <c r="AH3696" i="6" s="1"/>
  <c r="AH1409" i="6" a="1"/>
  <c r="AH1409" i="6" s="1"/>
  <c r="AH1410" i="6" s="1"/>
  <c r="AH1408" i="6" s="1"/>
  <c r="AH2017" i="6" a="1"/>
  <c r="AH2017" i="6" s="1"/>
  <c r="AH2018" i="6" s="1"/>
  <c r="AH2016" i="6" s="1"/>
  <c r="AH917" i="6" a="1"/>
  <c r="AH917" i="6" s="1"/>
  <c r="AH918" i="6" s="1"/>
  <c r="AH916" i="6" s="1"/>
  <c r="AH1365" i="6" a="1"/>
  <c r="AH1365" i="6" s="1"/>
  <c r="AH1366" i="6" s="1"/>
  <c r="AH1364" i="6" s="1"/>
  <c r="AH1377" i="6" a="1"/>
  <c r="AH1377" i="6" s="1"/>
  <c r="AH1378" i="6" s="1"/>
  <c r="AH1376" i="6" s="1"/>
  <c r="AH3589" i="6" a="1"/>
  <c r="AH3589" i="6" s="1"/>
  <c r="AH3590" i="6" s="1"/>
  <c r="AH3588" i="6" s="1"/>
  <c r="AH3985" i="6" a="1"/>
  <c r="AH3985" i="6" s="1"/>
  <c r="AH3986" i="6" s="1"/>
  <c r="AH3984" i="6" s="1"/>
  <c r="AH549" i="6" a="1"/>
  <c r="AH549" i="6" s="1"/>
  <c r="AH550" i="6" s="1"/>
  <c r="AH548" i="6" s="1"/>
  <c r="AH37" i="6" a="1"/>
  <c r="AH37" i="6" s="1"/>
  <c r="AH38" i="6" s="1"/>
  <c r="AH36" i="6" s="1"/>
  <c r="AH1285" i="6" a="1"/>
  <c r="AH1285" i="6" s="1"/>
  <c r="AH1286" i="6" s="1"/>
  <c r="AH1284" i="6" s="1"/>
  <c r="AH3605" i="6" a="1"/>
  <c r="AH3605" i="6" s="1"/>
  <c r="AH3606" i="6" s="1"/>
  <c r="AH3604" i="6" s="1"/>
  <c r="AI1485" i="6" a="1"/>
  <c r="AI1485" i="6" s="1"/>
  <c r="AI1486" i="6" s="1"/>
  <c r="AI1484" i="6" s="1"/>
  <c r="AG489" i="6" a="1"/>
  <c r="AG489" i="6" s="1"/>
  <c r="AH489" i="6" s="1" a="1"/>
  <c r="AH489" i="6" s="1"/>
  <c r="AG1561" i="6" a="1"/>
  <c r="AG1561" i="6" s="1"/>
  <c r="AG1562" i="6" s="1"/>
  <c r="AG1560" i="6" s="1"/>
  <c r="AG1885" i="6" a="1"/>
  <c r="AG1885" i="6" s="1"/>
  <c r="AG1886" i="6" s="1"/>
  <c r="AG1884" i="6" s="1"/>
  <c r="AH3327" i="6" a="1"/>
  <c r="AH3327" i="6" s="1"/>
  <c r="AH1141" i="6" a="1"/>
  <c r="AH1141" i="6" s="1"/>
  <c r="AH1142" i="6" s="1"/>
  <c r="AH1140" i="6" s="1"/>
  <c r="AG65" i="6" a="1"/>
  <c r="AG65" i="6" s="1"/>
  <c r="AH65" i="6" s="1" a="1"/>
  <c r="AH65" i="6" s="1"/>
  <c r="AH813" i="6" a="1"/>
  <c r="AH813" i="6" s="1"/>
  <c r="AH814" i="6" s="1"/>
  <c r="AH812" i="6" s="1"/>
  <c r="AG3681" i="6" a="1"/>
  <c r="AG3681" i="6" s="1"/>
  <c r="AG3682" i="6" s="1"/>
  <c r="AG3680" i="6" s="1"/>
  <c r="AG1893" i="6" a="1"/>
  <c r="AG1893" i="6" s="1"/>
  <c r="AH1893" i="6" s="1" a="1"/>
  <c r="AH1893" i="6" s="1"/>
  <c r="AG3013" i="6" a="1"/>
  <c r="AG3013" i="6" s="1"/>
  <c r="AH3013" i="6" s="1" a="1"/>
  <c r="AH3013" i="6" s="1"/>
  <c r="AG373" i="6" a="1"/>
  <c r="AG373" i="6" s="1"/>
  <c r="AG374" i="6" s="1"/>
  <c r="AG372" i="6" s="1"/>
  <c r="AG822" i="6"/>
  <c r="AG820" i="6" s="1"/>
  <c r="AH3097" i="6" a="1"/>
  <c r="AH3097" i="6" s="1"/>
  <c r="AH3098" i="6" s="1"/>
  <c r="AH3096" i="6" s="1"/>
  <c r="AH1643" i="6" a="1"/>
  <c r="AH1643" i="6" s="1"/>
  <c r="AG3389" i="6" a="1"/>
  <c r="AG3389" i="6" s="1"/>
  <c r="AG3390" i="6" s="1"/>
  <c r="AG3388" i="6" s="1"/>
  <c r="AG189" i="6" a="1"/>
  <c r="AG189" i="6" s="1"/>
  <c r="AG190" i="6" s="1"/>
  <c r="AG188" i="6" s="1"/>
  <c r="AG2841" i="6" a="1"/>
  <c r="AG2841" i="6" s="1"/>
  <c r="AG2842" i="6" s="1"/>
  <c r="AG2840" i="6" s="1"/>
  <c r="AG205" i="6" a="1"/>
  <c r="AG205" i="6" s="1"/>
  <c r="AG206" i="6" s="1"/>
  <c r="AG204" i="6" s="1"/>
  <c r="AG3257" i="6" a="1"/>
  <c r="AG3257" i="6" s="1"/>
  <c r="AG3258" i="6" s="1"/>
  <c r="AG3256" i="6" s="1"/>
  <c r="AH2362" i="6"/>
  <c r="AH2360" i="6" s="1"/>
  <c r="AH625" i="6" a="1"/>
  <c r="AH625" i="6" s="1"/>
  <c r="AI625" i="6" s="1" a="1"/>
  <c r="AI625" i="6" s="1"/>
  <c r="AG2213" i="6" a="1"/>
  <c r="AG2213" i="6" s="1"/>
  <c r="AG2214" i="6" s="1"/>
  <c r="AG2212" i="6" s="1"/>
  <c r="AG1005" i="6" a="1"/>
  <c r="AG1005" i="6" s="1"/>
  <c r="AH3957" i="6" a="1"/>
  <c r="AH3957" i="6" s="1"/>
  <c r="AI3957" i="6" s="1" a="1"/>
  <c r="AI3957" i="6" s="1"/>
  <c r="AH1545" i="6" a="1"/>
  <c r="AH1545" i="6" s="1"/>
  <c r="AH1546" i="6" s="1"/>
  <c r="AH1544" i="6" s="1"/>
  <c r="AG97" i="6" a="1"/>
  <c r="AG97" i="6" s="1"/>
  <c r="AG98" i="6" s="1"/>
  <c r="AG96" i="6" s="1"/>
  <c r="AG3861" i="6" a="1"/>
  <c r="AG3861" i="6" s="1"/>
  <c r="AH3861" i="6" s="1" a="1"/>
  <c r="AH3861" i="6" s="1"/>
  <c r="AG589" i="6" a="1"/>
  <c r="AG589" i="6" s="1"/>
  <c r="AH589" i="6" s="1" a="1"/>
  <c r="AH589" i="6" s="1"/>
  <c r="AG3505" i="6" a="1"/>
  <c r="AG3505" i="6" s="1"/>
  <c r="AH3505" i="6" s="1" a="1"/>
  <c r="AH3505" i="6" s="1"/>
  <c r="AG553" i="6" a="1"/>
  <c r="AG553" i="6" s="1"/>
  <c r="AH3813" i="6" a="1"/>
  <c r="AH3813" i="6" s="1"/>
  <c r="AG2453" i="6" a="1"/>
  <c r="AG2453" i="6" s="1"/>
  <c r="AG2454" i="6" s="1"/>
  <c r="AG2452" i="6" s="1"/>
  <c r="AG1977" i="6" a="1"/>
  <c r="AG1977" i="6" s="1"/>
  <c r="AG1978" i="6" s="1"/>
  <c r="AG1976" i="6" s="1"/>
  <c r="AG1069" i="6" a="1"/>
  <c r="AG1069" i="6" s="1"/>
  <c r="AG1070" i="6" s="1"/>
  <c r="AG1068" i="6" s="1"/>
  <c r="AG3657" i="6" a="1"/>
  <c r="AG3657" i="6" s="1"/>
  <c r="AG3658" i="6" s="1"/>
  <c r="AG3656" i="6" s="1"/>
  <c r="AG2577" i="6" a="1"/>
  <c r="AG2577" i="6" s="1"/>
  <c r="AG2578" i="6" s="1"/>
  <c r="AG2576" i="6" s="1"/>
  <c r="AG1185" i="6" a="1"/>
  <c r="AG1185" i="6" s="1"/>
  <c r="AH3214" i="6"/>
  <c r="AH3212" i="6" s="1"/>
  <c r="AG1549" i="6" a="1"/>
  <c r="AG1549" i="6" s="1"/>
  <c r="AG25" i="6" a="1"/>
  <c r="AG25" i="6" s="1"/>
  <c r="AG26" i="6" s="1"/>
  <c r="AG24" i="6" s="1"/>
  <c r="AH1533" i="6" a="1"/>
  <c r="AH1533" i="6" s="1"/>
  <c r="AH1534" i="6" s="1"/>
  <c r="AH1532" i="6" s="1"/>
  <c r="AH3137" i="6" a="1"/>
  <c r="AH3137" i="6" s="1"/>
  <c r="AH3138" i="6" s="1"/>
  <c r="AH3136" i="6" s="1"/>
  <c r="AH2177" i="6" a="1"/>
  <c r="AH2177" i="6" s="1"/>
  <c r="AH2178" i="6" s="1"/>
  <c r="AH2176" i="6" s="1"/>
  <c r="AH581" i="6" a="1"/>
  <c r="AH581" i="6" s="1"/>
  <c r="AH582" i="6" s="1"/>
  <c r="AH580" i="6" s="1"/>
  <c r="AH2729" i="6" a="1"/>
  <c r="AH2729" i="6" s="1"/>
  <c r="AH2730" i="6" s="1"/>
  <c r="AH2728" i="6" s="1"/>
  <c r="AH3529" i="6" a="1"/>
  <c r="AH3529" i="6" s="1"/>
  <c r="AH3530" i="6" s="1"/>
  <c r="AH3528" i="6" s="1"/>
  <c r="AH81" i="6" a="1"/>
  <c r="AH81" i="6" s="1"/>
  <c r="AH82" i="6" s="1"/>
  <c r="AH80" i="6" s="1"/>
  <c r="AH3485" i="6" a="1"/>
  <c r="AH3485" i="6" s="1"/>
  <c r="AH3486" i="6" s="1"/>
  <c r="AH3484" i="6" s="1"/>
  <c r="AI2309" i="6" a="1"/>
  <c r="AI2309" i="6" s="1"/>
  <c r="AI2310" i="6" s="1"/>
  <c r="AI2308" i="6" s="1"/>
  <c r="AH349" i="6" a="1"/>
  <c r="AH349" i="6" s="1"/>
  <c r="AH350" i="6" s="1"/>
  <c r="AH348" i="6" s="1"/>
  <c r="AH2769" i="6" a="1"/>
  <c r="AH2769" i="6" s="1"/>
  <c r="AH2770" i="6" s="1"/>
  <c r="AH2768" i="6" s="1"/>
  <c r="AH3849" i="6" a="1"/>
  <c r="AH3849" i="6" s="1"/>
  <c r="AH3850" i="6" s="1"/>
  <c r="AH3848" i="6" s="1"/>
  <c r="AI1643" i="6" a="1"/>
  <c r="AI1643" i="6" s="1"/>
  <c r="AH2221" i="6" a="1"/>
  <c r="AH2221" i="6" s="1"/>
  <c r="AH2222" i="6" s="1"/>
  <c r="AH2220" i="6" s="1"/>
  <c r="AH3413" i="6" a="1"/>
  <c r="AH3413" i="6" s="1"/>
  <c r="AH3414" i="6" s="1"/>
  <c r="AH3412" i="6" s="1"/>
  <c r="AH2087" i="6" a="1"/>
  <c r="AH2087" i="6" s="1"/>
  <c r="AG2209" i="6" a="1"/>
  <c r="AG2209" i="6" s="1"/>
  <c r="AH2209" i="6" s="1" a="1"/>
  <c r="AH2209" i="6" s="1"/>
  <c r="AG2153" i="6" a="1"/>
  <c r="AG2153" i="6" s="1"/>
  <c r="AF2358" i="6"/>
  <c r="AF2356" i="6" s="1"/>
  <c r="AF2262" i="6"/>
  <c r="AF2260" i="6" s="1"/>
  <c r="AH3261" i="6" a="1"/>
  <c r="AH3261" i="6" s="1"/>
  <c r="AH3725" i="6" a="1"/>
  <c r="AH3725" i="6" s="1"/>
  <c r="AH3726" i="6" s="1"/>
  <c r="AH3724" i="6" s="1"/>
  <c r="AG1993" i="6" a="1"/>
  <c r="AG1993" i="6" s="1"/>
  <c r="AH1993" i="6" s="1" a="1"/>
  <c r="AH1993" i="6" s="1"/>
  <c r="AF1838" i="6"/>
  <c r="AF1836" i="6" s="1"/>
  <c r="AH1825" i="6" a="1"/>
  <c r="AH1825" i="6" s="1"/>
  <c r="AH1826" i="6" s="1"/>
  <c r="AH1824" i="6" s="1"/>
  <c r="AG985" i="6" a="1"/>
  <c r="AG985" i="6" s="1"/>
  <c r="AH985" i="6" s="1" a="1"/>
  <c r="AH985" i="6" s="1"/>
  <c r="AG1133" i="6" a="1"/>
  <c r="AG1133" i="6" s="1"/>
  <c r="AH569" i="6" a="1"/>
  <c r="AH569" i="6" s="1"/>
  <c r="AH570" i="6" s="1"/>
  <c r="AH568" i="6" s="1"/>
  <c r="AG1169" i="6" a="1"/>
  <c r="AG1169" i="6" s="1"/>
  <c r="AG1170" i="6" s="1"/>
  <c r="AG1168" i="6" s="1"/>
  <c r="AH134" i="6"/>
  <c r="AH132" i="6" s="1"/>
  <c r="AH309" i="6" a="1"/>
  <c r="AH309" i="6" s="1"/>
  <c r="AH310" i="6" s="1"/>
  <c r="AH308" i="6" s="1"/>
  <c r="AG621" i="6" a="1"/>
  <c r="AG621" i="6" s="1"/>
  <c r="AH621" i="6" s="1" a="1"/>
  <c r="AH621" i="6" s="1"/>
  <c r="AG2537" i="6" a="1"/>
  <c r="AG2537" i="6" s="1"/>
  <c r="AH2857" i="6" a="1"/>
  <c r="AH2857" i="6" s="1"/>
  <c r="AH2858" i="6" s="1"/>
  <c r="AH2856" i="6" s="1"/>
  <c r="AG2697" i="6" a="1"/>
  <c r="AG2697" i="6" s="1"/>
  <c r="AG2698" i="6" s="1"/>
  <c r="AG2696" i="6" s="1"/>
  <c r="AG3673" i="6" a="1"/>
  <c r="AG3673" i="6" s="1"/>
  <c r="AH3673" i="6" s="1" a="1"/>
  <c r="AH3673" i="6" s="1"/>
  <c r="AH2394" i="6"/>
  <c r="AH2392" i="6" s="1"/>
  <c r="AG1461" i="6" a="1"/>
  <c r="AG1461" i="6" s="1"/>
  <c r="AG1462" i="6" s="1"/>
  <c r="AG1460" i="6" s="1"/>
  <c r="AG1809" i="6" a="1"/>
  <c r="AG1809" i="6" s="1"/>
  <c r="AG1810" i="6" s="1"/>
  <c r="AG1808" i="6" s="1"/>
  <c r="AH393" i="6" a="1"/>
  <c r="AH393" i="6" s="1"/>
  <c r="AH394" i="6" s="1"/>
  <c r="AH392" i="6" s="1"/>
  <c r="AG2705" i="6" a="1"/>
  <c r="AG2705" i="6" s="1"/>
  <c r="AG2706" i="6" s="1"/>
  <c r="AG2704" i="6" s="1"/>
  <c r="AG2489" i="6" a="1"/>
  <c r="AG2489" i="6" s="1"/>
  <c r="AH2489" i="6" s="1" a="1"/>
  <c r="AH2489" i="6" s="1"/>
  <c r="AH2490" i="6" s="1"/>
  <c r="AH2488" i="6" s="1"/>
  <c r="AG1777" i="6" a="1"/>
  <c r="AG1777" i="6" s="1"/>
  <c r="AG1778" i="6" s="1"/>
  <c r="AG1776" i="6" s="1"/>
  <c r="AG3845" i="6" a="1"/>
  <c r="AG3845" i="6" s="1"/>
  <c r="AH153" i="6" a="1"/>
  <c r="AH153" i="6" s="1"/>
  <c r="AI153" i="6" s="1" a="1"/>
  <c r="AI153" i="6" s="1"/>
  <c r="AG213" i="6" a="1"/>
  <c r="AG213" i="6" s="1"/>
  <c r="AG214" i="6" s="1"/>
  <c r="AG212" i="6" s="1"/>
  <c r="AG3729" i="6" a="1"/>
  <c r="AG3729" i="6" s="1"/>
  <c r="AH3729" i="6" s="1" a="1"/>
  <c r="AH3729" i="6" s="1"/>
  <c r="AG1425" i="6" a="1"/>
  <c r="AG1425" i="6" s="1"/>
  <c r="AG2722" i="6"/>
  <c r="AG2720" i="6" s="1"/>
  <c r="AG1681" i="6" a="1"/>
  <c r="AG1681" i="6" s="1"/>
  <c r="AG1682" i="6" s="1"/>
  <c r="AG1680" i="6" s="1"/>
  <c r="AG997" i="6" a="1"/>
  <c r="AG997" i="6" s="1"/>
  <c r="AG998" i="6" s="1"/>
  <c r="AG996" i="6" s="1"/>
  <c r="AG2133" i="6" a="1"/>
  <c r="AG2133" i="6" s="1"/>
  <c r="AG2134" i="6" s="1"/>
  <c r="AG2132" i="6" s="1"/>
  <c r="AH861" i="6" a="1"/>
  <c r="AH861" i="6" s="1"/>
  <c r="AI861" i="6" s="1" a="1"/>
  <c r="AI861" i="6" s="1"/>
  <c r="AG3337" i="6" a="1"/>
  <c r="AG3337" i="6" s="1"/>
  <c r="AH3337" i="6" s="1" a="1"/>
  <c r="AH3337" i="6" s="1"/>
  <c r="AG2789" i="6" a="1"/>
  <c r="AG2789" i="6" s="1"/>
  <c r="AH2789" i="6" s="1" a="1"/>
  <c r="AH2789" i="6" s="1"/>
  <c r="AG497" i="6" a="1"/>
  <c r="AG497" i="6" s="1"/>
  <c r="AH497" i="6" s="1" a="1"/>
  <c r="AH497" i="6" s="1"/>
  <c r="AG229" i="6" a="1"/>
  <c r="AG229" i="6" s="1"/>
  <c r="AG230" i="6" s="1"/>
  <c r="AG228" i="6" s="1"/>
  <c r="AG2357" i="6" a="1"/>
  <c r="AG2357" i="6" s="1"/>
  <c r="AG2358" i="6" s="1"/>
  <c r="AG2356" i="6" s="1"/>
  <c r="AH2583" i="6" a="1"/>
  <c r="AH2583" i="6" s="1"/>
  <c r="AG3141" i="6" a="1"/>
  <c r="AG3141" i="6" s="1"/>
  <c r="AH3141" i="6" s="1" a="1"/>
  <c r="AH3141" i="6" s="1"/>
  <c r="AG1077" i="6" a="1"/>
  <c r="AG1077" i="6" s="1"/>
  <c r="AG1078" i="6" s="1"/>
  <c r="AG1076" i="6" s="1"/>
  <c r="AG1529" i="6" a="1"/>
  <c r="AG1529" i="6" s="1"/>
  <c r="AH1529" i="6" s="1" a="1"/>
  <c r="AH1529" i="6" s="1"/>
  <c r="AG2849" i="6" a="1"/>
  <c r="AG2849" i="6" s="1"/>
  <c r="AG2850" i="6" s="1"/>
  <c r="AG2848" i="6" s="1"/>
  <c r="AG2450" i="6"/>
  <c r="AG2448" i="6" s="1"/>
  <c r="AH3509" i="6" a="1"/>
  <c r="AH3509" i="6" s="1"/>
  <c r="AH3510" i="6" s="1"/>
  <c r="AH3508" i="6" s="1"/>
  <c r="AI3917" i="6" a="1"/>
  <c r="AI3917" i="6" s="1"/>
  <c r="AI3918" i="6" s="1"/>
  <c r="AI3916" i="6" s="1"/>
  <c r="AH305" i="6" a="1"/>
  <c r="AH305" i="6" s="1"/>
  <c r="AH306" i="6" s="1"/>
  <c r="AH304" i="6" s="1"/>
  <c r="AH2325" i="6" a="1"/>
  <c r="AH2325" i="6" s="1"/>
  <c r="AH2326" i="6" s="1"/>
  <c r="AH2324" i="6" s="1"/>
  <c r="AH2329" i="6" a="1"/>
  <c r="AH2329" i="6" s="1"/>
  <c r="AH2330" i="6" s="1"/>
  <c r="AH2328" i="6" s="1"/>
  <c r="AH1801" i="6" a="1"/>
  <c r="AH1801" i="6" s="1"/>
  <c r="AH1802" i="6" s="1"/>
  <c r="AH1800" i="6" s="1"/>
  <c r="AH2645" i="6" a="1"/>
  <c r="AH2645" i="6" s="1"/>
  <c r="AH2646" i="6" s="1"/>
  <c r="AH2644" i="6" s="1"/>
  <c r="AH2373" i="6" a="1"/>
  <c r="AH2373" i="6" s="1"/>
  <c r="AH2374" i="6" s="1"/>
  <c r="AH2372" i="6" s="1"/>
  <c r="AH3689" i="6" a="1"/>
  <c r="AH3689" i="6" s="1"/>
  <c r="AH3690" i="6" s="1"/>
  <c r="AH3688" i="6" s="1"/>
  <c r="AH2397" i="6" a="1"/>
  <c r="AH2397" i="6" s="1"/>
  <c r="AH2398" i="6" s="1"/>
  <c r="AH2396" i="6" s="1"/>
  <c r="AH2765" i="6" a="1"/>
  <c r="AH2765" i="6" s="1"/>
  <c r="AH2766" i="6" s="1"/>
  <c r="AH2764" i="6" s="1"/>
  <c r="AH1313" i="6" a="1"/>
  <c r="AH1313" i="6" s="1"/>
  <c r="AH1314" i="6" s="1"/>
  <c r="AH1312" i="6" s="1"/>
  <c r="AH2473" i="6" a="1"/>
  <c r="AH2473" i="6" s="1"/>
  <c r="AH2474" i="6" s="1"/>
  <c r="AH2472" i="6" s="1"/>
  <c r="AI3709" i="6" a="1"/>
  <c r="AI3709" i="6" s="1"/>
  <c r="AI3710" i="6" s="1"/>
  <c r="AI3708" i="6" s="1"/>
  <c r="AH1829" i="6" a="1"/>
  <c r="AH1829" i="6" s="1"/>
  <c r="AH1830" i="6" s="1"/>
  <c r="AH1828" i="6" s="1"/>
  <c r="AH733" i="6" a="1"/>
  <c r="AH733" i="6" s="1"/>
  <c r="AH734" i="6" s="1"/>
  <c r="AH732" i="6" s="1"/>
  <c r="AH1997" i="6" a="1"/>
  <c r="AH1997" i="6" s="1"/>
  <c r="AH1998" i="6" s="1"/>
  <c r="AH1996" i="6" s="1"/>
  <c r="AI1331" i="6" a="1"/>
  <c r="AI1331" i="6" s="1"/>
  <c r="AG3345" i="6" a="1"/>
  <c r="AG3345" i="6" s="1"/>
  <c r="AG3346" i="6" s="1"/>
  <c r="AG3344" i="6" s="1"/>
  <c r="AG1709" i="6" a="1"/>
  <c r="AG1709" i="6" s="1"/>
  <c r="AG1710" i="6" s="1"/>
  <c r="AG1708" i="6" s="1"/>
  <c r="AG2009" i="6" a="1"/>
  <c r="AG2009" i="6" s="1"/>
  <c r="AG2501" i="6" a="1"/>
  <c r="AG2501" i="6" s="1"/>
  <c r="AH2501" i="6" s="1" a="1"/>
  <c r="AH2501" i="6" s="1"/>
  <c r="AG2917" i="6" a="1"/>
  <c r="AG2917" i="6" s="1"/>
  <c r="AH2917" i="6" s="1" a="1"/>
  <c r="AH2917" i="6" s="1"/>
  <c r="AH2918" i="6" s="1"/>
  <c r="AH2916" i="6" s="1"/>
  <c r="AH3429" i="6" a="1"/>
  <c r="AH3429" i="6" s="1"/>
  <c r="AH1165" i="6" a="1"/>
  <c r="AH1165" i="6" s="1"/>
  <c r="AH1166" i="6" s="1"/>
  <c r="AH1164" i="6" s="1"/>
  <c r="AH2161" i="6" a="1"/>
  <c r="AH2161" i="6" s="1"/>
  <c r="AI2161" i="6" s="1" a="1"/>
  <c r="AI2161" i="6" s="1"/>
  <c r="AI2162" i="6" s="1"/>
  <c r="AI2160" i="6" s="1"/>
  <c r="AH841" i="6" a="1"/>
  <c r="AH841" i="6" s="1"/>
  <c r="AI841" i="6" s="1" a="1"/>
  <c r="AI841" i="6" s="1"/>
  <c r="AH2617" i="6" a="1"/>
  <c r="AH2617" i="6" s="1"/>
  <c r="AH2618" i="6" s="1"/>
  <c r="AH2616" i="6" s="1"/>
  <c r="AG865" i="6" a="1"/>
  <c r="AG865" i="6" s="1"/>
  <c r="AG809" i="6" a="1"/>
  <c r="AG809" i="6" s="1"/>
  <c r="AG810" i="6" s="1"/>
  <c r="AG808" i="6" s="1"/>
  <c r="AG3521" i="6" a="1"/>
  <c r="AG3521" i="6" s="1"/>
  <c r="AG3522" i="6" s="1"/>
  <c r="AG3520" i="6" s="1"/>
  <c r="AG113" i="6" a="1"/>
  <c r="AG113" i="6" s="1"/>
  <c r="AG2990" i="6"/>
  <c r="AG2988" i="6" s="1"/>
  <c r="AG753" i="6" a="1"/>
  <c r="AG753" i="6" s="1"/>
  <c r="AH105" i="6" a="1"/>
  <c r="AH105" i="6" s="1"/>
  <c r="AH106" i="6" s="1"/>
  <c r="AH104" i="6" s="1"/>
  <c r="AG653" i="6" a="1"/>
  <c r="AG653" i="6" s="1"/>
  <c r="AG654" i="6" s="1"/>
  <c r="AG652" i="6" s="1"/>
  <c r="AG2733" i="6" a="1"/>
  <c r="AG2733" i="6" s="1"/>
  <c r="AG2734" i="6" s="1"/>
  <c r="AG2732" i="6" s="1"/>
  <c r="AH1071" i="6" a="1"/>
  <c r="AH1071" i="6" s="1"/>
  <c r="AG3517" i="6" a="1"/>
  <c r="AG3517" i="6" s="1"/>
  <c r="AG3518" i="6" s="1"/>
  <c r="AG3516" i="6" s="1"/>
  <c r="AG1745" i="6" a="1"/>
  <c r="AG1745" i="6" s="1"/>
  <c r="AG1746" i="6" s="1"/>
  <c r="AG1744" i="6" s="1"/>
  <c r="AG1717" i="6" a="1"/>
  <c r="AG1717" i="6" s="1"/>
  <c r="AG1718" i="6" s="1"/>
  <c r="AG1716" i="6" s="1"/>
  <c r="AG533" i="6" a="1"/>
  <c r="AG533" i="6" s="1"/>
  <c r="AG1265" i="6" a="1"/>
  <c r="AG1265" i="6" s="1"/>
  <c r="AG1266" i="6" s="1"/>
  <c r="AG1264" i="6" s="1"/>
  <c r="AH2170" i="6"/>
  <c r="AH2168" i="6" s="1"/>
  <c r="AH2029" i="6" a="1"/>
  <c r="AH2029" i="6" s="1"/>
  <c r="AH2030" i="6" s="1"/>
  <c r="AH2028" i="6" s="1"/>
  <c r="AG2633" i="6" a="1"/>
  <c r="AG2633" i="6" s="1"/>
  <c r="AG2634" i="6" s="1"/>
  <c r="AG2632" i="6" s="1"/>
  <c r="AG3189" i="6" a="1"/>
  <c r="AG3189" i="6" s="1"/>
  <c r="AH3189" i="6" s="1" a="1"/>
  <c r="AH3189" i="6" s="1"/>
  <c r="AH3181" i="6" a="1"/>
  <c r="AH3181" i="6" s="1"/>
  <c r="AI3181" i="6" s="1" a="1"/>
  <c r="AI3181" i="6" s="1"/>
  <c r="AG1061" i="6" a="1"/>
  <c r="AG1061" i="6" s="1"/>
  <c r="AG1062" i="6" s="1"/>
  <c r="AG1060" i="6" s="1"/>
  <c r="AG1373" i="6" a="1"/>
  <c r="AG1373" i="6" s="1"/>
  <c r="AG937" i="6" a="1"/>
  <c r="AG937" i="6" s="1"/>
  <c r="AH3285" i="6" a="1"/>
  <c r="AH3285" i="6" s="1"/>
  <c r="AI3285" i="6" s="1" a="1"/>
  <c r="AI3285" i="6" s="1"/>
  <c r="AG3341" i="6" a="1"/>
  <c r="AG3341" i="6" s="1"/>
  <c r="AG3342" i="6" s="1"/>
  <c r="AG3340" i="6" s="1"/>
  <c r="AG2837" i="6" a="1"/>
  <c r="AG2837" i="6" s="1"/>
  <c r="AG2838" i="6" s="1"/>
  <c r="AG2836" i="6" s="1"/>
  <c r="AG1457" i="6" a="1"/>
  <c r="AG1457" i="6" s="1"/>
  <c r="AG1458" i="6" s="1"/>
  <c r="AG1456" i="6" s="1"/>
  <c r="AG3925" i="6" a="1"/>
  <c r="AG3925" i="6" s="1"/>
  <c r="AH3925" i="6" s="1" a="1"/>
  <c r="AH3925" i="6" s="1"/>
  <c r="AG465" i="6" a="1"/>
  <c r="AG465" i="6" s="1"/>
  <c r="AH465" i="6" s="1" a="1"/>
  <c r="AH465" i="6" s="1"/>
  <c r="AG1702" i="6"/>
  <c r="AG1700" i="6" s="1"/>
  <c r="AG3897" i="6" a="1"/>
  <c r="AG3897" i="6" s="1"/>
  <c r="AH3897" i="6" s="1" a="1"/>
  <c r="AH3897" i="6" s="1"/>
  <c r="AH365" i="6" a="1"/>
  <c r="AH365" i="6" s="1"/>
  <c r="AI365" i="6" s="1" a="1"/>
  <c r="AI365" i="6" s="1"/>
  <c r="AG1589" i="6" a="1"/>
  <c r="AG1589" i="6" s="1"/>
  <c r="AG1590" i="6" s="1"/>
  <c r="AG1588" i="6" s="1"/>
  <c r="AG85" i="6" a="1"/>
  <c r="AG85" i="6" s="1"/>
  <c r="AG86" i="6" s="1"/>
  <c r="AG84" i="6" s="1"/>
  <c r="AG545" i="6" a="1"/>
  <c r="AG545" i="6" s="1"/>
  <c r="AG546" i="6" s="1"/>
  <c r="AG544" i="6" s="1"/>
  <c r="AH3633" i="6" a="1"/>
  <c r="AH3633" i="6" s="1"/>
  <c r="AI3633" i="6" s="1" a="1"/>
  <c r="AI3633" i="6" s="1"/>
  <c r="AG3829" i="6" a="1"/>
  <c r="AG3829" i="6" s="1"/>
  <c r="AG3830" i="6" s="1"/>
  <c r="AG3828" i="6" s="1"/>
  <c r="AG1621" i="6" a="1"/>
  <c r="AG1621" i="6" s="1"/>
  <c r="AG3721" i="6" a="1"/>
  <c r="AG3721" i="6" s="1"/>
  <c r="AG3722" i="6" s="1"/>
  <c r="AG3720" i="6" s="1"/>
  <c r="AH3645" i="6" a="1"/>
  <c r="AH3645" i="6" s="1"/>
  <c r="AH3646" i="6" s="1"/>
  <c r="AH3644" i="6" s="1"/>
  <c r="AI901" i="6" a="1"/>
  <c r="AI901" i="6" s="1"/>
  <c r="AI902" i="6" s="1"/>
  <c r="AI900" i="6" s="1"/>
  <c r="AH2353" i="6" a="1"/>
  <c r="AH2353" i="6" s="1"/>
  <c r="AH2354" i="6" s="1"/>
  <c r="AH2352" i="6" s="1"/>
  <c r="AH45" i="6" a="1"/>
  <c r="AH45" i="6" s="1"/>
  <c r="AH46" i="6" s="1"/>
  <c r="AH44" i="6" s="1"/>
  <c r="AH3281" i="6" a="1"/>
  <c r="AH3281" i="6" s="1"/>
  <c r="AH3282" i="6" s="1"/>
  <c r="AH3280" i="6" s="1"/>
  <c r="AH3081" i="6" a="1"/>
  <c r="AH3081" i="6" s="1"/>
  <c r="AH3082" i="6" s="1"/>
  <c r="AH3080" i="6" s="1"/>
  <c r="AH1881" i="6" a="1"/>
  <c r="AH1881" i="6" s="1"/>
  <c r="AH1882" i="6" s="1"/>
  <c r="AH1880" i="6" s="1"/>
  <c r="AH1873" i="6" a="1"/>
  <c r="AH1873" i="6" s="1"/>
  <c r="AH1874" i="6" s="1"/>
  <c r="AH1872" i="6" s="1"/>
  <c r="AI2445" i="6" a="1"/>
  <c r="AI2445" i="6" s="1"/>
  <c r="AI2446" i="6" s="1"/>
  <c r="AI2444" i="6" s="1"/>
  <c r="AH2909" i="6" a="1"/>
  <c r="AH2909" i="6" s="1"/>
  <c r="AH2910" i="6" s="1"/>
  <c r="AH2908" i="6" s="1"/>
  <c r="AH821" i="6" a="1"/>
  <c r="AH821" i="6" s="1"/>
  <c r="AH822" i="6" s="1"/>
  <c r="AH820" i="6" s="1"/>
  <c r="AI2805" i="6" a="1"/>
  <c r="AI2805" i="6" s="1"/>
  <c r="AI2806" i="6" s="1"/>
  <c r="AI2804" i="6" s="1"/>
  <c r="AH1933" i="6" a="1"/>
  <c r="AH1933" i="6" s="1"/>
  <c r="AH1934" i="6" s="1"/>
  <c r="AH1932" i="6" s="1"/>
  <c r="AH1321" i="6" a="1"/>
  <c r="AH1321" i="6" s="1"/>
  <c r="AH1322" i="6" s="1"/>
  <c r="AH1320" i="6" s="1"/>
  <c r="AH321" i="6" a="1"/>
  <c r="AH321" i="6" s="1"/>
  <c r="AH322" i="6" s="1"/>
  <c r="AH320" i="6" s="1"/>
  <c r="AI169" i="6" a="1"/>
  <c r="AI169" i="6" s="1"/>
  <c r="AI170" i="6" s="1"/>
  <c r="AI168" i="6" s="1"/>
  <c r="AH317" i="6" a="1"/>
  <c r="AH317" i="6" s="1"/>
  <c r="AH318" i="6" s="1"/>
  <c r="AH316" i="6" s="1"/>
  <c r="AH961" i="6" a="1"/>
  <c r="AH961" i="6" s="1"/>
  <c r="AH962" i="6" s="1"/>
  <c r="AH960" i="6" s="1"/>
  <c r="AH2085" i="6" a="1"/>
  <c r="AH2085" i="6" s="1"/>
  <c r="AH2086" i="6" s="1"/>
  <c r="AH2084" i="6" s="1"/>
  <c r="AF3822" i="6"/>
  <c r="AF3820" i="6" s="1"/>
  <c r="AH1773" i="6" a="1"/>
  <c r="AH1773" i="6" s="1"/>
  <c r="AI1773" i="6" s="1" a="1"/>
  <c r="AI1773" i="6" s="1"/>
  <c r="AI1774" i="6" s="1"/>
  <c r="AI1772" i="6" s="1"/>
  <c r="AG117" i="6" a="1"/>
  <c r="AG117" i="6" s="1"/>
  <c r="AG2681" i="6" a="1"/>
  <c r="AG2681" i="6" s="1"/>
  <c r="AH2681" i="6" s="1" a="1"/>
  <c r="AH2681" i="6" s="1"/>
  <c r="AG2573" i="6" a="1"/>
  <c r="AG2573" i="6" s="1"/>
  <c r="AG2574" i="6" s="1"/>
  <c r="AG2572" i="6" s="1"/>
  <c r="AG2225" i="6" a="1"/>
  <c r="AG2225" i="6" s="1"/>
  <c r="AH2225" i="6" s="1" a="1"/>
  <c r="AH2225" i="6" s="1"/>
  <c r="AH2226" i="6" s="1"/>
  <c r="AH2224" i="6" s="1"/>
  <c r="AG1929" i="6" a="1"/>
  <c r="AG1929" i="6" s="1"/>
  <c r="AG1930" i="6" s="1"/>
  <c r="AG1928" i="6" s="1"/>
  <c r="AH457" i="6" a="1"/>
  <c r="AH457" i="6" s="1"/>
  <c r="AI457" i="6" s="1" a="1"/>
  <c r="AI457" i="6" s="1"/>
  <c r="AG2717" i="6" a="1"/>
  <c r="AG2717" i="6" s="1"/>
  <c r="AH2717" i="6" s="1" a="1"/>
  <c r="AH2717" i="6" s="1"/>
  <c r="AF3526" i="6"/>
  <c r="AF3524" i="6" s="1"/>
  <c r="AG257" i="6" a="1"/>
  <c r="AG257" i="6" s="1"/>
  <c r="AG2993" i="6" a="1"/>
  <c r="AG2993" i="6" s="1"/>
  <c r="AH2993" i="6" s="1" a="1"/>
  <c r="AH2993" i="6" s="1"/>
  <c r="AG1821" i="6" a="1"/>
  <c r="AG1821" i="6" s="1"/>
  <c r="AG1822" i="6" s="1"/>
  <c r="AG1820" i="6" s="1"/>
  <c r="AG1213" i="6" a="1"/>
  <c r="AG1213" i="6" s="1"/>
  <c r="AH913" i="6" a="1"/>
  <c r="AH913" i="6" s="1"/>
  <c r="AH914" i="6" s="1"/>
  <c r="AH912" i="6" s="1"/>
  <c r="AG2553" i="6" a="1"/>
  <c r="AG2553" i="6" s="1"/>
  <c r="AH2553" i="6" s="1" a="1"/>
  <c r="AH2553" i="6" s="1"/>
  <c r="AF1702" i="6"/>
  <c r="AF1700" i="6" s="1"/>
  <c r="AH3545" i="6" a="1"/>
  <c r="AH3545" i="6" s="1"/>
  <c r="AI3545" i="6" s="1" a="1"/>
  <c r="AI3545" i="6" s="1"/>
  <c r="AH1727" i="6" a="1"/>
  <c r="AH1727" i="6" s="1"/>
  <c r="AH1041" i="6" a="1"/>
  <c r="AH1041" i="6" s="1"/>
  <c r="AG1293" i="6" a="1"/>
  <c r="AG1293" i="6" s="1"/>
  <c r="AG1294" i="6" s="1"/>
  <c r="AG1292" i="6" s="1"/>
  <c r="AG2513" i="6" a="1"/>
  <c r="AG2513" i="6" s="1"/>
  <c r="AG2514" i="6" s="1"/>
  <c r="AG2512" i="6" s="1"/>
  <c r="AH3057" i="6" a="1"/>
  <c r="AH3057" i="6" s="1"/>
  <c r="AH3058" i="6" s="1"/>
  <c r="AH3056" i="6" s="1"/>
  <c r="AG137" i="6" a="1"/>
  <c r="AG137" i="6" s="1"/>
  <c r="AH137" i="6" s="1" a="1"/>
  <c r="AH137" i="6" s="1"/>
  <c r="AG909" i="6" a="1"/>
  <c r="AG909" i="6" s="1"/>
  <c r="AG910" i="6" s="1"/>
  <c r="AG908" i="6" s="1"/>
  <c r="AG1085" i="6" a="1"/>
  <c r="AG1085" i="6" s="1"/>
  <c r="AH1085" i="6" s="1" a="1"/>
  <c r="AH1085" i="6" s="1"/>
  <c r="AG3349" i="6" a="1"/>
  <c r="AG3349" i="6" s="1"/>
  <c r="AG3125" i="6" a="1"/>
  <c r="AG3125" i="6" s="1"/>
  <c r="AG3126" i="6" s="1"/>
  <c r="AG3124" i="6" s="1"/>
  <c r="AG2289" i="6" a="1"/>
  <c r="AG2289" i="6" s="1"/>
  <c r="AG2290" i="6" s="1"/>
  <c r="AG2288" i="6" s="1"/>
  <c r="AG1381" i="6" a="1"/>
  <c r="AG1381" i="6" s="1"/>
  <c r="AG2137" i="6" a="1"/>
  <c r="AG2137" i="6" s="1"/>
  <c r="AG2138" i="6" s="1"/>
  <c r="AG2136" i="6" s="1"/>
  <c r="AG1721" i="6" a="1"/>
  <c r="AG1721" i="6" s="1"/>
  <c r="AG1722" i="6" s="1"/>
  <c r="AG1720" i="6" s="1"/>
  <c r="AH2449" i="6" a="1"/>
  <c r="AH2449" i="6" s="1"/>
  <c r="AG2869" i="6" a="1"/>
  <c r="AG2869" i="6" s="1"/>
  <c r="AG2870" i="6" s="1"/>
  <c r="AG2868" i="6" s="1"/>
  <c r="AG869" i="6" a="1"/>
  <c r="AG869" i="6" s="1"/>
  <c r="AG2597" i="6" a="1"/>
  <c r="AG2597" i="6" s="1"/>
  <c r="AH2758" i="6"/>
  <c r="AH2756" i="6" s="1"/>
  <c r="AH445" i="6" a="1"/>
  <c r="AH445" i="6" s="1"/>
  <c r="AH446" i="6" s="1"/>
  <c r="AH444" i="6" s="1"/>
  <c r="AG2865" i="6" a="1"/>
  <c r="AG2865" i="6" s="1"/>
  <c r="AH2865" i="6" s="1" a="1"/>
  <c r="AH2865" i="6" s="1"/>
  <c r="AH3933" i="6" a="1"/>
  <c r="AH3933" i="6" s="1"/>
  <c r="AI3933" i="6" s="1" a="1"/>
  <c r="AI3933" i="6" s="1"/>
  <c r="AI3934" i="6" s="1"/>
  <c r="AI3932" i="6" s="1"/>
  <c r="AG673" i="6" a="1"/>
  <c r="AG673" i="6" s="1"/>
  <c r="AH673" i="6" s="1" a="1"/>
  <c r="AH673" i="6" s="1"/>
  <c r="AH674" i="6" s="1"/>
  <c r="AH672" i="6" s="1"/>
  <c r="AG617" i="6" a="1"/>
  <c r="AG617" i="6" s="1"/>
  <c r="AG1901" i="6" a="1"/>
  <c r="AG1901" i="6" s="1"/>
  <c r="AH1901" i="6" s="1" a="1"/>
  <c r="AH1901" i="6" s="1"/>
  <c r="AH2298" i="6"/>
  <c r="AH2296" i="6" s="1"/>
  <c r="AH2794" i="6"/>
  <c r="AH2792" i="6" s="1"/>
  <c r="AG1037" i="6" a="1"/>
  <c r="AG1037" i="6" s="1"/>
  <c r="AG1038" i="6" s="1"/>
  <c r="AG1036" i="6" s="1"/>
  <c r="AG2797" i="6" a="1"/>
  <c r="AG2797" i="6" s="1"/>
  <c r="AG2798" i="6" s="1"/>
  <c r="AG2796" i="6" s="1"/>
  <c r="AG2193" i="6" a="1"/>
  <c r="AG2193" i="6" s="1"/>
  <c r="AG2194" i="6" s="1"/>
  <c r="AG2192" i="6" s="1"/>
  <c r="AG1941" i="6" a="1"/>
  <c r="AG1941" i="6" s="1"/>
  <c r="AG3146" i="6"/>
  <c r="AG3144" i="6" s="1"/>
  <c r="AG3149" i="6" a="1"/>
  <c r="AG3149" i="6" s="1"/>
  <c r="AG3150" i="6" s="1"/>
  <c r="AG3148" i="6" s="1"/>
  <c r="AG2897" i="6" a="1"/>
  <c r="AG2897" i="6" s="1"/>
  <c r="AG2898" i="6" s="1"/>
  <c r="AG2896" i="6" s="1"/>
  <c r="AH3269" i="6" a="1"/>
  <c r="AH3269" i="6" s="1"/>
  <c r="AH3270" i="6" s="1"/>
  <c r="AH3268" i="6" s="1"/>
  <c r="AI261" i="6" a="1"/>
  <c r="AI261" i="6" s="1"/>
  <c r="AI262" i="6" s="1"/>
  <c r="AI260" i="6" s="1"/>
  <c r="AH561" i="6" a="1"/>
  <c r="AH561" i="6" s="1"/>
  <c r="AH562" i="6" s="1"/>
  <c r="AH560" i="6" s="1"/>
  <c r="AI3473" i="6" a="1"/>
  <c r="AI3473" i="6" s="1"/>
  <c r="AI3474" i="6" s="1"/>
  <c r="AI3472" i="6" s="1"/>
  <c r="AH1309" i="6" a="1"/>
  <c r="AH1309" i="6" s="1"/>
  <c r="AH1310" i="6" s="1"/>
  <c r="AH1308" i="6" s="1"/>
  <c r="AH3885" i="6" a="1"/>
  <c r="AH3885" i="6" s="1"/>
  <c r="AH3886" i="6" s="1"/>
  <c r="AH3884" i="6" s="1"/>
  <c r="AI2369" i="6" a="1"/>
  <c r="AI2369" i="6" s="1"/>
  <c r="AI2370" i="6" s="1"/>
  <c r="AI2368" i="6" s="1"/>
  <c r="AH2485" i="6" a="1"/>
  <c r="AH2485" i="6" s="1"/>
  <c r="AH2486" i="6" s="1"/>
  <c r="AH2484" i="6" s="1"/>
  <c r="AH3941" i="6" a="1"/>
  <c r="AH3941" i="6" s="1"/>
  <c r="AH3942" i="6" s="1"/>
  <c r="AH3940" i="6" s="1"/>
  <c r="AH2569" i="6" a="1"/>
  <c r="AH2569" i="6" s="1"/>
  <c r="AH2570" i="6" s="1"/>
  <c r="AH2568" i="6" s="1"/>
  <c r="AI2361" i="6" a="1"/>
  <c r="AI2361" i="6" s="1"/>
  <c r="AI2362" i="6" s="1"/>
  <c r="AI2360" i="6" s="1"/>
  <c r="AH2173" i="6" a="1"/>
  <c r="AH2173" i="6" s="1"/>
  <c r="AH2174" i="6" s="1"/>
  <c r="AH2172" i="6" s="1"/>
  <c r="AH121" i="6" a="1"/>
  <c r="AH121" i="6" s="1"/>
  <c r="AH122" i="6" s="1"/>
  <c r="AH120" i="6" s="1"/>
  <c r="AH3317" i="6" a="1"/>
  <c r="AH3317" i="6" s="1"/>
  <c r="AH3318" i="6" s="1"/>
  <c r="AH3316" i="6" s="1"/>
  <c r="AI3251" i="6" a="1"/>
  <c r="AI3251" i="6" s="1"/>
  <c r="AH1481" i="6" a="1"/>
  <c r="AH1481" i="6" s="1"/>
  <c r="AH1482" i="6" s="1"/>
  <c r="AH1480" i="6" s="1"/>
  <c r="AG1017" i="6" a="1"/>
  <c r="AG1017" i="6" s="1"/>
  <c r="AG1341" i="6" a="1"/>
  <c r="AG1341" i="6" s="1"/>
  <c r="AH1341" i="6" s="1" a="1"/>
  <c r="AH1341" i="6" s="1"/>
  <c r="AG761" i="6" a="1"/>
  <c r="AG761" i="6" s="1"/>
  <c r="AG762" i="6" s="1"/>
  <c r="AG760" i="6" s="1"/>
  <c r="AG3165" i="6" a="1"/>
  <c r="AG3165" i="6" s="1"/>
  <c r="AG3166" i="6" s="1"/>
  <c r="AG3164" i="6" s="1"/>
  <c r="AG3921" i="6" a="1"/>
  <c r="AG3921" i="6" s="1"/>
  <c r="AH3921" i="6" s="1" a="1"/>
  <c r="AH3921" i="6" s="1"/>
  <c r="AG3789" i="6" a="1"/>
  <c r="AG3789" i="6" s="1"/>
  <c r="AG3790" i="6" s="1"/>
  <c r="AG3788" i="6" s="1"/>
  <c r="AG2261" i="6" a="1"/>
  <c r="AG2261" i="6" s="1"/>
  <c r="AH1197" i="6" a="1"/>
  <c r="AH1197" i="6" s="1"/>
  <c r="AH1198" i="6" s="1"/>
  <c r="AH1196" i="6" s="1"/>
  <c r="AG165" i="6" a="1"/>
  <c r="AG165" i="6" s="1"/>
  <c r="AH165" i="6" s="1" a="1"/>
  <c r="AH165" i="6" s="1"/>
  <c r="AH1301" i="6" a="1"/>
  <c r="AH1301" i="6" s="1"/>
  <c r="AG3321" i="6" a="1"/>
  <c r="AG3321" i="6" s="1"/>
  <c r="AG3322" i="6" s="1"/>
  <c r="AG3320" i="6" s="1"/>
  <c r="AG3557" i="6" a="1"/>
  <c r="AG3557" i="6" s="1"/>
  <c r="AG3558" i="6" s="1"/>
  <c r="AG3556" i="6" s="1"/>
  <c r="AG1713" i="6" a="1"/>
  <c r="AG1713" i="6" s="1"/>
  <c r="AG1714" i="6" s="1"/>
  <c r="AG1712" i="6" s="1"/>
  <c r="AH1673" i="6" a="1"/>
  <c r="AH1673" i="6" s="1"/>
  <c r="AG1281" i="6" a="1"/>
  <c r="AG1281" i="6" s="1"/>
  <c r="AG1282" i="6" s="1"/>
  <c r="AG1280" i="6" s="1"/>
  <c r="AG1837" i="6" a="1"/>
  <c r="AG1837" i="6" s="1"/>
  <c r="AG1838" i="6" s="1"/>
  <c r="AG1836" i="6" s="1"/>
  <c r="AG3853" i="6" a="1"/>
  <c r="AG3853" i="6" s="1"/>
  <c r="AH3853" i="6" s="1" a="1"/>
  <c r="AH3853" i="6" s="1"/>
  <c r="AG3525" i="6" a="1"/>
  <c r="AG3525" i="6" s="1"/>
  <c r="AG3526" i="6" s="1"/>
  <c r="AG3524" i="6" s="1"/>
  <c r="AG3377" i="6" a="1"/>
  <c r="AG3377" i="6" s="1"/>
  <c r="AG3378" i="6" s="1"/>
  <c r="AG3376" i="6" s="1"/>
  <c r="AG1193" i="6" a="1"/>
  <c r="AG1193" i="6" s="1"/>
  <c r="AH2943" i="6" a="1"/>
  <c r="AH2943" i="6" s="1"/>
  <c r="AG3961" i="6" a="1"/>
  <c r="AG3961" i="6" s="1"/>
  <c r="AH3961" i="6" s="1" a="1"/>
  <c r="AH3961" i="6" s="1"/>
  <c r="AH3277" i="6" a="1"/>
  <c r="AH3277" i="6" s="1"/>
  <c r="AH3278" i="6" s="1"/>
  <c r="AH3276" i="6" s="1"/>
  <c r="AG2197" i="6" a="1"/>
  <c r="AG2197" i="6" s="1"/>
  <c r="AG2198" i="6" s="1"/>
  <c r="AG2196" i="6" s="1"/>
  <c r="AG3841" i="6" a="1"/>
  <c r="AG3841" i="6" s="1"/>
  <c r="AG3842" i="6" s="1"/>
  <c r="AG3840" i="6" s="1"/>
  <c r="AG1465" i="6" a="1"/>
  <c r="AG1465" i="6" s="1"/>
  <c r="AH825" i="6" a="1"/>
  <c r="AH825" i="6" s="1"/>
  <c r="AI825" i="6" s="1" a="1"/>
  <c r="AI825" i="6" s="1"/>
  <c r="AG2613" i="6" a="1"/>
  <c r="AG2613" i="6" s="1"/>
  <c r="AG2614" i="6" s="1"/>
  <c r="AG2612" i="6" s="1"/>
  <c r="AG1509" i="6" a="1"/>
  <c r="AG1509" i="6" s="1"/>
  <c r="AG601" i="6" a="1"/>
  <c r="AG601" i="6" s="1"/>
  <c r="AG602" i="6" s="1"/>
  <c r="AG600" i="6" s="1"/>
  <c r="AG1625" i="6" a="1"/>
  <c r="AG1625" i="6" s="1"/>
  <c r="AG1389" i="6" a="1"/>
  <c r="AG1389" i="6" s="1"/>
  <c r="AH1389" i="6" s="1" a="1"/>
  <c r="AH1389" i="6" s="1"/>
  <c r="AG1734" i="6"/>
  <c r="AG1732" i="6" s="1"/>
  <c r="AH2106" i="6"/>
  <c r="AH2104" i="6" s="1"/>
  <c r="AG3889" i="6" a="1"/>
  <c r="AG3889" i="6" s="1"/>
  <c r="AH3889" i="6" s="1" a="1"/>
  <c r="AH3889" i="6" s="1"/>
  <c r="AG377" i="6" a="1"/>
  <c r="AG377" i="6" s="1"/>
  <c r="AH377" i="6" s="1" a="1"/>
  <c r="AH377" i="6" s="1"/>
  <c r="AG3877" i="6" a="1"/>
  <c r="AG3877" i="6" s="1"/>
  <c r="AG3878" i="6" s="1"/>
  <c r="AG3876" i="6" s="1"/>
  <c r="AG3637" i="6" a="1"/>
  <c r="AG3637" i="6" s="1"/>
  <c r="AH3637" i="6" s="1" a="1"/>
  <c r="AH3637" i="6" s="1"/>
  <c r="AG1605" i="6" a="1"/>
  <c r="AG1605" i="6" s="1"/>
  <c r="AG1606" i="6" s="1"/>
  <c r="AG1604" i="6" s="1"/>
  <c r="AG1905" i="6" a="1"/>
  <c r="AG1905" i="6" s="1"/>
  <c r="AH2809" i="6" a="1"/>
  <c r="AH2809" i="6" s="1"/>
  <c r="AH2810" i="6" s="1"/>
  <c r="AH2808" i="6" s="1"/>
  <c r="AI313" i="6" a="1"/>
  <c r="AI313" i="6" s="1"/>
  <c r="AI314" i="6" s="1"/>
  <c r="AI312" i="6" s="1"/>
  <c r="AH2745" i="6" a="1"/>
  <c r="AH2745" i="6" s="1"/>
  <c r="AH2746" i="6" s="1"/>
  <c r="AH2744" i="6" s="1"/>
  <c r="AI345" i="6" a="1"/>
  <c r="AI345" i="6" s="1"/>
  <c r="AI346" i="6" s="1"/>
  <c r="AI344" i="6" s="1"/>
  <c r="AI2793" i="6" a="1"/>
  <c r="AI2793" i="6" s="1"/>
  <c r="AI2794" i="6" s="1"/>
  <c r="AI2792" i="6" s="1"/>
  <c r="AH773" i="6" a="1"/>
  <c r="AH773" i="6" s="1"/>
  <c r="AH774" i="6" s="1"/>
  <c r="AH772" i="6" s="1"/>
  <c r="AH2289" i="6" a="1"/>
  <c r="AH2289" i="6" s="1"/>
  <c r="AH2290" i="6" s="1"/>
  <c r="AH2288" i="6" s="1"/>
  <c r="AH197" i="6" a="1"/>
  <c r="AH197" i="6" s="1"/>
  <c r="AH198" i="6" s="1"/>
  <c r="AH196" i="6" s="1"/>
  <c r="AH2141" i="6" a="1"/>
  <c r="AH2141" i="6" s="1"/>
  <c r="AH2142" i="6" s="1"/>
  <c r="AH2140" i="6" s="1"/>
  <c r="AH3033" i="6" a="1"/>
  <c r="AH3033" i="6" s="1"/>
  <c r="AH3034" i="6" s="1"/>
  <c r="AH3032" i="6" s="1"/>
  <c r="AH3305" i="6" a="1"/>
  <c r="AH3305" i="6" s="1"/>
  <c r="AH3306" i="6" s="1"/>
  <c r="AH3304" i="6" s="1"/>
  <c r="AH3161" i="6" a="1"/>
  <c r="AH3161" i="6" s="1"/>
  <c r="AH3162" i="6" s="1"/>
  <c r="AH3160" i="6" s="1"/>
  <c r="AH1765" i="6" a="1"/>
  <c r="AH1765" i="6" s="1"/>
  <c r="AH1766" i="6" s="1"/>
  <c r="AH1764" i="6" s="1"/>
  <c r="AH1467" i="6" a="1"/>
  <c r="AH1467" i="6" s="1"/>
  <c r="AH1597" i="6" a="1"/>
  <c r="AH1597" i="6" s="1"/>
  <c r="AH1598" i="6" s="1"/>
  <c r="AH1596" i="6" s="1"/>
  <c r="AH2961" i="6" a="1"/>
  <c r="AH2961" i="6" s="1"/>
  <c r="AH2962" i="6" s="1"/>
  <c r="AH2960" i="6" s="1"/>
  <c r="AI3945" i="6" a="1"/>
  <c r="AI3945" i="6" s="1"/>
  <c r="AI3946" i="6" s="1"/>
  <c r="AI3944" i="6" s="1"/>
  <c r="AH281" i="6" a="1"/>
  <c r="AH281" i="6" s="1"/>
  <c r="AH282" i="6" s="1"/>
  <c r="AH280" i="6" s="1"/>
  <c r="AH3405" i="6" a="1"/>
  <c r="AH3405" i="6" s="1"/>
  <c r="AH3406" i="6" s="1"/>
  <c r="AH3404" i="6" s="1"/>
  <c r="AI2393" i="6" a="1"/>
  <c r="AI2393" i="6" s="1"/>
  <c r="AI2394" i="6" s="1"/>
  <c r="AI2392" i="6" s="1"/>
  <c r="AH2713" i="6" a="1"/>
  <c r="AH2713" i="6" s="1"/>
  <c r="AH2714" i="6" s="1"/>
  <c r="AH2712" i="6" s="1"/>
  <c r="AI2557" i="6" a="1"/>
  <c r="AI2557" i="6" s="1"/>
  <c r="AI2558" i="6" s="1"/>
  <c r="AI2556" i="6" s="1"/>
  <c r="AI2881" i="6" a="1"/>
  <c r="AI2881" i="6" s="1"/>
  <c r="AI2882" i="6" s="1"/>
  <c r="AI2880" i="6" s="1"/>
  <c r="AH747" i="6" a="1"/>
  <c r="AH747" i="6" s="1"/>
  <c r="AH3677" i="6" a="1"/>
  <c r="AH3677" i="6" s="1"/>
  <c r="AH3678" i="6" s="1"/>
  <c r="AH3676" i="6" s="1"/>
  <c r="AG1757" i="6" a="1"/>
  <c r="AG1757" i="6" s="1"/>
  <c r="AG2061" i="6" a="1"/>
  <c r="AG2061" i="6" s="1"/>
  <c r="AG1201" i="6" a="1"/>
  <c r="AG1201" i="6" s="1"/>
  <c r="AF122" i="6"/>
  <c r="AF120" i="6" s="1"/>
  <c r="AG3593" i="6" a="1"/>
  <c r="AG3593" i="6" s="1"/>
  <c r="AG3594" i="6" s="1"/>
  <c r="AG3592" i="6" s="1"/>
  <c r="AG2429" i="6" a="1"/>
  <c r="AG2429" i="6" s="1"/>
  <c r="AH2429" i="6" s="1" a="1"/>
  <c r="AH2429" i="6" s="1"/>
  <c r="AG3297" i="6" a="1"/>
  <c r="AG3297" i="6" s="1"/>
  <c r="AG3298" i="6" s="1"/>
  <c r="AG3296" i="6" s="1"/>
  <c r="AG1853" i="6" a="1"/>
  <c r="AG1853" i="6" s="1"/>
  <c r="AG1854" i="6" s="1"/>
  <c r="AG1852" i="6" s="1"/>
  <c r="AF2150" i="6"/>
  <c r="AF2148" i="6" s="1"/>
  <c r="AH3103" i="6" a="1"/>
  <c r="AH3103" i="6" s="1"/>
  <c r="AG2149" i="6" a="1"/>
  <c r="AG2149" i="6" s="1"/>
  <c r="AG2150" i="6" s="1"/>
  <c r="AG2148" i="6" s="1"/>
  <c r="AG3653" i="6" a="1"/>
  <c r="AG3653" i="6" s="1"/>
  <c r="AG3654" i="6" s="1"/>
  <c r="AG3652" i="6" s="1"/>
  <c r="AG89" i="6" a="1"/>
  <c r="AG89" i="6" s="1"/>
  <c r="AG737" i="6" a="1"/>
  <c r="AG737" i="6" s="1"/>
  <c r="AG738" i="6" s="1"/>
  <c r="AG736" i="6" s="1"/>
  <c r="AG2257" i="6" a="1"/>
  <c r="AG2257" i="6" s="1"/>
  <c r="AG2258" i="6" s="1"/>
  <c r="AG2256" i="6" s="1"/>
  <c r="AG3737" i="6" a="1"/>
  <c r="AG3737" i="6" s="1"/>
  <c r="AG3738" i="6" s="1"/>
  <c r="AG3736" i="6" s="1"/>
  <c r="AH2649" i="6" a="1"/>
  <c r="AH2649" i="6" s="1"/>
  <c r="AH2650" i="6" s="1"/>
  <c r="AH2648" i="6" s="1"/>
  <c r="AG3121" i="6" a="1"/>
  <c r="AG3121" i="6" s="1"/>
  <c r="AG3122" i="6" s="1"/>
  <c r="AG3120" i="6" s="1"/>
  <c r="AF930" i="6"/>
  <c r="AF928" i="6" s="1"/>
  <c r="AH1581" i="6" a="1"/>
  <c r="AH1581" i="6" s="1"/>
  <c r="AH1582" i="6" s="1"/>
  <c r="AH1580" i="6" s="1"/>
  <c r="AG2249" i="6" a="1"/>
  <c r="AG2249" i="6" s="1"/>
  <c r="AG1725" i="6" a="1"/>
  <c r="AG1725" i="6" s="1"/>
  <c r="AG1726" i="6" s="1"/>
  <c r="AG1724" i="6" s="1"/>
  <c r="AH3597" i="6" a="1"/>
  <c r="AH3597" i="6" s="1"/>
  <c r="AH3598" i="6" s="1"/>
  <c r="AH3596" i="6" s="1"/>
  <c r="AG1961" i="6" a="1"/>
  <c r="AG1961" i="6" s="1"/>
  <c r="AH1961" i="6" s="1" a="1"/>
  <c r="AH1961" i="6" s="1"/>
  <c r="AG329" i="6" a="1"/>
  <c r="AG329" i="6" s="1"/>
  <c r="AG330" i="6" s="1"/>
  <c r="AG328" i="6" s="1"/>
  <c r="AG3325" i="6" a="1"/>
  <c r="AG3325" i="6" s="1"/>
  <c r="AH3325" i="6" s="1" a="1"/>
  <c r="AH3325" i="6" s="1"/>
  <c r="AH3326" i="6" s="1"/>
  <c r="AH3324" i="6" s="1"/>
  <c r="AG1585" i="6" a="1"/>
  <c r="AG1585" i="6" s="1"/>
  <c r="AH1585" i="6" s="1" a="1"/>
  <c r="AH1585" i="6" s="1"/>
  <c r="AG930" i="6"/>
  <c r="AG928" i="6" s="1"/>
  <c r="AG3061" i="6" a="1"/>
  <c r="AG3061" i="6" s="1"/>
  <c r="AG1889" i="6" a="1"/>
  <c r="AG1889" i="6" s="1"/>
  <c r="AH1889" i="6" s="1" a="1"/>
  <c r="AH1889" i="6" s="1"/>
  <c r="AG2121" i="6" a="1"/>
  <c r="AG2121" i="6" s="1"/>
  <c r="AG2114" i="6"/>
  <c r="AG2112" i="6" s="1"/>
  <c r="AH3694" i="6"/>
  <c r="AH3692" i="6" s="1"/>
  <c r="AG3217" i="6" a="1"/>
  <c r="AG3217" i="6" s="1"/>
  <c r="AG3218" i="6" s="1"/>
  <c r="AG3216" i="6" s="1"/>
  <c r="AG2913" i="6" a="1"/>
  <c r="AG2913" i="6" s="1"/>
  <c r="AG2914" i="6" s="1"/>
  <c r="AG2912" i="6" s="1"/>
  <c r="AG3313" i="6" a="1"/>
  <c r="AG3313" i="6" s="1"/>
  <c r="AH3313" i="6" s="1" a="1"/>
  <c r="AH3313" i="6" s="1"/>
  <c r="AH931" i="6" a="1"/>
  <c r="AH931" i="6" s="1"/>
  <c r="AG3273" i="6" a="1"/>
  <c r="AG3273" i="6" s="1"/>
  <c r="AH3273" i="6" s="1" a="1"/>
  <c r="AH3273" i="6" s="1"/>
  <c r="AG2281" i="6" a="1"/>
  <c r="AG2281" i="6" s="1"/>
  <c r="AG2282" i="6" s="1"/>
  <c r="AG2280" i="6" s="1"/>
  <c r="AG3865" i="6" a="1"/>
  <c r="AG3865" i="6" s="1"/>
  <c r="AH3865" i="6" s="1" a="1"/>
  <c r="AH3865" i="6" s="1"/>
  <c r="AG3397" i="6" a="1"/>
  <c r="AG3397" i="6" s="1"/>
  <c r="AG3398" i="6" s="1"/>
  <c r="AG3396" i="6" s="1"/>
  <c r="AG2037" i="6" a="1"/>
  <c r="AG2037" i="6" s="1"/>
  <c r="AG2038" i="6" s="1"/>
  <c r="AG2036" i="6" s="1"/>
  <c r="AH2725" i="6" a="1"/>
  <c r="AH2725" i="6" s="1"/>
  <c r="AH2726" i="6" s="1"/>
  <c r="AH2724" i="6" s="1"/>
  <c r="AG3973" i="6" a="1"/>
  <c r="AG3973" i="6" s="1"/>
  <c r="AG3974" i="6" s="1"/>
  <c r="AG3972" i="6" s="1"/>
  <c r="AH1119" i="6" a="1"/>
  <c r="AH1119" i="6" s="1"/>
  <c r="AG3617" i="6" a="1"/>
  <c r="AG3617" i="6" s="1"/>
  <c r="AH2925" i="6" a="1"/>
  <c r="AH2925" i="6" s="1"/>
  <c r="AH2926" i="6" s="1"/>
  <c r="AH2924" i="6" s="1"/>
  <c r="AI3213" i="6" a="1"/>
  <c r="AI3213" i="6" s="1"/>
  <c r="AI3214" i="6" s="1"/>
  <c r="AI3212" i="6" s="1"/>
  <c r="AI3661" i="6" a="1"/>
  <c r="AI3661" i="6" s="1"/>
  <c r="AI3662" i="6" s="1"/>
  <c r="AI3660" i="6" s="1"/>
  <c r="AH769" i="6" a="1"/>
  <c r="AH769" i="6" s="1"/>
  <c r="AH770" i="6" s="1"/>
  <c r="AH768" i="6" s="1"/>
  <c r="AH1565" i="6" a="1"/>
  <c r="AH1565" i="6" s="1"/>
  <c r="AH1566" i="6" s="1"/>
  <c r="AH1564" i="6" s="1"/>
  <c r="AH3385" i="6" a="1"/>
  <c r="AH3385" i="6" s="1"/>
  <c r="AH3386" i="6" s="1"/>
  <c r="AH3384" i="6" s="1"/>
  <c r="AH1329" i="6" a="1"/>
  <c r="AH1329" i="6" s="1"/>
  <c r="AH1330" i="6" s="1"/>
  <c r="AH1328" i="6" s="1"/>
  <c r="AH1817" i="6" a="1"/>
  <c r="AH1817" i="6" s="1"/>
  <c r="AH1818" i="6" s="1"/>
  <c r="AH1816" i="6" s="1"/>
  <c r="AH2957" i="6" a="1"/>
  <c r="AH2957" i="6" s="1"/>
  <c r="AH2958" i="6" s="1"/>
  <c r="AH2956" i="6" s="1"/>
  <c r="AH1733" i="6" a="1"/>
  <c r="AH1733" i="6" s="1"/>
  <c r="AH1734" i="6" s="1"/>
  <c r="AH1732" i="6" s="1"/>
  <c r="AI957" i="6" a="1"/>
  <c r="AI957" i="6" s="1"/>
  <c r="AI958" i="6" s="1"/>
  <c r="AI956" i="6" s="1"/>
  <c r="AH2669" i="6" a="1"/>
  <c r="AH2669" i="6" s="1"/>
  <c r="AH2670" i="6" s="1"/>
  <c r="AH2668" i="6" s="1"/>
  <c r="AH263" i="6" a="1"/>
  <c r="AH263" i="6" s="1"/>
  <c r="AH207" i="6" a="1"/>
  <c r="AH207" i="6" s="1"/>
  <c r="AH201" i="6" a="1"/>
  <c r="AH201" i="6" s="1"/>
  <c r="AH202" i="6" s="1"/>
  <c r="AH200" i="6" s="1"/>
  <c r="AH2425" i="6" a="1"/>
  <c r="AH2425" i="6" s="1"/>
  <c r="AH2426" i="6" s="1"/>
  <c r="AH2424" i="6" s="1"/>
  <c r="AH989" i="6" a="1"/>
  <c r="AH989" i="6" s="1"/>
  <c r="AH990" i="6" s="1"/>
  <c r="AH988" i="6" s="1"/>
  <c r="AI1969" i="6" a="1"/>
  <c r="AI1969" i="6" s="1"/>
  <c r="AI1970" i="6" s="1"/>
  <c r="AI1968" i="6" s="1"/>
  <c r="AH3005" i="6" a="1"/>
  <c r="AH3005" i="6" s="1"/>
  <c r="AH3006" i="6" s="1"/>
  <c r="AH3004" i="6" s="1"/>
  <c r="AI3533" i="6" a="1"/>
  <c r="AI3533" i="6" s="1"/>
  <c r="AI3534" i="6" s="1"/>
  <c r="AI3532" i="6" s="1"/>
  <c r="AH645" i="6" a="1"/>
  <c r="AH645" i="6" s="1"/>
  <c r="AH646" i="6" s="1"/>
  <c r="AH644" i="6" s="1"/>
  <c r="AH2929" i="6" a="1"/>
  <c r="AH2929" i="6" s="1"/>
  <c r="AH2930" i="6" s="1"/>
  <c r="AH2928" i="6" s="1"/>
  <c r="AH765" i="6" a="1"/>
  <c r="AH765" i="6" s="1"/>
  <c r="AH766" i="6" s="1"/>
  <c r="AH764" i="6" s="1"/>
  <c r="AH967" i="6" a="1"/>
  <c r="AH967" i="6" s="1"/>
  <c r="AI39" i="6" a="1"/>
  <c r="AI39" i="6" s="1"/>
  <c r="AG1705" i="6" a="1"/>
  <c r="AG1705" i="6" s="1"/>
  <c r="AH1705" i="6" s="1" a="1"/>
  <c r="AH1705" i="6" s="1"/>
  <c r="AG3745" i="6" a="1"/>
  <c r="AG3745" i="6" s="1"/>
  <c r="AH2773" i="6" a="1"/>
  <c r="AH2773" i="6" s="1"/>
  <c r="AI2773" i="6" s="1" a="1"/>
  <c r="AI2773" i="6" s="1"/>
  <c r="AG3169" i="6" a="1"/>
  <c r="AG3169" i="6" s="1"/>
  <c r="AG3170" i="6" s="1"/>
  <c r="AG3168" i="6" s="1"/>
  <c r="AG2589" i="6" a="1"/>
  <c r="AG2589" i="6" s="1"/>
  <c r="AH2589" i="6" s="1" a="1"/>
  <c r="AH2589" i="6" s="1"/>
  <c r="AH2590" i="6" s="1"/>
  <c r="AH2588" i="6" s="1"/>
  <c r="AH3253" i="6" a="1"/>
  <c r="AH3253" i="6" s="1"/>
  <c r="AH3254" i="6" s="1"/>
  <c r="AH3252" i="6" s="1"/>
  <c r="AH2621" i="6" a="1"/>
  <c r="AH2621" i="6" s="1"/>
  <c r="AI2621" i="6" s="1" a="1"/>
  <c r="AI2621" i="6" s="1"/>
  <c r="AG1189" i="6" a="1"/>
  <c r="AG1189" i="6" s="1"/>
  <c r="AH1189" i="6" s="1" a="1"/>
  <c r="AH1189" i="6" s="1"/>
  <c r="AG3353" i="6" a="1"/>
  <c r="AG3353" i="6" s="1"/>
  <c r="AG3354" i="6" s="1"/>
  <c r="AG3352" i="6" s="1"/>
  <c r="AG2730" i="6"/>
  <c r="AG2728" i="6" s="1"/>
  <c r="AG641" i="6" a="1"/>
  <c r="AG641" i="6" s="1"/>
  <c r="AG3601" i="6" a="1"/>
  <c r="AG3601" i="6" s="1"/>
  <c r="AG3602" i="6" s="1"/>
  <c r="AG3600" i="6" s="1"/>
  <c r="AG2981" i="6" a="1"/>
  <c r="AG2981" i="6" s="1"/>
  <c r="AG2982" i="6" s="1"/>
  <c r="AG2980" i="6" s="1"/>
  <c r="AG2233" i="6" a="1"/>
  <c r="AG2233" i="6" s="1"/>
  <c r="AH2233" i="6" s="1" a="1"/>
  <c r="AH2233" i="6" s="1"/>
  <c r="AG1629" i="6" a="1"/>
  <c r="AG1629" i="6" s="1"/>
  <c r="AF330" i="6"/>
  <c r="AF328" i="6" s="1"/>
  <c r="AG3445" i="6" a="1"/>
  <c r="AG3445" i="6" s="1"/>
  <c r="AG3446" i="6" s="1"/>
  <c r="AG3444" i="6" s="1"/>
  <c r="AG1205" i="6" a="1"/>
  <c r="AG1205" i="6" s="1"/>
  <c r="AH1205" i="6" s="1" a="1"/>
  <c r="AH1205" i="6" s="1"/>
  <c r="AH1206" i="6" s="1"/>
  <c r="AH1204" i="6" s="1"/>
  <c r="AH647" i="6" a="1"/>
  <c r="AH647" i="6" s="1"/>
  <c r="AG49" i="6" a="1"/>
  <c r="AG49" i="6" s="1"/>
  <c r="AG233" i="6" a="1"/>
  <c r="AG233" i="6" s="1"/>
  <c r="AH233" i="6" s="1" a="1"/>
  <c r="AH233" i="6" s="1"/>
  <c r="AG1445" i="6" a="1"/>
  <c r="AG1445" i="6" s="1"/>
  <c r="AG1446" i="6" s="1"/>
  <c r="AG1444" i="6" s="1"/>
  <c r="AG3025" i="6" a="1"/>
  <c r="AG3025" i="6" s="1"/>
  <c r="AH3025" i="6" s="1" a="1"/>
  <c r="AH3025" i="6" s="1"/>
  <c r="AH663" i="6" a="1"/>
  <c r="AH663" i="6" s="1"/>
  <c r="AG2545" i="6" a="1"/>
  <c r="AG2545" i="6" s="1"/>
  <c r="AG2546" i="6" s="1"/>
  <c r="AG2544" i="6" s="1"/>
  <c r="AG1393" i="6" a="1"/>
  <c r="AG1393" i="6" s="1"/>
  <c r="AH1393" i="6" s="1" a="1"/>
  <c r="AH1393" i="6" s="1"/>
  <c r="AG2549" i="6" a="1"/>
  <c r="AG2549" i="6" s="1"/>
  <c r="AG2550" i="6" s="1"/>
  <c r="AG2548" i="6" s="1"/>
  <c r="AG1157" i="6" a="1"/>
  <c r="AG1157" i="6" s="1"/>
  <c r="AH1157" i="6" s="1" a="1"/>
  <c r="AH1157" i="6" s="1"/>
  <c r="AG1925" i="6" a="1"/>
  <c r="AG1925" i="6" s="1"/>
  <c r="AG1926" i="6" s="1"/>
  <c r="AG1924" i="6" s="1"/>
  <c r="AH3461" i="6" a="1"/>
  <c r="AH3461" i="6" s="1"/>
  <c r="AH3462" i="6" s="1"/>
  <c r="AH3460" i="6" s="1"/>
  <c r="AG1337" i="6" a="1"/>
  <c r="AG1337" i="6" s="1"/>
  <c r="AG3585" i="6" a="1"/>
  <c r="AG3585" i="6" s="1"/>
  <c r="AG1833" i="6" a="1"/>
  <c r="AG1833" i="6" s="1"/>
  <c r="AH1833" i="6" s="1" a="1"/>
  <c r="AH1833" i="6" s="1"/>
  <c r="AG3037" i="6" a="1"/>
  <c r="AG3037" i="6" s="1"/>
  <c r="AG369" i="6" a="1"/>
  <c r="AG369" i="6" s="1"/>
  <c r="AB727" i="6"/>
  <c r="AI727" i="6" s="1" a="1"/>
  <c r="AI727" i="6" s="1"/>
  <c r="AC287" i="6"/>
  <c r="AJ287" i="6" s="1" a="1"/>
  <c r="AJ287" i="6" s="1"/>
  <c r="AB1535" i="6"/>
  <c r="AI1535" i="6" s="1" a="1"/>
  <c r="AI1535" i="6" s="1"/>
  <c r="AB3911" i="6"/>
  <c r="AI3911" i="6" s="1" a="1"/>
  <c r="AI3911" i="6" s="1"/>
  <c r="AC2723" i="6"/>
  <c r="AB2087" i="6"/>
  <c r="AI2087" i="6" s="1" a="1"/>
  <c r="AI2087" i="6" s="1"/>
  <c r="AC1331" i="6"/>
  <c r="AJ1331" i="6" s="1" a="1"/>
  <c r="AJ1331" i="6" s="1"/>
  <c r="AB367" i="6"/>
  <c r="AI367" i="6" s="1" a="1"/>
  <c r="AI367" i="6" s="1"/>
  <c r="AB967" i="6"/>
  <c r="AI967" i="6" s="1" a="1"/>
  <c r="AI967" i="6" s="1"/>
  <c r="AB747" i="6"/>
  <c r="AI747" i="6" s="1" a="1"/>
  <c r="AI747" i="6" s="1"/>
  <c r="AC2475" i="6"/>
  <c r="AJ2475" i="6" s="1" a="1"/>
  <c r="AJ2475" i="6" s="1"/>
  <c r="AC39" i="6"/>
  <c r="AJ39" i="6" s="1" a="1"/>
  <c r="AJ39" i="6" s="1"/>
  <c r="AB2503" i="6"/>
  <c r="AI2503" i="6" s="1" a="1"/>
  <c r="AI2503" i="6" s="1"/>
  <c r="AB2963" i="6"/>
  <c r="AI2963" i="6" s="1" a="1"/>
  <c r="AI2963" i="6" s="1"/>
  <c r="AB2627" i="6"/>
  <c r="AI2627" i="6" s="1" a="1"/>
  <c r="AI2627" i="6" s="1"/>
  <c r="AB3899" i="6"/>
  <c r="AI3899" i="6" s="1" a="1"/>
  <c r="AI3899" i="6" s="1"/>
  <c r="AB1899" i="6"/>
  <c r="AI1899" i="6" s="1" a="1"/>
  <c r="AI1899" i="6" s="1"/>
  <c r="AB2795" i="6"/>
  <c r="AI2795" i="6" s="1" a="1"/>
  <c r="AI2795" i="6" s="1"/>
  <c r="AB3343" i="6"/>
  <c r="AI3343" i="6" s="1" a="1"/>
  <c r="AI3343" i="6" s="1"/>
  <c r="AC3543" i="6"/>
  <c r="AJ3543" i="6" s="1" a="1"/>
  <c r="AJ3543" i="6" s="1"/>
  <c r="AC1271" i="6"/>
  <c r="AJ1271" i="6" s="1" a="1"/>
  <c r="AJ1271" i="6" s="1"/>
  <c r="AB3363" i="6"/>
  <c r="AI3363" i="6" s="1" a="1"/>
  <c r="AI3363" i="6" s="1"/>
  <c r="AC239" i="6"/>
  <c r="AJ239" i="6" s="1" a="1"/>
  <c r="AJ239" i="6" s="1"/>
  <c r="AC2103" i="6"/>
  <c r="AJ2103" i="6" s="1" a="1"/>
  <c r="AJ2103" i="6" s="1"/>
  <c r="AC2975" i="6"/>
  <c r="AJ2975" i="6" s="1" a="1"/>
  <c r="AJ2975" i="6" s="1"/>
  <c r="AB283" i="6"/>
  <c r="AI283" i="6" s="1" a="1"/>
  <c r="AI283" i="6" s="1"/>
  <c r="AB723" i="6"/>
  <c r="AI723" i="6" s="1" a="1"/>
  <c r="AI723" i="6" s="1"/>
  <c r="AC2311" i="6"/>
  <c r="AJ2311" i="6" s="1" a="1"/>
  <c r="AJ2311" i="6" s="1"/>
  <c r="AC251" i="6"/>
  <c r="AJ251" i="6" s="1" a="1"/>
  <c r="AJ251" i="6" s="1"/>
  <c r="AC3219" i="6"/>
  <c r="AJ3219" i="6" s="1" a="1"/>
  <c r="AJ3219" i="6" s="1"/>
  <c r="AB2559" i="6"/>
  <c r="AI2559" i="6" s="1" a="1"/>
  <c r="AI2559" i="6" s="1"/>
  <c r="AB2083" i="6"/>
  <c r="AI2083" i="6" s="1" a="1"/>
  <c r="AI2083" i="6" s="1"/>
  <c r="AB3315" i="6"/>
  <c r="AI3315" i="6" s="1" a="1"/>
  <c r="AI3315" i="6" s="1"/>
  <c r="AB1075" i="6"/>
  <c r="AI1075" i="6" s="1" a="1"/>
  <c r="AI1075" i="6" s="1"/>
  <c r="AC855" i="6"/>
  <c r="AJ855" i="6" s="1" a="1"/>
  <c r="AJ855" i="6" s="1"/>
  <c r="AB1243" i="6"/>
  <c r="AI1243" i="6" s="1" a="1"/>
  <c r="AI1243" i="6" s="1"/>
  <c r="AB119" i="6"/>
  <c r="AI119" i="6" s="1" a="1"/>
  <c r="AI119" i="6" s="1"/>
  <c r="AB3411" i="6"/>
  <c r="AI3411" i="6" s="1" a="1"/>
  <c r="AI3411" i="6" s="1"/>
  <c r="AB1087" i="6"/>
  <c r="AI1087" i="6" s="1" a="1"/>
  <c r="AI1087" i="6" s="1"/>
  <c r="AB2655" i="6"/>
  <c r="AI2655" i="6" s="1" a="1"/>
  <c r="AI2655" i="6" s="1"/>
  <c r="AC2263" i="6"/>
  <c r="AJ2263" i="6" s="1" a="1"/>
  <c r="AJ2263" i="6" s="1"/>
  <c r="AB1503" i="6"/>
  <c r="AI1503" i="6" s="1" a="1"/>
  <c r="AI1503" i="6" s="1"/>
  <c r="AC2167" i="6"/>
  <c r="AJ2167" i="6" s="1" a="1"/>
  <c r="AJ2167" i="6" s="1"/>
  <c r="AC2691" i="6"/>
  <c r="AJ2691" i="6" s="1" a="1"/>
  <c r="AJ2691" i="6" s="1"/>
  <c r="AC2879" i="6"/>
  <c r="AJ2879" i="6" s="1" a="1"/>
  <c r="AJ2879" i="6" s="1"/>
  <c r="AB563" i="6"/>
  <c r="AI563" i="6" s="1" a="1"/>
  <c r="AI563" i="6" s="1"/>
  <c r="AB1995" i="6"/>
  <c r="AI1995" i="6" s="1" a="1"/>
  <c r="AI1995" i="6" s="1"/>
  <c r="AB3247" i="6"/>
  <c r="AI3247" i="6" s="1" a="1"/>
  <c r="AI3247" i="6" s="1"/>
  <c r="AC3955" i="6"/>
  <c r="AJ3955" i="6" s="1" a="1"/>
  <c r="AJ3955" i="6" s="1"/>
  <c r="AB3375" i="6"/>
  <c r="AI3375" i="6" s="1" a="1"/>
  <c r="AI3375" i="6" s="1"/>
  <c r="AB2835" i="6"/>
  <c r="AI2835" i="6" s="1" a="1"/>
  <c r="AI2835" i="6" s="1"/>
  <c r="AB247" i="6"/>
  <c r="AI247" i="6" s="1" a="1"/>
  <c r="AI247" i="6" s="1"/>
  <c r="AB3711" i="6"/>
  <c r="AI3711" i="6" s="1" a="1"/>
  <c r="AI3711" i="6" s="1"/>
  <c r="AC3307" i="6"/>
  <c r="AJ3307" i="6" s="1" a="1"/>
  <c r="AJ3307" i="6" s="1"/>
  <c r="AC1919" i="6"/>
  <c r="AJ1919" i="6" s="1" a="1"/>
  <c r="AJ1919" i="6" s="1"/>
  <c r="AC1795" i="6"/>
  <c r="AJ1795" i="6" s="1" a="1"/>
  <c r="AJ1795" i="6" s="1"/>
  <c r="AC991" i="6"/>
  <c r="AJ991" i="6" s="1" a="1"/>
  <c r="AJ991" i="6" s="1"/>
  <c r="AB315" i="6"/>
  <c r="AI315" i="6" s="1" a="1"/>
  <c r="AI315" i="6" s="1"/>
  <c r="AB2219" i="6"/>
  <c r="AI2219" i="6" s="1" a="1"/>
  <c r="AI2219" i="6" s="1"/>
  <c r="AB3751" i="6"/>
  <c r="AI3751" i="6" s="1" a="1"/>
  <c r="AI3751" i="6" s="1"/>
  <c r="AB2591" i="6"/>
  <c r="AI2591" i="6" s="1" a="1"/>
  <c r="AI2591" i="6" s="1"/>
  <c r="AC131" i="6"/>
  <c r="AJ131" i="6" s="1" a="1"/>
  <c r="AJ131" i="6" s="1"/>
  <c r="AB643" i="6"/>
  <c r="AI643" i="6" s="1" a="1"/>
  <c r="AI643" i="6" s="1"/>
  <c r="AB3263" i="6"/>
  <c r="AI3263" i="6" s="1" a="1"/>
  <c r="AI3263" i="6" s="1"/>
  <c r="AB2575" i="6"/>
  <c r="AI2575" i="6" s="1" a="1"/>
  <c r="AI2575" i="6" s="1"/>
  <c r="AC2523" i="6"/>
  <c r="AJ2523" i="6" s="1" a="1"/>
  <c r="AJ2523" i="6" s="1"/>
  <c r="AC3071" i="6"/>
  <c r="AJ3071" i="6" s="1" a="1"/>
  <c r="AJ3071" i="6" s="1"/>
  <c r="AB3847" i="6"/>
  <c r="AI3847" i="6" s="1" a="1"/>
  <c r="AI3847" i="6" s="1"/>
  <c r="AB467" i="6"/>
  <c r="AI467" i="6" s="1" a="1"/>
  <c r="AI467" i="6" s="1"/>
  <c r="AB3703" i="6"/>
  <c r="AI3703" i="6" s="1" a="1"/>
  <c r="AI3703" i="6" s="1"/>
  <c r="AB2147" i="6"/>
  <c r="AI2147" i="6" s="1" a="1"/>
  <c r="AI2147" i="6" s="1"/>
  <c r="AB959" i="6"/>
  <c r="AI959" i="6" s="1" a="1"/>
  <c r="AI959" i="6" s="1"/>
  <c r="AC2415" i="6"/>
  <c r="AJ2415" i="6" s="1" a="1"/>
  <c r="AJ2415" i="6" s="1"/>
  <c r="AC647" i="6"/>
  <c r="AJ647" i="6" s="1" a="1"/>
  <c r="AJ647" i="6" s="1"/>
  <c r="AC2735" i="6"/>
  <c r="AJ2735" i="6" s="1" a="1"/>
  <c r="AJ2735" i="6" s="1"/>
  <c r="AB763" i="6"/>
  <c r="AI763" i="6" s="1" a="1"/>
  <c r="AI763" i="6" s="1"/>
  <c r="AB659" i="6"/>
  <c r="AI659" i="6" s="1" a="1"/>
  <c r="AI659" i="6" s="1"/>
  <c r="AB3235" i="6"/>
  <c r="AI3235" i="6" s="1" a="1"/>
  <c r="AI3235" i="6" s="1"/>
  <c r="AB235" i="6"/>
  <c r="AI235" i="6" s="1" a="1"/>
  <c r="AI235" i="6" s="1"/>
  <c r="AB2467" i="6"/>
  <c r="AI2467" i="6" s="1" a="1"/>
  <c r="AI2467" i="6" s="1"/>
  <c r="AC1195" i="6"/>
  <c r="AJ1195" i="6" s="1" a="1"/>
  <c r="AJ1195" i="6" s="1"/>
  <c r="AB143" i="6"/>
  <c r="AI143" i="6" s="1" a="1"/>
  <c r="AI143" i="6" s="1"/>
  <c r="AB527" i="6"/>
  <c r="AI527" i="6" s="1" a="1"/>
  <c r="AI527" i="6" s="1"/>
  <c r="AB3639" i="6"/>
  <c r="AI3639" i="6" s="1" a="1"/>
  <c r="AI3639" i="6" s="1"/>
  <c r="AC2295" i="6"/>
  <c r="AJ2295" i="6" s="1" a="1"/>
  <c r="AJ2295" i="6" s="1"/>
  <c r="AC2823" i="6"/>
  <c r="AJ2823" i="6" s="1" a="1"/>
  <c r="AJ2823" i="6" s="1"/>
  <c r="AC2555" i="6"/>
  <c r="AJ2555" i="6" s="1" a="1"/>
  <c r="AJ2555" i="6" s="1"/>
  <c r="AB83" i="6"/>
  <c r="AI83" i="6" s="1" a="1"/>
  <c r="AI83" i="6" s="1"/>
  <c r="AB947" i="6"/>
  <c r="AI947" i="6" s="1" a="1"/>
  <c r="AI947" i="6" s="1"/>
  <c r="AB3971" i="6"/>
  <c r="AI3971" i="6" s="1" a="1"/>
  <c r="AI3971" i="6" s="1"/>
  <c r="AB1591" i="6"/>
  <c r="AI1591" i="6" s="1" a="1"/>
  <c r="AI1591" i="6" s="1"/>
  <c r="AB3407" i="6"/>
  <c r="AI3407" i="6" s="1" a="1"/>
  <c r="AI3407" i="6" s="1"/>
  <c r="AB2927" i="6"/>
  <c r="AI2927" i="6" s="1" a="1"/>
  <c r="AI2927" i="6" s="1"/>
  <c r="AB1183" i="6"/>
  <c r="AI1183" i="6" s="1" a="1"/>
  <c r="AI1183" i="6" s="1"/>
  <c r="AB319" i="6"/>
  <c r="AI319" i="6" s="1" a="1"/>
  <c r="AI319" i="6" s="1"/>
  <c r="AC3895" i="6"/>
  <c r="AJ3895" i="6" s="1" a="1"/>
  <c r="AJ3895" i="6" s="1"/>
  <c r="AC3439" i="6"/>
  <c r="AJ3439" i="6" s="1" a="1"/>
  <c r="AJ3439" i="6" s="1"/>
  <c r="AB1211" i="6"/>
  <c r="AI1211" i="6" s="1" a="1"/>
  <c r="AI1211" i="6" s="1"/>
  <c r="AC167" i="6"/>
  <c r="AJ167" i="6" s="1" a="1"/>
  <c r="AJ167" i="6" s="1"/>
  <c r="AB1599" i="6"/>
  <c r="AI1599" i="6" s="1" a="1"/>
  <c r="AI1599" i="6" s="1"/>
  <c r="AC1643" i="6"/>
  <c r="AJ1643" i="6" s="1" a="1"/>
  <c r="AJ1643" i="6" s="1"/>
  <c r="AB1343" i="6"/>
  <c r="AI1343" i="6" s="1" a="1"/>
  <c r="AI1343" i="6" s="1"/>
  <c r="AB1835" i="6"/>
  <c r="AI1835" i="6" s="1" a="1"/>
  <c r="AI1835" i="6" s="1"/>
  <c r="AC1847" i="6"/>
  <c r="AJ1847" i="6" s="1" a="1"/>
  <c r="AJ1847" i="6" s="1"/>
  <c r="AC1099" i="6"/>
  <c r="AJ1099" i="6" s="1" a="1"/>
  <c r="AJ1099" i="6" s="1"/>
  <c r="AB1067" i="6"/>
  <c r="AI1067" i="6" s="1" a="1"/>
  <c r="AI1067" i="6" s="1"/>
  <c r="AC2391" i="6"/>
  <c r="AJ2391" i="6" s="1" a="1"/>
  <c r="AJ2391" i="6" s="1"/>
  <c r="AB279" i="6"/>
  <c r="AI279" i="6" s="1" a="1"/>
  <c r="AI279" i="6" s="1"/>
  <c r="AB2711" i="6"/>
  <c r="AI2711" i="6" s="1" a="1"/>
  <c r="AI2711" i="6" s="1"/>
  <c r="AB3403" i="6"/>
  <c r="AI3403" i="6" s="1" a="1"/>
  <c r="AI3403" i="6" s="1"/>
  <c r="AC3999" i="6"/>
  <c r="AJ3999" i="6" s="1" a="1"/>
  <c r="AJ3999" i="6" s="1"/>
  <c r="AB1527" i="6"/>
  <c r="AI1527" i="6" s="1" a="1"/>
  <c r="AI1527" i="6" s="1"/>
  <c r="AB1623" i="6"/>
  <c r="AI1623" i="6" s="1" a="1"/>
  <c r="AI1623" i="6" s="1"/>
  <c r="AB3603" i="6"/>
  <c r="AI3603" i="6" s="1" a="1"/>
  <c r="AI3603" i="6" s="1"/>
  <c r="AC91" i="6"/>
  <c r="AJ91" i="6" s="1" a="1"/>
  <c r="AJ91" i="6" s="1"/>
  <c r="AC1483" i="6"/>
  <c r="AJ1483" i="6" s="1" a="1"/>
  <c r="AJ1483" i="6" s="1"/>
  <c r="AB975" i="6"/>
  <c r="AI975" i="6" s="1" a="1"/>
  <c r="AI975" i="6" s="1"/>
  <c r="AB1719" i="6"/>
  <c r="AI1719" i="6" s="1" a="1"/>
  <c r="AI1719" i="6" s="1"/>
  <c r="AB499" i="6"/>
  <c r="AI499" i="6" s="1" a="1"/>
  <c r="AI499" i="6" s="1"/>
  <c r="AB2767" i="6"/>
  <c r="AI2767" i="6" s="1" a="1"/>
  <c r="AI2767" i="6" s="1"/>
  <c r="AB939" i="6"/>
  <c r="AI939" i="6" s="1" a="1"/>
  <c r="AI939" i="6" s="1"/>
  <c r="AB795" i="6"/>
  <c r="AI795" i="6" s="1" a="1"/>
  <c r="AI795" i="6" s="1"/>
  <c r="AB2291" i="6"/>
  <c r="AI2291" i="6" s="1" a="1"/>
  <c r="AI2291" i="6" s="1"/>
  <c r="AB555" i="6"/>
  <c r="AI555" i="6" s="1" a="1"/>
  <c r="AI555" i="6" s="1"/>
  <c r="AC3707" i="6"/>
  <c r="AJ3707" i="6" s="1" a="1"/>
  <c r="AJ3707" i="6" s="1"/>
  <c r="AB731" i="6"/>
  <c r="AI731" i="6" s="1" a="1"/>
  <c r="AI731" i="6" s="1"/>
  <c r="AC3252" i="6"/>
  <c r="AL3251" i="6" s="1"/>
  <c r="AB1179" i="6"/>
  <c r="AI1179" i="6" s="1" a="1"/>
  <c r="AI1179" i="6" s="1"/>
  <c r="AB1319" i="6"/>
  <c r="AI1319" i="6" s="1" a="1"/>
  <c r="AI1319" i="6" s="1"/>
  <c r="AC323" i="6"/>
  <c r="AJ323" i="6" s="1" a="1"/>
  <c r="AJ323" i="6" s="1"/>
  <c r="AC2359" i="6"/>
  <c r="AJ2359" i="6" s="1" a="1"/>
  <c r="AJ2359" i="6" s="1"/>
  <c r="AB2171" i="6"/>
  <c r="AI2171" i="6" s="1" a="1"/>
  <c r="AI2171" i="6" s="1"/>
  <c r="AB1655" i="6"/>
  <c r="AI1655" i="6" s="1" a="1"/>
  <c r="AI1655" i="6" s="1"/>
  <c r="AB683" i="6"/>
  <c r="AI683" i="6" s="1" a="1"/>
  <c r="AI683" i="6" s="1"/>
  <c r="AC2724" i="6"/>
  <c r="AL2723" i="6" s="1"/>
  <c r="AC1967" i="6"/>
  <c r="AJ1967" i="6" s="1" a="1"/>
  <c r="AJ1967" i="6" s="1"/>
  <c r="AB1367" i="6"/>
  <c r="AI1367" i="6" s="1" a="1"/>
  <c r="AI1367" i="6" s="1"/>
  <c r="AB3003" i="6"/>
  <c r="AI3003" i="6" s="1" a="1"/>
  <c r="AI3003" i="6" s="1"/>
  <c r="AB3487" i="6"/>
  <c r="AI3487" i="6" s="1" a="1"/>
  <c r="AI3487" i="6" s="1"/>
  <c r="AC3531" i="6"/>
  <c r="AJ3531" i="6" s="1" a="1"/>
  <c r="AJ3531" i="6" s="1"/>
  <c r="AB2719" i="6"/>
  <c r="AI2719" i="6" s="1" a="1"/>
  <c r="AI2719" i="6" s="1"/>
  <c r="AB3143" i="6"/>
  <c r="AI3143" i="6" s="1" a="1"/>
  <c r="AI3143" i="6" s="1"/>
  <c r="AB2275" i="6"/>
  <c r="AI2275" i="6" s="1" a="1"/>
  <c r="AI2275" i="6" s="1"/>
  <c r="AC675" i="6"/>
  <c r="AJ675" i="6" s="1" a="1"/>
  <c r="AJ675" i="6" s="1"/>
  <c r="AB1827" i="6"/>
  <c r="AI1827" i="6" s="1" a="1"/>
  <c r="AI1827" i="6" s="1"/>
  <c r="AB2203" i="6"/>
  <c r="AI2203" i="6" s="1" a="1"/>
  <c r="AI2203" i="6" s="1"/>
  <c r="AB3039" i="6"/>
  <c r="AI3039" i="6" s="1" a="1"/>
  <c r="AI3039" i="6" s="1"/>
  <c r="AC1771" i="6"/>
  <c r="AJ1771" i="6" s="1" a="1"/>
  <c r="AJ1771" i="6" s="1"/>
  <c r="AC391" i="6"/>
  <c r="AJ391" i="6" s="1" a="1"/>
  <c r="AJ391" i="6" s="1"/>
  <c r="AB3863" i="6"/>
  <c r="AI3863" i="6" s="1" a="1"/>
  <c r="AI3863" i="6" s="1"/>
  <c r="AC1007" i="6"/>
  <c r="AJ1007" i="6" s="1" a="1"/>
  <c r="AJ1007" i="6" s="1"/>
  <c r="AB1327" i="6"/>
  <c r="AI1327" i="6" s="1" a="1"/>
  <c r="AI1327" i="6" s="1"/>
  <c r="AC3459" i="6"/>
  <c r="AJ3459" i="6" s="1" a="1"/>
  <c r="AJ3459" i="6" s="1"/>
  <c r="AB883" i="6"/>
  <c r="AI883" i="6" s="1" a="1"/>
  <c r="AI883" i="6" s="1"/>
  <c r="AB719" i="6"/>
  <c r="AI719" i="6" s="1" a="1"/>
  <c r="AI719" i="6" s="1"/>
  <c r="AB1571" i="6"/>
  <c r="AI1571" i="6" s="1" a="1"/>
  <c r="AI1571" i="6" s="1"/>
  <c r="AB403" i="6"/>
  <c r="AI403" i="6" s="1" a="1"/>
  <c r="AI403" i="6" s="1"/>
  <c r="AB1807" i="6"/>
  <c r="AI1807" i="6" s="1" a="1"/>
  <c r="AI1807" i="6" s="1"/>
  <c r="AB55" i="6"/>
  <c r="AI55" i="6" s="1" a="1"/>
  <c r="AI55" i="6" s="1"/>
  <c r="AB2743" i="6"/>
  <c r="AI2743" i="6" s="1" a="1"/>
  <c r="AI2743" i="6" s="1"/>
  <c r="AB1471" i="6"/>
  <c r="AI1471" i="6" s="1" a="1"/>
  <c r="AI1471" i="6" s="1"/>
  <c r="AB3331" i="6"/>
  <c r="AI3331" i="6" s="1" a="1"/>
  <c r="AI3331" i="6" s="1"/>
  <c r="AB1407" i="6"/>
  <c r="AI1407" i="6" s="1" a="1"/>
  <c r="AI1407" i="6" s="1"/>
  <c r="AB3147" i="6"/>
  <c r="AI3147" i="6" s="1" a="1"/>
  <c r="AI3147" i="6" s="1"/>
  <c r="AB1603" i="6"/>
  <c r="AI1603" i="6" s="1" a="1"/>
  <c r="AI1603" i="6" s="1"/>
  <c r="AB851" i="6"/>
  <c r="AI851" i="6" s="1" a="1"/>
  <c r="AI851" i="6" s="1"/>
  <c r="AB1803" i="6"/>
  <c r="AI1803" i="6" s="1" a="1"/>
  <c r="AI1803" i="6" s="1"/>
  <c r="AB2299" i="6"/>
  <c r="AI2299" i="6" s="1" a="1"/>
  <c r="AI2299" i="6" s="1"/>
  <c r="AB1743" i="6"/>
  <c r="AI1743" i="6" s="1" a="1"/>
  <c r="AI1743" i="6" s="1"/>
  <c r="AB3695" i="6"/>
  <c r="AI3695" i="6" s="1" a="1"/>
  <c r="AI3695" i="6" s="1"/>
  <c r="AB71" i="6"/>
  <c r="AI71" i="6" s="1" a="1"/>
  <c r="AI71" i="6" s="1"/>
  <c r="AB1615" i="6"/>
  <c r="AI1615" i="6" s="1" a="1"/>
  <c r="AI1615" i="6" s="1"/>
  <c r="AB331" i="6"/>
  <c r="AI331" i="6" s="1" a="1"/>
  <c r="AI331" i="6" s="1"/>
  <c r="AB803" i="6"/>
  <c r="AI803" i="6" s="1" a="1"/>
  <c r="AI803" i="6" s="1"/>
  <c r="AB1199" i="6"/>
  <c r="AI1199" i="6" s="1" a="1"/>
  <c r="AI1199" i="6" s="1"/>
  <c r="AB395" i="6"/>
  <c r="AI395" i="6" s="1" a="1"/>
  <c r="AI395" i="6" s="1"/>
  <c r="AB2987" i="6"/>
  <c r="AI2987" i="6" s="1" a="1"/>
  <c r="AI2987" i="6" s="1"/>
  <c r="AB3279" i="6"/>
  <c r="AI3279" i="6" s="1" a="1"/>
  <c r="AI3279" i="6" s="1"/>
  <c r="AB3787" i="6"/>
  <c r="AI3787" i="6" s="1" a="1"/>
  <c r="AI3787" i="6" s="1"/>
  <c r="AB495" i="6"/>
  <c r="AI495" i="6" s="1" a="1"/>
  <c r="AI495" i="6" s="1"/>
  <c r="AC3791" i="6"/>
  <c r="AJ3791" i="6" s="1" a="1"/>
  <c r="AJ3791" i="6" s="1"/>
  <c r="AB3827" i="6"/>
  <c r="AI3827" i="6" s="1" a="1"/>
  <c r="AI3827" i="6" s="1"/>
  <c r="AC3755" i="6"/>
  <c r="AJ3755" i="6" s="1" a="1"/>
  <c r="AJ3755" i="6" s="1"/>
  <c r="AC3471" i="6"/>
  <c r="AJ3471" i="6" s="1" a="1"/>
  <c r="AJ3471" i="6" s="1"/>
  <c r="AB3451" i="6"/>
  <c r="AI3451" i="6" s="1" a="1"/>
  <c r="AI3451" i="6" s="1"/>
  <c r="AB2363" i="6"/>
  <c r="AI2363" i="6" s="1" a="1"/>
  <c r="AI2363" i="6" s="1"/>
  <c r="AB2015" i="6"/>
  <c r="AI2015" i="6" s="1" a="1"/>
  <c r="AI2015" i="6" s="1"/>
  <c r="AB1307" i="6"/>
  <c r="AI1307" i="6" s="1" a="1"/>
  <c r="AI1307" i="6" s="1"/>
  <c r="AB1695" i="6"/>
  <c r="AI1695" i="6" s="1" a="1"/>
  <c r="AI1695" i="6" s="1"/>
  <c r="AB943" i="6"/>
  <c r="AI943" i="6" s="1" a="1"/>
  <c r="AI943" i="6" s="1"/>
  <c r="AC1767" i="6"/>
  <c r="AJ1767" i="6" s="1" a="1"/>
  <c r="AJ1767" i="6" s="1"/>
  <c r="AB2139" i="6"/>
  <c r="AI2139" i="6" s="1" a="1"/>
  <c r="AI2139" i="6" s="1"/>
  <c r="AC2023" i="6"/>
  <c r="AJ2023" i="6" s="1" a="1"/>
  <c r="AJ2023" i="6" s="1"/>
  <c r="AB2379" i="6"/>
  <c r="AI2379" i="6" s="1" a="1"/>
  <c r="AI2379" i="6" s="1"/>
  <c r="AC431" i="6"/>
  <c r="AJ431" i="6" s="1" a="1"/>
  <c r="AJ431" i="6" s="1"/>
  <c r="AB1463" i="6"/>
  <c r="AI1463" i="6" s="1" a="1"/>
  <c r="AI1463" i="6" s="1"/>
  <c r="AB2427" i="6"/>
  <c r="AI2427" i="6" s="1" a="1"/>
  <c r="AI2427" i="6" s="1"/>
  <c r="AB891" i="6"/>
  <c r="AI891" i="6" s="1" a="1"/>
  <c r="AI891" i="6" s="1"/>
  <c r="AB95" i="6"/>
  <c r="AI95" i="6" s="1" a="1"/>
  <c r="AI95" i="6" s="1"/>
  <c r="AB2631" i="6"/>
  <c r="AI2631" i="6" s="1" a="1"/>
  <c r="AI2631" i="6" s="1"/>
  <c r="AB783" i="6"/>
  <c r="AI783" i="6" s="1" a="1"/>
  <c r="AI783" i="6" s="1"/>
  <c r="AB2411" i="6"/>
  <c r="AI2411" i="6" s="1" a="1"/>
  <c r="AI2411" i="6" s="1"/>
  <c r="AB3919" i="6"/>
  <c r="AI3919" i="6" s="1" a="1"/>
  <c r="AI3919" i="6" s="1"/>
  <c r="AB2587" i="6"/>
  <c r="AI2587" i="6" s="1" a="1"/>
  <c r="AI2587" i="6" s="1"/>
  <c r="AB3727" i="6"/>
  <c r="AI3727" i="6" s="1" a="1"/>
  <c r="AI3727" i="6" s="1"/>
  <c r="AB2135" i="6"/>
  <c r="AI2135" i="6" s="1" a="1"/>
  <c r="AI2135" i="6" s="1"/>
  <c r="AB3739" i="6"/>
  <c r="AI3739" i="6" s="1" a="1"/>
  <c r="AI3739" i="6" s="1"/>
  <c r="AB3831" i="6"/>
  <c r="AI3831" i="6" s="1" a="1"/>
  <c r="AI3831" i="6" s="1"/>
  <c r="AB3935" i="6"/>
  <c r="AI3935" i="6" s="1" a="1"/>
  <c r="AI3935" i="6" s="1"/>
  <c r="AB3771" i="6"/>
  <c r="AI3771" i="6" s="1" a="1"/>
  <c r="AI3771" i="6" s="1"/>
  <c r="AB359" i="6"/>
  <c r="AI359" i="6" s="1" a="1"/>
  <c r="AI359" i="6" s="1"/>
  <c r="AB3339" i="6"/>
  <c r="AI3339" i="6" s="1" a="1"/>
  <c r="AI3339" i="6" s="1"/>
  <c r="AB3355" i="6"/>
  <c r="AI3355" i="6" s="1" a="1"/>
  <c r="AI3355" i="6" s="1"/>
  <c r="AB2111" i="6"/>
  <c r="AI2111" i="6" s="1" a="1"/>
  <c r="AI2111" i="6" s="1"/>
  <c r="AB2891" i="6"/>
  <c r="AI2891" i="6" s="1" a="1"/>
  <c r="AI2891" i="6" s="1"/>
  <c r="AC1139" i="6"/>
  <c r="AJ1139" i="6" s="1" a="1"/>
  <c r="AJ1139" i="6" s="1"/>
  <c r="AB843" i="6"/>
  <c r="AI843" i="6" s="1" a="1"/>
  <c r="AI843" i="6" s="1"/>
  <c r="AB2491" i="6"/>
  <c r="AI2491" i="6" s="1" a="1"/>
  <c r="AI2491" i="6" s="1"/>
  <c r="AB1731" i="6"/>
  <c r="AI1731" i="6" s="1" a="1"/>
  <c r="AI1731" i="6" s="1"/>
  <c r="AB2255" i="6"/>
  <c r="AI2255" i="6" s="1" a="1"/>
  <c r="AI2255" i="6" s="1"/>
  <c r="AB291" i="6"/>
  <c r="AI291" i="6" s="1" a="1"/>
  <c r="AI291" i="6" s="1"/>
  <c r="AB3163" i="6"/>
  <c r="AI3163" i="6" s="1" a="1"/>
  <c r="AI3163" i="6" s="1"/>
  <c r="AB1951" i="6"/>
  <c r="AI1951" i="6" s="1" a="1"/>
  <c r="AI1951" i="6" s="1"/>
  <c r="AB1971" i="6"/>
  <c r="AI1971" i="6" s="1" a="1"/>
  <c r="AI1971" i="6" s="1"/>
  <c r="AB3287" i="6"/>
  <c r="AI3287" i="6" s="1" a="1"/>
  <c r="AI3287" i="6" s="1"/>
  <c r="AB2703" i="6"/>
  <c r="AI2703" i="6" s="1" a="1"/>
  <c r="AI2703" i="6" s="1"/>
  <c r="AB2207" i="6"/>
  <c r="AI2207" i="6" s="1" a="1"/>
  <c r="AI2207" i="6" s="1"/>
  <c r="AB3851" i="6"/>
  <c r="AI3851" i="6" s="1" a="1"/>
  <c r="AI3851" i="6" s="1"/>
  <c r="AB1703" i="6"/>
  <c r="AI1703" i="6" s="1" a="1"/>
  <c r="AI1703" i="6" s="1"/>
  <c r="AB771" i="6"/>
  <c r="AI771" i="6" s="1" a="1"/>
  <c r="AI771" i="6" s="1"/>
  <c r="AB435" i="6"/>
  <c r="AI435" i="6" s="1" a="1"/>
  <c r="AI435" i="6" s="1"/>
  <c r="AB423" i="6"/>
  <c r="AI423" i="6" s="1" a="1"/>
  <c r="AI423" i="6" s="1"/>
  <c r="AB2487" i="6"/>
  <c r="AI2487" i="6" s="1" a="1"/>
  <c r="AI2487" i="6" s="1"/>
  <c r="AB2287" i="6"/>
  <c r="AI2287" i="6" s="1" a="1"/>
  <c r="AI2287" i="6" s="1"/>
  <c r="AB3523" i="6"/>
  <c r="AI3523" i="6" s="1" a="1"/>
  <c r="AI3523" i="6" s="1"/>
  <c r="AB1339" i="6"/>
  <c r="AI1339" i="6" s="1" a="1"/>
  <c r="AI1339" i="6" s="1"/>
  <c r="AB3135" i="6"/>
  <c r="AI3135" i="6" s="1" a="1"/>
  <c r="AI3135" i="6" s="1"/>
  <c r="AB195" i="6"/>
  <c r="AI195" i="6" s="1" a="1"/>
  <c r="AI195" i="6" s="1"/>
  <c r="AB1047" i="6"/>
  <c r="AI1047" i="6" s="1" a="1"/>
  <c r="AI1047" i="6" s="1"/>
  <c r="AB2055" i="6"/>
  <c r="AI2055" i="6" s="1" a="1"/>
  <c r="AI2055" i="6" s="1"/>
  <c r="AB3559" i="6"/>
  <c r="AI3559" i="6" s="1" a="1"/>
  <c r="AI3559" i="6" s="1"/>
  <c r="AC2683" i="6"/>
  <c r="AJ2683" i="6" s="1" a="1"/>
  <c r="AJ2683" i="6" s="1"/>
  <c r="AC3431" i="6"/>
  <c r="AJ3431" i="6" s="1" a="1"/>
  <c r="AJ3431" i="6" s="1"/>
  <c r="AC3063" i="6"/>
  <c r="AJ3063" i="6" s="1" a="1"/>
  <c r="AJ3063" i="6" s="1"/>
  <c r="AC1055" i="6"/>
  <c r="AJ1055" i="6" s="1" a="1"/>
  <c r="AJ1055" i="6" s="1"/>
  <c r="AC2647" i="6"/>
  <c r="AJ2647" i="6" s="1" a="1"/>
  <c r="AJ2647" i="6" s="1"/>
  <c r="AB1335" i="6"/>
  <c r="AI1335" i="6" s="1" a="1"/>
  <c r="AI1335" i="6" s="1"/>
  <c r="AB2623" i="6"/>
  <c r="AI2623" i="6" s="1" a="1"/>
  <c r="AI2623" i="6" s="1"/>
  <c r="AB963" i="6"/>
  <c r="AI963" i="6" s="1" a="1"/>
  <c r="AI963" i="6" s="1"/>
  <c r="AB2227" i="6"/>
  <c r="AI2227" i="6" s="1" a="1"/>
  <c r="AI2227" i="6" s="1"/>
  <c r="AC1071" i="6"/>
  <c r="AJ1071" i="6" s="1" a="1"/>
  <c r="AJ1071" i="6" s="1"/>
  <c r="AC2831" i="6"/>
  <c r="AJ2831" i="6" s="1" a="1"/>
  <c r="AJ2831" i="6" s="1"/>
  <c r="AC3967" i="6"/>
  <c r="AJ3967" i="6" s="1" a="1"/>
  <c r="AJ3967" i="6" s="1"/>
  <c r="AC931" i="6"/>
  <c r="AJ931" i="6" s="1" a="1"/>
  <c r="AJ931" i="6" s="1"/>
  <c r="AC175" i="6"/>
  <c r="AJ175" i="6" s="1" a="1"/>
  <c r="AJ175" i="6" s="1"/>
  <c r="AB2095" i="6"/>
  <c r="AI2095" i="6" s="1" a="1"/>
  <c r="AI2095" i="6" s="1"/>
  <c r="AB1059" i="6"/>
  <c r="AI1059" i="6" s="1" a="1"/>
  <c r="AI1059" i="6" s="1"/>
  <c r="AB2543" i="6"/>
  <c r="AI2543" i="6" s="1" a="1"/>
  <c r="AI2543" i="6" s="1"/>
  <c r="AB1787" i="6"/>
  <c r="AI1787" i="6" s="1" a="1"/>
  <c r="AI1787" i="6" s="1"/>
  <c r="AB835" i="6"/>
  <c r="AI835" i="6" s="1" a="1"/>
  <c r="AI835" i="6" s="1"/>
  <c r="AB2747" i="6"/>
  <c r="AI2747" i="6" s="1" a="1"/>
  <c r="AI2747" i="6" s="1"/>
  <c r="AB551" i="6"/>
  <c r="AI551" i="6" s="1" a="1"/>
  <c r="AI551" i="6" s="1"/>
  <c r="AB1511" i="6"/>
  <c r="AI1511" i="6" s="1" a="1"/>
  <c r="AI1511" i="6" s="1"/>
  <c r="AB535" i="6"/>
  <c r="AI535" i="6" s="1" a="1"/>
  <c r="AI535" i="6" s="1"/>
  <c r="AB3623" i="6"/>
  <c r="AI3623" i="6" s="1" a="1"/>
  <c r="AI3623" i="6" s="1"/>
  <c r="AB3067" i="6"/>
  <c r="AI3067" i="6" s="1" a="1"/>
  <c r="AI3067" i="6" s="1"/>
  <c r="AB887" i="6"/>
  <c r="AI887" i="6" s="1" a="1"/>
  <c r="AI887" i="6" s="1"/>
  <c r="AB51" i="6"/>
  <c r="AI51" i="6" s="1" a="1"/>
  <c r="AI51" i="6" s="1"/>
  <c r="AB1871" i="6"/>
  <c r="AI1871" i="6" s="1" a="1"/>
  <c r="AI1871" i="6" s="1"/>
  <c r="AB1371" i="6"/>
  <c r="AI1371" i="6" s="1" a="1"/>
  <c r="AI1371" i="6" s="1"/>
  <c r="AB1215" i="6"/>
  <c r="AI1215" i="6" s="1" a="1"/>
  <c r="AI1215" i="6" s="1"/>
  <c r="AB575" i="6"/>
  <c r="AI575" i="6" s="1" a="1"/>
  <c r="AI575" i="6" s="1"/>
  <c r="AB631" i="6"/>
  <c r="AI631" i="6" s="1" a="1"/>
  <c r="AI631" i="6" s="1"/>
  <c r="AB2639" i="6"/>
  <c r="AI2639" i="6" s="1" a="1"/>
  <c r="AI2639" i="6" s="1"/>
  <c r="AB3699" i="6"/>
  <c r="AI3699" i="6" s="1" a="1"/>
  <c r="AI3699" i="6" s="1"/>
  <c r="AB1811" i="6"/>
  <c r="AI1811" i="6" s="1" a="1"/>
  <c r="AI1811" i="6" s="1"/>
  <c r="AC343" i="6"/>
  <c r="AJ343" i="6" s="1" a="1"/>
  <c r="AJ343" i="6" s="1"/>
  <c r="AB3391" i="6"/>
  <c r="AI3391" i="6" s="1" a="1"/>
  <c r="AI3391" i="6" s="1"/>
  <c r="AB2079" i="6"/>
  <c r="AI2079" i="6" s="1" a="1"/>
  <c r="AI2079" i="6" s="1"/>
  <c r="AC3183" i="6"/>
  <c r="AJ3183" i="6" s="1" a="1"/>
  <c r="AJ3183" i="6" s="1"/>
  <c r="AB2579" i="6"/>
  <c r="AI2579" i="6" s="1" a="1"/>
  <c r="AI2579" i="6" s="1"/>
  <c r="AB2815" i="6"/>
  <c r="AI2815" i="6" s="1" a="1"/>
  <c r="AI2815" i="6" s="1"/>
  <c r="AB2603" i="6"/>
  <c r="AI2603" i="6" s="1" a="1"/>
  <c r="AI2603" i="6" s="1"/>
  <c r="AB1651" i="6"/>
  <c r="AI1651" i="6" s="1" a="1"/>
  <c r="AI1651" i="6" s="1"/>
  <c r="AB2847" i="6"/>
  <c r="AI2847" i="6" s="1" a="1"/>
  <c r="AI2847" i="6" s="1"/>
  <c r="AB903" i="6"/>
  <c r="AI903" i="6" s="1" a="1"/>
  <c r="AI903" i="6" s="1"/>
  <c r="AB767" i="6"/>
  <c r="AI767" i="6" s="1" a="1"/>
  <c r="AI767" i="6" s="1"/>
  <c r="AB2271" i="6"/>
  <c r="AI2271" i="6" s="1" a="1"/>
  <c r="AI2271" i="6" s="1"/>
  <c r="AB2663" i="6"/>
  <c r="AI2663" i="6" s="1" a="1"/>
  <c r="AI2663" i="6" s="1"/>
  <c r="AB3515" i="6"/>
  <c r="AI3515" i="6" s="1" a="1"/>
  <c r="AI3515" i="6" s="1"/>
  <c r="AB1279" i="6"/>
  <c r="AI1279" i="6" s="1" a="1"/>
  <c r="AI1279" i="6" s="1"/>
  <c r="AB3567" i="6"/>
  <c r="AI3567" i="6" s="1" a="1"/>
  <c r="AI3567" i="6" s="1"/>
  <c r="AB3051" i="6"/>
  <c r="AI3051" i="6" s="1" a="1"/>
  <c r="AI3051" i="6" s="1"/>
  <c r="AB1687" i="6"/>
  <c r="AI1687" i="6" s="1" a="1"/>
  <c r="AI1687" i="6" s="1"/>
  <c r="AB1563" i="6"/>
  <c r="AI1563" i="6" s="1" a="1"/>
  <c r="AI1563" i="6" s="1"/>
  <c r="AB2895" i="6"/>
  <c r="AI2895" i="6" s="1" a="1"/>
  <c r="AI2895" i="6" s="1"/>
  <c r="AB3615" i="6"/>
  <c r="AI3615" i="6" s="1" a="1"/>
  <c r="AI3615" i="6" s="1"/>
  <c r="AB2751" i="6"/>
  <c r="AI2751" i="6" s="1" a="1"/>
  <c r="AI2751" i="6" s="1"/>
  <c r="AB1011" i="6"/>
  <c r="AI1011" i="6" s="1" a="1"/>
  <c r="AI1011" i="6" s="1"/>
  <c r="AB1667" i="6"/>
  <c r="AI1667" i="6" s="1" a="1"/>
  <c r="AI1667" i="6" s="1"/>
  <c r="AB3815" i="6"/>
  <c r="AI3815" i="6" s="1" a="1"/>
  <c r="AI3815" i="6" s="1"/>
  <c r="AB1207" i="6"/>
  <c r="AI1207" i="6" s="1" a="1"/>
  <c r="AI1207" i="6" s="1"/>
  <c r="AB3383" i="6"/>
  <c r="AI3383" i="6" s="1" a="1"/>
  <c r="AI3383" i="6" s="1"/>
  <c r="AB3747" i="6"/>
  <c r="AI3747" i="6" s="1" a="1"/>
  <c r="AI3747" i="6" s="1"/>
  <c r="AB707" i="6"/>
  <c r="AI707" i="6" s="1" a="1"/>
  <c r="AI707" i="6" s="1"/>
  <c r="AB1691" i="6"/>
  <c r="AI1691" i="6" s="1" a="1"/>
  <c r="AI1691" i="6" s="1"/>
  <c r="AC387" i="6"/>
  <c r="AJ387" i="6" s="1" a="1"/>
  <c r="AJ387" i="6" s="1"/>
  <c r="AC539" i="6"/>
  <c r="AJ539" i="6" s="1" a="1"/>
  <c r="AJ539" i="6" s="1"/>
  <c r="AC407" i="6"/>
  <c r="AJ407" i="6" s="1" a="1"/>
  <c r="AJ407" i="6" s="1"/>
  <c r="AB2851" i="6"/>
  <c r="AI2851" i="6" s="1" a="1"/>
  <c r="AI2851" i="6" s="1"/>
  <c r="AB1043" i="6"/>
  <c r="AI1043" i="6" s="1" a="1"/>
  <c r="AI1043" i="6" s="1"/>
  <c r="AB2331" i="6"/>
  <c r="AI2331" i="6" s="1" a="1"/>
  <c r="AI2331" i="6" s="1"/>
  <c r="AB3099" i="6"/>
  <c r="AI3099" i="6" s="1" a="1"/>
  <c r="AI3099" i="6" s="1"/>
  <c r="AC679" i="6"/>
  <c r="AJ679" i="6" s="1" a="1"/>
  <c r="AJ679" i="6" s="1"/>
  <c r="AB1223" i="6"/>
  <c r="AI1223" i="6" s="1" a="1"/>
  <c r="AI1223" i="6" s="1"/>
  <c r="AC2771" i="6"/>
  <c r="AJ2771" i="6" s="1" a="1"/>
  <c r="AJ2771" i="6" s="1"/>
  <c r="AC2199" i="6"/>
  <c r="AJ2199" i="6" s="1" a="1"/>
  <c r="AJ2199" i="6" s="1"/>
  <c r="AC3203" i="6"/>
  <c r="AJ3203" i="6" s="1" a="1"/>
  <c r="AJ3203" i="6" s="1"/>
  <c r="AC3379" i="6"/>
  <c r="AJ3379" i="6" s="1" a="1"/>
  <c r="AJ3379" i="6" s="1"/>
  <c r="AB2967" i="6"/>
  <c r="AI2967" i="6" s="1" a="1"/>
  <c r="AI2967" i="6" s="1"/>
  <c r="AB3167" i="6"/>
  <c r="AI3167" i="6" s="1" a="1"/>
  <c r="AI3167" i="6" s="1"/>
  <c r="AB2495" i="6"/>
  <c r="AI2495" i="6" s="1" a="1"/>
  <c r="AI2495" i="6" s="1"/>
  <c r="AB2399" i="6"/>
  <c r="AI2399" i="6" s="1" a="1"/>
  <c r="AI2399" i="6" s="1"/>
  <c r="AB871" i="6"/>
  <c r="AI871" i="6" s="1" a="1"/>
  <c r="AI871" i="6" s="1"/>
  <c r="AB1379" i="6"/>
  <c r="AI1379" i="6" s="1" a="1"/>
  <c r="AI1379" i="6" s="1"/>
  <c r="AB3371" i="6"/>
  <c r="AI3371" i="6" s="1" a="1"/>
  <c r="AI3371" i="6" s="1"/>
  <c r="AB3175" i="6"/>
  <c r="AI3175" i="6" s="1" a="1"/>
  <c r="AI3175" i="6" s="1"/>
  <c r="AB3547" i="6"/>
  <c r="AI3547" i="6" s="1" a="1"/>
  <c r="AI3547" i="6" s="1"/>
  <c r="AB2687" i="6"/>
  <c r="AI2687" i="6" s="1" a="1"/>
  <c r="AI2687" i="6" s="1"/>
  <c r="AB3091" i="6"/>
  <c r="AI3091" i="6" s="1" a="1"/>
  <c r="AI3091" i="6" s="1"/>
  <c r="AB327" i="6"/>
  <c r="AI327" i="6" s="1" a="1"/>
  <c r="AI327" i="6" s="1"/>
  <c r="AB2783" i="6"/>
  <c r="AI2783" i="6" s="1" a="1"/>
  <c r="AI2783" i="6" s="1"/>
  <c r="AB479" i="6"/>
  <c r="AI479" i="6" s="1" a="1"/>
  <c r="AI479" i="6" s="1"/>
  <c r="AB703" i="6"/>
  <c r="AI703" i="6" s="1" a="1"/>
  <c r="AI703" i="6" s="1"/>
  <c r="AB3663" i="6"/>
  <c r="AI3663" i="6" s="1" a="1"/>
  <c r="AI3663" i="6" s="1"/>
  <c r="AB1819" i="6"/>
  <c r="AI1819" i="6" s="1" a="1"/>
  <c r="AI1819" i="6" s="1"/>
  <c r="AB1439" i="6"/>
  <c r="AI1439" i="6" s="1" a="1"/>
  <c r="AI1439" i="6" s="1"/>
  <c r="AB3667" i="6"/>
  <c r="AI3667" i="6" s="1" a="1"/>
  <c r="AI3667" i="6" s="1"/>
  <c r="AC271" i="6"/>
  <c r="AJ271" i="6" s="1" a="1"/>
  <c r="AJ271" i="6" s="1"/>
  <c r="AC3659" i="6"/>
  <c r="AJ3659" i="6" s="1" a="1"/>
  <c r="AJ3659" i="6" s="1"/>
  <c r="AC311" i="6"/>
  <c r="AJ311" i="6" s="1" a="1"/>
  <c r="AJ311" i="6" s="1"/>
  <c r="AB3535" i="6"/>
  <c r="AI3535" i="6" s="1" a="1"/>
  <c r="AI3535" i="6" s="1"/>
  <c r="AB2163" i="6"/>
  <c r="AI2163" i="6" s="1" a="1"/>
  <c r="AI2163" i="6" s="1"/>
  <c r="AC899" i="6"/>
  <c r="AJ899" i="6" s="1" a="1"/>
  <c r="AJ899" i="6" s="1"/>
  <c r="AC2091" i="6"/>
  <c r="AJ2091" i="6" s="1" a="1"/>
  <c r="AJ2091" i="6" s="1"/>
  <c r="AB43" i="6"/>
  <c r="AI43" i="6" s="1" a="1"/>
  <c r="AI43" i="6" s="1"/>
  <c r="AB2431" i="6"/>
  <c r="AI2431" i="6" s="1" a="1"/>
  <c r="AI2431" i="6" s="1"/>
  <c r="AC1543" i="6"/>
  <c r="AJ1543" i="6" s="1" a="1"/>
  <c r="AJ1543" i="6" s="1"/>
  <c r="AB2107" i="6"/>
  <c r="AI2107" i="6" s="1" a="1"/>
  <c r="AI2107" i="6" s="1"/>
  <c r="AC3723" i="6"/>
  <c r="AJ3723" i="6" s="1" a="1"/>
  <c r="AJ3723" i="6" s="1"/>
  <c r="AC1227" i="6"/>
  <c r="AJ1227" i="6" s="1" a="1"/>
  <c r="AJ1227" i="6" s="1"/>
  <c r="AC859" i="6"/>
  <c r="AJ859" i="6" s="1" a="1"/>
  <c r="AJ859" i="6" s="1"/>
  <c r="AB2983" i="6"/>
  <c r="AI2983" i="6" s="1" a="1"/>
  <c r="AI2983" i="6" s="1"/>
  <c r="AB2919" i="6"/>
  <c r="AI2919" i="6" s="1" a="1"/>
  <c r="AI2919" i="6" s="1"/>
  <c r="AB2007" i="6"/>
  <c r="AI2007" i="6" s="1" a="1"/>
  <c r="AI2007" i="6" s="1"/>
  <c r="AB1015" i="6"/>
  <c r="AI1015" i="6" s="1" a="1"/>
  <c r="AI1015" i="6" s="1"/>
  <c r="AB303" i="6"/>
  <c r="AI303" i="6" s="1" a="1"/>
  <c r="AI303" i="6" s="1"/>
  <c r="AB1143" i="6"/>
  <c r="AI1143" i="6" s="1" a="1"/>
  <c r="AI1143" i="6" s="1"/>
  <c r="AB107" i="6"/>
  <c r="AI107" i="6" s="1" a="1"/>
  <c r="AI107" i="6" s="1"/>
  <c r="AB2635" i="6"/>
  <c r="AI2635" i="6" s="1" a="1"/>
  <c r="AI2635" i="6" s="1"/>
  <c r="AB295" i="6"/>
  <c r="AI295" i="6" s="1" a="1"/>
  <c r="AI295" i="6" s="1"/>
  <c r="AB1883" i="6"/>
  <c r="AI1883" i="6" s="1" a="1"/>
  <c r="AI1883" i="6" s="1"/>
  <c r="AB2571" i="6"/>
  <c r="AI2571" i="6" s="1" a="1"/>
  <c r="AI2571" i="6" s="1"/>
  <c r="AB3299" i="6"/>
  <c r="AI3299" i="6" s="1" a="1"/>
  <c r="AI3299" i="6" s="1"/>
  <c r="AB603" i="6"/>
  <c r="AI603" i="6" s="1" a="1"/>
  <c r="AI603" i="6" s="1"/>
  <c r="AB1635" i="6"/>
  <c r="AI1635" i="6" s="1" a="1"/>
  <c r="AI1635" i="6" s="1"/>
  <c r="AB1723" i="6"/>
  <c r="AI1723" i="6" s="1" a="1"/>
  <c r="AI1723" i="6" s="1"/>
  <c r="AB1907" i="6"/>
  <c r="AI1907" i="6" s="1" a="1"/>
  <c r="AI1907" i="6" s="1"/>
  <c r="AB2323" i="6"/>
  <c r="AI2323" i="6" s="1" a="1"/>
  <c r="AI2323" i="6" s="1"/>
  <c r="AC1739" i="6"/>
  <c r="AJ1739" i="6" s="1" a="1"/>
  <c r="AJ1739" i="6" s="1"/>
  <c r="AB3351" i="6"/>
  <c r="AI3351" i="6" s="1" a="1"/>
  <c r="AI3351" i="6" s="1"/>
  <c r="AB2039" i="6"/>
  <c r="AI2039" i="6" s="1" a="1"/>
  <c r="AI2039" i="6" s="1"/>
  <c r="AC1515" i="6"/>
  <c r="AJ1515" i="6" s="1" a="1"/>
  <c r="AJ1515" i="6" s="1"/>
  <c r="AB3423" i="6"/>
  <c r="AI3423" i="6" s="1" a="1"/>
  <c r="AI3423" i="6" s="1"/>
  <c r="AB2231" i="6"/>
  <c r="AI2231" i="6" s="1" a="1"/>
  <c r="AI2231" i="6" s="1"/>
  <c r="AB335" i="6"/>
  <c r="AI335" i="6" s="1" a="1"/>
  <c r="AI335" i="6" s="1"/>
  <c r="AB2419" i="6"/>
  <c r="AI2419" i="6" s="1" a="1"/>
  <c r="AI2419" i="6" s="1"/>
  <c r="AB2327" i="6"/>
  <c r="AI2327" i="6" s="1" a="1"/>
  <c r="AI2327" i="6" s="1"/>
  <c r="AB543" i="6"/>
  <c r="AI543" i="6" s="1" a="1"/>
  <c r="AI543" i="6" s="1"/>
  <c r="AC3595" i="6"/>
  <c r="AJ3595" i="6" s="1" a="1"/>
  <c r="AJ3595" i="6" s="1"/>
  <c r="AB3591" i="6"/>
  <c r="AI3591" i="6" s="1" a="1"/>
  <c r="AI3591" i="6" s="1"/>
  <c r="AC1759" i="6"/>
  <c r="AJ1759" i="6" s="1" a="1"/>
  <c r="AJ1759" i="6" s="1"/>
  <c r="AC2755" i="6"/>
  <c r="AJ2755" i="6" s="1" a="1"/>
  <c r="AJ2755" i="6" s="1"/>
  <c r="AC2531" i="6"/>
  <c r="AJ2531" i="6" s="1" a="1"/>
  <c r="AJ2531" i="6" s="1"/>
  <c r="AB3579" i="6"/>
  <c r="AI3579" i="6" s="1" a="1"/>
  <c r="AI3579" i="6" s="1"/>
  <c r="AB3455" i="6"/>
  <c r="AI3455" i="6" s="1" a="1"/>
  <c r="AI3455" i="6" s="1"/>
  <c r="AB2807" i="6"/>
  <c r="AI2807" i="6" s="1" a="1"/>
  <c r="AI2807" i="6" s="1"/>
  <c r="AB123" i="6"/>
  <c r="AI123" i="6" s="1" a="1"/>
  <c r="AI123" i="6" s="1"/>
  <c r="AB1547" i="6"/>
  <c r="AI1547" i="6" s="1" a="1"/>
  <c r="AI1547" i="6" s="1"/>
  <c r="AB1619" i="6"/>
  <c r="AI1619" i="6" s="1" a="1"/>
  <c r="AI1619" i="6" s="1"/>
  <c r="AB3643" i="6"/>
  <c r="AI3643" i="6" s="1" a="1"/>
  <c r="AI3643" i="6" s="1"/>
  <c r="AB1815" i="6"/>
  <c r="AI1815" i="6" s="1" a="1"/>
  <c r="AI1815" i="6" s="1"/>
  <c r="AB2071" i="6"/>
  <c r="AI2071" i="6" s="1" a="1"/>
  <c r="AI2071" i="6" s="1"/>
  <c r="AB999" i="6"/>
  <c r="AI999" i="6" s="1" a="1"/>
  <c r="AI999" i="6" s="1"/>
  <c r="AB23" i="6"/>
  <c r="AI23" i="6" s="1" a="1"/>
  <c r="AI23" i="6" s="1"/>
  <c r="AB3119" i="6"/>
  <c r="AI3119" i="6" s="1" a="1"/>
  <c r="AI3119" i="6" s="1"/>
  <c r="AB1915" i="6"/>
  <c r="AI1915" i="6" s="1" a="1"/>
  <c r="AI1915" i="6" s="1"/>
  <c r="AB1419" i="6"/>
  <c r="AI1419" i="6" s="1" a="1"/>
  <c r="AI1419" i="6" s="1"/>
  <c r="AB3507" i="6"/>
  <c r="AI3507" i="6" s="1" a="1"/>
  <c r="AI3507" i="6" s="1"/>
  <c r="AB2947" i="6"/>
  <c r="AI2947" i="6" s="1" a="1"/>
  <c r="AI2947" i="6" s="1"/>
  <c r="AB1359" i="6"/>
  <c r="AI1359" i="6" s="1" a="1"/>
  <c r="AI1359" i="6" s="1"/>
  <c r="AB3127" i="6"/>
  <c r="AI3127" i="6" s="1" a="1"/>
  <c r="AI3127" i="6" s="1"/>
  <c r="AB2459" i="6"/>
  <c r="AI2459" i="6" s="1" a="1"/>
  <c r="AI2459" i="6" s="1"/>
  <c r="AB2955" i="6"/>
  <c r="AI2955" i="6" s="1" a="1"/>
  <c r="AI2955" i="6" s="1"/>
  <c r="AB1775" i="6"/>
  <c r="AI1775" i="6" s="1" a="1"/>
  <c r="AI1775" i="6" s="1"/>
  <c r="AB759" i="6"/>
  <c r="AI759" i="6" s="1" a="1"/>
  <c r="AI759" i="6" s="1"/>
  <c r="AB3743" i="6"/>
  <c r="AI3743" i="6" s="1" a="1"/>
  <c r="AI3743" i="6" s="1"/>
  <c r="AB3819" i="6"/>
  <c r="AI3819" i="6" s="1" a="1"/>
  <c r="AI3819" i="6" s="1"/>
  <c r="AB2131" i="6"/>
  <c r="AI2131" i="6" s="1" a="1"/>
  <c r="AI2131" i="6" s="1"/>
  <c r="AB3735" i="6"/>
  <c r="AI3735" i="6" s="1" a="1"/>
  <c r="AI3735" i="6" s="1"/>
  <c r="AC2027" i="6"/>
  <c r="AJ2027" i="6" s="1" a="1"/>
  <c r="AJ2027" i="6" s="1"/>
  <c r="AB2067" i="6"/>
  <c r="AI2067" i="6" s="1" a="1"/>
  <c r="AI2067" i="6" s="1"/>
  <c r="AB927" i="6"/>
  <c r="AI927" i="6" s="1" a="1"/>
  <c r="AI927" i="6" s="1"/>
  <c r="AC259" i="6"/>
  <c r="AJ259" i="6" s="1" a="1"/>
  <c r="AJ259" i="6" s="1"/>
  <c r="AC1267" i="6"/>
  <c r="AJ1267" i="6" s="1" a="1"/>
  <c r="AJ1267" i="6" s="1"/>
  <c r="AC3607" i="6"/>
  <c r="AJ3607" i="6" s="1" a="1"/>
  <c r="AJ3607" i="6" s="1"/>
  <c r="AB171" i="6"/>
  <c r="AI171" i="6" s="1" a="1"/>
  <c r="AI171" i="6" s="1"/>
  <c r="AB2535" i="6"/>
  <c r="AI2535" i="6" s="1" a="1"/>
  <c r="AI2535" i="6" s="1"/>
  <c r="AB1711" i="6"/>
  <c r="AI1711" i="6" s="1" a="1"/>
  <c r="AI1711" i="6" s="1"/>
  <c r="AC955" i="6"/>
  <c r="AJ955" i="6" s="1" a="1"/>
  <c r="AJ955" i="6" s="1"/>
  <c r="AC1935" i="6"/>
  <c r="AJ1935" i="6" s="1" a="1"/>
  <c r="AJ1935" i="6" s="1"/>
  <c r="AB3347" i="6"/>
  <c r="AI3347" i="6" s="1" a="1"/>
  <c r="AI3347" i="6" s="1"/>
  <c r="AB2827" i="6"/>
  <c r="AI2827" i="6" s="1" a="1"/>
  <c r="AI2827" i="6" s="1"/>
  <c r="AC1103" i="6"/>
  <c r="AJ1103" i="6" s="1" a="1"/>
  <c r="AJ1103" i="6" s="1"/>
  <c r="AB2179" i="6"/>
  <c r="AI2179" i="6" s="1" a="1"/>
  <c r="AI2179" i="6" s="1"/>
  <c r="AB3447" i="6"/>
  <c r="AI3447" i="6" s="1" a="1"/>
  <c r="AI3447" i="6" s="1"/>
  <c r="AC2367" i="6"/>
  <c r="AJ2367" i="6" s="1" a="1"/>
  <c r="AJ2367" i="6" s="1"/>
  <c r="AC2063" i="6"/>
  <c r="AJ2063" i="6" s="1" a="1"/>
  <c r="AJ2063" i="6" s="1"/>
  <c r="AC1727" i="6"/>
  <c r="AJ1727" i="6" s="1" a="1"/>
  <c r="AJ1727" i="6" s="1"/>
  <c r="AB1411" i="6"/>
  <c r="AI1411" i="6" s="1" a="1"/>
  <c r="AI1411" i="6" s="1"/>
  <c r="AC103" i="6"/>
  <c r="AJ103" i="6" s="1" a="1"/>
  <c r="AJ103" i="6" s="1"/>
  <c r="AC1611" i="6"/>
  <c r="AJ1611" i="6" s="1" a="1"/>
  <c r="AJ1611" i="6" s="1"/>
  <c r="AC1479" i="6"/>
  <c r="AJ1479" i="6" s="1" a="1"/>
  <c r="AJ1479" i="6" s="1"/>
  <c r="AB519" i="6"/>
  <c r="AI519" i="6" s="1" a="1"/>
  <c r="AI519" i="6" s="1"/>
  <c r="AB1255" i="6"/>
  <c r="AI1255" i="6" s="1" a="1"/>
  <c r="AI1255" i="6" s="1"/>
  <c r="AB2839" i="6"/>
  <c r="AI2839" i="6" s="1" a="1"/>
  <c r="AI2839" i="6" s="1"/>
  <c r="AC1671" i="6"/>
  <c r="AJ1671" i="6" s="1" a="1"/>
  <c r="AJ1671" i="6" s="1"/>
  <c r="AB3079" i="6"/>
  <c r="AI3079" i="6" s="1" a="1"/>
  <c r="AI3079" i="6" s="1"/>
  <c r="AB1559" i="6"/>
  <c r="AI1559" i="6" s="1" a="1"/>
  <c r="AI1559" i="6" s="1"/>
  <c r="AB2679" i="6"/>
  <c r="AI2679" i="6" s="1" a="1"/>
  <c r="AI2679" i="6" s="1"/>
  <c r="AB1755" i="6"/>
  <c r="AI1755" i="6" s="1" a="1"/>
  <c r="AI1755" i="6" s="1"/>
  <c r="AB1867" i="6"/>
  <c r="AI1867" i="6" s="1" a="1"/>
  <c r="AI1867" i="6" s="1"/>
  <c r="AB3551" i="6"/>
  <c r="AI3551" i="6" s="1" a="1"/>
  <c r="AI3551" i="6" s="1"/>
  <c r="AB1955" i="6"/>
  <c r="AI1955" i="6" s="1" a="1"/>
  <c r="AI1955" i="6" s="1"/>
  <c r="AB1003" i="6"/>
  <c r="AI1003" i="6" s="1" a="1"/>
  <c r="AI1003" i="6" s="1"/>
  <c r="AB1263" i="6"/>
  <c r="AI1263" i="6" s="1" a="1"/>
  <c r="AI1263" i="6" s="1"/>
  <c r="AB2151" i="6"/>
  <c r="AI2151" i="6" s="1" a="1"/>
  <c r="AI2151" i="6" s="1"/>
  <c r="AB179" i="6"/>
  <c r="AI179" i="6" s="1" a="1"/>
  <c r="AI179" i="6" s="1"/>
  <c r="AB2059" i="6"/>
  <c r="AI2059" i="6" s="1" a="1"/>
  <c r="AI2059" i="6" s="1"/>
  <c r="AB1879" i="6"/>
  <c r="AI1879" i="6" s="1" a="1"/>
  <c r="AI1879" i="6" s="1"/>
  <c r="AB1395" i="6"/>
  <c r="AI1395" i="6" s="1" a="1"/>
  <c r="AI1395" i="6" s="1"/>
  <c r="AB379" i="6"/>
  <c r="AI379" i="6" s="1" a="1"/>
  <c r="AI379" i="6" s="1"/>
  <c r="AB415" i="6"/>
  <c r="AI415" i="6" s="1" a="1"/>
  <c r="AI415" i="6" s="1"/>
  <c r="AC2943" i="6"/>
  <c r="AJ2943" i="6" s="1" a="1"/>
  <c r="AJ2943" i="6" s="1"/>
  <c r="AC1607" i="6"/>
  <c r="AJ1607" i="6" s="1" a="1"/>
  <c r="AJ1607" i="6" s="1"/>
  <c r="AC1403" i="6"/>
  <c r="AJ1403" i="6" s="1" a="1"/>
  <c r="AJ1403" i="6" s="1"/>
  <c r="AB2811" i="6"/>
  <c r="AI2811" i="6" s="1" a="1"/>
  <c r="AI2811" i="6" s="1"/>
  <c r="AC2339" i="6"/>
  <c r="AJ2339" i="6" s="1" a="1"/>
  <c r="AJ2339" i="6" s="1"/>
  <c r="AB3887" i="6"/>
  <c r="AI3887" i="6" s="1" a="1"/>
  <c r="AI3887" i="6" s="1"/>
  <c r="AC663" i="6"/>
  <c r="AJ663" i="6" s="1" a="1"/>
  <c r="AJ663" i="6" s="1"/>
  <c r="AC3179" i="6"/>
  <c r="AJ3179" i="6" s="1" a="1"/>
  <c r="AJ3179" i="6" s="1"/>
  <c r="AC1903" i="6"/>
  <c r="AJ1903" i="6" s="1" a="1"/>
  <c r="AJ1903" i="6" s="1"/>
  <c r="AC1855" i="6"/>
  <c r="AJ1855" i="6" s="1" a="1"/>
  <c r="AJ1855" i="6" s="1"/>
  <c r="AB3291" i="6"/>
  <c r="AI3291" i="6" s="1" a="1"/>
  <c r="AI3291" i="6" s="1"/>
  <c r="AB2671" i="6"/>
  <c r="AI2671" i="6" s="1" a="1"/>
  <c r="AI2671" i="6" s="1"/>
  <c r="AB1791" i="6"/>
  <c r="AI1791" i="6" s="1" a="1"/>
  <c r="AI1791" i="6" s="1"/>
  <c r="AB3963" i="6"/>
  <c r="AI3963" i="6" s="1" a="1"/>
  <c r="AI3963" i="6" s="1"/>
  <c r="AB3255" i="6"/>
  <c r="AI3255" i="6" s="1" a="1"/>
  <c r="AI3255" i="6" s="1"/>
  <c r="AB475" i="6"/>
  <c r="AI475" i="6" s="1" a="1"/>
  <c r="AI475" i="6" s="1"/>
  <c r="AB3267" i="6"/>
  <c r="AI3267" i="6" s="1" a="1"/>
  <c r="AI3267" i="6" s="1"/>
  <c r="AB1983" i="6"/>
  <c r="AI1983" i="6" s="1" a="1"/>
  <c r="AI1983" i="6" s="1"/>
  <c r="AB1911" i="6"/>
  <c r="AI1911" i="6" s="1" a="1"/>
  <c r="AI1911" i="6" s="1"/>
  <c r="AB3367" i="6"/>
  <c r="AI3367" i="6" s="1" a="1"/>
  <c r="AI3367" i="6" s="1"/>
  <c r="AB3719" i="6"/>
  <c r="AI3719" i="6" s="1" a="1"/>
  <c r="AI3719" i="6" s="1"/>
  <c r="AB231" i="6"/>
  <c r="AI231" i="6" s="1" a="1"/>
  <c r="AI231" i="6" s="1"/>
  <c r="AB147" i="6"/>
  <c r="AI147" i="6" s="1" a="1"/>
  <c r="AI147" i="6" s="1"/>
  <c r="AB2383" i="6"/>
  <c r="AI2383" i="6" s="1" a="1"/>
  <c r="AI2383" i="6" s="1"/>
  <c r="AB1355" i="6"/>
  <c r="AI1355" i="6" s="1" a="1"/>
  <c r="AI1355" i="6" s="1"/>
  <c r="AB739" i="6"/>
  <c r="AI739" i="6" s="1" a="1"/>
  <c r="AI739" i="6" s="1"/>
  <c r="AB1443" i="6"/>
  <c r="AI1443" i="6" s="1" a="1"/>
  <c r="AI1443" i="6" s="1"/>
  <c r="AB1123" i="6"/>
  <c r="AI1123" i="6" s="1" a="1"/>
  <c r="AI1123" i="6" s="1"/>
  <c r="AB1063" i="6"/>
  <c r="AI1063" i="6" s="1" a="1"/>
  <c r="AI1063" i="6" s="1"/>
  <c r="AB847" i="6"/>
  <c r="AI847" i="6" s="1" a="1"/>
  <c r="AI847" i="6" s="1"/>
  <c r="AB1451" i="6"/>
  <c r="AI1451" i="6" s="1" a="1"/>
  <c r="AI1451" i="6" s="1"/>
  <c r="AB691" i="6"/>
  <c r="AI691" i="6" s="1" a="1"/>
  <c r="AI691" i="6" s="1"/>
  <c r="AB2351" i="6"/>
  <c r="AI2351" i="6" s="1" a="1"/>
  <c r="AI2351" i="6" s="1"/>
  <c r="AB3311" i="6"/>
  <c r="AI3311" i="6" s="1" a="1"/>
  <c r="AI3311" i="6" s="1"/>
  <c r="AB595" i="6"/>
  <c r="AI595" i="6" s="1" a="1"/>
  <c r="AI595" i="6" s="1"/>
  <c r="AB183" i="6"/>
  <c r="AI183" i="6" s="1" a="1"/>
  <c r="AI183" i="6" s="1"/>
  <c r="AC3915" i="6"/>
  <c r="AJ3915" i="6" s="1" a="1"/>
  <c r="AJ3915" i="6" s="1"/>
  <c r="AC2403" i="6"/>
  <c r="AJ2403" i="6" s="1" a="1"/>
  <c r="AJ2403" i="6" s="1"/>
  <c r="AC2283" i="6"/>
  <c r="AJ2283" i="6" s="1" a="1"/>
  <c r="AJ2283" i="6" s="1"/>
  <c r="AC483" i="6"/>
  <c r="AJ483" i="6" s="1" a="1"/>
  <c r="AJ483" i="6" s="1"/>
  <c r="AC3427" i="6"/>
  <c r="AJ3427" i="6" s="1" a="1"/>
  <c r="AJ3427" i="6" s="1"/>
  <c r="AB1383" i="6"/>
  <c r="AI1383" i="6" s="1" a="1"/>
  <c r="AI1383" i="6" s="1"/>
  <c r="AB1387" i="6"/>
  <c r="AI1387" i="6" s="1" a="1"/>
  <c r="AI1387" i="6" s="1"/>
  <c r="AB2511" i="6"/>
  <c r="AI2511" i="6" s="1" a="1"/>
  <c r="AI2511" i="6" s="1"/>
  <c r="AB159" i="6"/>
  <c r="AI159" i="6" s="1" a="1"/>
  <c r="AI159" i="6" s="1"/>
  <c r="AB491" i="6"/>
  <c r="AI491" i="6" s="1" a="1"/>
  <c r="AI491" i="6" s="1"/>
  <c r="AC3931" i="6"/>
  <c r="AJ3931" i="6" s="1" a="1"/>
  <c r="AJ3931" i="6" s="1"/>
  <c r="AB1079" i="6"/>
  <c r="AI1079" i="6" s="1" a="1"/>
  <c r="AI1079" i="6" s="1"/>
  <c r="AB1095" i="6"/>
  <c r="AI1095" i="6" s="1" a="1"/>
  <c r="AI1095" i="6" s="1"/>
  <c r="AC911" i="6"/>
  <c r="AJ911" i="6" s="1" a="1"/>
  <c r="AJ911" i="6" s="1"/>
  <c r="AB2939" i="6"/>
  <c r="AI2939" i="6" s="1" a="1"/>
  <c r="AI2939" i="6" s="1"/>
  <c r="AB2387" i="6"/>
  <c r="AI2387" i="6" s="1" a="1"/>
  <c r="AI2387" i="6" s="1"/>
  <c r="AB3075" i="6"/>
  <c r="AI3075" i="6" s="1" a="1"/>
  <c r="AI3075" i="6" s="1"/>
  <c r="AB815" i="6"/>
  <c r="AI815" i="6" s="1" a="1"/>
  <c r="AI815" i="6" s="1"/>
  <c r="AB1927" i="6"/>
  <c r="AI1927" i="6" s="1" a="1"/>
  <c r="AI1927" i="6" s="1"/>
  <c r="AB2099" i="6"/>
  <c r="AI2099" i="6" s="1" a="1"/>
  <c r="AI2099" i="6" s="1"/>
  <c r="AB3031" i="6"/>
  <c r="AI3031" i="6" s="1" a="1"/>
  <c r="AI3031" i="6" s="1"/>
  <c r="AB3859" i="6"/>
  <c r="AI3859" i="6" s="1" a="1"/>
  <c r="AI3859" i="6" s="1"/>
  <c r="AB3187" i="6"/>
  <c r="AI3187" i="6" s="1" a="1"/>
  <c r="AI3187" i="6" s="1"/>
  <c r="AB2043" i="6"/>
  <c r="AI2043" i="6" s="1" a="1"/>
  <c r="AI2043" i="6" s="1"/>
  <c r="AB2859" i="6"/>
  <c r="AI2859" i="6" s="1" a="1"/>
  <c r="AI2859" i="6" s="1"/>
  <c r="AB1323" i="6"/>
  <c r="AI1323" i="6" s="1" a="1"/>
  <c r="AI1323" i="6" s="1"/>
  <c r="AB1423" i="6"/>
  <c r="AI1423" i="6" s="1" a="1"/>
  <c r="AI1423" i="6" s="1"/>
  <c r="AB3783" i="6"/>
  <c r="AI3783" i="6" s="1" a="1"/>
  <c r="AI3783" i="6" s="1"/>
  <c r="AB1975" i="6"/>
  <c r="AI1975" i="6" s="1" a="1"/>
  <c r="AI1975" i="6" s="1"/>
  <c r="AB2047" i="6"/>
  <c r="AI2047" i="6" s="1" a="1"/>
  <c r="AI2047" i="6" s="1"/>
  <c r="AB571" i="6"/>
  <c r="AI571" i="6" s="1" a="1"/>
  <c r="AI571" i="6" s="1"/>
  <c r="AC3327" i="6"/>
  <c r="AJ3327" i="6" s="1" a="1"/>
  <c r="AJ3327" i="6" s="1"/>
  <c r="AC1823" i="6"/>
  <c r="AJ1823" i="6" s="1" a="1"/>
  <c r="AJ1823" i="6" s="1"/>
  <c r="AB2667" i="6"/>
  <c r="AI2667" i="6" s="1" a="1"/>
  <c r="AI2667" i="6" s="1"/>
  <c r="AC27" i="6"/>
  <c r="AJ27" i="6" s="1" a="1"/>
  <c r="AJ27" i="6" s="1"/>
  <c r="AC3891" i="6"/>
  <c r="AJ3891" i="6" s="1" a="1"/>
  <c r="AJ3891" i="6" s="1"/>
  <c r="AC3211" i="6"/>
  <c r="AJ3211" i="6" s="1" a="1"/>
  <c r="AJ3211" i="6" s="1"/>
  <c r="AC2791" i="6"/>
  <c r="AJ2791" i="6" s="1" a="1"/>
  <c r="AJ2791" i="6" s="1"/>
  <c r="AB2519" i="6"/>
  <c r="AI2519" i="6" s="1" a="1"/>
  <c r="AI2519" i="6" s="1"/>
  <c r="AC455" i="6"/>
  <c r="AJ455" i="6" s="1" a="1"/>
  <c r="AJ455" i="6" s="1"/>
  <c r="AB1531" i="6"/>
  <c r="AI1531" i="6" s="1" a="1"/>
  <c r="AI1531" i="6" s="1"/>
  <c r="AB3495" i="6"/>
  <c r="AI3495" i="6" s="1" a="1"/>
  <c r="AI3495" i="6" s="1"/>
  <c r="AB827" i="6"/>
  <c r="AI827" i="6" s="1" a="1"/>
  <c r="AI827" i="6" s="1"/>
  <c r="AC2335" i="6"/>
  <c r="AJ2335" i="6" s="1" a="1"/>
  <c r="AJ2335" i="6" s="1"/>
  <c r="AB419" i="6"/>
  <c r="AI419" i="6" s="1" a="1"/>
  <c r="AI419" i="6" s="1"/>
  <c r="AB3415" i="6"/>
  <c r="AI3415" i="6" s="1" a="1"/>
  <c r="AI3415" i="6" s="1"/>
  <c r="AB2211" i="6"/>
  <c r="AI2211" i="6" s="1" a="1"/>
  <c r="AI2211" i="6" s="1"/>
  <c r="AB531" i="6"/>
  <c r="AI531" i="6" s="1" a="1"/>
  <c r="AI531" i="6" s="1"/>
  <c r="AB3123" i="6"/>
  <c r="AI3123" i="6" s="1" a="1"/>
  <c r="AI3123" i="6" s="1"/>
  <c r="AB2247" i="6"/>
  <c r="AI2247" i="6" s="1" a="1"/>
  <c r="AI2247" i="6" s="1"/>
  <c r="AB31" i="6"/>
  <c r="AI31" i="6" s="1" a="1"/>
  <c r="AI31" i="6" s="1"/>
  <c r="AB1475" i="6"/>
  <c r="AI1475" i="6" s="1" a="1"/>
  <c r="AI1475" i="6" s="1"/>
  <c r="AB2215" i="6"/>
  <c r="AI2215" i="6" s="1" a="1"/>
  <c r="AI2215" i="6" s="1"/>
  <c r="AB3195" i="6"/>
  <c r="AI3195" i="6" s="1" a="1"/>
  <c r="AI3195" i="6" s="1"/>
  <c r="AB1843" i="6"/>
  <c r="AI1843" i="6" s="1" a="1"/>
  <c r="AI1843" i="6" s="1"/>
  <c r="AB2499" i="6"/>
  <c r="AI2499" i="6" s="1" a="1"/>
  <c r="AI2499" i="6" s="1"/>
  <c r="AB1159" i="6"/>
  <c r="AI1159" i="6" s="1" a="1"/>
  <c r="AI1159" i="6" s="1"/>
  <c r="AB3231" i="6"/>
  <c r="AI3231" i="6" s="1" a="1"/>
  <c r="AI3231" i="6" s="1"/>
  <c r="AB559" i="6"/>
  <c r="AI559" i="6" s="1" a="1"/>
  <c r="AI559" i="6" s="1"/>
  <c r="AB451" i="6"/>
  <c r="AI451" i="6" s="1" a="1"/>
  <c r="AI451" i="6" s="1"/>
  <c r="AB2659" i="6"/>
  <c r="AI2659" i="6" s="1" a="1"/>
  <c r="AI2659" i="6" s="1"/>
  <c r="AB3839" i="6"/>
  <c r="AI3839" i="6" s="1" a="1"/>
  <c r="AI3839" i="6" s="1"/>
  <c r="AB591" i="6"/>
  <c r="AI591" i="6" s="1" a="1"/>
  <c r="AI591" i="6" s="1"/>
  <c r="AC1115" i="6"/>
  <c r="AJ1115" i="6" s="1" a="1"/>
  <c r="AJ1115" i="6" s="1"/>
  <c r="AC3199" i="6"/>
  <c r="AJ3199" i="6" s="1" a="1"/>
  <c r="AJ3199" i="6" s="1"/>
  <c r="AC3275" i="6"/>
  <c r="AJ3275" i="6" s="1" a="1"/>
  <c r="AJ3275" i="6" s="1"/>
  <c r="AB619" i="6"/>
  <c r="AI619" i="6" s="1" a="1"/>
  <c r="AI619" i="6" s="1"/>
  <c r="AB1251" i="6"/>
  <c r="AI1251" i="6" s="1" a="1"/>
  <c r="AI1251" i="6" s="1"/>
  <c r="AB1363" i="6"/>
  <c r="AI1363" i="6" s="1" a="1"/>
  <c r="AI1363" i="6" s="1"/>
  <c r="AB667" i="6"/>
  <c r="AI667" i="6" s="1" a="1"/>
  <c r="AI667" i="6" s="1"/>
  <c r="AC2439" i="6"/>
  <c r="AJ2439" i="6" s="1" a="1"/>
  <c r="AJ2439" i="6" s="1"/>
  <c r="AC2607" i="6"/>
  <c r="AJ2607" i="6" s="1" a="1"/>
  <c r="AJ2607" i="6" s="1"/>
  <c r="AC3843" i="6"/>
  <c r="AJ3843" i="6" s="1" a="1"/>
  <c r="AJ3843" i="6" s="1"/>
  <c r="AC1499" i="6"/>
  <c r="AJ1499" i="6" s="1" a="1"/>
  <c r="AJ1499" i="6" s="1"/>
  <c r="AB1375" i="6"/>
  <c r="AI1375" i="6" s="1" a="1"/>
  <c r="AI1375" i="6" s="1"/>
  <c r="AB547" i="6"/>
  <c r="AI547" i="6" s="1" a="1"/>
  <c r="AI547" i="6" s="1"/>
  <c r="AB3047" i="6"/>
  <c r="AI3047" i="6" s="1" a="1"/>
  <c r="AI3047" i="6" s="1"/>
  <c r="AC2615" i="6"/>
  <c r="AJ2615" i="6" s="1" a="1"/>
  <c r="AJ2615" i="6" s="1"/>
  <c r="AC1119" i="6"/>
  <c r="AJ1119" i="6" s="1" a="1"/>
  <c r="AJ1119" i="6" s="1"/>
  <c r="AB1135" i="6"/>
  <c r="AI1135" i="6" s="1" a="1"/>
  <c r="AI1135" i="6" s="1"/>
  <c r="AB2935" i="6"/>
  <c r="AI2935" i="6" s="1" a="1"/>
  <c r="AI2935" i="6" s="1"/>
  <c r="AB3679" i="6"/>
  <c r="AI3679" i="6" s="1" a="1"/>
  <c r="AI3679" i="6" s="1"/>
  <c r="AB863" i="6"/>
  <c r="AI863" i="6" s="1" a="1"/>
  <c r="AI863" i="6" s="1"/>
  <c r="AB2991" i="6"/>
  <c r="AI2991" i="6" s="1" a="1"/>
  <c r="AI2991" i="6" s="1"/>
  <c r="AB2907" i="6"/>
  <c r="AI2907" i="6" s="1" a="1"/>
  <c r="AI2907" i="6" s="1"/>
  <c r="AB523" i="6"/>
  <c r="AI523" i="6" s="1" a="1"/>
  <c r="AI523" i="6" s="1"/>
  <c r="AB1315" i="6"/>
  <c r="AI1315" i="6" s="1" a="1"/>
  <c r="AI1315" i="6" s="1"/>
  <c r="AB1891" i="6"/>
  <c r="AI1891" i="6" s="1" a="1"/>
  <c r="AI1891" i="6" s="1"/>
  <c r="AB807" i="6"/>
  <c r="AI807" i="6" s="1" a="1"/>
  <c r="AI807" i="6" s="1"/>
  <c r="AB3011" i="6"/>
  <c r="AI3011" i="6" s="1" a="1"/>
  <c r="AI3011" i="6" s="1"/>
  <c r="AB3087" i="6"/>
  <c r="AI3087" i="6" s="1" a="1"/>
  <c r="AI3087" i="6" s="1"/>
  <c r="AC75" i="6"/>
  <c r="AJ75" i="6" s="1" a="1"/>
  <c r="AJ75" i="6" s="1"/>
  <c r="AB2371" i="6"/>
  <c r="AI2371" i="6" s="1" a="1"/>
  <c r="AI2371" i="6" s="1"/>
  <c r="AB1035" i="6"/>
  <c r="AI1035" i="6" s="1" a="1"/>
  <c r="AI1035" i="6" s="1"/>
  <c r="AC1239" i="6"/>
  <c r="AJ1239" i="6" s="1" a="1"/>
  <c r="AJ1239" i="6" s="1"/>
  <c r="AC151" i="6"/>
  <c r="AJ151" i="6" s="1" a="1"/>
  <c r="AJ151" i="6" s="1"/>
  <c r="AC2155" i="6"/>
  <c r="AJ2155" i="6" s="1" a="1"/>
  <c r="AJ2155" i="6" s="1"/>
  <c r="AB2019" i="6"/>
  <c r="AI2019" i="6" s="1" a="1"/>
  <c r="AI2019" i="6" s="1"/>
  <c r="AB1659" i="6"/>
  <c r="AI1659" i="6" s="1" a="1"/>
  <c r="AI1659" i="6" s="1"/>
  <c r="AC2595" i="6"/>
  <c r="AJ2595" i="6" s="1" a="1"/>
  <c r="AJ2595" i="6" s="1"/>
  <c r="AC2619" i="6"/>
  <c r="AJ2619" i="6" s="1" a="1"/>
  <c r="AJ2619" i="6" s="1"/>
  <c r="AC1039" i="6"/>
  <c r="AJ1039" i="6" s="1" a="1"/>
  <c r="AJ1039" i="6" s="1"/>
  <c r="AB299" i="6"/>
  <c r="AI299" i="6" s="1" a="1"/>
  <c r="AI299" i="6" s="1"/>
  <c r="AB2611" i="6"/>
  <c r="AI2611" i="6" s="1" a="1"/>
  <c r="AI2611" i="6" s="1"/>
  <c r="AB2051" i="6"/>
  <c r="AI2051" i="6" s="1" a="1"/>
  <c r="AI2051" i="6" s="1"/>
  <c r="AB3115" i="6"/>
  <c r="AI3115" i="6" s="1" a="1"/>
  <c r="AI3115" i="6" s="1"/>
  <c r="AB2479" i="6"/>
  <c r="AI2479" i="6" s="1" a="1"/>
  <c r="AI2479" i="6" s="1"/>
  <c r="AB1167" i="6"/>
  <c r="AI1167" i="6" s="1" a="1"/>
  <c r="AI1167" i="6" s="1"/>
  <c r="AB3083" i="6"/>
  <c r="AI3083" i="6" s="1" a="1"/>
  <c r="AI3083" i="6" s="1"/>
  <c r="AB971" i="6"/>
  <c r="AI971" i="6" s="1" a="1"/>
  <c r="AI971" i="6" s="1"/>
  <c r="AB3527" i="6"/>
  <c r="AI3527" i="6" s="1" a="1"/>
  <c r="AI3527" i="6" s="1"/>
  <c r="AB2999" i="6"/>
  <c r="AI2999" i="6" s="1" a="1"/>
  <c r="AI2999" i="6" s="1"/>
  <c r="AB1427" i="6"/>
  <c r="AI1427" i="6" s="1" a="1"/>
  <c r="AI1427" i="6" s="1"/>
  <c r="AB2651" i="6"/>
  <c r="AI2651" i="6" s="1" a="1"/>
  <c r="AI2651" i="6" s="1"/>
  <c r="AB79" i="6"/>
  <c r="AI79" i="6" s="1" a="1"/>
  <c r="AI79" i="6" s="1"/>
  <c r="AB1467" i="6"/>
  <c r="AI1467" i="6" s="1" a="1"/>
  <c r="AI1467" i="6" s="1"/>
  <c r="AB2507" i="6"/>
  <c r="AI2507" i="6" s="1" a="1"/>
  <c r="AI2507" i="6" s="1"/>
  <c r="AB2235" i="6"/>
  <c r="AI2235" i="6" s="1" a="1"/>
  <c r="AI2235" i="6" s="1"/>
  <c r="AB3483" i="6"/>
  <c r="AI3483" i="6" s="1" a="1"/>
  <c r="AI3483" i="6" s="1"/>
  <c r="AB1595" i="6"/>
  <c r="AI1595" i="6" s="1" a="1"/>
  <c r="AI1595" i="6" s="1"/>
  <c r="AB3519" i="6"/>
  <c r="AI3519" i="6" s="1" a="1"/>
  <c r="AI3519" i="6" s="1"/>
  <c r="AB627" i="6"/>
  <c r="AI627" i="6" s="1" a="1"/>
  <c r="AI627" i="6" s="1"/>
  <c r="AB751" i="6"/>
  <c r="AI751" i="6" s="1" a="1"/>
  <c r="AI751" i="6" s="1"/>
  <c r="AB2959" i="6"/>
  <c r="AI2959" i="6" s="1" a="1"/>
  <c r="AI2959" i="6" s="1"/>
  <c r="AB1859" i="6"/>
  <c r="AI1859" i="6" s="1" a="1"/>
  <c r="AI1859" i="6" s="1"/>
  <c r="AB267" i="6"/>
  <c r="AI267" i="6" s="1" a="1"/>
  <c r="AI267" i="6" s="1"/>
  <c r="AB2799" i="6"/>
  <c r="AI2799" i="6" s="1" a="1"/>
  <c r="AI2799" i="6" s="1"/>
  <c r="AB1679" i="6"/>
  <c r="AI1679" i="6" s="1" a="1"/>
  <c r="AI1679" i="6" s="1"/>
  <c r="AC3511" i="6"/>
  <c r="AJ3511" i="6" s="1" a="1"/>
  <c r="AJ3511" i="6" s="1"/>
  <c r="AB3807" i="6"/>
  <c r="AI3807" i="6" s="1" a="1"/>
  <c r="AI3807" i="6" s="1"/>
  <c r="AB2547" i="6"/>
  <c r="AI2547" i="6" s="1" a="1"/>
  <c r="AI2547" i="6" s="1"/>
  <c r="AC2803" i="6"/>
  <c r="AJ2803" i="6" s="1" a="1"/>
  <c r="AJ2803" i="6" s="1"/>
  <c r="AC1751" i="6"/>
  <c r="AJ1751" i="6" s="1" a="1"/>
  <c r="AJ1751" i="6" s="1"/>
  <c r="AB1999" i="6"/>
  <c r="AI1999" i="6" s="1" a="1"/>
  <c r="AI1999" i="6" s="1"/>
  <c r="AB3395" i="6"/>
  <c r="AI3395" i="6" s="1" a="1"/>
  <c r="AI3395" i="6" s="1"/>
  <c r="AB3647" i="6"/>
  <c r="AI3647" i="6" s="1" a="1"/>
  <c r="AI3647" i="6" s="1"/>
  <c r="AB135" i="6"/>
  <c r="AI135" i="6" s="1" a="1"/>
  <c r="AI135" i="6" s="1"/>
  <c r="AB3683" i="6"/>
  <c r="AI3683" i="6" s="1" a="1"/>
  <c r="AI3683" i="6" s="1"/>
  <c r="AB2343" i="6"/>
  <c r="AI2343" i="6" s="1" a="1"/>
  <c r="AI2343" i="6" s="1"/>
  <c r="AB1939" i="6"/>
  <c r="AI1939" i="6" s="1" a="1"/>
  <c r="AI1939" i="6" s="1"/>
  <c r="AB1539" i="6"/>
  <c r="AI1539" i="6" s="1" a="1"/>
  <c r="AI1539" i="6" s="1"/>
  <c r="AB2035" i="6"/>
  <c r="AI2035" i="6" s="1" a="1"/>
  <c r="AI2035" i="6" s="1"/>
  <c r="AB907" i="6"/>
  <c r="AI907" i="6" s="1" a="1"/>
  <c r="AI907" i="6" s="1"/>
  <c r="AB1931" i="6"/>
  <c r="AI1931" i="6" s="1" a="1"/>
  <c r="AI1931" i="6" s="1"/>
  <c r="AB3155" i="6"/>
  <c r="AI3155" i="6" s="1" a="1"/>
  <c r="AI3155" i="6" s="1"/>
  <c r="AB2455" i="6"/>
  <c r="AI2455" i="6" s="1" a="1"/>
  <c r="AI2455" i="6" s="1"/>
  <c r="AB3539" i="6"/>
  <c r="AI3539" i="6" s="1" a="1"/>
  <c r="AI3539" i="6" s="1"/>
  <c r="AB3951" i="6"/>
  <c r="AI3951" i="6" s="1" a="1"/>
  <c r="AI3951" i="6" s="1"/>
  <c r="AB3583" i="6"/>
  <c r="AI3583" i="6" s="1" a="1"/>
  <c r="AI3583" i="6" s="1"/>
  <c r="AB3799" i="6"/>
  <c r="AI3799" i="6" s="1" a="1"/>
  <c r="AI3799" i="6" s="1"/>
  <c r="AB1495" i="6"/>
  <c r="AI1495" i="6" s="1" a="1"/>
  <c r="AI1495" i="6" s="1"/>
  <c r="AC811" i="6"/>
  <c r="AJ811" i="6" s="1" a="1"/>
  <c r="AJ811" i="6" s="1"/>
  <c r="AB3303" i="6"/>
  <c r="AI3303" i="6" s="1" a="1"/>
  <c r="AI3303" i="6" s="1"/>
  <c r="AC3475" i="6"/>
  <c r="AJ3475" i="6" s="1" a="1"/>
  <c r="AJ3475" i="6" s="1"/>
  <c r="AC2563" i="6"/>
  <c r="AJ2563" i="6" s="1" a="1"/>
  <c r="AJ2563" i="6" s="1"/>
  <c r="AB3503" i="6"/>
  <c r="AI3503" i="6" s="1" a="1"/>
  <c r="AI3503" i="6" s="1"/>
  <c r="AB995" i="6"/>
  <c r="AI995" i="6" s="1" a="1"/>
  <c r="AI995" i="6" s="1"/>
  <c r="AB1839" i="6"/>
  <c r="AI1839" i="6" s="1" a="1"/>
  <c r="AI1839" i="6" s="1"/>
  <c r="AB511" i="6"/>
  <c r="AI511" i="6" s="1" a="1"/>
  <c r="AI511" i="6" s="1"/>
  <c r="AB919" i="6"/>
  <c r="AI919" i="6" s="1" a="1"/>
  <c r="AI919" i="6" s="1"/>
  <c r="AB3399" i="6"/>
  <c r="AI3399" i="6" s="1" a="1"/>
  <c r="AI3399" i="6" s="1"/>
  <c r="AB3131" i="6"/>
  <c r="AI3131" i="6" s="1" a="1"/>
  <c r="AI3131" i="6" s="1"/>
  <c r="AB1231" i="6"/>
  <c r="AI1231" i="6" s="1" a="1"/>
  <c r="AI1231" i="6" s="1"/>
  <c r="AB2715" i="6"/>
  <c r="AI2715" i="6" s="1" a="1"/>
  <c r="AI2715" i="6" s="1"/>
  <c r="AB3731" i="6"/>
  <c r="AI3731" i="6" s="1" a="1"/>
  <c r="AI3731" i="6" s="1"/>
  <c r="AB2183" i="6"/>
  <c r="AI2183" i="6" s="1" a="1"/>
  <c r="AI2183" i="6" s="1"/>
  <c r="AB3627" i="6"/>
  <c r="AI3627" i="6" s="1" a="1"/>
  <c r="AI3627" i="6" s="1"/>
  <c r="AB2707" i="6"/>
  <c r="AI2707" i="6" s="1" a="1"/>
  <c r="AI2707" i="6" s="1"/>
  <c r="AB2779" i="6"/>
  <c r="AI2779" i="6" s="1" a="1"/>
  <c r="AI2779" i="6" s="1"/>
  <c r="AB1303" i="6"/>
  <c r="AI1303" i="6" s="1" a="1"/>
  <c r="AI1303" i="6" s="1"/>
  <c r="AB3959" i="6"/>
  <c r="AI3959" i="6" s="1" a="1"/>
  <c r="AI3959" i="6" s="1"/>
  <c r="AB3619" i="6"/>
  <c r="AI3619" i="6" s="1" a="1"/>
  <c r="AI3619" i="6" s="1"/>
  <c r="AB3867" i="6"/>
  <c r="AI3867" i="6" s="1" a="1"/>
  <c r="AI3867" i="6" s="1"/>
  <c r="AB427" i="6"/>
  <c r="AI427" i="6" s="1" a="1"/>
  <c r="AI427" i="6" s="1"/>
  <c r="AB383" i="6"/>
  <c r="AI383" i="6" s="1" a="1"/>
  <c r="AI383" i="6" s="1"/>
  <c r="AB1779" i="6"/>
  <c r="AI1779" i="6" s="1" a="1"/>
  <c r="AI1779" i="6" s="1"/>
  <c r="AB3271" i="6"/>
  <c r="AI3271" i="6" s="1" a="1"/>
  <c r="AI3271" i="6" s="1"/>
  <c r="AB1175" i="6"/>
  <c r="AI1175" i="6" s="1" a="1"/>
  <c r="AI1175" i="6" s="1"/>
  <c r="AB695" i="6"/>
  <c r="AI695" i="6" s="1" a="1"/>
  <c r="AI695" i="6" s="1"/>
  <c r="AC3207" i="6"/>
  <c r="AJ3207" i="6" s="1" a="1"/>
  <c r="AJ3207" i="6" s="1"/>
  <c r="AB1747" i="6"/>
  <c r="AI1747" i="6" s="1" a="1"/>
  <c r="AI1747" i="6" s="1"/>
  <c r="AC3103" i="6"/>
  <c r="AJ3103" i="6" s="1" a="1"/>
  <c r="AJ3103" i="6" s="1"/>
  <c r="AB1151" i="6"/>
  <c r="AI1151" i="6" s="1" a="1"/>
  <c r="AI1151" i="6" s="1"/>
  <c r="AC2583" i="6"/>
  <c r="AJ2583" i="6" s="1" a="1"/>
  <c r="AJ2583" i="6" s="1"/>
  <c r="AC2447" i="6"/>
  <c r="AJ2447" i="6" s="1" a="1"/>
  <c r="AJ2447" i="6" s="1"/>
  <c r="AB1551" i="6"/>
  <c r="AI1551" i="6" s="1" a="1"/>
  <c r="AI1551" i="6" s="1"/>
  <c r="AC3019" i="6"/>
  <c r="AJ3019" i="6" s="1" a="1"/>
  <c r="AJ3019" i="6" s="1"/>
  <c r="AB2143" i="6"/>
  <c r="AI2143" i="6" s="1" a="1"/>
  <c r="AI2143" i="6" s="1"/>
  <c r="AC1579" i="6"/>
  <c r="AJ1579" i="6" s="1" a="1"/>
  <c r="AJ1579" i="6" s="1"/>
  <c r="AC1663" i="6"/>
  <c r="AJ1663" i="6" s="1" a="1"/>
  <c r="AJ1663" i="6" s="1"/>
  <c r="AC2159" i="6"/>
  <c r="AJ2159" i="6" s="1" a="1"/>
  <c r="AJ2159" i="6" s="1"/>
  <c r="AC3015" i="6"/>
  <c r="AJ3015" i="6" s="1" a="1"/>
  <c r="AJ3015" i="6" s="1"/>
  <c r="AC2931" i="6"/>
  <c r="AJ2931" i="6" s="1" a="1"/>
  <c r="AJ2931" i="6" s="1"/>
  <c r="AC1735" i="6"/>
  <c r="AJ1735" i="6" s="1" a="1"/>
  <c r="AJ1735" i="6" s="1"/>
  <c r="AC583" i="6"/>
  <c r="AJ583" i="6" s="1" a="1"/>
  <c r="AJ583" i="6" s="1"/>
  <c r="AB3775" i="6"/>
  <c r="AI3775" i="6" s="1" a="1"/>
  <c r="AI3775" i="6" s="1"/>
  <c r="AB2239" i="6"/>
  <c r="AI2239" i="6" s="1" a="1"/>
  <c r="AI2239" i="6" s="1"/>
  <c r="AB1979" i="6"/>
  <c r="AI1979" i="6" s="1" a="1"/>
  <c r="AI1979" i="6" s="1"/>
  <c r="AB787" i="6"/>
  <c r="AI787" i="6" s="1" a="1"/>
  <c r="AI787" i="6" s="1"/>
  <c r="AB2259" i="6"/>
  <c r="AI2259" i="6" s="1" a="1"/>
  <c r="AI2259" i="6" s="1"/>
  <c r="AB515" i="6"/>
  <c r="AI515" i="6" s="1" a="1"/>
  <c r="AI515" i="6" s="1"/>
  <c r="AB1347" i="6"/>
  <c r="AI1347" i="6" s="1" a="1"/>
  <c r="AI1347" i="6" s="1"/>
  <c r="AB1875" i="6"/>
  <c r="AI1875" i="6" s="1" a="1"/>
  <c r="AI1875" i="6" s="1"/>
  <c r="AB355" i="6"/>
  <c r="AI355" i="6" s="1" a="1"/>
  <c r="AI355" i="6" s="1"/>
  <c r="AB3611" i="6"/>
  <c r="AI3611" i="6" s="1" a="1"/>
  <c r="AI3611" i="6" s="1"/>
  <c r="AB3027" i="6"/>
  <c r="AI3027" i="6" s="1" a="1"/>
  <c r="AI3027" i="6" s="1"/>
  <c r="AB411" i="6"/>
  <c r="AI411" i="6" s="1" a="1"/>
  <c r="AI411" i="6" s="1"/>
  <c r="AB163" i="6"/>
  <c r="AI163" i="6" s="1" a="1"/>
  <c r="AI163" i="6" s="1"/>
  <c r="AB227" i="6"/>
  <c r="AI227" i="6" s="1" a="1"/>
  <c r="AI227" i="6" s="1"/>
  <c r="AB471" i="6"/>
  <c r="AI471" i="6" s="1" a="1"/>
  <c r="AI471" i="6" s="1"/>
  <c r="AC507" i="6"/>
  <c r="AJ507" i="6" s="1" a="1"/>
  <c r="AJ507" i="6" s="1"/>
  <c r="AB3107" i="6"/>
  <c r="AI3107" i="6" s="1" a="1"/>
  <c r="AI3107" i="6" s="1"/>
  <c r="AB587" i="6"/>
  <c r="AI587" i="6" s="1" a="1"/>
  <c r="AI587" i="6" s="1"/>
  <c r="AC1299" i="6"/>
  <c r="AJ1299" i="6" s="1" a="1"/>
  <c r="AJ1299" i="6" s="1"/>
  <c r="AC3803" i="6"/>
  <c r="AJ3803" i="6" s="1" a="1"/>
  <c r="AJ3803" i="6" s="1"/>
  <c r="AC635" i="6"/>
  <c r="AJ635" i="6" s="1" a="1"/>
  <c r="AJ635" i="6" s="1"/>
  <c r="AC1987" i="6"/>
  <c r="AJ1987" i="6" s="1" a="1"/>
  <c r="AJ1987" i="6" s="1"/>
  <c r="AB3687" i="6"/>
  <c r="AI3687" i="6" s="1" a="1"/>
  <c r="AI3687" i="6" s="1"/>
  <c r="AB3215" i="6"/>
  <c r="AI3215" i="6" s="1" a="1"/>
  <c r="AI3215" i="6" s="1"/>
  <c r="AB1155" i="6"/>
  <c r="AI1155" i="6" s="1" a="1"/>
  <c r="AI1155" i="6" s="1"/>
  <c r="AB223" i="6"/>
  <c r="AI223" i="6" s="1" a="1"/>
  <c r="AI223" i="6" s="1"/>
  <c r="AB2395" i="6"/>
  <c r="AI2395" i="6" s="1" a="1"/>
  <c r="AI2395" i="6" s="1"/>
  <c r="AB207" i="6"/>
  <c r="AI207" i="6" s="1" a="1"/>
  <c r="AI207" i="6" s="1"/>
  <c r="AB67" i="6"/>
  <c r="AI67" i="6" s="1" a="1"/>
  <c r="AI67" i="6" s="1"/>
  <c r="AB2911" i="6"/>
  <c r="AI2911" i="6" s="1" a="1"/>
  <c r="AI2911" i="6" s="1"/>
  <c r="AB1783" i="6"/>
  <c r="AI1783" i="6" s="1" a="1"/>
  <c r="AI1783" i="6" s="1"/>
  <c r="AB2759" i="6"/>
  <c r="AI2759" i="6" s="1" a="1"/>
  <c r="AI2759" i="6" s="1"/>
  <c r="AB2075" i="6"/>
  <c r="AI2075" i="6" s="1" a="1"/>
  <c r="AI2075" i="6" s="1"/>
  <c r="AB463" i="6"/>
  <c r="AI463" i="6" s="1" a="1"/>
  <c r="AI463" i="6" s="1"/>
  <c r="AB1171" i="6"/>
  <c r="AI1171" i="6" s="1" a="1"/>
  <c r="AI1171" i="6" s="1"/>
  <c r="AB3223" i="6"/>
  <c r="AI3223" i="6" s="1" a="1"/>
  <c r="AI3223" i="6" s="1"/>
  <c r="AB1431" i="6"/>
  <c r="AI1431" i="6" s="1" a="1"/>
  <c r="AI1431" i="6" s="1"/>
  <c r="AB1699" i="6"/>
  <c r="AI1699" i="6" s="1" a="1"/>
  <c r="AI1699" i="6" s="1"/>
  <c r="AB2763" i="6"/>
  <c r="AI2763" i="6" s="1" a="1"/>
  <c r="AI2763" i="6" s="1"/>
  <c r="AB199" i="6"/>
  <c r="AI199" i="6" s="1" a="1"/>
  <c r="AI199" i="6" s="1"/>
  <c r="AC3631" i="6"/>
  <c r="AJ3631" i="6" s="1" a="1"/>
  <c r="AJ3631" i="6" s="1"/>
  <c r="AB3463" i="6"/>
  <c r="AI3463" i="6" s="1" a="1"/>
  <c r="AI3463" i="6" s="1"/>
  <c r="AB1627" i="6"/>
  <c r="AI1627" i="6" s="1" a="1"/>
  <c r="AI1627" i="6" s="1"/>
  <c r="AB2423" i="6"/>
  <c r="AI2423" i="6" s="1" a="1"/>
  <c r="AI2423" i="6" s="1"/>
  <c r="AB1435" i="6"/>
  <c r="AI1435" i="6" s="1" a="1"/>
  <c r="AI1435" i="6" s="1"/>
  <c r="AB3795" i="6"/>
  <c r="AI3795" i="6" s="1" a="1"/>
  <c r="AI3795" i="6" s="1"/>
  <c r="AC3943" i="6"/>
  <c r="AJ3943" i="6" s="1" a="1"/>
  <c r="AJ3943" i="6" s="1"/>
  <c r="AB3059" i="6"/>
  <c r="AI3059" i="6" s="1" a="1"/>
  <c r="AI3059" i="6" s="1"/>
  <c r="AC2307" i="6"/>
  <c r="AJ2307" i="6" s="1" a="1"/>
  <c r="AJ2307" i="6" s="1"/>
  <c r="AC307" i="6"/>
  <c r="AJ307" i="6" s="1" a="1"/>
  <c r="AJ307" i="6" s="1"/>
  <c r="AC3239" i="6"/>
  <c r="AJ3239" i="6" s="1" a="1"/>
  <c r="AJ3239" i="6" s="1"/>
  <c r="AB2191" i="6"/>
  <c r="AI2191" i="6" s="1" a="1"/>
  <c r="AI2191" i="6" s="1"/>
  <c r="AB1831" i="6"/>
  <c r="AI1831" i="6" s="1" a="1"/>
  <c r="AI1831" i="6" s="1"/>
  <c r="AB2695" i="6"/>
  <c r="AI2695" i="6" s="1" a="1"/>
  <c r="AI2695" i="6" s="1"/>
  <c r="AB3319" i="6"/>
  <c r="AI3319" i="6" s="1" a="1"/>
  <c r="AI3319" i="6" s="1"/>
  <c r="AB3443" i="6"/>
  <c r="AI3443" i="6" s="1" a="1"/>
  <c r="AI3443" i="6" s="1"/>
  <c r="AB35" i="6"/>
  <c r="AI35" i="6" s="1" a="1"/>
  <c r="AI35" i="6" s="1"/>
  <c r="AB2699" i="6"/>
  <c r="AI2699" i="6" s="1" a="1"/>
  <c r="AI2699" i="6" s="1"/>
  <c r="AB2599" i="6"/>
  <c r="AI2599" i="6" s="1" a="1"/>
  <c r="AI2599" i="6" s="1"/>
  <c r="AB3671" i="6"/>
  <c r="AI3671" i="6" s="1" a="1"/>
  <c r="AI3671" i="6" s="1"/>
  <c r="AB3555" i="6"/>
  <c r="AI3555" i="6" s="1" a="1"/>
  <c r="AI3555" i="6" s="1"/>
  <c r="AB1295" i="6"/>
  <c r="AI1295" i="6" s="1" a="1"/>
  <c r="AI1295" i="6" s="1"/>
  <c r="AB127" i="6"/>
  <c r="AI127" i="6" s="1" a="1"/>
  <c r="AI127" i="6" s="1"/>
  <c r="AB3763" i="6"/>
  <c r="AI3763" i="6" s="1" a="1"/>
  <c r="AI3763" i="6" s="1"/>
  <c r="AB1283" i="6"/>
  <c r="AI1283" i="6" s="1" a="1"/>
  <c r="AI1283" i="6" s="1"/>
  <c r="AB1631" i="6"/>
  <c r="AI1631" i="6" s="1" a="1"/>
  <c r="AI1631" i="6" s="1"/>
  <c r="AB3151" i="6"/>
  <c r="AI3151" i="6" s="1" a="1"/>
  <c r="AI3151" i="6" s="1"/>
  <c r="AB2539" i="6"/>
  <c r="AI2539" i="6" s="1" a="1"/>
  <c r="AI2539" i="6" s="1"/>
  <c r="AB1799" i="6"/>
  <c r="AI1799" i="6" s="1" a="1"/>
  <c r="AI1799" i="6" s="1"/>
  <c r="AB2875" i="6"/>
  <c r="AI2875" i="6" s="1" a="1"/>
  <c r="AI2875" i="6" s="1"/>
  <c r="AB115" i="6"/>
  <c r="AI115" i="6" s="1" a="1"/>
  <c r="AI115" i="6" s="1"/>
  <c r="AC623" i="6"/>
  <c r="AJ623" i="6" s="1" a="1"/>
  <c r="AJ623" i="6" s="1"/>
  <c r="AB2011" i="6"/>
  <c r="AI2011" i="6" s="1" a="1"/>
  <c r="AI2011" i="6" s="1"/>
  <c r="AC875" i="6"/>
  <c r="AJ875" i="6" s="1" a="1"/>
  <c r="AJ875" i="6" s="1"/>
  <c r="AB1519" i="6"/>
  <c r="AI1519" i="6" s="1" a="1"/>
  <c r="AI1519" i="6" s="1"/>
  <c r="AB1715" i="6"/>
  <c r="AI1715" i="6" s="1" a="1"/>
  <c r="AI1715" i="6" s="1"/>
  <c r="AB2903" i="6"/>
  <c r="AI2903" i="6" s="1" a="1"/>
  <c r="AI2903" i="6" s="1"/>
  <c r="AB3243" i="6"/>
  <c r="AI3243" i="6" s="1" a="1"/>
  <c r="AI3243" i="6" s="1"/>
  <c r="AB3907" i="6"/>
  <c r="AI3907" i="6" s="1" a="1"/>
  <c r="AI3907" i="6" s="1"/>
  <c r="AB203" i="6"/>
  <c r="AI203" i="6" s="1" a="1"/>
  <c r="AI203" i="6" s="1"/>
  <c r="AC3811" i="6"/>
  <c r="AJ3811" i="6" s="1" a="1"/>
  <c r="AJ3811" i="6" s="1"/>
  <c r="AC715" i="6"/>
  <c r="AJ715" i="6" s="1" a="1"/>
  <c r="AJ715" i="6" s="1"/>
  <c r="AB3979" i="6"/>
  <c r="AI3979" i="6" s="1" a="1"/>
  <c r="AI3979" i="6" s="1"/>
  <c r="AB3767" i="6"/>
  <c r="AI3767" i="6" s="1" a="1"/>
  <c r="AI3767" i="6" s="1"/>
  <c r="AB983" i="6"/>
  <c r="AI983" i="6" s="1" a="1"/>
  <c r="AI983" i="6" s="1"/>
  <c r="AB2451" i="6"/>
  <c r="AI2451" i="6" s="1" a="1"/>
  <c r="AI2451" i="6" s="1"/>
  <c r="AB2727" i="6"/>
  <c r="AI2727" i="6" s="1" a="1"/>
  <c r="AI2727" i="6" s="1"/>
  <c r="AB1887" i="6"/>
  <c r="AI1887" i="6" s="1" a="1"/>
  <c r="AI1887" i="6" s="1"/>
  <c r="AB3479" i="6"/>
  <c r="AI3479" i="6" s="1" a="1"/>
  <c r="AI3479" i="6" s="1"/>
  <c r="AB831" i="6"/>
  <c r="AI831" i="6" s="1" a="1"/>
  <c r="AI831" i="6" s="1"/>
  <c r="AB1147" i="6"/>
  <c r="AI1147" i="6" s="1" a="1"/>
  <c r="AI1147" i="6" s="1"/>
  <c r="AB3335" i="6"/>
  <c r="AI3335" i="6" s="1" a="1"/>
  <c r="AI3335" i="6" s="1"/>
  <c r="AB3419" i="6"/>
  <c r="AI3419" i="6" s="1" a="1"/>
  <c r="AI3419" i="6" s="1"/>
  <c r="AB3171" i="6"/>
  <c r="AI3171" i="6" s="1" a="1"/>
  <c r="AI3171" i="6" s="1"/>
  <c r="AB1291" i="6"/>
  <c r="AI1291" i="6" s="1" a="1"/>
  <c r="AI1291" i="6" s="1"/>
  <c r="AB2435" i="6"/>
  <c r="AI2435" i="6" s="1" a="1"/>
  <c r="AI2435" i="6" s="1"/>
  <c r="AB2979" i="6"/>
  <c r="AI2979" i="6" s="1" a="1"/>
  <c r="AI2979" i="6" s="1"/>
  <c r="AC3359" i="6"/>
  <c r="AJ3359" i="6" s="1" a="1"/>
  <c r="AJ3359" i="6" s="1"/>
  <c r="AC439" i="6"/>
  <c r="AJ439" i="6" s="1" a="1"/>
  <c r="AJ439" i="6" s="1"/>
  <c r="AC3491" i="6"/>
  <c r="AJ3491" i="6" s="1" a="1"/>
  <c r="AJ3491" i="6" s="1"/>
  <c r="AC779" i="6"/>
  <c r="AJ779" i="6" s="1" a="1"/>
  <c r="AJ779" i="6" s="1"/>
  <c r="AB3923" i="6"/>
  <c r="AI3923" i="6" s="1" a="1"/>
  <c r="AI3923" i="6" s="1"/>
  <c r="AB3499" i="6"/>
  <c r="AI3499" i="6" s="1" a="1"/>
  <c r="AI3499" i="6" s="1"/>
  <c r="AB1963" i="6"/>
  <c r="AI1963" i="6" s="1" a="1"/>
  <c r="AI1963" i="6" s="1"/>
  <c r="AB3435" i="6"/>
  <c r="AI3435" i="6" s="1" a="1"/>
  <c r="AI3435" i="6" s="1"/>
  <c r="AB371" i="6"/>
  <c r="AI371" i="6" s="1" a="1"/>
  <c r="AI371" i="6" s="1"/>
  <c r="AB111" i="6"/>
  <c r="AI111" i="6" s="1" a="1"/>
  <c r="AI111" i="6" s="1"/>
  <c r="AB3975" i="6"/>
  <c r="AI3975" i="6" s="1" a="1"/>
  <c r="AI3975" i="6" s="1"/>
  <c r="AB1923" i="6"/>
  <c r="AI1923" i="6" s="1" a="1"/>
  <c r="AI1923" i="6" s="1"/>
  <c r="AB3467" i="6"/>
  <c r="AI3467" i="6" s="1" a="1"/>
  <c r="AI3467" i="6" s="1"/>
  <c r="AB3779" i="6"/>
  <c r="AI3779" i="6" s="1" a="1"/>
  <c r="AI3779" i="6" s="1"/>
  <c r="AB2971" i="6"/>
  <c r="AI2971" i="6" s="1" a="1"/>
  <c r="AI2971" i="6" s="1"/>
  <c r="AB615" i="6"/>
  <c r="AI615" i="6" s="1" a="1"/>
  <c r="AI615" i="6" s="1"/>
  <c r="AB819" i="6"/>
  <c r="AI819" i="6" s="1" a="1"/>
  <c r="AI819" i="6" s="1"/>
  <c r="AB2883" i="6"/>
  <c r="AI2883" i="6" s="1" a="1"/>
  <c r="AI2883" i="6" s="1"/>
  <c r="AB2995" i="6"/>
  <c r="AI2995" i="6" s="1" a="1"/>
  <c r="AI2995" i="6" s="1"/>
  <c r="AB3227" i="6"/>
  <c r="AI3227" i="6" s="1" a="1"/>
  <c r="AI3227" i="6" s="1"/>
  <c r="AB3599" i="6"/>
  <c r="AI3599" i="6" s="1" a="1"/>
  <c r="AI3599" i="6" s="1"/>
  <c r="AC1943" i="6"/>
  <c r="AJ1943" i="6" s="1" a="1"/>
  <c r="AJ1943" i="6" s="1"/>
  <c r="AB3651" i="6"/>
  <c r="AI3651" i="6" s="1" a="1"/>
  <c r="AI3651" i="6" s="1"/>
  <c r="AB447" i="6"/>
  <c r="AI447" i="6" s="1" a="1"/>
  <c r="AI447" i="6" s="1"/>
  <c r="AB3575" i="6"/>
  <c r="AI3575" i="6" s="1" a="1"/>
  <c r="AI3575" i="6" s="1"/>
  <c r="AB1083" i="6"/>
  <c r="AI1083" i="6" s="1" a="1"/>
  <c r="AI1083" i="6" s="1"/>
  <c r="AC839" i="6"/>
  <c r="AJ839" i="6" s="1" a="1"/>
  <c r="AJ839" i="6" s="1"/>
  <c r="AB2223" i="6"/>
  <c r="AI2223" i="6" s="1" a="1"/>
  <c r="AI2223" i="6" s="1"/>
  <c r="AB3387" i="6"/>
  <c r="AI3387" i="6" s="1" a="1"/>
  <c r="AI3387" i="6" s="1"/>
  <c r="AC1639" i="6"/>
  <c r="AJ1639" i="6" s="1" a="1"/>
  <c r="AJ1639" i="6" s="1"/>
  <c r="AC3691" i="6"/>
  <c r="AJ3691" i="6" s="1" a="1"/>
  <c r="AJ3691" i="6" s="1"/>
  <c r="AC3283" i="6"/>
  <c r="AJ3283" i="6" s="1" a="1"/>
  <c r="AJ3283" i="6" s="1"/>
  <c r="AC363" i="6"/>
  <c r="AJ363" i="6" s="1" a="1"/>
  <c r="AJ363" i="6" s="1"/>
  <c r="AC655" i="6"/>
  <c r="AJ655" i="6" s="1" a="1"/>
  <c r="AJ655" i="6" s="1"/>
  <c r="AC3835" i="6"/>
  <c r="AJ3835" i="6" s="1" a="1"/>
  <c r="AJ3835" i="6" s="1"/>
  <c r="AB3571" i="6"/>
  <c r="AI3571" i="6" s="1" a="1"/>
  <c r="AI3571" i="6" s="1"/>
  <c r="AB2303" i="6"/>
  <c r="AI2303" i="6" s="1" a="1"/>
  <c r="AI2303" i="6" s="1"/>
  <c r="AB1447" i="6"/>
  <c r="AI1447" i="6" s="1" a="1"/>
  <c r="AI1447" i="6" s="1"/>
  <c r="AB2115" i="6"/>
  <c r="AI2115" i="6" s="1" a="1"/>
  <c r="AI2115" i="6" s="1"/>
  <c r="AB1399" i="6"/>
  <c r="AI1399" i="6" s="1" a="1"/>
  <c r="AI1399" i="6" s="1"/>
  <c r="AB347" i="6"/>
  <c r="AI347" i="6" s="1" a="1"/>
  <c r="AI347" i="6" s="1"/>
  <c r="AB3875" i="6"/>
  <c r="AI3875" i="6" s="1" a="1"/>
  <c r="AI3875" i="6" s="1"/>
  <c r="AB243" i="6"/>
  <c r="AI243" i="6" s="1" a="1"/>
  <c r="AI243" i="6" s="1"/>
  <c r="AB2731" i="6"/>
  <c r="AI2731" i="6" s="1" a="1"/>
  <c r="AI2731" i="6" s="1"/>
  <c r="AB735" i="6"/>
  <c r="AI735" i="6" s="1" a="1"/>
  <c r="AI735" i="6" s="1"/>
  <c r="AB2347" i="6"/>
  <c r="AI2347" i="6" s="1" a="1"/>
  <c r="AI2347" i="6" s="1"/>
  <c r="AB1127" i="6"/>
  <c r="AI1127" i="6" s="1" a="1"/>
  <c r="AI1127" i="6" s="1"/>
  <c r="AB3871" i="6"/>
  <c r="AI3871" i="6" s="1" a="1"/>
  <c r="AI3871" i="6" s="1"/>
  <c r="AB1863" i="6"/>
  <c r="AI1863" i="6" s="1" a="1"/>
  <c r="AI1863" i="6" s="1"/>
  <c r="AC219" i="6"/>
  <c r="AJ219" i="6" s="1" a="1"/>
  <c r="AJ219" i="6" s="1"/>
  <c r="AB2915" i="6"/>
  <c r="AI2915" i="6" s="1" a="1"/>
  <c r="AI2915" i="6" s="1"/>
  <c r="AB2315" i="6"/>
  <c r="AI2315" i="6" s="1" a="1"/>
  <c r="AI2315" i="6" s="1"/>
  <c r="AC1027" i="6"/>
  <c r="AJ1027" i="6" s="1" a="1"/>
  <c r="AJ1027" i="6" s="1"/>
  <c r="AB47" i="6"/>
  <c r="AI47" i="6" s="1" a="1"/>
  <c r="AI47" i="6" s="1"/>
  <c r="AB2515" i="6"/>
  <c r="AI2515" i="6" s="1" a="1"/>
  <c r="AI2515" i="6" s="1"/>
  <c r="AB1235" i="6"/>
  <c r="AI1235" i="6" s="1" a="1"/>
  <c r="AI1235" i="6" s="1"/>
  <c r="AB2867" i="6"/>
  <c r="AI2867" i="6" s="1" a="1"/>
  <c r="AI2867" i="6" s="1"/>
  <c r="AB63" i="6"/>
  <c r="AI63" i="6" s="1" a="1"/>
  <c r="AI63" i="6" s="1"/>
  <c r="AB743" i="6"/>
  <c r="AI743" i="6" s="1" a="1"/>
  <c r="AI743" i="6" s="1"/>
  <c r="AB3587" i="6"/>
  <c r="AI3587" i="6" s="1" a="1"/>
  <c r="AI3587" i="6" s="1"/>
  <c r="AB2483" i="6"/>
  <c r="AI2483" i="6" s="1" a="1"/>
  <c r="AI2483" i="6" s="1"/>
  <c r="AB3823" i="6"/>
  <c r="AI3823" i="6" s="1" a="1"/>
  <c r="AI3823" i="6" s="1"/>
  <c r="AB951" i="6"/>
  <c r="AI951" i="6" s="1" a="1"/>
  <c r="AI951" i="6" s="1"/>
  <c r="AB1187" i="6"/>
  <c r="AI1187" i="6" s="1" a="1"/>
  <c r="AI1187" i="6" s="1"/>
  <c r="AB1391" i="6"/>
  <c r="AI1391" i="6" s="1" a="1"/>
  <c r="AI1391" i="6" s="1"/>
  <c r="AB3991" i="6"/>
  <c r="AI3991" i="6" s="1" a="1"/>
  <c r="AI3991" i="6" s="1"/>
  <c r="AB1107" i="6"/>
  <c r="AI1107" i="6" s="1" a="1"/>
  <c r="AI1107" i="6" s="1"/>
  <c r="AB275" i="6"/>
  <c r="AI275" i="6" s="1" a="1"/>
  <c r="AI275" i="6" s="1"/>
  <c r="AB3939" i="6"/>
  <c r="AI3939" i="6" s="1" a="1"/>
  <c r="AI3939" i="6" s="1"/>
  <c r="AB1567" i="6"/>
  <c r="AI1567" i="6" s="1" a="1"/>
  <c r="AI1567" i="6" s="1"/>
  <c r="AB2887" i="6"/>
  <c r="AI2887" i="6" s="1" a="1"/>
  <c r="AI2887" i="6" s="1"/>
  <c r="AB755" i="6"/>
  <c r="AI755" i="6" s="1" a="1"/>
  <c r="AI755" i="6" s="1"/>
  <c r="AB1051" i="6"/>
  <c r="AI1051" i="6" s="1" a="1"/>
  <c r="AI1051" i="6" s="1"/>
  <c r="AB2195" i="6"/>
  <c r="AI2195" i="6" s="1" a="1"/>
  <c r="AI2195" i="6" s="1"/>
  <c r="AB3903" i="6"/>
  <c r="AI3903" i="6" s="1" a="1"/>
  <c r="AI3903" i="6" s="1"/>
  <c r="AB3983" i="6"/>
  <c r="AI3983" i="6" s="1" a="1"/>
  <c r="AI3983" i="6" s="1"/>
  <c r="AB1459" i="6"/>
  <c r="AI1459" i="6" s="1" a="1"/>
  <c r="AI1459" i="6" s="1"/>
  <c r="AC3095" i="6"/>
  <c r="AJ3095" i="6" s="1" a="1"/>
  <c r="AJ3095" i="6" s="1"/>
  <c r="AB3191" i="6"/>
  <c r="AI3191" i="6" s="1" a="1"/>
  <c r="AI3191" i="6" s="1"/>
  <c r="AB699" i="6"/>
  <c r="AI699" i="6" s="1" a="1"/>
  <c r="AI699" i="6" s="1"/>
  <c r="AB1587" i="6"/>
  <c r="AI1587" i="6" s="1" a="1"/>
  <c r="AI1587" i="6" s="1"/>
  <c r="AB139" i="6"/>
  <c r="AI139" i="6" s="1" a="1"/>
  <c r="AI139" i="6" s="1"/>
  <c r="AB1455" i="6"/>
  <c r="AI1455" i="6" s="1" a="1"/>
  <c r="AI1455" i="6" s="1"/>
  <c r="AC487" i="6"/>
  <c r="AJ487" i="6" s="1" a="1"/>
  <c r="AJ487" i="6" s="1"/>
  <c r="AB255" i="6"/>
  <c r="AI255" i="6" s="1" a="1"/>
  <c r="AI255" i="6" s="1"/>
  <c r="AC3259" i="6"/>
  <c r="AJ3259" i="6" s="1" a="1"/>
  <c r="AJ3259" i="6" s="1"/>
  <c r="AC3675" i="6"/>
  <c r="AJ3675" i="6" s="1" a="1"/>
  <c r="AJ3675" i="6" s="1"/>
  <c r="AC339" i="6"/>
  <c r="AJ339" i="6" s="1" a="1"/>
  <c r="AJ339" i="6" s="1"/>
  <c r="AC2443" i="6"/>
  <c r="AJ2443" i="6" s="1" a="1"/>
  <c r="AJ2443" i="6" s="1"/>
  <c r="AC3759" i="6"/>
  <c r="AJ3759" i="6" s="1" a="1"/>
  <c r="AJ3759" i="6" s="1"/>
  <c r="AC567" i="6"/>
  <c r="AJ567" i="6" s="1" a="1"/>
  <c r="AJ567" i="6" s="1"/>
  <c r="AB3563" i="6"/>
  <c r="AI3563" i="6" s="1" a="1"/>
  <c r="AI3563" i="6" s="1"/>
  <c r="AB1575" i="6"/>
  <c r="AI1575" i="6" s="1" a="1"/>
  <c r="AI1575" i="6" s="1"/>
  <c r="AB3007" i="6"/>
  <c r="AI3007" i="6" s="1" a="1"/>
  <c r="AI3007" i="6" s="1"/>
  <c r="AB1031" i="6"/>
  <c r="AI1031" i="6" s="1" a="1"/>
  <c r="AI1031" i="6" s="1"/>
  <c r="AB3715" i="6"/>
  <c r="AI3715" i="6" s="1" a="1"/>
  <c r="AI3715" i="6" s="1"/>
  <c r="AB2643" i="6"/>
  <c r="AI2643" i="6" s="1" a="1"/>
  <c r="AI2643" i="6" s="1"/>
  <c r="AB263" i="6"/>
  <c r="AI263" i="6" s="1" a="1"/>
  <c r="AI263" i="6" s="1"/>
  <c r="AB503" i="6"/>
  <c r="AI503" i="6" s="1" a="1"/>
  <c r="AI503" i="6" s="1"/>
  <c r="AB1351" i="6"/>
  <c r="AI1351" i="6" s="1" a="1"/>
  <c r="AI1351" i="6" s="1"/>
  <c r="AB1131" i="6"/>
  <c r="AI1131" i="6" s="1" a="1"/>
  <c r="AI1131" i="6" s="1"/>
  <c r="AB2243" i="6"/>
  <c r="AI2243" i="6" s="1" a="1"/>
  <c r="AI2243" i="6" s="1"/>
  <c r="AB3995" i="6"/>
  <c r="AI3995" i="6" s="1" a="1"/>
  <c r="AI3995" i="6" s="1"/>
  <c r="AB399" i="6"/>
  <c r="AI399" i="6" s="1" a="1"/>
  <c r="AI399" i="6" s="1"/>
  <c r="AB3947" i="6"/>
  <c r="AI3947" i="6" s="1" a="1"/>
  <c r="AI3947" i="6" s="1"/>
  <c r="AB2355" i="6"/>
  <c r="AI2355" i="6" s="1" a="1"/>
  <c r="AI2355" i="6" s="1"/>
  <c r="AB3139" i="6"/>
  <c r="AI3139" i="6" s="1" a="1"/>
  <c r="AI3139" i="6" s="1"/>
  <c r="AB639" i="6"/>
  <c r="AI639" i="6" s="1" a="1"/>
  <c r="AI639" i="6" s="1"/>
  <c r="AC2187" i="6"/>
  <c r="AJ2187" i="6" s="1" a="1"/>
  <c r="AJ2187" i="6" s="1"/>
  <c r="AB2251" i="6"/>
  <c r="AI2251" i="6" s="1" a="1"/>
  <c r="AI2251" i="6" s="1"/>
  <c r="AB687" i="6"/>
  <c r="AI687" i="6" s="1" a="1"/>
  <c r="AI687" i="6" s="1"/>
  <c r="AC3055" i="6"/>
  <c r="AJ3055" i="6" s="1" a="1"/>
  <c r="AJ3055" i="6" s="1"/>
  <c r="AC1023" i="6"/>
  <c r="AJ1023" i="6" s="1" a="1"/>
  <c r="AJ1023" i="6" s="1"/>
  <c r="AB671" i="6"/>
  <c r="AI671" i="6" s="1" a="1"/>
  <c r="AI671" i="6" s="1"/>
  <c r="AB1895" i="6"/>
  <c r="AI1895" i="6" s="1" a="1"/>
  <c r="AI1895" i="6" s="1"/>
  <c r="AB923" i="6"/>
  <c r="AI923" i="6" s="1" a="1"/>
  <c r="AI923" i="6" s="1"/>
  <c r="AB3111" i="6"/>
  <c r="AI3111" i="6" s="1" a="1"/>
  <c r="AI3111" i="6" s="1"/>
  <c r="AB2567" i="6"/>
  <c r="AI2567" i="6" s="1" a="1"/>
  <c r="AI2567" i="6" s="1"/>
  <c r="AB2551" i="6"/>
  <c r="AI2551" i="6" s="1" a="1"/>
  <c r="AI2551" i="6" s="1"/>
  <c r="AB2031" i="6"/>
  <c r="AI2031" i="6" s="1" a="1"/>
  <c r="AI2031" i="6" s="1"/>
  <c r="AB1019" i="6"/>
  <c r="AI1019" i="6" s="1" a="1"/>
  <c r="AI1019" i="6" s="1"/>
  <c r="AB3927" i="6"/>
  <c r="AI3927" i="6" s="1" a="1"/>
  <c r="AI3927" i="6" s="1"/>
  <c r="AB799" i="6"/>
  <c r="AI799" i="6" s="1" a="1"/>
  <c r="AI799" i="6" s="1"/>
  <c r="AB2787" i="6"/>
  <c r="AI2787" i="6" s="1" a="1"/>
  <c r="AI2787" i="6" s="1"/>
  <c r="AB1507" i="6"/>
  <c r="AI1507" i="6" s="1" a="1"/>
  <c r="AI1507" i="6" s="1"/>
  <c r="AB191" i="6"/>
  <c r="AI191" i="6" s="1" a="1"/>
  <c r="AI191" i="6" s="1"/>
  <c r="AB775" i="6"/>
  <c r="AI775" i="6" s="1" a="1"/>
  <c r="AI775" i="6" s="1"/>
  <c r="AB3655" i="6"/>
  <c r="AI3655" i="6" s="1" a="1"/>
  <c r="AI3655" i="6" s="1"/>
  <c r="AB599" i="6"/>
  <c r="AI599" i="6" s="1" a="1"/>
  <c r="AI599" i="6" s="1"/>
  <c r="AB215" i="6"/>
  <c r="AI215" i="6" s="1" a="1"/>
  <c r="AI215" i="6" s="1"/>
  <c r="AC2407" i="6"/>
  <c r="AJ2407" i="6" s="1" a="1"/>
  <c r="AJ2407" i="6" s="1"/>
  <c r="AB2899" i="6"/>
  <c r="AI2899" i="6" s="1" a="1"/>
  <c r="AI2899" i="6" s="1"/>
  <c r="AB3855" i="6"/>
  <c r="AI3855" i="6" s="1" a="1"/>
  <c r="AI3855" i="6" s="1"/>
  <c r="AB1491" i="6"/>
  <c r="AI1491" i="6" s="1" a="1"/>
  <c r="AI1491" i="6" s="1"/>
  <c r="AB1111" i="6"/>
  <c r="AI1111" i="6" s="1" a="1"/>
  <c r="AI1111" i="6" s="1"/>
  <c r="AC879" i="6"/>
  <c r="AJ879" i="6" s="1" a="1"/>
  <c r="AJ879" i="6" s="1"/>
  <c r="AB351" i="6"/>
  <c r="AI351" i="6" s="1" a="1"/>
  <c r="AI351" i="6" s="1"/>
  <c r="AB2819" i="6"/>
  <c r="AI2819" i="6" s="1" a="1"/>
  <c r="AI2819" i="6" s="1"/>
  <c r="AB3023" i="6"/>
  <c r="AI3023" i="6" s="1" a="1"/>
  <c r="AI3023" i="6" s="1"/>
  <c r="AC823" i="6"/>
  <c r="AJ823" i="6" s="1" a="1"/>
  <c r="AJ823" i="6" s="1"/>
  <c r="AC443" i="6"/>
  <c r="AJ443" i="6" s="1" a="1"/>
  <c r="AJ443" i="6" s="1"/>
  <c r="AC611" i="6"/>
  <c r="AJ611" i="6" s="1" a="1"/>
  <c r="AJ611" i="6" s="1"/>
  <c r="AB375" i="6"/>
  <c r="AI375" i="6" s="1" a="1"/>
  <c r="AI375" i="6" s="1"/>
  <c r="AB1311" i="6"/>
  <c r="AI1311" i="6" s="1" a="1"/>
  <c r="AI1311" i="6" s="1"/>
  <c r="AB651" i="6"/>
  <c r="AI651" i="6" s="1" a="1"/>
  <c r="AI651" i="6" s="1"/>
  <c r="AB87" i="6"/>
  <c r="AI87" i="6" s="1" a="1"/>
  <c r="AI87" i="6" s="1"/>
  <c r="AB1275" i="6"/>
  <c r="AI1275" i="6" s="1" a="1"/>
  <c r="AI1275" i="6" s="1"/>
  <c r="AB2471" i="6"/>
  <c r="AI2471" i="6" s="1" a="1"/>
  <c r="AI2471" i="6" s="1"/>
  <c r="AB2003" i="6"/>
  <c r="AI2003" i="6" s="1" a="1"/>
  <c r="AI2003" i="6" s="1"/>
  <c r="AB187" i="6"/>
  <c r="AI187" i="6" s="1" a="1"/>
  <c r="AI187" i="6" s="1"/>
  <c r="AB3035" i="6"/>
  <c r="AI3035" i="6" s="1" a="1"/>
  <c r="AI3035" i="6" s="1"/>
  <c r="AB1203" i="6"/>
  <c r="AI1203" i="6" s="1" a="1"/>
  <c r="AI1203" i="6" s="1"/>
  <c r="AB987" i="6"/>
  <c r="AI987" i="6" s="1" a="1"/>
  <c r="AI987" i="6" s="1"/>
  <c r="AB2267" i="6"/>
  <c r="AI2267" i="6" s="1" a="1"/>
  <c r="AI2267" i="6" s="1"/>
  <c r="AB99" i="6"/>
  <c r="AI99" i="6" s="1" a="1"/>
  <c r="AI99" i="6" s="1"/>
  <c r="AB3635" i="6"/>
  <c r="AI3635" i="6" s="1" a="1"/>
  <c r="AI3635" i="6" s="1"/>
  <c r="AB711" i="6"/>
  <c r="AI711" i="6" s="1" a="1"/>
  <c r="AI711" i="6" s="1"/>
  <c r="AB211" i="6"/>
  <c r="AI211" i="6" s="1" a="1"/>
  <c r="AI211" i="6" s="1"/>
  <c r="AB2951" i="6"/>
  <c r="AI2951" i="6" s="1" a="1"/>
  <c r="AI2951" i="6" s="1"/>
  <c r="AB1959" i="6"/>
  <c r="AI1959" i="6" s="1" a="1"/>
  <c r="AI1959" i="6" s="1"/>
  <c r="AB607" i="6"/>
  <c r="AI607" i="6" s="1" a="1"/>
  <c r="AI607" i="6" s="1"/>
  <c r="AB3295" i="6"/>
  <c r="AI3295" i="6" s="1" a="1"/>
  <c r="AI3295" i="6" s="1"/>
  <c r="AB1947" i="6"/>
  <c r="AI1947" i="6" s="1" a="1"/>
  <c r="AI1947" i="6" s="1"/>
  <c r="AB2923" i="6"/>
  <c r="AI2923" i="6" s="1" a="1"/>
  <c r="AI2923" i="6" s="1"/>
  <c r="AB1191" i="6"/>
  <c r="AI1191" i="6" s="1" a="1"/>
  <c r="AI1191" i="6" s="1"/>
  <c r="AB2739" i="6"/>
  <c r="AI2739" i="6" s="1" a="1"/>
  <c r="AI2739" i="6" s="1"/>
  <c r="AB1683" i="6"/>
  <c r="AI1683" i="6" s="1" a="1"/>
  <c r="AI1683" i="6" s="1"/>
  <c r="AB1851" i="6"/>
  <c r="AI1851" i="6" s="1" a="1"/>
  <c r="AI1851" i="6" s="1"/>
  <c r="AB915" i="6"/>
  <c r="AI915" i="6" s="1" a="1"/>
  <c r="AI915" i="6" s="1"/>
  <c r="AB3883" i="6"/>
  <c r="AI3883" i="6" s="1" a="1"/>
  <c r="AI3883" i="6" s="1"/>
  <c r="AB2863" i="6"/>
  <c r="AI2863" i="6" s="1" a="1"/>
  <c r="AI2863" i="6" s="1"/>
  <c r="AB1219" i="6"/>
  <c r="AI1219" i="6" s="1" a="1"/>
  <c r="AI1219" i="6" s="1"/>
  <c r="AB935" i="6"/>
  <c r="AI935" i="6" s="1" a="1"/>
  <c r="AI935" i="6" s="1"/>
  <c r="AC1555" i="6"/>
  <c r="AJ1555" i="6" s="1" a="1"/>
  <c r="AJ1555" i="6" s="1"/>
  <c r="AB2375" i="6"/>
  <c r="AI2375" i="6" s="1" a="1"/>
  <c r="AI2375" i="6" s="1"/>
  <c r="AB2843" i="6"/>
  <c r="AI2843" i="6" s="1" a="1"/>
  <c r="AI2843" i="6" s="1"/>
  <c r="AB1523" i="6"/>
  <c r="AI1523" i="6" s="1" a="1"/>
  <c r="AI1523" i="6" s="1"/>
  <c r="AB459" i="6"/>
  <c r="AI459" i="6" s="1" a="1"/>
  <c r="AI459" i="6" s="1"/>
  <c r="AC1163" i="6"/>
  <c r="AJ1163" i="6" s="1" a="1"/>
  <c r="AJ1163" i="6" s="1"/>
  <c r="AB2175" i="6"/>
  <c r="AI2175" i="6" s="1" a="1"/>
  <c r="AI2175" i="6" s="1"/>
  <c r="AC979" i="6"/>
  <c r="AJ979" i="6" s="1" a="1"/>
  <c r="AJ979" i="6" s="1"/>
  <c r="AC2087" i="6"/>
  <c r="AJ2087" i="6" s="1" a="1"/>
  <c r="AJ2087" i="6" s="1"/>
  <c r="AC2319" i="6"/>
  <c r="AJ2319" i="6" s="1" a="1"/>
  <c r="AJ2319" i="6" s="1"/>
  <c r="AB791" i="6"/>
  <c r="AI791" i="6" s="1" a="1"/>
  <c r="AI791" i="6" s="1"/>
  <c r="AB2675" i="6"/>
  <c r="AI2675" i="6" s="1" a="1"/>
  <c r="AI2675" i="6" s="1"/>
  <c r="AB3323" i="6"/>
  <c r="AI3323" i="6" s="1" a="1"/>
  <c r="AI3323" i="6" s="1"/>
  <c r="AB1991" i="6"/>
  <c r="AI1991" i="6" s="1" a="1"/>
  <c r="AI1991" i="6" s="1"/>
  <c r="AB2127" i="6"/>
  <c r="AI2127" i="6" s="1" a="1"/>
  <c r="AI2127" i="6" s="1"/>
  <c r="AB1259" i="6"/>
  <c r="AI1259" i="6" s="1" a="1"/>
  <c r="AI1259" i="6" s="1"/>
  <c r="AB3159" i="6"/>
  <c r="AI3159" i="6" s="1" a="1"/>
  <c r="AI3159" i="6" s="1"/>
  <c r="AB3879" i="6"/>
  <c r="AI3879" i="6" s="1" a="1"/>
  <c r="AI3879" i="6" s="1"/>
  <c r="AB1647" i="6"/>
  <c r="AI1647" i="6" s="1" a="1"/>
  <c r="AI1647" i="6" s="1"/>
  <c r="AB1583" i="6"/>
  <c r="AI1583" i="6" s="1" a="1"/>
  <c r="AI1583" i="6" s="1"/>
  <c r="AB1487" i="6"/>
  <c r="AI1487" i="6" s="1" a="1"/>
  <c r="AI1487" i="6" s="1"/>
  <c r="AB1091" i="6"/>
  <c r="AI1091" i="6" s="1" a="1"/>
  <c r="AI1091" i="6" s="1"/>
  <c r="AB1287" i="6"/>
  <c r="AI1287" i="6" s="1" a="1"/>
  <c r="AI1287" i="6" s="1"/>
  <c r="AB579" i="6"/>
  <c r="AI579" i="6" s="1" a="1"/>
  <c r="AI579" i="6" s="1"/>
  <c r="AB1763" i="6"/>
  <c r="AI1763" i="6" s="1" a="1"/>
  <c r="AI1763" i="6" s="1"/>
  <c r="AB867" i="6"/>
  <c r="AI867" i="6" s="1" a="1"/>
  <c r="AI867" i="6" s="1"/>
  <c r="AB2775" i="6"/>
  <c r="AI2775" i="6" s="1" a="1"/>
  <c r="AI2775" i="6" s="1"/>
  <c r="AB2871" i="6"/>
  <c r="AI2871" i="6" s="1" a="1"/>
  <c r="AI2871" i="6" s="1"/>
  <c r="AB1415" i="6"/>
  <c r="AI1415" i="6" s="1" a="1"/>
  <c r="AI1415" i="6" s="1"/>
  <c r="AB2119" i="6"/>
  <c r="AI2119" i="6" s="1" a="1"/>
  <c r="AI2119" i="6" s="1"/>
  <c r="AB2463" i="6"/>
  <c r="AI2463" i="6" s="1" a="1"/>
  <c r="AI2463" i="6" s="1"/>
  <c r="AB155" i="6"/>
  <c r="AI155" i="6" s="1" a="1"/>
  <c r="AI155" i="6" s="1"/>
  <c r="AB2527" i="6"/>
  <c r="AI2527" i="6" s="1" a="1"/>
  <c r="AI2527" i="6" s="1"/>
  <c r="AB2279" i="6"/>
  <c r="AI2279" i="6" s="1" a="1"/>
  <c r="AI2279" i="6" s="1"/>
  <c r="AB59" i="6"/>
  <c r="AI59" i="6" s="1" a="1"/>
  <c r="AI59" i="6" s="1"/>
  <c r="AB895" i="6"/>
  <c r="AI895" i="6" s="1" a="1"/>
  <c r="AI895" i="6" s="1"/>
  <c r="AB3043" i="6"/>
  <c r="AI3043" i="6" s="1" a="1"/>
  <c r="AI3043" i="6" s="1"/>
  <c r="AC3987" i="6"/>
  <c r="AJ3987" i="6" s="1" a="1"/>
  <c r="AJ3987" i="6" s="1"/>
  <c r="AC2855" i="6"/>
  <c r="AJ2855" i="6" s="1" a="1"/>
  <c r="AJ2855" i="6" s="1"/>
  <c r="AB2123" i="6"/>
  <c r="AI2123" i="6" s="1" a="1"/>
  <c r="AI2123" i="6" s="1"/>
  <c r="AB1707" i="6"/>
  <c r="AI1707" i="6" s="1" a="1"/>
  <c r="AI1707" i="6" s="1"/>
  <c r="AC1247" i="6"/>
  <c r="AJ1247" i="6" s="1" a="1"/>
  <c r="AJ1247" i="6" s="1"/>
  <c r="AB19" i="6"/>
  <c r="AI19" i="6" s="1" a="1"/>
  <c r="AI19" i="6" s="1"/>
  <c r="AB15" i="6"/>
  <c r="AI15" i="6" s="1" a="1"/>
  <c r="AI15" i="6" s="1"/>
  <c r="AB11" i="6"/>
  <c r="AI11" i="6" s="1" a="1"/>
  <c r="AI11" i="6" s="1"/>
  <c r="AB7" i="6"/>
  <c r="AI7" i="6" s="1" a="1"/>
  <c r="AI7" i="6" s="1"/>
  <c r="AG5" i="6" a="1"/>
  <c r="AG5" i="6" s="1"/>
  <c r="AB3" i="6"/>
  <c r="AI3" i="6" s="1" a="1"/>
  <c r="AI3" i="6" s="1"/>
  <c r="AH3265" i="6" l="1" a="1"/>
  <c r="AH3265" i="6" s="1"/>
  <c r="AH3266" i="6" s="1"/>
  <c r="AH3264" i="6" s="1"/>
  <c r="AH1869" i="6" a="1"/>
  <c r="AH1869" i="6" s="1"/>
  <c r="AH1870" i="6" s="1"/>
  <c r="AH1868" i="6" s="1"/>
  <c r="AG2302" i="6"/>
  <c r="AG2300" i="6" s="1"/>
  <c r="AH921" i="6" a="1"/>
  <c r="AH921" i="6" s="1"/>
  <c r="AH922" i="6" s="1"/>
  <c r="AH920" i="6" s="1"/>
  <c r="AG1454" i="6"/>
  <c r="AG1452" i="6" s="1"/>
  <c r="AH3741" i="6" a="1"/>
  <c r="AH3741" i="6" s="1"/>
  <c r="AH3742" i="6" s="1"/>
  <c r="AH3740" i="6" s="1"/>
  <c r="AH1621" i="6" a="1"/>
  <c r="AH1621" i="6" s="1"/>
  <c r="AH605" i="6" a="1"/>
  <c r="AH605" i="6" s="1"/>
  <c r="AH606" i="6" s="1"/>
  <c r="AH604" i="6" s="1"/>
  <c r="AH1017" i="6" a="1"/>
  <c r="AH1017" i="6" s="1"/>
  <c r="AH1425" i="6" a="1"/>
  <c r="AH1425" i="6" s="1"/>
  <c r="AH1369" i="6" a="1"/>
  <c r="AH1369" i="6" s="1"/>
  <c r="AH1370" i="6" s="1"/>
  <c r="AH1368" i="6" s="1"/>
  <c r="AH1357" i="6" a="1"/>
  <c r="AH1357" i="6" s="1"/>
  <c r="AH1358" i="6" s="1"/>
  <c r="AH1356" i="6" s="1"/>
  <c r="AH965" i="6" a="1"/>
  <c r="AH965" i="6" s="1"/>
  <c r="AH966" i="6" s="1"/>
  <c r="AH964" i="6" s="1"/>
  <c r="AH741" i="6" a="1"/>
  <c r="AH741" i="6" s="1"/>
  <c r="AH742" i="6" s="1"/>
  <c r="AH740" i="6" s="1"/>
  <c r="AI1057" i="6" a="1"/>
  <c r="AI1057" i="6" s="1"/>
  <c r="AI1058" i="6" s="1"/>
  <c r="AI1056" i="6" s="1"/>
  <c r="AH2601" i="6" a="1"/>
  <c r="AH2601" i="6" s="1"/>
  <c r="AH2602" i="6" s="1"/>
  <c r="AH2600" i="6" s="1"/>
  <c r="AH1149" i="6" a="1"/>
  <c r="AH1149" i="6" s="1"/>
  <c r="AH1150" i="6" s="1"/>
  <c r="AH1148" i="6" s="1"/>
  <c r="AH3649" i="6" a="1"/>
  <c r="AH3649" i="6" s="1"/>
  <c r="AH3650" i="6" s="1"/>
  <c r="AH3648" i="6" s="1"/>
  <c r="AH905" i="6" a="1"/>
  <c r="AH905" i="6" s="1"/>
  <c r="AH906" i="6" s="1"/>
  <c r="AH904" i="6" s="1"/>
  <c r="AH1013" i="6" a="1"/>
  <c r="AH1013" i="6" s="1"/>
  <c r="AH1014" i="6" s="1"/>
  <c r="AH1012" i="6" s="1"/>
  <c r="AH2229" i="6" a="1"/>
  <c r="AH2229" i="6" s="1"/>
  <c r="AH2230" i="6" s="1"/>
  <c r="AH2228" i="6" s="1"/>
  <c r="AH1037" i="6" a="1"/>
  <c r="AH1037" i="6" s="1"/>
  <c r="AH1038" i="6" s="1"/>
  <c r="AH1036" i="6" s="1"/>
  <c r="AH3373" i="6" a="1"/>
  <c r="AH3373" i="6" s="1"/>
  <c r="AH3374" i="6" s="1"/>
  <c r="AH3372" i="6" s="1"/>
  <c r="AH1449" i="6" a="1"/>
  <c r="AH1449" i="6" s="1"/>
  <c r="AH1450" i="6" s="1"/>
  <c r="AH1448" i="6" s="1"/>
  <c r="AH553" i="6" a="1"/>
  <c r="AH553" i="6" s="1"/>
  <c r="AH1497" i="6" a="1"/>
  <c r="AH1497" i="6" s="1"/>
  <c r="AH1498" i="6" s="1"/>
  <c r="AH1496" i="6" s="1"/>
  <c r="AH53" i="6" a="1"/>
  <c r="AH53" i="6" s="1"/>
  <c r="AH54" i="6" s="1"/>
  <c r="AH52" i="6" s="1"/>
  <c r="AH2749" i="6" a="1"/>
  <c r="AH2749" i="6" s="1"/>
  <c r="AH2750" i="6" s="1"/>
  <c r="AH2748" i="6" s="1"/>
  <c r="AH865" i="6" a="1"/>
  <c r="AH865" i="6" s="1"/>
  <c r="AH2005" i="6" a="1"/>
  <c r="AH2005" i="6" s="1"/>
  <c r="AH2006" i="6" s="1"/>
  <c r="AH2004" i="6" s="1"/>
  <c r="AH2701" i="6" a="1"/>
  <c r="AH2701" i="6" s="1"/>
  <c r="AH2702" i="6" s="1"/>
  <c r="AH2700" i="6" s="1"/>
  <c r="AH461" i="6" a="1"/>
  <c r="AH461" i="6" s="1"/>
  <c r="AH462" i="6" s="1"/>
  <c r="AH460" i="6" s="1"/>
  <c r="AI3205" i="6" a="1"/>
  <c r="AI3205" i="6" s="1"/>
  <c r="AI3206" i="6" s="1"/>
  <c r="AI3204" i="6" s="1"/>
  <c r="AI177" i="6" a="1"/>
  <c r="AI177" i="6" s="1"/>
  <c r="AI178" i="6" s="1"/>
  <c r="AI176" i="6" s="1"/>
  <c r="AH129" i="6" a="1"/>
  <c r="AH129" i="6" s="1"/>
  <c r="AH130" i="6" s="1"/>
  <c r="AH128" i="6" s="1"/>
  <c r="AI3493" i="6" a="1"/>
  <c r="AI3493" i="6" s="1"/>
  <c r="AI3494" i="6" s="1"/>
  <c r="AI3492" i="6" s="1"/>
  <c r="AH2969" i="6" a="1"/>
  <c r="AH2969" i="6" s="1"/>
  <c r="AH2970" i="6" s="1"/>
  <c r="AH2968" i="6" s="1"/>
  <c r="AH2625" i="6" a="1"/>
  <c r="AH2625" i="6" s="1"/>
  <c r="AH2626" i="6" s="1"/>
  <c r="AH2624" i="6" s="1"/>
  <c r="AI1741" i="6" a="1"/>
  <c r="AI1741" i="6" s="1"/>
  <c r="AI1742" i="6" s="1"/>
  <c r="AI1740" i="6" s="1"/>
  <c r="AH257" i="6" a="1"/>
  <c r="AH257" i="6" s="1"/>
  <c r="AH258" i="6" s="1"/>
  <c r="AH256" i="6" s="1"/>
  <c r="AH1185" i="6" a="1"/>
  <c r="AH1185" i="6" s="1"/>
  <c r="AH421" i="6" a="1"/>
  <c r="AH421" i="6" s="1"/>
  <c r="AH2185" i="6" a="1"/>
  <c r="AH2185" i="6" s="1"/>
  <c r="AH2186" i="6" s="1"/>
  <c r="AH2184" i="6" s="1"/>
  <c r="AH3953" i="6" a="1"/>
  <c r="AH3953" i="6" s="1"/>
  <c r="AH3954" i="6" s="1"/>
  <c r="AH3952" i="6" s="1"/>
  <c r="AH3733" i="6" a="1"/>
  <c r="AH3733" i="6" s="1"/>
  <c r="AH3734" i="6" s="1"/>
  <c r="AH3732" i="6" s="1"/>
  <c r="AH1513" i="6" a="1"/>
  <c r="AH1513" i="6" s="1"/>
  <c r="AH2349" i="6" a="1"/>
  <c r="AH2349" i="6" s="1"/>
  <c r="AH2350" i="6" s="1"/>
  <c r="AH2348" i="6" s="1"/>
  <c r="AH1001" i="6" a="1"/>
  <c r="AH1001" i="6" s="1"/>
  <c r="AI1001" i="6" s="1" a="1"/>
  <c r="AI1001" i="6" s="1"/>
  <c r="AI1002" i="6" s="1"/>
  <c r="AI1000" i="6" s="1"/>
  <c r="AH3041" i="6" a="1"/>
  <c r="AH3041" i="6" s="1"/>
  <c r="AH3042" i="6" s="1"/>
  <c r="AH3040" i="6" s="1"/>
  <c r="AH397" i="6" a="1"/>
  <c r="AH397" i="6" s="1"/>
  <c r="AH398" i="6" s="1"/>
  <c r="AH396" i="6" s="1"/>
  <c r="AH757" i="6" a="1"/>
  <c r="AH757" i="6" s="1"/>
  <c r="AH758" i="6" s="1"/>
  <c r="AH756" i="6" s="1"/>
  <c r="AH1793" i="6" a="1"/>
  <c r="AH1793" i="6" s="1"/>
  <c r="AH1794" i="6" s="1"/>
  <c r="AH1792" i="6" s="1"/>
  <c r="AI105" i="6" a="1"/>
  <c r="AI105" i="6" s="1"/>
  <c r="AI106" i="6" s="1"/>
  <c r="AI104" i="6" s="1"/>
  <c r="AG3826" i="6"/>
  <c r="AG3824" i="6" s="1"/>
  <c r="AH2534" i="6"/>
  <c r="AH2532" i="6" s="1"/>
  <c r="AH2045" i="6" a="1"/>
  <c r="AH2045" i="6" s="1"/>
  <c r="AH2046" i="6" s="1"/>
  <c r="AH2044" i="6" s="1"/>
  <c r="AH593" i="6" a="1"/>
  <c r="AH593" i="6" s="1"/>
  <c r="AH661" i="6" a="1"/>
  <c r="AH661" i="6" s="1"/>
  <c r="AH2813" i="6" a="1"/>
  <c r="AH2813" i="6" s="1"/>
  <c r="AH2814" i="6" s="1"/>
  <c r="AH2812" i="6" s="1"/>
  <c r="AH725" i="6" a="1"/>
  <c r="AH725" i="6" s="1"/>
  <c r="AH726" i="6" s="1"/>
  <c r="AH724" i="6" s="1"/>
  <c r="AI2405" i="6" a="1"/>
  <c r="AI2405" i="6" s="1"/>
  <c r="AI2406" i="6" s="1"/>
  <c r="AI2404" i="6" s="1"/>
  <c r="AH3497" i="6" a="1"/>
  <c r="AH3497" i="6" s="1"/>
  <c r="AH3498" i="6" s="1"/>
  <c r="AH3496" i="6" s="1"/>
  <c r="AH2541" i="6" a="1"/>
  <c r="AH2541" i="6" s="1"/>
  <c r="AH2542" i="6" s="1"/>
  <c r="AH2540" i="6" s="1"/>
  <c r="AH145" i="6" a="1"/>
  <c r="AH145" i="6" s="1"/>
  <c r="AH146" i="6" s="1"/>
  <c r="AH144" i="6" s="1"/>
  <c r="AH617" i="6" a="1"/>
  <c r="AH617" i="6" s="1"/>
  <c r="AH618" i="6" s="1"/>
  <c r="AH616" i="6" s="1"/>
  <c r="AH2761" i="6" a="1"/>
  <c r="AH2761" i="6" s="1"/>
  <c r="AH2762" i="6" s="1"/>
  <c r="AH2760" i="6" s="1"/>
  <c r="AH2013" i="6" a="1"/>
  <c r="AH2013" i="6" s="1"/>
  <c r="AH2014" i="6" s="1"/>
  <c r="AH2012" i="6" s="1"/>
  <c r="AH1573" i="6" a="1"/>
  <c r="AH1573" i="6" s="1"/>
  <c r="AH1574" i="6" s="1"/>
  <c r="AH1572" i="6" s="1"/>
  <c r="AH2461" i="6" a="1"/>
  <c r="AH2461" i="6" s="1"/>
  <c r="AH2462" i="6" s="1"/>
  <c r="AH2460" i="6" s="1"/>
  <c r="AH3449" i="6" a="1"/>
  <c r="AH3449" i="6" s="1"/>
  <c r="AH3450" i="6" s="1"/>
  <c r="AH3448" i="6" s="1"/>
  <c r="AI273" i="6" a="1"/>
  <c r="AI273" i="6" s="1"/>
  <c r="AI274" i="6" s="1"/>
  <c r="AI272" i="6" s="1"/>
  <c r="AH1637" i="6" a="1"/>
  <c r="AH1637" i="6" s="1"/>
  <c r="AH1638" i="6" s="1"/>
  <c r="AH1636" i="6" s="1"/>
  <c r="AH2861" i="6" a="1"/>
  <c r="AH2861" i="6" s="1"/>
  <c r="AH2862" i="6" s="1"/>
  <c r="AH2860" i="6" s="1"/>
  <c r="AH2949" i="6" a="1"/>
  <c r="AH2949" i="6" s="1"/>
  <c r="AH2950" i="6" s="1"/>
  <c r="AH2948" i="6" s="1"/>
  <c r="AG3822" i="6"/>
  <c r="AG3820" i="6" s="1"/>
  <c r="AH1909" i="6" a="1"/>
  <c r="AH1909" i="6" s="1"/>
  <c r="AH1910" i="6" s="1"/>
  <c r="AH1908" i="6" s="1"/>
  <c r="AI1517" i="6" a="1"/>
  <c r="AI1517" i="6" s="1"/>
  <c r="AI1518" i="6" s="1"/>
  <c r="AI1516" i="6" s="1"/>
  <c r="AH3785" i="6" a="1"/>
  <c r="AH3785" i="6" s="1"/>
  <c r="AH3786" i="6" s="1"/>
  <c r="AH3784" i="6" s="1"/>
  <c r="AH1305" i="6" a="1"/>
  <c r="AH1305" i="6" s="1"/>
  <c r="AH1306" i="6" s="1"/>
  <c r="AH1304" i="6" s="1"/>
  <c r="AG526" i="6"/>
  <c r="AG524" i="6" s="1"/>
  <c r="AH25" i="6" a="1"/>
  <c r="AH25" i="6" s="1"/>
  <c r="AH26" i="6" s="1"/>
  <c r="AH24" i="6" s="1"/>
  <c r="AH1577" i="6" a="1"/>
  <c r="AH1577" i="6" s="1"/>
  <c r="AH1578" i="6" s="1"/>
  <c r="AH1576" i="6" s="1"/>
  <c r="AH3701" i="6" a="1"/>
  <c r="AH3701" i="6" s="1"/>
  <c r="AH3702" i="6" s="1"/>
  <c r="AH3700" i="6" s="1"/>
  <c r="AI677" i="6" a="1"/>
  <c r="AI677" i="6" s="1"/>
  <c r="AI678" i="6" s="1"/>
  <c r="AI676" i="6" s="1"/>
  <c r="AI3381" i="6" a="1"/>
  <c r="AI3381" i="6" s="1"/>
  <c r="AI3382" i="6" s="1"/>
  <c r="AI3380" i="6" s="1"/>
  <c r="AH2673" i="6" a="1"/>
  <c r="AH2673" i="6" s="1"/>
  <c r="AH2674" i="6" s="1"/>
  <c r="AH2672" i="6" s="1"/>
  <c r="AH3225" i="6" a="1"/>
  <c r="AH3225" i="6" s="1"/>
  <c r="AH3226" i="6" s="1"/>
  <c r="AH3224" i="6" s="1"/>
  <c r="AH13" i="6" a="1"/>
  <c r="AH13" i="6" s="1"/>
  <c r="AH14" i="6" s="1"/>
  <c r="AH12" i="6" s="1"/>
  <c r="AH2145" i="6" a="1"/>
  <c r="AH2145" i="6" s="1"/>
  <c r="AH2146" i="6" s="1"/>
  <c r="AH2144" i="6" s="1"/>
  <c r="AC1675" i="6"/>
  <c r="AJ1675" i="6" s="1" a="1"/>
  <c r="AJ1675" i="6" s="1"/>
  <c r="AH3009" i="6" a="1"/>
  <c r="AH3009" i="6" s="1"/>
  <c r="AH3010" i="6" s="1"/>
  <c r="AH3008" i="6" s="1"/>
  <c r="AH277" i="6" a="1"/>
  <c r="AH277" i="6" s="1"/>
  <c r="AH278" i="6" s="1"/>
  <c r="AH276" i="6" s="1"/>
  <c r="AH805" i="6" a="1"/>
  <c r="AH805" i="6" s="1"/>
  <c r="AH806" i="6" s="1"/>
  <c r="AH804" i="6" s="1"/>
  <c r="AH2885" i="6" a="1"/>
  <c r="AH2885" i="6" s="1"/>
  <c r="AH2886" i="6" s="1"/>
  <c r="AH2884" i="6" s="1"/>
  <c r="AH1065" i="6" a="1"/>
  <c r="AH1065" i="6" s="1"/>
  <c r="AH1066" i="6" s="1"/>
  <c r="AH1064" i="6" s="1"/>
  <c r="AH3833" i="6" a="1"/>
  <c r="AH3833" i="6" s="1"/>
  <c r="AH3834" i="6" s="1"/>
  <c r="AH3832" i="6" s="1"/>
  <c r="AH3705" i="6" a="1"/>
  <c r="AH3705" i="6" s="1"/>
  <c r="AH3706" i="6" s="1"/>
  <c r="AH3704" i="6" s="1"/>
  <c r="AI3017" i="6" a="1"/>
  <c r="AI3017" i="6" s="1"/>
  <c r="AI3018" i="6" s="1"/>
  <c r="AI3016" i="6" s="1"/>
  <c r="AI2313" i="6" a="1"/>
  <c r="AI2313" i="6" s="1"/>
  <c r="AI2314" i="6" s="1"/>
  <c r="AI2312" i="6" s="1"/>
  <c r="AH837" i="6" a="1"/>
  <c r="AH837" i="6" s="1"/>
  <c r="AH838" i="6" s="1"/>
  <c r="AH836" i="6" s="1"/>
  <c r="AH221" i="6" a="1"/>
  <c r="AH221" i="6" s="1"/>
  <c r="AH222" i="6" s="1"/>
  <c r="AH220" i="6" s="1"/>
  <c r="AH1113" i="6" a="1"/>
  <c r="AH1113" i="6" s="1"/>
  <c r="AH2973" i="6" a="1"/>
  <c r="AH2973" i="6" s="1"/>
  <c r="AH2974" i="6" s="1"/>
  <c r="AH2972" i="6" s="1"/>
  <c r="AH849" i="6" a="1"/>
  <c r="AH849" i="6" s="1"/>
  <c r="AH850" i="6" s="1"/>
  <c r="AH848" i="6" s="1"/>
  <c r="AH69" i="6" a="1"/>
  <c r="AH69" i="6" s="1"/>
  <c r="AH70" i="6" s="1"/>
  <c r="AH68" i="6" s="1"/>
  <c r="AH1385" i="6" a="1"/>
  <c r="AH1385" i="6" s="1"/>
  <c r="AH1386" i="6" s="1"/>
  <c r="AH1384" i="6" s="1"/>
  <c r="AH1633" i="6" a="1"/>
  <c r="AH1633" i="6" s="1"/>
  <c r="AH1634" i="6" s="1"/>
  <c r="AH1632" i="6" s="1"/>
  <c r="AH513" i="6" a="1"/>
  <c r="AH513" i="6" s="1"/>
  <c r="AH514" i="6" s="1"/>
  <c r="AH512" i="6" s="1"/>
  <c r="AH1021" i="6" a="1"/>
  <c r="AH1021" i="6" s="1"/>
  <c r="AH1022" i="6" s="1"/>
  <c r="AH1020" i="6" s="1"/>
  <c r="AI2025" i="6" a="1"/>
  <c r="AI2025" i="6" s="1"/>
  <c r="AI2026" i="6" s="1"/>
  <c r="AI2024" i="6" s="1"/>
  <c r="AI1609" i="6" a="1"/>
  <c r="AI1609" i="6" s="1"/>
  <c r="AI1610" i="6" s="1"/>
  <c r="AI1608" i="6" s="1"/>
  <c r="AH2277" i="6" a="1"/>
  <c r="AH2277" i="6" s="1"/>
  <c r="AH2278" i="6" s="1"/>
  <c r="AH2276" i="6" s="1"/>
  <c r="AG698" i="6"/>
  <c r="AG696" i="6" s="1"/>
  <c r="AH141" i="6" a="1"/>
  <c r="AH141" i="6" s="1"/>
  <c r="AH142" i="6" s="1"/>
  <c r="AH140" i="6" s="1"/>
  <c r="AH3625" i="6" a="1"/>
  <c r="AH3625" i="6" s="1"/>
  <c r="AH3626" i="6" s="1"/>
  <c r="AH3624" i="6" s="1"/>
  <c r="AH1525" i="6" a="1"/>
  <c r="AH1525" i="6" s="1"/>
  <c r="AH1526" i="6" s="1"/>
  <c r="AH1524" i="6" s="1"/>
  <c r="AG2690" i="6"/>
  <c r="AG2688" i="6" s="1"/>
  <c r="AI3441" i="6" a="1"/>
  <c r="AI3441" i="6" s="1"/>
  <c r="AI3442" i="6" s="1"/>
  <c r="AI3440" i="6" s="1"/>
  <c r="AH3401" i="6" a="1"/>
  <c r="AH3401" i="6" s="1"/>
  <c r="AH3402" i="6" s="1"/>
  <c r="AH3400" i="6" s="1"/>
  <c r="AH3937" i="6" a="1"/>
  <c r="AH3937" i="6" s="1"/>
  <c r="AH3938" i="6" s="1"/>
  <c r="AH3936" i="6" s="1"/>
  <c r="AH1069" i="6" a="1"/>
  <c r="AH1069" i="6" s="1"/>
  <c r="AH1070" i="6" s="1"/>
  <c r="AH1068" i="6" s="1"/>
  <c r="AH1561" i="6" a="1"/>
  <c r="AH1561" i="6" s="1"/>
  <c r="AH1562" i="6" s="1"/>
  <c r="AH1560" i="6" s="1"/>
  <c r="AH3665" i="6" a="1"/>
  <c r="AH3665" i="6" s="1"/>
  <c r="AH3666" i="6" s="1"/>
  <c r="AH3664" i="6" s="1"/>
  <c r="AH3093" i="6" a="1"/>
  <c r="AH3093" i="6" s="1"/>
  <c r="AH3094" i="6" s="1"/>
  <c r="AH3092" i="6" s="1"/>
  <c r="AI1613" i="6" a="1"/>
  <c r="AI1613" i="6" s="1"/>
  <c r="AI1614" i="6" s="1"/>
  <c r="AI1612" i="6" s="1"/>
  <c r="AH3177" i="6" a="1"/>
  <c r="AH3177" i="6" s="1"/>
  <c r="AH3178" i="6" s="1"/>
  <c r="AH3176" i="6" s="1"/>
  <c r="AI2201" i="6" a="1"/>
  <c r="AI2201" i="6" s="1"/>
  <c r="AI2202" i="6" s="1"/>
  <c r="AI2200" i="6" s="1"/>
  <c r="AH1693" i="6" a="1"/>
  <c r="AH1693" i="6" s="1"/>
  <c r="AH1694" i="6" s="1"/>
  <c r="AH1692" i="6" s="1"/>
  <c r="AH1097" i="6" a="1"/>
  <c r="AH1097" i="6" s="1"/>
  <c r="AH1098" i="6" s="1"/>
  <c r="AH1096" i="6" s="1"/>
  <c r="AH3857" i="6" a="1"/>
  <c r="AH3857" i="6" s="1"/>
  <c r="AH3858" i="6" s="1"/>
  <c r="AH3856" i="6" s="1"/>
  <c r="AI3893" i="6" a="1"/>
  <c r="AI3893" i="6" s="1"/>
  <c r="AI3894" i="6" s="1"/>
  <c r="AI3892" i="6" s="1"/>
  <c r="AH713" i="6" a="1"/>
  <c r="AH713" i="6" s="1"/>
  <c r="AH714" i="6" s="1"/>
  <c r="AH712" i="6" s="1"/>
  <c r="AH217" i="6" a="1"/>
  <c r="AH217" i="6" s="1"/>
  <c r="AH218" i="6" s="1"/>
  <c r="AH216" i="6" s="1"/>
  <c r="AH3113" i="6" a="1"/>
  <c r="AH3113" i="6" s="1"/>
  <c r="AH3114" i="6" s="1"/>
  <c r="AH3112" i="6" s="1"/>
  <c r="AH1885" i="6" a="1"/>
  <c r="AH1885" i="6" s="1"/>
  <c r="AH1886" i="6" s="1"/>
  <c r="AH1884" i="6" s="1"/>
  <c r="AH3173" i="6" a="1"/>
  <c r="AH3173" i="6" s="1"/>
  <c r="AH3174" i="6" s="1"/>
  <c r="AH3172" i="6" s="1"/>
  <c r="AH529" i="6" a="1"/>
  <c r="AH529" i="6" s="1"/>
  <c r="AH530" i="6" s="1"/>
  <c r="AH528" i="6" s="1"/>
  <c r="AH801" i="6" a="1"/>
  <c r="AH801" i="6" s="1"/>
  <c r="AH3001" i="6" a="1"/>
  <c r="AH3001" i="6" s="1"/>
  <c r="AH3002" i="6" s="1"/>
  <c r="AH3000" i="6" s="1"/>
  <c r="AH3049" i="6" a="1"/>
  <c r="AH3049" i="6" s="1"/>
  <c r="AH3050" i="6" s="1"/>
  <c r="AH3048" i="6" s="1"/>
  <c r="AH353" i="6" a="1"/>
  <c r="AH353" i="6" s="1"/>
  <c r="AH354" i="6" s="1"/>
  <c r="AH352" i="6" s="1"/>
  <c r="AH2165" i="6" a="1"/>
  <c r="AH2165" i="6" s="1"/>
  <c r="AH2166" i="6" s="1"/>
  <c r="AH2164" i="6" s="1"/>
  <c r="AG1358" i="6"/>
  <c r="AG1356" i="6" s="1"/>
  <c r="AH2741" i="6" a="1"/>
  <c r="AH2741" i="6" s="1"/>
  <c r="AH2742" i="6" s="1"/>
  <c r="AH2740" i="6" s="1"/>
  <c r="AH1417" i="6" a="1"/>
  <c r="AH1417" i="6" s="1"/>
  <c r="AH1418" i="6" s="1"/>
  <c r="AH1416" i="6" s="1"/>
  <c r="AH577" i="6" a="1"/>
  <c r="AH577" i="6" s="1"/>
  <c r="AH578" i="6" s="1"/>
  <c r="AH576" i="6" s="1"/>
  <c r="AI3477" i="6" a="1"/>
  <c r="AI3477" i="6" s="1"/>
  <c r="AI3478" i="6" s="1"/>
  <c r="AI3476" i="6" s="1"/>
  <c r="AH3133" i="6" a="1"/>
  <c r="AH3133" i="6" s="1"/>
  <c r="AH3134" i="6" s="1"/>
  <c r="AH3132" i="6" s="1"/>
  <c r="AH1841" i="6" a="1"/>
  <c r="AH1841" i="6" s="1"/>
  <c r="AH1842" i="6" s="1"/>
  <c r="AH1840" i="6" s="1"/>
  <c r="AH2834" i="6"/>
  <c r="AH2832" i="6" s="1"/>
  <c r="AH3022" i="6"/>
  <c r="AH3020" i="6" s="1"/>
  <c r="AH753" i="6" a="1"/>
  <c r="AH753" i="6" s="1"/>
  <c r="AH754" i="6" s="1"/>
  <c r="AH752" i="6" s="1"/>
  <c r="AH845" i="6" a="1"/>
  <c r="AH845" i="6" s="1"/>
  <c r="AH846" i="6" s="1"/>
  <c r="AH844" i="6" s="1"/>
  <c r="AH1785" i="6" a="1"/>
  <c r="AH1785" i="6" s="1"/>
  <c r="AH1786" i="6" s="1"/>
  <c r="AH1784" i="6" s="1"/>
  <c r="AH373" i="6" a="1"/>
  <c r="AH373" i="6" s="1"/>
  <c r="AH374" i="6" s="1"/>
  <c r="AH372" i="6" s="1"/>
  <c r="AH1461" i="6" a="1"/>
  <c r="AH1461" i="6" s="1"/>
  <c r="AH1462" i="6" s="1"/>
  <c r="AH1460" i="6" s="1"/>
  <c r="AH517" i="6" a="1"/>
  <c r="AH517" i="6" s="1"/>
  <c r="AH518" i="6" s="1"/>
  <c r="AH516" i="6" s="1"/>
  <c r="AH2381" i="6" a="1"/>
  <c r="AH2381" i="6" s="1"/>
  <c r="AH2382" i="6" s="1"/>
  <c r="AH2380" i="6" s="1"/>
  <c r="AH745" i="6" a="1"/>
  <c r="AH745" i="6" s="1"/>
  <c r="AH746" i="6" s="1"/>
  <c r="AH744" i="6" s="1"/>
  <c r="AH3749" i="6" a="1"/>
  <c r="AH3749" i="6" s="1"/>
  <c r="AH3750" i="6" s="1"/>
  <c r="AH3748" i="6" s="1"/>
  <c r="AH1489" i="6" a="1"/>
  <c r="AH1489" i="6" s="1"/>
  <c r="AH1490" i="6" s="1"/>
  <c r="AH1488" i="6" s="1"/>
  <c r="AH2821" i="6" a="1"/>
  <c r="AH2821" i="6" s="1"/>
  <c r="AH2822" i="6" s="1"/>
  <c r="AH2820" i="6" s="1"/>
  <c r="AH3341" i="6" a="1"/>
  <c r="AH3341" i="6" s="1"/>
  <c r="AH3342" i="6" s="1"/>
  <c r="AH3340" i="6" s="1"/>
  <c r="AH869" i="6" a="1"/>
  <c r="AH869" i="6" s="1"/>
  <c r="AH1549" i="6" a="1"/>
  <c r="AH1549" i="6" s="1"/>
  <c r="AH1550" i="6" s="1"/>
  <c r="AH1548" i="6" s="1"/>
  <c r="AH3393" i="6" a="1"/>
  <c r="AH3393" i="6" s="1"/>
  <c r="AH3394" i="6" s="1"/>
  <c r="AH3392" i="6" s="1"/>
  <c r="AH33" i="6" a="1"/>
  <c r="AH33" i="6" s="1"/>
  <c r="AH34" i="6" s="1"/>
  <c r="AH32" i="6" s="1"/>
  <c r="AH633" i="6" a="1"/>
  <c r="AH633" i="6" s="1"/>
  <c r="AH634" i="6" s="1"/>
  <c r="AH632" i="6" s="1"/>
  <c r="AH1681" i="6" a="1"/>
  <c r="AH1681" i="6" s="1"/>
  <c r="AH1682" i="6" s="1"/>
  <c r="AH1680" i="6" s="1"/>
  <c r="AH3577" i="6" a="1"/>
  <c r="AH3577" i="6" s="1"/>
  <c r="AH3578" i="6" s="1"/>
  <c r="AH3576" i="6" s="1"/>
  <c r="AI613" i="6" a="1"/>
  <c r="AI613" i="6" s="1"/>
  <c r="AI614" i="6" s="1"/>
  <c r="AI612" i="6" s="1"/>
  <c r="AH73" i="6" a="1"/>
  <c r="AH73" i="6" s="1"/>
  <c r="AH74" i="6" s="1"/>
  <c r="AH72" i="6" s="1"/>
  <c r="AH2921" i="6" a="1"/>
  <c r="AH2921" i="6" s="1"/>
  <c r="AH2922" i="6" s="1"/>
  <c r="AH2920" i="6" s="1"/>
  <c r="AH3949" i="6" a="1"/>
  <c r="AH3949" i="6" s="1"/>
  <c r="AH3950" i="6" s="1"/>
  <c r="AH3948" i="6" s="1"/>
  <c r="AH2049" i="6" a="1"/>
  <c r="AH2049" i="6" s="1"/>
  <c r="AH2050" i="6" s="1"/>
  <c r="AH2048" i="6" s="1"/>
  <c r="AI509" i="6" a="1"/>
  <c r="AI509" i="6" s="1"/>
  <c r="AI510" i="6" s="1"/>
  <c r="AI508" i="6" s="1"/>
  <c r="AH1213" i="6" a="1"/>
  <c r="AH1213" i="6" s="1"/>
  <c r="AI1213" i="6" s="1" a="1"/>
  <c r="AI1213" i="6" s="1"/>
  <c r="AI1214" i="6" s="1"/>
  <c r="AI1212" i="6" s="1"/>
  <c r="AH429" i="6" a="1"/>
  <c r="AH429" i="6" s="1"/>
  <c r="AH430" i="6" s="1"/>
  <c r="AH428" i="6" s="1"/>
  <c r="AI3221" i="6" a="1"/>
  <c r="AI3221" i="6" s="1"/>
  <c r="AI3222" i="6" s="1"/>
  <c r="AI3220" i="6" s="1"/>
  <c r="AI4001" i="6" a="1"/>
  <c r="AI4001" i="6" s="1"/>
  <c r="AI4002" i="6" s="1"/>
  <c r="AI4000" i="6" s="1"/>
  <c r="AI1101" i="6" a="1"/>
  <c r="AI1101" i="6" s="1"/>
  <c r="AI1102" i="6" s="1"/>
  <c r="AI1100" i="6" s="1"/>
  <c r="AH653" i="6" a="1"/>
  <c r="AH653" i="6" s="1"/>
  <c r="AH654" i="6" s="1"/>
  <c r="AH652" i="6" s="1"/>
  <c r="AH493" i="6" a="1"/>
  <c r="AH493" i="6" s="1"/>
  <c r="AH494" i="6" s="1"/>
  <c r="AH492" i="6" s="1"/>
  <c r="AH2469" i="6" a="1"/>
  <c r="AH2469" i="6" s="1"/>
  <c r="AH2470" i="6" s="1"/>
  <c r="AH2468" i="6" s="1"/>
  <c r="AH3077" i="6" a="1"/>
  <c r="AH3077" i="6" s="1"/>
  <c r="AH3078" i="6" s="1"/>
  <c r="AH3076" i="6" s="1"/>
  <c r="AH3469" i="6" a="1"/>
  <c r="AH3469" i="6" s="1"/>
  <c r="AH3470" i="6" s="1"/>
  <c r="AH3468" i="6" s="1"/>
  <c r="AH1649" i="6" a="1"/>
  <c r="AH1649" i="6" s="1"/>
  <c r="AH1650" i="6" s="1"/>
  <c r="AH1648" i="6" s="1"/>
  <c r="AC723" i="6"/>
  <c r="AJ723" i="6" s="1" a="1"/>
  <c r="AJ723" i="6" s="1"/>
  <c r="AH3769" i="6" a="1"/>
  <c r="AH3769" i="6" s="1"/>
  <c r="AH3770" i="6" s="1"/>
  <c r="AH3768" i="6" s="1"/>
  <c r="AH1505" i="6" a="1"/>
  <c r="AH1505" i="6" s="1"/>
  <c r="AH1506" i="6" s="1"/>
  <c r="AH1504" i="6" s="1"/>
  <c r="AI1921" i="6" a="1"/>
  <c r="AI1921" i="6" s="1"/>
  <c r="AI1922" i="6" s="1"/>
  <c r="AI1920" i="6" s="1"/>
  <c r="AH2365" i="6" a="1"/>
  <c r="AH2365" i="6" s="1"/>
  <c r="AH2366" i="6" s="1"/>
  <c r="AH2364" i="6" s="1"/>
  <c r="AI3201" i="6" a="1"/>
  <c r="AI3201" i="6" s="1"/>
  <c r="AI3202" i="6" s="1"/>
  <c r="AI3200" i="6" s="1"/>
  <c r="AI3609" i="6" a="1"/>
  <c r="AI3609" i="6" s="1"/>
  <c r="AI3610" i="6" s="1"/>
  <c r="AI3608" i="6" s="1"/>
  <c r="AH3641" i="6" a="1"/>
  <c r="AH3641" i="6" s="1"/>
  <c r="AH3642" i="6" s="1"/>
  <c r="AH3640" i="6" s="1"/>
  <c r="AH1433" i="6" a="1"/>
  <c r="AH1433" i="6" s="1"/>
  <c r="AH1434" i="6" s="1"/>
  <c r="AH1432" i="6" s="1"/>
  <c r="AH3434" i="6"/>
  <c r="AH3432" i="6" s="1"/>
  <c r="AI1825" i="6" a="1"/>
  <c r="AI1825" i="6" s="1"/>
  <c r="AI1826" i="6" s="1"/>
  <c r="AI1824" i="6" s="1"/>
  <c r="AH1537" i="6" a="1"/>
  <c r="AH1537" i="6" s="1"/>
  <c r="AH1538" i="6" s="1"/>
  <c r="AH1536" i="6" s="1"/>
  <c r="AH2181" i="6" a="1"/>
  <c r="AH2181" i="6" s="1"/>
  <c r="AH2182" i="6" s="1"/>
  <c r="AH2180" i="6" s="1"/>
  <c r="AH1977" i="6" a="1"/>
  <c r="AH1977" i="6" s="1"/>
  <c r="AH1978" i="6" s="1"/>
  <c r="AH1976" i="6" s="1"/>
  <c r="AH1053" i="6" a="1"/>
  <c r="AH1053" i="6" s="1"/>
  <c r="AH1054" i="6" s="1"/>
  <c r="AH1052" i="6" s="1"/>
  <c r="AI1009" i="6" a="1"/>
  <c r="AI1009" i="6" s="1"/>
  <c r="AI1010" i="6" s="1"/>
  <c r="AI1008" i="6" s="1"/>
  <c r="AH1261" i="6" a="1"/>
  <c r="AH1261" i="6" s="1"/>
  <c r="AH1262" i="6" s="1"/>
  <c r="AH1260" i="6" s="1"/>
  <c r="AH61" i="6" a="1"/>
  <c r="AH61" i="6" s="1"/>
  <c r="AH62" i="6" s="1"/>
  <c r="AH60" i="6" s="1"/>
  <c r="AH1945" i="6" a="1"/>
  <c r="AH1945" i="6" s="1"/>
  <c r="AH1946" i="6" s="1"/>
  <c r="AH1944" i="6" s="1"/>
  <c r="AH2605" i="6" a="1"/>
  <c r="AH2605" i="6" s="1"/>
  <c r="AH2606" i="6" s="1"/>
  <c r="AH2604" i="6" s="1"/>
  <c r="AH1845" i="6" a="1"/>
  <c r="AH1845" i="6" s="1"/>
  <c r="AI1845" i="6" s="1" a="1"/>
  <c r="AI1845" i="6" s="1"/>
  <c r="AI1846" i="6" s="1"/>
  <c r="AI1844" i="6" s="1"/>
  <c r="AH2357" i="6" a="1"/>
  <c r="AH2357" i="6" s="1"/>
  <c r="AH2358" i="6" s="1"/>
  <c r="AH2356" i="6" s="1"/>
  <c r="AH2697" i="6" a="1"/>
  <c r="AH2697" i="6" s="1"/>
  <c r="AH2698" i="6" s="1"/>
  <c r="AH2696" i="6" s="1"/>
  <c r="AH2101" i="6" a="1"/>
  <c r="AH2101" i="6" s="1"/>
  <c r="AH2102" i="6" s="1"/>
  <c r="AH2100" i="6" s="1"/>
  <c r="AH2157" i="6" a="1"/>
  <c r="AH2157" i="6" s="1"/>
  <c r="AI2157" i="6" s="1" a="1"/>
  <c r="AI2157" i="6" s="1"/>
  <c r="AI2158" i="6" s="1"/>
  <c r="AI2156" i="6" s="1"/>
  <c r="AH3613" i="6" a="1"/>
  <c r="AH3613" i="6" s="1"/>
  <c r="AH3614" i="6" s="1"/>
  <c r="AH3612" i="6" s="1"/>
  <c r="AH1257" i="6" a="1"/>
  <c r="AH1257" i="6" s="1"/>
  <c r="AH1258" i="6" s="1"/>
  <c r="AH1256" i="6" s="1"/>
  <c r="AH3561" i="6" a="1"/>
  <c r="AH3561" i="6" s="1"/>
  <c r="AH3562" i="6" s="1"/>
  <c r="AH3560" i="6" s="1"/>
  <c r="AH1361" i="6" a="1"/>
  <c r="AH1361" i="6" s="1"/>
  <c r="AH1362" i="6" s="1"/>
  <c r="AH1360" i="6" s="1"/>
  <c r="AH1049" i="6" a="1"/>
  <c r="AH1049" i="6" s="1"/>
  <c r="AH1050" i="6" s="1"/>
  <c r="AH1048" i="6" s="1"/>
  <c r="AI3065" i="6" a="1"/>
  <c r="AI3065" i="6" s="1"/>
  <c r="AI3066" i="6" s="1"/>
  <c r="AI3064" i="6" s="1"/>
  <c r="AH829" i="6" a="1"/>
  <c r="AH829" i="6" s="1"/>
  <c r="AH830" i="6" s="1"/>
  <c r="AH828" i="6" s="1"/>
  <c r="AH1293" i="6" a="1"/>
  <c r="AH1293" i="6" s="1"/>
  <c r="AH1294" i="6" s="1"/>
  <c r="AH1292" i="6" s="1"/>
  <c r="AI881" i="6" a="1"/>
  <c r="AI881" i="6" s="1"/>
  <c r="AI882" i="6" s="1"/>
  <c r="AI880" i="6" s="1"/>
  <c r="AH181" i="6" a="1"/>
  <c r="AH181" i="6" s="1"/>
  <c r="AH182" i="6" s="1"/>
  <c r="AH180" i="6" s="1"/>
  <c r="AI1557" i="6" a="1"/>
  <c r="AI1557" i="6" s="1"/>
  <c r="AI1558" i="6" s="1"/>
  <c r="AI1556" i="6" s="1"/>
  <c r="AH2293" i="6" a="1"/>
  <c r="AH2293" i="6" s="1"/>
  <c r="AH2294" i="6" s="1"/>
  <c r="AH2292" i="6" s="1"/>
  <c r="AH997" i="6" a="1"/>
  <c r="AH997" i="6" s="1"/>
  <c r="AH998" i="6" s="1"/>
  <c r="AH996" i="6" s="1"/>
  <c r="AH449" i="6" a="1"/>
  <c r="AH449" i="6" s="1"/>
  <c r="AH450" i="6" s="1"/>
  <c r="AH448" i="6" s="1"/>
  <c r="AH2877" i="6" a="1"/>
  <c r="AH2877" i="6" s="1"/>
  <c r="AH2878" i="6" s="1"/>
  <c r="AH2876" i="6" s="1"/>
  <c r="AH1789" i="6" a="1"/>
  <c r="AH1789" i="6" s="1"/>
  <c r="AH1790" i="6" s="1"/>
  <c r="AH1788" i="6" s="1"/>
  <c r="AI2265" i="6" a="1"/>
  <c r="AI2265" i="6" s="1"/>
  <c r="AI2266" i="6" s="1"/>
  <c r="AI2264" i="6" s="1"/>
  <c r="AC3343" i="6"/>
  <c r="AJ3343" i="6" s="1" a="1"/>
  <c r="AJ3343" i="6" s="1"/>
  <c r="AH2705" i="6" a="1"/>
  <c r="AH2705" i="6" s="1"/>
  <c r="AH2706" i="6" s="1"/>
  <c r="AH2704" i="6" s="1"/>
  <c r="AH609" i="6" a="1"/>
  <c r="AH609" i="6" s="1"/>
  <c r="AH610" i="6" s="1"/>
  <c r="AH608" i="6" s="1"/>
  <c r="AH2401" i="6" a="1"/>
  <c r="AH2401" i="6" s="1"/>
  <c r="AH2402" i="6" s="1"/>
  <c r="AH2400" i="6" s="1"/>
  <c r="AH157" i="6" a="1"/>
  <c r="AH157" i="6" s="1"/>
  <c r="AH158" i="6" s="1"/>
  <c r="AH156" i="6" s="1"/>
  <c r="AH361" i="6" a="1"/>
  <c r="AH361" i="6" s="1"/>
  <c r="AH362" i="6" s="1"/>
  <c r="AH360" i="6" s="1"/>
  <c r="AH3293" i="6" a="1"/>
  <c r="AH3293" i="6" s="1"/>
  <c r="AH3294" i="6" s="1"/>
  <c r="AH3292" i="6" s="1"/>
  <c r="AI1581" i="6" a="1"/>
  <c r="AI1581" i="6" s="1"/>
  <c r="AI1582" i="6" s="1"/>
  <c r="AI1580" i="6" s="1"/>
  <c r="AH3797" i="6" a="1"/>
  <c r="AH3797" i="6" s="1"/>
  <c r="AH3798" i="6" s="1"/>
  <c r="AH3796" i="6" s="1"/>
  <c r="AH2937" i="6" a="1"/>
  <c r="AH2937" i="6" s="1"/>
  <c r="AH2938" i="6" s="1"/>
  <c r="AH2936" i="6" s="1"/>
  <c r="AH2677" i="6" a="1"/>
  <c r="AH2677" i="6" s="1"/>
  <c r="AH2678" i="6" s="1"/>
  <c r="AH2676" i="6" s="1"/>
  <c r="AH3817" i="6" a="1"/>
  <c r="AH3817" i="6" s="1"/>
  <c r="AH3818" i="6" s="1"/>
  <c r="AH3816" i="6" s="1"/>
  <c r="AI913" i="6" a="1"/>
  <c r="AI913" i="6" s="1"/>
  <c r="AI914" i="6" s="1"/>
  <c r="AI912" i="6" s="1"/>
  <c r="AH2217" i="6" a="1"/>
  <c r="AH2217" i="6" s="1"/>
  <c r="AH2218" i="6" s="1"/>
  <c r="AH2216" i="6" s="1"/>
  <c r="AH897" i="6" a="1"/>
  <c r="AH897" i="6" s="1"/>
  <c r="AH898" i="6" s="1"/>
  <c r="AH896" i="6" s="1"/>
  <c r="AH3777" i="6" a="1"/>
  <c r="AH3777" i="6" s="1"/>
  <c r="AH3778" i="6" s="1"/>
  <c r="AH3776" i="6" s="1"/>
  <c r="AH973" i="6" a="1"/>
  <c r="AH973" i="6" s="1"/>
  <c r="AH974" i="6" s="1"/>
  <c r="AH972" i="6" s="1"/>
  <c r="AI3097" i="6" a="1"/>
  <c r="AI3097" i="6" s="1"/>
  <c r="AI3098" i="6" s="1"/>
  <c r="AI3096" i="6" s="1"/>
  <c r="AH2410" i="6"/>
  <c r="AH2408" i="6" s="1"/>
  <c r="AH2317" i="6" a="1"/>
  <c r="AH2317" i="6" s="1"/>
  <c r="AH2318" i="6" s="1"/>
  <c r="AH2316" i="6" s="1"/>
  <c r="AH2901" i="6" a="1"/>
  <c r="AH2901" i="6" s="1"/>
  <c r="AH2902" i="6" s="1"/>
  <c r="AH2900" i="6" s="1"/>
  <c r="AH809" i="6" a="1"/>
  <c r="AH809" i="6" s="1"/>
  <c r="AH810" i="6" s="1"/>
  <c r="AH808" i="6" s="1"/>
  <c r="AH1809" i="6" a="1"/>
  <c r="AH1809" i="6" s="1"/>
  <c r="AH1810" i="6" s="1"/>
  <c r="AH1808" i="6" s="1"/>
  <c r="AH3801" i="6" a="1"/>
  <c r="AH3801" i="6" s="1"/>
  <c r="AH3802" i="6" s="1"/>
  <c r="AH3800" i="6" s="1"/>
  <c r="AH3789" i="6" a="1"/>
  <c r="AH3789" i="6" s="1"/>
  <c r="AH3790" i="6" s="1"/>
  <c r="AH3788" i="6" s="1"/>
  <c r="AH425" i="6" a="1"/>
  <c r="AH425" i="6" s="1"/>
  <c r="AH426" i="6" s="1"/>
  <c r="AH424" i="6" s="1"/>
  <c r="AH2965" i="6" a="1"/>
  <c r="AH2965" i="6" s="1"/>
  <c r="AH2966" i="6" s="1"/>
  <c r="AH2964" i="6" s="1"/>
  <c r="AH3981" i="6" a="1"/>
  <c r="AH3981" i="6" s="1"/>
  <c r="AH3982" i="6" s="1"/>
  <c r="AH3980" i="6" s="1"/>
  <c r="AH1225" i="6" a="1"/>
  <c r="AH1225" i="6" s="1"/>
  <c r="AH1226" i="6" s="1"/>
  <c r="AH1224" i="6" s="1"/>
  <c r="AH297" i="6" a="1"/>
  <c r="AH297" i="6" s="1"/>
  <c r="AH298" i="6" s="1"/>
  <c r="AH296" i="6" s="1"/>
  <c r="AH1865" i="6" a="1"/>
  <c r="AH1865" i="6" s="1"/>
  <c r="AH1866" i="6" s="1"/>
  <c r="AH1864" i="6" s="1"/>
  <c r="AH3877" i="6" a="1"/>
  <c r="AH3877" i="6" s="1"/>
  <c r="AH3878" i="6" s="1"/>
  <c r="AH3876" i="6" s="1"/>
  <c r="AH853" i="6" a="1"/>
  <c r="AH853" i="6" s="1"/>
  <c r="AH854" i="6" s="1"/>
  <c r="AH852" i="6" s="1"/>
  <c r="AH2781" i="6" a="1"/>
  <c r="AH2781" i="6" s="1"/>
  <c r="AH2782" i="6" s="1"/>
  <c r="AH2780" i="6" s="1"/>
  <c r="AH1173" i="6" a="1"/>
  <c r="AH1173" i="6" s="1"/>
  <c r="AH1174" i="6" s="1"/>
  <c r="AH1172" i="6" s="1"/>
  <c r="AH889" i="6" a="1"/>
  <c r="AH889" i="6" s="1"/>
  <c r="AH890" i="6" s="1"/>
  <c r="AH888" i="6" s="1"/>
  <c r="AH161" i="6" a="1"/>
  <c r="AH161" i="6" s="1"/>
  <c r="AH162" i="6" s="1"/>
  <c r="AH160" i="6" s="1"/>
  <c r="AH369" i="6" a="1"/>
  <c r="AH369" i="6" s="1"/>
  <c r="AH597" i="6" a="1"/>
  <c r="AH597" i="6" s="1"/>
  <c r="AH598" i="6" s="1"/>
  <c r="AH596" i="6" s="1"/>
  <c r="AG2754" i="6"/>
  <c r="AG2752" i="6" s="1"/>
  <c r="AH1161" i="6" a="1"/>
  <c r="AH1161" i="6" s="1"/>
  <c r="AH1162" i="6" s="1"/>
  <c r="AH1160" i="6" s="1"/>
  <c r="AH1169" i="6" a="1"/>
  <c r="AH1169" i="6" s="1"/>
  <c r="AH1170" i="6" s="1"/>
  <c r="AH1168" i="6" s="1"/>
  <c r="AH2241" i="6" a="1"/>
  <c r="AH2241" i="6" s="1"/>
  <c r="AH2242" i="6" s="1"/>
  <c r="AH2240" i="6" s="1"/>
  <c r="AH1353" i="6" a="1"/>
  <c r="AH1353" i="6" s="1"/>
  <c r="AH1354" i="6" s="1"/>
  <c r="AH1352" i="6" s="1"/>
  <c r="AH1337" i="6" a="1"/>
  <c r="AH1337" i="6" s="1"/>
  <c r="AH1338" i="6" s="1"/>
  <c r="AH1336" i="6" s="1"/>
  <c r="AH2213" i="6" a="1"/>
  <c r="AH2213" i="6" s="1"/>
  <c r="AH2214" i="6" s="1"/>
  <c r="AH2212" i="6" s="1"/>
  <c r="AH2817" i="6" a="1"/>
  <c r="AH2817" i="6" s="1"/>
  <c r="AH2818" i="6" s="1"/>
  <c r="AH2816" i="6" s="1"/>
  <c r="AI253" i="6" a="1"/>
  <c r="AI253" i="6" s="1"/>
  <c r="AI254" i="6" s="1"/>
  <c r="AI252" i="6" s="1"/>
  <c r="AH2985" i="6" a="1"/>
  <c r="AH2985" i="6" s="1"/>
  <c r="AH2986" i="6" s="1"/>
  <c r="AH2984" i="6" s="1"/>
  <c r="AH1401" i="6" a="1"/>
  <c r="AH1401" i="6" s="1"/>
  <c r="AH1402" i="6" s="1"/>
  <c r="AH1400" i="6" s="1"/>
  <c r="AH2893" i="6" a="1"/>
  <c r="AH2893" i="6" s="1"/>
  <c r="AH2894" i="6" s="1"/>
  <c r="AH2892" i="6" s="1"/>
  <c r="AH521" i="6" a="1"/>
  <c r="AH521" i="6" s="1"/>
  <c r="AH522" i="6" s="1"/>
  <c r="AH520" i="6" s="1"/>
  <c r="AH2581" i="6" a="1"/>
  <c r="AH2581" i="6" s="1"/>
  <c r="AH2582" i="6" s="1"/>
  <c r="AH2580" i="6" s="1"/>
  <c r="AH2869" i="6" a="1"/>
  <c r="AH2869" i="6" s="1"/>
  <c r="AH1265" i="6" a="1"/>
  <c r="AH1265" i="6" s="1"/>
  <c r="AH1266" i="6" s="1"/>
  <c r="AH1264" i="6" s="1"/>
  <c r="AH2561" i="6" a="1"/>
  <c r="AH2561" i="6" s="1"/>
  <c r="AH2562" i="6" s="1"/>
  <c r="AH2560" i="6" s="1"/>
  <c r="AH1125" i="6" a="1"/>
  <c r="AH1125" i="6" s="1"/>
  <c r="AH1126" i="6" s="1"/>
  <c r="AH1124" i="6" s="1"/>
  <c r="AH542" i="6"/>
  <c r="AH540" i="6" s="1"/>
  <c r="AH1081" i="6" a="1"/>
  <c r="AH1081" i="6" s="1"/>
  <c r="AH1082" i="6" s="1"/>
  <c r="AH1080" i="6" s="1"/>
  <c r="AI1029" i="6" a="1"/>
  <c r="AI1029" i="6" s="1"/>
  <c r="AI1030" i="6" s="1"/>
  <c r="AI1028" i="6" s="1"/>
  <c r="AH949" i="6" a="1"/>
  <c r="AH949" i="6" s="1"/>
  <c r="AH950" i="6" s="1"/>
  <c r="AH948" i="6" s="1"/>
  <c r="AH301" i="6" a="1"/>
  <c r="AH301" i="6" s="1"/>
  <c r="AH302" i="6" s="1"/>
  <c r="AH300" i="6" s="1"/>
  <c r="AH3197" i="6" a="1"/>
  <c r="AH3197" i="6" s="1"/>
  <c r="AH3198" i="6" s="1"/>
  <c r="AH3196" i="6" s="1"/>
  <c r="AH9" i="6" a="1"/>
  <c r="AH9" i="6" s="1"/>
  <c r="AH10" i="6" s="1"/>
  <c r="AH8" i="6" s="1"/>
  <c r="AH2777" i="6" a="1"/>
  <c r="AH2777" i="6" s="1"/>
  <c r="AH2778" i="6" s="1"/>
  <c r="AH2776" i="6" s="1"/>
  <c r="AH2709" i="6" a="1"/>
  <c r="AH2709" i="6" s="1"/>
  <c r="AH2710" i="6" s="1"/>
  <c r="AH2708" i="6" s="1"/>
  <c r="AI1849" i="6" a="1"/>
  <c r="AI1849" i="6" s="1"/>
  <c r="AI1850" i="6" s="1"/>
  <c r="AI1848" i="6" s="1"/>
  <c r="AH2097" i="6" a="1"/>
  <c r="AH2097" i="6" s="1"/>
  <c r="AH2098" i="6" s="1"/>
  <c r="AH2096" i="6" s="1"/>
  <c r="AH945" i="6" a="1"/>
  <c r="AH945" i="6" s="1"/>
  <c r="AH946" i="6" s="1"/>
  <c r="AH944" i="6" s="1"/>
  <c r="AH2129" i="6" a="1"/>
  <c r="AH2129" i="6" s="1"/>
  <c r="AH2130" i="6" s="1"/>
  <c r="AH2128" i="6" s="1"/>
  <c r="AI2417" i="6" a="1"/>
  <c r="AI2417" i="6" s="1"/>
  <c r="AI2418" i="6" s="1"/>
  <c r="AI2416" i="6" s="1"/>
  <c r="AH3569" i="6" a="1"/>
  <c r="AH3569" i="6" s="1"/>
  <c r="AH3570" i="6" s="1"/>
  <c r="AH3568" i="6" s="1"/>
  <c r="AH3217" i="6" a="1"/>
  <c r="AH3217" i="6" s="1"/>
  <c r="AH3218" i="6" s="1"/>
  <c r="AH3216" i="6" s="1"/>
  <c r="AH629" i="6" a="1"/>
  <c r="AH629" i="6" s="1"/>
  <c r="AH630" i="6" s="1"/>
  <c r="AH628" i="6" s="1"/>
  <c r="AH885" i="6" a="1"/>
  <c r="AH885" i="6" s="1"/>
  <c r="AH886" i="6" s="1"/>
  <c r="AH884" i="6" s="1"/>
  <c r="AH1421" i="6" a="1"/>
  <c r="AH1421" i="6" s="1"/>
  <c r="AH1422" i="6" s="1"/>
  <c r="AH1420" i="6" s="1"/>
  <c r="AH2837" i="6" a="1"/>
  <c r="AH2837" i="6" s="1"/>
  <c r="AI2837" i="6" s="1" a="1"/>
  <c r="AI2837" i="6" s="1"/>
  <c r="AI2838" i="6" s="1"/>
  <c r="AI2836" i="6" s="1"/>
  <c r="AH2493" i="6" a="1"/>
  <c r="AH2493" i="6" s="1"/>
  <c r="AH2494" i="6" s="1"/>
  <c r="AH2492" i="6" s="1"/>
  <c r="AH17" i="6" a="1"/>
  <c r="AH17" i="6" s="1"/>
  <c r="AH18" i="6" s="1"/>
  <c r="AH16" i="6" s="1"/>
  <c r="AH433" i="6" a="1"/>
  <c r="AH433" i="6" s="1"/>
  <c r="AG490" i="6"/>
  <c r="AG488" i="6" s="1"/>
  <c r="AH3905" i="6" a="1"/>
  <c r="AH3905" i="6" s="1"/>
  <c r="AH3906" i="6" s="1"/>
  <c r="AH3904" i="6" s="1"/>
  <c r="AH3581" i="6" a="1"/>
  <c r="AH3581" i="6" s="1"/>
  <c r="AH3582" i="6" s="1"/>
  <c r="AH3580" i="6" s="1"/>
  <c r="AH2465" i="6" a="1"/>
  <c r="AH2465" i="6" s="1"/>
  <c r="AH2466" i="6" s="1"/>
  <c r="AH2464" i="6" s="1"/>
  <c r="AH1437" i="6" a="1"/>
  <c r="AH1437" i="6" s="1"/>
  <c r="AH1438" i="6" s="1"/>
  <c r="AH1436" i="6" s="1"/>
  <c r="AI781" i="6" a="1"/>
  <c r="AI781" i="6" s="1"/>
  <c r="AI782" i="6" s="1"/>
  <c r="AI780" i="6" s="1"/>
  <c r="AH3465" i="6" a="1"/>
  <c r="AH3465" i="6" s="1"/>
  <c r="AH3466" i="6" s="1"/>
  <c r="AH3464" i="6" s="1"/>
  <c r="AH2873" i="6" a="1"/>
  <c r="AH2873" i="6" s="1"/>
  <c r="AH2874" i="6" s="1"/>
  <c r="AH2872" i="6" s="1"/>
  <c r="AI3805" i="6" a="1"/>
  <c r="AI3805" i="6" s="1"/>
  <c r="AI3806" i="6" s="1"/>
  <c r="AI3804" i="6" s="1"/>
  <c r="AI1229" i="6" a="1"/>
  <c r="AI1229" i="6" s="1"/>
  <c r="AI1230" i="6" s="1"/>
  <c r="AI1228" i="6" s="1"/>
  <c r="AH3421" i="6" a="1"/>
  <c r="AH3421" i="6" s="1"/>
  <c r="AH3422" i="6" s="1"/>
  <c r="AH3420" i="6" s="1"/>
  <c r="AG2590" i="6"/>
  <c r="AG2588" i="6" s="1"/>
  <c r="AH1061" i="6" a="1"/>
  <c r="AH1061" i="6" s="1"/>
  <c r="AH1062" i="6" s="1"/>
  <c r="AH1060" i="6" s="1"/>
  <c r="AH709" i="6" a="1"/>
  <c r="AH709" i="6" s="1"/>
  <c r="AH710" i="6" s="1"/>
  <c r="AH708" i="6" s="1"/>
  <c r="AI813" i="6" a="1"/>
  <c r="AI813" i="6" s="1"/>
  <c r="AI814" i="6" s="1"/>
  <c r="AI812" i="6" s="1"/>
  <c r="AG1698" i="6"/>
  <c r="AG1696" i="6" s="1"/>
  <c r="AG1554" i="6"/>
  <c r="AG1552" i="6" s="1"/>
  <c r="AH3345" i="6" a="1"/>
  <c r="AH3345" i="6" s="1"/>
  <c r="AH3346" i="6" s="1"/>
  <c r="AH3344" i="6" s="1"/>
  <c r="AG1342" i="6"/>
  <c r="AG1340" i="6" s="1"/>
  <c r="AH2633" i="6" a="1"/>
  <c r="AH2633" i="6" s="1"/>
  <c r="AH2634" i="6" s="1"/>
  <c r="AH2632" i="6" s="1"/>
  <c r="AH229" i="6" a="1"/>
  <c r="AH229" i="6" s="1"/>
  <c r="AH230" i="6" s="1"/>
  <c r="AH228" i="6" s="1"/>
  <c r="AG1426" i="6"/>
  <c r="AG1424" i="6" s="1"/>
  <c r="AH97" i="6" a="1"/>
  <c r="AH97" i="6" s="1"/>
  <c r="AH98" i="6" s="1"/>
  <c r="AH96" i="6" s="1"/>
  <c r="AI93" i="6" a="1"/>
  <c r="AI93" i="6" s="1"/>
  <c r="AI94" i="6" s="1"/>
  <c r="AI92" i="6" s="1"/>
  <c r="AH1237" i="6" a="1"/>
  <c r="AH1237" i="6" s="1"/>
  <c r="AH1238" i="6" s="1"/>
  <c r="AH1236" i="6" s="1"/>
  <c r="AI3057" i="6" a="1"/>
  <c r="AI3057" i="6" s="1"/>
  <c r="AI3058" i="6" s="1"/>
  <c r="AI3056" i="6" s="1"/>
  <c r="AH213" i="6" a="1"/>
  <c r="AH213" i="6" s="1"/>
  <c r="AH214" i="6" s="1"/>
  <c r="AH212" i="6" s="1"/>
  <c r="AH2829" i="6" a="1"/>
  <c r="AH2829" i="6" s="1"/>
  <c r="AH2830" i="6" s="1"/>
  <c r="AH2828" i="6" s="1"/>
  <c r="AI1249" i="6" a="1"/>
  <c r="AI1249" i="6" s="1"/>
  <c r="AI1250" i="6" s="1"/>
  <c r="AI1248" i="6" s="1"/>
  <c r="AG3502" i="6"/>
  <c r="AG3500" i="6" s="1"/>
  <c r="AG1806" i="6"/>
  <c r="AG1804" i="6" s="1"/>
  <c r="AH125" i="6" a="1"/>
  <c r="AH125" i="6" s="1"/>
  <c r="AH126" i="6" s="1"/>
  <c r="AH124" i="6" s="1"/>
  <c r="AH3437" i="6" a="1"/>
  <c r="AH3437" i="6" s="1"/>
  <c r="AH3438" i="6" s="1"/>
  <c r="AH3436" i="6" s="1"/>
  <c r="AH185" i="6" a="1"/>
  <c r="AH185" i="6" s="1"/>
  <c r="AH186" i="6" s="1"/>
  <c r="AH184" i="6" s="1"/>
  <c r="AG3630" i="6"/>
  <c r="AG3628" i="6" s="1"/>
  <c r="AG2210" i="6"/>
  <c r="AG2208" i="6" s="1"/>
  <c r="AH2125" i="6" a="1"/>
  <c r="AH2125" i="6" s="1"/>
  <c r="AH2126" i="6" s="1"/>
  <c r="AH2124" i="6" s="1"/>
  <c r="AH3233" i="6" a="1"/>
  <c r="AH3233" i="6" s="1"/>
  <c r="AH3234" i="6" s="1"/>
  <c r="AH3232" i="6" s="1"/>
  <c r="AG2082" i="6"/>
  <c r="AG2080" i="6" s="1"/>
  <c r="AG3554" i="6"/>
  <c r="AG3552" i="6" s="1"/>
  <c r="AG1898" i="6"/>
  <c r="AG1896" i="6" s="1"/>
  <c r="AG3854" i="6"/>
  <c r="AG3852" i="6" s="1"/>
  <c r="AG2490" i="6"/>
  <c r="AG2488" i="6" s="1"/>
  <c r="AH1145" i="6" a="1"/>
  <c r="AH1145" i="6" s="1"/>
  <c r="AH1146" i="6" s="1"/>
  <c r="AH1144" i="6" s="1"/>
  <c r="AH1493" i="6" a="1"/>
  <c r="AH1493" i="6" s="1"/>
  <c r="AH1494" i="6" s="1"/>
  <c r="AH1492" i="6" s="1"/>
  <c r="AH721" i="6" a="1"/>
  <c r="AH721" i="6" s="1"/>
  <c r="AH722" i="6" s="1"/>
  <c r="AH720" i="6" s="1"/>
  <c r="AH149" i="6" a="1"/>
  <c r="AH149" i="6" s="1"/>
  <c r="AH150" i="6" s="1"/>
  <c r="AH148" i="6" s="1"/>
  <c r="AC747" i="6"/>
  <c r="AJ747" i="6" s="1" a="1"/>
  <c r="AJ747" i="6" s="1"/>
  <c r="AG234" i="6"/>
  <c r="AG232" i="6" s="1"/>
  <c r="AG2682" i="6"/>
  <c r="AG2680" i="6" s="1"/>
  <c r="AH2041" i="6" a="1"/>
  <c r="AH2041" i="6" s="1"/>
  <c r="AH2042" i="6" s="1"/>
  <c r="AH2040" i="6" s="1"/>
  <c r="AG986" i="6"/>
  <c r="AG984" i="6" s="1"/>
  <c r="AH401" i="6" a="1"/>
  <c r="AH401" i="6" s="1"/>
  <c r="AH402" i="6" s="1"/>
  <c r="AH400" i="6" s="1"/>
  <c r="AH3929" i="6" a="1"/>
  <c r="AH3929" i="6" s="1"/>
  <c r="AH3930" i="6" s="1"/>
  <c r="AH3928" i="6" s="1"/>
  <c r="AI681" i="6" a="1"/>
  <c r="AI681" i="6" s="1"/>
  <c r="AI682" i="6" s="1"/>
  <c r="AI680" i="6" s="1"/>
  <c r="AH669" i="6" a="1"/>
  <c r="AH669" i="6" s="1"/>
  <c r="AH670" i="6" s="1"/>
  <c r="AH668" i="6" s="1"/>
  <c r="AH3286" i="6"/>
  <c r="AH3284" i="6" s="1"/>
  <c r="AH3549" i="6" a="1"/>
  <c r="AH3549" i="6" s="1"/>
  <c r="AH3550" i="6" s="1"/>
  <c r="AH3548" i="6" s="1"/>
  <c r="AG2554" i="6"/>
  <c r="AG2552" i="6" s="1"/>
  <c r="AI1141" i="6" a="1"/>
  <c r="AI1141" i="6" s="1"/>
  <c r="AI1142" i="6" s="1"/>
  <c r="AI1140" i="6" s="1"/>
  <c r="AG2074" i="6"/>
  <c r="AG2072" i="6" s="1"/>
  <c r="AH1093" i="6" a="1"/>
  <c r="AH1093" i="6" s="1"/>
  <c r="AH1094" i="6" s="1"/>
  <c r="AH1092" i="6" s="1"/>
  <c r="AI857" i="6" a="1"/>
  <c r="AI857" i="6" s="1"/>
  <c r="AI858" i="6" s="1"/>
  <c r="AI856" i="6" s="1"/>
  <c r="AG2994" i="6"/>
  <c r="AG2992" i="6" s="1"/>
  <c r="AC967" i="6"/>
  <c r="AJ967" i="6" s="1" a="1"/>
  <c r="AJ967" i="6" s="1"/>
  <c r="AG1966" i="6"/>
  <c r="AG1964" i="6" s="1"/>
  <c r="AG1890" i="6"/>
  <c r="AG1888" i="6" s="1"/>
  <c r="AG3638" i="6"/>
  <c r="AG3636" i="6" s="1"/>
  <c r="AG866" i="6"/>
  <c r="AG864" i="6" s="1"/>
  <c r="AG1986" i="6"/>
  <c r="AG1984" i="6" s="1"/>
  <c r="AG1678" i="6"/>
  <c r="AG1676" i="6" s="1"/>
  <c r="AG662" i="6"/>
  <c r="AG660" i="6" s="1"/>
  <c r="AH3829" i="6" a="1"/>
  <c r="AH3829" i="6" s="1"/>
  <c r="AH3830" i="6" s="1"/>
  <c r="AH3828" i="6" s="1"/>
  <c r="AG466" i="6"/>
  <c r="AG464" i="6" s="1"/>
  <c r="AG3110" i="6"/>
  <c r="AG3108" i="6" s="1"/>
  <c r="AG802" i="6"/>
  <c r="AG800" i="6" s="1"/>
  <c r="AH3117" i="6" a="1"/>
  <c r="AH3117" i="6" s="1"/>
  <c r="AH3118" i="6" s="1"/>
  <c r="AH3116" i="6" s="1"/>
  <c r="AG594" i="6"/>
  <c r="AG592" i="6" s="1"/>
  <c r="AG730" i="6"/>
  <c r="AG728" i="6" s="1"/>
  <c r="AG378" i="6"/>
  <c r="AG376" i="6" s="1"/>
  <c r="AH2905" i="6" a="1"/>
  <c r="AH2905" i="6" s="1"/>
  <c r="AH2906" i="6" s="1"/>
  <c r="AH2904" i="6" s="1"/>
  <c r="AH2389" i="6" a="1"/>
  <c r="AH2389" i="6" s="1"/>
  <c r="AH2390" i="6" s="1"/>
  <c r="AH2388" i="6" s="1"/>
  <c r="AG1002" i="6"/>
  <c r="AG1000" i="6" s="1"/>
  <c r="AH3121" i="6" a="1"/>
  <c r="AH3121" i="6" s="1"/>
  <c r="AH3122" i="6" s="1"/>
  <c r="AH3120" i="6" s="1"/>
  <c r="AG2226" i="6"/>
  <c r="AG2224" i="6" s="1"/>
  <c r="AH2162" i="6"/>
  <c r="AH2160" i="6" s="1"/>
  <c r="AG3730" i="6"/>
  <c r="AG3728" i="6" s="1"/>
  <c r="AI1989" i="6" a="1"/>
  <c r="AI1989" i="6" s="1"/>
  <c r="AI1990" i="6" s="1"/>
  <c r="AI1988" i="6" s="1"/>
  <c r="AH501" i="6" a="1"/>
  <c r="AH501" i="6" s="1"/>
  <c r="AH502" i="6" s="1"/>
  <c r="AH500" i="6" s="1"/>
  <c r="AH3794" i="6"/>
  <c r="AH3792" i="6" s="1"/>
  <c r="AH3053" i="6" a="1"/>
  <c r="AH3053" i="6" s="1"/>
  <c r="AH3054" i="6" s="1"/>
  <c r="AH3052" i="6" s="1"/>
  <c r="AG1186" i="6"/>
  <c r="AG1184" i="6" s="1"/>
  <c r="AI1273" i="6" a="1"/>
  <c r="AI1273" i="6" s="1"/>
  <c r="AI1274" i="6" s="1"/>
  <c r="AI1272" i="6" s="1"/>
  <c r="AG794" i="6"/>
  <c r="AG792" i="6" s="1"/>
  <c r="AG2506" i="6"/>
  <c r="AG2504" i="6" s="1"/>
  <c r="AH3593" i="6" a="1"/>
  <c r="AH3593" i="6" s="1"/>
  <c r="AH3594" i="6" s="1"/>
  <c r="AH3592" i="6" s="1"/>
  <c r="AH1774" i="6"/>
  <c r="AH1772" i="6" s="1"/>
  <c r="AI3969" i="6" a="1"/>
  <c r="AI3969" i="6" s="1"/>
  <c r="AI3970" i="6" s="1"/>
  <c r="AI3968" i="6" s="1"/>
  <c r="AH1877" i="6" a="1"/>
  <c r="AH1877" i="6" s="1"/>
  <c r="AH1878" i="6" s="1"/>
  <c r="AH1876" i="6" s="1"/>
  <c r="AG3338" i="6"/>
  <c r="AG3336" i="6" s="1"/>
  <c r="AG894" i="6"/>
  <c r="AG892" i="6" s="1"/>
  <c r="AG2430" i="6"/>
  <c r="AG2428" i="6" s="1"/>
  <c r="AG2866" i="6"/>
  <c r="AG2864" i="6" s="1"/>
  <c r="AH1221" i="6" a="1"/>
  <c r="AH1221" i="6" s="1"/>
  <c r="AH1222" i="6" s="1"/>
  <c r="AH1220" i="6" s="1"/>
  <c r="AG1206" i="6"/>
  <c r="AG1204" i="6" s="1"/>
  <c r="AG3326" i="6"/>
  <c r="AG3324" i="6" s="1"/>
  <c r="AH3333" i="6" a="1"/>
  <c r="AH3333" i="6" s="1"/>
  <c r="AH3334" i="6" s="1"/>
  <c r="AH3332" i="6" s="1"/>
  <c r="AH3417" i="6" a="1"/>
  <c r="AH3417" i="6" s="1"/>
  <c r="AH3418" i="6" s="1"/>
  <c r="AH3416" i="6" s="1"/>
  <c r="AH718" i="6"/>
  <c r="AH716" i="6" s="1"/>
  <c r="AG3994" i="6"/>
  <c r="AG3992" i="6" s="1"/>
  <c r="AG3686" i="6"/>
  <c r="AG3684" i="6" s="1"/>
  <c r="AG2058" i="6"/>
  <c r="AG2056" i="6" s="1"/>
  <c r="AH2853" i="6" a="1"/>
  <c r="AH2853" i="6" s="1"/>
  <c r="AH2854" i="6" s="1"/>
  <c r="AH2852" i="6" s="1"/>
  <c r="AG1018" i="6"/>
  <c r="AG1016" i="6" s="1"/>
  <c r="AH1413" i="6" a="1"/>
  <c r="AH1413" i="6" s="1"/>
  <c r="AH1414" i="6" s="1"/>
  <c r="AH1412" i="6" s="1"/>
  <c r="AG1086" i="6"/>
  <c r="AG1084" i="6" s="1"/>
  <c r="AH862" i="6"/>
  <c r="AH860" i="6" s="1"/>
  <c r="AG1414" i="6"/>
  <c r="AG1412" i="6" s="1"/>
  <c r="AG2954" i="6"/>
  <c r="AG2952" i="6" s="1"/>
  <c r="AG3870" i="6"/>
  <c r="AG3868" i="6" s="1"/>
  <c r="AH3186" i="6"/>
  <c r="AH3184" i="6" s="1"/>
  <c r="AG3314" i="6"/>
  <c r="AG3312" i="6" s="1"/>
  <c r="AH3338" i="6"/>
  <c r="AH3336" i="6" s="1"/>
  <c r="AI862" i="6"/>
  <c r="AI860" i="6" s="1"/>
  <c r="AI2029" i="6" a="1"/>
  <c r="AI2029" i="6" s="1"/>
  <c r="AI2030" i="6" s="1"/>
  <c r="AI2028" i="6" s="1"/>
  <c r="AH1290" i="6"/>
  <c r="AH1288" i="6" s="1"/>
  <c r="AG1962" i="6"/>
  <c r="AG1960" i="6" s="1"/>
  <c r="AI2649" i="6" a="1"/>
  <c r="AI2649" i="6" s="1"/>
  <c r="AI2650" i="6" s="1"/>
  <c r="AI2648" i="6" s="1"/>
  <c r="AH1297" i="6" a="1"/>
  <c r="AH1297" i="6" s="1"/>
  <c r="AH1298" i="6" s="1"/>
  <c r="AH1296" i="6" s="1"/>
  <c r="AH1973" i="6" a="1"/>
  <c r="AH1973" i="6" s="1"/>
  <c r="AH1974" i="6" s="1"/>
  <c r="AH1972" i="6" s="1"/>
  <c r="AG530" i="6"/>
  <c r="AG528" i="6" s="1"/>
  <c r="AI1857" i="6" a="1"/>
  <c r="AI1857" i="6" s="1"/>
  <c r="AI1858" i="6" s="1"/>
  <c r="AI1856" i="6" s="1"/>
  <c r="AH1397" i="6" a="1"/>
  <c r="AH1397" i="6" s="1"/>
  <c r="AH1398" i="6" s="1"/>
  <c r="AH1396" i="6" s="1"/>
  <c r="AH3721" i="6" a="1"/>
  <c r="AH3721" i="6" s="1"/>
  <c r="AH3722" i="6" s="1"/>
  <c r="AH3720" i="6" s="1"/>
  <c r="AG870" i="6"/>
  <c r="AG868" i="6" s="1"/>
  <c r="AG138" i="6"/>
  <c r="AG136" i="6" s="1"/>
  <c r="AH3365" i="6" a="1"/>
  <c r="AH3365" i="6" s="1"/>
  <c r="AH3366" i="6" s="1"/>
  <c r="AH3364" i="6" s="1"/>
  <c r="AH1690" i="6"/>
  <c r="AH1688" i="6" s="1"/>
  <c r="AH2021" i="6" a="1"/>
  <c r="AH2021" i="6" s="1"/>
  <c r="AH2022" i="6" s="1"/>
  <c r="AH2020" i="6" s="1"/>
  <c r="AH337" i="6" a="1"/>
  <c r="AH337" i="6" s="1"/>
  <c r="AH3029" i="6" a="1"/>
  <c r="AH3029" i="6" s="1"/>
  <c r="AH3030" i="6" s="1"/>
  <c r="AH3028" i="6" s="1"/>
  <c r="AH2774" i="6"/>
  <c r="AH2772" i="6" s="1"/>
  <c r="AH241" i="6" a="1"/>
  <c r="AH241" i="6" s="1"/>
  <c r="AH242" i="6" s="1"/>
  <c r="AH240" i="6" s="1"/>
  <c r="AH626" i="6"/>
  <c r="AH624" i="6" s="1"/>
  <c r="AH2657" i="6" a="1"/>
  <c r="AH2657" i="6" s="1"/>
  <c r="AH2658" i="6" s="1"/>
  <c r="AH2656" i="6" s="1"/>
  <c r="AG110" i="6"/>
  <c r="AG108" i="6" s="1"/>
  <c r="AG3766" i="6"/>
  <c r="AG3764" i="6" s="1"/>
  <c r="AG2274" i="6"/>
  <c r="AG2272" i="6" s="1"/>
  <c r="AG3538" i="6"/>
  <c r="AG3536" i="6" s="1"/>
  <c r="AH2245" i="6" a="1"/>
  <c r="AH2245" i="6" s="1"/>
  <c r="AH2246" i="6" s="1"/>
  <c r="AH2244" i="6" s="1"/>
  <c r="AG3962" i="6"/>
  <c r="AG3960" i="6" s="1"/>
  <c r="AH2661" i="6" a="1"/>
  <c r="AH2661" i="6" s="1"/>
  <c r="AH2662" i="6" s="1"/>
  <c r="AH2660" i="6" s="1"/>
  <c r="AI309" i="6" a="1"/>
  <c r="AI309" i="6" s="1"/>
  <c r="AI310" i="6" s="1"/>
  <c r="AI308" i="6" s="1"/>
  <c r="AG258" i="6"/>
  <c r="AG256" i="6" s="1"/>
  <c r="AG1550" i="6"/>
  <c r="AG1548" i="6" s="1"/>
  <c r="AG3506" i="6"/>
  <c r="AG3504" i="6" s="1"/>
  <c r="AG2666" i="6"/>
  <c r="AG2664" i="6" s="1"/>
  <c r="AG806" i="6"/>
  <c r="AG804" i="6" s="1"/>
  <c r="AG1278" i="6"/>
  <c r="AG1276" i="6" s="1"/>
  <c r="AG3410" i="6"/>
  <c r="AG3408" i="6" s="1"/>
  <c r="AG3026" i="6"/>
  <c r="AG3024" i="6" s="1"/>
  <c r="AG618" i="6"/>
  <c r="AG616" i="6" s="1"/>
  <c r="AI2685" i="6" a="1"/>
  <c r="AI2685" i="6" s="1"/>
  <c r="AI2686" i="6" s="1"/>
  <c r="AI2684" i="6" s="1"/>
  <c r="AH842" i="6"/>
  <c r="AH840" i="6" s="1"/>
  <c r="AH2421" i="6" a="1"/>
  <c r="AH2421" i="6" s="1"/>
  <c r="AH2422" i="6" s="1"/>
  <c r="AH2420" i="6" s="1"/>
  <c r="AG1834" i="6"/>
  <c r="AG1832" i="6" s="1"/>
  <c r="AH3149" i="6" a="1"/>
  <c r="AH3149" i="6" s="1"/>
  <c r="AH3150" i="6" s="1"/>
  <c r="AH3148" i="6" s="1"/>
  <c r="AG1390" i="6"/>
  <c r="AG1388" i="6" s="1"/>
  <c r="AH366" i="6"/>
  <c r="AH364" i="6" s="1"/>
  <c r="AG590" i="6"/>
  <c r="AG588" i="6" s="1"/>
  <c r="AH994" i="6"/>
  <c r="AH992" i="6" s="1"/>
  <c r="AH1661" i="6" a="1"/>
  <c r="AH1661" i="6" s="1"/>
  <c r="AH1662" i="6" s="1"/>
  <c r="AH1660" i="6" s="1"/>
  <c r="AH833" i="6" a="1"/>
  <c r="AH833" i="6" s="1"/>
  <c r="AH834" i="6" s="1"/>
  <c r="AH832" i="6" s="1"/>
  <c r="AH505" i="6" a="1"/>
  <c r="AH505" i="6" s="1"/>
  <c r="AH506" i="6" s="1"/>
  <c r="AH504" i="6" s="1"/>
  <c r="AH662" i="6"/>
  <c r="AH660" i="6" s="1"/>
  <c r="AH2613" i="6" a="1"/>
  <c r="AH2613" i="6" s="1"/>
  <c r="AH2614" i="6" s="1"/>
  <c r="AH2612" i="6" s="1"/>
  <c r="AH3389" i="6" a="1"/>
  <c r="AH3389" i="6" s="1"/>
  <c r="AH3390" i="6" s="1"/>
  <c r="AH3388" i="6" s="1"/>
  <c r="AI717" i="6" a="1"/>
  <c r="AI717" i="6" s="1"/>
  <c r="AI718" i="6" s="1"/>
  <c r="AI716" i="6" s="1"/>
  <c r="AH1890" i="6"/>
  <c r="AH1888" i="6" s="1"/>
  <c r="AI3209" i="6" a="1"/>
  <c r="AI3209" i="6" s="1"/>
  <c r="AI3210" i="6" s="1"/>
  <c r="AI3208" i="6" s="1"/>
  <c r="AG3190" i="6"/>
  <c r="AG3188" i="6" s="1"/>
  <c r="AG1994" i="6"/>
  <c r="AG1992" i="6" s="1"/>
  <c r="AG3862" i="6"/>
  <c r="AG3860" i="6" s="1"/>
  <c r="AG66" i="6"/>
  <c r="AG64" i="6" s="1"/>
  <c r="AG2078" i="6"/>
  <c r="AG2076" i="6" s="1"/>
  <c r="AH77" i="6" a="1"/>
  <c r="AH77" i="6" s="1"/>
  <c r="AH78" i="6" s="1"/>
  <c r="AH76" i="6" s="1"/>
  <c r="AG3482" i="6"/>
  <c r="AG3480" i="6" s="1"/>
  <c r="AH1270" i="6"/>
  <c r="AH1268" i="6" s="1"/>
  <c r="AH3934" i="6"/>
  <c r="AH3932" i="6" s="1"/>
  <c r="AH498" i="6"/>
  <c r="AH496" i="6" s="1"/>
  <c r="AH1345" i="6" a="1"/>
  <c r="AH1345" i="6" s="1"/>
  <c r="AH1346" i="6" s="1"/>
  <c r="AH1344" i="6" s="1"/>
  <c r="AH925" i="6" a="1"/>
  <c r="AH925" i="6" s="1"/>
  <c r="AH926" i="6" s="1"/>
  <c r="AH924" i="6" s="1"/>
  <c r="AH2934" i="6"/>
  <c r="AH2932" i="6" s="1"/>
  <c r="AG2118" i="6"/>
  <c r="AG2116" i="6" s="1"/>
  <c r="AH237" i="6" a="1"/>
  <c r="AH237" i="6" s="1"/>
  <c r="AH238" i="6" s="1"/>
  <c r="AH236" i="6" s="1"/>
  <c r="AG1190" i="6"/>
  <c r="AG1188" i="6" s="1"/>
  <c r="AG754" i="6"/>
  <c r="AG752" i="6" s="1"/>
  <c r="AG2918" i="6"/>
  <c r="AG2916" i="6" s="1"/>
  <c r="AG2790" i="6"/>
  <c r="AG2788" i="6" s="1"/>
  <c r="AH3565" i="6" a="1"/>
  <c r="AH3565" i="6" s="1"/>
  <c r="AH3566" i="6" s="1"/>
  <c r="AH3564" i="6" s="1"/>
  <c r="AH3573" i="6" a="1"/>
  <c r="AH3573" i="6" s="1"/>
  <c r="AH3574" i="6" s="1"/>
  <c r="AH3572" i="6" s="1"/>
  <c r="AG3274" i="6"/>
  <c r="AG3272" i="6" s="1"/>
  <c r="AG622" i="6"/>
  <c r="AG620" i="6" s="1"/>
  <c r="AH685" i="6" a="1"/>
  <c r="AH685" i="6" s="1"/>
  <c r="AH686" i="6" s="1"/>
  <c r="AH684" i="6" s="1"/>
  <c r="AG422" i="6"/>
  <c r="AG420" i="6" s="1"/>
  <c r="AH2665" i="6" a="1"/>
  <c r="AH2665" i="6" s="1"/>
  <c r="AH2666" i="6" s="1"/>
  <c r="AH2664" i="6" s="1"/>
  <c r="AI3513" i="6" a="1"/>
  <c r="AI3513" i="6" s="1"/>
  <c r="AI3514" i="6" s="1"/>
  <c r="AI3512" i="6" s="1"/>
  <c r="AI1269" i="6" a="1"/>
  <c r="AI1269" i="6" s="1"/>
  <c r="AI1270" i="6" s="1"/>
  <c r="AI1268" i="6" s="1"/>
  <c r="AI1769" i="6" a="1"/>
  <c r="AI1769" i="6" s="1"/>
  <c r="AI1770" i="6" s="1"/>
  <c r="AI1768" i="6" s="1"/>
  <c r="AI489" i="6" a="1"/>
  <c r="AI489" i="6" s="1"/>
  <c r="AI490" i="6" s="1"/>
  <c r="AI488" i="6" s="1"/>
  <c r="AI1677" i="6" a="1"/>
  <c r="AI1677" i="6" s="1"/>
  <c r="AI1678" i="6" s="1"/>
  <c r="AI1676" i="6" s="1"/>
  <c r="AI2001" i="6" a="1"/>
  <c r="AI2001" i="6" s="1"/>
  <c r="AI2002" i="6" s="1"/>
  <c r="AI2000" i="6" s="1"/>
  <c r="AI2949" i="6" a="1"/>
  <c r="AI2949" i="6" s="1"/>
  <c r="AI2950" i="6" s="1"/>
  <c r="AI2948" i="6" s="1"/>
  <c r="AI1909" i="6" a="1"/>
  <c r="AI1909" i="6" s="1"/>
  <c r="AI1910" i="6" s="1"/>
  <c r="AI1908" i="6" s="1"/>
  <c r="AJ861" i="6" a="1"/>
  <c r="AJ861" i="6" s="1"/>
  <c r="AJ862" i="6" s="1"/>
  <c r="AJ860" i="6" s="1" a="1"/>
  <c r="AJ860" i="6" s="1"/>
  <c r="AI2969" i="6" a="1"/>
  <c r="AI2969" i="6" s="1"/>
  <c r="AI2970" i="6" s="1"/>
  <c r="AI2968" i="6" s="1"/>
  <c r="AI3749" i="6" a="1"/>
  <c r="AI3749" i="6" s="1"/>
  <c r="AI3750" i="6" s="1"/>
  <c r="AI3748" i="6" s="1"/>
  <c r="AI2273" i="6" a="1"/>
  <c r="AI2273" i="6" s="1"/>
  <c r="AI2274" i="6" s="1"/>
  <c r="AI2272" i="6" s="1"/>
  <c r="AI2057" i="6" a="1"/>
  <c r="AI2057" i="6" s="1"/>
  <c r="AI2058" i="6" s="1"/>
  <c r="AI2056" i="6" s="1"/>
  <c r="AI2141" i="6" a="1"/>
  <c r="AI2141" i="6" s="1"/>
  <c r="AI2142" i="6" s="1"/>
  <c r="AI2140" i="6" s="1"/>
  <c r="AI397" i="6" a="1"/>
  <c r="AI397" i="6" s="1"/>
  <c r="AI398" i="6" s="1"/>
  <c r="AI396" i="6" s="1"/>
  <c r="AI2745" i="6" a="1"/>
  <c r="AI2745" i="6" s="1"/>
  <c r="AI2746" i="6" s="1"/>
  <c r="AI2744" i="6" s="1"/>
  <c r="AI1829" i="6" a="1"/>
  <c r="AI1829" i="6" s="1"/>
  <c r="AI1830" i="6" s="1"/>
  <c r="AI1828" i="6" s="1"/>
  <c r="AI1321" i="6" a="1"/>
  <c r="AI1321" i="6" s="1"/>
  <c r="AI1322" i="6" s="1"/>
  <c r="AI1320" i="6" s="1"/>
  <c r="AJ3441" i="6" a="1"/>
  <c r="AJ3441" i="6" s="1"/>
  <c r="AJ3442" i="6" s="1"/>
  <c r="AJ3440" i="6" s="1" a="1"/>
  <c r="AJ3440" i="6" s="1"/>
  <c r="AK3439" i="6" s="1" a="1"/>
  <c r="AK3439" i="6" s="1"/>
  <c r="AJ3957" i="6" a="1"/>
  <c r="AJ3957" i="6" s="1"/>
  <c r="AJ3958" i="6" s="1"/>
  <c r="AJ3956" i="6" s="1" a="1"/>
  <c r="AJ3956" i="6" s="1"/>
  <c r="AI3317" i="6" a="1"/>
  <c r="AI3317" i="6" s="1"/>
  <c r="AI3318" i="6" s="1"/>
  <c r="AI3316" i="6" s="1"/>
  <c r="AI1901" i="6" a="1"/>
  <c r="AI1901" i="6" s="1"/>
  <c r="AI1902" i="6" s="1"/>
  <c r="AI1900" i="6" s="1"/>
  <c r="AH1834" i="6"/>
  <c r="AH1832" i="6" s="1"/>
  <c r="AH2825" i="6" a="1"/>
  <c r="AH2825" i="6" s="1"/>
  <c r="AI2725" i="6" a="1"/>
  <c r="AI2725" i="6" s="1"/>
  <c r="AI2726" i="6" s="1"/>
  <c r="AI2724" i="6" s="1"/>
  <c r="AH909" i="6" a="1"/>
  <c r="AH909" i="6" s="1"/>
  <c r="AH910" i="6" s="1"/>
  <c r="AH908" i="6" s="1"/>
  <c r="AH378" i="6"/>
  <c r="AH376" i="6" s="1"/>
  <c r="AH3913" i="6" a="1"/>
  <c r="AH3913" i="6" s="1"/>
  <c r="AH3914" i="6" s="1"/>
  <c r="AH3912" i="6" s="1"/>
  <c r="AH1530" i="6"/>
  <c r="AH1528" i="6" s="1"/>
  <c r="AH3190" i="6"/>
  <c r="AH3188" i="6" s="1"/>
  <c r="AH413" i="6" a="1"/>
  <c r="AH413" i="6" s="1"/>
  <c r="AH414" i="6" s="1"/>
  <c r="AH412" i="6" s="1"/>
  <c r="AH2845" i="6" a="1"/>
  <c r="AH2845" i="6" s="1"/>
  <c r="AH2846" i="6" s="1"/>
  <c r="AH2844" i="6" s="1"/>
  <c r="AH1390" i="6"/>
  <c r="AH1388" i="6" s="1"/>
  <c r="AH2430" i="6"/>
  <c r="AH2428" i="6" s="1"/>
  <c r="AH3521" i="6" a="1"/>
  <c r="AH3521" i="6" s="1"/>
  <c r="AH3522" i="6" s="1"/>
  <c r="AH3520" i="6" s="1"/>
  <c r="AH3525" i="6" a="1"/>
  <c r="AH3525" i="6" s="1"/>
  <c r="AH3526" i="6" s="1"/>
  <c r="AH3524" i="6" s="1"/>
  <c r="AI1641" i="6" a="1"/>
  <c r="AI1641" i="6" s="1"/>
  <c r="AI1642" i="6" s="1"/>
  <c r="AI1640" i="6" s="1"/>
  <c r="AH2197" i="6" a="1"/>
  <c r="AH2197" i="6" s="1"/>
  <c r="AI2197" i="6" s="1" a="1"/>
  <c r="AI2197" i="6" s="1"/>
  <c r="AI2198" i="6" s="1"/>
  <c r="AI2196" i="6" s="1"/>
  <c r="AH622" i="6"/>
  <c r="AH620" i="6" s="1"/>
  <c r="AH3453" i="6" a="1"/>
  <c r="AH3453" i="6" s="1"/>
  <c r="AH1405" i="6" a="1"/>
  <c r="AH1405" i="6" s="1"/>
  <c r="AH3026" i="6"/>
  <c r="AH3024" i="6" s="1"/>
  <c r="AH2641" i="6" a="1"/>
  <c r="AH2641" i="6" s="1"/>
  <c r="AH2642" i="6" s="1"/>
  <c r="AH2640" i="6" s="1"/>
  <c r="AG1382" i="6"/>
  <c r="AG1380" i="6" s="1"/>
  <c r="AI1285" i="6" a="1"/>
  <c r="AI1285" i="6" s="1"/>
  <c r="AI1286" i="6" s="1"/>
  <c r="AI1284" i="6" s="1"/>
  <c r="AJ2309" i="6" a="1"/>
  <c r="AJ2309" i="6" s="1"/>
  <c r="AJ2310" i="6" s="1"/>
  <c r="AJ2308" i="6" s="1" a="1"/>
  <c r="AJ2308" i="6" s="1"/>
  <c r="AI2077" i="6" a="1"/>
  <c r="AI2077" i="6" s="1"/>
  <c r="AI2078" i="6" s="1"/>
  <c r="AI2076" i="6" s="1"/>
  <c r="AI3109" i="6" a="1"/>
  <c r="AI3109" i="6" s="1"/>
  <c r="AI3110" i="6" s="1"/>
  <c r="AI3108" i="6" s="1"/>
  <c r="AI3733" i="6" a="1"/>
  <c r="AI3733" i="6" s="1"/>
  <c r="AI3734" i="6" s="1"/>
  <c r="AI3732" i="6" s="1"/>
  <c r="AI2509" i="6" a="1"/>
  <c r="AI2509" i="6" s="1"/>
  <c r="AI2510" i="6" s="1"/>
  <c r="AI2508" i="6" s="1"/>
  <c r="AJ2621" i="6" a="1"/>
  <c r="AJ2621" i="6" s="1"/>
  <c r="AJ2622" i="6" s="1"/>
  <c r="AJ2620" i="6" s="1" a="1"/>
  <c r="AJ2620" i="6" s="1"/>
  <c r="AI2909" i="6" a="1"/>
  <c r="AI2909" i="6" s="1"/>
  <c r="AI2910" i="6" s="1"/>
  <c r="AI2908" i="6" s="1"/>
  <c r="AI1365" i="6" a="1"/>
  <c r="AI1365" i="6" s="1"/>
  <c r="AI1366" i="6" s="1"/>
  <c r="AI1364" i="6" s="1"/>
  <c r="AI2217" i="6" a="1"/>
  <c r="AI2217" i="6" s="1"/>
  <c r="AI2218" i="6" s="1"/>
  <c r="AI2216" i="6" s="1"/>
  <c r="AJ3213" i="6" a="1"/>
  <c r="AJ3213" i="6" s="1"/>
  <c r="AJ3214" i="6" s="1"/>
  <c r="AJ3212" i="6" s="1" a="1"/>
  <c r="AJ3212" i="6" s="1"/>
  <c r="AI3033" i="6" a="1"/>
  <c r="AI3033" i="6" s="1"/>
  <c r="AI3034" i="6" s="1"/>
  <c r="AI3032" i="6" s="1"/>
  <c r="AI1357" i="6" a="1"/>
  <c r="AI1357" i="6" s="1"/>
  <c r="AI1358" i="6" s="1"/>
  <c r="AI1356" i="6" s="1"/>
  <c r="AJ261" i="6" a="1"/>
  <c r="AJ261" i="6" s="1"/>
  <c r="AJ262" i="6" s="1"/>
  <c r="AJ260" i="6" s="1" a="1"/>
  <c r="AJ260" i="6" s="1"/>
  <c r="AI3509" i="6" a="1"/>
  <c r="AI3509" i="6" s="1"/>
  <c r="AI3510" i="6" s="1"/>
  <c r="AI3508" i="6" s="1"/>
  <c r="AJ2757" i="6" a="1"/>
  <c r="AJ2757" i="6" s="1"/>
  <c r="AJ2758" i="6" s="1"/>
  <c r="AJ2756" i="6" s="1" a="1"/>
  <c r="AJ2756" i="6" s="1"/>
  <c r="AI3665" i="6" a="1"/>
  <c r="AI3665" i="6" s="1"/>
  <c r="AI3666" i="6" s="1"/>
  <c r="AI3664" i="6" s="1"/>
  <c r="AI3385" i="6" a="1"/>
  <c r="AI3385" i="6" s="1"/>
  <c r="AI3386" i="6" s="1"/>
  <c r="AI3384" i="6" s="1"/>
  <c r="AI769" i="6" a="1"/>
  <c r="AI769" i="6" s="1"/>
  <c r="AI770" i="6" s="1"/>
  <c r="AI768" i="6" s="1"/>
  <c r="AI1217" i="6" a="1"/>
  <c r="AI1217" i="6" s="1"/>
  <c r="AI1218" i="6" s="1"/>
  <c r="AI1216" i="6" s="1"/>
  <c r="AJ177" i="6" a="1"/>
  <c r="AJ177" i="6" s="1"/>
  <c r="AJ178" i="6" s="1"/>
  <c r="AJ176" i="6" s="1" a="1"/>
  <c r="AJ176" i="6" s="1"/>
  <c r="AK175" i="6" s="1" a="1"/>
  <c r="AK175" i="6" s="1"/>
  <c r="AI1953" i="6" a="1"/>
  <c r="AI1953" i="6" s="1"/>
  <c r="AI1954" i="6" s="1"/>
  <c r="AI1952" i="6" s="1"/>
  <c r="AI3741" i="6" a="1"/>
  <c r="AI3741" i="6" s="1"/>
  <c r="AI3742" i="6" s="1"/>
  <c r="AI3740" i="6" s="1"/>
  <c r="AI57" i="6" a="1"/>
  <c r="AI57" i="6" s="1"/>
  <c r="AI58" i="6" s="1"/>
  <c r="AI56" i="6" s="1"/>
  <c r="AI1181" i="6" a="1"/>
  <c r="AI1181" i="6" s="1"/>
  <c r="AI1182" i="6" s="1"/>
  <c r="AI1180" i="6" s="1"/>
  <c r="AI1529" i="6" a="1"/>
  <c r="AI1529" i="6" s="1"/>
  <c r="AI1530" i="6" s="1"/>
  <c r="AI1528" i="6" s="1"/>
  <c r="AI3265" i="6" a="1"/>
  <c r="AI3265" i="6" s="1"/>
  <c r="AI3266" i="6" s="1"/>
  <c r="AI3264" i="6" s="1"/>
  <c r="AI3249" i="6" a="1"/>
  <c r="AI3249" i="6" s="1"/>
  <c r="AI3250" i="6" s="1"/>
  <c r="AI3248" i="6" s="1"/>
  <c r="AI2085" i="6" a="1"/>
  <c r="AI2085" i="6" s="1"/>
  <c r="AI2086" i="6" s="1"/>
  <c r="AI2084" i="6" s="1"/>
  <c r="AI729" i="6" a="1"/>
  <c r="AI729" i="6" s="1"/>
  <c r="AI730" i="6" s="1"/>
  <c r="AI728" i="6" s="1"/>
  <c r="AG1158" i="6"/>
  <c r="AG1156" i="6" s="1"/>
  <c r="AG50" i="6"/>
  <c r="AG48" i="6" s="1"/>
  <c r="AG642" i="6"/>
  <c r="AG640" i="6" s="1"/>
  <c r="AG2122" i="6"/>
  <c r="AG2120" i="6" s="1"/>
  <c r="AG1194" i="6"/>
  <c r="AG1192" i="6" s="1"/>
  <c r="AH2597" i="6" a="1"/>
  <c r="AH2597" i="6" s="1"/>
  <c r="AH2598" i="6" s="1"/>
  <c r="AH2596" i="6" s="1"/>
  <c r="AH1042" i="6"/>
  <c r="AH1040" i="6" s="1"/>
  <c r="AH2981" i="6" a="1"/>
  <c r="AH2981" i="6" s="1"/>
  <c r="AH2982" i="6" s="1"/>
  <c r="AH2980" i="6" s="1"/>
  <c r="AG498" i="6"/>
  <c r="AG496" i="6" s="1"/>
  <c r="AH3430" i="6"/>
  <c r="AH3428" i="6" s="1"/>
  <c r="AH2305" i="6" a="1"/>
  <c r="AH2305" i="6" s="1"/>
  <c r="AH2306" i="6" s="1"/>
  <c r="AH2304" i="6" s="1"/>
  <c r="AH3329" i="6" a="1"/>
  <c r="AH3329" i="6" s="1"/>
  <c r="AG3874" i="6"/>
  <c r="AG3872" i="6" s="1"/>
  <c r="AG270" i="6"/>
  <c r="AG268" i="6" s="1"/>
  <c r="AG2482" i="6"/>
  <c r="AG2480" i="6" s="1"/>
  <c r="AH249" i="6" a="1"/>
  <c r="AH249" i="6" s="1"/>
  <c r="AH250" i="6" s="1"/>
  <c r="AH248" i="6" s="1"/>
  <c r="AH1925" i="6" a="1"/>
  <c r="AH1925" i="6" s="1"/>
  <c r="AH1926" i="6" s="1"/>
  <c r="AH1924" i="6" s="1"/>
  <c r="AI1197" i="6" a="1"/>
  <c r="AI1197" i="6" s="1"/>
  <c r="AJ1197" i="6" s="1" a="1"/>
  <c r="AJ1197" i="6" s="1"/>
  <c r="AJ1198" i="6" s="1"/>
  <c r="AJ1196" i="6" s="1" a="1"/>
  <c r="AJ1196" i="6" s="1"/>
  <c r="AH3809" i="6" a="1"/>
  <c r="AH3809" i="6" s="1"/>
  <c r="AH3810" i="6" s="1"/>
  <c r="AH3808" i="6" s="1"/>
  <c r="AG414" i="6"/>
  <c r="AG412" i="6" s="1"/>
  <c r="AG1474" i="6"/>
  <c r="AG1472" i="6" s="1"/>
  <c r="AH3873" i="6" a="1"/>
  <c r="AH3873" i="6" s="1"/>
  <c r="AH3874" i="6" s="1"/>
  <c r="AH3872" i="6" s="1"/>
  <c r="AH2453" i="6" a="1"/>
  <c r="AH2453" i="6" s="1"/>
  <c r="AH2454" i="6" s="1"/>
  <c r="AH2452" i="6" s="1"/>
  <c r="AH3854" i="6"/>
  <c r="AH3852" i="6" s="1"/>
  <c r="AG3782" i="6"/>
  <c r="AG3780" i="6" s="1"/>
  <c r="AH2094" i="6"/>
  <c r="AH2092" i="6" s="1"/>
  <c r="AG1110" i="6"/>
  <c r="AG1108" i="6" s="1"/>
  <c r="AG3154" i="6"/>
  <c r="AG3152" i="6" s="1"/>
  <c r="AH565" i="6" a="1"/>
  <c r="AH565" i="6" s="1"/>
  <c r="AH566" i="6" s="1"/>
  <c r="AH564" i="6" s="1"/>
  <c r="AH2521" i="6" a="1"/>
  <c r="AH2521" i="6" s="1"/>
  <c r="AH189" i="6" a="1"/>
  <c r="AH189" i="6" s="1"/>
  <c r="AH190" i="6" s="1"/>
  <c r="AH188" i="6" s="1"/>
  <c r="AI2565" i="6" a="1"/>
  <c r="AI2565" i="6" s="1"/>
  <c r="AI2566" i="6" s="1"/>
  <c r="AI2564" i="6" s="1"/>
  <c r="AI393" i="6" a="1"/>
  <c r="AI393" i="6" s="1"/>
  <c r="AI394" i="6" s="1"/>
  <c r="AI392" i="6" s="1"/>
  <c r="AH1709" i="6" a="1"/>
  <c r="AH1709" i="6" s="1"/>
  <c r="AH1710" i="6" s="1"/>
  <c r="AH1708" i="6" s="1"/>
  <c r="AG1466" i="6"/>
  <c r="AG1464" i="6" s="1"/>
  <c r="AG938" i="6"/>
  <c r="AG936" i="6" s="1"/>
  <c r="AJ105" i="6" a="1"/>
  <c r="AJ105" i="6" s="1"/>
  <c r="AJ106" i="6" s="1"/>
  <c r="AJ104" i="6" s="1" a="1"/>
  <c r="AJ104" i="6" s="1"/>
  <c r="AI2529" i="6" a="1"/>
  <c r="AI2529" i="6" s="1"/>
  <c r="AI2530" i="6" s="1"/>
  <c r="AI2528" i="6" s="1"/>
  <c r="AI157" i="6" a="1"/>
  <c r="AI157" i="6" s="1"/>
  <c r="AI158" i="6" s="1"/>
  <c r="AI156" i="6" s="1"/>
  <c r="AI193" i="6" a="1"/>
  <c r="AI193" i="6" s="1"/>
  <c r="AI194" i="6" s="1"/>
  <c r="AI192" i="6" s="1"/>
  <c r="AI2973" i="6" a="1"/>
  <c r="AI2973" i="6" s="1"/>
  <c r="AI2974" i="6" s="1"/>
  <c r="AI2972" i="6" s="1"/>
  <c r="AI3765" i="6" a="1"/>
  <c r="AI3765" i="6" s="1"/>
  <c r="AI3766" i="6" s="1"/>
  <c r="AI3764" i="6" s="1"/>
  <c r="AI2761" i="6" a="1"/>
  <c r="AI2761" i="6" s="1"/>
  <c r="AI2762" i="6" s="1"/>
  <c r="AI2760" i="6" s="1"/>
  <c r="AJ585" i="6" a="1"/>
  <c r="AJ585" i="6" s="1"/>
  <c r="AJ586" i="6" s="1"/>
  <c r="AJ584" i="6" s="1" a="1"/>
  <c r="AJ584" i="6" s="1"/>
  <c r="AI2717" i="6" a="1"/>
  <c r="AI2717" i="6" s="1"/>
  <c r="AI2718" i="6" s="1"/>
  <c r="AI2716" i="6" s="1"/>
  <c r="AI3953" i="6" a="1"/>
  <c r="AI3953" i="6" s="1"/>
  <c r="AI3954" i="6" s="1"/>
  <c r="AI3952" i="6" s="1"/>
  <c r="AJ2805" i="6" a="1"/>
  <c r="AJ2805" i="6" s="1"/>
  <c r="AJ2806" i="6" s="1"/>
  <c r="AJ2804" i="6" s="1" a="1"/>
  <c r="AJ2804" i="6" s="1"/>
  <c r="AI2993" i="6" a="1"/>
  <c r="AI2993" i="6" s="1"/>
  <c r="AI2994" i="6" s="1"/>
  <c r="AI2992" i="6" s="1"/>
  <c r="AI1253" i="6" a="1"/>
  <c r="AI1253" i="6" s="1"/>
  <c r="AI1254" i="6" s="1"/>
  <c r="AI1252" i="6" s="1"/>
  <c r="AJ3893" i="6" a="1"/>
  <c r="AJ3893" i="6" s="1"/>
  <c r="AJ3894" i="6" s="1"/>
  <c r="AJ3892" i="6" s="1" a="1"/>
  <c r="AJ3892" i="6" s="1"/>
  <c r="AI2101" i="6" a="1"/>
  <c r="AI2101" i="6" s="1"/>
  <c r="AI2102" i="6" s="1"/>
  <c r="AI2100" i="6" s="1"/>
  <c r="AI2385" i="6" a="1"/>
  <c r="AI2385" i="6" s="1"/>
  <c r="AI2386" i="6" s="1"/>
  <c r="AI2384" i="6" s="1"/>
  <c r="AJ3181" i="6" a="1"/>
  <c r="AJ3181" i="6" s="1"/>
  <c r="AJ3182" i="6" s="1"/>
  <c r="AJ3180" i="6" s="1" a="1"/>
  <c r="AJ3180" i="6" s="1"/>
  <c r="AI929" i="6" a="1"/>
  <c r="AI929" i="6" s="1"/>
  <c r="AI930" i="6" s="1"/>
  <c r="AI928" i="6" s="1"/>
  <c r="AI1637" i="6" a="1"/>
  <c r="AI1637" i="6" s="1"/>
  <c r="AI1638" i="6" s="1"/>
  <c r="AI1636" i="6" s="1"/>
  <c r="AI705" i="6" a="1"/>
  <c r="AI705" i="6" s="1"/>
  <c r="AI706" i="6" s="1"/>
  <c r="AI704" i="6" s="1"/>
  <c r="AJ3205" i="6" a="1"/>
  <c r="AJ3205" i="6" s="1"/>
  <c r="AJ3206" i="6" s="1"/>
  <c r="AJ3204" i="6" s="1" a="1"/>
  <c r="AJ3204" i="6" s="1"/>
  <c r="AI1209" i="6" a="1"/>
  <c r="AI1209" i="6" s="1"/>
  <c r="AI1210" i="6" s="1"/>
  <c r="AI1208" i="6" s="1"/>
  <c r="AI905" i="6" a="1"/>
  <c r="AI905" i="6" s="1"/>
  <c r="AI906" i="6" s="1"/>
  <c r="AI904" i="6" s="1"/>
  <c r="AI197" i="6" a="1"/>
  <c r="AI197" i="6" s="1"/>
  <c r="AI198" i="6" s="1"/>
  <c r="AI196" i="6" s="1"/>
  <c r="AI945" i="6" a="1"/>
  <c r="AI945" i="6" s="1"/>
  <c r="AI946" i="6" s="1"/>
  <c r="AI944" i="6" s="1"/>
  <c r="AI321" i="6" a="1"/>
  <c r="AI321" i="6" s="1"/>
  <c r="AI322" i="6" s="1"/>
  <c r="AI320" i="6" s="1"/>
  <c r="AI645" i="6" a="1"/>
  <c r="AI645" i="6" s="1"/>
  <c r="AI646" i="6" s="1"/>
  <c r="AI644" i="6" s="1"/>
  <c r="AI1997" i="6" a="1"/>
  <c r="AI1997" i="6" s="1"/>
  <c r="AI1998" i="6" s="1"/>
  <c r="AI1996" i="6" s="1"/>
  <c r="AI2561" i="6" a="1"/>
  <c r="AI2561" i="6" s="1"/>
  <c r="AI2562" i="6" s="1"/>
  <c r="AI2560" i="6" s="1"/>
  <c r="AH649" i="6" a="1"/>
  <c r="AH649" i="6" s="1"/>
  <c r="AH650" i="6" s="1"/>
  <c r="AH648" i="6" s="1"/>
  <c r="AG3746" i="6"/>
  <c r="AG3744" i="6" s="1"/>
  <c r="AG3866" i="6"/>
  <c r="AG3864" i="6" s="1"/>
  <c r="AG90" i="6"/>
  <c r="AG88" i="6" s="1"/>
  <c r="AH1302" i="6"/>
  <c r="AH1300" i="6" s="1"/>
  <c r="AG2598" i="6"/>
  <c r="AG2596" i="6" s="1"/>
  <c r="AH1729" i="6" a="1"/>
  <c r="AH1729" i="6" s="1"/>
  <c r="AH1730" i="6" s="1"/>
  <c r="AH1728" i="6" s="1"/>
  <c r="AG1374" i="6"/>
  <c r="AG1372" i="6" s="1"/>
  <c r="AG534" i="6"/>
  <c r="AG532" i="6" s="1"/>
  <c r="AG114" i="6"/>
  <c r="AG112" i="6" s="1"/>
  <c r="AH234" i="6"/>
  <c r="AH232" i="6" s="1"/>
  <c r="AH3101" i="6" a="1"/>
  <c r="AH3101" i="6" s="1"/>
  <c r="AH3102" i="6" s="1"/>
  <c r="AH3100" i="6" s="1"/>
  <c r="AH2549" i="6" a="1"/>
  <c r="AH2549" i="6" s="1"/>
  <c r="AH2550" i="6" s="1"/>
  <c r="AH2548" i="6" s="1"/>
  <c r="AG3902" i="6"/>
  <c r="AG3900" i="6" s="1"/>
  <c r="AG2802" i="6"/>
  <c r="AG2800" i="6" s="1"/>
  <c r="AH3110" i="6"/>
  <c r="AH3108" i="6" s="1"/>
  <c r="AH2637" i="6" a="1"/>
  <c r="AH2637" i="6" s="1"/>
  <c r="AH2638" i="6" s="1"/>
  <c r="AH2636" i="6" s="1"/>
  <c r="AH2653" i="6" a="1"/>
  <c r="AH2653" i="6" s="1"/>
  <c r="AH2654" i="6" s="1"/>
  <c r="AH2652" i="6" s="1"/>
  <c r="AH1929" i="6" a="1"/>
  <c r="AH1929" i="6" s="1"/>
  <c r="AH3901" i="6" a="1"/>
  <c r="AH3901" i="6" s="1"/>
  <c r="AH3902" i="6" s="1"/>
  <c r="AH3900" i="6" s="1"/>
  <c r="AH3657" i="6" a="1"/>
  <c r="AH3657" i="6" s="1"/>
  <c r="AH3658" i="6" s="1"/>
  <c r="AH3656" i="6" s="1"/>
  <c r="AH789" i="6" a="1"/>
  <c r="AH789" i="6" s="1"/>
  <c r="AH790" i="6" s="1"/>
  <c r="AH788" i="6" s="1"/>
  <c r="AH469" i="6" a="1"/>
  <c r="AH469" i="6" s="1"/>
  <c r="AH470" i="6" s="1"/>
  <c r="AH468" i="6" s="1"/>
  <c r="AH1441" i="6" a="1"/>
  <c r="AH1441" i="6" s="1"/>
  <c r="AH1442" i="6" s="1"/>
  <c r="AH1440" i="6" s="1"/>
  <c r="AH89" i="6" a="1"/>
  <c r="AH89" i="6" s="1"/>
  <c r="AH90" i="6" s="1"/>
  <c r="AH88" i="6" s="1"/>
  <c r="AH1158" i="6"/>
  <c r="AH1156" i="6" s="1"/>
  <c r="AH2274" i="6"/>
  <c r="AH2272" i="6" s="1"/>
  <c r="AH3482" i="6"/>
  <c r="AH3480" i="6" s="1"/>
  <c r="AH3881" i="6" a="1"/>
  <c r="AH3881" i="6" s="1"/>
  <c r="AH3882" i="6" s="1"/>
  <c r="AH3880" i="6" s="1"/>
  <c r="AH3862" i="6"/>
  <c r="AH3860" i="6" s="1"/>
  <c r="AH437" i="6" a="1"/>
  <c r="AH437" i="6" s="1"/>
  <c r="AH438" i="6" s="1"/>
  <c r="AH436" i="6" s="1"/>
  <c r="AI3461" i="6" a="1"/>
  <c r="AI3461" i="6" s="1"/>
  <c r="AI3462" i="6" s="1"/>
  <c r="AI3460" i="6" s="1"/>
  <c r="AH1114" i="6"/>
  <c r="AH1112" i="6" s="1"/>
  <c r="AH2866" i="6"/>
  <c r="AH2864" i="6" s="1"/>
  <c r="AH85" i="6" a="1"/>
  <c r="AH85" i="6" s="1"/>
  <c r="AH86" i="6" s="1"/>
  <c r="AH84" i="6" s="1"/>
  <c r="AH1086" i="6"/>
  <c r="AH1084" i="6" s="1"/>
  <c r="AH473" i="6" a="1"/>
  <c r="AH473" i="6" s="1"/>
  <c r="AH474" i="6" s="1"/>
  <c r="AH472" i="6" s="1"/>
  <c r="AH1373" i="6" a="1"/>
  <c r="AH1373" i="6" s="1"/>
  <c r="AH1374" i="6" s="1"/>
  <c r="AH1372" i="6" s="1"/>
  <c r="AH2450" i="6"/>
  <c r="AH2448" i="6" s="1"/>
  <c r="AG1442" i="6"/>
  <c r="AG1440" i="6" s="1"/>
  <c r="AG2538" i="6"/>
  <c r="AG2536" i="6" s="1"/>
  <c r="AG1906" i="6"/>
  <c r="AG1904" i="6" s="1"/>
  <c r="AJ2533" i="6" a="1"/>
  <c r="AJ2533" i="6" s="1"/>
  <c r="AJ2534" i="6" s="1"/>
  <c r="AJ2532" i="6" s="1" a="1"/>
  <c r="AJ2532" i="6" s="1"/>
  <c r="AK2531" i="6" s="1" a="1"/>
  <c r="AK2531" i="6" s="1"/>
  <c r="AI953" i="6" a="1"/>
  <c r="AI953" i="6" s="1"/>
  <c r="AI954" i="6" s="1"/>
  <c r="AI952" i="6" s="1"/>
  <c r="AJ3693" i="6" a="1"/>
  <c r="AJ3693" i="6" s="1"/>
  <c r="AJ3694" i="6" s="1"/>
  <c r="AJ3692" i="6" s="1" a="1"/>
  <c r="AJ3692" i="6" s="1"/>
  <c r="AI3637" i="6" a="1"/>
  <c r="AI3637" i="6" s="1"/>
  <c r="AI3638" i="6" s="1"/>
  <c r="AI3636" i="6" s="1"/>
  <c r="AI2253" i="6" a="1"/>
  <c r="AI2253" i="6" s="1"/>
  <c r="AI2254" i="6" s="1"/>
  <c r="AI2252" i="6" s="1"/>
  <c r="AI3009" i="6" a="1"/>
  <c r="AI3009" i="6" s="1"/>
  <c r="AI3010" i="6" s="1"/>
  <c r="AI3008" i="6" s="1"/>
  <c r="AI3825" i="6" a="1"/>
  <c r="AI3825" i="6" s="1"/>
  <c r="AI3826" i="6" s="1"/>
  <c r="AI3824" i="6" s="1"/>
  <c r="AI2349" i="6" a="1"/>
  <c r="AI2349" i="6" s="1"/>
  <c r="AI2350" i="6" s="1"/>
  <c r="AI2348" i="6" s="1"/>
  <c r="AI3909" i="6" a="1"/>
  <c r="AI3909" i="6" s="1"/>
  <c r="AI3910" i="6" s="1"/>
  <c r="AI3908" i="6" s="1"/>
  <c r="AI129" i="6" a="1"/>
  <c r="AI129" i="6" s="1"/>
  <c r="AI130" i="6" s="1"/>
  <c r="AI128" i="6" s="1"/>
  <c r="AJ3945" i="6" a="1"/>
  <c r="AJ3945" i="6" s="1"/>
  <c r="AJ3946" i="6" s="1"/>
  <c r="AJ3944" i="6" s="1" a="1"/>
  <c r="AJ3944" i="6" s="1"/>
  <c r="AI1785" i="6" a="1"/>
  <c r="AI1785" i="6" s="1"/>
  <c r="AI1786" i="6" s="1"/>
  <c r="AI1784" i="6" s="1"/>
  <c r="AJ1737" i="6" a="1"/>
  <c r="AJ1737" i="6" s="1"/>
  <c r="AJ1738" i="6" s="1"/>
  <c r="AJ1736" i="6" s="1" a="1"/>
  <c r="AJ1736" i="6" s="1"/>
  <c r="AI697" i="6" a="1"/>
  <c r="AI697" i="6" s="1"/>
  <c r="AI698" i="6" s="1"/>
  <c r="AI696" i="6" s="1"/>
  <c r="AI1233" i="6" a="1"/>
  <c r="AI1233" i="6" s="1"/>
  <c r="AI1234" i="6" s="1"/>
  <c r="AI1232" i="6" s="1"/>
  <c r="AI3541" i="6" a="1"/>
  <c r="AI3541" i="6" s="1"/>
  <c r="AI3542" i="6" s="1"/>
  <c r="AI3540" i="6" s="1"/>
  <c r="AI81" i="6" a="1"/>
  <c r="AI81" i="6" s="1"/>
  <c r="AI82" i="6" s="1"/>
  <c r="AI80" i="6" s="1"/>
  <c r="AI865" i="6" a="1"/>
  <c r="AI865" i="6" s="1"/>
  <c r="AI866" i="6" s="1"/>
  <c r="AI864" i="6" s="1"/>
  <c r="AI621" i="6" a="1"/>
  <c r="AI621" i="6" s="1"/>
  <c r="AI622" i="6" s="1"/>
  <c r="AI620" i="6" s="1"/>
  <c r="AI1957" i="6" a="1"/>
  <c r="AI1957" i="6" s="1"/>
  <c r="AI1958" i="6" s="1"/>
  <c r="AI1956" i="6" s="1"/>
  <c r="AI2069" i="6" a="1"/>
  <c r="AI2069" i="6" s="1"/>
  <c r="AI2070" i="6" s="1"/>
  <c r="AI2068" i="6" s="1"/>
  <c r="AI1917" i="6" a="1"/>
  <c r="AI1917" i="6" s="1"/>
  <c r="AI1918" i="6" s="1"/>
  <c r="AI1916" i="6" s="1"/>
  <c r="AI605" i="6" a="1"/>
  <c r="AI605" i="6" s="1"/>
  <c r="AI606" i="6" s="1"/>
  <c r="AI604" i="6" s="1"/>
  <c r="AI2109" i="6" a="1"/>
  <c r="AI2109" i="6" s="1"/>
  <c r="AI2110" i="6" s="1"/>
  <c r="AI2108" i="6" s="1"/>
  <c r="AI481" i="6" a="1"/>
  <c r="AI481" i="6" s="1"/>
  <c r="AI482" i="6" s="1"/>
  <c r="AI480" i="6" s="1"/>
  <c r="AI1873" i="6" a="1"/>
  <c r="AI1873" i="6" s="1"/>
  <c r="AI1874" i="6" s="1"/>
  <c r="AI1872" i="6" s="1"/>
  <c r="AI3137" i="6" a="1"/>
  <c r="AI3137" i="6" s="1"/>
  <c r="AI3138" i="6" s="1"/>
  <c r="AI3136" i="6" s="1"/>
  <c r="AI293" i="6" a="1"/>
  <c r="AI293" i="6" s="1"/>
  <c r="AI294" i="6" s="1"/>
  <c r="AI292" i="6" s="1"/>
  <c r="AI3729" i="6" a="1"/>
  <c r="AI3729" i="6" s="1"/>
  <c r="AI3730" i="6" s="1"/>
  <c r="AI3728" i="6" s="1"/>
  <c r="AI1697" i="6" a="1"/>
  <c r="AI1697" i="6" s="1"/>
  <c r="AI1698" i="6" s="1"/>
  <c r="AI1696" i="6" s="1"/>
  <c r="AI333" i="6" a="1"/>
  <c r="AI333" i="6" s="1"/>
  <c r="AI334" i="6" s="1"/>
  <c r="AI332" i="6" s="1"/>
  <c r="AI3145" i="6" a="1"/>
  <c r="AI3145" i="6" s="1"/>
  <c r="AI3146" i="6" s="1"/>
  <c r="AI3144" i="6" s="1"/>
  <c r="AI733" i="6" a="1"/>
  <c r="AI733" i="6" s="1"/>
  <c r="AI734" i="6" s="1"/>
  <c r="AI732" i="6" s="1"/>
  <c r="AI3405" i="6" a="1"/>
  <c r="AI3405" i="6" s="1"/>
  <c r="AI3406" i="6" s="1"/>
  <c r="AI3404" i="6" s="1"/>
  <c r="AI1185" i="6" a="1"/>
  <c r="AI1185" i="6" s="1"/>
  <c r="AI1186" i="6" s="1"/>
  <c r="AI1184" i="6" s="1"/>
  <c r="AI3237" i="6" a="1"/>
  <c r="AI3237" i="6" s="1"/>
  <c r="AI3238" i="6" s="1"/>
  <c r="AI3236" i="6" s="1"/>
  <c r="AJ133" i="6" a="1"/>
  <c r="AJ133" i="6" s="1"/>
  <c r="AJ134" i="6" s="1"/>
  <c r="AJ132" i="6" s="1" a="1"/>
  <c r="AJ132" i="6" s="1"/>
  <c r="AJ3221" i="6" a="1"/>
  <c r="AJ3221" i="6" s="1"/>
  <c r="AJ3222" i="6" s="1"/>
  <c r="AJ3220" i="6" s="1" a="1"/>
  <c r="AJ3220" i="6" s="1"/>
  <c r="AC727" i="6"/>
  <c r="AJ727" i="6" s="1" a="1"/>
  <c r="AJ727" i="6" s="1"/>
  <c r="AG370" i="6"/>
  <c r="AG368" i="6" s="1"/>
  <c r="AG1706" i="6"/>
  <c r="AG1704" i="6" s="1"/>
  <c r="AG2250" i="6"/>
  <c r="AG2248" i="6" s="1"/>
  <c r="AG1202" i="6"/>
  <c r="AG1200" i="6" s="1"/>
  <c r="AH1281" i="6" a="1"/>
  <c r="AH1281" i="6" s="1"/>
  <c r="AH1282" i="6" s="1"/>
  <c r="AH1280" i="6" s="1"/>
  <c r="AH826" i="6"/>
  <c r="AH824" i="6" s="1"/>
  <c r="AG166" i="6"/>
  <c r="AG164" i="6" s="1"/>
  <c r="AG3350" i="6"/>
  <c r="AG3348" i="6" s="1"/>
  <c r="AH3546" i="6"/>
  <c r="AH3544" i="6" s="1"/>
  <c r="AG2718" i="6"/>
  <c r="AG2716" i="6" s="1"/>
  <c r="AG3898" i="6"/>
  <c r="AG3896" i="6" s="1"/>
  <c r="AI2774" i="6"/>
  <c r="AI2772" i="6" s="1"/>
  <c r="AJ3251" i="6" a="1"/>
  <c r="AJ3251" i="6" s="1"/>
  <c r="AH3262" i="6"/>
  <c r="AH3260" i="6" s="1"/>
  <c r="AI3677" i="6" a="1"/>
  <c r="AI3677" i="6" s="1"/>
  <c r="AI3678" i="6" s="1"/>
  <c r="AI3676" i="6" s="1"/>
  <c r="AG790" i="6"/>
  <c r="AG788" i="6" s="1"/>
  <c r="AI2857" i="6" a="1"/>
  <c r="AI2857" i="6" s="1"/>
  <c r="AI2858" i="6" s="1"/>
  <c r="AI2856" i="6" s="1"/>
  <c r="AG1034" i="6"/>
  <c r="AG1032" i="6" s="1"/>
  <c r="AG1770" i="6"/>
  <c r="AG1768" i="6" s="1"/>
  <c r="AH269" i="6" a="1"/>
  <c r="AH269" i="6" s="1"/>
  <c r="AH270" i="6" s="1"/>
  <c r="AH268" i="6" s="1"/>
  <c r="AH2733" i="6" a="1"/>
  <c r="AH2733" i="6" s="1"/>
  <c r="AI2733" i="6" s="1" a="1"/>
  <c r="AI2733" i="6" s="1"/>
  <c r="AH794" i="6"/>
  <c r="AH792" i="6" s="1"/>
  <c r="AI3429" i="6" a="1"/>
  <c r="AI3429" i="6" s="1"/>
  <c r="AI3430" i="6" s="1"/>
  <c r="AI3428" i="6" s="1"/>
  <c r="AH2849" i="6" a="1"/>
  <c r="AH2849" i="6" s="1"/>
  <c r="AH2850" i="6" s="1"/>
  <c r="AH2848" i="6" s="1"/>
  <c r="AH3125" i="6" a="1"/>
  <c r="AH3125" i="6" s="1"/>
  <c r="AH3126" i="6" s="1"/>
  <c r="AH3124" i="6" s="1"/>
  <c r="AG1430" i="6"/>
  <c r="AG1428" i="6" s="1"/>
  <c r="AH2342" i="6"/>
  <c r="AH2340" i="6" s="1"/>
  <c r="AH3898" i="6"/>
  <c r="AH3896" i="6" s="1"/>
  <c r="AG1114" i="6"/>
  <c r="AG1112" i="6" s="1"/>
  <c r="AH557" i="6" a="1"/>
  <c r="AH557" i="6" s="1"/>
  <c r="AH558" i="6" s="1"/>
  <c r="AH556" i="6" s="1"/>
  <c r="AH2437" i="6" a="1"/>
  <c r="AH2437" i="6" s="1"/>
  <c r="AH2438" i="6" s="1"/>
  <c r="AH2436" i="6" s="1"/>
  <c r="AH2629" i="6" a="1"/>
  <c r="AH2629" i="6" s="1"/>
  <c r="AH2630" i="6" s="1"/>
  <c r="AH2628" i="6" s="1"/>
  <c r="AI821" i="6" a="1"/>
  <c r="AI821" i="6" s="1"/>
  <c r="AI822" i="6" s="1"/>
  <c r="AI820" i="6" s="1"/>
  <c r="AI2185" i="6" a="1"/>
  <c r="AI2185" i="6" s="1"/>
  <c r="AI2186" i="6" s="1"/>
  <c r="AI2184" i="6" s="1"/>
  <c r="AI1461" i="6" a="1"/>
  <c r="AI1461" i="6" s="1"/>
  <c r="AI1462" i="6" s="1"/>
  <c r="AI1460" i="6" s="1"/>
  <c r="AI3469" i="6" a="1"/>
  <c r="AI3469" i="6" s="1"/>
  <c r="AI3470" i="6" s="1"/>
  <c r="AI3468" i="6" s="1"/>
  <c r="AI3245" i="6" a="1"/>
  <c r="AI3245" i="6" s="1"/>
  <c r="AI3246" i="6" s="1"/>
  <c r="AI3244" i="6" s="1"/>
  <c r="AI229" i="6" a="1"/>
  <c r="AI229" i="6" s="1"/>
  <c r="AI230" i="6" s="1"/>
  <c r="AI228" i="6" s="1"/>
  <c r="AJ2933" i="6" a="1"/>
  <c r="AJ2933" i="6" s="1"/>
  <c r="AJ2934" i="6" s="1"/>
  <c r="AJ2932" i="6" s="1" a="1"/>
  <c r="AJ2932" i="6" s="1"/>
  <c r="AI1177" i="6" a="1"/>
  <c r="AI1177" i="6" s="1"/>
  <c r="AI1178" i="6" s="1"/>
  <c r="AI1176" i="6" s="1"/>
  <c r="AI2457" i="6" a="1"/>
  <c r="AI2457" i="6" s="1"/>
  <c r="AI2458" i="6" s="1"/>
  <c r="AI2456" i="6" s="1"/>
  <c r="AI2669" i="6" a="1"/>
  <c r="AI2669" i="6" s="1"/>
  <c r="AI2670" i="6" s="1"/>
  <c r="AI2668" i="6" s="1"/>
  <c r="AI817" i="6" a="1"/>
  <c r="AI817" i="6" s="1"/>
  <c r="AI818" i="6" s="1"/>
  <c r="AI816" i="6" s="1"/>
  <c r="AJ2405" i="6" a="1"/>
  <c r="AJ2405" i="6" s="1"/>
  <c r="AJ2406" i="6" s="1"/>
  <c r="AJ2404" i="6" s="1" a="1"/>
  <c r="AJ2404" i="6" s="1"/>
  <c r="AK2403" i="6" s="1" a="1"/>
  <c r="AK2403" i="6" s="1"/>
  <c r="AI233" i="6" a="1"/>
  <c r="AI233" i="6" s="1"/>
  <c r="AI234" i="6" s="1"/>
  <c r="AI232" i="6" s="1"/>
  <c r="AI3889" i="6" a="1"/>
  <c r="AI3889" i="6" s="1"/>
  <c r="AI3890" i="6" s="1"/>
  <c r="AI3888" i="6" s="1"/>
  <c r="AI3553" i="6" a="1"/>
  <c r="AI3553" i="6" s="1"/>
  <c r="AI3554" i="6" s="1"/>
  <c r="AI3552" i="6" s="1"/>
  <c r="AJ2369" i="6" a="1"/>
  <c r="AJ2369" i="6" s="1"/>
  <c r="AJ2370" i="6" s="1"/>
  <c r="AJ2368" i="6" s="1" a="1"/>
  <c r="AJ2368" i="6" s="1"/>
  <c r="AI3301" i="6" a="1"/>
  <c r="AI3301" i="6" s="1"/>
  <c r="AI3302" i="6" s="1"/>
  <c r="AI3300" i="6" s="1"/>
  <c r="AI2785" i="6" a="1"/>
  <c r="AI2785" i="6" s="1"/>
  <c r="AI2786" i="6" s="1"/>
  <c r="AI2784" i="6" s="1"/>
  <c r="AJ2773" i="6" a="1"/>
  <c r="AJ2773" i="6" s="1"/>
  <c r="AJ2774" i="6" s="1"/>
  <c r="AJ2772" i="6" s="1" a="1"/>
  <c r="AJ2772" i="6" s="1"/>
  <c r="AI1653" i="6" a="1"/>
  <c r="AI1653" i="6" s="1"/>
  <c r="AI1654" i="6" s="1"/>
  <c r="AI1652" i="6" s="1"/>
  <c r="AI53" i="6" a="1"/>
  <c r="AI53" i="6" s="1"/>
  <c r="AI54" i="6" s="1"/>
  <c r="AI52" i="6" s="1"/>
  <c r="AJ2833" i="6" a="1"/>
  <c r="AJ2833" i="6" s="1"/>
  <c r="AJ2834" i="6" s="1"/>
  <c r="AJ2832" i="6" s="1" a="1"/>
  <c r="AJ2832" i="6" s="1"/>
  <c r="AI1341" i="6" a="1"/>
  <c r="AI1341" i="6" s="1"/>
  <c r="AI1342" i="6" s="1"/>
  <c r="AI1340" i="6" s="1"/>
  <c r="AI2589" i="6" a="1"/>
  <c r="AI2589" i="6" s="1"/>
  <c r="AI2590" i="6" s="1"/>
  <c r="AI2588" i="6" s="1"/>
  <c r="AI1309" i="6" a="1"/>
  <c r="AI1309" i="6" s="1"/>
  <c r="AI1310" i="6" s="1"/>
  <c r="AI1308" i="6" s="1"/>
  <c r="AI1617" i="6" a="1"/>
  <c r="AI1617" i="6" s="1"/>
  <c r="AI1618" i="6" s="1"/>
  <c r="AI1616" i="6" s="1"/>
  <c r="AI2721" i="6" a="1"/>
  <c r="AI2721" i="6" s="1"/>
  <c r="AI2722" i="6" s="1"/>
  <c r="AI2720" i="6" s="1"/>
  <c r="AJ3709" i="6" a="1"/>
  <c r="AJ3709" i="6" s="1"/>
  <c r="AJ3710" i="6" s="1"/>
  <c r="AJ3708" i="6" s="1" a="1"/>
  <c r="AJ3708" i="6" s="1"/>
  <c r="AK3707" i="6" s="1" a="1"/>
  <c r="AK3707" i="6" s="1"/>
  <c r="AI2713" i="6" a="1"/>
  <c r="AI2713" i="6" s="1"/>
  <c r="AI2714" i="6" s="1"/>
  <c r="AI2712" i="6" s="1"/>
  <c r="AI2929" i="6" a="1"/>
  <c r="AI2929" i="6" s="1"/>
  <c r="AI2930" i="6" s="1"/>
  <c r="AI2928" i="6" s="1"/>
  <c r="AI661" i="6" a="1"/>
  <c r="AI661" i="6" s="1"/>
  <c r="AI662" i="6" s="1"/>
  <c r="AI660" i="6" s="1"/>
  <c r="AI2593" i="6" a="1"/>
  <c r="AI2593" i="6" s="1"/>
  <c r="AI2594" i="6" s="1"/>
  <c r="AI2592" i="6" s="1"/>
  <c r="AJ2881" i="6" a="1"/>
  <c r="AJ2881" i="6" s="1"/>
  <c r="AJ2882" i="6" s="1"/>
  <c r="AJ2880" i="6" s="1" a="1"/>
  <c r="AJ2880" i="6" s="1"/>
  <c r="AK2879" i="6" s="1" a="1"/>
  <c r="AK2879" i="6" s="1"/>
  <c r="AH265" i="6" a="1"/>
  <c r="AH265" i="6" s="1"/>
  <c r="AH266" i="6" s="1"/>
  <c r="AH264" i="6" s="1"/>
  <c r="AI3277" i="6" a="1"/>
  <c r="AI3277" i="6" s="1"/>
  <c r="AJ3277" i="6" s="1" a="1"/>
  <c r="AJ3277" i="6" s="1"/>
  <c r="AI626" i="6"/>
  <c r="AI624" i="6" s="1"/>
  <c r="AH1962" i="6"/>
  <c r="AH1960" i="6" s="1"/>
  <c r="AH2802" i="6"/>
  <c r="AH2800" i="6" s="1"/>
  <c r="AH937" i="6" a="1"/>
  <c r="AH937" i="6" s="1"/>
  <c r="AI937" i="6" s="1" a="1"/>
  <c r="AI937" i="6" s="1"/>
  <c r="AH3841" i="6" a="1"/>
  <c r="AH3841" i="6" s="1"/>
  <c r="AH545" i="6" a="1"/>
  <c r="AH545" i="6" s="1"/>
  <c r="AH546" i="6" s="1"/>
  <c r="AH544" i="6" s="1"/>
  <c r="AI3757" i="6" a="1"/>
  <c r="AI3757" i="6" s="1"/>
  <c r="AI3758" i="6" s="1"/>
  <c r="AI3756" i="6" s="1"/>
  <c r="AH2790" i="6"/>
  <c r="AH2788" i="6" s="1"/>
  <c r="AH2281" i="6" a="1"/>
  <c r="AH2281" i="6" s="1"/>
  <c r="AH2282" i="6" s="1"/>
  <c r="AH2280" i="6" s="1"/>
  <c r="AI3897" i="6" a="1"/>
  <c r="AI3897" i="6" s="1"/>
  <c r="AI3898" i="6" s="1"/>
  <c r="AI3896" i="6" s="1"/>
  <c r="AH1445" i="6" a="1"/>
  <c r="AH1445" i="6" s="1"/>
  <c r="AH1446" i="6" s="1"/>
  <c r="AH1444" i="6" s="1"/>
  <c r="AI441" i="6" a="1"/>
  <c r="AI441" i="6" s="1"/>
  <c r="AI442" i="6" s="1"/>
  <c r="AI440" i="6" s="1"/>
  <c r="AH3154" i="6"/>
  <c r="AH3152" i="6" s="1"/>
  <c r="AH2257" i="6" a="1"/>
  <c r="AH2257" i="6" s="1"/>
  <c r="AI2257" i="6" s="1" a="1"/>
  <c r="AI2257" i="6" s="1"/>
  <c r="AI2258" i="6" s="1"/>
  <c r="AI2256" i="6" s="1"/>
  <c r="AI1761" i="6" a="1"/>
  <c r="AI1761" i="6" s="1"/>
  <c r="AI1762" i="6" s="1"/>
  <c r="AI1760" i="6" s="1"/>
  <c r="AH1129" i="6" a="1"/>
  <c r="AH1129" i="6" s="1"/>
  <c r="AI1129" i="6" s="1" a="1"/>
  <c r="AI1129" i="6" s="1"/>
  <c r="AH1430" i="6"/>
  <c r="AH1428" i="6" s="1"/>
  <c r="AH986" i="6"/>
  <c r="AH984" i="6" s="1"/>
  <c r="AH1994" i="6"/>
  <c r="AH1992" i="6" s="1"/>
  <c r="AH2210" i="6"/>
  <c r="AH2208" i="6" s="1"/>
  <c r="AH1745" i="6" a="1"/>
  <c r="AH1745" i="6" s="1"/>
  <c r="AH1746" i="6" s="1"/>
  <c r="AH1744" i="6" s="1"/>
  <c r="AH1678" i="6"/>
  <c r="AH1676" i="6" s="1"/>
  <c r="AI2410" i="6"/>
  <c r="AI2408" i="6" s="1"/>
  <c r="AH3994" i="6"/>
  <c r="AH3992" i="6" s="1"/>
  <c r="AH2502" i="6"/>
  <c r="AH2500" i="6" s="1"/>
  <c r="AH405" i="6" a="1"/>
  <c r="AH405" i="6" s="1"/>
  <c r="AH406" i="6" s="1"/>
  <c r="AH404" i="6" s="1"/>
  <c r="AH877" i="6" a="1"/>
  <c r="AH877" i="6" s="1"/>
  <c r="AI2477" i="6" a="1"/>
  <c r="AI2477" i="6" s="1"/>
  <c r="AI2478" i="6" s="1"/>
  <c r="AI2476" i="6" s="1"/>
  <c r="AH3014" i="6"/>
  <c r="AH3012" i="6" s="1"/>
  <c r="AH3069" i="6" a="1"/>
  <c r="AH3069" i="6" s="1"/>
  <c r="AH3070" i="6" s="1"/>
  <c r="AH3068" i="6" s="1"/>
  <c r="AG3358" i="6"/>
  <c r="AG3356" i="6" s="1"/>
  <c r="AJ1025" i="6" a="1"/>
  <c r="AJ1025" i="6" s="1"/>
  <c r="AJ1026" i="6" s="1"/>
  <c r="AJ1024" i="6" s="1" a="1"/>
  <c r="AJ1024" i="6" s="1"/>
  <c r="AJ1557" i="6" a="1"/>
  <c r="AJ1557" i="6" s="1"/>
  <c r="AJ1558" i="6" s="1"/>
  <c r="AJ1556" i="6" s="1" a="1"/>
  <c r="AJ1556" i="6" s="1"/>
  <c r="AI2485" i="6" a="1"/>
  <c r="AI2485" i="6" s="1"/>
  <c r="AI2486" i="6" s="1"/>
  <c r="AI2484" i="6" s="1"/>
  <c r="AI3325" i="6" a="1"/>
  <c r="AI3325" i="6" s="1"/>
  <c r="AI3326" i="6" s="1"/>
  <c r="AI3324" i="6" s="1"/>
  <c r="AI3885" i="6" a="1"/>
  <c r="AI3885" i="6" s="1"/>
  <c r="AI3886" i="6" s="1"/>
  <c r="AI3884" i="6" s="1"/>
  <c r="AI2269" i="6" a="1"/>
  <c r="AI2269" i="6" s="1"/>
  <c r="AI2270" i="6" s="1"/>
  <c r="AI2268" i="6" s="1"/>
  <c r="AI3025" i="6" a="1"/>
  <c r="AI3025" i="6" s="1"/>
  <c r="AI3026" i="6" s="1"/>
  <c r="AI3024" i="6" s="1"/>
  <c r="AI801" i="6" a="1"/>
  <c r="AI801" i="6" s="1"/>
  <c r="AI802" i="6" s="1"/>
  <c r="AI800" i="6" s="1"/>
  <c r="AI3985" i="6" a="1"/>
  <c r="AI3985" i="6" s="1"/>
  <c r="AI3986" i="6" s="1"/>
  <c r="AI3984" i="6" s="1"/>
  <c r="AI3589" i="6" a="1"/>
  <c r="AI3589" i="6" s="1"/>
  <c r="AI3590" i="6" s="1"/>
  <c r="AI3588" i="6" s="1"/>
  <c r="AI2225" i="6" a="1"/>
  <c r="AI2225" i="6" s="1"/>
  <c r="AI2226" i="6" s="1"/>
  <c r="AI2224" i="6" s="1"/>
  <c r="AI1437" i="6" a="1"/>
  <c r="AI1437" i="6" s="1"/>
  <c r="AI1438" i="6" s="1"/>
  <c r="AI1436" i="6" s="1"/>
  <c r="AI165" i="6" a="1"/>
  <c r="AI165" i="6" s="1"/>
  <c r="AI166" i="6" s="1"/>
  <c r="AI164" i="6" s="1"/>
  <c r="AI3273" i="6" a="1"/>
  <c r="AI3273" i="6" s="1"/>
  <c r="AI3274" i="6" s="1"/>
  <c r="AI3272" i="6" s="1"/>
  <c r="AI3401" i="6" a="1"/>
  <c r="AI3401" i="6" s="1"/>
  <c r="AI3402" i="6" s="1"/>
  <c r="AI3400" i="6" s="1"/>
  <c r="AI1429" i="6" a="1"/>
  <c r="AI1429" i="6" s="1"/>
  <c r="AI1430" i="6" s="1"/>
  <c r="AI1428" i="6" s="1"/>
  <c r="AJ1825" i="6" a="1"/>
  <c r="AJ1825" i="6" s="1"/>
  <c r="AJ1826" i="6" s="1"/>
  <c r="AJ1824" i="6" s="1" a="1"/>
  <c r="AJ1824" i="6" s="1"/>
  <c r="AJ3917" i="6" a="1"/>
  <c r="AJ3917" i="6" s="1"/>
  <c r="AJ3918" i="6" s="1"/>
  <c r="AJ3916" i="6" s="1" a="1"/>
  <c r="AJ3916" i="6" s="1"/>
  <c r="AK3915" i="6" s="1" a="1"/>
  <c r="AK3915" i="6" s="1"/>
  <c r="AJ2341" i="6" a="1"/>
  <c r="AJ2341" i="6" s="1"/>
  <c r="AJ2342" i="6" s="1"/>
  <c r="AJ2340" i="6" s="1" a="1"/>
  <c r="AJ2340" i="6" s="1"/>
  <c r="AI1869" i="6" a="1"/>
  <c r="AI1869" i="6" s="1"/>
  <c r="AI1870" i="6" s="1"/>
  <c r="AI1868" i="6" s="1"/>
  <c r="AI3449" i="6" a="1"/>
  <c r="AI3449" i="6" s="1"/>
  <c r="AI3450" i="6" s="1"/>
  <c r="AI3448" i="6" s="1"/>
  <c r="AJ2029" i="6" a="1"/>
  <c r="AJ2029" i="6" s="1"/>
  <c r="AJ2030" i="6" s="1"/>
  <c r="AJ2028" i="6" s="1" a="1"/>
  <c r="AJ2028" i="6" s="1"/>
  <c r="AI2433" i="6" a="1"/>
  <c r="AI2433" i="6" s="1"/>
  <c r="AI2434" i="6" s="1"/>
  <c r="AI2432" i="6" s="1"/>
  <c r="AI1013" i="6" a="1"/>
  <c r="AI1013" i="6" s="1"/>
  <c r="AI1014" i="6" s="1"/>
  <c r="AI1012" i="6" s="1"/>
  <c r="AI1733" i="6" a="1"/>
  <c r="AI1733" i="6" s="1"/>
  <c r="AI1734" i="6" s="1"/>
  <c r="AI1732" i="6" s="1"/>
  <c r="AI3921" i="6" a="1"/>
  <c r="AI3921" i="6" s="1"/>
  <c r="AI3922" i="6" s="1"/>
  <c r="AI3920" i="6" s="1"/>
  <c r="AI2017" i="6" a="1"/>
  <c r="AI2017" i="6" s="1"/>
  <c r="AI2018" i="6" s="1"/>
  <c r="AI2016" i="6" s="1"/>
  <c r="AI721" i="6" a="1"/>
  <c r="AI721" i="6" s="1"/>
  <c r="AI722" i="6" s="1"/>
  <c r="AI720" i="6" s="1"/>
  <c r="AJ3533" i="6" a="1"/>
  <c r="AJ3533" i="6" s="1"/>
  <c r="AJ3534" i="6" s="1"/>
  <c r="AJ3532" i="6" s="1" a="1"/>
  <c r="AJ3532" i="6" s="1"/>
  <c r="AI281" i="6" a="1"/>
  <c r="AI281" i="6" s="1"/>
  <c r="AI282" i="6" s="1"/>
  <c r="AI280" i="6" s="1"/>
  <c r="AI3409" i="6" a="1"/>
  <c r="AI3409" i="6" s="1"/>
  <c r="AI3410" i="6" s="1"/>
  <c r="AI3408" i="6" s="1"/>
  <c r="AI765" i="6" a="1"/>
  <c r="AI765" i="6" s="1"/>
  <c r="AI766" i="6" s="1"/>
  <c r="AI764" i="6" s="1"/>
  <c r="AI3753" i="6" a="1"/>
  <c r="AI3753" i="6" s="1"/>
  <c r="AI3754" i="6" s="1"/>
  <c r="AI3752" i="6" s="1"/>
  <c r="AJ2693" i="6" a="1"/>
  <c r="AJ2693" i="6" s="1"/>
  <c r="AJ2694" i="6" s="1"/>
  <c r="AJ2692" i="6" s="1" a="1"/>
  <c r="AJ2692" i="6" s="1"/>
  <c r="AK2691" i="6" s="1" a="1"/>
  <c r="AK2691" i="6" s="1"/>
  <c r="AJ2313" i="6" a="1"/>
  <c r="AJ2313" i="6" s="1"/>
  <c r="AJ2314" i="6" s="1"/>
  <c r="AJ2312" i="6" s="1" a="1"/>
  <c r="AJ2312" i="6" s="1"/>
  <c r="AI2505" i="6" a="1"/>
  <c r="AI2505" i="6" s="1"/>
  <c r="AI2506" i="6" s="1"/>
  <c r="AI2504" i="6" s="1"/>
  <c r="AG3038" i="6"/>
  <c r="AG3036" i="6" s="1"/>
  <c r="AG1394" i="6"/>
  <c r="AG1392" i="6" s="1"/>
  <c r="AI41" i="6" a="1"/>
  <c r="AI41" i="6" s="1"/>
  <c r="AI42" i="6" s="1"/>
  <c r="AI40" i="6" s="1"/>
  <c r="AG3062" i="6"/>
  <c r="AG3060" i="6" s="1"/>
  <c r="AG2062" i="6"/>
  <c r="AG2060" i="6" s="1"/>
  <c r="AG1902" i="6"/>
  <c r="AG1900" i="6" s="1"/>
  <c r="AH458" i="6"/>
  <c r="AH456" i="6" s="1"/>
  <c r="AH3182" i="6"/>
  <c r="AH3180" i="6" s="1"/>
  <c r="AG2502" i="6"/>
  <c r="AG2500" i="6" s="1"/>
  <c r="AI366" i="6"/>
  <c r="AI364" i="6" s="1"/>
  <c r="AI2449" i="6" a="1"/>
  <c r="AI2449" i="6" s="1"/>
  <c r="AI2450" i="6" s="1"/>
  <c r="AI2448" i="6" s="1"/>
  <c r="AH1713" i="6" a="1"/>
  <c r="AH1713" i="6" s="1"/>
  <c r="AH1714" i="6" s="1"/>
  <c r="AH1712" i="6" s="1"/>
  <c r="AG3014" i="6"/>
  <c r="AG3012" i="6" s="1"/>
  <c r="AH3842" i="6"/>
  <c r="AH3840" i="6" s="1"/>
  <c r="AG246" i="6"/>
  <c r="AG244" i="6" s="1"/>
  <c r="AH3397" i="6" a="1"/>
  <c r="AH3397" i="6" s="1"/>
  <c r="AH3398" i="6" s="1"/>
  <c r="AH3396" i="6" s="1"/>
  <c r="AH1589" i="6" a="1"/>
  <c r="AH1589" i="6" s="1"/>
  <c r="AH1590" i="6" s="1"/>
  <c r="AH1588" i="6" s="1"/>
  <c r="AH761" i="6" a="1"/>
  <c r="AH761" i="6" s="1"/>
  <c r="AH762" i="6" s="1"/>
  <c r="AH760" i="6" s="1"/>
  <c r="AG1958" i="6"/>
  <c r="AG1956" i="6" s="1"/>
  <c r="AH3074" i="6"/>
  <c r="AH3072" i="6" s="1"/>
  <c r="AG2054" i="6"/>
  <c r="AG2052" i="6" s="1"/>
  <c r="AH3653" i="6" a="1"/>
  <c r="AH3653" i="6" s="1"/>
  <c r="AH3654" i="6" s="1"/>
  <c r="AH3652" i="6" s="1"/>
  <c r="AH341" i="6" a="1"/>
  <c r="AH341" i="6" s="1"/>
  <c r="AI289" i="6" a="1"/>
  <c r="AI289" i="6" s="1"/>
  <c r="AJ289" i="6" s="1" a="1"/>
  <c r="AJ289" i="6" s="1"/>
  <c r="AH1905" i="6" a="1"/>
  <c r="AH1905" i="6" s="1"/>
  <c r="AI1905" i="6" s="1" a="1"/>
  <c r="AI1905" i="6" s="1"/>
  <c r="AJ1905" i="6" s="1" a="1"/>
  <c r="AJ1905" i="6" s="1"/>
  <c r="AG3618" i="6"/>
  <c r="AG3616" i="6" s="1"/>
  <c r="AI2645" i="6" a="1"/>
  <c r="AI2645" i="6" s="1"/>
  <c r="AI2646" i="6" s="1"/>
  <c r="AI2644" i="6" s="1"/>
  <c r="AI2237" i="6" a="1"/>
  <c r="AI2237" i="6" s="1"/>
  <c r="AI2238" i="6" s="1"/>
  <c r="AI2236" i="6" s="1"/>
  <c r="AJ841" i="6" a="1"/>
  <c r="AJ841" i="6" s="1"/>
  <c r="AJ842" i="6" s="1"/>
  <c r="AJ840" i="6" s="1" a="1"/>
  <c r="AJ840" i="6" s="1"/>
  <c r="AI2425" i="6" a="1"/>
  <c r="AI2425" i="6" s="1"/>
  <c r="AI2426" i="6" s="1"/>
  <c r="AI2424" i="6" s="1"/>
  <c r="AJ2161" i="6" a="1"/>
  <c r="AJ2161" i="6" s="1"/>
  <c r="AJ2162" i="6" s="1"/>
  <c r="AJ2160" i="6" s="1" a="1"/>
  <c r="AJ2160" i="6" s="1"/>
  <c r="AI921" i="6" a="1"/>
  <c r="AI921" i="6" s="1"/>
  <c r="AI922" i="6" s="1"/>
  <c r="AI920" i="6" s="1"/>
  <c r="AI1933" i="6" a="1"/>
  <c r="AI1933" i="6" s="1"/>
  <c r="AI1934" i="6" s="1"/>
  <c r="AI1932" i="6" s="1"/>
  <c r="AI3001" i="6" a="1"/>
  <c r="AI3001" i="6" s="1"/>
  <c r="AI3002" i="6" s="1"/>
  <c r="AI3000" i="6" s="1"/>
  <c r="AJ153" i="6" a="1"/>
  <c r="AJ153" i="6" s="1"/>
  <c r="AJ154" i="6" s="1"/>
  <c r="AJ152" i="6" s="1" a="1"/>
  <c r="AJ152" i="6" s="1"/>
  <c r="AI1137" i="6" a="1"/>
  <c r="AI1137" i="6" s="1"/>
  <c r="AI1138" i="6" s="1"/>
  <c r="AI1136" i="6" s="1"/>
  <c r="AJ1117" i="6" a="1"/>
  <c r="AJ1117" i="6" s="1"/>
  <c r="AJ1118" i="6" s="1"/>
  <c r="AJ1116" i="6" s="1" a="1"/>
  <c r="AJ1116" i="6" s="1"/>
  <c r="AI3369" i="6" a="1"/>
  <c r="AI3369" i="6" s="1"/>
  <c r="AI3370" i="6" s="1"/>
  <c r="AI3368" i="6" s="1"/>
  <c r="AI2813" i="6" a="1"/>
  <c r="AI2813" i="6" s="1"/>
  <c r="AI2814" i="6" s="1"/>
  <c r="AI2812" i="6" s="1"/>
  <c r="AI2329" i="6" a="1"/>
  <c r="AI2329" i="6" s="1"/>
  <c r="AI2330" i="6" s="1"/>
  <c r="AI2328" i="6" s="1"/>
  <c r="AI1885" i="6" a="1"/>
  <c r="AI1885" i="6" s="1"/>
  <c r="AI1886" i="6" s="1"/>
  <c r="AI1884" i="6" s="1"/>
  <c r="AI45" i="6" a="1"/>
  <c r="AI45" i="6" s="1"/>
  <c r="AI46" i="6" s="1"/>
  <c r="AI44" i="6" s="1"/>
  <c r="AI3093" i="6" a="1"/>
  <c r="AI3093" i="6" s="1"/>
  <c r="AI3094" i="6" s="1"/>
  <c r="AI3092" i="6" s="1"/>
  <c r="AI2753" i="6" a="1"/>
  <c r="AI2753" i="6" s="1"/>
  <c r="AI2754" i="6" s="1"/>
  <c r="AI2752" i="6" s="1"/>
  <c r="AI2229" i="6" a="1"/>
  <c r="AI2229" i="6" s="1"/>
  <c r="AI2230" i="6" s="1"/>
  <c r="AI2228" i="6" s="1"/>
  <c r="AI2289" i="6" a="1"/>
  <c r="AI2289" i="6" s="1"/>
  <c r="AI2290" i="6" s="1"/>
  <c r="AI2288" i="6" s="1"/>
  <c r="AI2493" i="6" a="1"/>
  <c r="AI2493" i="6" s="1"/>
  <c r="AI2494" i="6" s="1"/>
  <c r="AI2492" i="6" s="1"/>
  <c r="AI2413" i="6" a="1"/>
  <c r="AI2413" i="6" s="1"/>
  <c r="AI2414" i="6" s="1"/>
  <c r="AI2412" i="6" s="1"/>
  <c r="AI3697" i="6" a="1"/>
  <c r="AI3697" i="6" s="1"/>
  <c r="AI3698" i="6" s="1"/>
  <c r="AI3696" i="6" s="1"/>
  <c r="AI3489" i="6" a="1"/>
  <c r="AI3489" i="6" s="1"/>
  <c r="AI3490" i="6" s="1"/>
  <c r="AI3488" i="6" s="1"/>
  <c r="AJ2393" i="6" a="1"/>
  <c r="AJ2393" i="6" s="1"/>
  <c r="AJ2394" i="6" s="1"/>
  <c r="AJ2392" i="6" s="1" a="1"/>
  <c r="AJ2392" i="6" s="1"/>
  <c r="AI1593" i="6" a="1"/>
  <c r="AI1593" i="6" s="1"/>
  <c r="AI1594" i="6" s="1"/>
  <c r="AI1592" i="6" s="1"/>
  <c r="AJ2737" i="6" a="1"/>
  <c r="AJ2737" i="6" s="1"/>
  <c r="AJ2738" i="6" s="1"/>
  <c r="AJ2736" i="6" s="1" a="1"/>
  <c r="AJ2736" i="6" s="1"/>
  <c r="AI2221" i="6" a="1"/>
  <c r="AI2221" i="6" s="1"/>
  <c r="AI2222" i="6" s="1"/>
  <c r="AI2220" i="6" s="1"/>
  <c r="AJ2169" i="6" a="1"/>
  <c r="AJ2169" i="6" s="1"/>
  <c r="AJ2170" i="6" s="1"/>
  <c r="AJ2168" i="6" s="1" a="1"/>
  <c r="AJ2168" i="6" s="1"/>
  <c r="AI725" i="6" a="1"/>
  <c r="AI725" i="6" s="1"/>
  <c r="AI726" i="6" s="1"/>
  <c r="AI724" i="6" s="1"/>
  <c r="AH969" i="6" a="1"/>
  <c r="AH969" i="6" s="1"/>
  <c r="AH970" i="6" s="1"/>
  <c r="AH968" i="6" s="1"/>
  <c r="AH933" i="6" a="1"/>
  <c r="AH933" i="6" s="1"/>
  <c r="AH934" i="6" s="1"/>
  <c r="AH932" i="6" s="1"/>
  <c r="AI3253" i="6" a="1"/>
  <c r="AI3253" i="6" s="1"/>
  <c r="AI3254" i="6" s="1"/>
  <c r="AI3252" i="6" s="1"/>
  <c r="AH3745" i="6" a="1"/>
  <c r="AH3745" i="6" s="1"/>
  <c r="AH3746" i="6" s="1"/>
  <c r="AH3744" i="6" s="1"/>
  <c r="AI3725" i="6" a="1"/>
  <c r="AI3725" i="6" s="1"/>
  <c r="AI3726" i="6" s="1"/>
  <c r="AI3724" i="6" s="1"/>
  <c r="AH3061" i="6" a="1"/>
  <c r="AH3061" i="6" s="1"/>
  <c r="AI3061" i="6" s="1" a="1"/>
  <c r="AI3061" i="6" s="1"/>
  <c r="AH2513" i="6" a="1"/>
  <c r="AH2513" i="6" s="1"/>
  <c r="AH2514" i="6" s="1"/>
  <c r="AH2512" i="6" s="1"/>
  <c r="AI2093" i="6" a="1"/>
  <c r="AI2093" i="6" s="1"/>
  <c r="AH2718" i="6"/>
  <c r="AH2716" i="6" s="1"/>
  <c r="AI458" i="6"/>
  <c r="AI456" i="6" s="1"/>
  <c r="AH1457" i="6" a="1"/>
  <c r="AH1457" i="6" s="1"/>
  <c r="AH1458" i="6" s="1"/>
  <c r="AH1456" i="6" s="1"/>
  <c r="AG2658" i="6"/>
  <c r="AG2656" i="6" s="1"/>
  <c r="AH3674" i="6"/>
  <c r="AH3672" i="6" s="1"/>
  <c r="AH1514" i="6"/>
  <c r="AH1512" i="6" s="1"/>
  <c r="AH1958" i="6"/>
  <c r="AH1956" i="6" s="1"/>
  <c r="AI3182" i="6"/>
  <c r="AI3180" i="6" s="1"/>
  <c r="AH2133" i="6" a="1"/>
  <c r="AH2133" i="6" s="1"/>
  <c r="AI2133" i="6" s="1" a="1"/>
  <c r="AI2133" i="6" s="1"/>
  <c r="AI2134" i="6" s="1"/>
  <c r="AI2132" i="6" s="1"/>
  <c r="AH1473" i="6" a="1"/>
  <c r="AH1473" i="6" s="1"/>
  <c r="AI1473" i="6" s="1" a="1"/>
  <c r="AI1473" i="6" s="1"/>
  <c r="AI1474" i="6" s="1"/>
  <c r="AI1472" i="6" s="1"/>
  <c r="AH245" i="6" a="1"/>
  <c r="AH245" i="6" s="1"/>
  <c r="AH246" i="6" s="1"/>
  <c r="AH244" i="6" s="1"/>
  <c r="AI2617" i="6" a="1"/>
  <c r="AI2617" i="6" s="1"/>
  <c r="AI2618" i="6" s="1"/>
  <c r="AI2616" i="6" s="1"/>
  <c r="AI409" i="6" a="1"/>
  <c r="AI409" i="6" s="1"/>
  <c r="AI410" i="6" s="1"/>
  <c r="AI408" i="6" s="1"/>
  <c r="AH2441" i="6" a="1"/>
  <c r="AH2441" i="6" s="1"/>
  <c r="AH2442" i="6" s="1"/>
  <c r="AH2440" i="6" s="1"/>
  <c r="AH1770" i="6"/>
  <c r="AH1768" i="6" s="1"/>
  <c r="AH1949" i="6" a="1"/>
  <c r="AH1949" i="6" s="1"/>
  <c r="AH1950" i="6" s="1"/>
  <c r="AH1948" i="6" s="1"/>
  <c r="AH1477" i="6" a="1"/>
  <c r="AH1477" i="6" s="1"/>
  <c r="AH1478" i="6" s="1"/>
  <c r="AH1476" i="6" s="1"/>
  <c r="AH2377" i="6" a="1"/>
  <c r="AH2377" i="6" s="1"/>
  <c r="AH3973" i="6" a="1"/>
  <c r="AH3973" i="6" s="1"/>
  <c r="AH3974" i="6" s="1"/>
  <c r="AH3972" i="6" s="1"/>
  <c r="AH554" i="6"/>
  <c r="AH552" i="6" s="1"/>
  <c r="AG1046" i="6"/>
  <c r="AG1044" i="6" s="1"/>
  <c r="AI1865" i="6" a="1"/>
  <c r="AI1865" i="6" s="1"/>
  <c r="AI1866" i="6" s="1"/>
  <c r="AI1864" i="6" s="1"/>
  <c r="AI525" i="6" a="1"/>
  <c r="AI525" i="6" s="1"/>
  <c r="AI526" i="6" s="1"/>
  <c r="AI524" i="6" s="1"/>
  <c r="AI1189" i="6" a="1"/>
  <c r="AI1189" i="6" s="1"/>
  <c r="AI1190" i="6" s="1"/>
  <c r="AI1188" i="6" s="1"/>
  <c r="AI2789" i="6" a="1"/>
  <c r="AI2789" i="6" s="1"/>
  <c r="AI2790" i="6" s="1"/>
  <c r="AI2788" i="6" s="1"/>
  <c r="AI3141" i="6" a="1"/>
  <c r="AI3141" i="6" s="1"/>
  <c r="AI3142" i="6" s="1"/>
  <c r="AI3140" i="6" s="1"/>
  <c r="AI3977" i="6" a="1"/>
  <c r="AI3977" i="6" s="1"/>
  <c r="AI3978" i="6" s="1"/>
  <c r="AI3976" i="6" s="1"/>
  <c r="AI3337" i="6" a="1"/>
  <c r="AI3337" i="6" s="1"/>
  <c r="AI3338" i="6" s="1"/>
  <c r="AI3336" i="6" s="1"/>
  <c r="AI3673" i="6" a="1"/>
  <c r="AI3673" i="6" s="1"/>
  <c r="AI3674" i="6" s="1"/>
  <c r="AI3672" i="6" s="1"/>
  <c r="AI1781" i="6" a="1"/>
  <c r="AI1781" i="6" s="1"/>
  <c r="AI1782" i="6" s="1"/>
  <c r="AI1780" i="6" s="1"/>
  <c r="AI21" i="6" a="1"/>
  <c r="AI21" i="6" s="1"/>
  <c r="AI22" i="6" s="1"/>
  <c r="AI20" i="6" s="1"/>
  <c r="AI2777" i="6" a="1"/>
  <c r="AI2777" i="6" s="1"/>
  <c r="AI2778" i="6" s="1"/>
  <c r="AI2776" i="6" s="1"/>
  <c r="AI793" i="6" a="1"/>
  <c r="AI793" i="6" s="1"/>
  <c r="AI794" i="6" s="1"/>
  <c r="AI792" i="6" s="1"/>
  <c r="AI1205" i="6" a="1"/>
  <c r="AI1205" i="6" s="1"/>
  <c r="AI1206" i="6" s="1"/>
  <c r="AI1204" i="6" s="1"/>
  <c r="AI65" i="6" a="1"/>
  <c r="AI65" i="6" s="1"/>
  <c r="AI66" i="6" s="1"/>
  <c r="AI64" i="6" s="1"/>
  <c r="AI1085" i="6" a="1"/>
  <c r="AI1085" i="6" s="1"/>
  <c r="AI1086" i="6" s="1"/>
  <c r="AI1084" i="6" s="1"/>
  <c r="AI1149" i="6" a="1"/>
  <c r="AI1149" i="6" s="1"/>
  <c r="AI1150" i="6" s="1"/>
  <c r="AI1148" i="6" s="1"/>
  <c r="AI1521" i="6" a="1"/>
  <c r="AI1521" i="6" s="1"/>
  <c r="AI1522" i="6" s="1"/>
  <c r="AI1520" i="6" s="1"/>
  <c r="AI2397" i="6" a="1"/>
  <c r="AI2397" i="6" s="1"/>
  <c r="AI2398" i="6" s="1"/>
  <c r="AI2396" i="6" s="1"/>
  <c r="AI385" i="6" a="1"/>
  <c r="AI385" i="6" s="1"/>
  <c r="AI386" i="6" s="1"/>
  <c r="AI384" i="6" s="1"/>
  <c r="AI513" i="6" a="1"/>
  <c r="AI513" i="6" s="1"/>
  <c r="AI514" i="6" s="1"/>
  <c r="AI512" i="6" s="1"/>
  <c r="AI2801" i="6" a="1"/>
  <c r="AI2801" i="6" s="1"/>
  <c r="AI2802" i="6" s="1"/>
  <c r="AI2800" i="6" s="1"/>
  <c r="AI3529" i="6" a="1"/>
  <c r="AI3529" i="6" s="1"/>
  <c r="AI3530" i="6" s="1"/>
  <c r="AI3528" i="6" s="1"/>
  <c r="AJ1241" i="6" a="1"/>
  <c r="AJ1241" i="6" s="1"/>
  <c r="AJ1242" i="6" s="1"/>
  <c r="AJ1240" i="6" s="1" a="1"/>
  <c r="AJ1240" i="6" s="1"/>
  <c r="AI593" i="6" a="1"/>
  <c r="AI593" i="6" s="1"/>
  <c r="AI594" i="6" s="1"/>
  <c r="AI592" i="6" s="1"/>
  <c r="AI2213" i="6" a="1"/>
  <c r="AI2213" i="6" s="1"/>
  <c r="AI2214" i="6" s="1"/>
  <c r="AI2212" i="6" s="1"/>
  <c r="AI573" i="6" a="1"/>
  <c r="AI573" i="6" s="1"/>
  <c r="AI574" i="6" s="1"/>
  <c r="AI572" i="6" s="1"/>
  <c r="AI2941" i="6" a="1"/>
  <c r="AI2941" i="6" s="1"/>
  <c r="AI2942" i="6" s="1"/>
  <c r="AI2940" i="6" s="1"/>
  <c r="AI2681" i="6" a="1"/>
  <c r="AI2681" i="6" s="1"/>
  <c r="AI2682" i="6" s="1"/>
  <c r="AI2680" i="6" s="1"/>
  <c r="AJ1105" i="6" a="1"/>
  <c r="AJ1105" i="6" s="1"/>
  <c r="AJ1106" i="6" s="1"/>
  <c r="AJ1104" i="6" s="1" a="1"/>
  <c r="AJ1104" i="6" s="1"/>
  <c r="AI2073" i="6" a="1"/>
  <c r="AI2073" i="6" s="1"/>
  <c r="AI2074" i="6" s="1"/>
  <c r="AI2072" i="6" s="1"/>
  <c r="AI297" i="6" a="1"/>
  <c r="AI297" i="6" s="1"/>
  <c r="AI298" i="6" s="1"/>
  <c r="AI296" i="6" s="1"/>
  <c r="AI2689" i="6" a="1"/>
  <c r="AI2689" i="6" s="1"/>
  <c r="AI2690" i="6" s="1"/>
  <c r="AI2688" i="6" s="1"/>
  <c r="AI2581" i="6" a="1"/>
  <c r="AI2581" i="6" s="1"/>
  <c r="AI2582" i="6" s="1"/>
  <c r="AI2580" i="6" s="1"/>
  <c r="AI3625" i="6" a="1"/>
  <c r="AI3625" i="6" s="1"/>
  <c r="AI3626" i="6" s="1"/>
  <c r="AI3624" i="6" s="1"/>
  <c r="AI965" i="6" a="1"/>
  <c r="AI965" i="6" s="1"/>
  <c r="AI966" i="6" s="1"/>
  <c r="AI964" i="6" s="1"/>
  <c r="AI2489" i="6" a="1"/>
  <c r="AI2489" i="6" s="1"/>
  <c r="AI2490" i="6" s="1"/>
  <c r="AI2488" i="6" s="1"/>
  <c r="AI785" i="6" a="1"/>
  <c r="AI785" i="6" s="1"/>
  <c r="AI786" i="6" s="1"/>
  <c r="AI784" i="6" s="1"/>
  <c r="AI3005" i="6" a="1"/>
  <c r="AI3005" i="6" s="1"/>
  <c r="AI3006" i="6" s="1"/>
  <c r="AI3004" i="6" s="1"/>
  <c r="AI797" i="6" a="1"/>
  <c r="AI797" i="6" s="1"/>
  <c r="AI798" i="6" s="1"/>
  <c r="AI796" i="6" s="1"/>
  <c r="AI317" i="6" a="1"/>
  <c r="AI317" i="6" s="1"/>
  <c r="AI318" i="6" s="1"/>
  <c r="AI316" i="6" s="1"/>
  <c r="AI285" i="6" a="1"/>
  <c r="AI285" i="6" s="1"/>
  <c r="AI286" i="6" s="1"/>
  <c r="AI284" i="6" s="1"/>
  <c r="AH2622" i="6"/>
  <c r="AH2620" i="6" s="1"/>
  <c r="AI241" i="6" a="1"/>
  <c r="AI241" i="6" s="1"/>
  <c r="AI242" i="6" s="1"/>
  <c r="AI240" i="6" s="1"/>
  <c r="AH49" i="6" a="1"/>
  <c r="AH49" i="6" s="1"/>
  <c r="AH50" i="6" s="1"/>
  <c r="AH48" i="6" s="1"/>
  <c r="AG1586" i="6"/>
  <c r="AG1584" i="6" s="1"/>
  <c r="AH3105" i="6" a="1"/>
  <c r="AH3105" i="6" s="1"/>
  <c r="AH3106" i="6" s="1"/>
  <c r="AH3104" i="6" s="1"/>
  <c r="AG1758" i="6"/>
  <c r="AG1756" i="6" s="1"/>
  <c r="AG3890" i="6"/>
  <c r="AG3888" i="6" s="1"/>
  <c r="AH1394" i="6"/>
  <c r="AH1392" i="6" s="1"/>
  <c r="AH3601" i="6" a="1"/>
  <c r="AH3601" i="6" s="1"/>
  <c r="AH3602" i="6" s="1"/>
  <c r="AH3600" i="6" s="1"/>
  <c r="AH329" i="6" a="1"/>
  <c r="AH329" i="6" s="1"/>
  <c r="AH330" i="6" s="1"/>
  <c r="AH328" i="6" s="1"/>
  <c r="AG1622" i="6"/>
  <c r="AG1620" i="6" s="1"/>
  <c r="AG3926" i="6"/>
  <c r="AG3924" i="6" s="1"/>
  <c r="AH1073" i="6" a="1"/>
  <c r="AH1073" i="6" s="1"/>
  <c r="AH1074" i="6" s="1"/>
  <c r="AH1072" i="6" s="1"/>
  <c r="AG2010" i="6"/>
  <c r="AG2008" i="6" s="1"/>
  <c r="AH154" i="6"/>
  <c r="AH152" i="6" s="1"/>
  <c r="AG3674" i="6"/>
  <c r="AG3672" i="6" s="1"/>
  <c r="AG1134" i="6"/>
  <c r="AG1132" i="6" s="1"/>
  <c r="AG2154" i="6"/>
  <c r="AG2152" i="6" s="1"/>
  <c r="AG1894" i="6"/>
  <c r="AG1892" i="6" s="1"/>
  <c r="AG554" i="6"/>
  <c r="AG552" i="6" s="1"/>
  <c r="AG3290" i="6"/>
  <c r="AG3288" i="6" s="1"/>
  <c r="AG3998" i="6"/>
  <c r="AG3996" i="6" s="1"/>
  <c r="AG2110" i="6"/>
  <c r="AG2108" i="6" s="1"/>
  <c r="AG1514" i="6"/>
  <c r="AG1512" i="6" s="1"/>
  <c r="AH2137" i="6" a="1"/>
  <c r="AH2137" i="6" s="1"/>
  <c r="AI1165" i="6" a="1"/>
  <c r="AI1165" i="6" s="1"/>
  <c r="AI1166" i="6" s="1"/>
  <c r="AI1164" i="6" s="1"/>
  <c r="AH3353" i="6" a="1"/>
  <c r="AH3353" i="6" s="1"/>
  <c r="AH3354" i="6" s="1"/>
  <c r="AH3352" i="6" s="1"/>
  <c r="AI29" i="6" a="1"/>
  <c r="AI29" i="6" s="1"/>
  <c r="AI30" i="6" s="1"/>
  <c r="AI28" i="6" s="1"/>
  <c r="AH2153" i="6" a="1"/>
  <c r="AH2153" i="6" s="1"/>
  <c r="AH2154" i="6" s="1"/>
  <c r="AH2152" i="6" s="1"/>
  <c r="AH1902" i="6"/>
  <c r="AH1900" i="6" s="1"/>
  <c r="AH2997" i="6" a="1"/>
  <c r="AH2997" i="6" s="1"/>
  <c r="AH2998" i="6" s="1"/>
  <c r="AH2996" i="6" s="1"/>
  <c r="AH1317" i="6" a="1"/>
  <c r="AH1317" i="6" s="1"/>
  <c r="AH1318" i="6" s="1"/>
  <c r="AH1316" i="6" s="1"/>
  <c r="AG3246" i="6"/>
  <c r="AG3244" i="6" s="1"/>
  <c r="AH338" i="6"/>
  <c r="AH336" i="6" s="1"/>
  <c r="AG3158" i="6"/>
  <c r="AG3156" i="6" s="1"/>
  <c r="AH1349" i="6" a="1"/>
  <c r="AH1349" i="6" s="1"/>
  <c r="AH1350" i="6" s="1"/>
  <c r="AH1348" i="6" s="1"/>
  <c r="AH1245" i="6" a="1"/>
  <c r="AH1245" i="6" s="1"/>
  <c r="AH1246" i="6" s="1"/>
  <c r="AH1244" i="6" s="1"/>
  <c r="AG2262" i="6"/>
  <c r="AG2260" i="6" s="1"/>
  <c r="AJ3361" i="6" a="1"/>
  <c r="AJ3361" i="6" s="1"/>
  <c r="AJ3362" i="6" s="1"/>
  <c r="AJ3360" i="6" s="1" a="1"/>
  <c r="AJ3360" i="6" s="1"/>
  <c r="AK3359" i="6" s="1" a="1"/>
  <c r="AK3359" i="6" s="1"/>
  <c r="AI1053" i="6" a="1"/>
  <c r="AI1053" i="6" s="1"/>
  <c r="AI1054" i="6" s="1"/>
  <c r="AI1052" i="6" s="1"/>
  <c r="AI373" i="6" a="1"/>
  <c r="AI373" i="6" s="1"/>
  <c r="AI374" i="6" s="1"/>
  <c r="AI372" i="6" s="1"/>
  <c r="AI2701" i="6" a="1"/>
  <c r="AI2701" i="6" s="1"/>
  <c r="AI2702" i="6" s="1"/>
  <c r="AI2700" i="6" s="1"/>
  <c r="AI973" i="6" a="1"/>
  <c r="AI973" i="6" s="1"/>
  <c r="AI974" i="6" s="1"/>
  <c r="AI972" i="6" s="1"/>
  <c r="AI1037" i="6" a="1"/>
  <c r="AI1037" i="6" s="1"/>
  <c r="AI1038" i="6" s="1"/>
  <c r="AI1036" i="6" s="1"/>
  <c r="AI3841" i="6" a="1"/>
  <c r="AI3841" i="6" s="1"/>
  <c r="AI3842" i="6" s="1"/>
  <c r="AI3840" i="6" s="1"/>
  <c r="AJ913" i="6" a="1"/>
  <c r="AJ913" i="6" s="1"/>
  <c r="AJ914" i="6" s="1"/>
  <c r="AJ912" i="6" s="1" a="1"/>
  <c r="AJ912" i="6" s="1"/>
  <c r="AI3313" i="6" a="1"/>
  <c r="AI3313" i="6" s="1"/>
  <c r="AI3314" i="6" s="1"/>
  <c r="AI3312" i="6" s="1"/>
  <c r="AI1985" i="6" a="1"/>
  <c r="AI1985" i="6" s="1"/>
  <c r="AI1986" i="6" s="1"/>
  <c r="AI1984" i="6" s="1"/>
  <c r="AJ1609" i="6" a="1"/>
  <c r="AJ1609" i="6" s="1"/>
  <c r="AJ1610" i="6" s="1"/>
  <c r="AJ1608" i="6" s="1" a="1"/>
  <c r="AJ1608" i="6" s="1"/>
  <c r="AI1561" i="6" a="1"/>
  <c r="AI1561" i="6" s="1"/>
  <c r="AI1562" i="6" s="1"/>
  <c r="AI1560" i="6" s="1"/>
  <c r="AI3821" i="6" a="1"/>
  <c r="AI3821" i="6" s="1"/>
  <c r="AI3822" i="6" s="1"/>
  <c r="AI3820" i="6" s="1"/>
  <c r="AI1817" i="6" a="1"/>
  <c r="AI1817" i="6" s="1"/>
  <c r="AI1818" i="6" s="1"/>
  <c r="AI1816" i="6" s="1"/>
  <c r="AI337" i="6" a="1"/>
  <c r="AI337" i="6" s="1"/>
  <c r="AI338" i="6" s="1"/>
  <c r="AI336" i="6" s="1"/>
  <c r="AI2637" i="6" a="1"/>
  <c r="AI2637" i="6" s="1"/>
  <c r="AI2638" i="6" s="1"/>
  <c r="AI2636" i="6" s="1"/>
  <c r="AJ901" i="6" a="1"/>
  <c r="AJ901" i="6" s="1"/>
  <c r="AJ902" i="6" s="1"/>
  <c r="AJ900" i="6" s="1" a="1"/>
  <c r="AJ900" i="6" s="1"/>
  <c r="AI2333" i="6" a="1"/>
  <c r="AI2333" i="6" s="1"/>
  <c r="AI2334" i="6" s="1"/>
  <c r="AI2332" i="6" s="1"/>
  <c r="AJ3185" i="6" a="1"/>
  <c r="AJ3185" i="6" s="1"/>
  <c r="AJ3186" i="6" s="1"/>
  <c r="AJ3184" i="6" s="1" a="1"/>
  <c r="AJ3184" i="6" s="1"/>
  <c r="AI537" i="6" a="1"/>
  <c r="AI537" i="6" s="1"/>
  <c r="AI538" i="6" s="1"/>
  <c r="AI536" i="6" s="1"/>
  <c r="AI2625" i="6" a="1"/>
  <c r="AI2625" i="6" s="1"/>
  <c r="AI2626" i="6" s="1"/>
  <c r="AI2624" i="6" s="1"/>
  <c r="AJ3473" i="6" a="1"/>
  <c r="AJ3473" i="6" s="1"/>
  <c r="AJ3474" i="6" s="1"/>
  <c r="AJ3472" i="6" s="1" a="1"/>
  <c r="AJ3472" i="6" s="1"/>
  <c r="AK3471" i="6" s="1" a="1"/>
  <c r="AK3471" i="6" s="1"/>
  <c r="AI2301" i="6" a="1"/>
  <c r="AI2301" i="6" s="1"/>
  <c r="AI2302" i="6" s="1"/>
  <c r="AI2300" i="6" s="1"/>
  <c r="AI1329" i="6" a="1"/>
  <c r="AI1329" i="6" s="1"/>
  <c r="AI1330" i="6" s="1"/>
  <c r="AI1328" i="6" s="1"/>
  <c r="AI1369" i="6" a="1"/>
  <c r="AI1369" i="6" s="1"/>
  <c r="AI1370" i="6" s="1"/>
  <c r="AI1368" i="6" s="1"/>
  <c r="AJ993" i="6" a="1"/>
  <c r="AJ993" i="6" s="1"/>
  <c r="AJ994" i="6" s="1"/>
  <c r="AJ992" i="6" s="1" a="1"/>
  <c r="AJ992" i="6" s="1"/>
  <c r="AJ2977" i="6" a="1"/>
  <c r="AJ2977" i="6" s="1"/>
  <c r="AJ2978" i="6" s="1"/>
  <c r="AJ2976" i="6" s="1" a="1"/>
  <c r="AJ2976" i="6" s="1"/>
  <c r="AH1121" i="6" a="1"/>
  <c r="AH1121" i="6" s="1"/>
  <c r="AH1122" i="6" s="1"/>
  <c r="AH1120" i="6" s="1"/>
  <c r="AH2797" i="6" a="1"/>
  <c r="AH2797" i="6" s="1"/>
  <c r="AH2798" i="6" s="1"/>
  <c r="AH2796" i="6" s="1"/>
  <c r="AH1721" i="6" a="1"/>
  <c r="AH1721" i="6" s="1"/>
  <c r="AH1722" i="6" s="1"/>
  <c r="AH1720" i="6" s="1"/>
  <c r="AH1586" i="6"/>
  <c r="AH1584" i="6" s="1"/>
  <c r="AH2249" i="6" a="1"/>
  <c r="AH2249" i="6" s="1"/>
  <c r="AI2249" i="6" s="1" a="1"/>
  <c r="AI2249" i="6" s="1"/>
  <c r="AH3349" i="6" a="1"/>
  <c r="AH3349" i="6" s="1"/>
  <c r="AH3350" i="6" s="1"/>
  <c r="AH3348" i="6" s="1"/>
  <c r="AH601" i="6" a="1"/>
  <c r="AH601" i="6" s="1"/>
  <c r="AH602" i="6" s="1"/>
  <c r="AH600" i="6" s="1"/>
  <c r="AH1190" i="6"/>
  <c r="AH1188" i="6" s="1"/>
  <c r="AH1193" i="6" a="1"/>
  <c r="AH1193" i="6" s="1"/>
  <c r="AI1193" i="6" s="1" a="1"/>
  <c r="AI1193" i="6" s="1"/>
  <c r="AI2189" i="6" a="1"/>
  <c r="AI2189" i="6" s="1"/>
  <c r="AI2190" i="6" s="1"/>
  <c r="AI2188" i="6" s="1"/>
  <c r="AH3737" i="6" a="1"/>
  <c r="AH3737" i="6" s="1"/>
  <c r="AH3738" i="6" s="1"/>
  <c r="AH3736" i="6" s="1"/>
  <c r="AH3410" i="6"/>
  <c r="AH3408" i="6" s="1"/>
  <c r="AH3445" i="6" a="1"/>
  <c r="AH3445" i="6" s="1"/>
  <c r="AI3445" i="6" s="1" a="1"/>
  <c r="AI3445" i="6" s="1"/>
  <c r="AI3446" i="6" s="1"/>
  <c r="AI3444" i="6" s="1"/>
  <c r="AH866" i="6"/>
  <c r="AH864" i="6" s="1"/>
  <c r="AH1381" i="6" a="1"/>
  <c r="AH1381" i="6" s="1"/>
  <c r="AH1382" i="6" s="1"/>
  <c r="AH1380" i="6" s="1"/>
  <c r="AH2682" i="6"/>
  <c r="AH2680" i="6" s="1"/>
  <c r="AH1913" i="6" a="1"/>
  <c r="AH1913" i="6" s="1"/>
  <c r="AH1914" i="6" s="1"/>
  <c r="AH1912" i="6" s="1"/>
  <c r="AH3962" i="6"/>
  <c r="AH3960" i="6" s="1"/>
  <c r="AH3357" i="6" a="1"/>
  <c r="AH3357" i="6" s="1"/>
  <c r="AH3358" i="6" s="1"/>
  <c r="AH3356" i="6" s="1"/>
  <c r="AH1725" i="6" a="1"/>
  <c r="AH1725" i="6" s="1"/>
  <c r="AH1726" i="6" s="1"/>
  <c r="AH1724" i="6" s="1"/>
  <c r="AH1777" i="6" a="1"/>
  <c r="AH1777" i="6" s="1"/>
  <c r="AI1777" i="6" s="1" a="1"/>
  <c r="AI1777" i="6" s="1"/>
  <c r="AI3186" i="6"/>
  <c r="AI3184" i="6" s="1"/>
  <c r="AH2577" i="6" a="1"/>
  <c r="AH2577" i="6" s="1"/>
  <c r="AH2578" i="6" s="1"/>
  <c r="AH2576" i="6" s="1"/>
  <c r="AH2118" i="6"/>
  <c r="AH2116" i="6" s="1"/>
  <c r="AH2054" i="6"/>
  <c r="AH2052" i="6" s="1"/>
  <c r="AH205" i="6" a="1"/>
  <c r="AH205" i="6" s="1"/>
  <c r="AI205" i="6" s="1" a="1"/>
  <c r="AI205" i="6" s="1"/>
  <c r="AI1501" i="6" a="1"/>
  <c r="AI1501" i="6" s="1"/>
  <c r="AI1502" i="6" s="1"/>
  <c r="AI1500" i="6" s="1"/>
  <c r="AH422" i="6"/>
  <c r="AH420" i="6" s="1"/>
  <c r="AH1821" i="6" a="1"/>
  <c r="AH1821" i="6" s="1"/>
  <c r="AH802" i="6"/>
  <c r="AH800" i="6" s="1"/>
  <c r="AH1981" i="6" a="1"/>
  <c r="AH1981" i="6" s="1"/>
  <c r="AH1982" i="6" s="1"/>
  <c r="AH1980" i="6" s="1"/>
  <c r="AH66" i="6"/>
  <c r="AH64" i="6" s="1"/>
  <c r="AH2954" i="6"/>
  <c r="AH2952" i="6" s="1"/>
  <c r="AH533" i="6" a="1"/>
  <c r="AH533" i="6" s="1"/>
  <c r="AI533" i="6" s="1" a="1"/>
  <c r="AI533" i="6" s="1"/>
  <c r="AI389" i="6" a="1"/>
  <c r="AI389" i="6" s="1"/>
  <c r="AI390" i="6" s="1"/>
  <c r="AI388" i="6" s="1"/>
  <c r="AH3157" i="6" a="1"/>
  <c r="AH3157" i="6" s="1"/>
  <c r="AI3157" i="6" s="1" a="1"/>
  <c r="AI3157" i="6" s="1"/>
  <c r="AH3781" i="6" a="1"/>
  <c r="AH3781" i="6" s="1"/>
  <c r="AH3681" i="6" a="1"/>
  <c r="AH3681" i="6" s="1"/>
  <c r="AH2545" i="6" a="1"/>
  <c r="AH2545" i="6" s="1"/>
  <c r="AH2546" i="6" s="1"/>
  <c r="AH2544" i="6" s="1"/>
  <c r="AG1690" i="6"/>
  <c r="AG1688" i="6" s="1"/>
  <c r="AI1633" i="6" a="1"/>
  <c r="AI1633" i="6" s="1"/>
  <c r="AI1634" i="6" s="1"/>
  <c r="AI1632" i="6" s="1"/>
  <c r="AI3197" i="6" a="1"/>
  <c r="AI3197" i="6" s="1"/>
  <c r="AI3198" i="6" s="1"/>
  <c r="AI3196" i="6" s="1"/>
  <c r="AI701" i="6" a="1"/>
  <c r="AI701" i="6" s="1"/>
  <c r="AI702" i="6" s="1"/>
  <c r="AI700" i="6" s="1"/>
  <c r="AI2865" i="6" a="1"/>
  <c r="AI2865" i="6" s="1"/>
  <c r="AI2866" i="6" s="1"/>
  <c r="AI2864" i="6" s="1"/>
  <c r="AJ2321" i="6" a="1"/>
  <c r="AJ2321" i="6" s="1"/>
  <c r="AJ2322" i="6" s="1"/>
  <c r="AJ2320" i="6" s="1" a="1"/>
  <c r="AJ2320" i="6" s="1"/>
  <c r="AI2869" i="6" a="1"/>
  <c r="AI2869" i="6" s="1"/>
  <c r="AI2870" i="6" s="1"/>
  <c r="AI2868" i="6" s="1"/>
  <c r="AI349" i="6" a="1"/>
  <c r="AI349" i="6" s="1"/>
  <c r="AI350" i="6" s="1"/>
  <c r="AI348" i="6" s="1"/>
  <c r="AI1765" i="6" a="1"/>
  <c r="AI1765" i="6" s="1"/>
  <c r="AI1766" i="6" s="1"/>
  <c r="AI1764" i="6" s="1"/>
  <c r="AI1113" i="6" a="1"/>
  <c r="AI1113" i="6" s="1"/>
  <c r="AI1114" i="6" s="1"/>
  <c r="AI1112" i="6" s="1"/>
  <c r="AI2553" i="6" a="1"/>
  <c r="AI2553" i="6" s="1"/>
  <c r="AI2554" i="6" s="1"/>
  <c r="AI2552" i="6" s="1"/>
  <c r="AI401" i="6" a="1"/>
  <c r="AI401" i="6" s="1"/>
  <c r="AI402" i="6" s="1"/>
  <c r="AI400" i="6" s="1"/>
  <c r="AI757" i="6" a="1"/>
  <c r="AI757" i="6" s="1"/>
  <c r="AI758" i="6" s="1"/>
  <c r="AI756" i="6" s="1"/>
  <c r="AI1401" i="6" a="1"/>
  <c r="AI1401" i="6" s="1"/>
  <c r="AI1402" i="6" s="1"/>
  <c r="AI1400" i="6" s="1"/>
  <c r="AI449" i="6" a="1"/>
  <c r="AI449" i="6" s="1"/>
  <c r="AI450" i="6" s="1"/>
  <c r="AI448" i="6" s="1"/>
  <c r="AI3437" i="6" a="1"/>
  <c r="AI3437" i="6" s="1"/>
  <c r="AI3438" i="6" s="1"/>
  <c r="AI3436" i="6" s="1"/>
  <c r="AI3481" i="6" a="1"/>
  <c r="AI3481" i="6" s="1"/>
  <c r="AI3482" i="6" s="1"/>
  <c r="AI3480" i="6" s="1"/>
  <c r="AI2013" i="6" a="1"/>
  <c r="AI2013" i="6" s="1"/>
  <c r="AI2014" i="6" s="1"/>
  <c r="AI2012" i="6" s="1"/>
  <c r="AI37" i="6" a="1"/>
  <c r="AI37" i="6" s="1"/>
  <c r="AI38" i="6" s="1"/>
  <c r="AI36" i="6" s="1"/>
  <c r="AJ3633" i="6" a="1"/>
  <c r="AJ3633" i="6" s="1"/>
  <c r="AJ3634" i="6" s="1"/>
  <c r="AJ3632" i="6" s="1" a="1"/>
  <c r="AJ3632" i="6" s="1"/>
  <c r="AI1157" i="6" a="1"/>
  <c r="AI1157" i="6" s="1"/>
  <c r="AI1158" i="6" s="1"/>
  <c r="AI1156" i="6" s="1"/>
  <c r="AI3869" i="6" a="1"/>
  <c r="AI3869" i="6" s="1"/>
  <c r="AI3870" i="6" s="1"/>
  <c r="AI3868" i="6" s="1"/>
  <c r="AI1861" i="6" a="1"/>
  <c r="AI1861" i="6" s="1"/>
  <c r="AI1862" i="6" s="1"/>
  <c r="AI1860" i="6" s="1"/>
  <c r="AI3085" i="6" a="1"/>
  <c r="AI3085" i="6" s="1"/>
  <c r="AI3086" i="6" s="1"/>
  <c r="AI3084" i="6" s="1"/>
  <c r="AI2373" i="6" a="1"/>
  <c r="AI2373" i="6" s="1"/>
  <c r="AI2374" i="6" s="1"/>
  <c r="AI2372" i="6" s="1"/>
  <c r="AI3049" i="6" a="1"/>
  <c r="AI3049" i="6" s="1"/>
  <c r="AI3050" i="6" s="1"/>
  <c r="AI3048" i="6" s="1"/>
  <c r="AI421" i="6" a="1"/>
  <c r="AI421" i="6" s="1"/>
  <c r="AI422" i="6" s="1"/>
  <c r="AI420" i="6" s="1"/>
  <c r="AI2353" i="6" a="1"/>
  <c r="AI2353" i="6" s="1"/>
  <c r="AI2354" i="6" s="1"/>
  <c r="AI2352" i="6" s="1"/>
  <c r="AI3269" i="6" a="1"/>
  <c r="AI3269" i="6" s="1"/>
  <c r="AI3270" i="6" s="1"/>
  <c r="AI3268" i="6" s="1"/>
  <c r="AI3081" i="6" a="1"/>
  <c r="AI3081" i="6" s="1"/>
  <c r="AI3082" i="6" s="1"/>
  <c r="AI3080" i="6" s="1"/>
  <c r="AI3645" i="6" a="1"/>
  <c r="AI3645" i="6" s="1"/>
  <c r="AI3646" i="6" s="1"/>
  <c r="AI3644" i="6" s="1"/>
  <c r="AI2233" i="6" a="1"/>
  <c r="AI2233" i="6" s="1"/>
  <c r="AI2234" i="6" s="1"/>
  <c r="AI2232" i="6" s="1"/>
  <c r="AI109" i="6" a="1"/>
  <c r="AI109" i="6" s="1"/>
  <c r="AI110" i="6" s="1"/>
  <c r="AI108" i="6" s="1"/>
  <c r="AI1565" i="6" a="1"/>
  <c r="AI1565" i="6" s="1"/>
  <c r="AI1566" i="6" s="1"/>
  <c r="AI1564" i="6" s="1"/>
  <c r="AI2081" i="6" a="1"/>
  <c r="AI2081" i="6" s="1"/>
  <c r="AI2082" i="6" s="1"/>
  <c r="AI2080" i="6" s="1"/>
  <c r="AI1513" i="6" a="1"/>
  <c r="AI1513" i="6" s="1"/>
  <c r="AI1514" i="6" s="1"/>
  <c r="AI1512" i="6" s="1"/>
  <c r="AI1805" i="6" a="1"/>
  <c r="AI1805" i="6" s="1"/>
  <c r="AI1806" i="6" s="1"/>
  <c r="AI1804" i="6" s="1"/>
  <c r="AJ1009" i="6" a="1"/>
  <c r="AJ1009" i="6" s="1"/>
  <c r="AJ1010" i="6" s="1"/>
  <c r="AJ1008" i="6" s="1" a="1"/>
  <c r="AJ1008" i="6" s="1"/>
  <c r="AJ1969" i="6" a="1"/>
  <c r="AJ1969" i="6" s="1"/>
  <c r="AJ1970" i="6" s="1"/>
  <c r="AJ1968" i="6" s="1" a="1"/>
  <c r="AJ1968" i="6" s="1"/>
  <c r="AI2769" i="6" a="1"/>
  <c r="AI2769" i="6" s="1"/>
  <c r="AI2770" i="6" s="1"/>
  <c r="AI2768" i="6" s="1"/>
  <c r="AI961" i="6" a="1"/>
  <c r="AI961" i="6" s="1"/>
  <c r="AI962" i="6" s="1"/>
  <c r="AI960" i="6" s="1"/>
  <c r="AJ1797" i="6" a="1"/>
  <c r="AJ1797" i="6" s="1"/>
  <c r="AJ1798" i="6" s="1"/>
  <c r="AJ1796" i="6" s="1" a="1"/>
  <c r="AJ1796" i="6" s="1"/>
  <c r="AJ2105" i="6" a="1"/>
  <c r="AJ2105" i="6" s="1"/>
  <c r="AJ2106" i="6" s="1"/>
  <c r="AJ2104" i="6" s="1" a="1"/>
  <c r="AJ2104" i="6" s="1"/>
  <c r="AG3586" i="6"/>
  <c r="AG3584" i="6" s="1"/>
  <c r="AH665" i="6" a="1"/>
  <c r="AH665" i="6" s="1"/>
  <c r="AH666" i="6" s="1"/>
  <c r="AH664" i="6" s="1"/>
  <c r="AG1630" i="6"/>
  <c r="AG1628" i="6" s="1"/>
  <c r="AH209" i="6" a="1"/>
  <c r="AH209" i="6" s="1"/>
  <c r="AG1510" i="6"/>
  <c r="AG1508" i="6" s="1"/>
  <c r="AH1674" i="6"/>
  <c r="AH1672" i="6" s="1"/>
  <c r="AH3297" i="6" a="1"/>
  <c r="AH3297" i="6" s="1"/>
  <c r="AH3298" i="6" s="1"/>
  <c r="AH3296" i="6" s="1"/>
  <c r="AG674" i="6"/>
  <c r="AG672" i="6" s="1"/>
  <c r="AH1629" i="6" a="1"/>
  <c r="AH1629" i="6" s="1"/>
  <c r="AG3846" i="6"/>
  <c r="AG3844" i="6" s="1"/>
  <c r="AH357" i="6" a="1"/>
  <c r="AH357" i="6" s="1"/>
  <c r="AH358" i="6" s="1"/>
  <c r="AH356" i="6" s="1"/>
  <c r="AH2190" i="6"/>
  <c r="AH2188" i="6" s="1"/>
  <c r="AH1837" i="6" a="1"/>
  <c r="AH1837" i="6" s="1"/>
  <c r="AH1838" i="6" s="1"/>
  <c r="AH1836" i="6" s="1"/>
  <c r="AH466" i="6"/>
  <c r="AH464" i="6" s="1"/>
  <c r="AI445" i="6" a="1"/>
  <c r="AI445" i="6" s="1"/>
  <c r="AH689" i="6" a="1"/>
  <c r="AH689" i="6" s="1"/>
  <c r="AH690" i="6" s="1"/>
  <c r="AH688" i="6" s="1"/>
  <c r="AI1481" i="6" a="1"/>
  <c r="AI1481" i="6" s="1"/>
  <c r="AI1482" i="6" s="1"/>
  <c r="AI1480" i="6" s="1"/>
  <c r="AH3890" i="6"/>
  <c r="AH3888" i="6" s="1"/>
  <c r="AH3965" i="6" a="1"/>
  <c r="AH3965" i="6" s="1"/>
  <c r="AH3966" i="6" s="1"/>
  <c r="AH3964" i="6" s="1"/>
  <c r="AG1290" i="6"/>
  <c r="AG1288" i="6" s="1"/>
  <c r="AH1077" i="6" a="1"/>
  <c r="AH1077" i="6" s="1"/>
  <c r="AH2897" i="6" a="1"/>
  <c r="AH2897" i="6" s="1"/>
  <c r="AH2898" i="6" s="1"/>
  <c r="AH2896" i="6" s="1"/>
  <c r="AH1333" i="6" a="1"/>
  <c r="AH1333" i="6" s="1"/>
  <c r="AH1334" i="6" s="1"/>
  <c r="AH1332" i="6" s="1"/>
  <c r="AH3241" i="6" a="1"/>
  <c r="AH3241" i="6" s="1"/>
  <c r="AH3242" i="6" s="1"/>
  <c r="AH3240" i="6" s="1"/>
  <c r="AG1670" i="6"/>
  <c r="AG1668" i="6" s="1"/>
  <c r="AI377" i="6" a="1"/>
  <c r="AI377" i="6" s="1"/>
  <c r="AI378" i="6" s="1"/>
  <c r="AI376" i="6" s="1"/>
  <c r="AI589" i="6" a="1"/>
  <c r="AI589" i="6" s="1"/>
  <c r="AI590" i="6" s="1"/>
  <c r="AI588" i="6" s="1"/>
  <c r="AJ2793" i="6" a="1"/>
  <c r="AJ2793" i="6" s="1"/>
  <c r="AJ2794" i="6" s="1"/>
  <c r="AJ2792" i="6" s="1" a="1"/>
  <c r="AJ2792" i="6" s="1"/>
  <c r="AK2791" i="6" s="1" a="1"/>
  <c r="AK2791" i="6" s="1"/>
  <c r="AJ3285" i="6" a="1"/>
  <c r="AJ3285" i="6" s="1"/>
  <c r="AJ3286" i="6" s="1"/>
  <c r="AJ3284" i="6" s="1" a="1"/>
  <c r="AJ3284" i="6" s="1"/>
  <c r="AI17" i="6" a="1"/>
  <c r="AI17" i="6" s="1"/>
  <c r="AI18" i="6" s="1"/>
  <c r="AI16" i="6" s="1"/>
  <c r="AI3905" i="6" a="1"/>
  <c r="AI3905" i="6" s="1"/>
  <c r="AI3906" i="6" s="1"/>
  <c r="AI3904" i="6" s="1"/>
  <c r="AI869" i="6" a="1"/>
  <c r="AI869" i="6" s="1"/>
  <c r="AI870" i="6" s="1"/>
  <c r="AI868" i="6" s="1"/>
  <c r="AI1685" i="6" a="1"/>
  <c r="AI1685" i="6" s="1"/>
  <c r="AI1686" i="6" s="1"/>
  <c r="AI1684" i="6" s="1"/>
  <c r="AI2033" i="6" a="1"/>
  <c r="AI2033" i="6" s="1"/>
  <c r="AI2034" i="6" s="1"/>
  <c r="AI2032" i="6" s="1"/>
  <c r="AJ2445" i="6" a="1"/>
  <c r="AJ2445" i="6" s="1"/>
  <c r="AJ2446" i="6" s="1"/>
  <c r="AJ2444" i="6" s="1" a="1"/>
  <c r="AJ2444" i="6" s="1"/>
  <c r="AK2443" i="6" s="1" a="1"/>
  <c r="AK2443" i="6" s="1"/>
  <c r="AI3577" i="6" a="1"/>
  <c r="AI3577" i="6" s="1"/>
  <c r="AI3578" i="6" s="1"/>
  <c r="AI3576" i="6" s="1"/>
  <c r="AI2125" i="6" a="1"/>
  <c r="AI2125" i="6" s="1"/>
  <c r="AI2126" i="6" s="1"/>
  <c r="AI2124" i="6" s="1"/>
  <c r="AI581" i="6" a="1"/>
  <c r="AI581" i="6" s="1"/>
  <c r="AI582" i="6" s="1"/>
  <c r="AI580" i="6" s="1"/>
  <c r="AJ981" i="6" a="1"/>
  <c r="AJ981" i="6" s="1"/>
  <c r="AJ982" i="6" s="1"/>
  <c r="AJ980" i="6" s="1" a="1"/>
  <c r="AJ980" i="6" s="1"/>
  <c r="AI2005" i="6" a="1"/>
  <c r="AI2005" i="6" s="1"/>
  <c r="AI2006" i="6" s="1"/>
  <c r="AI2004" i="6" s="1"/>
  <c r="AI2569" i="6" a="1"/>
  <c r="AI2569" i="6" s="1"/>
  <c r="AI2570" i="6" s="1"/>
  <c r="AI2568" i="6" s="1"/>
  <c r="AI2889" i="6" a="1"/>
  <c r="AI2889" i="6" s="1"/>
  <c r="AI2890" i="6" s="1"/>
  <c r="AI2888" i="6" s="1"/>
  <c r="AI2517" i="6" a="1"/>
  <c r="AI2517" i="6" s="1"/>
  <c r="AI2518" i="6" s="1"/>
  <c r="AI2516" i="6" s="1"/>
  <c r="AI2117" i="6" a="1"/>
  <c r="AI2117" i="6" s="1"/>
  <c r="AI2118" i="6" s="1"/>
  <c r="AI2116" i="6" s="1"/>
  <c r="AI1965" i="6" a="1"/>
  <c r="AI1965" i="6" s="1"/>
  <c r="AI1966" i="6" s="1"/>
  <c r="AI1964" i="6" s="1"/>
  <c r="AI1889" i="6" a="1"/>
  <c r="AI1889" i="6" s="1"/>
  <c r="AI1890" i="6" s="1"/>
  <c r="AI1888" i="6" s="1"/>
  <c r="AJ625" i="6" a="1"/>
  <c r="AJ625" i="6" s="1"/>
  <c r="AJ626" i="6" s="1"/>
  <c r="AJ624" i="6" s="1" a="1"/>
  <c r="AJ624" i="6" s="1"/>
  <c r="AI201" i="6" a="1"/>
  <c r="AI201" i="6" s="1"/>
  <c r="AI202" i="6" s="1"/>
  <c r="AI200" i="6" s="1"/>
  <c r="AJ3021" i="6" a="1"/>
  <c r="AJ3021" i="6" s="1"/>
  <c r="AJ3022" i="6" s="1"/>
  <c r="AJ3020" i="6" s="1" a="1"/>
  <c r="AJ3020" i="6" s="1"/>
  <c r="AI3621" i="6" a="1"/>
  <c r="AI3621" i="6" s="1"/>
  <c r="AI3622" i="6" s="1"/>
  <c r="AI3620" i="6" s="1"/>
  <c r="AI3505" i="6" a="1"/>
  <c r="AI3505" i="6" s="1"/>
  <c r="AI3506" i="6" s="1"/>
  <c r="AI3504" i="6" s="1"/>
  <c r="AI2961" i="6" a="1"/>
  <c r="AI2961" i="6" s="1"/>
  <c r="AI2962" i="6" s="1"/>
  <c r="AI2960" i="6" s="1"/>
  <c r="AI549" i="6" a="1"/>
  <c r="AI549" i="6" s="1"/>
  <c r="AI550" i="6" s="1"/>
  <c r="AI548" i="6" s="1"/>
  <c r="AI453" i="6" a="1"/>
  <c r="AI453" i="6" s="1"/>
  <c r="AI454" i="6" s="1"/>
  <c r="AI452" i="6" s="1"/>
  <c r="AI3785" i="6" a="1"/>
  <c r="AI3785" i="6" s="1"/>
  <c r="AI3786" i="6" s="1"/>
  <c r="AI3784" i="6" s="1"/>
  <c r="AI693" i="6" a="1"/>
  <c r="AI693" i="6" s="1"/>
  <c r="AI694" i="6" s="1"/>
  <c r="AI692" i="6" s="1"/>
  <c r="AI477" i="6" a="1"/>
  <c r="AI477" i="6" s="1"/>
  <c r="AI478" i="6" s="1"/>
  <c r="AI476" i="6" s="1"/>
  <c r="AI417" i="6" a="1"/>
  <c r="AI417" i="6" s="1"/>
  <c r="AI418" i="6" s="1"/>
  <c r="AI416" i="6" s="1"/>
  <c r="AI1621" i="6" a="1"/>
  <c r="AI1621" i="6" s="1"/>
  <c r="AI1622" i="6" s="1"/>
  <c r="AI1620" i="6" s="1"/>
  <c r="AI3425" i="6" a="1"/>
  <c r="AI3425" i="6" s="1"/>
  <c r="AI3426" i="6" s="1"/>
  <c r="AI3424" i="6" s="1"/>
  <c r="AI3537" i="6" a="1"/>
  <c r="AI3537" i="6" s="1"/>
  <c r="AI3538" i="6" s="1"/>
  <c r="AI3536" i="6" s="1"/>
  <c r="AI3373" i="6" a="1"/>
  <c r="AI3373" i="6" s="1"/>
  <c r="AI3374" i="6" s="1"/>
  <c r="AI3372" i="6" s="1"/>
  <c r="AI2853" i="6" a="1"/>
  <c r="AI2853" i="6" s="1"/>
  <c r="AI2854" i="6" s="1"/>
  <c r="AI2852" i="6" s="1"/>
  <c r="AI1689" i="6" a="1"/>
  <c r="AI1689" i="6" s="1"/>
  <c r="AI1690" i="6" s="1"/>
  <c r="AI1688" i="6" s="1"/>
  <c r="AI3393" i="6" a="1"/>
  <c r="AI3393" i="6" s="1"/>
  <c r="AI3394" i="6" s="1"/>
  <c r="AI3392" i="6" s="1"/>
  <c r="AI553" i="6" a="1"/>
  <c r="AI553" i="6" s="1"/>
  <c r="AI554" i="6" s="1"/>
  <c r="AI552" i="6" s="1"/>
  <c r="AJ2649" i="6" a="1"/>
  <c r="AJ2649" i="6" s="1"/>
  <c r="AJ2650" i="6" s="1"/>
  <c r="AJ2648" i="6" s="1" a="1"/>
  <c r="AJ2648" i="6" s="1"/>
  <c r="AI773" i="6" a="1"/>
  <c r="AI773" i="6" s="1"/>
  <c r="AI774" i="6" s="1"/>
  <c r="AI772" i="6" s="1"/>
  <c r="AI2113" i="6" a="1"/>
  <c r="AI2113" i="6" s="1"/>
  <c r="AI2114" i="6" s="1"/>
  <c r="AI2112" i="6" s="1"/>
  <c r="AI893" i="6" a="1"/>
  <c r="AI893" i="6" s="1"/>
  <c r="AI894" i="6" s="1"/>
  <c r="AI892" i="6" s="1"/>
  <c r="AI853" i="6" a="1"/>
  <c r="AI853" i="6" s="1"/>
  <c r="AI854" i="6" s="1"/>
  <c r="AI852" i="6" s="1"/>
  <c r="AJ2557" i="6" a="1"/>
  <c r="AJ2557" i="6" s="1"/>
  <c r="AJ2558" i="6" s="1"/>
  <c r="AJ2556" i="6" s="1" a="1"/>
  <c r="AJ2556" i="6" s="1"/>
  <c r="AI1089" i="6" a="1"/>
  <c r="AI1089" i="6" s="1"/>
  <c r="AI1090" i="6" s="1"/>
  <c r="AI1088" i="6" s="1"/>
  <c r="AI369" i="6" a="1"/>
  <c r="AI369" i="6" s="1"/>
  <c r="AI370" i="6" s="1"/>
  <c r="AI368" i="6" s="1"/>
  <c r="AG1338" i="6"/>
  <c r="AG1336" i="6" s="1"/>
  <c r="AG2234" i="6"/>
  <c r="AG2232" i="6" s="1"/>
  <c r="AH749" i="6" a="1"/>
  <c r="AH749" i="6" s="1"/>
  <c r="AG3922" i="6"/>
  <c r="AG3920" i="6" s="1"/>
  <c r="AG1214" i="6"/>
  <c r="AG1212" i="6" s="1"/>
  <c r="AH3634" i="6"/>
  <c r="AH3632" i="6" s="1"/>
  <c r="AH1706" i="6"/>
  <c r="AH1704" i="6" s="1"/>
  <c r="AH3517" i="6" a="1"/>
  <c r="AH3517" i="6" s="1"/>
  <c r="AH3518" i="6" s="1"/>
  <c r="AH3516" i="6" s="1"/>
  <c r="AH3314" i="6"/>
  <c r="AH3312" i="6" s="1"/>
  <c r="AH3958" i="6"/>
  <c r="AH3956" i="6" s="1"/>
  <c r="AI3546" i="6"/>
  <c r="AI3544" i="6" s="1"/>
  <c r="AH1509" i="6" a="1"/>
  <c r="AH1509" i="6" s="1"/>
  <c r="AH1510" i="6" s="1"/>
  <c r="AH1508" i="6" s="1"/>
  <c r="AH2261" i="6" a="1"/>
  <c r="AH2261" i="6" s="1"/>
  <c r="AI2261" i="6" s="1" a="1"/>
  <c r="AI2261" i="6" s="1"/>
  <c r="AI2262" i="6" s="1"/>
  <c r="AI2260" i="6" s="1"/>
  <c r="AH166" i="6"/>
  <c r="AH164" i="6" s="1"/>
  <c r="AH2061" i="6" a="1"/>
  <c r="AH2061" i="6" s="1"/>
  <c r="AH2062" i="6" s="1"/>
  <c r="AH2060" i="6" s="1"/>
  <c r="AH2537" i="6" a="1"/>
  <c r="AH2537" i="6" s="1"/>
  <c r="AH2538" i="6" s="1"/>
  <c r="AH2536" i="6" s="1"/>
  <c r="AH657" i="6" a="1"/>
  <c r="AH657" i="6" s="1"/>
  <c r="AH658" i="6" s="1"/>
  <c r="AH656" i="6" s="1"/>
  <c r="AH3506" i="6"/>
  <c r="AH3504" i="6" s="1"/>
  <c r="AH894" i="6"/>
  <c r="AH892" i="6" s="1"/>
  <c r="AH1622" i="6"/>
  <c r="AH1620" i="6" s="1"/>
  <c r="AH2193" i="6" a="1"/>
  <c r="AH2193" i="6" s="1"/>
  <c r="AI2193" i="6" s="1" a="1"/>
  <c r="AI2193" i="6" s="1"/>
  <c r="AI2194" i="6" s="1"/>
  <c r="AI2192" i="6" s="1"/>
  <c r="AI569" i="6" a="1"/>
  <c r="AI569" i="6" s="1"/>
  <c r="AI570" i="6" s="1"/>
  <c r="AI568" i="6" s="1"/>
  <c r="AH3169" i="6" a="1"/>
  <c r="AH3169" i="6" s="1"/>
  <c r="AH3170" i="6" s="1"/>
  <c r="AH3168" i="6" s="1"/>
  <c r="AI485" i="6" a="1"/>
  <c r="AI485" i="6" s="1"/>
  <c r="AJ485" i="6" s="1" a="1"/>
  <c r="AJ485" i="6" s="1"/>
  <c r="AJ486" i="6" s="1"/>
  <c r="AJ484" i="6" s="1" a="1"/>
  <c r="AJ484" i="6" s="1"/>
  <c r="AH3257" i="6" a="1"/>
  <c r="AH3257" i="6" s="1"/>
  <c r="AI3257" i="6" s="1" a="1"/>
  <c r="AI3257" i="6" s="1"/>
  <c r="AI3634" i="6"/>
  <c r="AI3632" i="6" s="1"/>
  <c r="AH3997" i="6" a="1"/>
  <c r="AH3997" i="6" s="1"/>
  <c r="AH3998" i="6" s="1"/>
  <c r="AH3996" i="6" s="1"/>
  <c r="AH2573" i="6" a="1"/>
  <c r="AH2573" i="6" s="1"/>
  <c r="AI2573" i="6" s="1" a="1"/>
  <c r="AI2573" i="6" s="1"/>
  <c r="AI2574" i="6" s="1"/>
  <c r="AI2572" i="6" s="1"/>
  <c r="AH3246" i="6"/>
  <c r="AH3244" i="6" s="1"/>
  <c r="AH3274" i="6"/>
  <c r="AH3272" i="6" s="1"/>
  <c r="AH2554" i="6"/>
  <c r="AH2552" i="6" s="1"/>
  <c r="AH1465" i="6" a="1"/>
  <c r="AH1465" i="6" s="1"/>
  <c r="AI1465" i="6" s="1" a="1"/>
  <c r="AI1465" i="6" s="1"/>
  <c r="AI1466" i="6" s="1"/>
  <c r="AI1464" i="6" s="1"/>
  <c r="AI3794" i="6"/>
  <c r="AI3792" i="6" s="1"/>
  <c r="AI994" i="6"/>
  <c r="AI992" i="6" s="1"/>
  <c r="AH1541" i="6" a="1"/>
  <c r="AH1541" i="6" s="1"/>
  <c r="AH1542" i="6" s="1"/>
  <c r="AH1540" i="6" s="1"/>
  <c r="AH113" i="6" a="1"/>
  <c r="AH113" i="6" s="1"/>
  <c r="AH114" i="6" s="1"/>
  <c r="AH112" i="6" s="1"/>
  <c r="AI2934" i="6"/>
  <c r="AI2932" i="6" s="1"/>
  <c r="AI2953" i="6" a="1"/>
  <c r="AI2953" i="6" s="1"/>
  <c r="AI2954" i="6" s="1"/>
  <c r="AI2952" i="6" s="1"/>
  <c r="AI465" i="6" a="1"/>
  <c r="AI465" i="6" s="1"/>
  <c r="AI466" i="6" s="1"/>
  <c r="AI464" i="6" s="1"/>
  <c r="AI3861" i="6" a="1"/>
  <c r="AI3861" i="6" s="1"/>
  <c r="AI3862" i="6" s="1"/>
  <c r="AI3860" i="6" s="1"/>
  <c r="AI3717" i="6" a="1"/>
  <c r="AI3717" i="6" s="1"/>
  <c r="AI3718" i="6" s="1"/>
  <c r="AI3716" i="6" s="1"/>
  <c r="AJ825" i="6" a="1"/>
  <c r="AJ825" i="6" s="1"/>
  <c r="AJ826" i="6" s="1"/>
  <c r="AJ824" i="6" s="1" a="1"/>
  <c r="AJ824" i="6" s="1"/>
  <c r="AI2473" i="6" a="1"/>
  <c r="AI2473" i="6" s="1"/>
  <c r="AI2474" i="6" s="1"/>
  <c r="AI2472" i="6" s="1"/>
  <c r="AI1449" i="6" a="1"/>
  <c r="AI1449" i="6" s="1"/>
  <c r="AI1450" i="6" s="1"/>
  <c r="AI1448" i="6" s="1"/>
  <c r="AI3689" i="6" a="1"/>
  <c r="AI3689" i="6" s="1"/>
  <c r="AI3690" i="6" s="1"/>
  <c r="AI3688" i="6" s="1"/>
  <c r="AI1553" i="6" a="1"/>
  <c r="AI1553" i="6" s="1"/>
  <c r="AI1554" i="6" s="1"/>
  <c r="AI1552" i="6" s="1"/>
  <c r="AI3961" i="6" a="1"/>
  <c r="AI3961" i="6" s="1"/>
  <c r="AI3962" i="6" s="1"/>
  <c r="AI3960" i="6" s="1"/>
  <c r="AI2345" i="6" a="1"/>
  <c r="AI2345" i="6" s="1"/>
  <c r="AI2346" i="6" s="1"/>
  <c r="AI2344" i="6" s="1"/>
  <c r="AI3089" i="6" a="1"/>
  <c r="AI3089" i="6" s="1"/>
  <c r="AI3090" i="6" s="1"/>
  <c r="AI3088" i="6" s="1"/>
  <c r="AI1377" i="6" a="1"/>
  <c r="AI1377" i="6" s="1"/>
  <c r="AI1378" i="6" s="1"/>
  <c r="AI1376" i="6" s="1"/>
  <c r="AI561" i="6" a="1"/>
  <c r="AI561" i="6" s="1"/>
  <c r="AI562" i="6" s="1"/>
  <c r="AI560" i="6" s="1"/>
  <c r="AI829" i="6" a="1"/>
  <c r="AI829" i="6" s="1"/>
  <c r="AI830" i="6" s="1"/>
  <c r="AI828" i="6" s="1"/>
  <c r="AI1425" i="6" a="1"/>
  <c r="AI1425" i="6" s="1"/>
  <c r="AI1426" i="6" s="1"/>
  <c r="AI1424" i="6" s="1"/>
  <c r="AJ3933" i="6" a="1"/>
  <c r="AJ3933" i="6" s="1"/>
  <c r="AJ3934" i="6" s="1"/>
  <c r="AJ3932" i="6" s="1" a="1"/>
  <c r="AJ3932" i="6" s="1"/>
  <c r="AI1453" i="6" a="1"/>
  <c r="AI1453" i="6" s="1"/>
  <c r="AI1454" i="6" s="1"/>
  <c r="AI1452" i="6" s="1"/>
  <c r="AI381" i="6" a="1"/>
  <c r="AI381" i="6" s="1"/>
  <c r="AI382" i="6" s="1"/>
  <c r="AI380" i="6" s="1"/>
  <c r="AJ957" i="6" a="1"/>
  <c r="AJ957" i="6" s="1"/>
  <c r="AJ958" i="6" s="1"/>
  <c r="AJ956" i="6" s="1" a="1"/>
  <c r="AJ956" i="6" s="1"/>
  <c r="AI305" i="6" a="1"/>
  <c r="AI305" i="6" s="1"/>
  <c r="AI306" i="6" s="1"/>
  <c r="AI304" i="6" s="1"/>
  <c r="AJ313" i="6" a="1"/>
  <c r="AJ313" i="6" s="1"/>
  <c r="AJ314" i="6" s="1"/>
  <c r="AJ312" i="6" s="1" a="1"/>
  <c r="AJ312" i="6" s="1"/>
  <c r="AJ345" i="6" a="1"/>
  <c r="AJ345" i="6" s="1"/>
  <c r="AJ346" i="6" s="1"/>
  <c r="AJ344" i="6" s="1" a="1"/>
  <c r="AJ344" i="6" s="1"/>
  <c r="AI2749" i="6" a="1"/>
  <c r="AI2749" i="6" s="1"/>
  <c r="AI2750" i="6" s="1"/>
  <c r="AI2748" i="6" s="1"/>
  <c r="AJ1057" i="6" a="1"/>
  <c r="AJ1057" i="6" s="1"/>
  <c r="AJ1058" i="6" s="1"/>
  <c r="AJ1056" i="6" s="1" a="1"/>
  <c r="AJ1056" i="6" s="1"/>
  <c r="AI1705" i="6" a="1"/>
  <c r="AI1705" i="6" s="1"/>
  <c r="AI1706" i="6" s="1"/>
  <c r="AI1704" i="6" s="1"/>
  <c r="AI2429" i="6" a="1"/>
  <c r="AI2429" i="6" s="1"/>
  <c r="AI2430" i="6" s="1"/>
  <c r="AI2428" i="6" s="1"/>
  <c r="AJ3793" i="6" a="1"/>
  <c r="AJ3793" i="6" s="1"/>
  <c r="AJ3794" i="6" s="1"/>
  <c r="AJ3792" i="6" s="1" a="1"/>
  <c r="AJ3792" i="6" s="1"/>
  <c r="AI3865" i="6" a="1"/>
  <c r="AI3865" i="6" s="1"/>
  <c r="AI3866" i="6" s="1"/>
  <c r="AI3864" i="6" s="1"/>
  <c r="AI685" i="6" a="1"/>
  <c r="AI685" i="6" s="1"/>
  <c r="AI686" i="6" s="1"/>
  <c r="AI684" i="6" s="1"/>
  <c r="AJ3309" i="6" a="1"/>
  <c r="AJ3309" i="6" s="1"/>
  <c r="AJ3310" i="6" s="1"/>
  <c r="AJ3308" i="6" s="1" a="1"/>
  <c r="AJ3308" i="6" s="1"/>
  <c r="AI3413" i="6" a="1"/>
  <c r="AI3413" i="6" s="1"/>
  <c r="AI3414" i="6" s="1"/>
  <c r="AI3412" i="6" s="1"/>
  <c r="AI3365" i="6" a="1"/>
  <c r="AI3365" i="6" s="1"/>
  <c r="AI3366" i="6" s="1"/>
  <c r="AI3364" i="6" s="1"/>
  <c r="AH1469" i="6" a="1"/>
  <c r="AH1469" i="6" s="1"/>
  <c r="AH1470" i="6" s="1"/>
  <c r="AH1468" i="6" s="1"/>
  <c r="AH1133" i="6" a="1"/>
  <c r="AH1133" i="6" s="1"/>
  <c r="AH2585" i="6" a="1"/>
  <c r="AH2585" i="6" s="1"/>
  <c r="AH2586" i="6" s="1"/>
  <c r="AH2584" i="6" s="1"/>
  <c r="AH3037" i="6" a="1"/>
  <c r="AH3037" i="6" s="1"/>
  <c r="AH3038" i="6" s="1"/>
  <c r="AH3036" i="6" s="1"/>
  <c r="AH2913" i="6" a="1"/>
  <c r="AH2913" i="6" s="1"/>
  <c r="AH1625" i="6" a="1"/>
  <c r="AH1625" i="6" s="1"/>
  <c r="AH1626" i="6" s="1"/>
  <c r="AH1624" i="6" s="1"/>
  <c r="AI154" i="6"/>
  <c r="AI152" i="6" s="1"/>
  <c r="AH2037" i="6" a="1"/>
  <c r="AH2037" i="6" s="1"/>
  <c r="AI1937" i="6" a="1"/>
  <c r="AI1937" i="6" s="1"/>
  <c r="AI1938" i="6" s="1"/>
  <c r="AI1936" i="6" s="1"/>
  <c r="AI3761" i="6" a="1"/>
  <c r="AI3761" i="6" s="1"/>
  <c r="AI3762" i="6" s="1"/>
  <c r="AI3760" i="6" s="1"/>
  <c r="AG1626" i="6"/>
  <c r="AG1624" i="6" s="1"/>
  <c r="AJ365" i="6" a="1"/>
  <c r="AJ365" i="6" s="1"/>
  <c r="AJ366" i="6" s="1"/>
  <c r="AJ364" i="6" s="1" a="1"/>
  <c r="AJ364" i="6" s="1"/>
  <c r="AI1385" i="6" a="1"/>
  <c r="AI1385" i="6" s="1"/>
  <c r="AI1386" i="6" s="1"/>
  <c r="AI1384" i="6" s="1"/>
  <c r="AI2177" i="6" a="1"/>
  <c r="AI2177" i="6" s="1"/>
  <c r="AI2178" i="6" s="1"/>
  <c r="AI2176" i="6" s="1"/>
  <c r="AI2765" i="6" a="1"/>
  <c r="AI2765" i="6" s="1"/>
  <c r="AI2766" i="6" s="1"/>
  <c r="AI2764" i="6" s="1"/>
  <c r="AI1093" i="6" a="1"/>
  <c r="AI1093" i="6" s="1"/>
  <c r="AI1094" i="6" s="1"/>
  <c r="AI1092" i="6" s="1"/>
  <c r="AI1277" i="6" a="1"/>
  <c r="AI1277" i="6" s="1"/>
  <c r="AI1278" i="6" s="1"/>
  <c r="AI1276" i="6" s="1"/>
  <c r="AI2901" i="6" a="1"/>
  <c r="AI2901" i="6" s="1"/>
  <c r="AI2902" i="6" s="1"/>
  <c r="AI2900" i="6" s="1"/>
  <c r="AI925" i="6" a="1"/>
  <c r="AI925" i="6" s="1"/>
  <c r="AI926" i="6" s="1"/>
  <c r="AI924" i="6" s="1"/>
  <c r="AI3941" i="6" a="1"/>
  <c r="AI3941" i="6" s="1"/>
  <c r="AI3942" i="6" s="1"/>
  <c r="AI3940" i="6" s="1"/>
  <c r="AI3925" i="6" a="1"/>
  <c r="AI3925" i="6" s="1"/>
  <c r="AI3926" i="6" s="1"/>
  <c r="AI3924" i="6" s="1"/>
  <c r="AI2877" i="6" a="1"/>
  <c r="AI2877" i="6" s="1"/>
  <c r="AI2878" i="6" s="1"/>
  <c r="AI2876" i="6" s="1"/>
  <c r="AI1701" i="6" a="1"/>
  <c r="AI1701" i="6" s="1"/>
  <c r="AI1702" i="6" s="1"/>
  <c r="AI1700" i="6" s="1"/>
  <c r="AI1305" i="6" a="1"/>
  <c r="AI1305" i="6" s="1"/>
  <c r="AI1306" i="6" s="1"/>
  <c r="AI1304" i="6" s="1"/>
  <c r="AJ3477" i="6" a="1"/>
  <c r="AJ3477" i="6" s="1"/>
  <c r="AJ3478" i="6" s="1"/>
  <c r="AJ3476" i="6" s="1" a="1"/>
  <c r="AJ3476" i="6" s="1"/>
  <c r="AK3475" i="6" s="1" a="1"/>
  <c r="AK3475" i="6" s="1"/>
  <c r="AI3685" i="6" a="1"/>
  <c r="AI3685" i="6" s="1"/>
  <c r="AI3686" i="6" s="1"/>
  <c r="AI3684" i="6" s="1"/>
  <c r="AI3117" i="6" a="1"/>
  <c r="AI3117" i="6" s="1"/>
  <c r="AI3118" i="6" s="1"/>
  <c r="AI3116" i="6" s="1"/>
  <c r="AI3013" i="6" a="1"/>
  <c r="AI3013" i="6" s="1"/>
  <c r="AI3014" i="6" s="1"/>
  <c r="AI3012" i="6" s="1"/>
  <c r="AI3233" i="6" a="1"/>
  <c r="AI3233" i="6" s="1"/>
  <c r="AI3234" i="6" s="1"/>
  <c r="AI3232" i="6" s="1"/>
  <c r="AI3497" i="6" a="1"/>
  <c r="AI3497" i="6" s="1"/>
  <c r="AI3498" i="6" s="1"/>
  <c r="AI3496" i="6" s="1"/>
  <c r="AI1325" i="6" a="1"/>
  <c r="AI1325" i="6" s="1"/>
  <c r="AI1326" i="6" s="1"/>
  <c r="AI1324" i="6" s="1"/>
  <c r="AI493" i="6" a="1"/>
  <c r="AI493" i="6" s="1"/>
  <c r="AI494" i="6" s="1"/>
  <c r="AI492" i="6" s="1"/>
  <c r="AI1397" i="6" a="1"/>
  <c r="AI1397" i="6" s="1"/>
  <c r="AI1398" i="6" s="1"/>
  <c r="AI1396" i="6" s="1"/>
  <c r="AI1257" i="6" a="1"/>
  <c r="AI1257" i="6" s="1"/>
  <c r="AI1258" i="6" s="1"/>
  <c r="AI1256" i="6" s="1"/>
  <c r="AI1713" i="6" a="1"/>
  <c r="AI1713" i="6" s="1"/>
  <c r="AI1714" i="6" s="1"/>
  <c r="AI1712" i="6" s="1"/>
  <c r="AI2957" i="6" a="1"/>
  <c r="AI2957" i="6" s="1"/>
  <c r="AI2958" i="6" s="1"/>
  <c r="AI2956" i="6" s="1"/>
  <c r="AI1017" i="6" a="1"/>
  <c r="AI1017" i="6" s="1"/>
  <c r="AI1018" i="6" s="1"/>
  <c r="AI1016" i="6" s="1"/>
  <c r="AJ3661" i="6" a="1"/>
  <c r="AJ3661" i="6" s="1"/>
  <c r="AJ3662" i="6" s="1"/>
  <c r="AJ3660" i="6" s="1" a="1"/>
  <c r="AJ3660" i="6" s="1"/>
  <c r="AJ541" i="6" a="1"/>
  <c r="AJ541" i="6" s="1"/>
  <c r="AJ542" i="6" s="1"/>
  <c r="AJ540" i="6" s="1" a="1"/>
  <c r="AJ540" i="6" s="1"/>
  <c r="AI1813" i="6" a="1"/>
  <c r="AI1813" i="6" s="1"/>
  <c r="AI1814" i="6" s="1"/>
  <c r="AI1812" i="6" s="1"/>
  <c r="AI837" i="6" a="1"/>
  <c r="AI837" i="6" s="1"/>
  <c r="AI838" i="6" s="1"/>
  <c r="AI836" i="6" s="1"/>
  <c r="AJ3065" i="6" a="1"/>
  <c r="AJ3065" i="6" s="1"/>
  <c r="AJ3066" i="6" s="1"/>
  <c r="AJ3064" i="6" s="1" a="1"/>
  <c r="AJ3064" i="6" s="1"/>
  <c r="AI3853" i="6" a="1"/>
  <c r="AI3853" i="6" s="1"/>
  <c r="AI3854" i="6" s="1"/>
  <c r="AI3852" i="6" s="1"/>
  <c r="AI3341" i="6" a="1"/>
  <c r="AI3341" i="6" s="1"/>
  <c r="AI3342" i="6" s="1"/>
  <c r="AI3340" i="6" s="1"/>
  <c r="AI497" i="6" a="1"/>
  <c r="AI497" i="6" s="1"/>
  <c r="AI498" i="6" s="1"/>
  <c r="AI496" i="6" s="1"/>
  <c r="AI1657" i="6" a="1"/>
  <c r="AI1657" i="6" s="1"/>
  <c r="AI1658" i="6" s="1"/>
  <c r="AI1656" i="6" s="1"/>
  <c r="AI977" i="6" a="1"/>
  <c r="AI977" i="6" s="1"/>
  <c r="AI978" i="6" s="1"/>
  <c r="AI976" i="6" s="1"/>
  <c r="AJ2297" i="6" a="1"/>
  <c r="AJ2297" i="6" s="1"/>
  <c r="AJ2298" i="6" s="1"/>
  <c r="AJ2296" i="6" s="1" a="1"/>
  <c r="AJ2296" i="6" s="1"/>
  <c r="AI3713" i="6" a="1"/>
  <c r="AI3713" i="6" s="1"/>
  <c r="AI3714" i="6" s="1"/>
  <c r="AI3712" i="6" s="1"/>
  <c r="AI121" i="6" a="1"/>
  <c r="AI121" i="6" s="1"/>
  <c r="AI122" i="6" s="1"/>
  <c r="AI120" i="6" s="1"/>
  <c r="AJ1273" i="6" a="1"/>
  <c r="AJ1273" i="6" s="1"/>
  <c r="AJ1274" i="6" s="1"/>
  <c r="AJ1272" i="6" s="1" a="1"/>
  <c r="AJ1272" i="6" s="1"/>
  <c r="AI1301" i="6" a="1"/>
  <c r="AI1301" i="6" s="1"/>
  <c r="AI1302" i="6" s="1"/>
  <c r="AI1300" i="6" s="1"/>
  <c r="AH2870" i="6"/>
  <c r="AH2868" i="6" s="1"/>
  <c r="AG1942" i="6"/>
  <c r="AG1940" i="6" s="1"/>
  <c r="AH1941" i="6" a="1"/>
  <c r="AH1941" i="6" s="1"/>
  <c r="AH1942" i="6" s="1"/>
  <c r="AH1940" i="6" s="1"/>
  <c r="AH370" i="6"/>
  <c r="AH368" i="6" s="1"/>
  <c r="AH2089" i="6" a="1"/>
  <c r="AH2089" i="6" s="1"/>
  <c r="AH2090" i="6" s="1"/>
  <c r="AH2088" i="6" s="1"/>
  <c r="AH3289" i="6" a="1"/>
  <c r="AH3289" i="6" s="1"/>
  <c r="AH3290" i="6" s="1"/>
  <c r="AH3288" i="6" s="1"/>
  <c r="AG1006" i="6"/>
  <c r="AG1004" i="6" s="1"/>
  <c r="AH3557" i="6" a="1"/>
  <c r="AH3557" i="6" s="1"/>
  <c r="AI3557" i="6" s="1" a="1"/>
  <c r="AI3557" i="6" s="1"/>
  <c r="AI3558" i="6" s="1"/>
  <c r="AI3556" i="6" s="1"/>
  <c r="AG3370" i="6"/>
  <c r="AG3368" i="6" s="1"/>
  <c r="AH1894" i="6"/>
  <c r="AH1892" i="6" s="1"/>
  <c r="AH1005" i="6" a="1"/>
  <c r="AH1005" i="6" s="1"/>
  <c r="AH3866" i="6"/>
  <c r="AH3864" i="6" s="1"/>
  <c r="AH3989" i="6" a="1"/>
  <c r="AH3989" i="6" s="1"/>
  <c r="AH3990" i="6" s="1"/>
  <c r="AH3988" i="6" s="1"/>
  <c r="AG2518" i="6"/>
  <c r="AG2516" i="6" s="1"/>
  <c r="AI3286" i="6"/>
  <c r="AI3284" i="6" s="1"/>
  <c r="AH590" i="6"/>
  <c r="AH588" i="6" s="1"/>
  <c r="AH1853" i="6" a="1"/>
  <c r="AH1853" i="6" s="1"/>
  <c r="AH1854" i="6" s="1"/>
  <c r="AH1852" i="6" s="1"/>
  <c r="AH3165" i="6" a="1"/>
  <c r="AH3165" i="6" s="1"/>
  <c r="AH3166" i="6" s="1"/>
  <c r="AH3164" i="6" s="1"/>
  <c r="AI2342" i="6"/>
  <c r="AI2340" i="6" s="1"/>
  <c r="AH3730" i="6"/>
  <c r="AH3728" i="6" s="1"/>
  <c r="AH110" i="6"/>
  <c r="AH108" i="6" s="1"/>
  <c r="AH2074" i="6"/>
  <c r="AH2072" i="6" s="1"/>
  <c r="AH1986" i="6"/>
  <c r="AH1984" i="6" s="1"/>
  <c r="AI826" i="6"/>
  <c r="AI824" i="6" s="1"/>
  <c r="AI3261" i="6" a="1"/>
  <c r="AI3261" i="6" s="1"/>
  <c r="AI3262" i="6" s="1"/>
  <c r="AI3260" i="6" s="1"/>
  <c r="AH2121" i="6" a="1"/>
  <c r="AH2121" i="6" s="1"/>
  <c r="AI2121" i="6" s="1" a="1"/>
  <c r="AI2121" i="6" s="1"/>
  <c r="AH1045" i="6" a="1"/>
  <c r="AH1045" i="6" s="1"/>
  <c r="AH3321" i="6" a="1"/>
  <c r="AH3321" i="6" s="1"/>
  <c r="AH3322" i="6" s="1"/>
  <c r="AH3320" i="6" s="1"/>
  <c r="AH1898" i="6"/>
  <c r="AH1896" i="6" s="1"/>
  <c r="AH1749" i="6" a="1"/>
  <c r="AH1749" i="6" s="1"/>
  <c r="AI2065" i="6" a="1"/>
  <c r="AI2065" i="6" s="1"/>
  <c r="AI2066" i="6" s="1"/>
  <c r="AI2064" i="6" s="1"/>
  <c r="AH2110" i="6"/>
  <c r="AH2108" i="6" s="1"/>
  <c r="AH1665" i="6" a="1"/>
  <c r="AH1665" i="6" s="1"/>
  <c r="AH1666" i="6" s="1"/>
  <c r="AH1664" i="6" s="1"/>
  <c r="AH1186" i="6"/>
  <c r="AH1184" i="6" s="1"/>
  <c r="AH138" i="6"/>
  <c r="AH136" i="6" s="1"/>
  <c r="AH3502" i="6"/>
  <c r="AH3500" i="6" s="1"/>
  <c r="AH873" i="6" a="1"/>
  <c r="AH873" i="6" s="1"/>
  <c r="AI873" i="6" s="1" a="1"/>
  <c r="AI873" i="6" s="1"/>
  <c r="AI874" i="6" s="1"/>
  <c r="AI872" i="6" s="1"/>
  <c r="AI1393" i="6" a="1"/>
  <c r="AI1393" i="6" s="1"/>
  <c r="AI1394" i="6" s="1"/>
  <c r="AI1392" i="6" s="1"/>
  <c r="AI741" i="6" a="1"/>
  <c r="AI741" i="6" s="1"/>
  <c r="AI742" i="6" s="1"/>
  <c r="AI740" i="6" s="1"/>
  <c r="AI777" i="6" a="1"/>
  <c r="AI777" i="6" s="1"/>
  <c r="AI778" i="6" s="1"/>
  <c r="AI776" i="6" s="1"/>
  <c r="AI1577" i="6" a="1"/>
  <c r="AI1577" i="6" s="1"/>
  <c r="AI1578" i="6" s="1"/>
  <c r="AI1576" i="6" s="1"/>
  <c r="AI989" i="6" a="1"/>
  <c r="AI989" i="6" s="1"/>
  <c r="AI990" i="6" s="1"/>
  <c r="AI988" i="6" s="1"/>
  <c r="AI1289" i="6" a="1"/>
  <c r="AI1289" i="6" s="1"/>
  <c r="AI1290" i="6" s="1"/>
  <c r="AI1288" i="6" s="1"/>
  <c r="AI3113" i="6" a="1"/>
  <c r="AI3113" i="6" s="1"/>
  <c r="AI3114" i="6" s="1"/>
  <c r="AI3112" i="6" s="1"/>
  <c r="AI3501" i="6" a="1"/>
  <c r="AI3501" i="6" s="1"/>
  <c r="AI3502" i="6" s="1"/>
  <c r="AI3500" i="6" s="1"/>
  <c r="AI1897" i="6" a="1"/>
  <c r="AI1897" i="6" s="1"/>
  <c r="AI1898" i="6" s="1"/>
  <c r="AI1896" i="6" s="1"/>
  <c r="AI277" i="6" a="1"/>
  <c r="AI277" i="6" s="1"/>
  <c r="AI278" i="6" s="1"/>
  <c r="AI276" i="6" s="1"/>
  <c r="AI3229" i="6" a="1"/>
  <c r="AI3229" i="6" s="1"/>
  <c r="AI3230" i="6" s="1"/>
  <c r="AI3228" i="6" s="1"/>
  <c r="AJ781" i="6" a="1"/>
  <c r="AJ781" i="6" s="1"/>
  <c r="AJ782" i="6" s="1"/>
  <c r="AJ780" i="6" s="1" a="1"/>
  <c r="AJ780" i="6" s="1"/>
  <c r="AI985" i="6" a="1"/>
  <c r="AI985" i="6" s="1"/>
  <c r="AI986" i="6" s="1"/>
  <c r="AI984" i="6" s="1"/>
  <c r="AI1801" i="6" a="1"/>
  <c r="AI1801" i="6" s="1"/>
  <c r="AI1802" i="6" s="1"/>
  <c r="AI1800" i="6" s="1"/>
  <c r="AI1833" i="6" a="1"/>
  <c r="AI1833" i="6" s="1"/>
  <c r="AI1834" i="6" s="1"/>
  <c r="AI1832" i="6" s="1"/>
  <c r="AI1433" i="6" a="1"/>
  <c r="AI1433" i="6" s="1"/>
  <c r="AI1434" i="6" s="1"/>
  <c r="AI1432" i="6" s="1"/>
  <c r="AJ637" i="6" a="1"/>
  <c r="AJ637" i="6" s="1"/>
  <c r="AJ638" i="6" s="1"/>
  <c r="AJ636" i="6" s="1" a="1"/>
  <c r="AJ636" i="6" s="1"/>
  <c r="AI2781" i="6" a="1"/>
  <c r="AI2781" i="6" s="1"/>
  <c r="AI2782" i="6" s="1"/>
  <c r="AI2780" i="6" s="1"/>
  <c r="AI3305" i="6" a="1"/>
  <c r="AI3305" i="6" s="1"/>
  <c r="AI3306" i="6" s="1"/>
  <c r="AI3304" i="6" s="1"/>
  <c r="AI137" i="6" a="1"/>
  <c r="AI137" i="6" s="1"/>
  <c r="AI138" i="6" s="1"/>
  <c r="AI136" i="6" s="1"/>
  <c r="AI2053" i="6" a="1"/>
  <c r="AI2053" i="6" s="1"/>
  <c r="AI2054" i="6" s="1"/>
  <c r="AI2052" i="6" s="1"/>
  <c r="AI809" i="6" a="1"/>
  <c r="AI809" i="6" s="1"/>
  <c r="AI810" i="6" s="1"/>
  <c r="AI808" i="6" s="1"/>
  <c r="AI1533" i="6" a="1"/>
  <c r="AI1533" i="6" s="1"/>
  <c r="AI1534" i="6" s="1"/>
  <c r="AI1532" i="6" s="1"/>
  <c r="AI2861" i="6" a="1"/>
  <c r="AI2861" i="6" s="1"/>
  <c r="AI2862" i="6" s="1"/>
  <c r="AI2860" i="6" s="1"/>
  <c r="AI161" i="6" a="1"/>
  <c r="AI161" i="6" s="1"/>
  <c r="AI162" i="6" s="1"/>
  <c r="AI160" i="6" s="1"/>
  <c r="AI1065" i="6" a="1"/>
  <c r="AI1065" i="6" s="1"/>
  <c r="AI1066" i="6" s="1"/>
  <c r="AI1064" i="6" s="1"/>
  <c r="AI1793" i="6" a="1"/>
  <c r="AI1793" i="6" s="1"/>
  <c r="AI1794" i="6" s="1"/>
  <c r="AI1792" i="6" s="1"/>
  <c r="AI1881" i="6" a="1"/>
  <c r="AI1881" i="6" s="1"/>
  <c r="AI1882" i="6" s="1"/>
  <c r="AI1880" i="6" s="1"/>
  <c r="AI2809" i="6" a="1"/>
  <c r="AI2809" i="6" s="1"/>
  <c r="AI2810" i="6" s="1"/>
  <c r="AI2808" i="6" s="1"/>
  <c r="AJ273" i="6" a="1"/>
  <c r="AJ273" i="6" s="1"/>
  <c r="AJ274" i="6" s="1"/>
  <c r="AJ272" i="6" s="1" a="1"/>
  <c r="AJ272" i="6" s="1"/>
  <c r="AJ389" i="6" a="1"/>
  <c r="AJ389" i="6" s="1"/>
  <c r="AJ390" i="6" s="1"/>
  <c r="AJ388" i="6" s="1" a="1"/>
  <c r="AJ388" i="6" s="1"/>
  <c r="AI1281" i="6" a="1"/>
  <c r="AI1281" i="6" s="1"/>
  <c r="AI1282" i="6" s="1"/>
  <c r="AI1280" i="6" s="1"/>
  <c r="AI3701" i="6" a="1"/>
  <c r="AI3701" i="6" s="1"/>
  <c r="AI3702" i="6" s="1"/>
  <c r="AI3700" i="6" s="1"/>
  <c r="AI1789" i="6" a="1"/>
  <c r="AI1789" i="6" s="1"/>
  <c r="AI1790" i="6" s="1"/>
  <c r="AI1788" i="6" s="1"/>
  <c r="AJ3433" i="6" a="1"/>
  <c r="AJ3433" i="6" s="1"/>
  <c r="AJ3434" i="6" s="1"/>
  <c r="AJ3432" i="6" s="1" a="1"/>
  <c r="AJ3432" i="6" s="1"/>
  <c r="AI2209" i="6" a="1"/>
  <c r="AI2209" i="6" s="1"/>
  <c r="AI2210" i="6" s="1"/>
  <c r="AI2208" i="6" s="1"/>
  <c r="AI361" i="6" a="1"/>
  <c r="AI361" i="6" s="1"/>
  <c r="AI362" i="6" s="1"/>
  <c r="AI360" i="6" s="1"/>
  <c r="AI1409" i="6" a="1"/>
  <c r="AI1409" i="6" s="1"/>
  <c r="AI1410" i="6" s="1"/>
  <c r="AI1408" i="6" s="1"/>
  <c r="AJ1773" i="6" a="1"/>
  <c r="AJ1773" i="6" s="1"/>
  <c r="AJ1774" i="6" s="1"/>
  <c r="AJ1772" i="6" s="1" a="1"/>
  <c r="AJ1772" i="6" s="1"/>
  <c r="AI2173" i="6" a="1"/>
  <c r="AI2173" i="6" s="1"/>
  <c r="AI2174" i="6" s="1"/>
  <c r="AI2172" i="6" s="1"/>
  <c r="AJ1485" i="6" a="1"/>
  <c r="AJ1485" i="6" s="1"/>
  <c r="AJ1486" i="6" s="1"/>
  <c r="AJ1484" i="6" s="1" a="1"/>
  <c r="AJ1484" i="6" s="1"/>
  <c r="AK1483" i="6" s="1" a="1"/>
  <c r="AK1483" i="6" s="1"/>
  <c r="AI1601" i="6" a="1"/>
  <c r="AI1601" i="6" s="1"/>
  <c r="AI1602" i="6" s="1"/>
  <c r="AI1600" i="6" s="1"/>
  <c r="AI3641" i="6" a="1"/>
  <c r="AI3641" i="6" s="1"/>
  <c r="AI3642" i="6" s="1"/>
  <c r="AI3640" i="6" s="1"/>
  <c r="AI3849" i="6" a="1"/>
  <c r="AI3849" i="6" s="1"/>
  <c r="AI3850" i="6" s="1"/>
  <c r="AI3848" i="6" s="1"/>
  <c r="AJ3545" i="6" a="1"/>
  <c r="AJ3545" i="6" s="1"/>
  <c r="AJ3546" i="6" s="1"/>
  <c r="AJ3544" i="6" s="1" a="1"/>
  <c r="AJ3544" i="6" s="1"/>
  <c r="AJ2723" i="6" a="1"/>
  <c r="AJ2723" i="6" s="1"/>
  <c r="AH2234" i="6"/>
  <c r="AH2232" i="6" s="1"/>
  <c r="AI3597" i="6" a="1"/>
  <c r="AI3597" i="6" s="1"/>
  <c r="AI3598" i="6" s="1"/>
  <c r="AI3596" i="6" s="1"/>
  <c r="AH3638" i="6"/>
  <c r="AH3636" i="6" s="1"/>
  <c r="AH3922" i="6"/>
  <c r="AH3920" i="6" s="1"/>
  <c r="AH737" i="6" a="1"/>
  <c r="AH737" i="6" s="1"/>
  <c r="AI737" i="6" s="1" a="1"/>
  <c r="AI737" i="6" s="1"/>
  <c r="AH1645" i="6" a="1"/>
  <c r="AH1645" i="6" s="1"/>
  <c r="AH3377" i="6" a="1"/>
  <c r="AH3377" i="6" s="1"/>
  <c r="AH3378" i="6" s="1"/>
  <c r="AH3376" i="6" s="1"/>
  <c r="AH225" i="6" a="1"/>
  <c r="AH225" i="6" s="1"/>
  <c r="AH226" i="6" s="1"/>
  <c r="AH224" i="6" s="1"/>
  <c r="AH1426" i="6"/>
  <c r="AH1424" i="6" s="1"/>
  <c r="AH1342" i="6"/>
  <c r="AH1340" i="6" s="1"/>
  <c r="AH3617" i="6" a="1"/>
  <c r="AH3617" i="6" s="1"/>
  <c r="AH3618" i="6" s="1"/>
  <c r="AH3616" i="6" s="1"/>
  <c r="AH1109" i="6" a="1"/>
  <c r="AH1109" i="6" s="1"/>
  <c r="AH1110" i="6" s="1"/>
  <c r="AH1108" i="6" s="1"/>
  <c r="AH2337" i="6" a="1"/>
  <c r="AH2337" i="6" s="1"/>
  <c r="AH2338" i="6" s="1"/>
  <c r="AH2336" i="6" s="1"/>
  <c r="AG2002" i="6"/>
  <c r="AG2000" i="6" s="1"/>
  <c r="AH1966" i="6"/>
  <c r="AH1964" i="6" s="1"/>
  <c r="AH2149" i="6" a="1"/>
  <c r="AH2149" i="6" s="1"/>
  <c r="AI2149" i="6" s="1" a="1"/>
  <c r="AI2149" i="6" s="1"/>
  <c r="AI2150" i="6" s="1"/>
  <c r="AI2148" i="6" s="1"/>
  <c r="AG3194" i="6"/>
  <c r="AG3192" i="6" s="1"/>
  <c r="AG1666" i="6"/>
  <c r="AG1664" i="6" s="1"/>
  <c r="AH3045" i="6" a="1"/>
  <c r="AH3045" i="6" s="1"/>
  <c r="AH3046" i="6" s="1"/>
  <c r="AH3044" i="6" s="1"/>
  <c r="AI3873" i="6" a="1"/>
  <c r="AI3873" i="6" s="1"/>
  <c r="AI3874" i="6" s="1"/>
  <c r="AI3872" i="6" s="1"/>
  <c r="AI101" i="6" a="1"/>
  <c r="AI101" i="6" s="1"/>
  <c r="AI102" i="6" s="1"/>
  <c r="AI100" i="6" s="1"/>
  <c r="AI3929" i="6" a="1"/>
  <c r="AI3929" i="6" s="1"/>
  <c r="AI3930" i="6" s="1"/>
  <c r="AI3928" i="6" s="1"/>
  <c r="AJ2857" i="6" a="1"/>
  <c r="AJ2857" i="6" s="1"/>
  <c r="AJ2858" i="6" s="1"/>
  <c r="AJ2856" i="6" s="1" a="1"/>
  <c r="AJ2856" i="6" s="1"/>
  <c r="AI1569" i="6" a="1"/>
  <c r="AI1569" i="6" s="1"/>
  <c r="AI1570" i="6" s="1"/>
  <c r="AI1568" i="6" s="1"/>
  <c r="AI1585" i="6" a="1"/>
  <c r="AI1585" i="6" s="1"/>
  <c r="AI1586" i="6" s="1"/>
  <c r="AI1584" i="6" s="1"/>
  <c r="AI1525" i="6" a="1"/>
  <c r="AI1525" i="6" s="1"/>
  <c r="AI1526" i="6" s="1"/>
  <c r="AI1524" i="6" s="1"/>
  <c r="AI653" i="6" a="1"/>
  <c r="AI653" i="6" s="1"/>
  <c r="AI654" i="6" s="1"/>
  <c r="AI652" i="6" s="1"/>
  <c r="AI673" i="6" a="1"/>
  <c r="AI673" i="6" s="1"/>
  <c r="AI674" i="6" s="1"/>
  <c r="AI672" i="6" s="1"/>
  <c r="AI1457" i="6" a="1"/>
  <c r="AI1457" i="6" s="1"/>
  <c r="AI1458" i="6" s="1"/>
  <c r="AI1456" i="6" s="1"/>
  <c r="AI2917" i="6" a="1"/>
  <c r="AI2917" i="6" s="1"/>
  <c r="AI2918" i="6" s="1"/>
  <c r="AI2916" i="6" s="1"/>
  <c r="AJ3837" i="6" a="1"/>
  <c r="AJ3837" i="6" s="1"/>
  <c r="AJ3838" i="6" s="1"/>
  <c r="AJ3836" i="6" s="1" a="1"/>
  <c r="AJ3836" i="6" s="1"/>
  <c r="AJ3493" i="6" a="1"/>
  <c r="AJ3493" i="6" s="1"/>
  <c r="AJ3494" i="6" s="1"/>
  <c r="AJ3492" i="6" s="1" a="1"/>
  <c r="AJ3492" i="6" s="1"/>
  <c r="AI2541" i="6" a="1"/>
  <c r="AI2541" i="6" s="1"/>
  <c r="AI2542" i="6" s="1"/>
  <c r="AI2540" i="6" s="1"/>
  <c r="AI3225" i="6" a="1"/>
  <c r="AI3225" i="6" s="1"/>
  <c r="AI3226" i="6" s="1"/>
  <c r="AI3224" i="6" s="1"/>
  <c r="AI789" i="6" a="1"/>
  <c r="AI789" i="6" s="1"/>
  <c r="AI790" i="6" s="1"/>
  <c r="AI788" i="6" s="1"/>
  <c r="AI2709" i="6" a="1"/>
  <c r="AI2709" i="6" s="1"/>
  <c r="AI2710" i="6" s="1"/>
  <c r="AI2708" i="6" s="1"/>
  <c r="AJ813" i="6" a="1"/>
  <c r="AJ813" i="6" s="1"/>
  <c r="AJ814" i="6" s="1"/>
  <c r="AJ812" i="6" s="1" a="1"/>
  <c r="AJ812" i="6" s="1"/>
  <c r="AI3649" i="6" a="1"/>
  <c r="AI3649" i="6" s="1"/>
  <c r="AI3650" i="6" s="1"/>
  <c r="AI3648" i="6" s="1"/>
  <c r="AI1597" i="6" a="1"/>
  <c r="AI1597" i="6" s="1"/>
  <c r="AI1598" i="6" s="1"/>
  <c r="AI1596" i="6" s="1"/>
  <c r="AI1893" i="6" a="1"/>
  <c r="AI1893" i="6" s="1"/>
  <c r="AI1894" i="6" s="1"/>
  <c r="AI1892" i="6" s="1"/>
  <c r="AJ2609" i="6" a="1"/>
  <c r="AJ2609" i="6" s="1"/>
  <c r="AJ2610" i="6" s="1"/>
  <c r="AJ2608" i="6" s="1" a="1"/>
  <c r="AJ2608" i="6" s="1"/>
  <c r="AK2607" i="6" s="1" a="1"/>
  <c r="AK2607" i="6" s="1"/>
  <c r="AI2501" i="6" a="1"/>
  <c r="AI2501" i="6" s="1"/>
  <c r="AI2502" i="6" s="1"/>
  <c r="AI2500" i="6" s="1"/>
  <c r="AJ457" i="6" a="1"/>
  <c r="AJ457" i="6" s="1"/>
  <c r="AJ458" i="6" s="1"/>
  <c r="AJ456" i="6" s="1" a="1"/>
  <c r="AJ456" i="6" s="1"/>
  <c r="AI2673" i="6" a="1"/>
  <c r="AI2673" i="6" s="1"/>
  <c r="AI2674" i="6" s="1"/>
  <c r="AI2672" i="6" s="1"/>
  <c r="AI2061" i="6" a="1"/>
  <c r="AI2061" i="6" s="1"/>
  <c r="AI2062" i="6" s="1"/>
  <c r="AI2060" i="6" s="1"/>
  <c r="AI173" i="6" a="1"/>
  <c r="AI173" i="6" s="1"/>
  <c r="AI174" i="6" s="1"/>
  <c r="AI172" i="6" s="1"/>
  <c r="AI3129" i="6" a="1"/>
  <c r="AI3129" i="6" s="1"/>
  <c r="AI3130" i="6" s="1"/>
  <c r="AI3128" i="6" s="1"/>
  <c r="AI3457" i="6" a="1"/>
  <c r="AI3457" i="6" s="1"/>
  <c r="AI3458" i="6" s="1"/>
  <c r="AI3456" i="6" s="1"/>
  <c r="AJ1741" i="6" a="1"/>
  <c r="AJ1741" i="6" s="1"/>
  <c r="AJ1742" i="6" s="1"/>
  <c r="AJ1740" i="6" s="1" a="1"/>
  <c r="AJ1740" i="6" s="1"/>
  <c r="AI3669" i="6" a="1"/>
  <c r="AI3669" i="6" s="1"/>
  <c r="AI3670" i="6" s="1"/>
  <c r="AI3668" i="6" s="1"/>
  <c r="AI2497" i="6" a="1"/>
  <c r="AI2497" i="6" s="1"/>
  <c r="AI2498" i="6" s="1"/>
  <c r="AI2496" i="6" s="1"/>
  <c r="AI3517" i="6" a="1"/>
  <c r="AI3517" i="6" s="1"/>
  <c r="AI3518" i="6" s="1"/>
  <c r="AI3516" i="6" s="1"/>
  <c r="AJ2685" i="6" a="1"/>
  <c r="AJ2685" i="6" s="1"/>
  <c r="AJ2686" i="6" s="1"/>
  <c r="AJ2684" i="6" s="1" a="1"/>
  <c r="AJ2684" i="6" s="1"/>
  <c r="AI2705" i="6" a="1"/>
  <c r="AI2705" i="6" s="1"/>
  <c r="AI2706" i="6" s="1"/>
  <c r="AI2704" i="6" s="1"/>
  <c r="AI3773" i="6" a="1"/>
  <c r="AI3773" i="6" s="1"/>
  <c r="AI3774" i="6" s="1"/>
  <c r="AI3772" i="6" s="1"/>
  <c r="AI3281" i="6" a="1"/>
  <c r="AI3281" i="6" s="1"/>
  <c r="AI3282" i="6" s="1"/>
  <c r="AI3280" i="6" s="1"/>
  <c r="AI3041" i="6" a="1"/>
  <c r="AI3041" i="6" s="1"/>
  <c r="AI3042" i="6" s="1"/>
  <c r="AI3040" i="6" s="1"/>
  <c r="AJ2361" i="6" a="1"/>
  <c r="AJ2361" i="6" s="1"/>
  <c r="AJ2362" i="6" s="1"/>
  <c r="AJ2360" i="6" s="1" a="1"/>
  <c r="AJ2360" i="6" s="1"/>
  <c r="AK2359" i="6" s="1" a="1"/>
  <c r="AK2359" i="6" s="1"/>
  <c r="AJ169" i="6" a="1"/>
  <c r="AJ169" i="6" s="1"/>
  <c r="AJ170" i="6" s="1"/>
  <c r="AJ168" i="6" s="1" a="1"/>
  <c r="AJ168" i="6" s="1"/>
  <c r="AK167" i="6" s="1" a="1"/>
  <c r="AK167" i="6" s="1"/>
  <c r="AI529" i="6" a="1"/>
  <c r="AI529" i="6" s="1"/>
  <c r="AI530" i="6" s="1"/>
  <c r="AI528" i="6" s="1"/>
  <c r="AJ3073" i="6" a="1"/>
  <c r="AJ3073" i="6" s="1"/>
  <c r="AJ3074" i="6" s="1"/>
  <c r="AJ3072" i="6" s="1" a="1"/>
  <c r="AJ3072" i="6" s="1"/>
  <c r="AI3345" i="6" a="1"/>
  <c r="AI3345" i="6" s="1"/>
  <c r="AJ3345" i="6" s="1" a="1"/>
  <c r="AJ3345" i="6" s="1"/>
  <c r="AI3913" i="6" a="1"/>
  <c r="AI3913" i="6" s="1"/>
  <c r="AI3914" i="6" s="1"/>
  <c r="AI3912" i="6" s="1"/>
  <c r="AH3926" i="6"/>
  <c r="AH3924" i="6" s="1"/>
  <c r="AH2481" i="6" a="1"/>
  <c r="AH2481" i="6" s="1"/>
  <c r="AH2482" i="6" s="1"/>
  <c r="AH2480" i="6" s="1"/>
  <c r="AI3813" i="6" a="1"/>
  <c r="AI3813" i="6" s="1"/>
  <c r="AI3814" i="6" s="1"/>
  <c r="AI3812" i="6" s="1"/>
  <c r="AI1673" i="6" a="1"/>
  <c r="AI1673" i="6" s="1"/>
  <c r="AH1201" i="6" a="1"/>
  <c r="AH1201" i="6" s="1"/>
  <c r="AH1202" i="6" s="1"/>
  <c r="AH1200" i="6" s="1"/>
  <c r="AH3814" i="6"/>
  <c r="AH3812" i="6" s="1"/>
  <c r="AH2994" i="6"/>
  <c r="AH2992" i="6" s="1"/>
  <c r="AH1757" i="6" a="1"/>
  <c r="AH1757" i="6" s="1"/>
  <c r="AH3370" i="6"/>
  <c r="AH3368" i="6" s="1"/>
  <c r="AH1018" i="6"/>
  <c r="AH1016" i="6" s="1"/>
  <c r="AH117" i="6" a="1"/>
  <c r="AH117" i="6" s="1"/>
  <c r="AH118" i="6" s="1"/>
  <c r="AH116" i="6" s="1"/>
  <c r="AI1041" i="6" a="1"/>
  <c r="AI1041" i="6" s="1"/>
  <c r="AJ1041" i="6" s="1" a="1"/>
  <c r="AJ1041" i="6" s="1"/>
  <c r="AJ1042" i="6" s="1"/>
  <c r="AJ1040" i="6" s="1" a="1"/>
  <c r="AJ1040" i="6" s="1"/>
  <c r="AH3585" i="6" a="1"/>
  <c r="AH3585" i="6" s="1"/>
  <c r="AI842" i="6"/>
  <c r="AI840" i="6" s="1"/>
  <c r="AH641" i="6" a="1"/>
  <c r="AH641" i="6" s="1"/>
  <c r="AH642" i="6" s="1"/>
  <c r="AH640" i="6" s="1"/>
  <c r="AI1545" i="6" a="1"/>
  <c r="AI1545" i="6" s="1"/>
  <c r="AJ1545" i="6" s="1" a="1"/>
  <c r="AJ1545" i="6" s="1"/>
  <c r="AJ1546" i="6" s="1"/>
  <c r="AJ1544" i="6" s="1" a="1"/>
  <c r="AJ1544" i="6" s="1"/>
  <c r="AH1717" i="6" a="1"/>
  <c r="AH1717" i="6" s="1"/>
  <c r="AH1718" i="6" s="1"/>
  <c r="AH1716" i="6" s="1"/>
  <c r="AH1698" i="6"/>
  <c r="AH1696" i="6" s="1"/>
  <c r="AH1605" i="6" a="1"/>
  <c r="AH1605" i="6" s="1"/>
  <c r="AH1606" i="6" s="1"/>
  <c r="AH1604" i="6" s="1"/>
  <c r="AH490" i="6"/>
  <c r="AH488" i="6" s="1"/>
  <c r="AH3845" i="6" a="1"/>
  <c r="AH3845" i="6" s="1"/>
  <c r="AH2078" i="6"/>
  <c r="AH2076" i="6" s="1"/>
  <c r="AH1033" i="6" a="1"/>
  <c r="AH1033" i="6" s="1"/>
  <c r="AH1034" i="6" s="1"/>
  <c r="AH1032" i="6" s="1"/>
  <c r="AH2009" i="6" a="1"/>
  <c r="AH2009" i="6" s="1"/>
  <c r="AH2010" i="6" s="1"/>
  <c r="AH2008" i="6" s="1"/>
  <c r="AG3238" i="6"/>
  <c r="AG3236" i="6" s="1"/>
  <c r="AH941" i="6" a="1"/>
  <c r="AH941" i="6" s="1"/>
  <c r="AH3142" i="6"/>
  <c r="AH3140" i="6" s="1"/>
  <c r="AH870" i="6"/>
  <c r="AH868" i="6" s="1"/>
  <c r="AH1669" i="6" a="1"/>
  <c r="AH1669" i="6" s="1"/>
  <c r="AI3958" i="6"/>
  <c r="AI3956" i="6" s="1"/>
  <c r="AI2622" i="6"/>
  <c r="AI2620" i="6" s="1"/>
  <c r="AH1554" i="6"/>
  <c r="AH1552" i="6" s="1"/>
  <c r="AH594" i="6"/>
  <c r="AH592" i="6" s="1"/>
  <c r="AH2841" i="6" a="1"/>
  <c r="AH2841" i="6" s="1"/>
  <c r="AH2842" i="6" s="1"/>
  <c r="AH2840" i="6" s="1"/>
  <c r="AH3238" i="6"/>
  <c r="AH3236" i="6" s="1"/>
  <c r="AI1753" i="6" a="1"/>
  <c r="AI1753" i="6" s="1"/>
  <c r="AI1754" i="6" s="1"/>
  <c r="AI1752" i="6" s="1"/>
  <c r="AH3193" i="6" a="1"/>
  <c r="AH3193" i="6" s="1"/>
  <c r="AI2285" i="6" a="1"/>
  <c r="AI2285" i="6" s="1"/>
  <c r="AJ2285" i="6" s="1" a="1"/>
  <c r="AJ2285" i="6" s="1"/>
  <c r="AG1530" i="6"/>
  <c r="AG1528" i="6" s="1"/>
  <c r="AJ1269" i="6" a="1"/>
  <c r="AJ1269" i="6" s="1"/>
  <c r="AJ1270" i="6" s="1"/>
  <c r="AJ1268" i="6" s="1" a="1"/>
  <c r="AJ1268" i="6" s="1"/>
  <c r="AI3161" i="6" a="1"/>
  <c r="AI3161" i="6" s="1"/>
  <c r="AI3162" i="6" s="1"/>
  <c r="AI3160" i="6" s="1"/>
  <c r="AI1993" i="6" a="1"/>
  <c r="AI1993" i="6" s="1"/>
  <c r="AI1994" i="6" s="1"/>
  <c r="AI1992" i="6" s="1"/>
  <c r="AI917" i="6" a="1"/>
  <c r="AI917" i="6" s="1"/>
  <c r="AI918" i="6" s="1"/>
  <c r="AI916" i="6" s="1"/>
  <c r="AI2925" i="6" a="1"/>
  <c r="AI2925" i="6" s="1"/>
  <c r="AI2926" i="6" s="1"/>
  <c r="AI2924" i="6" s="1"/>
  <c r="AI2729" i="6" a="1"/>
  <c r="AI2729" i="6" s="1"/>
  <c r="AI2730" i="6" s="1"/>
  <c r="AI2728" i="6" s="1"/>
  <c r="AJ2409" i="6" a="1"/>
  <c r="AJ2409" i="6" s="1"/>
  <c r="AJ2410" i="6" s="1"/>
  <c r="AJ2408" i="6" s="1" a="1"/>
  <c r="AJ2408" i="6" s="1"/>
  <c r="AI897" i="6" a="1"/>
  <c r="AI897" i="6" s="1"/>
  <c r="AI898" i="6" s="1"/>
  <c r="AI896" i="6" s="1"/>
  <c r="AI1649" i="6" a="1"/>
  <c r="AI1649" i="6" s="1"/>
  <c r="AI1650" i="6" s="1"/>
  <c r="AI1648" i="6" s="1"/>
  <c r="AI1961" i="6" a="1"/>
  <c r="AI1961" i="6" s="1"/>
  <c r="AI1962" i="6" s="1"/>
  <c r="AI1960" i="6" s="1"/>
  <c r="AI1313" i="6" a="1"/>
  <c r="AI1313" i="6" s="1"/>
  <c r="AI1314" i="6" s="1"/>
  <c r="AI1312" i="6" s="1"/>
  <c r="AI265" i="6" a="1"/>
  <c r="AI265" i="6" s="1"/>
  <c r="AI266" i="6" s="1"/>
  <c r="AI264" i="6" s="1"/>
  <c r="AI3993" i="6" a="1"/>
  <c r="AI3993" i="6" s="1"/>
  <c r="AI3994" i="6" s="1"/>
  <c r="AI3992" i="6" s="1"/>
  <c r="AI2885" i="6" a="1"/>
  <c r="AI2885" i="6" s="1"/>
  <c r="AI2886" i="6" s="1"/>
  <c r="AI2884" i="6" s="1"/>
  <c r="AJ441" i="6" a="1"/>
  <c r="AJ441" i="6" s="1"/>
  <c r="AJ442" i="6" s="1"/>
  <c r="AJ440" i="6" s="1" a="1"/>
  <c r="AJ440" i="6" s="1"/>
  <c r="AI3153" i="6" a="1"/>
  <c r="AI3153" i="6" s="1"/>
  <c r="AI3154" i="6" s="1"/>
  <c r="AI3152" i="6" s="1"/>
  <c r="AI1153" i="6" a="1"/>
  <c r="AI1153" i="6" s="1"/>
  <c r="AI1154" i="6" s="1"/>
  <c r="AI1152" i="6" s="1"/>
  <c r="AI3629" i="6" a="1"/>
  <c r="AI3629" i="6" s="1"/>
  <c r="AI3630" i="6" s="1"/>
  <c r="AI3628" i="6" s="1"/>
  <c r="AI1497" i="6" a="1"/>
  <c r="AI1497" i="6" s="1"/>
  <c r="AI1498" i="6" s="1"/>
  <c r="AI1496" i="6" s="1"/>
  <c r="AI3397" i="6" a="1"/>
  <c r="AI3397" i="6" s="1"/>
  <c r="AI3398" i="6" s="1"/>
  <c r="AI3396" i="6" s="1"/>
  <c r="AI3485" i="6" a="1"/>
  <c r="AI3485" i="6" s="1"/>
  <c r="AI3486" i="6" s="1"/>
  <c r="AI3484" i="6" s="1"/>
  <c r="AI301" i="6" a="1"/>
  <c r="AI301" i="6" s="1"/>
  <c r="AI302" i="6" s="1"/>
  <c r="AI300" i="6" s="1"/>
  <c r="AI3189" i="6" a="1"/>
  <c r="AI3189" i="6" s="1"/>
  <c r="AI3190" i="6" s="1"/>
  <c r="AI3188" i="6" s="1"/>
  <c r="AI1389" i="6" a="1"/>
  <c r="AI1389" i="6" s="1"/>
  <c r="AI1390" i="6" s="1"/>
  <c r="AI1388" i="6" s="1"/>
  <c r="AI1445" i="6" a="1"/>
  <c r="AI1445" i="6" s="1"/>
  <c r="AI1446" i="6" s="1"/>
  <c r="AI1444" i="6" s="1"/>
  <c r="AI2325" i="6" a="1"/>
  <c r="AI2325" i="6" s="1"/>
  <c r="AI2326" i="6" s="1"/>
  <c r="AI2324" i="6" s="1"/>
  <c r="AI2985" i="6" a="1"/>
  <c r="AI2985" i="6" s="1"/>
  <c r="AI2986" i="6" s="1"/>
  <c r="AI2984" i="6" s="1"/>
  <c r="AI1441" i="6" a="1"/>
  <c r="AI1441" i="6" s="1"/>
  <c r="AI1442" i="6" s="1"/>
  <c r="AI1440" i="6" s="1"/>
  <c r="AI709" i="6" a="1"/>
  <c r="AI709" i="6" s="1"/>
  <c r="AI710" i="6" s="1"/>
  <c r="AI708" i="6" s="1"/>
  <c r="AI3561" i="6" a="1"/>
  <c r="AI3561" i="6" s="1"/>
  <c r="AI3562" i="6" s="1"/>
  <c r="AI3560" i="6" s="1"/>
  <c r="AI3289" i="6" a="1"/>
  <c r="AI3289" i="6" s="1"/>
  <c r="AJ2025" i="6" a="1"/>
  <c r="AJ2025" i="6" s="1"/>
  <c r="AJ2026" i="6" s="1"/>
  <c r="AJ2024" i="6" s="1" a="1"/>
  <c r="AJ2024" i="6" s="1"/>
  <c r="AI2989" i="6" a="1"/>
  <c r="AI2989" i="6" s="1"/>
  <c r="AI2990" i="6" s="1"/>
  <c r="AI2988" i="6" s="1"/>
  <c r="AI2205" i="6" a="1"/>
  <c r="AI2205" i="6" s="1"/>
  <c r="AI2206" i="6" s="1"/>
  <c r="AI2204" i="6" s="1"/>
  <c r="AI3605" i="6" a="1"/>
  <c r="AI3605" i="6" s="1"/>
  <c r="AI3606" i="6" s="1"/>
  <c r="AI3604" i="6" s="1"/>
  <c r="AJ2525" i="6" a="1"/>
  <c r="AJ2525" i="6" s="1"/>
  <c r="AJ2526" i="6" s="1"/>
  <c r="AJ2524" i="6" s="1" a="1"/>
  <c r="AJ2524" i="6" s="1"/>
  <c r="AI1537" i="6" a="1"/>
  <c r="AI1537" i="6" s="1"/>
  <c r="AI1538" i="6" s="1"/>
  <c r="AI1536" i="6" s="1"/>
  <c r="AH2945" i="6" a="1"/>
  <c r="AH2945" i="6" s="1"/>
  <c r="AH2946" i="6" s="1"/>
  <c r="AH2944" i="6" s="1"/>
  <c r="AG118" i="6"/>
  <c r="AG116" i="6" s="1"/>
  <c r="AG3142" i="6"/>
  <c r="AG3140" i="6" s="1"/>
  <c r="AH325" i="6" a="1"/>
  <c r="AH325" i="6" s="1"/>
  <c r="AH326" i="6" s="1"/>
  <c r="AH324" i="6" s="1"/>
  <c r="AC1899" i="6"/>
  <c r="AJ1899" i="6" s="1" a="1"/>
  <c r="AJ1899" i="6" s="1"/>
  <c r="AC1535" i="6"/>
  <c r="AJ1535" i="6" s="1" a="1"/>
  <c r="AJ1535" i="6" s="1"/>
  <c r="AC367" i="6"/>
  <c r="AJ367" i="6" s="1" a="1"/>
  <c r="AJ367" i="6" s="1"/>
  <c r="AC3911" i="6"/>
  <c r="AJ3911" i="6" s="1" a="1"/>
  <c r="AJ3911" i="6" s="1"/>
  <c r="AC2627" i="6"/>
  <c r="AJ2627" i="6" s="1" a="1"/>
  <c r="AJ2627" i="6" s="1"/>
  <c r="AC3899" i="6"/>
  <c r="AJ3899" i="6" s="1" a="1"/>
  <c r="AJ3899" i="6" s="1"/>
  <c r="AC2503" i="6"/>
  <c r="AJ2503" i="6" s="1" a="1"/>
  <c r="AJ2503" i="6" s="1"/>
  <c r="AC2963" i="6"/>
  <c r="AJ2963" i="6" s="1" a="1"/>
  <c r="AJ2963" i="6" s="1"/>
  <c r="AC283" i="6"/>
  <c r="AJ283" i="6" s="1" a="1"/>
  <c r="AJ283" i="6" s="1"/>
  <c r="AC2795" i="6"/>
  <c r="AJ2795" i="6" s="1" a="1"/>
  <c r="AJ2795" i="6" s="1"/>
  <c r="AC3315" i="6"/>
  <c r="AJ3315" i="6" s="1" a="1"/>
  <c r="AJ3315" i="6" s="1"/>
  <c r="AC1075" i="6"/>
  <c r="AJ1075" i="6" s="1" a="1"/>
  <c r="AJ1075" i="6" s="1"/>
  <c r="AC2559" i="6"/>
  <c r="AJ2559" i="6" s="1" a="1"/>
  <c r="AJ2559" i="6" s="1"/>
  <c r="AC3363" i="6"/>
  <c r="AJ3363" i="6" s="1" a="1"/>
  <c r="AJ3363" i="6" s="1"/>
  <c r="AG6" i="6"/>
  <c r="AG4" i="6" s="1"/>
  <c r="AC2083" i="6"/>
  <c r="AJ2083" i="6" s="1" a="1"/>
  <c r="AJ2083" i="6" s="1"/>
  <c r="AC143" i="6"/>
  <c r="AJ143" i="6" s="1" a="1"/>
  <c r="AJ143" i="6" s="1"/>
  <c r="AC1503" i="6"/>
  <c r="AJ1503" i="6" s="1" a="1"/>
  <c r="AJ1503" i="6" s="1"/>
  <c r="AC2655" i="6"/>
  <c r="AJ2655" i="6" s="1" a="1"/>
  <c r="AJ2655" i="6" s="1"/>
  <c r="AC563" i="6"/>
  <c r="AJ563" i="6" s="1" a="1"/>
  <c r="AJ563" i="6" s="1"/>
  <c r="AC3411" i="6"/>
  <c r="AJ3411" i="6" s="1" a="1"/>
  <c r="AJ3411" i="6" s="1"/>
  <c r="AC119" i="6"/>
  <c r="AJ119" i="6" s="1" a="1"/>
  <c r="AJ119" i="6" s="1"/>
  <c r="AC315" i="6"/>
  <c r="AJ315" i="6" s="1" a="1"/>
  <c r="AJ315" i="6" s="1"/>
  <c r="AC1243" i="6"/>
  <c r="AJ1243" i="6" s="1" a="1"/>
  <c r="AJ1243" i="6" s="1"/>
  <c r="AC1087" i="6"/>
  <c r="AJ1087" i="6" s="1" a="1"/>
  <c r="AJ1087" i="6" s="1"/>
  <c r="AC2575" i="6"/>
  <c r="AJ2575" i="6" s="1" a="1"/>
  <c r="AJ2575" i="6" s="1"/>
  <c r="AC2835" i="6"/>
  <c r="AJ2835" i="6" s="1" a="1"/>
  <c r="AJ2835" i="6" s="1"/>
  <c r="AC3247" i="6"/>
  <c r="AJ3247" i="6" s="1" a="1"/>
  <c r="AJ3247" i="6" s="1"/>
  <c r="AC2219" i="6"/>
  <c r="AJ2219" i="6" s="1" a="1"/>
  <c r="AJ2219" i="6" s="1"/>
  <c r="AC3711" i="6"/>
  <c r="AJ3711" i="6" s="1" a="1"/>
  <c r="AJ3711" i="6" s="1"/>
  <c r="AC2275" i="6"/>
  <c r="AJ2275" i="6" s="1" a="1"/>
  <c r="AJ2275" i="6" s="1"/>
  <c r="AC247" i="6"/>
  <c r="AJ247" i="6" s="1" a="1"/>
  <c r="AJ247" i="6" s="1"/>
  <c r="AC1179" i="6"/>
  <c r="AJ1179" i="6" s="1" a="1"/>
  <c r="AJ1179" i="6" s="1"/>
  <c r="AC1995" i="6"/>
  <c r="AJ1995" i="6" s="1" a="1"/>
  <c r="AJ1995" i="6" s="1"/>
  <c r="AC3639" i="6"/>
  <c r="AJ3639" i="6" s="1" a="1"/>
  <c r="AJ3639" i="6" s="1"/>
  <c r="AC3375" i="6"/>
  <c r="AJ3375" i="6" s="1" a="1"/>
  <c r="AJ3375" i="6" s="1"/>
  <c r="AC2767" i="6"/>
  <c r="AJ2767" i="6" s="1" a="1"/>
  <c r="AJ2767" i="6" s="1"/>
  <c r="AC3751" i="6"/>
  <c r="AJ3751" i="6" s="1" a="1"/>
  <c r="AJ3751" i="6" s="1"/>
  <c r="AC2467" i="6"/>
  <c r="AJ2467" i="6" s="1" a="1"/>
  <c r="AJ2467" i="6" s="1"/>
  <c r="AC763" i="6"/>
  <c r="AJ763" i="6" s="1" a="1"/>
  <c r="AJ763" i="6" s="1"/>
  <c r="AC467" i="6"/>
  <c r="AJ467" i="6" s="1" a="1"/>
  <c r="AJ467" i="6" s="1"/>
  <c r="AC2147" i="6"/>
  <c r="AJ2147" i="6" s="1" a="1"/>
  <c r="AJ2147" i="6" s="1"/>
  <c r="AC3847" i="6"/>
  <c r="AJ3847" i="6" s="1" a="1"/>
  <c r="AJ3847" i="6" s="1"/>
  <c r="AC1367" i="6"/>
  <c r="AJ1367" i="6" s="1" a="1"/>
  <c r="AJ1367" i="6" s="1"/>
  <c r="AC555" i="6"/>
  <c r="AJ555" i="6" s="1" a="1"/>
  <c r="AJ555" i="6" s="1"/>
  <c r="AC2591" i="6"/>
  <c r="AJ2591" i="6" s="1" a="1"/>
  <c r="AJ2591" i="6" s="1"/>
  <c r="AC3263" i="6"/>
  <c r="AJ3263" i="6" s="1" a="1"/>
  <c r="AJ3263" i="6" s="1"/>
  <c r="AC3143" i="6"/>
  <c r="AJ3143" i="6" s="1" a="1"/>
  <c r="AJ3143" i="6" s="1"/>
  <c r="AC1067" i="6"/>
  <c r="AJ1067" i="6" s="1" a="1"/>
  <c r="AJ1067" i="6" s="1"/>
  <c r="AC3235" i="6"/>
  <c r="AJ3235" i="6" s="1" a="1"/>
  <c r="AJ3235" i="6" s="1"/>
  <c r="AC959" i="6"/>
  <c r="AJ959" i="6" s="1" a="1"/>
  <c r="AJ959" i="6" s="1"/>
  <c r="AC643" i="6"/>
  <c r="AJ643" i="6" s="1" a="1"/>
  <c r="AJ643" i="6" s="1"/>
  <c r="AC1623" i="6"/>
  <c r="AJ1623" i="6" s="1" a="1"/>
  <c r="AJ1623" i="6" s="1"/>
  <c r="AC1319" i="6"/>
  <c r="AJ1319" i="6" s="1" a="1"/>
  <c r="AJ1319" i="6" s="1"/>
  <c r="AC1719" i="6"/>
  <c r="AJ1719" i="6" s="1" a="1"/>
  <c r="AJ1719" i="6" s="1"/>
  <c r="AC3603" i="6"/>
  <c r="AJ3603" i="6" s="1" a="1"/>
  <c r="AJ3603" i="6" s="1"/>
  <c r="AC3003" i="6"/>
  <c r="AJ3003" i="6" s="1" a="1"/>
  <c r="AJ3003" i="6" s="1"/>
  <c r="AC1655" i="6"/>
  <c r="AJ1655" i="6" s="1" a="1"/>
  <c r="AJ1655" i="6" s="1"/>
  <c r="AC1343" i="6"/>
  <c r="AJ1343" i="6" s="1" a="1"/>
  <c r="AJ1343" i="6" s="1"/>
  <c r="AC319" i="6"/>
  <c r="AJ319" i="6" s="1" a="1"/>
  <c r="AJ319" i="6" s="1"/>
  <c r="AC2171" i="6"/>
  <c r="AJ2171" i="6" s="1" a="1"/>
  <c r="AJ2171" i="6" s="1"/>
  <c r="AC1827" i="6"/>
  <c r="AJ1827" i="6" s="1" a="1"/>
  <c r="AJ1827" i="6" s="1"/>
  <c r="AC3703" i="6"/>
  <c r="AJ3703" i="6" s="1" a="1"/>
  <c r="AJ3703" i="6" s="1"/>
  <c r="AC2291" i="6"/>
  <c r="AJ2291" i="6" s="1" a="1"/>
  <c r="AJ2291" i="6" s="1"/>
  <c r="AC1835" i="6"/>
  <c r="AJ1835" i="6" s="1" a="1"/>
  <c r="AJ1835" i="6" s="1"/>
  <c r="AC2711" i="6"/>
  <c r="AJ2711" i="6" s="1" a="1"/>
  <c r="AJ2711" i="6" s="1"/>
  <c r="AC2719" i="6"/>
  <c r="AJ2719" i="6" s="1" a="1"/>
  <c r="AJ2719" i="6" s="1"/>
  <c r="AC659" i="6"/>
  <c r="AJ659" i="6" s="1" a="1"/>
  <c r="AJ659" i="6" s="1"/>
  <c r="AC2927" i="6"/>
  <c r="AJ2927" i="6" s="1" a="1"/>
  <c r="AJ2927" i="6" s="1"/>
  <c r="AC235" i="6"/>
  <c r="AJ235" i="6" s="1" a="1"/>
  <c r="AJ235" i="6" s="1"/>
  <c r="AC527" i="6"/>
  <c r="AJ527" i="6" s="1" a="1"/>
  <c r="AJ527" i="6" s="1"/>
  <c r="AC1211" i="6"/>
  <c r="AJ1211" i="6" s="1" a="1"/>
  <c r="AJ1211" i="6" s="1"/>
  <c r="AC499" i="6"/>
  <c r="AJ499" i="6" s="1" a="1"/>
  <c r="AJ499" i="6" s="1"/>
  <c r="AC1591" i="6"/>
  <c r="AJ1591" i="6" s="1" a="1"/>
  <c r="AJ1591" i="6" s="1"/>
  <c r="AC947" i="6"/>
  <c r="AJ947" i="6" s="1" a="1"/>
  <c r="AJ947" i="6" s="1"/>
  <c r="AC3971" i="6"/>
  <c r="AJ3971" i="6" s="1" a="1"/>
  <c r="AJ3971" i="6" s="1"/>
  <c r="AC795" i="6"/>
  <c r="AJ795" i="6" s="1" a="1"/>
  <c r="AJ795" i="6" s="1"/>
  <c r="AC1599" i="6"/>
  <c r="AJ1599" i="6" s="1" a="1"/>
  <c r="AJ1599" i="6" s="1"/>
  <c r="AC3487" i="6"/>
  <c r="AJ3487" i="6" s="1" a="1"/>
  <c r="AJ3487" i="6" s="1"/>
  <c r="AC279" i="6"/>
  <c r="AJ279" i="6" s="1" a="1"/>
  <c r="AJ279" i="6" s="1"/>
  <c r="AC1183" i="6"/>
  <c r="AJ1183" i="6" s="1" a="1"/>
  <c r="AJ1183" i="6" s="1"/>
  <c r="AC83" i="6"/>
  <c r="AJ83" i="6" s="1" a="1"/>
  <c r="AJ83" i="6" s="1"/>
  <c r="AC683" i="6"/>
  <c r="AJ683" i="6" s="1" a="1"/>
  <c r="AJ683" i="6" s="1"/>
  <c r="AC3407" i="6"/>
  <c r="AJ3407" i="6" s="1" a="1"/>
  <c r="AJ3407" i="6" s="1"/>
  <c r="AC975" i="6"/>
  <c r="AJ975" i="6" s="1" a="1"/>
  <c r="AJ975" i="6" s="1"/>
  <c r="AC3403" i="6"/>
  <c r="AJ3403" i="6" s="1" a="1"/>
  <c r="AJ3403" i="6" s="1"/>
  <c r="AC939" i="6"/>
  <c r="AJ939" i="6" s="1" a="1"/>
  <c r="AJ939" i="6" s="1"/>
  <c r="AC1527" i="6"/>
  <c r="AJ1527" i="6" s="1" a="1"/>
  <c r="AJ1527" i="6" s="1"/>
  <c r="AC731" i="6"/>
  <c r="AJ731" i="6" s="1" a="1"/>
  <c r="AJ731" i="6" s="1"/>
  <c r="AC2203" i="6"/>
  <c r="AJ2203" i="6" s="1" a="1"/>
  <c r="AJ2203" i="6" s="1"/>
  <c r="AC3039" i="6"/>
  <c r="AJ3039" i="6" s="1" a="1"/>
  <c r="AJ3039" i="6" s="1"/>
  <c r="AC1259" i="6"/>
  <c r="AJ1259" i="6" s="1" a="1"/>
  <c r="AJ1259" i="6" s="1"/>
  <c r="AC371" i="6"/>
  <c r="AJ371" i="6" s="1" a="1"/>
  <c r="AJ371" i="6" s="1"/>
  <c r="AC1875" i="6"/>
  <c r="AJ1875" i="6" s="1" a="1"/>
  <c r="AJ1875" i="6" s="1"/>
  <c r="AC2527" i="6"/>
  <c r="AJ2527" i="6" s="1" a="1"/>
  <c r="AJ2527" i="6" s="1"/>
  <c r="AC1415" i="6"/>
  <c r="AJ1415" i="6" s="1" a="1"/>
  <c r="AJ1415" i="6" s="1"/>
  <c r="AC1763" i="6"/>
  <c r="AJ1763" i="6" s="1" a="1"/>
  <c r="AJ1763" i="6" s="1"/>
  <c r="AC1487" i="6"/>
  <c r="AJ1487" i="6" s="1" a="1"/>
  <c r="AJ1487" i="6" s="1"/>
  <c r="AC2843" i="6"/>
  <c r="AJ2843" i="6" s="1" a="1"/>
  <c r="AJ2843" i="6" s="1"/>
  <c r="AC1111" i="6"/>
  <c r="AJ1111" i="6" s="1" a="1"/>
  <c r="AJ1111" i="6" s="1"/>
  <c r="AC3655" i="6"/>
  <c r="AJ3655" i="6" s="1" a="1"/>
  <c r="AJ3655" i="6" s="1"/>
  <c r="AC2031" i="6"/>
  <c r="AJ2031" i="6" s="1" a="1"/>
  <c r="AJ2031" i="6" s="1"/>
  <c r="AC3947" i="6"/>
  <c r="AJ3947" i="6" s="1" a="1"/>
  <c r="AJ3947" i="6" s="1"/>
  <c r="AC699" i="6"/>
  <c r="AJ699" i="6" s="1" a="1"/>
  <c r="AJ699" i="6" s="1"/>
  <c r="AC735" i="6"/>
  <c r="AJ735" i="6" s="1" a="1"/>
  <c r="AJ735" i="6" s="1"/>
  <c r="AC935" i="6"/>
  <c r="AJ935" i="6" s="1" a="1"/>
  <c r="AJ935" i="6" s="1"/>
  <c r="AC915" i="6"/>
  <c r="AJ915" i="6" s="1" a="1"/>
  <c r="AJ915" i="6" s="1"/>
  <c r="AC1191" i="6"/>
  <c r="AJ1191" i="6" s="1" a="1"/>
  <c r="AJ1191" i="6" s="1"/>
  <c r="AC607" i="6"/>
  <c r="AJ607" i="6" s="1" a="1"/>
  <c r="AJ607" i="6" s="1"/>
  <c r="AC711" i="6"/>
  <c r="AJ711" i="6" s="1" a="1"/>
  <c r="AJ711" i="6" s="1"/>
  <c r="AC987" i="6"/>
  <c r="AJ987" i="6" s="1" a="1"/>
  <c r="AJ987" i="6" s="1"/>
  <c r="AC2003" i="6"/>
  <c r="AJ2003" i="6" s="1" a="1"/>
  <c r="AJ2003" i="6" s="1"/>
  <c r="AC651" i="6"/>
  <c r="AJ651" i="6" s="1" a="1"/>
  <c r="AJ651" i="6" s="1"/>
  <c r="AC2819" i="6"/>
  <c r="AJ2819" i="6" s="1" a="1"/>
  <c r="AJ2819" i="6" s="1"/>
  <c r="AC3995" i="6"/>
  <c r="AJ3995" i="6" s="1" a="1"/>
  <c r="AJ3995" i="6" s="1"/>
  <c r="AC503" i="6"/>
  <c r="AJ503" i="6" s="1" a="1"/>
  <c r="AJ503" i="6" s="1"/>
  <c r="AC1031" i="6"/>
  <c r="AJ1031" i="6" s="1" a="1"/>
  <c r="AJ1031" i="6" s="1"/>
  <c r="AC1455" i="6"/>
  <c r="AJ1455" i="6" s="1" a="1"/>
  <c r="AJ1455" i="6" s="1"/>
  <c r="AC3983" i="6"/>
  <c r="AJ3983" i="6" s="1" a="1"/>
  <c r="AJ3983" i="6" s="1"/>
  <c r="AC755" i="6"/>
  <c r="AJ755" i="6" s="1" a="1"/>
  <c r="AJ755" i="6" s="1"/>
  <c r="AC275" i="6"/>
  <c r="AJ275" i="6" s="1" a="1"/>
  <c r="AJ275" i="6" s="1"/>
  <c r="AC1187" i="6"/>
  <c r="AJ1187" i="6" s="1" a="1"/>
  <c r="AJ1187" i="6" s="1"/>
  <c r="AC3587" i="6"/>
  <c r="AJ3587" i="6" s="1" a="1"/>
  <c r="AJ3587" i="6" s="1"/>
  <c r="AC1235" i="6"/>
  <c r="AJ1235" i="6" s="1" a="1"/>
  <c r="AJ1235" i="6" s="1"/>
  <c r="AC3335" i="6"/>
  <c r="AJ3335" i="6" s="1" a="1"/>
  <c r="AJ3335" i="6" s="1"/>
  <c r="AC1887" i="6"/>
  <c r="AJ1887" i="6" s="1" a="1"/>
  <c r="AJ1887" i="6" s="1"/>
  <c r="AC3767" i="6"/>
  <c r="AJ3767" i="6" s="1" a="1"/>
  <c r="AJ3767" i="6" s="1"/>
  <c r="AC3243" i="6"/>
  <c r="AJ3243" i="6" s="1" a="1"/>
  <c r="AJ3243" i="6" s="1"/>
  <c r="AC115" i="6"/>
  <c r="AJ115" i="6" s="1" a="1"/>
  <c r="AJ115" i="6" s="1"/>
  <c r="AC1631" i="6"/>
  <c r="AJ1631" i="6" s="1" a="1"/>
  <c r="AJ1631" i="6" s="1"/>
  <c r="AC1295" i="6"/>
  <c r="AJ1295" i="6" s="1" a="1"/>
  <c r="AJ1295" i="6" s="1"/>
  <c r="AC2699" i="6"/>
  <c r="AJ2699" i="6" s="1" a="1"/>
  <c r="AJ2699" i="6" s="1"/>
  <c r="AC2695" i="6"/>
  <c r="AJ2695" i="6" s="1" a="1"/>
  <c r="AJ2695" i="6" s="1"/>
  <c r="AC3795" i="6"/>
  <c r="AJ3795" i="6" s="1" a="1"/>
  <c r="AJ3795" i="6" s="1"/>
  <c r="AC471" i="6"/>
  <c r="AJ471" i="6" s="1" a="1"/>
  <c r="AJ471" i="6" s="1"/>
  <c r="AC695" i="6"/>
  <c r="AJ695" i="6" s="1" a="1"/>
  <c r="AJ695" i="6" s="1"/>
  <c r="AC427" i="6"/>
  <c r="AJ427" i="6" s="1" a="1"/>
  <c r="AJ427" i="6" s="1"/>
  <c r="AC1303" i="6"/>
  <c r="AJ1303" i="6" s="1" a="1"/>
  <c r="AJ1303" i="6" s="1"/>
  <c r="AC2183" i="6"/>
  <c r="AJ2183" i="6" s="1" a="1"/>
  <c r="AJ2183" i="6" s="1"/>
  <c r="AC3131" i="6"/>
  <c r="AJ3131" i="6" s="1" a="1"/>
  <c r="AJ3131" i="6" s="1"/>
  <c r="AC1839" i="6"/>
  <c r="AJ1839" i="6" s="1" a="1"/>
  <c r="AJ1839" i="6" s="1"/>
  <c r="AC3799" i="6"/>
  <c r="AJ3799" i="6" s="1" a="1"/>
  <c r="AJ3799" i="6" s="1"/>
  <c r="AC3583" i="6"/>
  <c r="AJ3583" i="6" s="1" a="1"/>
  <c r="AJ3583" i="6" s="1"/>
  <c r="AC3155" i="6"/>
  <c r="AJ3155" i="6" s="1" a="1"/>
  <c r="AJ3155" i="6" s="1"/>
  <c r="AC1539" i="6"/>
  <c r="AJ1539" i="6" s="1" a="1"/>
  <c r="AJ1539" i="6" s="1"/>
  <c r="AC135" i="6"/>
  <c r="AJ135" i="6" s="1" a="1"/>
  <c r="AJ135" i="6" s="1"/>
  <c r="AC627" i="6"/>
  <c r="AJ627" i="6" s="1" a="1"/>
  <c r="AJ627" i="6" s="1"/>
  <c r="AC1035" i="6"/>
  <c r="AJ1035" i="6" s="1" a="1"/>
  <c r="AJ1035" i="6" s="1"/>
  <c r="AC3047" i="6"/>
  <c r="AJ3047" i="6" s="1" a="1"/>
  <c r="AJ3047" i="6" s="1"/>
  <c r="AC1251" i="6"/>
  <c r="AJ1251" i="6" s="1" a="1"/>
  <c r="AJ1251" i="6" s="1"/>
  <c r="AC2659" i="6"/>
  <c r="AJ2659" i="6" s="1" a="1"/>
  <c r="AJ2659" i="6" s="1"/>
  <c r="AC1159" i="6"/>
  <c r="AJ1159" i="6" s="1" a="1"/>
  <c r="AJ1159" i="6" s="1"/>
  <c r="AC2215" i="6"/>
  <c r="AJ2215" i="6" s="1" a="1"/>
  <c r="AJ2215" i="6" s="1"/>
  <c r="AC3123" i="6"/>
  <c r="AJ3123" i="6" s="1" a="1"/>
  <c r="AJ3123" i="6" s="1"/>
  <c r="AC2667" i="6"/>
  <c r="AJ2667" i="6" s="1" a="1"/>
  <c r="AJ2667" i="6" s="1"/>
  <c r="AC571" i="6"/>
  <c r="AJ571" i="6" s="1" a="1"/>
  <c r="AJ571" i="6" s="1"/>
  <c r="AC1423" i="6"/>
  <c r="AJ1423" i="6" s="1" a="1"/>
  <c r="AJ1423" i="6" s="1"/>
  <c r="AC3187" i="6"/>
  <c r="AJ3187" i="6" s="1" a="1"/>
  <c r="AJ3187" i="6" s="1"/>
  <c r="AC1927" i="6"/>
  <c r="AJ1927" i="6" s="1" a="1"/>
  <c r="AJ1927" i="6" s="1"/>
  <c r="AC2939" i="6"/>
  <c r="AJ2939" i="6" s="1" a="1"/>
  <c r="AJ2939" i="6" s="1"/>
  <c r="AC3887" i="6"/>
  <c r="AJ3887" i="6" s="1" a="1"/>
  <c r="AJ3887" i="6" s="1"/>
  <c r="AC379" i="6"/>
  <c r="AJ379" i="6" s="1" a="1"/>
  <c r="AJ379" i="6" s="1"/>
  <c r="AC179" i="6"/>
  <c r="AJ179" i="6" s="1" a="1"/>
  <c r="AJ179" i="6" s="1"/>
  <c r="AC1955" i="6"/>
  <c r="AJ1955" i="6" s="1" a="1"/>
  <c r="AJ1955" i="6" s="1"/>
  <c r="AC2679" i="6"/>
  <c r="AJ2679" i="6" s="1" a="1"/>
  <c r="AJ2679" i="6" s="1"/>
  <c r="AC1411" i="6"/>
  <c r="AJ1411" i="6" s="1" a="1"/>
  <c r="AJ1411" i="6" s="1"/>
  <c r="AC2535" i="6"/>
  <c r="AJ2535" i="6" s="1" a="1"/>
  <c r="AJ2535" i="6" s="1"/>
  <c r="AC3351" i="6"/>
  <c r="AJ3351" i="6" s="1" a="1"/>
  <c r="AJ3351" i="6" s="1"/>
  <c r="AC2163" i="6"/>
  <c r="AJ2163" i="6" s="1" a="1"/>
  <c r="AJ2163" i="6" s="1"/>
  <c r="AC1043" i="6"/>
  <c r="AJ1043" i="6" s="1" a="1"/>
  <c r="AJ1043" i="6" s="1"/>
  <c r="AC1691" i="6"/>
  <c r="AJ1691" i="6" s="1" a="1"/>
  <c r="AJ1691" i="6" s="1"/>
  <c r="AC3747" i="6"/>
  <c r="AJ3747" i="6" s="1" a="1"/>
  <c r="AJ3747" i="6" s="1"/>
  <c r="AC1667" i="6"/>
  <c r="AJ1667" i="6" s="1" a="1"/>
  <c r="AJ1667" i="6" s="1"/>
  <c r="AC2895" i="6"/>
  <c r="AJ2895" i="6" s="1" a="1"/>
  <c r="AJ2895" i="6" s="1"/>
  <c r="AC3567" i="6"/>
  <c r="AJ3567" i="6" s="1" a="1"/>
  <c r="AJ3567" i="6" s="1"/>
  <c r="AC2271" i="6"/>
  <c r="AJ2271" i="6" s="1" a="1"/>
  <c r="AJ2271" i="6" s="1"/>
  <c r="AC1651" i="6"/>
  <c r="AJ1651" i="6" s="1" a="1"/>
  <c r="AJ1651" i="6" s="1"/>
  <c r="AC2639" i="6"/>
  <c r="AJ2639" i="6" s="1" a="1"/>
  <c r="AJ2639" i="6" s="1"/>
  <c r="AC1371" i="6"/>
  <c r="AJ1371" i="6" s="1" a="1"/>
  <c r="AJ1371" i="6" s="1"/>
  <c r="AC3067" i="6"/>
  <c r="AJ3067" i="6" s="1" a="1"/>
  <c r="AJ3067" i="6" s="1"/>
  <c r="AC551" i="6"/>
  <c r="AJ551" i="6" s="1" a="1"/>
  <c r="AJ551" i="6" s="1"/>
  <c r="AC2543" i="6"/>
  <c r="AJ2543" i="6" s="1" a="1"/>
  <c r="AJ2543" i="6" s="1"/>
  <c r="AC3339" i="6"/>
  <c r="AJ3339" i="6" s="1" a="1"/>
  <c r="AJ3339" i="6" s="1"/>
  <c r="AC3831" i="6"/>
  <c r="AJ3831" i="6" s="1" a="1"/>
  <c r="AJ3831" i="6" s="1"/>
  <c r="AC2587" i="6"/>
  <c r="AJ2587" i="6" s="1" a="1"/>
  <c r="AJ2587" i="6" s="1"/>
  <c r="AC2631" i="6"/>
  <c r="AJ2631" i="6" s="1" a="1"/>
  <c r="AJ2631" i="6" s="1"/>
  <c r="AC1463" i="6"/>
  <c r="AJ1463" i="6" s="1" a="1"/>
  <c r="AJ1463" i="6" s="1"/>
  <c r="AC579" i="6"/>
  <c r="AJ579" i="6" s="1" a="1"/>
  <c r="AJ579" i="6" s="1"/>
  <c r="AC775" i="6"/>
  <c r="AJ775" i="6" s="1" a="1"/>
  <c r="AJ775" i="6" s="1"/>
  <c r="AC3191" i="6"/>
  <c r="AJ3191" i="6" s="1" a="1"/>
  <c r="AJ3191" i="6" s="1"/>
  <c r="AC2731" i="6"/>
  <c r="AJ2731" i="6" s="1" a="1"/>
  <c r="AJ2731" i="6" s="1"/>
  <c r="AC3923" i="6"/>
  <c r="AJ3923" i="6" s="1" a="1"/>
  <c r="AJ3923" i="6" s="1"/>
  <c r="AC411" i="6"/>
  <c r="AJ411" i="6" s="1" a="1"/>
  <c r="AJ411" i="6" s="1"/>
  <c r="AC1891" i="6"/>
  <c r="AJ1891" i="6" s="1" a="1"/>
  <c r="AJ1891" i="6" s="1"/>
  <c r="AC1135" i="6"/>
  <c r="AJ1135" i="6" s="1" a="1"/>
  <c r="AJ1135" i="6" s="1"/>
  <c r="AC691" i="6"/>
  <c r="AJ691" i="6" s="1" a="1"/>
  <c r="AJ691" i="6" s="1"/>
  <c r="AC1123" i="6"/>
  <c r="AJ1123" i="6" s="1" a="1"/>
  <c r="AJ1123" i="6" s="1"/>
  <c r="AC2383" i="6"/>
  <c r="AJ2383" i="6" s="1" a="1"/>
  <c r="AJ2383" i="6" s="1"/>
  <c r="AC3367" i="6"/>
  <c r="AJ3367" i="6" s="1" a="1"/>
  <c r="AJ3367" i="6" s="1"/>
  <c r="AC475" i="6"/>
  <c r="AJ475" i="6" s="1" a="1"/>
  <c r="AJ475" i="6" s="1"/>
  <c r="AC2671" i="6"/>
  <c r="AJ2671" i="6" s="1" a="1"/>
  <c r="AJ2671" i="6" s="1"/>
  <c r="AC519" i="6"/>
  <c r="AJ519" i="6" s="1" a="1"/>
  <c r="AJ519" i="6" s="1"/>
  <c r="AC3347" i="6"/>
  <c r="AJ3347" i="6" s="1" a="1"/>
  <c r="AJ3347" i="6" s="1"/>
  <c r="AC3743" i="6"/>
  <c r="AJ3743" i="6" s="1" a="1"/>
  <c r="AJ3743" i="6" s="1"/>
  <c r="AC2459" i="6"/>
  <c r="AJ2459" i="6" s="1" a="1"/>
  <c r="AJ2459" i="6" s="1"/>
  <c r="AC3507" i="6"/>
  <c r="AJ3507" i="6" s="1" a="1"/>
  <c r="AJ3507" i="6" s="1"/>
  <c r="AC23" i="6"/>
  <c r="AJ23" i="6" s="1" a="1"/>
  <c r="AJ23" i="6" s="1"/>
  <c r="AC3643" i="6"/>
  <c r="AJ3643" i="6" s="1" a="1"/>
  <c r="AJ3643" i="6" s="1"/>
  <c r="AC2807" i="6"/>
  <c r="AJ2807" i="6" s="1" a="1"/>
  <c r="AJ2807" i="6" s="1"/>
  <c r="AC2419" i="6"/>
  <c r="AJ2419" i="6" s="1" a="1"/>
  <c r="AJ2419" i="6" s="1"/>
  <c r="AC2323" i="6"/>
  <c r="AJ2323" i="6" s="1" a="1"/>
  <c r="AJ2323" i="6" s="1"/>
  <c r="AC603" i="6"/>
  <c r="AJ603" i="6" s="1" a="1"/>
  <c r="AJ603" i="6" s="1"/>
  <c r="AC295" i="6"/>
  <c r="AJ295" i="6" s="1" a="1"/>
  <c r="AJ295" i="6" s="1"/>
  <c r="AC303" i="6"/>
  <c r="AJ303" i="6" s="1" a="1"/>
  <c r="AJ303" i="6" s="1"/>
  <c r="AC2983" i="6"/>
  <c r="AJ2983" i="6" s="1" a="1"/>
  <c r="AJ2983" i="6" s="1"/>
  <c r="AC3667" i="6"/>
  <c r="AJ3667" i="6" s="1" a="1"/>
  <c r="AJ3667" i="6" s="1"/>
  <c r="AC703" i="6"/>
  <c r="AJ703" i="6" s="1" a="1"/>
  <c r="AJ703" i="6" s="1"/>
  <c r="AC3091" i="6"/>
  <c r="AJ3091" i="6" s="1" a="1"/>
  <c r="AJ3091" i="6" s="1"/>
  <c r="AC3371" i="6"/>
  <c r="AJ3371" i="6" s="1" a="1"/>
  <c r="AJ3371" i="6" s="1"/>
  <c r="AC2495" i="6"/>
  <c r="AJ2495" i="6" s="1" a="1"/>
  <c r="AJ2495" i="6" s="1"/>
  <c r="AC963" i="6"/>
  <c r="AJ963" i="6" s="1" a="1"/>
  <c r="AJ963" i="6" s="1"/>
  <c r="AC195" i="6"/>
  <c r="AJ195" i="6" s="1" a="1"/>
  <c r="AJ195" i="6" s="1"/>
  <c r="AC2287" i="6"/>
  <c r="AJ2287" i="6" s="1" a="1"/>
  <c r="AJ2287" i="6" s="1"/>
  <c r="AC771" i="6"/>
  <c r="AJ771" i="6" s="1" a="1"/>
  <c r="AJ771" i="6" s="1"/>
  <c r="AC2703" i="6"/>
  <c r="AJ2703" i="6" s="1" a="1"/>
  <c r="AJ2703" i="6" s="1"/>
  <c r="AC1951" i="6"/>
  <c r="AJ1951" i="6" s="1" a="1"/>
  <c r="AJ1951" i="6" s="1"/>
  <c r="AC1731" i="6"/>
  <c r="AJ1731" i="6" s="1" a="1"/>
  <c r="AJ1731" i="6" s="1"/>
  <c r="AC395" i="6"/>
  <c r="AJ395" i="6" s="1" a="1"/>
  <c r="AJ395" i="6" s="1"/>
  <c r="AC1615" i="6"/>
  <c r="AJ1615" i="6" s="1" a="1"/>
  <c r="AJ1615" i="6" s="1"/>
  <c r="AC2299" i="6"/>
  <c r="AJ2299" i="6" s="1" a="1"/>
  <c r="AJ2299" i="6" s="1"/>
  <c r="AC3147" i="6"/>
  <c r="AJ3147" i="6" s="1" a="1"/>
  <c r="AJ3147" i="6" s="1"/>
  <c r="AC2743" i="6"/>
  <c r="AJ2743" i="6" s="1" a="1"/>
  <c r="AJ2743" i="6" s="1"/>
  <c r="AC1571" i="6"/>
  <c r="AJ1571" i="6" s="1" a="1"/>
  <c r="AJ1571" i="6" s="1"/>
  <c r="AC1327" i="6"/>
  <c r="AJ1327" i="6" s="1" a="1"/>
  <c r="AJ1327" i="6" s="1"/>
  <c r="AC155" i="6"/>
  <c r="AJ155" i="6" s="1" a="1"/>
  <c r="AJ155" i="6" s="1"/>
  <c r="AC2675" i="6"/>
  <c r="AJ2675" i="6" s="1" a="1"/>
  <c r="AJ2675" i="6" s="1"/>
  <c r="AC2375" i="6"/>
  <c r="AJ2375" i="6" s="1" a="1"/>
  <c r="AJ2375" i="6" s="1"/>
  <c r="AC799" i="6"/>
  <c r="AJ799" i="6" s="1" a="1"/>
  <c r="AJ799" i="6" s="1"/>
  <c r="AC1431" i="6"/>
  <c r="AJ1431" i="6" s="1" a="1"/>
  <c r="AJ1431" i="6" s="1"/>
  <c r="AC3527" i="6"/>
  <c r="AJ3527" i="6" s="1" a="1"/>
  <c r="AJ3527" i="6" s="1"/>
  <c r="AC2991" i="6"/>
  <c r="AJ2991" i="6" s="1" a="1"/>
  <c r="AJ2991" i="6" s="1"/>
  <c r="AC1079" i="6"/>
  <c r="AJ1079" i="6" s="1" a="1"/>
  <c r="AJ1079" i="6" s="1"/>
  <c r="AC3043" i="6"/>
  <c r="AJ3043" i="6" s="1" a="1"/>
  <c r="AJ3043" i="6" s="1"/>
  <c r="AC1219" i="6"/>
  <c r="AJ1219" i="6" s="1" a="1"/>
  <c r="AJ1219" i="6" s="1"/>
  <c r="AC1851" i="6"/>
  <c r="AJ1851" i="6" s="1" a="1"/>
  <c r="AJ1851" i="6" s="1"/>
  <c r="AC2923" i="6"/>
  <c r="AJ2923" i="6" s="1" a="1"/>
  <c r="AJ2923" i="6" s="1"/>
  <c r="AC1959" i="6"/>
  <c r="AJ1959" i="6" s="1" a="1"/>
  <c r="AJ1959" i="6" s="1"/>
  <c r="AC3635" i="6"/>
  <c r="AJ3635" i="6" s="1" a="1"/>
  <c r="AJ3635" i="6" s="1"/>
  <c r="AC1203" i="6"/>
  <c r="AJ1203" i="6" s="1" a="1"/>
  <c r="AJ1203" i="6" s="1"/>
  <c r="AC2471" i="6"/>
  <c r="AJ2471" i="6" s="1" a="1"/>
  <c r="AJ2471" i="6" s="1"/>
  <c r="AC1311" i="6"/>
  <c r="AJ1311" i="6" s="1" a="1"/>
  <c r="AJ1311" i="6" s="1"/>
  <c r="AC687" i="6"/>
  <c r="AJ687" i="6" s="1" a="1"/>
  <c r="AJ687" i="6" s="1"/>
  <c r="AC399" i="6"/>
  <c r="AJ399" i="6" s="1" a="1"/>
  <c r="AJ399" i="6" s="1"/>
  <c r="AC2243" i="6"/>
  <c r="AJ2243" i="6" s="1" a="1"/>
  <c r="AJ2243" i="6" s="1"/>
  <c r="AC263" i="6"/>
  <c r="AJ263" i="6" s="1" a="1"/>
  <c r="AJ263" i="6" s="1"/>
  <c r="AC3007" i="6"/>
  <c r="AJ3007" i="6" s="1" a="1"/>
  <c r="AJ3007" i="6" s="1"/>
  <c r="AC3903" i="6"/>
  <c r="AJ3903" i="6" s="1" a="1"/>
  <c r="AJ3903" i="6" s="1"/>
  <c r="AC2887" i="6"/>
  <c r="AJ2887" i="6" s="1" a="1"/>
  <c r="AJ2887" i="6" s="1"/>
  <c r="AC1107" i="6"/>
  <c r="AJ1107" i="6" s="1" a="1"/>
  <c r="AJ1107" i="6" s="1"/>
  <c r="AC951" i="6"/>
  <c r="AJ951" i="6" s="1" a="1"/>
  <c r="AJ951" i="6" s="1"/>
  <c r="AC743" i="6"/>
  <c r="AJ743" i="6" s="1" a="1"/>
  <c r="AJ743" i="6" s="1"/>
  <c r="AC2515" i="6"/>
  <c r="AJ2515" i="6" s="1" a="1"/>
  <c r="AJ2515" i="6" s="1"/>
  <c r="AC2435" i="6"/>
  <c r="AJ2435" i="6" s="1" a="1"/>
  <c r="AJ2435" i="6" s="1"/>
  <c r="AC1147" i="6"/>
  <c r="AJ1147" i="6" s="1" a="1"/>
  <c r="AJ1147" i="6" s="1"/>
  <c r="AC2727" i="6"/>
  <c r="AJ2727" i="6" s="1" a="1"/>
  <c r="AJ2727" i="6" s="1"/>
  <c r="AC3979" i="6"/>
  <c r="AJ3979" i="6" s="1" a="1"/>
  <c r="AJ3979" i="6" s="1"/>
  <c r="AC2903" i="6"/>
  <c r="AJ2903" i="6" s="1" a="1"/>
  <c r="AJ2903" i="6" s="1"/>
  <c r="AC1799" i="6"/>
  <c r="AJ1799" i="6" s="1" a="1"/>
  <c r="AJ1799" i="6" s="1"/>
  <c r="AC1283" i="6"/>
  <c r="AJ1283" i="6" s="1" a="1"/>
  <c r="AJ1283" i="6" s="1"/>
  <c r="AC3555" i="6"/>
  <c r="AJ3555" i="6" s="1" a="1"/>
  <c r="AJ3555" i="6" s="1"/>
  <c r="AC35" i="6"/>
  <c r="AJ35" i="6" s="1" a="1"/>
  <c r="AJ35" i="6" s="1"/>
  <c r="AC1831" i="6"/>
  <c r="AJ1831" i="6" s="1" a="1"/>
  <c r="AJ1831" i="6" s="1"/>
  <c r="AC1435" i="6"/>
  <c r="AJ1435" i="6" s="1" a="1"/>
  <c r="AJ1435" i="6" s="1"/>
  <c r="AC227" i="6"/>
  <c r="AJ227" i="6" s="1" a="1"/>
  <c r="AJ227" i="6" s="1"/>
  <c r="AC1551" i="6"/>
  <c r="AJ1551" i="6" s="1" a="1"/>
  <c r="AJ1551" i="6" s="1"/>
  <c r="AC1175" i="6"/>
  <c r="AJ1175" i="6" s="1" a="1"/>
  <c r="AJ1175" i="6" s="1"/>
  <c r="AC3867" i="6"/>
  <c r="AJ3867" i="6" s="1" a="1"/>
  <c r="AJ3867" i="6" s="1"/>
  <c r="AC2779" i="6"/>
  <c r="AJ2779" i="6" s="1" a="1"/>
  <c r="AJ2779" i="6" s="1"/>
  <c r="AC3731" i="6"/>
  <c r="AJ3731" i="6" s="1" a="1"/>
  <c r="AJ3731" i="6" s="1"/>
  <c r="AC3399" i="6"/>
  <c r="AJ3399" i="6" s="1" a="1"/>
  <c r="AJ3399" i="6" s="1"/>
  <c r="AC995" i="6"/>
  <c r="AJ995" i="6" s="1" a="1"/>
  <c r="AJ995" i="6" s="1"/>
  <c r="AC3303" i="6"/>
  <c r="AJ3303" i="6" s="1" a="1"/>
  <c r="AJ3303" i="6" s="1"/>
  <c r="AC3951" i="6"/>
  <c r="AJ3951" i="6" s="1" a="1"/>
  <c r="AJ3951" i="6" s="1"/>
  <c r="AC1931" i="6"/>
  <c r="AJ1931" i="6" s="1" a="1"/>
  <c r="AJ1931" i="6" s="1"/>
  <c r="AC1939" i="6"/>
  <c r="AJ1939" i="6" s="1" a="1"/>
  <c r="AJ1939" i="6" s="1"/>
  <c r="AC3647" i="6"/>
  <c r="AJ3647" i="6" s="1" a="1"/>
  <c r="AJ3647" i="6" s="1"/>
  <c r="AC1679" i="6"/>
  <c r="AJ1679" i="6" s="1" a="1"/>
  <c r="AJ1679" i="6" s="1"/>
  <c r="AC1859" i="6"/>
  <c r="AJ1859" i="6" s="1" a="1"/>
  <c r="AJ1859" i="6" s="1"/>
  <c r="AC3519" i="6"/>
  <c r="AJ3519" i="6" s="1" a="1"/>
  <c r="AJ3519" i="6" s="1"/>
  <c r="AC2371" i="6"/>
  <c r="AJ2371" i="6" s="1" a="1"/>
  <c r="AJ2371" i="6" s="1"/>
  <c r="AC1375" i="6"/>
  <c r="AJ1375" i="6" s="1" a="1"/>
  <c r="AJ1375" i="6" s="1"/>
  <c r="AC619" i="6"/>
  <c r="AJ619" i="6" s="1" a="1"/>
  <c r="AJ619" i="6" s="1"/>
  <c r="AC451" i="6"/>
  <c r="AJ451" i="6" s="1" a="1"/>
  <c r="AJ451" i="6" s="1"/>
  <c r="AC2499" i="6"/>
  <c r="AJ2499" i="6" s="1" a="1"/>
  <c r="AJ2499" i="6" s="1"/>
  <c r="AC1475" i="6"/>
  <c r="AJ1475" i="6" s="1" a="1"/>
  <c r="AJ1475" i="6" s="1"/>
  <c r="AC531" i="6"/>
  <c r="AJ531" i="6" s="1" a="1"/>
  <c r="AJ531" i="6" s="1"/>
  <c r="AC827" i="6"/>
  <c r="AJ827" i="6" s="1" a="1"/>
  <c r="AJ827" i="6" s="1"/>
  <c r="AC2519" i="6"/>
  <c r="AJ2519" i="6" s="1" a="1"/>
  <c r="AJ2519" i="6" s="1"/>
  <c r="AC2047" i="6"/>
  <c r="AJ2047" i="6" s="1" a="1"/>
  <c r="AJ2047" i="6" s="1"/>
  <c r="AC1323" i="6"/>
  <c r="AJ1323" i="6" s="1" a="1"/>
  <c r="AJ1323" i="6" s="1"/>
  <c r="AC3859" i="6"/>
  <c r="AJ3859" i="6" s="1" a="1"/>
  <c r="AJ3859" i="6" s="1"/>
  <c r="AC815" i="6"/>
  <c r="AJ815" i="6" s="1" a="1"/>
  <c r="AJ815" i="6" s="1"/>
  <c r="AC2511" i="6"/>
  <c r="AJ2511" i="6" s="1" a="1"/>
  <c r="AJ2511" i="6" s="1"/>
  <c r="AC2811" i="6"/>
  <c r="AJ2811" i="6" s="1" a="1"/>
  <c r="AJ2811" i="6" s="1"/>
  <c r="AC1395" i="6"/>
  <c r="AJ1395" i="6" s="1" a="1"/>
  <c r="AJ1395" i="6" s="1"/>
  <c r="AC2151" i="6"/>
  <c r="AJ2151" i="6" s="1" a="1"/>
  <c r="AJ2151" i="6" s="1"/>
  <c r="AC3551" i="6"/>
  <c r="AJ3551" i="6" s="1" a="1"/>
  <c r="AJ3551" i="6" s="1"/>
  <c r="AC1559" i="6"/>
  <c r="AJ1559" i="6" s="1" a="1"/>
  <c r="AJ1559" i="6" s="1"/>
  <c r="AC171" i="6"/>
  <c r="AJ171" i="6" s="1" a="1"/>
  <c r="AJ171" i="6" s="1"/>
  <c r="AC927" i="6"/>
  <c r="AJ927" i="6" s="1" a="1"/>
  <c r="AJ927" i="6" s="1"/>
  <c r="AC2431" i="6"/>
  <c r="AJ2431" i="6" s="1" a="1"/>
  <c r="AJ2431" i="6" s="1"/>
  <c r="AC2851" i="6"/>
  <c r="AJ2851" i="6" s="1" a="1"/>
  <c r="AJ2851" i="6" s="1"/>
  <c r="AC707" i="6"/>
  <c r="AJ707" i="6" s="1" a="1"/>
  <c r="AJ707" i="6" s="1"/>
  <c r="AC3383" i="6"/>
  <c r="AJ3383" i="6" s="1" a="1"/>
  <c r="AJ3383" i="6" s="1"/>
  <c r="AC1011" i="6"/>
  <c r="AJ1011" i="6" s="1" a="1"/>
  <c r="AJ1011" i="6" s="1"/>
  <c r="AC1563" i="6"/>
  <c r="AJ1563" i="6" s="1" a="1"/>
  <c r="AJ1563" i="6" s="1"/>
  <c r="AC1279" i="6"/>
  <c r="AJ1279" i="6" s="1" a="1"/>
  <c r="AJ1279" i="6" s="1"/>
  <c r="AC767" i="6"/>
  <c r="AJ767" i="6" s="1" a="1"/>
  <c r="AJ767" i="6" s="1"/>
  <c r="AC2603" i="6"/>
  <c r="AJ2603" i="6" s="1" a="1"/>
  <c r="AJ2603" i="6" s="1"/>
  <c r="AC631" i="6"/>
  <c r="AJ631" i="6" s="1" a="1"/>
  <c r="AJ631" i="6" s="1"/>
  <c r="AC1871" i="6"/>
  <c r="AJ1871" i="6" s="1" a="1"/>
  <c r="AJ1871" i="6" s="1"/>
  <c r="AC3623" i="6"/>
  <c r="AJ3623" i="6" s="1" a="1"/>
  <c r="AJ3623" i="6" s="1"/>
  <c r="AC2747" i="6"/>
  <c r="AJ2747" i="6" s="1" a="1"/>
  <c r="AJ2747" i="6" s="1"/>
  <c r="AC1059" i="6"/>
  <c r="AJ1059" i="6" s="1" a="1"/>
  <c r="AJ1059" i="6" s="1"/>
  <c r="AC359" i="6"/>
  <c r="AJ359" i="6" s="1" a="1"/>
  <c r="AJ359" i="6" s="1"/>
  <c r="AC3739" i="6"/>
  <c r="AJ3739" i="6" s="1" a="1"/>
  <c r="AJ3739" i="6" s="1"/>
  <c r="AC3919" i="6"/>
  <c r="AJ3919" i="6" s="1" a="1"/>
  <c r="AJ3919" i="6" s="1"/>
  <c r="AC95" i="6"/>
  <c r="AJ95" i="6" s="1" a="1"/>
  <c r="AJ95" i="6" s="1"/>
  <c r="AC2139" i="6"/>
  <c r="AJ2139" i="6" s="1" a="1"/>
  <c r="AJ2139" i="6" s="1"/>
  <c r="AC1695" i="6"/>
  <c r="AJ1695" i="6" s="1" a="1"/>
  <c r="AJ1695" i="6" s="1"/>
  <c r="AC2551" i="6"/>
  <c r="AJ2551" i="6" s="1" a="1"/>
  <c r="AJ2551" i="6" s="1"/>
  <c r="AC3571" i="6"/>
  <c r="AJ3571" i="6" s="1" a="1"/>
  <c r="AJ3571" i="6" s="1"/>
  <c r="AC819" i="6"/>
  <c r="AJ819" i="6" s="1" a="1"/>
  <c r="AJ819" i="6" s="1"/>
  <c r="AC79" i="6"/>
  <c r="AJ79" i="6" s="1" a="1"/>
  <c r="AJ79" i="6" s="1"/>
  <c r="AC1659" i="6"/>
  <c r="AJ1659" i="6" s="1" a="1"/>
  <c r="AJ1659" i="6" s="1"/>
  <c r="AC59" i="6"/>
  <c r="AJ59" i="6" s="1" a="1"/>
  <c r="AJ59" i="6" s="1"/>
  <c r="AC2775" i="6"/>
  <c r="AJ2775" i="6" s="1" a="1"/>
  <c r="AJ2775" i="6" s="1"/>
  <c r="AC791" i="6"/>
  <c r="AJ791" i="6" s="1" a="1"/>
  <c r="AJ791" i="6" s="1"/>
  <c r="AC3855" i="6"/>
  <c r="AJ3855" i="6" s="1" a="1"/>
  <c r="AJ3855" i="6" s="1"/>
  <c r="AC2567" i="6"/>
  <c r="AJ2567" i="6" s="1" a="1"/>
  <c r="AJ2567" i="6" s="1"/>
  <c r="AC2251" i="6"/>
  <c r="AJ2251" i="6" s="1" a="1"/>
  <c r="AJ2251" i="6" s="1"/>
  <c r="AC243" i="6"/>
  <c r="AJ243" i="6" s="1" a="1"/>
  <c r="AJ243" i="6" s="1"/>
  <c r="AC1083" i="6"/>
  <c r="AJ1083" i="6" s="1" a="1"/>
  <c r="AJ1083" i="6" s="1"/>
  <c r="AC3227" i="6"/>
  <c r="AJ3227" i="6" s="1" a="1"/>
  <c r="AJ3227" i="6" s="1"/>
  <c r="AC3435" i="6"/>
  <c r="AJ3435" i="6" s="1" a="1"/>
  <c r="AJ3435" i="6" s="1"/>
  <c r="AC199" i="6"/>
  <c r="AJ199" i="6" s="1" a="1"/>
  <c r="AJ199" i="6" s="1"/>
  <c r="AC3223" i="6"/>
  <c r="AJ3223" i="6" s="1" a="1"/>
  <c r="AJ3223" i="6" s="1"/>
  <c r="AC2759" i="6"/>
  <c r="AJ2759" i="6" s="1" a="1"/>
  <c r="AJ2759" i="6" s="1"/>
  <c r="AC207" i="6"/>
  <c r="AJ207" i="6" s="1" a="1"/>
  <c r="AJ207" i="6" s="1"/>
  <c r="AC3215" i="6"/>
  <c r="AJ3215" i="6" s="1" a="1"/>
  <c r="AJ3215" i="6" s="1"/>
  <c r="AC3027" i="6"/>
  <c r="AJ3027" i="6" s="1" a="1"/>
  <c r="AJ3027" i="6" s="1"/>
  <c r="AC1347" i="6"/>
  <c r="AJ1347" i="6" s="1" a="1"/>
  <c r="AJ1347" i="6" s="1"/>
  <c r="AC1979" i="6"/>
  <c r="AJ1979" i="6" s="1" a="1"/>
  <c r="AJ1979" i="6" s="1"/>
  <c r="AC1747" i="6"/>
  <c r="AJ1747" i="6" s="1" a="1"/>
  <c r="AJ1747" i="6" s="1"/>
  <c r="AC2235" i="6"/>
  <c r="AJ2235" i="6" s="1" a="1"/>
  <c r="AJ2235" i="6" s="1"/>
  <c r="AC2651" i="6"/>
  <c r="AJ2651" i="6" s="1" a="1"/>
  <c r="AJ2651" i="6" s="1"/>
  <c r="AC971" i="6"/>
  <c r="AJ971" i="6" s="1" a="1"/>
  <c r="AJ971" i="6" s="1"/>
  <c r="AC3115" i="6"/>
  <c r="AJ3115" i="6" s="1" a="1"/>
  <c r="AJ3115" i="6" s="1"/>
  <c r="AC2019" i="6"/>
  <c r="AJ2019" i="6" s="1" a="1"/>
  <c r="AJ2019" i="6" s="1"/>
  <c r="AC3087" i="6"/>
  <c r="AJ3087" i="6" s="1" a="1"/>
  <c r="AJ3087" i="6" s="1"/>
  <c r="AC1315" i="6"/>
  <c r="AJ1315" i="6" s="1" a="1"/>
  <c r="AJ1315" i="6" s="1"/>
  <c r="AC863" i="6"/>
  <c r="AJ863" i="6" s="1" a="1"/>
  <c r="AJ863" i="6" s="1"/>
  <c r="AC491" i="6"/>
  <c r="AJ491" i="6" s="1" a="1"/>
  <c r="AJ491" i="6" s="1"/>
  <c r="AC1451" i="6"/>
  <c r="AJ1451" i="6" s="1" a="1"/>
  <c r="AJ1451" i="6" s="1"/>
  <c r="AC1443" i="6"/>
  <c r="AJ1443" i="6" s="1" a="1"/>
  <c r="AJ1443" i="6" s="1"/>
  <c r="AC147" i="6"/>
  <c r="AJ147" i="6" s="1" a="1"/>
  <c r="AJ147" i="6" s="1"/>
  <c r="AC1911" i="6"/>
  <c r="AJ1911" i="6" s="1" a="1"/>
  <c r="AJ1911" i="6" s="1"/>
  <c r="AC3255" i="6"/>
  <c r="AJ3255" i="6" s="1" a="1"/>
  <c r="AJ3255" i="6" s="1"/>
  <c r="AC3291" i="6"/>
  <c r="AJ3291" i="6" s="1" a="1"/>
  <c r="AJ3291" i="6" s="1"/>
  <c r="AC2827" i="6"/>
  <c r="AJ2827" i="6" s="1" a="1"/>
  <c r="AJ2827" i="6" s="1"/>
  <c r="AC759" i="6"/>
  <c r="AJ759" i="6" s="1" a="1"/>
  <c r="AJ759" i="6" s="1"/>
  <c r="AC3127" i="6"/>
  <c r="AJ3127" i="6" s="1" a="1"/>
  <c r="AJ3127" i="6" s="1"/>
  <c r="AC1419" i="6"/>
  <c r="AJ1419" i="6" s="1" a="1"/>
  <c r="AJ1419" i="6" s="1"/>
  <c r="AC999" i="6"/>
  <c r="AJ999" i="6" s="1" a="1"/>
  <c r="AJ999" i="6" s="1"/>
  <c r="AC1619" i="6"/>
  <c r="AJ1619" i="6" s="1" a="1"/>
  <c r="AJ1619" i="6" s="1"/>
  <c r="AC3455" i="6"/>
  <c r="AJ3455" i="6" s="1" a="1"/>
  <c r="AJ3455" i="6" s="1"/>
  <c r="AC3591" i="6"/>
  <c r="AJ3591" i="6" s="1" a="1"/>
  <c r="AJ3591" i="6" s="1"/>
  <c r="AC543" i="6"/>
  <c r="AJ543" i="6" s="1" a="1"/>
  <c r="AJ543" i="6" s="1"/>
  <c r="AC335" i="6"/>
  <c r="AJ335" i="6" s="1" a="1"/>
  <c r="AJ335" i="6" s="1"/>
  <c r="AC1907" i="6"/>
  <c r="AJ1907" i="6" s="1" a="1"/>
  <c r="AJ1907" i="6" s="1"/>
  <c r="AC3299" i="6"/>
  <c r="AJ3299" i="6" s="1" a="1"/>
  <c r="AJ3299" i="6" s="1"/>
  <c r="AC2635" i="6"/>
  <c r="AJ2635" i="6" s="1" a="1"/>
  <c r="AJ2635" i="6" s="1"/>
  <c r="AC1015" i="6"/>
  <c r="AJ1015" i="6" s="1" a="1"/>
  <c r="AJ1015" i="6" s="1"/>
  <c r="AC1439" i="6"/>
  <c r="AJ1439" i="6" s="1" a="1"/>
  <c r="AJ1439" i="6" s="1"/>
  <c r="AC479" i="6"/>
  <c r="AJ479" i="6" s="1" a="1"/>
  <c r="AJ479" i="6" s="1"/>
  <c r="AC2687" i="6"/>
  <c r="AJ2687" i="6" s="1" a="1"/>
  <c r="AJ2687" i="6" s="1"/>
  <c r="AC1379" i="6"/>
  <c r="AJ1379" i="6" s="1" a="1"/>
  <c r="AJ1379" i="6" s="1"/>
  <c r="AC3167" i="6"/>
  <c r="AJ3167" i="6" s="1" a="1"/>
  <c r="AJ3167" i="6" s="1"/>
  <c r="AC1223" i="6"/>
  <c r="AJ1223" i="6" s="1" a="1"/>
  <c r="AJ1223" i="6" s="1"/>
  <c r="AC2079" i="6"/>
  <c r="AJ2079" i="6" s="1" a="1"/>
  <c r="AJ2079" i="6" s="1"/>
  <c r="AC2623" i="6"/>
  <c r="AJ2623" i="6" s="1" a="1"/>
  <c r="AJ2623" i="6" s="1"/>
  <c r="AC3559" i="6"/>
  <c r="AJ3559" i="6" s="1" a="1"/>
  <c r="AJ3559" i="6" s="1"/>
  <c r="AC3135" i="6"/>
  <c r="AJ3135" i="6" s="1" a="1"/>
  <c r="AJ3135" i="6" s="1"/>
  <c r="AC2487" i="6"/>
  <c r="AJ2487" i="6" s="1" a="1"/>
  <c r="AJ2487" i="6" s="1"/>
  <c r="AC1703" i="6"/>
  <c r="AJ1703" i="6" s="1" a="1"/>
  <c r="AJ1703" i="6" s="1"/>
  <c r="AC3287" i="6"/>
  <c r="AJ3287" i="6" s="1" a="1"/>
  <c r="AJ3287" i="6" s="1"/>
  <c r="AC3163" i="6"/>
  <c r="AJ3163" i="6" s="1" a="1"/>
  <c r="AJ3163" i="6" s="1"/>
  <c r="AC2491" i="6"/>
  <c r="AJ2491" i="6" s="1" a="1"/>
  <c r="AJ2491" i="6" s="1"/>
  <c r="AC2015" i="6"/>
  <c r="AJ2015" i="6" s="1" a="1"/>
  <c r="AJ2015" i="6" s="1"/>
  <c r="AC3827" i="6"/>
  <c r="AJ3827" i="6" s="1" a="1"/>
  <c r="AJ3827" i="6" s="1"/>
  <c r="AC3787" i="6"/>
  <c r="AJ3787" i="6" s="1" a="1"/>
  <c r="AJ3787" i="6" s="1"/>
  <c r="AC1199" i="6"/>
  <c r="AJ1199" i="6" s="1" a="1"/>
  <c r="AJ1199" i="6" s="1"/>
  <c r="AC71" i="6"/>
  <c r="AJ71" i="6" s="1" a="1"/>
  <c r="AJ71" i="6" s="1"/>
  <c r="AC1803" i="6"/>
  <c r="AJ1803" i="6" s="1" a="1"/>
  <c r="AJ1803" i="6" s="1"/>
  <c r="AC1407" i="6"/>
  <c r="AJ1407" i="6" s="1" a="1"/>
  <c r="AJ1407" i="6" s="1"/>
  <c r="AC55" i="6"/>
  <c r="AJ55" i="6" s="1" a="1"/>
  <c r="AJ55" i="6" s="1"/>
  <c r="AC719" i="6"/>
  <c r="AJ719" i="6" s="1" a="1"/>
  <c r="AJ719" i="6" s="1"/>
  <c r="AC3863" i="6"/>
  <c r="AJ3863" i="6" s="1" a="1"/>
  <c r="AJ3863" i="6" s="1"/>
  <c r="AC2871" i="6"/>
  <c r="AJ2871" i="6" s="1" a="1"/>
  <c r="AJ2871" i="6" s="1"/>
  <c r="AC3599" i="6"/>
  <c r="AJ3599" i="6" s="1" a="1"/>
  <c r="AJ3599" i="6" s="1"/>
  <c r="AC3463" i="6"/>
  <c r="AJ3463" i="6" s="1" a="1"/>
  <c r="AJ3463" i="6" s="1"/>
  <c r="AC1155" i="6"/>
  <c r="AJ1155" i="6" s="1" a="1"/>
  <c r="AJ1155" i="6" s="1"/>
  <c r="AC787" i="6"/>
  <c r="AJ787" i="6" s="1" a="1"/>
  <c r="AJ787" i="6" s="1"/>
  <c r="AC299" i="6"/>
  <c r="AJ299" i="6" s="1" a="1"/>
  <c r="AJ299" i="6" s="1"/>
  <c r="AC2463" i="6"/>
  <c r="AJ2463" i="6" s="1" a="1"/>
  <c r="AJ2463" i="6" s="1"/>
  <c r="AC1287" i="6"/>
  <c r="AJ1287" i="6" s="1" a="1"/>
  <c r="AJ1287" i="6" s="1"/>
  <c r="AC2127" i="6"/>
  <c r="AJ2127" i="6" s="1" a="1"/>
  <c r="AJ2127" i="6" s="1"/>
  <c r="AC215" i="6"/>
  <c r="AJ215" i="6" s="1" a="1"/>
  <c r="AJ215" i="6" s="1"/>
  <c r="AC3927" i="6"/>
  <c r="AJ3927" i="6" s="1" a="1"/>
  <c r="AJ3927" i="6" s="1"/>
  <c r="AC3139" i="6"/>
  <c r="AJ3139" i="6" s="1" a="1"/>
  <c r="AJ3139" i="6" s="1"/>
  <c r="AC1127" i="6"/>
  <c r="AJ1127" i="6" s="1" a="1"/>
  <c r="AJ1127" i="6" s="1"/>
  <c r="AC2115" i="6"/>
  <c r="AJ2115" i="6" s="1" a="1"/>
  <c r="AJ2115" i="6" s="1"/>
  <c r="AC615" i="6"/>
  <c r="AJ615" i="6" s="1" a="1"/>
  <c r="AJ615" i="6" s="1"/>
  <c r="AC1923" i="6"/>
  <c r="AJ1923" i="6" s="1" a="1"/>
  <c r="AJ1923" i="6" s="1"/>
  <c r="AC895" i="6"/>
  <c r="AJ895" i="6" s="1" a="1"/>
  <c r="AJ895" i="6" s="1"/>
  <c r="AC2175" i="6"/>
  <c r="AJ2175" i="6" s="1" a="1"/>
  <c r="AJ2175" i="6" s="1"/>
  <c r="AC2863" i="6"/>
  <c r="AJ2863" i="6" s="1" a="1"/>
  <c r="AJ2863" i="6" s="1"/>
  <c r="AC1683" i="6"/>
  <c r="AJ1683" i="6" s="1" a="1"/>
  <c r="AJ1683" i="6" s="1"/>
  <c r="AC1947" i="6"/>
  <c r="AJ1947" i="6" s="1" a="1"/>
  <c r="AJ1947" i="6" s="1"/>
  <c r="AC2951" i="6"/>
  <c r="AJ2951" i="6" s="1" a="1"/>
  <c r="AJ2951" i="6" s="1"/>
  <c r="AC99" i="6"/>
  <c r="AJ99" i="6" s="1" a="1"/>
  <c r="AJ99" i="6" s="1"/>
  <c r="AC3035" i="6"/>
  <c r="AJ3035" i="6" s="1" a="1"/>
  <c r="AJ3035" i="6" s="1"/>
  <c r="AC1275" i="6"/>
  <c r="AJ1275" i="6" s="1" a="1"/>
  <c r="AJ1275" i="6" s="1"/>
  <c r="AC375" i="6"/>
  <c r="AJ375" i="6" s="1" a="1"/>
  <c r="AJ375" i="6" s="1"/>
  <c r="AC3023" i="6"/>
  <c r="AJ3023" i="6" s="1" a="1"/>
  <c r="AJ3023" i="6" s="1"/>
  <c r="AC639" i="6"/>
  <c r="AJ639" i="6" s="1" a="1"/>
  <c r="AJ639" i="6" s="1"/>
  <c r="AC1131" i="6"/>
  <c r="AJ1131" i="6" s="1" a="1"/>
  <c r="AJ1131" i="6" s="1"/>
  <c r="AC2643" i="6"/>
  <c r="AJ2643" i="6" s="1" a="1"/>
  <c r="AJ2643" i="6" s="1"/>
  <c r="AC1575" i="6"/>
  <c r="AJ1575" i="6" s="1" a="1"/>
  <c r="AJ1575" i="6" s="1"/>
  <c r="AC139" i="6"/>
  <c r="AJ139" i="6" s="1" a="1"/>
  <c r="AJ139" i="6" s="1"/>
  <c r="AC2195" i="6"/>
  <c r="AJ2195" i="6" s="1" a="1"/>
  <c r="AJ2195" i="6" s="1"/>
  <c r="AC1567" i="6"/>
  <c r="AJ1567" i="6" s="1" a="1"/>
  <c r="AJ1567" i="6" s="1"/>
  <c r="AC3991" i="6"/>
  <c r="AJ3991" i="6" s="1" a="1"/>
  <c r="AJ3991" i="6" s="1"/>
  <c r="AC3823" i="6"/>
  <c r="AJ3823" i="6" s="1" a="1"/>
  <c r="AJ3823" i="6" s="1"/>
  <c r="AC63" i="6"/>
  <c r="AJ63" i="6" s="1" a="1"/>
  <c r="AJ63" i="6" s="1"/>
  <c r="AC2315" i="6"/>
  <c r="AJ2315" i="6" s="1" a="1"/>
  <c r="AJ2315" i="6" s="1"/>
  <c r="AC2915" i="6"/>
  <c r="AJ2915" i="6" s="1" a="1"/>
  <c r="AJ2915" i="6" s="1"/>
  <c r="AC3387" i="6"/>
  <c r="AJ3387" i="6" s="1" a="1"/>
  <c r="AJ3387" i="6" s="1"/>
  <c r="AC1291" i="6"/>
  <c r="AJ1291" i="6" s="1" a="1"/>
  <c r="AJ1291" i="6" s="1"/>
  <c r="AC831" i="6"/>
  <c r="AJ831" i="6" s="1" a="1"/>
  <c r="AJ831" i="6" s="1"/>
  <c r="AC2451" i="6"/>
  <c r="AJ2451" i="6" s="1" a="1"/>
  <c r="AJ2451" i="6" s="1"/>
  <c r="AC203" i="6"/>
  <c r="AJ203" i="6" s="1" a="1"/>
  <c r="AJ203" i="6" s="1"/>
  <c r="AC3907" i="6"/>
  <c r="AJ3907" i="6" s="1" a="1"/>
  <c r="AJ3907" i="6" s="1"/>
  <c r="AC2875" i="6"/>
  <c r="AJ2875" i="6" s="1" a="1"/>
  <c r="AJ2875" i="6" s="1"/>
  <c r="AC2539" i="6"/>
  <c r="AJ2539" i="6" s="1" a="1"/>
  <c r="AJ2539" i="6" s="1"/>
  <c r="AC3763" i="6"/>
  <c r="AJ3763" i="6" s="1" a="1"/>
  <c r="AJ3763" i="6" s="1"/>
  <c r="AC3671" i="6"/>
  <c r="AJ3671" i="6" s="1" a="1"/>
  <c r="AJ3671" i="6" s="1"/>
  <c r="AC3443" i="6"/>
  <c r="AJ3443" i="6" s="1" a="1"/>
  <c r="AJ3443" i="6" s="1"/>
  <c r="AC2191" i="6"/>
  <c r="AJ2191" i="6" s="1" a="1"/>
  <c r="AJ2191" i="6" s="1"/>
  <c r="AC3059" i="6"/>
  <c r="AJ3059" i="6" s="1" a="1"/>
  <c r="AJ3059" i="6" s="1"/>
  <c r="AC163" i="6"/>
  <c r="AJ163" i="6" s="1" a="1"/>
  <c r="AJ163" i="6" s="1"/>
  <c r="AC2143" i="6"/>
  <c r="AJ2143" i="6" s="1" a="1"/>
  <c r="AJ2143" i="6" s="1"/>
  <c r="AC3271" i="6"/>
  <c r="AJ3271" i="6" s="1" a="1"/>
  <c r="AJ3271" i="6" s="1"/>
  <c r="AC1779" i="6"/>
  <c r="AJ1779" i="6" s="1" a="1"/>
  <c r="AJ1779" i="6" s="1"/>
  <c r="AC3619" i="6"/>
  <c r="AJ3619" i="6" s="1" a="1"/>
  <c r="AJ3619" i="6" s="1"/>
  <c r="AC2707" i="6"/>
  <c r="AJ2707" i="6" s="1" a="1"/>
  <c r="AJ2707" i="6" s="1"/>
  <c r="AC2715" i="6"/>
  <c r="AJ2715" i="6" s="1" a="1"/>
  <c r="AJ2715" i="6" s="1"/>
  <c r="AC919" i="6"/>
  <c r="AJ919" i="6" s="1" a="1"/>
  <c r="AJ919" i="6" s="1"/>
  <c r="AC3503" i="6"/>
  <c r="AJ3503" i="6" s="1" a="1"/>
  <c r="AJ3503" i="6" s="1"/>
  <c r="AC3539" i="6"/>
  <c r="AJ3539" i="6" s="1" a="1"/>
  <c r="AJ3539" i="6" s="1"/>
  <c r="AC907" i="6"/>
  <c r="AJ907" i="6" s="1" a="1"/>
  <c r="AJ907" i="6" s="1"/>
  <c r="AC2343" i="6"/>
  <c r="AJ2343" i="6" s="1" a="1"/>
  <c r="AJ2343" i="6" s="1"/>
  <c r="AC3395" i="6"/>
  <c r="AJ3395" i="6" s="1" a="1"/>
  <c r="AJ3395" i="6" s="1"/>
  <c r="AC2547" i="6"/>
  <c r="AJ2547" i="6" s="1" a="1"/>
  <c r="AJ2547" i="6" s="1"/>
  <c r="AC2799" i="6"/>
  <c r="AJ2799" i="6" s="1" a="1"/>
  <c r="AJ2799" i="6" s="1"/>
  <c r="AC2959" i="6"/>
  <c r="AJ2959" i="6" s="1" a="1"/>
  <c r="AJ2959" i="6" s="1"/>
  <c r="AC667" i="6"/>
  <c r="AJ667" i="6" s="1" a="1"/>
  <c r="AJ667" i="6" s="1"/>
  <c r="AC559" i="6"/>
  <c r="AJ559" i="6" s="1" a="1"/>
  <c r="AJ559" i="6" s="1"/>
  <c r="AC1843" i="6"/>
  <c r="AJ1843" i="6" s="1" a="1"/>
  <c r="AJ1843" i="6" s="1"/>
  <c r="AC31" i="6"/>
  <c r="AJ31" i="6" s="1" a="1"/>
  <c r="AJ31" i="6" s="1"/>
  <c r="AC2211" i="6"/>
  <c r="AJ2211" i="6" s="1" a="1"/>
  <c r="AJ2211" i="6" s="1"/>
  <c r="AC3495" i="6"/>
  <c r="AJ3495" i="6" s="1" a="1"/>
  <c r="AJ3495" i="6" s="1"/>
  <c r="AC1975" i="6"/>
  <c r="AJ1975" i="6" s="1" a="1"/>
  <c r="AJ1975" i="6" s="1"/>
  <c r="AC2859" i="6"/>
  <c r="AJ2859" i="6" s="1" a="1"/>
  <c r="AJ2859" i="6" s="1"/>
  <c r="AC3031" i="6"/>
  <c r="AJ3031" i="6" s="1" a="1"/>
  <c r="AJ3031" i="6" s="1"/>
  <c r="AC3075" i="6"/>
  <c r="AJ3075" i="6" s="1" a="1"/>
  <c r="AJ3075" i="6" s="1"/>
  <c r="AC1387" i="6"/>
  <c r="AJ1387" i="6" s="1" a="1"/>
  <c r="AJ1387" i="6" s="1"/>
  <c r="AC183" i="6"/>
  <c r="AJ183" i="6" s="1" a="1"/>
  <c r="AJ183" i="6" s="1"/>
  <c r="AC1879" i="6"/>
  <c r="AJ1879" i="6" s="1" a="1"/>
  <c r="AJ1879" i="6" s="1"/>
  <c r="AC1263" i="6"/>
  <c r="AJ1263" i="6" s="1" a="1"/>
  <c r="AJ1263" i="6" s="1"/>
  <c r="AC1867" i="6"/>
  <c r="AJ1867" i="6" s="1" a="1"/>
  <c r="AJ1867" i="6" s="1"/>
  <c r="AC3079" i="6"/>
  <c r="AJ3079" i="6" s="1" a="1"/>
  <c r="AJ3079" i="6" s="1"/>
  <c r="AC3447" i="6"/>
  <c r="AJ3447" i="6" s="1" a="1"/>
  <c r="AJ3447" i="6" s="1"/>
  <c r="AC2067" i="6"/>
  <c r="AJ2067" i="6" s="1" a="1"/>
  <c r="AJ2067" i="6" s="1"/>
  <c r="AC3735" i="6"/>
  <c r="AJ3735" i="6" s="1" a="1"/>
  <c r="AJ3735" i="6" s="1"/>
  <c r="AC2039" i="6"/>
  <c r="AJ2039" i="6" s="1" a="1"/>
  <c r="AJ2039" i="6" s="1"/>
  <c r="AC2107" i="6"/>
  <c r="AJ2107" i="6" s="1" a="1"/>
  <c r="AJ2107" i="6" s="1"/>
  <c r="AC43" i="6"/>
  <c r="AJ43" i="6" s="1" a="1"/>
  <c r="AJ43" i="6" s="1"/>
  <c r="AC3099" i="6"/>
  <c r="AJ3099" i="6" s="1" a="1"/>
  <c r="AJ3099" i="6" s="1"/>
  <c r="AC1207" i="6"/>
  <c r="AJ1207" i="6" s="1" a="1"/>
  <c r="AJ1207" i="6" s="1"/>
  <c r="AC2751" i="6"/>
  <c r="AJ2751" i="6" s="1" a="1"/>
  <c r="AJ2751" i="6" s="1"/>
  <c r="AC1687" i="6"/>
  <c r="AJ1687" i="6" s="1" a="1"/>
  <c r="AJ1687" i="6" s="1"/>
  <c r="AC3515" i="6"/>
  <c r="AJ3515" i="6" s="1" a="1"/>
  <c r="AJ3515" i="6" s="1"/>
  <c r="AC903" i="6"/>
  <c r="AJ903" i="6" s="1" a="1"/>
  <c r="AJ903" i="6" s="1"/>
  <c r="AC2815" i="6"/>
  <c r="AJ2815" i="6" s="1" a="1"/>
  <c r="AJ2815" i="6" s="1"/>
  <c r="AC1811" i="6"/>
  <c r="AJ1811" i="6" s="1" a="1"/>
  <c r="AJ1811" i="6" s="1"/>
  <c r="AC575" i="6"/>
  <c r="AJ575" i="6" s="1" a="1"/>
  <c r="AJ575" i="6" s="1"/>
  <c r="AC51" i="6"/>
  <c r="AJ51" i="6" s="1" a="1"/>
  <c r="AJ51" i="6" s="1"/>
  <c r="AC535" i="6"/>
  <c r="AJ535" i="6" s="1" a="1"/>
  <c r="AJ535" i="6" s="1"/>
  <c r="AC835" i="6"/>
  <c r="AJ835" i="6" s="1" a="1"/>
  <c r="AJ835" i="6" s="1"/>
  <c r="AC2095" i="6"/>
  <c r="AJ2095" i="6" s="1" a="1"/>
  <c r="AJ2095" i="6" s="1"/>
  <c r="AC2891" i="6"/>
  <c r="AJ2891" i="6" s="1" a="1"/>
  <c r="AJ2891" i="6" s="1"/>
  <c r="AC2111" i="6"/>
  <c r="AJ2111" i="6" s="1" a="1"/>
  <c r="AJ2111" i="6" s="1"/>
  <c r="AC3771" i="6"/>
  <c r="AJ3771" i="6" s="1" a="1"/>
  <c r="AJ3771" i="6" s="1"/>
  <c r="AC2135" i="6"/>
  <c r="AJ2135" i="6" s="1" a="1"/>
  <c r="AJ2135" i="6" s="1"/>
  <c r="AC2411" i="6"/>
  <c r="AJ2411" i="6" s="1" a="1"/>
  <c r="AJ2411" i="6" s="1"/>
  <c r="AC891" i="6"/>
  <c r="AJ891" i="6" s="1" a="1"/>
  <c r="AJ891" i="6" s="1"/>
  <c r="AC2379" i="6"/>
  <c r="AJ2379" i="6" s="1" a="1"/>
  <c r="AJ2379" i="6" s="1"/>
  <c r="AC1491" i="6"/>
  <c r="AJ1491" i="6" s="1" a="1"/>
  <c r="AJ1491" i="6" s="1"/>
  <c r="AC1895" i="6"/>
  <c r="AJ1895" i="6" s="1" a="1"/>
  <c r="AJ1895" i="6" s="1"/>
  <c r="AC3871" i="6"/>
  <c r="AJ3871" i="6" s="1" a="1"/>
  <c r="AJ3871" i="6" s="1"/>
  <c r="AC2075" i="6"/>
  <c r="AJ2075" i="6" s="1" a="1"/>
  <c r="AJ2075" i="6" s="1"/>
  <c r="AC3483" i="6"/>
  <c r="AJ3483" i="6" s="1" a="1"/>
  <c r="AJ3483" i="6" s="1"/>
  <c r="AC2479" i="6"/>
  <c r="AJ2479" i="6" s="1" a="1"/>
  <c r="AJ2479" i="6" s="1"/>
  <c r="AC1647" i="6"/>
  <c r="AJ1647" i="6" s="1" a="1"/>
  <c r="AJ1647" i="6" s="1"/>
  <c r="AC459" i="6"/>
  <c r="AJ459" i="6" s="1" a="1"/>
  <c r="AJ459" i="6" s="1"/>
  <c r="AC351" i="6"/>
  <c r="AJ351" i="6" s="1" a="1"/>
  <c r="AJ351" i="6" s="1"/>
  <c r="AC191" i="6"/>
  <c r="AJ191" i="6" s="1" a="1"/>
  <c r="AJ191" i="6" s="1"/>
  <c r="AC671" i="6"/>
  <c r="AJ671" i="6" s="1" a="1"/>
  <c r="AJ671" i="6" s="1"/>
  <c r="AC1707" i="6"/>
  <c r="AJ1707" i="6" s="1" a="1"/>
  <c r="AJ1707" i="6" s="1"/>
  <c r="AC2279" i="6"/>
  <c r="AJ2279" i="6" s="1" a="1"/>
  <c r="AJ2279" i="6" s="1"/>
  <c r="AC2119" i="6"/>
  <c r="AJ2119" i="6" s="1" a="1"/>
  <c r="AJ2119" i="6" s="1"/>
  <c r="AC867" i="6"/>
  <c r="AJ867" i="6" s="1" a="1"/>
  <c r="AJ867" i="6" s="1"/>
  <c r="AC1091" i="6"/>
  <c r="AJ1091" i="6" s="1" a="1"/>
  <c r="AJ1091" i="6" s="1"/>
  <c r="AC3879" i="6"/>
  <c r="AJ3879" i="6" s="1" a="1"/>
  <c r="AJ3879" i="6" s="1"/>
  <c r="AC1991" i="6"/>
  <c r="AJ1991" i="6" s="1" a="1"/>
  <c r="AJ1991" i="6" s="1"/>
  <c r="AC1523" i="6"/>
  <c r="AJ1523" i="6" s="1" a="1"/>
  <c r="AJ1523" i="6" s="1"/>
  <c r="AC2899" i="6"/>
  <c r="AJ2899" i="6" s="1" a="1"/>
  <c r="AJ2899" i="6" s="1"/>
  <c r="AC599" i="6"/>
  <c r="AJ599" i="6" s="1" a="1"/>
  <c r="AJ599" i="6" s="1"/>
  <c r="AC1507" i="6"/>
  <c r="AJ1507" i="6" s="1" a="1"/>
  <c r="AJ1507" i="6" s="1"/>
  <c r="AC1019" i="6"/>
  <c r="AJ1019" i="6" s="1" a="1"/>
  <c r="AJ1019" i="6" s="1"/>
  <c r="AC3111" i="6"/>
  <c r="AJ3111" i="6" s="1" a="1"/>
  <c r="AJ3111" i="6" s="1"/>
  <c r="AC2355" i="6"/>
  <c r="AJ2355" i="6" s="1" a="1"/>
  <c r="AJ2355" i="6" s="1"/>
  <c r="AC1587" i="6"/>
  <c r="AJ1587" i="6" s="1" a="1"/>
  <c r="AJ1587" i="6" s="1"/>
  <c r="AC1459" i="6"/>
  <c r="AJ1459" i="6" s="1" a="1"/>
  <c r="AJ1459" i="6" s="1"/>
  <c r="AC2347" i="6"/>
  <c r="AJ2347" i="6" s="1" a="1"/>
  <c r="AJ2347" i="6" s="1"/>
  <c r="AC3875" i="6"/>
  <c r="AJ3875" i="6" s="1" a="1"/>
  <c r="AJ3875" i="6" s="1"/>
  <c r="AC1447" i="6"/>
  <c r="AJ1447" i="6" s="1" a="1"/>
  <c r="AJ1447" i="6" s="1"/>
  <c r="AC3575" i="6"/>
  <c r="AJ3575" i="6" s="1" a="1"/>
  <c r="AJ3575" i="6" s="1"/>
  <c r="AC2995" i="6"/>
  <c r="AJ2995" i="6" s="1" a="1"/>
  <c r="AJ2995" i="6" s="1"/>
  <c r="AC2971" i="6"/>
  <c r="AJ2971" i="6" s="1" a="1"/>
  <c r="AJ2971" i="6" s="1"/>
  <c r="AC3975" i="6"/>
  <c r="AJ3975" i="6" s="1" a="1"/>
  <c r="AJ3975" i="6" s="1"/>
  <c r="AC1963" i="6"/>
  <c r="AJ1963" i="6" s="1" a="1"/>
  <c r="AJ1963" i="6" s="1"/>
  <c r="AC2979" i="6"/>
  <c r="AJ2979" i="6" s="1" a="1"/>
  <c r="AJ2979" i="6" s="1"/>
  <c r="AC2011" i="6"/>
  <c r="AJ2011" i="6" s="1" a="1"/>
  <c r="AJ2011" i="6" s="1"/>
  <c r="AC2423" i="6"/>
  <c r="AJ2423" i="6" s="1" a="1"/>
  <c r="AJ2423" i="6" s="1"/>
  <c r="AC2763" i="6"/>
  <c r="AJ2763" i="6" s="1" a="1"/>
  <c r="AJ2763" i="6" s="1"/>
  <c r="AC1171" i="6"/>
  <c r="AJ1171" i="6" s="1" a="1"/>
  <c r="AJ1171" i="6" s="1"/>
  <c r="AC1783" i="6"/>
  <c r="AJ1783" i="6" s="1" a="1"/>
  <c r="AJ1783" i="6" s="1"/>
  <c r="AC2395" i="6"/>
  <c r="AJ2395" i="6" s="1" a="1"/>
  <c r="AJ2395" i="6" s="1"/>
  <c r="AC3687" i="6"/>
  <c r="AJ3687" i="6" s="1" a="1"/>
  <c r="AJ3687" i="6" s="1"/>
  <c r="AC3611" i="6"/>
  <c r="AJ3611" i="6" s="1" a="1"/>
  <c r="AJ3611" i="6" s="1"/>
  <c r="AC515" i="6"/>
  <c r="AJ515" i="6" s="1" a="1"/>
  <c r="AJ515" i="6" s="1"/>
  <c r="AC2239" i="6"/>
  <c r="AJ2239" i="6" s="1" a="1"/>
  <c r="AJ2239" i="6" s="1"/>
  <c r="AC2507" i="6"/>
  <c r="AJ2507" i="6" s="1" a="1"/>
  <c r="AJ2507" i="6" s="1"/>
  <c r="AC1427" i="6"/>
  <c r="AJ1427" i="6" s="1" a="1"/>
  <c r="AJ1427" i="6" s="1"/>
  <c r="AC3083" i="6"/>
  <c r="AJ3083" i="6" s="1" a="1"/>
  <c r="AJ3083" i="6" s="1"/>
  <c r="AC2051" i="6"/>
  <c r="AJ2051" i="6" s="1" a="1"/>
  <c r="AJ2051" i="6" s="1"/>
  <c r="AC3011" i="6"/>
  <c r="AJ3011" i="6" s="1" a="1"/>
  <c r="AJ3011" i="6" s="1"/>
  <c r="AC523" i="6"/>
  <c r="AJ523" i="6" s="1" a="1"/>
  <c r="AJ523" i="6" s="1"/>
  <c r="AC3679" i="6"/>
  <c r="AJ3679" i="6" s="1" a="1"/>
  <c r="AJ3679" i="6" s="1"/>
  <c r="AC1095" i="6"/>
  <c r="AJ1095" i="6" s="1" a="1"/>
  <c r="AJ1095" i="6" s="1"/>
  <c r="AC159" i="6"/>
  <c r="AJ159" i="6" s="1" a="1"/>
  <c r="AJ159" i="6" s="1"/>
  <c r="AC3311" i="6"/>
  <c r="AJ3311" i="6" s="1" a="1"/>
  <c r="AJ3311" i="6" s="1"/>
  <c r="AC847" i="6"/>
  <c r="AJ847" i="6" s="1" a="1"/>
  <c r="AJ847" i="6" s="1"/>
  <c r="AC739" i="6"/>
  <c r="AJ739" i="6" s="1" a="1"/>
  <c r="AJ739" i="6" s="1"/>
  <c r="AC231" i="6"/>
  <c r="AJ231" i="6" s="1" a="1"/>
  <c r="AJ231" i="6" s="1"/>
  <c r="AC1983" i="6"/>
  <c r="AJ1983" i="6" s="1" a="1"/>
  <c r="AJ1983" i="6" s="1"/>
  <c r="AC3963" i="6"/>
  <c r="AJ3963" i="6" s="1" a="1"/>
  <c r="AJ3963" i="6" s="1"/>
  <c r="AC2839" i="6"/>
  <c r="AJ2839" i="6" s="1" a="1"/>
  <c r="AJ2839" i="6" s="1"/>
  <c r="AC2179" i="6"/>
  <c r="AJ2179" i="6" s="1" a="1"/>
  <c r="AJ2179" i="6" s="1"/>
  <c r="AC2131" i="6"/>
  <c r="AJ2131" i="6" s="1" a="1"/>
  <c r="AJ2131" i="6" s="1"/>
  <c r="AC1775" i="6"/>
  <c r="AJ1775" i="6" s="1" a="1"/>
  <c r="AJ1775" i="6" s="1"/>
  <c r="AC1359" i="6"/>
  <c r="AJ1359" i="6" s="1" a="1"/>
  <c r="AJ1359" i="6" s="1"/>
  <c r="AC1915" i="6"/>
  <c r="AJ1915" i="6" s="1" a="1"/>
  <c r="AJ1915" i="6" s="1"/>
  <c r="AC2071" i="6"/>
  <c r="AJ2071" i="6" s="1" a="1"/>
  <c r="AJ2071" i="6" s="1"/>
  <c r="AC1547" i="6"/>
  <c r="AJ1547" i="6" s="1" a="1"/>
  <c r="AJ1547" i="6" s="1"/>
  <c r="AC3579" i="6"/>
  <c r="AJ3579" i="6" s="1" a="1"/>
  <c r="AJ3579" i="6" s="1"/>
  <c r="AC2231" i="6"/>
  <c r="AJ2231" i="6" s="1" a="1"/>
  <c r="AJ2231" i="6" s="1"/>
  <c r="AC1723" i="6"/>
  <c r="AJ1723" i="6" s="1" a="1"/>
  <c r="AJ1723" i="6" s="1"/>
  <c r="AC2571" i="6"/>
  <c r="AJ2571" i="6" s="1" a="1"/>
  <c r="AJ2571" i="6" s="1"/>
  <c r="AC107" i="6"/>
  <c r="AJ107" i="6" s="1" a="1"/>
  <c r="AJ107" i="6" s="1"/>
  <c r="AC2007" i="6"/>
  <c r="AJ2007" i="6" s="1" a="1"/>
  <c r="AJ2007" i="6" s="1"/>
  <c r="AC1819" i="6"/>
  <c r="AJ1819" i="6" s="1" a="1"/>
  <c r="AJ1819" i="6" s="1"/>
  <c r="AC2783" i="6"/>
  <c r="AJ2783" i="6" s="1" a="1"/>
  <c r="AJ2783" i="6" s="1"/>
  <c r="AC3547" i="6"/>
  <c r="AJ3547" i="6" s="1" a="1"/>
  <c r="AJ3547" i="6" s="1"/>
  <c r="AC871" i="6"/>
  <c r="AJ871" i="6" s="1" a="1"/>
  <c r="AJ871" i="6" s="1"/>
  <c r="AC3391" i="6"/>
  <c r="AJ3391" i="6" s="1" a="1"/>
  <c r="AJ3391" i="6" s="1"/>
  <c r="AC1335" i="6"/>
  <c r="AJ1335" i="6" s="1" a="1"/>
  <c r="AJ1335" i="6" s="1"/>
  <c r="AC2055" i="6"/>
  <c r="AJ2055" i="6" s="1" a="1"/>
  <c r="AJ2055" i="6" s="1"/>
  <c r="AC1339" i="6"/>
  <c r="AJ1339" i="6" s="1" a="1"/>
  <c r="AJ1339" i="6" s="1"/>
  <c r="AC423" i="6"/>
  <c r="AJ423" i="6" s="1" a="1"/>
  <c r="AJ423" i="6" s="1"/>
  <c r="AC3851" i="6"/>
  <c r="AJ3851" i="6" s="1" a="1"/>
  <c r="AJ3851" i="6" s="1"/>
  <c r="AC1971" i="6"/>
  <c r="AJ1971" i="6" s="1" a="1"/>
  <c r="AJ1971" i="6" s="1"/>
  <c r="AC291" i="6"/>
  <c r="AJ291" i="6" s="1" a="1"/>
  <c r="AJ291" i="6" s="1"/>
  <c r="AC2363" i="6"/>
  <c r="AJ2363" i="6" s="1" a="1"/>
  <c r="AJ2363" i="6" s="1"/>
  <c r="AC3279" i="6"/>
  <c r="AJ3279" i="6" s="1" a="1"/>
  <c r="AJ3279" i="6" s="1"/>
  <c r="AC803" i="6"/>
  <c r="AJ803" i="6" s="1" a="1"/>
  <c r="AJ803" i="6" s="1"/>
  <c r="AC3695" i="6"/>
  <c r="AJ3695" i="6" s="1" a="1"/>
  <c r="AJ3695" i="6" s="1"/>
  <c r="AC851" i="6"/>
  <c r="AJ851" i="6" s="1" a="1"/>
  <c r="AJ851" i="6" s="1"/>
  <c r="AC3331" i="6"/>
  <c r="AJ3331" i="6" s="1" a="1"/>
  <c r="AJ3331" i="6" s="1"/>
  <c r="AC1807" i="6"/>
  <c r="AJ1807" i="6" s="1" a="1"/>
  <c r="AJ1807" i="6" s="1"/>
  <c r="AC883" i="6"/>
  <c r="AJ883" i="6" s="1" a="1"/>
  <c r="AJ883" i="6" s="1"/>
  <c r="AC3651" i="6"/>
  <c r="AJ3651" i="6" s="1" a="1"/>
  <c r="AJ3651" i="6" s="1"/>
  <c r="AC67" i="6"/>
  <c r="AJ67" i="6" s="1" a="1"/>
  <c r="AJ67" i="6" s="1"/>
  <c r="AC3883" i="6"/>
  <c r="AJ3883" i="6" s="1" a="1"/>
  <c r="AJ3883" i="6" s="1"/>
  <c r="AC2739" i="6"/>
  <c r="AJ2739" i="6" s="1" a="1"/>
  <c r="AJ2739" i="6" s="1"/>
  <c r="AC3295" i="6"/>
  <c r="AJ3295" i="6" s="1" a="1"/>
  <c r="AJ3295" i="6" s="1"/>
  <c r="AC211" i="6"/>
  <c r="AJ211" i="6" s="1" a="1"/>
  <c r="AJ211" i="6" s="1"/>
  <c r="AC2267" i="6"/>
  <c r="AJ2267" i="6" s="1" a="1"/>
  <c r="AJ2267" i="6" s="1"/>
  <c r="AC187" i="6"/>
  <c r="AJ187" i="6" s="1" a="1"/>
  <c r="AJ187" i="6" s="1"/>
  <c r="AC87" i="6"/>
  <c r="AJ87" i="6" s="1" a="1"/>
  <c r="AJ87" i="6" s="1"/>
  <c r="AC1351" i="6"/>
  <c r="AJ1351" i="6" s="1" a="1"/>
  <c r="AJ1351" i="6" s="1"/>
  <c r="AC3715" i="6"/>
  <c r="AJ3715" i="6" s="1" a="1"/>
  <c r="AJ3715" i="6" s="1"/>
  <c r="AC3563" i="6"/>
  <c r="AJ3563" i="6" s="1" a="1"/>
  <c r="AJ3563" i="6" s="1"/>
  <c r="AC255" i="6"/>
  <c r="AJ255" i="6" s="1" a="1"/>
  <c r="AJ255" i="6" s="1"/>
  <c r="AC1051" i="6"/>
  <c r="AJ1051" i="6" s="1" a="1"/>
  <c r="AJ1051" i="6" s="1"/>
  <c r="AC3939" i="6"/>
  <c r="AJ3939" i="6" s="1" a="1"/>
  <c r="AJ3939" i="6" s="1"/>
  <c r="AC1391" i="6"/>
  <c r="AJ1391" i="6" s="1" a="1"/>
  <c r="AJ1391" i="6" s="1"/>
  <c r="AC2483" i="6"/>
  <c r="AJ2483" i="6" s="1" a="1"/>
  <c r="AJ2483" i="6" s="1"/>
  <c r="AC2867" i="6"/>
  <c r="AJ2867" i="6" s="1" a="1"/>
  <c r="AJ2867" i="6" s="1"/>
  <c r="AC47" i="6"/>
  <c r="AJ47" i="6" s="1" a="1"/>
  <c r="AJ47" i="6" s="1"/>
  <c r="AC2223" i="6"/>
  <c r="AJ2223" i="6" s="1" a="1"/>
  <c r="AJ2223" i="6" s="1"/>
  <c r="AC3171" i="6"/>
  <c r="AJ3171" i="6" s="1" a="1"/>
  <c r="AJ3171" i="6" s="1"/>
  <c r="AC3419" i="6"/>
  <c r="AJ3419" i="6" s="1" a="1"/>
  <c r="AJ3419" i="6" s="1"/>
  <c r="AC3479" i="6"/>
  <c r="AJ3479" i="6" s="1" a="1"/>
  <c r="AJ3479" i="6" s="1"/>
  <c r="AC983" i="6"/>
  <c r="AJ983" i="6" s="1" a="1"/>
  <c r="AJ983" i="6" s="1"/>
  <c r="AC1715" i="6"/>
  <c r="AJ1715" i="6" s="1" a="1"/>
  <c r="AJ1715" i="6" s="1"/>
  <c r="AC3151" i="6"/>
  <c r="AJ3151" i="6" s="1" a="1"/>
  <c r="AJ3151" i="6" s="1"/>
  <c r="AC127" i="6"/>
  <c r="AJ127" i="6" s="1" a="1"/>
  <c r="AJ127" i="6" s="1"/>
  <c r="AC2599" i="6"/>
  <c r="AJ2599" i="6" s="1" a="1"/>
  <c r="AJ2599" i="6" s="1"/>
  <c r="AC3319" i="6"/>
  <c r="AJ3319" i="6" s="1" a="1"/>
  <c r="AJ3319" i="6" s="1"/>
  <c r="AC587" i="6"/>
  <c r="AJ587" i="6" s="1" a="1"/>
  <c r="AJ587" i="6" s="1"/>
  <c r="AC3107" i="6"/>
  <c r="AJ3107" i="6" s="1" a="1"/>
  <c r="AJ3107" i="6" s="1"/>
  <c r="AC383" i="6"/>
  <c r="AJ383" i="6" s="1" a="1"/>
  <c r="AJ383" i="6" s="1"/>
  <c r="AC3959" i="6"/>
  <c r="AJ3959" i="6" s="1" a="1"/>
  <c r="AJ3959" i="6" s="1"/>
  <c r="AC3627" i="6"/>
  <c r="AJ3627" i="6" s="1" a="1"/>
  <c r="AJ3627" i="6" s="1"/>
  <c r="AC1231" i="6"/>
  <c r="AJ1231" i="6" s="1" a="1"/>
  <c r="AJ1231" i="6" s="1"/>
  <c r="AC511" i="6"/>
  <c r="AJ511" i="6" s="1" a="1"/>
  <c r="AJ511" i="6" s="1"/>
  <c r="AC1495" i="6"/>
  <c r="AJ1495" i="6" s="1" a="1"/>
  <c r="AJ1495" i="6" s="1"/>
  <c r="AC2455" i="6"/>
  <c r="AJ2455" i="6" s="1" a="1"/>
  <c r="AJ2455" i="6" s="1"/>
  <c r="AC2035" i="6"/>
  <c r="AJ2035" i="6" s="1" a="1"/>
  <c r="AJ2035" i="6" s="1"/>
  <c r="AC3683" i="6"/>
  <c r="AJ3683" i="6" s="1" a="1"/>
  <c r="AJ3683" i="6" s="1"/>
  <c r="AC1999" i="6"/>
  <c r="AJ1999" i="6" s="1" a="1"/>
  <c r="AJ1999" i="6" s="1"/>
  <c r="AC3807" i="6"/>
  <c r="AJ3807" i="6" s="1" a="1"/>
  <c r="AJ3807" i="6" s="1"/>
  <c r="AC267" i="6"/>
  <c r="AJ267" i="6" s="1" a="1"/>
  <c r="AJ267" i="6" s="1"/>
  <c r="AC751" i="6"/>
  <c r="AJ751" i="6" s="1" a="1"/>
  <c r="AJ751" i="6" s="1"/>
  <c r="AC547" i="6"/>
  <c r="AJ547" i="6" s="1" a="1"/>
  <c r="AJ547" i="6" s="1"/>
  <c r="AC1363" i="6"/>
  <c r="AJ1363" i="6" s="1" a="1"/>
  <c r="AJ1363" i="6" s="1"/>
  <c r="AC3839" i="6"/>
  <c r="AJ3839" i="6" s="1" a="1"/>
  <c r="AJ3839" i="6" s="1"/>
  <c r="AC3231" i="6"/>
  <c r="AJ3231" i="6" s="1" a="1"/>
  <c r="AJ3231" i="6" s="1"/>
  <c r="AC3195" i="6"/>
  <c r="AJ3195" i="6" s="1" a="1"/>
  <c r="AJ3195" i="6" s="1"/>
  <c r="AC2247" i="6"/>
  <c r="AJ2247" i="6" s="1" a="1"/>
  <c r="AJ2247" i="6" s="1"/>
  <c r="AC3415" i="6"/>
  <c r="AJ3415" i="6" s="1" a="1"/>
  <c r="AJ3415" i="6" s="1"/>
  <c r="AC1531" i="6"/>
  <c r="AJ1531" i="6" s="1" a="1"/>
  <c r="AJ1531" i="6" s="1"/>
  <c r="AC3783" i="6"/>
  <c r="AJ3783" i="6" s="1" a="1"/>
  <c r="AJ3783" i="6" s="1"/>
  <c r="AC2043" i="6"/>
  <c r="AJ2043" i="6" s="1" a="1"/>
  <c r="AJ2043" i="6" s="1"/>
  <c r="AC2099" i="6"/>
  <c r="AJ2099" i="6" s="1" a="1"/>
  <c r="AJ2099" i="6" s="1"/>
  <c r="AC2387" i="6"/>
  <c r="AJ2387" i="6" s="1" a="1"/>
  <c r="AJ2387" i="6" s="1"/>
  <c r="AC1383" i="6"/>
  <c r="AJ1383" i="6" s="1" a="1"/>
  <c r="AJ1383" i="6" s="1"/>
  <c r="AC415" i="6"/>
  <c r="AJ415" i="6" s="1" a="1"/>
  <c r="AJ415" i="6" s="1"/>
  <c r="AC2059" i="6"/>
  <c r="AJ2059" i="6" s="1" a="1"/>
  <c r="AJ2059" i="6" s="1"/>
  <c r="AC1003" i="6"/>
  <c r="AJ1003" i="6" s="1" a="1"/>
  <c r="AJ1003" i="6" s="1"/>
  <c r="AC1755" i="6"/>
  <c r="AJ1755" i="6" s="1" a="1"/>
  <c r="AJ1755" i="6" s="1"/>
  <c r="AC1711" i="6"/>
  <c r="AJ1711" i="6" s="1" a="1"/>
  <c r="AJ1711" i="6" s="1"/>
  <c r="AC3423" i="6"/>
  <c r="AJ3423" i="6" s="1" a="1"/>
  <c r="AJ3423" i="6" s="1"/>
  <c r="AC3535" i="6"/>
  <c r="AJ3535" i="6" s="1" a="1"/>
  <c r="AJ3535" i="6" s="1"/>
  <c r="AC2331" i="6"/>
  <c r="AJ2331" i="6" s="1" a="1"/>
  <c r="AJ2331" i="6" s="1"/>
  <c r="AC3815" i="6"/>
  <c r="AJ3815" i="6" s="1" a="1"/>
  <c r="AJ3815" i="6" s="1"/>
  <c r="AC3615" i="6"/>
  <c r="AJ3615" i="6" s="1" a="1"/>
  <c r="AJ3615" i="6" s="1"/>
  <c r="AC3051" i="6"/>
  <c r="AJ3051" i="6" s="1" a="1"/>
  <c r="AJ3051" i="6" s="1"/>
  <c r="AC2663" i="6"/>
  <c r="AJ2663" i="6" s="1" a="1"/>
  <c r="AJ2663" i="6" s="1"/>
  <c r="AC2847" i="6"/>
  <c r="AJ2847" i="6" s="1" a="1"/>
  <c r="AJ2847" i="6" s="1"/>
  <c r="AC2579" i="6"/>
  <c r="AJ2579" i="6" s="1" a="1"/>
  <c r="AJ2579" i="6" s="1"/>
  <c r="AC3699" i="6"/>
  <c r="AJ3699" i="6" s="1" a="1"/>
  <c r="AJ3699" i="6" s="1"/>
  <c r="AC1215" i="6"/>
  <c r="AJ1215" i="6" s="1" a="1"/>
  <c r="AJ1215" i="6" s="1"/>
  <c r="AC887" i="6"/>
  <c r="AJ887" i="6" s="1" a="1"/>
  <c r="AJ887" i="6" s="1"/>
  <c r="AC1511" i="6"/>
  <c r="AJ1511" i="6" s="1" a="1"/>
  <c r="AJ1511" i="6" s="1"/>
  <c r="AC1787" i="6"/>
  <c r="AJ1787" i="6" s="1" a="1"/>
  <c r="AJ1787" i="6" s="1"/>
  <c r="AC3355" i="6"/>
  <c r="AJ3355" i="6" s="1" a="1"/>
  <c r="AJ3355" i="6" s="1"/>
  <c r="AC3935" i="6"/>
  <c r="AJ3935" i="6" s="1" a="1"/>
  <c r="AJ3935" i="6" s="1"/>
  <c r="AC3727" i="6"/>
  <c r="AJ3727" i="6" s="1" a="1"/>
  <c r="AJ3727" i="6" s="1"/>
  <c r="AC783" i="6"/>
  <c r="AJ783" i="6" s="1" a="1"/>
  <c r="AJ783" i="6" s="1"/>
  <c r="AC2427" i="6"/>
  <c r="AJ2427" i="6" s="1" a="1"/>
  <c r="AJ2427" i="6" s="1"/>
  <c r="AC943" i="6"/>
  <c r="AJ943" i="6" s="1" a="1"/>
  <c r="AJ943" i="6" s="1"/>
  <c r="AC1307" i="6"/>
  <c r="AJ1307" i="6" s="1" a="1"/>
  <c r="AJ1307" i="6" s="1"/>
  <c r="AC1583" i="6"/>
  <c r="AJ1583" i="6" s="1" a="1"/>
  <c r="AJ1583" i="6" s="1"/>
  <c r="AC1399" i="6"/>
  <c r="AJ1399" i="6" s="1" a="1"/>
  <c r="AJ1399" i="6" s="1"/>
  <c r="AC3467" i="6"/>
  <c r="AJ3467" i="6" s="1" a="1"/>
  <c r="AJ3467" i="6" s="1"/>
  <c r="AC2123" i="6"/>
  <c r="AJ2123" i="6" s="1" a="1"/>
  <c r="AJ2123" i="6" s="1"/>
  <c r="AC3159" i="6"/>
  <c r="AJ3159" i="6" s="1" a="1"/>
  <c r="AJ3159" i="6" s="1"/>
  <c r="AC3323" i="6"/>
  <c r="AJ3323" i="6" s="1" a="1"/>
  <c r="AJ3323" i="6" s="1"/>
  <c r="AC2787" i="6"/>
  <c r="AJ2787" i="6" s="1" a="1"/>
  <c r="AJ2787" i="6" s="1"/>
  <c r="AC923" i="6"/>
  <c r="AJ923" i="6" s="1" a="1"/>
  <c r="AJ923" i="6" s="1"/>
  <c r="AC1863" i="6"/>
  <c r="AJ1863" i="6" s="1" a="1"/>
  <c r="AJ1863" i="6" s="1"/>
  <c r="AC347" i="6"/>
  <c r="AJ347" i="6" s="1" a="1"/>
  <c r="AJ347" i="6" s="1"/>
  <c r="AC2303" i="6"/>
  <c r="AJ2303" i="6" s="1" a="1"/>
  <c r="AJ2303" i="6" s="1"/>
  <c r="AC447" i="6"/>
  <c r="AJ447" i="6" s="1" a="1"/>
  <c r="AJ447" i="6" s="1"/>
  <c r="AC2883" i="6"/>
  <c r="AJ2883" i="6" s="1" a="1"/>
  <c r="AJ2883" i="6" s="1"/>
  <c r="AC3779" i="6"/>
  <c r="AJ3779" i="6" s="1" a="1"/>
  <c r="AJ3779" i="6" s="1"/>
  <c r="AC111" i="6"/>
  <c r="AJ111" i="6" s="1" a="1"/>
  <c r="AJ111" i="6" s="1"/>
  <c r="AC3499" i="6"/>
  <c r="AJ3499" i="6" s="1" a="1"/>
  <c r="AJ3499" i="6" s="1"/>
  <c r="AC1519" i="6"/>
  <c r="AJ1519" i="6" s="1" a="1"/>
  <c r="AJ1519" i="6" s="1"/>
  <c r="AC1627" i="6"/>
  <c r="AJ1627" i="6" s="1" a="1"/>
  <c r="AJ1627" i="6" s="1"/>
  <c r="AC1699" i="6"/>
  <c r="AJ1699" i="6" s="1" a="1"/>
  <c r="AJ1699" i="6" s="1"/>
  <c r="AC463" i="6"/>
  <c r="AJ463" i="6" s="1" a="1"/>
  <c r="AJ463" i="6" s="1"/>
  <c r="AC2911" i="6"/>
  <c r="AJ2911" i="6" s="1" a="1"/>
  <c r="AJ2911" i="6" s="1"/>
  <c r="AC223" i="6"/>
  <c r="AJ223" i="6" s="1" a="1"/>
  <c r="AJ223" i="6" s="1"/>
  <c r="AC355" i="6"/>
  <c r="AJ355" i="6" s="1" a="1"/>
  <c r="AJ355" i="6" s="1"/>
  <c r="AC2259" i="6"/>
  <c r="AJ2259" i="6" s="1" a="1"/>
  <c r="AJ2259" i="6" s="1"/>
  <c r="AC3775" i="6"/>
  <c r="AJ3775" i="6" s="1" a="1"/>
  <c r="AJ3775" i="6" s="1"/>
  <c r="AC1151" i="6"/>
  <c r="AJ1151" i="6" s="1" a="1"/>
  <c r="AJ1151" i="6" s="1"/>
  <c r="AC1595" i="6"/>
  <c r="AJ1595" i="6" s="1" a="1"/>
  <c r="AJ1595" i="6" s="1"/>
  <c r="AC1467" i="6"/>
  <c r="AJ1467" i="6" s="1" a="1"/>
  <c r="AJ1467" i="6" s="1"/>
  <c r="AC2999" i="6"/>
  <c r="AJ2999" i="6" s="1" a="1"/>
  <c r="AJ2999" i="6" s="1"/>
  <c r="AC1167" i="6"/>
  <c r="AJ1167" i="6" s="1" a="1"/>
  <c r="AJ1167" i="6" s="1"/>
  <c r="AC2611" i="6"/>
  <c r="AJ2611" i="6" s="1" a="1"/>
  <c r="AJ2611" i="6" s="1"/>
  <c r="AC807" i="6"/>
  <c r="AJ807" i="6" s="1" a="1"/>
  <c r="AJ807" i="6" s="1"/>
  <c r="AC2907" i="6"/>
  <c r="AJ2907" i="6" s="1" a="1"/>
  <c r="AJ2907" i="6" s="1"/>
  <c r="AC2935" i="6"/>
  <c r="AJ2935" i="6" s="1" a="1"/>
  <c r="AJ2935" i="6" s="1"/>
  <c r="AC591" i="6"/>
  <c r="AJ591" i="6" s="1" a="1"/>
  <c r="AJ591" i="6" s="1"/>
  <c r="AC419" i="6"/>
  <c r="AJ419" i="6" s="1" a="1"/>
  <c r="AJ419" i="6" s="1"/>
  <c r="AC595" i="6"/>
  <c r="AJ595" i="6" s="1" a="1"/>
  <c r="AJ595" i="6" s="1"/>
  <c r="AC2351" i="6"/>
  <c r="AJ2351" i="6" s="1" a="1"/>
  <c r="AJ2351" i="6" s="1"/>
  <c r="AC1063" i="6"/>
  <c r="AJ1063" i="6" s="1" a="1"/>
  <c r="AJ1063" i="6" s="1"/>
  <c r="AC1355" i="6"/>
  <c r="AJ1355" i="6" s="1" a="1"/>
  <c r="AJ1355" i="6" s="1"/>
  <c r="AC3719" i="6"/>
  <c r="AJ3719" i="6" s="1" a="1"/>
  <c r="AJ3719" i="6" s="1"/>
  <c r="AC3267" i="6"/>
  <c r="AJ3267" i="6" s="1" a="1"/>
  <c r="AJ3267" i="6" s="1"/>
  <c r="AC1791" i="6"/>
  <c r="AJ1791" i="6" s="1" a="1"/>
  <c r="AJ1791" i="6" s="1"/>
  <c r="AC1255" i="6"/>
  <c r="AJ1255" i="6" s="1" a="1"/>
  <c r="AJ1255" i="6" s="1"/>
  <c r="AC3819" i="6"/>
  <c r="AJ3819" i="6" s="1" a="1"/>
  <c r="AJ3819" i="6" s="1"/>
  <c r="AC2955" i="6"/>
  <c r="AJ2955" i="6" s="1" a="1"/>
  <c r="AJ2955" i="6" s="1"/>
  <c r="AC2947" i="6"/>
  <c r="AJ2947" i="6" s="1" a="1"/>
  <c r="AJ2947" i="6" s="1"/>
  <c r="AC3119" i="6"/>
  <c r="AJ3119" i="6" s="1" a="1"/>
  <c r="AJ3119" i="6" s="1"/>
  <c r="AC1815" i="6"/>
  <c r="AJ1815" i="6" s="1" a="1"/>
  <c r="AJ1815" i="6" s="1"/>
  <c r="AC123" i="6"/>
  <c r="AJ123" i="6" s="1" a="1"/>
  <c r="AJ123" i="6" s="1"/>
  <c r="AC2327" i="6"/>
  <c r="AJ2327" i="6" s="1" a="1"/>
  <c r="AJ2327" i="6" s="1"/>
  <c r="AC1635" i="6"/>
  <c r="AJ1635" i="6" s="1" a="1"/>
  <c r="AJ1635" i="6" s="1"/>
  <c r="AC1883" i="6"/>
  <c r="AJ1883" i="6" s="1" a="1"/>
  <c r="AJ1883" i="6" s="1"/>
  <c r="AC1143" i="6"/>
  <c r="AJ1143" i="6" s="1" a="1"/>
  <c r="AJ1143" i="6" s="1"/>
  <c r="AC2919" i="6"/>
  <c r="AJ2919" i="6" s="1" a="1"/>
  <c r="AJ2919" i="6" s="1"/>
  <c r="AC3663" i="6"/>
  <c r="AJ3663" i="6" s="1" a="1"/>
  <c r="AJ3663" i="6" s="1"/>
  <c r="AC327" i="6"/>
  <c r="AJ327" i="6" s="1" a="1"/>
  <c r="AJ327" i="6" s="1"/>
  <c r="AC3175" i="6"/>
  <c r="AJ3175" i="6" s="1" a="1"/>
  <c r="AJ3175" i="6" s="1"/>
  <c r="AC2399" i="6"/>
  <c r="AJ2399" i="6" s="1" a="1"/>
  <c r="AJ2399" i="6" s="1"/>
  <c r="AC2967" i="6"/>
  <c r="AJ2967" i="6" s="1" a="1"/>
  <c r="AJ2967" i="6" s="1"/>
  <c r="AC2227" i="6"/>
  <c r="AJ2227" i="6" s="1" a="1"/>
  <c r="AJ2227" i="6" s="1"/>
  <c r="AC1047" i="6"/>
  <c r="AJ1047" i="6" s="1" a="1"/>
  <c r="AJ1047" i="6" s="1"/>
  <c r="AC3523" i="6"/>
  <c r="AJ3523" i="6" s="1" a="1"/>
  <c r="AJ3523" i="6" s="1"/>
  <c r="AC435" i="6"/>
  <c r="AJ435" i="6" s="1" a="1"/>
  <c r="AJ435" i="6" s="1"/>
  <c r="AC2207" i="6"/>
  <c r="AJ2207" i="6" s="1" a="1"/>
  <c r="AJ2207" i="6" s="1"/>
  <c r="AC2255" i="6"/>
  <c r="AJ2255" i="6" s="1" a="1"/>
  <c r="AJ2255" i="6" s="1"/>
  <c r="AC843" i="6"/>
  <c r="AJ843" i="6" s="1" a="1"/>
  <c r="AJ843" i="6" s="1"/>
  <c r="AC3451" i="6"/>
  <c r="AJ3451" i="6" s="1" a="1"/>
  <c r="AJ3451" i="6" s="1"/>
  <c r="AC495" i="6"/>
  <c r="AJ495" i="6" s="1" a="1"/>
  <c r="AJ495" i="6" s="1"/>
  <c r="AC2987" i="6"/>
  <c r="AJ2987" i="6" s="1" a="1"/>
  <c r="AJ2987" i="6" s="1"/>
  <c r="AC331" i="6"/>
  <c r="AJ331" i="6" s="1" a="1"/>
  <c r="AJ331" i="6" s="1"/>
  <c r="AC1743" i="6"/>
  <c r="AJ1743" i="6" s="1" a="1"/>
  <c r="AJ1743" i="6" s="1"/>
  <c r="AC1603" i="6"/>
  <c r="AJ1603" i="6" s="1" a="1"/>
  <c r="AJ1603" i="6" s="1"/>
  <c r="AC1471" i="6"/>
  <c r="AJ1471" i="6" s="1" a="1"/>
  <c r="AJ1471" i="6" s="1"/>
  <c r="AC403" i="6"/>
  <c r="AJ403" i="6" s="1" a="1"/>
  <c r="AJ403" i="6" s="1"/>
  <c r="AC19" i="6"/>
  <c r="AJ19" i="6" s="1" a="1"/>
  <c r="AJ19" i="6" s="1"/>
  <c r="AC15" i="6"/>
  <c r="AJ15" i="6" s="1" a="1"/>
  <c r="AJ15" i="6" s="1"/>
  <c r="AC11" i="6"/>
  <c r="AJ11" i="6" s="1" a="1"/>
  <c r="AJ11" i="6" s="1"/>
  <c r="AC7" i="6"/>
  <c r="AJ7" i="6" s="1" a="1"/>
  <c r="AJ7" i="6" s="1"/>
  <c r="AH5" i="6" a="1"/>
  <c r="AH5" i="6" s="1"/>
  <c r="AH6" i="6" s="1"/>
  <c r="AH4" i="6" s="1"/>
  <c r="AC3" i="6"/>
  <c r="AJ3" i="6" s="1" a="1"/>
  <c r="AJ3" i="6" s="1"/>
  <c r="AI2277" i="6" l="1" a="1"/>
  <c r="AI2277" i="6" s="1"/>
  <c r="AI2278" i="6" s="1"/>
  <c r="AI2276" i="6" s="1"/>
  <c r="AH1002" i="6"/>
  <c r="AH1000" i="6" s="1"/>
  <c r="AI2741" i="6" a="1"/>
  <c r="AI2741" i="6" s="1"/>
  <c r="AI2742" i="6" s="1"/>
  <c r="AI2740" i="6" s="1"/>
  <c r="AI1693" i="6" a="1"/>
  <c r="AI1693" i="6" s="1"/>
  <c r="AI1694" i="6" s="1"/>
  <c r="AI1692" i="6" s="1"/>
  <c r="AI2365" i="6" a="1"/>
  <c r="AI2365" i="6" s="1"/>
  <c r="AI2366" i="6" s="1"/>
  <c r="AI2364" i="6" s="1"/>
  <c r="AJ509" i="6" a="1"/>
  <c r="AJ509" i="6" s="1"/>
  <c r="AJ510" i="6" s="1"/>
  <c r="AJ508" i="6" s="1" a="1"/>
  <c r="AJ508" i="6" s="1"/>
  <c r="AH1846" i="6"/>
  <c r="AH1844" i="6" s="1"/>
  <c r="AI461" i="6" a="1"/>
  <c r="AI461" i="6" s="1"/>
  <c r="AI462" i="6" s="1"/>
  <c r="AI460" i="6" s="1"/>
  <c r="AI145" i="6" a="1"/>
  <c r="AI145" i="6" s="1"/>
  <c r="AI146" i="6" s="1"/>
  <c r="AI144" i="6" s="1"/>
  <c r="AI3053" i="6" a="1"/>
  <c r="AI3053" i="6" s="1"/>
  <c r="AI3054" i="6" s="1"/>
  <c r="AI3052" i="6" s="1"/>
  <c r="AI3573" i="6" a="1"/>
  <c r="AI3573" i="6" s="1"/>
  <c r="AI3574" i="6" s="1"/>
  <c r="AI3572" i="6" s="1"/>
  <c r="AI2601" i="6" a="1"/>
  <c r="AI2601" i="6" s="1"/>
  <c r="AI2602" i="6" s="1"/>
  <c r="AI2600" i="6" s="1"/>
  <c r="AI3833" i="6" a="1"/>
  <c r="AI3833" i="6" s="1"/>
  <c r="AI3834" i="6" s="1"/>
  <c r="AI3832" i="6" s="1"/>
  <c r="AI3333" i="6" a="1"/>
  <c r="AI3333" i="6" s="1"/>
  <c r="AI3334" i="6" s="1"/>
  <c r="AI3332" i="6" s="1"/>
  <c r="AI257" i="6" a="1"/>
  <c r="AI257" i="6" s="1"/>
  <c r="AI258" i="6" s="1"/>
  <c r="AI256" i="6" s="1"/>
  <c r="AI849" i="6" a="1"/>
  <c r="AI849" i="6" s="1"/>
  <c r="AI850" i="6" s="1"/>
  <c r="AI848" i="6" s="1"/>
  <c r="AI1333" i="6" a="1"/>
  <c r="AI1333" i="6" s="1"/>
  <c r="AJ717" i="6" a="1"/>
  <c r="AJ717" i="6" s="1"/>
  <c r="AJ718" i="6" s="1"/>
  <c r="AJ716" i="6" s="1" a="1"/>
  <c r="AJ716" i="6" s="1"/>
  <c r="AI3937" i="6" a="1"/>
  <c r="AI3937" i="6" s="1"/>
  <c r="AI3938" i="6" s="1"/>
  <c r="AI3936" i="6" s="1"/>
  <c r="AI753" i="6" a="1"/>
  <c r="AI753" i="6" s="1"/>
  <c r="AI754" i="6" s="1"/>
  <c r="AI752" i="6" s="1"/>
  <c r="AI13" i="6" a="1"/>
  <c r="AI13" i="6" s="1"/>
  <c r="AI14" i="6" s="1"/>
  <c r="AI12" i="6" s="1"/>
  <c r="AI2045" i="6" a="1"/>
  <c r="AI2045" i="6" s="1"/>
  <c r="AI2046" i="6" s="1"/>
  <c r="AI2044" i="6" s="1"/>
  <c r="AI633" i="6" a="1"/>
  <c r="AI633" i="6" s="1"/>
  <c r="AI634" i="6" s="1"/>
  <c r="AI632" i="6" s="1"/>
  <c r="AI3173" i="6" a="1"/>
  <c r="AI3173" i="6" s="1"/>
  <c r="AI3174" i="6" s="1"/>
  <c r="AI3172" i="6" s="1"/>
  <c r="AI1353" i="6" a="1"/>
  <c r="AI1353" i="6" s="1"/>
  <c r="AI1354" i="6" s="1"/>
  <c r="AI1352" i="6" s="1"/>
  <c r="AI617" i="6" a="1"/>
  <c r="AI617" i="6" s="1"/>
  <c r="AI618" i="6" s="1"/>
  <c r="AI616" i="6" s="1"/>
  <c r="AI1417" i="6" a="1"/>
  <c r="AI1417" i="6" s="1"/>
  <c r="AI1418" i="6" s="1"/>
  <c r="AI1416" i="6" s="1"/>
  <c r="AI3705" i="6" a="1"/>
  <c r="AI3705" i="6" s="1"/>
  <c r="AI3706" i="6" s="1"/>
  <c r="AI3704" i="6" s="1"/>
  <c r="AJ3201" i="6" a="1"/>
  <c r="AJ3201" i="6" s="1"/>
  <c r="AJ3202" i="6" s="1"/>
  <c r="AJ3200" i="6" s="1" a="1"/>
  <c r="AJ3200" i="6" s="1"/>
  <c r="AI3981" i="6" a="1"/>
  <c r="AI3981" i="6" s="1"/>
  <c r="AI3982" i="6" s="1"/>
  <c r="AI3980" i="6" s="1"/>
  <c r="AH1214" i="6"/>
  <c r="AH1212" i="6" s="1"/>
  <c r="AI1097" i="6" a="1"/>
  <c r="AI1097" i="6" s="1"/>
  <c r="AI1098" i="6" s="1"/>
  <c r="AI1096" i="6" s="1"/>
  <c r="AI3817" i="6" a="1"/>
  <c r="AI3817" i="6" s="1"/>
  <c r="AI3818" i="6" s="1"/>
  <c r="AI3816" i="6" s="1"/>
  <c r="AI1421" i="6" a="1"/>
  <c r="AI1421" i="6" s="1"/>
  <c r="AI1422" i="6" s="1"/>
  <c r="AI1420" i="6" s="1"/>
  <c r="AI1145" i="6" a="1"/>
  <c r="AI1145" i="6" s="1"/>
  <c r="AI1146" i="6" s="1"/>
  <c r="AI1144" i="6" s="1"/>
  <c r="AJ1029" i="6" a="1"/>
  <c r="AJ1029" i="6" s="1"/>
  <c r="AJ1030" i="6" s="1"/>
  <c r="AJ1028" i="6" s="1" a="1"/>
  <c r="AJ1028" i="6" s="1"/>
  <c r="AI2829" i="6" a="1"/>
  <c r="AI2829" i="6" s="1"/>
  <c r="AI2830" i="6" s="1"/>
  <c r="AI2828" i="6" s="1"/>
  <c r="AI2357" i="6" a="1"/>
  <c r="AI2357" i="6" s="1"/>
  <c r="AI2358" i="6" s="1"/>
  <c r="AI2356" i="6" s="1"/>
  <c r="AI1489" i="6" a="1"/>
  <c r="AI1489" i="6" s="1"/>
  <c r="AI1490" i="6" s="1"/>
  <c r="AI1488" i="6" s="1"/>
  <c r="AI997" i="6" a="1"/>
  <c r="AI997" i="6" s="1"/>
  <c r="AI998" i="6" s="1"/>
  <c r="AI996" i="6" s="1"/>
  <c r="AJ409" i="6" a="1"/>
  <c r="AJ409" i="6" s="1"/>
  <c r="AJ410" i="6" s="1"/>
  <c r="AJ408" i="6" s="1" a="1"/>
  <c r="AJ408" i="6" s="1"/>
  <c r="AI25" i="6" a="1"/>
  <c r="AI25" i="6" s="1"/>
  <c r="AI26" i="6" s="1"/>
  <c r="AI24" i="6" s="1"/>
  <c r="AJ1101" i="6" a="1"/>
  <c r="AJ1101" i="6" s="1"/>
  <c r="AJ1102" i="6" s="1"/>
  <c r="AJ1100" i="6" s="1" a="1"/>
  <c r="AJ1100" i="6" s="1"/>
  <c r="AI221" i="6" a="1"/>
  <c r="AI221" i="6" s="1"/>
  <c r="AI222" i="6" s="1"/>
  <c r="AI220" i="6" s="1"/>
  <c r="AJ393" i="6" a="1"/>
  <c r="AJ393" i="6" s="1"/>
  <c r="AJ394" i="6" s="1"/>
  <c r="AJ392" i="6" s="1" a="1"/>
  <c r="AJ392" i="6" s="1"/>
  <c r="AI1549" i="6" a="1"/>
  <c r="AI1549" i="6" s="1"/>
  <c r="AI1550" i="6" s="1"/>
  <c r="AI1548" i="6" s="1"/>
  <c r="AJ677" i="6" a="1"/>
  <c r="AJ677" i="6" s="1"/>
  <c r="AJ678" i="6" s="1"/>
  <c r="AJ676" i="6" s="1" a="1"/>
  <c r="AJ676" i="6" s="1"/>
  <c r="AI505" i="6" a="1"/>
  <c r="AI505" i="6" s="1"/>
  <c r="AI506" i="6" s="1"/>
  <c r="AI504" i="6" s="1"/>
  <c r="AI713" i="6" a="1"/>
  <c r="AI713" i="6" s="1"/>
  <c r="AI714" i="6" s="1"/>
  <c r="AI712" i="6" s="1"/>
  <c r="AI217" i="6" a="1"/>
  <c r="AI217" i="6" s="1"/>
  <c r="AI218" i="6" s="1"/>
  <c r="AI216" i="6" s="1"/>
  <c r="AI2461" i="6" a="1"/>
  <c r="AI2461" i="6" s="1"/>
  <c r="AI2462" i="6" s="1"/>
  <c r="AI2460" i="6" s="1"/>
  <c r="AI1841" i="6" a="1"/>
  <c r="AI1841" i="6" s="1"/>
  <c r="AI1842" i="6" s="1"/>
  <c r="AI1840" i="6" s="1"/>
  <c r="AI2817" i="6" a="1"/>
  <c r="AI2817" i="6" s="1"/>
  <c r="AI2818" i="6" s="1"/>
  <c r="AI2816" i="6" s="1"/>
  <c r="AI1573" i="6" a="1"/>
  <c r="AI1573" i="6" s="1"/>
  <c r="AI1574" i="6" s="1"/>
  <c r="AI1572" i="6" s="1"/>
  <c r="AI149" i="6" a="1"/>
  <c r="AI149" i="6" s="1"/>
  <c r="AI150" i="6" s="1"/>
  <c r="AI148" i="6" s="1"/>
  <c r="AI3133" i="6" a="1"/>
  <c r="AI3133" i="6" s="1"/>
  <c r="AI3134" i="6" s="1"/>
  <c r="AI3132" i="6" s="1"/>
  <c r="AJ2157" i="6" a="1"/>
  <c r="AJ2157" i="6" s="1"/>
  <c r="AJ2158" i="6" s="1"/>
  <c r="AJ2156" i="6" s="1" a="1"/>
  <c r="AJ2156" i="6" s="1"/>
  <c r="AJ4001" i="6" a="1"/>
  <c r="AJ4001" i="6" s="1"/>
  <c r="AJ4002" i="6" s="1"/>
  <c r="AJ4000" i="6" s="1" a="1"/>
  <c r="AJ4000" i="6" s="1"/>
  <c r="AJ3381" i="6" a="1"/>
  <c r="AJ3381" i="6" s="1"/>
  <c r="AJ3382" i="6" s="1"/>
  <c r="AJ3380" i="6" s="1" a="1"/>
  <c r="AJ3380" i="6" s="1"/>
  <c r="AH2194" i="6"/>
  <c r="AH2192" i="6" s="1"/>
  <c r="AI3769" i="6" a="1"/>
  <c r="AI3769" i="6" s="1"/>
  <c r="AI3770" i="6" s="1"/>
  <c r="AI3768" i="6" s="1"/>
  <c r="AJ93" i="6" a="1"/>
  <c r="AJ93" i="6" s="1"/>
  <c r="AJ94" i="6" s="1"/>
  <c r="AJ92" i="6" s="1" a="1"/>
  <c r="AJ92" i="6" s="1"/>
  <c r="AK91" i="6" s="1" a="1"/>
  <c r="AK91" i="6" s="1"/>
  <c r="AJ1613" i="6" a="1"/>
  <c r="AJ1613" i="6" s="1"/>
  <c r="AJ1614" i="6" s="1"/>
  <c r="AJ1612" i="6" s="1" a="1"/>
  <c r="AJ1612" i="6" s="1"/>
  <c r="AJ1517" i="6" a="1"/>
  <c r="AJ1517" i="6" s="1"/>
  <c r="AJ1518" i="6" s="1"/>
  <c r="AJ1516" i="6" s="1" a="1"/>
  <c r="AJ1516" i="6" s="1"/>
  <c r="AK1515" i="6" s="1" a="1"/>
  <c r="AK1515" i="6" s="1"/>
  <c r="AJ881" i="6" a="1"/>
  <c r="AJ881" i="6" s="1"/>
  <c r="AJ882" i="6" s="1"/>
  <c r="AJ880" i="6" s="1" a="1"/>
  <c r="AJ880" i="6" s="1"/>
  <c r="AI805" i="6" a="1"/>
  <c r="AI805" i="6" s="1"/>
  <c r="AI806" i="6" s="1"/>
  <c r="AI804" i="6" s="1"/>
  <c r="AI1021" i="6" a="1"/>
  <c r="AI1021" i="6" s="1"/>
  <c r="AI1022" i="6" s="1"/>
  <c r="AI1020" i="6" s="1"/>
  <c r="AI61" i="6" a="1"/>
  <c r="AI61" i="6" s="1"/>
  <c r="AI62" i="6" s="1"/>
  <c r="AI60" i="6" s="1"/>
  <c r="AI353" i="6" a="1"/>
  <c r="AI353" i="6" s="1"/>
  <c r="AI354" i="6" s="1"/>
  <c r="AI352" i="6" s="1"/>
  <c r="AI3801" i="6" a="1"/>
  <c r="AI3801" i="6" s="1"/>
  <c r="AI3802" i="6" s="1"/>
  <c r="AI3800" i="6" s="1"/>
  <c r="AI3569" i="6" a="1"/>
  <c r="AI3569" i="6" s="1"/>
  <c r="AI3570" i="6" s="1"/>
  <c r="AI3568" i="6" s="1"/>
  <c r="AI517" i="6" a="1"/>
  <c r="AI517" i="6" s="1"/>
  <c r="AI518" i="6" s="1"/>
  <c r="AI516" i="6" s="1"/>
  <c r="AI2921" i="6" a="1"/>
  <c r="AI2921" i="6" s="1"/>
  <c r="AI2922" i="6" s="1"/>
  <c r="AI2920" i="6" s="1"/>
  <c r="AJ1581" i="6" a="1"/>
  <c r="AJ1581" i="6" s="1"/>
  <c r="AJ1582" i="6" s="1"/>
  <c r="AJ1580" i="6" s="1" a="1"/>
  <c r="AJ1580" i="6" s="1"/>
  <c r="AI3809" i="6" a="1"/>
  <c r="AI3809" i="6" s="1"/>
  <c r="AI3810" i="6" s="1"/>
  <c r="AI3808" i="6" s="1"/>
  <c r="AI1977" i="6" a="1"/>
  <c r="AI1977" i="6" s="1"/>
  <c r="AI1978" i="6" s="1"/>
  <c r="AI1976" i="6" s="1"/>
  <c r="AI69" i="6" a="1"/>
  <c r="AI69" i="6" s="1"/>
  <c r="AI70" i="6" s="1"/>
  <c r="AI68" i="6" s="1"/>
  <c r="AI845" i="6" a="1"/>
  <c r="AI845" i="6" s="1"/>
  <c r="AI846" i="6" s="1"/>
  <c r="AI844" i="6" s="1"/>
  <c r="AI1681" i="6" a="1"/>
  <c r="AI1681" i="6" s="1"/>
  <c r="AI1682" i="6" s="1"/>
  <c r="AI1680" i="6" s="1"/>
  <c r="AI2845" i="6" a="1"/>
  <c r="AI2845" i="6" s="1"/>
  <c r="AI2846" i="6" s="1"/>
  <c r="AI2844" i="6" s="1"/>
  <c r="AI2145" i="6" a="1"/>
  <c r="AI2145" i="6" s="1"/>
  <c r="AI2146" i="6" s="1"/>
  <c r="AI2144" i="6" s="1"/>
  <c r="AI3077" i="6" a="1"/>
  <c r="AI3077" i="6" s="1"/>
  <c r="AI3078" i="6" s="1"/>
  <c r="AI3076" i="6" s="1"/>
  <c r="AI1345" i="6" a="1"/>
  <c r="AI1345" i="6" s="1"/>
  <c r="AI1346" i="6" s="1"/>
  <c r="AI1344" i="6" s="1"/>
  <c r="AI1877" i="6" a="1"/>
  <c r="AI1877" i="6" s="1"/>
  <c r="AI1878" i="6" s="1"/>
  <c r="AI1876" i="6" s="1"/>
  <c r="AI1069" i="6" a="1"/>
  <c r="AI1069" i="6" s="1"/>
  <c r="AI1070" i="6" s="1"/>
  <c r="AI1068" i="6" s="1"/>
  <c r="AJ1141" i="6" a="1"/>
  <c r="AJ1141" i="6" s="1"/>
  <c r="AJ1142" i="6" s="1"/>
  <c r="AJ1140" i="6" s="1" a="1"/>
  <c r="AJ1140" i="6" s="1"/>
  <c r="AI3417" i="6" a="1"/>
  <c r="AI3417" i="6" s="1"/>
  <c r="AI3418" i="6" s="1"/>
  <c r="AI3416" i="6" s="1"/>
  <c r="AI1061" i="6" a="1"/>
  <c r="AI1061" i="6" s="1"/>
  <c r="AI1062" i="6" s="1"/>
  <c r="AI1060" i="6" s="1"/>
  <c r="AI1493" i="6" a="1"/>
  <c r="AI1493" i="6" s="1"/>
  <c r="AI1494" i="6" s="1"/>
  <c r="AI1492" i="6" s="1"/>
  <c r="AH2838" i="6"/>
  <c r="AH2836" i="6" s="1"/>
  <c r="AI1337" i="6" a="1"/>
  <c r="AI1337" i="6" s="1"/>
  <c r="AI1338" i="6" s="1"/>
  <c r="AI1336" i="6" s="1"/>
  <c r="AI429" i="6" a="1"/>
  <c r="AI429" i="6" s="1"/>
  <c r="AI430" i="6" s="1"/>
  <c r="AI428" i="6" s="1"/>
  <c r="AJ3017" i="6" a="1"/>
  <c r="AJ3017" i="6" s="1"/>
  <c r="AJ3018" i="6" s="1"/>
  <c r="AJ3016" i="6" s="1" a="1"/>
  <c r="AJ3016" i="6" s="1"/>
  <c r="AI3857" i="6" a="1"/>
  <c r="AI3857" i="6" s="1"/>
  <c r="AI3858" i="6" s="1"/>
  <c r="AI3856" i="6" s="1"/>
  <c r="AI1225" i="6" a="1"/>
  <c r="AI1225" i="6" s="1"/>
  <c r="AI1226" i="6" s="1"/>
  <c r="AI1224" i="6" s="1"/>
  <c r="AJ3609" i="6" a="1"/>
  <c r="AJ3609" i="6" s="1"/>
  <c r="AJ3610" i="6" s="1"/>
  <c r="AJ3608" i="6" s="1" a="1"/>
  <c r="AJ3608" i="6" s="1"/>
  <c r="AK3607" i="6" s="1" a="1"/>
  <c r="AK3607" i="6" s="1"/>
  <c r="AI2697" i="6" a="1"/>
  <c r="AI2697" i="6" s="1"/>
  <c r="AI2698" i="6" s="1"/>
  <c r="AI2696" i="6" s="1"/>
  <c r="AI141" i="6" a="1"/>
  <c r="AI141" i="6" s="1"/>
  <c r="AI142" i="6" s="1"/>
  <c r="AI140" i="6" s="1"/>
  <c r="AI949" i="6" a="1"/>
  <c r="AI949" i="6" s="1"/>
  <c r="AI950" i="6" s="1"/>
  <c r="AI948" i="6" s="1"/>
  <c r="AI2821" i="6" a="1"/>
  <c r="AI2821" i="6" s="1"/>
  <c r="AI2822" i="6" s="1"/>
  <c r="AI2820" i="6" s="1"/>
  <c r="AJ1249" i="6" a="1"/>
  <c r="AJ1249" i="6" s="1"/>
  <c r="AJ1250" i="6" s="1"/>
  <c r="AJ1248" i="6" s="1" a="1"/>
  <c r="AJ1248" i="6" s="1"/>
  <c r="AK1247" i="6" s="1" a="1"/>
  <c r="AK1247" i="6" s="1"/>
  <c r="AI577" i="6" a="1"/>
  <c r="AI577" i="6" s="1"/>
  <c r="AI578" i="6" s="1"/>
  <c r="AI576" i="6" s="1"/>
  <c r="AI189" i="6" a="1"/>
  <c r="AI189" i="6" s="1"/>
  <c r="AI190" i="6" s="1"/>
  <c r="AI188" i="6" s="1"/>
  <c r="AI269" i="6" a="1"/>
  <c r="AI269" i="6" s="1"/>
  <c r="AI270" i="6" s="1"/>
  <c r="AI268" i="6" s="1"/>
  <c r="AI33" i="6" a="1"/>
  <c r="AI33" i="6" s="1"/>
  <c r="AI34" i="6" s="1"/>
  <c r="AI32" i="6" s="1"/>
  <c r="AJ3057" i="6" a="1"/>
  <c r="AJ3057" i="6" s="1"/>
  <c r="AJ3058" i="6" s="1"/>
  <c r="AJ3056" i="6" s="1" a="1"/>
  <c r="AJ3056" i="6" s="1"/>
  <c r="AK3055" i="6" s="1" a="1"/>
  <c r="AK3055" i="6" s="1"/>
  <c r="AI2453" i="6" a="1"/>
  <c r="AI2453" i="6" s="1"/>
  <c r="AI2454" i="6" s="1"/>
  <c r="AI2452" i="6" s="1"/>
  <c r="AI2381" i="6" a="1"/>
  <c r="AI2381" i="6" s="1"/>
  <c r="AI2382" i="6" s="1"/>
  <c r="AI2380" i="6" s="1"/>
  <c r="AI3149" i="6" a="1"/>
  <c r="AI3149" i="6" s="1"/>
  <c r="AI3150" i="6" s="1"/>
  <c r="AI3148" i="6" s="1"/>
  <c r="AI1169" i="6" a="1"/>
  <c r="AI1169" i="6" s="1"/>
  <c r="AI1170" i="6" s="1"/>
  <c r="AI1168" i="6" s="1"/>
  <c r="AI425" i="6" a="1"/>
  <c r="AI425" i="6" s="1"/>
  <c r="AI426" i="6" s="1"/>
  <c r="AI424" i="6" s="1"/>
  <c r="AI2049" i="6" a="1"/>
  <c r="AI2049" i="6" s="1"/>
  <c r="AI2050" i="6" s="1"/>
  <c r="AI2048" i="6" s="1"/>
  <c r="AI1945" i="6" a="1"/>
  <c r="AI1945" i="6" s="1"/>
  <c r="AI1946" i="6" s="1"/>
  <c r="AI1944" i="6" s="1"/>
  <c r="AI3045" i="6" a="1"/>
  <c r="AI3045" i="6" s="1"/>
  <c r="AI3046" i="6" s="1"/>
  <c r="AI3044" i="6" s="1"/>
  <c r="AI3177" i="6" a="1"/>
  <c r="AI3177" i="6" s="1"/>
  <c r="AI3178" i="6" s="1"/>
  <c r="AI3176" i="6" s="1"/>
  <c r="AI2165" i="6" a="1"/>
  <c r="AI2165" i="6" s="1"/>
  <c r="AI2166" i="6" s="1"/>
  <c r="AI2164" i="6" s="1"/>
  <c r="AI3549" i="6" a="1"/>
  <c r="AI3549" i="6" s="1"/>
  <c r="AI3550" i="6" s="1"/>
  <c r="AI3548" i="6" s="1"/>
  <c r="AI629" i="6" a="1"/>
  <c r="AI629" i="6" s="1"/>
  <c r="AI630" i="6" s="1"/>
  <c r="AI628" i="6" s="1"/>
  <c r="AI3217" i="6" a="1"/>
  <c r="AI3217" i="6" s="1"/>
  <c r="AI3218" i="6" s="1"/>
  <c r="AI3216" i="6" s="1"/>
  <c r="AJ2201" i="6" a="1"/>
  <c r="AJ2201" i="6" s="1"/>
  <c r="AJ2202" i="6" s="1"/>
  <c r="AJ2200" i="6" s="1" a="1"/>
  <c r="AJ2200" i="6" s="1"/>
  <c r="AI3949" i="6" a="1"/>
  <c r="AI3949" i="6" s="1"/>
  <c r="AI3950" i="6" s="1"/>
  <c r="AI3948" i="6" s="1"/>
  <c r="AI1505" i="6" a="1"/>
  <c r="AI1505" i="6" s="1"/>
  <c r="AI1506" i="6" s="1"/>
  <c r="AI1504" i="6" s="1"/>
  <c r="AI181" i="6" a="1"/>
  <c r="AI181" i="6" s="1"/>
  <c r="AI182" i="6" s="1"/>
  <c r="AI180" i="6" s="1"/>
  <c r="AI2937" i="6" a="1"/>
  <c r="AI2937" i="6" s="1"/>
  <c r="AI2938" i="6" s="1"/>
  <c r="AI2936" i="6" s="1"/>
  <c r="AJ1921" i="6" a="1"/>
  <c r="AJ1921" i="6" s="1"/>
  <c r="AJ1922" i="6" s="1"/>
  <c r="AJ1920" i="6" s="1" a="1"/>
  <c r="AJ1920" i="6" s="1"/>
  <c r="AK1919" i="6" s="1" a="1"/>
  <c r="AK1919" i="6" s="1"/>
  <c r="AI761" i="6" a="1"/>
  <c r="AI761" i="6" s="1"/>
  <c r="AI762" i="6" s="1"/>
  <c r="AI760" i="6" s="1"/>
  <c r="AI3789" i="6" a="1"/>
  <c r="AI3789" i="6" s="1"/>
  <c r="AI3790" i="6" s="1"/>
  <c r="AI3788" i="6" s="1"/>
  <c r="AI745" i="6" a="1"/>
  <c r="AI745" i="6" s="1"/>
  <c r="AI746" i="6" s="1"/>
  <c r="AI744" i="6" s="1"/>
  <c r="AJ1989" i="6" a="1"/>
  <c r="AJ1989" i="6" s="1"/>
  <c r="AJ1990" i="6" s="1"/>
  <c r="AJ1988" i="6" s="1" a="1"/>
  <c r="AJ1988" i="6" s="1"/>
  <c r="AI2605" i="6" a="1"/>
  <c r="AI2605" i="6" s="1"/>
  <c r="AI2606" i="6" s="1"/>
  <c r="AI2604" i="6" s="1"/>
  <c r="AI1245" i="6" a="1"/>
  <c r="AI1245" i="6" s="1"/>
  <c r="AI1246" i="6" s="1"/>
  <c r="AI1244" i="6" s="1"/>
  <c r="AI1809" i="6" a="1"/>
  <c r="AI1809" i="6" s="1"/>
  <c r="AI1810" i="6" s="1"/>
  <c r="AI1808" i="6" s="1"/>
  <c r="AI245" i="6" a="1"/>
  <c r="AI245" i="6" s="1"/>
  <c r="AI246" i="6" s="1"/>
  <c r="AI244" i="6" s="1"/>
  <c r="AI597" i="6" a="1"/>
  <c r="AI597" i="6" s="1"/>
  <c r="AI598" i="6" s="1"/>
  <c r="AI596" i="6" s="1"/>
  <c r="AI3465" i="6" a="1"/>
  <c r="AI3465" i="6" s="1"/>
  <c r="AI3466" i="6" s="1"/>
  <c r="AI3464" i="6" s="1"/>
  <c r="AI73" i="6" a="1"/>
  <c r="AI73" i="6" s="1"/>
  <c r="AI74" i="6" s="1"/>
  <c r="AI72" i="6" s="1"/>
  <c r="AJ613" i="6" a="1"/>
  <c r="AJ613" i="6" s="1"/>
  <c r="AJ614" i="6" s="1"/>
  <c r="AJ612" i="6" s="1" a="1"/>
  <c r="AJ612" i="6" s="1"/>
  <c r="AI97" i="6" a="1"/>
  <c r="AI97" i="6" s="1"/>
  <c r="AI98" i="6" s="1"/>
  <c r="AI96" i="6" s="1"/>
  <c r="AI1265" i="6" a="1"/>
  <c r="AI1265" i="6" s="1"/>
  <c r="AI1266" i="6" s="1"/>
  <c r="AI1264" i="6" s="1"/>
  <c r="AI1293" i="6" a="1"/>
  <c r="AI1293" i="6" s="1"/>
  <c r="AI1294" i="6" s="1"/>
  <c r="AI1292" i="6" s="1"/>
  <c r="AJ489" i="6" a="1"/>
  <c r="AJ489" i="6" s="1"/>
  <c r="AJ490" i="6" s="1"/>
  <c r="AJ488" i="6" s="1" a="1"/>
  <c r="AJ488" i="6" s="1"/>
  <c r="AI3293" i="6" a="1"/>
  <c r="AI3293" i="6" s="1"/>
  <c r="AI3294" i="6" s="1"/>
  <c r="AI3292" i="6" s="1"/>
  <c r="AJ2617" i="6" a="1"/>
  <c r="AJ2617" i="6" s="1"/>
  <c r="AJ2618" i="6" s="1"/>
  <c r="AJ2616" i="6" s="1" a="1"/>
  <c r="AJ2616" i="6" s="1"/>
  <c r="AJ681" i="6" a="1"/>
  <c r="AJ681" i="6" s="1"/>
  <c r="AJ682" i="6" s="1"/>
  <c r="AJ680" i="6" s="1" a="1"/>
  <c r="AJ680" i="6" s="1"/>
  <c r="AK679" i="6" s="1" a="1"/>
  <c r="AK679" i="6" s="1"/>
  <c r="AI1261" i="6" a="1"/>
  <c r="AI1261" i="6" s="1"/>
  <c r="AI1262" i="6" s="1"/>
  <c r="AI1260" i="6" s="1"/>
  <c r="AJ2417" i="6" a="1"/>
  <c r="AJ2417" i="6" s="1"/>
  <c r="AJ2418" i="6" s="1"/>
  <c r="AJ2416" i="6" s="1" a="1"/>
  <c r="AJ2416" i="6" s="1"/>
  <c r="AI2665" i="6" a="1"/>
  <c r="AI2665" i="6" s="1"/>
  <c r="AI2666" i="6" s="1"/>
  <c r="AI2664" i="6" s="1"/>
  <c r="AI2513" i="6" a="1"/>
  <c r="AI2513" i="6" s="1"/>
  <c r="AI2514" i="6" s="1"/>
  <c r="AI2512" i="6" s="1"/>
  <c r="AI2041" i="6" a="1"/>
  <c r="AI2041" i="6" s="1"/>
  <c r="AI2042" i="6" s="1"/>
  <c r="AI2040" i="6" s="1"/>
  <c r="AI3653" i="6" a="1"/>
  <c r="AI3653" i="6" s="1"/>
  <c r="AI3654" i="6" s="1"/>
  <c r="AI3652" i="6" s="1"/>
  <c r="AI3581" i="6" a="1"/>
  <c r="AI3581" i="6" s="1"/>
  <c r="AI3582" i="6" s="1"/>
  <c r="AI3580" i="6" s="1"/>
  <c r="AI1173" i="6" a="1"/>
  <c r="AI1173" i="6" s="1"/>
  <c r="AI1174" i="6" s="1"/>
  <c r="AI1172" i="6" s="1"/>
  <c r="AK2407" i="6" a="1"/>
  <c r="AK2407" i="6" s="1"/>
  <c r="AI1361" i="6" a="1"/>
  <c r="AI1361" i="6" s="1"/>
  <c r="AI1362" i="6" s="1"/>
  <c r="AI1360" i="6" s="1"/>
  <c r="AJ1849" i="6" a="1"/>
  <c r="AJ1849" i="6" s="1"/>
  <c r="AJ1850" i="6" s="1"/>
  <c r="AJ1848" i="6" s="1" a="1"/>
  <c r="AJ1848" i="6" s="1"/>
  <c r="AI609" i="6" a="1"/>
  <c r="AI609" i="6" s="1"/>
  <c r="AI610" i="6" s="1"/>
  <c r="AI608" i="6" s="1"/>
  <c r="AI2181" i="6" a="1"/>
  <c r="AI2181" i="6" s="1"/>
  <c r="AI2182" i="6" s="1"/>
  <c r="AI2180" i="6" s="1"/>
  <c r="AI2893" i="6" a="1"/>
  <c r="AI2893" i="6" s="1"/>
  <c r="AI2894" i="6" s="1"/>
  <c r="AI2892" i="6" s="1"/>
  <c r="AH2258" i="6"/>
  <c r="AH2256" i="6" s="1"/>
  <c r="AI2469" i="6" a="1"/>
  <c r="AI2469" i="6" s="1"/>
  <c r="AI2470" i="6" s="1"/>
  <c r="AI2468" i="6" s="1"/>
  <c r="AI565" i="6" a="1"/>
  <c r="AI565" i="6" s="1"/>
  <c r="AI566" i="6" s="1"/>
  <c r="AI564" i="6" s="1"/>
  <c r="AI3745" i="6" a="1"/>
  <c r="AI3745" i="6" s="1"/>
  <c r="AI3746" i="6" s="1"/>
  <c r="AI3744" i="6" s="1"/>
  <c r="AI545" i="6" a="1"/>
  <c r="AI545" i="6" s="1"/>
  <c r="AI546" i="6" s="1"/>
  <c r="AI544" i="6" s="1"/>
  <c r="AI3389" i="6" a="1"/>
  <c r="AI3389" i="6" s="1"/>
  <c r="AI3390" i="6" s="1"/>
  <c r="AI3388" i="6" s="1"/>
  <c r="AI833" i="6" a="1"/>
  <c r="AI833" i="6" s="1"/>
  <c r="AI834" i="6" s="1"/>
  <c r="AI832" i="6" s="1"/>
  <c r="AI2641" i="6" a="1"/>
  <c r="AI2641" i="6" s="1"/>
  <c r="AI2642" i="6" s="1"/>
  <c r="AI2640" i="6" s="1"/>
  <c r="AI3169" i="6" a="1"/>
  <c r="AI3169" i="6" s="1"/>
  <c r="AI3170" i="6" s="1"/>
  <c r="AI3168" i="6" s="1"/>
  <c r="AI49" i="6" a="1"/>
  <c r="AI49" i="6" s="1"/>
  <c r="AI50" i="6" s="1"/>
  <c r="AI48" i="6" s="1"/>
  <c r="AI3565" i="6" a="1"/>
  <c r="AI3565" i="6" s="1"/>
  <c r="AI3566" i="6" s="1"/>
  <c r="AI3564" i="6" s="1"/>
  <c r="AI2021" i="6" a="1"/>
  <c r="AI2021" i="6" s="1"/>
  <c r="AI2022" i="6" s="1"/>
  <c r="AI2020" i="6" s="1"/>
  <c r="AK3791" i="6" a="1"/>
  <c r="AK3791" i="6" s="1"/>
  <c r="AJ1501" i="6" a="1"/>
  <c r="AJ1501" i="6" s="1"/>
  <c r="AJ1502" i="6" s="1"/>
  <c r="AJ1500" i="6" s="1" a="1"/>
  <c r="AJ1500" i="6" s="1"/>
  <c r="AK1499" i="6" s="1" a="1"/>
  <c r="AK1499" i="6" s="1"/>
  <c r="AJ857" i="6" a="1"/>
  <c r="AJ857" i="6" s="1"/>
  <c r="AJ858" i="6" s="1"/>
  <c r="AJ856" i="6" s="1" a="1"/>
  <c r="AJ856" i="6" s="1"/>
  <c r="AI909" i="6" a="1"/>
  <c r="AI909" i="6" s="1"/>
  <c r="AI910" i="6" s="1"/>
  <c r="AI908" i="6" s="1"/>
  <c r="AI1661" i="6" a="1"/>
  <c r="AI1661" i="6" s="1"/>
  <c r="AI1662" i="6" s="1"/>
  <c r="AI1660" i="6" s="1"/>
  <c r="AJ2265" i="6" a="1"/>
  <c r="AJ2265" i="6" s="1"/>
  <c r="AJ2266" i="6" s="1"/>
  <c r="AJ2264" i="6" s="1" a="1"/>
  <c r="AJ2264" i="6" s="1"/>
  <c r="AK2263" i="6" s="1" a="1"/>
  <c r="AK2263" i="6" s="1"/>
  <c r="AI9" i="6" a="1"/>
  <c r="AI9" i="6" s="1"/>
  <c r="AI10" i="6" s="1"/>
  <c r="AI8" i="6" s="1"/>
  <c r="AI3777" i="6" a="1"/>
  <c r="AI3777" i="6" s="1"/>
  <c r="AI3778" i="6" s="1"/>
  <c r="AI3776" i="6" s="1"/>
  <c r="AI2797" i="6" a="1"/>
  <c r="AI2797" i="6" s="1"/>
  <c r="AI2798" i="6" s="1"/>
  <c r="AI2796" i="6" s="1"/>
  <c r="AI3613" i="6" a="1"/>
  <c r="AI3613" i="6" s="1"/>
  <c r="AI3614" i="6" s="1"/>
  <c r="AI3612" i="6" s="1"/>
  <c r="AI3877" i="6" a="1"/>
  <c r="AI3877" i="6" s="1"/>
  <c r="AI3878" i="6" s="1"/>
  <c r="AI3876" i="6" s="1"/>
  <c r="AH2158" i="6"/>
  <c r="AH2156" i="6" s="1"/>
  <c r="AI125" i="6" a="1"/>
  <c r="AI125" i="6" s="1"/>
  <c r="AI126" i="6" s="1"/>
  <c r="AI124" i="6" s="1"/>
  <c r="AJ3261" i="6" a="1"/>
  <c r="AJ3261" i="6" s="1"/>
  <c r="AJ253" i="6" a="1"/>
  <c r="AJ253" i="6" s="1"/>
  <c r="AJ254" i="6" s="1"/>
  <c r="AJ252" i="6" s="1" a="1"/>
  <c r="AJ252" i="6" s="1"/>
  <c r="AI1837" i="6" a="1"/>
  <c r="AI1837" i="6" s="1"/>
  <c r="AI1838" i="6" s="1"/>
  <c r="AI1836" i="6" s="1"/>
  <c r="AI1049" i="6" a="1"/>
  <c r="AI1049" i="6" s="1"/>
  <c r="AI1050" i="6" s="1"/>
  <c r="AI1048" i="6" s="1"/>
  <c r="AJ1165" i="6" a="1"/>
  <c r="AJ1165" i="6" s="1"/>
  <c r="AJ1166" i="6" s="1"/>
  <c r="AJ1164" i="6" s="1" a="1"/>
  <c r="AJ1164" i="6" s="1"/>
  <c r="AK1163" i="6" s="1" a="1"/>
  <c r="AK1163" i="6" s="1"/>
  <c r="AI501" i="6" a="1"/>
  <c r="AI501" i="6" s="1"/>
  <c r="AI502" i="6" s="1"/>
  <c r="AI500" i="6" s="1"/>
  <c r="AI1161" i="6" a="1"/>
  <c r="AI1161" i="6" s="1"/>
  <c r="AI1162" i="6" s="1"/>
  <c r="AI1160" i="6" s="1"/>
  <c r="AI3829" i="6" a="1"/>
  <c r="AI3829" i="6" s="1"/>
  <c r="AI3830" i="6" s="1"/>
  <c r="AI3828" i="6" s="1"/>
  <c r="AI2293" i="6" a="1"/>
  <c r="AI2293" i="6" s="1"/>
  <c r="AI2294" i="6" s="1"/>
  <c r="AI2292" i="6" s="1"/>
  <c r="AI3521" i="6" a="1"/>
  <c r="AI3521" i="6" s="1"/>
  <c r="AI3522" i="6" s="1"/>
  <c r="AI3520" i="6" s="1"/>
  <c r="AI1081" i="6" a="1"/>
  <c r="AI1081" i="6" s="1"/>
  <c r="AI1082" i="6" s="1"/>
  <c r="AI1080" i="6" s="1"/>
  <c r="AI3797" i="6" a="1"/>
  <c r="AI3797" i="6" s="1"/>
  <c r="AI3798" i="6" s="1"/>
  <c r="AI3796" i="6" s="1"/>
  <c r="AI469" i="6" a="1"/>
  <c r="AI469" i="6" s="1"/>
  <c r="AI470" i="6" s="1"/>
  <c r="AI468" i="6" s="1"/>
  <c r="AI249" i="6" a="1"/>
  <c r="AI249" i="6" s="1"/>
  <c r="AI250" i="6" s="1"/>
  <c r="AI248" i="6" s="1"/>
  <c r="AI2245" i="6" a="1"/>
  <c r="AI2245" i="6" s="1"/>
  <c r="AI2246" i="6" s="1"/>
  <c r="AI2244" i="6" s="1"/>
  <c r="AJ3805" i="6" a="1"/>
  <c r="AJ3805" i="6" s="1"/>
  <c r="AJ3806" i="6" s="1"/>
  <c r="AJ3804" i="6" s="1" a="1"/>
  <c r="AJ3804" i="6" s="1"/>
  <c r="AK3803" i="6" s="1" a="1"/>
  <c r="AK3803" i="6" s="1"/>
  <c r="AI89" i="6" a="1"/>
  <c r="AI89" i="6" s="1"/>
  <c r="AI90" i="6" s="1"/>
  <c r="AI88" i="6" s="1"/>
  <c r="AJ2565" i="6" a="1"/>
  <c r="AJ2565" i="6" s="1"/>
  <c r="AJ2566" i="6" s="1"/>
  <c r="AJ2564" i="6" s="1" a="1"/>
  <c r="AJ2564" i="6" s="1"/>
  <c r="AK2563" i="6" s="1" a="1"/>
  <c r="AK2563" i="6" s="1"/>
  <c r="AJ1677" i="6" a="1"/>
  <c r="AJ1677" i="6" s="1"/>
  <c r="AJ1678" i="6" s="1"/>
  <c r="AJ1676" i="6" s="1" a="1"/>
  <c r="AJ1676" i="6" s="1"/>
  <c r="AI237" i="6" a="1"/>
  <c r="AI237" i="6" s="1"/>
  <c r="AI238" i="6" s="1"/>
  <c r="AI236" i="6" s="1"/>
  <c r="AI3965" i="6" a="1"/>
  <c r="AI3965" i="6" s="1"/>
  <c r="AI3966" i="6" s="1"/>
  <c r="AI3964" i="6" s="1"/>
  <c r="AI2677" i="6" a="1"/>
  <c r="AI2677" i="6" s="1"/>
  <c r="AI2678" i="6" s="1"/>
  <c r="AI2676" i="6" s="1"/>
  <c r="AI1237" i="6" a="1"/>
  <c r="AI1237" i="6" s="1"/>
  <c r="AI1238" i="6" s="1"/>
  <c r="AI1236" i="6" s="1"/>
  <c r="AI213" i="6" a="1"/>
  <c r="AI213" i="6" s="1"/>
  <c r="AI214" i="6" s="1"/>
  <c r="AI212" i="6" s="1"/>
  <c r="AI1125" i="6" a="1"/>
  <c r="AI1125" i="6" s="1"/>
  <c r="AI1126" i="6" s="1"/>
  <c r="AI1124" i="6" s="1"/>
  <c r="AI2281" i="6" a="1"/>
  <c r="AI2281" i="6" s="1"/>
  <c r="AI2282" i="6" s="1"/>
  <c r="AI2280" i="6" s="1"/>
  <c r="AJ3461" i="6" a="1"/>
  <c r="AJ3461" i="6" s="1"/>
  <c r="AJ3462" i="6" s="1"/>
  <c r="AJ3460" i="6" s="1" a="1"/>
  <c r="AJ3460" i="6" s="1"/>
  <c r="AI185" i="6" a="1"/>
  <c r="AI185" i="6" s="1"/>
  <c r="AI186" i="6" s="1"/>
  <c r="AI184" i="6" s="1"/>
  <c r="AJ3097" i="6" a="1"/>
  <c r="AJ3097" i="6" s="1"/>
  <c r="AJ3098" i="6" s="1"/>
  <c r="AJ3096" i="6" s="1" a="1"/>
  <c r="AJ3096" i="6" s="1"/>
  <c r="AI889" i="6" a="1"/>
  <c r="AI889" i="6" s="1"/>
  <c r="AI890" i="6" s="1"/>
  <c r="AI888" i="6" s="1"/>
  <c r="AI2633" i="6" a="1"/>
  <c r="AI2633" i="6" s="1"/>
  <c r="AI2634" i="6" s="1"/>
  <c r="AI2632" i="6" s="1"/>
  <c r="AI2401" i="6" a="1"/>
  <c r="AI2401" i="6" s="1"/>
  <c r="AI2402" i="6" s="1"/>
  <c r="AI2400" i="6" s="1"/>
  <c r="AI2657" i="6" a="1"/>
  <c r="AI2657" i="6" s="1"/>
  <c r="AI2658" i="6" s="1"/>
  <c r="AI2656" i="6" s="1"/>
  <c r="AJ725" i="6" a="1"/>
  <c r="AJ725" i="6" s="1"/>
  <c r="AJ726" i="6" s="1"/>
  <c r="AJ724" i="6" s="1" a="1"/>
  <c r="AJ724" i="6" s="1"/>
  <c r="AI521" i="6" a="1"/>
  <c r="AI521" i="6" s="1"/>
  <c r="AI522" i="6" s="1"/>
  <c r="AI520" i="6" s="1"/>
  <c r="AI2653" i="6" a="1"/>
  <c r="AI2653" i="6" s="1"/>
  <c r="AI2654" i="6" s="1"/>
  <c r="AI2652" i="6" s="1"/>
  <c r="AI2613" i="6" a="1"/>
  <c r="AI2613" i="6" s="1"/>
  <c r="AI2614" i="6" s="1"/>
  <c r="AI2612" i="6" s="1"/>
  <c r="AI2317" i="6" a="1"/>
  <c r="AI2317" i="6" s="1"/>
  <c r="AI2318" i="6" s="1"/>
  <c r="AI2316" i="6" s="1"/>
  <c r="AI2305" i="6" a="1"/>
  <c r="AI2305" i="6" s="1"/>
  <c r="AI2306" i="6" s="1"/>
  <c r="AI2304" i="6" s="1"/>
  <c r="AI2965" i="6" a="1"/>
  <c r="AI2965" i="6" s="1"/>
  <c r="AI2966" i="6" s="1"/>
  <c r="AI2964" i="6" s="1"/>
  <c r="AJ1641" i="6" a="1"/>
  <c r="AJ1641" i="6" s="1"/>
  <c r="AJ1642" i="6" s="1"/>
  <c r="AJ1640" i="6" s="1" a="1"/>
  <c r="AJ1640" i="6" s="1"/>
  <c r="AK1639" i="6" s="1" a="1"/>
  <c r="AK1639" i="6" s="1"/>
  <c r="AI1709" i="6" a="1"/>
  <c r="AI1709" i="6" s="1"/>
  <c r="AI1710" i="6" s="1"/>
  <c r="AI1708" i="6" s="1"/>
  <c r="AJ1945" i="6" a="1"/>
  <c r="AJ1945" i="6" s="1"/>
  <c r="AJ1946" i="6" s="1"/>
  <c r="AJ1944" i="6" s="1" a="1"/>
  <c r="AJ1944" i="6" s="1"/>
  <c r="AI2241" i="6" a="1"/>
  <c r="AI2241" i="6" s="1"/>
  <c r="AI2242" i="6" s="1"/>
  <c r="AI2240" i="6" s="1"/>
  <c r="AI885" i="6" a="1"/>
  <c r="AI885" i="6" s="1"/>
  <c r="AI886" i="6" s="1"/>
  <c r="AI884" i="6" s="1"/>
  <c r="AI2661" i="6" a="1"/>
  <c r="AI2661" i="6" s="1"/>
  <c r="AI2662" i="6" s="1"/>
  <c r="AI2660" i="6" s="1"/>
  <c r="AI3421" i="6" a="1"/>
  <c r="AI3421" i="6" s="1"/>
  <c r="AI3422" i="6" s="1"/>
  <c r="AI3420" i="6" s="1"/>
  <c r="AI1317" i="6" a="1"/>
  <c r="AI1317" i="6" s="1"/>
  <c r="AI1318" i="6" s="1"/>
  <c r="AI1316" i="6" s="1"/>
  <c r="AJ241" i="6" a="1"/>
  <c r="AJ241" i="6" s="1"/>
  <c r="AJ242" i="6" s="1"/>
  <c r="AJ240" i="6" s="1" a="1"/>
  <c r="AJ240" i="6" s="1"/>
  <c r="AK239" i="6" s="1" a="1"/>
  <c r="AK239" i="6" s="1"/>
  <c r="AJ1857" i="6" a="1"/>
  <c r="AJ1857" i="6" s="1"/>
  <c r="AJ1858" i="6" s="1"/>
  <c r="AJ1856" i="6" s="1" a="1"/>
  <c r="AJ1856" i="6" s="1"/>
  <c r="AK1855" i="6" s="1" a="1"/>
  <c r="AK1855" i="6" s="1"/>
  <c r="AI2129" i="6" a="1"/>
  <c r="AI2129" i="6" s="1"/>
  <c r="AI2130" i="6" s="1"/>
  <c r="AI2128" i="6" s="1"/>
  <c r="AJ309" i="6" a="1"/>
  <c r="AJ309" i="6" s="1"/>
  <c r="AJ310" i="6" s="1"/>
  <c r="AJ308" i="6" s="1" a="1"/>
  <c r="AJ308" i="6" s="1"/>
  <c r="AK307" i="6" s="1" a="1"/>
  <c r="AK307" i="6" s="1"/>
  <c r="AJ1301" i="6" a="1"/>
  <c r="AJ1301" i="6" s="1"/>
  <c r="AJ1302" i="6" s="1"/>
  <c r="AJ1300" i="6" s="1" a="1"/>
  <c r="AJ1300" i="6" s="1"/>
  <c r="AI1949" i="6" a="1"/>
  <c r="AI1949" i="6" s="1"/>
  <c r="AI1950" i="6" s="1"/>
  <c r="AI1948" i="6" s="1"/>
  <c r="AI85" i="6" a="1"/>
  <c r="AI85" i="6" s="1"/>
  <c r="AI86" i="6" s="1"/>
  <c r="AI84" i="6" s="1"/>
  <c r="AI3121" i="6" a="1"/>
  <c r="AI3121" i="6" s="1"/>
  <c r="AI3122" i="6" s="1"/>
  <c r="AI3120" i="6" s="1"/>
  <c r="AJ3757" i="6" a="1"/>
  <c r="AJ3757" i="6" s="1"/>
  <c r="AJ3758" i="6" s="1"/>
  <c r="AJ3756" i="6" s="1" a="1"/>
  <c r="AJ3756" i="6" s="1"/>
  <c r="AK3755" i="6" s="1" a="1"/>
  <c r="AK3755" i="6" s="1"/>
  <c r="AI557" i="6" a="1"/>
  <c r="AI557" i="6" s="1"/>
  <c r="AI558" i="6" s="1"/>
  <c r="AI556" i="6" s="1"/>
  <c r="AI3593" i="6" a="1"/>
  <c r="AI3593" i="6" s="1"/>
  <c r="AI3594" i="6" s="1"/>
  <c r="AI3592" i="6" s="1"/>
  <c r="AJ2477" i="6" a="1"/>
  <c r="AJ2477" i="6" s="1"/>
  <c r="AJ2478" i="6" s="1"/>
  <c r="AJ2476" i="6" s="1" a="1"/>
  <c r="AJ2476" i="6" s="1"/>
  <c r="AI2097" i="6" a="1"/>
  <c r="AI2097" i="6" s="1"/>
  <c r="AI2098" i="6" s="1"/>
  <c r="AI2096" i="6" s="1"/>
  <c r="AI1981" i="6" a="1"/>
  <c r="AI1981" i="6" s="1"/>
  <c r="AI1982" i="6" s="1"/>
  <c r="AI1980" i="6" s="1"/>
  <c r="AI3101" i="6" a="1"/>
  <c r="AI3101" i="6" s="1"/>
  <c r="AI3102" i="6" s="1"/>
  <c r="AI3100" i="6" s="1"/>
  <c r="AI2389" i="6" a="1"/>
  <c r="AI2389" i="6" s="1"/>
  <c r="AI2390" i="6" s="1"/>
  <c r="AI2388" i="6" s="1"/>
  <c r="AJ3969" i="6" a="1"/>
  <c r="AJ3969" i="6" s="1"/>
  <c r="AJ3970" i="6" s="1"/>
  <c r="AJ3968" i="6" s="1" a="1"/>
  <c r="AJ3968" i="6" s="1"/>
  <c r="AI1381" i="6" a="1"/>
  <c r="AI1381" i="6" s="1"/>
  <c r="AI1382" i="6" s="1"/>
  <c r="AI1380" i="6" s="1"/>
  <c r="AI2465" i="6" a="1"/>
  <c r="AI2465" i="6" s="1"/>
  <c r="AI2466" i="6" s="1"/>
  <c r="AI2464" i="6" s="1"/>
  <c r="AI1973" i="6" a="1"/>
  <c r="AI1973" i="6" s="1"/>
  <c r="AI1974" i="6" s="1"/>
  <c r="AI1972" i="6" s="1"/>
  <c r="AI2597" i="6" a="1"/>
  <c r="AI2597" i="6" s="1"/>
  <c r="AJ2597" i="6" s="1" a="1"/>
  <c r="AJ2597" i="6" s="1"/>
  <c r="AI2549" i="6" a="1"/>
  <c r="AI2549" i="6" s="1"/>
  <c r="AI2550" i="6" s="1"/>
  <c r="AI2548" i="6" s="1"/>
  <c r="AI3601" i="6" a="1"/>
  <c r="AI3601" i="6" s="1"/>
  <c r="AI3602" i="6" s="1"/>
  <c r="AI3600" i="6" s="1"/>
  <c r="AI3297" i="6" a="1"/>
  <c r="AI3297" i="6" s="1"/>
  <c r="AI3298" i="6" s="1"/>
  <c r="AI3296" i="6" s="1"/>
  <c r="AI2421" i="6" a="1"/>
  <c r="AI2421" i="6" s="1"/>
  <c r="AI2422" i="6" s="1"/>
  <c r="AI2420" i="6" s="1"/>
  <c r="AI669" i="6" a="1"/>
  <c r="AI669" i="6" s="1"/>
  <c r="AI670" i="6" s="1"/>
  <c r="AI668" i="6" s="1"/>
  <c r="AI2997" i="6" a="1"/>
  <c r="AI2997" i="6" s="1"/>
  <c r="AI2998" i="6" s="1"/>
  <c r="AI2996" i="6" s="1"/>
  <c r="AI3721" i="6" a="1"/>
  <c r="AI3721" i="6" s="1"/>
  <c r="AI3722" i="6" s="1"/>
  <c r="AI3720" i="6" s="1"/>
  <c r="AI2545" i="6" a="1"/>
  <c r="AI2545" i="6" s="1"/>
  <c r="AI2546" i="6" s="1"/>
  <c r="AI2544" i="6" s="1"/>
  <c r="AI413" i="6" a="1"/>
  <c r="AI413" i="6" s="1"/>
  <c r="AI414" i="6" s="1"/>
  <c r="AI412" i="6" s="1"/>
  <c r="AI1109" i="6" a="1"/>
  <c r="AI1109" i="6" s="1"/>
  <c r="AI1110" i="6" s="1"/>
  <c r="AI1108" i="6" s="1"/>
  <c r="AI2873" i="6" a="1"/>
  <c r="AI2873" i="6" s="1"/>
  <c r="AI2874" i="6" s="1"/>
  <c r="AI2872" i="6" s="1"/>
  <c r="AI3357" i="6" a="1"/>
  <c r="AI3357" i="6" s="1"/>
  <c r="AI3358" i="6" s="1"/>
  <c r="AI3356" i="6" s="1"/>
  <c r="AI1745" i="6" a="1"/>
  <c r="AI1745" i="6" s="1"/>
  <c r="AI1746" i="6" s="1"/>
  <c r="AI1744" i="6" s="1"/>
  <c r="AH434" i="6"/>
  <c r="AH432" i="6" s="1"/>
  <c r="AI433" i="6" a="1"/>
  <c r="AI433" i="6" s="1"/>
  <c r="AI1221" i="6" a="1"/>
  <c r="AI1221" i="6" s="1"/>
  <c r="AI1222" i="6" s="1"/>
  <c r="AI1220" i="6" s="1"/>
  <c r="AJ1229" i="6" a="1"/>
  <c r="AJ1229" i="6" s="1"/>
  <c r="AJ1230" i="6" s="1"/>
  <c r="AJ1228" i="6" s="1" a="1"/>
  <c r="AJ1228" i="6" s="1"/>
  <c r="AI1721" i="6" a="1"/>
  <c r="AI1721" i="6" s="1"/>
  <c r="AI1722" i="6" s="1"/>
  <c r="AI1720" i="6" s="1"/>
  <c r="AJ2449" i="6" a="1"/>
  <c r="AJ2449" i="6" s="1"/>
  <c r="AJ2450" i="6" s="1"/>
  <c r="AJ2448" i="6" s="1" a="1"/>
  <c r="AJ2448" i="6" s="1"/>
  <c r="AK2447" i="6" s="1" a="1"/>
  <c r="AK2447" i="6" s="1"/>
  <c r="AI3377" i="6" a="1"/>
  <c r="AI3377" i="6" s="1"/>
  <c r="AI3378" i="6" s="1"/>
  <c r="AI3376" i="6" s="1"/>
  <c r="AH2134" i="6"/>
  <c r="AH2132" i="6" s="1"/>
  <c r="AI77" i="6" a="1"/>
  <c r="AI77" i="6" s="1"/>
  <c r="AI3029" i="6" a="1"/>
  <c r="AI3029" i="6" s="1"/>
  <c r="AI3030" i="6" s="1"/>
  <c r="AI3028" i="6" s="1"/>
  <c r="AI3525" i="6" a="1"/>
  <c r="AI3525" i="6" s="1"/>
  <c r="AI3526" i="6" s="1"/>
  <c r="AI3524" i="6" s="1"/>
  <c r="AI437" i="6" a="1"/>
  <c r="AI437" i="6" s="1"/>
  <c r="AI438" i="6" s="1"/>
  <c r="AI436" i="6" s="1"/>
  <c r="AI969" i="6" a="1"/>
  <c r="AI969" i="6" s="1"/>
  <c r="AI970" i="6" s="1"/>
  <c r="AI968" i="6" s="1"/>
  <c r="AI2153" i="6" a="1"/>
  <c r="AI2153" i="6" s="1"/>
  <c r="AJ2153" i="6" s="1" a="1"/>
  <c r="AJ2153" i="6" s="1"/>
  <c r="AJ2154" i="6" s="1"/>
  <c r="AJ2152" i="6" s="1" a="1"/>
  <c r="AJ2152" i="6" s="1"/>
  <c r="AJ1481" i="6" a="1"/>
  <c r="AJ1481" i="6" s="1"/>
  <c r="AJ1482" i="6" s="1"/>
  <c r="AJ1480" i="6" s="1" a="1"/>
  <c r="AJ1480" i="6" s="1"/>
  <c r="AK1479" i="6" s="1" a="1"/>
  <c r="AK1479" i="6" s="1"/>
  <c r="AH2198" i="6"/>
  <c r="AH2196" i="6" s="1"/>
  <c r="AI1297" i="6" a="1"/>
  <c r="AI1297" i="6" s="1"/>
  <c r="AI1298" i="6" s="1"/>
  <c r="AI1296" i="6" s="1"/>
  <c r="AI2537" i="6" a="1"/>
  <c r="AI2537" i="6" s="1"/>
  <c r="AI2538" i="6" s="1"/>
  <c r="AI2536" i="6" s="1"/>
  <c r="AI2905" i="6" a="1"/>
  <c r="AI2905" i="6" s="1"/>
  <c r="AI2906" i="6" s="1"/>
  <c r="AI2904" i="6" s="1"/>
  <c r="AJ1769" i="6" a="1"/>
  <c r="AJ1769" i="6" s="1"/>
  <c r="AJ1770" i="6" s="1"/>
  <c r="AJ1768" i="6" s="1" a="1"/>
  <c r="AJ1768" i="6" s="1"/>
  <c r="AI117" i="6" a="1"/>
  <c r="AI117" i="6" s="1"/>
  <c r="AI118" i="6" s="1"/>
  <c r="AI116" i="6" s="1"/>
  <c r="AH2150" i="6"/>
  <c r="AH2148" i="6" s="1"/>
  <c r="AI1941" i="6" a="1"/>
  <c r="AI1941" i="6" s="1"/>
  <c r="AI1942" i="6" s="1"/>
  <c r="AI1940" i="6" s="1"/>
  <c r="AI1778" i="6"/>
  <c r="AI1776" i="6" s="1"/>
  <c r="AH1078" i="6"/>
  <c r="AH1076" i="6" s="1"/>
  <c r="AI290" i="6"/>
  <c r="AI288" i="6" s="1"/>
  <c r="AH3454" i="6"/>
  <c r="AH3452" i="6" s="1"/>
  <c r="AH3062" i="6"/>
  <c r="AH3060" i="6" s="1"/>
  <c r="AI3353" i="6" a="1"/>
  <c r="AI3353" i="6" s="1"/>
  <c r="AI3354" i="6" s="1"/>
  <c r="AI3352" i="6" s="1"/>
  <c r="AJ3513" i="6" a="1"/>
  <c r="AJ3513" i="6" s="1"/>
  <c r="AJ3514" i="6" s="1"/>
  <c r="AJ3512" i="6" s="1" a="1"/>
  <c r="AJ3512" i="6" s="1"/>
  <c r="AK3511" i="6" s="1" a="1"/>
  <c r="AK3511" i="6" s="1"/>
  <c r="AI3321" i="6" a="1"/>
  <c r="AI3321" i="6" s="1"/>
  <c r="AI3322" i="6" s="1"/>
  <c r="AI3320" i="6" s="1"/>
  <c r="AH2122" i="6"/>
  <c r="AH2120" i="6" s="1"/>
  <c r="AI1929" i="6" a="1"/>
  <c r="AI1929" i="6" s="1"/>
  <c r="AI1930" i="6" s="1"/>
  <c r="AI1928" i="6" s="1"/>
  <c r="AH2250" i="6"/>
  <c r="AH2248" i="6" s="1"/>
  <c r="AJ3677" i="6" a="1"/>
  <c r="AJ3677" i="6" s="1"/>
  <c r="AJ3678" i="6" s="1"/>
  <c r="AJ3676" i="6" s="1" a="1"/>
  <c r="AJ3676" i="6" s="1"/>
  <c r="AK3675" i="6" s="1" a="1"/>
  <c r="AK3675" i="6" s="1"/>
  <c r="AI473" i="6" a="1"/>
  <c r="AI473" i="6" s="1"/>
  <c r="AJ473" i="6" s="1" a="1"/>
  <c r="AJ473" i="6" s="1"/>
  <c r="AJ474" i="6" s="1"/>
  <c r="AJ472" i="6" s="1" a="1"/>
  <c r="AJ472" i="6" s="1"/>
  <c r="AI1077" i="6" a="1"/>
  <c r="AI1077" i="6" s="1"/>
  <c r="AI1078" i="6" s="1"/>
  <c r="AI1076" i="6" s="1"/>
  <c r="AI1717" i="6" a="1"/>
  <c r="AI1717" i="6" s="1"/>
  <c r="AI1718" i="6" s="1"/>
  <c r="AI1716" i="6" s="1"/>
  <c r="AI2734" i="6"/>
  <c r="AI2732" i="6" s="1"/>
  <c r="AI3997" i="6" a="1"/>
  <c r="AI3997" i="6" s="1"/>
  <c r="AI3998" i="6" s="1"/>
  <c r="AI3996" i="6" s="1"/>
  <c r="AH1778" i="6"/>
  <c r="AH1776" i="6" s="1"/>
  <c r="AI2377" i="6" a="1"/>
  <c r="AI2377" i="6" s="1"/>
  <c r="AI2378" i="6" s="1"/>
  <c r="AI2376" i="6" s="1"/>
  <c r="AH534" i="6"/>
  <c r="AH532" i="6" s="1"/>
  <c r="AJ2093" i="6" a="1"/>
  <c r="AJ2093" i="6" s="1"/>
  <c r="AJ2094" i="6" s="1"/>
  <c r="AJ2092" i="6" s="1" a="1"/>
  <c r="AJ2092" i="6" s="1"/>
  <c r="AI3037" i="6" a="1"/>
  <c r="AI3037" i="6" s="1"/>
  <c r="AI3038" i="6" s="1"/>
  <c r="AI3036" i="6" s="1"/>
  <c r="AI1413" i="6" a="1"/>
  <c r="AI1413" i="6" s="1"/>
  <c r="AI1414" i="6" s="1"/>
  <c r="AI1412" i="6" s="1"/>
  <c r="AI3349" i="6" a="1"/>
  <c r="AI3349" i="6" s="1"/>
  <c r="AJ3349" i="6" s="1" a="1"/>
  <c r="AJ3349" i="6" s="1"/>
  <c r="AJ3350" i="6" s="1"/>
  <c r="AJ3348" i="6" s="1" a="1"/>
  <c r="AJ3348" i="6" s="1"/>
  <c r="AI3453" i="6" a="1"/>
  <c r="AI3453" i="6" s="1"/>
  <c r="AI3454" i="6" s="1"/>
  <c r="AI3452" i="6" s="1"/>
  <c r="AI601" i="6" a="1"/>
  <c r="AI601" i="6" s="1"/>
  <c r="AI602" i="6" s="1"/>
  <c r="AI600" i="6" s="1"/>
  <c r="AK2683" i="6" a="1"/>
  <c r="AK2683" i="6" s="1"/>
  <c r="AH3558" i="6"/>
  <c r="AH3556" i="6" s="1"/>
  <c r="AI2122" i="6"/>
  <c r="AI2120" i="6" s="1"/>
  <c r="AI1194" i="6"/>
  <c r="AI1192" i="6" s="1"/>
  <c r="AI3258" i="6"/>
  <c r="AI3256" i="6" s="1"/>
  <c r="AI3125" i="6" a="1"/>
  <c r="AI3125" i="6" s="1"/>
  <c r="AI3126" i="6" s="1"/>
  <c r="AI3124" i="6" s="1"/>
  <c r="AJ3209" i="6" a="1"/>
  <c r="AJ3209" i="6" s="1"/>
  <c r="AJ3210" i="6" s="1"/>
  <c r="AJ3208" i="6" s="1" a="1"/>
  <c r="AJ3208" i="6" s="1"/>
  <c r="AJ1329" i="6" a="1"/>
  <c r="AJ1329" i="6" s="1"/>
  <c r="AJ1330" i="6" s="1"/>
  <c r="AJ1328" i="6" s="1" a="1"/>
  <c r="AJ1328" i="6" s="1"/>
  <c r="AJ2797" i="6" a="1"/>
  <c r="AJ2797" i="6" s="1"/>
  <c r="AJ2798" i="6" s="1"/>
  <c r="AJ2796" i="6" s="1" a="1"/>
  <c r="AJ2796" i="6" s="1"/>
  <c r="AJ1533" i="6" a="1"/>
  <c r="AJ1533" i="6" s="1"/>
  <c r="AJ1534" i="6" s="1"/>
  <c r="AJ1532" i="6" s="1" a="1"/>
  <c r="AJ1532" i="6" s="1"/>
  <c r="AJ513" i="6" a="1"/>
  <c r="AJ513" i="6" s="1"/>
  <c r="AJ514" i="6" s="1"/>
  <c r="AJ512" i="6" s="1" a="1"/>
  <c r="AJ512" i="6" s="1"/>
  <c r="AJ2225" i="6" a="1"/>
  <c r="AJ2225" i="6" s="1"/>
  <c r="AJ2226" i="6" s="1"/>
  <c r="AJ2224" i="6" s="1" a="1"/>
  <c r="AJ2224" i="6" s="1"/>
  <c r="AJ2741" i="6" a="1"/>
  <c r="AJ2741" i="6" s="1"/>
  <c r="AJ2742" i="6" s="1"/>
  <c r="AJ2740" i="6" s="1" a="1"/>
  <c r="AJ2740" i="6" s="1"/>
  <c r="AJ1341" i="6" a="1"/>
  <c r="AJ1341" i="6" s="1"/>
  <c r="AJ1342" i="6" s="1"/>
  <c r="AJ1340" i="6" s="1" a="1"/>
  <c r="AJ1340" i="6" s="1"/>
  <c r="AJ1917" i="6" a="1"/>
  <c r="AJ1917" i="6" s="1"/>
  <c r="AJ1918" i="6" s="1"/>
  <c r="AJ1916" i="6" s="1" a="1"/>
  <c r="AJ1916" i="6" s="1"/>
  <c r="AK1915" i="6" s="1" a="1"/>
  <c r="AK1915" i="6" s="1"/>
  <c r="AJ3013" i="6" a="1"/>
  <c r="AJ3013" i="6" s="1"/>
  <c r="AJ3014" i="6" s="1"/>
  <c r="AJ3012" i="6" s="1" a="1"/>
  <c r="AJ3012" i="6" s="1"/>
  <c r="AJ1965" i="6" a="1"/>
  <c r="AJ1965" i="6" s="1"/>
  <c r="AJ1966" i="6" s="1"/>
  <c r="AJ1964" i="6" s="1" a="1"/>
  <c r="AJ1964" i="6" s="1"/>
  <c r="AJ1525" i="6" a="1"/>
  <c r="AJ1525" i="6" s="1"/>
  <c r="AJ1526" i="6" s="1"/>
  <c r="AJ1524" i="6" s="1" a="1"/>
  <c r="AJ1524" i="6" s="1"/>
  <c r="AK1523" i="6" s="1" a="1"/>
  <c r="AK1523" i="6" s="1"/>
  <c r="AJ3873" i="6" a="1"/>
  <c r="AJ3873" i="6" s="1"/>
  <c r="AJ3874" i="6" s="1"/>
  <c r="AJ3872" i="6" s="1" a="1"/>
  <c r="AJ3872" i="6" s="1"/>
  <c r="AJ1881" i="6" a="1"/>
  <c r="AJ1881" i="6" s="1"/>
  <c r="AJ1882" i="6" s="1"/>
  <c r="AJ1880" i="6" s="1" a="1"/>
  <c r="AJ1880" i="6" s="1"/>
  <c r="AK1879" i="6" s="1" a="1"/>
  <c r="AK1879" i="6" s="1"/>
  <c r="AJ3397" i="6" a="1"/>
  <c r="AJ3397" i="6" s="1"/>
  <c r="AJ3398" i="6" s="1"/>
  <c r="AJ3396" i="6" s="1" a="1"/>
  <c r="AJ3396" i="6" s="1"/>
  <c r="AJ3673" i="6" a="1"/>
  <c r="AJ3673" i="6" s="1"/>
  <c r="AJ3674" i="6" s="1"/>
  <c r="AJ3672" i="6" s="1" a="1"/>
  <c r="AJ3672" i="6" s="1"/>
  <c r="AJ2197" i="6" a="1"/>
  <c r="AJ2197" i="6" s="1"/>
  <c r="AJ2198" i="6" s="1"/>
  <c r="AJ2196" i="6" s="1" a="1"/>
  <c r="AJ2196" i="6" s="1"/>
  <c r="AJ897" i="6" a="1"/>
  <c r="AJ897" i="6" s="1"/>
  <c r="AJ898" i="6" s="1"/>
  <c r="AJ896" i="6" s="1" a="1"/>
  <c r="AJ896" i="6" s="1"/>
  <c r="AJ3137" i="6" a="1"/>
  <c r="AJ3137" i="6" s="1"/>
  <c r="AJ3138" i="6" s="1"/>
  <c r="AJ3136" i="6" s="1" a="1"/>
  <c r="AJ3136" i="6" s="1"/>
  <c r="AK3135" i="6" s="1" a="1"/>
  <c r="AK3135" i="6" s="1"/>
  <c r="AJ3437" i="6" a="1"/>
  <c r="AJ3437" i="6" s="1"/>
  <c r="AJ3438" i="6" s="1"/>
  <c r="AJ3436" i="6" s="1" a="1"/>
  <c r="AJ3436" i="6" s="1"/>
  <c r="AK3435" i="6" s="1" a="1"/>
  <c r="AK3435" i="6" s="1"/>
  <c r="AJ2141" i="6" a="1"/>
  <c r="AJ2141" i="6" s="1"/>
  <c r="AJ2142" i="6" s="1"/>
  <c r="AJ2140" i="6" s="1" a="1"/>
  <c r="AJ2140" i="6" s="1"/>
  <c r="AJ709" i="6" a="1"/>
  <c r="AJ709" i="6" s="1"/>
  <c r="AJ710" i="6" s="1"/>
  <c r="AJ708" i="6" s="1" a="1"/>
  <c r="AJ708" i="6" s="1"/>
  <c r="AJ829" i="6" a="1"/>
  <c r="AJ829" i="6" s="1"/>
  <c r="AJ830" i="6" s="1"/>
  <c r="AJ828" i="6" s="1" a="1"/>
  <c r="AJ828" i="6" s="1"/>
  <c r="AK827" i="6" s="1" a="1"/>
  <c r="AK827" i="6" s="1"/>
  <c r="AJ2729" i="6" a="1"/>
  <c r="AJ2729" i="6" s="1"/>
  <c r="AJ2730" i="6" s="1"/>
  <c r="AJ2728" i="6" s="1" a="1"/>
  <c r="AJ2728" i="6" s="1"/>
  <c r="AJ1205" i="6" a="1"/>
  <c r="AJ1205" i="6" s="1"/>
  <c r="AJ1206" i="6" s="1"/>
  <c r="AJ1204" i="6" s="1" a="1"/>
  <c r="AJ1204" i="6" s="1"/>
  <c r="AK1203" i="6" s="1" a="1"/>
  <c r="AK1203" i="6" s="1"/>
  <c r="AJ705" i="6" a="1"/>
  <c r="AJ705" i="6" s="1"/>
  <c r="AJ706" i="6" s="1"/>
  <c r="AJ704" i="6" s="1" a="1"/>
  <c r="AJ704" i="6" s="1"/>
  <c r="AK703" i="6" s="1" a="1"/>
  <c r="AK703" i="6" s="1"/>
  <c r="AJ2673" i="6" a="1"/>
  <c r="AJ2673" i="6" s="1"/>
  <c r="AJ2674" i="6" s="1"/>
  <c r="AJ2672" i="6" s="1" a="1"/>
  <c r="AJ2672" i="6" s="1"/>
  <c r="AJ2589" i="6" a="1"/>
  <c r="AJ2589" i="6" s="1"/>
  <c r="AJ2590" i="6" s="1"/>
  <c r="AJ2588" i="6" s="1" a="1"/>
  <c r="AJ2588" i="6" s="1"/>
  <c r="AK2587" i="6" s="1" a="1"/>
  <c r="AK2587" i="6" s="1"/>
  <c r="AJ2217" i="6" a="1"/>
  <c r="AJ2217" i="6" s="1"/>
  <c r="AJ2218" i="6" s="1"/>
  <c r="AJ2216" i="6" s="1" a="1"/>
  <c r="AJ2216" i="6" s="1"/>
  <c r="AJ277" i="6" a="1"/>
  <c r="AJ277" i="6" s="1"/>
  <c r="AJ278" i="6" s="1"/>
  <c r="AJ276" i="6" s="1" a="1"/>
  <c r="AJ276" i="6" s="1"/>
  <c r="AJ737" i="6" a="1"/>
  <c r="AJ737" i="6" s="1"/>
  <c r="AJ738" i="6" s="1"/>
  <c r="AJ736" i="6" s="1" a="1"/>
  <c r="AJ736" i="6" s="1"/>
  <c r="AJ733" i="6" a="1"/>
  <c r="AJ733" i="6" s="1"/>
  <c r="AJ734" i="6" s="1"/>
  <c r="AJ732" i="6" s="1" a="1"/>
  <c r="AJ732" i="6" s="1"/>
  <c r="AJ3005" i="6" a="1"/>
  <c r="AJ3005" i="6" s="1"/>
  <c r="AJ3006" i="6" s="1"/>
  <c r="AJ3004" i="6" s="1" a="1"/>
  <c r="AJ3004" i="6" s="1"/>
  <c r="AK3003" i="6" s="1" a="1"/>
  <c r="AK3003" i="6" s="1"/>
  <c r="AJ1089" i="6" a="1"/>
  <c r="AJ1089" i="6" s="1"/>
  <c r="AJ1090" i="6" s="1"/>
  <c r="AJ1088" i="6" s="1" a="1"/>
  <c r="AJ1088" i="6" s="1"/>
  <c r="AJ285" i="6" a="1"/>
  <c r="AJ285" i="6" s="1"/>
  <c r="AJ286" i="6" s="1"/>
  <c r="AJ284" i="6" s="1" a="1"/>
  <c r="AJ284" i="6" s="1"/>
  <c r="AI3346" i="6"/>
  <c r="AI3344" i="6" s="1"/>
  <c r="AI1665" i="6" a="1"/>
  <c r="AI1665" i="6" s="1"/>
  <c r="AI1666" i="6" s="1"/>
  <c r="AI1664" i="6" s="1"/>
  <c r="AI1605" i="6" a="1"/>
  <c r="AI1605" i="6" s="1"/>
  <c r="AI1606" i="6" s="1"/>
  <c r="AI1604" i="6" s="1"/>
  <c r="AI657" i="6" a="1"/>
  <c r="AI657" i="6" s="1"/>
  <c r="AI658" i="6" s="1"/>
  <c r="AI656" i="6" s="1"/>
  <c r="AH750" i="6"/>
  <c r="AH748" i="6" s="1"/>
  <c r="AI113" i="6" a="1"/>
  <c r="AI113" i="6" s="1"/>
  <c r="AI114" i="6" s="1"/>
  <c r="AI112" i="6" s="1"/>
  <c r="AI3158" i="6"/>
  <c r="AI3156" i="6" s="1"/>
  <c r="AI641" i="6" a="1"/>
  <c r="AI641" i="6" s="1"/>
  <c r="AI642" i="6" s="1"/>
  <c r="AI640" i="6" s="1"/>
  <c r="AI1645" i="6" a="1"/>
  <c r="AI1645" i="6" s="1"/>
  <c r="AJ29" i="6" a="1"/>
  <c r="AJ29" i="6" s="1"/>
  <c r="AJ30" i="6" s="1"/>
  <c r="AJ28" i="6" s="1" a="1"/>
  <c r="AJ28" i="6" s="1"/>
  <c r="AK27" i="6" s="1" a="1"/>
  <c r="AK27" i="6" s="1"/>
  <c r="AI1509" i="6" a="1"/>
  <c r="AI1509" i="6" s="1"/>
  <c r="AI1510" i="6" s="1"/>
  <c r="AI1508" i="6" s="1"/>
  <c r="AJ1761" i="6" a="1"/>
  <c r="AJ1761" i="6" s="1"/>
  <c r="AJ1762" i="6" s="1"/>
  <c r="AJ1760" i="6" s="1" a="1"/>
  <c r="AJ1760" i="6" s="1"/>
  <c r="AK1759" i="6" s="1" a="1"/>
  <c r="AK1759" i="6" s="1"/>
  <c r="AI3657" i="6" a="1"/>
  <c r="AI3657" i="6" s="1"/>
  <c r="AI3658" i="6" s="1"/>
  <c r="AI3656" i="6" s="1"/>
  <c r="AI1625" i="6" a="1"/>
  <c r="AI1625" i="6" s="1"/>
  <c r="AI1626" i="6" s="1"/>
  <c r="AI1624" i="6" s="1"/>
  <c r="AH3194" i="6"/>
  <c r="AH3192" i="6" s="1"/>
  <c r="AH3158" i="6"/>
  <c r="AH3156" i="6" s="1"/>
  <c r="AH938" i="6"/>
  <c r="AH936" i="6" s="1"/>
  <c r="AH1822" i="6"/>
  <c r="AH1820" i="6" s="1"/>
  <c r="AH1466" i="6"/>
  <c r="AH1464" i="6" s="1"/>
  <c r="AJ2077" i="6" a="1"/>
  <c r="AJ2077" i="6" s="1"/>
  <c r="AJ2078" i="6" s="1"/>
  <c r="AJ2076" i="6" s="1" a="1"/>
  <c r="AJ2076" i="6" s="1"/>
  <c r="AJ1657" i="6" a="1"/>
  <c r="AJ1657" i="6" s="1"/>
  <c r="AJ1658" i="6" s="1"/>
  <c r="AJ1656" i="6" s="1" a="1"/>
  <c r="AJ1656" i="6" s="1"/>
  <c r="AK1655" i="6" s="1" a="1"/>
  <c r="AK1655" i="6" s="1"/>
  <c r="AJ3501" i="6" a="1"/>
  <c r="AJ3501" i="6" s="1"/>
  <c r="AJ3502" i="6" s="1"/>
  <c r="AJ3500" i="6" s="1" a="1"/>
  <c r="AJ3500" i="6" s="1"/>
  <c r="AJ1233" i="6" a="1"/>
  <c r="AJ1233" i="6" s="1"/>
  <c r="AJ1234" i="6" s="1"/>
  <c r="AJ1232" i="6" s="1" a="1"/>
  <c r="AJ1232" i="6" s="1"/>
  <c r="AK1231" i="6" s="1" a="1"/>
  <c r="AK1231" i="6" s="1"/>
  <c r="AJ2057" i="6" a="1"/>
  <c r="AJ2057" i="6" s="1"/>
  <c r="AJ2058" i="6" s="1"/>
  <c r="AJ2056" i="6" s="1" a="1"/>
  <c r="AJ2056" i="6" s="1"/>
  <c r="AK2055" i="6" s="1" a="1"/>
  <c r="AK2055" i="6" s="1"/>
  <c r="AJ2053" i="6" a="1"/>
  <c r="AJ2053" i="6" s="1"/>
  <c r="AJ2054" i="6" s="1"/>
  <c r="AJ2052" i="6" s="1" a="1"/>
  <c r="AJ2052" i="6" s="1"/>
  <c r="AK2051" i="6" s="1" a="1"/>
  <c r="AK2051" i="6" s="1"/>
  <c r="AJ1897" i="6" a="1"/>
  <c r="AJ1897" i="6" s="1"/>
  <c r="AJ1898" i="6" s="1"/>
  <c r="AJ1896" i="6" s="1" a="1"/>
  <c r="AJ1896" i="6" s="1"/>
  <c r="AJ185" i="6" a="1"/>
  <c r="AJ185" i="6" s="1"/>
  <c r="AJ186" i="6" s="1"/>
  <c r="AJ184" i="6" s="1" a="1"/>
  <c r="AJ184" i="6" s="1"/>
  <c r="AK183" i="6" s="1" a="1"/>
  <c r="AK183" i="6" s="1"/>
  <c r="AJ3765" i="6" a="1"/>
  <c r="AJ3765" i="6" s="1"/>
  <c r="AJ3766" i="6" s="1"/>
  <c r="AJ3764" i="6" s="1" a="1"/>
  <c r="AJ3764" i="6" s="1"/>
  <c r="AJ3561" i="6" a="1"/>
  <c r="AJ3561" i="6" s="1"/>
  <c r="AJ3562" i="6" s="1"/>
  <c r="AJ3560" i="6" s="1" a="1"/>
  <c r="AJ3560" i="6" s="1"/>
  <c r="AJ3457" i="6" a="1"/>
  <c r="AJ3457" i="6" s="1"/>
  <c r="AJ3458" i="6" s="1"/>
  <c r="AJ3456" i="6" s="1" a="1"/>
  <c r="AJ3456" i="6" s="1"/>
  <c r="AK3455" i="6" s="1" a="1"/>
  <c r="AK3455" i="6" s="1"/>
  <c r="AJ3089" i="6" a="1"/>
  <c r="AJ3089" i="6" s="1"/>
  <c r="AJ3090" i="6" s="1"/>
  <c r="AJ3088" i="6" s="1" a="1"/>
  <c r="AJ3088" i="6" s="1"/>
  <c r="AK3087" i="6" s="1" a="1"/>
  <c r="AK3087" i="6" s="1"/>
  <c r="AJ3229" i="6" a="1"/>
  <c r="AJ3229" i="6" s="1"/>
  <c r="AJ3230" i="6" s="1"/>
  <c r="AJ3228" i="6" s="1" a="1"/>
  <c r="AJ3228" i="6" s="1"/>
  <c r="AJ97" i="6" a="1"/>
  <c r="AJ97" i="6" s="1"/>
  <c r="AJ98" i="6" s="1"/>
  <c r="AJ96" i="6" s="1" a="1"/>
  <c r="AJ96" i="6" s="1"/>
  <c r="AJ2853" i="6" a="1"/>
  <c r="AJ2853" i="6" s="1"/>
  <c r="AJ2854" i="6" s="1"/>
  <c r="AJ2852" i="6" s="1" a="1"/>
  <c r="AJ2852" i="6" s="1"/>
  <c r="AK2851" i="6" s="1" a="1"/>
  <c r="AK2851" i="6" s="1"/>
  <c r="AJ533" i="6" a="1"/>
  <c r="AJ533" i="6" s="1"/>
  <c r="AJ534" i="6" s="1"/>
  <c r="AJ532" i="6" s="1" a="1"/>
  <c r="AJ532" i="6" s="1"/>
  <c r="AJ3401" i="6" a="1"/>
  <c r="AJ3401" i="6" s="1"/>
  <c r="AJ3402" i="6" s="1"/>
  <c r="AJ3400" i="6" s="1" a="1"/>
  <c r="AJ3400" i="6" s="1"/>
  <c r="AJ1149" i="6" a="1"/>
  <c r="AJ1149" i="6" s="1"/>
  <c r="AJ1150" i="6" s="1"/>
  <c r="AJ1148" i="6" s="1" a="1"/>
  <c r="AJ1148" i="6" s="1"/>
  <c r="AJ3637" i="6" a="1"/>
  <c r="AJ3637" i="6" s="1"/>
  <c r="AJ3638" i="6" s="1"/>
  <c r="AJ3636" i="6" s="1" a="1"/>
  <c r="AJ3636" i="6" s="1"/>
  <c r="AJ2745" i="6" a="1"/>
  <c r="AJ2745" i="6" s="1"/>
  <c r="AJ2746" i="6" s="1"/>
  <c r="AJ2744" i="6" s="1" a="1"/>
  <c r="AJ2744" i="6" s="1"/>
  <c r="AJ3669" i="6" a="1"/>
  <c r="AJ3669" i="6" s="1"/>
  <c r="AJ3670" i="6" s="1"/>
  <c r="AJ3668" i="6" s="1" a="1"/>
  <c r="AJ3668" i="6" s="1"/>
  <c r="AK3667" i="6" s="1" a="1"/>
  <c r="AK3667" i="6" s="1"/>
  <c r="AJ477" i="6" a="1"/>
  <c r="AJ477" i="6" s="1"/>
  <c r="AJ478" i="6" s="1"/>
  <c r="AJ476" i="6" s="1" a="1"/>
  <c r="AJ476" i="6" s="1"/>
  <c r="AJ3833" i="6" a="1"/>
  <c r="AJ3833" i="6" s="1"/>
  <c r="AJ3834" i="6" s="1"/>
  <c r="AJ3832" i="6" s="1" a="1"/>
  <c r="AJ3832" i="6" s="1"/>
  <c r="AJ697" i="6" a="1"/>
  <c r="AJ697" i="6" s="1"/>
  <c r="AJ698" i="6" s="1"/>
  <c r="AJ696" i="6" s="1" a="1"/>
  <c r="AJ696" i="6" s="1"/>
  <c r="AJ757" i="6" a="1"/>
  <c r="AJ757" i="6" s="1"/>
  <c r="AJ758" i="6" s="1"/>
  <c r="AJ756" i="6" s="1" a="1"/>
  <c r="AJ756" i="6" s="1"/>
  <c r="AJ701" i="6" a="1"/>
  <c r="AJ701" i="6" s="1"/>
  <c r="AJ702" i="6" s="1"/>
  <c r="AJ700" i="6" s="1" a="1"/>
  <c r="AJ700" i="6" s="1"/>
  <c r="AJ1529" i="6" a="1"/>
  <c r="AJ1529" i="6" s="1"/>
  <c r="AJ1530" i="6" s="1"/>
  <c r="AJ1528" i="6" s="1" a="1"/>
  <c r="AJ1528" i="6" s="1"/>
  <c r="AJ1213" i="6" a="1"/>
  <c r="AJ1213" i="6" s="1"/>
  <c r="AJ1214" i="6" s="1"/>
  <c r="AJ1212" i="6" s="1" a="1"/>
  <c r="AJ1212" i="6" s="1"/>
  <c r="AK1211" i="6" s="1" a="1"/>
  <c r="AK1211" i="6" s="1"/>
  <c r="AJ3605" i="6" a="1"/>
  <c r="AJ3605" i="6" s="1"/>
  <c r="AJ3606" i="6" s="1"/>
  <c r="AJ3604" i="6" s="1" a="1"/>
  <c r="AJ3604" i="6" s="1"/>
  <c r="AJ765" i="6" a="1"/>
  <c r="AJ765" i="6" s="1"/>
  <c r="AJ766" i="6" s="1"/>
  <c r="AJ764" i="6" s="1" a="1"/>
  <c r="AJ764" i="6" s="1"/>
  <c r="AJ1245" i="6" a="1"/>
  <c r="AJ1245" i="6" s="1"/>
  <c r="AJ1246" i="6" s="1"/>
  <c r="AJ1244" i="6" s="1" a="1"/>
  <c r="AJ1244" i="6" s="1"/>
  <c r="AH738" i="6"/>
  <c r="AH736" i="6" s="1"/>
  <c r="AH210" i="6"/>
  <c r="AH208" i="6" s="1"/>
  <c r="AI3617" i="6" a="1"/>
  <c r="AI3617" i="6" s="1"/>
  <c r="AJ3617" i="6" s="1" a="1"/>
  <c r="AJ3617" i="6" s="1"/>
  <c r="AI341" i="6" a="1"/>
  <c r="AI341" i="6" s="1"/>
  <c r="AJ729" i="6" a="1"/>
  <c r="AJ729" i="6" s="1"/>
  <c r="AJ730" i="6" s="1"/>
  <c r="AJ728" i="6" s="1" a="1"/>
  <c r="AJ728" i="6" s="1"/>
  <c r="AI2437" i="6" a="1"/>
  <c r="AI2437" i="6" s="1"/>
  <c r="AJ3897" i="6" a="1"/>
  <c r="AJ3897" i="6" s="1"/>
  <c r="AJ3898" i="6" s="1"/>
  <c r="AJ3896" i="6" s="1" a="1"/>
  <c r="AJ3896" i="6" s="1"/>
  <c r="AH2522" i="6"/>
  <c r="AH2520" i="6" s="1"/>
  <c r="AJ290" i="6"/>
  <c r="AJ288" i="6" s="1" a="1"/>
  <c r="AJ288" i="6" s="1"/>
  <c r="AH874" i="6"/>
  <c r="AH872" i="6" s="1"/>
  <c r="AH1130" i="6"/>
  <c r="AH1128" i="6" s="1"/>
  <c r="AH2914" i="6"/>
  <c r="AH2912" i="6" s="1"/>
  <c r="AJ2665" i="6" a="1"/>
  <c r="AJ2665" i="6" s="1"/>
  <c r="AJ2666" i="6" s="1"/>
  <c r="AJ2664" i="6" s="1" a="1"/>
  <c r="AJ2664" i="6" s="1"/>
  <c r="AJ2177" i="6" a="1"/>
  <c r="AJ2177" i="6" s="1"/>
  <c r="AJ2178" i="6" s="1"/>
  <c r="AJ2176" i="6" s="1" a="1"/>
  <c r="AJ2176" i="6" s="1"/>
  <c r="AJ1305" i="6" a="1"/>
  <c r="AJ1305" i="6" s="1"/>
  <c r="AJ1306" i="6" s="1"/>
  <c r="AJ1304" i="6" s="1" a="1"/>
  <c r="AJ1304" i="6" s="1"/>
  <c r="AJ1521" i="6" a="1"/>
  <c r="AJ1521" i="6" s="1"/>
  <c r="AJ1522" i="6" s="1"/>
  <c r="AJ1520" i="6" s="1" a="1"/>
  <c r="AJ1520" i="6" s="1"/>
  <c r="AJ809" i="6" a="1"/>
  <c r="AJ809" i="6" s="1"/>
  <c r="AJ810" i="6" s="1"/>
  <c r="AJ808" i="6" s="1" a="1"/>
  <c r="AJ808" i="6" s="1"/>
  <c r="AK807" i="6" s="1" a="1"/>
  <c r="AK807" i="6" s="1"/>
  <c r="AJ1309" i="6" a="1"/>
  <c r="AJ1309" i="6" s="1"/>
  <c r="AJ1310" i="6" s="1"/>
  <c r="AJ1308" i="6" s="1" a="1"/>
  <c r="AJ1308" i="6" s="1"/>
  <c r="AJ49" i="6" a="1"/>
  <c r="AJ49" i="6" s="1"/>
  <c r="AJ50" i="6" s="1"/>
  <c r="AJ48" i="6" s="1" a="1"/>
  <c r="AJ48" i="6" s="1"/>
  <c r="AJ3885" i="6" a="1"/>
  <c r="AJ3885" i="6" s="1"/>
  <c r="AJ3886" i="6" s="1"/>
  <c r="AJ3884" i="6" s="1" a="1"/>
  <c r="AJ3884" i="6" s="1"/>
  <c r="AK3883" i="6" s="1" a="1"/>
  <c r="AK3883" i="6" s="1"/>
  <c r="AJ3977" i="6" a="1"/>
  <c r="AJ3977" i="6" s="1"/>
  <c r="AJ3978" i="6" s="1"/>
  <c r="AJ3976" i="6" s="1" a="1"/>
  <c r="AJ3976" i="6" s="1"/>
  <c r="AJ1993" i="6" a="1"/>
  <c r="AJ1993" i="6" s="1"/>
  <c r="AJ1994" i="6" s="1"/>
  <c r="AJ1992" i="6" s="1" a="1"/>
  <c r="AJ1992" i="6" s="1"/>
  <c r="AK1991" i="6" s="1" a="1"/>
  <c r="AK1991" i="6" s="1"/>
  <c r="AJ905" i="6" a="1"/>
  <c r="AJ905" i="6" s="1"/>
  <c r="AJ906" i="6" s="1"/>
  <c r="AJ904" i="6" s="1" a="1"/>
  <c r="AJ904" i="6" s="1"/>
  <c r="AJ2345" i="6" a="1"/>
  <c r="AJ2345" i="6" s="1"/>
  <c r="AJ2346" i="6" s="1"/>
  <c r="AJ2344" i="6" s="1" a="1"/>
  <c r="AJ2344" i="6" s="1"/>
  <c r="AJ141" i="6" a="1"/>
  <c r="AJ141" i="6" s="1"/>
  <c r="AJ142" i="6" s="1"/>
  <c r="AJ140" i="6" s="1" a="1"/>
  <c r="AJ140" i="6" s="1"/>
  <c r="AJ3865" i="6" a="1"/>
  <c r="AJ3865" i="6" s="1"/>
  <c r="AJ3866" i="6" s="1"/>
  <c r="AJ3864" i="6" s="1" a="1"/>
  <c r="AJ3864" i="6" s="1"/>
  <c r="AK3863" i="6" s="1" a="1"/>
  <c r="AK3863" i="6" s="1"/>
  <c r="AJ2949" i="6" a="1"/>
  <c r="AJ2949" i="6" s="1"/>
  <c r="AJ2950" i="6" s="1"/>
  <c r="AJ2948" i="6" s="1" a="1"/>
  <c r="AJ2948" i="6" s="1"/>
  <c r="AK2947" i="6" s="1" a="1"/>
  <c r="AK2947" i="6" s="1"/>
  <c r="AJ945" i="6" a="1"/>
  <c r="AJ945" i="6" s="1"/>
  <c r="AJ946" i="6" s="1"/>
  <c r="AJ944" i="6" s="1" a="1"/>
  <c r="AJ944" i="6" s="1"/>
  <c r="AK943" i="6" s="1" a="1"/>
  <c r="AK943" i="6" s="1"/>
  <c r="AJ3817" i="6" a="1"/>
  <c r="AJ3817" i="6" s="1"/>
  <c r="AJ3818" i="6" s="1"/>
  <c r="AJ3816" i="6" s="1" a="1"/>
  <c r="AJ3816" i="6" s="1"/>
  <c r="AJ2249" i="6" a="1"/>
  <c r="AJ2249" i="6" s="1"/>
  <c r="AJ2250" i="6" s="1"/>
  <c r="AJ2248" i="6" s="1" a="1"/>
  <c r="AJ2248" i="6" s="1"/>
  <c r="AJ3629" i="6" a="1"/>
  <c r="AJ3629" i="6" s="1"/>
  <c r="AJ3630" i="6" s="1"/>
  <c r="AJ3628" i="6" s="1" a="1"/>
  <c r="AJ3628" i="6" s="1"/>
  <c r="AJ2869" i="6" a="1"/>
  <c r="AJ2869" i="6" s="1"/>
  <c r="AJ2870" i="6" s="1"/>
  <c r="AJ2868" i="6" s="1" a="1"/>
  <c r="AJ2868" i="6" s="1"/>
  <c r="AK2867" i="6" s="1" a="1"/>
  <c r="AK2867" i="6" s="1"/>
  <c r="AJ69" i="6" a="1"/>
  <c r="AJ69" i="6" s="1"/>
  <c r="AJ70" i="6" s="1"/>
  <c r="AJ68" i="6" s="1" a="1"/>
  <c r="AJ68" i="6" s="1"/>
  <c r="AJ1777" i="6" a="1"/>
  <c r="AJ1777" i="6" s="1"/>
  <c r="AJ1778" i="6" s="1"/>
  <c r="AJ1776" i="6" s="1" a="1"/>
  <c r="AJ1776" i="6" s="1"/>
  <c r="AJ3085" i="6" a="1"/>
  <c r="AJ3085" i="6" s="1"/>
  <c r="AJ3086" i="6" s="1"/>
  <c r="AJ3084" i="6" s="1" a="1"/>
  <c r="AJ3084" i="6" s="1"/>
  <c r="AK3083" i="6" s="1" a="1"/>
  <c r="AK3083" i="6" s="1"/>
  <c r="AJ2973" i="6" a="1"/>
  <c r="AJ2973" i="6" s="1"/>
  <c r="AJ2974" i="6" s="1"/>
  <c r="AJ2972" i="6" s="1" a="1"/>
  <c r="AJ2972" i="6" s="1"/>
  <c r="AJ1493" i="6" a="1"/>
  <c r="AJ1493" i="6" s="1"/>
  <c r="AJ1494" i="6" s="1"/>
  <c r="AJ1492" i="6" s="1" a="1"/>
  <c r="AJ1492" i="6" s="1"/>
  <c r="AJ3517" i="6" a="1"/>
  <c r="AJ3517" i="6" s="1"/>
  <c r="AJ3518" i="6" s="1"/>
  <c r="AJ3516" i="6" s="1" a="1"/>
  <c r="AJ3516" i="6" s="1"/>
  <c r="AJ1389" i="6" a="1"/>
  <c r="AJ1389" i="6" s="1"/>
  <c r="AJ1390" i="6" s="1"/>
  <c r="AJ1388" i="6" s="1" a="1"/>
  <c r="AJ1388" i="6" s="1"/>
  <c r="AJ2541" i="6" a="1"/>
  <c r="AJ2541" i="6" s="1"/>
  <c r="AJ2542" i="6" s="1"/>
  <c r="AJ2540" i="6" s="1" a="1"/>
  <c r="AJ2540" i="6" s="1"/>
  <c r="AK2539" i="6" s="1" a="1"/>
  <c r="AK2539" i="6" s="1"/>
  <c r="AJ1577" i="6" a="1"/>
  <c r="AJ1577" i="6" s="1"/>
  <c r="AJ1578" i="6" s="1"/>
  <c r="AJ1576" i="6" s="1" a="1"/>
  <c r="AJ1576" i="6" s="1"/>
  <c r="AJ617" i="6" a="1"/>
  <c r="AJ617" i="6" s="1"/>
  <c r="AJ618" i="6" s="1"/>
  <c r="AJ616" i="6" s="1" a="1"/>
  <c r="AJ616" i="6" s="1"/>
  <c r="AJ721" i="6" a="1"/>
  <c r="AJ721" i="6" s="1"/>
  <c r="AJ722" i="6" s="1"/>
  <c r="AJ720" i="6" s="1" a="1"/>
  <c r="AJ720" i="6" s="1"/>
  <c r="AK719" i="6" s="1" a="1"/>
  <c r="AK719" i="6" s="1"/>
  <c r="AJ2625" i="6" a="1"/>
  <c r="AJ2625" i="6" s="1"/>
  <c r="AJ2626" i="6" s="1"/>
  <c r="AJ2624" i="6" s="1" a="1"/>
  <c r="AJ2624" i="6" s="1"/>
  <c r="AK2623" i="6" s="1" a="1"/>
  <c r="AK2623" i="6" s="1"/>
  <c r="AJ1621" i="6" a="1"/>
  <c r="AJ1621" i="6" s="1"/>
  <c r="AJ1622" i="6" s="1"/>
  <c r="AJ1620" i="6" s="1" a="1"/>
  <c r="AJ1620" i="6" s="1"/>
  <c r="AJ1085" i="6" a="1"/>
  <c r="AJ1085" i="6" s="1"/>
  <c r="AJ1086" i="6" s="1"/>
  <c r="AJ1084" i="6" s="1" a="1"/>
  <c r="AJ1084" i="6" s="1"/>
  <c r="AJ3921" i="6" a="1"/>
  <c r="AJ3921" i="6" s="1"/>
  <c r="AJ3922" i="6" s="1"/>
  <c r="AJ3920" i="6" s="1" a="1"/>
  <c r="AJ3920" i="6" s="1"/>
  <c r="AK3919" i="6" s="1" a="1"/>
  <c r="AK3919" i="6" s="1"/>
  <c r="AJ2433" i="6" a="1"/>
  <c r="AJ2433" i="6" s="1"/>
  <c r="AJ2434" i="6" s="1"/>
  <c r="AJ2432" i="6" s="1" a="1"/>
  <c r="AJ2432" i="6" s="1"/>
  <c r="AJ3733" i="6" a="1"/>
  <c r="AJ3733" i="6" s="1"/>
  <c r="AJ3734" i="6" s="1"/>
  <c r="AJ3732" i="6" s="1" a="1"/>
  <c r="AJ3732" i="6" s="1"/>
  <c r="AK3731" i="6" s="1" a="1"/>
  <c r="AK3731" i="6" s="1"/>
  <c r="AJ1961" i="6" a="1"/>
  <c r="AJ1961" i="6" s="1"/>
  <c r="AJ1962" i="6" s="1"/>
  <c r="AJ1960" i="6" s="1" a="1"/>
  <c r="AJ1960" i="6" s="1"/>
  <c r="AJ2985" i="6" a="1"/>
  <c r="AJ2985" i="6" s="1"/>
  <c r="AJ2986" i="6" s="1"/>
  <c r="AJ2984" i="6" s="1" a="1"/>
  <c r="AJ2984" i="6" s="1"/>
  <c r="AK2983" i="6" s="1" a="1"/>
  <c r="AK2983" i="6" s="1"/>
  <c r="AJ3369" i="6" a="1"/>
  <c r="AJ3369" i="6" s="1"/>
  <c r="AJ3370" i="6" s="1"/>
  <c r="AJ3368" i="6" s="1" a="1"/>
  <c r="AJ3368" i="6" s="1"/>
  <c r="AJ3341" i="6" a="1"/>
  <c r="AJ3341" i="6" s="1"/>
  <c r="AJ3342" i="6" s="1"/>
  <c r="AJ3340" i="6" s="1" a="1"/>
  <c r="AJ3340" i="6" s="1"/>
  <c r="AK3339" i="6" s="1" a="1"/>
  <c r="AK3339" i="6" s="1"/>
  <c r="AJ3985" i="6" a="1"/>
  <c r="AJ3985" i="6" s="1"/>
  <c r="AJ3986" i="6" s="1"/>
  <c r="AJ3984" i="6" s="1" a="1"/>
  <c r="AJ3984" i="6" s="1"/>
  <c r="AK3983" i="6" s="1" a="1"/>
  <c r="AK3983" i="6" s="1"/>
  <c r="AJ529" i="6" a="1"/>
  <c r="AJ529" i="6" s="1"/>
  <c r="AJ530" i="6" s="1"/>
  <c r="AJ528" i="6" s="1" a="1"/>
  <c r="AJ528" i="6" s="1"/>
  <c r="AJ317" i="6" a="1"/>
  <c r="AJ317" i="6" s="1"/>
  <c r="AJ318" i="6" s="1"/>
  <c r="AJ316" i="6" s="1" a="1"/>
  <c r="AJ316" i="6" s="1"/>
  <c r="AJ2505" i="6" a="1"/>
  <c r="AJ2505" i="6" s="1"/>
  <c r="AJ2506" i="6" s="1"/>
  <c r="AJ2504" i="6" s="1" a="1"/>
  <c r="AJ2504" i="6" s="1"/>
  <c r="AJ1537" i="6" a="1"/>
  <c r="AJ1537" i="6" s="1"/>
  <c r="AJ1538" i="6" s="1"/>
  <c r="AJ1536" i="6" s="1" a="1"/>
  <c r="AJ1536" i="6" s="1"/>
  <c r="AK1535" i="6" s="1" a="1"/>
  <c r="AK1535" i="6" s="1"/>
  <c r="AH1646" i="6"/>
  <c r="AH1644" i="6" s="1"/>
  <c r="AH2038" i="6"/>
  <c r="AH2036" i="6" s="1"/>
  <c r="AI2841" i="6" a="1"/>
  <c r="AI2841" i="6" s="1"/>
  <c r="AI2842" i="6" s="1"/>
  <c r="AI2840" i="6" s="1"/>
  <c r="AI2897" i="6" a="1"/>
  <c r="AI2897" i="6" s="1"/>
  <c r="AI2898" i="6" s="1"/>
  <c r="AI2896" i="6" s="1"/>
  <c r="AH342" i="6"/>
  <c r="AH340" i="6" s="1"/>
  <c r="AJ3597" i="6" a="1"/>
  <c r="AJ3597" i="6" s="1"/>
  <c r="AJ3598" i="6" s="1"/>
  <c r="AJ3596" i="6" s="1" a="1"/>
  <c r="AJ3596" i="6" s="1"/>
  <c r="AK3595" i="6" s="1" a="1"/>
  <c r="AK3595" i="6" s="1"/>
  <c r="AJ3253" i="6" a="1"/>
  <c r="AJ3253" i="6" s="1"/>
  <c r="AJ3254" i="6" s="1"/>
  <c r="AJ3252" i="6" s="1" a="1"/>
  <c r="AJ3252" i="6" s="1"/>
  <c r="AK3251" i="6" s="1" a="1"/>
  <c r="AK3251" i="6" s="1"/>
  <c r="AI2849" i="6" a="1"/>
  <c r="AI2849" i="6" s="1"/>
  <c r="AI2850" i="6" s="1"/>
  <c r="AI2848" i="6" s="1"/>
  <c r="AI3781" i="6" a="1"/>
  <c r="AI3781" i="6" s="1"/>
  <c r="AI3782" i="6" s="1"/>
  <c r="AI3780" i="6" s="1"/>
  <c r="AJ445" i="6" a="1"/>
  <c r="AJ445" i="6" s="1"/>
  <c r="AJ446" i="6" s="1"/>
  <c r="AJ444" i="6" s="1" a="1"/>
  <c r="AJ444" i="6" s="1"/>
  <c r="AI3193" i="6" a="1"/>
  <c r="AI3193" i="6" s="1"/>
  <c r="AI3194" i="6" s="1"/>
  <c r="AI3192" i="6" s="1"/>
  <c r="AI1373" i="6" a="1"/>
  <c r="AI1373" i="6" s="1"/>
  <c r="AI1374" i="6" s="1"/>
  <c r="AI1372" i="6" s="1"/>
  <c r="AI1725" i="6" a="1"/>
  <c r="AI1725" i="6" s="1"/>
  <c r="AI1726" i="6" s="1"/>
  <c r="AI1724" i="6" s="1"/>
  <c r="AJ3429" i="6" a="1"/>
  <c r="AJ3429" i="6" s="1"/>
  <c r="AJ3430" i="6" s="1"/>
  <c r="AJ3428" i="6" s="1" a="1"/>
  <c r="AJ3428" i="6" s="1"/>
  <c r="AK3427" i="6" s="1" a="1"/>
  <c r="AK3427" i="6" s="1"/>
  <c r="AJ1753" i="6" a="1"/>
  <c r="AJ1753" i="6" s="1"/>
  <c r="AJ1754" i="6" s="1"/>
  <c r="AJ1752" i="6" s="1" a="1"/>
  <c r="AJ1752" i="6" s="1"/>
  <c r="AK1751" i="6" s="1" a="1"/>
  <c r="AK1751" i="6" s="1"/>
  <c r="AI1042" i="6"/>
  <c r="AI1040" i="6" s="1"/>
  <c r="AK1039" i="6" s="1" a="1"/>
  <c r="AK1039" i="6" s="1"/>
  <c r="AH3782" i="6"/>
  <c r="AH3780" i="6" s="1"/>
  <c r="AH2378" i="6"/>
  <c r="AH2376" i="6" s="1"/>
  <c r="AI446" i="6"/>
  <c r="AI444" i="6" s="1"/>
  <c r="AJ3173" i="6" a="1"/>
  <c r="AJ3173" i="6" s="1"/>
  <c r="AJ3174" i="6" s="1"/>
  <c r="AJ3172" i="6" s="1" a="1"/>
  <c r="AJ3172" i="6" s="1"/>
  <c r="AK3171" i="6" s="1" a="1"/>
  <c r="AK3171" i="6" s="1"/>
  <c r="AJ2957" i="6" a="1"/>
  <c r="AJ2957" i="6" s="1"/>
  <c r="AJ2958" i="6" s="1"/>
  <c r="AJ2956" i="6" s="1" a="1"/>
  <c r="AJ2956" i="6" s="1"/>
  <c r="AK2955" i="6" s="1" a="1"/>
  <c r="AK2955" i="6" s="1"/>
  <c r="AJ2429" i="6" a="1"/>
  <c r="AJ2429" i="6" s="1"/>
  <c r="AJ2430" i="6" s="1"/>
  <c r="AJ2428" i="6" s="1" a="1"/>
  <c r="AJ2428" i="6" s="1"/>
  <c r="AJ2333" i="6" a="1"/>
  <c r="AJ2333" i="6" s="1"/>
  <c r="AJ2334" i="6" s="1"/>
  <c r="AJ2332" i="6" s="1" a="1"/>
  <c r="AJ2332" i="6" s="1"/>
  <c r="AK2331" i="6" s="1" a="1"/>
  <c r="AK2331" i="6" s="1"/>
  <c r="AJ3197" i="6" a="1"/>
  <c r="AJ3197" i="6" s="1"/>
  <c r="AJ3198" i="6" s="1"/>
  <c r="AJ3196" i="6" s="1" a="1"/>
  <c r="AJ3196" i="6" s="1"/>
  <c r="AJ3961" i="6" a="1"/>
  <c r="AJ3961" i="6" s="1"/>
  <c r="AJ3962" i="6" s="1"/>
  <c r="AJ3960" i="6" s="1" a="1"/>
  <c r="AJ3960" i="6" s="1"/>
  <c r="AK3959" i="6" s="1" a="1"/>
  <c r="AK3959" i="6" s="1"/>
  <c r="AJ2485" i="6" a="1"/>
  <c r="AJ2485" i="6" s="1"/>
  <c r="AJ2486" i="6" s="1"/>
  <c r="AJ2484" i="6" s="1" a="1"/>
  <c r="AJ2484" i="6" s="1"/>
  <c r="AJ3393" i="6" a="1"/>
  <c r="AJ3393" i="6" s="1"/>
  <c r="AJ3394" i="6" s="1"/>
  <c r="AJ3392" i="6" s="1" a="1"/>
  <c r="AJ3392" i="6" s="1"/>
  <c r="AK3391" i="6" s="1" a="1"/>
  <c r="AK3391" i="6" s="1"/>
  <c r="AJ2133" i="6" a="1"/>
  <c r="AJ2133" i="6" s="1"/>
  <c r="AJ2134" i="6" s="1"/>
  <c r="AJ2132" i="6" s="1" a="1"/>
  <c r="AJ2132" i="6" s="1"/>
  <c r="AJ1429" i="6" a="1"/>
  <c r="AJ1429" i="6" s="1"/>
  <c r="AJ1430" i="6" s="1"/>
  <c r="AJ1428" i="6" s="1" a="1"/>
  <c r="AJ1428" i="6" s="1"/>
  <c r="AK1427" i="6" s="1" a="1"/>
  <c r="AK1427" i="6" s="1"/>
  <c r="AJ1093" i="6" a="1"/>
  <c r="AJ1093" i="6" s="1"/>
  <c r="AJ1094" i="6" s="1"/>
  <c r="AJ1092" i="6" s="1" a="1"/>
  <c r="AJ1092" i="6" s="1"/>
  <c r="AJ1689" i="6" a="1"/>
  <c r="AJ1689" i="6" s="1"/>
  <c r="AJ1690" i="6" s="1"/>
  <c r="AJ1688" i="6" s="1" a="1"/>
  <c r="AJ1688" i="6" s="1"/>
  <c r="AJ3077" i="6" a="1"/>
  <c r="AJ3077" i="6" s="1"/>
  <c r="AJ3078" i="6" s="1"/>
  <c r="AJ3076" i="6" s="1" a="1"/>
  <c r="AJ3076" i="6" s="1"/>
  <c r="AJ3541" i="6" a="1"/>
  <c r="AJ3541" i="6" s="1"/>
  <c r="AJ3542" i="6" s="1"/>
  <c r="AJ3540" i="6" s="1" a="1"/>
  <c r="AJ3540" i="6" s="1"/>
  <c r="AK3539" i="6" s="1" a="1"/>
  <c r="AK3539" i="6" s="1"/>
  <c r="AJ2877" i="6" a="1"/>
  <c r="AJ2877" i="6" s="1"/>
  <c r="AJ2878" i="6" s="1"/>
  <c r="AJ2876" i="6" s="1" a="1"/>
  <c r="AJ2876" i="6" s="1"/>
  <c r="AK2875" i="6" s="1" a="1"/>
  <c r="AK2875" i="6" s="1"/>
  <c r="AJ2645" i="6" a="1"/>
  <c r="AJ2645" i="6" s="1"/>
  <c r="AJ2646" i="6" s="1"/>
  <c r="AJ2644" i="6" s="1" a="1"/>
  <c r="AJ2644" i="6" s="1"/>
  <c r="AK2643" i="6" s="1" a="1"/>
  <c r="AK2643" i="6" s="1"/>
  <c r="AJ2117" i="6" a="1"/>
  <c r="AJ2117" i="6" s="1"/>
  <c r="AJ2118" i="6" s="1"/>
  <c r="AJ2116" i="6" s="1" a="1"/>
  <c r="AJ2116" i="6" s="1"/>
  <c r="AJ57" i="6" a="1"/>
  <c r="AJ57" i="6" s="1"/>
  <c r="AJ58" i="6" s="1"/>
  <c r="AJ56" i="6" s="1" a="1"/>
  <c r="AJ56" i="6" s="1"/>
  <c r="AJ2081" i="6" a="1"/>
  <c r="AJ2081" i="6" s="1"/>
  <c r="AJ2082" i="6" s="1"/>
  <c r="AJ2080" i="6" s="1" a="1"/>
  <c r="AJ2080" i="6" s="1"/>
  <c r="AK2079" i="6" s="1" a="1"/>
  <c r="AK2079" i="6" s="1"/>
  <c r="AJ1001" i="6" a="1"/>
  <c r="AJ1001" i="6" s="1"/>
  <c r="AJ1002" i="6" s="1"/>
  <c r="AJ1000" i="6" s="1" a="1"/>
  <c r="AJ1000" i="6" s="1"/>
  <c r="AJ3117" i="6" a="1"/>
  <c r="AJ3117" i="6" s="1"/>
  <c r="AJ3118" i="6" s="1"/>
  <c r="AJ3116" i="6" s="1" a="1"/>
  <c r="AJ3116" i="6" s="1"/>
  <c r="AJ3741" i="6" a="1"/>
  <c r="AJ3741" i="6" s="1"/>
  <c r="AJ3742" i="6" s="1"/>
  <c r="AJ3740" i="6" s="1" a="1"/>
  <c r="AJ3740" i="6" s="1"/>
  <c r="AK3739" i="6" s="1" a="1"/>
  <c r="AK3739" i="6" s="1"/>
  <c r="AJ929" i="6" a="1"/>
  <c r="AJ929" i="6" s="1"/>
  <c r="AJ930" i="6" s="1"/>
  <c r="AJ928" i="6" s="1" a="1"/>
  <c r="AJ928" i="6" s="1"/>
  <c r="AJ2501" i="6" a="1"/>
  <c r="AJ2501" i="6" s="1"/>
  <c r="AJ2502" i="6" s="1"/>
  <c r="AJ2500" i="6" s="1" a="1"/>
  <c r="AJ2500" i="6" s="1"/>
  <c r="AJ2781" i="6" a="1"/>
  <c r="AJ2781" i="6" s="1"/>
  <c r="AJ2782" i="6" s="1"/>
  <c r="AJ2780" i="6" s="1" a="1"/>
  <c r="AJ2780" i="6" s="1"/>
  <c r="AJ2517" i="6" a="1"/>
  <c r="AJ2517" i="6" s="1"/>
  <c r="AJ2518" i="6" s="1"/>
  <c r="AJ2516" i="6" s="1" a="1"/>
  <c r="AJ2516" i="6" s="1"/>
  <c r="AJ2925" i="6" a="1"/>
  <c r="AJ2925" i="6" s="1"/>
  <c r="AJ2926" i="6" s="1"/>
  <c r="AJ2924" i="6" s="1" a="1"/>
  <c r="AJ2924" i="6" s="1"/>
  <c r="AJ2301" i="6" a="1"/>
  <c r="AJ2301" i="6" s="1"/>
  <c r="AJ2302" i="6" s="1"/>
  <c r="AJ2300" i="6" s="1" a="1"/>
  <c r="AJ2300" i="6" s="1"/>
  <c r="AK2299" i="6" s="1" a="1"/>
  <c r="AK2299" i="6" s="1"/>
  <c r="AJ305" i="6" a="1"/>
  <c r="AJ305" i="6" s="1"/>
  <c r="AJ306" i="6" s="1"/>
  <c r="AJ304" i="6" s="1" a="1"/>
  <c r="AJ304" i="6" s="1"/>
  <c r="AK303" i="6" s="1" a="1"/>
  <c r="AK303" i="6" s="1"/>
  <c r="AJ2385" i="6" a="1"/>
  <c r="AJ2385" i="6" s="1"/>
  <c r="AJ2386" i="6" s="1"/>
  <c r="AJ2384" i="6" s="1" a="1"/>
  <c r="AJ2384" i="6" s="1"/>
  <c r="AK2383" i="6" s="1" a="1"/>
  <c r="AK2383" i="6" s="1"/>
  <c r="AJ1253" i="6" a="1"/>
  <c r="AJ1253" i="6" s="1"/>
  <c r="AJ1254" i="6" s="1"/>
  <c r="AJ1252" i="6" s="1" a="1"/>
  <c r="AJ1252" i="6" s="1"/>
  <c r="AK1251" i="6" s="1" a="1"/>
  <c r="AK1251" i="6" s="1"/>
  <c r="AJ3797" i="6" a="1"/>
  <c r="AJ3797" i="6" s="1"/>
  <c r="AJ3798" i="6" s="1"/>
  <c r="AJ3796" i="6" s="1" a="1"/>
  <c r="AJ3796" i="6" s="1"/>
  <c r="AJ1457" i="6" a="1"/>
  <c r="AJ1457" i="6" s="1"/>
  <c r="AJ1458" i="6" s="1"/>
  <c r="AJ1456" i="6" s="1" a="1"/>
  <c r="AJ1456" i="6" s="1"/>
  <c r="AJ2033" i="6" a="1"/>
  <c r="AJ2033" i="6" s="1"/>
  <c r="AJ2034" i="6" s="1"/>
  <c r="AJ2032" i="6" s="1" a="1"/>
  <c r="AJ2032" i="6" s="1"/>
  <c r="AJ3405" i="6" a="1"/>
  <c r="AJ3405" i="6" s="1"/>
  <c r="AJ3406" i="6" s="1"/>
  <c r="AJ3404" i="6" s="1" a="1"/>
  <c r="AJ3404" i="6" s="1"/>
  <c r="AK3403" i="6" s="1" a="1"/>
  <c r="AK3403" i="6" s="1"/>
  <c r="AJ1321" i="6" a="1"/>
  <c r="AJ1321" i="6" s="1"/>
  <c r="AJ1322" i="6" s="1"/>
  <c r="AJ1320" i="6" s="1" a="1"/>
  <c r="AJ1320" i="6" s="1"/>
  <c r="AK1319" i="6" s="1" a="1"/>
  <c r="AK1319" i="6" s="1"/>
  <c r="AJ3753" i="6" a="1"/>
  <c r="AJ3753" i="6" s="1"/>
  <c r="AJ3754" i="6" s="1"/>
  <c r="AJ3752" i="6" s="1" a="1"/>
  <c r="AJ3752" i="6" s="1"/>
  <c r="AJ121" i="6" a="1"/>
  <c r="AJ121" i="6" s="1"/>
  <c r="AJ122" i="6" s="1"/>
  <c r="AJ120" i="6" s="1" a="1"/>
  <c r="AJ120" i="6" s="1"/>
  <c r="AK119" i="6" s="1" a="1"/>
  <c r="AK119" i="6" s="1"/>
  <c r="AJ1901" i="6" a="1"/>
  <c r="AJ1901" i="6" s="1"/>
  <c r="AJ1902" i="6" s="1"/>
  <c r="AJ1900" i="6" s="1" a="1"/>
  <c r="AJ1900" i="6" s="1"/>
  <c r="AI1349" i="6" a="1"/>
  <c r="AI1349" i="6" s="1"/>
  <c r="AJ1349" i="6" s="1" a="1"/>
  <c r="AJ1349" i="6" s="1"/>
  <c r="AI665" i="6" a="1"/>
  <c r="AI665" i="6" s="1"/>
  <c r="AI666" i="6" s="1"/>
  <c r="AI664" i="6" s="1"/>
  <c r="AI1853" i="6" a="1"/>
  <c r="AI1853" i="6" s="1"/>
  <c r="AJ1853" i="6" s="1" a="1"/>
  <c r="AJ1853" i="6" s="1"/>
  <c r="AI405" i="6" a="1"/>
  <c r="AI405" i="6" s="1"/>
  <c r="AI406" i="6" s="1"/>
  <c r="AI404" i="6" s="1"/>
  <c r="AI649" i="6" a="1"/>
  <c r="AI649" i="6" s="1"/>
  <c r="AI1589" i="6" a="1"/>
  <c r="AI1589" i="6" s="1"/>
  <c r="AI1590" i="6" s="1"/>
  <c r="AI1588" i="6" s="1"/>
  <c r="AH3682" i="6"/>
  <c r="AH3680" i="6" s="1"/>
  <c r="AH1750" i="6"/>
  <c r="AH1748" i="6" s="1"/>
  <c r="AH3446" i="6"/>
  <c r="AH3444" i="6" s="1"/>
  <c r="AI1674" i="6"/>
  <c r="AI1672" i="6" s="1"/>
  <c r="AJ1593" i="6" a="1"/>
  <c r="AJ1593" i="6" s="1"/>
  <c r="AJ1594" i="6" s="1"/>
  <c r="AJ1592" i="6" s="1" a="1"/>
  <c r="AJ1592" i="6" s="1"/>
  <c r="AJ3001" i="6" a="1"/>
  <c r="AJ3001" i="6" s="1"/>
  <c r="AJ3002" i="6" s="1"/>
  <c r="AJ3000" i="6" s="1" a="1"/>
  <c r="AJ3000" i="6" s="1"/>
  <c r="AJ385" i="6" a="1"/>
  <c r="AJ385" i="6" s="1"/>
  <c r="AJ386" i="6" s="1"/>
  <c r="AJ384" i="6" s="1" a="1"/>
  <c r="AJ384" i="6" s="1"/>
  <c r="AJ873" i="6" a="1"/>
  <c r="AJ873" i="6" s="1"/>
  <c r="AJ874" i="6" s="1"/>
  <c r="AJ872" i="6" s="1" a="1"/>
  <c r="AJ872" i="6" s="1"/>
  <c r="AJ3577" i="6" a="1"/>
  <c r="AJ3577" i="6" s="1"/>
  <c r="AJ3578" i="6" s="1"/>
  <c r="AJ3576" i="6" s="1" a="1"/>
  <c r="AJ3576" i="6" s="1"/>
  <c r="AK3575" i="6" s="1" a="1"/>
  <c r="AK3575" i="6" s="1"/>
  <c r="AJ2753" i="6" a="1"/>
  <c r="AJ2753" i="6" s="1"/>
  <c r="AJ2754" i="6" s="1"/>
  <c r="AJ2752" i="6" s="1" a="1"/>
  <c r="AJ2752" i="6" s="1"/>
  <c r="AJ3505" i="6" a="1"/>
  <c r="AJ3505" i="6" s="1"/>
  <c r="AJ3506" i="6" s="1"/>
  <c r="AJ3504" i="6" s="1" a="1"/>
  <c r="AJ3504" i="6" s="1"/>
  <c r="AJ1409" i="6" a="1"/>
  <c r="AJ1409" i="6" s="1"/>
  <c r="AJ1410" i="6" s="1"/>
  <c r="AJ1408" i="6" s="1" a="1"/>
  <c r="AJ1408" i="6" s="1"/>
  <c r="AK1407" i="6" s="1" a="1"/>
  <c r="AK1407" i="6" s="1"/>
  <c r="AJ1225" i="6" a="1"/>
  <c r="AJ1225" i="6" s="1"/>
  <c r="AJ1226" i="6" s="1"/>
  <c r="AJ1224" i="6" s="1" a="1"/>
  <c r="AJ1224" i="6" s="1"/>
  <c r="AJ1421" i="6" a="1"/>
  <c r="AJ1421" i="6" s="1"/>
  <c r="AJ1422" i="6" s="1"/>
  <c r="AJ1420" i="6" s="1" a="1"/>
  <c r="AJ1420" i="6" s="1"/>
  <c r="AJ2253" i="6" a="1"/>
  <c r="AJ2253" i="6" s="1"/>
  <c r="AJ2254" i="6" s="1"/>
  <c r="AJ2252" i="6" s="1" a="1"/>
  <c r="AJ2252" i="6" s="1"/>
  <c r="AJ361" i="6" a="1"/>
  <c r="AJ361" i="6" s="1"/>
  <c r="AJ362" i="6" s="1"/>
  <c r="AJ360" i="6" s="1" a="1"/>
  <c r="AJ360" i="6" s="1"/>
  <c r="AJ173" i="6" a="1"/>
  <c r="AJ173" i="6" s="1"/>
  <c r="AJ174" i="6" s="1"/>
  <c r="AJ172" i="6" s="1" a="1"/>
  <c r="AJ172" i="6" s="1"/>
  <c r="AJ453" i="6" a="1"/>
  <c r="AJ453" i="6" s="1"/>
  <c r="AJ454" i="6" s="1"/>
  <c r="AJ452" i="6" s="1" a="1"/>
  <c r="AJ452" i="6" s="1"/>
  <c r="AJ3869" i="6" a="1"/>
  <c r="AJ3869" i="6" s="1"/>
  <c r="AJ3870" i="6" s="1"/>
  <c r="AJ3868" i="6" s="1" a="1"/>
  <c r="AJ3868" i="6" s="1"/>
  <c r="AK3867" i="6" s="1" a="1"/>
  <c r="AK3867" i="6" s="1"/>
  <c r="AJ1617" i="6" a="1"/>
  <c r="AJ1617" i="6" s="1"/>
  <c r="AJ1618" i="6" s="1"/>
  <c r="AJ1616" i="6" s="1" a="1"/>
  <c r="AJ1616" i="6" s="1"/>
  <c r="AK1615" i="6" s="1" a="1"/>
  <c r="AK1615" i="6" s="1"/>
  <c r="AJ297" i="6" a="1"/>
  <c r="AJ297" i="6" s="1"/>
  <c r="AJ298" i="6" s="1"/>
  <c r="AJ296" i="6" s="1" a="1"/>
  <c r="AJ296" i="6" s="1"/>
  <c r="AK295" i="6" s="1" a="1"/>
  <c r="AK295" i="6" s="1"/>
  <c r="AJ553" i="6" a="1"/>
  <c r="AJ553" i="6" s="1"/>
  <c r="AJ554" i="6" s="1"/>
  <c r="AJ552" i="6" s="1" a="1"/>
  <c r="AJ552" i="6" s="1"/>
  <c r="AJ2681" i="6" a="1"/>
  <c r="AJ2681" i="6" s="1"/>
  <c r="AJ2682" i="6" s="1"/>
  <c r="AJ2680" i="6" s="1" a="1"/>
  <c r="AJ2680" i="6" s="1"/>
  <c r="AK2679" i="6" s="1" a="1"/>
  <c r="AK2679" i="6" s="1"/>
  <c r="AJ3049" i="6" a="1"/>
  <c r="AJ3049" i="6" s="1"/>
  <c r="AJ3050" i="6" s="1"/>
  <c r="AJ3048" i="6" s="1" a="1"/>
  <c r="AJ3048" i="6" s="1"/>
  <c r="AJ2697" i="6" a="1"/>
  <c r="AJ2697" i="6" s="1"/>
  <c r="AJ2698" i="6" s="1"/>
  <c r="AJ2696" i="6" s="1" a="1"/>
  <c r="AJ2696" i="6" s="1"/>
  <c r="AJ977" i="6" a="1"/>
  <c r="AJ977" i="6" s="1"/>
  <c r="AJ978" i="6" s="1"/>
  <c r="AJ976" i="6" s="1" a="1"/>
  <c r="AJ976" i="6" s="1"/>
  <c r="AK975" i="6" s="1" a="1"/>
  <c r="AK975" i="6" s="1"/>
  <c r="AJ2929" i="6" a="1"/>
  <c r="AJ2929" i="6" s="1"/>
  <c r="AJ2930" i="6" s="1"/>
  <c r="AJ2928" i="6" s="1" a="1"/>
  <c r="AJ2928" i="6" s="1"/>
  <c r="AJ2769" i="6" a="1"/>
  <c r="AJ2769" i="6" s="1"/>
  <c r="AJ2770" i="6" s="1"/>
  <c r="AJ2768" i="6" s="1" a="1"/>
  <c r="AJ2768" i="6" s="1"/>
  <c r="AJ3413" i="6" a="1"/>
  <c r="AJ3413" i="6" s="1"/>
  <c r="AJ3414" i="6" s="1"/>
  <c r="AJ3412" i="6" s="1" a="1"/>
  <c r="AJ3412" i="6" s="1"/>
  <c r="AK3411" i="6" s="1" a="1"/>
  <c r="AK3411" i="6" s="1"/>
  <c r="AI3845" i="6" a="1"/>
  <c r="AI3845" i="6" s="1"/>
  <c r="AJ3845" i="6" s="1" a="1"/>
  <c r="AJ3845" i="6" s="1"/>
  <c r="AI2009" i="6" a="1"/>
  <c r="AI2009" i="6" s="1"/>
  <c r="AJ2009" i="6" s="1" a="1"/>
  <c r="AJ2009" i="6" s="1"/>
  <c r="AJ2010" i="6" s="1"/>
  <c r="AJ2008" i="6" s="1" a="1"/>
  <c r="AJ2008" i="6" s="1"/>
  <c r="AI1541" i="6" a="1"/>
  <c r="AI1541" i="6" s="1"/>
  <c r="AJ1541" i="6" s="1" a="1"/>
  <c r="AJ1541" i="6" s="1"/>
  <c r="AJ1542" i="6" s="1"/>
  <c r="AJ1540" i="6" s="1" a="1"/>
  <c r="AJ1540" i="6" s="1"/>
  <c r="AJ2189" i="6" a="1"/>
  <c r="AJ2189" i="6" s="1"/>
  <c r="AJ2190" i="6" s="1"/>
  <c r="AJ2188" i="6" s="1" a="1"/>
  <c r="AJ2188" i="6" s="1"/>
  <c r="AK2187" i="6" s="1" a="1"/>
  <c r="AK2187" i="6" s="1"/>
  <c r="AI933" i="6" a="1"/>
  <c r="AI933" i="6" s="1"/>
  <c r="AI934" i="6" s="1"/>
  <c r="AI932" i="6" s="1"/>
  <c r="AJ2065" i="6" a="1"/>
  <c r="AJ2065" i="6" s="1"/>
  <c r="AJ2066" i="6" s="1"/>
  <c r="AJ2064" i="6" s="1" a="1"/>
  <c r="AJ2064" i="6" s="1"/>
  <c r="AK2063" i="6" s="1" a="1"/>
  <c r="AK2063" i="6" s="1"/>
  <c r="AI689" i="6" a="1"/>
  <c r="AI689" i="6" s="1"/>
  <c r="AI690" i="6" s="1"/>
  <c r="AI688" i="6" s="1"/>
  <c r="AI1477" i="6" a="1"/>
  <c r="AI1477" i="6" s="1"/>
  <c r="AJ1477" i="6" s="1" a="1"/>
  <c r="AJ1477" i="6" s="1"/>
  <c r="AJ1478" i="6" s="1"/>
  <c r="AJ1476" i="6" s="1" a="1"/>
  <c r="AJ1476" i="6" s="1"/>
  <c r="AI1130" i="6"/>
  <c r="AI1128" i="6" s="1"/>
  <c r="AI3585" i="6" a="1"/>
  <c r="AI3585" i="6" s="1"/>
  <c r="AI3586" i="6" s="1"/>
  <c r="AI3584" i="6" s="1"/>
  <c r="AJ3813" i="6" a="1"/>
  <c r="AJ3813" i="6" s="1"/>
  <c r="AJ3814" i="6" s="1"/>
  <c r="AJ3812" i="6" s="1" a="1"/>
  <c r="AJ3812" i="6" s="1"/>
  <c r="AK3811" i="6" s="1" a="1"/>
  <c r="AK3811" i="6" s="1"/>
  <c r="AH3586" i="6"/>
  <c r="AH3584" i="6" s="1"/>
  <c r="AH3258" i="6"/>
  <c r="AH3256" i="6" s="1"/>
  <c r="AI2094" i="6"/>
  <c r="AI2092" i="6" s="1"/>
  <c r="AJ1813" i="6" a="1"/>
  <c r="AJ1813" i="6" s="1"/>
  <c r="AJ1814" i="6" s="1"/>
  <c r="AJ1812" i="6" s="1" a="1"/>
  <c r="AJ1812" i="6" s="1"/>
  <c r="AK1811" i="6" s="1" a="1"/>
  <c r="AK1811" i="6" s="1"/>
  <c r="AJ1817" i="6" a="1"/>
  <c r="AJ1817" i="6" s="1"/>
  <c r="AJ1818" i="6" s="1"/>
  <c r="AJ1816" i="6" s="1" a="1"/>
  <c r="AJ1816" i="6" s="1"/>
  <c r="AJ17" i="6" a="1"/>
  <c r="AJ17" i="6" s="1"/>
  <c r="AJ18" i="6" s="1"/>
  <c r="AJ16" i="6" s="1" a="1"/>
  <c r="AJ16" i="6" s="1"/>
  <c r="AJ2885" i="6" a="1"/>
  <c r="AJ2885" i="6" s="1"/>
  <c r="AJ2886" i="6" s="1"/>
  <c r="AJ2884" i="6" s="1" a="1"/>
  <c r="AJ2884" i="6" s="1"/>
  <c r="AK2883" i="6" s="1" a="1"/>
  <c r="AK2883" i="6" s="1"/>
  <c r="AJ3233" i="6" a="1"/>
  <c r="AJ3233" i="6" s="1"/>
  <c r="AJ3234" i="6" s="1"/>
  <c r="AJ3232" i="6" s="1" a="1"/>
  <c r="AJ3232" i="6" s="1"/>
  <c r="AK3231" i="6" s="1" a="1"/>
  <c r="AK3231" i="6" s="1"/>
  <c r="AJ2509" i="6" a="1"/>
  <c r="AJ2509" i="6" s="1"/>
  <c r="AJ2510" i="6" s="1"/>
  <c r="AJ2508" i="6" s="1" a="1"/>
  <c r="AJ2508" i="6" s="1"/>
  <c r="AJ869" i="6" a="1"/>
  <c r="AJ869" i="6" s="1"/>
  <c r="AJ870" i="6" s="1"/>
  <c r="AJ868" i="6" s="1" a="1"/>
  <c r="AJ868" i="6" s="1"/>
  <c r="AJ893" i="6" a="1"/>
  <c r="AJ893" i="6" s="1"/>
  <c r="AJ894" i="6" s="1"/>
  <c r="AJ892" i="6" s="1" a="1"/>
  <c r="AJ892" i="6" s="1"/>
  <c r="AK891" i="6" s="1" a="1"/>
  <c r="AK891" i="6" s="1"/>
  <c r="AJ3033" i="6" a="1"/>
  <c r="AJ3033" i="6" s="1"/>
  <c r="AJ3034" i="6" s="1"/>
  <c r="AJ3032" i="6" s="1" a="1"/>
  <c r="AJ3032" i="6" s="1"/>
  <c r="AJ3909" i="6" a="1"/>
  <c r="AJ3909" i="6" s="1"/>
  <c r="AJ3910" i="6" s="1"/>
  <c r="AJ3908" i="6" s="1" a="1"/>
  <c r="AJ3908" i="6" s="1"/>
  <c r="AK3907" i="6" s="1" a="1"/>
  <c r="AK3907" i="6" s="1"/>
  <c r="AJ1129" i="6" a="1"/>
  <c r="AJ1129" i="6" s="1"/>
  <c r="AJ1130" i="6" s="1"/>
  <c r="AJ1128" i="6" s="1" a="1"/>
  <c r="AJ1128" i="6" s="1"/>
  <c r="AJ973" i="6" a="1"/>
  <c r="AJ973" i="6" s="1"/>
  <c r="AJ974" i="6" s="1"/>
  <c r="AJ972" i="6" s="1" a="1"/>
  <c r="AJ972" i="6" s="1"/>
  <c r="AK971" i="6" s="1" a="1"/>
  <c r="AK971" i="6" s="1"/>
  <c r="AJ21" i="6" a="1"/>
  <c r="AJ21" i="6" s="1"/>
  <c r="AJ22" i="6" s="1"/>
  <c r="AJ20" i="6" s="1" a="1"/>
  <c r="AJ20" i="6" s="1"/>
  <c r="AJ2969" i="6" a="1"/>
  <c r="AJ2969" i="6" s="1"/>
  <c r="AJ2970" i="6" s="1"/>
  <c r="AJ2968" i="6" s="1" a="1"/>
  <c r="AJ2968" i="6" s="1"/>
  <c r="AJ1257" i="6" a="1"/>
  <c r="AJ1257" i="6" s="1"/>
  <c r="AJ1258" i="6" s="1"/>
  <c r="AJ1256" i="6" s="1" a="1"/>
  <c r="AJ1256" i="6" s="1"/>
  <c r="AJ449" i="6" a="1"/>
  <c r="AJ449" i="6" s="1"/>
  <c r="AJ450" i="6" s="1"/>
  <c r="AJ448" i="6" s="1" a="1"/>
  <c r="AJ448" i="6" s="1"/>
  <c r="AJ3729" i="6" a="1"/>
  <c r="AJ3729" i="6" s="1"/>
  <c r="AJ3730" i="6" s="1"/>
  <c r="AJ3728" i="6" s="1" a="1"/>
  <c r="AJ3728" i="6" s="1"/>
  <c r="AJ3425" i="6" a="1"/>
  <c r="AJ3425" i="6" s="1"/>
  <c r="AJ3426" i="6" s="1"/>
  <c r="AJ3424" i="6" s="1" a="1"/>
  <c r="AJ3424" i="6" s="1"/>
  <c r="AK3423" i="6" s="1" a="1"/>
  <c r="AK3423" i="6" s="1"/>
  <c r="AJ3841" i="6" a="1"/>
  <c r="AJ3841" i="6" s="1"/>
  <c r="AJ3842" i="6" s="1"/>
  <c r="AJ3840" i="6" s="1" a="1"/>
  <c r="AJ3840" i="6" s="1"/>
  <c r="AJ3109" i="6" a="1"/>
  <c r="AJ3109" i="6" s="1"/>
  <c r="AJ3110" i="6" s="1"/>
  <c r="AJ3108" i="6" s="1" a="1"/>
  <c r="AJ3108" i="6" s="1"/>
  <c r="AJ3941" i="6" a="1"/>
  <c r="AJ3941" i="6" s="1"/>
  <c r="AJ3942" i="6" s="1"/>
  <c r="AJ3940" i="6" s="1" a="1"/>
  <c r="AJ3940" i="6" s="1"/>
  <c r="AJ1809" i="6" a="1"/>
  <c r="AJ1809" i="6" s="1"/>
  <c r="AJ1810" i="6" s="1"/>
  <c r="AJ1808" i="6" s="1" a="1"/>
  <c r="AJ1808" i="6" s="1"/>
  <c r="AK1807" i="6" s="1" a="1"/>
  <c r="AK1807" i="6" s="1"/>
  <c r="AJ2241" i="6" a="1"/>
  <c r="AJ2241" i="6" s="1"/>
  <c r="AJ2242" i="6" s="1"/>
  <c r="AJ2240" i="6" s="1" a="1"/>
  <c r="AJ2240" i="6" s="1"/>
  <c r="AJ1449" i="6" a="1"/>
  <c r="AJ1449" i="6" s="1"/>
  <c r="AJ1450" i="6" s="1"/>
  <c r="AJ1448" i="6" s="1" a="1"/>
  <c r="AJ1448" i="6" s="1"/>
  <c r="AJ2121" i="6" a="1"/>
  <c r="AJ2121" i="6" s="1"/>
  <c r="AJ2122" i="6" s="1"/>
  <c r="AJ2120" i="6" s="1" a="1"/>
  <c r="AJ2120" i="6" s="1"/>
  <c r="AJ2413" i="6" a="1"/>
  <c r="AJ2413" i="6" s="1"/>
  <c r="AJ2414" i="6" s="1"/>
  <c r="AJ2412" i="6" s="1" a="1"/>
  <c r="AJ2412" i="6" s="1"/>
  <c r="AJ1209" i="6" a="1"/>
  <c r="AJ1209" i="6" s="1"/>
  <c r="AJ1210" i="6" s="1"/>
  <c r="AJ1208" i="6" s="1" a="1"/>
  <c r="AJ1208" i="6" s="1"/>
  <c r="AJ2861" i="6" a="1"/>
  <c r="AJ2861" i="6" s="1"/>
  <c r="AJ2862" i="6" s="1"/>
  <c r="AJ2860" i="6" s="1" a="1"/>
  <c r="AJ2860" i="6" s="1"/>
  <c r="AK2859" i="6" s="1" a="1"/>
  <c r="AK2859" i="6" s="1"/>
  <c r="AJ921" i="6" a="1"/>
  <c r="AJ921" i="6" s="1"/>
  <c r="AJ922" i="6" s="1"/>
  <c r="AJ920" i="6" s="1" a="1"/>
  <c r="AJ920" i="6" s="1"/>
  <c r="AJ205" i="6" a="1"/>
  <c r="AJ205" i="6" s="1"/>
  <c r="AJ206" i="6" s="1"/>
  <c r="AJ204" i="6" s="1" a="1"/>
  <c r="AJ204" i="6" s="1"/>
  <c r="AJ3141" i="6" a="1"/>
  <c r="AJ3141" i="6" s="1"/>
  <c r="AJ3142" i="6" s="1"/>
  <c r="AJ3140" i="6" s="1" a="1"/>
  <c r="AJ3140" i="6" s="1"/>
  <c r="AJ1805" i="6" a="1"/>
  <c r="AJ1805" i="6" s="1"/>
  <c r="AJ1806" i="6" s="1"/>
  <c r="AJ1804" i="6" s="1" a="1"/>
  <c r="AJ1804" i="6" s="1"/>
  <c r="AJ3129" i="6" a="1"/>
  <c r="AJ3129" i="6" s="1"/>
  <c r="AJ3130" i="6" s="1"/>
  <c r="AJ3128" i="6" s="1" a="1"/>
  <c r="AJ3128" i="6" s="1"/>
  <c r="AK3127" i="6" s="1" a="1"/>
  <c r="AK3127" i="6" s="1"/>
  <c r="AJ2569" i="6" a="1"/>
  <c r="AJ2569" i="6" s="1"/>
  <c r="AJ2570" i="6" s="1"/>
  <c r="AJ2568" i="6" s="1" a="1"/>
  <c r="AJ2568" i="6" s="1"/>
  <c r="AJ1061" i="6" a="1"/>
  <c r="AJ1061" i="6" s="1"/>
  <c r="AJ1062" i="6" s="1"/>
  <c r="AJ1060" i="6" s="1" a="1"/>
  <c r="AJ1060" i="6" s="1"/>
  <c r="AK1059" i="6" s="1" a="1"/>
  <c r="AK1059" i="6" s="1"/>
  <c r="AJ1561" i="6" a="1"/>
  <c r="AJ1561" i="6" s="1"/>
  <c r="AJ1562" i="6" s="1"/>
  <c r="AJ1560" i="6" s="1" a="1"/>
  <c r="AJ1560" i="6" s="1"/>
  <c r="AJ621" i="6" a="1"/>
  <c r="AJ621" i="6" s="1"/>
  <c r="AJ622" i="6" s="1"/>
  <c r="AJ620" i="6" s="1" a="1"/>
  <c r="AJ620" i="6" s="1"/>
  <c r="AJ1177" i="6" a="1"/>
  <c r="AJ1177" i="6" s="1"/>
  <c r="AJ1178" i="6" s="1"/>
  <c r="AJ1176" i="6" s="1" a="1"/>
  <c r="AJ1176" i="6" s="1"/>
  <c r="AK1175" i="6" s="1" a="1"/>
  <c r="AK1175" i="6" s="1"/>
  <c r="AJ953" i="6" a="1"/>
  <c r="AJ953" i="6" s="1"/>
  <c r="AJ954" i="6" s="1"/>
  <c r="AJ952" i="6" s="1" a="1"/>
  <c r="AJ952" i="6" s="1"/>
  <c r="AJ397" i="6" a="1"/>
  <c r="AJ397" i="6" s="1"/>
  <c r="AJ398" i="6" s="1"/>
  <c r="AJ396" i="6" s="1" a="1"/>
  <c r="AJ396" i="6" s="1"/>
  <c r="AK395" i="6" s="1" a="1"/>
  <c r="AK395" i="6" s="1"/>
  <c r="AJ605" i="6" a="1"/>
  <c r="AJ605" i="6" s="1"/>
  <c r="AJ606" i="6" s="1"/>
  <c r="AJ604" i="6" s="1" a="1"/>
  <c r="AJ604" i="6" s="1"/>
  <c r="AK603" i="6" s="1" a="1"/>
  <c r="AK603" i="6" s="1"/>
  <c r="AJ693" i="6" a="1"/>
  <c r="AJ693" i="6" s="1"/>
  <c r="AJ694" i="6" s="1"/>
  <c r="AJ692" i="6" s="1" a="1"/>
  <c r="AJ692" i="6" s="1"/>
  <c r="AK691" i="6" s="1" a="1"/>
  <c r="AK691" i="6" s="1"/>
  <c r="AJ1957" i="6" a="1"/>
  <c r="AJ1957" i="6" s="1"/>
  <c r="AJ1958" i="6" s="1"/>
  <c r="AJ1956" i="6" s="1" a="1"/>
  <c r="AJ1956" i="6" s="1"/>
  <c r="AJ1037" i="6" a="1"/>
  <c r="AJ1037" i="6" s="1"/>
  <c r="AJ1038" i="6" s="1"/>
  <c r="AJ1036" i="6" s="1" a="1"/>
  <c r="AJ1036" i="6" s="1"/>
  <c r="AJ2701" i="6" a="1"/>
  <c r="AJ2701" i="6" s="1"/>
  <c r="AJ2702" i="6" s="1"/>
  <c r="AJ2700" i="6" s="1" a="1"/>
  <c r="AJ2700" i="6" s="1"/>
  <c r="AK2699" i="6" s="1" a="1"/>
  <c r="AK2699" i="6" s="1"/>
  <c r="AJ1113" i="6" a="1"/>
  <c r="AJ1113" i="6" s="1"/>
  <c r="AJ1114" i="6" s="1"/>
  <c r="AJ1112" i="6" s="1" a="1"/>
  <c r="AJ1112" i="6" s="1"/>
  <c r="AJ3409" i="6" a="1"/>
  <c r="AJ3409" i="6" s="1"/>
  <c r="AJ3410" i="6" s="1"/>
  <c r="AJ3408" i="6" s="1" a="1"/>
  <c r="AJ3408" i="6" s="1"/>
  <c r="AK3407" i="6" s="1" a="1"/>
  <c r="AK3407" i="6" s="1"/>
  <c r="AJ661" i="6" a="1"/>
  <c r="AJ661" i="6" s="1"/>
  <c r="AJ662" i="6" s="1"/>
  <c r="AJ660" i="6" s="1" a="1"/>
  <c r="AJ660" i="6" s="1"/>
  <c r="AJ645" i="6" a="1"/>
  <c r="AJ645" i="6" s="1"/>
  <c r="AJ646" i="6" s="1"/>
  <c r="AJ644" i="6" s="1" a="1"/>
  <c r="AJ644" i="6" s="1"/>
  <c r="AJ565" i="6" a="1"/>
  <c r="AJ565" i="6" s="1"/>
  <c r="AJ566" i="6" s="1"/>
  <c r="AJ564" i="6" s="1" a="1"/>
  <c r="AJ564" i="6" s="1"/>
  <c r="AJ3913" i="6" a="1"/>
  <c r="AJ3913" i="6" s="1"/>
  <c r="AJ3914" i="6" s="1"/>
  <c r="AJ3912" i="6" s="1" a="1"/>
  <c r="AJ3912" i="6" s="1"/>
  <c r="AI325" i="6" a="1"/>
  <c r="AI325" i="6" s="1"/>
  <c r="AJ325" i="6" s="1" a="1"/>
  <c r="AJ325" i="6" s="1"/>
  <c r="AJ3262" i="6"/>
  <c r="AJ3260" i="6" s="1" a="1"/>
  <c r="AJ3260" i="6" s="1"/>
  <c r="AI225" i="6" a="1"/>
  <c r="AI225" i="6" s="1"/>
  <c r="AI226" i="6" s="1"/>
  <c r="AI224" i="6" s="1"/>
  <c r="AJ569" i="6" a="1"/>
  <c r="AJ569" i="6" s="1"/>
  <c r="AJ570" i="6" s="1"/>
  <c r="AJ568" i="6" s="1" a="1"/>
  <c r="AJ568" i="6" s="1"/>
  <c r="AI1925" i="6" a="1"/>
  <c r="AI1925" i="6" s="1"/>
  <c r="AJ1925" i="6" s="1" a="1"/>
  <c r="AJ1925" i="6" s="1"/>
  <c r="AH2734" i="6"/>
  <c r="AH2732" i="6" s="1"/>
  <c r="AI2629" i="6" a="1"/>
  <c r="AI2629" i="6" s="1"/>
  <c r="AI2630" i="6" s="1"/>
  <c r="AI2628" i="6" s="1"/>
  <c r="AI3881" i="6" a="1"/>
  <c r="AI3881" i="6" s="1"/>
  <c r="AH2262" i="6"/>
  <c r="AH2260" i="6" s="1"/>
  <c r="AH1134" i="6"/>
  <c r="AH1132" i="6" s="1"/>
  <c r="AH1006" i="6"/>
  <c r="AH1004" i="6" s="1"/>
  <c r="AJ425" i="6" a="1"/>
  <c r="AJ425" i="6" s="1"/>
  <c r="AJ426" i="6" s="1"/>
  <c r="AJ424" i="6" s="1" a="1"/>
  <c r="AJ424" i="6" s="1"/>
  <c r="AJ545" i="6" a="1"/>
  <c r="AJ545" i="6" s="1"/>
  <c r="AJ546" i="6" s="1"/>
  <c r="AJ544" i="6" s="1" a="1"/>
  <c r="AJ544" i="6" s="1"/>
  <c r="AJ13" i="6" a="1"/>
  <c r="AJ13" i="6" s="1"/>
  <c r="AJ14" i="6" s="1"/>
  <c r="AJ12" i="6" s="1" a="1"/>
  <c r="AJ12" i="6" s="1"/>
  <c r="AJ3821" i="6" a="1"/>
  <c r="AJ3821" i="6" s="1"/>
  <c r="AJ3822" i="6" s="1"/>
  <c r="AJ3820" i="6" s="1" a="1"/>
  <c r="AJ3820" i="6" s="1"/>
  <c r="AJ3537" i="6" a="1"/>
  <c r="AJ3537" i="6" s="1"/>
  <c r="AJ3538" i="6" s="1"/>
  <c r="AJ3536" i="6" s="1" a="1"/>
  <c r="AJ3536" i="6" s="1"/>
  <c r="AJ1597" i="6" a="1"/>
  <c r="AJ1597" i="6" s="1"/>
  <c r="AJ1598" i="6" s="1"/>
  <c r="AJ1596" i="6" s="1" a="1"/>
  <c r="AJ1596" i="6" s="1"/>
  <c r="AJ3937" i="6" a="1"/>
  <c r="AJ3937" i="6" s="1"/>
  <c r="AJ3938" i="6" s="1"/>
  <c r="AJ3936" i="6" s="1" a="1"/>
  <c r="AJ3936" i="6" s="1"/>
  <c r="AK3935" i="6" s="1" a="1"/>
  <c r="AK3935" i="6" s="1"/>
  <c r="AJ1365" i="6" a="1"/>
  <c r="AJ1365" i="6" s="1"/>
  <c r="AJ1366" i="6" s="1"/>
  <c r="AJ1364" i="6" s="1" a="1"/>
  <c r="AJ1364" i="6" s="1"/>
  <c r="AK1363" i="6" s="1" a="1"/>
  <c r="AK1363" i="6" s="1"/>
  <c r="AJ3333" i="6" a="1"/>
  <c r="AJ3333" i="6" s="1"/>
  <c r="AJ3334" i="6" s="1"/>
  <c r="AJ3332" i="6" s="1" a="1"/>
  <c r="AJ3332" i="6" s="1"/>
  <c r="AJ517" i="6" a="1"/>
  <c r="AJ517" i="6" s="1"/>
  <c r="AJ518" i="6" s="1"/>
  <c r="AJ516" i="6" s="1" a="1"/>
  <c r="AJ516" i="6" s="1"/>
  <c r="AJ3929" i="6" a="1"/>
  <c r="AJ3929" i="6" s="1"/>
  <c r="AJ3930" i="6" s="1"/>
  <c r="AJ3928" i="6" s="1" a="1"/>
  <c r="AJ3928" i="6" s="1"/>
  <c r="AJ2237" i="6" a="1"/>
  <c r="AJ2237" i="6" s="1"/>
  <c r="AJ2238" i="6" s="1"/>
  <c r="AJ2236" i="6" s="1" a="1"/>
  <c r="AJ2236" i="6" s="1"/>
  <c r="AK2235" i="6" s="1" a="1"/>
  <c r="AK2235" i="6" s="1"/>
  <c r="AJ2749" i="6" a="1"/>
  <c r="AJ2749" i="6" s="1"/>
  <c r="AJ2750" i="6" s="1"/>
  <c r="AJ2748" i="6" s="1" a="1"/>
  <c r="AJ2748" i="6" s="1"/>
  <c r="AJ3553" i="6" a="1"/>
  <c r="AJ3553" i="6" s="1"/>
  <c r="AJ3554" i="6" s="1"/>
  <c r="AJ3552" i="6" s="1" a="1"/>
  <c r="AJ3552" i="6" s="1"/>
  <c r="AK3551" i="6" s="1" a="1"/>
  <c r="AK3551" i="6" s="1"/>
  <c r="AJ1377" i="6" a="1"/>
  <c r="AJ1377" i="6" s="1"/>
  <c r="AJ1378" i="6" s="1"/>
  <c r="AJ1376" i="6" s="1" a="1"/>
  <c r="AJ1376" i="6" s="1"/>
  <c r="AK1375" i="6" s="1" a="1"/>
  <c r="AK1375" i="6" s="1"/>
  <c r="AJ1553" i="6" a="1"/>
  <c r="AJ1553" i="6" s="1"/>
  <c r="AJ1554" i="6" s="1"/>
  <c r="AJ1552" i="6" s="1" a="1"/>
  <c r="AJ1552" i="6" s="1"/>
  <c r="AK1551" i="6" s="1" a="1"/>
  <c r="AK1551" i="6" s="1"/>
  <c r="AJ3045" i="6" a="1"/>
  <c r="AJ3045" i="6" s="1"/>
  <c r="AJ3046" i="6" s="1"/>
  <c r="AJ3044" i="6" s="1" a="1"/>
  <c r="AJ3044" i="6" s="1"/>
  <c r="AJ1733" i="6" a="1"/>
  <c r="AJ1733" i="6" s="1"/>
  <c r="AJ1734" i="6" s="1"/>
  <c r="AJ1732" i="6" s="1" a="1"/>
  <c r="AJ1732" i="6" s="1"/>
  <c r="AK1731" i="6" s="1" a="1"/>
  <c r="AK1731" i="6" s="1"/>
  <c r="AJ2325" i="6" a="1"/>
  <c r="AJ2325" i="6" s="1"/>
  <c r="AJ2326" i="6" s="1"/>
  <c r="AJ2324" i="6" s="1" a="1"/>
  <c r="AJ2324" i="6" s="1"/>
  <c r="AJ1137" i="6" a="1"/>
  <c r="AJ1137" i="6" s="1"/>
  <c r="AJ1138" i="6" s="1"/>
  <c r="AJ1136" i="6" s="1" a="1"/>
  <c r="AJ1136" i="6" s="1"/>
  <c r="AJ685" i="6" a="1"/>
  <c r="AJ685" i="6" s="1"/>
  <c r="AJ686" i="6" s="1"/>
  <c r="AJ684" i="6" s="1" a="1"/>
  <c r="AJ684" i="6" s="1"/>
  <c r="AJ2721" i="6" a="1"/>
  <c r="AJ2721" i="6" s="1"/>
  <c r="AJ2722" i="6" s="1"/>
  <c r="AJ2720" i="6" s="1" a="1"/>
  <c r="AJ2720" i="6" s="1"/>
  <c r="AJ961" i="6" a="1"/>
  <c r="AJ961" i="6" s="1"/>
  <c r="AJ962" i="6" s="1"/>
  <c r="AJ960" i="6" s="1" a="1"/>
  <c r="AJ960" i="6" s="1"/>
  <c r="AJ3641" i="6" a="1"/>
  <c r="AJ3641" i="6" s="1"/>
  <c r="AJ3642" i="6" s="1"/>
  <c r="AJ3640" i="6" s="1" a="1"/>
  <c r="AJ3640" i="6" s="1"/>
  <c r="AI2481" i="6" a="1"/>
  <c r="AI2481" i="6" s="1"/>
  <c r="AI2482" i="6" s="1"/>
  <c r="AI2480" i="6" s="1"/>
  <c r="AJ1937" i="6" a="1"/>
  <c r="AJ1937" i="6" s="1"/>
  <c r="AJ1938" i="6" s="1"/>
  <c r="AJ1936" i="6" s="1" a="1"/>
  <c r="AJ1936" i="6" s="1"/>
  <c r="AJ3346" i="6"/>
  <c r="AJ3344" i="6" s="1" a="1"/>
  <c r="AJ3344" i="6" s="1"/>
  <c r="AI2250" i="6"/>
  <c r="AI2248" i="6" s="1"/>
  <c r="AI3329" i="6" a="1"/>
  <c r="AI3329" i="6" s="1"/>
  <c r="AI2981" i="6" a="1"/>
  <c r="AI2981" i="6" s="1"/>
  <c r="AI1405" i="6" a="1"/>
  <c r="AI1405" i="6" s="1"/>
  <c r="AH1474" i="6"/>
  <c r="AH1472" i="6" s="1"/>
  <c r="AH1194" i="6"/>
  <c r="AH1192" i="6" s="1"/>
  <c r="AJ2257" i="6" a="1"/>
  <c r="AJ2257" i="6" s="1"/>
  <c r="AJ2258" i="6" s="1"/>
  <c r="AJ2256" i="6" s="1" a="1"/>
  <c r="AJ2256" i="6" s="1"/>
  <c r="AJ201" i="6" a="1"/>
  <c r="AJ201" i="6" s="1"/>
  <c r="AJ202" i="6" s="1"/>
  <c r="AJ200" i="6" s="1" a="1"/>
  <c r="AJ200" i="6" s="1"/>
  <c r="AK199" i="6" s="1" a="1"/>
  <c r="AK199" i="6" s="1"/>
  <c r="AJ2229" i="6" a="1"/>
  <c r="AJ2229" i="6" s="1"/>
  <c r="AJ2230" i="6" s="1"/>
  <c r="AJ2228" i="6" s="1" a="1"/>
  <c r="AJ2228" i="6" s="1"/>
  <c r="AJ785" i="6" a="1"/>
  <c r="AJ785" i="6" s="1"/>
  <c r="AJ786" i="6" s="1"/>
  <c r="AJ784" i="6" s="1" a="1"/>
  <c r="AJ784" i="6" s="1"/>
  <c r="AK783" i="6" s="1" a="1"/>
  <c r="AK783" i="6" s="1"/>
  <c r="AJ1393" i="6" a="1"/>
  <c r="AJ1393" i="6" s="1"/>
  <c r="AJ1394" i="6" s="1"/>
  <c r="AJ1392" i="6" s="1" a="1"/>
  <c r="AJ1392" i="6" s="1"/>
  <c r="AK1391" i="6" s="1" a="1"/>
  <c r="AK1391" i="6" s="1"/>
  <c r="AJ1793" i="6" a="1"/>
  <c r="AJ1793" i="6" s="1"/>
  <c r="AJ1794" i="6" s="1"/>
  <c r="AJ1792" i="6" s="1" a="1"/>
  <c r="AJ1792" i="6" s="1"/>
  <c r="AK1791" i="6" s="1" a="1"/>
  <c r="AK1791" i="6" s="1"/>
  <c r="AJ1713" i="6" a="1"/>
  <c r="AJ1713" i="6" s="1"/>
  <c r="AJ1714" i="6" s="1"/>
  <c r="AJ1712" i="6" s="1" a="1"/>
  <c r="AJ1712" i="6" s="1"/>
  <c r="AJ589" i="6" a="1"/>
  <c r="AJ589" i="6" s="1"/>
  <c r="AJ590" i="6" s="1"/>
  <c r="AJ588" i="6" s="1" a="1"/>
  <c r="AJ588" i="6" s="1"/>
  <c r="AJ1053" i="6" a="1"/>
  <c r="AJ1053" i="6" s="1"/>
  <c r="AJ1054" i="6" s="1"/>
  <c r="AJ1052" i="6" s="1" a="1"/>
  <c r="AJ1052" i="6" s="1"/>
  <c r="AJ2785" i="6" a="1"/>
  <c r="AJ2785" i="6" s="1"/>
  <c r="AJ2786" i="6" s="1"/>
  <c r="AJ2784" i="6" s="1" a="1"/>
  <c r="AJ2784" i="6" s="1"/>
  <c r="AJ2717" i="6" a="1"/>
  <c r="AJ2717" i="6" s="1"/>
  <c r="AJ2718" i="6" s="1"/>
  <c r="AJ2716" i="6" s="1" a="1"/>
  <c r="AJ2716" i="6" s="1"/>
  <c r="AJ3025" i="6" a="1"/>
  <c r="AJ3025" i="6" s="1"/>
  <c r="AJ3026" i="6" s="1"/>
  <c r="AJ3024" i="6" s="1" a="1"/>
  <c r="AJ3024" i="6" s="1"/>
  <c r="AJ73" i="6" a="1"/>
  <c r="AJ73" i="6" s="1"/>
  <c r="AJ74" i="6" s="1"/>
  <c r="AJ72" i="6" s="1" a="1"/>
  <c r="AJ72" i="6" s="1"/>
  <c r="AK71" i="6" s="1" a="1"/>
  <c r="AK71" i="6" s="1"/>
  <c r="AJ1473" i="6" a="1"/>
  <c r="AJ1473" i="6" s="1"/>
  <c r="AJ1474" i="6" s="1"/>
  <c r="AJ1472" i="6" s="1" a="1"/>
  <c r="AJ1472" i="6" s="1"/>
  <c r="AJ3177" i="6" a="1"/>
  <c r="AJ3177" i="6" s="1"/>
  <c r="AJ3178" i="6" s="1"/>
  <c r="AJ3176" i="6" s="1" a="1"/>
  <c r="AJ3176" i="6" s="1"/>
  <c r="AJ3269" i="6" a="1"/>
  <c r="AJ3269" i="6" s="1"/>
  <c r="AJ3270" i="6" s="1"/>
  <c r="AJ3268" i="6" s="1" a="1"/>
  <c r="AJ3268" i="6" s="1"/>
  <c r="AK3267" i="6" s="1" a="1"/>
  <c r="AK3267" i="6" s="1"/>
  <c r="AJ1153" i="6" a="1"/>
  <c r="AJ1153" i="6" s="1"/>
  <c r="AJ1154" i="6" s="1"/>
  <c r="AJ1152" i="6" s="1" a="1"/>
  <c r="AJ1152" i="6" s="1"/>
  <c r="AJ349" i="6" a="1"/>
  <c r="AJ349" i="6" s="1"/>
  <c r="AJ350" i="6" s="1"/>
  <c r="AJ348" i="6" s="1" a="1"/>
  <c r="AJ348" i="6" s="1"/>
  <c r="AJ549" i="6" a="1"/>
  <c r="AJ549" i="6" s="1"/>
  <c r="AJ550" i="6" s="1"/>
  <c r="AJ548" i="6" s="1" a="1"/>
  <c r="AJ548" i="6" s="1"/>
  <c r="AJ257" i="6" a="1"/>
  <c r="AJ257" i="6" s="1"/>
  <c r="AJ258" i="6" s="1"/>
  <c r="AJ256" i="6" s="1" a="1"/>
  <c r="AJ256" i="6" s="1"/>
  <c r="AJ853" i="6" a="1"/>
  <c r="AJ853" i="6" s="1"/>
  <c r="AJ854" i="6" s="1"/>
  <c r="AJ852" i="6" s="1" a="1"/>
  <c r="AJ852" i="6" s="1"/>
  <c r="AJ1985" i="6" a="1"/>
  <c r="AJ1985" i="6" s="1"/>
  <c r="AJ1986" i="6" s="1"/>
  <c r="AJ1984" i="6" s="1" a="1"/>
  <c r="AJ1984" i="6" s="1"/>
  <c r="AJ3613" i="6" a="1"/>
  <c r="AJ3613" i="6" s="1"/>
  <c r="AJ3614" i="6" s="1"/>
  <c r="AJ3612" i="6" s="1" a="1"/>
  <c r="AJ3612" i="6" s="1"/>
  <c r="AK3611" i="6" s="1" a="1"/>
  <c r="AK3611" i="6" s="1"/>
  <c r="AJ2349" i="6" a="1"/>
  <c r="AJ2349" i="6" s="1"/>
  <c r="AJ2350" i="6" s="1"/>
  <c r="AJ2348" i="6" s="1" a="1"/>
  <c r="AJ2348" i="6" s="1"/>
  <c r="AJ3773" i="6" a="1"/>
  <c r="AJ3773" i="6" s="1"/>
  <c r="AJ3774" i="6" s="1"/>
  <c r="AJ3772" i="6" s="1" a="1"/>
  <c r="AJ3772" i="6" s="1"/>
  <c r="AK3771" i="6" s="1" a="1"/>
  <c r="AK3771" i="6" s="1"/>
  <c r="AJ45" i="6" a="1"/>
  <c r="AJ45" i="6" s="1"/>
  <c r="AJ46" i="6" s="1"/>
  <c r="AJ44" i="6" s="1" a="1"/>
  <c r="AJ44" i="6" s="1"/>
  <c r="AJ3497" i="6" a="1"/>
  <c r="AJ3497" i="6" s="1"/>
  <c r="AJ3498" i="6" s="1"/>
  <c r="AJ3496" i="6" s="1" a="1"/>
  <c r="AJ3496" i="6" s="1"/>
  <c r="AK3495" i="6" s="1" a="1"/>
  <c r="AK3495" i="6" s="1"/>
  <c r="AJ2709" i="6" a="1"/>
  <c r="AJ2709" i="6" s="1"/>
  <c r="AJ2710" i="6" s="1"/>
  <c r="AJ2708" i="6" s="1" a="1"/>
  <c r="AJ2708" i="6" s="1"/>
  <c r="AJ377" i="6" a="1"/>
  <c r="AJ377" i="6" s="1"/>
  <c r="AJ378" i="6" s="1"/>
  <c r="AJ376" i="6" s="1" a="1"/>
  <c r="AJ376" i="6" s="1"/>
  <c r="AJ217" i="6" a="1"/>
  <c r="AJ217" i="6" s="1"/>
  <c r="AJ218" i="6" s="1"/>
  <c r="AJ216" i="6" s="1" a="1"/>
  <c r="AJ216" i="6" s="1"/>
  <c r="AJ2689" i="6" a="1"/>
  <c r="AJ2689" i="6" s="1"/>
  <c r="AJ2690" i="6" s="1"/>
  <c r="AJ2688" i="6" s="1" a="1"/>
  <c r="AJ2688" i="6" s="1"/>
  <c r="AJ2829" i="6" a="1"/>
  <c r="AJ2829" i="6" s="1"/>
  <c r="AJ2830" i="6" s="1"/>
  <c r="AJ2828" i="6" s="1" a="1"/>
  <c r="AJ2828" i="6" s="1"/>
  <c r="AJ793" i="6" a="1"/>
  <c r="AJ793" i="6" s="1"/>
  <c r="AJ794" i="6" s="1"/>
  <c r="AJ792" i="6" s="1" a="1"/>
  <c r="AJ792" i="6" s="1"/>
  <c r="AJ3625" i="6" a="1"/>
  <c r="AJ3625" i="6" s="1"/>
  <c r="AJ3626" i="6" s="1"/>
  <c r="AJ3624" i="6" s="1" a="1"/>
  <c r="AJ3624" i="6" s="1"/>
  <c r="AJ2373" i="6" a="1"/>
  <c r="AJ2373" i="6" s="1"/>
  <c r="AJ2374" i="6" s="1"/>
  <c r="AJ2372" i="6" s="1" a="1"/>
  <c r="AJ2372" i="6" s="1"/>
  <c r="AJ229" i="6" a="1"/>
  <c r="AJ229" i="6" s="1"/>
  <c r="AJ230" i="6" s="1"/>
  <c r="AJ228" i="6" s="1" a="1"/>
  <c r="AJ228" i="6" s="1"/>
  <c r="AK227" i="6" s="1" a="1"/>
  <c r="AK227" i="6" s="1"/>
  <c r="AJ2889" i="6" a="1"/>
  <c r="AJ2889" i="6" s="1"/>
  <c r="AJ2890" i="6" s="1"/>
  <c r="AJ2888" i="6" s="1" a="1"/>
  <c r="AJ2888" i="6" s="1"/>
  <c r="AK2887" i="6" s="1" a="1"/>
  <c r="AK2887" i="6" s="1"/>
  <c r="AJ1081" i="6" a="1"/>
  <c r="AJ1081" i="6" s="1"/>
  <c r="AJ1082" i="6" s="1"/>
  <c r="AJ1080" i="6" s="1" a="1"/>
  <c r="AJ1080" i="6" s="1"/>
  <c r="AK1079" i="6" s="1" a="1"/>
  <c r="AK1079" i="6" s="1"/>
  <c r="AJ1953" i="6" a="1"/>
  <c r="AJ1953" i="6" s="1"/>
  <c r="AJ1954" i="6" s="1"/>
  <c r="AJ1952" i="6" s="1" a="1"/>
  <c r="AJ1952" i="6" s="1"/>
  <c r="AJ1893" i="6" a="1"/>
  <c r="AJ1893" i="6" s="1"/>
  <c r="AJ1894" i="6" s="1"/>
  <c r="AJ1892" i="6" s="1" a="1"/>
  <c r="AJ1892" i="6" s="1"/>
  <c r="AJ381" i="6" a="1"/>
  <c r="AJ381" i="6" s="1"/>
  <c r="AJ382" i="6" s="1"/>
  <c r="AJ380" i="6" s="1" a="1"/>
  <c r="AJ380" i="6" s="1"/>
  <c r="AJ137" i="6" a="1"/>
  <c r="AJ137" i="6" s="1"/>
  <c r="AJ138" i="6" s="1"/>
  <c r="AJ136" i="6" s="1" a="1"/>
  <c r="AJ136" i="6" s="1"/>
  <c r="AK135" i="6" s="1" a="1"/>
  <c r="AK135" i="6" s="1"/>
  <c r="AJ1633" i="6" a="1"/>
  <c r="AJ1633" i="6" s="1"/>
  <c r="AJ1634" i="6" s="1"/>
  <c r="AJ1632" i="6" s="1" a="1"/>
  <c r="AJ1632" i="6" s="1"/>
  <c r="AK1631" i="6" s="1" a="1"/>
  <c r="AK1631" i="6" s="1"/>
  <c r="AJ2821" i="6" a="1"/>
  <c r="AJ2821" i="6" s="1"/>
  <c r="AJ2822" i="6" s="1"/>
  <c r="AJ2820" i="6" s="1" a="1"/>
  <c r="AJ2820" i="6" s="1"/>
  <c r="AJ1489" i="6" a="1"/>
  <c r="AJ1489" i="6" s="1"/>
  <c r="AJ1490" i="6" s="1"/>
  <c r="AJ1488" i="6" s="1" a="1"/>
  <c r="AJ1488" i="6" s="1"/>
  <c r="AK1487" i="6" s="1" a="1"/>
  <c r="AK1487" i="6" s="1"/>
  <c r="AJ2713" i="6" a="1"/>
  <c r="AJ2713" i="6" s="1"/>
  <c r="AJ2714" i="6" s="1"/>
  <c r="AJ2712" i="6" s="1" a="1"/>
  <c r="AJ2712" i="6" s="1"/>
  <c r="AK2711" i="6" s="1" a="1"/>
  <c r="AK2711" i="6" s="1"/>
  <c r="AJ3237" i="6" a="1"/>
  <c r="AJ3237" i="6" s="1"/>
  <c r="AJ3238" i="6" s="1"/>
  <c r="AJ3236" i="6" s="1" a="1"/>
  <c r="AJ3236" i="6" s="1"/>
  <c r="AK3235" i="6" s="1" a="1"/>
  <c r="AK3235" i="6" s="1"/>
  <c r="AJ1997" i="6" a="1"/>
  <c r="AJ1997" i="6" s="1"/>
  <c r="AJ1998" i="6" s="1"/>
  <c r="AJ1996" i="6" s="1" a="1"/>
  <c r="AJ1996" i="6" s="1"/>
  <c r="AI3290" i="6"/>
  <c r="AI3288" i="6" s="1"/>
  <c r="AI1133" i="6" a="1"/>
  <c r="AI1133" i="6" s="1"/>
  <c r="AI1134" i="6" s="1"/>
  <c r="AI1132" i="6" s="1"/>
  <c r="AJ1673" i="6" a="1"/>
  <c r="AJ1673" i="6" s="1"/>
  <c r="AJ1674" i="6" s="1"/>
  <c r="AJ1672" i="6" s="1" a="1"/>
  <c r="AJ1672" i="6" s="1"/>
  <c r="AI3241" i="6" a="1"/>
  <c r="AI3241" i="6" s="1"/>
  <c r="AI3242" i="6" s="1"/>
  <c r="AI3240" i="6" s="1"/>
  <c r="AI3105" i="6" a="1"/>
  <c r="AI3105" i="6" s="1"/>
  <c r="AJ3105" i="6" s="1" a="1"/>
  <c r="AJ3105" i="6" s="1"/>
  <c r="AI3973" i="6" a="1"/>
  <c r="AI3973" i="6" s="1"/>
  <c r="AI3974" i="6" s="1"/>
  <c r="AI3972" i="6" s="1"/>
  <c r="AI1913" i="6" a="1"/>
  <c r="AI1913" i="6" s="1"/>
  <c r="AI1914" i="6" s="1"/>
  <c r="AI1912" i="6" s="1"/>
  <c r="AI1629" i="6" a="1"/>
  <c r="AI1629" i="6" s="1"/>
  <c r="AI1630" i="6" s="1"/>
  <c r="AI1628" i="6" s="1"/>
  <c r="AI3069" i="6" a="1"/>
  <c r="AI3069" i="6" s="1"/>
  <c r="AI3070" i="6" s="1"/>
  <c r="AI3068" i="6" s="1"/>
  <c r="AI474" i="6"/>
  <c r="AI472" i="6" s="1"/>
  <c r="AI1033" i="6" a="1"/>
  <c r="AI1033" i="6" s="1"/>
  <c r="AI1034" i="6" s="1"/>
  <c r="AI1032" i="6" s="1"/>
  <c r="AH3330" i="6"/>
  <c r="AH3328" i="6" s="1"/>
  <c r="AI3901" i="6" a="1"/>
  <c r="AI3901" i="6" s="1"/>
  <c r="AI3902" i="6" s="1"/>
  <c r="AI3900" i="6" s="1"/>
  <c r="AH1406" i="6"/>
  <c r="AH1404" i="6" s="1"/>
  <c r="AI2286" i="6"/>
  <c r="AI2284" i="6" s="1"/>
  <c r="AH1670" i="6"/>
  <c r="AH1668" i="6" s="1"/>
  <c r="AH1630" i="6"/>
  <c r="AH1628" i="6" s="1"/>
  <c r="AJ2901" i="6" a="1"/>
  <c r="AJ2901" i="6" s="1"/>
  <c r="AJ2902" i="6" s="1"/>
  <c r="AJ2900" i="6" s="1" a="1"/>
  <c r="AJ2900" i="6" s="1"/>
  <c r="AJ2489" i="6" a="1"/>
  <c r="AJ2489" i="6" s="1"/>
  <c r="AJ2490" i="6" s="1"/>
  <c r="AJ2488" i="6" s="1" a="1"/>
  <c r="AJ2488" i="6" s="1"/>
  <c r="AK2487" i="6" s="1" a="1"/>
  <c r="AK2487" i="6" s="1"/>
  <c r="AJ3305" i="6" a="1"/>
  <c r="AJ3305" i="6" s="1"/>
  <c r="AJ3306" i="6" s="1"/>
  <c r="AJ3304" i="6" s="1" a="1"/>
  <c r="AJ3304" i="6" s="1"/>
  <c r="AJ2149" i="6" a="1"/>
  <c r="AJ2149" i="6" s="1"/>
  <c r="AJ2150" i="6" s="1"/>
  <c r="AJ2148" i="6" s="1" a="1"/>
  <c r="AJ2148" i="6" s="1"/>
  <c r="AJ1605" i="6" a="1"/>
  <c r="AJ1605" i="6" s="1"/>
  <c r="AJ1606" i="6" s="1"/>
  <c r="AJ1604" i="6" s="1" a="1"/>
  <c r="AJ1604" i="6" s="1"/>
  <c r="AJ3721" i="6" a="1"/>
  <c r="AJ3721" i="6" s="1"/>
  <c r="AJ3722" i="6" s="1"/>
  <c r="AJ3720" i="6" s="1" a="1"/>
  <c r="AJ3720" i="6" s="1"/>
  <c r="AJ3777" i="6" a="1"/>
  <c r="AJ3777" i="6" s="1"/>
  <c r="AJ3778" i="6" s="1"/>
  <c r="AJ3776" i="6" s="1" a="1"/>
  <c r="AJ3776" i="6" s="1"/>
  <c r="AJ1865" i="6" a="1"/>
  <c r="AJ1865" i="6" s="1"/>
  <c r="AJ1866" i="6" s="1"/>
  <c r="AJ1864" i="6" s="1" a="1"/>
  <c r="AJ1864" i="6" s="1"/>
  <c r="AK1863" i="6" s="1" a="1"/>
  <c r="AK1863" i="6" s="1"/>
  <c r="AJ1789" i="6" a="1"/>
  <c r="AJ1789" i="6" s="1"/>
  <c r="AJ1790" i="6" s="1"/>
  <c r="AJ1788" i="6" s="1" a="1"/>
  <c r="AJ1788" i="6" s="1"/>
  <c r="AK1787" i="6" s="1" a="1"/>
  <c r="AK1787" i="6" s="1"/>
  <c r="AJ753" i="6" a="1"/>
  <c r="AJ753" i="6" s="1"/>
  <c r="AJ754" i="6" s="1"/>
  <c r="AJ752" i="6" s="1" a="1"/>
  <c r="AJ752" i="6" s="1"/>
  <c r="AJ2601" i="6" a="1"/>
  <c r="AJ2601" i="6" s="1"/>
  <c r="AJ2602" i="6" s="1"/>
  <c r="AJ2600" i="6" s="1" a="1"/>
  <c r="AJ2600" i="6" s="1"/>
  <c r="AK2599" i="6" s="1" a="1"/>
  <c r="AK2599" i="6" s="1"/>
  <c r="AJ3697" i="6" a="1"/>
  <c r="AJ3697" i="6" s="1"/>
  <c r="AJ3698" i="6" s="1"/>
  <c r="AJ3696" i="6" s="1" a="1"/>
  <c r="AJ3696" i="6" s="1"/>
  <c r="AJ233" i="6" a="1"/>
  <c r="AJ233" i="6" s="1"/>
  <c r="AJ234" i="6" s="1"/>
  <c r="AJ232" i="6" s="1" a="1"/>
  <c r="AJ232" i="6" s="1"/>
  <c r="AK231" i="6" s="1" a="1"/>
  <c r="AK231" i="6" s="1"/>
  <c r="AJ3689" i="6" a="1"/>
  <c r="AJ3689" i="6" s="1"/>
  <c r="AJ3690" i="6" s="1"/>
  <c r="AJ3688" i="6" s="1" a="1"/>
  <c r="AJ3688" i="6" s="1"/>
  <c r="AK3687" i="6" s="1" a="1"/>
  <c r="AK3687" i="6" s="1"/>
  <c r="AJ1461" i="6" a="1"/>
  <c r="AJ1461" i="6" s="1"/>
  <c r="AJ1462" i="6" s="1"/>
  <c r="AJ1460" i="6" s="1" a="1"/>
  <c r="AJ1460" i="6" s="1"/>
  <c r="AJ673" i="6" a="1"/>
  <c r="AJ673" i="6" s="1"/>
  <c r="AJ674" i="6" s="1"/>
  <c r="AJ672" i="6" s="1" a="1"/>
  <c r="AJ672" i="6" s="1"/>
  <c r="AJ2113" i="6" a="1"/>
  <c r="AJ2113" i="6" s="1"/>
  <c r="AJ2114" i="6" s="1"/>
  <c r="AJ2112" i="6" s="1" a="1"/>
  <c r="AJ2112" i="6" s="1"/>
  <c r="AK2111" i="6" s="1" a="1"/>
  <c r="AK2111" i="6" s="1"/>
  <c r="AJ2109" i="6" a="1"/>
  <c r="AJ2109" i="6" s="1"/>
  <c r="AJ2110" i="6" s="1"/>
  <c r="AJ2108" i="6" s="1" a="1"/>
  <c r="AJ2108" i="6" s="1"/>
  <c r="AK2107" i="6" s="1" a="1"/>
  <c r="AK2107" i="6" s="1"/>
  <c r="AJ2213" i="6" a="1"/>
  <c r="AJ2213" i="6" s="1"/>
  <c r="AJ2214" i="6" s="1"/>
  <c r="AJ2212" i="6" s="1" a="1"/>
  <c r="AJ2212" i="6" s="1"/>
  <c r="AK2211" i="6" s="1" a="1"/>
  <c r="AK2211" i="6" s="1"/>
  <c r="AJ3621" i="6" a="1"/>
  <c r="AJ3621" i="6" s="1"/>
  <c r="AJ3622" i="6" s="1"/>
  <c r="AJ3620" i="6" s="1" a="1"/>
  <c r="AJ3620" i="6" s="1"/>
  <c r="AK3619" i="6" s="1" a="1"/>
  <c r="AK3619" i="6" s="1"/>
  <c r="AJ1277" i="6" a="1"/>
  <c r="AJ1277" i="6" s="1"/>
  <c r="AJ1278" i="6" s="1"/>
  <c r="AJ1276" i="6" s="1" a="1"/>
  <c r="AJ1276" i="6" s="1"/>
  <c r="AK1275" i="6" s="1" a="1"/>
  <c r="AK1275" i="6" s="1"/>
  <c r="AJ3789" i="6" a="1"/>
  <c r="AJ3789" i="6" s="1"/>
  <c r="AJ3790" i="6" s="1"/>
  <c r="AJ3788" i="6" s="1" a="1"/>
  <c r="AJ3788" i="6" s="1"/>
  <c r="AJ481" i="6" a="1"/>
  <c r="AJ481" i="6" s="1"/>
  <c r="AJ482" i="6" s="1"/>
  <c r="AJ480" i="6" s="1" a="1"/>
  <c r="AJ480" i="6" s="1"/>
  <c r="AK479" i="6" s="1" a="1"/>
  <c r="AK479" i="6" s="1"/>
  <c r="AJ2777" i="6" a="1"/>
  <c r="AJ2777" i="6" s="1"/>
  <c r="AJ2778" i="6" s="1"/>
  <c r="AJ2776" i="6" s="1" a="1"/>
  <c r="AJ2776" i="6" s="1"/>
  <c r="AJ1873" i="6" a="1"/>
  <c r="AJ1873" i="6" s="1"/>
  <c r="AJ1874" i="6" s="1"/>
  <c r="AJ1872" i="6" s="1" a="1"/>
  <c r="AJ1872" i="6" s="1"/>
  <c r="AJ1397" i="6" a="1"/>
  <c r="AJ1397" i="6" s="1"/>
  <c r="AJ1398" i="6" s="1"/>
  <c r="AJ1396" i="6" s="1" a="1"/>
  <c r="AJ1396" i="6" s="1"/>
  <c r="AJ1437" i="6" a="1"/>
  <c r="AJ1437" i="6" s="1"/>
  <c r="AJ1438" i="6" s="1"/>
  <c r="AJ1436" i="6" s="1" a="1"/>
  <c r="AJ1436" i="6" s="1"/>
  <c r="AJ3905" i="6" a="1"/>
  <c r="AJ3905" i="6" s="1"/>
  <c r="AJ3906" i="6" s="1"/>
  <c r="AJ3904" i="6" s="1" a="1"/>
  <c r="AJ3904" i="6" s="1"/>
  <c r="AJ2993" i="6" a="1"/>
  <c r="AJ2993" i="6" s="1"/>
  <c r="AJ2994" i="6" s="1"/>
  <c r="AJ2992" i="6" s="1" a="1"/>
  <c r="AJ2992" i="6" s="1"/>
  <c r="AK2991" i="6" s="1" a="1"/>
  <c r="AK2991" i="6" s="1"/>
  <c r="AJ2705" i="6" a="1"/>
  <c r="AJ2705" i="6" s="1"/>
  <c r="AJ2706" i="6" s="1"/>
  <c r="AJ2704" i="6" s="1" a="1"/>
  <c r="AJ2704" i="6" s="1"/>
  <c r="AK2703" i="6" s="1" a="1"/>
  <c r="AK2703" i="6" s="1"/>
  <c r="AJ2809" i="6" a="1"/>
  <c r="AJ2809" i="6" s="1"/>
  <c r="AJ2810" i="6" s="1"/>
  <c r="AJ2808" i="6" s="1" a="1"/>
  <c r="AJ2808" i="6" s="1"/>
  <c r="AJ1653" i="6" a="1"/>
  <c r="AJ1653" i="6" s="1"/>
  <c r="AJ1654" i="6" s="1"/>
  <c r="AJ1652" i="6" s="1" a="1"/>
  <c r="AJ1652" i="6" s="1"/>
  <c r="AJ3889" i="6" a="1"/>
  <c r="AJ3889" i="6" s="1"/>
  <c r="AJ3890" i="6" s="1"/>
  <c r="AJ3888" i="6" s="1" a="1"/>
  <c r="AJ3888" i="6" s="1"/>
  <c r="AJ653" i="6" a="1"/>
  <c r="AJ653" i="6" s="1"/>
  <c r="AJ654" i="6" s="1"/>
  <c r="AJ652" i="6" s="1" a="1"/>
  <c r="AJ652" i="6" s="1"/>
  <c r="AK651" i="6" s="1" a="1"/>
  <c r="AK651" i="6" s="1"/>
  <c r="AJ1765" i="6" a="1"/>
  <c r="AJ1765" i="6" s="1"/>
  <c r="AJ1766" i="6" s="1"/>
  <c r="AJ1764" i="6" s="1" a="1"/>
  <c r="AJ1764" i="6" s="1"/>
  <c r="AK1763" i="6" s="1" a="1"/>
  <c r="AK1763" i="6" s="1"/>
  <c r="AJ1185" i="6" a="1"/>
  <c r="AJ1185" i="6" s="1"/>
  <c r="AJ1186" i="6" s="1"/>
  <c r="AJ1184" i="6" s="1" a="1"/>
  <c r="AJ1184" i="6" s="1"/>
  <c r="AJ1181" i="6" a="1"/>
  <c r="AJ1181" i="6" s="1"/>
  <c r="AJ1182" i="6" s="1"/>
  <c r="AJ1180" i="6" s="1" a="1"/>
  <c r="AJ1180" i="6" s="1"/>
  <c r="AJ145" i="6" a="1"/>
  <c r="AJ145" i="6" s="1"/>
  <c r="AJ146" i="6" s="1"/>
  <c r="AJ144" i="6" s="1" a="1"/>
  <c r="AJ144" i="6" s="1"/>
  <c r="AK143" i="6" s="1" a="1"/>
  <c r="AK143" i="6" s="1"/>
  <c r="AI2945" i="6" a="1"/>
  <c r="AI2945" i="6" s="1"/>
  <c r="AJ2945" i="6" s="1" a="1"/>
  <c r="AJ2945" i="6" s="1"/>
  <c r="AI3989" i="6" a="1"/>
  <c r="AI3989" i="6" s="1"/>
  <c r="AJ3989" i="6" s="1" a="1"/>
  <c r="AJ3989" i="6" s="1"/>
  <c r="AI2585" i="6" a="1"/>
  <c r="AI2585" i="6" s="1"/>
  <c r="AH2138" i="6"/>
  <c r="AH2136" i="6" s="1"/>
  <c r="AJ41" i="6" a="1"/>
  <c r="AJ41" i="6" s="1"/>
  <c r="AJ42" i="6" s="1"/>
  <c r="AJ40" i="6" s="1" a="1"/>
  <c r="AJ40" i="6" s="1"/>
  <c r="AI1906" i="6"/>
  <c r="AI1904" i="6" s="1"/>
  <c r="AI1669" i="6" a="1"/>
  <c r="AI1669" i="6" s="1"/>
  <c r="AI1670" i="6" s="1"/>
  <c r="AI1668" i="6" s="1"/>
  <c r="AJ3278" i="6"/>
  <c r="AJ3276" i="6" s="1" a="1"/>
  <c r="AJ3276" i="6" s="1"/>
  <c r="AI3278" i="6"/>
  <c r="AI3276" i="6" s="1"/>
  <c r="AI938" i="6"/>
  <c r="AI936" i="6" s="1"/>
  <c r="AI1005" i="6" a="1"/>
  <c r="AI1005" i="6" s="1"/>
  <c r="AI1006" i="6" s="1"/>
  <c r="AI1004" i="6" s="1"/>
  <c r="AH1930" i="6"/>
  <c r="AH1928" i="6" s="1"/>
  <c r="AI1749" i="6" a="1"/>
  <c r="AI1749" i="6" s="1"/>
  <c r="AJ1749" i="6" s="1" a="1"/>
  <c r="AJ1749" i="6" s="1"/>
  <c r="AJ1750" i="6" s="1"/>
  <c r="AJ1748" i="6" s="1" a="1"/>
  <c r="AJ1748" i="6" s="1"/>
  <c r="AH206" i="6"/>
  <c r="AH204" i="6" s="1"/>
  <c r="AH1758" i="6"/>
  <c r="AH1756" i="6" s="1"/>
  <c r="AJ3785" i="6" a="1"/>
  <c r="AJ3785" i="6" s="1"/>
  <c r="AJ3786" i="6" s="1"/>
  <c r="AJ3784" i="6" s="1" a="1"/>
  <c r="AJ3784" i="6" s="1"/>
  <c r="AK3783" i="6" s="1" a="1"/>
  <c r="AK3783" i="6" s="1"/>
  <c r="AJ2549" i="6" a="1"/>
  <c r="AJ2549" i="6" s="1"/>
  <c r="AJ2550" i="6" s="1"/>
  <c r="AJ2548" i="6" s="1" a="1"/>
  <c r="AJ2548" i="6" s="1"/>
  <c r="AJ2473" i="6" a="1"/>
  <c r="AJ2473" i="6" s="1"/>
  <c r="AJ2474" i="6" s="1"/>
  <c r="AJ2472" i="6" s="1" a="1"/>
  <c r="AJ2472" i="6" s="1"/>
  <c r="AJ3665" i="6" a="1"/>
  <c r="AJ3665" i="6" s="1"/>
  <c r="AJ3666" i="6" s="1"/>
  <c r="AJ3664" i="6" s="1" a="1"/>
  <c r="AJ3664" i="6" s="1"/>
  <c r="AJ925" i="6" a="1"/>
  <c r="AJ925" i="6" s="1"/>
  <c r="AJ926" i="6" s="1"/>
  <c r="AJ924" i="6" s="1" a="1"/>
  <c r="AJ924" i="6" s="1"/>
  <c r="AJ2061" i="6" a="1"/>
  <c r="AJ2061" i="6" s="1"/>
  <c r="AJ2062" i="6" s="1"/>
  <c r="AJ2060" i="6" s="1" a="1"/>
  <c r="AJ2060" i="6" s="1"/>
  <c r="AJ3717" i="6" a="1"/>
  <c r="AJ3717" i="6" s="1"/>
  <c r="AJ3718" i="6" s="1"/>
  <c r="AJ3716" i="6" s="1" a="1"/>
  <c r="AJ3716" i="6" s="1"/>
  <c r="AJ109" i="6" a="1"/>
  <c r="AJ109" i="6" s="1"/>
  <c r="AJ110" i="6" s="1"/>
  <c r="AJ108" i="6" s="1" a="1"/>
  <c r="AJ108" i="6" s="1"/>
  <c r="AJ33" i="6" a="1"/>
  <c r="AJ33" i="6" s="1"/>
  <c r="AJ34" i="6" s="1"/>
  <c r="AJ32" i="6" s="1" a="1"/>
  <c r="AJ32" i="6" s="1"/>
  <c r="AK31" i="6" s="1" a="1"/>
  <c r="AK31" i="6" s="1"/>
  <c r="AJ3389" i="6" a="1"/>
  <c r="AJ3389" i="6" s="1"/>
  <c r="AJ3390" i="6" s="1"/>
  <c r="AJ3388" i="6" s="1" a="1"/>
  <c r="AJ3388" i="6" s="1"/>
  <c r="AJ1441" i="6" a="1"/>
  <c r="AJ1441" i="6" s="1"/>
  <c r="AJ1442" i="6" s="1"/>
  <c r="AJ1440" i="6" s="1" a="1"/>
  <c r="AJ1440" i="6" s="1"/>
  <c r="AJ3257" i="6" a="1"/>
  <c r="AJ3257" i="6" s="1"/>
  <c r="AJ3258" i="6" s="1"/>
  <c r="AJ3256" i="6" s="1" a="1"/>
  <c r="AJ3256" i="6" s="1"/>
  <c r="AJ61" i="6" a="1"/>
  <c r="AJ61" i="6" s="1"/>
  <c r="AJ62" i="6" s="1"/>
  <c r="AJ60" i="6" s="1" a="1"/>
  <c r="AJ60" i="6" s="1"/>
  <c r="AJ633" i="6" a="1"/>
  <c r="AJ633" i="6" s="1"/>
  <c r="AJ634" i="6" s="1"/>
  <c r="AJ632" i="6" s="1" a="1"/>
  <c r="AJ632" i="6" s="1"/>
  <c r="AK631" i="6" s="1" a="1"/>
  <c r="AK631" i="6" s="1"/>
  <c r="AJ2813" i="6" a="1"/>
  <c r="AJ2813" i="6" s="1"/>
  <c r="AJ2814" i="6" s="1"/>
  <c r="AJ2812" i="6" s="1" a="1"/>
  <c r="AJ2812" i="6" s="1"/>
  <c r="AK2811" i="6" s="1" a="1"/>
  <c r="AK2811" i="6" s="1"/>
  <c r="AJ1861" i="6" a="1"/>
  <c r="AJ1861" i="6" s="1"/>
  <c r="AJ1862" i="6" s="1"/>
  <c r="AJ1860" i="6" s="1" a="1"/>
  <c r="AJ1860" i="6" s="1"/>
  <c r="AK1859" i="6" s="1" a="1"/>
  <c r="AK1859" i="6" s="1"/>
  <c r="AJ1833" i="6" a="1"/>
  <c r="AJ1833" i="6" s="1"/>
  <c r="AJ1834" i="6" s="1"/>
  <c r="AJ1832" i="6" s="1" a="1"/>
  <c r="AJ1832" i="6" s="1"/>
  <c r="AJ3009" i="6" a="1"/>
  <c r="AJ3009" i="6" s="1"/>
  <c r="AJ3010" i="6" s="1"/>
  <c r="AJ3008" i="6" s="1" a="1"/>
  <c r="AJ3008" i="6" s="1"/>
  <c r="AJ3529" i="6" a="1"/>
  <c r="AJ3529" i="6" s="1"/>
  <c r="AJ3530" i="6" s="1"/>
  <c r="AJ3528" i="6" s="1" a="1"/>
  <c r="AJ3528" i="6" s="1"/>
  <c r="AJ773" i="6" a="1"/>
  <c r="AJ773" i="6" s="1"/>
  <c r="AJ774" i="6" s="1"/>
  <c r="AJ772" i="6" s="1" a="1"/>
  <c r="AJ772" i="6" s="1"/>
  <c r="AJ3645" i="6" a="1"/>
  <c r="AJ3645" i="6" s="1"/>
  <c r="AJ3646" i="6" s="1"/>
  <c r="AJ3644" i="6" s="1" a="1"/>
  <c r="AJ3644" i="6" s="1"/>
  <c r="AK3643" i="6" s="1" a="1"/>
  <c r="AK3643" i="6" s="1"/>
  <c r="AJ3925" i="6" a="1"/>
  <c r="AJ3925" i="6" s="1"/>
  <c r="AJ3926" i="6" s="1"/>
  <c r="AJ3924" i="6" s="1" a="1"/>
  <c r="AJ3924" i="6" s="1"/>
  <c r="AK3923" i="6" s="1" a="1"/>
  <c r="AK3923" i="6" s="1"/>
  <c r="AJ2273" i="6" a="1"/>
  <c r="AJ2273" i="6" s="1"/>
  <c r="AJ2274" i="6" s="1"/>
  <c r="AJ2272" i="6" s="1" a="1"/>
  <c r="AJ2272" i="6" s="1"/>
  <c r="AJ2941" i="6" a="1"/>
  <c r="AJ2941" i="6" s="1"/>
  <c r="AJ2942" i="6" s="1"/>
  <c r="AJ2940" i="6" s="1" a="1"/>
  <c r="AJ2940" i="6" s="1"/>
  <c r="AK2939" i="6" s="1" a="1"/>
  <c r="AK2939" i="6" s="1"/>
  <c r="AJ3157" i="6" a="1"/>
  <c r="AJ3157" i="6" s="1"/>
  <c r="AJ3158" i="6" s="1"/>
  <c r="AJ3156" i="6" s="1" a="1"/>
  <c r="AJ3156" i="6" s="1"/>
  <c r="AJ3245" i="6" a="1"/>
  <c r="AJ3245" i="6" s="1"/>
  <c r="AJ3246" i="6" s="1"/>
  <c r="AJ3244" i="6" s="1" a="1"/>
  <c r="AJ3244" i="6" s="1"/>
  <c r="AJ2005" i="6" a="1"/>
  <c r="AJ2005" i="6" s="1"/>
  <c r="AJ2006" i="6" s="1"/>
  <c r="AJ2004" i="6" s="1" a="1"/>
  <c r="AJ2004" i="6" s="1"/>
  <c r="AJ1417" i="6" a="1"/>
  <c r="AJ1417" i="6" s="1"/>
  <c r="AJ1418" i="6" s="1"/>
  <c r="AJ1416" i="6" s="1" a="1"/>
  <c r="AJ1416" i="6" s="1"/>
  <c r="AJ281" i="6" a="1"/>
  <c r="AJ281" i="6" s="1"/>
  <c r="AJ282" i="6" s="1"/>
  <c r="AJ280" i="6" s="1" a="1"/>
  <c r="AJ280" i="6" s="1"/>
  <c r="AK279" i="6" s="1" a="1"/>
  <c r="AK279" i="6" s="1"/>
  <c r="AJ3145" i="6" a="1"/>
  <c r="AJ3145" i="6" s="1"/>
  <c r="AJ3146" i="6" s="1"/>
  <c r="AJ3144" i="6" s="1" a="1"/>
  <c r="AJ3144" i="6" s="1"/>
  <c r="AJ2085" i="6" a="1"/>
  <c r="AJ2085" i="6" s="1"/>
  <c r="AJ2086" i="6" s="1"/>
  <c r="AJ2084" i="6" s="1" a="1"/>
  <c r="AJ2084" i="6" s="1"/>
  <c r="AI2337" i="6" a="1"/>
  <c r="AI2337" i="6" s="1"/>
  <c r="AI2338" i="6" s="1"/>
  <c r="AI2336" i="6" s="1"/>
  <c r="AJ2725" i="6" a="1"/>
  <c r="AJ2725" i="6" s="1"/>
  <c r="AJ2726" i="6" s="1"/>
  <c r="AJ2724" i="6" s="1" a="1"/>
  <c r="AJ2724" i="6" s="1"/>
  <c r="AK2723" i="6" s="1" a="1"/>
  <c r="AK2723" i="6" s="1"/>
  <c r="AI534" i="6"/>
  <c r="AI532" i="6" s="1"/>
  <c r="AI2577" i="6" a="1"/>
  <c r="AI2577" i="6" s="1"/>
  <c r="AJ2577" i="6" s="1" a="1"/>
  <c r="AJ2577" i="6" s="1"/>
  <c r="AI1198" i="6"/>
  <c r="AI1196" i="6" s="1"/>
  <c r="AK1195" i="6" s="1" a="1"/>
  <c r="AK1195" i="6" s="1"/>
  <c r="AJ1497" i="6" a="1"/>
  <c r="AJ1497" i="6" s="1"/>
  <c r="AJ1498" i="6" s="1"/>
  <c r="AJ1496" i="6" s="1" a="1"/>
  <c r="AJ1496" i="6" s="1"/>
  <c r="AJ3445" i="6" a="1"/>
  <c r="AJ3445" i="6" s="1"/>
  <c r="AJ3446" i="6" s="1"/>
  <c r="AJ3444" i="6" s="1" a="1"/>
  <c r="AJ3444" i="6" s="1"/>
  <c r="AJ3093" i="6" a="1"/>
  <c r="AJ3093" i="6" s="1"/>
  <c r="AJ3094" i="6" s="1"/>
  <c r="AJ3092" i="6" s="1" a="1"/>
  <c r="AJ3092" i="6" s="1"/>
  <c r="AJ2909" i="6" a="1"/>
  <c r="AJ2909" i="6" s="1"/>
  <c r="AJ2910" i="6" s="1"/>
  <c r="AJ2908" i="6" s="1" a="1"/>
  <c r="AJ2908" i="6" s="1"/>
  <c r="AK2907" i="6" s="1" a="1"/>
  <c r="AK2907" i="6" s="1"/>
  <c r="AJ2261" i="6" a="1"/>
  <c r="AJ2261" i="6" s="1"/>
  <c r="AJ2262" i="6" s="1"/>
  <c r="AJ2260" i="6" s="1" a="1"/>
  <c r="AJ2260" i="6" s="1"/>
  <c r="AJ1513" i="6" a="1"/>
  <c r="AJ1513" i="6" s="1"/>
  <c r="AJ1514" i="6" s="1"/>
  <c r="AJ1512" i="6" s="1" a="1"/>
  <c r="AJ1512" i="6" s="1"/>
  <c r="AJ269" i="6" a="1"/>
  <c r="AJ269" i="6" s="1"/>
  <c r="AJ270" i="6" s="1"/>
  <c r="AJ268" i="6" s="1" a="1"/>
  <c r="AJ268" i="6" s="1"/>
  <c r="AJ129" i="6" a="1"/>
  <c r="AJ129" i="6" s="1"/>
  <c r="AJ130" i="6" s="1"/>
  <c r="AJ128" i="6" s="1" a="1"/>
  <c r="AJ128" i="6" s="1"/>
  <c r="AJ805" i="6" a="1"/>
  <c r="AJ805" i="6" s="1"/>
  <c r="AJ806" i="6" s="1"/>
  <c r="AJ804" i="6" s="1" a="1"/>
  <c r="AJ804" i="6" s="1"/>
  <c r="AK803" i="6" s="1" a="1"/>
  <c r="AK803" i="6" s="1"/>
  <c r="AJ741" i="6" a="1"/>
  <c r="AJ741" i="6" s="1"/>
  <c r="AJ742" i="6" s="1"/>
  <c r="AJ740" i="6" s="1" a="1"/>
  <c r="AJ740" i="6" s="1"/>
  <c r="AK739" i="6" s="1" a="1"/>
  <c r="AK739" i="6" s="1"/>
  <c r="AJ2397" i="6" a="1"/>
  <c r="AJ2397" i="6" s="1"/>
  <c r="AJ2398" i="6" s="1"/>
  <c r="AJ2396" i="6" s="1" a="1"/>
  <c r="AJ2396" i="6" s="1"/>
  <c r="AK2395" i="6" s="1" a="1"/>
  <c r="AK2395" i="6" s="1"/>
  <c r="AJ193" i="6" a="1"/>
  <c r="AJ193" i="6" s="1"/>
  <c r="AJ194" i="6" s="1"/>
  <c r="AJ192" i="6" s="1" a="1"/>
  <c r="AJ192" i="6" s="1"/>
  <c r="AJ1781" i="6" a="1"/>
  <c r="AJ1781" i="6" s="1"/>
  <c r="AJ1782" i="6" s="1"/>
  <c r="AJ1780" i="6" s="1" a="1"/>
  <c r="AJ1780" i="6" s="1"/>
  <c r="AK1779" i="6" s="1" a="1"/>
  <c r="AK1779" i="6" s="1"/>
  <c r="AJ1289" i="6" a="1"/>
  <c r="AJ1289" i="6" s="1"/>
  <c r="AJ1290" i="6" s="1"/>
  <c r="AJ1288" i="6" s="1" a="1"/>
  <c r="AJ1288" i="6" s="1"/>
  <c r="AJ333" i="6" a="1"/>
  <c r="AJ333" i="6" s="1"/>
  <c r="AJ334" i="6" s="1"/>
  <c r="AJ332" i="6" s="1" a="1"/>
  <c r="AJ332" i="6" s="1"/>
  <c r="AJ2921" i="6" a="1"/>
  <c r="AJ2921" i="6" s="1"/>
  <c r="AJ2922" i="6" s="1"/>
  <c r="AJ2920" i="6" s="1" a="1"/>
  <c r="AJ2920" i="6" s="1"/>
  <c r="AJ1065" i="6" a="1"/>
  <c r="AJ1065" i="6" s="1"/>
  <c r="AJ1066" i="6" s="1"/>
  <c r="AJ1064" i="6" s="1" a="1"/>
  <c r="AJ1064" i="6" s="1"/>
  <c r="AJ2789" i="6" a="1"/>
  <c r="AJ2789" i="6" s="1"/>
  <c r="AJ2790" i="6" s="1"/>
  <c r="AJ2788" i="6" s="1" a="1"/>
  <c r="AJ2788" i="6" s="1"/>
  <c r="AJ417" i="6" a="1"/>
  <c r="AJ417" i="6" s="1"/>
  <c r="AJ418" i="6" s="1"/>
  <c r="AJ416" i="6" s="1" a="1"/>
  <c r="AJ416" i="6" s="1"/>
  <c r="AK415" i="6" s="1" a="1"/>
  <c r="AK415" i="6" s="1"/>
  <c r="AJ3809" i="6" a="1"/>
  <c r="AJ3809" i="6" s="1"/>
  <c r="AJ3810" i="6" s="1"/>
  <c r="AJ3808" i="6" s="1" a="1"/>
  <c r="AJ3808" i="6" s="1"/>
  <c r="AK3807" i="6" s="1" a="1"/>
  <c r="AK3807" i="6" s="1"/>
  <c r="AJ3153" i="6" a="1"/>
  <c r="AJ3153" i="6" s="1"/>
  <c r="AJ3154" i="6" s="1"/>
  <c r="AJ3152" i="6" s="1" a="1"/>
  <c r="AJ3152" i="6" s="1"/>
  <c r="AJ1353" i="6" a="1"/>
  <c r="AJ1353" i="6" s="1"/>
  <c r="AJ1354" i="6" s="1"/>
  <c r="AJ1352" i="6" s="1" a="1"/>
  <c r="AJ1352" i="6" s="1"/>
  <c r="AJ3281" i="6" a="1"/>
  <c r="AJ3281" i="6" s="1"/>
  <c r="AJ3282" i="6" s="1"/>
  <c r="AJ3280" i="6" s="1" a="1"/>
  <c r="AJ3280" i="6" s="1"/>
  <c r="AJ2573" i="6" a="1"/>
  <c r="AJ2573" i="6" s="1"/>
  <c r="AJ2574" i="6" s="1"/>
  <c r="AJ2572" i="6" s="1" a="1"/>
  <c r="AJ2572" i="6" s="1"/>
  <c r="AJ1785" i="6" a="1"/>
  <c r="AJ1785" i="6" s="1"/>
  <c r="AJ1786" i="6" s="1"/>
  <c r="AJ1784" i="6" s="1" a="1"/>
  <c r="AJ1784" i="6" s="1"/>
  <c r="AK1783" i="6" s="1" a="1"/>
  <c r="AK1783" i="6" s="1"/>
  <c r="AJ2357" i="6" a="1"/>
  <c r="AJ2357" i="6" s="1"/>
  <c r="AJ2358" i="6" s="1"/>
  <c r="AJ2356" i="6" s="1" a="1"/>
  <c r="AJ2356" i="6" s="1"/>
  <c r="AK2355" i="6" s="1" a="1"/>
  <c r="AK2355" i="6" s="1"/>
  <c r="AJ1845" i="6" a="1"/>
  <c r="AJ1845" i="6" s="1"/>
  <c r="AJ1846" i="6" s="1"/>
  <c r="AJ1844" i="6" s="1" a="1"/>
  <c r="AJ1844" i="6" s="1"/>
  <c r="AK1843" i="6" s="1" a="1"/>
  <c r="AK1843" i="6" s="1"/>
  <c r="AJ3273" i="6" a="1"/>
  <c r="AJ3273" i="6" s="1"/>
  <c r="AJ3274" i="6" s="1"/>
  <c r="AJ3272" i="6" s="1" a="1"/>
  <c r="AJ3272" i="6" s="1"/>
  <c r="AJ2917" i="6" a="1"/>
  <c r="AJ2917" i="6" s="1"/>
  <c r="AJ2918" i="6" s="1"/>
  <c r="AJ2916" i="6" s="1" a="1"/>
  <c r="AJ2916" i="6" s="1"/>
  <c r="AK2915" i="6" s="1" a="1"/>
  <c r="AK2915" i="6" s="1"/>
  <c r="AJ101" i="6" a="1"/>
  <c r="AJ101" i="6" s="1"/>
  <c r="AJ102" i="6" s="1"/>
  <c r="AJ100" i="6" s="1" a="1"/>
  <c r="AJ100" i="6" s="1"/>
  <c r="AK99" i="6" s="1" a="1"/>
  <c r="AK99" i="6" s="1"/>
  <c r="AJ2017" i="6" a="1"/>
  <c r="AJ2017" i="6" s="1"/>
  <c r="AJ2018" i="6" s="1"/>
  <c r="AJ2016" i="6" s="1" a="1"/>
  <c r="AJ2016" i="6" s="1"/>
  <c r="AK2015" i="6" s="1" a="1"/>
  <c r="AK2015" i="6" s="1"/>
  <c r="AJ1017" i="6" a="1"/>
  <c r="AJ1017" i="6" s="1"/>
  <c r="AJ1018" i="6" s="1"/>
  <c r="AJ1016" i="6" s="1" a="1"/>
  <c r="AJ1016" i="6" s="1"/>
  <c r="AJ3029" i="6" a="1"/>
  <c r="AJ3029" i="6" s="1"/>
  <c r="AJ3030" i="6" s="1"/>
  <c r="AJ3028" i="6" s="1" a="1"/>
  <c r="AJ3028" i="6" s="1"/>
  <c r="AJ2605" i="6" a="1"/>
  <c r="AJ2605" i="6" s="1"/>
  <c r="AJ2606" i="6" s="1"/>
  <c r="AJ2604" i="6" s="1" a="1"/>
  <c r="AJ2604" i="6" s="1"/>
  <c r="AK2603" i="6" s="1" a="1"/>
  <c r="AK2603" i="6" s="1"/>
  <c r="AJ2513" i="6" a="1"/>
  <c r="AJ2513" i="6" s="1"/>
  <c r="AJ2514" i="6" s="1"/>
  <c r="AJ2512" i="6" s="1" a="1"/>
  <c r="AJ2512" i="6" s="1"/>
  <c r="AJ1681" i="6" a="1"/>
  <c r="AJ1681" i="6" s="1"/>
  <c r="AJ1682" i="6" s="1"/>
  <c r="AJ1680" i="6" s="1" a="1"/>
  <c r="AJ1680" i="6" s="1"/>
  <c r="AK1679" i="6" s="1" a="1"/>
  <c r="AK1679" i="6" s="1"/>
  <c r="AJ37" i="6" a="1"/>
  <c r="AJ37" i="6" s="1"/>
  <c r="AJ38" i="6" s="1"/>
  <c r="AJ36" i="6" s="1" a="1"/>
  <c r="AJ36" i="6" s="1"/>
  <c r="AJ265" i="6" a="1"/>
  <c r="AJ265" i="6" s="1"/>
  <c r="AJ266" i="6" s="1"/>
  <c r="AJ264" i="6" s="1" a="1"/>
  <c r="AJ264" i="6" s="1"/>
  <c r="AJ1433" i="6" a="1"/>
  <c r="AJ1433" i="6" s="1"/>
  <c r="AJ1434" i="6" s="1"/>
  <c r="AJ1432" i="6" s="1" a="1"/>
  <c r="AJ1432" i="6" s="1"/>
  <c r="AK1431" i="6" s="1" a="1"/>
  <c r="AK1431" i="6" s="1"/>
  <c r="AJ2289" i="6" a="1"/>
  <c r="AJ2289" i="6" s="1"/>
  <c r="AJ2290" i="6" s="1"/>
  <c r="AJ2288" i="6" s="1" a="1"/>
  <c r="AJ2288" i="6" s="1"/>
  <c r="AJ25" i="6" a="1"/>
  <c r="AJ25" i="6" s="1"/>
  <c r="AJ26" i="6" s="1"/>
  <c r="AJ24" i="6" s="1" a="1"/>
  <c r="AJ24" i="6" s="1"/>
  <c r="AK23" i="6" s="1" a="1"/>
  <c r="AK23" i="6" s="1"/>
  <c r="AJ2733" i="6" a="1"/>
  <c r="AJ2733" i="6" s="1"/>
  <c r="AJ2734" i="6" s="1"/>
  <c r="AJ2732" i="6" s="1" a="1"/>
  <c r="AJ2732" i="6" s="1"/>
  <c r="AJ3769" i="6" a="1"/>
  <c r="AJ3769" i="6" s="1"/>
  <c r="AJ3770" i="6" s="1"/>
  <c r="AJ3768" i="6" s="1" a="1"/>
  <c r="AJ3768" i="6" s="1"/>
  <c r="AK3767" i="6" s="1" a="1"/>
  <c r="AK3767" i="6" s="1"/>
  <c r="AJ989" i="6" a="1"/>
  <c r="AJ989" i="6" s="1"/>
  <c r="AJ990" i="6" s="1"/>
  <c r="AJ988" i="6" s="1" a="1"/>
  <c r="AJ988" i="6" s="1"/>
  <c r="AK987" i="6" s="1" a="1"/>
  <c r="AK987" i="6" s="1"/>
  <c r="AJ2529" i="6" a="1"/>
  <c r="AJ2529" i="6" s="1"/>
  <c r="AJ2530" i="6" s="1"/>
  <c r="AJ2528" i="6" s="1" a="1"/>
  <c r="AJ2528" i="6" s="1"/>
  <c r="AK2527" i="6" s="1" a="1"/>
  <c r="AK2527" i="6" s="1"/>
  <c r="AJ3489" i="6" a="1"/>
  <c r="AJ3489" i="6" s="1"/>
  <c r="AJ3490" i="6" s="1"/>
  <c r="AJ3488" i="6" s="1" a="1"/>
  <c r="AJ3488" i="6" s="1"/>
  <c r="AJ3705" i="6" a="1"/>
  <c r="AJ3705" i="6" s="1"/>
  <c r="AJ3706" i="6" s="1"/>
  <c r="AJ3704" i="6" s="1" a="1"/>
  <c r="AJ3704" i="6" s="1"/>
  <c r="AJ3265" i="6" a="1"/>
  <c r="AJ3265" i="6" s="1"/>
  <c r="AJ3266" i="6" s="1"/>
  <c r="AJ3264" i="6" s="1" a="1"/>
  <c r="AJ3264" i="6" s="1"/>
  <c r="AJ2277" i="6" a="1"/>
  <c r="AJ2277" i="6" s="1"/>
  <c r="AJ2278" i="6" s="1"/>
  <c r="AJ2276" i="6" s="1" a="1"/>
  <c r="AJ2276" i="6" s="1"/>
  <c r="AK2275" i="6" s="1" a="1"/>
  <c r="AK2275" i="6" s="1"/>
  <c r="AI1334" i="6"/>
  <c r="AI1332" i="6" s="1"/>
  <c r="AI2089" i="6" a="1"/>
  <c r="AI2089" i="6" s="1"/>
  <c r="AJ3761" i="6" a="1"/>
  <c r="AJ3761" i="6" s="1"/>
  <c r="AJ3762" i="6" s="1"/>
  <c r="AJ3760" i="6" s="1" a="1"/>
  <c r="AJ3760" i="6" s="1"/>
  <c r="AK3759" i="6" s="1" a="1"/>
  <c r="AK3759" i="6" s="1"/>
  <c r="AI2441" i="6" a="1"/>
  <c r="AI2441" i="6" s="1"/>
  <c r="AI2442" i="6" s="1"/>
  <c r="AI2440" i="6" s="1"/>
  <c r="AI3737" i="6" a="1"/>
  <c r="AI3737" i="6" s="1"/>
  <c r="AI3738" i="6" s="1"/>
  <c r="AI3736" i="6" s="1"/>
  <c r="AI3681" i="6" a="1"/>
  <c r="AI3681" i="6" s="1"/>
  <c r="AI3682" i="6" s="1"/>
  <c r="AI3680" i="6" s="1"/>
  <c r="AI738" i="6"/>
  <c r="AI736" i="6" s="1"/>
  <c r="AI2137" i="6" a="1"/>
  <c r="AI2137" i="6" s="1"/>
  <c r="AI1201" i="6" a="1"/>
  <c r="AI1201" i="6" s="1"/>
  <c r="AH942" i="6"/>
  <c r="AH940" i="6" s="1"/>
  <c r="AI1546" i="6"/>
  <c r="AI1544" i="6" s="1"/>
  <c r="AK1543" i="6" s="1" a="1"/>
  <c r="AK1543" i="6" s="1"/>
  <c r="AJ525" i="6" a="1"/>
  <c r="AJ525" i="6" s="1"/>
  <c r="AJ526" i="6" s="1"/>
  <c r="AJ524" i="6" s="1" a="1"/>
  <c r="AJ524" i="6" s="1"/>
  <c r="AK523" i="6" s="1" a="1"/>
  <c r="AK523" i="6" s="1"/>
  <c r="AJ3385" i="6" a="1"/>
  <c r="AJ3385" i="6" s="1"/>
  <c r="AJ3386" i="6" s="1"/>
  <c r="AJ3384" i="6" s="1" a="1"/>
  <c r="AJ3384" i="6" s="1"/>
  <c r="AK3383" i="6" s="1" a="1"/>
  <c r="AK3383" i="6" s="1"/>
  <c r="AJ2205" i="6" a="1"/>
  <c r="AJ2205" i="6" s="1"/>
  <c r="AJ2206" i="6" s="1"/>
  <c r="AJ2204" i="6" s="1" a="1"/>
  <c r="AJ2204" i="6" s="1"/>
  <c r="AJ1585" i="6" a="1"/>
  <c r="AJ1585" i="6" s="1"/>
  <c r="AJ1586" i="6" s="1"/>
  <c r="AJ1584" i="6" s="1" a="1"/>
  <c r="AJ1584" i="6" s="1"/>
  <c r="AJ1217" i="6" a="1"/>
  <c r="AJ1217" i="6" s="1"/>
  <c r="AJ1218" i="6" s="1"/>
  <c r="AJ1216" i="6" s="1" a="1"/>
  <c r="AJ1216" i="6" s="1"/>
  <c r="AK1215" i="6" s="1" a="1"/>
  <c r="AK1215" i="6" s="1"/>
  <c r="AJ2365" i="6" a="1"/>
  <c r="AJ2365" i="6" s="1"/>
  <c r="AJ2366" i="6" s="1"/>
  <c r="AJ2364" i="6" s="1" a="1"/>
  <c r="AJ2364" i="6" s="1"/>
  <c r="AJ3113" i="6" a="1"/>
  <c r="AJ3113" i="6" s="1"/>
  <c r="AJ3114" i="6" s="1"/>
  <c r="AJ3112" i="6" s="1" a="1"/>
  <c r="AJ3112" i="6" s="1"/>
  <c r="AK3111" i="6" s="1" a="1"/>
  <c r="AK3111" i="6" s="1"/>
  <c r="AJ2069" i="6" a="1"/>
  <c r="AJ2069" i="6" s="1"/>
  <c r="AJ2070" i="6" s="1"/>
  <c r="AJ2068" i="6" s="1" a="1"/>
  <c r="AJ2068" i="6" s="1"/>
  <c r="AK2067" i="6" s="1" a="1"/>
  <c r="AK2067" i="6" s="1"/>
  <c r="AJ2145" i="6" a="1"/>
  <c r="AJ2145" i="6" s="1"/>
  <c r="AJ2146" i="6" s="1"/>
  <c r="AJ2144" i="6" s="1" a="1"/>
  <c r="AJ2144" i="6" s="1"/>
  <c r="AJ2953" i="6" a="1"/>
  <c r="AJ2953" i="6" s="1"/>
  <c r="AJ2954" i="6" s="1"/>
  <c r="AJ2952" i="6" s="1" a="1"/>
  <c r="AJ2952" i="6" s="1"/>
  <c r="AJ2493" i="6" a="1"/>
  <c r="AJ2493" i="6" s="1"/>
  <c r="AJ2494" i="6" s="1"/>
  <c r="AJ2492" i="6" s="1" a="1"/>
  <c r="AJ2492" i="6" s="1"/>
  <c r="AK2491" i="6" s="1" a="1"/>
  <c r="AK2491" i="6" s="1"/>
  <c r="AJ2637" i="6" a="1"/>
  <c r="AJ2637" i="6" s="1"/>
  <c r="AJ2638" i="6" s="1"/>
  <c r="AJ2636" i="6" s="1" a="1"/>
  <c r="AJ2636" i="6" s="1"/>
  <c r="AJ81" i="6" a="1"/>
  <c r="AJ81" i="6" s="1"/>
  <c r="AJ82" i="6" s="1"/>
  <c r="AJ80" i="6" s="1" a="1"/>
  <c r="AJ80" i="6" s="1"/>
  <c r="AK79" i="6" s="1" a="1"/>
  <c r="AK79" i="6" s="1"/>
  <c r="AJ769" i="6" a="1"/>
  <c r="AJ769" i="6" s="1"/>
  <c r="AJ770" i="6" s="1"/>
  <c r="AJ768" i="6" s="1" a="1"/>
  <c r="AJ768" i="6" s="1"/>
  <c r="AJ817" i="6" a="1"/>
  <c r="AJ817" i="6" s="1"/>
  <c r="AJ818" i="6" s="1"/>
  <c r="AJ816" i="6" s="1" a="1"/>
  <c r="AJ816" i="6" s="1"/>
  <c r="AJ3649" i="6" a="1"/>
  <c r="AJ3649" i="6" s="1"/>
  <c r="AJ3650" i="6" s="1"/>
  <c r="AJ3648" i="6" s="1" a="1"/>
  <c r="AJ3648" i="6" s="1"/>
  <c r="AJ3557" i="6" a="1"/>
  <c r="AJ3557" i="6" s="1"/>
  <c r="AJ3558" i="6" s="1"/>
  <c r="AJ3556" i="6" s="1" a="1"/>
  <c r="AJ3556" i="6" s="1"/>
  <c r="AJ801" i="6" a="1"/>
  <c r="AJ801" i="6" s="1"/>
  <c r="AJ802" i="6" s="1"/>
  <c r="AJ800" i="6" s="1" a="1"/>
  <c r="AJ800" i="6" s="1"/>
  <c r="AK799" i="6" s="1" a="1"/>
  <c r="AK799" i="6" s="1"/>
  <c r="AJ197" i="6" a="1"/>
  <c r="AJ197" i="6" s="1"/>
  <c r="AJ198" i="6" s="1"/>
  <c r="AJ196" i="6" s="1" a="1"/>
  <c r="AJ196" i="6" s="1"/>
  <c r="AJ3509" i="6" a="1"/>
  <c r="AJ3509" i="6" s="1"/>
  <c r="AJ3510" i="6" s="1"/>
  <c r="AJ3508" i="6" s="1" a="1"/>
  <c r="AJ3508" i="6" s="1"/>
  <c r="AK3507" i="6" s="1" a="1"/>
  <c r="AK3507" i="6" s="1"/>
  <c r="AJ2897" i="6" a="1"/>
  <c r="AJ2897" i="6" s="1"/>
  <c r="AJ2898" i="6" s="1"/>
  <c r="AJ2896" i="6" s="1" a="1"/>
  <c r="AJ2896" i="6" s="1"/>
  <c r="AJ3189" i="6" a="1"/>
  <c r="AJ3189" i="6" s="1"/>
  <c r="AJ3190" i="6" s="1"/>
  <c r="AJ3188" i="6" s="1" a="1"/>
  <c r="AJ3188" i="6" s="1"/>
  <c r="AJ3801" i="6" a="1"/>
  <c r="AJ3801" i="6" s="1"/>
  <c r="AJ3802" i="6" s="1"/>
  <c r="AJ3800" i="6" s="1" a="1"/>
  <c r="AJ3800" i="6" s="1"/>
  <c r="AK3799" i="6" s="1" a="1"/>
  <c r="AK3799" i="6" s="1"/>
  <c r="AJ1889" i="6" a="1"/>
  <c r="AJ1889" i="6" s="1"/>
  <c r="AJ1890" i="6" s="1"/>
  <c r="AJ1888" i="6" s="1" a="1"/>
  <c r="AJ1888" i="6" s="1"/>
  <c r="AK1887" i="6" s="1" a="1"/>
  <c r="AK1887" i="6" s="1"/>
  <c r="AJ713" i="6" a="1"/>
  <c r="AJ713" i="6" s="1"/>
  <c r="AJ714" i="6" s="1"/>
  <c r="AJ712" i="6" s="1" a="1"/>
  <c r="AJ712" i="6" s="1"/>
  <c r="AJ1877" i="6" a="1"/>
  <c r="AJ1877" i="6" s="1"/>
  <c r="AJ1878" i="6" s="1"/>
  <c r="AJ1876" i="6" s="1" a="1"/>
  <c r="AJ1876" i="6" s="1"/>
  <c r="AJ1601" i="6" a="1"/>
  <c r="AJ1601" i="6" s="1"/>
  <c r="AJ1602" i="6" s="1"/>
  <c r="AJ1600" i="6" s="1" a="1"/>
  <c r="AJ1600" i="6" s="1"/>
  <c r="AJ1829" i="6" a="1"/>
  <c r="AJ1829" i="6" s="1"/>
  <c r="AJ1830" i="6" s="1"/>
  <c r="AJ1828" i="6" s="1" a="1"/>
  <c r="AJ1828" i="6" s="1"/>
  <c r="AJ2593" i="6" a="1"/>
  <c r="AJ2593" i="6" s="1"/>
  <c r="AJ2594" i="6" s="1"/>
  <c r="AJ2592" i="6" s="1" a="1"/>
  <c r="AJ2592" i="6" s="1"/>
  <c r="AJ3713" i="6" a="1"/>
  <c r="AJ3713" i="6" s="1"/>
  <c r="AJ3714" i="6" s="1"/>
  <c r="AJ3712" i="6" s="1" a="1"/>
  <c r="AJ3712" i="6" s="1"/>
  <c r="AK3711" i="6" s="1" a="1"/>
  <c r="AK3711" i="6" s="1"/>
  <c r="AJ3365" i="6" a="1"/>
  <c r="AJ3365" i="6" s="1"/>
  <c r="AJ3366" i="6" s="1"/>
  <c r="AJ3364" i="6" s="1" a="1"/>
  <c r="AJ3364" i="6" s="1"/>
  <c r="AK3363" i="6" s="1" a="1"/>
  <c r="AK3363" i="6" s="1"/>
  <c r="AJ369" i="6" a="1"/>
  <c r="AJ369" i="6" s="1"/>
  <c r="AJ370" i="6" s="1"/>
  <c r="AJ368" i="6" s="1" a="1"/>
  <c r="AJ368" i="6" s="1"/>
  <c r="AI941" i="6" a="1"/>
  <c r="AI941" i="6" s="1"/>
  <c r="AJ941" i="6" s="1" a="1"/>
  <c r="AJ941" i="6" s="1"/>
  <c r="AI2037" i="6" a="1"/>
  <c r="AI2037" i="6" s="1"/>
  <c r="AI2038" i="6" s="1"/>
  <c r="AI2036" i="6" s="1"/>
  <c r="AI329" i="6" a="1"/>
  <c r="AI329" i="6" s="1"/>
  <c r="AJ329" i="6" s="1" a="1"/>
  <c r="AJ329" i="6" s="1"/>
  <c r="AI1821" i="6" a="1"/>
  <c r="AI1821" i="6" s="1"/>
  <c r="AI486" i="6"/>
  <c r="AI484" i="6" s="1"/>
  <c r="AK483" i="6" s="1" a="1"/>
  <c r="AK483" i="6" s="1"/>
  <c r="AH3846" i="6"/>
  <c r="AH3844" i="6" s="1"/>
  <c r="AJ1401" i="6" a="1"/>
  <c r="AJ1401" i="6" s="1"/>
  <c r="AJ1402" i="6" s="1"/>
  <c r="AJ1400" i="6" s="1" a="1"/>
  <c r="AJ1400" i="6" s="1"/>
  <c r="AJ1569" i="6" a="1"/>
  <c r="AJ1569" i="6" s="1"/>
  <c r="AJ1570" i="6" s="1"/>
  <c r="AJ1568" i="6" s="1" a="1"/>
  <c r="AJ1568" i="6" s="1"/>
  <c r="AK1567" i="6" s="1" a="1"/>
  <c r="AK1567" i="6" s="1"/>
  <c r="AJ1189" i="6" a="1"/>
  <c r="AJ1189" i="6" s="1"/>
  <c r="AJ1190" i="6" s="1"/>
  <c r="AJ1188" i="6" s="1" a="1"/>
  <c r="AJ1188" i="6" s="1"/>
  <c r="AI2825" i="6" a="1"/>
  <c r="AI2825" i="6" s="1"/>
  <c r="AJ2825" i="6" s="1" a="1"/>
  <c r="AJ2825" i="6" s="1"/>
  <c r="AJ2209" i="6" a="1"/>
  <c r="AJ2209" i="6" s="1"/>
  <c r="AJ2210" i="6" s="1"/>
  <c r="AJ2208" i="6" s="1" a="1"/>
  <c r="AJ2208" i="6" s="1"/>
  <c r="AJ1145" i="6" a="1"/>
  <c r="AJ1145" i="6" s="1"/>
  <c r="AJ1146" i="6" s="1"/>
  <c r="AJ1144" i="6" s="1" a="1"/>
  <c r="AJ1144" i="6" s="1"/>
  <c r="AK1143" i="6" s="1" a="1"/>
  <c r="AK1143" i="6" s="1"/>
  <c r="AJ3325" i="6" a="1"/>
  <c r="AJ3325" i="6" s="1"/>
  <c r="AJ3326" i="6" s="1"/>
  <c r="AJ3324" i="6" s="1" a="1"/>
  <c r="AJ3324" i="6" s="1"/>
  <c r="AK3323" i="6" s="1" a="1"/>
  <c r="AK3323" i="6" s="1"/>
  <c r="AJ1717" i="6" a="1"/>
  <c r="AJ1717" i="6" s="1"/>
  <c r="AJ1718" i="6" s="1"/>
  <c r="AJ1716" i="6" s="1" a="1"/>
  <c r="AJ1716" i="6" s="1"/>
  <c r="AJ3313" i="6" a="1"/>
  <c r="AJ3313" i="6" s="1"/>
  <c r="AJ3314" i="6" s="1"/>
  <c r="AJ3312" i="6" s="1" a="1"/>
  <c r="AJ3312" i="6" s="1"/>
  <c r="AJ1173" i="6" a="1"/>
  <c r="AJ1173" i="6" s="1"/>
  <c r="AJ1174" i="6" s="1"/>
  <c r="AJ1172" i="6" s="1" a="1"/>
  <c r="AJ1172" i="6" s="1"/>
  <c r="AJ461" i="6" a="1"/>
  <c r="AJ461" i="6" s="1"/>
  <c r="AJ462" i="6" s="1"/>
  <c r="AJ460" i="6" s="1" a="1"/>
  <c r="AJ460" i="6" s="1"/>
  <c r="AJ837" i="6" a="1"/>
  <c r="AJ837" i="6" s="1"/>
  <c r="AJ838" i="6" s="1"/>
  <c r="AJ836" i="6" s="1" a="1"/>
  <c r="AJ836" i="6" s="1"/>
  <c r="AJ561" i="6" a="1"/>
  <c r="AJ561" i="6" s="1"/>
  <c r="AJ562" i="6" s="1"/>
  <c r="AJ560" i="6" s="1" a="1"/>
  <c r="AJ560" i="6" s="1"/>
  <c r="AK559" i="6" s="1" a="1"/>
  <c r="AK559" i="6" s="1"/>
  <c r="AJ2317" i="6" a="1"/>
  <c r="AJ2317" i="6" s="1"/>
  <c r="AJ2318" i="6" s="1"/>
  <c r="AJ2316" i="6" s="1" a="1"/>
  <c r="AJ2316" i="6" s="1"/>
  <c r="AJ301" i="6" a="1"/>
  <c r="AJ301" i="6" s="1"/>
  <c r="AJ302" i="6" s="1"/>
  <c r="AJ300" i="6" s="1" a="1"/>
  <c r="AJ300" i="6" s="1"/>
  <c r="AJ497" i="6" a="1"/>
  <c r="AJ497" i="6" s="1"/>
  <c r="AJ498" i="6" s="1"/>
  <c r="AJ496" i="6" s="1" a="1"/>
  <c r="AJ496" i="6" s="1"/>
  <c r="AJ1885" i="6" a="1"/>
  <c r="AJ1885" i="6" s="1"/>
  <c r="AJ1886" i="6" s="1"/>
  <c r="AJ1884" i="6" s="1" a="1"/>
  <c r="AJ1884" i="6" s="1"/>
  <c r="AJ3161" i="6" a="1"/>
  <c r="AJ3161" i="6" s="1"/>
  <c r="AJ3162" i="6" s="1"/>
  <c r="AJ3160" i="6" s="1" a="1"/>
  <c r="AJ3160" i="6" s="1"/>
  <c r="AJ3701" i="6" a="1"/>
  <c r="AJ3701" i="6" s="1"/>
  <c r="AJ3702" i="6" s="1"/>
  <c r="AJ3700" i="6" s="1" a="1"/>
  <c r="AJ3700" i="6" s="1"/>
  <c r="AK3699" i="6" s="1" a="1"/>
  <c r="AK3699" i="6" s="1"/>
  <c r="AJ3685" i="6" a="1"/>
  <c r="AJ3685" i="6" s="1"/>
  <c r="AJ3686" i="6" s="1"/>
  <c r="AJ3684" i="6" s="1" a="1"/>
  <c r="AJ3684" i="6" s="1"/>
  <c r="AJ985" i="6" a="1"/>
  <c r="AJ985" i="6" s="1"/>
  <c r="AJ986" i="6" s="1"/>
  <c r="AJ984" i="6" s="1" a="1"/>
  <c r="AJ984" i="6" s="1"/>
  <c r="AJ293" i="6" a="1"/>
  <c r="AJ293" i="6" s="1"/>
  <c r="AJ294" i="6" s="1"/>
  <c r="AJ292" i="6" s="1" a="1"/>
  <c r="AJ292" i="6" s="1"/>
  <c r="AK291" i="6" s="1" a="1"/>
  <c r="AK291" i="6" s="1"/>
  <c r="AJ2233" i="6" a="1"/>
  <c r="AJ2233" i="6" s="1"/>
  <c r="AJ2234" i="6" s="1"/>
  <c r="AJ2232" i="6" s="1" a="1"/>
  <c r="AJ2232" i="6" s="1"/>
  <c r="AJ161" i="6" a="1"/>
  <c r="AJ161" i="6" s="1"/>
  <c r="AJ162" i="6" s="1"/>
  <c r="AJ160" i="6" s="1" a="1"/>
  <c r="AJ160" i="6" s="1"/>
  <c r="AJ2765" i="6" a="1"/>
  <c r="AJ2765" i="6" s="1"/>
  <c r="AJ2766" i="6" s="1"/>
  <c r="AJ2764" i="6" s="1" a="1"/>
  <c r="AJ2764" i="6" s="1"/>
  <c r="AK2763" i="6" s="1" a="1"/>
  <c r="AK2763" i="6" s="1"/>
  <c r="AJ1021" i="6" a="1"/>
  <c r="AJ1021" i="6" s="1"/>
  <c r="AJ1022" i="6" s="1"/>
  <c r="AJ1020" i="6" s="1" a="1"/>
  <c r="AJ1020" i="6" s="1"/>
  <c r="AJ1649" i="6" a="1"/>
  <c r="AJ1649" i="6" s="1"/>
  <c r="AJ1650" i="6" s="1"/>
  <c r="AJ1648" i="6" s="1" a="1"/>
  <c r="AJ1648" i="6" s="1"/>
  <c r="AK1647" i="6" s="1" a="1"/>
  <c r="AK1647" i="6" s="1"/>
  <c r="AJ537" i="6" a="1"/>
  <c r="AJ537" i="6" s="1"/>
  <c r="AJ538" i="6" s="1"/>
  <c r="AJ536" i="6" s="1" a="1"/>
  <c r="AJ536" i="6" s="1"/>
  <c r="AJ3449" i="6" a="1"/>
  <c r="AJ3449" i="6" s="1"/>
  <c r="AJ3450" i="6" s="1"/>
  <c r="AJ3448" i="6" s="1" a="1"/>
  <c r="AJ3448" i="6" s="1"/>
  <c r="AJ165" i="6" a="1"/>
  <c r="AJ165" i="6" s="1"/>
  <c r="AJ166" i="6" s="1"/>
  <c r="AJ164" i="6" s="1" a="1"/>
  <c r="AJ164" i="6" s="1"/>
  <c r="AJ65" i="6" a="1"/>
  <c r="AJ65" i="6" s="1"/>
  <c r="AJ66" i="6" s="1"/>
  <c r="AJ64" i="6" s="1" a="1"/>
  <c r="AJ64" i="6" s="1"/>
  <c r="AJ1949" i="6" a="1"/>
  <c r="AJ1949" i="6" s="1"/>
  <c r="AJ1950" i="6" s="1"/>
  <c r="AJ1948" i="6" s="1" a="1"/>
  <c r="AJ1948" i="6" s="1"/>
  <c r="AK1947" i="6" s="1" a="1"/>
  <c r="AK1947" i="6" s="1"/>
  <c r="AJ789" i="6" a="1"/>
  <c r="AJ789" i="6" s="1"/>
  <c r="AJ790" i="6" s="1"/>
  <c r="AJ788" i="6" s="1" a="1"/>
  <c r="AJ788" i="6" s="1"/>
  <c r="AJ3301" i="6" a="1"/>
  <c r="AJ3301" i="6" s="1"/>
  <c r="AJ3302" i="6" s="1"/>
  <c r="AJ3300" i="6" s="1" a="1"/>
  <c r="AJ3300" i="6" s="1"/>
  <c r="AJ1445" i="6" a="1"/>
  <c r="AJ1445" i="6" s="1"/>
  <c r="AJ1446" i="6" s="1"/>
  <c r="AJ1444" i="6" s="1" a="1"/>
  <c r="AJ1444" i="6" s="1"/>
  <c r="AJ821" i="6" a="1"/>
  <c r="AJ821" i="6" s="1"/>
  <c r="AJ822" i="6" s="1"/>
  <c r="AJ820" i="6" s="1" a="1"/>
  <c r="AJ820" i="6" s="1"/>
  <c r="AJ1281" i="6" a="1"/>
  <c r="AJ1281" i="6" s="1"/>
  <c r="AJ1282" i="6" s="1"/>
  <c r="AJ1280" i="6" s="1" a="1"/>
  <c r="AJ1280" i="6" s="1"/>
  <c r="AJ3861" i="6" a="1"/>
  <c r="AJ3861" i="6" s="1"/>
  <c r="AJ3862" i="6" s="1"/>
  <c r="AJ3860" i="6" s="1" a="1"/>
  <c r="AJ3860" i="6" s="1"/>
  <c r="AK3859" i="6" s="1" a="1"/>
  <c r="AK3859" i="6" s="1"/>
  <c r="AJ1285" i="6" a="1"/>
  <c r="AJ1285" i="6" s="1"/>
  <c r="AJ1286" i="6" s="1"/>
  <c r="AJ1284" i="6" s="1" a="1"/>
  <c r="AJ1284" i="6" s="1"/>
  <c r="AJ401" i="6" a="1"/>
  <c r="AJ401" i="6" s="1"/>
  <c r="AJ402" i="6" s="1"/>
  <c r="AJ400" i="6" s="1" a="1"/>
  <c r="AJ400" i="6" s="1"/>
  <c r="AJ965" i="6" a="1"/>
  <c r="AJ965" i="6" s="1"/>
  <c r="AJ966" i="6" s="1"/>
  <c r="AJ964" i="6" s="1" a="1"/>
  <c r="AJ964" i="6" s="1"/>
  <c r="AK963" i="6" s="1" a="1"/>
  <c r="AK963" i="6" s="1"/>
  <c r="AJ2461" i="6" a="1"/>
  <c r="AJ2461" i="6" s="1"/>
  <c r="AJ2462" i="6" s="1"/>
  <c r="AJ2460" i="6" s="1" a="1"/>
  <c r="AJ2460" i="6" s="1"/>
  <c r="AK2459" i="6" s="1" a="1"/>
  <c r="AK2459" i="6" s="1"/>
  <c r="AJ777" i="6" a="1"/>
  <c r="AJ777" i="6" s="1"/>
  <c r="AJ778" i="6" s="1"/>
  <c r="AJ776" i="6" s="1" a="1"/>
  <c r="AJ776" i="6" s="1"/>
  <c r="AK775" i="6" s="1" a="1"/>
  <c r="AK775" i="6" s="1"/>
  <c r="AJ1425" i="6" a="1"/>
  <c r="AJ1425" i="6" s="1"/>
  <c r="AJ1426" i="6" s="1"/>
  <c r="AJ1424" i="6" s="1" a="1"/>
  <c r="AJ1424" i="6" s="1"/>
  <c r="AJ1841" i="6" a="1"/>
  <c r="AJ1841" i="6" s="1"/>
  <c r="AJ1842" i="6" s="1"/>
  <c r="AJ1840" i="6" s="1" a="1"/>
  <c r="AJ1840" i="6" s="1"/>
  <c r="AJ3337" i="6" a="1"/>
  <c r="AJ3337" i="6" s="1"/>
  <c r="AJ3338" i="6" s="1"/>
  <c r="AJ3336" i="6" s="1" a="1"/>
  <c r="AJ3336" i="6" s="1"/>
  <c r="AJ373" i="6" a="1"/>
  <c r="AJ373" i="6" s="1"/>
  <c r="AJ374" i="6" s="1"/>
  <c r="AJ372" i="6" s="1" a="1"/>
  <c r="AJ372" i="6" s="1"/>
  <c r="AK371" i="6" s="1" a="1"/>
  <c r="AK371" i="6" s="1"/>
  <c r="AJ797" i="6" a="1"/>
  <c r="AJ797" i="6" s="1"/>
  <c r="AJ798" i="6" s="1"/>
  <c r="AJ796" i="6" s="1" a="1"/>
  <c r="AJ796" i="6" s="1"/>
  <c r="AJ2173" i="6" a="1"/>
  <c r="AJ2173" i="6" s="1"/>
  <c r="AJ2174" i="6" s="1"/>
  <c r="AJ2172" i="6" s="1" a="1"/>
  <c r="AJ2172" i="6" s="1"/>
  <c r="AK2171" i="6" s="1" a="1"/>
  <c r="AK2171" i="6" s="1"/>
  <c r="AJ2221" i="6" a="1"/>
  <c r="AJ2221" i="6" s="1"/>
  <c r="AJ2222" i="6" s="1"/>
  <c r="AJ2220" i="6" s="1" a="1"/>
  <c r="AJ2220" i="6" s="1"/>
  <c r="AJ2561" i="6" a="1"/>
  <c r="AJ2561" i="6" s="1"/>
  <c r="AJ2562" i="6" s="1"/>
  <c r="AJ2560" i="6" s="1" a="1"/>
  <c r="AJ2560" i="6" s="1"/>
  <c r="AI2521" i="6" a="1"/>
  <c r="AI2521" i="6" s="1"/>
  <c r="AJ1333" i="6" a="1"/>
  <c r="AJ1333" i="6" s="1"/>
  <c r="AJ1334" i="6" s="1"/>
  <c r="AJ1332" i="6" s="1" a="1"/>
  <c r="AJ1332" i="6" s="1"/>
  <c r="AI1045" i="6" a="1"/>
  <c r="AI1045" i="6" s="1"/>
  <c r="AI1046" i="6" s="1"/>
  <c r="AI1044" i="6" s="1"/>
  <c r="AI357" i="6" a="1"/>
  <c r="AI357" i="6" s="1"/>
  <c r="AJ357" i="6" s="1" a="1"/>
  <c r="AJ357" i="6" s="1"/>
  <c r="AJ358" i="6" s="1"/>
  <c r="AJ356" i="6" s="1" a="1"/>
  <c r="AJ356" i="6" s="1"/>
  <c r="AI1121" i="6" a="1"/>
  <c r="AI1121" i="6" s="1"/>
  <c r="AI1122" i="6" s="1"/>
  <c r="AI1120" i="6" s="1"/>
  <c r="AI1073" i="6" a="1"/>
  <c r="AI1073" i="6" s="1"/>
  <c r="AJ1073" i="6" s="1" a="1"/>
  <c r="AJ1073" i="6" s="1"/>
  <c r="AI2913" i="6" a="1"/>
  <c r="AI2913" i="6" s="1"/>
  <c r="AJ2286" i="6"/>
  <c r="AJ2284" i="6" s="1" a="1"/>
  <c r="AJ2284" i="6" s="1"/>
  <c r="AI206" i="6"/>
  <c r="AI204" i="6" s="1"/>
  <c r="AI1729" i="6" a="1"/>
  <c r="AI1729" i="6" s="1"/>
  <c r="AJ1729" i="6" s="1" a="1"/>
  <c r="AJ1729" i="6" s="1"/>
  <c r="AI3165" i="6" a="1"/>
  <c r="AI3165" i="6" s="1"/>
  <c r="AI3166" i="6" s="1"/>
  <c r="AI3164" i="6" s="1"/>
  <c r="AJ3725" i="6" a="1"/>
  <c r="AJ3725" i="6" s="1"/>
  <c r="AJ3726" i="6" s="1"/>
  <c r="AJ3724" i="6" s="1" a="1"/>
  <c r="AJ3724" i="6" s="1"/>
  <c r="AK3723" i="6" s="1" a="1"/>
  <c r="AK3723" i="6" s="1"/>
  <c r="AI1469" i="6" a="1"/>
  <c r="AI1469" i="6" s="1"/>
  <c r="AI1470" i="6" s="1"/>
  <c r="AI1468" i="6" s="1"/>
  <c r="AI3062" i="6"/>
  <c r="AI3060" i="6" s="1"/>
  <c r="AH1046" i="6"/>
  <c r="AH1044" i="6" s="1"/>
  <c r="AJ2073" i="6" a="1"/>
  <c r="AJ2073" i="6" s="1"/>
  <c r="AJ2074" i="6" s="1"/>
  <c r="AJ2072" i="6" s="1" a="1"/>
  <c r="AJ2072" i="6" s="1"/>
  <c r="AJ1697" i="6" a="1"/>
  <c r="AJ1697" i="6" s="1"/>
  <c r="AJ1698" i="6" s="1"/>
  <c r="AJ1696" i="6" s="1" a="1"/>
  <c r="AJ1696" i="6" s="1"/>
  <c r="AK1695" i="6" s="1" a="1"/>
  <c r="AK1695" i="6" s="1"/>
  <c r="AJ937" i="6" a="1"/>
  <c r="AJ937" i="6" s="1"/>
  <c r="AJ938" i="6" s="1"/>
  <c r="AJ936" i="6" s="1" a="1"/>
  <c r="AJ936" i="6" s="1"/>
  <c r="AJ3053" i="6" a="1"/>
  <c r="AJ3053" i="6" s="1"/>
  <c r="AJ3054" i="6" s="1"/>
  <c r="AJ3052" i="6" s="1" a="1"/>
  <c r="AJ3052" i="6" s="1"/>
  <c r="AJ1357" i="6" a="1"/>
  <c r="AJ1357" i="6" s="1"/>
  <c r="AJ1358" i="6" s="1"/>
  <c r="AJ1356" i="6" s="1" a="1"/>
  <c r="AJ1356" i="6" s="1"/>
  <c r="AJ2353" i="6" a="1"/>
  <c r="AJ2353" i="6" s="1"/>
  <c r="AJ2354" i="6" s="1"/>
  <c r="AJ2352" i="6" s="1" a="1"/>
  <c r="AJ2352" i="6" s="1"/>
  <c r="AK2351" i="6" s="1" a="1"/>
  <c r="AK2351" i="6" s="1"/>
  <c r="AJ1385" i="6" a="1"/>
  <c r="AJ1385" i="6" s="1"/>
  <c r="AJ1386" i="6" s="1"/>
  <c r="AJ1384" i="6" s="1" a="1"/>
  <c r="AJ1384" i="6" s="1"/>
  <c r="AK1383" i="6" s="1" a="1"/>
  <c r="AK1383" i="6" s="1"/>
  <c r="AJ1637" i="6" a="1"/>
  <c r="AJ1637" i="6" s="1"/>
  <c r="AJ1638" i="6" s="1"/>
  <c r="AJ1636" i="6" s="1" a="1"/>
  <c r="AJ1636" i="6" s="1"/>
  <c r="AK1635" i="6" s="1" a="1"/>
  <c r="AK1635" i="6" s="1"/>
  <c r="AJ2125" i="6" a="1"/>
  <c r="AJ2125" i="6" s="1"/>
  <c r="AJ2126" i="6" s="1"/>
  <c r="AJ2124" i="6" s="1" a="1"/>
  <c r="AJ2124" i="6" s="1"/>
  <c r="AK2123" i="6" s="1" a="1"/>
  <c r="AK2123" i="6" s="1"/>
  <c r="AJ2101" i="6" a="1"/>
  <c r="AJ2101" i="6" s="1"/>
  <c r="AJ2102" i="6" s="1"/>
  <c r="AJ2100" i="6" s="1" a="1"/>
  <c r="AJ2100" i="6" s="1"/>
  <c r="AJ2269" i="6" a="1"/>
  <c r="AJ2269" i="6" s="1"/>
  <c r="AJ2270" i="6" s="1"/>
  <c r="AJ2268" i="6" s="1" a="1"/>
  <c r="AJ2268" i="6" s="1"/>
  <c r="AJ3081" i="6" a="1"/>
  <c r="AJ3081" i="6" s="1"/>
  <c r="AJ3082" i="6" s="1"/>
  <c r="AJ3080" i="6" s="1" a="1"/>
  <c r="AJ3080" i="6" s="1"/>
  <c r="AJ3061" i="6" a="1"/>
  <c r="AJ3061" i="6" s="1"/>
  <c r="AJ3062" i="6" s="1"/>
  <c r="AJ3060" i="6" s="1" a="1"/>
  <c r="AJ3060" i="6" s="1"/>
  <c r="AJ1685" i="6" a="1"/>
  <c r="AJ1685" i="6" s="1"/>
  <c r="AJ1686" i="6" s="1"/>
  <c r="AJ1684" i="6" s="1" a="1"/>
  <c r="AJ1684" i="6" s="1"/>
  <c r="AK1683" i="6" s="1" a="1"/>
  <c r="AK1683" i="6" s="1"/>
  <c r="AJ1157" i="6" a="1"/>
  <c r="AJ1157" i="6" s="1"/>
  <c r="AJ1158" i="6" s="1"/>
  <c r="AJ1156" i="6" s="1" a="1"/>
  <c r="AJ1156" i="6" s="1"/>
  <c r="AK1155" i="6" s="1" a="1"/>
  <c r="AK1155" i="6" s="1"/>
  <c r="AJ3289" i="6" a="1"/>
  <c r="AJ3289" i="6" s="1"/>
  <c r="AJ3290" i="6" s="1"/>
  <c r="AJ3288" i="6" s="1" a="1"/>
  <c r="AJ3288" i="6" s="1"/>
  <c r="AJ1453" i="6" a="1"/>
  <c r="AJ1453" i="6" s="1"/>
  <c r="AJ1454" i="6" s="1"/>
  <c r="AJ1452" i="6" s="1" a="1"/>
  <c r="AJ1452" i="6" s="1"/>
  <c r="AJ2761" i="6" a="1"/>
  <c r="AJ2761" i="6" s="1"/>
  <c r="AJ2762" i="6" s="1"/>
  <c r="AJ2760" i="6" s="1" a="1"/>
  <c r="AJ2760" i="6" s="1"/>
  <c r="AK2759" i="6" s="1" a="1"/>
  <c r="AK2759" i="6" s="1"/>
  <c r="AJ3573" i="6" a="1"/>
  <c r="AJ3573" i="6" s="1"/>
  <c r="AJ3574" i="6" s="1"/>
  <c r="AJ3572" i="6" s="1" a="1"/>
  <c r="AJ3572" i="6" s="1"/>
  <c r="AJ1565" i="6" a="1"/>
  <c r="AJ1565" i="6" s="1"/>
  <c r="AJ1566" i="6" s="1"/>
  <c r="AJ1564" i="6" s="1" a="1"/>
  <c r="AJ1564" i="6" s="1"/>
  <c r="AJ1325" i="6" a="1"/>
  <c r="AJ1325" i="6" s="1"/>
  <c r="AJ1326" i="6" s="1"/>
  <c r="AJ1324" i="6" s="1" a="1"/>
  <c r="AJ1324" i="6" s="1"/>
  <c r="AK1323" i="6" s="1" a="1"/>
  <c r="AK1323" i="6" s="1"/>
  <c r="AJ1933" i="6" a="1"/>
  <c r="AJ1933" i="6" s="1"/>
  <c r="AJ1934" i="6" s="1"/>
  <c r="AJ1932" i="6" s="1" a="1"/>
  <c r="AJ1932" i="6" s="1"/>
  <c r="AJ1801" i="6" a="1"/>
  <c r="AJ1801" i="6" s="1"/>
  <c r="AJ1802" i="6" s="1"/>
  <c r="AJ1800" i="6" s="1" a="1"/>
  <c r="AJ1800" i="6" s="1"/>
  <c r="AK1799" i="6" s="1" a="1"/>
  <c r="AK1799" i="6" s="1"/>
  <c r="AJ2677" i="6" a="1"/>
  <c r="AJ2677" i="6" s="1"/>
  <c r="AJ2678" i="6" s="1"/>
  <c r="AJ2676" i="6" s="1" a="1"/>
  <c r="AJ2676" i="6" s="1"/>
  <c r="AJ2497" i="6" a="1"/>
  <c r="AJ2497" i="6" s="1"/>
  <c r="AJ2498" i="6" s="1"/>
  <c r="AJ2496" i="6" s="1" a="1"/>
  <c r="AJ2496" i="6" s="1"/>
  <c r="AK2495" i="6" s="1" a="1"/>
  <c r="AK2495" i="6" s="1"/>
  <c r="AJ3745" i="6" a="1"/>
  <c r="AJ3745" i="6" s="1"/>
  <c r="AJ3746" i="6" s="1"/>
  <c r="AJ3744" i="6" s="1" a="1"/>
  <c r="AJ3744" i="6" s="1"/>
  <c r="AK3743" i="6" s="1" a="1"/>
  <c r="AK3743" i="6" s="1"/>
  <c r="AJ581" i="6" a="1"/>
  <c r="AJ581" i="6" s="1"/>
  <c r="AJ582" i="6" s="1"/>
  <c r="AJ580" i="6" s="1" a="1"/>
  <c r="AJ580" i="6" s="1"/>
  <c r="AK579" i="6" s="1" a="1"/>
  <c r="AK579" i="6" s="1"/>
  <c r="AJ3749" i="6" a="1"/>
  <c r="AJ3749" i="6" s="1"/>
  <c r="AJ3750" i="6" s="1"/>
  <c r="AJ3748" i="6" s="1" a="1"/>
  <c r="AJ3748" i="6" s="1"/>
  <c r="AK3747" i="6" s="1" a="1"/>
  <c r="AK3747" i="6" s="1"/>
  <c r="AJ573" i="6" a="1"/>
  <c r="AJ573" i="6" s="1"/>
  <c r="AJ574" i="6" s="1"/>
  <c r="AJ572" i="6" s="1" a="1"/>
  <c r="AJ572" i="6" s="1"/>
  <c r="AK571" i="6" s="1" a="1"/>
  <c r="AK571" i="6" s="1"/>
  <c r="AJ3133" i="6" a="1"/>
  <c r="AJ3133" i="6" s="1"/>
  <c r="AJ3134" i="6" s="1"/>
  <c r="AJ3132" i="6" s="1" a="1"/>
  <c r="AJ3132" i="6" s="1"/>
  <c r="AK3131" i="6" s="1" a="1"/>
  <c r="AK3131" i="6" s="1"/>
  <c r="AJ1193" i="6" a="1"/>
  <c r="AJ1193" i="6" s="1"/>
  <c r="AJ1194" i="6" s="1"/>
  <c r="AJ1192" i="6" s="1" a="1"/>
  <c r="AJ1192" i="6" s="1"/>
  <c r="AJ1261" i="6" a="1"/>
  <c r="AJ1261" i="6" s="1"/>
  <c r="AJ1262" i="6" s="1"/>
  <c r="AJ1260" i="6" s="1" a="1"/>
  <c r="AJ1260" i="6" s="1"/>
  <c r="AK1259" i="6" s="1" a="1"/>
  <c r="AK1259" i="6" s="1"/>
  <c r="AJ321" i="6" a="1"/>
  <c r="AJ321" i="6" s="1"/>
  <c r="AJ322" i="6" s="1"/>
  <c r="AJ320" i="6" s="1" a="1"/>
  <c r="AJ320" i="6" s="1"/>
  <c r="AK319" i="6" s="1" a="1"/>
  <c r="AK319" i="6" s="1"/>
  <c r="AJ1369" i="6" a="1"/>
  <c r="AJ1369" i="6" s="1"/>
  <c r="AJ1370" i="6" s="1"/>
  <c r="AJ1368" i="6" s="1" a="1"/>
  <c r="AJ1368" i="6" s="1"/>
  <c r="AJ3249" i="6" a="1"/>
  <c r="AJ3249" i="6" s="1"/>
  <c r="AJ3250" i="6" s="1"/>
  <c r="AJ3248" i="6" s="1" a="1"/>
  <c r="AJ3248" i="6" s="1"/>
  <c r="AI749" i="6" a="1"/>
  <c r="AI749" i="6" s="1"/>
  <c r="AI209" i="6" a="1"/>
  <c r="AI209" i="6" s="1"/>
  <c r="AJ209" i="6" s="1" a="1"/>
  <c r="AJ209" i="6" s="1"/>
  <c r="AJ210" i="6" s="1"/>
  <c r="AJ208" i="6" s="1" a="1"/>
  <c r="AJ208" i="6" s="1"/>
  <c r="AI1757" i="6" a="1"/>
  <c r="AI1757" i="6" s="1"/>
  <c r="AI1758" i="6" s="1"/>
  <c r="AI1756" i="6" s="1"/>
  <c r="AI877" i="6" a="1"/>
  <c r="AI877" i="6" s="1"/>
  <c r="AI878" i="6" s="1"/>
  <c r="AI876" i="6" s="1"/>
  <c r="AJ865" i="6" a="1"/>
  <c r="AJ865" i="6" s="1"/>
  <c r="AJ866" i="6" s="1"/>
  <c r="AJ864" i="6" s="1" a="1"/>
  <c r="AJ864" i="6" s="1"/>
  <c r="AJ2989" i="6" a="1"/>
  <c r="AJ2989" i="6" s="1"/>
  <c r="AJ2990" i="6" s="1"/>
  <c r="AJ2988" i="6" s="1" a="1"/>
  <c r="AJ2988" i="6" s="1"/>
  <c r="AJ2001" i="6" a="1"/>
  <c r="AJ2001" i="6" s="1"/>
  <c r="AJ2002" i="6" s="1"/>
  <c r="AJ2000" i="6" s="1" a="1"/>
  <c r="AJ2000" i="6" s="1"/>
  <c r="AK1999" i="6" s="1" a="1"/>
  <c r="AK1999" i="6" s="1"/>
  <c r="AJ421" i="6" a="1"/>
  <c r="AJ421" i="6" s="1"/>
  <c r="AJ422" i="6" s="1"/>
  <c r="AJ420" i="6" s="1" a="1"/>
  <c r="AJ420" i="6" s="1"/>
  <c r="AK419" i="6" s="1" a="1"/>
  <c r="AK419" i="6" s="1"/>
  <c r="AJ465" i="6" a="1"/>
  <c r="AJ465" i="6" s="1"/>
  <c r="AJ466" i="6" s="1"/>
  <c r="AJ464" i="6" s="1" a="1"/>
  <c r="AJ464" i="6" s="1"/>
  <c r="AJ2581" i="6" a="1"/>
  <c r="AJ2581" i="6" s="1"/>
  <c r="AJ2582" i="6" s="1"/>
  <c r="AJ2580" i="6" s="1" a="1"/>
  <c r="AJ2580" i="6" s="1"/>
  <c r="AK2579" i="6" s="1" a="1"/>
  <c r="AK2579" i="6" s="1"/>
  <c r="AJ3481" i="6" a="1"/>
  <c r="AJ3481" i="6" s="1"/>
  <c r="AJ3482" i="6" s="1"/>
  <c r="AJ3480" i="6" s="1" a="1"/>
  <c r="AJ3480" i="6" s="1"/>
  <c r="AJ1973" i="6" a="1"/>
  <c r="AJ1973" i="6" s="1"/>
  <c r="AJ1974" i="6" s="1"/>
  <c r="AJ1972" i="6" s="1" a="1"/>
  <c r="AJ1972" i="6" s="1"/>
  <c r="AK1971" i="6" s="1" a="1"/>
  <c r="AK1971" i="6" s="1"/>
  <c r="AJ2425" i="6" a="1"/>
  <c r="AJ2425" i="6" s="1"/>
  <c r="AJ2426" i="6" s="1"/>
  <c r="AJ2424" i="6" s="1" a="1"/>
  <c r="AJ2424" i="6" s="1"/>
  <c r="AK2423" i="6" s="1" a="1"/>
  <c r="AK2423" i="6" s="1"/>
  <c r="AJ2481" i="6" a="1"/>
  <c r="AJ2481" i="6" s="1"/>
  <c r="AJ2482" i="6" s="1"/>
  <c r="AJ2480" i="6" s="1" a="1"/>
  <c r="AJ2480" i="6" s="1"/>
  <c r="AK2479" i="6" s="1" a="1"/>
  <c r="AK2479" i="6" s="1"/>
  <c r="AJ53" i="6" a="1"/>
  <c r="AJ53" i="6" s="1"/>
  <c r="AJ54" i="6" s="1"/>
  <c r="AJ52" i="6" s="1" a="1"/>
  <c r="AJ52" i="6" s="1"/>
  <c r="AJ2961" i="6" a="1"/>
  <c r="AJ2961" i="6" s="1"/>
  <c r="AJ2962" i="6" s="1"/>
  <c r="AJ2960" i="6" s="1" a="1"/>
  <c r="AJ2960" i="6" s="1"/>
  <c r="AJ3825" i="6" a="1"/>
  <c r="AJ3825" i="6" s="1"/>
  <c r="AJ3826" i="6" s="1"/>
  <c r="AJ3824" i="6" s="1" a="1"/>
  <c r="AJ3824" i="6" s="1"/>
  <c r="AJ1909" i="6" a="1"/>
  <c r="AJ1909" i="6" s="1"/>
  <c r="AJ1910" i="6" s="1"/>
  <c r="AJ1908" i="6" s="1" a="1"/>
  <c r="AJ1908" i="6" s="1"/>
  <c r="AK1907" i="6" s="1" a="1"/>
  <c r="AK1907" i="6" s="1"/>
  <c r="AJ2329" i="6" a="1"/>
  <c r="AJ2329" i="6" s="1"/>
  <c r="AJ2330" i="6" s="1"/>
  <c r="AJ2328" i="6" s="1" a="1"/>
  <c r="AJ2328" i="6" s="1"/>
  <c r="AJ593" i="6" a="1"/>
  <c r="AJ593" i="6" s="1"/>
  <c r="AJ594" i="6" s="1"/>
  <c r="AJ592" i="6" s="1" a="1"/>
  <c r="AJ592" i="6" s="1"/>
  <c r="AJ1701" i="6" a="1"/>
  <c r="AJ1701" i="6" s="1"/>
  <c r="AJ1702" i="6" s="1"/>
  <c r="AJ1700" i="6" s="1" a="1"/>
  <c r="AJ1700" i="6" s="1"/>
  <c r="AK1699" i="6" s="1" a="1"/>
  <c r="AK1699" i="6" s="1"/>
  <c r="AJ3469" i="6" a="1"/>
  <c r="AJ3469" i="6" s="1"/>
  <c r="AJ3470" i="6" s="1"/>
  <c r="AJ3468" i="6" s="1" a="1"/>
  <c r="AJ3468" i="6" s="1"/>
  <c r="AJ2045" i="6" a="1"/>
  <c r="AJ2045" i="6" s="1"/>
  <c r="AJ2046" i="6" s="1"/>
  <c r="AJ2044" i="6" s="1" a="1"/>
  <c r="AJ2044" i="6" s="1"/>
  <c r="AK2043" i="6" s="1" a="1"/>
  <c r="AK2043" i="6" s="1"/>
  <c r="AJ2457" i="6" a="1"/>
  <c r="AJ2457" i="6" s="1"/>
  <c r="AJ2458" i="6" s="1"/>
  <c r="AJ2456" i="6" s="1" a="1"/>
  <c r="AJ2456" i="6" s="1"/>
  <c r="AJ3853" i="6" a="1"/>
  <c r="AJ3853" i="6" s="1"/>
  <c r="AJ3854" i="6" s="1"/>
  <c r="AJ3852" i="6" s="1" a="1"/>
  <c r="AJ3852" i="6" s="1"/>
  <c r="AJ2013" i="6" a="1"/>
  <c r="AJ2013" i="6" s="1"/>
  <c r="AJ2014" i="6" s="1"/>
  <c r="AJ2012" i="6" s="1" a="1"/>
  <c r="AJ2012" i="6" s="1"/>
  <c r="AJ3485" i="6" a="1"/>
  <c r="AJ3485" i="6" s="1"/>
  <c r="AJ3486" i="6" s="1"/>
  <c r="AJ3484" i="6" s="1" a="1"/>
  <c r="AJ3484" i="6" s="1"/>
  <c r="AJ577" i="6" a="1"/>
  <c r="AJ577" i="6" s="1"/>
  <c r="AJ578" i="6" s="1"/>
  <c r="AJ576" i="6" s="1" a="1"/>
  <c r="AJ576" i="6" s="1"/>
  <c r="AJ1869" i="6" a="1"/>
  <c r="AJ1869" i="6" s="1"/>
  <c r="AJ1870" i="6" s="1"/>
  <c r="AJ1868" i="6" s="1" a="1"/>
  <c r="AJ1868" i="6" s="1"/>
  <c r="AK1867" i="6" s="1" a="1"/>
  <c r="AK1867" i="6" s="1"/>
  <c r="AJ2801" i="6" a="1"/>
  <c r="AJ2801" i="6" s="1"/>
  <c r="AJ2802" i="6" s="1"/>
  <c r="AJ2800" i="6" s="1" a="1"/>
  <c r="AJ2800" i="6" s="1"/>
  <c r="AK2799" i="6" s="1" a="1"/>
  <c r="AK2799" i="6" s="1"/>
  <c r="AJ2193" i="6" a="1"/>
  <c r="AJ2193" i="6" s="1"/>
  <c r="AJ2194" i="6" s="1"/>
  <c r="AJ2192" i="6" s="1" a="1"/>
  <c r="AJ2192" i="6" s="1"/>
  <c r="AK2191" i="6" s="1" a="1"/>
  <c r="AK2191" i="6" s="1"/>
  <c r="AJ3993" i="6" a="1"/>
  <c r="AJ3993" i="6" s="1"/>
  <c r="AJ3994" i="6" s="1"/>
  <c r="AJ3992" i="6" s="1" a="1"/>
  <c r="AJ3992" i="6" s="1"/>
  <c r="AJ2865" i="6" a="1"/>
  <c r="AJ2865" i="6" s="1"/>
  <c r="AJ2866" i="6" s="1"/>
  <c r="AJ2864" i="6" s="1" a="1"/>
  <c r="AJ2864" i="6" s="1"/>
  <c r="AJ1705" i="6" a="1"/>
  <c r="AJ1705" i="6" s="1"/>
  <c r="AJ1706" i="6" s="1"/>
  <c r="AJ1704" i="6" s="1" a="1"/>
  <c r="AJ1704" i="6" s="1"/>
  <c r="AJ337" i="6" a="1"/>
  <c r="AJ337" i="6" s="1"/>
  <c r="AJ338" i="6" s="1"/>
  <c r="AJ336" i="6" s="1" a="1"/>
  <c r="AJ336" i="6" s="1"/>
  <c r="AK335" i="6" s="1" a="1"/>
  <c r="AK335" i="6" s="1"/>
  <c r="AJ493" i="6" a="1"/>
  <c r="AJ493" i="6" s="1"/>
  <c r="AJ494" i="6" s="1"/>
  <c r="AJ492" i="6" s="1" a="1"/>
  <c r="AJ492" i="6" s="1"/>
  <c r="AJ3225" i="6" a="1"/>
  <c r="AJ3225" i="6" s="1"/>
  <c r="AJ3226" i="6" s="1"/>
  <c r="AJ3224" i="6" s="1" a="1"/>
  <c r="AJ3224" i="6" s="1"/>
  <c r="AK3223" i="6" s="1" a="1"/>
  <c r="AK3223" i="6" s="1"/>
  <c r="AJ2553" i="6" a="1"/>
  <c r="AJ2553" i="6" s="1"/>
  <c r="AJ2554" i="6" s="1"/>
  <c r="AJ2552" i="6" s="1" a="1"/>
  <c r="AJ2552" i="6" s="1"/>
  <c r="AJ1013" i="6" a="1"/>
  <c r="AJ1013" i="6" s="1"/>
  <c r="AJ1014" i="6" s="1"/>
  <c r="AJ1012" i="6" s="1" a="1"/>
  <c r="AJ1012" i="6" s="1"/>
  <c r="AK1011" i="6" s="1" a="1"/>
  <c r="AK1011" i="6" s="1"/>
  <c r="AJ3953" i="6" a="1"/>
  <c r="AJ3953" i="6" s="1"/>
  <c r="AJ3954" i="6" s="1"/>
  <c r="AJ3952" i="6" s="1" a="1"/>
  <c r="AJ3952" i="6" s="1"/>
  <c r="AK3951" i="6" s="1" a="1"/>
  <c r="AK3951" i="6" s="1"/>
  <c r="AJ1313" i="6" a="1"/>
  <c r="AJ1313" i="6" s="1"/>
  <c r="AJ1314" i="6" s="1"/>
  <c r="AJ1312" i="6" s="1" a="1"/>
  <c r="AJ1312" i="6" s="1"/>
  <c r="AK1311" i="6" s="1" a="1"/>
  <c r="AK1311" i="6" s="1"/>
  <c r="AJ157" i="6" a="1"/>
  <c r="AJ157" i="6" s="1"/>
  <c r="AJ158" i="6" s="1"/>
  <c r="AJ156" i="6" s="1" a="1"/>
  <c r="AJ156" i="6" s="1"/>
  <c r="AJ3373" i="6" a="1"/>
  <c r="AJ3373" i="6" s="1"/>
  <c r="AJ3374" i="6" s="1"/>
  <c r="AJ3372" i="6" s="1" a="1"/>
  <c r="AJ3372" i="6" s="1"/>
  <c r="AJ1465" i="6" a="1"/>
  <c r="AJ1465" i="6" s="1"/>
  <c r="AJ1466" i="6" s="1"/>
  <c r="AJ1464" i="6" s="1" a="1"/>
  <c r="AJ1464" i="6" s="1"/>
  <c r="AJ1693" i="6" a="1"/>
  <c r="AJ1693" i="6" s="1"/>
  <c r="AJ1694" i="6" s="1"/>
  <c r="AJ1692" i="6" s="1" a="1"/>
  <c r="AJ1692" i="6" s="1"/>
  <c r="AJ2669" i="6" a="1"/>
  <c r="AJ2669" i="6" s="1"/>
  <c r="AJ2670" i="6" s="1"/>
  <c r="AJ2668" i="6" s="1" a="1"/>
  <c r="AJ2668" i="6" s="1"/>
  <c r="AJ2185" i="6" a="1"/>
  <c r="AJ2185" i="6" s="1"/>
  <c r="AJ2186" i="6" s="1"/>
  <c r="AJ2184" i="6" s="1" a="1"/>
  <c r="AJ2184" i="6" s="1"/>
  <c r="AJ3589" i="6" a="1"/>
  <c r="AJ3589" i="6" s="1"/>
  <c r="AJ3590" i="6" s="1"/>
  <c r="AJ3588" i="6" s="1" a="1"/>
  <c r="AJ3588" i="6" s="1"/>
  <c r="AK3587" i="6" s="1" a="1"/>
  <c r="AK3587" i="6" s="1"/>
  <c r="AJ917" i="6" a="1"/>
  <c r="AJ917" i="6" s="1"/>
  <c r="AJ918" i="6" s="1"/>
  <c r="AJ916" i="6" s="1" a="1"/>
  <c r="AJ916" i="6" s="1"/>
  <c r="AJ3041" i="6" a="1"/>
  <c r="AJ3041" i="6" s="1"/>
  <c r="AJ3042" i="6" s="1"/>
  <c r="AJ3040" i="6" s="1" a="1"/>
  <c r="AJ3040" i="6" s="1"/>
  <c r="AJ949" i="6" a="1"/>
  <c r="AJ949" i="6" s="1"/>
  <c r="AJ950" i="6" s="1"/>
  <c r="AJ948" i="6" s="1" a="1"/>
  <c r="AJ948" i="6" s="1"/>
  <c r="AJ1345" i="6" a="1"/>
  <c r="AJ1345" i="6" s="1"/>
  <c r="AJ1346" i="6" s="1"/>
  <c r="AJ1344" i="6" s="1" a="1"/>
  <c r="AJ1344" i="6" s="1"/>
  <c r="AJ3849" i="6" a="1"/>
  <c r="AJ3849" i="6" s="1"/>
  <c r="AJ3850" i="6" s="1"/>
  <c r="AJ3848" i="6" s="1" a="1"/>
  <c r="AJ3848" i="6" s="1"/>
  <c r="AJ2837" i="6" a="1"/>
  <c r="AJ2837" i="6" s="1"/>
  <c r="AJ2838" i="6" s="1"/>
  <c r="AJ2836" i="6" s="1" a="1"/>
  <c r="AJ2836" i="6" s="1"/>
  <c r="AJ3317" i="6" a="1"/>
  <c r="AJ3317" i="6" s="1"/>
  <c r="AJ3318" i="6" s="1"/>
  <c r="AJ3316" i="6" s="1" a="1"/>
  <c r="AJ3316" i="6" s="1"/>
  <c r="AH2574" i="6"/>
  <c r="AH2572" i="6" s="1"/>
  <c r="AH1906" i="6"/>
  <c r="AH1904" i="6" s="1"/>
  <c r="AH878" i="6"/>
  <c r="AH876" i="6" s="1"/>
  <c r="AJ1906" i="6"/>
  <c r="AJ1904" i="6" s="1" a="1"/>
  <c r="AJ1904" i="6" s="1"/>
  <c r="AH2826" i="6"/>
  <c r="AH2824" i="6" s="1"/>
  <c r="AK855" i="6" a="1"/>
  <c r="AK855" i="6" s="1"/>
  <c r="AK507" i="6" a="1"/>
  <c r="AK507" i="6" s="1"/>
  <c r="AK343" i="6" a="1"/>
  <c r="AK343" i="6" s="1"/>
  <c r="AK3203" i="6" a="1"/>
  <c r="AK3203" i="6" s="1"/>
  <c r="AK2523" i="6" a="1"/>
  <c r="AK2523" i="6" s="1"/>
  <c r="AK407" i="6" a="1"/>
  <c r="AK407" i="6" s="1"/>
  <c r="AK979" i="6" a="1"/>
  <c r="AK979" i="6" s="1"/>
  <c r="AK2831" i="6" a="1"/>
  <c r="AK2831" i="6" s="1"/>
  <c r="AK3019" i="6" a="1"/>
  <c r="AK3019" i="6" s="1"/>
  <c r="AK1103" i="6" a="1"/>
  <c r="AK1103" i="6" s="1"/>
  <c r="AK2619" i="6" a="1"/>
  <c r="AK2619" i="6" s="1"/>
  <c r="AK1735" i="6" a="1"/>
  <c r="AK1735" i="6" s="1"/>
  <c r="AK3283" i="6" a="1"/>
  <c r="AK3283" i="6" s="1"/>
  <c r="AK1267" i="6" a="1"/>
  <c r="AK1267" i="6" s="1"/>
  <c r="AK2295" i="6" a="1"/>
  <c r="AK2295" i="6" s="1"/>
  <c r="AK3691" i="6" a="1"/>
  <c r="AK3691" i="6" s="1"/>
  <c r="AK1239" i="6" a="1"/>
  <c r="AK1239" i="6" s="1"/>
  <c r="AK3431" i="6" a="1"/>
  <c r="AK3431" i="6" s="1"/>
  <c r="AK899" i="6" a="1"/>
  <c r="AK899" i="6" s="1"/>
  <c r="AK1115" i="6" a="1"/>
  <c r="AK1115" i="6" s="1"/>
  <c r="AK859" i="6" a="1"/>
  <c r="AK859" i="6" s="1"/>
  <c r="AK2615" i="6" a="1"/>
  <c r="AK2615" i="6" s="1"/>
  <c r="AK3659" i="6" a="1"/>
  <c r="AK3659" i="6" s="1"/>
  <c r="AK955" i="6" a="1"/>
  <c r="AK955" i="6" s="1"/>
  <c r="AK2555" i="6" a="1"/>
  <c r="AK2555" i="6" s="1"/>
  <c r="AK2027" i="6" a="1"/>
  <c r="AK2027" i="6" s="1"/>
  <c r="AK3095" i="6" a="1"/>
  <c r="AK3095" i="6" s="1"/>
  <c r="AK1023" i="6" a="1"/>
  <c r="AK1023" i="6" s="1"/>
  <c r="AK103" i="6" a="1"/>
  <c r="AK103" i="6" s="1"/>
  <c r="AK2771" i="6" a="1"/>
  <c r="AK2771" i="6" s="1"/>
  <c r="AK1967" i="6" a="1"/>
  <c r="AK1967" i="6" s="1"/>
  <c r="AK3259" i="6" a="1"/>
  <c r="AK3259" i="6" s="1"/>
  <c r="AK1611" i="6" a="1"/>
  <c r="AK1611" i="6" s="1"/>
  <c r="AK2199" i="6" a="1"/>
  <c r="AK2199" i="6" s="1"/>
  <c r="AK583" i="6" a="1"/>
  <c r="AK583" i="6" s="1"/>
  <c r="AK1271" i="6" a="1"/>
  <c r="AK1271" i="6" s="1"/>
  <c r="AK1823" i="6" a="1"/>
  <c r="AK1823" i="6" s="1"/>
  <c r="AK1795" i="6" a="1"/>
  <c r="AK1795" i="6" s="1"/>
  <c r="AK455" i="6" a="1"/>
  <c r="AK455" i="6" s="1"/>
  <c r="AK2339" i="6" a="1"/>
  <c r="AK2339" i="6" s="1"/>
  <c r="AK3199" i="6" a="1"/>
  <c r="AK3199" i="6" s="1"/>
  <c r="AK3531" i="6" a="1"/>
  <c r="AK3531" i="6" s="1"/>
  <c r="AK1739" i="6" a="1"/>
  <c r="AK1739" i="6" s="1"/>
  <c r="AK2155" i="6" a="1"/>
  <c r="AK2155" i="6" s="1"/>
  <c r="AK1027" i="6" a="1"/>
  <c r="AK1027" i="6" s="1"/>
  <c r="AK3999" i="6" a="1"/>
  <c r="AK3999" i="6" s="1"/>
  <c r="AK3835" i="6" a="1"/>
  <c r="AK3835" i="6" s="1"/>
  <c r="AK611" i="6" a="1"/>
  <c r="AK611" i="6" s="1"/>
  <c r="AK131" i="6" a="1"/>
  <c r="AK131" i="6" s="1"/>
  <c r="AK1139" i="6" a="1"/>
  <c r="AK1139" i="6" s="1"/>
  <c r="AK823" i="6" a="1"/>
  <c r="AK823" i="6" s="1"/>
  <c r="AK3459" i="6" a="1"/>
  <c r="AK3459" i="6" s="1"/>
  <c r="AK387" i="6" a="1"/>
  <c r="AK387" i="6" s="1"/>
  <c r="AK3543" i="6" a="1"/>
  <c r="AK3543" i="6" s="1"/>
  <c r="AK879" i="6" a="1"/>
  <c r="AK879" i="6" s="1"/>
  <c r="AK839" i="6" a="1"/>
  <c r="AK839" i="6" s="1"/>
  <c r="AK311" i="6" a="1"/>
  <c r="AK311" i="6" s="1"/>
  <c r="AK811" i="6" a="1"/>
  <c r="AK811" i="6" s="1"/>
  <c r="AK1099" i="6" a="1"/>
  <c r="AK1099" i="6" s="1"/>
  <c r="AK3891" i="6" a="1"/>
  <c r="AK3891" i="6" s="1"/>
  <c r="AK3943" i="6" a="1"/>
  <c r="AK3943" i="6" s="1"/>
  <c r="AK3211" i="6" a="1"/>
  <c r="AK3211" i="6" s="1"/>
  <c r="AK3955" i="6" a="1"/>
  <c r="AK3955" i="6" s="1"/>
  <c r="AK2855" i="6" a="1"/>
  <c r="AK2855" i="6" s="1"/>
  <c r="AK3183" i="6" a="1"/>
  <c r="AK3183" i="6" s="1"/>
  <c r="AK2931" i="6" a="1"/>
  <c r="AK2931" i="6" s="1"/>
  <c r="AK3179" i="6" a="1"/>
  <c r="AK3179" i="6" s="1"/>
  <c r="AK3015" i="6" a="1"/>
  <c r="AK3015" i="6" s="1"/>
  <c r="AK3379" i="6" a="1"/>
  <c r="AK3379" i="6" s="1"/>
  <c r="AK2803" i="6" a="1"/>
  <c r="AK2803" i="6" s="1"/>
  <c r="AK3307" i="6" a="1"/>
  <c r="AK3307" i="6" s="1"/>
  <c r="AK3631" i="6" a="1"/>
  <c r="AK3631" i="6" s="1"/>
  <c r="AK271" i="6" a="1"/>
  <c r="AK271" i="6" s="1"/>
  <c r="AK2319" i="6" a="1"/>
  <c r="AK2319" i="6" s="1"/>
  <c r="AK2167" i="6" a="1"/>
  <c r="AK2167" i="6" s="1"/>
  <c r="AK539" i="6" a="1"/>
  <c r="AK539" i="6" s="1"/>
  <c r="AK567" i="6" a="1"/>
  <c r="AK567" i="6" s="1"/>
  <c r="AK1007" i="6" a="1"/>
  <c r="AK1007" i="6" s="1"/>
  <c r="AK391" i="6" a="1"/>
  <c r="AK391" i="6" s="1"/>
  <c r="AK1771" i="6" a="1"/>
  <c r="AK1771" i="6" s="1"/>
  <c r="AK2159" i="6" a="1"/>
  <c r="AK2159" i="6" s="1"/>
  <c r="AK779" i="6" a="1"/>
  <c r="AK779" i="6" s="1"/>
  <c r="AK2391" i="6" a="1"/>
  <c r="AK2391" i="6" s="1"/>
  <c r="AK1607" i="6" a="1"/>
  <c r="AK1607" i="6" s="1"/>
  <c r="AK675" i="6" a="1"/>
  <c r="AK675" i="6" s="1"/>
  <c r="AK911" i="6" a="1"/>
  <c r="AK911" i="6" s="1"/>
  <c r="AK715" i="6" a="1"/>
  <c r="AK715" i="6" s="1"/>
  <c r="AK363" i="6" a="1"/>
  <c r="AK363" i="6" s="1"/>
  <c r="AK1579" i="6" a="1"/>
  <c r="AK1579" i="6" s="1"/>
  <c r="AK635" i="6" a="1"/>
  <c r="AK635" i="6" s="1"/>
  <c r="AK151" i="6" a="1"/>
  <c r="AK151" i="6" s="1"/>
  <c r="AK2023" i="6" a="1"/>
  <c r="AK2023" i="6" s="1"/>
  <c r="AK1987" i="6" a="1"/>
  <c r="AK1987" i="6" s="1"/>
  <c r="AK3071" i="6" a="1"/>
  <c r="AK3071" i="6" s="1"/>
  <c r="AK1227" i="6" a="1"/>
  <c r="AK1227" i="6" s="1"/>
  <c r="AK2735" i="6" a="1"/>
  <c r="AK2735" i="6" s="1"/>
  <c r="AK2755" i="6" a="1"/>
  <c r="AK2755" i="6" s="1"/>
  <c r="AK259" i="6" a="1"/>
  <c r="AK259" i="6" s="1"/>
  <c r="AK3219" i="6" a="1"/>
  <c r="AK3219" i="6" s="1"/>
  <c r="AI5" i="6" a="1"/>
  <c r="AI5" i="6" s="1"/>
  <c r="AJ5" i="6" s="1" a="1"/>
  <c r="AJ5" i="6" s="1"/>
  <c r="AJ849" i="6" l="1" a="1"/>
  <c r="AJ849" i="6" s="1"/>
  <c r="AJ850" i="6" s="1"/>
  <c r="AJ848" i="6" s="1" a="1"/>
  <c r="AJ848" i="6" s="1"/>
  <c r="AJ2845" i="6" a="1"/>
  <c r="AJ2845" i="6" s="1"/>
  <c r="AJ2846" i="6" s="1"/>
  <c r="AJ2844" i="6" s="1" a="1"/>
  <c r="AJ2844" i="6" s="1"/>
  <c r="AK2843" i="6" s="1" a="1"/>
  <c r="AK2843" i="6" s="1"/>
  <c r="AJ1097" i="6" a="1"/>
  <c r="AJ1097" i="6" s="1"/>
  <c r="AJ1098" i="6" s="1"/>
  <c r="AJ1096" i="6" s="1" a="1"/>
  <c r="AJ1096" i="6" s="1"/>
  <c r="AJ505" i="6" a="1"/>
  <c r="AJ505" i="6" s="1"/>
  <c r="AJ506" i="6" s="1"/>
  <c r="AJ504" i="6" s="1" a="1"/>
  <c r="AJ504" i="6" s="1"/>
  <c r="AJ2049" i="6" a="1"/>
  <c r="AJ2049" i="6" s="1"/>
  <c r="AJ2050" i="6" s="1"/>
  <c r="AJ2048" i="6" s="1" a="1"/>
  <c r="AJ2048" i="6" s="1"/>
  <c r="AJ745" i="6" a="1"/>
  <c r="AJ745" i="6" s="1"/>
  <c r="AJ746" i="6" s="1"/>
  <c r="AJ744" i="6" s="1" a="1"/>
  <c r="AJ744" i="6" s="1"/>
  <c r="AJ3293" i="6" a="1"/>
  <c r="AJ3293" i="6" s="1"/>
  <c r="AJ3294" i="6" s="1"/>
  <c r="AJ3292" i="6" s="1" a="1"/>
  <c r="AJ3292" i="6" s="1"/>
  <c r="AK3291" i="6" s="1" a="1"/>
  <c r="AK3291" i="6" s="1"/>
  <c r="AJ1077" i="6" a="1"/>
  <c r="AJ1077" i="6" s="1"/>
  <c r="AJ1078" i="6" s="1"/>
  <c r="AJ1076" i="6" s="1" a="1"/>
  <c r="AJ1076" i="6" s="1"/>
  <c r="AJ761" i="6" a="1"/>
  <c r="AJ761" i="6" s="1"/>
  <c r="AJ762" i="6" s="1"/>
  <c r="AJ760" i="6" s="1" a="1"/>
  <c r="AJ760" i="6" s="1"/>
  <c r="AK759" i="6" s="1" a="1"/>
  <c r="AK759" i="6" s="1"/>
  <c r="AJ3149" i="6" a="1"/>
  <c r="AJ3149" i="6" s="1"/>
  <c r="AJ3150" i="6" s="1"/>
  <c r="AJ3148" i="6" s="1" a="1"/>
  <c r="AJ3148" i="6" s="1"/>
  <c r="AJ1549" i="6" a="1"/>
  <c r="AJ1549" i="6" s="1"/>
  <c r="AJ1550" i="6" s="1"/>
  <c r="AJ1548" i="6" s="1" a="1"/>
  <c r="AJ1548" i="6" s="1"/>
  <c r="AJ3981" i="6" a="1"/>
  <c r="AJ3981" i="6" s="1"/>
  <c r="AJ3982" i="6" s="1"/>
  <c r="AJ3980" i="6" s="1" a="1"/>
  <c r="AJ3980" i="6" s="1"/>
  <c r="AJ117" i="6" a="1"/>
  <c r="AJ117" i="6" s="1"/>
  <c r="AJ118" i="6" s="1"/>
  <c r="AJ116" i="6" s="1" a="1"/>
  <c r="AJ116" i="6" s="1"/>
  <c r="AJ2305" i="6" a="1"/>
  <c r="AJ2305" i="6" s="1"/>
  <c r="AJ2306" i="6" s="1"/>
  <c r="AJ2304" i="6" s="1" a="1"/>
  <c r="AJ2304" i="6" s="1"/>
  <c r="AJ1237" i="6" a="1"/>
  <c r="AJ1237" i="6" s="1"/>
  <c r="AJ1238" i="6" s="1"/>
  <c r="AJ1236" i="6" s="1" a="1"/>
  <c r="AJ1236" i="6" s="1"/>
  <c r="AJ2893" i="6" a="1"/>
  <c r="AJ2893" i="6" s="1"/>
  <c r="AJ2894" i="6" s="1"/>
  <c r="AJ2892" i="6" s="1" a="1"/>
  <c r="AJ2892" i="6" s="1"/>
  <c r="AK2891" i="6" s="1" a="1"/>
  <c r="AK2891" i="6" s="1"/>
  <c r="AJ2181" i="6" a="1"/>
  <c r="AJ2181" i="6" s="1"/>
  <c r="AJ2182" i="6" s="1"/>
  <c r="AJ2180" i="6" s="1" a="1"/>
  <c r="AJ2180" i="6" s="1"/>
  <c r="AJ1169" i="6" a="1"/>
  <c r="AJ1169" i="6" s="1"/>
  <c r="AJ1170" i="6" s="1"/>
  <c r="AJ1168" i="6" s="1" a="1"/>
  <c r="AJ1168" i="6" s="1"/>
  <c r="AJ845" i="6" a="1"/>
  <c r="AJ845" i="6" s="1"/>
  <c r="AJ846" i="6" s="1"/>
  <c r="AJ844" i="6" s="1" a="1"/>
  <c r="AJ844" i="6" s="1"/>
  <c r="AJ85" i="6" a="1"/>
  <c r="AJ85" i="6" s="1"/>
  <c r="AJ86" i="6" s="1"/>
  <c r="AJ84" i="6" s="1" a="1"/>
  <c r="AJ84" i="6" s="1"/>
  <c r="AK83" i="6" s="1" a="1"/>
  <c r="AK83" i="6" s="1"/>
  <c r="AJ501" i="6" a="1"/>
  <c r="AJ501" i="6" s="1"/>
  <c r="AJ502" i="6" s="1"/>
  <c r="AJ500" i="6" s="1" a="1"/>
  <c r="AJ500" i="6" s="1"/>
  <c r="AJ3857" i="6" a="1"/>
  <c r="AJ3857" i="6" s="1"/>
  <c r="AJ3858" i="6" s="1"/>
  <c r="AJ3856" i="6" s="1" a="1"/>
  <c r="AJ3856" i="6" s="1"/>
  <c r="AK3855" i="6" s="1" a="1"/>
  <c r="AK3855" i="6" s="1"/>
  <c r="AJ221" i="6" a="1"/>
  <c r="AJ221" i="6" s="1"/>
  <c r="AJ222" i="6" s="1"/>
  <c r="AJ220" i="6" s="1" a="1"/>
  <c r="AJ220" i="6" s="1"/>
  <c r="AK219" i="6" s="1" a="1"/>
  <c r="AK219" i="6" s="1"/>
  <c r="AJ3569" i="6" a="1"/>
  <c r="AJ3569" i="6" s="1"/>
  <c r="AJ3570" i="6" s="1"/>
  <c r="AJ3568" i="6" s="1" a="1"/>
  <c r="AJ3568" i="6" s="1"/>
  <c r="AJ189" i="6" a="1"/>
  <c r="AJ189" i="6" s="1"/>
  <c r="AJ190" i="6" s="1"/>
  <c r="AJ188" i="6" s="1" a="1"/>
  <c r="AJ188" i="6" s="1"/>
  <c r="AK187" i="6" s="1" a="1"/>
  <c r="AK187" i="6" s="1"/>
  <c r="AJ3417" i="6" a="1"/>
  <c r="AJ3417" i="6" s="1"/>
  <c r="AJ3418" i="6" s="1"/>
  <c r="AJ3416" i="6" s="1" a="1"/>
  <c r="AJ3416" i="6" s="1"/>
  <c r="AK3415" i="6" s="1" a="1"/>
  <c r="AK3415" i="6" s="1"/>
  <c r="AJ1573" i="6" a="1"/>
  <c r="AJ1573" i="6" s="1"/>
  <c r="AJ1574" i="6" s="1"/>
  <c r="AJ1572" i="6" s="1" a="1"/>
  <c r="AJ1572" i="6" s="1"/>
  <c r="AK1571" i="6" s="1" a="1"/>
  <c r="AK1571" i="6" s="1"/>
  <c r="AJ3465" i="6" a="1"/>
  <c r="AJ3465" i="6" s="1"/>
  <c r="AJ3466" i="6" s="1"/>
  <c r="AJ3464" i="6" s="1" a="1"/>
  <c r="AJ3464" i="6" s="1"/>
  <c r="AJ3581" i="6" a="1"/>
  <c r="AJ3581" i="6" s="1"/>
  <c r="AJ3582" i="6" s="1"/>
  <c r="AJ3580" i="6" s="1" a="1"/>
  <c r="AJ3580" i="6" s="1"/>
  <c r="AJ149" i="6" a="1"/>
  <c r="AJ149" i="6" s="1"/>
  <c r="AJ150" i="6" s="1"/>
  <c r="AJ148" i="6" s="1" a="1"/>
  <c r="AJ148" i="6" s="1"/>
  <c r="AJ997" i="6" a="1"/>
  <c r="AJ997" i="6" s="1"/>
  <c r="AJ998" i="6" s="1"/>
  <c r="AJ996" i="6" s="1" a="1"/>
  <c r="AJ996" i="6" s="1"/>
  <c r="AK995" i="6" s="1" a="1"/>
  <c r="AK995" i="6" s="1"/>
  <c r="AJ353" i="6" a="1"/>
  <c r="AJ353" i="6" s="1"/>
  <c r="AJ354" i="6" s="1"/>
  <c r="AJ352" i="6" s="1" a="1"/>
  <c r="AJ352" i="6" s="1"/>
  <c r="AK351" i="6" s="1" a="1"/>
  <c r="AK351" i="6" s="1"/>
  <c r="AJ1069" i="6" a="1"/>
  <c r="AJ1069" i="6" s="1"/>
  <c r="AJ1070" i="6" s="1"/>
  <c r="AJ1068" i="6" s="1" a="1"/>
  <c r="AJ1068" i="6" s="1"/>
  <c r="AK1067" i="6" s="1" a="1"/>
  <c r="AK1067" i="6" s="1"/>
  <c r="AJ2817" i="6" a="1"/>
  <c r="AJ2817" i="6" s="1"/>
  <c r="AJ2818" i="6" s="1"/>
  <c r="AJ2816" i="6" s="1" a="1"/>
  <c r="AJ2816" i="6" s="1"/>
  <c r="AK2815" i="6" s="1" a="1"/>
  <c r="AK2815" i="6" s="1"/>
  <c r="AJ225" i="6" a="1"/>
  <c r="AJ225" i="6" s="1"/>
  <c r="AJ226" i="6" s="1"/>
  <c r="AJ224" i="6" s="1" a="1"/>
  <c r="AJ224" i="6" s="1"/>
  <c r="AJ2381" i="6" a="1"/>
  <c r="AJ2381" i="6" s="1"/>
  <c r="AJ2382" i="6" s="1"/>
  <c r="AJ2380" i="6" s="1" a="1"/>
  <c r="AJ2380" i="6" s="1"/>
  <c r="AK2379" i="6" s="1" a="1"/>
  <c r="AK2379" i="6" s="1"/>
  <c r="AJ609" i="6" a="1"/>
  <c r="AJ609" i="6" s="1"/>
  <c r="AJ610" i="6" s="1"/>
  <c r="AJ608" i="6" s="1" a="1"/>
  <c r="AJ608" i="6" s="1"/>
  <c r="AK607" i="6" s="1" a="1"/>
  <c r="AK607" i="6" s="1"/>
  <c r="AJ1977" i="6" a="1"/>
  <c r="AJ1977" i="6" s="1"/>
  <c r="AJ1978" i="6" s="1"/>
  <c r="AJ1976" i="6" s="1" a="1"/>
  <c r="AJ1976" i="6" s="1"/>
  <c r="AK1975" i="6" s="1" a="1"/>
  <c r="AK1975" i="6" s="1"/>
  <c r="AI2598" i="6"/>
  <c r="AI2596" i="6" s="1"/>
  <c r="AJ1293" i="6" a="1"/>
  <c r="AJ1293" i="6" s="1"/>
  <c r="AJ1294" i="6" s="1"/>
  <c r="AJ1292" i="6" s="1" a="1"/>
  <c r="AJ1292" i="6" s="1"/>
  <c r="AK2283" i="6" a="1"/>
  <c r="AK2283" i="6" s="1"/>
  <c r="AJ429" i="6" a="1"/>
  <c r="AJ429" i="6" s="1"/>
  <c r="AJ430" i="6" s="1"/>
  <c r="AJ428" i="6" s="1" a="1"/>
  <c r="AJ428" i="6" s="1"/>
  <c r="AJ2905" i="6" a="1"/>
  <c r="AJ2905" i="6" s="1"/>
  <c r="AJ2906" i="6" s="1"/>
  <c r="AJ2904" i="6" s="1" a="1"/>
  <c r="AJ2904" i="6" s="1"/>
  <c r="AJ2598" i="6"/>
  <c r="AJ2596" i="6" s="1" a="1"/>
  <c r="AJ2596" i="6" s="1"/>
  <c r="AJ2465" i="6" a="1"/>
  <c r="AJ2465" i="6" s="1"/>
  <c r="AJ2466" i="6" s="1"/>
  <c r="AJ2464" i="6" s="1" a="1"/>
  <c r="AJ2464" i="6" s="1"/>
  <c r="AK2463" i="6" s="1" a="1"/>
  <c r="AK2463" i="6" s="1"/>
  <c r="AJ2937" i="6" a="1"/>
  <c r="AJ2937" i="6" s="1"/>
  <c r="AJ2938" i="6" s="1"/>
  <c r="AJ2936" i="6" s="1" a="1"/>
  <c r="AJ2936" i="6" s="1"/>
  <c r="AK2935" i="6" s="1" a="1"/>
  <c r="AK2935" i="6" s="1"/>
  <c r="AJ521" i="6" a="1"/>
  <c r="AJ521" i="6" s="1"/>
  <c r="AJ522" i="6" s="1"/>
  <c r="AJ520" i="6" s="1" a="1"/>
  <c r="AJ520" i="6" s="1"/>
  <c r="AJ1929" i="6" a="1"/>
  <c r="AJ1929" i="6" s="1"/>
  <c r="AJ1930" i="6" s="1"/>
  <c r="AJ1928" i="6" s="1" a="1"/>
  <c r="AJ1928" i="6" s="1"/>
  <c r="AK1927" i="6" s="1" a="1"/>
  <c r="AK1927" i="6" s="1"/>
  <c r="AJ1505" i="6" a="1"/>
  <c r="AJ1505" i="6" s="1"/>
  <c r="AJ1506" i="6" s="1"/>
  <c r="AJ1504" i="6" s="1" a="1"/>
  <c r="AJ1504" i="6" s="1"/>
  <c r="AJ2453" i="6" a="1"/>
  <c r="AJ2453" i="6" s="1"/>
  <c r="AJ2454" i="6" s="1"/>
  <c r="AJ2452" i="6" s="1" a="1"/>
  <c r="AJ2452" i="6" s="1"/>
  <c r="AK2451" i="6" s="1" a="1"/>
  <c r="AK2451" i="6" s="1"/>
  <c r="AJ1297" i="6" a="1"/>
  <c r="AJ1297" i="6" s="1"/>
  <c r="AJ1298" i="6" s="1"/>
  <c r="AJ1296" i="6" s="1" a="1"/>
  <c r="AJ1296" i="6" s="1"/>
  <c r="AJ237" i="6" a="1"/>
  <c r="AJ237" i="6" s="1"/>
  <c r="AJ238" i="6" s="1"/>
  <c r="AJ236" i="6" s="1" a="1"/>
  <c r="AJ236" i="6" s="1"/>
  <c r="AJ1837" i="6" a="1"/>
  <c r="AJ1837" i="6" s="1"/>
  <c r="AJ1838" i="6" s="1"/>
  <c r="AJ1836" i="6" s="1" a="1"/>
  <c r="AJ1836" i="6" s="1"/>
  <c r="AJ181" i="6" a="1"/>
  <c r="AJ181" i="6" s="1"/>
  <c r="AJ182" i="6" s="1"/>
  <c r="AJ180" i="6" s="1" a="1"/>
  <c r="AJ180" i="6" s="1"/>
  <c r="AK179" i="6" s="1" a="1"/>
  <c r="AK179" i="6" s="1"/>
  <c r="AJ1361" i="6" a="1"/>
  <c r="AJ1361" i="6" s="1"/>
  <c r="AJ1362" i="6" s="1"/>
  <c r="AJ1360" i="6" s="1" a="1"/>
  <c r="AJ1360" i="6" s="1"/>
  <c r="AK1359" i="6" s="1" a="1"/>
  <c r="AK1359" i="6" s="1"/>
  <c r="AJ1265" i="6" a="1"/>
  <c r="AJ1265" i="6" s="1"/>
  <c r="AJ1266" i="6" s="1"/>
  <c r="AJ1264" i="6" s="1" a="1"/>
  <c r="AJ1264" i="6" s="1"/>
  <c r="AJ2129" i="6" a="1"/>
  <c r="AJ2129" i="6" s="1"/>
  <c r="AJ2130" i="6" s="1"/>
  <c r="AJ2128" i="6" s="1" a="1"/>
  <c r="AJ2128" i="6" s="1"/>
  <c r="AJ1337" i="6" a="1"/>
  <c r="AJ1337" i="6" s="1"/>
  <c r="AJ1338" i="6" s="1"/>
  <c r="AJ1336" i="6" s="1" a="1"/>
  <c r="AJ1336" i="6" s="1"/>
  <c r="AJ601" i="6" a="1"/>
  <c r="AJ601" i="6" s="1"/>
  <c r="AJ602" i="6" s="1"/>
  <c r="AJ600" i="6" s="1" a="1"/>
  <c r="AJ600" i="6" s="1"/>
  <c r="AK599" i="6" s="1" a="1"/>
  <c r="AK599" i="6" s="1"/>
  <c r="AJ1049" i="6" a="1"/>
  <c r="AJ1049" i="6" s="1"/>
  <c r="AJ1050" i="6" s="1"/>
  <c r="AJ1048" i="6" s="1" a="1"/>
  <c r="AJ1048" i="6" s="1"/>
  <c r="AK1047" i="6" s="1" a="1"/>
  <c r="AK1047" i="6" s="1"/>
  <c r="AJ2653" i="6" a="1"/>
  <c r="AJ2653" i="6" s="1"/>
  <c r="AJ2654" i="6" s="1"/>
  <c r="AJ2652" i="6" s="1" a="1"/>
  <c r="AJ2652" i="6" s="1"/>
  <c r="AK2651" i="6" s="1" a="1"/>
  <c r="AK2651" i="6" s="1"/>
  <c r="AJ2021" i="6" a="1"/>
  <c r="AJ2021" i="6" s="1"/>
  <c r="AJ2022" i="6" s="1"/>
  <c r="AJ2020" i="6" s="1" a="1"/>
  <c r="AJ2020" i="6" s="1"/>
  <c r="AK2019" i="6" s="1" a="1"/>
  <c r="AK2019" i="6" s="1"/>
  <c r="AK2835" i="6" a="1"/>
  <c r="AK2835" i="6" s="1"/>
  <c r="AJ413" i="6" a="1"/>
  <c r="AJ413" i="6" s="1"/>
  <c r="AJ414" i="6" s="1"/>
  <c r="AJ412" i="6" s="1" a="1"/>
  <c r="AJ412" i="6" s="1"/>
  <c r="AK411" i="6" s="1" a="1"/>
  <c r="AK411" i="6" s="1"/>
  <c r="AJ3877" i="6" a="1"/>
  <c r="AJ3877" i="6" s="1"/>
  <c r="AJ3878" i="6" s="1"/>
  <c r="AJ3876" i="6" s="1" a="1"/>
  <c r="AJ3876" i="6" s="1"/>
  <c r="AK3875" i="6" s="1" a="1"/>
  <c r="AK3875" i="6" s="1"/>
  <c r="AJ2041" i="6" a="1"/>
  <c r="AJ2041" i="6" s="1"/>
  <c r="AJ2042" i="6" s="1"/>
  <c r="AJ2040" i="6" s="1" a="1"/>
  <c r="AJ2040" i="6" s="1"/>
  <c r="AK2039" i="6" s="1" a="1"/>
  <c r="AK2039" i="6" s="1"/>
  <c r="AJ2165" i="6" a="1"/>
  <c r="AJ2165" i="6" s="1"/>
  <c r="AJ2166" i="6" s="1"/>
  <c r="AJ2164" i="6" s="1" a="1"/>
  <c r="AJ2164" i="6" s="1"/>
  <c r="AK2163" i="6" s="1" a="1"/>
  <c r="AK2163" i="6" s="1"/>
  <c r="AJ1509" i="6" a="1"/>
  <c r="AJ1509" i="6" s="1"/>
  <c r="AJ1510" i="6" s="1"/>
  <c r="AJ1508" i="6" s="1" a="1"/>
  <c r="AJ1508" i="6" s="1"/>
  <c r="AJ249" i="6" a="1"/>
  <c r="AJ249" i="6" s="1"/>
  <c r="AJ250" i="6" s="1"/>
  <c r="AJ248" i="6" s="1" a="1"/>
  <c r="AJ248" i="6" s="1"/>
  <c r="AJ437" i="6" a="1"/>
  <c r="AJ437" i="6" s="1"/>
  <c r="AJ438" i="6" s="1"/>
  <c r="AJ436" i="6" s="1" a="1"/>
  <c r="AJ436" i="6" s="1"/>
  <c r="AK435" i="6" s="1" a="1"/>
  <c r="AK435" i="6" s="1"/>
  <c r="AJ1981" i="6" a="1"/>
  <c r="AJ1981" i="6" s="1"/>
  <c r="AJ1982" i="6" s="1"/>
  <c r="AJ1980" i="6" s="1" a="1"/>
  <c r="AJ1980" i="6" s="1"/>
  <c r="AJ2661" i="6" a="1"/>
  <c r="AJ2661" i="6" s="1"/>
  <c r="AJ2662" i="6" s="1"/>
  <c r="AJ2660" i="6" s="1" a="1"/>
  <c r="AJ2660" i="6" s="1"/>
  <c r="AK2659" i="6" s="1" a="1"/>
  <c r="AK2659" i="6" s="1"/>
  <c r="AJ889" i="6" a="1"/>
  <c r="AJ889" i="6" s="1"/>
  <c r="AJ890" i="6" s="1"/>
  <c r="AJ888" i="6" s="1" a="1"/>
  <c r="AJ888" i="6" s="1"/>
  <c r="AJ245" i="6" a="1"/>
  <c r="AJ245" i="6" s="1"/>
  <c r="AJ246" i="6" s="1"/>
  <c r="AJ244" i="6" s="1" a="1"/>
  <c r="AJ244" i="6" s="1"/>
  <c r="AK243" i="6" s="1" a="1"/>
  <c r="AK243" i="6" s="1"/>
  <c r="AJ833" i="6" a="1"/>
  <c r="AJ833" i="6" s="1"/>
  <c r="AJ834" i="6" s="1"/>
  <c r="AJ832" i="6" s="1" a="1"/>
  <c r="AJ832" i="6" s="1"/>
  <c r="AJ3549" i="6" a="1"/>
  <c r="AJ3549" i="6" s="1"/>
  <c r="AJ3550" i="6" s="1"/>
  <c r="AJ3548" i="6" s="1" a="1"/>
  <c r="AJ3548" i="6" s="1"/>
  <c r="AK3547" i="6" s="1" a="1"/>
  <c r="AK3547" i="6" s="1"/>
  <c r="AJ2641" i="6" a="1"/>
  <c r="AJ2641" i="6" s="1"/>
  <c r="AJ2642" i="6" s="1"/>
  <c r="AJ2640" i="6" s="1" a="1"/>
  <c r="AJ2640" i="6" s="1"/>
  <c r="AK2639" i="6" s="1" a="1"/>
  <c r="AK2639" i="6" s="1"/>
  <c r="AJ597" i="6" a="1"/>
  <c r="AJ597" i="6" s="1"/>
  <c r="AJ598" i="6" s="1"/>
  <c r="AJ596" i="6" s="1" a="1"/>
  <c r="AJ596" i="6" s="1"/>
  <c r="AK595" i="6" s="1" a="1"/>
  <c r="AK595" i="6" s="1"/>
  <c r="AJ2245" i="6" a="1"/>
  <c r="AJ2245" i="6" s="1"/>
  <c r="AJ2246" i="6" s="1"/>
  <c r="AJ2244" i="6" s="1" a="1"/>
  <c r="AJ2244" i="6" s="1"/>
  <c r="AK2243" i="6" s="1" a="1"/>
  <c r="AK2243" i="6" s="1"/>
  <c r="AJ3421" i="6" a="1"/>
  <c r="AJ3421" i="6" s="1"/>
  <c r="AJ3422" i="6" s="1"/>
  <c r="AJ3420" i="6" s="1" a="1"/>
  <c r="AJ3420" i="6" s="1"/>
  <c r="AK3419" i="6" s="1" a="1"/>
  <c r="AK3419" i="6" s="1"/>
  <c r="AK1191" i="6" a="1"/>
  <c r="AK1191" i="6" s="1"/>
  <c r="AJ1109" i="6" a="1"/>
  <c r="AJ1109" i="6" s="1"/>
  <c r="AJ1110" i="6" s="1"/>
  <c r="AJ1108" i="6" s="1" a="1"/>
  <c r="AJ1108" i="6" s="1"/>
  <c r="AK1107" i="6" s="1" a="1"/>
  <c r="AK1107" i="6" s="1"/>
  <c r="AJ689" i="6" a="1"/>
  <c r="AJ689" i="6" s="1"/>
  <c r="AJ690" i="6" s="1"/>
  <c r="AJ688" i="6" s="1" a="1"/>
  <c r="AJ688" i="6" s="1"/>
  <c r="AJ629" i="6" a="1"/>
  <c r="AJ629" i="6" s="1"/>
  <c r="AJ630" i="6" s="1"/>
  <c r="AJ628" i="6" s="1" a="1"/>
  <c r="AJ628" i="6" s="1"/>
  <c r="AJ2633" i="6" a="1"/>
  <c r="AJ2633" i="6" s="1"/>
  <c r="AJ2634" i="6" s="1"/>
  <c r="AJ2632" i="6" s="1" a="1"/>
  <c r="AJ2632" i="6" s="1"/>
  <c r="AJ3101" i="6" a="1"/>
  <c r="AJ3101" i="6" s="1"/>
  <c r="AJ3102" i="6" s="1"/>
  <c r="AJ3100" i="6" s="1" a="1"/>
  <c r="AJ3100" i="6" s="1"/>
  <c r="AK3099" i="6" s="1" a="1"/>
  <c r="AK3099" i="6" s="1"/>
  <c r="AJ3653" i="6" a="1"/>
  <c r="AJ3653" i="6" s="1"/>
  <c r="AJ3654" i="6" s="1"/>
  <c r="AJ3652" i="6" s="1" a="1"/>
  <c r="AJ3652" i="6" s="1"/>
  <c r="AK3651" i="6" s="1" a="1"/>
  <c r="AK3651" i="6" s="1"/>
  <c r="AJ2849" i="6" a="1"/>
  <c r="AJ2849" i="6" s="1"/>
  <c r="AJ2850" i="6" s="1"/>
  <c r="AJ2848" i="6" s="1" a="1"/>
  <c r="AJ2848" i="6" s="1"/>
  <c r="AJ3565" i="6" a="1"/>
  <c r="AJ3565" i="6" s="1"/>
  <c r="AJ3566" i="6" s="1"/>
  <c r="AJ3564" i="6" s="1" a="1"/>
  <c r="AJ3564" i="6" s="1"/>
  <c r="AJ3453" i="6" a="1"/>
  <c r="AJ3453" i="6" s="1"/>
  <c r="AJ3454" i="6" s="1"/>
  <c r="AJ3452" i="6" s="1" a="1"/>
  <c r="AJ3452" i="6" s="1"/>
  <c r="AJ1745" i="6" a="1"/>
  <c r="AJ1745" i="6" s="1"/>
  <c r="AJ1746" i="6" s="1"/>
  <c r="AJ1744" i="6" s="1" a="1"/>
  <c r="AJ1744" i="6" s="1"/>
  <c r="AK1743" i="6" s="1" a="1"/>
  <c r="AK1743" i="6" s="1"/>
  <c r="AJ3169" i="6" a="1"/>
  <c r="AJ3169" i="6" s="1"/>
  <c r="AJ3170" i="6" s="1"/>
  <c r="AJ3168" i="6" s="1" a="1"/>
  <c r="AJ3168" i="6" s="1"/>
  <c r="AK3167" i="6" s="1" a="1"/>
  <c r="AK3167" i="6" s="1"/>
  <c r="AJ1381" i="6" a="1"/>
  <c r="AJ1381" i="6" s="1"/>
  <c r="AJ1382" i="6" s="1"/>
  <c r="AJ1380" i="6" s="1" a="1"/>
  <c r="AJ1380" i="6" s="1"/>
  <c r="AK1379" i="6" s="1" a="1"/>
  <c r="AK1379" i="6" s="1"/>
  <c r="AJ3217" i="6" a="1"/>
  <c r="AJ3217" i="6" s="1"/>
  <c r="AJ3218" i="6" s="1"/>
  <c r="AJ3216" i="6" s="1" a="1"/>
  <c r="AJ3216" i="6" s="1"/>
  <c r="AK3215" i="6" s="1" a="1"/>
  <c r="AK3215" i="6" s="1"/>
  <c r="AK871" i="6" a="1"/>
  <c r="AK871" i="6" s="1"/>
  <c r="AJ3949" i="6" a="1"/>
  <c r="AJ3949" i="6" s="1"/>
  <c r="AJ3950" i="6" s="1"/>
  <c r="AJ3948" i="6" s="1" a="1"/>
  <c r="AJ3948" i="6" s="1"/>
  <c r="AK3947" i="6" s="1" a="1"/>
  <c r="AK3947" i="6" s="1"/>
  <c r="AJ2997" i="6" a="1"/>
  <c r="AJ2997" i="6" s="1"/>
  <c r="AJ2998" i="6" s="1"/>
  <c r="AJ2996" i="6" s="1" a="1"/>
  <c r="AJ2996" i="6" s="1"/>
  <c r="AJ2841" i="6" a="1"/>
  <c r="AJ2841" i="6" s="1"/>
  <c r="AJ2842" i="6" s="1"/>
  <c r="AJ2840" i="6" s="1" a="1"/>
  <c r="AJ2840" i="6" s="1"/>
  <c r="AK2839" i="6" s="1" a="1"/>
  <c r="AK2839" i="6" s="1"/>
  <c r="AJ641" i="6" a="1"/>
  <c r="AJ641" i="6" s="1"/>
  <c r="AJ642" i="6" s="1"/>
  <c r="AJ640" i="6" s="1" a="1"/>
  <c r="AJ640" i="6" s="1"/>
  <c r="AJ1941" i="6" a="1"/>
  <c r="AJ1941" i="6" s="1"/>
  <c r="AJ1942" i="6" s="1"/>
  <c r="AJ1940" i="6" s="1" a="1"/>
  <c r="AJ1940" i="6" s="1"/>
  <c r="AJ1661" i="6" a="1"/>
  <c r="AJ1661" i="6" s="1"/>
  <c r="AJ1662" i="6" s="1"/>
  <c r="AJ1660" i="6" s="1" a="1"/>
  <c r="AJ1660" i="6" s="1"/>
  <c r="AK1659" i="6" s="1" a="1"/>
  <c r="AK1659" i="6" s="1"/>
  <c r="AJ2293" i="6" a="1"/>
  <c r="AJ2293" i="6" s="1"/>
  <c r="AJ2294" i="6" s="1"/>
  <c r="AJ2292" i="6" s="1" a="1"/>
  <c r="AJ2292" i="6" s="1"/>
  <c r="AK2291" i="6" s="1" a="1"/>
  <c r="AK2291" i="6" s="1"/>
  <c r="AJ2421" i="6" a="1"/>
  <c r="AJ2421" i="6" s="1"/>
  <c r="AJ2422" i="6" s="1"/>
  <c r="AJ2420" i="6" s="1" a="1"/>
  <c r="AJ2420" i="6" s="1"/>
  <c r="AK2419" i="6" s="1" a="1"/>
  <c r="AK2419" i="6" s="1"/>
  <c r="AJ1725" i="6" a="1"/>
  <c r="AJ1725" i="6" s="1"/>
  <c r="AJ1726" i="6" s="1"/>
  <c r="AJ1724" i="6" s="1" a="1"/>
  <c r="AJ1724" i="6" s="1"/>
  <c r="AJ3297" i="6" a="1"/>
  <c r="AJ3297" i="6" s="1"/>
  <c r="AJ3298" i="6" s="1"/>
  <c r="AJ3296" i="6" s="1" a="1"/>
  <c r="AJ3296" i="6" s="1"/>
  <c r="AK3295" i="6" s="1" a="1"/>
  <c r="AK3295" i="6" s="1"/>
  <c r="AJ1125" i="6" a="1"/>
  <c r="AJ1125" i="6" s="1"/>
  <c r="AJ1126" i="6" s="1"/>
  <c r="AJ1124" i="6" s="1" a="1"/>
  <c r="AJ1124" i="6" s="1"/>
  <c r="AJ3829" i="6" a="1"/>
  <c r="AJ3829" i="6" s="1"/>
  <c r="AJ3830" i="6" s="1"/>
  <c r="AJ3828" i="6" s="1" a="1"/>
  <c r="AJ3828" i="6" s="1"/>
  <c r="AJ2469" i="6" a="1"/>
  <c r="AJ2469" i="6" s="1"/>
  <c r="AJ2470" i="6" s="1"/>
  <c r="AJ2468" i="6" s="1" a="1"/>
  <c r="AJ2468" i="6" s="1"/>
  <c r="AK2467" i="6" s="1" a="1"/>
  <c r="AK2467" i="6" s="1"/>
  <c r="AK2731" i="6" a="1"/>
  <c r="AK2731" i="6" s="1"/>
  <c r="AJ909" i="6" a="1"/>
  <c r="AJ909" i="6" s="1"/>
  <c r="AJ910" i="6" s="1"/>
  <c r="AJ908" i="6" s="1" a="1"/>
  <c r="AJ908" i="6" s="1"/>
  <c r="AK907" i="6" s="1" a="1"/>
  <c r="AK907" i="6" s="1"/>
  <c r="AJ213" i="6" a="1"/>
  <c r="AJ213" i="6" s="1"/>
  <c r="AJ214" i="6" s="1"/>
  <c r="AJ212" i="6" s="1" a="1"/>
  <c r="AJ212" i="6" s="1"/>
  <c r="AJ1161" i="6" a="1"/>
  <c r="AJ1161" i="6" s="1"/>
  <c r="AJ1162" i="6" s="1"/>
  <c r="AJ1160" i="6" s="1" a="1"/>
  <c r="AJ1160" i="6" s="1"/>
  <c r="AK1159" i="6" s="1" a="1"/>
  <c r="AK1159" i="6" s="1"/>
  <c r="AJ3125" i="6" a="1"/>
  <c r="AJ3125" i="6" s="1"/>
  <c r="AJ3126" i="6" s="1"/>
  <c r="AJ3124" i="6" s="1" a="1"/>
  <c r="AJ3124" i="6" s="1"/>
  <c r="AK3123" i="6" s="1" a="1"/>
  <c r="AK3123" i="6" s="1"/>
  <c r="AJ3593" i="6" a="1"/>
  <c r="AJ3593" i="6" s="1"/>
  <c r="AJ3594" i="6" s="1"/>
  <c r="AJ3592" i="6" s="1" a="1"/>
  <c r="AJ3592" i="6" s="1"/>
  <c r="AK3591" i="6" s="1" a="1"/>
  <c r="AK3591" i="6" s="1"/>
  <c r="AJ1665" i="6" a="1"/>
  <c r="AJ1665" i="6" s="1"/>
  <c r="AJ1666" i="6" s="1"/>
  <c r="AJ1664" i="6" s="1" a="1"/>
  <c r="AJ1664" i="6" s="1"/>
  <c r="AK1663" i="6" s="1" a="1"/>
  <c r="AK1663" i="6" s="1"/>
  <c r="AJ2965" i="6" a="1"/>
  <c r="AJ2965" i="6" s="1"/>
  <c r="AJ2966" i="6" s="1"/>
  <c r="AJ2964" i="6" s="1" a="1"/>
  <c r="AJ2964" i="6" s="1"/>
  <c r="AJ9" i="6" a="1"/>
  <c r="AJ9" i="6" s="1"/>
  <c r="AJ10" i="6" s="1"/>
  <c r="AJ8" i="6" s="1" a="1"/>
  <c r="AJ8" i="6" s="1"/>
  <c r="AJ3997" i="6" a="1"/>
  <c r="AJ3997" i="6" s="1"/>
  <c r="AJ3998" i="6" s="1"/>
  <c r="AJ3996" i="6" s="1" a="1"/>
  <c r="AJ3996" i="6" s="1"/>
  <c r="AJ3521" i="6" a="1"/>
  <c r="AJ3521" i="6" s="1"/>
  <c r="AJ3522" i="6" s="1"/>
  <c r="AJ3520" i="6" s="1" a="1"/>
  <c r="AJ3520" i="6" s="1"/>
  <c r="AK3519" i="6" s="1" a="1"/>
  <c r="AK3519" i="6" s="1"/>
  <c r="AJ2281" i="6" a="1"/>
  <c r="AJ2281" i="6" s="1"/>
  <c r="AJ2282" i="6" s="1"/>
  <c r="AJ2280" i="6" s="1" a="1"/>
  <c r="AJ2280" i="6" s="1"/>
  <c r="AK2279" i="6" s="1" a="1"/>
  <c r="AK2279" i="6" s="1"/>
  <c r="AJ557" i="6" a="1"/>
  <c r="AJ557" i="6" s="1"/>
  <c r="AJ558" i="6" s="1"/>
  <c r="AJ556" i="6" s="1" a="1"/>
  <c r="AJ556" i="6" s="1"/>
  <c r="AJ1709" i="6" a="1"/>
  <c r="AJ1709" i="6" s="1"/>
  <c r="AJ1710" i="6" s="1"/>
  <c r="AJ1708" i="6" s="1" a="1"/>
  <c r="AJ1708" i="6" s="1"/>
  <c r="AK1707" i="6" s="1" a="1"/>
  <c r="AK1707" i="6" s="1"/>
  <c r="AJ3781" i="6" a="1"/>
  <c r="AJ3781" i="6" s="1"/>
  <c r="AJ3782" i="6" s="1"/>
  <c r="AJ3780" i="6" s="1" a="1"/>
  <c r="AJ3780" i="6" s="1"/>
  <c r="AJ669" i="6" a="1"/>
  <c r="AJ669" i="6" s="1"/>
  <c r="AJ670" i="6" s="1"/>
  <c r="AJ668" i="6" s="1" a="1"/>
  <c r="AJ668" i="6" s="1"/>
  <c r="AK667" i="6" s="1" a="1"/>
  <c r="AK667" i="6" s="1"/>
  <c r="AJ113" i="6" a="1"/>
  <c r="AJ113" i="6" s="1"/>
  <c r="AJ114" i="6" s="1"/>
  <c r="AJ112" i="6" s="1" a="1"/>
  <c r="AJ112" i="6" s="1"/>
  <c r="AK111" i="6" s="1" a="1"/>
  <c r="AK111" i="6" s="1"/>
  <c r="AJ3121" i="6" a="1"/>
  <c r="AJ3121" i="6" s="1"/>
  <c r="AJ3122" i="6" s="1"/>
  <c r="AJ3120" i="6" s="1" a="1"/>
  <c r="AJ3120" i="6" s="1"/>
  <c r="AK3119" i="6" s="1" a="1"/>
  <c r="AK3119" i="6" s="1"/>
  <c r="AJ469" i="6" a="1"/>
  <c r="AJ469" i="6" s="1"/>
  <c r="AJ470" i="6" s="1"/>
  <c r="AJ468" i="6" s="1" a="1"/>
  <c r="AJ468" i="6" s="1"/>
  <c r="AJ2401" i="6" a="1"/>
  <c r="AJ2401" i="6" s="1"/>
  <c r="AJ2402" i="6" s="1"/>
  <c r="AJ2400" i="6" s="1" a="1"/>
  <c r="AJ2400" i="6" s="1"/>
  <c r="AK2399" i="6" s="1" a="1"/>
  <c r="AK2399" i="6" s="1"/>
  <c r="AJ125" i="6" a="1"/>
  <c r="AJ125" i="6" s="1"/>
  <c r="AJ126" i="6" s="1"/>
  <c r="AJ124" i="6" s="1" a="1"/>
  <c r="AJ124" i="6" s="1"/>
  <c r="AK123" i="6" s="1" a="1"/>
  <c r="AK123" i="6" s="1"/>
  <c r="AJ1317" i="6" a="1"/>
  <c r="AJ1317" i="6" s="1"/>
  <c r="AJ1318" i="6" s="1"/>
  <c r="AJ1316" i="6" s="1" a="1"/>
  <c r="AJ1316" i="6" s="1"/>
  <c r="AK1315" i="6" s="1" a="1"/>
  <c r="AK1315" i="6" s="1"/>
  <c r="AK3275" i="6" a="1"/>
  <c r="AK3275" i="6" s="1"/>
  <c r="AJ3965" i="6" a="1"/>
  <c r="AJ3965" i="6" s="1"/>
  <c r="AJ3966" i="6" s="1"/>
  <c r="AJ3964" i="6" s="1" a="1"/>
  <c r="AJ3964" i="6" s="1"/>
  <c r="AK3963" i="6" s="1" a="1"/>
  <c r="AK3963" i="6" s="1"/>
  <c r="AJ1221" i="6" a="1"/>
  <c r="AJ1221" i="6" s="1"/>
  <c r="AJ1222" i="6" s="1"/>
  <c r="AJ1220" i="6" s="1" a="1"/>
  <c r="AJ1220" i="6" s="1"/>
  <c r="AK1219" i="6" s="1" a="1"/>
  <c r="AK1219" i="6" s="1"/>
  <c r="AJ3037" i="6" a="1"/>
  <c r="AJ3037" i="6" s="1"/>
  <c r="AJ3038" i="6" s="1"/>
  <c r="AJ3036" i="6" s="1" a="1"/>
  <c r="AJ3036" i="6" s="1"/>
  <c r="AK3035" i="6" s="1" a="1"/>
  <c r="AK3035" i="6" s="1"/>
  <c r="AI3618" i="6"/>
  <c r="AI3616" i="6" s="1"/>
  <c r="AJ89" i="6" a="1"/>
  <c r="AJ89" i="6" s="1"/>
  <c r="AJ90" i="6" s="1"/>
  <c r="AJ88" i="6" s="1" a="1"/>
  <c r="AJ88" i="6" s="1"/>
  <c r="AK87" i="6" s="1" a="1"/>
  <c r="AK87" i="6" s="1"/>
  <c r="AJ3973" i="6" a="1"/>
  <c r="AJ3973" i="6" s="1"/>
  <c r="AJ3357" i="6" a="1"/>
  <c r="AJ3357" i="6" s="1"/>
  <c r="AJ3358" i="6" s="1"/>
  <c r="AJ3356" i="6" s="1" a="1"/>
  <c r="AJ3356" i="6" s="1"/>
  <c r="AJ2657" i="6" a="1"/>
  <c r="AJ2657" i="6" s="1"/>
  <c r="AJ2658" i="6" s="1"/>
  <c r="AJ2656" i="6" s="1" a="1"/>
  <c r="AJ2656" i="6" s="1"/>
  <c r="AJ2613" i="6" a="1"/>
  <c r="AJ2613" i="6" s="1"/>
  <c r="AJ2614" i="6" s="1"/>
  <c r="AJ2612" i="6" s="1" a="1"/>
  <c r="AJ2612" i="6" s="1"/>
  <c r="AK2611" i="6" s="1" a="1"/>
  <c r="AK2611" i="6" s="1"/>
  <c r="AJ3657" i="6" a="1"/>
  <c r="AJ3657" i="6" s="1"/>
  <c r="AJ3658" i="6" s="1"/>
  <c r="AJ3656" i="6" s="1" a="1"/>
  <c r="AJ3656" i="6" s="1"/>
  <c r="AK3655" i="6" s="1" a="1"/>
  <c r="AK3655" i="6" s="1"/>
  <c r="AJ1589" i="6" a="1"/>
  <c r="AJ1589" i="6" s="1"/>
  <c r="AJ1590" i="6" s="1"/>
  <c r="AJ1588" i="6" s="1" a="1"/>
  <c r="AJ1588" i="6" s="1"/>
  <c r="AK1587" i="6" s="1" a="1"/>
  <c r="AK1587" i="6" s="1"/>
  <c r="AJ405" i="6" a="1"/>
  <c r="AJ405" i="6" s="1"/>
  <c r="AJ406" i="6" s="1"/>
  <c r="AJ404" i="6" s="1" a="1"/>
  <c r="AJ404" i="6" s="1"/>
  <c r="AK403" i="6" s="1" a="1"/>
  <c r="AK403" i="6" s="1"/>
  <c r="AJ885" i="6" a="1"/>
  <c r="AJ885" i="6" s="1"/>
  <c r="AJ886" i="6" s="1"/>
  <c r="AJ884" i="6" s="1" a="1"/>
  <c r="AJ884" i="6" s="1"/>
  <c r="AK883" i="6" s="1" a="1"/>
  <c r="AK883" i="6" s="1"/>
  <c r="AJ1669" i="6" a="1"/>
  <c r="AJ1669" i="6" s="1"/>
  <c r="AJ1670" i="6" s="1"/>
  <c r="AJ1668" i="6" s="1" a="1"/>
  <c r="AJ1668" i="6" s="1"/>
  <c r="AK1667" i="6" s="1" a="1"/>
  <c r="AK1667" i="6" s="1"/>
  <c r="AJ2097" i="6" a="1"/>
  <c r="AJ2097" i="6" s="1"/>
  <c r="AJ2098" i="6" s="1"/>
  <c r="AJ2096" i="6" s="1" a="1"/>
  <c r="AJ2096" i="6" s="1"/>
  <c r="AK2095" i="6" s="1" a="1"/>
  <c r="AK2095" i="6" s="1"/>
  <c r="AJ2545" i="6" a="1"/>
  <c r="AJ2545" i="6" s="1"/>
  <c r="AJ2546" i="6" s="1"/>
  <c r="AJ2544" i="6" s="1" a="1"/>
  <c r="AJ2544" i="6" s="1"/>
  <c r="AK2543" i="6" s="1" a="1"/>
  <c r="AK2543" i="6" s="1"/>
  <c r="AJ3525" i="6" a="1"/>
  <c r="AJ3525" i="6" s="1"/>
  <c r="AJ3526" i="6" s="1"/>
  <c r="AJ3524" i="6" s="1" a="1"/>
  <c r="AJ3524" i="6" s="1"/>
  <c r="AK3523" i="6" s="1" a="1"/>
  <c r="AK3523" i="6" s="1"/>
  <c r="AJ2377" i="6" a="1"/>
  <c r="AJ2377" i="6" s="1"/>
  <c r="AJ2378" i="6" s="1"/>
  <c r="AJ2376" i="6" s="1" a="1"/>
  <c r="AJ2376" i="6" s="1"/>
  <c r="AK2375" i="6" s="1" a="1"/>
  <c r="AK2375" i="6" s="1"/>
  <c r="AJ1721" i="6" a="1"/>
  <c r="AJ1721" i="6" s="1"/>
  <c r="AJ1722" i="6" s="1"/>
  <c r="AJ1720" i="6" s="1" a="1"/>
  <c r="AJ1720" i="6" s="1"/>
  <c r="AK1719" i="6" s="1" a="1"/>
  <c r="AK1719" i="6" s="1"/>
  <c r="AJ3601" i="6" a="1"/>
  <c r="AJ3601" i="6" s="1"/>
  <c r="AJ3602" i="6" s="1"/>
  <c r="AJ3600" i="6" s="1" a="1"/>
  <c r="AJ3600" i="6" s="1"/>
  <c r="AK3599" i="6" s="1" a="1"/>
  <c r="AK3599" i="6" s="1"/>
  <c r="AJ2389" i="6" a="1"/>
  <c r="AJ2389" i="6" s="1"/>
  <c r="AJ2390" i="6" s="1"/>
  <c r="AJ2388" i="6" s="1" a="1"/>
  <c r="AJ2388" i="6" s="1"/>
  <c r="AK2387" i="6" s="1" a="1"/>
  <c r="AK2387" i="6" s="1"/>
  <c r="AI2154" i="6"/>
  <c r="AI2152" i="6" s="1"/>
  <c r="AK3155" i="6" a="1"/>
  <c r="AK3155" i="6" s="1"/>
  <c r="AJ2873" i="6" a="1"/>
  <c r="AJ2873" i="6" s="1"/>
  <c r="AJ2874" i="6" s="1"/>
  <c r="AJ2872" i="6" s="1" a="1"/>
  <c r="AJ2872" i="6" s="1"/>
  <c r="AK2871" i="6" s="1" a="1"/>
  <c r="AK2871" i="6" s="1"/>
  <c r="AJ3353" i="6" a="1"/>
  <c r="AJ3353" i="6" s="1"/>
  <c r="AJ3354" i="6" s="1"/>
  <c r="AJ3352" i="6" s="1" a="1"/>
  <c r="AJ3352" i="6" s="1"/>
  <c r="AK3351" i="6" s="1" a="1"/>
  <c r="AK3351" i="6" s="1"/>
  <c r="AJ326" i="6"/>
  <c r="AJ324" i="6" s="1" a="1"/>
  <c r="AJ324" i="6" s="1"/>
  <c r="AJ3377" i="6" a="1"/>
  <c r="AJ3377" i="6" s="1"/>
  <c r="AJ3378" i="6" s="1"/>
  <c r="AJ3376" i="6" s="1" a="1"/>
  <c r="AJ3376" i="6" s="1"/>
  <c r="AK3375" i="6" s="1" a="1"/>
  <c r="AK3375" i="6" s="1"/>
  <c r="AI2010" i="6"/>
  <c r="AI2008" i="6" s="1"/>
  <c r="AJ1625" i="6" a="1"/>
  <c r="AJ1625" i="6" s="1"/>
  <c r="AJ1626" i="6" s="1"/>
  <c r="AJ1624" i="6" s="1" a="1"/>
  <c r="AJ1624" i="6" s="1"/>
  <c r="AK1623" i="6" s="1" a="1"/>
  <c r="AK1623" i="6" s="1"/>
  <c r="AJ3193" i="6" a="1"/>
  <c r="AJ3193" i="6" s="1"/>
  <c r="AJ3194" i="6" s="1"/>
  <c r="AJ3192" i="6" s="1" a="1"/>
  <c r="AJ3192" i="6" s="1"/>
  <c r="AK3191" i="6" s="1" a="1"/>
  <c r="AK3191" i="6" s="1"/>
  <c r="AJ3106" i="6"/>
  <c r="AJ3104" i="6" s="1" a="1"/>
  <c r="AJ3104" i="6" s="1"/>
  <c r="AJ665" i="6" a="1"/>
  <c r="AJ665" i="6" s="1"/>
  <c r="AJ666" i="6" s="1"/>
  <c r="AJ664" i="6" s="1" a="1"/>
  <c r="AJ664" i="6" s="1"/>
  <c r="AI3350" i="6"/>
  <c r="AI3348" i="6" s="1"/>
  <c r="AK3347" i="6" s="1" a="1"/>
  <c r="AK3347" i="6" s="1"/>
  <c r="AJ2537" i="6" a="1"/>
  <c r="AJ2537" i="6" s="1"/>
  <c r="AJ2538" i="6" s="1"/>
  <c r="AJ2536" i="6" s="1" a="1"/>
  <c r="AJ2536" i="6" s="1"/>
  <c r="AK2535" i="6" s="1" a="1"/>
  <c r="AK2535" i="6" s="1"/>
  <c r="AI434" i="6"/>
  <c r="AI432" i="6" s="1"/>
  <c r="AJ433" i="6" a="1"/>
  <c r="AJ433" i="6" s="1"/>
  <c r="AJ434" i="6" s="1"/>
  <c r="AJ432" i="6" s="1" a="1"/>
  <c r="AJ432" i="6" s="1"/>
  <c r="AK3059" i="6" a="1"/>
  <c r="AK3059" i="6" s="1"/>
  <c r="AI1542" i="6"/>
  <c r="AI1540" i="6" s="1"/>
  <c r="AK1539" i="6" s="1" a="1"/>
  <c r="AK1539" i="6" s="1"/>
  <c r="AK1671" i="6" a="1"/>
  <c r="AK1671" i="6" s="1"/>
  <c r="AJ1913" i="6" a="1"/>
  <c r="AJ1913" i="6" s="1"/>
  <c r="AJ1914" i="6" s="1"/>
  <c r="AJ1912" i="6" s="1" a="1"/>
  <c r="AJ1912" i="6" s="1"/>
  <c r="AK1911" i="6" s="1" a="1"/>
  <c r="AK1911" i="6" s="1"/>
  <c r="AI78" i="6"/>
  <c r="AI76" i="6" s="1"/>
  <c r="AJ77" i="6" a="1"/>
  <c r="AJ77" i="6" s="1"/>
  <c r="AJ78" i="6" s="1"/>
  <c r="AJ76" i="6" s="1" a="1"/>
  <c r="AJ76" i="6" s="1"/>
  <c r="AJ969" i="6" a="1"/>
  <c r="AJ969" i="6" s="1"/>
  <c r="AJ970" i="6" s="1"/>
  <c r="AJ968" i="6" s="1" a="1"/>
  <c r="AJ968" i="6" s="1"/>
  <c r="AK967" i="6" s="1" a="1"/>
  <c r="AK967" i="6" s="1"/>
  <c r="AI2826" i="6"/>
  <c r="AI2824" i="6" s="1"/>
  <c r="AI358" i="6"/>
  <c r="AI356" i="6" s="1"/>
  <c r="AK355" i="6" s="1" a="1"/>
  <c r="AK355" i="6" s="1"/>
  <c r="AI326" i="6"/>
  <c r="AI324" i="6" s="1"/>
  <c r="AK115" i="6" a="1"/>
  <c r="AK115" i="6" s="1"/>
  <c r="AJ1373" i="6" a="1"/>
  <c r="AJ1373" i="6" s="1"/>
  <c r="AJ1374" i="6" s="1"/>
  <c r="AJ1372" i="6" s="1" a="1"/>
  <c r="AJ1372" i="6" s="1"/>
  <c r="AK1371" i="6" s="1" a="1"/>
  <c r="AK1371" i="6" s="1"/>
  <c r="AK2091" i="6" a="1"/>
  <c r="AK2091" i="6" s="1"/>
  <c r="AJ3585" i="6" a="1"/>
  <c r="AJ3585" i="6" s="1"/>
  <c r="AJ3586" i="6" s="1"/>
  <c r="AJ3584" i="6" s="1" a="1"/>
  <c r="AJ3584" i="6" s="1"/>
  <c r="AK3583" i="6" s="1" a="1"/>
  <c r="AK3583" i="6" s="1"/>
  <c r="AI1478" i="6"/>
  <c r="AI1476" i="6" s="1"/>
  <c r="AJ1413" i="6" a="1"/>
  <c r="AJ1413" i="6" s="1"/>
  <c r="AJ1414" i="6" s="1"/>
  <c r="AJ1412" i="6" s="1" a="1"/>
  <c r="AJ1412" i="6" s="1"/>
  <c r="AK1411" i="6" s="1" a="1"/>
  <c r="AK1411" i="6" s="1"/>
  <c r="AJ3321" i="6" a="1"/>
  <c r="AJ3321" i="6" s="1"/>
  <c r="AJ3322" i="6" s="1"/>
  <c r="AJ3320" i="6" s="1" a="1"/>
  <c r="AJ3320" i="6" s="1"/>
  <c r="AI2578" i="6"/>
  <c r="AI2576" i="6" s="1"/>
  <c r="AK1471" i="6" a="1"/>
  <c r="AK1471" i="6" s="1"/>
  <c r="AK3451" i="6" a="1"/>
  <c r="AK3451" i="6" s="1"/>
  <c r="AK1603" i="6" a="1"/>
  <c r="AK1603" i="6" s="1"/>
  <c r="AJ1133" i="6" a="1"/>
  <c r="AJ1133" i="6" s="1"/>
  <c r="AJ1134" i="6" s="1"/>
  <c r="AJ1132" i="6" s="1" a="1"/>
  <c r="AJ1132" i="6" s="1"/>
  <c r="AK1131" i="6" s="1" a="1"/>
  <c r="AK1131" i="6" s="1"/>
  <c r="AK471" i="6" a="1"/>
  <c r="AK471" i="6" s="1"/>
  <c r="AJ1854" i="6"/>
  <c r="AJ1852" i="6" s="1" a="1"/>
  <c r="AJ1852" i="6" s="1"/>
  <c r="AJ3881" i="6" a="1"/>
  <c r="AJ3881" i="6" s="1"/>
  <c r="AJ3882" i="6" s="1"/>
  <c r="AJ3880" i="6" s="1" a="1"/>
  <c r="AJ3880" i="6" s="1"/>
  <c r="AI330" i="6"/>
  <c r="AI328" i="6" s="1"/>
  <c r="AI1730" i="6"/>
  <c r="AI1728" i="6" s="1"/>
  <c r="AJ1350" i="6"/>
  <c r="AJ1348" i="6" s="1" a="1"/>
  <c r="AJ1348" i="6" s="1"/>
  <c r="AK1723" i="6" a="1"/>
  <c r="AK1723" i="6" s="1"/>
  <c r="AJ3681" i="6" a="1"/>
  <c r="AJ3681" i="6" s="1"/>
  <c r="AJ3682" i="6" s="1"/>
  <c r="AJ3680" i="6" s="1" a="1"/>
  <c r="AJ3680" i="6" s="1"/>
  <c r="AK3679" i="6" s="1" a="1"/>
  <c r="AK3679" i="6" s="1"/>
  <c r="AI1926" i="6"/>
  <c r="AI1924" i="6" s="1"/>
  <c r="AK443" i="6" a="1"/>
  <c r="AK443" i="6" s="1"/>
  <c r="AJ2037" i="6" a="1"/>
  <c r="AJ2037" i="6" s="1"/>
  <c r="AJ2038" i="6" s="1"/>
  <c r="AJ2036" i="6" s="1" a="1"/>
  <c r="AJ2036" i="6" s="1"/>
  <c r="AK2035" i="6" s="1" a="1"/>
  <c r="AK2035" i="6" s="1"/>
  <c r="AJ1005" i="6" a="1"/>
  <c r="AJ1005" i="6" s="1"/>
  <c r="AJ1006" i="6" s="1"/>
  <c r="AJ1004" i="6" s="1" a="1"/>
  <c r="AJ1004" i="6" s="1"/>
  <c r="AK1003" i="6" s="1" a="1"/>
  <c r="AK1003" i="6" s="1"/>
  <c r="AK2847" i="6" a="1"/>
  <c r="AK2847" i="6" s="1"/>
  <c r="AI3882" i="6"/>
  <c r="AI3880" i="6" s="1"/>
  <c r="AJ2913" i="6" a="1"/>
  <c r="AJ2913" i="6" s="1"/>
  <c r="AJ2914" i="6" s="1"/>
  <c r="AJ2912" i="6" s="1" a="1"/>
  <c r="AJ2912" i="6" s="1"/>
  <c r="AJ2578" i="6"/>
  <c r="AJ2576" i="6" s="1" a="1"/>
  <c r="AJ2576" i="6" s="1"/>
  <c r="AJ2437" i="6" a="1"/>
  <c r="AJ2437" i="6" s="1"/>
  <c r="AJ2438" i="6" s="1"/>
  <c r="AJ2436" i="6" s="1" a="1"/>
  <c r="AJ2436" i="6" s="1"/>
  <c r="AK687" i="6" a="1"/>
  <c r="AK687" i="6" s="1"/>
  <c r="AK1507" i="6" a="1"/>
  <c r="AK1507" i="6" s="1"/>
  <c r="AJ2585" i="6" a="1"/>
  <c r="AJ2585" i="6" s="1"/>
  <c r="AJ2586" i="6" s="1"/>
  <c r="AJ2584" i="6" s="1" a="1"/>
  <c r="AJ2584" i="6" s="1"/>
  <c r="AJ1757" i="6" a="1"/>
  <c r="AJ1757" i="6" s="1"/>
  <c r="AJ1758" i="6" s="1"/>
  <c r="AJ1756" i="6" s="1" a="1"/>
  <c r="AJ1756" i="6" s="1"/>
  <c r="AK1755" i="6" s="1" a="1"/>
  <c r="AK1755" i="6" s="1"/>
  <c r="AJ341" i="6" a="1"/>
  <c r="AJ341" i="6" s="1"/>
  <c r="AJ342" i="6" s="1"/>
  <c r="AJ340" i="6" s="1" a="1"/>
  <c r="AJ340" i="6" s="1"/>
  <c r="AI2586" i="6"/>
  <c r="AI2584" i="6" s="1"/>
  <c r="AJ3990" i="6"/>
  <c r="AJ3988" i="6" s="1" a="1"/>
  <c r="AJ3988" i="6" s="1"/>
  <c r="AJ1469" i="6" a="1"/>
  <c r="AJ1469" i="6" s="1"/>
  <c r="AJ1470" i="6" s="1"/>
  <c r="AJ1468" i="6" s="1" a="1"/>
  <c r="AJ1468" i="6" s="1"/>
  <c r="AK1467" i="6" s="1" a="1"/>
  <c r="AK1467" i="6" s="1"/>
  <c r="AJ1645" i="6" a="1"/>
  <c r="AJ1645" i="6" s="1"/>
  <c r="AJ1646" i="6" s="1"/>
  <c r="AJ1644" i="6" s="1" a="1"/>
  <c r="AJ1644" i="6" s="1"/>
  <c r="AI1646" i="6"/>
  <c r="AI1644" i="6" s="1"/>
  <c r="AI2914" i="6"/>
  <c r="AI2912" i="6" s="1"/>
  <c r="AI3990" i="6"/>
  <c r="AI3988" i="6" s="1"/>
  <c r="AJ330" i="6"/>
  <c r="AJ328" i="6" s="1" a="1"/>
  <c r="AJ328" i="6" s="1"/>
  <c r="AI1854" i="6"/>
  <c r="AI1852" i="6" s="1"/>
  <c r="AI2522" i="6"/>
  <c r="AI2520" i="6" s="1"/>
  <c r="AI2138" i="6"/>
  <c r="AI2136" i="6" s="1"/>
  <c r="AI750" i="6"/>
  <c r="AI748" i="6" s="1"/>
  <c r="AI1074" i="6"/>
  <c r="AI1072" i="6" s="1"/>
  <c r="AJ749" i="6" a="1"/>
  <c r="AJ749" i="6" s="1"/>
  <c r="AJ750" i="6" s="1"/>
  <c r="AJ748" i="6" s="1" a="1"/>
  <c r="AJ748" i="6" s="1"/>
  <c r="AJ2946" i="6"/>
  <c r="AJ2944" i="6" s="1" a="1"/>
  <c r="AJ2944" i="6" s="1"/>
  <c r="AJ2826" i="6"/>
  <c r="AJ2824" i="6" s="1" a="1"/>
  <c r="AJ2824" i="6" s="1"/>
  <c r="AJ3901" i="6" a="1"/>
  <c r="AJ3901" i="6" s="1"/>
  <c r="AJ3902" i="6" s="1"/>
  <c r="AJ3900" i="6" s="1" a="1"/>
  <c r="AJ3900" i="6" s="1"/>
  <c r="AK3899" i="6" s="1" a="1"/>
  <c r="AK3899" i="6" s="1"/>
  <c r="AI210" i="6"/>
  <c r="AI208" i="6" s="1"/>
  <c r="AK207" i="6" s="1" a="1"/>
  <c r="AK207" i="6" s="1"/>
  <c r="AI2946" i="6"/>
  <c r="AI2944" i="6" s="1"/>
  <c r="AI3106" i="6"/>
  <c r="AI3104" i="6" s="1"/>
  <c r="AI1822" i="6"/>
  <c r="AI1820" i="6" s="1"/>
  <c r="AJ1121" i="6" a="1"/>
  <c r="AJ1121" i="6" s="1"/>
  <c r="AJ1122" i="6" s="1"/>
  <c r="AJ1120" i="6" s="1" a="1"/>
  <c r="AJ1120" i="6" s="1"/>
  <c r="AJ2441" i="6" a="1"/>
  <c r="AJ2441" i="6" s="1"/>
  <c r="AJ2442" i="6" s="1"/>
  <c r="AJ2440" i="6" s="1" a="1"/>
  <c r="AJ2440" i="6" s="1"/>
  <c r="AJ1821" i="6" a="1"/>
  <c r="AJ1821" i="6" s="1"/>
  <c r="AJ1822" i="6" s="1"/>
  <c r="AJ1820" i="6" s="1" a="1"/>
  <c r="AJ1820" i="6" s="1"/>
  <c r="AJ2337" i="6" a="1"/>
  <c r="AJ2337" i="6" s="1"/>
  <c r="AJ2338" i="6" s="1"/>
  <c r="AJ2336" i="6" s="1" a="1"/>
  <c r="AJ2336" i="6" s="1"/>
  <c r="AK2335" i="6" s="1" a="1"/>
  <c r="AK2335" i="6" s="1"/>
  <c r="AJ3618" i="6"/>
  <c r="AJ3616" i="6" s="1" a="1"/>
  <c r="AJ3616" i="6" s="1"/>
  <c r="AI1750" i="6"/>
  <c r="AI1748" i="6" s="1"/>
  <c r="AK1747" i="6" s="1" a="1"/>
  <c r="AK1747" i="6" s="1"/>
  <c r="AJ3737" i="6" a="1"/>
  <c r="AJ3737" i="6" s="1"/>
  <c r="AJ3738" i="6" s="1"/>
  <c r="AJ3736" i="6" s="1" a="1"/>
  <c r="AJ3736" i="6" s="1"/>
  <c r="AK3735" i="6" s="1" a="1"/>
  <c r="AK3735" i="6" s="1"/>
  <c r="AJ3241" i="6" a="1"/>
  <c r="AJ3241" i="6" s="1"/>
  <c r="AJ3242" i="6" s="1"/>
  <c r="AJ3240" i="6" s="1" a="1"/>
  <c r="AJ3240" i="6" s="1"/>
  <c r="AJ2137" i="6" a="1"/>
  <c r="AJ2137" i="6" s="1"/>
  <c r="AJ2138" i="6" s="1"/>
  <c r="AJ2136" i="6" s="1" a="1"/>
  <c r="AJ2136" i="6" s="1"/>
  <c r="AJ3846" i="6"/>
  <c r="AJ3844" i="6" s="1" a="1"/>
  <c r="AJ3844" i="6" s="1"/>
  <c r="AJ649" i="6" a="1"/>
  <c r="AJ649" i="6" s="1"/>
  <c r="AJ650" i="6" s="1"/>
  <c r="AJ648" i="6" s="1" a="1"/>
  <c r="AJ648" i="6" s="1"/>
  <c r="AI1350" i="6"/>
  <c r="AI1348" i="6" s="1"/>
  <c r="AJ942" i="6"/>
  <c r="AJ940" i="6" s="1" a="1"/>
  <c r="AJ940" i="6" s="1"/>
  <c r="AJ1926" i="6"/>
  <c r="AJ1924" i="6" s="1" a="1"/>
  <c r="AJ1924" i="6" s="1"/>
  <c r="AI942" i="6"/>
  <c r="AI940" i="6" s="1"/>
  <c r="AJ1730" i="6"/>
  <c r="AJ1728" i="6" s="1" a="1"/>
  <c r="AJ1728" i="6" s="1"/>
  <c r="AI2090" i="6"/>
  <c r="AI2088" i="6" s="1"/>
  <c r="AJ2089" i="6" a="1"/>
  <c r="AJ2089" i="6" s="1"/>
  <c r="AJ2090" i="6" s="1"/>
  <c r="AJ2088" i="6" s="1" a="1"/>
  <c r="AJ2088" i="6" s="1"/>
  <c r="AJ1405" i="6" a="1"/>
  <c r="AJ1405" i="6" s="1"/>
  <c r="AJ1406" i="6" s="1"/>
  <c r="AJ1404" i="6" s="1" a="1"/>
  <c r="AJ1404" i="6" s="1"/>
  <c r="AI3846" i="6"/>
  <c r="AI3844" i="6" s="1"/>
  <c r="AJ1033" i="6" a="1"/>
  <c r="AJ1033" i="6" s="1"/>
  <c r="AJ1034" i="6" s="1"/>
  <c r="AJ1032" i="6" s="1" a="1"/>
  <c r="AJ1032" i="6" s="1"/>
  <c r="AK1031" i="6" s="1" a="1"/>
  <c r="AK1031" i="6" s="1"/>
  <c r="AI650" i="6"/>
  <c r="AI648" i="6" s="1"/>
  <c r="AJ933" i="6" a="1"/>
  <c r="AJ933" i="6" s="1"/>
  <c r="AJ934" i="6" s="1"/>
  <c r="AJ932" i="6" s="1" a="1"/>
  <c r="AJ932" i="6" s="1"/>
  <c r="AJ657" i="6" a="1"/>
  <c r="AJ657" i="6" s="1"/>
  <c r="AJ658" i="6" s="1"/>
  <c r="AJ656" i="6" s="1" a="1"/>
  <c r="AJ656" i="6" s="1"/>
  <c r="AJ1629" i="6" a="1"/>
  <c r="AJ1629" i="6" s="1"/>
  <c r="AJ1630" i="6" s="1"/>
  <c r="AJ1628" i="6" s="1" a="1"/>
  <c r="AJ1628" i="6" s="1"/>
  <c r="AK1627" i="6" s="1" a="1"/>
  <c r="AK1627" i="6" s="1"/>
  <c r="AI2982" i="6"/>
  <c r="AI2980" i="6" s="1"/>
  <c r="AI1406" i="6"/>
  <c r="AI1404" i="6" s="1"/>
  <c r="AJ2629" i="6" a="1"/>
  <c r="AJ2629" i="6" s="1"/>
  <c r="AJ2630" i="6" s="1"/>
  <c r="AJ2628" i="6" s="1" a="1"/>
  <c r="AJ2628" i="6" s="1"/>
  <c r="AI1202" i="6"/>
  <c r="AI1200" i="6" s="1"/>
  <c r="AJ3165" i="6" a="1"/>
  <c r="AJ3165" i="6" s="1"/>
  <c r="AJ3166" i="6" s="1"/>
  <c r="AJ3164" i="6" s="1" a="1"/>
  <c r="AJ3164" i="6" s="1"/>
  <c r="AK3163" i="6" s="1" a="1"/>
  <c r="AK3163" i="6" s="1"/>
  <c r="AJ3069" i="6" a="1"/>
  <c r="AJ3069" i="6" s="1"/>
  <c r="AJ3070" i="6" s="1"/>
  <c r="AJ3068" i="6" s="1" a="1"/>
  <c r="AJ3068" i="6" s="1"/>
  <c r="AK3067" i="6" s="1" a="1"/>
  <c r="AK3067" i="6" s="1"/>
  <c r="AJ2521" i="6" a="1"/>
  <c r="AJ2521" i="6" s="1"/>
  <c r="AJ2522" i="6" s="1"/>
  <c r="AJ2520" i="6" s="1" a="1"/>
  <c r="AJ2520" i="6" s="1"/>
  <c r="AI2438" i="6"/>
  <c r="AI2436" i="6" s="1"/>
  <c r="AJ3329" i="6" a="1"/>
  <c r="AJ3329" i="6" s="1"/>
  <c r="AJ3330" i="6" s="1"/>
  <c r="AJ3328" i="6" s="1" a="1"/>
  <c r="AJ3328" i="6" s="1"/>
  <c r="AJ1045" i="6" a="1"/>
  <c r="AJ1045" i="6" s="1"/>
  <c r="AJ1046" i="6" s="1"/>
  <c r="AJ1044" i="6" s="1" a="1"/>
  <c r="AJ1044" i="6" s="1"/>
  <c r="AJ1074" i="6"/>
  <c r="AJ1072" i="6" s="1" a="1"/>
  <c r="AJ1072" i="6" s="1"/>
  <c r="AJ3974" i="6"/>
  <c r="AJ3972" i="6" s="1" a="1"/>
  <c r="AJ3972" i="6" s="1"/>
  <c r="AK3971" i="6" s="1" a="1"/>
  <c r="AK3971" i="6" s="1"/>
  <c r="AJ1201" i="6" a="1"/>
  <c r="AJ1201" i="6" s="1"/>
  <c r="AJ1202" i="6" s="1"/>
  <c r="AJ1200" i="6" s="1" a="1"/>
  <c r="AJ1200" i="6" s="1"/>
  <c r="AI3330" i="6"/>
  <c r="AI3328" i="6" s="1"/>
  <c r="AJ2981" i="6" a="1"/>
  <c r="AJ2981" i="6" s="1"/>
  <c r="AJ2982" i="6" s="1"/>
  <c r="AJ2980" i="6" s="1" a="1"/>
  <c r="AJ2980" i="6" s="1"/>
  <c r="AJ877" i="6" a="1"/>
  <c r="AJ877" i="6" s="1"/>
  <c r="AJ878" i="6" s="1"/>
  <c r="AJ876" i="6" s="1" a="1"/>
  <c r="AJ876" i="6" s="1"/>
  <c r="AI342" i="6"/>
  <c r="AI340" i="6" s="1"/>
  <c r="AK2547" i="6" a="1"/>
  <c r="AK2547" i="6" s="1"/>
  <c r="AK3299" i="6" a="1"/>
  <c r="AK3299" i="6" s="1"/>
  <c r="AK3395" i="6" a="1"/>
  <c r="AK3395" i="6" s="1"/>
  <c r="AK3159" i="6" a="1"/>
  <c r="AK3159" i="6" s="1"/>
  <c r="AK379" i="6" a="1"/>
  <c r="AK379" i="6" s="1"/>
  <c r="AK215" i="6" a="1"/>
  <c r="AK215" i="6" s="1"/>
  <c r="AK1711" i="6" a="1"/>
  <c r="AK1711" i="6" s="1"/>
  <c r="AK3047" i="6" a="1"/>
  <c r="AK3047" i="6" s="1"/>
  <c r="AK2303" i="6" a="1"/>
  <c r="AK2303" i="6" s="1"/>
  <c r="AK1263" i="6" a="1"/>
  <c r="AK1263" i="6" s="1"/>
  <c r="AK3187" i="6" a="1"/>
  <c r="AK3187" i="6" s="1"/>
  <c r="AK2427" i="6" a="1"/>
  <c r="AK2427" i="6" s="1"/>
  <c r="AK3107" i="6" a="1"/>
  <c r="AK3107" i="6" s="1"/>
  <c r="AK287" i="6" a="1"/>
  <c r="AK287" i="6" s="1"/>
  <c r="AK699" i="6" a="1"/>
  <c r="AK699" i="6" s="1"/>
  <c r="AK659" i="6" a="1"/>
  <c r="AK659" i="6" s="1"/>
  <c r="AK3139" i="6" a="1"/>
  <c r="AK3139" i="6" s="1"/>
  <c r="AK3663" i="6" a="1"/>
  <c r="AK3663" i="6" s="1"/>
  <c r="AK2215" i="6" a="1"/>
  <c r="AK2215" i="6" s="1"/>
  <c r="AK867" i="6" a="1"/>
  <c r="AK867" i="6" s="1"/>
  <c r="AK711" i="6" a="1"/>
  <c r="AK711" i="6" s="1"/>
  <c r="AK2099" i="6" a="1"/>
  <c r="AK2099" i="6" s="1"/>
  <c r="AK2767" i="6" a="1"/>
  <c r="AK2767" i="6" s="1"/>
  <c r="AK1019" i="6" a="1"/>
  <c r="AK1019" i="6" s="1"/>
  <c r="AK3503" i="6" a="1"/>
  <c r="AK3503" i="6" s="1"/>
  <c r="AK2671" i="6" a="1"/>
  <c r="AK2671" i="6" s="1"/>
  <c r="AK3887" i="6" a="1"/>
  <c r="AK3887" i="6" s="1"/>
  <c r="AK2071" i="6" a="1"/>
  <c r="AK2071" i="6" s="1"/>
  <c r="AK235" i="6" a="1"/>
  <c r="AK235" i="6" s="1"/>
  <c r="AK1055" i="6" a="1"/>
  <c r="AK1055" i="6" s="1"/>
  <c r="AK1283" i="6" a="1"/>
  <c r="AK1283" i="6" s="1"/>
  <c r="AK3635" i="6" a="1"/>
  <c r="AK3635" i="6" s="1"/>
  <c r="AK191" i="6" a="1"/>
  <c r="AK191" i="6" s="1"/>
  <c r="AK1803" i="6" a="1"/>
  <c r="AK1803" i="6" s="1"/>
  <c r="AK1455" i="6" a="1"/>
  <c r="AK1455" i="6" s="1"/>
  <c r="AK2927" i="6" a="1"/>
  <c r="AK2927" i="6" s="1"/>
  <c r="AK1599" i="6" a="1"/>
  <c r="AK1599" i="6" s="1"/>
  <c r="AK623" i="6" a="1"/>
  <c r="AK623" i="6" s="1"/>
  <c r="AK3563" i="6" a="1"/>
  <c r="AK3563" i="6" s="1"/>
  <c r="AK55" i="6" a="1"/>
  <c r="AK55" i="6" s="1"/>
  <c r="AK427" i="6" a="1"/>
  <c r="AK427" i="6" s="1"/>
  <c r="AK887" i="6" a="1"/>
  <c r="AK887" i="6" s="1"/>
  <c r="AK639" i="6" a="1"/>
  <c r="AK639" i="6" s="1"/>
  <c r="AK2307" i="6" a="1"/>
  <c r="AK2307" i="6" s="1"/>
  <c r="AK3567" i="6" a="1"/>
  <c r="AK3567" i="6" s="1"/>
  <c r="AK3627" i="6" a="1"/>
  <c r="AK3627" i="6" s="1"/>
  <c r="AK3399" i="6" a="1"/>
  <c r="AK3399" i="6" s="1"/>
  <c r="AK3559" i="6" a="1"/>
  <c r="AK3559" i="6" s="1"/>
  <c r="AK3823" i="6" a="1"/>
  <c r="AK3823" i="6" s="1"/>
  <c r="AK1135" i="6" a="1"/>
  <c r="AK1135" i="6" s="1"/>
  <c r="AK159" i="6" a="1"/>
  <c r="AK159" i="6" s="1"/>
  <c r="AK203" i="6" a="1"/>
  <c r="AK203" i="6" s="1"/>
  <c r="AK1299" i="6" a="1"/>
  <c r="AK1299" i="6" s="1"/>
  <c r="AK2271" i="6" a="1"/>
  <c r="AK2271" i="6" s="1"/>
  <c r="AK171" i="6" a="1"/>
  <c r="AK171" i="6" s="1"/>
  <c r="AK1943" i="6" a="1"/>
  <c r="AK1943" i="6" s="1"/>
  <c r="AK999" i="6" a="1"/>
  <c r="AK999" i="6" s="1"/>
  <c r="AK1439" i="6" a="1"/>
  <c r="AK1439" i="6" s="1"/>
  <c r="AK499" i="6" a="1"/>
  <c r="AK499" i="6" s="1"/>
  <c r="AK447" i="6" a="1"/>
  <c r="AK447" i="6" s="1"/>
  <c r="AK2343" i="6" a="1"/>
  <c r="AK2343" i="6" s="1"/>
  <c r="AK2923" i="6" a="1"/>
  <c r="AK2923" i="6" s="1"/>
  <c r="AK3819" i="6" a="1"/>
  <c r="AK3819" i="6" s="1"/>
  <c r="AK2515" i="6" a="1"/>
  <c r="AK2515" i="6" s="1"/>
  <c r="AK3207" i="6" a="1"/>
  <c r="AK3207" i="6" s="1"/>
  <c r="AK2687" i="6" a="1"/>
  <c r="AK2687" i="6" s="1"/>
  <c r="AK751" i="6" a="1"/>
  <c r="AK751" i="6" s="1"/>
  <c r="AK951" i="6" a="1"/>
  <c r="AK951" i="6" s="1"/>
  <c r="AK2511" i="6" a="1"/>
  <c r="AK2511" i="6" s="1"/>
  <c r="AK791" i="6" a="1"/>
  <c r="AK791" i="6" s="1"/>
  <c r="AK2751" i="6" a="1"/>
  <c r="AK2751" i="6" s="1"/>
  <c r="AK3499" i="6" a="1"/>
  <c r="AK3499" i="6" s="1"/>
  <c r="AK3255" i="6" a="1"/>
  <c r="AK3255" i="6" s="1"/>
  <c r="AK3091" i="6" a="1"/>
  <c r="AK3091" i="6" s="1"/>
  <c r="AK615" i="6" a="1"/>
  <c r="AK615" i="6" s="1"/>
  <c r="AK1235" i="6" a="1"/>
  <c r="AK1235" i="6" s="1"/>
  <c r="AK1875" i="6" a="1"/>
  <c r="AK1875" i="6" s="1"/>
  <c r="AK359" i="6" a="1"/>
  <c r="AK359" i="6" s="1"/>
  <c r="AK2323" i="6" a="1"/>
  <c r="AK2323" i="6" s="1"/>
  <c r="AK1619" i="6" a="1"/>
  <c r="AK1619" i="6" s="1"/>
  <c r="AK1903" i="6" a="1"/>
  <c r="AK1903" i="6" s="1"/>
  <c r="AK1831" i="6" a="1"/>
  <c r="AK1831" i="6" s="1"/>
  <c r="AK3447" i="6" a="1"/>
  <c r="AK3447" i="6" s="1"/>
  <c r="AK35" i="6" a="1"/>
  <c r="AK35" i="6" s="1"/>
  <c r="AK1063" i="6" a="1"/>
  <c r="AK1063" i="6" s="1"/>
  <c r="AK831" i="6" a="1"/>
  <c r="AK831" i="6" s="1"/>
  <c r="AK2503" i="6" a="1"/>
  <c r="AK2503" i="6" s="1"/>
  <c r="AK3931" i="6" a="1"/>
  <c r="AK3931" i="6" s="1"/>
  <c r="AK43" i="6" a="1"/>
  <c r="AK43" i="6" s="1"/>
  <c r="AK1939" i="6" a="1"/>
  <c r="AK1939" i="6" s="1"/>
  <c r="AK3639" i="6" a="1"/>
  <c r="AK3639" i="6" s="1"/>
  <c r="AK3715" i="6" a="1"/>
  <c r="AK3715" i="6" s="1"/>
  <c r="AK3195" i="6" a="1"/>
  <c r="AK3195" i="6" s="1"/>
  <c r="AK3011" i="6" a="1"/>
  <c r="AK3011" i="6" s="1"/>
  <c r="AK1167" i="6" a="1"/>
  <c r="AK1167" i="6" s="1"/>
  <c r="AK11" i="6" a="1"/>
  <c r="AK11" i="6" s="1"/>
  <c r="AK2739" i="6" a="1"/>
  <c r="AK2739" i="6" s="1"/>
  <c r="AK511" i="6" a="1"/>
  <c r="AK511" i="6" s="1"/>
  <c r="AK2827" i="6" a="1"/>
  <c r="AK2827" i="6" s="1"/>
  <c r="AK3355" i="6" a="1"/>
  <c r="AK3355" i="6" s="1"/>
  <c r="AK1343" i="6" a="1"/>
  <c r="AK1343" i="6" s="1"/>
  <c r="AK2567" i="6" a="1"/>
  <c r="AK2567" i="6" s="1"/>
  <c r="AK3463" i="6" a="1"/>
  <c r="AK3463" i="6" s="1"/>
  <c r="AK195" i="6" a="1"/>
  <c r="AK195" i="6" s="1"/>
  <c r="AK3227" i="6" a="1"/>
  <c r="AK3227" i="6" s="1"/>
  <c r="AK487" i="6" a="1"/>
  <c r="AK487" i="6" s="1"/>
  <c r="AK1715" i="6" a="1"/>
  <c r="AK1715" i="6" s="1"/>
  <c r="AK1327" i="6" a="1"/>
  <c r="AK1327" i="6" s="1"/>
  <c r="AK2127" i="6" a="1"/>
  <c r="AK2127" i="6" s="1"/>
  <c r="AK3343" i="6" a="1"/>
  <c r="AK3343" i="6" s="1"/>
  <c r="AK591" i="6" a="1"/>
  <c r="AK591" i="6" s="1"/>
  <c r="AK1895" i="6" a="1"/>
  <c r="AK1895" i="6" s="1"/>
  <c r="AK3075" i="6" a="1"/>
  <c r="AK3075" i="6" s="1"/>
  <c r="AK991" i="6" a="1"/>
  <c r="AK991" i="6" s="1"/>
  <c r="AK1091" i="6" a="1"/>
  <c r="AK1091" i="6" s="1"/>
  <c r="AK399" i="6" a="1"/>
  <c r="AK399" i="6" s="1"/>
  <c r="AK3027" i="6" a="1"/>
  <c r="AK3027" i="6" s="1"/>
  <c r="AK1963" i="6" a="1"/>
  <c r="AK1963" i="6" s="1"/>
  <c r="AK1147" i="6" a="1"/>
  <c r="AK1147" i="6" s="1"/>
  <c r="AK503" i="6" a="1"/>
  <c r="AK503" i="6" s="1"/>
  <c r="AK1307" i="6" a="1"/>
  <c r="AK1307" i="6" s="1"/>
  <c r="AK1959" i="6" a="1"/>
  <c r="AK1959" i="6" s="1"/>
  <c r="AK1559" i="6" a="1"/>
  <c r="AK1559" i="6" s="1"/>
  <c r="AK3483" i="6" a="1"/>
  <c r="AK3483" i="6" s="1"/>
  <c r="AK895" i="6" a="1"/>
  <c r="AK895" i="6" s="1"/>
  <c r="AK543" i="6" a="1"/>
  <c r="AK543" i="6" s="1"/>
  <c r="AK491" i="6" a="1"/>
  <c r="AK491" i="6" s="1"/>
  <c r="AK3147" i="6" a="1"/>
  <c r="AK3147" i="6" s="1"/>
  <c r="AK731" i="6" a="1"/>
  <c r="AK731" i="6" s="1"/>
  <c r="AK903" i="6" a="1"/>
  <c r="AK903" i="6" s="1"/>
  <c r="AK2959" i="6" a="1"/>
  <c r="AK2959" i="6" s="1"/>
  <c r="AK2971" i="6" a="1"/>
  <c r="AK2971" i="6" s="1"/>
  <c r="AK3603" i="6" a="1"/>
  <c r="AK3603" i="6" s="1"/>
  <c r="AK2675" i="6" a="1"/>
  <c r="AK2675" i="6" s="1"/>
  <c r="AK1123" i="6" a="1"/>
  <c r="AK1123" i="6" s="1"/>
  <c r="AK947" i="6" a="1"/>
  <c r="AK947" i="6" s="1"/>
  <c r="AK1179" i="6" a="1"/>
  <c r="AK1179" i="6" s="1"/>
  <c r="AK2663" i="6" a="1"/>
  <c r="AK2663" i="6" s="1"/>
  <c r="AK1815" i="6" a="1"/>
  <c r="AK1815" i="6" s="1"/>
  <c r="AK3079" i="6" a="1"/>
  <c r="AK3079" i="6" s="1"/>
  <c r="AK2059" i="6" a="1"/>
  <c r="AK2059" i="6" s="1"/>
  <c r="AK627" i="6" a="1"/>
  <c r="AK627" i="6" s="1"/>
  <c r="AK3023" i="6" a="1"/>
  <c r="AK3023" i="6" s="1"/>
  <c r="AK2963" i="6" a="1"/>
  <c r="AK2963" i="6" s="1"/>
  <c r="AK1223" i="6" a="1"/>
  <c r="AK1223" i="6" s="1"/>
  <c r="AK147" i="6" a="1"/>
  <c r="AK147" i="6" s="1"/>
  <c r="AK3871" i="6" a="1"/>
  <c r="AK3871" i="6" s="1"/>
  <c r="AK2247" i="6" a="1"/>
  <c r="AK2247" i="6" s="1"/>
  <c r="AK3647" i="6" a="1"/>
  <c r="AK3647" i="6" s="1"/>
  <c r="AK463" i="6" a="1"/>
  <c r="AK463" i="6" s="1"/>
  <c r="AK3571" i="6" a="1"/>
  <c r="AK3571" i="6" s="1"/>
  <c r="AK2151" i="6" a="1"/>
  <c r="AK2151" i="6" s="1"/>
  <c r="AK3827" i="6" a="1"/>
  <c r="AK3827" i="6" s="1"/>
  <c r="AK1839" i="6" a="1"/>
  <c r="AK1839" i="6" s="1"/>
  <c r="AK3491" i="6" a="1"/>
  <c r="AK3491" i="6" s="1"/>
  <c r="AK383" i="6" a="1"/>
  <c r="AK383" i="6" s="1"/>
  <c r="AK3895" i="6" a="1"/>
  <c r="AK3895" i="6" s="1"/>
  <c r="AK2195" i="6" a="1"/>
  <c r="AK2195" i="6" s="1"/>
  <c r="AK1291" i="6" a="1"/>
  <c r="AK1291" i="6" s="1"/>
  <c r="AK3443" i="6" a="1"/>
  <c r="AK3443" i="6" s="1"/>
  <c r="AK163" i="6" a="1"/>
  <c r="AK163" i="6" s="1"/>
  <c r="AK1595" i="6" a="1"/>
  <c r="AK1595" i="6" s="1"/>
  <c r="AK3623" i="6" a="1"/>
  <c r="AK3623" i="6" s="1"/>
  <c r="AK3927" i="6" a="1"/>
  <c r="AK3927" i="6" s="1"/>
  <c r="AK1883" i="6" a="1"/>
  <c r="AK1883" i="6" s="1"/>
  <c r="AK3007" i="6" a="1"/>
  <c r="AK3007" i="6" s="1"/>
  <c r="AK3467" i="6" a="1"/>
  <c r="AK3467" i="6" s="1"/>
  <c r="AK1443" i="6" a="1"/>
  <c r="AK1443" i="6" s="1"/>
  <c r="AK2115" i="6" a="1"/>
  <c r="AK2115" i="6" s="1"/>
  <c r="AK3815" i="6" a="1"/>
  <c r="AK3815" i="6" s="1"/>
  <c r="AK3335" i="6" a="1"/>
  <c r="AK3335" i="6" s="1"/>
  <c r="AK1703" i="6" a="1"/>
  <c r="AK1703" i="6" s="1"/>
  <c r="AK1531" i="6" a="1"/>
  <c r="AK1531" i="6" s="1"/>
  <c r="AK1935" i="6" a="1"/>
  <c r="AK1935" i="6" s="1"/>
  <c r="AK3043" i="6" a="1"/>
  <c r="AK3043" i="6" s="1"/>
  <c r="AK3939" i="6" a="1"/>
  <c r="AK3939" i="6" s="1"/>
  <c r="AK707" i="6" a="1"/>
  <c r="AK707" i="6" s="1"/>
  <c r="AK1547" i="6" a="1"/>
  <c r="AK1547" i="6" s="1"/>
  <c r="AK3051" i="6" a="1"/>
  <c r="AK3051" i="6" s="1"/>
  <c r="AK555" i="6" a="1"/>
  <c r="AK555" i="6" s="1"/>
  <c r="AK743" i="6" a="1"/>
  <c r="AK743" i="6" s="1"/>
  <c r="AK847" i="6" a="1"/>
  <c r="AK847" i="6" s="1"/>
  <c r="AK2647" i="6" a="1"/>
  <c r="AK2647" i="6" s="1"/>
  <c r="AK3911" i="6" a="1"/>
  <c r="AK3911" i="6" s="1"/>
  <c r="AK2455" i="6" a="1"/>
  <c r="AK2455" i="6" s="1"/>
  <c r="AK1775" i="6" a="1"/>
  <c r="AK1775" i="6" s="1"/>
  <c r="AK3975" i="6" a="1"/>
  <c r="AK3975" i="6" s="1"/>
  <c r="AK735" i="6" a="1"/>
  <c r="AK735" i="6" s="1"/>
  <c r="AK63" i="6" a="1"/>
  <c r="AK63" i="6" s="1"/>
  <c r="AK95" i="6" a="1"/>
  <c r="AK95" i="6" s="1"/>
  <c r="AK1459" i="6" a="1"/>
  <c r="AK1459" i="6" s="1"/>
  <c r="AK2139" i="6" a="1"/>
  <c r="AK2139" i="6" s="1"/>
  <c r="AK3311" i="6" a="1"/>
  <c r="AK3311" i="6" s="1"/>
  <c r="AK2667" i="6" a="1"/>
  <c r="AK2667" i="6" s="1"/>
  <c r="AK2119" i="6" a="1"/>
  <c r="AK2119" i="6" s="1"/>
  <c r="AK315" i="6" a="1"/>
  <c r="AK315" i="6" s="1"/>
  <c r="AK1463" i="6" a="1"/>
  <c r="AK1463" i="6" s="1"/>
  <c r="AK755" i="6" a="1"/>
  <c r="AK755" i="6" s="1"/>
  <c r="AK2863" i="6" a="1"/>
  <c r="AK2863" i="6" s="1"/>
  <c r="AK2327" i="6" a="1"/>
  <c r="AK2327" i="6" s="1"/>
  <c r="AK2431" i="6" a="1"/>
  <c r="AK2431" i="6" s="1"/>
  <c r="AI6" i="6"/>
  <c r="AI4" i="6" s="1"/>
  <c r="AJ6" i="6"/>
  <c r="AJ4" i="6" s="1" a="1"/>
  <c r="AJ4" i="6" s="1"/>
  <c r="AK3779" i="6" a="1"/>
  <c r="AK3779" i="6" s="1"/>
  <c r="AK3795" i="6" a="1"/>
  <c r="AK3795" i="6" s="1"/>
  <c r="AK1279" i="6" a="1"/>
  <c r="AK1279" i="6" s="1"/>
  <c r="AK2507" i="6" a="1"/>
  <c r="AK2507" i="6" s="1"/>
  <c r="AK2143" i="6" a="1"/>
  <c r="AK2143" i="6" s="1"/>
  <c r="AK1491" i="6" a="1"/>
  <c r="AK1491" i="6" s="1"/>
  <c r="AK3247" i="6" a="1"/>
  <c r="AK3247" i="6" s="1"/>
  <c r="AK3555" i="6" a="1"/>
  <c r="AK3555" i="6" s="1"/>
  <c r="AK1087" i="6" a="1"/>
  <c r="AK1087" i="6" s="1"/>
  <c r="AK3151" i="6" a="1"/>
  <c r="AK3151" i="6" s="1"/>
  <c r="AK3967" i="6" a="1"/>
  <c r="AK3967" i="6" s="1"/>
  <c r="AK3535" i="6" a="1"/>
  <c r="AK3535" i="6" s="1"/>
  <c r="AK3903" i="6" a="1"/>
  <c r="AK3903" i="6" s="1"/>
  <c r="AK2919" i="6" a="1"/>
  <c r="AK2919" i="6" s="1"/>
  <c r="AK3579" i="6" a="1"/>
  <c r="AK3579" i="6" s="1"/>
  <c r="AK2999" i="6" a="1"/>
  <c r="AK2999" i="6" s="1"/>
  <c r="AK3031" i="6" a="1"/>
  <c r="AK3031" i="6" s="1"/>
  <c r="AK3515" i="6" a="1"/>
  <c r="AK3515" i="6" s="1"/>
  <c r="AK2727" i="6" a="1"/>
  <c r="AK2727" i="6" s="1"/>
  <c r="AK3367" i="6" a="1"/>
  <c r="AK3367" i="6" s="1"/>
  <c r="AK2819" i="6" a="1"/>
  <c r="AK2819" i="6" s="1"/>
  <c r="AK3527" i="6" a="1"/>
  <c r="AK3527" i="6" s="1"/>
  <c r="AK2203" i="6" a="1"/>
  <c r="AK2203" i="6" s="1"/>
  <c r="AK3719" i="6" a="1"/>
  <c r="AK3719" i="6" s="1"/>
  <c r="AK3847" i="6" a="1"/>
  <c r="AK3847" i="6" s="1"/>
  <c r="AK3671" i="6" a="1"/>
  <c r="AK3671" i="6" s="1"/>
  <c r="AK3279" i="6" a="1"/>
  <c r="AK3279" i="6" s="1"/>
  <c r="AK2311" i="6" a="1"/>
  <c r="AK2311" i="6" s="1"/>
  <c r="AK2899" i="6" a="1"/>
  <c r="AK2899" i="6" s="1"/>
  <c r="AK3287" i="6" a="1"/>
  <c r="AK3287" i="6" s="1"/>
  <c r="AK3063" i="6" a="1"/>
  <c r="AK3063" i="6" s="1"/>
  <c r="AK3039" i="6" a="1"/>
  <c r="AK3039" i="6" s="1"/>
  <c r="AK3703" i="6" a="1"/>
  <c r="AK3703" i="6" s="1"/>
  <c r="AK3315" i="6" a="1"/>
  <c r="AK3315" i="6" s="1"/>
  <c r="AK2551" i="6" a="1"/>
  <c r="AK2551" i="6" s="1"/>
  <c r="AK2967" i="6" a="1"/>
  <c r="AK2967" i="6" s="1"/>
  <c r="AK251" i="6" a="1"/>
  <c r="AK251" i="6" s="1"/>
  <c r="AK3775" i="6" a="1"/>
  <c r="AK3775" i="6" s="1"/>
  <c r="AK3831" i="6" a="1"/>
  <c r="AK3831" i="6" s="1"/>
  <c r="AK3263" i="6" a="1"/>
  <c r="AK3263" i="6" s="1"/>
  <c r="AK795" i="6" a="1"/>
  <c r="AK795" i="6" s="1"/>
  <c r="AK3751" i="6" a="1"/>
  <c r="AK3751" i="6" s="1"/>
  <c r="AK1495" i="6" a="1"/>
  <c r="AK1495" i="6" s="1"/>
  <c r="AK3319" i="6" a="1"/>
  <c r="AK3319" i="6" s="1"/>
  <c r="AK1983" i="6" a="1"/>
  <c r="AK1983" i="6" s="1"/>
  <c r="AK3387" i="6" a="1"/>
  <c r="AK3387" i="6" s="1"/>
  <c r="AK3175" i="6" a="1"/>
  <c r="AK3175" i="6" s="1"/>
  <c r="AK2707" i="6" a="1"/>
  <c r="AK2707" i="6" s="1"/>
  <c r="AK2895" i="6" a="1"/>
  <c r="AK2895" i="6" s="1"/>
  <c r="AK3479" i="6" a="1"/>
  <c r="AK3479" i="6" s="1"/>
  <c r="AK2715" i="6" a="1"/>
  <c r="AK2715" i="6" s="1"/>
  <c r="AK3695" i="6" a="1"/>
  <c r="AK3695" i="6" s="1"/>
  <c r="AK3271" i="6" a="1"/>
  <c r="AK3271" i="6" s="1"/>
  <c r="AK2743" i="6" a="1"/>
  <c r="AK2743" i="6" s="1"/>
  <c r="AK2591" i="6" a="1"/>
  <c r="AK2591" i="6" s="1"/>
  <c r="AK2483" i="6" a="1"/>
  <c r="AK2483" i="6" s="1"/>
  <c r="AK2147" i="6" a="1"/>
  <c r="AK2147" i="6" s="1"/>
  <c r="AK3143" i="6" a="1"/>
  <c r="AK3143" i="6" s="1"/>
  <c r="AK2267" i="6" a="1"/>
  <c r="AK2267" i="6" s="1"/>
  <c r="AK2975" i="6" a="1"/>
  <c r="AK2975" i="6" s="1"/>
  <c r="AK2571" i="6" a="1"/>
  <c r="AK2571" i="6" s="1"/>
  <c r="AK1419" i="6" a="1"/>
  <c r="AK1419" i="6" s="1"/>
  <c r="AK3303" i="6" a="1"/>
  <c r="AK3303" i="6" s="1"/>
  <c r="AK2695" i="6" a="1"/>
  <c r="AK2695" i="6" s="1"/>
  <c r="AK2287" i="6" a="1"/>
  <c r="AK2287" i="6" s="1"/>
  <c r="AK2559" i="6" a="1"/>
  <c r="AK2559" i="6" s="1"/>
  <c r="AK51" i="6" a="1"/>
  <c r="AK51" i="6" s="1"/>
  <c r="AK1847" i="6" a="1"/>
  <c r="AK1847" i="6" s="1"/>
  <c r="AK2227" i="6" a="1"/>
  <c r="AK2227" i="6" s="1"/>
  <c r="AK2183" i="6" a="1"/>
  <c r="AK2183" i="6" s="1"/>
  <c r="AK2363" i="6" a="1"/>
  <c r="AK2363" i="6" s="1"/>
  <c r="AK1127" i="6" a="1"/>
  <c r="AK1127" i="6" s="1"/>
  <c r="AK2747" i="6" a="1"/>
  <c r="AK2747" i="6" s="1"/>
  <c r="AK1015" i="6" a="1"/>
  <c r="AK1015" i="6" s="1"/>
  <c r="AK459" i="6" a="1"/>
  <c r="AK459" i="6" s="1"/>
  <c r="AK139" i="6" a="1"/>
  <c r="AK139" i="6" s="1"/>
  <c r="AK2475" i="6" a="1"/>
  <c r="AK2475" i="6" s="1"/>
  <c r="AK2207" i="6" a="1"/>
  <c r="AK2207" i="6" s="1"/>
  <c r="AK1995" i="6" a="1"/>
  <c r="AK1995" i="6" s="1"/>
  <c r="AK1555" i="6" a="1"/>
  <c r="AK1555" i="6" s="1"/>
  <c r="AK2315" i="6" a="1"/>
  <c r="AK2315" i="6" s="1"/>
  <c r="AK1563" i="6" a="1"/>
  <c r="AK1563" i="6" s="1"/>
  <c r="AK2655" i="6" a="1"/>
  <c r="AK2655" i="6" s="1"/>
  <c r="AK2003" i="6" a="1"/>
  <c r="AK2003" i="6" s="1"/>
  <c r="AK1931" i="6" a="1"/>
  <c r="AK1931" i="6" s="1"/>
  <c r="AK2083" i="6" a="1"/>
  <c r="AK2083" i="6" s="1"/>
  <c r="AK1591" i="6" a="1"/>
  <c r="AK1591" i="6" s="1"/>
  <c r="AK2223" i="6" a="1"/>
  <c r="AK2223" i="6" s="1"/>
  <c r="AK1835" i="6" a="1"/>
  <c r="AK1835" i="6" s="1"/>
  <c r="AK1871" i="6" a="1"/>
  <c r="AK1871" i="6" s="1"/>
  <c r="AK1111" i="6" a="1"/>
  <c r="AK1111" i="6" s="1"/>
  <c r="AK2775" i="6" a="1"/>
  <c r="AK2775" i="6" s="1"/>
  <c r="AK927" i="6" a="1"/>
  <c r="AK927" i="6" s="1"/>
  <c r="AK1295" i="6" a="1"/>
  <c r="AK1295" i="6" s="1"/>
  <c r="AK1955" i="6" a="1"/>
  <c r="AK1955" i="6" s="1"/>
  <c r="AK2415" i="6" a="1"/>
  <c r="AK2415" i="6" s="1"/>
  <c r="AK2779" i="6" a="1"/>
  <c r="AK2779" i="6" s="1"/>
  <c r="AK2175" i="6" a="1"/>
  <c r="AK2175" i="6" s="1"/>
  <c r="AK2787" i="6" a="1"/>
  <c r="AK2787" i="6" s="1"/>
  <c r="AK39" i="6" a="1"/>
  <c r="AK39" i="6" s="1"/>
  <c r="AK495" i="6" a="1"/>
  <c r="AK495" i="6" s="1"/>
  <c r="AK2103" i="6" a="1"/>
  <c r="AK2103" i="6" s="1"/>
  <c r="AK2371" i="6" a="1"/>
  <c r="AK2371" i="6" s="1"/>
  <c r="AK1687" i="6" a="1"/>
  <c r="AK1687" i="6" s="1"/>
  <c r="AK1399" i="6" a="1"/>
  <c r="AK1399" i="6" s="1"/>
  <c r="AK575" i="6" a="1"/>
  <c r="AK575" i="6" s="1"/>
  <c r="AK1527" i="6" a="1"/>
  <c r="AK1527" i="6" s="1"/>
  <c r="AK1083" i="6" a="1"/>
  <c r="AK1083" i="6" s="1"/>
  <c r="AK1183" i="6" a="1"/>
  <c r="AK1183" i="6" s="1"/>
  <c r="AK2471" i="6" a="1"/>
  <c r="AK2471" i="6" s="1"/>
  <c r="AK2219" i="6" a="1"/>
  <c r="AK2219" i="6" s="1"/>
  <c r="AK767" i="6" a="1"/>
  <c r="AK767" i="6" s="1"/>
  <c r="AK1303" i="6" a="1"/>
  <c r="AK1303" i="6" s="1"/>
  <c r="AK763" i="6" a="1"/>
  <c r="AK763" i="6" s="1"/>
  <c r="AK535" i="6" a="1"/>
  <c r="AK535" i="6" s="1"/>
  <c r="AK1207" i="6" a="1"/>
  <c r="AK1207" i="6" s="1"/>
  <c r="AK1387" i="6" a="1"/>
  <c r="AK1387" i="6" s="1"/>
  <c r="AK2255" i="6" a="1"/>
  <c r="AK2255" i="6" s="1"/>
  <c r="AK1351" i="6" a="1"/>
  <c r="AK1351" i="6" s="1"/>
  <c r="AK1951" i="6" a="1"/>
  <c r="AK1951" i="6" s="1"/>
  <c r="AK1691" i="6" a="1"/>
  <c r="AK1691" i="6" s="1"/>
  <c r="AK671" i="6" a="1"/>
  <c r="AK671" i="6" s="1"/>
  <c r="AK439" i="6" a="1"/>
  <c r="AK439" i="6" s="1"/>
  <c r="AK1035" i="6" a="1"/>
  <c r="AK1035" i="6" s="1"/>
  <c r="AK107" i="6" a="1"/>
  <c r="AK107" i="6" s="1"/>
  <c r="AK2131" i="6" a="1"/>
  <c r="AK2131" i="6" s="1"/>
  <c r="AK2047" i="6" a="1"/>
  <c r="AK2047" i="6" s="1"/>
  <c r="AK475" i="6" a="1"/>
  <c r="AK475" i="6" s="1"/>
  <c r="AK1827" i="6" a="1"/>
  <c r="AK1827" i="6" s="1"/>
  <c r="AK919" i="6" a="1"/>
  <c r="AK919" i="6" s="1"/>
  <c r="AK619" i="6" a="1"/>
  <c r="AK619" i="6" s="1"/>
  <c r="AK983" i="6" a="1"/>
  <c r="AK983" i="6" s="1"/>
  <c r="AK275" i="6" a="1"/>
  <c r="AK275" i="6" s="1"/>
  <c r="AK787" i="6" a="1"/>
  <c r="AK787" i="6" s="1"/>
  <c r="AK515" i="6" a="1"/>
  <c r="AK515" i="6" s="1"/>
  <c r="AK375" i="6" a="1"/>
  <c r="AK375" i="6" s="1"/>
  <c r="AK2347" i="6" a="1"/>
  <c r="AK2347" i="6" s="1"/>
  <c r="AK2251" i="6" a="1"/>
  <c r="AK2251" i="6" s="1"/>
  <c r="AK2011" i="6" a="1"/>
  <c r="AK2011" i="6" s="1"/>
  <c r="AK1095" i="6" a="1"/>
  <c r="AK1095" i="6" s="1"/>
  <c r="AK2259" i="6" a="1"/>
  <c r="AK2259" i="6" s="1"/>
  <c r="AK15" i="6" a="1"/>
  <c r="AK15" i="6" s="1"/>
  <c r="AK1243" i="6" a="1"/>
  <c r="AK1243" i="6" s="1"/>
  <c r="AK2031" i="6" a="1"/>
  <c r="AK2031" i="6" s="1"/>
  <c r="AK1503" i="6" a="1"/>
  <c r="AK1503" i="6" s="1"/>
  <c r="AK1339" i="6" a="1"/>
  <c r="AK1339" i="6" s="1"/>
  <c r="AK527" i="6" a="1"/>
  <c r="AK527" i="6" s="1"/>
  <c r="AK155" i="6" a="1"/>
  <c r="AK155" i="6" s="1"/>
  <c r="AK915" i="6" a="1"/>
  <c r="AK915" i="6" s="1"/>
  <c r="AK1335" i="6" a="1"/>
  <c r="AK1335" i="6" s="1"/>
  <c r="AK331" i="6" a="1"/>
  <c r="AK331" i="6" s="1"/>
  <c r="AK59" i="6" a="1"/>
  <c r="AK59" i="6" s="1"/>
  <c r="AK547" i="6" a="1"/>
  <c r="AK547" i="6" s="1"/>
  <c r="AK1367" i="6" a="1"/>
  <c r="AK1367" i="6" s="1"/>
  <c r="AK1435" i="6" a="1"/>
  <c r="AK1435" i="6" s="1"/>
  <c r="AK451" i="6" a="1"/>
  <c r="AK451" i="6" s="1"/>
  <c r="AK531" i="6" a="1"/>
  <c r="AK531" i="6" s="1"/>
  <c r="AK67" i="6" a="1"/>
  <c r="AK67" i="6" s="1"/>
  <c r="AK2231" i="6" a="1"/>
  <c r="AK2231" i="6" s="1"/>
  <c r="AK1451" i="6" a="1"/>
  <c r="AK1451" i="6" s="1"/>
  <c r="AK47" i="6" a="1"/>
  <c r="AK47" i="6" s="1"/>
  <c r="AK1355" i="6" a="1"/>
  <c r="AK1355" i="6" s="1"/>
  <c r="AK1395" i="6" a="1"/>
  <c r="AK1395" i="6" s="1"/>
  <c r="AK3683" i="6" a="1"/>
  <c r="AK3683" i="6" s="1"/>
  <c r="AK1051" i="6" a="1"/>
  <c r="AK1051" i="6" s="1"/>
  <c r="AK1583" i="6" a="1"/>
  <c r="AK1583" i="6" s="1"/>
  <c r="AK127" i="6" a="1"/>
  <c r="AK127" i="6" s="1"/>
  <c r="AK819" i="6" a="1"/>
  <c r="AK819" i="6" s="1"/>
  <c r="AK1519" i="6" a="1"/>
  <c r="AK1519" i="6" s="1"/>
  <c r="AK1255" i="6" a="1"/>
  <c r="AK1255" i="6" s="1"/>
  <c r="AK423" i="6" a="1"/>
  <c r="AK423" i="6" s="1"/>
  <c r="AK551" i="6" a="1"/>
  <c r="AK551" i="6" s="1"/>
  <c r="AK815" i="6" a="1"/>
  <c r="AK815" i="6" s="1"/>
  <c r="AK683" i="6" a="1"/>
  <c r="AK683" i="6" s="1"/>
  <c r="AK771" i="6" a="1"/>
  <c r="AK771" i="6" s="1"/>
  <c r="AK1651" i="6" a="1"/>
  <c r="AK1651" i="6" s="1"/>
  <c r="AK2783" i="6" a="1"/>
  <c r="AK2783" i="6" s="1"/>
  <c r="AK3991" i="6" a="1"/>
  <c r="AK3991" i="6" s="1"/>
  <c r="AK255" i="6" a="1"/>
  <c r="AK255" i="6" s="1"/>
  <c r="AK1151" i="6" a="1"/>
  <c r="AK1151" i="6" s="1"/>
  <c r="AK347" i="6" a="1"/>
  <c r="AK347" i="6" s="1"/>
  <c r="AK2635" i="6" a="1"/>
  <c r="AK2635" i="6" s="1"/>
  <c r="AK2411" i="6" a="1"/>
  <c r="AK2411" i="6" s="1"/>
  <c r="AK263" i="6" a="1"/>
  <c r="AK263" i="6" s="1"/>
  <c r="AK299" i="6" a="1"/>
  <c r="AK299" i="6" s="1"/>
  <c r="AK2951" i="6" a="1"/>
  <c r="AK2951" i="6" s="1"/>
  <c r="AK3243" i="6" a="1"/>
  <c r="AK3243" i="6" s="1"/>
  <c r="AK3115" i="6" a="1"/>
  <c r="AK3115" i="6" s="1"/>
  <c r="AK3979" i="6" a="1"/>
  <c r="AK3979" i="6" s="1"/>
  <c r="AK643" i="6" a="1"/>
  <c r="AK643" i="6" s="1"/>
  <c r="AK1575" i="6" a="1"/>
  <c r="AK1575" i="6" s="1"/>
  <c r="B40" i="6"/>
  <c r="AK3615" i="6" l="1" a="1"/>
  <c r="AK3615" i="6" s="1"/>
  <c r="AK1347" i="6" a="1"/>
  <c r="AK1347" i="6" s="1"/>
  <c r="AK2575" i="6" a="1"/>
  <c r="AK2575" i="6" s="1"/>
  <c r="AK1851" i="6" a="1"/>
  <c r="AK1851" i="6" s="1"/>
  <c r="AK323" i="6" a="1"/>
  <c r="AK323" i="6" s="1"/>
  <c r="AK75" i="6" a="1"/>
  <c r="AK75" i="6" s="1"/>
  <c r="AK2943" i="6" a="1"/>
  <c r="AK2943" i="6" s="1"/>
  <c r="AK939" i="6" a="1"/>
  <c r="AK939" i="6" s="1"/>
  <c r="AK2911" i="6" a="1"/>
  <c r="AK2911" i="6" s="1"/>
  <c r="AK1819" i="6" a="1"/>
  <c r="AK1819" i="6" s="1"/>
  <c r="AK2519" i="6" a="1"/>
  <c r="AK2519" i="6" s="1"/>
  <c r="AK3879" i="6" a="1"/>
  <c r="AK3879" i="6" s="1"/>
  <c r="AK327" i="6" a="1"/>
  <c r="AK327" i="6" s="1"/>
  <c r="AK1643" i="6" a="1"/>
  <c r="AK1643" i="6" s="1"/>
  <c r="AK647" i="6" a="1"/>
  <c r="AK647" i="6" s="1"/>
  <c r="AK747" i="6" a="1"/>
  <c r="AK747" i="6" s="1"/>
  <c r="AK1199" i="6" a="1"/>
  <c r="AK1199" i="6" s="1"/>
  <c r="AK2435" i="6" a="1"/>
  <c r="AK2435" i="6" s="1"/>
  <c r="AK2135" i="6" a="1"/>
  <c r="AK2135" i="6" s="1"/>
  <c r="AK2979" i="6" a="1"/>
  <c r="AK2979" i="6" s="1"/>
  <c r="AK3327" i="6" a="1"/>
  <c r="AK3327" i="6" s="1"/>
  <c r="AK1891" i="6" a="1"/>
  <c r="AK1891" i="6" s="1"/>
  <c r="AK1767" i="6" a="1"/>
  <c r="AK1767" i="6" s="1"/>
  <c r="AK1923" i="6" a="1"/>
  <c r="AK1923" i="6" s="1"/>
  <c r="AK1119" i="6" a="1"/>
  <c r="AK1119" i="6" s="1"/>
  <c r="AK655" i="6" a="1"/>
  <c r="AK655" i="6" s="1"/>
  <c r="AK2807" i="6" a="1"/>
  <c r="AK2807" i="6" s="1"/>
  <c r="AK2007" i="6" a="1"/>
  <c r="AK2007" i="6" s="1"/>
  <c r="AK851" i="6" a="1"/>
  <c r="AK851" i="6" s="1"/>
  <c r="AK3331" i="6" a="1"/>
  <c r="AK3331" i="6" s="1"/>
  <c r="AK1899" i="6" a="1"/>
  <c r="AK1899" i="6" s="1"/>
  <c r="AK935" i="6" a="1"/>
  <c r="AK935" i="6" s="1"/>
  <c r="AK3727" i="6" a="1"/>
  <c r="AK3727" i="6" s="1"/>
  <c r="AK2987" i="6" a="1"/>
  <c r="AK2987" i="6" s="1"/>
  <c r="AK1447" i="6" a="1"/>
  <c r="AK1447" i="6" s="1"/>
  <c r="AK1287" i="6" a="1"/>
  <c r="AK1287" i="6" s="1"/>
  <c r="AK247" i="6" a="1"/>
  <c r="AK247" i="6" s="1"/>
  <c r="AK1171" i="6" a="1"/>
  <c r="AK1171" i="6" s="1"/>
  <c r="AK1979" i="6" a="1"/>
  <c r="AK1979" i="6" s="1"/>
  <c r="AK3839" i="6" a="1"/>
  <c r="AK3839" i="6" s="1"/>
  <c r="AK2439" i="6" a="1"/>
  <c r="AK2439" i="6" s="1"/>
  <c r="AK3843" i="6" a="1"/>
  <c r="AK3843" i="6" s="1"/>
  <c r="AK3987" i="6" a="1"/>
  <c r="AK3987" i="6" s="1"/>
  <c r="AK2995" i="6" a="1"/>
  <c r="AK2995" i="6" s="1"/>
  <c r="AK2627" i="6" a="1"/>
  <c r="AK2627" i="6" s="1"/>
  <c r="AK959" i="6" a="1"/>
  <c r="AK959" i="6" s="1"/>
  <c r="AK3487" i="6" a="1"/>
  <c r="AK3487" i="6" s="1"/>
  <c r="AK2179" i="6" a="1"/>
  <c r="AK2179" i="6" s="1"/>
  <c r="AK1511" i="6" a="1"/>
  <c r="AK1511" i="6" s="1"/>
  <c r="AK1423" i="6" a="1"/>
  <c r="AK1423" i="6" s="1"/>
  <c r="AK431" i="6" a="1"/>
  <c r="AK431" i="6" s="1"/>
  <c r="AK923" i="6" a="1"/>
  <c r="AK923" i="6" s="1"/>
  <c r="AK3995" i="6" a="1"/>
  <c r="AK3995" i="6" s="1"/>
  <c r="AK467" i="6" a="1"/>
  <c r="AK467" i="6" s="1"/>
  <c r="AK1075" i="6" a="1"/>
  <c r="AK1075" i="6" s="1"/>
  <c r="AK19" i="6" a="1"/>
  <c r="AK19" i="6" s="1"/>
  <c r="AK7" i="6" a="1"/>
  <c r="AK7" i="6" s="1"/>
  <c r="AK1727" i="6" a="1"/>
  <c r="AK1727" i="6" s="1"/>
  <c r="AK1675" i="6" a="1"/>
  <c r="AK1675" i="6" s="1"/>
  <c r="AK2367" i="6" a="1"/>
  <c r="AK2367" i="6" s="1"/>
  <c r="AK723" i="6" a="1"/>
  <c r="AK723" i="6" s="1"/>
  <c r="AK2499" i="6" a="1"/>
  <c r="AK2499" i="6" s="1"/>
  <c r="AK2239" i="6" a="1"/>
  <c r="AK2239" i="6" s="1"/>
  <c r="AK2595" i="6" a="1"/>
  <c r="AK2595" i="6" s="1"/>
  <c r="AK863" i="6" a="1"/>
  <c r="AK863" i="6" s="1"/>
  <c r="AK2631" i="6" a="1"/>
  <c r="AK2631" i="6" s="1"/>
  <c r="AK563" i="6" a="1"/>
  <c r="AK563" i="6" s="1"/>
  <c r="AK267" i="6" a="1"/>
  <c r="AK267" i="6" s="1"/>
  <c r="AK2075" i="6" a="1"/>
  <c r="AK2075" i="6" s="1"/>
  <c r="AK367" i="6" a="1"/>
  <c r="AK367" i="6" s="1"/>
  <c r="AK2583" i="6" a="1"/>
  <c r="AK2583" i="6" s="1"/>
  <c r="AK1331" i="6" a="1"/>
  <c r="AK1331" i="6" s="1"/>
  <c r="AK2903" i="6" a="1"/>
  <c r="AK2903" i="6" s="1"/>
  <c r="AK1415" i="6" a="1"/>
  <c r="AK1415" i="6" s="1"/>
  <c r="AK3851" i="6" a="1"/>
  <c r="AK3851" i="6" s="1"/>
  <c r="AK223" i="6" a="1"/>
  <c r="AK223" i="6" s="1"/>
  <c r="AK3371" i="6" a="1"/>
  <c r="AK3371" i="6" s="1"/>
  <c r="AK695" i="6" a="1"/>
  <c r="AK695" i="6" s="1"/>
  <c r="AK3787" i="6" a="1"/>
  <c r="AK3787" i="6" s="1"/>
  <c r="AK835" i="6" a="1"/>
  <c r="AK835" i="6" s="1"/>
  <c r="AK875" i="6" a="1"/>
  <c r="AK875" i="6" s="1"/>
  <c r="AK663" i="6" a="1"/>
  <c r="AK663" i="6" s="1"/>
  <c r="AK931" i="6" a="1"/>
  <c r="AK931" i="6" s="1"/>
  <c r="AK2823" i="6" a="1"/>
  <c r="AK2823" i="6" s="1"/>
  <c r="AK3239" i="6" a="1"/>
  <c r="AK3239" i="6" s="1"/>
  <c r="AK3103" i="6" a="1"/>
  <c r="AK3103" i="6" s="1"/>
  <c r="AK1187" i="6" a="1"/>
  <c r="AK1187" i="6" s="1"/>
  <c r="AK843" i="6" a="1"/>
  <c r="AK843" i="6" s="1"/>
  <c r="AK3763" i="6" a="1"/>
  <c r="AK3763" i="6" s="1"/>
  <c r="AK2719" i="6" a="1"/>
  <c r="AK2719" i="6" s="1"/>
  <c r="AK2795" i="6" a="1"/>
  <c r="AK2795" i="6" s="1"/>
  <c r="AK2087" i="6" a="1"/>
  <c r="AK2087" i="6" s="1"/>
  <c r="AK1043" i="6" a="1"/>
  <c r="AK1043" i="6" s="1"/>
  <c r="AK1071" i="6" a="1"/>
  <c r="AK1071" i="6" s="1"/>
  <c r="AK283" i="6" a="1"/>
  <c r="AK283" i="6" s="1"/>
  <c r="AK519" i="6" a="1"/>
  <c r="AK519" i="6" s="1"/>
  <c r="AK211" i="6" a="1"/>
  <c r="AK211" i="6" s="1"/>
  <c r="AK587" i="6" a="1"/>
  <c r="AK587" i="6" s="1"/>
  <c r="AK339" i="6" a="1"/>
  <c r="AK339" i="6" s="1"/>
  <c r="AK1403" i="6" a="1"/>
  <c r="AK1403" i="6" s="1"/>
  <c r="AK1475" i="6" a="1"/>
  <c r="AK1475" i="6" s="1"/>
  <c r="AK727" i="6" a="1"/>
  <c r="AK727" i="6" s="1"/>
  <c r="AK3" i="6" a="1"/>
  <c r="AK3" i="6" s="1"/>
  <c r="B7" i="6"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<sst xmlns="http://schemas.openxmlformats.org/spreadsheetml/2006/main" count="8080" uniqueCount="71">
  <si>
    <t>LRG Parameters</t>
  </si>
  <si>
    <t>State</t>
  </si>
  <si>
    <t>U(0, 1)</t>
  </si>
  <si>
    <t>N(0, 1)</t>
  </si>
  <si>
    <t>Stat</t>
  </si>
  <si>
    <t>Sample</t>
  </si>
  <si>
    <t>True N(0,1)</t>
  </si>
  <si>
    <t>Seed</t>
  </si>
  <si>
    <t>Mean</t>
  </si>
  <si>
    <t>Seed Mult</t>
  </si>
  <si>
    <t>Std Dev</t>
  </si>
  <si>
    <t>G</t>
  </si>
  <si>
    <t>Skewness</t>
  </si>
  <si>
    <t>N</t>
  </si>
  <si>
    <t>Ex. Kurtosis</t>
  </si>
  <si>
    <t>Percentile</t>
  </si>
  <si>
    <t>Seed Variance</t>
  </si>
  <si>
    <t>Uncorrelated N(0, 1)</t>
  </si>
  <si>
    <t>Correlated N(0, 1)</t>
  </si>
  <si>
    <t>Strike</t>
  </si>
  <si>
    <t>Trial</t>
  </si>
  <si>
    <t>Notional</t>
  </si>
  <si>
    <t>Cholesky Decomposition</t>
  </si>
  <si>
    <t>A =</t>
  </si>
  <si>
    <t>L =</t>
  </si>
  <si>
    <t>L^T =</t>
  </si>
  <si>
    <t>L*L^T =</t>
  </si>
  <si>
    <t>Stock</t>
  </si>
  <si>
    <t>A</t>
  </si>
  <si>
    <t>B</t>
  </si>
  <si>
    <t>D</t>
  </si>
  <si>
    <t>C</t>
  </si>
  <si>
    <t>Price</t>
  </si>
  <si>
    <t>Price (S)</t>
  </si>
  <si>
    <t>Strike (K)</t>
  </si>
  <si>
    <t>Sigma</t>
  </si>
  <si>
    <t>Knock-out</t>
  </si>
  <si>
    <t>Risk-free</t>
  </si>
  <si>
    <t>Structured Note</t>
  </si>
  <si>
    <t>Underlying Basket</t>
  </si>
  <si>
    <t>Correlations</t>
  </si>
  <si>
    <t>N Stocks</t>
  </si>
  <si>
    <t>Scenario / Period</t>
  </si>
  <si>
    <t>Anti-thetic trials</t>
  </si>
  <si>
    <t>Stock price at end of period</t>
  </si>
  <si>
    <t>Random increments per period</t>
  </si>
  <si>
    <t>Knockout?</t>
  </si>
  <si>
    <t>Payment</t>
  </si>
  <si>
    <t>Disc. Payoff</t>
  </si>
  <si>
    <t>Flat</t>
  </si>
  <si>
    <t>Vol +1%</t>
  </si>
  <si>
    <t>Spot +1%</t>
  </si>
  <si>
    <t>Vega</t>
  </si>
  <si>
    <t>$/%</t>
  </si>
  <si>
    <t>Delta</t>
  </si>
  <si>
    <t>$</t>
  </si>
  <si>
    <t>d1</t>
  </si>
  <si>
    <t>Years</t>
  </si>
  <si>
    <t>d2</t>
  </si>
  <si>
    <t>B-S Call</t>
  </si>
  <si>
    <t>Vanilla Call on B</t>
  </si>
  <si>
    <t>Vanilla Call on stock B (check)</t>
  </si>
  <si>
    <t>M-C Call</t>
  </si>
  <si>
    <t>Sce-nario</t>
  </si>
  <si>
    <t>Value</t>
  </si>
  <si>
    <t>STD</t>
  </si>
  <si>
    <t>Observation dates</t>
  </si>
  <si>
    <t>Rebate</t>
  </si>
  <si>
    <t>Payoff?</t>
  </si>
  <si>
    <t>Worst</t>
  </si>
  <si>
    <t>Fixed Cpn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</si>
</sst>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
    <numFmt numFmtId="166" formatCode="0.0%"/>
    <numFmt numFmtId="167" formatCode="[$$-409]#,##0.00_ ;[Red]\-[$$-409]#,##0.00\ "/>
    <numFmt numFmtId="168" formatCode="[$$-409]#,##0_ ;[Red]\-[$$-409]#,##0\ "/>
    <numFmt numFmtId="169" formatCode="#,##0.000_ ;[Red]\-#,##0.000\ "/>
    <numFmt numFmtId="170" formatCode="#,##0_ ;[Red]\-#,##0\ "/>
    <numFmt numFmtId="171" formatCode="[$$-409]#,##0"/>
  </numFmts>
  <fonts count="3" x14ac:knownFonts="1">
    <font>
      <sz val="11"/>
      <color rgb="FF000000"/>
      <name val="Calibri"/>
      <family val="2"/>
      <charset val="204"/>
    </font>
    <font>
      <b/>
      <sz val="11"/>
      <color rgb="FF000000"/>
      <name val="Calibri"/>
      <family val="2"/>
      <charset val="204"/>
    </font>
    <font>
      <b/>
      <sz val="14"/>
      <color rgb="FF000000"/>
      <name val="Calibri"/>
      <family val="2"/>
      <charset val="204"/>
    </font>
  </fonts>
  <fills count="13">
    <fill>
      <patternFill patternType="none"/>
    </fill>
    <fill>
      <patternFill patternType="gray125"/>
    </fill>
    <fill>
      <patternFill patternType="solid">
        <fgColor rgb="FFE2F0D9"/>
        <bgColor rgb="FFE7E6E6"/>
      </patternFill>
    </fill>
    <fill>
      <patternFill patternType="solid">
        <fgColor rgb="FFF8CBAD"/>
        <bgColor rgb="FFD9D9D9"/>
      </patternFill>
    </fill>
    <fill>
      <patternFill patternType="solid">
        <fgColor rgb="FFDEEBF7"/>
        <bgColor rgb="FFDEE6EF"/>
      </patternFill>
    </fill>
    <fill>
      <patternFill patternType="solid">
        <fgColor rgb="FFFFF2CC"/>
        <bgColor rgb="FFEDEDED"/>
      </patternFill>
    </fill>
    <fill>
      <patternFill patternType="solid">
        <fgColor rgb="FFE7E6E6"/>
        <bgColor rgb="FFDEE6EF"/>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7" tint="0.79998168889431442"/>
        <bgColor rgb="FFD9D9D9"/>
      </patternFill>
    </fill>
    <fill>
      <patternFill patternType="solid">
        <fgColor theme="7" tint="0.59999389629810485"/>
        <bgColor rgb="FFE7E6E6"/>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right style="thin">
        <color auto="1"/>
      </right>
      <top/>
      <bottom/>
      <diagonal/>
    </border>
    <border>
      <left style="thin">
        <color auto="1"/>
      </left>
      <right/>
      <top/>
      <bottom/>
      <diagonal/>
    </border>
    <border>
      <left style="thin">
        <color auto="1"/>
      </left>
      <right style="thin">
        <color auto="1"/>
      </right>
      <top/>
      <bottom/>
      <diagonal/>
    </border>
  </borders>
  <cellStyleXfs count="1">
    <xf numFmtId="0" fontId="0" fillId="0" borderId="0"/>
  </cellStyleXfs>
  <cellXfs count="93">
    <xf numFmtId="0" fontId="0" fillId="0" borderId="0" xfId="0"/>
    <xf numFmtId="0" fontId="0" fillId="0" borderId="0" xfId="0" applyAlignment="1">
      <alignment horizontal="center"/>
    </xf>
    <xf numFmtId="0" fontId="0" fillId="0" borderId="1" xfId="0" applyBorder="1" applyAlignment="1">
      <alignment horizontal="left"/>
    </xf>
    <xf numFmtId="0" fontId="0" fillId="0" borderId="1" xfId="0" applyBorder="1"/>
    <xf numFmtId="0" fontId="0" fillId="2" borderId="1" xfId="0" applyFill="1" applyBorder="1"/>
    <xf numFmtId="3" fontId="0" fillId="0" borderId="1" xfId="0" applyNumberFormat="1" applyBorder="1"/>
    <xf numFmtId="164" fontId="0" fillId="0" borderId="1" xfId="0" applyNumberFormat="1" applyBorder="1"/>
    <xf numFmtId="164" fontId="0" fillId="3" borderId="1" xfId="0" applyNumberFormat="1" applyFill="1" applyBorder="1"/>
    <xf numFmtId="164" fontId="0" fillId="4" borderId="1" xfId="0" applyNumberFormat="1" applyFill="1" applyBorder="1"/>
    <xf numFmtId="165" fontId="0" fillId="0" borderId="1" xfId="0" applyNumberFormat="1" applyBorder="1"/>
    <xf numFmtId="3" fontId="0" fillId="2" borderId="1" xfId="0" applyNumberFormat="1" applyFill="1" applyBorder="1"/>
    <xf numFmtId="3" fontId="0" fillId="0" borderId="0" xfId="0" applyNumberFormat="1"/>
    <xf numFmtId="165" fontId="0" fillId="4" borderId="1" xfId="0" applyNumberFormat="1" applyFill="1" applyBorder="1"/>
    <xf numFmtId="166" fontId="0" fillId="0" borderId="1" xfId="0" applyNumberFormat="1" applyBorder="1" applyAlignment="1">
      <alignment horizontal="left"/>
    </xf>
    <xf numFmtId="2" fontId="0" fillId="0" borderId="0" xfId="0" applyNumberFormat="1"/>
    <xf numFmtId="2" fontId="0" fillId="5" borderId="1" xfId="0" applyNumberFormat="1" applyFill="1" applyBorder="1"/>
    <xf numFmtId="9" fontId="0" fillId="0" borderId="0" xfId="0" applyNumberFormat="1"/>
    <xf numFmtId="2" fontId="0" fillId="0" borderId="1" xfId="0" applyNumberFormat="1" applyBorder="1"/>
    <xf numFmtId="0" fontId="0" fillId="0" borderId="2" xfId="0" applyBorder="1"/>
    <xf numFmtId="10" fontId="0" fillId="0" borderId="0" xfId="0" applyNumberFormat="1"/>
    <xf numFmtId="166" fontId="0" fillId="0" borderId="1" xfId="0" applyNumberFormat="1" applyBorder="1"/>
    <xf numFmtId="4" fontId="0" fillId="6" borderId="1" xfId="0" applyNumberFormat="1" applyFill="1" applyBorder="1"/>
    <xf numFmtId="2" fontId="0" fillId="5" borderId="4" xfId="0" applyNumberFormat="1" applyFill="1" applyBorder="1"/>
    <xf numFmtId="2" fontId="0" fillId="2" borderId="5" xfId="0" applyNumberFormat="1" applyFill="1" applyBorder="1"/>
    <xf numFmtId="2" fontId="0" fillId="2" borderId="6" xfId="0" applyNumberFormat="1" applyFill="1" applyBorder="1"/>
    <xf numFmtId="164" fontId="0" fillId="0" borderId="0" xfId="0" applyNumberFormat="1"/>
    <xf numFmtId="2" fontId="0" fillId="5" borderId="7" xfId="0" applyNumberFormat="1" applyFill="1" applyBorder="1"/>
    <xf numFmtId="2" fontId="0" fillId="2" borderId="1" xfId="0" applyNumberFormat="1" applyFill="1" applyBorder="1"/>
    <xf numFmtId="2" fontId="0" fillId="2" borderId="8" xfId="0" applyNumberFormat="1" applyFill="1" applyBorder="1"/>
    <xf numFmtId="2" fontId="0" fillId="5" borderId="9" xfId="0" applyNumberFormat="1" applyFill="1" applyBorder="1"/>
    <xf numFmtId="2" fontId="0" fillId="5" borderId="10" xfId="0" applyNumberFormat="1" applyFill="1" applyBorder="1"/>
    <xf numFmtId="2" fontId="0" fillId="5" borderId="11" xfId="0" applyNumberFormat="1" applyFill="1" applyBorder="1"/>
    <xf numFmtId="0" fontId="0" fillId="6" borderId="12" xfId="0" applyFill="1" applyBorder="1"/>
    <xf numFmtId="2" fontId="0" fillId="0" borderId="2" xfId="0" applyNumberFormat="1" applyBorder="1"/>
    <xf numFmtId="2" fontId="0" fillId="0" borderId="4" xfId="0" applyNumberFormat="1" applyBorder="1"/>
    <xf numFmtId="2" fontId="0" fillId="0" borderId="5" xfId="0" applyNumberFormat="1" applyBorder="1"/>
    <xf numFmtId="2" fontId="0" fillId="0" borderId="6" xfId="0" applyNumberFormat="1" applyBorder="1"/>
    <xf numFmtId="2" fontId="0" fillId="0" borderId="7" xfId="0" applyNumberFormat="1" applyBorder="1"/>
    <xf numFmtId="2" fontId="0" fillId="0" borderId="8" xfId="0" applyNumberFormat="1" applyBorder="1"/>
    <xf numFmtId="2" fontId="0" fillId="0" borderId="9" xfId="0" applyNumberFormat="1" applyBorder="1"/>
    <xf numFmtId="2" fontId="0" fillId="0" borderId="10" xfId="0" applyNumberFormat="1" applyBorder="1"/>
    <xf numFmtId="2" fontId="0" fillId="0" borderId="11" xfId="0" applyNumberFormat="1" applyBorder="1"/>
    <xf numFmtId="0" fontId="0" fillId="6" borderId="1" xfId="0" applyFill="1" applyBorder="1"/>
    <xf numFmtId="0" fontId="0" fillId="0" borderId="0" xfId="0" applyAlignment="1">
      <alignment horizontal="right" vertical="center"/>
    </xf>
    <xf numFmtId="1" fontId="0" fillId="6" borderId="1" xfId="0" applyNumberFormat="1" applyFill="1" applyBorder="1"/>
    <xf numFmtId="1" fontId="0" fillId="0" borderId="0" xfId="0" applyNumberFormat="1"/>
    <xf numFmtId="2" fontId="0" fillId="0" borderId="13" xfId="0" applyNumberFormat="1" applyBorder="1"/>
    <xf numFmtId="167" fontId="0" fillId="0" borderId="0" xfId="0" applyNumberFormat="1"/>
    <xf numFmtId="168" fontId="0" fillId="0" borderId="0" xfId="0" applyNumberFormat="1"/>
    <xf numFmtId="168" fontId="0" fillId="8" borderId="1" xfId="0" applyNumberFormat="1" applyFill="1" applyBorder="1"/>
    <xf numFmtId="166" fontId="0" fillId="8" borderId="1" xfId="0" applyNumberFormat="1" applyFill="1" applyBorder="1"/>
    <xf numFmtId="9" fontId="0" fillId="8" borderId="1" xfId="0" applyNumberFormat="1" applyFill="1" applyBorder="1"/>
    <xf numFmtId="167" fontId="0" fillId="0" borderId="1" xfId="0" applyNumberFormat="1" applyBorder="1"/>
    <xf numFmtId="9" fontId="0" fillId="0" borderId="1" xfId="0" applyNumberFormat="1" applyBorder="1"/>
    <xf numFmtId="9" fontId="0" fillId="9" borderId="1" xfId="0" applyNumberFormat="1" applyFill="1" applyBorder="1"/>
    <xf numFmtId="4" fontId="0" fillId="10" borderId="1" xfId="0" applyNumberFormat="1" applyFill="1" applyBorder="1"/>
    <xf numFmtId="0" fontId="0" fillId="0" borderId="1" xfId="0" applyBorder="1" applyAlignment="1">
      <alignment horizontal="right"/>
    </xf>
    <xf numFmtId="0" fontId="0" fillId="0" borderId="0" xfId="0" applyAlignment="1">
      <alignment horizontal="right"/>
    </xf>
    <xf numFmtId="169" fontId="0" fillId="11" borderId="1" xfId="0" applyNumberFormat="1" applyFill="1" applyBorder="1"/>
    <xf numFmtId="169" fontId="0" fillId="11" borderId="2" xfId="0" applyNumberFormat="1" applyFill="1" applyBorder="1"/>
    <xf numFmtId="169" fontId="0" fillId="0" borderId="1" xfId="0" applyNumberFormat="1" applyBorder="1"/>
    <xf numFmtId="169" fontId="0" fillId="12" borderId="1" xfId="0" applyNumberFormat="1" applyFill="1" applyBorder="1"/>
    <xf numFmtId="169" fontId="0" fillId="12" borderId="2" xfId="0" applyNumberFormat="1" applyFill="1" applyBorder="1"/>
    <xf numFmtId="0" fontId="1" fillId="0" borderId="0" xfId="0" applyFont="1"/>
    <xf numFmtId="168" fontId="0" fillId="0" borderId="1" xfId="0" applyNumberFormat="1" applyBorder="1"/>
    <xf numFmtId="168" fontId="1" fillId="7" borderId="0" xfId="0" applyNumberFormat="1" applyFont="1" applyFill="1"/>
    <xf numFmtId="171" fontId="1" fillId="7" borderId="0" xfId="0" applyNumberFormat="1" applyFont="1" applyFill="1"/>
    <xf numFmtId="170" fontId="0" fillId="7" borderId="1" xfId="0" applyNumberFormat="1" applyFill="1" applyBorder="1"/>
    <xf numFmtId="168" fontId="0" fillId="7" borderId="1" xfId="0" applyNumberFormat="1" applyFill="1" applyBorder="1"/>
    <xf numFmtId="0" fontId="0" fillId="7" borderId="1" xfId="0" applyFill="1" applyBorder="1"/>
    <xf numFmtId="167" fontId="0" fillId="0" borderId="15" xfId="0" applyNumberFormat="1" applyBorder="1" applyAlignment="1">
      <alignment horizontal="left" vertical="center"/>
    </xf>
    <xf numFmtId="0" fontId="0" fillId="0" borderId="15" xfId="0" applyBorder="1" applyAlignment="1">
      <alignment horizontal="center" wrapText="1"/>
    </xf>
    <xf numFmtId="168" fontId="2" fillId="0" borderId="12" xfId="0" applyNumberFormat="1" applyFont="1" applyBorder="1" applyAlignment="1">
      <alignment horizontal="center" vertical="center"/>
    </xf>
    <xf numFmtId="168" fontId="2" fillId="0" borderId="16" xfId="0" applyNumberFormat="1" applyFont="1" applyBorder="1" applyAlignment="1">
      <alignment horizontal="center" vertical="center"/>
    </xf>
    <xf numFmtId="168" fontId="2" fillId="0" borderId="3" xfId="0" applyNumberFormat="1" applyFont="1" applyBorder="1" applyAlignment="1">
      <alignment horizontal="center" vertical="center"/>
    </xf>
    <xf numFmtId="0" fontId="0" fillId="0" borderId="1" xfId="0" applyBorder="1" applyAlignment="1">
      <alignment horizontal="center" wrapText="1"/>
    </xf>
    <xf numFmtId="0" fontId="0" fillId="0" borderId="1" xfId="0" applyBorder="1" applyAlignment="1">
      <alignment horizontal="center"/>
    </xf>
    <xf numFmtId="0" fontId="0" fillId="0" borderId="12" xfId="0" applyBorder="1"/>
    <xf numFmtId="0" fontId="0" fillId="0" borderId="3" xfId="0" applyBorder="1"/>
    <xf numFmtId="0" fontId="0" fillId="0" borderId="1" xfId="0" applyBorder="1" applyAlignment="1">
      <alignment horizontal="center" vertical="top" wrapText="1"/>
    </xf>
    <xf numFmtId="0" fontId="0" fillId="0" borderId="1" xfId="0" applyBorder="1" applyAlignment="1">
      <alignment horizontal="left" vertical="top"/>
    </xf>
    <xf numFmtId="0" fontId="0" fillId="0" borderId="12" xfId="0" applyBorder="1" applyAlignment="1">
      <alignment horizontal="right" vertical="center" wrapText="1"/>
    </xf>
    <xf numFmtId="0" fontId="0" fillId="0" borderId="3" xfId="0" applyBorder="1" applyAlignment="1">
      <alignment horizontal="right" vertical="center" wrapText="1"/>
    </xf>
    <xf numFmtId="0" fontId="0" fillId="0" borderId="2" xfId="0" applyBorder="1" applyAlignment="1">
      <alignment horizontal="center"/>
    </xf>
    <xf numFmtId="0" fontId="0" fillId="0" borderId="0" xfId="0" applyAlignment="1">
      <alignment horizontal="center"/>
    </xf>
    <xf numFmtId="0" fontId="0" fillId="0" borderId="0" xfId="0" applyAlignment="1">
      <alignment horizontal="center" vertical="center"/>
    </xf>
    <xf numFmtId="0" fontId="0" fillId="0" borderId="14" xfId="0" applyBorder="1" applyAlignment="1">
      <alignment horizontal="center" vertical="center"/>
    </xf>
    <xf numFmtId="0" fontId="0" fillId="0" borderId="16" xfId="0" applyFill="1" applyBorder="1"/>
    <xf numFmtId="9" fontId="0" fillId="8" borderId="0" xfId="0" applyNumberFormat="1" applyFill="1"/>
    <xf numFmtId="0" fontId="0" fillId="0" borderId="3" xfId="0" applyBorder="1" applyAlignment="1">
      <alignment horizontal="center"/>
    </xf>
    <xf numFmtId="0" fontId="0" fillId="0" borderId="0" xfId="0" applyFill="1" applyBorder="1"/>
    <xf numFmtId="168" fontId="1" fillId="0" borderId="0" xfId="0" applyNumberFormat="1" applyFont="1" applyFill="1" applyBorder="1"/>
    <xf numFmtId="168" fontId="2" fillId="7" borderId="1" xfId="0" applyNumberFormat="1" applyFont="1" applyFill="1" applyBorder="1"/>
  </cellXfs>
  <cellStyles count="1">
    <cellStyle name="Normal" xfId="0" builtinId="0"/>
  </cellStyles>
  <dxfs count="6">
    <dxf>
      <fill>
        <patternFill>
          <bgColor theme="6" tint="0.79998168889431442"/>
        </patternFill>
      </fill>
    </dxf>
    <dxf>
      <font>
        <b/>
        <i val="0"/>
        <color theme="9"/>
      </font>
    </dxf>
    <dxf>
      <font>
        <b/>
        <i val="0"/>
        <color rgb="FFFF0000"/>
      </font>
    </dxf>
    <dxf>
      <fill>
        <patternFill>
          <bgColor theme="6" tint="0.59996337778862885"/>
        </patternFill>
      </fill>
    </dxf>
    <dxf>
      <fill>
        <patternFill>
          <bgColor theme="6" tint="0.79998168889431442"/>
        </patternFill>
      </fill>
    </dxf>
    <dxf>
      <fill>
        <patternFill>
          <bgColor theme="6" tint="0.79998168889431442"/>
        </patternFill>
      </fill>
    </dxf>
  </dxfs>
  <tableStyles count="0" defaultTableStyle="TableStyleMedium2" defaultPivotStyle="PivotStyleLight16"/>
  <colors>
    <indexedColors>
      <rgbColor rgb="FF000000"/>
      <rgbColor rgb="FFEDEDED"/>
      <rgbColor rgb="FFFF0000"/>
      <rgbColor rgb="FF00FF00"/>
      <rgbColor rgb="FF0000FF"/>
      <rgbColor rgb="FFFFCD33"/>
      <rgbColor rgb="FFFF00FF"/>
      <rgbColor rgb="FF00FFFF"/>
      <rgbColor rgb="FF800000"/>
      <rgbColor rgb="FF43682B"/>
      <rgbColor rgb="FF000080"/>
      <rgbColor rgb="FF997300"/>
      <rgbColor rgb="FF800080"/>
      <rgbColor rgb="FF335AA1"/>
      <rgbColor rgb="FFBFBFBF"/>
      <rgbColor rgb="FF698ED0"/>
      <rgbColor rgb="FF7CAFDD"/>
      <rgbColor rgb="FF993366"/>
      <rgbColor rgb="FFFFF2CC"/>
      <rgbColor rgb="FFDEEBF7"/>
      <rgbColor rgb="FF660066"/>
      <rgbColor rgb="FFF1975A"/>
      <rgbColor rgb="FF255E91"/>
      <rgbColor rgb="FFD9D9D9"/>
      <rgbColor rgb="FF000080"/>
      <rgbColor rgb="FFFF00FF"/>
      <rgbColor rgb="FFFFFF00"/>
      <rgbColor rgb="FF00FFFF"/>
      <rgbColor rgb="FF800080"/>
      <rgbColor rgb="FF800000"/>
      <rgbColor rgb="FF008080"/>
      <rgbColor rgb="FF0000FF"/>
      <rgbColor rgb="FF00CCFF"/>
      <rgbColor rgb="FFDEE6EF"/>
      <rgbColor rgb="FFE2F0D9"/>
      <rgbColor rgb="FFE7E6E6"/>
      <rgbColor rgb="FFB7B7B7"/>
      <rgbColor rgb="FFFF99CC"/>
      <rgbColor rgb="FFCC99FF"/>
      <rgbColor rgb="FFF8CBAD"/>
      <rgbColor rgb="FF4472C4"/>
      <rgbColor rgb="FF5B9BD5"/>
      <rgbColor rgb="FF8CC168"/>
      <rgbColor rgb="FFFFC000"/>
      <rgbColor rgb="FFED7D31"/>
      <rgbColor rgb="FFD26012"/>
      <rgbColor rgb="FF636363"/>
      <rgbColor rgb="FFA5A5A5"/>
      <rgbColor rgb="FF003366"/>
      <rgbColor rgb="FF70AD47"/>
      <rgbColor rgb="FF003300"/>
      <rgbColor rgb="FF333300"/>
      <rgbColor rgb="FF9E480E"/>
      <rgbColor rgb="FF993366"/>
      <rgbColor rgb="FF264478"/>
      <rgbColor rgb="FF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2F4B3-F7C4-42E5-B6CD-46ABC1BDBFC2}">
  <dimension ref="A1:AR5002"/>
  <sheetViews>
    <sheetView tabSelected="1" workbookViewId="0">
      <selection activeCell="AE79" sqref="AE79:AK82"/>
    </sheetView>
  </sheetViews>
  <sheetFormatPr defaultRowHeight="14.4" x14ac:dyDescent="0.3"/>
  <cols>
    <col min="1" max="1" width="9.21875" customWidth="1"/>
    <col min="2" max="2" width="12" customWidth="1"/>
    <col min="7" max="7" width="5" bestFit="1" customWidth="1"/>
    <col min="8" max="15" width="6.77734375" bestFit="1" customWidth="1"/>
    <col min="16" max="16" width="8.5546875" style="57" customWidth="1"/>
    <col min="18" max="18" width="5.21875" customWidth="1"/>
    <col min="19" max="19" width="5.77734375" bestFit="1" customWidth="1"/>
    <col min="20" max="24" width="6.77734375" bestFit="1" customWidth="1"/>
    <col min="25" max="28" width="8" bestFit="1" customWidth="1"/>
    <col min="29" max="29" width="9.44140625" bestFit="1" customWidth="1"/>
    <col min="30" max="30" width="9.21875"/>
    <col min="31" max="31" width="9" customWidth="1"/>
    <col min="32" max="33" width="8.77734375" bestFit="1" customWidth="1"/>
    <col min="34" max="34" width="8.77734375" customWidth="1"/>
    <col min="35" max="35" width="8.88671875" customWidth="1"/>
    <col min="36" max="36" width="8.88671875" bestFit="1" customWidth="1"/>
    <col min="37" max="37" width="12.44140625" style="63" bestFit="1" customWidth="1"/>
    <col min="38" max="38" width="9" customWidth="1"/>
  </cols>
  <sheetData>
    <row r="1" spans="1:44" x14ac:dyDescent="0.3">
      <c r="A1" s="76" t="s">
        <v>38</v>
      </c>
      <c r="B1" s="76"/>
      <c r="D1" s="3" t="s">
        <v>41</v>
      </c>
      <c r="E1" s="3">
        <v>4</v>
      </c>
      <c r="G1" s="83" t="s">
        <v>17</v>
      </c>
      <c r="H1" s="83"/>
      <c r="I1" s="83"/>
      <c r="J1" s="83"/>
      <c r="K1" s="83"/>
      <c r="L1" s="76" t="s">
        <v>18</v>
      </c>
      <c r="M1" s="76"/>
      <c r="N1" s="76"/>
      <c r="O1" s="76"/>
      <c r="P1" s="81" t="s">
        <v>42</v>
      </c>
      <c r="R1" s="75" t="s">
        <v>63</v>
      </c>
      <c r="S1" s="76" t="s">
        <v>27</v>
      </c>
      <c r="T1" s="76" t="s">
        <v>45</v>
      </c>
      <c r="U1" s="76"/>
      <c r="V1" s="76"/>
      <c r="W1" s="76"/>
      <c r="X1" s="76"/>
      <c r="Y1" s="76" t="s">
        <v>44</v>
      </c>
      <c r="Z1" s="76"/>
      <c r="AA1" s="76"/>
      <c r="AB1" s="76"/>
      <c r="AC1" s="76"/>
      <c r="AD1" s="1"/>
      <c r="AE1" s="77"/>
      <c r="AF1" s="76" t="s">
        <v>66</v>
      </c>
      <c r="AG1" s="76"/>
      <c r="AH1" s="76"/>
      <c r="AI1" s="76"/>
      <c r="AJ1" s="76"/>
      <c r="AK1" s="75" t="s">
        <v>48</v>
      </c>
      <c r="AL1" s="71" t="s">
        <v>60</v>
      </c>
    </row>
    <row r="2" spans="1:44" x14ac:dyDescent="0.3">
      <c r="A2" s="3" t="s">
        <v>21</v>
      </c>
      <c r="B2" s="49">
        <v>100000</v>
      </c>
      <c r="D2" s="3" t="s">
        <v>57</v>
      </c>
      <c r="E2" s="3">
        <v>5</v>
      </c>
      <c r="G2" s="3" t="s">
        <v>20</v>
      </c>
      <c r="H2" s="3">
        <v>1</v>
      </c>
      <c r="I2" s="3">
        <v>2</v>
      </c>
      <c r="J2" s="3">
        <v>3</v>
      </c>
      <c r="K2" s="18">
        <v>4</v>
      </c>
      <c r="L2" s="3">
        <v>1</v>
      </c>
      <c r="M2" s="3">
        <v>2</v>
      </c>
      <c r="N2" s="3">
        <v>3</v>
      </c>
      <c r="O2" s="3">
        <v>4</v>
      </c>
      <c r="P2" s="82"/>
      <c r="R2" s="75"/>
      <c r="S2" s="76"/>
      <c r="T2" s="3">
        <v>1</v>
      </c>
      <c r="U2" s="3">
        <v>2</v>
      </c>
      <c r="V2" s="3">
        <v>3</v>
      </c>
      <c r="W2" s="3">
        <v>4</v>
      </c>
      <c r="X2" s="3">
        <v>5</v>
      </c>
      <c r="Y2" s="3">
        <f>T2</f>
        <v>1</v>
      </c>
      <c r="Z2" s="3">
        <f t="shared" ref="Z2:AC2" si="0">U2</f>
        <v>2</v>
      </c>
      <c r="AA2" s="3">
        <f t="shared" si="0"/>
        <v>3</v>
      </c>
      <c r="AB2" s="3">
        <f t="shared" si="0"/>
        <v>4</v>
      </c>
      <c r="AC2" s="3">
        <f t="shared" si="0"/>
        <v>5</v>
      </c>
      <c r="AE2" s="78"/>
      <c r="AF2" s="3">
        <f>Y2</f>
        <v>1</v>
      </c>
      <c r="AG2" s="3">
        <f>Z2</f>
        <v>2</v>
      </c>
      <c r="AH2" s="3">
        <f>AA2</f>
        <v>3</v>
      </c>
      <c r="AI2" s="3">
        <f>AB2</f>
        <v>4</v>
      </c>
      <c r="AJ2" s="3">
        <f>AC2</f>
        <v>5</v>
      </c>
      <c r="AK2" s="75"/>
      <c r="AL2" s="71"/>
    </row>
    <row r="3" spans="1:44" ht="14.55" customHeight="1" x14ac:dyDescent="0.3">
      <c r="A3" s="3" t="s">
        <v>19</v>
      </c>
      <c r="B3" s="51">
        <v>0.8</v>
      </c>
      <c r="D3" s="3" t="s">
        <v>37</v>
      </c>
      <c r="E3" s="50">
        <v>0.05</v>
      </c>
      <c r="G3" s="3">
        <v>1</v>
      </c>
      <c r="H3" s="58">
        <f t="array" ref="H3:K2502">_xlfn.SINGLE(INDEX(Random!F2:F10001,(G3:G2502-1)*$K$2  + H2:K2))</f>
        <v>0.77003387728985029</v>
      </c>
      <c r="I3" s="58">
        <v>-2.1471216789682768E-2</v>
      </c>
      <c r="J3" s="58">
        <v>-1.6148261138609532</v>
      </c>
      <c r="K3" s="59">
        <v>0.74132908348979998</v>
      </c>
      <c r="L3" s="60">
        <f t="array" ref="L3:O3">TRANSPOSE(MMULT(Option!$B$25:$E$28, TRANSPOSE(H3:K3)))</f>
        <v>0.77003387728985029</v>
      </c>
      <c r="M3" s="60">
        <v>0.28833485567563455</v>
      </c>
      <c r="N3" s="60">
        <v>-1.1159269635229232</v>
      </c>
      <c r="O3" s="60">
        <v>0.62204558174868962</v>
      </c>
      <c r="P3" s="56" t="str">
        <f>(QUOTIENT(G3 - 1, $E$2) + 1) &amp; "/" &amp; MOD(G3 -1, $E$2) + 1</f>
        <v>1/1</v>
      </c>
      <c r="Q3" s="25"/>
      <c r="R3" s="80">
        <v>1</v>
      </c>
      <c r="S3" s="3" t="s">
        <v>28</v>
      </c>
      <c r="T3" s="60">
        <f t="array" aca="1" ref="T3:T6" ca="1">TRANSPOSE(OFFSET($L$3, MATCH($R3 &amp; "/" &amp; T$2, $P$3:$P$5002, 0) - 1, 0, 1, $E$1))</f>
        <v>0.77003387728985029</v>
      </c>
      <c r="U3" s="60">
        <f t="array" aca="1" ref="U3:U6" ca="1">TRANSPOSE(OFFSET($L$3, MATCH($R3 &amp; "/" &amp; U$2, $P$3:$P$5002, 0) - 1, 0, 1, $E$1))</f>
        <v>-2.0600802807556384</v>
      </c>
      <c r="V3" s="60">
        <f t="array" aca="1" ref="V3:V6" ca="1">TRANSPOSE(OFFSET($L$3, MATCH($R3 &amp; "/" &amp; V$2, $P$3:$P$5002, 0) - 1, 0, 1, $E$1))</f>
        <v>0.39750654810530922</v>
      </c>
      <c r="W3" s="60">
        <f t="array" aca="1" ref="W3:W6" ca="1">TRANSPOSE(OFFSET($L$3, MATCH($R3 &amp; "/" &amp; W$2, $P$3:$P$5002, 0) - 1, 0, 1, $E$1))</f>
        <v>1.5680917999930941</v>
      </c>
      <c r="X3" s="60">
        <f t="array" aca="1" ref="X3:X6" ca="1">TRANSPOSE(OFFSET($L$3, MATCH($R3 &amp; "/" &amp; X$2, $P$3:$P$5002, 0) - 1, 0, 1, $E$1))</f>
        <v>-2.049039984876162</v>
      </c>
      <c r="Y3" s="52">
        <f ca="1">$B$11 * EXP(($E$3 - $C$11^2/2) * Y$2 + $C$11*SQRT(Y$2)*T3)</f>
        <v>126.61871785985039</v>
      </c>
      <c r="Z3" s="52">
        <f ca="1">Y3 * EXP(($E$3 - $C$11^2/2) * (Z$2-Y$2) + $C$11*SQRT(Z$2-Y$2)*U3)</f>
        <v>68.590652529756298</v>
      </c>
      <c r="AA3" s="52">
        <f ca="1">Z3 * EXP(($E$3 - $C$11^2/2) * (AA$2-Z$2) + $C$11*SQRT(AA$2-Z$2)*V3)</f>
        <v>77.66527368728832</v>
      </c>
      <c r="AB3" s="52">
        <f ca="1">AA3 * EXP(($E$3 - $C$11^2/2) * (AB$2-AA$2) + $C$11*SQRT(AB$2-AA$2)*W3)</f>
        <v>124.94026828550579</v>
      </c>
      <c r="AC3" s="52">
        <f ca="1">AB3 * EXP(($E$3 - $C$11^2/2) * (AC$2-AB$2) + $C$11*SQRT(AC$2-AB$2)*X3)</f>
        <v>67.905957763251905</v>
      </c>
      <c r="AD3" s="47"/>
      <c r="AE3" s="3" t="s">
        <v>69</v>
      </c>
      <c r="AF3" s="20" cm="1">
        <f t="array" aca="1" ref="AF3" ca="1">MIN(Y3:Y6 / $D$11:$D$14)</f>
        <v>0.71908328817846301</v>
      </c>
      <c r="AG3" s="20" cm="1">
        <f t="array" aca="1" ref="AG3" ca="1">MIN(Z3:Z6 / $D$11:$D$14)</f>
        <v>0.49100817777429312</v>
      </c>
      <c r="AH3" s="20" cm="1">
        <f t="array" aca="1" ref="AH3" ca="1">MIN(AA3:AA6 / $D$11:$D$14)</f>
        <v>0.59459721702391066</v>
      </c>
      <c r="AI3" s="20" cm="1">
        <f t="array" aca="1" ref="AI3" ca="1">MIN(AB3:AB6 / $D$11:$D$14)</f>
        <v>0.96346020678045263</v>
      </c>
      <c r="AJ3" s="20" cm="1">
        <f t="array" aca="1" ref="AJ3" ca="1">MIN(AC3:AC6 / $D$11:$D$14)</f>
        <v>0.67637532933156008</v>
      </c>
      <c r="AK3" s="72">
        <f t="array" aca="1" ref="AK3" ca="1">SUMPRODUCT(AF4:AJ4, EXP(-$E$3*$AF$2:$AJ$2))</f>
        <v>90161.039603310215</v>
      </c>
      <c r="AL3" s="70">
        <f ca="1">MAX(AC4 - $D$11, 0) * EXP(-$E$2*$E$3)</f>
        <v>2.4982651022600688</v>
      </c>
    </row>
    <row r="4" spans="1:44" ht="14.55" customHeight="1" x14ac:dyDescent="0.3">
      <c r="A4" s="3" t="s">
        <v>36</v>
      </c>
      <c r="B4" s="51">
        <v>1.3</v>
      </c>
      <c r="G4" s="3">
        <v>2</v>
      </c>
      <c r="H4" s="58">
        <v>-2.0600802807556384</v>
      </c>
      <c r="I4" s="58">
        <v>0.57768722068887279</v>
      </c>
      <c r="J4" s="58">
        <v>-0.70092551443064732</v>
      </c>
      <c r="K4" s="59">
        <v>1.1843770973913006</v>
      </c>
      <c r="L4" s="60">
        <f t="array" ref="L4:O4">TRANSPOSE(MMULT(Option!$B$25:$E$28, TRANSPOSE(H4:K4)))</f>
        <v>-2.0600802807556384</v>
      </c>
      <c r="M4" s="60">
        <v>-0.29457302893917159</v>
      </c>
      <c r="N4" s="60">
        <v>-1.2883880230821525</v>
      </c>
      <c r="O4" s="60">
        <v>0.20467521117193554</v>
      </c>
      <c r="P4" s="56" t="str">
        <f t="shared" ref="P4:P67" si="1">(QUOTIENT(G4 - 1, $E$2) + 1) &amp; "/" &amp; MOD(G4 -1, $E$2) + 1</f>
        <v>1/2</v>
      </c>
      <c r="Q4" s="25"/>
      <c r="R4" s="80"/>
      <c r="S4" s="3" t="s">
        <v>29</v>
      </c>
      <c r="T4" s="60">
        <f ca="1"/>
        <v>0.28833485567563455</v>
      </c>
      <c r="U4" s="60">
        <f ca="1"/>
        <v>-0.29457302893917159</v>
      </c>
      <c r="V4" s="60">
        <f ca="1"/>
        <v>0.19414424210630871</v>
      </c>
      <c r="W4" s="60">
        <f ca="1"/>
        <v>0.70186685387081571</v>
      </c>
      <c r="X4" s="60">
        <f ca="1"/>
        <v>-0.86785761160306263</v>
      </c>
      <c r="Y4" s="52">
        <f ca="1">$B$12 * EXP(($E$3 - $C$12^2/2) * Y$2 + $C$12*SQRT(Y$2)*T4)</f>
        <v>109.58172771551256</v>
      </c>
      <c r="Z4" s="52">
        <f ca="1">Y4 * EXP(($E$3 - $C$12^2/2) * (Z$2-Y$2) + $C$12*SQRT(Z$2-Y$2)*U4)</f>
        <v>100.81616743629252</v>
      </c>
      <c r="AA4" s="52">
        <f ca="1">Z4 * EXP(($E$3 - $C$12^2/2) * (AA$2-Z$2) + $C$12*SQRT(AA$2-Z$2)*V4)</f>
        <v>107.39804797614494</v>
      </c>
      <c r="AB4" s="52">
        <f ca="1">AA4 * EXP(($E$3 - $C$12^2/2) * (AB$2-AA$2) + $C$12*SQRT(AB$2-AA$2)*W4)</f>
        <v>133.2333447584918</v>
      </c>
      <c r="AC4" s="52">
        <f ca="1">AB4 * EXP(($E$3 - $C$12^2/2) * (AC$2-AB$2) + $C$12*SQRT(AC$2-AB$2)*X4)</f>
        <v>103.20783588892593</v>
      </c>
      <c r="AD4" s="47"/>
      <c r="AE4" s="3" t="s">
        <v>47</v>
      </c>
      <c r="AF4" s="64">
        <f ca="1">($B$5*AF6 + (1 + $B$6)*AF5)*$B$2</f>
        <v>0</v>
      </c>
      <c r="AG4" s="64">
        <f t="shared" ref="AG4:AJ4" ca="1" si="2">($B$5*AG6 + (1 + $B$6)*AG5)*$B$2</f>
        <v>0</v>
      </c>
      <c r="AH4" s="64">
        <f t="shared" ca="1" si="2"/>
        <v>0</v>
      </c>
      <c r="AI4" s="64">
        <f t="shared" ca="1" si="2"/>
        <v>15000</v>
      </c>
      <c r="AJ4" s="64" cm="1">
        <f t="array" aca="1" ref="AJ4" ca="1">($B$5*AJ6 + (1 + $B$6)*AJ5 + AND(NOT(AF5:AJ5)))*$B$2</f>
        <v>100000</v>
      </c>
      <c r="AK4" s="73"/>
      <c r="AL4" s="70"/>
      <c r="AN4" s="48"/>
      <c r="AO4" s="48"/>
      <c r="AP4" s="48"/>
      <c r="AQ4" s="48"/>
      <c r="AR4" s="48"/>
    </row>
    <row r="5" spans="1:44" ht="14.55" customHeight="1" x14ac:dyDescent="0.3">
      <c r="A5" s="87" t="s">
        <v>70</v>
      </c>
      <c r="B5" s="88">
        <v>0.15</v>
      </c>
      <c r="G5" s="3">
        <v>3</v>
      </c>
      <c r="H5" s="58">
        <v>0.39750654810530922</v>
      </c>
      <c r="I5" s="58">
        <v>3.8342654004456835E-2</v>
      </c>
      <c r="J5" s="58">
        <v>0.51504408889628583</v>
      </c>
      <c r="K5" s="59">
        <v>-0.57350867301214792</v>
      </c>
      <c r="L5" s="60">
        <f t="array" ref="L5:O5">TRANSPOSE(MMULT(Option!$B$25:$E$28, TRANSPOSE(H5:K5)))</f>
        <v>0.39750654810530922</v>
      </c>
      <c r="M5" s="60">
        <v>0.19414424210630871</v>
      </c>
      <c r="N5" s="60">
        <v>0.62141149045064159</v>
      </c>
      <c r="O5" s="60">
        <v>-0.22155409034545226</v>
      </c>
      <c r="P5" s="56" t="str">
        <f t="shared" si="1"/>
        <v>1/3</v>
      </c>
      <c r="Q5" s="25"/>
      <c r="R5" s="80"/>
      <c r="S5" s="3" t="s">
        <v>31</v>
      </c>
      <c r="T5" s="60">
        <f ca="1"/>
        <v>-1.1159269635229232</v>
      </c>
      <c r="U5" s="60">
        <f ca="1"/>
        <v>-1.2883880230821525</v>
      </c>
      <c r="V5" s="60">
        <f ca="1"/>
        <v>0.62141149045064159</v>
      </c>
      <c r="W5" s="60">
        <f ca="1"/>
        <v>1.5921565205693513</v>
      </c>
      <c r="X5" s="60">
        <f ca="1"/>
        <v>-1.19594347812357</v>
      </c>
      <c r="Y5" s="52">
        <f ca="1">$B$13 * EXP(($E$3 - $C$13^2/2) * Y$2 + $C$13*SQRT(Y$2)*T5)</f>
        <v>71.908328817846296</v>
      </c>
      <c r="Z5" s="52">
        <f ca="1">Y5 * EXP(($E$3 - $C$13^2/2) * (Z$2-Y$2) + $C$13*SQRT(Z$2-Y$2)*U5)</f>
        <v>49.100817777429313</v>
      </c>
      <c r="AA5" s="52">
        <f ca="1">Z5 * EXP(($E$3 - $C$13^2/2) * (AA$2-Z$2) + $C$13*SQRT(AA$2-Z$2)*V5)</f>
        <v>59.459721702391072</v>
      </c>
      <c r="AB5" s="52">
        <f ca="1">AA5 * EXP(($E$3 - $C$13^2/2) * (AB$2-AA$2) + $C$13*SQRT(AB$2-AA$2)*W5)</f>
        <v>96.346020678045264</v>
      </c>
      <c r="AC5" s="52">
        <f ca="1">AB5 * EXP(($E$3 - $C$13^2/2) * (AC$2-AB$2) + $C$13*SQRT(AC$2-AB$2)*X5)</f>
        <v>67.63753293315601</v>
      </c>
      <c r="AD5" s="47"/>
      <c r="AE5" s="3" t="s">
        <v>46</v>
      </c>
      <c r="AF5" s="52" t="b">
        <f ca="1">AF3 &gt;= $B$4</f>
        <v>0</v>
      </c>
      <c r="AG5" s="52" t="b">
        <f t="array" aca="1" ref="AG5" ca="1">AND(AG3 &gt;= $B$4, NOT(OR($AF5:AF5)))</f>
        <v>0</v>
      </c>
      <c r="AH5" s="52" t="b">
        <f t="array" aca="1" ref="AH5" ca="1">AND(AH3 &gt;= $B$4, NOT(OR($AF5:AG5)))</f>
        <v>0</v>
      </c>
      <c r="AI5" s="52" t="b">
        <f t="array" aca="1" ref="AI5" ca="1">AND(AI3 &gt;= $B$4, NOT(OR($AF5:AH5)))</f>
        <v>0</v>
      </c>
      <c r="AJ5" s="52" t="b">
        <f t="array" aca="1" ref="AJ5" ca="1">AND(AJ3 &gt;= $B$4, NOT(OR($AF5:AI5)))</f>
        <v>0</v>
      </c>
      <c r="AK5" s="73"/>
      <c r="AL5" s="70"/>
      <c r="AN5" s="48"/>
      <c r="AO5" s="48"/>
      <c r="AP5" s="48"/>
      <c r="AQ5" s="48"/>
      <c r="AR5" s="48"/>
    </row>
    <row r="6" spans="1:44" ht="14.55" customHeight="1" x14ac:dyDescent="0.3">
      <c r="A6" s="3" t="s">
        <v>67</v>
      </c>
      <c r="B6" s="51">
        <v>0.05</v>
      </c>
      <c r="C6" s="19"/>
      <c r="G6" s="3">
        <v>4</v>
      </c>
      <c r="H6" s="58">
        <v>1.5680917999930941</v>
      </c>
      <c r="I6" s="58">
        <v>8.1428151809609259E-2</v>
      </c>
      <c r="J6" s="58">
        <v>1.0743323366986501</v>
      </c>
      <c r="K6" s="59">
        <v>6.9042537088417386E-2</v>
      </c>
      <c r="L6" s="60">
        <f t="array" ref="L6:O6">TRANSPOSE(MMULT(Option!$B$25:$E$28, TRANSPOSE(H6:K6)))</f>
        <v>1.5680917999930941</v>
      </c>
      <c r="M6" s="60">
        <v>0.70186685387081571</v>
      </c>
      <c r="N6" s="60">
        <v>1.5921565205693513</v>
      </c>
      <c r="O6" s="60">
        <v>0.91737231298884703</v>
      </c>
      <c r="P6" s="56" t="str">
        <f t="shared" si="1"/>
        <v>1/4</v>
      </c>
      <c r="Q6" s="25"/>
      <c r="R6" s="80"/>
      <c r="S6" s="3" t="s">
        <v>30</v>
      </c>
      <c r="T6" s="60">
        <f ca="1"/>
        <v>0.62204558174868962</v>
      </c>
      <c r="U6" s="60">
        <f ca="1"/>
        <v>0.20467521117193554</v>
      </c>
      <c r="V6" s="60">
        <f ca="1"/>
        <v>-0.22155409034545226</v>
      </c>
      <c r="W6" s="60">
        <f ca="1"/>
        <v>0.91737231298884703</v>
      </c>
      <c r="X6" s="60">
        <f ca="1"/>
        <v>-0.63027753824428134</v>
      </c>
      <c r="Y6" s="52">
        <f ca="1">$B$14 * EXP(($E$3 - $C$14^2/2) * Y$2 + $C$14*SQRT(Y$2)*T6)</f>
        <v>121.12025081840925</v>
      </c>
      <c r="Z6" s="52">
        <f ca="1">Y6 * EXP(($E$3 - $C$14^2/2) * (Z$2-Y$2) + $C$14*SQRT(Z$2-Y$2)*U6)</f>
        <v>129.43598361083585</v>
      </c>
      <c r="AA6" s="52">
        <f ca="1">Z6 * EXP(($E$3 - $C$14^2/2) * (AA$2-Z$2) + $C$14*SQRT(AA$2-Z$2)*V6)</f>
        <v>121.71961922779916</v>
      </c>
      <c r="AB6" s="52">
        <f ca="1">AA6 * EXP(($E$3 - $C$14^2/2) * (AB$2-AA$2) + $C$14*SQRT(AB$2-AA$2)*W6)</f>
        <v>161.08495403907455</v>
      </c>
      <c r="AC6" s="52">
        <f ca="1">AB6 * EXP(($E$3 - $C$14^2/2) * (AC$2-AB$2) + $C$14*SQRT(AC$2-AB$2)*X6)</f>
        <v>134.00118312245866</v>
      </c>
      <c r="AD6" s="47"/>
      <c r="AE6" s="3" t="s">
        <v>68</v>
      </c>
      <c r="AF6" s="52" t="b">
        <f ca="1">AND(AF3&gt;$B$3, NOT(OR($AF5:AF5)))</f>
        <v>0</v>
      </c>
      <c r="AG6" s="52" t="b">
        <f ca="1">AND(AG3&gt;$B$3, NOT(OR($AF5:AG5)))</f>
        <v>0</v>
      </c>
      <c r="AH6" s="52" t="b">
        <f ca="1">AND(AH3&gt;$B$3, NOT(OR($AF5:AH5)))</f>
        <v>0</v>
      </c>
      <c r="AI6" s="52" t="b">
        <f ca="1">AND(AI3&gt;$B$3, NOT(OR($AF5:AI5)))</f>
        <v>1</v>
      </c>
      <c r="AJ6" s="52" t="b">
        <f ca="1">AND(AJ3&gt;$B$3, NOT(OR($AF5:AJ5)))</f>
        <v>0</v>
      </c>
      <c r="AK6" s="74"/>
      <c r="AL6" s="70"/>
    </row>
    <row r="7" spans="1:44" ht="14.55" customHeight="1" x14ac:dyDescent="0.35">
      <c r="A7" s="3" t="s">
        <v>32</v>
      </c>
      <c r="B7" s="92">
        <f ca="1">AVERAGE(AK3:AK4002)</f>
        <v>98967.981466597921</v>
      </c>
      <c r="G7" s="3">
        <v>5</v>
      </c>
      <c r="H7" s="58">
        <v>-2.049039984876162</v>
      </c>
      <c r="I7" s="58">
        <v>-5.2635920128606573E-2</v>
      </c>
      <c r="J7" s="58">
        <v>-0.41277468973780806</v>
      </c>
      <c r="K7" s="59">
        <v>0.33127521428296097</v>
      </c>
      <c r="L7" s="60">
        <f t="array" ref="L7:O7">TRANSPOSE(MMULT(Option!$B$25:$E$28, TRANSPOSE(H7:K7)))</f>
        <v>-2.049039984876162</v>
      </c>
      <c r="M7" s="60">
        <v>-0.86785761160306263</v>
      </c>
      <c r="N7" s="60">
        <v>-1.19594347812357</v>
      </c>
      <c r="O7" s="60">
        <v>-0.63027753824428134</v>
      </c>
      <c r="P7" s="56" t="str">
        <f t="shared" si="1"/>
        <v>1/5</v>
      </c>
      <c r="Q7" s="25"/>
      <c r="R7" s="80">
        <v>2</v>
      </c>
      <c r="S7" s="3" t="s">
        <v>28</v>
      </c>
      <c r="T7" s="60">
        <f t="array" aca="1" ref="T7:T10" ca="1">TRANSPOSE(OFFSET($L$3, MATCH($R7 &amp; "/" &amp; T$2, $P$3:$P$5002, 0) - 1, 0, 1, $E$1))</f>
        <v>-0.8700005071565452</v>
      </c>
      <c r="U7" s="60">
        <f t="array" aca="1" ref="U7:U10" ca="1">TRANSPOSE(OFFSET($L$3, MATCH($R7 &amp; "/" &amp; U$2, $P$3:$P$5002, 0) - 1, 0, 1, $E$1))</f>
        <v>1.0930682590641203</v>
      </c>
      <c r="V7" s="60">
        <f t="array" aca="1" ref="V7:V10" ca="1">TRANSPOSE(OFFSET($L$3, MATCH($R7 &amp; "/" &amp; V$2, $P$3:$P$5002, 0) - 1, 0, 1, $E$1))</f>
        <v>0.40161094769970929</v>
      </c>
      <c r="W7" s="60">
        <f t="array" aca="1" ref="W7:W10" ca="1">TRANSPOSE(OFFSET($L$3, MATCH($R7 &amp; "/" &amp; W$2, $P$3:$P$5002, 0) - 1, 0, 1, $E$1))</f>
        <v>-0.47784145924521521</v>
      </c>
      <c r="X7" s="60">
        <f t="array" aca="1" ref="X7:X10" ca="1">TRANSPOSE(OFFSET($L$3, MATCH($R7 &amp; "/" &amp; X$2, $P$3:$P$5002, 0) - 1, 0, 1, $E$1))</f>
        <v>1.6344115121028577</v>
      </c>
      <c r="Y7" s="52">
        <f ca="1">$B$11 * EXP(($E$3 - $C$11^2/2) * Y$2 + $C$11*SQRT(Y$2)*T7)</f>
        <v>77.414185100890748</v>
      </c>
      <c r="Z7" s="52">
        <f ca="1">Y7 * EXP(($E$3 - $C$11^2/2) * (Z$2-Y$2) + $C$11*SQRT(Z$2-Y$2)*U7)</f>
        <v>107.99560280862126</v>
      </c>
      <c r="AA7" s="52">
        <f ca="1">Z7 * EXP(($E$3 - $C$11^2/2) * (AA$2-Z$2) + $C$11*SQRT(AA$2-Z$2)*V7)</f>
        <v>122.43420649581309</v>
      </c>
      <c r="AB7" s="52">
        <f ca="1">AA7 * EXP(($E$3 - $C$11^2/2) * (AB$2-AA$2) + $C$11*SQRT(AB$2-AA$2)*W7)</f>
        <v>106.6146954353385</v>
      </c>
      <c r="AC7" s="52">
        <f ca="1">AB7 * EXP(($E$3 - $C$11^2/2) * (AC$2-AB$2) + $C$11*SQRT(AC$2-AB$2)*X7)</f>
        <v>174.95780170423109</v>
      </c>
      <c r="AD7" s="47"/>
      <c r="AE7" s="3" t="s">
        <v>69</v>
      </c>
      <c r="AF7" s="20" cm="1">
        <f t="array" aca="1" ref="AF7" ca="1">MIN(Y7:Y10 / $D$11:$D$14)</f>
        <v>0.76861086194311024</v>
      </c>
      <c r="AG7" s="20" cm="1">
        <f t="array" aca="1" ref="AG7" ca="1">MIN(Z7:Z10 / $D$11:$D$14)</f>
        <v>0.61095892277384378</v>
      </c>
      <c r="AH7" s="20" cm="1">
        <f t="array" aca="1" ref="AH7" ca="1">MIN(AA7:AA10 / $D$11:$D$14)</f>
        <v>0.64038873120269824</v>
      </c>
      <c r="AI7" s="20" cm="1">
        <f t="array" aca="1" ref="AI7" ca="1">MIN(AB7:AB10 / $D$11:$D$14)</f>
        <v>0.38925741249875512</v>
      </c>
      <c r="AJ7" s="20" cm="1">
        <f t="array" aca="1" ref="AJ7" ca="1">MIN(AC7:AC10 / $D$11:$D$14)</f>
        <v>0.26442803842357981</v>
      </c>
      <c r="AK7" s="72">
        <f t="array" aca="1" ref="AK7" ca="1">SUMPRODUCT(AF8:AJ8, EXP(-$E$3*$AF$2:$AJ$2))</f>
        <v>77880.078307140488</v>
      </c>
      <c r="AL7" s="70">
        <f ca="1">MAX(AC8 - $D$11, 0) * EXP(-$E$2*$E$3)</f>
        <v>0</v>
      </c>
    </row>
    <row r="8" spans="1:44" ht="14.55" customHeight="1" x14ac:dyDescent="0.3">
      <c r="A8" s="90"/>
      <c r="B8" s="91"/>
      <c r="G8" s="3">
        <v>6</v>
      </c>
      <c r="H8" s="58">
        <v>-0.8700005071565452</v>
      </c>
      <c r="I8" s="58">
        <v>-0.59562721520110318</v>
      </c>
      <c r="J8" s="58">
        <v>1.2871630198225779</v>
      </c>
      <c r="K8" s="59">
        <v>-0.62332951730450348</v>
      </c>
      <c r="L8" s="60">
        <f t="array" ref="L8:O8">TRANSPOSE(MMULT(Option!$B$25:$E$28, TRANSPOSE(H8:K8)))</f>
        <v>-0.8700005071565452</v>
      </c>
      <c r="M8" s="60">
        <v>-0.89390156278957955</v>
      </c>
      <c r="N8" s="60">
        <v>0.62655621646275017</v>
      </c>
      <c r="O8" s="60">
        <v>-0.78653103119119994</v>
      </c>
      <c r="P8" s="56" t="str">
        <f t="shared" si="1"/>
        <v>2/1</v>
      </c>
      <c r="Q8" s="25"/>
      <c r="R8" s="80"/>
      <c r="S8" s="3" t="s">
        <v>29</v>
      </c>
      <c r="T8" s="60">
        <f ca="1"/>
        <v>-0.89390156278957955</v>
      </c>
      <c r="U8" s="60">
        <f ca="1"/>
        <v>-0.78185027578794308</v>
      </c>
      <c r="V8" s="60">
        <f ca="1"/>
        <v>0.14015219020295427</v>
      </c>
      <c r="W8" s="60">
        <f ca="1"/>
        <v>-1.6761151030290087</v>
      </c>
      <c r="X8" s="60">
        <f ca="1"/>
        <v>-1.3055723524366514</v>
      </c>
      <c r="Y8" s="52">
        <f ca="1">$B$12 * EXP(($E$3 - $C$12^2/2) * Y$2 + $C$12*SQRT(Y$2)*T8)</f>
        <v>76.861086194311028</v>
      </c>
      <c r="Z8" s="52">
        <f ca="1">Y8 * EXP(($E$3 - $C$12^2/2) * (Z$2-Y$2) + $C$12*SQRT(Z$2-Y$2)*U8)</f>
        <v>61.09589227738438</v>
      </c>
      <c r="AA8" s="52">
        <f ca="1">Z8 * EXP(($E$3 - $C$12^2/2) * (AA$2-Z$2) + $C$12*SQRT(AA$2-Z$2)*V8)</f>
        <v>64.038873120269827</v>
      </c>
      <c r="AB8" s="52">
        <f ca="1">AA8 * EXP(($E$3 - $C$12^2/2) * (AB$2-AA$2) + $C$12*SQRT(AB$2-AA$2)*W8)</f>
        <v>38.925741249875514</v>
      </c>
      <c r="AC8" s="52">
        <f ca="1">AB8 * EXP(($E$3 - $C$12^2/2) * (AC$2-AB$2) + $C$12*SQRT(AC$2-AB$2)*X8)</f>
        <v>26.442803842357982</v>
      </c>
      <c r="AD8" s="47"/>
      <c r="AE8" s="3" t="s">
        <v>47</v>
      </c>
      <c r="AF8" s="64">
        <f t="shared" ref="AF8" ca="1" si="3">($B$5*AF10 + (1 + $B$6)*AF9)*$B$2</f>
        <v>0</v>
      </c>
      <c r="AG8" s="64">
        <f t="shared" ref="AG8" ca="1" si="4">($B$5*AG10 + (1 + $B$6)*AG9)*$B$2</f>
        <v>0</v>
      </c>
      <c r="AH8" s="64">
        <f t="shared" ref="AH8" ca="1" si="5">($B$5*AH10 + (1 + $B$6)*AH9)*$B$2</f>
        <v>0</v>
      </c>
      <c r="AI8" s="64">
        <f t="shared" ref="AI8" ca="1" si="6">($B$5*AI10 + (1 + $B$6)*AI9)*$B$2</f>
        <v>0</v>
      </c>
      <c r="AJ8" s="64" cm="1">
        <f t="array" aca="1" ref="AJ8" ca="1">($B$5*AJ10 + (1 + $B$6)*AJ9 + AND(NOT(AF9:AJ9)))*$B$2</f>
        <v>100000</v>
      </c>
      <c r="AK8" s="73"/>
      <c r="AL8" s="70"/>
    </row>
    <row r="9" spans="1:44" ht="14.55" customHeight="1" x14ac:dyDescent="0.3">
      <c r="A9" s="89" t="s">
        <v>39</v>
      </c>
      <c r="B9" s="89"/>
      <c r="C9" s="76"/>
      <c r="D9" s="76"/>
      <c r="G9" s="3">
        <v>7</v>
      </c>
      <c r="H9" s="58">
        <v>1.0930682590641203</v>
      </c>
      <c r="I9" s="58">
        <v>-1.3301226870681717</v>
      </c>
      <c r="J9" s="58">
        <v>-0.44077363324733709</v>
      </c>
      <c r="K9" s="59">
        <v>-0.27732364685392735</v>
      </c>
      <c r="L9" s="60">
        <f t="array" ref="L9:O9">TRANSPOSE(MMULT(Option!$B$25:$E$28, TRANSPOSE(H9:K9)))</f>
        <v>1.0930682590641203</v>
      </c>
      <c r="M9" s="60">
        <v>-0.78185027578794308</v>
      </c>
      <c r="N9" s="60">
        <v>-0.29821649496268615</v>
      </c>
      <c r="O9" s="60">
        <v>-0.23459656326826578</v>
      </c>
      <c r="P9" s="56" t="str">
        <f t="shared" si="1"/>
        <v>2/2</v>
      </c>
      <c r="R9" s="80"/>
      <c r="S9" s="3" t="s">
        <v>31</v>
      </c>
      <c r="T9" s="60">
        <f ca="1"/>
        <v>0.62655621646275017</v>
      </c>
      <c r="U9" s="60">
        <f ca="1"/>
        <v>-0.29821649496268615</v>
      </c>
      <c r="V9" s="60">
        <f ca="1"/>
        <v>1.7413521712343867</v>
      </c>
      <c r="W9" s="60">
        <f ca="1"/>
        <v>-0.46773331523950429</v>
      </c>
      <c r="X9" s="60">
        <f ca="1"/>
        <v>-0.72206861715672033</v>
      </c>
      <c r="Y9" s="52">
        <f ca="1">$B$13 * EXP(($E$3 - $C$13^2/2) * Y$2 + $C$13*SQRT(Y$2)*T9)</f>
        <v>121.28426052393823</v>
      </c>
      <c r="Z9" s="52">
        <f ca="1">Y9 * EXP(($E$3 - $C$13^2/2) * (Z$2-Y$2) + $C$13*SQRT(Z$2-Y$2)*U9)</f>
        <v>111.46070446249863</v>
      </c>
      <c r="AA9" s="52">
        <f ca="1">Z9 * EXP(($E$3 - $C$13^2/2) * (AA$2-Z$2) + $C$13*SQRT(AA$2-Z$2)*V9)</f>
        <v>188.87355194163285</v>
      </c>
      <c r="AB9" s="52">
        <f ca="1">AA9 * EXP(($E$3 - $C$13^2/2) * (AB$2-AA$2) + $C$13*SQRT(AB$2-AA$2)*W9)</f>
        <v>164.9690299872928</v>
      </c>
      <c r="AC9" s="52">
        <f ca="1">AB9 * EXP(($E$3 - $C$13^2/2) * (AC$2-AB$2) + $C$13*SQRT(AC$2-AB$2)*X9)</f>
        <v>133.50476553433086</v>
      </c>
      <c r="AD9" s="47"/>
      <c r="AE9" s="3" t="s">
        <v>46</v>
      </c>
      <c r="AF9" s="52" t="b">
        <f t="shared" ref="AF9" ca="1" si="7">AF7 &gt;= $B$4</f>
        <v>0</v>
      </c>
      <c r="AG9" s="52" t="b">
        <f t="array" aca="1" ref="AG9" ca="1">AND(AG7 &gt;= $B$4, NOT(OR($AF9:AF9)))</f>
        <v>0</v>
      </c>
      <c r="AH9" s="52" t="b">
        <f t="array" aca="1" ref="AH9" ca="1">AND(AH7 &gt;= $B$4, NOT(OR($AF9:AG9)))</f>
        <v>0</v>
      </c>
      <c r="AI9" s="52" t="b">
        <f t="array" aca="1" ref="AI9" ca="1">AND(AI7 &gt;= $B$4, NOT(OR($AF9:AH9)))</f>
        <v>0</v>
      </c>
      <c r="AJ9" s="52" t="b">
        <f t="array" aca="1" ref="AJ9" ca="1">AND(AJ7 &gt;= $B$4, NOT(OR($AF9:AI9)))</f>
        <v>0</v>
      </c>
      <c r="AK9" s="73"/>
      <c r="AL9" s="70"/>
    </row>
    <row r="10" spans="1:44" ht="14.55" customHeight="1" x14ac:dyDescent="0.3">
      <c r="A10" s="3" t="s">
        <v>27</v>
      </c>
      <c r="B10" s="3" t="s">
        <v>33</v>
      </c>
      <c r="C10" s="3" t="s">
        <v>35</v>
      </c>
      <c r="D10" s="3" t="s">
        <v>34</v>
      </c>
      <c r="G10" s="3">
        <v>8</v>
      </c>
      <c r="H10" s="58">
        <v>0.40161094769970929</v>
      </c>
      <c r="I10" s="58">
        <v>-2.2358811115205053E-2</v>
      </c>
      <c r="J10" s="58">
        <v>1.806381100826167</v>
      </c>
      <c r="K10" s="59">
        <v>0.79484662721214638</v>
      </c>
      <c r="L10" s="60">
        <f t="array" ref="L10:O10">TRANSPOSE(MMULT(Option!$B$25:$E$28, TRANSPOSE(H10:K10)))</f>
        <v>0.40161094769970929</v>
      </c>
      <c r="M10" s="60">
        <v>0.14015219020295427</v>
      </c>
      <c r="N10" s="60">
        <v>1.7413521712343867</v>
      </c>
      <c r="O10" s="60">
        <v>1.1880249436465151</v>
      </c>
      <c r="P10" s="56" t="str">
        <f t="shared" si="1"/>
        <v>2/3</v>
      </c>
      <c r="R10" s="80"/>
      <c r="S10" s="3" t="s">
        <v>30</v>
      </c>
      <c r="T10" s="60">
        <f ca="1"/>
        <v>-0.78653103119119994</v>
      </c>
      <c r="U10" s="60">
        <f ca="1"/>
        <v>-0.23459656326826578</v>
      </c>
      <c r="V10" s="60">
        <f ca="1"/>
        <v>1.1880249436465151</v>
      </c>
      <c r="W10" s="60">
        <f ca="1"/>
        <v>-0.98448926682450399</v>
      </c>
      <c r="X10" s="60">
        <f ca="1"/>
        <v>-1.0913943803239901</v>
      </c>
      <c r="Y10" s="52">
        <f ca="1">$B$14 * EXP(($E$3 - $C$14^2/2) * Y$2 + $C$14*SQRT(Y$2)*T10)</f>
        <v>79.377176446132196</v>
      </c>
      <c r="Z10" s="52">
        <f ca="1">Y10 * EXP(($E$3 - $C$14^2/2) * (Z$2-Y$2) + $C$14*SQRT(Z$2-Y$2)*U10)</f>
        <v>74.353586339715321</v>
      </c>
      <c r="AA10" s="52">
        <f ca="1">Z10 * EXP(($E$3 - $C$14^2/2) * (AA$2-Z$2) + $C$14*SQRT(AA$2-Z$2)*V10)</f>
        <v>106.72328794197415</v>
      </c>
      <c r="AB10" s="52">
        <f ca="1">AA10 * EXP(($E$3 - $C$14^2/2) * (AB$2-AA$2) + $C$14*SQRT(AB$2-AA$2)*W10)</f>
        <v>79.829460114660776</v>
      </c>
      <c r="AC10" s="52">
        <f ca="1">AB10 * EXP(($E$3 - $C$14^2/2) * (AC$2-AB$2) + $C$14*SQRT(AC$2-AB$2)*X10)</f>
        <v>57.828069922968687</v>
      </c>
      <c r="AD10" s="47"/>
      <c r="AE10" s="3" t="s">
        <v>68</v>
      </c>
      <c r="AF10" s="52" t="b">
        <f ca="1">AND(AF7&gt;$B$3, NOT(OR($AF9:AF9)))</f>
        <v>0</v>
      </c>
      <c r="AG10" s="52" t="b">
        <f ca="1">AND(AG7&gt;$B$3, NOT(OR($AF9:AG9)))</f>
        <v>0</v>
      </c>
      <c r="AH10" s="52" t="b">
        <f ca="1">AND(AH7&gt;$B$3, NOT(OR($AF9:AH9)))</f>
        <v>0</v>
      </c>
      <c r="AI10" s="52" t="b">
        <f ca="1">AND(AI7&gt;$B$3, NOT(OR($AF9:AI9)))</f>
        <v>0</v>
      </c>
      <c r="AJ10" s="52" t="b">
        <f ca="1">AND(AJ7&gt;$B$3, NOT(OR($AF9:AJ9)))</f>
        <v>0</v>
      </c>
      <c r="AK10" s="74"/>
      <c r="AL10" s="70"/>
    </row>
    <row r="11" spans="1:44" ht="14.55" customHeight="1" x14ac:dyDescent="0.3">
      <c r="A11" s="3" t="s">
        <v>28</v>
      </c>
      <c r="B11" s="49">
        <v>100</v>
      </c>
      <c r="C11" s="51">
        <v>0.3</v>
      </c>
      <c r="D11" s="64">
        <v>100</v>
      </c>
      <c r="G11" s="3">
        <v>9</v>
      </c>
      <c r="H11" s="58">
        <v>-0.47784145924521521</v>
      </c>
      <c r="I11" s="58">
        <v>-1.6202443976708087</v>
      </c>
      <c r="J11" s="58">
        <v>0.16814431621065548</v>
      </c>
      <c r="K11" s="59">
        <v>-0.46930818162071247</v>
      </c>
      <c r="L11" s="60">
        <f t="array" ref="L11:O11">TRANSPOSE(MMULT(Option!$B$25:$E$28, TRANSPOSE(H11:K11)))</f>
        <v>-0.47784145924521521</v>
      </c>
      <c r="M11" s="60">
        <v>-1.6761151030290087</v>
      </c>
      <c r="N11" s="60">
        <v>-0.46773331523950429</v>
      </c>
      <c r="O11" s="60">
        <v>-0.98448926682450399</v>
      </c>
      <c r="P11" s="56" t="str">
        <f t="shared" si="1"/>
        <v>2/4</v>
      </c>
      <c r="R11" s="80">
        <v>3</v>
      </c>
      <c r="S11" s="3" t="s">
        <v>28</v>
      </c>
      <c r="T11" s="60">
        <f t="array" aca="1" ref="T11:T14" ca="1">TRANSPOSE(OFFSET($L$3, MATCH($R11 &amp; "/" &amp; T$2, $P$3:$P$5002, 0) - 1, 0, 1, $E$1))</f>
        <v>-0.72345226112896999</v>
      </c>
      <c r="U11" s="60">
        <f t="array" aca="1" ref="U11:U14" ca="1">TRANSPOSE(OFFSET($L$3, MATCH($R11 &amp; "/" &amp; U$2, $P$3:$P$5002, 0) - 1, 0, 1, $E$1))</f>
        <v>-0.59961662189636611</v>
      </c>
      <c r="V11" s="60">
        <f t="array" aca="1" ref="V11:V14" ca="1">TRANSPOSE(OFFSET($L$3, MATCH($R11 &amp; "/" &amp; V$2, $P$3:$P$5002, 0) - 1, 0, 1, $E$1))</f>
        <v>0.55255032089127798</v>
      </c>
      <c r="W11" s="60">
        <f t="array" aca="1" ref="W11:W14" ca="1">TRANSPOSE(OFFSET($L$3, MATCH($R11 &amp; "/" &amp; W$2, $P$3:$P$5002, 0) - 1, 0, 1, $E$1))</f>
        <v>0.35417351606870562</v>
      </c>
      <c r="X11" s="60">
        <f t="array" aca="1" ref="X11:X14" ca="1">TRANSPOSE(OFFSET($L$3, MATCH($R11 &amp; "/" &amp; X$2, $P$3:$P$5002, 0) - 1, 0, 1, $E$1))</f>
        <v>-9.9004085911846215E-2</v>
      </c>
      <c r="Y11" s="52">
        <f ca="1">$B$11 * EXP(($E$3 - $C$11^2/2) * Y$2 + $C$11*SQRT(Y$2)*T11)</f>
        <v>80.893583556490825</v>
      </c>
      <c r="Z11" s="52">
        <f ca="1">Y11 * EXP(($E$3 - $C$11^2/2) * (Z$2-Y$2) + $C$11*SQRT(Z$2-Y$2)*U11)</f>
        <v>67.914497281857578</v>
      </c>
      <c r="AA11" s="52">
        <f ca="1">Z11 * EXP(($E$3 - $C$11^2/2) * (AA$2-Z$2) + $C$11*SQRT(AA$2-Z$2)*V11)</f>
        <v>80.560996447772894</v>
      </c>
      <c r="AB11" s="52">
        <f ca="1">AA11 * EXP(($E$3 - $C$11^2/2) * (AB$2-AA$2) + $C$11*SQRT(AB$2-AA$2)*W11)</f>
        <v>90.041139565152307</v>
      </c>
      <c r="AC11" s="52">
        <f ca="1">AB11 * EXP(($E$3 - $C$11^2/2) * (AC$2-AB$2) + $C$11*SQRT(AC$2-AB$2)*X11)</f>
        <v>87.844257587964108</v>
      </c>
      <c r="AD11" s="47"/>
      <c r="AE11" s="3" t="s">
        <v>69</v>
      </c>
      <c r="AF11" s="20" cm="1">
        <f t="array" aca="1" ref="AF11" ca="1">MIN(Y11:Y14 / $D$11:$D$14)</f>
        <v>0.65660701660879783</v>
      </c>
      <c r="AG11" s="20" cm="1">
        <f t="array" aca="1" ref="AG11" ca="1">MIN(Z11:Z14 / $D$11:$D$14)</f>
        <v>0.41820316537991176</v>
      </c>
      <c r="AH11" s="20" cm="1">
        <f t="array" aca="1" ref="AH11" ca="1">MIN(AA11:AA14 / $D$11:$D$14)</f>
        <v>0.34225899585459324</v>
      </c>
      <c r="AI11" s="20" cm="1">
        <f t="array" aca="1" ref="AI11" ca="1">MIN(AB11:AB14 / $D$11:$D$14)</f>
        <v>0.54575130272832417</v>
      </c>
      <c r="AJ11" s="20" cm="1">
        <f t="array" aca="1" ref="AJ11" ca="1">MIN(AC11:AC14 / $D$11:$D$14)</f>
        <v>0.4344404103926458</v>
      </c>
      <c r="AK11" s="72">
        <f t="array" aca="1" ref="AK11" ca="1">SUMPRODUCT(AF12:AJ12, EXP(-$E$3*$AF$2:$AJ$2))</f>
        <v>77880.078307140488</v>
      </c>
      <c r="AL11" s="70">
        <f ca="1">MAX(AC12 - $D$11, 0) * EXP(-$E$2*$E$3)</f>
        <v>16.746903123303913</v>
      </c>
    </row>
    <row r="12" spans="1:44" ht="14.55" customHeight="1" x14ac:dyDescent="0.3">
      <c r="A12" s="3" t="s">
        <v>29</v>
      </c>
      <c r="B12" s="49">
        <v>100</v>
      </c>
      <c r="C12" s="51">
        <v>0.3</v>
      </c>
      <c r="D12" s="64">
        <v>100</v>
      </c>
      <c r="G12" s="3">
        <v>10</v>
      </c>
      <c r="H12" s="58">
        <v>1.6344115121028577</v>
      </c>
      <c r="I12" s="58">
        <v>-2.1378118853928454</v>
      </c>
      <c r="J12" s="58">
        <v>-0.92908267215213325</v>
      </c>
      <c r="K12" s="59">
        <v>-1.1724311532958778</v>
      </c>
      <c r="L12" s="60">
        <f t="array" ref="L12:O12">TRANSPOSE(MMULT(Option!$B$25:$E$28, TRANSPOSE(H12:K12)))</f>
        <v>1.6344115121028577</v>
      </c>
      <c r="M12" s="60">
        <v>-1.3055723524366514</v>
      </c>
      <c r="N12" s="60">
        <v>-0.72206861715672033</v>
      </c>
      <c r="O12" s="60">
        <v>-1.0913943803239901</v>
      </c>
      <c r="P12" s="56" t="str">
        <f t="shared" si="1"/>
        <v>2/5</v>
      </c>
      <c r="R12" s="80"/>
      <c r="S12" s="3" t="s">
        <v>29</v>
      </c>
      <c r="T12" s="60">
        <f ca="1"/>
        <v>-0.8968252109540551</v>
      </c>
      <c r="U12" s="60">
        <f ca="1"/>
        <v>8.7753569608411353E-2</v>
      </c>
      <c r="V12" s="60">
        <f ca="1"/>
        <v>0.50035523425535522</v>
      </c>
      <c r="W12" s="60">
        <f ca="1"/>
        <v>2.3838875917681448</v>
      </c>
      <c r="X12" s="60">
        <f ca="1"/>
        <v>-1.5092629667777155</v>
      </c>
      <c r="Y12" s="52">
        <f ca="1">$B$12 * EXP(($E$3 - $C$12^2/2) * Y$2 + $C$12*SQRT(Y$2)*T12)</f>
        <v>76.793701318009937</v>
      </c>
      <c r="Z12" s="52">
        <f ca="1">Y12 * EXP(($E$3 - $C$12^2/2) * (Z$2-Y$2) + $C$12*SQRT(Z$2-Y$2)*U12)</f>
        <v>79.237422503711727</v>
      </c>
      <c r="AA12" s="52">
        <f ca="1">Z12 * EXP(($E$3 - $C$12^2/2) * (AA$2-Z$2) + $C$12*SQRT(AA$2-Z$2)*V12)</f>
        <v>92.532067846539746</v>
      </c>
      <c r="AB12" s="52">
        <f ca="1">AA12 * EXP(($E$3 - $C$12^2/2) * (AB$2-AA$2) + $C$12*SQRT(AB$2-AA$2)*W12)</f>
        <v>190.13256537864518</v>
      </c>
      <c r="AC12" s="52">
        <f ca="1">AB12 * EXP(($E$3 - $C$12^2/2) * (AC$2-AB$2) + $C$12*SQRT(AC$2-AB$2)*X12)</f>
        <v>121.50344926112955</v>
      </c>
      <c r="AD12" s="47"/>
      <c r="AE12" s="3" t="s">
        <v>47</v>
      </c>
      <c r="AF12" s="64">
        <f t="shared" ref="AF12" ca="1" si="8">($B$5*AF14 + (1 + $B$6)*AF13)*$B$2</f>
        <v>0</v>
      </c>
      <c r="AG12" s="64">
        <f t="shared" ref="AG12" ca="1" si="9">($B$5*AG14 + (1 + $B$6)*AG13)*$B$2</f>
        <v>0</v>
      </c>
      <c r="AH12" s="64">
        <f t="shared" ref="AH12" ca="1" si="10">($B$5*AH14 + (1 + $B$6)*AH13)*$B$2</f>
        <v>0</v>
      </c>
      <c r="AI12" s="64">
        <f t="shared" ref="AI12" ca="1" si="11">($B$5*AI14 + (1 + $B$6)*AI13)*$B$2</f>
        <v>0</v>
      </c>
      <c r="AJ12" s="64" cm="1">
        <f t="array" aca="1" ref="AJ12" ca="1">($B$5*AJ14 + (1 + $B$6)*AJ13 + AND(NOT(AF13:AJ13)))*$B$2</f>
        <v>100000</v>
      </c>
      <c r="AK12" s="73"/>
      <c r="AL12" s="70"/>
    </row>
    <row r="13" spans="1:44" ht="14.55" customHeight="1" x14ac:dyDescent="0.3">
      <c r="A13" s="3" t="s">
        <v>31</v>
      </c>
      <c r="B13" s="49">
        <v>100</v>
      </c>
      <c r="C13" s="51">
        <v>0.3</v>
      </c>
      <c r="D13" s="64">
        <v>100</v>
      </c>
      <c r="G13" s="3">
        <v>11</v>
      </c>
      <c r="H13" s="58">
        <v>-0.72345226112896999</v>
      </c>
      <c r="I13" s="58">
        <v>-0.66277607500416946</v>
      </c>
      <c r="J13" s="58">
        <v>-1.088410849926869</v>
      </c>
      <c r="K13" s="59">
        <v>-0.29335384665124015</v>
      </c>
      <c r="L13" s="60">
        <f t="array" ref="L13:O13">TRANSPOSE(MMULT(Option!$B$25:$E$28, TRANSPOSE(H13:K13)))</f>
        <v>-0.72345226112896999</v>
      </c>
      <c r="M13" s="60">
        <v>-0.8968252109540551</v>
      </c>
      <c r="N13" s="60">
        <v>-1.4188986256525959</v>
      </c>
      <c r="O13" s="60">
        <v>-0.9265856920355543</v>
      </c>
      <c r="P13" s="56" t="str">
        <f t="shared" si="1"/>
        <v>3/1</v>
      </c>
      <c r="R13" s="80"/>
      <c r="S13" s="3" t="s">
        <v>31</v>
      </c>
      <c r="T13" s="60">
        <f ca="1"/>
        <v>-1.4188986256525959</v>
      </c>
      <c r="U13" s="60">
        <f ca="1"/>
        <v>-1.520394450876047</v>
      </c>
      <c r="V13" s="60">
        <f ca="1"/>
        <v>-0.68466535915265792</v>
      </c>
      <c r="W13" s="60">
        <f ca="1"/>
        <v>1.5386521139724576</v>
      </c>
      <c r="X13" s="60">
        <f ca="1"/>
        <v>-0.7770153080354244</v>
      </c>
      <c r="Y13" s="52">
        <f ca="1">$B$13 * EXP(($E$3 - $C$13^2/2) * Y$2 + $C$13*SQRT(Y$2)*T13)</f>
        <v>65.660701660879781</v>
      </c>
      <c r="Z13" s="52">
        <f ca="1">Y13 * EXP(($E$3 - $C$13^2/2) * (Z$2-Y$2) + $C$13*SQRT(Z$2-Y$2)*U13)</f>
        <v>41.820316537991175</v>
      </c>
      <c r="AA13" s="52">
        <f ca="1">Z13 * EXP(($E$3 - $C$13^2/2) * (AA$2-Z$2) + $C$13*SQRT(AA$2-Z$2)*V13)</f>
        <v>34.225899585459324</v>
      </c>
      <c r="AB13" s="52">
        <f ca="1">AA13 * EXP(($E$3 - $C$13^2/2) * (AB$2-AA$2) + $C$13*SQRT(AB$2-AA$2)*W13)</f>
        <v>54.575130272832418</v>
      </c>
      <c r="AC13" s="52">
        <f ca="1">AB13 * EXP(($E$3 - $C$13^2/2) * (AC$2-AB$2) + $C$13*SQRT(AC$2-AB$2)*X13)</f>
        <v>43.444041039264583</v>
      </c>
      <c r="AD13" s="47"/>
      <c r="AE13" s="3" t="s">
        <v>46</v>
      </c>
      <c r="AF13" s="52" t="b">
        <f t="shared" ref="AF13" ca="1" si="12">AF11 &gt;= $B$4</f>
        <v>0</v>
      </c>
      <c r="AG13" s="52" t="b">
        <f t="array" aca="1" ref="AG13" ca="1">AND(AG11 &gt;= $B$4, NOT(OR($AF13:AF13)))</f>
        <v>0</v>
      </c>
      <c r="AH13" s="52" t="b">
        <f t="array" aca="1" ref="AH13" ca="1">AND(AH11 &gt;= $B$4, NOT(OR($AF13:AG13)))</f>
        <v>0</v>
      </c>
      <c r="AI13" s="52" t="b">
        <f t="array" aca="1" ref="AI13" ca="1">AND(AI11 &gt;= $B$4, NOT(OR($AF13:AH13)))</f>
        <v>0</v>
      </c>
      <c r="AJ13" s="52" t="b">
        <f t="array" aca="1" ref="AJ13" ca="1">AND(AJ11 &gt;= $B$4, NOT(OR($AF13:AI13)))</f>
        <v>0</v>
      </c>
      <c r="AK13" s="73"/>
      <c r="AL13" s="70"/>
    </row>
    <row r="14" spans="1:44" ht="14.55" customHeight="1" x14ac:dyDescent="0.3">
      <c r="A14" s="3" t="s">
        <v>30</v>
      </c>
      <c r="B14" s="49">
        <v>100</v>
      </c>
      <c r="C14" s="51">
        <v>0.3</v>
      </c>
      <c r="D14" s="64">
        <v>100</v>
      </c>
      <c r="G14" s="3">
        <v>12</v>
      </c>
      <c r="H14" s="58">
        <v>-0.59961662189636611</v>
      </c>
      <c r="I14" s="58">
        <v>0.35744114246443964</v>
      </c>
      <c r="J14" s="58">
        <v>-1.5645361680847345</v>
      </c>
      <c r="K14" s="59">
        <v>0.1210389555292727</v>
      </c>
      <c r="L14" s="60">
        <f t="array" ref="L14:O14">TRANSPOSE(MMULT(Option!$B$25:$E$28, TRANSPOSE(H14:K14)))</f>
        <v>-0.59961662189636611</v>
      </c>
      <c r="M14" s="60">
        <v>8.7753569608411353E-2</v>
      </c>
      <c r="N14" s="60">
        <v>-1.520394450876047</v>
      </c>
      <c r="O14" s="60">
        <v>-0.34796120949074172</v>
      </c>
      <c r="P14" s="56" t="str">
        <f t="shared" si="1"/>
        <v>3/2</v>
      </c>
      <c r="R14" s="80"/>
      <c r="S14" s="3" t="s">
        <v>30</v>
      </c>
      <c r="T14" s="60">
        <f ca="1"/>
        <v>-0.9265856920355543</v>
      </c>
      <c r="U14" s="60">
        <f ca="1"/>
        <v>-0.34796120949074172</v>
      </c>
      <c r="V14" s="60">
        <f ca="1"/>
        <v>0.83814640353461889</v>
      </c>
      <c r="W14" s="60">
        <f ca="1"/>
        <v>0.78051283294299711</v>
      </c>
      <c r="X14" s="60">
        <f ca="1"/>
        <v>-0.22063079726428719</v>
      </c>
      <c r="Y14" s="52">
        <f ca="1">$B$14 * EXP(($E$3 - $C$14^2/2) * Y$2 + $C$14*SQRT(Y$2)*T14)</f>
        <v>76.111127661582032</v>
      </c>
      <c r="Z14" s="52">
        <f ca="1">Y14 * EXP(($E$3 - $C$14^2/2) * (Z$2-Y$2) + $C$14*SQRT(Z$2-Y$2)*U14)</f>
        <v>68.91033146899764</v>
      </c>
      <c r="AA14" s="52">
        <f ca="1">Z14 * EXP(($E$3 - $C$14^2/2) * (AA$2-Z$2) + $C$14*SQRT(AA$2-Z$2)*V14)</f>
        <v>89.054633111952484</v>
      </c>
      <c r="AB14" s="52">
        <f ca="1">AA14 * EXP(($E$3 - $C$14^2/2) * (AB$2-AA$2) + $C$14*SQRT(AB$2-AA$2)*W14)</f>
        <v>113.11487400701421</v>
      </c>
      <c r="AC14" s="52">
        <f ca="1">AB14 * EXP(($E$3 - $C$14^2/2) * (AC$2-AB$2) + $C$14*SQRT(AC$2-AB$2)*X14)</f>
        <v>106.4009650935172</v>
      </c>
      <c r="AD14" s="47"/>
      <c r="AE14" s="3" t="s">
        <v>68</v>
      </c>
      <c r="AF14" s="52" t="b">
        <f ca="1">AND(AF11&gt;$B$3, NOT(OR($AF13:AF13)))</f>
        <v>0</v>
      </c>
      <c r="AG14" s="52" t="b">
        <f ca="1">AND(AG11&gt;$B$3, NOT(OR($AF13:AG13)))</f>
        <v>0</v>
      </c>
      <c r="AH14" s="52" t="b">
        <f ca="1">AND(AH11&gt;$B$3, NOT(OR($AF13:AH13)))</f>
        <v>0</v>
      </c>
      <c r="AI14" s="52" t="b">
        <f ca="1">AND(AI11&gt;$B$3, NOT(OR($AF13:AI13)))</f>
        <v>0</v>
      </c>
      <c r="AJ14" s="52" t="b">
        <f ca="1">AND(AJ11&gt;$B$3, NOT(OR($AF13:AJ13)))</f>
        <v>0</v>
      </c>
      <c r="AK14" s="74"/>
      <c r="AL14" s="70"/>
    </row>
    <row r="15" spans="1:44" ht="14.55" customHeight="1" x14ac:dyDescent="0.3">
      <c r="G15" s="3">
        <v>13</v>
      </c>
      <c r="H15" s="58">
        <v>0.55255032089127798</v>
      </c>
      <c r="I15" s="58">
        <v>0.30477958739046623</v>
      </c>
      <c r="J15" s="58">
        <v>-1.122036005624653</v>
      </c>
      <c r="K15" s="59">
        <v>0.88318593404700385</v>
      </c>
      <c r="L15" s="60">
        <f t="array" ref="L15:O15">TRANSPOSE(MMULT(Option!$B$25:$E$28, TRANSPOSE(H15:K15)))</f>
        <v>0.55255032089127798</v>
      </c>
      <c r="M15" s="60">
        <v>0.50035523425535522</v>
      </c>
      <c r="N15" s="60">
        <v>-0.68466535915265792</v>
      </c>
      <c r="O15" s="60">
        <v>0.83814640353461889</v>
      </c>
      <c r="P15" s="56" t="str">
        <f t="shared" si="1"/>
        <v>3/3</v>
      </c>
      <c r="R15" s="80">
        <v>4</v>
      </c>
      <c r="S15" s="3" t="s">
        <v>28</v>
      </c>
      <c r="T15" s="60">
        <f t="array" aca="1" ref="T15:T18" ca="1">TRANSPOSE(OFFSET($L$3, MATCH($R15 &amp; "/" &amp; T$2, $P$3:$P$5002, 0) - 1, 0, 1, $E$1))</f>
        <v>-0.19970766971489951</v>
      </c>
      <c r="U15" s="60">
        <f t="array" aca="1" ref="U15:U18" ca="1">TRANSPOSE(OFFSET($L$3, MATCH($R15 &amp; "/" &amp; U$2, $P$3:$P$5002, 0) - 1, 0, 1, $E$1))</f>
        <v>0.93897327977482881</v>
      </c>
      <c r="V15" s="60">
        <f t="array" aca="1" ref="V15:V18" ca="1">TRANSPOSE(OFFSET($L$3, MATCH($R15 &amp; "/" &amp; V$2, $P$3:$P$5002, 0) - 1, 0, 1, $E$1))</f>
        <v>-1.353525135128921</v>
      </c>
      <c r="W15" s="60">
        <f t="array" aca="1" ref="W15:W18" ca="1">TRANSPOSE(OFFSET($L$3, MATCH($R15 &amp; "/" &amp; W$2, $P$3:$P$5002, 0) - 1, 0, 1, $E$1))</f>
        <v>9.0018173313481057E-3</v>
      </c>
      <c r="X15" s="60">
        <f t="array" aca="1" ref="X15:X18" ca="1">TRANSPOSE(OFFSET($L$3, MATCH($R15 &amp; "/" &amp; X$2, $P$3:$P$5002, 0) - 1, 0, 1, $E$1))</f>
        <v>8.544584093261387E-2</v>
      </c>
      <c r="Y15" s="52">
        <f ca="1">$B$11 * EXP(($E$3 - $C$11^2/2) * Y$2 + $C$11*SQRT(Y$2)*T15)</f>
        <v>94.656815747530359</v>
      </c>
      <c r="Z15" s="52">
        <f ca="1">Y15 * EXP(($E$3 - $C$11^2/2) * (Z$2-Y$2) + $C$11*SQRT(Z$2-Y$2)*U15)</f>
        <v>126.08419133405651</v>
      </c>
      <c r="AA15" s="52">
        <f ca="1">Z15 * EXP(($E$3 - $C$11^2/2) * (AA$2-Z$2) + $C$11*SQRT(AA$2-Z$2)*V15)</f>
        <v>84.42742828329844</v>
      </c>
      <c r="AB15" s="52">
        <f ca="1">AA15 * EXP(($E$3 - $C$11^2/2) * (AB$2-AA$2) + $C$11*SQRT(AB$2-AA$2)*W15)</f>
        <v>85.080075154154713</v>
      </c>
      <c r="AC15" s="52">
        <f ca="1">AB15 * EXP(($E$3 - $C$11^2/2) * (AC$2-AB$2) + $C$11*SQRT(AC$2-AB$2)*X15)</f>
        <v>87.726728592301896</v>
      </c>
      <c r="AD15" s="47"/>
      <c r="AE15" s="3" t="s">
        <v>69</v>
      </c>
      <c r="AF15" s="20" cm="1">
        <f t="array" aca="1" ref="AF15" ca="1">MIN(Y15:Y18 / $D$11:$D$14)</f>
        <v>0.65757834205526178</v>
      </c>
      <c r="AG15" s="20" cm="1">
        <f t="array" aca="1" ref="AG15" ca="1">MIN(Z15:Z18 / $D$11:$D$14)</f>
        <v>0.40264981245562204</v>
      </c>
      <c r="AH15" s="20" cm="1">
        <f t="array" aca="1" ref="AH15" ca="1">MIN(AA15:AA18 / $D$11:$D$14)</f>
        <v>0.25654915863066746</v>
      </c>
      <c r="AI15" s="20" cm="1">
        <f t="array" aca="1" ref="AI15" ca="1">MIN(AB15:AB18 / $D$11:$D$14)</f>
        <v>0.22059511885153119</v>
      </c>
      <c r="AJ15" s="20" cm="1">
        <f t="array" aca="1" ref="AJ15" ca="1">MIN(AC15:AC18 / $D$11:$D$14)</f>
        <v>0.28057220796392518</v>
      </c>
      <c r="AK15" s="72">
        <f t="array" aca="1" ref="AK15" ca="1">SUMPRODUCT(AF16:AJ16, EXP(-$E$3*$AF$2:$AJ$2))</f>
        <v>77880.078307140488</v>
      </c>
      <c r="AL15" s="70">
        <f ca="1">MAX(AC16 - $D$11, 0) * EXP(-$E$2*$E$3)</f>
        <v>0</v>
      </c>
    </row>
    <row r="16" spans="1:44" ht="14.55" customHeight="1" x14ac:dyDescent="0.3">
      <c r="A16" s="76" t="s">
        <v>40</v>
      </c>
      <c r="B16" s="76"/>
      <c r="C16" s="76"/>
      <c r="D16" s="76"/>
      <c r="E16" s="76"/>
      <c r="G16" s="3">
        <v>14</v>
      </c>
      <c r="H16" s="58">
        <v>0.35417351606870562</v>
      </c>
      <c r="I16" s="58">
        <v>2.4464606092690739</v>
      </c>
      <c r="J16" s="58">
        <v>0.8611411503543176</v>
      </c>
      <c r="K16" s="59">
        <v>-0.19836295136076038</v>
      </c>
      <c r="L16" s="60">
        <f t="array" ref="L16:O16">TRANSPOSE(MMULT(Option!$B$25:$E$28, TRANSPOSE(H16:K16)))</f>
        <v>0.35417351606870562</v>
      </c>
      <c r="M16" s="60">
        <v>2.3838875917681448</v>
      </c>
      <c r="N16" s="60">
        <v>1.5386521139724576</v>
      </c>
      <c r="O16" s="60">
        <v>0.78051283294299711</v>
      </c>
      <c r="P16" s="56" t="str">
        <f t="shared" si="1"/>
        <v>3/4</v>
      </c>
      <c r="R16" s="80"/>
      <c r="S16" s="3" t="s">
        <v>29</v>
      </c>
      <c r="T16" s="60">
        <f ca="1"/>
        <v>-1.4139712353777889</v>
      </c>
      <c r="U16" s="60">
        <f ca="1"/>
        <v>-1.6516555863417979</v>
      </c>
      <c r="V16" s="60">
        <f ca="1"/>
        <v>-1.519156448789019</v>
      </c>
      <c r="W16" s="60">
        <f ca="1"/>
        <v>0.94852886070226139</v>
      </c>
      <c r="X16" s="60">
        <f ca="1"/>
        <v>1.6363938022247162</v>
      </c>
      <c r="Y16" s="52">
        <f ca="1">$B$12 * EXP(($E$3 - $C$12^2/2) * Y$2 + $C$12*SQRT(Y$2)*T16)</f>
        <v>65.75783420552618</v>
      </c>
      <c r="Z16" s="52">
        <f ca="1">Y16 * EXP(($E$3 - $C$12^2/2) * (Z$2-Y$2) + $C$12*SQRT(Z$2-Y$2)*U16)</f>
        <v>40.264981245562204</v>
      </c>
      <c r="AA16" s="52">
        <f ca="1">Z16 * EXP(($E$3 - $C$12^2/2) * (AA$2-Z$2) + $C$12*SQRT(AA$2-Z$2)*V16)</f>
        <v>25.654915863066744</v>
      </c>
      <c r="AB16" s="52">
        <f ca="1">AA16 * EXP(($E$3 - $C$12^2/2) * (AB$2-AA$2) + $C$12*SQRT(AB$2-AA$2)*W16)</f>
        <v>34.270806285246678</v>
      </c>
      <c r="AC16" s="52">
        <f ca="1">AB16 * EXP(($E$3 - $C$12^2/2) * (AC$2-AB$2) + $C$12*SQRT(AC$2-AB$2)*X16)</f>
        <v>56.272840033671763</v>
      </c>
      <c r="AD16" s="47"/>
      <c r="AE16" s="3" t="s">
        <v>47</v>
      </c>
      <c r="AF16" s="64">
        <f t="shared" ref="AF16" ca="1" si="13">($B$5*AF18 + (1 + $B$6)*AF17)*$B$2</f>
        <v>0</v>
      </c>
      <c r="AG16" s="64">
        <f t="shared" ref="AG16" ca="1" si="14">($B$5*AG18 + (1 + $B$6)*AG17)*$B$2</f>
        <v>0</v>
      </c>
      <c r="AH16" s="64">
        <f t="shared" ref="AH16" ca="1" si="15">($B$5*AH18 + (1 + $B$6)*AH17)*$B$2</f>
        <v>0</v>
      </c>
      <c r="AI16" s="64">
        <f t="shared" ref="AI16" ca="1" si="16">($B$5*AI18 + (1 + $B$6)*AI17)*$B$2</f>
        <v>0</v>
      </c>
      <c r="AJ16" s="64" cm="1">
        <f t="array" aca="1" ref="AJ16" ca="1">($B$5*AJ18 + (1 + $B$6)*AJ17 + AND(NOT(AF17:AJ17)))*$B$2</f>
        <v>100000</v>
      </c>
      <c r="AK16" s="73"/>
      <c r="AL16" s="70"/>
    </row>
    <row r="17" spans="1:38" ht="14.55" customHeight="1" x14ac:dyDescent="0.3">
      <c r="A17" s="3"/>
      <c r="B17" s="3" t="s">
        <v>28</v>
      </c>
      <c r="C17" s="3" t="s">
        <v>29</v>
      </c>
      <c r="D17" s="3" t="s">
        <v>31</v>
      </c>
      <c r="E17" s="3" t="s">
        <v>30</v>
      </c>
      <c r="G17" s="3">
        <v>15</v>
      </c>
      <c r="H17" s="58">
        <v>-9.9004085911846215E-2</v>
      </c>
      <c r="I17" s="58">
        <v>-1.6035319766028866</v>
      </c>
      <c r="J17" s="58">
        <v>-0.3615015337460587</v>
      </c>
      <c r="K17" s="59">
        <v>0.36133866903752498</v>
      </c>
      <c r="L17" s="60">
        <f t="array" ref="L17:O17">TRANSPOSE(MMULT(Option!$B$25:$E$28, TRANSPOSE(H17:K17)))</f>
        <v>-9.9004085911846215E-2</v>
      </c>
      <c r="M17" s="60">
        <v>-1.5092629667777155</v>
      </c>
      <c r="N17" s="60">
        <v>-0.7770153080354244</v>
      </c>
      <c r="O17" s="60">
        <v>-0.22063079726428719</v>
      </c>
      <c r="P17" s="56" t="str">
        <f t="shared" si="1"/>
        <v>3/5</v>
      </c>
      <c r="R17" s="80"/>
      <c r="S17" s="3" t="s">
        <v>31</v>
      </c>
      <c r="T17" s="60">
        <f ca="1"/>
        <v>7.6023754299916257E-2</v>
      </c>
      <c r="U17" s="60">
        <f ca="1"/>
        <v>-2.2000454182492328</v>
      </c>
      <c r="V17" s="60">
        <f ca="1"/>
        <v>-1.703117005939681</v>
      </c>
      <c r="W17" s="60">
        <f ca="1"/>
        <v>-1.2776156604460098</v>
      </c>
      <c r="X17" s="60">
        <f ca="1"/>
        <v>0.78500712616367263</v>
      </c>
      <c r="Y17" s="52">
        <f ca="1">$B$13 * EXP(($E$3 - $C$13^2/2) * Y$2 + $C$13*SQRT(Y$2)*T17)</f>
        <v>102.81973530574646</v>
      </c>
      <c r="Z17" s="52">
        <f ca="1">Y17 * EXP(($E$3 - $C$13^2/2) * (Z$2-Y$2) + $C$13*SQRT(Z$2-Y$2)*U17)</f>
        <v>53.408167665272515</v>
      </c>
      <c r="AA17" s="52">
        <f ca="1">Z17 * EXP(($E$3 - $C$13^2/2) * (AA$2-Z$2) + $C$13*SQRT(AA$2-Z$2)*V17)</f>
        <v>32.202000727721583</v>
      </c>
      <c r="AB17" s="52">
        <f ca="1">AA17 * EXP(($E$3 - $C$13^2/2) * (AB$2-AA$2) + $C$13*SQRT(AB$2-AA$2)*W17)</f>
        <v>22.059511885153118</v>
      </c>
      <c r="AC17" s="52">
        <f ca="1">AB17 * EXP(($E$3 - $C$13^2/2) * (AC$2-AB$2) + $C$13*SQRT(AC$2-AB$2)*X17)</f>
        <v>28.057220796392517</v>
      </c>
      <c r="AD17" s="47"/>
      <c r="AE17" s="3" t="s">
        <v>46</v>
      </c>
      <c r="AF17" s="52" t="b">
        <f t="shared" ref="AF17" ca="1" si="17">AF15 &gt;= $B$4</f>
        <v>0</v>
      </c>
      <c r="AG17" s="52" t="b">
        <f t="array" aca="1" ref="AG17" ca="1">AND(AG15 &gt;= $B$4, NOT(OR($AF17:AF17)))</f>
        <v>0</v>
      </c>
      <c r="AH17" s="52" t="b">
        <f t="array" aca="1" ref="AH17" ca="1">AND(AH15 &gt;= $B$4, NOT(OR($AF17:AG17)))</f>
        <v>0</v>
      </c>
      <c r="AI17" s="52" t="b">
        <f t="array" aca="1" ref="AI17" ca="1">AND(AI15 &gt;= $B$4, NOT(OR($AF17:AH17)))</f>
        <v>0</v>
      </c>
      <c r="AJ17" s="52" t="b">
        <f t="array" aca="1" ref="AJ17" ca="1">AND(AJ15 &gt;= $B$4, NOT(OR($AF17:AI17)))</f>
        <v>0</v>
      </c>
      <c r="AK17" s="73"/>
      <c r="AL17" s="70"/>
    </row>
    <row r="18" spans="1:38" ht="14.55" customHeight="1" x14ac:dyDescent="0.3">
      <c r="A18" s="3" t="s">
        <v>28</v>
      </c>
      <c r="B18" s="54">
        <v>1</v>
      </c>
      <c r="C18" s="54">
        <f>B19</f>
        <v>0.4</v>
      </c>
      <c r="D18" s="54">
        <f>B20</f>
        <v>0.4</v>
      </c>
      <c r="E18" s="54">
        <f>B21</f>
        <v>0.4</v>
      </c>
      <c r="G18" s="3">
        <v>16</v>
      </c>
      <c r="H18" s="58">
        <v>-0.19970766971489951</v>
      </c>
      <c r="I18" s="58">
        <v>-1.4556095264943407</v>
      </c>
      <c r="J18" s="58">
        <v>0.61148663899344913</v>
      </c>
      <c r="K18" s="59">
        <v>0.39078926661686092</v>
      </c>
      <c r="L18" s="60">
        <f t="array" ref="L18:O18">TRANSPOSE(MMULT(Option!$B$25:$E$28, TRANSPOSE(H18:K18)))</f>
        <v>-0.19970766971489951</v>
      </c>
      <c r="M18" s="60">
        <v>-1.4139712353777889</v>
      </c>
      <c r="N18" s="60">
        <v>7.6023754299916257E-2</v>
      </c>
      <c r="O18" s="60">
        <v>-7.0492100246457023E-3</v>
      </c>
      <c r="P18" s="56" t="str">
        <f t="shared" si="1"/>
        <v>4/1</v>
      </c>
      <c r="R18" s="80"/>
      <c r="S18" s="3" t="s">
        <v>30</v>
      </c>
      <c r="T18" s="60">
        <f ca="1"/>
        <v>-7.0492100246457023E-3</v>
      </c>
      <c r="U18" s="60">
        <f ca="1"/>
        <v>-0.17319183811586342</v>
      </c>
      <c r="V18" s="60">
        <f ca="1"/>
        <v>-0.18157454340005708</v>
      </c>
      <c r="W18" s="60">
        <f ca="1"/>
        <v>-1.6884891537901119E-2</v>
      </c>
      <c r="X18" s="60">
        <f ca="1"/>
        <v>0.69652159388908941</v>
      </c>
      <c r="Y18" s="52">
        <f ca="1">$B$14 * EXP(($E$3 - $C$14^2/2) * Y$2 + $C$14*SQRT(Y$2)*T18)</f>
        <v>100.28894032948175</v>
      </c>
      <c r="Z18" s="52">
        <f ca="1">Y18 * EXP(($E$3 - $C$14^2/2) * (Z$2-Y$2) + $C$14*SQRT(Z$2-Y$2)*U18)</f>
        <v>95.688475838352304</v>
      </c>
      <c r="AA18" s="52">
        <f ca="1">Z18 * EXP(($E$3 - $C$14^2/2) * (AA$2-Z$2) + $C$14*SQRT(AA$2-Z$2)*V18)</f>
        <v>91.06973288718163</v>
      </c>
      <c r="AB18" s="52">
        <f ca="1">AA18 * EXP(($E$3 - $C$14^2/2) * (AB$2-AA$2) + $C$14*SQRT(AB$2-AA$2)*W18)</f>
        <v>91.063770978119479</v>
      </c>
      <c r="AC18" s="52">
        <f ca="1">AB18 * EXP(($E$3 - $C$14^2/2) * (AC$2-AB$2) + $C$14*SQRT(AC$2-AB$2)*X18)</f>
        <v>112.78874088482445</v>
      </c>
      <c r="AD18" s="47"/>
      <c r="AE18" s="3" t="s">
        <v>68</v>
      </c>
      <c r="AF18" s="52" t="b">
        <f ca="1">AND(AF15&gt;$B$3, NOT(OR($AF17:AF17)))</f>
        <v>0</v>
      </c>
      <c r="AG18" s="52" t="b">
        <f ca="1">AND(AG15&gt;$B$3, NOT(OR($AF17:AG17)))</f>
        <v>0</v>
      </c>
      <c r="AH18" s="52" t="b">
        <f ca="1">AND(AH15&gt;$B$3, NOT(OR($AF17:AH17)))</f>
        <v>0</v>
      </c>
      <c r="AI18" s="52" t="b">
        <f ca="1">AND(AI15&gt;$B$3, NOT(OR($AF17:AI17)))</f>
        <v>0</v>
      </c>
      <c r="AJ18" s="52" t="b">
        <f ca="1">AND(AJ15&gt;$B$3, NOT(OR($AF17:AJ17)))</f>
        <v>0</v>
      </c>
      <c r="AK18" s="74"/>
      <c r="AL18" s="70"/>
    </row>
    <row r="19" spans="1:38" ht="14.55" customHeight="1" x14ac:dyDescent="0.3">
      <c r="A19" s="3" t="s">
        <v>29</v>
      </c>
      <c r="B19" s="51">
        <v>0.4</v>
      </c>
      <c r="C19" s="54">
        <v>1</v>
      </c>
      <c r="D19" s="54">
        <f>C20</f>
        <v>0.4</v>
      </c>
      <c r="E19" s="54">
        <f>C21</f>
        <v>0.4</v>
      </c>
      <c r="G19" s="3">
        <v>17</v>
      </c>
      <c r="H19" s="58">
        <v>0.93897327977482881</v>
      </c>
      <c r="I19" s="58">
        <v>-2.2119055234408571</v>
      </c>
      <c r="J19" s="58">
        <v>-2.2730263265301534</v>
      </c>
      <c r="K19" s="59">
        <v>0.55360732480057984</v>
      </c>
      <c r="L19" s="60">
        <f t="array" ref="L19:O19">TRANSPOSE(MMULT(Option!$B$25:$E$28, TRANSPOSE(H19:K19)))</f>
        <v>0.93897327977482881</v>
      </c>
      <c r="M19" s="60">
        <v>-1.6516555863417979</v>
      </c>
      <c r="N19" s="60">
        <v>-2.2000454182492328</v>
      </c>
      <c r="O19" s="60">
        <v>-0.17319183811586342</v>
      </c>
      <c r="P19" s="56" t="str">
        <f t="shared" si="1"/>
        <v>4/2</v>
      </c>
      <c r="R19" s="80">
        <v>5</v>
      </c>
      <c r="S19" s="3" t="s">
        <v>28</v>
      </c>
      <c r="T19" s="60">
        <f t="array" aca="1" ref="T19:T22" ca="1">TRANSPOSE(OFFSET($L$3, MATCH($R19 &amp; "/" &amp; T$2, $P$3:$P$5002, 0) - 1, 0, 1, $E$1))</f>
        <v>-2.9378261964351018E-2</v>
      </c>
      <c r="U19" s="60">
        <f t="array" aca="1" ref="U19:U22" ca="1">TRANSPOSE(OFFSET($L$3, MATCH($R19 &amp; "/" &amp; U$2, $P$3:$P$5002, 0) - 1, 0, 1, $E$1))</f>
        <v>1.2152465021381424</v>
      </c>
      <c r="V19" s="60">
        <f t="array" aca="1" ref="V19:V22" ca="1">TRANSPOSE(OFFSET($L$3, MATCH($R19 &amp; "/" &amp; V$2, $P$3:$P$5002, 0) - 1, 0, 1, $E$1))</f>
        <v>-0.31322806859029634</v>
      </c>
      <c r="W19" s="60">
        <f t="array" aca="1" ref="W19:W22" ca="1">TRANSPOSE(OFFSET($L$3, MATCH($R19 &amp; "/" &amp; W$2, $P$3:$P$5002, 0) - 1, 0, 1, $E$1))</f>
        <v>-4.0053654590503134E-2</v>
      </c>
      <c r="X19" s="60">
        <f t="array" aca="1" ref="X19:X22" ca="1">TRANSPOSE(OFFSET($L$3, MATCH($R19 &amp; "/" &amp; X$2, $P$3:$P$5002, 0) - 1, 0, 1, $E$1))</f>
        <v>-0.36779230584775474</v>
      </c>
      <c r="Y19" s="52">
        <f ca="1">$B$11 * EXP(($E$3 - $C$11^2/2) * Y$2 + $C$11*SQRT(Y$2)*T19)</f>
        <v>99.619378348598119</v>
      </c>
      <c r="Z19" s="52">
        <f ca="1">Y19 * EXP(($E$3 - $C$11^2/2) * (Z$2-Y$2) + $C$11*SQRT(Z$2-Y$2)*U19)</f>
        <v>144.16098954361397</v>
      </c>
      <c r="AA19" s="52">
        <f ca="1">Z19 * EXP(($E$3 - $C$11^2/2) * (AA$2-Z$2) + $C$11*SQRT(AA$2-Z$2)*V19)</f>
        <v>131.88920808540442</v>
      </c>
      <c r="AB19" s="52">
        <f ca="1">AA19 * EXP(($E$3 - $C$11^2/2) * (AB$2-AA$2) + $C$11*SQRT(AB$2-AA$2)*W19)</f>
        <v>130.96709927512353</v>
      </c>
      <c r="AC19" s="52">
        <f ca="1">AB19 * EXP(($E$3 - $C$11^2/2) * (AC$2-AB$2) + $C$11*SQRT(AC$2-AB$2)*X19)</f>
        <v>117.87307964070452</v>
      </c>
      <c r="AD19" s="47"/>
      <c r="AE19" s="3" t="s">
        <v>69</v>
      </c>
      <c r="AF19" s="20" cm="1">
        <f t="array" aca="1" ref="AF19" ca="1">MIN(Y19:Y22 / $D$11:$D$14)</f>
        <v>0.9961937834859812</v>
      </c>
      <c r="AG19" s="20" cm="1">
        <f t="array" aca="1" ref="AG19" ca="1">MIN(Z19:Z22 / $D$11:$D$14)</f>
        <v>1.0352020595038298</v>
      </c>
      <c r="AH19" s="20" cm="1">
        <f t="array" aca="1" ref="AH19" ca="1">MIN(AA19:AA22 / $D$11:$D$14)</f>
        <v>1.2157325200541138</v>
      </c>
      <c r="AI19" s="20" cm="1">
        <f t="array" aca="1" ref="AI19" ca="1">MIN(AB19:AB22 / $D$11:$D$14)</f>
        <v>1.1173776387658498</v>
      </c>
      <c r="AJ19" s="20" cm="1">
        <f t="array" aca="1" ref="AJ19" ca="1">MIN(AC19:AC22 / $D$11:$D$14)</f>
        <v>0.92272859181958777</v>
      </c>
      <c r="AK19" s="72">
        <f t="array" aca="1" ref="AK19" ca="1">SUMPRODUCT(AF20:AJ20, EXP(-$E$3*$AF$2:$AJ$2))</f>
        <v>142594.67363380725</v>
      </c>
      <c r="AL19" s="70">
        <f ca="1">MAX(AC20 - $D$11, 0) * EXP(-$E$2*$E$3)</f>
        <v>0</v>
      </c>
    </row>
    <row r="20" spans="1:38" ht="14.55" customHeight="1" x14ac:dyDescent="0.3">
      <c r="A20" s="3" t="s">
        <v>31</v>
      </c>
      <c r="B20" s="51">
        <v>0.4</v>
      </c>
      <c r="C20" s="51">
        <v>0.4</v>
      </c>
      <c r="D20" s="54">
        <v>1</v>
      </c>
      <c r="E20" s="54">
        <f>D21</f>
        <v>0.4</v>
      </c>
      <c r="G20" s="3">
        <v>18</v>
      </c>
      <c r="H20" s="58">
        <v>-1.353525135128921</v>
      </c>
      <c r="I20" s="58">
        <v>-1.0668087772272714</v>
      </c>
      <c r="J20" s="58">
        <v>-1.0046006229580171</v>
      </c>
      <c r="K20" s="59">
        <v>0.9753847381479821</v>
      </c>
      <c r="L20" s="60">
        <f t="array" ref="L20:O20">TRANSPOSE(MMULT(Option!$B$25:$E$28, TRANSPOSE(H20:K20)))</f>
        <v>-1.353525135128921</v>
      </c>
      <c r="M20" s="60">
        <v>-1.519156448789019</v>
      </c>
      <c r="N20" s="60">
        <v>-1.703117005939681</v>
      </c>
      <c r="O20" s="60">
        <v>-0.18157454340005708</v>
      </c>
      <c r="P20" s="56" t="str">
        <f t="shared" si="1"/>
        <v>4/3</v>
      </c>
      <c r="R20" s="80"/>
      <c r="S20" s="3" t="s">
        <v>29</v>
      </c>
      <c r="T20" s="60">
        <f ca="1"/>
        <v>0.87771266521732927</v>
      </c>
      <c r="U20" s="60">
        <f ca="1"/>
        <v>-0.79572388442781783</v>
      </c>
      <c r="V20" s="60">
        <f ca="1"/>
        <v>0.51916719350019336</v>
      </c>
      <c r="W20" s="60">
        <f ca="1"/>
        <v>-0.29787415429313213</v>
      </c>
      <c r="X20" s="60">
        <f ca="1"/>
        <v>-0.6546822791746465</v>
      </c>
      <c r="Y20" s="52">
        <f ca="1">$B$12 * EXP(($E$3 - $C$12^2/2) * Y$2 + $C$12*SQRT(Y$2)*T20)</f>
        <v>130.77574493531156</v>
      </c>
      <c r="Z20" s="52">
        <f ca="1">Y20 * EXP(($E$3 - $C$12^2/2) * (Z$2-Y$2) + $C$12*SQRT(Z$2-Y$2)*U20)</f>
        <v>103.52020595038299</v>
      </c>
      <c r="AA20" s="52">
        <f ca="1">Z20 * EXP(($E$3 - $C$12^2/2) * (AA$2-Z$2) + $C$12*SQRT(AA$2-Z$2)*V20)</f>
        <v>121.57325200541139</v>
      </c>
      <c r="AB20" s="52">
        <f ca="1">AA20 * EXP(($E$3 - $C$12^2/2) * (AB$2-AA$2) + $C$12*SQRT(AB$2-AA$2)*W20)</f>
        <v>111.73776387658498</v>
      </c>
      <c r="AC20" s="52">
        <f ca="1">AB20 * EXP(($E$3 - $C$12^2/2) * (AC$2-AB$2) + $C$12*SQRT(AC$2-AB$2)*X20)</f>
        <v>92.272859181958779</v>
      </c>
      <c r="AD20" s="47"/>
      <c r="AE20" s="3" t="s">
        <v>47</v>
      </c>
      <c r="AF20" s="64">
        <f t="shared" ref="AF20" ca="1" si="18">($B$5*AF22 + (1 + $B$6)*AF21)*$B$2</f>
        <v>15000</v>
      </c>
      <c r="AG20" s="64">
        <f t="shared" ref="AG20" ca="1" si="19">($B$5*AG22 + (1 + $B$6)*AG21)*$B$2</f>
        <v>15000</v>
      </c>
      <c r="AH20" s="64">
        <f t="shared" ref="AH20" ca="1" si="20">($B$5*AH22 + (1 + $B$6)*AH21)*$B$2</f>
        <v>15000</v>
      </c>
      <c r="AI20" s="64">
        <f t="shared" ref="AI20" ca="1" si="21">($B$5*AI22 + (1 + $B$6)*AI21)*$B$2</f>
        <v>15000</v>
      </c>
      <c r="AJ20" s="64" cm="1">
        <f t="array" aca="1" ref="AJ20" ca="1">($B$5*AJ22 + (1 + $B$6)*AJ21 + AND(NOT(AF21:AJ21)))*$B$2</f>
        <v>114999.99999999999</v>
      </c>
      <c r="AK20" s="73"/>
      <c r="AL20" s="70"/>
    </row>
    <row r="21" spans="1:38" ht="14.55" customHeight="1" x14ac:dyDescent="0.3">
      <c r="A21" s="3" t="s">
        <v>30</v>
      </c>
      <c r="B21" s="51">
        <v>0.4</v>
      </c>
      <c r="C21" s="51">
        <v>0.4</v>
      </c>
      <c r="D21" s="51">
        <v>0.4</v>
      </c>
      <c r="E21" s="54">
        <v>1</v>
      </c>
      <c r="G21" s="3">
        <v>19</v>
      </c>
      <c r="H21" s="58">
        <v>9.0018173313481057E-3</v>
      </c>
      <c r="I21" s="58">
        <v>1.0310011188793118</v>
      </c>
      <c r="J21" s="58">
        <v>-1.7661141717821769</v>
      </c>
      <c r="K21" s="59">
        <v>6.3344634931530974E-2</v>
      </c>
      <c r="L21" s="60">
        <f t="array" ref="L21:O21">TRANSPOSE(MMULT(Option!$B$25:$E$28, TRANSPOSE(H21:K21)))</f>
        <v>9.0018173313481057E-3</v>
      </c>
      <c r="M21" s="60">
        <v>0.94852886070226139</v>
      </c>
      <c r="N21" s="60">
        <v>-1.2776156604460098</v>
      </c>
      <c r="O21" s="60">
        <v>-1.6884891537901119E-2</v>
      </c>
      <c r="P21" s="56" t="str">
        <f t="shared" si="1"/>
        <v>4/4</v>
      </c>
      <c r="R21" s="80"/>
      <c r="S21" s="3" t="s">
        <v>31</v>
      </c>
      <c r="T21" s="60">
        <f ca="1"/>
        <v>0.76038180275633149</v>
      </c>
      <c r="U21" s="60">
        <f ca="1"/>
        <v>2.3406433458845299E-2</v>
      </c>
      <c r="V21" s="60">
        <f ca="1"/>
        <v>0.72740045965030165</v>
      </c>
      <c r="W21" s="60">
        <f ca="1"/>
        <v>-0.33567450431766271</v>
      </c>
      <c r="X21" s="60">
        <f ca="1"/>
        <v>0.27851106696575034</v>
      </c>
      <c r="Y21" s="52">
        <f ca="1">$B$13 * EXP(($E$3 - $C$13^2/2) * Y$2 + $C$13*SQRT(Y$2)*T21)</f>
        <v>126.2526081827053</v>
      </c>
      <c r="Z21" s="52">
        <f ca="1">Y21 * EXP(($E$3 - $C$13^2/2) * (Z$2-Y$2) + $C$13*SQRT(Z$2-Y$2)*U21)</f>
        <v>127.77956831880117</v>
      </c>
      <c r="AA21" s="52">
        <f ca="1">Z21 * EXP(($E$3 - $C$13^2/2) * (AA$2-Z$2) + $C$13*SQRT(AA$2-Z$2)*V21)</f>
        <v>159.73669361725064</v>
      </c>
      <c r="AB21" s="52">
        <f ca="1">AA21 * EXP(($E$3 - $C$13^2/2) * (AB$2-AA$2) + $C$13*SQRT(AB$2-AA$2)*W21)</f>
        <v>145.1582379290692</v>
      </c>
      <c r="AC21" s="52">
        <f ca="1">AB21 * EXP(($E$3 - $C$13^2/2) * (AC$2-AB$2) + $C$13*SQRT(AC$2-AB$2)*X21)</f>
        <v>158.59880326306333</v>
      </c>
      <c r="AD21" s="47"/>
      <c r="AE21" s="3" t="s">
        <v>46</v>
      </c>
      <c r="AF21" s="52" t="b">
        <f t="shared" ref="AF21" ca="1" si="22">AF19 &gt;= $B$4</f>
        <v>0</v>
      </c>
      <c r="AG21" s="52" t="b">
        <f t="array" aca="1" ref="AG21" ca="1">AND(AG19 &gt;= $B$4, NOT(OR($AF21:AF21)))</f>
        <v>0</v>
      </c>
      <c r="AH21" s="52" t="b">
        <f t="array" aca="1" ref="AH21" ca="1">AND(AH19 &gt;= $B$4, NOT(OR($AF21:AG21)))</f>
        <v>0</v>
      </c>
      <c r="AI21" s="52" t="b">
        <f t="array" aca="1" ref="AI21" ca="1">AND(AI19 &gt;= $B$4, NOT(OR($AF21:AH21)))</f>
        <v>0</v>
      </c>
      <c r="AJ21" s="52" t="b">
        <f t="array" aca="1" ref="AJ21" ca="1">AND(AJ19 &gt;= $B$4, NOT(OR($AF21:AI21)))</f>
        <v>0</v>
      </c>
      <c r="AK21" s="73"/>
      <c r="AL21" s="70"/>
    </row>
    <row r="22" spans="1:38" ht="14.55" customHeight="1" x14ac:dyDescent="0.3">
      <c r="G22" s="3">
        <v>20</v>
      </c>
      <c r="H22" s="58">
        <v>8.544584093261387E-2</v>
      </c>
      <c r="I22" s="58">
        <v>1.7481603933081464</v>
      </c>
      <c r="J22" s="58">
        <v>0.33365545251531598</v>
      </c>
      <c r="K22" s="59">
        <v>0.16283613377882722</v>
      </c>
      <c r="L22" s="60">
        <f t="array" ref="L22:O22">TRANSPOSE(MMULT(Option!$B$25:$E$28, TRANSPOSE(H22:K22)))</f>
        <v>8.544584093261387E-2</v>
      </c>
      <c r="M22" s="60">
        <v>1.6363938022247162</v>
      </c>
      <c r="N22" s="60">
        <v>0.78500712616367263</v>
      </c>
      <c r="O22" s="60">
        <v>0.69652159388908941</v>
      </c>
      <c r="P22" s="56" t="str">
        <f t="shared" si="1"/>
        <v>4/5</v>
      </c>
      <c r="R22" s="80"/>
      <c r="S22" s="3" t="s">
        <v>30</v>
      </c>
      <c r="T22" s="60">
        <f ca="1"/>
        <v>0.28681329240750358</v>
      </c>
      <c r="U22" s="60">
        <f ca="1"/>
        <v>1.0903035939495418</v>
      </c>
      <c r="V22" s="60">
        <f ca="1"/>
        <v>8.9056958313242826E-2</v>
      </c>
      <c r="W22" s="60">
        <f ca="1"/>
        <v>0.20562995562503045</v>
      </c>
      <c r="X22" s="60">
        <f ca="1"/>
        <v>1.7107325595497984</v>
      </c>
      <c r="Y22" s="52">
        <f ca="1">$B$14 * EXP(($E$3 - $C$14^2/2) * Y$2 + $C$14*SQRT(Y$2)*T22)</f>
        <v>109.53171847069032</v>
      </c>
      <c r="Z22" s="52">
        <f ca="1">Y22 * EXP(($E$3 - $C$14^2/2) * (Z$2-Y$2) + $C$14*SQRT(Z$2-Y$2)*U22)</f>
        <v>152.67404926306378</v>
      </c>
      <c r="AA22" s="52">
        <f ca="1">Z22 * EXP(($E$3 - $C$14^2/2) * (AA$2-Z$2) + $C$14*SQRT(AA$2-Z$2)*V22)</f>
        <v>157.59403683856479</v>
      </c>
      <c r="AB22" s="52">
        <f ca="1">AA22 * EXP(($E$3 - $C$14^2/2) * (AB$2-AA$2) + $C$14*SQRT(AB$2-AA$2)*W22)</f>
        <v>168.46218884691805</v>
      </c>
      <c r="AC22" s="52">
        <f ca="1">AB22 * EXP(($E$3 - $C$14^2/2) * (AC$2-AB$2) + $C$14*SQRT(AC$2-AB$2)*X22)</f>
        <v>282.85406519253655</v>
      </c>
      <c r="AD22" s="47"/>
      <c r="AE22" s="3" t="s">
        <v>68</v>
      </c>
      <c r="AF22" s="52" t="b">
        <f ca="1">AND(AF19&gt;$B$3, NOT(OR($AF21:AF21)))</f>
        <v>1</v>
      </c>
      <c r="AG22" s="52" t="b">
        <f ca="1">AND(AG19&gt;$B$3, NOT(OR($AF21:AG21)))</f>
        <v>1</v>
      </c>
      <c r="AH22" s="52" t="b">
        <f ca="1">AND(AH19&gt;$B$3, NOT(OR($AF21:AH21)))</f>
        <v>1</v>
      </c>
      <c r="AI22" s="52" t="b">
        <f ca="1">AND(AI19&gt;$B$3, NOT(OR($AF21:AI21)))</f>
        <v>1</v>
      </c>
      <c r="AJ22" s="52" t="b">
        <f ca="1">AND(AJ19&gt;$B$3, NOT(OR($AF21:AJ21)))</f>
        <v>1</v>
      </c>
      <c r="AK22" s="74"/>
      <c r="AL22" s="70"/>
    </row>
    <row r="23" spans="1:38" ht="14.55" customHeight="1" x14ac:dyDescent="0.3">
      <c r="A23" s="76" t="s">
        <v>22</v>
      </c>
      <c r="B23" s="76"/>
      <c r="C23" s="76"/>
      <c r="D23" s="76"/>
      <c r="E23" s="76"/>
      <c r="G23" s="3">
        <v>21</v>
      </c>
      <c r="H23" s="58">
        <v>-2.9378261964351018E-2</v>
      </c>
      <c r="I23" s="58">
        <v>0.97048475487499941</v>
      </c>
      <c r="J23" s="58">
        <v>0.58976956423530391</v>
      </c>
      <c r="K23" s="59">
        <v>-8.2535521311828661E-2</v>
      </c>
      <c r="L23" s="60">
        <f t="array" ref="L23:O23">TRANSPOSE(MMULT(Option!$B$25:$E$28, TRANSPOSE(H23:K23)))</f>
        <v>-2.9378261964351018E-2</v>
      </c>
      <c r="M23" s="60">
        <v>0.87771266521732927</v>
      </c>
      <c r="N23" s="60">
        <v>0.76038180275633149</v>
      </c>
      <c r="O23" s="60">
        <v>0.28681329240750358</v>
      </c>
      <c r="P23" s="56" t="str">
        <f t="shared" si="1"/>
        <v>5/1</v>
      </c>
      <c r="R23" s="80">
        <v>6</v>
      </c>
      <c r="S23" s="3" t="s">
        <v>28</v>
      </c>
      <c r="T23" s="60">
        <f t="array" aca="1" ref="T23:T26" ca="1">TRANSPOSE(OFFSET($L$3, MATCH($R23 &amp; "/" &amp; T$2, $P$3:$P$5002, 0) - 1, 0, 1, $E$1))</f>
        <v>1.219038987481883</v>
      </c>
      <c r="U23" s="60">
        <f t="array" aca="1" ref="U23:U26" ca="1">TRANSPOSE(OFFSET($L$3, MATCH($R23 &amp; "/" &amp; U$2, $P$3:$P$5002, 0) - 1, 0, 1, $E$1))</f>
        <v>-8.5940682563762374E-2</v>
      </c>
      <c r="V23" s="60">
        <f t="array" aca="1" ref="V23:V26" ca="1">TRANSPOSE(OFFSET($L$3, MATCH($R23 &amp; "/" &amp; V$2, $P$3:$P$5002, 0) - 1, 0, 1, $E$1))</f>
        <v>0.57101713272741317</v>
      </c>
      <c r="W23" s="60">
        <f t="array" aca="1" ref="W23:W26" ca="1">TRANSPOSE(OFFSET($L$3, MATCH($R23 &amp; "/" &amp; W$2, $P$3:$P$5002, 0) - 1, 0, 1, $E$1))</f>
        <v>0.66526097709445964</v>
      </c>
      <c r="X23" s="60">
        <f t="array" aca="1" ref="X23:X26" ca="1">TRANSPOSE(OFFSET($L$3, MATCH($R23 &amp; "/" &amp; X$2, $P$3:$P$5002, 0) - 1, 0, 1, $E$1))</f>
        <v>-1.3949513770535171</v>
      </c>
      <c r="Y23" s="52">
        <f ca="1">$B$11 * EXP(($E$3 - $C$11^2/2) * Y$2 + $C$11*SQRT(Y$2)*T23)</f>
        <v>144.87653286858509</v>
      </c>
      <c r="Z23" s="52">
        <f ca="1">Y23 * EXP(($E$3 - $C$11^2/2) * (Z$2-Y$2) + $C$11*SQRT(Z$2-Y$2)*U23)</f>
        <v>141.89674957614798</v>
      </c>
      <c r="AA23" s="52">
        <f ca="1">Z23 * EXP(($E$3 - $C$11^2/2) * (AA$2-Z$2) + $C$11*SQRT(AA$2-Z$2)*V23)</f>
        <v>169.25472306997489</v>
      </c>
      <c r="AB23" s="52">
        <f ca="1">AA23 * EXP(($E$3 - $C$11^2/2) * (AB$2-AA$2) + $C$11*SQRT(AB$2-AA$2)*W23)</f>
        <v>207.67681772180285</v>
      </c>
      <c r="AC23" s="52">
        <f ca="1">AB23 * EXP(($E$3 - $C$11^2/2) * (AC$2-AB$2) + $C$11*SQRT(AC$2-AB$2)*X23)</f>
        <v>137.34523194355305</v>
      </c>
      <c r="AD23" s="47"/>
      <c r="AE23" s="3" t="s">
        <v>69</v>
      </c>
      <c r="AF23" s="20" cm="1">
        <f t="array" aca="1" ref="AF23" ca="1">MIN(Y23:Y26 / $D$11:$D$14)</f>
        <v>1.383244639737133</v>
      </c>
      <c r="AG23" s="20" cm="1">
        <f t="array" aca="1" ref="AG23" ca="1">MIN(Z23:Z26 / $D$11:$D$14)</f>
        <v>1.4189674957614797</v>
      </c>
      <c r="AH23" s="20" cm="1">
        <f t="array" aca="1" ref="AH23" ca="1">MIN(AA23:AA26 / $D$11:$D$14)</f>
        <v>1.4447178048888947</v>
      </c>
      <c r="AI23" s="20" cm="1">
        <f t="array" aca="1" ref="AI23" ca="1">MIN(AB23:AB26 / $D$11:$D$14)</f>
        <v>0.99544050569564879</v>
      </c>
      <c r="AJ23" s="20" cm="1">
        <f t="array" aca="1" ref="AJ23" ca="1">MIN(AC23:AC26 / $D$11:$D$14)</f>
        <v>0.71081180148128864</v>
      </c>
      <c r="AK23" s="72">
        <f t="array" aca="1" ref="AK23" ca="1">SUMPRODUCT(AF24:AJ24, EXP(-$E$3*$AF$2:$AJ$2))</f>
        <v>99879.089572574972</v>
      </c>
      <c r="AL23" s="70">
        <f ca="1">MAX(AC24 - $D$11, 0) * EXP(-$E$2*$E$3)</f>
        <v>46.608861004076211</v>
      </c>
    </row>
    <row r="24" spans="1:38" ht="14.55" customHeight="1" x14ac:dyDescent="0.3">
      <c r="A24" s="3"/>
      <c r="B24" s="3" t="str">
        <f>B17</f>
        <v>A</v>
      </c>
      <c r="C24" s="3" t="str">
        <f t="shared" ref="C24:E24" si="23">C17</f>
        <v>B</v>
      </c>
      <c r="D24" s="3" t="str">
        <f t="shared" si="23"/>
        <v>C</v>
      </c>
      <c r="E24" s="3" t="str">
        <f t="shared" si="23"/>
        <v>D</v>
      </c>
      <c r="G24" s="3">
        <v>22</v>
      </c>
      <c r="H24" s="58">
        <v>1.2152465021381424</v>
      </c>
      <c r="I24" s="58">
        <v>-1.3985829919776449</v>
      </c>
      <c r="J24" s="58">
        <v>-0.1098213209357444</v>
      </c>
      <c r="K24" s="59">
        <v>1.158260362166627</v>
      </c>
      <c r="L24" s="60">
        <f t="array" ref="L24:O24">TRANSPOSE(MMULT(Option!$B$25:$E$28, TRANSPOSE(H24:K24)))</f>
        <v>1.2152465021381424</v>
      </c>
      <c r="M24" s="60">
        <v>-0.79572388442781783</v>
      </c>
      <c r="N24" s="60">
        <v>2.3406433458845299E-2</v>
      </c>
      <c r="O24" s="60">
        <v>1.0903035939495418</v>
      </c>
      <c r="P24" s="56" t="str">
        <f t="shared" si="1"/>
        <v>5/2</v>
      </c>
      <c r="R24" s="80"/>
      <c r="S24" s="3" t="s">
        <v>29</v>
      </c>
      <c r="T24" s="60">
        <f ca="1"/>
        <v>1.6680113189300747</v>
      </c>
      <c r="U24" s="60">
        <f ca="1"/>
        <v>7.1040953597644174E-2</v>
      </c>
      <c r="V24" s="60">
        <f ca="1"/>
        <v>-0.18771945764989764</v>
      </c>
      <c r="W24" s="60">
        <f ca="1"/>
        <v>-0.36159049836293083</v>
      </c>
      <c r="X24" s="60">
        <f ca="1"/>
        <v>0.29041330047286074</v>
      </c>
      <c r="Y24" s="52">
        <f ca="1">$B$12 * EXP(($E$3 - $C$12^2/2) * Y$2 + $C$12*SQRT(Y$2)*T24)</f>
        <v>165.76540760971687</v>
      </c>
      <c r="Z24" s="52">
        <f ca="1">Y24 * EXP(($E$3 - $C$12^2/2) * (Z$2-Y$2) + $C$12*SQRT(Z$2-Y$2)*U24)</f>
        <v>170.18496376775735</v>
      </c>
      <c r="AA24" s="52">
        <f ca="1">Z24 * EXP(($E$3 - $C$12^2/2) * (AA$2-Z$2) + $C$12*SQRT(AA$2-Z$2)*V24)</f>
        <v>161.6720709797614</v>
      </c>
      <c r="AB24" s="52">
        <f ca="1">AA24 * EXP(($E$3 - $C$12^2/2) * (AB$2-AA$2) + $C$12*SQRT(AB$2-AA$2)*W24)</f>
        <v>145.77916103683643</v>
      </c>
      <c r="AC24" s="52">
        <f ca="1">AB24 * EXP(($E$3 - $C$12^2/2) * (AC$2-AB$2) + $C$12*SQRT(AC$2-AB$2)*X24)</f>
        <v>159.84696217209998</v>
      </c>
      <c r="AD24" s="47"/>
      <c r="AE24" s="3" t="s">
        <v>47</v>
      </c>
      <c r="AF24" s="64">
        <f t="shared" ref="AF24" ca="1" si="24">($B$5*AF26 + (1 + $B$6)*AF25)*$B$2</f>
        <v>105000</v>
      </c>
      <c r="AG24" s="64">
        <f t="shared" ref="AG24" ca="1" si="25">($B$5*AG26 + (1 + $B$6)*AG25)*$B$2</f>
        <v>0</v>
      </c>
      <c r="AH24" s="64">
        <f t="shared" ref="AH24" ca="1" si="26">($B$5*AH26 + (1 + $B$6)*AH25)*$B$2</f>
        <v>0</v>
      </c>
      <c r="AI24" s="64">
        <f t="shared" ref="AI24" ca="1" si="27">($B$5*AI26 + (1 + $B$6)*AI25)*$B$2</f>
        <v>0</v>
      </c>
      <c r="AJ24" s="64" cm="1">
        <f t="array" aca="1" ref="AJ24" ca="1">($B$5*AJ26 + (1 + $B$6)*AJ25 + AND(NOT(AF25:AJ25)))*$B$2</f>
        <v>0</v>
      </c>
      <c r="AK24" s="73"/>
      <c r="AL24" s="70"/>
    </row>
    <row r="25" spans="1:38" ht="14.55" customHeight="1" x14ac:dyDescent="0.3">
      <c r="A25" s="3" t="str">
        <f>A18</f>
        <v>A</v>
      </c>
      <c r="B25" s="55">
        <f t="array" ref="B25:E28">Cholesky!B23:E26</f>
        <v>1</v>
      </c>
      <c r="C25" s="21">
        <v>0</v>
      </c>
      <c r="D25" s="21">
        <v>0</v>
      </c>
      <c r="E25" s="21">
        <v>0</v>
      </c>
      <c r="G25" s="3">
        <v>23</v>
      </c>
      <c r="H25" s="58">
        <v>-0.31322806859029634</v>
      </c>
      <c r="I25" s="58">
        <v>0.70316178480770541</v>
      </c>
      <c r="J25" s="58">
        <v>0.76118985290060515</v>
      </c>
      <c r="K25" s="59">
        <v>-0.13820517168244528</v>
      </c>
      <c r="L25" s="60">
        <f t="array" ref="L25:O25">TRANSPOSE(MMULT(Option!$B$25:$E$28, TRANSPOSE(H25:K25)))</f>
        <v>-0.31322806859029634</v>
      </c>
      <c r="M25" s="60">
        <v>0.51916719350019336</v>
      </c>
      <c r="N25" s="60">
        <v>0.72740045965030165</v>
      </c>
      <c r="O25" s="60">
        <v>8.9056958313242826E-2</v>
      </c>
      <c r="P25" s="56" t="str">
        <f t="shared" si="1"/>
        <v>5/3</v>
      </c>
      <c r="R25" s="80"/>
      <c r="S25" s="3" t="s">
        <v>31</v>
      </c>
      <c r="T25" s="60">
        <f ca="1"/>
        <v>1.0647730922210441</v>
      </c>
      <c r="U25" s="60">
        <f ca="1"/>
        <v>0.21407633067626494</v>
      </c>
      <c r="V25" s="60">
        <f ca="1"/>
        <v>-0.10246938370281615</v>
      </c>
      <c r="W25" s="60">
        <f ca="1"/>
        <v>-1.2582797742035134</v>
      </c>
      <c r="X25" s="60">
        <f ca="1"/>
        <v>-1.1392588641328254</v>
      </c>
      <c r="Y25" s="52">
        <f ca="1">$B$13 * EXP(($E$3 - $C$13^2/2) * Y$2 + $C$13*SQRT(Y$2)*T25)</f>
        <v>138.32446397371331</v>
      </c>
      <c r="Z25" s="52">
        <f ca="1">Y25 * EXP(($E$3 - $C$13^2/2) * (Z$2-Y$2) + $C$13*SQRT(Z$2-Y$2)*U25)</f>
        <v>148.2388779579243</v>
      </c>
      <c r="AA25" s="52">
        <f ca="1">Z25 * EXP(($E$3 - $C$13^2/2) * (AA$2-Z$2) + $C$13*SQRT(AA$2-Z$2)*V25)</f>
        <v>144.47178048888946</v>
      </c>
      <c r="AB25" s="52">
        <f ca="1">AA25 * EXP(($E$3 - $C$13^2/2) * (AB$2-AA$2) + $C$13*SQRT(AB$2-AA$2)*W25)</f>
        <v>99.544050569564874</v>
      </c>
      <c r="AC25" s="52">
        <f ca="1">AB25 * EXP(($E$3 - $C$13^2/2) * (AC$2-AB$2) + $C$13*SQRT(AC$2-AB$2)*X25)</f>
        <v>71.081180148128865</v>
      </c>
      <c r="AD25" s="47"/>
      <c r="AE25" s="3" t="s">
        <v>46</v>
      </c>
      <c r="AF25" s="52" t="b">
        <f t="shared" ref="AF25" ca="1" si="28">AF23 &gt;= $B$4</f>
        <v>1</v>
      </c>
      <c r="AG25" s="52" t="b">
        <f t="array" aca="1" ref="AG25" ca="1">AND(AG23 &gt;= $B$4, NOT(OR($AF25:AF25)))</f>
        <v>0</v>
      </c>
      <c r="AH25" s="52" t="b">
        <f t="array" aca="1" ref="AH25" ca="1">AND(AH23 &gt;= $B$4, NOT(OR($AF25:AG25)))</f>
        <v>0</v>
      </c>
      <c r="AI25" s="52" t="b">
        <f t="array" aca="1" ref="AI25" ca="1">AND(AI23 &gt;= $B$4, NOT(OR($AF25:AH25)))</f>
        <v>0</v>
      </c>
      <c r="AJ25" s="52" t="b">
        <f t="array" aca="1" ref="AJ25" ca="1">AND(AJ23 &gt;= $B$4, NOT(OR($AF25:AI25)))</f>
        <v>0</v>
      </c>
      <c r="AK25" s="73"/>
      <c r="AL25" s="70"/>
    </row>
    <row r="26" spans="1:38" ht="14.55" customHeight="1" x14ac:dyDescent="0.3">
      <c r="A26" s="3" t="str">
        <f t="shared" ref="A26:A28" si="29">A19</f>
        <v>B</v>
      </c>
      <c r="B26" s="55">
        <v>0.4</v>
      </c>
      <c r="C26" s="55">
        <v>0.91651513899116799</v>
      </c>
      <c r="D26" s="21">
        <v>0</v>
      </c>
      <c r="E26" s="21">
        <v>0</v>
      </c>
      <c r="G26" s="3">
        <v>24</v>
      </c>
      <c r="H26" s="58">
        <v>-4.0053654590503134E-2</v>
      </c>
      <c r="I26" s="58">
        <v>-0.3075264995264273</v>
      </c>
      <c r="J26" s="58">
        <v>-0.27225431101203884</v>
      </c>
      <c r="K26" s="59">
        <v>0.41492361821709056</v>
      </c>
      <c r="L26" s="60">
        <f t="array" ref="L26:O26">TRANSPOSE(MMULT(Option!$B$25:$E$28, TRANSPOSE(H26:K26)))</f>
        <v>-4.0053654590503134E-2</v>
      </c>
      <c r="M26" s="60">
        <v>-0.29787415429313213</v>
      </c>
      <c r="N26" s="60">
        <v>-0.33567450431766271</v>
      </c>
      <c r="O26" s="60">
        <v>0.20562995562503045</v>
      </c>
      <c r="P26" s="56" t="str">
        <f t="shared" si="1"/>
        <v>5/4</v>
      </c>
      <c r="R26" s="80"/>
      <c r="S26" s="3" t="s">
        <v>30</v>
      </c>
      <c r="T26" s="60">
        <f ca="1"/>
        <v>1.5160344443387577</v>
      </c>
      <c r="U26" s="60">
        <f ca="1"/>
        <v>0.5174422798022339</v>
      </c>
      <c r="V26" s="60">
        <f ca="1"/>
        <v>-0.13356355513468171</v>
      </c>
      <c r="W26" s="60">
        <f ca="1"/>
        <v>-1.1747215403980971</v>
      </c>
      <c r="X26" s="60">
        <f ca="1"/>
        <v>-0.34558281072110564</v>
      </c>
      <c r="Y26" s="52">
        <f ca="1">$B$14 * EXP(($E$3 - $C$14^2/2) * Y$2 + $C$14*SQRT(Y$2)*T26)</f>
        <v>158.37735674022767</v>
      </c>
      <c r="Z26" s="52">
        <f ca="1">Y26 * EXP(($E$3 - $C$14^2/2) * (Z$2-Y$2) + $C$14*SQRT(Z$2-Y$2)*U26)</f>
        <v>185.90080095243138</v>
      </c>
      <c r="AA26" s="52">
        <f ca="1">Z26 * EXP(($E$3 - $C$14^2/2) * (AA$2-Z$2) + $C$14*SQRT(AA$2-Z$2)*V26)</f>
        <v>179.49442279936201</v>
      </c>
      <c r="AB26" s="52">
        <f ca="1">AA26 * EXP(($E$3 - $C$14^2/2) * (AB$2-AA$2) + $C$14*SQRT(AB$2-AA$2)*W26)</f>
        <v>126.81478987202368</v>
      </c>
      <c r="AC26" s="52">
        <f ca="1">AB26 * EXP(($E$3 - $C$14^2/2) * (AC$2-AB$2) + $C$14*SQRT(AC$2-AB$2)*X26)</f>
        <v>114.89892528782028</v>
      </c>
      <c r="AD26" s="47"/>
      <c r="AE26" s="3" t="s">
        <v>68</v>
      </c>
      <c r="AF26" s="52" t="b">
        <f ca="1">AND(AF23&gt;$B$3, NOT(OR($AF25:AF25)))</f>
        <v>0</v>
      </c>
      <c r="AG26" s="52" t="b">
        <f ca="1">AND(AG23&gt;$B$3, NOT(OR($AF25:AG25)))</f>
        <v>0</v>
      </c>
      <c r="AH26" s="52" t="b">
        <f ca="1">AND(AH23&gt;$B$3, NOT(OR($AF25:AH25)))</f>
        <v>0</v>
      </c>
      <c r="AI26" s="52" t="b">
        <f ca="1">AND(AI23&gt;$B$3, NOT(OR($AF25:AI25)))</f>
        <v>0</v>
      </c>
      <c r="AJ26" s="52" t="b">
        <f ca="1">AND(AJ23&gt;$B$3, NOT(OR($AF25:AJ25)))</f>
        <v>0</v>
      </c>
      <c r="AK26" s="74"/>
      <c r="AL26" s="70"/>
    </row>
    <row r="27" spans="1:38" ht="14.55" customHeight="1" x14ac:dyDescent="0.3">
      <c r="A27" s="3" t="str">
        <f t="shared" si="29"/>
        <v>C</v>
      </c>
      <c r="B27" s="55">
        <v>0.4</v>
      </c>
      <c r="C27" s="55">
        <v>0.26186146828319085</v>
      </c>
      <c r="D27" s="55">
        <v>0.87831006565367986</v>
      </c>
      <c r="E27" s="21">
        <v>0</v>
      </c>
      <c r="G27" s="3">
        <v>25</v>
      </c>
      <c r="H27" s="58">
        <v>-0.36779230584775474</v>
      </c>
      <c r="I27" s="58">
        <v>-0.55379920662765592</v>
      </c>
      <c r="J27" s="58">
        <v>0.64970980636745201</v>
      </c>
      <c r="K27" s="59">
        <v>2.1907635081289851</v>
      </c>
      <c r="L27" s="60">
        <f t="array" ref="L27:O27">TRANSPOSE(MMULT(Option!$B$25:$E$28, TRANSPOSE(H27:K27)))</f>
        <v>-0.36779230584775474</v>
      </c>
      <c r="M27" s="60">
        <v>-0.6546822791746465</v>
      </c>
      <c r="N27" s="60">
        <v>0.27851106696575034</v>
      </c>
      <c r="O27" s="60">
        <v>1.7107325595497984</v>
      </c>
      <c r="P27" s="56" t="str">
        <f t="shared" si="1"/>
        <v>5/5</v>
      </c>
      <c r="R27" s="80">
        <v>7</v>
      </c>
      <c r="S27" s="3" t="s">
        <v>28</v>
      </c>
      <c r="T27" s="60">
        <f t="array" aca="1" ref="T27:T30" ca="1">TRANSPOSE(OFFSET($L$3, MATCH($R27 &amp; "/" &amp; T$2, $P$3:$P$5002, 0) - 1, 0, 1, $E$1))</f>
        <v>0.71446570184755454</v>
      </c>
      <c r="U27" s="60">
        <f t="array" aca="1" ref="U27:U30" ca="1">TRANSPOSE(OFFSET($L$3, MATCH($R27 &amp; "/" &amp; U$2, $P$3:$P$5002, 0) - 1, 0, 1, $E$1))</f>
        <v>0.34908955525490959</v>
      </c>
      <c r="V27" s="60">
        <f t="array" aca="1" ref="V27:V30" ca="1">TRANSPOSE(OFFSET($L$3, MATCH($R27 &amp; "/" &amp; V$2, $P$3:$P$5002, 0) - 1, 0, 1, $E$1))</f>
        <v>0.3378510865841946</v>
      </c>
      <c r="W27" s="60">
        <f t="array" aca="1" ref="W27:W30" ca="1">TRANSPOSE(OFFSET($L$3, MATCH($R27 &amp; "/" &amp; W$2, $P$3:$P$5002, 0) - 1, 0, 1, $E$1))</f>
        <v>-1.1745969748071907</v>
      </c>
      <c r="X27" s="60">
        <f t="array" aca="1" ref="X27:X30" ca="1">TRANSPOSE(OFFSET($L$3, MATCH($R27 &amp; "/" &amp; X$2, $P$3:$P$5002, 0) - 1, 0, 1, $E$1))</f>
        <v>1.9609289178641489</v>
      </c>
      <c r="Y27" s="52">
        <f ca="1">$B$11 * EXP(($E$3 - $C$11^2/2) * Y$2 + $C$11*SQRT(Y$2)*T27)</f>
        <v>124.52542308474312</v>
      </c>
      <c r="Z27" s="52">
        <f ca="1">Y27 * EXP(($E$3 - $C$11^2/2) * (Z$2-Y$2) + $C$11*SQRT(Z$2-Y$2)*U27)</f>
        <v>138.96703727739046</v>
      </c>
      <c r="AA27" s="52">
        <f ca="1">Z27 * EXP(($E$3 - $C$11^2/2) * (AA$2-Z$2) + $C$11*SQRT(AA$2-Z$2)*V27)</f>
        <v>154.56150211873367</v>
      </c>
      <c r="AB27" s="52">
        <f ca="1">AA27 * EXP(($E$3 - $C$11^2/2) * (AB$2-AA$2) + $C$11*SQRT(AB$2-AA$2)*W27)</f>
        <v>109.20348717652938</v>
      </c>
      <c r="AC27" s="52">
        <f ca="1">AB27 * EXP(($E$3 - $C$11^2/2) * (AC$2-AB$2) + $C$11*SQRT(AC$2-AB$2)*X27)</f>
        <v>197.6487908340641</v>
      </c>
      <c r="AD27" s="47"/>
      <c r="AE27" s="3" t="s">
        <v>69</v>
      </c>
      <c r="AF27" s="20" cm="1">
        <f t="array" aca="1" ref="AF27" ca="1">MIN(Y27:Y30 / $D$11:$D$14)</f>
        <v>0.77401741035896077</v>
      </c>
      <c r="AG27" s="20" cm="1">
        <f t="array" aca="1" ref="AG27" ca="1">MIN(Z27:Z30 / $D$11:$D$14)</f>
        <v>0.81015276135018466</v>
      </c>
      <c r="AH27" s="20" cm="1">
        <f t="array" aca="1" ref="AH27" ca="1">MIN(AA27:AA30 / $D$11:$D$14)</f>
        <v>0.81770784758992121</v>
      </c>
      <c r="AI27" s="20" cm="1">
        <f t="array" aca="1" ref="AI27" ca="1">MIN(AB27:AB30 / $D$11:$D$14)</f>
        <v>0.68165909440907779</v>
      </c>
      <c r="AJ27" s="20" cm="1">
        <f t="array" aca="1" ref="AJ27" ca="1">MIN(AC27:AC30 / $D$11:$D$14)</f>
        <v>0.92684750121108739</v>
      </c>
      <c r="AK27" s="72">
        <f t="array" aca="1" ref="AK27" ca="1">SUMPRODUCT(AF28:AJ28, EXP(-$E$3*$AF$2:$AJ$2))</f>
        <v>116045.27097012682</v>
      </c>
      <c r="AL27" s="70">
        <f ca="1">MAX(AC28 - $D$11, 0) * EXP(-$E$2*$E$3)</f>
        <v>159.0638629197407</v>
      </c>
    </row>
    <row r="28" spans="1:38" ht="14.55" customHeight="1" x14ac:dyDescent="0.3">
      <c r="A28" s="3" t="str">
        <f t="shared" si="29"/>
        <v>D</v>
      </c>
      <c r="B28" s="55">
        <v>0.4</v>
      </c>
      <c r="C28" s="55">
        <v>0.26186146828319085</v>
      </c>
      <c r="D28" s="55">
        <v>0.19518001458970663</v>
      </c>
      <c r="E28" s="55">
        <v>0.85634883857767519</v>
      </c>
      <c r="G28" s="3">
        <v>26</v>
      </c>
      <c r="H28" s="58">
        <v>1.219038987481883</v>
      </c>
      <c r="I28" s="58">
        <v>1.2879173226059459</v>
      </c>
      <c r="J28" s="58">
        <v>0.2731399598896726</v>
      </c>
      <c r="K28" s="59">
        <v>0.74485004022913848</v>
      </c>
      <c r="L28" s="60">
        <f t="array" ref="L28:O28">TRANSPOSE(MMULT(Option!$B$25:$E$28, TRANSPOSE(H28:K28)))</f>
        <v>1.219038987481883</v>
      </c>
      <c r="M28" s="60">
        <v>1.6680113189300747</v>
      </c>
      <c r="N28" s="60">
        <v>1.0647730922210441</v>
      </c>
      <c r="O28" s="60">
        <v>1.5160344443387577</v>
      </c>
      <c r="P28" s="56" t="str">
        <f t="shared" si="1"/>
        <v>6/1</v>
      </c>
      <c r="R28" s="80"/>
      <c r="S28" s="3" t="s">
        <v>29</v>
      </c>
      <c r="T28" s="60">
        <f ca="1"/>
        <v>-0.87053637213856994</v>
      </c>
      <c r="U28" s="60">
        <f ca="1"/>
        <v>1.7298036650058182</v>
      </c>
      <c r="V28" s="60">
        <f ca="1"/>
        <v>1.5102407803678763</v>
      </c>
      <c r="W28" s="60">
        <f ca="1"/>
        <v>-0.99048024770618892</v>
      </c>
      <c r="X28" s="60">
        <f ca="1"/>
        <v>2.2464834820063047</v>
      </c>
      <c r="Y28" s="52">
        <f ca="1">$B$12 * EXP(($E$3 - $C$12^2/2) * Y$2 + $C$12*SQRT(Y$2)*T28)</f>
        <v>77.40174103589608</v>
      </c>
      <c r="Z28" s="52">
        <f ca="1">Y28 * EXP(($E$3 - $C$12^2/2) * (Z$2-Y$2) + $C$12*SQRT(Z$2-Y$2)*U28)</f>
        <v>130.70598008240728</v>
      </c>
      <c r="AA28" s="52">
        <f ca="1">Z28 * EXP(($E$3 - $C$12^2/2) * (AA$2-Z$2) + $C$12*SQRT(AA$2-Z$2)*V28)</f>
        <v>206.64918724733167</v>
      </c>
      <c r="AB28" s="52">
        <f ca="1">AA28 * EXP(($E$3 - $C$12^2/2) * (AB$2-AA$2) + $C$12*SQRT(AB$2-AA$2)*W28)</f>
        <v>154.29687920260275</v>
      </c>
      <c r="AC28" s="52">
        <f ca="1">AB28 * EXP(($E$3 - $C$12^2/2) * (AC$2-AB$2) + $C$12*SQRT(AC$2-AB$2)*X28)</f>
        <v>304.24204286548184</v>
      </c>
      <c r="AD28" s="47"/>
      <c r="AE28" s="3" t="s">
        <v>47</v>
      </c>
      <c r="AF28" s="64">
        <f t="shared" ref="AF28" ca="1" si="30">($B$5*AF30 + (1 + $B$6)*AF29)*$B$2</f>
        <v>0</v>
      </c>
      <c r="AG28" s="64">
        <f t="shared" ref="AG28" ca="1" si="31">($B$5*AG30 + (1 + $B$6)*AG29)*$B$2</f>
        <v>15000</v>
      </c>
      <c r="AH28" s="64">
        <f t="shared" ref="AH28" ca="1" si="32">($B$5*AH30 + (1 + $B$6)*AH29)*$B$2</f>
        <v>15000</v>
      </c>
      <c r="AI28" s="64">
        <f t="shared" ref="AI28" ca="1" si="33">($B$5*AI30 + (1 + $B$6)*AI29)*$B$2</f>
        <v>0</v>
      </c>
      <c r="AJ28" s="64" cm="1">
        <f t="array" aca="1" ref="AJ28" ca="1">($B$5*AJ30 + (1 + $B$6)*AJ29 + AND(NOT(AF29:AJ29)))*$B$2</f>
        <v>114999.99999999999</v>
      </c>
      <c r="AK28" s="73"/>
      <c r="AL28" s="70"/>
    </row>
    <row r="29" spans="1:38" ht="14.55" customHeight="1" x14ac:dyDescent="0.3">
      <c r="G29" s="3">
        <v>27</v>
      </c>
      <c r="H29" s="58">
        <v>-8.5940682563762374E-2</v>
      </c>
      <c r="I29" s="58">
        <v>0.11501962394116545</v>
      </c>
      <c r="J29" s="58">
        <v>0.24858350670575755</v>
      </c>
      <c r="K29" s="59">
        <v>0.5525561446915126</v>
      </c>
      <c r="L29" s="60">
        <f t="array" ref="L29:O29">TRANSPOSE(MMULT(Option!$B$25:$E$28, TRANSPOSE(H29:K29)))</f>
        <v>-8.5940682563762374E-2</v>
      </c>
      <c r="M29" s="60">
        <v>7.1040953597644174E-2</v>
      </c>
      <c r="N29" s="60">
        <v>0.21407633067626494</v>
      </c>
      <c r="O29" s="60">
        <v>0.5174422798022339</v>
      </c>
      <c r="P29" s="56" t="str">
        <f t="shared" si="1"/>
        <v>6/2</v>
      </c>
      <c r="R29" s="80"/>
      <c r="S29" s="3" t="s">
        <v>31</v>
      </c>
      <c r="T29" s="60">
        <f ca="1"/>
        <v>0.82951289522202365</v>
      </c>
      <c r="U29" s="60">
        <f ca="1"/>
        <v>-0.6708021734227092</v>
      </c>
      <c r="V29" s="60">
        <f ca="1"/>
        <v>0.26875236676032621</v>
      </c>
      <c r="W29" s="60">
        <f ca="1"/>
        <v>1.4500813004296917</v>
      </c>
      <c r="X29" s="60">
        <f ca="1"/>
        <v>1.1933110665921998</v>
      </c>
      <c r="Y29" s="52">
        <f ca="1">$B$13 * EXP(($E$3 - $C$13^2/2) * Y$2 + $C$13*SQRT(Y$2)*T29)</f>
        <v>128.89834295082289</v>
      </c>
      <c r="Z29" s="52">
        <f ca="1">Y29 * EXP(($E$3 - $C$13^2/2) * (Z$2-Y$2) + $C$13*SQRT(Z$2-Y$2)*U29)</f>
        <v>105.93051947346434</v>
      </c>
      <c r="AA29" s="52">
        <f ca="1">Z29 * EXP(($E$3 - $C$13^2/2) * (AA$2-Z$2) + $C$13*SQRT(AA$2-Z$2)*V29)</f>
        <v>115.40054913012752</v>
      </c>
      <c r="AB29" s="52">
        <f ca="1">AA29 * EXP(($E$3 - $C$13^2/2) * (AB$2-AA$2) + $C$13*SQRT(AB$2-AA$2)*W29)</f>
        <v>179.187636010765</v>
      </c>
      <c r="AC29" s="52">
        <f ca="1">AB29 * EXP(($E$3 - $C$13^2/2) * (AC$2-AB$2) + $C$13*SQRT(AC$2-AB$2)*X29)</f>
        <v>257.60485024983518</v>
      </c>
      <c r="AD29" s="47"/>
      <c r="AE29" s="3" t="s">
        <v>46</v>
      </c>
      <c r="AF29" s="52" t="b">
        <f t="shared" ref="AF29" ca="1" si="34">AF27 &gt;= $B$4</f>
        <v>0</v>
      </c>
      <c r="AG29" s="52" t="b">
        <f t="array" aca="1" ref="AG29" ca="1">AND(AG27 &gt;= $B$4, NOT(OR($AF29:AF29)))</f>
        <v>0</v>
      </c>
      <c r="AH29" s="52" t="b">
        <f t="array" aca="1" ref="AH29" ca="1">AND(AH27 &gt;= $B$4, NOT(OR($AF29:AG29)))</f>
        <v>0</v>
      </c>
      <c r="AI29" s="52" t="b">
        <f t="array" aca="1" ref="AI29" ca="1">AND(AI27 &gt;= $B$4, NOT(OR($AF29:AH29)))</f>
        <v>0</v>
      </c>
      <c r="AJ29" s="52" t="b">
        <f t="array" aca="1" ref="AJ29" ca="1">AND(AJ27 &gt;= $B$4, NOT(OR($AF29:AI29)))</f>
        <v>0</v>
      </c>
      <c r="AK29" s="73"/>
      <c r="AL29" s="70"/>
    </row>
    <row r="30" spans="1:38" ht="14.55" customHeight="1" x14ac:dyDescent="0.3">
      <c r="G30" s="3">
        <v>28</v>
      </c>
      <c r="H30" s="58">
        <v>0.57101713272741317</v>
      </c>
      <c r="I30" s="58">
        <v>-0.45403102800779044</v>
      </c>
      <c r="J30" s="58">
        <v>-0.24135326855871464</v>
      </c>
      <c r="K30" s="59">
        <v>-0.22884347275150962</v>
      </c>
      <c r="L30" s="60">
        <f t="array" ref="L30:O30">TRANSPOSE(MMULT(Option!$B$25:$E$28, TRANSPOSE(H30:K30)))</f>
        <v>0.57101713272741317</v>
      </c>
      <c r="M30" s="60">
        <v>-0.18771945764989764</v>
      </c>
      <c r="N30" s="60">
        <v>-0.10246938370281615</v>
      </c>
      <c r="O30" s="60">
        <v>-0.13356355513468171</v>
      </c>
      <c r="P30" s="56" t="str">
        <f t="shared" si="1"/>
        <v>6/3</v>
      </c>
      <c r="R30" s="80"/>
      <c r="S30" s="3" t="s">
        <v>30</v>
      </c>
      <c r="T30" s="60">
        <f ca="1"/>
        <v>0.13031437310556346</v>
      </c>
      <c r="U30" s="60">
        <f ca="1"/>
        <v>-0.86542255589832007</v>
      </c>
      <c r="V30" s="60">
        <f ca="1"/>
        <v>1.4274313760056834E-2</v>
      </c>
      <c r="W30" s="60">
        <f ca="1"/>
        <v>-0.62325148990524781</v>
      </c>
      <c r="X30" s="60">
        <f ca="1"/>
        <v>1.0075312428976506</v>
      </c>
      <c r="Y30" s="52">
        <f ca="1">$B$14 * EXP(($E$3 - $C$14^2/2) * Y$2 + $C$14*SQRT(Y$2)*T30)</f>
        <v>104.50809138404628</v>
      </c>
      <c r="Z30" s="52">
        <f ca="1">Y30 * EXP(($E$3 - $C$14^2/2) * (Z$2-Y$2) + $C$14*SQRT(Z$2-Y$2)*U30)</f>
        <v>81.015276135018468</v>
      </c>
      <c r="AA30" s="52">
        <f ca="1">Z30 * EXP(($E$3 - $C$14^2/2) * (AA$2-Z$2) + $C$14*SQRT(AA$2-Z$2)*V30)</f>
        <v>81.770784758992122</v>
      </c>
      <c r="AB30" s="52">
        <f ca="1">AA30 * EXP(($E$3 - $C$14^2/2) * (AB$2-AA$2) + $C$14*SQRT(AB$2-AA$2)*W30)</f>
        <v>68.165909440907782</v>
      </c>
      <c r="AC30" s="52">
        <f ca="1">AB30 * EXP(($E$3 - $C$14^2/2) * (AC$2-AB$2) + $C$14*SQRT(AC$2-AB$2)*X30)</f>
        <v>92.684750121108735</v>
      </c>
      <c r="AD30" s="47"/>
      <c r="AE30" s="3" t="s">
        <v>68</v>
      </c>
      <c r="AF30" s="52" t="b">
        <f ca="1">AND(AF27&gt;$B$3, NOT(OR($AF29:AF29)))</f>
        <v>0</v>
      </c>
      <c r="AG30" s="52" t="b">
        <f ca="1">AND(AG27&gt;$B$3, NOT(OR($AF29:AG29)))</f>
        <v>1</v>
      </c>
      <c r="AH30" s="52" t="b">
        <f ca="1">AND(AH27&gt;$B$3, NOT(OR($AF29:AH29)))</f>
        <v>1</v>
      </c>
      <c r="AI30" s="52" t="b">
        <f ca="1">AND(AI27&gt;$B$3, NOT(OR($AF29:AI29)))</f>
        <v>0</v>
      </c>
      <c r="AJ30" s="52" t="b">
        <f ca="1">AND(AJ27&gt;$B$3, NOT(OR($AF29:AJ29)))</f>
        <v>1</v>
      </c>
      <c r="AK30" s="74"/>
      <c r="AL30" s="70"/>
    </row>
    <row r="31" spans="1:38" ht="14.55" customHeight="1" x14ac:dyDescent="0.3">
      <c r="A31" s="3" t="s">
        <v>49</v>
      </c>
      <c r="B31" s="64">
        <v>98967.981466597921</v>
      </c>
      <c r="G31" s="3">
        <v>29</v>
      </c>
      <c r="H31" s="58">
        <v>0.66526097709445964</v>
      </c>
      <c r="I31" s="58">
        <v>-0.68487127216647481</v>
      </c>
      <c r="J31" s="58">
        <v>-1.5313985581228231</v>
      </c>
      <c r="K31" s="59">
        <v>-1.1240584421216695</v>
      </c>
      <c r="L31" s="60">
        <f t="array" ref="L31:O31">TRANSPOSE(MMULT(Option!$B$25:$E$28, TRANSPOSE(H31:K31)))</f>
        <v>0.66526097709445964</v>
      </c>
      <c r="M31" s="60">
        <v>-0.36159049836293083</v>
      </c>
      <c r="N31" s="60">
        <v>-1.2582797742035134</v>
      </c>
      <c r="O31" s="60">
        <v>-1.1747215403980971</v>
      </c>
      <c r="P31" s="56" t="str">
        <f t="shared" si="1"/>
        <v>6/4</v>
      </c>
      <c r="R31" s="80">
        <v>8</v>
      </c>
      <c r="S31" s="3" t="s">
        <v>28</v>
      </c>
      <c r="T31" s="60">
        <f t="array" aca="1" ref="T31:T34" ca="1">TRANSPOSE(OFFSET($L$3, MATCH($R31 &amp; "/" &amp; T$2, $P$3:$P$5002, 0) - 1, 0, 1, $E$1))</f>
        <v>1.6878412450693321</v>
      </c>
      <c r="U31" s="60">
        <f t="array" aca="1" ref="U31:U34" ca="1">TRANSPOSE(OFFSET($L$3, MATCH($R31 &amp; "/" &amp; U$2, $P$3:$P$5002, 0) - 1, 0, 1, $E$1))</f>
        <v>0.44977416178667795</v>
      </c>
      <c r="V31" s="60">
        <f t="array" aca="1" ref="V31:V34" ca="1">TRANSPOSE(OFFSET($L$3, MATCH($R31 &amp; "/" &amp; V$2, $P$3:$P$5002, 0) - 1, 0, 1, $E$1))</f>
        <v>-0.90903867253496617</v>
      </c>
      <c r="W31" s="60">
        <f t="array" aca="1" ref="W31:W34" ca="1">TRANSPOSE(OFFSET($L$3, MATCH($R31 &amp; "/" &amp; W$2, $P$3:$P$5002, 0) - 1, 0, 1, $E$1))</f>
        <v>-0.66994995918498323</v>
      </c>
      <c r="X31" s="60">
        <f t="array" aca="1" ref="X31:X34" ca="1">TRANSPOSE(OFFSET($L$3, MATCH($R31 &amp; "/" &amp; X$2, $P$3:$P$5002, 0) - 1, 0, 1, $E$1))</f>
        <v>-2.7705824968549724</v>
      </c>
      <c r="Y31" s="52">
        <f ca="1">$B$11 * EXP(($E$3 - $C$11^2/2) * Y$2 + $C$11*SQRT(Y$2)*T31)</f>
        <v>166.75448141863723</v>
      </c>
      <c r="Z31" s="52">
        <f ca="1">Y31 * EXP(($E$3 - $C$11^2/2) * (Z$2-Y$2) + $C$11*SQRT(Z$2-Y$2)*U31)</f>
        <v>191.80031562548743</v>
      </c>
      <c r="AA31" s="52">
        <f ca="1">Z31 * EXP(($E$3 - $C$11^2/2) * (AA$2-Z$2) + $C$11*SQRT(AA$2-Z$2)*V31)</f>
        <v>146.75187071873069</v>
      </c>
      <c r="AB31" s="52">
        <f ca="1">AA31 * EXP(($E$3 - $C$11^2/2) * (AB$2-AA$2) + $C$11*SQRT(AB$2-AA$2)*W31)</f>
        <v>120.63364416087644</v>
      </c>
      <c r="AC31" s="52">
        <f ca="1">AB31 * EXP(($E$3 - $C$11^2/2) * (AC$2-AB$2) + $C$11*SQRT(AC$2-AB$2)*X31)</f>
        <v>52.803816456461377</v>
      </c>
      <c r="AD31" s="47"/>
      <c r="AE31" s="3" t="s">
        <v>69</v>
      </c>
      <c r="AF31" s="20" cm="1">
        <f t="array" aca="1" ref="AF31" ca="1">MIN(Y31:Y34 / $D$11:$D$14)</f>
        <v>0.63952189519300928</v>
      </c>
      <c r="AG31" s="20" cm="1">
        <f t="array" aca="1" ref="AG31" ca="1">MIN(Z31:Z34 / $D$11:$D$14)</f>
        <v>0.59494251921247998</v>
      </c>
      <c r="AH31" s="20" cm="1">
        <f t="array" aca="1" ref="AH31" ca="1">MIN(AA31:AA34 / $D$11:$D$14)</f>
        <v>0.43436648710110082</v>
      </c>
      <c r="AI31" s="20" cm="1">
        <f t="array" aca="1" ref="AI31" ca="1">MIN(AB31:AB34 / $D$11:$D$14)</f>
        <v>0.42688285362029438</v>
      </c>
      <c r="AJ31" s="20" cm="1">
        <f t="array" aca="1" ref="AJ31" ca="1">MIN(AC31:AC34 / $D$11:$D$14)</f>
        <v>0.20548337425017557</v>
      </c>
      <c r="AK31" s="72">
        <f t="array" aca="1" ref="AK31" ca="1">SUMPRODUCT(AF32:AJ32, EXP(-$E$3*$AF$2:$AJ$2))</f>
        <v>77880.078307140488</v>
      </c>
      <c r="AL31" s="70">
        <f ca="1">MAX(AC32 - $D$11, 0) * EXP(-$E$2*$E$3)</f>
        <v>0</v>
      </c>
    </row>
    <row r="32" spans="1:38" ht="14.55" customHeight="1" x14ac:dyDescent="0.3">
      <c r="A32" s="3" t="s">
        <v>50</v>
      </c>
      <c r="B32" s="64">
        <v>98715.632237794416</v>
      </c>
      <c r="C32" s="3" t="s">
        <v>52</v>
      </c>
      <c r="D32" s="67">
        <f>B32-B31</f>
        <v>-252.34922880350496</v>
      </c>
      <c r="E32" s="69" t="s">
        <v>53</v>
      </c>
      <c r="G32" s="3">
        <v>30</v>
      </c>
      <c r="H32" s="58">
        <v>-1.3949513770535171</v>
      </c>
      <c r="I32" s="58">
        <v>0.92567358159311663</v>
      </c>
      <c r="J32" s="58">
        <v>-0.93779701354707024</v>
      </c>
      <c r="K32" s="59">
        <v>0.17871073651930533</v>
      </c>
      <c r="L32" s="60">
        <f t="array" ref="L32:O32">TRANSPOSE(MMULT(Option!$B$25:$E$28, TRANSPOSE(H32:K32)))</f>
        <v>-1.3949513770535171</v>
      </c>
      <c r="M32" s="60">
        <v>0.29041330047286074</v>
      </c>
      <c r="N32" s="60">
        <v>-1.1392588641328254</v>
      </c>
      <c r="O32" s="60">
        <v>-0.34558281072110564</v>
      </c>
      <c r="P32" s="56" t="str">
        <f t="shared" si="1"/>
        <v>6/5</v>
      </c>
      <c r="R32" s="80"/>
      <c r="S32" s="3" t="s">
        <v>29</v>
      </c>
      <c r="T32" s="60">
        <f ca="1"/>
        <v>-1.506781401872805</v>
      </c>
      <c r="U32" s="60">
        <f ca="1"/>
        <v>0.35718186919245698</v>
      </c>
      <c r="V32" s="60">
        <f ca="1"/>
        <v>-1.3363188633669834</v>
      </c>
      <c r="W32" s="60">
        <f ca="1"/>
        <v>-0.2814926625494204</v>
      </c>
      <c r="X32" s="60">
        <f ca="1"/>
        <v>-2.5905561154393615</v>
      </c>
      <c r="Y32" s="52">
        <f ca="1">$B$12 * EXP(($E$3 - $C$12^2/2) * Y$2 + $C$12*SQRT(Y$2)*T32)</f>
        <v>63.95218951930093</v>
      </c>
      <c r="Z32" s="52">
        <f ca="1">Y32 * EXP(($E$3 - $C$12^2/2) * (Z$2-Y$2) + $C$12*SQRT(Z$2-Y$2)*U32)</f>
        <v>71.542403237306843</v>
      </c>
      <c r="AA32" s="52">
        <f ca="1">Z32 * EXP(($E$3 - $C$12^2/2) * (AA$2-Z$2) + $C$12*SQRT(AA$2-Z$2)*V32)</f>
        <v>48.153540548132582</v>
      </c>
      <c r="AB32" s="52">
        <f ca="1">AA32 * EXP(($E$3 - $C$12^2/2) * (AB$2-AA$2) + $C$12*SQRT(AB$2-AA$2)*W32)</f>
        <v>44.475873268845731</v>
      </c>
      <c r="AC32" s="52">
        <f ca="1">AB32 * EXP(($E$3 - $C$12^2/2) * (AC$2-AB$2) + $C$12*SQRT(AC$2-AB$2)*X32)</f>
        <v>20.548337425017557</v>
      </c>
      <c r="AD32" s="47"/>
      <c r="AE32" s="3" t="s">
        <v>47</v>
      </c>
      <c r="AF32" s="64">
        <f t="shared" ref="AF32" ca="1" si="35">($B$5*AF34 + (1 + $B$6)*AF33)*$B$2</f>
        <v>0</v>
      </c>
      <c r="AG32" s="64">
        <f t="shared" ref="AG32" ca="1" si="36">($B$5*AG34 + (1 + $B$6)*AG33)*$B$2</f>
        <v>0</v>
      </c>
      <c r="AH32" s="64">
        <f t="shared" ref="AH32" ca="1" si="37">($B$5*AH34 + (1 + $B$6)*AH33)*$B$2</f>
        <v>0</v>
      </c>
      <c r="AI32" s="64">
        <f t="shared" ref="AI32" ca="1" si="38">($B$5*AI34 + (1 + $B$6)*AI33)*$B$2</f>
        <v>0</v>
      </c>
      <c r="AJ32" s="64" cm="1">
        <f t="array" aca="1" ref="AJ32" ca="1">($B$5*AJ34 + (1 + $B$6)*AJ33 + AND(NOT(AF33:AJ33)))*$B$2</f>
        <v>100000</v>
      </c>
      <c r="AK32" s="73"/>
      <c r="AL32" s="70"/>
    </row>
    <row r="33" spans="1:38" ht="14.55" customHeight="1" x14ac:dyDescent="0.3">
      <c r="A33" s="3" t="s">
        <v>51</v>
      </c>
      <c r="B33" s="64">
        <v>99098.671548425511</v>
      </c>
      <c r="C33" s="53" t="s">
        <v>54</v>
      </c>
      <c r="D33" s="68">
        <f>(B33-B31) / 0.01</f>
        <v>13069.008182758989</v>
      </c>
      <c r="E33" s="69" t="s">
        <v>55</v>
      </c>
      <c r="G33" s="3">
        <v>31</v>
      </c>
      <c r="H33" s="58">
        <v>0.71446570184755454</v>
      </c>
      <c r="I33" s="58">
        <v>-1.2616514487151693</v>
      </c>
      <c r="J33" s="58">
        <v>0.99521177029278485</v>
      </c>
      <c r="K33" s="59">
        <v>-2.2583617546564346E-2</v>
      </c>
      <c r="L33" s="60">
        <f t="array" ref="L33:O33">TRANSPOSE(MMULT(Option!$B$25:$E$28, TRANSPOSE(H33:K33)))</f>
        <v>0.71446570184755454</v>
      </c>
      <c r="M33" s="60">
        <v>-0.87053637213856994</v>
      </c>
      <c r="N33" s="60">
        <v>0.82951289522202365</v>
      </c>
      <c r="O33" s="60">
        <v>0.13031437310556346</v>
      </c>
      <c r="P33" s="56" t="str">
        <f t="shared" si="1"/>
        <v>7/1</v>
      </c>
      <c r="R33" s="80"/>
      <c r="S33" s="3" t="s">
        <v>31</v>
      </c>
      <c r="T33" s="60">
        <f ca="1"/>
        <v>-1.1111153924147872</v>
      </c>
      <c r="U33" s="60">
        <f ca="1"/>
        <v>-0.65318622248115488</v>
      </c>
      <c r="V33" s="60">
        <f ca="1"/>
        <v>-1.0652539214232437</v>
      </c>
      <c r="W33" s="60">
        <f ca="1"/>
        <v>-7.4596633304568671E-2</v>
      </c>
      <c r="X33" s="60">
        <f ca="1"/>
        <v>-1.2695783182092535</v>
      </c>
      <c r="Y33" s="52">
        <f ca="1">$B$13 * EXP(($E$3 - $C$13^2/2) * Y$2 + $C$13*SQRT(Y$2)*T33)</f>
        <v>72.012201379555293</v>
      </c>
      <c r="Z33" s="52">
        <f ca="1">Y33 * EXP(($E$3 - $C$13^2/2) * (Z$2-Y$2) + $C$13*SQRT(Z$2-Y$2)*U33)</f>
        <v>59.494251921248001</v>
      </c>
      <c r="AA33" s="52">
        <f ca="1">Z33 * EXP(($E$3 - $C$13^2/2) * (AA$2-Z$2) + $C$13*SQRT(AA$2-Z$2)*V33)</f>
        <v>43.436648710110084</v>
      </c>
      <c r="AB33" s="52">
        <f ca="1">AA33 * EXP(($E$3 - $C$13^2/2) * (AB$2-AA$2) + $C$13*SQRT(AB$2-AA$2)*W33)</f>
        <v>42.68828536202944</v>
      </c>
      <c r="AC33" s="52">
        <f ca="1">AB33 * EXP(($E$3 - $C$13^2/2) * (AC$2-AB$2) + $C$13*SQRT(AC$2-AB$2)*X33)</f>
        <v>29.313584390023969</v>
      </c>
      <c r="AD33" s="47"/>
      <c r="AE33" s="3" t="s">
        <v>46</v>
      </c>
      <c r="AF33" s="52" t="b">
        <f t="shared" ref="AF33" ca="1" si="39">AF31 &gt;= $B$4</f>
        <v>0</v>
      </c>
      <c r="AG33" s="52" t="b">
        <f t="array" aca="1" ref="AG33" ca="1">AND(AG31 &gt;= $B$4, NOT(OR($AF33:AF33)))</f>
        <v>0</v>
      </c>
      <c r="AH33" s="52" t="b">
        <f t="array" aca="1" ref="AH33" ca="1">AND(AH31 &gt;= $B$4, NOT(OR($AF33:AG33)))</f>
        <v>0</v>
      </c>
      <c r="AI33" s="52" t="b">
        <f t="array" aca="1" ref="AI33" ca="1">AND(AI31 &gt;= $B$4, NOT(OR($AF33:AH33)))</f>
        <v>0</v>
      </c>
      <c r="AJ33" s="52" t="b">
        <f t="array" aca="1" ref="AJ33" ca="1">AND(AJ31 &gt;= $B$4, NOT(OR($AF33:AI33)))</f>
        <v>0</v>
      </c>
      <c r="AK33" s="73"/>
      <c r="AL33" s="70"/>
    </row>
    <row r="34" spans="1:38" ht="14.55" customHeight="1" x14ac:dyDescent="0.3">
      <c r="B34" s="16"/>
      <c r="C34" s="16"/>
      <c r="D34" s="16"/>
      <c r="G34" s="3">
        <v>32</v>
      </c>
      <c r="H34" s="58">
        <v>0.34908955525490959</v>
      </c>
      <c r="I34" s="58">
        <v>1.7350153589979904</v>
      </c>
      <c r="J34" s="58">
        <v>-1.4400058867416843</v>
      </c>
      <c r="K34" s="59">
        <v>-1.3759949501128437</v>
      </c>
      <c r="L34" s="60">
        <f t="array" ref="L34:O34">TRANSPOSE(MMULT(Option!$B$25:$E$28, TRANSPOSE(H34:K34)))</f>
        <v>0.34908955525490959</v>
      </c>
      <c r="M34" s="60">
        <v>1.7298036650058182</v>
      </c>
      <c r="N34" s="60">
        <v>-0.6708021734227092</v>
      </c>
      <c r="O34" s="60">
        <v>-0.86542255589832007</v>
      </c>
      <c r="P34" s="56" t="str">
        <f t="shared" si="1"/>
        <v>7/2</v>
      </c>
      <c r="R34" s="80"/>
      <c r="S34" s="3" t="s">
        <v>30</v>
      </c>
      <c r="T34" s="60">
        <f ca="1"/>
        <v>-0.13142244756421051</v>
      </c>
      <c r="U34" s="60">
        <f ca="1"/>
        <v>-0.19618193619032315</v>
      </c>
      <c r="V34" s="60">
        <f ca="1"/>
        <v>-1.1645797258277835</v>
      </c>
      <c r="W34" s="60">
        <f ca="1"/>
        <v>-1.3845628250067039</v>
      </c>
      <c r="X34" s="60">
        <f ca="1"/>
        <v>-1.2974671714411383</v>
      </c>
      <c r="Y34" s="52">
        <f ca="1">$B$14 * EXP(($E$3 - $C$14^2/2) * Y$2 + $C$14*SQRT(Y$2)*T34)</f>
        <v>96.615912344763544</v>
      </c>
      <c r="Z34" s="52">
        <f ca="1">Y34 * EXP(($E$3 - $C$14^2/2) * (Z$2-Y$2) + $C$14*SQRT(Z$2-Y$2)*U34)</f>
        <v>91.55032955690109</v>
      </c>
      <c r="AA34" s="52">
        <f ca="1">Z34 * EXP(($E$3 - $C$14^2/2) * (AA$2-Z$2) + $C$14*SQRT(AA$2-Z$2)*V34)</f>
        <v>64.878413269111959</v>
      </c>
      <c r="AB34" s="52">
        <f ca="1">AA34 * EXP(($E$3 - $C$14^2/2) * (AB$2-AA$2) + $C$14*SQRT(AB$2-AA$2)*W34)</f>
        <v>43.040696812818737</v>
      </c>
      <c r="AC34" s="52">
        <f ca="1">AB34 * EXP(($E$3 - $C$14^2/2) * (AC$2-AB$2) + $C$14*SQRT(AC$2-AB$2)*X34)</f>
        <v>29.309331723681041</v>
      </c>
      <c r="AD34" s="47"/>
      <c r="AE34" s="3" t="s">
        <v>68</v>
      </c>
      <c r="AF34" s="52" t="b">
        <f ca="1">AND(AF31&gt;$B$3, NOT(OR($AF33:AF33)))</f>
        <v>0</v>
      </c>
      <c r="AG34" s="52" t="b">
        <f ca="1">AND(AG31&gt;$B$3, NOT(OR($AF33:AG33)))</f>
        <v>0</v>
      </c>
      <c r="AH34" s="52" t="b">
        <f ca="1">AND(AH31&gt;$B$3, NOT(OR($AF33:AH33)))</f>
        <v>0</v>
      </c>
      <c r="AI34" s="52" t="b">
        <f ca="1">AND(AI31&gt;$B$3, NOT(OR($AF33:AI33)))</f>
        <v>0</v>
      </c>
      <c r="AJ34" s="52" t="b">
        <f ca="1">AND(AJ31&gt;$B$3, NOT(OR($AF33:AJ33)))</f>
        <v>0</v>
      </c>
      <c r="AK34" s="74"/>
      <c r="AL34" s="70"/>
    </row>
    <row r="35" spans="1:38" ht="14.55" customHeight="1" x14ac:dyDescent="0.3">
      <c r="B35" s="16"/>
      <c r="C35" s="16"/>
      <c r="D35" s="16"/>
      <c r="E35" s="16"/>
      <c r="G35" s="3">
        <v>33</v>
      </c>
      <c r="H35" s="58">
        <v>0.3378510865841946</v>
      </c>
      <c r="I35" s="58">
        <v>1.5003574815445027</v>
      </c>
      <c r="J35" s="58">
        <v>-0.29519629921046348</v>
      </c>
      <c r="K35" s="59">
        <v>-0.53265152634691804</v>
      </c>
      <c r="L35" s="60">
        <f t="array" ref="L35:O35">TRANSPOSE(MMULT(Option!$B$25:$E$28, TRANSPOSE(H35:K35)))</f>
        <v>0.3378510865841946</v>
      </c>
      <c r="M35" s="60">
        <v>1.5102407803678763</v>
      </c>
      <c r="N35" s="60">
        <v>0.26875236676032621</v>
      </c>
      <c r="O35" s="60">
        <v>1.4274313760056834E-2</v>
      </c>
      <c r="P35" s="56" t="str">
        <f t="shared" si="1"/>
        <v>7/3</v>
      </c>
      <c r="R35" s="80">
        <v>9</v>
      </c>
      <c r="S35" s="3" t="s">
        <v>28</v>
      </c>
      <c r="T35" s="60">
        <f t="array" aca="1" ref="T35:T38" ca="1">TRANSPOSE(OFFSET($L$3, MATCH($R35 &amp; "/" &amp; T$2, $P$3:$P$5002, 0) - 1, 0, 1, $E$1))</f>
        <v>-0.79190254274053162</v>
      </c>
      <c r="U35" s="60">
        <f t="array" aca="1" ref="U35:U38" ca="1">TRANSPOSE(OFFSET($L$3, MATCH($R35 &amp; "/" &amp; U$2, $P$3:$P$5002, 0) - 1, 0, 1, $E$1))</f>
        <v>-1.2145720507429794</v>
      </c>
      <c r="V35" s="60">
        <f t="array" aca="1" ref="V35:V38" ca="1">TRANSPOSE(OFFSET($L$3, MATCH($R35 &amp; "/" &amp; V$2, $P$3:$P$5002, 0) - 1, 0, 1, $E$1))</f>
        <v>1.0987855856841833</v>
      </c>
      <c r="W35" s="60">
        <f t="array" aca="1" ref="W35:W38" ca="1">TRANSPOSE(OFFSET($L$3, MATCH($R35 &amp; "/" &amp; W$2, $P$3:$P$5002, 0) - 1, 0, 1, $E$1))</f>
        <v>-0.35022317365416905</v>
      </c>
      <c r="X35" s="60">
        <f t="array" aca="1" ref="X35:X38" ca="1">TRANSPOSE(OFFSET($L$3, MATCH($R35 &amp; "/" &amp; X$2, $P$3:$P$5002, 0) - 1, 0, 1, $E$1))</f>
        <v>1.6989324699151558</v>
      </c>
      <c r="Y35" s="52">
        <f ca="1">$B$11 * EXP(($E$3 - $C$11^2/2) * Y$2 + $C$11*SQRT(Y$2)*T35)</f>
        <v>79.249366827406348</v>
      </c>
      <c r="Z35" s="52">
        <f ca="1">Y35 * EXP(($E$3 - $C$11^2/2) * (Z$2-Y$2) + $C$11*SQRT(Z$2-Y$2)*U35)</f>
        <v>55.325161660213972</v>
      </c>
      <c r="AA35" s="52">
        <f ca="1">Z35 * EXP(($E$3 - $C$11^2/2) * (AA$2-Z$2) + $C$11*SQRT(AA$2-Z$2)*V35)</f>
        <v>77.313105629499617</v>
      </c>
      <c r="AB35" s="52">
        <f ca="1">AA35 * EXP(($E$3 - $C$11^2/2) * (AB$2-AA$2) + $C$11*SQRT(AB$2-AA$2)*W35)</f>
        <v>69.951107348081507</v>
      </c>
      <c r="AC35" s="52">
        <f ca="1">AB35 * EXP(($E$3 - $C$11^2/2) * (AC$2-AB$2) + $C$11*SQRT(AC$2-AB$2)*X35)</f>
        <v>117.03537886218639</v>
      </c>
      <c r="AD35" s="47"/>
      <c r="AE35" s="3" t="s">
        <v>69</v>
      </c>
      <c r="AF35" s="20" cm="1">
        <f t="array" aca="1" ref="AF35" ca="1">MIN(Y35:Y38 / $D$11:$D$14)</f>
        <v>0.60991260698369831</v>
      </c>
      <c r="AG35" s="20" cm="1">
        <f t="array" aca="1" ref="AG35" ca="1">MIN(Z35:Z38 / $D$11:$D$14)</f>
        <v>0.387819808235636</v>
      </c>
      <c r="AH35" s="20" cm="1">
        <f t="array" aca="1" ref="AH35" ca="1">MIN(AA35:AA38 / $D$11:$D$14)</f>
        <v>0.43991402949156344</v>
      </c>
      <c r="AI35" s="20" cm="1">
        <f t="array" aca="1" ref="AI35" ca="1">MIN(AB35:AB38 / $D$11:$D$14)</f>
        <v>0.42550161945725401</v>
      </c>
      <c r="AJ35" s="20" cm="1">
        <f t="array" aca="1" ref="AJ35" ca="1">MIN(AC35:AC38 / $D$11:$D$14)</f>
        <v>0.7862837418236418</v>
      </c>
      <c r="AK35" s="72">
        <f t="array" aca="1" ref="AK35" ca="1">SUMPRODUCT(AF36:AJ36, EXP(-$E$3*$AF$2:$AJ$2))</f>
        <v>77880.078307140488</v>
      </c>
      <c r="AL35" s="70">
        <f ca="1">MAX(AC36 - $D$11, 0) * EXP(-$E$2*$E$3)</f>
        <v>0</v>
      </c>
    </row>
    <row r="36" spans="1:38" ht="14.55" customHeight="1" x14ac:dyDescent="0.3">
      <c r="A36" t="s">
        <v>61</v>
      </c>
      <c r="G36" s="3">
        <v>34</v>
      </c>
      <c r="H36" s="58">
        <v>-1.1745969748071907</v>
      </c>
      <c r="I36" s="58">
        <v>-0.56806640243432982</v>
      </c>
      <c r="J36" s="58">
        <v>2.3552898611457516</v>
      </c>
      <c r="K36" s="59">
        <v>-0.54225975011684879</v>
      </c>
      <c r="L36" s="60">
        <f t="array" ref="L36:O36">TRANSPOSE(MMULT(Option!$B$25:$E$28, TRANSPOSE(H36:K36)))</f>
        <v>-1.1745969748071907</v>
      </c>
      <c r="M36" s="60">
        <v>-0.99048024770618892</v>
      </c>
      <c r="N36" s="60">
        <v>1.4500813004296917</v>
      </c>
      <c r="O36" s="60">
        <v>-0.62325148990524781</v>
      </c>
      <c r="P36" s="56" t="str">
        <f t="shared" si="1"/>
        <v>7/4</v>
      </c>
      <c r="R36" s="80"/>
      <c r="S36" s="3" t="s">
        <v>29</v>
      </c>
      <c r="T36" s="60">
        <f ca="1"/>
        <v>-1.664798664394501</v>
      </c>
      <c r="U36" s="60">
        <f ca="1"/>
        <v>-1.525916198922936</v>
      </c>
      <c r="V36" s="60">
        <f ca="1"/>
        <v>0.40346166771866282</v>
      </c>
      <c r="W36" s="60">
        <f ca="1"/>
        <v>-0.12770188762107049</v>
      </c>
      <c r="X36" s="60">
        <f ca="1"/>
        <v>2.0301632265222849</v>
      </c>
      <c r="Y36" s="52">
        <f ca="1">$B$12 * EXP(($E$3 - $C$12^2/2) * Y$2 + $C$12*SQRT(Y$2)*T36)</f>
        <v>60.991260698369828</v>
      </c>
      <c r="Z36" s="52">
        <f ca="1">Y36 * EXP(($E$3 - $C$12^2/2) * (Z$2-Y$2) + $C$12*SQRT(Z$2-Y$2)*U36)</f>
        <v>38.7819808235636</v>
      </c>
      <c r="AA36" s="52">
        <f ca="1">Z36 * EXP(($E$3 - $C$12^2/2) * (AA$2-Z$2) + $C$12*SQRT(AA$2-Z$2)*V36)</f>
        <v>43.991402949156345</v>
      </c>
      <c r="AB36" s="52">
        <f ca="1">AA36 * EXP(($E$3 - $C$12^2/2) * (AB$2-AA$2) + $C$12*SQRT(AB$2-AA$2)*W36)</f>
        <v>42.550161945725399</v>
      </c>
      <c r="AC36" s="52">
        <f ca="1">AB36 * EXP(($E$3 - $C$12^2/2) * (AC$2-AB$2) + $C$12*SQRT(AC$2-AB$2)*X36)</f>
        <v>78.628374182364183</v>
      </c>
      <c r="AD36" s="47"/>
      <c r="AE36" s="3" t="s">
        <v>47</v>
      </c>
      <c r="AF36" s="64">
        <f t="shared" ref="AF36" ca="1" si="40">($B$5*AF38 + (1 + $B$6)*AF37)*$B$2</f>
        <v>0</v>
      </c>
      <c r="AG36" s="64">
        <f t="shared" ref="AG36" ca="1" si="41">($B$5*AG38 + (1 + $B$6)*AG37)*$B$2</f>
        <v>0</v>
      </c>
      <c r="AH36" s="64">
        <f t="shared" ref="AH36" ca="1" si="42">($B$5*AH38 + (1 + $B$6)*AH37)*$B$2</f>
        <v>0</v>
      </c>
      <c r="AI36" s="64">
        <f t="shared" ref="AI36" ca="1" si="43">($B$5*AI38 + (1 + $B$6)*AI37)*$B$2</f>
        <v>0</v>
      </c>
      <c r="AJ36" s="64" cm="1">
        <f t="array" aca="1" ref="AJ36" ca="1">($B$5*AJ38 + (1 + $B$6)*AJ37 + AND(NOT(AF37:AJ37)))*$B$2</f>
        <v>100000</v>
      </c>
      <c r="AK36" s="73"/>
      <c r="AL36" s="70"/>
    </row>
    <row r="37" spans="1:38" ht="14.55" customHeight="1" x14ac:dyDescent="0.3">
      <c r="A37" t="s">
        <v>56</v>
      </c>
      <c r="B37" s="25">
        <f>1 / (C12 * SQRT(E2)) * (LN(D12/B12) + (E3 + C12^2/2)*E2)</f>
        <v>0.70808819287493341</v>
      </c>
      <c r="G37" s="3">
        <v>35</v>
      </c>
      <c r="H37" s="58">
        <v>1.9609289178641489</v>
      </c>
      <c r="I37" s="58">
        <v>1.5952948867489847</v>
      </c>
      <c r="J37" s="58">
        <v>-1.002693955882334E-2</v>
      </c>
      <c r="K37" s="59">
        <v>-0.2249428255748267</v>
      </c>
      <c r="L37" s="60">
        <f t="array" ref="L37:O37">TRANSPOSE(MMULT(Option!$B$25:$E$28, TRANSPOSE(H37:K37)))</f>
        <v>1.9609289178641489</v>
      </c>
      <c r="M37" s="60">
        <v>2.2464834820063047</v>
      </c>
      <c r="N37" s="60">
        <v>1.1933110665921998</v>
      </c>
      <c r="O37" s="60">
        <v>1.0075312428976506</v>
      </c>
      <c r="P37" s="56" t="str">
        <f t="shared" si="1"/>
        <v>7/5</v>
      </c>
      <c r="R37" s="80"/>
      <c r="S37" s="3" t="s">
        <v>31</v>
      </c>
      <c r="T37" s="60">
        <f ca="1"/>
        <v>-1.3117266385645987</v>
      </c>
      <c r="U37" s="60">
        <f ca="1"/>
        <v>-0.82194770471972667</v>
      </c>
      <c r="V37" s="60">
        <f ca="1"/>
        <v>-0.38352963623832703</v>
      </c>
      <c r="W37" s="60">
        <f ca="1"/>
        <v>0.51046447981046061</v>
      </c>
      <c r="X37" s="60">
        <f ca="1"/>
        <v>2.2031683173727483</v>
      </c>
      <c r="Y37" s="52">
        <f ca="1">$B$13 * EXP(($E$3 - $C$13^2/2) * Y$2 + $C$13*SQRT(Y$2)*T37)</f>
        <v>67.806102238821154</v>
      </c>
      <c r="Z37" s="52">
        <f ca="1">Y37 * EXP(($E$3 - $C$13^2/2) * (Z$2-Y$2) + $C$13*SQRT(Z$2-Y$2)*U37)</f>
        <v>53.253731806264057</v>
      </c>
      <c r="AA37" s="52">
        <f ca="1">Z37 * EXP(($E$3 - $C$13^2/2) * (AA$2-Z$2) + $C$13*SQRT(AA$2-Z$2)*V37)</f>
        <v>47.703701388706264</v>
      </c>
      <c r="AB37" s="52">
        <f ca="1">AA37 * EXP(($E$3 - $C$13^2/2) * (AB$2-AA$2) + $C$13*SQRT(AB$2-AA$2)*W37)</f>
        <v>55.876747972827566</v>
      </c>
      <c r="AC37" s="52">
        <f ca="1">AB37 * EXP(($E$3 - $C$13^2/2) * (AC$2-AB$2) + $C$13*SQRT(AC$2-AB$2)*X37)</f>
        <v>108.75512891421654</v>
      </c>
      <c r="AD37" s="47"/>
      <c r="AE37" s="3" t="s">
        <v>46</v>
      </c>
      <c r="AF37" s="52" t="b">
        <f t="shared" ref="AF37" ca="1" si="44">AF35 &gt;= $B$4</f>
        <v>0</v>
      </c>
      <c r="AG37" s="52" t="b">
        <f t="array" aca="1" ref="AG37" ca="1">AND(AG35 &gt;= $B$4, NOT(OR($AF37:AF37)))</f>
        <v>0</v>
      </c>
      <c r="AH37" s="52" t="b">
        <f t="array" aca="1" ref="AH37" ca="1">AND(AH35 &gt;= $B$4, NOT(OR($AF37:AG37)))</f>
        <v>0</v>
      </c>
      <c r="AI37" s="52" t="b">
        <f t="array" aca="1" ref="AI37" ca="1">AND(AI35 &gt;= $B$4, NOT(OR($AF37:AH37)))</f>
        <v>0</v>
      </c>
      <c r="AJ37" s="52" t="b">
        <f t="array" aca="1" ref="AJ37" ca="1">AND(AJ35 &gt;= $B$4, NOT(OR($AF37:AI37)))</f>
        <v>0</v>
      </c>
      <c r="AK37" s="73"/>
      <c r="AL37" s="70"/>
    </row>
    <row r="38" spans="1:38" ht="14.55" customHeight="1" x14ac:dyDescent="0.3">
      <c r="A38" t="s">
        <v>58</v>
      </c>
      <c r="B38" s="25">
        <f>B37 - C12 * SQRT(E2)</f>
        <v>3.7267799624996489E-2</v>
      </c>
      <c r="G38" s="3">
        <v>36</v>
      </c>
      <c r="H38" s="58">
        <v>1.6878412450693321</v>
      </c>
      <c r="I38" s="58">
        <v>-2.380667603922213</v>
      </c>
      <c r="J38" s="58">
        <v>-1.3239592959916473</v>
      </c>
      <c r="K38" s="59">
        <v>8.7880732690868713E-2</v>
      </c>
      <c r="L38" s="60">
        <f t="array" ref="L38:O38">TRANSPOSE(MMULT(Option!$B$25:$E$28, TRANSPOSE(H38:K38)))</f>
        <v>1.6878412450693321</v>
      </c>
      <c r="M38" s="60">
        <v>-1.506781401872805</v>
      </c>
      <c r="N38" s="60">
        <v>-1.1111153924147872</v>
      </c>
      <c r="O38" s="60">
        <v>-0.13142244756421051</v>
      </c>
      <c r="P38" s="56" t="str">
        <f t="shared" si="1"/>
        <v>8/1</v>
      </c>
      <c r="R38" s="80"/>
      <c r="S38" s="3" t="s">
        <v>30</v>
      </c>
      <c r="T38" s="60">
        <f ca="1"/>
        <v>0.21621011263578926</v>
      </c>
      <c r="U38" s="60">
        <f ca="1"/>
        <v>-0.18596023248011617</v>
      </c>
      <c r="V38" s="60">
        <f ca="1"/>
        <v>1.3546523162942896</v>
      </c>
      <c r="W38" s="60">
        <f ca="1"/>
        <v>0.15228730515786437</v>
      </c>
      <c r="X38" s="60">
        <f ca="1"/>
        <v>1.7674694710883907</v>
      </c>
      <c r="Y38" s="52">
        <f ca="1">$B$14 * EXP(($E$3 - $C$14^2/2) * Y$2 + $C$14*SQRT(Y$2)*T38)</f>
        <v>107.23612939337556</v>
      </c>
      <c r="Z38" s="52">
        <f ca="1">Y38 * EXP(($E$3 - $C$14^2/2) * (Z$2-Y$2) + $C$14*SQRT(Z$2-Y$2)*U38)</f>
        <v>101.9258053461885</v>
      </c>
      <c r="AA38" s="52">
        <f ca="1">Z38 * EXP(($E$3 - $C$14^2/2) * (AA$2-Z$2) + $C$14*SQRT(AA$2-Z$2)*V38)</f>
        <v>153.79812178303487</v>
      </c>
      <c r="AB38" s="52">
        <f ca="1">AA38 * EXP(($E$3 - $C$14^2/2) * (AB$2-AA$2) + $C$14*SQRT(AB$2-AA$2)*W38)</f>
        <v>161.79450404603483</v>
      </c>
      <c r="AC38" s="52">
        <f ca="1">AB38 * EXP(($E$3 - $C$14^2/2) * (AC$2-AB$2) + $C$14*SQRT(AC$2-AB$2)*X38)</f>
        <v>276.32228335173198</v>
      </c>
      <c r="AD38" s="47"/>
      <c r="AE38" s="3" t="s">
        <v>68</v>
      </c>
      <c r="AF38" s="52" t="b">
        <f ca="1">AND(AF35&gt;$B$3, NOT(OR($AF37:AF37)))</f>
        <v>0</v>
      </c>
      <c r="AG38" s="52" t="b">
        <f ca="1">AND(AG35&gt;$B$3, NOT(OR($AF37:AG37)))</f>
        <v>0</v>
      </c>
      <c r="AH38" s="52" t="b">
        <f ca="1">AND(AH35&gt;$B$3, NOT(OR($AF37:AH37)))</f>
        <v>0</v>
      </c>
      <c r="AI38" s="52" t="b">
        <f ca="1">AND(AI35&gt;$B$3, NOT(OR($AF37:AI37)))</f>
        <v>0</v>
      </c>
      <c r="AJ38" s="52" t="b">
        <f ca="1">AND(AJ35&gt;$B$3, NOT(OR($AF37:AJ37)))</f>
        <v>0</v>
      </c>
      <c r="AK38" s="74"/>
      <c r="AL38" s="70"/>
    </row>
    <row r="39" spans="1:38" ht="14.55" customHeight="1" x14ac:dyDescent="0.3">
      <c r="A39" t="s">
        <v>59</v>
      </c>
      <c r="B39" s="47">
        <f>B11 * _xlfn.NORM.DIST(B37, 0, 1, TRUE) - D11*EXP(-E3*E2)*_xlfn.NORM.DIST(B38, 0, 1, TRUE)</f>
        <v>35.957806538443229</v>
      </c>
      <c r="G39" s="3">
        <v>37</v>
      </c>
      <c r="H39" s="58">
        <v>0.44977416178667795</v>
      </c>
      <c r="I39" s="58">
        <v>0.19341983229312934</v>
      </c>
      <c r="J39" s="58">
        <v>-1.0061880456959909</v>
      </c>
      <c r="K39" s="59">
        <v>-0.26899435646812714</v>
      </c>
      <c r="L39" s="60">
        <f t="array" ref="L39:O39">TRANSPOSE(MMULT(Option!$B$25:$E$28, TRANSPOSE(H39:K39)))</f>
        <v>0.44977416178667795</v>
      </c>
      <c r="M39" s="60">
        <v>0.35718186919245698</v>
      </c>
      <c r="N39" s="60">
        <v>-0.65318622248115488</v>
      </c>
      <c r="O39" s="60">
        <v>-0.19618193619032315</v>
      </c>
      <c r="P39" s="56" t="str">
        <f t="shared" si="1"/>
        <v>8/2</v>
      </c>
      <c r="R39" s="80">
        <v>10</v>
      </c>
      <c r="S39" s="3" t="s">
        <v>28</v>
      </c>
      <c r="T39" s="60">
        <f t="array" aca="1" ref="T39:T42" ca="1">TRANSPOSE(OFFSET($L$3, MATCH($R39 &amp; "/" &amp; T$2, $P$3:$P$5002, 0) - 1, 0, 1, $E$1))</f>
        <v>-1.9044745312172711</v>
      </c>
      <c r="U39" s="60">
        <f t="array" aca="1" ref="U39:U42" ca="1">TRANSPOSE(OFFSET($L$3, MATCH($R39 &amp; "/" &amp; U$2, $P$3:$P$5002, 0) - 1, 0, 1, $E$1))</f>
        <v>-0.19142711397225953</v>
      </c>
      <c r="V39" s="60">
        <f t="array" aca="1" ref="V39:V42" ca="1">TRANSPOSE(OFFSET($L$3, MATCH($R39 &amp; "/" &amp; V$2, $P$3:$P$5002, 0) - 1, 0, 1, $E$1))</f>
        <v>-0.28649080591160786</v>
      </c>
      <c r="W39" s="60">
        <f t="array" aca="1" ref="W39:W42" ca="1">TRANSPOSE(OFFSET($L$3, MATCH($R39 &amp; "/" &amp; W$2, $P$3:$P$5002, 0) - 1, 0, 1, $E$1))</f>
        <v>-0.29093213387288513</v>
      </c>
      <c r="X39" s="60">
        <f t="array" aca="1" ref="X39:X42" ca="1">TRANSPOSE(OFFSET($L$3, MATCH($R39 &amp; "/" &amp; X$2, $P$3:$P$5002, 0) - 1, 0, 1, $E$1))</f>
        <v>-0.63206489192869775</v>
      </c>
      <c r="Y39" s="52">
        <f ca="1">$B$11 * EXP(($E$3 - $C$11^2/2) * Y$2 + $C$11*SQRT(Y$2)*T39)</f>
        <v>56.759771503491351</v>
      </c>
      <c r="Z39" s="52">
        <f ca="1">Y39 * EXP(($E$3 - $C$11^2/2) * (Z$2-Y$2) + $C$11*SQRT(Z$2-Y$2)*U39)</f>
        <v>53.860625051500264</v>
      </c>
      <c r="AA39" s="52">
        <f ca="1">Z39 * EXP(($E$3 - $C$11^2/2) * (AA$2-Z$2) + $C$11*SQRT(AA$2-Z$2)*V39)</f>
        <v>49.672549206230869</v>
      </c>
      <c r="AB39" s="52">
        <f ca="1">AA39 * EXP(($E$3 - $C$11^2/2) * (AB$2-AA$2) + $C$11*SQRT(AB$2-AA$2)*W39)</f>
        <v>45.74913161716821</v>
      </c>
      <c r="AC39" s="52">
        <f ca="1">AB39 * EXP(($E$3 - $C$11^2/2) * (AC$2-AB$2) + $C$11*SQRT(AC$2-AB$2)*X39)</f>
        <v>38.0367707404084</v>
      </c>
      <c r="AD39" s="47"/>
      <c r="AE39" s="3" t="s">
        <v>69</v>
      </c>
      <c r="AF39" s="20" cm="1">
        <f t="array" aca="1" ref="AF39" ca="1">MIN(Y39:Y42 / $D$11:$D$14)</f>
        <v>0.52715913411439541</v>
      </c>
      <c r="AG39" s="20" cm="1">
        <f t="array" aca="1" ref="AG39" ca="1">MIN(Z39:Z42 / $D$11:$D$14)</f>
        <v>0.39791652593153537</v>
      </c>
      <c r="AH39" s="20" cm="1">
        <f t="array" aca="1" ref="AH39" ca="1">MIN(AA39:AA42 / $D$11:$D$14)</f>
        <v>0.34330292998543194</v>
      </c>
      <c r="AI39" s="20" cm="1">
        <f t="array" aca="1" ref="AI39" ca="1">MIN(AB39:AB42 / $D$11:$D$14)</f>
        <v>0.27202458101890925</v>
      </c>
      <c r="AJ39" s="20" cm="1">
        <f t="array" aca="1" ref="AJ39" ca="1">MIN(AC39:AC42 / $D$11:$D$14)</f>
        <v>0.38036770740408399</v>
      </c>
      <c r="AK39" s="72">
        <f t="array" aca="1" ref="AK39" ca="1">SUMPRODUCT(AF40:AJ40, EXP(-$E$3*$AF$2:$AJ$2))</f>
        <v>77880.078307140488</v>
      </c>
      <c r="AL39" s="70">
        <f ca="1">MAX(AC40 - $D$11, 0) * EXP(-$E$2*$E$3)</f>
        <v>78.420169392710406</v>
      </c>
    </row>
    <row r="40" spans="1:38" ht="14.55" customHeight="1" x14ac:dyDescent="0.3">
      <c r="A40" t="s">
        <v>62</v>
      </c>
      <c r="B40" s="47">
        <f ca="1">AVERAGE(AL3:AL4002)</f>
        <v>34.670591575087577</v>
      </c>
      <c r="G40" s="3">
        <v>38</v>
      </c>
      <c r="H40" s="58">
        <v>-0.90903867253496617</v>
      </c>
      <c r="I40" s="58">
        <v>-1.0613064127054974</v>
      </c>
      <c r="J40" s="58">
        <v>-0.48243008186918013</v>
      </c>
      <c r="K40" s="59">
        <v>-0.50083362240436669</v>
      </c>
      <c r="L40" s="60">
        <f t="array" ref="L40:O40">TRANSPOSE(MMULT(Option!$B$25:$E$28, TRANSPOSE(H40:K40)))</f>
        <v>-0.90903867253496617</v>
      </c>
      <c r="M40" s="60">
        <v>-1.3363188633669834</v>
      </c>
      <c r="N40" s="60">
        <v>-1.0652539214232437</v>
      </c>
      <c r="O40" s="60">
        <v>-1.1645797258277835</v>
      </c>
      <c r="P40" s="56" t="str">
        <f t="shared" si="1"/>
        <v>8/3</v>
      </c>
      <c r="R40" s="80"/>
      <c r="S40" s="3" t="s">
        <v>29</v>
      </c>
      <c r="T40" s="60">
        <f ca="1"/>
        <v>-2.150842712519331</v>
      </c>
      <c r="U40" s="60">
        <f ca="1"/>
        <v>-4.5865118541011954E-2</v>
      </c>
      <c r="V40" s="60">
        <f ca="1"/>
        <v>2.6386330171668133</v>
      </c>
      <c r="W40" s="60">
        <f ca="1"/>
        <v>1.5083950491490974</v>
      </c>
      <c r="X40" s="60">
        <f ca="1"/>
        <v>0.28837521877777428</v>
      </c>
      <c r="Y40" s="52">
        <f ca="1">$B$12 * EXP(($E$3 - $C$12^2/2) * Y$2 + $C$12*SQRT(Y$2)*T40)</f>
        <v>52.715913411439544</v>
      </c>
      <c r="Z40" s="52">
        <f ca="1">Y40 * EXP(($E$3 - $C$12^2/2) * (Z$2-Y$2) + $C$12*SQRT(Z$2-Y$2)*U40)</f>
        <v>52.256163032804665</v>
      </c>
      <c r="AA40" s="52">
        <f ca="1">Z40 * EXP(($E$3 - $C$12^2/2) * (AA$2-Z$2) + $C$12*SQRT(AA$2-Z$2)*V40)</f>
        <v>115.90231703503484</v>
      </c>
      <c r="AB40" s="52">
        <f ca="1">AA40 * EXP(($E$3 - $C$12^2/2) * (AB$2-AA$2) + $C$12*SQRT(AB$2-AA$2)*W40)</f>
        <v>183.14281467926025</v>
      </c>
      <c r="AC40" s="52">
        <f ca="1">AB40 * EXP(($E$3 - $C$12^2/2) * (AC$2-AB$2) + $C$12*SQRT(AC$2-AB$2)*X40)</f>
        <v>200.69349068119826</v>
      </c>
      <c r="AD40" s="47"/>
      <c r="AE40" s="3" t="s">
        <v>47</v>
      </c>
      <c r="AF40" s="64">
        <f t="shared" ref="AF40" ca="1" si="45">($B$5*AF42 + (1 + $B$6)*AF41)*$B$2</f>
        <v>0</v>
      </c>
      <c r="AG40" s="64">
        <f t="shared" ref="AG40" ca="1" si="46">($B$5*AG42 + (1 + $B$6)*AG41)*$B$2</f>
        <v>0</v>
      </c>
      <c r="AH40" s="64">
        <f t="shared" ref="AH40" ca="1" si="47">($B$5*AH42 + (1 + $B$6)*AH41)*$B$2</f>
        <v>0</v>
      </c>
      <c r="AI40" s="64">
        <f t="shared" ref="AI40" ca="1" si="48">($B$5*AI42 + (1 + $B$6)*AI41)*$B$2</f>
        <v>0</v>
      </c>
      <c r="AJ40" s="64" cm="1">
        <f t="array" aca="1" ref="AJ40" ca="1">($B$5*AJ42 + (1 + $B$6)*AJ41 + AND(NOT(AF41:AJ41)))*$B$2</f>
        <v>100000</v>
      </c>
      <c r="AK40" s="73"/>
      <c r="AL40" s="70"/>
    </row>
    <row r="41" spans="1:38" ht="14.55" customHeight="1" x14ac:dyDescent="0.3">
      <c r="G41" s="3">
        <v>39</v>
      </c>
      <c r="H41" s="58">
        <v>-0.66994995918498323</v>
      </c>
      <c r="I41" s="58">
        <v>-1.4743541378160868E-2</v>
      </c>
      <c r="J41" s="58">
        <v>0.22457230478806525</v>
      </c>
      <c r="K41" s="59">
        <v>-1.3505642205174833</v>
      </c>
      <c r="L41" s="60">
        <f t="array" ref="L41:O41">TRANSPOSE(MMULT(Option!$B$25:$E$28, TRANSPOSE(H41:K41)))</f>
        <v>-0.66994995918498323</v>
      </c>
      <c r="M41" s="60">
        <v>-0.2814926625494204</v>
      </c>
      <c r="N41" s="60">
        <v>-7.4596633304568671E-2</v>
      </c>
      <c r="O41" s="60">
        <v>-1.3845628250067039</v>
      </c>
      <c r="P41" s="56" t="str">
        <f t="shared" si="1"/>
        <v>8/4</v>
      </c>
      <c r="R41" s="80"/>
      <c r="S41" s="3" t="s">
        <v>31</v>
      </c>
      <c r="T41" s="60">
        <f ca="1"/>
        <v>-0.99824186777832724</v>
      </c>
      <c r="U41" s="60">
        <f ca="1"/>
        <v>4.7445753007262212E-2</v>
      </c>
      <c r="V41" s="60">
        <f ca="1"/>
        <v>1.1169668316965762</v>
      </c>
      <c r="W41" s="60">
        <f ca="1"/>
        <v>-0.24328438235503402</v>
      </c>
      <c r="X41" s="60">
        <f ca="1"/>
        <v>-0.64306695337121011</v>
      </c>
      <c r="Y41" s="52">
        <f ca="1">$B$13 * EXP(($E$3 - $C$13^2/2) * Y$2 + $C$13*SQRT(Y$2)*T41)</f>
        <v>74.492438653790202</v>
      </c>
      <c r="Z41" s="52">
        <f ca="1">Y41 * EXP(($E$3 - $C$13^2/2) * (Z$2-Y$2) + $C$13*SQRT(Z$2-Y$2)*U41)</f>
        <v>75.939073291086046</v>
      </c>
      <c r="AA41" s="52">
        <f ca="1">Z41 * EXP(($E$3 - $C$13^2/2) * (AA$2-Z$2) + $C$13*SQRT(AA$2-Z$2)*V41)</f>
        <v>106.7000259022857</v>
      </c>
      <c r="AB41" s="52">
        <f ca="1">AA41 * EXP(($E$3 - $C$13^2/2) * (AB$2-AA$2) + $C$13*SQRT(AB$2-AA$2)*W41)</f>
        <v>99.687080653457841</v>
      </c>
      <c r="AC41" s="52">
        <f ca="1">AB41 * EXP(($E$3 - $C$13^2/2) * (AC$2-AB$2) + $C$13*SQRT(AC$2-AB$2)*X41)</f>
        <v>82.608782484077381</v>
      </c>
      <c r="AD41" s="47"/>
      <c r="AE41" s="3" t="s">
        <v>46</v>
      </c>
      <c r="AF41" s="52" t="b">
        <f t="shared" ref="AF41" ca="1" si="49">AF39 &gt;= $B$4</f>
        <v>0</v>
      </c>
      <c r="AG41" s="52" t="b">
        <f t="array" aca="1" ref="AG41" ca="1">AND(AG39 &gt;= $B$4, NOT(OR($AF41:AF41)))</f>
        <v>0</v>
      </c>
      <c r="AH41" s="52" t="b">
        <f t="array" aca="1" ref="AH41" ca="1">AND(AH39 &gt;= $B$4, NOT(OR($AF41:AG41)))</f>
        <v>0</v>
      </c>
      <c r="AI41" s="52" t="b">
        <f t="array" aca="1" ref="AI41" ca="1">AND(AI39 &gt;= $B$4, NOT(OR($AF41:AH41)))</f>
        <v>0</v>
      </c>
      <c r="AJ41" s="52" t="b">
        <f t="array" aca="1" ref="AJ41" ca="1">AND(AJ39 &gt;= $B$4, NOT(OR($AF41:AI41)))</f>
        <v>0</v>
      </c>
      <c r="AK41" s="73"/>
      <c r="AL41" s="70"/>
    </row>
    <row r="42" spans="1:38" ht="14.55" customHeight="1" x14ac:dyDescent="0.3">
      <c r="A42" s="84" t="s">
        <v>16</v>
      </c>
      <c r="B42" s="84"/>
      <c r="G42" s="3">
        <v>40</v>
      </c>
      <c r="H42" s="58">
        <v>-2.7705824968549724</v>
      </c>
      <c r="I42" s="58">
        <v>-1.6173471158687069</v>
      </c>
      <c r="J42" s="58">
        <v>0.29850001869507858</v>
      </c>
      <c r="K42" s="59">
        <v>0.20555347523358014</v>
      </c>
      <c r="L42" s="60">
        <f t="array" ref="L42:O42">TRANSPOSE(MMULT(Option!$B$25:$E$28, TRANSPOSE(H42:K42)))</f>
        <v>-2.7705824968549724</v>
      </c>
      <c r="M42" s="60">
        <v>-2.5905561154393615</v>
      </c>
      <c r="N42" s="60">
        <v>-1.2695783182092535</v>
      </c>
      <c r="O42" s="60">
        <v>-1.2974671714411383</v>
      </c>
      <c r="P42" s="56" t="str">
        <f t="shared" si="1"/>
        <v>8/5</v>
      </c>
      <c r="R42" s="80"/>
      <c r="S42" s="3" t="s">
        <v>30</v>
      </c>
      <c r="T42" s="60">
        <f ca="1"/>
        <v>-1.5079798797278685</v>
      </c>
      <c r="U42" s="60">
        <f ca="1"/>
        <v>-1.5970635520564003</v>
      </c>
      <c r="V42" s="60">
        <f ca="1"/>
        <v>-0.50876338084287287</v>
      </c>
      <c r="W42" s="60">
        <f ca="1"/>
        <v>-0.79240267196065717</v>
      </c>
      <c r="X42" s="60">
        <f ca="1"/>
        <v>1.3658549866947254</v>
      </c>
      <c r="Y42" s="52">
        <f ca="1">$B$14 * EXP(($E$3 - $C$14^2/2) * Y$2 + $C$14*SQRT(Y$2)*T42)</f>
        <v>63.929200067524405</v>
      </c>
      <c r="Z42" s="52">
        <f ca="1">Y42 * EXP(($E$3 - $C$14^2/2) * (Z$2-Y$2) + $C$14*SQRT(Z$2-Y$2)*U42)</f>
        <v>39.791652593153536</v>
      </c>
      <c r="AA42" s="52">
        <f ca="1">Z42 * EXP(($E$3 - $C$14^2/2) * (AA$2-Z$2) + $C$14*SQRT(AA$2-Z$2)*V42)</f>
        <v>34.330292998543193</v>
      </c>
      <c r="AB42" s="52">
        <f ca="1">AA42 * EXP(($E$3 - $C$14^2/2) * (AB$2-AA$2) + $C$14*SQRT(AB$2-AA$2)*W42)</f>
        <v>27.202458101890926</v>
      </c>
      <c r="AC42" s="52">
        <f ca="1">AB42 * EXP(($E$3 - $C$14^2/2) * (AC$2-AB$2) + $C$14*SQRT(AC$2-AB$2)*X42)</f>
        <v>41.184576794461634</v>
      </c>
      <c r="AD42" s="47"/>
      <c r="AE42" s="3" t="s">
        <v>68</v>
      </c>
      <c r="AF42" s="52" t="b">
        <f ca="1">AND(AF39&gt;$B$3, NOT(OR($AF41:AF41)))</f>
        <v>0</v>
      </c>
      <c r="AG42" s="52" t="b">
        <f ca="1">AND(AG39&gt;$B$3, NOT(OR($AF41:AG41)))</f>
        <v>0</v>
      </c>
      <c r="AH42" s="52" t="b">
        <f ca="1">AND(AH39&gt;$B$3, NOT(OR($AF41:AH41)))</f>
        <v>0</v>
      </c>
      <c r="AI42" s="52" t="b">
        <f ca="1">AND(AI39&gt;$B$3, NOT(OR($AF41:AI41)))</f>
        <v>0</v>
      </c>
      <c r="AJ42" s="52" t="b">
        <f ca="1">AND(AJ39&gt;$B$3, NOT(OR($AF41:AJ41)))</f>
        <v>0</v>
      </c>
      <c r="AK42" s="74"/>
      <c r="AL42" s="70"/>
    </row>
    <row r="43" spans="1:38" ht="14.55" customHeight="1" x14ac:dyDescent="0.3">
      <c r="A43" t="s">
        <v>7</v>
      </c>
      <c r="B43" t="s">
        <v>64</v>
      </c>
      <c r="G43" s="3">
        <v>41</v>
      </c>
      <c r="H43" s="58">
        <v>-0.79190254274053162</v>
      </c>
      <c r="I43" s="58">
        <v>-1.4708296567606163</v>
      </c>
      <c r="J43" s="58">
        <v>-0.69430151355573777</v>
      </c>
      <c r="K43" s="59">
        <v>1.2303847162813573</v>
      </c>
      <c r="L43" s="60">
        <f t="array" ref="L43:O43">TRANSPOSE(MMULT(Option!$B$25:$E$28, TRANSPOSE(H43:K43)))</f>
        <v>-0.79190254274053162</v>
      </c>
      <c r="M43" s="60">
        <v>-1.664798664394501</v>
      </c>
      <c r="N43" s="60">
        <v>-1.3117266385645987</v>
      </c>
      <c r="O43" s="60">
        <v>0.21621011263578926</v>
      </c>
      <c r="P43" s="56" t="str">
        <f t="shared" si="1"/>
        <v>9/1</v>
      </c>
      <c r="R43" s="80">
        <v>11</v>
      </c>
      <c r="S43" s="3" t="s">
        <v>28</v>
      </c>
      <c r="T43" s="60">
        <f t="array" aca="1" ref="T43:T46" ca="1">TRANSPOSE(OFFSET($L$3, MATCH($R43 &amp; "/" &amp; T$2, $P$3:$P$5002, 0) - 1, 0, 1, $E$1))</f>
        <v>-0.33808184174859146</v>
      </c>
      <c r="U43" s="60">
        <f t="array" aca="1" ref="U43:U46" ca="1">TRANSPOSE(OFFSET($L$3, MATCH($R43 &amp; "/" &amp; U$2, $P$3:$P$5002, 0) - 1, 0, 1, $E$1))</f>
        <v>-0.76456099180110859</v>
      </c>
      <c r="V43" s="60">
        <f t="array" aca="1" ref="V43:V46" ca="1">TRANSPOSE(OFFSET($L$3, MATCH($R43 &amp; "/" &amp; V$2, $P$3:$P$5002, 0) - 1, 0, 1, $E$1))</f>
        <v>1.2741869620324526</v>
      </c>
      <c r="W43" s="60">
        <f t="array" aca="1" ref="W43:W46" ca="1">TRANSPOSE(OFFSET($L$3, MATCH($R43 &amp; "/" &amp; W$2, $P$3:$P$5002, 0) - 1, 0, 1, $E$1))</f>
        <v>-1.7706931092958396</v>
      </c>
      <c r="X43" s="60">
        <f t="array" aca="1" ref="X43:X46" ca="1">TRANSPOSE(OFFSET($L$3, MATCH($R43 &amp; "/" &amp; X$2, $P$3:$P$5002, 0) - 1, 0, 1, $E$1))</f>
        <v>-0.36223890977749684</v>
      </c>
      <c r="Y43" s="52">
        <f ca="1">$B$11 * EXP(($E$3 - $C$11^2/2) * Y$2 + $C$11*SQRT(Y$2)*T43)</f>
        <v>90.807840723858959</v>
      </c>
      <c r="Z43" s="52">
        <f ca="1">Y43 * EXP(($E$3 - $C$11^2/2) * (Z$2-Y$2) + $C$11*SQRT(Z$2-Y$2)*U43)</f>
        <v>72.557353793492453</v>
      </c>
      <c r="AA43" s="52">
        <f ca="1">Z43 * EXP(($E$3 - $C$11^2/2) * (AA$2-Z$2) + $C$11*SQRT(AA$2-Z$2)*V43)</f>
        <v>106.87216755890559</v>
      </c>
      <c r="AB43" s="52">
        <f ca="1">AA43 * EXP(($E$3 - $C$11^2/2) * (AB$2-AA$2) + $C$11*SQRT(AB$2-AA$2)*W43)</f>
        <v>63.144483643094894</v>
      </c>
      <c r="AC43" s="52">
        <f ca="1">AB43 * EXP(($E$3 - $C$11^2/2) * (AC$2-AB$2) + $C$11*SQRT(AC$2-AB$2)*X43)</f>
        <v>56.92609336106883</v>
      </c>
      <c r="AD43" s="47"/>
      <c r="AE43" s="3" t="s">
        <v>69</v>
      </c>
      <c r="AF43" s="20" cm="1">
        <f t="array" aca="1" ref="AF43" ca="1">MIN(Y43:Y46 / $D$11:$D$14)</f>
        <v>0.78572449974950431</v>
      </c>
      <c r="AG43" s="20" cm="1">
        <f t="array" aca="1" ref="AG43" ca="1">MIN(Z43:Z46 / $D$11:$D$14)</f>
        <v>0.55081113424373351</v>
      </c>
      <c r="AH43" s="20" cm="1">
        <f t="array" aca="1" ref="AH43" ca="1">MIN(AA43:AA46 / $D$11:$D$14)</f>
        <v>0.53395457297280502</v>
      </c>
      <c r="AI43" s="20" cm="1">
        <f t="array" aca="1" ref="AI43" ca="1">MIN(AB43:AB46 / $D$11:$D$14)</f>
        <v>0.35618139232909657</v>
      </c>
      <c r="AJ43" s="20" cm="1">
        <f t="array" aca="1" ref="AJ43" ca="1">MIN(AC43:AC46 / $D$11:$D$14)</f>
        <v>0.30625246077166396</v>
      </c>
      <c r="AK43" s="72">
        <f t="array" aca="1" ref="AK43" ca="1">SUMPRODUCT(AF44:AJ44, EXP(-$E$3*$AF$2:$AJ$2))</f>
        <v>77880.078307140488</v>
      </c>
      <c r="AL43" s="70">
        <f ca="1">MAX(AC44 - $D$11, 0) * EXP(-$E$2*$E$3)</f>
        <v>0</v>
      </c>
    </row>
    <row r="44" spans="1:38" ht="14.55" customHeight="1" x14ac:dyDescent="0.3">
      <c r="A44">
        <v>1</v>
      </c>
      <c r="B44" s="48">
        <v>98967.981466597921</v>
      </c>
      <c r="G44" s="3">
        <v>42</v>
      </c>
      <c r="H44" s="58">
        <v>-1.2145720507429794</v>
      </c>
      <c r="I44" s="58">
        <v>-1.1348283671239685</v>
      </c>
      <c r="J44" s="58">
        <v>-4.434773490731584E-2</v>
      </c>
      <c r="K44" s="59">
        <v>0.70729610941472065</v>
      </c>
      <c r="L44" s="60">
        <f t="array" ref="L44:O44">TRANSPOSE(MMULT(Option!$B$25:$E$28, TRANSPOSE(H44:K44)))</f>
        <v>-1.2145720507429794</v>
      </c>
      <c r="M44" s="60">
        <v>-1.525916198922936</v>
      </c>
      <c r="N44" s="60">
        <v>-0.82194770471972667</v>
      </c>
      <c r="O44" s="60">
        <v>-0.18596023248011617</v>
      </c>
      <c r="P44" s="56" t="str">
        <f t="shared" si="1"/>
        <v>9/2</v>
      </c>
      <c r="R44" s="80"/>
      <c r="S44" s="3" t="s">
        <v>29</v>
      </c>
      <c r="T44" s="60">
        <f ca="1"/>
        <v>0.8957396095416974</v>
      </c>
      <c r="U44" s="60">
        <f ca="1"/>
        <v>-2.0817048812474841</v>
      </c>
      <c r="V44" s="60">
        <f ca="1"/>
        <v>-0.21015390983379134</v>
      </c>
      <c r="W44" s="60">
        <f ca="1"/>
        <v>-2.111597981399159</v>
      </c>
      <c r="X44" s="60">
        <f ca="1"/>
        <v>-0.52010111033693618</v>
      </c>
      <c r="Y44" s="52">
        <f ca="1">$B$12 * EXP(($E$3 - $C$12^2/2) * Y$2 + $C$12*SQRT(Y$2)*T44)</f>
        <v>131.48490693233936</v>
      </c>
      <c r="Z44" s="52">
        <f ca="1">Y44 * EXP(($E$3 - $C$12^2/2) * (Z$2-Y$2) + $C$12*SQRT(Z$2-Y$2)*U44)</f>
        <v>70.766137647845554</v>
      </c>
      <c r="AA44" s="52">
        <f ca="1">Z44 * EXP(($E$3 - $C$12^2/2) * (AA$2-Z$2) + $C$12*SQRT(AA$2-Z$2)*V44)</f>
        <v>66.775378784278004</v>
      </c>
      <c r="AB44" s="52">
        <f ca="1">AA44 * EXP(($E$3 - $C$12^2/2) * (AB$2-AA$2) + $C$12*SQRT(AB$2-AA$2)*W44)</f>
        <v>35.618139232909655</v>
      </c>
      <c r="AC44" s="52">
        <f ca="1">AB44 * EXP(($E$3 - $C$12^2/2) * (AC$2-AB$2) + $C$12*SQRT(AC$2-AB$2)*X44)</f>
        <v>30.625246077166398</v>
      </c>
      <c r="AD44" s="47"/>
      <c r="AE44" s="3" t="s">
        <v>47</v>
      </c>
      <c r="AF44" s="64">
        <f t="shared" ref="AF44" ca="1" si="50">($B$5*AF46 + (1 + $B$6)*AF45)*$B$2</f>
        <v>0</v>
      </c>
      <c r="AG44" s="64">
        <f t="shared" ref="AG44" ca="1" si="51">($B$5*AG46 + (1 + $B$6)*AG45)*$B$2</f>
        <v>0</v>
      </c>
      <c r="AH44" s="64">
        <f t="shared" ref="AH44" ca="1" si="52">($B$5*AH46 + (1 + $B$6)*AH45)*$B$2</f>
        <v>0</v>
      </c>
      <c r="AI44" s="64">
        <f t="shared" ref="AI44" ca="1" si="53">($B$5*AI46 + (1 + $B$6)*AI45)*$B$2</f>
        <v>0</v>
      </c>
      <c r="AJ44" s="64" cm="1">
        <f t="array" aca="1" ref="AJ44" ca="1">($B$5*AJ46 + (1 + $B$6)*AJ45 + AND(NOT(AF45:AJ45)))*$B$2</f>
        <v>100000</v>
      </c>
      <c r="AK44" s="73"/>
      <c r="AL44" s="70"/>
    </row>
    <row r="45" spans="1:38" ht="14.55" customHeight="1" x14ac:dyDescent="0.3">
      <c r="A45">
        <v>2</v>
      </c>
      <c r="B45" s="48">
        <v>99222.242734974468</v>
      </c>
      <c r="G45" s="3">
        <v>43</v>
      </c>
      <c r="H45" s="58">
        <v>1.0987855856841833</v>
      </c>
      <c r="I45" s="58">
        <v>-3.9336575056135428E-2</v>
      </c>
      <c r="J45" s="58">
        <v>-0.92534876804091615</v>
      </c>
      <c r="K45" s="59">
        <v>1.2915862689857747</v>
      </c>
      <c r="L45" s="60">
        <f t="array" ref="L45:O45">TRANSPOSE(MMULT(Option!$B$25:$E$28, TRANSPOSE(H45:K45)))</f>
        <v>1.0987855856841833</v>
      </c>
      <c r="M45" s="60">
        <v>0.40346166771866282</v>
      </c>
      <c r="N45" s="60">
        <v>-0.38352963623832703</v>
      </c>
      <c r="O45" s="60">
        <v>1.3546523162942896</v>
      </c>
      <c r="P45" s="56" t="str">
        <f t="shared" si="1"/>
        <v>9/3</v>
      </c>
      <c r="R45" s="80"/>
      <c r="S45" s="3" t="s">
        <v>31</v>
      </c>
      <c r="T45" s="60">
        <f ca="1"/>
        <v>-0.16215087742665207</v>
      </c>
      <c r="U45" s="60">
        <f ca="1"/>
        <v>-1.7818121934302988</v>
      </c>
      <c r="V45" s="60">
        <f ca="1"/>
        <v>1.2491267935667083</v>
      </c>
      <c r="W45" s="60">
        <f ca="1"/>
        <v>-0.83688452340005193</v>
      </c>
      <c r="X45" s="60">
        <f ca="1"/>
        <v>0.10073374803612539</v>
      </c>
      <c r="Y45" s="52">
        <f ca="1">$B$13 * EXP(($E$3 - $C$13^2/2) * Y$2 + $C$13*SQRT(Y$2)*T45)</f>
        <v>95.729348444866872</v>
      </c>
      <c r="Z45" s="52">
        <f ca="1">Y45 * EXP(($E$3 - $C$13^2/2) * (Z$2-Y$2) + $C$13*SQRT(Z$2-Y$2)*U45)</f>
        <v>56.372489502848239</v>
      </c>
      <c r="AA45" s="52">
        <f ca="1">Z45 * EXP(($E$3 - $C$13^2/2) * (AA$2-Z$2) + $C$13*SQRT(AA$2-Z$2)*V45)</f>
        <v>82.411031287312881</v>
      </c>
      <c r="AB45" s="52">
        <f ca="1">AA45 * EXP(($E$3 - $C$13^2/2) * (AB$2-AA$2) + $C$13*SQRT(AB$2-AA$2)*W45)</f>
        <v>64.434805538082628</v>
      </c>
      <c r="AC45" s="52">
        <f ca="1">AB45 * EXP(($E$3 - $C$13^2/2) * (AC$2-AB$2) + $C$13*SQRT(AC$2-AB$2)*X45)</f>
        <v>66.744645056650043</v>
      </c>
      <c r="AD45" s="47"/>
      <c r="AE45" s="3" t="s">
        <v>46</v>
      </c>
      <c r="AF45" s="52" t="b">
        <f t="shared" ref="AF45" ca="1" si="54">AF43 &gt;= $B$4</f>
        <v>0</v>
      </c>
      <c r="AG45" s="52" t="b">
        <f t="array" aca="1" ref="AG45" ca="1">AND(AG43 &gt;= $B$4, NOT(OR($AF45:AF45)))</f>
        <v>0</v>
      </c>
      <c r="AH45" s="52" t="b">
        <f t="array" aca="1" ref="AH45" ca="1">AND(AH43 &gt;= $B$4, NOT(OR($AF45:AG45)))</f>
        <v>0</v>
      </c>
      <c r="AI45" s="52" t="b">
        <f t="array" aca="1" ref="AI45" ca="1">AND(AI43 &gt;= $B$4, NOT(OR($AF45:AH45)))</f>
        <v>0</v>
      </c>
      <c r="AJ45" s="52" t="b">
        <f t="array" aca="1" ref="AJ45" ca="1">AND(AJ43 &gt;= $B$4, NOT(OR($AF45:AI45)))</f>
        <v>0</v>
      </c>
      <c r="AK45" s="73"/>
      <c r="AL45" s="70"/>
    </row>
    <row r="46" spans="1:38" ht="14.55" customHeight="1" x14ac:dyDescent="0.3">
      <c r="A46">
        <v>3</v>
      </c>
      <c r="B46" s="48">
        <v>99547.517559852015</v>
      </c>
      <c r="G46" s="3">
        <v>44</v>
      </c>
      <c r="H46" s="58">
        <v>-0.35022317365416905</v>
      </c>
      <c r="I46" s="58">
        <v>1.3515741654013784E-2</v>
      </c>
      <c r="J46" s="58">
        <v>0.73665841098625362</v>
      </c>
      <c r="K46" s="59">
        <v>0.16938929175413511</v>
      </c>
      <c r="L46" s="60">
        <f t="array" ref="L46:O46">TRANSPOSE(MMULT(Option!$B$25:$E$28, TRANSPOSE(H46:K46)))</f>
        <v>-0.35022317365416905</v>
      </c>
      <c r="M46" s="60">
        <v>-0.12770188762107049</v>
      </c>
      <c r="N46" s="60">
        <v>0.51046447981046061</v>
      </c>
      <c r="O46" s="60">
        <v>0.15228730515786437</v>
      </c>
      <c r="P46" s="56" t="str">
        <f t="shared" si="1"/>
        <v>9/4</v>
      </c>
      <c r="R46" s="80"/>
      <c r="S46" s="3" t="s">
        <v>30</v>
      </c>
      <c r="T46" s="60">
        <f ca="1"/>
        <v>-0.82049685740065281</v>
      </c>
      <c r="U46" s="60">
        <f ca="1"/>
        <v>-1.2007141347846844</v>
      </c>
      <c r="V46" s="60">
        <f ca="1"/>
        <v>-0.12027071774753018</v>
      </c>
      <c r="W46" s="60">
        <f ca="1"/>
        <v>-1.2894880390958314</v>
      </c>
      <c r="X46" s="60">
        <f ca="1"/>
        <v>-0.50120358792258801</v>
      </c>
      <c r="Y46" s="52">
        <f ca="1">$B$14 * EXP(($E$3 - $C$14^2/2) * Y$2 + $C$14*SQRT(Y$2)*T46)</f>
        <v>78.57244997495043</v>
      </c>
      <c r="Z46" s="52">
        <f ca="1">Y46 * EXP(($E$3 - $C$14^2/2) * (Z$2-Y$2) + $C$14*SQRT(Z$2-Y$2)*U46)</f>
        <v>55.081113424373356</v>
      </c>
      <c r="AA46" s="52">
        <f ca="1">Z46 * EXP(($E$3 - $C$14^2/2) * (AA$2-Z$2) + $C$14*SQRT(AA$2-Z$2)*V46)</f>
        <v>53.395457297280501</v>
      </c>
      <c r="AB46" s="52">
        <f ca="1">AA46 * EXP(($E$3 - $C$14^2/2) * (AB$2-AA$2) + $C$14*SQRT(AB$2-AA$2)*W46)</f>
        <v>36.447732983466238</v>
      </c>
      <c r="AC46" s="52">
        <f ca="1">AB46 * EXP(($E$3 - $C$14^2/2) * (AC$2-AB$2) + $C$14*SQRT(AC$2-AB$2)*X46)</f>
        <v>31.516719566375485</v>
      </c>
      <c r="AD46" s="47"/>
      <c r="AE46" s="3" t="s">
        <v>68</v>
      </c>
      <c r="AF46" s="52" t="b">
        <f ca="1">AND(AF43&gt;$B$3, NOT(OR($AF45:AF45)))</f>
        <v>0</v>
      </c>
      <c r="AG46" s="52" t="b">
        <f ca="1">AND(AG43&gt;$B$3, NOT(OR($AF45:AG45)))</f>
        <v>0</v>
      </c>
      <c r="AH46" s="52" t="b">
        <f ca="1">AND(AH43&gt;$B$3, NOT(OR($AF45:AH45)))</f>
        <v>0</v>
      </c>
      <c r="AI46" s="52" t="b">
        <f ca="1">AND(AI43&gt;$B$3, NOT(OR($AF45:AI45)))</f>
        <v>0</v>
      </c>
      <c r="AJ46" s="52" t="b">
        <f ca="1">AND(AJ43&gt;$B$3, NOT(OR($AF45:AJ45)))</f>
        <v>0</v>
      </c>
      <c r="AK46" s="74"/>
      <c r="AL46" s="70"/>
    </row>
    <row r="47" spans="1:38" ht="14.55" customHeight="1" x14ac:dyDescent="0.3">
      <c r="A47">
        <v>4</v>
      </c>
      <c r="B47" s="48">
        <v>98653.835540809683</v>
      </c>
      <c r="G47" s="3">
        <v>45</v>
      </c>
      <c r="H47" s="58">
        <v>1.6989324699151558</v>
      </c>
      <c r="I47" s="58">
        <v>1.4736147621553226</v>
      </c>
      <c r="J47" s="58">
        <v>1.2953425545205028</v>
      </c>
      <c r="K47" s="59">
        <v>0.52453925187384642</v>
      </c>
      <c r="L47" s="60">
        <f t="array" ref="L47:O47">TRANSPOSE(MMULT(Option!$B$25:$E$28, TRANSPOSE(H47:K47)))</f>
        <v>1.6989324699151558</v>
      </c>
      <c r="M47" s="60">
        <v>2.0301632265222849</v>
      </c>
      <c r="N47" s="60">
        <v>2.2031683173727483</v>
      </c>
      <c r="O47" s="60">
        <v>1.7674694710883907</v>
      </c>
      <c r="P47" s="56" t="str">
        <f t="shared" si="1"/>
        <v>9/5</v>
      </c>
      <c r="R47" s="80">
        <v>12</v>
      </c>
      <c r="S47" s="3" t="s">
        <v>28</v>
      </c>
      <c r="T47" s="60">
        <f t="array" aca="1" ref="T47:T50" ca="1">TRANSPOSE(OFFSET($L$3, MATCH($R47 &amp; "/" &amp; T$2, $P$3:$P$5002, 0) - 1, 0, 1, $E$1))</f>
        <v>-1.0597030383983888</v>
      </c>
      <c r="U47" s="60">
        <f t="array" aca="1" ref="U47:U50" ca="1">TRANSPOSE(OFFSET($L$3, MATCH($R47 &amp; "/" &amp; U$2, $P$3:$P$5002, 0) - 1, 0, 1, $E$1))</f>
        <v>0.93970064301089873</v>
      </c>
      <c r="V47" s="60">
        <f t="array" aca="1" ref="V47:V50" ca="1">TRANSPOSE(OFFSET($L$3, MATCH($R47 &amp; "/" &amp; V$2, $P$3:$P$5002, 0) - 1, 0, 1, $E$1))</f>
        <v>0.25658342731170869</v>
      </c>
      <c r="W47" s="60">
        <f t="array" aca="1" ref="W47:W50" ca="1">TRANSPOSE(OFFSET($L$3, MATCH($R47 &amp; "/" &amp; W$2, $P$3:$P$5002, 0) - 1, 0, 1, $E$1))</f>
        <v>-0.38515053418448164</v>
      </c>
      <c r="X47" s="60">
        <f t="array" aca="1" ref="X47:X50" ca="1">TRANSPOSE(OFFSET($L$3, MATCH($R47 &amp; "/" &amp; X$2, $P$3:$P$5002, 0) - 1, 0, 1, $E$1))</f>
        <v>-0.46789168376359008</v>
      </c>
      <c r="Y47" s="52">
        <f ca="1">$B$11 * EXP(($E$3 - $C$11^2/2) * Y$2 + $C$11*SQRT(Y$2)*T47)</f>
        <v>73.131506141440923</v>
      </c>
      <c r="Z47" s="52">
        <f ca="1">Y47 * EXP(($E$3 - $C$11^2/2) * (Z$2-Y$2) + $C$11*SQRT(Z$2-Y$2)*U47)</f>
        <v>97.433438943597565</v>
      </c>
      <c r="AA47" s="52">
        <f ca="1">Z47 * EXP(($E$3 - $C$11^2/2) * (AA$2-Z$2) + $C$11*SQRT(AA$2-Z$2)*V47)</f>
        <v>105.75705139540364</v>
      </c>
      <c r="AB47" s="52">
        <f ca="1">AA47 * EXP(($E$3 - $C$11^2/2) * (AB$2-AA$2) + $C$11*SQRT(AB$2-AA$2)*W47)</f>
        <v>94.689141858208387</v>
      </c>
      <c r="AC47" s="52">
        <f ca="1">AB47 * EXP(($E$3 - $C$11^2/2) * (AC$2-AB$2) + $C$11*SQRT(AC$2-AB$2)*X47)</f>
        <v>82.701011274294686</v>
      </c>
      <c r="AD47" s="47"/>
      <c r="AE47" s="3" t="s">
        <v>69</v>
      </c>
      <c r="AF47" s="20" cm="1">
        <f t="array" aca="1" ref="AF47" ca="1">MIN(Y47:Y50 / $D$11:$D$14)</f>
        <v>0.73131506141440927</v>
      </c>
      <c r="AG47" s="20" cm="1">
        <f t="array" aca="1" ref="AG47" ca="1">MIN(Z47:Z50 / $D$11:$D$14)</f>
        <v>0.83648898143429884</v>
      </c>
      <c r="AH47" s="20" cm="1">
        <f t="array" aca="1" ref="AH47" ca="1">MIN(AA47:AA50 / $D$11:$D$14)</f>
        <v>0.82998849450722068</v>
      </c>
      <c r="AI47" s="20" cm="1">
        <f t="array" aca="1" ref="AI47" ca="1">MIN(AB47:AB50 / $D$11:$D$14)</f>
        <v>0.94523602184831557</v>
      </c>
      <c r="AJ47" s="20" cm="1">
        <f t="array" aca="1" ref="AJ47" ca="1">MIN(AC47:AC50 / $D$11:$D$14)</f>
        <v>0.82701011274294689</v>
      </c>
      <c r="AK47" s="72">
        <f t="array" aca="1" ref="AK47" ca="1">SUMPRODUCT(AF48:AJ48, EXP(-$E$3*$AF$2:$AJ$2))</f>
        <v>128326.23226629655</v>
      </c>
      <c r="AL47" s="70">
        <f ca="1">MAX(AC48 - $D$11, 0) * EXP(-$E$2*$E$3)</f>
        <v>41.692600653977635</v>
      </c>
    </row>
    <row r="48" spans="1:38" ht="14.55" customHeight="1" x14ac:dyDescent="0.3">
      <c r="A48">
        <v>5</v>
      </c>
      <c r="B48" s="48">
        <v>99730.003673441577</v>
      </c>
      <c r="G48" s="3">
        <v>46</v>
      </c>
      <c r="H48" s="58">
        <v>-1.9044745312172711</v>
      </c>
      <c r="I48" s="58">
        <v>-1.5155809663563105</v>
      </c>
      <c r="J48" s="58">
        <v>0.18264643448132381</v>
      </c>
      <c r="K48" s="59">
        <v>-0.44954430542004348</v>
      </c>
      <c r="L48" s="60">
        <f t="array" ref="L48:O48">TRANSPOSE(MMULT(Option!$B$25:$E$28, TRANSPOSE(H48:K48)))</f>
        <v>-1.9044745312172711</v>
      </c>
      <c r="M48" s="60">
        <v>-2.150842712519331</v>
      </c>
      <c r="N48" s="60">
        <v>-0.99824186777832724</v>
      </c>
      <c r="O48" s="60">
        <v>-1.5079798797278685</v>
      </c>
      <c r="P48" s="56" t="str">
        <f t="shared" si="1"/>
        <v>10/1</v>
      </c>
      <c r="R48" s="80"/>
      <c r="S48" s="3" t="s">
        <v>29</v>
      </c>
      <c r="T48" s="60">
        <f ca="1"/>
        <v>0.80879450053496937</v>
      </c>
      <c r="U48" s="60">
        <f ca="1"/>
        <v>-1.4372676034229741</v>
      </c>
      <c r="V48" s="60">
        <f ca="1"/>
        <v>1.4539171814587064</v>
      </c>
      <c r="W48" s="60">
        <f ca="1"/>
        <v>0.96231270605943642</v>
      </c>
      <c r="X48" s="60">
        <f ca="1"/>
        <v>-0.44190947578735196</v>
      </c>
      <c r="Y48" s="52">
        <f ca="1">$B$12 * EXP(($E$3 - $C$12^2/2) * Y$2 + $C$12*SQRT(Y$2)*T48)</f>
        <v>128.0996576206565</v>
      </c>
      <c r="Z48" s="52">
        <f ca="1">Y48 * EXP(($E$3 - $C$12^2/2) * (Z$2-Y$2) + $C$12*SQRT(Z$2-Y$2)*U48)</f>
        <v>83.648898143429889</v>
      </c>
      <c r="AA48" s="52">
        <f ca="1">Z48 * EXP(($E$3 - $C$12^2/2) * (AA$2-Z$2) + $C$12*SQRT(AA$2-Z$2)*V48)</f>
        <v>130.03496938594006</v>
      </c>
      <c r="AB48" s="52">
        <f ca="1">AA48 * EXP(($E$3 - $C$12^2/2) * (AB$2-AA$2) + $C$12*SQRT(AB$2-AA$2)*W48)</f>
        <v>174.42541365841888</v>
      </c>
      <c r="AC48" s="52">
        <f ca="1">AB48 * EXP(($E$3 - $C$12^2/2) * (AC$2-AB$2) + $C$12*SQRT(AC$2-AB$2)*X48)</f>
        <v>153.53435892751924</v>
      </c>
      <c r="AD48" s="47"/>
      <c r="AE48" s="3" t="s">
        <v>47</v>
      </c>
      <c r="AF48" s="64">
        <f t="shared" ref="AF48" ca="1" si="55">($B$5*AF50 + (1 + $B$6)*AF49)*$B$2</f>
        <v>0</v>
      </c>
      <c r="AG48" s="64">
        <f t="shared" ref="AG48" ca="1" si="56">($B$5*AG50 + (1 + $B$6)*AG49)*$B$2</f>
        <v>15000</v>
      </c>
      <c r="AH48" s="64">
        <f t="shared" ref="AH48" ca="1" si="57">($B$5*AH50 + (1 + $B$6)*AH49)*$B$2</f>
        <v>15000</v>
      </c>
      <c r="AI48" s="64">
        <f t="shared" ref="AI48" ca="1" si="58">($B$5*AI50 + (1 + $B$6)*AI49)*$B$2</f>
        <v>15000</v>
      </c>
      <c r="AJ48" s="64" cm="1">
        <f t="array" aca="1" ref="AJ48" ca="1">($B$5*AJ50 + (1 + $B$6)*AJ49 + AND(NOT(AF49:AJ49)))*$B$2</f>
        <v>114999.99999999999</v>
      </c>
      <c r="AK48" s="73"/>
      <c r="AL48" s="70"/>
    </row>
    <row r="49" spans="1:38" ht="14.55" customHeight="1" x14ac:dyDescent="0.3">
      <c r="A49">
        <v>6</v>
      </c>
      <c r="B49" s="48">
        <v>99117.835471898827</v>
      </c>
      <c r="G49" s="3">
        <v>47</v>
      </c>
      <c r="H49" s="58">
        <v>-0.19142711397225953</v>
      </c>
      <c r="I49" s="58">
        <v>3.3502694872766046E-2</v>
      </c>
      <c r="J49" s="58">
        <v>0.13121053513097347</v>
      </c>
      <c r="K49" s="59">
        <v>-1.8157033389360686</v>
      </c>
      <c r="L49" s="60">
        <f t="array" ref="L49:O49">TRANSPOSE(MMULT(Option!$B$25:$E$28, TRANSPOSE(H49:K49)))</f>
        <v>-0.19142711397225953</v>
      </c>
      <c r="M49" s="60">
        <v>-4.5865118541011954E-2</v>
      </c>
      <c r="N49" s="60">
        <v>4.7445753007262212E-2</v>
      </c>
      <c r="O49" s="60">
        <v>-1.5970635520564003</v>
      </c>
      <c r="P49" s="56" t="str">
        <f t="shared" si="1"/>
        <v>10/2</v>
      </c>
      <c r="R49" s="80"/>
      <c r="S49" s="3" t="s">
        <v>31</v>
      </c>
      <c r="T49" s="60">
        <f ca="1"/>
        <v>-0.12736930206681046</v>
      </c>
      <c r="U49" s="60">
        <f ca="1"/>
        <v>1.2941732077422401</v>
      </c>
      <c r="V49" s="60">
        <f ca="1"/>
        <v>1.2930213321142174</v>
      </c>
      <c r="W49" s="60">
        <f ca="1"/>
        <v>1.6356306255478479</v>
      </c>
      <c r="X49" s="60">
        <f ca="1"/>
        <v>0.86649109010650749</v>
      </c>
      <c r="Y49" s="52">
        <f ca="1">$B$13 * EXP(($E$3 - $C$13^2/2) * Y$2 + $C$13*SQRT(Y$2)*T49)</f>
        <v>96.733463302979857</v>
      </c>
      <c r="Z49" s="52">
        <f ca="1">Y49 * EXP(($E$3 - $C$13^2/2) * (Z$2-Y$2) + $C$13*SQRT(Z$2-Y$2)*U49)</f>
        <v>143.33884283876074</v>
      </c>
      <c r="AA49" s="52">
        <f ca="1">Z49 * EXP(($E$3 - $C$13^2/2) * (AA$2-Z$2) + $C$13*SQRT(AA$2-Z$2)*V49)</f>
        <v>212.32492306594253</v>
      </c>
      <c r="AB49" s="52">
        <f ca="1">AA49 * EXP(($E$3 - $C$13^2/2) * (AB$2-AA$2) + $C$13*SQRT(AB$2-AA$2)*W49)</f>
        <v>348.55880206413269</v>
      </c>
      <c r="AC49" s="52">
        <f ca="1">AB49 * EXP(($E$3 - $C$13^2/2) * (AC$2-AB$2) + $C$13*SQRT(AC$2-AB$2)*X49)</f>
        <v>454.29840961475475</v>
      </c>
      <c r="AD49" s="47"/>
      <c r="AE49" s="3" t="s">
        <v>46</v>
      </c>
      <c r="AF49" s="52" t="b">
        <f t="shared" ref="AF49" ca="1" si="59">AF47 &gt;= $B$4</f>
        <v>0</v>
      </c>
      <c r="AG49" s="52" t="b">
        <f t="array" aca="1" ref="AG49" ca="1">AND(AG47 &gt;= $B$4, NOT(OR($AF49:AF49)))</f>
        <v>0</v>
      </c>
      <c r="AH49" s="52" t="b">
        <f t="array" aca="1" ref="AH49" ca="1">AND(AH47 &gt;= $B$4, NOT(OR($AF49:AG49)))</f>
        <v>0</v>
      </c>
      <c r="AI49" s="52" t="b">
        <f t="array" aca="1" ref="AI49" ca="1">AND(AI47 &gt;= $B$4, NOT(OR($AF49:AH49)))</f>
        <v>0</v>
      </c>
      <c r="AJ49" s="52" t="b">
        <f t="array" aca="1" ref="AJ49" ca="1">AND(AJ47 &gt;= $B$4, NOT(OR($AF49:AI49)))</f>
        <v>0</v>
      </c>
      <c r="AK49" s="73"/>
      <c r="AL49" s="70"/>
    </row>
    <row r="50" spans="1:38" ht="14.55" customHeight="1" x14ac:dyDescent="0.3">
      <c r="A50">
        <v>7</v>
      </c>
      <c r="B50" s="48">
        <v>98550.612162049889</v>
      </c>
      <c r="G50" s="3">
        <v>48</v>
      </c>
      <c r="H50" s="58">
        <v>-0.28649080591160786</v>
      </c>
      <c r="I50" s="58">
        <v>3.0040194890419456</v>
      </c>
      <c r="J50" s="58">
        <v>0.5065707627729843</v>
      </c>
      <c r="K50" s="59">
        <v>-1.4943402079277195</v>
      </c>
      <c r="L50" s="60">
        <f t="array" ref="L50:O50">TRANSPOSE(MMULT(Option!$B$25:$E$28, TRANSPOSE(H50:K50)))</f>
        <v>-0.28649080591160786</v>
      </c>
      <c r="M50" s="60">
        <v>2.6386330171668133</v>
      </c>
      <c r="N50" s="60">
        <v>1.1169668316965762</v>
      </c>
      <c r="O50" s="60">
        <v>-0.50876338084287287</v>
      </c>
      <c r="P50" s="56" t="str">
        <f t="shared" si="1"/>
        <v>10/3</v>
      </c>
      <c r="R50" s="80"/>
      <c r="S50" s="3" t="s">
        <v>30</v>
      </c>
      <c r="T50" s="60">
        <f ca="1"/>
        <v>-0.12043355329701623</v>
      </c>
      <c r="U50" s="60">
        <f ca="1"/>
        <v>0.6577802746620578</v>
      </c>
      <c r="V50" s="60">
        <f ca="1"/>
        <v>-1.2084915224552604</v>
      </c>
      <c r="W50" s="60">
        <f ca="1"/>
        <v>0.41674272074612745</v>
      </c>
      <c r="X50" s="60">
        <f ca="1"/>
        <v>1.3616184209812712</v>
      </c>
      <c r="Y50" s="52">
        <f ca="1">$B$14 * EXP(($E$3 - $C$14^2/2) * Y$2 + $C$14*SQRT(Y$2)*T50)</f>
        <v>96.934948547673272</v>
      </c>
      <c r="Z50" s="52">
        <f ca="1">Y50 * EXP(($E$3 - $C$14^2/2) * (Z$2-Y$2) + $C$14*SQRT(Z$2-Y$2)*U50)</f>
        <v>118.67328372983977</v>
      </c>
      <c r="AA50" s="52">
        <f ca="1">Z50 * EXP(($E$3 - $C$14^2/2) * (AA$2-Z$2) + $C$14*SQRT(AA$2-Z$2)*V50)</f>
        <v>82.998849450722062</v>
      </c>
      <c r="AB50" s="52">
        <f ca="1">AA50 * EXP(($E$3 - $C$14^2/2) * (AB$2-AA$2) + $C$14*SQRT(AB$2-AA$2)*W50)</f>
        <v>94.52360218483156</v>
      </c>
      <c r="AC50" s="52">
        <f ca="1">AB50 * EXP(($E$3 - $C$14^2/2) * (AC$2-AB$2) + $C$14*SQRT(AC$2-AB$2)*X50)</f>
        <v>142.92715404308166</v>
      </c>
      <c r="AD50" s="47"/>
      <c r="AE50" s="3" t="s">
        <v>68</v>
      </c>
      <c r="AF50" s="52" t="b">
        <f ca="1">AND(AF47&gt;$B$3, NOT(OR($AF49:AF49)))</f>
        <v>0</v>
      </c>
      <c r="AG50" s="52" t="b">
        <f ca="1">AND(AG47&gt;$B$3, NOT(OR($AF49:AG49)))</f>
        <v>1</v>
      </c>
      <c r="AH50" s="52" t="b">
        <f ca="1">AND(AH47&gt;$B$3, NOT(OR($AF49:AH49)))</f>
        <v>1</v>
      </c>
      <c r="AI50" s="52" t="b">
        <f ca="1">AND(AI47&gt;$B$3, NOT(OR($AF49:AI49)))</f>
        <v>1</v>
      </c>
      <c r="AJ50" s="52" t="b">
        <f ca="1">AND(AJ47&gt;$B$3, NOT(OR($AF49:AJ49)))</f>
        <v>1</v>
      </c>
      <c r="AK50" s="74"/>
      <c r="AL50" s="70"/>
    </row>
    <row r="51" spans="1:38" ht="14.55" customHeight="1" x14ac:dyDescent="0.3">
      <c r="A51">
        <v>8</v>
      </c>
      <c r="B51" s="48">
        <v>98849.647294126684</v>
      </c>
      <c r="G51" s="3">
        <v>49</v>
      </c>
      <c r="H51" s="58">
        <v>-0.29093213387288513</v>
      </c>
      <c r="I51" s="58">
        <v>1.7727671192498529</v>
      </c>
      <c r="J51" s="58">
        <v>-0.67303217017883243</v>
      </c>
      <c r="K51" s="59">
        <v>-1.1781259516428648</v>
      </c>
      <c r="L51" s="60">
        <f t="array" ref="L51:O51">TRANSPOSE(MMULT(Option!$B$25:$E$28, TRANSPOSE(H51:K51)))</f>
        <v>-0.29093213387288513</v>
      </c>
      <c r="M51" s="60">
        <v>1.5083950491490974</v>
      </c>
      <c r="N51" s="60">
        <v>-0.24328438235503402</v>
      </c>
      <c r="O51" s="60">
        <v>-0.79240267196065717</v>
      </c>
      <c r="P51" s="56" t="str">
        <f t="shared" si="1"/>
        <v>10/4</v>
      </c>
      <c r="R51" s="80">
        <v>13</v>
      </c>
      <c r="S51" s="3" t="s">
        <v>28</v>
      </c>
      <c r="T51" s="60">
        <f t="array" aca="1" ref="T51:T54" ca="1">TRANSPOSE(OFFSET($L$3, MATCH($R51 &amp; "/" &amp; T$2, $P$3:$P$5002, 0) - 1, 0, 1, $E$1))</f>
        <v>0.14780736365269412</v>
      </c>
      <c r="U51" s="60">
        <f t="array" aca="1" ref="U51:U54" ca="1">TRANSPOSE(OFFSET($L$3, MATCH($R51 &amp; "/" &amp; U$2, $P$3:$P$5002, 0) - 1, 0, 1, $E$1))</f>
        <v>0.79126274547876096</v>
      </c>
      <c r="V51" s="60">
        <f t="array" aca="1" ref="V51:V54" ca="1">TRANSPOSE(OFFSET($L$3, MATCH($R51 &amp; "/" &amp; V$2, $P$3:$P$5002, 0) - 1, 0, 1, $E$1))</f>
        <v>-1.0775266484771298</v>
      </c>
      <c r="W51" s="60">
        <f t="array" aca="1" ref="W51:W54" ca="1">TRANSPOSE(OFFSET($L$3, MATCH($R51 &amp; "/" &amp; W$2, $P$3:$P$5002, 0) - 1, 0, 1, $E$1))</f>
        <v>0.18348876932534749</v>
      </c>
      <c r="X51" s="60">
        <f t="array" aca="1" ref="X51:X54" ca="1">TRANSPOSE(OFFSET($L$3, MATCH($R51 &amp; "/" &amp; X$2, $P$3:$P$5002, 0) - 1, 0, 1, $E$1))</f>
        <v>1.6749552455303198</v>
      </c>
      <c r="Y51" s="52">
        <f ca="1">$B$11 * EXP(($E$3 - $C$11^2/2) * Y$2 + $C$11*SQRT(Y$2)*T51)</f>
        <v>105.0579807197781</v>
      </c>
      <c r="Z51" s="52">
        <f ca="1">Y51 * EXP(($E$3 - $C$11^2/2) * (Z$2-Y$2) + $C$11*SQRT(Z$2-Y$2)*U51)</f>
        <v>133.87295038403335</v>
      </c>
      <c r="AA51" s="52">
        <f ca="1">Z51 * EXP(($E$3 - $C$11^2/2) * (AA$2-Z$2) + $C$11*SQRT(AA$2-Z$2)*V51)</f>
        <v>97.381204932051787</v>
      </c>
      <c r="AB51" s="52">
        <f ca="1">AA51 * EXP(($E$3 - $C$11^2/2) * (AB$2-AA$2) + $C$11*SQRT(AB$2-AA$2)*W51)</f>
        <v>103.40774421664231</v>
      </c>
      <c r="AC51" s="52">
        <f ca="1">AB51 * EXP(($E$3 - $C$11^2/2) * (AC$2-AB$2) + $C$11*SQRT(AC$2-AB$2)*X51)</f>
        <v>171.77172732645741</v>
      </c>
      <c r="AD51" s="47"/>
      <c r="AE51" s="3" t="s">
        <v>69</v>
      </c>
      <c r="AF51" s="20" cm="1">
        <f t="array" aca="1" ref="AF51" ca="1">MIN(Y51:Y54 / $D$11:$D$14)</f>
        <v>0.84558012412060535</v>
      </c>
      <c r="AG51" s="20" cm="1">
        <f t="array" aca="1" ref="AG51" ca="1">MIN(Z51:Z54 / $D$11:$D$14)</f>
        <v>1.0139721024957782</v>
      </c>
      <c r="AH51" s="20" cm="1">
        <f t="array" aca="1" ref="AH51" ca="1">MIN(AA51:AA54 / $D$11:$D$14)</f>
        <v>0.61009708978067323</v>
      </c>
      <c r="AI51" s="20" cm="1">
        <f t="array" aca="1" ref="AI51" ca="1">MIN(AB51:AB54 / $D$11:$D$14)</f>
        <v>0.44300417229206368</v>
      </c>
      <c r="AJ51" s="20" cm="1">
        <f t="array" aca="1" ref="AJ51" ca="1">MIN(AC51:AC54 / $D$11:$D$14)</f>
        <v>0.63416616015592053</v>
      </c>
      <c r="AK51" s="72">
        <f t="array" aca="1" ref="AK51" ca="1">SUMPRODUCT(AF52:AJ52, EXP(-$E$3*$AF$2:$AJ$2))</f>
        <v>105721.0809451906</v>
      </c>
      <c r="AL51" s="70">
        <f ca="1">MAX(AC52 - $D$11, 0) * EXP(-$E$2*$E$3)</f>
        <v>188.39286836356104</v>
      </c>
    </row>
    <row r="52" spans="1:38" ht="14.55" customHeight="1" x14ac:dyDescent="0.3">
      <c r="A52">
        <v>9</v>
      </c>
      <c r="B52" s="48">
        <v>98718.726343538059</v>
      </c>
      <c r="G52" s="3">
        <v>50</v>
      </c>
      <c r="H52" s="58">
        <v>-0.63206489192869775</v>
      </c>
      <c r="I52" s="58">
        <v>0.59049889360798513</v>
      </c>
      <c r="J52" s="58">
        <v>-0.62036167545683274</v>
      </c>
      <c r="K52" s="59">
        <v>1.8510379948266813</v>
      </c>
      <c r="L52" s="60">
        <f t="array" ref="L52:O52">TRANSPOSE(MMULT(Option!$B$25:$E$28, TRANSPOSE(H52:K52)))</f>
        <v>-0.63206489192869775</v>
      </c>
      <c r="M52" s="60">
        <v>0.28837521877777428</v>
      </c>
      <c r="N52" s="60">
        <v>-0.64306695337121011</v>
      </c>
      <c r="O52" s="60">
        <v>1.3658549866947254</v>
      </c>
      <c r="P52" s="56" t="str">
        <f t="shared" si="1"/>
        <v>10/5</v>
      </c>
      <c r="R52" s="80"/>
      <c r="S52" s="3" t="s">
        <v>29</v>
      </c>
      <c r="T52" s="60">
        <f ca="1"/>
        <v>0.16687491863212786</v>
      </c>
      <c r="U52" s="60">
        <f ca="1"/>
        <v>1.6195247965852597</v>
      </c>
      <c r="V52" s="60">
        <f ca="1"/>
        <v>1.6995055965652122</v>
      </c>
      <c r="W52" s="60">
        <f ca="1"/>
        <v>-0.46597135800238687</v>
      </c>
      <c r="X52" s="60">
        <f ca="1"/>
        <v>0.99457175288828359</v>
      </c>
      <c r="Y52" s="52">
        <f ca="1">$B$12 * EXP(($E$3 - $C$12^2/2) * Y$2 + $C$12*SQRT(Y$2)*T52)</f>
        <v>105.66066247353602</v>
      </c>
      <c r="Z52" s="52">
        <f ca="1">Y52 * EXP(($E$3 - $C$12^2/2) * (Z$2-Y$2) + $C$12*SQRT(Z$2-Y$2)*U52)</f>
        <v>172.61956046892078</v>
      </c>
      <c r="AA52" s="52">
        <f ca="1">Z52 * EXP(($E$3 - $C$12^2/2) * (AA$2-Z$2) + $C$12*SQRT(AA$2-Z$2)*V52)</f>
        <v>288.85989538932671</v>
      </c>
      <c r="AB52" s="52">
        <f ca="1">AA52 * EXP(($E$3 - $C$12^2/2) * (AB$2-AA$2) + $C$12*SQRT(AB$2-AA$2)*W52)</f>
        <v>252.43413725160019</v>
      </c>
      <c r="AC52" s="52">
        <f ca="1">AB52 * EXP(($E$3 - $C$12^2/2) * (AC$2-AB$2) + $C$12*SQRT(AC$2-AB$2)*X52)</f>
        <v>341.90123130152028</v>
      </c>
      <c r="AD52" s="47"/>
      <c r="AE52" s="3" t="s">
        <v>47</v>
      </c>
      <c r="AF52" s="64">
        <f t="shared" ref="AF52" ca="1" si="60">($B$5*AF54 + (1 + $B$6)*AF53)*$B$2</f>
        <v>15000</v>
      </c>
      <c r="AG52" s="64">
        <f t="shared" ref="AG52" ca="1" si="61">($B$5*AG54 + (1 + $B$6)*AG53)*$B$2</f>
        <v>15000</v>
      </c>
      <c r="AH52" s="64">
        <f t="shared" ref="AH52" ca="1" si="62">($B$5*AH54 + (1 + $B$6)*AH53)*$B$2</f>
        <v>0</v>
      </c>
      <c r="AI52" s="64">
        <f t="shared" ref="AI52" ca="1" si="63">($B$5*AI54 + (1 + $B$6)*AI53)*$B$2</f>
        <v>0</v>
      </c>
      <c r="AJ52" s="64" cm="1">
        <f t="array" aca="1" ref="AJ52" ca="1">($B$5*AJ54 + (1 + $B$6)*AJ53 + AND(NOT(AF53:AJ53)))*$B$2</f>
        <v>100000</v>
      </c>
      <c r="AK52" s="73"/>
      <c r="AL52" s="70"/>
    </row>
    <row r="53" spans="1:38" ht="14.55" customHeight="1" x14ac:dyDescent="0.3">
      <c r="A53">
        <v>10</v>
      </c>
      <c r="B53" s="48">
        <v>98684.841705472718</v>
      </c>
      <c r="G53" s="3">
        <v>51</v>
      </c>
      <c r="H53" s="58">
        <v>-0.33808184174859146</v>
      </c>
      <c r="I53" s="58">
        <v>1.1248830514419565</v>
      </c>
      <c r="J53" s="58">
        <v>-0.36602298071743089</v>
      </c>
      <c r="K53" s="59">
        <v>-1.0607678046143478</v>
      </c>
      <c r="L53" s="60">
        <f t="array" ref="L53:O53">TRANSPOSE(MMULT(Option!$B$25:$E$28, TRANSPOSE(H53:K53)))</f>
        <v>-0.33808184174859146</v>
      </c>
      <c r="M53" s="60">
        <v>0.8957396095416974</v>
      </c>
      <c r="N53" s="60">
        <v>-0.16215087742665207</v>
      </c>
      <c r="O53" s="60">
        <v>-0.82049685740065281</v>
      </c>
      <c r="P53" s="56" t="str">
        <f t="shared" si="1"/>
        <v>11/1</v>
      </c>
      <c r="R53" s="80"/>
      <c r="S53" s="3" t="s">
        <v>31</v>
      </c>
      <c r="T53" s="60">
        <f ca="1"/>
        <v>-0.31100333496472121</v>
      </c>
      <c r="U53" s="60">
        <f ca="1"/>
        <v>0.32392130982785644</v>
      </c>
      <c r="V53" s="60">
        <f ca="1"/>
        <v>-1.7100418778800817</v>
      </c>
      <c r="W53" s="60">
        <f ca="1"/>
        <v>-1.0834630660325328</v>
      </c>
      <c r="X53" s="60">
        <f ca="1"/>
        <v>1.1791060469907795</v>
      </c>
      <c r="Y53" s="52">
        <f ca="1">$B$13 * EXP(($E$3 - $C$13^2/2) * Y$2 + $C$13*SQRT(Y$2)*T53)</f>
        <v>91.548527373164205</v>
      </c>
      <c r="Z53" s="52">
        <f ca="1">Y53 * EXP(($E$3 - $C$13^2/2) * (Z$2-Y$2) + $C$13*SQRT(Z$2-Y$2)*U53)</f>
        <v>101.39721024957781</v>
      </c>
      <c r="AA53" s="52">
        <f ca="1">Z53 * EXP(($E$3 - $C$13^2/2) * (AA$2-Z$2) + $C$13*SQRT(AA$2-Z$2)*V53)</f>
        <v>61.009708978067323</v>
      </c>
      <c r="AB53" s="52">
        <f ca="1">AA53 * EXP(($E$3 - $C$13^2/2) * (AB$2-AA$2) + $C$13*SQRT(AB$2-AA$2)*W53)</f>
        <v>44.300417229206367</v>
      </c>
      <c r="AC53" s="52">
        <f ca="1">AB53 * EXP(($E$3 - $C$13^2/2) * (AC$2-AB$2) + $C$13*SQRT(AC$2-AB$2)*X53)</f>
        <v>63.416616015592048</v>
      </c>
      <c r="AD53" s="47"/>
      <c r="AE53" s="3" t="s">
        <v>46</v>
      </c>
      <c r="AF53" s="52" t="b">
        <f t="shared" ref="AF53" ca="1" si="64">AF51 &gt;= $B$4</f>
        <v>0</v>
      </c>
      <c r="AG53" s="52" t="b">
        <f t="array" aca="1" ref="AG53" ca="1">AND(AG51 &gt;= $B$4, NOT(OR($AF53:AF53)))</f>
        <v>0</v>
      </c>
      <c r="AH53" s="52" t="b">
        <f t="array" aca="1" ref="AH53" ca="1">AND(AH51 &gt;= $B$4, NOT(OR($AF53:AG53)))</f>
        <v>0</v>
      </c>
      <c r="AI53" s="52" t="b">
        <f t="array" aca="1" ref="AI53" ca="1">AND(AI51 &gt;= $B$4, NOT(OR($AF53:AH53)))</f>
        <v>0</v>
      </c>
      <c r="AJ53" s="52" t="b">
        <f t="array" aca="1" ref="AJ53" ca="1">AND(AJ51 &gt;= $B$4, NOT(OR($AF53:AI53)))</f>
        <v>0</v>
      </c>
      <c r="AK53" s="73"/>
      <c r="AL53" s="70"/>
    </row>
    <row r="54" spans="1:38" ht="14.55" customHeight="1" x14ac:dyDescent="0.3">
      <c r="A54" t="s">
        <v>8</v>
      </c>
      <c r="B54" s="65">
        <f>AVERAGE(B44:B53)</f>
        <v>99004.32439527617</v>
      </c>
      <c r="G54" s="3">
        <v>52</v>
      </c>
      <c r="H54" s="58">
        <v>-0.76456099180110859</v>
      </c>
      <c r="I54" s="58">
        <v>-1.9376444632238139</v>
      </c>
      <c r="J54" s="58">
        <v>-1.1027920667610693</v>
      </c>
      <c r="K54" s="59">
        <v>-0.20114739983756694</v>
      </c>
      <c r="L54" s="60">
        <f t="array" ref="L54:O54">TRANSPOSE(MMULT(Option!$B$25:$E$28, TRANSPOSE(H54:K54)))</f>
        <v>-0.76456099180110859</v>
      </c>
      <c r="M54" s="60">
        <v>-2.0817048812474841</v>
      </c>
      <c r="N54" s="60">
        <v>-1.7818121934302988</v>
      </c>
      <c r="O54" s="60">
        <v>-1.2007141347846844</v>
      </c>
      <c r="P54" s="56" t="str">
        <f t="shared" si="1"/>
        <v>11/2</v>
      </c>
      <c r="R54" s="80"/>
      <c r="S54" s="3" t="s">
        <v>30</v>
      </c>
      <c r="T54" s="60">
        <f ca="1"/>
        <v>-0.57577449921045465</v>
      </c>
      <c r="U54" s="60">
        <f ca="1"/>
        <v>1.1111048420373271</v>
      </c>
      <c r="V54" s="60">
        <f ca="1"/>
        <v>1.1036390667309264</v>
      </c>
      <c r="W54" s="60">
        <f ca="1"/>
        <v>-0.52828687866333635</v>
      </c>
      <c r="X54" s="60">
        <f ca="1"/>
        <v>2.8515949888719527E-2</v>
      </c>
      <c r="Y54" s="52">
        <f ca="1">$B$14 * EXP(($E$3 - $C$14^2/2) * Y$2 + $C$14*SQRT(Y$2)*T54)</f>
        <v>84.558012412060535</v>
      </c>
      <c r="Z54" s="52">
        <f ca="1">Y54 * EXP(($E$3 - $C$14^2/2) * (Z$2-Y$2) + $C$14*SQRT(Z$2-Y$2)*U54)</f>
        <v>118.60151835924103</v>
      </c>
      <c r="AA54" s="52">
        <f ca="1">Z54 * EXP(($E$3 - $C$14^2/2) * (AA$2-Z$2) + $C$14*SQRT(AA$2-Z$2)*V54)</f>
        <v>165.97895593682148</v>
      </c>
      <c r="AB54" s="52">
        <f ca="1">AA54 * EXP(($E$3 - $C$14^2/2) * (AB$2-AA$2) + $C$14*SQRT(AB$2-AA$2)*W54)</f>
        <v>142.36226135167172</v>
      </c>
      <c r="AC54" s="52">
        <f ca="1">AB54 * EXP(($E$3 - $C$14^2/2) * (AC$2-AB$2) + $C$14*SQRT(AC$2-AB$2)*X54)</f>
        <v>144.30508874888218</v>
      </c>
      <c r="AD54" s="47"/>
      <c r="AE54" s="3" t="s">
        <v>68</v>
      </c>
      <c r="AF54" s="52" t="b">
        <f ca="1">AND(AF51&gt;$B$3, NOT(OR($AF53:AF53)))</f>
        <v>1</v>
      </c>
      <c r="AG54" s="52" t="b">
        <f ca="1">AND(AG51&gt;$B$3, NOT(OR($AF53:AG53)))</f>
        <v>1</v>
      </c>
      <c r="AH54" s="52" t="b">
        <f ca="1">AND(AH51&gt;$B$3, NOT(OR($AF53:AH53)))</f>
        <v>0</v>
      </c>
      <c r="AI54" s="52" t="b">
        <f ca="1">AND(AI51&gt;$B$3, NOT(OR($AF53:AI53)))</f>
        <v>0</v>
      </c>
      <c r="AJ54" s="52" t="b">
        <f ca="1">AND(AJ51&gt;$B$3, NOT(OR($AF53:AJ53)))</f>
        <v>0</v>
      </c>
      <c r="AK54" s="74"/>
      <c r="AL54" s="70"/>
    </row>
    <row r="55" spans="1:38" ht="14.55" customHeight="1" x14ac:dyDescent="0.3">
      <c r="A55" t="s">
        <v>65</v>
      </c>
      <c r="B55" s="66">
        <f>_xlfn.STDEV.S(B44:B53)</f>
        <v>397.15948015647712</v>
      </c>
      <c r="G55" s="3">
        <v>53</v>
      </c>
      <c r="H55" s="58">
        <v>1.2741869620324526</v>
      </c>
      <c r="I55" s="58">
        <v>-0.78539749538573533</v>
      </c>
      <c r="J55" s="58">
        <v>1.0760634393708961</v>
      </c>
      <c r="K55" s="59">
        <v>-0.74071010603839194</v>
      </c>
      <c r="L55" s="60">
        <f t="array" ref="L55:O55">TRANSPOSE(MMULT(Option!$B$25:$E$28, TRANSPOSE(H55:K55)))</f>
        <v>1.2741869620324526</v>
      </c>
      <c r="M55" s="60">
        <v>-0.21015390983379134</v>
      </c>
      <c r="N55" s="60">
        <v>1.2491267935667083</v>
      </c>
      <c r="O55" s="60">
        <v>-0.12027071774753018</v>
      </c>
      <c r="P55" s="56" t="str">
        <f t="shared" si="1"/>
        <v>11/3</v>
      </c>
      <c r="R55" s="80">
        <v>14</v>
      </c>
      <c r="S55" s="3" t="s">
        <v>28</v>
      </c>
      <c r="T55" s="60">
        <f t="array" aca="1" ref="T55:T58" ca="1">TRANSPOSE(OFFSET($L$3, MATCH($R55 &amp; "/" &amp; T$2, $P$3:$P$5002, 0) - 1, 0, 1, $E$1))</f>
        <v>-0.42205976857627137</v>
      </c>
      <c r="U55" s="60">
        <f t="array" aca="1" ref="U55:U58" ca="1">TRANSPOSE(OFFSET($L$3, MATCH($R55 &amp; "/" &amp; U$2, $P$3:$P$5002, 0) - 1, 0, 1, $E$1))</f>
        <v>0.72261509963545589</v>
      </c>
      <c r="V55" s="60">
        <f t="array" aca="1" ref="V55:V58" ca="1">TRANSPOSE(OFFSET($L$3, MATCH($R55 &amp; "/" &amp; V$2, $P$3:$P$5002, 0) - 1, 0, 1, $E$1))</f>
        <v>0.3561428886743731</v>
      </c>
      <c r="W55" s="60">
        <f t="array" aca="1" ref="W55:W58" ca="1">TRANSPOSE(OFFSET($L$3, MATCH($R55 &amp; "/" &amp; W$2, $P$3:$P$5002, 0) - 1, 0, 1, $E$1))</f>
        <v>1.5889861204836786</v>
      </c>
      <c r="X55" s="60">
        <f t="array" aca="1" ref="X55:X58" ca="1">TRANSPOSE(OFFSET($L$3, MATCH($R55 &amp; "/" &amp; X$2, $P$3:$P$5002, 0) - 1, 0, 1, $E$1))</f>
        <v>1.6111084463131662</v>
      </c>
      <c r="Y55" s="52">
        <f ca="1">$B$11 * EXP(($E$3 - $C$11^2/2) * Y$2 + $C$11*SQRT(Y$2)*T55)</f>
        <v>88.548662124659714</v>
      </c>
      <c r="Z55" s="52">
        <f ca="1">Y55 * EXP(($E$3 - $C$11^2/2) * (Z$2-Y$2) + $C$11*SQRT(Z$2-Y$2)*U55)</f>
        <v>110.5355054134647</v>
      </c>
      <c r="AA55" s="52">
        <f ca="1">Z55 * EXP(($E$3 - $C$11^2/2) * (AA$2-Z$2) + $C$11*SQRT(AA$2-Z$2)*V55)</f>
        <v>123.61595864109567</v>
      </c>
      <c r="AB55" s="52">
        <f ca="1">AA55 * EXP(($E$3 - $C$11^2/2) * (AB$2-AA$2) + $C$11*SQRT(AB$2-AA$2)*W55)</f>
        <v>200.11165545680251</v>
      </c>
      <c r="AC55" s="52">
        <f ca="1">AB55 * EXP(($E$3 - $C$11^2/2) * (AC$2-AB$2) + $C$11*SQRT(AC$2-AB$2)*X55)</f>
        <v>326.10128455997722</v>
      </c>
      <c r="AD55" s="47"/>
      <c r="AE55" s="3" t="s">
        <v>69</v>
      </c>
      <c r="AF55" s="20" cm="1">
        <f t="array" aca="1" ref="AF55" ca="1">MIN(Y55:Y58 / $D$11:$D$14)</f>
        <v>0.88548662124659716</v>
      </c>
      <c r="AG55" s="20" cm="1">
        <f t="array" aca="1" ref="AG55" ca="1">MIN(Z55:Z58 / $D$11:$D$14)</f>
        <v>1.0664086429384747</v>
      </c>
      <c r="AH55" s="20" cm="1">
        <f t="array" aca="1" ref="AH55" ca="1">MIN(AA55:AA58 / $D$11:$D$14)</f>
        <v>0.80459921351141073</v>
      </c>
      <c r="AI55" s="20" cm="1">
        <f t="array" aca="1" ref="AI55" ca="1">MIN(AB55:AB58 / $D$11:$D$14)</f>
        <v>0.82979687870951579</v>
      </c>
      <c r="AJ55" s="20" cm="1">
        <f t="array" aca="1" ref="AJ55" ca="1">MIN(AC55:AC58 / $D$11:$D$14)</f>
        <v>1.1997957929401259</v>
      </c>
      <c r="AK55" s="72">
        <f t="array" aca="1" ref="AK55" ca="1">SUMPRODUCT(AF56:AJ56, EXP(-$E$3*$AF$2:$AJ$2))</f>
        <v>142594.67363380725</v>
      </c>
      <c r="AL55" s="70">
        <f ca="1">MAX(AC56 - $D$11, 0) * EXP(-$E$2*$E$3)</f>
        <v>69.509813146704857</v>
      </c>
    </row>
    <row r="56" spans="1:38" ht="14.55" customHeight="1" x14ac:dyDescent="0.3">
      <c r="G56" s="3">
        <v>54</v>
      </c>
      <c r="H56" s="58">
        <v>-1.7706931092958396</v>
      </c>
      <c r="I56" s="58">
        <v>-1.5311484535056286</v>
      </c>
      <c r="J56" s="58">
        <v>0.31007444086401936</v>
      </c>
      <c r="K56" s="59">
        <v>-0.28117320445559146</v>
      </c>
      <c r="L56" s="60">
        <f t="array" ref="L56:O56">TRANSPOSE(MMULT(Option!$B$25:$E$28, TRANSPOSE(H56:K56)))</f>
        <v>-1.7706931092958396</v>
      </c>
      <c r="M56" s="60">
        <v>-2.111597981399159</v>
      </c>
      <c r="N56" s="60">
        <v>-0.83688452340005193</v>
      </c>
      <c r="O56" s="60">
        <v>-1.2894880390958314</v>
      </c>
      <c r="P56" s="56" t="str">
        <f t="shared" si="1"/>
        <v>11/4</v>
      </c>
      <c r="R56" s="80"/>
      <c r="S56" s="3" t="s">
        <v>29</v>
      </c>
      <c r="T56" s="60">
        <f ca="1"/>
        <v>0.42756974496832312</v>
      </c>
      <c r="U56" s="60">
        <f ca="1"/>
        <v>-0.10661238264302642</v>
      </c>
      <c r="V56" s="60">
        <f ca="1"/>
        <v>0.37384243814307744</v>
      </c>
      <c r="W56" s="60">
        <f ca="1"/>
        <v>0.13038978597172535</v>
      </c>
      <c r="X56" s="60">
        <f ca="1"/>
        <v>1.2178477882430658</v>
      </c>
      <c r="Y56" s="52">
        <f ca="1">$B$12 * EXP(($E$3 - $C$12^2/2) * Y$2 + $C$12*SQRT(Y$2)*T56)</f>
        <v>114.25595026115592</v>
      </c>
      <c r="Z56" s="52">
        <f ca="1">Y56 * EXP(($E$3 - $C$12^2/2) * (Z$2-Y$2) + $C$12*SQRT(Z$2-Y$2)*U56)</f>
        <v>111.214124728047</v>
      </c>
      <c r="AA56" s="52">
        <f ca="1">Z56 * EXP(($E$3 - $C$12^2/2) * (AA$2-Z$2) + $C$12*SQRT(AA$2-Z$2)*V56)</f>
        <v>125.03705409422632</v>
      </c>
      <c r="AB56" s="52">
        <f ca="1">AA56 * EXP(($E$3 - $C$12^2/2) * (AB$2-AA$2) + $C$12*SQRT(AB$2-AA$2)*W56)</f>
        <v>130.67679513676958</v>
      </c>
      <c r="AC56" s="52">
        <f ca="1">AB56 * EXP(($E$3 - $C$12^2/2) * (AC$2-AB$2) + $C$12*SQRT(AC$2-AB$2)*X56)</f>
        <v>189.25236678958476</v>
      </c>
      <c r="AD56" s="47"/>
      <c r="AE56" s="3" t="s">
        <v>47</v>
      </c>
      <c r="AF56" s="64">
        <f t="shared" ref="AF56" ca="1" si="65">($B$5*AF58 + (1 + $B$6)*AF57)*$B$2</f>
        <v>15000</v>
      </c>
      <c r="AG56" s="64">
        <f t="shared" ref="AG56" ca="1" si="66">($B$5*AG58 + (1 + $B$6)*AG57)*$B$2</f>
        <v>15000</v>
      </c>
      <c r="AH56" s="64">
        <f t="shared" ref="AH56" ca="1" si="67">($B$5*AH58 + (1 + $B$6)*AH57)*$B$2</f>
        <v>15000</v>
      </c>
      <c r="AI56" s="64">
        <f t="shared" ref="AI56" ca="1" si="68">($B$5*AI58 + (1 + $B$6)*AI57)*$B$2</f>
        <v>15000</v>
      </c>
      <c r="AJ56" s="64" cm="1">
        <f t="array" aca="1" ref="AJ56" ca="1">($B$5*AJ58 + (1 + $B$6)*AJ57 + AND(NOT(AF57:AJ57)))*$B$2</f>
        <v>114999.99999999999</v>
      </c>
      <c r="AK56" s="73"/>
      <c r="AL56" s="70"/>
    </row>
    <row r="57" spans="1:38" ht="14.55" customHeight="1" x14ac:dyDescent="0.3">
      <c r="G57" s="3">
        <v>55</v>
      </c>
      <c r="H57" s="58">
        <v>-0.36223890977749684</v>
      </c>
      <c r="I57" s="58">
        <v>-0.40938281372955376</v>
      </c>
      <c r="J57" s="58">
        <v>0.40171564739800136</v>
      </c>
      <c r="K57" s="59">
        <v>-0.38245314349055737</v>
      </c>
      <c r="L57" s="60">
        <f t="array" ref="L57:O57">TRANSPOSE(MMULT(Option!$B$25:$E$28, TRANSPOSE(H57:K57)))</f>
        <v>-0.36223890977749684</v>
      </c>
      <c r="M57" s="60">
        <v>-0.52010111033693618</v>
      </c>
      <c r="N57" s="60">
        <v>0.10073374803612539</v>
      </c>
      <c r="O57" s="60">
        <v>-0.50120358792258801</v>
      </c>
      <c r="P57" s="56" t="str">
        <f t="shared" si="1"/>
        <v>11/5</v>
      </c>
      <c r="R57" s="80"/>
      <c r="S57" s="3" t="s">
        <v>31</v>
      </c>
      <c r="T57" s="60">
        <f ca="1"/>
        <v>0.49879729372823273</v>
      </c>
      <c r="U57" s="60">
        <f ca="1"/>
        <v>-0.31780864495978767</v>
      </c>
      <c r="V57" s="60">
        <f ca="1"/>
        <v>-0.95569197195876243</v>
      </c>
      <c r="W57" s="60">
        <f ca="1"/>
        <v>8.6122214564404054E-2</v>
      </c>
      <c r="X57" s="60">
        <f ca="1"/>
        <v>1.2124190078361403</v>
      </c>
      <c r="Y57" s="52">
        <f ca="1">$B$13 * EXP(($E$3 - $C$13^2/2) * Y$2 + $C$13*SQRT(Y$2)*T57)</f>
        <v>116.72367322359554</v>
      </c>
      <c r="Z57" s="52">
        <f ca="1">Y57 * EXP(($E$3 - $C$13^2/2) * (Z$2-Y$2) + $C$13*SQRT(Z$2-Y$2)*U57)</f>
        <v>106.64086429384747</v>
      </c>
      <c r="AA57" s="52">
        <f ca="1">Z57 * EXP(($E$3 - $C$13^2/2) * (AA$2-Z$2) + $C$13*SQRT(AA$2-Z$2)*V57)</f>
        <v>80.459921351141077</v>
      </c>
      <c r="AB57" s="52">
        <f ca="1">AA57 * EXP(($E$3 - $C$13^2/2) * (AB$2-AA$2) + $C$13*SQRT(AB$2-AA$2)*W57)</f>
        <v>82.979687870951579</v>
      </c>
      <c r="AC57" s="52">
        <f ca="1">AB57 * EXP(($E$3 - $C$13^2/2) * (AC$2-AB$2) + $C$13*SQRT(AC$2-AB$2)*X57)</f>
        <v>119.97957929401259</v>
      </c>
      <c r="AD57" s="47"/>
      <c r="AE57" s="3" t="s">
        <v>46</v>
      </c>
      <c r="AF57" s="52" t="b">
        <f t="shared" ref="AF57" ca="1" si="69">AF55 &gt;= $B$4</f>
        <v>0</v>
      </c>
      <c r="AG57" s="52" t="b">
        <f t="array" aca="1" ref="AG57" ca="1">AND(AG55 &gt;= $B$4, NOT(OR($AF57:AF57)))</f>
        <v>0</v>
      </c>
      <c r="AH57" s="52" t="b">
        <f t="array" aca="1" ref="AH57" ca="1">AND(AH55 &gt;= $B$4, NOT(OR($AF57:AG57)))</f>
        <v>0</v>
      </c>
      <c r="AI57" s="52" t="b">
        <f t="array" aca="1" ref="AI57" ca="1">AND(AI55 &gt;= $B$4, NOT(OR($AF57:AH57)))</f>
        <v>0</v>
      </c>
      <c r="AJ57" s="52" t="b">
        <f t="array" aca="1" ref="AJ57" ca="1">AND(AJ55 &gt;= $B$4, NOT(OR($AF57:AI57)))</f>
        <v>0</v>
      </c>
      <c r="AK57" s="73"/>
      <c r="AL57" s="70"/>
    </row>
    <row r="58" spans="1:38" ht="14.55" customHeight="1" x14ac:dyDescent="0.3">
      <c r="G58" s="3">
        <v>56</v>
      </c>
      <c r="H58" s="58">
        <v>-1.0597030383983888</v>
      </c>
      <c r="I58" s="58">
        <v>1.3449594703380057</v>
      </c>
      <c r="J58" s="58">
        <v>-6.3395776240031135E-2</v>
      </c>
      <c r="K58" s="59">
        <v>-4.2473124796559597E-2</v>
      </c>
      <c r="L58" s="60">
        <f t="array" ref="L58:O58">TRANSPOSE(MMULT(Option!$B$25:$E$28, TRANSPOSE(H58:K58)))</f>
        <v>-1.0597030383983888</v>
      </c>
      <c r="M58" s="60">
        <v>0.80879450053496937</v>
      </c>
      <c r="N58" s="60">
        <v>-0.12736930206681046</v>
      </c>
      <c r="O58" s="60">
        <v>-0.12043355329701623</v>
      </c>
      <c r="P58" s="56" t="str">
        <f t="shared" si="1"/>
        <v>12/1</v>
      </c>
      <c r="R58" s="80"/>
      <c r="S58" s="3" t="s">
        <v>30</v>
      </c>
      <c r="T58" s="60">
        <f ca="1"/>
        <v>1.9560840659549867</v>
      </c>
      <c r="U58" s="60">
        <f ca="1"/>
        <v>0.94852668160357034</v>
      </c>
      <c r="V58" s="60">
        <f ca="1"/>
        <v>0.29783686519664948</v>
      </c>
      <c r="W58" s="60">
        <f ca="1"/>
        <v>-0.93309058229606046</v>
      </c>
      <c r="X58" s="60">
        <f ca="1"/>
        <v>1.0546976307339504</v>
      </c>
      <c r="Y58" s="52">
        <f ca="1">$B$14 * EXP(($E$3 - $C$14^2/2) * Y$2 + $C$14*SQRT(Y$2)*T58)</f>
        <v>180.72840975054035</v>
      </c>
      <c r="Z58" s="52">
        <f ca="1">Y58 * EXP(($E$3 - $C$14^2/2) * (Z$2-Y$2) + $C$14*SQRT(Z$2-Y$2)*U58)</f>
        <v>241.42368288600912</v>
      </c>
      <c r="AA58" s="52">
        <f ca="1">Z58 * EXP(($E$3 - $C$14^2/2) * (AA$2-Z$2) + $C$14*SQRT(AA$2-Z$2)*V58)</f>
        <v>265.31146350806523</v>
      </c>
      <c r="AB58" s="52">
        <f ca="1">AA58 * EXP(($E$3 - $C$14^2/2) * (AB$2-AA$2) + $C$14*SQRT(AB$2-AA$2)*W58)</f>
        <v>201.53786817629205</v>
      </c>
      <c r="AC58" s="52">
        <f ca="1">AB58 * EXP(($E$3 - $C$14^2/2) * (AC$2-AB$2) + $C$14*SQRT(AC$2-AB$2)*X58)</f>
        <v>277.93480848715683</v>
      </c>
      <c r="AD58" s="47"/>
      <c r="AE58" s="3" t="s">
        <v>68</v>
      </c>
      <c r="AF58" s="52" t="b">
        <f ca="1">AND(AF55&gt;$B$3, NOT(OR($AF57:AF57)))</f>
        <v>1</v>
      </c>
      <c r="AG58" s="52" t="b">
        <f ca="1">AND(AG55&gt;$B$3, NOT(OR($AF57:AG57)))</f>
        <v>1</v>
      </c>
      <c r="AH58" s="52" t="b">
        <f ca="1">AND(AH55&gt;$B$3, NOT(OR($AF57:AH57)))</f>
        <v>1</v>
      </c>
      <c r="AI58" s="52" t="b">
        <f ca="1">AND(AI55&gt;$B$3, NOT(OR($AF57:AI57)))</f>
        <v>1</v>
      </c>
      <c r="AJ58" s="52" t="b">
        <f ca="1">AND(AJ55&gt;$B$3, NOT(OR($AF57:AJ57)))</f>
        <v>1</v>
      </c>
      <c r="AK58" s="74"/>
      <c r="AL58" s="70"/>
    </row>
    <row r="59" spans="1:38" ht="14.55" customHeight="1" x14ac:dyDescent="0.3">
      <c r="G59" s="3">
        <v>57</v>
      </c>
      <c r="H59" s="58">
        <v>0.93970064301089873</v>
      </c>
      <c r="I59" s="58">
        <v>-1.9783065041599996</v>
      </c>
      <c r="J59" s="58">
        <v>1.635339560138612</v>
      </c>
      <c r="K59" s="59">
        <v>0.56140283315236417</v>
      </c>
      <c r="L59" s="60">
        <f t="array" ref="L59:O59">TRANSPOSE(MMULT(Option!$B$25:$E$28, TRANSPOSE(H59:K59)))</f>
        <v>0.93970064301089873</v>
      </c>
      <c r="M59" s="60">
        <v>-1.4372676034229741</v>
      </c>
      <c r="N59" s="60">
        <v>1.2941732077422401</v>
      </c>
      <c r="O59" s="60">
        <v>0.6577802746620578</v>
      </c>
      <c r="P59" s="56" t="str">
        <f t="shared" si="1"/>
        <v>12/2</v>
      </c>
      <c r="R59" s="80">
        <v>15</v>
      </c>
      <c r="S59" s="3" t="s">
        <v>28</v>
      </c>
      <c r="T59" s="60">
        <f t="array" aca="1" ref="T59:T62" ca="1">TRANSPOSE(OFFSET($L$3, MATCH($R59 &amp; "/" &amp; T$2, $P$3:$P$5002, 0) - 1, 0, 1, $E$1))</f>
        <v>1.0992154430390797</v>
      </c>
      <c r="U59" s="60">
        <f t="array" aca="1" ref="U59:U62" ca="1">TRANSPOSE(OFFSET($L$3, MATCH($R59 &amp; "/" &amp; U$2, $P$3:$P$5002, 0) - 1, 0, 1, $E$1))</f>
        <v>-0.77144961020870684</v>
      </c>
      <c r="V59" s="60">
        <f t="array" aca="1" ref="V59:V62" ca="1">TRANSPOSE(OFFSET($L$3, MATCH($R59 &amp; "/" &amp; V$2, $P$3:$P$5002, 0) - 1, 0, 1, $E$1))</f>
        <v>-0.84853883017170717</v>
      </c>
      <c r="W59" s="60">
        <f t="array" aca="1" ref="W59:W62" ca="1">TRANSPOSE(OFFSET($L$3, MATCH($R59 &amp; "/" &amp; W$2, $P$3:$P$5002, 0) - 1, 0, 1, $E$1))</f>
        <v>-0.22764177717498879</v>
      </c>
      <c r="X59" s="60">
        <f t="array" aca="1" ref="X59:X62" ca="1">TRANSPOSE(OFFSET($L$3, MATCH($R59 &amp; "/" &amp; X$2, $P$3:$P$5002, 0) - 1, 0, 1, $E$1))</f>
        <v>1.4784268861369685</v>
      </c>
      <c r="Y59" s="52">
        <f ca="1">$B$11 * EXP(($E$3 - $C$11^2/2) * Y$2 + $C$11*SQRT(Y$2)*T59)</f>
        <v>139.76113947826934</v>
      </c>
      <c r="Z59" s="52">
        <f ca="1">Y59 * EXP(($E$3 - $C$11^2/2) * (Z$2-Y$2) + $C$11*SQRT(Z$2-Y$2)*U59)</f>
        <v>111.44151630370405</v>
      </c>
      <c r="AA59" s="52">
        <f ca="1">Z59 * EXP(($E$3 - $C$11^2/2) * (AA$2-Z$2) + $C$11*SQRT(AA$2-Z$2)*V59)</f>
        <v>86.828793306966617</v>
      </c>
      <c r="AB59" s="52">
        <f ca="1">AA59 * EXP(($E$3 - $C$11^2/2) * (AB$2-AA$2) + $C$11*SQRT(AB$2-AA$2)*W59)</f>
        <v>81.503482845406126</v>
      </c>
      <c r="AC59" s="52">
        <f ca="1">AB59 * EXP(($E$3 - $C$11^2/2) * (AC$2-AB$2) + $C$11*SQRT(AC$2-AB$2)*X59)</f>
        <v>127.63489680773833</v>
      </c>
      <c r="AD59" s="47"/>
      <c r="AE59" s="3" t="s">
        <v>69</v>
      </c>
      <c r="AF59" s="20" cm="1">
        <f t="array" aca="1" ref="AF59" ca="1">MIN(Y59:Y62 / $D$11:$D$14)</f>
        <v>0.50596674082080373</v>
      </c>
      <c r="AG59" s="20" cm="1">
        <f t="array" aca="1" ref="AG59" ca="1">MIN(Z59:Z62 / $D$11:$D$14)</f>
        <v>0.29261225345057795</v>
      </c>
      <c r="AH59" s="20" cm="1">
        <f t="array" aca="1" ref="AH59" ca="1">MIN(AA59:AA62 / $D$11:$D$14)</f>
        <v>0.33743659884704669</v>
      </c>
      <c r="AI59" s="20" cm="1">
        <f t="array" aca="1" ref="AI59" ca="1">MIN(AB59:AB62 / $D$11:$D$14)</f>
        <v>0.28015651575520856</v>
      </c>
      <c r="AJ59" s="20" cm="1">
        <f t="array" aca="1" ref="AJ59" ca="1">MIN(AC59:AC62 / $D$11:$D$14)</f>
        <v>0.25809355282800639</v>
      </c>
      <c r="AK59" s="72">
        <f t="array" aca="1" ref="AK59" ca="1">SUMPRODUCT(AF60:AJ60, EXP(-$E$3*$AF$2:$AJ$2))</f>
        <v>77880.078307140488</v>
      </c>
      <c r="AL59" s="70">
        <f ca="1">MAX(AC60 - $D$11, 0) * EXP(-$E$2*$E$3)</f>
        <v>0</v>
      </c>
    </row>
    <row r="60" spans="1:38" ht="14.55" customHeight="1" x14ac:dyDescent="0.3">
      <c r="G60" s="3">
        <v>58</v>
      </c>
      <c r="H60" s="58">
        <v>0.25658342731170869</v>
      </c>
      <c r="I60" s="58">
        <v>1.4743715112239348</v>
      </c>
      <c r="J60" s="58">
        <v>0.91574365809746716</v>
      </c>
      <c r="K60" s="59">
        <v>-2.1906269479709093</v>
      </c>
      <c r="L60" s="60">
        <f t="array" ref="L60:O60">TRANSPOSE(MMULT(Option!$B$25:$E$28, TRANSPOSE(H60:K60)))</f>
        <v>0.25658342731170869</v>
      </c>
      <c r="M60" s="60">
        <v>1.4539171814587064</v>
      </c>
      <c r="N60" s="60">
        <v>1.2930213321142174</v>
      </c>
      <c r="O60" s="60">
        <v>-1.2084915224552604</v>
      </c>
      <c r="P60" s="56" t="str">
        <f t="shared" si="1"/>
        <v>12/3</v>
      </c>
      <c r="R60" s="80"/>
      <c r="S60" s="3" t="s">
        <v>29</v>
      </c>
      <c r="T60" s="60">
        <f ca="1"/>
        <v>-1.7051487116873631</v>
      </c>
      <c r="U60" s="60">
        <f ca="1"/>
        <v>-0.92336244163524683</v>
      </c>
      <c r="V60" s="60">
        <f ca="1"/>
        <v>1.7192573116703629</v>
      </c>
      <c r="W60" s="60">
        <f ca="1"/>
        <v>-0.58881883086148878</v>
      </c>
      <c r="X60" s="60">
        <f ca="1"/>
        <v>-0.6938138458531985</v>
      </c>
      <c r="Y60" s="52">
        <f ca="1">$B$12 * EXP(($E$3 - $C$12^2/2) * Y$2 + $C$12*SQRT(Y$2)*T60)</f>
        <v>60.257411212475496</v>
      </c>
      <c r="Z60" s="52">
        <f ca="1">Y60 * EXP(($E$3 - $C$12^2/2) * (Z$2-Y$2) + $C$12*SQRT(Z$2-Y$2)*U60)</f>
        <v>45.906964610580907</v>
      </c>
      <c r="AA60" s="52">
        <f ca="1">Z60 * EXP(($E$3 - $C$12^2/2) * (AA$2-Z$2) + $C$12*SQRT(AA$2-Z$2)*V60)</f>
        <v>77.276819497942057</v>
      </c>
      <c r="AB60" s="52">
        <f ca="1">AA60 * EXP(($E$3 - $C$12^2/2) * (AB$2-AA$2) + $C$12*SQRT(AB$2-AA$2)*W60)</f>
        <v>65.088532669866652</v>
      </c>
      <c r="AC60" s="52">
        <f ca="1">AB60 * EXP(($E$3 - $C$12^2/2) * (AC$2-AB$2) + $C$12*SQRT(AC$2-AB$2)*X60)</f>
        <v>53.12269459679986</v>
      </c>
      <c r="AD60" s="47"/>
      <c r="AE60" s="3" t="s">
        <v>47</v>
      </c>
      <c r="AF60" s="64">
        <f t="shared" ref="AF60" ca="1" si="70">($B$5*AF62 + (1 + $B$6)*AF61)*$B$2</f>
        <v>0</v>
      </c>
      <c r="AG60" s="64">
        <f t="shared" ref="AG60" ca="1" si="71">($B$5*AG62 + (1 + $B$6)*AG61)*$B$2</f>
        <v>0</v>
      </c>
      <c r="AH60" s="64">
        <f t="shared" ref="AH60" ca="1" si="72">($B$5*AH62 + (1 + $B$6)*AH61)*$B$2</f>
        <v>0</v>
      </c>
      <c r="AI60" s="64">
        <f t="shared" ref="AI60" ca="1" si="73">($B$5*AI62 + (1 + $B$6)*AI61)*$B$2</f>
        <v>0</v>
      </c>
      <c r="AJ60" s="64" cm="1">
        <f t="array" aca="1" ref="AJ60" ca="1">($B$5*AJ62 + (1 + $B$6)*AJ61 + AND(NOT(AF61:AJ61)))*$B$2</f>
        <v>100000</v>
      </c>
      <c r="AK60" s="73"/>
      <c r="AL60" s="70"/>
    </row>
    <row r="61" spans="1:38" ht="14.55" customHeight="1" x14ac:dyDescent="0.3">
      <c r="G61" s="3">
        <v>59</v>
      </c>
      <c r="H61" s="58">
        <v>-0.38515053418448164</v>
      </c>
      <c r="I61" s="58">
        <v>1.2180627163039006</v>
      </c>
      <c r="J61" s="58">
        <v>1.6744965193751988</v>
      </c>
      <c r="K61" s="59">
        <v>-8.7568300015500575E-2</v>
      </c>
      <c r="L61" s="60">
        <f t="array" ref="L61:O61">TRANSPOSE(MMULT(Option!$B$25:$E$28, TRANSPOSE(H61:K61)))</f>
        <v>-0.38515053418448164</v>
      </c>
      <c r="M61" s="60">
        <v>0.96231270605943642</v>
      </c>
      <c r="N61" s="60">
        <v>1.6356306255478479</v>
      </c>
      <c r="O61" s="60">
        <v>0.41674272074612745</v>
      </c>
      <c r="P61" s="56" t="str">
        <f t="shared" si="1"/>
        <v>12/4</v>
      </c>
      <c r="R61" s="80"/>
      <c r="S61" s="3" t="s">
        <v>31</v>
      </c>
      <c r="T61" s="60">
        <f ca="1"/>
        <v>-1.0281630821910863</v>
      </c>
      <c r="U61" s="60">
        <f ca="1"/>
        <v>-6.5402977600243495E-2</v>
      </c>
      <c r="V61" s="60">
        <f ca="1"/>
        <v>-1.119174373072779</v>
      </c>
      <c r="W61" s="60">
        <f ca="1"/>
        <v>1.3022704749469161</v>
      </c>
      <c r="X61" s="60">
        <f ca="1"/>
        <v>1.7480740102685048</v>
      </c>
      <c r="Y61" s="52">
        <f ca="1">$B$13 * EXP(($E$3 - $C$13^2/2) * Y$2 + $C$13*SQRT(Y$2)*T61)</f>
        <v>73.826759543928162</v>
      </c>
      <c r="Z61" s="52">
        <f ca="1">Y61 * EXP(($E$3 - $C$13^2/2) * (Z$2-Y$2) + $C$13*SQRT(Z$2-Y$2)*U61)</f>
        <v>72.755199046198754</v>
      </c>
      <c r="AA61" s="52">
        <f ca="1">Z61 * EXP(($E$3 - $C$13^2/2) * (AA$2-Z$2) + $C$13*SQRT(AA$2-Z$2)*V61)</f>
        <v>52.266104117323295</v>
      </c>
      <c r="AB61" s="52">
        <f ca="1">AA61 * EXP(($E$3 - $C$13^2/2) * (AB$2-AA$2) + $C$13*SQRT(AB$2-AA$2)*W61)</f>
        <v>77.635841737191967</v>
      </c>
      <c r="AC61" s="52">
        <f ca="1">AB61 * EXP(($E$3 - $C$13^2/2) * (AC$2-AB$2) + $C$13*SQRT(AC$2-AB$2)*X61)</f>
        <v>131.82185156580749</v>
      </c>
      <c r="AD61" s="47"/>
      <c r="AE61" s="3" t="s">
        <v>46</v>
      </c>
      <c r="AF61" s="52" t="b">
        <f t="shared" ref="AF61" ca="1" si="74">AF59 &gt;= $B$4</f>
        <v>0</v>
      </c>
      <c r="AG61" s="52" t="b">
        <f t="array" aca="1" ref="AG61" ca="1">AND(AG59 &gt;= $B$4, NOT(OR($AF61:AF61)))</f>
        <v>0</v>
      </c>
      <c r="AH61" s="52" t="b">
        <f t="array" aca="1" ref="AH61" ca="1">AND(AH59 &gt;= $B$4, NOT(OR($AF61:AG61)))</f>
        <v>0</v>
      </c>
      <c r="AI61" s="52" t="b">
        <f t="array" aca="1" ref="AI61" ca="1">AND(AI59 &gt;= $B$4, NOT(OR($AF61:AH61)))</f>
        <v>0</v>
      </c>
      <c r="AJ61" s="52" t="b">
        <f t="array" aca="1" ref="AJ61" ca="1">AND(AJ59 &gt;= $B$4, NOT(OR($AF61:AI61)))</f>
        <v>0</v>
      </c>
      <c r="AK61" s="73"/>
      <c r="AL61" s="70"/>
    </row>
    <row r="62" spans="1:38" ht="14.55" customHeight="1" x14ac:dyDescent="0.3">
      <c r="G62" s="3">
        <v>60</v>
      </c>
      <c r="H62" s="58">
        <v>-0.46789168376359008</v>
      </c>
      <c r="I62" s="58">
        <v>-0.27795809522833292</v>
      </c>
      <c r="J62" s="58">
        <v>1.2825018437097018</v>
      </c>
      <c r="K62" s="59">
        <v>1.6012667024052181</v>
      </c>
      <c r="L62" s="60">
        <f t="array" ref="L62:O62">TRANSPOSE(MMULT(Option!$B$25:$E$28, TRANSPOSE(H62:K62)))</f>
        <v>-0.46789168376359008</v>
      </c>
      <c r="M62" s="60">
        <v>-0.44190947578735196</v>
      </c>
      <c r="N62" s="60">
        <v>0.86649109010650749</v>
      </c>
      <c r="O62" s="60">
        <v>1.3616184209812712</v>
      </c>
      <c r="P62" s="56" t="str">
        <f t="shared" si="1"/>
        <v>12/5</v>
      </c>
      <c r="R62" s="80"/>
      <c r="S62" s="3" t="s">
        <v>30</v>
      </c>
      <c r="T62" s="60">
        <f ca="1"/>
        <v>-2.287614471527037</v>
      </c>
      <c r="U62" s="60">
        <f ca="1"/>
        <v>-1.8420752399777645</v>
      </c>
      <c r="V62" s="60">
        <f ca="1"/>
        <v>0.45843090622289034</v>
      </c>
      <c r="W62" s="60">
        <f ca="1"/>
        <v>-0.63676401854037579</v>
      </c>
      <c r="X62" s="60">
        <f ca="1"/>
        <v>-0.2900876825989529</v>
      </c>
      <c r="Y62" s="52">
        <f ca="1">$B$14 * EXP(($E$3 - $C$14^2/2) * Y$2 + $C$14*SQRT(Y$2)*T62)</f>
        <v>50.596674082080369</v>
      </c>
      <c r="Z62" s="52">
        <f ca="1">Y62 * EXP(($E$3 - $C$14^2/2) * (Z$2-Y$2) + $C$14*SQRT(Z$2-Y$2)*U62)</f>
        <v>29.261225345057795</v>
      </c>
      <c r="AA62" s="52">
        <f ca="1">Z62 * EXP(($E$3 - $C$14^2/2) * (AA$2-Z$2) + $C$14*SQRT(AA$2-Z$2)*V62)</f>
        <v>33.74365988470467</v>
      </c>
      <c r="AB62" s="52">
        <f ca="1">AA62 * EXP(($E$3 - $C$14^2/2) * (AB$2-AA$2) + $C$14*SQRT(AB$2-AA$2)*W62)</f>
        <v>28.015651575520856</v>
      </c>
      <c r="AC62" s="52">
        <f ca="1">AB62 * EXP(($E$3 - $C$14^2/2) * (AC$2-AB$2) + $C$14*SQRT(AC$2-AB$2)*X62)</f>
        <v>25.809355282800638</v>
      </c>
      <c r="AD62" s="47"/>
      <c r="AE62" s="3" t="s">
        <v>68</v>
      </c>
      <c r="AF62" s="52" t="b">
        <f ca="1">AND(AF59&gt;$B$3, NOT(OR($AF61:AF61)))</f>
        <v>0</v>
      </c>
      <c r="AG62" s="52" t="b">
        <f ca="1">AND(AG59&gt;$B$3, NOT(OR($AF61:AG61)))</f>
        <v>0</v>
      </c>
      <c r="AH62" s="52" t="b">
        <f ca="1">AND(AH59&gt;$B$3, NOT(OR($AF61:AH61)))</f>
        <v>0</v>
      </c>
      <c r="AI62" s="52" t="b">
        <f ca="1">AND(AI59&gt;$B$3, NOT(OR($AF61:AI61)))</f>
        <v>0</v>
      </c>
      <c r="AJ62" s="52" t="b">
        <f ca="1">AND(AJ59&gt;$B$3, NOT(OR($AF61:AJ61)))</f>
        <v>0</v>
      </c>
      <c r="AK62" s="74"/>
      <c r="AL62" s="70"/>
    </row>
    <row r="63" spans="1:38" ht="14.55" customHeight="1" x14ac:dyDescent="0.3">
      <c r="G63" s="3">
        <v>61</v>
      </c>
      <c r="H63" s="58">
        <v>0.14780736365269412</v>
      </c>
      <c r="I63" s="58">
        <v>0.11756704127075916</v>
      </c>
      <c r="J63" s="58">
        <v>-0.45645902757164952</v>
      </c>
      <c r="K63" s="59">
        <v>-0.67331444510047778</v>
      </c>
      <c r="L63" s="60">
        <f t="array" ref="L63:O63">TRANSPOSE(MMULT(Option!$B$25:$E$28, TRANSPOSE(H63:K63)))</f>
        <v>0.14780736365269412</v>
      </c>
      <c r="M63" s="60">
        <v>0.16687491863212786</v>
      </c>
      <c r="N63" s="60">
        <v>-0.31100333496472121</v>
      </c>
      <c r="O63" s="60">
        <v>-0.57577449921045465</v>
      </c>
      <c r="P63" s="56" t="str">
        <f t="shared" si="1"/>
        <v>13/1</v>
      </c>
      <c r="R63" s="80">
        <v>16</v>
      </c>
      <c r="S63" s="3" t="s">
        <v>28</v>
      </c>
      <c r="T63" s="60">
        <f t="array" aca="1" ref="T63:T66" ca="1">TRANSPOSE(OFFSET($L$3, MATCH($R63 &amp; "/" &amp; T$2, $P$3:$P$5002, 0) - 1, 0, 1, $E$1))</f>
        <v>-3.3394566677089378E-2</v>
      </c>
      <c r="U63" s="60">
        <f t="array" aca="1" ref="U63:U66" ca="1">TRANSPOSE(OFFSET($L$3, MATCH($R63 &amp; "/" &amp; U$2, $P$3:$P$5002, 0) - 1, 0, 1, $E$1))</f>
        <v>-1.6625861311063272</v>
      </c>
      <c r="V63" s="60">
        <f t="array" aca="1" ref="V63:V66" ca="1">TRANSPOSE(OFFSET($L$3, MATCH($R63 &amp; "/" &amp; V$2, $P$3:$P$5002, 0) - 1, 0, 1, $E$1))</f>
        <v>1.031032251941794</v>
      </c>
      <c r="W63" s="60">
        <f t="array" aca="1" ref="W63:W66" ca="1">TRANSPOSE(OFFSET($L$3, MATCH($R63 &amp; "/" &amp; W$2, $P$3:$P$5002, 0) - 1, 0, 1, $E$1))</f>
        <v>1.072094936581802</v>
      </c>
      <c r="X63" s="60">
        <f t="array" aca="1" ref="X63:X66" ca="1">TRANSPOSE(OFFSET($L$3, MATCH($R63 &amp; "/" &amp; X$2, $P$3:$P$5002, 0) - 1, 0, 1, $E$1))</f>
        <v>-2.2089012281320954</v>
      </c>
      <c r="Y63" s="52">
        <f ca="1">$B$11 * EXP(($E$3 - $C$11^2/2) * Y$2 + $C$11*SQRT(Y$2)*T63)</f>
        <v>99.499420097821428</v>
      </c>
      <c r="Z63" s="52">
        <f ca="1">Y63 * EXP(($E$3 - $C$11^2/2) * (Z$2-Y$2) + $C$11*SQRT(Z$2-Y$2)*U63)</f>
        <v>60.726244982431446</v>
      </c>
      <c r="AA63" s="52">
        <f ca="1">Z63 * EXP(($E$3 - $C$11^2/2) * (AA$2-Z$2) + $C$11*SQRT(AA$2-Z$2)*V63)</f>
        <v>83.153280049205918</v>
      </c>
      <c r="AB63" s="52">
        <f ca="1">AA63 * EXP(($E$3 - $C$11^2/2) * (AB$2-AA$2) + $C$11*SQRT(AB$2-AA$2)*W63)</f>
        <v>115.27425706854959</v>
      </c>
      <c r="AC63" s="52">
        <f ca="1">AB63 * EXP(($E$3 - $C$11^2/2) * (AC$2-AB$2) + $C$11*SQRT(AC$2-AB$2)*X63)</f>
        <v>59.718614040266431</v>
      </c>
      <c r="AD63" s="47"/>
      <c r="AE63" s="3" t="s">
        <v>69</v>
      </c>
      <c r="AF63" s="20" cm="1">
        <f t="array" aca="1" ref="AF63" ca="1">MIN(Y63:Y66 / $D$11:$D$14)</f>
        <v>0.99499420097821423</v>
      </c>
      <c r="AG63" s="20" cm="1">
        <f t="array" aca="1" ref="AG63" ca="1">MIN(Z63:Z66 / $D$11:$D$14)</f>
        <v>0.60726244982431443</v>
      </c>
      <c r="AH63" s="20" cm="1">
        <f t="array" aca="1" ref="AH63" ca="1">MIN(AA63:AA66 / $D$11:$D$14)</f>
        <v>0.83153280049205913</v>
      </c>
      <c r="AI63" s="20" cm="1">
        <f t="array" aca="1" ref="AI63" ca="1">MIN(AB63:AB66 / $D$11:$D$14)</f>
        <v>0.91005789065714349</v>
      </c>
      <c r="AJ63" s="20" cm="1">
        <f t="array" aca="1" ref="AJ63" ca="1">MIN(AC63:AC66 / $D$11:$D$14)</f>
        <v>0.43271553373632976</v>
      </c>
      <c r="AK63" s="72">
        <f t="array" aca="1" ref="AK63" ca="1">SUMPRODUCT(AF64:AJ64, EXP(-$E$3*$AF$2:$AJ$2))</f>
        <v>117340.10061719679</v>
      </c>
      <c r="AL63" s="70">
        <f ca="1">MAX(AC64 - $D$11, 0) * EXP(-$E$2*$E$3)</f>
        <v>0</v>
      </c>
    </row>
    <row r="64" spans="1:38" ht="14.55" customHeight="1" x14ac:dyDescent="0.3">
      <c r="G64" s="3">
        <v>62</v>
      </c>
      <c r="H64" s="58">
        <v>0.79126274547876096</v>
      </c>
      <c r="I64" s="58">
        <v>1.421711047597122</v>
      </c>
      <c r="J64" s="58">
        <v>-0.41542861118220986</v>
      </c>
      <c r="K64" s="59">
        <v>0.58783493497255679</v>
      </c>
      <c r="L64" s="60">
        <f t="array" ref="L64:O64">TRANSPOSE(MMULT(Option!$B$25:$E$28, TRANSPOSE(H64:K64)))</f>
        <v>0.79126274547876096</v>
      </c>
      <c r="M64" s="60">
        <v>1.6195247965852597</v>
      </c>
      <c r="N64" s="60">
        <v>0.32392130982785644</v>
      </c>
      <c r="O64" s="60">
        <v>1.1111048420373271</v>
      </c>
      <c r="P64" s="56" t="str">
        <f t="shared" si="1"/>
        <v>13/2</v>
      </c>
      <c r="R64" s="80"/>
      <c r="S64" s="3" t="s">
        <v>29</v>
      </c>
      <c r="T64" s="60">
        <f ca="1"/>
        <v>5.3046064767712633E-2</v>
      </c>
      <c r="U64" s="60">
        <f ca="1"/>
        <v>-0.55221742041562871</v>
      </c>
      <c r="V64" s="60">
        <f ca="1"/>
        <v>0.15892591600249278</v>
      </c>
      <c r="W64" s="60">
        <f ca="1"/>
        <v>-4.0578111647607107E-2</v>
      </c>
      <c r="X64" s="60">
        <f ca="1"/>
        <v>-2.4947588915178267</v>
      </c>
      <c r="Y64" s="52">
        <f ca="1">$B$12 * EXP(($E$3 - $C$12^2/2) * Y$2 + $C$12*SQRT(Y$2)*T64)</f>
        <v>102.11340459315879</v>
      </c>
      <c r="Z64" s="52">
        <f ca="1">Y64 * EXP(($E$3 - $C$12^2/2) * (Z$2-Y$2) + $C$12*SQRT(Z$2-Y$2)*U64)</f>
        <v>86.957437890111692</v>
      </c>
      <c r="AA64" s="52">
        <f ca="1">Z64 * EXP(($E$3 - $C$12^2/2) * (AA$2-Z$2) + $C$12*SQRT(AA$2-Z$2)*V64)</f>
        <v>91.660960144764928</v>
      </c>
      <c r="AB64" s="52">
        <f ca="1">AA64 * EXP(($E$3 - $C$12^2/2) * (AB$2-AA$2) + $C$12*SQRT(AB$2-AA$2)*W64)</f>
        <v>91.005789065714353</v>
      </c>
      <c r="AC64" s="52">
        <f ca="1">AB64 * EXP(($E$3 - $C$12^2/2) * (AC$2-AB$2) + $C$12*SQRT(AC$2-AB$2)*X64)</f>
        <v>43.271553373632976</v>
      </c>
      <c r="AD64" s="47"/>
      <c r="AE64" s="3" t="s">
        <v>47</v>
      </c>
      <c r="AF64" s="64">
        <f t="shared" ref="AF64" ca="1" si="75">($B$5*AF66 + (1 + $B$6)*AF65)*$B$2</f>
        <v>15000</v>
      </c>
      <c r="AG64" s="64">
        <f t="shared" ref="AG64" ca="1" si="76">($B$5*AG66 + (1 + $B$6)*AG65)*$B$2</f>
        <v>0</v>
      </c>
      <c r="AH64" s="64">
        <f t="shared" ref="AH64" ca="1" si="77">($B$5*AH66 + (1 + $B$6)*AH65)*$B$2</f>
        <v>15000</v>
      </c>
      <c r="AI64" s="64">
        <f t="shared" ref="AI64" ca="1" si="78">($B$5*AI66 + (1 + $B$6)*AI65)*$B$2</f>
        <v>15000</v>
      </c>
      <c r="AJ64" s="64" cm="1">
        <f t="array" aca="1" ref="AJ64" ca="1">($B$5*AJ66 + (1 + $B$6)*AJ65 + AND(NOT(AF65:AJ65)))*$B$2</f>
        <v>100000</v>
      </c>
      <c r="AK64" s="73"/>
      <c r="AL64" s="70"/>
    </row>
    <row r="65" spans="7:38" ht="14.55" customHeight="1" x14ac:dyDescent="0.3">
      <c r="G65" s="3">
        <v>63</v>
      </c>
      <c r="H65" s="58">
        <v>-1.0775266484771298</v>
      </c>
      <c r="I65" s="58">
        <v>2.3245838124410891</v>
      </c>
      <c r="J65" s="58">
        <v>-2.1492980925334586</v>
      </c>
      <c r="K65" s="59">
        <v>1.571124719619607</v>
      </c>
      <c r="L65" s="60">
        <f t="array" ref="L65:O65">TRANSPOSE(MMULT(Option!$B$25:$E$28, TRANSPOSE(H65:K65)))</f>
        <v>-1.0775266484771298</v>
      </c>
      <c r="M65" s="60">
        <v>1.6995055965652122</v>
      </c>
      <c r="N65" s="60">
        <v>-1.7100418778800817</v>
      </c>
      <c r="O65" s="60">
        <v>1.1036390667309264</v>
      </c>
      <c r="P65" s="56" t="str">
        <f t="shared" si="1"/>
        <v>13/3</v>
      </c>
      <c r="R65" s="80"/>
      <c r="S65" s="3" t="s">
        <v>31</v>
      </c>
      <c r="T65" s="60">
        <f ca="1"/>
        <v>5.9656398839277147E-2</v>
      </c>
      <c r="U65" s="60">
        <f ca="1"/>
        <v>1.1820828887177908</v>
      </c>
      <c r="V65" s="60">
        <f ca="1"/>
        <v>0.32661665377486954</v>
      </c>
      <c r="W65" s="60">
        <f ca="1"/>
        <v>-0.64808408992080102</v>
      </c>
      <c r="X65" s="60">
        <f ca="1"/>
        <v>-0.69987168906813157</v>
      </c>
      <c r="Y65" s="52">
        <f ca="1">$B$13 * EXP(($E$3 - $C$13^2/2) * Y$2 + $C$13*SQRT(Y$2)*T65)</f>
        <v>102.31610663122046</v>
      </c>
      <c r="Z65" s="52">
        <f ca="1">Y65 * EXP(($E$3 - $C$13^2/2) * (Z$2-Y$2) + $C$13*SQRT(Z$2-Y$2)*U65)</f>
        <v>146.59768121720845</v>
      </c>
      <c r="AA65" s="52">
        <f ca="1">Z65 * EXP(($E$3 - $C$13^2/2) * (AA$2-Z$2) + $C$13*SQRT(AA$2-Z$2)*V65)</f>
        <v>162.49983207549235</v>
      </c>
      <c r="AB65" s="52">
        <f ca="1">AA65 * EXP(($E$3 - $C$13^2/2) * (AB$2-AA$2) + $C$13*SQRT(AB$2-AA$2)*W65)</f>
        <v>134.45798101362126</v>
      </c>
      <c r="AC65" s="52">
        <f ca="1">AB65 * EXP(($E$3 - $C$13^2/2) * (AC$2-AB$2) + $C$13*SQRT(AC$2-AB$2)*X65)</f>
        <v>109.54004987745301</v>
      </c>
      <c r="AD65" s="47"/>
      <c r="AE65" s="3" t="s">
        <v>46</v>
      </c>
      <c r="AF65" s="52" t="b">
        <f t="shared" ref="AF65" ca="1" si="79">AF63 &gt;= $B$4</f>
        <v>0</v>
      </c>
      <c r="AG65" s="52" t="b">
        <f t="array" aca="1" ref="AG65" ca="1">AND(AG63 &gt;= $B$4, NOT(OR($AF65:AF65)))</f>
        <v>0</v>
      </c>
      <c r="AH65" s="52" t="b">
        <f t="array" aca="1" ref="AH65" ca="1">AND(AH63 &gt;= $B$4, NOT(OR($AF65:AG65)))</f>
        <v>0</v>
      </c>
      <c r="AI65" s="52" t="b">
        <f t="array" aca="1" ref="AI65" ca="1">AND(AI63 &gt;= $B$4, NOT(OR($AF65:AH65)))</f>
        <v>0</v>
      </c>
      <c r="AJ65" s="52" t="b">
        <f t="array" aca="1" ref="AJ65" ca="1">AND(AJ63 &gt;= $B$4, NOT(OR($AF65:AI65)))</f>
        <v>0</v>
      </c>
      <c r="AK65" s="73"/>
      <c r="AL65" s="70"/>
    </row>
    <row r="66" spans="7:38" ht="14.55" customHeight="1" x14ac:dyDescent="0.3">
      <c r="G66" s="3">
        <v>64</v>
      </c>
      <c r="H66" s="58">
        <v>0.18348876932534749</v>
      </c>
      <c r="I66" s="58">
        <v>-0.58849749751675784</v>
      </c>
      <c r="J66" s="58">
        <v>-1.1416853730756842</v>
      </c>
      <c r="K66" s="59">
        <v>-0.2624437492228836</v>
      </c>
      <c r="L66" s="60">
        <f t="array" ref="L66:O66">TRANSPOSE(MMULT(Option!$B$25:$E$28, TRANSPOSE(H66:K66)))</f>
        <v>0.18348876932534749</v>
      </c>
      <c r="M66" s="60">
        <v>-0.46597135800238687</v>
      </c>
      <c r="N66" s="60">
        <v>-1.0834630660325328</v>
      </c>
      <c r="O66" s="60">
        <v>-0.52828687866333635</v>
      </c>
      <c r="P66" s="56" t="str">
        <f t="shared" si="1"/>
        <v>13/4</v>
      </c>
      <c r="R66" s="80"/>
      <c r="S66" s="3" t="s">
        <v>30</v>
      </c>
      <c r="T66" s="60">
        <f ca="1"/>
        <v>0.32689583679998024</v>
      </c>
      <c r="U66" s="60">
        <f ca="1"/>
        <v>3.4753699932498383E-2</v>
      </c>
      <c r="V66" s="60">
        <f ca="1"/>
        <v>-2.2076147381648648E-2</v>
      </c>
      <c r="W66" s="60">
        <f ca="1"/>
        <v>-0.49427603422535799</v>
      </c>
      <c r="X66" s="60">
        <f ca="1"/>
        <v>-0.89678979039094586</v>
      </c>
      <c r="Y66" s="52">
        <f ca="1">$B$14 * EXP(($E$3 - $C$14^2/2) * Y$2 + $C$14*SQRT(Y$2)*T66)</f>
        <v>110.85676216330221</v>
      </c>
      <c r="Z66" s="52">
        <f ca="1">Y66 * EXP(($E$3 - $C$14^2/2) * (Z$2-Y$2) + $C$14*SQRT(Z$2-Y$2)*U66)</f>
        <v>112.58010886175528</v>
      </c>
      <c r="AA66" s="52">
        <f ca="1">Z66 * EXP(($E$3 - $C$14^2/2) * (AA$2-Z$2) + $C$14*SQRT(AA$2-Z$2)*V66)</f>
        <v>112.39755705006192</v>
      </c>
      <c r="AB66" s="52">
        <f ca="1">AA66 * EXP(($E$3 - $C$14^2/2) * (AB$2-AA$2) + $C$14*SQRT(AB$2-AA$2)*W66)</f>
        <v>97.39349213226771</v>
      </c>
      <c r="AC66" s="52">
        <f ca="1">AB66 * EXP(($E$3 - $C$14^2/2) * (AC$2-AB$2) + $C$14*SQRT(AC$2-AB$2)*X66)</f>
        <v>74.792862208599331</v>
      </c>
      <c r="AD66" s="47"/>
      <c r="AE66" s="3" t="s">
        <v>68</v>
      </c>
      <c r="AF66" s="52" t="b">
        <f ca="1">AND(AF63&gt;$B$3, NOT(OR($AF65:AF65)))</f>
        <v>1</v>
      </c>
      <c r="AG66" s="52" t="b">
        <f ca="1">AND(AG63&gt;$B$3, NOT(OR($AF65:AG65)))</f>
        <v>0</v>
      </c>
      <c r="AH66" s="52" t="b">
        <f ca="1">AND(AH63&gt;$B$3, NOT(OR($AF65:AH65)))</f>
        <v>1</v>
      </c>
      <c r="AI66" s="52" t="b">
        <f ca="1">AND(AI63&gt;$B$3, NOT(OR($AF65:AI65)))</f>
        <v>1</v>
      </c>
      <c r="AJ66" s="52" t="b">
        <f ca="1">AND(AJ63&gt;$B$3, NOT(OR($AF65:AJ65)))</f>
        <v>0</v>
      </c>
      <c r="AK66" s="74"/>
      <c r="AL66" s="70"/>
    </row>
    <row r="67" spans="7:38" ht="14.55" customHeight="1" x14ac:dyDescent="0.3">
      <c r="G67" s="3">
        <v>65</v>
      </c>
      <c r="H67" s="58">
        <v>1.6749552455303198</v>
      </c>
      <c r="I67" s="58">
        <v>0.35415634817930003</v>
      </c>
      <c r="J67" s="58">
        <v>0.47407409265281991</v>
      </c>
      <c r="K67" s="59">
        <v>-0.96541946545192059</v>
      </c>
      <c r="L67" s="60">
        <f t="array" ref="L67:O67">TRANSPOSE(MMULT(Option!$B$25:$E$28, TRANSPOSE(H67:K67)))</f>
        <v>1.6749552455303198</v>
      </c>
      <c r="M67" s="60">
        <v>0.99457175288828359</v>
      </c>
      <c r="N67" s="60">
        <v>1.1791060469907795</v>
      </c>
      <c r="O67" s="60">
        <v>2.8515949888719527E-2</v>
      </c>
      <c r="P67" s="56" t="str">
        <f t="shared" si="1"/>
        <v>13/5</v>
      </c>
      <c r="R67" s="80">
        <v>17</v>
      </c>
      <c r="S67" s="3" t="s">
        <v>28</v>
      </c>
      <c r="T67" s="60">
        <f t="array" aca="1" ref="T67:T70" ca="1">TRANSPOSE(OFFSET($L$3, MATCH($R67 &amp; "/" &amp; T$2, $P$3:$P$5002, 0) - 1, 0, 1, $E$1))</f>
        <v>0.68549851492514691</v>
      </c>
      <c r="U67" s="60">
        <f t="array" aca="1" ref="U67:U70" ca="1">TRANSPOSE(OFFSET($L$3, MATCH($R67 &amp; "/" &amp; U$2, $P$3:$P$5002, 0) - 1, 0, 1, $E$1))</f>
        <v>-0.34512692121988697</v>
      </c>
      <c r="V67" s="60">
        <f t="array" aca="1" ref="V67:V70" ca="1">TRANSPOSE(OFFSET($L$3, MATCH($R67 &amp; "/" &amp; V$2, $P$3:$P$5002, 0) - 1, 0, 1, $E$1))</f>
        <v>2.0324783637841484</v>
      </c>
      <c r="W67" s="60">
        <f t="array" aca="1" ref="W67:W70" ca="1">TRANSPOSE(OFFSET($L$3, MATCH($R67 &amp; "/" &amp; W$2, $P$3:$P$5002, 0) - 1, 0, 1, $E$1))</f>
        <v>0.51836204518022178</v>
      </c>
      <c r="X67" s="60">
        <f t="array" aca="1" ref="X67:X70" ca="1">TRANSPOSE(OFFSET($L$3, MATCH($R67 &amp; "/" &amp; X$2, $P$3:$P$5002, 0) - 1, 0, 1, $E$1))</f>
        <v>0.55525534787021413</v>
      </c>
      <c r="Y67" s="52">
        <f ca="1">$B$11 * EXP(($E$3 - $C$11^2/2) * Y$2 + $C$11*SQRT(Y$2)*T67)</f>
        <v>123.44796613781479</v>
      </c>
      <c r="Z67" s="52">
        <f ca="1">Y67 * EXP(($E$3 - $C$11^2/2) * (Z$2-Y$2) + $C$11*SQRT(Z$2-Y$2)*U67)</f>
        <v>111.863755729687</v>
      </c>
      <c r="AA67" s="52">
        <f ca="1">Z67 * EXP(($E$3 - $C$11^2/2) * (AA$2-Z$2) + $C$11*SQRT(AA$2-Z$2)*V67)</f>
        <v>206.85647043694013</v>
      </c>
      <c r="AB67" s="52">
        <f ca="1">AA67 * EXP(($E$3 - $C$11^2/2) * (AB$2-AA$2) + $C$11*SQRT(AB$2-AA$2)*W67)</f>
        <v>242.8718132802243</v>
      </c>
      <c r="AC67" s="52">
        <f ca="1">AB67 * EXP(($E$3 - $C$11^2/2) * (AC$2-AB$2) + $C$11*SQRT(AC$2-AB$2)*X67)</f>
        <v>288.33136485559538</v>
      </c>
      <c r="AD67" s="47"/>
      <c r="AE67" s="3" t="s">
        <v>69</v>
      </c>
      <c r="AF67" s="20" cm="1">
        <f t="array" aca="1" ref="AF67" ca="1">MIN(Y67:Y70 / $D$11:$D$14)</f>
        <v>0.96936969030209008</v>
      </c>
      <c r="AG67" s="20" cm="1">
        <f t="array" aca="1" ref="AG67" ca="1">MIN(Z67:Z70 / $D$11:$D$14)</f>
        <v>1.0658408810608264</v>
      </c>
      <c r="AH67" s="20" cm="1">
        <f t="array" aca="1" ref="AH67" ca="1">MIN(AA67:AA70 / $D$11:$D$14)</f>
        <v>1.5389585747683479</v>
      </c>
      <c r="AI67" s="20" cm="1">
        <f t="array" aca="1" ref="AI67" ca="1">MIN(AB67:AB70 / $D$11:$D$14)</f>
        <v>1.9355123463156587</v>
      </c>
      <c r="AJ67" s="20" cm="1">
        <f t="array" aca="1" ref="AJ67" ca="1">MIN(AC67:AC70 / $D$11:$D$14)</f>
        <v>1.804372785414873</v>
      </c>
      <c r="AK67" s="72">
        <f t="array" aca="1" ref="AK67" ca="1">SUMPRODUCT(AF68:AJ68, EXP(-$E$3*$AF$2:$AJ$2))</f>
        <v>118215.34016268118</v>
      </c>
      <c r="AL67" s="70">
        <f ca="1">MAX(AC68 - $D$11, 0) * EXP(-$E$2*$E$3)</f>
        <v>62.644615516243022</v>
      </c>
    </row>
    <row r="68" spans="7:38" ht="14.55" customHeight="1" x14ac:dyDescent="0.3">
      <c r="G68" s="3">
        <v>66</v>
      </c>
      <c r="H68" s="58">
        <v>-0.42205976857627137</v>
      </c>
      <c r="I68" s="58">
        <v>0.65071882288305427</v>
      </c>
      <c r="J68" s="58">
        <v>0.56611330577091612</v>
      </c>
      <c r="K68" s="59">
        <v>2.1533465109484973</v>
      </c>
      <c r="L68" s="60">
        <f t="array" ref="L68:O68">TRANSPOSE(MMULT(Option!$B$25:$E$28, TRANSPOSE(H68:K68)))</f>
        <v>-0.42205976857627137</v>
      </c>
      <c r="M68" s="60">
        <v>0.42756974496832312</v>
      </c>
      <c r="N68" s="60">
        <v>0.49879729372823273</v>
      </c>
      <c r="O68" s="60">
        <v>1.9560840659549867</v>
      </c>
      <c r="P68" s="56" t="str">
        <f t="shared" ref="P68:P131" si="80">(QUOTIENT(G68 - 1, $E$2) + 1) &amp; "/" &amp; MOD(G68 -1, $E$2) + 1</f>
        <v>14/1</v>
      </c>
      <c r="R68" s="80"/>
      <c r="S68" s="3" t="s">
        <v>29</v>
      </c>
      <c r="T68" s="60">
        <f ca="1"/>
        <v>0.24883591729790891</v>
      </c>
      <c r="U68" s="60">
        <f ca="1"/>
        <v>0.98499113151728168</v>
      </c>
      <c r="V68" s="60">
        <f ca="1"/>
        <v>1.4861455000272357</v>
      </c>
      <c r="W68" s="60">
        <f ca="1"/>
        <v>-0.58539898253635703</v>
      </c>
      <c r="X68" s="60">
        <f ca="1"/>
        <v>-0.25053008599819671</v>
      </c>
      <c r="Y68" s="52">
        <f ca="1">$B$12 * EXP(($E$3 - $C$12^2/2) * Y$2 + $C$12*SQRT(Y$2)*T68)</f>
        <v>108.29088230039507</v>
      </c>
      <c r="Z68" s="52">
        <f ca="1">Y68 * EXP(($E$3 - $C$12^2/2) * (Z$2-Y$2) + $C$12*SQRT(Z$2-Y$2)*U68)</f>
        <v>146.25011912369834</v>
      </c>
      <c r="AA68" s="52">
        <f ca="1">Z68 * EXP(($E$3 - $C$12^2/2) * (AA$2-Z$2) + $C$12*SQRT(AA$2-Z$2)*V68)</f>
        <v>229.55943009520229</v>
      </c>
      <c r="AB68" s="52">
        <f ca="1">AA68 * EXP(($E$3 - $C$12^2/2) * (AB$2-AA$2) + $C$12*SQRT(AB$2-AA$2)*W68)</f>
        <v>193.55123463156588</v>
      </c>
      <c r="AC68" s="52">
        <f ca="1">AB68 * EXP(($E$3 - $C$12^2/2) * (AC$2-AB$2) + $C$12*SQRT(AC$2-AB$2)*X68)</f>
        <v>180.4372785414873</v>
      </c>
      <c r="AD68" s="47"/>
      <c r="AE68" s="3" t="s">
        <v>47</v>
      </c>
      <c r="AF68" s="64">
        <f t="shared" ref="AF68" ca="1" si="81">($B$5*AF70 + (1 + $B$6)*AF69)*$B$2</f>
        <v>15000</v>
      </c>
      <c r="AG68" s="64">
        <f t="shared" ref="AG68" ca="1" si="82">($B$5*AG70 + (1 + $B$6)*AG69)*$B$2</f>
        <v>15000</v>
      </c>
      <c r="AH68" s="64">
        <f t="shared" ref="AH68" ca="1" si="83">($B$5*AH70 + (1 + $B$6)*AH69)*$B$2</f>
        <v>105000</v>
      </c>
      <c r="AI68" s="64">
        <f t="shared" ref="AI68" ca="1" si="84">($B$5*AI70 + (1 + $B$6)*AI69)*$B$2</f>
        <v>0</v>
      </c>
      <c r="AJ68" s="64" cm="1">
        <f t="array" aca="1" ref="AJ68" ca="1">($B$5*AJ70 + (1 + $B$6)*AJ69 + AND(NOT(AF69:AJ69)))*$B$2</f>
        <v>0</v>
      </c>
      <c r="AK68" s="73"/>
      <c r="AL68" s="70"/>
    </row>
    <row r="69" spans="7:38" ht="14.55" customHeight="1" x14ac:dyDescent="0.3">
      <c r="G69" s="3">
        <v>67</v>
      </c>
      <c r="H69" s="58">
        <v>0.72261509963545589</v>
      </c>
      <c r="I69" s="58">
        <v>-0.43169873105720902</v>
      </c>
      <c r="J69" s="58">
        <v>-0.56222675858305537</v>
      </c>
      <c r="K69" s="59">
        <v>1.0302592734619067</v>
      </c>
      <c r="L69" s="60">
        <f t="array" ref="L69:O69">TRANSPOSE(MMULT(Option!$B$25:$E$28, TRANSPOSE(H69:K69)))</f>
        <v>0.72261509963545589</v>
      </c>
      <c r="M69" s="60">
        <v>-0.10661238264302642</v>
      </c>
      <c r="N69" s="60">
        <v>-0.31780864495978767</v>
      </c>
      <c r="O69" s="60">
        <v>0.94852668160357034</v>
      </c>
      <c r="P69" s="56" t="str">
        <f t="shared" si="80"/>
        <v>14/2</v>
      </c>
      <c r="R69" s="80"/>
      <c r="S69" s="3" t="s">
        <v>31</v>
      </c>
      <c r="T69" s="60">
        <f ca="1"/>
        <v>0.5899681671409851</v>
      </c>
      <c r="U69" s="60">
        <f ca="1"/>
        <v>-6.1567301617686365E-2</v>
      </c>
      <c r="V69" s="60">
        <f ca="1"/>
        <v>0.85861892619284319</v>
      </c>
      <c r="W69" s="60">
        <f ca="1"/>
        <v>1.7631809512833267</v>
      </c>
      <c r="X69" s="60">
        <f ca="1"/>
        <v>1.355979624779706</v>
      </c>
      <c r="Y69" s="52">
        <f ca="1">$B$13 * EXP(($E$3 - $C$13^2/2) * Y$2 + $C$13*SQRT(Y$2)*T69)</f>
        <v>119.96027377897187</v>
      </c>
      <c r="Z69" s="52">
        <f ca="1">Y69 * EXP(($E$3 - $C$13^2/2) * (Z$2-Y$2) + $C$13*SQRT(Z$2-Y$2)*U69)</f>
        <v>118.35522049636657</v>
      </c>
      <c r="AA69" s="52">
        <f ca="1">Z69 * EXP(($E$3 - $C$13^2/2) * (AA$2-Z$2) + $C$13*SQRT(AA$2-Z$2)*V69)</f>
        <v>153.89585747683478</v>
      </c>
      <c r="AB69" s="52">
        <f ca="1">AA69 * EXP(($E$3 - $C$13^2/2) * (AB$2-AA$2) + $C$13*SQRT(AB$2-AA$2)*W69)</f>
        <v>262.4945733558597</v>
      </c>
      <c r="AC69" s="52">
        <f ca="1">AB69 * EXP(($E$3 - $C$13^2/2) * (AC$2-AB$2) + $C$13*SQRT(AC$2-AB$2)*X69)</f>
        <v>396.24166739801558</v>
      </c>
      <c r="AD69" s="47"/>
      <c r="AE69" s="3" t="s">
        <v>46</v>
      </c>
      <c r="AF69" s="52" t="b">
        <f t="shared" ref="AF69" ca="1" si="85">AF67 &gt;= $B$4</f>
        <v>0</v>
      </c>
      <c r="AG69" s="52" t="b">
        <f t="array" aca="1" ref="AG69" ca="1">AND(AG67 &gt;= $B$4, NOT(OR($AF69:AF69)))</f>
        <v>0</v>
      </c>
      <c r="AH69" s="52" t="b">
        <f t="array" aca="1" ref="AH69" ca="1">AND(AH67 &gt;= $B$4, NOT(OR($AF69:AG69)))</f>
        <v>1</v>
      </c>
      <c r="AI69" s="52" t="b">
        <f t="array" aca="1" ref="AI69" ca="1">AND(AI67 &gt;= $B$4, NOT(OR($AF69:AH69)))</f>
        <v>0</v>
      </c>
      <c r="AJ69" s="52" t="b">
        <f t="array" aca="1" ref="AJ69" ca="1">AND(AJ67 &gt;= $B$4, NOT(OR($AF69:AI69)))</f>
        <v>0</v>
      </c>
      <c r="AK69" s="73"/>
      <c r="AL69" s="70"/>
    </row>
    <row r="70" spans="7:38" ht="14.55" customHeight="1" x14ac:dyDescent="0.3">
      <c r="G70" s="3">
        <v>68</v>
      </c>
      <c r="H70" s="58">
        <v>0.3561428886743731</v>
      </c>
      <c r="I70" s="58">
        <v>0.252462041083162</v>
      </c>
      <c r="J70" s="58">
        <v>-1.3255674205735339</v>
      </c>
      <c r="K70" s="59">
        <v>0.4063693226095379</v>
      </c>
      <c r="L70" s="60">
        <f t="array" ref="L70:O70">TRANSPOSE(MMULT(Option!$B$25:$E$28, TRANSPOSE(H70:K70)))</f>
        <v>0.3561428886743731</v>
      </c>
      <c r="M70" s="60">
        <v>0.37384243814307744</v>
      </c>
      <c r="N70" s="60">
        <v>-0.95569197195876243</v>
      </c>
      <c r="O70" s="60">
        <v>0.29783686519664948</v>
      </c>
      <c r="P70" s="56" t="str">
        <f t="shared" si="80"/>
        <v>14/3</v>
      </c>
      <c r="R70" s="80"/>
      <c r="S70" s="3" t="s">
        <v>30</v>
      </c>
      <c r="T70" s="60">
        <f ca="1"/>
        <v>-0.12036407503662483</v>
      </c>
      <c r="U70" s="60">
        <f ca="1"/>
        <v>0.29957756605210706</v>
      </c>
      <c r="V70" s="60">
        <f ca="1"/>
        <v>1.9888500458207787</v>
      </c>
      <c r="W70" s="60">
        <f ca="1"/>
        <v>1.6313651127132958</v>
      </c>
      <c r="X70" s="60">
        <f ca="1"/>
        <v>-1.3831023245056586</v>
      </c>
      <c r="Y70" s="52">
        <f ca="1">$B$14 * EXP(($E$3 - $C$14^2/2) * Y$2 + $C$14*SQRT(Y$2)*T70)</f>
        <v>96.936969030209013</v>
      </c>
      <c r="Z70" s="52">
        <f ca="1">Y70 * EXP(($E$3 - $C$14^2/2) * (Z$2-Y$2) + $C$14*SQRT(Z$2-Y$2)*U70)</f>
        <v>106.58408810608263</v>
      </c>
      <c r="AA70" s="52">
        <f ca="1">Z70 * EXP(($E$3 - $C$14^2/2) * (AA$2-Z$2) + $C$14*SQRT(AA$2-Z$2)*V70)</f>
        <v>194.53055523400724</v>
      </c>
      <c r="AB70" s="52">
        <f ca="1">AA70 * EXP(($E$3 - $C$14^2/2) * (AB$2-AA$2) + $C$14*SQRT(AB$2-AA$2)*W70)</f>
        <v>318.93865520289233</v>
      </c>
      <c r="AC70" s="52">
        <f ca="1">AB70 * EXP(($E$3 - $C$14^2/2) * (AC$2-AB$2) + $C$14*SQRT(AC$2-AB$2)*X70)</f>
        <v>211.6783876680758</v>
      </c>
      <c r="AD70" s="47"/>
      <c r="AE70" s="3" t="s">
        <v>68</v>
      </c>
      <c r="AF70" s="52" t="b">
        <f ca="1">AND(AF67&gt;$B$3, NOT(OR($AF69:AF69)))</f>
        <v>1</v>
      </c>
      <c r="AG70" s="52" t="b">
        <f ca="1">AND(AG67&gt;$B$3, NOT(OR($AF69:AG69)))</f>
        <v>1</v>
      </c>
      <c r="AH70" s="52" t="b">
        <f ca="1">AND(AH67&gt;$B$3, NOT(OR($AF69:AH69)))</f>
        <v>0</v>
      </c>
      <c r="AI70" s="52" t="b">
        <f ca="1">AND(AI67&gt;$B$3, NOT(OR($AF69:AI69)))</f>
        <v>0</v>
      </c>
      <c r="AJ70" s="52" t="b">
        <f ca="1">AND(AJ67&gt;$B$3, NOT(OR($AF69:AJ69)))</f>
        <v>0</v>
      </c>
      <c r="AK70" s="74"/>
      <c r="AL70" s="70"/>
    </row>
    <row r="71" spans="7:38" ht="14.55" customHeight="1" x14ac:dyDescent="0.3">
      <c r="G71" s="3">
        <v>69</v>
      </c>
      <c r="H71" s="58">
        <v>1.5889861204836786</v>
      </c>
      <c r="I71" s="58">
        <v>-0.55122347763708301</v>
      </c>
      <c r="J71" s="58">
        <v>-0.46125856945672</v>
      </c>
      <c r="K71" s="59">
        <v>-1.5581411766533271</v>
      </c>
      <c r="L71" s="60">
        <f t="array" ref="L71:O71">TRANSPOSE(MMULT(Option!$B$25:$E$28, TRANSPOSE(H71:K71)))</f>
        <v>1.5889861204836786</v>
      </c>
      <c r="M71" s="60">
        <v>0.13038978597172535</v>
      </c>
      <c r="N71" s="60">
        <v>8.6122214564404054E-2</v>
      </c>
      <c r="O71" s="60">
        <v>-0.93309058229606046</v>
      </c>
      <c r="P71" s="56" t="str">
        <f t="shared" si="80"/>
        <v>14/4</v>
      </c>
      <c r="R71" s="80">
        <v>18</v>
      </c>
      <c r="S71" s="3" t="s">
        <v>28</v>
      </c>
      <c r="T71" s="60">
        <f t="array" aca="1" ref="T71:T74" ca="1">TRANSPOSE(OFFSET($L$3, MATCH($R71 &amp; "/" &amp; T$2, $P$3:$P$5002, 0) - 1, 0, 1, $E$1))</f>
        <v>3.5602560244181528E-2</v>
      </c>
      <c r="U71" s="60">
        <f t="array" aca="1" ref="U71:U74" ca="1">TRANSPOSE(OFFSET($L$3, MATCH($R71 &amp; "/" &amp; U$2, $P$3:$P$5002, 0) - 1, 0, 1, $E$1))</f>
        <v>2.2330136442295734</v>
      </c>
      <c r="V71" s="60">
        <f t="array" aca="1" ref="V71:V74" ca="1">TRANSPOSE(OFFSET($L$3, MATCH($R71 &amp; "/" &amp; V$2, $P$3:$P$5002, 0) - 1, 0, 1, $E$1))</f>
        <v>2.2978168634064997</v>
      </c>
      <c r="W71" s="60">
        <f t="array" aca="1" ref="W71:W74" ca="1">TRANSPOSE(OFFSET($L$3, MATCH($R71 &amp; "/" &amp; W$2, $P$3:$P$5002, 0) - 1, 0, 1, $E$1))</f>
        <v>1.3118671528224735</v>
      </c>
      <c r="X71" s="60">
        <f t="array" aca="1" ref="X71:X74" ca="1">TRANSPOSE(OFFSET($L$3, MATCH($R71 &amp; "/" &amp; X$2, $P$3:$P$5002, 0) - 1, 0, 1, $E$1))</f>
        <v>0.48035590547998858</v>
      </c>
      <c r="Y71" s="52">
        <f ca="1">$B$11 * EXP(($E$3 - $C$11^2/2) * Y$2 + $C$11*SQRT(Y$2)*T71)</f>
        <v>101.5804356458863</v>
      </c>
      <c r="Z71" s="52">
        <f ca="1">Y71 * EXP(($E$3 - $C$11^2/2) * (Z$2-Y$2) + $C$11*SQRT(Z$2-Y$2)*U71)</f>
        <v>199.48819214401084</v>
      </c>
      <c r="AA71" s="52">
        <f ca="1">Z71 * EXP(($E$3 - $C$11^2/2) * (AA$2-Z$2) + $C$11*SQRT(AA$2-Z$2)*V71)</f>
        <v>399.45459586810216</v>
      </c>
      <c r="AB71" s="52">
        <f ca="1">AA71 * EXP(($E$3 - $C$11^2/2) * (AB$2-AA$2) + $C$11*SQRT(AB$2-AA$2)*W71)</f>
        <v>595.058816665569</v>
      </c>
      <c r="AC71" s="52">
        <f ca="1">AB71 * EXP(($E$3 - $C$11^2/2) * (AC$2-AB$2) + $C$11*SQRT(AC$2-AB$2)*X71)</f>
        <v>690.74244326353721</v>
      </c>
      <c r="AD71" s="47"/>
      <c r="AE71" s="3" t="s">
        <v>69</v>
      </c>
      <c r="AF71" s="20" cm="1">
        <f t="array" aca="1" ref="AF71" ca="1">MIN(Y71:Y74 / $D$11:$D$14)</f>
        <v>0.9066850176060357</v>
      </c>
      <c r="AG71" s="20" cm="1">
        <f t="array" aca="1" ref="AG71" ca="1">MIN(Z71:Z74 / $D$11:$D$14)</f>
        <v>1.1113163840777525</v>
      </c>
      <c r="AH71" s="20" cm="1">
        <f t="array" aca="1" ref="AH71" ca="1">MIN(AA71:AA74 / $D$11:$D$14)</f>
        <v>1.1743524244956918</v>
      </c>
      <c r="AI71" s="20" cm="1">
        <f t="array" aca="1" ref="AI71" ca="1">MIN(AB71:AB74 / $D$11:$D$14)</f>
        <v>1.5676461539756983</v>
      </c>
      <c r="AJ71" s="20" cm="1">
        <f t="array" aca="1" ref="AJ71" ca="1">MIN(AC71:AC74 / $D$11:$D$14)</f>
        <v>1.6620286144915015</v>
      </c>
      <c r="AK71" s="72">
        <f t="array" aca="1" ref="AK71" ca="1">SUMPRODUCT(AF72:AJ72, EXP(-$E$3*$AF$2:$AJ$2))</f>
        <v>126718.35135761407</v>
      </c>
      <c r="AL71" s="70">
        <f ca="1">MAX(AC72 - $D$11, 0) * EXP(-$E$2*$E$3)</f>
        <v>126.21302017217558</v>
      </c>
    </row>
    <row r="72" spans="7:38" ht="14.55" customHeight="1" x14ac:dyDescent="0.3">
      <c r="G72" s="3">
        <v>70</v>
      </c>
      <c r="H72" s="58">
        <v>1.6111084463131662</v>
      </c>
      <c r="I72" s="58">
        <v>0.6256355027031637</v>
      </c>
      <c r="J72" s="58">
        <v>0.46014023266617893</v>
      </c>
      <c r="K72" s="59">
        <v>0.18288603484973318</v>
      </c>
      <c r="L72" s="60">
        <f t="array" ref="L72:O72">TRANSPOSE(MMULT(Option!$B$25:$E$28, TRANSPOSE(H72:K72)))</f>
        <v>1.6111084463131662</v>
      </c>
      <c r="M72" s="60">
        <v>1.2178477882430658</v>
      </c>
      <c r="N72" s="60">
        <v>1.2124190078361403</v>
      </c>
      <c r="O72" s="60">
        <v>1.0546976307339504</v>
      </c>
      <c r="P72" s="56" t="str">
        <f t="shared" si="80"/>
        <v>14/5</v>
      </c>
      <c r="R72" s="80"/>
      <c r="S72" s="3" t="s">
        <v>29</v>
      </c>
      <c r="T72" s="60">
        <f ca="1"/>
        <v>1.6854763930640957</v>
      </c>
      <c r="U72" s="60">
        <f ca="1"/>
        <v>0.62559183438180122</v>
      </c>
      <c r="V72" s="60">
        <f ca="1"/>
        <v>0.55056552339151044</v>
      </c>
      <c r="W72" s="60">
        <f ca="1"/>
        <v>1.1569487224231798</v>
      </c>
      <c r="X72" s="60">
        <f ca="1"/>
        <v>-0.89056224376747573</v>
      </c>
      <c r="Y72" s="52">
        <f ca="1">$B$12 * EXP(($E$3 - $C$12^2/2) * Y$2 + $C$12*SQRT(Y$2)*T72)</f>
        <v>166.63621847382245</v>
      </c>
      <c r="Z72" s="52">
        <f ca="1">Y72 * EXP(($E$3 - $C$12^2/2) * (Z$2-Y$2) + $C$12*SQRT(Z$2-Y$2)*U72)</f>
        <v>202.04504229882971</v>
      </c>
      <c r="AA72" s="52">
        <f ca="1">Z72 * EXP(($E$3 - $C$12^2/2) * (AA$2-Z$2) + $C$12*SQRT(AA$2-Z$2)*V72)</f>
        <v>239.52560257436966</v>
      </c>
      <c r="AB72" s="52">
        <f ca="1">AA72 * EXP(($E$3 - $C$12^2/2) * (AB$2-AA$2) + $C$12*SQRT(AB$2-AA$2)*W72)</f>
        <v>340.61231622932809</v>
      </c>
      <c r="AC72" s="52">
        <f ca="1">AB72 * EXP(($E$3 - $C$12^2/2) * (AC$2-AB$2) + $C$12*SQRT(AC$2-AB$2)*X72)</f>
        <v>262.06072581799606</v>
      </c>
      <c r="AD72" s="47"/>
      <c r="AE72" s="3" t="s">
        <v>47</v>
      </c>
      <c r="AF72" s="64">
        <f t="shared" ref="AF72" ca="1" si="86">($B$5*AF74 + (1 + $B$6)*AF73)*$B$2</f>
        <v>15000</v>
      </c>
      <c r="AG72" s="64">
        <f t="shared" ref="AG72" ca="1" si="87">($B$5*AG74 + (1 + $B$6)*AG73)*$B$2</f>
        <v>15000</v>
      </c>
      <c r="AH72" s="64">
        <f t="shared" ref="AH72" ca="1" si="88">($B$5*AH74 + (1 + $B$6)*AH73)*$B$2</f>
        <v>15000</v>
      </c>
      <c r="AI72" s="64">
        <f t="shared" ref="AI72" ca="1" si="89">($B$5*AI74 + (1 + $B$6)*AI73)*$B$2</f>
        <v>105000</v>
      </c>
      <c r="AJ72" s="64" cm="1">
        <f t="array" aca="1" ref="AJ72" ca="1">($B$5*AJ74 + (1 + $B$6)*AJ73 + AND(NOT(AF73:AJ73)))*$B$2</f>
        <v>0</v>
      </c>
      <c r="AK72" s="73"/>
      <c r="AL72" s="70"/>
    </row>
    <row r="73" spans="7:38" ht="14.55" customHeight="1" x14ac:dyDescent="0.3">
      <c r="G73" s="3">
        <v>71</v>
      </c>
      <c r="H73" s="58">
        <v>1.0992154430390797</v>
      </c>
      <c r="I73" s="58">
        <v>-2.3402067218048037</v>
      </c>
      <c r="J73" s="58">
        <v>-0.97350505770688056</v>
      </c>
      <c r="K73" s="59">
        <v>-2.2473107481697459</v>
      </c>
      <c r="L73" s="60">
        <f t="array" ref="L73:O73">TRANSPOSE(MMULT(Option!$B$25:$E$28, TRANSPOSE(H73:K73)))</f>
        <v>1.0992154430390797</v>
      </c>
      <c r="M73" s="60">
        <v>-1.7051487116873631</v>
      </c>
      <c r="N73" s="60">
        <v>-1.0281630821910863</v>
      </c>
      <c r="O73" s="60">
        <v>-2.287614471527037</v>
      </c>
      <c r="P73" s="56" t="str">
        <f t="shared" si="80"/>
        <v>15/1</v>
      </c>
      <c r="R73" s="80"/>
      <c r="S73" s="3" t="s">
        <v>31</v>
      </c>
      <c r="T73" s="60">
        <f ca="1"/>
        <v>-0.34320056186124281</v>
      </c>
      <c r="U73" s="60">
        <f ca="1"/>
        <v>0.66168470940932211</v>
      </c>
      <c r="V73" s="60">
        <f ca="1"/>
        <v>0.16723874438672315</v>
      </c>
      <c r="W73" s="60">
        <f ca="1"/>
        <v>1.1967824996854779</v>
      </c>
      <c r="X73" s="60">
        <f ca="1"/>
        <v>-7.2375680996032893E-2</v>
      </c>
      <c r="Y73" s="52">
        <f ca="1">$B$13 * EXP(($E$3 - $C$13^2/2) * Y$2 + $C$13*SQRT(Y$2)*T73)</f>
        <v>90.668501760603576</v>
      </c>
      <c r="Z73" s="52">
        <f ca="1">Y73 * EXP(($E$3 - $C$13^2/2) * (Z$2-Y$2) + $C$13*SQRT(Z$2-Y$2)*U73)</f>
        <v>111.13163840777526</v>
      </c>
      <c r="AA73" s="52">
        <f ca="1">Z73 * EXP(($E$3 - $C$13^2/2) * (AA$2-Z$2) + $C$13*SQRT(AA$2-Z$2)*V73)</f>
        <v>117.43524244956917</v>
      </c>
      <c r="AB73" s="52">
        <f ca="1">AA73 * EXP(($E$3 - $C$13^2/2) * (AB$2-AA$2) + $C$13*SQRT(AB$2-AA$2)*W73)</f>
        <v>169.00390201018197</v>
      </c>
      <c r="AC73" s="52">
        <f ca="1">AB73 * EXP(($E$3 - $C$13^2/2) * (AC$2-AB$2) + $C$13*SQRT(AC$2-AB$2)*X73)</f>
        <v>166.20286144915016</v>
      </c>
      <c r="AD73" s="47"/>
      <c r="AE73" s="3" t="s">
        <v>46</v>
      </c>
      <c r="AF73" s="52" t="b">
        <f t="shared" ref="AF73" ca="1" si="90">AF71 &gt;= $B$4</f>
        <v>0</v>
      </c>
      <c r="AG73" s="52" t="b">
        <f t="array" aca="1" ref="AG73" ca="1">AND(AG71 &gt;= $B$4, NOT(OR($AF73:AF73)))</f>
        <v>0</v>
      </c>
      <c r="AH73" s="52" t="b">
        <f t="array" aca="1" ref="AH73" ca="1">AND(AH71 &gt;= $B$4, NOT(OR($AF73:AG73)))</f>
        <v>0</v>
      </c>
      <c r="AI73" s="52" t="b">
        <f t="array" aca="1" ref="AI73" ca="1">AND(AI71 &gt;= $B$4, NOT(OR($AF73:AH73)))</f>
        <v>1</v>
      </c>
      <c r="AJ73" s="52" t="b">
        <f t="array" aca="1" ref="AJ73" ca="1">AND(AJ71 &gt;= $B$4, NOT(OR($AF73:AI73)))</f>
        <v>0</v>
      </c>
      <c r="AK73" s="73"/>
      <c r="AL73" s="70"/>
    </row>
    <row r="74" spans="7:38" ht="14.55" customHeight="1" x14ac:dyDescent="0.3">
      <c r="G74" s="3">
        <v>72</v>
      </c>
      <c r="H74" s="58">
        <v>-0.77144961020870684</v>
      </c>
      <c r="I74" s="58">
        <v>-0.67078280695774561</v>
      </c>
      <c r="J74" s="58">
        <v>0.47685783596320547</v>
      </c>
      <c r="K74" s="59">
        <v>-1.6943052634433102</v>
      </c>
      <c r="L74" s="60">
        <f t="array" ref="L74:O74">TRANSPOSE(MMULT(Option!$B$25:$E$28, TRANSPOSE(H74:K74)))</f>
        <v>-0.77144961020870684</v>
      </c>
      <c r="M74" s="60">
        <v>-0.92336244163524683</v>
      </c>
      <c r="N74" s="60">
        <v>-6.5402977600243495E-2</v>
      </c>
      <c r="O74" s="60">
        <v>-1.8420752399777645</v>
      </c>
      <c r="P74" s="56" t="str">
        <f t="shared" si="80"/>
        <v>15/2</v>
      </c>
      <c r="R74" s="80"/>
      <c r="S74" s="3" t="s">
        <v>30</v>
      </c>
      <c r="T74" s="60">
        <f ca="1"/>
        <v>0.24791792748339742</v>
      </c>
      <c r="U74" s="60">
        <f ca="1"/>
        <v>0.39173109095803255</v>
      </c>
      <c r="V74" s="60">
        <f ca="1"/>
        <v>0.92400696583010311</v>
      </c>
      <c r="W74" s="60">
        <f ca="1"/>
        <v>-0.13173855309077354</v>
      </c>
      <c r="X74" s="60">
        <f ca="1"/>
        <v>1.0228266960429688</v>
      </c>
      <c r="Y74" s="52">
        <f ca="1">$B$14 * EXP(($E$3 - $C$14^2/2) * Y$2 + $C$14*SQRT(Y$2)*T74)</f>
        <v>108.26106342850976</v>
      </c>
      <c r="Z74" s="52">
        <f ca="1">Y74 * EXP(($E$3 - $C$14^2/2) * (Z$2-Y$2) + $C$14*SQRT(Z$2-Y$2)*U74)</f>
        <v>122.37191504710734</v>
      </c>
      <c r="AA74" s="52">
        <f ca="1">Z74 * EXP(($E$3 - $C$14^2/2) * (AA$2-Z$2) + $C$14*SQRT(AA$2-Z$2)*V74)</f>
        <v>162.27087085968387</v>
      </c>
      <c r="AB74" s="52">
        <f ca="1">AA74 * EXP(($E$3 - $C$14^2/2) * (AB$2-AA$2) + $C$14*SQRT(AB$2-AA$2)*W74)</f>
        <v>156.76461539756983</v>
      </c>
      <c r="AC74" s="52">
        <f ca="1">AB74 * EXP(($E$3 - $C$14^2/2) * (AC$2-AB$2) + $C$14*SQRT(AC$2-AB$2)*X74)</f>
        <v>214.13216635069628</v>
      </c>
      <c r="AD74" s="47"/>
      <c r="AE74" s="3" t="s">
        <v>68</v>
      </c>
      <c r="AF74" s="52" t="b">
        <f ca="1">AND(AF71&gt;$B$3, NOT(OR($AF73:AF73)))</f>
        <v>1</v>
      </c>
      <c r="AG74" s="52" t="b">
        <f ca="1">AND(AG71&gt;$B$3, NOT(OR($AF73:AG73)))</f>
        <v>1</v>
      </c>
      <c r="AH74" s="52" t="b">
        <f ca="1">AND(AH71&gt;$B$3, NOT(OR($AF73:AH73)))</f>
        <v>1</v>
      </c>
      <c r="AI74" s="52" t="b">
        <f ca="1">AND(AI71&gt;$B$3, NOT(OR($AF73:AI73)))</f>
        <v>0</v>
      </c>
      <c r="AJ74" s="52" t="b">
        <f ca="1">AND(AJ71&gt;$B$3, NOT(OR($AF73:AJ73)))</f>
        <v>0</v>
      </c>
      <c r="AK74" s="74"/>
      <c r="AL74" s="70"/>
    </row>
    <row r="75" spans="7:38" ht="14.55" customHeight="1" x14ac:dyDescent="0.3">
      <c r="G75" s="3">
        <v>73</v>
      </c>
      <c r="H75" s="58">
        <v>-0.84853883017170717</v>
      </c>
      <c r="I75" s="58">
        <v>2.2461962232343269</v>
      </c>
      <c r="J75" s="58">
        <v>-1.5574808209152209</v>
      </c>
      <c r="K75" s="59">
        <v>0.59980618111868389</v>
      </c>
      <c r="L75" s="60">
        <f t="array" ref="L75:O75">TRANSPOSE(MMULT(Option!$B$25:$E$28, TRANSPOSE(H75:K75)))</f>
        <v>-0.84853883017170717</v>
      </c>
      <c r="M75" s="60">
        <v>1.7192573116703629</v>
      </c>
      <c r="N75" s="60">
        <v>-1.119174373072779</v>
      </c>
      <c r="O75" s="60">
        <v>0.45843090622289034</v>
      </c>
      <c r="P75" s="56" t="str">
        <f t="shared" si="80"/>
        <v>15/3</v>
      </c>
      <c r="R75" s="80">
        <v>19</v>
      </c>
      <c r="S75" s="3" t="s">
        <v>28</v>
      </c>
      <c r="T75" s="60">
        <f t="array" aca="1" ref="T75:T78" ca="1">TRANSPOSE(OFFSET($L$3, MATCH($R75 &amp; "/" &amp; T$2, $P$3:$P$5002, 0) - 1, 0, 1, $E$1))</f>
        <v>0.50818603553903818</v>
      </c>
      <c r="U75" s="60">
        <f t="array" aca="1" ref="U75:U78" ca="1">TRANSPOSE(OFFSET($L$3, MATCH($R75 &amp; "/" &amp; U$2, $P$3:$P$5002, 0) - 1, 0, 1, $E$1))</f>
        <v>-0.65037180584818166</v>
      </c>
      <c r="V75" s="60">
        <f t="array" aca="1" ref="V75:V78" ca="1">TRANSPOSE(OFFSET($L$3, MATCH($R75 &amp; "/" &amp; V$2, $P$3:$P$5002, 0) - 1, 0, 1, $E$1))</f>
        <v>0.4273843349537918</v>
      </c>
      <c r="W75" s="60">
        <f t="array" aca="1" ref="W75:W78" ca="1">TRANSPOSE(OFFSET($L$3, MATCH($R75 &amp; "/" &amp; W$2, $P$3:$P$5002, 0) - 1, 0, 1, $E$1))</f>
        <v>-1.9683383977203888</v>
      </c>
      <c r="X75" s="60">
        <f t="array" aca="1" ref="X75:X78" ca="1">TRANSPOSE(OFFSET($L$3, MATCH($R75 &amp; "/" &amp; X$2, $P$3:$P$5002, 0) - 1, 0, 1, $E$1))</f>
        <v>1.0145615602464673</v>
      </c>
      <c r="Y75" s="52">
        <f ca="1">$B$11 * EXP(($E$3 - $C$11^2/2) * Y$2 + $C$11*SQRT(Y$2)*T75)</f>
        <v>117.05290319354636</v>
      </c>
      <c r="Z75" s="52">
        <f ca="1">Y75 * EXP(($E$3 - $C$11^2/2) * (Z$2-Y$2) + $C$11*SQRT(Z$2-Y$2)*U75)</f>
        <v>96.787171037510888</v>
      </c>
      <c r="AA75" s="52">
        <f ca="1">Z75 * EXP(($E$3 - $C$11^2/2) * (AA$2-Z$2) + $C$11*SQRT(AA$2-Z$2)*V75)</f>
        <v>110.57895109525519</v>
      </c>
      <c r="AB75" s="52">
        <f ca="1">AA75 * EXP(($E$3 - $C$11^2/2) * (AB$2-AA$2) + $C$11*SQRT(AB$2-AA$2)*W75)</f>
        <v>61.573293907154891</v>
      </c>
      <c r="AC75" s="52">
        <f ca="1">AB75 * EXP(($E$3 - $C$11^2/2) * (AC$2-AB$2) + $C$11*SQRT(AC$2-AB$2)*X75)</f>
        <v>83.897574541949268</v>
      </c>
      <c r="AD75" s="47"/>
      <c r="AE75" s="3" t="s">
        <v>69</v>
      </c>
      <c r="AF75" s="20" cm="1">
        <f t="array" aca="1" ref="AF75" ca="1">MIN(Y75:Y78 / $D$11:$D$14)</f>
        <v>0.75879569829316151</v>
      </c>
      <c r="AG75" s="20" cm="1">
        <f t="array" aca="1" ref="AG75" ca="1">MIN(Z75:Z78 / $D$11:$D$14)</f>
        <v>0.96787171037510888</v>
      </c>
      <c r="AH75" s="20" cm="1">
        <f t="array" aca="1" ref="AH75" ca="1">MIN(AA75:AA78 / $D$11:$D$14)</f>
        <v>1.105789510952552</v>
      </c>
      <c r="AI75" s="20" cm="1">
        <f t="array" aca="1" ref="AI75" ca="1">MIN(AB75:AB78 / $D$11:$D$14)</f>
        <v>0.61573293907154891</v>
      </c>
      <c r="AJ75" s="20" cm="1">
        <f t="array" aca="1" ref="AJ75" ca="1">MIN(AC75:AC78 / $D$11:$D$14)</f>
        <v>0.83897574541949271</v>
      </c>
      <c r="AK75" s="72">
        <f t="array" aca="1" ref="AK75" ca="1">SUMPRODUCT(AF76:AJ76, EXP(-$E$3*$AF$2:$AJ$2))</f>
        <v>116045.27097012682</v>
      </c>
      <c r="AL75" s="70">
        <f ca="1">MAX(AC76 - $D$11, 0) * EXP(-$E$2*$E$3)</f>
        <v>26.87969386816868</v>
      </c>
    </row>
    <row r="76" spans="7:38" ht="14.55" customHeight="1" x14ac:dyDescent="0.3">
      <c r="G76" s="3">
        <v>74</v>
      </c>
      <c r="H76" s="58">
        <v>-0.22764177717498879</v>
      </c>
      <c r="I76" s="58">
        <v>-0.54310299831969278</v>
      </c>
      <c r="J76" s="58">
        <v>1.7482948157301197</v>
      </c>
      <c r="K76" s="59">
        <v>-0.86964766365493862</v>
      </c>
      <c r="L76" s="60">
        <f t="array" ref="L76:O76">TRANSPOSE(MMULT(Option!$B$25:$E$28, TRANSPOSE(H76:K76)))</f>
        <v>-0.22764177717498879</v>
      </c>
      <c r="M76" s="60">
        <v>-0.58881883086148878</v>
      </c>
      <c r="N76" s="60">
        <v>1.3022704749469161</v>
      </c>
      <c r="O76" s="60">
        <v>-0.63676401854037579</v>
      </c>
      <c r="P76" s="56" t="str">
        <f t="shared" si="80"/>
        <v>15/4</v>
      </c>
      <c r="R76" s="80"/>
      <c r="S76" s="3" t="s">
        <v>29</v>
      </c>
      <c r="T76" s="60">
        <f ca="1"/>
        <v>1.011142052005129E-2</v>
      </c>
      <c r="U76" s="60">
        <f ca="1"/>
        <v>0.20415811976669995</v>
      </c>
      <c r="V76" s="60">
        <f ca="1"/>
        <v>1.6878608417988421</v>
      </c>
      <c r="W76" s="60">
        <f ca="1"/>
        <v>-1.1598745439063332</v>
      </c>
      <c r="X76" s="60">
        <f ca="1"/>
        <v>0.16274302488501957</v>
      </c>
      <c r="Y76" s="52">
        <f ca="1">$B$12 * EXP(($E$3 - $C$12^2/2) * Y$2 + $C$12*SQRT(Y$2)*T76)</f>
        <v>100.80657807051794</v>
      </c>
      <c r="Z76" s="52">
        <f ca="1">Y76 * EXP(($E$3 - $C$12^2/2) * (Z$2-Y$2) + $C$12*SQRT(Z$2-Y$2)*U76)</f>
        <v>107.71092821769852</v>
      </c>
      <c r="AA76" s="52">
        <f ca="1">Z76 * EXP(($E$3 - $C$12^2/2) * (AA$2-Z$2) + $C$12*SQRT(AA$2-Z$2)*V76)</f>
        <v>179.61385573076387</v>
      </c>
      <c r="AB76" s="52">
        <f ca="1">AA76 * EXP(($E$3 - $C$12^2/2) * (AB$2-AA$2) + $C$12*SQRT(AB$2-AA$2)*W76)</f>
        <v>127.46565266479224</v>
      </c>
      <c r="AC76" s="52">
        <f ca="1">AB76 * EXP(($E$3 - $C$12^2/2) * (AC$2-AB$2) + $C$12*SQRT(AC$2-AB$2)*X76)</f>
        <v>134.51421011951422</v>
      </c>
      <c r="AD76" s="47"/>
      <c r="AE76" s="3" t="s">
        <v>47</v>
      </c>
      <c r="AF76" s="64">
        <f t="shared" ref="AF76" ca="1" si="91">($B$5*AF78 + (1 + $B$6)*AF77)*$B$2</f>
        <v>0</v>
      </c>
      <c r="AG76" s="64">
        <f t="shared" ref="AG76" ca="1" si="92">($B$5*AG78 + (1 + $B$6)*AG77)*$B$2</f>
        <v>15000</v>
      </c>
      <c r="AH76" s="64">
        <f t="shared" ref="AH76" ca="1" si="93">($B$5*AH78 + (1 + $B$6)*AH77)*$B$2</f>
        <v>15000</v>
      </c>
      <c r="AI76" s="64">
        <f t="shared" ref="AI76" ca="1" si="94">($B$5*AI78 + (1 + $B$6)*AI77)*$B$2</f>
        <v>0</v>
      </c>
      <c r="AJ76" s="64" cm="1">
        <f t="array" aca="1" ref="AJ76" ca="1">($B$5*AJ78 + (1 + $B$6)*AJ77 + AND(NOT(AF77:AJ77)))*$B$2</f>
        <v>114999.99999999999</v>
      </c>
      <c r="AK76" s="73"/>
      <c r="AL76" s="70"/>
    </row>
    <row r="77" spans="7:38" ht="14.55" customHeight="1" x14ac:dyDescent="0.3">
      <c r="G77" s="3">
        <v>75</v>
      </c>
      <c r="H77" s="58">
        <v>1.4784268861369685</v>
      </c>
      <c r="I77" s="58">
        <v>-1.4022513602149791</v>
      </c>
      <c r="J77" s="58">
        <v>1.73503517208078</v>
      </c>
      <c r="K77" s="59">
        <v>-0.99598083017515782</v>
      </c>
      <c r="L77" s="60">
        <f t="array" ref="L77:O77">TRANSPOSE(MMULT(Option!$B$25:$E$28, TRANSPOSE(H77:K77)))</f>
        <v>1.4784268861369685</v>
      </c>
      <c r="M77" s="60">
        <v>-0.6938138458531985</v>
      </c>
      <c r="N77" s="60">
        <v>1.7480740102685048</v>
      </c>
      <c r="O77" s="60">
        <v>-0.2900876825989529</v>
      </c>
      <c r="P77" s="56" t="str">
        <f t="shared" si="80"/>
        <v>15/5</v>
      </c>
      <c r="R77" s="80"/>
      <c r="S77" s="3" t="s">
        <v>31</v>
      </c>
      <c r="T77" s="60">
        <f ca="1"/>
        <v>0.62531147821036448</v>
      </c>
      <c r="U77" s="60">
        <f ca="1"/>
        <v>2.2532032289650061E-2</v>
      </c>
      <c r="V77" s="60">
        <f ca="1"/>
        <v>1.9809200477682765</v>
      </c>
      <c r="W77" s="60">
        <f ca="1"/>
        <v>-1.6095976366316282</v>
      </c>
      <c r="X77" s="60">
        <f ca="1"/>
        <v>-0.26027166650593547</v>
      </c>
      <c r="Y77" s="52">
        <f ca="1">$B$13 * EXP(($E$3 - $C$13^2/2) * Y$2 + $C$13*SQRT(Y$2)*T77)</f>
        <v>121.23897883149669</v>
      </c>
      <c r="Z77" s="52">
        <f ca="1">Y77 * EXP(($E$3 - $C$13^2/2) * (Z$2-Y$2) + $C$13*SQRT(Z$2-Y$2)*U77)</f>
        <v>122.67311783180305</v>
      </c>
      <c r="AA77" s="52">
        <f ca="1">Z77 * EXP(($E$3 - $C$13^2/2) * (AA$2-Z$2) + $C$13*SQRT(AA$2-Z$2)*V77)</f>
        <v>223.36322397795857</v>
      </c>
      <c r="AB77" s="52">
        <f ca="1">AA77 * EXP(($E$3 - $C$13^2/2) * (AB$2-AA$2) + $C$13*SQRT(AB$2-AA$2)*W77)</f>
        <v>138.50687487458217</v>
      </c>
      <c r="AC77" s="52">
        <f ca="1">AB77 * EXP(($E$3 - $C$13^2/2) * (AC$2-AB$2) + $C$13*SQRT(AC$2-AB$2)*X77)</f>
        <v>128.74561265887516</v>
      </c>
      <c r="AD77" s="47"/>
      <c r="AE77" s="3" t="s">
        <v>46</v>
      </c>
      <c r="AF77" s="52" t="b">
        <f t="shared" ref="AF77" ca="1" si="95">AF75 &gt;= $B$4</f>
        <v>0</v>
      </c>
      <c r="AG77" s="52" t="b">
        <f t="array" aca="1" ref="AG77" ca="1">AND(AG75 &gt;= $B$4, NOT(OR($AF77:AF77)))</f>
        <v>0</v>
      </c>
      <c r="AH77" s="52" t="b">
        <f t="array" aca="1" ref="AH77" ca="1">AND(AH75 &gt;= $B$4, NOT(OR($AF77:AG77)))</f>
        <v>0</v>
      </c>
      <c r="AI77" s="52" t="b">
        <f t="array" aca="1" ref="AI77" ca="1">AND(AI75 &gt;= $B$4, NOT(OR($AF77:AH77)))</f>
        <v>0</v>
      </c>
      <c r="AJ77" s="52" t="b">
        <f t="array" aca="1" ref="AJ77" ca="1">AND(AJ75 &gt;= $B$4, NOT(OR($AF77:AI77)))</f>
        <v>0</v>
      </c>
      <c r="AK77" s="73"/>
      <c r="AL77" s="70"/>
    </row>
    <row r="78" spans="7:38" ht="14.55" customHeight="1" x14ac:dyDescent="0.3">
      <c r="G78" s="3">
        <v>76</v>
      </c>
      <c r="H78" s="58">
        <v>-3.3394566677089378E-2</v>
      </c>
      <c r="I78" s="58">
        <v>7.2452585465899527E-2</v>
      </c>
      <c r="J78" s="58">
        <v>6.1529165168884521E-2</v>
      </c>
      <c r="K78" s="59">
        <v>0.36115172435817378</v>
      </c>
      <c r="L78" s="60">
        <f t="array" ref="L78:O78">TRANSPOSE(MMULT(Option!$B$25:$E$28, TRANSPOSE(H78:K78)))</f>
        <v>-3.3394566677089378E-2</v>
      </c>
      <c r="M78" s="60">
        <v>5.3046064767712633E-2</v>
      </c>
      <c r="N78" s="60">
        <v>5.9656398839277147E-2</v>
      </c>
      <c r="O78" s="60">
        <v>0.32689583679998024</v>
      </c>
      <c r="P78" s="56" t="str">
        <f t="shared" si="80"/>
        <v>16/1</v>
      </c>
      <c r="R78" s="80"/>
      <c r="S78" s="3" t="s">
        <v>30</v>
      </c>
      <c r="T78" s="60">
        <f ca="1"/>
        <v>-0.93674236676373934</v>
      </c>
      <c r="U78" s="60">
        <f ca="1"/>
        <v>0.86133706148267375</v>
      </c>
      <c r="V78" s="60">
        <f ca="1"/>
        <v>3.6236461458565938</v>
      </c>
      <c r="W78" s="60">
        <f ca="1"/>
        <v>0.71976174191910824</v>
      </c>
      <c r="X78" s="60">
        <f ca="1"/>
        <v>1.5189296301347615</v>
      </c>
      <c r="Y78" s="52">
        <f ca="1">$B$14 * EXP(($E$3 - $C$14^2/2) * Y$2 + $C$14*SQRT(Y$2)*T78)</f>
        <v>75.879569829316154</v>
      </c>
      <c r="Z78" s="52">
        <f ca="1">Y78 * EXP(($E$3 - $C$14^2/2) * (Z$2-Y$2) + $C$14*SQRT(Z$2-Y$2)*U78)</f>
        <v>98.745772664461327</v>
      </c>
      <c r="AA78" s="52">
        <f ca="1">Z78 * EXP(($E$3 - $C$14^2/2) * (AA$2-Z$2) + $C$14*SQRT(AA$2-Z$2)*V78)</f>
        <v>294.31259128308938</v>
      </c>
      <c r="AB78" s="52">
        <f ca="1">AA78 * EXP(($E$3 - $C$14^2/2) * (AB$2-AA$2) + $C$14*SQRT(AB$2-AA$2)*W78)</f>
        <v>367.07675237893</v>
      </c>
      <c r="AC78" s="52">
        <f ca="1">AB78 * EXP(($E$3 - $C$14^2/2) * (AC$2-AB$2) + $C$14*SQRT(AC$2-AB$2)*X78)</f>
        <v>581.87162615049021</v>
      </c>
      <c r="AD78" s="47"/>
      <c r="AE78" s="3" t="s">
        <v>68</v>
      </c>
      <c r="AF78" s="52" t="b">
        <f ca="1">AND(AF75&gt;$B$3, NOT(OR($AF77:AF77)))</f>
        <v>0</v>
      </c>
      <c r="AG78" s="52" t="b">
        <f ca="1">AND(AG75&gt;$B$3, NOT(OR($AF77:AG77)))</f>
        <v>1</v>
      </c>
      <c r="AH78" s="52" t="b">
        <f ca="1">AND(AH75&gt;$B$3, NOT(OR($AF77:AH77)))</f>
        <v>1</v>
      </c>
      <c r="AI78" s="52" t="b">
        <f ca="1">AND(AI75&gt;$B$3, NOT(OR($AF77:AI77)))</f>
        <v>0</v>
      </c>
      <c r="AJ78" s="52" t="b">
        <f ca="1">AND(AJ75&gt;$B$3, NOT(OR($AF77:AJ77)))</f>
        <v>1</v>
      </c>
      <c r="AK78" s="74"/>
      <c r="AL78" s="70"/>
    </row>
    <row r="79" spans="7:38" ht="14.55" customHeight="1" x14ac:dyDescent="0.3">
      <c r="G79" s="3">
        <v>77</v>
      </c>
      <c r="H79" s="58">
        <v>-1.6625861311063272</v>
      </c>
      <c r="I79" s="58">
        <v>0.12309347355798496</v>
      </c>
      <c r="J79" s="58">
        <v>2.0663362227183715</v>
      </c>
      <c r="K79" s="59">
        <v>0.30857422659034484</v>
      </c>
      <c r="L79" s="60">
        <f t="array" ref="L79:O79">TRANSPOSE(MMULT(Option!$B$25:$E$28, TRANSPOSE(H79:K79)))</f>
        <v>-1.6625861311063272</v>
      </c>
      <c r="M79" s="60">
        <v>-0.55221742041562871</v>
      </c>
      <c r="N79" s="60">
        <v>1.1820828887177908</v>
      </c>
      <c r="O79" s="60">
        <v>3.4753699932498383E-2</v>
      </c>
      <c r="P79" s="56" t="str">
        <f t="shared" si="80"/>
        <v>16/2</v>
      </c>
      <c r="R79" s="80">
        <v>20</v>
      </c>
      <c r="S79" s="3" t="s">
        <v>28</v>
      </c>
      <c r="T79" s="60">
        <f t="array" aca="1" ref="T79:T82" ca="1">TRANSPOSE(OFFSET($L$3, MATCH($R79 &amp; "/" &amp; T$2, $P$3:$P$5002, 0) - 1, 0, 1, $E$1))</f>
        <v>0.74158815206065964</v>
      </c>
      <c r="U79" s="60">
        <f t="array" aca="1" ref="U79:U82" ca="1">TRANSPOSE(OFFSET($L$3, MATCH($R79 &amp; "/" &amp; U$2, $P$3:$P$5002, 0) - 1, 0, 1, $E$1))</f>
        <v>0.78735146414106005</v>
      </c>
      <c r="V79" s="60">
        <f t="array" aca="1" ref="V79:V82" ca="1">TRANSPOSE(OFFSET($L$3, MATCH($R79 &amp; "/" &amp; V$2, $P$3:$P$5002, 0) - 1, 0, 1, $E$1))</f>
        <v>-0.57260177888982045</v>
      </c>
      <c r="W79" s="60">
        <f t="array" aca="1" ref="W79:W82" ca="1">TRANSPOSE(OFFSET($L$3, MATCH($R79 &amp; "/" &amp; W$2, $P$3:$P$5002, 0) - 1, 0, 1, $E$1))</f>
        <v>-0.86994390715797798</v>
      </c>
      <c r="X79" s="60">
        <f t="array" aca="1" ref="X79:X82" ca="1">TRANSPOSE(OFFSET($L$3, MATCH($R79 &amp; "/" &amp; X$2, $P$3:$P$5002, 0) - 1, 0, 1, $E$1))</f>
        <v>1.627302690581806</v>
      </c>
      <c r="Y79" s="52">
        <f ca="1">$B$11 * EXP(($E$3 - $C$11^2/2) * Y$2 + $C$11*SQRT(Y$2)*T79)</f>
        <v>125.54278685785229</v>
      </c>
      <c r="Z79" s="52">
        <f ca="1">Y79 * EXP(($E$3 - $C$11^2/2) * (Z$2-Y$2) + $C$11*SQRT(Z$2-Y$2)*U79)</f>
        <v>159.78866059746684</v>
      </c>
      <c r="AA79" s="52">
        <f ca="1">Z79 * EXP(($E$3 - $C$11^2/2) * (AA$2-Z$2) + $C$11*SQRT(AA$2-Z$2)*V79)</f>
        <v>135.2427804739911</v>
      </c>
      <c r="AB79" s="52">
        <f ca="1">AA79 * EXP(($E$3 - $C$11^2/2) * (AB$2-AA$2) + $C$11*SQRT(AB$2-AA$2)*W79)</f>
        <v>104.6988741834721</v>
      </c>
      <c r="AC79" s="52">
        <f ca="1">AB79 * EXP(($E$3 - $C$11^2/2) * (AC$2-AB$2) + $C$11*SQRT(AC$2-AB$2)*X79)</f>
        <v>171.44785573967334</v>
      </c>
      <c r="AD79" s="47"/>
      <c r="AE79" s="3" t="s">
        <v>69</v>
      </c>
      <c r="AF79" s="20" cm="1">
        <f t="array" aca="1" ref="AF79" ca="1">MIN(Y79:Y82 / $D$11:$D$14)</f>
        <v>1.2326927143460307</v>
      </c>
      <c r="AG79" s="20" cm="1">
        <f t="array" aca="1" ref="AG79" ca="1">MIN(Z79:Z82 / $D$11:$D$14)</f>
        <v>1.1931791722139597</v>
      </c>
      <c r="AH79" s="20" cm="1">
        <f t="array" aca="1" ref="AH79" ca="1">MIN(AA79:AA82 / $D$11:$D$14)</f>
        <v>1.0791226197696777</v>
      </c>
      <c r="AI79" s="20" cm="1">
        <f t="array" aca="1" ref="AI79" ca="1">MIN(AB79:AB82 / $D$11:$D$14)</f>
        <v>1.046988741834721</v>
      </c>
      <c r="AJ79" s="20" cm="1">
        <f t="array" aca="1" ref="AJ79" ca="1">MIN(AC79:AC82 / $D$11:$D$14)</f>
        <v>1.5861763168685135</v>
      </c>
      <c r="AK79" s="72">
        <f t="array" aca="1" ref="AK79" ca="1">SUMPRODUCT(AF80:AJ80, EXP(-$E$3*$AF$2:$AJ$2))</f>
        <v>134806.6658030932</v>
      </c>
      <c r="AL79" s="70">
        <f ca="1">MAX(AC80 - $D$11, 0) * EXP(-$E$2*$E$3)</f>
        <v>56.584582275450941</v>
      </c>
    </row>
    <row r="80" spans="7:38" ht="14.55" customHeight="1" x14ac:dyDescent="0.3">
      <c r="G80" s="3">
        <v>78</v>
      </c>
      <c r="H80" s="58">
        <v>1.031032251941794</v>
      </c>
      <c r="I80" s="58">
        <v>-0.27657697509857238</v>
      </c>
      <c r="J80" s="58">
        <v>-1.5224002014893026E-2</v>
      </c>
      <c r="K80" s="59">
        <v>-0.41933001862508928</v>
      </c>
      <c r="L80" s="60">
        <f t="array" ref="L80:O80">TRANSPOSE(MMULT(Option!$B$25:$E$28, TRANSPOSE(H80:K80)))</f>
        <v>1.031032251941794</v>
      </c>
      <c r="M80" s="60">
        <v>0.15892591600249278</v>
      </c>
      <c r="N80" s="60">
        <v>0.32661665377486954</v>
      </c>
      <c r="O80" s="60">
        <v>-2.2076147381648648E-2</v>
      </c>
      <c r="P80" s="56" t="str">
        <f t="shared" si="80"/>
        <v>16/3</v>
      </c>
      <c r="R80" s="80"/>
      <c r="S80" s="3" t="s">
        <v>29</v>
      </c>
      <c r="T80" s="60">
        <f ca="1"/>
        <v>1.1000010200620696</v>
      </c>
      <c r="U80" s="60">
        <f ca="1"/>
        <v>0.96684057066815998</v>
      </c>
      <c r="V80" s="60">
        <f ca="1"/>
        <v>0.4224546707043848</v>
      </c>
      <c r="W80" s="60">
        <f ca="1"/>
        <v>-2.1892000045025117</v>
      </c>
      <c r="X80" s="60">
        <f ca="1"/>
        <v>1.4370078495080116</v>
      </c>
      <c r="Y80" s="52">
        <f ca="1">$B$12 * EXP(($E$3 - $C$12^2/2) * Y$2 + $C$12*SQRT(Y$2)*T80)</f>
        <v>139.79408130183214</v>
      </c>
      <c r="Z80" s="52">
        <f ca="1">Y80 * EXP(($E$3 - $C$12^2/2) * (Z$2-Y$2) + $C$12*SQRT(Z$2-Y$2)*U80)</f>
        <v>187.77091136314195</v>
      </c>
      <c r="AA80" s="52">
        <f ca="1">Z80 * EXP(($E$3 - $C$12^2/2) * (AA$2-Z$2) + $C$12*SQRT(AA$2-Z$2)*V80)</f>
        <v>214.2104760080839</v>
      </c>
      <c r="AB80" s="52">
        <f ca="1">AA80 * EXP(($E$3 - $C$12^2/2) * (AB$2-AA$2) + $C$12*SQRT(AB$2-AA$2)*W80)</f>
        <v>111.63103057750308</v>
      </c>
      <c r="AC80" s="52">
        <f ca="1">AB80 * EXP(($E$3 - $C$12^2/2) * (AC$2-AB$2) + $C$12*SQRT(AC$2-AB$2)*X80)</f>
        <v>172.65604183433769</v>
      </c>
      <c r="AD80" s="47"/>
      <c r="AE80" s="3" t="s">
        <v>47</v>
      </c>
      <c r="AF80" s="64">
        <f t="shared" ref="AF80" ca="1" si="96">($B$5*AF82 + (1 + $B$6)*AF81)*$B$2</f>
        <v>15000</v>
      </c>
      <c r="AG80" s="64">
        <f t="shared" ref="AG80" ca="1" si="97">($B$5*AG82 + (1 + $B$6)*AG81)*$B$2</f>
        <v>15000</v>
      </c>
      <c r="AH80" s="64">
        <f t="shared" ref="AH80" ca="1" si="98">($B$5*AH82 + (1 + $B$6)*AH81)*$B$2</f>
        <v>15000</v>
      </c>
      <c r="AI80" s="64">
        <f t="shared" ref="AI80" ca="1" si="99">($B$5*AI82 + (1 + $B$6)*AI81)*$B$2</f>
        <v>15000</v>
      </c>
      <c r="AJ80" s="64" cm="1">
        <f t="array" aca="1" ref="AJ80" ca="1">($B$5*AJ82 + (1 + $B$6)*AJ81 + AND(NOT(AF81:AJ81)))*$B$2</f>
        <v>105000</v>
      </c>
      <c r="AK80" s="73"/>
      <c r="AL80" s="70"/>
    </row>
    <row r="81" spans="7:38" ht="14.55" customHeight="1" x14ac:dyDescent="0.3">
      <c r="G81" s="3">
        <v>79</v>
      </c>
      <c r="H81" s="58">
        <v>1.072094936581802</v>
      </c>
      <c r="I81" s="58">
        <v>-0.51217493995464869</v>
      </c>
      <c r="J81" s="58">
        <v>-1.0734286439692158</v>
      </c>
      <c r="K81" s="59">
        <v>-0.67669071594147645</v>
      </c>
      <c r="L81" s="60">
        <f t="array" ref="L81:O81">TRANSPOSE(MMULT(Option!$B$25:$E$28, TRANSPOSE(H81:K81)))</f>
        <v>1.072094936581802</v>
      </c>
      <c r="M81" s="60">
        <v>-4.0578111647607107E-2</v>
      </c>
      <c r="N81" s="60">
        <v>-0.64808408992080102</v>
      </c>
      <c r="O81" s="60">
        <v>-0.49427603422535799</v>
      </c>
      <c r="P81" s="56" t="str">
        <f t="shared" si="80"/>
        <v>16/4</v>
      </c>
      <c r="R81" s="80"/>
      <c r="S81" s="3" t="s">
        <v>31</v>
      </c>
      <c r="T81" s="60">
        <f ca="1"/>
        <v>1.2175664569650269</v>
      </c>
      <c r="U81" s="60">
        <f ca="1"/>
        <v>0.58642534737474006</v>
      </c>
      <c r="V81" s="60">
        <f ca="1"/>
        <v>1.2964801177491168</v>
      </c>
      <c r="W81" s="60">
        <f ca="1"/>
        <v>-2.0865579223907256</v>
      </c>
      <c r="X81" s="60">
        <f ca="1"/>
        <v>0.86688713332974165</v>
      </c>
      <c r="Y81" s="52">
        <f ca="1">$B$13 * EXP(($E$3 - $C$13^2/2) * Y$2 + $C$13*SQRT(Y$2)*T81)</f>
        <v>144.81254646816717</v>
      </c>
      <c r="Z81" s="52">
        <f ca="1">Y81 * EXP(($E$3 - $C$13^2/2) * (Z$2-Y$2) + $C$13*SQRT(Z$2-Y$2)*U81)</f>
        <v>173.53299032728066</v>
      </c>
      <c r="AA81" s="52">
        <f ca="1">Z81 * EXP(($E$3 - $C$13^2/2) * (AA$2-Z$2) + $C$13*SQRT(AA$2-Z$2)*V81)</f>
        <v>257.31776546133824</v>
      </c>
      <c r="AB81" s="52">
        <f ca="1">AA81 * EXP(($E$3 - $C$13^2/2) * (AB$2-AA$2) + $C$13*SQRT(AB$2-AA$2)*W81)</f>
        <v>138.28881851350326</v>
      </c>
      <c r="AC81" s="52">
        <f ca="1">AB81 * EXP(($E$3 - $C$13^2/2) * (AC$2-AB$2) + $C$13*SQRT(AC$2-AB$2)*X81)</f>
        <v>180.26185177870673</v>
      </c>
      <c r="AD81" s="47"/>
      <c r="AE81" s="3" t="s">
        <v>46</v>
      </c>
      <c r="AF81" s="52" t="b">
        <f t="shared" ref="AF81" ca="1" si="100">AF79 &gt;= $B$4</f>
        <v>0</v>
      </c>
      <c r="AG81" s="52" t="b">
        <f t="array" aca="1" ref="AG81" ca="1">AND(AG79 &gt;= $B$4, NOT(OR($AF81:AF81)))</f>
        <v>0</v>
      </c>
      <c r="AH81" s="52" t="b">
        <f t="array" aca="1" ref="AH81" ca="1">AND(AH79 &gt;= $B$4, NOT(OR($AF81:AG81)))</f>
        <v>0</v>
      </c>
      <c r="AI81" s="52" t="b">
        <f t="array" aca="1" ref="AI81" ca="1">AND(AI79 &gt;= $B$4, NOT(OR($AF81:AH81)))</f>
        <v>0</v>
      </c>
      <c r="AJ81" s="52" t="b">
        <f t="array" aca="1" ref="AJ81" ca="1">AND(AJ79 &gt;= $B$4, NOT(OR($AF81:AI81)))</f>
        <v>1</v>
      </c>
      <c r="AK81" s="73"/>
      <c r="AL81" s="70"/>
    </row>
    <row r="82" spans="7:38" ht="14.55" customHeight="1" x14ac:dyDescent="0.3">
      <c r="G82" s="3">
        <v>80</v>
      </c>
      <c r="H82" s="58">
        <v>-2.2089012281320954</v>
      </c>
      <c r="I82" s="58">
        <v>-1.7579615782871592</v>
      </c>
      <c r="J82" s="58">
        <v>0.7332617801449185</v>
      </c>
      <c r="K82" s="59">
        <v>0.35498974517879239</v>
      </c>
      <c r="L82" s="60">
        <f t="array" ref="L82:O82">TRANSPOSE(MMULT(Option!$B$25:$E$28, TRANSPOSE(H82:K82)))</f>
        <v>-2.2089012281320954</v>
      </c>
      <c r="M82" s="60">
        <v>-2.4947588915178267</v>
      </c>
      <c r="N82" s="60">
        <v>-0.69987168906813157</v>
      </c>
      <c r="O82" s="60">
        <v>-0.89678979039094586</v>
      </c>
      <c r="P82" s="56" t="str">
        <f t="shared" si="80"/>
        <v>16/5</v>
      </c>
      <c r="R82" s="80"/>
      <c r="S82" s="3" t="s">
        <v>30</v>
      </c>
      <c r="T82" s="60">
        <f ca="1"/>
        <v>0.68066991745279404</v>
      </c>
      <c r="U82" s="60">
        <f ca="1"/>
        <v>-0.12526552377347522</v>
      </c>
      <c r="V82" s="60">
        <f ca="1"/>
        <v>-0.35157665412224148</v>
      </c>
      <c r="W82" s="60">
        <f ca="1"/>
        <v>0.86896835751813417</v>
      </c>
      <c r="X82" s="60">
        <f ca="1"/>
        <v>0.3816248623276251</v>
      </c>
      <c r="Y82" s="52">
        <f ca="1">$B$14 * EXP(($E$3 - $C$14^2/2) * Y$2 + $C$14*SQRT(Y$2)*T82)</f>
        <v>123.26927143460307</v>
      </c>
      <c r="Z82" s="52">
        <f ca="1">Y82 * EXP(($E$3 - $C$14^2/2) * (Z$2-Y$2) + $C$14*SQRT(Z$2-Y$2)*U82)</f>
        <v>119.31791722139597</v>
      </c>
      <c r="AA82" s="52">
        <f ca="1">Z82 * EXP(($E$3 - $C$14^2/2) * (AA$2-Z$2) + $C$14*SQRT(AA$2-Z$2)*V82)</f>
        <v>107.91226197696777</v>
      </c>
      <c r="AB82" s="52">
        <f ca="1">AA82 * EXP(($E$3 - $C$14^2/2) * (AB$2-AA$2) + $C$14*SQRT(AB$2-AA$2)*W82)</f>
        <v>140.75334258347772</v>
      </c>
      <c r="AC82" s="52">
        <f ca="1">AB82 * EXP(($E$3 - $C$14^2/2) * (AC$2-AB$2) + $C$14*SQRT(AC$2-AB$2)*X82)</f>
        <v>158.61763168685135</v>
      </c>
      <c r="AD82" s="47"/>
      <c r="AE82" s="3" t="s">
        <v>68</v>
      </c>
      <c r="AF82" s="52" t="b">
        <f ca="1">AND(AF79&gt;$B$3, NOT(OR($AF81:AF81)))</f>
        <v>1</v>
      </c>
      <c r="AG82" s="52" t="b">
        <f ca="1">AND(AG79&gt;$B$3, NOT(OR($AF81:AG81)))</f>
        <v>1</v>
      </c>
      <c r="AH82" s="52" t="b">
        <f ca="1">AND(AH79&gt;$B$3, NOT(OR($AF81:AH81)))</f>
        <v>1</v>
      </c>
      <c r="AI82" s="52" t="b">
        <f ca="1">AND(AI79&gt;$B$3, NOT(OR($AF81:AI81)))</f>
        <v>1</v>
      </c>
      <c r="AJ82" s="52" t="b">
        <f ca="1">AND(AJ79&gt;$B$3, NOT(OR($AF81:AJ81)))</f>
        <v>0</v>
      </c>
      <c r="AK82" s="74"/>
      <c r="AL82" s="70"/>
    </row>
    <row r="83" spans="7:38" ht="14.55" customHeight="1" x14ac:dyDescent="0.3">
      <c r="G83" s="3">
        <v>81</v>
      </c>
      <c r="H83" s="58">
        <v>0.68549851492514691</v>
      </c>
      <c r="I83" s="58">
        <v>-2.7673834935305161E-2</v>
      </c>
      <c r="J83" s="58">
        <v>0.36776929338696424</v>
      </c>
      <c r="K83" s="59">
        <v>-0.53611094605900977</v>
      </c>
      <c r="L83" s="60">
        <f t="array" ref="L83:O83">TRANSPOSE(MMULT(Option!$B$25:$E$28, TRANSPOSE(H83:K83)))</f>
        <v>0.68549851492514691</v>
      </c>
      <c r="M83" s="60">
        <v>0.24883591729790891</v>
      </c>
      <c r="N83" s="60">
        <v>0.5899681671409851</v>
      </c>
      <c r="O83" s="60">
        <v>-0.12036407503662483</v>
      </c>
      <c r="P83" s="56" t="str">
        <f t="shared" si="80"/>
        <v>17/1</v>
      </c>
      <c r="R83" s="80">
        <v>21</v>
      </c>
      <c r="S83" s="3" t="s">
        <v>28</v>
      </c>
      <c r="T83" s="60">
        <f t="array" aca="1" ref="T83:T86" ca="1">TRANSPOSE(OFFSET($L$3, MATCH($R83 &amp; "/" &amp; T$2, $P$3:$P$5002, 0) - 1, 0, 1, $E$1))</f>
        <v>0.54933339344493781</v>
      </c>
      <c r="U83" s="60">
        <f t="array" aca="1" ref="U83:U86" ca="1">TRANSPOSE(OFFSET($L$3, MATCH($R83 &amp; "/" &amp; U$2, $P$3:$P$5002, 0) - 1, 0, 1, $E$1))</f>
        <v>0.1182637282204092</v>
      </c>
      <c r="V83" s="60">
        <f t="array" aca="1" ref="V83:V86" ca="1">TRANSPOSE(OFFSET($L$3, MATCH($R83 &amp; "/" &amp; V$2, $P$3:$P$5002, 0) - 1, 0, 1, $E$1))</f>
        <v>-0.10565429404474255</v>
      </c>
      <c r="W83" s="60">
        <f t="array" aca="1" ref="W83:W86" ca="1">TRANSPOSE(OFFSET($L$3, MATCH($R83 &amp; "/" &amp; W$2, $P$3:$P$5002, 0) - 1, 0, 1, $E$1))</f>
        <v>-0.53045101811495987</v>
      </c>
      <c r="X83" s="60">
        <f t="array" aca="1" ref="X83:X86" ca="1">TRANSPOSE(OFFSET($L$3, MATCH($R83 &amp; "/" &amp; X$2, $P$3:$P$5002, 0) - 1, 0, 1, $E$1))</f>
        <v>-0.46465512983793122</v>
      </c>
      <c r="Y83" s="52">
        <f ca="1">$B$11 * EXP(($E$3 - $C$11^2/2) * Y$2 + $C$11*SQRT(Y$2)*T83)</f>
        <v>118.50678354255166</v>
      </c>
      <c r="Z83" s="52">
        <f ca="1">Y83 * EXP(($E$3 - $C$11^2/2) * (Z$2-Y$2) + $C$11*SQRT(Z$2-Y$2)*U83)</f>
        <v>123.40224725988713</v>
      </c>
      <c r="AA83" s="52">
        <f ca="1">Z83 * EXP(($E$3 - $C$11^2/2) * (AA$2-Z$2) + $C$11*SQRT(AA$2-Z$2)*V83)</f>
        <v>120.15145047058422</v>
      </c>
      <c r="AB83" s="52">
        <f ca="1">AA83 * EXP(($E$3 - $C$11^2/2) * (AB$2-AA$2) + $C$11*SQRT(AB$2-AA$2)*W83)</f>
        <v>102.98854092032227</v>
      </c>
      <c r="AC83" s="52">
        <f ca="1">AB83 * EXP(($E$3 - $C$11^2/2) * (AC$2-AB$2) + $C$11*SQRT(AC$2-AB$2)*X83)</f>
        <v>90.037044381953677</v>
      </c>
      <c r="AD83" s="47"/>
      <c r="AE83" s="3" t="s">
        <v>69</v>
      </c>
      <c r="AF83" s="20" cm="1">
        <f t="array" aca="1" ref="AF83" ca="1">MIN(Y83:Y86 / $D$11:$D$14)</f>
        <v>0.87516450748148056</v>
      </c>
      <c r="AG83" s="20" cm="1">
        <f t="array" aca="1" ref="AG83" ca="1">MIN(Z83:Z86 / $D$11:$D$14)</f>
        <v>1.0584478818458185</v>
      </c>
      <c r="AH83" s="20" cm="1">
        <f t="array" aca="1" ref="AH83" ca="1">MIN(AA83:AA86 / $D$11:$D$14)</f>
        <v>1.2015145047058422</v>
      </c>
      <c r="AI83" s="20" cm="1">
        <f t="array" aca="1" ref="AI83" ca="1">MIN(AB83:AB86 / $D$11:$D$14)</f>
        <v>1.0298854092032226</v>
      </c>
      <c r="AJ83" s="20" cm="1">
        <f t="array" aca="1" ref="AJ83" ca="1">MIN(AC83:AC86 / $D$11:$D$14)</f>
        <v>0.90037044381953679</v>
      </c>
      <c r="AK83" s="72">
        <f t="array" aca="1" ref="AK83" ca="1">SUMPRODUCT(AF84:AJ84, EXP(-$E$3*$AF$2:$AJ$2))</f>
        <v>142594.67363380725</v>
      </c>
      <c r="AL83" s="70">
        <f ca="1">MAX(AC84 - $D$11, 0) * EXP(-$E$2*$E$3)</f>
        <v>31.84172212013852</v>
      </c>
    </row>
    <row r="84" spans="7:38" ht="14.55" customHeight="1" x14ac:dyDescent="0.3">
      <c r="G84" s="3">
        <v>82</v>
      </c>
      <c r="H84" s="58">
        <v>-0.34512692121988697</v>
      </c>
      <c r="I84" s="58">
        <v>1.2253391703288152</v>
      </c>
      <c r="J84" s="58">
        <v>-0.27824529966539624</v>
      </c>
      <c r="K84" s="59">
        <v>0.19976338402605784</v>
      </c>
      <c r="L84" s="60">
        <f t="array" ref="L84:O84">TRANSPOSE(MMULT(Option!$B$25:$E$28, TRANSPOSE(H84:K84)))</f>
        <v>-0.34512692121988697</v>
      </c>
      <c r="M84" s="60">
        <v>0.98499113151728168</v>
      </c>
      <c r="N84" s="60">
        <v>-6.1567301617686365E-2</v>
      </c>
      <c r="O84" s="60">
        <v>0.29957756605210706</v>
      </c>
      <c r="P84" s="56" t="str">
        <f t="shared" si="80"/>
        <v>17/2</v>
      </c>
      <c r="R84" s="80"/>
      <c r="S84" s="3" t="s">
        <v>29</v>
      </c>
      <c r="T84" s="60">
        <f ca="1"/>
        <v>-2.7788055789649463E-2</v>
      </c>
      <c r="U84" s="60">
        <f ca="1"/>
        <v>0.39408684711406949</v>
      </c>
      <c r="V84" s="60">
        <f ca="1"/>
        <v>0.33090442290121069</v>
      </c>
      <c r="W84" s="60">
        <f ca="1"/>
        <v>1.0341645713469623</v>
      </c>
      <c r="X84" s="60">
        <f ca="1"/>
        <v>-0.67210815478426056</v>
      </c>
      <c r="Y84" s="52">
        <f ca="1">$B$12 * EXP(($E$3 - $C$12^2/2) * Y$2 + $C$12*SQRT(Y$2)*T84)</f>
        <v>99.666914291660063</v>
      </c>
      <c r="Z84" s="52">
        <f ca="1">Y84 * EXP(($E$3 - $C$12^2/2) * (Z$2-Y$2) + $C$12*SQRT(Z$2-Y$2)*U84)</f>
        <v>112.73724249584778</v>
      </c>
      <c r="AA84" s="52">
        <f ca="1">Z84 * EXP(($E$3 - $C$12^2/2) * (AA$2-Z$2) + $C$12*SQRT(AA$2-Z$2)*V84)</f>
        <v>125.12724133670109</v>
      </c>
      <c r="AB84" s="52">
        <f ca="1">AA84 * EXP(($E$3 - $C$12^2/2) * (AB$2-AA$2) + $C$12*SQRT(AB$2-AA$2)*W84)</f>
        <v>171.49952924238562</v>
      </c>
      <c r="AC84" s="52">
        <f ca="1">AB84 * EXP(($E$3 - $C$12^2/2) * (AC$2-AB$2) + $C$12*SQRT(AC$2-AB$2)*X84)</f>
        <v>140.88558051336614</v>
      </c>
      <c r="AD84" s="47"/>
      <c r="AE84" s="3" t="s">
        <v>47</v>
      </c>
      <c r="AF84" s="64">
        <f t="shared" ref="AF84" ca="1" si="101">($B$5*AF86 + (1 + $B$6)*AF85)*$B$2</f>
        <v>15000</v>
      </c>
      <c r="AG84" s="64">
        <f t="shared" ref="AG84" ca="1" si="102">($B$5*AG86 + (1 + $B$6)*AG85)*$B$2</f>
        <v>15000</v>
      </c>
      <c r="AH84" s="64">
        <f t="shared" ref="AH84" ca="1" si="103">($B$5*AH86 + (1 + $B$6)*AH85)*$B$2</f>
        <v>15000</v>
      </c>
      <c r="AI84" s="64">
        <f t="shared" ref="AI84" ca="1" si="104">($B$5*AI86 + (1 + $B$6)*AI85)*$B$2</f>
        <v>15000</v>
      </c>
      <c r="AJ84" s="64" cm="1">
        <f t="array" aca="1" ref="AJ84" ca="1">($B$5*AJ86 + (1 + $B$6)*AJ85 + AND(NOT(AF85:AJ85)))*$B$2</f>
        <v>114999.99999999999</v>
      </c>
      <c r="AK84" s="73"/>
      <c r="AL84" s="70"/>
    </row>
    <row r="85" spans="7:38" ht="14.55" customHeight="1" x14ac:dyDescent="0.3">
      <c r="G85" s="3">
        <v>83</v>
      </c>
      <c r="H85" s="58">
        <v>2.0324783637841484</v>
      </c>
      <c r="I85" s="58">
        <v>0.73447139700772934</v>
      </c>
      <c r="J85" s="58">
        <v>-0.16702777696630861</v>
      </c>
      <c r="K85" s="59">
        <v>1.1865835276982992</v>
      </c>
      <c r="L85" s="60">
        <f t="array" ref="L85:O85">TRANSPOSE(MMULT(Option!$B$25:$E$28, TRANSPOSE(H85:K85)))</f>
        <v>2.0324783637841484</v>
      </c>
      <c r="M85" s="60">
        <v>1.4861455000272357</v>
      </c>
      <c r="N85" s="60">
        <v>0.85861892619284319</v>
      </c>
      <c r="O85" s="60">
        <v>1.9888500458207787</v>
      </c>
      <c r="P85" s="56" t="str">
        <f t="shared" si="80"/>
        <v>17/3</v>
      </c>
      <c r="R85" s="80"/>
      <c r="S85" s="3" t="s">
        <v>31</v>
      </c>
      <c r="T85" s="60">
        <f ca="1"/>
        <v>-0.4611446724855055</v>
      </c>
      <c r="U85" s="60">
        <f ca="1"/>
        <v>0.61715658126726214</v>
      </c>
      <c r="V85" s="60">
        <f ca="1"/>
        <v>1.2955725277795511</v>
      </c>
      <c r="W85" s="60">
        <f ca="1"/>
        <v>0.28619532458871588</v>
      </c>
      <c r="X85" s="60">
        <f ca="1"/>
        <v>-0.41742618127179332</v>
      </c>
      <c r="Y85" s="52">
        <f ca="1">$B$13 * EXP(($E$3 - $C$13^2/2) * Y$2 + $C$13*SQRT(Y$2)*T85)</f>
        <v>87.51645074814806</v>
      </c>
      <c r="Z85" s="52">
        <f ca="1">Y85 * EXP(($E$3 - $C$13^2/2) * (Z$2-Y$2) + $C$13*SQRT(Z$2-Y$2)*U85)</f>
        <v>105.84478818458186</v>
      </c>
      <c r="AA85" s="52">
        <f ca="1">Z85 * EXP(($E$3 - $C$13^2/2) * (AA$2-Z$2) + $C$13*SQRT(AA$2-Z$2)*V85)</f>
        <v>156.9057830039973</v>
      </c>
      <c r="AB85" s="52">
        <f ca="1">AA85 * EXP(($E$3 - $C$13^2/2) * (AB$2-AA$2) + $C$13*SQRT(AB$2-AA$2)*W85)</f>
        <v>171.82974197587453</v>
      </c>
      <c r="AC85" s="52">
        <f ca="1">AB85 * EXP(($E$3 - $C$13^2/2) * (AC$2-AB$2) + $C$13*SQRT(AC$2-AB$2)*X85)</f>
        <v>152.36458889956336</v>
      </c>
      <c r="AD85" s="47"/>
      <c r="AE85" s="3" t="s">
        <v>46</v>
      </c>
      <c r="AF85" s="52" t="b">
        <f t="shared" ref="AF85" ca="1" si="105">AF83 &gt;= $B$4</f>
        <v>0</v>
      </c>
      <c r="AG85" s="52" t="b">
        <f t="array" aca="1" ref="AG85" ca="1">AND(AG83 &gt;= $B$4, NOT(OR($AF85:AF85)))</f>
        <v>0</v>
      </c>
      <c r="AH85" s="52" t="b">
        <f t="array" aca="1" ref="AH85" ca="1">AND(AH83 &gt;= $B$4, NOT(OR($AF85:AG85)))</f>
        <v>0</v>
      </c>
      <c r="AI85" s="52" t="b">
        <f t="array" aca="1" ref="AI85" ca="1">AND(AI83 &gt;= $B$4, NOT(OR($AF85:AH85)))</f>
        <v>0</v>
      </c>
      <c r="AJ85" s="52" t="b">
        <f t="array" aca="1" ref="AJ85" ca="1">AND(AJ83 &gt;= $B$4, NOT(OR($AF85:AI85)))</f>
        <v>0</v>
      </c>
      <c r="AK85" s="73"/>
      <c r="AL85" s="70"/>
    </row>
    <row r="86" spans="7:38" ht="14.55" customHeight="1" x14ac:dyDescent="0.3">
      <c r="G86" s="3">
        <v>84</v>
      </c>
      <c r="H86" s="58">
        <v>0.51836204518022178</v>
      </c>
      <c r="I86" s="58">
        <v>-0.86495439833218624</v>
      </c>
      <c r="J86" s="58">
        <v>2.0292769394940393</v>
      </c>
      <c r="K86" s="59">
        <v>1.4648752520211319</v>
      </c>
      <c r="L86" s="60">
        <f t="array" ref="L86:O86">TRANSPOSE(MMULT(Option!$B$25:$E$28, TRANSPOSE(H86:K86)))</f>
        <v>0.51836204518022178</v>
      </c>
      <c r="M86" s="60">
        <v>-0.58539898253635703</v>
      </c>
      <c r="N86" s="60">
        <v>1.7631809512833267</v>
      </c>
      <c r="O86" s="60">
        <v>1.6313651127132958</v>
      </c>
      <c r="P86" s="56" t="str">
        <f t="shared" si="80"/>
        <v>17/4</v>
      </c>
      <c r="R86" s="80"/>
      <c r="S86" s="3" t="s">
        <v>30</v>
      </c>
      <c r="T86" s="60">
        <f ca="1"/>
        <v>1.3217791448182783</v>
      </c>
      <c r="U86" s="60">
        <f ca="1"/>
        <v>0.7451893849633433</v>
      </c>
      <c r="V86" s="60">
        <f ca="1"/>
        <v>1.0310164087451366</v>
      </c>
      <c r="W86" s="60">
        <f ca="1"/>
        <v>-3.8300757350408554E-2</v>
      </c>
      <c r="X86" s="60">
        <f ca="1"/>
        <v>-1.201167584886111</v>
      </c>
      <c r="Y86" s="52">
        <f ca="1">$B$14 * EXP(($E$3 - $C$14^2/2) * Y$2 + $C$14*SQRT(Y$2)*T86)</f>
        <v>149.41145295515523</v>
      </c>
      <c r="Z86" s="52">
        <f ca="1">Y86 * EXP(($E$3 - $C$14^2/2) * (Z$2-Y$2) + $C$14*SQRT(Z$2-Y$2)*U86)</f>
        <v>187.77806213770816</v>
      </c>
      <c r="AA86" s="52">
        <f ca="1">Z86 * EXP(($E$3 - $C$14^2/2) * (AA$2-Z$2) + $C$14*SQRT(AA$2-Z$2)*V86)</f>
        <v>257.12585354662366</v>
      </c>
      <c r="AB86" s="52">
        <f ca="1">AA86 * EXP(($E$3 - $C$14^2/2) * (AB$2-AA$2) + $C$14*SQRT(AB$2-AA$2)*W86)</f>
        <v>255.46245210240579</v>
      </c>
      <c r="AC86" s="52">
        <f ca="1">AB86 * EXP(($E$3 - $C$14^2/2) * (AC$2-AB$2) + $C$14*SQRT(AC$2-AB$2)*X86)</f>
        <v>179.06075557555266</v>
      </c>
      <c r="AD86" s="47"/>
      <c r="AE86" s="3" t="s">
        <v>68</v>
      </c>
      <c r="AF86" s="52" t="b">
        <f ca="1">AND(AF83&gt;$B$3, NOT(OR($AF85:AF85)))</f>
        <v>1</v>
      </c>
      <c r="AG86" s="52" t="b">
        <f ca="1">AND(AG83&gt;$B$3, NOT(OR($AF85:AG85)))</f>
        <v>1</v>
      </c>
      <c r="AH86" s="52" t="b">
        <f ca="1">AND(AH83&gt;$B$3, NOT(OR($AF85:AH85)))</f>
        <v>1</v>
      </c>
      <c r="AI86" s="52" t="b">
        <f ca="1">AND(AI83&gt;$B$3, NOT(OR($AF85:AI85)))</f>
        <v>1</v>
      </c>
      <c r="AJ86" s="52" t="b">
        <f ca="1">AND(AJ83&gt;$B$3, NOT(OR($AF85:AJ85)))</f>
        <v>1</v>
      </c>
      <c r="AK86" s="74"/>
      <c r="AL86" s="70"/>
    </row>
    <row r="87" spans="7:38" ht="14.55" customHeight="1" x14ac:dyDescent="0.3">
      <c r="G87" s="3">
        <v>85</v>
      </c>
      <c r="H87" s="58">
        <v>0.55525534787021413</v>
      </c>
      <c r="I87" s="58">
        <v>-0.51568403514482142</v>
      </c>
      <c r="J87" s="58">
        <v>1.4447235820990587</v>
      </c>
      <c r="K87" s="59">
        <v>-2.0460678825499214</v>
      </c>
      <c r="L87" s="60">
        <f t="array" ref="L87:O87">TRANSPOSE(MMULT(Option!$B$25:$E$28, TRANSPOSE(H87:K87)))</f>
        <v>0.55525534787021413</v>
      </c>
      <c r="M87" s="60">
        <v>-0.25053008599819671</v>
      </c>
      <c r="N87" s="60">
        <v>1.355979624779706</v>
      </c>
      <c r="O87" s="60">
        <v>-1.3831023245056586</v>
      </c>
      <c r="P87" s="56" t="str">
        <f t="shared" si="80"/>
        <v>17/5</v>
      </c>
      <c r="R87" s="80">
        <v>22</v>
      </c>
      <c r="S87" s="3" t="s">
        <v>28</v>
      </c>
      <c r="T87" s="60">
        <f t="array" aca="1" ref="T87:T90" ca="1">TRANSPOSE(OFFSET($L$3, MATCH($R87 &amp; "/" &amp; T$2, $P$3:$P$5002, 0) - 1, 0, 1, $E$1))</f>
        <v>-1.7146242903979727</v>
      </c>
      <c r="U87" s="60">
        <f t="array" aca="1" ref="U87:U90" ca="1">TRANSPOSE(OFFSET($L$3, MATCH($R87 &amp; "/" &amp; U$2, $P$3:$P$5002, 0) - 1, 0, 1, $E$1))</f>
        <v>-0.74284827938172537</v>
      </c>
      <c r="V87" s="60">
        <f t="array" aca="1" ref="V87:V90" ca="1">TRANSPOSE(OFFSET($L$3, MATCH($R87 &amp; "/" &amp; V$2, $P$3:$P$5002, 0) - 1, 0, 1, $E$1))</f>
        <v>0.18714599861820677</v>
      </c>
      <c r="W87" s="60">
        <f t="array" aca="1" ref="W87:W90" ca="1">TRANSPOSE(OFFSET($L$3, MATCH($R87 &amp; "/" &amp; W$2, $P$3:$P$5002, 0) - 1, 0, 1, $E$1))</f>
        <v>-1.0316264860154636</v>
      </c>
      <c r="X87" s="60">
        <f t="array" aca="1" ref="X87:X90" ca="1">TRANSPOSE(OFFSET($L$3, MATCH($R87 &amp; "/" &amp; X$2, $P$3:$P$5002, 0) - 1, 0, 1, $E$1))</f>
        <v>-0.25039376364373189</v>
      </c>
      <c r="Y87" s="52">
        <f ca="1">$B$11 * EXP(($E$3 - $C$11^2/2) * Y$2 + $C$11*SQRT(Y$2)*T87)</f>
        <v>60.086362292932392</v>
      </c>
      <c r="Z87" s="52">
        <f ca="1">Y87 * EXP(($E$3 - $C$11^2/2) * (Z$2-Y$2) + $C$11*SQRT(Z$2-Y$2)*U87)</f>
        <v>48.324004030070256</v>
      </c>
      <c r="AA87" s="52">
        <f ca="1">Z87 * EXP(($E$3 - $C$11^2/2) * (AA$2-Z$2) + $C$11*SQRT(AA$2-Z$2)*V87)</f>
        <v>51.37091799834559</v>
      </c>
      <c r="AB87" s="52">
        <f ca="1">AA87 * EXP(($E$3 - $C$11^2/2) * (AB$2-AA$2) + $C$11*SQRT(AB$2-AA$2)*W87)</f>
        <v>37.886099190562035</v>
      </c>
      <c r="AC87" s="52">
        <f ca="1">AB87 * EXP(($E$3 - $C$11^2/2) * (AC$2-AB$2) + $C$11*SQRT(AC$2-AB$2)*X87)</f>
        <v>35.32059210965943</v>
      </c>
      <c r="AD87" s="47"/>
      <c r="AE87" s="3" t="s">
        <v>69</v>
      </c>
      <c r="AF87" s="20" cm="1">
        <f t="array" aca="1" ref="AF87" ca="1">MIN(Y87:Y90 / $D$11:$D$14)</f>
        <v>0.60086362292932394</v>
      </c>
      <c r="AG87" s="20" cm="1">
        <f t="array" aca="1" ref="AG87" ca="1">MIN(Z87:Z90 / $D$11:$D$14)</f>
        <v>0.48324004030070256</v>
      </c>
      <c r="AH87" s="20" cm="1">
        <f t="array" aca="1" ref="AH87" ca="1">MIN(AA87:AA90 / $D$11:$D$14)</f>
        <v>0.51370917998345589</v>
      </c>
      <c r="AI87" s="20" cm="1">
        <f t="array" aca="1" ref="AI87" ca="1">MIN(AB87:AB90 / $D$11:$D$14)</f>
        <v>0.37886099190562034</v>
      </c>
      <c r="AJ87" s="20" cm="1">
        <f t="array" aca="1" ref="AJ87" ca="1">MIN(AC87:AC90 / $D$11:$D$14)</f>
        <v>0.35320592109659432</v>
      </c>
      <c r="AK87" s="72">
        <f t="array" aca="1" ref="AK87" ca="1">SUMPRODUCT(AF88:AJ88, EXP(-$E$3*$AF$2:$AJ$2))</f>
        <v>77880.078307140488</v>
      </c>
      <c r="AL87" s="70">
        <f ca="1">MAX(AC88 - $D$11, 0) * EXP(-$E$2*$E$3)</f>
        <v>20.890024309144533</v>
      </c>
    </row>
    <row r="88" spans="7:38" ht="14.55" customHeight="1" x14ac:dyDescent="0.3">
      <c r="G88" s="3">
        <v>86</v>
      </c>
      <c r="H88" s="58">
        <v>3.5602560244181528E-2</v>
      </c>
      <c r="I88" s="58">
        <v>1.8234672815181157</v>
      </c>
      <c r="J88" s="58">
        <v>-0.95061805427700286</v>
      </c>
      <c r="K88" s="59">
        <v>-6.8053190464691118E-2</v>
      </c>
      <c r="L88" s="60">
        <f t="array" ref="L88:O88">TRANSPOSE(MMULT(Option!$B$25:$E$28, TRANSPOSE(H88:K88)))</f>
        <v>3.5602560244181528E-2</v>
      </c>
      <c r="M88" s="60">
        <v>1.6854763930640957</v>
      </c>
      <c r="N88" s="60">
        <v>-0.34320056186124281</v>
      </c>
      <c r="O88" s="60">
        <v>0.24791792748339742</v>
      </c>
      <c r="P88" s="56" t="str">
        <f t="shared" si="80"/>
        <v>18/1</v>
      </c>
      <c r="R88" s="80"/>
      <c r="S88" s="3" t="s">
        <v>29</v>
      </c>
      <c r="T88" s="60">
        <f ca="1"/>
        <v>-0.33692439532730661</v>
      </c>
      <c r="U88" s="60">
        <f ca="1"/>
        <v>0.36865127903357631</v>
      </c>
      <c r="V88" s="60">
        <f ca="1"/>
        <v>9.222096462557651E-2</v>
      </c>
      <c r="W88" s="60">
        <f ca="1"/>
        <v>0.69009604722564555</v>
      </c>
      <c r="X88" s="60">
        <f ca="1"/>
        <v>-0.10529466931335975</v>
      </c>
      <c r="Y88" s="52">
        <f ca="1">$B$12 * EXP(($E$3 - $C$12^2/2) * Y$2 + $C$12*SQRT(Y$2)*T88)</f>
        <v>90.839377761988004</v>
      </c>
      <c r="Z88" s="52">
        <f ca="1">Y88 * EXP(($E$3 - $C$12^2/2) * (Z$2-Y$2) + $C$12*SQRT(Z$2-Y$2)*U88)</f>
        <v>101.9709787865673</v>
      </c>
      <c r="AA88" s="52">
        <f ca="1">Z88 * EXP(($E$3 - $C$12^2/2) * (AA$2-Z$2) + $C$12*SQRT(AA$2-Z$2)*V88)</f>
        <v>105.35699549726384</v>
      </c>
      <c r="AB88" s="52">
        <f ca="1">AA88 * EXP(($E$3 - $C$12^2/2) * (AB$2-AA$2) + $C$12*SQRT(AB$2-AA$2)*W88)</f>
        <v>130.24057988201133</v>
      </c>
      <c r="AC88" s="52">
        <f ca="1">AB88 * EXP(($E$3 - $C$12^2/2) * (AC$2-AB$2) + $C$12*SQRT(AC$2-AB$2)*X88)</f>
        <v>126.82332216816636</v>
      </c>
      <c r="AD88" s="47"/>
      <c r="AE88" s="3" t="s">
        <v>47</v>
      </c>
      <c r="AF88" s="64">
        <f t="shared" ref="AF88" ca="1" si="106">($B$5*AF90 + (1 + $B$6)*AF89)*$B$2</f>
        <v>0</v>
      </c>
      <c r="AG88" s="64">
        <f t="shared" ref="AG88" ca="1" si="107">($B$5*AG90 + (1 + $B$6)*AG89)*$B$2</f>
        <v>0</v>
      </c>
      <c r="AH88" s="64">
        <f t="shared" ref="AH88" ca="1" si="108">($B$5*AH90 + (1 + $B$6)*AH89)*$B$2</f>
        <v>0</v>
      </c>
      <c r="AI88" s="64">
        <f t="shared" ref="AI88" ca="1" si="109">($B$5*AI90 + (1 + $B$6)*AI89)*$B$2</f>
        <v>0</v>
      </c>
      <c r="AJ88" s="64" cm="1">
        <f t="array" aca="1" ref="AJ88" ca="1">($B$5*AJ90 + (1 + $B$6)*AJ89 + AND(NOT(AF89:AJ89)))*$B$2</f>
        <v>100000</v>
      </c>
      <c r="AK88" s="73"/>
      <c r="AL88" s="70"/>
    </row>
    <row r="89" spans="7:38" ht="14.55" customHeight="1" x14ac:dyDescent="0.3">
      <c r="G89" s="3">
        <v>87</v>
      </c>
      <c r="H89" s="58">
        <v>2.2330136442295734</v>
      </c>
      <c r="I89" s="58">
        <v>-0.29199040138561966</v>
      </c>
      <c r="J89" s="58">
        <v>-0.17654324949090486</v>
      </c>
      <c r="K89" s="59">
        <v>-0.45607070377965586</v>
      </c>
      <c r="L89" s="60">
        <f t="array" ref="L89:O89">TRANSPOSE(MMULT(Option!$B$25:$E$28, TRANSPOSE(H89:K89)))</f>
        <v>2.2330136442295734</v>
      </c>
      <c r="M89" s="60">
        <v>0.62559183438180122</v>
      </c>
      <c r="N89" s="60">
        <v>0.66168470940932211</v>
      </c>
      <c r="O89" s="60">
        <v>0.39173109095803255</v>
      </c>
      <c r="P89" s="56" t="str">
        <f t="shared" si="80"/>
        <v>18/2</v>
      </c>
      <c r="R89" s="80"/>
      <c r="S89" s="3" t="s">
        <v>31</v>
      </c>
      <c r="T89" s="60">
        <f ca="1"/>
        <v>-0.31458655206839475</v>
      </c>
      <c r="U89" s="60">
        <f ca="1"/>
        <v>1.2849404295580615</v>
      </c>
      <c r="V89" s="60">
        <f ca="1"/>
        <v>-0.40257793606549275</v>
      </c>
      <c r="W89" s="60">
        <f ca="1"/>
        <v>-0.40029260949295004</v>
      </c>
      <c r="X89" s="60">
        <f ca="1"/>
        <v>3.3466799716014642E-2</v>
      </c>
      <c r="Y89" s="52">
        <f ca="1">$B$13 * EXP(($E$3 - $C$13^2/2) * Y$2 + $C$13*SQRT(Y$2)*T89)</f>
        <v>91.450168773938088</v>
      </c>
      <c r="Z89" s="52">
        <f ca="1">Y89 * EXP(($E$3 - $C$13^2/2) * (Z$2-Y$2) + $C$13*SQRT(Z$2-Y$2)*U89)</f>
        <v>135.13527979237182</v>
      </c>
      <c r="AA89" s="52">
        <f ca="1">Z89 * EXP(($E$3 - $C$13^2/2) * (AA$2-Z$2) + $C$13*SQRT(AA$2-Z$2)*V89)</f>
        <v>120.3618916712805</v>
      </c>
      <c r="AB89" s="52">
        <f ca="1">AA89 * EXP(($E$3 - $C$13^2/2) * (AB$2-AA$2) + $C$13*SQRT(AB$2-AA$2)*W89)</f>
        <v>107.2770977498662</v>
      </c>
      <c r="AC89" s="52">
        <f ca="1">AB89 * EXP(($E$3 - $C$13^2/2) * (AC$2-AB$2) + $C$13*SQRT(AC$2-AB$2)*X89)</f>
        <v>108.90274382923663</v>
      </c>
      <c r="AD89" s="47"/>
      <c r="AE89" s="3" t="s">
        <v>46</v>
      </c>
      <c r="AF89" s="52" t="b">
        <f t="shared" ref="AF89" ca="1" si="110">AF87 &gt;= $B$4</f>
        <v>0</v>
      </c>
      <c r="AG89" s="52" t="b">
        <f t="array" aca="1" ref="AG89" ca="1">AND(AG87 &gt;= $B$4, NOT(OR($AF89:AF89)))</f>
        <v>0</v>
      </c>
      <c r="AH89" s="52" t="b">
        <f t="array" aca="1" ref="AH89" ca="1">AND(AH87 &gt;= $B$4, NOT(OR($AF89:AG89)))</f>
        <v>0</v>
      </c>
      <c r="AI89" s="52" t="b">
        <f t="array" aca="1" ref="AI89" ca="1">AND(AI87 &gt;= $B$4, NOT(OR($AF89:AH89)))</f>
        <v>0</v>
      </c>
      <c r="AJ89" s="52" t="b">
        <f t="array" aca="1" ref="AJ89" ca="1">AND(AJ87 &gt;= $B$4, NOT(OR($AF89:AI89)))</f>
        <v>0</v>
      </c>
      <c r="AK89" s="73"/>
      <c r="AL89" s="70"/>
    </row>
    <row r="90" spans="7:38" ht="14.55" customHeight="1" x14ac:dyDescent="0.3">
      <c r="G90" s="3">
        <v>88</v>
      </c>
      <c r="H90" s="58">
        <v>2.2978168634064997</v>
      </c>
      <c r="I90" s="58">
        <v>-0.40213326140665218</v>
      </c>
      <c r="J90" s="58">
        <v>-0.73616917303253693</v>
      </c>
      <c r="K90" s="59">
        <v>0.29645504873877732</v>
      </c>
      <c r="L90" s="60">
        <f t="array" ref="L90:O90">TRANSPOSE(MMULT(Option!$B$25:$E$28, TRANSPOSE(H90:K90)))</f>
        <v>2.2978168634064997</v>
      </c>
      <c r="M90" s="60">
        <v>0.55056552339151044</v>
      </c>
      <c r="N90" s="60">
        <v>0.16723874438672315</v>
      </c>
      <c r="O90" s="60">
        <v>0.92400696583010311</v>
      </c>
      <c r="P90" s="56" t="str">
        <f t="shared" si="80"/>
        <v>18/3</v>
      </c>
      <c r="R90" s="80"/>
      <c r="S90" s="3" t="s">
        <v>30</v>
      </c>
      <c r="T90" s="60">
        <f ca="1"/>
        <v>-1.050586369278145</v>
      </c>
      <c r="U90" s="60">
        <f ca="1"/>
        <v>1.0191103457961441</v>
      </c>
      <c r="V90" s="60">
        <f ca="1"/>
        <v>-0.56434205324515285</v>
      </c>
      <c r="W90" s="60">
        <f ca="1"/>
        <v>-0.20052817204974221</v>
      </c>
      <c r="X90" s="60">
        <f ca="1"/>
        <v>0.7023861037211192</v>
      </c>
      <c r="Y90" s="52">
        <f ca="1">$B$14 * EXP(($E$3 - $C$14^2/2) * Y$2 + $C$14*SQRT(Y$2)*T90)</f>
        <v>73.331794634305297</v>
      </c>
      <c r="Z90" s="52">
        <f ca="1">Y90 * EXP(($E$3 - $C$14^2/2) * (Z$2-Y$2) + $C$14*SQRT(Z$2-Y$2)*U90)</f>
        <v>100.05573482162301</v>
      </c>
      <c r="AA90" s="52">
        <f ca="1">Z90 * EXP(($E$3 - $C$14^2/2) * (AA$2-Z$2) + $C$14*SQRT(AA$2-Z$2)*V90)</f>
        <v>84.895811956809112</v>
      </c>
      <c r="AB90" s="52">
        <f ca="1">AA90 * EXP(($E$3 - $C$14^2/2) * (AB$2-AA$2) + $C$14*SQRT(AB$2-AA$2)*W90)</f>
        <v>80.339894146004781</v>
      </c>
      <c r="AC90" s="52">
        <f ca="1">AB90 * EXP(($E$3 - $C$14^2/2) * (AC$2-AB$2) + $C$14*SQRT(AC$2-AB$2)*X90)</f>
        <v>99.681703289795607</v>
      </c>
      <c r="AD90" s="47"/>
      <c r="AE90" s="3" t="s">
        <v>68</v>
      </c>
      <c r="AF90" s="52" t="b">
        <f ca="1">AND(AF87&gt;$B$3, NOT(OR($AF89:AF89)))</f>
        <v>0</v>
      </c>
      <c r="AG90" s="52" t="b">
        <f ca="1">AND(AG87&gt;$B$3, NOT(OR($AF89:AG89)))</f>
        <v>0</v>
      </c>
      <c r="AH90" s="52" t="b">
        <f ca="1">AND(AH87&gt;$B$3, NOT(OR($AF89:AH89)))</f>
        <v>0</v>
      </c>
      <c r="AI90" s="52" t="b">
        <f ca="1">AND(AI87&gt;$B$3, NOT(OR($AF89:AI89)))</f>
        <v>0</v>
      </c>
      <c r="AJ90" s="52" t="b">
        <f ca="1">AND(AJ87&gt;$B$3, NOT(OR($AF89:AJ89)))</f>
        <v>0</v>
      </c>
      <c r="AK90" s="74"/>
      <c r="AL90" s="70"/>
    </row>
    <row r="91" spans="7:38" ht="14.55" customHeight="1" x14ac:dyDescent="0.3">
      <c r="G91" s="3">
        <v>89</v>
      </c>
      <c r="H91" s="58">
        <v>1.3118671528224735</v>
      </c>
      <c r="I91" s="58">
        <v>0.68978878187442871</v>
      </c>
      <c r="J91" s="58">
        <v>0.55949095262144011</v>
      </c>
      <c r="K91" s="59">
        <v>-1.105058974931161</v>
      </c>
      <c r="L91" s="60">
        <f t="array" ref="L91:O91">TRANSPOSE(MMULT(Option!$B$25:$E$28, TRANSPOSE(H91:K91)))</f>
        <v>1.3118671528224735</v>
      </c>
      <c r="M91" s="60">
        <v>1.1569487224231798</v>
      </c>
      <c r="N91" s="60">
        <v>1.1967824996854779</v>
      </c>
      <c r="O91" s="60">
        <v>-0.13173855309077354</v>
      </c>
      <c r="P91" s="56" t="str">
        <f t="shared" si="80"/>
        <v>18/4</v>
      </c>
      <c r="R91" s="80">
        <v>23</v>
      </c>
      <c r="S91" s="3" t="s">
        <v>28</v>
      </c>
      <c r="T91" s="60">
        <f t="array" aca="1" ref="T91:T94" ca="1">TRANSPOSE(OFFSET($L$3, MATCH($R91 &amp; "/" &amp; T$2, $P$3:$P$5002, 0) - 1, 0, 1, $E$1))</f>
        <v>-0.52609730745914318</v>
      </c>
      <c r="U91" s="60">
        <f t="array" aca="1" ref="U91:U94" ca="1">TRANSPOSE(OFFSET($L$3, MATCH($R91 &amp; "/" &amp; U$2, $P$3:$P$5002, 0) - 1, 0, 1, $E$1))</f>
        <v>-0.11387998395532341</v>
      </c>
      <c r="V91" s="60">
        <f t="array" aca="1" ref="V91:V94" ca="1">TRANSPOSE(OFFSET($L$3, MATCH($R91 &amp; "/" &amp; V$2, $P$3:$P$5002, 0) - 1, 0, 1, $E$1))</f>
        <v>0.77772442812206066</v>
      </c>
      <c r="W91" s="60">
        <f t="array" aca="1" ref="W91:W94" ca="1">TRANSPOSE(OFFSET($L$3, MATCH($R91 &amp; "/" &amp; W$2, $P$3:$P$5002, 0) - 1, 0, 1, $E$1))</f>
        <v>1.4732699031317613</v>
      </c>
      <c r="X91" s="60">
        <f t="array" aca="1" ref="X91:X94" ca="1">TRANSPOSE(OFFSET($L$3, MATCH($R91 &amp; "/" &amp; X$2, $P$3:$P$5002, 0) - 1, 0, 1, $E$1))</f>
        <v>-0.84171117538818485</v>
      </c>
      <c r="Y91" s="52">
        <f ca="1">$B$11 * EXP(($E$3 - $C$11^2/2) * Y$2 + $C$11*SQRT(Y$2)*T91)</f>
        <v>85.827630954770783</v>
      </c>
      <c r="Z91" s="52">
        <f ca="1">Y91 * EXP(($E$3 - $C$11^2/2) * (Z$2-Y$2) + $C$11*SQRT(Z$2-Y$2)*U91)</f>
        <v>83.360701940728134</v>
      </c>
      <c r="AA91" s="52">
        <f ca="1">Z91 * EXP(($E$3 - $C$11^2/2) * (AA$2-Z$2) + $C$11*SQRT(AA$2-Z$2)*V91)</f>
        <v>105.79405500859212</v>
      </c>
      <c r="AB91" s="52">
        <f ca="1">AA91 * EXP(($E$3 - $C$11^2/2) * (AB$2-AA$2) + $C$11*SQRT(AB$2-AA$2)*W91)</f>
        <v>165.41794941281654</v>
      </c>
      <c r="AC91" s="52">
        <f ca="1">AB91 * EXP(($E$3 - $C$11^2/2) * (AC$2-AB$2) + $C$11*SQRT(AC$2-AB$2)*X91)</f>
        <v>129.14837604990268</v>
      </c>
      <c r="AD91" s="47"/>
      <c r="AE91" s="3" t="s">
        <v>69</v>
      </c>
      <c r="AF91" s="20" cm="1">
        <f t="array" aca="1" ref="AF91" ca="1">MIN(Y91:Y94 / $D$11:$D$14)</f>
        <v>0.85827630954770784</v>
      </c>
      <c r="AG91" s="20" cm="1">
        <f t="array" aca="1" ref="AG91" ca="1">MIN(Z91:Z94 / $D$11:$D$14)</f>
        <v>0.62659033092724181</v>
      </c>
      <c r="AH91" s="20" cm="1">
        <f t="array" aca="1" ref="AH91" ca="1">MIN(AA91:AA94 / $D$11:$D$14)</f>
        <v>0.89193883561324239</v>
      </c>
      <c r="AI91" s="20" cm="1">
        <f t="array" aca="1" ref="AI91" ca="1">MIN(AB91:AB94 / $D$11:$D$14)</f>
        <v>0.75923257634873575</v>
      </c>
      <c r="AJ91" s="20" cm="1">
        <f t="array" aca="1" ref="AJ91" ca="1">MIN(AC91:AC94 / $D$11:$D$14)</f>
        <v>1.131202604645738</v>
      </c>
      <c r="AK91" s="72">
        <f t="array" aca="1" ref="AK91" ca="1">SUMPRODUCT(AF92:AJ92, EXP(-$E$3*$AF$2:$AJ$2))</f>
        <v>116741.15106709812</v>
      </c>
      <c r="AL91" s="70">
        <f ca="1">MAX(AC92 - $D$11, 0) * EXP(-$E$2*$E$3)</f>
        <v>77.992834240706998</v>
      </c>
    </row>
    <row r="92" spans="7:38" ht="14.55" customHeight="1" x14ac:dyDescent="0.3">
      <c r="G92" s="3">
        <v>90</v>
      </c>
      <c r="H92" s="58">
        <v>0.48035590547998858</v>
      </c>
      <c r="I92" s="58">
        <v>-1.1813275743063363</v>
      </c>
      <c r="J92" s="58">
        <v>5.103679406188677E-2</v>
      </c>
      <c r="K92" s="59">
        <v>1.3196341185556908</v>
      </c>
      <c r="L92" s="60">
        <f t="array" ref="L92:O92">TRANSPOSE(MMULT(Option!$B$25:$E$28, TRANSPOSE(H92:K92)))</f>
        <v>0.48035590547998858</v>
      </c>
      <c r="M92" s="60">
        <v>-0.89056224376747573</v>
      </c>
      <c r="N92" s="60">
        <v>-7.2375680996032893E-2</v>
      </c>
      <c r="O92" s="60">
        <v>1.0228266960429688</v>
      </c>
      <c r="P92" s="56" t="str">
        <f t="shared" si="80"/>
        <v>18/5</v>
      </c>
      <c r="R92" s="80"/>
      <c r="S92" s="3" t="s">
        <v>29</v>
      </c>
      <c r="T92" s="60">
        <f ca="1"/>
        <v>0.68076111167828557</v>
      </c>
      <c r="U92" s="60">
        <f ca="1"/>
        <v>-0.80069570312435756</v>
      </c>
      <c r="V92" s="60">
        <f ca="1"/>
        <v>-0.25846752009404572</v>
      </c>
      <c r="W92" s="60">
        <f ca="1"/>
        <v>0.96615640699987471</v>
      </c>
      <c r="X92" s="60">
        <f ca="1"/>
        <v>1.6418151248344419</v>
      </c>
      <c r="Y92" s="52">
        <f ca="1">$B$12 * EXP(($E$3 - $C$12^2/2) * Y$2 + $C$12*SQRT(Y$2)*T92)</f>
        <v>123.27264391445607</v>
      </c>
      <c r="Z92" s="52">
        <f ca="1">Y92 * EXP(($E$3 - $C$12^2/2) * (Z$2-Y$2) + $C$12*SQRT(Z$2-Y$2)*U92)</f>
        <v>97.435420875110779</v>
      </c>
      <c r="AA92" s="52">
        <f ca="1">Z92 * EXP(($E$3 - $C$12^2/2) * (AA$2-Z$2) + $C$12*SQRT(AA$2-Z$2)*V92)</f>
        <v>90.617699485275111</v>
      </c>
      <c r="AB92" s="52">
        <f ca="1">AA92 * EXP(($E$3 - $C$12^2/2) * (AB$2-AA$2) + $C$12*SQRT(AB$2-AA$2)*W92)</f>
        <v>121.6923909006631</v>
      </c>
      <c r="AC92" s="52">
        <f ca="1">AB92 * EXP(($E$3 - $C$12^2/2) * (AC$2-AB$2) + $C$12*SQRT(AC$2-AB$2)*X92)</f>
        <v>200.14478148458176</v>
      </c>
      <c r="AD92" s="47"/>
      <c r="AE92" s="3" t="s">
        <v>47</v>
      </c>
      <c r="AF92" s="64">
        <f t="shared" ref="AF92" ca="1" si="111">($B$5*AF94 + (1 + $B$6)*AF93)*$B$2</f>
        <v>15000</v>
      </c>
      <c r="AG92" s="64">
        <f t="shared" ref="AG92" ca="1" si="112">($B$5*AG94 + (1 + $B$6)*AG93)*$B$2</f>
        <v>0</v>
      </c>
      <c r="AH92" s="64">
        <f t="shared" ref="AH92" ca="1" si="113">($B$5*AH94 + (1 + $B$6)*AH93)*$B$2</f>
        <v>15000</v>
      </c>
      <c r="AI92" s="64">
        <f t="shared" ref="AI92" ca="1" si="114">($B$5*AI94 + (1 + $B$6)*AI93)*$B$2</f>
        <v>0</v>
      </c>
      <c r="AJ92" s="64" cm="1">
        <f t="array" aca="1" ref="AJ92" ca="1">($B$5*AJ94 + (1 + $B$6)*AJ93 + AND(NOT(AF93:AJ93)))*$B$2</f>
        <v>114999.99999999999</v>
      </c>
      <c r="AK92" s="73"/>
      <c r="AL92" s="70"/>
    </row>
    <row r="93" spans="7:38" ht="14.55" customHeight="1" x14ac:dyDescent="0.3">
      <c r="G93" s="3">
        <v>91</v>
      </c>
      <c r="H93" s="58">
        <v>0.50818603553903818</v>
      </c>
      <c r="I93" s="58">
        <v>-0.21075810477957138</v>
      </c>
      <c r="J93" s="58">
        <v>0.54334626167552325</v>
      </c>
      <c r="K93" s="59">
        <v>-1.3906455311695576</v>
      </c>
      <c r="L93" s="60">
        <f t="array" ref="L93:O93">TRANSPOSE(MMULT(Option!$B$25:$E$28, TRANSPOSE(H93:K93)))</f>
        <v>0.50818603553903818</v>
      </c>
      <c r="M93" s="60">
        <v>1.011142052005129E-2</v>
      </c>
      <c r="N93" s="60">
        <v>0.62531147821036448</v>
      </c>
      <c r="O93" s="60">
        <v>-0.93674236676373934</v>
      </c>
      <c r="P93" s="56" t="str">
        <f t="shared" si="80"/>
        <v>19/1</v>
      </c>
      <c r="R93" s="80"/>
      <c r="S93" s="3" t="s">
        <v>31</v>
      </c>
      <c r="T93" s="60">
        <f ca="1"/>
        <v>-2.484097082385249E-3</v>
      </c>
      <c r="U93" s="60">
        <f ca="1"/>
        <v>-1.5890570082380306</v>
      </c>
      <c r="V93" s="60">
        <f ca="1"/>
        <v>1.1603487096755329</v>
      </c>
      <c r="W93" s="60">
        <f ca="1"/>
        <v>-0.55363135043203737</v>
      </c>
      <c r="X93" s="60">
        <f ca="1"/>
        <v>1.3124281417721255</v>
      </c>
      <c r="Y93" s="52">
        <f ca="1">$B$13 * EXP(($E$3 - $C$13^2/2) * Y$2 + $C$13*SQRT(Y$2)*T93)</f>
        <v>100.4263835263958</v>
      </c>
      <c r="Z93" s="52">
        <f ca="1">Y93 * EXP(($E$3 - $C$13^2/2) * (Z$2-Y$2) + $C$13*SQRT(Z$2-Y$2)*U93)</f>
        <v>62.659033092724187</v>
      </c>
      <c r="AA93" s="52">
        <f ca="1">Z93 * EXP(($E$3 - $C$13^2/2) * (AA$2-Z$2) + $C$13*SQRT(AA$2-Z$2)*V93)</f>
        <v>89.193883561324242</v>
      </c>
      <c r="AB93" s="52">
        <f ca="1">AA93 * EXP(($E$3 - $C$13^2/2) * (AB$2-AA$2) + $C$13*SQRT(AB$2-AA$2)*W93)</f>
        <v>75.923257634873579</v>
      </c>
      <c r="AC93" s="52">
        <f ca="1">AB93 * EXP(($E$3 - $C$13^2/2) * (AC$2-AB$2) + $C$13*SQRT(AC$2-AB$2)*X93)</f>
        <v>113.12026046457379</v>
      </c>
      <c r="AD93" s="47"/>
      <c r="AE93" s="3" t="s">
        <v>46</v>
      </c>
      <c r="AF93" s="52" t="b">
        <f t="shared" ref="AF93" ca="1" si="115">AF91 &gt;= $B$4</f>
        <v>0</v>
      </c>
      <c r="AG93" s="52" t="b">
        <f t="array" aca="1" ref="AG93" ca="1">AND(AG91 &gt;= $B$4, NOT(OR($AF93:AF93)))</f>
        <v>0</v>
      </c>
      <c r="AH93" s="52" t="b">
        <f t="array" aca="1" ref="AH93" ca="1">AND(AH91 &gt;= $B$4, NOT(OR($AF93:AG93)))</f>
        <v>0</v>
      </c>
      <c r="AI93" s="52" t="b">
        <f t="array" aca="1" ref="AI93" ca="1">AND(AI91 &gt;= $B$4, NOT(OR($AF93:AH93)))</f>
        <v>0</v>
      </c>
      <c r="AJ93" s="52" t="b">
        <f t="array" aca="1" ref="AJ93" ca="1">AND(AJ91 &gt;= $B$4, NOT(OR($AF93:AI93)))</f>
        <v>0</v>
      </c>
      <c r="AK93" s="73"/>
      <c r="AL93" s="70"/>
    </row>
    <row r="94" spans="7:38" ht="14.55" customHeight="1" x14ac:dyDescent="0.3">
      <c r="G94" s="3">
        <v>92</v>
      </c>
      <c r="H94" s="58">
        <v>-0.65037180584818166</v>
      </c>
      <c r="I94" s="58">
        <v>0.5066002975325069</v>
      </c>
      <c r="J94" s="58">
        <v>0.17080717021352351</v>
      </c>
      <c r="K94" s="59">
        <v>1.1157702294430252</v>
      </c>
      <c r="L94" s="60">
        <f t="array" ref="L94:O94">TRANSPOSE(MMULT(Option!$B$25:$E$28, TRANSPOSE(H94:K94)))</f>
        <v>-0.65037180584818166</v>
      </c>
      <c r="M94" s="60">
        <v>0.20415811976669995</v>
      </c>
      <c r="N94" s="60">
        <v>2.2532032289650061E-2</v>
      </c>
      <c r="O94" s="60">
        <v>0.86133706148267375</v>
      </c>
      <c r="P94" s="56" t="str">
        <f t="shared" si="80"/>
        <v>19/2</v>
      </c>
      <c r="R94" s="80"/>
      <c r="S94" s="3" t="s">
        <v>30</v>
      </c>
      <c r="T94" s="60">
        <f ca="1"/>
        <v>0.33704096745751827</v>
      </c>
      <c r="U94" s="60">
        <f ca="1"/>
        <v>-1.0450854114254833</v>
      </c>
      <c r="V94" s="60">
        <f ca="1"/>
        <v>0.37940153223731088</v>
      </c>
      <c r="W94" s="60">
        <f ca="1"/>
        <v>0.34192824480574496</v>
      </c>
      <c r="X94" s="60">
        <f ca="1"/>
        <v>0.73416468264644263</v>
      </c>
      <c r="Y94" s="52">
        <f ca="1">$B$14 * EXP(($E$3 - $C$14^2/2) * Y$2 + $C$14*SQRT(Y$2)*T94)</f>
        <v>111.19467302586273</v>
      </c>
      <c r="Z94" s="52">
        <f ca="1">Y94 * EXP(($E$3 - $C$14^2/2) * (Z$2-Y$2) + $C$14*SQRT(Z$2-Y$2)*U94)</f>
        <v>81.675726527721991</v>
      </c>
      <c r="AA94" s="52">
        <f ca="1">Z94 * EXP(($E$3 - $C$14^2/2) * (AA$2-Z$2) + $C$14*SQRT(AA$2-Z$2)*V94)</f>
        <v>91.980565711587317</v>
      </c>
      <c r="AB94" s="52">
        <f ca="1">AA94 * EXP(($E$3 - $C$14^2/2) * (AB$2-AA$2) + $C$14*SQRT(AB$2-AA$2)*W94)</f>
        <v>102.42755681368884</v>
      </c>
      <c r="AC94" s="52">
        <f ca="1">AB94 * EXP(($E$3 - $C$14^2/2) * (AC$2-AB$2) + $C$14*SQRT(AC$2-AB$2)*X94)</f>
        <v>128.30435189214953</v>
      </c>
      <c r="AD94" s="47"/>
      <c r="AE94" s="3" t="s">
        <v>68</v>
      </c>
      <c r="AF94" s="52" t="b">
        <f ca="1">AND(AF91&gt;$B$3, NOT(OR($AF93:AF93)))</f>
        <v>1</v>
      </c>
      <c r="AG94" s="52" t="b">
        <f ca="1">AND(AG91&gt;$B$3, NOT(OR($AF93:AG93)))</f>
        <v>0</v>
      </c>
      <c r="AH94" s="52" t="b">
        <f ca="1">AND(AH91&gt;$B$3, NOT(OR($AF93:AH93)))</f>
        <v>1</v>
      </c>
      <c r="AI94" s="52" t="b">
        <f ca="1">AND(AI91&gt;$B$3, NOT(OR($AF93:AI93)))</f>
        <v>0</v>
      </c>
      <c r="AJ94" s="52" t="b">
        <f ca="1">AND(AJ91&gt;$B$3, NOT(OR($AF93:AJ93)))</f>
        <v>1</v>
      </c>
      <c r="AK94" s="74"/>
      <c r="AL94" s="70"/>
    </row>
    <row r="95" spans="7:38" ht="14.55" customHeight="1" x14ac:dyDescent="0.3">
      <c r="G95" s="3">
        <v>93</v>
      </c>
      <c r="H95" s="58">
        <v>0.4273843349537918</v>
      </c>
      <c r="I95" s="58">
        <v>1.6550813437593888</v>
      </c>
      <c r="J95" s="58">
        <v>1.5672873815436754</v>
      </c>
      <c r="K95" s="59">
        <v>3.1685536137129371</v>
      </c>
      <c r="L95" s="60">
        <f t="array" ref="L95:O95">TRANSPOSE(MMULT(Option!$B$25:$E$28, TRANSPOSE(H95:K95)))</f>
        <v>0.4273843349537918</v>
      </c>
      <c r="M95" s="60">
        <v>1.6878608417988421</v>
      </c>
      <c r="N95" s="60">
        <v>1.9809200477682765</v>
      </c>
      <c r="O95" s="60">
        <v>3.6236461458565938</v>
      </c>
      <c r="P95" s="56" t="str">
        <f t="shared" si="80"/>
        <v>19/3</v>
      </c>
      <c r="R95" s="80">
        <v>24</v>
      </c>
      <c r="S95" s="3" t="s">
        <v>28</v>
      </c>
      <c r="T95" s="60">
        <f t="array" aca="1" ref="T95:T98" ca="1">TRANSPOSE(OFFSET($L$3, MATCH($R95 &amp; "/" &amp; T$2, $P$3:$P$5002, 0) - 1, 0, 1, $E$1))</f>
        <v>0.98782767254637571</v>
      </c>
      <c r="U95" s="60">
        <f t="array" aca="1" ref="U95:U98" ca="1">TRANSPOSE(OFFSET($L$3, MATCH($R95 &amp; "/" &amp; U$2, $P$3:$P$5002, 0) - 1, 0, 1, $E$1))</f>
        <v>0.61653908506976518</v>
      </c>
      <c r="V95" s="60">
        <f t="array" aca="1" ref="V95:V98" ca="1">TRANSPOSE(OFFSET($L$3, MATCH($R95 &amp; "/" &amp; V$2, $P$3:$P$5002, 0) - 1, 0, 1, $E$1))</f>
        <v>0.744259263253087</v>
      </c>
      <c r="W95" s="60">
        <f t="array" aca="1" ref="W95:W98" ca="1">TRANSPOSE(OFFSET($L$3, MATCH($R95 &amp; "/" &amp; W$2, $P$3:$P$5002, 0) - 1, 0, 1, $E$1))</f>
        <v>-0.60027177978952262</v>
      </c>
      <c r="X95" s="60">
        <f t="array" aca="1" ref="X95:X98" ca="1">TRANSPOSE(OFFSET($L$3, MATCH($R95 &amp; "/" &amp; X$2, $P$3:$P$5002, 0) - 1, 0, 1, $E$1))</f>
        <v>-2.6749967048163961</v>
      </c>
      <c r="Y95" s="52">
        <f ca="1">$B$11 * EXP(($E$3 - $C$11^2/2) * Y$2 + $C$11*SQRT(Y$2)*T95)</f>
        <v>135.16800521049902</v>
      </c>
      <c r="Z95" s="52">
        <f ca="1">Y95 * EXP(($E$3 - $C$11^2/2) * (Z$2-Y$2) + $C$11*SQRT(Z$2-Y$2)*U95)</f>
        <v>163.44560000201261</v>
      </c>
      <c r="AA95" s="52">
        <f ca="1">Z95 * EXP(($E$3 - $C$11^2/2) * (AA$2-Z$2) + $C$11*SQRT(AA$2-Z$2)*V95)</f>
        <v>205.35865606406932</v>
      </c>
      <c r="AB95" s="52">
        <f ca="1">AA95 * EXP(($E$3 - $C$11^2/2) * (AB$2-AA$2) + $C$11*SQRT(AB$2-AA$2)*W95)</f>
        <v>172.37571056543734</v>
      </c>
      <c r="AC95" s="52">
        <f ca="1">AB95 * EXP(($E$3 - $C$11^2/2) * (AC$2-AB$2) + $C$11*SQRT(AC$2-AB$2)*X95)</f>
        <v>77.647351968353732</v>
      </c>
      <c r="AD95" s="47"/>
      <c r="AE95" s="3" t="s">
        <v>69</v>
      </c>
      <c r="AF95" s="20" cm="1">
        <f t="array" aca="1" ref="AF95" ca="1">MIN(Y95:Y98 / $D$11:$D$14)</f>
        <v>0.94773639998669001</v>
      </c>
      <c r="AG95" s="20" cm="1">
        <f t="array" aca="1" ref="AG95" ca="1">MIN(Z95:Z98 / $D$11:$D$14)</f>
        <v>0.75381067510108923</v>
      </c>
      <c r="AH95" s="20" cm="1">
        <f t="array" aca="1" ref="AH95" ca="1">MIN(AA95:AA98 / $D$11:$D$14)</f>
        <v>0.68063087431431613</v>
      </c>
      <c r="AI95" s="20" cm="1">
        <f t="array" aca="1" ref="AI95" ca="1">MIN(AB95:AB98 / $D$11:$D$14)</f>
        <v>0.57938634464422134</v>
      </c>
      <c r="AJ95" s="20" cm="1">
        <f t="array" aca="1" ref="AJ95" ca="1">MIN(AC95:AC98 / $D$11:$D$14)</f>
        <v>0.184724560856035</v>
      </c>
      <c r="AK95" s="72">
        <f t="array" aca="1" ref="AK95" ca="1">SUMPRODUCT(AF96:AJ96, EXP(-$E$3*$AF$2:$AJ$2))</f>
        <v>92148.519674651194</v>
      </c>
      <c r="AL95" s="70">
        <f ca="1">MAX(AC96 - $D$11, 0) * EXP(-$E$2*$E$3)</f>
        <v>0</v>
      </c>
    </row>
    <row r="96" spans="7:38" ht="14.55" customHeight="1" x14ac:dyDescent="0.3">
      <c r="G96" s="3">
        <v>94</v>
      </c>
      <c r="H96" s="58">
        <v>-1.9683383977203888</v>
      </c>
      <c r="I96" s="58">
        <v>-0.40647357470629569</v>
      </c>
      <c r="J96" s="58">
        <v>-0.81499978019700337</v>
      </c>
      <c r="K96" s="59">
        <v>2.0699608118016335</v>
      </c>
      <c r="L96" s="60">
        <f t="array" ref="L96:O96">TRANSPOSE(MMULT(Option!$B$25:$E$28, TRANSPOSE(H96:K96)))</f>
        <v>-1.9683383977203888</v>
      </c>
      <c r="M96" s="60">
        <v>-1.1598745439063332</v>
      </c>
      <c r="N96" s="60">
        <v>-1.6095976366316282</v>
      </c>
      <c r="O96" s="60">
        <v>0.71976174191910824</v>
      </c>
      <c r="P96" s="56" t="str">
        <f t="shared" si="80"/>
        <v>19/4</v>
      </c>
      <c r="R96" s="80"/>
      <c r="S96" s="3" t="s">
        <v>29</v>
      </c>
      <c r="T96" s="60">
        <f ca="1"/>
        <v>0.4229353118131936</v>
      </c>
      <c r="U96" s="60">
        <f ca="1"/>
        <v>-0.42254774035081732</v>
      </c>
      <c r="V96" s="60">
        <f ca="1"/>
        <v>1.2208368339162459</v>
      </c>
      <c r="W96" s="60">
        <f ca="1"/>
        <v>-1.4094861216407137</v>
      </c>
      <c r="X96" s="60">
        <f ca="1"/>
        <v>-1.3873980115747193</v>
      </c>
      <c r="Y96" s="52">
        <f ca="1">$B$12 * EXP(($E$3 - $C$12^2/2) * Y$2 + $C$12*SQRT(Y$2)*T96)</f>
        <v>114.09720717014528</v>
      </c>
      <c r="Z96" s="52">
        <f ca="1">Y96 * EXP(($E$3 - $C$12^2/2) * (Z$2-Y$2) + $C$12*SQRT(Z$2-Y$2)*U96)</f>
        <v>101.01676138979897</v>
      </c>
      <c r="AA96" s="52">
        <f ca="1">Z96 * EXP(($E$3 - $C$12^2/2) * (AA$2-Z$2) + $C$12*SQRT(AA$2-Z$2)*V96)</f>
        <v>146.42853703023187</v>
      </c>
      <c r="AB96" s="52">
        <f ca="1">AA96 * EXP(($E$3 - $C$12^2/2) * (AB$2-AA$2) + $C$12*SQRT(AB$2-AA$2)*W96)</f>
        <v>96.417880917252788</v>
      </c>
      <c r="AC96" s="52">
        <f ca="1">AB96 * EXP(($E$3 - $C$12^2/2) * (AC$2-AB$2) + $C$12*SQRT(AC$2-AB$2)*X96)</f>
        <v>63.909771456641792</v>
      </c>
      <c r="AD96" s="47"/>
      <c r="AE96" s="3" t="s">
        <v>47</v>
      </c>
      <c r="AF96" s="64">
        <f t="shared" ref="AF96" ca="1" si="116">($B$5*AF98 + (1 + $B$6)*AF97)*$B$2</f>
        <v>15000</v>
      </c>
      <c r="AG96" s="64">
        <f t="shared" ref="AG96" ca="1" si="117">($B$5*AG98 + (1 + $B$6)*AG97)*$B$2</f>
        <v>0</v>
      </c>
      <c r="AH96" s="64">
        <f t="shared" ref="AH96" ca="1" si="118">($B$5*AH98 + (1 + $B$6)*AH97)*$B$2</f>
        <v>0</v>
      </c>
      <c r="AI96" s="64">
        <f t="shared" ref="AI96" ca="1" si="119">($B$5*AI98 + (1 + $B$6)*AI97)*$B$2</f>
        <v>0</v>
      </c>
      <c r="AJ96" s="64" cm="1">
        <f t="array" aca="1" ref="AJ96" ca="1">($B$5*AJ98 + (1 + $B$6)*AJ97 + AND(NOT(AF97:AJ97)))*$B$2</f>
        <v>100000</v>
      </c>
      <c r="AK96" s="73"/>
      <c r="AL96" s="70"/>
    </row>
    <row r="97" spans="7:38" ht="14.55" customHeight="1" x14ac:dyDescent="0.3">
      <c r="G97" s="3">
        <v>95</v>
      </c>
      <c r="H97" s="58">
        <v>1.0145615602464673</v>
      </c>
      <c r="I97" s="58">
        <v>-0.26522376867787867</v>
      </c>
      <c r="J97" s="58">
        <v>-0.67930953822199547</v>
      </c>
      <c r="K97" s="59">
        <v>1.5357579503362295</v>
      </c>
      <c r="L97" s="60">
        <f t="array" ref="L97:O97">TRANSPOSE(MMULT(Option!$B$25:$E$28, TRANSPOSE(H97:K97)))</f>
        <v>1.0145615602464673</v>
      </c>
      <c r="M97" s="60">
        <v>0.16274302488501957</v>
      </c>
      <c r="N97" s="60">
        <v>-0.26027166650593547</v>
      </c>
      <c r="O97" s="60">
        <v>1.5189296301347615</v>
      </c>
      <c r="P97" s="56" t="str">
        <f t="shared" si="80"/>
        <v>19/5</v>
      </c>
      <c r="R97" s="80"/>
      <c r="S97" s="3" t="s">
        <v>31</v>
      </c>
      <c r="T97" s="60">
        <f ca="1"/>
        <v>0.66857350518428926</v>
      </c>
      <c r="U97" s="60">
        <f ca="1"/>
        <v>0.50924570590235263</v>
      </c>
      <c r="V97" s="60">
        <f ca="1"/>
        <v>0.75701862162121691</v>
      </c>
      <c r="W97" s="60">
        <f ca="1"/>
        <v>-1.3443368096737258</v>
      </c>
      <c r="X97" s="60">
        <f ca="1"/>
        <v>-1.3622765313087406</v>
      </c>
      <c r="Y97" s="52">
        <f ca="1">$B$13 * EXP(($E$3 - $C$13^2/2) * Y$2 + $C$13*SQRT(Y$2)*T97)</f>
        <v>122.82274734735287</v>
      </c>
      <c r="Z97" s="52">
        <f ca="1">Y97 * EXP(($E$3 - $C$13^2/2) * (Z$2-Y$2) + $C$13*SQRT(Z$2-Y$2)*U97)</f>
        <v>143.8133026943693</v>
      </c>
      <c r="AA97" s="52">
        <f ca="1">Z97 * EXP(($E$3 - $C$13^2/2) * (AA$2-Z$2) + $C$13*SQRT(AA$2-Z$2)*V97)</f>
        <v>181.3849440837048</v>
      </c>
      <c r="AB97" s="52">
        <f ca="1">AA97 * EXP(($E$3 - $C$13^2/2) * (AB$2-AA$2) + $C$13*SQRT(AB$2-AA$2)*W97)</f>
        <v>121.79270898065576</v>
      </c>
      <c r="AC97" s="52">
        <f ca="1">AB97 * EXP(($E$3 - $C$13^2/2) * (AC$2-AB$2) + $C$13*SQRT(AC$2-AB$2)*X97)</f>
        <v>81.339970150391608</v>
      </c>
      <c r="AD97" s="47"/>
      <c r="AE97" s="3" t="s">
        <v>46</v>
      </c>
      <c r="AF97" s="52" t="b">
        <f t="shared" ref="AF97" ca="1" si="120">AF95 &gt;= $B$4</f>
        <v>0</v>
      </c>
      <c r="AG97" s="52" t="b">
        <f t="array" aca="1" ref="AG97" ca="1">AND(AG95 &gt;= $B$4, NOT(OR($AF97:AF97)))</f>
        <v>0</v>
      </c>
      <c r="AH97" s="52" t="b">
        <f t="array" aca="1" ref="AH97" ca="1">AND(AH95 &gt;= $B$4, NOT(OR($AF97:AG97)))</f>
        <v>0</v>
      </c>
      <c r="AI97" s="52" t="b">
        <f t="array" aca="1" ref="AI97" ca="1">AND(AI95 &gt;= $B$4, NOT(OR($AF97:AH97)))</f>
        <v>0</v>
      </c>
      <c r="AJ97" s="52" t="b">
        <f t="array" aca="1" ref="AJ97" ca="1">AND(AJ95 &gt;= $B$4, NOT(OR($AF97:AI97)))</f>
        <v>0</v>
      </c>
      <c r="AK97" s="73"/>
      <c r="AL97" s="70"/>
    </row>
    <row r="98" spans="7:38" ht="14.55" customHeight="1" x14ac:dyDescent="0.3">
      <c r="G98" s="3">
        <v>96</v>
      </c>
      <c r="H98" s="58">
        <v>0.74158815206065964</v>
      </c>
      <c r="I98" s="58">
        <v>0.87654390534355076</v>
      </c>
      <c r="J98" s="58">
        <v>0.78719139072856614</v>
      </c>
      <c r="K98" s="59">
        <v>1.0014089990674835E-3</v>
      </c>
      <c r="L98" s="60">
        <f t="array" ref="L98:O98">TRANSPOSE(MMULT(Option!$B$25:$E$28, TRANSPOSE(H98:K98)))</f>
        <v>0.74158815206065964</v>
      </c>
      <c r="M98" s="60">
        <v>1.1000010200620696</v>
      </c>
      <c r="N98" s="60">
        <v>1.2175664569650269</v>
      </c>
      <c r="O98" s="60">
        <v>0.68066991745279404</v>
      </c>
      <c r="P98" s="56" t="str">
        <f t="shared" si="80"/>
        <v>20/1</v>
      </c>
      <c r="R98" s="80"/>
      <c r="S98" s="3" t="s">
        <v>30</v>
      </c>
      <c r="T98" s="60">
        <f ca="1"/>
        <v>-0.19559624826160188</v>
      </c>
      <c r="U98" s="60">
        <f ca="1"/>
        <v>-0.77978387351823353</v>
      </c>
      <c r="V98" s="60">
        <f ca="1"/>
        <v>-0.35707039344456948</v>
      </c>
      <c r="W98" s="60">
        <f ca="1"/>
        <v>-0.55350202484982625</v>
      </c>
      <c r="X98" s="60">
        <f ca="1"/>
        <v>-3.8270122052431548</v>
      </c>
      <c r="Y98" s="52">
        <f ca="1">$B$14 * EXP(($E$3 - $C$14^2/2) * Y$2 + $C$14*SQRT(Y$2)*T98)</f>
        <v>94.773639998668997</v>
      </c>
      <c r="Z98" s="52">
        <f ca="1">Y98 * EXP(($E$3 - $C$14^2/2) * (Z$2-Y$2) + $C$14*SQRT(Z$2-Y$2)*U98)</f>
        <v>75.38106751010892</v>
      </c>
      <c r="AA98" s="52">
        <f ca="1">Z98 * EXP(($E$3 - $C$14^2/2) * (AA$2-Z$2) + $C$14*SQRT(AA$2-Z$2)*V98)</f>
        <v>68.063087431431612</v>
      </c>
      <c r="AB98" s="52">
        <f ca="1">AA98 * EXP(($E$3 - $C$14^2/2) * (AB$2-AA$2) + $C$14*SQRT(AB$2-AA$2)*W98)</f>
        <v>57.938634464422137</v>
      </c>
      <c r="AC98" s="52">
        <f ca="1">AB98 * EXP(($E$3 - $C$14^2/2) * (AC$2-AB$2) + $C$14*SQRT(AC$2-AB$2)*X98)</f>
        <v>18.4724560856035</v>
      </c>
      <c r="AD98" s="47"/>
      <c r="AE98" s="3" t="s">
        <v>68</v>
      </c>
      <c r="AF98" s="52" t="b">
        <f ca="1">AND(AF95&gt;$B$3, NOT(OR($AF97:AF97)))</f>
        <v>1</v>
      </c>
      <c r="AG98" s="52" t="b">
        <f ca="1">AND(AG95&gt;$B$3, NOT(OR($AF97:AG97)))</f>
        <v>0</v>
      </c>
      <c r="AH98" s="52" t="b">
        <f ca="1">AND(AH95&gt;$B$3, NOT(OR($AF97:AH97)))</f>
        <v>0</v>
      </c>
      <c r="AI98" s="52" t="b">
        <f ca="1">AND(AI95&gt;$B$3, NOT(OR($AF97:AI97)))</f>
        <v>0</v>
      </c>
      <c r="AJ98" s="52" t="b">
        <f ca="1">AND(AJ95&gt;$B$3, NOT(OR($AF97:AJ97)))</f>
        <v>0</v>
      </c>
      <c r="AK98" s="74"/>
      <c r="AL98" s="70"/>
    </row>
    <row r="99" spans="7:38" ht="14.55" customHeight="1" x14ac:dyDescent="0.3">
      <c r="G99" s="3">
        <v>97</v>
      </c>
      <c r="H99" s="58">
        <v>0.78735146414106005</v>
      </c>
      <c r="I99" s="58">
        <v>0.71128119687068037</v>
      </c>
      <c r="J99" s="58">
        <v>9.7035917583506173E-2</v>
      </c>
      <c r="K99" s="59">
        <v>-0.75366800390167621</v>
      </c>
      <c r="L99" s="60">
        <f t="array" ref="L99:O99">TRANSPOSE(MMULT(Option!$B$25:$E$28, TRANSPOSE(H99:K99)))</f>
        <v>0.78735146414106005</v>
      </c>
      <c r="M99" s="60">
        <v>0.96684057066815998</v>
      </c>
      <c r="N99" s="60">
        <v>0.58642534737474006</v>
      </c>
      <c r="O99" s="60">
        <v>-0.12526552377347522</v>
      </c>
      <c r="P99" s="56" t="str">
        <f t="shared" si="80"/>
        <v>20/2</v>
      </c>
      <c r="R99" s="80">
        <v>25</v>
      </c>
      <c r="S99" s="3" t="s">
        <v>28</v>
      </c>
      <c r="T99" s="60">
        <f t="array" aca="1" ref="T99:T102" ca="1">TRANSPOSE(OFFSET($L$3, MATCH($R99 &amp; "/" &amp; T$2, $P$3:$P$5002, 0) - 1, 0, 1, $E$1))</f>
        <v>-0.87182140848477463</v>
      </c>
      <c r="U99" s="60">
        <f t="array" aca="1" ref="U99:U102" ca="1">TRANSPOSE(OFFSET($L$3, MATCH($R99 &amp; "/" &amp; U$2, $P$3:$P$5002, 0) - 1, 0, 1, $E$1))</f>
        <v>0.16469129574048649</v>
      </c>
      <c r="V99" s="60">
        <f t="array" aca="1" ref="V99:V102" ca="1">TRANSPOSE(OFFSET($L$3, MATCH($R99 &amp; "/" &amp; V$2, $P$3:$P$5002, 0) - 1, 0, 1, $E$1))</f>
        <v>0.18270333937553085</v>
      </c>
      <c r="W99" s="60">
        <f t="array" aca="1" ref="W99:W102" ca="1">TRANSPOSE(OFFSET($L$3, MATCH($R99 &amp; "/" &amp; W$2, $P$3:$P$5002, 0) - 1, 0, 1, $E$1))</f>
        <v>1.0575733206704383</v>
      </c>
      <c r="X99" s="60">
        <f t="array" aca="1" ref="X99:X102" ca="1">TRANSPOSE(OFFSET($L$3, MATCH($R99 &amp; "/" &amp; X$2, $P$3:$P$5002, 0) - 1, 0, 1, $E$1))</f>
        <v>-0.82057708326717205</v>
      </c>
      <c r="Y99" s="52">
        <f ca="1">$B$11 * EXP(($E$3 - $C$11^2/2) * Y$2 + $C$11*SQRT(Y$2)*T99)</f>
        <v>77.371907571681248</v>
      </c>
      <c r="Z99" s="52">
        <f ca="1">Y99 * EXP(($E$3 - $C$11^2/2) * (Z$2-Y$2) + $C$11*SQRT(Z$2-Y$2)*U99)</f>
        <v>81.698133200743854</v>
      </c>
      <c r="AA99" s="52">
        <f ca="1">Z99 * EXP(($E$3 - $C$11^2/2) * (AA$2-Z$2) + $C$11*SQRT(AA$2-Z$2)*V99)</f>
        <v>86.733669561577514</v>
      </c>
      <c r="AB99" s="52">
        <f ca="1">AA99 * EXP(($E$3 - $C$11^2/2) * (AB$2-AA$2) + $C$11*SQRT(AB$2-AA$2)*W99)</f>
        <v>119.71502779573289</v>
      </c>
      <c r="AC99" s="52">
        <f ca="1">AB99 * EXP(($E$3 - $C$11^2/2) * (AC$2-AB$2) + $C$11*SQRT(AC$2-AB$2)*X99)</f>
        <v>94.060766468108724</v>
      </c>
      <c r="AD99" s="47"/>
      <c r="AE99" s="3" t="s">
        <v>69</v>
      </c>
      <c r="AF99" s="20" cm="1">
        <f t="array" aca="1" ref="AF99" ca="1">MIN(Y99:Y102 / $D$11:$D$14)</f>
        <v>0.69039198750273822</v>
      </c>
      <c r="AG99" s="20" cm="1">
        <f t="array" aca="1" ref="AG99" ca="1">MIN(Z99:Z102 / $D$11:$D$14)</f>
        <v>0.8169813320074385</v>
      </c>
      <c r="AH99" s="20" cm="1">
        <f t="array" aca="1" ref="AH99" ca="1">MIN(AA99:AA102 / $D$11:$D$14)</f>
        <v>0.75292028215952955</v>
      </c>
      <c r="AI99" s="20" cm="1">
        <f t="array" aca="1" ref="AI99" ca="1">MIN(AB99:AB102 / $D$11:$D$14)</f>
        <v>0.59479369669800297</v>
      </c>
      <c r="AJ99" s="20" cm="1">
        <f t="array" aca="1" ref="AJ99" ca="1">MIN(AC99:AC102 / $D$11:$D$14)</f>
        <v>0.34462781696827882</v>
      </c>
      <c r="AK99" s="72">
        <f t="array" aca="1" ref="AK99" ca="1">SUMPRODUCT(AF100:AJ100, EXP(-$E$3*$AF$2:$AJ$2))</f>
        <v>91452.639577679874</v>
      </c>
      <c r="AL99" s="70">
        <f ca="1">MAX(AC100 - $D$11, 0) * EXP(-$E$2*$E$3)</f>
        <v>0</v>
      </c>
    </row>
    <row r="100" spans="7:38" ht="14.55" customHeight="1" x14ac:dyDescent="0.3">
      <c r="G100" s="3">
        <v>98</v>
      </c>
      <c r="H100" s="58">
        <v>-0.57260177888982045</v>
      </c>
      <c r="I100" s="58">
        <v>0.71083973907668441</v>
      </c>
      <c r="J100" s="58">
        <v>1.5249504063460262</v>
      </c>
      <c r="K100" s="59">
        <v>-0.70802609357328461</v>
      </c>
      <c r="L100" s="60">
        <f t="array" ref="L100:O100">TRANSPOSE(MMULT(Option!$B$25:$E$28, TRANSPOSE(H100:K100)))</f>
        <v>-0.57260177888982045</v>
      </c>
      <c r="M100" s="60">
        <v>0.4224546707043848</v>
      </c>
      <c r="N100" s="60">
        <v>1.2964801177491168</v>
      </c>
      <c r="O100" s="60">
        <v>-0.35157665412224148</v>
      </c>
      <c r="P100" s="56" t="str">
        <f t="shared" si="80"/>
        <v>20/3</v>
      </c>
      <c r="R100" s="80"/>
      <c r="S100" s="3" t="s">
        <v>29</v>
      </c>
      <c r="T100" s="60">
        <f ca="1"/>
        <v>-0.8898467578110506</v>
      </c>
      <c r="U100" s="60">
        <f ca="1"/>
        <v>0.64962178761059963</v>
      </c>
      <c r="V100" s="60">
        <f ca="1"/>
        <v>-0.14910783505556202</v>
      </c>
      <c r="W100" s="60">
        <f ca="1"/>
        <v>0.82834049068079185</v>
      </c>
      <c r="X100" s="60">
        <f ca="1"/>
        <v>-1.4839999162090522</v>
      </c>
      <c r="Y100" s="52">
        <f ca="1">$B$12 * EXP(($E$3 - $C$12^2/2) * Y$2 + $C$12*SQRT(Y$2)*T100)</f>
        <v>76.95464009868715</v>
      </c>
      <c r="Z100" s="52">
        <f ca="1">Y100 * EXP(($E$3 - $C$12^2/2) * (Z$2-Y$2) + $C$12*SQRT(Z$2-Y$2)*U100)</f>
        <v>93.981945523921183</v>
      </c>
      <c r="AA100" s="52">
        <f ca="1">Z100 * EXP(($E$3 - $C$12^2/2) * (AA$2-Z$2) + $C$12*SQRT(AA$2-Z$2)*V100)</f>
        <v>90.321031873045996</v>
      </c>
      <c r="AB100" s="52">
        <f ca="1">AA100 * EXP(($E$3 - $C$12^2/2) * (AB$2-AA$2) + $C$12*SQRT(AB$2-AA$2)*W100)</f>
        <v>116.38137240609117</v>
      </c>
      <c r="AC100" s="52">
        <f ca="1">AB100 * EXP(($E$3 - $C$12^2/2) * (AC$2-AB$2) + $C$12*SQRT(AC$2-AB$2)*X100)</f>
        <v>74.938855179386394</v>
      </c>
      <c r="AD100" s="47"/>
      <c r="AE100" s="3" t="s">
        <v>47</v>
      </c>
      <c r="AF100" s="64">
        <f t="shared" ref="AF100" ca="1" si="121">($B$5*AF102 + (1 + $B$6)*AF101)*$B$2</f>
        <v>0</v>
      </c>
      <c r="AG100" s="64">
        <f t="shared" ref="AG100" ca="1" si="122">($B$5*AG102 + (1 + $B$6)*AG101)*$B$2</f>
        <v>15000</v>
      </c>
      <c r="AH100" s="64">
        <f t="shared" ref="AH100" ca="1" si="123">($B$5*AH102 + (1 + $B$6)*AH101)*$B$2</f>
        <v>0</v>
      </c>
      <c r="AI100" s="64">
        <f t="shared" ref="AI100" ca="1" si="124">($B$5*AI102 + (1 + $B$6)*AI101)*$B$2</f>
        <v>0</v>
      </c>
      <c r="AJ100" s="64" cm="1">
        <f t="array" aca="1" ref="AJ100" ca="1">($B$5*AJ102 + (1 + $B$6)*AJ101 + AND(NOT(AF101:AJ101)))*$B$2</f>
        <v>100000</v>
      </c>
      <c r="AK100" s="73"/>
      <c r="AL100" s="70"/>
    </row>
    <row r="101" spans="7:38" ht="14.55" customHeight="1" x14ac:dyDescent="0.3">
      <c r="G101" s="3">
        <v>99</v>
      </c>
      <c r="H101" s="58">
        <v>-0.86994390715797798</v>
      </c>
      <c r="I101" s="58">
        <v>-2.0089383833484757</v>
      </c>
      <c r="J101" s="58">
        <v>-1.3805111112680124</v>
      </c>
      <c r="K101" s="59">
        <v>2.3500442381827553</v>
      </c>
      <c r="L101" s="60">
        <f t="array" ref="L101:O101">TRANSPOSE(MMULT(Option!$B$25:$E$28, TRANSPOSE(H101:K101)))</f>
        <v>-0.86994390715797798</v>
      </c>
      <c r="M101" s="60">
        <v>-2.1892000045025117</v>
      </c>
      <c r="N101" s="60">
        <v>-2.0865579223907256</v>
      </c>
      <c r="O101" s="60">
        <v>0.86896835751813417</v>
      </c>
      <c r="P101" s="56" t="str">
        <f t="shared" si="80"/>
        <v>20/4</v>
      </c>
      <c r="R101" s="80"/>
      <c r="S101" s="3" t="s">
        <v>31</v>
      </c>
      <c r="T101" s="60">
        <f ca="1"/>
        <v>-1.2516524828908662</v>
      </c>
      <c r="U101" s="60">
        <f ca="1"/>
        <v>0.69439682465215535</v>
      </c>
      <c r="V101" s="60">
        <f ca="1"/>
        <v>-0.43873075433650605</v>
      </c>
      <c r="W101" s="60">
        <f ca="1"/>
        <v>-0.8024824600890893</v>
      </c>
      <c r="X101" s="60">
        <f ca="1"/>
        <v>-1.835831912873507</v>
      </c>
      <c r="Y101" s="52">
        <f ca="1">$B$13 * EXP(($E$3 - $C$13^2/2) * Y$2 + $C$13*SQRT(Y$2)*T101)</f>
        <v>69.039198750273826</v>
      </c>
      <c r="Z101" s="52">
        <f ca="1">Y101 * EXP(($E$3 - $C$13^2/2) * (Z$2-Y$2) + $C$13*SQRT(Z$2-Y$2)*U101)</f>
        <v>85.455304811351226</v>
      </c>
      <c r="AA101" s="52">
        <f ca="1">Z101 * EXP(($E$3 - $C$13^2/2) * (AA$2-Z$2) + $C$13*SQRT(AA$2-Z$2)*V101)</f>
        <v>75.292028215952953</v>
      </c>
      <c r="AB101" s="52">
        <f ca="1">AA101 * EXP(($E$3 - $C$13^2/2) * (AB$2-AA$2) + $C$13*SQRT(AB$2-AA$2)*W101)</f>
        <v>59.479369669800299</v>
      </c>
      <c r="AC101" s="52">
        <f ca="1">AB101 * EXP(($E$3 - $C$13^2/2) * (AC$2-AB$2) + $C$13*SQRT(AC$2-AB$2)*X101)</f>
        <v>34.462781696827882</v>
      </c>
      <c r="AD101" s="47"/>
      <c r="AE101" s="3" t="s">
        <v>46</v>
      </c>
      <c r="AF101" s="52" t="b">
        <f t="shared" ref="AF101" ca="1" si="125">AF99 &gt;= $B$4</f>
        <v>0</v>
      </c>
      <c r="AG101" s="52" t="b">
        <f t="array" aca="1" ref="AG101" ca="1">AND(AG99 &gt;= $B$4, NOT(OR($AF101:AF101)))</f>
        <v>0</v>
      </c>
      <c r="AH101" s="52" t="b">
        <f t="array" aca="1" ref="AH101" ca="1">AND(AH99 &gt;= $B$4, NOT(OR($AF101:AG101)))</f>
        <v>0</v>
      </c>
      <c r="AI101" s="52" t="b">
        <f t="array" aca="1" ref="AI101" ca="1">AND(AI99 &gt;= $B$4, NOT(OR($AF101:AH101)))</f>
        <v>0</v>
      </c>
      <c r="AJ101" s="52" t="b">
        <f t="array" aca="1" ref="AJ101" ca="1">AND(AJ99 &gt;= $B$4, NOT(OR($AF101:AI101)))</f>
        <v>0</v>
      </c>
      <c r="AK101" s="73"/>
      <c r="AL101" s="70"/>
    </row>
    <row r="102" spans="7:38" ht="14.55" customHeight="1" x14ac:dyDescent="0.3">
      <c r="G102" s="3">
        <v>100</v>
      </c>
      <c r="H102" s="58">
        <v>1.627302690581806</v>
      </c>
      <c r="I102" s="58">
        <v>0.8576909860327625</v>
      </c>
      <c r="J102" s="58">
        <v>-9.8258737731244591E-3</v>
      </c>
      <c r="K102" s="59">
        <v>-0.57450258410069022</v>
      </c>
      <c r="L102" s="60">
        <f t="array" ref="L102:O102">TRANSPOSE(MMULT(Option!$B$25:$E$28, TRANSPOSE(H102:K102)))</f>
        <v>1.627302690581806</v>
      </c>
      <c r="M102" s="60">
        <v>1.4370078495080116</v>
      </c>
      <c r="N102" s="60">
        <v>0.86688713332974165</v>
      </c>
      <c r="O102" s="60">
        <v>0.3816248623276251</v>
      </c>
      <c r="P102" s="56" t="str">
        <f t="shared" si="80"/>
        <v>20/5</v>
      </c>
      <c r="R102" s="80"/>
      <c r="S102" s="3" t="s">
        <v>30</v>
      </c>
      <c r="T102" s="60">
        <f ca="1"/>
        <v>-0.50460773924535463</v>
      </c>
      <c r="U102" s="60">
        <f ca="1"/>
        <v>0.6925867767031717</v>
      </c>
      <c r="V102" s="60">
        <f ca="1"/>
        <v>-0.38780002127950214</v>
      </c>
      <c r="W102" s="60">
        <f ca="1"/>
        <v>0.27201787489258611</v>
      </c>
      <c r="X102" s="60">
        <f ca="1"/>
        <v>-1.2975588739031623</v>
      </c>
      <c r="Y102" s="52">
        <f ca="1">$B$14 * EXP(($E$3 - $C$14^2/2) * Y$2 + $C$14*SQRT(Y$2)*T102)</f>
        <v>86.382738002777685</v>
      </c>
      <c r="Z102" s="52">
        <f ca="1">Y102 * EXP(($E$3 - $C$14^2/2) * (Z$2-Y$2) + $C$14*SQRT(Z$2-Y$2)*U102)</f>
        <v>106.86473728315714</v>
      </c>
      <c r="AA102" s="52">
        <f ca="1">Z102 * EXP(($E$3 - $C$14^2/2) * (AA$2-Z$2) + $C$14*SQRT(AA$2-Z$2)*V102)</f>
        <v>95.604882491647686</v>
      </c>
      <c r="AB102" s="52">
        <f ca="1">AA102 * EXP(($E$3 - $C$14^2/2) * (AB$2-AA$2) + $C$14*SQRT(AB$2-AA$2)*W102)</f>
        <v>104.25389825460704</v>
      </c>
      <c r="AC102" s="52">
        <f ca="1">AB102 * EXP(($E$3 - $C$14^2/2) * (AC$2-AB$2) + $C$14*SQRT(AC$2-AB$2)*X102)</f>
        <v>70.991602197574537</v>
      </c>
      <c r="AD102" s="47"/>
      <c r="AE102" s="3" t="s">
        <v>68</v>
      </c>
      <c r="AF102" s="52" t="b">
        <f ca="1">AND(AF99&gt;$B$3, NOT(OR($AF101:AF101)))</f>
        <v>0</v>
      </c>
      <c r="AG102" s="52" t="b">
        <f ca="1">AND(AG99&gt;$B$3, NOT(OR($AF101:AG101)))</f>
        <v>1</v>
      </c>
      <c r="AH102" s="52" t="b">
        <f ca="1">AND(AH99&gt;$B$3, NOT(OR($AF101:AH101)))</f>
        <v>0</v>
      </c>
      <c r="AI102" s="52" t="b">
        <f ca="1">AND(AI99&gt;$B$3, NOT(OR($AF101:AI101)))</f>
        <v>0</v>
      </c>
      <c r="AJ102" s="52" t="b">
        <f ca="1">AND(AJ99&gt;$B$3, NOT(OR($AF101:AJ101)))</f>
        <v>0</v>
      </c>
      <c r="AK102" s="74"/>
      <c r="AL102" s="70"/>
    </row>
    <row r="103" spans="7:38" ht="14.55" customHeight="1" x14ac:dyDescent="0.3">
      <c r="G103" s="3">
        <v>101</v>
      </c>
      <c r="H103" s="58">
        <v>0.54933339344493781</v>
      </c>
      <c r="I103" s="58">
        <v>-0.27006800284835214</v>
      </c>
      <c r="J103" s="58">
        <v>-0.69469501712609205</v>
      </c>
      <c r="K103" s="59">
        <v>1.5278315516298491</v>
      </c>
      <c r="L103" s="60">
        <f t="array" ref="L103:O103">TRANSPOSE(MMULT(Option!$B$25:$E$28, TRANSPOSE(H103:K103)))</f>
        <v>0.54933339344493781</v>
      </c>
      <c r="M103" s="60">
        <v>-2.7788055789649463E-2</v>
      </c>
      <c r="N103" s="60">
        <v>-0.4611446724855055</v>
      </c>
      <c r="O103" s="60">
        <v>1.3217791448182783</v>
      </c>
      <c r="P103" s="56" t="str">
        <f t="shared" si="80"/>
        <v>21/1</v>
      </c>
      <c r="R103" s="80">
        <v>26</v>
      </c>
      <c r="S103" s="3" t="s">
        <v>28</v>
      </c>
      <c r="T103" s="60">
        <f t="array" aca="1" ref="T103:T106" ca="1">TRANSPOSE(OFFSET($L$3, MATCH($R103 &amp; "/" &amp; T$2, $P$3:$P$5002, 0) - 1, 0, 1, $E$1))</f>
        <v>-1.0555957321818612</v>
      </c>
      <c r="U103" s="60">
        <f t="array" aca="1" ref="U103:U106" ca="1">TRANSPOSE(OFFSET($L$3, MATCH($R103 &amp; "/" &amp; U$2, $P$3:$P$5002, 0) - 1, 0, 1, $E$1))</f>
        <v>-0.45139746815101317</v>
      </c>
      <c r="V103" s="60">
        <f t="array" aca="1" ref="V103:V106" ca="1">TRANSPOSE(OFFSET($L$3, MATCH($R103 &amp; "/" &amp; V$2, $P$3:$P$5002, 0) - 1, 0, 1, $E$1))</f>
        <v>9.7844091216245183E-2</v>
      </c>
      <c r="W103" s="60">
        <f t="array" aca="1" ref="W103:W106" ca="1">TRANSPOSE(OFFSET($L$3, MATCH($R103 &amp; "/" &amp; W$2, $P$3:$P$5002, 0) - 1, 0, 1, $E$1))</f>
        <v>-0.99854270207609441</v>
      </c>
      <c r="X103" s="60">
        <f t="array" aca="1" ref="X103:X106" ca="1">TRANSPOSE(OFFSET($L$3, MATCH($R103 &amp; "/" &amp; X$2, $P$3:$P$5002, 0) - 1, 0, 1, $E$1))</f>
        <v>-1.5380141001831642</v>
      </c>
      <c r="Y103" s="52">
        <f ca="1">$B$11 * EXP(($E$3 - $C$11^2/2) * Y$2 + $C$11*SQRT(Y$2)*T103)</f>
        <v>73.221673728855961</v>
      </c>
      <c r="Z103" s="52">
        <f ca="1">Y103 * EXP(($E$3 - $C$11^2/2) * (Z$2-Y$2) + $C$11*SQRT(Z$2-Y$2)*U103)</f>
        <v>64.268667472092588</v>
      </c>
      <c r="AA103" s="52">
        <f ca="1">Z103 * EXP(($E$3 - $C$11^2/2) * (AA$2-Z$2) + $C$11*SQRT(AA$2-Z$2)*V103)</f>
        <v>66.514864782940251</v>
      </c>
      <c r="AB103" s="52">
        <f ca="1">AA103 * EXP(($E$3 - $C$11^2/2) * (AB$2-AA$2) + $C$11*SQRT(AB$2-AA$2)*W103)</f>
        <v>49.544073275358429</v>
      </c>
      <c r="AC103" s="52">
        <f ca="1">AB103 * EXP(($E$3 - $C$11^2/2) * (AC$2-AB$2) + $C$11*SQRT(AC$2-AB$2)*X103)</f>
        <v>31.389028234678896</v>
      </c>
      <c r="AD103" s="47"/>
      <c r="AE103" s="3" t="s">
        <v>69</v>
      </c>
      <c r="AF103" s="20" cm="1">
        <f t="array" aca="1" ref="AF103" ca="1">MIN(Y103:Y106 / $D$11:$D$14)</f>
        <v>0.64279750256975632</v>
      </c>
      <c r="AG103" s="20" cm="1">
        <f t="array" aca="1" ref="AG103" ca="1">MIN(Z103:Z106 / $D$11:$D$14)</f>
        <v>0.47596544236221339</v>
      </c>
      <c r="AH103" s="20" cm="1">
        <f t="array" aca="1" ref="AH103" ca="1">MIN(AA103:AA106 / $D$11:$D$14)</f>
        <v>0.47989293587420145</v>
      </c>
      <c r="AI103" s="20" cm="1">
        <f t="array" aca="1" ref="AI103" ca="1">MIN(AB103:AB106 / $D$11:$D$14)</f>
        <v>0.39959891837737049</v>
      </c>
      <c r="AJ103" s="20" cm="1">
        <f t="array" aca="1" ref="AJ103" ca="1">MIN(AC103:AC106 / $D$11:$D$14)</f>
        <v>0.29187340047981652</v>
      </c>
      <c r="AK103" s="72">
        <f t="array" aca="1" ref="AK103" ca="1">SUMPRODUCT(AF104:AJ104, EXP(-$E$3*$AF$2:$AJ$2))</f>
        <v>77880.078307140488</v>
      </c>
      <c r="AL103" s="70">
        <f ca="1">MAX(AC104 - $D$11, 0) * EXP(-$E$2*$E$3)</f>
        <v>0</v>
      </c>
    </row>
    <row r="104" spans="7:38" ht="14.55" customHeight="1" x14ac:dyDescent="0.3">
      <c r="G104" s="3">
        <v>102</v>
      </c>
      <c r="H104" s="58">
        <v>0.1182637282204092</v>
      </c>
      <c r="I104" s="58">
        <v>0.37836947920753067</v>
      </c>
      <c r="J104" s="58">
        <v>0.53599602351123965</v>
      </c>
      <c r="K104" s="59">
        <v>0.57708701447905986</v>
      </c>
      <c r="L104" s="60">
        <f t="array" ref="L104:O104">TRANSPOSE(MMULT(Option!$B$25:$E$28, TRANSPOSE(H104:K104)))</f>
        <v>0.1182637282204092</v>
      </c>
      <c r="M104" s="60">
        <v>0.39408684711406949</v>
      </c>
      <c r="N104" s="60">
        <v>0.61715658126726214</v>
      </c>
      <c r="O104" s="60">
        <v>0.7451893849633433</v>
      </c>
      <c r="P104" s="56" t="str">
        <f t="shared" si="80"/>
        <v>21/2</v>
      </c>
      <c r="R104" s="80"/>
      <c r="S104" s="3" t="s">
        <v>29</v>
      </c>
      <c r="T104" s="60">
        <f ca="1"/>
        <v>-1.4897517678772387</v>
      </c>
      <c r="U104" s="60">
        <f ca="1"/>
        <v>-1.018281657008141</v>
      </c>
      <c r="V104" s="60">
        <f ca="1"/>
        <v>0.56001511870254972</v>
      </c>
      <c r="W104" s="60">
        <f ca="1"/>
        <v>-0.4415944484146081</v>
      </c>
      <c r="X104" s="60">
        <f ca="1"/>
        <v>0.5193926897324308</v>
      </c>
      <c r="Y104" s="52">
        <f ca="1">$B$12 * EXP(($E$3 - $C$12^2/2) * Y$2 + $C$12*SQRT(Y$2)*T104)</f>
        <v>64.279750256975632</v>
      </c>
      <c r="Z104" s="52">
        <f ca="1">Y104 * EXP(($E$3 - $C$12^2/2) * (Z$2-Y$2) + $C$12*SQRT(Z$2-Y$2)*U104)</f>
        <v>47.596544236221341</v>
      </c>
      <c r="AA104" s="52">
        <f ca="1">Z104 * EXP(($E$3 - $C$12^2/2) * (AA$2-Z$2) + $C$12*SQRT(AA$2-Z$2)*V104)</f>
        <v>56.586174813857902</v>
      </c>
      <c r="AB104" s="52">
        <f ca="1">AA104 * EXP(($E$3 - $C$12^2/2) * (AB$2-AA$2) + $C$12*SQRT(AB$2-AA$2)*W104)</f>
        <v>49.813516337716017</v>
      </c>
      <c r="AC104" s="52">
        <f ca="1">AB104 * EXP(($E$3 - $C$12^2/2) * (AC$2-AB$2) + $C$12*SQRT(AC$2-AB$2)*X104)</f>
        <v>58.504528794300441</v>
      </c>
      <c r="AD104" s="47"/>
      <c r="AE104" s="3" t="s">
        <v>47</v>
      </c>
      <c r="AF104" s="64">
        <f t="shared" ref="AF104" ca="1" si="126">($B$5*AF106 + (1 + $B$6)*AF105)*$B$2</f>
        <v>0</v>
      </c>
      <c r="AG104" s="64">
        <f t="shared" ref="AG104" ca="1" si="127">($B$5*AG106 + (1 + $B$6)*AG105)*$B$2</f>
        <v>0</v>
      </c>
      <c r="AH104" s="64">
        <f t="shared" ref="AH104" ca="1" si="128">($B$5*AH106 + (1 + $B$6)*AH105)*$B$2</f>
        <v>0</v>
      </c>
      <c r="AI104" s="64">
        <f t="shared" ref="AI104" ca="1" si="129">($B$5*AI106 + (1 + $B$6)*AI105)*$B$2</f>
        <v>0</v>
      </c>
      <c r="AJ104" s="64" cm="1">
        <f t="array" aca="1" ref="AJ104" ca="1">($B$5*AJ106 + (1 + $B$6)*AJ105 + AND(NOT(AF105:AJ105)))*$B$2</f>
        <v>100000</v>
      </c>
      <c r="AK104" s="73"/>
      <c r="AL104" s="70"/>
    </row>
    <row r="105" spans="7:38" ht="14.55" customHeight="1" x14ac:dyDescent="0.3">
      <c r="G105" s="3">
        <v>103</v>
      </c>
      <c r="H105" s="58">
        <v>-0.10565429404474255</v>
      </c>
      <c r="I105" s="58">
        <v>0.40715763945793781</v>
      </c>
      <c r="J105" s="58">
        <v>1.4018003393709781</v>
      </c>
      <c r="K105" s="59">
        <v>0.80931483428258655</v>
      </c>
      <c r="L105" s="60">
        <f t="array" ref="L105:O105">TRANSPOSE(MMULT(Option!$B$25:$E$28, TRANSPOSE(H105:K105)))</f>
        <v>-0.10565429404474255</v>
      </c>
      <c r="M105" s="60">
        <v>0.33090442290121069</v>
      </c>
      <c r="N105" s="60">
        <v>1.2955725277795511</v>
      </c>
      <c r="O105" s="60">
        <v>1.0310164087451366</v>
      </c>
      <c r="P105" s="56" t="str">
        <f t="shared" si="80"/>
        <v>21/3</v>
      </c>
      <c r="R105" s="80"/>
      <c r="S105" s="3" t="s">
        <v>31</v>
      </c>
      <c r="T105" s="60">
        <f ca="1"/>
        <v>0.61565347316386565</v>
      </c>
      <c r="U105" s="60">
        <f ca="1"/>
        <v>3.1356811985981836E-2</v>
      </c>
      <c r="V105" s="60">
        <f ca="1"/>
        <v>-0.46330934664996426</v>
      </c>
      <c r="W105" s="60">
        <f ca="1"/>
        <v>-0.18070911246009988</v>
      </c>
      <c r="X105" s="60">
        <f ca="1"/>
        <v>-1.3141992378888756</v>
      </c>
      <c r="Y105" s="52">
        <f ca="1">$B$13 * EXP(($E$3 - $C$13^2/2) * Y$2 + $C$13*SQRT(Y$2)*T105)</f>
        <v>120.88820923624941</v>
      </c>
      <c r="Z105" s="52">
        <f ca="1">Y105 * EXP(($E$3 - $C$13^2/2) * (Z$2-Y$2) + $C$13*SQRT(Z$2-Y$2)*U105)</f>
        <v>122.64245735855681</v>
      </c>
      <c r="AA105" s="52">
        <f ca="1">Z105 * EXP(($E$3 - $C$13^2/2) * (AA$2-Z$2) + $C$13*SQRT(AA$2-Z$2)*V105)</f>
        <v>107.26264656409683</v>
      </c>
      <c r="AB105" s="52">
        <f ca="1">AA105 * EXP(($E$3 - $C$13^2/2) * (AB$2-AA$2) + $C$13*SQRT(AB$2-AA$2)*W105)</f>
        <v>102.11174305632588</v>
      </c>
      <c r="AC105" s="52">
        <f ca="1">AB105 * EXP(($E$3 - $C$13^2/2) * (AC$2-AB$2) + $C$13*SQRT(AC$2-AB$2)*X105)</f>
        <v>69.186652594233948</v>
      </c>
      <c r="AD105" s="47"/>
      <c r="AE105" s="3" t="s">
        <v>46</v>
      </c>
      <c r="AF105" s="52" t="b">
        <f t="shared" ref="AF105" ca="1" si="130">AF103 &gt;= $B$4</f>
        <v>0</v>
      </c>
      <c r="AG105" s="52" t="b">
        <f t="array" aca="1" ref="AG105" ca="1">AND(AG103 &gt;= $B$4, NOT(OR($AF105:AF105)))</f>
        <v>0</v>
      </c>
      <c r="AH105" s="52" t="b">
        <f t="array" aca="1" ref="AH105" ca="1">AND(AH103 &gt;= $B$4, NOT(OR($AF105:AG105)))</f>
        <v>0</v>
      </c>
      <c r="AI105" s="52" t="b">
        <f t="array" aca="1" ref="AI105" ca="1">AND(AI103 &gt;= $B$4, NOT(OR($AF105:AH105)))</f>
        <v>0</v>
      </c>
      <c r="AJ105" s="52" t="b">
        <f t="array" aca="1" ref="AJ105" ca="1">AND(AJ103 &gt;= $B$4, NOT(OR($AF105:AI105)))</f>
        <v>0</v>
      </c>
      <c r="AK105" s="73"/>
      <c r="AL105" s="70"/>
    </row>
    <row r="106" spans="7:38" ht="14.55" customHeight="1" x14ac:dyDescent="0.3">
      <c r="G106" s="3">
        <v>104</v>
      </c>
      <c r="H106" s="58">
        <v>-0.53045101811495987</v>
      </c>
      <c r="I106" s="58">
        <v>1.359873858673879</v>
      </c>
      <c r="J106" s="58">
        <v>0.1619896800528412</v>
      </c>
      <c r="K106" s="59">
        <v>-0.24970672452590045</v>
      </c>
      <c r="L106" s="60">
        <f t="array" ref="L106:O106">TRANSPOSE(MMULT(Option!$B$25:$E$28, TRANSPOSE(H106:K106)))</f>
        <v>-0.53045101811495987</v>
      </c>
      <c r="M106" s="60">
        <v>1.0341645713469623</v>
      </c>
      <c r="N106" s="60">
        <v>0.28619532458871588</v>
      </c>
      <c r="O106" s="60">
        <v>-3.8300757350408554E-2</v>
      </c>
      <c r="P106" s="56" t="str">
        <f t="shared" si="80"/>
        <v>21/4</v>
      </c>
      <c r="R106" s="80"/>
      <c r="S106" s="3" t="s">
        <v>30</v>
      </c>
      <c r="T106" s="60">
        <f ca="1"/>
        <v>-0.95681716525225957</v>
      </c>
      <c r="U106" s="60">
        <f ca="1"/>
        <v>-1.4611355741618177</v>
      </c>
      <c r="V106" s="60">
        <f ca="1"/>
        <v>-7.9354761324889764E-2</v>
      </c>
      <c r="W106" s="60">
        <f ca="1"/>
        <v>-0.62700562917682956</v>
      </c>
      <c r="X106" s="60">
        <f ca="1"/>
        <v>-1.0638039725135215</v>
      </c>
      <c r="Y106" s="52">
        <f ca="1">$B$14 * EXP(($E$3 - $C$14^2/2) * Y$2 + $C$14*SQRT(Y$2)*T106)</f>
        <v>75.42396301650632</v>
      </c>
      <c r="Z106" s="52">
        <f ca="1">Y106 * EXP(($E$3 - $C$14^2/2) * (Z$2-Y$2) + $C$14*SQRT(Z$2-Y$2)*U106)</f>
        <v>48.900340720887762</v>
      </c>
      <c r="AA106" s="52">
        <f ca="1">Z106 * EXP(($E$3 - $C$14^2/2) * (AA$2-Z$2) + $C$14*SQRT(AA$2-Z$2)*V106)</f>
        <v>47.989293587420143</v>
      </c>
      <c r="AB106" s="52">
        <f ca="1">AA106 * EXP(($E$3 - $C$14^2/2) * (AB$2-AA$2) + $C$14*SQRT(AB$2-AA$2)*W106)</f>
        <v>39.959891837737047</v>
      </c>
      <c r="AC106" s="52">
        <f ca="1">AB106 * EXP(($E$3 - $C$14^2/2) * (AC$2-AB$2) + $C$14*SQRT(AC$2-AB$2)*X106)</f>
        <v>29.187340047981653</v>
      </c>
      <c r="AD106" s="47"/>
      <c r="AE106" s="3" t="s">
        <v>68</v>
      </c>
      <c r="AF106" s="52" t="b">
        <f ca="1">AND(AF103&gt;$B$3, NOT(OR($AF105:AF105)))</f>
        <v>0</v>
      </c>
      <c r="AG106" s="52" t="b">
        <f ca="1">AND(AG103&gt;$B$3, NOT(OR($AF105:AG105)))</f>
        <v>0</v>
      </c>
      <c r="AH106" s="52" t="b">
        <f ca="1">AND(AH103&gt;$B$3, NOT(OR($AF105:AH105)))</f>
        <v>0</v>
      </c>
      <c r="AI106" s="52" t="b">
        <f ca="1">AND(AI103&gt;$B$3, NOT(OR($AF105:AI105)))</f>
        <v>0</v>
      </c>
      <c r="AJ106" s="52" t="b">
        <f ca="1">AND(AJ103&gt;$B$3, NOT(OR($AF105:AJ105)))</f>
        <v>0</v>
      </c>
      <c r="AK106" s="74"/>
      <c r="AL106" s="70"/>
    </row>
    <row r="107" spans="7:38" ht="14.55" customHeight="1" x14ac:dyDescent="0.3">
      <c r="G107" s="3">
        <v>105</v>
      </c>
      <c r="H107" s="58">
        <v>-0.46465512983793122</v>
      </c>
      <c r="I107" s="58">
        <v>-0.53053799349600683</v>
      </c>
      <c r="J107" s="58">
        <v>-0.10547149008339546</v>
      </c>
      <c r="K107" s="59">
        <v>-0.9993499254838496</v>
      </c>
      <c r="L107" s="60">
        <f t="array" ref="L107:O107">TRANSPOSE(MMULT(Option!$B$25:$E$28, TRANSPOSE(H107:K107)))</f>
        <v>-0.46465512983793122</v>
      </c>
      <c r="M107" s="60">
        <v>-0.67210815478426056</v>
      </c>
      <c r="N107" s="60">
        <v>-0.41742618127179332</v>
      </c>
      <c r="O107" s="60">
        <v>-1.201167584886111</v>
      </c>
      <c r="P107" s="56" t="str">
        <f t="shared" si="80"/>
        <v>21/5</v>
      </c>
      <c r="R107" s="80">
        <v>27</v>
      </c>
      <c r="S107" s="3" t="s">
        <v>28</v>
      </c>
      <c r="T107" s="60">
        <f t="array" aca="1" ref="T107:T110" ca="1">TRANSPOSE(OFFSET($L$3, MATCH($R107 &amp; "/" &amp; T$2, $P$3:$P$5002, 0) - 1, 0, 1, $E$1))</f>
        <v>0.69372262519764971</v>
      </c>
      <c r="U107" s="60">
        <f t="array" aca="1" ref="U107:U110" ca="1">TRANSPOSE(OFFSET($L$3, MATCH($R107 &amp; "/" &amp; U$2, $P$3:$P$5002, 0) - 1, 0, 1, $E$1))</f>
        <v>1.1524764442146731</v>
      </c>
      <c r="V107" s="60">
        <f t="array" aca="1" ref="V107:V110" ca="1">TRANSPOSE(OFFSET($L$3, MATCH($R107 &amp; "/" &amp; V$2, $P$3:$P$5002, 0) - 1, 0, 1, $E$1))</f>
        <v>0.15314737100584647</v>
      </c>
      <c r="W107" s="60">
        <f t="array" aca="1" ref="W107:W110" ca="1">TRANSPOSE(OFFSET($L$3, MATCH($R107 &amp; "/" &amp; W$2, $P$3:$P$5002, 0) - 1, 0, 1, $E$1))</f>
        <v>2.5791733443240901</v>
      </c>
      <c r="X107" s="60">
        <f t="array" aca="1" ref="X107:X110" ca="1">TRANSPOSE(OFFSET($L$3, MATCH($R107 &amp; "/" &amp; X$2, $P$3:$P$5002, 0) - 1, 0, 1, $E$1))</f>
        <v>-5.7953065980091258E-3</v>
      </c>
      <c r="Y107" s="52">
        <f ca="1">$B$11 * EXP(($E$3 - $C$11^2/2) * Y$2 + $C$11*SQRT(Y$2)*T107)</f>
        <v>123.75291708158083</v>
      </c>
      <c r="Z107" s="52">
        <f ca="1">Y107 * EXP(($E$3 - $C$11^2/2) * (Z$2-Y$2) + $C$11*SQRT(Z$2-Y$2)*U107)</f>
        <v>175.74426644679409</v>
      </c>
      <c r="AA107" s="52">
        <f ca="1">Z107 * EXP(($E$3 - $C$11^2/2) * (AA$2-Z$2) + $C$11*SQRT(AA$2-Z$2)*V107)</f>
        <v>184.92939768706972</v>
      </c>
      <c r="AB107" s="52">
        <f ca="1">AA107 * EXP(($E$3 - $C$11^2/2) * (AB$2-AA$2) + $C$11*SQRT(AB$2-AA$2)*W107)</f>
        <v>402.91520138687247</v>
      </c>
      <c r="AC107" s="52">
        <f ca="1">AB107 * EXP(($E$3 - $C$11^2/2) * (AC$2-AB$2) + $C$11*SQRT(AC$2-AB$2)*X107)</f>
        <v>404.23141744841445</v>
      </c>
      <c r="AD107" s="47"/>
      <c r="AE107" s="3" t="s">
        <v>69</v>
      </c>
      <c r="AF107" s="20" cm="1">
        <f t="array" aca="1" ref="AF107" ca="1">MIN(Y107:Y110 / $D$11:$D$14)</f>
        <v>0.93651413566666908</v>
      </c>
      <c r="AG107" s="20" cm="1">
        <f t="array" aca="1" ref="AG107" ca="1">MIN(Z107:Z110 / $D$11:$D$14)</f>
        <v>0.92788083437509172</v>
      </c>
      <c r="AH107" s="20" cm="1">
        <f t="array" aca="1" ref="AH107" ca="1">MIN(AA107:AA110 / $D$11:$D$14)</f>
        <v>0.7705039198670357</v>
      </c>
      <c r="AI107" s="20" cm="1">
        <f t="array" aca="1" ref="AI107" ca="1">MIN(AB107:AB110 / $D$11:$D$14)</f>
        <v>1.7631642476302847</v>
      </c>
      <c r="AJ107" s="20" cm="1">
        <f t="array" aca="1" ref="AJ107" ca="1">MIN(AC107:AC110 / $D$11:$D$14)</f>
        <v>1.7478372949028924</v>
      </c>
      <c r="AK107" s="72">
        <f t="array" aca="1" ref="AK107" ca="1">SUMPRODUCT(AF108:AJ108, EXP(-$E$3*$AF$2:$AJ$2))</f>
        <v>113807.73171123819</v>
      </c>
      <c r="AL107" s="70">
        <f ca="1">MAX(AC108 - $D$11, 0) * EXP(-$E$2*$E$3)</f>
        <v>117.7983832765985</v>
      </c>
    </row>
    <row r="108" spans="7:38" ht="14.55" customHeight="1" x14ac:dyDescent="0.3">
      <c r="G108" s="3">
        <v>106</v>
      </c>
      <c r="H108" s="58">
        <v>-1.7146242903979727</v>
      </c>
      <c r="I108" s="58">
        <v>0.38070873680925083</v>
      </c>
      <c r="J108" s="58">
        <v>0.30919629172138619</v>
      </c>
      <c r="K108" s="59">
        <v>-0.61280930739503603</v>
      </c>
      <c r="L108" s="60">
        <f t="array" ref="L108:O108">TRANSPOSE(MMULT(Option!$B$25:$E$28, TRANSPOSE(H108:K108)))</f>
        <v>-1.7146242903979727</v>
      </c>
      <c r="M108" s="60">
        <v>-0.33692439532730661</v>
      </c>
      <c r="N108" s="60">
        <v>-0.31458655206839475</v>
      </c>
      <c r="O108" s="60">
        <v>-1.050586369278145</v>
      </c>
      <c r="P108" s="56" t="str">
        <f t="shared" si="80"/>
        <v>22/1</v>
      </c>
      <c r="R108" s="80"/>
      <c r="S108" s="3" t="s">
        <v>29</v>
      </c>
      <c r="T108" s="60">
        <f ca="1"/>
        <v>-8.2385168576706247E-2</v>
      </c>
      <c r="U108" s="60">
        <f ca="1"/>
        <v>-0.20045471700696749</v>
      </c>
      <c r="V108" s="60">
        <f ca="1"/>
        <v>-0.63619523708974357</v>
      </c>
      <c r="W108" s="60">
        <f ca="1"/>
        <v>2.7427353319790289</v>
      </c>
      <c r="X108" s="60">
        <f ca="1"/>
        <v>1.1639752040995801</v>
      </c>
      <c r="Y108" s="52">
        <f ca="1">$B$12 * EXP(($E$3 - $C$12^2/2) * Y$2 + $C$12*SQRT(Y$2)*T108)</f>
        <v>98.047752991613308</v>
      </c>
      <c r="Z108" s="52">
        <f ca="1">Y108 * EXP(($E$3 - $C$12^2/2) * (Z$2-Y$2) + $C$12*SQRT(Z$2-Y$2)*U108)</f>
        <v>92.788083437509172</v>
      </c>
      <c r="AA108" s="52">
        <f ca="1">Z108 * EXP(($E$3 - $C$12^2/2) * (AA$2-Z$2) + $C$12*SQRT(AA$2-Z$2)*V108)</f>
        <v>77.050391986703573</v>
      </c>
      <c r="AB108" s="52">
        <f ca="1">AA108 * EXP(($E$3 - $C$12^2/2) * (AB$2-AA$2) + $C$12*SQRT(AB$2-AA$2)*W108)</f>
        <v>176.31642476302846</v>
      </c>
      <c r="AC108" s="52">
        <f ca="1">AB108 * EXP(($E$3 - $C$12^2/2) * (AC$2-AB$2) + $C$12*SQRT(AC$2-AB$2)*X108)</f>
        <v>251.25611817187666</v>
      </c>
      <c r="AD108" s="47"/>
      <c r="AE108" s="3" t="s">
        <v>47</v>
      </c>
      <c r="AF108" s="64">
        <f t="shared" ref="AF108" ca="1" si="131">($B$5*AF110 + (1 + $B$6)*AF109)*$B$2</f>
        <v>15000</v>
      </c>
      <c r="AG108" s="64">
        <f t="shared" ref="AG108" ca="1" si="132">($B$5*AG110 + (1 + $B$6)*AG109)*$B$2</f>
        <v>15000</v>
      </c>
      <c r="AH108" s="64">
        <f t="shared" ref="AH108" ca="1" si="133">($B$5*AH110 + (1 + $B$6)*AH109)*$B$2</f>
        <v>0</v>
      </c>
      <c r="AI108" s="64">
        <f t="shared" ref="AI108" ca="1" si="134">($B$5*AI110 + (1 + $B$6)*AI109)*$B$2</f>
        <v>105000</v>
      </c>
      <c r="AJ108" s="64" cm="1">
        <f t="array" aca="1" ref="AJ108" ca="1">($B$5*AJ110 + (1 + $B$6)*AJ109 + AND(NOT(AF109:AJ109)))*$B$2</f>
        <v>0</v>
      </c>
      <c r="AK108" s="73"/>
      <c r="AL108" s="70"/>
    </row>
    <row r="109" spans="7:38" ht="14.55" customHeight="1" x14ac:dyDescent="0.3">
      <c r="G109" s="3">
        <v>107</v>
      </c>
      <c r="H109" s="58">
        <v>-0.74284827938172537</v>
      </c>
      <c r="I109" s="58">
        <v>0.72643709030177006</v>
      </c>
      <c r="J109" s="58">
        <v>1.584695328742564</v>
      </c>
      <c r="K109" s="59">
        <v>0.95372689293225366</v>
      </c>
      <c r="L109" s="60">
        <f t="array" ref="L109:O109">TRANSPOSE(MMULT(Option!$B$25:$E$28, TRANSPOSE(H109:K109)))</f>
        <v>-0.74284827938172537</v>
      </c>
      <c r="M109" s="60">
        <v>0.36865127903357631</v>
      </c>
      <c r="N109" s="60">
        <v>1.2849404295580615</v>
      </c>
      <c r="O109" s="60">
        <v>1.0191103457961441</v>
      </c>
      <c r="P109" s="56" t="str">
        <f t="shared" si="80"/>
        <v>22/2</v>
      </c>
      <c r="R109" s="80"/>
      <c r="S109" s="3" t="s">
        <v>31</v>
      </c>
      <c r="T109" s="60">
        <f ca="1"/>
        <v>1.2949302706240722</v>
      </c>
      <c r="U109" s="60">
        <f ca="1"/>
        <v>-0.17821987318521959</v>
      </c>
      <c r="V109" s="60">
        <f ca="1"/>
        <v>-0.11762841830523843</v>
      </c>
      <c r="W109" s="60">
        <f ca="1"/>
        <v>2.0454705489940261</v>
      </c>
      <c r="X109" s="60">
        <f ca="1"/>
        <v>-1.2666218875213222</v>
      </c>
      <c r="Y109" s="52">
        <f ca="1">$B$13 * EXP(($E$3 - $C$13^2/2) * Y$2 + $C$13*SQRT(Y$2)*T109)</f>
        <v>148.21282790438221</v>
      </c>
      <c r="Z109" s="52">
        <f ca="1">Y109 * EXP(($E$3 - $C$13^2/2) * (Z$2-Y$2) + $C$13*SQRT(Z$2-Y$2)*U109)</f>
        <v>141.20084440120232</v>
      </c>
      <c r="AA109" s="52">
        <f ca="1">Z109 * EXP(($E$3 - $C$13^2/2) * (AA$2-Z$2) + $C$13*SQRT(AA$2-Z$2)*V109)</f>
        <v>136.98819849264117</v>
      </c>
      <c r="AB109" s="52">
        <f ca="1">AA109 * EXP(($E$3 - $C$13^2/2) * (AB$2-AA$2) + $C$13*SQRT(AB$2-AA$2)*W109)</f>
        <v>254.30540952670566</v>
      </c>
      <c r="AC109" s="52">
        <f ca="1">AB109 * EXP(($E$3 - $C$13^2/2) * (AC$2-AB$2) + $C$13*SQRT(AC$2-AB$2)*X109)</f>
        <v>174.78372949028923</v>
      </c>
      <c r="AD109" s="47"/>
      <c r="AE109" s="3" t="s">
        <v>46</v>
      </c>
      <c r="AF109" s="52" t="b">
        <f t="shared" ref="AF109" ca="1" si="135">AF107 &gt;= $B$4</f>
        <v>0</v>
      </c>
      <c r="AG109" s="52" t="b">
        <f t="array" aca="1" ref="AG109" ca="1">AND(AG107 &gt;= $B$4, NOT(OR($AF109:AF109)))</f>
        <v>0</v>
      </c>
      <c r="AH109" s="52" t="b">
        <f t="array" aca="1" ref="AH109" ca="1">AND(AH107 &gt;= $B$4, NOT(OR($AF109:AG109)))</f>
        <v>0</v>
      </c>
      <c r="AI109" s="52" t="b">
        <f t="array" aca="1" ref="AI109" ca="1">AND(AI107 &gt;= $B$4, NOT(OR($AF109:AH109)))</f>
        <v>1</v>
      </c>
      <c r="AJ109" s="52" t="b">
        <f t="array" aca="1" ref="AJ109" ca="1">AND(AJ107 &gt;= $B$4, NOT(OR($AF109:AI109)))</f>
        <v>0</v>
      </c>
      <c r="AK109" s="73"/>
      <c r="AL109" s="70"/>
    </row>
    <row r="110" spans="7:38" ht="14.55" customHeight="1" x14ac:dyDescent="0.3">
      <c r="G110" s="3">
        <v>108</v>
      </c>
      <c r="H110" s="58">
        <v>0.18714599861820677</v>
      </c>
      <c r="I110" s="58">
        <v>1.8944111711460897E-2</v>
      </c>
      <c r="J110" s="58">
        <v>-0.54923322330575441</v>
      </c>
      <c r="K110" s="59">
        <v>-0.62703633481234133</v>
      </c>
      <c r="L110" s="60">
        <f t="array" ref="L110:O110">TRANSPOSE(MMULT(Option!$B$25:$E$28, TRANSPOSE(H110:K110)))</f>
        <v>0.18714599861820677</v>
      </c>
      <c r="M110" s="60">
        <v>9.222096462557651E-2</v>
      </c>
      <c r="N110" s="60">
        <v>-0.40257793606549275</v>
      </c>
      <c r="O110" s="60">
        <v>-0.56434205324515285</v>
      </c>
      <c r="P110" s="56" t="str">
        <f t="shared" si="80"/>
        <v>22/3</v>
      </c>
      <c r="R110" s="80"/>
      <c r="S110" s="3" t="s">
        <v>30</v>
      </c>
      <c r="T110" s="60">
        <f ca="1"/>
        <v>-0.23530221022347031</v>
      </c>
      <c r="U110" s="60">
        <f ca="1"/>
        <v>1.1761248042138299</v>
      </c>
      <c r="V110" s="60">
        <f ca="1"/>
        <v>-0.31559011066600884</v>
      </c>
      <c r="W110" s="60">
        <f ca="1"/>
        <v>2.2417250888444062</v>
      </c>
      <c r="X110" s="60">
        <f ca="1"/>
        <v>0.41620628369022045</v>
      </c>
      <c r="Y110" s="52">
        <f ca="1">$B$14 * EXP(($E$3 - $C$14^2/2) * Y$2 + $C$14*SQRT(Y$2)*T110)</f>
        <v>93.651413566666903</v>
      </c>
      <c r="Z110" s="52">
        <f ca="1">Y110 * EXP(($E$3 - $C$14^2/2) * (Z$2-Y$2) + $C$14*SQRT(Z$2-Y$2)*U110)</f>
        <v>133.94335198464205</v>
      </c>
      <c r="AA110" s="52">
        <f ca="1">Z110 * EXP(($E$3 - $C$14^2/2) * (AA$2-Z$2) + $C$14*SQRT(AA$2-Z$2)*V110)</f>
        <v>122.45454880654313</v>
      </c>
      <c r="AB110" s="52">
        <f ca="1">AA110 * EXP(($E$3 - $C$14^2/2) * (AB$2-AA$2) + $C$14*SQRT(AB$2-AA$2)*W110)</f>
        <v>241.11101187954694</v>
      </c>
      <c r="AC110" s="52">
        <f ca="1">AB110 * EXP(($E$3 - $C$14^2/2) * (AC$2-AB$2) + $C$14*SQRT(AC$2-AB$2)*X110)</f>
        <v>274.54614233079099</v>
      </c>
      <c r="AD110" s="47"/>
      <c r="AE110" s="3" t="s">
        <v>68</v>
      </c>
      <c r="AF110" s="52" t="b">
        <f ca="1">AND(AF107&gt;$B$3, NOT(OR($AF109:AF109)))</f>
        <v>1</v>
      </c>
      <c r="AG110" s="52" t="b">
        <f ca="1">AND(AG107&gt;$B$3, NOT(OR($AF109:AG109)))</f>
        <v>1</v>
      </c>
      <c r="AH110" s="52" t="b">
        <f ca="1">AND(AH107&gt;$B$3, NOT(OR($AF109:AH109)))</f>
        <v>0</v>
      </c>
      <c r="AI110" s="52" t="b">
        <f ca="1">AND(AI107&gt;$B$3, NOT(OR($AF109:AI109)))</f>
        <v>0</v>
      </c>
      <c r="AJ110" s="52" t="b">
        <f ca="1">AND(AJ107&gt;$B$3, NOT(OR($AF109:AJ109)))</f>
        <v>0</v>
      </c>
      <c r="AK110" s="74"/>
      <c r="AL110" s="70"/>
    </row>
    <row r="111" spans="7:38" ht="14.55" customHeight="1" x14ac:dyDescent="0.3">
      <c r="G111" s="3">
        <v>109</v>
      </c>
      <c r="H111" s="58">
        <v>-1.0316264860154636</v>
      </c>
      <c r="I111" s="58">
        <v>1.2031952280086207</v>
      </c>
      <c r="J111" s="58">
        <v>-0.34465332456270742</v>
      </c>
      <c r="K111" s="59">
        <v>-4.1663635375440995E-2</v>
      </c>
      <c r="L111" s="60">
        <f t="array" ref="L111:O111">TRANSPOSE(MMULT(Option!$B$25:$E$28, TRANSPOSE(H111:K111)))</f>
        <v>-1.0316264860154636</v>
      </c>
      <c r="M111" s="60">
        <v>0.69009604722564555</v>
      </c>
      <c r="N111" s="60">
        <v>-0.40029260949295004</v>
      </c>
      <c r="O111" s="60">
        <v>-0.20052817204974221</v>
      </c>
      <c r="P111" s="56" t="str">
        <f t="shared" si="80"/>
        <v>22/4</v>
      </c>
      <c r="R111" s="80">
        <v>28</v>
      </c>
      <c r="S111" s="3" t="s">
        <v>28</v>
      </c>
      <c r="T111" s="60">
        <f t="array" aca="1" ref="T111:T114" ca="1">TRANSPOSE(OFFSET($L$3, MATCH($R111 &amp; "/" &amp; T$2, $P$3:$P$5002, 0) - 1, 0, 1, $E$1))</f>
        <v>-0.12110639504237806</v>
      </c>
      <c r="U111" s="60">
        <f t="array" aca="1" ref="U111:U114" ca="1">TRANSPOSE(OFFSET($L$3, MATCH($R111 &amp; "/" &amp; U$2, $P$3:$P$5002, 0) - 1, 0, 1, $E$1))</f>
        <v>1.4920728804797634</v>
      </c>
      <c r="V111" s="60">
        <f t="array" aca="1" ref="V111:V114" ca="1">TRANSPOSE(OFFSET($L$3, MATCH($R111 &amp; "/" &amp; V$2, $P$3:$P$5002, 0) - 1, 0, 1, $E$1))</f>
        <v>-0.22881434922430693</v>
      </c>
      <c r="W111" s="60">
        <f t="array" aca="1" ref="W111:W114" ca="1">TRANSPOSE(OFFSET($L$3, MATCH($R111 &amp; "/" &amp; W$2, $P$3:$P$5002, 0) - 1, 0, 1, $E$1))</f>
        <v>0.3429838883575147</v>
      </c>
      <c r="X111" s="60">
        <f t="array" aca="1" ref="X111:X114" ca="1">TRANSPOSE(OFFSET($L$3, MATCH($R111 &amp; "/" &amp; X$2, $P$3:$P$5002, 0) - 1, 0, 1, $E$1))</f>
        <v>0.15807423701216033</v>
      </c>
      <c r="Y111" s="52">
        <f ca="1">$B$11 * EXP(($E$3 - $C$11^2/2) * Y$2 + $C$11*SQRT(Y$2)*T111)</f>
        <v>96.915383958330352</v>
      </c>
      <c r="Z111" s="52">
        <f ca="1">Y111 * EXP(($E$3 - $C$11^2/2) * (Z$2-Y$2) + $C$11*SQRT(Z$2-Y$2)*U111)</f>
        <v>152.39260700641893</v>
      </c>
      <c r="AA111" s="52">
        <f ca="1">Z111 * EXP(($E$3 - $C$11^2/2) * (AA$2-Z$2) + $C$11*SQRT(AA$2-Z$2)*V111)</f>
        <v>142.99588117198982</v>
      </c>
      <c r="AB111" s="52">
        <f ca="1">AA111 * EXP(($E$3 - $C$11^2/2) * (AB$2-AA$2) + $C$11*SQRT(AB$2-AA$2)*W111)</f>
        <v>159.28753947477202</v>
      </c>
      <c r="AC111" s="52">
        <f ca="1">AB111 * EXP(($E$3 - $C$11^2/2) * (AC$2-AB$2) + $C$11*SQRT(AC$2-AB$2)*X111)</f>
        <v>167.86049784130873</v>
      </c>
      <c r="AD111" s="47"/>
      <c r="AE111" s="3" t="s">
        <v>69</v>
      </c>
      <c r="AF111" s="20" cm="1">
        <f t="array" aca="1" ref="AF111" ca="1">MIN(Y111:Y114 / $D$11:$D$14)</f>
        <v>0.42489855241451641</v>
      </c>
      <c r="AG111" s="20" cm="1">
        <f t="array" aca="1" ref="AG111" ca="1">MIN(Z111:Z114 / $D$11:$D$14)</f>
        <v>0.44020270337469297</v>
      </c>
      <c r="AH111" s="20" cm="1">
        <f t="array" aca="1" ref="AH111" ca="1">MIN(AA111:AA114 / $D$11:$D$14)</f>
        <v>0.34922280930817351</v>
      </c>
      <c r="AI111" s="20" cm="1">
        <f t="array" aca="1" ref="AI111" ca="1">MIN(AB111:AB114 / $D$11:$D$14)</f>
        <v>0.31182677554797011</v>
      </c>
      <c r="AJ111" s="20" cm="1">
        <f t="array" aca="1" ref="AJ111" ca="1">MIN(AC111:AC114 / $D$11:$D$14)</f>
        <v>0.5165128827745944</v>
      </c>
      <c r="AK111" s="72">
        <f t="array" aca="1" ref="AK111" ca="1">SUMPRODUCT(AF112:AJ112, EXP(-$E$3*$AF$2:$AJ$2))</f>
        <v>77880.078307140488</v>
      </c>
      <c r="AL111" s="70">
        <f ca="1">MAX(AC112 - $D$11, 0) * EXP(-$E$2*$E$3)</f>
        <v>0</v>
      </c>
    </row>
    <row r="112" spans="7:38" ht="14.55" customHeight="1" x14ac:dyDescent="0.3">
      <c r="G112" s="3">
        <v>110</v>
      </c>
      <c r="H112" s="58">
        <v>-0.25039376364373189</v>
      </c>
      <c r="I112" s="58">
        <v>-5.6051052921194545E-3</v>
      </c>
      <c r="J112" s="58">
        <v>0.15380908355483983</v>
      </c>
      <c r="K112" s="59">
        <v>0.90382666063231931</v>
      </c>
      <c r="L112" s="60">
        <f t="array" ref="L112:O112">TRANSPOSE(MMULT(Option!$B$25:$E$28, TRANSPOSE(H112:K112)))</f>
        <v>-0.25039376364373189</v>
      </c>
      <c r="M112" s="60">
        <v>-0.10529466931335975</v>
      </c>
      <c r="N112" s="60">
        <v>3.3466799716014642E-2</v>
      </c>
      <c r="O112" s="60">
        <v>0.7023861037211192</v>
      </c>
      <c r="P112" s="56" t="str">
        <f t="shared" si="80"/>
        <v>22/5</v>
      </c>
      <c r="R112" s="80"/>
      <c r="S112" s="3" t="s">
        <v>29</v>
      </c>
      <c r="T112" s="60">
        <f ca="1"/>
        <v>-2.869682795840951</v>
      </c>
      <c r="U112" s="60">
        <f ca="1"/>
        <v>0.10128290028523979</v>
      </c>
      <c r="V112" s="60">
        <f ca="1"/>
        <v>-0.58961410466938058</v>
      </c>
      <c r="W112" s="60">
        <f ca="1"/>
        <v>-0.59301083955463174</v>
      </c>
      <c r="X112" s="60">
        <f ca="1"/>
        <v>1.6655080121626917</v>
      </c>
      <c r="Y112" s="52">
        <f ca="1">$B$12 * EXP(($E$3 - $C$12^2/2) * Y$2 + $C$12*SQRT(Y$2)*T112)</f>
        <v>42.489855241451643</v>
      </c>
      <c r="Z112" s="52">
        <f ca="1">Y112 * EXP(($E$3 - $C$12^2/2) * (Z$2-Y$2) + $C$12*SQRT(Z$2-Y$2)*U112)</f>
        <v>44.020270337469299</v>
      </c>
      <c r="AA112" s="52">
        <f ca="1">Z112 * EXP(($E$3 - $C$12^2/2) * (AA$2-Z$2) + $C$12*SQRT(AA$2-Z$2)*V112)</f>
        <v>37.068441934600138</v>
      </c>
      <c r="AB112" s="52">
        <f ca="1">AA112 * EXP(($E$3 - $C$12^2/2) * (AB$2-AA$2) + $C$12*SQRT(AB$2-AA$2)*W112)</f>
        <v>31.18267755479701</v>
      </c>
      <c r="AC112" s="52">
        <f ca="1">AB112 * EXP(($E$3 - $C$12^2/2) * (AC$2-AB$2) + $C$12*SQRT(AC$2-AB$2)*X112)</f>
        <v>51.651288277459436</v>
      </c>
      <c r="AD112" s="47"/>
      <c r="AE112" s="3" t="s">
        <v>47</v>
      </c>
      <c r="AF112" s="64">
        <f t="shared" ref="AF112" ca="1" si="136">($B$5*AF114 + (1 + $B$6)*AF113)*$B$2</f>
        <v>0</v>
      </c>
      <c r="AG112" s="64">
        <f t="shared" ref="AG112" ca="1" si="137">($B$5*AG114 + (1 + $B$6)*AG113)*$B$2</f>
        <v>0</v>
      </c>
      <c r="AH112" s="64">
        <f t="shared" ref="AH112" ca="1" si="138">($B$5*AH114 + (1 + $B$6)*AH113)*$B$2</f>
        <v>0</v>
      </c>
      <c r="AI112" s="64">
        <f t="shared" ref="AI112" ca="1" si="139">($B$5*AI114 + (1 + $B$6)*AI113)*$B$2</f>
        <v>0</v>
      </c>
      <c r="AJ112" s="64" cm="1">
        <f t="array" aca="1" ref="AJ112" ca="1">($B$5*AJ114 + (1 + $B$6)*AJ113 + AND(NOT(AF113:AJ113)))*$B$2</f>
        <v>100000</v>
      </c>
      <c r="AK112" s="73"/>
      <c r="AL112" s="70"/>
    </row>
    <row r="113" spans="7:38" ht="14.55" customHeight="1" x14ac:dyDescent="0.3">
      <c r="G113" s="3">
        <v>111</v>
      </c>
      <c r="H113" s="58">
        <v>-0.52609730745914318</v>
      </c>
      <c r="I113" s="58">
        <v>0.97237895671086227</v>
      </c>
      <c r="J113" s="58">
        <v>-5.31404082178824E-2</v>
      </c>
      <c r="K113" s="59">
        <v>0.35408847551435929</v>
      </c>
      <c r="L113" s="60">
        <f t="array" ref="L113:O113">TRANSPOSE(MMULT(Option!$B$25:$E$28, TRANSPOSE(H113:K113)))</f>
        <v>-0.52609730745914318</v>
      </c>
      <c r="M113" s="60">
        <v>0.68076111167828557</v>
      </c>
      <c r="N113" s="60">
        <v>-2.484097082385249E-3</v>
      </c>
      <c r="O113" s="60">
        <v>0.33704096745751827</v>
      </c>
      <c r="P113" s="56" t="str">
        <f t="shared" si="80"/>
        <v>23/1</v>
      </c>
      <c r="R113" s="80"/>
      <c r="S113" s="3" t="s">
        <v>31</v>
      </c>
      <c r="T113" s="60">
        <f ca="1"/>
        <v>-1.4219693100161952</v>
      </c>
      <c r="U113" s="60">
        <f ca="1"/>
        <v>-0.41581692046411467</v>
      </c>
      <c r="V113" s="60">
        <f ca="1"/>
        <v>-1.7190308975128177</v>
      </c>
      <c r="W113" s="60">
        <f ca="1"/>
        <v>-0.24362745145985348</v>
      </c>
      <c r="X113" s="60">
        <f ca="1"/>
        <v>1.7386917754764961</v>
      </c>
      <c r="Y113" s="52">
        <f ca="1">$B$13 * EXP(($E$3 - $C$13^2/2) * Y$2 + $C$13*SQRT(Y$2)*T113)</f>
        <v>65.60024252582555</v>
      </c>
      <c r="Z113" s="52">
        <f ca="1">Y113 * EXP(($E$3 - $C$13^2/2) * (Z$2-Y$2) + $C$13*SQRT(Z$2-Y$2)*U113)</f>
        <v>58.197029670404824</v>
      </c>
      <c r="AA113" s="52">
        <f ca="1">Z113 * EXP(($E$3 - $C$13^2/2) * (AA$2-Z$2) + $C$13*SQRT(AA$2-Z$2)*V113)</f>
        <v>34.922280930817351</v>
      </c>
      <c r="AB113" s="52">
        <f ca="1">AA113 * EXP(($E$3 - $C$13^2/2) * (AB$2-AA$2) + $C$13*SQRT(AB$2-AA$2)*W113)</f>
        <v>32.623628033715399</v>
      </c>
      <c r="AC113" s="52">
        <f ca="1">AB113 * EXP(($E$3 - $C$13^2/2) * (AC$2-AB$2) + $C$13*SQRT(AC$2-AB$2)*X113)</f>
        <v>55.237625628904027</v>
      </c>
      <c r="AD113" s="47"/>
      <c r="AE113" s="3" t="s">
        <v>46</v>
      </c>
      <c r="AF113" s="52" t="b">
        <f t="shared" ref="AF113" ca="1" si="140">AF111 &gt;= $B$4</f>
        <v>0</v>
      </c>
      <c r="AG113" s="52" t="b">
        <f t="array" aca="1" ref="AG113" ca="1">AND(AG111 &gt;= $B$4, NOT(OR($AF113:AF113)))</f>
        <v>0</v>
      </c>
      <c r="AH113" s="52" t="b">
        <f t="array" aca="1" ref="AH113" ca="1">AND(AH111 &gt;= $B$4, NOT(OR($AF113:AG113)))</f>
        <v>0</v>
      </c>
      <c r="AI113" s="52" t="b">
        <f t="array" aca="1" ref="AI113" ca="1">AND(AI111 &gt;= $B$4, NOT(OR($AF113:AH113)))</f>
        <v>0</v>
      </c>
      <c r="AJ113" s="52" t="b">
        <f t="array" aca="1" ref="AJ113" ca="1">AND(AJ111 &gt;= $B$4, NOT(OR($AF113:AI113)))</f>
        <v>0</v>
      </c>
      <c r="AK113" s="73"/>
      <c r="AL113" s="70"/>
    </row>
    <row r="114" spans="7:38" ht="14.55" customHeight="1" x14ac:dyDescent="0.3">
      <c r="G114" s="3">
        <v>112</v>
      </c>
      <c r="H114" s="58">
        <v>-0.11387998395532341</v>
      </c>
      <c r="I114" s="58">
        <v>-0.82392933560643034</v>
      </c>
      <c r="J114" s="58">
        <v>-1.5117094987226789</v>
      </c>
      <c r="K114" s="59">
        <v>-0.57070503073898882</v>
      </c>
      <c r="L114" s="60">
        <f t="array" ref="L114:O114">TRANSPOSE(MMULT(Option!$B$25:$E$28, TRANSPOSE(H114:K114)))</f>
        <v>-0.11387998395532341</v>
      </c>
      <c r="M114" s="60">
        <v>-0.80069570312435756</v>
      </c>
      <c r="N114" s="60">
        <v>-1.5890570082380306</v>
      </c>
      <c r="O114" s="60">
        <v>-1.0450854114254833</v>
      </c>
      <c r="P114" s="56" t="str">
        <f t="shared" si="80"/>
        <v>23/2</v>
      </c>
      <c r="R114" s="80"/>
      <c r="S114" s="3" t="s">
        <v>30</v>
      </c>
      <c r="T114" s="60">
        <f ca="1"/>
        <v>-0.55830662866400216</v>
      </c>
      <c r="U114" s="60">
        <f ca="1"/>
        <v>-0.33983969289007854</v>
      </c>
      <c r="V114" s="60">
        <f ca="1"/>
        <v>-0.47946922565658401</v>
      </c>
      <c r="W114" s="60">
        <f ca="1"/>
        <v>-0.90487885332054363</v>
      </c>
      <c r="X114" s="60">
        <f ca="1"/>
        <v>0.54856504373066883</v>
      </c>
      <c r="Y114" s="52">
        <f ca="1">$B$14 * EXP(($E$3 - $C$14^2/2) * Y$2 + $C$14*SQRT(Y$2)*T114)</f>
        <v>85.002290007226094</v>
      </c>
      <c r="Z114" s="52">
        <f ca="1">Y114 * EXP(($E$3 - $C$14^2/2) * (Z$2-Y$2) + $C$14*SQRT(Z$2-Y$2)*U114)</f>
        <v>77.148048956154952</v>
      </c>
      <c r="AA114" s="52">
        <f ca="1">Z114 * EXP(($E$3 - $C$14^2/2) * (AA$2-Z$2) + $C$14*SQRT(AA$2-Z$2)*V114)</f>
        <v>67.147085676399527</v>
      </c>
      <c r="AB114" s="52">
        <f ca="1">AA114 * EXP(($E$3 - $C$14^2/2) * (AB$2-AA$2) + $C$14*SQRT(AB$2-AA$2)*W114)</f>
        <v>51.440297627524352</v>
      </c>
      <c r="AC114" s="52">
        <f ca="1">AB114 * EXP(($E$3 - $C$14^2/2) * (AC$2-AB$2) + $C$14*SQRT(AC$2-AB$2)*X114)</f>
        <v>60.946192147061375</v>
      </c>
      <c r="AD114" s="47"/>
      <c r="AE114" s="3" t="s">
        <v>68</v>
      </c>
      <c r="AF114" s="52" t="b">
        <f ca="1">AND(AF111&gt;$B$3, NOT(OR($AF113:AF113)))</f>
        <v>0</v>
      </c>
      <c r="AG114" s="52" t="b">
        <f ca="1">AND(AG111&gt;$B$3, NOT(OR($AF113:AG113)))</f>
        <v>0</v>
      </c>
      <c r="AH114" s="52" t="b">
        <f ca="1">AND(AH111&gt;$B$3, NOT(OR($AF113:AH113)))</f>
        <v>0</v>
      </c>
      <c r="AI114" s="52" t="b">
        <f ca="1">AND(AI111&gt;$B$3, NOT(OR($AF113:AI113)))</f>
        <v>0</v>
      </c>
      <c r="AJ114" s="52" t="b">
        <f ca="1">AND(AJ111&gt;$B$3, NOT(OR($AF113:AJ113)))</f>
        <v>0</v>
      </c>
      <c r="AK114" s="74"/>
      <c r="AL114" s="70"/>
    </row>
    <row r="115" spans="7:38" ht="14.55" customHeight="1" x14ac:dyDescent="0.3">
      <c r="G115" s="3">
        <v>113</v>
      </c>
      <c r="H115" s="58">
        <v>0.77772442812206066</v>
      </c>
      <c r="I115" s="58">
        <v>-0.62143795242683775</v>
      </c>
      <c r="J115" s="58">
        <v>1.1522008373465806</v>
      </c>
      <c r="K115" s="59">
        <v>7.1884717266909254E-3</v>
      </c>
      <c r="L115" s="60">
        <f t="array" ref="L115:O115">TRANSPOSE(MMULT(Option!$B$25:$E$28, TRANSPOSE(H115:K115)))</f>
        <v>0.77772442812206066</v>
      </c>
      <c r="M115" s="60">
        <v>-0.25846752009404572</v>
      </c>
      <c r="N115" s="60">
        <v>1.1603487096755329</v>
      </c>
      <c r="O115" s="60">
        <v>0.37940153223731088</v>
      </c>
      <c r="P115" s="56" t="str">
        <f t="shared" si="80"/>
        <v>23/3</v>
      </c>
      <c r="R115" s="80">
        <v>29</v>
      </c>
      <c r="S115" s="3" t="s">
        <v>28</v>
      </c>
      <c r="T115" s="60">
        <f t="array" aca="1" ref="T115:T118" ca="1">TRANSPOSE(OFFSET($L$3, MATCH($R115 &amp; "/" &amp; T$2, $P$3:$P$5002, 0) - 1, 0, 1, $E$1))</f>
        <v>-0.44381317633614559</v>
      </c>
      <c r="U115" s="60">
        <f t="array" aca="1" ref="U115:U118" ca="1">TRANSPOSE(OFFSET($L$3, MATCH($R115 &amp; "/" &amp; U$2, $P$3:$P$5002, 0) - 1, 0, 1, $E$1))</f>
        <v>0.73792107374025773</v>
      </c>
      <c r="V115" s="60">
        <f t="array" aca="1" ref="V115:V118" ca="1">TRANSPOSE(OFFSET($L$3, MATCH($R115 &amp; "/" &amp; V$2, $P$3:$P$5002, 0) - 1, 0, 1, $E$1))</f>
        <v>0.68372619692558367</v>
      </c>
      <c r="W115" s="60">
        <f t="array" aca="1" ref="W115:W118" ca="1">TRANSPOSE(OFFSET($L$3, MATCH($R115 &amp; "/" &amp; W$2, $P$3:$P$5002, 0) - 1, 0, 1, $E$1))</f>
        <v>-1.3992445743115349</v>
      </c>
      <c r="X115" s="60">
        <f t="array" aca="1" ref="X115:X118" ca="1">TRANSPOSE(OFFSET($L$3, MATCH($R115 &amp; "/" &amp; X$2, $P$3:$P$5002, 0) - 1, 0, 1, $E$1))</f>
        <v>0.38876626774155704</v>
      </c>
      <c r="Y115" s="52">
        <f ca="1">$B$11 * EXP(($E$3 - $C$11^2/2) * Y$2 + $C$11*SQRT(Y$2)*T115)</f>
        <v>87.972673081431481</v>
      </c>
      <c r="Z115" s="52">
        <f ca="1">Y115 * EXP(($E$3 - $C$11^2/2) * (Z$2-Y$2) + $C$11*SQRT(Z$2-Y$2)*U115)</f>
        <v>110.32191094917283</v>
      </c>
      <c r="AA115" s="52">
        <f ca="1">Z115 * EXP(($E$3 - $C$11^2/2) * (AA$2-Z$2) + $C$11*SQRT(AA$2-Z$2)*V115)</f>
        <v>136.11776283912695</v>
      </c>
      <c r="AB115" s="52">
        <f ca="1">AA115 * EXP(($E$3 - $C$11^2/2) * (AB$2-AA$2) + $C$11*SQRT(AB$2-AA$2)*W115)</f>
        <v>89.904414244755216</v>
      </c>
      <c r="AC115" s="52">
        <f ca="1">AB115 * EXP(($E$3 - $C$11^2/2) * (AC$2-AB$2) + $C$11*SQRT(AC$2-AB$2)*X115)</f>
        <v>101.53229470575316</v>
      </c>
      <c r="AD115" s="47"/>
      <c r="AE115" s="3" t="s">
        <v>69</v>
      </c>
      <c r="AF115" s="20" cm="1">
        <f t="array" aca="1" ref="AF115" ca="1">MIN(Y115:Y118 / $D$11:$D$14)</f>
        <v>0.74756042317938609</v>
      </c>
      <c r="AG115" s="20" cm="1">
        <f t="array" aca="1" ref="AG115" ca="1">MIN(Z115:Z118 / $D$11:$D$14)</f>
        <v>0.63836752731312418</v>
      </c>
      <c r="AH115" s="20" cm="1">
        <f t="array" aca="1" ref="AH115" ca="1">MIN(AA115:AA118 / $D$11:$D$14)</f>
        <v>0.69118860844234387</v>
      </c>
      <c r="AI115" s="20" cm="1">
        <f t="array" aca="1" ref="AI115" ca="1">MIN(AB115:AB118 / $D$11:$D$14)</f>
        <v>0.40859735160204613</v>
      </c>
      <c r="AJ115" s="20" cm="1">
        <f t="array" aca="1" ref="AJ115" ca="1">MIN(AC115:AC118 / $D$11:$D$14)</f>
        <v>0.43715633155848133</v>
      </c>
      <c r="AK115" s="72">
        <f t="array" aca="1" ref="AK115" ca="1">SUMPRODUCT(AF116:AJ116, EXP(-$E$3*$AF$2:$AJ$2))</f>
        <v>77880.078307140488</v>
      </c>
      <c r="AL115" s="70">
        <f ca="1">MAX(AC116 - $D$11, 0) * EXP(-$E$2*$E$3)</f>
        <v>0</v>
      </c>
    </row>
    <row r="116" spans="7:38" ht="14.55" customHeight="1" x14ac:dyDescent="0.3">
      <c r="G116" s="3">
        <v>114</v>
      </c>
      <c r="H116" s="58">
        <v>1.4732699031317613</v>
      </c>
      <c r="I116" s="58">
        <v>0.41117536384830156</v>
      </c>
      <c r="J116" s="58">
        <v>-1.4238824591554351</v>
      </c>
      <c r="K116" s="59">
        <v>-9.0076962003340366E-2</v>
      </c>
      <c r="L116" s="60">
        <f t="array" ref="L116:O116">TRANSPOSE(MMULT(Option!$B$25:$E$28, TRANSPOSE(H116:K116)))</f>
        <v>1.4732699031317613</v>
      </c>
      <c r="M116" s="60">
        <v>0.96615640699987471</v>
      </c>
      <c r="N116" s="60">
        <v>-0.55363135043203737</v>
      </c>
      <c r="O116" s="60">
        <v>0.34192824480574496</v>
      </c>
      <c r="P116" s="56" t="str">
        <f t="shared" si="80"/>
        <v>23/4</v>
      </c>
      <c r="R116" s="80"/>
      <c r="S116" s="3" t="s">
        <v>29</v>
      </c>
      <c r="T116" s="60">
        <f ca="1"/>
        <v>-0.62825504062055615</v>
      </c>
      <c r="U116" s="60">
        <f ca="1"/>
        <v>-0.90121529230554731</v>
      </c>
      <c r="V116" s="60">
        <f ca="1"/>
        <v>0.24832852469404287</v>
      </c>
      <c r="W116" s="60">
        <f ca="1"/>
        <v>-0.1630332452094948</v>
      </c>
      <c r="X116" s="60">
        <f ca="1"/>
        <v>0.68504244066275455</v>
      </c>
      <c r="Y116" s="52">
        <f ca="1">$B$12 * EXP(($E$3 - $C$12^2/2) * Y$2 + $C$12*SQRT(Y$2)*T116)</f>
        <v>83.23714260933923</v>
      </c>
      <c r="Z116" s="52">
        <f ca="1">Y116 * EXP(($E$3 - $C$12^2/2) * (Z$2-Y$2) + $C$12*SQRT(Z$2-Y$2)*U116)</f>
        <v>63.836752731312416</v>
      </c>
      <c r="AA116" s="52">
        <f ca="1">Z116 * EXP(($E$3 - $C$12^2/2) * (AA$2-Z$2) + $C$12*SQRT(AA$2-Z$2)*V116)</f>
        <v>69.118860844234391</v>
      </c>
      <c r="AB116" s="52">
        <f ca="1">AA116 * EXP(($E$3 - $C$12^2/2) * (AB$2-AA$2) + $C$12*SQRT(AB$2-AA$2)*W116)</f>
        <v>66.149522358681196</v>
      </c>
      <c r="AC116" s="52">
        <f ca="1">AB116 * EXP(($E$3 - $C$12^2/2) * (AC$2-AB$2) + $C$12*SQRT(AC$2-AB$2)*X116)</f>
        <v>81.649067785877492</v>
      </c>
      <c r="AD116" s="47"/>
      <c r="AE116" s="3" t="s">
        <v>47</v>
      </c>
      <c r="AF116" s="64">
        <f t="shared" ref="AF116" ca="1" si="141">($B$5*AF118 + (1 + $B$6)*AF117)*$B$2</f>
        <v>0</v>
      </c>
      <c r="AG116" s="64">
        <f t="shared" ref="AG116" ca="1" si="142">($B$5*AG118 + (1 + $B$6)*AG117)*$B$2</f>
        <v>0</v>
      </c>
      <c r="AH116" s="64">
        <f t="shared" ref="AH116" ca="1" si="143">($B$5*AH118 + (1 + $B$6)*AH117)*$B$2</f>
        <v>0</v>
      </c>
      <c r="AI116" s="64">
        <f t="shared" ref="AI116" ca="1" si="144">($B$5*AI118 + (1 + $B$6)*AI117)*$B$2</f>
        <v>0</v>
      </c>
      <c r="AJ116" s="64" cm="1">
        <f t="array" aca="1" ref="AJ116" ca="1">($B$5*AJ118 + (1 + $B$6)*AJ117 + AND(NOT(AF117:AJ117)))*$B$2</f>
        <v>100000</v>
      </c>
      <c r="AK116" s="73"/>
      <c r="AL116" s="70"/>
    </row>
    <row r="117" spans="7:38" ht="14.55" customHeight="1" x14ac:dyDescent="0.3">
      <c r="G117" s="3">
        <v>115</v>
      </c>
      <c r="H117" s="58">
        <v>-0.84171117538818485</v>
      </c>
      <c r="I117" s="58">
        <v>2.158720037257106</v>
      </c>
      <c r="J117" s="58">
        <v>1.233991338300642</v>
      </c>
      <c r="K117" s="59">
        <v>0.30911831124778782</v>
      </c>
      <c r="L117" s="60">
        <f t="array" ref="L117:O117">TRANSPOSE(MMULT(Option!$B$25:$E$28, TRANSPOSE(H117:K117)))</f>
        <v>-0.84171117538818485</v>
      </c>
      <c r="M117" s="60">
        <v>1.6418151248344419</v>
      </c>
      <c r="N117" s="60">
        <v>1.3124281417721255</v>
      </c>
      <c r="O117" s="60">
        <v>0.73416468264644263</v>
      </c>
      <c r="P117" s="56" t="str">
        <f t="shared" si="80"/>
        <v>23/5</v>
      </c>
      <c r="R117" s="80"/>
      <c r="S117" s="3" t="s">
        <v>31</v>
      </c>
      <c r="T117" s="60">
        <f ca="1"/>
        <v>-0.80340844771454289</v>
      </c>
      <c r="U117" s="60">
        <f ca="1"/>
        <v>-0.13871762659231712</v>
      </c>
      <c r="V117" s="60">
        <f ca="1"/>
        <v>1.2827041853246872</v>
      </c>
      <c r="W117" s="60">
        <f ca="1"/>
        <v>1.1856950242657915</v>
      </c>
      <c r="X117" s="60">
        <f ca="1"/>
        <v>0.54806108482510751</v>
      </c>
      <c r="Y117" s="52">
        <f ca="1">$B$13 * EXP(($E$3 - $C$13^2/2) * Y$2 + $C$13*SQRT(Y$2)*T117)</f>
        <v>78.976287696734062</v>
      </c>
      <c r="Z117" s="52">
        <f ca="1">Y117 * EXP(($E$3 - $C$13^2/2) * (Z$2-Y$2) + $C$13*SQRT(Z$2-Y$2)*U117)</f>
        <v>76.136848839361079</v>
      </c>
      <c r="AA117" s="52">
        <f ca="1">Z117 * EXP(($E$3 - $C$13^2/2) * (AA$2-Z$2) + $C$13*SQRT(AA$2-Z$2)*V117)</f>
        <v>112.43144063460683</v>
      </c>
      <c r="AB117" s="52">
        <f ca="1">AA117 * EXP(($E$3 - $C$13^2/2) * (AB$2-AA$2) + $C$13*SQRT(AB$2-AA$2)*W117)</f>
        <v>161.2655083029006</v>
      </c>
      <c r="AC117" s="52">
        <f ca="1">AB117 * EXP(($E$3 - $C$13^2/2) * (AC$2-AB$2) + $C$13*SQRT(AC$2-AB$2)*X117)</f>
        <v>191.03763528645428</v>
      </c>
      <c r="AD117" s="47"/>
      <c r="AE117" s="3" t="s">
        <v>46</v>
      </c>
      <c r="AF117" s="52" t="b">
        <f t="shared" ref="AF117" ca="1" si="145">AF115 &gt;= $B$4</f>
        <v>0</v>
      </c>
      <c r="AG117" s="52" t="b">
        <f t="array" aca="1" ref="AG117" ca="1">AND(AG115 &gt;= $B$4, NOT(OR($AF117:AF117)))</f>
        <v>0</v>
      </c>
      <c r="AH117" s="52" t="b">
        <f t="array" aca="1" ref="AH117" ca="1">AND(AH115 &gt;= $B$4, NOT(OR($AF117:AG117)))</f>
        <v>0</v>
      </c>
      <c r="AI117" s="52" t="b">
        <f t="array" aca="1" ref="AI117" ca="1">AND(AI115 &gt;= $B$4, NOT(OR($AF117:AH117)))</f>
        <v>0</v>
      </c>
      <c r="AJ117" s="52" t="b">
        <f t="array" aca="1" ref="AJ117" ca="1">AND(AJ115 &gt;= $B$4, NOT(OR($AF117:AI117)))</f>
        <v>0</v>
      </c>
      <c r="AK117" s="73"/>
      <c r="AL117" s="70"/>
    </row>
    <row r="118" spans="7:38" ht="14.55" customHeight="1" x14ac:dyDescent="0.3">
      <c r="G118" s="3">
        <v>116</v>
      </c>
      <c r="H118" s="58">
        <v>0.98782767254637571</v>
      </c>
      <c r="I118" s="58">
        <v>3.0336916011281734E-2</v>
      </c>
      <c r="J118" s="58">
        <v>0.3022831881110738</v>
      </c>
      <c r="K118" s="59">
        <v>-0.76799429635255889</v>
      </c>
      <c r="L118" s="60">
        <f t="array" ref="L118:O118">TRANSPOSE(MMULT(Option!$B$25:$E$28, TRANSPOSE(H118:K118)))</f>
        <v>0.98782767254637571</v>
      </c>
      <c r="M118" s="60">
        <v>0.4229353118131936</v>
      </c>
      <c r="N118" s="60">
        <v>0.66857350518428926</v>
      </c>
      <c r="O118" s="60">
        <v>-0.19559624826160188</v>
      </c>
      <c r="P118" s="56" t="str">
        <f t="shared" si="80"/>
        <v>24/1</v>
      </c>
      <c r="R118" s="80"/>
      <c r="S118" s="3" t="s">
        <v>30</v>
      </c>
      <c r="T118" s="60">
        <f ca="1"/>
        <v>-0.98646714433121474</v>
      </c>
      <c r="U118" s="60">
        <f ca="1"/>
        <v>0.3486174086768099</v>
      </c>
      <c r="V118" s="60">
        <f ca="1"/>
        <v>-0.2864915080743784</v>
      </c>
      <c r="W118" s="60">
        <f ca="1"/>
        <v>-2.1257423504687285</v>
      </c>
      <c r="X118" s="60">
        <f ca="1"/>
        <v>0.20853556173258928</v>
      </c>
      <c r="Y118" s="52">
        <f ca="1">$B$14 * EXP(($E$3 - $C$14^2/2) * Y$2 + $C$14*SQRT(Y$2)*T118)</f>
        <v>74.756042317938608</v>
      </c>
      <c r="Z118" s="52">
        <f ca="1">Y118 * EXP(($E$3 - $C$14^2/2) * (Z$2-Y$2) + $C$14*SQRT(Z$2-Y$2)*U118)</f>
        <v>83.413925286739769</v>
      </c>
      <c r="AA118" s="52">
        <f ca="1">Z118 * EXP(($E$3 - $C$14^2/2) * (AA$2-Z$2) + $C$14*SQRT(AA$2-Z$2)*V118)</f>
        <v>76.927837943397307</v>
      </c>
      <c r="AB118" s="52">
        <f ca="1">AA118 * EXP(($E$3 - $C$14^2/2) * (AB$2-AA$2) + $C$14*SQRT(AB$2-AA$2)*W118)</f>
        <v>40.859735160204615</v>
      </c>
      <c r="AC118" s="52">
        <f ca="1">AB118 * EXP(($E$3 - $C$14^2/2) * (AC$2-AB$2) + $C$14*SQRT(AC$2-AB$2)*X118)</f>
        <v>43.715633155848131</v>
      </c>
      <c r="AD118" s="47"/>
      <c r="AE118" s="3" t="s">
        <v>68</v>
      </c>
      <c r="AF118" s="52" t="b">
        <f ca="1">AND(AF115&gt;$B$3, NOT(OR($AF117:AF117)))</f>
        <v>0</v>
      </c>
      <c r="AG118" s="52" t="b">
        <f ca="1">AND(AG115&gt;$B$3, NOT(OR($AF117:AG117)))</f>
        <v>0</v>
      </c>
      <c r="AH118" s="52" t="b">
        <f ca="1">AND(AH115&gt;$B$3, NOT(OR($AF117:AH117)))</f>
        <v>0</v>
      </c>
      <c r="AI118" s="52" t="b">
        <f ca="1">AND(AI115&gt;$B$3, NOT(OR($AF117:AI117)))</f>
        <v>0</v>
      </c>
      <c r="AJ118" s="52" t="b">
        <f ca="1">AND(AJ115&gt;$B$3, NOT(OR($AF117:AJ117)))</f>
        <v>0</v>
      </c>
      <c r="AK118" s="74"/>
      <c r="AL118" s="70"/>
    </row>
    <row r="119" spans="7:38" ht="14.55" customHeight="1" x14ac:dyDescent="0.3">
      <c r="G119" s="3">
        <v>117</v>
      </c>
      <c r="H119" s="58">
        <v>0.61653908506976518</v>
      </c>
      <c r="I119" s="58">
        <v>-0.73011709890061272</v>
      </c>
      <c r="J119" s="58">
        <v>0.51669635264110358</v>
      </c>
      <c r="K119" s="59">
        <v>-1.0930811504468398</v>
      </c>
      <c r="L119" s="60">
        <f t="array" ref="L119:O119">TRANSPOSE(MMULT(Option!$B$25:$E$28, TRANSPOSE(H119:K119)))</f>
        <v>0.61653908506976518</v>
      </c>
      <c r="M119" s="60">
        <v>-0.42254774035081732</v>
      </c>
      <c r="N119" s="60">
        <v>0.50924570590235263</v>
      </c>
      <c r="O119" s="60">
        <v>-0.77978387351823353</v>
      </c>
      <c r="P119" s="56" t="str">
        <f t="shared" si="80"/>
        <v>24/2</v>
      </c>
      <c r="R119" s="80">
        <v>30</v>
      </c>
      <c r="S119" s="3" t="s">
        <v>28</v>
      </c>
      <c r="T119" s="60">
        <f t="array" aca="1" ref="T119:T122" ca="1">TRANSPOSE(OFFSET($L$3, MATCH($R119 &amp; "/" &amp; T$2, $P$3:$P$5002, 0) - 1, 0, 1, $E$1))</f>
        <v>1.2062699671003259</v>
      </c>
      <c r="U119" s="60">
        <f t="array" aca="1" ref="U119:U122" ca="1">TRANSPOSE(OFFSET($L$3, MATCH($R119 &amp; "/" &amp; U$2, $P$3:$P$5002, 0) - 1, 0, 1, $E$1))</f>
        <v>1.2635288459221843</v>
      </c>
      <c r="V119" s="60">
        <f t="array" aca="1" ref="V119:V122" ca="1">TRANSPOSE(OFFSET($L$3, MATCH($R119 &amp; "/" &amp; V$2, $P$3:$P$5002, 0) - 1, 0, 1, $E$1))</f>
        <v>-1.4263308854146253</v>
      </c>
      <c r="W119" s="60">
        <f t="array" aca="1" ref="W119:W122" ca="1">TRANSPOSE(OFFSET($L$3, MATCH($R119 &amp; "/" &amp; W$2, $P$3:$P$5002, 0) - 1, 0, 1, $E$1))</f>
        <v>1.2521193237026635</v>
      </c>
      <c r="X119" s="60">
        <f t="array" aca="1" ref="X119:X122" ca="1">TRANSPOSE(OFFSET($L$3, MATCH($R119 &amp; "/" &amp; X$2, $P$3:$P$5002, 0) - 1, 0, 1, $E$1))</f>
        <v>1.311679907579077</v>
      </c>
      <c r="Y119" s="52">
        <f ca="1">$B$11 * EXP(($E$3 - $C$11^2/2) * Y$2 + $C$11*SQRT(Y$2)*T119)</f>
        <v>144.32261507378757</v>
      </c>
      <c r="Z119" s="52">
        <f ca="1">Y119 * EXP(($E$3 - $C$11^2/2) * (Z$2-Y$2) + $C$11*SQRT(Z$2-Y$2)*U119)</f>
        <v>211.89901776537977</v>
      </c>
      <c r="AA119" s="52">
        <f ca="1">Z119 * EXP(($E$3 - $C$11^2/2) * (AA$2-Z$2) + $C$11*SQRT(AA$2-Z$2)*V119)</f>
        <v>138.82450261073831</v>
      </c>
      <c r="AB119" s="52">
        <f ca="1">AA119 * EXP(($E$3 - $C$11^2/2) * (AB$2-AA$2) + $C$11*SQRT(AB$2-AA$2)*W119)</f>
        <v>203.13003924788705</v>
      </c>
      <c r="AC119" s="52">
        <f ca="1">AB119 * EXP(($E$3 - $C$11^2/2) * (AC$2-AB$2) + $C$11*SQRT(AC$2-AB$2)*X119)</f>
        <v>302.5814004458407</v>
      </c>
      <c r="AD119" s="47"/>
      <c r="AE119" s="3" t="s">
        <v>69</v>
      </c>
      <c r="AF119" s="20" cm="1">
        <f t="array" aca="1" ref="AF119" ca="1">MIN(Y119:Y122 / $D$11:$D$14)</f>
        <v>0.67066603695581306</v>
      </c>
      <c r="AG119" s="20" cm="1">
        <f t="array" aca="1" ref="AG119" ca="1">MIN(Z119:Z122 / $D$11:$D$14)</f>
        <v>0.75901117632468162</v>
      </c>
      <c r="AH119" s="20" cm="1">
        <f t="array" aca="1" ref="AH119" ca="1">MIN(AA119:AA122 / $D$11:$D$14)</f>
        <v>0.59303491006767306</v>
      </c>
      <c r="AI119" s="20" cm="1">
        <f t="array" aca="1" ref="AI119" ca="1">MIN(AB119:AB122 / $D$11:$D$14)</f>
        <v>0.91081672781440404</v>
      </c>
      <c r="AJ119" s="20" cm="1">
        <f t="array" aca="1" ref="AJ119" ca="1">MIN(AC119:AC122 / $D$11:$D$14)</f>
        <v>0.87409351375356892</v>
      </c>
      <c r="AK119" s="72">
        <f t="array" aca="1" ref="AK119" ca="1">SUMPRODUCT(AF120:AJ120, EXP(-$E$3*$AF$2:$AJ$2))</f>
        <v>101843.05134938128</v>
      </c>
      <c r="AL119" s="70">
        <f ca="1">MAX(AC120 - $D$11, 0) * EXP(-$E$2*$E$3)</f>
        <v>0</v>
      </c>
    </row>
    <row r="120" spans="7:38" ht="14.55" customHeight="1" x14ac:dyDescent="0.3">
      <c r="G120" s="3">
        <v>118</v>
      </c>
      <c r="H120" s="58">
        <v>0.744259263253087</v>
      </c>
      <c r="I120" s="58">
        <v>1.0072208186665936</v>
      </c>
      <c r="J120" s="58">
        <v>0.22265780788132433</v>
      </c>
      <c r="K120" s="59">
        <v>-1.1233561979202336</v>
      </c>
      <c r="L120" s="60">
        <f t="array" ref="L120:O120">TRANSPOSE(MMULT(Option!$B$25:$E$28, TRANSPOSE(H120:K120)))</f>
        <v>0.744259263253087</v>
      </c>
      <c r="M120" s="60">
        <v>1.2208368339162459</v>
      </c>
      <c r="N120" s="60">
        <v>0.75701862162121691</v>
      </c>
      <c r="O120" s="60">
        <v>-0.35707039344456948</v>
      </c>
      <c r="P120" s="56" t="str">
        <f t="shared" si="80"/>
        <v>24/3</v>
      </c>
      <c r="R120" s="80"/>
      <c r="S120" s="3" t="s">
        <v>29</v>
      </c>
      <c r="T120" s="60">
        <f ca="1"/>
        <v>-1.34827991787914</v>
      </c>
      <c r="U120" s="60">
        <f ca="1"/>
        <v>0.39581732911426248</v>
      </c>
      <c r="V120" s="60">
        <f ca="1"/>
        <v>-0.83921078273948013</v>
      </c>
      <c r="W120" s="60">
        <f ca="1"/>
        <v>1.4136281085257933</v>
      </c>
      <c r="X120" s="60">
        <f ca="1"/>
        <v>-0.15384778338406935</v>
      </c>
      <c r="Y120" s="52">
        <f ca="1">$B$12 * EXP(($E$3 - $C$12^2/2) * Y$2 + $C$12*SQRT(Y$2)*T120)</f>
        <v>67.066603695581307</v>
      </c>
      <c r="Z120" s="52">
        <f ca="1">Y120 * EXP(($E$3 - $C$12^2/2) * (Z$2-Y$2) + $C$12*SQRT(Z$2-Y$2)*U120)</f>
        <v>75.901117632468157</v>
      </c>
      <c r="AA120" s="52">
        <f ca="1">Z120 * EXP(($E$3 - $C$12^2/2) * (AA$2-Z$2) + $C$12*SQRT(AA$2-Z$2)*V120)</f>
        <v>59.303491006767302</v>
      </c>
      <c r="AB120" s="52">
        <f ca="1">AA120 * EXP(($E$3 - $C$12^2/2) * (AB$2-AA$2) + $C$12*SQRT(AB$2-AA$2)*W120)</f>
        <v>91.081672781440403</v>
      </c>
      <c r="AC120" s="52">
        <f ca="1">AB120 * EXP(($E$3 - $C$12^2/2) * (AC$2-AB$2) + $C$12*SQRT(AC$2-AB$2)*X120)</f>
        <v>87.409351375356891</v>
      </c>
      <c r="AD120" s="47"/>
      <c r="AE120" s="3" t="s">
        <v>47</v>
      </c>
      <c r="AF120" s="64">
        <f t="shared" ref="AF120" ca="1" si="146">($B$5*AF122 + (1 + $B$6)*AF121)*$B$2</f>
        <v>0</v>
      </c>
      <c r="AG120" s="64">
        <f t="shared" ref="AG120" ca="1" si="147">($B$5*AG122 + (1 + $B$6)*AG121)*$B$2</f>
        <v>0</v>
      </c>
      <c r="AH120" s="64">
        <f t="shared" ref="AH120" ca="1" si="148">($B$5*AH122 + (1 + $B$6)*AH121)*$B$2</f>
        <v>0</v>
      </c>
      <c r="AI120" s="64">
        <f t="shared" ref="AI120" ca="1" si="149">($B$5*AI122 + (1 + $B$6)*AI121)*$B$2</f>
        <v>15000</v>
      </c>
      <c r="AJ120" s="64" cm="1">
        <f t="array" aca="1" ref="AJ120" ca="1">($B$5*AJ122 + (1 + $B$6)*AJ121 + AND(NOT(AF121:AJ121)))*$B$2</f>
        <v>114999.99999999999</v>
      </c>
      <c r="AK120" s="73"/>
      <c r="AL120" s="70"/>
    </row>
    <row r="121" spans="7:38" ht="14.55" customHeight="1" x14ac:dyDescent="0.3">
      <c r="G121" s="3">
        <v>119</v>
      </c>
      <c r="H121" s="58">
        <v>-0.60027177978952262</v>
      </c>
      <c r="I121" s="58">
        <v>-1.2758953561989919</v>
      </c>
      <c r="J121" s="58">
        <v>-0.87682049486109903</v>
      </c>
      <c r="K121" s="59">
        <v>0.22403528416544552</v>
      </c>
      <c r="L121" s="60">
        <f t="array" ref="L121:O121">TRANSPOSE(MMULT(Option!$B$25:$E$28, TRANSPOSE(H121:K121)))</f>
        <v>-0.60027177978952262</v>
      </c>
      <c r="M121" s="60">
        <v>-1.4094861216407137</v>
      </c>
      <c r="N121" s="60">
        <v>-1.3443368096737258</v>
      </c>
      <c r="O121" s="60">
        <v>-0.55350202484982625</v>
      </c>
      <c r="P121" s="56" t="str">
        <f t="shared" si="80"/>
        <v>24/4</v>
      </c>
      <c r="R121" s="80"/>
      <c r="S121" s="3" t="s">
        <v>31</v>
      </c>
      <c r="T121" s="60">
        <f ca="1"/>
        <v>0.1001352319101603</v>
      </c>
      <c r="U121" s="60">
        <f ca="1"/>
        <v>-0.14910584449241682</v>
      </c>
      <c r="V121" s="60">
        <f ca="1"/>
        <v>1.5665639586912539</v>
      </c>
      <c r="W121" s="60">
        <f ca="1"/>
        <v>1.706775926798221</v>
      </c>
      <c r="X121" s="60">
        <f ca="1"/>
        <v>0.70554560582052583</v>
      </c>
      <c r="Y121" s="52">
        <f ca="1">$B$13 * EXP(($E$3 - $C$13^2/2) * Y$2 + $C$13*SQRT(Y$2)*T121)</f>
        <v>103.56617243013191</v>
      </c>
      <c r="Z121" s="52">
        <f ca="1">Y121 * EXP(($E$3 - $C$13^2/2) * (Z$2-Y$2) + $C$13*SQRT(Z$2-Y$2)*U121)</f>
        <v>99.531980264144721</v>
      </c>
      <c r="AA121" s="52">
        <f ca="1">Z121 * EXP(($E$3 - $C$13^2/2) * (AA$2-Z$2) + $C$13*SQRT(AA$2-Z$2)*V121)</f>
        <v>160.04390595697814</v>
      </c>
      <c r="AB121" s="52">
        <f ca="1">AA121 * EXP(($E$3 - $C$13^2/2) * (AB$2-AA$2) + $C$13*SQRT(AB$2-AA$2)*W121)</f>
        <v>268.40068784639817</v>
      </c>
      <c r="AC121" s="52">
        <f ca="1">AB121 * EXP(($E$3 - $C$13^2/2) * (AC$2-AB$2) + $C$13*SQRT(AC$2-AB$2)*X121)</f>
        <v>333.3338864312546</v>
      </c>
      <c r="AD121" s="47"/>
      <c r="AE121" s="3" t="s">
        <v>46</v>
      </c>
      <c r="AF121" s="52" t="b">
        <f t="shared" ref="AF121" ca="1" si="150">AF119 &gt;= $B$4</f>
        <v>0</v>
      </c>
      <c r="AG121" s="52" t="b">
        <f t="array" aca="1" ref="AG121" ca="1">AND(AG119 &gt;= $B$4, NOT(OR($AF121:AF121)))</f>
        <v>0</v>
      </c>
      <c r="AH121" s="52" t="b">
        <f t="array" aca="1" ref="AH121" ca="1">AND(AH119 &gt;= $B$4, NOT(OR($AF121:AG121)))</f>
        <v>0</v>
      </c>
      <c r="AI121" s="52" t="b">
        <f t="array" aca="1" ref="AI121" ca="1">AND(AI119 &gt;= $B$4, NOT(OR($AF121:AH121)))</f>
        <v>0</v>
      </c>
      <c r="AJ121" s="52" t="b">
        <f t="array" aca="1" ref="AJ121" ca="1">AND(AJ119 &gt;= $B$4, NOT(OR($AF121:AI121)))</f>
        <v>0</v>
      </c>
      <c r="AK121" s="73"/>
      <c r="AL121" s="70"/>
    </row>
    <row r="122" spans="7:38" ht="14.55" customHeight="1" x14ac:dyDescent="0.3">
      <c r="G122" s="3">
        <v>120</v>
      </c>
      <c r="H122" s="58">
        <v>-2.6749967048163961</v>
      </c>
      <c r="I122" s="58">
        <v>-0.34631106039069953</v>
      </c>
      <c r="J122" s="58">
        <v>-0.22952296063637856</v>
      </c>
      <c r="K122" s="59">
        <v>-3.0612871620266833</v>
      </c>
      <c r="L122" s="60">
        <f t="array" ref="L122:O122">TRANSPOSE(MMULT(Option!$B$25:$E$28, TRANSPOSE(H122:K122)))</f>
        <v>-2.6749967048163961</v>
      </c>
      <c r="M122" s="60">
        <v>-1.3873980115747193</v>
      </c>
      <c r="N122" s="60">
        <v>-1.3622765313087406</v>
      </c>
      <c r="O122" s="60">
        <v>-3.8270122052431548</v>
      </c>
      <c r="P122" s="56" t="str">
        <f t="shared" si="80"/>
        <v>24/5</v>
      </c>
      <c r="R122" s="80"/>
      <c r="S122" s="3" t="s">
        <v>30</v>
      </c>
      <c r="T122" s="60">
        <f ca="1"/>
        <v>-6.7675938038859726E-2</v>
      </c>
      <c r="U122" s="60">
        <f ca="1"/>
        <v>4.4642703477204504E-2</v>
      </c>
      <c r="V122" s="60">
        <f ca="1"/>
        <v>-0.7755122797612457</v>
      </c>
      <c r="W122" s="60">
        <f ca="1"/>
        <v>0.8241726420456027</v>
      </c>
      <c r="X122" s="60">
        <f ca="1"/>
        <v>-0.47042909852692638</v>
      </c>
      <c r="Y122" s="52">
        <f ca="1">$B$14 * EXP(($E$3 - $C$14^2/2) * Y$2 + $C$14*SQRT(Y$2)*T122)</f>
        <v>98.481371117063986</v>
      </c>
      <c r="Z122" s="52">
        <f ca="1">Y122 * EXP(($E$3 - $C$14^2/2) * (Z$2-Y$2) + $C$14*SQRT(Z$2-Y$2)*U122)</f>
        <v>100.30948086942793</v>
      </c>
      <c r="AA122" s="52">
        <f ca="1">Z122 * EXP(($E$3 - $C$14^2/2) * (AA$2-Z$2) + $C$14*SQRT(AA$2-Z$2)*V122)</f>
        <v>79.886472390914477</v>
      </c>
      <c r="AB122" s="52">
        <f ca="1">AA122 * EXP(($E$3 - $C$14^2/2) * (AB$2-AA$2) + $C$14*SQRT(AB$2-AA$2)*W122)</f>
        <v>102.80750172168025</v>
      </c>
      <c r="AC122" s="52">
        <f ca="1">AB122 * EXP(($E$3 - $C$14^2/2) * (AC$2-AB$2) + $C$14*SQRT(AC$2-AB$2)*X122)</f>
        <v>89.723219668475636</v>
      </c>
      <c r="AD122" s="47"/>
      <c r="AE122" s="3" t="s">
        <v>68</v>
      </c>
      <c r="AF122" s="52" t="b">
        <f ca="1">AND(AF119&gt;$B$3, NOT(OR($AF121:AF121)))</f>
        <v>0</v>
      </c>
      <c r="AG122" s="52" t="b">
        <f ca="1">AND(AG119&gt;$B$3, NOT(OR($AF121:AG121)))</f>
        <v>0</v>
      </c>
      <c r="AH122" s="52" t="b">
        <f ca="1">AND(AH119&gt;$B$3, NOT(OR($AF121:AH121)))</f>
        <v>0</v>
      </c>
      <c r="AI122" s="52" t="b">
        <f ca="1">AND(AI119&gt;$B$3, NOT(OR($AF121:AI121)))</f>
        <v>1</v>
      </c>
      <c r="AJ122" s="52" t="b">
        <f ca="1">AND(AJ119&gt;$B$3, NOT(OR($AF121:AJ121)))</f>
        <v>1</v>
      </c>
      <c r="AK122" s="74"/>
      <c r="AL122" s="70"/>
    </row>
    <row r="123" spans="7:38" ht="14.55" customHeight="1" x14ac:dyDescent="0.3">
      <c r="G123" s="3">
        <v>121</v>
      </c>
      <c r="H123" s="58">
        <v>-0.87182140848477463</v>
      </c>
      <c r="I123" s="58">
        <v>-0.59040835377008993</v>
      </c>
      <c r="J123" s="58">
        <v>-0.85199834358624227</v>
      </c>
      <c r="K123" s="59">
        <v>0.19270075960995553</v>
      </c>
      <c r="L123" s="60">
        <f t="array" ref="L123:O123">TRANSPOSE(MMULT(Option!$B$25:$E$28, TRANSPOSE(H123:K123)))</f>
        <v>-0.87182140848477463</v>
      </c>
      <c r="M123" s="60">
        <v>-0.8898467578110506</v>
      </c>
      <c r="N123" s="60">
        <v>-1.2516524828908662</v>
      </c>
      <c r="O123" s="60">
        <v>-0.50460773924535463</v>
      </c>
      <c r="P123" s="56" t="str">
        <f t="shared" si="80"/>
        <v>25/1</v>
      </c>
      <c r="R123" s="80">
        <v>31</v>
      </c>
      <c r="S123" s="3" t="s">
        <v>28</v>
      </c>
      <c r="T123" s="60">
        <f t="array" aca="1" ref="T123:T126" ca="1">TRANSPOSE(OFFSET($L$3, MATCH($R123 &amp; "/" &amp; T$2, $P$3:$P$5002, 0) - 1, 0, 1, $E$1))</f>
        <v>0.30045339501053259</v>
      </c>
      <c r="U123" s="60">
        <f t="array" aca="1" ref="U123:U126" ca="1">TRANSPOSE(OFFSET($L$3, MATCH($R123 &amp; "/" &amp; U$2, $P$3:$P$5002, 0) - 1, 0, 1, $E$1))</f>
        <v>-1.7607381550092041</v>
      </c>
      <c r="V123" s="60">
        <f t="array" aca="1" ref="V123:V126" ca="1">TRANSPOSE(OFFSET($L$3, MATCH($R123 &amp; "/" &amp; V$2, $P$3:$P$5002, 0) - 1, 0, 1, $E$1))</f>
        <v>1.1668294312030774</v>
      </c>
      <c r="W123" s="60">
        <f t="array" aca="1" ref="W123:W126" ca="1">TRANSPOSE(OFFSET($L$3, MATCH($R123 &amp; "/" &amp; W$2, $P$3:$P$5002, 0) - 1, 0, 1, $E$1))</f>
        <v>-0.28777840241594282</v>
      </c>
      <c r="X123" s="60">
        <f t="array" aca="1" ref="X123:X126" ca="1">TRANSPOSE(OFFSET($L$3, MATCH($R123 &amp; "/" &amp; X$2, $P$3:$P$5002, 0) - 1, 0, 1, $E$1))</f>
        <v>0.46004195825319411</v>
      </c>
      <c r="Y123" s="52">
        <f ca="1">$B$11 * EXP(($E$3 - $C$11^2/2) * Y$2 + $C$11*SQRT(Y$2)*T123)</f>
        <v>109.98084392504373</v>
      </c>
      <c r="Z123" s="52">
        <f ca="1">Y123 * EXP(($E$3 - $C$11^2/2) * (Z$2-Y$2) + $C$11*SQRT(Z$2-Y$2)*U123)</f>
        <v>65.175573423182186</v>
      </c>
      <c r="AA123" s="52">
        <f ca="1">Z123 * EXP(($E$3 - $C$11^2/2) * (AA$2-Z$2) + $C$11*SQRT(AA$2-Z$2)*V123)</f>
        <v>92.956680852347361</v>
      </c>
      <c r="AB123" s="52">
        <f ca="1">AA123 * EXP(($E$3 - $C$11^2/2) * (AB$2-AA$2) + $C$11*SQRT(AB$2-AA$2)*W123)</f>
        <v>85.695478674762086</v>
      </c>
      <c r="AC123" s="52">
        <f ca="1">AB123 * EXP(($E$3 - $C$11^2/2) * (AC$2-AB$2) + $C$11*SQRT(AC$2-AB$2)*X123)</f>
        <v>98.870672139482878</v>
      </c>
      <c r="AD123" s="47"/>
      <c r="AE123" s="3" t="s">
        <v>69</v>
      </c>
      <c r="AF123" s="20" cm="1">
        <f t="array" aca="1" ref="AF123" ca="1">MIN(Y123:Y126 / $D$11:$D$14)</f>
        <v>0.87369466375055072</v>
      </c>
      <c r="AG123" s="20" cm="1">
        <f t="array" aca="1" ref="AG123" ca="1">MIN(Z123:Z126 / $D$11:$D$14)</f>
        <v>0.65175573423182187</v>
      </c>
      <c r="AH123" s="20" cm="1">
        <f t="array" aca="1" ref="AH123" ca="1">MIN(AA123:AA126 / $D$11:$D$14)</f>
        <v>0.53279936668113448</v>
      </c>
      <c r="AI123" s="20" cm="1">
        <f t="array" aca="1" ref="AI123" ca="1">MIN(AB123:AB126 / $D$11:$D$14)</f>
        <v>0.46852908114416647</v>
      </c>
      <c r="AJ123" s="20" cm="1">
        <f t="array" aca="1" ref="AJ123" ca="1">MIN(AC123:AC126 / $D$11:$D$14)</f>
        <v>0.67291073644012878</v>
      </c>
      <c r="AK123" s="72">
        <f t="array" aca="1" ref="AK123" ca="1">SUMPRODUCT(AF124:AJ124, EXP(-$E$3*$AF$2:$AJ$2))</f>
        <v>92148.519674651194</v>
      </c>
      <c r="AL123" s="70">
        <f ca="1">MAX(AC124 - $D$11, 0) * EXP(-$E$2*$E$3)</f>
        <v>0</v>
      </c>
    </row>
    <row r="124" spans="7:38" ht="14.55" customHeight="1" x14ac:dyDescent="0.3">
      <c r="G124" s="3">
        <v>122</v>
      </c>
      <c r="H124" s="58">
        <v>0.16469129574048649</v>
      </c>
      <c r="I124" s="58">
        <v>0.63691830552515327</v>
      </c>
      <c r="J124" s="58">
        <v>0.52570949799038957</v>
      </c>
      <c r="K124" s="59">
        <v>0.41725742146329342</v>
      </c>
      <c r="L124" s="60">
        <f t="array" ref="L124:O124">TRANSPOSE(MMULT(Option!$B$25:$E$28, TRANSPOSE(H124:K124)))</f>
        <v>0.16469129574048649</v>
      </c>
      <c r="M124" s="60">
        <v>0.64962178761059963</v>
      </c>
      <c r="N124" s="60">
        <v>0.69439682465215535</v>
      </c>
      <c r="O124" s="60">
        <v>0.6925867767031717</v>
      </c>
      <c r="P124" s="56" t="str">
        <f t="shared" si="80"/>
        <v>25/2</v>
      </c>
      <c r="R124" s="80"/>
      <c r="S124" s="3" t="s">
        <v>29</v>
      </c>
      <c r="T124" s="60">
        <f ca="1"/>
        <v>0.23226763560999036</v>
      </c>
      <c r="U124" s="60">
        <f ca="1"/>
        <v>-0.95344900687609213</v>
      </c>
      <c r="V124" s="60">
        <f ca="1"/>
        <v>7.2197093747268681E-2</v>
      </c>
      <c r="W124" s="60">
        <f ca="1"/>
        <v>-0.87230027104338026</v>
      </c>
      <c r="X124" s="60">
        <f ca="1"/>
        <v>1.216901610500418</v>
      </c>
      <c r="Y124" s="52">
        <f ca="1">$B$12 * EXP(($E$3 - $C$12^2/2) * Y$2 + $C$12*SQRT(Y$2)*T124)</f>
        <v>107.75395963605246</v>
      </c>
      <c r="Z124" s="52">
        <f ca="1">Y124 * EXP(($E$3 - $C$12^2/2) * (Z$2-Y$2) + $C$12*SQRT(Z$2-Y$2)*U124)</f>
        <v>81.354469568510495</v>
      </c>
      <c r="AA124" s="52">
        <f ca="1">Z124 * EXP(($E$3 - $C$12^2/2) * (AA$2-Z$2) + $C$12*SQRT(AA$2-Z$2)*V124)</f>
        <v>83.55247710130628</v>
      </c>
      <c r="AB124" s="52">
        <f ca="1">AA124 * EXP(($E$3 - $C$12^2/2) * (AB$2-AA$2) + $C$12*SQRT(AB$2-AA$2)*W124)</f>
        <v>64.636859038148486</v>
      </c>
      <c r="AC124" s="52">
        <f ca="1">AB124 * EXP(($E$3 - $C$12^2/2) * (AC$2-AB$2) + $C$12*SQRT(AC$2-AB$2)*X124)</f>
        <v>93.583614048109396</v>
      </c>
      <c r="AD124" s="47"/>
      <c r="AE124" s="3" t="s">
        <v>47</v>
      </c>
      <c r="AF124" s="64">
        <f t="shared" ref="AF124" ca="1" si="151">($B$5*AF126 + (1 + $B$6)*AF125)*$B$2</f>
        <v>15000</v>
      </c>
      <c r="AG124" s="64">
        <f t="shared" ref="AG124" ca="1" si="152">($B$5*AG126 + (1 + $B$6)*AG125)*$B$2</f>
        <v>0</v>
      </c>
      <c r="AH124" s="64">
        <f t="shared" ref="AH124" ca="1" si="153">($B$5*AH126 + (1 + $B$6)*AH125)*$B$2</f>
        <v>0</v>
      </c>
      <c r="AI124" s="64">
        <f t="shared" ref="AI124" ca="1" si="154">($B$5*AI126 + (1 + $B$6)*AI125)*$B$2</f>
        <v>0</v>
      </c>
      <c r="AJ124" s="64" cm="1">
        <f t="array" aca="1" ref="AJ124" ca="1">($B$5*AJ126 + (1 + $B$6)*AJ125 + AND(NOT(AF125:AJ125)))*$B$2</f>
        <v>100000</v>
      </c>
      <c r="AK124" s="73"/>
      <c r="AL124" s="70"/>
    </row>
    <row r="125" spans="7:38" ht="14.55" customHeight="1" x14ac:dyDescent="0.3">
      <c r="G125" s="3">
        <v>123</v>
      </c>
      <c r="H125" s="58">
        <v>0.18270333937553085</v>
      </c>
      <c r="I125" s="58">
        <v>-0.24242826043260318</v>
      </c>
      <c r="J125" s="58">
        <v>-0.51044555606092157</v>
      </c>
      <c r="K125" s="59">
        <v>-0.34772040587436659</v>
      </c>
      <c r="L125" s="60">
        <f t="array" ref="L125:O125">TRANSPOSE(MMULT(Option!$B$25:$E$28, TRANSPOSE(H125:K125)))</f>
        <v>0.18270333937553085</v>
      </c>
      <c r="M125" s="60">
        <v>-0.14910783505556202</v>
      </c>
      <c r="N125" s="60">
        <v>-0.43873075433650605</v>
      </c>
      <c r="O125" s="60">
        <v>-0.38780002127950214</v>
      </c>
      <c r="P125" s="56" t="str">
        <f t="shared" si="80"/>
        <v>25/3</v>
      </c>
      <c r="R125" s="80"/>
      <c r="S125" s="3" t="s">
        <v>31</v>
      </c>
      <c r="T125" s="60">
        <f ca="1"/>
        <v>0.7213443092896259</v>
      </c>
      <c r="U125" s="60">
        <f ca="1"/>
        <v>-1.5723502357498078</v>
      </c>
      <c r="V125" s="60">
        <f ca="1"/>
        <v>1.1040068890061465</v>
      </c>
      <c r="W125" s="60">
        <f ca="1"/>
        <v>-0.35499046078058366</v>
      </c>
      <c r="X125" s="60">
        <f ca="1"/>
        <v>0.88140726494143939</v>
      </c>
      <c r="Y125" s="52">
        <f ca="1">$B$13 * EXP(($E$3 - $C$13^2/2) * Y$2 + $C$13*SQRT(Y$2)*T125)</f>
        <v>124.78265685556696</v>
      </c>
      <c r="Z125" s="52">
        <f ca="1">Y125 * EXP(($E$3 - $C$13^2/2) * (Z$2-Y$2) + $C$13*SQRT(Z$2-Y$2)*U125)</f>
        <v>78.246837091704819</v>
      </c>
      <c r="AA125" s="52">
        <f ca="1">Z125 * EXP(($E$3 - $C$13^2/2) * (AA$2-Z$2) + $C$13*SQRT(AA$2-Z$2)*V125)</f>
        <v>109.51598000765503</v>
      </c>
      <c r="AB125" s="52">
        <f ca="1">AA125 * EXP(($E$3 - $C$13^2/2) * (AB$2-AA$2) + $C$13*SQRT(AB$2-AA$2)*W125)</f>
        <v>98.945909933753626</v>
      </c>
      <c r="AC125" s="52">
        <f ca="1">AB125 * EXP(($E$3 - $C$13^2/2) * (AC$2-AB$2) + $C$13*SQRT(AC$2-AB$2)*X125)</f>
        <v>129.54075162504535</v>
      </c>
      <c r="AD125" s="47"/>
      <c r="AE125" s="3" t="s">
        <v>46</v>
      </c>
      <c r="AF125" s="52" t="b">
        <f t="shared" ref="AF125" ca="1" si="155">AF123 &gt;= $B$4</f>
        <v>0</v>
      </c>
      <c r="AG125" s="52" t="b">
        <f t="array" aca="1" ref="AG125" ca="1">AND(AG123 &gt;= $B$4, NOT(OR($AF125:AF125)))</f>
        <v>0</v>
      </c>
      <c r="AH125" s="52" t="b">
        <f t="array" aca="1" ref="AH125" ca="1">AND(AH123 &gt;= $B$4, NOT(OR($AF125:AG125)))</f>
        <v>0</v>
      </c>
      <c r="AI125" s="52" t="b">
        <f t="array" aca="1" ref="AI125" ca="1">AND(AI123 &gt;= $B$4, NOT(OR($AF125:AH125)))</f>
        <v>0</v>
      </c>
      <c r="AJ125" s="52" t="b">
        <f t="array" aca="1" ref="AJ125" ca="1">AND(AJ123 &gt;= $B$4, NOT(OR($AF125:AI125)))</f>
        <v>0</v>
      </c>
      <c r="AK125" s="73"/>
      <c r="AL125" s="70"/>
    </row>
    <row r="126" spans="7:38" ht="14.55" customHeight="1" x14ac:dyDescent="0.3">
      <c r="G126" s="3">
        <v>124</v>
      </c>
      <c r="H126" s="58">
        <v>1.0575733206704383</v>
      </c>
      <c r="I126" s="58">
        <v>0.44223073375389416</v>
      </c>
      <c r="J126" s="58">
        <v>-1.5271542819217747</v>
      </c>
      <c r="K126" s="59">
        <v>3.6498388252386382E-2</v>
      </c>
      <c r="L126" s="60">
        <f t="array" ref="L126:O126">TRANSPOSE(MMULT(Option!$B$25:$E$28, TRANSPOSE(H126:K126)))</f>
        <v>1.0575733206704383</v>
      </c>
      <c r="M126" s="60">
        <v>0.82834049068079185</v>
      </c>
      <c r="N126" s="60">
        <v>-0.8024824600890893</v>
      </c>
      <c r="O126" s="60">
        <v>0.27201787489258611</v>
      </c>
      <c r="P126" s="56" t="str">
        <f t="shared" si="80"/>
        <v>25/4</v>
      </c>
      <c r="R126" s="80"/>
      <c r="S126" s="3" t="s">
        <v>30</v>
      </c>
      <c r="T126" s="60">
        <f ca="1"/>
        <v>-0.46674773113918178</v>
      </c>
      <c r="U126" s="60">
        <f ca="1"/>
        <v>-0.64752073113056086</v>
      </c>
      <c r="V126" s="60">
        <f ca="1"/>
        <v>-1.0344326991242527</v>
      </c>
      <c r="W126" s="60">
        <f ca="1"/>
        <v>-0.44515585977381744</v>
      </c>
      <c r="X126" s="60">
        <f ca="1"/>
        <v>1.1900483763722667</v>
      </c>
      <c r="Y126" s="52">
        <f ca="1">$B$14 * EXP(($E$3 - $C$14^2/2) * Y$2 + $C$14*SQRT(Y$2)*T126)</f>
        <v>87.369466375055069</v>
      </c>
      <c r="Z126" s="52">
        <f ca="1">Y126 * EXP(($E$3 - $C$14^2/2) * (Z$2-Y$2) + $C$14*SQRT(Z$2-Y$2)*U126)</f>
        <v>72.304737116880958</v>
      </c>
      <c r="AA126" s="52">
        <f ca="1">Z126 * EXP(($E$3 - $C$14^2/2) * (AA$2-Z$2) + $C$14*SQRT(AA$2-Z$2)*V126)</f>
        <v>53.279936668113443</v>
      </c>
      <c r="AB126" s="52">
        <f ca="1">AA126 * EXP(($E$3 - $C$14^2/2) * (AB$2-AA$2) + $C$14*SQRT(AB$2-AA$2)*W126)</f>
        <v>46.85290811441665</v>
      </c>
      <c r="AC126" s="52">
        <f ca="1">AB126 * EXP(($E$3 - $C$14^2/2) * (AC$2-AB$2) + $C$14*SQRT(AC$2-AB$2)*X126)</f>
        <v>67.291073644012883</v>
      </c>
      <c r="AD126" s="47"/>
      <c r="AE126" s="3" t="s">
        <v>68</v>
      </c>
      <c r="AF126" s="52" t="b">
        <f ca="1">AND(AF123&gt;$B$3, NOT(OR($AF125:AF125)))</f>
        <v>1</v>
      </c>
      <c r="AG126" s="52" t="b">
        <f ca="1">AND(AG123&gt;$B$3, NOT(OR($AF125:AG125)))</f>
        <v>0</v>
      </c>
      <c r="AH126" s="52" t="b">
        <f ca="1">AND(AH123&gt;$B$3, NOT(OR($AF125:AH125)))</f>
        <v>0</v>
      </c>
      <c r="AI126" s="52" t="b">
        <f ca="1">AND(AI123&gt;$B$3, NOT(OR($AF125:AI125)))</f>
        <v>0</v>
      </c>
      <c r="AJ126" s="52" t="b">
        <f ca="1">AND(AJ123&gt;$B$3, NOT(OR($AF125:AJ125)))</f>
        <v>0</v>
      </c>
      <c r="AK126" s="74"/>
      <c r="AL126" s="70"/>
    </row>
    <row r="127" spans="7:38" ht="14.55" customHeight="1" x14ac:dyDescent="0.3">
      <c r="G127" s="3">
        <v>125</v>
      </c>
      <c r="H127" s="58">
        <v>-0.82057708326717205</v>
      </c>
      <c r="I127" s="58">
        <v>-1.2610474543545112</v>
      </c>
      <c r="J127" s="58">
        <v>-1.3405076266754645</v>
      </c>
      <c r="K127" s="59">
        <v>-0.44078766442779782</v>
      </c>
      <c r="L127" s="60">
        <f t="array" ref="L127:O127">TRANSPOSE(MMULT(Option!$B$25:$E$28, TRANSPOSE(H127:K127)))</f>
        <v>-0.82057708326717205</v>
      </c>
      <c r="M127" s="60">
        <v>-1.4839999162090522</v>
      </c>
      <c r="N127" s="60">
        <v>-1.835831912873507</v>
      </c>
      <c r="O127" s="60">
        <v>-1.2975588739031623</v>
      </c>
      <c r="P127" s="56" t="str">
        <f t="shared" si="80"/>
        <v>25/5</v>
      </c>
      <c r="R127" s="80">
        <v>32</v>
      </c>
      <c r="S127" s="3" t="s">
        <v>28</v>
      </c>
      <c r="T127" s="60">
        <f t="array" aca="1" ref="T127:T130" ca="1">TRANSPOSE(OFFSET($L$3, MATCH($R127 &amp; "/" &amp; T$2, $P$3:$P$5002, 0) - 1, 0, 1, $E$1))</f>
        <v>-0.49514738262165531</v>
      </c>
      <c r="U127" s="60">
        <f t="array" aca="1" ref="U127:U130" ca="1">TRANSPOSE(OFFSET($L$3, MATCH($R127 &amp; "/" &amp; U$2, $P$3:$P$5002, 0) - 1, 0, 1, $E$1))</f>
        <v>-0.45664301442220273</v>
      </c>
      <c r="V127" s="60">
        <f t="array" aca="1" ref="V127:V130" ca="1">TRANSPOSE(OFFSET($L$3, MATCH($R127 &amp; "/" &amp; V$2, $P$3:$P$5002, 0) - 1, 0, 1, $E$1))</f>
        <v>-0.68305051126908833</v>
      </c>
      <c r="W127" s="60">
        <f t="array" aca="1" ref="W127:W130" ca="1">TRANSPOSE(OFFSET($L$3, MATCH($R127 &amp; "/" &amp; W$2, $P$3:$P$5002, 0) - 1, 0, 1, $E$1))</f>
        <v>1.1477938309733691</v>
      </c>
      <c r="X127" s="60">
        <f t="array" aca="1" ref="X127:X130" ca="1">TRANSPOSE(OFFSET($L$3, MATCH($R127 &amp; "/" &amp; X$2, $P$3:$P$5002, 0) - 1, 0, 1, $E$1))</f>
        <v>0.66577792470961272</v>
      </c>
      <c r="Y127" s="52">
        <f ca="1">$B$11 * EXP(($E$3 - $C$11^2/2) * Y$2 + $C$11*SQRT(Y$2)*T127)</f>
        <v>86.628249684482014</v>
      </c>
      <c r="Z127" s="52">
        <f ca="1">Y127 * EXP(($E$3 - $C$11^2/2) * (Z$2-Y$2) + $C$11*SQRT(Z$2-Y$2)*U127)</f>
        <v>75.916425206726586</v>
      </c>
      <c r="AA127" s="52">
        <f ca="1">Z127 * EXP(($E$3 - $C$11^2/2) * (AA$2-Z$2) + $C$11*SQRT(AA$2-Z$2)*V127)</f>
        <v>62.160385855345716</v>
      </c>
      <c r="AB127" s="52">
        <f ca="1">AA127 * EXP(($E$3 - $C$11^2/2) * (AB$2-AA$2) + $C$11*SQRT(AB$2-AA$2)*W127)</f>
        <v>88.151423981518619</v>
      </c>
      <c r="AC127" s="52">
        <f ca="1">AB127 * EXP(($E$3 - $C$11^2/2) * (AC$2-AB$2) + $C$11*SQRT(AC$2-AB$2)*X127)</f>
        <v>108.17923557640555</v>
      </c>
      <c r="AD127" s="47"/>
      <c r="AE127" s="3" t="s">
        <v>69</v>
      </c>
      <c r="AF127" s="20" cm="1">
        <f t="array" aca="1" ref="AF127" ca="1">MIN(Y127:Y130 / $D$11:$D$14)</f>
        <v>0.62756293998356782</v>
      </c>
      <c r="AG127" s="20" cm="1">
        <f t="array" aca="1" ref="AG127" ca="1">MIN(Z127:Z130 / $D$11:$D$14)</f>
        <v>0.60620159815905983</v>
      </c>
      <c r="AH127" s="20" cm="1">
        <f t="array" aca="1" ref="AH127" ca="1">MIN(AA127:AA130 / $D$11:$D$14)</f>
        <v>0.58801774827465925</v>
      </c>
      <c r="AI127" s="20" cm="1">
        <f t="array" aca="1" ref="AI127" ca="1">MIN(AB127:AB130 / $D$11:$D$14)</f>
        <v>0.57422366689732351</v>
      </c>
      <c r="AJ127" s="20" cm="1">
        <f t="array" aca="1" ref="AJ127" ca="1">MIN(AC127:AC130 / $D$11:$D$14)</f>
        <v>0.49269146642811212</v>
      </c>
      <c r="AK127" s="72">
        <f t="array" aca="1" ref="AK127" ca="1">SUMPRODUCT(AF128:AJ128, EXP(-$E$3*$AF$2:$AJ$2))</f>
        <v>77880.078307140488</v>
      </c>
      <c r="AL127" s="70">
        <f ca="1">MAX(AC128 - $D$11, 0) * EXP(-$E$2*$E$3)</f>
        <v>35.40904244465019</v>
      </c>
    </row>
    <row r="128" spans="7:38" ht="14.55" customHeight="1" x14ac:dyDescent="0.3">
      <c r="G128" s="3">
        <v>126</v>
      </c>
      <c r="H128" s="58">
        <v>-1.0555957321818612</v>
      </c>
      <c r="I128" s="58">
        <v>-1.1647526915698678</v>
      </c>
      <c r="J128" s="58">
        <v>1.5289539179292542</v>
      </c>
      <c r="K128" s="59">
        <v>-0.61656680852584589</v>
      </c>
      <c r="L128" s="60">
        <f t="array" ref="L128:O128">TRANSPOSE(MMULT(Option!$B$25:$E$28, TRANSPOSE(H128:K128)))</f>
        <v>-1.0555957321818612</v>
      </c>
      <c r="M128" s="60">
        <v>-1.4897517678772387</v>
      </c>
      <c r="N128" s="60">
        <v>0.61565347316386565</v>
      </c>
      <c r="O128" s="60">
        <v>-0.95681716525225957</v>
      </c>
      <c r="P128" s="56" t="str">
        <f t="shared" si="80"/>
        <v>26/1</v>
      </c>
      <c r="R128" s="80"/>
      <c r="S128" s="3" t="s">
        <v>29</v>
      </c>
      <c r="T128" s="60">
        <f ca="1"/>
        <v>1.7527909599553551</v>
      </c>
      <c r="U128" s="60">
        <f ca="1"/>
        <v>-1.6236601629378102</v>
      </c>
      <c r="V128" s="60">
        <f ca="1"/>
        <v>0.54192938997204343</v>
      </c>
      <c r="W128" s="60">
        <f ca="1"/>
        <v>0.92340538500541336</v>
      </c>
      <c r="X128" s="60">
        <f ca="1"/>
        <v>-0.42855571923734387</v>
      </c>
      <c r="Y128" s="52">
        <f ca="1">$B$12 * EXP(($E$3 - $C$12^2/2) * Y$2 + $C$12*SQRT(Y$2)*T128)</f>
        <v>170.03553999160999</v>
      </c>
      <c r="Z128" s="52">
        <f ca="1">Y128 * EXP(($E$3 - $C$12^2/2) * (Z$2-Y$2) + $C$12*SQRT(Z$2-Y$2)*U128)</f>
        <v>104.9946530044115</v>
      </c>
      <c r="AA128" s="52">
        <f ca="1">Z128 * EXP(($E$3 - $C$12^2/2) * (AA$2-Z$2) + $C$12*SQRT(AA$2-Z$2)*V128)</f>
        <v>124.14971819605768</v>
      </c>
      <c r="AB128" s="52">
        <f ca="1">AA128 * EXP(($E$3 - $C$12^2/2) * (AB$2-AA$2) + $C$12*SQRT(AB$2-AA$2)*W128)</f>
        <v>164.59861231980977</v>
      </c>
      <c r="AC128" s="52">
        <f ca="1">AB128 * EXP(($E$3 - $C$12^2/2) * (AC$2-AB$2) + $C$12*SQRT(AC$2-AB$2)*X128)</f>
        <v>145.46611047950589</v>
      </c>
      <c r="AD128" s="47"/>
      <c r="AE128" s="3" t="s">
        <v>47</v>
      </c>
      <c r="AF128" s="64">
        <f t="shared" ref="AF128" ca="1" si="156">($B$5*AF130 + (1 + $B$6)*AF129)*$B$2</f>
        <v>0</v>
      </c>
      <c r="AG128" s="64">
        <f t="shared" ref="AG128" ca="1" si="157">($B$5*AG130 + (1 + $B$6)*AG129)*$B$2</f>
        <v>0</v>
      </c>
      <c r="AH128" s="64">
        <f t="shared" ref="AH128" ca="1" si="158">($B$5*AH130 + (1 + $B$6)*AH129)*$B$2</f>
        <v>0</v>
      </c>
      <c r="AI128" s="64">
        <f t="shared" ref="AI128" ca="1" si="159">($B$5*AI130 + (1 + $B$6)*AI129)*$B$2</f>
        <v>0</v>
      </c>
      <c r="AJ128" s="64" cm="1">
        <f t="array" aca="1" ref="AJ128" ca="1">($B$5*AJ130 + (1 + $B$6)*AJ129 + AND(NOT(AF129:AJ129)))*$B$2</f>
        <v>100000</v>
      </c>
      <c r="AK128" s="73"/>
      <c r="AL128" s="70"/>
    </row>
    <row r="129" spans="7:38" ht="14.55" customHeight="1" x14ac:dyDescent="0.3">
      <c r="G129" s="3">
        <v>127</v>
      </c>
      <c r="H129" s="58">
        <v>-0.45139746815101317</v>
      </c>
      <c r="I129" s="58">
        <v>-0.9140303679760694</v>
      </c>
      <c r="J129" s="58">
        <v>0.51378795610656358</v>
      </c>
      <c r="K129" s="59">
        <v>-1.3329946185862991</v>
      </c>
      <c r="L129" s="60">
        <f t="array" ref="L129:O129">TRANSPOSE(MMULT(Option!$B$25:$E$28, TRANSPOSE(H129:K129)))</f>
        <v>-0.45139746815101317</v>
      </c>
      <c r="M129" s="60">
        <v>-1.018281657008141</v>
      </c>
      <c r="N129" s="60">
        <v>3.1356811985981836E-2</v>
      </c>
      <c r="O129" s="60">
        <v>-1.4611355741618177</v>
      </c>
      <c r="P129" s="56" t="str">
        <f t="shared" si="80"/>
        <v>26/2</v>
      </c>
      <c r="R129" s="80"/>
      <c r="S129" s="3" t="s">
        <v>31</v>
      </c>
      <c r="T129" s="60">
        <f ca="1"/>
        <v>0.35114034181684356</v>
      </c>
      <c r="U129" s="60">
        <f ca="1"/>
        <v>-2.0221724359743765</v>
      </c>
      <c r="V129" s="60">
        <f ca="1"/>
        <v>-0.14896173050401801</v>
      </c>
      <c r="W129" s="60">
        <f ca="1"/>
        <v>-9.5793825263520982E-2</v>
      </c>
      <c r="X129" s="60">
        <f ca="1"/>
        <v>-0.52711944873566918</v>
      </c>
      <c r="Y129" s="52">
        <f ca="1">$B$13 * EXP(($E$3 - $C$13^2/2) * Y$2 + $C$13*SQRT(Y$2)*T129)</f>
        <v>111.66600173565399</v>
      </c>
      <c r="Z129" s="52">
        <f ca="1">Y129 * EXP(($E$3 - $C$13^2/2) * (Z$2-Y$2) + $C$13*SQRT(Z$2-Y$2)*U129)</f>
        <v>61.182460649007886</v>
      </c>
      <c r="AA129" s="52">
        <f ca="1">Z129 * EXP(($E$3 - $C$13^2/2) * (AA$2-Z$2) + $C$13*SQRT(AA$2-Z$2)*V129)</f>
        <v>58.80177482746592</v>
      </c>
      <c r="AB129" s="52">
        <f ca="1">AA129 * EXP(($E$3 - $C$13^2/2) * (AB$2-AA$2) + $C$13*SQRT(AB$2-AA$2)*W129)</f>
        <v>57.422366689732357</v>
      </c>
      <c r="AC129" s="52">
        <f ca="1">AB129 * EXP(($E$3 - $C$13^2/2) * (AC$2-AB$2) + $C$13*SQRT(AC$2-AB$2)*X129)</f>
        <v>49.269146642811215</v>
      </c>
      <c r="AD129" s="47"/>
      <c r="AE129" s="3" t="s">
        <v>46</v>
      </c>
      <c r="AF129" s="52" t="b">
        <f t="shared" ref="AF129" ca="1" si="160">AF127 &gt;= $B$4</f>
        <v>0</v>
      </c>
      <c r="AG129" s="52" t="b">
        <f t="array" aca="1" ref="AG129" ca="1">AND(AG127 &gt;= $B$4, NOT(OR($AF129:AF129)))</f>
        <v>0</v>
      </c>
      <c r="AH129" s="52" t="b">
        <f t="array" aca="1" ref="AH129" ca="1">AND(AH127 &gt;= $B$4, NOT(OR($AF129:AG129)))</f>
        <v>0</v>
      </c>
      <c r="AI129" s="52" t="b">
        <f t="array" aca="1" ref="AI129" ca="1">AND(AI127 &gt;= $B$4, NOT(OR($AF129:AH129)))</f>
        <v>0</v>
      </c>
      <c r="AJ129" s="52" t="b">
        <f t="array" aca="1" ref="AJ129" ca="1">AND(AJ127 &gt;= $B$4, NOT(OR($AF129:AI129)))</f>
        <v>0</v>
      </c>
      <c r="AK129" s="73"/>
      <c r="AL129" s="70"/>
    </row>
    <row r="130" spans="7:38" ht="14.55" customHeight="1" x14ac:dyDescent="0.3">
      <c r="G130" s="3">
        <v>128</v>
      </c>
      <c r="H130" s="58">
        <v>9.7844091216245183E-2</v>
      </c>
      <c r="I130" s="58">
        <v>0.56832392620311223</v>
      </c>
      <c r="J130" s="58">
        <v>-0.74150251304221571</v>
      </c>
      <c r="K130" s="59">
        <v>-0.14315201790560897</v>
      </c>
      <c r="L130" s="60">
        <f t="array" ref="L130:O130">TRANSPOSE(MMULT(Option!$B$25:$E$28, TRANSPOSE(H130:K130)))</f>
        <v>9.7844091216245183E-2</v>
      </c>
      <c r="M130" s="60">
        <v>0.56001511870254972</v>
      </c>
      <c r="N130" s="60">
        <v>-0.46330934664996426</v>
      </c>
      <c r="O130" s="60">
        <v>-7.9354761324889764E-2</v>
      </c>
      <c r="P130" s="56" t="str">
        <f t="shared" si="80"/>
        <v>26/3</v>
      </c>
      <c r="R130" s="80"/>
      <c r="S130" s="3" t="s">
        <v>30</v>
      </c>
      <c r="T130" s="60">
        <f ca="1"/>
        <v>-1.5697043674784199</v>
      </c>
      <c r="U130" s="60">
        <f ca="1"/>
        <v>-0.13210455920765563</v>
      </c>
      <c r="V130" s="60">
        <f ca="1"/>
        <v>3.9957661114087245E-2</v>
      </c>
      <c r="W130" s="60">
        <f ca="1"/>
        <v>-0.12225569808071102</v>
      </c>
      <c r="X130" s="60">
        <f ca="1"/>
        <v>-0.34220110577226442</v>
      </c>
      <c r="Y130" s="52">
        <f ca="1">$B$14 * EXP(($E$3 - $C$14^2/2) * Y$2 + $C$14*SQRT(Y$2)*T130)</f>
        <v>62.756293998356782</v>
      </c>
      <c r="Z130" s="52">
        <f ca="1">Y130 * EXP(($E$3 - $C$14^2/2) * (Z$2-Y$2) + $C$14*SQRT(Z$2-Y$2)*U130)</f>
        <v>60.620159815905978</v>
      </c>
      <c r="AA130" s="52">
        <f ca="1">Z130 * EXP(($E$3 - $C$14^2/2) * (AA$2-Z$2) + $C$14*SQRT(AA$2-Z$2)*V130)</f>
        <v>61.658728821817967</v>
      </c>
      <c r="AB130" s="52">
        <f ca="1">AA130 * EXP(($E$3 - $C$14^2/2) * (AB$2-AA$2) + $C$14*SQRT(AB$2-AA$2)*W130)</f>
        <v>59.736193733653067</v>
      </c>
      <c r="AC130" s="52">
        <f ca="1">AB130 * EXP(($E$3 - $C$14^2/2) * (AC$2-AB$2) + $C$14*SQRT(AC$2-AB$2)*X130)</f>
        <v>54.178154037775457</v>
      </c>
      <c r="AD130" s="47"/>
      <c r="AE130" s="3" t="s">
        <v>68</v>
      </c>
      <c r="AF130" s="52" t="b">
        <f ca="1">AND(AF127&gt;$B$3, NOT(OR($AF129:AF129)))</f>
        <v>0</v>
      </c>
      <c r="AG130" s="52" t="b">
        <f ca="1">AND(AG127&gt;$B$3, NOT(OR($AF129:AG129)))</f>
        <v>0</v>
      </c>
      <c r="AH130" s="52" t="b">
        <f ca="1">AND(AH127&gt;$B$3, NOT(OR($AF129:AH129)))</f>
        <v>0</v>
      </c>
      <c r="AI130" s="52" t="b">
        <f ca="1">AND(AI127&gt;$B$3, NOT(OR($AF129:AI129)))</f>
        <v>0</v>
      </c>
      <c r="AJ130" s="52" t="b">
        <f ca="1">AND(AJ127&gt;$B$3, NOT(OR($AF129:AJ129)))</f>
        <v>0</v>
      </c>
      <c r="AK130" s="74"/>
      <c r="AL130" s="70"/>
    </row>
    <row r="131" spans="7:38" ht="14.55" customHeight="1" x14ac:dyDescent="0.3">
      <c r="G131" s="3">
        <v>129</v>
      </c>
      <c r="H131" s="58">
        <v>-0.99854270207609441</v>
      </c>
      <c r="I131" s="58">
        <v>-4.6019280849627892E-2</v>
      </c>
      <c r="J131" s="58">
        <v>0.26273027470226762</v>
      </c>
      <c r="K131" s="59">
        <v>-0.31157579566112314</v>
      </c>
      <c r="L131" s="60">
        <f t="array" ref="L131:O131">TRANSPOSE(MMULT(Option!$B$25:$E$28, TRANSPOSE(H131:K131)))</f>
        <v>-0.99854270207609441</v>
      </c>
      <c r="M131" s="60">
        <v>-0.4415944484146081</v>
      </c>
      <c r="N131" s="60">
        <v>-0.18070911246009988</v>
      </c>
      <c r="O131" s="60">
        <v>-0.62700562917682956</v>
      </c>
      <c r="P131" s="56" t="str">
        <f t="shared" si="80"/>
        <v>26/4</v>
      </c>
      <c r="R131" s="80">
        <v>33</v>
      </c>
      <c r="S131" s="3" t="s">
        <v>28</v>
      </c>
      <c r="T131" s="60">
        <f t="array" aca="1" ref="T131:T134" ca="1">TRANSPOSE(OFFSET($L$3, MATCH($R131 &amp; "/" &amp; T$2, $P$3:$P$5002, 0) - 1, 0, 1, $E$1))</f>
        <v>0.54455975800975698</v>
      </c>
      <c r="U131" s="60">
        <f t="array" aca="1" ref="U131:U134" ca="1">TRANSPOSE(OFFSET($L$3, MATCH($R131 &amp; "/" &amp; U$2, $P$3:$P$5002, 0) - 1, 0, 1, $E$1))</f>
        <v>0.62957802056790502</v>
      </c>
      <c r="V131" s="60">
        <f t="array" aca="1" ref="V131:V134" ca="1">TRANSPOSE(OFFSET($L$3, MATCH($R131 &amp; "/" &amp; V$2, $P$3:$P$5002, 0) - 1, 0, 1, $E$1))</f>
        <v>-1.0677004978411728</v>
      </c>
      <c r="W131" s="60">
        <f t="array" aca="1" ref="W131:W134" ca="1">TRANSPOSE(OFFSET($L$3, MATCH($R131 &amp; "/" &amp; W$2, $P$3:$P$5002, 0) - 1, 0, 1, $E$1))</f>
        <v>-0.14929821800471441</v>
      </c>
      <c r="X131" s="60">
        <f t="array" aca="1" ref="X131:X134" ca="1">TRANSPOSE(OFFSET($L$3, MATCH($R131 &amp; "/" &amp; X$2, $P$3:$P$5002, 0) - 1, 0, 1, $E$1))</f>
        <v>-0.18651189581500038</v>
      </c>
      <c r="Y131" s="52">
        <f ca="1">$B$11 * EXP(($E$3 - $C$11^2/2) * Y$2 + $C$11*SQRT(Y$2)*T131)</f>
        <v>118.33719255200184</v>
      </c>
      <c r="Z131" s="52">
        <f ca="1">Y131 * EXP(($E$3 - $C$11^2/2) * (Z$2-Y$2) + $C$11*SQRT(Z$2-Y$2)*U131)</f>
        <v>143.65455868098206</v>
      </c>
      <c r="AA131" s="52">
        <f ca="1">Z131 * EXP(($E$3 - $C$11^2/2) * (AA$2-Z$2) + $C$11*SQRT(AA$2-Z$2)*V131)</f>
        <v>104.80498842287504</v>
      </c>
      <c r="AB131" s="52">
        <f ca="1">AA131 * EXP(($E$3 - $C$11^2/2) * (AB$2-AA$2) + $C$11*SQRT(AB$2-AA$2)*W131)</f>
        <v>100.71672817114757</v>
      </c>
      <c r="AC131" s="52">
        <f ca="1">AB131 * EXP(($E$3 - $C$11^2/2) * (AC$2-AB$2) + $C$11*SQRT(AC$2-AB$2)*X131)</f>
        <v>95.713402537131074</v>
      </c>
      <c r="AD131" s="47"/>
      <c r="AE131" s="3" t="s">
        <v>69</v>
      </c>
      <c r="AF131" s="20" cm="1">
        <f t="array" aca="1" ref="AF131" ca="1">MIN(Y131:Y134 / $D$11:$D$14)</f>
        <v>0.88134215177819486</v>
      </c>
      <c r="AG131" s="20" cm="1">
        <f t="array" aca="1" ref="AG131" ca="1">MIN(Z131:Z134 / $D$11:$D$14)</f>
        <v>0.56354738713412111</v>
      </c>
      <c r="AH131" s="20" cm="1">
        <f t="array" aca="1" ref="AH131" ca="1">MIN(AA131:AA134 / $D$11:$D$14)</f>
        <v>0.47851883498811459</v>
      </c>
      <c r="AI131" s="20" cm="1">
        <f t="array" aca="1" ref="AI131" ca="1">MIN(AB131:AB134 / $D$11:$D$14)</f>
        <v>0.30686309955884894</v>
      </c>
      <c r="AJ131" s="20" cm="1">
        <f t="array" aca="1" ref="AJ131" ca="1">MIN(AC131:AC134 / $D$11:$D$14)</f>
        <v>0.29997689644459252</v>
      </c>
      <c r="AK131" s="72">
        <f t="array" aca="1" ref="AK131" ca="1">SUMPRODUCT(AF132:AJ132, EXP(-$E$3*$AF$2:$AJ$2))</f>
        <v>92148.519674651194</v>
      </c>
      <c r="AL131" s="70">
        <f ca="1">MAX(AC132 - $D$11, 0) * EXP(-$E$2*$E$3)</f>
        <v>0</v>
      </c>
    </row>
    <row r="132" spans="7:38" ht="14.55" customHeight="1" x14ac:dyDescent="0.3">
      <c r="G132" s="3">
        <v>130</v>
      </c>
      <c r="H132" s="58">
        <v>-1.5380141001831642</v>
      </c>
      <c r="I132" s="58">
        <v>1.2379482689773988</v>
      </c>
      <c r="J132" s="58">
        <v>-1.1649240845568343</v>
      </c>
      <c r="K132" s="59">
        <v>-0.63688926687805381</v>
      </c>
      <c r="L132" s="60">
        <f t="array" ref="L132:O132">TRANSPOSE(MMULT(Option!$B$25:$E$28, TRANSPOSE(H132:K132)))</f>
        <v>-1.5380141001831642</v>
      </c>
      <c r="M132" s="60">
        <v>0.5193926897324308</v>
      </c>
      <c r="N132" s="60">
        <v>-1.3141992378888756</v>
      </c>
      <c r="O132" s="60">
        <v>-1.0638039725135215</v>
      </c>
      <c r="P132" s="56" t="str">
        <f t="shared" ref="P132:P195" si="161">(QUOTIENT(G132 - 1, $E$2) + 1) &amp; "/" &amp; MOD(G132 -1, $E$2) + 1</f>
        <v>26/5</v>
      </c>
      <c r="R132" s="80"/>
      <c r="S132" s="3" t="s">
        <v>29</v>
      </c>
      <c r="T132" s="60">
        <f ca="1"/>
        <v>-0.43769786976320091</v>
      </c>
      <c r="U132" s="60">
        <f ca="1"/>
        <v>-1.5073149793868161</v>
      </c>
      <c r="V132" s="60">
        <f ca="1"/>
        <v>-0.56185283850738599</v>
      </c>
      <c r="W132" s="60">
        <f ca="1"/>
        <v>-1.4976461810990194</v>
      </c>
      <c r="X132" s="60">
        <f ca="1"/>
        <v>-9.2320861719774577E-2</v>
      </c>
      <c r="Y132" s="52">
        <f ca="1">$B$12 * EXP(($E$3 - $C$12^2/2) * Y$2 + $C$12*SQRT(Y$2)*T132)</f>
        <v>88.134215177819485</v>
      </c>
      <c r="Z132" s="52">
        <f ca="1">Y132 * EXP(($E$3 - $C$12^2/2) * (Z$2-Y$2) + $C$12*SQRT(Z$2-Y$2)*U132)</f>
        <v>56.354738713412111</v>
      </c>
      <c r="AA132" s="52">
        <f ca="1">Z132 * EXP(($E$3 - $C$12^2/2) * (AA$2-Z$2) + $C$12*SQRT(AA$2-Z$2)*V132)</f>
        <v>47.851883498811461</v>
      </c>
      <c r="AB132" s="52">
        <f ca="1">AA132 * EXP(($E$3 - $C$12^2/2) * (AB$2-AA$2) + $C$12*SQRT(AB$2-AA$2)*W132)</f>
        <v>30.686309955884894</v>
      </c>
      <c r="AC132" s="52">
        <f ca="1">AB132 * EXP(($E$3 - $C$12^2/2) * (AC$2-AB$2) + $C$12*SQRT(AC$2-AB$2)*X132)</f>
        <v>29.997689644459253</v>
      </c>
      <c r="AD132" s="47"/>
      <c r="AE132" s="3" t="s">
        <v>47</v>
      </c>
      <c r="AF132" s="64">
        <f t="shared" ref="AF132" ca="1" si="162">($B$5*AF134 + (1 + $B$6)*AF133)*$B$2</f>
        <v>15000</v>
      </c>
      <c r="AG132" s="64">
        <f t="shared" ref="AG132" ca="1" si="163">($B$5*AG134 + (1 + $B$6)*AG133)*$B$2</f>
        <v>0</v>
      </c>
      <c r="AH132" s="64">
        <f t="shared" ref="AH132" ca="1" si="164">($B$5*AH134 + (1 + $B$6)*AH133)*$B$2</f>
        <v>0</v>
      </c>
      <c r="AI132" s="64">
        <f t="shared" ref="AI132" ca="1" si="165">($B$5*AI134 + (1 + $B$6)*AI133)*$B$2</f>
        <v>0</v>
      </c>
      <c r="AJ132" s="64" cm="1">
        <f t="array" aca="1" ref="AJ132" ca="1">($B$5*AJ134 + (1 + $B$6)*AJ133 + AND(NOT(AF133:AJ133)))*$B$2</f>
        <v>100000</v>
      </c>
      <c r="AK132" s="73"/>
      <c r="AL132" s="70"/>
    </row>
    <row r="133" spans="7:38" ht="14.55" customHeight="1" x14ac:dyDescent="0.3">
      <c r="G133" s="3">
        <v>131</v>
      </c>
      <c r="H133" s="58">
        <v>0.69372262519764971</v>
      </c>
      <c r="I133" s="58">
        <v>-0.39265496372693748</v>
      </c>
      <c r="J133" s="58">
        <v>1.2754748803219953</v>
      </c>
      <c r="K133" s="59">
        <v>-0.76944958764324356</v>
      </c>
      <c r="L133" s="60">
        <f t="array" ref="L133:O133">TRANSPOSE(MMULT(Option!$B$25:$E$28, TRANSPOSE(H133:K133)))</f>
        <v>0.69372262519764971</v>
      </c>
      <c r="M133" s="60">
        <v>-8.2385168576706247E-2</v>
      </c>
      <c r="N133" s="60">
        <v>1.2949302706240722</v>
      </c>
      <c r="O133" s="60">
        <v>-0.23530221022347031</v>
      </c>
      <c r="P133" s="56" t="str">
        <f t="shared" si="161"/>
        <v>27/1</v>
      </c>
      <c r="R133" s="80"/>
      <c r="S133" s="3" t="s">
        <v>31</v>
      </c>
      <c r="T133" s="60">
        <f ca="1"/>
        <v>-7.1908857538193108E-2</v>
      </c>
      <c r="U133" s="60">
        <f ca="1"/>
        <v>0.8563304214614027</v>
      </c>
      <c r="V133" s="60">
        <f ca="1"/>
        <v>0.65653255517178155</v>
      </c>
      <c r="W133" s="60">
        <f ca="1"/>
        <v>0.56206723034323303</v>
      </c>
      <c r="X133" s="60">
        <f ca="1"/>
        <v>-0.58753661232848198</v>
      </c>
      <c r="Y133" s="52">
        <f ca="1">$B$13 * EXP(($E$3 - $C$13^2/2) * Y$2 + $C$13*SQRT(Y$2)*T133)</f>
        <v>98.356391373401365</v>
      </c>
      <c r="Z133" s="52">
        <f ca="1">Y133 * EXP(($E$3 - $C$13^2/2) * (Z$2-Y$2) + $C$13*SQRT(Z$2-Y$2)*U133)</f>
        <v>127.80384852766849</v>
      </c>
      <c r="AA133" s="52">
        <f ca="1">Z133 * EXP(($E$3 - $C$13^2/2) * (AA$2-Z$2) + $C$13*SQRT(AA$2-Z$2)*V133)</f>
        <v>156.40619256247322</v>
      </c>
      <c r="AB133" s="52">
        <f ca="1">AA133 * EXP(($E$3 - $C$13^2/2) * (AB$2-AA$2) + $C$13*SQRT(AB$2-AA$2)*W133)</f>
        <v>186.06137470550837</v>
      </c>
      <c r="AC133" s="52">
        <f ca="1">AB133 * EXP(($E$3 - $C$13^2/2) * (AC$2-AB$2) + $C$13*SQRT(AC$2-AB$2)*X133)</f>
        <v>156.77561937095069</v>
      </c>
      <c r="AD133" s="47"/>
      <c r="AE133" s="3" t="s">
        <v>46</v>
      </c>
      <c r="AF133" s="52" t="b">
        <f t="shared" ref="AF133" ca="1" si="166">AF131 &gt;= $B$4</f>
        <v>0</v>
      </c>
      <c r="AG133" s="52" t="b">
        <f t="array" aca="1" ref="AG133" ca="1">AND(AG131 &gt;= $B$4, NOT(OR($AF133:AF133)))</f>
        <v>0</v>
      </c>
      <c r="AH133" s="52" t="b">
        <f t="array" aca="1" ref="AH133" ca="1">AND(AH131 &gt;= $B$4, NOT(OR($AF133:AG133)))</f>
        <v>0</v>
      </c>
      <c r="AI133" s="52" t="b">
        <f t="array" aca="1" ref="AI133" ca="1">AND(AI131 &gt;= $B$4, NOT(OR($AF133:AH133)))</f>
        <v>0</v>
      </c>
      <c r="AJ133" s="52" t="b">
        <f t="array" aca="1" ref="AJ133" ca="1">AND(AJ131 &gt;= $B$4, NOT(OR($AF133:AI133)))</f>
        <v>0</v>
      </c>
      <c r="AK133" s="73"/>
      <c r="AL133" s="70"/>
    </row>
    <row r="134" spans="7:38" ht="14.55" customHeight="1" x14ac:dyDescent="0.3">
      <c r="G134" s="3">
        <v>132</v>
      </c>
      <c r="H134" s="58">
        <v>1.1524764442146731</v>
      </c>
      <c r="I134" s="58">
        <v>-0.7216959835719754</v>
      </c>
      <c r="J134" s="58">
        <v>-0.51260494279291935</v>
      </c>
      <c r="K134" s="59">
        <v>1.1726165686417223</v>
      </c>
      <c r="L134" s="60">
        <f t="array" ref="L134:O134">TRANSPOSE(MMULT(Option!$B$25:$E$28, TRANSPOSE(H134:K134)))</f>
        <v>1.1524764442146731</v>
      </c>
      <c r="M134" s="60">
        <v>-0.20045471700696749</v>
      </c>
      <c r="N134" s="60">
        <v>-0.17821987318521959</v>
      </c>
      <c r="O134" s="60">
        <v>1.1761248042138299</v>
      </c>
      <c r="P134" s="56" t="str">
        <f t="shared" si="161"/>
        <v>27/2</v>
      </c>
      <c r="R134" s="80"/>
      <c r="S134" s="3" t="s">
        <v>30</v>
      </c>
      <c r="T134" s="60">
        <f ca="1"/>
        <v>5.2578227959484788E-2</v>
      </c>
      <c r="U134" s="60">
        <f ca="1"/>
        <v>-0.80994121336430602</v>
      </c>
      <c r="V134" s="60">
        <f ca="1"/>
        <v>-0.80641043982192628</v>
      </c>
      <c r="W134" s="60">
        <f ca="1"/>
        <v>-0.70511505751162817</v>
      </c>
      <c r="X134" s="60">
        <f ca="1"/>
        <v>0.60128991963227496</v>
      </c>
      <c r="Y134" s="52">
        <f ca="1">$B$14 * EXP(($E$3 - $C$14^2/2) * Y$2 + $C$14*SQRT(Y$2)*T134)</f>
        <v>102.0990738760632</v>
      </c>
      <c r="Z134" s="52">
        <f ca="1">Y134 * EXP(($E$3 - $C$14^2/2) * (Z$2-Y$2) + $C$14*SQRT(Z$2-Y$2)*U134)</f>
        <v>80.47618405201375</v>
      </c>
      <c r="AA134" s="52">
        <f ca="1">Z134 * EXP(($E$3 - $C$14^2/2) * (AA$2-Z$2) + $C$14*SQRT(AA$2-Z$2)*V134)</f>
        <v>63.49988903520719</v>
      </c>
      <c r="AB134" s="52">
        <f ca="1">AA134 * EXP(($E$3 - $C$14^2/2) * (AB$2-AA$2) + $C$14*SQRT(AB$2-AA$2)*W134)</f>
        <v>51.650694469956854</v>
      </c>
      <c r="AC134" s="52">
        <f ca="1">AB134 * EXP(($E$3 - $C$14^2/2) * (AC$2-AB$2) + $C$14*SQRT(AC$2-AB$2)*X134)</f>
        <v>62.171122102468928</v>
      </c>
      <c r="AD134" s="47"/>
      <c r="AE134" s="3" t="s">
        <v>68</v>
      </c>
      <c r="AF134" s="52" t="b">
        <f ca="1">AND(AF131&gt;$B$3, NOT(OR($AF133:AF133)))</f>
        <v>1</v>
      </c>
      <c r="AG134" s="52" t="b">
        <f ca="1">AND(AG131&gt;$B$3, NOT(OR($AF133:AG133)))</f>
        <v>0</v>
      </c>
      <c r="AH134" s="52" t="b">
        <f ca="1">AND(AH131&gt;$B$3, NOT(OR($AF133:AH133)))</f>
        <v>0</v>
      </c>
      <c r="AI134" s="52" t="b">
        <f ca="1">AND(AI131&gt;$B$3, NOT(OR($AF133:AI133)))</f>
        <v>0</v>
      </c>
      <c r="AJ134" s="52" t="b">
        <f ca="1">AND(AJ131&gt;$B$3, NOT(OR($AF133:AJ133)))</f>
        <v>0</v>
      </c>
      <c r="AK134" s="74"/>
      <c r="AL134" s="70"/>
    </row>
    <row r="135" spans="7:38" ht="14.55" customHeight="1" x14ac:dyDescent="0.3">
      <c r="G135" s="3">
        <v>133</v>
      </c>
      <c r="H135" s="58">
        <v>0.15314737100584647</v>
      </c>
      <c r="I135" s="58">
        <v>-0.76098490447172329</v>
      </c>
      <c r="J135" s="58">
        <v>2.3209636910582948E-2</v>
      </c>
      <c r="K135" s="59">
        <v>-0.2126545675186895</v>
      </c>
      <c r="L135" s="60">
        <f t="array" ref="L135:O135">TRANSPOSE(MMULT(Option!$B$25:$E$28, TRANSPOSE(H135:K135)))</f>
        <v>0.15314737100584647</v>
      </c>
      <c r="M135" s="60">
        <v>-0.63619523708974357</v>
      </c>
      <c r="N135" s="60">
        <v>-0.11762841830523843</v>
      </c>
      <c r="O135" s="60">
        <v>-0.31559011066600884</v>
      </c>
      <c r="P135" s="56" t="str">
        <f t="shared" si="161"/>
        <v>27/3</v>
      </c>
      <c r="R135" s="80">
        <v>34</v>
      </c>
      <c r="S135" s="3" t="s">
        <v>28</v>
      </c>
      <c r="T135" s="60">
        <f t="array" aca="1" ref="T135:T138" ca="1">TRANSPOSE(OFFSET($L$3, MATCH($R135 &amp; "/" &amp; T$2, $P$3:$P$5002, 0) - 1, 0, 1, $E$1))</f>
        <v>7.3115979682713592E-2</v>
      </c>
      <c r="U135" s="60">
        <f t="array" aca="1" ref="U135:U138" ca="1">TRANSPOSE(OFFSET($L$3, MATCH($R135 &amp; "/" &amp; U$2, $P$3:$P$5002, 0) - 1, 0, 1, $E$1))</f>
        <v>-0.31365352198305047</v>
      </c>
      <c r="V135" s="60">
        <f t="array" aca="1" ref="V135:V138" ca="1">TRANSPOSE(OFFSET($L$3, MATCH($R135 &amp; "/" &amp; V$2, $P$3:$P$5002, 0) - 1, 0, 1, $E$1))</f>
        <v>1.0976470136485108</v>
      </c>
      <c r="W135" s="60">
        <f t="array" aca="1" ref="W135:W138" ca="1">TRANSPOSE(OFFSET($L$3, MATCH($R135 &amp; "/" &amp; W$2, $P$3:$P$5002, 0) - 1, 0, 1, $E$1))</f>
        <v>-0.54865737326878294</v>
      </c>
      <c r="X135" s="60">
        <f t="array" aca="1" ref="X135:X138" ca="1">TRANSPOSE(OFFSET($L$3, MATCH($R135 &amp; "/" &amp; X$2, $P$3:$P$5002, 0) - 1, 0, 1, $E$1))</f>
        <v>0.50862269319196396</v>
      </c>
      <c r="Y135" s="52">
        <f ca="1">$B$11 * EXP(($E$3 - $C$11^2/2) * Y$2 + $C$11*SQRT(Y$2)*T135)</f>
        <v>102.7300814304803</v>
      </c>
      <c r="Z135" s="52">
        <f ca="1">Y135 * EXP(($E$3 - $C$11^2/2) * (Z$2-Y$2) + $C$11*SQRT(Z$2-Y$2)*U135)</f>
        <v>93.973133096886315</v>
      </c>
      <c r="AA135" s="52">
        <f ca="1">Z135 * EXP(($E$3 - $C$11^2/2) * (AA$2-Z$2) + $C$11*SQRT(AA$2-Z$2)*V135)</f>
        <v>131.27613787938463</v>
      </c>
      <c r="AB135" s="52">
        <f ca="1">AA135 * EXP(($E$3 - $C$11^2/2) * (AB$2-AA$2) + $C$11*SQRT(AB$2-AA$2)*W135)</f>
        <v>111.9112129522819</v>
      </c>
      <c r="AC135" s="52">
        <f ca="1">AB135 * EXP(($E$3 - $C$11^2/2) * (AC$2-AB$2) + $C$11*SQRT(AC$2-AB$2)*X135)</f>
        <v>131.01248491695125</v>
      </c>
      <c r="AD135" s="47"/>
      <c r="AE135" s="3" t="s">
        <v>69</v>
      </c>
      <c r="AF135" s="20" cm="1">
        <f t="array" aca="1" ref="AF135" ca="1">MIN(Y135:Y138 / $D$11:$D$14)</f>
        <v>0.85376005112151854</v>
      </c>
      <c r="AG135" s="20" cm="1">
        <f t="array" aca="1" ref="AG135" ca="1">MIN(Z135:Z138 / $D$11:$D$14)</f>
        <v>0.83778506288089727</v>
      </c>
      <c r="AH135" s="20" cm="1">
        <f t="array" aca="1" ref="AH135" ca="1">MIN(AA135:AA138 / $D$11:$D$14)</f>
        <v>0.79714595958827306</v>
      </c>
      <c r="AI135" s="20" cm="1">
        <f t="array" aca="1" ref="AI135" ca="1">MIN(AB135:AB138 / $D$11:$D$14)</f>
        <v>1.1048082191111617</v>
      </c>
      <c r="AJ135" s="20" cm="1">
        <f t="array" aca="1" ref="AJ135" ca="1">MIN(AC135:AC138 / $D$11:$D$14)</f>
        <v>1.1114658811145217</v>
      </c>
      <c r="AK135" s="72">
        <f t="array" aca="1" ref="AK135" ca="1">SUMPRODUCT(AF136:AJ136, EXP(-$E$3*$AF$2:$AJ$2))</f>
        <v>129684.05398743137</v>
      </c>
      <c r="AL135" s="70">
        <f ca="1">MAX(AC136 - $D$11, 0) * EXP(-$E$2*$E$3)</f>
        <v>112.16417825281182</v>
      </c>
    </row>
    <row r="136" spans="7:38" ht="14.55" customHeight="1" x14ac:dyDescent="0.3">
      <c r="G136" s="3">
        <v>134</v>
      </c>
      <c r="H136" s="58">
        <v>2.5791733443240901</v>
      </c>
      <c r="I136" s="58">
        <v>1.8669260565982659</v>
      </c>
      <c r="J136" s="58">
        <v>0.59765364583035552</v>
      </c>
      <c r="K136" s="59">
        <v>0.70593860610486092</v>
      </c>
      <c r="L136" s="60">
        <f t="array" ref="L136:O136">TRANSPOSE(MMULT(Option!$B$25:$E$28, TRANSPOSE(H136:K136)))</f>
        <v>2.5791733443240901</v>
      </c>
      <c r="M136" s="60">
        <v>2.7427353319790289</v>
      </c>
      <c r="N136" s="60">
        <v>2.0454705489940261</v>
      </c>
      <c r="O136" s="60">
        <v>2.2417250888444062</v>
      </c>
      <c r="P136" s="56" t="str">
        <f t="shared" si="161"/>
        <v>27/4</v>
      </c>
      <c r="R136" s="80"/>
      <c r="S136" s="3" t="s">
        <v>29</v>
      </c>
      <c r="T136" s="60">
        <f ca="1"/>
        <v>-0.54368365085632897</v>
      </c>
      <c r="U136" s="60">
        <f ca="1"/>
        <v>1.4650251649380515</v>
      </c>
      <c r="V136" s="60">
        <f ca="1"/>
        <v>0.41069735947513991</v>
      </c>
      <c r="W136" s="60">
        <f ca="1"/>
        <v>0.56376238870848339</v>
      </c>
      <c r="X136" s="60">
        <f ca="1"/>
        <v>0.99448803210629688</v>
      </c>
      <c r="Y136" s="52">
        <f ca="1">$B$12 * EXP(($E$3 - $C$12^2/2) * Y$2 + $C$12*SQRT(Y$2)*T136)</f>
        <v>85.376005112151859</v>
      </c>
      <c r="Z136" s="52">
        <f ca="1">Y136 * EXP(($E$3 - $C$12^2/2) * (Z$2-Y$2) + $C$12*SQRT(Z$2-Y$2)*U136)</f>
        <v>133.16282668467181</v>
      </c>
      <c r="AA136" s="52">
        <f ca="1">Z136 * EXP(($E$3 - $C$12^2/2) * (AA$2-Z$2) + $C$12*SQRT(AA$2-Z$2)*V136)</f>
        <v>151.37827672624834</v>
      </c>
      <c r="AB136" s="52">
        <f ca="1">AA136 * EXP(($E$3 - $C$12^2/2) * (AB$2-AA$2) + $C$12*SQRT(AB$2-AA$2)*W136)</f>
        <v>180.17175036727477</v>
      </c>
      <c r="AC136" s="52">
        <f ca="1">AB136 * EXP(($E$3 - $C$12^2/2) * (AC$2-AB$2) + $C$12*SQRT(AC$2-AB$2)*X136)</f>
        <v>244.0216557185048</v>
      </c>
      <c r="AD136" s="47"/>
      <c r="AE136" s="3" t="s">
        <v>47</v>
      </c>
      <c r="AF136" s="64">
        <f t="shared" ref="AF136" ca="1" si="167">($B$5*AF138 + (1 + $B$6)*AF137)*$B$2</f>
        <v>15000</v>
      </c>
      <c r="AG136" s="64">
        <f t="shared" ref="AG136" ca="1" si="168">($B$5*AG138 + (1 + $B$6)*AG137)*$B$2</f>
        <v>15000</v>
      </c>
      <c r="AH136" s="64">
        <f t="shared" ref="AH136" ca="1" si="169">($B$5*AH138 + (1 + $B$6)*AH137)*$B$2</f>
        <v>0</v>
      </c>
      <c r="AI136" s="64">
        <f t="shared" ref="AI136" ca="1" si="170">($B$5*AI138 + (1 + $B$6)*AI137)*$B$2</f>
        <v>15000</v>
      </c>
      <c r="AJ136" s="64" cm="1">
        <f t="array" aca="1" ref="AJ136" ca="1">($B$5*AJ138 + (1 + $B$6)*AJ137 + AND(NOT(AF137:AJ137)))*$B$2</f>
        <v>114999.99999999999</v>
      </c>
      <c r="AK136" s="73"/>
      <c r="AL136" s="70"/>
    </row>
    <row r="137" spans="7:38" ht="14.55" customHeight="1" x14ac:dyDescent="0.3">
      <c r="G137" s="3">
        <v>135</v>
      </c>
      <c r="H137" s="58">
        <v>-5.7953065980091258E-3</v>
      </c>
      <c r="I137" s="58">
        <v>1.2725303457862718</v>
      </c>
      <c r="J137" s="58">
        <v>-1.8188684066550809</v>
      </c>
      <c r="K137" s="59">
        <v>0.51416488685372541</v>
      </c>
      <c r="L137" s="60">
        <f t="array" ref="L137:O137">TRANSPOSE(MMULT(Option!$B$25:$E$28, TRANSPOSE(H137:K137)))</f>
        <v>-5.7953065980091258E-3</v>
      </c>
      <c r="M137" s="60">
        <v>1.1639752040995801</v>
      </c>
      <c r="N137" s="60">
        <v>-1.2666218875213222</v>
      </c>
      <c r="O137" s="60">
        <v>0.41620628369022045</v>
      </c>
      <c r="P137" s="56" t="str">
        <f t="shared" si="161"/>
        <v>27/5</v>
      </c>
      <c r="R137" s="80"/>
      <c r="S137" s="3" t="s">
        <v>31</v>
      </c>
      <c r="T137" s="60">
        <f ca="1"/>
        <v>-9.1473362330594721E-2</v>
      </c>
      <c r="U137" s="60">
        <f ca="1"/>
        <v>0.46407583478031578</v>
      </c>
      <c r="V137" s="60">
        <f ca="1"/>
        <v>0.83934644989880824</v>
      </c>
      <c r="W137" s="60">
        <f ca="1"/>
        <v>0.81027742253852875</v>
      </c>
      <c r="X137" s="60">
        <f ca="1"/>
        <v>0.11208112603498893</v>
      </c>
      <c r="Y137" s="52">
        <f ca="1">$B$13 * EXP(($E$3 - $C$13^2/2) * Y$2 + $C$13*SQRT(Y$2)*T137)</f>
        <v>97.780793990357722</v>
      </c>
      <c r="Z137" s="52">
        <f ca="1">Y137 * EXP(($E$3 - $C$13^2/2) * (Z$2-Y$2) + $C$13*SQRT(Z$2-Y$2)*U137)</f>
        <v>112.95064210100115</v>
      </c>
      <c r="AA137" s="52">
        <f ca="1">Z137 * EXP(($E$3 - $C$13^2/2) * (AA$2-Z$2) + $C$13*SQRT(AA$2-Z$2)*V137)</f>
        <v>146.02164478799253</v>
      </c>
      <c r="AB137" s="52">
        <f ca="1">AA137 * EXP(($E$3 - $C$13^2/2) * (AB$2-AA$2) + $C$13*SQRT(AB$2-AA$2)*W137)</f>
        <v>187.13646114241027</v>
      </c>
      <c r="AC137" s="52">
        <f ca="1">AB137 * EXP(($E$3 - $C$13^2/2) * (AC$2-AB$2) + $C$13*SQRT(AC$2-AB$2)*X137)</f>
        <v>194.50588647718115</v>
      </c>
      <c r="AD137" s="47"/>
      <c r="AE137" s="3" t="s">
        <v>46</v>
      </c>
      <c r="AF137" s="52" t="b">
        <f t="shared" ref="AF137" ca="1" si="171">AF135 &gt;= $B$4</f>
        <v>0</v>
      </c>
      <c r="AG137" s="52" t="b">
        <f t="array" aca="1" ref="AG137" ca="1">AND(AG135 &gt;= $B$4, NOT(OR($AF137:AF137)))</f>
        <v>0</v>
      </c>
      <c r="AH137" s="52" t="b">
        <f t="array" aca="1" ref="AH137" ca="1">AND(AH135 &gt;= $B$4, NOT(OR($AF137:AG137)))</f>
        <v>0</v>
      </c>
      <c r="AI137" s="52" t="b">
        <f t="array" aca="1" ref="AI137" ca="1">AND(AI135 &gt;= $B$4, NOT(OR($AF137:AH137)))</f>
        <v>0</v>
      </c>
      <c r="AJ137" s="52" t="b">
        <f t="array" aca="1" ref="AJ137" ca="1">AND(AJ135 &gt;= $B$4, NOT(OR($AF137:AI137)))</f>
        <v>0</v>
      </c>
      <c r="AK137" s="73"/>
      <c r="AL137" s="70"/>
    </row>
    <row r="138" spans="7:38" ht="14.55" customHeight="1" x14ac:dyDescent="0.3">
      <c r="G138" s="3">
        <v>136</v>
      </c>
      <c r="H138" s="58">
        <v>-0.12110639504237806</v>
      </c>
      <c r="I138" s="58">
        <v>-3.0782254627342129</v>
      </c>
      <c r="J138" s="58">
        <v>-0.64607948241903534</v>
      </c>
      <c r="K138" s="59">
        <v>0.49314759653006363</v>
      </c>
      <c r="L138" s="60">
        <f t="array" ref="L138:O138">TRANSPOSE(MMULT(Option!$B$25:$E$28, TRANSPOSE(H138:K138)))</f>
        <v>-0.12110639504237806</v>
      </c>
      <c r="M138" s="60">
        <v>-2.869682795840951</v>
      </c>
      <c r="N138" s="60">
        <v>-1.4219693100161952</v>
      </c>
      <c r="O138" s="60">
        <v>-0.55830662866400216</v>
      </c>
      <c r="P138" s="56" t="str">
        <f t="shared" si="161"/>
        <v>28/1</v>
      </c>
      <c r="R138" s="80"/>
      <c r="S138" s="3" t="s">
        <v>30</v>
      </c>
      <c r="T138" s="60">
        <f ca="1"/>
        <v>-0.43106646411199745</v>
      </c>
      <c r="U138" s="60">
        <f ca="1"/>
        <v>-0.19224586791378073</v>
      </c>
      <c r="V138" s="60">
        <f ca="1"/>
        <v>-0.18241260368439738</v>
      </c>
      <c r="W138" s="60">
        <f ca="1"/>
        <v>1.0712974775149389</v>
      </c>
      <c r="X138" s="60">
        <f ca="1"/>
        <v>3.3599838543448834E-3</v>
      </c>
      <c r="Y138" s="52">
        <f ca="1">$B$14 * EXP(($E$3 - $C$14^2/2) * Y$2 + $C$14*SQRT(Y$2)*T138)</f>
        <v>88.309725822053252</v>
      </c>
      <c r="Z138" s="52">
        <f ca="1">Y138 * EXP(($E$3 - $C$14^2/2) * (Z$2-Y$2) + $C$14*SQRT(Z$2-Y$2)*U138)</f>
        <v>83.77850628808973</v>
      </c>
      <c r="AA138" s="52">
        <f ca="1">Z138 * EXP(($E$3 - $C$14^2/2) * (AA$2-Z$2) + $C$14*SQRT(AA$2-Z$2)*V138)</f>
        <v>79.714595958827303</v>
      </c>
      <c r="AB138" s="52">
        <f ca="1">AA138 * EXP(($E$3 - $C$14^2/2) * (AB$2-AA$2) + $C$14*SQRT(AB$2-AA$2)*W138)</f>
        <v>110.48082191111617</v>
      </c>
      <c r="AC138" s="52">
        <f ca="1">AB138 * EXP(($E$3 - $C$14^2/2) * (AC$2-AB$2) + $C$14*SQRT(AC$2-AB$2)*X138)</f>
        <v>111.14658811145216</v>
      </c>
      <c r="AD138" s="47"/>
      <c r="AE138" s="3" t="s">
        <v>68</v>
      </c>
      <c r="AF138" s="52" t="b">
        <f ca="1">AND(AF135&gt;$B$3, NOT(OR($AF137:AF137)))</f>
        <v>1</v>
      </c>
      <c r="AG138" s="52" t="b">
        <f ca="1">AND(AG135&gt;$B$3, NOT(OR($AF137:AG137)))</f>
        <v>1</v>
      </c>
      <c r="AH138" s="52" t="b">
        <f ca="1">AND(AH135&gt;$B$3, NOT(OR($AF137:AH137)))</f>
        <v>0</v>
      </c>
      <c r="AI138" s="52" t="b">
        <f ca="1">AND(AI135&gt;$B$3, NOT(OR($AF137:AI137)))</f>
        <v>1</v>
      </c>
      <c r="AJ138" s="52" t="b">
        <f ca="1">AND(AJ135&gt;$B$3, NOT(OR($AF137:AJ137)))</f>
        <v>1</v>
      </c>
      <c r="AK138" s="74"/>
      <c r="AL138" s="70"/>
    </row>
    <row r="139" spans="7:38" ht="14.55" customHeight="1" x14ac:dyDescent="0.3">
      <c r="G139" s="3">
        <v>137</v>
      </c>
      <c r="H139" s="58">
        <v>1.4920728804797634</v>
      </c>
      <c r="I139" s="58">
        <v>-0.54068528802713089</v>
      </c>
      <c r="J139" s="58">
        <v>-0.99174706441036908</v>
      </c>
      <c r="K139" s="59">
        <v>-0.7024181829664552</v>
      </c>
      <c r="L139" s="60">
        <f t="array" ref="L139:O139">TRANSPOSE(MMULT(Option!$B$25:$E$28, TRANSPOSE(H139:K139)))</f>
        <v>1.4920728804797634</v>
      </c>
      <c r="M139" s="60">
        <v>0.10128290028523979</v>
      </c>
      <c r="N139" s="60">
        <v>-0.41581692046411467</v>
      </c>
      <c r="O139" s="60">
        <v>-0.33983969289007854</v>
      </c>
      <c r="P139" s="56" t="str">
        <f t="shared" si="161"/>
        <v>28/2</v>
      </c>
      <c r="R139" s="80">
        <v>35</v>
      </c>
      <c r="S139" s="3" t="s">
        <v>28</v>
      </c>
      <c r="T139" s="60">
        <f t="array" aca="1" ref="T139:T142" ca="1">TRANSPOSE(OFFSET($L$3, MATCH($R139 &amp; "/" &amp; T$2, $P$3:$P$5002, 0) - 1, 0, 1, $E$1))</f>
        <v>-0.1495418242442457</v>
      </c>
      <c r="U139" s="60">
        <f t="array" aca="1" ref="U139:U142" ca="1">TRANSPOSE(OFFSET($L$3, MATCH($R139 &amp; "/" &amp; U$2, $P$3:$P$5002, 0) - 1, 0, 1, $E$1))</f>
        <v>-0.40975943785322472</v>
      </c>
      <c r="V139" s="60">
        <f t="array" aca="1" ref="V139:V142" ca="1">TRANSPOSE(OFFSET($L$3, MATCH($R139 &amp; "/" &amp; V$2, $P$3:$P$5002, 0) - 1, 0, 1, $E$1))</f>
        <v>-0.9544072685083187</v>
      </c>
      <c r="W139" s="60">
        <f t="array" aca="1" ref="W139:W142" ca="1">TRANSPOSE(OFFSET($L$3, MATCH($R139 &amp; "/" &amp; W$2, $P$3:$P$5002, 0) - 1, 0, 1, $E$1))</f>
        <v>0.64688520631464075</v>
      </c>
      <c r="X139" s="60">
        <f t="array" aca="1" ref="X139:X142" ca="1">TRANSPOSE(OFFSET($L$3, MATCH($R139 &amp; "/" &amp; X$2, $P$3:$P$5002, 0) - 1, 0, 1, $E$1))</f>
        <v>0.14313534435334863</v>
      </c>
      <c r="Y139" s="52">
        <f ca="1">$B$11 * EXP(($E$3 - $C$11^2/2) * Y$2 + $C$11*SQRT(Y$2)*T139)</f>
        <v>96.092151135717899</v>
      </c>
      <c r="Z139" s="52">
        <f ca="1">Y139 * EXP(($E$3 - $C$11^2/2) * (Z$2-Y$2) + $C$11*SQRT(Z$2-Y$2)*U139)</f>
        <v>85.402878589106848</v>
      </c>
      <c r="AA139" s="52">
        <f ca="1">Z139 * EXP(($E$3 - $C$11^2/2) * (AA$2-Z$2) + $C$11*SQRT(AA$2-Z$2)*V139)</f>
        <v>64.460821897252558</v>
      </c>
      <c r="AB139" s="52">
        <f ca="1">AA139 * EXP(($E$3 - $C$11^2/2) * (AB$2-AA$2) + $C$11*SQRT(AB$2-AA$2)*W139)</f>
        <v>78.659089255965043</v>
      </c>
      <c r="AC139" s="52">
        <f ca="1">AB139 * EXP(($E$3 - $C$11^2/2) * (AC$2-AB$2) + $C$11*SQRT(AC$2-AB$2)*X139)</f>
        <v>82.521906547905544</v>
      </c>
      <c r="AD139" s="47"/>
      <c r="AE139" s="3" t="s">
        <v>69</v>
      </c>
      <c r="AF139" s="20" cm="1">
        <f t="array" aca="1" ref="AF139" ca="1">MIN(Y139:Y142 / $D$11:$D$14)</f>
        <v>0.89203355048306432</v>
      </c>
      <c r="AG139" s="20" cm="1">
        <f t="array" aca="1" ref="AG139" ca="1">MIN(Z139:Z142 / $D$11:$D$14)</f>
        <v>0.74012143872699721</v>
      </c>
      <c r="AH139" s="20" cm="1">
        <f t="array" aca="1" ref="AH139" ca="1">MIN(AA139:AA142 / $D$11:$D$14)</f>
        <v>0.64460821897252563</v>
      </c>
      <c r="AI139" s="20" cm="1">
        <f t="array" aca="1" ref="AI139" ca="1">MIN(AB139:AB142 / $D$11:$D$14)</f>
        <v>0.78659089255965042</v>
      </c>
      <c r="AJ139" s="20" cm="1">
        <f t="array" aca="1" ref="AJ139" ca="1">MIN(AC139:AC142 / $D$11:$D$14)</f>
        <v>0.82521906547905544</v>
      </c>
      <c r="AK139" s="72">
        <f t="array" aca="1" ref="AK139" ca="1">SUMPRODUCT(AF140:AJ140, EXP(-$E$3*$AF$2:$AJ$2))</f>
        <v>103830.53142072225</v>
      </c>
      <c r="AL139" s="70">
        <f ca="1">MAX(AC140 - $D$11, 0) * EXP(-$E$2*$E$3)</f>
        <v>54.563341646594822</v>
      </c>
    </row>
    <row r="140" spans="7:38" ht="14.55" customHeight="1" x14ac:dyDescent="0.3">
      <c r="G140" s="3">
        <v>138</v>
      </c>
      <c r="H140" s="58">
        <v>-0.22881434922430693</v>
      </c>
      <c r="I140" s="58">
        <v>-0.5434589607847794</v>
      </c>
      <c r="J140" s="58">
        <v>-1.6909679787114631</v>
      </c>
      <c r="K140" s="59">
        <v>9.8570379743525297E-2</v>
      </c>
      <c r="L140" s="60">
        <f t="array" ref="L140:O140">TRANSPOSE(MMULT(Option!$B$25:$E$28, TRANSPOSE(H140:K140)))</f>
        <v>-0.22881434922430693</v>
      </c>
      <c r="M140" s="60">
        <v>-0.58961410466938058</v>
      </c>
      <c r="N140" s="60">
        <v>-1.7190308975128177</v>
      </c>
      <c r="O140" s="60">
        <v>-0.47946922565658401</v>
      </c>
      <c r="P140" s="56" t="str">
        <f t="shared" si="161"/>
        <v>28/3</v>
      </c>
      <c r="R140" s="80"/>
      <c r="S140" s="3" t="s">
        <v>29</v>
      </c>
      <c r="T140" s="60">
        <f ca="1"/>
        <v>-0.24672302430021756</v>
      </c>
      <c r="U140" s="60">
        <f ca="1"/>
        <v>1.8705352863194065</v>
      </c>
      <c r="V140" s="60">
        <f ca="1"/>
        <v>-1.4862464886668747</v>
      </c>
      <c r="W140" s="60">
        <f ca="1"/>
        <v>1.4385752264213001</v>
      </c>
      <c r="X140" s="60">
        <f ca="1"/>
        <v>0.11047683030113348</v>
      </c>
      <c r="Y140" s="52">
        <f ca="1">$B$12 * EXP(($E$3 - $C$12^2/2) * Y$2 + $C$12*SQRT(Y$2)*T140)</f>
        <v>93.331090018669414</v>
      </c>
      <c r="Z140" s="52">
        <f ca="1">Y140 * EXP(($E$3 - $C$12^2/2) * (Z$2-Y$2) + $C$12*SQRT(Z$2-Y$2)*U140)</f>
        <v>164.40187120680773</v>
      </c>
      <c r="AA140" s="52">
        <f ca="1">Z140 * EXP(($E$3 - $C$12^2/2) * (AA$2-Z$2) + $C$12*SQRT(AA$2-Z$2)*V140)</f>
        <v>105.78829901574699</v>
      </c>
      <c r="AB140" s="52">
        <f ca="1">AA140 * EXP(($E$3 - $C$12^2/2) * (AB$2-AA$2) + $C$12*SQRT(AB$2-AA$2)*W140)</f>
        <v>163.69623519589575</v>
      </c>
      <c r="AC140" s="52">
        <f ca="1">AB140 * EXP(($E$3 - $C$12^2/2) * (AC$2-AB$2) + $C$12*SQRT(AC$2-AB$2)*X140)</f>
        <v>170.06071749364452</v>
      </c>
      <c r="AD140" s="47"/>
      <c r="AE140" s="3" t="s">
        <v>47</v>
      </c>
      <c r="AF140" s="64">
        <f t="shared" ref="AF140" ca="1" si="172">($B$5*AF142 + (1 + $B$6)*AF141)*$B$2</f>
        <v>15000</v>
      </c>
      <c r="AG140" s="64">
        <f t="shared" ref="AG140" ca="1" si="173">($B$5*AG142 + (1 + $B$6)*AG141)*$B$2</f>
        <v>0</v>
      </c>
      <c r="AH140" s="64">
        <f t="shared" ref="AH140" ca="1" si="174">($B$5*AH142 + (1 + $B$6)*AH141)*$B$2</f>
        <v>0</v>
      </c>
      <c r="AI140" s="64">
        <f t="shared" ref="AI140" ca="1" si="175">($B$5*AI142 + (1 + $B$6)*AI141)*$B$2</f>
        <v>0</v>
      </c>
      <c r="AJ140" s="64" cm="1">
        <f t="array" aca="1" ref="AJ140" ca="1">($B$5*AJ142 + (1 + $B$6)*AJ141 + AND(NOT(AF141:AJ141)))*$B$2</f>
        <v>114999.99999999999</v>
      </c>
      <c r="AK140" s="73"/>
      <c r="AL140" s="70"/>
    </row>
    <row r="141" spans="7:38" ht="14.55" customHeight="1" x14ac:dyDescent="0.3">
      <c r="G141" s="3">
        <v>139</v>
      </c>
      <c r="H141" s="58">
        <v>0.3429838883575147</v>
      </c>
      <c r="I141" s="58">
        <v>-0.79671831247805969</v>
      </c>
      <c r="J141" s="58">
        <v>-0.19604828228980367</v>
      </c>
      <c r="K141" s="59">
        <v>-0.92856770410648637</v>
      </c>
      <c r="L141" s="60">
        <f t="array" ref="L141:O141">TRANSPOSE(MMULT(Option!$B$25:$E$28, TRANSPOSE(H141:K141)))</f>
        <v>0.3429838883575147</v>
      </c>
      <c r="M141" s="60">
        <v>-0.59301083955463174</v>
      </c>
      <c r="N141" s="60">
        <v>-0.24362745145985348</v>
      </c>
      <c r="O141" s="60">
        <v>-0.90487885332054363</v>
      </c>
      <c r="P141" s="56" t="str">
        <f t="shared" si="161"/>
        <v>28/4</v>
      </c>
      <c r="R141" s="80"/>
      <c r="S141" s="3" t="s">
        <v>31</v>
      </c>
      <c r="T141" s="60">
        <f ca="1"/>
        <v>-0.39750511486763479</v>
      </c>
      <c r="U141" s="60">
        <f ca="1"/>
        <v>2.0478926508074893</v>
      </c>
      <c r="V141" s="60">
        <f ca="1"/>
        <v>0.82714375840136745</v>
      </c>
      <c r="W141" s="60">
        <f ca="1"/>
        <v>0.22837313586672608</v>
      </c>
      <c r="X141" s="60">
        <f ca="1"/>
        <v>-0.80271011990742258</v>
      </c>
      <c r="Y141" s="52">
        <f ca="1">$B$13 * EXP(($E$3 - $C$13^2/2) * Y$2 + $C$13*SQRT(Y$2)*T141)</f>
        <v>89.203355048306435</v>
      </c>
      <c r="Z141" s="52">
        <f ca="1">Y141 * EXP(($E$3 - $C$13^2/2) * (Z$2-Y$2) + $C$13*SQRT(Z$2-Y$2)*U141)</f>
        <v>165.71781740919639</v>
      </c>
      <c r="AA141" s="52">
        <f ca="1">Z141 * EXP(($E$3 - $C$13^2/2) * (AA$2-Z$2) + $C$13*SQRT(AA$2-Z$2)*V141)</f>
        <v>213.45575492148976</v>
      </c>
      <c r="AB141" s="52">
        <f ca="1">AA141 * EXP(($E$3 - $C$13^2/2) * (AB$2-AA$2) + $C$13*SQRT(AB$2-AA$2)*W141)</f>
        <v>229.73845622894027</v>
      </c>
      <c r="AC141" s="52">
        <f ca="1">AB141 * EXP(($E$3 - $C$13^2/2) * (AC$2-AB$2) + $C$13*SQRT(AC$2-AB$2)*X141)</f>
        <v>181.4769192729344</v>
      </c>
      <c r="AD141" s="47"/>
      <c r="AE141" s="3" t="s">
        <v>46</v>
      </c>
      <c r="AF141" s="52" t="b">
        <f t="shared" ref="AF141" ca="1" si="176">AF139 &gt;= $B$4</f>
        <v>0</v>
      </c>
      <c r="AG141" s="52" t="b">
        <f t="array" aca="1" ref="AG141" ca="1">AND(AG139 &gt;= $B$4, NOT(OR($AF141:AF141)))</f>
        <v>0</v>
      </c>
      <c r="AH141" s="52" t="b">
        <f t="array" aca="1" ref="AH141" ca="1">AND(AH139 &gt;= $B$4, NOT(OR($AF141:AG141)))</f>
        <v>0</v>
      </c>
      <c r="AI141" s="52" t="b">
        <f t="array" aca="1" ref="AI141" ca="1">AND(AI139 &gt;= $B$4, NOT(OR($AF141:AH141)))</f>
        <v>0</v>
      </c>
      <c r="AJ141" s="52" t="b">
        <f t="array" aca="1" ref="AJ141" ca="1">AND(AJ139 &gt;= $B$4, NOT(OR($AF141:AI141)))</f>
        <v>0</v>
      </c>
      <c r="AK141" s="73"/>
      <c r="AL141" s="70"/>
    </row>
    <row r="142" spans="7:38" ht="14.55" customHeight="1" x14ac:dyDescent="0.3">
      <c r="G142" s="3">
        <v>140</v>
      </c>
      <c r="H142" s="58">
        <v>0.15807423701216033</v>
      </c>
      <c r="I142" s="58">
        <v>1.748228969923505</v>
      </c>
      <c r="J142" s="58">
        <v>1.386376318943819</v>
      </c>
      <c r="K142" s="59">
        <v>-0.28382289464599653</v>
      </c>
      <c r="L142" s="60">
        <f t="array" ref="L142:O142">TRANSPOSE(MMULT(Option!$B$25:$E$28, TRANSPOSE(H142:K142)))</f>
        <v>0.15807423701216033</v>
      </c>
      <c r="M142" s="60">
        <v>1.6655080121626917</v>
      </c>
      <c r="N142" s="60">
        <v>1.7386917754764961</v>
      </c>
      <c r="O142" s="60">
        <v>0.54856504373066883</v>
      </c>
      <c r="P142" s="56" t="str">
        <f t="shared" si="161"/>
        <v>28/5</v>
      </c>
      <c r="R142" s="80"/>
      <c r="S142" s="3" t="s">
        <v>30</v>
      </c>
      <c r="T142" s="60">
        <f ca="1"/>
        <v>-0.10083911836471286</v>
      </c>
      <c r="U142" s="60">
        <f ca="1"/>
        <v>-0.9356308811688463</v>
      </c>
      <c r="V142" s="60">
        <f ca="1"/>
        <v>1.0875132904087494</v>
      </c>
      <c r="W142" s="60">
        <f ca="1"/>
        <v>0.53424498289713984</v>
      </c>
      <c r="X142" s="60">
        <f ca="1"/>
        <v>-0.64540545972837204</v>
      </c>
      <c r="Y142" s="52">
        <f ca="1">$B$14 * EXP(($E$3 - $C$14^2/2) * Y$2 + $C$14*SQRT(Y$2)*T142)</f>
        <v>97.50644227912673</v>
      </c>
      <c r="Z142" s="52">
        <f ca="1">Y142 * EXP(($E$3 - $C$14^2/2) * (Z$2-Y$2) + $C$14*SQRT(Z$2-Y$2)*U142)</f>
        <v>74.012143872699724</v>
      </c>
      <c r="AA142" s="52">
        <f ca="1">Z142 * EXP(($E$3 - $C$14^2/2) * (AA$2-Z$2) + $C$14*SQRT(AA$2-Z$2)*V142)</f>
        <v>103.07771035747466</v>
      </c>
      <c r="AB142" s="52">
        <f ca="1">AA142 * EXP(($E$3 - $C$14^2/2) * (AB$2-AA$2) + $C$14*SQRT(AB$2-AA$2)*W142)</f>
        <v>121.60239537185984</v>
      </c>
      <c r="AC142" s="52">
        <f ca="1">AB142 * EXP(($E$3 - $C$14^2/2) * (AC$2-AB$2) + $C$14*SQRT(AC$2-AB$2)*X142)</f>
        <v>100.69891551484965</v>
      </c>
      <c r="AD142" s="47"/>
      <c r="AE142" s="3" t="s">
        <v>68</v>
      </c>
      <c r="AF142" s="52" t="b">
        <f ca="1">AND(AF139&gt;$B$3, NOT(OR($AF141:AF141)))</f>
        <v>1</v>
      </c>
      <c r="AG142" s="52" t="b">
        <f ca="1">AND(AG139&gt;$B$3, NOT(OR($AF141:AG141)))</f>
        <v>0</v>
      </c>
      <c r="AH142" s="52" t="b">
        <f ca="1">AND(AH139&gt;$B$3, NOT(OR($AF141:AH141)))</f>
        <v>0</v>
      </c>
      <c r="AI142" s="52" t="b">
        <f ca="1">AND(AI139&gt;$B$3, NOT(OR($AF141:AI141)))</f>
        <v>0</v>
      </c>
      <c r="AJ142" s="52" t="b">
        <f ca="1">AND(AJ139&gt;$B$3, NOT(OR($AF141:AJ141)))</f>
        <v>1</v>
      </c>
      <c r="AK142" s="74"/>
      <c r="AL142" s="70"/>
    </row>
    <row r="143" spans="7:38" ht="14.55" customHeight="1" x14ac:dyDescent="0.3">
      <c r="G143" s="3">
        <v>141</v>
      </c>
      <c r="H143" s="58">
        <v>-0.44381317633614559</v>
      </c>
      <c r="I143" s="58">
        <v>-0.49178649747371095</v>
      </c>
      <c r="J143" s="58">
        <v>-0.56597693947615557</v>
      </c>
      <c r="K143" s="59">
        <v>-0.66525991105244564</v>
      </c>
      <c r="L143" s="60">
        <f t="array" ref="L143:O143">TRANSPOSE(MMULT(Option!$B$25:$E$28, TRANSPOSE(H143:K143)))</f>
        <v>-0.44381317633614559</v>
      </c>
      <c r="M143" s="60">
        <v>-0.62825504062055615</v>
      </c>
      <c r="N143" s="60">
        <v>-0.80340844771454289</v>
      </c>
      <c r="O143" s="60">
        <v>-0.98646714433121474</v>
      </c>
      <c r="P143" s="56" t="str">
        <f t="shared" si="161"/>
        <v>29/1</v>
      </c>
      <c r="R143" s="80">
        <v>36</v>
      </c>
      <c r="S143" s="3" t="s">
        <v>28</v>
      </c>
      <c r="T143" s="60">
        <f t="array" aca="1" ref="T143:T146" ca="1">TRANSPOSE(OFFSET($L$3, MATCH($R143 &amp; "/" &amp; T$2, $P$3:$P$5002, 0) - 1, 0, 1, $E$1))</f>
        <v>-0.70997219374086051</v>
      </c>
      <c r="U143" s="60">
        <f t="array" aca="1" ref="U143:U146" ca="1">TRANSPOSE(OFFSET($L$3, MATCH($R143 &amp; "/" &amp; U$2, $P$3:$P$5002, 0) - 1, 0, 1, $E$1))</f>
        <v>1.2775308492851125</v>
      </c>
      <c r="V143" s="60">
        <f t="array" aca="1" ref="V143:V146" ca="1">TRANSPOSE(OFFSET($L$3, MATCH($R143 &amp; "/" &amp; V$2, $P$3:$P$5002, 0) - 1, 0, 1, $E$1))</f>
        <v>1.1058320768737215</v>
      </c>
      <c r="W143" s="60">
        <f t="array" aca="1" ref="W143:W146" ca="1">TRANSPOSE(OFFSET($L$3, MATCH($R143 &amp; "/" &amp; W$2, $P$3:$P$5002, 0) - 1, 0, 1, $E$1))</f>
        <v>1.248053894792857E-2</v>
      </c>
      <c r="X143" s="60">
        <f t="array" aca="1" ref="X143:X146" ca="1">TRANSPOSE(OFFSET($L$3, MATCH($R143 &amp; "/" &amp; X$2, $P$3:$P$5002, 0) - 1, 0, 1, $E$1))</f>
        <v>0.5230471709375426</v>
      </c>
      <c r="Y143" s="52">
        <f ca="1">$B$11 * EXP(($E$3 - $C$11^2/2) * Y$2 + $C$11*SQRT(Y$2)*T143)</f>
        <v>81.221381207199997</v>
      </c>
      <c r="Z143" s="52">
        <f ca="1">Y143 * EXP(($E$3 - $C$11^2/2) * (Z$2-Y$2) + $C$11*SQRT(Z$2-Y$2)*U143)</f>
        <v>119.75377773623761</v>
      </c>
      <c r="AA143" s="52">
        <f ca="1">Z143 * EXP(($E$3 - $C$11^2/2) * (AA$2-Z$2) + $C$11*SQRT(AA$2-Z$2)*V143)</f>
        <v>167.70180058516686</v>
      </c>
      <c r="AB143" s="52">
        <f ca="1">AA143 * EXP(($E$3 - $C$11^2/2) * (AB$2-AA$2) + $C$11*SQRT(AB$2-AA$2)*W143)</f>
        <v>169.17464224255005</v>
      </c>
      <c r="AC143" s="52">
        <f ca="1">AB143 * EXP(($E$3 - $C$11^2/2) * (AC$2-AB$2) + $C$11*SQRT(AC$2-AB$2)*X143)</f>
        <v>198.90865886620963</v>
      </c>
      <c r="AD143" s="47"/>
      <c r="AE143" s="3" t="s">
        <v>69</v>
      </c>
      <c r="AF143" s="20" cm="1">
        <f t="array" aca="1" ref="AF143" ca="1">MIN(Y143:Y146 / $D$11:$D$14)</f>
        <v>0.57796271151539469</v>
      </c>
      <c r="AG143" s="20" cm="1">
        <f t="array" aca="1" ref="AG143" ca="1">MIN(Z143:Z146 / $D$11:$D$14)</f>
        <v>0.81559289850732031</v>
      </c>
      <c r="AH143" s="20" cm="1">
        <f t="array" aca="1" ref="AH143" ca="1">MIN(AA143:AA146 / $D$11:$D$14)</f>
        <v>0.87095999283475445</v>
      </c>
      <c r="AI143" s="20" cm="1">
        <f t="array" aca="1" ref="AI143" ca="1">MIN(AB143:AB146 / $D$11:$D$14)</f>
        <v>1.1468575929603777</v>
      </c>
      <c r="AJ143" s="20" cm="1">
        <f t="array" aca="1" ref="AJ143" ca="1">MIN(AC143:AC146 / $D$11:$D$14)</f>
        <v>1.8919866785385822</v>
      </c>
      <c r="AK143" s="72">
        <f t="array" aca="1" ref="AK143" ca="1">SUMPRODUCT(AF144:AJ144, EXP(-$E$3*$AF$2:$AJ$2))</f>
        <v>120538.2244355825</v>
      </c>
      <c r="AL143" s="70">
        <f ca="1">MAX(AC144 - $D$11, 0) * EXP(-$E$2*$E$3)</f>
        <v>88.550118615419436</v>
      </c>
    </row>
    <row r="144" spans="7:38" ht="14.55" customHeight="1" x14ac:dyDescent="0.3">
      <c r="G144" s="3">
        <v>142</v>
      </c>
      <c r="H144" s="58">
        <v>0.73792107374025773</v>
      </c>
      <c r="I144" s="58">
        <v>-1.3053616584212029</v>
      </c>
      <c r="J144" s="58">
        <v>-0.10481735229249137</v>
      </c>
      <c r="K144" s="59">
        <v>0.48546939438332409</v>
      </c>
      <c r="L144" s="60">
        <f t="array" ref="L144:O144">TRANSPOSE(MMULT(Option!$B$25:$E$28, TRANSPOSE(H144:K144)))</f>
        <v>0.73792107374025773</v>
      </c>
      <c r="M144" s="60">
        <v>-0.90121529230554731</v>
      </c>
      <c r="N144" s="60">
        <v>-0.13871762659231712</v>
      </c>
      <c r="O144" s="60">
        <v>0.3486174086768099</v>
      </c>
      <c r="P144" s="56" t="str">
        <f t="shared" si="161"/>
        <v>29/2</v>
      </c>
      <c r="R144" s="80"/>
      <c r="S144" s="3" t="s">
        <v>29</v>
      </c>
      <c r="T144" s="60">
        <f ca="1"/>
        <v>-1.8441530844665119</v>
      </c>
      <c r="U144" s="60">
        <f ca="1"/>
        <v>1.1313532598079261</v>
      </c>
      <c r="V144" s="60">
        <f ca="1"/>
        <v>0.20226903920508929</v>
      </c>
      <c r="W144" s="60">
        <f ca="1"/>
        <v>0.90061636660482469</v>
      </c>
      <c r="X144" s="60">
        <f ca="1"/>
        <v>2.0579337449332367</v>
      </c>
      <c r="Y144" s="52">
        <f ca="1">$B$12 * EXP(($E$3 - $C$12^2/2) * Y$2 + $C$12*SQRT(Y$2)*T144)</f>
        <v>57.796271151539472</v>
      </c>
      <c r="Z144" s="52">
        <f ca="1">Y144 * EXP(($E$3 - $C$12^2/2) * (Z$2-Y$2) + $C$12*SQRT(Z$2-Y$2)*U144)</f>
        <v>81.559289850732029</v>
      </c>
      <c r="AA144" s="52">
        <f ca="1">Z144 * EXP(($E$3 - $C$12^2/2) * (AA$2-Z$2) + $C$12*SQRT(AA$2-Z$2)*V144)</f>
        <v>87.09599928347545</v>
      </c>
      <c r="AB144" s="52">
        <f ca="1">AA144 * EXP(($E$3 - $C$12^2/2) * (AB$2-AA$2) + $C$12*SQRT(AB$2-AA$2)*W144)</f>
        <v>114.68575929603777</v>
      </c>
      <c r="AC144" s="52">
        <f ca="1">AB144 * EXP(($E$3 - $C$12^2/2) * (AC$2-AB$2) + $C$12*SQRT(AC$2-AB$2)*X144)</f>
        <v>213.70060295291287</v>
      </c>
      <c r="AD144" s="47"/>
      <c r="AE144" s="3" t="s">
        <v>47</v>
      </c>
      <c r="AF144" s="64">
        <f t="shared" ref="AF144" ca="1" si="177">($B$5*AF146 + (1 + $B$6)*AF145)*$B$2</f>
        <v>0</v>
      </c>
      <c r="AG144" s="64">
        <f t="shared" ref="AG144" ca="1" si="178">($B$5*AG146 + (1 + $B$6)*AG145)*$B$2</f>
        <v>15000</v>
      </c>
      <c r="AH144" s="64">
        <f t="shared" ref="AH144" ca="1" si="179">($B$5*AH146 + (1 + $B$6)*AH145)*$B$2</f>
        <v>15000</v>
      </c>
      <c r="AI144" s="64">
        <f t="shared" ref="AI144" ca="1" si="180">($B$5*AI146 + (1 + $B$6)*AI145)*$B$2</f>
        <v>15000</v>
      </c>
      <c r="AJ144" s="64" cm="1">
        <f t="array" aca="1" ref="AJ144" ca="1">($B$5*AJ146 + (1 + $B$6)*AJ145 + AND(NOT(AF145:AJ145)))*$B$2</f>
        <v>105000</v>
      </c>
      <c r="AK144" s="73"/>
      <c r="AL144" s="70"/>
    </row>
    <row r="145" spans="7:38" ht="14.55" customHeight="1" x14ac:dyDescent="0.3">
      <c r="G145" s="3">
        <v>143</v>
      </c>
      <c r="H145" s="58">
        <v>0.68372619692558367</v>
      </c>
      <c r="I145" s="58">
        <v>-2.7453942663606196E-2</v>
      </c>
      <c r="J145" s="58">
        <v>1.1572255357611703</v>
      </c>
      <c r="K145" s="59">
        <v>-0.90927916169687817</v>
      </c>
      <c r="L145" s="60">
        <f t="array" ref="L145:O145">TRANSPOSE(MMULT(Option!$B$25:$E$28, TRANSPOSE(H145:K145)))</f>
        <v>0.68372619692558367</v>
      </c>
      <c r="M145" s="60">
        <v>0.24832852469404287</v>
      </c>
      <c r="N145" s="60">
        <v>1.2827041853246872</v>
      </c>
      <c r="O145" s="60">
        <v>-0.2864915080743784</v>
      </c>
      <c r="P145" s="56" t="str">
        <f t="shared" si="161"/>
        <v>29/3</v>
      </c>
      <c r="R145" s="80"/>
      <c r="S145" s="3" t="s">
        <v>31</v>
      </c>
      <c r="T145" s="60">
        <f ca="1"/>
        <v>0.36882920845945133</v>
      </c>
      <c r="U145" s="60">
        <f ca="1"/>
        <v>0.43524156084751731</v>
      </c>
      <c r="V145" s="60">
        <f ca="1"/>
        <v>0.35675109669331406</v>
      </c>
      <c r="W145" s="60">
        <f ca="1"/>
        <v>-0.24800806154535682</v>
      </c>
      <c r="X145" s="60">
        <f ca="1"/>
        <v>1.1292776277562282</v>
      </c>
      <c r="Y145" s="52">
        <f ca="1">$B$13 * EXP(($E$3 - $C$13^2/2) * Y$2 + $C$13*SQRT(Y$2)*T145)</f>
        <v>112.26015031757358</v>
      </c>
      <c r="Z145" s="52">
        <f ca="1">Y145 * EXP(($E$3 - $C$13^2/2) * (Z$2-Y$2) + $C$13*SQRT(Z$2-Y$2)*U145)</f>
        <v>128.55944659550602</v>
      </c>
      <c r="AA145" s="52">
        <f ca="1">Z145 * EXP(($E$3 - $C$13^2/2) * (AA$2-Z$2) + $C$13*SQRT(AA$2-Z$2)*V145)</f>
        <v>143.79903661530398</v>
      </c>
      <c r="AB145" s="52">
        <f ca="1">AA145 * EXP(($E$3 - $C$13^2/2) * (AB$2-AA$2) + $C$13*SQRT(AB$2-AA$2)*W145)</f>
        <v>134.15747913174192</v>
      </c>
      <c r="AC145" s="52">
        <f ca="1">AB145 * EXP(($E$3 - $C$13^2/2) * (AC$2-AB$2) + $C$13*SQRT(AC$2-AB$2)*X145)</f>
        <v>189.19866785385821</v>
      </c>
      <c r="AD145" s="47"/>
      <c r="AE145" s="3" t="s">
        <v>46</v>
      </c>
      <c r="AF145" s="52" t="b">
        <f t="shared" ref="AF145" ca="1" si="181">AF143 &gt;= $B$4</f>
        <v>0</v>
      </c>
      <c r="AG145" s="52" t="b">
        <f t="array" aca="1" ref="AG145" ca="1">AND(AG143 &gt;= $B$4, NOT(OR($AF145:AF145)))</f>
        <v>0</v>
      </c>
      <c r="AH145" s="52" t="b">
        <f t="array" aca="1" ref="AH145" ca="1">AND(AH143 &gt;= $B$4, NOT(OR($AF145:AG145)))</f>
        <v>0</v>
      </c>
      <c r="AI145" s="52" t="b">
        <f t="array" aca="1" ref="AI145" ca="1">AND(AI143 &gt;= $B$4, NOT(OR($AF145:AH145)))</f>
        <v>0</v>
      </c>
      <c r="AJ145" s="52" t="b">
        <f t="array" aca="1" ref="AJ145" ca="1">AND(AJ143 &gt;= $B$4, NOT(OR($AF145:AI145)))</f>
        <v>1</v>
      </c>
      <c r="AK145" s="73"/>
      <c r="AL145" s="70"/>
    </row>
    <row r="146" spans="7:38" ht="14.55" customHeight="1" x14ac:dyDescent="0.3">
      <c r="G146" s="3">
        <v>144</v>
      </c>
      <c r="H146" s="58">
        <v>-1.3992445743115349</v>
      </c>
      <c r="I146" s="58">
        <v>0.43279654382112903</v>
      </c>
      <c r="J146" s="58">
        <v>1.8581821834671313</v>
      </c>
      <c r="K146" s="59">
        <v>-2.3846091602671433</v>
      </c>
      <c r="L146" s="60">
        <f t="array" ref="L146:O146">TRANSPOSE(MMULT(Option!$B$25:$E$28, TRANSPOSE(H146:K146)))</f>
        <v>-1.3992445743115349</v>
      </c>
      <c r="M146" s="60">
        <v>-0.1630332452094948</v>
      </c>
      <c r="N146" s="60">
        <v>1.1856950242657915</v>
      </c>
      <c r="O146" s="60">
        <v>-2.1257423504687285</v>
      </c>
      <c r="P146" s="56" t="str">
        <f t="shared" si="161"/>
        <v>29/4</v>
      </c>
      <c r="R146" s="80"/>
      <c r="S146" s="3" t="s">
        <v>30</v>
      </c>
      <c r="T146" s="60">
        <f ca="1"/>
        <v>-1.4925848457095234</v>
      </c>
      <c r="U146" s="60">
        <f ca="1"/>
        <v>1.7083838538074319</v>
      </c>
      <c r="V146" s="60">
        <f ca="1"/>
        <v>1.9133985743022324</v>
      </c>
      <c r="W146" s="60">
        <f ca="1"/>
        <v>1.0607970483832179</v>
      </c>
      <c r="X146" s="60">
        <f ca="1"/>
        <v>0.55772055608621662</v>
      </c>
      <c r="Y146" s="52">
        <f ca="1">$B$14 * EXP(($E$3 - $C$14^2/2) * Y$2 + $C$14*SQRT(Y$2)*T146)</f>
        <v>64.225140606616122</v>
      </c>
      <c r="Z146" s="52">
        <f ca="1">Y146 * EXP(($E$3 - $C$14^2/2) * (Z$2-Y$2) + $C$14*SQRT(Z$2-Y$2)*U146)</f>
        <v>107.76036167714963</v>
      </c>
      <c r="AA146" s="52">
        <f ca="1">Z146 * EXP(($E$3 - $C$14^2/2) * (AA$2-Z$2) + $C$14*SQRT(AA$2-Z$2)*V146)</f>
        <v>192.27554255563393</v>
      </c>
      <c r="AB146" s="52">
        <f ca="1">AA146 * EXP(($E$3 - $C$14^2/2) * (AB$2-AA$2) + $C$14*SQRT(AB$2-AA$2)*W146)</f>
        <v>265.6470572322404</v>
      </c>
      <c r="AC146" s="52">
        <f ca="1">AB146 * EXP(($E$3 - $C$14^2/2) * (AC$2-AB$2) + $C$14*SQRT(AC$2-AB$2)*X146)</f>
        <v>315.60288872439872</v>
      </c>
      <c r="AD146" s="47"/>
      <c r="AE146" s="3" t="s">
        <v>68</v>
      </c>
      <c r="AF146" s="52" t="b">
        <f ca="1">AND(AF143&gt;$B$3, NOT(OR($AF145:AF145)))</f>
        <v>0</v>
      </c>
      <c r="AG146" s="52" t="b">
        <f ca="1">AND(AG143&gt;$B$3, NOT(OR($AF145:AG145)))</f>
        <v>1</v>
      </c>
      <c r="AH146" s="52" t="b">
        <f ca="1">AND(AH143&gt;$B$3, NOT(OR($AF145:AH145)))</f>
        <v>1</v>
      </c>
      <c r="AI146" s="52" t="b">
        <f ca="1">AND(AI143&gt;$B$3, NOT(OR($AF145:AI145)))</f>
        <v>1</v>
      </c>
      <c r="AJ146" s="52" t="b">
        <f ca="1">AND(AJ143&gt;$B$3, NOT(OR($AF145:AJ145)))</f>
        <v>0</v>
      </c>
      <c r="AK146" s="74"/>
      <c r="AL146" s="70"/>
    </row>
    <row r="147" spans="7:38" ht="14.55" customHeight="1" x14ac:dyDescent="0.3">
      <c r="G147" s="3">
        <v>145</v>
      </c>
      <c r="H147" s="58">
        <v>0.38876626774155704</v>
      </c>
      <c r="I147" s="58">
        <v>0.57777107113473947</v>
      </c>
      <c r="J147" s="58">
        <v>0.27468499581640787</v>
      </c>
      <c r="K147" s="59">
        <v>-0.17735756858876386</v>
      </c>
      <c r="L147" s="60">
        <f t="array" ref="L147:O147">TRANSPOSE(MMULT(Option!$B$25:$E$28, TRANSPOSE(H147:K147)))</f>
        <v>0.38876626774155704</v>
      </c>
      <c r="M147" s="60">
        <v>0.68504244066275455</v>
      </c>
      <c r="N147" s="60">
        <v>0.54806108482510751</v>
      </c>
      <c r="O147" s="60">
        <v>0.20853556173258928</v>
      </c>
      <c r="P147" s="56" t="str">
        <f t="shared" si="161"/>
        <v>29/5</v>
      </c>
      <c r="R147" s="80">
        <v>37</v>
      </c>
      <c r="S147" s="3" t="s">
        <v>28</v>
      </c>
      <c r="T147" s="60">
        <f t="array" aca="1" ref="T147:T150" ca="1">TRANSPOSE(OFFSET($L$3, MATCH($R147 &amp; "/" &amp; T$2, $P$3:$P$5002, 0) - 1, 0, 1, $E$1))</f>
        <v>0.98675361576621312</v>
      </c>
      <c r="U147" s="60">
        <f t="array" aca="1" ref="U147:U150" ca="1">TRANSPOSE(OFFSET($L$3, MATCH($R147 &amp; "/" &amp; U$2, $P$3:$P$5002, 0) - 1, 0, 1, $E$1))</f>
        <v>-0.35153418607883502</v>
      </c>
      <c r="V147" s="60">
        <f t="array" aca="1" ref="V147:V150" ca="1">TRANSPOSE(OFFSET($L$3, MATCH($R147 &amp; "/" &amp; V$2, $P$3:$P$5002, 0) - 1, 0, 1, $E$1))</f>
        <v>-0.71724382762800576</v>
      </c>
      <c r="W147" s="60">
        <f t="array" aca="1" ref="W147:W150" ca="1">TRANSPOSE(OFFSET($L$3, MATCH($R147 &amp; "/" &amp; W$2, $P$3:$P$5002, 0) - 1, 0, 1, $E$1))</f>
        <v>-0.82210303494801806</v>
      </c>
      <c r="X147" s="60">
        <f t="array" aca="1" ref="X147:X150" ca="1">TRANSPOSE(OFFSET($L$3, MATCH($R147 &amp; "/" &amp; X$2, $P$3:$P$5002, 0) - 1, 0, 1, $E$1))</f>
        <v>8.4783617557123575E-2</v>
      </c>
      <c r="Y147" s="52">
        <f ca="1">$B$11 * EXP(($E$3 - $C$11^2/2) * Y$2 + $C$11*SQRT(Y$2)*T147)</f>
        <v>135.12445879283734</v>
      </c>
      <c r="Z147" s="52">
        <f ca="1">Y147 * EXP(($E$3 - $C$11^2/2) * (Z$2-Y$2) + $C$11*SQRT(Z$2-Y$2)*U147)</f>
        <v>122.20940587073378</v>
      </c>
      <c r="AA147" s="52">
        <f ca="1">Z147 * EXP(($E$3 - $C$11^2/2) * (AA$2-Z$2) + $C$11*SQRT(AA$2-Z$2)*V147)</f>
        <v>99.043868347142691</v>
      </c>
      <c r="AB147" s="52">
        <f ca="1">AA147 * EXP(($E$3 - $C$11^2/2) * (AB$2-AA$2) + $C$11*SQRT(AB$2-AA$2)*W147)</f>
        <v>77.783704546915516</v>
      </c>
      <c r="AC147" s="52">
        <f ca="1">AB147 * EXP(($E$3 - $C$11^2/2) * (AC$2-AB$2) + $C$11*SQRT(AC$2-AB$2)*X147)</f>
        <v>80.187451808351739</v>
      </c>
      <c r="AD147" s="47"/>
      <c r="AE147" s="3" t="s">
        <v>69</v>
      </c>
      <c r="AF147" s="20" cm="1">
        <f t="array" aca="1" ref="AF147" ca="1">MIN(Y147:Y150 / $D$11:$D$14)</f>
        <v>0.71744529891676967</v>
      </c>
      <c r="AG147" s="20" cm="1">
        <f t="array" aca="1" ref="AG147" ca="1">MIN(Z147:Z150 / $D$11:$D$14)</f>
        <v>0.71707416319555572</v>
      </c>
      <c r="AH147" s="20" cm="1">
        <f t="array" aca="1" ref="AH147" ca="1">MIN(AA147:AA150 / $D$11:$D$14)</f>
        <v>0.48416010343756855</v>
      </c>
      <c r="AI147" s="20" cm="1">
        <f t="array" aca="1" ref="AI147" ca="1">MIN(AB147:AB150 / $D$11:$D$14)</f>
        <v>0.45978010393387869</v>
      </c>
      <c r="AJ147" s="20" cm="1">
        <f t="array" aca="1" ref="AJ147" ca="1">MIN(AC147:AC150 / $D$11:$D$14)</f>
        <v>0.48610595332253426</v>
      </c>
      <c r="AK147" s="72">
        <f t="array" aca="1" ref="AK147" ca="1">SUMPRODUCT(AF148:AJ148, EXP(-$E$3*$AF$2:$AJ$2))</f>
        <v>77880.078307140488</v>
      </c>
      <c r="AL147" s="70">
        <f ca="1">MAX(AC148 - $D$11, 0) * EXP(-$E$2*$E$3)</f>
        <v>0</v>
      </c>
    </row>
    <row r="148" spans="7:38" ht="14.55" customHeight="1" x14ac:dyDescent="0.3">
      <c r="G148" s="3">
        <v>146</v>
      </c>
      <c r="H148" s="58">
        <v>1.2062699671003259</v>
      </c>
      <c r="I148" s="58">
        <v>-1.9975533701870611</v>
      </c>
      <c r="J148" s="58">
        <v>0.16020481725497182</v>
      </c>
      <c r="K148" s="59">
        <v>-6.8161994653820182E-2</v>
      </c>
      <c r="L148" s="60">
        <f t="array" ref="L148:O148">TRANSPOSE(MMULT(Option!$B$25:$E$28, TRANSPOSE(H148:K148)))</f>
        <v>1.2062699671003259</v>
      </c>
      <c r="M148" s="60">
        <v>-1.34827991787914</v>
      </c>
      <c r="N148" s="60">
        <v>0.1001352319101603</v>
      </c>
      <c r="O148" s="60">
        <v>-6.7675938038859726E-2</v>
      </c>
      <c r="P148" s="56" t="str">
        <f t="shared" si="161"/>
        <v>30/1</v>
      </c>
      <c r="R148" s="80"/>
      <c r="S148" s="3" t="s">
        <v>29</v>
      </c>
      <c r="T148" s="60">
        <f ca="1"/>
        <v>1.1909102330036028</v>
      </c>
      <c r="U148" s="60">
        <f ca="1"/>
        <v>0.52465193208755778</v>
      </c>
      <c r="V148" s="60">
        <f ca="1"/>
        <v>-0.31066720021989158</v>
      </c>
      <c r="W148" s="60">
        <f ca="1"/>
        <v>-1.3561440277569352</v>
      </c>
      <c r="X148" s="60">
        <f ca="1"/>
        <v>-0.57498409806580275</v>
      </c>
      <c r="Y148" s="52">
        <f ca="1">$B$12 * EXP(($E$3 - $C$12^2/2) * Y$2 + $C$12*SQRT(Y$2)*T148)</f>
        <v>143.65911782148856</v>
      </c>
      <c r="Z148" s="52">
        <f ca="1">Y148 * EXP(($E$3 - $C$12^2/2) * (Z$2-Y$2) + $C$12*SQRT(Z$2-Y$2)*U148)</f>
        <v>168.98988068308225</v>
      </c>
      <c r="AA148" s="52">
        <f ca="1">Z148 * EXP(($E$3 - $C$12^2/2) * (AA$2-Z$2) + $C$12*SQRT(AA$2-Z$2)*V148)</f>
        <v>154.72334875638686</v>
      </c>
      <c r="AB148" s="52">
        <f ca="1">AA148 * EXP(($E$3 - $C$12^2/2) * (AB$2-AA$2) + $C$12*SQRT(AB$2-AA$2)*W148)</f>
        <v>103.52317152558358</v>
      </c>
      <c r="AC148" s="52">
        <f ca="1">AB148 * EXP(($E$3 - $C$12^2/2) * (AC$2-AB$2) + $C$12*SQRT(AC$2-AB$2)*X148)</f>
        <v>87.557895524892459</v>
      </c>
      <c r="AD148" s="47"/>
      <c r="AE148" s="3" t="s">
        <v>47</v>
      </c>
      <c r="AF148" s="64">
        <f t="shared" ref="AF148" ca="1" si="182">($B$5*AF150 + (1 + $B$6)*AF149)*$B$2</f>
        <v>0</v>
      </c>
      <c r="AG148" s="64">
        <f t="shared" ref="AG148" ca="1" si="183">($B$5*AG150 + (1 + $B$6)*AG149)*$B$2</f>
        <v>0</v>
      </c>
      <c r="AH148" s="64">
        <f t="shared" ref="AH148" ca="1" si="184">($B$5*AH150 + (1 + $B$6)*AH149)*$B$2</f>
        <v>0</v>
      </c>
      <c r="AI148" s="64">
        <f t="shared" ref="AI148" ca="1" si="185">($B$5*AI150 + (1 + $B$6)*AI149)*$B$2</f>
        <v>0</v>
      </c>
      <c r="AJ148" s="64" cm="1">
        <f t="array" aca="1" ref="AJ148" ca="1">($B$5*AJ150 + (1 + $B$6)*AJ149 + AND(NOT(AF149:AJ149)))*$B$2</f>
        <v>100000</v>
      </c>
      <c r="AK148" s="73"/>
      <c r="AL148" s="70"/>
    </row>
    <row r="149" spans="7:38" ht="14.55" customHeight="1" x14ac:dyDescent="0.3">
      <c r="G149" s="3">
        <v>147</v>
      </c>
      <c r="H149" s="58">
        <v>1.2635288459221843</v>
      </c>
      <c r="I149" s="58">
        <v>-0.11957708562811571</v>
      </c>
      <c r="J149" s="58">
        <v>-0.70954982302504854</v>
      </c>
      <c r="K149" s="59">
        <v>-0.3397753879706128</v>
      </c>
      <c r="L149" s="60">
        <f t="array" ref="L149:O149">TRANSPOSE(MMULT(Option!$B$25:$E$28, TRANSPOSE(H149:K149)))</f>
        <v>1.2635288459221843</v>
      </c>
      <c r="M149" s="60">
        <v>0.39581732911426248</v>
      </c>
      <c r="N149" s="60">
        <v>-0.14910584449241682</v>
      </c>
      <c r="O149" s="60">
        <v>4.4642703477204504E-2</v>
      </c>
      <c r="P149" s="56" t="str">
        <f t="shared" si="161"/>
        <v>30/2</v>
      </c>
      <c r="R149" s="80"/>
      <c r="S149" s="3" t="s">
        <v>31</v>
      </c>
      <c r="T149" s="60">
        <f ca="1"/>
        <v>-1.1235285756606177</v>
      </c>
      <c r="U149" s="60">
        <f ca="1"/>
        <v>-1.8391452047400961E-2</v>
      </c>
      <c r="V149" s="60">
        <f ca="1"/>
        <v>-1.3258787547546815</v>
      </c>
      <c r="W149" s="60">
        <f ca="1"/>
        <v>-0.18889101327219499</v>
      </c>
      <c r="X149" s="60">
        <f ca="1"/>
        <v>0.16892756943202566</v>
      </c>
      <c r="Y149" s="52">
        <f ca="1">$B$13 * EXP(($E$3 - $C$13^2/2) * Y$2 + $C$13*SQRT(Y$2)*T149)</f>
        <v>71.744529891676962</v>
      </c>
      <c r="Z149" s="52">
        <f ca="1">Y149 * EXP(($E$3 - $C$13^2/2) * (Z$2-Y$2) + $C$13*SQRT(Z$2-Y$2)*U149)</f>
        <v>71.707416319555577</v>
      </c>
      <c r="AA149" s="52">
        <f ca="1">Z149 * EXP(($E$3 - $C$13^2/2) * (AA$2-Z$2) + $C$13*SQRT(AA$2-Z$2)*V149)</f>
        <v>48.416010343756852</v>
      </c>
      <c r="AB149" s="52">
        <f ca="1">AA149 * EXP(($E$3 - $C$13^2/2) * (AB$2-AA$2) + $C$13*SQRT(AB$2-AA$2)*W149)</f>
        <v>45.978010393387869</v>
      </c>
      <c r="AC149" s="52">
        <f ca="1">AB149 * EXP(($E$3 - $C$13^2/2) * (AC$2-AB$2) + $C$13*SQRT(AC$2-AB$2)*X149)</f>
        <v>48.610595332253425</v>
      </c>
      <c r="AD149" s="47"/>
      <c r="AE149" s="3" t="s">
        <v>46</v>
      </c>
      <c r="AF149" s="52" t="b">
        <f t="shared" ref="AF149" ca="1" si="186">AF147 &gt;= $B$4</f>
        <v>0</v>
      </c>
      <c r="AG149" s="52" t="b">
        <f t="array" aca="1" ref="AG149" ca="1">AND(AG147 &gt;= $B$4, NOT(OR($AF149:AF149)))</f>
        <v>0</v>
      </c>
      <c r="AH149" s="52" t="b">
        <f t="array" aca="1" ref="AH149" ca="1">AND(AH147 &gt;= $B$4, NOT(OR($AF149:AG149)))</f>
        <v>0</v>
      </c>
      <c r="AI149" s="52" t="b">
        <f t="array" aca="1" ref="AI149" ca="1">AND(AI147 &gt;= $B$4, NOT(OR($AF149:AH149)))</f>
        <v>0</v>
      </c>
      <c r="AJ149" s="52" t="b">
        <f t="array" aca="1" ref="AJ149" ca="1">AND(AJ147 &gt;= $B$4, NOT(OR($AF149:AI149)))</f>
        <v>0</v>
      </c>
      <c r="AK149" s="73"/>
      <c r="AL149" s="70"/>
    </row>
    <row r="150" spans="7:38" ht="14.55" customHeight="1" x14ac:dyDescent="0.3">
      <c r="G150" s="3">
        <v>148</v>
      </c>
      <c r="H150" s="58">
        <v>-1.4263308854146253</v>
      </c>
      <c r="I150" s="58">
        <v>-0.29315219917629659</v>
      </c>
      <c r="J150" s="58">
        <v>2.5205922882327383</v>
      </c>
      <c r="K150" s="59">
        <v>-0.72421876686454822</v>
      </c>
      <c r="L150" s="60">
        <f t="array" ref="L150:O150">TRANSPOSE(MMULT(Option!$B$25:$E$28, TRANSPOSE(H150:K150)))</f>
        <v>-1.4263308854146253</v>
      </c>
      <c r="M150" s="60">
        <v>-0.83921078273948013</v>
      </c>
      <c r="N150" s="60">
        <v>1.5665639586912539</v>
      </c>
      <c r="O150" s="60">
        <v>-0.7755122797612457</v>
      </c>
      <c r="P150" s="56" t="str">
        <f t="shared" si="161"/>
        <v>30/3</v>
      </c>
      <c r="R150" s="80"/>
      <c r="S150" s="3" t="s">
        <v>30</v>
      </c>
      <c r="T150" s="60">
        <f ca="1"/>
        <v>1.4649525383587609</v>
      </c>
      <c r="U150" s="60">
        <f ca="1"/>
        <v>-0.52599752679060807</v>
      </c>
      <c r="V150" s="60">
        <f ca="1"/>
        <v>-0.60350609359273066</v>
      </c>
      <c r="W150" s="60">
        <f ca="1"/>
        <v>-0.93829880273201227</v>
      </c>
      <c r="X150" s="60">
        <f ca="1"/>
        <v>1.3406433809737783</v>
      </c>
      <c r="Y150" s="52">
        <f ca="1">$B$14 * EXP(($E$3 - $C$14^2/2) * Y$2 + $C$14*SQRT(Y$2)*T150)</f>
        <v>155.96879380006089</v>
      </c>
      <c r="Z150" s="52">
        <f ca="1">Y150 * EXP(($E$3 - $C$14^2/2) * (Z$2-Y$2) + $C$14*SQRT(Z$2-Y$2)*U150)</f>
        <v>133.86832792872443</v>
      </c>
      <c r="AA150" s="52">
        <f ca="1">Z150 * EXP(($E$3 - $C$14^2/2) * (AA$2-Z$2) + $C$14*SQRT(AA$2-Z$2)*V150)</f>
        <v>112.25856890367371</v>
      </c>
      <c r="AB150" s="52">
        <f ca="1">AA150 * EXP(($E$3 - $C$14^2/2) * (AB$2-AA$2) + $C$14*SQRT(AB$2-AA$2)*W150)</f>
        <v>85.141554684311089</v>
      </c>
      <c r="AC150" s="52">
        <f ca="1">AB150 * EXP(($E$3 - $C$14^2/2) * (AC$2-AB$2) + $C$14*SQRT(AC$2-AB$2)*X150)</f>
        <v>127.93319771738838</v>
      </c>
      <c r="AD150" s="47"/>
      <c r="AE150" s="3" t="s">
        <v>68</v>
      </c>
      <c r="AF150" s="52" t="b">
        <f ca="1">AND(AF147&gt;$B$3, NOT(OR($AF149:AF149)))</f>
        <v>0</v>
      </c>
      <c r="AG150" s="52" t="b">
        <f ca="1">AND(AG147&gt;$B$3, NOT(OR($AF149:AG149)))</f>
        <v>0</v>
      </c>
      <c r="AH150" s="52" t="b">
        <f ca="1">AND(AH147&gt;$B$3, NOT(OR($AF149:AH149)))</f>
        <v>0</v>
      </c>
      <c r="AI150" s="52" t="b">
        <f ca="1">AND(AI147&gt;$B$3, NOT(OR($AF149:AI149)))</f>
        <v>0</v>
      </c>
      <c r="AJ150" s="52" t="b">
        <f ca="1">AND(AJ147&gt;$B$3, NOT(OR($AF149:AJ149)))</f>
        <v>0</v>
      </c>
      <c r="AK150" s="74"/>
      <c r="AL150" s="70"/>
    </row>
    <row r="151" spans="7:38" ht="14.55" customHeight="1" x14ac:dyDescent="0.3">
      <c r="G151" s="3">
        <v>149</v>
      </c>
      <c r="H151" s="58">
        <v>1.2521193237026635</v>
      </c>
      <c r="I151" s="58">
        <v>0.99592504281974981</v>
      </c>
      <c r="J151" s="58">
        <v>1.0760821721893428</v>
      </c>
      <c r="K151" s="59">
        <v>-0.17224197531564975</v>
      </c>
      <c r="L151" s="60">
        <f t="array" ref="L151:O151">TRANSPOSE(MMULT(Option!$B$25:$E$28, TRANSPOSE(H151:K151)))</f>
        <v>1.2521193237026635</v>
      </c>
      <c r="M151" s="60">
        <v>1.4136281085257933</v>
      </c>
      <c r="N151" s="60">
        <v>1.706775926798221</v>
      </c>
      <c r="O151" s="60">
        <v>0.8241726420456027</v>
      </c>
      <c r="P151" s="56" t="str">
        <f t="shared" si="161"/>
        <v>30/4</v>
      </c>
      <c r="R151" s="80">
        <v>38</v>
      </c>
      <c r="S151" s="3" t="s">
        <v>28</v>
      </c>
      <c r="T151" s="60">
        <f t="array" aca="1" ref="T151:T154" ca="1">TRANSPOSE(OFFSET($L$3, MATCH($R151 &amp; "/" &amp; T$2, $P$3:$P$5002, 0) - 1, 0, 1, $E$1))</f>
        <v>0.12430613913177145</v>
      </c>
      <c r="U151" s="60">
        <f t="array" aca="1" ref="U151:U154" ca="1">TRANSPOSE(OFFSET($L$3, MATCH($R151 &amp; "/" &amp; U$2, $P$3:$P$5002, 0) - 1, 0, 1, $E$1))</f>
        <v>0.6010775554039115</v>
      </c>
      <c r="V151" s="60">
        <f t="array" aca="1" ref="V151:V154" ca="1">TRANSPOSE(OFFSET($L$3, MATCH($R151 &amp; "/" &amp; V$2, $P$3:$P$5002, 0) - 1, 0, 1, $E$1))</f>
        <v>0.13697950361827124</v>
      </c>
      <c r="W151" s="60">
        <f t="array" aca="1" ref="W151:W154" ca="1">TRANSPOSE(OFFSET($L$3, MATCH($R151 &amp; "/" &amp; W$2, $P$3:$P$5002, 0) - 1, 0, 1, $E$1))</f>
        <v>-1.233323129207513E-2</v>
      </c>
      <c r="X151" s="60">
        <f t="array" aca="1" ref="X151:X154" ca="1">TRANSPOSE(OFFSET($L$3, MATCH($R151 &amp; "/" &amp; X$2, $P$3:$P$5002, 0) - 1, 0, 1, $E$1))</f>
        <v>0.30321272517637471</v>
      </c>
      <c r="Y151" s="52">
        <f ca="1">$B$11 * EXP(($E$3 - $C$11^2/2) * Y$2 + $C$11*SQRT(Y$2)*T151)</f>
        <v>104.31988833064065</v>
      </c>
      <c r="Z151" s="52">
        <f ca="1">Y151 * EXP(($E$3 - $C$11^2/2) * (Z$2-Y$2) + $C$11*SQRT(Z$2-Y$2)*U151)</f>
        <v>125.5601961719637</v>
      </c>
      <c r="AA151" s="52">
        <f ca="1">Z151 * EXP(($E$3 - $C$11^2/2) * (AA$2-Z$2) + $C$11*SQRT(AA$2-Z$2)*V151)</f>
        <v>131.48320770912679</v>
      </c>
      <c r="AB151" s="52">
        <f ca="1">AA151 * EXP(($E$3 - $C$11^2/2) * (AB$2-AA$2) + $C$11*SQRT(AB$2-AA$2)*W151)</f>
        <v>131.65425106086914</v>
      </c>
      <c r="AC151" s="52">
        <f ca="1">AB151 * EXP(($E$3 - $C$11^2/2) * (AC$2-AB$2) + $C$11*SQRT(AC$2-AB$2)*X151)</f>
        <v>144.91436671732478</v>
      </c>
      <c r="AD151" s="47"/>
      <c r="AE151" s="3" t="s">
        <v>69</v>
      </c>
      <c r="AF151" s="20" cm="1">
        <f t="array" aca="1" ref="AF151" ca="1">MIN(Y151:Y154 / $D$11:$D$14)</f>
        <v>0.77194551735594952</v>
      </c>
      <c r="AG151" s="20" cm="1">
        <f t="array" aca="1" ref="AG151" ca="1">MIN(Z151:Z154 / $D$11:$D$14)</f>
        <v>1.1150103207174402</v>
      </c>
      <c r="AH151" s="20" cm="1">
        <f t="array" aca="1" ref="AH151" ca="1">MIN(AA151:AA154 / $D$11:$D$14)</f>
        <v>0.84137158605637741</v>
      </c>
      <c r="AI151" s="20" cm="1">
        <f t="array" aca="1" ref="AI151" ca="1">MIN(AB151:AB154 / $D$11:$D$14)</f>
        <v>0.35259437157206774</v>
      </c>
      <c r="AJ151" s="20" cm="1">
        <f t="array" aca="1" ref="AJ151" ca="1">MIN(AC151:AC154 / $D$11:$D$14)</f>
        <v>0.32310472600790641</v>
      </c>
      <c r="AK151" s="72">
        <f t="array" aca="1" ref="AK151" ca="1">SUMPRODUCT(AF152:AJ152, EXP(-$E$3*$AF$2:$AJ$2))</f>
        <v>104363.25922405574</v>
      </c>
      <c r="AL151" s="70">
        <f ca="1">MAX(AC152 - $D$11, 0) * EXP(-$E$2*$E$3)</f>
        <v>0</v>
      </c>
    </row>
    <row r="152" spans="7:38" ht="14.55" customHeight="1" x14ac:dyDescent="0.3">
      <c r="G152" s="3">
        <v>150</v>
      </c>
      <c r="H152" s="58">
        <v>1.311679907579077</v>
      </c>
      <c r="I152" s="58">
        <v>-0.74032573773147325</v>
      </c>
      <c r="J152" s="58">
        <v>0.42665619139887506</v>
      </c>
      <c r="K152" s="59">
        <v>-1.0328886998895002</v>
      </c>
      <c r="L152" s="60">
        <f t="array" ref="L152:O152">TRANSPOSE(MMULT(Option!$B$25:$E$28, TRANSPOSE(H152:K152)))</f>
        <v>1.311679907579077</v>
      </c>
      <c r="M152" s="60">
        <v>-0.15384778338406935</v>
      </c>
      <c r="N152" s="60">
        <v>0.70554560582052583</v>
      </c>
      <c r="O152" s="60">
        <v>-0.47042909852692638</v>
      </c>
      <c r="P152" s="56" t="str">
        <f t="shared" si="161"/>
        <v>30/5</v>
      </c>
      <c r="R152" s="80"/>
      <c r="S152" s="3" t="s">
        <v>29</v>
      </c>
      <c r="T152" s="60">
        <f ca="1"/>
        <v>-0.8794710160696696</v>
      </c>
      <c r="U152" s="60">
        <f ca="1"/>
        <v>1.2090165531298982</v>
      </c>
      <c r="V152" s="60">
        <f ca="1"/>
        <v>-0.95528513118097402</v>
      </c>
      <c r="W152" s="60">
        <f ca="1"/>
        <v>-2.9157169785085926</v>
      </c>
      <c r="X152" s="60">
        <f ca="1"/>
        <v>-0.30780602464979578</v>
      </c>
      <c r="Y152" s="52">
        <f ca="1">$B$12 * EXP(($E$3 - $C$12^2/2) * Y$2 + $C$12*SQRT(Y$2)*T152)</f>
        <v>77.194551735594956</v>
      </c>
      <c r="Z152" s="52">
        <f ca="1">Y152 * EXP(($E$3 - $C$12^2/2) * (Z$2-Y$2) + $C$12*SQRT(Z$2-Y$2)*U152)</f>
        <v>111.50103207174402</v>
      </c>
      <c r="AA152" s="52">
        <f ca="1">Z152 * EXP(($E$3 - $C$12^2/2) * (AA$2-Z$2) + $C$12*SQRT(AA$2-Z$2)*V152)</f>
        <v>84.137158605637737</v>
      </c>
      <c r="AB152" s="52">
        <f ca="1">AA152 * EXP(($E$3 - $C$12^2/2) * (AB$2-AA$2) + $C$12*SQRT(AB$2-AA$2)*W152)</f>
        <v>35.259437157206776</v>
      </c>
      <c r="AC152" s="52">
        <f ca="1">AB152 * EXP(($E$3 - $C$12^2/2) * (AC$2-AB$2) + $C$12*SQRT(AC$2-AB$2)*X152)</f>
        <v>32.310472600790639</v>
      </c>
      <c r="AD152" s="47"/>
      <c r="AE152" s="3" t="s">
        <v>47</v>
      </c>
      <c r="AF152" s="64">
        <f t="shared" ref="AF152" ca="1" si="187">($B$5*AF154 + (1 + $B$6)*AF153)*$B$2</f>
        <v>0</v>
      </c>
      <c r="AG152" s="64">
        <f t="shared" ref="AG152" ca="1" si="188">($B$5*AG154 + (1 + $B$6)*AG153)*$B$2</f>
        <v>15000</v>
      </c>
      <c r="AH152" s="64">
        <f t="shared" ref="AH152" ca="1" si="189">($B$5*AH154 + (1 + $B$6)*AH153)*$B$2</f>
        <v>15000</v>
      </c>
      <c r="AI152" s="64">
        <f t="shared" ref="AI152" ca="1" si="190">($B$5*AI154 + (1 + $B$6)*AI153)*$B$2</f>
        <v>0</v>
      </c>
      <c r="AJ152" s="64" cm="1">
        <f t="array" aca="1" ref="AJ152" ca="1">($B$5*AJ154 + (1 + $B$6)*AJ153 + AND(NOT(AF153:AJ153)))*$B$2</f>
        <v>100000</v>
      </c>
      <c r="AK152" s="73"/>
      <c r="AL152" s="70"/>
    </row>
    <row r="153" spans="7:38" ht="14.55" customHeight="1" x14ac:dyDescent="0.3">
      <c r="G153" s="3">
        <v>151</v>
      </c>
      <c r="H153" s="58">
        <v>0.30045339501053259</v>
      </c>
      <c r="I153" s="58">
        <v>0.12229615511769243</v>
      </c>
      <c r="J153" s="58">
        <v>0.64799246051828574</v>
      </c>
      <c r="K153" s="59">
        <v>-0.87047343816566325</v>
      </c>
      <c r="L153" s="60">
        <f t="array" ref="L153:O153">TRANSPOSE(MMULT(Option!$B$25:$E$28, TRANSPOSE(H153:K153)))</f>
        <v>0.30045339501053259</v>
      </c>
      <c r="M153" s="60">
        <v>0.23226763560999036</v>
      </c>
      <c r="N153" s="60">
        <v>0.7213443092896259</v>
      </c>
      <c r="O153" s="60">
        <v>-0.46674773113918178</v>
      </c>
      <c r="P153" s="56" t="str">
        <f t="shared" si="161"/>
        <v>31/1</v>
      </c>
      <c r="R153" s="80"/>
      <c r="S153" s="3" t="s">
        <v>31</v>
      </c>
      <c r="T153" s="60">
        <f ca="1"/>
        <v>1.8697172598992555</v>
      </c>
      <c r="U153" s="60">
        <f ca="1"/>
        <v>6.3014181213335074E-2</v>
      </c>
      <c r="V153" s="60">
        <f ca="1"/>
        <v>0.65169071009117019</v>
      </c>
      <c r="W153" s="60">
        <f ca="1"/>
        <v>-2.2930719902943837</v>
      </c>
      <c r="X153" s="60">
        <f ca="1"/>
        <v>-6.7991350274189052E-2</v>
      </c>
      <c r="Y153" s="52">
        <f ca="1">$B$13 * EXP(($E$3 - $C$13^2/2) * Y$2 + $C$13*SQRT(Y$2)*T153)</f>
        <v>176.10587276097331</v>
      </c>
      <c r="Z153" s="52">
        <f ca="1">Y153 * EXP(($E$3 - $C$13^2/2) * (Z$2-Y$2) + $C$13*SQRT(Z$2-Y$2)*U153)</f>
        <v>180.36627028272596</v>
      </c>
      <c r="AA153" s="52">
        <f ca="1">Z153 * EXP(($E$3 - $C$13^2/2) * (AA$2-Z$2) + $C$13*SQRT(AA$2-Z$2)*V153)</f>
        <v>220.41162730382047</v>
      </c>
      <c r="AB153" s="52">
        <f ca="1">AA153 * EXP(($E$3 - $C$13^2/2) * (AB$2-AA$2) + $C$13*SQRT(AB$2-AA$2)*W153)</f>
        <v>111.33851378854648</v>
      </c>
      <c r="AC153" s="52">
        <f ca="1">AB153 * EXP(($E$3 - $C$13^2/2) * (AC$2-AB$2) + $C$13*SQRT(AC$2-AB$2)*X153)</f>
        <v>109.63732018380954</v>
      </c>
      <c r="AD153" s="47"/>
      <c r="AE153" s="3" t="s">
        <v>46</v>
      </c>
      <c r="AF153" s="52" t="b">
        <f t="shared" ref="AF153" ca="1" si="191">AF151 &gt;= $B$4</f>
        <v>0</v>
      </c>
      <c r="AG153" s="52" t="b">
        <f t="array" aca="1" ref="AG153" ca="1">AND(AG151 &gt;= $B$4, NOT(OR($AF153:AF153)))</f>
        <v>0</v>
      </c>
      <c r="AH153" s="52" t="b">
        <f t="array" aca="1" ref="AH153" ca="1">AND(AH151 &gt;= $B$4, NOT(OR($AF153:AG153)))</f>
        <v>0</v>
      </c>
      <c r="AI153" s="52" t="b">
        <f t="array" aca="1" ref="AI153" ca="1">AND(AI151 &gt;= $B$4, NOT(OR($AF153:AH153)))</f>
        <v>0</v>
      </c>
      <c r="AJ153" s="52" t="b">
        <f t="array" aca="1" ref="AJ153" ca="1">AND(AJ151 &gt;= $B$4, NOT(OR($AF153:AI153)))</f>
        <v>0</v>
      </c>
      <c r="AK153" s="73"/>
      <c r="AL153" s="70"/>
    </row>
    <row r="154" spans="7:38" ht="14.55" customHeight="1" x14ac:dyDescent="0.3">
      <c r="G154" s="3">
        <v>152</v>
      </c>
      <c r="H154" s="58">
        <v>-1.7607381550092041</v>
      </c>
      <c r="I154" s="58">
        <v>-0.27184902275227057</v>
      </c>
      <c r="J154" s="58">
        <v>-0.90727434497041659</v>
      </c>
      <c r="K154" s="59">
        <v>0.35621363779417847</v>
      </c>
      <c r="L154" s="60">
        <f t="array" ref="L154:O154">TRANSPOSE(MMULT(Option!$B$25:$E$28, TRANSPOSE(H154:K154)))</f>
        <v>-1.7607381550092041</v>
      </c>
      <c r="M154" s="60">
        <v>-0.95344900687609213</v>
      </c>
      <c r="N154" s="60">
        <v>-1.5723502357498078</v>
      </c>
      <c r="O154" s="60">
        <v>-0.64752073113056086</v>
      </c>
      <c r="P154" s="56" t="str">
        <f t="shared" si="161"/>
        <v>31/2</v>
      </c>
      <c r="R154" s="80"/>
      <c r="S154" s="3" t="s">
        <v>30</v>
      </c>
      <c r="T154" s="60">
        <f ca="1"/>
        <v>0.91901744297387544</v>
      </c>
      <c r="U154" s="60">
        <f ca="1"/>
        <v>0.23875666364506887</v>
      </c>
      <c r="V154" s="60">
        <f ca="1"/>
        <v>0.35054645132497342</v>
      </c>
      <c r="W154" s="60">
        <f ca="1"/>
        <v>-1.3117348408953391</v>
      </c>
      <c r="X154" s="60">
        <f ca="1"/>
        <v>1.2908985170189422</v>
      </c>
      <c r="Y154" s="52">
        <f ca="1">$B$14 * EXP(($E$3 - $C$14^2/2) * Y$2 + $C$14*SQRT(Y$2)*T154)</f>
        <v>132.40632561106366</v>
      </c>
      <c r="Z154" s="52">
        <f ca="1">Y154 * EXP(($E$3 - $C$14^2/2) * (Z$2-Y$2) + $C$14*SQRT(Z$2-Y$2)*U154)</f>
        <v>142.95107201543928</v>
      </c>
      <c r="AA154" s="52">
        <f ca="1">Z154 * EXP(($E$3 - $C$14^2/2) * (AA$2-Z$2) + $C$14*SQRT(AA$2-Z$2)*V154)</f>
        <v>159.59930867104444</v>
      </c>
      <c r="AB154" s="52">
        <f ca="1">AA154 * EXP(($E$3 - $C$14^2/2) * (AB$2-AA$2) + $C$14*SQRT(AB$2-AA$2)*W154)</f>
        <v>108.21780411814609</v>
      </c>
      <c r="AC154" s="52">
        <f ca="1">AB154 * EXP(($E$3 - $C$14^2/2) * (AC$2-AB$2) + $C$14*SQRT(AC$2-AB$2)*X154)</f>
        <v>160.1987859407694</v>
      </c>
      <c r="AD154" s="47"/>
      <c r="AE154" s="3" t="s">
        <v>68</v>
      </c>
      <c r="AF154" s="52" t="b">
        <f ca="1">AND(AF151&gt;$B$3, NOT(OR($AF153:AF153)))</f>
        <v>0</v>
      </c>
      <c r="AG154" s="52" t="b">
        <f ca="1">AND(AG151&gt;$B$3, NOT(OR($AF153:AG153)))</f>
        <v>1</v>
      </c>
      <c r="AH154" s="52" t="b">
        <f ca="1">AND(AH151&gt;$B$3, NOT(OR($AF153:AH153)))</f>
        <v>1</v>
      </c>
      <c r="AI154" s="52" t="b">
        <f ca="1">AND(AI151&gt;$B$3, NOT(OR($AF153:AI153)))</f>
        <v>0</v>
      </c>
      <c r="AJ154" s="52" t="b">
        <f ca="1">AND(AJ151&gt;$B$3, NOT(OR($AF153:AJ153)))</f>
        <v>0</v>
      </c>
      <c r="AK154" s="74"/>
      <c r="AL154" s="70"/>
    </row>
    <row r="155" spans="7:38" ht="14.55" customHeight="1" x14ac:dyDescent="0.3">
      <c r="G155" s="3">
        <v>153</v>
      </c>
      <c r="H155" s="58">
        <v>1.1668294312030774</v>
      </c>
      <c r="I155" s="58">
        <v>-0.43047262609130155</v>
      </c>
      <c r="J155" s="58">
        <v>0.85391177874150836</v>
      </c>
      <c r="K155" s="59">
        <v>-1.8159734924116773</v>
      </c>
      <c r="L155" s="60">
        <f t="array" ref="L155:O155">TRANSPOSE(MMULT(Option!$B$25:$E$28, TRANSPOSE(H155:K155)))</f>
        <v>1.1668294312030774</v>
      </c>
      <c r="M155" s="60">
        <v>7.2197093747268681E-2</v>
      </c>
      <c r="N155" s="60">
        <v>1.1040068890061465</v>
      </c>
      <c r="O155" s="60">
        <v>-1.0344326991242527</v>
      </c>
      <c r="P155" s="56" t="str">
        <f t="shared" si="161"/>
        <v>31/3</v>
      </c>
      <c r="R155" s="80">
        <v>39</v>
      </c>
      <c r="S155" s="3" t="s">
        <v>28</v>
      </c>
      <c r="T155" s="60">
        <f t="array" aca="1" ref="T155:T158" ca="1">TRANSPOSE(OFFSET($L$3, MATCH($R155 &amp; "/" &amp; T$2, $P$3:$P$5002, 0) - 1, 0, 1, $E$1))</f>
        <v>-0.71147360276749705</v>
      </c>
      <c r="U155" s="60">
        <f t="array" aca="1" ref="U155:U158" ca="1">TRANSPOSE(OFFSET($L$3, MATCH($R155 &amp; "/" &amp; U$2, $P$3:$P$5002, 0) - 1, 0, 1, $E$1))</f>
        <v>0.85184589700229851</v>
      </c>
      <c r="V155" s="60">
        <f t="array" aca="1" ref="V155:V158" ca="1">TRANSPOSE(OFFSET($L$3, MATCH($R155 &amp; "/" &amp; V$2, $P$3:$P$5002, 0) - 1, 0, 1, $E$1))</f>
        <v>-0.57651808613004085</v>
      </c>
      <c r="W155" s="60">
        <f t="array" aca="1" ref="W155:W158" ca="1">TRANSPOSE(OFFSET($L$3, MATCH($R155 &amp; "/" &amp; W$2, $P$3:$P$5002, 0) - 1, 0, 1, $E$1))</f>
        <v>-0.12819722179659862</v>
      </c>
      <c r="X155" s="60">
        <f t="array" aca="1" ref="X155:X158" ca="1">TRANSPOSE(OFFSET($L$3, MATCH($R155 &amp; "/" &amp; X$2, $P$3:$P$5002, 0) - 1, 0, 1, $E$1))</f>
        <v>-1.9028229086969417</v>
      </c>
      <c r="Y155" s="52">
        <f ca="1">$B$11 * EXP(($E$3 - $C$11^2/2) * Y$2 + $C$11*SQRT(Y$2)*T155)</f>
        <v>81.184805490614906</v>
      </c>
      <c r="Z155" s="52">
        <f ca="1">Y155 * EXP(($E$3 - $C$11^2/2) * (Z$2-Y$2) + $C$11*SQRT(Z$2-Y$2)*U155)</f>
        <v>105.34933987984611</v>
      </c>
      <c r="AA155" s="52">
        <f ca="1">Z155 * EXP(($E$3 - $C$11^2/2) * (AA$2-Z$2) + $C$11*SQRT(AA$2-Z$2)*V155)</f>
        <v>89.06143819933466</v>
      </c>
      <c r="AB155" s="52">
        <f ca="1">AA155 * EXP(($E$3 - $C$11^2/2) * (AB$2-AA$2) + $C$11*SQRT(AB$2-AA$2)*W155)</f>
        <v>86.130818159599571</v>
      </c>
      <c r="AC155" s="52">
        <f ca="1">AB155 * EXP(($E$3 - $C$11^2/2) * (AC$2-AB$2) + $C$11*SQRT(AC$2-AB$2)*X155)</f>
        <v>48.911884769478874</v>
      </c>
      <c r="AD155" s="47"/>
      <c r="AE155" s="3" t="s">
        <v>69</v>
      </c>
      <c r="AF155" s="20" cm="1">
        <f t="array" aca="1" ref="AF155" ca="1">MIN(Y155:Y158 / $D$11:$D$14)</f>
        <v>0.76075673692600343</v>
      </c>
      <c r="AG155" s="20" cm="1">
        <f t="array" aca="1" ref="AG155" ca="1">MIN(Z155:Z158 / $D$11:$D$14)</f>
        <v>0.87087563987699357</v>
      </c>
      <c r="AH155" s="20" cm="1">
        <f t="array" aca="1" ref="AH155" ca="1">MIN(AA155:AA158 / $D$11:$D$14)</f>
        <v>0.89061438199334664</v>
      </c>
      <c r="AI155" s="20" cm="1">
        <f t="array" aca="1" ref="AI155" ca="1">MIN(AB155:AB158 / $D$11:$D$14)</f>
        <v>0.821961822883852</v>
      </c>
      <c r="AJ155" s="20" cm="1">
        <f t="array" aca="1" ref="AJ155" ca="1">MIN(AC155:AC158 / $D$11:$D$14)</f>
        <v>0.48911884769478875</v>
      </c>
      <c r="AK155" s="72">
        <f t="array" aca="1" ref="AK155" ca="1">SUMPRODUCT(AF156:AJ156, EXP(-$E$3*$AF$2:$AJ$2))</f>
        <v>116644.22052022547</v>
      </c>
      <c r="AL155" s="70">
        <f ca="1">MAX(AC156 - $D$11, 0) * EXP(-$E$2*$E$3)</f>
        <v>0</v>
      </c>
    </row>
    <row r="156" spans="7:38" ht="14.55" customHeight="1" x14ac:dyDescent="0.3">
      <c r="G156" s="3">
        <v>154</v>
      </c>
      <c r="H156" s="58">
        <v>-0.28777840241594282</v>
      </c>
      <c r="I156" s="58">
        <v>-0.82616083233547077</v>
      </c>
      <c r="J156" s="58">
        <v>-2.6800798648775544E-2</v>
      </c>
      <c r="K156" s="59">
        <v>-0.12667014311935446</v>
      </c>
      <c r="L156" s="60">
        <f t="array" ref="L156:O156">TRANSPOSE(MMULT(Option!$B$25:$E$28, TRANSPOSE(H156:K156)))</f>
        <v>-0.28777840241594282</v>
      </c>
      <c r="M156" s="60">
        <v>-0.87230027104338026</v>
      </c>
      <c r="N156" s="60">
        <v>-0.35499046078058366</v>
      </c>
      <c r="O156" s="60">
        <v>-0.44515585977381744</v>
      </c>
      <c r="P156" s="56" t="str">
        <f t="shared" si="161"/>
        <v>31/4</v>
      </c>
      <c r="R156" s="80"/>
      <c r="S156" s="3" t="s">
        <v>29</v>
      </c>
      <c r="T156" s="60">
        <f ca="1"/>
        <v>-8.9174622354375316E-2</v>
      </c>
      <c r="U156" s="60">
        <f ca="1"/>
        <v>6.3879426623096369E-2</v>
      </c>
      <c r="V156" s="60">
        <f ca="1"/>
        <v>0.60511486312395579</v>
      </c>
      <c r="W156" s="60">
        <f ca="1"/>
        <v>-3.3830670104572969E-2</v>
      </c>
      <c r="X156" s="60">
        <f ca="1"/>
        <v>-1.3510736532917442</v>
      </c>
      <c r="Y156" s="52">
        <f ca="1">$B$12 * EXP(($E$3 - $C$12^2/2) * Y$2 + $C$12*SQRT(Y$2)*T156)</f>
        <v>97.848249032940444</v>
      </c>
      <c r="Z156" s="52">
        <f ca="1">Y156 * EXP(($E$3 - $C$12^2/2) * (Z$2-Y$2) + $C$12*SQRT(Z$2-Y$2)*U156)</f>
        <v>100.2414351143659</v>
      </c>
      <c r="AA156" s="52">
        <f ca="1">Z156 * EXP(($E$3 - $C$12^2/2) * (AA$2-Z$2) + $C$12*SQRT(AA$2-Z$2)*V156)</f>
        <v>120.79755994982945</v>
      </c>
      <c r="AB156" s="52">
        <f ca="1">AA156 * EXP(($E$3 - $C$12^2/2) * (AB$2-AA$2) + $C$12*SQRT(AB$2-AA$2)*W156)</f>
        <v>120.17714771402507</v>
      </c>
      <c r="AC156" s="52">
        <f ca="1">AB156 * EXP(($E$3 - $C$12^2/2) * (AC$2-AB$2) + $C$12*SQRT(AC$2-AB$2)*X156)</f>
        <v>80.531208231218557</v>
      </c>
      <c r="AD156" s="47"/>
      <c r="AE156" s="3" t="s">
        <v>47</v>
      </c>
      <c r="AF156" s="64">
        <f t="shared" ref="AF156" ca="1" si="192">($B$5*AF158 + (1 + $B$6)*AF157)*$B$2</f>
        <v>0</v>
      </c>
      <c r="AG156" s="64">
        <f t="shared" ref="AG156" ca="1" si="193">($B$5*AG158 + (1 + $B$6)*AG157)*$B$2</f>
        <v>15000</v>
      </c>
      <c r="AH156" s="64">
        <f t="shared" ref="AH156" ca="1" si="194">($B$5*AH158 + (1 + $B$6)*AH157)*$B$2</f>
        <v>15000</v>
      </c>
      <c r="AI156" s="64">
        <f t="shared" ref="AI156" ca="1" si="195">($B$5*AI158 + (1 + $B$6)*AI157)*$B$2</f>
        <v>15000</v>
      </c>
      <c r="AJ156" s="64" cm="1">
        <f t="array" aca="1" ref="AJ156" ca="1">($B$5*AJ158 + (1 + $B$6)*AJ157 + AND(NOT(AF157:AJ157)))*$B$2</f>
        <v>100000</v>
      </c>
      <c r="AK156" s="73"/>
      <c r="AL156" s="70"/>
    </row>
    <row r="157" spans="7:38" ht="14.55" customHeight="1" x14ac:dyDescent="0.3">
      <c r="G157" s="3">
        <v>155</v>
      </c>
      <c r="H157" s="58">
        <v>0.46004195825319411</v>
      </c>
      <c r="I157" s="58">
        <v>1.12696973924082</v>
      </c>
      <c r="J157" s="58">
        <v>0.45801653282026289</v>
      </c>
      <c r="K157" s="59">
        <v>0.72578596581829979</v>
      </c>
      <c r="L157" s="60">
        <f t="array" ref="L157:O157">TRANSPOSE(MMULT(Option!$B$25:$E$28, TRANSPOSE(H157:K157)))</f>
        <v>0.46004195825319411</v>
      </c>
      <c r="M157" s="60">
        <v>1.216901610500418</v>
      </c>
      <c r="N157" s="60">
        <v>0.88140726494143939</v>
      </c>
      <c r="O157" s="60">
        <v>1.1900483763722667</v>
      </c>
      <c r="P157" s="56" t="str">
        <f t="shared" si="161"/>
        <v>31/5</v>
      </c>
      <c r="R157" s="80"/>
      <c r="S157" s="3" t="s">
        <v>31</v>
      </c>
      <c r="T157" s="60">
        <f ca="1"/>
        <v>-0.10429840400092248</v>
      </c>
      <c r="U157" s="60">
        <f ca="1"/>
        <v>0.3860649750175314</v>
      </c>
      <c r="V157" s="60">
        <f ca="1"/>
        <v>0.21758736072238136</v>
      </c>
      <c r="W157" s="60">
        <f ca="1"/>
        <v>-1.219558362354825</v>
      </c>
      <c r="X157" s="60">
        <f ca="1"/>
        <v>-1.7102594599080136</v>
      </c>
      <c r="Y157" s="52">
        <f ca="1">$B$13 * EXP(($E$3 - $C$13^2/2) * Y$2 + $C$13*SQRT(Y$2)*T157)</f>
        <v>97.405303977580743</v>
      </c>
      <c r="Z157" s="52">
        <f ca="1">Y157 * EXP(($E$3 - $C$13^2/2) * (Z$2-Y$2) + $C$13*SQRT(Z$2-Y$2)*U157)</f>
        <v>109.91421053625861</v>
      </c>
      <c r="AA157" s="52">
        <f ca="1">Z157 * EXP(($E$3 - $C$13^2/2) * (AA$2-Z$2) + $C$13*SQRT(AA$2-Z$2)*V157)</f>
        <v>117.91645503243475</v>
      </c>
      <c r="AB157" s="52">
        <f ca="1">AA157 * EXP(($E$3 - $C$13^2/2) * (AB$2-AA$2) + $C$13*SQRT(AB$2-AA$2)*W157)</f>
        <v>82.196182288385202</v>
      </c>
      <c r="AC157" s="52">
        <f ca="1">AB157 * EXP(($E$3 - $C$13^2/2) * (AC$2-AB$2) + $C$13*SQRT(AC$2-AB$2)*X157)</f>
        <v>49.453410227276173</v>
      </c>
      <c r="AD157" s="47"/>
      <c r="AE157" s="3" t="s">
        <v>46</v>
      </c>
      <c r="AF157" s="52" t="b">
        <f t="shared" ref="AF157" ca="1" si="196">AF155 &gt;= $B$4</f>
        <v>0</v>
      </c>
      <c r="AG157" s="52" t="b">
        <f t="array" aca="1" ref="AG157" ca="1">AND(AG155 &gt;= $B$4, NOT(OR($AF157:AF157)))</f>
        <v>0</v>
      </c>
      <c r="AH157" s="52" t="b">
        <f t="array" aca="1" ref="AH157" ca="1">AND(AH155 &gt;= $B$4, NOT(OR($AF157:AG157)))</f>
        <v>0</v>
      </c>
      <c r="AI157" s="52" t="b">
        <f t="array" aca="1" ref="AI157" ca="1">AND(AI155 &gt;= $B$4, NOT(OR($AF157:AH157)))</f>
        <v>0</v>
      </c>
      <c r="AJ157" s="52" t="b">
        <f t="array" aca="1" ref="AJ157" ca="1">AND(AJ155 &gt;= $B$4, NOT(OR($AF157:AI157)))</f>
        <v>0</v>
      </c>
      <c r="AK157" s="73"/>
      <c r="AL157" s="70"/>
    </row>
    <row r="158" spans="7:38" ht="14.55" customHeight="1" x14ac:dyDescent="0.3">
      <c r="G158" s="3">
        <v>156</v>
      </c>
      <c r="H158" s="58">
        <v>-0.49514738262165531</v>
      </c>
      <c r="I158" s="58">
        <v>2.1285517609140294</v>
      </c>
      <c r="J158" s="58">
        <v>-9.3206202278015172E-3</v>
      </c>
      <c r="K158" s="59">
        <v>-2.2504986499057669</v>
      </c>
      <c r="L158" s="60">
        <f t="array" ref="L158:O158">TRANSPOSE(MMULT(Option!$B$25:$E$28, TRANSPOSE(H158:K158)))</f>
        <v>-0.49514738262165531</v>
      </c>
      <c r="M158" s="60">
        <v>1.7527909599553551</v>
      </c>
      <c r="N158" s="60">
        <v>0.35114034181684356</v>
      </c>
      <c r="O158" s="60">
        <v>-1.5697043674784199</v>
      </c>
      <c r="P158" s="56" t="str">
        <f t="shared" si="161"/>
        <v>32/1</v>
      </c>
      <c r="R158" s="80"/>
      <c r="S158" s="3" t="s">
        <v>30</v>
      </c>
      <c r="T158" s="60">
        <f ca="1"/>
        <v>-0.92813878202354316</v>
      </c>
      <c r="U158" s="60">
        <f ca="1"/>
        <v>0.43395181242253866</v>
      </c>
      <c r="V158" s="60">
        <f ca="1"/>
        <v>1.2715910835335751</v>
      </c>
      <c r="W158" s="60">
        <f ca="1"/>
        <v>-1.0341718423039659</v>
      </c>
      <c r="X158" s="60">
        <f ca="1"/>
        <v>-1.4579763023994223</v>
      </c>
      <c r="Y158" s="52">
        <f ca="1">$B$14 * EXP(($E$3 - $C$14^2/2) * Y$2 + $C$14*SQRT(Y$2)*T158)</f>
        <v>76.075673692600347</v>
      </c>
      <c r="Z158" s="52">
        <f ca="1">Y158 * EXP(($E$3 - $C$14^2/2) * (Z$2-Y$2) + $C$14*SQRT(Z$2-Y$2)*U158)</f>
        <v>87.087563987699355</v>
      </c>
      <c r="AA158" s="52">
        <f ca="1">Z158 * EXP(($E$3 - $C$14^2/2) * (AA$2-Z$2) + $C$14*SQRT(AA$2-Z$2)*V158)</f>
        <v>128.17434662935904</v>
      </c>
      <c r="AB158" s="52">
        <f ca="1">AA158 * EXP(($E$3 - $C$14^2/2) * (AB$2-AA$2) + $C$14*SQRT(AB$2-AA$2)*W158)</f>
        <v>94.456543111458217</v>
      </c>
      <c r="AC158" s="52">
        <f ca="1">AB158 * EXP(($E$3 - $C$14^2/2) * (AC$2-AB$2) + $C$14*SQRT(AC$2-AB$2)*X158)</f>
        <v>61.297985335947253</v>
      </c>
      <c r="AD158" s="47"/>
      <c r="AE158" s="3" t="s">
        <v>68</v>
      </c>
      <c r="AF158" s="52" t="b">
        <f ca="1">AND(AF155&gt;$B$3, NOT(OR($AF157:AF157)))</f>
        <v>0</v>
      </c>
      <c r="AG158" s="52" t="b">
        <f ca="1">AND(AG155&gt;$B$3, NOT(OR($AF157:AG157)))</f>
        <v>1</v>
      </c>
      <c r="AH158" s="52" t="b">
        <f ca="1">AND(AH155&gt;$B$3, NOT(OR($AF157:AH157)))</f>
        <v>1</v>
      </c>
      <c r="AI158" s="52" t="b">
        <f ca="1">AND(AI155&gt;$B$3, NOT(OR($AF157:AI157)))</f>
        <v>1</v>
      </c>
      <c r="AJ158" s="52" t="b">
        <f ca="1">AND(AJ155&gt;$B$3, NOT(OR($AF157:AJ157)))</f>
        <v>0</v>
      </c>
      <c r="AK158" s="74"/>
      <c r="AL158" s="70"/>
    </row>
    <row r="159" spans="7:38" ht="14.55" customHeight="1" x14ac:dyDescent="0.3">
      <c r="G159" s="3">
        <v>157</v>
      </c>
      <c r="H159" s="58">
        <v>-0.45664301442220273</v>
      </c>
      <c r="I159" s="58">
        <v>-1.572263125686149</v>
      </c>
      <c r="J159" s="58">
        <v>-1.6256219248986574</v>
      </c>
      <c r="K159" s="59">
        <v>0.91032608801661452</v>
      </c>
      <c r="L159" s="60">
        <f t="array" ref="L159:O159">TRANSPOSE(MMULT(Option!$B$25:$E$28, TRANSPOSE(H159:K159)))</f>
        <v>-0.45664301442220273</v>
      </c>
      <c r="M159" s="60">
        <v>-1.6236601629378102</v>
      </c>
      <c r="N159" s="60">
        <v>-2.0221724359743765</v>
      </c>
      <c r="O159" s="60">
        <v>-0.13210455920765563</v>
      </c>
      <c r="P159" s="56" t="str">
        <f t="shared" si="161"/>
        <v>32/2</v>
      </c>
      <c r="R159" s="80">
        <v>40</v>
      </c>
      <c r="S159" s="3" t="s">
        <v>28</v>
      </c>
      <c r="T159" s="60">
        <f t="array" aca="1" ref="T159:T162" ca="1">TRANSPOSE(OFFSET($L$3, MATCH($R159 &amp; "/" &amp; T$2, $P$3:$P$5002, 0) - 1, 0, 1, $E$1))</f>
        <v>0.61536108248468524</v>
      </c>
      <c r="U159" s="60">
        <f t="array" aca="1" ref="U159:U162" ca="1">TRANSPOSE(OFFSET($L$3, MATCH($R159 &amp; "/" &amp; U$2, $P$3:$P$5002, 0) - 1, 0, 1, $E$1))</f>
        <v>0.48996442720438105</v>
      </c>
      <c r="V159" s="60">
        <f t="array" aca="1" ref="V159:V162" ca="1">TRANSPOSE(OFFSET($L$3, MATCH($R159 &amp; "/" &amp; V$2, $P$3:$P$5002, 0) - 1, 0, 1, $E$1))</f>
        <v>-1.0563951938984029</v>
      </c>
      <c r="W159" s="60">
        <f t="array" aca="1" ref="W159:W162" ca="1">TRANSPOSE(OFFSET($L$3, MATCH($R159 &amp; "/" &amp; W$2, $P$3:$P$5002, 0) - 1, 0, 1, $E$1))</f>
        <v>0.6971699417270959</v>
      </c>
      <c r="X159" s="60">
        <f t="array" aca="1" ref="X159:X162" ca="1">TRANSPOSE(OFFSET($L$3, MATCH($R159 &amp; "/" &amp; X$2, $P$3:$P$5002, 0) - 1, 0, 1, $E$1))</f>
        <v>0.30351399621536079</v>
      </c>
      <c r="Y159" s="52">
        <f ca="1">$B$11 * EXP(($E$3 - $C$11^2/2) * Y$2 + $C$11*SQRT(Y$2)*T159)</f>
        <v>120.8776057256303</v>
      </c>
      <c r="Z159" s="52">
        <f ca="1">Y159 * EXP(($E$3 - $C$11^2/2) * (Z$2-Y$2) + $C$11*SQRT(Z$2-Y$2)*U159)</f>
        <v>140.71940031814412</v>
      </c>
      <c r="AA159" s="52">
        <f ca="1">Z159 * EXP(($E$3 - $C$11^2/2) * (AA$2-Z$2) + $C$11*SQRT(AA$2-Z$2)*V159)</f>
        <v>103.01239087230195</v>
      </c>
      <c r="AB159" s="52">
        <f ca="1">AA159 * EXP(($E$3 - $C$11^2/2) * (AB$2-AA$2) + $C$11*SQRT(AB$2-AA$2)*W159)</f>
        <v>127.61274689830439</v>
      </c>
      <c r="AC159" s="52">
        <f ca="1">AB159 * EXP(($E$3 - $C$11^2/2) * (AC$2-AB$2) + $C$11*SQRT(AC$2-AB$2)*X159)</f>
        <v>140.4785013984305</v>
      </c>
      <c r="AD159" s="47"/>
      <c r="AE159" s="3" t="s">
        <v>69</v>
      </c>
      <c r="AF159" s="20" cm="1">
        <f t="array" aca="1" ref="AF159" ca="1">MIN(Y159:Y162 / $D$11:$D$14)</f>
        <v>1.0487809434746864</v>
      </c>
      <c r="AG159" s="20" cm="1">
        <f t="array" aca="1" ref="AG159" ca="1">MIN(Z159:Z162 / $D$11:$D$14)</f>
        <v>1.1643229825104862</v>
      </c>
      <c r="AH159" s="20" cm="1">
        <f t="array" aca="1" ref="AH159" ca="1">MIN(AA159:AA162 / $D$11:$D$14)</f>
        <v>0.93718399078690406</v>
      </c>
      <c r="AI159" s="20" cm="1">
        <f t="array" aca="1" ref="AI159" ca="1">MIN(AB159:AB162 / $D$11:$D$14)</f>
        <v>0.87619188148986993</v>
      </c>
      <c r="AJ159" s="20" cm="1">
        <f t="array" aca="1" ref="AJ159" ca="1">MIN(AC159:AC162 / $D$11:$D$14)</f>
        <v>1.0130441399201018</v>
      </c>
      <c r="AK159" s="72">
        <f t="array" aca="1" ref="AK159" ca="1">SUMPRODUCT(AF160:AJ160, EXP(-$E$3*$AF$2:$AJ$2))</f>
        <v>142594.67363380725</v>
      </c>
      <c r="AL159" s="70">
        <f ca="1">MAX(AC160 - $D$11, 0) * EXP(-$E$2*$E$3)</f>
        <v>32.043676248398199</v>
      </c>
    </row>
    <row r="160" spans="7:38" ht="14.55" customHeight="1" x14ac:dyDescent="0.3">
      <c r="G160" s="3">
        <v>158</v>
      </c>
      <c r="H160" s="58">
        <v>-0.68305051126908833</v>
      </c>
      <c r="I160" s="58">
        <v>0.88940112367040125</v>
      </c>
      <c r="J160" s="58">
        <v>-0.12369368675352442</v>
      </c>
      <c r="K160" s="59">
        <v>0.12193689343155167</v>
      </c>
      <c r="L160" s="60">
        <f t="array" ref="L160:O160">TRANSPOSE(MMULT(Option!$B$25:$E$28, TRANSPOSE(H160:K160)))</f>
        <v>-0.68305051126908833</v>
      </c>
      <c r="M160" s="60">
        <v>0.54192938997204343</v>
      </c>
      <c r="N160" s="60">
        <v>-0.14896173050401801</v>
      </c>
      <c r="O160" s="60">
        <v>3.9957661114087245E-2</v>
      </c>
      <c r="P160" s="56" t="str">
        <f t="shared" si="161"/>
        <v>32/3</v>
      </c>
      <c r="R160" s="80"/>
      <c r="S160" s="3" t="s">
        <v>29</v>
      </c>
      <c r="T160" s="60">
        <f ca="1"/>
        <v>0.17081335152574151</v>
      </c>
      <c r="U160" s="60">
        <f ca="1"/>
        <v>0.4489309425669481</v>
      </c>
      <c r="V160" s="60">
        <f ca="1"/>
        <v>-0.88599647560799344</v>
      </c>
      <c r="W160" s="60">
        <f ca="1"/>
        <v>0.21765180534117698</v>
      </c>
      <c r="X160" s="60">
        <f ca="1"/>
        <v>1.1139897063983204</v>
      </c>
      <c r="Y160" s="52">
        <f ca="1">$B$12 * EXP(($E$3 - $C$12^2/2) * Y$2 + $C$12*SQRT(Y$2)*T160)</f>
        <v>105.78557748300548</v>
      </c>
      <c r="Z160" s="52">
        <f ca="1">Y160 * EXP(($E$3 - $C$12^2/2) * (Z$2-Y$2) + $C$12*SQRT(Z$2-Y$2)*U160)</f>
        <v>121.64335869788414</v>
      </c>
      <c r="AA160" s="52">
        <f ca="1">Z160 * EXP(($E$3 - $C$12^2/2) * (AA$2-Z$2) + $C$12*SQRT(AA$2-Z$2)*V160)</f>
        <v>93.71839907869041</v>
      </c>
      <c r="AB160" s="52">
        <f ca="1">AA160 * EXP(($E$3 - $C$12^2/2) * (AB$2-AA$2) + $C$12*SQRT(AB$2-AA$2)*W160)</f>
        <v>100.54346013071265</v>
      </c>
      <c r="AC160" s="52">
        <f ca="1">AB160 * EXP(($E$3 - $C$12^2/2) * (AC$2-AB$2) + $C$12*SQRT(AC$2-AB$2)*X160)</f>
        <v>141.14489474705658</v>
      </c>
      <c r="AD160" s="47"/>
      <c r="AE160" s="3" t="s">
        <v>47</v>
      </c>
      <c r="AF160" s="64">
        <f t="shared" ref="AF160" ca="1" si="197">($B$5*AF162 + (1 + $B$6)*AF161)*$B$2</f>
        <v>15000</v>
      </c>
      <c r="AG160" s="64">
        <f t="shared" ref="AG160" ca="1" si="198">($B$5*AG162 + (1 + $B$6)*AG161)*$B$2</f>
        <v>15000</v>
      </c>
      <c r="AH160" s="64">
        <f t="shared" ref="AH160" ca="1" si="199">($B$5*AH162 + (1 + $B$6)*AH161)*$B$2</f>
        <v>15000</v>
      </c>
      <c r="AI160" s="64">
        <f t="shared" ref="AI160" ca="1" si="200">($B$5*AI162 + (1 + $B$6)*AI161)*$B$2</f>
        <v>15000</v>
      </c>
      <c r="AJ160" s="64" cm="1">
        <f t="array" aca="1" ref="AJ160" ca="1">($B$5*AJ162 + (1 + $B$6)*AJ161 + AND(NOT(AF161:AJ161)))*$B$2</f>
        <v>114999.99999999999</v>
      </c>
      <c r="AK160" s="73"/>
      <c r="AL160" s="70"/>
    </row>
    <row r="161" spans="7:38" ht="14.55" customHeight="1" x14ac:dyDescent="0.3">
      <c r="G161" s="3">
        <v>159</v>
      </c>
      <c r="H161" s="58">
        <v>1.1477938309733691</v>
      </c>
      <c r="I161" s="58">
        <v>0.50657957830038614</v>
      </c>
      <c r="J161" s="58">
        <v>-0.7828272232280169</v>
      </c>
      <c r="K161" s="59">
        <v>-0.65538090146461592</v>
      </c>
      <c r="L161" s="60">
        <f t="array" ref="L161:O161">TRANSPOSE(MMULT(Option!$B$25:$E$28, TRANSPOSE(H161:K161)))</f>
        <v>1.1477938309733691</v>
      </c>
      <c r="M161" s="60">
        <v>0.92340538500541336</v>
      </c>
      <c r="N161" s="60">
        <v>-9.5793825263520982E-2</v>
      </c>
      <c r="O161" s="60">
        <v>-0.12225569808071102</v>
      </c>
      <c r="P161" s="56" t="str">
        <f t="shared" si="161"/>
        <v>32/4</v>
      </c>
      <c r="R161" s="80"/>
      <c r="S161" s="3" t="s">
        <v>31</v>
      </c>
      <c r="T161" s="60">
        <f ca="1"/>
        <v>0.1420949448834134</v>
      </c>
      <c r="U161" s="60">
        <f ca="1"/>
        <v>0.37431510537557428</v>
      </c>
      <c r="V161" s="60">
        <f ca="1"/>
        <v>-0.58624994482253556</v>
      </c>
      <c r="W161" s="60">
        <f ca="1"/>
        <v>-0.43739400288798991</v>
      </c>
      <c r="X161" s="60">
        <f ca="1"/>
        <v>1.1391710025009876</v>
      </c>
      <c r="Y161" s="52">
        <f ca="1">$B$13 * EXP(($E$3 - $C$13^2/2) * Y$2 + $C$13*SQRT(Y$2)*T161)</f>
        <v>104.87809434746865</v>
      </c>
      <c r="Z161" s="52">
        <f ca="1">Y161 * EXP(($E$3 - $C$13^2/2) * (Z$2-Y$2) + $C$13*SQRT(Z$2-Y$2)*U161)</f>
        <v>117.93023267186332</v>
      </c>
      <c r="AA161" s="52">
        <f ca="1">Z161 * EXP(($E$3 - $C$13^2/2) * (AA$2-Z$2) + $C$13*SQRT(AA$2-Z$2)*V161)</f>
        <v>99.406570950456498</v>
      </c>
      <c r="AB161" s="52">
        <f ca="1">AA161 * EXP(($E$3 - $C$13^2/2) * (AB$2-AA$2) + $C$13*SQRT(AB$2-AA$2)*W161)</f>
        <v>87.619188148986993</v>
      </c>
      <c r="AC161" s="52">
        <f ca="1">AB161 * EXP(($E$3 - $C$13^2/2) * (AC$2-AB$2) + $C$13*SQRT(AC$2-AB$2)*X161)</f>
        <v>123.93426666436667</v>
      </c>
      <c r="AD161" s="47"/>
      <c r="AE161" s="3" t="s">
        <v>46</v>
      </c>
      <c r="AF161" s="52" t="b">
        <f t="shared" ref="AF161" ca="1" si="201">AF159 &gt;= $B$4</f>
        <v>0</v>
      </c>
      <c r="AG161" s="52" t="b">
        <f t="array" aca="1" ref="AG161" ca="1">AND(AG159 &gt;= $B$4, NOT(OR($AF161:AF161)))</f>
        <v>0</v>
      </c>
      <c r="AH161" s="52" t="b">
        <f t="array" aca="1" ref="AH161" ca="1">AND(AH159 &gt;= $B$4, NOT(OR($AF161:AG161)))</f>
        <v>0</v>
      </c>
      <c r="AI161" s="52" t="b">
        <f t="array" aca="1" ref="AI161" ca="1">AND(AI159 &gt;= $B$4, NOT(OR($AF161:AH161)))</f>
        <v>0</v>
      </c>
      <c r="AJ161" s="52" t="b">
        <f t="array" aca="1" ref="AJ161" ca="1">AND(AJ159 &gt;= $B$4, NOT(OR($AF161:AI161)))</f>
        <v>0</v>
      </c>
      <c r="AK161" s="73"/>
      <c r="AL161" s="70"/>
    </row>
    <row r="162" spans="7:38" ht="14.55" customHeight="1" x14ac:dyDescent="0.3">
      <c r="G162" s="3">
        <v>160</v>
      </c>
      <c r="H162" s="58">
        <v>0.66577792470961272</v>
      </c>
      <c r="I162" s="58">
        <v>-0.7581619326943656</v>
      </c>
      <c r="J162" s="58">
        <v>-0.67732028242781817</v>
      </c>
      <c r="K162" s="59">
        <v>-0.32437656670328918</v>
      </c>
      <c r="L162" s="60">
        <f t="array" ref="L162:O162">TRANSPOSE(MMULT(Option!$B$25:$E$28, TRANSPOSE(H162:K162)))</f>
        <v>0.66577792470961272</v>
      </c>
      <c r="M162" s="60">
        <v>-0.42855571923734387</v>
      </c>
      <c r="N162" s="60">
        <v>-0.52711944873566918</v>
      </c>
      <c r="O162" s="60">
        <v>-0.34220110577226442</v>
      </c>
      <c r="P162" s="56" t="str">
        <f t="shared" si="161"/>
        <v>32/5</v>
      </c>
      <c r="R162" s="80"/>
      <c r="S162" s="3" t="s">
        <v>30</v>
      </c>
      <c r="T162" s="60">
        <f ca="1"/>
        <v>0.73680896566363763</v>
      </c>
      <c r="U162" s="60">
        <f ca="1"/>
        <v>-0.2630096749857268</v>
      </c>
      <c r="V162" s="60">
        <f ca="1"/>
        <v>0.15040503746584721</v>
      </c>
      <c r="W162" s="60">
        <f ca="1"/>
        <v>-0.3487342526614578</v>
      </c>
      <c r="X162" s="60">
        <f ca="1"/>
        <v>-0.31560408287461172</v>
      </c>
      <c r="Y162" s="52">
        <f ca="1">$B$14 * EXP(($E$3 - $C$14^2/2) * Y$2 + $C$14*SQRT(Y$2)*T162)</f>
        <v>125.36291811884068</v>
      </c>
      <c r="Z162" s="52">
        <f ca="1">Y162 * EXP(($E$3 - $C$14^2/2) * (Z$2-Y$2) + $C$14*SQRT(Z$2-Y$2)*U162)</f>
        <v>116.43229825104862</v>
      </c>
      <c r="AA162" s="52">
        <f ca="1">Z162 * EXP(($E$3 - $C$14^2/2) * (AA$2-Z$2) + $C$14*SQRT(AA$2-Z$2)*V162)</f>
        <v>122.41678394744012</v>
      </c>
      <c r="AB162" s="52">
        <f ca="1">AA162 * EXP(($E$3 - $C$14^2/2) * (AB$2-AA$2) + $C$14*SQRT(AB$2-AA$2)*W162)</f>
        <v>110.80935571757773</v>
      </c>
      <c r="AC162" s="52">
        <f ca="1">AB162 * EXP(($E$3 - $C$14^2/2) * (AC$2-AB$2) + $C$14*SQRT(AC$2-AB$2)*X162)</f>
        <v>101.30441399201018</v>
      </c>
      <c r="AD162" s="47"/>
      <c r="AE162" s="3" t="s">
        <v>68</v>
      </c>
      <c r="AF162" s="52" t="b">
        <f ca="1">AND(AF159&gt;$B$3, NOT(OR($AF161:AF161)))</f>
        <v>1</v>
      </c>
      <c r="AG162" s="52" t="b">
        <f ca="1">AND(AG159&gt;$B$3, NOT(OR($AF161:AG161)))</f>
        <v>1</v>
      </c>
      <c r="AH162" s="52" t="b">
        <f ca="1">AND(AH159&gt;$B$3, NOT(OR($AF161:AH161)))</f>
        <v>1</v>
      </c>
      <c r="AI162" s="52" t="b">
        <f ca="1">AND(AI159&gt;$B$3, NOT(OR($AF161:AI161)))</f>
        <v>1</v>
      </c>
      <c r="AJ162" s="52" t="b">
        <f ca="1">AND(AJ159&gt;$B$3, NOT(OR($AF161:AJ161)))</f>
        <v>1</v>
      </c>
      <c r="AK162" s="74"/>
      <c r="AL162" s="70"/>
    </row>
    <row r="163" spans="7:38" ht="14.55" customHeight="1" x14ac:dyDescent="0.3">
      <c r="G163" s="3">
        <v>161</v>
      </c>
      <c r="H163" s="58">
        <v>0.54455975800975698</v>
      </c>
      <c r="I163" s="58">
        <v>-0.7152328915031928</v>
      </c>
      <c r="J163" s="58">
        <v>-0.11663401071510707</v>
      </c>
      <c r="K163" s="59">
        <v>5.2327843261278886E-2</v>
      </c>
      <c r="L163" s="60">
        <f t="array" ref="L163:O163">TRANSPOSE(MMULT(Option!$B$25:$E$28, TRANSPOSE(H163:K163)))</f>
        <v>0.54455975800975698</v>
      </c>
      <c r="M163" s="60">
        <v>-0.43769786976320091</v>
      </c>
      <c r="N163" s="60">
        <v>-7.1908857538193108E-2</v>
      </c>
      <c r="O163" s="60">
        <v>5.2578227959484788E-2</v>
      </c>
      <c r="P163" s="56" t="str">
        <f t="shared" si="161"/>
        <v>33/1</v>
      </c>
      <c r="R163" s="80">
        <v>41</v>
      </c>
      <c r="S163" s="3" t="s">
        <v>28</v>
      </c>
      <c r="T163" s="60">
        <f t="array" aca="1" ref="T163:T166" ca="1">TRANSPOSE(OFFSET($L$3, MATCH($R163 &amp; "/" &amp; T$2, $P$3:$P$5002, 0) - 1, 0, 1, $E$1))</f>
        <v>0.34505079997469806</v>
      </c>
      <c r="U163" s="60">
        <f t="array" aca="1" ref="U163:U166" ca="1">TRANSPOSE(OFFSET($L$3, MATCH($R163 &amp; "/" &amp; U$2, $P$3:$P$5002, 0) - 1, 0, 1, $E$1))</f>
        <v>-1.4429203325775777</v>
      </c>
      <c r="V163" s="60">
        <f t="array" aca="1" ref="V163:V166" ca="1">TRANSPOSE(OFFSET($L$3, MATCH($R163 &amp; "/" &amp; V$2, $P$3:$P$5002, 0) - 1, 0, 1, $E$1))</f>
        <v>-0.58676039637279354</v>
      </c>
      <c r="W163" s="60">
        <f t="array" aca="1" ref="W163:W166" ca="1">TRANSPOSE(OFFSET($L$3, MATCH($R163 &amp; "/" &amp; W$2, $P$3:$P$5002, 0) - 1, 0, 1, $E$1))</f>
        <v>0.17592804557756953</v>
      </c>
      <c r="X163" s="60">
        <f t="array" aca="1" ref="X163:X166" ca="1">TRANSPOSE(OFFSET($L$3, MATCH($R163 &amp; "/" &amp; X$2, $P$3:$P$5002, 0) - 1, 0, 1, $E$1))</f>
        <v>0.82841845809000558</v>
      </c>
      <c r="Y163" s="52">
        <f ca="1">$B$11 * EXP(($E$3 - $C$11^2/2) * Y$2 + $C$11*SQRT(Y$2)*T163)</f>
        <v>111.4621895238125</v>
      </c>
      <c r="Z163" s="52">
        <f ca="1">Y163 * EXP(($E$3 - $C$11^2/2) * (Z$2-Y$2) + $C$11*SQRT(Z$2-Y$2)*U163)</f>
        <v>72.661329647599544</v>
      </c>
      <c r="AA163" s="52">
        <f ca="1">Z163 * EXP(($E$3 - $C$11^2/2) * (AA$2-Z$2) + $C$11*SQRT(AA$2-Z$2)*V163)</f>
        <v>61.238814191102435</v>
      </c>
      <c r="AB163" s="52">
        <f ca="1">AA163 * EXP(($E$3 - $C$11^2/2) * (AB$2-AA$2) + $C$11*SQRT(AB$2-AA$2)*W163)</f>
        <v>64.881311313409839</v>
      </c>
      <c r="AC163" s="52">
        <f ca="1">AB163 * EXP(($E$3 - $C$11^2/2) * (AC$2-AB$2) + $C$11*SQRT(AC$2-AB$2)*X163)</f>
        <v>83.603481034770184</v>
      </c>
      <c r="AD163" s="47"/>
      <c r="AE163" s="3" t="s">
        <v>69</v>
      </c>
      <c r="AF163" s="20" cm="1">
        <f t="array" aca="1" ref="AF163" ca="1">MIN(Y163:Y166 / $D$11:$D$14)</f>
        <v>1.114621895238125</v>
      </c>
      <c r="AG163" s="20" cm="1">
        <f t="array" aca="1" ref="AG163" ca="1">MIN(Z163:Z166 / $D$11:$D$14)</f>
        <v>0.72661329647599548</v>
      </c>
      <c r="AH163" s="20" cm="1">
        <f t="array" aca="1" ref="AH163" ca="1">MIN(AA163:AA166 / $D$11:$D$14)</f>
        <v>0.61238814191102431</v>
      </c>
      <c r="AI163" s="20" cm="1">
        <f t="array" aca="1" ref="AI163" ca="1">MIN(AB163:AB166 / $D$11:$D$14)</f>
        <v>0.3701334643607001</v>
      </c>
      <c r="AJ163" s="20" cm="1">
        <f t="array" aca="1" ref="AJ163" ca="1">MIN(AC163:AC166 / $D$11:$D$14)</f>
        <v>0.3797788730536753</v>
      </c>
      <c r="AK163" s="72">
        <f t="array" aca="1" ref="AK163" ca="1">SUMPRODUCT(AF164:AJ164, EXP(-$E$3*$AF$2:$AJ$2))</f>
        <v>92148.519674651194</v>
      </c>
      <c r="AL163" s="70">
        <f ca="1">MAX(AC164 - $D$11, 0) * EXP(-$E$2*$E$3)</f>
        <v>0</v>
      </c>
    </row>
    <row r="164" spans="7:38" ht="14.55" customHeight="1" x14ac:dyDescent="0.3">
      <c r="G164" s="3">
        <v>162</v>
      </c>
      <c r="H164" s="58">
        <v>0.62957802056790502</v>
      </c>
      <c r="I164" s="58">
        <v>-1.9193858483890578</v>
      </c>
      <c r="J164" s="58">
        <v>1.2605029282812692</v>
      </c>
      <c r="K164" s="59">
        <v>-0.94025258024519787</v>
      </c>
      <c r="L164" s="60">
        <f t="array" ref="L164:O164">TRANSPOSE(MMULT(Option!$B$25:$E$28, TRANSPOSE(H164:K164)))</f>
        <v>0.62957802056790502</v>
      </c>
      <c r="M164" s="60">
        <v>-1.5073149793868161</v>
      </c>
      <c r="N164" s="60">
        <v>0.8563304214614027</v>
      </c>
      <c r="O164" s="60">
        <v>-0.80994121336430602</v>
      </c>
      <c r="P164" s="56" t="str">
        <f t="shared" si="161"/>
        <v>33/2</v>
      </c>
      <c r="R164" s="80"/>
      <c r="S164" s="3" t="s">
        <v>29</v>
      </c>
      <c r="T164" s="60">
        <f ca="1"/>
        <v>0.69702641934276732</v>
      </c>
      <c r="U164" s="60">
        <f ca="1"/>
        <v>-1.268700180904244</v>
      </c>
      <c r="V164" s="60">
        <f ca="1"/>
        <v>-0.78468829235635817</v>
      </c>
      <c r="W164" s="60">
        <f ca="1"/>
        <v>-2.0232766924065615</v>
      </c>
      <c r="X164" s="60">
        <f ca="1"/>
        <v>6.9085050806260206E-2</v>
      </c>
      <c r="Y164" s="52">
        <f ca="1">$B$12 * EXP(($E$3 - $C$12^2/2) * Y$2 + $C$12*SQRT(Y$2)*T164)</f>
        <v>123.87563413518595</v>
      </c>
      <c r="Z164" s="52">
        <f ca="1">Y164 * EXP(($E$3 - $C$12^2/2) * (Z$2-Y$2) + $C$12*SQRT(Z$2-Y$2)*U164)</f>
        <v>85.086472042473943</v>
      </c>
      <c r="AA164" s="52">
        <f ca="1">Z164 * EXP(($E$3 - $C$12^2/2) * (AA$2-Z$2) + $C$12*SQRT(AA$2-Z$2)*V164)</f>
        <v>67.576586520838092</v>
      </c>
      <c r="AB164" s="52">
        <f ca="1">AA164 * EXP(($E$3 - $C$12^2/2) * (AB$2-AA$2) + $C$12*SQRT(AB$2-AA$2)*W164)</f>
        <v>37.013346436070009</v>
      </c>
      <c r="AC164" s="52">
        <f ca="1">AB164 * EXP(($E$3 - $C$12^2/2) * (AC$2-AB$2) + $C$12*SQRT(AC$2-AB$2)*X164)</f>
        <v>37.977887305367531</v>
      </c>
      <c r="AD164" s="47"/>
      <c r="AE164" s="3" t="s">
        <v>47</v>
      </c>
      <c r="AF164" s="64">
        <f t="shared" ref="AF164" ca="1" si="202">($B$5*AF166 + (1 + $B$6)*AF165)*$B$2</f>
        <v>15000</v>
      </c>
      <c r="AG164" s="64">
        <f t="shared" ref="AG164" ca="1" si="203">($B$5*AG166 + (1 + $B$6)*AG165)*$B$2</f>
        <v>0</v>
      </c>
      <c r="AH164" s="64">
        <f t="shared" ref="AH164" ca="1" si="204">($B$5*AH166 + (1 + $B$6)*AH165)*$B$2</f>
        <v>0</v>
      </c>
      <c r="AI164" s="64">
        <f t="shared" ref="AI164" ca="1" si="205">($B$5*AI166 + (1 + $B$6)*AI165)*$B$2</f>
        <v>0</v>
      </c>
      <c r="AJ164" s="64" cm="1">
        <f t="array" aca="1" ref="AJ164" ca="1">($B$5*AJ166 + (1 + $B$6)*AJ165 + AND(NOT(AF165:AJ165)))*$B$2</f>
        <v>100000</v>
      </c>
      <c r="AK164" s="73"/>
      <c r="AL164" s="70"/>
    </row>
    <row r="165" spans="7:38" ht="14.55" customHeight="1" x14ac:dyDescent="0.3">
      <c r="G165" s="3">
        <v>163</v>
      </c>
      <c r="H165" s="58">
        <v>-1.0677004978411728</v>
      </c>
      <c r="I165" s="58">
        <v>-0.14704900512528854</v>
      </c>
      <c r="J165" s="58">
        <v>1.2775889365047948</v>
      </c>
      <c r="K165" s="59">
        <v>-0.68918596367885132</v>
      </c>
      <c r="L165" s="60">
        <f t="array" ref="L165:O165">TRANSPOSE(MMULT(Option!$B$25:$E$28, TRANSPOSE(H165:K165)))</f>
        <v>-1.0677004978411728</v>
      </c>
      <c r="M165" s="60">
        <v>-0.56185283850738599</v>
      </c>
      <c r="N165" s="60">
        <v>0.65653255517178155</v>
      </c>
      <c r="O165" s="60">
        <v>-0.80641043982192628</v>
      </c>
      <c r="P165" s="56" t="str">
        <f t="shared" si="161"/>
        <v>33/3</v>
      </c>
      <c r="R165" s="80"/>
      <c r="S165" s="3" t="s">
        <v>31</v>
      </c>
      <c r="T165" s="60">
        <f ca="1"/>
        <v>0.77282994490967694</v>
      </c>
      <c r="U165" s="60">
        <f ca="1"/>
        <v>0.29604254454009804</v>
      </c>
      <c r="V165" s="60">
        <f ca="1"/>
        <v>-1.283085990901788</v>
      </c>
      <c r="W165" s="60">
        <f ca="1"/>
        <v>-0.65664401511267156</v>
      </c>
      <c r="X165" s="60">
        <f ca="1"/>
        <v>1.2211067967056037</v>
      </c>
      <c r="Y165" s="52">
        <f ca="1">$B$13 * EXP(($E$3 - $C$13^2/2) * Y$2 + $C$13*SQRT(Y$2)*T165)</f>
        <v>126.72497276712755</v>
      </c>
      <c r="Z165" s="52">
        <f ca="1">Y165 * EXP(($E$3 - $C$13^2/2) * (Z$2-Y$2) + $C$13*SQRT(Z$2-Y$2)*U165)</f>
        <v>139.18889018461178</v>
      </c>
      <c r="AA165" s="52">
        <f ca="1">Z165 * EXP(($E$3 - $C$13^2/2) * (AA$2-Z$2) + $C$13*SQRT(AA$2-Z$2)*V165)</f>
        <v>95.192973904780033</v>
      </c>
      <c r="AB165" s="52">
        <f ca="1">AA165 * EXP(($E$3 - $C$13^2/2) * (AB$2-AA$2) + $C$13*SQRT(AB$2-AA$2)*W165)</f>
        <v>78.563949072610825</v>
      </c>
      <c r="AC165" s="52">
        <f ca="1">AB165 * EXP(($E$3 - $C$13^2/2) * (AC$2-AB$2) + $C$13*SQRT(AC$2-AB$2)*X165)</f>
        <v>113.89135526992007</v>
      </c>
      <c r="AD165" s="47"/>
      <c r="AE165" s="3" t="s">
        <v>46</v>
      </c>
      <c r="AF165" s="52" t="b">
        <f t="shared" ref="AF165" ca="1" si="206">AF163 &gt;= $B$4</f>
        <v>0</v>
      </c>
      <c r="AG165" s="52" t="b">
        <f t="array" aca="1" ref="AG165" ca="1">AND(AG163 &gt;= $B$4, NOT(OR($AF165:AF165)))</f>
        <v>0</v>
      </c>
      <c r="AH165" s="52" t="b">
        <f t="array" aca="1" ref="AH165" ca="1">AND(AH163 &gt;= $B$4, NOT(OR($AF165:AG165)))</f>
        <v>0</v>
      </c>
      <c r="AI165" s="52" t="b">
        <f t="array" aca="1" ref="AI165" ca="1">AND(AI163 &gt;= $B$4, NOT(OR($AF165:AH165)))</f>
        <v>0</v>
      </c>
      <c r="AJ165" s="52" t="b">
        <f t="array" aca="1" ref="AJ165" ca="1">AND(AJ163 &gt;= $B$4, NOT(OR($AF165:AI165)))</f>
        <v>0</v>
      </c>
      <c r="AK165" s="73"/>
      <c r="AL165" s="70"/>
    </row>
    <row r="166" spans="7:38" ht="14.55" customHeight="1" x14ac:dyDescent="0.3">
      <c r="G166" s="3">
        <v>164</v>
      </c>
      <c r="H166" s="58">
        <v>-0.14929821800471441</v>
      </c>
      <c r="I166" s="58">
        <v>-1.5689068654991309</v>
      </c>
      <c r="J166" s="58">
        <v>1.1756927460187685</v>
      </c>
      <c r="K166" s="59">
        <v>-0.54187174820279371</v>
      </c>
      <c r="L166" s="60">
        <f t="array" ref="L166:O166">TRANSPOSE(MMULT(Option!$B$25:$E$28, TRANSPOSE(H166:K166)))</f>
        <v>-0.14929821800471441</v>
      </c>
      <c r="M166" s="60">
        <v>-1.4976461810990194</v>
      </c>
      <c r="N166" s="60">
        <v>0.56206723034323303</v>
      </c>
      <c r="O166" s="60">
        <v>-0.70511505751162817</v>
      </c>
      <c r="P166" s="56" t="str">
        <f t="shared" si="161"/>
        <v>33/4</v>
      </c>
      <c r="R166" s="80"/>
      <c r="S166" s="3" t="s">
        <v>30</v>
      </c>
      <c r="T166" s="60">
        <f ca="1"/>
        <v>0.87382064342852961</v>
      </c>
      <c r="U166" s="60">
        <f ca="1"/>
        <v>0.62848443994923942</v>
      </c>
      <c r="V166" s="60">
        <f ca="1"/>
        <v>-9.2758554889007361E-2</v>
      </c>
      <c r="W166" s="60">
        <f ca="1"/>
        <v>0.76015342335369518</v>
      </c>
      <c r="X166" s="60">
        <f ca="1"/>
        <v>0.97226454015899866</v>
      </c>
      <c r="Y166" s="52">
        <f ca="1">$B$14 * EXP(($E$3 - $C$14^2/2) * Y$2 + $C$14*SQRT(Y$2)*T166)</f>
        <v>130.62313942962146</v>
      </c>
      <c r="Z166" s="52">
        <f ca="1">Y166 * EXP(($E$3 - $C$14^2/2) * (Z$2-Y$2) + $C$14*SQRT(Z$2-Y$2)*U166)</f>
        <v>158.51697906229046</v>
      </c>
      <c r="AA166" s="52">
        <f ca="1">Z166 * EXP(($E$3 - $C$14^2/2) * (AA$2-Z$2) + $C$14*SQRT(AA$2-Z$2)*V166)</f>
        <v>154.93941112545855</v>
      </c>
      <c r="AB166" s="52">
        <f ca="1">AA166 * EXP(($E$3 - $C$14^2/2) * (AB$2-AA$2) + $C$14*SQRT(AB$2-AA$2)*W166)</f>
        <v>195.60164577360953</v>
      </c>
      <c r="AC166" s="52">
        <f ca="1">AB166 * EXP(($E$3 - $C$14^2/2) * (AC$2-AB$2) + $C$14*SQRT(AC$2-AB$2)*X166)</f>
        <v>263.15929509286565</v>
      </c>
      <c r="AD166" s="47"/>
      <c r="AE166" s="3" t="s">
        <v>68</v>
      </c>
      <c r="AF166" s="52" t="b">
        <f ca="1">AND(AF163&gt;$B$3, NOT(OR($AF165:AF165)))</f>
        <v>1</v>
      </c>
      <c r="AG166" s="52" t="b">
        <f ca="1">AND(AG163&gt;$B$3, NOT(OR($AF165:AG165)))</f>
        <v>0</v>
      </c>
      <c r="AH166" s="52" t="b">
        <f ca="1">AND(AH163&gt;$B$3, NOT(OR($AF165:AH165)))</f>
        <v>0</v>
      </c>
      <c r="AI166" s="52" t="b">
        <f ca="1">AND(AI163&gt;$B$3, NOT(OR($AF165:AI165)))</f>
        <v>0</v>
      </c>
      <c r="AJ166" s="52" t="b">
        <f ca="1">AND(AJ163&gt;$B$3, NOT(OR($AF165:AJ165)))</f>
        <v>0</v>
      </c>
      <c r="AK166" s="74"/>
      <c r="AL166" s="70"/>
    </row>
    <row r="167" spans="7:38" ht="14.55" customHeight="1" x14ac:dyDescent="0.3">
      <c r="G167" s="3">
        <v>165</v>
      </c>
      <c r="H167" s="58">
        <v>-0.18651189581500038</v>
      </c>
      <c r="I167" s="58">
        <v>-1.93298535289608E-2</v>
      </c>
      <c r="J167" s="58">
        <v>-0.57823555716364039</v>
      </c>
      <c r="K167" s="59">
        <v>0.92697789791718288</v>
      </c>
      <c r="L167" s="60">
        <f t="array" ref="L167:O167">TRANSPOSE(MMULT(Option!$B$25:$E$28, TRANSPOSE(H167:K167)))</f>
        <v>-0.18651189581500038</v>
      </c>
      <c r="M167" s="60">
        <v>-9.2320861719774577E-2</v>
      </c>
      <c r="N167" s="60">
        <v>-0.58753661232848198</v>
      </c>
      <c r="O167" s="60">
        <v>0.60128991963227496</v>
      </c>
      <c r="P167" s="56" t="str">
        <f t="shared" si="161"/>
        <v>33/5</v>
      </c>
      <c r="R167" s="80">
        <v>42</v>
      </c>
      <c r="S167" s="3" t="s">
        <v>28</v>
      </c>
      <c r="T167" s="60">
        <f t="array" aca="1" ref="T167:T170" ca="1">TRANSPOSE(OFFSET($L$3, MATCH($R167 &amp; "/" &amp; T$2, $P$3:$P$5002, 0) - 1, 0, 1, $E$1))</f>
        <v>0.2818336504055956</v>
      </c>
      <c r="U167" s="60">
        <f t="array" aca="1" ref="U167:U170" ca="1">TRANSPOSE(OFFSET($L$3, MATCH($R167 &amp; "/" &amp; U$2, $P$3:$P$5002, 0) - 1, 0, 1, $E$1))</f>
        <v>1.040853224860375</v>
      </c>
      <c r="V167" s="60">
        <f t="array" aca="1" ref="V167:V170" ca="1">TRANSPOSE(OFFSET($L$3, MATCH($R167 &amp; "/" &amp; V$2, $P$3:$P$5002, 0) - 1, 0, 1, $E$1))</f>
        <v>-0.82478940284169933</v>
      </c>
      <c r="W167" s="60">
        <f t="array" aca="1" ref="W167:W170" ca="1">TRANSPOSE(OFFSET($L$3, MATCH($R167 &amp; "/" &amp; W$2, $P$3:$P$5002, 0) - 1, 0, 1, $E$1))</f>
        <v>-1.5164204909132932</v>
      </c>
      <c r="X167" s="60">
        <f t="array" aca="1" ref="X167:X170" ca="1">TRANSPOSE(OFFSET($L$3, MATCH($R167 &amp; "/" &amp; X$2, $P$3:$P$5002, 0) - 1, 0, 1, $E$1))</f>
        <v>-0.82279705768640499</v>
      </c>
      <c r="Y167" s="52">
        <f ca="1">$B$11 * EXP(($E$3 - $C$11^2/2) * Y$2 + $C$11*SQRT(Y$2)*T167)</f>
        <v>109.36821200789475</v>
      </c>
      <c r="Z167" s="52">
        <f ca="1">Y167 * EXP(($E$3 - $C$11^2/2) * (Z$2-Y$2) + $C$11*SQRT(Z$2-Y$2)*U167)</f>
        <v>150.20127809296258</v>
      </c>
      <c r="AA167" s="52">
        <f ca="1">Z167 * EXP(($E$3 - $C$11^2/2) * (AA$2-Z$2) + $C$11*SQRT(AA$2-Z$2)*V167)</f>
        <v>117.8649441309969</v>
      </c>
      <c r="AB167" s="52">
        <f ca="1">AA167 * EXP(($E$3 - $C$11^2/2) * (AB$2-AA$2) + $C$11*SQRT(AB$2-AA$2)*W167)</f>
        <v>75.159557000457937</v>
      </c>
      <c r="AC167" s="52">
        <f ca="1">AB167 * EXP(($E$3 - $C$11^2/2) * (AC$2-AB$2) + $C$11*SQRT(AC$2-AB$2)*X167)</f>
        <v>59.013968087747152</v>
      </c>
      <c r="AD167" s="47"/>
      <c r="AE167" s="3" t="s">
        <v>69</v>
      </c>
      <c r="AF167" s="20" cm="1">
        <f t="array" aca="1" ref="AF167" ca="1">MIN(Y167:Y170 / $D$11:$D$14)</f>
        <v>0.85373441500979719</v>
      </c>
      <c r="AG167" s="20" cm="1">
        <f t="array" aca="1" ref="AG167" ca="1">MIN(Z167:Z170 / $D$11:$D$14)</f>
        <v>1.0792298134973417</v>
      </c>
      <c r="AH167" s="20" cm="1">
        <f t="array" aca="1" ref="AH167" ca="1">MIN(AA167:AA170 / $D$11:$D$14)</f>
        <v>0.90993945310867519</v>
      </c>
      <c r="AI167" s="20" cm="1">
        <f t="array" aca="1" ref="AI167" ca="1">MIN(AB167:AB170 / $D$11:$D$14)</f>
        <v>0.74818263977357413</v>
      </c>
      <c r="AJ167" s="20" cm="1">
        <f t="array" aca="1" ref="AJ167" ca="1">MIN(AC167:AC170 / $D$11:$D$14)</f>
        <v>0.59013968087747148</v>
      </c>
      <c r="AK167" s="72">
        <f t="array" aca="1" ref="AK167" ca="1">SUMPRODUCT(AF168:AJ168, EXP(-$E$3*$AF$2:$AJ$2))</f>
        <v>118631.70059156645</v>
      </c>
      <c r="AL167" s="70">
        <f ca="1">MAX(AC168 - $D$11, 0) * EXP(-$E$2*$E$3)</f>
        <v>56.522128010128199</v>
      </c>
    </row>
    <row r="168" spans="7:38" ht="14.55" customHeight="1" x14ac:dyDescent="0.3">
      <c r="G168" s="3">
        <v>166</v>
      </c>
      <c r="H168" s="58">
        <v>7.3115979682713592E-2</v>
      </c>
      <c r="I168" s="58">
        <v>-0.6251179258861489</v>
      </c>
      <c r="J168" s="58">
        <v>4.8928670408696695E-2</v>
      </c>
      <c r="K168" s="59">
        <v>-0.357527730375787</v>
      </c>
      <c r="L168" s="60">
        <f t="array" ref="L168:O168">TRANSPOSE(MMULT(Option!$B$25:$E$28, TRANSPOSE(H168:K168)))</f>
        <v>7.3115979682713592E-2</v>
      </c>
      <c r="M168" s="60">
        <v>-0.54368365085632897</v>
      </c>
      <c r="N168" s="60">
        <v>-9.1473362330594721E-2</v>
      </c>
      <c r="O168" s="60">
        <v>-0.43106646411199745</v>
      </c>
      <c r="P168" s="56" t="str">
        <f t="shared" si="161"/>
        <v>34/1</v>
      </c>
      <c r="R168" s="80"/>
      <c r="S168" s="3" t="s">
        <v>29</v>
      </c>
      <c r="T168" s="60">
        <f ca="1"/>
        <v>1.126864308365422</v>
      </c>
      <c r="U168" s="60">
        <f ca="1"/>
        <v>2.3072753697132184</v>
      </c>
      <c r="V168" s="60">
        <f ca="1"/>
        <v>-0.88056091306575712</v>
      </c>
      <c r="W168" s="60">
        <f ca="1"/>
        <v>-0.72421344303270585</v>
      </c>
      <c r="X168" s="60">
        <f ca="1"/>
        <v>-9.3809795255769823E-2</v>
      </c>
      <c r="Y168" s="52">
        <f ca="1">$B$12 * EXP(($E$3 - $C$12^2/2) * Y$2 + $C$12*SQRT(Y$2)*T168)</f>
        <v>140.92523175559197</v>
      </c>
      <c r="Z168" s="52">
        <f ca="1">Y168 * EXP(($E$3 - $C$12^2/2) * (Z$2-Y$2) + $C$12*SQRT(Z$2-Y$2)*U168)</f>
        <v>282.9901494419114</v>
      </c>
      <c r="AA168" s="52">
        <f ca="1">Z168 * EXP(($E$3 - $C$12^2/2) * (AA$2-Z$2) + $C$12*SQRT(AA$2-Z$2)*V168)</f>
        <v>218.38156162044365</v>
      </c>
      <c r="AB168" s="52">
        <f ca="1">AA168 * EXP(($E$3 - $C$12^2/2) * (AB$2-AA$2) + $C$12*SQRT(AB$2-AA$2)*W168)</f>
        <v>176.61633526865839</v>
      </c>
      <c r="AC168" s="52">
        <f ca="1">AB168 * EXP(($E$3 - $C$12^2/2) * (AC$2-AB$2) + $C$12*SQRT(AC$2-AB$2)*X168)</f>
        <v>172.57584897028272</v>
      </c>
      <c r="AD168" s="47"/>
      <c r="AE168" s="3" t="s">
        <v>47</v>
      </c>
      <c r="AF168" s="64">
        <f t="shared" ref="AF168" ca="1" si="207">($B$5*AF170 + (1 + $B$6)*AF169)*$B$2</f>
        <v>15000</v>
      </c>
      <c r="AG168" s="64">
        <f t="shared" ref="AG168" ca="1" si="208">($B$5*AG170 + (1 + $B$6)*AG169)*$B$2</f>
        <v>15000</v>
      </c>
      <c r="AH168" s="64">
        <f t="shared" ref="AH168" ca="1" si="209">($B$5*AH170 + (1 + $B$6)*AH169)*$B$2</f>
        <v>15000</v>
      </c>
      <c r="AI168" s="64">
        <f t="shared" ref="AI168" ca="1" si="210">($B$5*AI170 + (1 + $B$6)*AI169)*$B$2</f>
        <v>0</v>
      </c>
      <c r="AJ168" s="64" cm="1">
        <f t="array" aca="1" ref="AJ168" ca="1">($B$5*AJ170 + (1 + $B$6)*AJ169 + AND(NOT(AF169:AJ169)))*$B$2</f>
        <v>100000</v>
      </c>
      <c r="AK168" s="73"/>
      <c r="AL168" s="70"/>
    </row>
    <row r="169" spans="7:38" ht="14.55" customHeight="1" x14ac:dyDescent="0.3">
      <c r="G169" s="3">
        <v>167</v>
      </c>
      <c r="H169" s="58">
        <v>-0.31365352198305047</v>
      </c>
      <c r="I169" s="58">
        <v>1.7353631228415511</v>
      </c>
      <c r="J169" s="58">
        <v>0.15383235773483597</v>
      </c>
      <c r="K169" s="59">
        <v>-0.64370285970722074</v>
      </c>
      <c r="L169" s="60">
        <f t="array" ref="L169:O169">TRANSPOSE(MMULT(Option!$B$25:$E$28, TRANSPOSE(H169:K169)))</f>
        <v>-0.31365352198305047</v>
      </c>
      <c r="M169" s="60">
        <v>1.4650251649380515</v>
      </c>
      <c r="N169" s="60">
        <v>0.46407583478031578</v>
      </c>
      <c r="O169" s="60">
        <v>-0.19224586791378073</v>
      </c>
      <c r="P169" s="56" t="str">
        <f t="shared" si="161"/>
        <v>34/2</v>
      </c>
      <c r="R169" s="80"/>
      <c r="S169" s="3" t="s">
        <v>31</v>
      </c>
      <c r="T169" s="60">
        <f ca="1"/>
        <v>0.29414668951413753</v>
      </c>
      <c r="U169" s="60">
        <f ca="1"/>
        <v>0.74716104731015842</v>
      </c>
      <c r="V169" s="60">
        <f ca="1"/>
        <v>-0.36097653140136521</v>
      </c>
      <c r="W169" s="60">
        <f ca="1"/>
        <v>-0.93120569102780615</v>
      </c>
      <c r="X169" s="60">
        <f ca="1"/>
        <v>0.89903272735915196</v>
      </c>
      <c r="Y169" s="52">
        <f ca="1">$B$13 * EXP(($E$3 - $C$13^2/2) * Y$2 + $C$13*SQRT(Y$2)*T169)</f>
        <v>109.77295561274889</v>
      </c>
      <c r="Z169" s="52">
        <f ca="1">Y169 * EXP(($E$3 - $C$13^2/2) * (Z$2-Y$2) + $C$13*SQRT(Z$2-Y$2)*U169)</f>
        <v>138.04262400046142</v>
      </c>
      <c r="AA169" s="52">
        <f ca="1">Z169 * EXP(($E$3 - $C$13^2/2) * (AA$2-Z$2) + $C$13*SQRT(AA$2-Z$2)*V169)</f>
        <v>124.49549712935202</v>
      </c>
      <c r="AB169" s="52">
        <f ca="1">AA169 * EXP(($E$3 - $C$13^2/2) * (AB$2-AA$2) + $C$13*SQRT(AB$2-AA$2)*W169)</f>
        <v>94.623687423054349</v>
      </c>
      <c r="AC169" s="52">
        <f ca="1">AB169 * EXP(($E$3 - $C$13^2/2) * (AC$2-AB$2) + $C$13*SQRT(AC$2-AB$2)*X169)</f>
        <v>124.53884291296157</v>
      </c>
      <c r="AD169" s="47"/>
      <c r="AE169" s="3" t="s">
        <v>46</v>
      </c>
      <c r="AF169" s="52" t="b">
        <f t="shared" ref="AF169" ca="1" si="211">AF167 &gt;= $B$4</f>
        <v>0</v>
      </c>
      <c r="AG169" s="52" t="b">
        <f t="array" aca="1" ref="AG169" ca="1">AND(AG167 &gt;= $B$4, NOT(OR($AF169:AF169)))</f>
        <v>0</v>
      </c>
      <c r="AH169" s="52" t="b">
        <f t="array" aca="1" ref="AH169" ca="1">AND(AH167 &gt;= $B$4, NOT(OR($AF169:AG169)))</f>
        <v>0</v>
      </c>
      <c r="AI169" s="52" t="b">
        <f t="array" aca="1" ref="AI169" ca="1">AND(AI167 &gt;= $B$4, NOT(OR($AF169:AH169)))</f>
        <v>0</v>
      </c>
      <c r="AJ169" s="52" t="b">
        <f t="array" aca="1" ref="AJ169" ca="1">AND(AJ167 &gt;= $B$4, NOT(OR($AF169:AI169)))</f>
        <v>0</v>
      </c>
      <c r="AK169" s="73"/>
      <c r="AL169" s="70"/>
    </row>
    <row r="170" spans="7:38" ht="14.55" customHeight="1" x14ac:dyDescent="0.3">
      <c r="G170" s="3">
        <v>168</v>
      </c>
      <c r="H170" s="58">
        <v>1.0976470136485108</v>
      </c>
      <c r="I170" s="58">
        <v>-3.0944874533641208E-2</v>
      </c>
      <c r="J170" s="58">
        <v>0.46497351071193577</v>
      </c>
      <c r="K170" s="59">
        <v>-0.82223697136864693</v>
      </c>
      <c r="L170" s="60">
        <f t="array" ref="L170:O170">TRANSPOSE(MMULT(Option!$B$25:$E$28, TRANSPOSE(H170:K170)))</f>
        <v>1.0976470136485108</v>
      </c>
      <c r="M170" s="60">
        <v>0.41069735947513991</v>
      </c>
      <c r="N170" s="60">
        <v>0.83934644989880824</v>
      </c>
      <c r="O170" s="60">
        <v>-0.18241260368439738</v>
      </c>
      <c r="P170" s="56" t="str">
        <f t="shared" si="161"/>
        <v>34/3</v>
      </c>
      <c r="R170" s="80"/>
      <c r="S170" s="3" t="s">
        <v>30</v>
      </c>
      <c r="T170" s="60">
        <f ca="1"/>
        <v>-0.54378374336900137</v>
      </c>
      <c r="U170" s="60">
        <f ca="1"/>
        <v>0.76460924698011656</v>
      </c>
      <c r="V170" s="60">
        <f ca="1"/>
        <v>-0.58541622604514076</v>
      </c>
      <c r="W170" s="60">
        <f ca="1"/>
        <v>-0.66910314420669703</v>
      </c>
      <c r="X170" s="60">
        <f ca="1"/>
        <v>0.91278117717039176</v>
      </c>
      <c r="Y170" s="52">
        <f ca="1">$B$14 * EXP(($E$3 - $C$14^2/2) * Y$2 + $C$14*SQRT(Y$2)*T170)</f>
        <v>85.373441500979723</v>
      </c>
      <c r="Z170" s="52">
        <f ca="1">Y170 * EXP(($E$3 - $C$14^2/2) * (Z$2-Y$2) + $C$14*SQRT(Z$2-Y$2)*U170)</f>
        <v>107.92298134973417</v>
      </c>
      <c r="AA170" s="52">
        <f ca="1">Z170 * EXP(($E$3 - $C$14^2/2) * (AA$2-Z$2) + $C$14*SQRT(AA$2-Z$2)*V170)</f>
        <v>90.993945310867517</v>
      </c>
      <c r="AB170" s="52">
        <f ca="1">AA170 * EXP(($E$3 - $C$14^2/2) * (AB$2-AA$2) + $C$14*SQRT(AB$2-AA$2)*W170)</f>
        <v>74.818263977357418</v>
      </c>
      <c r="AC170" s="52">
        <f ca="1">AB170 * EXP(($E$3 - $C$14^2/2) * (AC$2-AB$2) + $C$14*SQRT(AC$2-AB$2)*X170)</f>
        <v>98.878950437641379</v>
      </c>
      <c r="AD170" s="47"/>
      <c r="AE170" s="3" t="s">
        <v>68</v>
      </c>
      <c r="AF170" s="52" t="b">
        <f ca="1">AND(AF167&gt;$B$3, NOT(OR($AF169:AF169)))</f>
        <v>1</v>
      </c>
      <c r="AG170" s="52" t="b">
        <f ca="1">AND(AG167&gt;$B$3, NOT(OR($AF169:AG169)))</f>
        <v>1</v>
      </c>
      <c r="AH170" s="52" t="b">
        <f ca="1">AND(AH167&gt;$B$3, NOT(OR($AF169:AH169)))</f>
        <v>1</v>
      </c>
      <c r="AI170" s="52" t="b">
        <f ca="1">AND(AI167&gt;$B$3, NOT(OR($AF169:AI169)))</f>
        <v>0</v>
      </c>
      <c r="AJ170" s="52" t="b">
        <f ca="1">AND(AJ167&gt;$B$3, NOT(OR($AF169:AJ169)))</f>
        <v>0</v>
      </c>
      <c r="AK170" s="74"/>
      <c r="AL170" s="70"/>
    </row>
    <row r="171" spans="7:38" ht="14.55" customHeight="1" x14ac:dyDescent="0.3">
      <c r="G171" s="3">
        <v>169</v>
      </c>
      <c r="H171" s="58">
        <v>-0.54865737326878294</v>
      </c>
      <c r="I171" s="58">
        <v>0.85456890420611387</v>
      </c>
      <c r="J171" s="58">
        <v>0.91762776650138544</v>
      </c>
      <c r="K171" s="59">
        <v>1.0368194805272526</v>
      </c>
      <c r="L171" s="60">
        <f t="array" ref="L171:O171">TRANSPOSE(MMULT(Option!$B$25:$E$28, TRANSPOSE(H171:K171)))</f>
        <v>-0.54865737326878294</v>
      </c>
      <c r="M171" s="60">
        <v>0.56376238870848339</v>
      </c>
      <c r="N171" s="60">
        <v>0.81027742253852875</v>
      </c>
      <c r="O171" s="60">
        <v>1.0712974775149389</v>
      </c>
      <c r="P171" s="56" t="str">
        <f t="shared" si="161"/>
        <v>34/4</v>
      </c>
      <c r="R171" s="80">
        <v>43</v>
      </c>
      <c r="S171" s="3" t="s">
        <v>28</v>
      </c>
      <c r="T171" s="60">
        <f t="array" aca="1" ref="T171:T174" ca="1">TRANSPOSE(OFFSET($L$3, MATCH($R171 &amp; "/" &amp; T$2, $P$3:$P$5002, 0) - 1, 0, 1, $E$1))</f>
        <v>0.14766914935685127</v>
      </c>
      <c r="U171" s="60">
        <f t="array" aca="1" ref="U171:U174" ca="1">TRANSPOSE(OFFSET($L$3, MATCH($R171 &amp; "/" &amp; U$2, $P$3:$P$5002, 0) - 1, 0, 1, $E$1))</f>
        <v>1.426693960768872</v>
      </c>
      <c r="V171" s="60">
        <f t="array" aca="1" ref="V171:V174" ca="1">TRANSPOSE(OFFSET($L$3, MATCH($R171 &amp; "/" &amp; V$2, $P$3:$P$5002, 0) - 1, 0, 1, $E$1))</f>
        <v>-2.3208393537603182</v>
      </c>
      <c r="W171" s="60">
        <f t="array" aca="1" ref="W171:W174" ca="1">TRANSPOSE(OFFSET($L$3, MATCH($R171 &amp; "/" &amp; W$2, $P$3:$P$5002, 0) - 1, 0, 1, $E$1))</f>
        <v>-0.40687769270083157</v>
      </c>
      <c r="X171" s="60">
        <f t="array" aca="1" ref="X171:X174" ca="1">TRANSPOSE(OFFSET($L$3, MATCH($R171 &amp; "/" &amp; X$2, $P$3:$P$5002, 0) - 1, 0, 1, $E$1))</f>
        <v>-1.2341428597882564</v>
      </c>
      <c r="Y171" s="52">
        <f ca="1">$B$11 * EXP(($E$3 - $C$11^2/2) * Y$2 + $C$11*SQRT(Y$2)*T171)</f>
        <v>105.05362465564092</v>
      </c>
      <c r="Z171" s="52">
        <f ca="1">Y171 * EXP(($E$3 - $C$11^2/2) * (Z$2-Y$2) + $C$11*SQRT(Z$2-Y$2)*U171)</f>
        <v>161.98101208740201</v>
      </c>
      <c r="AA171" s="52">
        <f ca="1">Z171 * EXP(($E$3 - $C$11^2/2) * (AA$2-Z$2) + $C$11*SQRT(AA$2-Z$2)*V171)</f>
        <v>81.144158946971814</v>
      </c>
      <c r="AB171" s="52">
        <f ca="1">AA171 * EXP(($E$3 - $C$11^2/2) * (AB$2-AA$2) + $C$11*SQRT(AB$2-AA$2)*W171)</f>
        <v>72.180072603936722</v>
      </c>
      <c r="AC171" s="52">
        <f ca="1">AB171 * EXP(($E$3 - $C$11^2/2) * (AC$2-AB$2) + $C$11*SQRT(AC$2-AB$2)*X171)</f>
        <v>50.094997216709864</v>
      </c>
      <c r="AD171" s="47"/>
      <c r="AE171" s="3" t="s">
        <v>69</v>
      </c>
      <c r="AF171" s="20" cm="1">
        <f t="array" aca="1" ref="AF171" ca="1">MIN(Y171:Y174 / $D$11:$D$14)</f>
        <v>0.988283144949333</v>
      </c>
      <c r="AG171" s="20" cm="1">
        <f t="array" aca="1" ref="AG171" ca="1">MIN(Z171:Z174 / $D$11:$D$14)</f>
        <v>1.2530270938552583</v>
      </c>
      <c r="AH171" s="20" cm="1">
        <f t="array" aca="1" ref="AH171" ca="1">MIN(AA171:AA174 / $D$11:$D$14)</f>
        <v>0.81144158946971812</v>
      </c>
      <c r="AI171" s="20" cm="1">
        <f t="array" aca="1" ref="AI171" ca="1">MIN(AB171:AB174 / $D$11:$D$14)</f>
        <v>0.72180072603936718</v>
      </c>
      <c r="AJ171" s="20" cm="1">
        <f t="array" aca="1" ref="AJ171" ca="1">MIN(AC171:AC174 / $D$11:$D$14)</f>
        <v>0.3809121601993789</v>
      </c>
      <c r="AK171" s="72">
        <f t="array" aca="1" ref="AK171" ca="1">SUMPRODUCT(AF172:AJ172, EXP(-$E$3*$AF$2:$AJ$2))</f>
        <v>118631.70059156645</v>
      </c>
      <c r="AL171" s="70">
        <f ca="1">MAX(AC172 - $D$11, 0) * EXP(-$E$2*$E$3)</f>
        <v>0</v>
      </c>
    </row>
    <row r="172" spans="7:38" ht="14.55" customHeight="1" x14ac:dyDescent="0.3">
      <c r="G172" s="3">
        <v>170</v>
      </c>
      <c r="H172" s="58">
        <v>0.50862269319196396</v>
      </c>
      <c r="I172" s="58">
        <v>0.86309425908690207</v>
      </c>
      <c r="J172" s="58">
        <v>-0.36135197990344914</v>
      </c>
      <c r="K172" s="59">
        <v>-0.41521810113589935</v>
      </c>
      <c r="L172" s="60">
        <f t="array" ref="L172:O172">TRANSPOSE(MMULT(Option!$B$25:$E$28, TRANSPOSE(H172:K172)))</f>
        <v>0.50862269319196396</v>
      </c>
      <c r="M172" s="60">
        <v>0.99448803210629688</v>
      </c>
      <c r="N172" s="60">
        <v>0.11208112603498893</v>
      </c>
      <c r="O172" s="60">
        <v>3.3599838543448834E-3</v>
      </c>
      <c r="P172" s="56" t="str">
        <f t="shared" si="161"/>
        <v>34/5</v>
      </c>
      <c r="R172" s="80"/>
      <c r="S172" s="3" t="s">
        <v>29</v>
      </c>
      <c r="T172" s="60">
        <f ca="1"/>
        <v>1.3111055321043539</v>
      </c>
      <c r="U172" s="60">
        <f ca="1"/>
        <v>-0.40760899036215492</v>
      </c>
      <c r="V172" s="60">
        <f ca="1"/>
        <v>-7.7450196749064837E-3</v>
      </c>
      <c r="W172" s="60">
        <f ca="1"/>
        <v>-1.736891486075445</v>
      </c>
      <c r="X172" s="60">
        <f ca="1"/>
        <v>-2.4594816396389234</v>
      </c>
      <c r="Y172" s="52">
        <f ca="1">$B$12 * EXP(($E$3 - $C$12^2/2) * Y$2 + $C$12*SQRT(Y$2)*T172)</f>
        <v>148.93379012633778</v>
      </c>
      <c r="Z172" s="52">
        <f ca="1">Y172 * EXP(($E$3 - $C$12^2/2) * (Z$2-Y$2) + $C$12*SQRT(Z$2-Y$2)*U172)</f>
        <v>132.45184541124527</v>
      </c>
      <c r="AA172" s="52">
        <f ca="1">Z172 * EXP(($E$3 - $C$12^2/2) * (AA$2-Z$2) + $C$12*SQRT(AA$2-Z$2)*V172)</f>
        <v>132.8068268346247</v>
      </c>
      <c r="AB172" s="52">
        <f ca="1">AA172 * EXP(($E$3 - $C$12^2/2) * (AB$2-AA$2) + $C$12*SQRT(AB$2-AA$2)*W172)</f>
        <v>79.267499065925307</v>
      </c>
      <c r="AC172" s="52">
        <f ca="1">AB172 * EXP(($E$3 - $C$12^2/2) * (AC$2-AB$2) + $C$12*SQRT(AC$2-AB$2)*X172)</f>
        <v>38.091216019937889</v>
      </c>
      <c r="AD172" s="47"/>
      <c r="AE172" s="3" t="s">
        <v>47</v>
      </c>
      <c r="AF172" s="64">
        <f t="shared" ref="AF172" ca="1" si="212">($B$5*AF174 + (1 + $B$6)*AF173)*$B$2</f>
        <v>15000</v>
      </c>
      <c r="AG172" s="64">
        <f t="shared" ref="AG172" ca="1" si="213">($B$5*AG174 + (1 + $B$6)*AG173)*$B$2</f>
        <v>15000</v>
      </c>
      <c r="AH172" s="64">
        <f t="shared" ref="AH172" ca="1" si="214">($B$5*AH174 + (1 + $B$6)*AH173)*$B$2</f>
        <v>15000</v>
      </c>
      <c r="AI172" s="64">
        <f t="shared" ref="AI172" ca="1" si="215">($B$5*AI174 + (1 + $B$6)*AI173)*$B$2</f>
        <v>0</v>
      </c>
      <c r="AJ172" s="64" cm="1">
        <f t="array" aca="1" ref="AJ172" ca="1">($B$5*AJ174 + (1 + $B$6)*AJ173 + AND(NOT(AF173:AJ173)))*$B$2</f>
        <v>100000</v>
      </c>
      <c r="AK172" s="73"/>
      <c r="AL172" s="70"/>
    </row>
    <row r="173" spans="7:38" ht="14.55" customHeight="1" x14ac:dyDescent="0.3">
      <c r="G173" s="3">
        <v>171</v>
      </c>
      <c r="H173" s="58">
        <v>-0.1495418242442457</v>
      </c>
      <c r="I173" s="58">
        <v>-0.20393148639994305</v>
      </c>
      <c r="J173" s="58">
        <v>-0.32367451749570275</v>
      </c>
      <c r="K173" s="59">
        <v>8.8228305375487995E-2</v>
      </c>
      <c r="L173" s="60">
        <f t="array" ref="L173:O173">TRANSPOSE(MMULT(Option!$B$25:$E$28, TRANSPOSE(H173:K173)))</f>
        <v>-0.1495418242442457</v>
      </c>
      <c r="M173" s="60">
        <v>-0.24672302430021756</v>
      </c>
      <c r="N173" s="60">
        <v>-0.39750511486763479</v>
      </c>
      <c r="O173" s="60">
        <v>-0.10083911836471286</v>
      </c>
      <c r="P173" s="56" t="str">
        <f t="shared" si="161"/>
        <v>35/1</v>
      </c>
      <c r="R173" s="80"/>
      <c r="S173" s="3" t="s">
        <v>31</v>
      </c>
      <c r="T173" s="60">
        <f ca="1"/>
        <v>1.19889619184755</v>
      </c>
      <c r="U173" s="60">
        <f ca="1"/>
        <v>0.84194467520054683</v>
      </c>
      <c r="V173" s="60">
        <f ca="1"/>
        <v>-0.94191561780038557</v>
      </c>
      <c r="W173" s="60">
        <f ca="1"/>
        <v>0.20144341718418868</v>
      </c>
      <c r="X173" s="60">
        <f ca="1"/>
        <v>-1.2562632244759133</v>
      </c>
      <c r="Y173" s="52">
        <f ca="1">$B$13 * EXP(($E$3 - $C$13^2/2) * Y$2 + $C$13*SQRT(Y$2)*T173)</f>
        <v>144.00370717887375</v>
      </c>
      <c r="Z173" s="52">
        <f ca="1">Y173 * EXP(($E$3 - $C$13^2/2) * (Z$2-Y$2) + $C$13*SQRT(Z$2-Y$2)*U173)</f>
        <v>186.31195497417656</v>
      </c>
      <c r="AA173" s="52">
        <f ca="1">Z173 * EXP(($E$3 - $C$13^2/2) * (AA$2-Z$2) + $C$13*SQRT(AA$2-Z$2)*V173)</f>
        <v>141.15347318850979</v>
      </c>
      <c r="AB173" s="52">
        <f ca="1">AA173 * EXP(($E$3 - $C$13^2/2) * (AB$2-AA$2) + $C$13*SQRT(AB$2-AA$2)*W173)</f>
        <v>150.69844482700586</v>
      </c>
      <c r="AC173" s="52">
        <f ca="1">AB173 * EXP(($E$3 - $C$13^2/2) * (AC$2-AB$2) + $C$13*SQRT(AC$2-AB$2)*X173)</f>
        <v>103.89718647489705</v>
      </c>
      <c r="AD173" s="47"/>
      <c r="AE173" s="3" t="s">
        <v>46</v>
      </c>
      <c r="AF173" s="52" t="b">
        <f t="shared" ref="AF173" ca="1" si="216">AF171 &gt;= $B$4</f>
        <v>0</v>
      </c>
      <c r="AG173" s="52" t="b">
        <f t="array" aca="1" ref="AG173" ca="1">AND(AG171 &gt;= $B$4, NOT(OR($AF173:AF173)))</f>
        <v>0</v>
      </c>
      <c r="AH173" s="52" t="b">
        <f t="array" aca="1" ref="AH173" ca="1">AND(AH171 &gt;= $B$4, NOT(OR($AF173:AG173)))</f>
        <v>0</v>
      </c>
      <c r="AI173" s="52" t="b">
        <f t="array" aca="1" ref="AI173" ca="1">AND(AI171 &gt;= $B$4, NOT(OR($AF173:AH173)))</f>
        <v>0</v>
      </c>
      <c r="AJ173" s="52" t="b">
        <f t="array" aca="1" ref="AJ173" ca="1">AND(AJ171 &gt;= $B$4, NOT(OR($AF173:AI173)))</f>
        <v>0</v>
      </c>
      <c r="AK173" s="73"/>
      <c r="AL173" s="70"/>
    </row>
    <row r="174" spans="7:38" ht="14.55" customHeight="1" x14ac:dyDescent="0.3">
      <c r="G174" s="3">
        <v>172</v>
      </c>
      <c r="H174" s="58">
        <v>-0.40975943785322472</v>
      </c>
      <c r="I174" s="58">
        <v>2.2197549990282281</v>
      </c>
      <c r="J174" s="58">
        <v>1.8564379328395588</v>
      </c>
      <c r="K174" s="59">
        <v>-2.0030797203714097</v>
      </c>
      <c r="L174" s="60">
        <f t="array" ref="L174:O174">TRANSPOSE(MMULT(Option!$B$25:$E$28, TRANSPOSE(H174:K174)))</f>
        <v>-0.40975943785322472</v>
      </c>
      <c r="M174" s="60">
        <v>1.8705352863194065</v>
      </c>
      <c r="N174" s="60">
        <v>2.0478926508074893</v>
      </c>
      <c r="O174" s="60">
        <v>-0.9356308811688463</v>
      </c>
      <c r="P174" s="56" t="str">
        <f t="shared" si="161"/>
        <v>35/2</v>
      </c>
      <c r="R174" s="80"/>
      <c r="S174" s="3" t="s">
        <v>30</v>
      </c>
      <c r="T174" s="60">
        <f ca="1"/>
        <v>-5.5953461115975434E-2</v>
      </c>
      <c r="U174" s="60">
        <f ca="1"/>
        <v>0.77449445734500089</v>
      </c>
      <c r="V174" s="60">
        <f ca="1"/>
        <v>-0.57606189275805775</v>
      </c>
      <c r="W174" s="60">
        <f ca="1"/>
        <v>-0.8398772998020424</v>
      </c>
      <c r="X174" s="60">
        <f ca="1"/>
        <v>-4.2257746934275753E-2</v>
      </c>
      <c r="Y174" s="52">
        <f ca="1">$B$14 * EXP(($E$3 - $C$14^2/2) * Y$2 + $C$14*SQRT(Y$2)*T174)</f>
        <v>98.828314494933295</v>
      </c>
      <c r="Z174" s="52">
        <f ca="1">Y174 * EXP(($E$3 - $C$14^2/2) * (Z$2-Y$2) + $C$14*SQRT(Z$2-Y$2)*U174)</f>
        <v>125.30270938552583</v>
      </c>
      <c r="AA174" s="52">
        <f ca="1">Z174 * EXP(($E$3 - $C$14^2/2) * (AA$2-Z$2) + $C$14*SQRT(AA$2-Z$2)*V174)</f>
        <v>105.94434584465797</v>
      </c>
      <c r="AB174" s="52">
        <f ca="1">AA174 * EXP(($E$3 - $C$14^2/2) * (AB$2-AA$2) + $C$14*SQRT(AB$2-AA$2)*W174)</f>
        <v>82.760486151165537</v>
      </c>
      <c r="AC174" s="52">
        <f ca="1">AB174 * EXP(($E$3 - $C$14^2/2) * (AC$2-AB$2) + $C$14*SQRT(AC$2-AB$2)*X174)</f>
        <v>82.127539853753618</v>
      </c>
      <c r="AD174" s="47"/>
      <c r="AE174" s="3" t="s">
        <v>68</v>
      </c>
      <c r="AF174" s="52" t="b">
        <f ca="1">AND(AF171&gt;$B$3, NOT(OR($AF173:AF173)))</f>
        <v>1</v>
      </c>
      <c r="AG174" s="52" t="b">
        <f ca="1">AND(AG171&gt;$B$3, NOT(OR($AF173:AG173)))</f>
        <v>1</v>
      </c>
      <c r="AH174" s="52" t="b">
        <f ca="1">AND(AH171&gt;$B$3, NOT(OR($AF173:AH173)))</f>
        <v>1</v>
      </c>
      <c r="AI174" s="52" t="b">
        <f ca="1">AND(AI171&gt;$B$3, NOT(OR($AF173:AI173)))</f>
        <v>0</v>
      </c>
      <c r="AJ174" s="52" t="b">
        <f ca="1">AND(AJ171&gt;$B$3, NOT(OR($AF173:AJ173)))</f>
        <v>0</v>
      </c>
      <c r="AK174" s="74"/>
      <c r="AL174" s="70"/>
    </row>
    <row r="175" spans="7:38" ht="14.55" customHeight="1" x14ac:dyDescent="0.3">
      <c r="G175" s="3">
        <v>173</v>
      </c>
      <c r="H175" s="58">
        <v>-0.9544072685083187</v>
      </c>
      <c r="I175" s="58">
        <v>-1.2050903845181227</v>
      </c>
      <c r="J175" s="58">
        <v>1.7356893230797492</v>
      </c>
      <c r="K175" s="59">
        <v>1.688647199330414</v>
      </c>
      <c r="L175" s="60">
        <f t="array" ref="L175:O175">TRANSPOSE(MMULT(Option!$B$25:$E$28, TRANSPOSE(H175:K175)))</f>
        <v>-0.9544072685083187</v>
      </c>
      <c r="M175" s="60">
        <v>-1.4862464886668747</v>
      </c>
      <c r="N175" s="60">
        <v>0.82714375840136745</v>
      </c>
      <c r="O175" s="60">
        <v>1.0875132904087494</v>
      </c>
      <c r="P175" s="56" t="str">
        <f t="shared" si="161"/>
        <v>35/3</v>
      </c>
      <c r="R175" s="80">
        <v>44</v>
      </c>
      <c r="S175" s="3" t="s">
        <v>28</v>
      </c>
      <c r="T175" s="60">
        <f t="array" aca="1" ref="T175:T178" ca="1">TRANSPOSE(OFFSET($L$3, MATCH($R175 &amp; "/" &amp; T$2, $P$3:$P$5002, 0) - 1, 0, 1, $E$1))</f>
        <v>-2.197552240366861</v>
      </c>
      <c r="U175" s="60">
        <f t="array" aca="1" ref="U175:U178" ca="1">TRANSPOSE(OFFSET($L$3, MATCH($R175 &amp; "/" &amp; U$2, $P$3:$P$5002, 0) - 1, 0, 1, $E$1))</f>
        <v>0.34827668567146564</v>
      </c>
      <c r="V175" s="60">
        <f t="array" aca="1" ref="V175:V178" ca="1">TRANSPOSE(OFFSET($L$3, MATCH($R175 &amp; "/" &amp; V$2, $P$3:$P$5002, 0) - 1, 0, 1, $E$1))</f>
        <v>-2.1957048924711686</v>
      </c>
      <c r="W175" s="60">
        <f t="array" aca="1" ref="W175:W178" ca="1">TRANSPOSE(OFFSET($L$3, MATCH($R175 &amp; "/" &amp; W$2, $P$3:$P$5002, 0) - 1, 0, 1, $E$1))</f>
        <v>-0.57381193502624506</v>
      </c>
      <c r="X175" s="60">
        <f t="array" aca="1" ref="X175:X178" ca="1">TRANSPOSE(OFFSET($L$3, MATCH($R175 &amp; "/" &amp; X$2, $P$3:$P$5002, 0) - 1, 0, 1, $E$1))</f>
        <v>0.36738390544127703</v>
      </c>
      <c r="Y175" s="52">
        <f ca="1">$B$11 * EXP(($E$3 - $C$11^2/2) * Y$2 + $C$11*SQRT(Y$2)*T175)</f>
        <v>51.982364346640878</v>
      </c>
      <c r="Z175" s="52">
        <f ca="1">Y175 * EXP(($E$3 - $C$11^2/2) * (Z$2-Y$2) + $C$11*SQRT(Z$2-Y$2)*U175)</f>
        <v>57.996781613213621</v>
      </c>
      <c r="AA175" s="52">
        <f ca="1">Z175 * EXP(($E$3 - $C$11^2/2) * (AA$2-Z$2) + $C$11*SQRT(AA$2-Z$2)*V175)</f>
        <v>30.164811166043961</v>
      </c>
      <c r="AB175" s="52">
        <f ca="1">AA175 * EXP(($E$3 - $C$11^2/2) * (AB$2-AA$2) + $C$11*SQRT(AB$2-AA$2)*W175)</f>
        <v>25.521786790573817</v>
      </c>
      <c r="AC175" s="52">
        <f ca="1">AB175 * EXP(($E$3 - $C$11^2/2) * (AC$2-AB$2) + $C$11*SQRT(AC$2-AB$2)*X175)</f>
        <v>28.638376182957096</v>
      </c>
      <c r="AD175" s="47"/>
      <c r="AE175" s="3" t="s">
        <v>69</v>
      </c>
      <c r="AF175" s="20" cm="1">
        <f t="array" aca="1" ref="AF175" ca="1">MIN(Y175:Y178 / $D$11:$D$14)</f>
        <v>0.51982364346640875</v>
      </c>
      <c r="AG175" s="20" cm="1">
        <f t="array" aca="1" ref="AG175" ca="1">MIN(Z175:Z178 / $D$11:$D$14)</f>
        <v>0.57996781613213622</v>
      </c>
      <c r="AH175" s="20" cm="1">
        <f t="array" aca="1" ref="AH175" ca="1">MIN(AA175:AA178 / $D$11:$D$14)</f>
        <v>0.30164811166043959</v>
      </c>
      <c r="AI175" s="20" cm="1">
        <f t="array" aca="1" ref="AI175" ca="1">MIN(AB175:AB178 / $D$11:$D$14)</f>
        <v>0.25521786790573819</v>
      </c>
      <c r="AJ175" s="20" cm="1">
        <f t="array" aca="1" ref="AJ175" ca="1">MIN(AC175:AC178 / $D$11:$D$14)</f>
        <v>0.28638376182957098</v>
      </c>
      <c r="AK175" s="72">
        <f t="array" aca="1" ref="AK175" ca="1">SUMPRODUCT(AF176:AJ176, EXP(-$E$3*$AF$2:$AJ$2))</f>
        <v>77880.078307140488</v>
      </c>
      <c r="AL175" s="70">
        <f ca="1">MAX(AC176 - $D$11, 0) * EXP(-$E$2*$E$3)</f>
        <v>0</v>
      </c>
    </row>
    <row r="176" spans="7:38" ht="14.55" customHeight="1" x14ac:dyDescent="0.3">
      <c r="G176" s="3">
        <v>174</v>
      </c>
      <c r="H176" s="58">
        <v>0.64688520631464075</v>
      </c>
      <c r="I176" s="58">
        <v>1.2872904043833946</v>
      </c>
      <c r="J176" s="58">
        <v>-0.41838607620230089</v>
      </c>
      <c r="K176" s="59">
        <v>2.3424735955966391E-2</v>
      </c>
      <c r="L176" s="60">
        <f t="array" ref="L176:O176">TRANSPOSE(MMULT(Option!$B$25:$E$28, TRANSPOSE(H176:K176)))</f>
        <v>0.64688520631464075</v>
      </c>
      <c r="M176" s="60">
        <v>1.4385752264213001</v>
      </c>
      <c r="N176" s="60">
        <v>0.22837313586672608</v>
      </c>
      <c r="O176" s="60">
        <v>0.53424498289713984</v>
      </c>
      <c r="P176" s="56" t="str">
        <f t="shared" si="161"/>
        <v>35/4</v>
      </c>
      <c r="R176" s="80"/>
      <c r="S176" s="3" t="s">
        <v>29</v>
      </c>
      <c r="T176" s="60">
        <f ca="1"/>
        <v>-1.2667118565482567</v>
      </c>
      <c r="U176" s="60">
        <f ca="1"/>
        <v>-0.54340429007476465</v>
      </c>
      <c r="V176" s="60">
        <f ca="1"/>
        <v>-0.8252582407456015</v>
      </c>
      <c r="W176" s="60">
        <f ca="1"/>
        <v>1.8273231181146068</v>
      </c>
      <c r="X176" s="60">
        <f ca="1"/>
        <v>-0.18352786026808418</v>
      </c>
      <c r="Y176" s="52">
        <f ca="1">$B$12 * EXP(($E$3 - $C$12^2/2) * Y$2 + $C$12*SQRT(Y$2)*T176)</f>
        <v>68.727996129779285</v>
      </c>
      <c r="Z176" s="52">
        <f ca="1">Y176 * EXP(($E$3 - $C$12^2/2) * (Z$2-Y$2) + $C$12*SQRT(Z$2-Y$2)*U176)</f>
        <v>58.682135329316111</v>
      </c>
      <c r="AA176" s="52">
        <f ca="1">Z176 * EXP(($E$3 - $C$12^2/2) * (AA$2-Z$2) + $C$12*SQRT(AA$2-Z$2)*V176)</f>
        <v>46.042177095405378</v>
      </c>
      <c r="AB176" s="52">
        <f ca="1">AA176 * EXP(($E$3 - $C$12^2/2) * (AB$2-AA$2) + $C$12*SQRT(AB$2-AA$2)*W176)</f>
        <v>80.05827485748263</v>
      </c>
      <c r="AC176" s="52">
        <f ca="1">AB176 * EXP(($E$3 - $C$12^2/2) * (AC$2-AB$2) + $C$12*SQRT(AC$2-AB$2)*X176)</f>
        <v>76.149342660067788</v>
      </c>
      <c r="AD176" s="47"/>
      <c r="AE176" s="3" t="s">
        <v>47</v>
      </c>
      <c r="AF176" s="64">
        <f t="shared" ref="AF176" ca="1" si="217">($B$5*AF178 + (1 + $B$6)*AF177)*$B$2</f>
        <v>0</v>
      </c>
      <c r="AG176" s="64">
        <f t="shared" ref="AG176" ca="1" si="218">($B$5*AG178 + (1 + $B$6)*AG177)*$B$2</f>
        <v>0</v>
      </c>
      <c r="AH176" s="64">
        <f t="shared" ref="AH176" ca="1" si="219">($B$5*AH178 + (1 + $B$6)*AH177)*$B$2</f>
        <v>0</v>
      </c>
      <c r="AI176" s="64">
        <f t="shared" ref="AI176" ca="1" si="220">($B$5*AI178 + (1 + $B$6)*AI177)*$B$2</f>
        <v>0</v>
      </c>
      <c r="AJ176" s="64" cm="1">
        <f t="array" aca="1" ref="AJ176" ca="1">($B$5*AJ178 + (1 + $B$6)*AJ177 + AND(NOT(AF177:AJ177)))*$B$2</f>
        <v>100000</v>
      </c>
      <c r="AK176" s="73"/>
      <c r="AL176" s="70"/>
    </row>
    <row r="177" spans="7:38" ht="14.55" customHeight="1" x14ac:dyDescent="0.3">
      <c r="G177" s="3">
        <v>175</v>
      </c>
      <c r="H177" s="58">
        <v>0.14313534435334863</v>
      </c>
      <c r="I177" s="58">
        <v>5.8070718415385504E-2</v>
      </c>
      <c r="J177" s="58">
        <v>-0.99642572191852441</v>
      </c>
      <c r="K177" s="59">
        <v>-0.61118047989170476</v>
      </c>
      <c r="L177" s="60">
        <f t="array" ref="L177:O177">TRANSPOSE(MMULT(Option!$B$25:$E$28, TRANSPOSE(H177:K177)))</f>
        <v>0.14313534435334863</v>
      </c>
      <c r="M177" s="60">
        <v>0.11047683030113348</v>
      </c>
      <c r="N177" s="60">
        <v>-0.80271011990742258</v>
      </c>
      <c r="O177" s="60">
        <v>-0.64540545972837204</v>
      </c>
      <c r="P177" s="56" t="str">
        <f t="shared" si="161"/>
        <v>35/5</v>
      </c>
      <c r="R177" s="80"/>
      <c r="S177" s="3" t="s">
        <v>31</v>
      </c>
      <c r="T177" s="60">
        <f ca="1"/>
        <v>-2.194381043440417</v>
      </c>
      <c r="U177" s="60">
        <f ca="1"/>
        <v>0.56470267468243729</v>
      </c>
      <c r="V177" s="60">
        <f ca="1"/>
        <v>1.0606864927693476</v>
      </c>
      <c r="W177" s="60">
        <f ca="1"/>
        <v>2.0931067019515863</v>
      </c>
      <c r="X177" s="60">
        <f ca="1"/>
        <v>-0.74767281068172431</v>
      </c>
      <c r="Y177" s="52">
        <f ca="1">$B$13 * EXP(($E$3 - $C$13^2/2) * Y$2 + $C$13*SQRT(Y$2)*T177)</f>
        <v>52.031841772521844</v>
      </c>
      <c r="Z177" s="52">
        <f ca="1">Y177 * EXP(($E$3 - $C$13^2/2) * (Z$2-Y$2) + $C$13*SQRT(Z$2-Y$2)*U177)</f>
        <v>61.946225333341083</v>
      </c>
      <c r="AA177" s="52">
        <f ca="1">Z177 * EXP(($E$3 - $C$13^2/2) * (AA$2-Z$2) + $C$13*SQRT(AA$2-Z$2)*V177)</f>
        <v>85.581798243210727</v>
      </c>
      <c r="AB177" s="52">
        <f ca="1">AA177 * EXP(($E$3 - $C$13^2/2) * (AB$2-AA$2) + $C$13*SQRT(AB$2-AA$2)*W177)</f>
        <v>161.16112384573793</v>
      </c>
      <c r="AC177" s="52">
        <f ca="1">AB177 * EXP(($E$3 - $C$13^2/2) * (AC$2-AB$2) + $C$13*SQRT(AC$2-AB$2)*X177)</f>
        <v>129.42515890610582</v>
      </c>
      <c r="AD177" s="47"/>
      <c r="AE177" s="3" t="s">
        <v>46</v>
      </c>
      <c r="AF177" s="52" t="b">
        <f t="shared" ref="AF177" ca="1" si="221">AF175 &gt;= $B$4</f>
        <v>0</v>
      </c>
      <c r="AG177" s="52" t="b">
        <f t="array" aca="1" ref="AG177" ca="1">AND(AG175 &gt;= $B$4, NOT(OR($AF177:AF177)))</f>
        <v>0</v>
      </c>
      <c r="AH177" s="52" t="b">
        <f t="array" aca="1" ref="AH177" ca="1">AND(AH175 &gt;= $B$4, NOT(OR($AF177:AG177)))</f>
        <v>0</v>
      </c>
      <c r="AI177" s="52" t="b">
        <f t="array" aca="1" ref="AI177" ca="1">AND(AI175 &gt;= $B$4, NOT(OR($AF177:AH177)))</f>
        <v>0</v>
      </c>
      <c r="AJ177" s="52" t="b">
        <f t="array" aca="1" ref="AJ177" ca="1">AND(AJ175 &gt;= $B$4, NOT(OR($AF177:AI177)))</f>
        <v>0</v>
      </c>
      <c r="AK177" s="73"/>
      <c r="AL177" s="70"/>
    </row>
    <row r="178" spans="7:38" ht="14.55" customHeight="1" x14ac:dyDescent="0.3">
      <c r="G178" s="3">
        <v>176</v>
      </c>
      <c r="H178" s="58">
        <v>-0.70997219374086051</v>
      </c>
      <c r="I178" s="58">
        <v>-1.702278708333701</v>
      </c>
      <c r="J178" s="58">
        <v>1.2507875417887389</v>
      </c>
      <c r="K178" s="59">
        <v>-1.1758800286915032</v>
      </c>
      <c r="L178" s="60">
        <f t="array" ref="L178:O178">TRANSPOSE(MMULT(Option!$B$25:$E$28, TRANSPOSE(H178:K178)))</f>
        <v>-0.70997219374086051</v>
      </c>
      <c r="M178" s="60">
        <v>-1.8441530844665119</v>
      </c>
      <c r="N178" s="60">
        <v>0.36882920845945133</v>
      </c>
      <c r="O178" s="60">
        <v>-1.4925848457095234</v>
      </c>
      <c r="P178" s="56" t="str">
        <f t="shared" si="161"/>
        <v>36/1</v>
      </c>
      <c r="R178" s="80"/>
      <c r="S178" s="3" t="s">
        <v>30</v>
      </c>
      <c r="T178" s="60">
        <f ca="1"/>
        <v>-1.4349626085208451</v>
      </c>
      <c r="U178" s="60">
        <f ca="1"/>
        <v>0.48640202095840823</v>
      </c>
      <c r="V178" s="60">
        <f ca="1"/>
        <v>-1.1865012026963284</v>
      </c>
      <c r="W178" s="60">
        <f ca="1"/>
        <v>2.185875013655866</v>
      </c>
      <c r="X178" s="60">
        <f ca="1"/>
        <v>-0.64214537043199305</v>
      </c>
      <c r="Y178" s="52">
        <f ca="1">$B$14 * EXP(($E$3 - $C$14^2/2) * Y$2 + $C$14*SQRT(Y$2)*T178)</f>
        <v>65.345031194589026</v>
      </c>
      <c r="Z178" s="52">
        <f ca="1">Y178 * EXP(($E$3 - $C$14^2/2) * (Z$2-Y$2) + $C$14*SQRT(Z$2-Y$2)*U178)</f>
        <v>75.990019532294795</v>
      </c>
      <c r="AA178" s="52">
        <f ca="1">Z178 * EXP(($E$3 - $C$14^2/2) * (AA$2-Z$2) + $C$14*SQRT(AA$2-Z$2)*V178)</f>
        <v>53.498394757037559</v>
      </c>
      <c r="AB178" s="52">
        <f ca="1">AA178 * EXP(($E$3 - $C$14^2/2) * (AB$2-AA$2) + $C$14*SQRT(AB$2-AA$2)*W178)</f>
        <v>103.58723966754319</v>
      </c>
      <c r="AC178" s="52">
        <f ca="1">AB178 * EXP(($E$3 - $C$14^2/2) * (AC$2-AB$2) + $C$14*SQRT(AC$2-AB$2)*X178)</f>
        <v>85.864505972146191</v>
      </c>
      <c r="AD178" s="47"/>
      <c r="AE178" s="3" t="s">
        <v>68</v>
      </c>
      <c r="AF178" s="52" t="b">
        <f ca="1">AND(AF175&gt;$B$3, NOT(OR($AF177:AF177)))</f>
        <v>0</v>
      </c>
      <c r="AG178" s="52" t="b">
        <f ca="1">AND(AG175&gt;$B$3, NOT(OR($AF177:AG177)))</f>
        <v>0</v>
      </c>
      <c r="AH178" s="52" t="b">
        <f ca="1">AND(AH175&gt;$B$3, NOT(OR($AF177:AH177)))</f>
        <v>0</v>
      </c>
      <c r="AI178" s="52" t="b">
        <f ca="1">AND(AI175&gt;$B$3, NOT(OR($AF177:AI177)))</f>
        <v>0</v>
      </c>
      <c r="AJ178" s="52" t="b">
        <f ca="1">AND(AJ175&gt;$B$3, NOT(OR($AF177:AJ177)))</f>
        <v>0</v>
      </c>
      <c r="AK178" s="74"/>
      <c r="AL178" s="70"/>
    </row>
    <row r="179" spans="7:38" ht="14.55" customHeight="1" x14ac:dyDescent="0.3">
      <c r="G179" s="3">
        <v>177</v>
      </c>
      <c r="H179" s="58">
        <v>1.2775308492851125</v>
      </c>
      <c r="I179" s="58">
        <v>0.67684743404970538</v>
      </c>
      <c r="J179" s="58">
        <v>-0.2880657431179397</v>
      </c>
      <c r="K179" s="59">
        <v>1.25691292924705</v>
      </c>
      <c r="L179" s="60">
        <f t="array" ref="L179:O179">TRANSPOSE(MMULT(Option!$B$25:$E$28, TRANSPOSE(H179:K179)))</f>
        <v>1.2775308492851125</v>
      </c>
      <c r="M179" s="60">
        <v>1.1313532598079261</v>
      </c>
      <c r="N179" s="60">
        <v>0.43524156084751731</v>
      </c>
      <c r="O179" s="60">
        <v>1.7083838538074319</v>
      </c>
      <c r="P179" s="56" t="str">
        <f t="shared" si="161"/>
        <v>36/2</v>
      </c>
      <c r="R179" s="80">
        <v>45</v>
      </c>
      <c r="S179" s="3" t="s">
        <v>28</v>
      </c>
      <c r="T179" s="60">
        <f t="array" aca="1" ref="T179:T182" ca="1">TRANSPOSE(OFFSET($L$3, MATCH($R179 &amp; "/" &amp; T$2, $P$3:$P$5002, 0) - 1, 0, 1, $E$1))</f>
        <v>-0.33958632536854905</v>
      </c>
      <c r="U179" s="60">
        <f t="array" aca="1" ref="U179:U182" ca="1">TRANSPOSE(OFFSET($L$3, MATCH($R179 &amp; "/" &amp; U$2, $P$3:$P$5002, 0) - 1, 0, 1, $E$1))</f>
        <v>-0.677441710265553</v>
      </c>
      <c r="V179" s="60">
        <f t="array" aca="1" ref="V179:V182" ca="1">TRANSPOSE(OFFSET($L$3, MATCH($R179 &amp; "/" &amp; V$2, $P$3:$P$5002, 0) - 1, 0, 1, $E$1))</f>
        <v>6.5537772870412431E-2</v>
      </c>
      <c r="W179" s="60">
        <f t="array" aca="1" ref="W179:W182" ca="1">TRANSPOSE(OFFSET($L$3, MATCH($R179 &amp; "/" &amp; W$2, $P$3:$P$5002, 0) - 1, 0, 1, $E$1))</f>
        <v>-0.23133368426273582</v>
      </c>
      <c r="X179" s="60">
        <f t="array" aca="1" ref="X179:X182" ca="1">TRANSPOSE(OFFSET($L$3, MATCH($R179 &amp; "/" &amp; X$2, $P$3:$P$5002, 0) - 1, 0, 1, $E$1))</f>
        <v>1.896626299026843</v>
      </c>
      <c r="Y179" s="52">
        <f ca="1">$B$11 * EXP(($E$3 - $C$11^2/2) * Y$2 + $C$11*SQRT(Y$2)*T179)</f>
        <v>90.766864299128713</v>
      </c>
      <c r="Z179" s="52">
        <f ca="1">Y179 * EXP(($E$3 - $C$11^2/2) * (Z$2-Y$2) + $C$11*SQRT(Z$2-Y$2)*U179)</f>
        <v>74.445087665764987</v>
      </c>
      <c r="AA179" s="52">
        <f ca="1">Z179 * EXP(($E$3 - $C$11^2/2) * (AA$2-Z$2) + $C$11*SQRT(AA$2-Z$2)*V179)</f>
        <v>76.303827980694052</v>
      </c>
      <c r="AB179" s="52">
        <f ca="1">AA179 * EXP(($E$3 - $C$11^2/2) * (AB$2-AA$2) + $C$11*SQRT(AB$2-AA$2)*W179)</f>
        <v>71.544740973332139</v>
      </c>
      <c r="AC179" s="52">
        <f ca="1">AB179 * EXP(($E$3 - $C$11^2/2) * (AC$2-AB$2) + $C$11*SQRT(AC$2-AB$2)*X179)</f>
        <v>127.01572422481217</v>
      </c>
      <c r="AD179" s="47"/>
      <c r="AE179" s="3" t="s">
        <v>69</v>
      </c>
      <c r="AF179" s="20" cm="1">
        <f t="array" aca="1" ref="AF179" ca="1">MIN(Y179:Y182 / $D$11:$D$14)</f>
        <v>0.75983994576846359</v>
      </c>
      <c r="AG179" s="20" cm="1">
        <f t="array" aca="1" ref="AG179" ca="1">MIN(Z179:Z182 / $D$11:$D$14)</f>
        <v>0.68316680515308692</v>
      </c>
      <c r="AH179" s="20" cm="1">
        <f t="array" aca="1" ref="AH179" ca="1">MIN(AA179:AA182 / $D$11:$D$14)</f>
        <v>0.7630382798069405</v>
      </c>
      <c r="AI179" s="20" cm="1">
        <f t="array" aca="1" ref="AI179" ca="1">MIN(AB179:AB182 / $D$11:$D$14)</f>
        <v>0.64378366529618902</v>
      </c>
      <c r="AJ179" s="20" cm="1">
        <f t="array" aca="1" ref="AJ179" ca="1">MIN(AC179:AC182 / $D$11:$D$14)</f>
        <v>0.57373839144068572</v>
      </c>
      <c r="AK179" s="72">
        <f t="array" aca="1" ref="AK179" ca="1">SUMPRODUCT(AF180:AJ180, EXP(-$E$3*$AF$2:$AJ$2))</f>
        <v>77880.078307140488</v>
      </c>
      <c r="AL179" s="70">
        <f ca="1">MAX(AC180 - $D$11, 0) * EXP(-$E$2*$E$3)</f>
        <v>0</v>
      </c>
    </row>
    <row r="180" spans="7:38" ht="14.55" customHeight="1" x14ac:dyDescent="0.3">
      <c r="G180" s="3">
        <v>178</v>
      </c>
      <c r="H180" s="58">
        <v>1.1058320768737215</v>
      </c>
      <c r="I180" s="58">
        <v>-0.26193107056435949</v>
      </c>
      <c r="J180" s="58">
        <v>-1.9346333366402922E-2</v>
      </c>
      <c r="K180" s="59">
        <v>1.8023395915056521</v>
      </c>
      <c r="L180" s="60">
        <f t="array" ref="L180:O180">TRANSPOSE(MMULT(Option!$B$25:$E$28, TRANSPOSE(H180:K180)))</f>
        <v>1.1058320768737215</v>
      </c>
      <c r="M180" s="60">
        <v>0.20226903920508929</v>
      </c>
      <c r="N180" s="60">
        <v>0.35675109669331406</v>
      </c>
      <c r="O180" s="60">
        <v>1.9133985743022324</v>
      </c>
      <c r="P180" s="56" t="str">
        <f t="shared" si="161"/>
        <v>36/3</v>
      </c>
      <c r="R180" s="80"/>
      <c r="S180" s="3" t="s">
        <v>29</v>
      </c>
      <c r="T180" s="60">
        <f ca="1"/>
        <v>-0.10452003569347601</v>
      </c>
      <c r="U180" s="60">
        <f ca="1"/>
        <v>-0.23918919900543656</v>
      </c>
      <c r="V180" s="60">
        <f ca="1"/>
        <v>0.45601223408370312</v>
      </c>
      <c r="W180" s="60">
        <f ca="1"/>
        <v>-1.6469447752708843</v>
      </c>
      <c r="X180" s="60">
        <f ca="1"/>
        <v>-0.40063072609786066</v>
      </c>
      <c r="Y180" s="52">
        <f ca="1">$B$12 * EXP(($E$3 - $C$12^2/2) * Y$2 + $C$12*SQRT(Y$2)*T180)</f>
        <v>97.398827762168025</v>
      </c>
      <c r="Z180" s="52">
        <f ca="1">Y180 * EXP(($E$3 - $C$12^2/2) * (Z$2-Y$2) + $C$12*SQRT(Z$2-Y$2)*U180)</f>
        <v>91.109075042550145</v>
      </c>
      <c r="AA180" s="52">
        <f ca="1">Z180 * EXP(($E$3 - $C$12^2/2) * (AA$2-Z$2) + $C$12*SQRT(AA$2-Z$2)*V180)</f>
        <v>104.98957776011756</v>
      </c>
      <c r="AB180" s="52">
        <f ca="1">AA180 * EXP(($E$3 - $C$12^2/2) * (AB$2-AA$2) + $C$12*SQRT(AB$2-AA$2)*W180)</f>
        <v>64.378366529618901</v>
      </c>
      <c r="AC180" s="52">
        <f ca="1">AB180 * EXP(($E$3 - $C$12^2/2) * (AC$2-AB$2) + $C$12*SQRT(AC$2-AB$2)*X180)</f>
        <v>57.373839144068569</v>
      </c>
      <c r="AD180" s="47"/>
      <c r="AE180" s="3" t="s">
        <v>47</v>
      </c>
      <c r="AF180" s="64">
        <f t="shared" ref="AF180" ca="1" si="222">($B$5*AF182 + (1 + $B$6)*AF181)*$B$2</f>
        <v>0</v>
      </c>
      <c r="AG180" s="64">
        <f t="shared" ref="AG180" ca="1" si="223">($B$5*AG182 + (1 + $B$6)*AG181)*$B$2</f>
        <v>0</v>
      </c>
      <c r="AH180" s="64">
        <f t="shared" ref="AH180" ca="1" si="224">($B$5*AH182 + (1 + $B$6)*AH181)*$B$2</f>
        <v>0</v>
      </c>
      <c r="AI180" s="64">
        <f t="shared" ref="AI180" ca="1" si="225">($B$5*AI182 + (1 + $B$6)*AI181)*$B$2</f>
        <v>0</v>
      </c>
      <c r="AJ180" s="64" cm="1">
        <f t="array" aca="1" ref="AJ180" ca="1">($B$5*AJ182 + (1 + $B$6)*AJ181 + AND(NOT(AF181:AJ181)))*$B$2</f>
        <v>100000</v>
      </c>
      <c r="AK180" s="73"/>
      <c r="AL180" s="70"/>
    </row>
    <row r="181" spans="7:38" ht="14.55" customHeight="1" x14ac:dyDescent="0.3">
      <c r="G181" s="3">
        <v>179</v>
      </c>
      <c r="H181" s="58">
        <v>1.248053894792857E-2</v>
      </c>
      <c r="I181" s="58">
        <v>0.97720606340609939</v>
      </c>
      <c r="J181" s="58">
        <v>-0.57940004515893162</v>
      </c>
      <c r="K181" s="59">
        <v>1.0661537522595372</v>
      </c>
      <c r="L181" s="60">
        <f t="array" ref="L181:O181">TRANSPOSE(MMULT(Option!$B$25:$E$28, TRANSPOSE(H181:K181)))</f>
        <v>1.248053894792857E-2</v>
      </c>
      <c r="M181" s="60">
        <v>0.90061636660482469</v>
      </c>
      <c r="N181" s="60">
        <v>-0.24800806154535682</v>
      </c>
      <c r="O181" s="60">
        <v>1.0607970483832179</v>
      </c>
      <c r="P181" s="56" t="str">
        <f t="shared" si="161"/>
        <v>36/4</v>
      </c>
      <c r="R181" s="80"/>
      <c r="S181" s="3" t="s">
        <v>31</v>
      </c>
      <c r="T181" s="60">
        <f ca="1"/>
        <v>-0.49881089480074514</v>
      </c>
      <c r="U181" s="60">
        <f ca="1"/>
        <v>-0.80457652184385164</v>
      </c>
      <c r="V181" s="60">
        <f ca="1"/>
        <v>0.96077004401371024</v>
      </c>
      <c r="W181" s="60">
        <f ca="1"/>
        <v>-0.68586559228495003</v>
      </c>
      <c r="X181" s="60">
        <f ca="1"/>
        <v>1.3367426980252777</v>
      </c>
      <c r="Y181" s="52">
        <f ca="1">$B$13 * EXP(($E$3 - $C$13^2/2) * Y$2 + $C$13*SQRT(Y$2)*T181)</f>
        <v>86.533092890939599</v>
      </c>
      <c r="Z181" s="52">
        <f ca="1">Y181 * EXP(($E$3 - $C$13^2/2) * (Z$2-Y$2) + $C$13*SQRT(Z$2-Y$2)*U181)</f>
        <v>68.31668051530869</v>
      </c>
      <c r="AA181" s="52">
        <f ca="1">Z181 * EXP(($E$3 - $C$13^2/2) * (AA$2-Z$2) + $C$13*SQRT(AA$2-Z$2)*V181)</f>
        <v>91.595759248885471</v>
      </c>
      <c r="AB181" s="52">
        <f ca="1">AA181 * EXP(($E$3 - $C$13^2/2) * (AB$2-AA$2) + $C$13*SQRT(AB$2-AA$2)*W181)</f>
        <v>74.93531663224546</v>
      </c>
      <c r="AC181" s="52">
        <f ca="1">AB181 * EXP(($E$3 - $C$13^2/2) * (AC$2-AB$2) + $C$13*SQRT(AC$2-AB$2)*X181)</f>
        <v>112.46567971719571</v>
      </c>
      <c r="AD181" s="47"/>
      <c r="AE181" s="3" t="s">
        <v>46</v>
      </c>
      <c r="AF181" s="52" t="b">
        <f t="shared" ref="AF181" ca="1" si="226">AF179 &gt;= $B$4</f>
        <v>0</v>
      </c>
      <c r="AG181" s="52" t="b">
        <f t="array" aca="1" ref="AG181" ca="1">AND(AG179 &gt;= $B$4, NOT(OR($AF181:AF181)))</f>
        <v>0</v>
      </c>
      <c r="AH181" s="52" t="b">
        <f t="array" aca="1" ref="AH181" ca="1">AND(AH179 &gt;= $B$4, NOT(OR($AF181:AG181)))</f>
        <v>0</v>
      </c>
      <c r="AI181" s="52" t="b">
        <f t="array" aca="1" ref="AI181" ca="1">AND(AI179 &gt;= $B$4, NOT(OR($AF181:AH181)))</f>
        <v>0</v>
      </c>
      <c r="AJ181" s="52" t="b">
        <f t="array" aca="1" ref="AJ181" ca="1">AND(AJ179 &gt;= $B$4, NOT(OR($AF181:AI181)))</f>
        <v>0</v>
      </c>
      <c r="AK181" s="73"/>
      <c r="AL181" s="70"/>
    </row>
    <row r="182" spans="7:38" ht="14.55" customHeight="1" x14ac:dyDescent="0.3">
      <c r="G182" s="3">
        <v>180</v>
      </c>
      <c r="H182" s="58">
        <v>0.5230471709375426</v>
      </c>
      <c r="I182" s="58">
        <v>2.0171133000521388</v>
      </c>
      <c r="J182" s="58">
        <v>0.44614598449850273</v>
      </c>
      <c r="K182" s="59">
        <v>-0.31153349018451953</v>
      </c>
      <c r="L182" s="60">
        <f t="array" ref="L182:O182">TRANSPOSE(MMULT(Option!$B$25:$E$28, TRANSPOSE(H182:K182)))</f>
        <v>0.5230471709375426</v>
      </c>
      <c r="M182" s="60">
        <v>2.0579337449332367</v>
      </c>
      <c r="N182" s="60">
        <v>1.1292776277562282</v>
      </c>
      <c r="O182" s="60">
        <v>0.55772055608621662</v>
      </c>
      <c r="P182" s="56" t="str">
        <f t="shared" si="161"/>
        <v>36/5</v>
      </c>
      <c r="R182" s="80"/>
      <c r="S182" s="3" t="s">
        <v>30</v>
      </c>
      <c r="T182" s="60">
        <f ca="1"/>
        <v>-0.93215821851212777</v>
      </c>
      <c r="U182" s="60">
        <f ca="1"/>
        <v>-0.22552982041028255</v>
      </c>
      <c r="V182" s="60">
        <f ca="1"/>
        <v>2.1228225514751484</v>
      </c>
      <c r="W182" s="60">
        <f ca="1"/>
        <v>-0.41364287684824963</v>
      </c>
      <c r="X182" s="60">
        <f ca="1"/>
        <v>0.84420697334461581</v>
      </c>
      <c r="Y182" s="52">
        <f ca="1">$B$14 * EXP(($E$3 - $C$14^2/2) * Y$2 + $C$14*SQRT(Y$2)*T182)</f>
        <v>75.983994576846356</v>
      </c>
      <c r="Z182" s="52">
        <f ca="1">Y182 * EXP(($E$3 - $C$14^2/2) * (Z$2-Y$2) + $C$14*SQRT(Z$2-Y$2)*U182)</f>
        <v>71.369012340841309</v>
      </c>
      <c r="AA182" s="52">
        <f ca="1">Z182 * EXP(($E$3 - $C$14^2/2) * (AA$2-Z$2) + $C$14*SQRT(AA$2-Z$2)*V182)</f>
        <v>135.60015787206882</v>
      </c>
      <c r="AB182" s="52">
        <f ca="1">AA182 * EXP(($E$3 - $C$14^2/2) * (AB$2-AA$2) + $C$14*SQRT(AB$2-AA$2)*W182)</f>
        <v>120.375698969235</v>
      </c>
      <c r="AC182" s="52">
        <f ca="1">AB182 * EXP(($E$3 - $C$14^2/2) * (AC$2-AB$2) + $C$14*SQRT(AC$2-AB$2)*X182)</f>
        <v>155.84778109978075</v>
      </c>
      <c r="AD182" s="47"/>
      <c r="AE182" s="3" t="s">
        <v>68</v>
      </c>
      <c r="AF182" s="52" t="b">
        <f ca="1">AND(AF179&gt;$B$3, NOT(OR($AF181:AF181)))</f>
        <v>0</v>
      </c>
      <c r="AG182" s="52" t="b">
        <f ca="1">AND(AG179&gt;$B$3, NOT(OR($AF181:AG181)))</f>
        <v>0</v>
      </c>
      <c r="AH182" s="52" t="b">
        <f ca="1">AND(AH179&gt;$B$3, NOT(OR($AF181:AH181)))</f>
        <v>0</v>
      </c>
      <c r="AI182" s="52" t="b">
        <f ca="1">AND(AI179&gt;$B$3, NOT(OR($AF181:AI181)))</f>
        <v>0</v>
      </c>
      <c r="AJ182" s="52" t="b">
        <f ca="1">AND(AJ179&gt;$B$3, NOT(OR($AF181:AJ181)))</f>
        <v>0</v>
      </c>
      <c r="AK182" s="74"/>
      <c r="AL182" s="70"/>
    </row>
    <row r="183" spans="7:38" ht="14.55" customHeight="1" x14ac:dyDescent="0.3">
      <c r="G183" s="3">
        <v>181</v>
      </c>
      <c r="H183" s="58">
        <v>0.98675361576621312</v>
      </c>
      <c r="I183" s="58">
        <v>0.86873500810202131</v>
      </c>
      <c r="J183" s="58">
        <v>-1.9875876583954004</v>
      </c>
      <c r="K183" s="59">
        <v>1.4371482741655812</v>
      </c>
      <c r="L183" s="60">
        <f t="array" ref="L183:O183">TRANSPOSE(MMULT(Option!$B$25:$E$28, TRANSPOSE(H183:K183)))</f>
        <v>0.98675361576621312</v>
      </c>
      <c r="M183" s="60">
        <v>1.1909102330036028</v>
      </c>
      <c r="N183" s="60">
        <v>-1.1235285756606177</v>
      </c>
      <c r="O183" s="60">
        <v>1.4649525383587609</v>
      </c>
      <c r="P183" s="56" t="str">
        <f t="shared" si="161"/>
        <v>37/1</v>
      </c>
      <c r="R183" s="80">
        <v>46</v>
      </c>
      <c r="S183" s="3" t="s">
        <v>28</v>
      </c>
      <c r="T183" s="60">
        <f t="array" aca="1" ref="T183:T186" ca="1">TRANSPOSE(OFFSET($L$3, MATCH($R183 &amp; "/" &amp; T$2, $P$3:$P$5002, 0) - 1, 0, 1, $E$1))</f>
        <v>0.57362999322748665</v>
      </c>
      <c r="U183" s="60">
        <f t="array" aca="1" ref="U183:U186" ca="1">TRANSPOSE(OFFSET($L$3, MATCH($R183 &amp; "/" &amp; U$2, $P$3:$P$5002, 0) - 1, 0, 1, $E$1))</f>
        <v>0.31073817813422627</v>
      </c>
      <c r="V183" s="60">
        <f t="array" aca="1" ref="V183:V186" ca="1">TRANSPOSE(OFFSET($L$3, MATCH($R183 &amp; "/" &amp; V$2, $P$3:$P$5002, 0) - 1, 0, 1, $E$1))</f>
        <v>0.1657458362313266</v>
      </c>
      <c r="W183" s="60">
        <f t="array" aca="1" ref="W183:W186" ca="1">TRANSPOSE(OFFSET($L$3, MATCH($R183 &amp; "/" &amp; W$2, $P$3:$P$5002, 0) - 1, 0, 1, $E$1))</f>
        <v>-0.1656266422999283</v>
      </c>
      <c r="X183" s="60">
        <f t="array" aca="1" ref="X183:X186" ca="1">TRANSPOSE(OFFSET($L$3, MATCH($R183 &amp; "/" &amp; X$2, $P$3:$P$5002, 0) - 1, 0, 1, $E$1))</f>
        <v>-0.44423743058582904</v>
      </c>
      <c r="Y183" s="52">
        <f ca="1">$B$11 * EXP(($E$3 - $C$11^2/2) * Y$2 + $C$11*SQRT(Y$2)*T183)</f>
        <v>119.37373285965627</v>
      </c>
      <c r="Z183" s="52">
        <f ca="1">Y183 * EXP(($E$3 - $C$11^2/2) * (Z$2-Y$2) + $C$11*SQRT(Z$2-Y$2)*U183)</f>
        <v>131.69394571202159</v>
      </c>
      <c r="AA183" s="52">
        <f ca="1">Z183 * EXP(($E$3 - $C$11^2/2) * (AA$2-Z$2) + $C$11*SQRT(AA$2-Z$2)*V183)</f>
        <v>139.10157035558601</v>
      </c>
      <c r="AB183" s="52">
        <f ca="1">AA183 * EXP(($E$3 - $C$11^2/2) * (AB$2-AA$2) + $C$11*SQRT(AB$2-AA$2)*W183)</f>
        <v>133.02224841878325</v>
      </c>
      <c r="AC183" s="52">
        <f ca="1">AB183 * EXP(($E$3 - $C$11^2/2) * (AC$2-AB$2) + $C$11*SQRT(AC$2-AB$2)*X183)</f>
        <v>117.00833439432745</v>
      </c>
      <c r="AD183" s="47"/>
      <c r="AE183" s="3" t="s">
        <v>69</v>
      </c>
      <c r="AF183" s="20" cm="1">
        <f t="array" aca="1" ref="AF183" ca="1">MIN(Y183:Y186 / $D$11:$D$14)</f>
        <v>0.66604592196830537</v>
      </c>
      <c r="AG183" s="20" cm="1">
        <f t="array" aca="1" ref="AG183" ca="1">MIN(Z183:Z186 / $D$11:$D$14)</f>
        <v>0.7293031931882612</v>
      </c>
      <c r="AH183" s="20" cm="1">
        <f t="array" aca="1" ref="AH183" ca="1">MIN(AA183:AA186 / $D$11:$D$14)</f>
        <v>0.91632667298320858</v>
      </c>
      <c r="AI183" s="20" cm="1">
        <f t="array" aca="1" ref="AI183" ca="1">MIN(AB183:AB186 / $D$11:$D$14)</f>
        <v>0.89893193826548123</v>
      </c>
      <c r="AJ183" s="20" cm="1">
        <f t="array" aca="1" ref="AJ183" ca="1">MIN(AC183:AC186 / $D$11:$D$14)</f>
        <v>0.93739885334979955</v>
      </c>
      <c r="AK183" s="72">
        <f t="array" aca="1" ref="AK183" ca="1">SUMPRODUCT(AF184:AJ184, EXP(-$E$3*$AF$2:$AJ$2))</f>
        <v>114753.67099575714</v>
      </c>
      <c r="AL183" s="70">
        <f ca="1">MAX(AC184 - $D$11, 0) * EXP(-$E$2*$E$3)</f>
        <v>18.303593374655616</v>
      </c>
    </row>
    <row r="184" spans="7:38" ht="14.55" customHeight="1" x14ac:dyDescent="0.3">
      <c r="G184" s="3">
        <v>182</v>
      </c>
      <c r="H184" s="58">
        <v>-0.35153418607883502</v>
      </c>
      <c r="I184" s="58">
        <v>0.72586428550582038</v>
      </c>
      <c r="J184" s="58">
        <v>-7.7254796280002105E-2</v>
      </c>
      <c r="K184" s="59">
        <v>-0.65438419768472933</v>
      </c>
      <c r="L184" s="60">
        <f t="array" ref="L184:O184">TRANSPOSE(MMULT(Option!$B$25:$E$28, TRANSPOSE(H184:K184)))</f>
        <v>-0.35153418607883502</v>
      </c>
      <c r="M184" s="60">
        <v>0.52465193208755778</v>
      </c>
      <c r="N184" s="60">
        <v>-1.8391452047400961E-2</v>
      </c>
      <c r="O184" s="60">
        <v>-0.52599752679060807</v>
      </c>
      <c r="P184" s="56" t="str">
        <f t="shared" si="161"/>
        <v>37/2</v>
      </c>
      <c r="R184" s="80"/>
      <c r="S184" s="3" t="s">
        <v>29</v>
      </c>
      <c r="T184" s="60">
        <f ca="1"/>
        <v>-1.3713221963815296</v>
      </c>
      <c r="U184" s="60">
        <f ca="1"/>
        <v>0.28576976113970765</v>
      </c>
      <c r="V184" s="60">
        <f ca="1"/>
        <v>0.74427794193848951</v>
      </c>
      <c r="W184" s="60">
        <f ca="1"/>
        <v>-8.0552025517658762E-2</v>
      </c>
      <c r="X184" s="60">
        <f ca="1"/>
        <v>1.0421245996204074</v>
      </c>
      <c r="Y184" s="52">
        <f ca="1">$B$12 * EXP(($E$3 - $C$12^2/2) * Y$2 + $C$12*SQRT(Y$2)*T184)</f>
        <v>66.604592196830538</v>
      </c>
      <c r="Z184" s="52">
        <f ca="1">Y184 * EXP(($E$3 - $C$12^2/2) * (Z$2-Y$2) + $C$12*SQRT(Z$2-Y$2)*U184)</f>
        <v>72.930319318826122</v>
      </c>
      <c r="AA184" s="52">
        <f ca="1">Z184 * EXP(($E$3 - $C$12^2/2) * (AA$2-Z$2) + $C$12*SQRT(AA$2-Z$2)*V184)</f>
        <v>91.632667298320854</v>
      </c>
      <c r="AB184" s="52">
        <f ca="1">AA184 * EXP(($E$3 - $C$12^2/2) * (AB$2-AA$2) + $C$12*SQRT(AB$2-AA$2)*W184)</f>
        <v>89.893193826548128</v>
      </c>
      <c r="AC184" s="52">
        <f ca="1">AB184 * EXP(($E$3 - $C$12^2/2) * (AC$2-AB$2) + $C$12*SQRT(AC$2-AB$2)*X184)</f>
        <v>123.50227910977516</v>
      </c>
      <c r="AD184" s="47"/>
      <c r="AE184" s="3" t="s">
        <v>47</v>
      </c>
      <c r="AF184" s="64">
        <f t="shared" ref="AF184" ca="1" si="227">($B$5*AF186 + (1 + $B$6)*AF185)*$B$2</f>
        <v>0</v>
      </c>
      <c r="AG184" s="64">
        <f t="shared" ref="AG184" ca="1" si="228">($B$5*AG186 + (1 + $B$6)*AG185)*$B$2</f>
        <v>0</v>
      </c>
      <c r="AH184" s="64">
        <f t="shared" ref="AH184" ca="1" si="229">($B$5*AH186 + (1 + $B$6)*AH185)*$B$2</f>
        <v>15000</v>
      </c>
      <c r="AI184" s="64">
        <f t="shared" ref="AI184" ca="1" si="230">($B$5*AI186 + (1 + $B$6)*AI185)*$B$2</f>
        <v>15000</v>
      </c>
      <c r="AJ184" s="64" cm="1">
        <f t="array" aca="1" ref="AJ184" ca="1">($B$5*AJ186 + (1 + $B$6)*AJ185 + AND(NOT(AF185:AJ185)))*$B$2</f>
        <v>114999.99999999999</v>
      </c>
      <c r="AK184" s="73"/>
      <c r="AL184" s="70"/>
    </row>
    <row r="185" spans="7:38" ht="14.55" customHeight="1" x14ac:dyDescent="0.3">
      <c r="G185" s="3">
        <v>183</v>
      </c>
      <c r="H185" s="58">
        <v>-0.71724382762800576</v>
      </c>
      <c r="I185" s="58">
        <v>-2.5934835287994468E-2</v>
      </c>
      <c r="J185" s="58">
        <v>-1.1751998867132165</v>
      </c>
      <c r="K185" s="59">
        <v>-9.3935664807382954E-2</v>
      </c>
      <c r="L185" s="60">
        <f t="array" ref="L185:O185">TRANSPOSE(MMULT(Option!$B$25:$E$28, TRANSPOSE(H185:K185)))</f>
        <v>-0.71724382762800576</v>
      </c>
      <c r="M185" s="60">
        <v>-0.31066720021989158</v>
      </c>
      <c r="N185" s="60">
        <v>-1.3258787547546815</v>
      </c>
      <c r="O185" s="60">
        <v>-0.60350609359273066</v>
      </c>
      <c r="P185" s="56" t="str">
        <f t="shared" si="161"/>
        <v>37/3</v>
      </c>
      <c r="R185" s="80"/>
      <c r="S185" s="3" t="s">
        <v>31</v>
      </c>
      <c r="T185" s="60">
        <f ca="1"/>
        <v>1.2054595690354215</v>
      </c>
      <c r="U185" s="60">
        <f ca="1"/>
        <v>1.0715630188202749</v>
      </c>
      <c r="V185" s="60">
        <f ca="1"/>
        <v>0.73114543027935519</v>
      </c>
      <c r="W185" s="60">
        <f ca="1"/>
        <v>-1.8887235629175922</v>
      </c>
      <c r="X185" s="60">
        <f ca="1"/>
        <v>-0.93661564084680027</v>
      </c>
      <c r="Y185" s="52">
        <f ca="1">$B$13 * EXP(($E$3 - $C$13^2/2) * Y$2 + $C$13*SQRT(Y$2)*T185)</f>
        <v>144.28753170829077</v>
      </c>
      <c r="Z185" s="52">
        <f ca="1">Y185 * EXP(($E$3 - $C$13^2/2) * (Z$2-Y$2) + $C$13*SQRT(Z$2-Y$2)*U185)</f>
        <v>199.99191932260047</v>
      </c>
      <c r="AA185" s="52">
        <f ca="1">Z185 * EXP(($E$3 - $C$13^2/2) * (AA$2-Z$2) + $C$13*SQRT(AA$2-Z$2)*V185)</f>
        <v>250.29008656193895</v>
      </c>
      <c r="AB185" s="52">
        <f ca="1">AA185 * EXP(($E$3 - $C$13^2/2) * (AB$2-AA$2) + $C$13*SQRT(AB$2-AA$2)*W185)</f>
        <v>142.7369638112371</v>
      </c>
      <c r="AC185" s="52">
        <f ca="1">AB185 * EXP(($E$3 - $C$13^2/2) * (AC$2-AB$2) + $C$13*SQRT(AC$2-AB$2)*X185)</f>
        <v>108.3123118422299</v>
      </c>
      <c r="AD185" s="47"/>
      <c r="AE185" s="3" t="s">
        <v>46</v>
      </c>
      <c r="AF185" s="52" t="b">
        <f t="shared" ref="AF185" ca="1" si="231">AF183 &gt;= $B$4</f>
        <v>0</v>
      </c>
      <c r="AG185" s="52" t="b">
        <f t="array" aca="1" ref="AG185" ca="1">AND(AG183 &gt;= $B$4, NOT(OR($AF185:AF185)))</f>
        <v>0</v>
      </c>
      <c r="AH185" s="52" t="b">
        <f t="array" aca="1" ref="AH185" ca="1">AND(AH183 &gt;= $B$4, NOT(OR($AF185:AG185)))</f>
        <v>0</v>
      </c>
      <c r="AI185" s="52" t="b">
        <f t="array" aca="1" ref="AI185" ca="1">AND(AI183 &gt;= $B$4, NOT(OR($AF185:AH185)))</f>
        <v>0</v>
      </c>
      <c r="AJ185" s="52" t="b">
        <f t="array" aca="1" ref="AJ185" ca="1">AND(AJ183 &gt;= $B$4, NOT(OR($AF185:AI185)))</f>
        <v>0</v>
      </c>
      <c r="AK185" s="73"/>
      <c r="AL185" s="70"/>
    </row>
    <row r="186" spans="7:38" ht="14.55" customHeight="1" x14ac:dyDescent="0.3">
      <c r="G186" s="3">
        <v>184</v>
      </c>
      <c r="H186" s="58">
        <v>-0.82210303494801806</v>
      </c>
      <c r="I186" s="58">
        <v>-1.1208792632803719</v>
      </c>
      <c r="J186" s="58">
        <v>0.49352194322763032</v>
      </c>
      <c r="K186" s="59">
        <v>-0.48142544324142278</v>
      </c>
      <c r="L186" s="60">
        <f t="array" ref="L186:O186">TRANSPOSE(MMULT(Option!$B$25:$E$28, TRANSPOSE(H186:K186)))</f>
        <v>-0.82210303494801806</v>
      </c>
      <c r="M186" s="60">
        <v>-1.3561440277569352</v>
      </c>
      <c r="N186" s="60">
        <v>-0.18889101327219499</v>
      </c>
      <c r="O186" s="60">
        <v>-0.93829880273201227</v>
      </c>
      <c r="P186" s="56" t="str">
        <f t="shared" si="161"/>
        <v>37/4</v>
      </c>
      <c r="R186" s="80"/>
      <c r="S186" s="3" t="s">
        <v>30</v>
      </c>
      <c r="T186" s="60">
        <f ca="1"/>
        <v>0.31478653951783653</v>
      </c>
      <c r="U186" s="60">
        <f ca="1"/>
        <v>-0.68659830658049548</v>
      </c>
      <c r="V186" s="60">
        <f ca="1"/>
        <v>0.82605254583338228</v>
      </c>
      <c r="W186" s="60">
        <f ca="1"/>
        <v>-0.84288548831233601</v>
      </c>
      <c r="X186" s="60">
        <f ca="1"/>
        <v>8.9823320480599766E-2</v>
      </c>
      <c r="Y186" s="52">
        <f ca="1">$B$14 * EXP(($E$3 - $C$14^2/2) * Y$2 + $C$14*SQRT(Y$2)*T186)</f>
        <v>110.45477352874495</v>
      </c>
      <c r="Z186" s="52">
        <f ca="1">Y186 * EXP(($E$3 - $C$14^2/2) * (Z$2-Y$2) + $C$14*SQRT(Z$2-Y$2)*U186)</f>
        <v>90.344185155513031</v>
      </c>
      <c r="AA186" s="52">
        <f ca="1">Z186 * EXP(($E$3 - $C$14^2/2) * (AA$2-Z$2) + $C$14*SQRT(AA$2-Z$2)*V186)</f>
        <v>116.33133079845639</v>
      </c>
      <c r="AB186" s="52">
        <f ca="1">AA186 * EXP(($E$3 - $C$14^2/2) * (AB$2-AA$2) + $C$14*SQRT(AB$2-AA$2)*W186)</f>
        <v>90.792508175755842</v>
      </c>
      <c r="AC186" s="52">
        <f ca="1">AB186 * EXP(($E$3 - $C$14^2/2) * (AC$2-AB$2) + $C$14*SQRT(AC$2-AB$2)*X186)</f>
        <v>93.739885334979959</v>
      </c>
      <c r="AD186" s="47"/>
      <c r="AE186" s="3" t="s">
        <v>68</v>
      </c>
      <c r="AF186" s="52" t="b">
        <f ca="1">AND(AF183&gt;$B$3, NOT(OR($AF185:AF185)))</f>
        <v>0</v>
      </c>
      <c r="AG186" s="52" t="b">
        <f ca="1">AND(AG183&gt;$B$3, NOT(OR($AF185:AG185)))</f>
        <v>0</v>
      </c>
      <c r="AH186" s="52" t="b">
        <f ca="1">AND(AH183&gt;$B$3, NOT(OR($AF185:AH185)))</f>
        <v>1</v>
      </c>
      <c r="AI186" s="52" t="b">
        <f ca="1">AND(AI183&gt;$B$3, NOT(OR($AF185:AI185)))</f>
        <v>1</v>
      </c>
      <c r="AJ186" s="52" t="b">
        <f ca="1">AND(AJ183&gt;$B$3, NOT(OR($AF185:AJ185)))</f>
        <v>1</v>
      </c>
      <c r="AK186" s="74"/>
      <c r="AL186" s="70"/>
    </row>
    <row r="187" spans="7:38" ht="14.55" customHeight="1" x14ac:dyDescent="0.3">
      <c r="G187" s="3">
        <v>185</v>
      </c>
      <c r="H187" s="58">
        <v>8.4783617557123575E-2</v>
      </c>
      <c r="I187" s="58">
        <v>-0.6643616882956036</v>
      </c>
      <c r="J187" s="58">
        <v>0.35179472678296297</v>
      </c>
      <c r="K187" s="59">
        <v>1.6489043922314559</v>
      </c>
      <c r="L187" s="60">
        <f t="array" ref="L187:O187">TRANSPOSE(MMULT(Option!$B$25:$E$28, TRANSPOSE(H187:K187)))</f>
        <v>8.4783617557123575E-2</v>
      </c>
      <c r="M187" s="60">
        <v>-0.57498409806580275</v>
      </c>
      <c r="N187" s="60">
        <v>0.16892756943202566</v>
      </c>
      <c r="O187" s="60">
        <v>1.3406433809737783</v>
      </c>
      <c r="P187" s="56" t="str">
        <f t="shared" si="161"/>
        <v>37/5</v>
      </c>
      <c r="R187" s="80">
        <v>47</v>
      </c>
      <c r="S187" s="3" t="s">
        <v>28</v>
      </c>
      <c r="T187" s="60">
        <f t="array" aca="1" ref="T187:T190" ca="1">TRANSPOSE(OFFSET($L$3, MATCH($R187 &amp; "/" &amp; T$2, $P$3:$P$5002, 0) - 1, 0, 1, $E$1))</f>
        <v>-0.61145900891525462</v>
      </c>
      <c r="U187" s="60">
        <f t="array" aca="1" ref="U187:U190" ca="1">TRANSPOSE(OFFSET($L$3, MATCH($R187 &amp; "/" &amp; U$2, $P$3:$P$5002, 0) - 1, 0, 1, $E$1))</f>
        <v>1.1967695249021708</v>
      </c>
      <c r="V187" s="60">
        <f t="array" aca="1" ref="V187:V190" ca="1">TRANSPOSE(OFFSET($L$3, MATCH($R187 &amp; "/" &amp; V$2, $P$3:$P$5002, 0) - 1, 0, 1, $E$1))</f>
        <v>-0.41478660961109992</v>
      </c>
      <c r="W187" s="60">
        <f t="array" aca="1" ref="W187:W190" ca="1">TRANSPOSE(OFFSET($L$3, MATCH($R187 &amp; "/" &amp; W$2, $P$3:$P$5002, 0) - 1, 0, 1, $E$1))</f>
        <v>0.40473593930470353</v>
      </c>
      <c r="X187" s="60">
        <f t="array" aca="1" ref="X187:X190" ca="1">TRANSPOSE(OFFSET($L$3, MATCH($R187 &amp; "/" &amp; X$2, $P$3:$P$5002, 0) - 1, 0, 1, $E$1))</f>
        <v>-0.43004756231456487</v>
      </c>
      <c r="Y187" s="52">
        <f ca="1">$B$11 * EXP(($E$3 - $C$11^2/2) * Y$2 + $C$11*SQRT(Y$2)*T187)</f>
        <v>83.657617171207903</v>
      </c>
      <c r="Z187" s="52">
        <f ca="1">Y187 * EXP(($E$3 - $C$11^2/2) * (Z$2-Y$2) + $C$11*SQRT(Z$2-Y$2)*U187)</f>
        <v>120.39323466237825</v>
      </c>
      <c r="AA187" s="52">
        <f ca="1">Z187 * EXP(($E$3 - $C$11^2/2) * (AA$2-Z$2) + $C$11*SQRT(AA$2-Z$2)*V187)</f>
        <v>106.83946255972745</v>
      </c>
      <c r="AB187" s="52">
        <f ca="1">AA187 * EXP(($E$3 - $C$11^2/2) * (AB$2-AA$2) + $C$11*SQRT(AB$2-AA$2)*W187)</f>
        <v>121.23710088348338</v>
      </c>
      <c r="AC187" s="52">
        <f ca="1">AB187 * EXP(($E$3 - $C$11^2/2) * (AC$2-AB$2) + $C$11*SQRT(AC$2-AB$2)*X187)</f>
        <v>107.09688274394749</v>
      </c>
      <c r="AD187" s="47"/>
      <c r="AE187" s="3" t="s">
        <v>69</v>
      </c>
      <c r="AF187" s="20" cm="1">
        <f t="array" aca="1" ref="AF187" ca="1">MIN(Y187:Y190 / $D$11:$D$14)</f>
        <v>0.83657617171207899</v>
      </c>
      <c r="AG187" s="20" cm="1">
        <f t="array" aca="1" ref="AG187" ca="1">MIN(Z187:Z190 / $D$11:$D$14)</f>
        <v>0.99442878637129428</v>
      </c>
      <c r="AH187" s="20" cm="1">
        <f t="array" aca="1" ref="AH187" ca="1">MIN(AA187:AA190 / $D$11:$D$14)</f>
        <v>0.62618248625034956</v>
      </c>
      <c r="AI187" s="20" cm="1">
        <f t="array" aca="1" ref="AI187" ca="1">MIN(AB187:AB190 / $D$11:$D$14)</f>
        <v>1.1199951472734444</v>
      </c>
      <c r="AJ187" s="20" cm="1">
        <f t="array" aca="1" ref="AJ187" ca="1">MIN(AC187:AC190 / $D$11:$D$14)</f>
        <v>0.4940379994881246</v>
      </c>
      <c r="AK187" s="72">
        <f t="array" aca="1" ref="AK187" ca="1">SUMPRODUCT(AF188:AJ188, EXP(-$E$3*$AF$2:$AJ$2))</f>
        <v>118002.04224136032</v>
      </c>
      <c r="AL187" s="70">
        <f ca="1">MAX(AC188 - $D$11, 0) * EXP(-$E$2*$E$3)</f>
        <v>0</v>
      </c>
    </row>
    <row r="188" spans="7:38" ht="14.55" customHeight="1" x14ac:dyDescent="0.3">
      <c r="G188" s="3">
        <v>186</v>
      </c>
      <c r="H188" s="58">
        <v>0.12430613913177145</v>
      </c>
      <c r="I188" s="58">
        <v>-1.0138331951015731</v>
      </c>
      <c r="J188" s="58">
        <v>2.3744218982142393</v>
      </c>
      <c r="K188" s="59">
        <v>0.78395521241573496</v>
      </c>
      <c r="L188" s="60">
        <f t="array" ref="L188:O188">TRANSPOSE(MMULT(Option!$B$25:$E$28, TRANSPOSE(H188:K188)))</f>
        <v>0.12430613913177145</v>
      </c>
      <c r="M188" s="60">
        <v>-0.8794710160696696</v>
      </c>
      <c r="N188" s="60">
        <v>1.8697172598992555</v>
      </c>
      <c r="O188" s="60">
        <v>0.91901744297387544</v>
      </c>
      <c r="P188" s="56" t="str">
        <f t="shared" si="161"/>
        <v>38/1</v>
      </c>
      <c r="R188" s="80"/>
      <c r="S188" s="3" t="s">
        <v>29</v>
      </c>
      <c r="T188" s="60">
        <f ca="1"/>
        <v>0.4923161145367756</v>
      </c>
      <c r="U188" s="60">
        <f ca="1"/>
        <v>-0.54427208360956536</v>
      </c>
      <c r="V188" s="60">
        <f ca="1"/>
        <v>-1.5584221601980635</v>
      </c>
      <c r="W188" s="60">
        <f ca="1"/>
        <v>1.9214593042910171</v>
      </c>
      <c r="X188" s="60">
        <f ca="1"/>
        <v>-0.74660011258218761</v>
      </c>
      <c r="Y188" s="52">
        <f ca="1">$B$12 * EXP(($E$3 - $C$12^2/2) * Y$2 + $C$12*SQRT(Y$2)*T188)</f>
        <v>116.49694160564812</v>
      </c>
      <c r="Z188" s="52">
        <f ca="1">Y188 * EXP(($E$3 - $C$12^2/2) * (Z$2-Y$2) + $C$12*SQRT(Z$2-Y$2)*U188)</f>
        <v>99.442878637129425</v>
      </c>
      <c r="AA188" s="52">
        <f ca="1">Z188 * EXP(($E$3 - $C$12^2/2) * (AA$2-Z$2) + $C$12*SQRT(AA$2-Z$2)*V188)</f>
        <v>62.618248625034951</v>
      </c>
      <c r="AB188" s="52">
        <f ca="1">AA188 * EXP(($E$3 - $C$12^2/2) * (AB$2-AA$2) + $C$12*SQRT(AB$2-AA$2)*W188)</f>
        <v>111.99951472734443</v>
      </c>
      <c r="AC188" s="52">
        <f ca="1">AB188 * EXP(($E$3 - $C$12^2/2) * (AC$2-AB$2) + $C$12*SQRT(AC$2-AB$2)*X188)</f>
        <v>89.973439015167216</v>
      </c>
      <c r="AD188" s="47"/>
      <c r="AE188" s="3" t="s">
        <v>47</v>
      </c>
      <c r="AF188" s="64">
        <f t="shared" ref="AF188" ca="1" si="232">($B$5*AF190 + (1 + $B$6)*AF189)*$B$2</f>
        <v>15000</v>
      </c>
      <c r="AG188" s="64">
        <f t="shared" ref="AG188" ca="1" si="233">($B$5*AG190 + (1 + $B$6)*AG189)*$B$2</f>
        <v>15000</v>
      </c>
      <c r="AH188" s="64">
        <f t="shared" ref="AH188" ca="1" si="234">($B$5*AH190 + (1 + $B$6)*AH189)*$B$2</f>
        <v>0</v>
      </c>
      <c r="AI188" s="64">
        <f t="shared" ref="AI188" ca="1" si="235">($B$5*AI190 + (1 + $B$6)*AI189)*$B$2</f>
        <v>15000</v>
      </c>
      <c r="AJ188" s="64" cm="1">
        <f t="array" aca="1" ref="AJ188" ca="1">($B$5*AJ190 + (1 + $B$6)*AJ189 + AND(NOT(AF189:AJ189)))*$B$2</f>
        <v>100000</v>
      </c>
      <c r="AK188" s="73"/>
      <c r="AL188" s="70"/>
    </row>
    <row r="189" spans="7:38" ht="14.55" customHeight="1" x14ac:dyDescent="0.3">
      <c r="G189" s="3">
        <v>187</v>
      </c>
      <c r="H189" s="58">
        <v>0.6010775554039115</v>
      </c>
      <c r="I189" s="58">
        <v>1.0568134554050912</v>
      </c>
      <c r="J189" s="58">
        <v>-0.51707885613725157</v>
      </c>
      <c r="K189" s="59">
        <v>-0.20726322611729509</v>
      </c>
      <c r="L189" s="60">
        <f t="array" ref="L189:O189">TRANSPOSE(MMULT(Option!$B$25:$E$28, TRANSPOSE(H189:K189)))</f>
        <v>0.6010775554039115</v>
      </c>
      <c r="M189" s="60">
        <v>1.2090165531298982</v>
      </c>
      <c r="N189" s="60">
        <v>6.3014181213335074E-2</v>
      </c>
      <c r="O189" s="60">
        <v>0.23875666364506887</v>
      </c>
      <c r="P189" s="56" t="str">
        <f t="shared" si="161"/>
        <v>38/2</v>
      </c>
      <c r="R189" s="80"/>
      <c r="S189" s="3" t="s">
        <v>31</v>
      </c>
      <c r="T189" s="60">
        <f ca="1"/>
        <v>0.42901959570588333</v>
      </c>
      <c r="U189" s="60">
        <f ca="1"/>
        <v>-0.32278683975433425</v>
      </c>
      <c r="V189" s="60">
        <f ca="1"/>
        <v>-0.2957388770267883</v>
      </c>
      <c r="W189" s="60">
        <f ca="1"/>
        <v>0.65939461694303503</v>
      </c>
      <c r="X189" s="60">
        <f ca="1"/>
        <v>-2.9036979715738789</v>
      </c>
      <c r="Y189" s="52">
        <f ca="1">$B$13 * EXP(($E$3 - $C$13^2/2) * Y$2 + $C$13*SQRT(Y$2)*T189)</f>
        <v>114.30565729266573</v>
      </c>
      <c r="Z189" s="52">
        <f ca="1">Y189 * EXP(($E$3 - $C$13^2/2) * (Z$2-Y$2) + $C$13*SQRT(Z$2-Y$2)*U189)</f>
        <v>104.27587306596175</v>
      </c>
      <c r="AA189" s="52">
        <f ca="1">Z189 * EXP(($E$3 - $C$13^2/2) * (AA$2-Z$2) + $C$13*SQRT(AA$2-Z$2)*V189)</f>
        <v>95.901186077065134</v>
      </c>
      <c r="AB189" s="52">
        <f ca="1">AA189 * EXP(($E$3 - $C$13^2/2) * (AB$2-AA$2) + $C$13*SQRT(AB$2-AA$2)*W189)</f>
        <v>117.46456748026736</v>
      </c>
      <c r="AC189" s="52">
        <f ca="1">AB189 * EXP(($E$3 - $C$13^2/2) * (AC$2-AB$2) + $C$13*SQRT(AC$2-AB$2)*X189)</f>
        <v>49.403799948812463</v>
      </c>
      <c r="AD189" s="47"/>
      <c r="AE189" s="3" t="s">
        <v>46</v>
      </c>
      <c r="AF189" s="52" t="b">
        <f t="shared" ref="AF189" ca="1" si="236">AF187 &gt;= $B$4</f>
        <v>0</v>
      </c>
      <c r="AG189" s="52" t="b">
        <f t="array" aca="1" ref="AG189" ca="1">AND(AG187 &gt;= $B$4, NOT(OR($AF189:AF189)))</f>
        <v>0</v>
      </c>
      <c r="AH189" s="52" t="b">
        <f t="array" aca="1" ref="AH189" ca="1">AND(AH187 &gt;= $B$4, NOT(OR($AF189:AG189)))</f>
        <v>0</v>
      </c>
      <c r="AI189" s="52" t="b">
        <f t="array" aca="1" ref="AI189" ca="1">AND(AI187 &gt;= $B$4, NOT(OR($AF189:AH189)))</f>
        <v>0</v>
      </c>
      <c r="AJ189" s="52" t="b">
        <f t="array" aca="1" ref="AJ189" ca="1">AND(AJ187 &gt;= $B$4, NOT(OR($AF189:AI189)))</f>
        <v>0</v>
      </c>
      <c r="AK189" s="73"/>
      <c r="AL189" s="70"/>
    </row>
    <row r="190" spans="7:38" ht="14.55" customHeight="1" x14ac:dyDescent="0.3">
      <c r="G190" s="3">
        <v>188</v>
      </c>
      <c r="H190" s="58">
        <v>0.13697950361827124</v>
      </c>
      <c r="I190" s="58">
        <v>-1.1020842860709321</v>
      </c>
      <c r="J190" s="58">
        <v>1.0081773539817092</v>
      </c>
      <c r="K190" s="59">
        <v>0.45258657579847328</v>
      </c>
      <c r="L190" s="60">
        <f t="array" ref="L190:O190">TRANSPOSE(MMULT(Option!$B$25:$E$28, TRANSPOSE(H190:K190)))</f>
        <v>0.13697950361827124</v>
      </c>
      <c r="M190" s="60">
        <v>-0.95528513118097402</v>
      </c>
      <c r="N190" s="60">
        <v>0.65169071009117019</v>
      </c>
      <c r="O190" s="60">
        <v>0.35054645132497342</v>
      </c>
      <c r="P190" s="56" t="str">
        <f t="shared" si="161"/>
        <v>38/3</v>
      </c>
      <c r="R190" s="80"/>
      <c r="S190" s="3" t="s">
        <v>30</v>
      </c>
      <c r="T190" s="60">
        <f ca="1"/>
        <v>1.4265467064171236</v>
      </c>
      <c r="U190" s="60">
        <f ca="1"/>
        <v>1.1341712734072267</v>
      </c>
      <c r="V190" s="60">
        <f ca="1"/>
        <v>-0.87578177522333645</v>
      </c>
      <c r="W190" s="60">
        <f ca="1"/>
        <v>1.3065429960519557</v>
      </c>
      <c r="X190" s="60">
        <f ca="1"/>
        <v>-0.67404244197492968</v>
      </c>
      <c r="Y190" s="52">
        <f ca="1">$B$14 * EXP(($E$3 - $C$14^2/2) * Y$2 + $C$14*SQRT(Y$2)*T190)</f>
        <v>154.18207325422344</v>
      </c>
      <c r="Z190" s="52">
        <f ca="1">Y190 * EXP(($E$3 - $C$14^2/2) * (Z$2-Y$2) + $C$14*SQRT(Z$2-Y$2)*U190)</f>
        <v>217.7582668620777</v>
      </c>
      <c r="AA190" s="52">
        <f ca="1">Z190 * EXP(($E$3 - $C$14^2/2) * (AA$2-Z$2) + $C$14*SQRT(AA$2-Z$2)*V190)</f>
        <v>168.28366663330692</v>
      </c>
      <c r="AB190" s="52">
        <f ca="1">AA190 * EXP(($E$3 - $C$14^2/2) * (AB$2-AA$2) + $C$14*SQRT(AB$2-AA$2)*W190)</f>
        <v>250.28842332861294</v>
      </c>
      <c r="AC190" s="52">
        <f ca="1">AB190 * EXP(($E$3 - $C$14^2/2) * (AC$2-AB$2) + $C$14*SQRT(AC$2-AB$2)*X190)</f>
        <v>205.49078962555413</v>
      </c>
      <c r="AD190" s="47"/>
      <c r="AE190" s="3" t="s">
        <v>68</v>
      </c>
      <c r="AF190" s="52" t="b">
        <f ca="1">AND(AF187&gt;$B$3, NOT(OR($AF189:AF189)))</f>
        <v>1</v>
      </c>
      <c r="AG190" s="52" t="b">
        <f ca="1">AND(AG187&gt;$B$3, NOT(OR($AF189:AG189)))</f>
        <v>1</v>
      </c>
      <c r="AH190" s="52" t="b">
        <f ca="1">AND(AH187&gt;$B$3, NOT(OR($AF189:AH189)))</f>
        <v>0</v>
      </c>
      <c r="AI190" s="52" t="b">
        <f ca="1">AND(AI187&gt;$B$3, NOT(OR($AF189:AI189)))</f>
        <v>1</v>
      </c>
      <c r="AJ190" s="52" t="b">
        <f ca="1">AND(AJ187&gt;$B$3, NOT(OR($AF189:AJ189)))</f>
        <v>0</v>
      </c>
      <c r="AK190" s="74"/>
      <c r="AL190" s="70"/>
    </row>
    <row r="191" spans="7:38" ht="14.55" customHeight="1" x14ac:dyDescent="0.3">
      <c r="G191" s="3">
        <v>189</v>
      </c>
      <c r="H191" s="58">
        <v>-1.233323129207513E-2</v>
      </c>
      <c r="I191" s="58">
        <v>-3.1759253744523388</v>
      </c>
      <c r="J191" s="58">
        <v>-1.6582825052581354</v>
      </c>
      <c r="K191" s="59">
        <v>-0.17689690961459534</v>
      </c>
      <c r="L191" s="60">
        <f t="array" ref="L191:O191">TRANSPOSE(MMULT(Option!$B$25:$E$28, TRANSPOSE(H191:K191)))</f>
        <v>-1.233323129207513E-2</v>
      </c>
      <c r="M191" s="60">
        <v>-2.9157169785085926</v>
      </c>
      <c r="N191" s="60">
        <v>-2.2930719902943837</v>
      </c>
      <c r="O191" s="60">
        <v>-1.3117348408953391</v>
      </c>
      <c r="P191" s="56" t="str">
        <f t="shared" si="161"/>
        <v>38/4</v>
      </c>
      <c r="R191" s="80">
        <v>48</v>
      </c>
      <c r="S191" s="3" t="s">
        <v>28</v>
      </c>
      <c r="T191" s="60">
        <f t="array" aca="1" ref="T191:T194" ca="1">TRANSPOSE(OFFSET($L$3, MATCH($R191 &amp; "/" &amp; T$2, $P$3:$P$5002, 0) - 1, 0, 1, $E$1))</f>
        <v>0.59827954670587158</v>
      </c>
      <c r="U191" s="60">
        <f t="array" aca="1" ref="U191:U194" ca="1">TRANSPOSE(OFFSET($L$3, MATCH($R191 &amp; "/" &amp; U$2, $P$3:$P$5002, 0) - 1, 0, 1, $E$1))</f>
        <v>5.1969676963779333E-2</v>
      </c>
      <c r="V191" s="60">
        <f t="array" aca="1" ref="V191:V194" ca="1">TRANSPOSE(OFFSET($L$3, MATCH($R191 &amp; "/" &amp; V$2, $P$3:$P$5002, 0) - 1, 0, 1, $E$1))</f>
        <v>1.6135481963860989</v>
      </c>
      <c r="W191" s="60">
        <f t="array" aca="1" ref="W191:W194" ca="1">TRANSPOSE(OFFSET($L$3, MATCH($R191 &amp; "/" &amp; W$2, $P$3:$P$5002, 0) - 1, 0, 1, $E$1))</f>
        <v>0.64009402802869464</v>
      </c>
      <c r="X191" s="60">
        <f t="array" aca="1" ref="X191:X194" ca="1">TRANSPOSE(OFFSET($L$3, MATCH($R191 &amp; "/" &amp; X$2, $P$3:$P$5002, 0) - 1, 0, 1, $E$1))</f>
        <v>1.2130257040041741</v>
      </c>
      <c r="Y191" s="52">
        <f ca="1">$B$11 * EXP(($E$3 - $C$11^2/2) * Y$2 + $C$11*SQRT(Y$2)*T191)</f>
        <v>120.2597576027969</v>
      </c>
      <c r="Z191" s="52">
        <f ca="1">Y191 * EXP(($E$3 - $C$11^2/2) * (Z$2-Y$2) + $C$11*SQRT(Z$2-Y$2)*U191)</f>
        <v>122.76168468846527</v>
      </c>
      <c r="AA191" s="52">
        <f ca="1">Z191 * EXP(($E$3 - $C$11^2/2) * (AA$2-Z$2) + $C$11*SQRT(AA$2-Z$2)*V191)</f>
        <v>200.19850753932704</v>
      </c>
      <c r="AB191" s="52">
        <f ca="1">AA191 * EXP(($E$3 - $C$11^2/2) * (AB$2-AA$2) + $C$11*SQRT(AB$2-AA$2)*W191)</f>
        <v>243.79741655438059</v>
      </c>
      <c r="AC191" s="52">
        <f ca="1">AB191 * EXP(($E$3 - $C$11^2/2) * (AC$2-AB$2) + $C$11*SQRT(AC$2-AB$2)*X191)</f>
        <v>352.56864173260681</v>
      </c>
      <c r="AD191" s="47"/>
      <c r="AE191" s="3" t="s">
        <v>69</v>
      </c>
      <c r="AF191" s="20" cm="1">
        <f t="array" aca="1" ref="AF191" ca="1">MIN(Y191:Y194 / $D$11:$D$14)</f>
        <v>0.93004793103726058</v>
      </c>
      <c r="AG191" s="20" cm="1">
        <f t="array" aca="1" ref="AG191" ca="1">MIN(Z191:Z194 / $D$11:$D$14)</f>
        <v>0.93024012959105717</v>
      </c>
      <c r="AH191" s="20" cm="1">
        <f t="array" aca="1" ref="AH191" ca="1">MIN(AA191:AA194 / $D$11:$D$14)</f>
        <v>1.0885663738768445</v>
      </c>
      <c r="AI191" s="20" cm="1">
        <f t="array" aca="1" ref="AI191" ca="1">MIN(AB191:AB194 / $D$11:$D$14)</f>
        <v>0.77945393659535445</v>
      </c>
      <c r="AJ191" s="20" cm="1">
        <f t="array" aca="1" ref="AJ191" ca="1">MIN(AC191:AC194 / $D$11:$D$14)</f>
        <v>0.84597549145010131</v>
      </c>
      <c r="AK191" s="72">
        <f t="array" aca="1" ref="AK191" ca="1">SUMPRODUCT(AF192:AJ192, EXP(-$E$3*$AF$2:$AJ$2))</f>
        <v>130313.71233763752</v>
      </c>
      <c r="AL191" s="70">
        <f ca="1">MAX(AC192 - $D$11, 0) * EXP(-$E$2*$E$3)</f>
        <v>190.8874832951104</v>
      </c>
    </row>
    <row r="192" spans="7:38" ht="14.55" customHeight="1" x14ac:dyDescent="0.3">
      <c r="G192" s="3">
        <v>190</v>
      </c>
      <c r="H192" s="58">
        <v>0.30321272517637471</v>
      </c>
      <c r="I192" s="58">
        <v>-0.46817678886642006</v>
      </c>
      <c r="J192" s="58">
        <v>-7.5917357210796732E-2</v>
      </c>
      <c r="K192" s="59">
        <v>1.5262803898419997</v>
      </c>
      <c r="L192" s="60">
        <f t="array" ref="L192:O192">TRANSPOSE(MMULT(Option!$B$25:$E$28, TRANSPOSE(H192:K192)))</f>
        <v>0.30321272517637471</v>
      </c>
      <c r="M192" s="60">
        <v>-0.30780602464979578</v>
      </c>
      <c r="N192" s="60">
        <v>-6.7991350274189052E-2</v>
      </c>
      <c r="O192" s="60">
        <v>1.2908985170189422</v>
      </c>
      <c r="P192" s="56" t="str">
        <f t="shared" si="161"/>
        <v>38/5</v>
      </c>
      <c r="R192" s="80"/>
      <c r="S192" s="3" t="s">
        <v>29</v>
      </c>
      <c r="T192" s="60">
        <f ca="1"/>
        <v>1.1500886824043484</v>
      </c>
      <c r="U192" s="60">
        <f ca="1"/>
        <v>0.96113843411063515</v>
      </c>
      <c r="V192" s="60">
        <f ca="1"/>
        <v>0.74015147212521337</v>
      </c>
      <c r="W192" s="60">
        <f ca="1"/>
        <v>0.43771946640171566</v>
      </c>
      <c r="X192" s="60">
        <f ca="1"/>
        <v>0.75649106767677032</v>
      </c>
      <c r="Y192" s="52">
        <f ca="1">$B$12 * EXP(($E$3 - $C$12^2/2) * Y$2 + $C$12*SQRT(Y$2)*T192)</f>
        <v>141.91053029921201</v>
      </c>
      <c r="Z192" s="52">
        <f ca="1">Y192 * EXP(($E$3 - $C$12^2/2) * (Z$2-Y$2) + $C$12*SQRT(Z$2-Y$2)*U192)</f>
        <v>190.2879252087809</v>
      </c>
      <c r="AA192" s="52">
        <f ca="1">Z192 * EXP(($E$3 - $C$12^2/2) * (AA$2-Z$2) + $C$12*SQRT(AA$2-Z$2)*V192)</f>
        <v>238.7898228144067</v>
      </c>
      <c r="AB192" s="52">
        <f ca="1">AA192 * EXP(($E$3 - $C$12^2/2) * (AB$2-AA$2) + $C$12*SQRT(AB$2-AA$2)*W192)</f>
        <v>273.66359661359382</v>
      </c>
      <c r="AC192" s="52">
        <f ca="1">AB192 * EXP(($E$3 - $C$12^2/2) * (AC$2-AB$2) + $C$12*SQRT(AC$2-AB$2)*X192)</f>
        <v>345.1043802784784</v>
      </c>
      <c r="AD192" s="47"/>
      <c r="AE192" s="3" t="s">
        <v>47</v>
      </c>
      <c r="AF192" s="64">
        <f t="shared" ref="AF192" ca="1" si="237">($B$5*AF194 + (1 + $B$6)*AF193)*$B$2</f>
        <v>15000</v>
      </c>
      <c r="AG192" s="64">
        <f t="shared" ref="AG192" ca="1" si="238">($B$5*AG194 + (1 + $B$6)*AG193)*$B$2</f>
        <v>15000</v>
      </c>
      <c r="AH192" s="64">
        <f t="shared" ref="AH192" ca="1" si="239">($B$5*AH194 + (1 + $B$6)*AH193)*$B$2</f>
        <v>15000</v>
      </c>
      <c r="AI192" s="64">
        <f t="shared" ref="AI192" ca="1" si="240">($B$5*AI194 + (1 + $B$6)*AI193)*$B$2</f>
        <v>0</v>
      </c>
      <c r="AJ192" s="64" cm="1">
        <f t="array" aca="1" ref="AJ192" ca="1">($B$5*AJ194 + (1 + $B$6)*AJ193 + AND(NOT(AF193:AJ193)))*$B$2</f>
        <v>114999.99999999999</v>
      </c>
      <c r="AK192" s="73"/>
      <c r="AL192" s="70"/>
    </row>
    <row r="193" spans="7:38" ht="14.55" customHeight="1" x14ac:dyDescent="0.3">
      <c r="G193" s="3">
        <v>191</v>
      </c>
      <c r="H193" s="58">
        <v>-0.71147360276749705</v>
      </c>
      <c r="I193" s="58">
        <v>0.21321504734523175</v>
      </c>
      <c r="J193" s="58">
        <v>0.14170193034911452</v>
      </c>
      <c r="K193" s="59">
        <v>-0.84899926099616041</v>
      </c>
      <c r="L193" s="60">
        <f t="array" ref="L193:O193">TRANSPOSE(MMULT(Option!$B$25:$E$28, TRANSPOSE(H193:K193)))</f>
        <v>-0.71147360276749705</v>
      </c>
      <c r="M193" s="60">
        <v>-8.9174622354375316E-2</v>
      </c>
      <c r="N193" s="60">
        <v>-0.10429840400092248</v>
      </c>
      <c r="O193" s="60">
        <v>-0.92813878202354316</v>
      </c>
      <c r="P193" s="56" t="str">
        <f t="shared" si="161"/>
        <v>39/1</v>
      </c>
      <c r="R193" s="80"/>
      <c r="S193" s="3" t="s">
        <v>31</v>
      </c>
      <c r="T193" s="60">
        <f ca="1"/>
        <v>-0.25839718471056217</v>
      </c>
      <c r="U193" s="60">
        <f ca="1"/>
        <v>-1.5977889630650111E-2</v>
      </c>
      <c r="V193" s="60">
        <f ca="1"/>
        <v>0.50724699838200982</v>
      </c>
      <c r="W193" s="60">
        <f ca="1"/>
        <v>-1.1300775432336141</v>
      </c>
      <c r="X193" s="60">
        <f ca="1"/>
        <v>0.25632265348385719</v>
      </c>
      <c r="Y193" s="52">
        <f ca="1">$B$13 * EXP(($E$3 - $C$13^2/2) * Y$2 + $C$13*SQRT(Y$2)*T193)</f>
        <v>93.004793103726058</v>
      </c>
      <c r="Z193" s="52">
        <f ca="1">Y193 * EXP(($E$3 - $C$13^2/2) * (Z$2-Y$2) + $C$13*SQRT(Z$2-Y$2)*U193)</f>
        <v>93.024012959105718</v>
      </c>
      <c r="AA193" s="52">
        <f ca="1">Z193 * EXP(($E$3 - $C$13^2/2) * (AA$2-Z$2) + $C$13*SQRT(AA$2-Z$2)*V193)</f>
        <v>108.85663738768444</v>
      </c>
      <c r="AB193" s="52">
        <f ca="1">AA193 * EXP(($E$3 - $C$13^2/2) * (AB$2-AA$2) + $C$13*SQRT(AB$2-AA$2)*W193)</f>
        <v>77.945393659535441</v>
      </c>
      <c r="AC193" s="52">
        <f ca="1">AB193 * EXP(($E$3 - $C$13^2/2) * (AC$2-AB$2) + $C$13*SQRT(AC$2-AB$2)*X193)</f>
        <v>84.597549145010134</v>
      </c>
      <c r="AD193" s="47"/>
      <c r="AE193" s="3" t="s">
        <v>46</v>
      </c>
      <c r="AF193" s="52" t="b">
        <f t="shared" ref="AF193" ca="1" si="241">AF191 &gt;= $B$4</f>
        <v>0</v>
      </c>
      <c r="AG193" s="52" t="b">
        <f t="array" aca="1" ref="AG193" ca="1">AND(AG191 &gt;= $B$4, NOT(OR($AF193:AF193)))</f>
        <v>0</v>
      </c>
      <c r="AH193" s="52" t="b">
        <f t="array" aca="1" ref="AH193" ca="1">AND(AH191 &gt;= $B$4, NOT(OR($AF193:AG193)))</f>
        <v>0</v>
      </c>
      <c r="AI193" s="52" t="b">
        <f t="array" aca="1" ref="AI193" ca="1">AND(AI191 &gt;= $B$4, NOT(OR($AF193:AH193)))</f>
        <v>0</v>
      </c>
      <c r="AJ193" s="52" t="b">
        <f t="array" aca="1" ref="AJ193" ca="1">AND(AJ191 &gt;= $B$4, NOT(OR($AF193:AI193)))</f>
        <v>0</v>
      </c>
      <c r="AK193" s="73"/>
      <c r="AL193" s="70"/>
    </row>
    <row r="194" spans="7:38" ht="14.55" customHeight="1" x14ac:dyDescent="0.3">
      <c r="G194" s="3">
        <v>192</v>
      </c>
      <c r="H194" s="58">
        <v>0.85184589700229851</v>
      </c>
      <c r="I194" s="58">
        <v>-0.30207786036417122</v>
      </c>
      <c r="J194" s="58">
        <v>0.14166884012061559</v>
      </c>
      <c r="K194" s="59">
        <v>0.16893241734414452</v>
      </c>
      <c r="L194" s="60">
        <f t="array" ref="L194:O194">TRANSPOSE(MMULT(Option!$B$25:$E$28, TRANSPOSE(H194:K194)))</f>
        <v>0.85184589700229851</v>
      </c>
      <c r="M194" s="60">
        <v>6.3879426623096369E-2</v>
      </c>
      <c r="N194" s="60">
        <v>0.3860649750175314</v>
      </c>
      <c r="O194" s="60">
        <v>0.43395181242253866</v>
      </c>
      <c r="P194" s="56" t="str">
        <f t="shared" si="161"/>
        <v>39/2</v>
      </c>
      <c r="R194" s="80"/>
      <c r="S194" s="3" t="s">
        <v>30</v>
      </c>
      <c r="T194" s="60">
        <f ca="1"/>
        <v>0.6765682452262709</v>
      </c>
      <c r="U194" s="60">
        <f ca="1"/>
        <v>-0.45510855166075215</v>
      </c>
      <c r="V194" s="60">
        <f ca="1"/>
        <v>1.4446162798642093</v>
      </c>
      <c r="W194" s="60">
        <f ca="1"/>
        <v>0.15686373796276185</v>
      </c>
      <c r="X194" s="60">
        <f ca="1"/>
        <v>0.33084791953617226</v>
      </c>
      <c r="Y194" s="52">
        <f ca="1">$B$14 * EXP(($E$3 - $C$14^2/2) * Y$2 + $C$14*SQRT(Y$2)*T194)</f>
        <v>123.11768167534802</v>
      </c>
      <c r="Z194" s="52">
        <f ca="1">Y194 * EXP(($E$3 - $C$14^2/2) * (Z$2-Y$2) + $C$14*SQRT(Z$2-Y$2)*U194)</f>
        <v>107.94351640432741</v>
      </c>
      <c r="AA194" s="52">
        <f ca="1">Z194 * EXP(($E$3 - $C$14^2/2) * (AA$2-Z$2) + $C$14*SQRT(AA$2-Z$2)*V194)</f>
        <v>167.33419459911045</v>
      </c>
      <c r="AB194" s="52">
        <f ca="1">AA194 * EXP(($E$3 - $C$14^2/2) * (AB$2-AA$2) + $C$14*SQRT(AB$2-AA$2)*W194)</f>
        <v>176.27620286957847</v>
      </c>
      <c r="AC194" s="52">
        <f ca="1">AB194 * EXP(($E$3 - $C$14^2/2) * (AC$2-AB$2) + $C$14*SQRT(AC$2-AB$2)*X194)</f>
        <v>195.64591616392096</v>
      </c>
      <c r="AD194" s="47"/>
      <c r="AE194" s="3" t="s">
        <v>68</v>
      </c>
      <c r="AF194" s="52" t="b">
        <f ca="1">AND(AF191&gt;$B$3, NOT(OR($AF193:AF193)))</f>
        <v>1</v>
      </c>
      <c r="AG194" s="52" t="b">
        <f ca="1">AND(AG191&gt;$B$3, NOT(OR($AF193:AG193)))</f>
        <v>1</v>
      </c>
      <c r="AH194" s="52" t="b">
        <f ca="1">AND(AH191&gt;$B$3, NOT(OR($AF193:AH193)))</f>
        <v>1</v>
      </c>
      <c r="AI194" s="52" t="b">
        <f ca="1">AND(AI191&gt;$B$3, NOT(OR($AF193:AI193)))</f>
        <v>0</v>
      </c>
      <c r="AJ194" s="52" t="b">
        <f ca="1">AND(AJ191&gt;$B$3, NOT(OR($AF193:AJ193)))</f>
        <v>1</v>
      </c>
      <c r="AK194" s="74"/>
      <c r="AL194" s="70"/>
    </row>
    <row r="195" spans="7:38" ht="14.55" customHeight="1" x14ac:dyDescent="0.3">
      <c r="G195" s="3">
        <v>193</v>
      </c>
      <c r="H195" s="58">
        <v>-0.57651808613004085</v>
      </c>
      <c r="I195" s="58">
        <v>0.911847564783134</v>
      </c>
      <c r="J195" s="58">
        <v>0.23843157581710775</v>
      </c>
      <c r="K195" s="59">
        <v>1.4210137768103255</v>
      </c>
      <c r="L195" s="60">
        <f t="array" ref="L195:O195">TRANSPOSE(MMULT(Option!$B$25:$E$28, TRANSPOSE(H195:K195)))</f>
        <v>-0.57651808613004085</v>
      </c>
      <c r="M195" s="60">
        <v>0.60511486312395579</v>
      </c>
      <c r="N195" s="60">
        <v>0.21758736072238136</v>
      </c>
      <c r="O195" s="60">
        <v>1.2715910835335751</v>
      </c>
      <c r="P195" s="56" t="str">
        <f t="shared" si="161"/>
        <v>39/3</v>
      </c>
      <c r="R195" s="80">
        <v>49</v>
      </c>
      <c r="S195" s="3" t="s">
        <v>28</v>
      </c>
      <c r="T195" s="60">
        <f t="array" aca="1" ref="T195:T198" ca="1">TRANSPOSE(OFFSET($L$3, MATCH($R195 &amp; "/" &amp; T$2, $P$3:$P$5002, 0) - 1, 0, 1, $E$1))</f>
        <v>0.58899005994017961</v>
      </c>
      <c r="U195" s="60">
        <f t="array" aca="1" ref="U195:U198" ca="1">TRANSPOSE(OFFSET($L$3, MATCH($R195 &amp; "/" &amp; U$2, $P$3:$P$5002, 0) - 1, 0, 1, $E$1))</f>
        <v>0.54513091431414706</v>
      </c>
      <c r="V195" s="60">
        <f t="array" aca="1" ref="V195:V198" ca="1">TRANSPOSE(OFFSET($L$3, MATCH($R195 &amp; "/" &amp; V$2, $P$3:$P$5002, 0) - 1, 0, 1, $E$1))</f>
        <v>0.13597180026210601</v>
      </c>
      <c r="W195" s="60">
        <f t="array" aca="1" ref="W195:W198" ca="1">TRANSPOSE(OFFSET($L$3, MATCH($R195 &amp; "/" &amp; W$2, $P$3:$P$5002, 0) - 1, 0, 1, $E$1))</f>
        <v>-0.1784542956993849</v>
      </c>
      <c r="X195" s="60">
        <f t="array" aca="1" ref="X195:X198" ca="1">TRANSPOSE(OFFSET($L$3, MATCH($R195 &amp; "/" &amp; X$2, $P$3:$P$5002, 0) - 1, 0, 1, $E$1))</f>
        <v>-4.3728098082369812E-2</v>
      </c>
      <c r="Y195" s="52">
        <f ca="1">$B$11 * EXP(($E$3 - $C$11^2/2) * Y$2 + $C$11*SQRT(Y$2)*T195)</f>
        <v>119.9250787406243</v>
      </c>
      <c r="Z195" s="52">
        <f ca="1">Y195 * EXP(($E$3 - $C$11^2/2) * (Z$2-Y$2) + $C$11*SQRT(Z$2-Y$2)*U195)</f>
        <v>141.94029029137923</v>
      </c>
      <c r="AA195" s="52">
        <f ca="1">Z195 * EXP(($E$3 - $C$11^2/2) * (AA$2-Z$2) + $C$11*SQRT(AA$2-Z$2)*V195)</f>
        <v>148.59106733691269</v>
      </c>
      <c r="AB195" s="52">
        <f ca="1">AA195 * EXP(($E$3 - $C$11^2/2) * (AB$2-AA$2) + $C$11*SQRT(AB$2-AA$2)*W195)</f>
        <v>141.55123404893752</v>
      </c>
      <c r="AC195" s="52">
        <f ca="1">AB195 * EXP(($E$3 - $C$11^2/2) * (AC$2-AB$2) + $C$11*SQRT(AC$2-AB$2)*X195)</f>
        <v>140.4067124902526</v>
      </c>
      <c r="AD195" s="47"/>
      <c r="AE195" s="3" t="s">
        <v>69</v>
      </c>
      <c r="AF195" s="20" cm="1">
        <f t="array" aca="1" ref="AF195" ca="1">MIN(Y195:Y198 / $D$11:$D$14)</f>
        <v>0.60974656429891139</v>
      </c>
      <c r="AG195" s="20" cm="1">
        <f t="array" aca="1" ref="AG195" ca="1">MIN(Z195:Z198 / $D$11:$D$14)</f>
        <v>0.75779426176781339</v>
      </c>
      <c r="AH195" s="20" cm="1">
        <f t="array" aca="1" ref="AH195" ca="1">MIN(AA195:AA198 / $D$11:$D$14)</f>
        <v>0.88201333464450582</v>
      </c>
      <c r="AI195" s="20" cm="1">
        <f t="array" aca="1" ref="AI195" ca="1">MIN(AB195:AB198 / $D$11:$D$14)</f>
        <v>1.0408381447133708</v>
      </c>
      <c r="AJ195" s="20" cm="1">
        <f t="array" aca="1" ref="AJ195" ca="1">MIN(AC195:AC198 / $D$11:$D$14)</f>
        <v>0.62021537961143558</v>
      </c>
      <c r="AK195" s="72">
        <f t="array" aca="1" ref="AK195" ca="1">SUMPRODUCT(AF196:AJ196, EXP(-$E$3*$AF$2:$AJ$2))</f>
        <v>103071.65924968608</v>
      </c>
      <c r="AL195" s="70">
        <f ca="1">MAX(AC196 - $D$11, 0) * EXP(-$E$2*$E$3)</f>
        <v>84.626697719733357</v>
      </c>
    </row>
    <row r="196" spans="7:38" ht="14.55" customHeight="1" x14ac:dyDescent="0.3">
      <c r="G196" s="3">
        <v>194</v>
      </c>
      <c r="H196" s="58">
        <v>-0.12819722179659862</v>
      </c>
      <c r="I196" s="58">
        <v>1.903756727168979E-2</v>
      </c>
      <c r="J196" s="58">
        <v>-1.3358206000762285</v>
      </c>
      <c r="K196" s="59">
        <v>-0.84913138423736612</v>
      </c>
      <c r="L196" s="60">
        <f t="array" ref="L196:O196">TRANSPOSE(MMULT(Option!$B$25:$E$28, TRANSPOSE(H196:K196)))</f>
        <v>-0.12819722179659862</v>
      </c>
      <c r="M196" s="60">
        <v>-3.3830670104572969E-2</v>
      </c>
      <c r="N196" s="60">
        <v>-1.219558362354825</v>
      </c>
      <c r="O196" s="60">
        <v>-1.0341718423039659</v>
      </c>
      <c r="P196" s="56" t="str">
        <f t="shared" ref="P196:P259" si="242">(QUOTIENT(G196 - 1, $E$2) + 1) &amp; "/" &amp; MOD(G196 -1, $E$2) + 1</f>
        <v>39/4</v>
      </c>
      <c r="R196" s="80"/>
      <c r="S196" s="3" t="s">
        <v>29</v>
      </c>
      <c r="T196" s="60">
        <f ca="1"/>
        <v>1.182670951637981</v>
      </c>
      <c r="U196" s="60">
        <f ca="1"/>
        <v>0.74954340200788572</v>
      </c>
      <c r="V196" s="60">
        <f ca="1"/>
        <v>1.2798710190598404</v>
      </c>
      <c r="W196" s="60">
        <f ca="1"/>
        <v>-1.2580892757508428</v>
      </c>
      <c r="X196" s="60">
        <f ca="1"/>
        <v>0.41450228150931384</v>
      </c>
      <c r="Y196" s="52">
        <f ca="1">$B$12 * EXP(($E$3 - $C$12^2/2) * Y$2 + $C$12*SQRT(Y$2)*T196)</f>
        <v>143.30446195074472</v>
      </c>
      <c r="Z196" s="52">
        <f ca="1">Y196 * EXP(($E$3 - $C$12^2/2) * (Z$2-Y$2) + $C$12*SQRT(Z$2-Y$2)*U196)</f>
        <v>180.3382929114594</v>
      </c>
      <c r="AA196" s="52">
        <f ca="1">Z196 * EXP(($E$3 - $C$12^2/2) * (AA$2-Z$2) + $C$12*SQRT(AA$2-Z$2)*V196)</f>
        <v>266.07967600926509</v>
      </c>
      <c r="AB196" s="52">
        <f ca="1">AA196 * EXP(($E$3 - $C$12^2/2) * (AB$2-AA$2) + $C$12*SQRT(AB$2-AA$2)*W196)</f>
        <v>183.3448883754204</v>
      </c>
      <c r="AC196" s="52">
        <f ca="1">AB196 * EXP(($E$3 - $C$12^2/2) * (AC$2-AB$2) + $C$12*SQRT(AC$2-AB$2)*X196)</f>
        <v>208.66283080248817</v>
      </c>
      <c r="AD196" s="47"/>
      <c r="AE196" s="3" t="s">
        <v>47</v>
      </c>
      <c r="AF196" s="64">
        <f t="shared" ref="AF196" ca="1" si="243">($B$5*AF198 + (1 + $B$6)*AF197)*$B$2</f>
        <v>0</v>
      </c>
      <c r="AG196" s="64">
        <f t="shared" ref="AG196" ca="1" si="244">($B$5*AG198 + (1 + $B$6)*AG197)*$B$2</f>
        <v>0</v>
      </c>
      <c r="AH196" s="64">
        <f t="shared" ref="AH196" ca="1" si="245">($B$5*AH198 + (1 + $B$6)*AH197)*$B$2</f>
        <v>15000</v>
      </c>
      <c r="AI196" s="64">
        <f t="shared" ref="AI196" ca="1" si="246">($B$5*AI198 + (1 + $B$6)*AI197)*$B$2</f>
        <v>15000</v>
      </c>
      <c r="AJ196" s="64" cm="1">
        <f t="array" aca="1" ref="AJ196" ca="1">($B$5*AJ198 + (1 + $B$6)*AJ197 + AND(NOT(AF197:AJ197)))*$B$2</f>
        <v>100000</v>
      </c>
      <c r="AK196" s="73"/>
      <c r="AL196" s="70"/>
    </row>
    <row r="197" spans="7:38" ht="14.55" customHeight="1" x14ac:dyDescent="0.3">
      <c r="G197" s="3">
        <v>195</v>
      </c>
      <c r="H197" s="58">
        <v>-1.9028229086969417</v>
      </c>
      <c r="I197" s="58">
        <v>-0.64368220961667355</v>
      </c>
      <c r="J197" s="58">
        <v>-0.88872342289542772</v>
      </c>
      <c r="K197" s="59">
        <v>-0.41435277747915872</v>
      </c>
      <c r="L197" s="60">
        <f t="array" ref="L197:O197">TRANSPOSE(MMULT(Option!$B$25:$E$28, TRANSPOSE(H197:K197)))</f>
        <v>-1.9028229086969417</v>
      </c>
      <c r="M197" s="60">
        <v>-1.3510736532917442</v>
      </c>
      <c r="N197" s="60">
        <v>-1.7102594599080136</v>
      </c>
      <c r="O197" s="60">
        <v>-1.4579763023994223</v>
      </c>
      <c r="P197" s="56" t="str">
        <f t="shared" si="242"/>
        <v>39/5</v>
      </c>
      <c r="R197" s="80"/>
      <c r="S197" s="3" t="s">
        <v>31</v>
      </c>
      <c r="T197" s="60">
        <f ca="1"/>
        <v>0.54531184567699897</v>
      </c>
      <c r="U197" s="60">
        <f ca="1"/>
        <v>3.4953140212532707E-2</v>
      </c>
      <c r="V197" s="60">
        <f ca="1"/>
        <v>2.1104213200272501</v>
      </c>
      <c r="W197" s="60">
        <f ca="1"/>
        <v>0.27576656650431469</v>
      </c>
      <c r="X197" s="60">
        <f ca="1"/>
        <v>-0.83033903080681526</v>
      </c>
      <c r="Y197" s="52">
        <f ca="1">$B$13 * EXP(($E$3 - $C$13^2/2) * Y$2 + $C$13*SQRT(Y$2)*T197)</f>
        <v>118.3638955472659</v>
      </c>
      <c r="Z197" s="52">
        <f ca="1">Y197 * EXP(($E$3 - $C$13^2/2) * (Z$2-Y$2) + $C$13*SQRT(Z$2-Y$2)*U197)</f>
        <v>120.21113820641521</v>
      </c>
      <c r="AA197" s="52">
        <f ca="1">Z197 * EXP(($E$3 - $C$13^2/2) * (AA$2-Z$2) + $C$13*SQRT(AA$2-Z$2)*V197)</f>
        <v>227.55138425923349</v>
      </c>
      <c r="AB197" s="52">
        <f ca="1">AA197 * EXP(($E$3 - $C$13^2/2) * (AB$2-AA$2) + $C$13*SQRT(AB$2-AA$2)*W197)</f>
        <v>248.41631983360753</v>
      </c>
      <c r="AC197" s="52">
        <f ca="1">AB197 * EXP(($E$3 - $C$13^2/2) * (AC$2-AB$2) + $C$13*SQRT(AC$2-AB$2)*X197)</f>
        <v>194.61131996223435</v>
      </c>
      <c r="AD197" s="47"/>
      <c r="AE197" s="3" t="s">
        <v>46</v>
      </c>
      <c r="AF197" s="52" t="b">
        <f t="shared" ref="AF197" ca="1" si="247">AF195 &gt;= $B$4</f>
        <v>0</v>
      </c>
      <c r="AG197" s="52" t="b">
        <f t="array" aca="1" ref="AG197" ca="1">AND(AG195 &gt;= $B$4, NOT(OR($AF197:AF197)))</f>
        <v>0</v>
      </c>
      <c r="AH197" s="52" t="b">
        <f t="array" aca="1" ref="AH197" ca="1">AND(AH195 &gt;= $B$4, NOT(OR($AF197:AG197)))</f>
        <v>0</v>
      </c>
      <c r="AI197" s="52" t="b">
        <f t="array" aca="1" ref="AI197" ca="1">AND(AI195 &gt;= $B$4, NOT(OR($AF197:AH197)))</f>
        <v>0</v>
      </c>
      <c r="AJ197" s="52" t="b">
        <f t="array" aca="1" ref="AJ197" ca="1">AND(AJ195 &gt;= $B$4, NOT(OR($AF197:AI197)))</f>
        <v>0</v>
      </c>
      <c r="AK197" s="73"/>
      <c r="AL197" s="70"/>
    </row>
    <row r="198" spans="7:38" ht="14.55" customHeight="1" x14ac:dyDescent="0.3">
      <c r="G198" s="3">
        <v>196</v>
      </c>
      <c r="H198" s="58">
        <v>0.61536108248468524</v>
      </c>
      <c r="I198" s="58">
        <v>-8.2192948335857788E-2</v>
      </c>
      <c r="J198" s="58">
        <v>-9.3960350910118021E-2</v>
      </c>
      <c r="K198" s="59">
        <v>0.61952192560471953</v>
      </c>
      <c r="L198" s="60">
        <f t="array" ref="L198:O198">TRANSPOSE(MMULT(Option!$B$25:$E$28, TRANSPOSE(H198:K198)))</f>
        <v>0.61536108248468524</v>
      </c>
      <c r="M198" s="60">
        <v>0.17081335152574151</v>
      </c>
      <c r="N198" s="60">
        <v>0.1420949448834134</v>
      </c>
      <c r="O198" s="60">
        <v>0.73680896566363763</v>
      </c>
      <c r="P198" s="56" t="str">
        <f t="shared" si="242"/>
        <v>40/1</v>
      </c>
      <c r="R198" s="80"/>
      <c r="S198" s="3" t="s">
        <v>30</v>
      </c>
      <c r="T198" s="60">
        <f ca="1"/>
        <v>-1.6657062550270441</v>
      </c>
      <c r="U198" s="60">
        <f ca="1"/>
        <v>0.70789507952233155</v>
      </c>
      <c r="V198" s="60">
        <f ca="1"/>
        <v>0.48931749402115599</v>
      </c>
      <c r="W198" s="60">
        <f ca="1"/>
        <v>0.53524800468934297</v>
      </c>
      <c r="X198" s="60">
        <f ca="1"/>
        <v>-1.7423825725312931</v>
      </c>
      <c r="Y198" s="52">
        <f ca="1">$B$14 * EXP(($E$3 - $C$14^2/2) * Y$2 + $C$14*SQRT(Y$2)*T198)</f>
        <v>60.974656429891141</v>
      </c>
      <c r="Z198" s="52">
        <f ca="1">Y198 * EXP(($E$3 - $C$14^2/2) * (Z$2-Y$2) + $C$14*SQRT(Z$2-Y$2)*U198)</f>
        <v>75.779426176781342</v>
      </c>
      <c r="AA198" s="52">
        <f ca="1">Z198 * EXP(($E$3 - $C$14^2/2) * (AA$2-Z$2) + $C$14*SQRT(AA$2-Z$2)*V198)</f>
        <v>88.201333464450585</v>
      </c>
      <c r="AB198" s="52">
        <f ca="1">AA198 * EXP(($E$3 - $C$14^2/2) * (AB$2-AA$2) + $C$14*SQRT(AB$2-AA$2)*W198)</f>
        <v>104.08381447133708</v>
      </c>
      <c r="AC198" s="52">
        <f ca="1">AB198 * EXP(($E$3 - $C$14^2/2) * (AC$2-AB$2) + $C$14*SQRT(AC$2-AB$2)*X198)</f>
        <v>62.021537961143558</v>
      </c>
      <c r="AD198" s="47"/>
      <c r="AE198" s="3" t="s">
        <v>68</v>
      </c>
      <c r="AF198" s="52" t="b">
        <f ca="1">AND(AF195&gt;$B$3, NOT(OR($AF197:AF197)))</f>
        <v>0</v>
      </c>
      <c r="AG198" s="52" t="b">
        <f ca="1">AND(AG195&gt;$B$3, NOT(OR($AF197:AG197)))</f>
        <v>0</v>
      </c>
      <c r="AH198" s="52" t="b">
        <f ca="1">AND(AH195&gt;$B$3, NOT(OR($AF197:AH197)))</f>
        <v>1</v>
      </c>
      <c r="AI198" s="52" t="b">
        <f ca="1">AND(AI195&gt;$B$3, NOT(OR($AF197:AI197)))</f>
        <v>1</v>
      </c>
      <c r="AJ198" s="52" t="b">
        <f ca="1">AND(AJ195&gt;$B$3, NOT(OR($AF197:AJ197)))</f>
        <v>0</v>
      </c>
      <c r="AK198" s="74"/>
      <c r="AL198" s="70"/>
    </row>
    <row r="199" spans="7:38" ht="14.55" customHeight="1" x14ac:dyDescent="0.3">
      <c r="G199" s="3">
        <v>197</v>
      </c>
      <c r="H199" s="58">
        <v>0.48996442720438105</v>
      </c>
      <c r="I199" s="58">
        <v>0.27598580855262139</v>
      </c>
      <c r="J199" s="58">
        <v>0.12075380846509423</v>
      </c>
      <c r="K199" s="59">
        <v>-0.6479067875422192</v>
      </c>
      <c r="L199" s="60">
        <f t="array" ref="L199:O199">TRANSPOSE(MMULT(Option!$B$25:$E$28, TRANSPOSE(H199:K199)))</f>
        <v>0.48996442720438105</v>
      </c>
      <c r="M199" s="60">
        <v>0.4489309425669481</v>
      </c>
      <c r="N199" s="60">
        <v>0.37431510537557428</v>
      </c>
      <c r="O199" s="60">
        <v>-0.2630096749857268</v>
      </c>
      <c r="P199" s="56" t="str">
        <f t="shared" si="242"/>
        <v>40/2</v>
      </c>
      <c r="R199" s="80">
        <v>50</v>
      </c>
      <c r="S199" s="3" t="s">
        <v>28</v>
      </c>
      <c r="T199" s="60">
        <f t="array" aca="1" ref="T199:T202" ca="1">TRANSPOSE(OFFSET($L$3, MATCH($R199 &amp; "/" &amp; T$2, $P$3:$P$5002, 0) - 1, 0, 1, $E$1))</f>
        <v>-1.3702853005007869</v>
      </c>
      <c r="U199" s="60">
        <f t="array" aca="1" ref="U199:U202" ca="1">TRANSPOSE(OFFSET($L$3, MATCH($R199 &amp; "/" &amp; U$2, $P$3:$P$5002, 0) - 1, 0, 1, $E$1))</f>
        <v>-0.42905193130031716</v>
      </c>
      <c r="V199" s="60">
        <f t="array" aca="1" ref="V199:V202" ca="1">TRANSPOSE(OFFSET($L$3, MATCH($R199 &amp; "/" &amp; V$2, $P$3:$P$5002, 0) - 1, 0, 1, $E$1))</f>
        <v>-0.77977589211764675</v>
      </c>
      <c r="W199" s="60">
        <f t="array" aca="1" ref="W199:W202" ca="1">TRANSPOSE(OFFSET($L$3, MATCH($R199 &amp; "/" &amp; W$2, $P$3:$P$5002, 0) - 1, 0, 1, $E$1))</f>
        <v>-0.7351831178237157</v>
      </c>
      <c r="X199" s="60">
        <f t="array" aca="1" ref="X199:X202" ca="1">TRANSPOSE(OFFSET($L$3, MATCH($R199 &amp; "/" &amp; X$2, $P$3:$P$5002, 0) - 1, 0, 1, $E$1))</f>
        <v>-1.0124553730111374</v>
      </c>
      <c r="Y199" s="52">
        <f ca="1">$B$11 * EXP(($E$3 - $C$11^2/2) * Y$2 + $C$11*SQRT(Y$2)*T199)</f>
        <v>66.625314027806851</v>
      </c>
      <c r="Z199" s="52">
        <f ca="1">Y199 * EXP(($E$3 - $C$11^2/2) * (Z$2-Y$2) + $C$11*SQRT(Z$2-Y$2)*U199)</f>
        <v>58.872201391063335</v>
      </c>
      <c r="AA199" s="52">
        <f ca="1">Z199 * EXP(($E$3 - $C$11^2/2) * (AA$2-Z$2) + $C$11*SQRT(AA$2-Z$2)*V199)</f>
        <v>46.825889706036747</v>
      </c>
      <c r="AB199" s="52">
        <f ca="1">AA199 * EXP(($E$3 - $C$11^2/2) * (AB$2-AA$2) + $C$11*SQRT(AB$2-AA$2)*W199)</f>
        <v>37.746068080611799</v>
      </c>
      <c r="AC199" s="52">
        <f ca="1">AB199 * EXP(($E$3 - $C$11^2/2) * (AC$2-AB$2) + $C$11*SQRT(AC$2-AB$2)*X199)</f>
        <v>27.998325408908563</v>
      </c>
      <c r="AD199" s="47"/>
      <c r="AE199" s="3" t="s">
        <v>69</v>
      </c>
      <c r="AF199" s="20" cm="1">
        <f t="array" aca="1" ref="AF199" ca="1">MIN(Y199:Y202 / $D$11:$D$14)</f>
        <v>0.66625314027806848</v>
      </c>
      <c r="AG199" s="20" cm="1">
        <f t="array" aca="1" ref="AG199" ca="1">MIN(Z199:Z202 / $D$11:$D$14)</f>
        <v>0.58872201391063339</v>
      </c>
      <c r="AH199" s="20" cm="1">
        <f t="array" aca="1" ref="AH199" ca="1">MIN(AA199:AA202 / $D$11:$D$14)</f>
        <v>0.4682588970603675</v>
      </c>
      <c r="AI199" s="20" cm="1">
        <f t="array" aca="1" ref="AI199" ca="1">MIN(AB199:AB202 / $D$11:$D$14)</f>
        <v>0.377460680806118</v>
      </c>
      <c r="AJ199" s="20" cm="1">
        <f t="array" aca="1" ref="AJ199" ca="1">MIN(AC199:AC202 / $D$11:$D$14)</f>
        <v>0.27998325408908564</v>
      </c>
      <c r="AK199" s="72">
        <f t="array" aca="1" ref="AK199" ca="1">SUMPRODUCT(AF200:AJ200, EXP(-$E$3*$AF$2:$AJ$2))</f>
        <v>77880.078307140488</v>
      </c>
      <c r="AL199" s="70">
        <f ca="1">MAX(AC200 - $D$11, 0) * EXP(-$E$2*$E$3)</f>
        <v>0</v>
      </c>
    </row>
    <row r="200" spans="7:38" ht="14.55" customHeight="1" x14ac:dyDescent="0.3">
      <c r="G200" s="3">
        <v>198</v>
      </c>
      <c r="H200" s="58">
        <v>-1.0563951938984029</v>
      </c>
      <c r="I200" s="58">
        <v>-0.50565274738260291</v>
      </c>
      <c r="J200" s="58">
        <v>-3.561486724947862E-2</v>
      </c>
      <c r="K200" s="59">
        <v>0.83181685326825872</v>
      </c>
      <c r="L200" s="60">
        <f t="array" ref="L200:O200">TRANSPOSE(MMULT(Option!$B$25:$E$28, TRANSPOSE(H200:K200)))</f>
        <v>-1.0563951938984029</v>
      </c>
      <c r="M200" s="60">
        <v>-0.88599647560799344</v>
      </c>
      <c r="N200" s="60">
        <v>-0.58624994482253556</v>
      </c>
      <c r="O200" s="60">
        <v>0.15040503746584721</v>
      </c>
      <c r="P200" s="56" t="str">
        <f t="shared" si="242"/>
        <v>40/3</v>
      </c>
      <c r="R200" s="80"/>
      <c r="S200" s="3" t="s">
        <v>29</v>
      </c>
      <c r="T200" s="60">
        <f ca="1"/>
        <v>-0.62944699008763738</v>
      </c>
      <c r="U200" s="60">
        <f ca="1"/>
        <v>0.44325237246733717</v>
      </c>
      <c r="V200" s="60">
        <f ca="1"/>
        <v>-0.17236689275164993</v>
      </c>
      <c r="W200" s="60">
        <f ca="1"/>
        <v>-1.4511649532185489</v>
      </c>
      <c r="X200" s="60">
        <f ca="1"/>
        <v>0.63996928879890769</v>
      </c>
      <c r="Y200" s="52">
        <f ca="1">$B$12 * EXP(($E$3 - $C$12^2/2) * Y$2 + $C$12*SQRT(Y$2)*T200)</f>
        <v>83.207383590011048</v>
      </c>
      <c r="Z200" s="52">
        <f ca="1">Y200 * EXP(($E$3 - $C$12^2/2) * (Z$2-Y$2) + $C$12*SQRT(Z$2-Y$2)*U200)</f>
        <v>95.517721976196725</v>
      </c>
      <c r="AA200" s="52">
        <f ca="1">Z200 * EXP(($E$3 - $C$12^2/2) * (AA$2-Z$2) + $C$12*SQRT(AA$2-Z$2)*V200)</f>
        <v>91.158680787516431</v>
      </c>
      <c r="AB200" s="52">
        <f ca="1">AA200 * EXP(($E$3 - $C$12^2/2) * (AB$2-AA$2) + $C$12*SQRT(AB$2-AA$2)*W200)</f>
        <v>59.278830175464719</v>
      </c>
      <c r="AC200" s="52">
        <f ca="1">AB200 * EXP(($E$3 - $C$12^2/2) * (AC$2-AB$2) + $C$12*SQRT(AC$2-AB$2)*X200)</f>
        <v>72.185777109550898</v>
      </c>
      <c r="AD200" s="47"/>
      <c r="AE200" s="3" t="s">
        <v>47</v>
      </c>
      <c r="AF200" s="64">
        <f t="shared" ref="AF200" ca="1" si="248">($B$5*AF202 + (1 + $B$6)*AF201)*$B$2</f>
        <v>0</v>
      </c>
      <c r="AG200" s="64">
        <f t="shared" ref="AG200" ca="1" si="249">($B$5*AG202 + (1 + $B$6)*AG201)*$B$2</f>
        <v>0</v>
      </c>
      <c r="AH200" s="64">
        <f t="shared" ref="AH200" ca="1" si="250">($B$5*AH202 + (1 + $B$6)*AH201)*$B$2</f>
        <v>0</v>
      </c>
      <c r="AI200" s="64">
        <f t="shared" ref="AI200" ca="1" si="251">($B$5*AI202 + (1 + $B$6)*AI201)*$B$2</f>
        <v>0</v>
      </c>
      <c r="AJ200" s="64" cm="1">
        <f t="array" aca="1" ref="AJ200" ca="1">($B$5*AJ202 + (1 + $B$6)*AJ201 + AND(NOT(AF201:AJ201)))*$B$2</f>
        <v>100000</v>
      </c>
      <c r="AK200" s="73"/>
      <c r="AL200" s="70"/>
    </row>
    <row r="201" spans="7:38" ht="14.55" customHeight="1" x14ac:dyDescent="0.3">
      <c r="G201" s="3">
        <v>199</v>
      </c>
      <c r="H201" s="58">
        <v>0.6971699417270959</v>
      </c>
      <c r="I201" s="58">
        <v>-6.6792318801240522E-2</v>
      </c>
      <c r="J201" s="58">
        <v>-0.79558651577952433</v>
      </c>
      <c r="K201" s="59">
        <v>-0.53112620282077672</v>
      </c>
      <c r="L201" s="60">
        <f t="array" ref="L201:O201">TRANSPOSE(MMULT(Option!$B$25:$E$28, TRANSPOSE(H201:K201)))</f>
        <v>0.6971699417270959</v>
      </c>
      <c r="M201" s="60">
        <v>0.21765180534117698</v>
      </c>
      <c r="N201" s="60">
        <v>-0.43739400288798991</v>
      </c>
      <c r="O201" s="60">
        <v>-0.3487342526614578</v>
      </c>
      <c r="P201" s="56" t="str">
        <f t="shared" si="242"/>
        <v>40/4</v>
      </c>
      <c r="R201" s="80"/>
      <c r="S201" s="3" t="s">
        <v>31</v>
      </c>
      <c r="T201" s="60">
        <f ca="1"/>
        <v>0.21950863922409103</v>
      </c>
      <c r="U201" s="60">
        <f ca="1"/>
        <v>0.86283195893589926</v>
      </c>
      <c r="V201" s="60">
        <f ca="1"/>
        <v>-0.93132158605380466</v>
      </c>
      <c r="W201" s="60">
        <f ca="1"/>
        <v>-0.50675575323214128</v>
      </c>
      <c r="X201" s="60">
        <f ca="1"/>
        <v>-1.6950457255481</v>
      </c>
      <c r="Y201" s="52">
        <f ca="1">$B$13 * EXP(($E$3 - $C$13^2/2) * Y$2 + $C$13*SQRT(Y$2)*T201)</f>
        <v>107.34229828205648</v>
      </c>
      <c r="Z201" s="52">
        <f ca="1">Y201 * EXP(($E$3 - $C$13^2/2) * (Z$2-Y$2) + $C$13*SQRT(Z$2-Y$2)*U201)</f>
        <v>139.75241118357346</v>
      </c>
      <c r="AA201" s="52">
        <f ca="1">Z201 * EXP(($E$3 - $C$13^2/2) * (AA$2-Z$2) + $C$13*SQRT(AA$2-Z$2)*V201)</f>
        <v>106.21612034559455</v>
      </c>
      <c r="AB201" s="52">
        <f ca="1">AA201 * EXP(($E$3 - $C$13^2/2) * (AB$2-AA$2) + $C$13*SQRT(AB$2-AA$2)*W201)</f>
        <v>91.693286374143199</v>
      </c>
      <c r="AC201" s="52">
        <f ca="1">AB201 * EXP(($E$3 - $C$13^2/2) * (AC$2-AB$2) + $C$13*SQRT(AC$2-AB$2)*X201)</f>
        <v>55.419717721777644</v>
      </c>
      <c r="AD201" s="47"/>
      <c r="AE201" s="3" t="s">
        <v>46</v>
      </c>
      <c r="AF201" s="52" t="b">
        <f t="shared" ref="AF201" ca="1" si="252">AF199 &gt;= $B$4</f>
        <v>0</v>
      </c>
      <c r="AG201" s="52" t="b">
        <f t="array" aca="1" ref="AG201" ca="1">AND(AG199 &gt;= $B$4, NOT(OR($AF201:AF201)))</f>
        <v>0</v>
      </c>
      <c r="AH201" s="52" t="b">
        <f t="array" aca="1" ref="AH201" ca="1">AND(AH199 &gt;= $B$4, NOT(OR($AF201:AG201)))</f>
        <v>0</v>
      </c>
      <c r="AI201" s="52" t="b">
        <f t="array" aca="1" ref="AI201" ca="1">AND(AI199 &gt;= $B$4, NOT(OR($AF201:AH201)))</f>
        <v>0</v>
      </c>
      <c r="AJ201" s="52" t="b">
        <f t="array" aca="1" ref="AJ201" ca="1">AND(AJ199 &gt;= $B$4, NOT(OR($AF201:AI201)))</f>
        <v>0</v>
      </c>
      <c r="AK201" s="73"/>
      <c r="AL201" s="70"/>
    </row>
    <row r="202" spans="7:38" ht="14.55" customHeight="1" x14ac:dyDescent="0.3">
      <c r="G202" s="3">
        <v>200</v>
      </c>
      <c r="H202" s="58">
        <v>0.30351399621536079</v>
      </c>
      <c r="I202" s="58">
        <v>1.0829980495518483</v>
      </c>
      <c r="J202" s="58">
        <v>0.83588925291999294</v>
      </c>
      <c r="K202" s="59">
        <v>-1.0320023541018408</v>
      </c>
      <c r="L202" s="60">
        <f t="array" ref="L202:O202">TRANSPOSE(MMULT(Option!$B$25:$E$28, TRANSPOSE(H202:K202)))</f>
        <v>0.30351399621536079</v>
      </c>
      <c r="M202" s="60">
        <v>1.1139897063983204</v>
      </c>
      <c r="N202" s="60">
        <v>1.1391710025009876</v>
      </c>
      <c r="O202" s="60">
        <v>-0.31560408287461172</v>
      </c>
      <c r="P202" s="56" t="str">
        <f t="shared" si="242"/>
        <v>40/5</v>
      </c>
      <c r="R202" s="80"/>
      <c r="S202" s="3" t="s">
        <v>30</v>
      </c>
      <c r="T202" s="60">
        <f ca="1"/>
        <v>0.36866997165049509</v>
      </c>
      <c r="U202" s="60">
        <f ca="1"/>
        <v>1.1716061340113093</v>
      </c>
      <c r="V202" s="60">
        <f ca="1"/>
        <v>-0.50984862022372668</v>
      </c>
      <c r="W202" s="60">
        <f ca="1"/>
        <v>-1.7117728245285835</v>
      </c>
      <c r="X202" s="60">
        <f ca="1"/>
        <v>-0.67058083031773275</v>
      </c>
      <c r="Y202" s="52">
        <f ca="1">$B$14 * EXP(($E$3 - $C$14^2/2) * Y$2 + $C$14*SQRT(Y$2)*T202)</f>
        <v>112.25478766123156</v>
      </c>
      <c r="Z202" s="52">
        <f ca="1">Y202 * EXP(($E$3 - $C$14^2/2) * (Z$2-Y$2) + $C$14*SQRT(Z$2-Y$2)*U202)</f>
        <v>160.33301847889581</v>
      </c>
      <c r="AA202" s="52">
        <f ca="1">Z202 * EXP(($E$3 - $C$14^2/2) * (AA$2-Z$2) + $C$14*SQRT(AA$2-Z$2)*V202)</f>
        <v>138.28246369670629</v>
      </c>
      <c r="AB202" s="52">
        <f ca="1">AA202 * EXP(($E$3 - $C$14^2/2) * (AB$2-AA$2) + $C$14*SQRT(AB$2-AA$2)*W202)</f>
        <v>83.160010084907569</v>
      </c>
      <c r="AC202" s="52">
        <f ca="1">AB202 * EXP(($E$3 - $C$14^2/2) * (AC$2-AB$2) + $C$14*SQRT(AC$2-AB$2)*X202)</f>
        <v>68.346635348721662</v>
      </c>
      <c r="AD202" s="47"/>
      <c r="AE202" s="3" t="s">
        <v>68</v>
      </c>
      <c r="AF202" s="52" t="b">
        <f ca="1">AND(AF199&gt;$B$3, NOT(OR($AF201:AF201)))</f>
        <v>0</v>
      </c>
      <c r="AG202" s="52" t="b">
        <f ca="1">AND(AG199&gt;$B$3, NOT(OR($AF201:AG201)))</f>
        <v>0</v>
      </c>
      <c r="AH202" s="52" t="b">
        <f ca="1">AND(AH199&gt;$B$3, NOT(OR($AF201:AH201)))</f>
        <v>0</v>
      </c>
      <c r="AI202" s="52" t="b">
        <f ca="1">AND(AI199&gt;$B$3, NOT(OR($AF201:AI201)))</f>
        <v>0</v>
      </c>
      <c r="AJ202" s="52" t="b">
        <f ca="1">AND(AJ199&gt;$B$3, NOT(OR($AF201:AJ201)))</f>
        <v>0</v>
      </c>
      <c r="AK202" s="74"/>
      <c r="AL202" s="70"/>
    </row>
    <row r="203" spans="7:38" ht="14.55" customHeight="1" x14ac:dyDescent="0.3">
      <c r="G203" s="3">
        <v>201</v>
      </c>
      <c r="H203" s="58">
        <v>0.34505079997469806</v>
      </c>
      <c r="I203" s="58">
        <v>0.60992565814919397</v>
      </c>
      <c r="J203" s="58">
        <v>0.5409178547665523</v>
      </c>
      <c r="K203" s="59">
        <v>0.54943490207614154</v>
      </c>
      <c r="L203" s="60">
        <f t="array" ref="L203:O203">TRANSPOSE(MMULT(Option!$B$25:$E$28, TRANSPOSE(H203:K203)))</f>
        <v>0.34505079997469806</v>
      </c>
      <c r="M203" s="60">
        <v>0.69702641934276732</v>
      </c>
      <c r="N203" s="60">
        <v>0.77282994490967694</v>
      </c>
      <c r="O203" s="60">
        <v>0.87382064342852961</v>
      </c>
      <c r="P203" s="56" t="str">
        <f t="shared" si="242"/>
        <v>41/1</v>
      </c>
      <c r="R203" s="80">
        <v>51</v>
      </c>
      <c r="S203" s="3" t="s">
        <v>28</v>
      </c>
      <c r="T203" s="60">
        <f t="array" aca="1" ref="T203:T206" ca="1">TRANSPOSE(OFFSET($L$3, MATCH($R203 &amp; "/" &amp; T$2, $P$3:$P$5002, 0) - 1, 0, 1, $E$1))</f>
        <v>-0.40031352459207575</v>
      </c>
      <c r="U203" s="60">
        <f t="array" aca="1" ref="U203:U206" ca="1">TRANSPOSE(OFFSET($L$3, MATCH($R203 &amp; "/" &amp; U$2, $P$3:$P$5002, 0) - 1, 0, 1, $E$1))</f>
        <v>1.9086127091277998</v>
      </c>
      <c r="V203" s="60">
        <f t="array" aca="1" ref="V203:V206" ca="1">TRANSPOSE(OFFSET($L$3, MATCH($R203 &amp; "/" &amp; V$2, $P$3:$P$5002, 0) - 1, 0, 1, $E$1))</f>
        <v>0.53203213482314693</v>
      </c>
      <c r="W203" s="60">
        <f t="array" aca="1" ref="W203:W206" ca="1">TRANSPOSE(OFFSET($L$3, MATCH($R203 &amp; "/" &amp; W$2, $P$3:$P$5002, 0) - 1, 0, 1, $E$1))</f>
        <v>-0.62674440298272838</v>
      </c>
      <c r="X203" s="60">
        <f t="array" aca="1" ref="X203:X206" ca="1">TRANSPOSE(OFFSET($L$3, MATCH($R203 &amp; "/" &amp; X$2, $P$3:$P$5002, 0) - 1, 0, 1, $E$1))</f>
        <v>-2.3310335846956627</v>
      </c>
      <c r="Y203" s="52">
        <f ca="1">$B$11 * EXP(($E$3 - $C$11^2/2) * Y$2 + $C$11*SQRT(Y$2)*T203)</f>
        <v>89.128230828757495</v>
      </c>
      <c r="Z203" s="52">
        <f ca="1">Y203 * EXP(($E$3 - $C$11^2/2) * (Z$2-Y$2) + $C$11*SQRT(Z$2-Y$2)*U203)</f>
        <v>158.80228555112822</v>
      </c>
      <c r="AA203" s="52">
        <f ca="1">Z203 * EXP(($E$3 - $C$11^2/2) * (AA$2-Z$2) + $C$11*SQRT(AA$2-Z$2)*V203)</f>
        <v>187.21722651578375</v>
      </c>
      <c r="AB203" s="52">
        <f ca="1">AA203 * EXP(($E$3 - $C$11^2/2) * (AB$2-AA$2) + $C$11*SQRT(AB$2-AA$2)*W203)</f>
        <v>155.90490856339227</v>
      </c>
      <c r="AC203" s="52">
        <f ca="1">AB203 * EXP(($E$3 - $C$11^2/2) * (AC$2-AB$2) + $C$11*SQRT(AC$2-AB$2)*X203)</f>
        <v>77.861856462242827</v>
      </c>
      <c r="AD203" s="47"/>
      <c r="AE203" s="3" t="s">
        <v>69</v>
      </c>
      <c r="AF203" s="20" cm="1">
        <f t="array" aca="1" ref="AF203" ca="1">MIN(Y203:Y206 / $D$11:$D$14)</f>
        <v>0.77576244741793066</v>
      </c>
      <c r="AG203" s="20" cm="1">
        <f t="array" aca="1" ref="AG203" ca="1">MIN(Z203:Z206 / $D$11:$D$14)</f>
        <v>0.66482854672859204</v>
      </c>
      <c r="AH203" s="20" cm="1">
        <f t="array" aca="1" ref="AH203" ca="1">MIN(AA203:AA206 / $D$11:$D$14)</f>
        <v>0.99588539625896888</v>
      </c>
      <c r="AI203" s="20" cm="1">
        <f t="array" aca="1" ref="AI203" ca="1">MIN(AB203:AB206 / $D$11:$D$14)</f>
        <v>1.0879511986685739</v>
      </c>
      <c r="AJ203" s="20" cm="1">
        <f t="array" aca="1" ref="AJ203" ca="1">MIN(AC203:AC206 / $D$11:$D$14)</f>
        <v>0.77861856462242829</v>
      </c>
      <c r="AK203" s="72">
        <f t="array" aca="1" ref="AK203" ca="1">SUMPRODUCT(AF204:AJ204, EXP(-$E$3*$AF$2:$AJ$2))</f>
        <v>103071.65924968608</v>
      </c>
      <c r="AL203" s="70">
        <f ca="1">MAX(AC204 - $D$11, 0) * EXP(-$E$2*$E$3)</f>
        <v>72.868089035199432</v>
      </c>
    </row>
    <row r="204" spans="7:38" ht="14.55" customHeight="1" x14ac:dyDescent="0.3">
      <c r="G204" s="3">
        <v>202</v>
      </c>
      <c r="H204" s="58">
        <v>-1.4429203325775777</v>
      </c>
      <c r="I204" s="58">
        <v>-0.75452332258733912</v>
      </c>
      <c r="J204" s="58">
        <v>1.2191494832531926</v>
      </c>
      <c r="K204" s="59">
        <v>1.3607533421706328</v>
      </c>
      <c r="L204" s="60">
        <f t="array" ref="L204:O204">TRANSPOSE(MMULT(Option!$B$25:$E$28, TRANSPOSE(H204:K204)))</f>
        <v>-1.4429203325775777</v>
      </c>
      <c r="M204" s="60">
        <v>-1.268700180904244</v>
      </c>
      <c r="N204" s="60">
        <v>0.29604254454009804</v>
      </c>
      <c r="O204" s="60">
        <v>0.62848443994923942</v>
      </c>
      <c r="P204" s="56" t="str">
        <f t="shared" si="242"/>
        <v>41/2</v>
      </c>
      <c r="R204" s="80"/>
      <c r="S204" s="3" t="s">
        <v>29</v>
      </c>
      <c r="T204" s="60">
        <f ca="1"/>
        <v>-1.2460978532684658E-2</v>
      </c>
      <c r="U204" s="60">
        <f ca="1"/>
        <v>1.8402623062353265</v>
      </c>
      <c r="V204" s="60">
        <f ca="1"/>
        <v>0.27693489166235213</v>
      </c>
      <c r="W204" s="60">
        <f ca="1"/>
        <v>0.4266090389252864</v>
      </c>
      <c r="X204" s="60">
        <f ca="1"/>
        <v>-0.41321028291615036</v>
      </c>
      <c r="Y204" s="52">
        <f ca="1">$B$12 * EXP(($E$3 - $C$12^2/2) * Y$2 + $C$12*SQRT(Y$2)*T204)</f>
        <v>100.12625027266233</v>
      </c>
      <c r="Z204" s="52">
        <f ca="1">Y204 * EXP(($E$3 - $C$12^2/2) * (Z$2-Y$2) + $C$12*SQRT(Z$2-Y$2)*U204)</f>
        <v>174.77694908433642</v>
      </c>
      <c r="AA204" s="52">
        <f ca="1">Z204 * EXP(($E$3 - $C$12^2/2) * (AA$2-Z$2) + $C$12*SQRT(AA$2-Z$2)*V204)</f>
        <v>190.86971059468675</v>
      </c>
      <c r="AB204" s="52">
        <f ca="1">AA204 * EXP(($E$3 - $C$12^2/2) * (AB$2-AA$2) + $C$12*SQRT(AB$2-AA$2)*W204)</f>
        <v>218.0171574247085</v>
      </c>
      <c r="AC204" s="52">
        <f ca="1">AB204 * EXP(($E$3 - $C$12^2/2) * (AC$2-AB$2) + $C$12*SQRT(AC$2-AB$2)*X204)</f>
        <v>193.56447838666139</v>
      </c>
      <c r="AD204" s="47"/>
      <c r="AE204" s="3" t="s">
        <v>47</v>
      </c>
      <c r="AF204" s="64">
        <f t="shared" ref="AF204" ca="1" si="253">($B$5*AF206 + (1 + $B$6)*AF205)*$B$2</f>
        <v>0</v>
      </c>
      <c r="AG204" s="64">
        <f t="shared" ref="AG204" ca="1" si="254">($B$5*AG206 + (1 + $B$6)*AG205)*$B$2</f>
        <v>0</v>
      </c>
      <c r="AH204" s="64">
        <f t="shared" ref="AH204" ca="1" si="255">($B$5*AH206 + (1 + $B$6)*AH205)*$B$2</f>
        <v>15000</v>
      </c>
      <c r="AI204" s="64">
        <f t="shared" ref="AI204" ca="1" si="256">($B$5*AI206 + (1 + $B$6)*AI205)*$B$2</f>
        <v>15000</v>
      </c>
      <c r="AJ204" s="64" cm="1">
        <f t="array" aca="1" ref="AJ204" ca="1">($B$5*AJ206 + (1 + $B$6)*AJ205 + AND(NOT(AF205:AJ205)))*$B$2</f>
        <v>100000</v>
      </c>
      <c r="AK204" s="73"/>
      <c r="AL204" s="70"/>
    </row>
    <row r="205" spans="7:38" ht="14.55" customHeight="1" x14ac:dyDescent="0.3">
      <c r="G205" s="3">
        <v>203</v>
      </c>
      <c r="H205" s="58">
        <v>-0.58676039637279354</v>
      </c>
      <c r="I205" s="58">
        <v>-0.6000818867134291</v>
      </c>
      <c r="J205" s="58">
        <v>-1.014725372348362</v>
      </c>
      <c r="K205" s="59">
        <v>0.58053215954638304</v>
      </c>
      <c r="L205" s="60">
        <f t="array" ref="L205:O205">TRANSPOSE(MMULT(Option!$B$25:$E$28, TRANSPOSE(H205:K205)))</f>
        <v>-0.58676039637279354</v>
      </c>
      <c r="M205" s="60">
        <v>-0.78468829235635817</v>
      </c>
      <c r="N205" s="60">
        <v>-1.283085990901788</v>
      </c>
      <c r="O205" s="60">
        <v>-9.2758554889007361E-2</v>
      </c>
      <c r="P205" s="56" t="str">
        <f t="shared" si="242"/>
        <v>41/3</v>
      </c>
      <c r="R205" s="80"/>
      <c r="S205" s="3" t="s">
        <v>31</v>
      </c>
      <c r="T205" s="60">
        <f ca="1"/>
        <v>0.5535967043621437</v>
      </c>
      <c r="U205" s="60">
        <f ca="1"/>
        <v>1.4810139235569655</v>
      </c>
      <c r="V205" s="60">
        <f ca="1"/>
        <v>0.69377118482339661</v>
      </c>
      <c r="W205" s="60">
        <f ca="1"/>
        <v>1.3742769486088797</v>
      </c>
      <c r="X205" s="60">
        <f ca="1"/>
        <v>-1.2962275060355957</v>
      </c>
      <c r="Y205" s="52">
        <f ca="1">$B$13 * EXP(($E$3 - $C$13^2/2) * Y$2 + $C$13*SQRT(Y$2)*T205)</f>
        <v>118.65844989120869</v>
      </c>
      <c r="Z205" s="52">
        <f ca="1">Y205 * EXP(($E$3 - $C$13^2/2) * (Z$2-Y$2) + $C$13*SQRT(Z$2-Y$2)*U205)</f>
        <v>185.96404979570335</v>
      </c>
      <c r="AA205" s="52">
        <f ca="1">Z205 * EXP(($E$3 - $C$13^2/2) * (AA$2-Z$2) + $C$13*SQRT(AA$2-Z$2)*V205)</f>
        <v>230.13928896412861</v>
      </c>
      <c r="AB205" s="52">
        <f ca="1">AA205 * EXP(($E$3 - $C$13^2/2) * (AB$2-AA$2) + $C$13*SQRT(AB$2-AA$2)*W205)</f>
        <v>349.31280647420346</v>
      </c>
      <c r="AC205" s="52">
        <f ca="1">AB205 * EXP(($E$3 - $C$13^2/2) * (AC$2-AB$2) + $C$13*SQRT(AC$2-AB$2)*X205)</f>
        <v>237.95927904490495</v>
      </c>
      <c r="AD205" s="47"/>
      <c r="AE205" s="3" t="s">
        <v>46</v>
      </c>
      <c r="AF205" s="52" t="b">
        <f t="shared" ref="AF205" ca="1" si="257">AF203 &gt;= $B$4</f>
        <v>0</v>
      </c>
      <c r="AG205" s="52" t="b">
        <f t="array" aca="1" ref="AG205" ca="1">AND(AG203 &gt;= $B$4, NOT(OR($AF205:AF205)))</f>
        <v>0</v>
      </c>
      <c r="AH205" s="52" t="b">
        <f t="array" aca="1" ref="AH205" ca="1">AND(AH203 &gt;= $B$4, NOT(OR($AF205:AG205)))</f>
        <v>0</v>
      </c>
      <c r="AI205" s="52" t="b">
        <f t="array" aca="1" ref="AI205" ca="1">AND(AI203 &gt;= $B$4, NOT(OR($AF205:AH205)))</f>
        <v>0</v>
      </c>
      <c r="AJ205" s="52" t="b">
        <f t="array" aca="1" ref="AJ205" ca="1">AND(AJ203 &gt;= $B$4, NOT(OR($AF205:AI205)))</f>
        <v>0</v>
      </c>
      <c r="AK205" s="73"/>
      <c r="AL205" s="70"/>
    </row>
    <row r="206" spans="7:38" ht="14.55" customHeight="1" x14ac:dyDescent="0.3">
      <c r="G206" s="3">
        <v>204</v>
      </c>
      <c r="H206" s="58">
        <v>0.17592804557756953</v>
      </c>
      <c r="I206" s="58">
        <v>-2.2843571497816413</v>
      </c>
      <c r="J206" s="58">
        <v>-0.14667953955735699</v>
      </c>
      <c r="K206" s="59">
        <v>1.5374531707256907</v>
      </c>
      <c r="L206" s="60">
        <f t="array" ref="L206:O206">TRANSPOSE(MMULT(Option!$B$25:$E$28, TRANSPOSE(H206:K206)))</f>
        <v>0.17592804557756953</v>
      </c>
      <c r="M206" s="60">
        <v>-2.0232766924065615</v>
      </c>
      <c r="N206" s="60">
        <v>-0.65664401511267156</v>
      </c>
      <c r="O206" s="60">
        <v>0.76015342335369518</v>
      </c>
      <c r="P206" s="56" t="str">
        <f t="shared" si="242"/>
        <v>41/4</v>
      </c>
      <c r="R206" s="80"/>
      <c r="S206" s="3" t="s">
        <v>30</v>
      </c>
      <c r="T206" s="60">
        <f ca="1"/>
        <v>-0.86302976708668533</v>
      </c>
      <c r="U206" s="60">
        <f ca="1"/>
        <v>-0.53105721970334052</v>
      </c>
      <c r="V206" s="60">
        <f ca="1"/>
        <v>1.3303433467402668</v>
      </c>
      <c r="W206" s="60">
        <f ca="1"/>
        <v>0.27806461759262202</v>
      </c>
      <c r="X206" s="60">
        <f ca="1"/>
        <v>-1.1186050234778482</v>
      </c>
      <c r="Y206" s="52">
        <f ca="1">$B$14 * EXP(($E$3 - $C$14^2/2) * Y$2 + $C$14*SQRT(Y$2)*T206)</f>
        <v>77.576244741793062</v>
      </c>
      <c r="Z206" s="52">
        <f ca="1">Y206 * EXP(($E$3 - $C$14^2/2) * (Z$2-Y$2) + $C$14*SQRT(Z$2-Y$2)*U206)</f>
        <v>66.482854672859204</v>
      </c>
      <c r="AA206" s="52">
        <f ca="1">Z206 * EXP(($E$3 - $C$14^2/2) * (AA$2-Z$2) + $C$14*SQRT(AA$2-Z$2)*V206)</f>
        <v>99.588539625896885</v>
      </c>
      <c r="AB206" s="52">
        <f ca="1">AA206 * EXP(($E$3 - $C$14^2/2) * (AB$2-AA$2) + $C$14*SQRT(AB$2-AA$2)*W206)</f>
        <v>108.79511986685739</v>
      </c>
      <c r="AC206" s="52">
        <f ca="1">AB206 * EXP(($E$3 - $C$14^2/2) * (AC$2-AB$2) + $C$14*SQRT(AC$2-AB$2)*X206)</f>
        <v>78.169924173210418</v>
      </c>
      <c r="AD206" s="47"/>
      <c r="AE206" s="3" t="s">
        <v>68</v>
      </c>
      <c r="AF206" s="52" t="b">
        <f ca="1">AND(AF203&gt;$B$3, NOT(OR($AF205:AF205)))</f>
        <v>0</v>
      </c>
      <c r="AG206" s="52" t="b">
        <f ca="1">AND(AG203&gt;$B$3, NOT(OR($AF205:AG205)))</f>
        <v>0</v>
      </c>
      <c r="AH206" s="52" t="b">
        <f ca="1">AND(AH203&gt;$B$3, NOT(OR($AF205:AH205)))</f>
        <v>1</v>
      </c>
      <c r="AI206" s="52" t="b">
        <f ca="1">AND(AI203&gt;$B$3, NOT(OR($AF205:AI205)))</f>
        <v>1</v>
      </c>
      <c r="AJ206" s="52" t="b">
        <f ca="1">AND(AJ203&gt;$B$3, NOT(OR($AF205:AJ205)))</f>
        <v>0</v>
      </c>
      <c r="AK206" s="74"/>
      <c r="AL206" s="70"/>
    </row>
    <row r="207" spans="7:38" ht="14.55" customHeight="1" x14ac:dyDescent="0.3">
      <c r="G207" s="3">
        <v>205</v>
      </c>
      <c r="H207" s="58">
        <v>0.82841845809000558</v>
      </c>
      <c r="I207" s="58">
        <v>-0.28617348614496757</v>
      </c>
      <c r="J207" s="58">
        <v>1.0983333340456296</v>
      </c>
      <c r="K207" s="59">
        <v>0.58558174827227805</v>
      </c>
      <c r="L207" s="60">
        <f t="array" ref="L207:O207">TRANSPOSE(MMULT(Option!$B$25:$E$28, TRANSPOSE(H207:K207)))</f>
        <v>0.82841845809000558</v>
      </c>
      <c r="M207" s="60">
        <v>6.9085050806260206E-2</v>
      </c>
      <c r="N207" s="60">
        <v>1.2211067967056037</v>
      </c>
      <c r="O207" s="60">
        <v>0.97226454015899866</v>
      </c>
      <c r="P207" s="56" t="str">
        <f t="shared" si="242"/>
        <v>41/5</v>
      </c>
      <c r="R207" s="80">
        <v>52</v>
      </c>
      <c r="S207" s="3" t="s">
        <v>28</v>
      </c>
      <c r="T207" s="60">
        <f t="array" aca="1" ref="T207:T210" ca="1">TRANSPOSE(OFFSET($L$3, MATCH($R207 &amp; "/" &amp; T$2, $P$3:$P$5002, 0) - 1, 0, 1, $E$1))</f>
        <v>-0.34081964193667347</v>
      </c>
      <c r="U207" s="60">
        <f t="array" aca="1" ref="U207:U210" ca="1">TRANSPOSE(OFFSET($L$3, MATCH($R207 &amp; "/" &amp; U$2, $P$3:$P$5002, 0) - 1, 0, 1, $E$1))</f>
        <v>-4.1212163456411162E-2</v>
      </c>
      <c r="V207" s="60">
        <f t="array" aca="1" ref="V207:V210" ca="1">TRANSPOSE(OFFSET($L$3, MATCH($R207 &amp; "/" &amp; V$2, $P$3:$P$5002, 0) - 1, 0, 1, $E$1))</f>
        <v>0.15458866813570299</v>
      </c>
      <c r="W207" s="60">
        <f t="array" aca="1" ref="W207:W210" ca="1">TRANSPOSE(OFFSET($L$3, MATCH($R207 &amp; "/" &amp; W$2, $P$3:$P$5002, 0) - 1, 0, 1, $E$1))</f>
        <v>0.18149903754365423</v>
      </c>
      <c r="X207" s="60">
        <f t="array" aca="1" ref="X207:X210" ca="1">TRANSPOSE(OFFSET($L$3, MATCH($R207 &amp; "/" &amp; X$2, $P$3:$P$5002, 0) - 1, 0, 1, $E$1))</f>
        <v>-0.79448401576660588</v>
      </c>
      <c r="Y207" s="52">
        <f ca="1">$B$11 * EXP(($E$3 - $C$11^2/2) * Y$2 + $C$11*SQRT(Y$2)*T207)</f>
        <v>90.733287227912456</v>
      </c>
      <c r="Z207" s="52">
        <f ca="1">Y207 * EXP(($E$3 - $C$11^2/2) * (Z$2-Y$2) + $C$11*SQRT(Z$2-Y$2)*U207)</f>
        <v>90.067613048235472</v>
      </c>
      <c r="AA207" s="52">
        <f ca="1">Z207 * EXP(($E$3 - $C$11^2/2) * (AA$2-Z$2) + $C$11*SQRT(AA$2-Z$2)*V207)</f>
        <v>94.815912145405079</v>
      </c>
      <c r="AB207" s="52">
        <f ca="1">AA207 * EXP(($E$3 - $C$11^2/2) * (AB$2-AA$2) + $C$11*SQRT(AB$2-AA$2)*W207)</f>
        <v>100.62361343078734</v>
      </c>
      <c r="AC207" s="52">
        <f ca="1">AB207 * EXP(($E$3 - $C$11^2/2) * (AC$2-AB$2) + $C$11*SQRT(AC$2-AB$2)*X207)</f>
        <v>79.681843662559544</v>
      </c>
      <c r="AD207" s="47"/>
      <c r="AE207" s="3" t="s">
        <v>69</v>
      </c>
      <c r="AF207" s="20" cm="1">
        <f t="array" aca="1" ref="AF207" ca="1">MIN(Y207:Y210 / $D$11:$D$14)</f>
        <v>0.67677006195568323</v>
      </c>
      <c r="AG207" s="20" cm="1">
        <f t="array" aca="1" ref="AG207" ca="1">MIN(Z207:Z210 / $D$11:$D$14)</f>
        <v>0.46639425916454658</v>
      </c>
      <c r="AH207" s="20" cm="1">
        <f t="array" aca="1" ref="AH207" ca="1">MIN(AA207:AA210 / $D$11:$D$14)</f>
        <v>0.53176764687527489</v>
      </c>
      <c r="AI207" s="20" cm="1">
        <f t="array" aca="1" ref="AI207" ca="1">MIN(AB207:AB210 / $D$11:$D$14)</f>
        <v>0.58308530638373557</v>
      </c>
      <c r="AJ207" s="20" cm="1">
        <f t="array" aca="1" ref="AJ207" ca="1">MIN(AC207:AC210 / $D$11:$D$14)</f>
        <v>0.65621567544773329</v>
      </c>
      <c r="AK207" s="72">
        <f t="array" aca="1" ref="AK207" ca="1">SUMPRODUCT(AF208:AJ208, EXP(-$E$3*$AF$2:$AJ$2))</f>
        <v>77880.078307140488</v>
      </c>
      <c r="AL207" s="70">
        <f ca="1">MAX(AC208 - $D$11, 0) * EXP(-$E$2*$E$3)</f>
        <v>0</v>
      </c>
    </row>
    <row r="208" spans="7:38" ht="14.55" customHeight="1" x14ac:dyDescent="0.3">
      <c r="G208" s="3">
        <v>206</v>
      </c>
      <c r="H208" s="58">
        <v>0.2818336504055956</v>
      </c>
      <c r="I208" s="58">
        <v>1.106507470590681</v>
      </c>
      <c r="J208" s="58">
        <v>-0.1233487418622095</v>
      </c>
      <c r="K208" s="59">
        <v>-1.0768901920178167</v>
      </c>
      <c r="L208" s="60">
        <f t="array" ref="L208:O208">TRANSPOSE(MMULT(Option!$B$25:$E$28, TRANSPOSE(H208:K208)))</f>
        <v>0.2818336504055956</v>
      </c>
      <c r="M208" s="60">
        <v>1.126864308365422</v>
      </c>
      <c r="N208" s="60">
        <v>0.29414668951413753</v>
      </c>
      <c r="O208" s="60">
        <v>-0.54378374336900137</v>
      </c>
      <c r="P208" s="56" t="str">
        <f t="shared" si="242"/>
        <v>42/1</v>
      </c>
      <c r="R208" s="80"/>
      <c r="S208" s="3" t="s">
        <v>29</v>
      </c>
      <c r="T208" s="60">
        <f ca="1"/>
        <v>-1.3180790212251876</v>
      </c>
      <c r="U208" s="60">
        <f ca="1"/>
        <v>-1.2576674882597447</v>
      </c>
      <c r="V208" s="60">
        <f ca="1"/>
        <v>0.42058437935445758</v>
      </c>
      <c r="W208" s="60">
        <f ca="1"/>
        <v>0.29042286277168144</v>
      </c>
      <c r="X208" s="60">
        <f ca="1"/>
        <v>0.37718669894594598</v>
      </c>
      <c r="Y208" s="52">
        <f ca="1">$B$12 * EXP(($E$3 - $C$12^2/2) * Y$2 + $C$12*SQRT(Y$2)*T208)</f>
        <v>67.677006195568325</v>
      </c>
      <c r="Z208" s="52">
        <f ca="1">Y208 * EXP(($E$3 - $C$12^2/2) * (Z$2-Y$2) + $C$12*SQRT(Z$2-Y$2)*U208)</f>
        <v>46.639425916454655</v>
      </c>
      <c r="AA208" s="52">
        <f ca="1">Z208 * EXP(($E$3 - $C$12^2/2) * (AA$2-Z$2) + $C$12*SQRT(AA$2-Z$2)*V208)</f>
        <v>53.176764687527488</v>
      </c>
      <c r="AB208" s="52">
        <f ca="1">AA208 * EXP(($E$3 - $C$12^2/2) * (AB$2-AA$2) + $C$12*SQRT(AB$2-AA$2)*W208)</f>
        <v>58.308530638373561</v>
      </c>
      <c r="AC208" s="52">
        <f ca="1">AB208 * EXP(($E$3 - $C$12^2/2) * (AC$2-AB$2) + $C$12*SQRT(AC$2-AB$2)*X208)</f>
        <v>65.621567544773328</v>
      </c>
      <c r="AD208" s="47"/>
      <c r="AE208" s="3" t="s">
        <v>47</v>
      </c>
      <c r="AF208" s="64">
        <f t="shared" ref="AF208" ca="1" si="258">($B$5*AF210 + (1 + $B$6)*AF209)*$B$2</f>
        <v>0</v>
      </c>
      <c r="AG208" s="64">
        <f t="shared" ref="AG208" ca="1" si="259">($B$5*AG210 + (1 + $B$6)*AG209)*$B$2</f>
        <v>0</v>
      </c>
      <c r="AH208" s="64">
        <f t="shared" ref="AH208" ca="1" si="260">($B$5*AH210 + (1 + $B$6)*AH209)*$B$2</f>
        <v>0</v>
      </c>
      <c r="AI208" s="64">
        <f t="shared" ref="AI208" ca="1" si="261">($B$5*AI210 + (1 + $B$6)*AI209)*$B$2</f>
        <v>0</v>
      </c>
      <c r="AJ208" s="64" cm="1">
        <f t="array" aca="1" ref="AJ208" ca="1">($B$5*AJ210 + (1 + $B$6)*AJ209 + AND(NOT(AF209:AJ209)))*$B$2</f>
        <v>100000</v>
      </c>
      <c r="AK208" s="73"/>
      <c r="AL208" s="70"/>
    </row>
    <row r="209" spans="7:38" ht="14.55" customHeight="1" x14ac:dyDescent="0.3">
      <c r="G209" s="3">
        <v>207</v>
      </c>
      <c r="H209" s="58">
        <v>1.040853224860375</v>
      </c>
      <c r="I209" s="58">
        <v>2.0631782273127195</v>
      </c>
      <c r="J209" s="58">
        <v>-0.23846603922514631</v>
      </c>
      <c r="K209" s="59">
        <v>-0.16985498354213746</v>
      </c>
      <c r="L209" s="60">
        <f t="array" ref="L209:O209">TRANSPOSE(MMULT(Option!$B$25:$E$28, TRANSPOSE(H209:K209)))</f>
        <v>1.040853224860375</v>
      </c>
      <c r="M209" s="60">
        <v>2.3072753697132184</v>
      </c>
      <c r="N209" s="60">
        <v>0.74716104731015842</v>
      </c>
      <c r="O209" s="60">
        <v>0.76460924698011656</v>
      </c>
      <c r="P209" s="56" t="str">
        <f t="shared" si="242"/>
        <v>42/2</v>
      </c>
      <c r="R209" s="80"/>
      <c r="S209" s="3" t="s">
        <v>31</v>
      </c>
      <c r="T209" s="60">
        <f ca="1"/>
        <v>1.2899734463810684</v>
      </c>
      <c r="U209" s="60">
        <f ca="1"/>
        <v>-8.459974282890359E-2</v>
      </c>
      <c r="V209" s="60">
        <f ca="1"/>
        <v>-0.55729052643077059</v>
      </c>
      <c r="W209" s="60">
        <f ca="1"/>
        <v>0.28066024911896648</v>
      </c>
      <c r="X209" s="60">
        <f ca="1"/>
        <v>-3.418199568622067E-2</v>
      </c>
      <c r="Y209" s="52">
        <f ca="1">$B$13 * EXP(($E$3 - $C$13^2/2) * Y$2 + $C$13*SQRT(Y$2)*T209)</f>
        <v>147.99259221386362</v>
      </c>
      <c r="Z209" s="52">
        <f ca="1">Y209 * EXP(($E$3 - $C$13^2/2) * (Z$2-Y$2) + $C$13*SQRT(Z$2-Y$2)*U209)</f>
        <v>145.00704059273443</v>
      </c>
      <c r="AA209" s="52">
        <f ca="1">Z209 * EXP(($E$3 - $C$13^2/2) * (AA$2-Z$2) + $C$13*SQRT(AA$2-Z$2)*V209)</f>
        <v>123.29688411942516</v>
      </c>
      <c r="AB209" s="52">
        <f ca="1">AA209 * EXP(($E$3 - $C$13^2/2) * (AB$2-AA$2) + $C$13*SQRT(AB$2-AA$2)*W209)</f>
        <v>134.80013687356211</v>
      </c>
      <c r="AC209" s="52">
        <f ca="1">AB209 * EXP(($E$3 - $C$13^2/2) * (AC$2-AB$2) + $C$13*SQRT(AC$2-AB$2)*X209)</f>
        <v>134.0936739638415</v>
      </c>
      <c r="AD209" s="47"/>
      <c r="AE209" s="3" t="s">
        <v>46</v>
      </c>
      <c r="AF209" s="52" t="b">
        <f t="shared" ref="AF209" ca="1" si="262">AF207 &gt;= $B$4</f>
        <v>0</v>
      </c>
      <c r="AG209" s="52" t="b">
        <f t="array" aca="1" ref="AG209" ca="1">AND(AG207 &gt;= $B$4, NOT(OR($AF209:AF209)))</f>
        <v>0</v>
      </c>
      <c r="AH209" s="52" t="b">
        <f t="array" aca="1" ref="AH209" ca="1">AND(AH207 &gt;= $B$4, NOT(OR($AF209:AG209)))</f>
        <v>0</v>
      </c>
      <c r="AI209" s="52" t="b">
        <f t="array" aca="1" ref="AI209" ca="1">AND(AI207 &gt;= $B$4, NOT(OR($AF209:AH209)))</f>
        <v>0</v>
      </c>
      <c r="AJ209" s="52" t="b">
        <f t="array" aca="1" ref="AJ209" ca="1">AND(AJ207 &gt;= $B$4, NOT(OR($AF209:AI209)))</f>
        <v>0</v>
      </c>
      <c r="AK209" s="73"/>
      <c r="AL209" s="70"/>
    </row>
    <row r="210" spans="7:38" ht="14.55" customHeight="1" x14ac:dyDescent="0.3">
      <c r="G210" s="3">
        <v>208</v>
      </c>
      <c r="H210" s="58">
        <v>-0.82478940284169933</v>
      </c>
      <c r="I210" s="58">
        <v>-0.60080311661320374</v>
      </c>
      <c r="J210" s="58">
        <v>0.14376063868377936</v>
      </c>
      <c r="K210" s="59">
        <v>-0.14740778116590628</v>
      </c>
      <c r="L210" s="60">
        <f t="array" ref="L210:O210">TRANSPOSE(MMULT(Option!$B$25:$E$28, TRANSPOSE(H210:K210)))</f>
        <v>-0.82478940284169933</v>
      </c>
      <c r="M210" s="60">
        <v>-0.88056091306575712</v>
      </c>
      <c r="N210" s="60">
        <v>-0.36097653140136521</v>
      </c>
      <c r="O210" s="60">
        <v>-0.58541622604514076</v>
      </c>
      <c r="P210" s="56" t="str">
        <f t="shared" si="242"/>
        <v>42/3</v>
      </c>
      <c r="R210" s="80"/>
      <c r="S210" s="3" t="s">
        <v>30</v>
      </c>
      <c r="T210" s="60">
        <f ca="1"/>
        <v>-0.34053116273222134</v>
      </c>
      <c r="U210" s="60">
        <f ca="1"/>
        <v>9.5122504753998083E-2</v>
      </c>
      <c r="V210" s="60">
        <f ca="1"/>
        <v>1.3800485606126354</v>
      </c>
      <c r="W210" s="60">
        <f ca="1"/>
        <v>-0.68758724406347782</v>
      </c>
      <c r="X210" s="60">
        <f ca="1"/>
        <v>-0.65693482157161198</v>
      </c>
      <c r="Y210" s="52">
        <f ca="1">$B$14 * EXP(($E$3 - $C$14^2/2) * Y$2 + $C$14*SQRT(Y$2)*T210)</f>
        <v>90.741139967665433</v>
      </c>
      <c r="Z210" s="52">
        <f ca="1">Y210 * EXP(($E$3 - $C$14^2/2) * (Z$2-Y$2) + $C$14*SQRT(Z$2-Y$2)*U210)</f>
        <v>93.835907187220315</v>
      </c>
      <c r="AA210" s="52">
        <f ca="1">Z210 * EXP(($E$3 - $C$14^2/2) * (AA$2-Z$2) + $C$14*SQRT(AA$2-Z$2)*V210)</f>
        <v>142.67397850139821</v>
      </c>
      <c r="AB210" s="52">
        <f ca="1">AA210 * EXP(($E$3 - $C$14^2/2) * (AB$2-AA$2) + $C$14*SQRT(AB$2-AA$2)*W210)</f>
        <v>116.66259714111345</v>
      </c>
      <c r="AC210" s="52">
        <f ca="1">AB210 * EXP(($E$3 - $C$14^2/2) * (AC$2-AB$2) + $C$14*SQRT(AC$2-AB$2)*X210)</f>
        <v>96.274697445400719</v>
      </c>
      <c r="AD210" s="47"/>
      <c r="AE210" s="3" t="s">
        <v>68</v>
      </c>
      <c r="AF210" s="52" t="b">
        <f ca="1">AND(AF207&gt;$B$3, NOT(OR($AF209:AF209)))</f>
        <v>0</v>
      </c>
      <c r="AG210" s="52" t="b">
        <f ca="1">AND(AG207&gt;$B$3, NOT(OR($AF209:AG209)))</f>
        <v>0</v>
      </c>
      <c r="AH210" s="52" t="b">
        <f ca="1">AND(AH207&gt;$B$3, NOT(OR($AF209:AH209)))</f>
        <v>0</v>
      </c>
      <c r="AI210" s="52" t="b">
        <f ca="1">AND(AI207&gt;$B$3, NOT(OR($AF209:AI209)))</f>
        <v>0</v>
      </c>
      <c r="AJ210" s="52" t="b">
        <f ca="1">AND(AJ207&gt;$B$3, NOT(OR($AF209:AJ209)))</f>
        <v>0</v>
      </c>
      <c r="AK210" s="74"/>
      <c r="AL210" s="70"/>
    </row>
    <row r="211" spans="7:38" ht="14.55" customHeight="1" x14ac:dyDescent="0.3">
      <c r="G211" s="3">
        <v>209</v>
      </c>
      <c r="H211" s="58">
        <v>-1.5164204909132932</v>
      </c>
      <c r="I211" s="58">
        <v>-0.12836148762025223</v>
      </c>
      <c r="J211" s="58">
        <v>-0.33134604557519309</v>
      </c>
      <c r="K211" s="59">
        <v>4.1747129413826155E-2</v>
      </c>
      <c r="L211" s="60">
        <f t="array" ref="L211:O211">TRANSPOSE(MMULT(Option!$B$25:$E$28, TRANSPOSE(H211:K211)))</f>
        <v>-1.5164204909132932</v>
      </c>
      <c r="M211" s="60">
        <v>-0.72421344303270585</v>
      </c>
      <c r="N211" s="60">
        <v>-0.93120569102780615</v>
      </c>
      <c r="O211" s="60">
        <v>-0.66910314420669703</v>
      </c>
      <c r="P211" s="56" t="str">
        <f t="shared" si="242"/>
        <v>42/4</v>
      </c>
      <c r="R211" s="80">
        <v>53</v>
      </c>
      <c r="S211" s="3" t="s">
        <v>28</v>
      </c>
      <c r="T211" s="60">
        <f t="array" aca="1" ref="T211:T214" ca="1">TRANSPOSE(OFFSET($L$3, MATCH($R211 &amp; "/" &amp; T$2, $P$3:$P$5002, 0) - 1, 0, 1, $E$1))</f>
        <v>1.1064267055674664</v>
      </c>
      <c r="U211" s="60">
        <f t="array" aca="1" ref="U211:U214" ca="1">TRANSPOSE(OFFSET($L$3, MATCH($R211 &amp; "/" &amp; U$2, $P$3:$P$5002, 0) - 1, 0, 1, $E$1))</f>
        <v>-0.54818804908386631</v>
      </c>
      <c r="V211" s="60">
        <f t="array" aca="1" ref="V211:V214" ca="1">TRANSPOSE(OFFSET($L$3, MATCH($R211 &amp; "/" &amp; V$2, $P$3:$P$5002, 0) - 1, 0, 1, $E$1))</f>
        <v>0.2308757837681579</v>
      </c>
      <c r="W211" s="60">
        <f t="array" aca="1" ref="W211:W214" ca="1">TRANSPOSE(OFFSET($L$3, MATCH($R211 &amp; "/" &amp; W$2, $P$3:$P$5002, 0) - 1, 0, 1, $E$1))</f>
        <v>1.0820317403267232</v>
      </c>
      <c r="X211" s="60">
        <f t="array" aca="1" ref="X211:X214" ca="1">TRANSPOSE(OFFSET($L$3, MATCH($R211 &amp; "/" &amp; X$2, $P$3:$P$5002, 0) - 1, 0, 1, $E$1))</f>
        <v>-0.86622848780118311</v>
      </c>
      <c r="Y211" s="52">
        <f ca="1">$B$11 * EXP(($E$3 - $C$11^2/2) * Y$2 + $C$11*SQRT(Y$2)*T211)</f>
        <v>140.06382305023587</v>
      </c>
      <c r="Z211" s="52">
        <f ca="1">Y211 * EXP(($E$3 - $C$11^2/2) * (Z$2-Y$2) + $C$11*SQRT(Z$2-Y$2)*U211)</f>
        <v>119.41941386590511</v>
      </c>
      <c r="AA211" s="52">
        <f ca="1">Z211 * EXP(($E$3 - $C$11^2/2) * (AA$2-Z$2) + $C$11*SQRT(AA$2-Z$2)*V211)</f>
        <v>128.62542753855774</v>
      </c>
      <c r="AB211" s="52">
        <f ca="1">AA211 * EXP(($E$3 - $C$11^2/2) * (AB$2-AA$2) + $C$11*SQRT(AB$2-AA$2)*W211)</f>
        <v>178.84402194147495</v>
      </c>
      <c r="AC211" s="52">
        <f ca="1">AB211 * EXP(($E$3 - $C$11^2/2) * (AC$2-AB$2) + $C$11*SQRT(AC$2-AB$2)*X211)</f>
        <v>138.60740241694413</v>
      </c>
      <c r="AD211" s="47"/>
      <c r="AE211" s="3" t="s">
        <v>69</v>
      </c>
      <c r="AF211" s="20" cm="1">
        <f t="array" aca="1" ref="AF211" ca="1">MIN(Y211:Y214 / $D$11:$D$14)</f>
        <v>0.78421101402272042</v>
      </c>
      <c r="AG211" s="20" cm="1">
        <f t="array" aca="1" ref="AG211" ca="1">MIN(Z211:Z214 / $D$11:$D$14)</f>
        <v>0.4586275241594055</v>
      </c>
      <c r="AH211" s="20" cm="1">
        <f t="array" aca="1" ref="AH211" ca="1">MIN(AA211:AA214 / $D$11:$D$14)</f>
        <v>0.59251937961033219</v>
      </c>
      <c r="AI211" s="20" cm="1">
        <f t="array" aca="1" ref="AI211" ca="1">MIN(AB211:AB214 / $D$11:$D$14)</f>
        <v>0.84799782937880086</v>
      </c>
      <c r="AJ211" s="20" cm="1">
        <f t="array" aca="1" ref="AJ211" ca="1">MIN(AC211:AC214 / $D$11:$D$14)</f>
        <v>0.59144746193900744</v>
      </c>
      <c r="AK211" s="72">
        <f t="array" aca="1" ref="AK211" ca="1">SUMPRODUCT(AF212:AJ212, EXP(-$E$3*$AF$2:$AJ$2))</f>
        <v>90161.039603310215</v>
      </c>
      <c r="AL211" s="70">
        <f ca="1">MAX(AC212 - $D$11, 0) * EXP(-$E$2*$E$3)</f>
        <v>0</v>
      </c>
    </row>
    <row r="212" spans="7:38" ht="14.55" customHeight="1" x14ac:dyDescent="0.3">
      <c r="G212" s="3">
        <v>210</v>
      </c>
      <c r="H212" s="58">
        <v>-0.82279705768640499</v>
      </c>
      <c r="I212" s="58">
        <v>0.25674319802049639</v>
      </c>
      <c r="J212" s="58">
        <v>1.3217660197988657</v>
      </c>
      <c r="K212" s="59">
        <v>1.0704592534201416</v>
      </c>
      <c r="L212" s="60">
        <f t="array" ref="L212:O212">TRANSPOSE(MMULT(Option!$B$25:$E$28, TRANSPOSE(H212:K212)))</f>
        <v>-0.82279705768640499</v>
      </c>
      <c r="M212" s="60">
        <v>-9.3809795255769823E-2</v>
      </c>
      <c r="N212" s="60">
        <v>0.89903272735915196</v>
      </c>
      <c r="O212" s="60">
        <v>0.91278117717039176</v>
      </c>
      <c r="P212" s="56" t="str">
        <f t="shared" si="242"/>
        <v>42/5</v>
      </c>
      <c r="R212" s="80"/>
      <c r="S212" s="3" t="s">
        <v>29</v>
      </c>
      <c r="T212" s="60">
        <f ca="1"/>
        <v>0.69292199535307386</v>
      </c>
      <c r="U212" s="60">
        <f ca="1"/>
        <v>-3.5069686004678885E-2</v>
      </c>
      <c r="V212" s="60">
        <f ca="1"/>
        <v>-0.21312830159645321</v>
      </c>
      <c r="W212" s="60">
        <f ca="1"/>
        <v>0.29673684017149116</v>
      </c>
      <c r="X212" s="60">
        <f ca="1"/>
        <v>-1.4735108006247102</v>
      </c>
      <c r="Y212" s="52">
        <f ca="1">$B$12 * EXP(($E$3 - $C$12^2/2) * Y$2 + $C$12*SQRT(Y$2)*T212)</f>
        <v>123.72319656736266</v>
      </c>
      <c r="Z212" s="52">
        <f ca="1">Y212 * EXP(($E$3 - $C$12^2/2) * (Z$2-Y$2) + $C$12*SQRT(Z$2-Y$2)*U212)</f>
        <v>123.04201455475251</v>
      </c>
      <c r="AA212" s="52">
        <f ca="1">Z212 * EXP(($E$3 - $C$12^2/2) * (AA$2-Z$2) + $C$12*SQRT(AA$2-Z$2)*V212)</f>
        <v>115.99967487650351</v>
      </c>
      <c r="AB212" s="52">
        <f ca="1">AA212 * EXP(($E$3 - $C$12^2/2) * (AB$2-AA$2) + $C$12*SQRT(AB$2-AA$2)*W212)</f>
        <v>127.43525610413542</v>
      </c>
      <c r="AC212" s="52">
        <f ca="1">AB212 * EXP(($E$3 - $C$12^2/2) * (AC$2-AB$2) + $C$12*SQRT(AC$2-AB$2)*X212)</f>
        <v>82.315152206973508</v>
      </c>
      <c r="AD212" s="47"/>
      <c r="AE212" s="3" t="s">
        <v>47</v>
      </c>
      <c r="AF212" s="64">
        <f t="shared" ref="AF212" ca="1" si="263">($B$5*AF214 + (1 + $B$6)*AF213)*$B$2</f>
        <v>0</v>
      </c>
      <c r="AG212" s="64">
        <f t="shared" ref="AG212" ca="1" si="264">($B$5*AG214 + (1 + $B$6)*AG213)*$B$2</f>
        <v>0</v>
      </c>
      <c r="AH212" s="64">
        <f t="shared" ref="AH212" ca="1" si="265">($B$5*AH214 + (1 + $B$6)*AH213)*$B$2</f>
        <v>0</v>
      </c>
      <c r="AI212" s="64">
        <f t="shared" ref="AI212" ca="1" si="266">($B$5*AI214 + (1 + $B$6)*AI213)*$B$2</f>
        <v>15000</v>
      </c>
      <c r="AJ212" s="64" cm="1">
        <f t="array" aca="1" ref="AJ212" ca="1">($B$5*AJ214 + (1 + $B$6)*AJ213 + AND(NOT(AF213:AJ213)))*$B$2</f>
        <v>100000</v>
      </c>
      <c r="AK212" s="73"/>
      <c r="AL212" s="70"/>
    </row>
    <row r="213" spans="7:38" ht="14.55" customHeight="1" x14ac:dyDescent="0.3">
      <c r="G213" s="3">
        <v>211</v>
      </c>
      <c r="H213" s="58">
        <v>0.14766914935685127</v>
      </c>
      <c r="I213" s="58">
        <v>1.3660853150115602</v>
      </c>
      <c r="J213" s="58">
        <v>0.89046392191087864</v>
      </c>
      <c r="K213" s="59">
        <v>-0.75500422186802085</v>
      </c>
      <c r="L213" s="60">
        <f t="array" ref="L213:O213">TRANSPOSE(MMULT(Option!$B$25:$E$28, TRANSPOSE(H213:K213)))</f>
        <v>0.14766914935685127</v>
      </c>
      <c r="M213" s="60">
        <v>1.3111055321043539</v>
      </c>
      <c r="N213" s="60">
        <v>1.19889619184755</v>
      </c>
      <c r="O213" s="60">
        <v>-5.5953461115975434E-2</v>
      </c>
      <c r="P213" s="56" t="str">
        <f t="shared" si="242"/>
        <v>43/1</v>
      </c>
      <c r="R213" s="80"/>
      <c r="S213" s="3" t="s">
        <v>31</v>
      </c>
      <c r="T213" s="60">
        <f ca="1"/>
        <v>-0.82692381435684459</v>
      </c>
      <c r="U213" s="60">
        <f ca="1"/>
        <v>-1.8047991608676259</v>
      </c>
      <c r="V213" s="60">
        <f ca="1"/>
        <v>0.83715064754227009</v>
      </c>
      <c r="W213" s="60">
        <f ca="1"/>
        <v>1.1783149847211325</v>
      </c>
      <c r="X213" s="60">
        <f ca="1"/>
        <v>-1.2176840612109114</v>
      </c>
      <c r="Y213" s="52">
        <f ca="1">$B$13 * EXP(($E$3 - $C$13^2/2) * Y$2 + $C$13*SQRT(Y$2)*T213)</f>
        <v>78.421101402272043</v>
      </c>
      <c r="Z213" s="52">
        <f ca="1">Y213 * EXP(($E$3 - $C$13^2/2) * (Z$2-Y$2) + $C$13*SQRT(Z$2-Y$2)*U213)</f>
        <v>45.862752415940548</v>
      </c>
      <c r="AA213" s="52">
        <f ca="1">Z213 * EXP(($E$3 - $C$13^2/2) * (AA$2-Z$2) + $C$13*SQRT(AA$2-Z$2)*V213)</f>
        <v>59.251937961033221</v>
      </c>
      <c r="AB213" s="52">
        <f ca="1">AA213 * EXP(($E$3 - $C$13^2/2) * (AB$2-AA$2) + $C$13*SQRT(AB$2-AA$2)*W213)</f>
        <v>84.799782937880082</v>
      </c>
      <c r="AC213" s="52">
        <f ca="1">AB213 * EXP(($E$3 - $C$13^2/2) * (AC$2-AB$2) + $C$13*SQRT(AC$2-AB$2)*X213)</f>
        <v>59.144746193900744</v>
      </c>
      <c r="AD213" s="47"/>
      <c r="AE213" s="3" t="s">
        <v>46</v>
      </c>
      <c r="AF213" s="52" t="b">
        <f t="shared" ref="AF213" ca="1" si="267">AF211 &gt;= $B$4</f>
        <v>0</v>
      </c>
      <c r="AG213" s="52" t="b">
        <f t="array" aca="1" ref="AG213" ca="1">AND(AG211 &gt;= $B$4, NOT(OR($AF213:AF213)))</f>
        <v>0</v>
      </c>
      <c r="AH213" s="52" t="b">
        <f t="array" aca="1" ref="AH213" ca="1">AND(AH211 &gt;= $B$4, NOT(OR($AF213:AG213)))</f>
        <v>0</v>
      </c>
      <c r="AI213" s="52" t="b">
        <f t="array" aca="1" ref="AI213" ca="1">AND(AI211 &gt;= $B$4, NOT(OR($AF213:AH213)))</f>
        <v>0</v>
      </c>
      <c r="AJ213" s="52" t="b">
        <f t="array" aca="1" ref="AJ213" ca="1">AND(AJ211 &gt;= $B$4, NOT(OR($AF213:AI213)))</f>
        <v>0</v>
      </c>
      <c r="AK213" s="73"/>
      <c r="AL213" s="70"/>
    </row>
    <row r="214" spans="7:38" ht="14.55" customHeight="1" x14ac:dyDescent="0.3">
      <c r="G214" s="3">
        <v>212</v>
      </c>
      <c r="H214" s="58">
        <v>1.426693960768872</v>
      </c>
      <c r="I214" s="58">
        <v>-1.0673981618530919</v>
      </c>
      <c r="J214" s="58">
        <v>0.62708781595109353</v>
      </c>
      <c r="K214" s="59">
        <v>0.421478137900203</v>
      </c>
      <c r="L214" s="60">
        <f t="array" ref="L214:O214">TRANSPOSE(MMULT(Option!$B$25:$E$28, TRANSPOSE(H214:K214)))</f>
        <v>1.426693960768872</v>
      </c>
      <c r="M214" s="60">
        <v>-0.40760899036215492</v>
      </c>
      <c r="N214" s="60">
        <v>0.84194467520054683</v>
      </c>
      <c r="O214" s="60">
        <v>0.77449445734500089</v>
      </c>
      <c r="P214" s="56" t="str">
        <f t="shared" si="242"/>
        <v>43/2</v>
      </c>
      <c r="R214" s="80"/>
      <c r="S214" s="3" t="s">
        <v>30</v>
      </c>
      <c r="T214" s="60">
        <f ca="1"/>
        <v>0.23044922015141997</v>
      </c>
      <c r="U214" s="60">
        <f ca="1"/>
        <v>-0.8109495602316974</v>
      </c>
      <c r="V214" s="60">
        <f ca="1"/>
        <v>0.38611188298006671</v>
      </c>
      <c r="W214" s="60">
        <f ca="1"/>
        <v>1.2299158423057139</v>
      </c>
      <c r="X214" s="60">
        <f ca="1"/>
        <v>1.9402101939581187</v>
      </c>
      <c r="Y214" s="52">
        <f ca="1">$B$14 * EXP(($E$3 - $C$14^2/2) * Y$2 + $C$14*SQRT(Y$2)*T214)</f>
        <v>107.69519322699455</v>
      </c>
      <c r="Z214" s="52">
        <f ca="1">Y214 * EXP(($E$3 - $C$14^2/2) * (Z$2-Y$2) + $C$14*SQRT(Z$2-Y$2)*U214)</f>
        <v>84.861463354566055</v>
      </c>
      <c r="AA214" s="52">
        <f ca="1">Z214 * EXP(($E$3 - $C$14^2/2) * (AA$2-Z$2) + $C$14*SQRT(AA$2-Z$2)*V214)</f>
        <v>95.760822352902821</v>
      </c>
      <c r="AB214" s="52">
        <f ca="1">AA214 * EXP(($E$3 - $C$14^2/2) * (AB$2-AA$2) + $C$14*SQRT(AB$2-AA$2)*W214)</f>
        <v>139.18839867147059</v>
      </c>
      <c r="AC214" s="52">
        <f ca="1">AB214 * EXP(($E$3 - $C$14^2/2) * (AC$2-AB$2) + $C$14*SQRT(AC$2-AB$2)*X214)</f>
        <v>250.35789139701399</v>
      </c>
      <c r="AD214" s="47"/>
      <c r="AE214" s="3" t="s">
        <v>68</v>
      </c>
      <c r="AF214" s="52" t="b">
        <f ca="1">AND(AF211&gt;$B$3, NOT(OR($AF213:AF213)))</f>
        <v>0</v>
      </c>
      <c r="AG214" s="52" t="b">
        <f ca="1">AND(AG211&gt;$B$3, NOT(OR($AF213:AG213)))</f>
        <v>0</v>
      </c>
      <c r="AH214" s="52" t="b">
        <f ca="1">AND(AH211&gt;$B$3, NOT(OR($AF213:AH213)))</f>
        <v>0</v>
      </c>
      <c r="AI214" s="52" t="b">
        <f ca="1">AND(AI211&gt;$B$3, NOT(OR($AF213:AI213)))</f>
        <v>1</v>
      </c>
      <c r="AJ214" s="52" t="b">
        <f ca="1">AND(AJ211&gt;$B$3, NOT(OR($AF213:AJ213)))</f>
        <v>0</v>
      </c>
      <c r="AK214" s="74"/>
      <c r="AL214" s="70"/>
    </row>
    <row r="215" spans="7:38" ht="14.55" customHeight="1" x14ac:dyDescent="0.3">
      <c r="G215" s="3">
        <v>213</v>
      </c>
      <c r="H215" s="58">
        <v>-2.3208393537603182</v>
      </c>
      <c r="I215" s="58">
        <v>1.0044468254420096</v>
      </c>
      <c r="J215" s="58">
        <v>-0.31492955350913543</v>
      </c>
      <c r="K215" s="59">
        <v>0.17599823375997642</v>
      </c>
      <c r="L215" s="60">
        <f t="array" ref="L215:O215">TRANSPOSE(MMULT(Option!$B$25:$E$28, TRANSPOSE(H215:K215)))</f>
        <v>-2.3208393537603182</v>
      </c>
      <c r="M215" s="60">
        <v>-7.7450196749064837E-3</v>
      </c>
      <c r="N215" s="60">
        <v>-0.94191561780038557</v>
      </c>
      <c r="O215" s="60">
        <v>-0.57606189275805775</v>
      </c>
      <c r="P215" s="56" t="str">
        <f t="shared" si="242"/>
        <v>43/3</v>
      </c>
      <c r="R215" s="80">
        <v>54</v>
      </c>
      <c r="S215" s="3" t="s">
        <v>28</v>
      </c>
      <c r="T215" s="60">
        <f t="array" aca="1" ref="T215:T218" ca="1">TRANSPOSE(OFFSET($L$3, MATCH($R215 &amp; "/" &amp; T$2, $P$3:$P$5002, 0) - 1, 0, 1, $E$1))</f>
        <v>5.555142077086813E-2</v>
      </c>
      <c r="U215" s="60">
        <f t="array" aca="1" ref="U215:U218" ca="1">TRANSPOSE(OFFSET($L$3, MATCH($R215 &amp; "/" &amp; U$2, $P$3:$P$5002, 0) - 1, 0, 1, $E$1))</f>
        <v>-0.69774957275901861</v>
      </c>
      <c r="V215" s="60">
        <f t="array" aca="1" ref="V215:V218" ca="1">TRANSPOSE(OFFSET($L$3, MATCH($R215 &amp; "/" &amp; V$2, $P$3:$P$5002, 0) - 1, 0, 1, $E$1))</f>
        <v>0.22601611880520939</v>
      </c>
      <c r="W215" s="60">
        <f t="array" aca="1" ref="W215:W218" ca="1">TRANSPOSE(OFFSET($L$3, MATCH($R215 &amp; "/" &amp; W$2, $P$3:$P$5002, 0) - 1, 0, 1, $E$1))</f>
        <v>-0.71621862879484643</v>
      </c>
      <c r="X215" s="60">
        <f t="array" aca="1" ref="X215:X218" ca="1">TRANSPOSE(OFFSET($L$3, MATCH($R215 &amp; "/" &amp; X$2, $P$3:$P$5002, 0) - 1, 0, 1, $E$1))</f>
        <v>-0.10174270226146917</v>
      </c>
      <c r="Y215" s="52">
        <f ca="1">$B$11 * EXP(($E$3 - $C$11^2/2) * Y$2 + $C$11*SQRT(Y$2)*T215)</f>
        <v>102.19018257233006</v>
      </c>
      <c r="Z215" s="52">
        <f ca="1">Y215 * EXP(($E$3 - $C$11^2/2) * (Z$2-Y$2) + $C$11*SQRT(Z$2-Y$2)*U215)</f>
        <v>83.305180689625175</v>
      </c>
      <c r="AA215" s="52">
        <f ca="1">Z215 * EXP(($E$3 - $C$11^2/2) * (AA$2-Z$2) + $C$11*SQRT(AA$2-Z$2)*V215)</f>
        <v>89.59643901305256</v>
      </c>
      <c r="AB215" s="52">
        <f ca="1">AA215 * EXP(($E$3 - $C$11^2/2) * (AB$2-AA$2) + $C$11*SQRT(AB$2-AA$2)*W215)</f>
        <v>72.63522430230411</v>
      </c>
      <c r="AC215" s="52">
        <f ca="1">AB215 * EXP(($E$3 - $C$11^2/2) * (AC$2-AB$2) + $C$11*SQRT(AC$2-AB$2)*X215)</f>
        <v>70.804827026519973</v>
      </c>
      <c r="AD215" s="47"/>
      <c r="AE215" s="3" t="s">
        <v>69</v>
      </c>
      <c r="AF215" s="20" cm="1">
        <f t="array" aca="1" ref="AF215" ca="1">MIN(Y215:Y218 / $D$11:$D$14)</f>
        <v>0.97209872184799484</v>
      </c>
      <c r="AG215" s="20" cm="1">
        <f t="array" aca="1" ref="AG215" ca="1">MIN(Z215:Z218 / $D$11:$D$14)</f>
        <v>0.8330518068962518</v>
      </c>
      <c r="AH215" s="20" cm="1">
        <f t="array" aca="1" ref="AH215" ca="1">MIN(AA215:AA218 / $D$11:$D$14)</f>
        <v>0.89596439013052565</v>
      </c>
      <c r="AI215" s="20" cm="1">
        <f t="array" aca="1" ref="AI215" ca="1">MIN(AB215:AB218 / $D$11:$D$14)</f>
        <v>0.72096729560283412</v>
      </c>
      <c r="AJ215" s="20" cm="1">
        <f t="array" aca="1" ref="AJ215" ca="1">MIN(AC215:AC218 / $D$11:$D$14)</f>
        <v>0.68073092828533333</v>
      </c>
      <c r="AK215" s="72">
        <f t="array" aca="1" ref="AK215" ca="1">SUMPRODUCT(AF216:AJ216, EXP(-$E$3*$AF$2:$AJ$2))</f>
        <v>118631.70059156645</v>
      </c>
      <c r="AL215" s="70">
        <f ca="1">MAX(AC216 - $D$11, 0) * EXP(-$E$2*$E$3)</f>
        <v>23.27725676936624</v>
      </c>
    </row>
    <row r="216" spans="7:38" ht="14.55" customHeight="1" x14ac:dyDescent="0.3">
      <c r="G216" s="3">
        <v>214</v>
      </c>
      <c r="H216" s="58">
        <v>-0.40687769270083157</v>
      </c>
      <c r="I216" s="58">
        <v>-1.7175279949306779</v>
      </c>
      <c r="J216" s="58">
        <v>0.9267215857634219</v>
      </c>
      <c r="K216" s="59">
        <v>-0.47673253514262592</v>
      </c>
      <c r="L216" s="60">
        <f t="array" ref="L216:O216">TRANSPOSE(MMULT(Option!$B$25:$E$28, TRANSPOSE(H216:K216)))</f>
        <v>-0.40687769270083157</v>
      </c>
      <c r="M216" s="60">
        <v>-1.736891486075445</v>
      </c>
      <c r="N216" s="60">
        <v>0.20144341718418868</v>
      </c>
      <c r="O216" s="60">
        <v>-0.8398772998020424</v>
      </c>
      <c r="P216" s="56" t="str">
        <f t="shared" si="242"/>
        <v>43/4</v>
      </c>
      <c r="R216" s="80"/>
      <c r="S216" s="3" t="s">
        <v>29</v>
      </c>
      <c r="T216" s="60">
        <f ca="1"/>
        <v>0.56400173214077942</v>
      </c>
      <c r="U216" s="60">
        <f ca="1"/>
        <v>0.41146311347046477</v>
      </c>
      <c r="V216" s="60">
        <f ca="1"/>
        <v>-0.69517299285137257</v>
      </c>
      <c r="W216" s="60">
        <f ca="1"/>
        <v>0.36149921829615778</v>
      </c>
      <c r="X216" s="60">
        <f ca="1"/>
        <v>0.14656523500418495</v>
      </c>
      <c r="Y216" s="52">
        <f ca="1">$B$12 * EXP(($E$3 - $C$12^2/2) * Y$2 + $C$12*SQRT(Y$2)*T216)</f>
        <v>119.02942192632111</v>
      </c>
      <c r="Z216" s="52">
        <f ca="1">Y216 * EXP(($E$3 - $C$12^2/2) * (Z$2-Y$2) + $C$12*SQRT(Z$2-Y$2)*U216)</f>
        <v>135.34264035586699</v>
      </c>
      <c r="AA216" s="52">
        <f ca="1">Z216 * EXP(($E$3 - $C$12^2/2) * (AA$2-Z$2) + $C$12*SQRT(AA$2-Z$2)*V216)</f>
        <v>110.41629712298864</v>
      </c>
      <c r="AB216" s="52">
        <f ca="1">AA216 * EXP(($E$3 - $C$12^2/2) * (AB$2-AA$2) + $C$12*SQRT(AB$2-AA$2)*W216)</f>
        <v>123.68122721665719</v>
      </c>
      <c r="AC216" s="52">
        <f ca="1">AB216 * EXP(($E$3 - $C$12^2/2) * (AC$2-AB$2) + $C$12*SQRT(AC$2-AB$2)*X216)</f>
        <v>129.88858932263304</v>
      </c>
      <c r="AD216" s="47"/>
      <c r="AE216" s="3" t="s">
        <v>47</v>
      </c>
      <c r="AF216" s="64">
        <f t="shared" ref="AF216" ca="1" si="268">($B$5*AF218 + (1 + $B$6)*AF217)*$B$2</f>
        <v>15000</v>
      </c>
      <c r="AG216" s="64">
        <f t="shared" ref="AG216" ca="1" si="269">($B$5*AG218 + (1 + $B$6)*AG217)*$B$2</f>
        <v>15000</v>
      </c>
      <c r="AH216" s="64">
        <f t="shared" ref="AH216" ca="1" si="270">($B$5*AH218 + (1 + $B$6)*AH217)*$B$2</f>
        <v>15000</v>
      </c>
      <c r="AI216" s="64">
        <f t="shared" ref="AI216" ca="1" si="271">($B$5*AI218 + (1 + $B$6)*AI217)*$B$2</f>
        <v>0</v>
      </c>
      <c r="AJ216" s="64" cm="1">
        <f t="array" aca="1" ref="AJ216" ca="1">($B$5*AJ218 + (1 + $B$6)*AJ217 + AND(NOT(AF217:AJ217)))*$B$2</f>
        <v>100000</v>
      </c>
      <c r="AK216" s="73"/>
      <c r="AL216" s="70"/>
    </row>
    <row r="217" spans="7:38" ht="14.55" customHeight="1" x14ac:dyDescent="0.3">
      <c r="G217" s="3">
        <v>215</v>
      </c>
      <c r="H217" s="58">
        <v>-1.2341428597882564</v>
      </c>
      <c r="I217" s="58">
        <v>-2.1448903701552107</v>
      </c>
      <c r="J217" s="58">
        <v>-0.22878246166487912</v>
      </c>
      <c r="K217" s="59">
        <v>1.2351477052024133</v>
      </c>
      <c r="L217" s="60">
        <f t="array" ref="L217:O217">TRANSPOSE(MMULT(Option!$B$25:$E$28, TRANSPOSE(H217:K217)))</f>
        <v>-1.2341428597882564</v>
      </c>
      <c r="M217" s="60">
        <v>-2.4594816396389234</v>
      </c>
      <c r="N217" s="60">
        <v>-1.2562632244759133</v>
      </c>
      <c r="O217" s="60">
        <v>-4.2257746934275753E-2</v>
      </c>
      <c r="P217" s="56" t="str">
        <f t="shared" si="242"/>
        <v>43/5</v>
      </c>
      <c r="R217" s="80"/>
      <c r="S217" s="3" t="s">
        <v>31</v>
      </c>
      <c r="T217" s="60">
        <f ca="1"/>
        <v>0.18202618677793173</v>
      </c>
      <c r="U217" s="60">
        <f ca="1"/>
        <v>0.61791082642688044</v>
      </c>
      <c r="V217" s="60">
        <f ca="1"/>
        <v>0.91952963883463434</v>
      </c>
      <c r="W217" s="60">
        <f ca="1"/>
        <v>0.10878380657967157</v>
      </c>
      <c r="X217" s="60">
        <f ca="1"/>
        <v>1.4853521080403636</v>
      </c>
      <c r="Y217" s="52">
        <f ca="1">$B$13 * EXP(($E$3 - $C$13^2/2) * Y$2 + $C$13*SQRT(Y$2)*T217)</f>
        <v>106.14202353823849</v>
      </c>
      <c r="Z217" s="52">
        <f ca="1">Y217 * EXP(($E$3 - $C$13^2/2) * (Z$2-Y$2) + $C$13*SQRT(Z$2-Y$2)*U217)</f>
        <v>128.40011539231958</v>
      </c>
      <c r="AA217" s="52">
        <f ca="1">Z217 * EXP(($E$3 - $C$13^2/2) * (AA$2-Z$2) + $C$13*SQRT(AA$2-Z$2)*V217)</f>
        <v>170.03600038475088</v>
      </c>
      <c r="AB217" s="52">
        <f ca="1">AA217 * EXP(($E$3 - $C$13^2/2) * (AB$2-AA$2) + $C$13*SQRT(AB$2-AA$2)*W217)</f>
        <v>176.55727422161186</v>
      </c>
      <c r="AC217" s="52">
        <f ca="1">AB217 * EXP(($E$3 - $C$13^2/2) * (AC$2-AB$2) + $C$13*SQRT(AC$2-AB$2)*X217)</f>
        <v>277.06467314288381</v>
      </c>
      <c r="AD217" s="47"/>
      <c r="AE217" s="3" t="s">
        <v>46</v>
      </c>
      <c r="AF217" s="52" t="b">
        <f t="shared" ref="AF217" ca="1" si="272">AF215 &gt;= $B$4</f>
        <v>0</v>
      </c>
      <c r="AG217" s="52" t="b">
        <f t="array" aca="1" ref="AG217" ca="1">AND(AG215 &gt;= $B$4, NOT(OR($AF217:AF217)))</f>
        <v>0</v>
      </c>
      <c r="AH217" s="52" t="b">
        <f t="array" aca="1" ref="AH217" ca="1">AND(AH215 &gt;= $B$4, NOT(OR($AF217:AG217)))</f>
        <v>0</v>
      </c>
      <c r="AI217" s="52" t="b">
        <f t="array" aca="1" ref="AI217" ca="1">AND(AI215 &gt;= $B$4, NOT(OR($AF217:AH217)))</f>
        <v>0</v>
      </c>
      <c r="AJ217" s="52" t="b">
        <f t="array" aca="1" ref="AJ217" ca="1">AND(AJ215 &gt;= $B$4, NOT(OR($AF217:AI217)))</f>
        <v>0</v>
      </c>
      <c r="AK217" s="73"/>
      <c r="AL217" s="70"/>
    </row>
    <row r="218" spans="7:38" ht="14.55" customHeight="1" x14ac:dyDescent="0.3">
      <c r="G218" s="3">
        <v>216</v>
      </c>
      <c r="H218" s="58">
        <v>-2.197552240366861</v>
      </c>
      <c r="I218" s="58">
        <v>-0.4230055172119182</v>
      </c>
      <c r="J218" s="58">
        <v>-1.3714875288012955</v>
      </c>
      <c r="K218" s="59">
        <v>-0.2072588910832753</v>
      </c>
      <c r="L218" s="60">
        <f t="array" ref="L218:O218">TRANSPOSE(MMULT(Option!$B$25:$E$28, TRANSPOSE(H218:K218)))</f>
        <v>-2.197552240366861</v>
      </c>
      <c r="M218" s="60">
        <v>-1.2667118565482567</v>
      </c>
      <c r="N218" s="60">
        <v>-2.194381043440417</v>
      </c>
      <c r="O218" s="60">
        <v>-1.4349626085208451</v>
      </c>
      <c r="P218" s="56" t="str">
        <f t="shared" si="242"/>
        <v>44/1</v>
      </c>
      <c r="R218" s="80"/>
      <c r="S218" s="3" t="s">
        <v>30</v>
      </c>
      <c r="T218" s="60">
        <f ca="1"/>
        <v>-0.11099304663968573</v>
      </c>
      <c r="U218" s="60">
        <f ca="1"/>
        <v>0.38009819355975444</v>
      </c>
      <c r="V218" s="60">
        <f ca="1"/>
        <v>-0.54031235266380451</v>
      </c>
      <c r="W218" s="60">
        <f ca="1"/>
        <v>-0.88599780259002803</v>
      </c>
      <c r="X218" s="60">
        <f ca="1"/>
        <v>-0.20808887020030081</v>
      </c>
      <c r="Y218" s="52">
        <f ca="1">$B$14 * EXP(($E$3 - $C$14^2/2) * Y$2 + $C$14*SQRT(Y$2)*T218)</f>
        <v>97.20987218479948</v>
      </c>
      <c r="Z218" s="52">
        <f ca="1">Y218 * EXP(($E$3 - $C$14^2/2) * (Z$2-Y$2) + $C$14*SQRT(Z$2-Y$2)*U218)</f>
        <v>109.4975013269364</v>
      </c>
      <c r="AA218" s="52">
        <f ca="1">Z218 * EXP(($E$3 - $C$14^2/2) * (AA$2-Z$2) + $C$14*SQRT(AA$2-Z$2)*V218)</f>
        <v>93.579189490931341</v>
      </c>
      <c r="AB218" s="52">
        <f ca="1">AA218 * EXP(($E$3 - $C$14^2/2) * (AB$2-AA$2) + $C$14*SQRT(AB$2-AA$2)*W218)</f>
        <v>72.096729560283407</v>
      </c>
      <c r="AC218" s="52">
        <f ca="1">AB218 * EXP(($E$3 - $C$14^2/2) * (AC$2-AB$2) + $C$14*SQRT(AC$2-AB$2)*X218)</f>
        <v>68.073092828533333</v>
      </c>
      <c r="AD218" s="47"/>
      <c r="AE218" s="3" t="s">
        <v>68</v>
      </c>
      <c r="AF218" s="52" t="b">
        <f ca="1">AND(AF215&gt;$B$3, NOT(OR($AF217:AF217)))</f>
        <v>1</v>
      </c>
      <c r="AG218" s="52" t="b">
        <f ca="1">AND(AG215&gt;$B$3, NOT(OR($AF217:AG217)))</f>
        <v>1</v>
      </c>
      <c r="AH218" s="52" t="b">
        <f ca="1">AND(AH215&gt;$B$3, NOT(OR($AF217:AH217)))</f>
        <v>1</v>
      </c>
      <c r="AI218" s="52" t="b">
        <f ca="1">AND(AI215&gt;$B$3, NOT(OR($AF217:AI217)))</f>
        <v>0</v>
      </c>
      <c r="AJ218" s="52" t="b">
        <f ca="1">AND(AJ215&gt;$B$3, NOT(OR($AF217:AJ217)))</f>
        <v>0</v>
      </c>
      <c r="AK218" s="74"/>
      <c r="AL218" s="70"/>
    </row>
    <row r="219" spans="7:38" ht="14.55" customHeight="1" x14ac:dyDescent="0.3">
      <c r="G219" s="3">
        <v>217</v>
      </c>
      <c r="H219" s="58">
        <v>0.34827668567146564</v>
      </c>
      <c r="I219" s="58">
        <v>-0.74490309575773395</v>
      </c>
      <c r="J219" s="58">
        <v>0.70641729277677678</v>
      </c>
      <c r="K219" s="59">
        <v>0.47209058896431777</v>
      </c>
      <c r="L219" s="60">
        <f t="array" ref="L219:O219">TRANSPOSE(MMULT(Option!$B$25:$E$28, TRANSPOSE(H219:K219)))</f>
        <v>0.34827668567146564</v>
      </c>
      <c r="M219" s="60">
        <v>-0.54340429007476465</v>
      </c>
      <c r="N219" s="60">
        <v>0.56470267468243729</v>
      </c>
      <c r="O219" s="60">
        <v>0.48640202095840823</v>
      </c>
      <c r="P219" s="56" t="str">
        <f t="shared" si="242"/>
        <v>44/2</v>
      </c>
      <c r="R219" s="80">
        <v>55</v>
      </c>
      <c r="S219" s="3" t="s">
        <v>28</v>
      </c>
      <c r="T219" s="60">
        <f t="array" aca="1" ref="T219:T222" ca="1">TRANSPOSE(OFFSET($L$3, MATCH($R219 &amp; "/" &amp; T$2, $P$3:$P$5002, 0) - 1, 0, 1, $E$1))</f>
        <v>0.57207703052862269</v>
      </c>
      <c r="U219" s="60">
        <f t="array" aca="1" ref="U219:U222" ca="1">TRANSPOSE(OFFSET($L$3, MATCH($R219 &amp; "/" &amp; U$2, $P$3:$P$5002, 0) - 1, 0, 1, $E$1))</f>
        <v>1.4786554656838831</v>
      </c>
      <c r="V219" s="60">
        <f t="array" aca="1" ref="V219:V222" ca="1">TRANSPOSE(OFFSET($L$3, MATCH($R219 &amp; "/" &amp; V$2, $P$3:$P$5002, 0) - 1, 0, 1, $E$1))</f>
        <v>0.65112924839128095</v>
      </c>
      <c r="W219" s="60">
        <f t="array" aca="1" ref="W219:W222" ca="1">TRANSPOSE(OFFSET($L$3, MATCH($R219 &amp; "/" &amp; W$2, $P$3:$P$5002, 0) - 1, 0, 1, $E$1))</f>
        <v>0.57338100372222078</v>
      </c>
      <c r="X219" s="60">
        <f t="array" aca="1" ref="X219:X222" ca="1">TRANSPOSE(OFFSET($L$3, MATCH($R219 &amp; "/" &amp; X$2, $P$3:$P$5002, 0) - 1, 0, 1, $E$1))</f>
        <v>-0.24295100092890204</v>
      </c>
      <c r="Y219" s="52">
        <f ca="1">$B$11 * EXP(($E$3 - $C$11^2/2) * Y$2 + $C$11*SQRT(Y$2)*T219)</f>
        <v>119.31813092651464</v>
      </c>
      <c r="Z219" s="52">
        <f ca="1">Y219 * EXP(($E$3 - $C$11^2/2) * (Z$2-Y$2) + $C$11*SQRT(Z$2-Y$2)*U219)</f>
        <v>186.86565474702718</v>
      </c>
      <c r="AA219" s="52">
        <f ca="1">Z219 * EXP(($E$3 - $C$11^2/2) * (AA$2-Z$2) + $C$11*SQRT(AA$2-Z$2)*V219)</f>
        <v>228.31556050704654</v>
      </c>
      <c r="AB219" s="52">
        <f ca="1">AA219 * EXP(($E$3 - $C$11^2/2) * (AB$2-AA$2) + $C$11*SQRT(AB$2-AA$2)*W219)</f>
        <v>272.52844949924366</v>
      </c>
      <c r="AC219" s="52">
        <f ca="1">AB219 * EXP(($E$3 - $C$11^2/2) * (AC$2-AB$2) + $C$11*SQRT(AC$2-AB$2)*X219)</f>
        <v>254.64176395681898</v>
      </c>
      <c r="AD219" s="47"/>
      <c r="AE219" s="3" t="s">
        <v>69</v>
      </c>
      <c r="AF219" s="20" cm="1">
        <f t="array" aca="1" ref="AF219" ca="1">MIN(Y219:Y222 / $D$11:$D$14)</f>
        <v>1.1931813092651464</v>
      </c>
      <c r="AG219" s="20" cm="1">
        <f t="array" aca="1" ref="AG219" ca="1">MIN(Z219:Z222 / $D$11:$D$14)</f>
        <v>1.5040016280952377</v>
      </c>
      <c r="AH219" s="20" cm="1">
        <f t="array" aca="1" ref="AH219" ca="1">MIN(AA219:AA222 / $D$11:$D$14)</f>
        <v>1.1650025225379403</v>
      </c>
      <c r="AI219" s="20" cm="1">
        <f t="array" aca="1" ref="AI219" ca="1">MIN(AB219:AB222 / $D$11:$D$14)</f>
        <v>2.1265974754527424</v>
      </c>
      <c r="AJ219" s="20" cm="1">
        <f t="array" aca="1" ref="AJ219" ca="1">MIN(AC219:AC222 / $D$11:$D$14)</f>
        <v>2.1198514277627338</v>
      </c>
      <c r="AK219" s="72">
        <f t="array" aca="1" ref="AK219" ca="1">SUMPRODUCT(AF220:AJ220, EXP(-$E$3*$AF$2:$AJ$2))</f>
        <v>109276.37026128646</v>
      </c>
      <c r="AL219" s="70">
        <f ca="1">MAX(AC220 - $D$11, 0) * EXP(-$E$2*$E$3)</f>
        <v>87.214116886524778</v>
      </c>
    </row>
    <row r="220" spans="7:38" ht="14.55" customHeight="1" x14ac:dyDescent="0.3">
      <c r="G220" s="3">
        <v>218</v>
      </c>
      <c r="H220" s="58">
        <v>-2.1957048924711686</v>
      </c>
      <c r="I220" s="58">
        <v>5.7853617454950677E-2</v>
      </c>
      <c r="J220" s="58">
        <v>2.1903640773076769</v>
      </c>
      <c r="K220" s="59">
        <v>-0.87684380203393131</v>
      </c>
      <c r="L220" s="60">
        <f t="array" ref="L220:O220">TRANSPOSE(MMULT(Option!$B$25:$E$28, TRANSPOSE(H220:K220)))</f>
        <v>-2.1957048924711686</v>
      </c>
      <c r="M220" s="60">
        <v>-0.8252582407456015</v>
      </c>
      <c r="N220" s="60">
        <v>1.0606864927693476</v>
      </c>
      <c r="O220" s="60">
        <v>-1.1865012026963284</v>
      </c>
      <c r="P220" s="56" t="str">
        <f t="shared" si="242"/>
        <v>44/3</v>
      </c>
      <c r="R220" s="80"/>
      <c r="S220" s="3" t="s">
        <v>29</v>
      </c>
      <c r="T220" s="60">
        <f ca="1"/>
        <v>0.60680301051574204</v>
      </c>
      <c r="U220" s="60">
        <f ca="1"/>
        <v>0.72029468294157051</v>
      </c>
      <c r="V220" s="60">
        <f ca="1"/>
        <v>-0.86802018584418583</v>
      </c>
      <c r="W220" s="60">
        <f ca="1"/>
        <v>1.9893334027393503</v>
      </c>
      <c r="X220" s="60">
        <f ca="1"/>
        <v>-2.7257560405402101E-2</v>
      </c>
      <c r="Y220" s="52">
        <f ca="1">$B$12 * EXP(($E$3 - $C$12^2/2) * Y$2 + $C$12*SQRT(Y$2)*T220)</f>
        <v>120.56766000178649</v>
      </c>
      <c r="Z220" s="52">
        <f ca="1">Y220 * EXP(($E$3 - $C$12^2/2) * (Z$2-Y$2) + $C$12*SQRT(Z$2-Y$2)*U220)</f>
        <v>150.40016280952378</v>
      </c>
      <c r="AA220" s="52">
        <f ca="1">Z220 * EXP(($E$3 - $C$12^2/2) * (AA$2-Z$2) + $C$12*SQRT(AA$2-Z$2)*V220)</f>
        <v>116.50025225379403</v>
      </c>
      <c r="AB220" s="52">
        <f ca="1">AA220 * EXP(($E$3 - $C$12^2/2) * (AB$2-AA$2) + $C$12*SQRT(AB$2-AA$2)*W220)</f>
        <v>212.65974754527423</v>
      </c>
      <c r="AC220" s="52">
        <f ca="1">AB220 * EXP(($E$3 - $C$12^2/2) * (AC$2-AB$2) + $C$12*SQRT(AC$2-AB$2)*X220)</f>
        <v>211.98514277627336</v>
      </c>
      <c r="AD220" s="47"/>
      <c r="AE220" s="3" t="s">
        <v>47</v>
      </c>
      <c r="AF220" s="64">
        <f t="shared" ref="AF220" ca="1" si="273">($B$5*AF222 + (1 + $B$6)*AF221)*$B$2</f>
        <v>15000</v>
      </c>
      <c r="AG220" s="64">
        <f t="shared" ref="AG220" ca="1" si="274">($B$5*AG222 + (1 + $B$6)*AG221)*$B$2</f>
        <v>105000</v>
      </c>
      <c r="AH220" s="64">
        <f t="shared" ref="AH220" ca="1" si="275">($B$5*AH222 + (1 + $B$6)*AH221)*$B$2</f>
        <v>0</v>
      </c>
      <c r="AI220" s="64">
        <f t="shared" ref="AI220" ca="1" si="276">($B$5*AI222 + (1 + $B$6)*AI221)*$B$2</f>
        <v>0</v>
      </c>
      <c r="AJ220" s="64" cm="1">
        <f t="array" aca="1" ref="AJ220" ca="1">($B$5*AJ222 + (1 + $B$6)*AJ221 + AND(NOT(AF221:AJ221)))*$B$2</f>
        <v>0</v>
      </c>
      <c r="AK220" s="73"/>
      <c r="AL220" s="70"/>
    </row>
    <row r="221" spans="7:38" ht="14.55" customHeight="1" x14ac:dyDescent="0.3">
      <c r="G221" s="3">
        <v>219</v>
      </c>
      <c r="H221" s="58">
        <v>-0.57381193502624506</v>
      </c>
      <c r="I221" s="58">
        <v>2.2442050377794422</v>
      </c>
      <c r="J221" s="58">
        <v>1.975339595304975</v>
      </c>
      <c r="K221" s="59">
        <v>1.6841059219616634</v>
      </c>
      <c r="L221" s="60">
        <f t="array" ref="L221:O221">TRANSPOSE(MMULT(Option!$B$25:$E$28, TRANSPOSE(H221:K221)))</f>
        <v>-0.57381193502624506</v>
      </c>
      <c r="M221" s="60">
        <v>1.8273231181146068</v>
      </c>
      <c r="N221" s="60">
        <v>2.0931067019515863</v>
      </c>
      <c r="O221" s="60">
        <v>2.185875013655866</v>
      </c>
      <c r="P221" s="56" t="str">
        <f t="shared" si="242"/>
        <v>44/4</v>
      </c>
      <c r="R221" s="80"/>
      <c r="S221" s="3" t="s">
        <v>31</v>
      </c>
      <c r="T221" s="60">
        <f ca="1"/>
        <v>0.98445833446332409</v>
      </c>
      <c r="U221" s="60">
        <f ca="1"/>
        <v>0.79129963129917513</v>
      </c>
      <c r="V221" s="60">
        <f ca="1"/>
        <v>1.3899552467568466</v>
      </c>
      <c r="W221" s="60">
        <f ca="1"/>
        <v>1.7705229593964043</v>
      </c>
      <c r="X221" s="60">
        <f ca="1"/>
        <v>-0.64602173630084758</v>
      </c>
      <c r="Y221" s="52">
        <f ca="1">$B$13 * EXP(($E$3 - $C$13^2/2) * Y$2 + $C$13*SQRT(Y$2)*T221)</f>
        <v>135.03144622686398</v>
      </c>
      <c r="Z221" s="52">
        <f ca="1">Y221 * EXP(($E$3 - $C$13^2/2) * (Z$2-Y$2) + $C$13*SQRT(Z$2-Y$2)*U221)</f>
        <v>172.069346987291</v>
      </c>
      <c r="AA221" s="52">
        <f ca="1">Z221 * EXP(($E$3 - $C$13^2/2) * (AA$2-Z$2) + $C$13*SQRT(AA$2-Z$2)*V221)</f>
        <v>262.40369794370429</v>
      </c>
      <c r="AB221" s="52">
        <f ca="1">AA221 * EXP(($E$3 - $C$13^2/2) * (AB$2-AA$2) + $C$13*SQRT(AB$2-AA$2)*W221)</f>
        <v>448.55936562330197</v>
      </c>
      <c r="AC221" s="52">
        <f ca="1">AB221 * EXP(($E$3 - $C$13^2/2) * (AC$2-AB$2) + $C$13*SQRT(AC$2-AB$2)*X221)</f>
        <v>371.38323826206977</v>
      </c>
      <c r="AD221" s="47"/>
      <c r="AE221" s="3" t="s">
        <v>46</v>
      </c>
      <c r="AF221" s="52" t="b">
        <f t="shared" ref="AF221" ca="1" si="277">AF219 &gt;= $B$4</f>
        <v>0</v>
      </c>
      <c r="AG221" s="52" t="b">
        <f t="array" aca="1" ref="AG221" ca="1">AND(AG219 &gt;= $B$4, NOT(OR($AF221:AF221)))</f>
        <v>1</v>
      </c>
      <c r="AH221" s="52" t="b">
        <f t="array" aca="1" ref="AH221" ca="1">AND(AH219 &gt;= $B$4, NOT(OR($AF221:AG221)))</f>
        <v>0</v>
      </c>
      <c r="AI221" s="52" t="b">
        <f t="array" aca="1" ref="AI221" ca="1">AND(AI219 &gt;= $B$4, NOT(OR($AF221:AH221)))</f>
        <v>0</v>
      </c>
      <c r="AJ221" s="52" t="b">
        <f t="array" aca="1" ref="AJ221" ca="1">AND(AJ219 &gt;= $B$4, NOT(OR($AF221:AI221)))</f>
        <v>0</v>
      </c>
      <c r="AK221" s="73"/>
      <c r="AL221" s="70"/>
    </row>
    <row r="222" spans="7:38" ht="14.55" customHeight="1" x14ac:dyDescent="0.3">
      <c r="G222" s="3">
        <v>220</v>
      </c>
      <c r="H222" s="58">
        <v>0.36738390544127703</v>
      </c>
      <c r="I222" s="58">
        <v>-0.36058479384024633</v>
      </c>
      <c r="J222" s="58">
        <v>-0.91107131819910037</v>
      </c>
      <c r="K222" s="59">
        <v>-0.60355398710295605</v>
      </c>
      <c r="L222" s="60">
        <f t="array" ref="L222:O222">TRANSPOSE(MMULT(Option!$B$25:$E$28, TRANSPOSE(H222:K222)))</f>
        <v>0.36738390544127703</v>
      </c>
      <c r="M222" s="60">
        <v>-0.18352786026808418</v>
      </c>
      <c r="N222" s="60">
        <v>-0.74767281068172431</v>
      </c>
      <c r="O222" s="60">
        <v>-0.64214537043199305</v>
      </c>
      <c r="P222" s="56" t="str">
        <f t="shared" si="242"/>
        <v>44/5</v>
      </c>
      <c r="R222" s="80"/>
      <c r="S222" s="3" t="s">
        <v>30</v>
      </c>
      <c r="T222" s="60">
        <f ca="1"/>
        <v>1.8426702173916709</v>
      </c>
      <c r="U222" s="60">
        <f ca="1"/>
        <v>0.76345098660471078</v>
      </c>
      <c r="V222" s="60">
        <f ca="1"/>
        <v>-0.55953215634196174</v>
      </c>
      <c r="W222" s="60">
        <f ca="1"/>
        <v>1.2388053262201684</v>
      </c>
      <c r="X222" s="60">
        <f ca="1"/>
        <v>-0.24975724376877928</v>
      </c>
      <c r="Y222" s="52">
        <f ca="1">$B$14 * EXP(($E$3 - $C$14^2/2) * Y$2 + $C$14*SQRT(Y$2)*T222)</f>
        <v>174.68271150675719</v>
      </c>
      <c r="Z222" s="52">
        <f ca="1">Y222 * EXP(($E$3 - $C$14^2/2) * (Z$2-Y$2) + $C$14*SQRT(Z$2-Y$2)*U222)</f>
        <v>220.74463754055671</v>
      </c>
      <c r="AA222" s="52">
        <f ca="1">Z222 * EXP(($E$3 - $C$14^2/2) * (AA$2-Z$2) + $C$14*SQRT(AA$2-Z$2)*V222)</f>
        <v>187.56902299021078</v>
      </c>
      <c r="AB222" s="52">
        <f ca="1">AA222 * EXP(($E$3 - $C$14^2/2) * (AB$2-AA$2) + $C$14*SQRT(AB$2-AA$2)*W222)</f>
        <v>273.35969666444873</v>
      </c>
      <c r="AC222" s="52">
        <f ca="1">AB222 * EXP(($E$3 - $C$14^2/2) * (AC$2-AB$2) + $C$14*SQRT(AC$2-AB$2)*X222)</f>
        <v>254.89745448897636</v>
      </c>
      <c r="AD222" s="47"/>
      <c r="AE222" s="3" t="s">
        <v>68</v>
      </c>
      <c r="AF222" s="52" t="b">
        <f ca="1">AND(AF219&gt;$B$3, NOT(OR($AF221:AF221)))</f>
        <v>1</v>
      </c>
      <c r="AG222" s="52" t="b">
        <f ca="1">AND(AG219&gt;$B$3, NOT(OR($AF221:AG221)))</f>
        <v>0</v>
      </c>
      <c r="AH222" s="52" t="b">
        <f ca="1">AND(AH219&gt;$B$3, NOT(OR($AF221:AH221)))</f>
        <v>0</v>
      </c>
      <c r="AI222" s="52" t="b">
        <f ca="1">AND(AI219&gt;$B$3, NOT(OR($AF221:AI221)))</f>
        <v>0</v>
      </c>
      <c r="AJ222" s="52" t="b">
        <f ca="1">AND(AJ219&gt;$B$3, NOT(OR($AF221:AJ221)))</f>
        <v>0</v>
      </c>
      <c r="AK222" s="74"/>
      <c r="AL222" s="70"/>
    </row>
    <row r="223" spans="7:38" ht="14.55" customHeight="1" x14ac:dyDescent="0.3">
      <c r="G223" s="3">
        <v>221</v>
      </c>
      <c r="H223" s="58">
        <v>-0.33958632536854905</v>
      </c>
      <c r="I223" s="58">
        <v>3.4166914567731292E-2</v>
      </c>
      <c r="J223" s="58">
        <v>-0.42345337667505273</v>
      </c>
      <c r="K223" s="59">
        <v>-0.84383958731448416</v>
      </c>
      <c r="L223" s="60">
        <f t="array" ref="L223:O223">TRANSPOSE(MMULT(Option!$B$25:$E$28, TRANSPOSE(H223:K223)))</f>
        <v>-0.33958632536854905</v>
      </c>
      <c r="M223" s="60">
        <v>-0.10452003569347601</v>
      </c>
      <c r="N223" s="60">
        <v>-0.49881089480074514</v>
      </c>
      <c r="O223" s="60">
        <v>-0.93215821851212777</v>
      </c>
      <c r="P223" s="56" t="str">
        <f t="shared" si="242"/>
        <v>45/1</v>
      </c>
      <c r="R223" s="80">
        <v>56</v>
      </c>
      <c r="S223" s="3" t="s">
        <v>28</v>
      </c>
      <c r="T223" s="60">
        <f t="array" aca="1" ref="T223:T226" ca="1">TRANSPOSE(OFFSET($L$3, MATCH($R223 &amp; "/" &amp; T$2, $P$3:$P$5002, 0) - 1, 0, 1, $E$1))</f>
        <v>-0.90838845659183365</v>
      </c>
      <c r="U223" s="60">
        <f t="array" aca="1" ref="U223:U226" ca="1">TRANSPOSE(OFFSET($L$3, MATCH($R223 &amp; "/" &amp; U$2, $P$3:$P$5002, 0) - 1, 0, 1, $E$1))</f>
        <v>-0.38513687073549829</v>
      </c>
      <c r="V223" s="60">
        <f t="array" aca="1" ref="V223:V226" ca="1">TRANSPOSE(OFFSET($L$3, MATCH($R223 &amp; "/" &amp; V$2, $P$3:$P$5002, 0) - 1, 0, 1, $E$1))</f>
        <v>-0.69699948872957118</v>
      </c>
      <c r="W223" s="60">
        <f t="array" aca="1" ref="W223:W226" ca="1">TRANSPOSE(OFFSET($L$3, MATCH($R223 &amp; "/" &amp; W$2, $P$3:$P$5002, 0) - 1, 0, 1, $E$1))</f>
        <v>2.9892994399823142E-2</v>
      </c>
      <c r="X223" s="60">
        <f t="array" aca="1" ref="X223:X226" ca="1">TRANSPOSE(OFFSET($L$3, MATCH($R223 &amp; "/" &amp; X$2, $P$3:$P$5002, 0) - 1, 0, 1, $E$1))</f>
        <v>0.42267969568485153</v>
      </c>
      <c r="Y223" s="52">
        <f ca="1">$B$11 * EXP(($E$3 - $C$11^2/2) * Y$2 + $C$11*SQRT(Y$2)*T223)</f>
        <v>76.527767513845092</v>
      </c>
      <c r="Z223" s="52">
        <f ca="1">Y223 * EXP(($E$3 - $C$11^2/2) * (Z$2-Y$2) + $C$11*SQRT(Z$2-Y$2)*U223)</f>
        <v>68.519103376030287</v>
      </c>
      <c r="AA223" s="52">
        <f ca="1">Z223 * EXP(($E$3 - $C$11^2/2) * (AA$2-Z$2) + $C$11*SQRT(AA$2-Z$2)*V223)</f>
        <v>55.869171884234248</v>
      </c>
      <c r="AB223" s="52">
        <f ca="1">AA223 * EXP(($E$3 - $C$11^2/2) * (AB$2-AA$2) + $C$11*SQRT(AB$2-AA$2)*W223)</f>
        <v>56.655022359378194</v>
      </c>
      <c r="AC223" s="52">
        <f ca="1">AB223 * EXP(($E$3 - $C$11^2/2) * (AC$2-AB$2) + $C$11*SQRT(AC$2-AB$2)*X223)</f>
        <v>64.636841377874077</v>
      </c>
      <c r="AD223" s="47"/>
      <c r="AE223" s="3" t="s">
        <v>69</v>
      </c>
      <c r="AF223" s="20" cm="1">
        <f t="array" aca="1" ref="AF223" ca="1">MIN(Y223:Y226 / $D$11:$D$14)</f>
        <v>0.76527767513845091</v>
      </c>
      <c r="AG223" s="20" cm="1">
        <f t="array" aca="1" ref="AG223" ca="1">MIN(Z223:Z226 / $D$11:$D$14)</f>
        <v>0.60274867035412327</v>
      </c>
      <c r="AH223" s="20" cm="1">
        <f t="array" aca="1" ref="AH223" ca="1">MIN(AA223:AA226 / $D$11:$D$14)</f>
        <v>0.39489352439800085</v>
      </c>
      <c r="AI223" s="20" cm="1">
        <f t="array" aca="1" ref="AI223" ca="1">MIN(AB223:AB226 / $D$11:$D$14)</f>
        <v>0.26753824360240935</v>
      </c>
      <c r="AJ223" s="20" cm="1">
        <f t="array" aca="1" ref="AJ223" ca="1">MIN(AC223:AC226 / $D$11:$D$14)</f>
        <v>0.21923194901907464</v>
      </c>
      <c r="AK223" s="72">
        <f t="array" aca="1" ref="AK223" ca="1">SUMPRODUCT(AF224:AJ224, EXP(-$E$3*$AF$2:$AJ$2))</f>
        <v>77880.078307140488</v>
      </c>
      <c r="AL223" s="70">
        <f ca="1">MAX(AC224 - $D$11, 0) * EXP(-$E$2*$E$3)</f>
        <v>0</v>
      </c>
    </row>
    <row r="224" spans="7:38" ht="14.55" customHeight="1" x14ac:dyDescent="0.3">
      <c r="G224" s="3">
        <v>222</v>
      </c>
      <c r="H224" s="58">
        <v>-0.677441710265553</v>
      </c>
      <c r="I224" s="58">
        <v>3.4682989673006363E-2</v>
      </c>
      <c r="J224" s="58">
        <v>-0.61787061034529422</v>
      </c>
      <c r="K224" s="59">
        <v>0.18329063200244283</v>
      </c>
      <c r="L224" s="60">
        <f t="array" ref="L224:O224">TRANSPOSE(MMULT(Option!$B$25:$E$28, TRANSPOSE(H224:K224)))</f>
        <v>-0.677441710265553</v>
      </c>
      <c r="M224" s="60">
        <v>-0.23918919900543656</v>
      </c>
      <c r="N224" s="60">
        <v>-0.80457652184385164</v>
      </c>
      <c r="O224" s="60">
        <v>-0.22552982041028255</v>
      </c>
      <c r="P224" s="56" t="str">
        <f t="shared" si="242"/>
        <v>45/2</v>
      </c>
      <c r="R224" s="80"/>
      <c r="S224" s="3" t="s">
        <v>29</v>
      </c>
      <c r="T224" s="60">
        <f ca="1"/>
        <v>-0.52447538162596608</v>
      </c>
      <c r="U224" s="60">
        <f ca="1"/>
        <v>-1.1747406649093437</v>
      </c>
      <c r="V224" s="60">
        <f ca="1"/>
        <v>-1.4479143164797168</v>
      </c>
      <c r="W224" s="60">
        <f ca="1"/>
        <v>-1.3145121574078644</v>
      </c>
      <c r="X224" s="60">
        <f ca="1"/>
        <v>-0.68044075192691578</v>
      </c>
      <c r="Y224" s="52">
        <f ca="1">$B$12 * EXP(($E$3 - $C$12^2/2) * Y$2 + $C$12*SQRT(Y$2)*T224)</f>
        <v>85.869402932157797</v>
      </c>
      <c r="Z224" s="52">
        <f ca="1">Y224 * EXP(($E$3 - $C$12^2/2) * (Z$2-Y$2) + $C$12*SQRT(Z$2-Y$2)*U224)</f>
        <v>60.667332403194074</v>
      </c>
      <c r="AA224" s="52">
        <f ca="1">Z224 * EXP(($E$3 - $C$12^2/2) * (AA$2-Z$2) + $C$12*SQRT(AA$2-Z$2)*V224)</f>
        <v>39.489352439800086</v>
      </c>
      <c r="AB224" s="52">
        <f ca="1">AA224 * EXP(($E$3 - $C$12^2/2) * (AB$2-AA$2) + $C$12*SQRT(AB$2-AA$2)*W224)</f>
        <v>26.753824360240934</v>
      </c>
      <c r="AC224" s="52">
        <f ca="1">AB224 * EXP(($E$3 - $C$12^2/2) * (AC$2-AB$2) + $C$12*SQRT(AC$2-AB$2)*X224)</f>
        <v>21.923194901907465</v>
      </c>
      <c r="AD224" s="47"/>
      <c r="AE224" s="3" t="s">
        <v>47</v>
      </c>
      <c r="AF224" s="64">
        <f t="shared" ref="AF224" ca="1" si="278">($B$5*AF226 + (1 + $B$6)*AF225)*$B$2</f>
        <v>0</v>
      </c>
      <c r="AG224" s="64">
        <f t="shared" ref="AG224" ca="1" si="279">($B$5*AG226 + (1 + $B$6)*AG225)*$B$2</f>
        <v>0</v>
      </c>
      <c r="AH224" s="64">
        <f t="shared" ref="AH224" ca="1" si="280">($B$5*AH226 + (1 + $B$6)*AH225)*$B$2</f>
        <v>0</v>
      </c>
      <c r="AI224" s="64">
        <f t="shared" ref="AI224" ca="1" si="281">($B$5*AI226 + (1 + $B$6)*AI225)*$B$2</f>
        <v>0</v>
      </c>
      <c r="AJ224" s="64" cm="1">
        <f t="array" aca="1" ref="AJ224" ca="1">($B$5*AJ226 + (1 + $B$6)*AJ225 + AND(NOT(AF225:AJ225)))*$B$2</f>
        <v>100000</v>
      </c>
      <c r="AK224" s="73"/>
      <c r="AL224" s="70"/>
    </row>
    <row r="225" spans="7:38" ht="14.55" customHeight="1" x14ac:dyDescent="0.3">
      <c r="G225" s="3">
        <v>223</v>
      </c>
      <c r="H225" s="58">
        <v>6.5537772870412431E-2</v>
      </c>
      <c r="I225" s="58">
        <v>0.46894710916464183</v>
      </c>
      <c r="J225" s="58">
        <v>0.9242245854354264</v>
      </c>
      <c r="K225" s="59">
        <v>2.0942611409192078</v>
      </c>
      <c r="L225" s="60">
        <f t="array" ref="L225:O225">TRANSPOSE(MMULT(Option!$B$25:$E$28, TRANSPOSE(H225:K225)))</f>
        <v>6.5537772870412431E-2</v>
      </c>
      <c r="M225" s="60">
        <v>0.45601223408370312</v>
      </c>
      <c r="N225" s="60">
        <v>0.96077004401371024</v>
      </c>
      <c r="O225" s="60">
        <v>2.1228225514751484</v>
      </c>
      <c r="P225" s="56" t="str">
        <f t="shared" si="242"/>
        <v>45/3</v>
      </c>
      <c r="R225" s="80"/>
      <c r="S225" s="3" t="s">
        <v>31</v>
      </c>
      <c r="T225" s="60">
        <f ca="1"/>
        <v>-0.43945130620256778</v>
      </c>
      <c r="U225" s="60">
        <f ca="1"/>
        <v>-1.281398586761014</v>
      </c>
      <c r="V225" s="60">
        <f ca="1"/>
        <v>-0.30199023126913133</v>
      </c>
      <c r="W225" s="60">
        <f ca="1"/>
        <v>-0.23250832127749518</v>
      </c>
      <c r="X225" s="60">
        <f ca="1"/>
        <v>-3.2090343512225762E-2</v>
      </c>
      <c r="Y225" s="52">
        <f ca="1">$B$13 * EXP(($E$3 - $C$13^2/2) * Y$2 + $C$13*SQRT(Y$2)*T225)</f>
        <v>88.087866046092387</v>
      </c>
      <c r="Z225" s="52">
        <f ca="1">Y225 * EXP(($E$3 - $C$13^2/2) * (Z$2-Y$2) + $C$13*SQRT(Z$2-Y$2)*U225)</f>
        <v>60.274867035412328</v>
      </c>
      <c r="AA225" s="52">
        <f ca="1">Z225 * EXP(($E$3 - $C$13^2/2) * (AA$2-Z$2) + $C$13*SQRT(AA$2-Z$2)*V225)</f>
        <v>55.330160003982328</v>
      </c>
      <c r="AB225" s="52">
        <f ca="1">AA225 * EXP(($E$3 - $C$13^2/2) * (AB$2-AA$2) + $C$13*SQRT(AB$2-AA$2)*W225)</f>
        <v>51.860926861845641</v>
      </c>
      <c r="AC225" s="52">
        <f ca="1">AB225 * EXP(($E$3 - $C$13^2/2) * (AC$2-AB$2) + $C$13*SQRT(AC$2-AB$2)*X225)</f>
        <v>51.62151532687102</v>
      </c>
      <c r="AD225" s="47"/>
      <c r="AE225" s="3" t="s">
        <v>46</v>
      </c>
      <c r="AF225" s="52" t="b">
        <f t="shared" ref="AF225" ca="1" si="282">AF223 &gt;= $B$4</f>
        <v>0</v>
      </c>
      <c r="AG225" s="52" t="b">
        <f t="array" aca="1" ref="AG225" ca="1">AND(AG223 &gt;= $B$4, NOT(OR($AF225:AF225)))</f>
        <v>0</v>
      </c>
      <c r="AH225" s="52" t="b">
        <f t="array" aca="1" ref="AH225" ca="1">AND(AH223 &gt;= $B$4, NOT(OR($AF225:AG225)))</f>
        <v>0</v>
      </c>
      <c r="AI225" s="52" t="b">
        <f t="array" aca="1" ref="AI225" ca="1">AND(AI223 &gt;= $B$4, NOT(OR($AF225:AH225)))</f>
        <v>0</v>
      </c>
      <c r="AJ225" s="52" t="b">
        <f t="array" aca="1" ref="AJ225" ca="1">AND(AJ223 &gt;= $B$4, NOT(OR($AF225:AI225)))</f>
        <v>0</v>
      </c>
      <c r="AK225" s="73"/>
      <c r="AL225" s="70"/>
    </row>
    <row r="226" spans="7:38" ht="14.55" customHeight="1" x14ac:dyDescent="0.3">
      <c r="G226" s="3">
        <v>224</v>
      </c>
      <c r="H226" s="58">
        <v>-0.23133368426273582</v>
      </c>
      <c r="I226" s="58">
        <v>-1.6960017739333482</v>
      </c>
      <c r="J226" s="58">
        <v>-0.16988829990889412</v>
      </c>
      <c r="K226" s="59">
        <v>0.18236366467682305</v>
      </c>
      <c r="L226" s="60">
        <f t="array" ref="L226:O226">TRANSPOSE(MMULT(Option!$B$25:$E$28, TRANSPOSE(H226:K226)))</f>
        <v>-0.23133368426273582</v>
      </c>
      <c r="M226" s="60">
        <v>-1.6469447752708843</v>
      </c>
      <c r="N226" s="60">
        <v>-0.68586559228495003</v>
      </c>
      <c r="O226" s="60">
        <v>-0.41364287684824963</v>
      </c>
      <c r="P226" s="56" t="str">
        <f t="shared" si="242"/>
        <v>45/4</v>
      </c>
      <c r="R226" s="80"/>
      <c r="S226" s="3" t="s">
        <v>30</v>
      </c>
      <c r="T226" s="60">
        <f ca="1"/>
        <v>-0.38658813347403692</v>
      </c>
      <c r="U226" s="60">
        <f ca="1"/>
        <v>-0.48781385484987283</v>
      </c>
      <c r="V226" s="60">
        <f ca="1"/>
        <v>-1.2120621126885929</v>
      </c>
      <c r="W226" s="60">
        <f ca="1"/>
        <v>-0.2401613997061175</v>
      </c>
      <c r="X226" s="60">
        <f ca="1"/>
        <v>-0.54592074776479615</v>
      </c>
      <c r="Y226" s="52">
        <f ca="1">$B$14 * EXP(($E$3 - $C$14^2/2) * Y$2 + $C$14*SQRT(Y$2)*T226)</f>
        <v>89.495983389655891</v>
      </c>
      <c r="Z226" s="52">
        <f ca="1">Y226 * EXP(($E$3 - $C$14^2/2) * (Z$2-Y$2) + $C$14*SQRT(Z$2-Y$2)*U226)</f>
        <v>77.699559606763543</v>
      </c>
      <c r="AA226" s="52">
        <f ca="1">Z226 * EXP(($E$3 - $C$14^2/2) * (AA$2-Z$2) + $C$14*SQRT(AA$2-Z$2)*V226)</f>
        <v>54.284077705713415</v>
      </c>
      <c r="AB226" s="52">
        <f ca="1">AA226 * EXP(($E$3 - $C$14^2/2) * (AB$2-AA$2) + $C$14*SQRT(AB$2-AA$2)*W226)</f>
        <v>50.763750943522311</v>
      </c>
      <c r="AC226" s="52">
        <f ca="1">AB226 * EXP(($E$3 - $C$14^2/2) * (AC$2-AB$2) + $C$14*SQRT(AC$2-AB$2)*X226)</f>
        <v>43.310985582951986</v>
      </c>
      <c r="AD226" s="47"/>
      <c r="AE226" s="3" t="s">
        <v>68</v>
      </c>
      <c r="AF226" s="52" t="b">
        <f ca="1">AND(AF223&gt;$B$3, NOT(OR($AF225:AF225)))</f>
        <v>0</v>
      </c>
      <c r="AG226" s="52" t="b">
        <f ca="1">AND(AG223&gt;$B$3, NOT(OR($AF225:AG225)))</f>
        <v>0</v>
      </c>
      <c r="AH226" s="52" t="b">
        <f ca="1">AND(AH223&gt;$B$3, NOT(OR($AF225:AH225)))</f>
        <v>0</v>
      </c>
      <c r="AI226" s="52" t="b">
        <f ca="1">AND(AI223&gt;$B$3, NOT(OR($AF225:AI225)))</f>
        <v>0</v>
      </c>
      <c r="AJ226" s="52" t="b">
        <f ca="1">AND(AJ223&gt;$B$3, NOT(OR($AF225:AJ225)))</f>
        <v>0</v>
      </c>
      <c r="AK226" s="74"/>
      <c r="AL226" s="70"/>
    </row>
    <row r="227" spans="7:38" ht="14.55" customHeight="1" x14ac:dyDescent="0.3">
      <c r="G227" s="3">
        <v>225</v>
      </c>
      <c r="H227" s="58">
        <v>1.896626299026843</v>
      </c>
      <c r="I227" s="58">
        <v>-1.2648795381434168</v>
      </c>
      <c r="J227" s="58">
        <v>1.0353011163516432</v>
      </c>
      <c r="K227" s="59">
        <v>0.25072677176259095</v>
      </c>
      <c r="L227" s="60">
        <f t="array" ref="L227:O227">TRANSPOSE(MMULT(Option!$B$25:$E$28, TRANSPOSE(H227:K227)))</f>
        <v>1.896626299026843</v>
      </c>
      <c r="M227" s="60">
        <v>-0.40063072609786066</v>
      </c>
      <c r="N227" s="60">
        <v>1.3367426980252777</v>
      </c>
      <c r="O227" s="60">
        <v>0.84420697334461581</v>
      </c>
      <c r="P227" s="56" t="str">
        <f t="shared" si="242"/>
        <v>45/5</v>
      </c>
      <c r="R227" s="80">
        <v>57</v>
      </c>
      <c r="S227" s="3" t="s">
        <v>28</v>
      </c>
      <c r="T227" s="60">
        <f t="array" aca="1" ref="T227:T230" ca="1">TRANSPOSE(OFFSET($L$3, MATCH($R227 &amp; "/" &amp; T$2, $P$3:$P$5002, 0) - 1, 0, 1, $E$1))</f>
        <v>1.5924518247155655</v>
      </c>
      <c r="U227" s="60">
        <f t="array" aca="1" ref="U227:U230" ca="1">TRANSPOSE(OFFSET($L$3, MATCH($R227 &amp; "/" &amp; U$2, $P$3:$P$5002, 0) - 1, 0, 1, $E$1))</f>
        <v>0.44460378675772505</v>
      </c>
      <c r="V227" s="60">
        <f t="array" aca="1" ref="V227:V230" ca="1">TRANSPOSE(OFFSET($L$3, MATCH($R227 &amp; "/" &amp; V$2, $P$3:$P$5002, 0) - 1, 0, 1, $E$1))</f>
        <v>-0.26322523965272476</v>
      </c>
      <c r="W227" s="60">
        <f t="array" aca="1" ref="W227:W230" ca="1">TRANSPOSE(OFFSET($L$3, MATCH($R227 &amp; "/" &amp; W$2, $P$3:$P$5002, 0) - 1, 0, 1, $E$1))</f>
        <v>0.84476553578214375</v>
      </c>
      <c r="X227" s="60">
        <f t="array" aca="1" ref="X227:X230" ca="1">TRANSPOSE(OFFSET($L$3, MATCH($R227 &amp; "/" &amp; X$2, $P$3:$P$5002, 0) - 1, 0, 1, $E$1))</f>
        <v>9.2796322992640387E-2</v>
      </c>
      <c r="Y227" s="52">
        <f ca="1">$B$11 * EXP(($E$3 - $C$11^2/2) * Y$2 + $C$11*SQRT(Y$2)*T227)</f>
        <v>162.05013025830627</v>
      </c>
      <c r="Z227" s="52">
        <f ca="1">Y227 * EXP(($E$3 - $C$11^2/2) * (Z$2-Y$2) + $C$11*SQRT(Z$2-Y$2)*U227)</f>
        <v>186.10050354668789</v>
      </c>
      <c r="AA227" s="52">
        <f ca="1">Z227 * EXP(($E$3 - $C$11^2/2) * (AA$2-Z$2) + $C$11*SQRT(AA$2-Z$2)*V227)</f>
        <v>172.83187437257487</v>
      </c>
      <c r="AB227" s="52">
        <f ca="1">AA227 * EXP(($E$3 - $C$11^2/2) * (AB$2-AA$2) + $C$11*SQRT(AB$2-AA$2)*W227)</f>
        <v>223.79914114477154</v>
      </c>
      <c r="AC227" s="52">
        <f ca="1">AB227 * EXP(($E$3 - $C$11^2/2) * (AC$2-AB$2) + $C$11*SQRT(AC$2-AB$2)*X227)</f>
        <v>231.27046162172118</v>
      </c>
      <c r="AD227" s="47"/>
      <c r="AE227" s="3" t="s">
        <v>69</v>
      </c>
      <c r="AF227" s="20" cm="1">
        <f t="array" aca="1" ref="AF227" ca="1">MIN(Y227:Y230 / $D$11:$D$14)</f>
        <v>0.85030687229230484</v>
      </c>
      <c r="AG227" s="20" cm="1">
        <f t="array" aca="1" ref="AG227" ca="1">MIN(Z227:Z230 / $D$11:$D$14)</f>
        <v>0.60676416530031663</v>
      </c>
      <c r="AH227" s="20" cm="1">
        <f t="array" aca="1" ref="AH227" ca="1">MIN(AA227:AA230 / $D$11:$D$14)</f>
        <v>0.56300166315411471</v>
      </c>
      <c r="AI227" s="20" cm="1">
        <f t="array" aca="1" ref="AI227" ca="1">MIN(AB227:AB230 / $D$11:$D$14)</f>
        <v>0.34035716415933259</v>
      </c>
      <c r="AJ227" s="20" cm="1">
        <f t="array" aca="1" ref="AJ227" ca="1">MIN(AC227:AC230 / $D$11:$D$14)</f>
        <v>0.48895871913971189</v>
      </c>
      <c r="AK227" s="72">
        <f t="array" aca="1" ref="AK227" ca="1">SUMPRODUCT(AF228:AJ228, EXP(-$E$3*$AF$2:$AJ$2))</f>
        <v>92148.519674651194</v>
      </c>
      <c r="AL227" s="70">
        <f ca="1">MAX(AC228 - $D$11, 0) * EXP(-$E$2*$E$3)</f>
        <v>18.577111137091361</v>
      </c>
    </row>
    <row r="228" spans="7:38" ht="14.55" customHeight="1" x14ac:dyDescent="0.3">
      <c r="G228" s="3">
        <v>226</v>
      </c>
      <c r="H228" s="58">
        <v>0.57362999322748665</v>
      </c>
      <c r="I228" s="58">
        <v>-1.7465878364372007</v>
      </c>
      <c r="J228" s="58">
        <v>1.6319653880007068</v>
      </c>
      <c r="K228" s="59">
        <v>0.26177599504228344</v>
      </c>
      <c r="L228" s="60">
        <f t="array" ref="L228:O228">TRANSPOSE(MMULT(Option!$B$25:$E$28, TRANSPOSE(H228:K228)))</f>
        <v>0.57362999322748665</v>
      </c>
      <c r="M228" s="60">
        <v>-1.3713221963815296</v>
      </c>
      <c r="N228" s="60">
        <v>1.2054595690354215</v>
      </c>
      <c r="O228" s="60">
        <v>0.31478653951783653</v>
      </c>
      <c r="P228" s="56" t="str">
        <f t="shared" si="242"/>
        <v>46/1</v>
      </c>
      <c r="R228" s="80"/>
      <c r="S228" s="3" t="s">
        <v>29</v>
      </c>
      <c r="T228" s="60">
        <f ca="1"/>
        <v>-0.42254036851567944</v>
      </c>
      <c r="U228" s="60">
        <f ca="1"/>
        <v>0.13924993722471538</v>
      </c>
      <c r="V228" s="60">
        <f ca="1"/>
        <v>-0.30313305007574404</v>
      </c>
      <c r="W228" s="60">
        <f ca="1"/>
        <v>-0.32136851005052558</v>
      </c>
      <c r="X228" s="60">
        <f ca="1"/>
        <v>1.5375556288188583</v>
      </c>
      <c r="Y228" s="52">
        <f ca="1">$B$12 * EXP(($E$3 - $C$12^2/2) * Y$2 + $C$12*SQRT(Y$2)*T228)</f>
        <v>88.53589610048887</v>
      </c>
      <c r="Z228" s="52">
        <f ca="1">Y228 * EXP(($E$3 - $C$12^2/2) * (Z$2-Y$2) + $C$12*SQRT(Z$2-Y$2)*U228)</f>
        <v>92.775542703250238</v>
      </c>
      <c r="AA228" s="52">
        <f ca="1">Z228 * EXP(($E$3 - $C$12^2/2) * (AA$2-Z$2) + $C$12*SQRT(AA$2-Z$2)*V228)</f>
        <v>85.13541798880145</v>
      </c>
      <c r="AB228" s="52">
        <f ca="1">AA228 * EXP(($E$3 - $C$12^2/2) * (AB$2-AA$2) + $C$12*SQRT(AB$2-AA$2)*W228)</f>
        <v>77.698238653374034</v>
      </c>
      <c r="AC228" s="52">
        <f ca="1">AB228 * EXP(($E$3 - $C$12^2/2) * (AC$2-AB$2) + $C$12*SQRT(AC$2-AB$2)*X228)</f>
        <v>123.85348286865822</v>
      </c>
      <c r="AD228" s="47"/>
      <c r="AE228" s="3" t="s">
        <v>47</v>
      </c>
      <c r="AF228" s="64">
        <f t="shared" ref="AF228" ca="1" si="283">($B$5*AF230 + (1 + $B$6)*AF229)*$B$2</f>
        <v>15000</v>
      </c>
      <c r="AG228" s="64">
        <f t="shared" ref="AG228" ca="1" si="284">($B$5*AG230 + (1 + $B$6)*AG229)*$B$2</f>
        <v>0</v>
      </c>
      <c r="AH228" s="64">
        <f t="shared" ref="AH228" ca="1" si="285">($B$5*AH230 + (1 + $B$6)*AH229)*$B$2</f>
        <v>0</v>
      </c>
      <c r="AI228" s="64">
        <f t="shared" ref="AI228" ca="1" si="286">($B$5*AI230 + (1 + $B$6)*AI229)*$B$2</f>
        <v>0</v>
      </c>
      <c r="AJ228" s="64" cm="1">
        <f t="array" aca="1" ref="AJ228" ca="1">($B$5*AJ230 + (1 + $B$6)*AJ229 + AND(NOT(AF229:AJ229)))*$B$2</f>
        <v>100000</v>
      </c>
      <c r="AK228" s="73"/>
      <c r="AL228" s="70"/>
    </row>
    <row r="229" spans="7:38" ht="14.55" customHeight="1" x14ac:dyDescent="0.3">
      <c r="G229" s="3">
        <v>227</v>
      </c>
      <c r="H229" s="58">
        <v>0.31073817813422627</v>
      </c>
      <c r="I229" s="58">
        <v>0.17618311254929878</v>
      </c>
      <c r="J229" s="58">
        <v>1.0259841191243291</v>
      </c>
      <c r="K229" s="59">
        <v>-1.2346379116582886</v>
      </c>
      <c r="L229" s="60">
        <f t="array" ref="L229:O229">TRANSPOSE(MMULT(Option!$B$25:$E$28, TRANSPOSE(H229:K229)))</f>
        <v>0.31073817813422627</v>
      </c>
      <c r="M229" s="60">
        <v>0.28576976113970765</v>
      </c>
      <c r="N229" s="60">
        <v>1.0715630188202749</v>
      </c>
      <c r="O229" s="60">
        <v>-0.68659830658049548</v>
      </c>
      <c r="P229" s="56" t="str">
        <f t="shared" si="242"/>
        <v>46/2</v>
      </c>
      <c r="R229" s="80"/>
      <c r="S229" s="3" t="s">
        <v>31</v>
      </c>
      <c r="T229" s="60">
        <f ca="1"/>
        <v>0.53356540914190975</v>
      </c>
      <c r="U229" s="60">
        <f ca="1"/>
        <v>1.1696945610100506</v>
      </c>
      <c r="V229" s="60">
        <f ca="1"/>
        <v>2.8200192196269236E-2</v>
      </c>
      <c r="W229" s="60">
        <f ca="1"/>
        <v>0.1155326573669174</v>
      </c>
      <c r="X229" s="60">
        <f ca="1"/>
        <v>0.82322012203689221</v>
      </c>
      <c r="Y229" s="52">
        <f ca="1">$B$13 * EXP(($E$3 - $C$13^2/2) * Y$2 + $C$13*SQRT(Y$2)*T229)</f>
        <v>117.9475234153405</v>
      </c>
      <c r="Z229" s="52">
        <f ca="1">Y229 * EXP(($E$3 - $C$13^2/2) * (Z$2-Y$2) + $C$13*SQRT(Z$2-Y$2)*U229)</f>
        <v>168.36734623425573</v>
      </c>
      <c r="AA229" s="52">
        <f ca="1">Z229 * EXP(($E$3 - $C$13^2/2) * (AA$2-Z$2) + $C$13*SQRT(AA$2-Z$2)*V229)</f>
        <v>170.6489009048839</v>
      </c>
      <c r="AB229" s="52">
        <f ca="1">AA229 * EXP(($E$3 - $C$13^2/2) * (AB$2-AA$2) + $C$13*SQRT(AB$2-AA$2)*W229)</f>
        <v>177.55280043186369</v>
      </c>
      <c r="AC229" s="52">
        <f ca="1">AB229 * EXP(($E$3 - $C$13^2/2) * (AC$2-AB$2) + $C$13*SQRT(AC$2-AB$2)*X229)</f>
        <v>228.4309710227985</v>
      </c>
      <c r="AD229" s="47"/>
      <c r="AE229" s="3" t="s">
        <v>46</v>
      </c>
      <c r="AF229" s="52" t="b">
        <f t="shared" ref="AF229" ca="1" si="287">AF227 &gt;= $B$4</f>
        <v>0</v>
      </c>
      <c r="AG229" s="52" t="b">
        <f t="array" aca="1" ref="AG229" ca="1">AND(AG227 &gt;= $B$4, NOT(OR($AF229:AF229)))</f>
        <v>0</v>
      </c>
      <c r="AH229" s="52" t="b">
        <f t="array" aca="1" ref="AH229" ca="1">AND(AH227 &gt;= $B$4, NOT(OR($AF229:AG229)))</f>
        <v>0</v>
      </c>
      <c r="AI229" s="52" t="b">
        <f t="array" aca="1" ref="AI229" ca="1">AND(AI227 &gt;= $B$4, NOT(OR($AF229:AH229)))</f>
        <v>0</v>
      </c>
      <c r="AJ229" s="52" t="b">
        <f t="array" aca="1" ref="AJ229" ca="1">AND(AJ227 &gt;= $B$4, NOT(OR($AF229:AI229)))</f>
        <v>0</v>
      </c>
      <c r="AK229" s="73"/>
      <c r="AL229" s="70"/>
    </row>
    <row r="230" spans="7:38" ht="14.55" customHeight="1" x14ac:dyDescent="0.3">
      <c r="G230" s="3">
        <v>228</v>
      </c>
      <c r="H230" s="58">
        <v>0.1657458362313266</v>
      </c>
      <c r="I230" s="58">
        <v>0.73973639779941724</v>
      </c>
      <c r="J230" s="58">
        <v>0.53641493470293666</v>
      </c>
      <c r="K230" s="59">
        <v>0.53873872014047863</v>
      </c>
      <c r="L230" s="60">
        <f t="array" ref="L230:O230">TRANSPOSE(MMULT(Option!$B$25:$E$28, TRANSPOSE(H230:K230)))</f>
        <v>0.1657458362313266</v>
      </c>
      <c r="M230" s="60">
        <v>0.74427794193848951</v>
      </c>
      <c r="N230" s="60">
        <v>0.73114543027935519</v>
      </c>
      <c r="O230" s="60">
        <v>0.82605254583338228</v>
      </c>
      <c r="P230" s="56" t="str">
        <f t="shared" si="242"/>
        <v>46/3</v>
      </c>
      <c r="R230" s="80"/>
      <c r="S230" s="3" t="s">
        <v>30</v>
      </c>
      <c r="T230" s="60">
        <f ca="1"/>
        <v>-0.55719322808606941</v>
      </c>
      <c r="U230" s="60">
        <f ca="1"/>
        <v>-1.1415237334429709</v>
      </c>
      <c r="V230" s="60">
        <f ca="1"/>
        <v>-0.26619202765177219</v>
      </c>
      <c r="W230" s="60">
        <f ca="1"/>
        <v>-1.6942901105569854</v>
      </c>
      <c r="X230" s="60">
        <f ca="1"/>
        <v>1.1909417263780031</v>
      </c>
      <c r="Y230" s="52">
        <f ca="1">$B$14 * EXP(($E$3 - $C$14^2/2) * Y$2 + $C$14*SQRT(Y$2)*T230)</f>
        <v>85.03068722923048</v>
      </c>
      <c r="Z230" s="52">
        <f ca="1">Y230 * EXP(($E$3 - $C$14^2/2) * (Z$2-Y$2) + $C$14*SQRT(Z$2-Y$2)*U230)</f>
        <v>60.676416530031659</v>
      </c>
      <c r="AA230" s="52">
        <f ca="1">Z230 * EXP(($E$3 - $C$14^2/2) * (AA$2-Z$2) + $C$14*SQRT(AA$2-Z$2)*V230)</f>
        <v>56.300166315411474</v>
      </c>
      <c r="AB230" s="52">
        <f ca="1">AA230 * EXP(($E$3 - $C$14^2/2) * (AB$2-AA$2) + $C$14*SQRT(AB$2-AA$2)*W230)</f>
        <v>34.035716415933258</v>
      </c>
      <c r="AC230" s="52">
        <f ca="1">AB230 * EXP(($E$3 - $C$14^2/2) * (AC$2-AB$2) + $C$14*SQRT(AC$2-AB$2)*X230)</f>
        <v>48.895871913971192</v>
      </c>
      <c r="AD230" s="47"/>
      <c r="AE230" s="3" t="s">
        <v>68</v>
      </c>
      <c r="AF230" s="52" t="b">
        <f ca="1">AND(AF227&gt;$B$3, NOT(OR($AF229:AF229)))</f>
        <v>1</v>
      </c>
      <c r="AG230" s="52" t="b">
        <f ca="1">AND(AG227&gt;$B$3, NOT(OR($AF229:AG229)))</f>
        <v>0</v>
      </c>
      <c r="AH230" s="52" t="b">
        <f ca="1">AND(AH227&gt;$B$3, NOT(OR($AF229:AH229)))</f>
        <v>0</v>
      </c>
      <c r="AI230" s="52" t="b">
        <f ca="1">AND(AI227&gt;$B$3, NOT(OR($AF229:AI229)))</f>
        <v>0</v>
      </c>
      <c r="AJ230" s="52" t="b">
        <f ca="1">AND(AJ227&gt;$B$3, NOT(OR($AF229:AJ229)))</f>
        <v>0</v>
      </c>
      <c r="AK230" s="74"/>
      <c r="AL230" s="70"/>
    </row>
    <row r="231" spans="7:38" ht="14.55" customHeight="1" x14ac:dyDescent="0.3">
      <c r="G231" s="3">
        <v>229</v>
      </c>
      <c r="H231" s="58">
        <v>-0.1656266422999283</v>
      </c>
      <c r="I231" s="58">
        <v>-1.5604072414373121E-2</v>
      </c>
      <c r="J231" s="58">
        <v>-2.0703244466755217</v>
      </c>
      <c r="K231" s="59">
        <v>-0.43027181654519603</v>
      </c>
      <c r="L231" s="60">
        <f t="array" ref="L231:O231">TRANSPOSE(MMULT(Option!$B$25:$E$28, TRANSPOSE(H231:K231)))</f>
        <v>-0.1656266422999283</v>
      </c>
      <c r="M231" s="60">
        <v>-8.0552025517658762E-2</v>
      </c>
      <c r="N231" s="60">
        <v>-1.8887235629175922</v>
      </c>
      <c r="O231" s="60">
        <v>-0.84288548831233601</v>
      </c>
      <c r="P231" s="56" t="str">
        <f t="shared" si="242"/>
        <v>46/4</v>
      </c>
      <c r="R231" s="80">
        <v>58</v>
      </c>
      <c r="S231" s="3" t="s">
        <v>28</v>
      </c>
      <c r="T231" s="60">
        <f t="array" aca="1" ref="T231:T234" ca="1">TRANSPOSE(OFFSET($L$3, MATCH($R231 &amp; "/" &amp; T$2, $P$3:$P$5002, 0) - 1, 0, 1, $E$1))</f>
        <v>0.86766419187715693</v>
      </c>
      <c r="U231" s="60">
        <f t="array" aca="1" ref="U231:U234" ca="1">TRANSPOSE(OFFSET($L$3, MATCH($R231 &amp; "/" &amp; U$2, $P$3:$P$5002, 0) - 1, 0, 1, $E$1))</f>
        <v>0.27276305919972671</v>
      </c>
      <c r="V231" s="60">
        <f t="array" aca="1" ref="V231:V234" ca="1">TRANSPOSE(OFFSET($L$3, MATCH($R231 &amp; "/" &amp; V$2, $P$3:$P$5002, 0) - 1, 0, 1, $E$1))</f>
        <v>-9.3506468015170138E-2</v>
      </c>
      <c r="W231" s="60">
        <f t="array" aca="1" ref="W231:W234" ca="1">TRANSPOSE(OFFSET($L$3, MATCH($R231 &amp; "/" &amp; W$2, $P$3:$P$5002, 0) - 1, 0, 1, $E$1))</f>
        <v>-0.91863655163858915</v>
      </c>
      <c r="X231" s="60">
        <f t="array" aca="1" ref="X231:X234" ca="1">TRANSPOSE(OFFSET($L$3, MATCH($R231 &amp; "/" &amp; X$2, $P$3:$P$5002, 0) - 1, 0, 1, $E$1))</f>
        <v>-0.70869757466374639</v>
      </c>
      <c r="Y231" s="52">
        <f ca="1">$B$11 * EXP(($E$3 - $C$11^2/2) * Y$2 + $C$11*SQRT(Y$2)*T231)</f>
        <v>130.38210957261717</v>
      </c>
      <c r="Z231" s="52">
        <f ca="1">Y231 * EXP(($E$3 - $C$11^2/2) * (Z$2-Y$2) + $C$11*SQRT(Z$2-Y$2)*U231)</f>
        <v>142.20907889836789</v>
      </c>
      <c r="AA231" s="52">
        <f ca="1">Z231 * EXP(($E$3 - $C$11^2/2) * (AA$2-Z$2) + $C$11*SQRT(AA$2-Z$2)*V231)</f>
        <v>138.96837939802512</v>
      </c>
      <c r="AB231" s="52">
        <f ca="1">AA231 * EXP(($E$3 - $C$11^2/2) * (AB$2-AA$2) + $C$11*SQRT(AB$2-AA$2)*W231)</f>
        <v>106.02293677934017</v>
      </c>
      <c r="AC231" s="52">
        <f ca="1">AB231 * EXP(($E$3 - $C$11^2/2) * (AC$2-AB$2) + $C$11*SQRT(AC$2-AB$2)*X231)</f>
        <v>86.14622843917536</v>
      </c>
      <c r="AD231" s="47"/>
      <c r="AE231" s="3" t="s">
        <v>69</v>
      </c>
      <c r="AF231" s="20" cm="1">
        <f t="array" aca="1" ref="AF231" ca="1">MIN(Y231:Y234 / $D$11:$D$14)</f>
        <v>1.3038210957261718</v>
      </c>
      <c r="AG231" s="20" cm="1">
        <f t="array" aca="1" ref="AG231" ca="1">MIN(Z231:Z234 / $D$11:$D$14)</f>
        <v>1.4220907889836789</v>
      </c>
      <c r="AH231" s="20" cm="1">
        <f t="array" aca="1" ref="AH231" ca="1">MIN(AA231:AA234 / $D$11:$D$14)</f>
        <v>1.3896837939802511</v>
      </c>
      <c r="AI231" s="20" cm="1">
        <f t="array" aca="1" ref="AI231" ca="1">MIN(AB231:AB234 / $D$11:$D$14)</f>
        <v>1.0602293677934016</v>
      </c>
      <c r="AJ231" s="20" cm="1">
        <f t="array" aca="1" ref="AJ231" ca="1">MIN(AC231:AC234 / $D$11:$D$14)</f>
        <v>0.86146228439175365</v>
      </c>
      <c r="AK231" s="72">
        <f t="array" aca="1" ref="AK231" ca="1">SUMPRODUCT(AF232:AJ232, EXP(-$E$3*$AF$2:$AJ$2))</f>
        <v>99879.089572574972</v>
      </c>
      <c r="AL231" s="70">
        <f ca="1">MAX(AC232 - $D$11, 0) * EXP(-$E$2*$E$3)</f>
        <v>5.2876385482953374</v>
      </c>
    </row>
    <row r="232" spans="7:38" ht="14.55" customHeight="1" x14ac:dyDescent="0.3">
      <c r="G232" s="3">
        <v>230</v>
      </c>
      <c r="H232" s="58">
        <v>-0.44423743058582904</v>
      </c>
      <c r="I232" s="58">
        <v>1.3309322671935635</v>
      </c>
      <c r="J232" s="58">
        <v>-1.2608765282235967</v>
      </c>
      <c r="K232" s="59">
        <v>0.19279095945393049</v>
      </c>
      <c r="L232" s="60">
        <f t="array" ref="L232:O232">TRANSPOSE(MMULT(Option!$B$25:$E$28, TRANSPOSE(H232:K232)))</f>
        <v>-0.44423743058582904</v>
      </c>
      <c r="M232" s="60">
        <v>1.0421245996204074</v>
      </c>
      <c r="N232" s="60">
        <v>-0.93661564084680027</v>
      </c>
      <c r="O232" s="60">
        <v>8.9823320480599766E-2</v>
      </c>
      <c r="P232" s="56" t="str">
        <f t="shared" si="242"/>
        <v>46/5</v>
      </c>
      <c r="R232" s="80"/>
      <c r="S232" s="3" t="s">
        <v>29</v>
      </c>
      <c r="T232" s="60">
        <f ca="1"/>
        <v>1.4124933559616291</v>
      </c>
      <c r="U232" s="60">
        <f ca="1"/>
        <v>0.81408877944996683</v>
      </c>
      <c r="V232" s="60">
        <f ca="1"/>
        <v>-0.18861079387311205</v>
      </c>
      <c r="W232" s="60">
        <f ca="1"/>
        <v>-0.5885820089551802</v>
      </c>
      <c r="X232" s="60">
        <f ca="1"/>
        <v>-1.3137591059969163</v>
      </c>
      <c r="Y232" s="52">
        <f ca="1">$B$12 * EXP(($E$3 - $C$12^2/2) * Y$2 + $C$12*SQRT(Y$2)*T232)</f>
        <v>153.53340918773978</v>
      </c>
      <c r="Z232" s="52">
        <f ca="1">Y232 * EXP(($E$3 - $C$12^2/2) * (Z$2-Y$2) + $C$12*SQRT(Z$2-Y$2)*U232)</f>
        <v>196.98839662283072</v>
      </c>
      <c r="AA232" s="52">
        <f ca="1">Z232 * EXP(($E$3 - $C$12^2/2) * (AA$2-Z$2) + $C$12*SQRT(AA$2-Z$2)*V232)</f>
        <v>187.08472487580673</v>
      </c>
      <c r="AB232" s="52">
        <f ca="1">AA232 * EXP(($E$3 - $C$12^2/2) * (AB$2-AA$2) + $C$12*SQRT(AB$2-AA$2)*W232)</f>
        <v>157.58846541639707</v>
      </c>
      <c r="AC232" s="52">
        <f ca="1">AB232 * EXP(($E$3 - $C$12^2/2) * (AC$2-AB$2) + $C$12*SQRT(AC$2-AB$2)*X232)</f>
        <v>106.78946229026909</v>
      </c>
      <c r="AD232" s="47"/>
      <c r="AE232" s="3" t="s">
        <v>47</v>
      </c>
      <c r="AF232" s="64">
        <f t="shared" ref="AF232" ca="1" si="288">($B$5*AF234 + (1 + $B$6)*AF233)*$B$2</f>
        <v>105000</v>
      </c>
      <c r="AG232" s="64">
        <f t="shared" ref="AG232" ca="1" si="289">($B$5*AG234 + (1 + $B$6)*AG233)*$B$2</f>
        <v>0</v>
      </c>
      <c r="AH232" s="64">
        <f t="shared" ref="AH232" ca="1" si="290">($B$5*AH234 + (1 + $B$6)*AH233)*$B$2</f>
        <v>0</v>
      </c>
      <c r="AI232" s="64">
        <f t="shared" ref="AI232" ca="1" si="291">($B$5*AI234 + (1 + $B$6)*AI233)*$B$2</f>
        <v>0</v>
      </c>
      <c r="AJ232" s="64" cm="1">
        <f t="array" aca="1" ref="AJ232" ca="1">($B$5*AJ234 + (1 + $B$6)*AJ233 + AND(NOT(AF233:AJ233)))*$B$2</f>
        <v>0</v>
      </c>
      <c r="AK232" s="73"/>
      <c r="AL232" s="70"/>
    </row>
    <row r="233" spans="7:38" ht="14.55" customHeight="1" x14ac:dyDescent="0.3">
      <c r="G233" s="3">
        <v>231</v>
      </c>
      <c r="H233" s="58">
        <v>-0.61145900891525462</v>
      </c>
      <c r="I233" s="58">
        <v>0.80402350899953723</v>
      </c>
      <c r="J233" s="58">
        <v>0.52721748364176113</v>
      </c>
      <c r="K233" s="59">
        <v>1.5854347621796967</v>
      </c>
      <c r="L233" s="60">
        <f t="array" ref="L233:O233">TRANSPOSE(MMULT(Option!$B$25:$E$28, TRANSPOSE(H233:K233)))</f>
        <v>-0.61145900891525462</v>
      </c>
      <c r="M233" s="60">
        <v>0.4923161145367756</v>
      </c>
      <c r="N233" s="60">
        <v>0.42901959570588333</v>
      </c>
      <c r="O233" s="60">
        <v>1.4265467064171236</v>
      </c>
      <c r="P233" s="56" t="str">
        <f t="shared" si="242"/>
        <v>47/1</v>
      </c>
      <c r="R233" s="80"/>
      <c r="S233" s="3" t="s">
        <v>31</v>
      </c>
      <c r="T233" s="60">
        <f ca="1"/>
        <v>1.3707036161144597</v>
      </c>
      <c r="U233" s="60">
        <f ca="1"/>
        <v>0.42331311090837348</v>
      </c>
      <c r="V233" s="60">
        <f ca="1"/>
        <v>0.49945185710867646</v>
      </c>
      <c r="W233" s="60">
        <f ca="1"/>
        <v>1.2408889316283371</v>
      </c>
      <c r="X233" s="60">
        <f ca="1"/>
        <v>-0.8641464437416766</v>
      </c>
      <c r="Y233" s="52">
        <f ca="1">$B$13 * EXP(($E$3 - $C$13^2/2) * Y$2 + $C$13*SQRT(Y$2)*T233)</f>
        <v>151.62058831619683</v>
      </c>
      <c r="Z233" s="52">
        <f ca="1">Y233 * EXP(($E$3 - $C$13^2/2) * (Z$2-Y$2) + $C$13*SQRT(Z$2-Y$2)*U233)</f>
        <v>173.0144650650098</v>
      </c>
      <c r="AA233" s="52">
        <f ca="1">Z233 * EXP(($E$3 - $C$13^2/2) * (AA$2-Z$2) + $C$13*SQRT(AA$2-Z$2)*V233)</f>
        <v>201.98849922032889</v>
      </c>
      <c r="AB233" s="52">
        <f ca="1">AA233 * EXP(($E$3 - $C$13^2/2) * (AB$2-AA$2) + $C$13*SQRT(AB$2-AA$2)*W233)</f>
        <v>294.55844567910606</v>
      </c>
      <c r="AC233" s="52">
        <f ca="1">AB233 * EXP(($E$3 - $C$13^2/2) * (AC$2-AB$2) + $C$13*SQRT(AC$2-AB$2)*X233)</f>
        <v>228.4308428912974</v>
      </c>
      <c r="AD233" s="47"/>
      <c r="AE233" s="3" t="s">
        <v>46</v>
      </c>
      <c r="AF233" s="52" t="b">
        <f t="shared" ref="AF233" ca="1" si="292">AF231 &gt;= $B$4</f>
        <v>1</v>
      </c>
      <c r="AG233" s="52" t="b">
        <f t="array" aca="1" ref="AG233" ca="1">AND(AG231 &gt;= $B$4, NOT(OR($AF233:AF233)))</f>
        <v>0</v>
      </c>
      <c r="AH233" s="52" t="b">
        <f t="array" aca="1" ref="AH233" ca="1">AND(AH231 &gt;= $B$4, NOT(OR($AF233:AG233)))</f>
        <v>0</v>
      </c>
      <c r="AI233" s="52" t="b">
        <f t="array" aca="1" ref="AI233" ca="1">AND(AI231 &gt;= $B$4, NOT(OR($AF233:AH233)))</f>
        <v>0</v>
      </c>
      <c r="AJ233" s="52" t="b">
        <f t="array" aca="1" ref="AJ233" ca="1">AND(AJ231 &gt;= $B$4, NOT(OR($AF233:AI233)))</f>
        <v>0</v>
      </c>
      <c r="AK233" s="73"/>
      <c r="AL233" s="70"/>
    </row>
    <row r="234" spans="7:38" ht="14.55" customHeight="1" x14ac:dyDescent="0.3">
      <c r="G234" s="3">
        <v>232</v>
      </c>
      <c r="H234" s="58">
        <v>1.1967695249021708</v>
      </c>
      <c r="I234" s="58">
        <v>-1.1161625706439005</v>
      </c>
      <c r="J234" s="58">
        <v>-0.57976641739232315</v>
      </c>
      <c r="K234" s="59">
        <v>1.2388669232099825</v>
      </c>
      <c r="L234" s="60">
        <f t="array" ref="L234:O234">TRANSPOSE(MMULT(Option!$B$25:$E$28, TRANSPOSE(H234:K234)))</f>
        <v>1.1967695249021708</v>
      </c>
      <c r="M234" s="60">
        <v>-0.54427208360956536</v>
      </c>
      <c r="N234" s="60">
        <v>-0.32278683975433425</v>
      </c>
      <c r="O234" s="60">
        <v>1.1341712734072267</v>
      </c>
      <c r="P234" s="56" t="str">
        <f t="shared" si="242"/>
        <v>47/2</v>
      </c>
      <c r="R234" s="80"/>
      <c r="S234" s="3" t="s">
        <v>30</v>
      </c>
      <c r="T234" s="60">
        <f ca="1"/>
        <v>0.88200378227707055</v>
      </c>
      <c r="U234" s="60">
        <f ca="1"/>
        <v>0.46724550510812157</v>
      </c>
      <c r="V234" s="60">
        <f ca="1"/>
        <v>-2.5181092463161164E-2</v>
      </c>
      <c r="W234" s="60">
        <f ca="1"/>
        <v>0.27529541942418523</v>
      </c>
      <c r="X234" s="60">
        <f ca="1"/>
        <v>-0.37140101674282433</v>
      </c>
      <c r="Y234" s="52">
        <f ca="1">$B$14 * EXP(($E$3 - $C$14^2/2) * Y$2 + $C$14*SQRT(Y$2)*T234)</f>
        <v>130.94420555370939</v>
      </c>
      <c r="Z234" s="52">
        <f ca="1">Y234 * EXP(($E$3 - $C$14^2/2) * (Z$2-Y$2) + $C$14*SQRT(Z$2-Y$2)*U234)</f>
        <v>151.40297219289923</v>
      </c>
      <c r="AA234" s="52">
        <f ca="1">Z234 * EXP(($E$3 - $C$14^2/2) * (AA$2-Z$2) + $C$14*SQRT(AA$2-Z$2)*V234)</f>
        <v>151.01673288216472</v>
      </c>
      <c r="AB234" s="52">
        <f ca="1">AA234 * EXP(($E$3 - $C$14^2/2) * (AB$2-AA$2) + $C$14*SQRT(AB$2-AA$2)*W234)</f>
        <v>164.84065339760454</v>
      </c>
      <c r="AC234" s="52">
        <f ca="1">AB234 * EXP(($E$3 - $C$14^2/2) * (AC$2-AB$2) + $C$14*SQRT(AC$2-AB$2)*X234)</f>
        <v>148.19944460777617</v>
      </c>
      <c r="AD234" s="47"/>
      <c r="AE234" s="3" t="s">
        <v>68</v>
      </c>
      <c r="AF234" s="52" t="b">
        <f ca="1">AND(AF231&gt;$B$3, NOT(OR($AF233:AF233)))</f>
        <v>0</v>
      </c>
      <c r="AG234" s="52" t="b">
        <f ca="1">AND(AG231&gt;$B$3, NOT(OR($AF233:AG233)))</f>
        <v>0</v>
      </c>
      <c r="AH234" s="52" t="b">
        <f ca="1">AND(AH231&gt;$B$3, NOT(OR($AF233:AH233)))</f>
        <v>0</v>
      </c>
      <c r="AI234" s="52" t="b">
        <f ca="1">AND(AI231&gt;$B$3, NOT(OR($AF233:AI233)))</f>
        <v>0</v>
      </c>
      <c r="AJ234" s="52" t="b">
        <f ca="1">AND(AJ231&gt;$B$3, NOT(OR($AF233:AJ233)))</f>
        <v>0</v>
      </c>
      <c r="AK234" s="74"/>
      <c r="AL234" s="70"/>
    </row>
    <row r="235" spans="7:38" ht="14.55" customHeight="1" x14ac:dyDescent="0.3">
      <c r="G235" s="3">
        <v>233</v>
      </c>
      <c r="H235" s="58">
        <v>-0.41478660961109992</v>
      </c>
      <c r="I235" s="58">
        <v>-1.519350261782247</v>
      </c>
      <c r="J235" s="58">
        <v>0.30517133719162942</v>
      </c>
      <c r="K235" s="59">
        <v>-0.43390166518438728</v>
      </c>
      <c r="L235" s="60">
        <f t="array" ref="L235:O235">TRANSPOSE(MMULT(Option!$B$25:$E$28, TRANSPOSE(H235:K235)))</f>
        <v>-0.41478660961109992</v>
      </c>
      <c r="M235" s="60">
        <v>-1.5584221601980635</v>
      </c>
      <c r="N235" s="60">
        <v>-0.2957388770267883</v>
      </c>
      <c r="O235" s="60">
        <v>-0.87578177522333645</v>
      </c>
      <c r="P235" s="56" t="str">
        <f t="shared" si="242"/>
        <v>47/3</v>
      </c>
      <c r="R235" s="80">
        <v>59</v>
      </c>
      <c r="S235" s="3" t="s">
        <v>28</v>
      </c>
      <c r="T235" s="60">
        <f t="array" aca="1" ref="T235:T238" ca="1">TRANSPOSE(OFFSET($L$3, MATCH($R235 &amp; "/" &amp; T$2, $P$3:$P$5002, 0) - 1, 0, 1, $E$1))</f>
        <v>-1.8265369219753722E-2</v>
      </c>
      <c r="U235" s="60">
        <f t="array" aca="1" ref="U235:U238" ca="1">TRANSPOSE(OFFSET($L$3, MATCH($R235 &amp; "/" &amp; U$2, $P$3:$P$5002, 0) - 1, 0, 1, $E$1))</f>
        <v>0.76563000169839623</v>
      </c>
      <c r="V235" s="60">
        <f t="array" aca="1" ref="V235:V238" ca="1">TRANSPOSE(OFFSET($L$3, MATCH($R235 &amp; "/" &amp; V$2, $P$3:$P$5002, 0) - 1, 0, 1, $E$1))</f>
        <v>-0.26615269311192702</v>
      </c>
      <c r="W235" s="60">
        <f t="array" aca="1" ref="W235:W238" ca="1">TRANSPOSE(OFFSET($L$3, MATCH($R235 &amp; "/" &amp; W$2, $P$3:$P$5002, 0) - 1, 0, 1, $E$1))</f>
        <v>-0.2881029873651656</v>
      </c>
      <c r="X235" s="60">
        <f t="array" aca="1" ref="X235:X238" ca="1">TRANSPOSE(OFFSET($L$3, MATCH($R235 &amp; "/" &amp; X$2, $P$3:$P$5002, 0) - 1, 0, 1, $E$1))</f>
        <v>-0.30684714993145618</v>
      </c>
      <c r="Y235" s="52">
        <f ca="1">$B$11 * EXP(($E$3 - $C$11^2/2) * Y$2 + $C$11*SQRT(Y$2)*T235)</f>
        <v>99.952050422893223</v>
      </c>
      <c r="Z235" s="52">
        <f ca="1">Y235 * EXP(($E$3 - $C$11^2/2) * (Z$2-Y$2) + $C$11*SQRT(Z$2-Y$2)*U235)</f>
        <v>126.39091141075825</v>
      </c>
      <c r="AA235" s="52">
        <f ca="1">Z235 * EXP(($E$3 - $C$11^2/2) * (AA$2-Z$2) + $C$11*SQRT(AA$2-Z$2)*V235)</f>
        <v>117.27642649294046</v>
      </c>
      <c r="AB235" s="52">
        <f ca="1">AA235 * EXP(($E$3 - $C$11^2/2) * (AB$2-AA$2) + $C$11*SQRT(AB$2-AA$2)*W235)</f>
        <v>108.10498859968429</v>
      </c>
      <c r="AC235" s="52">
        <f ca="1">AB235 * EXP(($E$3 - $C$11^2/2) * (AC$2-AB$2) + $C$11*SQRT(AC$2-AB$2)*X235)</f>
        <v>99.092001493374838</v>
      </c>
      <c r="AD235" s="47"/>
      <c r="AE235" s="3" t="s">
        <v>69</v>
      </c>
      <c r="AF235" s="20" cm="1">
        <f t="array" aca="1" ref="AF235" ca="1">MIN(Y235:Y238 / $D$11:$D$14)</f>
        <v>0.99952050422893224</v>
      </c>
      <c r="AG235" s="20" cm="1">
        <f t="array" aca="1" ref="AG235" ca="1">MIN(Z235:Z238 / $D$11:$D$14)</f>
        <v>1.152433394015218</v>
      </c>
      <c r="AH235" s="20" cm="1">
        <f t="array" aca="1" ref="AH235" ca="1">MIN(AA235:AA238 / $D$11:$D$14)</f>
        <v>0.86325104990630508</v>
      </c>
      <c r="AI235" s="20" cm="1">
        <f t="array" aca="1" ref="AI235" ca="1">MIN(AB235:AB238 / $D$11:$D$14)</f>
        <v>0.80149501767401499</v>
      </c>
      <c r="AJ235" s="20" cm="1">
        <f t="array" aca="1" ref="AJ235" ca="1">MIN(AC235:AC238 / $D$11:$D$14)</f>
        <v>0.99092001493374837</v>
      </c>
      <c r="AK235" s="72">
        <f t="array" aca="1" ref="AK235" ca="1">SUMPRODUCT(AF236:AJ236, EXP(-$E$3*$AF$2:$AJ$2))</f>
        <v>142594.67363380725</v>
      </c>
      <c r="AL235" s="70">
        <f ca="1">MAX(AC236 - $D$11, 0) * EXP(-$E$2*$E$3)</f>
        <v>88.533634132628393</v>
      </c>
    </row>
    <row r="236" spans="7:38" ht="14.55" customHeight="1" x14ac:dyDescent="0.3">
      <c r="G236" s="3">
        <v>234</v>
      </c>
      <c r="H236" s="58">
        <v>0.40473593930470353</v>
      </c>
      <c r="I236" s="58">
        <v>1.9198427322280072</v>
      </c>
      <c r="J236" s="58">
        <v>-5.9575720665240401E-3</v>
      </c>
      <c r="K236" s="59">
        <v>0.75095399634919735</v>
      </c>
      <c r="L236" s="60">
        <f t="array" ref="L236:O236">TRANSPOSE(MMULT(Option!$B$25:$E$28, TRANSPOSE(H236:K236)))</f>
        <v>0.40473593930470353</v>
      </c>
      <c r="M236" s="60">
        <v>1.9214593042910171</v>
      </c>
      <c r="N236" s="60">
        <v>0.65939461694303503</v>
      </c>
      <c r="O236" s="60">
        <v>1.3065429960519557</v>
      </c>
      <c r="P236" s="56" t="str">
        <f t="shared" si="242"/>
        <v>47/4</v>
      </c>
      <c r="R236" s="80"/>
      <c r="S236" s="3" t="s">
        <v>29</v>
      </c>
      <c r="T236" s="60">
        <f ca="1"/>
        <v>0.69138392951171124</v>
      </c>
      <c r="U236" s="60">
        <f ca="1"/>
        <v>-8.104617731381708E-2</v>
      </c>
      <c r="V236" s="60">
        <f ca="1"/>
        <v>1.7800840205423365</v>
      </c>
      <c r="W236" s="60">
        <f ca="1"/>
        <v>-0.86220371574473698</v>
      </c>
      <c r="X236" s="60">
        <f ca="1"/>
        <v>0.91947109464712051</v>
      </c>
      <c r="Y236" s="52">
        <f ca="1">$B$12 * EXP(($E$3 - $C$12^2/2) * Y$2 + $C$12*SQRT(Y$2)*T236)</f>
        <v>123.6661214094506</v>
      </c>
      <c r="Z236" s="52">
        <f ca="1">Y236 * EXP(($E$3 - $C$12^2/2) * (Z$2-Y$2) + $C$12*SQRT(Z$2-Y$2)*U236)</f>
        <v>121.30056958943864</v>
      </c>
      <c r="AA236" s="52">
        <f ca="1">Z236 * EXP(($E$3 - $C$12^2/2) * (AA$2-Z$2) + $C$12*SQRT(AA$2-Z$2)*V236)</f>
        <v>207.94980278473037</v>
      </c>
      <c r="AB236" s="52">
        <f ca="1">AA236 * EXP(($E$3 - $C$12^2/2) * (AB$2-AA$2) + $C$12*SQRT(AB$2-AA$2)*W236)</f>
        <v>161.35963039578809</v>
      </c>
      <c r="AC236" s="52">
        <f ca="1">AB236 * EXP(($E$3 - $C$12^2/2) * (AC$2-AB$2) + $C$12*SQRT(AC$2-AB$2)*X236)</f>
        <v>213.67943645802822</v>
      </c>
      <c r="AD236" s="47"/>
      <c r="AE236" s="3" t="s">
        <v>47</v>
      </c>
      <c r="AF236" s="64">
        <f t="shared" ref="AF236" ca="1" si="293">($B$5*AF238 + (1 + $B$6)*AF237)*$B$2</f>
        <v>15000</v>
      </c>
      <c r="AG236" s="64">
        <f t="shared" ref="AG236" ca="1" si="294">($B$5*AG238 + (1 + $B$6)*AG237)*$B$2</f>
        <v>15000</v>
      </c>
      <c r="AH236" s="64">
        <f t="shared" ref="AH236" ca="1" si="295">($B$5*AH238 + (1 + $B$6)*AH237)*$B$2</f>
        <v>15000</v>
      </c>
      <c r="AI236" s="64">
        <f t="shared" ref="AI236" ca="1" si="296">($B$5*AI238 + (1 + $B$6)*AI237)*$B$2</f>
        <v>15000</v>
      </c>
      <c r="AJ236" s="64" cm="1">
        <f t="array" aca="1" ref="AJ236" ca="1">($B$5*AJ238 + (1 + $B$6)*AJ237 + AND(NOT(AF237:AJ237)))*$B$2</f>
        <v>114999.99999999999</v>
      </c>
      <c r="AK236" s="73"/>
      <c r="AL236" s="70"/>
    </row>
    <row r="237" spans="7:38" ht="14.55" customHeight="1" x14ac:dyDescent="0.3">
      <c r="G237" s="3">
        <v>235</v>
      </c>
      <c r="H237" s="58">
        <v>-0.43004756231456487</v>
      </c>
      <c r="I237" s="58">
        <v>-0.62691936358936518</v>
      </c>
      <c r="J237" s="58">
        <v>-2.923242055403878</v>
      </c>
      <c r="K237" s="59">
        <v>0.27173626510084503</v>
      </c>
      <c r="L237" s="60">
        <f t="array" ref="L237:O237">TRANSPOSE(MMULT(Option!$B$25:$E$28, TRANSPOSE(H237:K237)))</f>
        <v>-0.43004756231456487</v>
      </c>
      <c r="M237" s="60">
        <v>-0.74660011258218761</v>
      </c>
      <c r="N237" s="60">
        <v>-2.9036979715738789</v>
      </c>
      <c r="O237" s="60">
        <v>-0.67404244197492968</v>
      </c>
      <c r="P237" s="56" t="str">
        <f t="shared" si="242"/>
        <v>47/5</v>
      </c>
      <c r="R237" s="80"/>
      <c r="S237" s="3" t="s">
        <v>31</v>
      </c>
      <c r="T237" s="60">
        <f ca="1"/>
        <v>1.4285072822671669</v>
      </c>
      <c r="U237" s="60">
        <f ca="1"/>
        <v>0.49274338341485502</v>
      </c>
      <c r="V237" s="60">
        <f ca="1"/>
        <v>0.15098043800834277</v>
      </c>
      <c r="W237" s="60">
        <f ca="1"/>
        <v>1.0173455134781624</v>
      </c>
      <c r="X237" s="60">
        <f ca="1"/>
        <v>1.3601054039611498</v>
      </c>
      <c r="Y237" s="52">
        <f ca="1">$B$13 * EXP(($E$3 - $C$13^2/2) * Y$2 + $C$13*SQRT(Y$2)*T237)</f>
        <v>154.27278562367999</v>
      </c>
      <c r="Z237" s="52">
        <f ca="1">Y237 * EXP(($E$3 - $C$13^2/2) * (Z$2-Y$2) + $C$13*SQRT(Z$2-Y$2)*U237)</f>
        <v>179.7461154811788</v>
      </c>
      <c r="AA237" s="52">
        <f ca="1">Z237 * EXP(($E$3 - $C$13^2/2) * (AA$2-Z$2) + $C$13*SQRT(AA$2-Z$2)*V237)</f>
        <v>189.01748369334669</v>
      </c>
      <c r="AB237" s="52">
        <f ca="1">AA237 * EXP(($E$3 - $C$13^2/2) * (AB$2-AA$2) + $C$13*SQRT(AB$2-AA$2)*W237)</f>
        <v>257.76367354694293</v>
      </c>
      <c r="AC237" s="52">
        <f ca="1">AB237 * EXP(($E$3 - $C$13^2/2) * (AC$2-AB$2) + $C$13*SQRT(AC$2-AB$2)*X237)</f>
        <v>389.58216473788349</v>
      </c>
      <c r="AD237" s="47"/>
      <c r="AE237" s="3" t="s">
        <v>46</v>
      </c>
      <c r="AF237" s="52" t="b">
        <f t="shared" ref="AF237" ca="1" si="297">AF235 &gt;= $B$4</f>
        <v>0</v>
      </c>
      <c r="AG237" s="52" t="b">
        <f t="array" aca="1" ref="AG237" ca="1">AND(AG235 &gt;= $B$4, NOT(OR($AF237:AF237)))</f>
        <v>0</v>
      </c>
      <c r="AH237" s="52" t="b">
        <f t="array" aca="1" ref="AH237" ca="1">AND(AH235 &gt;= $B$4, NOT(OR($AF237:AG237)))</f>
        <v>0</v>
      </c>
      <c r="AI237" s="52" t="b">
        <f t="array" aca="1" ref="AI237" ca="1">AND(AI235 &gt;= $B$4, NOT(OR($AF237:AH237)))</f>
        <v>0</v>
      </c>
      <c r="AJ237" s="52" t="b">
        <f t="array" aca="1" ref="AJ237" ca="1">AND(AJ235 &gt;= $B$4, NOT(OR($AF237:AI237)))</f>
        <v>0</v>
      </c>
      <c r="AK237" s="73"/>
      <c r="AL237" s="70"/>
    </row>
    <row r="238" spans="7:38" ht="14.55" customHeight="1" x14ac:dyDescent="0.3">
      <c r="G238" s="3">
        <v>236</v>
      </c>
      <c r="H238" s="58">
        <v>0.59827954670587158</v>
      </c>
      <c r="I238" s="58">
        <v>0.99373902838584349</v>
      </c>
      <c r="J238" s="58">
        <v>-0.86294236408670921</v>
      </c>
      <c r="K238" s="59">
        <v>0.40341453521067444</v>
      </c>
      <c r="L238" s="60">
        <f t="array" ref="L238:O238">TRANSPOSE(MMULT(Option!$B$25:$E$28, TRANSPOSE(H238:K238)))</f>
        <v>0.59827954670587158</v>
      </c>
      <c r="M238" s="60">
        <v>1.1500886824043484</v>
      </c>
      <c r="N238" s="60">
        <v>-0.25839718471056217</v>
      </c>
      <c r="O238" s="60">
        <v>0.6765682452262709</v>
      </c>
      <c r="P238" s="56" t="str">
        <f t="shared" si="242"/>
        <v>48/1</v>
      </c>
      <c r="R238" s="80"/>
      <c r="S238" s="3" t="s">
        <v>30</v>
      </c>
      <c r="T238" s="60">
        <f ca="1"/>
        <v>0.34379377728666977</v>
      </c>
      <c r="U238" s="60">
        <f ca="1"/>
        <v>9.5791894736945132E-2</v>
      </c>
      <c r="V238" s="60">
        <f ca="1"/>
        <v>-0.97975142698258</v>
      </c>
      <c r="W238" s="60">
        <f ca="1"/>
        <v>-0.26408932238723243</v>
      </c>
      <c r="X238" s="60">
        <f ca="1"/>
        <v>1.590839181729675</v>
      </c>
      <c r="Y238" s="52">
        <f ca="1">$B$14 * EXP(($E$3 - $C$14^2/2) * Y$2 + $C$14*SQRT(Y$2)*T238)</f>
        <v>111.42016429798328</v>
      </c>
      <c r="Z238" s="52">
        <f ca="1">Y238 * EXP(($E$3 - $C$14^2/2) * (Z$2-Y$2) + $C$14*SQRT(Z$2-Y$2)*U238)</f>
        <v>115.24333940152179</v>
      </c>
      <c r="AA238" s="52">
        <f ca="1">Z238 * EXP(($E$3 - $C$14^2/2) * (AA$2-Z$2) + $C$14*SQRT(AA$2-Z$2)*V238)</f>
        <v>86.325104990630507</v>
      </c>
      <c r="AB238" s="52">
        <f ca="1">AA238 * EXP(($E$3 - $C$14^2/2) * (AB$2-AA$2) + $C$14*SQRT(AB$2-AA$2)*W238)</f>
        <v>80.149501767401503</v>
      </c>
      <c r="AC238" s="52">
        <f ca="1">AB238 * EXP(($E$3 - $C$14^2/2) * (AC$2-AB$2) + $C$14*SQRT(AC$2-AB$2)*X238)</f>
        <v>129.81955104398631</v>
      </c>
      <c r="AD238" s="47"/>
      <c r="AE238" s="3" t="s">
        <v>68</v>
      </c>
      <c r="AF238" s="52" t="b">
        <f ca="1">AND(AF235&gt;$B$3, NOT(OR($AF237:AF237)))</f>
        <v>1</v>
      </c>
      <c r="AG238" s="52" t="b">
        <f ca="1">AND(AG235&gt;$B$3, NOT(OR($AF237:AG237)))</f>
        <v>1</v>
      </c>
      <c r="AH238" s="52" t="b">
        <f ca="1">AND(AH235&gt;$B$3, NOT(OR($AF237:AH237)))</f>
        <v>1</v>
      </c>
      <c r="AI238" s="52" t="b">
        <f ca="1">AND(AI235&gt;$B$3, NOT(OR($AF237:AI237)))</f>
        <v>1</v>
      </c>
      <c r="AJ238" s="52" t="b">
        <f ca="1">AND(AJ235&gt;$B$3, NOT(OR($AF237:AJ237)))</f>
        <v>1</v>
      </c>
      <c r="AK238" s="74"/>
      <c r="AL238" s="70"/>
    </row>
    <row r="239" spans="7:38" ht="14.55" customHeight="1" x14ac:dyDescent="0.3">
      <c r="G239" s="3">
        <v>237</v>
      </c>
      <c r="H239" s="58">
        <v>5.1969676963779333E-2</v>
      </c>
      <c r="I239" s="58">
        <v>1.026006580055177</v>
      </c>
      <c r="J239" s="58">
        <v>-0.34775572076622485</v>
      </c>
      <c r="K239" s="59">
        <v>-0.79020723194866871</v>
      </c>
      <c r="L239" s="60">
        <f t="array" ref="L239:O239">TRANSPOSE(MMULT(Option!$B$25:$E$28, TRANSPOSE(H239:K239)))</f>
        <v>5.1969676963779333E-2</v>
      </c>
      <c r="M239" s="60">
        <v>0.96113843411063515</v>
      </c>
      <c r="N239" s="60">
        <v>-1.5977889630650111E-2</v>
      </c>
      <c r="O239" s="60">
        <v>-0.45510855166075215</v>
      </c>
      <c r="P239" s="56" t="str">
        <f t="shared" si="242"/>
        <v>48/2</v>
      </c>
      <c r="R239" s="80">
        <v>60</v>
      </c>
      <c r="S239" s="3" t="s">
        <v>28</v>
      </c>
      <c r="T239" s="60">
        <f t="array" aca="1" ref="T239:T242" ca="1">TRANSPOSE(OFFSET($L$3, MATCH($R239 &amp; "/" &amp; T$2, $P$3:$P$5002, 0) - 1, 0, 1, $E$1))</f>
        <v>1.0210678398880506</v>
      </c>
      <c r="U239" s="60">
        <f t="array" aca="1" ref="U239:U242" ca="1">TRANSPOSE(OFFSET($L$3, MATCH($R239 &amp; "/" &amp; U$2, $P$3:$P$5002, 0) - 1, 0, 1, $E$1))</f>
        <v>0.19207545641516394</v>
      </c>
      <c r="V239" s="60">
        <f t="array" aca="1" ref="V239:V242" ca="1">TRANSPOSE(OFFSET($L$3, MATCH($R239 &amp; "/" &amp; V$2, $P$3:$P$5002, 0) - 1, 0, 1, $E$1))</f>
        <v>2.3446042931347764</v>
      </c>
      <c r="W239" s="60">
        <f t="array" aca="1" ref="W239:W242" ca="1">TRANSPOSE(OFFSET($L$3, MATCH($R239 &amp; "/" &amp; W$2, $P$3:$P$5002, 0) - 1, 0, 1, $E$1))</f>
        <v>7.2199178784252374E-2</v>
      </c>
      <c r="X239" s="60">
        <f t="array" aca="1" ref="X239:X242" ca="1">TRANSPOSE(OFFSET($L$3, MATCH($R239 &amp; "/" &amp; X$2, $P$3:$P$5002, 0) - 1, 0, 1, $E$1))</f>
        <v>-0.93096517031236825</v>
      </c>
      <c r="Y239" s="52">
        <f ca="1">$B$11 * EXP(($E$3 - $C$11^2/2) * Y$2 + $C$11*SQRT(Y$2)*T239)</f>
        <v>136.52265041353974</v>
      </c>
      <c r="Z239" s="52">
        <f ca="1">Y239 * EXP(($E$3 - $C$11^2/2) * (Z$2-Y$2) + $C$11*SQRT(Z$2-Y$2)*U239)</f>
        <v>145.34542850540271</v>
      </c>
      <c r="AA239" s="52">
        <f ca="1">Z239 * EXP(($E$3 - $C$11^2/2) * (AA$2-Z$2) + $C$11*SQRT(AA$2-Z$2)*V239)</f>
        <v>295.15317616543257</v>
      </c>
      <c r="AB239" s="52">
        <f ca="1">AA239 * EXP(($E$3 - $C$11^2/2) * (AB$2-AA$2) + $C$11*SQRT(AB$2-AA$2)*W239)</f>
        <v>303.1277144246929</v>
      </c>
      <c r="AC239" s="52">
        <f ca="1">AB239 * EXP(($E$3 - $C$11^2/2) * (AC$2-AB$2) + $C$11*SQRT(AC$2-AB$2)*X239)</f>
        <v>230.41099876117809</v>
      </c>
      <c r="AD239" s="47"/>
      <c r="AE239" s="3" t="s">
        <v>69</v>
      </c>
      <c r="AF239" s="20" cm="1">
        <f t="array" aca="1" ref="AF239" ca="1">MIN(Y239:Y242 / $D$11:$D$14)</f>
        <v>0.62170363453953525</v>
      </c>
      <c r="AG239" s="20" cm="1">
        <f t="array" aca="1" ref="AG239" ca="1">MIN(Z239:Z242 / $D$11:$D$14)</f>
        <v>0.53593806456976223</v>
      </c>
      <c r="AH239" s="20" cm="1">
        <f t="array" aca="1" ref="AH239" ca="1">MIN(AA239:AA242 / $D$11:$D$14)</f>
        <v>0.87697153582972509</v>
      </c>
      <c r="AI239" s="20" cm="1">
        <f t="array" aca="1" ref="AI239" ca="1">MIN(AB239:AB242 / $D$11:$D$14)</f>
        <v>0.85543895227040478</v>
      </c>
      <c r="AJ239" s="20" cm="1">
        <f t="array" aca="1" ref="AJ239" ca="1">MIN(AC239:AC242 / $D$11:$D$14)</f>
        <v>0.91065885562561411</v>
      </c>
      <c r="AK239" s="72">
        <f t="array" aca="1" ref="AK239" ca="1">SUMPRODUCT(AF240:AJ240, EXP(-$E$3*$AF$2:$AJ$2))</f>
        <v>114753.67099575714</v>
      </c>
      <c r="AL239" s="70">
        <f ca="1">MAX(AC240 - $D$11, 0) * EXP(-$E$2*$E$3)</f>
        <v>4.6066394308652434</v>
      </c>
    </row>
    <row r="240" spans="7:38" ht="14.55" customHeight="1" x14ac:dyDescent="0.3">
      <c r="G240" s="3">
        <v>238</v>
      </c>
      <c r="H240" s="58">
        <v>1.6135481963860989</v>
      </c>
      <c r="I240" s="58">
        <v>0.10336129709220952</v>
      </c>
      <c r="J240" s="58">
        <v>-0.18813244622179345</v>
      </c>
      <c r="K240" s="59">
        <v>0.94453371972962452</v>
      </c>
      <c r="L240" s="60">
        <f t="array" ref="L240:O240">TRANSPOSE(MMULT(Option!$B$25:$E$28, TRANSPOSE(H240:K240)))</f>
        <v>1.6135481963860989</v>
      </c>
      <c r="M240" s="60">
        <v>0.74015147212521337</v>
      </c>
      <c r="N240" s="60">
        <v>0.50724699838200982</v>
      </c>
      <c r="O240" s="60">
        <v>1.4446162798642093</v>
      </c>
      <c r="P240" s="56" t="str">
        <f t="shared" si="242"/>
        <v>48/3</v>
      </c>
      <c r="R240" s="80"/>
      <c r="S240" s="3" t="s">
        <v>29</v>
      </c>
      <c r="T240" s="60">
        <f ca="1"/>
        <v>-1.2382675506716758</v>
      </c>
      <c r="U240" s="60">
        <f ca="1"/>
        <v>0.67932322315623839</v>
      </c>
      <c r="V240" s="60">
        <f ca="1"/>
        <v>0.41528861168071329</v>
      </c>
      <c r="W240" s="60">
        <f ca="1"/>
        <v>0.40026137814219359</v>
      </c>
      <c r="X240" s="60">
        <f ca="1"/>
        <v>-0.14838200472068538</v>
      </c>
      <c r="Y240" s="52">
        <f ca="1">$B$12 * EXP(($E$3 - $C$12^2/2) * Y$2 + $C$12*SQRT(Y$2)*T240)</f>
        <v>69.316981591421552</v>
      </c>
      <c r="Z240" s="52">
        <f ca="1">Y240 * EXP(($E$3 - $C$12^2/2) * (Z$2-Y$2) + $C$12*SQRT(Z$2-Y$2)*U240)</f>
        <v>85.412024050979937</v>
      </c>
      <c r="AA240" s="52">
        <f ca="1">Z240 * EXP(($E$3 - $C$12^2/2) * (AA$2-Z$2) + $C$12*SQRT(AA$2-Z$2)*V240)</f>
        <v>97.229432705063189</v>
      </c>
      <c r="AB240" s="52">
        <f ca="1">AA240 * EXP(($E$3 - $C$12^2/2) * (AB$2-AA$2) + $C$12*SQRT(AB$2-AA$2)*W240)</f>
        <v>110.18402083197316</v>
      </c>
      <c r="AC240" s="52">
        <f ca="1">AB240 * EXP(($E$3 - $C$12^2/2) * (AC$2-AB$2) + $C$12*SQRT(AC$2-AB$2)*X240)</f>
        <v>105.91504211474692</v>
      </c>
      <c r="AD240" s="47"/>
      <c r="AE240" s="3" t="s">
        <v>47</v>
      </c>
      <c r="AF240" s="64">
        <f t="shared" ref="AF240" ca="1" si="298">($B$5*AF242 + (1 + $B$6)*AF241)*$B$2</f>
        <v>0</v>
      </c>
      <c r="AG240" s="64">
        <f t="shared" ref="AG240" ca="1" si="299">($B$5*AG242 + (1 + $B$6)*AG241)*$B$2</f>
        <v>0</v>
      </c>
      <c r="AH240" s="64">
        <f t="shared" ref="AH240" ca="1" si="300">($B$5*AH242 + (1 + $B$6)*AH241)*$B$2</f>
        <v>15000</v>
      </c>
      <c r="AI240" s="64">
        <f t="shared" ref="AI240" ca="1" si="301">($B$5*AI242 + (1 + $B$6)*AI241)*$B$2</f>
        <v>15000</v>
      </c>
      <c r="AJ240" s="64" cm="1">
        <f t="array" aca="1" ref="AJ240" ca="1">($B$5*AJ242 + (1 + $B$6)*AJ241 + AND(NOT(AF241:AJ241)))*$B$2</f>
        <v>114999.99999999999</v>
      </c>
      <c r="AK240" s="73"/>
      <c r="AL240" s="70"/>
    </row>
    <row r="241" spans="7:38" ht="14.55" customHeight="1" x14ac:dyDescent="0.3">
      <c r="G241" s="3">
        <v>239</v>
      </c>
      <c r="H241" s="58">
        <v>0.64009402802869464</v>
      </c>
      <c r="I241" s="58">
        <v>0.19823115566887387</v>
      </c>
      <c r="J241" s="58">
        <v>-1.6372626389722309</v>
      </c>
      <c r="K241" s="59">
        <v>0.19673988384216004</v>
      </c>
      <c r="L241" s="60">
        <f t="array" ref="L241:O241">TRANSPOSE(MMULT(Option!$B$25:$E$28, TRANSPOSE(H241:K241)))</f>
        <v>0.64009402802869464</v>
      </c>
      <c r="M241" s="60">
        <v>0.43771946640171566</v>
      </c>
      <c r="N241" s="60">
        <v>-1.1300775432336141</v>
      </c>
      <c r="O241" s="60">
        <v>0.15686373796276185</v>
      </c>
      <c r="P241" s="56" t="str">
        <f t="shared" si="242"/>
        <v>48/4</v>
      </c>
      <c r="R241" s="80"/>
      <c r="S241" s="3" t="s">
        <v>31</v>
      </c>
      <c r="T241" s="60">
        <f ca="1"/>
        <v>-1.6009725719770218</v>
      </c>
      <c r="U241" s="60">
        <f ca="1"/>
        <v>-0.51148301390198947</v>
      </c>
      <c r="V241" s="60">
        <f ca="1"/>
        <v>1.6248531077751138</v>
      </c>
      <c r="W241" s="60">
        <f ca="1"/>
        <v>-9.9532679625831788E-2</v>
      </c>
      <c r="X241" s="60">
        <f ca="1"/>
        <v>0.19184541014897127</v>
      </c>
      <c r="Y241" s="52">
        <f ca="1">$B$13 * EXP(($E$3 - $C$13^2/2) * Y$2 + $C$13*SQRT(Y$2)*T241)</f>
        <v>62.170363453953527</v>
      </c>
      <c r="Z241" s="52">
        <f ca="1">Y241 * EXP(($E$3 - $C$13^2/2) * (Z$2-Y$2) + $C$13*SQRT(Z$2-Y$2)*U241)</f>
        <v>53.593806456976218</v>
      </c>
      <c r="AA241" s="52">
        <f ca="1">Z241 * EXP(($E$3 - $C$13^2/2) * (AA$2-Z$2) + $C$13*SQRT(AA$2-Z$2)*V241)</f>
        <v>87.697153582972504</v>
      </c>
      <c r="AB241" s="52">
        <f ca="1">AA241 * EXP(($E$3 - $C$13^2/2) * (AB$2-AA$2) + $C$13*SQRT(AB$2-AA$2)*W241)</f>
        <v>85.54389522704048</v>
      </c>
      <c r="AC241" s="52">
        <f ca="1">AB241 * EXP(($E$3 - $C$13^2/2) * (AC$2-AB$2) + $C$13*SQRT(AC$2-AB$2)*X241)</f>
        <v>91.065885562561405</v>
      </c>
      <c r="AD241" s="47"/>
      <c r="AE241" s="3" t="s">
        <v>46</v>
      </c>
      <c r="AF241" s="52" t="b">
        <f t="shared" ref="AF241" ca="1" si="302">AF239 &gt;= $B$4</f>
        <v>0</v>
      </c>
      <c r="AG241" s="52" t="b">
        <f t="array" aca="1" ref="AG241" ca="1">AND(AG239 &gt;= $B$4, NOT(OR($AF241:AF241)))</f>
        <v>0</v>
      </c>
      <c r="AH241" s="52" t="b">
        <f t="array" aca="1" ref="AH241" ca="1">AND(AH239 &gt;= $B$4, NOT(OR($AF241:AG241)))</f>
        <v>0</v>
      </c>
      <c r="AI241" s="52" t="b">
        <f t="array" aca="1" ref="AI241" ca="1">AND(AI239 &gt;= $B$4, NOT(OR($AF241:AH241)))</f>
        <v>0</v>
      </c>
      <c r="AJ241" s="52" t="b">
        <f t="array" aca="1" ref="AJ241" ca="1">AND(AJ239 &gt;= $B$4, NOT(OR($AF241:AI241)))</f>
        <v>0</v>
      </c>
      <c r="AK241" s="73"/>
      <c r="AL241" s="70"/>
    </row>
    <row r="242" spans="7:38" ht="14.55" customHeight="1" x14ac:dyDescent="0.3">
      <c r="G242" s="3">
        <v>240</v>
      </c>
      <c r="H242" s="58">
        <v>1.2130257040041741</v>
      </c>
      <c r="I242" s="58">
        <v>0.29599160399435021</v>
      </c>
      <c r="J242" s="58">
        <v>-0.34884767478013035</v>
      </c>
      <c r="K242" s="59">
        <v>-0.19125741339920987</v>
      </c>
      <c r="L242" s="60">
        <f t="array" ref="L242:O242">TRANSPOSE(MMULT(Option!$B$25:$E$28, TRANSPOSE(H242:K242)))</f>
        <v>1.2130257040041741</v>
      </c>
      <c r="M242" s="60">
        <v>0.75649106767677032</v>
      </c>
      <c r="N242" s="60">
        <v>0.25632265348385719</v>
      </c>
      <c r="O242" s="60">
        <v>0.33084791953617226</v>
      </c>
      <c r="P242" s="56" t="str">
        <f t="shared" si="242"/>
        <v>48/5</v>
      </c>
      <c r="R242" s="80"/>
      <c r="S242" s="3" t="s">
        <v>30</v>
      </c>
      <c r="T242" s="60">
        <f ca="1"/>
        <v>0.41774451146106206</v>
      </c>
      <c r="U242" s="60">
        <f ca="1"/>
        <v>0.25626909439232992</v>
      </c>
      <c r="V242" s="60">
        <f ca="1"/>
        <v>1.4201358923404415</v>
      </c>
      <c r="W242" s="60">
        <f ca="1"/>
        <v>1.6441637252138102</v>
      </c>
      <c r="X242" s="60">
        <f ca="1"/>
        <v>-1.2774394174818717</v>
      </c>
      <c r="Y242" s="52">
        <f ca="1">$B$14 * EXP(($E$3 - $C$14^2/2) * Y$2 + $C$14*SQRT(Y$2)*T242)</f>
        <v>113.9196686940936</v>
      </c>
      <c r="Z242" s="52">
        <f ca="1">Y242 * EXP(($E$3 - $C$14^2/2) * (Z$2-Y$2) + $C$14*SQRT(Z$2-Y$2)*U242)</f>
        <v>123.64001860537252</v>
      </c>
      <c r="AA242" s="52">
        <f ca="1">Z242 * EXP(($E$3 - $C$14^2/2) * (AA$2-Z$2) + $C$14*SQRT(AA$2-Z$2)*V242)</f>
        <v>190.26446691353661</v>
      </c>
      <c r="AB242" s="52">
        <f ca="1">AA242 * EXP(($E$3 - $C$14^2/2) * (AB$2-AA$2) + $C$14*SQRT(AB$2-AA$2)*W242)</f>
        <v>313.14431451241404</v>
      </c>
      <c r="AC242" s="52">
        <f ca="1">AB242 * EXP(($E$3 - $C$14^2/2) * (AC$2-AB$2) + $C$14*SQRT(AC$2-AB$2)*X242)</f>
        <v>214.52629703765371</v>
      </c>
      <c r="AD242" s="47"/>
      <c r="AE242" s="3" t="s">
        <v>68</v>
      </c>
      <c r="AF242" s="52" t="b">
        <f ca="1">AND(AF239&gt;$B$3, NOT(OR($AF241:AF241)))</f>
        <v>0</v>
      </c>
      <c r="AG242" s="52" t="b">
        <f ca="1">AND(AG239&gt;$B$3, NOT(OR($AF241:AG241)))</f>
        <v>0</v>
      </c>
      <c r="AH242" s="52" t="b">
        <f ca="1">AND(AH239&gt;$B$3, NOT(OR($AF241:AH241)))</f>
        <v>1</v>
      </c>
      <c r="AI242" s="52" t="b">
        <f ca="1">AND(AI239&gt;$B$3, NOT(OR($AF241:AI241)))</f>
        <v>1</v>
      </c>
      <c r="AJ242" s="52" t="b">
        <f ca="1">AND(AJ239&gt;$B$3, NOT(OR($AF241:AJ241)))</f>
        <v>1</v>
      </c>
      <c r="AK242" s="74"/>
      <c r="AL242" s="70"/>
    </row>
    <row r="243" spans="7:38" ht="14.55" customHeight="1" x14ac:dyDescent="0.3">
      <c r="G243" s="3">
        <v>241</v>
      </c>
      <c r="H243" s="58">
        <v>0.58899005994017961</v>
      </c>
      <c r="I243" s="58">
        <v>1.0333434630489347</v>
      </c>
      <c r="J243" s="58">
        <v>4.4543478158796647E-2</v>
      </c>
      <c r="K243" s="59">
        <v>-2.546379482240714</v>
      </c>
      <c r="L243" s="60">
        <f t="array" ref="L243:O243">TRANSPOSE(MMULT(Option!$B$25:$E$28, TRANSPOSE(H243:K243)))</f>
        <v>0.58899005994017961</v>
      </c>
      <c r="M243" s="60">
        <v>1.182670951637981</v>
      </c>
      <c r="N243" s="60">
        <v>0.54531184567699897</v>
      </c>
      <c r="O243" s="60">
        <v>-1.6657062550270441</v>
      </c>
      <c r="P243" s="56" t="str">
        <f t="shared" si="242"/>
        <v>49/1</v>
      </c>
      <c r="R243" s="80">
        <v>61</v>
      </c>
      <c r="S243" s="3" t="s">
        <v>28</v>
      </c>
      <c r="T243" s="60">
        <f t="array" aca="1" ref="T243:T246" ca="1">TRANSPOSE(OFFSET($L$3, MATCH($R243 &amp; "/" &amp; T$2, $P$3:$P$5002, 0) - 1, 0, 1, $E$1))</f>
        <v>0.98929917967411429</v>
      </c>
      <c r="U243" s="60">
        <f t="array" aca="1" ref="U243:U246" ca="1">TRANSPOSE(OFFSET($L$3, MATCH($R243 &amp; "/" &amp; U$2, $P$3:$P$5002, 0) - 1, 0, 1, $E$1))</f>
        <v>1.6676398953931413</v>
      </c>
      <c r="V243" s="60">
        <f t="array" aca="1" ref="V243:V246" ca="1">TRANSPOSE(OFFSET($L$3, MATCH($R243 &amp; "/" &amp; V$2, $P$3:$P$5002, 0) - 1, 0, 1, $E$1))</f>
        <v>1.2641086394691148</v>
      </c>
      <c r="W243" s="60">
        <f t="array" aca="1" ref="W243:W246" ca="1">TRANSPOSE(OFFSET($L$3, MATCH($R243 &amp; "/" &amp; W$2, $P$3:$P$5002, 0) - 1, 0, 1, $E$1))</f>
        <v>-0.85125896525890032</v>
      </c>
      <c r="X243" s="60">
        <f t="array" aca="1" ref="X243:X246" ca="1">TRANSPOSE(OFFSET($L$3, MATCH($R243 &amp; "/" &amp; X$2, $P$3:$P$5002, 0) - 1, 0, 1, $E$1))</f>
        <v>0.73718988465106317</v>
      </c>
      <c r="Y243" s="52">
        <f ca="1">$B$11 * EXP(($E$3 - $C$11^2/2) * Y$2 + $C$11*SQRT(Y$2)*T243)</f>
        <v>135.22768858813996</v>
      </c>
      <c r="Z243" s="52">
        <f ca="1">Y243 * EXP(($E$3 - $C$11^2/2) * (Z$2-Y$2) + $C$11*SQRT(Z$2-Y$2)*U243)</f>
        <v>224.13575300960264</v>
      </c>
      <c r="AA243" s="52">
        <f ca="1">Z243 * EXP(($E$3 - $C$11^2/2) * (AA$2-Z$2) + $C$11*SQRT(AA$2-Z$2)*V243)</f>
        <v>329.14043057522798</v>
      </c>
      <c r="AB243" s="52">
        <f ca="1">AA243 * EXP(($E$3 - $C$11^2/2) * (AB$2-AA$2) + $C$11*SQRT(AB$2-AA$2)*W243)</f>
        <v>256.2380283613283</v>
      </c>
      <c r="AC243" s="52">
        <f ca="1">AB243 * EXP(($E$3 - $C$11^2/2) * (AC$2-AB$2) + $C$11*SQRT(AC$2-AB$2)*X243)</f>
        <v>321.26418027421352</v>
      </c>
      <c r="AD243" s="47"/>
      <c r="AE243" s="3" t="s">
        <v>69</v>
      </c>
      <c r="AF243" s="20" cm="1">
        <f t="array" aca="1" ref="AF243" ca="1">MIN(Y243:Y246 / $D$11:$D$14)</f>
        <v>0.89046751999734308</v>
      </c>
      <c r="AG243" s="20" cm="1">
        <f t="array" aca="1" ref="AG243" ca="1">MIN(Z243:Z246 / $D$11:$D$14)</f>
        <v>0.89678648663193383</v>
      </c>
      <c r="AH243" s="20" cm="1">
        <f t="array" aca="1" ref="AH243" ca="1">MIN(AA243:AA246 / $D$11:$D$14)</f>
        <v>1.9552921300984323</v>
      </c>
      <c r="AI243" s="20" cm="1">
        <f t="array" aca="1" ref="AI243" ca="1">MIN(AB243:AB246 / $D$11:$D$14)</f>
        <v>1.969154272115347</v>
      </c>
      <c r="AJ243" s="20" cm="1">
        <f t="array" aca="1" ref="AJ243" ca="1">MIN(AC243:AC246 / $D$11:$D$14)</f>
        <v>2.5143178228182008</v>
      </c>
      <c r="AK243" s="72">
        <f t="array" aca="1" ref="AK243" ca="1">SUMPRODUCT(AF244:AJ244, EXP(-$E$3*$AF$2:$AJ$2))</f>
        <v>118215.34016268118</v>
      </c>
      <c r="AL243" s="70">
        <f ca="1">MAX(AC244 - $D$11, 0) * EXP(-$E$2*$E$3)</f>
        <v>117.93519062297999</v>
      </c>
    </row>
    <row r="244" spans="7:38" ht="14.55" customHeight="1" x14ac:dyDescent="0.3">
      <c r="G244" s="3">
        <v>242</v>
      </c>
      <c r="H244" s="58">
        <v>0.54513091431414706</v>
      </c>
      <c r="I244" s="58">
        <v>0.57990426308424425</v>
      </c>
      <c r="J244" s="58">
        <v>-0.38136168581736529</v>
      </c>
      <c r="K244" s="59">
        <v>0.48160550096446519</v>
      </c>
      <c r="L244" s="60">
        <f t="array" ref="L244:O244">TRANSPOSE(MMULT(Option!$B$25:$E$28, TRANSPOSE(H244:K244)))</f>
        <v>0.54513091431414706</v>
      </c>
      <c r="M244" s="60">
        <v>0.74954340200788572</v>
      </c>
      <c r="N244" s="60">
        <v>3.4953140212532707E-2</v>
      </c>
      <c r="O244" s="60">
        <v>0.70789507952233155</v>
      </c>
      <c r="P244" s="56" t="str">
        <f t="shared" si="242"/>
        <v>49/2</v>
      </c>
      <c r="R244" s="80"/>
      <c r="S244" s="3" t="s">
        <v>29</v>
      </c>
      <c r="T244" s="60">
        <f ca="1"/>
        <v>1.5502449270412346</v>
      </c>
      <c r="U244" s="60">
        <f ca="1"/>
        <v>1.3791372628664198</v>
      </c>
      <c r="V244" s="60">
        <f ca="1"/>
        <v>0.45099769323943628</v>
      </c>
      <c r="W244" s="60">
        <f ca="1"/>
        <v>-0.37705718831144158</v>
      </c>
      <c r="X244" s="60">
        <f ca="1"/>
        <v>-1.3317617014620642E-2</v>
      </c>
      <c r="Y244" s="52">
        <f ca="1">$B$12 * EXP(($E$3 - $C$12^2/2) * Y$2 + $C$12*SQRT(Y$2)*T244)</f>
        <v>160.0111762089798</v>
      </c>
      <c r="Z244" s="52">
        <f ca="1">Y244 * EXP(($E$3 - $C$12^2/2) * (Z$2-Y$2) + $C$12*SQRT(Z$2-Y$2)*U244)</f>
        <v>243.22448973853932</v>
      </c>
      <c r="AA244" s="52">
        <f ca="1">Z244 * EXP(($E$3 - $C$12^2/2) * (AA$2-Z$2) + $C$12*SQRT(AA$2-Z$2)*V244)</f>
        <v>279.85850913508079</v>
      </c>
      <c r="AB244" s="52">
        <f ca="1">AA244 * EXP(($E$3 - $C$12^2/2) * (AB$2-AA$2) + $C$12*SQRT(AB$2-AA$2)*W244)</f>
        <v>251.17929188660111</v>
      </c>
      <c r="AC244" s="52">
        <f ca="1">AB244 * EXP(($E$3 - $C$12^2/2) * (AC$2-AB$2) + $C$12*SQRT(AC$2-AB$2)*X244)</f>
        <v>251.43178228182009</v>
      </c>
      <c r="AD244" s="47"/>
      <c r="AE244" s="3" t="s">
        <v>47</v>
      </c>
      <c r="AF244" s="64">
        <f t="shared" ref="AF244" ca="1" si="303">($B$5*AF246 + (1 + $B$6)*AF245)*$B$2</f>
        <v>15000</v>
      </c>
      <c r="AG244" s="64">
        <f t="shared" ref="AG244" ca="1" si="304">($B$5*AG246 + (1 + $B$6)*AG245)*$B$2</f>
        <v>15000</v>
      </c>
      <c r="AH244" s="64">
        <f t="shared" ref="AH244" ca="1" si="305">($B$5*AH246 + (1 + $B$6)*AH245)*$B$2</f>
        <v>105000</v>
      </c>
      <c r="AI244" s="64">
        <f t="shared" ref="AI244" ca="1" si="306">($B$5*AI246 + (1 + $B$6)*AI245)*$B$2</f>
        <v>0</v>
      </c>
      <c r="AJ244" s="64" cm="1">
        <f t="array" aca="1" ref="AJ244" ca="1">($B$5*AJ246 + (1 + $B$6)*AJ245 + AND(NOT(AF245:AJ245)))*$B$2</f>
        <v>0</v>
      </c>
      <c r="AK244" s="73"/>
      <c r="AL244" s="70"/>
    </row>
    <row r="245" spans="7:38" ht="14.55" customHeight="1" x14ac:dyDescent="0.3">
      <c r="G245" s="3">
        <v>243</v>
      </c>
      <c r="H245" s="58">
        <v>0.13597180026210601</v>
      </c>
      <c r="I245" s="58">
        <v>1.337110808997567</v>
      </c>
      <c r="J245" s="58">
        <v>1.9422466699745404</v>
      </c>
      <c r="K245" s="59">
        <v>-0.34366457442314868</v>
      </c>
      <c r="L245" s="60">
        <f t="array" ref="L245:O245">TRANSPOSE(MMULT(Option!$B$25:$E$28, TRANSPOSE(H245:K245)))</f>
        <v>0.13597180026210601</v>
      </c>
      <c r="M245" s="60">
        <v>1.2798710190598404</v>
      </c>
      <c r="N245" s="60">
        <v>2.1104213200272501</v>
      </c>
      <c r="O245" s="60">
        <v>0.48931749402115599</v>
      </c>
      <c r="P245" s="56" t="str">
        <f t="shared" si="242"/>
        <v>49/3</v>
      </c>
      <c r="R245" s="80"/>
      <c r="S245" s="3" t="s">
        <v>31</v>
      </c>
      <c r="T245" s="60">
        <f ca="1"/>
        <v>-0.40336216937221825</v>
      </c>
      <c r="U245" s="60">
        <f ca="1"/>
        <v>6.9039168130056172E-3</v>
      </c>
      <c r="V245" s="60">
        <f ca="1"/>
        <v>2.5815902840076346</v>
      </c>
      <c r="W245" s="60">
        <f ca="1"/>
        <v>6.8817921449850217E-3</v>
      </c>
      <c r="X245" s="60">
        <f ca="1"/>
        <v>1.2933615576563309</v>
      </c>
      <c r="Y245" s="52">
        <f ca="1">$B$13 * EXP(($E$3 - $C$13^2/2) * Y$2 + $C$13*SQRT(Y$2)*T245)</f>
        <v>89.046751999734312</v>
      </c>
      <c r="Z245" s="52">
        <f ca="1">Y245 * EXP(($E$3 - $C$13^2/2) * (Z$2-Y$2) + $C$13*SQRT(Z$2-Y$2)*U245)</f>
        <v>89.678648663193385</v>
      </c>
      <c r="AA245" s="52">
        <f ca="1">Z245 * EXP(($E$3 - $C$13^2/2) * (AA$2-Z$2) + $C$13*SQRT(AA$2-Z$2)*V245)</f>
        <v>195.52921300984323</v>
      </c>
      <c r="AB245" s="52">
        <f ca="1">AA245 * EXP(($E$3 - $C$13^2/2) * (AB$2-AA$2) + $C$13*SQRT(AB$2-AA$2)*W245)</f>
        <v>196.91542721153471</v>
      </c>
      <c r="AC245" s="52">
        <f ca="1">AB245 * EXP(($E$3 - $C$13^2/2) * (AC$2-AB$2) + $C$13*SQRT(AC$2-AB$2)*X245)</f>
        <v>291.71660505444385</v>
      </c>
      <c r="AD245" s="47"/>
      <c r="AE245" s="3" t="s">
        <v>46</v>
      </c>
      <c r="AF245" s="52" t="b">
        <f t="shared" ref="AF245" ca="1" si="307">AF243 &gt;= $B$4</f>
        <v>0</v>
      </c>
      <c r="AG245" s="52" t="b">
        <f t="array" aca="1" ref="AG245" ca="1">AND(AG243 &gt;= $B$4, NOT(OR($AF245:AF245)))</f>
        <v>0</v>
      </c>
      <c r="AH245" s="52" t="b">
        <f t="array" aca="1" ref="AH245" ca="1">AND(AH243 &gt;= $B$4, NOT(OR($AF245:AG245)))</f>
        <v>1</v>
      </c>
      <c r="AI245" s="52" t="b">
        <f t="array" aca="1" ref="AI245" ca="1">AND(AI243 &gt;= $B$4, NOT(OR($AF245:AH245)))</f>
        <v>0</v>
      </c>
      <c r="AJ245" s="52" t="b">
        <f t="array" aca="1" ref="AJ245" ca="1">AND(AJ243 &gt;= $B$4, NOT(OR($AF245:AI245)))</f>
        <v>0</v>
      </c>
      <c r="AK245" s="73"/>
      <c r="AL245" s="70"/>
    </row>
    <row r="246" spans="7:38" ht="14.55" customHeight="1" x14ac:dyDescent="0.3">
      <c r="G246" s="3">
        <v>244</v>
      </c>
      <c r="H246" s="58">
        <v>-0.1784542956993849</v>
      </c>
      <c r="I246" s="58">
        <v>-1.2948040975922435</v>
      </c>
      <c r="J246" s="58">
        <v>0.7812817064870563</v>
      </c>
      <c r="K246" s="59">
        <v>0.92625623402527923</v>
      </c>
      <c r="L246" s="60">
        <f t="array" ref="L246:O246">TRANSPOSE(MMULT(Option!$B$25:$E$28, TRANSPOSE(H246:K246)))</f>
        <v>-0.1784542956993849</v>
      </c>
      <c r="M246" s="60">
        <v>-1.2580892757508428</v>
      </c>
      <c r="N246" s="60">
        <v>0.27576656650431469</v>
      </c>
      <c r="O246" s="60">
        <v>0.53524800468934297</v>
      </c>
      <c r="P246" s="56" t="str">
        <f t="shared" si="242"/>
        <v>49/4</v>
      </c>
      <c r="R246" s="80"/>
      <c r="S246" s="3" t="s">
        <v>30</v>
      </c>
      <c r="T246" s="60">
        <f ca="1"/>
        <v>1.5745980851249972</v>
      </c>
      <c r="U246" s="60">
        <f ca="1"/>
        <v>1.0202700414810644</v>
      </c>
      <c r="V246" s="60">
        <f ca="1"/>
        <v>1.3417384650829167</v>
      </c>
      <c r="W246" s="60">
        <f ca="1"/>
        <v>-0.64539105460867963</v>
      </c>
      <c r="X246" s="60">
        <f ca="1"/>
        <v>0.13706030599093261</v>
      </c>
      <c r="Y246" s="52">
        <f ca="1">$B$14 * EXP(($E$3 - $C$14^2/2) * Y$2 + $C$14*SQRT(Y$2)*T246)</f>
        <v>161.18449031640526</v>
      </c>
      <c r="Z246" s="52">
        <f ca="1">Y246 * EXP(($E$3 - $C$14^2/2) * (Z$2-Y$2) + $C$14*SQRT(Z$2-Y$2)*U246)</f>
        <v>220.00067707690252</v>
      </c>
      <c r="AA246" s="52">
        <f ca="1">Z246 * EXP(($E$3 - $C$14^2/2) * (AA$2-Z$2) + $C$14*SQRT(AA$2-Z$2)*V246)</f>
        <v>330.68033832229037</v>
      </c>
      <c r="AB246" s="52">
        <f ca="1">AA246 * EXP(($E$3 - $C$14^2/2) * (AB$2-AA$2) + $C$14*SQRT(AB$2-AA$2)*W246)</f>
        <v>273.83749516692234</v>
      </c>
      <c r="AC246" s="52">
        <f ca="1">AB246 * EXP(($E$3 - $C$14^2/2) * (AC$2-AB$2) + $C$14*SQRT(AC$2-AB$2)*X246)</f>
        <v>286.76209620169408</v>
      </c>
      <c r="AD246" s="47"/>
      <c r="AE246" s="3" t="s">
        <v>68</v>
      </c>
      <c r="AF246" s="52" t="b">
        <f ca="1">AND(AF243&gt;$B$3, NOT(OR($AF245:AF245)))</f>
        <v>1</v>
      </c>
      <c r="AG246" s="52" t="b">
        <f ca="1">AND(AG243&gt;$B$3, NOT(OR($AF245:AG245)))</f>
        <v>1</v>
      </c>
      <c r="AH246" s="52" t="b">
        <f ca="1">AND(AH243&gt;$B$3, NOT(OR($AF245:AH245)))</f>
        <v>0</v>
      </c>
      <c r="AI246" s="52" t="b">
        <f ca="1">AND(AI243&gt;$B$3, NOT(OR($AF245:AI245)))</f>
        <v>0</v>
      </c>
      <c r="AJ246" s="52" t="b">
        <f ca="1">AND(AJ243&gt;$B$3, NOT(OR($AF245:AJ245)))</f>
        <v>0</v>
      </c>
      <c r="AK246" s="74"/>
      <c r="AL246" s="70"/>
    </row>
    <row r="247" spans="7:38" ht="14.55" customHeight="1" x14ac:dyDescent="0.3">
      <c r="G247" s="3">
        <v>245</v>
      </c>
      <c r="H247" s="58">
        <v>-4.3728098082369812E-2</v>
      </c>
      <c r="I247" s="58">
        <v>0.47134357345997391</v>
      </c>
      <c r="J247" s="58">
        <v>-1.0659954250770454</v>
      </c>
      <c r="K247" s="59">
        <v>-1.9154075734085811</v>
      </c>
      <c r="L247" s="60">
        <f t="array" ref="L247:O247">TRANSPOSE(MMULT(Option!$B$25:$E$28, TRANSPOSE(H247:K247)))</f>
        <v>-4.3728098082369812E-2</v>
      </c>
      <c r="M247" s="60">
        <v>0.41450228150931384</v>
      </c>
      <c r="N247" s="60">
        <v>-0.83033903080681526</v>
      </c>
      <c r="O247" s="60">
        <v>-1.7423825725312931</v>
      </c>
      <c r="P247" s="56" t="str">
        <f t="shared" si="242"/>
        <v>49/5</v>
      </c>
      <c r="R247" s="80">
        <v>62</v>
      </c>
      <c r="S247" s="3" t="s">
        <v>28</v>
      </c>
      <c r="T247" s="60">
        <f t="array" aca="1" ref="T247:T250" ca="1">TRANSPOSE(OFFSET($L$3, MATCH($R247 &amp; "/" &amp; T$2, $P$3:$P$5002, 0) - 1, 0, 1, $E$1))</f>
        <v>-1.6057509002065891</v>
      </c>
      <c r="U247" s="60">
        <f t="array" aca="1" ref="U247:U250" ca="1">TRANSPOSE(OFFSET($L$3, MATCH($R247 &amp; "/" &amp; U$2, $P$3:$P$5002, 0) - 1, 0, 1, $E$1))</f>
        <v>-0.32226902345619834</v>
      </c>
      <c r="V247" s="60">
        <f t="array" aca="1" ref="V247:V250" ca="1">TRANSPOSE(OFFSET($L$3, MATCH($R247 &amp; "/" &amp; V$2, $P$3:$P$5002, 0) - 1, 0, 1, $E$1))</f>
        <v>0.46425365195794988</v>
      </c>
      <c r="W247" s="60">
        <f t="array" aca="1" ref="W247:W250" ca="1">TRANSPOSE(OFFSET($L$3, MATCH($R247 &amp; "/" &amp; W$2, $P$3:$P$5002, 0) - 1, 0, 1, $E$1))</f>
        <v>-1.3179069160974932</v>
      </c>
      <c r="X247" s="60">
        <f t="array" aca="1" ref="X247:X250" ca="1">TRANSPOSE(OFFSET($L$3, MATCH($R247 &amp; "/" &amp; X$2, $P$3:$P$5002, 0) - 1, 0, 1, $E$1))</f>
        <v>0.14347329846592333</v>
      </c>
      <c r="Y247" s="52">
        <f ca="1">$B$11 * EXP(($E$3 - $C$11^2/2) * Y$2 + $C$11*SQRT(Y$2)*T247)</f>
        <v>62.081306180116478</v>
      </c>
      <c r="Z247" s="52">
        <f ca="1">Y247 * EXP(($E$3 - $C$11^2/2) * (Z$2-Y$2) + $C$11*SQRT(Z$2-Y$2)*U247)</f>
        <v>56.642761805626307</v>
      </c>
      <c r="AA247" s="52">
        <f ca="1">Z247 * EXP(($E$3 - $C$11^2/2) * (AA$2-Z$2) + $C$11*SQRT(AA$2-Z$2)*V247)</f>
        <v>65.433888986551352</v>
      </c>
      <c r="AB247" s="52">
        <f ca="1">AA247 * EXP(($E$3 - $C$11^2/2) * (AB$2-AA$2) + $C$11*SQRT(AB$2-AA$2)*W247)</f>
        <v>44.285983597860195</v>
      </c>
      <c r="AC247" s="52">
        <f ca="1">AB247 * EXP(($E$3 - $C$11^2/2) * (AC$2-AB$2) + $C$11*SQRT(AC$2-AB$2)*X247)</f>
        <v>46.465505457283797</v>
      </c>
      <c r="AD247" s="47"/>
      <c r="AE247" s="3" t="s">
        <v>69</v>
      </c>
      <c r="AF247" s="20" cm="1">
        <f t="array" aca="1" ref="AF247" ca="1">MIN(Y247:Y250 / $D$11:$D$14)</f>
        <v>0.6208130618011648</v>
      </c>
      <c r="AG247" s="20" cm="1">
        <f t="array" aca="1" ref="AG247" ca="1">MIN(Z247:Z250 / $D$11:$D$14)</f>
        <v>0.56642761805626307</v>
      </c>
      <c r="AH247" s="20" cm="1">
        <f t="array" aca="1" ref="AH247" ca="1">MIN(AA247:AA250 / $D$11:$D$14)</f>
        <v>0.65433888986551347</v>
      </c>
      <c r="AI247" s="20" cm="1">
        <f t="array" aca="1" ref="AI247" ca="1">MIN(AB247:AB250 / $D$11:$D$14)</f>
        <v>0.44285983597860196</v>
      </c>
      <c r="AJ247" s="20" cm="1">
        <f t="array" aca="1" ref="AJ247" ca="1">MIN(AC247:AC250 / $D$11:$D$14)</f>
        <v>0.46465505457283796</v>
      </c>
      <c r="AK247" s="72">
        <f t="array" aca="1" ref="AK247" ca="1">SUMPRODUCT(AF248:AJ248, EXP(-$E$3*$AF$2:$AJ$2))</f>
        <v>77880.078307140488</v>
      </c>
      <c r="AL247" s="70">
        <f ca="1">MAX(AC248 - $D$11, 0) * EXP(-$E$2*$E$3)</f>
        <v>4.1015382969240939</v>
      </c>
    </row>
    <row r="248" spans="7:38" ht="14.55" customHeight="1" x14ac:dyDescent="0.3">
      <c r="G248" s="3">
        <v>246</v>
      </c>
      <c r="H248" s="58">
        <v>-1.3702853005007869</v>
      </c>
      <c r="I248" s="58">
        <v>-8.8741436368250104E-2</v>
      </c>
      <c r="J248" s="58">
        <v>0.90043454262448785</v>
      </c>
      <c r="K248" s="59">
        <v>0.89248118649712183</v>
      </c>
      <c r="L248" s="60">
        <f t="array" ref="L248:O248">TRANSPOSE(MMULT(Option!$B$25:$E$28, TRANSPOSE(H248:K248)))</f>
        <v>-1.3702853005007869</v>
      </c>
      <c r="M248" s="60">
        <v>-0.62944699008763738</v>
      </c>
      <c r="N248" s="60">
        <v>0.21950863922409103</v>
      </c>
      <c r="O248" s="60">
        <v>0.36866997165049509</v>
      </c>
      <c r="P248" s="56" t="str">
        <f t="shared" si="242"/>
        <v>50/1</v>
      </c>
      <c r="R248" s="80"/>
      <c r="S248" s="3" t="s">
        <v>29</v>
      </c>
      <c r="T248" s="60">
        <f ca="1"/>
        <v>-0.48952117809410334</v>
      </c>
      <c r="U248" s="60">
        <f ca="1"/>
        <v>-0.81890647894645963</v>
      </c>
      <c r="V248" s="60">
        <f ca="1"/>
        <v>0.83662136005503462</v>
      </c>
      <c r="W248" s="60">
        <f ca="1"/>
        <v>-1.1557370311452853</v>
      </c>
      <c r="X248" s="60">
        <f ca="1"/>
        <v>1.7152928227542141</v>
      </c>
      <c r="Y248" s="52">
        <f ca="1">$B$12 * EXP(($E$3 - $C$12^2/2) * Y$2 + $C$12*SQRT(Y$2)*T248)</f>
        <v>86.77458962568258</v>
      </c>
      <c r="Z248" s="52">
        <f ca="1">Y248 * EXP(($E$3 - $C$12^2/2) * (Z$2-Y$2) + $C$12*SQRT(Z$2-Y$2)*U248)</f>
        <v>68.213458826438966</v>
      </c>
      <c r="AA248" s="52">
        <f ca="1">Z248 * EXP(($E$3 - $C$12^2/2) * (AA$2-Z$2) + $C$12*SQRT(AA$2-Z$2)*V248)</f>
        <v>88.113723872835934</v>
      </c>
      <c r="AB248" s="52">
        <f ca="1">AA248 * EXP(($E$3 - $C$12^2/2) * (AB$2-AA$2) + $C$12*SQRT(AB$2-AA$2)*W248)</f>
        <v>62.608884161477235</v>
      </c>
      <c r="AC248" s="52">
        <f ca="1">AB248 * EXP(($E$3 - $C$12^2/2) * (AC$2-AB$2) + $C$12*SQRT(AC$2-AB$2)*X248)</f>
        <v>105.26647942076869</v>
      </c>
      <c r="AD248" s="47"/>
      <c r="AE248" s="3" t="s">
        <v>47</v>
      </c>
      <c r="AF248" s="64">
        <f t="shared" ref="AF248" ca="1" si="308">($B$5*AF250 + (1 + $B$6)*AF249)*$B$2</f>
        <v>0</v>
      </c>
      <c r="AG248" s="64">
        <f t="shared" ref="AG248" ca="1" si="309">($B$5*AG250 + (1 + $B$6)*AG249)*$B$2</f>
        <v>0</v>
      </c>
      <c r="AH248" s="64">
        <f t="shared" ref="AH248" ca="1" si="310">($B$5*AH250 + (1 + $B$6)*AH249)*$B$2</f>
        <v>0</v>
      </c>
      <c r="AI248" s="64">
        <f t="shared" ref="AI248" ca="1" si="311">($B$5*AI250 + (1 + $B$6)*AI249)*$B$2</f>
        <v>0</v>
      </c>
      <c r="AJ248" s="64" cm="1">
        <f t="array" aca="1" ref="AJ248" ca="1">($B$5*AJ250 + (1 + $B$6)*AJ249 + AND(NOT(AF249:AJ249)))*$B$2</f>
        <v>100000</v>
      </c>
      <c r="AK248" s="73"/>
      <c r="AL248" s="70"/>
    </row>
    <row r="249" spans="7:38" ht="14.55" customHeight="1" x14ac:dyDescent="0.3">
      <c r="G249" s="3">
        <v>247</v>
      </c>
      <c r="H249" s="58">
        <v>-0.42905193130031716</v>
      </c>
      <c r="I249" s="58">
        <v>0.67088160230966931</v>
      </c>
      <c r="J249" s="58">
        <v>0.97775799642224948</v>
      </c>
      <c r="K249" s="59">
        <v>1.1405516082929292</v>
      </c>
      <c r="L249" s="60">
        <f t="array" ref="L249:O249">TRANSPOSE(MMULT(Option!$B$25:$E$28, TRANSPOSE(H249:K249)))</f>
        <v>-0.42905193130031716</v>
      </c>
      <c r="M249" s="60">
        <v>0.44325237246733717</v>
      </c>
      <c r="N249" s="60">
        <v>0.86283195893589926</v>
      </c>
      <c r="O249" s="60">
        <v>1.1716061340113093</v>
      </c>
      <c r="P249" s="56" t="str">
        <f t="shared" si="242"/>
        <v>50/2</v>
      </c>
      <c r="R249" s="80"/>
      <c r="S249" s="3" t="s">
        <v>31</v>
      </c>
      <c r="T249" s="60">
        <f ca="1"/>
        <v>0.17951439525460722</v>
      </c>
      <c r="U249" s="60">
        <f ca="1"/>
        <v>-1.2829918586858196</v>
      </c>
      <c r="V249" s="60">
        <f ca="1"/>
        <v>0.46452308986687652</v>
      </c>
      <c r="W249" s="60">
        <f ca="1"/>
        <v>-0.8097539931268265</v>
      </c>
      <c r="X249" s="60">
        <f ca="1"/>
        <v>0.15349240326343672</v>
      </c>
      <c r="Y249" s="52">
        <f ca="1">$B$13 * EXP(($E$3 - $C$13^2/2) * Y$2 + $C$13*SQRT(Y$2)*T249)</f>
        <v>106.06207167488601</v>
      </c>
      <c r="Z249" s="52">
        <f ca="1">Y249 * EXP(($E$3 - $C$13^2/2) * (Z$2-Y$2) + $C$13*SQRT(Z$2-Y$2)*U249)</f>
        <v>72.53918850710113</v>
      </c>
      <c r="AA249" s="52">
        <f ca="1">Z249 * EXP(($E$3 - $C$13^2/2) * (AA$2-Z$2) + $C$13*SQRT(AA$2-Z$2)*V249)</f>
        <v>83.804262715310756</v>
      </c>
      <c r="AB249" s="52">
        <f ca="1">AA249 * EXP(($E$3 - $C$13^2/2) * (AB$2-AA$2) + $C$13*SQRT(AB$2-AA$2)*W249)</f>
        <v>66.059620553645388</v>
      </c>
      <c r="AC249" s="52">
        <f ca="1">AB249 * EXP(($E$3 - $C$13^2/2) * (AC$2-AB$2) + $C$13*SQRT(AC$2-AB$2)*X249)</f>
        <v>69.519368483371679</v>
      </c>
      <c r="AD249" s="47"/>
      <c r="AE249" s="3" t="s">
        <v>46</v>
      </c>
      <c r="AF249" s="52" t="b">
        <f t="shared" ref="AF249" ca="1" si="312">AF247 &gt;= $B$4</f>
        <v>0</v>
      </c>
      <c r="AG249" s="52" t="b">
        <f t="array" aca="1" ref="AG249" ca="1">AND(AG247 &gt;= $B$4, NOT(OR($AF249:AF249)))</f>
        <v>0</v>
      </c>
      <c r="AH249" s="52" t="b">
        <f t="array" aca="1" ref="AH249" ca="1">AND(AH247 &gt;= $B$4, NOT(OR($AF249:AG249)))</f>
        <v>0</v>
      </c>
      <c r="AI249" s="52" t="b">
        <f t="array" aca="1" ref="AI249" ca="1">AND(AI247 &gt;= $B$4, NOT(OR($AF249:AH249)))</f>
        <v>0</v>
      </c>
      <c r="AJ249" s="52" t="b">
        <f t="array" aca="1" ref="AJ249" ca="1">AND(AJ247 &gt;= $B$4, NOT(OR($AF249:AI249)))</f>
        <v>0</v>
      </c>
      <c r="AK249" s="73"/>
      <c r="AL249" s="70"/>
    </row>
    <row r="250" spans="7:38" ht="14.55" customHeight="1" x14ac:dyDescent="0.3">
      <c r="G250" s="3">
        <v>248</v>
      </c>
      <c r="H250" s="58">
        <v>-0.77977589211764675</v>
      </c>
      <c r="I250" s="58">
        <v>0.15225440165561027</v>
      </c>
      <c r="J250" s="58">
        <v>-0.75062419999273811</v>
      </c>
      <c r="K250" s="59">
        <v>-0.10661657741307703</v>
      </c>
      <c r="L250" s="60">
        <f t="array" ref="L250:O250">TRANSPOSE(MMULT(Option!$B$25:$E$28, TRANSPOSE(H250:K250)))</f>
        <v>-0.77977589211764675</v>
      </c>
      <c r="M250" s="60">
        <v>-0.17236689275164993</v>
      </c>
      <c r="N250" s="60">
        <v>-0.93132158605380466</v>
      </c>
      <c r="O250" s="60">
        <v>-0.50984862022372668</v>
      </c>
      <c r="P250" s="56" t="str">
        <f t="shared" si="242"/>
        <v>50/3</v>
      </c>
      <c r="R250" s="80"/>
      <c r="S250" s="3" t="s">
        <v>30</v>
      </c>
      <c r="T250" s="60">
        <f ca="1"/>
        <v>2.3776419568645428</v>
      </c>
      <c r="U250" s="60">
        <f ca="1"/>
        <v>-0.50742746577382569</v>
      </c>
      <c r="V250" s="60">
        <f ca="1"/>
        <v>0.11468993028715446</v>
      </c>
      <c r="W250" s="60">
        <f ca="1"/>
        <v>-1.0020458106297601</v>
      </c>
      <c r="X250" s="60">
        <f ca="1"/>
        <v>1.5132053048708232</v>
      </c>
      <c r="Y250" s="52">
        <f ca="1">$B$14 * EXP(($E$3 - $C$14^2/2) * Y$2 + $C$14*SQRT(Y$2)*T250)</f>
        <v>205.09284376931478</v>
      </c>
      <c r="Z250" s="52">
        <f ca="1">Y250 * EXP(($E$3 - $C$14^2/2) * (Z$2-Y$2) + $C$14*SQRT(Z$2-Y$2)*U250)</f>
        <v>177.01501036767763</v>
      </c>
      <c r="AA250" s="52">
        <f ca="1">Z250 * EXP(($E$3 - $C$14^2/2) * (AA$2-Z$2) + $C$14*SQRT(AA$2-Z$2)*V250)</f>
        <v>184.12990471686015</v>
      </c>
      <c r="AB250" s="52">
        <f ca="1">AA250 * EXP(($E$3 - $C$14^2/2) * (AB$2-AA$2) + $C$14*SQRT(AB$2-AA$2)*W250)</f>
        <v>137.00641769397484</v>
      </c>
      <c r="AC250" s="52">
        <f ca="1">AB250 * EXP(($E$3 - $C$14^2/2) * (AC$2-AB$2) + $C$14*SQRT(AC$2-AB$2)*X250)</f>
        <v>216.80305497379911</v>
      </c>
      <c r="AD250" s="47"/>
      <c r="AE250" s="3" t="s">
        <v>68</v>
      </c>
      <c r="AF250" s="52" t="b">
        <f ca="1">AND(AF247&gt;$B$3, NOT(OR($AF249:AF249)))</f>
        <v>0</v>
      </c>
      <c r="AG250" s="52" t="b">
        <f ca="1">AND(AG247&gt;$B$3, NOT(OR($AF249:AG249)))</f>
        <v>0</v>
      </c>
      <c r="AH250" s="52" t="b">
        <f ca="1">AND(AH247&gt;$B$3, NOT(OR($AF249:AH249)))</f>
        <v>0</v>
      </c>
      <c r="AI250" s="52" t="b">
        <f ca="1">AND(AI247&gt;$B$3, NOT(OR($AF249:AI249)))</f>
        <v>0</v>
      </c>
      <c r="AJ250" s="52" t="b">
        <f ca="1">AND(AJ247&gt;$B$3, NOT(OR($AF249:AJ249)))</f>
        <v>0</v>
      </c>
      <c r="AK250" s="74"/>
      <c r="AL250" s="70"/>
    </row>
    <row r="251" spans="7:38" ht="14.55" customHeight="1" x14ac:dyDescent="0.3">
      <c r="G251" s="3">
        <v>249</v>
      </c>
      <c r="H251" s="58">
        <v>-0.7351831178237157</v>
      </c>
      <c r="I251" s="58">
        <v>-1.2624905545616012</v>
      </c>
      <c r="J251" s="58">
        <v>0.13425227470295217</v>
      </c>
      <c r="K251" s="59">
        <v>-1.3000605102381737</v>
      </c>
      <c r="L251" s="60">
        <f t="array" ref="L251:O251">TRANSPOSE(MMULT(Option!$B$25:$E$28, TRANSPOSE(H251:K251)))</f>
        <v>-0.7351831178237157</v>
      </c>
      <c r="M251" s="60">
        <v>-1.4511649532185489</v>
      </c>
      <c r="N251" s="60">
        <v>-0.50675575323214128</v>
      </c>
      <c r="O251" s="60">
        <v>-1.7117728245285835</v>
      </c>
      <c r="P251" s="56" t="str">
        <f t="shared" si="242"/>
        <v>50/4</v>
      </c>
      <c r="R251" s="80">
        <v>63</v>
      </c>
      <c r="S251" s="3" t="s">
        <v>28</v>
      </c>
      <c r="T251" s="60">
        <f t="array" aca="1" ref="T251:T254" ca="1">TRANSPOSE(OFFSET($L$3, MATCH($R251 &amp; "/" &amp; T$2, $P$3:$P$5002, 0) - 1, 0, 1, $E$1))</f>
        <v>0.64516091816790622</v>
      </c>
      <c r="U251" s="60">
        <f t="array" aca="1" ref="U251:U254" ca="1">TRANSPOSE(OFFSET($L$3, MATCH($R251 &amp; "/" &amp; U$2, $P$3:$P$5002, 0) - 1, 0, 1, $E$1))</f>
        <v>-1.023070798829935</v>
      </c>
      <c r="V251" s="60">
        <f t="array" aca="1" ref="V251:V254" ca="1">TRANSPOSE(OFFSET($L$3, MATCH($R251 &amp; "/" &amp; V$2, $P$3:$P$5002, 0) - 1, 0, 1, $E$1))</f>
        <v>0.27751400056690712</v>
      </c>
      <c r="W251" s="60">
        <f t="array" aca="1" ref="W251:W254" ca="1">TRANSPOSE(OFFSET($L$3, MATCH($R251 &amp; "/" &amp; W$2, $P$3:$P$5002, 0) - 1, 0, 1, $E$1))</f>
        <v>7.4726529902506819E-2</v>
      </c>
      <c r="X251" s="60">
        <f t="array" aca="1" ref="X251:X254" ca="1">TRANSPOSE(OFFSET($L$3, MATCH($R251 &amp; "/" &amp; X$2, $P$3:$P$5002, 0) - 1, 0, 1, $E$1))</f>
        <v>-0.38295988239201634</v>
      </c>
      <c r="Y251" s="52">
        <f ca="1">$B$11 * EXP(($E$3 - $C$11^2/2) * Y$2 + $C$11*SQRT(Y$2)*T251)</f>
        <v>121.96309042242761</v>
      </c>
      <c r="Z251" s="52">
        <f ca="1">Y251 * EXP(($E$3 - $C$11^2/2) * (Z$2-Y$2) + $C$11*SQRT(Z$2-Y$2)*U251)</f>
        <v>90.179057515397446</v>
      </c>
      <c r="AA251" s="52">
        <f ca="1">Z251 * EXP(($E$3 - $C$11^2/2) * (AA$2-Z$2) + $C$11*SQRT(AA$2-Z$2)*V251)</f>
        <v>98.499495068773101</v>
      </c>
      <c r="AB251" s="52">
        <f ca="1">AA251 * EXP(($E$3 - $C$11^2/2) * (AB$2-AA$2) + $C$11*SQRT(AB$2-AA$2)*W251)</f>
        <v>101.23751410797291</v>
      </c>
      <c r="AC251" s="52">
        <f ca="1">AB251 * EXP(($E$3 - $C$11^2/2) * (AC$2-AB$2) + $C$11*SQRT(AC$2-AB$2)*X251)</f>
        <v>90.702182185859726</v>
      </c>
      <c r="AD251" s="47"/>
      <c r="AE251" s="3" t="s">
        <v>69</v>
      </c>
      <c r="AF251" s="20" cm="1">
        <f t="array" aca="1" ref="AF251" ca="1">MIN(Y251:Y254 / $D$11:$D$14)</f>
        <v>1.0263244645900993</v>
      </c>
      <c r="AG251" s="20" cm="1">
        <f t="array" aca="1" ref="AG251" ca="1">MIN(Z251:Z254 / $D$11:$D$14)</f>
        <v>0.54275028638882072</v>
      </c>
      <c r="AH251" s="20" cm="1">
        <f t="array" aca="1" ref="AH251" ca="1">MIN(AA251:AA254 / $D$11:$D$14)</f>
        <v>0.3981694034301706</v>
      </c>
      <c r="AI251" s="20" cm="1">
        <f t="array" aca="1" ref="AI251" ca="1">MIN(AB251:AB254 / $D$11:$D$14)</f>
        <v>0.62211406748954801</v>
      </c>
      <c r="AJ251" s="20" cm="1">
        <f t="array" aca="1" ref="AJ251" ca="1">MIN(AC251:AC254 / $D$11:$D$14)</f>
        <v>0.42247647295393476</v>
      </c>
      <c r="AK251" s="72">
        <f t="array" aca="1" ref="AK251" ca="1">SUMPRODUCT(AF252:AJ252, EXP(-$E$3*$AF$2:$AJ$2))</f>
        <v>92148.519674651194</v>
      </c>
      <c r="AL251" s="70">
        <f ca="1">MAX(AC252 - $D$11, 0) * EXP(-$E$2*$E$3)</f>
        <v>0</v>
      </c>
    </row>
    <row r="252" spans="7:38" ht="14.55" customHeight="1" x14ac:dyDescent="0.3">
      <c r="G252" s="3">
        <v>250</v>
      </c>
      <c r="H252" s="58">
        <v>-1.0124553730111374</v>
      </c>
      <c r="I252" s="58">
        <v>1.140135491000801</v>
      </c>
      <c r="J252" s="58">
        <v>-1.808724722830729</v>
      </c>
      <c r="K252" s="59">
        <v>-0.24654592559304211</v>
      </c>
      <c r="L252" s="60">
        <f t="array" ref="L252:O252">TRANSPOSE(MMULT(Option!$B$25:$E$28, TRANSPOSE(H252:K252)))</f>
        <v>-1.0124553730111374</v>
      </c>
      <c r="M252" s="60">
        <v>0.63996928879890769</v>
      </c>
      <c r="N252" s="60">
        <v>-1.6950457255481</v>
      </c>
      <c r="O252" s="60">
        <v>-0.67058083031773275</v>
      </c>
      <c r="P252" s="56" t="str">
        <f t="shared" si="242"/>
        <v>50/5</v>
      </c>
      <c r="R252" s="80"/>
      <c r="S252" s="3" t="s">
        <v>29</v>
      </c>
      <c r="T252" s="60">
        <f ca="1"/>
        <v>1.7624384517684066</v>
      </c>
      <c r="U252" s="60">
        <f ca="1"/>
        <v>-1.666211363706299</v>
      </c>
      <c r="V252" s="60">
        <f ca="1"/>
        <v>1.1489698195086098</v>
      </c>
      <c r="W252" s="60">
        <f ca="1"/>
        <v>-0.75385212386309342</v>
      </c>
      <c r="X252" s="60">
        <f ca="1"/>
        <v>-1.4706795774593764</v>
      </c>
      <c r="Y252" s="52">
        <f ca="1">$B$12 * EXP(($E$3 - $C$12^2/2) * Y$2 + $C$12*SQRT(Y$2)*T252)</f>
        <v>170.528377788873</v>
      </c>
      <c r="Z252" s="52">
        <f ca="1">Y252 * EXP(($E$3 - $C$12^2/2) * (Z$2-Y$2) + $C$12*SQRT(Z$2-Y$2)*U252)</f>
        <v>103.96333744334191</v>
      </c>
      <c r="AA252" s="52">
        <f ca="1">Z252 * EXP(($E$3 - $C$12^2/2) * (AA$2-Z$2) + $C$12*SQRT(AA$2-Z$2)*V252)</f>
        <v>147.48541038731233</v>
      </c>
      <c r="AB252" s="52">
        <f ca="1">AA252 * EXP(($E$3 - $C$12^2/2) * (AB$2-AA$2) + $C$12*SQRT(AB$2-AA$2)*W252)</f>
        <v>118.22311226571136</v>
      </c>
      <c r="AC252" s="52">
        <f ca="1">AB252 * EXP(($E$3 - $C$12^2/2) * (AC$2-AB$2) + $C$12*SQRT(AC$2-AB$2)*X252)</f>
        <v>76.429576472565572</v>
      </c>
      <c r="AD252" s="47"/>
      <c r="AE252" s="3" t="s">
        <v>47</v>
      </c>
      <c r="AF252" s="64">
        <f t="shared" ref="AF252" ca="1" si="313">($B$5*AF254 + (1 + $B$6)*AF253)*$B$2</f>
        <v>15000</v>
      </c>
      <c r="AG252" s="64">
        <f t="shared" ref="AG252" ca="1" si="314">($B$5*AG254 + (1 + $B$6)*AG253)*$B$2</f>
        <v>0</v>
      </c>
      <c r="AH252" s="64">
        <f t="shared" ref="AH252" ca="1" si="315">($B$5*AH254 + (1 + $B$6)*AH253)*$B$2</f>
        <v>0</v>
      </c>
      <c r="AI252" s="64">
        <f t="shared" ref="AI252" ca="1" si="316">($B$5*AI254 + (1 + $B$6)*AI253)*$B$2</f>
        <v>0</v>
      </c>
      <c r="AJ252" s="64" cm="1">
        <f t="array" aca="1" ref="AJ252" ca="1">($B$5*AJ254 + (1 + $B$6)*AJ253 + AND(NOT(AF253:AJ253)))*$B$2</f>
        <v>100000</v>
      </c>
      <c r="AK252" s="73"/>
      <c r="AL252" s="70"/>
    </row>
    <row r="253" spans="7:38" ht="14.55" customHeight="1" x14ac:dyDescent="0.3">
      <c r="G253" s="3">
        <v>251</v>
      </c>
      <c r="H253" s="58">
        <v>-0.40031352459207575</v>
      </c>
      <c r="I253" s="58">
        <v>0.16111510331044149</v>
      </c>
      <c r="J253" s="58">
        <v>0.7645731307698469</v>
      </c>
      <c r="K253" s="59">
        <v>-1.0443449553446926</v>
      </c>
      <c r="L253" s="60">
        <f t="array" ref="L253:O253">TRANSPOSE(MMULT(Option!$B$25:$E$28, TRANSPOSE(H253:K253)))</f>
        <v>-0.40031352459207575</v>
      </c>
      <c r="M253" s="60">
        <v>-1.2460978532684658E-2</v>
      </c>
      <c r="N253" s="60">
        <v>0.5535967043621437</v>
      </c>
      <c r="O253" s="60">
        <v>-0.86302976708668533</v>
      </c>
      <c r="P253" s="56" t="str">
        <f t="shared" si="242"/>
        <v>51/1</v>
      </c>
      <c r="R253" s="80"/>
      <c r="S253" s="3" t="s">
        <v>31</v>
      </c>
      <c r="T253" s="60">
        <f ca="1"/>
        <v>6.9946463483565369E-2</v>
      </c>
      <c r="U253" s="60">
        <f ca="1"/>
        <v>-0.84011858659051941</v>
      </c>
      <c r="V253" s="60">
        <f ca="1"/>
        <v>-0.98880069592464126</v>
      </c>
      <c r="W253" s="60">
        <f ca="1"/>
        <v>0.11020010299937966</v>
      </c>
      <c r="X253" s="60">
        <f ca="1"/>
        <v>-1.3066323474728643</v>
      </c>
      <c r="Y253" s="52">
        <f ca="1">$B$13 * EXP(($E$3 - $C$13^2/2) * Y$2 + $C$13*SQRT(Y$2)*T253)</f>
        <v>102.63244645900993</v>
      </c>
      <c r="Z253" s="52">
        <f ca="1">Y253 * EXP(($E$3 - $C$13^2/2) * (Z$2-Y$2) + $C$13*SQRT(Z$2-Y$2)*U253)</f>
        <v>80.167528316924205</v>
      </c>
      <c r="AA253" s="52">
        <f ca="1">Z253 * EXP(($E$3 - $C$13^2/2) * (AA$2-Z$2) + $C$13*SQRT(AA$2-Z$2)*V253)</f>
        <v>59.888131101954819</v>
      </c>
      <c r="AB253" s="52">
        <f ca="1">AA253 * EXP(($E$3 - $C$13^2/2) * (AB$2-AA$2) + $C$13*SQRT(AB$2-AA$2)*W253)</f>
        <v>62.211406748954801</v>
      </c>
      <c r="AC253" s="52">
        <f ca="1">AB253 * EXP(($E$3 - $C$13^2/2) * (AC$2-AB$2) + $C$13*SQRT(AC$2-AB$2)*X253)</f>
        <v>42.247647295393477</v>
      </c>
      <c r="AD253" s="47"/>
      <c r="AE253" s="3" t="s">
        <v>46</v>
      </c>
      <c r="AF253" s="52" t="b">
        <f t="shared" ref="AF253" ca="1" si="317">AF251 &gt;= $B$4</f>
        <v>0</v>
      </c>
      <c r="AG253" s="52" t="b">
        <f t="array" aca="1" ref="AG253" ca="1">AND(AG251 &gt;= $B$4, NOT(OR($AF253:AF253)))</f>
        <v>0</v>
      </c>
      <c r="AH253" s="52" t="b">
        <f t="array" aca="1" ref="AH253" ca="1">AND(AH251 &gt;= $B$4, NOT(OR($AF253:AG253)))</f>
        <v>0</v>
      </c>
      <c r="AI253" s="52" t="b">
        <f t="array" aca="1" ref="AI253" ca="1">AND(AI251 &gt;= $B$4, NOT(OR($AF253:AH253)))</f>
        <v>0</v>
      </c>
      <c r="AJ253" s="52" t="b">
        <f t="array" aca="1" ref="AJ253" ca="1">AND(AJ251 &gt;= $B$4, NOT(OR($AF253:AI253)))</f>
        <v>0</v>
      </c>
      <c r="AK253" s="73"/>
      <c r="AL253" s="70"/>
    </row>
    <row r="254" spans="7:38" ht="14.55" customHeight="1" x14ac:dyDescent="0.3">
      <c r="G254" s="3">
        <v>252</v>
      </c>
      <c r="H254" s="58">
        <v>1.9086127091277998</v>
      </c>
      <c r="I254" s="58">
        <v>1.1749039124105327</v>
      </c>
      <c r="J254" s="58">
        <v>0.4666993950539392</v>
      </c>
      <c r="K254" s="59">
        <v>-1.9772955662530467</v>
      </c>
      <c r="L254" s="60">
        <f t="array" ref="L254:O254">TRANSPOSE(MMULT(Option!$B$25:$E$28, TRANSPOSE(H254:K254)))</f>
        <v>1.9086127091277998</v>
      </c>
      <c r="M254" s="60">
        <v>1.8402623062353265</v>
      </c>
      <c r="N254" s="60">
        <v>1.4810139235569655</v>
      </c>
      <c r="O254" s="60">
        <v>-0.53105721970334052</v>
      </c>
      <c r="P254" s="56" t="str">
        <f t="shared" si="242"/>
        <v>51/2</v>
      </c>
      <c r="R254" s="80"/>
      <c r="S254" s="3" t="s">
        <v>30</v>
      </c>
      <c r="T254" s="60">
        <f ca="1"/>
        <v>0.14196983261773938</v>
      </c>
      <c r="U254" s="60">
        <f ca="1"/>
        <v>-2.212322974488997</v>
      </c>
      <c r="V254" s="60">
        <f ca="1"/>
        <v>-1.0492392831157651</v>
      </c>
      <c r="W254" s="60">
        <f ca="1"/>
        <v>1.7205745585227274</v>
      </c>
      <c r="X254" s="60">
        <f ca="1"/>
        <v>0.55037488944244861</v>
      </c>
      <c r="Y254" s="52">
        <f ca="1">$B$14 * EXP(($E$3 - $C$14^2/2) * Y$2 + $C$14*SQRT(Y$2)*T254)</f>
        <v>104.87415796054162</v>
      </c>
      <c r="Z254" s="52">
        <f ca="1">Y254 * EXP(($E$3 - $C$14^2/2) * (Z$2-Y$2) + $C$14*SQRT(Z$2-Y$2)*U254)</f>
        <v>54.27502863888207</v>
      </c>
      <c r="AA254" s="52">
        <f ca="1">Z254 * EXP(($E$3 - $C$14^2/2) * (AA$2-Z$2) + $C$14*SQRT(AA$2-Z$2)*V254)</f>
        <v>39.816940343017059</v>
      </c>
      <c r="AB254" s="52">
        <f ca="1">AA254 * EXP(($E$3 - $C$14^2/2) * (AB$2-AA$2) + $C$14*SQRT(AB$2-AA$2)*W254)</f>
        <v>67.051757827372569</v>
      </c>
      <c r="AC254" s="52">
        <f ca="1">AB254 * EXP(($E$3 - $C$14^2/2) * (AC$2-AB$2) + $C$14*SQRT(AC$2-AB$2)*X254)</f>
        <v>79.485712846034303</v>
      </c>
      <c r="AD254" s="47"/>
      <c r="AE254" s="3" t="s">
        <v>68</v>
      </c>
      <c r="AF254" s="52" t="b">
        <f ca="1">AND(AF251&gt;$B$3, NOT(OR($AF253:AF253)))</f>
        <v>1</v>
      </c>
      <c r="AG254" s="52" t="b">
        <f ca="1">AND(AG251&gt;$B$3, NOT(OR($AF253:AG253)))</f>
        <v>0</v>
      </c>
      <c r="AH254" s="52" t="b">
        <f ca="1">AND(AH251&gt;$B$3, NOT(OR($AF253:AH253)))</f>
        <v>0</v>
      </c>
      <c r="AI254" s="52" t="b">
        <f ca="1">AND(AI251&gt;$B$3, NOT(OR($AF253:AI253)))</f>
        <v>0</v>
      </c>
      <c r="AJ254" s="52" t="b">
        <f ca="1">AND(AJ251&gt;$B$3, NOT(OR($AF253:AJ253)))</f>
        <v>0</v>
      </c>
      <c r="AK254" s="74"/>
      <c r="AL254" s="70"/>
    </row>
    <row r="255" spans="7:38" ht="14.55" customHeight="1" x14ac:dyDescent="0.3">
      <c r="G255" s="3">
        <v>253</v>
      </c>
      <c r="H255" s="58">
        <v>0.53203213482314693</v>
      </c>
      <c r="I255" s="58">
        <v>6.9962878958741662E-2</v>
      </c>
      <c r="J255" s="58">
        <v>0.52673624813848141</v>
      </c>
      <c r="K255" s="59">
        <v>1.1635462992626897</v>
      </c>
      <c r="L255" s="60">
        <f t="array" ref="L255:O255">TRANSPOSE(MMULT(Option!$B$25:$E$28, TRANSPOSE(H255:K255)))</f>
        <v>0.53203213482314693</v>
      </c>
      <c r="M255" s="60">
        <v>0.27693489166235213</v>
      </c>
      <c r="N255" s="60">
        <v>0.69377118482339661</v>
      </c>
      <c r="O255" s="60">
        <v>1.3303433467402668</v>
      </c>
      <c r="P255" s="56" t="str">
        <f t="shared" si="242"/>
        <v>51/3</v>
      </c>
      <c r="R255" s="80">
        <v>64</v>
      </c>
      <c r="S255" s="3" t="s">
        <v>28</v>
      </c>
      <c r="T255" s="60">
        <f t="array" aca="1" ref="T255:T258" ca="1">TRANSPOSE(OFFSET($L$3, MATCH($R255 &amp; "/" &amp; T$2, $P$3:$P$5002, 0) - 1, 0, 1, $E$1))</f>
        <v>1.6277305025906506</v>
      </c>
      <c r="U255" s="60">
        <f t="array" aca="1" ref="U255:U258" ca="1">TRANSPOSE(OFFSET($L$3, MATCH($R255 &amp; "/" &amp; U$2, $P$3:$P$5002, 0) - 1, 0, 1, $E$1))</f>
        <v>-1.3767829240033651</v>
      </c>
      <c r="V255" s="60">
        <f t="array" aca="1" ref="V255:V258" ca="1">TRANSPOSE(OFFSET($L$3, MATCH($R255 &amp; "/" &amp; V$2, $P$3:$P$5002, 0) - 1, 0, 1, $E$1))</f>
        <v>-2.470685733187421</v>
      </c>
      <c r="W255" s="60">
        <f t="array" aca="1" ref="W255:W258" ca="1">TRANSPOSE(OFFSET($L$3, MATCH($R255 &amp; "/" &amp; W$2, $P$3:$P$5002, 0) - 1, 0, 1, $E$1))</f>
        <v>0.54682507344680364</v>
      </c>
      <c r="X255" s="60">
        <f t="array" aca="1" ref="X255:X258" ca="1">TRANSPOSE(OFFSET($L$3, MATCH($R255 &amp; "/" &amp; X$2, $P$3:$P$5002, 0) - 1, 0, 1, $E$1))</f>
        <v>6.4789913142160038E-2</v>
      </c>
      <c r="Y255" s="52">
        <f ca="1">$B$11 * EXP(($E$3 - $C$11^2/2) * Y$2 + $C$11*SQRT(Y$2)*T255)</f>
        <v>163.77431249812469</v>
      </c>
      <c r="Z255" s="52">
        <f ca="1">Y255 * EXP(($E$3 - $C$11^2/2) * (Z$2-Y$2) + $C$11*SQRT(Z$2-Y$2)*U255)</f>
        <v>108.90266041869833</v>
      </c>
      <c r="AA255" s="52">
        <f ca="1">Z255 * EXP(($E$3 - $C$11^2/2) * (AA$2-Z$2) + $C$11*SQRT(AA$2-Z$2)*V255)</f>
        <v>52.156496112673722</v>
      </c>
      <c r="AB255" s="52">
        <f ca="1">AA255 * EXP(($E$3 - $C$11^2/2) * (AB$2-AA$2) + $C$11*SQRT(AB$2-AA$2)*W255)</f>
        <v>61.762492432255144</v>
      </c>
      <c r="AC255" s="52">
        <f ca="1">AB255 * EXP(($E$3 - $C$11^2/2) * (AC$2-AB$2) + $C$11*SQRT(AC$2-AB$2)*X255)</f>
        <v>63.290373209415783</v>
      </c>
      <c r="AD255" s="47"/>
      <c r="AE255" s="3" t="s">
        <v>69</v>
      </c>
      <c r="AF255" s="20" cm="1">
        <f t="array" aca="1" ref="AF255" ca="1">MIN(Y255:Y258 / $D$11:$D$14)</f>
        <v>1.3793022886091308</v>
      </c>
      <c r="AG255" s="20" cm="1">
        <f t="array" aca="1" ref="AG255" ca="1">MIN(Z255:Z258 / $D$11:$D$14)</f>
        <v>0.68815883512891363</v>
      </c>
      <c r="AH255" s="20" cm="1">
        <f t="array" aca="1" ref="AH255" ca="1">MIN(AA255:AA258 / $D$11:$D$14)</f>
        <v>0.52156496112673723</v>
      </c>
      <c r="AI255" s="20" cm="1">
        <f t="array" aca="1" ref="AI255" ca="1">MIN(AB255:AB258 / $D$11:$D$14)</f>
        <v>0.61762492432255145</v>
      </c>
      <c r="AJ255" s="20" cm="1">
        <f t="array" aca="1" ref="AJ255" ca="1">MIN(AC255:AC258 / $D$11:$D$14)</f>
        <v>0.63071529228115397</v>
      </c>
      <c r="AK255" s="72">
        <f t="array" aca="1" ref="AK255" ca="1">SUMPRODUCT(AF256:AJ256, EXP(-$E$3*$AF$2:$AJ$2))</f>
        <v>99879.089572574972</v>
      </c>
      <c r="AL255" s="70">
        <f ca="1">MAX(AC256 - $D$11, 0) * EXP(-$E$2*$E$3)</f>
        <v>102.78606980503082</v>
      </c>
    </row>
    <row r="256" spans="7:38" ht="14.55" customHeight="1" x14ac:dyDescent="0.3">
      <c r="G256" s="3">
        <v>254</v>
      </c>
      <c r="H256" s="58">
        <v>-0.62674440298272838</v>
      </c>
      <c r="I256" s="58">
        <v>0.739002304821617</v>
      </c>
      <c r="J256" s="58">
        <v>1.6297871755931219</v>
      </c>
      <c r="K256" s="59">
        <v>2.002018885032357E-2</v>
      </c>
      <c r="L256" s="60">
        <f t="array" ref="L256:O256">TRANSPOSE(MMULT(Option!$B$25:$E$28, TRANSPOSE(H256:K256)))</f>
        <v>-0.62674440298272838</v>
      </c>
      <c r="M256" s="60">
        <v>0.4266090389252864</v>
      </c>
      <c r="N256" s="60">
        <v>1.3742769486088797</v>
      </c>
      <c r="O256" s="60">
        <v>0.27806461759262202</v>
      </c>
      <c r="P256" s="56" t="str">
        <f t="shared" si="242"/>
        <v>51/4</v>
      </c>
      <c r="R256" s="80"/>
      <c r="S256" s="3" t="s">
        <v>29</v>
      </c>
      <c r="T256" s="60">
        <f ca="1"/>
        <v>3.0517689995175972</v>
      </c>
      <c r="U256" s="60">
        <f ca="1"/>
        <v>6.0063962911265145E-2</v>
      </c>
      <c r="V256" s="60">
        <f ca="1"/>
        <v>-1.0399374848935703</v>
      </c>
      <c r="W256" s="60">
        <f ca="1"/>
        <v>1.0803236118217556</v>
      </c>
      <c r="X256" s="60">
        <f ca="1"/>
        <v>-0.43061690085207466</v>
      </c>
      <c r="Y256" s="52">
        <f ca="1">$B$12 * EXP(($E$3 - $C$12^2/2) * Y$2 + $C$12*SQRT(Y$2)*T256)</f>
        <v>251.06224234068119</v>
      </c>
      <c r="Z256" s="52">
        <f ca="1">Y256 * EXP(($E$3 - $C$12^2/2) * (Z$2-Y$2) + $C$12*SQRT(Z$2-Y$2)*U256)</f>
        <v>256.90852166870798</v>
      </c>
      <c r="AA256" s="52">
        <f ca="1">Z256 * EXP(($E$3 - $C$12^2/2) * (AA$2-Z$2) + $C$12*SQRT(AA$2-Z$2)*V256)</f>
        <v>188.99845288806011</v>
      </c>
      <c r="AB256" s="52">
        <f ca="1">AA256 * EXP(($E$3 - $C$12^2/2) * (AB$2-AA$2) + $C$12*SQRT(AB$2-AA$2)*W256)</f>
        <v>262.65356297522504</v>
      </c>
      <c r="AC256" s="52">
        <f ca="1">AB256 * EXP(($E$3 - $C$12^2/2) * (AC$2-AB$2) + $C$12*SQRT(AC$2-AB$2)*X256)</f>
        <v>231.97992611109999</v>
      </c>
      <c r="AD256" s="47"/>
      <c r="AE256" s="3" t="s">
        <v>47</v>
      </c>
      <c r="AF256" s="64">
        <f t="shared" ref="AF256" ca="1" si="318">($B$5*AF258 + (1 + $B$6)*AF257)*$B$2</f>
        <v>105000</v>
      </c>
      <c r="AG256" s="64">
        <f t="shared" ref="AG256" ca="1" si="319">($B$5*AG258 + (1 + $B$6)*AG257)*$B$2</f>
        <v>0</v>
      </c>
      <c r="AH256" s="64">
        <f t="shared" ref="AH256" ca="1" si="320">($B$5*AH258 + (1 + $B$6)*AH257)*$B$2</f>
        <v>0</v>
      </c>
      <c r="AI256" s="64">
        <f t="shared" ref="AI256" ca="1" si="321">($B$5*AI258 + (1 + $B$6)*AI257)*$B$2</f>
        <v>0</v>
      </c>
      <c r="AJ256" s="64" cm="1">
        <f t="array" aca="1" ref="AJ256" ca="1">($B$5*AJ258 + (1 + $B$6)*AJ257 + AND(NOT(AF257:AJ257)))*$B$2</f>
        <v>0</v>
      </c>
      <c r="AK256" s="73"/>
      <c r="AL256" s="70"/>
    </row>
    <row r="257" spans="7:38" ht="14.55" customHeight="1" x14ac:dyDescent="0.3">
      <c r="G257" s="3">
        <v>255</v>
      </c>
      <c r="H257" s="58">
        <v>-2.3310335846956627</v>
      </c>
      <c r="I257" s="58">
        <v>0.56649708103416074</v>
      </c>
      <c r="J257" s="58">
        <v>-0.58311734045072761</v>
      </c>
      <c r="K257" s="59">
        <v>-0.25774834513379852</v>
      </c>
      <c r="L257" s="60">
        <f t="array" ref="L257:O257">TRANSPOSE(MMULT(Option!$B$25:$E$28, TRANSPOSE(H257:K257)))</f>
        <v>-2.3310335846956627</v>
      </c>
      <c r="M257" s="60">
        <v>-0.41321028291615036</v>
      </c>
      <c r="N257" s="60">
        <v>-1.2962275060355957</v>
      </c>
      <c r="O257" s="60">
        <v>-1.1186050234778482</v>
      </c>
      <c r="P257" s="56" t="str">
        <f t="shared" si="242"/>
        <v>51/5</v>
      </c>
      <c r="R257" s="80"/>
      <c r="S257" s="3" t="s">
        <v>31</v>
      </c>
      <c r="T257" s="60">
        <f ca="1"/>
        <v>1.0552592778400829</v>
      </c>
      <c r="U257" s="60">
        <f ca="1"/>
        <v>-2.3343779534436284</v>
      </c>
      <c r="V257" s="60">
        <f ca="1"/>
        <v>-0.88315702523145245</v>
      </c>
      <c r="W257" s="60">
        <f ca="1"/>
        <v>0.84475240926221429</v>
      </c>
      <c r="X257" s="60">
        <f ca="1"/>
        <v>-0.30214577204356247</v>
      </c>
      <c r="Y257" s="52">
        <f ca="1">$B$13 * EXP(($E$3 - $C$13^2/2) * Y$2 + $C$13*SQRT(Y$2)*T257)</f>
        <v>137.93022886091308</v>
      </c>
      <c r="Z257" s="52">
        <f ca="1">Y257 * EXP(($E$3 - $C$13^2/2) * (Z$2-Y$2) + $C$13*SQRT(Z$2-Y$2)*U257)</f>
        <v>68.815883512891361</v>
      </c>
      <c r="AA257" s="52">
        <f ca="1">Z257 * EXP(($E$3 - $C$13^2/2) * (AA$2-Z$2) + $C$13*SQRT(AA$2-Z$2)*V257)</f>
        <v>53.06340268920659</v>
      </c>
      <c r="AB257" s="52">
        <f ca="1">AA257 * EXP(($E$3 - $C$13^2/2) * (AB$2-AA$2) + $C$13*SQRT(AB$2-AA$2)*W257)</f>
        <v>68.711267675002418</v>
      </c>
      <c r="AC257" s="52">
        <f ca="1">AB257 * EXP(($E$3 - $C$13^2/2) * (AC$2-AB$2) + $C$13*SQRT(AC$2-AB$2)*X257)</f>
        <v>63.071529228115395</v>
      </c>
      <c r="AD257" s="47"/>
      <c r="AE257" s="3" t="s">
        <v>46</v>
      </c>
      <c r="AF257" s="52" t="b">
        <f t="shared" ref="AF257" ca="1" si="322">AF255 &gt;= $B$4</f>
        <v>1</v>
      </c>
      <c r="AG257" s="52" t="b">
        <f t="array" aca="1" ref="AG257" ca="1">AND(AG255 &gt;= $B$4, NOT(OR($AF257:AF257)))</f>
        <v>0</v>
      </c>
      <c r="AH257" s="52" t="b">
        <f t="array" aca="1" ref="AH257" ca="1">AND(AH255 &gt;= $B$4, NOT(OR($AF257:AG257)))</f>
        <v>0</v>
      </c>
      <c r="AI257" s="52" t="b">
        <f t="array" aca="1" ref="AI257" ca="1">AND(AI255 &gt;= $B$4, NOT(OR($AF257:AH257)))</f>
        <v>0</v>
      </c>
      <c r="AJ257" s="52" t="b">
        <f t="array" aca="1" ref="AJ257" ca="1">AND(AJ255 &gt;= $B$4, NOT(OR($AF257:AI257)))</f>
        <v>0</v>
      </c>
      <c r="AK257" s="73"/>
      <c r="AL257" s="70"/>
    </row>
    <row r="258" spans="7:38" ht="14.55" customHeight="1" x14ac:dyDescent="0.3">
      <c r="G258" s="3">
        <v>256</v>
      </c>
      <c r="H258" s="58">
        <v>-0.34081964193667347</v>
      </c>
      <c r="I258" s="58">
        <v>-1.289396229451597</v>
      </c>
      <c r="J258" s="58">
        <v>2.0083391526270762</v>
      </c>
      <c r="K258" s="59">
        <v>-0.3019187620488924</v>
      </c>
      <c r="L258" s="60">
        <f t="array" ref="L258:O258">TRANSPOSE(MMULT(Option!$B$25:$E$28, TRANSPOSE(H258:K258)))</f>
        <v>-0.34081964193667347</v>
      </c>
      <c r="M258" s="60">
        <v>-1.3180790212251876</v>
      </c>
      <c r="N258" s="60">
        <v>1.2899734463810684</v>
      </c>
      <c r="O258" s="60">
        <v>-0.34053116273222134</v>
      </c>
      <c r="P258" s="56" t="str">
        <f t="shared" si="242"/>
        <v>52/1</v>
      </c>
      <c r="R258" s="80"/>
      <c r="S258" s="3" t="s">
        <v>30</v>
      </c>
      <c r="T258" s="60">
        <f ca="1"/>
        <v>1.3462289921021195</v>
      </c>
      <c r="U258" s="60">
        <f ca="1"/>
        <v>-1.348920076020004</v>
      </c>
      <c r="V258" s="60">
        <f ca="1"/>
        <v>-0.41193479717911319</v>
      </c>
      <c r="W258" s="60">
        <f ca="1"/>
        <v>0.4247177319309221</v>
      </c>
      <c r="X258" s="60">
        <f ca="1"/>
        <v>0.55717596484176535</v>
      </c>
      <c r="Y258" s="52">
        <f ca="1">$B$14 * EXP(($E$3 - $C$14^2/2) * Y$2 + $C$14*SQRT(Y$2)*T258)</f>
        <v>150.51140824654826</v>
      </c>
      <c r="Z258" s="52">
        <f ca="1">Y258 * EXP(($E$3 - $C$14^2/2) * (Z$2-Y$2) + $C$14*SQRT(Z$2-Y$2)*U258)</f>
        <v>100.92350572295246</v>
      </c>
      <c r="AA258" s="52">
        <f ca="1">Z258 * EXP(($E$3 - $C$14^2/2) * (AA$2-Z$2) + $C$14*SQRT(AA$2-Z$2)*V258)</f>
        <v>89.638276483751781</v>
      </c>
      <c r="AB258" s="52">
        <f ca="1">AA258 * EXP(($E$3 - $C$14^2/2) * (AB$2-AA$2) + $C$14*SQRT(AB$2-AA$2)*W258)</f>
        <v>102.32947363011952</v>
      </c>
      <c r="AC258" s="52">
        <f ca="1">AB258 * EXP(($E$3 - $C$14^2/2) * (AC$2-AB$2) + $C$14*SQRT(AC$2-AB$2)*X258)</f>
        <v>121.55301811529897</v>
      </c>
      <c r="AD258" s="47"/>
      <c r="AE258" s="3" t="s">
        <v>68</v>
      </c>
      <c r="AF258" s="52" t="b">
        <f ca="1">AND(AF255&gt;$B$3, NOT(OR($AF257:AF257)))</f>
        <v>0</v>
      </c>
      <c r="AG258" s="52" t="b">
        <f ca="1">AND(AG255&gt;$B$3, NOT(OR($AF257:AG257)))</f>
        <v>0</v>
      </c>
      <c r="AH258" s="52" t="b">
        <f ca="1">AND(AH255&gt;$B$3, NOT(OR($AF257:AH257)))</f>
        <v>0</v>
      </c>
      <c r="AI258" s="52" t="b">
        <f ca="1">AND(AI255&gt;$B$3, NOT(OR($AF257:AI257)))</f>
        <v>0</v>
      </c>
      <c r="AJ258" s="52" t="b">
        <f ca="1">AND(AJ255&gt;$B$3, NOT(OR($AF257:AJ257)))</f>
        <v>0</v>
      </c>
      <c r="AK258" s="74"/>
      <c r="AL258" s="70"/>
    </row>
    <row r="259" spans="7:38" ht="14.55" customHeight="1" x14ac:dyDescent="0.3">
      <c r="G259" s="3">
        <v>257</v>
      </c>
      <c r="H259" s="58">
        <v>-4.1212163456411162E-2</v>
      </c>
      <c r="I259" s="58">
        <v>-1.3542412668091683</v>
      </c>
      <c r="J259" s="58">
        <v>0.32620453788920745</v>
      </c>
      <c r="K259" s="59">
        <v>0.47009157024966447</v>
      </c>
      <c r="L259" s="60">
        <f t="array" ref="L259:O259">TRANSPOSE(MMULT(Option!$B$25:$E$28, TRANSPOSE(H259:K259)))</f>
        <v>-4.1212163456411162E-2</v>
      </c>
      <c r="M259" s="60">
        <v>-1.2576674882597447</v>
      </c>
      <c r="N259" s="60">
        <v>-8.459974282890359E-2</v>
      </c>
      <c r="O259" s="60">
        <v>9.5122504753998083E-2</v>
      </c>
      <c r="P259" s="56" t="str">
        <f t="shared" si="242"/>
        <v>52/2</v>
      </c>
      <c r="R259" s="80">
        <v>65</v>
      </c>
      <c r="S259" s="3" t="s">
        <v>28</v>
      </c>
      <c r="T259" s="60">
        <f t="array" aca="1" ref="T259:T262" ca="1">TRANSPOSE(OFFSET($L$3, MATCH($R259 &amp; "/" &amp; T$2, $P$3:$P$5002, 0) - 1, 0, 1, $E$1))</f>
        <v>0.33222673700630012</v>
      </c>
      <c r="U259" s="60">
        <f t="array" aca="1" ref="U259:U262" ca="1">TRANSPOSE(OFFSET($L$3, MATCH($R259 &amp; "/" &amp; U$2, $P$3:$P$5002, 0) - 1, 0, 1, $E$1))</f>
        <v>0.54197609568941252</v>
      </c>
      <c r="V259" s="60">
        <f t="array" aca="1" ref="V259:V262" ca="1">TRANSPOSE(OFFSET($L$3, MATCH($R259 &amp; "/" &amp; V$2, $P$3:$P$5002, 0) - 1, 0, 1, $E$1))</f>
        <v>1.9883339760662595</v>
      </c>
      <c r="W259" s="60">
        <f t="array" aca="1" ref="W259:W262" ca="1">TRANSPOSE(OFFSET($L$3, MATCH($R259 &amp; "/" &amp; W$2, $P$3:$P$5002, 0) - 1, 0, 1, $E$1))</f>
        <v>0.56249498593180225</v>
      </c>
      <c r="X259" s="60">
        <f t="array" aca="1" ref="X259:X262" ca="1">TRANSPOSE(OFFSET($L$3, MATCH($R259 &amp; "/" &amp; X$2, $P$3:$P$5002, 0) - 1, 0, 1, $E$1))</f>
        <v>0.14466619340088588</v>
      </c>
      <c r="Y259" s="52">
        <f ca="1">$B$11 * EXP(($E$3 - $C$11^2/2) * Y$2 + $C$11*SQRT(Y$2)*T259)</f>
        <v>111.03419390700897</v>
      </c>
      <c r="Z259" s="52">
        <f ca="1">Y259 * EXP(($E$3 - $C$11^2/2) * (Z$2-Y$2) + $C$11*SQRT(Z$2-Y$2)*U259)</f>
        <v>131.29294340391343</v>
      </c>
      <c r="AA259" s="52">
        <f ca="1">Z259 * EXP(($E$3 - $C$11^2/2) * (AA$2-Z$2) + $C$11*SQRT(AA$2-Z$2)*V259)</f>
        <v>239.59050301336333</v>
      </c>
      <c r="AB259" s="52">
        <f ca="1">AA259 * EXP(($E$3 - $C$11^2/2) * (AB$2-AA$2) + $C$11*SQRT(AB$2-AA$2)*W259)</f>
        <v>285.05431025044362</v>
      </c>
      <c r="AC259" s="52">
        <f ca="1">AB259 * EXP(($E$3 - $C$11^2/2) * (AC$2-AB$2) + $C$11*SQRT(AC$2-AB$2)*X259)</f>
        <v>299.19022718540612</v>
      </c>
      <c r="AD259" s="47"/>
      <c r="AE259" s="3" t="s">
        <v>69</v>
      </c>
      <c r="AF259" s="20" cm="1">
        <f t="array" aca="1" ref="AF259" ca="1">MIN(Y259:Y262 / $D$11:$D$14)</f>
        <v>0.91189227574471521</v>
      </c>
      <c r="AG259" s="20" cm="1">
        <f t="array" aca="1" ref="AG259" ca="1">MIN(Z259:Z262 / $D$11:$D$14)</f>
        <v>0.90254783804352867</v>
      </c>
      <c r="AH259" s="20" cm="1">
        <f t="array" aca="1" ref="AH259" ca="1">MIN(AA259:AA262 / $D$11:$D$14)</f>
        <v>0.84765304648193107</v>
      </c>
      <c r="AI259" s="20" cm="1">
        <f t="array" aca="1" ref="AI259" ca="1">MIN(AB259:AB262 / $D$11:$D$14)</f>
        <v>0.95087945843738964</v>
      </c>
      <c r="AJ259" s="20" cm="1">
        <f t="array" aca="1" ref="AJ259" ca="1">MIN(AC259:AC262 / $D$11:$D$14)</f>
        <v>1.1228251875149153</v>
      </c>
      <c r="AK259" s="72">
        <f t="array" aca="1" ref="AK259" ca="1">SUMPRODUCT(AF260:AJ260, EXP(-$E$3*$AF$2:$AJ$2))</f>
        <v>142594.67363380725</v>
      </c>
      <c r="AL259" s="70">
        <f ca="1">MAX(AC260 - $D$11, 0) * EXP(-$E$2*$E$3)</f>
        <v>9.5656352217508118</v>
      </c>
    </row>
    <row r="260" spans="7:38" ht="14.55" customHeight="1" x14ac:dyDescent="0.3">
      <c r="G260" s="3">
        <v>258</v>
      </c>
      <c r="H260" s="58">
        <v>0.15458866813570299</v>
      </c>
      <c r="I260" s="58">
        <v>0.39142715361478986</v>
      </c>
      <c r="J260" s="58">
        <v>-0.82160698263142729</v>
      </c>
      <c r="K260" s="59">
        <v>1.6069090130716221</v>
      </c>
      <c r="L260" s="60">
        <f t="array" ref="L260:O260">TRANSPOSE(MMULT(Option!$B$25:$E$28, TRANSPOSE(H260:K260)))</f>
        <v>0.15458866813570299</v>
      </c>
      <c r="M260" s="60">
        <v>0.42058437935445758</v>
      </c>
      <c r="N260" s="60">
        <v>-0.55729052643077059</v>
      </c>
      <c r="O260" s="60">
        <v>1.3800485606126354</v>
      </c>
      <c r="P260" s="56" t="str">
        <f t="shared" ref="P260:P323" si="323">(QUOTIENT(G260 - 1, $E$2) + 1) &amp; "/" &amp; MOD(G260 -1, $E$2) + 1</f>
        <v>52/3</v>
      </c>
      <c r="R260" s="80"/>
      <c r="S260" s="3" t="s">
        <v>29</v>
      </c>
      <c r="T260" s="60">
        <f ca="1"/>
        <v>0.21304261974611632</v>
      </c>
      <c r="U260" s="60">
        <f ca="1"/>
        <v>-0.24030844324642883</v>
      </c>
      <c r="V260" s="60">
        <f ca="1"/>
        <v>-0.57368041053902197</v>
      </c>
      <c r="W260" s="60">
        <f ca="1"/>
        <v>0.36638631103172731</v>
      </c>
      <c r="X260" s="60">
        <f ca="1"/>
        <v>0.53738658308979237</v>
      </c>
      <c r="Y260" s="52">
        <f ca="1">$B$12 * EXP(($E$3 - $C$12^2/2) * Y$2 + $C$12*SQRT(Y$2)*T260)</f>
        <v>107.13427689039069</v>
      </c>
      <c r="Z260" s="52">
        <f ca="1">Y260 * EXP(($E$3 - $C$12^2/2) * (Z$2-Y$2) + $C$12*SQRT(Z$2-Y$2)*U260)</f>
        <v>100.18219106159449</v>
      </c>
      <c r="AA260" s="52">
        <f ca="1">Z260 * EXP(($E$3 - $C$12^2/2) * (AA$2-Z$2) + $C$12*SQRT(AA$2-Z$2)*V260)</f>
        <v>84.765304648193109</v>
      </c>
      <c r="AB260" s="52">
        <f ca="1">AA260 * EXP(($E$3 - $C$12^2/2) * (AB$2-AA$2) + $C$12*SQRT(AB$2-AA$2)*W260)</f>
        <v>95.087945843738964</v>
      </c>
      <c r="AC260" s="52">
        <f ca="1">AB260 * EXP(($E$3 - $C$12^2/2) * (AC$2-AB$2) + $C$12*SQRT(AC$2-AB$2)*X260)</f>
        <v>112.28251875149152</v>
      </c>
      <c r="AD260" s="47"/>
      <c r="AE260" s="3" t="s">
        <v>47</v>
      </c>
      <c r="AF260" s="64">
        <f t="shared" ref="AF260" ca="1" si="324">($B$5*AF262 + (1 + $B$6)*AF261)*$B$2</f>
        <v>15000</v>
      </c>
      <c r="AG260" s="64">
        <f t="shared" ref="AG260" ca="1" si="325">($B$5*AG262 + (1 + $B$6)*AG261)*$B$2</f>
        <v>15000</v>
      </c>
      <c r="AH260" s="64">
        <f t="shared" ref="AH260" ca="1" si="326">($B$5*AH262 + (1 + $B$6)*AH261)*$B$2</f>
        <v>15000</v>
      </c>
      <c r="AI260" s="64">
        <f t="shared" ref="AI260" ca="1" si="327">($B$5*AI262 + (1 + $B$6)*AI261)*$B$2</f>
        <v>15000</v>
      </c>
      <c r="AJ260" s="64" cm="1">
        <f t="array" aca="1" ref="AJ260" ca="1">($B$5*AJ262 + (1 + $B$6)*AJ261 + AND(NOT(AF261:AJ261)))*$B$2</f>
        <v>114999.99999999999</v>
      </c>
      <c r="AK260" s="73"/>
      <c r="AL260" s="70"/>
    </row>
    <row r="261" spans="7:38" ht="14.55" customHeight="1" x14ac:dyDescent="0.3">
      <c r="G261" s="3">
        <v>259</v>
      </c>
      <c r="H261" s="58">
        <v>0.18149903754365423</v>
      </c>
      <c r="I261" s="58">
        <v>0.23766464784638849</v>
      </c>
      <c r="J261" s="58">
        <v>0.16602954487252952</v>
      </c>
      <c r="K261" s="59">
        <v>-0.99822371819332789</v>
      </c>
      <c r="L261" s="60">
        <f t="array" ref="L261:O261">TRANSPOSE(MMULT(Option!$B$25:$E$28, TRANSPOSE(H261:K261)))</f>
        <v>0.18149903754365423</v>
      </c>
      <c r="M261" s="60">
        <v>0.29042286277168144</v>
      </c>
      <c r="N261" s="60">
        <v>0.28066024911896648</v>
      </c>
      <c r="O261" s="60">
        <v>-0.68758724406347782</v>
      </c>
      <c r="P261" s="56" t="str">
        <f t="shared" si="323"/>
        <v>52/4</v>
      </c>
      <c r="R261" s="80"/>
      <c r="S261" s="3" t="s">
        <v>31</v>
      </c>
      <c r="T261" s="60">
        <f ca="1"/>
        <v>8.2219650876947908E-2</v>
      </c>
      <c r="U261" s="60">
        <f ca="1"/>
        <v>1.249679585264025</v>
      </c>
      <c r="V261" s="60">
        <f ca="1"/>
        <v>-1.0356604893000831E-2</v>
      </c>
      <c r="W261" s="60">
        <f ca="1"/>
        <v>0.34682592419509162</v>
      </c>
      <c r="X261" s="60">
        <f ca="1"/>
        <v>0.26894960117390609</v>
      </c>
      <c r="Y261" s="52">
        <f ca="1">$B$13 * EXP(($E$3 - $C$13^2/2) * Y$2 + $C$13*SQRT(Y$2)*T261)</f>
        <v>103.01103117188883</v>
      </c>
      <c r="Z261" s="52">
        <f ca="1">Y261 * EXP(($E$3 - $C$13^2/2) * (Z$2-Y$2) + $C$13*SQRT(Z$2-Y$2)*U261)</f>
        <v>150.61696476001703</v>
      </c>
      <c r="AA261" s="52">
        <f ca="1">Z261 * EXP(($E$3 - $C$13^2/2) * (AA$2-Z$2) + $C$13*SQRT(AA$2-Z$2)*V261)</f>
        <v>150.90235550531597</v>
      </c>
      <c r="AB261" s="52">
        <f ca="1">AA261 * EXP(($E$3 - $C$13^2/2) * (AB$2-AA$2) + $C$13*SQRT(AB$2-AA$2)*W261)</f>
        <v>168.2886656163829</v>
      </c>
      <c r="AC261" s="52">
        <f ca="1">AB261 * EXP(($E$3 - $C$13^2/2) * (AC$2-AB$2) + $C$13*SQRT(AC$2-AB$2)*X261)</f>
        <v>183.3442682854712</v>
      </c>
      <c r="AD261" s="47"/>
      <c r="AE261" s="3" t="s">
        <v>46</v>
      </c>
      <c r="AF261" s="52" t="b">
        <f t="shared" ref="AF261" ca="1" si="328">AF259 &gt;= $B$4</f>
        <v>0</v>
      </c>
      <c r="AG261" s="52" t="b">
        <f t="array" aca="1" ref="AG261" ca="1">AND(AG259 &gt;= $B$4, NOT(OR($AF261:AF261)))</f>
        <v>0</v>
      </c>
      <c r="AH261" s="52" t="b">
        <f t="array" aca="1" ref="AH261" ca="1">AND(AH259 &gt;= $B$4, NOT(OR($AF261:AG261)))</f>
        <v>0</v>
      </c>
      <c r="AI261" s="52" t="b">
        <f t="array" aca="1" ref="AI261" ca="1">AND(AI259 &gt;= $B$4, NOT(OR($AF261:AH261)))</f>
        <v>0</v>
      </c>
      <c r="AJ261" s="52" t="b">
        <f t="array" aca="1" ref="AJ261" ca="1">AND(AJ259 &gt;= $B$4, NOT(OR($AF261:AI261)))</f>
        <v>0</v>
      </c>
      <c r="AK261" s="73"/>
      <c r="AL261" s="70"/>
    </row>
    <row r="262" spans="7:38" ht="14.55" customHeight="1" x14ac:dyDescent="0.3">
      <c r="G262" s="3">
        <v>260</v>
      </c>
      <c r="H262" s="58">
        <v>-0.79448401576660588</v>
      </c>
      <c r="I262" s="58">
        <v>0.75828567983892903</v>
      </c>
      <c r="J262" s="58">
        <v>9.6828913211175691E-2</v>
      </c>
      <c r="K262" s="59">
        <v>-0.64997587476553209</v>
      </c>
      <c r="L262" s="60">
        <f t="array" ref="L262:O262">TRANSPOSE(MMULT(Option!$B$25:$E$28, TRANSPOSE(H262:K262)))</f>
        <v>-0.79448401576660588</v>
      </c>
      <c r="M262" s="60">
        <v>0.37718669894594598</v>
      </c>
      <c r="N262" s="60">
        <v>-3.418199568622067E-2</v>
      </c>
      <c r="O262" s="60">
        <v>-0.65693482157161198</v>
      </c>
      <c r="P262" s="56" t="str">
        <f t="shared" si="323"/>
        <v>52/5</v>
      </c>
      <c r="R262" s="80"/>
      <c r="S262" s="3" t="s">
        <v>30</v>
      </c>
      <c r="T262" s="60">
        <f ca="1"/>
        <v>-0.32411138195113021</v>
      </c>
      <c r="U262" s="60">
        <f ca="1"/>
        <v>-5.1000564840413154E-2</v>
      </c>
      <c r="V262" s="60">
        <f ca="1"/>
        <v>1.5120119071453157</v>
      </c>
      <c r="W262" s="60">
        <f ca="1"/>
        <v>-1.7602565954116967E-2</v>
      </c>
      <c r="X262" s="60">
        <f ca="1"/>
        <v>0.80602504004283382</v>
      </c>
      <c r="Y262" s="52">
        <f ca="1">$B$14 * EXP(($E$3 - $C$14^2/2) * Y$2 + $C$14*SQRT(Y$2)*T262)</f>
        <v>91.189227574471516</v>
      </c>
      <c r="Z262" s="52">
        <f ca="1">Y262 * EXP(($E$3 - $C$14^2/2) * (Z$2-Y$2) + $C$14*SQRT(Z$2-Y$2)*U262)</f>
        <v>90.254783804352869</v>
      </c>
      <c r="AA262" s="52">
        <f ca="1">Z262 * EXP(($E$3 - $C$14^2/2) * (AA$2-Z$2) + $C$14*SQRT(AA$2-Z$2)*V262)</f>
        <v>142.77074673089788</v>
      </c>
      <c r="AB262" s="52">
        <f ca="1">AA262 * EXP(($E$3 - $C$14^2/2) * (AB$2-AA$2) + $C$14*SQRT(AB$2-AA$2)*W262)</f>
        <v>142.73066664575941</v>
      </c>
      <c r="AC262" s="52">
        <f ca="1">AB262 * EXP(($E$3 - $C$14^2/2) * (AC$2-AB$2) + $C$14*SQRT(AC$2-AB$2)*X262)</f>
        <v>182.68565001514943</v>
      </c>
      <c r="AD262" s="47"/>
      <c r="AE262" s="3" t="s">
        <v>68</v>
      </c>
      <c r="AF262" s="52" t="b">
        <f ca="1">AND(AF259&gt;$B$3, NOT(OR($AF261:AF261)))</f>
        <v>1</v>
      </c>
      <c r="AG262" s="52" t="b">
        <f ca="1">AND(AG259&gt;$B$3, NOT(OR($AF261:AG261)))</f>
        <v>1</v>
      </c>
      <c r="AH262" s="52" t="b">
        <f ca="1">AND(AH259&gt;$B$3, NOT(OR($AF261:AH261)))</f>
        <v>1</v>
      </c>
      <c r="AI262" s="52" t="b">
        <f ca="1">AND(AI259&gt;$B$3, NOT(OR($AF261:AI261)))</f>
        <v>1</v>
      </c>
      <c r="AJ262" s="52" t="b">
        <f ca="1">AND(AJ259&gt;$B$3, NOT(OR($AF261:AJ261)))</f>
        <v>1</v>
      </c>
      <c r="AK262" s="74"/>
      <c r="AL262" s="70"/>
    </row>
    <row r="263" spans="7:38" ht="14.55" customHeight="1" x14ac:dyDescent="0.3">
      <c r="G263" s="3">
        <v>261</v>
      </c>
      <c r="H263" s="58">
        <v>1.1064267055674664</v>
      </c>
      <c r="I263" s="58">
        <v>0.27315567684092529</v>
      </c>
      <c r="J263" s="58">
        <v>-1.5268223553754126</v>
      </c>
      <c r="K263" s="59">
        <v>1.6762796034014975E-2</v>
      </c>
      <c r="L263" s="60">
        <f t="array" ref="L263:O263">TRANSPOSE(MMULT(Option!$B$25:$E$28, TRANSPOSE(H263:K263)))</f>
        <v>1.1064267055674664</v>
      </c>
      <c r="M263" s="60">
        <v>0.69292199535307386</v>
      </c>
      <c r="N263" s="60">
        <v>-0.82692381435684459</v>
      </c>
      <c r="O263" s="60">
        <v>0.23044922015141997</v>
      </c>
      <c r="P263" s="56" t="str">
        <f t="shared" si="323"/>
        <v>53/1</v>
      </c>
      <c r="R263" s="80">
        <v>66</v>
      </c>
      <c r="S263" s="3" t="s">
        <v>28</v>
      </c>
      <c r="T263" s="60">
        <f t="array" aca="1" ref="T263:T266" ca="1">TRANSPOSE(OFFSET($L$3, MATCH($R263 &amp; "/" &amp; T$2, $P$3:$P$5002, 0) - 1, 0, 1, $E$1))</f>
        <v>-0.38170993543577247</v>
      </c>
      <c r="U263" s="60">
        <f t="array" aca="1" ref="U263:U266" ca="1">TRANSPOSE(OFFSET($L$3, MATCH($R263 &amp; "/" &amp; U$2, $P$3:$P$5002, 0) - 1, 0, 1, $E$1))</f>
        <v>2.0788448685449681</v>
      </c>
      <c r="V263" s="60">
        <f t="array" aca="1" ref="V263:V266" ca="1">TRANSPOSE(OFFSET($L$3, MATCH($R263 &amp; "/" &amp; V$2, $P$3:$P$5002, 0) - 1, 0, 1, $E$1))</f>
        <v>0.45021717124587624</v>
      </c>
      <c r="W263" s="60">
        <f t="array" aca="1" ref="W263:W266" ca="1">TRANSPOSE(OFFSET($L$3, MATCH($R263 &amp; "/" &amp; W$2, $P$3:$P$5002, 0) - 1, 0, 1, $E$1))</f>
        <v>1.5030654388342335</v>
      </c>
      <c r="X263" s="60">
        <f t="array" aca="1" ref="X263:X266" ca="1">TRANSPOSE(OFFSET($L$3, MATCH($R263 &amp; "/" &amp; X$2, $P$3:$P$5002, 0) - 1, 0, 1, $E$1))</f>
        <v>-1.0428493359287268</v>
      </c>
      <c r="Y263" s="52">
        <f ca="1">$B$11 * EXP(($E$3 - $C$11^2/2) * Y$2 + $C$11*SQRT(Y$2)*T263)</f>
        <v>89.627053012981193</v>
      </c>
      <c r="Z263" s="52">
        <f ca="1">Y263 * EXP(($E$3 - $C$11^2/2) * (Z$2-Y$2) + $C$11*SQRT(Z$2-Y$2)*U263)</f>
        <v>168.05825343221161</v>
      </c>
      <c r="AA263" s="52">
        <f ca="1">Z263 * EXP(($E$3 - $C$11^2/2) * (AA$2-Z$2) + $C$11*SQRT(AA$2-Z$2)*V263)</f>
        <v>193.32560062294903</v>
      </c>
      <c r="AB263" s="52">
        <f ca="1">AA263 * EXP(($E$3 - $C$11^2/2) * (AB$2-AA$2) + $C$11*SQRT(AB$2-AA$2)*W263)</f>
        <v>304.99502010358395</v>
      </c>
      <c r="AC263" s="52">
        <f ca="1">AB263 * EXP(($E$3 - $C$11^2/2) * (AC$2-AB$2) + $C$11*SQRT(AC$2-AB$2)*X263)</f>
        <v>224.17806030737748</v>
      </c>
      <c r="AD263" s="47"/>
      <c r="AE263" s="3" t="s">
        <v>69</v>
      </c>
      <c r="AF263" s="20" cm="1">
        <f t="array" aca="1" ref="AF263" ca="1">MIN(Y263:Y266 / $D$11:$D$14)</f>
        <v>0.86035589722307448</v>
      </c>
      <c r="AG263" s="20" cm="1">
        <f t="array" aca="1" ref="AG263" ca="1">MIN(Z263:Z266 / $D$11:$D$14)</f>
        <v>0.95537505983672022</v>
      </c>
      <c r="AH263" s="20" cm="1">
        <f t="array" aca="1" ref="AH263" ca="1">MIN(AA263:AA266 / $D$11:$D$14)</f>
        <v>0.85430123623868781</v>
      </c>
      <c r="AI263" s="20" cm="1">
        <f t="array" aca="1" ref="AI263" ca="1">MIN(AB263:AB266 / $D$11:$D$14)</f>
        <v>1.1359985839194038</v>
      </c>
      <c r="AJ263" s="20" cm="1">
        <f t="array" aca="1" ref="AJ263" ca="1">MIN(AC263:AC266 / $D$11:$D$14)</f>
        <v>0.78948377329154484</v>
      </c>
      <c r="AK263" s="72">
        <f t="array" aca="1" ref="AK263" ca="1">SUMPRODUCT(AF264:AJ264, EXP(-$E$3*$AF$2:$AJ$2))</f>
        <v>130912.66188773618</v>
      </c>
      <c r="AL263" s="70">
        <f ca="1">MAX(AC264 - $D$11, 0) * EXP(-$E$2*$E$3)</f>
        <v>25.889282677557514</v>
      </c>
    </row>
    <row r="264" spans="7:38" ht="14.55" customHeight="1" x14ac:dyDescent="0.3">
      <c r="G264" s="3">
        <v>262</v>
      </c>
      <c r="H264" s="58">
        <v>-0.54818804908386631</v>
      </c>
      <c r="I264" s="58">
        <v>0.20098471459143322</v>
      </c>
      <c r="J264" s="58">
        <v>-1.8651204827992929</v>
      </c>
      <c r="K264" s="59">
        <v>-0.32728514057976738</v>
      </c>
      <c r="L264" s="60">
        <f t="array" ref="L264:O264">TRANSPOSE(MMULT(Option!$B$25:$E$28, TRANSPOSE(H264:K264)))</f>
        <v>-0.54818804908386631</v>
      </c>
      <c r="M264" s="60">
        <v>-3.5069686004678885E-2</v>
      </c>
      <c r="N264" s="60">
        <v>-1.8047991608676259</v>
      </c>
      <c r="O264" s="60">
        <v>-0.8109495602316974</v>
      </c>
      <c r="P264" s="56" t="str">
        <f t="shared" si="323"/>
        <v>53/2</v>
      </c>
      <c r="R264" s="80"/>
      <c r="S264" s="3" t="s">
        <v>29</v>
      </c>
      <c r="T264" s="60">
        <f ca="1"/>
        <v>-0.26930155311209086</v>
      </c>
      <c r="U264" s="60">
        <f ca="1"/>
        <v>1.427464972761042</v>
      </c>
      <c r="V264" s="60">
        <f ca="1"/>
        <v>-0.33678696344165771</v>
      </c>
      <c r="W264" s="60">
        <f ca="1"/>
        <v>4.094212253977525E-2</v>
      </c>
      <c r="X264" s="60">
        <f ca="1"/>
        <v>1.10166466315475E-2</v>
      </c>
      <c r="Y264" s="52">
        <f ca="1">$B$12 * EXP(($E$3 - $C$12^2/2) * Y$2 + $C$12*SQRT(Y$2)*T264)</f>
        <v>92.701042647505659</v>
      </c>
      <c r="Z264" s="52">
        <f ca="1">Y264 * EXP(($E$3 - $C$12^2/2) * (Z$2-Y$2) + $C$12*SQRT(Z$2-Y$2)*U264)</f>
        <v>142.96776880495864</v>
      </c>
      <c r="AA264" s="52">
        <f ca="1">Z264 * EXP(($E$3 - $C$12^2/2) * (AA$2-Z$2) + $C$12*SQRT(AA$2-Z$2)*V264)</f>
        <v>129.8763862192344</v>
      </c>
      <c r="AB264" s="52">
        <f ca="1">AA264 * EXP(($E$3 - $C$12^2/2) * (AB$2-AA$2) + $C$12*SQRT(AB$2-AA$2)*W264)</f>
        <v>132.14050120935437</v>
      </c>
      <c r="AC264" s="52">
        <f ca="1">AB264 * EXP(($E$3 - $C$12^2/2) * (AC$2-AB$2) + $C$12*SQRT(AC$2-AB$2)*X264)</f>
        <v>133.24249697779752</v>
      </c>
      <c r="AD264" s="47"/>
      <c r="AE264" s="3" t="s">
        <v>47</v>
      </c>
      <c r="AF264" s="64">
        <f t="shared" ref="AF264" ca="1" si="329">($B$5*AF266 + (1 + $B$6)*AF265)*$B$2</f>
        <v>15000</v>
      </c>
      <c r="AG264" s="64">
        <f t="shared" ref="AG264" ca="1" si="330">($B$5*AG266 + (1 + $B$6)*AG265)*$B$2</f>
        <v>15000</v>
      </c>
      <c r="AH264" s="64">
        <f t="shared" ref="AH264" ca="1" si="331">($B$5*AH266 + (1 + $B$6)*AH265)*$B$2</f>
        <v>15000</v>
      </c>
      <c r="AI264" s="64">
        <f t="shared" ref="AI264" ca="1" si="332">($B$5*AI266 + (1 + $B$6)*AI265)*$B$2</f>
        <v>15000</v>
      </c>
      <c r="AJ264" s="64" cm="1">
        <f t="array" aca="1" ref="AJ264" ca="1">($B$5*AJ266 + (1 + $B$6)*AJ265 + AND(NOT(AF265:AJ265)))*$B$2</f>
        <v>100000</v>
      </c>
      <c r="AK264" s="73"/>
      <c r="AL264" s="70"/>
    </row>
    <row r="265" spans="7:38" ht="14.55" customHeight="1" x14ac:dyDescent="0.3">
      <c r="G265" s="3">
        <v>263</v>
      </c>
      <c r="H265" s="58">
        <v>0.2308757837681579</v>
      </c>
      <c r="I265" s="58">
        <v>-0.33330449450072874</v>
      </c>
      <c r="J265" s="58">
        <v>0.94736468462430889</v>
      </c>
      <c r="K265" s="59">
        <v>0.22903577605963579</v>
      </c>
      <c r="L265" s="60">
        <f t="array" ref="L265:O265">TRANSPOSE(MMULT(Option!$B$25:$E$28, TRANSPOSE(H265:K265)))</f>
        <v>0.2308757837681579</v>
      </c>
      <c r="M265" s="60">
        <v>-0.21312830159645321</v>
      </c>
      <c r="N265" s="60">
        <v>0.83715064754227009</v>
      </c>
      <c r="O265" s="60">
        <v>0.38611188298006671</v>
      </c>
      <c r="P265" s="56" t="str">
        <f t="shared" si="323"/>
        <v>53/3</v>
      </c>
      <c r="R265" s="80"/>
      <c r="S265" s="3" t="s">
        <v>31</v>
      </c>
      <c r="T265" s="60">
        <f ca="1"/>
        <v>0.51437068496641336</v>
      </c>
      <c r="U265" s="60">
        <f ca="1"/>
        <v>1.6778661873248026</v>
      </c>
      <c r="V265" s="60">
        <f ca="1"/>
        <v>-0.10710923178926393</v>
      </c>
      <c r="W265" s="60">
        <f ca="1"/>
        <v>-1.6159067051111067</v>
      </c>
      <c r="X265" s="60">
        <f ca="1"/>
        <v>0.96703183826920636</v>
      </c>
      <c r="Y265" s="52">
        <f ca="1">$B$13 * EXP(($E$3 - $C$13^2/2) * Y$2 + $C$13*SQRT(Y$2)*T265)</f>
        <v>117.27028414614556</v>
      </c>
      <c r="Z265" s="52">
        <f ca="1">Y265 * EXP(($E$3 - $C$13^2/2) * (Z$2-Y$2) + $C$13*SQRT(Z$2-Y$2)*U265)</f>
        <v>194.96913182023226</v>
      </c>
      <c r="AA265" s="52">
        <f ca="1">Z265 * EXP(($E$3 - $C$13^2/2) * (AA$2-Z$2) + $C$13*SQRT(AA$2-Z$2)*V265)</f>
        <v>189.75020148859937</v>
      </c>
      <c r="AB265" s="52">
        <f ca="1">AA265 * EXP(($E$3 - $C$13^2/2) * (AB$2-AA$2) + $C$13*SQRT(AB$2-AA$2)*W265)</f>
        <v>117.44104542489757</v>
      </c>
      <c r="AC265" s="52">
        <f ca="1">AB265 * EXP(($E$3 - $C$13^2/2) * (AC$2-AB$2) + $C$13*SQRT(AC$2-AB$2)*X265)</f>
        <v>157.75544509784248</v>
      </c>
      <c r="AD265" s="47"/>
      <c r="AE265" s="3" t="s">
        <v>46</v>
      </c>
      <c r="AF265" s="52" t="b">
        <f t="shared" ref="AF265" ca="1" si="333">AF263 &gt;= $B$4</f>
        <v>0</v>
      </c>
      <c r="AG265" s="52" t="b">
        <f t="array" aca="1" ref="AG265" ca="1">AND(AG263 &gt;= $B$4, NOT(OR($AF265:AF265)))</f>
        <v>0</v>
      </c>
      <c r="AH265" s="52" t="b">
        <f t="array" aca="1" ref="AH265" ca="1">AND(AH263 &gt;= $B$4, NOT(OR($AF265:AG265)))</f>
        <v>0</v>
      </c>
      <c r="AI265" s="52" t="b">
        <f t="array" aca="1" ref="AI265" ca="1">AND(AI263 &gt;= $B$4, NOT(OR($AF265:AH265)))</f>
        <v>0</v>
      </c>
      <c r="AJ265" s="52" t="b">
        <f t="array" aca="1" ref="AJ265" ca="1">AND(AJ263 &gt;= $B$4, NOT(OR($AF265:AI265)))</f>
        <v>0</v>
      </c>
      <c r="AK265" s="73"/>
      <c r="AL265" s="70"/>
    </row>
    <row r="266" spans="7:38" ht="14.55" customHeight="1" x14ac:dyDescent="0.3">
      <c r="G266" s="3">
        <v>264</v>
      </c>
      <c r="H266" s="58">
        <v>1.0820317403267232</v>
      </c>
      <c r="I266" s="58">
        <v>-0.14847093099736505</v>
      </c>
      <c r="J266" s="58">
        <v>0.89305717337420232</v>
      </c>
      <c r="K266" s="59">
        <v>0.77266999174511131</v>
      </c>
      <c r="L266" s="60">
        <f t="array" ref="L266:O266">TRANSPOSE(MMULT(Option!$B$25:$E$28, TRANSPOSE(H266:K266)))</f>
        <v>1.0820317403267232</v>
      </c>
      <c r="M266" s="60">
        <v>0.29673684017149116</v>
      </c>
      <c r="N266" s="60">
        <v>1.1783149847211325</v>
      </c>
      <c r="O266" s="60">
        <v>1.2299158423057139</v>
      </c>
      <c r="P266" s="56" t="str">
        <f t="shared" si="323"/>
        <v>53/4</v>
      </c>
      <c r="R266" s="80"/>
      <c r="S266" s="3" t="s">
        <v>30</v>
      </c>
      <c r="T266" s="60">
        <f ca="1"/>
        <v>-0.5180304711997642</v>
      </c>
      <c r="U266" s="60">
        <f ca="1"/>
        <v>0.33252619524165428</v>
      </c>
      <c r="V266" s="60">
        <f ca="1"/>
        <v>-0.38940042986744633</v>
      </c>
      <c r="W266" s="60">
        <f ca="1"/>
        <v>0.93327828498676313</v>
      </c>
      <c r="X266" s="60">
        <f ca="1"/>
        <v>-1.229626907972087</v>
      </c>
      <c r="Y266" s="52">
        <f ca="1">$B$14 * EXP(($E$3 - $C$14^2/2) * Y$2 + $C$14*SQRT(Y$2)*T266)</f>
        <v>86.035589722307449</v>
      </c>
      <c r="Z266" s="52">
        <f ca="1">Y266 * EXP(($E$3 - $C$14^2/2) * (Z$2-Y$2) + $C$14*SQRT(Z$2-Y$2)*U266)</f>
        <v>95.53750598367202</v>
      </c>
      <c r="AA266" s="52">
        <f ca="1">Z266 * EXP(($E$3 - $C$14^2/2) * (AA$2-Z$2) + $C$14*SQRT(AA$2-Z$2)*V266)</f>
        <v>85.430123623868781</v>
      </c>
      <c r="AB266" s="52">
        <f ca="1">AA266 * EXP(($E$3 - $C$14^2/2) * (AB$2-AA$2) + $C$14*SQRT(AB$2-AA$2)*W266)</f>
        <v>113.59985839194037</v>
      </c>
      <c r="AC266" s="52">
        <f ca="1">AB266 * EXP(($E$3 - $C$14^2/2) * (AC$2-AB$2) + $C$14*SQRT(AC$2-AB$2)*X266)</f>
        <v>78.948377329154482</v>
      </c>
      <c r="AD266" s="47"/>
      <c r="AE266" s="3" t="s">
        <v>68</v>
      </c>
      <c r="AF266" s="52" t="b">
        <f ca="1">AND(AF263&gt;$B$3, NOT(OR($AF265:AF265)))</f>
        <v>1</v>
      </c>
      <c r="AG266" s="52" t="b">
        <f ca="1">AND(AG263&gt;$B$3, NOT(OR($AF265:AG265)))</f>
        <v>1</v>
      </c>
      <c r="AH266" s="52" t="b">
        <f ca="1">AND(AH263&gt;$B$3, NOT(OR($AF265:AH265)))</f>
        <v>1</v>
      </c>
      <c r="AI266" s="52" t="b">
        <f ca="1">AND(AI263&gt;$B$3, NOT(OR($AF265:AI265)))</f>
        <v>1</v>
      </c>
      <c r="AJ266" s="52" t="b">
        <f ca="1">AND(AJ263&gt;$B$3, NOT(OR($AF265:AJ265)))</f>
        <v>0</v>
      </c>
      <c r="AK266" s="74"/>
      <c r="AL266" s="70"/>
    </row>
    <row r="267" spans="7:38" ht="14.55" customHeight="1" x14ac:dyDescent="0.3">
      <c r="G267" s="3">
        <v>265</v>
      </c>
      <c r="H267" s="58">
        <v>-0.86622848780118311</v>
      </c>
      <c r="I267" s="58">
        <v>-1.2296789846207847</v>
      </c>
      <c r="J267" s="58">
        <v>-0.62527704410620089</v>
      </c>
      <c r="K267" s="59">
        <v>3.1888274883809959</v>
      </c>
      <c r="L267" s="60">
        <f t="array" ref="L267:O267">TRANSPOSE(MMULT(Option!$B$25:$E$28, TRANSPOSE(H267:K267)))</f>
        <v>-0.86622848780118311</v>
      </c>
      <c r="M267" s="60">
        <v>-1.4735108006247102</v>
      </c>
      <c r="N267" s="60">
        <v>-1.2176840612109114</v>
      </c>
      <c r="O267" s="60">
        <v>1.9402101939581187</v>
      </c>
      <c r="P267" s="56" t="str">
        <f t="shared" si="323"/>
        <v>53/5</v>
      </c>
      <c r="R267" s="80">
        <v>67</v>
      </c>
      <c r="S267" s="3" t="s">
        <v>28</v>
      </c>
      <c r="T267" s="60">
        <f t="array" aca="1" ref="T267:T270" ca="1">TRANSPOSE(OFFSET($L$3, MATCH($R267 &amp; "/" &amp; T$2, $P$3:$P$5002, 0) - 1, 0, 1, $E$1))</f>
        <v>-1.0611512997918002</v>
      </c>
      <c r="U267" s="60">
        <f t="array" aca="1" ref="U267:U270" ca="1">TRANSPOSE(OFFSET($L$3, MATCH($R267 &amp; "/" &amp; U$2, $P$3:$P$5002, 0) - 1, 0, 1, $E$1))</f>
        <v>6.7108793761406355E-3</v>
      </c>
      <c r="V267" s="60">
        <f t="array" aca="1" ref="V267:V270" ca="1">TRANSPOSE(OFFSET($L$3, MATCH($R267 &amp; "/" &amp; V$2, $P$3:$P$5002, 0) - 1, 0, 1, $E$1))</f>
        <v>-1.0640520548605368</v>
      </c>
      <c r="W267" s="60">
        <f t="array" aca="1" ref="W267:W270" ca="1">TRANSPOSE(OFFSET($L$3, MATCH($R267 &amp; "/" &amp; W$2, $P$3:$P$5002, 0) - 1, 0, 1, $E$1))</f>
        <v>1.2664503302880783</v>
      </c>
      <c r="X267" s="60">
        <f t="array" aca="1" ref="X267:X270" ca="1">TRANSPOSE(OFFSET($L$3, MATCH($R267 &amp; "/" &amp; X$2, $P$3:$P$5002, 0) - 1, 0, 1, $E$1))</f>
        <v>-0.14966240663108024</v>
      </c>
      <c r="Y267" s="52">
        <f ca="1">$B$11 * EXP(($E$3 - $C$11^2/2) * Y$2 + $C$11*SQRT(Y$2)*T267)</f>
        <v>73.099738981917241</v>
      </c>
      <c r="Z267" s="52">
        <f ca="1">Y267 * EXP(($E$3 - $C$11^2/2) * (Z$2-Y$2) + $C$11*SQRT(Z$2-Y$2)*U267)</f>
        <v>73.614208683198498</v>
      </c>
      <c r="AA267" s="52">
        <f ca="1">Z267 * EXP(($E$3 - $C$11^2/2) * (AA$2-Z$2) + $C$11*SQRT(AA$2-Z$2)*V267)</f>
        <v>53.764986320182608</v>
      </c>
      <c r="AB267" s="52">
        <f ca="1">AA267 * EXP(($E$3 - $C$11^2/2) * (AB$2-AA$2) + $C$11*SQRT(AB$2-AA$2)*W267)</f>
        <v>79.008665987223608</v>
      </c>
      <c r="AC267" s="52">
        <f ca="1">AB267 * EXP(($E$3 - $C$11^2/2) * (AC$2-AB$2) + $C$11*SQRT(AC$2-AB$2)*X267)</f>
        <v>75.91838035523071</v>
      </c>
      <c r="AD267" s="47"/>
      <c r="AE267" s="3" t="s">
        <v>69</v>
      </c>
      <c r="AF267" s="20" cm="1">
        <f t="array" aca="1" ref="AF267" ca="1">MIN(Y267:Y270 / $D$11:$D$14)</f>
        <v>0.48966837897320892</v>
      </c>
      <c r="AG267" s="20" cm="1">
        <f t="array" aca="1" ref="AG267" ca="1">MIN(Z267:Z270 / $D$11:$D$14)</f>
        <v>0.58423300727109551</v>
      </c>
      <c r="AH267" s="20" cm="1">
        <f t="array" aca="1" ref="AH267" ca="1">MIN(AA267:AA270 / $D$11:$D$14)</f>
        <v>0.43029953041769359</v>
      </c>
      <c r="AI267" s="20" cm="1">
        <f t="array" aca="1" ref="AI267" ca="1">MIN(AB267:AB270 / $D$11:$D$14)</f>
        <v>0.59541323071125696</v>
      </c>
      <c r="AJ267" s="20" cm="1">
        <f t="array" aca="1" ref="AJ267" ca="1">MIN(AC267:AC270 / $D$11:$D$14)</f>
        <v>0.42719688889461788</v>
      </c>
      <c r="AK267" s="72">
        <f t="array" aca="1" ref="AK267" ca="1">SUMPRODUCT(AF268:AJ268, EXP(-$E$3*$AF$2:$AJ$2))</f>
        <v>77880.078307140488</v>
      </c>
      <c r="AL267" s="70">
        <f ca="1">MAX(AC268 - $D$11, 0) * EXP(-$E$2*$E$3)</f>
        <v>0</v>
      </c>
    </row>
    <row r="268" spans="7:38" ht="14.55" customHeight="1" x14ac:dyDescent="0.3">
      <c r="G268" s="3">
        <v>266</v>
      </c>
      <c r="H268" s="58">
        <v>5.555142077086813E-2</v>
      </c>
      <c r="I268" s="58">
        <v>0.59113171270556941</v>
      </c>
      <c r="J268" s="58">
        <v>5.7052747403245211E-3</v>
      </c>
      <c r="K268" s="59">
        <v>-0.33762151096407511</v>
      </c>
      <c r="L268" s="60">
        <f t="array" ref="L268:O268">TRANSPOSE(MMULT(Option!$B$25:$E$28, TRANSPOSE(H268:K268)))</f>
        <v>5.555142077086813E-2</v>
      </c>
      <c r="M268" s="60">
        <v>0.56400173214077942</v>
      </c>
      <c r="N268" s="60">
        <v>0.18202618677793173</v>
      </c>
      <c r="O268" s="60">
        <v>-0.11099304663968573</v>
      </c>
      <c r="P268" s="56" t="str">
        <f t="shared" si="323"/>
        <v>54/1</v>
      </c>
      <c r="R268" s="80"/>
      <c r="S268" s="3" t="s">
        <v>29</v>
      </c>
      <c r="T268" s="60">
        <f ca="1"/>
        <v>-2.3967563153350162</v>
      </c>
      <c r="U268" s="60">
        <f ca="1"/>
        <v>0.57190501308823016</v>
      </c>
      <c r="V268" s="60">
        <f ca="1"/>
        <v>-1.0360611325155096</v>
      </c>
      <c r="W268" s="60">
        <f ca="1"/>
        <v>1.0659137377732741</v>
      </c>
      <c r="X268" s="60">
        <f ca="1"/>
        <v>-1.1233688827200521</v>
      </c>
      <c r="Y268" s="52">
        <f ca="1">$B$12 * EXP(($E$3 - $C$12^2/2) * Y$2 + $C$12*SQRT(Y$2)*T268)</f>
        <v>48.966837897320893</v>
      </c>
      <c r="Z268" s="52">
        <f ca="1">Y268 * EXP(($E$3 - $C$12^2/2) * (Z$2-Y$2) + $C$12*SQRT(Z$2-Y$2)*U268)</f>
        <v>58.423300727109549</v>
      </c>
      <c r="AA268" s="52">
        <f ca="1">Z268 * EXP(($E$3 - $C$12^2/2) * (AA$2-Z$2) + $C$12*SQRT(AA$2-Z$2)*V268)</f>
        <v>43.02995304176936</v>
      </c>
      <c r="AB268" s="52">
        <f ca="1">AA268 * EXP(($E$3 - $C$12^2/2) * (AB$2-AA$2) + $C$12*SQRT(AB$2-AA$2)*W268)</f>
        <v>59.541323071125696</v>
      </c>
      <c r="AC268" s="52">
        <f ca="1">AB268 * EXP(($E$3 - $C$12^2/2) * (AC$2-AB$2) + $C$12*SQRT(AC$2-AB$2)*X268)</f>
        <v>42.719688889461786</v>
      </c>
      <c r="AD268" s="47"/>
      <c r="AE268" s="3" t="s">
        <v>47</v>
      </c>
      <c r="AF268" s="64">
        <f t="shared" ref="AF268" ca="1" si="334">($B$5*AF270 + (1 + $B$6)*AF269)*$B$2</f>
        <v>0</v>
      </c>
      <c r="AG268" s="64">
        <f t="shared" ref="AG268" ca="1" si="335">($B$5*AG270 + (1 + $B$6)*AG269)*$B$2</f>
        <v>0</v>
      </c>
      <c r="AH268" s="64">
        <f t="shared" ref="AH268" ca="1" si="336">($B$5*AH270 + (1 + $B$6)*AH269)*$B$2</f>
        <v>0</v>
      </c>
      <c r="AI268" s="64">
        <f t="shared" ref="AI268" ca="1" si="337">($B$5*AI270 + (1 + $B$6)*AI269)*$B$2</f>
        <v>0</v>
      </c>
      <c r="AJ268" s="64" cm="1">
        <f t="array" aca="1" ref="AJ268" ca="1">($B$5*AJ270 + (1 + $B$6)*AJ269 + AND(NOT(AF269:AJ269)))*$B$2</f>
        <v>100000</v>
      </c>
      <c r="AK268" s="73"/>
      <c r="AL268" s="70"/>
    </row>
    <row r="269" spans="7:38" ht="14.55" customHeight="1" x14ac:dyDescent="0.3">
      <c r="G269" s="3">
        <v>267</v>
      </c>
      <c r="H269" s="58">
        <v>-0.69774957275901861</v>
      </c>
      <c r="I269" s="58">
        <v>0.75346594201836403</v>
      </c>
      <c r="J269" s="58">
        <v>0.7966514161845869</v>
      </c>
      <c r="K269" s="59">
        <v>0.35780265698748309</v>
      </c>
      <c r="L269" s="60">
        <f t="array" ref="L269:O269">TRANSPOSE(MMULT(Option!$B$25:$E$28, TRANSPOSE(H269:K269)))</f>
        <v>-0.69774957275901861</v>
      </c>
      <c r="M269" s="60">
        <v>0.41146311347046477</v>
      </c>
      <c r="N269" s="60">
        <v>0.61791082642688044</v>
      </c>
      <c r="O269" s="60">
        <v>0.38009819355975444</v>
      </c>
      <c r="P269" s="56" t="str">
        <f t="shared" si="323"/>
        <v>54/2</v>
      </c>
      <c r="R269" s="80"/>
      <c r="S269" s="3" t="s">
        <v>31</v>
      </c>
      <c r="T269" s="60">
        <f ca="1"/>
        <v>6.0614922360254786E-2</v>
      </c>
      <c r="U269" s="60">
        <f ca="1"/>
        <v>-0.31347660333733163</v>
      </c>
      <c r="V269" s="60">
        <f ca="1"/>
        <v>-0.24813460610155269</v>
      </c>
      <c r="W269" s="60">
        <f ca="1"/>
        <v>0.48571052283948474</v>
      </c>
      <c r="X269" s="60">
        <f ca="1"/>
        <v>0.36990401801556771</v>
      </c>
      <c r="Y269" s="52">
        <f ca="1">$B$13 * EXP(($E$3 - $C$13^2/2) * Y$2 + $C$13*SQRT(Y$2)*T269)</f>
        <v>102.34553258027159</v>
      </c>
      <c r="Z269" s="52">
        <f ca="1">Y269 * EXP(($E$3 - $C$13^2/2) * (Z$2-Y$2) + $C$13*SQRT(Z$2-Y$2)*U269)</f>
        <v>93.626333216158756</v>
      </c>
      <c r="AA269" s="52">
        <f ca="1">Z269 * EXP(($E$3 - $C$13^2/2) * (AA$2-Z$2) + $C$13*SQRT(AA$2-Z$2)*V269)</f>
        <v>87.345480914797889</v>
      </c>
      <c r="AB269" s="52">
        <f ca="1">AA269 * EXP(($E$3 - $C$13^2/2) * (AB$2-AA$2) + $C$13*SQRT(AB$2-AA$2)*W269)</f>
        <v>101.5533683363262</v>
      </c>
      <c r="AC269" s="52">
        <f ca="1">AB269 * EXP(($E$3 - $C$13^2/2) * (AC$2-AB$2) + $C$13*SQRT(AC$2-AB$2)*X269)</f>
        <v>114.04072963898356</v>
      </c>
      <c r="AD269" s="47"/>
      <c r="AE269" s="3" t="s">
        <v>46</v>
      </c>
      <c r="AF269" s="52" t="b">
        <f t="shared" ref="AF269" ca="1" si="338">AF267 &gt;= $B$4</f>
        <v>0</v>
      </c>
      <c r="AG269" s="52" t="b">
        <f t="array" aca="1" ref="AG269" ca="1">AND(AG267 &gt;= $B$4, NOT(OR($AF269:AF269)))</f>
        <v>0</v>
      </c>
      <c r="AH269" s="52" t="b">
        <f t="array" aca="1" ref="AH269" ca="1">AND(AH267 &gt;= $B$4, NOT(OR($AF269:AG269)))</f>
        <v>0</v>
      </c>
      <c r="AI269" s="52" t="b">
        <f t="array" aca="1" ref="AI269" ca="1">AND(AI267 &gt;= $B$4, NOT(OR($AF269:AH269)))</f>
        <v>0</v>
      </c>
      <c r="AJ269" s="52" t="b">
        <f t="array" aca="1" ref="AJ269" ca="1">AND(AJ267 &gt;= $B$4, NOT(OR($AF269:AI269)))</f>
        <v>0</v>
      </c>
      <c r="AK269" s="73"/>
      <c r="AL269" s="70"/>
    </row>
    <row r="270" spans="7:38" ht="14.55" customHeight="1" x14ac:dyDescent="0.3">
      <c r="G270" s="3">
        <v>268</v>
      </c>
      <c r="H270" s="58">
        <v>0.22601611880520939</v>
      </c>
      <c r="I270" s="58">
        <v>-0.85713744045533602</v>
      </c>
      <c r="J270" s="58">
        <v>1.1995472910885532</v>
      </c>
      <c r="K270" s="59">
        <v>-0.74782046805494418</v>
      </c>
      <c r="L270" s="60">
        <f t="array" ref="L270:O270">TRANSPOSE(MMULT(Option!$B$25:$E$28, TRANSPOSE(H270:K270)))</f>
        <v>0.22601611880520939</v>
      </c>
      <c r="M270" s="60">
        <v>-0.69517299285137257</v>
      </c>
      <c r="N270" s="60">
        <v>0.91952963883463434</v>
      </c>
      <c r="O270" s="60">
        <v>-0.54031235266380451</v>
      </c>
      <c r="P270" s="56" t="str">
        <f t="shared" si="323"/>
        <v>54/3</v>
      </c>
      <c r="R270" s="80"/>
      <c r="S270" s="3" t="s">
        <v>30</v>
      </c>
      <c r="T270" s="60">
        <f ca="1"/>
        <v>-1.6351060472139967E-2</v>
      </c>
      <c r="U270" s="60">
        <f ca="1"/>
        <v>-0.50964480558526026</v>
      </c>
      <c r="V270" s="60">
        <f ca="1"/>
        <v>-0.57975755136178608</v>
      </c>
      <c r="W270" s="60">
        <f ca="1"/>
        <v>1.3186865924400835</v>
      </c>
      <c r="X270" s="60">
        <f ca="1"/>
        <v>0.39975678837499573</v>
      </c>
      <c r="Y270" s="52">
        <f ca="1">$B$14 * EXP(($E$3 - $C$14^2/2) * Y$2 + $C$14*SQRT(Y$2)*T270)</f>
        <v>100.00946863408267</v>
      </c>
      <c r="Z270" s="52">
        <f ca="1">Y270 * EXP(($E$3 - $C$14^2/2) * (Z$2-Y$2) + $C$14*SQRT(Z$2-Y$2)*U270)</f>
        <v>86.260468820162288</v>
      </c>
      <c r="AA270" s="52">
        <f ca="1">Z270 * EXP(($E$3 - $C$14^2/2) * (AA$2-Z$2) + $C$14*SQRT(AA$2-Z$2)*V270)</f>
        <v>72.853032671745481</v>
      </c>
      <c r="AB270" s="52">
        <f ca="1">AA270 * EXP(($E$3 - $C$14^2/2) * (AB$2-AA$2) + $C$14*SQRT(AB$2-AA$2)*W270)</f>
        <v>108.74983345228294</v>
      </c>
      <c r="AC270" s="52">
        <f ca="1">AB270 * EXP(($E$3 - $C$14^2/2) * (AC$2-AB$2) + $C$14*SQRT(AC$2-AB$2)*X270)</f>
        <v>123.22071460665809</v>
      </c>
      <c r="AD270" s="47"/>
      <c r="AE270" s="3" t="s">
        <v>68</v>
      </c>
      <c r="AF270" s="52" t="b">
        <f ca="1">AND(AF267&gt;$B$3, NOT(OR($AF269:AF269)))</f>
        <v>0</v>
      </c>
      <c r="AG270" s="52" t="b">
        <f ca="1">AND(AG267&gt;$B$3, NOT(OR($AF269:AG269)))</f>
        <v>0</v>
      </c>
      <c r="AH270" s="52" t="b">
        <f ca="1">AND(AH267&gt;$B$3, NOT(OR($AF269:AH269)))</f>
        <v>0</v>
      </c>
      <c r="AI270" s="52" t="b">
        <f ca="1">AND(AI267&gt;$B$3, NOT(OR($AF269:AI269)))</f>
        <v>0</v>
      </c>
      <c r="AJ270" s="52" t="b">
        <f ca="1">AND(AJ267&gt;$B$3, NOT(OR($AF269:AJ269)))</f>
        <v>0</v>
      </c>
      <c r="AK270" s="74"/>
      <c r="AL270" s="70"/>
    </row>
    <row r="271" spans="7:38" ht="14.55" customHeight="1" x14ac:dyDescent="0.3">
      <c r="G271" s="3">
        <v>269</v>
      </c>
      <c r="H271" s="58">
        <v>-0.71621862879484643</v>
      </c>
      <c r="I271" s="58">
        <v>0.70701141993939354</v>
      </c>
      <c r="J271" s="58">
        <v>0.23924604510015107</v>
      </c>
      <c r="K271" s="59">
        <v>-0.97080232810775569</v>
      </c>
      <c r="L271" s="60">
        <f t="array" ref="L271:O271">TRANSPOSE(MMULT(Option!$B$25:$E$28, TRANSPOSE(H271:K271)))</f>
        <v>-0.71621862879484643</v>
      </c>
      <c r="M271" s="60">
        <v>0.36149921829615778</v>
      </c>
      <c r="N271" s="60">
        <v>0.10878380657967157</v>
      </c>
      <c r="O271" s="60">
        <v>-0.88599780259002803</v>
      </c>
      <c r="P271" s="56" t="str">
        <f t="shared" si="323"/>
        <v>54/4</v>
      </c>
      <c r="R271" s="80">
        <v>68</v>
      </c>
      <c r="S271" s="3" t="s">
        <v>28</v>
      </c>
      <c r="T271" s="60">
        <f t="array" aca="1" ref="T271:T274" ca="1">TRANSPOSE(OFFSET($L$3, MATCH($R271 &amp; "/" &amp; T$2, $P$3:$P$5002, 0) - 1, 0, 1, $E$1))</f>
        <v>1.2779717563078863</v>
      </c>
      <c r="U271" s="60">
        <f t="array" aca="1" ref="U271:U274" ca="1">TRANSPOSE(OFFSET($L$3, MATCH($R271 &amp; "/" &amp; U$2, $P$3:$P$5002, 0) - 1, 0, 1, $E$1))</f>
        <v>-0.75529782200976348</v>
      </c>
      <c r="V271" s="60">
        <f t="array" aca="1" ref="V271:V274" ca="1">TRANSPOSE(OFFSET($L$3, MATCH($R271 &amp; "/" &amp; V$2, $P$3:$P$5002, 0) - 1, 0, 1, $E$1))</f>
        <v>0.11967558860831323</v>
      </c>
      <c r="W271" s="60">
        <f t="array" aca="1" ref="W271:W274" ca="1">TRANSPOSE(OFFSET($L$3, MATCH($R271 &amp; "/" &amp; W$2, $P$3:$P$5002, 0) - 1, 0, 1, $E$1))</f>
        <v>-1.6509989072299827</v>
      </c>
      <c r="X271" s="60">
        <f t="array" aca="1" ref="X271:X274" ca="1">TRANSPOSE(OFFSET($L$3, MATCH($R271 &amp; "/" &amp; X$2, $P$3:$P$5002, 0) - 1, 0, 1, $E$1))</f>
        <v>-1.3502725197753525</v>
      </c>
      <c r="Y271" s="52">
        <f ca="1">$B$11 * EXP(($E$3 - $C$11^2/2) * Y$2 + $C$11*SQRT(Y$2)*T271)</f>
        <v>147.46070195830353</v>
      </c>
      <c r="Z271" s="52">
        <f ca="1">Y271 * EXP(($E$3 - $C$11^2/2) * (Z$2-Y$2) + $C$11*SQRT(Z$2-Y$2)*U271)</f>
        <v>118.15205141426976</v>
      </c>
      <c r="AA271" s="52">
        <f ca="1">Z271 * EXP(($E$3 - $C$11^2/2) * (AA$2-Z$2) + $C$11*SQRT(AA$2-Z$2)*V271)</f>
        <v>123.08498390625726</v>
      </c>
      <c r="AB271" s="52">
        <f ca="1">AA271 * EXP(($E$3 - $C$11^2/2) * (AB$2-AA$2) + $C$11*SQRT(AB$2-AA$2)*W271)</f>
        <v>75.382516441389384</v>
      </c>
      <c r="AC271" s="52">
        <f ca="1">AB271 * EXP(($E$3 - $C$11^2/2) * (AC$2-AB$2) + $C$11*SQRT(AC$2-AB$2)*X271)</f>
        <v>50.526280899194198</v>
      </c>
      <c r="AD271" s="47"/>
      <c r="AE271" s="3" t="s">
        <v>69</v>
      </c>
      <c r="AF271" s="20" cm="1">
        <f t="array" aca="1" ref="AF271" ca="1">MIN(Y271:Y274 / $D$11:$D$14)</f>
        <v>0.68240693925314955</v>
      </c>
      <c r="AG271" s="20" cm="1">
        <f t="array" aca="1" ref="AG271" ca="1">MIN(Z271:Z274 / $D$11:$D$14)</f>
        <v>0.57316503590165502</v>
      </c>
      <c r="AH271" s="20" cm="1">
        <f t="array" aca="1" ref="AH271" ca="1">MIN(AA271:AA274 / $D$11:$D$14)</f>
        <v>0.56101436435669827</v>
      </c>
      <c r="AI271" s="20" cm="1">
        <f t="array" aca="1" ref="AI271" ca="1">MIN(AB271:AB274 / $D$11:$D$14)</f>
        <v>0.37793921421206889</v>
      </c>
      <c r="AJ271" s="20" cm="1">
        <f t="array" aca="1" ref="AJ271" ca="1">MIN(AC271:AC274 / $D$11:$D$14)</f>
        <v>0.18444470177415848</v>
      </c>
      <c r="AK271" s="72">
        <f t="array" aca="1" ref="AK271" ca="1">SUMPRODUCT(AF272:AJ272, EXP(-$E$3*$AF$2:$AJ$2))</f>
        <v>77880.078307140488</v>
      </c>
      <c r="AL271" s="70">
        <f ca="1">MAX(AC272 - $D$11, 0) * EXP(-$E$2*$E$3)</f>
        <v>0</v>
      </c>
    </row>
    <row r="272" spans="7:38" ht="14.55" customHeight="1" x14ac:dyDescent="0.3">
      <c r="G272" s="3">
        <v>270</v>
      </c>
      <c r="H272" s="58">
        <v>-0.10174270226146917</v>
      </c>
      <c r="I272" s="58">
        <v>0.20431993749159139</v>
      </c>
      <c r="J272" s="58">
        <v>1.6765669980315381</v>
      </c>
      <c r="K272" s="59">
        <v>-0.64007522935816918</v>
      </c>
      <c r="L272" s="60">
        <f t="array" ref="L272:O272">TRANSPOSE(MMULT(Option!$B$25:$E$28, TRANSPOSE(H272:K272)))</f>
        <v>-0.10174270226146917</v>
      </c>
      <c r="M272" s="60">
        <v>0.14656523500418495</v>
      </c>
      <c r="N272" s="60">
        <v>1.4853521080403636</v>
      </c>
      <c r="O272" s="60">
        <v>-0.20808887020030081</v>
      </c>
      <c r="P272" s="56" t="str">
        <f t="shared" si="323"/>
        <v>54/5</v>
      </c>
      <c r="R272" s="80"/>
      <c r="S272" s="3" t="s">
        <v>29</v>
      </c>
      <c r="T272" s="60">
        <f ca="1"/>
        <v>0.52058944033851084</v>
      </c>
      <c r="U272" s="60">
        <f ca="1"/>
        <v>0.10574619432885507</v>
      </c>
      <c r="V272" s="60">
        <f ca="1"/>
        <v>0.38712450661580522</v>
      </c>
      <c r="W272" s="60">
        <f ca="1"/>
        <v>-1.7832707929089797</v>
      </c>
      <c r="X272" s="60">
        <f ca="1"/>
        <v>-1.1302256937600319</v>
      </c>
      <c r="Y272" s="52">
        <f ca="1">$B$12 * EXP(($E$3 - $C$12^2/2) * Y$2 + $C$12*SQRT(Y$2)*T272)</f>
        <v>117.48927091926124</v>
      </c>
      <c r="Z272" s="52">
        <f ca="1">Y272 * EXP(($E$3 - $C$12^2/2) * (Z$2-Y$2) + $C$12*SQRT(Z$2-Y$2)*U272)</f>
        <v>121.88413451648992</v>
      </c>
      <c r="AA272" s="52">
        <f ca="1">Z272 * EXP(($E$3 - $C$12^2/2) * (AA$2-Z$2) + $C$12*SQRT(AA$2-Z$2)*V272)</f>
        <v>137.58036627630608</v>
      </c>
      <c r="AB272" s="52">
        <f ca="1">AA272 * EXP(($E$3 - $C$12^2/2) * (AB$2-AA$2) + $C$12*SQRT(AB$2-AA$2)*W272)</f>
        <v>80.982006700867927</v>
      </c>
      <c r="AC272" s="52">
        <f ca="1">AB272 * EXP(($E$3 - $C$12^2/2) * (AC$2-AB$2) + $C$12*SQRT(AC$2-AB$2)*X272)</f>
        <v>57.983546100231209</v>
      </c>
      <c r="AD272" s="47"/>
      <c r="AE272" s="3" t="s">
        <v>47</v>
      </c>
      <c r="AF272" s="64">
        <f t="shared" ref="AF272" ca="1" si="339">($B$5*AF274 + (1 + $B$6)*AF273)*$B$2</f>
        <v>0</v>
      </c>
      <c r="AG272" s="64">
        <f t="shared" ref="AG272" ca="1" si="340">($B$5*AG274 + (1 + $B$6)*AG273)*$B$2</f>
        <v>0</v>
      </c>
      <c r="AH272" s="64">
        <f t="shared" ref="AH272" ca="1" si="341">($B$5*AH274 + (1 + $B$6)*AH273)*$B$2</f>
        <v>0</v>
      </c>
      <c r="AI272" s="64">
        <f t="shared" ref="AI272" ca="1" si="342">($B$5*AI274 + (1 + $B$6)*AI273)*$B$2</f>
        <v>0</v>
      </c>
      <c r="AJ272" s="64" cm="1">
        <f t="array" aca="1" ref="AJ272" ca="1">($B$5*AJ274 + (1 + $B$6)*AJ273 + AND(NOT(AF273:AJ273)))*$B$2</f>
        <v>100000</v>
      </c>
      <c r="AK272" s="73"/>
      <c r="AL272" s="70"/>
    </row>
    <row r="273" spans="7:38" ht="14.55" customHeight="1" x14ac:dyDescent="0.3">
      <c r="G273" s="3">
        <v>271</v>
      </c>
      <c r="H273" s="58">
        <v>0.57207703052862269</v>
      </c>
      <c r="I273" s="58">
        <v>0.41240147840911467</v>
      </c>
      <c r="J273" s="58">
        <v>0.73736541446955262</v>
      </c>
      <c r="K273" s="59">
        <v>1.5903896809503364</v>
      </c>
      <c r="L273" s="60">
        <f t="array" ref="L273:O273">TRANSPOSE(MMULT(Option!$B$25:$E$28, TRANSPOSE(H273:K273)))</f>
        <v>0.57207703052862269</v>
      </c>
      <c r="M273" s="60">
        <v>0.60680301051574204</v>
      </c>
      <c r="N273" s="60">
        <v>0.98445833446332409</v>
      </c>
      <c r="O273" s="60">
        <v>1.8426702173916709</v>
      </c>
      <c r="P273" s="56" t="str">
        <f t="shared" si="323"/>
        <v>55/1</v>
      </c>
      <c r="R273" s="80"/>
      <c r="S273" s="3" t="s">
        <v>31</v>
      </c>
      <c r="T273" s="60">
        <f ca="1"/>
        <v>-1.2904303798751355</v>
      </c>
      <c r="U273" s="60">
        <f ca="1"/>
        <v>0.27674951736168313</v>
      </c>
      <c r="V273" s="60">
        <f ca="1"/>
        <v>-0.45647612641053681</v>
      </c>
      <c r="W273" s="60">
        <f ca="1"/>
        <v>-1.4356378961187517</v>
      </c>
      <c r="X273" s="60">
        <f ca="1"/>
        <v>-1.3118026564794629</v>
      </c>
      <c r="Y273" s="52">
        <f ca="1">$B$13 * EXP(($E$3 - $C$13^2/2) * Y$2 + $C$13*SQRT(Y$2)*T273)</f>
        <v>68.240693925314957</v>
      </c>
      <c r="Z273" s="52">
        <f ca="1">Y273 * EXP(($E$3 - $C$13^2/2) * (Z$2-Y$2) + $C$13*SQRT(Z$2-Y$2)*U273)</f>
        <v>74.519879389527389</v>
      </c>
      <c r="AA273" s="52">
        <f ca="1">Z273 * EXP(($E$3 - $C$13^2/2) * (AA$2-Z$2) + $C$13*SQRT(AA$2-Z$2)*V273)</f>
        <v>65.308558323546521</v>
      </c>
      <c r="AB273" s="52">
        <f ca="1">AA273 * EXP(($E$3 - $C$13^2/2) * (AB$2-AA$2) + $C$13*SQRT(AB$2-AA$2)*W273)</f>
        <v>42.667253133577724</v>
      </c>
      <c r="AC273" s="52">
        <f ca="1">AB273 * EXP(($E$3 - $C$13^2/2) * (AC$2-AB$2) + $C$13*SQRT(AC$2-AB$2)*X273)</f>
        <v>28.930341507455843</v>
      </c>
      <c r="AD273" s="47"/>
      <c r="AE273" s="3" t="s">
        <v>46</v>
      </c>
      <c r="AF273" s="52" t="b">
        <f t="shared" ref="AF273" ca="1" si="343">AF271 &gt;= $B$4</f>
        <v>0</v>
      </c>
      <c r="AG273" s="52" t="b">
        <f t="array" aca="1" ref="AG273" ca="1">AND(AG271 &gt;= $B$4, NOT(OR($AF273:AF273)))</f>
        <v>0</v>
      </c>
      <c r="AH273" s="52" t="b">
        <f t="array" aca="1" ref="AH273" ca="1">AND(AH271 &gt;= $B$4, NOT(OR($AF273:AG273)))</f>
        <v>0</v>
      </c>
      <c r="AI273" s="52" t="b">
        <f t="array" aca="1" ref="AI273" ca="1">AND(AI271 &gt;= $B$4, NOT(OR($AF273:AH273)))</f>
        <v>0</v>
      </c>
      <c r="AJ273" s="52" t="b">
        <f t="array" aca="1" ref="AJ273" ca="1">AND(AJ271 &gt;= $B$4, NOT(OR($AF273:AI273)))</f>
        <v>0</v>
      </c>
      <c r="AK273" s="73"/>
      <c r="AL273" s="70"/>
    </row>
    <row r="274" spans="7:38" ht="14.55" customHeight="1" x14ac:dyDescent="0.3">
      <c r="G274" s="3">
        <v>272</v>
      </c>
      <c r="H274" s="58">
        <v>1.4786554656838831</v>
      </c>
      <c r="I274" s="58">
        <v>0.1405677780836512</v>
      </c>
      <c r="J274" s="58">
        <v>0.18561572574259172</v>
      </c>
      <c r="K274" s="59">
        <v>0.11554991500274381</v>
      </c>
      <c r="L274" s="60">
        <f t="array" ref="L274:O274">TRANSPOSE(MMULT(Option!$B$25:$E$28, TRANSPOSE(H274:K274)))</f>
        <v>1.4786554656838831</v>
      </c>
      <c r="M274" s="60">
        <v>0.72029468294157051</v>
      </c>
      <c r="N274" s="60">
        <v>0.79129963129917513</v>
      </c>
      <c r="O274" s="60">
        <v>0.76345098660471078</v>
      </c>
      <c r="P274" s="56" t="str">
        <f t="shared" si="323"/>
        <v>55/2</v>
      </c>
      <c r="R274" s="80"/>
      <c r="S274" s="3" t="s">
        <v>30</v>
      </c>
      <c r="T274" s="60">
        <f ca="1"/>
        <v>-0.76625961825548083</v>
      </c>
      <c r="U274" s="60">
        <f ca="1"/>
        <v>-1.1223456582999869</v>
      </c>
      <c r="V274" s="60">
        <f ca="1"/>
        <v>-8.8090619688999103E-2</v>
      </c>
      <c r="W274" s="60">
        <f ca="1"/>
        <v>-1.3333771212771248</v>
      </c>
      <c r="X274" s="60">
        <f ca="1"/>
        <v>-2.4079455818372093</v>
      </c>
      <c r="Y274" s="52">
        <f ca="1">$B$14 * EXP(($E$3 - $C$14^2/2) * Y$2 + $C$14*SQRT(Y$2)*T274)</f>
        <v>79.861373514078466</v>
      </c>
      <c r="Z274" s="52">
        <f ca="1">Y274 * EXP(($E$3 - $C$14^2/2) * (Z$2-Y$2) + $C$14*SQRT(Z$2-Y$2)*U274)</f>
        <v>57.316503590165503</v>
      </c>
      <c r="AA274" s="52">
        <f ca="1">Z274 * EXP(($E$3 - $C$14^2/2) * (AA$2-Z$2) + $C$14*SQRT(AA$2-Z$2)*V274)</f>
        <v>56.101436435669832</v>
      </c>
      <c r="AB274" s="52">
        <f ca="1">AA274 * EXP(($E$3 - $C$14^2/2) * (AB$2-AA$2) + $C$14*SQRT(AB$2-AA$2)*W274)</f>
        <v>37.793921421206889</v>
      </c>
      <c r="AC274" s="52">
        <f ca="1">AB274 * EXP(($E$3 - $C$14^2/2) * (AC$2-AB$2) + $C$14*SQRT(AC$2-AB$2)*X274)</f>
        <v>18.444470177415848</v>
      </c>
      <c r="AD274" s="47"/>
      <c r="AE274" s="3" t="s">
        <v>68</v>
      </c>
      <c r="AF274" s="52" t="b">
        <f ca="1">AND(AF271&gt;$B$3, NOT(OR($AF273:AF273)))</f>
        <v>0</v>
      </c>
      <c r="AG274" s="52" t="b">
        <f ca="1">AND(AG271&gt;$B$3, NOT(OR($AF273:AG273)))</f>
        <v>0</v>
      </c>
      <c r="AH274" s="52" t="b">
        <f ca="1">AND(AH271&gt;$B$3, NOT(OR($AF273:AH273)))</f>
        <v>0</v>
      </c>
      <c r="AI274" s="52" t="b">
        <f ca="1">AND(AI271&gt;$B$3, NOT(OR($AF273:AI273)))</f>
        <v>0</v>
      </c>
      <c r="AJ274" s="52" t="b">
        <f ca="1">AND(AJ271&gt;$B$3, NOT(OR($AF273:AJ273)))</f>
        <v>0</v>
      </c>
      <c r="AK274" s="74"/>
      <c r="AL274" s="70"/>
    </row>
    <row r="275" spans="7:38" ht="14.55" customHeight="1" x14ac:dyDescent="0.3">
      <c r="G275" s="3">
        <v>273</v>
      </c>
      <c r="H275" s="58">
        <v>0.65112924839128095</v>
      </c>
      <c r="I275" s="58">
        <v>-1.2312637698956468</v>
      </c>
      <c r="J275" s="58">
        <v>1.6530882917167922</v>
      </c>
      <c r="K275" s="59">
        <v>-0.95780256481385129</v>
      </c>
      <c r="L275" s="60">
        <f t="array" ref="L275:O275">TRANSPOSE(MMULT(Option!$B$25:$E$28, TRANSPOSE(H275:K275)))</f>
        <v>0.65112924839128095</v>
      </c>
      <c r="M275" s="60">
        <v>-0.86802018584418583</v>
      </c>
      <c r="N275" s="60">
        <v>1.3899552467568466</v>
      </c>
      <c r="O275" s="60">
        <v>-0.55953215634196174</v>
      </c>
      <c r="P275" s="56" t="str">
        <f t="shared" si="323"/>
        <v>55/3</v>
      </c>
      <c r="R275" s="80">
        <v>69</v>
      </c>
      <c r="S275" s="3" t="s">
        <v>28</v>
      </c>
      <c r="T275" s="60">
        <f t="array" aca="1" ref="T275:T278" ca="1">TRANSPOSE(OFFSET($L$3, MATCH($R275 &amp; "/" &amp; T$2, $P$3:$P$5002, 0) - 1, 0, 1, $E$1))</f>
        <v>-0.98883251395728333</v>
      </c>
      <c r="U275" s="60">
        <f t="array" aca="1" ref="U275:U278" ca="1">TRANSPOSE(OFFSET($L$3, MATCH($R275 &amp; "/" &amp; U$2, $P$3:$P$5002, 0) - 1, 0, 1, $E$1))</f>
        <v>-0.49304700210269264</v>
      </c>
      <c r="V275" s="60">
        <f t="array" aca="1" ref="V275:V278" ca="1">TRANSPOSE(OFFSET($L$3, MATCH($R275 &amp; "/" &amp; V$2, $P$3:$P$5002, 0) - 1, 0, 1, $E$1))</f>
        <v>-1.450921950799579</v>
      </c>
      <c r="W275" s="60">
        <f t="array" aca="1" ref="W275:W278" ca="1">TRANSPOSE(OFFSET($L$3, MATCH($R275 &amp; "/" &amp; W$2, $P$3:$P$5002, 0) - 1, 0, 1, $E$1))</f>
        <v>-7.3047470261202355E-2</v>
      </c>
      <c r="X275" s="60">
        <f t="array" aca="1" ref="X275:X278" ca="1">TRANSPOSE(OFFSET($L$3, MATCH($R275 &amp; "/" &amp; X$2, $P$3:$P$5002, 0) - 1, 0, 1, $E$1))</f>
        <v>2.0710465786042835</v>
      </c>
      <c r="Y275" s="52">
        <f ca="1">$B$11 * EXP(($E$3 - $C$11^2/2) * Y$2 + $C$11*SQRT(Y$2)*T275)</f>
        <v>74.703013433541514</v>
      </c>
      <c r="Z275" s="52">
        <f ca="1">Y275 * EXP(($E$3 - $C$11^2/2) * (Z$2-Y$2) + $C$11*SQRT(Z$2-Y$2)*U275)</f>
        <v>64.754703001520568</v>
      </c>
      <c r="AA275" s="52">
        <f ca="1">Z275 * EXP(($E$3 - $C$11^2/2) * (AA$2-Z$2) + $C$11*SQRT(AA$2-Z$2)*V275)</f>
        <v>42.111874094883355</v>
      </c>
      <c r="AB275" s="52">
        <f ca="1">AA275 * EXP(($E$3 - $C$11^2/2) * (AB$2-AA$2) + $C$11*SQRT(AB$2-AA$2)*W275)</f>
        <v>41.405573809628578</v>
      </c>
      <c r="AC275" s="52">
        <f ca="1">AB275 * EXP(($E$3 - $C$11^2/2) * (AC$2-AB$2) + $C$11*SQRT(AC$2-AB$2)*X275)</f>
        <v>77.4575061648288</v>
      </c>
      <c r="AD275" s="47"/>
      <c r="AE275" s="3" t="s">
        <v>69</v>
      </c>
      <c r="AF275" s="20" cm="1">
        <f t="array" aca="1" ref="AF275" ca="1">MIN(Y275:Y278 / $D$11:$D$14)</f>
        <v>0.49636269162879387</v>
      </c>
      <c r="AG275" s="20" cm="1">
        <f t="array" aca="1" ref="AG275" ca="1">MIN(Z275:Z278 / $D$11:$D$14)</f>
        <v>0.59288770382080436</v>
      </c>
      <c r="AH275" s="20" cm="1">
        <f t="array" aca="1" ref="AH275" ca="1">MIN(AA275:AA278 / $D$11:$D$14)</f>
        <v>0.42111874094883356</v>
      </c>
      <c r="AI275" s="20" cm="1">
        <f t="array" aca="1" ref="AI275" ca="1">MIN(AB275:AB278 / $D$11:$D$14)</f>
        <v>0.39944663752478377</v>
      </c>
      <c r="AJ275" s="20" cm="1">
        <f t="array" aca="1" ref="AJ275" ca="1">MIN(AC275:AC278 / $D$11:$D$14)</f>
        <v>0.42153034292763336</v>
      </c>
      <c r="AK275" s="72">
        <f t="array" aca="1" ref="AK275" ca="1">SUMPRODUCT(AF276:AJ276, EXP(-$E$3*$AF$2:$AJ$2))</f>
        <v>77880.078307140488</v>
      </c>
      <c r="AL275" s="70">
        <f ca="1">MAX(AC276 - $D$11, 0) * EXP(-$E$2*$E$3)</f>
        <v>0</v>
      </c>
    </row>
    <row r="276" spans="7:38" ht="14.55" customHeight="1" x14ac:dyDescent="0.3">
      <c r="G276" s="3">
        <v>274</v>
      </c>
      <c r="H276" s="58">
        <v>0.57338100372222078</v>
      </c>
      <c r="I276" s="58">
        <v>1.9202967047415265</v>
      </c>
      <c r="J276" s="58">
        <v>1.1821780073666361</v>
      </c>
      <c r="K276" s="59">
        <v>0.32213938635221068</v>
      </c>
      <c r="L276" s="60">
        <f t="array" ref="L276:O276">TRANSPOSE(MMULT(Option!$B$25:$E$28, TRANSPOSE(H276:K276)))</f>
        <v>0.57338100372222078</v>
      </c>
      <c r="M276" s="60">
        <v>1.9893334027393503</v>
      </c>
      <c r="N276" s="60">
        <v>1.7705229593964043</v>
      </c>
      <c r="O276" s="60">
        <v>1.2388053262201684</v>
      </c>
      <c r="P276" s="56" t="str">
        <f t="shared" si="323"/>
        <v>55/4</v>
      </c>
      <c r="R276" s="80"/>
      <c r="S276" s="3" t="s">
        <v>29</v>
      </c>
      <c r="T276" s="60">
        <f ca="1"/>
        <v>-0.12948642747084432</v>
      </c>
      <c r="U276" s="60">
        <f ca="1"/>
        <v>0.52059131387396596</v>
      </c>
      <c r="V276" s="60">
        <f ca="1"/>
        <v>-1.613203486687941</v>
      </c>
      <c r="W276" s="60">
        <f ca="1"/>
        <v>-1.5383395781132621</v>
      </c>
      <c r="X276" s="60">
        <f ca="1"/>
        <v>0.33804012762323099</v>
      </c>
      <c r="Y276" s="52">
        <f ca="1">$B$12 * EXP(($E$3 - $C$12^2/2) * Y$2 + $C$12*SQRT(Y$2)*T276)</f>
        <v>96.672043748205866</v>
      </c>
      <c r="Z276" s="52">
        <f ca="1">Y276 * EXP(($E$3 - $C$12^2/2) * (Z$2-Y$2) + $C$12*SQRT(Z$2-Y$2)*U276)</f>
        <v>113.57934322097636</v>
      </c>
      <c r="AA276" s="52">
        <f ca="1">Z276 * EXP(($E$3 - $C$12^2/2) * (AA$2-Z$2) + $C$12*SQRT(AA$2-Z$2)*V276)</f>
        <v>70.354067919384292</v>
      </c>
      <c r="AB276" s="52">
        <f ca="1">AA276 * EXP(($E$3 - $C$12^2/2) * (AB$2-AA$2) + $C$12*SQRT(AB$2-AA$2)*W276)</f>
        <v>44.569008128426567</v>
      </c>
      <c r="AC276" s="52">
        <f ca="1">AB276 * EXP(($E$3 - $C$12^2/2) * (AC$2-AB$2) + $C$12*SQRT(AC$2-AB$2)*X276)</f>
        <v>49.57322010849267</v>
      </c>
      <c r="AD276" s="47"/>
      <c r="AE276" s="3" t="s">
        <v>47</v>
      </c>
      <c r="AF276" s="64">
        <f t="shared" ref="AF276" ca="1" si="344">($B$5*AF278 + (1 + $B$6)*AF277)*$B$2</f>
        <v>0</v>
      </c>
      <c r="AG276" s="64">
        <f t="shared" ref="AG276" ca="1" si="345">($B$5*AG278 + (1 + $B$6)*AG277)*$B$2</f>
        <v>0</v>
      </c>
      <c r="AH276" s="64">
        <f t="shared" ref="AH276" ca="1" si="346">($B$5*AH278 + (1 + $B$6)*AH277)*$B$2</f>
        <v>0</v>
      </c>
      <c r="AI276" s="64">
        <f t="shared" ref="AI276" ca="1" si="347">($B$5*AI278 + (1 + $B$6)*AI277)*$B$2</f>
        <v>0</v>
      </c>
      <c r="AJ276" s="64" cm="1">
        <f t="array" aca="1" ref="AJ276" ca="1">($B$5*AJ278 + (1 + $B$6)*AJ277 + AND(NOT(AF277:AJ277)))*$B$2</f>
        <v>100000</v>
      </c>
      <c r="AK276" s="73"/>
      <c r="AL276" s="70"/>
    </row>
    <row r="277" spans="7:38" ht="14.55" customHeight="1" x14ac:dyDescent="0.3">
      <c r="G277" s="3">
        <v>275</v>
      </c>
      <c r="H277" s="58">
        <v>-0.24295100092890204</v>
      </c>
      <c r="I277" s="58">
        <v>7.6292073083620432E-2</v>
      </c>
      <c r="J277" s="58">
        <v>-0.64762925127356918</v>
      </c>
      <c r="K277" s="59">
        <v>-5.3892186083442317E-2</v>
      </c>
      <c r="L277" s="60">
        <f t="array" ref="L277:O277">TRANSPOSE(MMULT(Option!$B$25:$E$28, TRANSPOSE(H277:K277)))</f>
        <v>-0.24295100092890204</v>
      </c>
      <c r="M277" s="60">
        <v>-2.7257560405402101E-2</v>
      </c>
      <c r="N277" s="60">
        <v>-0.64602173630084758</v>
      </c>
      <c r="O277" s="60">
        <v>-0.24975724376877928</v>
      </c>
      <c r="P277" s="56" t="str">
        <f t="shared" si="323"/>
        <v>55/5</v>
      </c>
      <c r="R277" s="80"/>
      <c r="S277" s="3" t="s">
        <v>31</v>
      </c>
      <c r="T277" s="60">
        <f ca="1"/>
        <v>-2.3514946211844063</v>
      </c>
      <c r="U277" s="60">
        <f ca="1"/>
        <v>1.5157716120208111</v>
      </c>
      <c r="V277" s="60">
        <f ca="1"/>
        <v>0.16328646111931733</v>
      </c>
      <c r="W277" s="60">
        <f ca="1"/>
        <v>0.90466946918124713</v>
      </c>
      <c r="X277" s="60">
        <f ca="1"/>
        <v>-0.34653144707783123</v>
      </c>
      <c r="Y277" s="52">
        <f ca="1">$B$13 * EXP(($E$3 - $C$13^2/2) * Y$2 + $C$13*SQRT(Y$2)*T277)</f>
        <v>49.636269162879387</v>
      </c>
      <c r="Z277" s="52">
        <f ca="1">Y277 * EXP(($E$3 - $C$13^2/2) * (Z$2-Y$2) + $C$13*SQRT(Z$2-Y$2)*U277)</f>
        <v>78.606412748567408</v>
      </c>
      <c r="AA277" s="52">
        <f ca="1">Z277 * EXP(($E$3 - $C$13^2/2) * (AA$2-Z$2) + $C$13*SQRT(AA$2-Z$2)*V277)</f>
        <v>82.966691628799268</v>
      </c>
      <c r="AB277" s="52">
        <f ca="1">AA277 * EXP(($E$3 - $C$13^2/2) * (AB$2-AA$2) + $C$13*SQRT(AB$2-AA$2)*W277)</f>
        <v>109.38131305030774</v>
      </c>
      <c r="AC277" s="52">
        <f ca="1">AB277 * EXP(($E$3 - $C$13^2/2) * (AC$2-AB$2) + $C$13*SQRT(AC$2-AB$2)*X277)</f>
        <v>99.075345686091836</v>
      </c>
      <c r="AD277" s="47"/>
      <c r="AE277" s="3" t="s">
        <v>46</v>
      </c>
      <c r="AF277" s="52" t="b">
        <f t="shared" ref="AF277" ca="1" si="348">AF275 &gt;= $B$4</f>
        <v>0</v>
      </c>
      <c r="AG277" s="52" t="b">
        <f t="array" aca="1" ref="AG277" ca="1">AND(AG275 &gt;= $B$4, NOT(OR($AF277:AF277)))</f>
        <v>0</v>
      </c>
      <c r="AH277" s="52" t="b">
        <f t="array" aca="1" ref="AH277" ca="1">AND(AH275 &gt;= $B$4, NOT(OR($AF277:AG277)))</f>
        <v>0</v>
      </c>
      <c r="AI277" s="52" t="b">
        <f t="array" aca="1" ref="AI277" ca="1">AND(AI275 &gt;= $B$4, NOT(OR($AF277:AH277)))</f>
        <v>0</v>
      </c>
      <c r="AJ277" s="52" t="b">
        <f t="array" aca="1" ref="AJ277" ca="1">AND(AJ275 &gt;= $B$4, NOT(OR($AF277:AI277)))</f>
        <v>0</v>
      </c>
      <c r="AK277" s="73"/>
      <c r="AL277" s="70"/>
    </row>
    <row r="278" spans="7:38" ht="14.55" customHeight="1" x14ac:dyDescent="0.3">
      <c r="G278" s="3">
        <v>276</v>
      </c>
      <c r="H278" s="58">
        <v>-0.90838845659183365</v>
      </c>
      <c r="I278" s="58">
        <v>-0.17579633127127775</v>
      </c>
      <c r="J278" s="58">
        <v>-3.4226680663127722E-2</v>
      </c>
      <c r="K278" s="59">
        <v>3.4427440420594368E-2</v>
      </c>
      <c r="L278" s="60">
        <f t="array" ref="L278:O278">TRANSPOSE(MMULT(Option!$B$25:$E$28, TRANSPOSE(H278:K278)))</f>
        <v>-0.90838845659183365</v>
      </c>
      <c r="M278" s="60">
        <v>-0.52447538162596608</v>
      </c>
      <c r="N278" s="60">
        <v>-0.43945130620256778</v>
      </c>
      <c r="O278" s="60">
        <v>-0.38658813347403692</v>
      </c>
      <c r="P278" s="56" t="str">
        <f t="shared" si="323"/>
        <v>56/1</v>
      </c>
      <c r="R278" s="80"/>
      <c r="S278" s="3" t="s">
        <v>30</v>
      </c>
      <c r="T278" s="60">
        <f ca="1"/>
        <v>-0.81138160316766728</v>
      </c>
      <c r="U278" s="60">
        <f ca="1"/>
        <v>-0.96445262192528447</v>
      </c>
      <c r="V278" s="60">
        <f ca="1"/>
        <v>-1.0105029655580378</v>
      </c>
      <c r="W278" s="60">
        <f ca="1"/>
        <v>-0.339246462188943</v>
      </c>
      <c r="X278" s="60">
        <f ca="1"/>
        <v>0.16270526562219634</v>
      </c>
      <c r="Y278" s="52">
        <f ca="1">$B$14 * EXP(($E$3 - $C$14^2/2) * Y$2 + $C$14*SQRT(Y$2)*T278)</f>
        <v>78.787606378841076</v>
      </c>
      <c r="Z278" s="52">
        <f ca="1">Y278 * EXP(($E$3 - $C$14^2/2) * (Z$2-Y$2) + $C$14*SQRT(Z$2-Y$2)*U278)</f>
        <v>59.288770382080436</v>
      </c>
      <c r="AA278" s="52">
        <f ca="1">Z278 * EXP(($E$3 - $C$14^2/2) * (AA$2-Z$2) + $C$14*SQRT(AA$2-Z$2)*V278)</f>
        <v>44.003493513161153</v>
      </c>
      <c r="AB278" s="52">
        <f ca="1">AA278 * EXP(($E$3 - $C$14^2/2) * (AB$2-AA$2) + $C$14*SQRT(AB$2-AA$2)*W278)</f>
        <v>39.944663752478377</v>
      </c>
      <c r="AC278" s="52">
        <f ca="1">AB278 * EXP(($E$3 - $C$14^2/2) * (AC$2-AB$2) + $C$14*SQRT(AC$2-AB$2)*X278)</f>
        <v>42.153034292763337</v>
      </c>
      <c r="AD278" s="47"/>
      <c r="AE278" s="3" t="s">
        <v>68</v>
      </c>
      <c r="AF278" s="52" t="b">
        <f ca="1">AND(AF275&gt;$B$3, NOT(OR($AF277:AF277)))</f>
        <v>0</v>
      </c>
      <c r="AG278" s="52" t="b">
        <f ca="1">AND(AG275&gt;$B$3, NOT(OR($AF277:AG277)))</f>
        <v>0</v>
      </c>
      <c r="AH278" s="52" t="b">
        <f ca="1">AND(AH275&gt;$B$3, NOT(OR($AF277:AH277)))</f>
        <v>0</v>
      </c>
      <c r="AI278" s="52" t="b">
        <f ca="1">AND(AI275&gt;$B$3, NOT(OR($AF277:AI277)))</f>
        <v>0</v>
      </c>
      <c r="AJ278" s="52" t="b">
        <f ca="1">AND(AJ275&gt;$B$3, NOT(OR($AF277:AJ277)))</f>
        <v>0</v>
      </c>
      <c r="AK278" s="74"/>
      <c r="AL278" s="70"/>
    </row>
    <row r="279" spans="7:38" ht="14.55" customHeight="1" x14ac:dyDescent="0.3">
      <c r="G279" s="3">
        <v>277</v>
      </c>
      <c r="H279" s="58">
        <v>-0.38513687073549829</v>
      </c>
      <c r="I279" s="58">
        <v>-1.1136596365867342</v>
      </c>
      <c r="J279" s="58">
        <v>-0.9515082697367313</v>
      </c>
      <c r="K279" s="59">
        <v>0.16766629736611899</v>
      </c>
      <c r="L279" s="60">
        <f t="array" ref="L279:O279">TRANSPOSE(MMULT(Option!$B$25:$E$28, TRANSPOSE(H279:K279)))</f>
        <v>-0.38513687073549829</v>
      </c>
      <c r="M279" s="60">
        <v>-1.1747406649093437</v>
      </c>
      <c r="N279" s="60">
        <v>-1.281398586761014</v>
      </c>
      <c r="O279" s="60">
        <v>-0.48781385484987283</v>
      </c>
      <c r="P279" s="56" t="str">
        <f t="shared" si="323"/>
        <v>56/2</v>
      </c>
      <c r="R279" s="80">
        <v>70</v>
      </c>
      <c r="S279" s="3" t="s">
        <v>28</v>
      </c>
      <c r="T279" s="60">
        <f t="array" aca="1" ref="T279:T282" ca="1">TRANSPOSE(OFFSET($L$3, MATCH($R279 &amp; "/" &amp; T$2, $P$3:$P$5002, 0) - 1, 0, 1, $E$1))</f>
        <v>1.6974080749990663</v>
      </c>
      <c r="U279" s="60">
        <f t="array" aca="1" ref="U279:U282" ca="1">TRANSPOSE(OFFSET($L$3, MATCH($R279 &amp; "/" &amp; U$2, $P$3:$P$5002, 0) - 1, 0, 1, $E$1))</f>
        <v>0.50500843998167344</v>
      </c>
      <c r="V279" s="60">
        <f t="array" aca="1" ref="V279:V282" ca="1">TRANSPOSE(OFFSET($L$3, MATCH($R279 &amp; "/" &amp; V$2, $P$3:$P$5002, 0) - 1, 0, 1, $E$1))</f>
        <v>1.350026532433072</v>
      </c>
      <c r="W279" s="60">
        <f t="array" aca="1" ref="W279:W282" ca="1">TRANSPOSE(OFFSET($L$3, MATCH($R279 &amp; "/" &amp; W$2, $P$3:$P$5002, 0) - 1, 0, 1, $E$1))</f>
        <v>-1.1641568055564231</v>
      </c>
      <c r="X279" s="60">
        <f t="array" aca="1" ref="X279:X282" ca="1">TRANSPOSE(OFFSET($L$3, MATCH($R279 &amp; "/" &amp; X$2, $P$3:$P$5002, 0) - 1, 0, 1, $E$1))</f>
        <v>0.23390896129683986</v>
      </c>
      <c r="Y279" s="52">
        <f ca="1">$B$11 * EXP(($E$3 - $C$11^2/2) * Y$2 + $C$11*SQRT(Y$2)*T279)</f>
        <v>167.23376239871325</v>
      </c>
      <c r="Z279" s="52">
        <f ca="1">Y279 * EXP(($E$3 - $C$11^2/2) * (Z$2-Y$2) + $C$11*SQRT(Z$2-Y$2)*U279)</f>
        <v>195.56545674219535</v>
      </c>
      <c r="AA279" s="52">
        <f ca="1">Z279 * EXP(($E$3 - $C$11^2/2) * (AA$2-Z$2) + $C$11*SQRT(AA$2-Z$2)*V279)</f>
        <v>294.68385396741303</v>
      </c>
      <c r="AB279" s="52">
        <f ca="1">AA279 * EXP(($E$3 - $C$11^2/2) * (AB$2-AA$2) + $C$11*SQRT(AB$2-AA$2)*W279)</f>
        <v>208.85830562884988</v>
      </c>
      <c r="AC279" s="52">
        <f ca="1">AB279 * EXP(($E$3 - $C$11^2/2) * (AC$2-AB$2) + $C$11*SQRT(AC$2-AB$2)*X279)</f>
        <v>225.16393725840831</v>
      </c>
      <c r="AD279" s="47"/>
      <c r="AE279" s="3" t="s">
        <v>69</v>
      </c>
      <c r="AF279" s="20" cm="1">
        <f t="array" aca="1" ref="AF279" ca="1">MIN(Y279:Y282 / $D$11:$D$14)</f>
        <v>1.5354222257934311</v>
      </c>
      <c r="AG279" s="20" cm="1">
        <f t="array" aca="1" ref="AG279" ca="1">MIN(Z279:Z282 / $D$11:$D$14)</f>
        <v>1.9556545674219534</v>
      </c>
      <c r="AH279" s="20" cm="1">
        <f t="array" aca="1" ref="AH279" ca="1">MIN(AA279:AA282 / $D$11:$D$14)</f>
        <v>2.3894823450976075</v>
      </c>
      <c r="AI279" s="20" cm="1">
        <f t="array" aca="1" ref="AI279" ca="1">MIN(AB279:AB282 / $D$11:$D$14)</f>
        <v>2.0885830562884986</v>
      </c>
      <c r="AJ279" s="20" cm="1">
        <f t="array" aca="1" ref="AJ279" ca="1">MIN(AC279:AC282 / $D$11:$D$14)</f>
        <v>2.2516393725840831</v>
      </c>
      <c r="AK279" s="72">
        <f t="array" aca="1" ref="AK279" ca="1">SUMPRODUCT(AF280:AJ280, EXP(-$E$3*$AF$2:$AJ$2))</f>
        <v>99879.089572574972</v>
      </c>
      <c r="AL279" s="70">
        <f ca="1">MAX(AC280 - $D$11, 0) * EXP(-$E$2*$E$3)</f>
        <v>201.99627381931248</v>
      </c>
    </row>
    <row r="280" spans="7:38" ht="14.55" customHeight="1" x14ac:dyDescent="0.3">
      <c r="G280" s="3">
        <v>278</v>
      </c>
      <c r="H280" s="58">
        <v>-0.69699948872957118</v>
      </c>
      <c r="I280" s="58">
        <v>-1.2756085210711992</v>
      </c>
      <c r="J280" s="58">
        <v>0.35390950947784872</v>
      </c>
      <c r="K280" s="59">
        <v>-0.78041287619170896</v>
      </c>
      <c r="L280" s="60">
        <f t="array" ref="L280:O280">TRANSPOSE(MMULT(Option!$B$25:$E$28, TRANSPOSE(H280:K280)))</f>
        <v>-0.69699948872957118</v>
      </c>
      <c r="M280" s="60">
        <v>-1.4479143164797168</v>
      </c>
      <c r="N280" s="60">
        <v>-0.30199023126913133</v>
      </c>
      <c r="O280" s="60">
        <v>-1.2120621126885929</v>
      </c>
      <c r="P280" s="56" t="str">
        <f t="shared" si="323"/>
        <v>56/3</v>
      </c>
      <c r="R280" s="80"/>
      <c r="S280" s="3" t="s">
        <v>29</v>
      </c>
      <c r="T280" s="60">
        <f ca="1"/>
        <v>2.7373432757525853</v>
      </c>
      <c r="U280" s="60">
        <f ca="1"/>
        <v>0.41945492065406248</v>
      </c>
      <c r="V280" s="60">
        <f ca="1"/>
        <v>1.4369882247618722</v>
      </c>
      <c r="W280" s="60">
        <f ca="1"/>
        <v>0.18804047433190246</v>
      </c>
      <c r="X280" s="60">
        <f ca="1"/>
        <v>-0.60123449517048766</v>
      </c>
      <c r="Y280" s="52">
        <f ca="1">$B$12 * EXP(($E$3 - $C$12^2/2) * Y$2 + $C$12*SQRT(Y$2)*T280)</f>
        <v>228.46274802663388</v>
      </c>
      <c r="Z280" s="52">
        <f ca="1">Y280 * EXP(($E$3 - $C$12^2/2) * (Z$2-Y$2) + $C$12*SQRT(Z$2-Y$2)*U280)</f>
        <v>260.39758729468224</v>
      </c>
      <c r="AA280" s="52">
        <f ca="1">Z280 * EXP(($E$3 - $C$12^2/2) * (AA$2-Z$2) + $C$12*SQRT(AA$2-Z$2)*V280)</f>
        <v>402.74600888067516</v>
      </c>
      <c r="AB280" s="52">
        <f ca="1">AA280 * EXP(($E$3 - $C$12^2/2) * (AB$2-AA$2) + $C$12*SQRT(AB$2-AA$2)*W280)</f>
        <v>428.25476106757105</v>
      </c>
      <c r="AC280" s="52">
        <f ca="1">AB280 * EXP(($E$3 - $C$12^2/2) * (AC$2-AB$2) + $C$12*SQRT(AC$2-AB$2)*X280)</f>
        <v>359.36834966021382</v>
      </c>
      <c r="AD280" s="47"/>
      <c r="AE280" s="3" t="s">
        <v>47</v>
      </c>
      <c r="AF280" s="64">
        <f t="shared" ref="AF280" ca="1" si="349">($B$5*AF282 + (1 + $B$6)*AF281)*$B$2</f>
        <v>105000</v>
      </c>
      <c r="AG280" s="64">
        <f t="shared" ref="AG280" ca="1" si="350">($B$5*AG282 + (1 + $B$6)*AG281)*$B$2</f>
        <v>0</v>
      </c>
      <c r="AH280" s="64">
        <f t="shared" ref="AH280" ca="1" si="351">($B$5*AH282 + (1 + $B$6)*AH281)*$B$2</f>
        <v>0</v>
      </c>
      <c r="AI280" s="64">
        <f t="shared" ref="AI280" ca="1" si="352">($B$5*AI282 + (1 + $B$6)*AI281)*$B$2</f>
        <v>0</v>
      </c>
      <c r="AJ280" s="64" cm="1">
        <f t="array" aca="1" ref="AJ280" ca="1">($B$5*AJ282 + (1 + $B$6)*AJ281 + AND(NOT(AF281:AJ281)))*$B$2</f>
        <v>0</v>
      </c>
      <c r="AK280" s="73"/>
      <c r="AL280" s="70"/>
    </row>
    <row r="281" spans="7:38" ht="14.55" customHeight="1" x14ac:dyDescent="0.3">
      <c r="G281" s="3">
        <v>279</v>
      </c>
      <c r="H281" s="58">
        <v>2.9892994399823142E-2</v>
      </c>
      <c r="I281" s="58">
        <v>-1.4472967207370662</v>
      </c>
      <c r="J281" s="58">
        <v>0.1531642759850538</v>
      </c>
      <c r="K281" s="59">
        <v>0.11324595407555703</v>
      </c>
      <c r="L281" s="60">
        <f t="array" ref="L281:O281">TRANSPOSE(MMULT(Option!$B$25:$E$28, TRANSPOSE(H281:K281)))</f>
        <v>2.9892994399823142E-2</v>
      </c>
      <c r="M281" s="60">
        <v>-1.3145121574078644</v>
      </c>
      <c r="N281" s="60">
        <v>-0.23250832127749518</v>
      </c>
      <c r="O281" s="60">
        <v>-0.2401613997061175</v>
      </c>
      <c r="P281" s="56" t="str">
        <f t="shared" si="323"/>
        <v>56/4</v>
      </c>
      <c r="R281" s="80"/>
      <c r="S281" s="3" t="s">
        <v>31</v>
      </c>
      <c r="T281" s="60">
        <f ca="1"/>
        <v>1.4126846962633655</v>
      </c>
      <c r="U281" s="60">
        <f ca="1"/>
        <v>1.9567916498528204</v>
      </c>
      <c r="V281" s="60">
        <f ca="1"/>
        <v>1.9748507649961644</v>
      </c>
      <c r="W281" s="60">
        <f ca="1"/>
        <v>1.0732075929211846</v>
      </c>
      <c r="X281" s="60">
        <f ca="1"/>
        <v>-0.48219763420375994</v>
      </c>
      <c r="Y281" s="52">
        <f ca="1">$B$13 * EXP(($E$3 - $C$13^2/2) * Y$2 + $C$13*SQRT(Y$2)*T281)</f>
        <v>153.5422225793431</v>
      </c>
      <c r="Z281" s="52">
        <f ca="1">Y281 * EXP(($E$3 - $C$13^2/2) * (Z$2-Y$2) + $C$13*SQRT(Z$2-Y$2)*U281)</f>
        <v>277.55332859017426</v>
      </c>
      <c r="AA281" s="52">
        <f ca="1">Z281 * EXP(($E$3 - $C$13^2/2) * (AA$2-Z$2) + $C$13*SQRT(AA$2-Z$2)*V281)</f>
        <v>504.449794420226</v>
      </c>
      <c r="AB281" s="52">
        <f ca="1">AA281 * EXP(($E$3 - $C$13^2/2) * (AB$2-AA$2) + $C$13*SQRT(AB$2-AA$2)*W281)</f>
        <v>699.54533123207113</v>
      </c>
      <c r="AC281" s="52">
        <f ca="1">AB281 * EXP(($E$3 - $C$13^2/2) * (AC$2-AB$2) + $C$13*SQRT(AC$2-AB$2)*X281)</f>
        <v>608.36273454349805</v>
      </c>
      <c r="AD281" s="47"/>
      <c r="AE281" s="3" t="s">
        <v>46</v>
      </c>
      <c r="AF281" s="52" t="b">
        <f t="shared" ref="AF281" ca="1" si="353">AF279 &gt;= $B$4</f>
        <v>1</v>
      </c>
      <c r="AG281" s="52" t="b">
        <f t="array" aca="1" ref="AG281" ca="1">AND(AG279 &gt;= $B$4, NOT(OR($AF281:AF281)))</f>
        <v>0</v>
      </c>
      <c r="AH281" s="52" t="b">
        <f t="array" aca="1" ref="AH281" ca="1">AND(AH279 &gt;= $B$4, NOT(OR($AF281:AG281)))</f>
        <v>0</v>
      </c>
      <c r="AI281" s="52" t="b">
        <f t="array" aca="1" ref="AI281" ca="1">AND(AI279 &gt;= $B$4, NOT(OR($AF281:AH281)))</f>
        <v>0</v>
      </c>
      <c r="AJ281" s="52" t="b">
        <f t="array" aca="1" ref="AJ281" ca="1">AND(AJ279 &gt;= $B$4, NOT(OR($AF281:AI281)))</f>
        <v>0</v>
      </c>
      <c r="AK281" s="73"/>
      <c r="AL281" s="70"/>
    </row>
    <row r="282" spans="7:38" ht="14.55" customHeight="1" x14ac:dyDescent="0.3">
      <c r="G282" s="3">
        <v>280</v>
      </c>
      <c r="H282" s="58">
        <v>0.42267969568485153</v>
      </c>
      <c r="I282" s="58">
        <v>-0.92689426945629838</v>
      </c>
      <c r="J282" s="58">
        <v>4.7313214526361745E-2</v>
      </c>
      <c r="K282" s="59">
        <v>-0.56228175237199296</v>
      </c>
      <c r="L282" s="60">
        <f t="array" ref="L282:O282">TRANSPOSE(MMULT(Option!$B$25:$E$28, TRANSPOSE(H282:K282)))</f>
        <v>0.42267969568485153</v>
      </c>
      <c r="M282" s="60">
        <v>-0.68044075192691578</v>
      </c>
      <c r="N282" s="60">
        <v>-3.2090343512225762E-2</v>
      </c>
      <c r="O282" s="60">
        <v>-0.54592074776479615</v>
      </c>
      <c r="P282" s="56" t="str">
        <f t="shared" si="323"/>
        <v>56/5</v>
      </c>
      <c r="R282" s="80"/>
      <c r="S282" s="3" t="s">
        <v>30</v>
      </c>
      <c r="T282" s="60">
        <f ca="1"/>
        <v>1.4347398916972458</v>
      </c>
      <c r="U282" s="60">
        <f ca="1"/>
        <v>1.1090727870150019</v>
      </c>
      <c r="V282" s="60">
        <f ca="1"/>
        <v>0.3097764895364632</v>
      </c>
      <c r="W282" s="60">
        <f ca="1"/>
        <v>-6.0903411974720503E-2</v>
      </c>
      <c r="X282" s="60">
        <f ca="1"/>
        <v>5.8591299947951148E-2</v>
      </c>
      <c r="Y282" s="52">
        <f ca="1">$B$14 * EXP(($E$3 - $C$14^2/2) * Y$2 + $C$14*SQRT(Y$2)*T282)</f>
        <v>154.56151207298566</v>
      </c>
      <c r="Z282" s="52">
        <f ca="1">Y282 * EXP(($E$3 - $C$14^2/2) * (Z$2-Y$2) + $C$14*SQRT(Z$2-Y$2)*U282)</f>
        <v>216.65668189578238</v>
      </c>
      <c r="AA282" s="52">
        <f ca="1">Z282 * EXP(($E$3 - $C$14^2/2) * (AA$2-Z$2) + $C$14*SQRT(AA$2-Z$2)*V282)</f>
        <v>238.94823450976077</v>
      </c>
      <c r="AB282" s="52">
        <f ca="1">AA282 * EXP(($E$3 - $C$14^2/2) * (AB$2-AA$2) + $C$14*SQRT(AB$2-AA$2)*W282)</f>
        <v>235.79809586775102</v>
      </c>
      <c r="AC282" s="52">
        <f ca="1">AB282 * EXP(($E$3 - $C$14^2/2) * (AC$2-AB$2) + $C$14*SQRT(AC$2-AB$2)*X282)</f>
        <v>241.18235397151366</v>
      </c>
      <c r="AD282" s="47"/>
      <c r="AE282" s="3" t="s">
        <v>68</v>
      </c>
      <c r="AF282" s="52" t="b">
        <f ca="1">AND(AF279&gt;$B$3, NOT(OR($AF281:AF281)))</f>
        <v>0</v>
      </c>
      <c r="AG282" s="52" t="b">
        <f ca="1">AND(AG279&gt;$B$3, NOT(OR($AF281:AG281)))</f>
        <v>0</v>
      </c>
      <c r="AH282" s="52" t="b">
        <f ca="1">AND(AH279&gt;$B$3, NOT(OR($AF281:AH281)))</f>
        <v>0</v>
      </c>
      <c r="AI282" s="52" t="b">
        <f ca="1">AND(AI279&gt;$B$3, NOT(OR($AF281:AI281)))</f>
        <v>0</v>
      </c>
      <c r="AJ282" s="52" t="b">
        <f ca="1">AND(AJ279&gt;$B$3, NOT(OR($AF281:AJ281)))</f>
        <v>0</v>
      </c>
      <c r="AK282" s="74"/>
      <c r="AL282" s="70"/>
    </row>
    <row r="283" spans="7:38" ht="14.55" customHeight="1" x14ac:dyDescent="0.3">
      <c r="G283" s="3">
        <v>281</v>
      </c>
      <c r="H283" s="58">
        <v>1.5924518247155655</v>
      </c>
      <c r="I283" s="58">
        <v>-1.1560322937689258</v>
      </c>
      <c r="J283" s="58">
        <v>0.22691871683887305</v>
      </c>
      <c r="K283" s="59">
        <v>-1.0927131566624899</v>
      </c>
      <c r="L283" s="60">
        <f t="array" ref="L283:O283">TRANSPOSE(MMULT(Option!$B$25:$E$28, TRANSPOSE(H283:K283)))</f>
        <v>1.5924518247155655</v>
      </c>
      <c r="M283" s="60">
        <v>-0.42254036851567944</v>
      </c>
      <c r="N283" s="60">
        <v>0.53356540914190975</v>
      </c>
      <c r="O283" s="60">
        <v>-0.55719322808606941</v>
      </c>
      <c r="P283" s="56" t="str">
        <f t="shared" si="323"/>
        <v>57/1</v>
      </c>
      <c r="R283" s="80">
        <v>71</v>
      </c>
      <c r="S283" s="3" t="s">
        <v>28</v>
      </c>
      <c r="T283" s="60">
        <f t="array" aca="1" ref="T283:T286" ca="1">TRANSPOSE(OFFSET($L$3, MATCH($R283 &amp; "/" &amp; T$2, $P$3:$P$5002, 0) - 1, 0, 1, $E$1))</f>
        <v>1.9943194592491034</v>
      </c>
      <c r="U283" s="60">
        <f t="array" aca="1" ref="U283:U286" ca="1">TRANSPOSE(OFFSET($L$3, MATCH($R283 &amp; "/" &amp; U$2, $P$3:$P$5002, 0) - 1, 0, 1, $E$1))</f>
        <v>1.2475925598356246</v>
      </c>
      <c r="V283" s="60">
        <f t="array" aca="1" ref="V283:V286" ca="1">TRANSPOSE(OFFSET($L$3, MATCH($R283 &amp; "/" &amp; V$2, $P$3:$P$5002, 0) - 1, 0, 1, $E$1))</f>
        <v>-0.61144221720426384</v>
      </c>
      <c r="W283" s="60">
        <f t="array" aca="1" ref="W283:W286" ca="1">TRANSPOSE(OFFSET($L$3, MATCH($R283 &amp; "/" &amp; W$2, $P$3:$P$5002, 0) - 1, 0, 1, $E$1))</f>
        <v>-4.5959814831029594E-2</v>
      </c>
      <c r="X283" s="60">
        <f t="array" aca="1" ref="X283:X286" ca="1">TRANSPOSE(OFFSET($L$3, MATCH($R283 &amp; "/" &amp; X$2, $P$3:$P$5002, 0) - 1, 0, 1, $E$1))</f>
        <v>0.74957716116329354</v>
      </c>
      <c r="Y283" s="52">
        <f ca="1">$B$11 * EXP(($E$3 - $C$11^2/2) * Y$2 + $C$11*SQRT(Y$2)*T283)</f>
        <v>182.81341156694091</v>
      </c>
      <c r="Z283" s="52">
        <f ca="1">Y283 * EXP(($E$3 - $C$11^2/2) * (Z$2-Y$2) + $C$11*SQRT(Z$2-Y$2)*U283)</f>
        <v>267.13223332850202</v>
      </c>
      <c r="AA283" s="52">
        <f ca="1">Z283 * EXP(($E$3 - $C$11^2/2) * (AA$2-Z$2) + $C$11*SQRT(AA$2-Z$2)*V283)</f>
        <v>223.47758686733602</v>
      </c>
      <c r="AB283" s="52">
        <f ca="1">AA283 * EXP(($E$3 - $C$11^2/2) * (AB$2-AA$2) + $C$11*SQRT(AB$2-AA$2)*W283)</f>
        <v>221.52228238553047</v>
      </c>
      <c r="AC283" s="52">
        <f ca="1">AB283 * EXP(($E$3 - $C$11^2/2) * (AC$2-AB$2) + $C$11*SQRT(AC$2-AB$2)*X283)</f>
        <v>278.77258180476326</v>
      </c>
      <c r="AD283" s="47"/>
      <c r="AE283" s="3" t="s">
        <v>69</v>
      </c>
      <c r="AF283" s="20" cm="1">
        <f t="array" aca="1" ref="AF283" ca="1">MIN(Y283:Y286 / $D$11:$D$14)</f>
        <v>0.60449140288520575</v>
      </c>
      <c r="AG283" s="20" cm="1">
        <f t="array" aca="1" ref="AG283" ca="1">MIN(Z283:Z286 / $D$11:$D$14)</f>
        <v>0.71584437003959023</v>
      </c>
      <c r="AH283" s="20" cm="1">
        <f t="array" aca="1" ref="AH283" ca="1">MIN(AA283:AA286 / $D$11:$D$14)</f>
        <v>0.79057363769852007</v>
      </c>
      <c r="AI283" s="20" cm="1">
        <f t="array" aca="1" ref="AI283" ca="1">MIN(AB283:AB286 / $D$11:$D$14)</f>
        <v>0.63530532942372953</v>
      </c>
      <c r="AJ283" s="20" cm="1">
        <f t="array" aca="1" ref="AJ283" ca="1">MIN(AC283:AC286 / $D$11:$D$14)</f>
        <v>1.0426577681127203</v>
      </c>
      <c r="AK283" s="72">
        <f t="array" aca="1" ref="AK283" ca="1">SUMPRODUCT(AF284:AJ284, EXP(-$E$3*$AF$2:$AJ$2))</f>
        <v>89562.090053211548</v>
      </c>
      <c r="AL283" s="70">
        <f ca="1">MAX(AC284 - $D$11, 0) * EXP(-$E$2*$E$3)</f>
        <v>107.27007052207428</v>
      </c>
    </row>
    <row r="284" spans="7:38" ht="14.55" customHeight="1" x14ac:dyDescent="0.3">
      <c r="G284" s="3">
        <v>282</v>
      </c>
      <c r="H284" s="58">
        <v>0.44460378675772505</v>
      </c>
      <c r="I284" s="58">
        <v>-4.2106863091048795E-2</v>
      </c>
      <c r="J284" s="58">
        <v>1.1418282113781675</v>
      </c>
      <c r="K284" s="59">
        <v>-1.7880576946319771</v>
      </c>
      <c r="L284" s="60">
        <f t="array" ref="L284:O284">TRANSPOSE(MMULT(Option!$B$25:$E$28, TRANSPOSE(H284:K284)))</f>
        <v>0.44460378675772505</v>
      </c>
      <c r="M284" s="60">
        <v>0.13924993722471538</v>
      </c>
      <c r="N284" s="60">
        <v>1.1696945610100506</v>
      </c>
      <c r="O284" s="60">
        <v>-1.1415237334429709</v>
      </c>
      <c r="P284" s="56" t="str">
        <f t="shared" si="323"/>
        <v>57/2</v>
      </c>
      <c r="R284" s="80"/>
      <c r="S284" s="3" t="s">
        <v>29</v>
      </c>
      <c r="T284" s="60">
        <f ca="1"/>
        <v>2.2181628472560018</v>
      </c>
      <c r="U284" s="60">
        <f ca="1"/>
        <v>1.8007628191714526</v>
      </c>
      <c r="V284" s="60">
        <f ca="1"/>
        <v>-1.6888090403046683</v>
      </c>
      <c r="W284" s="60">
        <f ca="1"/>
        <v>0.59279951705396794</v>
      </c>
      <c r="X284" s="60">
        <f ca="1"/>
        <v>-0.11959305917110596</v>
      </c>
      <c r="Y284" s="52">
        <f ca="1">$B$12 * EXP(($E$3 - $C$12^2/2) * Y$2 + $C$12*SQRT(Y$2)*T284)</f>
        <v>195.51146851093907</v>
      </c>
      <c r="Z284" s="52">
        <f ca="1">Y284 * EXP(($E$3 - $C$12^2/2) * (Z$2-Y$2) + $C$12*SQRT(Z$2-Y$2)*U284)</f>
        <v>337.25788864915967</v>
      </c>
      <c r="AA284" s="52">
        <f ca="1">Z284 * EXP(($E$3 - $C$12^2/2) * (AA$2-Z$2) + $C$12*SQRT(AA$2-Z$2)*V284)</f>
        <v>204.22149687631651</v>
      </c>
      <c r="AB284" s="52">
        <f ca="1">AA284 * EXP(($E$3 - $C$12^2/2) * (AB$2-AA$2) + $C$12*SQRT(AB$2-AA$2)*W284)</f>
        <v>245.19284636470047</v>
      </c>
      <c r="AC284" s="52">
        <f ca="1">AB284 * EXP(($E$3 - $C$12^2/2) * (AC$2-AB$2) + $C$12*SQRT(AC$2-AB$2)*X284)</f>
        <v>237.73749700022984</v>
      </c>
      <c r="AD284" s="47"/>
      <c r="AE284" s="3" t="s">
        <v>47</v>
      </c>
      <c r="AF284" s="64">
        <f t="shared" ref="AF284" ca="1" si="354">($B$5*AF286 + (1 + $B$6)*AF285)*$B$2</f>
        <v>0</v>
      </c>
      <c r="AG284" s="64">
        <f t="shared" ref="AG284" ca="1" si="355">($B$5*AG286 + (1 + $B$6)*AG285)*$B$2</f>
        <v>0</v>
      </c>
      <c r="AH284" s="64">
        <f t="shared" ref="AH284" ca="1" si="356">($B$5*AH286 + (1 + $B$6)*AH285)*$B$2</f>
        <v>0</v>
      </c>
      <c r="AI284" s="64">
        <f t="shared" ref="AI284" ca="1" si="357">($B$5*AI286 + (1 + $B$6)*AI285)*$B$2</f>
        <v>0</v>
      </c>
      <c r="AJ284" s="64" cm="1">
        <f t="array" aca="1" ref="AJ284" ca="1">($B$5*AJ286 + (1 + $B$6)*AJ285 + AND(NOT(AF285:AJ285)))*$B$2</f>
        <v>114999.99999999999</v>
      </c>
      <c r="AK284" s="73"/>
      <c r="AL284" s="70"/>
    </row>
    <row r="285" spans="7:38" ht="14.55" customHeight="1" x14ac:dyDescent="0.3">
      <c r="G285" s="3">
        <v>283</v>
      </c>
      <c r="H285" s="58">
        <v>-0.26322523965272476</v>
      </c>
      <c r="I285" s="58">
        <v>-0.21586436033388934</v>
      </c>
      <c r="J285" s="58">
        <v>0.21634369664542519</v>
      </c>
      <c r="K285" s="59">
        <v>-0.17119348179974894</v>
      </c>
      <c r="L285" s="60">
        <f t="array" ref="L285:O285">TRANSPOSE(MMULT(Option!$B$25:$E$28, TRANSPOSE(H285:K285)))</f>
        <v>-0.26322523965272476</v>
      </c>
      <c r="M285" s="60">
        <v>-0.30313305007574404</v>
      </c>
      <c r="N285" s="60">
        <v>2.8200192196269236E-2</v>
      </c>
      <c r="O285" s="60">
        <v>-0.26619202765177219</v>
      </c>
      <c r="P285" s="56" t="str">
        <f t="shared" si="323"/>
        <v>57/3</v>
      </c>
      <c r="R285" s="80"/>
      <c r="S285" s="3" t="s">
        <v>31</v>
      </c>
      <c r="T285" s="60">
        <f ca="1"/>
        <v>0.31546778077537618</v>
      </c>
      <c r="U285" s="60">
        <f ca="1"/>
        <v>0.72335384113469825</v>
      </c>
      <c r="V285" s="60">
        <f ca="1"/>
        <v>-0.895239348213692</v>
      </c>
      <c r="W285" s="60">
        <f ca="1"/>
        <v>1.0631034996566771</v>
      </c>
      <c r="X285" s="60">
        <f ca="1"/>
        <v>1.6595888967418246</v>
      </c>
      <c r="Y285" s="52">
        <f ca="1">$B$13 * EXP(($E$3 - $C$13^2/2) * Y$2 + $C$13*SQRT(Y$2)*T285)</f>
        <v>110.47734974028938</v>
      </c>
      <c r="Z285" s="52">
        <f ca="1">Y285 * EXP(($E$3 - $C$13^2/2) * (Z$2-Y$2) + $C$13*SQRT(Z$2-Y$2)*U285)</f>
        <v>137.93970543744069</v>
      </c>
      <c r="AA285" s="52">
        <f ca="1">Z285 * EXP(($E$3 - $C$13^2/2) * (AA$2-Z$2) + $C$13*SQRT(AA$2-Z$2)*V285)</f>
        <v>105.97941404163257</v>
      </c>
      <c r="AB285" s="52">
        <f ca="1">AA285 * EXP(($E$3 - $C$13^2/2) * (AB$2-AA$2) + $C$13*SQRT(AB$2-AA$2)*W285)</f>
        <v>146.52204837613732</v>
      </c>
      <c r="AC285" s="52">
        <f ca="1">AB285 * EXP(($E$3 - $C$13^2/2) * (AC$2-AB$2) + $C$13*SQRT(AC$2-AB$2)*X285)</f>
        <v>242.26994677667628</v>
      </c>
      <c r="AD285" s="47"/>
      <c r="AE285" s="3" t="s">
        <v>46</v>
      </c>
      <c r="AF285" s="52" t="b">
        <f t="shared" ref="AF285" ca="1" si="358">AF283 &gt;= $B$4</f>
        <v>0</v>
      </c>
      <c r="AG285" s="52" t="b">
        <f t="array" aca="1" ref="AG285" ca="1">AND(AG283 &gt;= $B$4, NOT(OR($AF285:AF285)))</f>
        <v>0</v>
      </c>
      <c r="AH285" s="52" t="b">
        <f t="array" aca="1" ref="AH285" ca="1">AND(AH283 &gt;= $B$4, NOT(OR($AF285:AG285)))</f>
        <v>0</v>
      </c>
      <c r="AI285" s="52" t="b">
        <f t="array" aca="1" ref="AI285" ca="1">AND(AI283 &gt;= $B$4, NOT(OR($AF285:AH285)))</f>
        <v>0</v>
      </c>
      <c r="AJ285" s="52" t="b">
        <f t="array" aca="1" ref="AJ285" ca="1">AND(AJ283 &gt;= $B$4, NOT(OR($AF285:AI285)))</f>
        <v>0</v>
      </c>
      <c r="AK285" s="73"/>
      <c r="AL285" s="70"/>
    </row>
    <row r="286" spans="7:38" ht="14.55" customHeight="1" x14ac:dyDescent="0.3">
      <c r="G286" s="3">
        <v>284</v>
      </c>
      <c r="H286" s="58">
        <v>0.84476553578214375</v>
      </c>
      <c r="I286" s="58">
        <v>-0.71932769718246437</v>
      </c>
      <c r="J286" s="58">
        <v>-3.8721348319812492E-2</v>
      </c>
      <c r="K286" s="59">
        <v>-2.144306621153107</v>
      </c>
      <c r="L286" s="60">
        <f t="array" ref="L286:O286">TRANSPOSE(MMULT(Option!$B$25:$E$28, TRANSPOSE(H286:K286)))</f>
        <v>0.84476553578214375</v>
      </c>
      <c r="M286" s="60">
        <v>-0.32136851005052558</v>
      </c>
      <c r="N286" s="60">
        <v>0.1155326573669174</v>
      </c>
      <c r="O286" s="60">
        <v>-1.6942901105569854</v>
      </c>
      <c r="P286" s="56" t="str">
        <f t="shared" si="323"/>
        <v>57/4</v>
      </c>
      <c r="R286" s="80"/>
      <c r="S286" s="3" t="s">
        <v>30</v>
      </c>
      <c r="T286" s="60">
        <f ca="1"/>
        <v>-1.6945594362970773</v>
      </c>
      <c r="U286" s="60">
        <f ca="1"/>
        <v>0.54691778320520168</v>
      </c>
      <c r="V286" s="60">
        <f ca="1"/>
        <v>0.31432007525087458</v>
      </c>
      <c r="W286" s="60">
        <f ca="1"/>
        <v>-0.74551029520829026</v>
      </c>
      <c r="X286" s="60">
        <f ca="1"/>
        <v>1.6347418715819253</v>
      </c>
      <c r="Y286" s="52">
        <f ca="1">$B$14 * EXP(($E$3 - $C$14^2/2) * Y$2 + $C$14*SQRT(Y$2)*T286)</f>
        <v>60.449140288520574</v>
      </c>
      <c r="Z286" s="52">
        <f ca="1">Y286 * EXP(($E$3 - $C$14^2/2) * (Z$2-Y$2) + $C$14*SQRT(Z$2-Y$2)*U286)</f>
        <v>71.584437003959025</v>
      </c>
      <c r="AA286" s="52">
        <f ca="1">Z286 * EXP(($E$3 - $C$14^2/2) * (AA$2-Z$2) + $C$14*SQRT(AA$2-Z$2)*V286)</f>
        <v>79.057363769852003</v>
      </c>
      <c r="AB286" s="52">
        <f ca="1">AA286 * EXP(($E$3 - $C$14^2/2) * (AB$2-AA$2) + $C$14*SQRT(AB$2-AA$2)*W286)</f>
        <v>63.53053294237295</v>
      </c>
      <c r="AC286" s="52">
        <f ca="1">AB286 * EXP(($E$3 - $C$14^2/2) * (AC$2-AB$2) + $C$14*SQRT(AC$2-AB$2)*X286)</f>
        <v>104.26577681127203</v>
      </c>
      <c r="AD286" s="47"/>
      <c r="AE286" s="3" t="s">
        <v>68</v>
      </c>
      <c r="AF286" s="52" t="b">
        <f ca="1">AND(AF283&gt;$B$3, NOT(OR($AF285:AF285)))</f>
        <v>0</v>
      </c>
      <c r="AG286" s="52" t="b">
        <f ca="1">AND(AG283&gt;$B$3, NOT(OR($AF285:AG285)))</f>
        <v>0</v>
      </c>
      <c r="AH286" s="52" t="b">
        <f ca="1">AND(AH283&gt;$B$3, NOT(OR($AF285:AH285)))</f>
        <v>0</v>
      </c>
      <c r="AI286" s="52" t="b">
        <f ca="1">AND(AI283&gt;$B$3, NOT(OR($AF285:AI285)))</f>
        <v>0</v>
      </c>
      <c r="AJ286" s="52" t="b">
        <f ca="1">AND(AJ283&gt;$B$3, NOT(OR($AF285:AJ285)))</f>
        <v>1</v>
      </c>
      <c r="AK286" s="74"/>
      <c r="AL286" s="70"/>
    </row>
    <row r="287" spans="7:38" ht="14.55" customHeight="1" x14ac:dyDescent="0.3">
      <c r="G287" s="3">
        <v>285</v>
      </c>
      <c r="H287" s="58">
        <v>9.2796322992640387E-2</v>
      </c>
      <c r="I287" s="58">
        <v>1.637111091556406</v>
      </c>
      <c r="J287" s="58">
        <v>0.40692381043837916</v>
      </c>
      <c r="K287" s="59">
        <v>0.75401922517637499</v>
      </c>
      <c r="L287" s="60">
        <f t="array" ref="L287:O287">TRANSPOSE(MMULT(Option!$B$25:$E$28, TRANSPOSE(H287:K287)))</f>
        <v>9.2796322992640387E-2</v>
      </c>
      <c r="M287" s="60">
        <v>1.5375556288188583</v>
      </c>
      <c r="N287" s="60">
        <v>0.82322012203689221</v>
      </c>
      <c r="O287" s="60">
        <v>1.1909417263780031</v>
      </c>
      <c r="P287" s="56" t="str">
        <f t="shared" si="323"/>
        <v>57/5</v>
      </c>
      <c r="R287" s="80">
        <v>72</v>
      </c>
      <c r="S287" s="3" t="s">
        <v>28</v>
      </c>
      <c r="T287" s="60">
        <f t="array" aca="1" ref="T287:T290" ca="1">TRANSPOSE(OFFSET($L$3, MATCH($R287 &amp; "/" &amp; T$2, $P$3:$P$5002, 0) - 1, 0, 1, $E$1))</f>
        <v>0.80704170599309355</v>
      </c>
      <c r="U287" s="60">
        <f t="array" aca="1" ref="U287:U290" ca="1">TRANSPOSE(OFFSET($L$3, MATCH($R287 &amp; "/" &amp; U$2, $P$3:$P$5002, 0) - 1, 0, 1, $E$1))</f>
        <v>0.25198200628802625</v>
      </c>
      <c r="V287" s="60">
        <f t="array" aca="1" ref="V287:V290" ca="1">TRANSPOSE(OFFSET($L$3, MATCH($R287 &amp; "/" &amp; V$2, $P$3:$P$5002, 0) - 1, 0, 1, $E$1))</f>
        <v>-0.52852440207179485</v>
      </c>
      <c r="W287" s="60">
        <f t="array" aca="1" ref="W287:W290" ca="1">TRANSPOSE(OFFSET($L$3, MATCH($R287 &amp; "/" &amp; W$2, $P$3:$P$5002, 0) - 1, 0, 1, $E$1))</f>
        <v>0.68881047200892132</v>
      </c>
      <c r="X287" s="60">
        <f t="array" aca="1" ref="X287:X290" ca="1">TRANSPOSE(OFFSET($L$3, MATCH($R287 &amp; "/" &amp; X$2, $P$3:$P$5002, 0) - 1, 0, 1, $E$1))</f>
        <v>-0.49697179676404046</v>
      </c>
      <c r="Y287" s="52">
        <f ca="1">$B$11 * EXP(($E$3 - $C$11^2/2) * Y$2 + $C$11*SQRT(Y$2)*T287)</f>
        <v>128.03231561350552</v>
      </c>
      <c r="Z287" s="52">
        <f ca="1">Y287 * EXP(($E$3 - $C$11^2/2) * (Z$2-Y$2) + $C$11*SQRT(Z$2-Y$2)*U287)</f>
        <v>138.77824502711471</v>
      </c>
      <c r="AA287" s="52">
        <f ca="1">Z287 * EXP(($E$3 - $C$11^2/2) * (AA$2-Z$2) + $C$11*SQRT(AA$2-Z$2)*V287)</f>
        <v>119.02338412403432</v>
      </c>
      <c r="AB287" s="52">
        <f ca="1">AA287 * EXP(($E$3 - $C$11^2/2) * (AB$2-AA$2) + $C$11*SQRT(AB$2-AA$2)*W287)</f>
        <v>147.07800917102401</v>
      </c>
      <c r="AC287" s="52">
        <f ca="1">AB287 * EXP(($E$3 - $C$11^2/2) * (AC$2-AB$2) + $C$11*SQRT(AC$2-AB$2)*X287)</f>
        <v>127.34138890947168</v>
      </c>
      <c r="AD287" s="47"/>
      <c r="AE287" s="3" t="s">
        <v>69</v>
      </c>
      <c r="AF287" s="20" cm="1">
        <f t="array" aca="1" ref="AF287" ca="1">MIN(Y287:Y290 / $D$11:$D$14)</f>
        <v>0.76331096541256871</v>
      </c>
      <c r="AG287" s="20" cm="1">
        <f t="array" aca="1" ref="AG287" ca="1">MIN(Z287:Z290 / $D$11:$D$14)</f>
        <v>0.65365879689392647</v>
      </c>
      <c r="AH287" s="20" cm="1">
        <f t="array" aca="1" ref="AH287" ca="1">MIN(AA287:AA290 / $D$11:$D$14)</f>
        <v>0.48104984133007778</v>
      </c>
      <c r="AI287" s="20" cm="1">
        <f t="array" aca="1" ref="AI287" ca="1">MIN(AB287:AB290 / $D$11:$D$14)</f>
        <v>0.51156725652942547</v>
      </c>
      <c r="AJ287" s="20" cm="1">
        <f t="array" aca="1" ref="AJ287" ca="1">MIN(AC287:AC290 / $D$11:$D$14)</f>
        <v>0.33994379487350279</v>
      </c>
      <c r="AK287" s="72">
        <f t="array" aca="1" ref="AK287" ca="1">SUMPRODUCT(AF288:AJ288, EXP(-$E$3*$AF$2:$AJ$2))</f>
        <v>77880.078307140488</v>
      </c>
      <c r="AL287" s="70">
        <f ca="1">MAX(AC288 - $D$11, 0) * EXP(-$E$2*$E$3)</f>
        <v>35.336581042414458</v>
      </c>
    </row>
    <row r="288" spans="7:38" ht="14.55" customHeight="1" x14ac:dyDescent="0.3">
      <c r="G288" s="3">
        <v>286</v>
      </c>
      <c r="H288" s="58">
        <v>0.86766419187715693</v>
      </c>
      <c r="I288" s="58">
        <v>1.1624769017820153</v>
      </c>
      <c r="J288" s="58">
        <v>0.81887941302639933</v>
      </c>
      <c r="K288" s="59">
        <v>8.2561332734450363E-2</v>
      </c>
      <c r="L288" s="60">
        <f t="array" ref="L288:O288">TRANSPOSE(MMULT(Option!$B$25:$E$28, TRANSPOSE(H288:K288)))</f>
        <v>0.86766419187715693</v>
      </c>
      <c r="M288" s="60">
        <v>1.4124933559616291</v>
      </c>
      <c r="N288" s="60">
        <v>1.3707036161144597</v>
      </c>
      <c r="O288" s="60">
        <v>0.88200378227707055</v>
      </c>
      <c r="P288" s="56" t="str">
        <f t="shared" si="323"/>
        <v>58/1</v>
      </c>
      <c r="R288" s="80"/>
      <c r="S288" s="3" t="s">
        <v>29</v>
      </c>
      <c r="T288" s="60">
        <f ca="1"/>
        <v>0.85564305788778316</v>
      </c>
      <c r="U288" s="60">
        <f ca="1"/>
        <v>-0.89882347918313155</v>
      </c>
      <c r="V288" s="60">
        <f ca="1"/>
        <v>-1.1160890838351463</v>
      </c>
      <c r="W288" s="60">
        <f ca="1"/>
        <v>1.2501231605057157</v>
      </c>
      <c r="X288" s="60">
        <f ca="1"/>
        <v>1.0729234657975364</v>
      </c>
      <c r="Y288" s="52">
        <f ca="1">$B$12 * EXP(($E$3 - $C$12^2/2) * Y$2 + $C$12*SQRT(Y$2)*T288)</f>
        <v>129.91275416624535</v>
      </c>
      <c r="Z288" s="52">
        <f ca="1">Y288 * EXP(($E$3 - $C$12^2/2) * (Z$2-Y$2) + $C$12*SQRT(Z$2-Y$2)*U288)</f>
        <v>99.705023274921743</v>
      </c>
      <c r="AA288" s="52">
        <f ca="1">Z288 * EXP(($E$3 - $C$12^2/2) * (AA$2-Z$2) + $C$12*SQRT(AA$2-Z$2)*V288)</f>
        <v>71.692729045360963</v>
      </c>
      <c r="AB288" s="52">
        <f ca="1">AA288 * EXP(($E$3 - $C$12^2/2) * (AB$2-AA$2) + $C$12*SQRT(AB$2-AA$2)*W288)</f>
        <v>104.83904639494612</v>
      </c>
      <c r="AC288" s="52">
        <f ca="1">AB288 * EXP(($E$3 - $C$12^2/2) * (AC$2-AB$2) + $C$12*SQRT(AC$2-AB$2)*X288)</f>
        <v>145.37306819730637</v>
      </c>
      <c r="AD288" s="47"/>
      <c r="AE288" s="3" t="s">
        <v>47</v>
      </c>
      <c r="AF288" s="64">
        <f t="shared" ref="AF288" ca="1" si="359">($B$5*AF290 + (1 + $B$6)*AF289)*$B$2</f>
        <v>0</v>
      </c>
      <c r="AG288" s="64">
        <f t="shared" ref="AG288" ca="1" si="360">($B$5*AG290 + (1 + $B$6)*AG289)*$B$2</f>
        <v>0</v>
      </c>
      <c r="AH288" s="64">
        <f t="shared" ref="AH288" ca="1" si="361">($B$5*AH290 + (1 + $B$6)*AH289)*$B$2</f>
        <v>0</v>
      </c>
      <c r="AI288" s="64">
        <f t="shared" ref="AI288" ca="1" si="362">($B$5*AI290 + (1 + $B$6)*AI289)*$B$2</f>
        <v>0</v>
      </c>
      <c r="AJ288" s="64" cm="1">
        <f t="array" aca="1" ref="AJ288" ca="1">($B$5*AJ290 + (1 + $B$6)*AJ289 + AND(NOT(AF289:AJ289)))*$B$2</f>
        <v>100000</v>
      </c>
      <c r="AK288" s="73"/>
      <c r="AL288" s="70"/>
    </row>
    <row r="289" spans="7:38" ht="14.55" customHeight="1" x14ac:dyDescent="0.3">
      <c r="G289" s="3">
        <v>287</v>
      </c>
      <c r="H289" s="58">
        <v>0.27276305919972671</v>
      </c>
      <c r="I289" s="58">
        <v>0.76920012095607038</v>
      </c>
      <c r="J289" s="58">
        <v>0.12841024891064984</v>
      </c>
      <c r="K289" s="59">
        <v>0.15373792567277031</v>
      </c>
      <c r="L289" s="60">
        <f t="array" ref="L289:O289">TRANSPOSE(MMULT(Option!$B$25:$E$28, TRANSPOSE(H289:K289)))</f>
        <v>0.27276305919972671</v>
      </c>
      <c r="M289" s="60">
        <v>0.81408877944996683</v>
      </c>
      <c r="N289" s="60">
        <v>0.42331311090837348</v>
      </c>
      <c r="O289" s="60">
        <v>0.46724550510812157</v>
      </c>
      <c r="P289" s="56" t="str">
        <f t="shared" si="323"/>
        <v>58/2</v>
      </c>
      <c r="R289" s="80"/>
      <c r="S289" s="3" t="s">
        <v>31</v>
      </c>
      <c r="T289" s="60">
        <f ca="1"/>
        <v>-0.91696591494756041</v>
      </c>
      <c r="U289" s="60">
        <f ca="1"/>
        <v>-0.53360002156687425</v>
      </c>
      <c r="V289" s="60">
        <f ca="1"/>
        <v>-1.0387153768713284</v>
      </c>
      <c r="W289" s="60">
        <f ca="1"/>
        <v>0.18836060199152527</v>
      </c>
      <c r="X289" s="60">
        <f ca="1"/>
        <v>-1.3789959027143648</v>
      </c>
      <c r="Y289" s="52">
        <f ca="1">$B$13 * EXP(($E$3 - $C$13^2/2) * Y$2 + $C$13*SQRT(Y$2)*T289)</f>
        <v>76.331096541256869</v>
      </c>
      <c r="Z289" s="52">
        <f ca="1">Y289 * EXP(($E$3 - $C$13^2/2) * (Z$2-Y$2) + $C$13*SQRT(Z$2-Y$2)*U289)</f>
        <v>65.365879689392642</v>
      </c>
      <c r="AA289" s="52">
        <f ca="1">Z289 * EXP(($E$3 - $C$13^2/2) * (AA$2-Z$2) + $C$13*SQRT(AA$2-Z$2)*V289)</f>
        <v>48.104984133007775</v>
      </c>
      <c r="AB289" s="52">
        <f ca="1">AA289 * EXP(($E$3 - $C$13^2/2) * (AB$2-AA$2) + $C$13*SQRT(AB$2-AA$2)*W289)</f>
        <v>51.156725652942548</v>
      </c>
      <c r="AC289" s="52">
        <f ca="1">AB289 * EXP(($E$3 - $C$13^2/2) * (AC$2-AB$2) + $C$13*SQRT(AC$2-AB$2)*X289)</f>
        <v>33.99437948735028</v>
      </c>
      <c r="AD289" s="47"/>
      <c r="AE289" s="3" t="s">
        <v>46</v>
      </c>
      <c r="AF289" s="52" t="b">
        <f t="shared" ref="AF289" ca="1" si="363">AF287 &gt;= $B$4</f>
        <v>0</v>
      </c>
      <c r="AG289" s="52" t="b">
        <f t="array" aca="1" ref="AG289" ca="1">AND(AG287 &gt;= $B$4, NOT(OR($AF289:AF289)))</f>
        <v>0</v>
      </c>
      <c r="AH289" s="52" t="b">
        <f t="array" aca="1" ref="AH289" ca="1">AND(AH287 &gt;= $B$4, NOT(OR($AF289:AG289)))</f>
        <v>0</v>
      </c>
      <c r="AI289" s="52" t="b">
        <f t="array" aca="1" ref="AI289" ca="1">AND(AI287 &gt;= $B$4, NOT(OR($AF289:AH289)))</f>
        <v>0</v>
      </c>
      <c r="AJ289" s="52" t="b">
        <f t="array" aca="1" ref="AJ289" ca="1">AND(AJ287 &gt;= $B$4, NOT(OR($AF289:AI289)))</f>
        <v>0</v>
      </c>
      <c r="AK289" s="73"/>
      <c r="AL289" s="70"/>
    </row>
    <row r="290" spans="7:38" ht="14.55" customHeight="1" x14ac:dyDescent="0.3">
      <c r="G290" s="3">
        <v>288</v>
      </c>
      <c r="H290" s="58">
        <v>-9.3506468015170138E-2</v>
      </c>
      <c r="I290" s="58">
        <v>-0.16498167922625129</v>
      </c>
      <c r="J290" s="58">
        <v>0.6604237065700157</v>
      </c>
      <c r="K290" s="59">
        <v>-8.5803431812723277E-2</v>
      </c>
      <c r="L290" s="60">
        <f t="array" ref="L290:O290">TRANSPOSE(MMULT(Option!$B$25:$E$28, TRANSPOSE(H290:K290)))</f>
        <v>-9.3506468015170138E-2</v>
      </c>
      <c r="M290" s="60">
        <v>-0.18861079387311205</v>
      </c>
      <c r="N290" s="60">
        <v>0.49945185710867646</v>
      </c>
      <c r="O290" s="60">
        <v>-2.5181092463161164E-2</v>
      </c>
      <c r="P290" s="56" t="str">
        <f t="shared" si="323"/>
        <v>58/3</v>
      </c>
      <c r="R290" s="80"/>
      <c r="S290" s="3" t="s">
        <v>30</v>
      </c>
      <c r="T290" s="60">
        <f ca="1"/>
        <v>-0.75737236052457979</v>
      </c>
      <c r="U290" s="60">
        <f ca="1"/>
        <v>-0.280118046862741</v>
      </c>
      <c r="V290" s="60">
        <f ca="1"/>
        <v>-0.89728443673743941</v>
      </c>
      <c r="W290" s="60">
        <f ca="1"/>
        <v>1.0082580967634687</v>
      </c>
      <c r="X290" s="60">
        <f ca="1"/>
        <v>-1.8969341130456334</v>
      </c>
      <c r="Y290" s="52">
        <f ca="1">$B$14 * EXP(($E$3 - $C$14^2/2) * Y$2 + $C$14*SQRT(Y$2)*T290)</f>
        <v>80.074582196604794</v>
      </c>
      <c r="Z290" s="52">
        <f ca="1">Y290 * EXP(($E$3 - $C$14^2/2) * (Z$2-Y$2) + $C$14*SQRT(Z$2-Y$2)*U290)</f>
        <v>73.989490568353659</v>
      </c>
      <c r="AA290" s="52">
        <f ca="1">Z290 * EXP(($E$3 - $C$14^2/2) * (AA$2-Z$2) + $C$14*SQRT(AA$2-Z$2)*V290)</f>
        <v>56.811441071055441</v>
      </c>
      <c r="AB290" s="52">
        <f ca="1">AA290 * EXP(($E$3 - $C$14^2/2) * (AB$2-AA$2) + $C$14*SQRT(AB$2-AA$2)*W290)</f>
        <v>77.26299809705111</v>
      </c>
      <c r="AC290" s="52">
        <f ca="1">AB290 * EXP(($E$3 - $C$14^2/2) * (AC$2-AB$2) + $C$14*SQRT(AC$2-AB$2)*X290)</f>
        <v>43.95361739800633</v>
      </c>
      <c r="AD290" s="47"/>
      <c r="AE290" s="3" t="s">
        <v>68</v>
      </c>
      <c r="AF290" s="52" t="b">
        <f ca="1">AND(AF287&gt;$B$3, NOT(OR($AF289:AF289)))</f>
        <v>0</v>
      </c>
      <c r="AG290" s="52" t="b">
        <f ca="1">AND(AG287&gt;$B$3, NOT(OR($AF289:AG289)))</f>
        <v>0</v>
      </c>
      <c r="AH290" s="52" t="b">
        <f ca="1">AND(AH287&gt;$B$3, NOT(OR($AF289:AH289)))</f>
        <v>0</v>
      </c>
      <c r="AI290" s="52" t="b">
        <f ca="1">AND(AI287&gt;$B$3, NOT(OR($AF289:AI289)))</f>
        <v>0</v>
      </c>
      <c r="AJ290" s="52" t="b">
        <f ca="1">AND(AJ287&gt;$B$3, NOT(OR($AF289:AJ289)))</f>
        <v>0</v>
      </c>
      <c r="AK290" s="74"/>
      <c r="AL290" s="70"/>
    </row>
    <row r="291" spans="7:38" ht="14.55" customHeight="1" x14ac:dyDescent="0.3">
      <c r="G291" s="3">
        <v>289</v>
      </c>
      <c r="H291" s="58">
        <v>-0.91863655163858915</v>
      </c>
      <c r="I291" s="58">
        <v>-0.24126976074082659</v>
      </c>
      <c r="J291" s="58">
        <v>1.9031124331242562</v>
      </c>
      <c r="K291" s="59">
        <v>0.39058823501418743</v>
      </c>
      <c r="L291" s="60">
        <f t="array" ref="L291:O291">TRANSPOSE(MMULT(Option!$B$25:$E$28, TRANSPOSE(H291:K291)))</f>
        <v>-0.91863655163858915</v>
      </c>
      <c r="M291" s="60">
        <v>-0.5885820089551802</v>
      </c>
      <c r="N291" s="60">
        <v>1.2408889316283371</v>
      </c>
      <c r="O291" s="60">
        <v>0.27529541942418523</v>
      </c>
      <c r="P291" s="56" t="str">
        <f t="shared" si="323"/>
        <v>58/4</v>
      </c>
      <c r="R291" s="80">
        <v>73</v>
      </c>
      <c r="S291" s="3" t="s">
        <v>28</v>
      </c>
      <c r="T291" s="60">
        <f t="array" aca="1" ref="T291:T294" ca="1">TRANSPOSE(OFFSET($L$3, MATCH($R291 &amp; "/" &amp; T$2, $P$3:$P$5002, 0) - 1, 0, 1, $E$1))</f>
        <v>0.50352237135624456</v>
      </c>
      <c r="U291" s="60">
        <f t="array" aca="1" ref="U291:U294" ca="1">TRANSPOSE(OFFSET($L$3, MATCH($R291 &amp; "/" &amp; U$2, $P$3:$P$5002, 0) - 1, 0, 1, $E$1))</f>
        <v>-0.28908106245884568</v>
      </c>
      <c r="V291" s="60">
        <f t="array" aca="1" ref="V291:V294" ca="1">TRANSPOSE(OFFSET($L$3, MATCH($R291 &amp; "/" &amp; V$2, $P$3:$P$5002, 0) - 1, 0, 1, $E$1))</f>
        <v>-2.4178369387285006</v>
      </c>
      <c r="W291" s="60">
        <f t="array" aca="1" ref="W291:W294" ca="1">TRANSPOSE(OFFSET($L$3, MATCH($R291 &amp; "/" &amp; W$2, $P$3:$P$5002, 0) - 1, 0, 1, $E$1))</f>
        <v>-0.75111596994299568</v>
      </c>
      <c r="X291" s="60">
        <f t="array" aca="1" ref="X291:X294" ca="1">TRANSPOSE(OFFSET($L$3, MATCH($R291 &amp; "/" &amp; X$2, $P$3:$P$5002, 0) - 1, 0, 1, $E$1))</f>
        <v>-2.4579801984807785</v>
      </c>
      <c r="Y291" s="52">
        <f ca="1">$B$11 * EXP(($E$3 - $C$11^2/2) * Y$2 + $C$11*SQRT(Y$2)*T291)</f>
        <v>116.88924907478521</v>
      </c>
      <c r="Z291" s="52">
        <f ca="1">Y291 * EXP(($E$3 - $C$11^2/2) * (Z$2-Y$2) + $C$11*SQRT(Z$2-Y$2)*U291)</f>
        <v>107.71647876765628</v>
      </c>
      <c r="AA291" s="52">
        <f ca="1">Z291 * EXP(($E$3 - $C$11^2/2) * (AA$2-Z$2) + $C$11*SQRT(AA$2-Z$2)*V291)</f>
        <v>52.412834630869504</v>
      </c>
      <c r="AB291" s="52">
        <f ca="1">AA291 * EXP(($E$3 - $C$11^2/2) * (AB$2-AA$2) + $C$11*SQRT(AB$2-AA$2)*W291)</f>
        <v>42.048205329030736</v>
      </c>
      <c r="AC291" s="52">
        <f ca="1">AB291 * EXP(($E$3 - $C$11^2/2) * (AC$2-AB$2) + $C$11*SQRT(AC$2-AB$2)*X291)</f>
        <v>20.21495438326442</v>
      </c>
      <c r="AD291" s="47"/>
      <c r="AE291" s="3" t="s">
        <v>69</v>
      </c>
      <c r="AF291" s="20" cm="1">
        <f t="array" aca="1" ref="AF291" ca="1">MIN(Y291:Y294 / $D$11:$D$14)</f>
        <v>0.84144851541722465</v>
      </c>
      <c r="AG291" s="20" cm="1">
        <f t="array" aca="1" ref="AG291" ca="1">MIN(Z291:Z294 / $D$11:$D$14)</f>
        <v>0.61635567175317829</v>
      </c>
      <c r="AH291" s="20" cm="1">
        <f t="array" aca="1" ref="AH291" ca="1">MIN(AA291:AA294 / $D$11:$D$14)</f>
        <v>0.52412834630869509</v>
      </c>
      <c r="AI291" s="20" cm="1">
        <f t="array" aca="1" ref="AI291" ca="1">MIN(AB291:AB294 / $D$11:$D$14)</f>
        <v>0.42048205329030736</v>
      </c>
      <c r="AJ291" s="20" cm="1">
        <f t="array" aca="1" ref="AJ291" ca="1">MIN(AC291:AC294 / $D$11:$D$14)</f>
        <v>0.20214954383264419</v>
      </c>
      <c r="AK291" s="72">
        <f t="array" aca="1" ref="AK291" ca="1">SUMPRODUCT(AF292:AJ292, EXP(-$E$3*$AF$2:$AJ$2))</f>
        <v>92148.519674651194</v>
      </c>
      <c r="AL291" s="70">
        <f ca="1">MAX(AC292 - $D$11, 0) * EXP(-$E$2*$E$3)</f>
        <v>0</v>
      </c>
    </row>
    <row r="292" spans="7:38" ht="14.55" customHeight="1" x14ac:dyDescent="0.3">
      <c r="G292" s="3">
        <v>290</v>
      </c>
      <c r="H292" s="58">
        <v>-0.70869757466374639</v>
      </c>
      <c r="I292" s="58">
        <v>-1.1241277228278779</v>
      </c>
      <c r="J292" s="58">
        <v>-0.32596879966934106</v>
      </c>
      <c r="K292" s="59">
        <v>0.31536954576131754</v>
      </c>
      <c r="L292" s="60">
        <f t="array" ref="L292:O292">TRANSPOSE(MMULT(Option!$B$25:$E$28, TRANSPOSE(H292:K292)))</f>
        <v>-0.70869757466374639</v>
      </c>
      <c r="M292" s="60">
        <v>-1.3137591059969163</v>
      </c>
      <c r="N292" s="60">
        <v>-0.8641464437416766</v>
      </c>
      <c r="O292" s="60">
        <v>-0.37140101674282433</v>
      </c>
      <c r="P292" s="56" t="str">
        <f t="shared" si="323"/>
        <v>58/5</v>
      </c>
      <c r="R292" s="80"/>
      <c r="S292" s="3" t="s">
        <v>29</v>
      </c>
      <c r="T292" s="60">
        <f ca="1"/>
        <v>-4.8036884106030492E-2</v>
      </c>
      <c r="U292" s="60">
        <f ca="1"/>
        <v>-1.1031014757870987</v>
      </c>
      <c r="V292" s="60">
        <f ca="1"/>
        <v>-9.5194956642699058E-2</v>
      </c>
      <c r="W292" s="60">
        <f ca="1"/>
        <v>-0.745200041281597</v>
      </c>
      <c r="X292" s="60">
        <f ca="1"/>
        <v>-1.6806728870630165</v>
      </c>
      <c r="Y292" s="52">
        <f ca="1">$B$12 * EXP(($E$3 - $C$12^2/2) * Y$2 + $C$12*SQRT(Y$2)*T292)</f>
        <v>99.063308024871759</v>
      </c>
      <c r="Z292" s="52">
        <f ca="1">Y292 * EXP(($E$3 - $C$12^2/2) * (Z$2-Y$2) + $C$12*SQRT(Z$2-Y$2)*U292)</f>
        <v>71.509383440566737</v>
      </c>
      <c r="AA292" s="52">
        <f ca="1">Z292 * EXP(($E$3 - $C$12^2/2) * (AA$2-Z$2) + $C$12*SQRT(AA$2-Z$2)*V292)</f>
        <v>69.844419579833286</v>
      </c>
      <c r="AB292" s="52">
        <f ca="1">AA292 * EXP(($E$3 - $C$12^2/2) * (AB$2-AA$2) + $C$12*SQRT(AB$2-AA$2)*W292)</f>
        <v>56.132231194374214</v>
      </c>
      <c r="AC292" s="52">
        <f ca="1">AB292 * EXP(($E$3 - $C$12^2/2) * (AC$2-AB$2) + $C$12*SQRT(AC$2-AB$2)*X292)</f>
        <v>34.073103265918327</v>
      </c>
      <c r="AD292" s="47"/>
      <c r="AE292" s="3" t="s">
        <v>47</v>
      </c>
      <c r="AF292" s="64">
        <f t="shared" ref="AF292" ca="1" si="364">($B$5*AF294 + (1 + $B$6)*AF293)*$B$2</f>
        <v>15000</v>
      </c>
      <c r="AG292" s="64">
        <f t="shared" ref="AG292" ca="1" si="365">($B$5*AG294 + (1 + $B$6)*AG293)*$B$2</f>
        <v>0</v>
      </c>
      <c r="AH292" s="64">
        <f t="shared" ref="AH292" ca="1" si="366">($B$5*AH294 + (1 + $B$6)*AH293)*$B$2</f>
        <v>0</v>
      </c>
      <c r="AI292" s="64">
        <f t="shared" ref="AI292" ca="1" si="367">($B$5*AI294 + (1 + $B$6)*AI293)*$B$2</f>
        <v>0</v>
      </c>
      <c r="AJ292" s="64" cm="1">
        <f t="array" aca="1" ref="AJ292" ca="1">($B$5*AJ294 + (1 + $B$6)*AJ293 + AND(NOT(AF293:AJ293)))*$B$2</f>
        <v>100000</v>
      </c>
      <c r="AK292" s="73"/>
      <c r="AL292" s="70"/>
    </row>
    <row r="293" spans="7:38" ht="14.55" customHeight="1" x14ac:dyDescent="0.3">
      <c r="G293" s="3">
        <v>291</v>
      </c>
      <c r="H293" s="58">
        <v>-1.8265369219753722E-2</v>
      </c>
      <c r="I293" s="58">
        <v>0.76233337287661063</v>
      </c>
      <c r="J293" s="58">
        <v>1.407461603770068</v>
      </c>
      <c r="K293" s="59">
        <v>-0.14390652754448846</v>
      </c>
      <c r="L293" s="60">
        <f t="array" ref="L293:O293">TRANSPOSE(MMULT(Option!$B$25:$E$28, TRANSPOSE(H293:K293)))</f>
        <v>-1.8265369219753722E-2</v>
      </c>
      <c r="M293" s="60">
        <v>0.69138392951171124</v>
      </c>
      <c r="N293" s="60">
        <v>1.4285072822671669</v>
      </c>
      <c r="O293" s="60">
        <v>0.34379377728666977</v>
      </c>
      <c r="P293" s="56" t="str">
        <f t="shared" si="323"/>
        <v>59/1</v>
      </c>
      <c r="R293" s="80"/>
      <c r="S293" s="3" t="s">
        <v>31</v>
      </c>
      <c r="T293" s="60">
        <f ca="1"/>
        <v>-0.41388703225074391</v>
      </c>
      <c r="U293" s="60">
        <f ca="1"/>
        <v>-1.2325499439623457</v>
      </c>
      <c r="V293" s="60">
        <f ca="1"/>
        <v>-0.329977415983714</v>
      </c>
      <c r="W293" s="60">
        <f ca="1"/>
        <v>0.10627023985894168</v>
      </c>
      <c r="X293" s="60">
        <f ca="1"/>
        <v>-2.3572806167603133</v>
      </c>
      <c r="Y293" s="52">
        <f ca="1">$B$13 * EXP(($E$3 - $C$13^2/2) * Y$2 + $C$13*SQRT(Y$2)*T293)</f>
        <v>88.766033954421147</v>
      </c>
      <c r="Z293" s="52">
        <f ca="1">Y293 * EXP(($E$3 - $C$13^2/2) * (Z$2-Y$2) + $C$13*SQRT(Z$2-Y$2)*U293)</f>
        <v>61.635567175317824</v>
      </c>
      <c r="AA293" s="52">
        <f ca="1">Z293 * EXP(($E$3 - $C$13^2/2) * (AA$2-Z$2) + $C$13*SQRT(AA$2-Z$2)*V293)</f>
        <v>56.106174470164319</v>
      </c>
      <c r="AB293" s="52">
        <f ca="1">AA293 * EXP(($E$3 - $C$13^2/2) * (AB$2-AA$2) + $C$13*SQRT(AB$2-AA$2)*W293)</f>
        <v>58.21406197748852</v>
      </c>
      <c r="AC293" s="52">
        <f ca="1">AB293 * EXP(($E$3 - $C$13^2/2) * (AC$2-AB$2) + $C$13*SQRT(AC$2-AB$2)*X293)</f>
        <v>28.845175595908056</v>
      </c>
      <c r="AD293" s="47"/>
      <c r="AE293" s="3" t="s">
        <v>46</v>
      </c>
      <c r="AF293" s="52" t="b">
        <f t="shared" ref="AF293" ca="1" si="368">AF291 &gt;= $B$4</f>
        <v>0</v>
      </c>
      <c r="AG293" s="52" t="b">
        <f t="array" aca="1" ref="AG293" ca="1">AND(AG291 &gt;= $B$4, NOT(OR($AF293:AF293)))</f>
        <v>0</v>
      </c>
      <c r="AH293" s="52" t="b">
        <f t="array" aca="1" ref="AH293" ca="1">AND(AH291 &gt;= $B$4, NOT(OR($AF293:AG293)))</f>
        <v>0</v>
      </c>
      <c r="AI293" s="52" t="b">
        <f t="array" aca="1" ref="AI293" ca="1">AND(AI291 &gt;= $B$4, NOT(OR($AF293:AH293)))</f>
        <v>0</v>
      </c>
      <c r="AJ293" s="52" t="b">
        <f t="array" aca="1" ref="AJ293" ca="1">AND(AJ291 &gt;= $B$4, NOT(OR($AF293:AI293)))</f>
        <v>0</v>
      </c>
      <c r="AK293" s="73"/>
      <c r="AL293" s="70"/>
    </row>
    <row r="294" spans="7:38" ht="14.55" customHeight="1" x14ac:dyDescent="0.3">
      <c r="G294" s="3">
        <v>292</v>
      </c>
      <c r="H294" s="58">
        <v>0.76563000169839623</v>
      </c>
      <c r="I294" s="58">
        <v>-0.42257695646957316</v>
      </c>
      <c r="J294" s="58">
        <v>0.33831788640394245</v>
      </c>
      <c r="K294" s="59">
        <v>-0.19365516270024924</v>
      </c>
      <c r="L294" s="60">
        <f t="array" ref="L294:O294">TRANSPOSE(MMULT(Option!$B$25:$E$28, TRANSPOSE(H294:K294)))</f>
        <v>0.76563000169839623</v>
      </c>
      <c r="M294" s="60">
        <v>-8.104617731381708E-2</v>
      </c>
      <c r="N294" s="60">
        <v>0.49274338341485502</v>
      </c>
      <c r="O294" s="60">
        <v>9.5791894736945132E-2</v>
      </c>
      <c r="P294" s="56" t="str">
        <f t="shared" si="323"/>
        <v>59/2</v>
      </c>
      <c r="R294" s="80"/>
      <c r="S294" s="3" t="s">
        <v>30</v>
      </c>
      <c r="T294" s="60">
        <f ca="1"/>
        <v>-0.59210149713171489</v>
      </c>
      <c r="U294" s="60">
        <f ca="1"/>
        <v>-0.32013835171101862</v>
      </c>
      <c r="V294" s="60">
        <f ca="1"/>
        <v>-0.78848043730829986</v>
      </c>
      <c r="W294" s="60">
        <f ca="1"/>
        <v>0.49636470274482325</v>
      </c>
      <c r="X294" s="60">
        <f ca="1"/>
        <v>-1.7820732528142069</v>
      </c>
      <c r="Y294" s="52">
        <f ca="1">$B$14 * EXP(($E$3 - $C$14^2/2) * Y$2 + $C$14*SQRT(Y$2)*T294)</f>
        <v>84.14485154172246</v>
      </c>
      <c r="Z294" s="52">
        <f ca="1">Y294 * EXP(($E$3 - $C$14^2/2) * (Z$2-Y$2) + $C$14*SQRT(Z$2-Y$2)*U294)</f>
        <v>76.822551112992301</v>
      </c>
      <c r="AA294" s="52">
        <f ca="1">Z294 * EXP(($E$3 - $C$14^2/2) * (AA$2-Z$2) + $C$14*SQRT(AA$2-Z$2)*V294)</f>
        <v>60.943920188188024</v>
      </c>
      <c r="AB294" s="52">
        <f ca="1">AA294 * EXP(($E$3 - $C$14^2/2) * (AB$2-AA$2) + $C$14*SQRT(AB$2-AA$2)*W294)</f>
        <v>71.084087763416377</v>
      </c>
      <c r="AC294" s="52">
        <f ca="1">AB294 * EXP(($E$3 - $C$14^2/2) * (AC$2-AB$2) + $C$14*SQRT(AC$2-AB$2)*X294)</f>
        <v>41.85626701229809</v>
      </c>
      <c r="AD294" s="47"/>
      <c r="AE294" s="3" t="s">
        <v>68</v>
      </c>
      <c r="AF294" s="52" t="b">
        <f ca="1">AND(AF291&gt;$B$3, NOT(OR($AF293:AF293)))</f>
        <v>1</v>
      </c>
      <c r="AG294" s="52" t="b">
        <f ca="1">AND(AG291&gt;$B$3, NOT(OR($AF293:AG293)))</f>
        <v>0</v>
      </c>
      <c r="AH294" s="52" t="b">
        <f ca="1">AND(AH291&gt;$B$3, NOT(OR($AF293:AH293)))</f>
        <v>0</v>
      </c>
      <c r="AI294" s="52" t="b">
        <f ca="1">AND(AI291&gt;$B$3, NOT(OR($AF293:AI293)))</f>
        <v>0</v>
      </c>
      <c r="AJ294" s="52" t="b">
        <f ca="1">AND(AJ291&gt;$B$3, NOT(OR($AF293:AJ293)))</f>
        <v>0</v>
      </c>
      <c r="AK294" s="74"/>
      <c r="AL294" s="70"/>
    </row>
    <row r="295" spans="7:38" ht="14.55" customHeight="1" x14ac:dyDescent="0.3">
      <c r="G295" s="3">
        <v>293</v>
      </c>
      <c r="H295" s="58">
        <v>-0.26615269311192702</v>
      </c>
      <c r="I295" s="58">
        <v>2.0583894553707824</v>
      </c>
      <c r="J295" s="58">
        <v>-0.32058310708230159</v>
      </c>
      <c r="K295" s="59">
        <v>-1.5761471943420813</v>
      </c>
      <c r="L295" s="60">
        <f t="array" ref="L295:O295">TRANSPOSE(MMULT(Option!$B$25:$E$28, TRANSPOSE(H295:K295)))</f>
        <v>-0.26615269311192702</v>
      </c>
      <c r="M295" s="60">
        <v>1.7800840205423365</v>
      </c>
      <c r="N295" s="60">
        <v>0.15098043800834277</v>
      </c>
      <c r="O295" s="60">
        <v>-0.97975142698258</v>
      </c>
      <c r="P295" s="56" t="str">
        <f t="shared" si="323"/>
        <v>59/3</v>
      </c>
      <c r="R295" s="80">
        <v>74</v>
      </c>
      <c r="S295" s="3" t="s">
        <v>28</v>
      </c>
      <c r="T295" s="60">
        <f t="array" aca="1" ref="T295:T298" ca="1">TRANSPOSE(OFFSET($L$3, MATCH($R295 &amp; "/" &amp; T$2, $P$3:$P$5002, 0) - 1, 0, 1, $E$1))</f>
        <v>-0.26017683053500207</v>
      </c>
      <c r="U295" s="60">
        <f t="array" aca="1" ref="U295:U298" ca="1">TRANSPOSE(OFFSET($L$3, MATCH($R295 &amp; "/" &amp; U$2, $P$3:$P$5002, 0) - 1, 0, 1, $E$1))</f>
        <v>-2.2244347505286073</v>
      </c>
      <c r="V295" s="60">
        <f t="array" aca="1" ref="V295:V298" ca="1">TRANSPOSE(OFFSET($L$3, MATCH($R295 &amp; "/" &amp; V$2, $P$3:$P$5002, 0) - 1, 0, 1, $E$1))</f>
        <v>-0.62373101031894862</v>
      </c>
      <c r="W295" s="60">
        <f t="array" aca="1" ref="W295:W298" ca="1">TRANSPOSE(OFFSET($L$3, MATCH($R295 &amp; "/" &amp; W$2, $P$3:$P$5002, 0) - 1, 0, 1, $E$1))</f>
        <v>-1.4248652661560464</v>
      </c>
      <c r="X295" s="60">
        <f t="array" aca="1" ref="X295:X298" ca="1">TRANSPOSE(OFFSET($L$3, MATCH($R295 &amp; "/" &amp; X$2, $P$3:$P$5002, 0) - 1, 0, 1, $E$1))</f>
        <v>0.88200938384429828</v>
      </c>
      <c r="Y295" s="52">
        <f ca="1">$B$11 * EXP(($E$3 - $C$11^2/2) * Y$2 + $C$11*SQRT(Y$2)*T295)</f>
        <v>92.955151679018371</v>
      </c>
      <c r="Z295" s="52">
        <f ca="1">Y295 * EXP(($E$3 - $C$11^2/2) * (Z$2-Y$2) + $C$11*SQRT(Z$2-Y$2)*U295)</f>
        <v>47.932161619726216</v>
      </c>
      <c r="AA295" s="52">
        <f ca="1">Z295 * EXP(($E$3 - $C$11^2/2) * (AA$2-Z$2) + $C$11*SQRT(AA$2-Z$2)*V295)</f>
        <v>39.951547547596554</v>
      </c>
      <c r="AB295" s="52">
        <f ca="1">AA295 * EXP(($E$3 - $C$11^2/2) * (AB$2-AA$2) + $C$11*SQRT(AB$2-AA$2)*W295)</f>
        <v>26.185552535385128</v>
      </c>
      <c r="AC295" s="52">
        <f ca="1">AB295 * EXP(($E$3 - $C$11^2/2) * (AC$2-AB$2) + $C$11*SQRT(AC$2-AB$2)*X295)</f>
        <v>34.288521358098116</v>
      </c>
      <c r="AD295" s="47"/>
      <c r="AE295" s="3" t="s">
        <v>69</v>
      </c>
      <c r="AF295" s="20" cm="1">
        <f t="array" aca="1" ref="AF295" ca="1">MIN(Y295:Y298 / $D$11:$D$14)</f>
        <v>0.56574059473544602</v>
      </c>
      <c r="AG295" s="20" cm="1">
        <f t="array" aca="1" ref="AG295" ca="1">MIN(Z295:Z298 / $D$11:$D$14)</f>
        <v>0.47932161619726216</v>
      </c>
      <c r="AH295" s="20" cm="1">
        <f t="array" aca="1" ref="AH295" ca="1">MIN(AA295:AA298 / $D$11:$D$14)</f>
        <v>0.39951547547596555</v>
      </c>
      <c r="AI295" s="20" cm="1">
        <f t="array" aca="1" ref="AI295" ca="1">MIN(AB295:AB298 / $D$11:$D$14)</f>
        <v>0.26185552535385126</v>
      </c>
      <c r="AJ295" s="20" cm="1">
        <f t="array" aca="1" ref="AJ295" ca="1">MIN(AC295:AC298 / $D$11:$D$14)</f>
        <v>0.34288521358098117</v>
      </c>
      <c r="AK295" s="72">
        <f t="array" aca="1" ref="AK295" ca="1">SUMPRODUCT(AF296:AJ296, EXP(-$E$3*$AF$2:$AJ$2))</f>
        <v>77880.078307140488</v>
      </c>
      <c r="AL295" s="70">
        <f ca="1">MAX(AC296 - $D$11, 0) * EXP(-$E$2*$E$3)</f>
        <v>0</v>
      </c>
    </row>
    <row r="296" spans="7:38" ht="14.55" customHeight="1" x14ac:dyDescent="0.3">
      <c r="G296" s="3">
        <v>294</v>
      </c>
      <c r="H296" s="58">
        <v>-0.2881029873651656</v>
      </c>
      <c r="I296" s="58">
        <v>-0.81500292687022258</v>
      </c>
      <c r="J296" s="58">
        <v>1.5324936194461152</v>
      </c>
      <c r="K296" s="59">
        <v>-0.27388650604993214</v>
      </c>
      <c r="L296" s="60">
        <f t="array" ref="L296:O296">TRANSPOSE(MMULT(Option!$B$25:$E$28, TRANSPOSE(H296:K296)))</f>
        <v>-0.2881029873651656</v>
      </c>
      <c r="M296" s="60">
        <v>-0.86220371574473698</v>
      </c>
      <c r="N296" s="60">
        <v>1.0173455134781624</v>
      </c>
      <c r="O296" s="60">
        <v>-0.26408932238723243</v>
      </c>
      <c r="P296" s="56" t="str">
        <f t="shared" si="323"/>
        <v>59/4</v>
      </c>
      <c r="R296" s="80"/>
      <c r="S296" s="3" t="s">
        <v>29</v>
      </c>
      <c r="T296" s="60">
        <f ca="1"/>
        <v>-1.083709194623826</v>
      </c>
      <c r="U296" s="60">
        <f ca="1"/>
        <v>-1.1216285416671763</v>
      </c>
      <c r="V296" s="60">
        <f ca="1"/>
        <v>-0.25623153430734458</v>
      </c>
      <c r="W296" s="60">
        <f ca="1"/>
        <v>-0.33486132729231077</v>
      </c>
      <c r="X296" s="60">
        <f ca="1"/>
        <v>-0.15350908948180819</v>
      </c>
      <c r="Y296" s="52">
        <f ca="1">$B$12 * EXP(($E$3 - $C$12^2/2) * Y$2 + $C$12*SQRT(Y$2)*T296)</f>
        <v>72.606716229556241</v>
      </c>
      <c r="Z296" s="52">
        <f ca="1">Y296 * EXP(($E$3 - $C$12^2/2) * (Z$2-Y$2) + $C$12*SQRT(Z$2-Y$2)*U296)</f>
        <v>52.121048291978951</v>
      </c>
      <c r="AA296" s="52">
        <f ca="1">Z296 * EXP(($E$3 - $C$12^2/2) * (AA$2-Z$2) + $C$12*SQRT(AA$2-Z$2)*V296)</f>
        <v>48.506577378918564</v>
      </c>
      <c r="AB296" s="52">
        <f ca="1">AA296 * EXP(($E$3 - $C$12^2/2) * (AB$2-AA$2) + $C$12*SQRT(AB$2-AA$2)*W296)</f>
        <v>44.090353041112152</v>
      </c>
      <c r="AC296" s="52">
        <f ca="1">AB296 * EXP(($E$3 - $C$12^2/2) * (AC$2-AB$2) + $C$12*SQRT(AC$2-AB$2)*X296)</f>
        <v>42.316973899213508</v>
      </c>
      <c r="AD296" s="47"/>
      <c r="AE296" s="3" t="s">
        <v>47</v>
      </c>
      <c r="AF296" s="64">
        <f t="shared" ref="AF296" ca="1" si="369">($B$5*AF298 + (1 + $B$6)*AF297)*$B$2</f>
        <v>0</v>
      </c>
      <c r="AG296" s="64">
        <f t="shared" ref="AG296" ca="1" si="370">($B$5*AG298 + (1 + $B$6)*AG297)*$B$2</f>
        <v>0</v>
      </c>
      <c r="AH296" s="64">
        <f t="shared" ref="AH296" ca="1" si="371">($B$5*AH298 + (1 + $B$6)*AH297)*$B$2</f>
        <v>0</v>
      </c>
      <c r="AI296" s="64">
        <f t="shared" ref="AI296" ca="1" si="372">($B$5*AI298 + (1 + $B$6)*AI297)*$B$2</f>
        <v>0</v>
      </c>
      <c r="AJ296" s="64" cm="1">
        <f t="array" aca="1" ref="AJ296" ca="1">($B$5*AJ298 + (1 + $B$6)*AJ297 + AND(NOT(AF297:AJ297)))*$B$2</f>
        <v>100000</v>
      </c>
      <c r="AK296" s="73"/>
      <c r="AL296" s="70"/>
    </row>
    <row r="297" spans="7:38" ht="14.55" customHeight="1" x14ac:dyDescent="0.3">
      <c r="G297" s="3">
        <v>295</v>
      </c>
      <c r="H297" s="58">
        <v>-0.30684714993145618</v>
      </c>
      <c r="I297" s="58">
        <v>1.1371442874003048</v>
      </c>
      <c r="J297" s="58">
        <v>1.3492615393212655</v>
      </c>
      <c r="K297" s="59">
        <v>1.3457773632738836</v>
      </c>
      <c r="L297" s="60">
        <f t="array" ref="L297:O297">TRANSPOSE(MMULT(Option!$B$25:$E$28, TRANSPOSE(H297:K297)))</f>
        <v>-0.30684714993145618</v>
      </c>
      <c r="M297" s="60">
        <v>0.91947109464712051</v>
      </c>
      <c r="N297" s="60">
        <v>1.3601054039611498</v>
      </c>
      <c r="O297" s="60">
        <v>1.590839181729675</v>
      </c>
      <c r="P297" s="56" t="str">
        <f t="shared" si="323"/>
        <v>59/5</v>
      </c>
      <c r="R297" s="80"/>
      <c r="S297" s="3" t="s">
        <v>31</v>
      </c>
      <c r="T297" s="60">
        <f ca="1"/>
        <v>2.2382986374298031E-2</v>
      </c>
      <c r="U297" s="60">
        <f ca="1"/>
        <v>-1.281421133359411</v>
      </c>
      <c r="V297" s="60">
        <f ca="1"/>
        <v>0.88498416490624043</v>
      </c>
      <c r="W297" s="60">
        <f ca="1"/>
        <v>-0.84667108949093539</v>
      </c>
      <c r="X297" s="60">
        <f ca="1"/>
        <v>-0.18719018196752663</v>
      </c>
      <c r="Y297" s="52">
        <f ca="1">$B$13 * EXP(($E$3 - $C$13^2/2) * Y$2 + $C$13*SQRT(Y$2)*T297)</f>
        <v>101.17837840483691</v>
      </c>
      <c r="Z297" s="52">
        <f ca="1">Y297 * EXP(($E$3 - $C$13^2/2) * (Z$2-Y$2) + $C$13*SQRT(Z$2-Y$2)*U297)</f>
        <v>69.231692500525995</v>
      </c>
      <c r="AA297" s="52">
        <f ca="1">Z297 * EXP(($E$3 - $C$13^2/2) * (AA$2-Z$2) + $C$13*SQRT(AA$2-Z$2)*V297)</f>
        <v>90.735981861218264</v>
      </c>
      <c r="AB297" s="52">
        <f ca="1">AA297 * EXP(($E$3 - $C$13^2/2) * (AB$2-AA$2) + $C$13*SQRT(AB$2-AA$2)*W297)</f>
        <v>70.735860468656824</v>
      </c>
      <c r="AC297" s="52">
        <f ca="1">AB297 * EXP(($E$3 - $C$13^2/2) * (AC$2-AB$2) + $C$13*SQRT(AC$2-AB$2)*X297)</f>
        <v>67.208223256229729</v>
      </c>
      <c r="AD297" s="47"/>
      <c r="AE297" s="3" t="s">
        <v>46</v>
      </c>
      <c r="AF297" s="52" t="b">
        <f t="shared" ref="AF297" ca="1" si="373">AF295 &gt;= $B$4</f>
        <v>0</v>
      </c>
      <c r="AG297" s="52" t="b">
        <f t="array" aca="1" ref="AG297" ca="1">AND(AG295 &gt;= $B$4, NOT(OR($AF297:AF297)))</f>
        <v>0</v>
      </c>
      <c r="AH297" s="52" t="b">
        <f t="array" aca="1" ref="AH297" ca="1">AND(AH295 &gt;= $B$4, NOT(OR($AF297:AG297)))</f>
        <v>0</v>
      </c>
      <c r="AI297" s="52" t="b">
        <f t="array" aca="1" ref="AI297" ca="1">AND(AI295 &gt;= $B$4, NOT(OR($AF297:AH297)))</f>
        <v>0</v>
      </c>
      <c r="AJ297" s="52" t="b">
        <f t="array" aca="1" ref="AJ297" ca="1">AND(AJ295 &gt;= $B$4, NOT(OR($AF297:AI297)))</f>
        <v>0</v>
      </c>
      <c r="AK297" s="73"/>
      <c r="AL297" s="70"/>
    </row>
    <row r="298" spans="7:38" ht="14.55" customHeight="1" x14ac:dyDescent="0.3">
      <c r="G298" s="3">
        <v>296</v>
      </c>
      <c r="H298" s="58">
        <v>1.0210678398880506</v>
      </c>
      <c r="I298" s="58">
        <v>-1.7966912018926995</v>
      </c>
      <c r="J298" s="58">
        <v>-1.7521323868784255</v>
      </c>
      <c r="K298" s="59">
        <v>0.9596355591301986</v>
      </c>
      <c r="L298" s="60">
        <f t="array" ref="L298:O298">TRANSPOSE(MMULT(Option!$B$25:$E$28, TRANSPOSE(H298:K298)))</f>
        <v>1.0210678398880506</v>
      </c>
      <c r="M298" s="60">
        <v>-1.2382675506716758</v>
      </c>
      <c r="N298" s="60">
        <v>-1.6009725719770218</v>
      </c>
      <c r="O298" s="60">
        <v>0.41774451146106206</v>
      </c>
      <c r="P298" s="56" t="str">
        <f t="shared" si="323"/>
        <v>60/1</v>
      </c>
      <c r="R298" s="80"/>
      <c r="S298" s="3" t="s">
        <v>30</v>
      </c>
      <c r="T298" s="60">
        <f ca="1"/>
        <v>-1.9153987300826731</v>
      </c>
      <c r="U298" s="60">
        <f ca="1"/>
        <v>-0.29847639128829151</v>
      </c>
      <c r="V298" s="60">
        <f ca="1"/>
        <v>-0.51885018698329266</v>
      </c>
      <c r="W298" s="60">
        <f ca="1"/>
        <v>0.17627363392561879</v>
      </c>
      <c r="X298" s="60">
        <f ca="1"/>
        <v>0.42358243030068149</v>
      </c>
      <c r="Y298" s="52">
        <f ca="1">$B$14 * EXP(($E$3 - $C$14^2/2) * Y$2 + $C$14*SQRT(Y$2)*T298)</f>
        <v>56.574059473544601</v>
      </c>
      <c r="Z298" s="52">
        <f ca="1">Y298 * EXP(($E$3 - $C$14^2/2) * (Z$2-Y$2) + $C$14*SQRT(Z$2-Y$2)*U298)</f>
        <v>51.987725860588412</v>
      </c>
      <c r="AA298" s="52">
        <f ca="1">Z298 * EXP(($E$3 - $C$14^2/2) * (AA$2-Z$2) + $C$14*SQRT(AA$2-Z$2)*V298)</f>
        <v>44.716948618583125</v>
      </c>
      <c r="AB298" s="52">
        <f ca="1">AA298 * EXP(($E$3 - $C$14^2/2) * (AB$2-AA$2) + $C$14*SQRT(AB$2-AA$2)*W298)</f>
        <v>47.381633924102125</v>
      </c>
      <c r="AC298" s="52">
        <f ca="1">AB298 * EXP(($E$3 - $C$14^2/2) * (AC$2-AB$2) + $C$14*SQRT(AC$2-AB$2)*X298)</f>
        <v>54.071617223052534</v>
      </c>
      <c r="AD298" s="47"/>
      <c r="AE298" s="3" t="s">
        <v>68</v>
      </c>
      <c r="AF298" s="52" t="b">
        <f ca="1">AND(AF295&gt;$B$3, NOT(OR($AF297:AF297)))</f>
        <v>0</v>
      </c>
      <c r="AG298" s="52" t="b">
        <f ca="1">AND(AG295&gt;$B$3, NOT(OR($AF297:AG297)))</f>
        <v>0</v>
      </c>
      <c r="AH298" s="52" t="b">
        <f ca="1">AND(AH295&gt;$B$3, NOT(OR($AF297:AH297)))</f>
        <v>0</v>
      </c>
      <c r="AI298" s="52" t="b">
        <f ca="1">AND(AI295&gt;$B$3, NOT(OR($AF297:AI297)))</f>
        <v>0</v>
      </c>
      <c r="AJ298" s="52" t="b">
        <f ca="1">AND(AJ295&gt;$B$3, NOT(OR($AF297:AJ297)))</f>
        <v>0</v>
      </c>
      <c r="AK298" s="74"/>
      <c r="AL298" s="70"/>
    </row>
    <row r="299" spans="7:38" ht="14.55" customHeight="1" x14ac:dyDescent="0.3">
      <c r="G299" s="3">
        <v>297</v>
      </c>
      <c r="H299" s="58">
        <v>0.19207545641516394</v>
      </c>
      <c r="I299" s="58">
        <v>0.65737380099727816</v>
      </c>
      <c r="J299" s="58">
        <v>-0.86581504066236403</v>
      </c>
      <c r="K299" s="59">
        <v>0.20585984053821133</v>
      </c>
      <c r="L299" s="60">
        <f t="array" ref="L299:O299">TRANSPOSE(MMULT(Option!$B$25:$E$28, TRANSPOSE(H299:K299)))</f>
        <v>0.19207545641516394</v>
      </c>
      <c r="M299" s="60">
        <v>0.67932322315623839</v>
      </c>
      <c r="N299" s="60">
        <v>-0.51148301390198947</v>
      </c>
      <c r="O299" s="60">
        <v>0.25626909439232992</v>
      </c>
      <c r="P299" s="56" t="str">
        <f t="shared" si="323"/>
        <v>60/2</v>
      </c>
      <c r="R299" s="80">
        <v>75</v>
      </c>
      <c r="S299" s="3" t="s">
        <v>28</v>
      </c>
      <c r="T299" s="60">
        <f t="array" aca="1" ref="T299:T302" ca="1">TRANSPOSE(OFFSET($L$3, MATCH($R299 &amp; "/" &amp; T$2, $P$3:$P$5002, 0) - 1, 0, 1, $E$1))</f>
        <v>1.2357587378194419</v>
      </c>
      <c r="U299" s="60">
        <f t="array" aca="1" ref="U299:U302" ca="1">TRANSPOSE(OFFSET($L$3, MATCH($R299 &amp; "/" &amp; U$2, $P$3:$P$5002, 0) - 1, 0, 1, $E$1))</f>
        <v>-1.1475723609716202</v>
      </c>
      <c r="V299" s="60">
        <f t="array" aca="1" ref="V299:V302" ca="1">TRANSPOSE(OFFSET($L$3, MATCH($R299 &amp; "/" &amp; V$2, $P$3:$P$5002, 0) - 1, 0, 1, $E$1))</f>
        <v>-1.6784418991857908</v>
      </c>
      <c r="W299" s="60">
        <f t="array" aca="1" ref="W299:W302" ca="1">TRANSPOSE(OFFSET($L$3, MATCH($R299 &amp; "/" &amp; W$2, $P$3:$P$5002, 0) - 1, 0, 1, $E$1))</f>
        <v>-0.49930670266896909</v>
      </c>
      <c r="X299" s="60">
        <f t="array" aca="1" ref="X299:X302" ca="1">TRANSPOSE(OFFSET($L$3, MATCH($R299 &amp; "/" &amp; X$2, $P$3:$P$5002, 0) - 1, 0, 1, $E$1))</f>
        <v>0.83097315440533914</v>
      </c>
      <c r="Y299" s="52">
        <f ca="1">$B$11 * EXP(($E$3 - $C$11^2/2) * Y$2 + $C$11*SQRT(Y$2)*T299)</f>
        <v>145.60504826830206</v>
      </c>
      <c r="Z299" s="52">
        <f ca="1">Y299 * EXP(($E$3 - $C$11^2/2) * (Z$2-Y$2) + $C$11*SQRT(Z$2-Y$2)*U299)</f>
        <v>103.71285791785169</v>
      </c>
      <c r="AA299" s="52">
        <f ca="1">Z299 * EXP(($E$3 - $C$11^2/2) * (AA$2-Z$2) + $C$11*SQRT(AA$2-Z$2)*V299)</f>
        <v>62.997404635856689</v>
      </c>
      <c r="AB299" s="52">
        <f ca="1">AA299 * EXP(($E$3 - $C$11^2/2) * (AB$2-AA$2) + $C$11*SQRT(AB$2-AA$2)*W299)</f>
        <v>54.505494793495366</v>
      </c>
      <c r="AC299" s="52">
        <f ca="1">AB299 * EXP(($E$3 - $C$11^2/2) * (AC$2-AB$2) + $C$11*SQRT(AC$2-AB$2)*X299)</f>
        <v>70.287464236976433</v>
      </c>
      <c r="AD299" s="47"/>
      <c r="AE299" s="3" t="s">
        <v>69</v>
      </c>
      <c r="AF299" s="20" cm="1">
        <f t="array" aca="1" ref="AF299" ca="1">MIN(Y299:Y302 / $D$11:$D$14)</f>
        <v>1.1652854569479847</v>
      </c>
      <c r="AG299" s="20" cm="1">
        <f t="array" aca="1" ref="AG299" ca="1">MIN(Z299:Z302 / $D$11:$D$14)</f>
        <v>1.0301100706558635</v>
      </c>
      <c r="AH299" s="20" cm="1">
        <f t="array" aca="1" ref="AH299" ca="1">MIN(AA299:AA302 / $D$11:$D$14)</f>
        <v>0.61821778279681971</v>
      </c>
      <c r="AI299" s="20" cm="1">
        <f t="array" aca="1" ref="AI299" ca="1">MIN(AB299:AB302 / $D$11:$D$14)</f>
        <v>0.52748980706392823</v>
      </c>
      <c r="AJ299" s="20" cm="1">
        <f t="array" aca="1" ref="AJ299" ca="1">MIN(AC299:AC302 / $D$11:$D$14)</f>
        <v>0.68660546664649047</v>
      </c>
      <c r="AK299" s="72">
        <f t="array" aca="1" ref="AK299" ca="1">SUMPRODUCT(AF300:AJ300, EXP(-$E$3*$AF$2:$AJ$2))</f>
        <v>105721.0809451906</v>
      </c>
      <c r="AL299" s="70">
        <f ca="1">MAX(AC300 - $D$11, 0) * EXP(-$E$2*$E$3)</f>
        <v>0</v>
      </c>
    </row>
    <row r="300" spans="7:38" ht="14.55" customHeight="1" x14ac:dyDescent="0.3">
      <c r="G300" s="3">
        <v>298</v>
      </c>
      <c r="H300" s="58">
        <v>2.3446042931347764</v>
      </c>
      <c r="I300" s="58">
        <v>-0.57015218117224464</v>
      </c>
      <c r="J300" s="58">
        <v>0.95218341509658999</v>
      </c>
      <c r="K300" s="59">
        <v>0.52052139205662962</v>
      </c>
      <c r="L300" s="60">
        <f t="array" ref="L300:O300">TRANSPOSE(MMULT(Option!$B$25:$E$28, TRANSPOSE(H300:K300)))</f>
        <v>2.3446042931347764</v>
      </c>
      <c r="M300" s="60">
        <v>0.41528861168071329</v>
      </c>
      <c r="N300" s="60">
        <v>1.6248531077751138</v>
      </c>
      <c r="O300" s="60">
        <v>1.4201358923404415</v>
      </c>
      <c r="P300" s="56" t="str">
        <f t="shared" si="323"/>
        <v>60/3</v>
      </c>
      <c r="R300" s="80"/>
      <c r="S300" s="3" t="s">
        <v>29</v>
      </c>
      <c r="T300" s="60">
        <f ca="1"/>
        <v>0.49322028142170138</v>
      </c>
      <c r="U300" s="60">
        <f ca="1"/>
        <v>-0.42766807726720812</v>
      </c>
      <c r="V300" s="60">
        <f ca="1"/>
        <v>0.49065238976801151</v>
      </c>
      <c r="W300" s="60">
        <f ca="1"/>
        <v>-0.97160747080341303</v>
      </c>
      <c r="X300" s="60">
        <f ca="1"/>
        <v>-0.26456314638490075</v>
      </c>
      <c r="Y300" s="52">
        <f ca="1">$B$12 * EXP(($E$3 - $C$12^2/2) * Y$2 + $C$12*SQRT(Y$2)*T300)</f>
        <v>116.52854569479847</v>
      </c>
      <c r="Z300" s="52">
        <f ca="1">Y300 * EXP(($E$3 - $C$12^2/2) * (Z$2-Y$2) + $C$12*SQRT(Z$2-Y$2)*U300)</f>
        <v>103.01100706558634</v>
      </c>
      <c r="AA300" s="52">
        <f ca="1">Z300 * EXP(($E$3 - $C$12^2/2) * (AA$2-Z$2) + $C$12*SQRT(AA$2-Z$2)*V300)</f>
        <v>119.94479126984845</v>
      </c>
      <c r="AB300" s="52">
        <f ca="1">AA300 * EXP(($E$3 - $C$12^2/2) * (AB$2-AA$2) + $C$12*SQRT(AB$2-AA$2)*W300)</f>
        <v>90.066593358358944</v>
      </c>
      <c r="AC300" s="52">
        <f ca="1">AB300 * EXP(($E$3 - $C$12^2/2) * (AC$2-AB$2) + $C$12*SQRT(AC$2-AB$2)*X300)</f>
        <v>83.61144218848402</v>
      </c>
      <c r="AD300" s="47"/>
      <c r="AE300" s="3" t="s">
        <v>47</v>
      </c>
      <c r="AF300" s="64">
        <f t="shared" ref="AF300" ca="1" si="374">($B$5*AF302 + (1 + $B$6)*AF301)*$B$2</f>
        <v>15000</v>
      </c>
      <c r="AG300" s="64">
        <f t="shared" ref="AG300" ca="1" si="375">($B$5*AG302 + (1 + $B$6)*AG301)*$B$2</f>
        <v>15000</v>
      </c>
      <c r="AH300" s="64">
        <f t="shared" ref="AH300" ca="1" si="376">($B$5*AH302 + (1 + $B$6)*AH301)*$B$2</f>
        <v>0</v>
      </c>
      <c r="AI300" s="64">
        <f t="shared" ref="AI300" ca="1" si="377">($B$5*AI302 + (1 + $B$6)*AI301)*$B$2</f>
        <v>0</v>
      </c>
      <c r="AJ300" s="64" cm="1">
        <f t="array" aca="1" ref="AJ300" ca="1">($B$5*AJ302 + (1 + $B$6)*AJ301 + AND(NOT(AF301:AJ301)))*$B$2</f>
        <v>100000</v>
      </c>
      <c r="AK300" s="73"/>
      <c r="AL300" s="70"/>
    </row>
    <row r="301" spans="7:38" ht="14.55" customHeight="1" x14ac:dyDescent="0.3">
      <c r="G301" s="3">
        <v>299</v>
      </c>
      <c r="H301" s="58">
        <v>7.2199178784252374E-2</v>
      </c>
      <c r="I301" s="58">
        <v>0.40521066246355963</v>
      </c>
      <c r="J301" s="58">
        <v>-0.26701437151548862</v>
      </c>
      <c r="K301" s="59">
        <v>1.8231949332524662</v>
      </c>
      <c r="L301" s="60">
        <f t="array" ref="L301:O301">TRANSPOSE(MMULT(Option!$B$25:$E$28, TRANSPOSE(H301:K301)))</f>
        <v>7.2199178784252374E-2</v>
      </c>
      <c r="M301" s="60">
        <v>0.40026137814219359</v>
      </c>
      <c r="N301" s="60">
        <v>-9.9532679625831788E-2</v>
      </c>
      <c r="O301" s="60">
        <v>1.6441637252138102</v>
      </c>
      <c r="P301" s="56" t="str">
        <f t="shared" si="323"/>
        <v>60/4</v>
      </c>
      <c r="R301" s="80"/>
      <c r="S301" s="3" t="s">
        <v>31</v>
      </c>
      <c r="T301" s="60">
        <f ca="1"/>
        <v>1.059232303391854</v>
      </c>
      <c r="U301" s="60">
        <f ca="1"/>
        <v>-0.88614826400032443</v>
      </c>
      <c r="V301" s="60">
        <f ca="1"/>
        <v>-1.8261323202412223</v>
      </c>
      <c r="W301" s="60">
        <f ca="1"/>
        <v>-0.54570417555086359</v>
      </c>
      <c r="X301" s="60">
        <f ca="1"/>
        <v>0.86210100279530788</v>
      </c>
      <c r="Y301" s="52">
        <f ca="1">$B$13 * EXP(($E$3 - $C$13^2/2) * Y$2 + $C$13*SQRT(Y$2)*T301)</f>
        <v>138.09472697180612</v>
      </c>
      <c r="Z301" s="52">
        <f ca="1">Y301 * EXP(($E$3 - $C$13^2/2) * (Z$2-Y$2) + $C$13*SQRT(Z$2-Y$2)*U301)</f>
        <v>106.38827758934205</v>
      </c>
      <c r="AA301" s="52">
        <f ca="1">Z301 * EXP(($E$3 - $C$13^2/2) * (AA$2-Z$2) + $C$13*SQRT(AA$2-Z$2)*V301)</f>
        <v>61.821778279681972</v>
      </c>
      <c r="AB301" s="52">
        <f ca="1">AA301 * EXP(($E$3 - $C$13^2/2) * (AB$2-AA$2) + $C$13*SQRT(AB$2-AA$2)*W301)</f>
        <v>52.748980706392821</v>
      </c>
      <c r="AC301" s="52">
        <f ca="1">AB301 * EXP(($E$3 - $C$13^2/2) * (AC$2-AB$2) + $C$13*SQRT(AC$2-AB$2)*X301)</f>
        <v>68.660546664649047</v>
      </c>
      <c r="AD301" s="47"/>
      <c r="AE301" s="3" t="s">
        <v>46</v>
      </c>
      <c r="AF301" s="52" t="b">
        <f t="shared" ref="AF301" ca="1" si="378">AF299 &gt;= $B$4</f>
        <v>0</v>
      </c>
      <c r="AG301" s="52" t="b">
        <f t="array" aca="1" ref="AG301" ca="1">AND(AG299 &gt;= $B$4, NOT(OR($AF301:AF301)))</f>
        <v>0</v>
      </c>
      <c r="AH301" s="52" t="b">
        <f t="array" aca="1" ref="AH301" ca="1">AND(AH299 &gt;= $B$4, NOT(OR($AF301:AG301)))</f>
        <v>0</v>
      </c>
      <c r="AI301" s="52" t="b">
        <f t="array" aca="1" ref="AI301" ca="1">AND(AI299 &gt;= $B$4, NOT(OR($AF301:AH301)))</f>
        <v>0</v>
      </c>
      <c r="AJ301" s="52" t="b">
        <f t="array" aca="1" ref="AJ301" ca="1">AND(AJ299 &gt;= $B$4, NOT(OR($AF301:AI301)))</f>
        <v>0</v>
      </c>
      <c r="AK301" s="73"/>
      <c r="AL301" s="70"/>
    </row>
    <row r="302" spans="7:38" ht="14.55" customHeight="1" x14ac:dyDescent="0.3">
      <c r="G302" s="3">
        <v>300</v>
      </c>
      <c r="H302" s="58">
        <v>-0.93096517031236825</v>
      </c>
      <c r="I302" s="58">
        <v>0.24440847060183757</v>
      </c>
      <c r="J302" s="58">
        <v>0.5695372703362761</v>
      </c>
      <c r="K302" s="59">
        <v>-1.26142146097534</v>
      </c>
      <c r="L302" s="60">
        <f t="array" ref="L302:O302">TRANSPOSE(MMULT(Option!$B$25:$E$28, TRANSPOSE(H302:K302)))</f>
        <v>-0.93096517031236825</v>
      </c>
      <c r="M302" s="60">
        <v>-0.14838200472068538</v>
      </c>
      <c r="N302" s="60">
        <v>0.19184541014897127</v>
      </c>
      <c r="O302" s="60">
        <v>-1.2774394174818717</v>
      </c>
      <c r="P302" s="56" t="str">
        <f t="shared" si="323"/>
        <v>60/5</v>
      </c>
      <c r="R302" s="80"/>
      <c r="S302" s="3" t="s">
        <v>30</v>
      </c>
      <c r="T302" s="60">
        <f ca="1"/>
        <v>1.2701213065635155</v>
      </c>
      <c r="U302" s="60">
        <f ca="1"/>
        <v>1.1335131860733867</v>
      </c>
      <c r="V302" s="60">
        <f ca="1"/>
        <v>-1.0870901598706697</v>
      </c>
      <c r="W302" s="60">
        <f ca="1"/>
        <v>-0.60286817004917137</v>
      </c>
      <c r="X302" s="60">
        <f ca="1"/>
        <v>0.57657931827601894</v>
      </c>
      <c r="Y302" s="52">
        <f ca="1">$B$14 * EXP(($E$3 - $C$14^2/2) * Y$2 + $C$14*SQRT(Y$2)*T302)</f>
        <v>147.11382074567061</v>
      </c>
      <c r="Z302" s="52">
        <f ca="1">Y302 * EXP(($E$3 - $C$14^2/2) * (Z$2-Y$2) + $C$14*SQRT(Z$2-Y$2)*U302)</f>
        <v>207.73444011678336</v>
      </c>
      <c r="AA302" s="52">
        <f ca="1">Z302 * EXP(($E$3 - $C$14^2/2) * (AA$2-Z$2) + $C$14*SQRT(AA$2-Z$2)*V302)</f>
        <v>150.67624856585402</v>
      </c>
      <c r="AB302" s="52">
        <f ca="1">AA302 * EXP(($E$3 - $C$14^2/2) * (AB$2-AA$2) + $C$14*SQRT(AB$2-AA$2)*W302)</f>
        <v>126.37744632301002</v>
      </c>
      <c r="AC302" s="52">
        <f ca="1">AB302 * EXP(($E$3 - $C$14^2/2) * (AC$2-AB$2) + $C$14*SQRT(AC$2-AB$2)*X302)</f>
        <v>150.99501609638585</v>
      </c>
      <c r="AD302" s="47"/>
      <c r="AE302" s="3" t="s">
        <v>68</v>
      </c>
      <c r="AF302" s="52" t="b">
        <f ca="1">AND(AF299&gt;$B$3, NOT(OR($AF301:AF301)))</f>
        <v>1</v>
      </c>
      <c r="AG302" s="52" t="b">
        <f ca="1">AND(AG299&gt;$B$3, NOT(OR($AF301:AG301)))</f>
        <v>1</v>
      </c>
      <c r="AH302" s="52" t="b">
        <f ca="1">AND(AH299&gt;$B$3, NOT(OR($AF301:AH301)))</f>
        <v>0</v>
      </c>
      <c r="AI302" s="52" t="b">
        <f ca="1">AND(AI299&gt;$B$3, NOT(OR($AF301:AI301)))</f>
        <v>0</v>
      </c>
      <c r="AJ302" s="52" t="b">
        <f ca="1">AND(AJ299&gt;$B$3, NOT(OR($AF301:AJ301)))</f>
        <v>0</v>
      </c>
      <c r="AK302" s="74"/>
      <c r="AL302" s="70"/>
    </row>
    <row r="303" spans="7:38" ht="14.55" customHeight="1" x14ac:dyDescent="0.3">
      <c r="G303" s="3">
        <v>301</v>
      </c>
      <c r="H303" s="58">
        <v>0.98929917967411429</v>
      </c>
      <c r="I303" s="58">
        <v>1.2596903270385746</v>
      </c>
      <c r="J303" s="58">
        <v>-1.2853617919340397</v>
      </c>
      <c r="K303" s="59">
        <v>1.2843959592033347</v>
      </c>
      <c r="L303" s="60">
        <f t="array" ref="L303:O303">TRANSPOSE(MMULT(Option!$B$25:$E$28, TRANSPOSE(H303:K303)))</f>
        <v>0.98929917967411429</v>
      </c>
      <c r="M303" s="60">
        <v>1.5502449270412346</v>
      </c>
      <c r="N303" s="60">
        <v>-0.40336216937221825</v>
      </c>
      <c r="O303" s="60">
        <v>1.5745980851249972</v>
      </c>
      <c r="P303" s="56" t="str">
        <f t="shared" si="323"/>
        <v>61/1</v>
      </c>
      <c r="R303" s="80">
        <v>76</v>
      </c>
      <c r="S303" s="3" t="s">
        <v>28</v>
      </c>
      <c r="T303" s="60">
        <f t="array" aca="1" ref="T303:T306" ca="1">TRANSPOSE(OFFSET($L$3, MATCH($R303 &amp; "/" &amp; T$2, $P$3:$P$5002, 0) - 1, 0, 1, $E$1))</f>
        <v>-1.4276059056438628</v>
      </c>
      <c r="U303" s="60">
        <f t="array" aca="1" ref="U303:U306" ca="1">TRANSPOSE(OFFSET($L$3, MATCH($R303 &amp; "/" &amp; U$2, $P$3:$P$5002, 0) - 1, 0, 1, $E$1))</f>
        <v>0.41691784012245164</v>
      </c>
      <c r="V303" s="60">
        <f t="array" aca="1" ref="V303:V306" ca="1">TRANSPOSE(OFFSET($L$3, MATCH($R303 &amp; "/" &amp; V$2, $P$3:$P$5002, 0) - 1, 0, 1, $E$1))</f>
        <v>0.41500422667775927</v>
      </c>
      <c r="W303" s="60">
        <f t="array" aca="1" ref="W303:W306" ca="1">TRANSPOSE(OFFSET($L$3, MATCH($R303 &amp; "/" &amp; W$2, $P$3:$P$5002, 0) - 1, 0, 1, $E$1))</f>
        <v>-0.64487656529816906</v>
      </c>
      <c r="X303" s="60">
        <f t="array" aca="1" ref="X303:X306" ca="1">TRANSPOSE(OFFSET($L$3, MATCH($R303 &amp; "/" &amp; X$2, $P$3:$P$5002, 0) - 1, 0, 1, $E$1))</f>
        <v>-0.30729058062506182</v>
      </c>
      <c r="Y303" s="52">
        <f ca="1">$B$11 * EXP(($E$3 - $C$11^2/2) * Y$2 + $C$11*SQRT(Y$2)*T303)</f>
        <v>65.489407649883788</v>
      </c>
      <c r="Z303" s="52">
        <f ca="1">Y303 * EXP(($E$3 - $C$11^2/2) * (Z$2-Y$2) + $C$11*SQRT(Z$2-Y$2)*U303)</f>
        <v>74.586816295581741</v>
      </c>
      <c r="AA303" s="52">
        <f ca="1">Z303 * EXP(($E$3 - $C$11^2/2) * (AA$2-Z$2) + $C$11*SQRT(AA$2-Z$2)*V303)</f>
        <v>84.899230895885879</v>
      </c>
      <c r="AB303" s="52">
        <f ca="1">AA303 * EXP(($E$3 - $C$11^2/2) * (AB$2-AA$2) + $C$11*SQRT(AB$2-AA$2)*W303)</f>
        <v>70.316189558683831</v>
      </c>
      <c r="AC303" s="52">
        <f ca="1">AB303 * EXP(($E$3 - $C$11^2/2) * (AC$2-AB$2) + $C$11*SQRT(AC$2-AB$2)*X303)</f>
        <v>64.445176818071786</v>
      </c>
      <c r="AD303" s="47"/>
      <c r="AE303" s="3" t="s">
        <v>69</v>
      </c>
      <c r="AF303" s="20" cm="1">
        <f t="array" aca="1" ref="AF303" ca="1">MIN(Y303:Y306 / $D$11:$D$14)</f>
        <v>0.65489407649883791</v>
      </c>
      <c r="AG303" s="20" cm="1">
        <f t="array" aca="1" ref="AG303" ca="1">MIN(Z303:Z306 / $D$11:$D$14)</f>
        <v>0.47683823802835013</v>
      </c>
      <c r="AH303" s="20" cm="1">
        <f t="array" aca="1" ref="AH303" ca="1">MIN(AA303:AA306 / $D$11:$D$14)</f>
        <v>0.39063571184228862</v>
      </c>
      <c r="AI303" s="20" cm="1">
        <f t="array" aca="1" ref="AI303" ca="1">MIN(AB303:AB306 / $D$11:$D$14)</f>
        <v>0.21614373782847063</v>
      </c>
      <c r="AJ303" s="20" cm="1">
        <f t="array" aca="1" ref="AJ303" ca="1">MIN(AC303:AC306 / $D$11:$D$14)</f>
        <v>0.38080801787385715</v>
      </c>
      <c r="AK303" s="72">
        <f t="array" aca="1" ref="AK303" ca="1">SUMPRODUCT(AF304:AJ304, EXP(-$E$3*$AF$2:$AJ$2))</f>
        <v>77880.078307140488</v>
      </c>
      <c r="AL303" s="70">
        <f ca="1">MAX(AC304 - $D$11, 0) * EXP(-$E$2*$E$3)</f>
        <v>25.150116177696496</v>
      </c>
    </row>
    <row r="304" spans="7:38" ht="14.55" customHeight="1" x14ac:dyDescent="0.3">
      <c r="G304" s="3">
        <v>302</v>
      </c>
      <c r="H304" s="58">
        <v>1.6676398953931413</v>
      </c>
      <c r="I304" s="58">
        <v>0.77694439995063203</v>
      </c>
      <c r="J304" s="58">
        <v>-0.98325622859279349</v>
      </c>
      <c r="K304" s="59">
        <v>0.39898956082895709</v>
      </c>
      <c r="L304" s="60">
        <f t="array" ref="L304:O304">TRANSPOSE(MMULT(Option!$B$25:$E$28, TRANSPOSE(H304:K304)))</f>
        <v>1.6676398953931413</v>
      </c>
      <c r="M304" s="60">
        <v>1.3791372628664198</v>
      </c>
      <c r="N304" s="60">
        <v>6.9039168130056172E-3</v>
      </c>
      <c r="O304" s="60">
        <v>1.0202700414810644</v>
      </c>
      <c r="P304" s="56" t="str">
        <f t="shared" si="323"/>
        <v>61/2</v>
      </c>
      <c r="R304" s="80"/>
      <c r="S304" s="3" t="s">
        <v>29</v>
      </c>
      <c r="T304" s="60">
        <f ca="1"/>
        <v>-0.5384874282293709</v>
      </c>
      <c r="U304" s="60">
        <f ca="1"/>
        <v>0.34670025468617005</v>
      </c>
      <c r="V304" s="60">
        <f ca="1"/>
        <v>0.87608647943154871</v>
      </c>
      <c r="W304" s="60">
        <f ca="1"/>
        <v>-0.26306573905893815</v>
      </c>
      <c r="X304" s="60">
        <f ca="1"/>
        <v>0.42827279856926675</v>
      </c>
      <c r="Y304" s="52">
        <f ca="1">$B$12 * EXP(($E$3 - $C$12^2/2) * Y$2 + $C$12*SQRT(Y$2)*T304)</f>
        <v>85.509198719593854</v>
      </c>
      <c r="Z304" s="52">
        <f ca="1">Y304 * EXP(($E$3 - $C$12^2/2) * (Z$2-Y$2) + $C$12*SQRT(Z$2-Y$2)*U304)</f>
        <v>95.357599876992538</v>
      </c>
      <c r="AA304" s="52">
        <f ca="1">Z304 * EXP(($E$3 - $C$12^2/2) * (AA$2-Z$2) + $C$12*SQRT(AA$2-Z$2)*V304)</f>
        <v>124.64378856916979</v>
      </c>
      <c r="AB304" s="52">
        <f ca="1">AA304 * EXP(($E$3 - $C$12^2/2) * (AB$2-AA$2) + $C$12*SQRT(AB$2-AA$2)*W304)</f>
        <v>115.76245109504556</v>
      </c>
      <c r="AC304" s="52">
        <f ca="1">AB304 * EXP(($E$3 - $C$12^2/2) * (AC$2-AB$2) + $C$12*SQRT(AC$2-AB$2)*X304)</f>
        <v>132.29338840481185</v>
      </c>
      <c r="AD304" s="47"/>
      <c r="AE304" s="3" t="s">
        <v>47</v>
      </c>
      <c r="AF304" s="64">
        <f t="shared" ref="AF304" ca="1" si="379">($B$5*AF306 + (1 + $B$6)*AF305)*$B$2</f>
        <v>0</v>
      </c>
      <c r="AG304" s="64">
        <f t="shared" ref="AG304" ca="1" si="380">($B$5*AG306 + (1 + $B$6)*AG305)*$B$2</f>
        <v>0</v>
      </c>
      <c r="AH304" s="64">
        <f t="shared" ref="AH304" ca="1" si="381">($B$5*AH306 + (1 + $B$6)*AH305)*$B$2</f>
        <v>0</v>
      </c>
      <c r="AI304" s="64">
        <f t="shared" ref="AI304" ca="1" si="382">($B$5*AI306 + (1 + $B$6)*AI305)*$B$2</f>
        <v>0</v>
      </c>
      <c r="AJ304" s="64" cm="1">
        <f t="array" aca="1" ref="AJ304" ca="1">($B$5*AJ306 + (1 + $B$6)*AJ305 + AND(NOT(AF305:AJ305)))*$B$2</f>
        <v>100000</v>
      </c>
      <c r="AK304" s="73"/>
      <c r="AL304" s="70"/>
    </row>
    <row r="305" spans="7:38" ht="14.55" customHeight="1" x14ac:dyDescent="0.3">
      <c r="G305" s="3">
        <v>303</v>
      </c>
      <c r="H305" s="58">
        <v>1.2641086394691148</v>
      </c>
      <c r="I305" s="58">
        <v>-5.9623415068036575E-2</v>
      </c>
      <c r="J305" s="58">
        <v>2.3813457058323988</v>
      </c>
      <c r="K305" s="59">
        <v>0.45182170777995029</v>
      </c>
      <c r="L305" s="60">
        <f t="array" ref="L305:O305">TRANSPOSE(MMULT(Option!$B$25:$E$28, TRANSPOSE(H305:K305)))</f>
        <v>1.2641086394691148</v>
      </c>
      <c r="M305" s="60">
        <v>0.45099769323943628</v>
      </c>
      <c r="N305" s="60">
        <v>2.5815902840076346</v>
      </c>
      <c r="O305" s="60">
        <v>1.3417384650829167</v>
      </c>
      <c r="P305" s="56" t="str">
        <f t="shared" si="323"/>
        <v>61/3</v>
      </c>
      <c r="R305" s="80"/>
      <c r="S305" s="3" t="s">
        <v>31</v>
      </c>
      <c r="T305" s="60">
        <f ca="1"/>
        <v>-0.82166497299886143</v>
      </c>
      <c r="U305" s="60">
        <f ca="1"/>
        <v>-1.6802615911328418</v>
      </c>
      <c r="V305" s="60">
        <f ca="1"/>
        <v>-0.6813395577056206</v>
      </c>
      <c r="W305" s="60">
        <f ca="1"/>
        <v>-1.989439343842661</v>
      </c>
      <c r="X305" s="60">
        <f ca="1"/>
        <v>1.8711723958613977</v>
      </c>
      <c r="Y305" s="52">
        <f ca="1">$B$13 * EXP(($E$3 - $C$13^2/2) * Y$2 + $C$13*SQRT(Y$2)*T305)</f>
        <v>78.544920287589193</v>
      </c>
      <c r="Z305" s="52">
        <f ca="1">Y305 * EXP(($E$3 - $C$13^2/2) * (Z$2-Y$2) + $C$13*SQRT(Z$2-Y$2)*U305)</f>
        <v>47.683823802835015</v>
      </c>
      <c r="AA305" s="52">
        <f ca="1">Z305 * EXP(($E$3 - $C$13^2/2) * (AA$2-Z$2) + $C$13*SQRT(AA$2-Z$2)*V305)</f>
        <v>39.063571184228863</v>
      </c>
      <c r="AB305" s="52">
        <f ca="1">AA305 * EXP(($E$3 - $C$13^2/2) * (AB$2-AA$2) + $C$13*SQRT(AB$2-AA$2)*W305)</f>
        <v>21.614373782847064</v>
      </c>
      <c r="AC305" s="52">
        <f ca="1">AB305 * EXP(($E$3 - $C$13^2/2) * (AC$2-AB$2) + $C$13*SQRT(AC$2-AB$2)*X305)</f>
        <v>38.080801787385717</v>
      </c>
      <c r="AD305" s="47"/>
      <c r="AE305" s="3" t="s">
        <v>46</v>
      </c>
      <c r="AF305" s="52" t="b">
        <f t="shared" ref="AF305" ca="1" si="383">AF303 &gt;= $B$4</f>
        <v>0</v>
      </c>
      <c r="AG305" s="52" t="b">
        <f t="array" aca="1" ref="AG305" ca="1">AND(AG303 &gt;= $B$4, NOT(OR($AF305:AF305)))</f>
        <v>0</v>
      </c>
      <c r="AH305" s="52" t="b">
        <f t="array" aca="1" ref="AH305" ca="1">AND(AH303 &gt;= $B$4, NOT(OR($AF305:AG305)))</f>
        <v>0</v>
      </c>
      <c r="AI305" s="52" t="b">
        <f t="array" aca="1" ref="AI305" ca="1">AND(AI303 &gt;= $B$4, NOT(OR($AF305:AH305)))</f>
        <v>0</v>
      </c>
      <c r="AJ305" s="52" t="b">
        <f t="array" aca="1" ref="AJ305" ca="1">AND(AJ303 &gt;= $B$4, NOT(OR($AF305:AI305)))</f>
        <v>0</v>
      </c>
      <c r="AK305" s="73"/>
      <c r="AL305" s="70"/>
    </row>
    <row r="306" spans="7:38" ht="14.55" customHeight="1" x14ac:dyDescent="0.3">
      <c r="G306" s="3">
        <v>304</v>
      </c>
      <c r="H306" s="58">
        <v>-0.85125896525890032</v>
      </c>
      <c r="I306" s="58">
        <v>-3.9883249771648026E-2</v>
      </c>
      <c r="J306" s="58">
        <v>0.40740653965674489</v>
      </c>
      <c r="K306" s="59">
        <v>-0.43669259496547519</v>
      </c>
      <c r="L306" s="60">
        <f t="array" ref="L306:O306">TRANSPOSE(MMULT(Option!$B$25:$E$28, TRANSPOSE(H306:K306)))</f>
        <v>-0.85125896525890032</v>
      </c>
      <c r="M306" s="60">
        <v>-0.37705718831144158</v>
      </c>
      <c r="N306" s="60">
        <v>6.8817921449850217E-3</v>
      </c>
      <c r="O306" s="60">
        <v>-0.64539105460867963</v>
      </c>
      <c r="P306" s="56" t="str">
        <f t="shared" si="323"/>
        <v>61/4</v>
      </c>
      <c r="R306" s="80"/>
      <c r="S306" s="3" t="s">
        <v>30</v>
      </c>
      <c r="T306" s="60">
        <f ca="1"/>
        <v>-0.28543369593402923</v>
      </c>
      <c r="U306" s="60">
        <f ca="1"/>
        <v>1.5082875368178261</v>
      </c>
      <c r="V306" s="60">
        <f ca="1"/>
        <v>0.45586780857104037</v>
      </c>
      <c r="W306" s="60">
        <f ca="1"/>
        <v>-0.63141628303312303</v>
      </c>
      <c r="X306" s="60">
        <f ca="1"/>
        <v>0.49412154560951693</v>
      </c>
      <c r="Y306" s="52">
        <f ca="1">$B$14 * EXP(($E$3 - $C$14^2/2) * Y$2 + $C$14*SQRT(Y$2)*T306)</f>
        <v>92.253486588884599</v>
      </c>
      <c r="Z306" s="52">
        <f ca="1">Y306 * EXP(($E$3 - $C$14^2/2) * (Z$2-Y$2) + $C$14*SQRT(Z$2-Y$2)*U306)</f>
        <v>145.76946082215582</v>
      </c>
      <c r="AA306" s="52">
        <f ca="1">Z306 * EXP(($E$3 - $C$14^2/2) * (AA$2-Z$2) + $C$14*SQRT(AA$2-Z$2)*V306)</f>
        <v>167.97021647914164</v>
      </c>
      <c r="AB306" s="52">
        <f ca="1">AA306 * EXP(($E$3 - $C$14^2/2) * (AB$2-AA$2) + $C$14*SQRT(AB$2-AA$2)*W306)</f>
        <v>139.6810760741854</v>
      </c>
      <c r="AC306" s="52">
        <f ca="1">AB306 * EXP(($E$3 - $C$14^2/2) * (AC$2-AB$2) + $C$14*SQRT(AC$2-AB$2)*X306)</f>
        <v>162.81234168930592</v>
      </c>
      <c r="AD306" s="47"/>
      <c r="AE306" s="3" t="s">
        <v>68</v>
      </c>
      <c r="AF306" s="52" t="b">
        <f ca="1">AND(AF303&gt;$B$3, NOT(OR($AF305:AF305)))</f>
        <v>0</v>
      </c>
      <c r="AG306" s="52" t="b">
        <f ca="1">AND(AG303&gt;$B$3, NOT(OR($AF305:AG305)))</f>
        <v>0</v>
      </c>
      <c r="AH306" s="52" t="b">
        <f ca="1">AND(AH303&gt;$B$3, NOT(OR($AF305:AH305)))</f>
        <v>0</v>
      </c>
      <c r="AI306" s="52" t="b">
        <f ca="1">AND(AI303&gt;$B$3, NOT(OR($AF305:AI305)))</f>
        <v>0</v>
      </c>
      <c r="AJ306" s="52" t="b">
        <f ca="1">AND(AJ303&gt;$B$3, NOT(OR($AF305:AJ305)))</f>
        <v>0</v>
      </c>
      <c r="AK306" s="74"/>
      <c r="AL306" s="70"/>
    </row>
    <row r="307" spans="7:38" ht="14.55" customHeight="1" x14ac:dyDescent="0.3">
      <c r="G307" s="3">
        <v>305</v>
      </c>
      <c r="H307" s="58">
        <v>0.73718988465106317</v>
      </c>
      <c r="I307" s="58">
        <v>-0.33626675410324652</v>
      </c>
      <c r="J307" s="58">
        <v>1.2370812452793072</v>
      </c>
      <c r="K307" s="59">
        <v>-0.36341951245518361</v>
      </c>
      <c r="L307" s="60">
        <f t="array" ref="L307:O307">TRANSPOSE(MMULT(Option!$B$25:$E$28, TRANSPOSE(H307:K307)))</f>
        <v>0.73718988465106317</v>
      </c>
      <c r="M307" s="60">
        <v>-1.3317617014620642E-2</v>
      </c>
      <c r="N307" s="60">
        <v>1.2933615576563309</v>
      </c>
      <c r="O307" s="60">
        <v>0.13706030599093261</v>
      </c>
      <c r="P307" s="56" t="str">
        <f t="shared" si="323"/>
        <v>61/5</v>
      </c>
      <c r="R307" s="80">
        <v>77</v>
      </c>
      <c r="S307" s="3" t="s">
        <v>28</v>
      </c>
      <c r="T307" s="60">
        <f t="array" aca="1" ref="T307:T310" ca="1">TRANSPOSE(OFFSET($L$3, MATCH($R307 &amp; "/" &amp; T$2, $P$3:$P$5002, 0) - 1, 0, 1, $E$1))</f>
        <v>-1.0968466981244196</v>
      </c>
      <c r="U307" s="60">
        <f t="array" aca="1" ref="U307:U310" ca="1">TRANSPOSE(OFFSET($L$3, MATCH($R307 &amp; "/" &amp; U$2, $P$3:$P$5002, 0) - 1, 0, 1, $E$1))</f>
        <v>0.10109575005495121</v>
      </c>
      <c r="V307" s="60">
        <f t="array" aca="1" ref="V307:V310" ca="1">TRANSPOSE(OFFSET($L$3, MATCH($R307 &amp; "/" &amp; V$2, $P$3:$P$5002, 0) - 1, 0, 1, $E$1))</f>
        <v>0.15014563032632738</v>
      </c>
      <c r="W307" s="60">
        <f t="array" aca="1" ref="W307:W310" ca="1">TRANSPOSE(OFFSET($L$3, MATCH($R307 &amp; "/" &amp; W$2, $P$3:$P$5002, 0) - 1, 0, 1, $E$1))</f>
        <v>1.1563735086036595</v>
      </c>
      <c r="X307" s="60">
        <f t="array" aca="1" ref="X307:X310" ca="1">TRANSPOSE(OFFSET($L$3, MATCH($R307 &amp; "/" &amp; X$2, $P$3:$P$5002, 0) - 1, 0, 1, $E$1))</f>
        <v>-0.56872975441692453</v>
      </c>
      <c r="Y307" s="52">
        <f ca="1">$B$11 * EXP(($E$3 - $C$11^2/2) * Y$2 + $C$11*SQRT(Y$2)*T307)</f>
        <v>72.321118109605422</v>
      </c>
      <c r="Z307" s="52">
        <f ca="1">Y307 * EXP(($E$3 - $C$11^2/2) * (Z$2-Y$2) + $C$11*SQRT(Z$2-Y$2)*U307)</f>
        <v>74.921799899053212</v>
      </c>
      <c r="AA307" s="52">
        <f ca="1">Z307 * EXP(($E$3 - $C$11^2/2) * (AA$2-Z$2) + $C$11*SQRT(AA$2-Z$2)*V307)</f>
        <v>78.766563887292293</v>
      </c>
      <c r="AB307" s="52">
        <f ca="1">AA307 * EXP(($E$3 - $C$11^2/2) * (AB$2-AA$2) + $C$11*SQRT(AB$2-AA$2)*W307)</f>
        <v>111.98899899884135</v>
      </c>
      <c r="AC307" s="52">
        <f ca="1">AB307 * EXP(($E$3 - $C$11^2/2) * (AC$2-AB$2) + $C$11*SQRT(AC$2-AB$2)*X307)</f>
        <v>94.896015356527357</v>
      </c>
      <c r="AD307" s="47"/>
      <c r="AE307" s="3" t="s">
        <v>69</v>
      </c>
      <c r="AF307" s="20" cm="1">
        <f t="array" aca="1" ref="AF307" ca="1">MIN(Y307:Y310 / $D$11:$D$14)</f>
        <v>0.70310679059494319</v>
      </c>
      <c r="AG307" s="20" cm="1">
        <f t="array" aca="1" ref="AG307" ca="1">MIN(Z307:Z310 / $D$11:$D$14)</f>
        <v>0.7492179989905321</v>
      </c>
      <c r="AH307" s="20" cm="1">
        <f t="array" aca="1" ref="AH307" ca="1">MIN(AA307:AA310 / $D$11:$D$14)</f>
        <v>0.51631185820197101</v>
      </c>
      <c r="AI307" s="20" cm="1">
        <f t="array" aca="1" ref="AI307" ca="1">MIN(AB307:AB310 / $D$11:$D$14)</f>
        <v>0.61095070678474972</v>
      </c>
      <c r="AJ307" s="20" cm="1">
        <f t="array" aca="1" ref="AJ307" ca="1">MIN(AC307:AC310 / $D$11:$D$14)</f>
        <v>0.42632061166546747</v>
      </c>
      <c r="AK307" s="72">
        <f t="array" aca="1" ref="AK307" ca="1">SUMPRODUCT(AF308:AJ308, EXP(-$E$3*$AF$2:$AJ$2))</f>
        <v>77880.078307140488</v>
      </c>
      <c r="AL307" s="70">
        <f ca="1">MAX(AC308 - $D$11, 0) * EXP(-$E$2*$E$3)</f>
        <v>0</v>
      </c>
    </row>
    <row r="308" spans="7:38" ht="14.55" customHeight="1" x14ac:dyDescent="0.3">
      <c r="G308" s="3">
        <v>306</v>
      </c>
      <c r="H308" s="58">
        <v>-1.6057509002065891</v>
      </c>
      <c r="I308" s="58">
        <v>0.1666957538275913</v>
      </c>
      <c r="J308" s="58">
        <v>0.88597818801522044</v>
      </c>
      <c r="K308" s="59">
        <v>3.2736260740266774</v>
      </c>
      <c r="L308" s="60">
        <f t="array" ref="L308:O308">TRANSPOSE(MMULT(Option!$B$25:$E$28, TRANSPOSE(H308:K308)))</f>
        <v>-1.6057509002065891</v>
      </c>
      <c r="M308" s="60">
        <v>-0.48952117809410334</v>
      </c>
      <c r="N308" s="60">
        <v>0.17951439525460722</v>
      </c>
      <c r="O308" s="60">
        <v>2.3776419568645428</v>
      </c>
      <c r="P308" s="56" t="str">
        <f t="shared" si="323"/>
        <v>62/1</v>
      </c>
      <c r="R308" s="80"/>
      <c r="S308" s="3" t="s">
        <v>29</v>
      </c>
      <c r="T308" s="60">
        <f ca="1"/>
        <v>1.1044641570132809</v>
      </c>
      <c r="U308" s="60">
        <f ca="1"/>
        <v>-1.7660732219378608</v>
      </c>
      <c r="V308" s="60">
        <f ca="1"/>
        <v>-1.2359915445650898</v>
      </c>
      <c r="W308" s="60">
        <f ca="1"/>
        <v>1.1640330189510246</v>
      </c>
      <c r="X308" s="60">
        <f ca="1"/>
        <v>-1.2959337794701791</v>
      </c>
      <c r="Y308" s="52">
        <f ca="1">$B$12 * EXP(($E$3 - $C$12^2/2) * Y$2 + $C$12*SQRT(Y$2)*T308)</f>
        <v>139.98138270556794</v>
      </c>
      <c r="Z308" s="52">
        <f ca="1">Y308 * EXP(($E$3 - $C$12^2/2) * (Z$2-Y$2) + $C$12*SQRT(Z$2-Y$2)*U308)</f>
        <v>82.821481529983856</v>
      </c>
      <c r="AA308" s="52">
        <f ca="1">Z308 * EXP(($E$3 - $C$12^2/2) * (AA$2-Z$2) + $C$12*SQRT(AA$2-Z$2)*V308)</f>
        <v>57.448563701681799</v>
      </c>
      <c r="AB308" s="52">
        <f ca="1">AA308 * EXP(($E$3 - $C$12^2/2) * (AB$2-AA$2) + $C$12*SQRT(AB$2-AA$2)*W308)</f>
        <v>81.86732170263052</v>
      </c>
      <c r="AC308" s="52">
        <f ca="1">AB308 * EXP(($E$3 - $C$12^2/2) * (AC$2-AB$2) + $C$12*SQRT(AC$2-AB$2)*X308)</f>
        <v>55.77466728453583</v>
      </c>
      <c r="AD308" s="47"/>
      <c r="AE308" s="3" t="s">
        <v>47</v>
      </c>
      <c r="AF308" s="64">
        <f t="shared" ref="AF308" ca="1" si="384">($B$5*AF310 + (1 + $B$6)*AF309)*$B$2</f>
        <v>0</v>
      </c>
      <c r="AG308" s="64">
        <f t="shared" ref="AG308" ca="1" si="385">($B$5*AG310 + (1 + $B$6)*AG309)*$B$2</f>
        <v>0</v>
      </c>
      <c r="AH308" s="64">
        <f t="shared" ref="AH308" ca="1" si="386">($B$5*AH310 + (1 + $B$6)*AH309)*$B$2</f>
        <v>0</v>
      </c>
      <c r="AI308" s="64">
        <f t="shared" ref="AI308" ca="1" si="387">($B$5*AI310 + (1 + $B$6)*AI309)*$B$2</f>
        <v>0</v>
      </c>
      <c r="AJ308" s="64" cm="1">
        <f t="array" aca="1" ref="AJ308" ca="1">($B$5*AJ310 + (1 + $B$6)*AJ309 + AND(NOT(AF309:AJ309)))*$B$2</f>
        <v>100000</v>
      </c>
      <c r="AK308" s="73"/>
      <c r="AL308" s="70"/>
    </row>
    <row r="309" spans="7:38" ht="14.55" customHeight="1" x14ac:dyDescent="0.3">
      <c r="G309" s="3">
        <v>307</v>
      </c>
      <c r="H309" s="58">
        <v>-0.32226902345619834</v>
      </c>
      <c r="I309" s="58">
        <v>-0.75285048790735731</v>
      </c>
      <c r="J309" s="58">
        <v>-1.0895260712172321</v>
      </c>
      <c r="K309" s="59">
        <v>3.6522957510847304E-2</v>
      </c>
      <c r="L309" s="60">
        <f t="array" ref="L309:O309">TRANSPOSE(MMULT(Option!$B$25:$E$28, TRANSPOSE(H309:K309)))</f>
        <v>-0.32226902345619834</v>
      </c>
      <c r="M309" s="60">
        <v>-0.81890647894645963</v>
      </c>
      <c r="N309" s="60">
        <v>-1.2829918586858196</v>
      </c>
      <c r="O309" s="60">
        <v>-0.50742746577382569</v>
      </c>
      <c r="P309" s="56" t="str">
        <f t="shared" si="323"/>
        <v>62/2</v>
      </c>
      <c r="R309" s="80"/>
      <c r="S309" s="3" t="s">
        <v>31</v>
      </c>
      <c r="T309" s="60">
        <f ca="1"/>
        <v>-1.1908216391507724</v>
      </c>
      <c r="U309" s="60">
        <f ca="1"/>
        <v>0.24433614362664957</v>
      </c>
      <c r="V309" s="60">
        <f ca="1"/>
        <v>-0.88827993890451629</v>
      </c>
      <c r="W309" s="60">
        <f ca="1"/>
        <v>1.295821935203314</v>
      </c>
      <c r="X309" s="60">
        <f ca="1"/>
        <v>-2.0360237533569574</v>
      </c>
      <c r="Y309" s="52">
        <f ca="1">$B$13 * EXP(($E$3 - $C$13^2/2) * Y$2 + $C$13*SQRT(Y$2)*T309)</f>
        <v>70.310679059494319</v>
      </c>
      <c r="Z309" s="52">
        <f ca="1">Y309 * EXP(($E$3 - $C$13^2/2) * (Z$2-Y$2) + $C$13*SQRT(Z$2-Y$2)*U309)</f>
        <v>76.037340145317529</v>
      </c>
      <c r="AA309" s="52">
        <f ca="1">Z309 * EXP(($E$3 - $C$13^2/2) * (AA$2-Z$2) + $C$13*SQRT(AA$2-Z$2)*V309)</f>
        <v>58.541772289955155</v>
      </c>
      <c r="AB309" s="52">
        <f ca="1">AA309 * EXP(($E$3 - $C$13^2/2) * (AB$2-AA$2) + $C$13*SQRT(AB$2-AA$2)*W309)</f>
        <v>86.789629282890857</v>
      </c>
      <c r="AC309" s="52">
        <f ca="1">AB309 * EXP(($E$3 - $C$13^2/2) * (AC$2-AB$2) + $C$13*SQRT(AC$2-AB$2)*X309)</f>
        <v>47.355359877363568</v>
      </c>
      <c r="AD309" s="47"/>
      <c r="AE309" s="3" t="s">
        <v>46</v>
      </c>
      <c r="AF309" s="52" t="b">
        <f t="shared" ref="AF309" ca="1" si="388">AF307 &gt;= $B$4</f>
        <v>0</v>
      </c>
      <c r="AG309" s="52" t="b">
        <f t="array" aca="1" ref="AG309" ca="1">AND(AG307 &gt;= $B$4, NOT(OR($AF309:AF309)))</f>
        <v>0</v>
      </c>
      <c r="AH309" s="52" t="b">
        <f t="array" aca="1" ref="AH309" ca="1">AND(AH307 &gt;= $B$4, NOT(OR($AF309:AG309)))</f>
        <v>0</v>
      </c>
      <c r="AI309" s="52" t="b">
        <f t="array" aca="1" ref="AI309" ca="1">AND(AI307 &gt;= $B$4, NOT(OR($AF309:AH309)))</f>
        <v>0</v>
      </c>
      <c r="AJ309" s="52" t="b">
        <f t="array" aca="1" ref="AJ309" ca="1">AND(AJ307 &gt;= $B$4, NOT(OR($AF309:AI309)))</f>
        <v>0</v>
      </c>
      <c r="AK309" s="73"/>
      <c r="AL309" s="70"/>
    </row>
    <row r="310" spans="7:38" ht="14.55" customHeight="1" x14ac:dyDescent="0.3">
      <c r="G310" s="3">
        <v>308</v>
      </c>
      <c r="H310" s="58">
        <v>0.46425365195794988</v>
      </c>
      <c r="I310" s="58">
        <v>0.71021183565864399</v>
      </c>
      <c r="J310" s="58">
        <v>0.10570813046179144</v>
      </c>
      <c r="K310" s="59">
        <v>-0.32419120166098025</v>
      </c>
      <c r="L310" s="60">
        <f t="array" ref="L310:O310">TRANSPOSE(MMULT(Option!$B$25:$E$28, TRANSPOSE(H310:K310)))</f>
        <v>0.46425365195794988</v>
      </c>
      <c r="M310" s="60">
        <v>0.83662136005503462</v>
      </c>
      <c r="N310" s="60">
        <v>0.46452308986687652</v>
      </c>
      <c r="O310" s="60">
        <v>0.11468993028715446</v>
      </c>
      <c r="P310" s="56" t="str">
        <f t="shared" si="323"/>
        <v>62/3</v>
      </c>
      <c r="R310" s="80"/>
      <c r="S310" s="3" t="s">
        <v>30</v>
      </c>
      <c r="T310" s="60">
        <f ca="1"/>
        <v>-0.12767651769524258</v>
      </c>
      <c r="U310" s="60">
        <f ca="1"/>
        <v>-0.78777713572844221</v>
      </c>
      <c r="V310" s="60">
        <f ca="1"/>
        <v>-1.3380274122496632</v>
      </c>
      <c r="W310" s="60">
        <f ca="1"/>
        <v>0.5443510678119452</v>
      </c>
      <c r="X310" s="60">
        <f ca="1"/>
        <v>-1.2160820229317979</v>
      </c>
      <c r="Y310" s="52">
        <f ca="1">$B$14 * EXP(($E$3 - $C$14^2/2) * Y$2 + $C$14*SQRT(Y$2)*T310)</f>
        <v>96.724548304294501</v>
      </c>
      <c r="Z310" s="52">
        <f ca="1">Y310 * EXP(($E$3 - $C$14^2/2) * (Z$2-Y$2) + $C$14*SQRT(Z$2-Y$2)*U310)</f>
        <v>76.748519007428939</v>
      </c>
      <c r="AA310" s="52">
        <f ca="1">Z310 * EXP(($E$3 - $C$14^2/2) * (AA$2-Z$2) + $C$14*SQRT(AA$2-Z$2)*V310)</f>
        <v>51.631185820197096</v>
      </c>
      <c r="AB310" s="52">
        <f ca="1">AA310 * EXP(($E$3 - $C$14^2/2) * (AB$2-AA$2) + $C$14*SQRT(AB$2-AA$2)*W310)</f>
        <v>61.095070678474976</v>
      </c>
      <c r="AC310" s="52">
        <f ca="1">AB310 * EXP(($E$3 - $C$14^2/2) * (AC$2-AB$2) + $C$14*SQRT(AC$2-AB$2)*X310)</f>
        <v>42.632061166546748</v>
      </c>
      <c r="AD310" s="47"/>
      <c r="AE310" s="3" t="s">
        <v>68</v>
      </c>
      <c r="AF310" s="52" t="b">
        <f ca="1">AND(AF307&gt;$B$3, NOT(OR($AF309:AF309)))</f>
        <v>0</v>
      </c>
      <c r="AG310" s="52" t="b">
        <f ca="1">AND(AG307&gt;$B$3, NOT(OR($AF309:AG309)))</f>
        <v>0</v>
      </c>
      <c r="AH310" s="52" t="b">
        <f ca="1">AND(AH307&gt;$B$3, NOT(OR($AF309:AH309)))</f>
        <v>0</v>
      </c>
      <c r="AI310" s="52" t="b">
        <f ca="1">AND(AI307&gt;$B$3, NOT(OR($AF309:AI309)))</f>
        <v>0</v>
      </c>
      <c r="AJ310" s="52" t="b">
        <f ca="1">AND(AJ307&gt;$B$3, NOT(OR($AF309:AJ309)))</f>
        <v>0</v>
      </c>
      <c r="AK310" s="74"/>
      <c r="AL310" s="70"/>
    </row>
    <row r="311" spans="7:38" ht="14.55" customHeight="1" x14ac:dyDescent="0.3">
      <c r="G311" s="3">
        <v>309</v>
      </c>
      <c r="H311" s="58">
        <v>-1.3179069160974932</v>
      </c>
      <c r="I311" s="58">
        <v>-0.68583074950423195</v>
      </c>
      <c r="J311" s="58">
        <v>-0.11726904160233367</v>
      </c>
      <c r="K311" s="59">
        <v>-0.31809679841849969</v>
      </c>
      <c r="L311" s="60">
        <f t="array" ref="L311:O311">TRANSPOSE(MMULT(Option!$B$25:$E$28, TRANSPOSE(H311:K311)))</f>
        <v>-1.3179069160974932</v>
      </c>
      <c r="M311" s="60">
        <v>-1.1557370311452853</v>
      </c>
      <c r="N311" s="60">
        <v>-0.8097539931268265</v>
      </c>
      <c r="O311" s="60">
        <v>-1.0020458106297601</v>
      </c>
      <c r="P311" s="56" t="str">
        <f t="shared" si="323"/>
        <v>62/4</v>
      </c>
      <c r="R311" s="80">
        <v>78</v>
      </c>
      <c r="S311" s="3" t="s">
        <v>28</v>
      </c>
      <c r="T311" s="60">
        <f t="array" aca="1" ref="T311:T314" ca="1">TRANSPOSE(OFFSET($L$3, MATCH($R311 &amp; "/" &amp; T$2, $P$3:$P$5002, 0) - 1, 0, 1, $E$1))</f>
        <v>0.82109865440108254</v>
      </c>
      <c r="U311" s="60">
        <f t="array" aca="1" ref="U311:U314" ca="1">TRANSPOSE(OFFSET($L$3, MATCH($R311 &amp; "/" &amp; U$2, $P$3:$P$5002, 0) - 1, 0, 1, $E$1))</f>
        <v>0.3177174209371933</v>
      </c>
      <c r="V311" s="60">
        <f t="array" aca="1" ref="V311:V314" ca="1">TRANSPOSE(OFFSET($L$3, MATCH($R311 &amp; "/" &amp; V$2, $P$3:$P$5002, 0) - 1, 0, 1, $E$1))</f>
        <v>1.13736521138629</v>
      </c>
      <c r="W311" s="60">
        <f t="array" aca="1" ref="W311:W314" ca="1">TRANSPOSE(OFFSET($L$3, MATCH($R311 &amp; "/" &amp; W$2, $P$3:$P$5002, 0) - 1, 0, 1, $E$1))</f>
        <v>0.53411132596101263</v>
      </c>
      <c r="X311" s="60">
        <f t="array" aca="1" ref="X311:X314" ca="1">TRANSPOSE(OFFSET($L$3, MATCH($R311 &amp; "/" &amp; X$2, $P$3:$P$5002, 0) - 1, 0, 1, $E$1))</f>
        <v>-1.2696235473558777</v>
      </c>
      <c r="Y311" s="52">
        <f ca="1">$B$11 * EXP(($E$3 - $C$11^2/2) * Y$2 + $C$11*SQRT(Y$2)*T311)</f>
        <v>128.57337876271549</v>
      </c>
      <c r="Z311" s="52">
        <f ca="1">Y311 * EXP(($E$3 - $C$11^2/2) * (Z$2-Y$2) + $C$11*SQRT(Z$2-Y$2)*U311)</f>
        <v>142.1403583625156</v>
      </c>
      <c r="AA311" s="52">
        <f ca="1">Z311 * EXP(($E$3 - $C$11^2/2) * (AA$2-Z$2) + $C$11*SQRT(AA$2-Z$2)*V311)</f>
        <v>200.94366035060989</v>
      </c>
      <c r="AB311" s="52">
        <f ca="1">AA311 * EXP(($E$3 - $C$11^2/2) * (AB$2-AA$2) + $C$11*SQRT(AB$2-AA$2)*W311)</f>
        <v>237.04689003003909</v>
      </c>
      <c r="AC311" s="52">
        <f ca="1">AB311 * EXP(($E$3 - $C$11^2/2) * (AC$2-AB$2) + $C$11*SQRT(AC$2-AB$2)*X311)</f>
        <v>162.77532985802415</v>
      </c>
      <c r="AD311" s="47"/>
      <c r="AE311" s="3" t="s">
        <v>69</v>
      </c>
      <c r="AF311" s="20" cm="1">
        <f t="array" aca="1" ref="AF311" ca="1">MIN(Y311:Y314 / $D$11:$D$14)</f>
        <v>0.73562821604711492</v>
      </c>
      <c r="AG311" s="20" cm="1">
        <f t="array" aca="1" ref="AG311" ca="1">MIN(Z311:Z314 / $D$11:$D$14)</f>
        <v>0.76653514428320091</v>
      </c>
      <c r="AH311" s="20" cm="1">
        <f t="array" aca="1" ref="AH311" ca="1">MIN(AA311:AA314 / $D$11:$D$14)</f>
        <v>0.65592058121273278</v>
      </c>
      <c r="AI311" s="20" cm="1">
        <f t="array" aca="1" ref="AI311" ca="1">MIN(AB311:AB314 / $D$11:$D$14)</f>
        <v>0.5910338986861865</v>
      </c>
      <c r="AJ311" s="20" cm="1">
        <f t="array" aca="1" ref="AJ311" ca="1">MIN(AC311:AC314 / $D$11:$D$14)</f>
        <v>0.68015044447744344</v>
      </c>
      <c r="AK311" s="72">
        <f t="array" aca="1" ref="AK311" ca="1">SUMPRODUCT(AF312:AJ312, EXP(-$E$3*$AF$2:$AJ$2))</f>
        <v>77880.078307140488</v>
      </c>
      <c r="AL311" s="70">
        <f ca="1">MAX(AC312 - $D$11, 0) * EXP(-$E$2*$E$3)</f>
        <v>0</v>
      </c>
    </row>
    <row r="312" spans="7:38" ht="14.55" customHeight="1" x14ac:dyDescent="0.3">
      <c r="G312" s="3">
        <v>310</v>
      </c>
      <c r="H312" s="58">
        <v>0.14347329846592333</v>
      </c>
      <c r="I312" s="58">
        <v>1.8089210235989581</v>
      </c>
      <c r="J312" s="58">
        <v>-0.42989787563219234</v>
      </c>
      <c r="K312" s="59">
        <v>1.2448627193154982</v>
      </c>
      <c r="L312" s="60">
        <f t="array" ref="L312:O312">TRANSPOSE(MMULT(Option!$B$25:$E$28, TRANSPOSE(H312:K312)))</f>
        <v>0.14347329846592333</v>
      </c>
      <c r="M312" s="60">
        <v>1.7152928227542141</v>
      </c>
      <c r="N312" s="60">
        <v>0.15349240326343672</v>
      </c>
      <c r="O312" s="60">
        <v>1.5132053048708232</v>
      </c>
      <c r="P312" s="56" t="str">
        <f t="shared" si="323"/>
        <v>62/5</v>
      </c>
      <c r="R312" s="80"/>
      <c r="S312" s="3" t="s">
        <v>29</v>
      </c>
      <c r="T312" s="60">
        <f ca="1"/>
        <v>-1.0401014304013727</v>
      </c>
      <c r="U312" s="60">
        <f ca="1"/>
        <v>0.12051899245302024</v>
      </c>
      <c r="V312" s="60">
        <f ca="1"/>
        <v>-0.53613610402340262</v>
      </c>
      <c r="W312" s="60">
        <f ca="1"/>
        <v>-0.36388780815457827</v>
      </c>
      <c r="X312" s="60">
        <f ca="1"/>
        <v>0.79123829192533279</v>
      </c>
      <c r="Y312" s="52">
        <f ca="1">$B$12 * EXP(($E$3 - $C$12^2/2) * Y$2 + $C$12*SQRT(Y$2)*T312)</f>
        <v>73.562821604711488</v>
      </c>
      <c r="Z312" s="52">
        <f ca="1">Y312 * EXP(($E$3 - $C$12^2/2) * (Z$2-Y$2) + $C$12*SQRT(Z$2-Y$2)*U312)</f>
        <v>76.653514428320094</v>
      </c>
      <c r="AA312" s="52">
        <f ca="1">Z312 * EXP(($E$3 - $C$12^2/2) * (AA$2-Z$2) + $C$12*SQRT(AA$2-Z$2)*V312)</f>
        <v>65.592058121273283</v>
      </c>
      <c r="AB312" s="52">
        <f ca="1">AA312 * EXP(($E$3 - $C$12^2/2) * (AB$2-AA$2) + $C$12*SQRT(AB$2-AA$2)*W312)</f>
        <v>59.103389868618649</v>
      </c>
      <c r="AC312" s="52">
        <f ca="1">AB312 * EXP(($E$3 - $C$12^2/2) * (AC$2-AB$2) + $C$12*SQRT(AC$2-AB$2)*X312)</f>
        <v>75.313527634235598</v>
      </c>
      <c r="AD312" s="47"/>
      <c r="AE312" s="3" t="s">
        <v>47</v>
      </c>
      <c r="AF312" s="64">
        <f t="shared" ref="AF312" ca="1" si="389">($B$5*AF314 + (1 + $B$6)*AF313)*$B$2</f>
        <v>0</v>
      </c>
      <c r="AG312" s="64">
        <f t="shared" ref="AG312" ca="1" si="390">($B$5*AG314 + (1 + $B$6)*AG313)*$B$2</f>
        <v>0</v>
      </c>
      <c r="AH312" s="64">
        <f t="shared" ref="AH312" ca="1" si="391">($B$5*AH314 + (1 + $B$6)*AH313)*$B$2</f>
        <v>0</v>
      </c>
      <c r="AI312" s="64">
        <f t="shared" ref="AI312" ca="1" si="392">($B$5*AI314 + (1 + $B$6)*AI313)*$B$2</f>
        <v>0</v>
      </c>
      <c r="AJ312" s="64" cm="1">
        <f t="array" aca="1" ref="AJ312" ca="1">($B$5*AJ314 + (1 + $B$6)*AJ313 + AND(NOT(AF313:AJ313)))*$B$2</f>
        <v>100000</v>
      </c>
      <c r="AK312" s="73"/>
      <c r="AL312" s="70"/>
    </row>
    <row r="313" spans="7:38" ht="14.55" customHeight="1" x14ac:dyDescent="0.3">
      <c r="G313" s="3">
        <v>311</v>
      </c>
      <c r="H313" s="58">
        <v>0.64516091816790622</v>
      </c>
      <c r="I313" s="58">
        <v>1.64140669422782</v>
      </c>
      <c r="J313" s="58">
        <v>-0.70355458163177609</v>
      </c>
      <c r="K313" s="59">
        <v>-0.4771372246161712</v>
      </c>
      <c r="L313" s="60">
        <f t="array" ref="L313:O313">TRANSPOSE(MMULT(Option!$B$25:$E$28, TRANSPOSE(H313:K313)))</f>
        <v>0.64516091816790622</v>
      </c>
      <c r="M313" s="60">
        <v>1.7624384517684066</v>
      </c>
      <c r="N313" s="60">
        <v>6.9946463483565369E-2</v>
      </c>
      <c r="O313" s="60">
        <v>0.14196983261773938</v>
      </c>
      <c r="P313" s="56" t="str">
        <f t="shared" si="323"/>
        <v>63/1</v>
      </c>
      <c r="R313" s="80"/>
      <c r="S313" s="3" t="s">
        <v>31</v>
      </c>
      <c r="T313" s="60">
        <f ca="1"/>
        <v>0.10914384835163049</v>
      </c>
      <c r="U313" s="60">
        <f ca="1"/>
        <v>0.12136113024962249</v>
      </c>
      <c r="V313" s="60">
        <f ca="1"/>
        <v>0.82862070584140546</v>
      </c>
      <c r="W313" s="60">
        <f ca="1"/>
        <v>-1.0461793575951741</v>
      </c>
      <c r="X313" s="60">
        <f ca="1"/>
        <v>-0.95598464569963681</v>
      </c>
      <c r="Y313" s="52">
        <f ca="1">$B$13 * EXP(($E$3 - $C$13^2/2) * Y$2 + $C$13*SQRT(Y$2)*T313)</f>
        <v>103.84644737007382</v>
      </c>
      <c r="Z313" s="52">
        <f ca="1">Y313 * EXP(($E$3 - $C$13^2/2) * (Z$2-Y$2) + $C$13*SQRT(Z$2-Y$2)*U313)</f>
        <v>108.23682814968502</v>
      </c>
      <c r="AA313" s="52">
        <f ca="1">Z313 * EXP(($E$3 - $C$13^2/2) * (AA$2-Z$2) + $C$13*SQRT(AA$2-Z$2)*V313)</f>
        <v>139.47814067612728</v>
      </c>
      <c r="AB313" s="52">
        <f ca="1">AA313 * EXP(($E$3 - $C$13^2/2) * (AB$2-AA$2) + $C$13*SQRT(AB$2-AA$2)*W313)</f>
        <v>102.41714026949731</v>
      </c>
      <c r="AC313" s="52">
        <f ca="1">AB313 * EXP(($E$3 - $C$13^2/2) * (AC$2-AB$2) + $C$13*SQRT(AC$2-AB$2)*X313)</f>
        <v>77.26636131673628</v>
      </c>
      <c r="AD313" s="47"/>
      <c r="AE313" s="3" t="s">
        <v>46</v>
      </c>
      <c r="AF313" s="52" t="b">
        <f t="shared" ref="AF313" ca="1" si="393">AF311 &gt;= $B$4</f>
        <v>0</v>
      </c>
      <c r="AG313" s="52" t="b">
        <f t="array" aca="1" ref="AG313" ca="1">AND(AG311 &gt;= $B$4, NOT(OR($AF313:AF313)))</f>
        <v>0</v>
      </c>
      <c r="AH313" s="52" t="b">
        <f t="array" aca="1" ref="AH313" ca="1">AND(AH311 &gt;= $B$4, NOT(OR($AF313:AG313)))</f>
        <v>0</v>
      </c>
      <c r="AI313" s="52" t="b">
        <f t="array" aca="1" ref="AI313" ca="1">AND(AI311 &gt;= $B$4, NOT(OR($AF313:AH313)))</f>
        <v>0</v>
      </c>
      <c r="AJ313" s="52" t="b">
        <f t="array" aca="1" ref="AJ313" ca="1">AND(AJ311 &gt;= $B$4, NOT(OR($AF313:AI313)))</f>
        <v>0</v>
      </c>
      <c r="AK313" s="73"/>
      <c r="AL313" s="70"/>
    </row>
    <row r="314" spans="7:38" ht="14.55" customHeight="1" x14ac:dyDescent="0.3">
      <c r="G314" s="3">
        <v>312</v>
      </c>
      <c r="H314" s="58">
        <v>-1.023070798829935</v>
      </c>
      <c r="I314" s="58">
        <v>-1.3714809398106822</v>
      </c>
      <c r="J314" s="58">
        <v>-8.169353539619098E-2</v>
      </c>
      <c r="K314" s="59">
        <v>-1.6675583974365908</v>
      </c>
      <c r="L314" s="60">
        <f t="array" ref="L314:O314">TRANSPOSE(MMULT(Option!$B$25:$E$28, TRANSPOSE(H314:K314)))</f>
        <v>-1.023070798829935</v>
      </c>
      <c r="M314" s="60">
        <v>-1.666211363706299</v>
      </c>
      <c r="N314" s="60">
        <v>-0.84011858659051941</v>
      </c>
      <c r="O314" s="60">
        <v>-2.212322974488997</v>
      </c>
      <c r="P314" s="56" t="str">
        <f t="shared" si="323"/>
        <v>63/2</v>
      </c>
      <c r="R314" s="80"/>
      <c r="S314" s="3" t="s">
        <v>30</v>
      </c>
      <c r="T314" s="60">
        <f ca="1"/>
        <v>0.20178404970571134</v>
      </c>
      <c r="U314" s="60">
        <f ca="1"/>
        <v>-0.95763436850252581</v>
      </c>
      <c r="V314" s="60">
        <f ca="1"/>
        <v>-0.6088406925091816</v>
      </c>
      <c r="W314" s="60">
        <f ca="1"/>
        <v>0.3416692905113875</v>
      </c>
      <c r="X314" s="60">
        <f ca="1"/>
        <v>-0.34511582388461431</v>
      </c>
      <c r="Y314" s="52">
        <f ca="1">$B$14 * EXP(($E$3 - $C$14^2/2) * Y$2 + $C$14*SQRT(Y$2)*T314)</f>
        <v>106.7730336681005</v>
      </c>
      <c r="Z314" s="52">
        <f ca="1">Y314 * EXP(($E$3 - $C$14^2/2) * (Z$2-Y$2) + $C$14*SQRT(Z$2-Y$2)*U314)</f>
        <v>80.512712430582255</v>
      </c>
      <c r="AA314" s="52">
        <f ca="1">Z314 * EXP(($E$3 - $C$14^2/2) * (AA$2-Z$2) + $C$14*SQRT(AA$2-Z$2)*V314)</f>
        <v>67.407944547480881</v>
      </c>
      <c r="AB314" s="52">
        <f ca="1">AA314 * EXP(($E$3 - $C$14^2/2) * (AB$2-AA$2) + $C$14*SQRT(AB$2-AA$2)*W314)</f>
        <v>75.058189277616123</v>
      </c>
      <c r="AC314" s="52">
        <f ca="1">AB314 * EXP(($E$3 - $C$14^2/2) * (AC$2-AB$2) + $C$14*SQRT(AC$2-AB$2)*X314)</f>
        <v>68.015044447744344</v>
      </c>
      <c r="AD314" s="47"/>
      <c r="AE314" s="3" t="s">
        <v>68</v>
      </c>
      <c r="AF314" s="52" t="b">
        <f ca="1">AND(AF311&gt;$B$3, NOT(OR($AF313:AF313)))</f>
        <v>0</v>
      </c>
      <c r="AG314" s="52" t="b">
        <f ca="1">AND(AG311&gt;$B$3, NOT(OR($AF313:AG313)))</f>
        <v>0</v>
      </c>
      <c r="AH314" s="52" t="b">
        <f ca="1">AND(AH311&gt;$B$3, NOT(OR($AF313:AH313)))</f>
        <v>0</v>
      </c>
      <c r="AI314" s="52" t="b">
        <f ca="1">AND(AI311&gt;$B$3, NOT(OR($AF313:AI313)))</f>
        <v>0</v>
      </c>
      <c r="AJ314" s="52" t="b">
        <f ca="1">AND(AJ311&gt;$B$3, NOT(OR($AF313:AJ313)))</f>
        <v>0</v>
      </c>
      <c r="AK314" s="74"/>
      <c r="AL314" s="70"/>
    </row>
    <row r="315" spans="7:38" ht="14.55" customHeight="1" x14ac:dyDescent="0.3">
      <c r="G315" s="3">
        <v>313</v>
      </c>
      <c r="H315" s="58">
        <v>0.27751400056690712</v>
      </c>
      <c r="I315" s="58">
        <v>1.1325118103606682</v>
      </c>
      <c r="J315" s="58">
        <v>-1.5898343378556872</v>
      </c>
      <c r="K315" s="59">
        <v>-1.3388261277938827</v>
      </c>
      <c r="L315" s="60">
        <f t="array" ref="L315:O315">TRANSPOSE(MMULT(Option!$B$25:$E$28, TRANSPOSE(H315:K315)))</f>
        <v>0.27751400056690712</v>
      </c>
      <c r="M315" s="60">
        <v>1.1489698195086098</v>
      </c>
      <c r="N315" s="60">
        <v>-0.98880069592464126</v>
      </c>
      <c r="O315" s="60">
        <v>-1.0492392831157651</v>
      </c>
      <c r="P315" s="56" t="str">
        <f t="shared" si="323"/>
        <v>63/3</v>
      </c>
      <c r="R315" s="80">
        <v>79</v>
      </c>
      <c r="S315" s="3" t="s">
        <v>28</v>
      </c>
      <c r="T315" s="60">
        <f t="array" aca="1" ref="T315:T318" ca="1">TRANSPOSE(OFFSET($L$3, MATCH($R315 &amp; "/" &amp; T$2, $P$3:$P$5002, 0) - 1, 0, 1, $E$1))</f>
        <v>0.41413016523538959</v>
      </c>
      <c r="U315" s="60">
        <f t="array" aca="1" ref="U315:U318" ca="1">TRANSPOSE(OFFSET($L$3, MATCH($R315 &amp; "/" &amp; U$2, $P$3:$P$5002, 0) - 1, 0, 1, $E$1))</f>
        <v>-0.51098476661071068</v>
      </c>
      <c r="V315" s="60">
        <f t="array" aca="1" ref="V315:V318" ca="1">TRANSPOSE(OFFSET($L$3, MATCH($R315 &amp; "/" &amp; V$2, $P$3:$P$5002, 0) - 1, 0, 1, $E$1))</f>
        <v>0.11867688705807129</v>
      </c>
      <c r="W315" s="60">
        <f t="array" aca="1" ref="W315:W318" ca="1">TRANSPOSE(OFFSET($L$3, MATCH($R315 &amp; "/" &amp; W$2, $P$3:$P$5002, 0) - 1, 0, 1, $E$1))</f>
        <v>-0.73597258910464058</v>
      </c>
      <c r="X315" s="60">
        <f t="array" aca="1" ref="X315:X318" ca="1">TRANSPOSE(OFFSET($L$3, MATCH($R315 &amp; "/" &amp; X$2, $P$3:$P$5002, 0) - 1, 0, 1, $E$1))</f>
        <v>-1.459322029495373</v>
      </c>
      <c r="Y315" s="52">
        <f ca="1">$B$11 * EXP(($E$3 - $C$11^2/2) * Y$2 + $C$11*SQRT(Y$2)*T315)</f>
        <v>113.79621210104777</v>
      </c>
      <c r="Z315" s="52">
        <f ca="1">Y315 * EXP(($E$3 - $C$11^2/2) * (Z$2-Y$2) + $C$11*SQRT(Z$2-Y$2)*U315)</f>
        <v>98.112404450496484</v>
      </c>
      <c r="AA315" s="52">
        <f ca="1">Z315 * EXP(($E$3 - $C$11^2/2) * (AA$2-Z$2) + $C$11*SQRT(AA$2-Z$2)*V315)</f>
        <v>102.17804917663206</v>
      </c>
      <c r="AB315" s="52">
        <f ca="1">AA315 * EXP(($E$3 - $C$11^2/2) * (AB$2-AA$2) + $C$11*SQRT(AB$2-AA$2)*W315)</f>
        <v>82.34560578436637</v>
      </c>
      <c r="AC315" s="52">
        <f ca="1">AB315 * EXP(($E$3 - $C$11^2/2) * (AC$2-AB$2) + $C$11*SQRT(AC$2-AB$2)*X315)</f>
        <v>53.416970019722662</v>
      </c>
      <c r="AD315" s="47"/>
      <c r="AE315" s="3" t="s">
        <v>69</v>
      </c>
      <c r="AF315" s="20" cm="1">
        <f t="array" aca="1" ref="AF315" ca="1">MIN(Y315:Y318 / $D$11:$D$14)</f>
        <v>0.93921441340727929</v>
      </c>
      <c r="AG315" s="20" cm="1">
        <f t="array" aca="1" ref="AG315" ca="1">MIN(Z315:Z318 / $D$11:$D$14)</f>
        <v>0.73742358946361963</v>
      </c>
      <c r="AH315" s="20" cm="1">
        <f t="array" aca="1" ref="AH315" ca="1">MIN(AA315:AA318 / $D$11:$D$14)</f>
        <v>0.77716462056865809</v>
      </c>
      <c r="AI315" s="20" cm="1">
        <f t="array" aca="1" ref="AI315" ca="1">MIN(AB315:AB318 / $D$11:$D$14)</f>
        <v>0.67171561021944004</v>
      </c>
      <c r="AJ315" s="20" cm="1">
        <f t="array" aca="1" ref="AJ315" ca="1">MIN(AC315:AC318 / $D$11:$D$14)</f>
        <v>0.32639125403512537</v>
      </c>
      <c r="AK315" s="72">
        <f t="array" aca="1" ref="AK315" ca="1">SUMPRODUCT(AF316:AJ316, EXP(-$E$3*$AF$2:$AJ$2))</f>
        <v>92148.519674651194</v>
      </c>
      <c r="AL315" s="70">
        <f ca="1">MAX(AC316 - $D$11, 0) * EXP(-$E$2*$E$3)</f>
        <v>0</v>
      </c>
    </row>
    <row r="316" spans="7:38" ht="14.55" customHeight="1" x14ac:dyDescent="0.3">
      <c r="G316" s="3">
        <v>314</v>
      </c>
      <c r="H316" s="58">
        <v>7.4726529902506819E-2</v>
      </c>
      <c r="I316" s="58">
        <v>-0.85513343149659493</v>
      </c>
      <c r="J316" s="58">
        <v>0.34638790887781967</v>
      </c>
      <c r="K316" s="59">
        <v>2.1568341804149749</v>
      </c>
      <c r="L316" s="60">
        <f t="array" ref="L316:O316">TRANSPOSE(MMULT(Option!$B$25:$E$28, TRANSPOSE(H316:K316)))</f>
        <v>7.4726529902506819E-2</v>
      </c>
      <c r="M316" s="60">
        <v>-0.75385212386309342</v>
      </c>
      <c r="N316" s="60">
        <v>0.11020010299937966</v>
      </c>
      <c r="O316" s="60">
        <v>1.7205745585227274</v>
      </c>
      <c r="P316" s="56" t="str">
        <f t="shared" si="323"/>
        <v>63/4</v>
      </c>
      <c r="R316" s="80"/>
      <c r="S316" s="3" t="s">
        <v>29</v>
      </c>
      <c r="T316" s="60">
        <f ca="1"/>
        <v>-0.22570494517744577</v>
      </c>
      <c r="U316" s="60">
        <f ca="1"/>
        <v>-0.8229377336317113</v>
      </c>
      <c r="V316" s="60">
        <f ca="1"/>
        <v>0.15829906490456247</v>
      </c>
      <c r="W316" s="60">
        <f ca="1"/>
        <v>-0.28549336259307312</v>
      </c>
      <c r="X316" s="60">
        <f ca="1"/>
        <v>-2.6396911951246871</v>
      </c>
      <c r="Y316" s="52">
        <f ca="1">$B$12 * EXP(($E$3 - $C$12^2/2) * Y$2 + $C$12*SQRT(Y$2)*T316)</f>
        <v>93.921441340727924</v>
      </c>
      <c r="Z316" s="52">
        <f ca="1">Y316 * EXP(($E$3 - $C$12^2/2) * (Z$2-Y$2) + $C$12*SQRT(Z$2-Y$2)*U316)</f>
        <v>73.742358946361961</v>
      </c>
      <c r="AA316" s="52">
        <f ca="1">Z316 * EXP(($E$3 - $C$12^2/2) * (AA$2-Z$2) + $C$12*SQRT(AA$2-Z$2)*V316)</f>
        <v>77.716462056865808</v>
      </c>
      <c r="AB316" s="52">
        <f ca="1">AA316 * EXP(($E$3 - $C$12^2/2) * (AB$2-AA$2) + $C$12*SQRT(AB$2-AA$2)*W316)</f>
        <v>71.694862551624624</v>
      </c>
      <c r="AC316" s="52">
        <f ca="1">AB316 * EXP(($E$3 - $C$12^2/2) * (AC$2-AB$2) + $C$12*SQRT(AC$2-AB$2)*X316)</f>
        <v>32.639125403512537</v>
      </c>
      <c r="AD316" s="47"/>
      <c r="AE316" s="3" t="s">
        <v>47</v>
      </c>
      <c r="AF316" s="64">
        <f t="shared" ref="AF316" ca="1" si="394">($B$5*AF318 + (1 + $B$6)*AF317)*$B$2</f>
        <v>15000</v>
      </c>
      <c r="AG316" s="64">
        <f t="shared" ref="AG316" ca="1" si="395">($B$5*AG318 + (1 + $B$6)*AG317)*$B$2</f>
        <v>0</v>
      </c>
      <c r="AH316" s="64">
        <f t="shared" ref="AH316" ca="1" si="396">($B$5*AH318 + (1 + $B$6)*AH317)*$B$2</f>
        <v>0</v>
      </c>
      <c r="AI316" s="64">
        <f t="shared" ref="AI316" ca="1" si="397">($B$5*AI318 + (1 + $B$6)*AI317)*$B$2</f>
        <v>0</v>
      </c>
      <c r="AJ316" s="64" cm="1">
        <f t="array" aca="1" ref="AJ316" ca="1">($B$5*AJ318 + (1 + $B$6)*AJ317 + AND(NOT(AF317:AJ317)))*$B$2</f>
        <v>100000</v>
      </c>
      <c r="AK316" s="73"/>
      <c r="AL316" s="70"/>
    </row>
    <row r="317" spans="7:38" ht="14.55" customHeight="1" x14ac:dyDescent="0.3">
      <c r="G317" s="3">
        <v>315</v>
      </c>
      <c r="H317" s="58">
        <v>-0.38295988239201634</v>
      </c>
      <c r="I317" s="58">
        <v>-1.4375055778705104</v>
      </c>
      <c r="J317" s="58">
        <v>-0.8846774090552102</v>
      </c>
      <c r="K317" s="59">
        <v>1.4627888272410625</v>
      </c>
      <c r="L317" s="60">
        <f t="array" ref="L317:O317">TRANSPOSE(MMULT(Option!$B$25:$E$28, TRANSPOSE(H317:K317)))</f>
        <v>-0.38295988239201634</v>
      </c>
      <c r="M317" s="60">
        <v>-1.4706795774593764</v>
      </c>
      <c r="N317" s="60">
        <v>-1.3066323474728643</v>
      </c>
      <c r="O317" s="60">
        <v>0.55037488944244861</v>
      </c>
      <c r="P317" s="56" t="str">
        <f t="shared" si="323"/>
        <v>63/5</v>
      </c>
      <c r="R317" s="80"/>
      <c r="S317" s="3" t="s">
        <v>31</v>
      </c>
      <c r="T317" s="60">
        <f ca="1"/>
        <v>0.53463449439725519</v>
      </c>
      <c r="U317" s="60">
        <f ca="1"/>
        <v>-1.2396248570625934E-2</v>
      </c>
      <c r="V317" s="60">
        <f ca="1"/>
        <v>8.8980517741312229E-2</v>
      </c>
      <c r="W317" s="60">
        <f ca="1"/>
        <v>-0.4954492534774444</v>
      </c>
      <c r="X317" s="60">
        <f ca="1"/>
        <v>-1.1152021834240664</v>
      </c>
      <c r="Y317" s="52">
        <f ca="1">$B$13 * EXP(($E$3 - $C$13^2/2) * Y$2 + $C$13*SQRT(Y$2)*T317)</f>
        <v>117.98535826977528</v>
      </c>
      <c r="Z317" s="52">
        <f ca="1">Y317 * EXP(($E$3 - $C$13^2/2) * (Z$2-Y$2) + $C$13*SQRT(Z$2-Y$2)*U317)</f>
        <v>118.13660917748707</v>
      </c>
      <c r="AA317" s="52">
        <f ca="1">Z317 * EXP(($E$3 - $C$13^2/2) * (AA$2-Z$2) + $C$13*SQRT(AA$2-Z$2)*V317)</f>
        <v>121.94081633967184</v>
      </c>
      <c r="AB317" s="52">
        <f ca="1">AA317 * EXP(($E$3 - $C$13^2/2) * (AB$2-AA$2) + $C$13*SQRT(AB$2-AA$2)*W317)</f>
        <v>105.62562882318775</v>
      </c>
      <c r="AC317" s="52">
        <f ca="1">AB317 * EXP(($E$3 - $C$13^2/2) * (AC$2-AB$2) + $C$13*SQRT(AC$2-AB$2)*X317)</f>
        <v>75.970141188316674</v>
      </c>
      <c r="AD317" s="47"/>
      <c r="AE317" s="3" t="s">
        <v>46</v>
      </c>
      <c r="AF317" s="52" t="b">
        <f t="shared" ref="AF317" ca="1" si="398">AF315 &gt;= $B$4</f>
        <v>0</v>
      </c>
      <c r="AG317" s="52" t="b">
        <f t="array" aca="1" ref="AG317" ca="1">AND(AG315 &gt;= $B$4, NOT(OR($AF317:AF317)))</f>
        <v>0</v>
      </c>
      <c r="AH317" s="52" t="b">
        <f t="array" aca="1" ref="AH317" ca="1">AND(AH315 &gt;= $B$4, NOT(OR($AF317:AG317)))</f>
        <v>0</v>
      </c>
      <c r="AI317" s="52" t="b">
        <f t="array" aca="1" ref="AI317" ca="1">AND(AI315 &gt;= $B$4, NOT(OR($AF317:AH317)))</f>
        <v>0</v>
      </c>
      <c r="AJ317" s="52" t="b">
        <f t="array" aca="1" ref="AJ317" ca="1">AND(AJ315 &gt;= $B$4, NOT(OR($AF317:AI317)))</f>
        <v>0</v>
      </c>
      <c r="AK317" s="73"/>
      <c r="AL317" s="70"/>
    </row>
    <row r="318" spans="7:38" ht="14.55" customHeight="1" x14ac:dyDescent="0.3">
      <c r="G318" s="3">
        <v>316</v>
      </c>
      <c r="H318" s="58">
        <v>1.6277305025906506</v>
      </c>
      <c r="I318" s="58">
        <v>2.6193531305154698</v>
      </c>
      <c r="J318" s="58">
        <v>-0.32077576122897572</v>
      </c>
      <c r="K318" s="59">
        <v>8.3888888356430907E-2</v>
      </c>
      <c r="L318" s="60">
        <f t="array" ref="L318:O318">TRANSPOSE(MMULT(Option!$B$25:$E$28, TRANSPOSE(H318:K318)))</f>
        <v>1.6277305025906506</v>
      </c>
      <c r="M318" s="60">
        <v>3.0517689995175972</v>
      </c>
      <c r="N318" s="60">
        <v>1.0552592778400829</v>
      </c>
      <c r="O318" s="60">
        <v>1.3462289921021195</v>
      </c>
      <c r="P318" s="56" t="str">
        <f t="shared" si="323"/>
        <v>64/1</v>
      </c>
      <c r="R318" s="80"/>
      <c r="S318" s="3" t="s">
        <v>30</v>
      </c>
      <c r="T318" s="60">
        <f ca="1"/>
        <v>0.33675494383254623</v>
      </c>
      <c r="U318" s="60">
        <f ca="1"/>
        <v>-1.8154440043354869E-2</v>
      </c>
      <c r="V318" s="60">
        <f ca="1"/>
        <v>-0.26898128058656867</v>
      </c>
      <c r="W318" s="60">
        <f ca="1"/>
        <v>-1.4426866469066373</v>
      </c>
      <c r="X318" s="60">
        <f ca="1"/>
        <v>-1.662093800403238</v>
      </c>
      <c r="Y318" s="52">
        <f ca="1">$B$14 * EXP(($E$3 - $C$14^2/2) * Y$2 + $C$14*SQRT(Y$2)*T318)</f>
        <v>111.18513214416927</v>
      </c>
      <c r="Z318" s="52">
        <f ca="1">Y318 * EXP(($E$3 - $C$14^2/2) * (Z$2-Y$2) + $C$14*SQRT(Z$2-Y$2)*U318)</f>
        <v>111.13551773339654</v>
      </c>
      <c r="AA318" s="52">
        <f ca="1">Z318 * EXP(($E$3 - $C$14^2/2) * (AA$2-Z$2) + $C$14*SQRT(AA$2-Z$2)*V318)</f>
        <v>103.03368287233734</v>
      </c>
      <c r="AB318" s="52">
        <f ca="1">AA318 * EXP(($E$3 - $C$14^2/2) * (AB$2-AA$2) + $C$14*SQRT(AB$2-AA$2)*W318)</f>
        <v>67.171561021944001</v>
      </c>
      <c r="AC318" s="52">
        <f ca="1">AB318 * EXP(($E$3 - $C$14^2/2) * (AC$2-AB$2) + $C$14*SQRT(AC$2-AB$2)*X318)</f>
        <v>41.002039884859734</v>
      </c>
      <c r="AD318" s="47"/>
      <c r="AE318" s="3" t="s">
        <v>68</v>
      </c>
      <c r="AF318" s="52" t="b">
        <f ca="1">AND(AF315&gt;$B$3, NOT(OR($AF317:AF317)))</f>
        <v>1</v>
      </c>
      <c r="AG318" s="52" t="b">
        <f ca="1">AND(AG315&gt;$B$3, NOT(OR($AF317:AG317)))</f>
        <v>0</v>
      </c>
      <c r="AH318" s="52" t="b">
        <f ca="1">AND(AH315&gt;$B$3, NOT(OR($AF317:AH317)))</f>
        <v>0</v>
      </c>
      <c r="AI318" s="52" t="b">
        <f ca="1">AND(AI315&gt;$B$3, NOT(OR($AF317:AI317)))</f>
        <v>0</v>
      </c>
      <c r="AJ318" s="52" t="b">
        <f ca="1">AND(AJ315&gt;$B$3, NOT(OR($AF317:AJ317)))</f>
        <v>0</v>
      </c>
      <c r="AK318" s="74"/>
      <c r="AL318" s="70"/>
    </row>
    <row r="319" spans="7:38" ht="14.55" customHeight="1" x14ac:dyDescent="0.3">
      <c r="G319" s="3">
        <v>317</v>
      </c>
      <c r="H319" s="58">
        <v>-1.3767829240033651</v>
      </c>
      <c r="I319" s="58">
        <v>0.66641248630645589</v>
      </c>
      <c r="J319" s="58">
        <v>-2.2294775075034328</v>
      </c>
      <c r="K319" s="59">
        <v>-0.62774091807729548</v>
      </c>
      <c r="L319" s="60">
        <f t="array" ref="L319:O319">TRANSPOSE(MMULT(Option!$B$25:$E$28, TRANSPOSE(H319:K319)))</f>
        <v>-1.3767829240033651</v>
      </c>
      <c r="M319" s="60">
        <v>6.0063962911265145E-2</v>
      </c>
      <c r="N319" s="60">
        <v>-2.3343779534436284</v>
      </c>
      <c r="O319" s="60">
        <v>-1.348920076020004</v>
      </c>
      <c r="P319" s="56" t="str">
        <f t="shared" si="323"/>
        <v>64/2</v>
      </c>
      <c r="R319" s="80">
        <v>80</v>
      </c>
      <c r="S319" s="3" t="s">
        <v>28</v>
      </c>
      <c r="T319" s="60">
        <f t="array" aca="1" ref="T319:T322" ca="1">TRANSPOSE(OFFSET($L$3, MATCH($R319 &amp; "/" &amp; T$2, $P$3:$P$5002, 0) - 1, 0, 1, $E$1))</f>
        <v>-1.3057259619369168</v>
      </c>
      <c r="U319" s="60">
        <f t="array" aca="1" ref="U319:U322" ca="1">TRANSPOSE(OFFSET($L$3, MATCH($R319 &amp; "/" &amp; U$2, $P$3:$P$5002, 0) - 1, 0, 1, $E$1))</f>
        <v>-0.37659774197594198</v>
      </c>
      <c r="V319" s="60">
        <f t="array" aca="1" ref="V319:V322" ca="1">TRANSPOSE(OFFSET($L$3, MATCH($R319 &amp; "/" &amp; V$2, $P$3:$P$5002, 0) - 1, 0, 1, $E$1))</f>
        <v>0.14317972469921519</v>
      </c>
      <c r="W319" s="60">
        <f t="array" aca="1" ref="W319:W322" ca="1">TRANSPOSE(OFFSET($L$3, MATCH($R319 &amp; "/" &amp; W$2, $P$3:$P$5002, 0) - 1, 0, 1, $E$1))</f>
        <v>-1.090883193054571</v>
      </c>
      <c r="X319" s="60">
        <f t="array" aca="1" ref="X319:X322" ca="1">TRANSPOSE(OFFSET($L$3, MATCH($R319 &amp; "/" &amp; X$2, $P$3:$P$5002, 0) - 1, 0, 1, $E$1))</f>
        <v>0.11801868613203874</v>
      </c>
      <c r="Y319" s="52">
        <f ca="1">$B$11 * EXP(($E$3 - $C$11^2/2) * Y$2 + $C$11*SQRT(Y$2)*T319)</f>
        <v>67.928276923318222</v>
      </c>
      <c r="Z319" s="52">
        <f ca="1">Y319 * EXP(($E$3 - $C$11^2/2) * (Z$2-Y$2) + $C$11*SQRT(Z$2-Y$2)*U319)</f>
        <v>60.975556747721171</v>
      </c>
      <c r="AA319" s="52">
        <f ca="1">Z319 * EXP(($E$3 - $C$11^2/2) * (AA$2-Z$2) + $C$11*SQRT(AA$2-Z$2)*V319)</f>
        <v>63.970816822916959</v>
      </c>
      <c r="AB319" s="52">
        <f ca="1">AA319 * EXP(($E$3 - $C$11^2/2) * (AB$2-AA$2) + $C$11*SQRT(AB$2-AA$2)*W319)</f>
        <v>46.347253486785441</v>
      </c>
      <c r="AC319" s="52">
        <f ca="1">AB319 * EXP(($E$3 - $C$11^2/2) * (AC$2-AB$2) + $C$11*SQRT(AC$2-AB$2)*X319)</f>
        <v>48.258290658676692</v>
      </c>
      <c r="AD319" s="47"/>
      <c r="AE319" s="3" t="s">
        <v>69</v>
      </c>
      <c r="AF319" s="20" cm="1">
        <f t="array" aca="1" ref="AF319" ca="1">MIN(Y319:Y322 / $D$11:$D$14)</f>
        <v>0.6792827692331822</v>
      </c>
      <c r="AG319" s="20" cm="1">
        <f t="array" aca="1" ref="AG319" ca="1">MIN(Z319:Z322 / $D$11:$D$14)</f>
        <v>0.53594679963525349</v>
      </c>
      <c r="AH319" s="20" cm="1">
        <f t="array" aca="1" ref="AH319" ca="1">MIN(AA319:AA322 / $D$11:$D$14)</f>
        <v>0.49984989222791604</v>
      </c>
      <c r="AI319" s="20" cm="1">
        <f t="array" aca="1" ref="AI319" ca="1">MIN(AB319:AB322 / $D$11:$D$14)</f>
        <v>0.30443677547048209</v>
      </c>
      <c r="AJ319" s="20" cm="1">
        <f t="array" aca="1" ref="AJ319" ca="1">MIN(AC319:AC322 / $D$11:$D$14)</f>
        <v>0.48258290658676695</v>
      </c>
      <c r="AK319" s="72">
        <f t="array" aca="1" ref="AK319" ca="1">SUMPRODUCT(AF320:AJ320, EXP(-$E$3*$AF$2:$AJ$2))</f>
        <v>77880.078307140488</v>
      </c>
      <c r="AL319" s="70">
        <f ca="1">MAX(AC320 - $D$11, 0) * EXP(-$E$2*$E$3)</f>
        <v>0</v>
      </c>
    </row>
    <row r="320" spans="7:38" ht="14.55" customHeight="1" x14ac:dyDescent="0.3">
      <c r="G320" s="3">
        <v>318</v>
      </c>
      <c r="H320" s="58">
        <v>-2.470685733187421</v>
      </c>
      <c r="I320" s="58">
        <v>-5.6369163389345424E-2</v>
      </c>
      <c r="J320" s="58">
        <v>0.13648731196690309</v>
      </c>
      <c r="K320" s="59">
        <v>0.65914821976450289</v>
      </c>
      <c r="L320" s="60">
        <f t="array" ref="L320:O320">TRANSPOSE(MMULT(Option!$B$25:$E$28, TRANSPOSE(H320:K320)))</f>
        <v>-2.470685733187421</v>
      </c>
      <c r="M320" s="60">
        <v>-1.0399374848935703</v>
      </c>
      <c r="N320" s="60">
        <v>-0.88315702523145245</v>
      </c>
      <c r="O320" s="60">
        <v>-0.41193479717911319</v>
      </c>
      <c r="P320" s="56" t="str">
        <f t="shared" si="323"/>
        <v>64/3</v>
      </c>
      <c r="R320" s="80"/>
      <c r="S320" s="3" t="s">
        <v>29</v>
      </c>
      <c r="T320" s="60">
        <f ca="1"/>
        <v>-0.59962016946145758</v>
      </c>
      <c r="U320" s="60">
        <f ca="1"/>
        <v>-1.5127810880359447</v>
      </c>
      <c r="V320" s="60">
        <f ca="1"/>
        <v>-0.24909021309533519</v>
      </c>
      <c r="W320" s="60">
        <f ca="1"/>
        <v>-1.669481353787182</v>
      </c>
      <c r="X320" s="60">
        <f ca="1"/>
        <v>1.6666163041725985</v>
      </c>
      <c r="Y320" s="52">
        <f ca="1">$B$12 * EXP(($E$3 - $C$12^2/2) * Y$2 + $C$12*SQRT(Y$2)*T320)</f>
        <v>83.955268164302666</v>
      </c>
      <c r="Z320" s="52">
        <f ca="1">Y320 * EXP(($E$3 - $C$12^2/2) * (Z$2-Y$2) + $C$12*SQRT(Z$2-Y$2)*U320)</f>
        <v>53.594679963525351</v>
      </c>
      <c r="AA320" s="52">
        <f ca="1">Z320 * EXP(($E$3 - $C$12^2/2) * (AA$2-Z$2) + $C$12*SQRT(AA$2-Z$2)*V320)</f>
        <v>49.984989222791604</v>
      </c>
      <c r="AB320" s="52">
        <f ca="1">AA320 * EXP(($E$3 - $C$12^2/2) * (AB$2-AA$2) + $C$12*SQRT(AB$2-AA$2)*W320)</f>
        <v>30.443677547048207</v>
      </c>
      <c r="AC320" s="52">
        <f ca="1">AB320 * EXP(($E$3 - $C$12^2/2) * (AC$2-AB$2) + $C$12*SQRT(AC$2-AB$2)*X320)</f>
        <v>50.443970734027374</v>
      </c>
      <c r="AD320" s="47"/>
      <c r="AE320" s="3" t="s">
        <v>47</v>
      </c>
      <c r="AF320" s="64">
        <f t="shared" ref="AF320" ca="1" si="399">($B$5*AF322 + (1 + $B$6)*AF321)*$B$2</f>
        <v>0</v>
      </c>
      <c r="AG320" s="64">
        <f t="shared" ref="AG320" ca="1" si="400">($B$5*AG322 + (1 + $B$6)*AG321)*$B$2</f>
        <v>0</v>
      </c>
      <c r="AH320" s="64">
        <f t="shared" ref="AH320" ca="1" si="401">($B$5*AH322 + (1 + $B$6)*AH321)*$B$2</f>
        <v>0</v>
      </c>
      <c r="AI320" s="64">
        <f t="shared" ref="AI320" ca="1" si="402">($B$5*AI322 + (1 + $B$6)*AI321)*$B$2</f>
        <v>0</v>
      </c>
      <c r="AJ320" s="64" cm="1">
        <f t="array" aca="1" ref="AJ320" ca="1">($B$5*AJ322 + (1 + $B$6)*AJ321 + AND(NOT(AF321:AJ321)))*$B$2</f>
        <v>100000</v>
      </c>
      <c r="AK320" s="73"/>
      <c r="AL320" s="70"/>
    </row>
    <row r="321" spans="7:38" ht="14.55" customHeight="1" x14ac:dyDescent="0.3">
      <c r="G321" s="3">
        <v>319</v>
      </c>
      <c r="H321" s="58">
        <v>0.54682507344680364</v>
      </c>
      <c r="I321" s="58">
        <v>0.94007566900794748</v>
      </c>
      <c r="J321" s="58">
        <v>0.43248142057561917</v>
      </c>
      <c r="K321" s="59">
        <v>-0.14549400524229078</v>
      </c>
      <c r="L321" s="60">
        <f t="array" ref="L321:O321">TRANSPOSE(MMULT(Option!$B$25:$E$28, TRANSPOSE(H321:K321)))</f>
        <v>0.54682507344680364</v>
      </c>
      <c r="M321" s="60">
        <v>1.0803236118217556</v>
      </c>
      <c r="N321" s="60">
        <v>0.84475240926221429</v>
      </c>
      <c r="O321" s="60">
        <v>0.4247177319309221</v>
      </c>
      <c r="P321" s="56" t="str">
        <f t="shared" si="323"/>
        <v>64/4</v>
      </c>
      <c r="R321" s="80"/>
      <c r="S321" s="3" t="s">
        <v>31</v>
      </c>
      <c r="T321" s="60">
        <f ca="1"/>
        <v>-0.29390111315448997</v>
      </c>
      <c r="U321" s="60">
        <f ca="1"/>
        <v>0.60559065706239656</v>
      </c>
      <c r="V321" s="60">
        <f ca="1"/>
        <v>-0.56660792907424207</v>
      </c>
      <c r="W321" s="60">
        <f ca="1"/>
        <v>-0.37944528500998737</v>
      </c>
      <c r="X321" s="60">
        <f ca="1"/>
        <v>1.0594675120659343</v>
      </c>
      <c r="Y321" s="52">
        <f ca="1">$B$13 * EXP(($E$3 - $C$13^2/2) * Y$2 + $C$13*SQRT(Y$2)*T321)</f>
        <v>92.019439352781021</v>
      </c>
      <c r="Z321" s="52">
        <f ca="1">Y321 * EXP(($E$3 - $C$13^2/2) * (Z$2-Y$2) + $C$13*SQRT(Z$2-Y$2)*U321)</f>
        <v>110.90534049636359</v>
      </c>
      <c r="AA321" s="52">
        <f ca="1">Z321 * EXP(($E$3 - $C$13^2/2) * (AA$2-Z$2) + $C$13*SQRT(AA$2-Z$2)*V321)</f>
        <v>94.037597004607193</v>
      </c>
      <c r="AB321" s="52">
        <f ca="1">AA321 * EXP(($E$3 - $C$13^2/2) * (AB$2-AA$2) + $C$13*SQRT(AB$2-AA$2)*W321)</f>
        <v>84.340407921245756</v>
      </c>
      <c r="AC321" s="52">
        <f ca="1">AB321 * EXP(($E$3 - $C$13^2/2) * (AC$2-AB$2) + $C$13*SQRT(AC$2-AB$2)*X321)</f>
        <v>116.47787473772533</v>
      </c>
      <c r="AD321" s="47"/>
      <c r="AE321" s="3" t="s">
        <v>46</v>
      </c>
      <c r="AF321" s="52" t="b">
        <f t="shared" ref="AF321" ca="1" si="403">AF319 &gt;= $B$4</f>
        <v>0</v>
      </c>
      <c r="AG321" s="52" t="b">
        <f t="array" aca="1" ref="AG321" ca="1">AND(AG319 &gt;= $B$4, NOT(OR($AF321:AF321)))</f>
        <v>0</v>
      </c>
      <c r="AH321" s="52" t="b">
        <f t="array" aca="1" ref="AH321" ca="1">AND(AH319 &gt;= $B$4, NOT(OR($AF321:AG321)))</f>
        <v>0</v>
      </c>
      <c r="AI321" s="52" t="b">
        <f t="array" aca="1" ref="AI321" ca="1">AND(AI319 &gt;= $B$4, NOT(OR($AF321:AH321)))</f>
        <v>0</v>
      </c>
      <c r="AJ321" s="52" t="b">
        <f t="array" aca="1" ref="AJ321" ca="1">AND(AJ319 &gt;= $B$4, NOT(OR($AF321:AI321)))</f>
        <v>0</v>
      </c>
      <c r="AK321" s="73"/>
      <c r="AL321" s="70"/>
    </row>
    <row r="322" spans="7:38" ht="14.55" customHeight="1" x14ac:dyDescent="0.3">
      <c r="G322" s="3">
        <v>320</v>
      </c>
      <c r="H322" s="58">
        <v>6.4789913142160038E-2</v>
      </c>
      <c r="I322" s="58">
        <v>-0.49811819432841692</v>
      </c>
      <c r="J322" s="58">
        <v>-0.22500456647725481</v>
      </c>
      <c r="K322" s="59">
        <v>0.82398004657781843</v>
      </c>
      <c r="L322" s="60">
        <f t="array" ref="L322:O322">TRANSPOSE(MMULT(Option!$B$25:$E$28, TRANSPOSE(H322:K322)))</f>
        <v>6.4789913142160038E-2</v>
      </c>
      <c r="M322" s="60">
        <v>-0.43061690085207466</v>
      </c>
      <c r="N322" s="60">
        <v>-0.30214577204356247</v>
      </c>
      <c r="O322" s="60">
        <v>0.55717596484176535</v>
      </c>
      <c r="P322" s="56" t="str">
        <f t="shared" si="323"/>
        <v>64/5</v>
      </c>
      <c r="R322" s="80"/>
      <c r="S322" s="3" t="s">
        <v>30</v>
      </c>
      <c r="T322" s="60">
        <f ca="1"/>
        <v>0.69803121657235423</v>
      </c>
      <c r="U322" s="60">
        <f ca="1"/>
        <v>-0.85283058956662916</v>
      </c>
      <c r="V322" s="60">
        <f ca="1"/>
        <v>1.1385323363163252E-2</v>
      </c>
      <c r="W322" s="60">
        <f ca="1"/>
        <v>-0.19865006835764304</v>
      </c>
      <c r="X322" s="60">
        <f ca="1"/>
        <v>1.9379607509671763</v>
      </c>
      <c r="Y322" s="52">
        <f ca="1">$B$14 * EXP(($E$3 - $C$14^2/2) * Y$2 + $C$14*SQRT(Y$2)*T322)</f>
        <v>123.9129807319644</v>
      </c>
      <c r="Z322" s="52">
        <f ca="1">Y322 * EXP(($E$3 - $C$14^2/2) * (Z$2-Y$2) + $C$14*SQRT(Z$2-Y$2)*U322)</f>
        <v>96.421612648816946</v>
      </c>
      <c r="AA322" s="52">
        <f ca="1">Z322 * EXP(($E$3 - $C$14^2/2) * (AA$2-Z$2) + $C$14*SQRT(AA$2-Z$2)*V322)</f>
        <v>97.236482080963853</v>
      </c>
      <c r="AB322" s="52">
        <f ca="1">AA322 * EXP(($E$3 - $C$14^2/2) * (AB$2-AA$2) + $C$14*SQRT(AB$2-AA$2)*W322)</f>
        <v>92.070165108515823</v>
      </c>
      <c r="AC322" s="52">
        <f ca="1">AB322 * EXP(($E$3 - $C$14^2/2) * (AC$2-AB$2) + $C$14*SQRT(AC$2-AB$2)*X322)</f>
        <v>165.4947009510102</v>
      </c>
      <c r="AD322" s="47"/>
      <c r="AE322" s="3" t="s">
        <v>68</v>
      </c>
      <c r="AF322" s="52" t="b">
        <f ca="1">AND(AF319&gt;$B$3, NOT(OR($AF321:AF321)))</f>
        <v>0</v>
      </c>
      <c r="AG322" s="52" t="b">
        <f ca="1">AND(AG319&gt;$B$3, NOT(OR($AF321:AG321)))</f>
        <v>0</v>
      </c>
      <c r="AH322" s="52" t="b">
        <f ca="1">AND(AH319&gt;$B$3, NOT(OR($AF321:AH321)))</f>
        <v>0</v>
      </c>
      <c r="AI322" s="52" t="b">
        <f ca="1">AND(AI319&gt;$B$3, NOT(OR($AF321:AI321)))</f>
        <v>0</v>
      </c>
      <c r="AJ322" s="52" t="b">
        <f ca="1">AND(AJ319&gt;$B$3, NOT(OR($AF321:AJ321)))</f>
        <v>0</v>
      </c>
      <c r="AK322" s="74"/>
      <c r="AL322" s="70"/>
    </row>
    <row r="323" spans="7:38" ht="14.55" customHeight="1" x14ac:dyDescent="0.3">
      <c r="G323" s="3">
        <v>321</v>
      </c>
      <c r="H323" s="58">
        <v>0.33222673700630012</v>
      </c>
      <c r="I323" s="58">
        <v>8.7452919797725945E-2</v>
      </c>
      <c r="J323" s="58">
        <v>-8.3764944507041875E-2</v>
      </c>
      <c r="K323" s="59">
        <v>-0.54131372959700452</v>
      </c>
      <c r="L323" s="60">
        <f t="array" ref="L323:O323">TRANSPOSE(MMULT(Option!$B$25:$E$28, TRANSPOSE(H323:K323)))</f>
        <v>0.33222673700630012</v>
      </c>
      <c r="M323" s="60">
        <v>0.21304261974611632</v>
      </c>
      <c r="N323" s="60">
        <v>8.2219650876947908E-2</v>
      </c>
      <c r="O323" s="60">
        <v>-0.32411138195113021</v>
      </c>
      <c r="P323" s="56" t="str">
        <f t="shared" si="323"/>
        <v>65/1</v>
      </c>
      <c r="R323" s="80">
        <v>81</v>
      </c>
      <c r="S323" s="3" t="s">
        <v>28</v>
      </c>
      <c r="T323" s="60">
        <f t="array" aca="1" ref="T323:T326" ca="1">TRANSPOSE(OFFSET($L$3, MATCH($R323 &amp; "/" &amp; T$2, $P$3:$P$5002, 0) - 1, 0, 1, $E$1))</f>
        <v>0.20230947395666266</v>
      </c>
      <c r="U323" s="60">
        <f t="array" aca="1" ref="U323:U326" ca="1">TRANSPOSE(OFFSET($L$3, MATCH($R323 &amp; "/" &amp; U$2, $P$3:$P$5002, 0) - 1, 0, 1, $E$1))</f>
        <v>-0.53828787032155867</v>
      </c>
      <c r="V323" s="60">
        <f t="array" aca="1" ref="V323:V326" ca="1">TRANSPOSE(OFFSET($L$3, MATCH($R323 &amp; "/" &amp; V$2, $P$3:$P$5002, 0) - 1, 0, 1, $E$1))</f>
        <v>-1.0297503510526658</v>
      </c>
      <c r="W323" s="60">
        <f t="array" aca="1" ref="W323:W326" ca="1">TRANSPOSE(OFFSET($L$3, MATCH($R323 &amp; "/" &amp; W$2, $P$3:$P$5002, 0) - 1, 0, 1, $E$1))</f>
        <v>0.81406853398400458</v>
      </c>
      <c r="X323" s="60">
        <f t="array" aca="1" ref="X323:X326" ca="1">TRANSPOSE(OFFSET($L$3, MATCH($R323 &amp; "/" &amp; X$2, $P$3:$P$5002, 0) - 1, 0, 1, $E$1))</f>
        <v>1.0718781769318793</v>
      </c>
      <c r="Y323" s="52">
        <f ca="1">$B$11 * EXP(($E$3 - $C$11^2/2) * Y$2 + $C$11*SQRT(Y$2)*T323)</f>
        <v>106.78986533700174</v>
      </c>
      <c r="Z323" s="52">
        <f ca="1">Y323 * EXP(($E$3 - $C$11^2/2) * (Z$2-Y$2) + $C$11*SQRT(Z$2-Y$2)*U323)</f>
        <v>91.320625125622598</v>
      </c>
      <c r="AA323" s="52">
        <f ca="1">Z323 * EXP(($E$3 - $C$11^2/2) * (AA$2-Z$2) + $C$11*SQRT(AA$2-Z$2)*V323)</f>
        <v>67.386962316274193</v>
      </c>
      <c r="AB323" s="52">
        <f ca="1">AA323 * EXP(($E$3 - $C$11^2/2) * (AB$2-AA$2) + $C$11*SQRT(AB$2-AA$2)*W323)</f>
        <v>86.459156389560519</v>
      </c>
      <c r="AC323" s="52">
        <f ca="1">AB323 * EXP(($E$3 - $C$11^2/2) * (AC$2-AB$2) + $C$11*SQRT(AC$2-AB$2)*X323)</f>
        <v>119.84935450847804</v>
      </c>
      <c r="AD323" s="47"/>
      <c r="AE323" s="3" t="s">
        <v>69</v>
      </c>
      <c r="AF323" s="20" cm="1">
        <f t="array" aca="1" ref="AF323" ca="1">MIN(Y323:Y326 / $D$11:$D$14)</f>
        <v>0.61142360246967387</v>
      </c>
      <c r="AG323" s="20" cm="1">
        <f t="array" aca="1" ref="AG323" ca="1">MIN(Z323:Z326 / $D$11:$D$14)</f>
        <v>0.38853759264629423</v>
      </c>
      <c r="AH323" s="20" cm="1">
        <f t="array" aca="1" ref="AH323" ca="1">MIN(AA323:AA326 / $D$11:$D$14)</f>
        <v>0.25213648873237265</v>
      </c>
      <c r="AI323" s="20" cm="1">
        <f t="array" aca="1" ref="AI323" ca="1">MIN(AB323:AB326 / $D$11:$D$14)</f>
        <v>0.20983216264079593</v>
      </c>
      <c r="AJ323" s="20" cm="1">
        <f t="array" aca="1" ref="AJ323" ca="1">MIN(AC323:AC326 / $D$11:$D$14)</f>
        <v>0.38161770950324869</v>
      </c>
      <c r="AK323" s="72">
        <f t="array" aca="1" ref="AK323" ca="1">SUMPRODUCT(AF324:AJ324, EXP(-$E$3*$AF$2:$AJ$2))</f>
        <v>77880.078307140488</v>
      </c>
      <c r="AL323" s="70">
        <f ca="1">MAX(AC324 - $D$11, 0) * EXP(-$E$2*$E$3)</f>
        <v>0</v>
      </c>
    </row>
    <row r="324" spans="7:38" ht="14.55" customHeight="1" x14ac:dyDescent="0.3">
      <c r="G324" s="3">
        <v>322</v>
      </c>
      <c r="H324" s="58">
        <v>0.54197609568941252</v>
      </c>
      <c r="I324" s="58">
        <v>-0.49873576777502493</v>
      </c>
      <c r="J324" s="58">
        <v>1.3246903034832569</v>
      </c>
      <c r="K324" s="59">
        <v>-0.46212989101412161</v>
      </c>
      <c r="L324" s="60">
        <f t="array" ref="L324:O324">TRANSPOSE(MMULT(Option!$B$25:$E$28, TRANSPOSE(H324:K324)))</f>
        <v>0.54197609568941252</v>
      </c>
      <c r="M324" s="60">
        <v>-0.24030844324642883</v>
      </c>
      <c r="N324" s="60">
        <v>1.249679585264025</v>
      </c>
      <c r="O324" s="60">
        <v>-5.1000564840413154E-2</v>
      </c>
      <c r="P324" s="56" t="str">
        <f t="shared" ref="P324:P387" si="404">(QUOTIENT(G324 - 1, $E$2) + 1) &amp; "/" &amp; MOD(G324 -1, $E$2) + 1</f>
        <v>65/2</v>
      </c>
      <c r="R324" s="80"/>
      <c r="S324" s="3" t="s">
        <v>29</v>
      </c>
      <c r="T324" s="60">
        <f ca="1"/>
        <v>-1.6565508876552195</v>
      </c>
      <c r="U324" s="60">
        <f ca="1"/>
        <v>-1.5280002799694545</v>
      </c>
      <c r="V324" s="60">
        <f ca="1"/>
        <v>-1.4580645528456053</v>
      </c>
      <c r="W324" s="60">
        <f ca="1"/>
        <v>-0.6288752573153118</v>
      </c>
      <c r="X324" s="60">
        <f ca="1"/>
        <v>1.9770378713410615</v>
      </c>
      <c r="Y324" s="52">
        <f ca="1">$B$12 * EXP(($E$3 - $C$12^2/2) * Y$2 + $C$12*SQRT(Y$2)*T324)</f>
        <v>61.142360246967385</v>
      </c>
      <c r="Z324" s="52">
        <f ca="1">Y324 * EXP(($E$3 - $C$12^2/2) * (Z$2-Y$2) + $C$12*SQRT(Z$2-Y$2)*U324)</f>
        <v>38.853759264629424</v>
      </c>
      <c r="AA324" s="52">
        <f ca="1">Z324 * EXP(($E$3 - $C$12^2/2) * (AA$2-Z$2) + $C$12*SQRT(AA$2-Z$2)*V324)</f>
        <v>25.213648873237265</v>
      </c>
      <c r="AB324" s="52">
        <f ca="1">AA324 * EXP(($E$3 - $C$12^2/2) * (AB$2-AA$2) + $C$12*SQRT(AB$2-AA$2)*W324)</f>
        <v>20.983216264079594</v>
      </c>
      <c r="AC324" s="52">
        <f ca="1">AB324 * EXP(($E$3 - $C$12^2/2) * (AC$2-AB$2) + $C$12*SQRT(AC$2-AB$2)*X324)</f>
        <v>38.161770950324872</v>
      </c>
      <c r="AD324" s="47"/>
      <c r="AE324" s="3" t="s">
        <v>47</v>
      </c>
      <c r="AF324" s="64">
        <f t="shared" ref="AF324" ca="1" si="405">($B$5*AF326 + (1 + $B$6)*AF325)*$B$2</f>
        <v>0</v>
      </c>
      <c r="AG324" s="64">
        <f t="shared" ref="AG324" ca="1" si="406">($B$5*AG326 + (1 + $B$6)*AG325)*$B$2</f>
        <v>0</v>
      </c>
      <c r="AH324" s="64">
        <f t="shared" ref="AH324" ca="1" si="407">($B$5*AH326 + (1 + $B$6)*AH325)*$B$2</f>
        <v>0</v>
      </c>
      <c r="AI324" s="64">
        <f t="shared" ref="AI324" ca="1" si="408">($B$5*AI326 + (1 + $B$6)*AI325)*$B$2</f>
        <v>0</v>
      </c>
      <c r="AJ324" s="64" cm="1">
        <f t="array" aca="1" ref="AJ324" ca="1">($B$5*AJ326 + (1 + $B$6)*AJ325 + AND(NOT(AF325:AJ325)))*$B$2</f>
        <v>100000</v>
      </c>
      <c r="AK324" s="73"/>
      <c r="AL324" s="70"/>
    </row>
    <row r="325" spans="7:38" ht="14.55" customHeight="1" x14ac:dyDescent="0.3">
      <c r="G325" s="3">
        <v>323</v>
      </c>
      <c r="H325" s="58">
        <v>1.9883339760662595</v>
      </c>
      <c r="I325" s="58">
        <v>-1.4937167349711595</v>
      </c>
      <c r="J325" s="58">
        <v>-0.47197835264731969</v>
      </c>
      <c r="K325" s="59">
        <v>1.4012349428607556</v>
      </c>
      <c r="L325" s="60">
        <f t="array" ref="L325:O325">TRANSPOSE(MMULT(Option!$B$25:$E$28, TRANSPOSE(H325:K325)))</f>
        <v>1.9883339760662595</v>
      </c>
      <c r="M325" s="60">
        <v>-0.57368041053902197</v>
      </c>
      <c r="N325" s="60">
        <v>-1.0356604893000831E-2</v>
      </c>
      <c r="O325" s="60">
        <v>1.5120119071453157</v>
      </c>
      <c r="P325" s="56" t="str">
        <f t="shared" si="404"/>
        <v>65/3</v>
      </c>
      <c r="R325" s="80"/>
      <c r="S325" s="3" t="s">
        <v>31</v>
      </c>
      <c r="T325" s="60">
        <f ca="1"/>
        <v>0.10613114336010215</v>
      </c>
      <c r="U325" s="60">
        <f ca="1"/>
        <v>-1.06864203176116</v>
      </c>
      <c r="V325" s="60">
        <f ca="1"/>
        <v>-0.32660827963763117</v>
      </c>
      <c r="W325" s="60">
        <f ca="1"/>
        <v>-0.26084753164036173</v>
      </c>
      <c r="X325" s="60">
        <f ca="1"/>
        <v>1.7788183159121631</v>
      </c>
      <c r="Y325" s="52">
        <f ca="1">$B$13 * EXP(($E$3 - $C$13^2/2) * Y$2 + $C$13*SQRT(Y$2)*T325)</f>
        <v>103.75263215899</v>
      </c>
      <c r="Z325" s="52">
        <f ca="1">Y325 * EXP(($E$3 - $C$13^2/2) * (Z$2-Y$2) + $C$13*SQRT(Z$2-Y$2)*U325)</f>
        <v>75.672658996787533</v>
      </c>
      <c r="AA325" s="52">
        <f ca="1">Z325 * EXP(($E$3 - $C$13^2/2) * (AA$2-Z$2) + $C$13*SQRT(AA$2-Z$2)*V325)</f>
        <v>68.953642816924727</v>
      </c>
      <c r="AB325" s="52">
        <f ca="1">AA325 * EXP(($E$3 - $C$13^2/2) * (AB$2-AA$2) + $C$13*SQRT(AB$2-AA$2)*W325)</f>
        <v>64.08306779605158</v>
      </c>
      <c r="AC325" s="52">
        <f ca="1">AB325 * EXP(($E$3 - $C$13^2/2) * (AC$2-AB$2) + $C$13*SQRT(AC$2-AB$2)*X325)</f>
        <v>109.81813406503359</v>
      </c>
      <c r="AD325" s="47"/>
      <c r="AE325" s="3" t="s">
        <v>46</v>
      </c>
      <c r="AF325" s="52" t="b">
        <f t="shared" ref="AF325" ca="1" si="409">AF323 &gt;= $B$4</f>
        <v>0</v>
      </c>
      <c r="AG325" s="52" t="b">
        <f t="array" aca="1" ref="AG325" ca="1">AND(AG323 &gt;= $B$4, NOT(OR($AF325:AF325)))</f>
        <v>0</v>
      </c>
      <c r="AH325" s="52" t="b">
        <f t="array" aca="1" ref="AH325" ca="1">AND(AH323 &gt;= $B$4, NOT(OR($AF325:AG325)))</f>
        <v>0</v>
      </c>
      <c r="AI325" s="52" t="b">
        <f t="array" aca="1" ref="AI325" ca="1">AND(AI323 &gt;= $B$4, NOT(OR($AF325:AH325)))</f>
        <v>0</v>
      </c>
      <c r="AJ325" s="52" t="b">
        <f t="array" aca="1" ref="AJ325" ca="1">AND(AJ323 &gt;= $B$4, NOT(OR($AF325:AI325)))</f>
        <v>0</v>
      </c>
      <c r="AK325" s="73"/>
      <c r="AL325" s="70"/>
    </row>
    <row r="326" spans="7:38" ht="14.55" customHeight="1" x14ac:dyDescent="0.3">
      <c r="G326" s="3">
        <v>324</v>
      </c>
      <c r="H326" s="58">
        <v>0.56249498593180225</v>
      </c>
      <c r="I326" s="58">
        <v>0.15426730082673396</v>
      </c>
      <c r="J326" s="58">
        <v>9.2713577020425542E-2</v>
      </c>
      <c r="K326" s="59">
        <v>-0.35160094342512621</v>
      </c>
      <c r="L326" s="60">
        <f t="array" ref="L326:O326">TRANSPOSE(MMULT(Option!$B$25:$E$28, TRANSPOSE(H326:K326)))</f>
        <v>0.56249498593180225</v>
      </c>
      <c r="M326" s="60">
        <v>0.36638631103172731</v>
      </c>
      <c r="N326" s="60">
        <v>0.34682592419509162</v>
      </c>
      <c r="O326" s="60">
        <v>-1.7602565954116967E-2</v>
      </c>
      <c r="P326" s="56" t="str">
        <f t="shared" si="404"/>
        <v>65/4</v>
      </c>
      <c r="R326" s="80"/>
      <c r="S326" s="3" t="s">
        <v>30</v>
      </c>
      <c r="T326" s="60">
        <f ca="1"/>
        <v>-0.91593205156645774</v>
      </c>
      <c r="U326" s="60">
        <f ca="1"/>
        <v>-1.7505490938929724</v>
      </c>
      <c r="V326" s="60">
        <f ca="1"/>
        <v>-1.8656767078131005</v>
      </c>
      <c r="W326" s="60">
        <f ca="1"/>
        <v>0.51103278268257524</v>
      </c>
      <c r="X326" s="60">
        <f ca="1"/>
        <v>1.9528511712205274</v>
      </c>
      <c r="Y326" s="52">
        <f ca="1">$B$14 * EXP(($E$3 - $C$14^2/2) * Y$2 + $C$14*SQRT(Y$2)*T326)</f>
        <v>76.354774990775354</v>
      </c>
      <c r="Z326" s="52">
        <f ca="1">Y326 * EXP(($E$3 - $C$14^2/2) * (Z$2-Y$2) + $C$14*SQRT(Z$2-Y$2)*U326)</f>
        <v>45.387005533558629</v>
      </c>
      <c r="AA326" s="52">
        <f ca="1">Z326 * EXP(($E$3 - $C$14^2/2) * (AA$2-Z$2) + $C$14*SQRT(AA$2-Z$2)*V326)</f>
        <v>26.063160183144401</v>
      </c>
      <c r="AB326" s="52">
        <f ca="1">AA326 * EXP(($E$3 - $C$14^2/2) * (AB$2-AA$2) + $C$14*SQRT(AB$2-AA$2)*W326)</f>
        <v>30.533751087124571</v>
      </c>
      <c r="AC326" s="52">
        <f ca="1">AB326 * EXP(($E$3 - $C$14^2/2) * (AC$2-AB$2) + $C$14*SQRT(AC$2-AB$2)*X326)</f>
        <v>55.129668315524505</v>
      </c>
      <c r="AD326" s="47"/>
      <c r="AE326" s="3" t="s">
        <v>68</v>
      </c>
      <c r="AF326" s="52" t="b">
        <f ca="1">AND(AF323&gt;$B$3, NOT(OR($AF325:AF325)))</f>
        <v>0</v>
      </c>
      <c r="AG326" s="52" t="b">
        <f ca="1">AND(AG323&gt;$B$3, NOT(OR($AF325:AG325)))</f>
        <v>0</v>
      </c>
      <c r="AH326" s="52" t="b">
        <f ca="1">AND(AH323&gt;$B$3, NOT(OR($AF325:AH325)))</f>
        <v>0</v>
      </c>
      <c r="AI326" s="52" t="b">
        <f ca="1">AND(AI323&gt;$B$3, NOT(OR($AF325:AI325)))</f>
        <v>0</v>
      </c>
      <c r="AJ326" s="52" t="b">
        <f ca="1">AND(AJ323&gt;$B$3, NOT(OR($AF325:AJ325)))</f>
        <v>0</v>
      </c>
      <c r="AK326" s="74"/>
      <c r="AL326" s="70"/>
    </row>
    <row r="327" spans="7:38" ht="14.55" customHeight="1" x14ac:dyDescent="0.3">
      <c r="G327" s="3">
        <v>325</v>
      </c>
      <c r="H327" s="58">
        <v>0.14466619340088588</v>
      </c>
      <c r="I327" s="58">
        <v>0.52319932899008981</v>
      </c>
      <c r="J327" s="58">
        <v>8.4340806528608647E-2</v>
      </c>
      <c r="K327" s="59">
        <v>0.69444968165931753</v>
      </c>
      <c r="L327" s="60">
        <f t="array" ref="L327:O327">TRANSPOSE(MMULT(Option!$B$25:$E$28, TRANSPOSE(H327:K327)))</f>
        <v>0.14466619340088588</v>
      </c>
      <c r="M327" s="60">
        <v>0.53738658308979237</v>
      </c>
      <c r="N327" s="60">
        <v>0.26894960117390609</v>
      </c>
      <c r="O327" s="60">
        <v>0.80602504004283382</v>
      </c>
      <c r="P327" s="56" t="str">
        <f t="shared" si="404"/>
        <v>65/5</v>
      </c>
      <c r="R327" s="80">
        <v>82</v>
      </c>
      <c r="S327" s="3" t="s">
        <v>28</v>
      </c>
      <c r="T327" s="60">
        <f t="array" aca="1" ref="T327:T330" ca="1">TRANSPOSE(OFFSET($L$3, MATCH($R327 &amp; "/" &amp; T$2, $P$3:$P$5002, 0) - 1, 0, 1, $E$1))</f>
        <v>1.8909621891050112</v>
      </c>
      <c r="U327" s="60">
        <f t="array" aca="1" ref="U327:U330" ca="1">TRANSPOSE(OFFSET($L$3, MATCH($R327 &amp; "/" &amp; U$2, $P$3:$P$5002, 0) - 1, 0, 1, $E$1))</f>
        <v>1.7123537585893116</v>
      </c>
      <c r="V327" s="60">
        <f t="array" aca="1" ref="V327:V330" ca="1">TRANSPOSE(OFFSET($L$3, MATCH($R327 &amp; "/" &amp; V$2, $P$3:$P$5002, 0) - 1, 0, 1, $E$1))</f>
        <v>-0.83487720323542425</v>
      </c>
      <c r="W327" s="60">
        <f t="array" aca="1" ref="W327:W330" ca="1">TRANSPOSE(OFFSET($L$3, MATCH($R327 &amp; "/" &amp; W$2, $P$3:$P$5002, 0) - 1, 0, 1, $E$1))</f>
        <v>0.1223337743095825</v>
      </c>
      <c r="X327" s="60">
        <f t="array" aca="1" ref="X327:X330" ca="1">TRANSPOSE(OFFSET($L$3, MATCH($R327 &amp; "/" &amp; X$2, $P$3:$P$5002, 0) - 1, 0, 1, $E$1))</f>
        <v>-1.0536944451809984</v>
      </c>
      <c r="Y327" s="52">
        <f ca="1">$B$11 * EXP(($E$3 - $C$11^2/2) * Y$2 + $C$11*SQRT(Y$2)*T327)</f>
        <v>177.23186423059539</v>
      </c>
      <c r="Z327" s="52">
        <f ca="1">Y327 * EXP(($E$3 - $C$11^2/2) * (Z$2-Y$2) + $C$11*SQRT(Z$2-Y$2)*U327)</f>
        <v>297.7234305891738</v>
      </c>
      <c r="AA327" s="52">
        <f ca="1">Z327 * EXP(($E$3 - $C$11^2/2) * (AA$2-Z$2) + $C$11*SQRT(AA$2-Z$2)*V327)</f>
        <v>232.92157509348127</v>
      </c>
      <c r="AB327" s="52">
        <f ca="1">AA327 * EXP(($E$3 - $C$11^2/2) * (AB$2-AA$2) + $C$11*SQRT(AB$2-AA$2)*W327)</f>
        <v>242.83979391547621</v>
      </c>
      <c r="AC327" s="52">
        <f ca="1">AB327 * EXP(($E$3 - $C$11^2/2) * (AC$2-AB$2) + $C$11*SQRT(AC$2-AB$2)*X327)</f>
        <v>177.91281164383349</v>
      </c>
      <c r="AD327" s="47"/>
      <c r="AE327" s="3" t="s">
        <v>69</v>
      </c>
      <c r="AF327" s="20" cm="1">
        <f t="array" aca="1" ref="AF327" ca="1">MIN(Y327:Y330 / $D$11:$D$14)</f>
        <v>0.98930115191204882</v>
      </c>
      <c r="AG327" s="20" cm="1">
        <f t="array" aca="1" ref="AG327" ca="1">MIN(Z327:Z330 / $D$11:$D$14)</f>
        <v>2.0259968801512334</v>
      </c>
      <c r="AH327" s="20" cm="1">
        <f t="array" aca="1" ref="AH327" ca="1">MIN(AA327:AA330 / $D$11:$D$14)</f>
        <v>1.6922684705674869</v>
      </c>
      <c r="AI327" s="20" cm="1">
        <f t="array" aca="1" ref="AI327" ca="1">MIN(AB327:AB330 / $D$11:$D$14)</f>
        <v>1.677868630427285</v>
      </c>
      <c r="AJ327" s="20" cm="1">
        <f t="array" aca="1" ref="AJ327" ca="1">MIN(AC327:AC330 / $D$11:$D$14)</f>
        <v>1.2846909773415518</v>
      </c>
      <c r="AK327" s="72">
        <f t="array" aca="1" ref="AK327" ca="1">SUMPRODUCT(AF328:AJ328, EXP(-$E$3*$AF$2:$AJ$2))</f>
        <v>109276.37026128646</v>
      </c>
      <c r="AL327" s="70">
        <f ca="1">MAX(AC328 - $D$11, 0) * EXP(-$E$2*$E$3)</f>
        <v>22.171755608696415</v>
      </c>
    </row>
    <row r="328" spans="7:38" ht="14.55" customHeight="1" x14ac:dyDescent="0.3">
      <c r="G328" s="3">
        <v>326</v>
      </c>
      <c r="H328" s="58">
        <v>-0.38170993543577247</v>
      </c>
      <c r="I328" s="58">
        <v>-0.12724021020116028</v>
      </c>
      <c r="J328" s="58">
        <v>0.79741084019959252</v>
      </c>
      <c r="K328" s="59">
        <v>-0.56947102186958876</v>
      </c>
      <c r="L328" s="60">
        <f t="array" ref="L328:O328">TRANSPOSE(MMULT(Option!$B$25:$E$28, TRANSPOSE(H328:K328)))</f>
        <v>-0.38170993543577247</v>
      </c>
      <c r="M328" s="60">
        <v>-0.26930155311209086</v>
      </c>
      <c r="N328" s="60">
        <v>0.51437068496641336</v>
      </c>
      <c r="O328" s="60">
        <v>-0.5180304711997642</v>
      </c>
      <c r="P328" s="56" t="str">
        <f t="shared" si="404"/>
        <v>66/1</v>
      </c>
      <c r="R328" s="80"/>
      <c r="S328" s="3" t="s">
        <v>29</v>
      </c>
      <c r="T328" s="60">
        <f ca="1"/>
        <v>2.2665291191303991</v>
      </c>
      <c r="U328" s="60">
        <f ca="1"/>
        <v>0.14646427803827677</v>
      </c>
      <c r="V328" s="60">
        <f ca="1"/>
        <v>-0.10756403961357899</v>
      </c>
      <c r="W328" s="60">
        <f ca="1"/>
        <v>-4.1841552278631317E-2</v>
      </c>
      <c r="X328" s="60">
        <f ca="1"/>
        <v>-1.5118604557196949</v>
      </c>
      <c r="Y328" s="52">
        <f ca="1">$B$12 * EXP(($E$3 - $C$12^2/2) * Y$2 + $C$12*SQRT(Y$2)*T328)</f>
        <v>198.36899783475113</v>
      </c>
      <c r="Z328" s="52">
        <f ca="1">Y328 * EXP(($E$3 - $C$12^2/2) * (Z$2-Y$2) + $C$12*SQRT(Z$2-Y$2)*U328)</f>
        <v>208.31850970873447</v>
      </c>
      <c r="AA328" s="52">
        <f ca="1">Z328 * EXP(($E$3 - $C$12^2/2) * (AA$2-Z$2) + $C$12*SQRT(AA$2-Z$2)*V328)</f>
        <v>202.71458272131693</v>
      </c>
      <c r="AB328" s="52">
        <f ca="1">AA328 * EXP(($E$3 - $C$12^2/2) * (AB$2-AA$2) + $C$12*SQRT(AB$2-AA$2)*W328)</f>
        <v>201.1893546579324</v>
      </c>
      <c r="AC328" s="52">
        <f ca="1">AB328 * EXP(($E$3 - $C$12^2/2) * (AC$2-AB$2) + $C$12*SQRT(AC$2-AB$2)*X328)</f>
        <v>128.46909773415518</v>
      </c>
      <c r="AD328" s="47"/>
      <c r="AE328" s="3" t="s">
        <v>47</v>
      </c>
      <c r="AF328" s="64">
        <f t="shared" ref="AF328" ca="1" si="410">($B$5*AF330 + (1 + $B$6)*AF329)*$B$2</f>
        <v>15000</v>
      </c>
      <c r="AG328" s="64">
        <f t="shared" ref="AG328" ca="1" si="411">($B$5*AG330 + (1 + $B$6)*AG329)*$B$2</f>
        <v>105000</v>
      </c>
      <c r="AH328" s="64">
        <f t="shared" ref="AH328" ca="1" si="412">($B$5*AH330 + (1 + $B$6)*AH329)*$B$2</f>
        <v>0</v>
      </c>
      <c r="AI328" s="64">
        <f t="shared" ref="AI328" ca="1" si="413">($B$5*AI330 + (1 + $B$6)*AI329)*$B$2</f>
        <v>0</v>
      </c>
      <c r="AJ328" s="64" cm="1">
        <f t="array" aca="1" ref="AJ328" ca="1">($B$5*AJ330 + (1 + $B$6)*AJ329 + AND(NOT(AF329:AJ329)))*$B$2</f>
        <v>0</v>
      </c>
      <c r="AK328" s="73"/>
      <c r="AL328" s="70"/>
    </row>
    <row r="329" spans="7:38" ht="14.55" customHeight="1" x14ac:dyDescent="0.3">
      <c r="G329" s="3">
        <v>327</v>
      </c>
      <c r="H329" s="58">
        <v>2.0788448685449681</v>
      </c>
      <c r="I329" s="58">
        <v>0.65020969102486104</v>
      </c>
      <c r="J329" s="58">
        <v>0.76973201373927902</v>
      </c>
      <c r="K329" s="59">
        <v>-0.95698491702634081</v>
      </c>
      <c r="L329" s="60">
        <f t="array" ref="L329:O329">TRANSPOSE(MMULT(Option!$B$25:$E$28, TRANSPOSE(H329:K329)))</f>
        <v>2.0788448685449681</v>
      </c>
      <c r="M329" s="60">
        <v>1.427464972761042</v>
      </c>
      <c r="N329" s="60">
        <v>1.6778661873248026</v>
      </c>
      <c r="O329" s="60">
        <v>0.33252619524165428</v>
      </c>
      <c r="P329" s="56" t="str">
        <f t="shared" si="404"/>
        <v>66/2</v>
      </c>
      <c r="R329" s="80"/>
      <c r="S329" s="3" t="s">
        <v>31</v>
      </c>
      <c r="T329" s="60">
        <f ca="1"/>
        <v>1.4093579440451407</v>
      </c>
      <c r="U329" s="60">
        <f ca="1"/>
        <v>1.4481877931633589</v>
      </c>
      <c r="V329" s="60">
        <f ca="1"/>
        <v>-0.74895697059801969</v>
      </c>
      <c r="W329" s="60">
        <f ca="1"/>
        <v>-0.45017438126258558</v>
      </c>
      <c r="X329" s="60">
        <f ca="1"/>
        <v>-0.45252453908670948</v>
      </c>
      <c r="Y329" s="52">
        <f ca="1">$B$13 * EXP(($E$3 - $C$13^2/2) * Y$2 + $C$13*SQRT(Y$2)*T329)</f>
        <v>153.38905994331009</v>
      </c>
      <c r="Z329" s="52">
        <f ca="1">Y329 * EXP(($E$3 - $C$13^2/2) * (Z$2-Y$2) + $C$13*SQRT(Z$2-Y$2)*U329)</f>
        <v>238.03885273898925</v>
      </c>
      <c r="AA329" s="52">
        <f ca="1">Z329 * EXP(($E$3 - $C$13^2/2) * (AA$2-Z$2) + $C$13*SQRT(AA$2-Z$2)*V329)</f>
        <v>191.0904384981572</v>
      </c>
      <c r="AB329" s="52">
        <f ca="1">AA329 * EXP(($E$3 - $C$13^2/2) * (AB$2-AA$2) + $C$13*SQRT(AB$2-AA$2)*W329)</f>
        <v>167.7868630427285</v>
      </c>
      <c r="AC329" s="52">
        <f ca="1">AB329 * EXP(($E$3 - $C$13^2/2) * (AC$2-AB$2) + $C$13*SQRT(AC$2-AB$2)*X329)</f>
        <v>147.22133576784714</v>
      </c>
      <c r="AD329" s="47"/>
      <c r="AE329" s="3" t="s">
        <v>46</v>
      </c>
      <c r="AF329" s="52" t="b">
        <f t="shared" ref="AF329" ca="1" si="414">AF327 &gt;= $B$4</f>
        <v>0</v>
      </c>
      <c r="AG329" s="52" t="b">
        <f t="array" aca="1" ref="AG329" ca="1">AND(AG327 &gt;= $B$4, NOT(OR($AF329:AF329)))</f>
        <v>1</v>
      </c>
      <c r="AH329" s="52" t="b">
        <f t="array" aca="1" ref="AH329" ca="1">AND(AH327 &gt;= $B$4, NOT(OR($AF329:AG329)))</f>
        <v>0</v>
      </c>
      <c r="AI329" s="52" t="b">
        <f t="array" aca="1" ref="AI329" ca="1">AND(AI327 &gt;= $B$4, NOT(OR($AF329:AH329)))</f>
        <v>0</v>
      </c>
      <c r="AJ329" s="52" t="b">
        <f t="array" aca="1" ref="AJ329" ca="1">AND(AJ327 &gt;= $B$4, NOT(OR($AF329:AI329)))</f>
        <v>0</v>
      </c>
      <c r="AK329" s="73"/>
      <c r="AL329" s="70"/>
    </row>
    <row r="330" spans="7:38" ht="14.55" customHeight="1" x14ac:dyDescent="0.3">
      <c r="G330" s="3">
        <v>328</v>
      </c>
      <c r="H330" s="58">
        <v>0.45021717124587624</v>
      </c>
      <c r="I330" s="58">
        <v>-0.56395558562070747</v>
      </c>
      <c r="J330" s="58">
        <v>-0.15884807432627274</v>
      </c>
      <c r="K330" s="59">
        <v>-0.4563620263130127</v>
      </c>
      <c r="L330" s="60">
        <f t="array" ref="L330:O330">TRANSPOSE(MMULT(Option!$B$25:$E$28, TRANSPOSE(H330:K330)))</f>
        <v>0.45021717124587624</v>
      </c>
      <c r="M330" s="60">
        <v>-0.33678696344165771</v>
      </c>
      <c r="N330" s="60">
        <v>-0.10710923178926393</v>
      </c>
      <c r="O330" s="60">
        <v>-0.38940042986744633</v>
      </c>
      <c r="P330" s="56" t="str">
        <f t="shared" si="404"/>
        <v>66/3</v>
      </c>
      <c r="R330" s="80"/>
      <c r="S330" s="3" t="s">
        <v>30</v>
      </c>
      <c r="T330" s="60">
        <f ca="1"/>
        <v>-5.2521640942738701E-2</v>
      </c>
      <c r="U330" s="60">
        <f ca="1"/>
        <v>2.3727278606750577</v>
      </c>
      <c r="V330" s="60">
        <f ca="1"/>
        <v>-0.61663982258114713</v>
      </c>
      <c r="W330" s="60">
        <f ca="1"/>
        <v>0.38582811794928384</v>
      </c>
      <c r="X330" s="60">
        <f ca="1"/>
        <v>-0.79996736254830125</v>
      </c>
      <c r="Y330" s="52">
        <f ca="1">$B$14 * EXP(($E$3 - $C$14^2/2) * Y$2 + $C$14*SQRT(Y$2)*T330)</f>
        <v>98.930115191204877</v>
      </c>
      <c r="Z330" s="52">
        <f ca="1">Y330 * EXP(($E$3 - $C$14^2/2) * (Z$2-Y$2) + $C$14*SQRT(Z$2-Y$2)*U330)</f>
        <v>202.59968801512335</v>
      </c>
      <c r="AA330" s="52">
        <f ca="1">Z330 * EXP(($E$3 - $C$14^2/2) * (AA$2-Z$2) + $C$14*SQRT(AA$2-Z$2)*V330)</f>
        <v>169.22684705674868</v>
      </c>
      <c r="AB330" s="52">
        <f ca="1">AA330 * EXP(($E$3 - $C$14^2/2) * (AB$2-AA$2) + $C$14*SQRT(AB$2-AA$2)*W330)</f>
        <v>190.94559423220559</v>
      </c>
      <c r="AC330" s="52">
        <f ca="1">AB330 * EXP(($E$3 - $C$14^2/2) * (AC$2-AB$2) + $C$14*SQRT(AC$2-AB$2)*X330)</f>
        <v>150.95749871820445</v>
      </c>
      <c r="AD330" s="47"/>
      <c r="AE330" s="3" t="s">
        <v>68</v>
      </c>
      <c r="AF330" s="52" t="b">
        <f ca="1">AND(AF327&gt;$B$3, NOT(OR($AF329:AF329)))</f>
        <v>1</v>
      </c>
      <c r="AG330" s="52" t="b">
        <f ca="1">AND(AG327&gt;$B$3, NOT(OR($AF329:AG329)))</f>
        <v>0</v>
      </c>
      <c r="AH330" s="52" t="b">
        <f ca="1">AND(AH327&gt;$B$3, NOT(OR($AF329:AH329)))</f>
        <v>0</v>
      </c>
      <c r="AI330" s="52" t="b">
        <f ca="1">AND(AI327&gt;$B$3, NOT(OR($AF329:AI329)))</f>
        <v>0</v>
      </c>
      <c r="AJ330" s="52" t="b">
        <f ca="1">AND(AJ327&gt;$B$3, NOT(OR($AF329:AJ329)))</f>
        <v>0</v>
      </c>
      <c r="AK330" s="74"/>
      <c r="AL330" s="70"/>
    </row>
    <row r="331" spans="7:38" ht="14.55" customHeight="1" x14ac:dyDescent="0.3">
      <c r="G331" s="3">
        <v>329</v>
      </c>
      <c r="H331" s="58">
        <v>1.5030654388342335</v>
      </c>
      <c r="I331" s="58">
        <v>-0.61132001988601881</v>
      </c>
      <c r="J331" s="58">
        <v>-2.3420564138879389</v>
      </c>
      <c r="K331" s="59">
        <v>1.1084920417017574</v>
      </c>
      <c r="L331" s="60">
        <f t="array" ref="L331:O331">TRANSPOSE(MMULT(Option!$B$25:$E$28, TRANSPOSE(H331:K331)))</f>
        <v>1.5030654388342335</v>
      </c>
      <c r="M331" s="60">
        <v>4.094212253977525E-2</v>
      </c>
      <c r="N331" s="60">
        <v>-1.6159067051111067</v>
      </c>
      <c r="O331" s="60">
        <v>0.93327828498676313</v>
      </c>
      <c r="P331" s="56" t="str">
        <f t="shared" si="404"/>
        <v>66/4</v>
      </c>
      <c r="R331" s="80">
        <v>83</v>
      </c>
      <c r="S331" s="3" t="s">
        <v>28</v>
      </c>
      <c r="T331" s="60">
        <f t="array" aca="1" ref="T331:T334" ca="1">TRANSPOSE(OFFSET($L$3, MATCH($R331 &amp; "/" &amp; T$2, $P$3:$P$5002, 0) - 1, 0, 1, $E$1))</f>
        <v>-0.75957061297578021</v>
      </c>
      <c r="U331" s="60">
        <f t="array" aca="1" ref="U331:U334" ca="1">TRANSPOSE(OFFSET($L$3, MATCH($R331 &amp; "/" &amp; U$2, $P$3:$P$5002, 0) - 1, 0, 1, $E$1))</f>
        <v>4.456580626136783E-2</v>
      </c>
      <c r="V331" s="60">
        <f t="array" aca="1" ref="V331:V334" ca="1">TRANSPOSE(OFFSET($L$3, MATCH($R331 &amp; "/" &amp; V$2, $P$3:$P$5002, 0) - 1, 0, 1, $E$1))</f>
        <v>-1.7171886712167066</v>
      </c>
      <c r="W331" s="60">
        <f t="array" aca="1" ref="W331:W334" ca="1">TRANSPOSE(OFFSET($L$3, MATCH($R331 &amp; "/" &amp; W$2, $P$3:$P$5002, 0) - 1, 0, 1, $E$1))</f>
        <v>1.367365578403692</v>
      </c>
      <c r="X331" s="60">
        <f t="array" aca="1" ref="X331:X334" ca="1">TRANSPOSE(OFFSET($L$3, MATCH($R331 &amp; "/" &amp; X$2, $P$3:$P$5002, 0) - 1, 0, 1, $E$1))</f>
        <v>0.97094307369204014</v>
      </c>
      <c r="Y331" s="52">
        <f ca="1">$B$11 * EXP(($E$3 - $C$11^2/2) * Y$2 + $C$11*SQRT(Y$2)*T331)</f>
        <v>80.021792361347963</v>
      </c>
      <c r="Z331" s="52">
        <f ca="1">Y331 * EXP(($E$3 - $C$11^2/2) * (Z$2-Y$2) + $C$11*SQRT(Z$2-Y$2)*U331)</f>
        <v>81.505356659774378</v>
      </c>
      <c r="AA331" s="52">
        <f ca="1">Z331 * EXP(($E$3 - $C$11^2/2) * (AA$2-Z$2) + $C$11*SQRT(AA$2-Z$2)*V331)</f>
        <v>48.935942288267356</v>
      </c>
      <c r="AB331" s="52">
        <f ca="1">AA331 * EXP(($E$3 - $C$11^2/2) * (AB$2-AA$2) + $C$11*SQRT(AB$2-AA$2)*W331)</f>
        <v>74.12269910764897</v>
      </c>
      <c r="AC331" s="52">
        <f ca="1">AB331 * EXP(($E$3 - $C$11^2/2) * (AC$2-AB$2) + $C$11*SQRT(AC$2-AB$2)*X331)</f>
        <v>99.683955699696668</v>
      </c>
      <c r="AD331" s="47"/>
      <c r="AE331" s="3" t="s">
        <v>69</v>
      </c>
      <c r="AF331" s="20" cm="1">
        <f t="array" aca="1" ref="AF331" ca="1">MIN(Y331:Y334 / $D$11:$D$14)</f>
        <v>0.80021792361347965</v>
      </c>
      <c r="AG331" s="20" cm="1">
        <f t="array" aca="1" ref="AG331" ca="1">MIN(Z331:Z334 / $D$11:$D$14)</f>
        <v>0.81505356659774375</v>
      </c>
      <c r="AH331" s="20" cm="1">
        <f t="array" aca="1" ref="AH331" ca="1">MIN(AA331:AA334 / $D$11:$D$14)</f>
        <v>0.48935942288267353</v>
      </c>
      <c r="AI331" s="20" cm="1">
        <f t="array" aca="1" ref="AI331" ca="1">MIN(AB331:AB334 / $D$11:$D$14)</f>
        <v>0.74122699107648971</v>
      </c>
      <c r="AJ331" s="20" cm="1">
        <f t="array" aca="1" ref="AJ331" ca="1">MIN(AC331:AC334 / $D$11:$D$14)</f>
        <v>0.89758020572256214</v>
      </c>
      <c r="AK331" s="72">
        <f t="array" aca="1" ref="AK331" ca="1">SUMPRODUCT(AF332:AJ332, EXP(-$E$3*$AF$2:$AJ$2))</f>
        <v>117403.09269126164</v>
      </c>
      <c r="AL331" s="70">
        <f ca="1">MAX(AC332 - $D$11, 0) * EXP(-$E$2*$E$3)</f>
        <v>0.47045559241004309</v>
      </c>
    </row>
    <row r="332" spans="7:38" ht="14.55" customHeight="1" x14ac:dyDescent="0.3">
      <c r="G332" s="3">
        <v>330</v>
      </c>
      <c r="H332" s="58">
        <v>-1.0428493359287268</v>
      </c>
      <c r="I332" s="58">
        <v>0.46715691076780363</v>
      </c>
      <c r="J332" s="58">
        <v>1.4366693806808175</v>
      </c>
      <c r="K332" s="59">
        <v>-1.4190790763179535</v>
      </c>
      <c r="L332" s="60">
        <f t="array" ref="L332:O332">TRANSPOSE(MMULT(Option!$B$25:$E$28, TRANSPOSE(H332:K332)))</f>
        <v>-1.0428493359287268</v>
      </c>
      <c r="M332" s="60">
        <v>1.10166466315475E-2</v>
      </c>
      <c r="N332" s="60">
        <v>0.96703183826920636</v>
      </c>
      <c r="O332" s="60">
        <v>-1.229626907972087</v>
      </c>
      <c r="P332" s="56" t="str">
        <f t="shared" si="404"/>
        <v>66/5</v>
      </c>
      <c r="R332" s="80"/>
      <c r="S332" s="3" t="s">
        <v>29</v>
      </c>
      <c r="T332" s="60">
        <f ca="1"/>
        <v>0.91797332755981298</v>
      </c>
      <c r="U332" s="60">
        <f ca="1"/>
        <v>-0.13217917701221579</v>
      </c>
      <c r="V332" s="60">
        <f ca="1"/>
        <v>-1.1195781300620495</v>
      </c>
      <c r="W332" s="60">
        <f ca="1"/>
        <v>0.55239338678723227</v>
      </c>
      <c r="X332" s="60">
        <f ca="1"/>
        <v>-0.28186741700672757</v>
      </c>
      <c r="Y332" s="52">
        <f ca="1">$B$12 * EXP(($E$3 - $C$12^2/2) * Y$2 + $C$12*SQRT(Y$2)*T332)</f>
        <v>132.36485786032338</v>
      </c>
      <c r="Z332" s="52">
        <f ca="1">Y332 * EXP(($E$3 - $C$12^2/2) * (Z$2-Y$2) + $C$12*SQRT(Z$2-Y$2)*U332)</f>
        <v>127.85648592024216</v>
      </c>
      <c r="AA332" s="52">
        <f ca="1">Z332 * EXP(($E$3 - $C$12^2/2) * (AA$2-Z$2) + $C$12*SQRT(AA$2-Z$2)*V332)</f>
        <v>91.838811557909423</v>
      </c>
      <c r="AB332" s="52">
        <f ca="1">AA332 * EXP(($E$3 - $C$12^2/2) * (AB$2-AA$2) + $C$12*SQRT(AB$2-AA$2)*W332)</f>
        <v>108.93517800991694</v>
      </c>
      <c r="AC332" s="52">
        <f ca="1">AB332 * EXP(($E$3 - $C$12^2/2) * (AC$2-AB$2) + $C$12*SQRT(AC$2-AB$2)*X332)</f>
        <v>100.60407693807738</v>
      </c>
      <c r="AD332" s="47"/>
      <c r="AE332" s="3" t="s">
        <v>47</v>
      </c>
      <c r="AF332" s="64">
        <f t="shared" ref="AF332" ca="1" si="415">($B$5*AF334 + (1 + $B$6)*AF333)*$B$2</f>
        <v>15000</v>
      </c>
      <c r="AG332" s="64">
        <f t="shared" ref="AG332" ca="1" si="416">($B$5*AG334 + (1 + $B$6)*AG333)*$B$2</f>
        <v>15000</v>
      </c>
      <c r="AH332" s="64">
        <f t="shared" ref="AH332" ca="1" si="417">($B$5*AH334 + (1 + $B$6)*AH333)*$B$2</f>
        <v>0</v>
      </c>
      <c r="AI332" s="64">
        <f t="shared" ref="AI332" ca="1" si="418">($B$5*AI334 + (1 + $B$6)*AI333)*$B$2</f>
        <v>0</v>
      </c>
      <c r="AJ332" s="64" cm="1">
        <f t="array" aca="1" ref="AJ332" ca="1">($B$5*AJ334 + (1 + $B$6)*AJ333 + AND(NOT(AF333:AJ333)))*$B$2</f>
        <v>114999.99999999999</v>
      </c>
      <c r="AK332" s="73"/>
      <c r="AL332" s="70"/>
    </row>
    <row r="333" spans="7:38" ht="14.55" customHeight="1" x14ac:dyDescent="0.3">
      <c r="G333" s="3">
        <v>331</v>
      </c>
      <c r="H333" s="58">
        <v>-1.0611512997918002</v>
      </c>
      <c r="I333" s="58">
        <v>-2.1519511369874951</v>
      </c>
      <c r="J333" s="58">
        <v>1.1938705562958489</v>
      </c>
      <c r="K333" s="59">
        <v>0.86250233313858538</v>
      </c>
      <c r="L333" s="60">
        <f t="array" ref="L333:O333">TRANSPOSE(MMULT(Option!$B$25:$E$28, TRANSPOSE(H333:K333)))</f>
        <v>-1.0611512997918002</v>
      </c>
      <c r="M333" s="60">
        <v>-2.3967563153350162</v>
      </c>
      <c r="N333" s="60">
        <v>6.0614922360254786E-2</v>
      </c>
      <c r="O333" s="60">
        <v>-1.6351060472139967E-2</v>
      </c>
      <c r="P333" s="56" t="str">
        <f t="shared" si="404"/>
        <v>67/1</v>
      </c>
      <c r="R333" s="80"/>
      <c r="S333" s="3" t="s">
        <v>31</v>
      </c>
      <c r="T333" s="60">
        <f ca="1"/>
        <v>-0.53477639722057901</v>
      </c>
      <c r="U333" s="60">
        <f ca="1"/>
        <v>0.37906243806967116</v>
      </c>
      <c r="V333" s="60">
        <f ca="1"/>
        <v>-0.75406588878110448</v>
      </c>
      <c r="W333" s="60">
        <f ca="1"/>
        <v>2.0116660500594077</v>
      </c>
      <c r="X333" s="60">
        <f ca="1"/>
        <v>-0.26041646364130522</v>
      </c>
      <c r="Y333" s="52">
        <f ca="1">$B$13 * EXP(($E$3 - $C$13^2/2) * Y$2 + $C$13*SQRT(Y$2)*T333)</f>
        <v>85.604449918173884</v>
      </c>
      <c r="Z333" s="52">
        <f ca="1">Y333 * EXP(($E$3 - $C$13^2/2) * (Z$2-Y$2) + $C$13*SQRT(Z$2-Y$2)*U333)</f>
        <v>96.395160516257377</v>
      </c>
      <c r="AA333" s="52">
        <f ca="1">Z333 * EXP(($E$3 - $C$13^2/2) * (AA$2-Z$2) + $C$13*SQRT(AA$2-Z$2)*V333)</f>
        <v>77.264626032342434</v>
      </c>
      <c r="AB333" s="52">
        <f ca="1">AA333 * EXP(($E$3 - $C$13^2/2) * (AB$2-AA$2) + $C$13*SQRT(AB$2-AA$2)*W333)</f>
        <v>141.98707702963199</v>
      </c>
      <c r="AC333" s="52">
        <f ca="1">AB333 * EXP(($E$3 - $C$13^2/2) * (AC$2-AB$2) + $C$13*SQRT(AC$2-AB$2)*X333)</f>
        <v>131.9748148160088</v>
      </c>
      <c r="AD333" s="47"/>
      <c r="AE333" s="3" t="s">
        <v>46</v>
      </c>
      <c r="AF333" s="52" t="b">
        <f t="shared" ref="AF333" ca="1" si="419">AF331 &gt;= $B$4</f>
        <v>0</v>
      </c>
      <c r="AG333" s="52" t="b">
        <f t="array" aca="1" ref="AG333" ca="1">AND(AG331 &gt;= $B$4, NOT(OR($AF333:AF333)))</f>
        <v>0</v>
      </c>
      <c r="AH333" s="52" t="b">
        <f t="array" aca="1" ref="AH333" ca="1">AND(AH331 &gt;= $B$4, NOT(OR($AF333:AG333)))</f>
        <v>0</v>
      </c>
      <c r="AI333" s="52" t="b">
        <f t="array" aca="1" ref="AI333" ca="1">AND(AI331 &gt;= $B$4, NOT(OR($AF333:AH333)))</f>
        <v>0</v>
      </c>
      <c r="AJ333" s="52" t="b">
        <f t="array" aca="1" ref="AJ333" ca="1">AND(AJ331 &gt;= $B$4, NOT(OR($AF333:AI333)))</f>
        <v>0</v>
      </c>
      <c r="AK333" s="73"/>
      <c r="AL333" s="70"/>
    </row>
    <row r="334" spans="7:38" ht="14.55" customHeight="1" x14ac:dyDescent="0.3">
      <c r="G334" s="3">
        <v>332</v>
      </c>
      <c r="H334" s="58">
        <v>6.7108793761406355E-3</v>
      </c>
      <c r="I334" s="58">
        <v>0.62107065897932678</v>
      </c>
      <c r="J334" s="58">
        <v>-0.54513257729704045</v>
      </c>
      <c r="K334" s="59">
        <v>-0.66394046678200702</v>
      </c>
      <c r="L334" s="60">
        <f t="array" ref="L334:O334">TRANSPOSE(MMULT(Option!$B$25:$E$28, TRANSPOSE(H334:K334)))</f>
        <v>6.7108793761406355E-3</v>
      </c>
      <c r="M334" s="60">
        <v>0.57190501308823016</v>
      </c>
      <c r="N334" s="60">
        <v>-0.31347660333733163</v>
      </c>
      <c r="O334" s="60">
        <v>-0.50964480558526026</v>
      </c>
      <c r="P334" s="56" t="str">
        <f t="shared" si="404"/>
        <v>67/2</v>
      </c>
      <c r="R334" s="80"/>
      <c r="S334" s="3" t="s">
        <v>30</v>
      </c>
      <c r="T334" s="60">
        <f ca="1"/>
        <v>1.182468565301745</v>
      </c>
      <c r="U334" s="60">
        <f ca="1"/>
        <v>0.20991695952449599</v>
      </c>
      <c r="V334" s="60">
        <f ca="1"/>
        <v>-1.9081943898663927</v>
      </c>
      <c r="W334" s="60">
        <f ca="1"/>
        <v>0.55652768403243258</v>
      </c>
      <c r="X334" s="60">
        <f ca="1"/>
        <v>-0.48422814200891384</v>
      </c>
      <c r="Y334" s="52">
        <f ca="1">$B$14 * EXP(($E$3 - $C$14^2/2) * Y$2 + $C$14*SQRT(Y$2)*T334)</f>
        <v>143.29576135537351</v>
      </c>
      <c r="Z334" s="52">
        <f ca="1">Y334 * EXP(($E$3 - $C$14^2/2) * (Z$2-Y$2) + $C$14*SQRT(Z$2-Y$2)*U334)</f>
        <v>153.37499085959996</v>
      </c>
      <c r="AA334" s="52">
        <f ca="1">Z334 * EXP(($E$3 - $C$14^2/2) * (AA$2-Z$2) + $C$14*SQRT(AA$2-Z$2)*V334)</f>
        <v>86.958198526002491</v>
      </c>
      <c r="AB334" s="52">
        <f ca="1">AA334 * EXP(($E$3 - $C$14^2/2) * (AB$2-AA$2) + $C$14*SQRT(AB$2-AA$2)*W334)</f>
        <v>103.27401872722622</v>
      </c>
      <c r="AC334" s="52">
        <f ca="1">AB334 * EXP(($E$3 - $C$14^2/2) * (AC$2-AB$2) + $C$14*SQRT(AC$2-AB$2)*X334)</f>
        <v>89.758020572256214</v>
      </c>
      <c r="AD334" s="47"/>
      <c r="AE334" s="3" t="s">
        <v>68</v>
      </c>
      <c r="AF334" s="52" t="b">
        <f ca="1">AND(AF331&gt;$B$3, NOT(OR($AF333:AF333)))</f>
        <v>1</v>
      </c>
      <c r="AG334" s="52" t="b">
        <f ca="1">AND(AG331&gt;$B$3, NOT(OR($AF333:AG333)))</f>
        <v>1</v>
      </c>
      <c r="AH334" s="52" t="b">
        <f ca="1">AND(AH331&gt;$B$3, NOT(OR($AF333:AH333)))</f>
        <v>0</v>
      </c>
      <c r="AI334" s="52" t="b">
        <f ca="1">AND(AI331&gt;$B$3, NOT(OR($AF333:AI333)))</f>
        <v>0</v>
      </c>
      <c r="AJ334" s="52" t="b">
        <f ca="1">AND(AJ331&gt;$B$3, NOT(OR($AF333:AJ333)))</f>
        <v>1</v>
      </c>
      <c r="AK334" s="74"/>
      <c r="AL334" s="70"/>
    </row>
    <row r="335" spans="7:38" ht="14.55" customHeight="1" x14ac:dyDescent="0.3">
      <c r="G335" s="3">
        <v>333</v>
      </c>
      <c r="H335" s="58">
        <v>-1.0640520548605368</v>
      </c>
      <c r="I335" s="58">
        <v>-0.66604498343935969</v>
      </c>
      <c r="J335" s="58">
        <v>0.40065319402533245</v>
      </c>
      <c r="K335" s="59">
        <v>-6.7641486456584854E-2</v>
      </c>
      <c r="L335" s="60">
        <f t="array" ref="L335:O335">TRANSPOSE(MMULT(Option!$B$25:$E$28, TRANSPOSE(H335:K335)))</f>
        <v>-1.0640520548605368</v>
      </c>
      <c r="M335" s="60">
        <v>-1.0360611325155096</v>
      </c>
      <c r="N335" s="60">
        <v>-0.24813460610155269</v>
      </c>
      <c r="O335" s="60">
        <v>-0.57975755136178608</v>
      </c>
      <c r="P335" s="56" t="str">
        <f t="shared" si="404"/>
        <v>67/3</v>
      </c>
      <c r="R335" s="80">
        <v>84</v>
      </c>
      <c r="S335" s="3" t="s">
        <v>28</v>
      </c>
      <c r="T335" s="60">
        <f t="array" aca="1" ref="T335:T338" ca="1">TRANSPOSE(OFFSET($L$3, MATCH($R335 &amp; "/" &amp; T$2, $P$3:$P$5002, 0) - 1, 0, 1, $E$1))</f>
        <v>1.8822056436224421</v>
      </c>
      <c r="U335" s="60">
        <f t="array" aca="1" ref="U335:U338" ca="1">TRANSPOSE(OFFSET($L$3, MATCH($R335 &amp; "/" &amp; U$2, $P$3:$P$5002, 0) - 1, 0, 1, $E$1))</f>
        <v>0.70373788977740626</v>
      </c>
      <c r="V335" s="60">
        <f t="array" aca="1" ref="V335:V338" ca="1">TRANSPOSE(OFFSET($L$3, MATCH($R335 &amp; "/" &amp; V$2, $P$3:$P$5002, 0) - 1, 0, 1, $E$1))</f>
        <v>0.36265671592249593</v>
      </c>
      <c r="W335" s="60">
        <f t="array" aca="1" ref="W335:W338" ca="1">TRANSPOSE(OFFSET($L$3, MATCH($R335 &amp; "/" &amp; W$2, $P$3:$P$5002, 0) - 1, 0, 1, $E$1))</f>
        <v>-0.34648486073915069</v>
      </c>
      <c r="X335" s="60">
        <f t="array" aca="1" ref="X335:X338" ca="1">TRANSPOSE(OFFSET($L$3, MATCH($R335 &amp; "/" &amp; X$2, $P$3:$P$5002, 0) - 1, 0, 1, $E$1))</f>
        <v>-0.22421054298279927</v>
      </c>
      <c r="Y335" s="52">
        <f ca="1">$B$11 * EXP(($E$3 - $C$11^2/2) * Y$2 + $C$11*SQRT(Y$2)*T335)</f>
        <v>176.76689356447901</v>
      </c>
      <c r="Z335" s="52">
        <f ca="1">Y335 * EXP(($E$3 - $C$11^2/2) * (Z$2-Y$2) + $C$11*SQRT(Z$2-Y$2)*U335)</f>
        <v>219.41243993047868</v>
      </c>
      <c r="AA335" s="52">
        <f ca="1">Z335 * EXP(($E$3 - $C$11^2/2) * (AA$2-Z$2) + $C$11*SQRT(AA$2-Z$2)*V335)</f>
        <v>245.85704786498499</v>
      </c>
      <c r="AB335" s="52">
        <f ca="1">AA335 * EXP(($E$3 - $C$11^2/2) * (AB$2-AA$2) + $C$11*SQRT(AB$2-AA$2)*W335)</f>
        <v>222.69537419039244</v>
      </c>
      <c r="AC335" s="52">
        <f ca="1">AB335 * EXP(($E$3 - $C$11^2/2) * (AC$2-AB$2) + $C$11*SQRT(AC$2-AB$2)*X335)</f>
        <v>209.25249642987882</v>
      </c>
      <c r="AD335" s="47"/>
      <c r="AE335" s="3" t="s">
        <v>69</v>
      </c>
      <c r="AF335" s="20" cm="1">
        <f t="array" aca="1" ref="AF335" ca="1">MIN(Y335:Y338 / $D$11:$D$14)</f>
        <v>0.96004270701766858</v>
      </c>
      <c r="AG335" s="20" cm="1">
        <f t="array" aca="1" ref="AG335" ca="1">MIN(Z335:Z338 / $D$11:$D$14)</f>
        <v>0.80273017179171735</v>
      </c>
      <c r="AH335" s="20" cm="1">
        <f t="array" aca="1" ref="AH335" ca="1">MIN(AA335:AA338 / $D$11:$D$14)</f>
        <v>0.57412622232686983</v>
      </c>
      <c r="AI335" s="20" cm="1">
        <f t="array" aca="1" ref="AI335" ca="1">MIN(AB335:AB338 / $D$11:$D$14)</f>
        <v>0.35702212327894112</v>
      </c>
      <c r="AJ335" s="20" cm="1">
        <f t="array" aca="1" ref="AJ335" ca="1">MIN(AC335:AC338 / $D$11:$D$14)</f>
        <v>0.43857622046737282</v>
      </c>
      <c r="AK335" s="72">
        <f t="array" aca="1" ref="AK335" ca="1">SUMPRODUCT(AF336:AJ336, EXP(-$E$3*$AF$2:$AJ$2))</f>
        <v>105721.0809451906</v>
      </c>
      <c r="AL335" s="70">
        <f ca="1">MAX(AC336 - $D$11, 0) * EXP(-$E$2*$E$3)</f>
        <v>5.0643213438990161E-3</v>
      </c>
    </row>
    <row r="336" spans="7:38" ht="14.55" customHeight="1" x14ac:dyDescent="0.3">
      <c r="G336" s="3">
        <v>334</v>
      </c>
      <c r="H336" s="58">
        <v>1.2664503302880783</v>
      </c>
      <c r="I336" s="58">
        <v>0.61028299682394316</v>
      </c>
      <c r="J336" s="58">
        <v>-0.20571233093845992</v>
      </c>
      <c r="K336" s="59">
        <v>0.80860481531360329</v>
      </c>
      <c r="L336" s="60">
        <f t="array" ref="L336:O336">TRANSPOSE(MMULT(Option!$B$25:$E$28, TRANSPOSE(H336:K336)))</f>
        <v>1.2664503302880783</v>
      </c>
      <c r="M336" s="60">
        <v>1.0659137377732741</v>
      </c>
      <c r="N336" s="60">
        <v>0.48571052283948474</v>
      </c>
      <c r="O336" s="60">
        <v>1.3186865924400835</v>
      </c>
      <c r="P336" s="56" t="str">
        <f t="shared" si="404"/>
        <v>67/4</v>
      </c>
      <c r="R336" s="80"/>
      <c r="S336" s="3" t="s">
        <v>29</v>
      </c>
      <c r="T336" s="60">
        <f ca="1"/>
        <v>0.75653032078586069</v>
      </c>
      <c r="U336" s="60">
        <f ca="1"/>
        <v>0.14139275187785075</v>
      </c>
      <c r="V336" s="60">
        <f ca="1"/>
        <v>-0.64884841618670475</v>
      </c>
      <c r="W336" s="60">
        <f ca="1"/>
        <v>-0.73617704131409423</v>
      </c>
      <c r="X336" s="60">
        <f ca="1"/>
        <v>0.40398580170063314</v>
      </c>
      <c r="Y336" s="52">
        <f ca="1">$B$12 * EXP(($E$3 - $C$12^2/2) * Y$2 + $C$12*SQRT(Y$2)*T336)</f>
        <v>126.10681453392473</v>
      </c>
      <c r="Z336" s="52">
        <f ca="1">Y336 * EXP(($E$3 - $C$12^2/2) * (Z$2-Y$2) + $C$12*SQRT(Z$2-Y$2)*U336)</f>
        <v>132.23056557780825</v>
      </c>
      <c r="AA336" s="52">
        <f ca="1">Z336 * EXP(($E$3 - $C$12^2/2) * (AA$2-Z$2) + $C$12*SQRT(AA$2-Z$2)*V336)</f>
        <v>109.38705797357999</v>
      </c>
      <c r="AB336" s="52">
        <f ca="1">AA336 * EXP(($E$3 - $C$12^2/2) * (AB$2-AA$2) + $C$12*SQRT(AB$2-AA$2)*W336)</f>
        <v>88.149961363253965</v>
      </c>
      <c r="AC336" s="52">
        <f ca="1">AB336 * EXP(($E$3 - $C$12^2/2) * (AC$2-AB$2) + $C$12*SQRT(AC$2-AB$2)*X336)</f>
        <v>100.00650271732384</v>
      </c>
      <c r="AD336" s="47"/>
      <c r="AE336" s="3" t="s">
        <v>47</v>
      </c>
      <c r="AF336" s="64">
        <f t="shared" ref="AF336" ca="1" si="420">($B$5*AF338 + (1 + $B$6)*AF337)*$B$2</f>
        <v>15000</v>
      </c>
      <c r="AG336" s="64">
        <f t="shared" ref="AG336" ca="1" si="421">($B$5*AG338 + (1 + $B$6)*AG337)*$B$2</f>
        <v>15000</v>
      </c>
      <c r="AH336" s="64">
        <f t="shared" ref="AH336" ca="1" si="422">($B$5*AH338 + (1 + $B$6)*AH337)*$B$2</f>
        <v>0</v>
      </c>
      <c r="AI336" s="64">
        <f t="shared" ref="AI336" ca="1" si="423">($B$5*AI338 + (1 + $B$6)*AI337)*$B$2</f>
        <v>0</v>
      </c>
      <c r="AJ336" s="64" cm="1">
        <f t="array" aca="1" ref="AJ336" ca="1">($B$5*AJ338 + (1 + $B$6)*AJ337 + AND(NOT(AF337:AJ337)))*$B$2</f>
        <v>100000</v>
      </c>
      <c r="AK336" s="73"/>
      <c r="AL336" s="70"/>
    </row>
    <row r="337" spans="7:38" ht="14.55" customHeight="1" x14ac:dyDescent="0.3">
      <c r="G337" s="3">
        <v>335</v>
      </c>
      <c r="H337" s="58">
        <v>-0.14966240663108024</v>
      </c>
      <c r="I337" s="58">
        <v>-1.1603779084743175</v>
      </c>
      <c r="J337" s="58">
        <v>0.83527136057408446</v>
      </c>
      <c r="K337" s="59">
        <v>0.70117656556640817</v>
      </c>
      <c r="L337" s="60">
        <f t="array" ref="L337:O337">TRANSPOSE(MMULT(Option!$B$25:$E$28, TRANSPOSE(H337:K337)))</f>
        <v>-0.14966240663108024</v>
      </c>
      <c r="M337" s="60">
        <v>-1.1233688827200521</v>
      </c>
      <c r="N337" s="60">
        <v>0.36990401801556771</v>
      </c>
      <c r="O337" s="60">
        <v>0.39975678837499573</v>
      </c>
      <c r="P337" s="56" t="str">
        <f t="shared" si="404"/>
        <v>67/5</v>
      </c>
      <c r="R337" s="80"/>
      <c r="S337" s="3" t="s">
        <v>31</v>
      </c>
      <c r="T337" s="60">
        <f ca="1"/>
        <v>-0.15259169677670315</v>
      </c>
      <c r="U337" s="60">
        <f ca="1"/>
        <v>-0.61319712545817262</v>
      </c>
      <c r="V337" s="60">
        <f ca="1"/>
        <v>-1.1338978688076693</v>
      </c>
      <c r="W337" s="60">
        <f ca="1"/>
        <v>-1.6001717394692363</v>
      </c>
      <c r="X337" s="60">
        <f ca="1"/>
        <v>0.6691195592824708</v>
      </c>
      <c r="Y337" s="52">
        <f ca="1">$B$13 * EXP(($E$3 - $C$13^2/2) * Y$2 + $C$13*SQRT(Y$2)*T337)</f>
        <v>96.004270701766856</v>
      </c>
      <c r="Z337" s="52">
        <f ca="1">Y337 * EXP(($E$3 - $C$13^2/2) * (Z$2-Y$2) + $C$13*SQRT(Z$2-Y$2)*U337)</f>
        <v>80.273017179171731</v>
      </c>
      <c r="AA337" s="52">
        <f ca="1">Z337 * EXP(($E$3 - $C$13^2/2) * (AA$2-Z$2) + $C$13*SQRT(AA$2-Z$2)*V337)</f>
        <v>57.412622232686985</v>
      </c>
      <c r="AB337" s="52">
        <f ca="1">AA337 * EXP(($E$3 - $C$13^2/2) * (AB$2-AA$2) + $C$13*SQRT(AB$2-AA$2)*W337)</f>
        <v>35.702212327894109</v>
      </c>
      <c r="AC337" s="52">
        <f ca="1">AB337 * EXP(($E$3 - $C$13^2/2) * (AC$2-AB$2) + $C$13*SQRT(AC$2-AB$2)*X337)</f>
        <v>43.857622046737283</v>
      </c>
      <c r="AD337" s="47"/>
      <c r="AE337" s="3" t="s">
        <v>46</v>
      </c>
      <c r="AF337" s="52" t="b">
        <f t="shared" ref="AF337" ca="1" si="424">AF335 &gt;= $B$4</f>
        <v>0</v>
      </c>
      <c r="AG337" s="52" t="b">
        <f t="array" aca="1" ref="AG337" ca="1">AND(AG335 &gt;= $B$4, NOT(OR($AF337:AF337)))</f>
        <v>0</v>
      </c>
      <c r="AH337" s="52" t="b">
        <f t="array" aca="1" ref="AH337" ca="1">AND(AH335 &gt;= $B$4, NOT(OR($AF337:AG337)))</f>
        <v>0</v>
      </c>
      <c r="AI337" s="52" t="b">
        <f t="array" aca="1" ref="AI337" ca="1">AND(AI335 &gt;= $B$4, NOT(OR($AF337:AH337)))</f>
        <v>0</v>
      </c>
      <c r="AJ337" s="52" t="b">
        <f t="array" aca="1" ref="AJ337" ca="1">AND(AJ335 &gt;= $B$4, NOT(OR($AF337:AI337)))</f>
        <v>0</v>
      </c>
      <c r="AK337" s="73"/>
      <c r="AL337" s="70"/>
    </row>
    <row r="338" spans="7:38" ht="14.55" customHeight="1" x14ac:dyDescent="0.3">
      <c r="G338" s="3">
        <v>336</v>
      </c>
      <c r="H338" s="58">
        <v>1.2779717563078863</v>
      </c>
      <c r="I338" s="58">
        <v>1.0257045863643843E-2</v>
      </c>
      <c r="J338" s="58">
        <v>-2.0542916198342129</v>
      </c>
      <c r="K338" s="59">
        <v>-1.0266582237657085</v>
      </c>
      <c r="L338" s="60">
        <f t="array" ref="L338:O338">TRANSPOSE(MMULT(Option!$B$25:$E$28, TRANSPOSE(H338:K338)))</f>
        <v>1.2779717563078863</v>
      </c>
      <c r="M338" s="60">
        <v>0.52058944033851084</v>
      </c>
      <c r="N338" s="60">
        <v>-1.2904303798751355</v>
      </c>
      <c r="O338" s="60">
        <v>-0.76625961825548083</v>
      </c>
      <c r="P338" s="56" t="str">
        <f t="shared" si="404"/>
        <v>68/1</v>
      </c>
      <c r="R338" s="80"/>
      <c r="S338" s="3" t="s">
        <v>30</v>
      </c>
      <c r="T338" s="60">
        <f ca="1"/>
        <v>0.27028990214812004</v>
      </c>
      <c r="U338" s="60">
        <f ca="1"/>
        <v>-0.83707430091935908</v>
      </c>
      <c r="V338" s="60">
        <f ca="1"/>
        <v>-0.96345721206034918</v>
      </c>
      <c r="W338" s="60">
        <f ca="1"/>
        <v>-0.1008438972723199</v>
      </c>
      <c r="X338" s="60">
        <f ca="1"/>
        <v>0.26502237197176348</v>
      </c>
      <c r="Y338" s="52">
        <f ca="1">$B$14 * EXP(($E$3 - $C$14^2/2) * Y$2 + $C$14*SQRT(Y$2)*T338)</f>
        <v>108.99011135855206</v>
      </c>
      <c r="Z338" s="52">
        <f ca="1">Y338 * EXP(($E$3 - $C$14^2/2) * (Z$2-Y$2) + $C$14*SQRT(Z$2-Y$2)*U338)</f>
        <v>85.211369209321774</v>
      </c>
      <c r="AA338" s="52">
        <f ca="1">Z338 * EXP(($E$3 - $C$14^2/2) * (AA$2-Z$2) + $C$14*SQRT(AA$2-Z$2)*V338)</f>
        <v>64.141892701422321</v>
      </c>
      <c r="AB338" s="52">
        <f ca="1">AA338 * EXP(($E$3 - $C$14^2/2) * (AB$2-AA$2) + $C$14*SQRT(AB$2-AA$2)*W338)</f>
        <v>62.542387918299468</v>
      </c>
      <c r="AC338" s="52">
        <f ca="1">AB338 * EXP(($E$3 - $C$14^2/2) * (AC$2-AB$2) + $C$14*SQRT(AC$2-AB$2)*X338)</f>
        <v>68.057384917952533</v>
      </c>
      <c r="AD338" s="47"/>
      <c r="AE338" s="3" t="s">
        <v>68</v>
      </c>
      <c r="AF338" s="52" t="b">
        <f ca="1">AND(AF335&gt;$B$3, NOT(OR($AF337:AF337)))</f>
        <v>1</v>
      </c>
      <c r="AG338" s="52" t="b">
        <f ca="1">AND(AG335&gt;$B$3, NOT(OR($AF337:AG337)))</f>
        <v>1</v>
      </c>
      <c r="AH338" s="52" t="b">
        <f ca="1">AND(AH335&gt;$B$3, NOT(OR($AF337:AH337)))</f>
        <v>0</v>
      </c>
      <c r="AI338" s="52" t="b">
        <f ca="1">AND(AI335&gt;$B$3, NOT(OR($AF337:AI337)))</f>
        <v>0</v>
      </c>
      <c r="AJ338" s="52" t="b">
        <f ca="1">AND(AJ335&gt;$B$3, NOT(OR($AF337:AJ337)))</f>
        <v>0</v>
      </c>
      <c r="AK338" s="74"/>
      <c r="AL338" s="70"/>
    </row>
    <row r="339" spans="7:38" ht="14.55" customHeight="1" x14ac:dyDescent="0.3">
      <c r="G339" s="3">
        <v>337</v>
      </c>
      <c r="H339" s="58">
        <v>-0.75529782200976348</v>
      </c>
      <c r="I339" s="58">
        <v>0.44501755157226147</v>
      </c>
      <c r="J339" s="58">
        <v>0.52639234682457325</v>
      </c>
      <c r="K339" s="59">
        <v>-1.2138753485346458</v>
      </c>
      <c r="L339" s="60">
        <f t="array" ref="L339:O339">TRANSPOSE(MMULT(Option!$B$25:$E$28, TRANSPOSE(H339:K339)))</f>
        <v>-0.75529782200976348</v>
      </c>
      <c r="M339" s="60">
        <v>0.10574619432885507</v>
      </c>
      <c r="N339" s="60">
        <v>0.27674951736168313</v>
      </c>
      <c r="O339" s="60">
        <v>-1.1223456582999869</v>
      </c>
      <c r="P339" s="56" t="str">
        <f t="shared" si="404"/>
        <v>68/2</v>
      </c>
      <c r="R339" s="80">
        <v>85</v>
      </c>
      <c r="S339" s="3" t="s">
        <v>28</v>
      </c>
      <c r="T339" s="60">
        <f t="array" aca="1" ref="T339:T342" ca="1">TRANSPOSE(OFFSET($L$3, MATCH($R339 &amp; "/" &amp; T$2, $P$3:$P$5002, 0) - 1, 0, 1, $E$1))</f>
        <v>0.90645442327708703</v>
      </c>
      <c r="U339" s="60">
        <f t="array" aca="1" ref="U339:U342" ca="1">TRANSPOSE(OFFSET($L$3, MATCH($R339 &amp; "/" &amp; U$2, $P$3:$P$5002, 0) - 1, 0, 1, $E$1))</f>
        <v>-1.6916495017436255</v>
      </c>
      <c r="V339" s="60">
        <f t="array" aca="1" ref="V339:V342" ca="1">TRANSPOSE(OFFSET($L$3, MATCH($R339 &amp; "/" &amp; V$2, $P$3:$P$5002, 0) - 1, 0, 1, $E$1))</f>
        <v>-0.6967119528609057</v>
      </c>
      <c r="W339" s="60">
        <f t="array" aca="1" ref="W339:W342" ca="1">TRANSPOSE(OFFSET($L$3, MATCH($R339 &amp; "/" &amp; W$2, $P$3:$P$5002, 0) - 1, 0, 1, $E$1))</f>
        <v>-1.1482234161661991</v>
      </c>
      <c r="X339" s="60">
        <f t="array" aca="1" ref="X339:X342" ca="1">TRANSPOSE(OFFSET($L$3, MATCH($R339 &amp; "/" &amp; X$2, $P$3:$P$5002, 0) - 1, 0, 1, $E$1))</f>
        <v>-0.21055208097449732</v>
      </c>
      <c r="Y339" s="52">
        <f ca="1">$B$11 * EXP(($E$3 - $C$11^2/2) * Y$2 + $C$11*SQRT(Y$2)*T339)</f>
        <v>131.9082378406417</v>
      </c>
      <c r="Z339" s="52">
        <f ca="1">Y339 * EXP(($E$3 - $C$11^2/2) * (Z$2-Y$2) + $C$11*SQRT(Z$2-Y$2)*U339)</f>
        <v>79.807035317896066</v>
      </c>
      <c r="AA339" s="52">
        <f ca="1">Z339 * EXP(($E$3 - $C$11^2/2) * (AA$2-Z$2) + $C$11*SQRT(AA$2-Z$2)*V339)</f>
        <v>65.078750101078157</v>
      </c>
      <c r="AB339" s="52">
        <f ca="1">AA339 * EXP(($E$3 - $C$11^2/2) * (AB$2-AA$2) + $C$11*SQRT(AB$2-AA$2)*W339)</f>
        <v>46.345817552114475</v>
      </c>
      <c r="AC339" s="52">
        <f ca="1">AB339 * EXP(($E$3 - $C$11^2/2) * (AC$2-AB$2) + $C$11*SQRT(AC$2-AB$2)*X339)</f>
        <v>43.726985446167731</v>
      </c>
      <c r="AD339" s="47"/>
      <c r="AE339" s="3" t="s">
        <v>69</v>
      </c>
      <c r="AF339" s="20" cm="1">
        <f t="array" aca="1" ref="AF339" ca="1">MIN(Y339:Y342 / $D$11:$D$14)</f>
        <v>1.1546456640703744</v>
      </c>
      <c r="AG339" s="20" cm="1">
        <f t="array" aca="1" ref="AG339" ca="1">MIN(Z339:Z342 / $D$11:$D$14)</f>
        <v>0.79807035317896069</v>
      </c>
      <c r="AH339" s="20" cm="1">
        <f t="array" aca="1" ref="AH339" ca="1">MIN(AA339:AA342 / $D$11:$D$14)</f>
        <v>0.65078750101078153</v>
      </c>
      <c r="AI339" s="20" cm="1">
        <f t="array" aca="1" ref="AI339" ca="1">MIN(AB339:AB342 / $D$11:$D$14)</f>
        <v>0.46345817552114477</v>
      </c>
      <c r="AJ339" s="20" cm="1">
        <f t="array" aca="1" ref="AJ339" ca="1">MIN(AC339:AC342 / $D$11:$D$14)</f>
        <v>0.43726985446167732</v>
      </c>
      <c r="AK339" s="72">
        <f t="array" aca="1" ref="AK339" ca="1">SUMPRODUCT(AF340:AJ340, EXP(-$E$3*$AF$2:$AJ$2))</f>
        <v>92148.519674651194</v>
      </c>
      <c r="AL339" s="70">
        <f ca="1">MAX(AC340 - $D$11, 0) * EXP(-$E$2*$E$3)</f>
        <v>0</v>
      </c>
    </row>
    <row r="340" spans="7:38" ht="14.55" customHeight="1" x14ac:dyDescent="0.3">
      <c r="G340" s="3">
        <v>338</v>
      </c>
      <c r="H340" s="58">
        <v>0.11967558860831323</v>
      </c>
      <c r="I340" s="58">
        <v>0.37015675654403907</v>
      </c>
      <c r="J340" s="58">
        <v>-0.68458301587370474</v>
      </c>
      <c r="K340" s="59">
        <v>-0.115926733823427</v>
      </c>
      <c r="L340" s="60">
        <f t="array" ref="L340:O340">TRANSPOSE(MMULT(Option!$B$25:$E$28, TRANSPOSE(H340:K340)))</f>
        <v>0.11967558860831323</v>
      </c>
      <c r="M340" s="60">
        <v>0.38712450661580522</v>
      </c>
      <c r="N340" s="60">
        <v>-0.45647612641053681</v>
      </c>
      <c r="O340" s="60">
        <v>-8.8090619688999103E-2</v>
      </c>
      <c r="P340" s="56" t="str">
        <f t="shared" si="404"/>
        <v>68/3</v>
      </c>
      <c r="R340" s="80"/>
      <c r="S340" s="3" t="s">
        <v>29</v>
      </c>
      <c r="T340" s="60">
        <f ca="1"/>
        <v>1.5099135348259147</v>
      </c>
      <c r="U340" s="60">
        <f ca="1"/>
        <v>-0.91047588481219899</v>
      </c>
      <c r="V340" s="60">
        <f ca="1"/>
        <v>-0.40649009071811104</v>
      </c>
      <c r="W340" s="60">
        <f ca="1"/>
        <v>-2.2398777308488924</v>
      </c>
      <c r="X340" s="60">
        <f ca="1"/>
        <v>0.11717930075147118</v>
      </c>
      <c r="Y340" s="52">
        <f ca="1">$B$12 * EXP(($E$3 - $C$12^2/2) * Y$2 + $C$12*SQRT(Y$2)*T340)</f>
        <v>158.08679955216317</v>
      </c>
      <c r="Z340" s="52">
        <f ca="1">Y340 * EXP(($E$3 - $C$12^2/2) * (Z$2-Y$2) + $C$12*SQRT(Z$2-Y$2)*U340)</f>
        <v>120.90456084163401</v>
      </c>
      <c r="AA340" s="52">
        <f ca="1">Z340 * EXP(($E$3 - $C$12^2/2) * (AA$2-Z$2) + $C$12*SQRT(AA$2-Z$2)*V340)</f>
        <v>107.5606047444743</v>
      </c>
      <c r="AB340" s="52">
        <f ca="1">AA340 * EXP(($E$3 - $C$12^2/2) * (AB$2-AA$2) + $C$12*SQRT(AB$2-AA$2)*W340)</f>
        <v>55.207076057895101</v>
      </c>
      <c r="AC340" s="52">
        <f ca="1">AB340 * EXP(($E$3 - $C$12^2/2) * (AC$2-AB$2) + $C$12*SQRT(AC$2-AB$2)*X340)</f>
        <v>57.468957057000772</v>
      </c>
      <c r="AD340" s="47"/>
      <c r="AE340" s="3" t="s">
        <v>47</v>
      </c>
      <c r="AF340" s="64">
        <f t="shared" ref="AF340" ca="1" si="425">($B$5*AF342 + (1 + $B$6)*AF341)*$B$2</f>
        <v>15000</v>
      </c>
      <c r="AG340" s="64">
        <f t="shared" ref="AG340" ca="1" si="426">($B$5*AG342 + (1 + $B$6)*AG341)*$B$2</f>
        <v>0</v>
      </c>
      <c r="AH340" s="64">
        <f t="shared" ref="AH340" ca="1" si="427">($B$5*AH342 + (1 + $B$6)*AH341)*$B$2</f>
        <v>0</v>
      </c>
      <c r="AI340" s="64">
        <f t="shared" ref="AI340" ca="1" si="428">($B$5*AI342 + (1 + $B$6)*AI341)*$B$2</f>
        <v>0</v>
      </c>
      <c r="AJ340" s="64" cm="1">
        <f t="array" aca="1" ref="AJ340" ca="1">($B$5*AJ342 + (1 + $B$6)*AJ341 + AND(NOT(AF341:AJ341)))*$B$2</f>
        <v>100000</v>
      </c>
      <c r="AK340" s="73"/>
      <c r="AL340" s="70"/>
    </row>
    <row r="341" spans="7:38" ht="14.55" customHeight="1" x14ac:dyDescent="0.3">
      <c r="G341" s="3">
        <v>339</v>
      </c>
      <c r="H341" s="58">
        <v>-1.6509989072299827</v>
      </c>
      <c r="I341" s="58">
        <v>-1.2251529541050028</v>
      </c>
      <c r="J341" s="58">
        <v>-0.5173776318447797</v>
      </c>
      <c r="K341" s="59">
        <v>-0.29330971434145531</v>
      </c>
      <c r="L341" s="60">
        <f t="array" ref="L341:O341">TRANSPOSE(MMULT(Option!$B$25:$E$28, TRANSPOSE(H341:K341)))</f>
        <v>-1.6509989072299827</v>
      </c>
      <c r="M341" s="60">
        <v>-1.7832707929089797</v>
      </c>
      <c r="N341" s="60">
        <v>-1.4356378961187517</v>
      </c>
      <c r="O341" s="60">
        <v>-1.3333771212771248</v>
      </c>
      <c r="P341" s="56" t="str">
        <f t="shared" si="404"/>
        <v>68/4</v>
      </c>
      <c r="R341" s="80"/>
      <c r="S341" s="3" t="s">
        <v>31</v>
      </c>
      <c r="T341" s="60">
        <f ca="1"/>
        <v>0.4626450418371863</v>
      </c>
      <c r="U341" s="60">
        <f ca="1"/>
        <v>-0.85078602900028499</v>
      </c>
      <c r="V341" s="60">
        <f ca="1"/>
        <v>0.41954102668365234</v>
      </c>
      <c r="W341" s="60">
        <f ca="1"/>
        <v>-2.2371509033731209</v>
      </c>
      <c r="X341" s="60">
        <f ca="1"/>
        <v>-0.2402789166516871</v>
      </c>
      <c r="Y341" s="52">
        <f ca="1">$B$13 * EXP(($E$3 - $C$13^2/2) * Y$2 + $C$13*SQRT(Y$2)*T341)</f>
        <v>115.46456640703744</v>
      </c>
      <c r="Z341" s="52">
        <f ca="1">Y341 * EXP(($E$3 - $C$13^2/2) * (Z$2-Y$2) + $C$13*SQRT(Z$2-Y$2)*U341)</f>
        <v>89.902692398022936</v>
      </c>
      <c r="AA341" s="52">
        <f ca="1">Z341 * EXP(($E$3 - $C$13^2/2) * (AA$2-Z$2) + $C$13*SQRT(AA$2-Z$2)*V341)</f>
        <v>102.47206223284486</v>
      </c>
      <c r="AB341" s="52">
        <f ca="1">AA341 * EXP(($E$3 - $C$13^2/2) * (AB$2-AA$2) + $C$13*SQRT(AB$2-AA$2)*W341)</f>
        <v>52.638349225759683</v>
      </c>
      <c r="AC341" s="52">
        <f ca="1">AB341 * EXP(($E$3 - $C$13^2/2) * (AC$2-AB$2) + $C$13*SQRT(AC$2-AB$2)*X341)</f>
        <v>49.223012694531484</v>
      </c>
      <c r="AD341" s="47"/>
      <c r="AE341" s="3" t="s">
        <v>46</v>
      </c>
      <c r="AF341" s="52" t="b">
        <f t="shared" ref="AF341" ca="1" si="429">AF339 &gt;= $B$4</f>
        <v>0</v>
      </c>
      <c r="AG341" s="52" t="b">
        <f t="array" aca="1" ref="AG341" ca="1">AND(AG339 &gt;= $B$4, NOT(OR($AF341:AF341)))</f>
        <v>0</v>
      </c>
      <c r="AH341" s="52" t="b">
        <f t="array" aca="1" ref="AH341" ca="1">AND(AH339 &gt;= $B$4, NOT(OR($AF341:AG341)))</f>
        <v>0</v>
      </c>
      <c r="AI341" s="52" t="b">
        <f t="array" aca="1" ref="AI341" ca="1">AND(AI339 &gt;= $B$4, NOT(OR($AF341:AH341)))</f>
        <v>0</v>
      </c>
      <c r="AJ341" s="52" t="b">
        <f t="array" aca="1" ref="AJ341" ca="1">AND(AJ339 &gt;= $B$4, NOT(OR($AF341:AI341)))</f>
        <v>0</v>
      </c>
      <c r="AK341" s="73"/>
      <c r="AL341" s="70"/>
    </row>
    <row r="342" spans="7:38" ht="14.55" customHeight="1" x14ac:dyDescent="0.3">
      <c r="G342" s="3">
        <v>340</v>
      </c>
      <c r="H342" s="58">
        <v>-1.3502725197753525</v>
      </c>
      <c r="I342" s="58">
        <v>-0.64387009089609548</v>
      </c>
      <c r="J342" s="58">
        <v>-0.68664689699848924</v>
      </c>
      <c r="K342" s="59">
        <v>-1.8277738985048797</v>
      </c>
      <c r="L342" s="60">
        <f t="array" ref="L342:O342">TRANSPOSE(MMULT(Option!$B$25:$E$28, TRANSPOSE(H342:K342)))</f>
        <v>-1.3502725197753525</v>
      </c>
      <c r="M342" s="60">
        <v>-1.1302256937600319</v>
      </c>
      <c r="N342" s="60">
        <v>-1.3118026564794629</v>
      </c>
      <c r="O342" s="60">
        <v>-2.4079455818372093</v>
      </c>
      <c r="P342" s="56" t="str">
        <f t="shared" si="404"/>
        <v>68/5</v>
      </c>
      <c r="R342" s="80"/>
      <c r="S342" s="3" t="s">
        <v>30</v>
      </c>
      <c r="T342" s="60">
        <f ca="1"/>
        <v>0.57067009295480919</v>
      </c>
      <c r="U342" s="60">
        <f ca="1"/>
        <v>-1.2989221980397827</v>
      </c>
      <c r="V342" s="60">
        <f ca="1"/>
        <v>1.7521899487353094</v>
      </c>
      <c r="W342" s="60">
        <f ca="1"/>
        <v>-1.503817061627831</v>
      </c>
      <c r="X342" s="60">
        <f ca="1"/>
        <v>1.431930371589142</v>
      </c>
      <c r="Y342" s="52">
        <f ca="1">$B$14 * EXP(($E$3 - $C$14^2/2) * Y$2 + $C$14*SQRT(Y$2)*T342)</f>
        <v>119.26777960494579</v>
      </c>
      <c r="Z342" s="52">
        <f ca="1">Y342 * EXP(($E$3 - $C$14^2/2) * (Z$2-Y$2) + $C$14*SQRT(Z$2-Y$2)*U342)</f>
        <v>81.182081729639833</v>
      </c>
      <c r="AA342" s="52">
        <f ca="1">Z342 * EXP(($E$3 - $C$14^2/2) * (AA$2-Z$2) + $C$14*SQRT(AA$2-Z$2)*V342)</f>
        <v>138.01350450250982</v>
      </c>
      <c r="AB342" s="52">
        <f ca="1">AA342 * EXP(($E$3 - $C$14^2/2) * (AB$2-AA$2) + $C$14*SQRT(AB$2-AA$2)*W342)</f>
        <v>88.341185038382008</v>
      </c>
      <c r="AC342" s="52">
        <f ca="1">AB342 * EXP(($E$3 - $C$14^2/2) * (AC$2-AB$2) + $C$14*SQRT(AC$2-AB$2)*X342)</f>
        <v>136.42643506202586</v>
      </c>
      <c r="AD342" s="47"/>
      <c r="AE342" s="3" t="s">
        <v>68</v>
      </c>
      <c r="AF342" s="52" t="b">
        <f ca="1">AND(AF339&gt;$B$3, NOT(OR($AF341:AF341)))</f>
        <v>1</v>
      </c>
      <c r="AG342" s="52" t="b">
        <f ca="1">AND(AG339&gt;$B$3, NOT(OR($AF341:AG341)))</f>
        <v>0</v>
      </c>
      <c r="AH342" s="52" t="b">
        <f ca="1">AND(AH339&gt;$B$3, NOT(OR($AF341:AH341)))</f>
        <v>0</v>
      </c>
      <c r="AI342" s="52" t="b">
        <f ca="1">AND(AI339&gt;$B$3, NOT(OR($AF341:AI341)))</f>
        <v>0</v>
      </c>
      <c r="AJ342" s="52" t="b">
        <f ca="1">AND(AJ339&gt;$B$3, NOT(OR($AF341:AJ341)))</f>
        <v>0</v>
      </c>
      <c r="AK342" s="74"/>
      <c r="AL342" s="70"/>
    </row>
    <row r="343" spans="7:38" ht="14.55" customHeight="1" x14ac:dyDescent="0.3">
      <c r="G343" s="3">
        <v>341</v>
      </c>
      <c r="H343" s="58">
        <v>-0.98883251395728333</v>
      </c>
      <c r="I343" s="58">
        <v>0.29028061490060431</v>
      </c>
      <c r="J343" s="58">
        <v>-2.3135052222374579</v>
      </c>
      <c r="K343" s="59">
        <v>-4.7074183756772366E-2</v>
      </c>
      <c r="L343" s="60">
        <f t="array" ref="L343:O343">TRANSPOSE(MMULT(Option!$B$25:$E$28, TRANSPOSE(H343:K343)))</f>
        <v>-0.98883251395728333</v>
      </c>
      <c r="M343" s="60">
        <v>-0.12948642747084432</v>
      </c>
      <c r="N343" s="60">
        <v>-2.3514946211844063</v>
      </c>
      <c r="O343" s="60">
        <v>-0.81138160316766728</v>
      </c>
      <c r="P343" s="56" t="str">
        <f t="shared" si="404"/>
        <v>69/1</v>
      </c>
      <c r="R343" s="80">
        <v>86</v>
      </c>
      <c r="S343" s="3" t="s">
        <v>28</v>
      </c>
      <c r="T343" s="60">
        <f t="array" aca="1" ref="T343:T346" ca="1">TRANSPOSE(OFFSET($L$3, MATCH($R343 &amp; "/" &amp; T$2, $P$3:$P$5002, 0) - 1, 0, 1, $E$1))</f>
        <v>-0.43504077949302494</v>
      </c>
      <c r="U343" s="60">
        <f t="array" aca="1" ref="U343:U346" ca="1">TRANSPOSE(OFFSET($L$3, MATCH($R343 &amp; "/" &amp; U$2, $P$3:$P$5002, 0) - 1, 0, 1, $E$1))</f>
        <v>1.5150131723721685</v>
      </c>
      <c r="V343" s="60">
        <f t="array" aca="1" ref="V343:V346" ca="1">TRANSPOSE(OFFSET($L$3, MATCH($R343 &amp; "/" &amp; V$2, $P$3:$P$5002, 0) - 1, 0, 1, $E$1))</f>
        <v>0.19244253801656433</v>
      </c>
      <c r="W343" s="60">
        <f t="array" aca="1" ref="W343:W346" ca="1">TRANSPOSE(OFFSET($L$3, MATCH($R343 &amp; "/" &amp; W$2, $P$3:$P$5002, 0) - 1, 0, 1, $E$1))</f>
        <v>-0.36695776088771642</v>
      </c>
      <c r="X343" s="60">
        <f t="array" aca="1" ref="X343:X346" ca="1">TRANSPOSE(OFFSET($L$3, MATCH($R343 &amp; "/" &amp; X$2, $P$3:$P$5002, 0) - 1, 0, 1, $E$1))</f>
        <v>1.0913767828331198</v>
      </c>
      <c r="Y343" s="52">
        <f ca="1">$B$11 * EXP(($E$3 - $C$11^2/2) * Y$2 + $C$11*SQRT(Y$2)*T343)</f>
        <v>88.204497355697214</v>
      </c>
      <c r="Z343" s="52">
        <f ca="1">Y343 * EXP(($E$3 - $C$11^2/2) * (Z$2-Y$2) + $C$11*SQRT(Z$2-Y$2)*U343)</f>
        <v>139.65315772617987</v>
      </c>
      <c r="AA343" s="52">
        <f ca="1">Z343 * EXP(($E$3 - $C$11^2/2) * (AA$2-Z$2) + $C$11*SQRT(AA$2-Z$2)*V343)</f>
        <v>148.69461891064287</v>
      </c>
      <c r="AB343" s="52">
        <f ca="1">AA343 * EXP(($E$3 - $C$11^2/2) * (AB$2-AA$2) + $C$11*SQRT(AB$2-AA$2)*W343)</f>
        <v>133.86172135937426</v>
      </c>
      <c r="AC343" s="52">
        <f ca="1">AB343 * EXP(($E$3 - $C$11^2/2) * (AC$2-AB$2) + $C$11*SQRT(AC$2-AB$2)*X343)</f>
        <v>186.64723134399517</v>
      </c>
      <c r="AD343" s="47"/>
      <c r="AE343" s="3" t="s">
        <v>69</v>
      </c>
      <c r="AF343" s="20" cm="1">
        <f t="array" aca="1" ref="AF343" ca="1">MIN(Y343:Y346 / $D$11:$D$14)</f>
        <v>0.88204497355697209</v>
      </c>
      <c r="AG343" s="20" cm="1">
        <f t="array" aca="1" ref="AG343" ca="1">MIN(Z343:Z346 / $D$11:$D$14)</f>
        <v>0.80687715365360246</v>
      </c>
      <c r="AH343" s="20" cm="1">
        <f t="array" aca="1" ref="AH343" ca="1">MIN(AA343:AA346 / $D$11:$D$14)</f>
        <v>0.60646991961514363</v>
      </c>
      <c r="AI343" s="20" cm="1">
        <f t="array" aca="1" ref="AI343" ca="1">MIN(AB343:AB346 / $D$11:$D$14)</f>
        <v>0.51546862906405755</v>
      </c>
      <c r="AJ343" s="20" cm="1">
        <f t="array" aca="1" ref="AJ343" ca="1">MIN(AC343:AC346 / $D$11:$D$14)</f>
        <v>0.54720389677062908</v>
      </c>
      <c r="AK343" s="72">
        <f t="array" aca="1" ref="AK343" ca="1">SUMPRODUCT(AF344:AJ344, EXP(-$E$3*$AF$2:$AJ$2))</f>
        <v>105721.0809451906</v>
      </c>
      <c r="AL343" s="70">
        <f ca="1">MAX(AC344 - $D$11, 0) * EXP(-$E$2*$E$3)</f>
        <v>63.695318964589788</v>
      </c>
    </row>
    <row r="344" spans="7:38" ht="14.55" customHeight="1" x14ac:dyDescent="0.3">
      <c r="G344" s="3">
        <v>342</v>
      </c>
      <c r="H344" s="58">
        <v>-0.49304700210269264</v>
      </c>
      <c r="I344" s="58">
        <v>0.78319504411586183</v>
      </c>
      <c r="J344" s="58">
        <v>1.7168217325795285</v>
      </c>
      <c r="K344" s="59">
        <v>-1.5267279608539042</v>
      </c>
      <c r="L344" s="60">
        <f t="array" ref="L344:O344">TRANSPOSE(MMULT(Option!$B$25:$E$28, TRANSPOSE(H344:K344)))</f>
        <v>-0.49304700210269264</v>
      </c>
      <c r="M344" s="60">
        <v>0.52059131387396596</v>
      </c>
      <c r="N344" s="60">
        <v>1.5157716120208111</v>
      </c>
      <c r="O344" s="60">
        <v>-0.96445262192528447</v>
      </c>
      <c r="P344" s="56" t="str">
        <f t="shared" si="404"/>
        <v>69/2</v>
      </c>
      <c r="R344" s="80"/>
      <c r="S344" s="3" t="s">
        <v>29</v>
      </c>
      <c r="T344" s="60">
        <f ca="1"/>
        <v>0.29754630737474158</v>
      </c>
      <c r="U344" s="60">
        <f ca="1"/>
        <v>2.1961657867466937</v>
      </c>
      <c r="V344" s="60">
        <f ca="1"/>
        <v>0.51616104325389878</v>
      </c>
      <c r="W344" s="60">
        <f ca="1"/>
        <v>-0.59541462626383801</v>
      </c>
      <c r="X344" s="60">
        <f ca="1"/>
        <v>-0.50558440412955985</v>
      </c>
      <c r="Y344" s="52">
        <f ca="1">$B$12 * EXP(($E$3 - $C$12^2/2) * Y$2 + $C$12*SQRT(Y$2)*T344)</f>
        <v>109.88496855337229</v>
      </c>
      <c r="Z344" s="52">
        <f ca="1">Y344 * EXP(($E$3 - $C$12^2/2) * (Z$2-Y$2) + $C$12*SQRT(Z$2-Y$2)*U344)</f>
        <v>213.42464386400792</v>
      </c>
      <c r="AA344" s="52">
        <f ca="1">Z344 * EXP(($E$3 - $C$12^2/2) * (AA$2-Z$2) + $C$12*SQRT(AA$2-Z$2)*V344)</f>
        <v>250.41815164675702</v>
      </c>
      <c r="AB344" s="52">
        <f ca="1">AA344 * EXP(($E$3 - $C$12^2/2) * (AB$2-AA$2) + $C$12*SQRT(AB$2-AA$2)*W344)</f>
        <v>210.50464919625273</v>
      </c>
      <c r="AC344" s="52">
        <f ca="1">AB344 * EXP(($E$3 - $C$12^2/2) * (AC$2-AB$2) + $C$12*SQRT(AC$2-AB$2)*X344)</f>
        <v>181.786408474566</v>
      </c>
      <c r="AD344" s="47"/>
      <c r="AE344" s="3" t="s">
        <v>47</v>
      </c>
      <c r="AF344" s="64">
        <f t="shared" ref="AF344" ca="1" si="430">($B$5*AF346 + (1 + $B$6)*AF345)*$B$2</f>
        <v>15000</v>
      </c>
      <c r="AG344" s="64">
        <f t="shared" ref="AG344" ca="1" si="431">($B$5*AG346 + (1 + $B$6)*AG345)*$B$2</f>
        <v>15000</v>
      </c>
      <c r="AH344" s="64">
        <f t="shared" ref="AH344" ca="1" si="432">($B$5*AH346 + (1 + $B$6)*AH345)*$B$2</f>
        <v>0</v>
      </c>
      <c r="AI344" s="64">
        <f t="shared" ref="AI344" ca="1" si="433">($B$5*AI346 + (1 + $B$6)*AI345)*$B$2</f>
        <v>0</v>
      </c>
      <c r="AJ344" s="64" cm="1">
        <f t="array" aca="1" ref="AJ344" ca="1">($B$5*AJ346 + (1 + $B$6)*AJ345 + AND(NOT(AF345:AJ345)))*$B$2</f>
        <v>100000</v>
      </c>
      <c r="AK344" s="73"/>
      <c r="AL344" s="70"/>
    </row>
    <row r="345" spans="7:38" ht="14.55" customHeight="1" x14ac:dyDescent="0.3">
      <c r="G345" s="3">
        <v>343</v>
      </c>
      <c r="H345" s="58">
        <v>-1.450921950799579</v>
      </c>
      <c r="I345" s="58">
        <v>-1.1269150529307976</v>
      </c>
      <c r="J345" s="58">
        <v>1.1826698935266668</v>
      </c>
      <c r="K345" s="59">
        <v>-0.42724654421011726</v>
      </c>
      <c r="L345" s="60">
        <f t="array" ref="L345:O345">TRANSPOSE(MMULT(Option!$B$25:$E$28, TRANSPOSE(H345:K345)))</f>
        <v>-1.450921950799579</v>
      </c>
      <c r="M345" s="60">
        <v>-1.613203486687941</v>
      </c>
      <c r="N345" s="60">
        <v>0.16328646111931733</v>
      </c>
      <c r="O345" s="60">
        <v>-1.0105029655580378</v>
      </c>
      <c r="P345" s="56" t="str">
        <f t="shared" si="404"/>
        <v>69/3</v>
      </c>
      <c r="R345" s="80"/>
      <c r="S345" s="3" t="s">
        <v>31</v>
      </c>
      <c r="T345" s="60">
        <f ca="1"/>
        <v>-0.27905581651920652</v>
      </c>
      <c r="U345" s="60">
        <f ca="1"/>
        <v>-0.46955701099952041</v>
      </c>
      <c r="V345" s="60">
        <f ca="1"/>
        <v>-0.96838766749930627</v>
      </c>
      <c r="W345" s="60">
        <f ca="1"/>
        <v>-0.55859561409109437</v>
      </c>
      <c r="X345" s="60">
        <f ca="1"/>
        <v>0.18248347108313318</v>
      </c>
      <c r="Y345" s="52">
        <f ca="1">$B$13 * EXP(($E$3 - $C$13^2/2) * Y$2 + $C$13*SQRT(Y$2)*T345)</f>
        <v>92.43017004877052</v>
      </c>
      <c r="Z345" s="52">
        <f ca="1">Y345 * EXP(($E$3 - $C$13^2/2) * (Z$2-Y$2) + $C$13*SQRT(Z$2-Y$2)*U345)</f>
        <v>80.687715365360248</v>
      </c>
      <c r="AA345" s="52">
        <f ca="1">Z345 * EXP(($E$3 - $C$13^2/2) * (AA$2-Z$2) + $C$13*SQRT(AA$2-Z$2)*V345)</f>
        <v>60.646991961514367</v>
      </c>
      <c r="AB345" s="52">
        <f ca="1">AA345 * EXP(($E$3 - $C$13^2/2) * (AB$2-AA$2) + $C$13*SQRT(AB$2-AA$2)*W345)</f>
        <v>51.54686290640575</v>
      </c>
      <c r="AC345" s="52">
        <f ca="1">AB345 * EXP(($E$3 - $C$13^2/2) * (AC$2-AB$2) + $C$13*SQRT(AC$2-AB$2)*X345)</f>
        <v>54.720389677062904</v>
      </c>
      <c r="AD345" s="47"/>
      <c r="AE345" s="3" t="s">
        <v>46</v>
      </c>
      <c r="AF345" s="52" t="b">
        <f t="shared" ref="AF345" ca="1" si="434">AF343 &gt;= $B$4</f>
        <v>0</v>
      </c>
      <c r="AG345" s="52" t="b">
        <f t="array" aca="1" ref="AG345" ca="1">AND(AG343 &gt;= $B$4, NOT(OR($AF345:AF345)))</f>
        <v>0</v>
      </c>
      <c r="AH345" s="52" t="b">
        <f t="array" aca="1" ref="AH345" ca="1">AND(AH343 &gt;= $B$4, NOT(OR($AF345:AG345)))</f>
        <v>0</v>
      </c>
      <c r="AI345" s="52" t="b">
        <f t="array" aca="1" ref="AI345" ca="1">AND(AI343 &gt;= $B$4, NOT(OR($AF345:AH345)))</f>
        <v>0</v>
      </c>
      <c r="AJ345" s="52" t="b">
        <f t="array" aca="1" ref="AJ345" ca="1">AND(AJ343 &gt;= $B$4, NOT(OR($AF345:AI345)))</f>
        <v>0</v>
      </c>
      <c r="AK345" s="73"/>
      <c r="AL345" s="70"/>
    </row>
    <row r="346" spans="7:38" ht="14.55" customHeight="1" x14ac:dyDescent="0.3">
      <c r="G346" s="3">
        <v>344</v>
      </c>
      <c r="H346" s="58">
        <v>-7.3047470261202355E-2</v>
      </c>
      <c r="I346" s="58">
        <v>-1.6465855563170615</v>
      </c>
      <c r="J346" s="58">
        <v>1.5541957471486587</v>
      </c>
      <c r="K346" s="59">
        <v>-0.21276155586283385</v>
      </c>
      <c r="L346" s="60">
        <f t="array" ref="L346:O346">TRANSPOSE(MMULT(Option!$B$25:$E$28, TRANSPOSE(H346:K346)))</f>
        <v>-7.3047470261202355E-2</v>
      </c>
      <c r="M346" s="60">
        <v>-1.5383395781132621</v>
      </c>
      <c r="N346" s="60">
        <v>0.90466946918124713</v>
      </c>
      <c r="O346" s="60">
        <v>-0.339246462188943</v>
      </c>
      <c r="P346" s="56" t="str">
        <f t="shared" si="404"/>
        <v>69/4</v>
      </c>
      <c r="R346" s="80"/>
      <c r="S346" s="3" t="s">
        <v>30</v>
      </c>
      <c r="T346" s="60">
        <f ca="1"/>
        <v>1.5429874424944647</v>
      </c>
      <c r="U346" s="60">
        <f ca="1"/>
        <v>1.5548484610691342</v>
      </c>
      <c r="V346" s="60">
        <f ca="1"/>
        <v>1.5366190271010214</v>
      </c>
      <c r="W346" s="60">
        <f ca="1"/>
        <v>-1.2077600462714371</v>
      </c>
      <c r="X346" s="60">
        <f ca="1"/>
        <v>1.1340939836752726</v>
      </c>
      <c r="Y346" s="52">
        <f ca="1">$B$14 * EXP(($E$3 - $C$14^2/2) * Y$2 + $C$14*SQRT(Y$2)*T346)</f>
        <v>159.66317160056914</v>
      </c>
      <c r="Z346" s="52">
        <f ca="1">Y346 * EXP(($E$3 - $C$14^2/2) * (Z$2-Y$2) + $C$14*SQRT(Z$2-Y$2)*U346)</f>
        <v>255.83199437269224</v>
      </c>
      <c r="AA346" s="52">
        <f ca="1">Z346 * EXP(($E$3 - $C$14^2/2) * (AA$2-Z$2) + $C$14*SQRT(AA$2-Z$2)*V346)</f>
        <v>407.68983019803886</v>
      </c>
      <c r="AB346" s="52">
        <f ca="1">AA346 * EXP(($E$3 - $C$14^2/2) * (AB$2-AA$2) + $C$14*SQRT(AB$2-AA$2)*W346)</f>
        <v>285.19656700149818</v>
      </c>
      <c r="AC346" s="52">
        <f ca="1">AB346 * EXP(($E$3 - $C$14^2/2) * (AC$2-AB$2) + $C$14*SQRT(AC$2-AB$2)*X346)</f>
        <v>402.78658116878978</v>
      </c>
      <c r="AD346" s="47"/>
      <c r="AE346" s="3" t="s">
        <v>68</v>
      </c>
      <c r="AF346" s="52" t="b">
        <f ca="1">AND(AF343&gt;$B$3, NOT(OR($AF345:AF345)))</f>
        <v>1</v>
      </c>
      <c r="AG346" s="52" t="b">
        <f ca="1">AND(AG343&gt;$B$3, NOT(OR($AF345:AG345)))</f>
        <v>1</v>
      </c>
      <c r="AH346" s="52" t="b">
        <f ca="1">AND(AH343&gt;$B$3, NOT(OR($AF345:AH345)))</f>
        <v>0</v>
      </c>
      <c r="AI346" s="52" t="b">
        <f ca="1">AND(AI343&gt;$B$3, NOT(OR($AF345:AI345)))</f>
        <v>0</v>
      </c>
      <c r="AJ346" s="52" t="b">
        <f ca="1">AND(AJ343&gt;$B$3, NOT(OR($AF345:AJ345)))</f>
        <v>0</v>
      </c>
      <c r="AK346" s="74"/>
      <c r="AL346" s="70"/>
    </row>
    <row r="347" spans="7:38" ht="14.55" customHeight="1" x14ac:dyDescent="0.3">
      <c r="G347" s="3">
        <v>345</v>
      </c>
      <c r="H347" s="58">
        <v>2.0710465786042835</v>
      </c>
      <c r="I347" s="58">
        <v>-0.5350468126017589</v>
      </c>
      <c r="J347" s="58">
        <v>-1.1782193726781767</v>
      </c>
      <c r="K347" s="59">
        <v>-0.34523354759634167</v>
      </c>
      <c r="L347" s="60">
        <f t="array" ref="L347:O347">TRANSPOSE(MMULT(Option!$B$25:$E$28, TRANSPOSE(H347:K347)))</f>
        <v>2.0710465786042835</v>
      </c>
      <c r="M347" s="60">
        <v>0.33804012762323099</v>
      </c>
      <c r="N347" s="60">
        <v>-0.34653144707783123</v>
      </c>
      <c r="O347" s="60">
        <v>0.16270526562219634</v>
      </c>
      <c r="P347" s="56" t="str">
        <f t="shared" si="404"/>
        <v>69/5</v>
      </c>
      <c r="R347" s="80">
        <v>87</v>
      </c>
      <c r="S347" s="3" t="s">
        <v>28</v>
      </c>
      <c r="T347" s="60">
        <f t="array" aca="1" ref="T347:T350" ca="1">TRANSPOSE(OFFSET($L$3, MATCH($R347 &amp; "/" &amp; T$2, $P$3:$P$5002, 0) - 1, 0, 1, $E$1))</f>
        <v>-0.71364090313181217</v>
      </c>
      <c r="U347" s="60">
        <f t="array" aca="1" ref="U347:U350" ca="1">TRANSPOSE(OFFSET($L$3, MATCH($R347 &amp; "/" &amp; U$2, $P$3:$P$5002, 0) - 1, 0, 1, $E$1))</f>
        <v>0.96101502044234099</v>
      </c>
      <c r="V347" s="60">
        <f t="array" aca="1" ref="V347:V350" ca="1">TRANSPOSE(OFFSET($L$3, MATCH($R347 &amp; "/" &amp; V$2, $P$3:$P$5002, 0) - 1, 0, 1, $E$1))</f>
        <v>1.5997764500954168</v>
      </c>
      <c r="W347" s="60">
        <f t="array" aca="1" ref="W347:W350" ca="1">TRANSPOSE(OFFSET($L$3, MATCH($R347 &amp; "/" &amp; W$2, $P$3:$P$5002, 0) - 1, 0, 1, $E$1))</f>
        <v>1.2148415394055025</v>
      </c>
      <c r="X347" s="60">
        <f t="array" aca="1" ref="X347:X350" ca="1">TRANSPOSE(OFFSET($L$3, MATCH($R347 &amp; "/" &amp; X$2, $P$3:$P$5002, 0) - 1, 0, 1, $E$1))</f>
        <v>1.3565079228132435</v>
      </c>
      <c r="Y347" s="52">
        <f ca="1">$B$11 * EXP(($E$3 - $C$11^2/2) * Y$2 + $C$11*SQRT(Y$2)*T347)</f>
        <v>81.132037089665076</v>
      </c>
      <c r="Z347" s="52">
        <f ca="1">Y347 * EXP(($E$3 - $C$11^2/2) * (Z$2-Y$2) + $C$11*SQRT(Z$2-Y$2)*U347)</f>
        <v>108.78597514343784</v>
      </c>
      <c r="AA347" s="52">
        <f ca="1">Z347 * EXP(($E$3 - $C$11^2/2) * (AA$2-Z$2) + $C$11*SQRT(AA$2-Z$2)*V347)</f>
        <v>176.67561299846611</v>
      </c>
      <c r="AB347" s="52">
        <f ca="1">AA347 * EXP(($E$3 - $C$11^2/2) * (AB$2-AA$2) + $C$11*SQRT(AB$2-AA$2)*W347)</f>
        <v>255.63938985181616</v>
      </c>
      <c r="AC347" s="52">
        <f ca="1">AB347 * EXP(($E$3 - $C$11^2/2) * (AC$2-AB$2) + $C$11*SQRT(AC$2-AB$2)*X347)</f>
        <v>385.95477325828199</v>
      </c>
      <c r="AD347" s="47"/>
      <c r="AE347" s="3" t="s">
        <v>69</v>
      </c>
      <c r="AF347" s="20" cm="1">
        <f t="array" aca="1" ref="AF347" ca="1">MIN(Y347:Y350 / $D$11:$D$14)</f>
        <v>0.46438564818216366</v>
      </c>
      <c r="AG347" s="20" cm="1">
        <f t="array" aca="1" ref="AG347" ca="1">MIN(Z347:Z350 / $D$11:$D$14)</f>
        <v>0.63157111537592103</v>
      </c>
      <c r="AH347" s="20" cm="1">
        <f t="array" aca="1" ref="AH347" ca="1">MIN(AA347:AA350 / $D$11:$D$14)</f>
        <v>0.94897854089926625</v>
      </c>
      <c r="AI347" s="20" cm="1">
        <f t="array" aca="1" ref="AI347" ca="1">MIN(AB347:AB350 / $D$11:$D$14)</f>
        <v>0.90215003776678604</v>
      </c>
      <c r="AJ347" s="20" cm="1">
        <f t="array" aca="1" ref="AJ347" ca="1">MIN(AC347:AC350 / $D$11:$D$14)</f>
        <v>1.4732627808164869</v>
      </c>
      <c r="AK347" s="72">
        <f t="array" aca="1" ref="AK347" ca="1">SUMPRODUCT(AF348:AJ348, EXP(-$E$3*$AF$2:$AJ$2))</f>
        <v>106965.66316504311</v>
      </c>
      <c r="AL347" s="70">
        <f ca="1">MAX(AC348 - $D$11, 0) * EXP(-$E$2*$E$3)</f>
        <v>36.857742429843071</v>
      </c>
    </row>
    <row r="348" spans="7:38" ht="14.55" customHeight="1" x14ac:dyDescent="0.3">
      <c r="G348" s="3">
        <v>346</v>
      </c>
      <c r="H348" s="58">
        <v>1.6974080749990663</v>
      </c>
      <c r="I348" s="58">
        <v>2.2458767544403808</v>
      </c>
      <c r="J348" s="58">
        <v>0.16578755892376282</v>
      </c>
      <c r="K348" s="59">
        <v>0.1580076400313454</v>
      </c>
      <c r="L348" s="60">
        <f t="array" ref="L348:O348">TRANSPOSE(MMULT(Option!$B$25:$E$28, TRANSPOSE(H348:K348)))</f>
        <v>1.6974080749990663</v>
      </c>
      <c r="M348" s="60">
        <v>2.7373432757525853</v>
      </c>
      <c r="N348" s="60">
        <v>1.4126846962633655</v>
      </c>
      <c r="O348" s="60">
        <v>1.4347398916972458</v>
      </c>
      <c r="P348" s="56" t="str">
        <f t="shared" si="404"/>
        <v>70/1</v>
      </c>
      <c r="R348" s="80"/>
      <c r="S348" s="3" t="s">
        <v>29</v>
      </c>
      <c r="T348" s="60">
        <f ca="1"/>
        <v>-1.038760896979239</v>
      </c>
      <c r="U348" s="60">
        <f ca="1"/>
        <v>-2.5338076240327856E-2</v>
      </c>
      <c r="V348" s="60">
        <f ca="1"/>
        <v>0.83953533002819347</v>
      </c>
      <c r="W348" s="60">
        <f ca="1"/>
        <v>0.14109155875498142</v>
      </c>
      <c r="X348" s="60">
        <f ca="1"/>
        <v>1.2917371509405888</v>
      </c>
      <c r="Y348" s="52">
        <f ca="1">$B$12 * EXP(($E$3 - $C$12^2/2) * Y$2 + $C$12*SQRT(Y$2)*T348)</f>
        <v>73.592411580561688</v>
      </c>
      <c r="Z348" s="52">
        <f ca="1">Y348 * EXP(($E$3 - $C$12^2/2) * (Z$2-Y$2) + $C$12*SQRT(Z$2-Y$2)*U348)</f>
        <v>73.401215396751041</v>
      </c>
      <c r="AA348" s="52">
        <f ca="1">Z348 * EXP(($E$3 - $C$12^2/2) * (AA$2-Z$2) + $C$12*SQRT(AA$2-Z$2)*V348)</f>
        <v>94.897854089926625</v>
      </c>
      <c r="AB348" s="52">
        <f ca="1">AA348 * EXP(($E$3 - $C$12^2/2) * (AB$2-AA$2) + $C$12*SQRT(AB$2-AA$2)*W348)</f>
        <v>99.497106233097</v>
      </c>
      <c r="AC348" s="52">
        <f ca="1">AB348 * EXP(($E$3 - $C$12^2/2) * (AC$2-AB$2) + $C$12*SQRT(AC$2-AB$2)*X348)</f>
        <v>147.3262780816487</v>
      </c>
      <c r="AD348" s="47"/>
      <c r="AE348" s="3" t="s">
        <v>47</v>
      </c>
      <c r="AF348" s="64">
        <f t="shared" ref="AF348" ca="1" si="435">($B$5*AF350 + (1 + $B$6)*AF349)*$B$2</f>
        <v>0</v>
      </c>
      <c r="AG348" s="64">
        <f t="shared" ref="AG348" ca="1" si="436">($B$5*AG350 + (1 + $B$6)*AG349)*$B$2</f>
        <v>0</v>
      </c>
      <c r="AH348" s="64">
        <f t="shared" ref="AH348" ca="1" si="437">($B$5*AH350 + (1 + $B$6)*AH349)*$B$2</f>
        <v>15000</v>
      </c>
      <c r="AI348" s="64">
        <f t="shared" ref="AI348" ca="1" si="438">($B$5*AI350 + (1 + $B$6)*AI349)*$B$2</f>
        <v>15000</v>
      </c>
      <c r="AJ348" s="64" cm="1">
        <f t="array" aca="1" ref="AJ348" ca="1">($B$5*AJ350 + (1 + $B$6)*AJ349 + AND(NOT(AF349:AJ349)))*$B$2</f>
        <v>105000</v>
      </c>
      <c r="AK348" s="73"/>
      <c r="AL348" s="70"/>
    </row>
    <row r="349" spans="7:38" ht="14.55" customHeight="1" x14ac:dyDescent="0.3">
      <c r="G349" s="3">
        <v>347</v>
      </c>
      <c r="H349" s="58">
        <v>0.50500843998167344</v>
      </c>
      <c r="I349" s="58">
        <v>0.23725908652283439</v>
      </c>
      <c r="J349" s="58">
        <v>1.9271773457816357</v>
      </c>
      <c r="K349" s="59">
        <v>0.54743332935903866</v>
      </c>
      <c r="L349" s="60">
        <f t="array" ref="L349:O349">TRANSPOSE(MMULT(Option!$B$25:$E$28, TRANSPOSE(H349:K349)))</f>
        <v>0.50500843998167344</v>
      </c>
      <c r="M349" s="60">
        <v>0.41945492065406248</v>
      </c>
      <c r="N349" s="60">
        <v>1.9567916498528204</v>
      </c>
      <c r="O349" s="60">
        <v>1.1090727870150019</v>
      </c>
      <c r="P349" s="56" t="str">
        <f t="shared" si="404"/>
        <v>70/2</v>
      </c>
      <c r="R349" s="80"/>
      <c r="S349" s="3" t="s">
        <v>31</v>
      </c>
      <c r="T349" s="60">
        <f ca="1"/>
        <v>-0.25712607277843946</v>
      </c>
      <c r="U349" s="60">
        <f ca="1"/>
        <v>0.40358131320952639</v>
      </c>
      <c r="V349" s="60">
        <f ca="1"/>
        <v>2.5514929924753051</v>
      </c>
      <c r="W349" s="60">
        <f ca="1"/>
        <v>-0.39962905934417964</v>
      </c>
      <c r="X349" s="60">
        <f ca="1"/>
        <v>1.385803952547342</v>
      </c>
      <c r="Y349" s="52">
        <f ca="1">$B$13 * EXP(($E$3 - $C$13^2/2) * Y$2 + $C$13*SQRT(Y$2)*T349)</f>
        <v>93.04026571742321</v>
      </c>
      <c r="Z349" s="52">
        <f ca="1">Y349 * EXP(($E$3 - $C$13^2/2) * (Z$2-Y$2) + $C$13*SQRT(Z$2-Y$2)*U349)</f>
        <v>105.54176571373488</v>
      </c>
      <c r="AA349" s="52">
        <f ca="1">Z349 * EXP(($E$3 - $C$13^2/2) * (AA$2-Z$2) + $C$13*SQRT(AA$2-Z$2)*V349)</f>
        <v>228.04766311573283</v>
      </c>
      <c r="AB349" s="52">
        <f ca="1">AA349 * EXP(($E$3 - $C$13^2/2) * (AB$2-AA$2) + $C$13*SQRT(AB$2-AA$2)*W349)</f>
        <v>203.29658813061502</v>
      </c>
      <c r="AC349" s="52">
        <f ca="1">AB349 * EXP(($E$3 - $C$13^2/2) * (AC$2-AB$2) + $C$13*SQRT(AC$2-AB$2)*X349)</f>
        <v>309.63900651683741</v>
      </c>
      <c r="AD349" s="47"/>
      <c r="AE349" s="3" t="s">
        <v>46</v>
      </c>
      <c r="AF349" s="52" t="b">
        <f t="shared" ref="AF349" ca="1" si="439">AF347 &gt;= $B$4</f>
        <v>0</v>
      </c>
      <c r="AG349" s="52" t="b">
        <f t="array" aca="1" ref="AG349" ca="1">AND(AG347 &gt;= $B$4, NOT(OR($AF349:AF349)))</f>
        <v>0</v>
      </c>
      <c r="AH349" s="52" t="b">
        <f t="array" aca="1" ref="AH349" ca="1">AND(AH347 &gt;= $B$4, NOT(OR($AF349:AG349)))</f>
        <v>0</v>
      </c>
      <c r="AI349" s="52" t="b">
        <f t="array" aca="1" ref="AI349" ca="1">AND(AI347 &gt;= $B$4, NOT(OR($AF349:AH349)))</f>
        <v>0</v>
      </c>
      <c r="AJ349" s="52" t="b">
        <f t="array" aca="1" ref="AJ349" ca="1">AND(AJ347 &gt;= $B$4, NOT(OR($AF349:AI349)))</f>
        <v>1</v>
      </c>
      <c r="AK349" s="73"/>
      <c r="AL349" s="70"/>
    </row>
    <row r="350" spans="7:38" ht="14.55" customHeight="1" x14ac:dyDescent="0.3">
      <c r="G350" s="3">
        <v>348</v>
      </c>
      <c r="H350" s="58">
        <v>1.350026532433072</v>
      </c>
      <c r="I350" s="58">
        <v>0.97868281016718395</v>
      </c>
      <c r="J350" s="58">
        <v>1.341850538274199</v>
      </c>
      <c r="K350" s="59">
        <v>-0.87396142204301286</v>
      </c>
      <c r="L350" s="60">
        <f t="array" ref="L350:O350">TRANSPOSE(MMULT(Option!$B$25:$E$28, TRANSPOSE(H350:K350)))</f>
        <v>1.350026532433072</v>
      </c>
      <c r="M350" s="60">
        <v>1.4369882247618722</v>
      </c>
      <c r="N350" s="60">
        <v>1.9748507649961644</v>
      </c>
      <c r="O350" s="60">
        <v>0.3097764895364632</v>
      </c>
      <c r="P350" s="56" t="str">
        <f t="shared" si="404"/>
        <v>70/3</v>
      </c>
      <c r="R350" s="80"/>
      <c r="S350" s="3" t="s">
        <v>30</v>
      </c>
      <c r="T350" s="60">
        <f ca="1"/>
        <v>-2.5734664454548275</v>
      </c>
      <c r="U350" s="60">
        <f ca="1"/>
        <v>1.0083173450877583</v>
      </c>
      <c r="V350" s="60">
        <f ca="1"/>
        <v>1.7643297382276728</v>
      </c>
      <c r="W350" s="60">
        <f ca="1"/>
        <v>-0.60909541707640835</v>
      </c>
      <c r="X350" s="60">
        <f ca="1"/>
        <v>2.2590504464545313</v>
      </c>
      <c r="Y350" s="52">
        <f ca="1">$B$14 * EXP(($E$3 - $C$14^2/2) * Y$2 + $C$14*SQRT(Y$2)*T350)</f>
        <v>46.438564818216364</v>
      </c>
      <c r="Z350" s="52">
        <f ca="1">Y350 * EXP(($E$3 - $C$14^2/2) * (Z$2-Y$2) + $C$14*SQRT(Z$2-Y$2)*U350)</f>
        <v>63.157111537592101</v>
      </c>
      <c r="AA350" s="52">
        <f ca="1">Z350 * EXP(($E$3 - $C$14^2/2) * (AA$2-Z$2) + $C$14*SQRT(AA$2-Z$2)*V350)</f>
        <v>107.76192302066946</v>
      </c>
      <c r="AB350" s="52">
        <f ca="1">AA350 * EXP(($E$3 - $C$14^2/2) * (AB$2-AA$2) + $C$14*SQRT(AB$2-AA$2)*W350)</f>
        <v>90.2150037766786</v>
      </c>
      <c r="AC350" s="52">
        <f ca="1">AB350 * EXP(($E$3 - $C$14^2/2) * (AC$2-AB$2) + $C$14*SQRT(AC$2-AB$2)*X350)</f>
        <v>178.55753713297054</v>
      </c>
      <c r="AD350" s="47"/>
      <c r="AE350" s="3" t="s">
        <v>68</v>
      </c>
      <c r="AF350" s="52" t="b">
        <f ca="1">AND(AF347&gt;$B$3, NOT(OR($AF349:AF349)))</f>
        <v>0</v>
      </c>
      <c r="AG350" s="52" t="b">
        <f ca="1">AND(AG347&gt;$B$3, NOT(OR($AF349:AG349)))</f>
        <v>0</v>
      </c>
      <c r="AH350" s="52" t="b">
        <f ca="1">AND(AH347&gt;$B$3, NOT(OR($AF349:AH349)))</f>
        <v>1</v>
      </c>
      <c r="AI350" s="52" t="b">
        <f ca="1">AND(AI347&gt;$B$3, NOT(OR($AF349:AI349)))</f>
        <v>1</v>
      </c>
      <c r="AJ350" s="52" t="b">
        <f ca="1">AND(AJ347&gt;$B$3, NOT(OR($AF349:AJ349)))</f>
        <v>0</v>
      </c>
      <c r="AK350" s="74"/>
      <c r="AL350" s="70"/>
    </row>
    <row r="351" spans="7:38" ht="14.55" customHeight="1" x14ac:dyDescent="0.3">
      <c r="G351" s="3">
        <v>349</v>
      </c>
      <c r="H351" s="58">
        <v>-1.1641568055564231</v>
      </c>
      <c r="I351" s="58">
        <v>0.71324866196320535</v>
      </c>
      <c r="J351" s="58">
        <v>1.5394312625402424</v>
      </c>
      <c r="K351" s="59">
        <v>-9.6315011116618929E-2</v>
      </c>
      <c r="L351" s="60">
        <f t="array" ref="L351:O351">TRANSPOSE(MMULT(Option!$B$25:$E$28, TRANSPOSE(H351:K351)))</f>
        <v>-1.1641568055564231</v>
      </c>
      <c r="M351" s="60">
        <v>0.18804047433190246</v>
      </c>
      <c r="N351" s="60">
        <v>1.0732075929211846</v>
      </c>
      <c r="O351" s="60">
        <v>-6.0903411974720503E-2</v>
      </c>
      <c r="P351" s="56" t="str">
        <f t="shared" si="404"/>
        <v>70/4</v>
      </c>
      <c r="R351" s="80">
        <v>88</v>
      </c>
      <c r="S351" s="3" t="s">
        <v>28</v>
      </c>
      <c r="T351" s="60">
        <f t="array" aca="1" ref="T351:T354" ca="1">TRANSPOSE(OFFSET($L$3, MATCH($R351 &amp; "/" &amp; T$2, $P$3:$P$5002, 0) - 1, 0, 1, $E$1))</f>
        <v>-0.99044387821875279</v>
      </c>
      <c r="U351" s="60">
        <f t="array" aca="1" ref="U351:U354" ca="1">TRANSPOSE(OFFSET($L$3, MATCH($R351 &amp; "/" &amp; U$2, $P$3:$P$5002, 0) - 1, 0, 1, $E$1))</f>
        <v>0.39381682990050826</v>
      </c>
      <c r="V351" s="60">
        <f t="array" aca="1" ref="V351:V354" ca="1">TRANSPOSE(OFFSET($L$3, MATCH($R351 &amp; "/" &amp; V$2, $P$3:$P$5002, 0) - 1, 0, 1, $E$1))</f>
        <v>0.12341861625699826</v>
      </c>
      <c r="W351" s="60">
        <f t="array" aca="1" ref="W351:W354" ca="1">TRANSPOSE(OFFSET($L$3, MATCH($R351 &amp; "/" &amp; W$2, $P$3:$P$5002, 0) - 1, 0, 1, $E$1))</f>
        <v>-0.15860850500373314</v>
      </c>
      <c r="X351" s="60">
        <f t="array" aca="1" ref="X351:X354" ca="1">TRANSPOSE(OFFSET($L$3, MATCH($R351 &amp; "/" &amp; X$2, $P$3:$P$5002, 0) - 1, 0, 1, $E$1))</f>
        <v>-0.45328950308278171</v>
      </c>
      <c r="Y351" s="52">
        <f ca="1">$B$11 * EXP(($E$3 - $C$11^2/2) * Y$2 + $C$11*SQRT(Y$2)*T351)</f>
        <v>74.666910030783242</v>
      </c>
      <c r="Z351" s="52">
        <f ca="1">Y351 * EXP(($E$3 - $C$11^2/2) * (Z$2-Y$2) + $C$11*SQRT(Z$2-Y$2)*U351)</f>
        <v>84.45189408600784</v>
      </c>
      <c r="AA351" s="52">
        <f ca="1">Z351 * EXP(($E$3 - $C$11^2/2) * (AA$2-Z$2) + $C$11*SQRT(AA$2-Z$2)*V351)</f>
        <v>88.076667464227583</v>
      </c>
      <c r="AB351" s="52">
        <f ca="1">AA351 * EXP(($E$3 - $C$11^2/2) * (AB$2-AA$2) + $C$11*SQRT(AB$2-AA$2)*W351)</f>
        <v>84.404870296222953</v>
      </c>
      <c r="AC351" s="52">
        <f ca="1">AB351 * EXP(($E$3 - $C$11^2/2) * (AC$2-AB$2) + $C$11*SQRT(AC$2-AB$2)*X351)</f>
        <v>74.042426052042117</v>
      </c>
      <c r="AD351" s="47"/>
      <c r="AE351" s="3" t="s">
        <v>69</v>
      </c>
      <c r="AF351" s="20" cm="1">
        <f t="array" aca="1" ref="AF351" ca="1">MIN(Y351:Y354 / $D$11:$D$14)</f>
        <v>0.7466691003078324</v>
      </c>
      <c r="AG351" s="20" cm="1">
        <f t="array" aca="1" ref="AG351" ca="1">MIN(Z351:Z354 / $D$11:$D$14)</f>
        <v>0.82393707113704417</v>
      </c>
      <c r="AH351" s="20" cm="1">
        <f t="array" aca="1" ref="AH351" ca="1">MIN(AA351:AA354 / $D$11:$D$14)</f>
        <v>0.88076667464227587</v>
      </c>
      <c r="AI351" s="20" cm="1">
        <f t="array" aca="1" ref="AI351" ca="1">MIN(AB351:AB354 / $D$11:$D$14)</f>
        <v>0.84404870296222956</v>
      </c>
      <c r="AJ351" s="20" cm="1">
        <f t="array" aca="1" ref="AJ351" ca="1">MIN(AC351:AC354 / $D$11:$D$14)</f>
        <v>0.74042426052042121</v>
      </c>
      <c r="AK351" s="72">
        <f t="array" aca="1" ref="AK351" ca="1">SUMPRODUCT(AF352:AJ352, EXP(-$E$3*$AF$2:$AJ$2))</f>
        <v>116644.22052022547</v>
      </c>
      <c r="AL351" s="70">
        <f ca="1">MAX(AC352 - $D$11, 0) * EXP(-$E$2*$E$3)</f>
        <v>11.489572274327967</v>
      </c>
    </row>
    <row r="352" spans="7:38" ht="14.55" customHeight="1" x14ac:dyDescent="0.3">
      <c r="G352" s="3">
        <v>350</v>
      </c>
      <c r="H352" s="58">
        <v>0.23390896129683986</v>
      </c>
      <c r="I352" s="58">
        <v>-0.75808685544900645</v>
      </c>
      <c r="J352" s="58">
        <v>-0.42951515235985205</v>
      </c>
      <c r="K352" s="59">
        <v>0.28887086084946795</v>
      </c>
      <c r="L352" s="60">
        <f t="array" ref="L352:O352">TRANSPOSE(MMULT(Option!$B$25:$E$28, TRANSPOSE(H352:K352)))</f>
        <v>0.23390896129683986</v>
      </c>
      <c r="M352" s="60">
        <v>-0.60123449517048766</v>
      </c>
      <c r="N352" s="60">
        <v>-0.48219763420375994</v>
      </c>
      <c r="O352" s="60">
        <v>5.8591299947951148E-2</v>
      </c>
      <c r="P352" s="56" t="str">
        <f t="shared" si="404"/>
        <v>70/5</v>
      </c>
      <c r="R352" s="80"/>
      <c r="S352" s="3" t="s">
        <v>29</v>
      </c>
      <c r="T352" s="60">
        <f ca="1"/>
        <v>-0.16829599751281138</v>
      </c>
      <c r="U352" s="60">
        <f ca="1"/>
        <v>0.96469284568868363</v>
      </c>
      <c r="V352" s="60">
        <f ca="1"/>
        <v>-0.73980021973987486</v>
      </c>
      <c r="W352" s="60">
        <f ca="1"/>
        <v>1.0124448253536704</v>
      </c>
      <c r="X352" s="60">
        <f ca="1"/>
        <v>-0.69367158845346522</v>
      </c>
      <c r="Y352" s="52">
        <f ca="1">$B$12 * EXP(($E$3 - $C$12^2/2) * Y$2 + $C$12*SQRT(Y$2)*T352)</f>
        <v>95.553030516440899</v>
      </c>
      <c r="Z352" s="52">
        <f ca="1">Y352 * EXP(($E$3 - $C$12^2/2) * (Z$2-Y$2) + $C$12*SQRT(Z$2-Y$2)*U352)</f>
        <v>128.26382050162451</v>
      </c>
      <c r="AA352" s="52">
        <f ca="1">Z352 * EXP(($E$3 - $C$12^2/2) * (AA$2-Z$2) + $C$12*SQRT(AA$2-Z$2)*V352)</f>
        <v>103.24958108232738</v>
      </c>
      <c r="AB352" s="52">
        <f ca="1">AA352 * EXP(($E$3 - $C$12^2/2) * (AB$2-AA$2) + $C$12*SQRT(AB$2-AA$2)*W352)</f>
        <v>140.59488826335377</v>
      </c>
      <c r="AC352" s="52">
        <f ca="1">AB352 * EXP(($E$3 - $C$12^2/2) * (AC$2-AB$2) + $C$12*SQRT(AC$2-AB$2)*X352)</f>
        <v>114.75290282710789</v>
      </c>
      <c r="AD352" s="47"/>
      <c r="AE352" s="3" t="s">
        <v>47</v>
      </c>
      <c r="AF352" s="64">
        <f t="shared" ref="AF352" ca="1" si="440">($B$5*AF354 + (1 + $B$6)*AF353)*$B$2</f>
        <v>0</v>
      </c>
      <c r="AG352" s="64">
        <f t="shared" ref="AG352" ca="1" si="441">($B$5*AG354 + (1 + $B$6)*AG353)*$B$2</f>
        <v>15000</v>
      </c>
      <c r="AH352" s="64">
        <f t="shared" ref="AH352" ca="1" si="442">($B$5*AH354 + (1 + $B$6)*AH353)*$B$2</f>
        <v>15000</v>
      </c>
      <c r="AI352" s="64">
        <f t="shared" ref="AI352" ca="1" si="443">($B$5*AI354 + (1 + $B$6)*AI353)*$B$2</f>
        <v>15000</v>
      </c>
      <c r="AJ352" s="64" cm="1">
        <f t="array" aca="1" ref="AJ352" ca="1">($B$5*AJ354 + (1 + $B$6)*AJ353 + AND(NOT(AF353:AJ353)))*$B$2</f>
        <v>100000</v>
      </c>
      <c r="AK352" s="73"/>
      <c r="AL352" s="70"/>
    </row>
    <row r="353" spans="7:38" ht="14.55" customHeight="1" x14ac:dyDescent="0.3">
      <c r="G353" s="3">
        <v>351</v>
      </c>
      <c r="H353" s="58">
        <v>1.9943194592491034</v>
      </c>
      <c r="I353" s="58">
        <v>1.5498217139324837</v>
      </c>
      <c r="J353" s="58">
        <v>-1.0111447280873773</v>
      </c>
      <c r="K353" s="59">
        <v>-3.1538205520189742</v>
      </c>
      <c r="L353" s="60">
        <f t="array" ref="L353:O353">TRANSPOSE(MMULT(Option!$B$25:$E$28, TRANSPOSE(H353:K353)))</f>
        <v>1.9943194592491034</v>
      </c>
      <c r="M353" s="60">
        <v>2.2181628472560018</v>
      </c>
      <c r="N353" s="60">
        <v>0.31546778077537618</v>
      </c>
      <c r="O353" s="60">
        <v>-1.6945594362970773</v>
      </c>
      <c r="P353" s="56" t="str">
        <f t="shared" si="404"/>
        <v>71/1</v>
      </c>
      <c r="R353" s="80"/>
      <c r="S353" s="3" t="s">
        <v>31</v>
      </c>
      <c r="T353" s="60">
        <f ca="1"/>
        <v>0.25810271104162941</v>
      </c>
      <c r="U353" s="60">
        <f ca="1"/>
        <v>-0.93697311760268265</v>
      </c>
      <c r="V353" s="60">
        <f ca="1"/>
        <v>0.43498433340382847</v>
      </c>
      <c r="W353" s="60">
        <f ca="1"/>
        <v>1.2992324683555665</v>
      </c>
      <c r="X353" s="60">
        <f ca="1"/>
        <v>-0.27700765828952295</v>
      </c>
      <c r="Y353" s="52">
        <f ca="1">$B$13 * EXP(($E$3 - $C$13^2/2) * Y$2 + $C$13*SQRT(Y$2)*T353)</f>
        <v>108.59235393873678</v>
      </c>
      <c r="Z353" s="52">
        <f ca="1">Y353 * EXP(($E$3 - $C$13^2/2) * (Z$2-Y$2) + $C$13*SQRT(Z$2-Y$2)*U353)</f>
        <v>82.393707113704423</v>
      </c>
      <c r="AA353" s="52">
        <f ca="1">Z353 * EXP(($E$3 - $C$13^2/2) * (AA$2-Z$2) + $C$13*SQRT(AA$2-Z$2)*V353)</f>
        <v>94.349348253808571</v>
      </c>
      <c r="AB353" s="52">
        <f ca="1">AA353 * EXP(($E$3 - $C$13^2/2) * (AB$2-AA$2) + $C$13*SQRT(AB$2-AA$2)*W353)</f>
        <v>140.01843668522312</v>
      </c>
      <c r="AC353" s="52">
        <f ca="1">AB353 * EXP(($E$3 - $C$13^2/2) * (AC$2-AB$2) + $C$13*SQRT(AC$2-AB$2)*X353)</f>
        <v>129.49882491211966</v>
      </c>
      <c r="AD353" s="47"/>
      <c r="AE353" s="3" t="s">
        <v>46</v>
      </c>
      <c r="AF353" s="52" t="b">
        <f t="shared" ref="AF353" ca="1" si="444">AF351 &gt;= $B$4</f>
        <v>0</v>
      </c>
      <c r="AG353" s="52" t="b">
        <f t="array" aca="1" ref="AG353" ca="1">AND(AG351 &gt;= $B$4, NOT(OR($AF353:AF353)))</f>
        <v>0</v>
      </c>
      <c r="AH353" s="52" t="b">
        <f t="array" aca="1" ref="AH353" ca="1">AND(AH351 &gt;= $B$4, NOT(OR($AF353:AG353)))</f>
        <v>0</v>
      </c>
      <c r="AI353" s="52" t="b">
        <f t="array" aca="1" ref="AI353" ca="1">AND(AI351 &gt;= $B$4, NOT(OR($AF353:AH353)))</f>
        <v>0</v>
      </c>
      <c r="AJ353" s="52" t="b">
        <f t="array" aca="1" ref="AJ353" ca="1">AND(AJ351 &gt;= $B$4, NOT(OR($AF353:AI353)))</f>
        <v>0</v>
      </c>
      <c r="AK353" s="73"/>
      <c r="AL353" s="70"/>
    </row>
    <row r="354" spans="7:38" ht="14.55" customHeight="1" x14ac:dyDescent="0.3">
      <c r="G354" s="3">
        <v>352</v>
      </c>
      <c r="H354" s="58">
        <v>1.2475925598356246</v>
      </c>
      <c r="I354" s="58">
        <v>1.4202992835121591</v>
      </c>
      <c r="J354" s="58">
        <v>-0.16805550152924081</v>
      </c>
      <c r="K354" s="59">
        <v>-0.34009484003560253</v>
      </c>
      <c r="L354" s="60">
        <f t="array" ref="L354:O354">TRANSPOSE(MMULT(Option!$B$25:$E$28, TRANSPOSE(H354:K354)))</f>
        <v>1.2475925598356246</v>
      </c>
      <c r="M354" s="60">
        <v>1.8007628191714526</v>
      </c>
      <c r="N354" s="60">
        <v>0.72335384113469825</v>
      </c>
      <c r="O354" s="60">
        <v>0.54691778320520168</v>
      </c>
      <c r="P354" s="56" t="str">
        <f t="shared" si="404"/>
        <v>71/2</v>
      </c>
      <c r="R354" s="80"/>
      <c r="S354" s="3" t="s">
        <v>30</v>
      </c>
      <c r="T354" s="60">
        <f ca="1"/>
        <v>8.1008307443934668E-3</v>
      </c>
      <c r="U354" s="60">
        <f ca="1"/>
        <v>0.60769820262961638</v>
      </c>
      <c r="V354" s="60">
        <f ca="1"/>
        <v>-0.84023129837142019</v>
      </c>
      <c r="W354" s="60">
        <f ca="1"/>
        <v>0.2831096574544229</v>
      </c>
      <c r="X354" s="60">
        <f ca="1"/>
        <v>-0.52239381142438157</v>
      </c>
      <c r="Y354" s="52">
        <f ca="1">$B$14 * EXP(($E$3 - $C$14^2/2) * Y$2 + $C$14*SQRT(Y$2)*T354)</f>
        <v>100.74579220212141</v>
      </c>
      <c r="Z354" s="52">
        <f ca="1">Y354 * EXP(($E$3 - $C$14^2/2) * (Z$2-Y$2) + $C$14*SQRT(Z$2-Y$2)*U354)</f>
        <v>121.4994694373509</v>
      </c>
      <c r="AA354" s="52">
        <f ca="1">Z354 * EXP(($E$3 - $C$14^2/2) * (AA$2-Z$2) + $C$14*SQRT(AA$2-Z$2)*V354)</f>
        <v>94.90159441624013</v>
      </c>
      <c r="AB354" s="52">
        <f ca="1">AA354 * EXP(($E$3 - $C$14^2/2) * (AB$2-AA$2) + $C$14*SQRT(AB$2-AA$2)*W354)</f>
        <v>103.83191645054922</v>
      </c>
      <c r="AC354" s="52">
        <f ca="1">AB354 * EXP(($E$3 - $C$14^2/2) * (AC$2-AB$2) + $C$14*SQRT(AC$2-AB$2)*X354)</f>
        <v>89.215541841319009</v>
      </c>
      <c r="AD354" s="47"/>
      <c r="AE354" s="3" t="s">
        <v>68</v>
      </c>
      <c r="AF354" s="52" t="b">
        <f ca="1">AND(AF351&gt;$B$3, NOT(OR($AF353:AF353)))</f>
        <v>0</v>
      </c>
      <c r="AG354" s="52" t="b">
        <f ca="1">AND(AG351&gt;$B$3, NOT(OR($AF353:AG353)))</f>
        <v>1</v>
      </c>
      <c r="AH354" s="52" t="b">
        <f ca="1">AND(AH351&gt;$B$3, NOT(OR($AF353:AH353)))</f>
        <v>1</v>
      </c>
      <c r="AI354" s="52" t="b">
        <f ca="1">AND(AI351&gt;$B$3, NOT(OR($AF353:AI353)))</f>
        <v>1</v>
      </c>
      <c r="AJ354" s="52" t="b">
        <f ca="1">AND(AJ351&gt;$B$3, NOT(OR($AF353:AJ353)))</f>
        <v>0</v>
      </c>
      <c r="AK354" s="74"/>
      <c r="AL354" s="70"/>
    </row>
    <row r="355" spans="7:38" ht="14.55" customHeight="1" x14ac:dyDescent="0.3">
      <c r="G355" s="3">
        <v>353</v>
      </c>
      <c r="H355" s="58">
        <v>-0.61144221720426384</v>
      </c>
      <c r="I355" s="58">
        <v>-1.5757864676547149</v>
      </c>
      <c r="J355" s="58">
        <v>-0.27100304609852194</v>
      </c>
      <c r="K355" s="59">
        <v>1.1962754576117407</v>
      </c>
      <c r="L355" s="60">
        <f t="array" ref="L355:O355">TRANSPOSE(MMULT(Option!$B$25:$E$28, TRANSPOSE(H355:K355)))</f>
        <v>-0.61144221720426384</v>
      </c>
      <c r="M355" s="60">
        <v>-1.6888090403046683</v>
      </c>
      <c r="N355" s="60">
        <v>-0.895239348213692</v>
      </c>
      <c r="O355" s="60">
        <v>0.31432007525087458</v>
      </c>
      <c r="P355" s="56" t="str">
        <f t="shared" si="404"/>
        <v>71/3</v>
      </c>
      <c r="R355" s="80">
        <v>89</v>
      </c>
      <c r="S355" s="3" t="s">
        <v>28</v>
      </c>
      <c r="T355" s="60">
        <f t="array" aca="1" ref="T355:T358" ca="1">TRANSPOSE(OFFSET($L$3, MATCH($R355 &amp; "/" &amp; T$2, $P$3:$P$5002, 0) - 1, 0, 1, $E$1))</f>
        <v>-0.59875006912133377</v>
      </c>
      <c r="U355" s="60">
        <f t="array" aca="1" ref="U355:U358" ca="1">TRANSPOSE(OFFSET($L$3, MATCH($R355 &amp; "/" &amp; U$2, $P$3:$P$5002, 0) - 1, 0, 1, $E$1))</f>
        <v>1.3560410270098842</v>
      </c>
      <c r="V355" s="60">
        <f t="array" aca="1" ref="V355:V358" ca="1">TRANSPOSE(OFFSET($L$3, MATCH($R355 &amp; "/" &amp; V$2, $P$3:$P$5002, 0) - 1, 0, 1, $E$1))</f>
        <v>0.34368984090663668</v>
      </c>
      <c r="W355" s="60">
        <f t="array" aca="1" ref="W355:W358" ca="1">TRANSPOSE(OFFSET($L$3, MATCH($R355 &amp; "/" &amp; W$2, $P$3:$P$5002, 0) - 1, 0, 1, $E$1))</f>
        <v>0.28885508650768055</v>
      </c>
      <c r="X355" s="60">
        <f t="array" aca="1" ref="X355:X358" ca="1">TRANSPOSE(OFFSET($L$3, MATCH($R355 &amp; "/" &amp; X$2, $P$3:$P$5002, 0) - 1, 0, 1, $E$1))</f>
        <v>1.5175201188783953</v>
      </c>
      <c r="Y355" s="52">
        <f ca="1">$B$11 * EXP(($E$3 - $C$11^2/2) * Y$2 + $C$11*SQRT(Y$2)*T355)</f>
        <v>83.977185876985089</v>
      </c>
      <c r="Z355" s="52">
        <f ca="1">Y355 * EXP(($E$3 - $C$11^2/2) * (Z$2-Y$2) + $C$11*SQRT(Z$2-Y$2)*U355)</f>
        <v>126.76785157146317</v>
      </c>
      <c r="AA355" s="52">
        <f ca="1">Z355 * EXP(($E$3 - $C$11^2/2) * (AA$2-Z$2) + $C$11*SQRT(AA$2-Z$2)*V355)</f>
        <v>141.24054442001633</v>
      </c>
      <c r="AB355" s="52">
        <f ca="1">AA355 * EXP(($E$3 - $C$11^2/2) * (AB$2-AA$2) + $C$11*SQRT(AB$2-AA$2)*W355)</f>
        <v>154.79798613063053</v>
      </c>
      <c r="AC355" s="52">
        <f ca="1">AB355 * EXP(($E$3 - $C$11^2/2) * (AC$2-AB$2) + $C$11*SQRT(AC$2-AB$2)*X355)</f>
        <v>245.27425367665242</v>
      </c>
      <c r="AD355" s="47"/>
      <c r="AE355" s="3" t="s">
        <v>69</v>
      </c>
      <c r="AF355" s="20" cm="1">
        <f t="array" aca="1" ref="AF355" ca="1">MIN(Y355:Y358 / $D$11:$D$14)</f>
        <v>0.69717379377449751</v>
      </c>
      <c r="AG355" s="20" cm="1">
        <f t="array" aca="1" ref="AG355" ca="1">MIN(Z355:Z358 / $D$11:$D$14)</f>
        <v>0.93921887465918719</v>
      </c>
      <c r="AH355" s="20" cm="1">
        <f t="array" aca="1" ref="AH355" ca="1">MIN(AA355:AA358 / $D$11:$D$14)</f>
        <v>0.58519577940285117</v>
      </c>
      <c r="AI355" s="20" cm="1">
        <f t="array" aca="1" ref="AI355" ca="1">MIN(AB355:AB358 / $D$11:$D$14)</f>
        <v>0.69541794339551377</v>
      </c>
      <c r="AJ355" s="20" cm="1">
        <f t="array" aca="1" ref="AJ355" ca="1">MIN(AC355:AC358 / $D$11:$D$14)</f>
        <v>0.69782977461497975</v>
      </c>
      <c r="AK355" s="72">
        <f t="array" aca="1" ref="AK355" ca="1">SUMPRODUCT(AF356:AJ356, EXP(-$E$3*$AF$2:$AJ$2))</f>
        <v>91452.639577679874</v>
      </c>
      <c r="AL355" s="70">
        <f ca="1">MAX(AC356 - $D$11, 0) * EXP(-$E$2*$E$3)</f>
        <v>0</v>
      </c>
    </row>
    <row r="356" spans="7:38" ht="14.55" customHeight="1" x14ac:dyDescent="0.3">
      <c r="G356" s="3">
        <v>354</v>
      </c>
      <c r="H356" s="58">
        <v>-4.5959814831029594E-2</v>
      </c>
      <c r="I356" s="58">
        <v>0.66685580737828876</v>
      </c>
      <c r="J356" s="58">
        <v>1.0325096115810841</v>
      </c>
      <c r="K356" s="59">
        <v>-1.288348160796233</v>
      </c>
      <c r="L356" s="60">
        <f t="array" ref="L356:O356">TRANSPOSE(MMULT(Option!$B$25:$E$28, TRANSPOSE(H356:K356)))</f>
        <v>-4.5959814831029594E-2</v>
      </c>
      <c r="M356" s="60">
        <v>0.59279951705396794</v>
      </c>
      <c r="N356" s="60">
        <v>1.0631034996566771</v>
      </c>
      <c r="O356" s="60">
        <v>-0.74551029520829026</v>
      </c>
      <c r="P356" s="56" t="str">
        <f t="shared" si="404"/>
        <v>71/4</v>
      </c>
      <c r="R356" s="80"/>
      <c r="S356" s="3" t="s">
        <v>29</v>
      </c>
      <c r="T356" s="60">
        <f ca="1"/>
        <v>-4.2674309441351033E-2</v>
      </c>
      <c r="U356" s="60">
        <f ca="1"/>
        <v>-0.19968146916578966</v>
      </c>
      <c r="V356" s="60">
        <f ca="1"/>
        <v>-1.59367362836765</v>
      </c>
      <c r="W356" s="60">
        <f ca="1"/>
        <v>0.55855521778600947</v>
      </c>
      <c r="X356" s="60">
        <f ca="1"/>
        <v>-5.1260837182230956E-3</v>
      </c>
      <c r="Y356" s="52">
        <f ca="1">$B$12 * EXP(($E$3 - $C$12^2/2) * Y$2 + $C$12*SQRT(Y$2)*T356)</f>
        <v>99.222806604671774</v>
      </c>
      <c r="Z356" s="52">
        <f ca="1">Y356 * EXP(($E$3 - $C$12^2/2) * (Z$2-Y$2) + $C$12*SQRT(Z$2-Y$2)*U356)</f>
        <v>93.921887465918715</v>
      </c>
      <c r="AA356" s="52">
        <f ca="1">Z356 * EXP(($E$3 - $C$12^2/2) * (AA$2-Z$2) + $C$12*SQRT(AA$2-Z$2)*V356)</f>
        <v>58.519577940285117</v>
      </c>
      <c r="AB356" s="52">
        <f ca="1">AA356 * EXP(($E$3 - $C$12^2/2) * (AB$2-AA$2) + $C$12*SQRT(AB$2-AA$2)*W356)</f>
        <v>69.541794339551373</v>
      </c>
      <c r="AC356" s="52">
        <f ca="1">AB356 * EXP(($E$3 - $C$12^2/2) * (AC$2-AB$2) + $C$12*SQRT(AC$2-AB$2)*X356)</f>
        <v>69.782977461497978</v>
      </c>
      <c r="AD356" s="47"/>
      <c r="AE356" s="3" t="s">
        <v>47</v>
      </c>
      <c r="AF356" s="64">
        <f t="shared" ref="AF356" ca="1" si="445">($B$5*AF358 + (1 + $B$6)*AF357)*$B$2</f>
        <v>0</v>
      </c>
      <c r="AG356" s="64">
        <f t="shared" ref="AG356" ca="1" si="446">($B$5*AG358 + (1 + $B$6)*AG357)*$B$2</f>
        <v>15000</v>
      </c>
      <c r="AH356" s="64">
        <f t="shared" ref="AH356" ca="1" si="447">($B$5*AH358 + (1 + $B$6)*AH357)*$B$2</f>
        <v>0</v>
      </c>
      <c r="AI356" s="64">
        <f t="shared" ref="AI356" ca="1" si="448">($B$5*AI358 + (1 + $B$6)*AI357)*$B$2</f>
        <v>0</v>
      </c>
      <c r="AJ356" s="64" cm="1">
        <f t="array" aca="1" ref="AJ356" ca="1">($B$5*AJ358 + (1 + $B$6)*AJ357 + AND(NOT(AF357:AJ357)))*$B$2</f>
        <v>100000</v>
      </c>
      <c r="AK356" s="73"/>
      <c r="AL356" s="70"/>
    </row>
    <row r="357" spans="7:38" ht="14.55" customHeight="1" x14ac:dyDescent="0.3">
      <c r="G357" s="3">
        <v>355</v>
      </c>
      <c r="H357" s="58">
        <v>0.74957716116329354</v>
      </c>
      <c r="I357" s="58">
        <v>-0.45762901865221145</v>
      </c>
      <c r="J357" s="58">
        <v>1.6845912359305453</v>
      </c>
      <c r="K357" s="59">
        <v>1.3148238441396878</v>
      </c>
      <c r="L357" s="60">
        <f t="array" ref="L357:O357">TRANSPOSE(MMULT(Option!$B$25:$E$28, TRANSPOSE(H357:K357)))</f>
        <v>0.74957716116329354</v>
      </c>
      <c r="M357" s="60">
        <v>-0.11959305917110596</v>
      </c>
      <c r="N357" s="60">
        <v>1.6595888967418246</v>
      </c>
      <c r="O357" s="60">
        <v>1.6347418715819253</v>
      </c>
      <c r="P357" s="56" t="str">
        <f t="shared" si="404"/>
        <v>71/5</v>
      </c>
      <c r="R357" s="80"/>
      <c r="S357" s="3" t="s">
        <v>31</v>
      </c>
      <c r="T357" s="60">
        <f ca="1"/>
        <v>-0.11621707187467335</v>
      </c>
      <c r="U357" s="60">
        <f ca="1"/>
        <v>0.16231922578944905</v>
      </c>
      <c r="V357" s="60">
        <f ca="1"/>
        <v>0.79083770750477045</v>
      </c>
      <c r="W357" s="60">
        <f ca="1"/>
        <v>0.83122150578606058</v>
      </c>
      <c r="X357" s="60">
        <f ca="1"/>
        <v>-0.42907891760717853</v>
      </c>
      <c r="Y357" s="52">
        <f ca="1">$B$13 * EXP(($E$3 - $C$13^2/2) * Y$2 + $C$13*SQRT(Y$2)*T357)</f>
        <v>97.057643455351013</v>
      </c>
      <c r="Z357" s="52">
        <f ca="1">Y357 * EXP(($E$3 - $C$13^2/2) * (Z$2-Y$2) + $C$13*SQRT(Z$2-Y$2)*U357)</f>
        <v>102.4116865094657</v>
      </c>
      <c r="AA357" s="52">
        <f ca="1">Z357 * EXP(($E$3 - $C$13^2/2) * (AA$2-Z$2) + $C$13*SQRT(AA$2-Z$2)*V357)</f>
        <v>130.48419971006993</v>
      </c>
      <c r="AB357" s="52">
        <f ca="1">AA357 * EXP(($E$3 - $C$13^2/2) * (AB$2-AA$2) + $C$13*SQRT(AB$2-AA$2)*W357)</f>
        <v>168.27820571185771</v>
      </c>
      <c r="AC357" s="52">
        <f ca="1">AB357 * EXP(($E$3 - $C$13^2/2) * (AC$2-AB$2) + $C$13*SQRT(AC$2-AB$2)*X357)</f>
        <v>148.69465691860057</v>
      </c>
      <c r="AD357" s="47"/>
      <c r="AE357" s="3" t="s">
        <v>46</v>
      </c>
      <c r="AF357" s="52" t="b">
        <f t="shared" ref="AF357" ca="1" si="449">AF355 &gt;= $B$4</f>
        <v>0</v>
      </c>
      <c r="AG357" s="52" t="b">
        <f t="array" aca="1" ref="AG357" ca="1">AND(AG355 &gt;= $B$4, NOT(OR($AF357:AF357)))</f>
        <v>0</v>
      </c>
      <c r="AH357" s="52" t="b">
        <f t="array" aca="1" ref="AH357" ca="1">AND(AH355 &gt;= $B$4, NOT(OR($AF357:AG357)))</f>
        <v>0</v>
      </c>
      <c r="AI357" s="52" t="b">
        <f t="array" aca="1" ref="AI357" ca="1">AND(AI355 &gt;= $B$4, NOT(OR($AF357:AH357)))</f>
        <v>0</v>
      </c>
      <c r="AJ357" s="52" t="b">
        <f t="array" aca="1" ref="AJ357" ca="1">AND(AJ355 &gt;= $B$4, NOT(OR($AF357:AI357)))</f>
        <v>0</v>
      </c>
      <c r="AK357" s="73"/>
      <c r="AL357" s="70"/>
    </row>
    <row r="358" spans="7:38" ht="14.55" customHeight="1" x14ac:dyDescent="0.3">
      <c r="G358" s="3">
        <v>356</v>
      </c>
      <c r="H358" s="58">
        <v>0.80704170599309355</v>
      </c>
      <c r="I358" s="58">
        <v>0.58136123760818792</v>
      </c>
      <c r="J358" s="58">
        <v>-1.5848830146240038</v>
      </c>
      <c r="K358" s="59">
        <v>-1.0779341533535696</v>
      </c>
      <c r="L358" s="60">
        <f t="array" ref="L358:O358">TRANSPOSE(MMULT(Option!$B$25:$E$28, TRANSPOSE(H358:K358)))</f>
        <v>0.80704170599309355</v>
      </c>
      <c r="M358" s="60">
        <v>0.85564305788778316</v>
      </c>
      <c r="N358" s="60">
        <v>-0.91696591494756041</v>
      </c>
      <c r="O358" s="60">
        <v>-0.75737236052457979</v>
      </c>
      <c r="P358" s="56" t="str">
        <f t="shared" si="404"/>
        <v>72/1</v>
      </c>
      <c r="R358" s="80"/>
      <c r="S358" s="3" t="s">
        <v>30</v>
      </c>
      <c r="T358" s="60">
        <f ca="1"/>
        <v>-1.2190685128632657</v>
      </c>
      <c r="U358" s="60">
        <f ca="1"/>
        <v>1.2684229672835861</v>
      </c>
      <c r="V358" s="60">
        <f ca="1"/>
        <v>-0.77528763998336292</v>
      </c>
      <c r="W358" s="60">
        <f ca="1"/>
        <v>0.20780639458335823</v>
      </c>
      <c r="X358" s="60">
        <f ca="1"/>
        <v>-0.16784780296044849</v>
      </c>
      <c r="Y358" s="52">
        <f ca="1">$B$14 * EXP(($E$3 - $C$14^2/2) * Y$2 + $C$14*SQRT(Y$2)*T358)</f>
        <v>69.717379377449745</v>
      </c>
      <c r="Z358" s="52">
        <f ca="1">Y358 * EXP(($E$3 - $C$14^2/2) * (Z$2-Y$2) + $C$14*SQRT(Z$2-Y$2)*U358)</f>
        <v>102.51165734575768</v>
      </c>
      <c r="AA358" s="52">
        <f ca="1">Z358 * EXP(($E$3 - $C$14^2/2) * (AA$2-Z$2) + $C$14*SQRT(AA$2-Z$2)*V358)</f>
        <v>81.645787858857048</v>
      </c>
      <c r="AB358" s="52">
        <f ca="1">AA358 * EXP(($E$3 - $C$14^2/2) * (AB$2-AA$2) + $C$14*SQRT(AB$2-AA$2)*W358)</f>
        <v>87.333327534504917</v>
      </c>
      <c r="AC358" s="52">
        <f ca="1">AB358 * EXP(($E$3 - $C$14^2/2) * (AC$2-AB$2) + $C$14*SQRT(AC$2-AB$2)*X358)</f>
        <v>83.460862366810431</v>
      </c>
      <c r="AD358" s="47"/>
      <c r="AE358" s="3" t="s">
        <v>68</v>
      </c>
      <c r="AF358" s="52" t="b">
        <f ca="1">AND(AF355&gt;$B$3, NOT(OR($AF357:AF357)))</f>
        <v>0</v>
      </c>
      <c r="AG358" s="52" t="b">
        <f ca="1">AND(AG355&gt;$B$3, NOT(OR($AF357:AG357)))</f>
        <v>1</v>
      </c>
      <c r="AH358" s="52" t="b">
        <f ca="1">AND(AH355&gt;$B$3, NOT(OR($AF357:AH357)))</f>
        <v>0</v>
      </c>
      <c r="AI358" s="52" t="b">
        <f ca="1">AND(AI355&gt;$B$3, NOT(OR($AF357:AI357)))</f>
        <v>0</v>
      </c>
      <c r="AJ358" s="52" t="b">
        <f ca="1">AND(AJ355&gt;$B$3, NOT(OR($AF357:AJ357)))</f>
        <v>0</v>
      </c>
      <c r="AK358" s="74"/>
      <c r="AL358" s="70"/>
    </row>
    <row r="359" spans="7:38" ht="14.55" customHeight="1" x14ac:dyDescent="0.3">
      <c r="G359" s="3">
        <v>357</v>
      </c>
      <c r="H359" s="58">
        <v>0.25198200628802625</v>
      </c>
      <c r="I359" s="58">
        <v>-1.0906707801887983</v>
      </c>
      <c r="J359" s="58">
        <v>-0.39711280310637009</v>
      </c>
      <c r="K359" s="59">
        <v>-2.0783253223814038E-2</v>
      </c>
      <c r="L359" s="60">
        <f t="array" ref="L359:O359">TRANSPOSE(MMULT(Option!$B$25:$E$28, TRANSPOSE(H359:K359)))</f>
        <v>0.25198200628802625</v>
      </c>
      <c r="M359" s="60">
        <v>-0.89882347918313155</v>
      </c>
      <c r="N359" s="60">
        <v>-0.53360002156687425</v>
      </c>
      <c r="O359" s="60">
        <v>-0.280118046862741</v>
      </c>
      <c r="P359" s="56" t="str">
        <f t="shared" si="404"/>
        <v>72/2</v>
      </c>
      <c r="R359" s="80">
        <v>90</v>
      </c>
      <c r="S359" s="3" t="s">
        <v>28</v>
      </c>
      <c r="T359" s="60">
        <f t="array" aca="1" ref="T359:T362" ca="1">TRANSPOSE(OFFSET($L$3, MATCH($R359 &amp; "/" &amp; T$2, $P$3:$P$5002, 0) - 1, 0, 1, $E$1))</f>
        <v>-0.299799951048419</v>
      </c>
      <c r="U359" s="60">
        <f t="array" aca="1" ref="U359:U362" ca="1">TRANSPOSE(OFFSET($L$3, MATCH($R359 &amp; "/" &amp; U$2, $P$3:$P$5002, 0) - 1, 0, 1, $E$1))</f>
        <v>-1.2267693921457679</v>
      </c>
      <c r="V359" s="60">
        <f t="array" aca="1" ref="V359:V362" ca="1">TRANSPOSE(OFFSET($L$3, MATCH($R359 &amp; "/" &amp; V$2, $P$3:$P$5002, 0) - 1, 0, 1, $E$1))</f>
        <v>-0.58075253798329141</v>
      </c>
      <c r="W359" s="60">
        <f t="array" aca="1" ref="W359:W362" ca="1">TRANSPOSE(OFFSET($L$3, MATCH($R359 &amp; "/" &amp; W$2, $P$3:$P$5002, 0) - 1, 0, 1, $E$1))</f>
        <v>0.49366475804125953</v>
      </c>
      <c r="X359" s="60">
        <f t="array" aca="1" ref="X359:X362" ca="1">TRANSPOSE(OFFSET($L$3, MATCH($R359 &amp; "/" &amp; X$2, $P$3:$P$5002, 0) - 1, 0, 1, $E$1))</f>
        <v>1.896252836886533</v>
      </c>
      <c r="Y359" s="52">
        <f ca="1">$B$11 * EXP(($E$3 - $C$11^2/2) * Y$2 + $C$11*SQRT(Y$2)*T359)</f>
        <v>91.856741028147454</v>
      </c>
      <c r="Z359" s="52">
        <f ca="1">Y359 * EXP(($E$3 - $C$11^2/2) * (Z$2-Y$2) + $C$11*SQRT(Z$2-Y$2)*U359)</f>
        <v>63.892333843097148</v>
      </c>
      <c r="AA359" s="52">
        <f ca="1">Z359 * EXP(($E$3 - $C$11^2/2) * (AA$2-Z$2) + $C$11*SQRT(AA$2-Z$2)*V359)</f>
        <v>53.945464610409417</v>
      </c>
      <c r="AB359" s="52">
        <f ca="1">AA359 * EXP(($E$3 - $C$11^2/2) * (AB$2-AA$2) + $C$11*SQRT(AB$2-AA$2)*W359)</f>
        <v>62.870248126516969</v>
      </c>
      <c r="AC359" s="52">
        <f ca="1">AB359 * EXP(($E$3 - $C$11^2/2) * (AC$2-AB$2) + $C$11*SQRT(AC$2-AB$2)*X359)</f>
        <v>111.60310812180346</v>
      </c>
      <c r="AD359" s="47"/>
      <c r="AE359" s="3" t="s">
        <v>69</v>
      </c>
      <c r="AF359" s="20" cm="1">
        <f t="array" aca="1" ref="AF359" ca="1">MIN(Y359:Y362 / $D$11:$D$14)</f>
        <v>0.91856741028147448</v>
      </c>
      <c r="AG359" s="20" cm="1">
        <f t="array" aca="1" ref="AG359" ca="1">MIN(Z359:Z362 / $D$11:$D$14)</f>
        <v>0.63892333843097149</v>
      </c>
      <c r="AH359" s="20" cm="1">
        <f t="array" aca="1" ref="AH359" ca="1">MIN(AA359:AA362 / $D$11:$D$14)</f>
        <v>0.45620488312985452</v>
      </c>
      <c r="AI359" s="20" cm="1">
        <f t="array" aca="1" ref="AI359" ca="1">MIN(AB359:AB362 / $D$11:$D$14)</f>
        <v>0.42894306788155878</v>
      </c>
      <c r="AJ359" s="20" cm="1">
        <f t="array" aca="1" ref="AJ359" ca="1">MIN(AC359:AC362 / $D$11:$D$14)</f>
        <v>0.71641033971030599</v>
      </c>
      <c r="AK359" s="72">
        <f t="array" aca="1" ref="AK359" ca="1">SUMPRODUCT(AF360:AJ360, EXP(-$E$3*$AF$2:$AJ$2))</f>
        <v>92148.519674651194</v>
      </c>
      <c r="AL359" s="70">
        <f ca="1">MAX(AC360 - $D$11, 0) * EXP(-$E$2*$E$3)</f>
        <v>126.76722797430334</v>
      </c>
    </row>
    <row r="360" spans="7:38" ht="14.55" customHeight="1" x14ac:dyDescent="0.3">
      <c r="G360" s="3">
        <v>358</v>
      </c>
      <c r="H360" s="58">
        <v>-0.52852440207179485</v>
      </c>
      <c r="I360" s="58">
        <v>-0.98708606603294347</v>
      </c>
      <c r="J360" s="58">
        <v>-0.64763667378216616</v>
      </c>
      <c r="K360" s="59">
        <v>-0.3514795844153209</v>
      </c>
      <c r="L360" s="60">
        <f t="array" ref="L360:O360">TRANSPOSE(MMULT(Option!$B$25:$E$28, TRANSPOSE(H360:K360)))</f>
        <v>-0.52852440207179485</v>
      </c>
      <c r="M360" s="60">
        <v>-1.1160890838351463</v>
      </c>
      <c r="N360" s="60">
        <v>-1.0387153768713284</v>
      </c>
      <c r="O360" s="60">
        <v>-0.89728443673743941</v>
      </c>
      <c r="P360" s="56" t="str">
        <f t="shared" si="404"/>
        <v>72/3</v>
      </c>
      <c r="R360" s="80"/>
      <c r="S360" s="3" t="s">
        <v>29</v>
      </c>
      <c r="T360" s="60">
        <f ca="1"/>
        <v>-0.16419160274993</v>
      </c>
      <c r="U360" s="60">
        <f ca="1"/>
        <v>-0.20982604573936192</v>
      </c>
      <c r="V360" s="60">
        <f ca="1"/>
        <v>0.69665608492491027</v>
      </c>
      <c r="W360" s="60">
        <f ca="1"/>
        <v>0.81540691674614818</v>
      </c>
      <c r="X360" s="60">
        <f ca="1"/>
        <v>1.999014161153255</v>
      </c>
      <c r="Y360" s="52">
        <f ca="1">$B$12 * EXP(($E$3 - $C$12^2/2) * Y$2 + $C$12*SQRT(Y$2)*T360)</f>
        <v>95.670759189717657</v>
      </c>
      <c r="Z360" s="52">
        <f ca="1">Y360 * EXP(($E$3 - $C$12^2/2) * (Z$2-Y$2) + $C$12*SQRT(Z$2-Y$2)*U360)</f>
        <v>90.28441836545035</v>
      </c>
      <c r="AA360" s="52">
        <f ca="1">Z360 * EXP(($E$3 - $C$12^2/2) * (AA$2-Z$2) + $C$12*SQRT(AA$2-Z$2)*V360)</f>
        <v>111.82797096132039</v>
      </c>
      <c r="AB360" s="52">
        <f ca="1">AA360 * EXP(($E$3 - $C$12^2/2) * (AB$2-AA$2) + $C$12*SQRT(AB$2-AA$2)*W360)</f>
        <v>143.53570103286492</v>
      </c>
      <c r="AC360" s="52">
        <f ca="1">AB360 * EXP(($E$3 - $C$12^2/2) * (AC$2-AB$2) + $C$12*SQRT(AC$2-AB$2)*X360)</f>
        <v>262.77234272205476</v>
      </c>
      <c r="AD360" s="47"/>
      <c r="AE360" s="3" t="s">
        <v>47</v>
      </c>
      <c r="AF360" s="64">
        <f t="shared" ref="AF360" ca="1" si="450">($B$5*AF362 + (1 + $B$6)*AF361)*$B$2</f>
        <v>15000</v>
      </c>
      <c r="AG360" s="64">
        <f t="shared" ref="AG360" ca="1" si="451">($B$5*AG362 + (1 + $B$6)*AG361)*$B$2</f>
        <v>0</v>
      </c>
      <c r="AH360" s="64">
        <f t="shared" ref="AH360" ca="1" si="452">($B$5*AH362 + (1 + $B$6)*AH361)*$B$2</f>
        <v>0</v>
      </c>
      <c r="AI360" s="64">
        <f t="shared" ref="AI360" ca="1" si="453">($B$5*AI362 + (1 + $B$6)*AI361)*$B$2</f>
        <v>0</v>
      </c>
      <c r="AJ360" s="64" cm="1">
        <f t="array" aca="1" ref="AJ360" ca="1">($B$5*AJ362 + (1 + $B$6)*AJ361 + AND(NOT(AF361:AJ361)))*$B$2</f>
        <v>100000</v>
      </c>
      <c r="AK360" s="73"/>
      <c r="AL360" s="70"/>
    </row>
    <row r="361" spans="7:38" ht="14.55" customHeight="1" x14ac:dyDescent="0.3">
      <c r="G361" s="3">
        <v>359</v>
      </c>
      <c r="H361" s="58">
        <v>0.68881047200892132</v>
      </c>
      <c r="I361" s="58">
        <v>1.0633746571550509</v>
      </c>
      <c r="J361" s="58">
        <v>-0.41627717837628048</v>
      </c>
      <c r="K361" s="59">
        <v>0.62535969049768647</v>
      </c>
      <c r="L361" s="60">
        <f t="array" ref="L361:O361">TRANSPOSE(MMULT(Option!$B$25:$E$28, TRANSPOSE(H361:K361)))</f>
        <v>0.68881047200892132</v>
      </c>
      <c r="M361" s="60">
        <v>1.2501231605057157</v>
      </c>
      <c r="N361" s="60">
        <v>0.18836060199152527</v>
      </c>
      <c r="O361" s="60">
        <v>1.0082580967634687</v>
      </c>
      <c r="P361" s="56" t="str">
        <f t="shared" si="404"/>
        <v>72/4</v>
      </c>
      <c r="R361" s="80"/>
      <c r="S361" s="3" t="s">
        <v>31</v>
      </c>
      <c r="T361" s="60">
        <f ca="1"/>
        <v>0.20382532919688109</v>
      </c>
      <c r="U361" s="60">
        <f ca="1"/>
        <v>-1.341324672921187</v>
      </c>
      <c r="V361" s="60">
        <f ca="1"/>
        <v>-1.5285448738281522</v>
      </c>
      <c r="W361" s="60">
        <f ca="1"/>
        <v>-0.22205937498594519</v>
      </c>
      <c r="X361" s="60">
        <f ca="1"/>
        <v>1.6930963391163716</v>
      </c>
      <c r="Y361" s="52">
        <f ca="1">$B$13 * EXP(($E$3 - $C$13^2/2) * Y$2 + $C$13*SQRT(Y$2)*T361)</f>
        <v>106.83843977402887</v>
      </c>
      <c r="Z361" s="52">
        <f ca="1">Y361 * EXP(($E$3 - $C$13^2/2) * (Z$2-Y$2) + $C$13*SQRT(Z$2-Y$2)*U361)</f>
        <v>71.8025781557198</v>
      </c>
      <c r="AA361" s="52">
        <f ca="1">Z361 * EXP(($E$3 - $C$13^2/2) * (AA$2-Z$2) + $C$13*SQRT(AA$2-Z$2)*V361)</f>
        <v>45.620488312985451</v>
      </c>
      <c r="AB361" s="52">
        <f ca="1">AA361 * EXP(($E$3 - $C$13^2/2) * (AB$2-AA$2) + $C$13*SQRT(AB$2-AA$2)*W361)</f>
        <v>42.89430678815588</v>
      </c>
      <c r="AC361" s="52">
        <f ca="1">AB361 * EXP(($E$3 - $C$13^2/2) * (AC$2-AB$2) + $C$13*SQRT(AC$2-AB$2)*X361)</f>
        <v>71.641033971030595</v>
      </c>
      <c r="AD361" s="47"/>
      <c r="AE361" s="3" t="s">
        <v>46</v>
      </c>
      <c r="AF361" s="52" t="b">
        <f t="shared" ref="AF361" ca="1" si="454">AF359 &gt;= $B$4</f>
        <v>0</v>
      </c>
      <c r="AG361" s="52" t="b">
        <f t="array" aca="1" ref="AG361" ca="1">AND(AG359 &gt;= $B$4, NOT(OR($AF361:AF361)))</f>
        <v>0</v>
      </c>
      <c r="AH361" s="52" t="b">
        <f t="array" aca="1" ref="AH361" ca="1">AND(AH359 &gt;= $B$4, NOT(OR($AF361:AG361)))</f>
        <v>0</v>
      </c>
      <c r="AI361" s="52" t="b">
        <f t="array" aca="1" ref="AI361" ca="1">AND(AI359 &gt;= $B$4, NOT(OR($AF361:AH361)))</f>
        <v>0</v>
      </c>
      <c r="AJ361" s="52" t="b">
        <f t="array" aca="1" ref="AJ361" ca="1">AND(AJ359 &gt;= $B$4, NOT(OR($AF361:AI361)))</f>
        <v>0</v>
      </c>
      <c r="AK361" s="73"/>
      <c r="AL361" s="70"/>
    </row>
    <row r="362" spans="7:38" ht="14.55" customHeight="1" x14ac:dyDescent="0.3">
      <c r="G362" s="3">
        <v>360</v>
      </c>
      <c r="H362" s="58">
        <v>-0.49697179676404046</v>
      </c>
      <c r="I362" s="58">
        <v>1.3875517494484153</v>
      </c>
      <c r="J362" s="58">
        <v>-1.7574129943386627</v>
      </c>
      <c r="K362" s="59">
        <v>-2.0067521102131494</v>
      </c>
      <c r="L362" s="60">
        <f t="array" ref="L362:O362">TRANSPOSE(MMULT(Option!$B$25:$E$28, TRANSPOSE(H362:K362)))</f>
        <v>-0.49697179676404046</v>
      </c>
      <c r="M362" s="60">
        <v>1.0729234657975364</v>
      </c>
      <c r="N362" s="60">
        <v>-1.3789959027143648</v>
      </c>
      <c r="O362" s="60">
        <v>-1.8969341130456334</v>
      </c>
      <c r="P362" s="56" t="str">
        <f t="shared" si="404"/>
        <v>72/5</v>
      </c>
      <c r="R362" s="80"/>
      <c r="S362" s="3" t="s">
        <v>30</v>
      </c>
      <c r="T362" s="60">
        <f ca="1"/>
        <v>0.33077312527805297</v>
      </c>
      <c r="U362" s="60">
        <f ca="1"/>
        <v>-0.83919149181891439</v>
      </c>
      <c r="V362" s="60">
        <f ca="1"/>
        <v>0.39909240775331584</v>
      </c>
      <c r="W362" s="60">
        <f ca="1"/>
        <v>0.86706425338639159</v>
      </c>
      <c r="X362" s="60">
        <f ca="1"/>
        <v>0.88069631774998491</v>
      </c>
      <c r="Y362" s="52">
        <f ca="1">$B$14 * EXP(($E$3 - $C$14^2/2) * Y$2 + $C$14*SQRT(Y$2)*T362)</f>
        <v>110.98578428114622</v>
      </c>
      <c r="Z362" s="52">
        <f ca="1">Y362 * EXP(($E$3 - $C$14^2/2) * (Z$2-Y$2) + $C$14*SQRT(Z$2-Y$2)*U362)</f>
        <v>86.716543265263624</v>
      </c>
      <c r="AA362" s="52">
        <f ca="1">Z362 * EXP(($E$3 - $C$14^2/2) * (AA$2-Z$2) + $C$14*SQRT(AA$2-Z$2)*V362)</f>
        <v>98.235965754378086</v>
      </c>
      <c r="AB362" s="52">
        <f ca="1">AA362 * EXP(($E$3 - $C$14^2/2) * (AB$2-AA$2) + $C$14*SQRT(AB$2-AA$2)*W362)</f>
        <v>128.05907416503078</v>
      </c>
      <c r="AC362" s="52">
        <f ca="1">AB362 * EXP(($E$3 - $C$14^2/2) * (AC$2-AB$2) + $C$14*SQRT(AC$2-AB$2)*X362)</f>
        <v>167.62017717811801</v>
      </c>
      <c r="AD362" s="47"/>
      <c r="AE362" s="3" t="s">
        <v>68</v>
      </c>
      <c r="AF362" s="52" t="b">
        <f ca="1">AND(AF359&gt;$B$3, NOT(OR($AF361:AF361)))</f>
        <v>1</v>
      </c>
      <c r="AG362" s="52" t="b">
        <f ca="1">AND(AG359&gt;$B$3, NOT(OR($AF361:AG361)))</f>
        <v>0</v>
      </c>
      <c r="AH362" s="52" t="b">
        <f ca="1">AND(AH359&gt;$B$3, NOT(OR($AF361:AH361)))</f>
        <v>0</v>
      </c>
      <c r="AI362" s="52" t="b">
        <f ca="1">AND(AI359&gt;$B$3, NOT(OR($AF361:AI361)))</f>
        <v>0</v>
      </c>
      <c r="AJ362" s="52" t="b">
        <f ca="1">AND(AJ359&gt;$B$3, NOT(OR($AF361:AJ361)))</f>
        <v>0</v>
      </c>
      <c r="AK362" s="74"/>
      <c r="AL362" s="70"/>
    </row>
    <row r="363" spans="7:38" ht="14.55" customHeight="1" x14ac:dyDescent="0.3">
      <c r="G363" s="3">
        <v>361</v>
      </c>
      <c r="H363" s="58">
        <v>0.50352237135624456</v>
      </c>
      <c r="I363" s="58">
        <v>-0.27216771664361139</v>
      </c>
      <c r="J363" s="58">
        <v>-0.61940055587177245</v>
      </c>
      <c r="K363" s="59">
        <v>-0.70222036996219173</v>
      </c>
      <c r="L363" s="60">
        <f t="array" ref="L363:O363">TRANSPOSE(MMULT(Option!$B$25:$E$28, TRANSPOSE(H363:K363)))</f>
        <v>0.50352237135624456</v>
      </c>
      <c r="M363" s="60">
        <v>-4.8036884106030492E-2</v>
      </c>
      <c r="N363" s="60">
        <v>-0.41388703225074391</v>
      </c>
      <c r="O363" s="60">
        <v>-0.59210149713171489</v>
      </c>
      <c r="P363" s="56" t="str">
        <f t="shared" si="404"/>
        <v>73/1</v>
      </c>
      <c r="R363" s="80">
        <v>91</v>
      </c>
      <c r="S363" s="3" t="s">
        <v>28</v>
      </c>
      <c r="T363" s="60">
        <f t="array" aca="1" ref="T363:T366" ca="1">TRANSPOSE(OFFSET($L$3, MATCH($R363 &amp; "/" &amp; T$2, $P$3:$P$5002, 0) - 1, 0, 1, $E$1))</f>
        <v>-0.64389991739470231</v>
      </c>
      <c r="U363" s="60">
        <f t="array" aca="1" ref="U363:U366" ca="1">TRANSPOSE(OFFSET($L$3, MATCH($R363 &amp; "/" &amp; U$2, $P$3:$P$5002, 0) - 1, 0, 1, $E$1))</f>
        <v>0.64206847828999691</v>
      </c>
      <c r="V363" s="60">
        <f t="array" aca="1" ref="V363:V366" ca="1">TRANSPOSE(OFFSET($L$3, MATCH($R363 &amp; "/" &amp; V$2, $P$3:$P$5002, 0) - 1, 0, 1, $E$1))</f>
        <v>0.11815974082581578</v>
      </c>
      <c r="W363" s="60">
        <f t="array" aca="1" ref="W363:W366" ca="1">TRANSPOSE(OFFSET($L$3, MATCH($R363 &amp; "/" &amp; W$2, $P$3:$P$5002, 0) - 1, 0, 1, $E$1))</f>
        <v>-0.27549489228508439</v>
      </c>
      <c r="X363" s="60">
        <f t="array" aca="1" ref="X363:X366" ca="1">TRANSPOSE(OFFSET($L$3, MATCH($R363 &amp; "/" &amp; X$2, $P$3:$P$5002, 0) - 1, 0, 1, $E$1))</f>
        <v>-0.54809446622317393</v>
      </c>
      <c r="Y363" s="52">
        <f ca="1">$B$11 * EXP(($E$3 - $C$11^2/2) * Y$2 + $C$11*SQRT(Y$2)*T363)</f>
        <v>82.847387523615424</v>
      </c>
      <c r="Z363" s="52">
        <f ca="1">Y363 * EXP(($E$3 - $C$11^2/2) * (Z$2-Y$2) + $C$11*SQRT(Z$2-Y$2)*U363)</f>
        <v>100.94953658986991</v>
      </c>
      <c r="AA363" s="52">
        <f ca="1">Z363 * EXP(($E$3 - $C$11^2/2) * (AA$2-Z$2) + $C$11*SQRT(AA$2-Z$2)*V363)</f>
        <v>105.11643878058946</v>
      </c>
      <c r="AB363" s="52">
        <f ca="1">AA363 * EXP(($E$3 - $C$11^2/2) * (AB$2-AA$2) + $C$11*SQRT(AB$2-AA$2)*W363)</f>
        <v>97.263151648857914</v>
      </c>
      <c r="AC363" s="52">
        <f ca="1">AB363 * EXP(($E$3 - $C$11^2/2) * (AC$2-AB$2) + $C$11*SQRT(AC$2-AB$2)*X363)</f>
        <v>82.929584562279629</v>
      </c>
      <c r="AD363" s="47"/>
      <c r="AE363" s="3" t="s">
        <v>69</v>
      </c>
      <c r="AF363" s="20" cm="1">
        <f t="array" aca="1" ref="AF363" ca="1">MIN(Y363:Y366 / $D$11:$D$14)</f>
        <v>0.82847387523615423</v>
      </c>
      <c r="AG363" s="20" cm="1">
        <f t="array" aca="1" ref="AG363" ca="1">MIN(Z363:Z366 / $D$11:$D$14)</f>
        <v>1.0094953658986991</v>
      </c>
      <c r="AH363" s="20" cm="1">
        <f t="array" aca="1" ref="AH363" ca="1">MIN(AA363:AA366 / $D$11:$D$14)</f>
        <v>1.0511643878058947</v>
      </c>
      <c r="AI363" s="20" cm="1">
        <f t="array" aca="1" ref="AI363" ca="1">MIN(AB363:AB366 / $D$11:$D$14)</f>
        <v>0.97263151648857915</v>
      </c>
      <c r="AJ363" s="20" cm="1">
        <f t="array" aca="1" ref="AJ363" ca="1">MIN(AC363:AC366 / $D$11:$D$14)</f>
        <v>0.82929584562279635</v>
      </c>
      <c r="AK363" s="72">
        <f t="array" aca="1" ref="AK363" ca="1">SUMPRODUCT(AF364:AJ364, EXP(-$E$3*$AF$2:$AJ$2))</f>
        <v>142594.67363380725</v>
      </c>
      <c r="AL363" s="70">
        <f ca="1">MAX(AC364 - $D$11, 0) * EXP(-$E$2*$E$3)</f>
        <v>1.4397753705877545</v>
      </c>
    </row>
    <row r="364" spans="7:38" ht="14.55" customHeight="1" x14ac:dyDescent="0.3">
      <c r="G364" s="3">
        <v>362</v>
      </c>
      <c r="H364" s="58">
        <v>-0.28908106245884568</v>
      </c>
      <c r="I364" s="58">
        <v>-1.0774170646984547</v>
      </c>
      <c r="J364" s="58">
        <v>-0.95044283005252717</v>
      </c>
      <c r="K364" s="59">
        <v>0.30727610217957829</v>
      </c>
      <c r="L364" s="60">
        <f t="array" ref="L364:O364">TRANSPOSE(MMULT(Option!$B$25:$E$28, TRANSPOSE(H364:K364)))</f>
        <v>-0.28908106245884568</v>
      </c>
      <c r="M364" s="60">
        <v>-1.1031014757870987</v>
      </c>
      <c r="N364" s="60">
        <v>-1.2325499439623457</v>
      </c>
      <c r="O364" s="60">
        <v>-0.32013835171101862</v>
      </c>
      <c r="P364" s="56" t="str">
        <f t="shared" si="404"/>
        <v>73/2</v>
      </c>
      <c r="R364" s="80"/>
      <c r="S364" s="3" t="s">
        <v>29</v>
      </c>
      <c r="T364" s="60">
        <f ca="1"/>
        <v>0.44802792415200016</v>
      </c>
      <c r="U364" s="60">
        <f ca="1"/>
        <v>0.34512101040889304</v>
      </c>
      <c r="V364" s="60">
        <f ca="1"/>
        <v>0.42240265046092518</v>
      </c>
      <c r="W364" s="60">
        <f ca="1"/>
        <v>1.1950602307661387E-2</v>
      </c>
      <c r="X364" s="60">
        <f ca="1"/>
        <v>-1.2497746108182006</v>
      </c>
      <c r="Y364" s="52">
        <f ca="1">$B$12 * EXP(($E$3 - $C$12^2/2) * Y$2 + $C$12*SQRT(Y$2)*T364)</f>
        <v>114.959347197231</v>
      </c>
      <c r="Z364" s="52">
        <f ca="1">Y364 * EXP(($E$3 - $C$12^2/2) * (Z$2-Y$2) + $C$12*SQRT(Z$2-Y$2)*U364)</f>
        <v>128.13890442632581</v>
      </c>
      <c r="AA364" s="52">
        <f ca="1">Z364 * EXP(($E$3 - $C$12^2/2) * (AA$2-Z$2) + $C$12*SQRT(AA$2-Z$2)*V364)</f>
        <v>146.17955012332104</v>
      </c>
      <c r="AB364" s="52">
        <f ca="1">AA364 * EXP(($E$3 - $C$12^2/2) * (AB$2-AA$2) + $C$12*SQRT(AB$2-AA$2)*W364)</f>
        <v>147.43993053002856</v>
      </c>
      <c r="AC364" s="52">
        <f ca="1">AB364 * EXP(($E$3 - $C$12^2/2) * (AC$2-AB$2) + $C$12*SQRT(AC$2-AB$2)*X364)</f>
        <v>101.84870817015569</v>
      </c>
      <c r="AD364" s="47"/>
      <c r="AE364" s="3" t="s">
        <v>47</v>
      </c>
      <c r="AF364" s="64">
        <f t="shared" ref="AF364" ca="1" si="455">($B$5*AF366 + (1 + $B$6)*AF365)*$B$2</f>
        <v>15000</v>
      </c>
      <c r="AG364" s="64">
        <f t="shared" ref="AG364" ca="1" si="456">($B$5*AG366 + (1 + $B$6)*AG365)*$B$2</f>
        <v>15000</v>
      </c>
      <c r="AH364" s="64">
        <f t="shared" ref="AH364" ca="1" si="457">($B$5*AH366 + (1 + $B$6)*AH365)*$B$2</f>
        <v>15000</v>
      </c>
      <c r="AI364" s="64">
        <f t="shared" ref="AI364" ca="1" si="458">($B$5*AI366 + (1 + $B$6)*AI365)*$B$2</f>
        <v>15000</v>
      </c>
      <c r="AJ364" s="64" cm="1">
        <f t="array" aca="1" ref="AJ364" ca="1">($B$5*AJ366 + (1 + $B$6)*AJ365 + AND(NOT(AF365:AJ365)))*$B$2</f>
        <v>114999.99999999999</v>
      </c>
      <c r="AK364" s="73"/>
      <c r="AL364" s="70"/>
    </row>
    <row r="365" spans="7:38" ht="14.55" customHeight="1" x14ac:dyDescent="0.3">
      <c r="G365" s="3">
        <v>363</v>
      </c>
      <c r="H365" s="58">
        <v>-2.4178369387285006</v>
      </c>
      <c r="I365" s="58">
        <v>0.95136433840958479</v>
      </c>
      <c r="J365" s="58">
        <v>0.44179352162006064</v>
      </c>
      <c r="K365" s="59">
        <v>-0.18298686619439816</v>
      </c>
      <c r="L365" s="60">
        <f t="array" ref="L365:O365">TRANSPOSE(MMULT(Option!$B$25:$E$28, TRANSPOSE(H365:K365)))</f>
        <v>-2.4178369387285006</v>
      </c>
      <c r="M365" s="60">
        <v>-9.5194956642699058E-2</v>
      </c>
      <c r="N365" s="60">
        <v>-0.329977415983714</v>
      </c>
      <c r="O365" s="60">
        <v>-0.78848043730829986</v>
      </c>
      <c r="P365" s="56" t="str">
        <f t="shared" si="404"/>
        <v>73/3</v>
      </c>
      <c r="R365" s="80"/>
      <c r="S365" s="3" t="s">
        <v>31</v>
      </c>
      <c r="T365" s="60">
        <f ca="1"/>
        <v>2.1977462548794571</v>
      </c>
      <c r="U365" s="60">
        <f ca="1"/>
        <v>1.0673189501457807</v>
      </c>
      <c r="V365" s="60">
        <f ca="1"/>
        <v>-1.2627832659695437</v>
      </c>
      <c r="W365" s="60">
        <f ca="1"/>
        <v>-0.19726439909791821</v>
      </c>
      <c r="X365" s="60">
        <f ca="1"/>
        <v>-0.50315053359941331</v>
      </c>
      <c r="Y365" s="52">
        <f ca="1">$B$13 * EXP(($E$3 - $C$13^2/2) * Y$2 + $C$13*SQRT(Y$2)*T365)</f>
        <v>194.31762498845077</v>
      </c>
      <c r="Z365" s="52">
        <f ca="1">Y365 * EXP(($E$3 - $C$13^2/2) * (Z$2-Y$2) + $C$13*SQRT(Z$2-Y$2)*U365)</f>
        <v>268.99418102637708</v>
      </c>
      <c r="AA365" s="52">
        <f ca="1">Z365 * EXP(($E$3 - $C$13^2/2) * (AA$2-Z$2) + $C$13*SQRT(AA$2-Z$2)*V365)</f>
        <v>185.09232741702442</v>
      </c>
      <c r="AB365" s="52">
        <f ca="1">AA365 * EXP(($E$3 - $C$13^2/2) * (AB$2-AA$2) + $C$13*SQRT(AB$2-AA$2)*W365)</f>
        <v>175.33097054074176</v>
      </c>
      <c r="AC365" s="52">
        <f ca="1">AB365 * EXP(($E$3 - $C$13^2/2) * (AC$2-AB$2) + $C$13*SQRT(AC$2-AB$2)*X365)</f>
        <v>151.52191802167027</v>
      </c>
      <c r="AD365" s="47"/>
      <c r="AE365" s="3" t="s">
        <v>46</v>
      </c>
      <c r="AF365" s="52" t="b">
        <f t="shared" ref="AF365" ca="1" si="459">AF363 &gt;= $B$4</f>
        <v>0</v>
      </c>
      <c r="AG365" s="52" t="b">
        <f t="array" aca="1" ref="AG365" ca="1">AND(AG363 &gt;= $B$4, NOT(OR($AF365:AF365)))</f>
        <v>0</v>
      </c>
      <c r="AH365" s="52" t="b">
        <f t="array" aca="1" ref="AH365" ca="1">AND(AH363 &gt;= $B$4, NOT(OR($AF365:AG365)))</f>
        <v>0</v>
      </c>
      <c r="AI365" s="52" t="b">
        <f t="array" aca="1" ref="AI365" ca="1">AND(AI363 &gt;= $B$4, NOT(OR($AF365:AH365)))</f>
        <v>0</v>
      </c>
      <c r="AJ365" s="52" t="b">
        <f t="array" aca="1" ref="AJ365" ca="1">AND(AJ363 &gt;= $B$4, NOT(OR($AF365:AI365)))</f>
        <v>0</v>
      </c>
      <c r="AK365" s="73"/>
      <c r="AL365" s="70"/>
    </row>
    <row r="366" spans="7:38" ht="14.55" customHeight="1" x14ac:dyDescent="0.3">
      <c r="G366" s="3">
        <v>364</v>
      </c>
      <c r="H366" s="58">
        <v>-0.75111596994299568</v>
      </c>
      <c r="I366" s="58">
        <v>-0.48526601949417941</v>
      </c>
      <c r="J366" s="58">
        <v>0.60774562547174527</v>
      </c>
      <c r="K366" s="59">
        <v>0.94034548395695616</v>
      </c>
      <c r="L366" s="60">
        <f t="array" ref="L366:O366">TRANSPOSE(MMULT(Option!$B$25:$E$28, TRANSPOSE(H366:K366)))</f>
        <v>-0.75111596994299568</v>
      </c>
      <c r="M366" s="60">
        <v>-0.745200041281597</v>
      </c>
      <c r="N366" s="60">
        <v>0.10627023985894168</v>
      </c>
      <c r="O366" s="60">
        <v>0.49636470274482325</v>
      </c>
      <c r="P366" s="56" t="str">
        <f t="shared" si="404"/>
        <v>73/4</v>
      </c>
      <c r="R366" s="80"/>
      <c r="S366" s="3" t="s">
        <v>30</v>
      </c>
      <c r="T366" s="60">
        <f ca="1"/>
        <v>0.81948308686602478</v>
      </c>
      <c r="U366" s="60">
        <f ca="1"/>
        <v>1.112335590290165</v>
      </c>
      <c r="V366" s="60">
        <f ca="1"/>
        <v>-0.72263007347356978</v>
      </c>
      <c r="W366" s="60">
        <f ca="1"/>
        <v>1.0437540349380032</v>
      </c>
      <c r="X366" s="60">
        <f ca="1"/>
        <v>-0.98693123873721844</v>
      </c>
      <c r="Y366" s="52">
        <f ca="1">$B$14 * EXP(($E$3 - $C$14^2/2) * Y$2 + $C$14*SQRT(Y$2)*T366)</f>
        <v>128.51107816857717</v>
      </c>
      <c r="Z366" s="52">
        <f ca="1">Y366 * EXP(($E$3 - $C$14^2/2) * (Z$2-Y$2) + $C$14*SQRT(Z$2-Y$2)*U366)</f>
        <v>180.31688749511954</v>
      </c>
      <c r="AA366" s="52">
        <f ca="1">Z366 * EXP(($E$3 - $C$14^2/2) * (AA$2-Z$2) + $C$14*SQRT(AA$2-Z$2)*V366)</f>
        <v>145.90077495926582</v>
      </c>
      <c r="AB366" s="52">
        <f ca="1">AA366 * EXP(($E$3 - $C$14^2/2) * (AB$2-AA$2) + $C$14*SQRT(AB$2-AA$2)*W366)</f>
        <v>200.54787124488837</v>
      </c>
      <c r="AC366" s="52">
        <f ca="1">AB366 * EXP(($E$3 - $C$14^2/2) * (AC$2-AB$2) + $C$14*SQRT(AC$2-AB$2)*X366)</f>
        <v>149.900779608627</v>
      </c>
      <c r="AD366" s="47"/>
      <c r="AE366" s="3" t="s">
        <v>68</v>
      </c>
      <c r="AF366" s="52" t="b">
        <f ca="1">AND(AF363&gt;$B$3, NOT(OR($AF365:AF365)))</f>
        <v>1</v>
      </c>
      <c r="AG366" s="52" t="b">
        <f ca="1">AND(AG363&gt;$B$3, NOT(OR($AF365:AG365)))</f>
        <v>1</v>
      </c>
      <c r="AH366" s="52" t="b">
        <f ca="1">AND(AH363&gt;$B$3, NOT(OR($AF365:AH365)))</f>
        <v>1</v>
      </c>
      <c r="AI366" s="52" t="b">
        <f ca="1">AND(AI363&gt;$B$3, NOT(OR($AF365:AI365)))</f>
        <v>1</v>
      </c>
      <c r="AJ366" s="52" t="b">
        <f ca="1">AND(AJ363&gt;$B$3, NOT(OR($AF365:AJ365)))</f>
        <v>1</v>
      </c>
      <c r="AK366" s="74"/>
      <c r="AL366" s="70"/>
    </row>
    <row r="367" spans="7:38" ht="14.55" customHeight="1" x14ac:dyDescent="0.3">
      <c r="G367" s="3">
        <v>365</v>
      </c>
      <c r="H367" s="58">
        <v>-2.4579801984807785</v>
      </c>
      <c r="I367" s="58">
        <v>-0.7610139516499862</v>
      </c>
      <c r="J367" s="58">
        <v>-1.3375780974690248</v>
      </c>
      <c r="K367" s="59">
        <v>-0.39532070907252603</v>
      </c>
      <c r="L367" s="60">
        <f t="array" ref="L367:O367">TRANSPOSE(MMULT(Option!$B$25:$E$28, TRANSPOSE(H367:K367)))</f>
        <v>-2.4579801984807785</v>
      </c>
      <c r="M367" s="60">
        <v>-1.6806728870630165</v>
      </c>
      <c r="N367" s="60">
        <v>-2.3572806167603133</v>
      </c>
      <c r="O367" s="60">
        <v>-1.7820732528142069</v>
      </c>
      <c r="P367" s="56" t="str">
        <f t="shared" si="404"/>
        <v>73/5</v>
      </c>
      <c r="R367" s="80">
        <v>92</v>
      </c>
      <c r="S367" s="3" t="s">
        <v>28</v>
      </c>
      <c r="T367" s="60">
        <f t="array" aca="1" ref="T367:T370" ca="1">TRANSPOSE(OFFSET($L$3, MATCH($R367 &amp; "/" &amp; T$2, $P$3:$P$5002, 0) - 1, 0, 1, $E$1))</f>
        <v>0.6585607105560235</v>
      </c>
      <c r="U367" s="60">
        <f t="array" aca="1" ref="U367:U370" ca="1">TRANSPOSE(OFFSET($L$3, MATCH($R367 &amp; "/" &amp; U$2, $P$3:$P$5002, 0) - 1, 0, 1, $E$1))</f>
        <v>1.0673371187703127</v>
      </c>
      <c r="V367" s="60">
        <f t="array" aca="1" ref="V367:V370" ca="1">TRANSPOSE(OFFSET($L$3, MATCH($R367 &amp; "/" &amp; V$2, $P$3:$P$5002, 0) - 1, 0, 1, $E$1))</f>
        <v>-1.6006537225566786</v>
      </c>
      <c r="W367" s="60">
        <f t="array" aca="1" ref="W367:W370" ca="1">TRANSPOSE(OFFSET($L$3, MATCH($R367 &amp; "/" &amp; W$2, $P$3:$P$5002, 0) - 1, 0, 1, $E$1))</f>
        <v>-1.3859745003926438</v>
      </c>
      <c r="X367" s="60">
        <f t="array" aca="1" ref="X367:X370" ca="1">TRANSPOSE(OFFSET($L$3, MATCH($R367 &amp; "/" &amp; X$2, $P$3:$P$5002, 0) - 1, 0, 1, $E$1))</f>
        <v>0.6043970065840204</v>
      </c>
      <c r="Y367" s="52">
        <f ca="1">$B$11 * EXP(($E$3 - $C$11^2/2) * Y$2 + $C$11*SQRT(Y$2)*T367)</f>
        <v>122.45436122707432</v>
      </c>
      <c r="Z367" s="52">
        <f ca="1">Y367 * EXP(($E$3 - $C$11^2/2) * (Z$2-Y$2) + $C$11*SQRT(Z$2-Y$2)*U367)</f>
        <v>169.51468068587309</v>
      </c>
      <c r="AA367" s="52">
        <f ca="1">Z367 * EXP(($E$3 - $C$11^2/2) * (AA$2-Z$2) + $C$11*SQRT(AA$2-Z$2)*V367)</f>
        <v>105.39797443295983</v>
      </c>
      <c r="AB367" s="52">
        <f ca="1">AA367 * EXP(($E$3 - $C$11^2/2) * (AB$2-AA$2) + $C$11*SQRT(AB$2-AA$2)*W367)</f>
        <v>69.891991223270978</v>
      </c>
      <c r="AC367" s="52">
        <f ca="1">AB367 * EXP(($E$3 - $C$11^2/2) * (AC$2-AB$2) + $C$11*SQRT(AC$2-AB$2)*X367)</f>
        <v>84.206336172878935</v>
      </c>
      <c r="AD367" s="47"/>
      <c r="AE367" s="3" t="s">
        <v>69</v>
      </c>
      <c r="AF367" s="20" cm="1">
        <f t="array" aca="1" ref="AF367" ca="1">MIN(Y367:Y370 / $D$11:$D$14)</f>
        <v>0.99360609547992174</v>
      </c>
      <c r="AG367" s="20" cm="1">
        <f t="array" aca="1" ref="AG367" ca="1">MIN(Z367:Z370 / $D$11:$D$14)</f>
        <v>1.3965493299871861</v>
      </c>
      <c r="AH367" s="20" cm="1">
        <f t="array" aca="1" ref="AH367" ca="1">MIN(AA367:AA370 / $D$11:$D$14)</f>
        <v>0.76112827378335568</v>
      </c>
      <c r="AI367" s="20" cm="1">
        <f t="array" aca="1" ref="AI367" ca="1">MIN(AB367:AB370 / $D$11:$D$14)</f>
        <v>0.62154001283954985</v>
      </c>
      <c r="AJ367" s="20" cm="1">
        <f t="array" aca="1" ref="AJ367" ca="1">MIN(AC367:AC370 / $D$11:$D$14)</f>
        <v>0.68852105100297012</v>
      </c>
      <c r="AK367" s="72">
        <f t="array" aca="1" ref="AK367" ca="1">SUMPRODUCT(AF368:AJ368, EXP(-$E$3*$AF$2:$AJ$2))</f>
        <v>109276.37026128646</v>
      </c>
      <c r="AL367" s="70">
        <f ca="1">MAX(AC368 - $D$11, 0) * EXP(-$E$2*$E$3)</f>
        <v>1.7914616393018719</v>
      </c>
    </row>
    <row r="368" spans="7:38" ht="14.55" customHeight="1" x14ac:dyDescent="0.3">
      <c r="G368" s="3">
        <v>366</v>
      </c>
      <c r="H368" s="58">
        <v>-0.26017683053500207</v>
      </c>
      <c r="I368" s="58">
        <v>-1.0688731923055179</v>
      </c>
      <c r="J368" s="58">
        <v>0.46265030770373555</v>
      </c>
      <c r="K368" s="59">
        <v>-1.8937742600598577</v>
      </c>
      <c r="L368" s="60">
        <f t="array" ref="L368:O368">TRANSPOSE(MMULT(Option!$B$25:$E$28, TRANSPOSE(H368:K368)))</f>
        <v>-0.26017683053500207</v>
      </c>
      <c r="M368" s="60">
        <v>-1.083709194623826</v>
      </c>
      <c r="N368" s="60">
        <v>2.2382986374298031E-2</v>
      </c>
      <c r="O368" s="60">
        <v>-1.9153987300826731</v>
      </c>
      <c r="P368" s="56" t="str">
        <f t="shared" si="404"/>
        <v>74/1</v>
      </c>
      <c r="R368" s="80"/>
      <c r="S368" s="3" t="s">
        <v>29</v>
      </c>
      <c r="T368" s="60">
        <f ca="1"/>
        <v>0.49867470258913982</v>
      </c>
      <c r="U368" s="60">
        <f ca="1"/>
        <v>0.65971527549610909</v>
      </c>
      <c r="V368" s="60">
        <f ca="1"/>
        <v>-0.11086779524168133</v>
      </c>
      <c r="W368" s="60">
        <f ca="1"/>
        <v>-0.38732771768283791</v>
      </c>
      <c r="X368" s="60">
        <f ca="1"/>
        <v>-0.66772031089308559</v>
      </c>
      <c r="Y368" s="52">
        <f ca="1">$B$12 * EXP(($E$3 - $C$12^2/2) * Y$2 + $C$12*SQRT(Y$2)*T368)</f>
        <v>116.71938051611532</v>
      </c>
      <c r="Z368" s="52">
        <f ca="1">Y368 * EXP(($E$3 - $C$12^2/2) * (Z$2-Y$2) + $C$12*SQRT(Z$2-Y$2)*U368)</f>
        <v>142.97748630143445</v>
      </c>
      <c r="AA368" s="52">
        <f ca="1">Z368 * EXP(($E$3 - $C$12^2/2) * (AA$2-Z$2) + $C$12*SQRT(AA$2-Z$2)*V368)</f>
        <v>138.99345432588191</v>
      </c>
      <c r="AB368" s="52">
        <f ca="1">AA368 * EXP(($E$3 - $C$12^2/2) * (AB$2-AA$2) + $C$12*SQRT(AB$2-AA$2)*W368)</f>
        <v>124.36596200430751</v>
      </c>
      <c r="AC368" s="52">
        <f ca="1">AB368 * EXP(($E$3 - $C$12^2/2) * (AC$2-AB$2) + $C$12*SQRT(AC$2-AB$2)*X368)</f>
        <v>102.30028227788469</v>
      </c>
      <c r="AD368" s="47"/>
      <c r="AE368" s="3" t="s">
        <v>47</v>
      </c>
      <c r="AF368" s="64">
        <f t="shared" ref="AF368" ca="1" si="460">($B$5*AF370 + (1 + $B$6)*AF369)*$B$2</f>
        <v>15000</v>
      </c>
      <c r="AG368" s="64">
        <f t="shared" ref="AG368" ca="1" si="461">($B$5*AG370 + (1 + $B$6)*AG369)*$B$2</f>
        <v>105000</v>
      </c>
      <c r="AH368" s="64">
        <f t="shared" ref="AH368" ca="1" si="462">($B$5*AH370 + (1 + $B$6)*AH369)*$B$2</f>
        <v>0</v>
      </c>
      <c r="AI368" s="64">
        <f t="shared" ref="AI368" ca="1" si="463">($B$5*AI370 + (1 + $B$6)*AI369)*$B$2</f>
        <v>0</v>
      </c>
      <c r="AJ368" s="64" cm="1">
        <f t="array" aca="1" ref="AJ368" ca="1">($B$5*AJ370 + (1 + $B$6)*AJ369 + AND(NOT(AF369:AJ369)))*$B$2</f>
        <v>0</v>
      </c>
      <c r="AK368" s="73"/>
      <c r="AL368" s="70"/>
    </row>
    <row r="369" spans="7:38" ht="14.55" customHeight="1" x14ac:dyDescent="0.3">
      <c r="G369" s="3">
        <v>367</v>
      </c>
      <c r="H369" s="58">
        <v>-2.2244347505286073</v>
      </c>
      <c r="I369" s="58">
        <v>-0.25297415349946289</v>
      </c>
      <c r="J369" s="58">
        <v>-0.37048767012902334</v>
      </c>
      <c r="K369" s="59">
        <v>0.85228524659358895</v>
      </c>
      <c r="L369" s="60">
        <f t="array" ref="L369:O369">TRANSPOSE(MMULT(Option!$B$25:$E$28, TRANSPOSE(H369:K369)))</f>
        <v>-2.2244347505286073</v>
      </c>
      <c r="M369" s="60">
        <v>-1.1216285416671763</v>
      </c>
      <c r="N369" s="60">
        <v>-1.281421133359411</v>
      </c>
      <c r="O369" s="60">
        <v>-0.29847639128829151</v>
      </c>
      <c r="P369" s="56" t="str">
        <f t="shared" si="404"/>
        <v>74/2</v>
      </c>
      <c r="R369" s="80"/>
      <c r="S369" s="3" t="s">
        <v>31</v>
      </c>
      <c r="T369" s="60">
        <f ca="1"/>
        <v>0.83039619430272182</v>
      </c>
      <c r="U369" s="60">
        <f ca="1"/>
        <v>0.45298629717524069</v>
      </c>
      <c r="V369" s="60">
        <f ca="1"/>
        <v>-1.7298146835436623</v>
      </c>
      <c r="W369" s="60">
        <f ca="1"/>
        <v>-0.7742258508133204</v>
      </c>
      <c r="X369" s="60">
        <f ca="1"/>
        <v>-0.10670657749806566</v>
      </c>
      <c r="Y369" s="52">
        <f ca="1">$B$13 * EXP(($E$3 - $C$13^2/2) * Y$2 + $C$13*SQRT(Y$2)*T369)</f>
        <v>128.93250421316432</v>
      </c>
      <c r="Z369" s="52">
        <f ca="1">Y369 * EXP(($E$3 - $C$13^2/2) * (Z$2-Y$2) + $C$13*SQRT(Z$2-Y$2)*U369)</f>
        <v>148.44060819541545</v>
      </c>
      <c r="AA369" s="52">
        <f ca="1">Z369 * EXP(($E$3 - $C$13^2/2) * (AA$2-Z$2) + $C$13*SQRT(AA$2-Z$2)*V369)</f>
        <v>88.787025347240601</v>
      </c>
      <c r="AB369" s="52">
        <f ca="1">AA369 * EXP(($E$3 - $C$13^2/2) * (AB$2-AA$2) + $C$13*SQRT(AB$2-AA$2)*W369)</f>
        <v>70.737282882593817</v>
      </c>
      <c r="AC369" s="52">
        <f ca="1">AB369 * EXP(($E$3 - $C$13^2/2) * (AC$2-AB$2) + $C$13*SQRT(AC$2-AB$2)*X369)</f>
        <v>68.85210510029701</v>
      </c>
      <c r="AD369" s="47"/>
      <c r="AE369" s="3" t="s">
        <v>46</v>
      </c>
      <c r="AF369" s="52" t="b">
        <f t="shared" ref="AF369" ca="1" si="464">AF367 &gt;= $B$4</f>
        <v>0</v>
      </c>
      <c r="AG369" s="52" t="b">
        <f t="array" aca="1" ref="AG369" ca="1">AND(AG367 &gt;= $B$4, NOT(OR($AF369:AF369)))</f>
        <v>1</v>
      </c>
      <c r="AH369" s="52" t="b">
        <f t="array" aca="1" ref="AH369" ca="1">AND(AH367 &gt;= $B$4, NOT(OR($AF369:AG369)))</f>
        <v>0</v>
      </c>
      <c r="AI369" s="52" t="b">
        <f t="array" aca="1" ref="AI369" ca="1">AND(AI367 &gt;= $B$4, NOT(OR($AF369:AH369)))</f>
        <v>0</v>
      </c>
      <c r="AJ369" s="52" t="b">
        <f t="array" aca="1" ref="AJ369" ca="1">AND(AJ367 &gt;= $B$4, NOT(OR($AF369:AI369)))</f>
        <v>0</v>
      </c>
      <c r="AK369" s="73"/>
      <c r="AL369" s="70"/>
    </row>
    <row r="370" spans="7:38" ht="14.55" customHeight="1" x14ac:dyDescent="0.3">
      <c r="G370" s="3">
        <v>368</v>
      </c>
      <c r="H370" s="58">
        <v>-0.62373101031894862</v>
      </c>
      <c r="I370" s="58">
        <v>-7.3529938492702535E-3</v>
      </c>
      <c r="J370" s="58">
        <v>1.2938506334362716</v>
      </c>
      <c r="K370" s="59">
        <v>-0.60718959281205953</v>
      </c>
      <c r="L370" s="60">
        <f t="array" ref="L370:O370">TRANSPOSE(MMULT(Option!$B$25:$E$28, TRANSPOSE(H370:K370)))</f>
        <v>-0.62373101031894862</v>
      </c>
      <c r="M370" s="60">
        <v>-0.25623153430734458</v>
      </c>
      <c r="N370" s="60">
        <v>0.88498416490624043</v>
      </c>
      <c r="O370" s="60">
        <v>-0.51885018698329266</v>
      </c>
      <c r="P370" s="56" t="str">
        <f t="shared" si="404"/>
        <v>74/3</v>
      </c>
      <c r="R370" s="80"/>
      <c r="S370" s="3" t="s">
        <v>30</v>
      </c>
      <c r="T370" s="60">
        <f ca="1"/>
        <v>-3.8048110264893575E-2</v>
      </c>
      <c r="U370" s="60">
        <f ca="1"/>
        <v>1.1180628762461826</v>
      </c>
      <c r="V370" s="60">
        <f ca="1"/>
        <v>-2.0398593520477624</v>
      </c>
      <c r="W370" s="60">
        <f ca="1"/>
        <v>-0.69200537735496459</v>
      </c>
      <c r="X370" s="60">
        <f ca="1"/>
        <v>0.98966543586837419</v>
      </c>
      <c r="Y370" s="52">
        <f ca="1">$B$14 * EXP(($E$3 - $C$14^2/2) * Y$2 + $C$14*SQRT(Y$2)*T370)</f>
        <v>99.360609547992169</v>
      </c>
      <c r="Z370" s="52">
        <f ca="1">Y370 * EXP(($E$3 - $C$14^2/2) * (Z$2-Y$2) + $C$14*SQRT(Z$2-Y$2)*U370)</f>
        <v>139.65493299871861</v>
      </c>
      <c r="AA370" s="52">
        <f ca="1">Z370 * EXP(($E$3 - $C$14^2/2) * (AA$2-Z$2) + $C$14*SQRT(AA$2-Z$2)*V370)</f>
        <v>76.112827378335567</v>
      </c>
      <c r="AB370" s="52">
        <f ca="1">AA370 * EXP(($E$3 - $C$14^2/2) * (AB$2-AA$2) + $C$14*SQRT(AB$2-AA$2)*W370)</f>
        <v>62.154001283954983</v>
      </c>
      <c r="AC370" s="52">
        <f ca="1">AB370 * EXP(($E$3 - $C$14^2/2) * (AC$2-AB$2) + $C$14*SQRT(AC$2-AB$2)*X370)</f>
        <v>84.058654894847777</v>
      </c>
      <c r="AD370" s="47"/>
      <c r="AE370" s="3" t="s">
        <v>68</v>
      </c>
      <c r="AF370" s="52" t="b">
        <f ca="1">AND(AF367&gt;$B$3, NOT(OR($AF369:AF369)))</f>
        <v>1</v>
      </c>
      <c r="AG370" s="52" t="b">
        <f ca="1">AND(AG367&gt;$B$3, NOT(OR($AF369:AG369)))</f>
        <v>0</v>
      </c>
      <c r="AH370" s="52" t="b">
        <f ca="1">AND(AH367&gt;$B$3, NOT(OR($AF369:AH369)))</f>
        <v>0</v>
      </c>
      <c r="AI370" s="52" t="b">
        <f ca="1">AND(AI367&gt;$B$3, NOT(OR($AF369:AI369)))</f>
        <v>0</v>
      </c>
      <c r="AJ370" s="52" t="b">
        <f ca="1">AND(AJ367&gt;$B$3, NOT(OR($AF369:AJ369)))</f>
        <v>0</v>
      </c>
      <c r="AK370" s="74"/>
      <c r="AL370" s="70"/>
    </row>
    <row r="371" spans="7:38" ht="14.55" customHeight="1" x14ac:dyDescent="0.3">
      <c r="G371" s="3">
        <v>369</v>
      </c>
      <c r="H371" s="58">
        <v>-1.4248652661560464</v>
      </c>
      <c r="I371" s="58">
        <v>0.25649852268547552</v>
      </c>
      <c r="J371" s="58">
        <v>-0.39153833735864563</v>
      </c>
      <c r="K371" s="59">
        <v>0.88220253825300676</v>
      </c>
      <c r="L371" s="60">
        <f t="array" ref="L371:O371">TRANSPOSE(MMULT(Option!$B$25:$E$28, TRANSPOSE(H371:K371)))</f>
        <v>-1.4248652661560464</v>
      </c>
      <c r="M371" s="60">
        <v>-0.33486132729231077</v>
      </c>
      <c r="N371" s="60">
        <v>-0.84667108949093539</v>
      </c>
      <c r="O371" s="60">
        <v>0.17627363392561879</v>
      </c>
      <c r="P371" s="56" t="str">
        <f t="shared" si="404"/>
        <v>74/4</v>
      </c>
      <c r="R371" s="80">
        <v>93</v>
      </c>
      <c r="S371" s="3" t="s">
        <v>28</v>
      </c>
      <c r="T371" s="60">
        <f t="array" aca="1" ref="T371:T374" ca="1">TRANSPOSE(OFFSET($L$3, MATCH($R371 &amp; "/" &amp; T$2, $P$3:$P$5002, 0) - 1, 0, 1, $E$1))</f>
        <v>0.31746895258331087</v>
      </c>
      <c r="U371" s="60">
        <f t="array" aca="1" ref="U371:U374" ca="1">TRANSPOSE(OFFSET($L$3, MATCH($R371 &amp; "/" &amp; U$2, $P$3:$P$5002, 0) - 1, 0, 1, $E$1))</f>
        <v>0.3623062704274107</v>
      </c>
      <c r="V371" s="60">
        <f t="array" aca="1" ref="V371:V374" ca="1">TRANSPOSE(OFFSET($L$3, MATCH($R371 &amp; "/" &amp; V$2, $P$3:$P$5002, 0) - 1, 0, 1, $E$1))</f>
        <v>-0.8288059135149044</v>
      </c>
      <c r="W371" s="60">
        <f t="array" aca="1" ref="W371:W374" ca="1">TRANSPOSE(OFFSET($L$3, MATCH($R371 &amp; "/" &amp; W$2, $P$3:$P$5002, 0) - 1, 0, 1, $E$1))</f>
        <v>0.64645720440437859</v>
      </c>
      <c r="X371" s="60">
        <f t="array" aca="1" ref="X371:X374" ca="1">TRANSPOSE(OFFSET($L$3, MATCH($R371 &amp; "/" &amp; X$2, $P$3:$P$5002, 0) - 1, 0, 1, $E$1))</f>
        <v>0.12982134851010746</v>
      </c>
      <c r="Y371" s="52">
        <f ca="1">$B$11 * EXP(($E$3 - $C$11^2/2) * Y$2 + $C$11*SQRT(Y$2)*T371)</f>
        <v>110.54369490082109</v>
      </c>
      <c r="Z371" s="52">
        <f ca="1">Y371 * EXP(($E$3 - $C$11^2/2) * (Z$2-Y$2) + $C$11*SQRT(Z$2-Y$2)*U371)</f>
        <v>123.85391334481766</v>
      </c>
      <c r="AA371" s="52">
        <f ca="1">Z371 * EXP(($E$3 - $C$11^2/2) * (AA$2-Z$2) + $C$11*SQRT(AA$2-Z$2)*V371)</f>
        <v>97.072777320440892</v>
      </c>
      <c r="AB371" s="52">
        <f ca="1">AA371 * EXP(($E$3 - $C$11^2/2) * (AB$2-AA$2) + $C$11*SQRT(AB$2-AA$2)*W371)</f>
        <v>118.43900948151045</v>
      </c>
      <c r="AC371" s="52">
        <f ca="1">AB371 * EXP(($E$3 - $C$11^2/2) * (AC$2-AB$2) + $C$11*SQRT(AC$2-AB$2)*X371)</f>
        <v>123.76004188613007</v>
      </c>
      <c r="AD371" s="47"/>
      <c r="AE371" s="3" t="s">
        <v>69</v>
      </c>
      <c r="AF371" s="20" cm="1">
        <f t="array" aca="1" ref="AF371" ca="1">MIN(Y371:Y374 / $D$11:$D$14)</f>
        <v>0.67212547159476865</v>
      </c>
      <c r="AG371" s="20" cm="1">
        <f t="array" aca="1" ref="AG371" ca="1">MIN(Z371:Z374 / $D$11:$D$14)</f>
        <v>0.92395020996557176</v>
      </c>
      <c r="AH371" s="20" cm="1">
        <f t="array" aca="1" ref="AH371" ca="1">MIN(AA371:AA374 / $D$11:$D$14)</f>
        <v>0.97072777320440895</v>
      </c>
      <c r="AI371" s="20" cm="1">
        <f t="array" aca="1" ref="AI371" ca="1">MIN(AB371:AB374 / $D$11:$D$14)</f>
        <v>1.1843900948151045</v>
      </c>
      <c r="AJ371" s="20" cm="1">
        <f t="array" aca="1" ref="AJ371" ca="1">MIN(AC371:AC374 / $D$11:$D$14)</f>
        <v>1.2376004188613008</v>
      </c>
      <c r="AK371" s="72">
        <f t="array" aca="1" ref="AK371" ca="1">SUMPRODUCT(AF372:AJ372, EXP(-$E$3*$AF$2:$AJ$2))</f>
        <v>128326.23226629655</v>
      </c>
      <c r="AL371" s="70">
        <f ca="1">MAX(AC372 - $D$11, 0) * EXP(-$E$2*$E$3)</f>
        <v>53.156183281445564</v>
      </c>
    </row>
    <row r="372" spans="7:38" ht="14.55" customHeight="1" x14ac:dyDescent="0.3">
      <c r="G372" s="3">
        <v>370</v>
      </c>
      <c r="H372" s="58">
        <v>0.88200938384429828</v>
      </c>
      <c r="I372" s="58">
        <v>-0.55243260201554245</v>
      </c>
      <c r="J372" s="58">
        <v>-0.45010656108071218</v>
      </c>
      <c r="K372" s="59">
        <v>0.35416792847720058</v>
      </c>
      <c r="L372" s="60">
        <f t="array" ref="L372:O372">TRANSPOSE(MMULT(Option!$B$25:$E$28, TRANSPOSE(H372:K372)))</f>
        <v>0.88200938384429828</v>
      </c>
      <c r="M372" s="60">
        <v>-0.15350908948180819</v>
      </c>
      <c r="N372" s="60">
        <v>-0.18719018196752663</v>
      </c>
      <c r="O372" s="60">
        <v>0.42358243030068149</v>
      </c>
      <c r="P372" s="56" t="str">
        <f t="shared" si="404"/>
        <v>74/5</v>
      </c>
      <c r="R372" s="80"/>
      <c r="S372" s="3" t="s">
        <v>29</v>
      </c>
      <c r="T372" s="60">
        <f ca="1"/>
        <v>1.6138406584732505</v>
      </c>
      <c r="U372" s="60">
        <f ca="1"/>
        <v>1.1932281771449735</v>
      </c>
      <c r="V372" s="60">
        <f ca="1"/>
        <v>-0.76191713090582347</v>
      </c>
      <c r="W372" s="60">
        <f ca="1"/>
        <v>-0.46801401773318979</v>
      </c>
      <c r="X372" s="60">
        <f ca="1"/>
        <v>7.3875329451066063E-2</v>
      </c>
      <c r="Y372" s="52">
        <f ca="1">$B$12 * EXP(($E$3 - $C$12^2/2) * Y$2 + $C$12*SQRT(Y$2)*T372)</f>
        <v>163.09329247152351</v>
      </c>
      <c r="Z372" s="52">
        <f ca="1">Y372 * EXP(($E$3 - $C$12^2/2) * (Z$2-Y$2) + $C$12*SQRT(Z$2-Y$2)*U372)</f>
        <v>234.46136902294171</v>
      </c>
      <c r="AA372" s="52">
        <f ca="1">Z372 * EXP(($E$3 - $C$12^2/2) * (AA$2-Z$2) + $C$12*SQRT(AA$2-Z$2)*V372)</f>
        <v>187.48816012221369</v>
      </c>
      <c r="AB372" s="52">
        <f ca="1">AA372 * EXP(($E$3 - $C$12^2/2) * (AB$2-AA$2) + $C$12*SQRT(AB$2-AA$2)*W372)</f>
        <v>163.74518869719753</v>
      </c>
      <c r="AC372" s="52">
        <f ca="1">AB372 * EXP(($E$3 - $C$12^2/2) * (AC$2-AB$2) + $C$12*SQRT(AC$2-AB$2)*X372)</f>
        <v>168.2538903874881</v>
      </c>
      <c r="AD372" s="47"/>
      <c r="AE372" s="3" t="s">
        <v>47</v>
      </c>
      <c r="AF372" s="64">
        <f t="shared" ref="AF372" ca="1" si="465">($B$5*AF374 + (1 + $B$6)*AF373)*$B$2</f>
        <v>0</v>
      </c>
      <c r="AG372" s="64">
        <f t="shared" ref="AG372" ca="1" si="466">($B$5*AG374 + (1 + $B$6)*AG373)*$B$2</f>
        <v>15000</v>
      </c>
      <c r="AH372" s="64">
        <f t="shared" ref="AH372" ca="1" si="467">($B$5*AH374 + (1 + $B$6)*AH373)*$B$2</f>
        <v>15000</v>
      </c>
      <c r="AI372" s="64">
        <f t="shared" ref="AI372" ca="1" si="468">($B$5*AI374 + (1 + $B$6)*AI373)*$B$2</f>
        <v>15000</v>
      </c>
      <c r="AJ372" s="64" cm="1">
        <f t="array" aca="1" ref="AJ372" ca="1">($B$5*AJ374 + (1 + $B$6)*AJ373 + AND(NOT(AF373:AJ373)))*$B$2</f>
        <v>114999.99999999999</v>
      </c>
      <c r="AK372" s="73"/>
      <c r="AL372" s="70"/>
    </row>
    <row r="373" spans="7:38" ht="14.55" customHeight="1" x14ac:dyDescent="0.3">
      <c r="G373" s="3">
        <v>371</v>
      </c>
      <c r="H373" s="58">
        <v>1.2357587378194419</v>
      </c>
      <c r="I373" s="58">
        <v>-1.1818830480724075E-3</v>
      </c>
      <c r="J373" s="58">
        <v>0.64355211217317354</v>
      </c>
      <c r="K373" s="59">
        <v>0.75964228725212901</v>
      </c>
      <c r="L373" s="60">
        <f t="array" ref="L373:O373">TRANSPOSE(MMULT(Option!$B$25:$E$28, TRANSPOSE(H373:K373)))</f>
        <v>1.2357587378194419</v>
      </c>
      <c r="M373" s="60">
        <v>0.49322028142170138</v>
      </c>
      <c r="N373" s="60">
        <v>1.059232303391854</v>
      </c>
      <c r="O373" s="60">
        <v>1.2701213065635155</v>
      </c>
      <c r="P373" s="56" t="str">
        <f t="shared" si="404"/>
        <v>75/1</v>
      </c>
      <c r="R373" s="80"/>
      <c r="S373" s="3" t="s">
        <v>31</v>
      </c>
      <c r="T373" s="60">
        <f ca="1"/>
        <v>-1.3410341406837545</v>
      </c>
      <c r="U373" s="60">
        <f ca="1"/>
        <v>1.0440438269805408</v>
      </c>
      <c r="V373" s="60">
        <f ca="1"/>
        <v>0.8391844820030876</v>
      </c>
      <c r="W373" s="60">
        <f ca="1"/>
        <v>0.49749998537863893</v>
      </c>
      <c r="X373" s="60">
        <f ca="1"/>
        <v>0.25927884175911842</v>
      </c>
      <c r="Y373" s="52">
        <f ca="1">$B$13 * EXP(($E$3 - $C$13^2/2) * Y$2 + $C$13*SQRT(Y$2)*T373)</f>
        <v>67.21254715947687</v>
      </c>
      <c r="Z373" s="52">
        <f ca="1">Y373 * EXP(($E$3 - $C$13^2/2) * (Z$2-Y$2) + $C$13*SQRT(Z$2-Y$2)*U373)</f>
        <v>92.395020996557179</v>
      </c>
      <c r="AA373" s="52">
        <f ca="1">Z373 * EXP(($E$3 - $C$13^2/2) * (AA$2-Z$2) + $C$13*SQRT(AA$2-Z$2)*V373)</f>
        <v>119.44170600321944</v>
      </c>
      <c r="AB373" s="52">
        <f ca="1">AA373 * EXP(($E$3 - $C$13^2/2) * (AB$2-AA$2) + $C$13*SQRT(AB$2-AA$2)*W373)</f>
        <v>139.36249721246509</v>
      </c>
      <c r="AC373" s="52">
        <f ca="1">AB373 * EXP(($E$3 - $C$13^2/2) * (AC$2-AB$2) + $C$13*SQRT(AC$2-AB$2)*X373)</f>
        <v>151.39042328636464</v>
      </c>
      <c r="AD373" s="47"/>
      <c r="AE373" s="3" t="s">
        <v>46</v>
      </c>
      <c r="AF373" s="52" t="b">
        <f t="shared" ref="AF373" ca="1" si="469">AF371 &gt;= $B$4</f>
        <v>0</v>
      </c>
      <c r="AG373" s="52" t="b">
        <f t="array" aca="1" ref="AG373" ca="1">AND(AG371 &gt;= $B$4, NOT(OR($AF373:AF373)))</f>
        <v>0</v>
      </c>
      <c r="AH373" s="52" t="b">
        <f t="array" aca="1" ref="AH373" ca="1">AND(AH371 &gt;= $B$4, NOT(OR($AF373:AG373)))</f>
        <v>0</v>
      </c>
      <c r="AI373" s="52" t="b">
        <f t="array" aca="1" ref="AI373" ca="1">AND(AI371 &gt;= $B$4, NOT(OR($AF373:AH373)))</f>
        <v>0</v>
      </c>
      <c r="AJ373" s="52" t="b">
        <f t="array" aca="1" ref="AJ373" ca="1">AND(AJ371 &gt;= $B$4, NOT(OR($AF373:AI373)))</f>
        <v>0</v>
      </c>
      <c r="AK373" s="73"/>
      <c r="AL373" s="70"/>
    </row>
    <row r="374" spans="7:38" ht="14.55" customHeight="1" x14ac:dyDescent="0.3">
      <c r="G374" s="3">
        <v>372</v>
      </c>
      <c r="H374" s="58">
        <v>-1.1475723609716202</v>
      </c>
      <c r="I374" s="58">
        <v>3.4217511296059655E-2</v>
      </c>
      <c r="J374" s="58">
        <v>-0.49649842853173748</v>
      </c>
      <c r="K374" s="59">
        <v>1.9623877297817038</v>
      </c>
      <c r="L374" s="60">
        <f t="array" ref="L374:O374">TRANSPOSE(MMULT(Option!$B$25:$E$28, TRANSPOSE(H374:K374)))</f>
        <v>-1.1475723609716202</v>
      </c>
      <c r="M374" s="60">
        <v>-0.42766807726720812</v>
      </c>
      <c r="N374" s="60">
        <v>-0.88614826400032443</v>
      </c>
      <c r="O374" s="60">
        <v>1.1335131860733867</v>
      </c>
      <c r="P374" s="56" t="str">
        <f t="shared" si="404"/>
        <v>75/2</v>
      </c>
      <c r="R374" s="80"/>
      <c r="S374" s="3" t="s">
        <v>30</v>
      </c>
      <c r="T374" s="60">
        <f ca="1"/>
        <v>1.4431258054844538</v>
      </c>
      <c r="U374" s="60">
        <f ca="1"/>
        <v>0.68050668570006012</v>
      </c>
      <c r="V374" s="60">
        <f ca="1"/>
        <v>-0.48451635805805654</v>
      </c>
      <c r="W374" s="60">
        <f ca="1"/>
        <v>0.64266997183024255</v>
      </c>
      <c r="X374" s="60">
        <f ca="1"/>
        <v>-1.2836922697844801</v>
      </c>
      <c r="Y374" s="52">
        <f ca="1">$B$14 * EXP(($E$3 - $C$14^2/2) * Y$2 + $C$14*SQRT(Y$2)*T374)</f>
        <v>154.95084345707454</v>
      </c>
      <c r="Z374" s="52">
        <f ca="1">Y374 * EXP(($E$3 - $C$14^2/2) * (Z$2-Y$2) + $C$14*SQRT(Z$2-Y$2)*U374)</f>
        <v>190.99742252908294</v>
      </c>
      <c r="AA374" s="52">
        <f ca="1">Z374 * EXP(($E$3 - $C$14^2/2) * (AA$2-Z$2) + $C$14*SQRT(AA$2-Z$2)*V374)</f>
        <v>165.98626200503733</v>
      </c>
      <c r="AB374" s="52">
        <f ca="1">AA374 * EXP(($E$3 - $C$14^2/2) * (AB$2-AA$2) + $C$14*SQRT(AB$2-AA$2)*W374)</f>
        <v>202.29074970036797</v>
      </c>
      <c r="AC374" s="52">
        <f ca="1">AB374 * EXP(($E$3 - $C$14^2/2) * (AC$2-AB$2) + $C$14*SQRT(AC$2-AB$2)*X374)</f>
        <v>138.32394150734106</v>
      </c>
      <c r="AD374" s="47"/>
      <c r="AE374" s="3" t="s">
        <v>68</v>
      </c>
      <c r="AF374" s="52" t="b">
        <f ca="1">AND(AF371&gt;$B$3, NOT(OR($AF373:AF373)))</f>
        <v>0</v>
      </c>
      <c r="AG374" s="52" t="b">
        <f ca="1">AND(AG371&gt;$B$3, NOT(OR($AF373:AG373)))</f>
        <v>1</v>
      </c>
      <c r="AH374" s="52" t="b">
        <f ca="1">AND(AH371&gt;$B$3, NOT(OR($AF373:AH373)))</f>
        <v>1</v>
      </c>
      <c r="AI374" s="52" t="b">
        <f ca="1">AND(AI371&gt;$B$3, NOT(OR($AF373:AI373)))</f>
        <v>1</v>
      </c>
      <c r="AJ374" s="52" t="b">
        <f ca="1">AND(AJ371&gt;$B$3, NOT(OR($AF373:AJ373)))</f>
        <v>1</v>
      </c>
      <c r="AK374" s="74"/>
      <c r="AL374" s="70"/>
    </row>
    <row r="375" spans="7:38" ht="14.55" customHeight="1" x14ac:dyDescent="0.3">
      <c r="G375" s="3">
        <v>373</v>
      </c>
      <c r="H375" s="58">
        <v>-1.6784418991857908</v>
      </c>
      <c r="I375" s="58">
        <v>1.2678777469201474</v>
      </c>
      <c r="J375" s="58">
        <v>-1.6927551523304925</v>
      </c>
      <c r="K375" s="59">
        <v>-0.48733615844324685</v>
      </c>
      <c r="L375" s="60">
        <f t="array" ref="L375:O375">TRANSPOSE(MMULT(Option!$B$25:$E$28, TRANSPOSE(H375:K375)))</f>
        <v>-1.6784418991857908</v>
      </c>
      <c r="M375" s="60">
        <v>0.49065238976801151</v>
      </c>
      <c r="N375" s="60">
        <v>-1.8261323202412223</v>
      </c>
      <c r="O375" s="60">
        <v>-1.0870901598706697</v>
      </c>
      <c r="P375" s="56" t="str">
        <f t="shared" si="404"/>
        <v>75/3</v>
      </c>
      <c r="R375" s="80">
        <v>94</v>
      </c>
      <c r="S375" s="3" t="s">
        <v>28</v>
      </c>
      <c r="T375" s="60">
        <f t="array" aca="1" ref="T375:T378" ca="1">TRANSPOSE(OFFSET($L$3, MATCH($R375 &amp; "/" &amp; T$2, $P$3:$P$5002, 0) - 1, 0, 1, $E$1))</f>
        <v>-1.1196782742343216</v>
      </c>
      <c r="U375" s="60">
        <f t="array" aca="1" ref="U375:U378" ca="1">TRANSPOSE(OFFSET($L$3, MATCH($R375 &amp; "/" &amp; U$2, $P$3:$P$5002, 0) - 1, 0, 1, $E$1))</f>
        <v>-0.64965235248539455</v>
      </c>
      <c r="V375" s="60">
        <f t="array" aca="1" ref="V375:V378" ca="1">TRANSPOSE(OFFSET($L$3, MATCH($R375 &amp; "/" &amp; V$2, $P$3:$P$5002, 0) - 1, 0, 1, $E$1))</f>
        <v>-0.12204439593010812</v>
      </c>
      <c r="W375" s="60">
        <f t="array" aca="1" ref="W375:W378" ca="1">TRANSPOSE(OFFSET($L$3, MATCH($R375 &amp; "/" &amp; W$2, $P$3:$P$5002, 0) - 1, 0, 1, $E$1))</f>
        <v>-0.19125972201948696</v>
      </c>
      <c r="X375" s="60">
        <f t="array" aca="1" ref="X375:X378" ca="1">TRANSPOSE(OFFSET($L$3, MATCH($R375 &amp; "/" &amp; X$2, $P$3:$P$5002, 0) - 1, 0, 1, $E$1))</f>
        <v>-9.1687243300001223E-3</v>
      </c>
      <c r="Y375" s="52">
        <f ca="1">$B$11 * EXP(($E$3 - $C$11^2/2) * Y$2 + $C$11*SQRT(Y$2)*T375)</f>
        <v>71.827449191833708</v>
      </c>
      <c r="Z375" s="52">
        <f ca="1">Y375 * EXP(($E$3 - $C$11^2/2) * (Z$2-Y$2) + $C$11*SQRT(Z$2-Y$2)*U375)</f>
        <v>59.404560408305187</v>
      </c>
      <c r="AA375" s="52">
        <f ca="1">Z375 * EXP(($E$3 - $C$11^2/2) * (AA$2-Z$2) + $C$11*SQRT(AA$2-Z$2)*V375)</f>
        <v>57.555959267171211</v>
      </c>
      <c r="AB375" s="52">
        <f ca="1">AA375 * EXP(($E$3 - $C$11^2/2) * (AB$2-AA$2) + $C$11*SQRT(AB$2-AA$2)*W375)</f>
        <v>54.618888305423248</v>
      </c>
      <c r="AC375" s="52">
        <f ca="1">AB375 * EXP(($E$3 - $C$11^2/2) * (AC$2-AB$2) + $C$11*SQRT(AC$2-AB$2)*X375)</f>
        <v>54.741885369798837</v>
      </c>
      <c r="AD375" s="47"/>
      <c r="AE375" s="3" t="s">
        <v>69</v>
      </c>
      <c r="AF375" s="20" cm="1">
        <f t="array" aca="1" ref="AF375" ca="1">MIN(Y375:Y378 / $D$11:$D$14)</f>
        <v>0.53865355039375384</v>
      </c>
      <c r="AG375" s="20" cm="1">
        <f t="array" aca="1" ref="AG375" ca="1">MIN(Z375:Z378 / $D$11:$D$14)</f>
        <v>0.57141718682467124</v>
      </c>
      <c r="AH375" s="20" cm="1">
        <f t="array" aca="1" ref="AH375" ca="1">MIN(AA375:AA378 / $D$11:$D$14)</f>
        <v>0.47858743174735346</v>
      </c>
      <c r="AI375" s="20" cm="1">
        <f t="array" aca="1" ref="AI375" ca="1">MIN(AB375:AB378 / $D$11:$D$14)</f>
        <v>0.53393035121682242</v>
      </c>
      <c r="AJ375" s="20" cm="1">
        <f t="array" aca="1" ref="AJ375" ca="1">MIN(AC375:AC378 / $D$11:$D$14)</f>
        <v>0.54741885369798837</v>
      </c>
      <c r="AK375" s="72">
        <f t="array" aca="1" ref="AK375" ca="1">SUMPRODUCT(AF376:AJ376, EXP(-$E$3*$AF$2:$AJ$2))</f>
        <v>77880.078307140488</v>
      </c>
      <c r="AL375" s="70">
        <f ca="1">MAX(AC376 - $D$11, 0) * EXP(-$E$2*$E$3)</f>
        <v>0</v>
      </c>
    </row>
    <row r="376" spans="7:38" ht="14.55" customHeight="1" x14ac:dyDescent="0.3">
      <c r="G376" s="3">
        <v>374</v>
      </c>
      <c r="H376" s="58">
        <v>-0.49930670266896909</v>
      </c>
      <c r="I376" s="58">
        <v>-0.84219535160702208</v>
      </c>
      <c r="J376" s="58">
        <v>-0.14282311911889836</v>
      </c>
      <c r="K376" s="59">
        <v>-0.180686598947354</v>
      </c>
      <c r="L376" s="60">
        <f t="array" ref="L376:O376">TRANSPOSE(MMULT(Option!$B$25:$E$28, TRANSPOSE(H376:K376)))</f>
        <v>-0.49930670266896909</v>
      </c>
      <c r="M376" s="60">
        <v>-0.97160747080341303</v>
      </c>
      <c r="N376" s="60">
        <v>-0.54570417555086359</v>
      </c>
      <c r="O376" s="60">
        <v>-0.60286817004917137</v>
      </c>
      <c r="P376" s="56" t="str">
        <f t="shared" si="404"/>
        <v>75/4</v>
      </c>
      <c r="R376" s="80"/>
      <c r="S376" s="3" t="s">
        <v>29</v>
      </c>
      <c r="T376" s="60">
        <f ca="1"/>
        <v>-2.0789422612740216</v>
      </c>
      <c r="U376" s="60">
        <f ca="1"/>
        <v>0.96961111801277311</v>
      </c>
      <c r="V376" s="60">
        <f ca="1"/>
        <v>-1.3970567377565621</v>
      </c>
      <c r="W376" s="60">
        <f ca="1"/>
        <v>0.34808829114652129</v>
      </c>
      <c r="X376" s="60">
        <f ca="1"/>
        <v>1.4001088223598617</v>
      </c>
      <c r="Y376" s="52">
        <f ca="1">$B$12 * EXP(($E$3 - $C$12^2/2) * Y$2 + $C$12*SQRT(Y$2)*T376)</f>
        <v>53.865355039375387</v>
      </c>
      <c r="Z376" s="52">
        <f ca="1">Y376 * EXP(($E$3 - $C$12^2/2) * (Z$2-Y$2) + $C$12*SQRT(Z$2-Y$2)*U376)</f>
        <v>72.411913938100909</v>
      </c>
      <c r="AA376" s="52">
        <f ca="1">Z376 * EXP(($E$3 - $C$12^2/2) * (AA$2-Z$2) + $C$12*SQRT(AA$2-Z$2)*V376)</f>
        <v>47.858743174735345</v>
      </c>
      <c r="AB376" s="52">
        <f ca="1">AA376 * EXP(($E$3 - $C$12^2/2) * (AB$2-AA$2) + $C$12*SQRT(AB$2-AA$2)*W376)</f>
        <v>53.393035121682246</v>
      </c>
      <c r="AC376" s="52">
        <f ca="1">AB376 * EXP(($E$3 - $C$12^2/2) * (AC$2-AB$2) + $C$12*SQRT(AC$2-AB$2)*X376)</f>
        <v>81.672141281897325</v>
      </c>
      <c r="AD376" s="47"/>
      <c r="AE376" s="3" t="s">
        <v>47</v>
      </c>
      <c r="AF376" s="64">
        <f t="shared" ref="AF376" ca="1" si="470">($B$5*AF378 + (1 + $B$6)*AF377)*$B$2</f>
        <v>0</v>
      </c>
      <c r="AG376" s="64">
        <f t="shared" ref="AG376" ca="1" si="471">($B$5*AG378 + (1 + $B$6)*AG377)*$B$2</f>
        <v>0</v>
      </c>
      <c r="AH376" s="64">
        <f t="shared" ref="AH376" ca="1" si="472">($B$5*AH378 + (1 + $B$6)*AH377)*$B$2</f>
        <v>0</v>
      </c>
      <c r="AI376" s="64">
        <f t="shared" ref="AI376" ca="1" si="473">($B$5*AI378 + (1 + $B$6)*AI377)*$B$2</f>
        <v>0</v>
      </c>
      <c r="AJ376" s="64" cm="1">
        <f t="array" aca="1" ref="AJ376" ca="1">($B$5*AJ378 + (1 + $B$6)*AJ377 + AND(NOT(AF377:AJ377)))*$B$2</f>
        <v>100000</v>
      </c>
      <c r="AK376" s="73"/>
      <c r="AL376" s="70"/>
    </row>
    <row r="377" spans="7:38" ht="14.55" customHeight="1" x14ac:dyDescent="0.3">
      <c r="G377" s="3">
        <v>375</v>
      </c>
      <c r="H377" s="58">
        <v>0.83097315440533914</v>
      </c>
      <c r="I377" s="58">
        <v>-0.6513284753857066</v>
      </c>
      <c r="J377" s="58">
        <v>0.79729198072112695</v>
      </c>
      <c r="K377" s="59">
        <v>0.3026014812071543</v>
      </c>
      <c r="L377" s="60">
        <f t="array" ref="L377:O377">TRANSPOSE(MMULT(Option!$B$25:$E$28, TRANSPOSE(H377:K377)))</f>
        <v>0.83097315440533914</v>
      </c>
      <c r="M377" s="60">
        <v>-0.26456314638490075</v>
      </c>
      <c r="N377" s="60">
        <v>0.86210100279530788</v>
      </c>
      <c r="O377" s="60">
        <v>0.57657931827601894</v>
      </c>
      <c r="P377" s="56" t="str">
        <f t="shared" si="404"/>
        <v>75/5</v>
      </c>
      <c r="R377" s="80"/>
      <c r="S377" s="3" t="s">
        <v>31</v>
      </c>
      <c r="T377" s="60">
        <f ca="1"/>
        <v>-1.1335938627834061</v>
      </c>
      <c r="U377" s="60">
        <f ca="1"/>
        <v>-0.76519184118564332</v>
      </c>
      <c r="V377" s="60">
        <f ca="1"/>
        <v>0.33635395313855665</v>
      </c>
      <c r="W377" s="60">
        <f ca="1"/>
        <v>0.54700227806859458</v>
      </c>
      <c r="X377" s="60">
        <f ca="1"/>
        <v>3.8670154549016289E-2</v>
      </c>
      <c r="Y377" s="52">
        <f ca="1">$B$13 * EXP(($E$3 - $C$13^2/2) * Y$2 + $C$13*SQRT(Y$2)*T377)</f>
        <v>71.528217854595681</v>
      </c>
      <c r="Z377" s="52">
        <f ca="1">Y377 * EXP(($E$3 - $C$13^2/2) * (Z$2-Y$2) + $C$13*SQRT(Z$2-Y$2)*U377)</f>
        <v>57.141718682467122</v>
      </c>
      <c r="AA377" s="52">
        <f ca="1">Z377 * EXP(($E$3 - $C$13^2/2) * (AA$2-Z$2) + $C$13*SQRT(AA$2-Z$2)*V377)</f>
        <v>63.525453032231184</v>
      </c>
      <c r="AB377" s="52">
        <f ca="1">AA377 * EXP(($E$3 - $C$13^2/2) * (AB$2-AA$2) + $C$13*SQRT(AB$2-AA$2)*W377)</f>
        <v>75.229342235945055</v>
      </c>
      <c r="AC377" s="52">
        <f ca="1">AB377 * EXP(($E$3 - $C$13^2/2) * (AC$2-AB$2) + $C$13*SQRT(AC$2-AB$2)*X377)</f>
        <v>76.488652043175136</v>
      </c>
      <c r="AD377" s="47"/>
      <c r="AE377" s="3" t="s">
        <v>46</v>
      </c>
      <c r="AF377" s="52" t="b">
        <f t="shared" ref="AF377" ca="1" si="474">AF375 &gt;= $B$4</f>
        <v>0</v>
      </c>
      <c r="AG377" s="52" t="b">
        <f t="array" aca="1" ref="AG377" ca="1">AND(AG375 &gt;= $B$4, NOT(OR($AF377:AF377)))</f>
        <v>0</v>
      </c>
      <c r="AH377" s="52" t="b">
        <f t="array" aca="1" ref="AH377" ca="1">AND(AH375 &gt;= $B$4, NOT(OR($AF377:AG377)))</f>
        <v>0</v>
      </c>
      <c r="AI377" s="52" t="b">
        <f t="array" aca="1" ref="AI377" ca="1">AND(AI375 &gt;= $B$4, NOT(OR($AF377:AH377)))</f>
        <v>0</v>
      </c>
      <c r="AJ377" s="52" t="b">
        <f t="array" aca="1" ref="AJ377" ca="1">AND(AJ375 &gt;= $B$4, NOT(OR($AF377:AI377)))</f>
        <v>0</v>
      </c>
      <c r="AK377" s="73"/>
      <c r="AL377" s="70"/>
    </row>
    <row r="378" spans="7:38" ht="14.55" customHeight="1" x14ac:dyDescent="0.3">
      <c r="G378" s="3">
        <v>376</v>
      </c>
      <c r="H378" s="58">
        <v>-1.4276059056438628</v>
      </c>
      <c r="I378" s="58">
        <v>3.5520345102000438E-2</v>
      </c>
      <c r="J378" s="58">
        <v>-0.29593651562014622</v>
      </c>
      <c r="K378" s="59">
        <v>0.39010755312333589</v>
      </c>
      <c r="L378" s="60">
        <f t="array" ref="L378:O378">TRANSPOSE(MMULT(Option!$B$25:$E$28, TRANSPOSE(H378:K378)))</f>
        <v>-1.4276059056438628</v>
      </c>
      <c r="M378" s="60">
        <v>-0.5384874282293709</v>
      </c>
      <c r="N378" s="60">
        <v>-0.82166497299886143</v>
      </c>
      <c r="O378" s="60">
        <v>-0.28543369593402923</v>
      </c>
      <c r="P378" s="56" t="str">
        <f t="shared" si="404"/>
        <v>76/1</v>
      </c>
      <c r="R378" s="80"/>
      <c r="S378" s="3" t="s">
        <v>30</v>
      </c>
      <c r="T378" s="60">
        <f ca="1"/>
        <v>-1.6968916435514445</v>
      </c>
      <c r="U378" s="60">
        <f ca="1"/>
        <v>0.1365174016211847</v>
      </c>
      <c r="V378" s="60">
        <f ca="1"/>
        <v>-0.63798517886710437</v>
      </c>
      <c r="W378" s="60">
        <f ca="1"/>
        <v>0.58346862371327768</v>
      </c>
      <c r="X378" s="60">
        <f ca="1"/>
        <v>-0.21119666054390135</v>
      </c>
      <c r="Y378" s="52">
        <f ca="1">$B$14 * EXP(($E$3 - $C$14^2/2) * Y$2 + $C$14*SQRT(Y$2)*T378)</f>
        <v>60.406861103768172</v>
      </c>
      <c r="Z378" s="52">
        <f ca="1">Y378 * EXP(($E$3 - $C$14^2/2) * (Z$2-Y$2) + $C$14*SQRT(Z$2-Y$2)*U378)</f>
        <v>63.247646245734337</v>
      </c>
      <c r="AA378" s="52">
        <f ca="1">Z378 * EXP(($E$3 - $C$14^2/2) * (AA$2-Z$2) + $C$14*SQRT(AA$2-Z$2)*V378)</f>
        <v>52.492083079933231</v>
      </c>
      <c r="AB378" s="52">
        <f ca="1">AA378 * EXP(($E$3 - $C$14^2/2) * (AB$2-AA$2) + $C$14*SQRT(AB$2-AA$2)*W378)</f>
        <v>62.846984015668745</v>
      </c>
      <c r="AC378" s="52">
        <f ca="1">AB378 * EXP(($E$3 - $C$14^2/2) * (AC$2-AB$2) + $C$14*SQRT(AC$2-AB$2)*X378)</f>
        <v>59.284266399478938</v>
      </c>
      <c r="AD378" s="47"/>
      <c r="AE378" s="3" t="s">
        <v>68</v>
      </c>
      <c r="AF378" s="52" t="b">
        <f ca="1">AND(AF375&gt;$B$3, NOT(OR($AF377:AF377)))</f>
        <v>0</v>
      </c>
      <c r="AG378" s="52" t="b">
        <f ca="1">AND(AG375&gt;$B$3, NOT(OR($AF377:AG377)))</f>
        <v>0</v>
      </c>
      <c r="AH378" s="52" t="b">
        <f ca="1">AND(AH375&gt;$B$3, NOT(OR($AF377:AH377)))</f>
        <v>0</v>
      </c>
      <c r="AI378" s="52" t="b">
        <f ca="1">AND(AI375&gt;$B$3, NOT(OR($AF377:AI377)))</f>
        <v>0</v>
      </c>
      <c r="AJ378" s="52" t="b">
        <f ca="1">AND(AJ375&gt;$B$3, NOT(OR($AF377:AJ377)))</f>
        <v>0</v>
      </c>
      <c r="AK378" s="74"/>
      <c r="AL378" s="70"/>
    </row>
    <row r="379" spans="7:38" ht="14.55" customHeight="1" x14ac:dyDescent="0.3">
      <c r="G379" s="3">
        <v>377</v>
      </c>
      <c r="H379" s="58">
        <v>0.41691784012245164</v>
      </c>
      <c r="I379" s="58">
        <v>0.19632312766294999</v>
      </c>
      <c r="J379" s="58">
        <v>-2.161466962395203</v>
      </c>
      <c r="K379" s="59">
        <v>1.9991690470439702</v>
      </c>
      <c r="L379" s="60">
        <f t="array" ref="L379:O379">TRANSPOSE(MMULT(Option!$B$25:$E$28, TRANSPOSE(H379:K379)))</f>
        <v>0.41691784012245164</v>
      </c>
      <c r="M379" s="60">
        <v>0.34670025468617005</v>
      </c>
      <c r="N379" s="60">
        <v>-1.6802615911328418</v>
      </c>
      <c r="O379" s="60">
        <v>1.5082875368178261</v>
      </c>
      <c r="P379" s="56" t="str">
        <f t="shared" si="404"/>
        <v>76/2</v>
      </c>
      <c r="R379" s="80">
        <v>95</v>
      </c>
      <c r="S379" s="3" t="s">
        <v>28</v>
      </c>
      <c r="T379" s="60">
        <f t="array" aca="1" ref="T379:T382" ca="1">TRANSPOSE(OFFSET($L$3, MATCH($R379 &amp; "/" &amp; T$2, $P$3:$P$5002, 0) - 1, 0, 1, $E$1))</f>
        <v>0.68290648610013915</v>
      </c>
      <c r="U379" s="60">
        <f t="array" aca="1" ref="U379:U382" ca="1">TRANSPOSE(OFFSET($L$3, MATCH($R379 &amp; "/" &amp; U$2, $P$3:$P$5002, 0) - 1, 0, 1, $E$1))</f>
        <v>-1.3512449499885366</v>
      </c>
      <c r="V379" s="60">
        <f t="array" aca="1" ref="V379:V382" ca="1">TRANSPOSE(OFFSET($L$3, MATCH($R379 &amp; "/" &amp; V$2, $P$3:$P$5002, 0) - 1, 0, 1, $E$1))</f>
        <v>-1.4250862352242957</v>
      </c>
      <c r="W379" s="60">
        <f t="array" aca="1" ref="W379:W382" ca="1">TRANSPOSE(OFFSET($L$3, MATCH($R379 &amp; "/" &amp; W$2, $P$3:$P$5002, 0) - 1, 0, 1, $E$1))</f>
        <v>1.1191098917915356</v>
      </c>
      <c r="X379" s="60">
        <f t="array" aca="1" ref="X379:X382" ca="1">TRANSPOSE(OFFSET($L$3, MATCH($R379 &amp; "/" &amp; X$2, $P$3:$P$5002, 0) - 1, 0, 1, $E$1))</f>
        <v>0.49699951366424683</v>
      </c>
      <c r="Y379" s="52">
        <f ca="1">$B$11 * EXP(($E$3 - $C$11^2/2) * Y$2 + $C$11*SQRT(Y$2)*T379)</f>
        <v>123.35200924511945</v>
      </c>
      <c r="Z379" s="52">
        <f ca="1">Y379 * EXP(($E$3 - $C$11^2/2) * (Z$2-Y$2) + $C$11*SQRT(Z$2-Y$2)*U379)</f>
        <v>82.654448553847828</v>
      </c>
      <c r="AA379" s="52">
        <f ca="1">Z379 * EXP(($E$3 - $C$11^2/2) * (AA$2-Z$2) + $C$11*SQRT(AA$2-Z$2)*V379)</f>
        <v>54.170841081610604</v>
      </c>
      <c r="AB379" s="52">
        <f ca="1">AA379 * EXP(($E$3 - $C$11^2/2) * (AB$2-AA$2) + $C$11*SQRT(AB$2-AA$2)*W379)</f>
        <v>76.162997206960199</v>
      </c>
      <c r="AC379" s="52">
        <f ca="1">AB379 * EXP(($E$3 - $C$11^2/2) * (AC$2-AB$2) + $C$11*SQRT(AC$2-AB$2)*X379)</f>
        <v>88.852313976479934</v>
      </c>
      <c r="AD379" s="47"/>
      <c r="AE379" s="3" t="s">
        <v>69</v>
      </c>
      <c r="AF379" s="20" cm="1">
        <f t="array" aca="1" ref="AF379" ca="1">MIN(Y379:Y382 / $D$11:$D$14)</f>
        <v>0.69667510320129333</v>
      </c>
      <c r="AG379" s="20" cm="1">
        <f t="array" aca="1" ref="AG379" ca="1">MIN(Z379:Z382 / $D$11:$D$14)</f>
        <v>0.65560555100728479</v>
      </c>
      <c r="AH379" s="20" cm="1">
        <f t="array" aca="1" ref="AH379" ca="1">MIN(AA379:AA382 / $D$11:$D$14)</f>
        <v>0.54170841081610599</v>
      </c>
      <c r="AI379" s="20" cm="1">
        <f t="array" aca="1" ref="AI379" ca="1">MIN(AB379:AB382 / $D$11:$D$14)</f>
        <v>0.39760434562121122</v>
      </c>
      <c r="AJ379" s="20" cm="1">
        <f t="array" aca="1" ref="AJ379" ca="1">MIN(AC379:AC382 / $D$11:$D$14)</f>
        <v>0.41519912392112551</v>
      </c>
      <c r="AK379" s="72">
        <f t="array" aca="1" ref="AK379" ca="1">SUMPRODUCT(AF380:AJ380, EXP(-$E$3*$AF$2:$AJ$2))</f>
        <v>77880.078307140488</v>
      </c>
      <c r="AL379" s="70">
        <f ca="1">MAX(AC380 - $D$11, 0) * EXP(-$E$2*$E$3)</f>
        <v>4.9980553483573882</v>
      </c>
    </row>
    <row r="380" spans="7:38" ht="14.55" customHeight="1" x14ac:dyDescent="0.3">
      <c r="G380" s="3">
        <v>378</v>
      </c>
      <c r="H380" s="58">
        <v>0.41500422667775927</v>
      </c>
      <c r="I380" s="58">
        <v>0.77476602245987314</v>
      </c>
      <c r="J380" s="58">
        <v>-1.1957310495039914</v>
      </c>
      <c r="K380" s="59">
        <v>0.37410870306349109</v>
      </c>
      <c r="L380" s="60">
        <f t="array" ref="L380:O380">TRANSPOSE(MMULT(Option!$B$25:$E$28, TRANSPOSE(H380:K380)))</f>
        <v>0.41500422667775927</v>
      </c>
      <c r="M380" s="60">
        <v>0.87608647943154871</v>
      </c>
      <c r="N380" s="60">
        <v>-0.6813395577056206</v>
      </c>
      <c r="O380" s="60">
        <v>0.45586780857104037</v>
      </c>
      <c r="P380" s="56" t="str">
        <f t="shared" si="404"/>
        <v>76/3</v>
      </c>
      <c r="R380" s="80"/>
      <c r="S380" s="3" t="s">
        <v>29</v>
      </c>
      <c r="T380" s="60">
        <f ca="1"/>
        <v>2.4159231480354135</v>
      </c>
      <c r="U380" s="60">
        <f ca="1"/>
        <v>4.6645178292859413E-2</v>
      </c>
      <c r="V380" s="60">
        <f ca="1"/>
        <v>-1.9986907054022205</v>
      </c>
      <c r="W380" s="60">
        <f ca="1"/>
        <v>-0.66394458977945436</v>
      </c>
      <c r="X380" s="60">
        <f ca="1"/>
        <v>0.32407054763383919</v>
      </c>
      <c r="Y380" s="52">
        <f ca="1">$B$12 * EXP(($E$3 - $C$12^2/2) * Y$2 + $C$12*SQRT(Y$2)*T380)</f>
        <v>207.46178009639058</v>
      </c>
      <c r="Z380" s="52">
        <f ca="1">Y380 * EXP(($E$3 - $C$12^2/2) * (Z$2-Y$2) + $C$12*SQRT(Z$2-Y$2)*U380)</f>
        <v>211.43987600962001</v>
      </c>
      <c r="AA380" s="52">
        <f ca="1">Z380 * EXP(($E$3 - $C$12^2/2) * (AA$2-Z$2) + $C$12*SQRT(AA$2-Z$2)*V380)</f>
        <v>116.66813742850222</v>
      </c>
      <c r="AB380" s="52">
        <f ca="1">AA380 * EXP(($E$3 - $C$12^2/2) * (AB$2-AA$2) + $C$12*SQRT(AB$2-AA$2)*W380)</f>
        <v>96.077013645609554</v>
      </c>
      <c r="AC380" s="52">
        <f ca="1">AB380 * EXP(($E$3 - $C$12^2/2) * (AC$2-AB$2) + $C$12*SQRT(AC$2-AB$2)*X380)</f>
        <v>106.41763010130299</v>
      </c>
      <c r="AD380" s="47"/>
      <c r="AE380" s="3" t="s">
        <v>47</v>
      </c>
      <c r="AF380" s="64">
        <f t="shared" ref="AF380" ca="1" si="475">($B$5*AF382 + (1 + $B$6)*AF381)*$B$2</f>
        <v>0</v>
      </c>
      <c r="AG380" s="64">
        <f t="shared" ref="AG380" ca="1" si="476">($B$5*AG382 + (1 + $B$6)*AG381)*$B$2</f>
        <v>0</v>
      </c>
      <c r="AH380" s="64">
        <f t="shared" ref="AH380" ca="1" si="477">($B$5*AH382 + (1 + $B$6)*AH381)*$B$2</f>
        <v>0</v>
      </c>
      <c r="AI380" s="64">
        <f t="shared" ref="AI380" ca="1" si="478">($B$5*AI382 + (1 + $B$6)*AI381)*$B$2</f>
        <v>0</v>
      </c>
      <c r="AJ380" s="64" cm="1">
        <f t="array" aca="1" ref="AJ380" ca="1">($B$5*AJ382 + (1 + $B$6)*AJ381 + AND(NOT(AF381:AJ381)))*$B$2</f>
        <v>100000</v>
      </c>
      <c r="AK380" s="73"/>
      <c r="AL380" s="70"/>
    </row>
    <row r="381" spans="7:38" ht="14.55" customHeight="1" x14ac:dyDescent="0.3">
      <c r="G381" s="3">
        <v>379</v>
      </c>
      <c r="H381" s="58">
        <v>-0.64487656529816906</v>
      </c>
      <c r="I381" s="58">
        <v>-5.5810457700686657E-3</v>
      </c>
      <c r="J381" s="58">
        <v>-1.9697226805614707</v>
      </c>
      <c r="K381" s="59">
        <v>1.4534153483978116E-2</v>
      </c>
      <c r="L381" s="60">
        <f t="array" ref="L381:O381">TRANSPOSE(MMULT(Option!$B$25:$E$28, TRANSPOSE(H381:K381)))</f>
        <v>-0.64487656529816906</v>
      </c>
      <c r="M381" s="60">
        <v>-0.26306573905893815</v>
      </c>
      <c r="N381" s="60">
        <v>-1.989439343842661</v>
      </c>
      <c r="O381" s="60">
        <v>-0.63141628303312303</v>
      </c>
      <c r="P381" s="56" t="str">
        <f t="shared" si="404"/>
        <v>76/4</v>
      </c>
      <c r="R381" s="80"/>
      <c r="S381" s="3" t="s">
        <v>31</v>
      </c>
      <c r="T381" s="60">
        <f ca="1"/>
        <v>-1.2214537096879936</v>
      </c>
      <c r="U381" s="60">
        <f ca="1"/>
        <v>0.85694976984229998</v>
      </c>
      <c r="V381" s="60">
        <f ca="1"/>
        <v>-1.6355468689155943</v>
      </c>
      <c r="W381" s="60">
        <f ca="1"/>
        <v>-1.1409421066674899</v>
      </c>
      <c r="X381" s="60">
        <f ca="1"/>
        <v>0.12766939159797325</v>
      </c>
      <c r="Y381" s="52">
        <f ca="1">$B$13 * EXP(($E$3 - $C$13^2/2) * Y$2 + $C$13*SQRT(Y$2)*T381)</f>
        <v>69.667510320129338</v>
      </c>
      <c r="Z381" s="52">
        <f ca="1">Y381 * EXP(($E$3 - $C$13^2/2) * (Z$2-Y$2) + $C$13*SQRT(Z$2-Y$2)*U381)</f>
        <v>90.542468337531517</v>
      </c>
      <c r="AA381" s="52">
        <f ca="1">Z381 * EXP(($E$3 - $C$13^2/2) * (AA$2-Z$2) + $C$13*SQRT(AA$2-Z$2)*V381)</f>
        <v>55.709737011926848</v>
      </c>
      <c r="AB381" s="52">
        <f ca="1">AA381 * EXP(($E$3 - $C$13^2/2) * (AB$2-AA$2) + $C$13*SQRT(AB$2-AA$2)*W381)</f>
        <v>39.760434562121119</v>
      </c>
      <c r="AC381" s="52">
        <f ca="1">AB381 * EXP(($E$3 - $C$13^2/2) * (AC$2-AB$2) + $C$13*SQRT(AC$2-AB$2)*X381)</f>
        <v>41.519912392112552</v>
      </c>
      <c r="AD381" s="47"/>
      <c r="AE381" s="3" t="s">
        <v>46</v>
      </c>
      <c r="AF381" s="52" t="b">
        <f t="shared" ref="AF381" ca="1" si="479">AF379 &gt;= $B$4</f>
        <v>0</v>
      </c>
      <c r="AG381" s="52" t="b">
        <f t="array" aca="1" ref="AG381" ca="1">AND(AG379 &gt;= $B$4, NOT(OR($AF381:AF381)))</f>
        <v>0</v>
      </c>
      <c r="AH381" s="52" t="b">
        <f t="array" aca="1" ref="AH381" ca="1">AND(AH379 &gt;= $B$4, NOT(OR($AF381:AG381)))</f>
        <v>0</v>
      </c>
      <c r="AI381" s="52" t="b">
        <f t="array" aca="1" ref="AI381" ca="1">AND(AI379 &gt;= $B$4, NOT(OR($AF381:AH381)))</f>
        <v>0</v>
      </c>
      <c r="AJ381" s="52" t="b">
        <f t="array" aca="1" ref="AJ381" ca="1">AND(AJ379 &gt;= $B$4, NOT(OR($AF381:AI381)))</f>
        <v>0</v>
      </c>
      <c r="AK381" s="73"/>
      <c r="AL381" s="70"/>
    </row>
    <row r="382" spans="7:38" ht="14.55" customHeight="1" x14ac:dyDescent="0.3">
      <c r="G382" s="3">
        <v>380</v>
      </c>
      <c r="H382" s="58">
        <v>-0.30729058062506182</v>
      </c>
      <c r="I382" s="58">
        <v>0.60139653713303587</v>
      </c>
      <c r="J382" s="58">
        <v>2.0910679721180814</v>
      </c>
      <c r="K382" s="59">
        <v>6.0046231165313692E-2</v>
      </c>
      <c r="L382" s="60">
        <f t="array" ref="L382:O382">TRANSPOSE(MMULT(Option!$B$25:$E$28, TRANSPOSE(H382:K382)))</f>
        <v>-0.30729058062506182</v>
      </c>
      <c r="M382" s="60">
        <v>0.42827279856926675</v>
      </c>
      <c r="N382" s="60">
        <v>1.8711723958613977</v>
      </c>
      <c r="O382" s="60">
        <v>0.49412154560951693</v>
      </c>
      <c r="P382" s="56" t="str">
        <f t="shared" si="404"/>
        <v>76/5</v>
      </c>
      <c r="R382" s="80"/>
      <c r="S382" s="3" t="s">
        <v>30</v>
      </c>
      <c r="T382" s="60">
        <f ca="1"/>
        <v>-0.83287132779254947</v>
      </c>
      <c r="U382" s="60">
        <f ca="1"/>
        <v>-0.6077818891545006</v>
      </c>
      <c r="V382" s="60">
        <f ca="1"/>
        <v>-0.27260175108684659</v>
      </c>
      <c r="W382" s="60">
        <f ca="1"/>
        <v>1.8929929087123478</v>
      </c>
      <c r="X382" s="60">
        <f ca="1"/>
        <v>1.7449127131552498</v>
      </c>
      <c r="Y382" s="52">
        <f ca="1">$B$14 * EXP(($E$3 - $C$14^2/2) * Y$2 + $C$14*SQRT(Y$2)*T382)</f>
        <v>78.281302991029662</v>
      </c>
      <c r="Z382" s="52">
        <f ca="1">Y382 * EXP(($E$3 - $C$14^2/2) * (Z$2-Y$2) + $C$14*SQRT(Z$2-Y$2)*U382)</f>
        <v>65.560555100728479</v>
      </c>
      <c r="AA382" s="52">
        <f ca="1">Z382 * EXP(($E$3 - $C$14^2/2) * (AA$2-Z$2) + $C$14*SQRT(AA$2-Z$2)*V382)</f>
        <v>60.715176746002243</v>
      </c>
      <c r="AB382" s="52">
        <f ca="1">AA382 * EXP(($E$3 - $C$14^2/2) * (AB$2-AA$2) + $C$14*SQRT(AB$2-AA$2)*W382)</f>
        <v>107.67221526456073</v>
      </c>
      <c r="AC382" s="52">
        <f ca="1">AB382 * EXP(($E$3 - $C$14^2/2) * (AC$2-AB$2) + $C$14*SQRT(AC$2-AB$2)*X382)</f>
        <v>182.64883632172757</v>
      </c>
      <c r="AD382" s="47"/>
      <c r="AE382" s="3" t="s">
        <v>68</v>
      </c>
      <c r="AF382" s="52" t="b">
        <f ca="1">AND(AF379&gt;$B$3, NOT(OR($AF381:AF381)))</f>
        <v>0</v>
      </c>
      <c r="AG382" s="52" t="b">
        <f ca="1">AND(AG379&gt;$B$3, NOT(OR($AF381:AG381)))</f>
        <v>0</v>
      </c>
      <c r="AH382" s="52" t="b">
        <f ca="1">AND(AH379&gt;$B$3, NOT(OR($AF381:AH381)))</f>
        <v>0</v>
      </c>
      <c r="AI382" s="52" t="b">
        <f ca="1">AND(AI379&gt;$B$3, NOT(OR($AF381:AI381)))</f>
        <v>0</v>
      </c>
      <c r="AJ382" s="52" t="b">
        <f ca="1">AND(AJ379&gt;$B$3, NOT(OR($AF381:AJ381)))</f>
        <v>0</v>
      </c>
      <c r="AK382" s="74"/>
      <c r="AL382" s="70"/>
    </row>
    <row r="383" spans="7:38" ht="14.55" customHeight="1" x14ac:dyDescent="0.3">
      <c r="G383" s="3">
        <v>381</v>
      </c>
      <c r="H383" s="58">
        <v>-1.0968466981244196</v>
      </c>
      <c r="I383" s="58">
        <v>1.6837723356776104</v>
      </c>
      <c r="J383" s="58">
        <v>-1.358288038163693</v>
      </c>
      <c r="K383" s="59">
        <v>0.15794701702384981</v>
      </c>
      <c r="L383" s="60">
        <f t="array" ref="L383:O383">TRANSPOSE(MMULT(Option!$B$25:$E$28, TRANSPOSE(H383:K383)))</f>
        <v>-1.0968466981244196</v>
      </c>
      <c r="M383" s="60">
        <v>1.1044641570132809</v>
      </c>
      <c r="N383" s="60">
        <v>-1.1908216391507724</v>
      </c>
      <c r="O383" s="60">
        <v>-0.12767651769524258</v>
      </c>
      <c r="P383" s="56" t="str">
        <f t="shared" si="404"/>
        <v>77/1</v>
      </c>
      <c r="R383" s="80">
        <v>96</v>
      </c>
      <c r="S383" s="3" t="s">
        <v>28</v>
      </c>
      <c r="T383" s="60">
        <f t="array" aca="1" ref="T383:T386" ca="1">TRANSPOSE(OFFSET($L$3, MATCH($R383 &amp; "/" &amp; T$2, $P$3:$P$5002, 0) - 1, 0, 1, $E$1))</f>
        <v>0.41672230385224085</v>
      </c>
      <c r="U383" s="60">
        <f t="array" aca="1" ref="U383:U386" ca="1">TRANSPOSE(OFFSET($L$3, MATCH($R383 &amp; "/" &amp; U$2, $P$3:$P$5002, 0) - 1, 0, 1, $E$1))</f>
        <v>-0.77973031338623022</v>
      </c>
      <c r="V383" s="60">
        <f t="array" aca="1" ref="V383:V386" ca="1">TRANSPOSE(OFFSET($L$3, MATCH($R383 &amp; "/" &amp; V$2, $P$3:$P$5002, 0) - 1, 0, 1, $E$1))</f>
        <v>-0.42551928452299786</v>
      </c>
      <c r="W383" s="60">
        <f t="array" aca="1" ref="W383:W386" ca="1">TRANSPOSE(OFFSET($L$3, MATCH($R383 &amp; "/" &amp; W$2, $P$3:$P$5002, 0) - 1, 0, 1, $E$1))</f>
        <v>0.18488562161181329</v>
      </c>
      <c r="X383" s="60">
        <f t="array" aca="1" ref="X383:X386" ca="1">TRANSPOSE(OFFSET($L$3, MATCH($R383 &amp; "/" &amp; X$2, $P$3:$P$5002, 0) - 1, 0, 1, $E$1))</f>
        <v>-0.52705581051888661</v>
      </c>
      <c r="Y383" s="52">
        <f ca="1">$B$11 * EXP(($E$3 - $C$11^2/2) * Y$2 + $C$11*SQRT(Y$2)*T383)</f>
        <v>113.88473918450886</v>
      </c>
      <c r="Z383" s="52">
        <f ca="1">Y383 * EXP(($E$3 - $C$11^2/2) * (Z$2-Y$2) + $C$11*SQRT(Z$2-Y$2)*U383)</f>
        <v>90.583111023508053</v>
      </c>
      <c r="AA383" s="52">
        <f ca="1">Z383 * EXP(($E$3 - $C$11^2/2) * (AA$2-Z$2) + $C$11*SQRT(AA$2-Z$2)*V383)</f>
        <v>80.126929635964316</v>
      </c>
      <c r="AB383" s="52">
        <f ca="1">AA383 * EXP(($E$3 - $C$11^2/2) * (AB$2-AA$2) + $C$11*SQRT(AB$2-AA$2)*W383)</f>
        <v>85.121332875677254</v>
      </c>
      <c r="AC383" s="52">
        <f ca="1">AB383 * EXP(($E$3 - $C$11^2/2) * (AC$2-AB$2) + $C$11*SQRT(AC$2-AB$2)*X383)</f>
        <v>73.036618677750255</v>
      </c>
      <c r="AD383" s="47"/>
      <c r="AE383" s="3" t="s">
        <v>69</v>
      </c>
      <c r="AF383" s="20" cm="1">
        <f t="array" aca="1" ref="AF383" ca="1">MIN(Y383:Y386 / $D$11:$D$14)</f>
        <v>0.62391038180733593</v>
      </c>
      <c r="AG383" s="20" cm="1">
        <f t="array" aca="1" ref="AG383" ca="1">MIN(Z383:Z386 / $D$11:$D$14)</f>
        <v>0.55265357080067823</v>
      </c>
      <c r="AH383" s="20" cm="1">
        <f t="array" aca="1" ref="AH383" ca="1">MIN(AA383:AA386 / $D$11:$D$14)</f>
        <v>0.64758329386030933</v>
      </c>
      <c r="AI383" s="20" cm="1">
        <f t="array" aca="1" ref="AI383" ca="1">MIN(AB383:AB386 / $D$11:$D$14)</f>
        <v>0.6308876431749304</v>
      </c>
      <c r="AJ383" s="20" cm="1">
        <f t="array" aca="1" ref="AJ383" ca="1">MIN(AC383:AC386 / $D$11:$D$14)</f>
        <v>0.42385349998868116</v>
      </c>
      <c r="AK383" s="72">
        <f t="array" aca="1" ref="AK383" ca="1">SUMPRODUCT(AF384:AJ384, EXP(-$E$3*$AF$2:$AJ$2))</f>
        <v>77880.078307140488</v>
      </c>
      <c r="AL383" s="70">
        <f ca="1">MAX(AC384 - $D$11, 0) * EXP(-$E$2*$E$3)</f>
        <v>0</v>
      </c>
    </row>
    <row r="384" spans="7:38" ht="14.55" customHeight="1" x14ac:dyDescent="0.3">
      <c r="G384" s="3">
        <v>382</v>
      </c>
      <c r="H384" s="58">
        <v>0.10109575005495121</v>
      </c>
      <c r="I384" s="58">
        <v>-1.971065665045441</v>
      </c>
      <c r="J384" s="58">
        <v>0.81980614921014439</v>
      </c>
      <c r="K384" s="59">
        <v>-0.55126957790553077</v>
      </c>
      <c r="L384" s="60">
        <f t="array" ref="L384:O384">TRANSPOSE(MMULT(Option!$B$25:$E$28, TRANSPOSE(H384:K384)))</f>
        <v>0.10109575005495121</v>
      </c>
      <c r="M384" s="60">
        <v>-1.7660732219378608</v>
      </c>
      <c r="N384" s="60">
        <v>0.24433614362664957</v>
      </c>
      <c r="O384" s="60">
        <v>-0.78777713572844221</v>
      </c>
      <c r="P384" s="56" t="str">
        <f t="shared" si="404"/>
        <v>77/2</v>
      </c>
      <c r="R384" s="80"/>
      <c r="S384" s="3" t="s">
        <v>29</v>
      </c>
      <c r="T384" s="60">
        <f ca="1"/>
        <v>-0.88489024026409402</v>
      </c>
      <c r="U384" s="60">
        <f ca="1"/>
        <v>-1.0569162495080391</v>
      </c>
      <c r="V384" s="60">
        <f ca="1"/>
        <v>0.75287064329871811</v>
      </c>
      <c r="W384" s="60">
        <f ca="1"/>
        <v>0.62270073001533477</v>
      </c>
      <c r="X384" s="60">
        <f ca="1"/>
        <v>0.4541672533753156</v>
      </c>
      <c r="Y384" s="52">
        <f ca="1">$B$12 * EXP(($E$3 - $C$12^2/2) * Y$2 + $C$12*SQRT(Y$2)*T384)</f>
        <v>77.069153322799096</v>
      </c>
      <c r="Z384" s="52">
        <f ca="1">Y384 * EXP(($E$3 - $C$12^2/2) * (Z$2-Y$2) + $C$12*SQRT(Z$2-Y$2)*U384)</f>
        <v>56.408972856842098</v>
      </c>
      <c r="AA384" s="52">
        <f ca="1">Z384 * EXP(($E$3 - $C$12^2/2) * (AA$2-Z$2) + $C$12*SQRT(AA$2-Z$2)*V384)</f>
        <v>71.057501677582323</v>
      </c>
      <c r="AB384" s="52">
        <f ca="1">AA384 * EXP(($E$3 - $C$12^2/2) * (AB$2-AA$2) + $C$12*SQRT(AB$2-AA$2)*W384)</f>
        <v>86.081941525064664</v>
      </c>
      <c r="AC384" s="52">
        <f ca="1">AB384 * EXP(($E$3 - $C$12^2/2) * (AC$2-AB$2) + $C$12*SQRT(AC$2-AB$2)*X384)</f>
        <v>99.141668983486653</v>
      </c>
      <c r="AD384" s="47"/>
      <c r="AE384" s="3" t="s">
        <v>47</v>
      </c>
      <c r="AF384" s="64">
        <f t="shared" ref="AF384" ca="1" si="480">($B$5*AF386 + (1 + $B$6)*AF385)*$B$2</f>
        <v>0</v>
      </c>
      <c r="AG384" s="64">
        <f t="shared" ref="AG384" ca="1" si="481">($B$5*AG386 + (1 + $B$6)*AG385)*$B$2</f>
        <v>0</v>
      </c>
      <c r="AH384" s="64">
        <f t="shared" ref="AH384" ca="1" si="482">($B$5*AH386 + (1 + $B$6)*AH385)*$B$2</f>
        <v>0</v>
      </c>
      <c r="AI384" s="64">
        <f t="shared" ref="AI384" ca="1" si="483">($B$5*AI386 + (1 + $B$6)*AI385)*$B$2</f>
        <v>0</v>
      </c>
      <c r="AJ384" s="64" cm="1">
        <f t="array" aca="1" ref="AJ384" ca="1">($B$5*AJ386 + (1 + $B$6)*AJ385 + AND(NOT(AF385:AJ385)))*$B$2</f>
        <v>100000</v>
      </c>
      <c r="AK384" s="73"/>
      <c r="AL384" s="70"/>
    </row>
    <row r="385" spans="7:38" ht="14.55" customHeight="1" x14ac:dyDescent="0.3">
      <c r="G385" s="3">
        <v>383</v>
      </c>
      <c r="H385" s="58">
        <v>0.15014563032632738</v>
      </c>
      <c r="I385" s="58">
        <v>-1.414106261378526</v>
      </c>
      <c r="J385" s="58">
        <v>-0.65812549773275042</v>
      </c>
      <c r="K385" s="59">
        <v>-1.050194427438637</v>
      </c>
      <c r="L385" s="60">
        <f t="array" ref="L385:O385">TRANSPOSE(MMULT(Option!$B$25:$E$28, TRANSPOSE(H385:K385)))</f>
        <v>0.15014563032632738</v>
      </c>
      <c r="M385" s="60">
        <v>-1.2359915445650898</v>
      </c>
      <c r="N385" s="60">
        <v>-0.88827993890451629</v>
      </c>
      <c r="O385" s="60">
        <v>-1.3380274122496632</v>
      </c>
      <c r="P385" s="56" t="str">
        <f t="shared" si="404"/>
        <v>77/3</v>
      </c>
      <c r="R385" s="80"/>
      <c r="S385" s="3" t="s">
        <v>31</v>
      </c>
      <c r="T385" s="60">
        <f ca="1"/>
        <v>2.678717967032257E-3</v>
      </c>
      <c r="U385" s="60">
        <f ca="1"/>
        <v>-1.3241752383067946</v>
      </c>
      <c r="V385" s="60">
        <f ca="1"/>
        <v>1.1950521366170801</v>
      </c>
      <c r="W385" s="60">
        <f ca="1"/>
        <v>-0.81903566078458168</v>
      </c>
      <c r="X385" s="60">
        <f ca="1"/>
        <v>-1.9990779633267548</v>
      </c>
      <c r="Y385" s="52">
        <f ca="1">$B$13 * EXP(($E$3 - $C$13^2/2) * Y$2 + $C$13*SQRT(Y$2)*T385)</f>
        <v>100.5820488992748</v>
      </c>
      <c r="Z385" s="52">
        <f ca="1">Y385 * EXP(($E$3 - $C$13^2/2) * (Z$2-Y$2) + $C$13*SQRT(Z$2-Y$2)*U385)</f>
        <v>67.946540705246548</v>
      </c>
      <c r="AA385" s="52">
        <f ca="1">Z385 * EXP(($E$3 - $C$13^2/2) * (AA$2-Z$2) + $C$13*SQRT(AA$2-Z$2)*V385)</f>
        <v>97.732765458078831</v>
      </c>
      <c r="AB385" s="52">
        <f ca="1">AA385 * EXP(($E$3 - $C$13^2/2) * (AB$2-AA$2) + $C$13*SQRT(AB$2-AA$2)*W385)</f>
        <v>76.824697664977521</v>
      </c>
      <c r="AC385" s="52">
        <f ca="1">AB385 * EXP(($E$3 - $C$13^2/2) * (AC$2-AB$2) + $C$13*SQRT(AC$2-AB$2)*X385)</f>
        <v>42.385349998868115</v>
      </c>
      <c r="AD385" s="47"/>
      <c r="AE385" s="3" t="s">
        <v>46</v>
      </c>
      <c r="AF385" s="52" t="b">
        <f t="shared" ref="AF385" ca="1" si="484">AF383 &gt;= $B$4</f>
        <v>0</v>
      </c>
      <c r="AG385" s="52" t="b">
        <f t="array" aca="1" ref="AG385" ca="1">AND(AG383 &gt;= $B$4, NOT(OR($AF385:AF385)))</f>
        <v>0</v>
      </c>
      <c r="AH385" s="52" t="b">
        <f t="array" aca="1" ref="AH385" ca="1">AND(AH383 &gt;= $B$4, NOT(OR($AF385:AG385)))</f>
        <v>0</v>
      </c>
      <c r="AI385" s="52" t="b">
        <f t="array" aca="1" ref="AI385" ca="1">AND(AI383 &gt;= $B$4, NOT(OR($AF385:AH385)))</f>
        <v>0</v>
      </c>
      <c r="AJ385" s="52" t="b">
        <f t="array" aca="1" ref="AJ385" ca="1">AND(AJ383 &gt;= $B$4, NOT(OR($AF385:AI385)))</f>
        <v>0</v>
      </c>
      <c r="AK385" s="73"/>
      <c r="AL385" s="70"/>
    </row>
    <row r="386" spans="7:38" ht="14.55" customHeight="1" x14ac:dyDescent="0.3">
      <c r="G386" s="3">
        <v>384</v>
      </c>
      <c r="H386" s="58">
        <v>1.1563735086036595</v>
      </c>
      <c r="I386" s="58">
        <v>0.7653813730580622</v>
      </c>
      <c r="J386" s="58">
        <v>0.72052987477180452</v>
      </c>
      <c r="K386" s="59">
        <v>-0.30274491605078757</v>
      </c>
      <c r="L386" s="60">
        <f t="array" ref="L386:O386">TRANSPOSE(MMULT(Option!$B$25:$E$28, TRANSPOSE(H386:K386)))</f>
        <v>1.1563735086036595</v>
      </c>
      <c r="M386" s="60">
        <v>1.1640330189510246</v>
      </c>
      <c r="N386" s="60">
        <v>1.295821935203314</v>
      </c>
      <c r="O386" s="60">
        <v>0.5443510678119452</v>
      </c>
      <c r="P386" s="56" t="str">
        <f t="shared" si="404"/>
        <v>77/4</v>
      </c>
      <c r="R386" s="80"/>
      <c r="S386" s="3" t="s">
        <v>30</v>
      </c>
      <c r="T386" s="60">
        <f ca="1"/>
        <v>-1.5891617994179703</v>
      </c>
      <c r="U386" s="60">
        <f ca="1"/>
        <v>-0.42091796062394476</v>
      </c>
      <c r="V386" s="60">
        <f ca="1"/>
        <v>0.51172024499107704</v>
      </c>
      <c r="W386" s="60">
        <f ca="1"/>
        <v>-0.10373213103312523</v>
      </c>
      <c r="X386" s="60">
        <f ca="1"/>
        <v>-0.43419931023563357</v>
      </c>
      <c r="Y386" s="52">
        <f ca="1">$B$14 * EXP(($E$3 - $C$14^2/2) * Y$2 + $C$14*SQRT(Y$2)*T386)</f>
        <v>62.391038180733595</v>
      </c>
      <c r="Z386" s="52">
        <f ca="1">Y386 * EXP(($E$3 - $C$14^2/2) * (Z$2-Y$2) + $C$14*SQRT(Z$2-Y$2)*U386)</f>
        <v>55.265357080067822</v>
      </c>
      <c r="AA386" s="52">
        <f ca="1">Z386 * EXP(($E$3 - $C$14^2/2) * (AA$2-Z$2) + $C$14*SQRT(AA$2-Z$2)*V386)</f>
        <v>64.758329386030937</v>
      </c>
      <c r="AB386" s="52">
        <f ca="1">AA386 * EXP(($E$3 - $C$14^2/2) * (AB$2-AA$2) + $C$14*SQRT(AB$2-AA$2)*W386)</f>
        <v>63.088764317493045</v>
      </c>
      <c r="AC386" s="52">
        <f ca="1">AB386 * EXP(($E$3 - $C$14^2/2) * (AC$2-AB$2) + $C$14*SQRT(AC$2-AB$2)*X386)</f>
        <v>55.661176831512897</v>
      </c>
      <c r="AD386" s="47"/>
      <c r="AE386" s="3" t="s">
        <v>68</v>
      </c>
      <c r="AF386" s="52" t="b">
        <f ca="1">AND(AF383&gt;$B$3, NOT(OR($AF385:AF385)))</f>
        <v>0</v>
      </c>
      <c r="AG386" s="52" t="b">
        <f ca="1">AND(AG383&gt;$B$3, NOT(OR($AF385:AG385)))</f>
        <v>0</v>
      </c>
      <c r="AH386" s="52" t="b">
        <f ca="1">AND(AH383&gt;$B$3, NOT(OR($AF385:AH385)))</f>
        <v>0</v>
      </c>
      <c r="AI386" s="52" t="b">
        <f ca="1">AND(AI383&gt;$B$3, NOT(OR($AF385:AI385)))</f>
        <v>0</v>
      </c>
      <c r="AJ386" s="52" t="b">
        <f ca="1">AND(AJ383&gt;$B$3, NOT(OR($AF385:AJ385)))</f>
        <v>0</v>
      </c>
      <c r="AK386" s="74"/>
      <c r="AL386" s="70"/>
    </row>
    <row r="387" spans="7:38" ht="14.55" customHeight="1" x14ac:dyDescent="0.3">
      <c r="G387" s="3">
        <v>385</v>
      </c>
      <c r="H387" s="58">
        <v>-0.56872975441692453</v>
      </c>
      <c r="I387" s="58">
        <v>-1.1657656619611008</v>
      </c>
      <c r="J387" s="58">
        <v>-1.7115399247487031</v>
      </c>
      <c r="K387" s="59">
        <v>-0.40785087809139492</v>
      </c>
      <c r="L387" s="60">
        <f t="array" ref="L387:O387">TRANSPOSE(MMULT(Option!$B$25:$E$28, TRANSPOSE(H387:K387)))</f>
        <v>-0.56872975441692453</v>
      </c>
      <c r="M387" s="60">
        <v>-1.2959337794701791</v>
      </c>
      <c r="N387" s="60">
        <v>-2.0360237533569574</v>
      </c>
      <c r="O387" s="60">
        <v>-1.2160820229317979</v>
      </c>
      <c r="P387" s="56" t="str">
        <f t="shared" si="404"/>
        <v>77/5</v>
      </c>
      <c r="R387" s="80">
        <v>97</v>
      </c>
      <c r="S387" s="3" t="s">
        <v>28</v>
      </c>
      <c r="T387" s="60">
        <f t="array" aca="1" ref="T387:T390" ca="1">TRANSPOSE(OFFSET($L$3, MATCH($R387 &amp; "/" &amp; T$2, $P$3:$P$5002, 0) - 1, 0, 1, $E$1))</f>
        <v>-0.16641836569285878</v>
      </c>
      <c r="U387" s="60">
        <f t="array" aca="1" ref="U387:U390" ca="1">TRANSPOSE(OFFSET($L$3, MATCH($R387 &amp; "/" &amp; U$2, $P$3:$P$5002, 0) - 1, 0, 1, $E$1))</f>
        <v>0.55116074793431358</v>
      </c>
      <c r="V387" s="60">
        <f t="array" aca="1" ref="V387:V390" ca="1">TRANSPOSE(OFFSET($L$3, MATCH($R387 &amp; "/" &amp; V$2, $P$3:$P$5002, 0) - 1, 0, 1, $E$1))</f>
        <v>-8.8534999039284898E-2</v>
      </c>
      <c r="W387" s="60">
        <f t="array" aca="1" ref="W387:W390" ca="1">TRANSPOSE(OFFSET($L$3, MATCH($R387 &amp; "/" &amp; W$2, $P$3:$P$5002, 0) - 1, 0, 1, $E$1))</f>
        <v>-0.40949213426377568</v>
      </c>
      <c r="X387" s="60">
        <f t="array" aca="1" ref="X387:X390" ca="1">TRANSPOSE(OFFSET($L$3, MATCH($R387 &amp; "/" &amp; X$2, $P$3:$P$5002, 0) - 1, 0, 1, $E$1))</f>
        <v>-1.2468831483497778</v>
      </c>
      <c r="Y387" s="52">
        <f ca="1">$B$11 * EXP(($E$3 - $C$11^2/2) * Y$2 + $C$11*SQRT(Y$2)*T387)</f>
        <v>95.606869701719603</v>
      </c>
      <c r="Z387" s="52">
        <f ca="1">Y387 * EXP(($E$3 - $C$11^2/2) * (Z$2-Y$2) + $C$11*SQRT(Z$2-Y$2)*U387)</f>
        <v>113.36275527980952</v>
      </c>
      <c r="AA387" s="52">
        <f ca="1">Z387 * EXP(($E$3 - $C$11^2/2) * (AA$2-Z$2) + $C$11*SQRT(AA$2-Z$2)*V387)</f>
        <v>110.94475791054819</v>
      </c>
      <c r="AB387" s="52">
        <f ca="1">AA387 * EXP(($E$3 - $C$11^2/2) * (AB$2-AA$2) + $C$11*SQRT(AB$2-AA$2)*W387)</f>
        <v>98.611191642525</v>
      </c>
      <c r="AC387" s="52">
        <f ca="1">AB387 * EXP(($E$3 - $C$11^2/2) * (AC$2-AB$2) + $C$11*SQRT(AC$2-AB$2)*X387)</f>
        <v>68.17785573555571</v>
      </c>
      <c r="AD387" s="47"/>
      <c r="AE387" s="3" t="s">
        <v>69</v>
      </c>
      <c r="AF387" s="20" cm="1">
        <f t="array" aca="1" ref="AF387" ca="1">MIN(Y387:Y390 / $D$11:$D$14)</f>
        <v>0.64193385004809034</v>
      </c>
      <c r="AG387" s="20" cm="1">
        <f t="array" aca="1" ref="AG387" ca="1">MIN(Z387:Z390 / $D$11:$D$14)</f>
        <v>0.48716866044216223</v>
      </c>
      <c r="AH387" s="20" cm="1">
        <f t="array" aca="1" ref="AH387" ca="1">MIN(AA387:AA390 / $D$11:$D$14)</f>
        <v>0.56525568787603608</v>
      </c>
      <c r="AI387" s="20" cm="1">
        <f t="array" aca="1" ref="AI387" ca="1">MIN(AB387:AB390 / $D$11:$D$14)</f>
        <v>0.68277880243203215</v>
      </c>
      <c r="AJ387" s="20" cm="1">
        <f t="array" aca="1" ref="AJ387" ca="1">MIN(AC387:AC390 / $D$11:$D$14)</f>
        <v>0.39044934584963842</v>
      </c>
      <c r="AK387" s="72">
        <f t="array" aca="1" ref="AK387" ca="1">SUMPRODUCT(AF388:AJ388, EXP(-$E$3*$AF$2:$AJ$2))</f>
        <v>77880.078307140488</v>
      </c>
      <c r="AL387" s="70">
        <f ca="1">MAX(AC388 - $D$11, 0) * EXP(-$E$2*$E$3)</f>
        <v>16.838166676326992</v>
      </c>
    </row>
    <row r="388" spans="7:38" ht="14.55" customHeight="1" x14ac:dyDescent="0.3">
      <c r="G388" s="3">
        <v>386</v>
      </c>
      <c r="H388" s="58">
        <v>0.82109865440108254</v>
      </c>
      <c r="I388" s="58">
        <v>-1.4932005309461602</v>
      </c>
      <c r="J388" s="58">
        <v>0.19550734618781795</v>
      </c>
      <c r="K388" s="59">
        <v>0.26414135752719842</v>
      </c>
      <c r="L388" s="60">
        <f t="array" ref="L388:O388">TRANSPOSE(MMULT(Option!$B$25:$E$28, TRANSPOSE(H388:K388)))</f>
        <v>0.82109865440108254</v>
      </c>
      <c r="M388" s="60">
        <v>-1.0401014304013727</v>
      </c>
      <c r="N388" s="60">
        <v>0.10914384835163049</v>
      </c>
      <c r="O388" s="60">
        <v>0.20178404970571134</v>
      </c>
      <c r="P388" s="56" t="str">
        <f t="shared" ref="P388:P451" si="485">(QUOTIENT(G388 - 1, $E$2) + 1) &amp; "/" &amp; MOD(G388 -1, $E$2) + 1</f>
        <v>78/1</v>
      </c>
      <c r="R388" s="80"/>
      <c r="S388" s="3" t="s">
        <v>29</v>
      </c>
      <c r="T388" s="60">
        <f ca="1"/>
        <v>-0.16792992170136373</v>
      </c>
      <c r="U388" s="60">
        <f ca="1"/>
        <v>0.54877580630410994</v>
      </c>
      <c r="V388" s="60">
        <f ca="1"/>
        <v>0.659699663170916</v>
      </c>
      <c r="W388" s="60">
        <f ca="1"/>
        <v>0.37064802232211752</v>
      </c>
      <c r="X388" s="60">
        <f ca="1"/>
        <v>-0.8420720484041464</v>
      </c>
      <c r="Y388" s="52">
        <f ca="1">$B$12 * EXP(($E$3 - $C$12^2/2) * Y$2 + $C$12*SQRT(Y$2)*T388)</f>
        <v>95.563524988650983</v>
      </c>
      <c r="Z388" s="52">
        <f ca="1">Y388 * EXP(($E$3 - $C$12^2/2) * (Z$2-Y$2) + $C$12*SQRT(Z$2-Y$2)*U388)</f>
        <v>113.23031738899999</v>
      </c>
      <c r="AA388" s="52">
        <f ca="1">Z388 * EXP(($E$3 - $C$12^2/2) * (AA$2-Z$2) + $C$12*SQRT(AA$2-Z$2)*V388)</f>
        <v>138.70284656922732</v>
      </c>
      <c r="AB388" s="52">
        <f ca="1">AA388 * EXP(($E$3 - $C$12^2/2) * (AB$2-AA$2) + $C$12*SQRT(AB$2-AA$2)*W388)</f>
        <v>155.79300841067158</v>
      </c>
      <c r="AC388" s="52">
        <f ca="1">AB388 * EXP(($E$3 - $C$12^2/2) * (AC$2-AB$2) + $C$12*SQRT(AC$2-AB$2)*X388)</f>
        <v>121.62063398282841</v>
      </c>
      <c r="AD388" s="47"/>
      <c r="AE388" s="3" t="s">
        <v>47</v>
      </c>
      <c r="AF388" s="64">
        <f t="shared" ref="AF388" ca="1" si="486">($B$5*AF390 + (1 + $B$6)*AF389)*$B$2</f>
        <v>0</v>
      </c>
      <c r="AG388" s="64">
        <f t="shared" ref="AG388" ca="1" si="487">($B$5*AG390 + (1 + $B$6)*AG389)*$B$2</f>
        <v>0</v>
      </c>
      <c r="AH388" s="64">
        <f t="shared" ref="AH388" ca="1" si="488">($B$5*AH390 + (1 + $B$6)*AH389)*$B$2</f>
        <v>0</v>
      </c>
      <c r="AI388" s="64">
        <f t="shared" ref="AI388" ca="1" si="489">($B$5*AI390 + (1 + $B$6)*AI389)*$B$2</f>
        <v>0</v>
      </c>
      <c r="AJ388" s="64" cm="1">
        <f t="array" aca="1" ref="AJ388" ca="1">($B$5*AJ390 + (1 + $B$6)*AJ389 + AND(NOT(AF389:AJ389)))*$B$2</f>
        <v>100000</v>
      </c>
      <c r="AK388" s="73"/>
      <c r="AL388" s="70"/>
    </row>
    <row r="389" spans="7:38" ht="14.55" customHeight="1" x14ac:dyDescent="0.3">
      <c r="G389" s="3">
        <v>387</v>
      </c>
      <c r="H389" s="58">
        <v>0.3177174209371933</v>
      </c>
      <c r="I389" s="58">
        <v>-7.1662492439422496E-3</v>
      </c>
      <c r="J389" s="58">
        <v>-4.3825907577274724E-3</v>
      </c>
      <c r="K389" s="59">
        <v>-1.2634913827843361</v>
      </c>
      <c r="L389" s="60">
        <f t="array" ref="L389:O389">TRANSPOSE(MMULT(Option!$B$25:$E$28, TRANSPOSE(H389:K389)))</f>
        <v>0.3177174209371933</v>
      </c>
      <c r="M389" s="60">
        <v>0.12051899245302024</v>
      </c>
      <c r="N389" s="60">
        <v>0.12136113024962249</v>
      </c>
      <c r="O389" s="60">
        <v>-0.95763436850252581</v>
      </c>
      <c r="P389" s="56" t="str">
        <f t="shared" si="485"/>
        <v>78/2</v>
      </c>
      <c r="R389" s="80"/>
      <c r="S389" s="3" t="s">
        <v>31</v>
      </c>
      <c r="T389" s="60">
        <f ca="1"/>
        <v>-1.4942333930305152</v>
      </c>
      <c r="U389" s="60">
        <f ca="1"/>
        <v>-0.93624957534640951</v>
      </c>
      <c r="V389" s="60">
        <f ca="1"/>
        <v>0.47889261741050959</v>
      </c>
      <c r="W389" s="60">
        <f ca="1"/>
        <v>0.6129759056156685</v>
      </c>
      <c r="X389" s="60">
        <f ca="1"/>
        <v>-1.8795756688170884</v>
      </c>
      <c r="Y389" s="52">
        <f ca="1">$B$13 * EXP(($E$3 - $C$13^2/2) * Y$2 + $C$13*SQRT(Y$2)*T389)</f>
        <v>64.193385004809031</v>
      </c>
      <c r="Z389" s="52">
        <f ca="1">Y389 * EXP(($E$3 - $C$13^2/2) * (Z$2-Y$2) + $C$13*SQRT(Z$2-Y$2)*U389)</f>
        <v>48.716866044216225</v>
      </c>
      <c r="AA389" s="52">
        <f ca="1">Z389 * EXP(($E$3 - $C$13^2/2) * (AA$2-Z$2) + $C$13*SQRT(AA$2-Z$2)*V389)</f>
        <v>56.525568787603603</v>
      </c>
      <c r="AB389" s="52">
        <f ca="1">AA389 * EXP(($E$3 - $C$13^2/2) * (AB$2-AA$2) + $C$13*SQRT(AB$2-AA$2)*W389)</f>
        <v>68.277880243203214</v>
      </c>
      <c r="AC389" s="52">
        <f ca="1">AB389 * EXP(($E$3 - $C$13^2/2) * (AC$2-AB$2) + $C$13*SQRT(AC$2-AB$2)*X389)</f>
        <v>39.044934584963841</v>
      </c>
      <c r="AD389" s="47"/>
      <c r="AE389" s="3" t="s">
        <v>46</v>
      </c>
      <c r="AF389" s="52" t="b">
        <f t="shared" ref="AF389" ca="1" si="490">AF387 &gt;= $B$4</f>
        <v>0</v>
      </c>
      <c r="AG389" s="52" t="b">
        <f t="array" aca="1" ref="AG389" ca="1">AND(AG387 &gt;= $B$4, NOT(OR($AF389:AF389)))</f>
        <v>0</v>
      </c>
      <c r="AH389" s="52" t="b">
        <f t="array" aca="1" ref="AH389" ca="1">AND(AH387 &gt;= $B$4, NOT(OR($AF389:AG389)))</f>
        <v>0</v>
      </c>
      <c r="AI389" s="52" t="b">
        <f t="array" aca="1" ref="AI389" ca="1">AND(AI387 &gt;= $B$4, NOT(OR($AF389:AH389)))</f>
        <v>0</v>
      </c>
      <c r="AJ389" s="52" t="b">
        <f t="array" aca="1" ref="AJ389" ca="1">AND(AJ387 &gt;= $B$4, NOT(OR($AF389:AI389)))</f>
        <v>0</v>
      </c>
      <c r="AK389" s="73"/>
      <c r="AL389" s="70"/>
    </row>
    <row r="390" spans="7:38" ht="14.55" customHeight="1" x14ac:dyDescent="0.3">
      <c r="G390" s="3">
        <v>388</v>
      </c>
      <c r="H390" s="58">
        <v>1.13736521138629</v>
      </c>
      <c r="I390" s="58">
        <v>-1.0813593212097168</v>
      </c>
      <c r="J390" s="58">
        <v>0.74784633191210026</v>
      </c>
      <c r="K390" s="59">
        <v>-1.0820182777178169</v>
      </c>
      <c r="L390" s="60">
        <f t="array" ref="L390:O390">TRANSPOSE(MMULT(Option!$B$25:$E$28, TRANSPOSE(H390:K390)))</f>
        <v>1.13736521138629</v>
      </c>
      <c r="M390" s="60">
        <v>-0.53613610402340262</v>
      </c>
      <c r="N390" s="60">
        <v>0.82862070584140546</v>
      </c>
      <c r="O390" s="60">
        <v>-0.6088406925091816</v>
      </c>
      <c r="P390" s="56" t="str">
        <f t="shared" si="485"/>
        <v>78/3</v>
      </c>
      <c r="R390" s="80"/>
      <c r="S390" s="3" t="s">
        <v>30</v>
      </c>
      <c r="T390" s="60">
        <f ca="1"/>
        <v>-0.10742083623052728</v>
      </c>
      <c r="U390" s="60">
        <f ca="1"/>
        <v>-0.66873412397146414</v>
      </c>
      <c r="V390" s="60">
        <f ca="1"/>
        <v>-0.43659918392657027</v>
      </c>
      <c r="W390" s="60">
        <f ca="1"/>
        <v>1.7381771396148521E-2</v>
      </c>
      <c r="X390" s="60">
        <f ca="1"/>
        <v>-0.87436907996811963</v>
      </c>
      <c r="Y390" s="52">
        <f ca="1">$B$14 * EXP(($E$3 - $C$14^2/2) * Y$2 + $C$14*SQRT(Y$2)*T390)</f>
        <v>97.314104260847444</v>
      </c>
      <c r="Z390" s="52">
        <f ca="1">Y390 * EXP(($E$3 - $C$14^2/2) * (Z$2-Y$2) + $C$14*SQRT(Z$2-Y$2)*U390)</f>
        <v>80.023768590501604</v>
      </c>
      <c r="AA390" s="52">
        <f ca="1">Z390 * EXP(($E$3 - $C$14^2/2) * (AA$2-Z$2) + $C$14*SQRT(AA$2-Z$2)*V390)</f>
        <v>70.551570774483025</v>
      </c>
      <c r="AB390" s="52">
        <f ca="1">AA390 * EXP(($E$3 - $C$14^2/2) * (AB$2-AA$2) + $C$14*SQRT(AB$2-AA$2)*W390)</f>
        <v>71.275915131945354</v>
      </c>
      <c r="AC390" s="52">
        <f ca="1">AB390 * EXP(($E$3 - $C$14^2/2) * (AC$2-AB$2) + $C$14*SQRT(AC$2-AB$2)*X390)</f>
        <v>55.105401939232948</v>
      </c>
      <c r="AD390" s="47"/>
      <c r="AE390" s="3" t="s">
        <v>68</v>
      </c>
      <c r="AF390" s="52" t="b">
        <f ca="1">AND(AF387&gt;$B$3, NOT(OR($AF389:AF389)))</f>
        <v>0</v>
      </c>
      <c r="AG390" s="52" t="b">
        <f ca="1">AND(AG387&gt;$B$3, NOT(OR($AF389:AG389)))</f>
        <v>0</v>
      </c>
      <c r="AH390" s="52" t="b">
        <f ca="1">AND(AH387&gt;$B$3, NOT(OR($AF389:AH389)))</f>
        <v>0</v>
      </c>
      <c r="AI390" s="52" t="b">
        <f ca="1">AND(AI387&gt;$B$3, NOT(OR($AF389:AI389)))</f>
        <v>0</v>
      </c>
      <c r="AJ390" s="52" t="b">
        <f ca="1">AND(AJ387&gt;$B$3, NOT(OR($AF389:AJ389)))</f>
        <v>0</v>
      </c>
      <c r="AK390" s="74"/>
      <c r="AL390" s="70"/>
    </row>
    <row r="391" spans="7:38" ht="14.55" customHeight="1" x14ac:dyDescent="0.3">
      <c r="G391" s="3">
        <v>389</v>
      </c>
      <c r="H391" s="58">
        <v>0.53411132596101263</v>
      </c>
      <c r="I391" s="58">
        <v>-0.63013944229517926</v>
      </c>
      <c r="J391" s="58">
        <v>-1.2465013111083951</v>
      </c>
      <c r="K391" s="59">
        <v>0.62629400500918242</v>
      </c>
      <c r="L391" s="60">
        <f t="array" ref="L391:O391">TRANSPOSE(MMULT(Option!$B$25:$E$28, TRANSPOSE(H391:K391)))</f>
        <v>0.53411132596101263</v>
      </c>
      <c r="M391" s="60">
        <v>-0.36388780815457827</v>
      </c>
      <c r="N391" s="60">
        <v>-1.0461793575951741</v>
      </c>
      <c r="O391" s="60">
        <v>0.3416692905113875</v>
      </c>
      <c r="P391" s="56" t="str">
        <f t="shared" si="485"/>
        <v>78/4</v>
      </c>
      <c r="R391" s="80">
        <v>98</v>
      </c>
      <c r="S391" s="3" t="s">
        <v>28</v>
      </c>
      <c r="T391" s="60">
        <f t="array" aca="1" ref="T391:T394" ca="1">TRANSPOSE(OFFSET($L$3, MATCH($R391 &amp; "/" &amp; T$2, $P$3:$P$5002, 0) - 1, 0, 1, $E$1))</f>
        <v>0.69189289945200516</v>
      </c>
      <c r="U391" s="60">
        <f t="array" aca="1" ref="U391:U394" ca="1">TRANSPOSE(OFFSET($L$3, MATCH($R391 &amp; "/" &amp; U$2, $P$3:$P$5002, 0) - 1, 0, 1, $E$1))</f>
        <v>-0.75057838442623215</v>
      </c>
      <c r="V391" s="60">
        <f t="array" aca="1" ref="V391:V394" ca="1">TRANSPOSE(OFFSET($L$3, MATCH($R391 &amp; "/" &amp; V$2, $P$3:$P$5002, 0) - 1, 0, 1, $E$1))</f>
        <v>0.30907835938012945</v>
      </c>
      <c r="W391" s="60">
        <f t="array" aca="1" ref="W391:W394" ca="1">TRANSPOSE(OFFSET($L$3, MATCH($R391 &amp; "/" &amp; W$2, $P$3:$P$5002, 0) - 1, 0, 1, $E$1))</f>
        <v>-1.61032884707428</v>
      </c>
      <c r="X391" s="60">
        <f t="array" aca="1" ref="X391:X394" ca="1">TRANSPOSE(OFFSET($L$3, MATCH($R391 &amp; "/" &amp; X$2, $P$3:$P$5002, 0) - 1, 0, 1, $E$1))</f>
        <v>0.59915177875930103</v>
      </c>
      <c r="Y391" s="52">
        <f ca="1">$B$11 * EXP(($E$3 - $C$11^2/2) * Y$2 + $C$11*SQRT(Y$2)*T391)</f>
        <v>123.68500555266213</v>
      </c>
      <c r="Z391" s="52">
        <f ca="1">Y391 * EXP(($E$3 - $C$11^2/2) * (Z$2-Y$2) + $C$11*SQRT(Z$2-Y$2)*U391)</f>
        <v>99.242320424279015</v>
      </c>
      <c r="AA391" s="52">
        <f ca="1">Z391 * EXP(($E$3 - $C$11^2/2) * (AA$2-Z$2) + $C$11*SQRT(AA$2-Z$2)*V391)</f>
        <v>109.43032532268842</v>
      </c>
      <c r="AB391" s="52">
        <f ca="1">AA391 * EXP(($E$3 - $C$11^2/2) * (AB$2-AA$2) + $C$11*SQRT(AB$2-AA$2)*W391)</f>
        <v>67.842537446888045</v>
      </c>
      <c r="AC391" s="52">
        <f ca="1">AB391 * EXP(($E$3 - $C$11^2/2) * (AC$2-AB$2) + $C$11*SQRT(AC$2-AB$2)*X391)</f>
        <v>81.608622788536167</v>
      </c>
      <c r="AD391" s="47"/>
      <c r="AE391" s="3" t="s">
        <v>69</v>
      </c>
      <c r="AF391" s="20" cm="1">
        <f t="array" aca="1" ref="AF391" ca="1">MIN(Y391:Y394 / $D$11:$D$14)</f>
        <v>0.79196320886928939</v>
      </c>
      <c r="AG391" s="20" cm="1">
        <f t="array" aca="1" ref="AG391" ca="1">MIN(Z391:Z394 / $D$11:$D$14)</f>
        <v>0.51230338337075221</v>
      </c>
      <c r="AH391" s="20" cm="1">
        <f t="array" aca="1" ref="AH391" ca="1">MIN(AA391:AA394 / $D$11:$D$14)</f>
        <v>0.59012856269448788</v>
      </c>
      <c r="AI391" s="20" cm="1">
        <f t="array" aca="1" ref="AI391" ca="1">MIN(AB391:AB394 / $D$11:$D$14)</f>
        <v>0.44582364303163252</v>
      </c>
      <c r="AJ391" s="20" cm="1">
        <f t="array" aca="1" ref="AJ391" ca="1">MIN(AC391:AC394 / $D$11:$D$14)</f>
        <v>0.66557692818647329</v>
      </c>
      <c r="AK391" s="72">
        <f t="array" aca="1" ref="AK391" ca="1">SUMPRODUCT(AF392:AJ392, EXP(-$E$3*$AF$2:$AJ$2))</f>
        <v>77880.078307140488</v>
      </c>
      <c r="AL391" s="70">
        <f ca="1">MAX(AC392 - $D$11, 0) * EXP(-$E$2*$E$3)</f>
        <v>0</v>
      </c>
    </row>
    <row r="392" spans="7:38" ht="14.55" customHeight="1" x14ac:dyDescent="0.3">
      <c r="G392" s="3">
        <v>390</v>
      </c>
      <c r="H392" s="58">
        <v>-1.2696235473558777</v>
      </c>
      <c r="I392" s="58">
        <v>1.4174208974852542</v>
      </c>
      <c r="J392" s="58">
        <v>-0.93281766449788817</v>
      </c>
      <c r="K392" s="59">
        <v>-3.0789972239104617E-2</v>
      </c>
      <c r="L392" s="60">
        <f t="array" ref="L392:O392">TRANSPOSE(MMULT(Option!$B$25:$E$28, TRANSPOSE(H392:K392)))</f>
        <v>-1.2696235473558777</v>
      </c>
      <c r="M392" s="60">
        <v>0.79123829192533279</v>
      </c>
      <c r="N392" s="60">
        <v>-0.95598464569963681</v>
      </c>
      <c r="O392" s="60">
        <v>-0.34511582388461431</v>
      </c>
      <c r="P392" s="56" t="str">
        <f t="shared" si="485"/>
        <v>78/5</v>
      </c>
      <c r="R392" s="80"/>
      <c r="S392" s="3" t="s">
        <v>29</v>
      </c>
      <c r="T392" s="60">
        <f ca="1"/>
        <v>0.5801759963896953</v>
      </c>
      <c r="U392" s="60">
        <f ca="1"/>
        <v>-1.3624608625457157</v>
      </c>
      <c r="V392" s="60">
        <f ca="1"/>
        <v>-1.0257646770031166</v>
      </c>
      <c r="W392" s="60">
        <f ca="1"/>
        <v>-0.9513898714156982</v>
      </c>
      <c r="X392" s="60">
        <f ca="1"/>
        <v>1.3191025703838333</v>
      </c>
      <c r="Y392" s="52">
        <f ca="1">$B$12 * EXP(($E$3 - $C$12^2/2) * Y$2 + $C$12*SQRT(Y$2)*T392)</f>
        <v>119.60838944348939</v>
      </c>
      <c r="Z392" s="52">
        <f ca="1">Y392 * EXP(($E$3 - $C$12^2/2) * (Z$2-Y$2) + $C$12*SQRT(Z$2-Y$2)*U392)</f>
        <v>79.876742367809911</v>
      </c>
      <c r="AA392" s="52">
        <f ca="1">Z392 * EXP(($E$3 - $C$12^2/2) * (AA$2-Z$2) + $C$12*SQRT(AA$2-Z$2)*V392)</f>
        <v>59.01285626944879</v>
      </c>
      <c r="AB392" s="52">
        <f ca="1">AA392 * EXP(($E$3 - $C$12^2/2) * (AB$2-AA$2) + $C$12*SQRT(AB$2-AA$2)*W392)</f>
        <v>44.582364303163253</v>
      </c>
      <c r="AC392" s="52">
        <f ca="1">AB392 * EXP(($E$3 - $C$12^2/2) * (AC$2-AB$2) + $C$12*SQRT(AC$2-AB$2)*X392)</f>
        <v>66.557692818647325</v>
      </c>
      <c r="AD392" s="47"/>
      <c r="AE392" s="3" t="s">
        <v>47</v>
      </c>
      <c r="AF392" s="64">
        <f t="shared" ref="AF392" ca="1" si="491">($B$5*AF394 + (1 + $B$6)*AF393)*$B$2</f>
        <v>0</v>
      </c>
      <c r="AG392" s="64">
        <f t="shared" ref="AG392" ca="1" si="492">($B$5*AG394 + (1 + $B$6)*AG393)*$B$2</f>
        <v>0</v>
      </c>
      <c r="AH392" s="64">
        <f t="shared" ref="AH392" ca="1" si="493">($B$5*AH394 + (1 + $B$6)*AH393)*$B$2</f>
        <v>0</v>
      </c>
      <c r="AI392" s="64">
        <f t="shared" ref="AI392" ca="1" si="494">($B$5*AI394 + (1 + $B$6)*AI393)*$B$2</f>
        <v>0</v>
      </c>
      <c r="AJ392" s="64" cm="1">
        <f t="array" aca="1" ref="AJ392" ca="1">($B$5*AJ394 + (1 + $B$6)*AJ393 + AND(NOT(AF393:AJ393)))*$B$2</f>
        <v>100000</v>
      </c>
      <c r="AK392" s="73"/>
      <c r="AL392" s="70"/>
    </row>
    <row r="393" spans="7:38" ht="14.55" customHeight="1" x14ac:dyDescent="0.3">
      <c r="G393" s="3">
        <v>391</v>
      </c>
      <c r="H393" s="58">
        <v>0.41413016523538959</v>
      </c>
      <c r="I393" s="58">
        <v>-0.42700550664376197</v>
      </c>
      <c r="J393" s="58">
        <v>0.5474134204303005</v>
      </c>
      <c r="K393" s="59">
        <v>0.20561131089918042</v>
      </c>
      <c r="L393" s="60">
        <f t="array" ref="L393:O393">TRANSPOSE(MMULT(Option!$B$25:$E$28, TRANSPOSE(H393:K393)))</f>
        <v>0.41413016523538959</v>
      </c>
      <c r="M393" s="60">
        <v>-0.22570494517744577</v>
      </c>
      <c r="N393" s="60">
        <v>0.53463449439725519</v>
      </c>
      <c r="O393" s="60">
        <v>0.33675494383254623</v>
      </c>
      <c r="P393" s="56" t="str">
        <f t="shared" si="485"/>
        <v>79/1</v>
      </c>
      <c r="R393" s="80"/>
      <c r="S393" s="3" t="s">
        <v>31</v>
      </c>
      <c r="T393" s="60">
        <f ca="1"/>
        <v>-0.32722757726206997</v>
      </c>
      <c r="U393" s="60">
        <f ca="1"/>
        <v>-0.67625055253820454</v>
      </c>
      <c r="V393" s="60">
        <f ca="1"/>
        <v>0.59337637027284074</v>
      </c>
      <c r="W393" s="60">
        <f ca="1"/>
        <v>-0.80749488207289111</v>
      </c>
      <c r="X393" s="60">
        <f ca="1"/>
        <v>5.760934551029967E-2</v>
      </c>
      <c r="Y393" s="52">
        <f ca="1">$B$13 * EXP(($E$3 - $C$13^2/2) * Y$2 + $C$13*SQRT(Y$2)*T393)</f>
        <v>91.104018376939834</v>
      </c>
      <c r="Z393" s="52">
        <f ca="1">Y393 * EXP(($E$3 - $C$13^2/2) * (Z$2-Y$2) + $C$13*SQRT(Z$2-Y$2)*U393)</f>
        <v>74.748320743459189</v>
      </c>
      <c r="AA393" s="52">
        <f ca="1">Z393 * EXP(($E$3 - $C$13^2/2) * (AA$2-Z$2) + $C$13*SQRT(AA$2-Z$2)*V393)</f>
        <v>89.76001942006954</v>
      </c>
      <c r="AB393" s="52">
        <f ca="1">AA393 * EXP(($E$3 - $C$13^2/2) * (AB$2-AA$2) + $C$13*SQRT(AB$2-AA$2)*W393)</f>
        <v>70.80227928751718</v>
      </c>
      <c r="AC393" s="52">
        <f ca="1">AB393 * EXP(($E$3 - $C$13^2/2) * (AC$2-AB$2) + $C$13*SQRT(AC$2-AB$2)*X393)</f>
        <v>72.397661356277425</v>
      </c>
      <c r="AD393" s="47"/>
      <c r="AE393" s="3" t="s">
        <v>46</v>
      </c>
      <c r="AF393" s="52" t="b">
        <f t="shared" ref="AF393" ca="1" si="495">AF391 &gt;= $B$4</f>
        <v>0</v>
      </c>
      <c r="AG393" s="52" t="b">
        <f t="array" aca="1" ref="AG393" ca="1">AND(AG391 &gt;= $B$4, NOT(OR($AF393:AF393)))</f>
        <v>0</v>
      </c>
      <c r="AH393" s="52" t="b">
        <f t="array" aca="1" ref="AH393" ca="1">AND(AH391 &gt;= $B$4, NOT(OR($AF393:AG393)))</f>
        <v>0</v>
      </c>
      <c r="AI393" s="52" t="b">
        <f t="array" aca="1" ref="AI393" ca="1">AND(AI391 &gt;= $B$4, NOT(OR($AF393:AH393)))</f>
        <v>0</v>
      </c>
      <c r="AJ393" s="52" t="b">
        <f t="array" aca="1" ref="AJ393" ca="1">AND(AJ391 &gt;= $B$4, NOT(OR($AF393:AI393)))</f>
        <v>0</v>
      </c>
      <c r="AK393" s="73"/>
      <c r="AL393" s="70"/>
    </row>
    <row r="394" spans="7:38" ht="14.55" customHeight="1" x14ac:dyDescent="0.3">
      <c r="G394" s="3">
        <v>392</v>
      </c>
      <c r="H394" s="58">
        <v>-0.51098476661071068</v>
      </c>
      <c r="I394" s="58">
        <v>-0.67488664471846505</v>
      </c>
      <c r="J394" s="58">
        <v>0.41981127189966749</v>
      </c>
      <c r="K394" s="59">
        <v>0.32816942287688039</v>
      </c>
      <c r="L394" s="60">
        <f t="array" ref="L394:O394">TRANSPOSE(MMULT(Option!$B$25:$E$28, TRANSPOSE(H394:K394)))</f>
        <v>-0.51098476661071068</v>
      </c>
      <c r="M394" s="60">
        <v>-0.8229377336317113</v>
      </c>
      <c r="N394" s="60">
        <v>-1.2396248570625934E-2</v>
      </c>
      <c r="O394" s="60">
        <v>-1.8154440043354869E-2</v>
      </c>
      <c r="P394" s="56" t="str">
        <f t="shared" si="485"/>
        <v>79/2</v>
      </c>
      <c r="R394" s="80"/>
      <c r="S394" s="3" t="s">
        <v>30</v>
      </c>
      <c r="T394" s="60">
        <f ca="1"/>
        <v>-0.79413447231524337</v>
      </c>
      <c r="U394" s="60">
        <f ca="1"/>
        <v>-1.468659806959695</v>
      </c>
      <c r="V394" s="60">
        <f ca="1"/>
        <v>0.9870529110540216</v>
      </c>
      <c r="W394" s="60">
        <f ca="1"/>
        <v>-0.7031912037808874</v>
      </c>
      <c r="X394" s="60">
        <f ca="1"/>
        <v>0.55714223494144799</v>
      </c>
      <c r="Y394" s="52">
        <f ca="1">$B$14 * EXP(($E$3 - $C$14^2/2) * Y$2 + $C$14*SQRT(Y$2)*T394)</f>
        <v>79.196320886928945</v>
      </c>
      <c r="Z394" s="52">
        <f ca="1">Y394 * EXP(($E$3 - $C$14^2/2) * (Z$2-Y$2) + $C$14*SQRT(Z$2-Y$2)*U394)</f>
        <v>51.230338337075224</v>
      </c>
      <c r="AA394" s="52">
        <f ca="1">Z394 * EXP(($E$3 - $C$14^2/2) * (AA$2-Z$2) + $C$14*SQRT(AA$2-Z$2)*V394)</f>
        <v>69.230933284281932</v>
      </c>
      <c r="AB394" s="52">
        <f ca="1">AA394 * EXP(($E$3 - $C$14^2/2) * (AB$2-AA$2) + $C$14*SQRT(AB$2-AA$2)*W394)</f>
        <v>56.344825836929694</v>
      </c>
      <c r="AC394" s="52">
        <f ca="1">AB394 * EXP(($E$3 - $C$14^2/2) * (AC$2-AB$2) + $C$14*SQRT(AC$2-AB$2)*X394)</f>
        <v>66.929048781364543</v>
      </c>
      <c r="AD394" s="47"/>
      <c r="AE394" s="3" t="s">
        <v>68</v>
      </c>
      <c r="AF394" s="52" t="b">
        <f ca="1">AND(AF391&gt;$B$3, NOT(OR($AF393:AF393)))</f>
        <v>0</v>
      </c>
      <c r="AG394" s="52" t="b">
        <f ca="1">AND(AG391&gt;$B$3, NOT(OR($AF393:AG393)))</f>
        <v>0</v>
      </c>
      <c r="AH394" s="52" t="b">
        <f ca="1">AND(AH391&gt;$B$3, NOT(OR($AF393:AH393)))</f>
        <v>0</v>
      </c>
      <c r="AI394" s="52" t="b">
        <f ca="1">AND(AI391&gt;$B$3, NOT(OR($AF393:AI393)))</f>
        <v>0</v>
      </c>
      <c r="AJ394" s="52" t="b">
        <f ca="1">AND(AJ391&gt;$B$3, NOT(OR($AF393:AJ393)))</f>
        <v>0</v>
      </c>
      <c r="AK394" s="74"/>
      <c r="AL394" s="70"/>
    </row>
    <row r="395" spans="7:38" ht="14.55" customHeight="1" x14ac:dyDescent="0.3">
      <c r="G395" s="3">
        <v>393</v>
      </c>
      <c r="H395" s="58">
        <v>0.11867688705807129</v>
      </c>
      <c r="I395" s="58">
        <v>0.1209236000218453</v>
      </c>
      <c r="J395" s="58">
        <v>1.1208492138761104E-2</v>
      </c>
      <c r="K395" s="59">
        <v>-0.40906803949498721</v>
      </c>
      <c r="L395" s="60">
        <f t="array" ref="L395:O395">TRANSPOSE(MMULT(Option!$B$25:$E$28, TRANSPOSE(H395:K395)))</f>
        <v>0.11867688705807129</v>
      </c>
      <c r="M395" s="60">
        <v>0.15829906490456247</v>
      </c>
      <c r="N395" s="60">
        <v>8.8980517741312229E-2</v>
      </c>
      <c r="O395" s="60">
        <v>-0.26898128058656867</v>
      </c>
      <c r="P395" s="56" t="str">
        <f t="shared" si="485"/>
        <v>79/3</v>
      </c>
      <c r="R395" s="80">
        <v>99</v>
      </c>
      <c r="S395" s="3" t="s">
        <v>28</v>
      </c>
      <c r="T395" s="60">
        <f t="array" aca="1" ref="T395:T398" ca="1">TRANSPOSE(OFFSET($L$3, MATCH($R395 &amp; "/" &amp; T$2, $P$3:$P$5002, 0) - 1, 0, 1, $E$1))</f>
        <v>-1.6757633770216223</v>
      </c>
      <c r="U395" s="60">
        <f t="array" aca="1" ref="U395:U398" ca="1">TRANSPOSE(OFFSET($L$3, MATCH($R395 &amp; "/" &amp; U$2, $P$3:$P$5002, 0) - 1, 0, 1, $E$1))</f>
        <v>1.2608925499335235</v>
      </c>
      <c r="V395" s="60">
        <f t="array" aca="1" ref="V395:V398" ca="1">TRANSPOSE(OFFSET($L$3, MATCH($R395 &amp; "/" &amp; V$2, $P$3:$P$5002, 0) - 1, 0, 1, $E$1))</f>
        <v>1.4329875759800662E-2</v>
      </c>
      <c r="W395" s="60">
        <f t="array" aca="1" ref="W395:W398" ca="1">TRANSPOSE(OFFSET($L$3, MATCH($R395 &amp; "/" &amp; W$2, $P$3:$P$5002, 0) - 1, 0, 1, $E$1))</f>
        <v>0.18900080900029281</v>
      </c>
      <c r="X395" s="60">
        <f t="array" aca="1" ref="X395:X398" ca="1">TRANSPOSE(OFFSET($L$3, MATCH($R395 &amp; "/" &amp; X$2, $P$3:$P$5002, 0) - 1, 0, 1, $E$1))</f>
        <v>0.45902955226402592</v>
      </c>
      <c r="Y395" s="52">
        <f ca="1">$B$11 * EXP(($E$3 - $C$11^2/2) * Y$2 + $C$11*SQRT(Y$2)*T395)</f>
        <v>60.790964813100302</v>
      </c>
      <c r="Z395" s="52">
        <f ca="1">Y395 * EXP(($E$3 - $C$11^2/2) * (Z$2-Y$2) + $C$11*SQRT(Z$2-Y$2)*U395)</f>
        <v>89.184649847124049</v>
      </c>
      <c r="AA395" s="52">
        <f ca="1">Z395 * EXP(($E$3 - $C$11^2/2) * (AA$2-Z$2) + $C$11*SQRT(AA$2-Z$2)*V395)</f>
        <v>90.017842491742769</v>
      </c>
      <c r="AB395" s="52">
        <f ca="1">AA395 * EXP(($E$3 - $C$11^2/2) * (AB$2-AA$2) + $C$11*SQRT(AB$2-AA$2)*W395)</f>
        <v>95.746889633690515</v>
      </c>
      <c r="AC395" s="52">
        <f ca="1">AB395 * EXP(($E$3 - $C$11^2/2) * (AC$2-AB$2) + $C$11*SQRT(AC$2-AB$2)*X395)</f>
        <v>110.43388421274477</v>
      </c>
      <c r="AD395" s="47"/>
      <c r="AE395" s="3" t="s">
        <v>69</v>
      </c>
      <c r="AF395" s="20" cm="1">
        <f t="array" aca="1" ref="AF395" ca="1">MIN(Y395:Y398 / $D$11:$D$14)</f>
        <v>0.60790964813100301</v>
      </c>
      <c r="AG395" s="20" cm="1">
        <f t="array" aca="1" ref="AG395" ca="1">MIN(Z395:Z398 / $D$11:$D$14)</f>
        <v>0.77378009007289317</v>
      </c>
      <c r="AH395" s="20" cm="1">
        <f t="array" aca="1" ref="AH395" ca="1">MIN(AA395:AA398 / $D$11:$D$14)</f>
        <v>0.90017842491742772</v>
      </c>
      <c r="AI395" s="20" cm="1">
        <f t="array" aca="1" ref="AI395" ca="1">MIN(AB395:AB398 / $D$11:$D$14)</f>
        <v>0.95746889633690513</v>
      </c>
      <c r="AJ395" s="20" cm="1">
        <f t="array" aca="1" ref="AJ395" ca="1">MIN(AC395:AC398 / $D$11:$D$14)</f>
        <v>1.0337549451671819</v>
      </c>
      <c r="AK395" s="72">
        <f t="array" aca="1" ref="AK395" ca="1">SUMPRODUCT(AF396:AJ396, EXP(-$E$3*$AF$2:$AJ$2))</f>
        <v>114753.67099575714</v>
      </c>
      <c r="AL395" s="70">
        <f ca="1">MAX(AC396 - $D$11, 0) * EXP(-$E$2*$E$3)</f>
        <v>2.6288377728733607</v>
      </c>
    </row>
    <row r="396" spans="7:38" ht="14.55" customHeight="1" x14ac:dyDescent="0.3">
      <c r="G396" s="3">
        <v>394</v>
      </c>
      <c r="H396" s="58">
        <v>-0.73597258910464058</v>
      </c>
      <c r="I396" s="58">
        <v>9.7059750246731753E-3</v>
      </c>
      <c r="J396" s="58">
        <v>-0.23181089078734279</v>
      </c>
      <c r="K396" s="59">
        <v>-1.2910560851886441</v>
      </c>
      <c r="L396" s="60">
        <f t="array" ref="L396:O396">TRANSPOSE(MMULT(Option!$B$25:$E$28, TRANSPOSE(H396:K396)))</f>
        <v>-0.73597258910464058</v>
      </c>
      <c r="M396" s="60">
        <v>-0.28549336259307312</v>
      </c>
      <c r="N396" s="60">
        <v>-0.4954492534774444</v>
      </c>
      <c r="O396" s="60">
        <v>-1.4426866469066373</v>
      </c>
      <c r="P396" s="56" t="str">
        <f t="shared" si="485"/>
        <v>79/4</v>
      </c>
      <c r="R396" s="80"/>
      <c r="S396" s="3" t="s">
        <v>29</v>
      </c>
      <c r="T396" s="60">
        <f ca="1"/>
        <v>-0.58515180317987614</v>
      </c>
      <c r="U396" s="60">
        <f ca="1"/>
        <v>0.64941762397308422</v>
      </c>
      <c r="V396" s="60">
        <f ca="1"/>
        <v>-0.11899767176849628</v>
      </c>
      <c r="W396" s="60">
        <f ca="1"/>
        <v>0.30805976631682458</v>
      </c>
      <c r="X396" s="60">
        <f ca="1"/>
        <v>-0.22600207847132311</v>
      </c>
      <c r="Y396" s="52">
        <f ca="1">$B$12 * EXP(($E$3 - $C$12^2/2) * Y$2 + $C$12*SQRT(Y$2)*T396)</f>
        <v>84.320468840830983</v>
      </c>
      <c r="Z396" s="52">
        <f ca="1">Y396 * EXP(($E$3 - $C$12^2/2) * (Z$2-Y$2) + $C$12*SQRT(Z$2-Y$2)*U396)</f>
        <v>102.97126124167907</v>
      </c>
      <c r="AA396" s="52">
        <f ca="1">Z396 * EXP(($E$3 - $C$12^2/2) * (AA$2-Z$2) + $C$12*SQRT(AA$2-Z$2)*V396)</f>
        <v>99.858145179943051</v>
      </c>
      <c r="AB396" s="52">
        <f ca="1">AA396 * EXP(($E$3 - $C$12^2/2) * (AB$2-AA$2) + $C$12*SQRT(AB$2-AA$2)*W396)</f>
        <v>110.07572748243591</v>
      </c>
      <c r="AC396" s="52">
        <f ca="1">AB396 * EXP(($E$3 - $C$12^2/2) * (AC$2-AB$2) + $C$12*SQRT(AC$2-AB$2)*X396)</f>
        <v>103.37549451671819</v>
      </c>
      <c r="AD396" s="47"/>
      <c r="AE396" s="3" t="s">
        <v>47</v>
      </c>
      <c r="AF396" s="64">
        <f t="shared" ref="AF396" ca="1" si="496">($B$5*AF398 + (1 + $B$6)*AF397)*$B$2</f>
        <v>0</v>
      </c>
      <c r="AG396" s="64">
        <f t="shared" ref="AG396" ca="1" si="497">($B$5*AG398 + (1 + $B$6)*AG397)*$B$2</f>
        <v>0</v>
      </c>
      <c r="AH396" s="64">
        <f t="shared" ref="AH396" ca="1" si="498">($B$5*AH398 + (1 + $B$6)*AH397)*$B$2</f>
        <v>15000</v>
      </c>
      <c r="AI396" s="64">
        <f t="shared" ref="AI396" ca="1" si="499">($B$5*AI398 + (1 + $B$6)*AI397)*$B$2</f>
        <v>15000</v>
      </c>
      <c r="AJ396" s="64" cm="1">
        <f t="array" aca="1" ref="AJ396" ca="1">($B$5*AJ398 + (1 + $B$6)*AJ397 + AND(NOT(AF397:AJ397)))*$B$2</f>
        <v>114999.99999999999</v>
      </c>
      <c r="AK396" s="73"/>
      <c r="AL396" s="70"/>
    </row>
    <row r="397" spans="7:38" ht="14.55" customHeight="1" x14ac:dyDescent="0.3">
      <c r="G397" s="3">
        <v>395</v>
      </c>
      <c r="H397" s="58">
        <v>-1.459322029495373</v>
      </c>
      <c r="I397" s="58">
        <v>-2.2432388684703986</v>
      </c>
      <c r="J397" s="58">
        <v>6.3695560792678074E-2</v>
      </c>
      <c r="K397" s="59">
        <v>-0.58782033980263526</v>
      </c>
      <c r="L397" s="60">
        <f t="array" ref="L397:O397">TRANSPOSE(MMULT(Option!$B$25:$E$28, TRANSPOSE(H397:K397)))</f>
        <v>-1.459322029495373</v>
      </c>
      <c r="M397" s="60">
        <v>-2.6396911951246871</v>
      </c>
      <c r="N397" s="60">
        <v>-1.1152021834240664</v>
      </c>
      <c r="O397" s="60">
        <v>-1.662093800403238</v>
      </c>
      <c r="P397" s="56" t="str">
        <f t="shared" si="485"/>
        <v>79/5</v>
      </c>
      <c r="R397" s="80"/>
      <c r="S397" s="3" t="s">
        <v>31</v>
      </c>
      <c r="T397" s="60">
        <f ca="1"/>
        <v>-1.6289523509526014</v>
      </c>
      <c r="U397" s="60">
        <f ca="1"/>
        <v>1.1680553793075639</v>
      </c>
      <c r="V397" s="60">
        <f ca="1"/>
        <v>0.75060379880390271</v>
      </c>
      <c r="W397" s="60">
        <f ca="1"/>
        <v>1.5955145369644796</v>
      </c>
      <c r="X397" s="60">
        <f ca="1"/>
        <v>-1.5031360521207033</v>
      </c>
      <c r="Y397" s="52">
        <f ca="1">$B$13 * EXP(($E$3 - $C$13^2/2) * Y$2 + $C$13*SQRT(Y$2)*T397)</f>
        <v>61.650693633721254</v>
      </c>
      <c r="Z397" s="52">
        <f ca="1">Y397 * EXP(($E$3 - $C$13^2/2) * (Z$2-Y$2) + $C$13*SQRT(Z$2-Y$2)*U397)</f>
        <v>87.961664993711537</v>
      </c>
      <c r="AA397" s="52">
        <f ca="1">Z397 * EXP(($E$3 - $C$13^2/2) * (AA$2-Z$2) + $C$13*SQRT(AA$2-Z$2)*V397)</f>
        <v>110.72860795833164</v>
      </c>
      <c r="AB397" s="52">
        <f ca="1">AA397 * EXP(($E$3 - $C$13^2/2) * (AB$2-AA$2) + $C$13*SQRT(AB$2-AA$2)*W397)</f>
        <v>179.6007973102862</v>
      </c>
      <c r="AC397" s="52">
        <f ca="1">AB397 * EXP(($E$3 - $C$13^2/2) * (AC$2-AB$2) + $C$13*SQRT(AC$2-AB$2)*X397)</f>
        <v>114.98432095988113</v>
      </c>
      <c r="AD397" s="47"/>
      <c r="AE397" s="3" t="s">
        <v>46</v>
      </c>
      <c r="AF397" s="52" t="b">
        <f t="shared" ref="AF397" ca="1" si="500">AF395 &gt;= $B$4</f>
        <v>0</v>
      </c>
      <c r="AG397" s="52" t="b">
        <f t="array" aca="1" ref="AG397" ca="1">AND(AG395 &gt;= $B$4, NOT(OR($AF397:AF397)))</f>
        <v>0</v>
      </c>
      <c r="AH397" s="52" t="b">
        <f t="array" aca="1" ref="AH397" ca="1">AND(AH395 &gt;= $B$4, NOT(OR($AF397:AG397)))</f>
        <v>0</v>
      </c>
      <c r="AI397" s="52" t="b">
        <f t="array" aca="1" ref="AI397" ca="1">AND(AI395 &gt;= $B$4, NOT(OR($AF397:AH397)))</f>
        <v>0</v>
      </c>
      <c r="AJ397" s="52" t="b">
        <f t="array" aca="1" ref="AJ397" ca="1">AND(AJ395 &gt;= $B$4, NOT(OR($AF397:AI397)))</f>
        <v>0</v>
      </c>
      <c r="AK397" s="73"/>
      <c r="AL397" s="70"/>
    </row>
    <row r="398" spans="7:38" ht="14.55" customHeight="1" x14ac:dyDescent="0.3">
      <c r="G398" s="3">
        <v>396</v>
      </c>
      <c r="H398" s="58">
        <v>-1.3057259619369168</v>
      </c>
      <c r="I398" s="58">
        <v>-8.4373712333666084E-2</v>
      </c>
      <c r="J398" s="58">
        <v>0.28518800547965079</v>
      </c>
      <c r="K398" s="59">
        <v>1.3858287335848898</v>
      </c>
      <c r="L398" s="60">
        <f t="array" ref="L398:O398">TRANSPOSE(MMULT(Option!$B$25:$E$28, TRANSPOSE(H398:K398)))</f>
        <v>-1.3057259619369168</v>
      </c>
      <c r="M398" s="60">
        <v>-0.59962016946145758</v>
      </c>
      <c r="N398" s="60">
        <v>-0.29390111315448997</v>
      </c>
      <c r="O398" s="60">
        <v>0.69803121657235423</v>
      </c>
      <c r="P398" s="56" t="str">
        <f t="shared" si="485"/>
        <v>80/1</v>
      </c>
      <c r="R398" s="80"/>
      <c r="S398" s="3" t="s">
        <v>30</v>
      </c>
      <c r="T398" s="60">
        <f ca="1"/>
        <v>-1.3423372267931695</v>
      </c>
      <c r="U398" s="60">
        <f ca="1"/>
        <v>0.45411200307523725</v>
      </c>
      <c r="V398" s="60">
        <f ca="1"/>
        <v>0.56327053523701831</v>
      </c>
      <c r="W398" s="60">
        <f ca="1"/>
        <v>1.8968443094392275</v>
      </c>
      <c r="X398" s="60">
        <f ca="1"/>
        <v>0.26887628527808605</v>
      </c>
      <c r="Y398" s="52">
        <f ca="1">$B$14 * EXP(($E$3 - $C$14^2/2) * Y$2 + $C$14*SQRT(Y$2)*T398)</f>
        <v>67.186277173644896</v>
      </c>
      <c r="Z398" s="52">
        <f ca="1">Y398 * EXP(($E$3 - $C$14^2/2) * (Z$2-Y$2) + $C$14*SQRT(Z$2-Y$2)*U398)</f>
        <v>77.378009007289322</v>
      </c>
      <c r="AA398" s="52">
        <f ca="1">Z398 * EXP(($E$3 - $C$14^2/2) * (AA$2-Z$2) + $C$14*SQRT(AA$2-Z$2)*V398)</f>
        <v>92.082395495139224</v>
      </c>
      <c r="AB398" s="52">
        <f ca="1">AA398 * EXP(($E$3 - $C$14^2/2) * (AB$2-AA$2) + $C$14*SQRT(AB$2-AA$2)*W398)</f>
        <v>163.48758786806684</v>
      </c>
      <c r="AC398" s="52">
        <f ca="1">AB398 * EXP(($E$3 - $C$14^2/2) * (AC$2-AB$2) + $C$14*SQRT(AC$2-AB$2)*X398)</f>
        <v>178.10975437014983</v>
      </c>
      <c r="AD398" s="47"/>
      <c r="AE398" s="3" t="s">
        <v>68</v>
      </c>
      <c r="AF398" s="52" t="b">
        <f ca="1">AND(AF395&gt;$B$3, NOT(OR($AF397:AF397)))</f>
        <v>0</v>
      </c>
      <c r="AG398" s="52" t="b">
        <f ca="1">AND(AG395&gt;$B$3, NOT(OR($AF397:AG397)))</f>
        <v>0</v>
      </c>
      <c r="AH398" s="52" t="b">
        <f ca="1">AND(AH395&gt;$B$3, NOT(OR($AF397:AH397)))</f>
        <v>1</v>
      </c>
      <c r="AI398" s="52" t="b">
        <f ca="1">AND(AI395&gt;$B$3, NOT(OR($AF397:AI397)))</f>
        <v>1</v>
      </c>
      <c r="AJ398" s="52" t="b">
        <f ca="1">AND(AJ395&gt;$B$3, NOT(OR($AF397:AJ397)))</f>
        <v>1</v>
      </c>
      <c r="AK398" s="74"/>
      <c r="AL398" s="70"/>
    </row>
    <row r="399" spans="7:38" ht="14.55" customHeight="1" x14ac:dyDescent="0.3">
      <c r="G399" s="3">
        <v>397</v>
      </c>
      <c r="H399" s="58">
        <v>-0.37659774197594198</v>
      </c>
      <c r="I399" s="58">
        <v>-1.4862187576573072</v>
      </c>
      <c r="J399" s="58">
        <v>1.3041102734835051</v>
      </c>
      <c r="K399" s="59">
        <v>-0.66274899123332875</v>
      </c>
      <c r="L399" s="60">
        <f t="array" ref="L399:O399">TRANSPOSE(MMULT(Option!$B$25:$E$28, TRANSPOSE(H399:K399)))</f>
        <v>-0.37659774197594198</v>
      </c>
      <c r="M399" s="60">
        <v>-1.5127810880359447</v>
      </c>
      <c r="N399" s="60">
        <v>0.60559065706239656</v>
      </c>
      <c r="O399" s="60">
        <v>-0.85283058956662916</v>
      </c>
      <c r="P399" s="56" t="str">
        <f t="shared" si="485"/>
        <v>80/2</v>
      </c>
      <c r="R399" s="80">
        <v>100</v>
      </c>
      <c r="S399" s="3" t="s">
        <v>28</v>
      </c>
      <c r="T399" s="60">
        <f t="array" aca="1" ref="T399:T402" ca="1">TRANSPOSE(OFFSET($L$3, MATCH($R399 &amp; "/" &amp; T$2, $P$3:$P$5002, 0) - 1, 0, 1, $E$1))</f>
        <v>-1.3001272962408781</v>
      </c>
      <c r="U399" s="60">
        <f t="array" aca="1" ref="U399:U402" ca="1">TRANSPOSE(OFFSET($L$3, MATCH($R399 &amp; "/" &amp; U$2, $P$3:$P$5002, 0) - 1, 0, 1, $E$1))</f>
        <v>-1.5937528299595127</v>
      </c>
      <c r="V399" s="60">
        <f t="array" aca="1" ref="V399:V402" ca="1">TRANSPOSE(OFFSET($L$3, MATCH($R399 &amp; "/" &amp; V$2, $P$3:$P$5002, 0) - 1, 0, 1, $E$1))</f>
        <v>-1.3283986686150964</v>
      </c>
      <c r="W399" s="60">
        <f t="array" aca="1" ref="W399:W402" ca="1">TRANSPOSE(OFFSET($L$3, MATCH($R399 &amp; "/" &amp; W$2, $P$3:$P$5002, 0) - 1, 0, 1, $E$1))</f>
        <v>-0.14712729262348523</v>
      </c>
      <c r="X399" s="60">
        <f t="array" aca="1" ref="X399:X402" ca="1">TRANSPOSE(OFFSET($L$3, MATCH($R399 &amp; "/" &amp; X$2, $P$3:$P$5002, 0) - 1, 0, 1, $E$1))</f>
        <v>0.10474809665763458</v>
      </c>
      <c r="Y399" s="52">
        <f ca="1">$B$11 * EXP(($E$3 - $C$11^2/2) * Y$2 + $C$11*SQRT(Y$2)*T399)</f>
        <v>68.0424651058335</v>
      </c>
      <c r="Z399" s="52">
        <f ca="1">Y399 * EXP(($E$3 - $C$11^2/2) * (Z$2-Y$2) + $C$11*SQRT(Z$2-Y$2)*U399)</f>
        <v>42.393970550485193</v>
      </c>
      <c r="AA399" s="52">
        <f ca="1">Z399 * EXP(($E$3 - $C$11^2/2) * (AA$2-Z$2) + $C$11*SQRT(AA$2-Z$2)*V399)</f>
        <v>28.602283221057693</v>
      </c>
      <c r="AB399" s="52">
        <f ca="1">AA399 * EXP(($E$3 - $C$11^2/2) * (AB$2-AA$2) + $C$11*SQRT(AB$2-AA$2)*W399)</f>
        <v>27.504465127264787</v>
      </c>
      <c r="AC399" s="52">
        <f ca="1">AB399 * EXP(($E$3 - $C$11^2/2) * (AC$2-AB$2) + $C$11*SQRT(AC$2-AB$2)*X399)</f>
        <v>28.524768748920714</v>
      </c>
      <c r="AD399" s="47"/>
      <c r="AE399" s="3" t="s">
        <v>69</v>
      </c>
      <c r="AF399" s="20" cm="1">
        <f t="array" aca="1" ref="AF399" ca="1">MIN(Y399:Y402 / $D$11:$D$14)</f>
        <v>0.68042465105833505</v>
      </c>
      <c r="AG399" s="20" cm="1">
        <f t="array" aca="1" ref="AG399" ca="1">MIN(Z399:Z402 / $D$11:$D$14)</f>
        <v>0.42393970550485194</v>
      </c>
      <c r="AH399" s="20" cm="1">
        <f t="array" aca="1" ref="AH399" ca="1">MIN(AA399:AA402 / $D$11:$D$14)</f>
        <v>0.28602283221057695</v>
      </c>
      <c r="AI399" s="20" cm="1">
        <f t="array" aca="1" ref="AI399" ca="1">MIN(AB399:AB402 / $D$11:$D$14)</f>
        <v>0.27504465127264788</v>
      </c>
      <c r="AJ399" s="20" cm="1">
        <f t="array" aca="1" ref="AJ399" ca="1">MIN(AC399:AC402 / $D$11:$D$14)</f>
        <v>0.28524768748920715</v>
      </c>
      <c r="AK399" s="72">
        <f t="array" aca="1" ref="AK399" ca="1">SUMPRODUCT(AF400:AJ400, EXP(-$E$3*$AF$2:$AJ$2))</f>
        <v>77880.078307140488</v>
      </c>
      <c r="AL399" s="70">
        <f ca="1">MAX(AC400 - $D$11, 0) * EXP(-$E$2*$E$3)</f>
        <v>0</v>
      </c>
    </row>
    <row r="400" spans="7:38" ht="14.55" customHeight="1" x14ac:dyDescent="0.3">
      <c r="G400" s="3">
        <v>398</v>
      </c>
      <c r="H400" s="58">
        <v>0.14317972469921519</v>
      </c>
      <c r="I400" s="58">
        <v>-0.33426845879735489</v>
      </c>
      <c r="J400" s="58">
        <v>-0.6106588214189691</v>
      </c>
      <c r="K400" s="59">
        <v>0.18781348596902522</v>
      </c>
      <c r="L400" s="60">
        <f t="array" ref="L400:O400">TRANSPOSE(MMULT(Option!$B$25:$E$28, TRANSPOSE(H400:K400)))</f>
        <v>0.14317972469921519</v>
      </c>
      <c r="M400" s="60">
        <v>-0.24909021309533519</v>
      </c>
      <c r="N400" s="60">
        <v>-0.56660792907424207</v>
      </c>
      <c r="O400" s="60">
        <v>1.1385323363163252E-2</v>
      </c>
      <c r="P400" s="56" t="str">
        <f t="shared" si="485"/>
        <v>80/3</v>
      </c>
      <c r="R400" s="80"/>
      <c r="S400" s="3" t="s">
        <v>29</v>
      </c>
      <c r="T400" s="60">
        <f ca="1"/>
        <v>-0.28010076623183133</v>
      </c>
      <c r="U400" s="60">
        <f ca="1"/>
        <v>0.24825184096519048</v>
      </c>
      <c r="V400" s="60">
        <f ca="1"/>
        <v>-2.0143088276708569</v>
      </c>
      <c r="W400" s="60">
        <f ca="1"/>
        <v>-0.2723198215423917</v>
      </c>
      <c r="X400" s="60">
        <f ca="1"/>
        <v>2.0897485773459339</v>
      </c>
      <c r="Y400" s="52">
        <f ca="1">$B$12 * EXP(($E$3 - $C$12^2/2) * Y$2 + $C$12*SQRT(Y$2)*T400)</f>
        <v>92.40119912609228</v>
      </c>
      <c r="Z400" s="52">
        <f ca="1">Y400 * EXP(($E$3 - $C$12^2/2) * (Z$2-Y$2) + $C$12*SQRT(Z$2-Y$2)*U400)</f>
        <v>100.0445421590757</v>
      </c>
      <c r="AA400" s="52">
        <f ca="1">Z400 * EXP(($E$3 - $C$12^2/2) * (AA$2-Z$2) + $C$12*SQRT(AA$2-Z$2)*V400)</f>
        <v>54.944460179452889</v>
      </c>
      <c r="AB400" s="52">
        <f ca="1">AA400 * EXP(($E$3 - $C$12^2/2) * (AB$2-AA$2) + $C$12*SQRT(AB$2-AA$2)*W400)</f>
        <v>50.887988512932019</v>
      </c>
      <c r="AC400" s="52">
        <f ca="1">AB400 * EXP(($E$3 - $C$12^2/2) * (AC$2-AB$2) + $C$12*SQRT(AC$2-AB$2)*X400)</f>
        <v>95.731891441460903</v>
      </c>
      <c r="AD400" s="47"/>
      <c r="AE400" s="3" t="s">
        <v>47</v>
      </c>
      <c r="AF400" s="64">
        <f t="shared" ref="AF400" ca="1" si="501">($B$5*AF402 + (1 + $B$6)*AF401)*$B$2</f>
        <v>0</v>
      </c>
      <c r="AG400" s="64">
        <f t="shared" ref="AG400" ca="1" si="502">($B$5*AG402 + (1 + $B$6)*AG401)*$B$2</f>
        <v>0</v>
      </c>
      <c r="AH400" s="64">
        <f t="shared" ref="AH400" ca="1" si="503">($B$5*AH402 + (1 + $B$6)*AH401)*$B$2</f>
        <v>0</v>
      </c>
      <c r="AI400" s="64">
        <f t="shared" ref="AI400" ca="1" si="504">($B$5*AI402 + (1 + $B$6)*AI401)*$B$2</f>
        <v>0</v>
      </c>
      <c r="AJ400" s="64" cm="1">
        <f t="array" aca="1" ref="AJ400" ca="1">($B$5*AJ402 + (1 + $B$6)*AJ401 + AND(NOT(AF401:AJ401)))*$B$2</f>
        <v>100000</v>
      </c>
      <c r="AK400" s="73"/>
      <c r="AL400" s="70"/>
    </row>
    <row r="401" spans="7:38" ht="14.55" customHeight="1" x14ac:dyDescent="0.3">
      <c r="G401" s="3">
        <v>399</v>
      </c>
      <c r="H401" s="58">
        <v>-1.090883193054571</v>
      </c>
      <c r="I401" s="58">
        <v>-1.3454530362942938</v>
      </c>
      <c r="J401" s="58">
        <v>0.4659291926677096</v>
      </c>
      <c r="K401" s="59">
        <v>0.58280624361045719</v>
      </c>
      <c r="L401" s="60">
        <f t="array" ref="L401:O401">TRANSPOSE(MMULT(Option!$B$25:$E$28, TRANSPOSE(H401:K401)))</f>
        <v>-1.090883193054571</v>
      </c>
      <c r="M401" s="60">
        <v>-1.669481353787182</v>
      </c>
      <c r="N401" s="60">
        <v>-0.37944528500998737</v>
      </c>
      <c r="O401" s="60">
        <v>-0.19865006835764304</v>
      </c>
      <c r="P401" s="56" t="str">
        <f t="shared" si="485"/>
        <v>80/4</v>
      </c>
      <c r="R401" s="80"/>
      <c r="S401" s="3" t="s">
        <v>31</v>
      </c>
      <c r="T401" s="60">
        <f ca="1"/>
        <v>-1.1892955660037126</v>
      </c>
      <c r="U401" s="60">
        <f ca="1"/>
        <v>0.96555274574568095</v>
      </c>
      <c r="V401" s="60">
        <f ca="1"/>
        <v>-2.3097728544333429</v>
      </c>
      <c r="W401" s="60">
        <f ca="1"/>
        <v>-0.28060435527292782</v>
      </c>
      <c r="X401" s="60">
        <f ca="1"/>
        <v>0.77583735686071231</v>
      </c>
      <c r="Y401" s="52">
        <f ca="1">$B$13 * EXP(($E$3 - $C$13^2/2) * Y$2 + $C$13*SQRT(Y$2)*T401)</f>
        <v>70.342876200990162</v>
      </c>
      <c r="Z401" s="52">
        <f ca="1">Y401 * EXP(($E$3 - $C$13^2/2) * (Z$2-Y$2) + $C$13*SQRT(Z$2-Y$2)*U401)</f>
        <v>94.447803681757492</v>
      </c>
      <c r="AA401" s="52">
        <f ca="1">Z401 * EXP(($E$3 - $C$13^2/2) * (AA$2-Z$2) + $C$13*SQRT(AA$2-Z$2)*V401)</f>
        <v>47.470833154109791</v>
      </c>
      <c r="AB401" s="52">
        <f ca="1">AA401 * EXP(($E$3 - $C$13^2/2) * (AB$2-AA$2) + $C$13*SQRT(AB$2-AA$2)*W401)</f>
        <v>43.856992798734353</v>
      </c>
      <c r="AC401" s="52">
        <f ca="1">AB401 * EXP(($E$3 - $C$13^2/2) * (AC$2-AB$2) + $C$13*SQRT(AC$2-AB$2)*X401)</f>
        <v>55.62792837569458</v>
      </c>
      <c r="AD401" s="47"/>
      <c r="AE401" s="3" t="s">
        <v>46</v>
      </c>
      <c r="AF401" s="52" t="b">
        <f t="shared" ref="AF401" ca="1" si="505">AF399 &gt;= $B$4</f>
        <v>0</v>
      </c>
      <c r="AG401" s="52" t="b">
        <f t="array" aca="1" ref="AG401" ca="1">AND(AG399 &gt;= $B$4, NOT(OR($AF401:AF401)))</f>
        <v>0</v>
      </c>
      <c r="AH401" s="52" t="b">
        <f t="array" aca="1" ref="AH401" ca="1">AND(AH399 &gt;= $B$4, NOT(OR($AF401:AG401)))</f>
        <v>0</v>
      </c>
      <c r="AI401" s="52" t="b">
        <f t="array" aca="1" ref="AI401" ca="1">AND(AI399 &gt;= $B$4, NOT(OR($AF401:AH401)))</f>
        <v>0</v>
      </c>
      <c r="AJ401" s="52" t="b">
        <f t="array" aca="1" ref="AJ401" ca="1">AND(AJ399 &gt;= $B$4, NOT(OR($AF401:AI401)))</f>
        <v>0</v>
      </c>
      <c r="AK401" s="73"/>
      <c r="AL401" s="70"/>
    </row>
    <row r="402" spans="7:38" ht="14.55" customHeight="1" x14ac:dyDescent="0.3">
      <c r="G402" s="3">
        <v>400</v>
      </c>
      <c r="H402" s="58">
        <v>0.11801868613203874</v>
      </c>
      <c r="I402" s="58">
        <v>1.7669198912549424</v>
      </c>
      <c r="J402" s="58">
        <v>0.62571502028877035</v>
      </c>
      <c r="K402" s="59">
        <v>1.5250069992874167</v>
      </c>
      <c r="L402" s="60">
        <f t="array" ref="L402:O402">TRANSPOSE(MMULT(Option!$B$25:$E$28, TRANSPOSE(H402:K402)))</f>
        <v>0.11801868613203874</v>
      </c>
      <c r="M402" s="60">
        <v>1.6666163041725985</v>
      </c>
      <c r="N402" s="60">
        <v>1.0594675120659343</v>
      </c>
      <c r="O402" s="60">
        <v>1.9379607509671763</v>
      </c>
      <c r="P402" s="56" t="str">
        <f t="shared" si="485"/>
        <v>80/5</v>
      </c>
      <c r="R402" s="80"/>
      <c r="S402" s="3" t="s">
        <v>30</v>
      </c>
      <c r="T402" s="60">
        <f ca="1"/>
        <v>9.0003904089051456E-2</v>
      </c>
      <c r="U402" s="60">
        <f ca="1"/>
        <v>-0.67052652824913472</v>
      </c>
      <c r="V402" s="60">
        <f ca="1"/>
        <v>-2.7244632558006887</v>
      </c>
      <c r="W402" s="60">
        <f ca="1"/>
        <v>-0.61291126881358371</v>
      </c>
      <c r="X402" s="60">
        <f ca="1"/>
        <v>0.19880142477963814</v>
      </c>
      <c r="Y402" s="52">
        <f ca="1">$B$14 * EXP(($E$3 - $C$14^2/2) * Y$2 + $C$14*SQRT(Y$2)*T402)</f>
        <v>103.2518714617913</v>
      </c>
      <c r="Z402" s="52">
        <f ca="1">Y402 * EXP(($E$3 - $C$14^2/2) * (Z$2-Y$2) + $C$14*SQRT(Z$2-Y$2)*U402)</f>
        <v>84.860896038575831</v>
      </c>
      <c r="AA402" s="52">
        <f ca="1">Z402 * EXP(($E$3 - $C$14^2/2) * (AA$2-Z$2) + $C$14*SQRT(AA$2-Z$2)*V402)</f>
        <v>37.662858456185624</v>
      </c>
      <c r="AB402" s="52">
        <f ca="1">AA402 * EXP(($E$3 - $C$14^2/2) * (AB$2-AA$2) + $C$14*SQRT(AB$2-AA$2)*W402)</f>
        <v>31.494125656824892</v>
      </c>
      <c r="AC402" s="52">
        <f ca="1">AB402 * EXP(($E$3 - $C$14^2/2) * (AC$2-AB$2) + $C$14*SQRT(AC$2-AB$2)*X402)</f>
        <v>33.597157621401109</v>
      </c>
      <c r="AD402" s="47"/>
      <c r="AE402" s="3" t="s">
        <v>68</v>
      </c>
      <c r="AF402" s="52" t="b">
        <f ca="1">AND(AF399&gt;$B$3, NOT(OR($AF401:AF401)))</f>
        <v>0</v>
      </c>
      <c r="AG402" s="52" t="b">
        <f ca="1">AND(AG399&gt;$B$3, NOT(OR($AF401:AG401)))</f>
        <v>0</v>
      </c>
      <c r="AH402" s="52" t="b">
        <f ca="1">AND(AH399&gt;$B$3, NOT(OR($AF401:AH401)))</f>
        <v>0</v>
      </c>
      <c r="AI402" s="52" t="b">
        <f ca="1">AND(AI399&gt;$B$3, NOT(OR($AF401:AI401)))</f>
        <v>0</v>
      </c>
      <c r="AJ402" s="52" t="b">
        <f ca="1">AND(AJ399&gt;$B$3, NOT(OR($AF401:AJ401)))</f>
        <v>0</v>
      </c>
      <c r="AK402" s="74"/>
      <c r="AL402" s="70"/>
    </row>
    <row r="403" spans="7:38" ht="14.55" customHeight="1" x14ac:dyDescent="0.3">
      <c r="G403" s="3">
        <v>401</v>
      </c>
      <c r="H403" s="58">
        <v>0.20230947395666266</v>
      </c>
      <c r="I403" s="58">
        <v>-1.8957402920265651</v>
      </c>
      <c r="J403" s="58">
        <v>0.59390038954284075</v>
      </c>
      <c r="K403" s="59">
        <v>-0.71974406191168006</v>
      </c>
      <c r="L403" s="60">
        <f t="array" ref="L403:O403">TRANSPOSE(MMULT(Option!$B$25:$E$28, TRANSPOSE(H403:K403)))</f>
        <v>0.20230947395666266</v>
      </c>
      <c r="M403" s="60">
        <v>-1.6565508876552195</v>
      </c>
      <c r="N403" s="60">
        <v>0.10613114336010215</v>
      </c>
      <c r="O403" s="60">
        <v>-0.91593205156645774</v>
      </c>
      <c r="P403" s="56" t="str">
        <f t="shared" si="485"/>
        <v>81/1</v>
      </c>
      <c r="R403" s="80">
        <v>101</v>
      </c>
      <c r="S403" s="3" t="s">
        <v>28</v>
      </c>
      <c r="T403" s="60">
        <f t="array" aca="1" ref="T403:T406" ca="1">TRANSPOSE(OFFSET($L$3, MATCH($R403 &amp; "/" &amp; T$2, $P$3:$P$5002, 0) - 1, 0, 1, $E$1))</f>
        <v>-1.8284479198929711</v>
      </c>
      <c r="U403" s="60">
        <f t="array" aca="1" ref="U403:U406" ca="1">TRANSPOSE(OFFSET($L$3, MATCH($R403 &amp; "/" &amp; U$2, $P$3:$P$5002, 0) - 1, 0, 1, $E$1))</f>
        <v>1.6911200226268177</v>
      </c>
      <c r="V403" s="60">
        <f t="array" aca="1" ref="V403:V406" ca="1">TRANSPOSE(OFFSET($L$3, MATCH($R403 &amp; "/" &amp; V$2, $P$3:$P$5002, 0) - 1, 0, 1, $E$1))</f>
        <v>-0.4056519138226089</v>
      </c>
      <c r="W403" s="60">
        <f t="array" aca="1" ref="W403:W406" ca="1">TRANSPOSE(OFFSET($L$3, MATCH($R403 &amp; "/" &amp; W$2, $P$3:$P$5002, 0) - 1, 0, 1, $E$1))</f>
        <v>0.80758248222732176</v>
      </c>
      <c r="X403" s="60">
        <f t="array" aca="1" ref="X403:X406" ca="1">TRANSPOSE(OFFSET($L$3, MATCH($R403 &amp; "/" &amp; X$2, $P$3:$P$5002, 0) - 1, 0, 1, $E$1))</f>
        <v>2.3693516677922548</v>
      </c>
      <c r="Y403" s="52">
        <f ca="1">$B$11 * EXP(($E$3 - $C$11^2/2) * Y$2 + $C$11*SQRT(Y$2)*T403)</f>
        <v>58.069223646236232</v>
      </c>
      <c r="Z403" s="52">
        <f ca="1">Y403 * EXP(($E$3 - $C$11^2/2) * (Z$2-Y$2) + $C$11*SQRT(Z$2-Y$2)*U403)</f>
        <v>96.92832780750453</v>
      </c>
      <c r="AA403" s="52">
        <f ca="1">Z403 * EXP(($E$3 - $C$11^2/2) * (AA$2-Z$2) + $C$11*SQRT(AA$2-Z$2)*V403)</f>
        <v>86.252258636759976</v>
      </c>
      <c r="AB403" s="52">
        <f ca="1">AA403 * EXP(($E$3 - $C$11^2/2) * (AB$2-AA$2) + $C$11*SQRT(AB$2-AA$2)*W403)</f>
        <v>110.4486809547236</v>
      </c>
      <c r="AC403" s="52">
        <f ca="1">AB403 * EXP(($E$3 - $C$11^2/2) * (AC$2-AB$2) + $C$11*SQRT(AC$2-AB$2)*X403)</f>
        <v>225.95965997796938</v>
      </c>
      <c r="AD403" s="47"/>
      <c r="AE403" s="3" t="s">
        <v>69</v>
      </c>
      <c r="AF403" s="20" cm="1">
        <f t="array" aca="1" ref="AF403" ca="1">MIN(Y403:Y406 / $D$11:$D$14)</f>
        <v>0.58069223646236234</v>
      </c>
      <c r="AG403" s="20" cm="1">
        <f t="array" aca="1" ref="AG403" ca="1">MIN(Z403:Z406 / $D$11:$D$14)</f>
        <v>0.54757032414578466</v>
      </c>
      <c r="AH403" s="20" cm="1">
        <f t="array" aca="1" ref="AH403" ca="1">MIN(AA403:AA406 / $D$11:$D$14)</f>
        <v>0.52777045871453698</v>
      </c>
      <c r="AI403" s="20" cm="1">
        <f t="array" aca="1" ref="AI403" ca="1">MIN(AB403:AB406 / $D$11:$D$14)</f>
        <v>0.52764776914330147</v>
      </c>
      <c r="AJ403" s="20" cm="1">
        <f t="array" aca="1" ref="AJ403" ca="1">MIN(AC403:AC406 / $D$11:$D$14)</f>
        <v>0.56178872368627486</v>
      </c>
      <c r="AK403" s="72">
        <f t="array" aca="1" ref="AK403" ca="1">SUMPRODUCT(AF404:AJ404, EXP(-$E$3*$AF$2:$AJ$2))</f>
        <v>77880.078307140488</v>
      </c>
      <c r="AL403" s="70">
        <f ca="1">MAX(AC404 - $D$11, 0) * EXP(-$E$2*$E$3)</f>
        <v>69.022744528652126</v>
      </c>
    </row>
    <row r="404" spans="7:38" ht="14.55" customHeight="1" x14ac:dyDescent="0.3">
      <c r="G404" s="3">
        <v>402</v>
      </c>
      <c r="H404" s="58">
        <v>-0.53828787032155867</v>
      </c>
      <c r="I404" s="58">
        <v>-1.4322569000723082</v>
      </c>
      <c r="J404" s="58">
        <v>-0.5445388906762858</v>
      </c>
      <c r="K404" s="59">
        <v>-1.2306876530319824</v>
      </c>
      <c r="L404" s="60">
        <f t="array" ref="L404:O404">TRANSPOSE(MMULT(Option!$B$25:$E$28, TRANSPOSE(H404:K404)))</f>
        <v>-0.53828787032155867</v>
      </c>
      <c r="M404" s="60">
        <v>-1.5280002799694545</v>
      </c>
      <c r="N404" s="60">
        <v>-1.06864203176116</v>
      </c>
      <c r="O404" s="60">
        <v>-1.7505490938929724</v>
      </c>
      <c r="P404" s="56" t="str">
        <f t="shared" si="485"/>
        <v>81/2</v>
      </c>
      <c r="R404" s="80"/>
      <c r="S404" s="3" t="s">
        <v>29</v>
      </c>
      <c r="T404" s="60">
        <f ca="1"/>
        <v>-0.19615818793276296</v>
      </c>
      <c r="U404" s="60">
        <f ca="1"/>
        <v>-0.22922622762354194</v>
      </c>
      <c r="V404" s="60">
        <f ca="1"/>
        <v>0.54041189304923432</v>
      </c>
      <c r="W404" s="60">
        <f ca="1"/>
        <v>-0.33244541506774111</v>
      </c>
      <c r="X404" s="60">
        <f ca="1"/>
        <v>2.2494216477208919</v>
      </c>
      <c r="Y404" s="52">
        <f ca="1">$B$12 * EXP(($E$3 - $C$12^2/2) * Y$2 + $C$12*SQRT(Y$2)*T404)</f>
        <v>94.757664224891329</v>
      </c>
      <c r="Z404" s="52">
        <f ca="1">Y404 * EXP(($E$3 - $C$12^2/2) * (Z$2-Y$2) + $C$12*SQRT(Z$2-Y$2)*U404)</f>
        <v>88.903797782557007</v>
      </c>
      <c r="AA404" s="52">
        <f ca="1">Z404 * EXP(($E$3 - $C$12^2/2) * (AA$2-Z$2) + $C$12*SQRT(AA$2-Z$2)*V404)</f>
        <v>105.07542538068984</v>
      </c>
      <c r="AB404" s="52">
        <f ca="1">AA404 * EXP(($E$3 - $C$12^2/2) * (AB$2-AA$2) + $C$12*SQRT(AB$2-AA$2)*W404)</f>
        <v>95.578204218313473</v>
      </c>
      <c r="AC404" s="52">
        <f ca="1">AB404 * EXP(($E$3 - $C$12^2/2) * (AC$2-AB$2) + $C$12*SQRT(AC$2-AB$2)*X404)</f>
        <v>188.62695830433407</v>
      </c>
      <c r="AD404" s="47"/>
      <c r="AE404" s="3" t="s">
        <v>47</v>
      </c>
      <c r="AF404" s="64">
        <f t="shared" ref="AF404" ca="1" si="506">($B$5*AF406 + (1 + $B$6)*AF405)*$B$2</f>
        <v>0</v>
      </c>
      <c r="AG404" s="64">
        <f t="shared" ref="AG404" ca="1" si="507">($B$5*AG406 + (1 + $B$6)*AG405)*$B$2</f>
        <v>0</v>
      </c>
      <c r="AH404" s="64">
        <f t="shared" ref="AH404" ca="1" si="508">($B$5*AH406 + (1 + $B$6)*AH405)*$B$2</f>
        <v>0</v>
      </c>
      <c r="AI404" s="64">
        <f t="shared" ref="AI404" ca="1" si="509">($B$5*AI406 + (1 + $B$6)*AI405)*$B$2</f>
        <v>0</v>
      </c>
      <c r="AJ404" s="64" cm="1">
        <f t="array" aca="1" ref="AJ404" ca="1">($B$5*AJ406 + (1 + $B$6)*AJ405 + AND(NOT(AF405:AJ405)))*$B$2</f>
        <v>100000</v>
      </c>
      <c r="AK404" s="73"/>
      <c r="AL404" s="70"/>
    </row>
    <row r="405" spans="7:38" ht="14.55" customHeight="1" x14ac:dyDescent="0.3">
      <c r="G405" s="3">
        <v>403</v>
      </c>
      <c r="H405" s="58">
        <v>-1.0297503510526658</v>
      </c>
      <c r="I405" s="58">
        <v>-1.1414589545962976</v>
      </c>
      <c r="J405" s="58">
        <v>0.43742636415430464</v>
      </c>
      <c r="K405" s="59">
        <v>-1.4482991951667301</v>
      </c>
      <c r="L405" s="60">
        <f t="array" ref="L405:O405">TRANSPOSE(MMULT(Option!$B$25:$E$28, TRANSPOSE(H405:K405)))</f>
        <v>-1.0297503510526658</v>
      </c>
      <c r="M405" s="60">
        <v>-1.4580645528456053</v>
      </c>
      <c r="N405" s="60">
        <v>-0.32660827963763117</v>
      </c>
      <c r="O405" s="60">
        <v>-1.8656767078131005</v>
      </c>
      <c r="P405" s="56" t="str">
        <f t="shared" si="485"/>
        <v>81/3</v>
      </c>
      <c r="R405" s="80"/>
      <c r="S405" s="3" t="s">
        <v>31</v>
      </c>
      <c r="T405" s="60">
        <f ca="1"/>
        <v>-0.54458006832822858</v>
      </c>
      <c r="U405" s="60">
        <f ca="1"/>
        <v>0.24591029677699103</v>
      </c>
      <c r="V405" s="60">
        <f ca="1"/>
        <v>-0.19490918669049495</v>
      </c>
      <c r="W405" s="60">
        <f ca="1"/>
        <v>-0.74089847018702426</v>
      </c>
      <c r="X405" s="60">
        <f ca="1"/>
        <v>0.14112764249617626</v>
      </c>
      <c r="Y405" s="52">
        <f ca="1">$B$13 * EXP(($E$3 - $C$13^2/2) * Y$2 + $C$13*SQRT(Y$2)*T405)</f>
        <v>85.353048436305954</v>
      </c>
      <c r="Z405" s="52">
        <f ca="1">Y405 * EXP(($E$3 - $C$13^2/2) * (Z$2-Y$2) + $C$13*SQRT(Z$2-Y$2)*U405)</f>
        <v>92.34848065898268</v>
      </c>
      <c r="AA405" s="52">
        <f ca="1">Z405 * EXP(($E$3 - $C$13^2/2) * (AA$2-Z$2) + $C$13*SQRT(AA$2-Z$2)*V405)</f>
        <v>87.540058367561528</v>
      </c>
      <c r="AB405" s="52">
        <f ca="1">AA405 * EXP(($E$3 - $C$13^2/2) * (AB$2-AA$2) + $C$13*SQRT(AB$2-AA$2)*W405)</f>
        <v>70.444626216596987</v>
      </c>
      <c r="AC405" s="52">
        <f ca="1">AB405 * EXP(($E$3 - $C$13^2/2) * (AC$2-AB$2) + $C$13*SQRT(AC$2-AB$2)*X405)</f>
        <v>73.859545081699835</v>
      </c>
      <c r="AD405" s="47"/>
      <c r="AE405" s="3" t="s">
        <v>46</v>
      </c>
      <c r="AF405" s="52" t="b">
        <f t="shared" ref="AF405" ca="1" si="510">AF403 &gt;= $B$4</f>
        <v>0</v>
      </c>
      <c r="AG405" s="52" t="b">
        <f t="array" aca="1" ref="AG405" ca="1">AND(AG403 &gt;= $B$4, NOT(OR($AF405:AF405)))</f>
        <v>0</v>
      </c>
      <c r="AH405" s="52" t="b">
        <f t="array" aca="1" ref="AH405" ca="1">AND(AH403 &gt;= $B$4, NOT(OR($AF405:AG405)))</f>
        <v>0</v>
      </c>
      <c r="AI405" s="52" t="b">
        <f t="array" aca="1" ref="AI405" ca="1">AND(AI403 &gt;= $B$4, NOT(OR($AF405:AH405)))</f>
        <v>0</v>
      </c>
      <c r="AJ405" s="52" t="b">
        <f t="array" aca="1" ref="AJ405" ca="1">AND(AJ403 &gt;= $B$4, NOT(OR($AF405:AI405)))</f>
        <v>0</v>
      </c>
      <c r="AK405" s="73"/>
      <c r="AL405" s="70"/>
    </row>
    <row r="406" spans="7:38" ht="14.55" customHeight="1" x14ac:dyDescent="0.3">
      <c r="G406" s="3">
        <v>404</v>
      </c>
      <c r="H406" s="58">
        <v>0.81406853398400458</v>
      </c>
      <c r="I406" s="58">
        <v>-1.0414477953518144</v>
      </c>
      <c r="J406" s="58">
        <v>-0.35723135675250456</v>
      </c>
      <c r="K406" s="59">
        <v>0.61638997516438843</v>
      </c>
      <c r="L406" s="60">
        <f t="array" ref="L406:O406">TRANSPOSE(MMULT(Option!$B$25:$E$28, TRANSPOSE(H406:K406)))</f>
        <v>0.81406853398400458</v>
      </c>
      <c r="M406" s="60">
        <v>-0.6288752573153118</v>
      </c>
      <c r="N406" s="60">
        <v>-0.26084753164036173</v>
      </c>
      <c r="O406" s="60">
        <v>0.51103278268257524</v>
      </c>
      <c r="P406" s="56" t="str">
        <f t="shared" si="485"/>
        <v>81/4</v>
      </c>
      <c r="R406" s="80"/>
      <c r="S406" s="3" t="s">
        <v>30</v>
      </c>
      <c r="T406" s="60">
        <f ca="1"/>
        <v>-1.5594789381524068</v>
      </c>
      <c r="U406" s="60">
        <f ca="1"/>
        <v>-0.48140232721952453</v>
      </c>
      <c r="V406" s="60">
        <f ca="1"/>
        <v>-0.13943149157673257</v>
      </c>
      <c r="W406" s="60">
        <f ca="1"/>
        <v>-1.7441648997839281E-2</v>
      </c>
      <c r="X406" s="60">
        <f ca="1"/>
        <v>0.1923229517079097</v>
      </c>
      <c r="Y406" s="52">
        <f ca="1">$B$14 * EXP(($E$3 - $C$14^2/2) * Y$2 + $C$14*SQRT(Y$2)*T406)</f>
        <v>62.949102594470929</v>
      </c>
      <c r="Z406" s="52">
        <f ca="1">Y406 * EXP(($E$3 - $C$14^2/2) * (Z$2-Y$2) + $C$14*SQRT(Z$2-Y$2)*U406)</f>
        <v>54.757032414578468</v>
      </c>
      <c r="AA406" s="52">
        <f ca="1">Z406 * EXP(($E$3 - $C$14^2/2) * (AA$2-Z$2) + $C$14*SQRT(AA$2-Z$2)*V406)</f>
        <v>52.777045871453694</v>
      </c>
      <c r="AB406" s="52">
        <f ca="1">AA406 * EXP(($E$3 - $C$14^2/2) * (AB$2-AA$2) + $C$14*SQRT(AB$2-AA$2)*W406)</f>
        <v>52.764776914330149</v>
      </c>
      <c r="AC406" s="52">
        <f ca="1">AB406 * EXP(($E$3 - $C$14^2/2) * (AC$2-AB$2) + $C$14*SQRT(AC$2-AB$2)*X406)</f>
        <v>56.178872368627488</v>
      </c>
      <c r="AD406" s="47"/>
      <c r="AE406" s="3" t="s">
        <v>68</v>
      </c>
      <c r="AF406" s="52" t="b">
        <f ca="1">AND(AF403&gt;$B$3, NOT(OR($AF405:AF405)))</f>
        <v>0</v>
      </c>
      <c r="AG406" s="52" t="b">
        <f ca="1">AND(AG403&gt;$B$3, NOT(OR($AF405:AG405)))</f>
        <v>0</v>
      </c>
      <c r="AH406" s="52" t="b">
        <f ca="1">AND(AH403&gt;$B$3, NOT(OR($AF405:AH405)))</f>
        <v>0</v>
      </c>
      <c r="AI406" s="52" t="b">
        <f ca="1">AND(AI403&gt;$B$3, NOT(OR($AF405:AI405)))</f>
        <v>0</v>
      </c>
      <c r="AJ406" s="52" t="b">
        <f ca="1">AND(AJ403&gt;$B$3, NOT(OR($AF405:AJ405)))</f>
        <v>0</v>
      </c>
      <c r="AK406" s="74"/>
      <c r="AL406" s="70"/>
    </row>
    <row r="407" spans="7:38" ht="14.55" customHeight="1" x14ac:dyDescent="0.3">
      <c r="G407" s="3">
        <v>405</v>
      </c>
      <c r="H407" s="58">
        <v>1.0718781769318793</v>
      </c>
      <c r="I407" s="58">
        <v>1.689319177283366</v>
      </c>
      <c r="J407" s="58">
        <v>1.0334612803298393</v>
      </c>
      <c r="K407" s="59">
        <v>1.0276434939461929</v>
      </c>
      <c r="L407" s="60">
        <f t="array" ref="L407:O407">TRANSPOSE(MMULT(Option!$B$25:$E$28, TRANSPOSE(H407:K407)))</f>
        <v>1.0718781769318793</v>
      </c>
      <c r="M407" s="60">
        <v>1.9770378713410615</v>
      </c>
      <c r="N407" s="60">
        <v>1.7788183159121631</v>
      </c>
      <c r="O407" s="60">
        <v>1.9528511712205274</v>
      </c>
      <c r="P407" s="56" t="str">
        <f t="shared" si="485"/>
        <v>81/5</v>
      </c>
      <c r="R407" s="80">
        <v>102</v>
      </c>
      <c r="S407" s="3" t="s">
        <v>28</v>
      </c>
      <c r="T407" s="60">
        <f t="array" aca="1" ref="T407:T410" ca="1">TRANSPOSE(OFFSET($L$3, MATCH($R407 &amp; "/" &amp; T$2, $P$3:$P$5002, 0) - 1, 0, 1, $E$1))</f>
        <v>-0.82742966689222908</v>
      </c>
      <c r="U407" s="60">
        <f t="array" aca="1" ref="U407:U410" ca="1">TRANSPOSE(OFFSET($L$3, MATCH($R407 &amp; "/" &amp; U$2, $P$3:$P$5002, 0) - 1, 0, 1, $E$1))</f>
        <v>-0.96987787584410468</v>
      </c>
      <c r="V407" s="60">
        <f t="array" aca="1" ref="V407:V410" ca="1">TRANSPOSE(OFFSET($L$3, MATCH($R407 &amp; "/" &amp; V$2, $P$3:$P$5002, 0) - 1, 0, 1, $E$1))</f>
        <v>0.18369197445585606</v>
      </c>
      <c r="W407" s="60">
        <f t="array" aca="1" ref="W407:W410" ca="1">TRANSPOSE(OFFSET($L$3, MATCH($R407 &amp; "/" &amp; W$2, $P$3:$P$5002, 0) - 1, 0, 1, $E$1))</f>
        <v>1.0941231784812808</v>
      </c>
      <c r="X407" s="60">
        <f t="array" aca="1" ref="X407:X410" ca="1">TRANSPOSE(OFFSET($L$3, MATCH($R407 &amp; "/" &amp; X$2, $P$3:$P$5002, 0) - 1, 0, 1, $E$1))</f>
        <v>0.87933033069456701</v>
      </c>
      <c r="Y407" s="52">
        <f ca="1">$B$11 * EXP(($E$3 - $C$11^2/2) * Y$2 + $C$11*SQRT(Y$2)*T407)</f>
        <v>78.409201451346348</v>
      </c>
      <c r="Z407" s="52">
        <f ca="1">Y407 * EXP(($E$3 - $C$11^2/2) * (Z$2-Y$2) + $C$11*SQRT(Z$2-Y$2)*U407)</f>
        <v>58.908059986239905</v>
      </c>
      <c r="AA407" s="52">
        <f ca="1">Z407 * EXP(($E$3 - $C$11^2/2) * (AA$2-Z$2) + $C$11*SQRT(AA$2-Z$2)*V407)</f>
        <v>62.557461320847878</v>
      </c>
      <c r="AB407" s="52">
        <f ca="1">AA407 * EXP(($E$3 - $C$11^2/2) * (AB$2-AA$2) + $C$11*SQRT(AB$2-AA$2)*W407)</f>
        <v>87.297556175708465</v>
      </c>
      <c r="AC407" s="52">
        <f ca="1">AB407 * EXP(($E$3 - $C$11^2/2) * (AC$2-AB$2) + $C$11*SQRT(AC$2-AB$2)*X407)</f>
        <v>114.21944660772336</v>
      </c>
      <c r="AD407" s="47"/>
      <c r="AE407" s="3" t="s">
        <v>69</v>
      </c>
      <c r="AF407" s="20" cm="1">
        <f t="array" aca="1" ref="AF407" ca="1">MIN(Y407:Y410 / $D$11:$D$14)</f>
        <v>0.66663224561067058</v>
      </c>
      <c r="AG407" s="20" cm="1">
        <f t="array" aca="1" ref="AG407" ca="1">MIN(Z407:Z410 / $D$11:$D$14)</f>
        <v>0.58908059986239902</v>
      </c>
      <c r="AH407" s="20" cm="1">
        <f t="array" aca="1" ref="AH407" ca="1">MIN(AA407:AA410 / $D$11:$D$14)</f>
        <v>0.47176541195229149</v>
      </c>
      <c r="AI407" s="20" cm="1">
        <f t="array" aca="1" ref="AI407" ca="1">MIN(AB407:AB410 / $D$11:$D$14)</f>
        <v>0.45430331821003883</v>
      </c>
      <c r="AJ407" s="20" cm="1">
        <f t="array" aca="1" ref="AJ407" ca="1">MIN(AC407:AC410 / $D$11:$D$14)</f>
        <v>0.43321109284429732</v>
      </c>
      <c r="AK407" s="72">
        <f t="array" aca="1" ref="AK407" ca="1">SUMPRODUCT(AF408:AJ408, EXP(-$E$3*$AF$2:$AJ$2))</f>
        <v>77880.078307140488</v>
      </c>
      <c r="AL407" s="70">
        <f ca="1">MAX(AC408 - $D$11, 0) * EXP(-$E$2*$E$3)</f>
        <v>0</v>
      </c>
    </row>
    <row r="408" spans="7:38" ht="14.55" customHeight="1" x14ac:dyDescent="0.3">
      <c r="G408" s="3">
        <v>406</v>
      </c>
      <c r="H408" s="58">
        <v>1.8909621891050112</v>
      </c>
      <c r="I408" s="58">
        <v>1.6477024538303313</v>
      </c>
      <c r="J408" s="58">
        <v>0.25219258347501228</v>
      </c>
      <c r="K408" s="59">
        <v>-1.5059274847649198</v>
      </c>
      <c r="L408" s="60">
        <f t="array" ref="L408:O408">TRANSPOSE(MMULT(Option!$B$25:$E$28, TRANSPOSE(H408:K408)))</f>
        <v>1.8909621891050112</v>
      </c>
      <c r="M408" s="60">
        <v>2.2665291191303991</v>
      </c>
      <c r="N408" s="60">
        <v>1.4093579440451407</v>
      </c>
      <c r="O408" s="60">
        <v>-5.2521640942738701E-2</v>
      </c>
      <c r="P408" s="56" t="str">
        <f t="shared" si="485"/>
        <v>82/1</v>
      </c>
      <c r="R408" s="80"/>
      <c r="S408" s="3" t="s">
        <v>29</v>
      </c>
      <c r="T408" s="60">
        <f ca="1"/>
        <v>-1.3683891367503827</v>
      </c>
      <c r="U408" s="60">
        <f ca="1"/>
        <v>-0.20899362712557826</v>
      </c>
      <c r="V408" s="60">
        <f ca="1"/>
        <v>-0.97686198786382594</v>
      </c>
      <c r="W408" s="60">
        <f ca="1"/>
        <v>-0.14238925571756272</v>
      </c>
      <c r="X408" s="60">
        <f ca="1"/>
        <v>-0.17513318398496147</v>
      </c>
      <c r="Y408" s="52">
        <f ca="1">$B$12 * EXP(($E$3 - $C$12^2/2) * Y$2 + $C$12*SQRT(Y$2)*T408)</f>
        <v>66.663224561067054</v>
      </c>
      <c r="Z408" s="52">
        <f ca="1">Y408 * EXP(($E$3 - $C$12^2/2) * (Z$2-Y$2) + $C$12*SQRT(Z$2-Y$2)*U408)</f>
        <v>62.925743513854492</v>
      </c>
      <c r="AA408" s="52">
        <f ca="1">Z408 * EXP(($E$3 - $C$12^2/2) * (AA$2-Z$2) + $C$12*SQRT(AA$2-Z$2)*V408)</f>
        <v>47.176541195229149</v>
      </c>
      <c r="AB408" s="52">
        <f ca="1">AA408 * EXP(($E$3 - $C$12^2/2) * (AB$2-AA$2) + $C$12*SQRT(AB$2-AA$2)*W408)</f>
        <v>45.430331821003882</v>
      </c>
      <c r="AC408" s="52">
        <f ca="1">AB408 * EXP(($E$3 - $C$12^2/2) * (AC$2-AB$2) + $C$12*SQRT(AC$2-AB$2)*X408)</f>
        <v>43.321109284429731</v>
      </c>
      <c r="AD408" s="47"/>
      <c r="AE408" s="3" t="s">
        <v>47</v>
      </c>
      <c r="AF408" s="64">
        <f t="shared" ref="AF408" ca="1" si="511">($B$5*AF410 + (1 + $B$6)*AF409)*$B$2</f>
        <v>0</v>
      </c>
      <c r="AG408" s="64">
        <f t="shared" ref="AG408" ca="1" si="512">($B$5*AG410 + (1 + $B$6)*AG409)*$B$2</f>
        <v>0</v>
      </c>
      <c r="AH408" s="64">
        <f t="shared" ref="AH408" ca="1" si="513">($B$5*AH410 + (1 + $B$6)*AH409)*$B$2</f>
        <v>0</v>
      </c>
      <c r="AI408" s="64">
        <f t="shared" ref="AI408" ca="1" si="514">($B$5*AI410 + (1 + $B$6)*AI409)*$B$2</f>
        <v>0</v>
      </c>
      <c r="AJ408" s="64" cm="1">
        <f t="array" aca="1" ref="AJ408" ca="1">($B$5*AJ410 + (1 + $B$6)*AJ409 + AND(NOT(AF409:AJ409)))*$B$2</f>
        <v>100000</v>
      </c>
      <c r="AK408" s="73"/>
      <c r="AL408" s="70"/>
    </row>
    <row r="409" spans="7:38" ht="14.55" customHeight="1" x14ac:dyDescent="0.3">
      <c r="G409" s="3">
        <v>407</v>
      </c>
      <c r="H409" s="58">
        <v>1.7123537585893116</v>
      </c>
      <c r="I409" s="58">
        <v>-0.58752682033181014</v>
      </c>
      <c r="J409" s="58">
        <v>1.044160782642209</v>
      </c>
      <c r="K409" s="59">
        <v>1.9125823525344914</v>
      </c>
      <c r="L409" s="60">
        <f t="array" ref="L409:O409">TRANSPOSE(MMULT(Option!$B$25:$E$28, TRANSPOSE(H409:K409)))</f>
        <v>1.7123537585893116</v>
      </c>
      <c r="M409" s="60">
        <v>0.14646427803827677</v>
      </c>
      <c r="N409" s="60">
        <v>1.4481877931633589</v>
      </c>
      <c r="O409" s="60">
        <v>2.3727278606750577</v>
      </c>
      <c r="P409" s="56" t="str">
        <f t="shared" si="485"/>
        <v>82/2</v>
      </c>
      <c r="R409" s="80"/>
      <c r="S409" s="3" t="s">
        <v>31</v>
      </c>
      <c r="T409" s="60">
        <f ca="1"/>
        <v>1.9038779358963236</v>
      </c>
      <c r="U409" s="60">
        <f ca="1"/>
        <v>0.81834713094831912</v>
      </c>
      <c r="V409" s="60">
        <f ca="1"/>
        <v>-1.546381431540532</v>
      </c>
      <c r="W409" s="60">
        <f ca="1"/>
        <v>1.8879136353673096</v>
      </c>
      <c r="X409" s="60">
        <f ca="1"/>
        <v>1.4312059580193404</v>
      </c>
      <c r="Y409" s="52">
        <f ca="1">$B$13 * EXP(($E$3 - $C$13^2/2) * Y$2 + $C$13*SQRT(Y$2)*T409)</f>
        <v>177.9199209492312</v>
      </c>
      <c r="Z409" s="52">
        <f ca="1">Y409 * EXP(($E$3 - $C$13^2/2) * (Z$2-Y$2) + $C$13*SQRT(Z$2-Y$2)*U409)</f>
        <v>228.56890215543098</v>
      </c>
      <c r="AA409" s="52">
        <f ca="1">Z409 * EXP(($E$3 - $C$13^2/2) * (AA$2-Z$2) + $C$13*SQRT(AA$2-Z$2)*V409)</f>
        <v>144.44853379185102</v>
      </c>
      <c r="AB409" s="52">
        <f ca="1">AA409 * EXP(($E$3 - $C$13^2/2) * (AB$2-AA$2) + $C$13*SQRT(AB$2-AA$2)*W409)</f>
        <v>255.77479932528374</v>
      </c>
      <c r="AC409" s="52">
        <f ca="1">AB409 * EXP(($E$3 - $C$13^2/2) * (AC$2-AB$2) + $C$13*SQRT(AC$2-AB$2)*X409)</f>
        <v>394.91049907050757</v>
      </c>
      <c r="AD409" s="47"/>
      <c r="AE409" s="3" t="s">
        <v>46</v>
      </c>
      <c r="AF409" s="52" t="b">
        <f t="shared" ref="AF409" ca="1" si="515">AF407 &gt;= $B$4</f>
        <v>0</v>
      </c>
      <c r="AG409" s="52" t="b">
        <f t="array" aca="1" ref="AG409" ca="1">AND(AG407 &gt;= $B$4, NOT(OR($AF409:AF409)))</f>
        <v>0</v>
      </c>
      <c r="AH409" s="52" t="b">
        <f t="array" aca="1" ref="AH409" ca="1">AND(AH407 &gt;= $B$4, NOT(OR($AF409:AG409)))</f>
        <v>0</v>
      </c>
      <c r="AI409" s="52" t="b">
        <f t="array" aca="1" ref="AI409" ca="1">AND(AI407 &gt;= $B$4, NOT(OR($AF409:AH409)))</f>
        <v>0</v>
      </c>
      <c r="AJ409" s="52" t="b">
        <f t="array" aca="1" ref="AJ409" ca="1">AND(AJ407 &gt;= $B$4, NOT(OR($AF409:AI409)))</f>
        <v>0</v>
      </c>
      <c r="AK409" s="73"/>
      <c r="AL409" s="70"/>
    </row>
    <row r="410" spans="7:38" ht="14.55" customHeight="1" x14ac:dyDescent="0.3">
      <c r="G410" s="3">
        <v>408</v>
      </c>
      <c r="H410" s="58">
        <v>-0.83487720323542425</v>
      </c>
      <c r="I410" s="58">
        <v>0.24700829484364067</v>
      </c>
      <c r="J410" s="58">
        <v>-0.54614886340022362</v>
      </c>
      <c r="K410" s="59">
        <v>-0.28116293510265999</v>
      </c>
      <c r="L410" s="60">
        <f t="array" ref="L410:O410">TRANSPOSE(MMULT(Option!$B$25:$E$28, TRANSPOSE(H410:K410)))</f>
        <v>-0.83487720323542425</v>
      </c>
      <c r="M410" s="60">
        <v>-0.10756403961357899</v>
      </c>
      <c r="N410" s="60">
        <v>-0.74895697059801969</v>
      </c>
      <c r="O410" s="60">
        <v>-0.61663982258114713</v>
      </c>
      <c r="P410" s="56" t="str">
        <f t="shared" si="485"/>
        <v>82/3</v>
      </c>
      <c r="R410" s="80"/>
      <c r="S410" s="3" t="s">
        <v>30</v>
      </c>
      <c r="T410" s="60">
        <f ca="1"/>
        <v>0.1836665590612698</v>
      </c>
      <c r="U410" s="60">
        <f ca="1"/>
        <v>1.5572702486597587</v>
      </c>
      <c r="V410" s="60">
        <f ca="1"/>
        <v>-0.44075076360355142</v>
      </c>
      <c r="W410" s="60">
        <f ca="1"/>
        <v>3.6407359490661428E-2</v>
      </c>
      <c r="X410" s="60">
        <f ca="1"/>
        <v>1.4039650874607104</v>
      </c>
      <c r="Y410" s="52">
        <f ca="1">$B$14 * EXP(($E$3 - $C$14^2/2) * Y$2 + $C$14*SQRT(Y$2)*T410)</f>
        <v>106.19427012281434</v>
      </c>
      <c r="Z410" s="52">
        <f ca="1">Y410 * EXP(($E$3 - $C$14^2/2) * (Z$2-Y$2) + $C$14*SQRT(Z$2-Y$2)*U410)</f>
        <v>170.28120683728926</v>
      </c>
      <c r="AA410" s="52">
        <f ca="1">Z410 * EXP(($E$3 - $C$14^2/2) * (AA$2-Z$2) + $C$14*SQRT(AA$2-Z$2)*V410)</f>
        <v>149.93861833151979</v>
      </c>
      <c r="AB410" s="52">
        <f ca="1">AA410 * EXP(($E$3 - $C$14^2/2) * (AB$2-AA$2) + $C$14*SQRT(AB$2-AA$2)*W410)</f>
        <v>152.34507942413714</v>
      </c>
      <c r="AC410" s="52">
        <f ca="1">AB410 * EXP(($E$3 - $C$14^2/2) * (AC$2-AB$2) + $C$14*SQRT(AC$2-AB$2)*X410)</f>
        <v>233.30292893222696</v>
      </c>
      <c r="AD410" s="47"/>
      <c r="AE410" s="3" t="s">
        <v>68</v>
      </c>
      <c r="AF410" s="52" t="b">
        <f ca="1">AND(AF407&gt;$B$3, NOT(OR($AF409:AF409)))</f>
        <v>0</v>
      </c>
      <c r="AG410" s="52" t="b">
        <f ca="1">AND(AG407&gt;$B$3, NOT(OR($AF409:AG409)))</f>
        <v>0</v>
      </c>
      <c r="AH410" s="52" t="b">
        <f ca="1">AND(AH407&gt;$B$3, NOT(OR($AF409:AH409)))</f>
        <v>0</v>
      </c>
      <c r="AI410" s="52" t="b">
        <f ca="1">AND(AI407&gt;$B$3, NOT(OR($AF409:AI409)))</f>
        <v>0</v>
      </c>
      <c r="AJ410" s="52" t="b">
        <f ca="1">AND(AJ407&gt;$B$3, NOT(OR($AF409:AJ409)))</f>
        <v>0</v>
      </c>
      <c r="AK410" s="74"/>
      <c r="AL410" s="70"/>
    </row>
    <row r="411" spans="7:38" ht="14.55" customHeight="1" x14ac:dyDescent="0.3">
      <c r="G411" s="3">
        <v>409</v>
      </c>
      <c r="H411" s="58">
        <v>0.1223337743095825</v>
      </c>
      <c r="I411" s="58">
        <v>-9.9043712581095816E-2</v>
      </c>
      <c r="J411" s="58">
        <v>-0.53873020188326937</v>
      </c>
      <c r="K411" s="59">
        <v>0.54648256388941074</v>
      </c>
      <c r="L411" s="60">
        <f t="array" ref="L411:O411">TRANSPOSE(MMULT(Option!$B$25:$E$28, TRANSPOSE(H411:K411)))</f>
        <v>0.1223337743095825</v>
      </c>
      <c r="M411" s="60">
        <v>-4.1841552278631317E-2</v>
      </c>
      <c r="N411" s="60">
        <v>-0.45017438126258558</v>
      </c>
      <c r="O411" s="60">
        <v>0.38582811794928384</v>
      </c>
      <c r="P411" s="56" t="str">
        <f t="shared" si="485"/>
        <v>82/4</v>
      </c>
      <c r="R411" s="80">
        <v>103</v>
      </c>
      <c r="S411" s="3" t="s">
        <v>28</v>
      </c>
      <c r="T411" s="60">
        <f t="array" aca="1" ref="T411:T414" ca="1">TRANSPOSE(OFFSET($L$3, MATCH($R411 &amp; "/" &amp; T$2, $P$3:$P$5002, 0) - 1, 0, 1, $E$1))</f>
        <v>1.142422115138704</v>
      </c>
      <c r="U411" s="60">
        <f t="array" aca="1" ref="U411:U414" ca="1">TRANSPOSE(OFFSET($L$3, MATCH($R411 &amp; "/" &amp; U$2, $P$3:$P$5002, 0) - 1, 0, 1, $E$1))</f>
        <v>-1.2501307385177463</v>
      </c>
      <c r="V411" s="60">
        <f t="array" aca="1" ref="V411:V414" ca="1">TRANSPOSE(OFFSET($L$3, MATCH($R411 &amp; "/" &amp; V$2, $P$3:$P$5002, 0) - 1, 0, 1, $E$1))</f>
        <v>-0.14160957261491824</v>
      </c>
      <c r="W411" s="60">
        <f t="array" aca="1" ref="W411:W414" ca="1">TRANSPOSE(OFFSET($L$3, MATCH($R411 &amp; "/" &amp; W$2, $P$3:$P$5002, 0) - 1, 0, 1, $E$1))</f>
        <v>1.4148871834730676</v>
      </c>
      <c r="X411" s="60">
        <f t="array" aca="1" ref="X411:X414" ca="1">TRANSPOSE(OFFSET($L$3, MATCH($R411 &amp; "/" &amp; X$2, $P$3:$P$5002, 0) - 1, 0, 1, $E$1))</f>
        <v>2.5658218452524824</v>
      </c>
      <c r="Y411" s="52">
        <f ca="1">$B$11 * EXP(($E$3 - $C$11^2/2) * Y$2 + $C$11*SQRT(Y$2)*T411)</f>
        <v>141.58451536736459</v>
      </c>
      <c r="Z411" s="52">
        <f ca="1">Y411 * EXP(($E$3 - $C$11^2/2) * (Z$2-Y$2) + $C$11*SQRT(Z$2-Y$2)*U411)</f>
        <v>97.793449764470282</v>
      </c>
      <c r="AA411" s="52">
        <f ca="1">Z411 * EXP(($E$3 - $C$11^2/2) * (AA$2-Z$2) + $C$11*SQRT(AA$2-Z$2)*V411)</f>
        <v>94.19571829354652</v>
      </c>
      <c r="AB411" s="52">
        <f ca="1">AA411 * EXP(($E$3 - $C$11^2/2) * (AB$2-AA$2) + $C$11*SQRT(AB$2-AA$2)*W411)</f>
        <v>144.72579487048898</v>
      </c>
      <c r="AC411" s="52">
        <f ca="1">AB411 * EXP(($E$3 - $C$11^2/2) * (AC$2-AB$2) + $C$11*SQRT(AC$2-AB$2)*X411)</f>
        <v>314.06106320505955</v>
      </c>
      <c r="AD411" s="47"/>
      <c r="AE411" s="3" t="s">
        <v>69</v>
      </c>
      <c r="AF411" s="20" cm="1">
        <f t="array" aca="1" ref="AF411" ca="1">MIN(Y411:Y414 / $D$11:$D$14)</f>
        <v>1.0431987675281307</v>
      </c>
      <c r="AG411" s="20" cm="1">
        <f t="array" aca="1" ref="AG411" ca="1">MIN(Z411:Z414 / $D$11:$D$14)</f>
        <v>0.84126062817870728</v>
      </c>
      <c r="AH411" s="20" cm="1">
        <f t="array" aca="1" ref="AH411" ca="1">MIN(AA411:AA414 / $D$11:$D$14)</f>
        <v>0.94195718293546515</v>
      </c>
      <c r="AI411" s="20" cm="1">
        <f t="array" aca="1" ref="AI411" ca="1">MIN(AB411:AB414 / $D$11:$D$14)</f>
        <v>1.3743291524629393</v>
      </c>
      <c r="AJ411" s="20" cm="1">
        <f t="array" aca="1" ref="AJ411" ca="1">MIN(AC411:AC414 / $D$11:$D$14)</f>
        <v>1.5129462805124985</v>
      </c>
      <c r="AK411" s="72">
        <f t="array" aca="1" ref="AK411" ca="1">SUMPRODUCT(AF412:AJ412, EXP(-$E$3*$AF$2:$AJ$2))</f>
        <v>126718.35135761407</v>
      </c>
      <c r="AL411" s="70">
        <f ca="1">MAX(AC412 - $D$11, 0) * EXP(-$E$2*$E$3)</f>
        <v>184.30100918447317</v>
      </c>
    </row>
    <row r="412" spans="7:38" ht="14.55" customHeight="1" x14ac:dyDescent="0.3">
      <c r="G412" s="3">
        <v>410</v>
      </c>
      <c r="H412" s="58">
        <v>-1.0536944451809984</v>
      </c>
      <c r="I412" s="58">
        <v>-1.1897050373303248</v>
      </c>
      <c r="J412" s="58">
        <v>0.31935321915747639</v>
      </c>
      <c r="K412" s="59">
        <v>-0.15097006818603168</v>
      </c>
      <c r="L412" s="60">
        <f t="array" ref="L412:O412">TRANSPOSE(MMULT(Option!$B$25:$E$28, TRANSPOSE(H412:K412)))</f>
        <v>-1.0536944451809984</v>
      </c>
      <c r="M412" s="60">
        <v>-1.5118604557196949</v>
      </c>
      <c r="N412" s="60">
        <v>-0.45252453908670948</v>
      </c>
      <c r="O412" s="60">
        <v>-0.79996736254830125</v>
      </c>
      <c r="P412" s="56" t="str">
        <f t="shared" si="485"/>
        <v>82/5</v>
      </c>
      <c r="R412" s="80"/>
      <c r="S412" s="3" t="s">
        <v>29</v>
      </c>
      <c r="T412" s="60">
        <f ca="1"/>
        <v>2.7734372329610588</v>
      </c>
      <c r="U412" s="60">
        <f ca="1"/>
        <v>-0.10282880798915395</v>
      </c>
      <c r="V412" s="60">
        <f ca="1"/>
        <v>8.8338141515499624E-2</v>
      </c>
      <c r="W412" s="60">
        <f ca="1"/>
        <v>1.7777216876656232E-2</v>
      </c>
      <c r="X412" s="60">
        <f ca="1"/>
        <v>1.1861603921513715</v>
      </c>
      <c r="Y412" s="52">
        <f ca="1">$B$12 * EXP(($E$3 - $C$12^2/2) * Y$2 + $C$12*SQRT(Y$2)*T412)</f>
        <v>230.95002748300416</v>
      </c>
      <c r="Z412" s="52">
        <f ca="1">Y412 * EXP(($E$3 - $C$12^2/2) * (Z$2-Y$2) + $C$12*SQRT(Z$2-Y$2)*U412)</f>
        <v>225.05677719939214</v>
      </c>
      <c r="AA412" s="52">
        <f ca="1">Z412 * EXP(($E$3 - $C$12^2/2) * (AA$2-Z$2) + $C$12*SQRT(AA$2-Z$2)*V412)</f>
        <v>232.25923868007271</v>
      </c>
      <c r="AB412" s="52">
        <f ca="1">AA412 * EXP(($E$3 - $C$12^2/2) * (AB$2-AA$2) + $C$12*SQRT(AB$2-AA$2)*W412)</f>
        <v>234.67165420939895</v>
      </c>
      <c r="AC412" s="52">
        <f ca="1">AB412 * EXP(($E$3 - $C$12^2/2) * (AC$2-AB$2) + $C$12*SQRT(AC$2-AB$2)*X412)</f>
        <v>336.64718011406444</v>
      </c>
      <c r="AD412" s="47"/>
      <c r="AE412" s="3" t="s">
        <v>47</v>
      </c>
      <c r="AF412" s="64">
        <f t="shared" ref="AF412" ca="1" si="516">($B$5*AF414 + (1 + $B$6)*AF413)*$B$2</f>
        <v>15000</v>
      </c>
      <c r="AG412" s="64">
        <f t="shared" ref="AG412" ca="1" si="517">($B$5*AG414 + (1 + $B$6)*AG413)*$B$2</f>
        <v>15000</v>
      </c>
      <c r="AH412" s="64">
        <f t="shared" ref="AH412" ca="1" si="518">($B$5*AH414 + (1 + $B$6)*AH413)*$B$2</f>
        <v>15000</v>
      </c>
      <c r="AI412" s="64">
        <f t="shared" ref="AI412" ca="1" si="519">($B$5*AI414 + (1 + $B$6)*AI413)*$B$2</f>
        <v>105000</v>
      </c>
      <c r="AJ412" s="64" cm="1">
        <f t="array" aca="1" ref="AJ412" ca="1">($B$5*AJ414 + (1 + $B$6)*AJ413 + AND(NOT(AF413:AJ413)))*$B$2</f>
        <v>0</v>
      </c>
      <c r="AK412" s="73"/>
      <c r="AL412" s="70"/>
    </row>
    <row r="413" spans="7:38" ht="14.55" customHeight="1" x14ac:dyDescent="0.3">
      <c r="G413" s="3">
        <v>411</v>
      </c>
      <c r="H413" s="58">
        <v>-0.75957061297578021</v>
      </c>
      <c r="I413" s="58">
        <v>1.3330948074627482</v>
      </c>
      <c r="J413" s="58">
        <v>-0.66039811947443738</v>
      </c>
      <c r="K413" s="59">
        <v>1.478494632568311</v>
      </c>
      <c r="L413" s="60">
        <f t="array" ref="L413:O413">TRANSPOSE(MMULT(Option!$B$25:$E$28, TRANSPOSE(H413:K413)))</f>
        <v>-0.75957061297578021</v>
      </c>
      <c r="M413" s="60">
        <v>0.91797332755981298</v>
      </c>
      <c r="N413" s="60">
        <v>-0.53477639722057901</v>
      </c>
      <c r="O413" s="60">
        <v>1.182468565301745</v>
      </c>
      <c r="P413" s="56" t="str">
        <f t="shared" si="485"/>
        <v>83/1</v>
      </c>
      <c r="R413" s="80"/>
      <c r="S413" s="3" t="s">
        <v>31</v>
      </c>
      <c r="T413" s="60">
        <f ca="1"/>
        <v>1.6209792358927271</v>
      </c>
      <c r="U413" s="60">
        <f ca="1"/>
        <v>-2.3124609564174448E-2</v>
      </c>
      <c r="V413" s="60">
        <f ca="1"/>
        <v>-1.0086163258906538</v>
      </c>
      <c r="W413" s="60">
        <f ca="1"/>
        <v>1.4259240269853637</v>
      </c>
      <c r="X413" s="60">
        <f ca="1"/>
        <v>2.0028257861955607</v>
      </c>
      <c r="Y413" s="52">
        <f ca="1">$B$13 * EXP(($E$3 - $C$13^2/2) * Y$2 + $C$13*SQRT(Y$2)*T413)</f>
        <v>163.44294296743078</v>
      </c>
      <c r="Z413" s="52">
        <f ca="1">Y413 * EXP(($E$3 - $C$13^2/2) * (Z$2-Y$2) + $C$13*SQRT(Z$2-Y$2)*U413)</f>
        <v>163.12659794928379</v>
      </c>
      <c r="AA413" s="52">
        <f ca="1">Z413 * EXP(($E$3 - $C$13^2/2) * (AA$2-Z$2) + $C$13*SQRT(AA$2-Z$2)*V413)</f>
        <v>121.13936699265905</v>
      </c>
      <c r="AB413" s="52">
        <f ca="1">AA413 * EXP(($E$3 - $C$13^2/2) * (AB$2-AA$2) + $C$13*SQRT(AB$2-AA$2)*W413)</f>
        <v>186.74030049464764</v>
      </c>
      <c r="AC413" s="52">
        <f ca="1">AB413 * EXP(($E$3 - $C$13^2/2) * (AC$2-AB$2) + $C$13*SQRT(AC$2-AB$2)*X413)</f>
        <v>342.25860971684006</v>
      </c>
      <c r="AD413" s="47"/>
      <c r="AE413" s="3" t="s">
        <v>46</v>
      </c>
      <c r="AF413" s="52" t="b">
        <f t="shared" ref="AF413" ca="1" si="520">AF411 &gt;= $B$4</f>
        <v>0</v>
      </c>
      <c r="AG413" s="52" t="b">
        <f t="array" aca="1" ref="AG413" ca="1">AND(AG411 &gt;= $B$4, NOT(OR($AF413:AF413)))</f>
        <v>0</v>
      </c>
      <c r="AH413" s="52" t="b">
        <f t="array" aca="1" ref="AH413" ca="1">AND(AH411 &gt;= $B$4, NOT(OR($AF413:AG413)))</f>
        <v>0</v>
      </c>
      <c r="AI413" s="52" t="b">
        <f t="array" aca="1" ref="AI413" ca="1">AND(AI411 &gt;= $B$4, NOT(OR($AF413:AH413)))</f>
        <v>1</v>
      </c>
      <c r="AJ413" s="52" t="b">
        <f t="array" aca="1" ref="AJ413" ca="1">AND(AJ411 &gt;= $B$4, NOT(OR($AF413:AI413)))</f>
        <v>0</v>
      </c>
      <c r="AK413" s="73"/>
      <c r="AL413" s="70"/>
    </row>
    <row r="414" spans="7:38" ht="14.55" customHeight="1" x14ac:dyDescent="0.3">
      <c r="G414" s="3">
        <v>412</v>
      </c>
      <c r="H414" s="58">
        <v>4.456580626136783E-2</v>
      </c>
      <c r="I414" s="58">
        <v>-0.1636694181417209</v>
      </c>
      <c r="J414" s="58">
        <v>0.46008220276062084</v>
      </c>
      <c r="K414" s="59">
        <v>0.16949926663227111</v>
      </c>
      <c r="L414" s="60">
        <f t="array" ref="L414:O414">TRANSPOSE(MMULT(Option!$B$25:$E$28, TRANSPOSE(H414:K414)))</f>
        <v>4.456580626136783E-2</v>
      </c>
      <c r="M414" s="60">
        <v>-0.13217917701221579</v>
      </c>
      <c r="N414" s="60">
        <v>0.37906243806967116</v>
      </c>
      <c r="O414" s="60">
        <v>0.20991695952449599</v>
      </c>
      <c r="P414" s="56" t="str">
        <f t="shared" si="485"/>
        <v>83/2</v>
      </c>
      <c r="R414" s="80"/>
      <c r="S414" s="3" t="s">
        <v>30</v>
      </c>
      <c r="T414" s="60">
        <f ca="1"/>
        <v>0.12430576918543279</v>
      </c>
      <c r="U414" s="60">
        <f ca="1"/>
        <v>-0.73381831688407884</v>
      </c>
      <c r="V414" s="60">
        <f ca="1"/>
        <v>1.4236316847058181</v>
      </c>
      <c r="W414" s="60">
        <f ca="1"/>
        <v>0.17909993947299663</v>
      </c>
      <c r="X414" s="60">
        <f ca="1"/>
        <v>0.30364401984197709</v>
      </c>
      <c r="Y414" s="52">
        <f ca="1">$B$14 * EXP(($E$3 - $C$14^2/2) * Y$2 + $C$14*SQRT(Y$2)*T414)</f>
        <v>104.31987675281307</v>
      </c>
      <c r="Z414" s="52">
        <f ca="1">Y414 * EXP(($E$3 - $C$14^2/2) * (Z$2-Y$2) + $C$14*SQRT(Z$2-Y$2)*U414)</f>
        <v>84.126062817870732</v>
      </c>
      <c r="AA414" s="52">
        <f ca="1">Z414 * EXP(($E$3 - $C$14^2/2) * (AA$2-Z$2) + $C$14*SQRT(AA$2-Z$2)*V414)</f>
        <v>129.59392749737032</v>
      </c>
      <c r="AB414" s="52">
        <f ca="1">AA414 * EXP(($E$3 - $C$14^2/2) * (AB$2-AA$2) + $C$14*SQRT(AB$2-AA$2)*W414)</f>
        <v>137.43291524629393</v>
      </c>
      <c r="AC414" s="52">
        <f ca="1">AB414 * EXP(($E$3 - $C$14^2/2) * (AC$2-AB$2) + $C$14*SQRT(AC$2-AB$2)*X414)</f>
        <v>151.29462805124984</v>
      </c>
      <c r="AD414" s="47"/>
      <c r="AE414" s="3" t="s">
        <v>68</v>
      </c>
      <c r="AF414" s="52" t="b">
        <f ca="1">AND(AF411&gt;$B$3, NOT(OR($AF413:AF413)))</f>
        <v>1</v>
      </c>
      <c r="AG414" s="52" t="b">
        <f ca="1">AND(AG411&gt;$B$3, NOT(OR($AF413:AG413)))</f>
        <v>1</v>
      </c>
      <c r="AH414" s="52" t="b">
        <f ca="1">AND(AH411&gt;$B$3, NOT(OR($AF413:AH413)))</f>
        <v>1</v>
      </c>
      <c r="AI414" s="52" t="b">
        <f ca="1">AND(AI411&gt;$B$3, NOT(OR($AF413:AI413)))</f>
        <v>0</v>
      </c>
      <c r="AJ414" s="52" t="b">
        <f ca="1">AND(AJ411&gt;$B$3, NOT(OR($AF413:AJ413)))</f>
        <v>0</v>
      </c>
      <c r="AK414" s="74"/>
      <c r="AL414" s="70"/>
    </row>
    <row r="415" spans="7:38" ht="14.55" customHeight="1" x14ac:dyDescent="0.3">
      <c r="G415" s="3">
        <v>413</v>
      </c>
      <c r="H415" s="58">
        <v>-1.7171886712167066</v>
      </c>
      <c r="I415" s="58">
        <v>-0.47211730954237591</v>
      </c>
      <c r="J415" s="58">
        <v>6.4258527587578038E-2</v>
      </c>
      <c r="K415" s="59">
        <v>-1.2964711573581316</v>
      </c>
      <c r="L415" s="60">
        <f t="array" ref="L415:O415">TRANSPOSE(MMULT(Option!$B$25:$E$28, TRANSPOSE(H415:K415)))</f>
        <v>-1.7171886712167066</v>
      </c>
      <c r="M415" s="60">
        <v>-1.1195781300620495</v>
      </c>
      <c r="N415" s="60">
        <v>-0.75406588878110448</v>
      </c>
      <c r="O415" s="60">
        <v>-1.9081943898663927</v>
      </c>
      <c r="P415" s="56" t="str">
        <f t="shared" si="485"/>
        <v>83/3</v>
      </c>
      <c r="R415" s="80">
        <v>104</v>
      </c>
      <c r="S415" s="3" t="s">
        <v>28</v>
      </c>
      <c r="T415" s="60">
        <f t="array" aca="1" ref="T415:T418" ca="1">TRANSPOSE(OFFSET($L$3, MATCH($R415 &amp; "/" &amp; T$2, $P$3:$P$5002, 0) - 1, 0, 1, $E$1))</f>
        <v>-1.5439764794458083E-2</v>
      </c>
      <c r="U415" s="60">
        <f t="array" aca="1" ref="U415:U418" ca="1">TRANSPOSE(OFFSET($L$3, MATCH($R415 &amp; "/" &amp; U$2, $P$3:$P$5002, 0) - 1, 0, 1, $E$1))</f>
        <v>-0.51284057528847271</v>
      </c>
      <c r="V415" s="60">
        <f t="array" aca="1" ref="V415:V418" ca="1">TRANSPOSE(OFFSET($L$3, MATCH($R415 &amp; "/" &amp; V$2, $P$3:$P$5002, 0) - 1, 0, 1, $E$1))</f>
        <v>-1.4615140902348622</v>
      </c>
      <c r="W415" s="60">
        <f t="array" aca="1" ref="W415:W418" ca="1">TRANSPOSE(OFFSET($L$3, MATCH($R415 &amp; "/" &amp; W$2, $P$3:$P$5002, 0) - 1, 0, 1, $E$1))</f>
        <v>-0.1150652875556261</v>
      </c>
      <c r="X415" s="60">
        <f t="array" aca="1" ref="X415:X418" ca="1">TRANSPOSE(OFFSET($L$3, MATCH($R415 &amp; "/" &amp; X$2, $P$3:$P$5002, 0) - 1, 0, 1, $E$1))</f>
        <v>-1.3139917019998686</v>
      </c>
      <c r="Y415" s="52">
        <f ca="1">$B$11 * EXP(($E$3 - $C$11^2/2) * Y$2 + $C$11*SQRT(Y$2)*T415)</f>
        <v>100.03681383079433</v>
      </c>
      <c r="Z415" s="52">
        <f ca="1">Y415 * EXP(($E$3 - $C$11^2/2) * (Z$2-Y$2) + $C$11*SQRT(Z$2-Y$2)*U415)</f>
        <v>86.201371133410078</v>
      </c>
      <c r="AA415" s="52">
        <f ca="1">Z415 * EXP(($E$3 - $C$11^2/2) * (AA$2-Z$2) + $C$11*SQRT(AA$2-Z$2)*V415)</f>
        <v>55.881415039439197</v>
      </c>
      <c r="AB415" s="52">
        <f ca="1">AA415 * EXP(($E$3 - $C$11^2/2) * (AB$2-AA$2) + $C$11*SQRT(AB$2-AA$2)*W415)</f>
        <v>54.255928666579329</v>
      </c>
      <c r="AC415" s="52">
        <f ca="1">AB415 * EXP(($E$3 - $C$11^2/2) * (AC$2-AB$2) + $C$11*SQRT(AC$2-AB$2)*X415)</f>
        <v>36.763840243496929</v>
      </c>
      <c r="AD415" s="47"/>
      <c r="AE415" s="3" t="s">
        <v>69</v>
      </c>
      <c r="AF415" s="20" cm="1">
        <f t="array" aca="1" ref="AF415" ca="1">MIN(Y415:Y418 / $D$11:$D$14)</f>
        <v>0.68492817662989192</v>
      </c>
      <c r="AG415" s="20" cm="1">
        <f t="array" aca="1" ref="AG415" ca="1">MIN(Z415:Z418 / $D$11:$D$14)</f>
        <v>0.73208850164708184</v>
      </c>
      <c r="AH415" s="20" cm="1">
        <f t="array" aca="1" ref="AH415" ca="1">MIN(AA415:AA418 / $D$11:$D$14)</f>
        <v>0.55881415039439197</v>
      </c>
      <c r="AI415" s="20" cm="1">
        <f t="array" aca="1" ref="AI415" ca="1">MIN(AB415:AB418 / $D$11:$D$14)</f>
        <v>0.54255928666579334</v>
      </c>
      <c r="AJ415" s="20" cm="1">
        <f t="array" aca="1" ref="AJ415" ca="1">MIN(AC415:AC418 / $D$11:$D$14)</f>
        <v>0.36763840243496931</v>
      </c>
      <c r="AK415" s="72">
        <f t="array" aca="1" ref="AK415" ca="1">SUMPRODUCT(AF416:AJ416, EXP(-$E$3*$AF$2:$AJ$2))</f>
        <v>77880.078307140488</v>
      </c>
      <c r="AL415" s="70">
        <f ca="1">MAX(AC416 - $D$11, 0) * EXP(-$E$2*$E$3)</f>
        <v>19.559328577962518</v>
      </c>
    </row>
    <row r="416" spans="7:38" ht="14.55" customHeight="1" x14ac:dyDescent="0.3">
      <c r="G416" s="3">
        <v>414</v>
      </c>
      <c r="H416" s="58">
        <v>1.367365578403692</v>
      </c>
      <c r="I416" s="58">
        <v>5.9433338239795342E-3</v>
      </c>
      <c r="J416" s="58">
        <v>1.6658849144434329</v>
      </c>
      <c r="K416" s="59">
        <v>-0.37031908618366804</v>
      </c>
      <c r="L416" s="60">
        <f t="array" ref="L416:O416">TRANSPOSE(MMULT(Option!$B$25:$E$28, TRANSPOSE(H416:K416)))</f>
        <v>1.367365578403692</v>
      </c>
      <c r="M416" s="60">
        <v>0.55239338678723227</v>
      </c>
      <c r="N416" s="60">
        <v>2.0116660500594077</v>
      </c>
      <c r="O416" s="60">
        <v>0.55652768403243258</v>
      </c>
      <c r="P416" s="56" t="str">
        <f t="shared" si="485"/>
        <v>83/4</v>
      </c>
      <c r="R416" s="80"/>
      <c r="S416" s="3" t="s">
        <v>29</v>
      </c>
      <c r="T416" s="60">
        <f ca="1"/>
        <v>-0.83484283687579364</v>
      </c>
      <c r="U416" s="60">
        <f ca="1"/>
        <v>0.97347445711469571</v>
      </c>
      <c r="V416" s="60">
        <f ca="1"/>
        <v>-0.62859477755676174</v>
      </c>
      <c r="W416" s="60">
        <f ca="1"/>
        <v>1.8949398329162898E-2</v>
      </c>
      <c r="X416" s="60">
        <f ca="1"/>
        <v>1.1345488622534505</v>
      </c>
      <c r="Y416" s="52">
        <f ca="1">$B$12 * EXP(($E$3 - $C$12^2/2) * Y$2 + $C$12*SQRT(Y$2)*T416)</f>
        <v>78.235016990401064</v>
      </c>
      <c r="Z416" s="52">
        <f ca="1">Y416 * EXP(($E$3 - $C$12^2/2) * (Z$2-Y$2) + $C$12*SQRT(Z$2-Y$2)*U416)</f>
        <v>105.29434058454821</v>
      </c>
      <c r="AA416" s="52">
        <f ca="1">Z416 * EXP(($E$3 - $C$12^2/2) * (AA$2-Z$2) + $C$12*SQRT(AA$2-Z$2)*V416)</f>
        <v>87.635068115872073</v>
      </c>
      <c r="AB416" s="52">
        <f ca="1">AA416 * EXP(($E$3 - $C$12^2/2) * (AB$2-AA$2) + $C$12*SQRT(AB$2-AA$2)*W416)</f>
        <v>88.576453309773342</v>
      </c>
      <c r="AC416" s="52">
        <f ca="1">AB416 * EXP(($E$3 - $C$12^2/2) * (AC$2-AB$2) + $C$12*SQRT(AC$2-AB$2)*X416)</f>
        <v>125.11467502745077</v>
      </c>
      <c r="AD416" s="47"/>
      <c r="AE416" s="3" t="s">
        <v>47</v>
      </c>
      <c r="AF416" s="64">
        <f t="shared" ref="AF416" ca="1" si="521">($B$5*AF418 + (1 + $B$6)*AF417)*$B$2</f>
        <v>0</v>
      </c>
      <c r="AG416" s="64">
        <f t="shared" ref="AG416" ca="1" si="522">($B$5*AG418 + (1 + $B$6)*AG417)*$B$2</f>
        <v>0</v>
      </c>
      <c r="AH416" s="64">
        <f t="shared" ref="AH416" ca="1" si="523">($B$5*AH418 + (1 + $B$6)*AH417)*$B$2</f>
        <v>0</v>
      </c>
      <c r="AI416" s="64">
        <f t="shared" ref="AI416" ca="1" si="524">($B$5*AI418 + (1 + $B$6)*AI417)*$B$2</f>
        <v>0</v>
      </c>
      <c r="AJ416" s="64" cm="1">
        <f t="array" aca="1" ref="AJ416" ca="1">($B$5*AJ418 + (1 + $B$6)*AJ417 + AND(NOT(AF417:AJ417)))*$B$2</f>
        <v>100000</v>
      </c>
      <c r="AK416" s="73"/>
      <c r="AL416" s="70"/>
    </row>
    <row r="417" spans="7:38" ht="14.55" customHeight="1" x14ac:dyDescent="0.3">
      <c r="G417" s="3">
        <v>415</v>
      </c>
      <c r="H417" s="58">
        <v>0.97094307369204014</v>
      </c>
      <c r="I417" s="58">
        <v>-0.73129686348803724</v>
      </c>
      <c r="J417" s="58">
        <v>-0.52065351471739196</v>
      </c>
      <c r="K417" s="59">
        <v>-0.67669355566081668</v>
      </c>
      <c r="L417" s="60">
        <f t="array" ref="L417:O417">TRANSPOSE(MMULT(Option!$B$25:$E$28, TRANSPOSE(H417:K417)))</f>
        <v>0.97094307369204014</v>
      </c>
      <c r="M417" s="60">
        <v>-0.28186741700672757</v>
      </c>
      <c r="N417" s="60">
        <v>-0.26041646364130522</v>
      </c>
      <c r="O417" s="60">
        <v>-0.48422814200891384</v>
      </c>
      <c r="P417" s="56" t="str">
        <f t="shared" si="485"/>
        <v>83/5</v>
      </c>
      <c r="R417" s="80"/>
      <c r="S417" s="3" t="s">
        <v>31</v>
      </c>
      <c r="T417" s="60">
        <f ca="1"/>
        <v>-9.7669783118107395E-2</v>
      </c>
      <c r="U417" s="60">
        <f ca="1"/>
        <v>-0.54030443381202253</v>
      </c>
      <c r="V417" s="60">
        <f ca="1"/>
        <v>-0.42522361929991948</v>
      </c>
      <c r="W417" s="60">
        <f ca="1"/>
        <v>0.1705415488285234</v>
      </c>
      <c r="X417" s="60">
        <f ca="1"/>
        <v>-7.9427219254957993E-2</v>
      </c>
      <c r="Y417" s="52">
        <f ca="1">$B$13 * EXP(($E$3 - $C$13^2/2) * Y$2 + $C$13*SQRT(Y$2)*T417)</f>
        <v>97.599195548355866</v>
      </c>
      <c r="Z417" s="52">
        <f ca="1">Y417 * EXP(($E$3 - $C$13^2/2) * (Z$2-Y$2) + $C$13*SQRT(Z$2-Y$2)*U417)</f>
        <v>83.410810303353827</v>
      </c>
      <c r="AA417" s="52">
        <f ca="1">Z417 * EXP(($E$3 - $C$13^2/2) * (AA$2-Z$2) + $C$13*SQRT(AA$2-Z$2)*V417)</f>
        <v>73.78908604632116</v>
      </c>
      <c r="AB417" s="52">
        <f ca="1">AA417 * EXP(($E$3 - $C$13^2/2) * (AB$2-AA$2) + $C$13*SQRT(AB$2-AA$2)*W417)</f>
        <v>78.051846123356242</v>
      </c>
      <c r="AC417" s="52">
        <f ca="1">AB417 * EXP(($E$3 - $C$13^2/2) * (AC$2-AB$2) + $C$13*SQRT(AC$2-AB$2)*X417)</f>
        <v>76.596021288269924</v>
      </c>
      <c r="AD417" s="47"/>
      <c r="AE417" s="3" t="s">
        <v>46</v>
      </c>
      <c r="AF417" s="52" t="b">
        <f t="shared" ref="AF417" ca="1" si="525">AF415 &gt;= $B$4</f>
        <v>0</v>
      </c>
      <c r="AG417" s="52" t="b">
        <f t="array" aca="1" ref="AG417" ca="1">AND(AG415 &gt;= $B$4, NOT(OR($AF417:AF417)))</f>
        <v>0</v>
      </c>
      <c r="AH417" s="52" t="b">
        <f t="array" aca="1" ref="AH417" ca="1">AND(AH415 &gt;= $B$4, NOT(OR($AF417:AG417)))</f>
        <v>0</v>
      </c>
      <c r="AI417" s="52" t="b">
        <f t="array" aca="1" ref="AI417" ca="1">AND(AI415 &gt;= $B$4, NOT(OR($AF417:AH417)))</f>
        <v>0</v>
      </c>
      <c r="AJ417" s="52" t="b">
        <f t="array" aca="1" ref="AJ417" ca="1">AND(AJ415 &gt;= $B$4, NOT(OR($AF417:AI417)))</f>
        <v>0</v>
      </c>
      <c r="AK417" s="73"/>
      <c r="AL417" s="70"/>
    </row>
    <row r="418" spans="7:38" ht="14.55" customHeight="1" x14ac:dyDescent="0.3">
      <c r="G418" s="3">
        <v>416</v>
      </c>
      <c r="H418" s="58">
        <v>1.8822056436224421</v>
      </c>
      <c r="I418" s="58">
        <v>3.9803634241103595E-3</v>
      </c>
      <c r="J418" s="58">
        <v>-1.0321141627376729</v>
      </c>
      <c r="K418" s="59">
        <v>-0.32952295730172526</v>
      </c>
      <c r="L418" s="60">
        <f t="array" ref="L418:O418">TRANSPOSE(MMULT(Option!$B$25:$E$28, TRANSPOSE(H418:K418)))</f>
        <v>1.8822056436224421</v>
      </c>
      <c r="M418" s="60">
        <v>0.75653032078586069</v>
      </c>
      <c r="N418" s="60">
        <v>-0.15259169677670315</v>
      </c>
      <c r="O418" s="60">
        <v>0.27028990214812004</v>
      </c>
      <c r="P418" s="56" t="str">
        <f t="shared" si="485"/>
        <v>84/1</v>
      </c>
      <c r="R418" s="80"/>
      <c r="S418" s="3" t="s">
        <v>30</v>
      </c>
      <c r="T418" s="60">
        <f ca="1"/>
        <v>-1.2781376595080769</v>
      </c>
      <c r="U418" s="60">
        <f ca="1"/>
        <v>0.20529143137589137</v>
      </c>
      <c r="V418" s="60">
        <f ca="1"/>
        <v>-0.24434947510045457</v>
      </c>
      <c r="W418" s="60">
        <f ca="1"/>
        <v>-0.39275755385652783</v>
      </c>
      <c r="X418" s="60">
        <f ca="1"/>
        <v>-0.68317628412720344</v>
      </c>
      <c r="Y418" s="52">
        <f ca="1">$B$14 * EXP(($E$3 - $C$14^2/2) * Y$2 + $C$14*SQRT(Y$2)*T418)</f>
        <v>68.492817662989196</v>
      </c>
      <c r="Z418" s="52">
        <f ca="1">Y418 * EXP(($E$3 - $C$14^2/2) * (Z$2-Y$2) + $C$14*SQRT(Z$2-Y$2)*U418)</f>
        <v>73.208850164708181</v>
      </c>
      <c r="AA418" s="52">
        <f ca="1">Z418 * EXP(($E$3 - $C$14^2/2) * (AA$2-Z$2) + $C$14*SQRT(AA$2-Z$2)*V418)</f>
        <v>68.375288151739213</v>
      </c>
      <c r="AB418" s="52">
        <f ca="1">AA418 * EXP(($E$3 - $C$14^2/2) * (AB$2-AA$2) + $C$14*SQRT(AB$2-AA$2)*W418)</f>
        <v>61.079983417448595</v>
      </c>
      <c r="AC418" s="52">
        <f ca="1">AB418 * EXP(($E$3 - $C$14^2/2) * (AC$2-AB$2) + $C$14*SQRT(AC$2-AB$2)*X418)</f>
        <v>50.010416994738797</v>
      </c>
      <c r="AD418" s="47"/>
      <c r="AE418" s="3" t="s">
        <v>68</v>
      </c>
      <c r="AF418" s="52" t="b">
        <f ca="1">AND(AF415&gt;$B$3, NOT(OR($AF417:AF417)))</f>
        <v>0</v>
      </c>
      <c r="AG418" s="52" t="b">
        <f ca="1">AND(AG415&gt;$B$3, NOT(OR($AF417:AG417)))</f>
        <v>0</v>
      </c>
      <c r="AH418" s="52" t="b">
        <f ca="1">AND(AH415&gt;$B$3, NOT(OR($AF417:AH417)))</f>
        <v>0</v>
      </c>
      <c r="AI418" s="52" t="b">
        <f ca="1">AND(AI415&gt;$B$3, NOT(OR($AF417:AI417)))</f>
        <v>0</v>
      </c>
      <c r="AJ418" s="52" t="b">
        <f ca="1">AND(AJ415&gt;$B$3, NOT(OR($AF417:AJ417)))</f>
        <v>0</v>
      </c>
      <c r="AK418" s="74"/>
      <c r="AL418" s="70"/>
    </row>
    <row r="419" spans="7:38" ht="14.55" customHeight="1" x14ac:dyDescent="0.3">
      <c r="G419" s="3">
        <v>417</v>
      </c>
      <c r="H419" s="58">
        <v>0.70373788977740626</v>
      </c>
      <c r="I419" s="58">
        <v>-0.15286425512548121</v>
      </c>
      <c r="J419" s="58">
        <v>-0.9730766576583405</v>
      </c>
      <c r="K419" s="59">
        <v>-1.0376788550007323</v>
      </c>
      <c r="L419" s="60">
        <f t="array" ref="L419:O419">TRANSPOSE(MMULT(Option!$B$25:$E$28, TRANSPOSE(H419:K419)))</f>
        <v>0.70373788977740626</v>
      </c>
      <c r="M419" s="60">
        <v>0.14139275187785075</v>
      </c>
      <c r="N419" s="60">
        <v>-0.61319712545817262</v>
      </c>
      <c r="O419" s="60">
        <v>-0.83707430091935908</v>
      </c>
      <c r="P419" s="56" t="str">
        <f t="shared" si="485"/>
        <v>84/2</v>
      </c>
      <c r="R419" s="80">
        <v>105</v>
      </c>
      <c r="S419" s="3" t="s">
        <v>28</v>
      </c>
      <c r="T419" s="60">
        <f t="array" aca="1" ref="T419:T422" ca="1">TRANSPOSE(OFFSET($L$3, MATCH($R419 &amp; "/" &amp; T$2, $P$3:$P$5002, 0) - 1, 0, 1, $E$1))</f>
        <v>0.1390354461923145</v>
      </c>
      <c r="U419" s="60">
        <f t="array" aca="1" ref="U419:U422" ca="1">TRANSPOSE(OFFSET($L$3, MATCH($R419 &amp; "/" &amp; U$2, $P$3:$P$5002, 0) - 1, 0, 1, $E$1))</f>
        <v>-0.90348683451181877</v>
      </c>
      <c r="V419" s="60">
        <f t="array" aca="1" ref="V419:V422" ca="1">TRANSPOSE(OFFSET($L$3, MATCH($R419 &amp; "/" &amp; V$2, $P$3:$P$5002, 0) - 1, 0, 1, $E$1))</f>
        <v>0.52386195544352365</v>
      </c>
      <c r="W419" s="60">
        <f t="array" aca="1" ref="W419:W422" ca="1">TRANSPOSE(OFFSET($L$3, MATCH($R419 &amp; "/" &amp; W$2, $P$3:$P$5002, 0) - 1, 0, 1, $E$1))</f>
        <v>0.40526397927483848</v>
      </c>
      <c r="X419" s="60">
        <f t="array" aca="1" ref="X419:X422" ca="1">TRANSPOSE(OFFSET($L$3, MATCH($R419 &amp; "/" &amp; X$2, $P$3:$P$5002, 0) - 1, 0, 1, $E$1))</f>
        <v>1.434241048756429</v>
      </c>
      <c r="Y419" s="52">
        <f ca="1">$B$11 * EXP(($E$3 - $C$11^2/2) * Y$2 + $C$11*SQRT(Y$2)*T419)</f>
        <v>104.78187619340669</v>
      </c>
      <c r="Z419" s="52">
        <f ca="1">Y419 * EXP(($E$3 - $C$11^2/2) * (Z$2-Y$2) + $C$11*SQRT(Z$2-Y$2)*U419)</f>
        <v>80.305231598137425</v>
      </c>
      <c r="AA419" s="52">
        <f ca="1">Z419 * EXP(($E$3 - $C$11^2/2) * (AA$2-Z$2) + $C$11*SQRT(AA$2-Z$2)*V419)</f>
        <v>94.44270516941323</v>
      </c>
      <c r="AB419" s="52">
        <f ca="1">AA419 * EXP(($E$3 - $C$11^2/2) * (AB$2-AA$2) + $C$11*SQRT(AB$2-AA$2)*W419)</f>
        <v>107.18674031637616</v>
      </c>
      <c r="AC419" s="52">
        <f ca="1">AB419 * EXP(($E$3 - $C$11^2/2) * (AC$2-AB$2) + $C$11*SQRT(AC$2-AB$2)*X419)</f>
        <v>165.64465551962834</v>
      </c>
      <c r="AD419" s="47"/>
      <c r="AE419" s="3" t="s">
        <v>69</v>
      </c>
      <c r="AF419" s="20" cm="1">
        <f t="array" aca="1" ref="AF419" ca="1">MIN(Y419:Y422 / $D$11:$D$14)</f>
        <v>0.45592036369633548</v>
      </c>
      <c r="AG419" s="20" cm="1">
        <f t="array" aca="1" ref="AG419" ca="1">MIN(Z419:Z422 / $D$11:$D$14)</f>
        <v>0.34529832040399244</v>
      </c>
      <c r="AH419" s="20" cm="1">
        <f t="array" aca="1" ref="AH419" ca="1">MIN(AA419:AA422 / $D$11:$D$14)</f>
        <v>0.392756729109555</v>
      </c>
      <c r="AI419" s="20" cm="1">
        <f t="array" aca="1" ref="AI419" ca="1">MIN(AB419:AB422 / $D$11:$D$14)</f>
        <v>0.54414579055327295</v>
      </c>
      <c r="AJ419" s="20" cm="1">
        <f t="array" aca="1" ref="AJ419" ca="1">MIN(AC419:AC422 / $D$11:$D$14)</f>
        <v>0.65999829263028642</v>
      </c>
      <c r="AK419" s="72">
        <f t="array" aca="1" ref="AK419" ca="1">SUMPRODUCT(AF420:AJ420, EXP(-$E$3*$AF$2:$AJ$2))</f>
        <v>77880.078307140488</v>
      </c>
      <c r="AL419" s="70">
        <f ca="1">MAX(AC420 - $D$11, 0) * EXP(-$E$2*$E$3)</f>
        <v>0</v>
      </c>
    </row>
    <row r="420" spans="7:38" ht="14.55" customHeight="1" x14ac:dyDescent="0.3">
      <c r="G420" s="3">
        <v>418</v>
      </c>
      <c r="H420" s="58">
        <v>0.36265671592249593</v>
      </c>
      <c r="I420" s="58">
        <v>-0.86622802917318054</v>
      </c>
      <c r="J420" s="58">
        <v>-1.197901347978154</v>
      </c>
      <c r="K420" s="59">
        <v>-0.7565628901215965</v>
      </c>
      <c r="L420" s="60">
        <f t="array" ref="L420:O420">TRANSPOSE(MMULT(Option!$B$25:$E$28, TRANSPOSE(H420:K420)))</f>
        <v>0.36265671592249593</v>
      </c>
      <c r="M420" s="60">
        <v>-0.64884841618670475</v>
      </c>
      <c r="N420" s="60">
        <v>-1.1338978688076693</v>
      </c>
      <c r="O420" s="60">
        <v>-0.96345721206034918</v>
      </c>
      <c r="P420" s="56" t="str">
        <f t="shared" si="485"/>
        <v>84/3</v>
      </c>
      <c r="R420" s="80"/>
      <c r="S420" s="3" t="s">
        <v>29</v>
      </c>
      <c r="T420" s="60">
        <f ca="1"/>
        <v>-0.29271646415846131</v>
      </c>
      <c r="U420" s="60">
        <f ca="1"/>
        <v>-1.8601822022768335</v>
      </c>
      <c r="V420" s="60">
        <f ca="1"/>
        <v>0.58719436823628257</v>
      </c>
      <c r="W420" s="60">
        <f ca="1"/>
        <v>-0.21458989480695692</v>
      </c>
      <c r="X420" s="60">
        <f ca="1"/>
        <v>0.31190075670990036</v>
      </c>
      <c r="Y420" s="52">
        <f ca="1">$B$12 * EXP(($E$3 - $C$12^2/2) * Y$2 + $C$12*SQRT(Y$2)*T420)</f>
        <v>92.052148385678507</v>
      </c>
      <c r="Z420" s="52">
        <f ca="1">Y420 * EXP(($E$3 - $C$12^2/2) * (Z$2-Y$2) + $C$12*SQRT(Z$2-Y$2)*U420)</f>
        <v>52.947485676532175</v>
      </c>
      <c r="AA420" s="52">
        <f ca="1">Z420 * EXP(($E$3 - $C$12^2/2) * (AA$2-Z$2) + $C$12*SQRT(AA$2-Z$2)*V420)</f>
        <v>63.463116620820628</v>
      </c>
      <c r="AB420" s="52">
        <f ca="1">AA420 * EXP(($E$3 - $C$12^2/2) * (AB$2-AA$2) + $C$12*SQRT(AB$2-AA$2)*W420)</f>
        <v>59.804560948279949</v>
      </c>
      <c r="AC420" s="52">
        <f ca="1">AB420 * EXP(($E$3 - $C$12^2/2) * (AC$2-AB$2) + $C$12*SQRT(AC$2-AB$2)*X420)</f>
        <v>65.999829263028644</v>
      </c>
      <c r="AD420" s="47"/>
      <c r="AE420" s="3" t="s">
        <v>47</v>
      </c>
      <c r="AF420" s="64">
        <f t="shared" ref="AF420" ca="1" si="526">($B$5*AF422 + (1 + $B$6)*AF421)*$B$2</f>
        <v>0</v>
      </c>
      <c r="AG420" s="64">
        <f t="shared" ref="AG420" ca="1" si="527">($B$5*AG422 + (1 + $B$6)*AG421)*$B$2</f>
        <v>0</v>
      </c>
      <c r="AH420" s="64">
        <f t="shared" ref="AH420" ca="1" si="528">($B$5*AH422 + (1 + $B$6)*AH421)*$B$2</f>
        <v>0</v>
      </c>
      <c r="AI420" s="64">
        <f t="shared" ref="AI420" ca="1" si="529">($B$5*AI422 + (1 + $B$6)*AI421)*$B$2</f>
        <v>0</v>
      </c>
      <c r="AJ420" s="64" cm="1">
        <f t="array" aca="1" ref="AJ420" ca="1">($B$5*AJ422 + (1 + $B$6)*AJ421 + AND(NOT(AF421:AJ421)))*$B$2</f>
        <v>100000</v>
      </c>
      <c r="AK420" s="73"/>
      <c r="AL420" s="70"/>
    </row>
    <row r="421" spans="7:38" ht="14.55" customHeight="1" x14ac:dyDescent="0.3">
      <c r="G421" s="3">
        <v>419</v>
      </c>
      <c r="H421" s="58">
        <v>-0.34648486073915069</v>
      </c>
      <c r="I421" s="58">
        <v>-0.65201661336026506</v>
      </c>
      <c r="J421" s="58">
        <v>-1.4696857270937906</v>
      </c>
      <c r="K421" s="59">
        <v>0.5784340844346374</v>
      </c>
      <c r="L421" s="60">
        <f t="array" ref="L421:O421">TRANSPOSE(MMULT(Option!$B$25:$E$28, TRANSPOSE(H421:K421)))</f>
        <v>-0.34648486073915069</v>
      </c>
      <c r="M421" s="60">
        <v>-0.73617704131409423</v>
      </c>
      <c r="N421" s="60">
        <v>-1.6001717394692363</v>
      </c>
      <c r="O421" s="60">
        <v>-0.1008438972723199</v>
      </c>
      <c r="P421" s="56" t="str">
        <f t="shared" si="485"/>
        <v>84/4</v>
      </c>
      <c r="R421" s="80"/>
      <c r="S421" s="3" t="s">
        <v>31</v>
      </c>
      <c r="T421" s="60">
        <f ca="1"/>
        <v>-2.6347904191202578</v>
      </c>
      <c r="U421" s="60">
        <f ca="1"/>
        <v>-0.94303137675486648</v>
      </c>
      <c r="V421" s="60">
        <f ca="1"/>
        <v>0.41260556694861</v>
      </c>
      <c r="W421" s="60">
        <f ca="1"/>
        <v>1.0700893266248745</v>
      </c>
      <c r="X421" s="60">
        <f ca="1"/>
        <v>0.90994664095255995</v>
      </c>
      <c r="Y421" s="52">
        <f ca="1">$B$13 * EXP(($E$3 - $C$13^2/2) * Y$2 + $C$13*SQRT(Y$2)*T421)</f>
        <v>45.592036369633547</v>
      </c>
      <c r="Z421" s="52">
        <f ca="1">Y421 * EXP(($E$3 - $C$13^2/2) * (Z$2-Y$2) + $C$13*SQRT(Z$2-Y$2)*U421)</f>
        <v>34.529832040399242</v>
      </c>
      <c r="AA421" s="52">
        <f ca="1">Z421 * EXP(($E$3 - $C$13^2/2) * (AA$2-Z$2) + $C$13*SQRT(AA$2-Z$2)*V421)</f>
        <v>39.2756729109555</v>
      </c>
      <c r="AB421" s="52">
        <f ca="1">AA421 * EXP(($E$3 - $C$13^2/2) * (AB$2-AA$2) + $C$13*SQRT(AB$2-AA$2)*W421)</f>
        <v>54.414579055327295</v>
      </c>
      <c r="AC421" s="52">
        <f ca="1">AB421 * EXP(($E$3 - $C$13^2/2) * (AC$2-AB$2) + $C$13*SQRT(AC$2-AB$2)*X421)</f>
        <v>71.852550365203697</v>
      </c>
      <c r="AD421" s="47"/>
      <c r="AE421" s="3" t="s">
        <v>46</v>
      </c>
      <c r="AF421" s="52" t="b">
        <f t="shared" ref="AF421" ca="1" si="530">AF419 &gt;= $B$4</f>
        <v>0</v>
      </c>
      <c r="AG421" s="52" t="b">
        <f t="array" aca="1" ref="AG421" ca="1">AND(AG419 &gt;= $B$4, NOT(OR($AF421:AF421)))</f>
        <v>0</v>
      </c>
      <c r="AH421" s="52" t="b">
        <f t="array" aca="1" ref="AH421" ca="1">AND(AH419 &gt;= $B$4, NOT(OR($AF421:AG421)))</f>
        <v>0</v>
      </c>
      <c r="AI421" s="52" t="b">
        <f t="array" aca="1" ref="AI421" ca="1">AND(AI419 &gt;= $B$4, NOT(OR($AF421:AH421)))</f>
        <v>0</v>
      </c>
      <c r="AJ421" s="52" t="b">
        <f t="array" aca="1" ref="AJ421" ca="1">AND(AJ419 &gt;= $B$4, NOT(OR($AF421:AI421)))</f>
        <v>0</v>
      </c>
      <c r="AK421" s="73"/>
      <c r="AL421" s="70"/>
    </row>
    <row r="422" spans="7:38" ht="14.55" customHeight="1" x14ac:dyDescent="0.3">
      <c r="G422" s="3">
        <v>420</v>
      </c>
      <c r="H422" s="58">
        <v>-0.22421054298279927</v>
      </c>
      <c r="I422" s="58">
        <v>0.53863814997878623</v>
      </c>
      <c r="J422" s="58">
        <v>0.70334523513520408</v>
      </c>
      <c r="K422" s="59">
        <v>8.9191548632991988E-2</v>
      </c>
      <c r="L422" s="60">
        <f t="array" ref="L422:O422">TRANSPOSE(MMULT(Option!$B$25:$E$28, TRANSPOSE(H422:K422)))</f>
        <v>-0.22421054298279927</v>
      </c>
      <c r="M422" s="60">
        <v>0.40398580170063314</v>
      </c>
      <c r="N422" s="60">
        <v>0.6691195592824708</v>
      </c>
      <c r="O422" s="60">
        <v>0.26502237197176348</v>
      </c>
      <c r="P422" s="56" t="str">
        <f t="shared" si="485"/>
        <v>84/5</v>
      </c>
      <c r="R422" s="80"/>
      <c r="S422" s="3" t="s">
        <v>30</v>
      </c>
      <c r="T422" s="60">
        <f ca="1"/>
        <v>-8.4573621507869068E-2</v>
      </c>
      <c r="U422" s="60">
        <f ca="1"/>
        <v>0.30254384746236196</v>
      </c>
      <c r="V422" s="60">
        <f ca="1"/>
        <v>1.3059382630755871</v>
      </c>
      <c r="W422" s="60">
        <f ca="1"/>
        <v>-0.19494771580723663</v>
      </c>
      <c r="X422" s="60">
        <f ca="1"/>
        <v>0.53975825405908062</v>
      </c>
      <c r="Y422" s="52">
        <f ca="1">$B$14 * EXP(($E$3 - $C$14^2/2) * Y$2 + $C$14*SQRT(Y$2)*T422)</f>
        <v>97.983402250481461</v>
      </c>
      <c r="Z422" s="52">
        <f ca="1">Y422 * EXP(($E$3 - $C$14^2/2) * (Z$2-Y$2) + $C$14*SQRT(Z$2-Y$2)*U422)</f>
        <v>107.83057590867774</v>
      </c>
      <c r="AA422" s="52">
        <f ca="1">Z422 * EXP(($E$3 - $C$14^2/2) * (AA$2-Z$2) + $C$14*SQRT(AA$2-Z$2)*V422)</f>
        <v>160.34740340259151</v>
      </c>
      <c r="AB422" s="52">
        <f ca="1">AA422 * EXP(($E$3 - $C$14^2/2) * (AB$2-AA$2) + $C$14*SQRT(AB$2-AA$2)*W422)</f>
        <v>151.99664039764613</v>
      </c>
      <c r="AC422" s="52">
        <f ca="1">AB422 * EXP(($E$3 - $C$14^2/2) * (AC$2-AB$2) + $C$14*SQRT(AC$2-AB$2)*X422)</f>
        <v>179.60965165883022</v>
      </c>
      <c r="AD422" s="47"/>
      <c r="AE422" s="3" t="s">
        <v>68</v>
      </c>
      <c r="AF422" s="52" t="b">
        <f ca="1">AND(AF419&gt;$B$3, NOT(OR($AF421:AF421)))</f>
        <v>0</v>
      </c>
      <c r="AG422" s="52" t="b">
        <f ca="1">AND(AG419&gt;$B$3, NOT(OR($AF421:AG421)))</f>
        <v>0</v>
      </c>
      <c r="AH422" s="52" t="b">
        <f ca="1">AND(AH419&gt;$B$3, NOT(OR($AF421:AH421)))</f>
        <v>0</v>
      </c>
      <c r="AI422" s="52" t="b">
        <f ca="1">AND(AI419&gt;$B$3, NOT(OR($AF421:AI421)))</f>
        <v>0</v>
      </c>
      <c r="AJ422" s="52" t="b">
        <f ca="1">AND(AJ419&gt;$B$3, NOT(OR($AF421:AJ421)))</f>
        <v>0</v>
      </c>
      <c r="AK422" s="74"/>
      <c r="AL422" s="70"/>
    </row>
    <row r="423" spans="7:38" ht="14.55" customHeight="1" x14ac:dyDescent="0.3">
      <c r="G423" s="3">
        <v>421</v>
      </c>
      <c r="H423" s="58">
        <v>0.90645442327708703</v>
      </c>
      <c r="I423" s="58">
        <v>1.2518415863571852</v>
      </c>
      <c r="J423" s="58">
        <v>-0.25930000376985402</v>
      </c>
      <c r="K423" s="59">
        <v>-8.0703762982095931E-2</v>
      </c>
      <c r="L423" s="60">
        <f t="array" ref="L423:O423">TRANSPOSE(MMULT(Option!$B$25:$E$28, TRANSPOSE(H423:K423)))</f>
        <v>0.90645442327708703</v>
      </c>
      <c r="M423" s="60">
        <v>1.5099135348259147</v>
      </c>
      <c r="N423" s="60">
        <v>0.4626450418371863</v>
      </c>
      <c r="O423" s="60">
        <v>0.57067009295480919</v>
      </c>
      <c r="P423" s="56" t="str">
        <f t="shared" si="485"/>
        <v>85/1</v>
      </c>
      <c r="R423" s="80">
        <v>106</v>
      </c>
      <c r="S423" s="3" t="s">
        <v>28</v>
      </c>
      <c r="T423" s="60">
        <f t="array" aca="1" ref="T423:T426" ca="1">TRANSPOSE(OFFSET($L$3, MATCH($R423 &amp; "/" &amp; T$2, $P$3:$P$5002, 0) - 1, 0, 1, $E$1))</f>
        <v>1.2538910089766884</v>
      </c>
      <c r="U423" s="60">
        <f t="array" aca="1" ref="U423:U426" ca="1">TRANSPOSE(OFFSET($L$3, MATCH($R423 &amp; "/" &amp; U$2, $P$3:$P$5002, 0) - 1, 0, 1, $E$1))</f>
        <v>-0.50033978159782022</v>
      </c>
      <c r="V423" s="60">
        <f t="array" aca="1" ref="V423:V426" ca="1">TRANSPOSE(OFFSET($L$3, MATCH($R423 &amp; "/" &amp; V$2, $P$3:$P$5002, 0) - 1, 0, 1, $E$1))</f>
        <v>0.8607420626279767</v>
      </c>
      <c r="W423" s="60">
        <f t="array" aca="1" ref="W423:W426" ca="1">TRANSPOSE(OFFSET($L$3, MATCH($R423 &amp; "/" &amp; W$2, $P$3:$P$5002, 0) - 1, 0, 1, $E$1))</f>
        <v>0.22860784087229549</v>
      </c>
      <c r="X423" s="60">
        <f t="array" aca="1" ref="X423:X426" ca="1">TRANSPOSE(OFFSET($L$3, MATCH($R423 &amp; "/" &amp; X$2, $P$3:$P$5002, 0) - 1, 0, 1, $E$1))</f>
        <v>0.24237772660702603</v>
      </c>
      <c r="Y423" s="52">
        <f ca="1">$B$11 * EXP(($E$3 - $C$11^2/2) * Y$2 + $C$11*SQRT(Y$2)*T423)</f>
        <v>146.39925148124254</v>
      </c>
      <c r="Z423" s="52">
        <f ca="1">Y423 * EXP(($E$3 - $C$11^2/2) * (Z$2-Y$2) + $C$11*SQRT(Z$2-Y$2)*U423)</f>
        <v>126.62570804249607</v>
      </c>
      <c r="AA423" s="52">
        <f ca="1">Z423 * EXP(($E$3 - $C$11^2/2) * (AA$2-Z$2) + $C$11*SQRT(AA$2-Z$2)*V423)</f>
        <v>164.75477775461644</v>
      </c>
      <c r="AB423" s="52">
        <f ca="1">AA423 * EXP(($E$3 - $C$11^2/2) * (AB$2-AA$2) + $C$11*SQRT(AB$2-AA$2)*W423)</f>
        <v>177.33498689959436</v>
      </c>
      <c r="AC423" s="52">
        <f ca="1">AB423 * EXP(($E$3 - $C$11^2/2) * (AC$2-AB$2) + $C$11*SQRT(AC$2-AB$2)*X423)</f>
        <v>191.66591746319853</v>
      </c>
      <c r="AD423" s="47"/>
      <c r="AE423" s="3" t="s">
        <v>69</v>
      </c>
      <c r="AF423" s="20" cm="1">
        <f t="array" aca="1" ref="AF423" ca="1">MIN(Y423:Y426 / $D$11:$D$14)</f>
        <v>1.0911919768216414</v>
      </c>
      <c r="AG423" s="20" cm="1">
        <f t="array" aca="1" ref="AG423" ca="1">MIN(Z423:Z426 / $D$11:$D$14)</f>
        <v>1.0640180072561238</v>
      </c>
      <c r="AH423" s="20" cm="1">
        <f t="array" aca="1" ref="AH423" ca="1">MIN(AA423:AA426 / $D$11:$D$14)</f>
        <v>0.62038646040994094</v>
      </c>
      <c r="AI423" s="20" cm="1">
        <f t="array" aca="1" ref="AI423" ca="1">MIN(AB423:AB426 / $D$11:$D$14)</f>
        <v>0.98191538880276552</v>
      </c>
      <c r="AJ423" s="20" cm="1">
        <f t="array" aca="1" ref="AJ423" ca="1">MIN(AC423:AC426 / $D$11:$D$14)</f>
        <v>1.2658621856173438</v>
      </c>
      <c r="AK423" s="72">
        <f t="array" aca="1" ref="AK423" ca="1">SUMPRODUCT(AF424:AJ424, EXP(-$E$3*$AF$2:$AJ$2))</f>
        <v>129684.05398743137</v>
      </c>
      <c r="AL423" s="70">
        <f ca="1">MAX(AC424 - $D$11, 0) * EXP(-$E$2*$E$3)</f>
        <v>41.698644126830729</v>
      </c>
    </row>
    <row r="424" spans="7:38" ht="14.55" customHeight="1" x14ac:dyDescent="0.3">
      <c r="G424" s="3">
        <v>422</v>
      </c>
      <c r="H424" s="58">
        <v>-1.6916495017436255</v>
      </c>
      <c r="I424" s="58">
        <v>-0.25511426289380906</v>
      </c>
      <c r="J424" s="58">
        <v>-0.12219105420544642</v>
      </c>
      <c r="K424" s="59">
        <v>-0.62078504248500288</v>
      </c>
      <c r="L424" s="60">
        <f t="array" ref="L424:O424">TRANSPOSE(MMULT(Option!$B$25:$E$28, TRANSPOSE(H424:K424)))</f>
        <v>-1.6916495017436255</v>
      </c>
      <c r="M424" s="60">
        <v>-0.91047588481219899</v>
      </c>
      <c r="N424" s="60">
        <v>-0.85078602900028499</v>
      </c>
      <c r="O424" s="60">
        <v>-1.2989221980397827</v>
      </c>
      <c r="P424" s="56" t="str">
        <f t="shared" si="485"/>
        <v>85/2</v>
      </c>
      <c r="R424" s="80"/>
      <c r="S424" s="3" t="s">
        <v>29</v>
      </c>
      <c r="T424" s="60">
        <f ca="1"/>
        <v>0.2742355182018883</v>
      </c>
      <c r="U424" s="60">
        <f ca="1"/>
        <v>0.13227484977382564</v>
      </c>
      <c r="V424" s="60">
        <f ca="1"/>
        <v>-0.75081142360563757</v>
      </c>
      <c r="W424" s="60">
        <f ca="1"/>
        <v>0.97479505260449462</v>
      </c>
      <c r="X424" s="60">
        <f ca="1"/>
        <v>0.71552178179477266</v>
      </c>
      <c r="Y424" s="52">
        <f ca="1">$B$12 * EXP(($E$3 - $C$12^2/2) * Y$2 + $C$12*SQRT(Y$2)*T424)</f>
        <v>109.11919768216414</v>
      </c>
      <c r="Z424" s="52">
        <f ca="1">Y424 * EXP(($E$3 - $C$12^2/2) * (Z$2-Y$2) + $C$12*SQRT(Z$2-Y$2)*U424)</f>
        <v>114.10548144006948</v>
      </c>
      <c r="AA424" s="52">
        <f ca="1">Z424 * EXP(($E$3 - $C$12^2/2) * (AA$2-Z$2) + $C$12*SQRT(AA$2-Z$2)*V424)</f>
        <v>91.549505464586019</v>
      </c>
      <c r="AB424" s="52">
        <f ca="1">AA424 * EXP(($E$3 - $C$12^2/2) * (AB$2-AA$2) + $C$12*SQRT(AB$2-AA$2)*W424)</f>
        <v>123.262765929518</v>
      </c>
      <c r="AC424" s="52">
        <f ca="1">AB424 * EXP(($E$3 - $C$12^2/2) * (AC$2-AB$2) + $C$12*SQRT(AC$2-AB$2)*X424)</f>
        <v>153.54211890026767</v>
      </c>
      <c r="AD424" s="47"/>
      <c r="AE424" s="3" t="s">
        <v>47</v>
      </c>
      <c r="AF424" s="64">
        <f t="shared" ref="AF424" ca="1" si="531">($B$5*AF426 + (1 + $B$6)*AF425)*$B$2</f>
        <v>15000</v>
      </c>
      <c r="AG424" s="64">
        <f t="shared" ref="AG424" ca="1" si="532">($B$5*AG426 + (1 + $B$6)*AG425)*$B$2</f>
        <v>15000</v>
      </c>
      <c r="AH424" s="64">
        <f t="shared" ref="AH424" ca="1" si="533">($B$5*AH426 + (1 + $B$6)*AH425)*$B$2</f>
        <v>0</v>
      </c>
      <c r="AI424" s="64">
        <f t="shared" ref="AI424" ca="1" si="534">($B$5*AI426 + (1 + $B$6)*AI425)*$B$2</f>
        <v>15000</v>
      </c>
      <c r="AJ424" s="64" cm="1">
        <f t="array" aca="1" ref="AJ424" ca="1">($B$5*AJ426 + (1 + $B$6)*AJ425 + AND(NOT(AF425:AJ425)))*$B$2</f>
        <v>114999.99999999999</v>
      </c>
      <c r="AK424" s="73"/>
      <c r="AL424" s="70"/>
    </row>
    <row r="425" spans="7:38" ht="14.55" customHeight="1" x14ac:dyDescent="0.3">
      <c r="G425" s="3">
        <v>423</v>
      </c>
      <c r="H425" s="58">
        <v>-0.6967119528609057</v>
      </c>
      <c r="I425" s="58">
        <v>-0.13944702508070661</v>
      </c>
      <c r="J425" s="58">
        <v>0.83654012323830307</v>
      </c>
      <c r="K425" s="59">
        <v>2.2235268308637854</v>
      </c>
      <c r="L425" s="60">
        <f t="array" ref="L425:O425">TRANSPOSE(MMULT(Option!$B$25:$E$28, TRANSPOSE(H425:K425)))</f>
        <v>-0.6967119528609057</v>
      </c>
      <c r="M425" s="60">
        <v>-0.40649009071811104</v>
      </c>
      <c r="N425" s="60">
        <v>0.41954102668365234</v>
      </c>
      <c r="O425" s="60">
        <v>1.7521899487353094</v>
      </c>
      <c r="P425" s="56" t="str">
        <f t="shared" si="485"/>
        <v>85/3</v>
      </c>
      <c r="R425" s="80"/>
      <c r="S425" s="3" t="s">
        <v>31</v>
      </c>
      <c r="T425" s="60">
        <f ca="1"/>
        <v>0.83252081650706478</v>
      </c>
      <c r="U425" s="60">
        <f ca="1"/>
        <v>0.60653943214523265</v>
      </c>
      <c r="V425" s="60">
        <f ca="1"/>
        <v>0.92983540562155265</v>
      </c>
      <c r="W425" s="60">
        <f ca="1"/>
        <v>-0.18953403435430755</v>
      </c>
      <c r="X425" s="60">
        <f ca="1"/>
        <v>0.97220551112005116</v>
      </c>
      <c r="Y425" s="52">
        <f ca="1">$B$13 * EXP(($E$3 - $C$13^2/2) * Y$2 + $C$13*SQRT(Y$2)*T425)</f>
        <v>129.01471026729627</v>
      </c>
      <c r="Z425" s="52">
        <f ca="1">Y425 * EXP(($E$3 - $C$13^2/2) * (Z$2-Y$2) + $C$13*SQRT(Z$2-Y$2)*U425)</f>
        <v>155.53771782762641</v>
      </c>
      <c r="AA425" s="52">
        <f ca="1">Z425 * EXP(($E$3 - $C$13^2/2) * (AA$2-Z$2) + $C$13*SQRT(AA$2-Z$2)*V425)</f>
        <v>206.61122397067231</v>
      </c>
      <c r="AB425" s="52">
        <f ca="1">AA425 * EXP(($E$3 - $C$13^2/2) * (AB$2-AA$2) + $C$13*SQRT(AB$2-AA$2)*W425)</f>
        <v>196.16941967559254</v>
      </c>
      <c r="AC425" s="52">
        <f ca="1">AB425 * EXP(($E$3 - $C$13^2/2) * (AC$2-AB$2) + $C$13*SQRT(AC$2-AB$2)*X425)</f>
        <v>263.91849523264528</v>
      </c>
      <c r="AD425" s="47"/>
      <c r="AE425" s="3" t="s">
        <v>46</v>
      </c>
      <c r="AF425" s="52" t="b">
        <f t="shared" ref="AF425" ca="1" si="535">AF423 &gt;= $B$4</f>
        <v>0</v>
      </c>
      <c r="AG425" s="52" t="b">
        <f t="array" aca="1" ref="AG425" ca="1">AND(AG423 &gt;= $B$4, NOT(OR($AF425:AF425)))</f>
        <v>0</v>
      </c>
      <c r="AH425" s="52" t="b">
        <f t="array" aca="1" ref="AH425" ca="1">AND(AH423 &gt;= $B$4, NOT(OR($AF425:AG425)))</f>
        <v>0</v>
      </c>
      <c r="AI425" s="52" t="b">
        <f t="array" aca="1" ref="AI425" ca="1">AND(AI423 &gt;= $B$4, NOT(OR($AF425:AH425)))</f>
        <v>0</v>
      </c>
      <c r="AJ425" s="52" t="b">
        <f t="array" aca="1" ref="AJ425" ca="1">AND(AJ423 &gt;= $B$4, NOT(OR($AF425:AI425)))</f>
        <v>0</v>
      </c>
      <c r="AK425" s="73"/>
      <c r="AL425" s="70"/>
    </row>
    <row r="426" spans="7:38" ht="14.55" customHeight="1" x14ac:dyDescent="0.3">
      <c r="G426" s="3">
        <v>424</v>
      </c>
      <c r="H426" s="58">
        <v>-1.1482234161661991</v>
      </c>
      <c r="I426" s="58">
        <v>-1.9427811812714328</v>
      </c>
      <c r="J426" s="58">
        <v>-1.4449589659221442</v>
      </c>
      <c r="K426" s="59">
        <v>-0.29632906474413695</v>
      </c>
      <c r="L426" s="60">
        <f t="array" ref="L426:O426">TRANSPOSE(MMULT(Option!$B$25:$E$28, TRANSPOSE(H426:K426)))</f>
        <v>-1.1482234161661991</v>
      </c>
      <c r="M426" s="60">
        <v>-2.2398777308488924</v>
      </c>
      <c r="N426" s="60">
        <v>-2.2371509033731209</v>
      </c>
      <c r="O426" s="60">
        <v>-1.503817061627831</v>
      </c>
      <c r="P426" s="56" t="str">
        <f t="shared" si="485"/>
        <v>85/4</v>
      </c>
      <c r="R426" s="80"/>
      <c r="S426" s="3" t="s">
        <v>30</v>
      </c>
      <c r="T426" s="60">
        <f ca="1"/>
        <v>1.4262542990354152</v>
      </c>
      <c r="U426" s="60">
        <f ca="1"/>
        <v>-1.252746582738282</v>
      </c>
      <c r="V426" s="60">
        <f ca="1"/>
        <v>-1.8148832892518068</v>
      </c>
      <c r="W426" s="60">
        <f ca="1"/>
        <v>1.5138751181041756</v>
      </c>
      <c r="X426" s="60">
        <f ca="1"/>
        <v>0.8300119870983238</v>
      </c>
      <c r="Y426" s="52">
        <f ca="1">$B$14 * EXP(($E$3 - $C$14^2/2) * Y$2 + $C$14*SQRT(Y$2)*T426)</f>
        <v>154.16854865453203</v>
      </c>
      <c r="Z426" s="52">
        <f ca="1">Y426 * EXP(($E$3 - $C$14^2/2) * (Z$2-Y$2) + $C$14*SQRT(Z$2-Y$2)*U426)</f>
        <v>106.40180072561239</v>
      </c>
      <c r="AA426" s="52">
        <f ca="1">Z426 * EXP(($E$3 - $C$14^2/2) * (AA$2-Z$2) + $C$14*SQRT(AA$2-Z$2)*V426)</f>
        <v>62.038646040994095</v>
      </c>
      <c r="AB426" s="52">
        <f ca="1">AA426 * EXP(($E$3 - $C$14^2/2) * (AB$2-AA$2) + $C$14*SQRT(AB$2-AA$2)*W426)</f>
        <v>98.191538880276553</v>
      </c>
      <c r="AC426" s="52">
        <f ca="1">AB426 * EXP(($E$3 - $C$14^2/2) * (AC$2-AB$2) + $C$14*SQRT(AC$2-AB$2)*X426)</f>
        <v>126.58621856173437</v>
      </c>
      <c r="AD426" s="47"/>
      <c r="AE426" s="3" t="s">
        <v>68</v>
      </c>
      <c r="AF426" s="52" t="b">
        <f ca="1">AND(AF423&gt;$B$3, NOT(OR($AF425:AF425)))</f>
        <v>1</v>
      </c>
      <c r="AG426" s="52" t="b">
        <f ca="1">AND(AG423&gt;$B$3, NOT(OR($AF425:AG425)))</f>
        <v>1</v>
      </c>
      <c r="AH426" s="52" t="b">
        <f ca="1">AND(AH423&gt;$B$3, NOT(OR($AF425:AH425)))</f>
        <v>0</v>
      </c>
      <c r="AI426" s="52" t="b">
        <f ca="1">AND(AI423&gt;$B$3, NOT(OR($AF425:AI425)))</f>
        <v>1</v>
      </c>
      <c r="AJ426" s="52" t="b">
        <f ca="1">AND(AJ423&gt;$B$3, NOT(OR($AF425:AJ425)))</f>
        <v>1</v>
      </c>
      <c r="AK426" s="74"/>
      <c r="AL426" s="70"/>
    </row>
    <row r="427" spans="7:38" ht="14.55" customHeight="1" x14ac:dyDescent="0.3">
      <c r="G427" s="3">
        <v>425</v>
      </c>
      <c r="H427" s="58">
        <v>-0.21055208097449732</v>
      </c>
      <c r="I427" s="58">
        <v>0.21974556073667967</v>
      </c>
      <c r="J427" s="58">
        <v>-0.24319541332608577</v>
      </c>
      <c r="K427" s="59">
        <v>1.7587169215040017</v>
      </c>
      <c r="L427" s="60">
        <f t="array" ref="L427:O427">TRANSPOSE(MMULT(Option!$B$25:$E$28, TRANSPOSE(H427:K427)))</f>
        <v>-0.21055208097449732</v>
      </c>
      <c r="M427" s="60">
        <v>0.11717930075147118</v>
      </c>
      <c r="N427" s="60">
        <v>-0.2402789166516871</v>
      </c>
      <c r="O427" s="60">
        <v>1.431930371589142</v>
      </c>
      <c r="P427" s="56" t="str">
        <f t="shared" si="485"/>
        <v>85/5</v>
      </c>
      <c r="R427" s="80">
        <v>107</v>
      </c>
      <c r="S427" s="3" t="s">
        <v>28</v>
      </c>
      <c r="T427" s="60">
        <f t="array" aca="1" ref="T427:T430" ca="1">TRANSPOSE(OFFSET($L$3, MATCH($R427 &amp; "/" &amp; T$2, $P$3:$P$5002, 0) - 1, 0, 1, $E$1))</f>
        <v>-1.2846254428282116</v>
      </c>
      <c r="U427" s="60">
        <f t="array" aca="1" ref="U427:U430" ca="1">TRANSPOSE(OFFSET($L$3, MATCH($R427 &amp; "/" &amp; U$2, $P$3:$P$5002, 0) - 1, 0, 1, $E$1))</f>
        <v>-0.75306188571141974</v>
      </c>
      <c r="V427" s="60">
        <f t="array" aca="1" ref="V427:V430" ca="1">TRANSPOSE(OFFSET($L$3, MATCH($R427 &amp; "/" &amp; V$2, $P$3:$P$5002, 0) - 1, 0, 1, $E$1))</f>
        <v>6.2616743563975175E-2</v>
      </c>
      <c r="W427" s="60">
        <f t="array" aca="1" ref="W427:W430" ca="1">TRANSPOSE(OFFSET($L$3, MATCH($R427 &amp; "/" &amp; W$2, $P$3:$P$5002, 0) - 1, 0, 1, $E$1))</f>
        <v>1.3545486622800971</v>
      </c>
      <c r="X427" s="60">
        <f t="array" aca="1" ref="X427:X430" ca="1">TRANSPOSE(OFFSET($L$3, MATCH($R427 &amp; "/" &amp; X$2, $P$3:$P$5002, 0) - 1, 0, 1, $E$1))</f>
        <v>1.9880433721495689</v>
      </c>
      <c r="Y427" s="52">
        <f ca="1">$B$11 * EXP(($E$3 - $C$11^2/2) * Y$2 + $C$11*SQRT(Y$2)*T427)</f>
        <v>68.359637343795342</v>
      </c>
      <c r="Z427" s="52">
        <f ca="1">Y427 * EXP(($E$3 - $C$11^2/2) * (Z$2-Y$2) + $C$11*SQRT(Z$2-Y$2)*U427)</f>
        <v>54.809524709920552</v>
      </c>
      <c r="AA427" s="52">
        <f ca="1">Z427 * EXP(($E$3 - $C$11^2/2) * (AA$2-Z$2) + $C$11*SQRT(AA$2-Z$2)*V427)</f>
        <v>56.128797794787161</v>
      </c>
      <c r="AB427" s="52">
        <f ca="1">AA427 * EXP(($E$3 - $C$11^2/2) * (AB$2-AA$2) + $C$11*SQRT(AB$2-AA$2)*W427)</f>
        <v>84.691361677593306</v>
      </c>
      <c r="AC427" s="52">
        <f ca="1">AB427 * EXP(($E$3 - $C$11^2/2) * (AC$2-AB$2) + $C$11*SQRT(AC$2-AB$2)*X427)</f>
        <v>154.53592921021206</v>
      </c>
      <c r="AD427" s="47"/>
      <c r="AE427" s="3" t="s">
        <v>69</v>
      </c>
      <c r="AF427" s="20" cm="1">
        <f t="array" aca="1" ref="AF427" ca="1">MIN(Y427:Y430 / $D$11:$D$14)</f>
        <v>0.61571107767556321</v>
      </c>
      <c r="AG427" s="20" cm="1">
        <f t="array" aca="1" ref="AG427" ca="1">MIN(Z427:Z430 / $D$11:$D$14)</f>
        <v>0.37819192437398752</v>
      </c>
      <c r="AH427" s="20" cm="1">
        <f t="array" aca="1" ref="AH427" ca="1">MIN(AA427:AA430 / $D$11:$D$14)</f>
        <v>0.39492472376638255</v>
      </c>
      <c r="AI427" s="20" cm="1">
        <f t="array" aca="1" ref="AI427" ca="1">MIN(AB427:AB430 / $D$11:$D$14)</f>
        <v>0.55629135500583216</v>
      </c>
      <c r="AJ427" s="20" cm="1">
        <f t="array" aca="1" ref="AJ427" ca="1">MIN(AC427:AC430 / $D$11:$D$14)</f>
        <v>0.61061615804372049</v>
      </c>
      <c r="AK427" s="72">
        <f t="array" aca="1" ref="AK427" ca="1">SUMPRODUCT(AF428:AJ428, EXP(-$E$3*$AF$2:$AJ$2))</f>
        <v>77880.078307140488</v>
      </c>
      <c r="AL427" s="70">
        <f ca="1">MAX(AC428 - $D$11, 0) * EXP(-$E$2*$E$3)</f>
        <v>0</v>
      </c>
    </row>
    <row r="428" spans="7:38" ht="14.55" customHeight="1" x14ac:dyDescent="0.3">
      <c r="G428" s="3">
        <v>426</v>
      </c>
      <c r="H428" s="58">
        <v>-0.43504077949302494</v>
      </c>
      <c r="I428" s="58">
        <v>0.51451699934931006</v>
      </c>
      <c r="J428" s="58">
        <v>-0.27299206852402286</v>
      </c>
      <c r="K428" s="59">
        <v>1.9099157955527988</v>
      </c>
      <c r="L428" s="60">
        <f t="array" ref="L428:O428">TRANSPOSE(MMULT(Option!$B$25:$E$28, TRANSPOSE(H428:K428)))</f>
        <v>-0.43504077949302494</v>
      </c>
      <c r="M428" s="60">
        <v>0.29754630737474158</v>
      </c>
      <c r="N428" s="60">
        <v>-0.27905581651920652</v>
      </c>
      <c r="O428" s="60">
        <v>1.5429874424944647</v>
      </c>
      <c r="P428" s="56" t="str">
        <f t="shared" si="485"/>
        <v>86/1</v>
      </c>
      <c r="R428" s="80"/>
      <c r="S428" s="3" t="s">
        <v>29</v>
      </c>
      <c r="T428" s="60">
        <f ca="1"/>
        <v>-1.6332581840831251</v>
      </c>
      <c r="U428" s="60">
        <f ca="1"/>
        <v>-1.64125340184341</v>
      </c>
      <c r="V428" s="60">
        <f ca="1"/>
        <v>0.12764456930772416</v>
      </c>
      <c r="W428" s="60">
        <f ca="1"/>
        <v>1.1253233426610796</v>
      </c>
      <c r="X428" s="60">
        <f ca="1"/>
        <v>0.293921219077801</v>
      </c>
      <c r="Y428" s="52">
        <f ca="1">$B$12 * EXP(($E$3 - $C$12^2/2) * Y$2 + $C$12*SQRT(Y$2)*T428)</f>
        <v>61.57110776755632</v>
      </c>
      <c r="Z428" s="52">
        <f ca="1">Y428 * EXP(($E$3 - $C$12^2/2) * (Z$2-Y$2) + $C$12*SQRT(Z$2-Y$2)*U428)</f>
        <v>37.819192437398755</v>
      </c>
      <c r="AA428" s="52">
        <f ca="1">Z428 * EXP(($E$3 - $C$12^2/2) * (AA$2-Z$2) + $C$12*SQRT(AA$2-Z$2)*V428)</f>
        <v>39.492472376638254</v>
      </c>
      <c r="AB428" s="52">
        <f ca="1">AA428 * EXP(($E$3 - $C$12^2/2) * (AB$2-AA$2) + $C$12*SQRT(AB$2-AA$2)*W428)</f>
        <v>55.629135500583217</v>
      </c>
      <c r="AC428" s="52">
        <f ca="1">AB428 * EXP(($E$3 - $C$12^2/2) * (AC$2-AB$2) + $C$12*SQRT(AC$2-AB$2)*X428)</f>
        <v>61.061615804372046</v>
      </c>
      <c r="AD428" s="47"/>
      <c r="AE428" s="3" t="s">
        <v>47</v>
      </c>
      <c r="AF428" s="64">
        <f t="shared" ref="AF428" ca="1" si="536">($B$5*AF430 + (1 + $B$6)*AF429)*$B$2</f>
        <v>0</v>
      </c>
      <c r="AG428" s="64">
        <f t="shared" ref="AG428" ca="1" si="537">($B$5*AG430 + (1 + $B$6)*AG429)*$B$2</f>
        <v>0</v>
      </c>
      <c r="AH428" s="64">
        <f t="shared" ref="AH428" ca="1" si="538">($B$5*AH430 + (1 + $B$6)*AH429)*$B$2</f>
        <v>0</v>
      </c>
      <c r="AI428" s="64">
        <f t="shared" ref="AI428" ca="1" si="539">($B$5*AI430 + (1 + $B$6)*AI429)*$B$2</f>
        <v>0</v>
      </c>
      <c r="AJ428" s="64" cm="1">
        <f t="array" aca="1" ref="AJ428" ca="1">($B$5*AJ430 + (1 + $B$6)*AJ429 + AND(NOT(AF429:AJ429)))*$B$2</f>
        <v>100000</v>
      </c>
      <c r="AK428" s="73"/>
      <c r="AL428" s="70"/>
    </row>
    <row r="429" spans="7:38" ht="14.55" customHeight="1" x14ac:dyDescent="0.3">
      <c r="G429" s="3">
        <v>427</v>
      </c>
      <c r="H429" s="58">
        <v>1.5150131723721685</v>
      </c>
      <c r="I429" s="58">
        <v>1.7350073666520742</v>
      </c>
      <c r="J429" s="58">
        <v>-1.7418607804789679</v>
      </c>
      <c r="K429" s="59">
        <v>0.97447207324965945</v>
      </c>
      <c r="L429" s="60">
        <f t="array" ref="L429:O429">TRANSPOSE(MMULT(Option!$B$25:$E$28, TRANSPOSE(H429:K429)))</f>
        <v>1.5150131723721685</v>
      </c>
      <c r="M429" s="60">
        <v>2.1961657867466937</v>
      </c>
      <c r="N429" s="60">
        <v>-0.46955701099952041</v>
      </c>
      <c r="O429" s="60">
        <v>1.5548484610691342</v>
      </c>
      <c r="P429" s="56" t="str">
        <f t="shared" si="485"/>
        <v>86/2</v>
      </c>
      <c r="R429" s="80"/>
      <c r="S429" s="3" t="s">
        <v>31</v>
      </c>
      <c r="T429" s="60">
        <f ca="1"/>
        <v>-0.27471640635366668</v>
      </c>
      <c r="U429" s="60">
        <f ca="1"/>
        <v>-0.31379359846561533</v>
      </c>
      <c r="V429" s="60">
        <f ca="1"/>
        <v>0.61825512089503465</v>
      </c>
      <c r="W429" s="60">
        <f ca="1"/>
        <v>0.83947367681801988</v>
      </c>
      <c r="X429" s="60">
        <f ca="1"/>
        <v>2.1325554823959703</v>
      </c>
      <c r="Y429" s="52">
        <f ca="1">$B$13 * EXP(($E$3 - $C$13^2/2) * Y$2 + $C$13*SQRT(Y$2)*T429)</f>
        <v>92.550576131326196</v>
      </c>
      <c r="Z429" s="52">
        <f ca="1">Y429 * EXP(($E$3 - $C$13^2/2) * (Z$2-Y$2) + $C$13*SQRT(Z$2-Y$2)*U429)</f>
        <v>84.657794589123341</v>
      </c>
      <c r="AA429" s="52">
        <f ca="1">Z429 * EXP(($E$3 - $C$13^2/2) * (AA$2-Z$2) + $C$13*SQRT(AA$2-Z$2)*V429)</f>
        <v>102.42119983442808</v>
      </c>
      <c r="AB429" s="52">
        <f ca="1">AA429 * EXP(($E$3 - $C$13^2/2) * (AB$2-AA$2) + $C$13*SQRT(AB$2-AA$2)*W429)</f>
        <v>132.41432385354472</v>
      </c>
      <c r="AC429" s="52">
        <f ca="1">AB429 * EXP(($E$3 - $C$13^2/2) * (AC$2-AB$2) + $C$13*SQRT(AC$2-AB$2)*X429)</f>
        <v>252.32109642368948</v>
      </c>
      <c r="AD429" s="47"/>
      <c r="AE429" s="3" t="s">
        <v>46</v>
      </c>
      <c r="AF429" s="52" t="b">
        <f t="shared" ref="AF429" ca="1" si="540">AF427 &gt;= $B$4</f>
        <v>0</v>
      </c>
      <c r="AG429" s="52" t="b">
        <f t="array" aca="1" ref="AG429" ca="1">AND(AG427 &gt;= $B$4, NOT(OR($AF429:AF429)))</f>
        <v>0</v>
      </c>
      <c r="AH429" s="52" t="b">
        <f t="array" aca="1" ref="AH429" ca="1">AND(AH427 &gt;= $B$4, NOT(OR($AF429:AG429)))</f>
        <v>0</v>
      </c>
      <c r="AI429" s="52" t="b">
        <f t="array" aca="1" ref="AI429" ca="1">AND(AI427 &gt;= $B$4, NOT(OR($AF429:AH429)))</f>
        <v>0</v>
      </c>
      <c r="AJ429" s="52" t="b">
        <f t="array" aca="1" ref="AJ429" ca="1">AND(AJ427 &gt;= $B$4, NOT(OR($AF429:AI429)))</f>
        <v>0</v>
      </c>
      <c r="AK429" s="73"/>
      <c r="AL429" s="70"/>
    </row>
    <row r="430" spans="7:38" ht="14.55" customHeight="1" x14ac:dyDescent="0.3">
      <c r="G430" s="3">
        <v>428</v>
      </c>
      <c r="H430" s="58">
        <v>0.19244253801656433</v>
      </c>
      <c r="I430" s="58">
        <v>0.47918906012910412</v>
      </c>
      <c r="J430" s="58">
        <v>-1.3330666234653505</v>
      </c>
      <c r="K430" s="59">
        <v>1.8617983142113514</v>
      </c>
      <c r="L430" s="60">
        <f t="array" ref="L430:O430">TRANSPOSE(MMULT(Option!$B$25:$E$28, TRANSPOSE(H430:K430)))</f>
        <v>0.19244253801656433</v>
      </c>
      <c r="M430" s="60">
        <v>0.51616104325389878</v>
      </c>
      <c r="N430" s="60">
        <v>-0.96838766749930627</v>
      </c>
      <c r="O430" s="60">
        <v>1.5366190271010214</v>
      </c>
      <c r="P430" s="56" t="str">
        <f t="shared" si="485"/>
        <v>86/3</v>
      </c>
      <c r="R430" s="80"/>
      <c r="S430" s="3" t="s">
        <v>30</v>
      </c>
      <c r="T430" s="60">
        <f ca="1"/>
        <v>-0.27160798974480044</v>
      </c>
      <c r="U430" s="60">
        <f ca="1"/>
        <v>-1.3967087334102315</v>
      </c>
      <c r="V430" s="60">
        <f ca="1"/>
        <v>0.952097857270223</v>
      </c>
      <c r="W430" s="60">
        <f ca="1"/>
        <v>1.4387198637851526</v>
      </c>
      <c r="X430" s="60">
        <f ca="1"/>
        <v>-0.36056377424312536</v>
      </c>
      <c r="Y430" s="52">
        <f ca="1">$B$14 * EXP(($E$3 - $C$14^2/2) * Y$2 + $C$14*SQRT(Y$2)*T430)</f>
        <v>92.636922109361834</v>
      </c>
      <c r="Z430" s="52">
        <f ca="1">Y430 * EXP(($E$3 - $C$14^2/2) * (Z$2-Y$2) + $C$14*SQRT(Z$2-Y$2)*U430)</f>
        <v>61.232320878456221</v>
      </c>
      <c r="AA430" s="52">
        <f ca="1">Z430 * EXP(($E$3 - $C$14^2/2) * (AA$2-Z$2) + $C$14*SQRT(AA$2-Z$2)*V430)</f>
        <v>81.884074894765959</v>
      </c>
      <c r="AB430" s="52">
        <f ca="1">AA430 * EXP(($E$3 - $C$14^2/2) * (AB$2-AA$2) + $C$14*SQRT(AB$2-AA$2)*W430)</f>
        <v>126.71246764392625</v>
      </c>
      <c r="AC430" s="52">
        <f ca="1">AB430 * EXP(($E$3 - $C$14^2/2) * (AC$2-AB$2) + $C$14*SQRT(AC$2-AB$2)*X430)</f>
        <v>114.29140293844712</v>
      </c>
      <c r="AD430" s="47"/>
      <c r="AE430" s="3" t="s">
        <v>68</v>
      </c>
      <c r="AF430" s="52" t="b">
        <f ca="1">AND(AF427&gt;$B$3, NOT(OR($AF429:AF429)))</f>
        <v>0</v>
      </c>
      <c r="AG430" s="52" t="b">
        <f ca="1">AND(AG427&gt;$B$3, NOT(OR($AF429:AG429)))</f>
        <v>0</v>
      </c>
      <c r="AH430" s="52" t="b">
        <f ca="1">AND(AH427&gt;$B$3, NOT(OR($AF429:AH429)))</f>
        <v>0</v>
      </c>
      <c r="AI430" s="52" t="b">
        <f ca="1">AND(AI427&gt;$B$3, NOT(OR($AF429:AI429)))</f>
        <v>0</v>
      </c>
      <c r="AJ430" s="52" t="b">
        <f ca="1">AND(AJ427&gt;$B$3, NOT(OR($AF429:AJ429)))</f>
        <v>0</v>
      </c>
      <c r="AK430" s="74"/>
      <c r="AL430" s="70"/>
    </row>
    <row r="431" spans="7:38" ht="14.55" customHeight="1" x14ac:dyDescent="0.3">
      <c r="G431" s="3">
        <v>429</v>
      </c>
      <c r="H431" s="58">
        <v>-0.36695776088771642</v>
      </c>
      <c r="I431" s="58">
        <v>-0.48949712102145071</v>
      </c>
      <c r="J431" s="58">
        <v>-0.32292932302198263</v>
      </c>
      <c r="K431" s="59">
        <v>-1.0156692202105575</v>
      </c>
      <c r="L431" s="60">
        <f t="array" ref="L431:O431">TRANSPOSE(MMULT(Option!$B$25:$E$28, TRANSPOSE(H431:K431)))</f>
        <v>-0.36695776088771642</v>
      </c>
      <c r="M431" s="60">
        <v>-0.59541462626383801</v>
      </c>
      <c r="N431" s="60">
        <v>-0.55859561409109437</v>
      </c>
      <c r="O431" s="60">
        <v>-1.2077600462714371</v>
      </c>
      <c r="P431" s="56" t="str">
        <f t="shared" si="485"/>
        <v>86/4</v>
      </c>
      <c r="R431" s="80">
        <v>108</v>
      </c>
      <c r="S431" s="3" t="s">
        <v>28</v>
      </c>
      <c r="T431" s="60">
        <f t="array" aca="1" ref="T431:T434" ca="1">TRANSPOSE(OFFSET($L$3, MATCH($R431 &amp; "/" &amp; T$2, $P$3:$P$5002, 0) - 1, 0, 1, $E$1))</f>
        <v>0.83764635144885069</v>
      </c>
      <c r="U431" s="60">
        <f t="array" aca="1" ref="U431:U434" ca="1">TRANSPOSE(OFFSET($L$3, MATCH($R431 &amp; "/" &amp; U$2, $P$3:$P$5002, 0) - 1, 0, 1, $E$1))</f>
        <v>-9.5029988718036931E-2</v>
      </c>
      <c r="V431" s="60">
        <f t="array" aca="1" ref="V431:V434" ca="1">TRANSPOSE(OFFSET($L$3, MATCH($R431 &amp; "/" &amp; V$2, $P$3:$P$5002, 0) - 1, 0, 1, $E$1))</f>
        <v>0.20184533804315752</v>
      </c>
      <c r="W431" s="60">
        <f t="array" aca="1" ref="W431:W434" ca="1">TRANSPOSE(OFFSET($L$3, MATCH($R431 &amp; "/" &amp; W$2, $P$3:$P$5002, 0) - 1, 0, 1, $E$1))</f>
        <v>-0.16810102625727977</v>
      </c>
      <c r="X431" s="60">
        <f t="array" aca="1" ref="X431:X434" ca="1">TRANSPOSE(OFFSET($L$3, MATCH($R431 &amp; "/" &amp; X$2, $P$3:$P$5002, 0) - 1, 0, 1, $E$1))</f>
        <v>-4.6302899965168252E-2</v>
      </c>
      <c r="Y431" s="52">
        <f ca="1">$B$11 * EXP(($E$3 - $C$11^2/2) * Y$2 + $C$11*SQRT(Y$2)*T431)</f>
        <v>129.2132436883204</v>
      </c>
      <c r="Z431" s="52">
        <f ca="1">Y431 * EXP(($E$3 - $C$11^2/2) * (Z$2-Y$2) + $C$11*SQRT(Z$2-Y$2)*U431)</f>
        <v>126.21099814037598</v>
      </c>
      <c r="AA431" s="52">
        <f ca="1">Z431 * EXP(($E$3 - $C$11^2/2) * (AA$2-Z$2) + $C$11*SQRT(AA$2-Z$2)*V431)</f>
        <v>134.76178931229592</v>
      </c>
      <c r="AB431" s="52">
        <f ca="1">AA431 * EXP(($E$3 - $C$11^2/2) * (AB$2-AA$2) + $C$11*SQRT(AB$2-AA$2)*W431)</f>
        <v>128.77650576089979</v>
      </c>
      <c r="AC431" s="52">
        <f ca="1">AB431 * EXP(($E$3 - $C$11^2/2) * (AC$2-AB$2) + $C$11*SQRT(AC$2-AB$2)*X431)</f>
        <v>127.63664527475547</v>
      </c>
      <c r="AD431" s="47"/>
      <c r="AE431" s="3" t="s">
        <v>69</v>
      </c>
      <c r="AF431" s="20" cm="1">
        <f t="array" aca="1" ref="AF431" ca="1">MIN(Y431:Y434 / $D$11:$D$14)</f>
        <v>1.1869908774108513</v>
      </c>
      <c r="AG431" s="20" cm="1">
        <f t="array" aca="1" ref="AG431" ca="1">MIN(Z431:Z434 / $D$11:$D$14)</f>
        <v>1.2232073388129339</v>
      </c>
      <c r="AH431" s="20" cm="1">
        <f t="array" aca="1" ref="AH431" ca="1">MIN(AA431:AA434 / $D$11:$D$14)</f>
        <v>1.2811754074438404</v>
      </c>
      <c r="AI431" s="20" cm="1">
        <f t="array" aca="1" ref="AI431" ca="1">MIN(AB431:AB434 / $D$11:$D$14)</f>
        <v>0.93044034470096715</v>
      </c>
      <c r="AJ431" s="20" cm="1">
        <f t="array" aca="1" ref="AJ431" ca="1">MIN(AC431:AC434 / $D$11:$D$14)</f>
        <v>0.8617859357040446</v>
      </c>
      <c r="AK431" s="72">
        <f t="array" aca="1" ref="AK431" ca="1">SUMPRODUCT(AF432:AJ432, EXP(-$E$3*$AF$2:$AJ$2))</f>
        <v>142594.67363380725</v>
      </c>
      <c r="AL431" s="70">
        <f ca="1">MAX(AC432 - $D$11, 0) * EXP(-$E$2*$E$3)</f>
        <v>11.209280003316648</v>
      </c>
    </row>
    <row r="432" spans="7:38" ht="14.55" customHeight="1" x14ac:dyDescent="0.3">
      <c r="G432" s="3">
        <v>430</v>
      </c>
      <c r="H432" s="58">
        <v>1.0913767828331198</v>
      </c>
      <c r="I432" s="58">
        <v>-1.027953688031646</v>
      </c>
      <c r="J432" s="58">
        <v>1.7208296495753377E-2</v>
      </c>
      <c r="K432" s="59">
        <v>1.1249691406787903</v>
      </c>
      <c r="L432" s="60">
        <f t="array" ref="L432:O432">TRANSPOSE(MMULT(Option!$B$25:$E$28, TRANSPOSE(H432:K432)))</f>
        <v>1.0913767828331198</v>
      </c>
      <c r="M432" s="60">
        <v>-0.50558440412955985</v>
      </c>
      <c r="N432" s="60">
        <v>0.18248347108313318</v>
      </c>
      <c r="O432" s="60">
        <v>1.1340939836752726</v>
      </c>
      <c r="P432" s="56" t="str">
        <f t="shared" si="485"/>
        <v>86/5</v>
      </c>
      <c r="R432" s="80"/>
      <c r="S432" s="3" t="s">
        <v>29</v>
      </c>
      <c r="T432" s="60">
        <f ca="1"/>
        <v>2.6089518569890151</v>
      </c>
      <c r="U432" s="60">
        <f ca="1"/>
        <v>-0.7285514373165537</v>
      </c>
      <c r="V432" s="60">
        <f ca="1"/>
        <v>-0.47644207734046007</v>
      </c>
      <c r="W432" s="60">
        <f ca="1"/>
        <v>-6.1488868709414959E-2</v>
      </c>
      <c r="X432" s="60">
        <f ca="1"/>
        <v>-0.97757045359825856</v>
      </c>
      <c r="Y432" s="52">
        <f ca="1">$B$12 * EXP(($E$3 - $C$12^2/2) * Y$2 + $C$12*SQRT(Y$2)*T432)</f>
        <v>219.83026878911258</v>
      </c>
      <c r="Z432" s="52">
        <f ca="1">Y432 * EXP(($E$3 - $C$12^2/2) * (Z$2-Y$2) + $C$12*SQRT(Z$2-Y$2)*U432)</f>
        <v>177.5567563500523</v>
      </c>
      <c r="AA432" s="52">
        <f ca="1">Z432 * EXP(($E$3 - $C$12^2/2) * (AA$2-Z$2) + $C$12*SQRT(AA$2-Z$2)*V432)</f>
        <v>154.67987965105556</v>
      </c>
      <c r="AB432" s="52">
        <f ca="1">AA432 * EXP(($E$3 - $C$12^2/2) * (AB$2-AA$2) + $C$12*SQRT(AB$2-AA$2)*W432)</f>
        <v>152.6138733782598</v>
      </c>
      <c r="AC432" s="52">
        <f ca="1">AB432 * EXP(($E$3 - $C$12^2/2) * (AC$2-AB$2) + $C$12*SQRT(AC$2-AB$2)*X432)</f>
        <v>114.39300042702823</v>
      </c>
      <c r="AD432" s="47"/>
      <c r="AE432" s="3" t="s">
        <v>47</v>
      </c>
      <c r="AF432" s="64">
        <f t="shared" ref="AF432" ca="1" si="541">($B$5*AF434 + (1 + $B$6)*AF433)*$B$2</f>
        <v>15000</v>
      </c>
      <c r="AG432" s="64">
        <f t="shared" ref="AG432" ca="1" si="542">($B$5*AG434 + (1 + $B$6)*AG433)*$B$2</f>
        <v>15000</v>
      </c>
      <c r="AH432" s="64">
        <f t="shared" ref="AH432" ca="1" si="543">($B$5*AH434 + (1 + $B$6)*AH433)*$B$2</f>
        <v>15000</v>
      </c>
      <c r="AI432" s="64">
        <f t="shared" ref="AI432" ca="1" si="544">($B$5*AI434 + (1 + $B$6)*AI433)*$B$2</f>
        <v>15000</v>
      </c>
      <c r="AJ432" s="64" cm="1">
        <f t="array" aca="1" ref="AJ432" ca="1">($B$5*AJ434 + (1 + $B$6)*AJ433 + AND(NOT(AF433:AJ433)))*$B$2</f>
        <v>114999.99999999999</v>
      </c>
      <c r="AK432" s="73"/>
      <c r="AL432" s="70"/>
    </row>
    <row r="433" spans="7:38" ht="14.55" customHeight="1" x14ac:dyDescent="0.3">
      <c r="G433" s="3">
        <v>431</v>
      </c>
      <c r="H433" s="58">
        <v>-0.71364090313181217</v>
      </c>
      <c r="I433" s="58">
        <v>-0.82192263245721831</v>
      </c>
      <c r="J433" s="58">
        <v>0.27730543614281483</v>
      </c>
      <c r="K433" s="59">
        <v>-2.4836895901633298</v>
      </c>
      <c r="L433" s="60">
        <f t="array" ref="L433:O433">TRANSPOSE(MMULT(Option!$B$25:$E$28, TRANSPOSE(H433:K433)))</f>
        <v>-0.71364090313181217</v>
      </c>
      <c r="M433" s="60">
        <v>-1.038760896979239</v>
      </c>
      <c r="N433" s="60">
        <v>-0.25712607277843946</v>
      </c>
      <c r="O433" s="60">
        <v>-2.5734664454548275</v>
      </c>
      <c r="P433" s="56" t="str">
        <f t="shared" si="485"/>
        <v>87/1</v>
      </c>
      <c r="R433" s="80"/>
      <c r="S433" s="3" t="s">
        <v>31</v>
      </c>
      <c r="T433" s="60">
        <f ca="1"/>
        <v>1.7521753198644021</v>
      </c>
      <c r="U433" s="60">
        <f ca="1"/>
        <v>-4.7710148078994624E-2</v>
      </c>
      <c r="V433" s="60">
        <f ca="1"/>
        <v>-0.92853869302075187</v>
      </c>
      <c r="W433" s="60">
        <f ca="1"/>
        <v>-0.40967473256411258</v>
      </c>
      <c r="X433" s="60">
        <f ca="1"/>
        <v>1.2605903688192384</v>
      </c>
      <c r="Y433" s="52">
        <f ca="1">$B$13 * EXP(($E$3 - $C$13^2/2) * Y$2 + $C$13*SQRT(Y$2)*T433)</f>
        <v>170.00413868289323</v>
      </c>
      <c r="Z433" s="52">
        <f ca="1">Y433 * EXP(($E$3 - $C$13^2/2) * (Z$2-Y$2) + $C$13*SQRT(Z$2-Y$2)*U433)</f>
        <v>168.42823222078619</v>
      </c>
      <c r="AA433" s="52">
        <f ca="1">Z433 * EXP(($E$3 - $C$13^2/2) * (AA$2-Z$2) + $C$13*SQRT(AA$2-Z$2)*V433)</f>
        <v>128.11754074438403</v>
      </c>
      <c r="AB433" s="52">
        <f ca="1">AA433 * EXP(($E$3 - $C$13^2/2) * (AB$2-AA$2) + $C$13*SQRT(AB$2-AA$2)*W433)</f>
        <v>113.86866351858423</v>
      </c>
      <c r="AC433" s="52">
        <f ca="1">AB433 * EXP(($E$3 - $C$13^2/2) * (AC$2-AB$2) + $C$13*SQRT(AC$2-AB$2)*X433)</f>
        <v>167.03824872837092</v>
      </c>
      <c r="AD433" s="47"/>
      <c r="AE433" s="3" t="s">
        <v>46</v>
      </c>
      <c r="AF433" s="52" t="b">
        <f t="shared" ref="AF433" ca="1" si="545">AF431 &gt;= $B$4</f>
        <v>0</v>
      </c>
      <c r="AG433" s="52" t="b">
        <f t="array" aca="1" ref="AG433" ca="1">AND(AG431 &gt;= $B$4, NOT(OR($AF433:AF433)))</f>
        <v>0</v>
      </c>
      <c r="AH433" s="52" t="b">
        <f t="array" aca="1" ref="AH433" ca="1">AND(AH431 &gt;= $B$4, NOT(OR($AF433:AG433)))</f>
        <v>0</v>
      </c>
      <c r="AI433" s="52" t="b">
        <f t="array" aca="1" ref="AI433" ca="1">AND(AI431 &gt;= $B$4, NOT(OR($AF433:AH433)))</f>
        <v>0</v>
      </c>
      <c r="AJ433" s="52" t="b">
        <f t="array" aca="1" ref="AJ433" ca="1">AND(AJ431 &gt;= $B$4, NOT(OR($AF433:AI433)))</f>
        <v>0</v>
      </c>
      <c r="AK433" s="73"/>
      <c r="AL433" s="70"/>
    </row>
    <row r="434" spans="7:38" ht="14.55" customHeight="1" x14ac:dyDescent="0.3">
      <c r="G434" s="3">
        <v>432</v>
      </c>
      <c r="H434" s="58">
        <v>0.96101502044234099</v>
      </c>
      <c r="I434" s="58">
        <v>-0.44706744819106886</v>
      </c>
      <c r="J434" s="58">
        <v>0.15512180580114682</v>
      </c>
      <c r="K434" s="59">
        <v>0.8299239363443599</v>
      </c>
      <c r="L434" s="60">
        <f t="array" ref="L434:O434">TRANSPOSE(MMULT(Option!$B$25:$E$28, TRANSPOSE(H434:K434)))</f>
        <v>0.96101502044234099</v>
      </c>
      <c r="M434" s="60">
        <v>-2.5338076240327856E-2</v>
      </c>
      <c r="N434" s="60">
        <v>0.40358131320952639</v>
      </c>
      <c r="O434" s="60">
        <v>1.0083173450877583</v>
      </c>
      <c r="P434" s="56" t="str">
        <f t="shared" si="485"/>
        <v>87/2</v>
      </c>
      <c r="R434" s="80"/>
      <c r="S434" s="3" t="s">
        <v>30</v>
      </c>
      <c r="T434" s="60">
        <f ca="1"/>
        <v>0.55473810060565809</v>
      </c>
      <c r="U434" s="60">
        <f ca="1"/>
        <v>8.3516483721942092E-2</v>
      </c>
      <c r="V434" s="60">
        <f ca="1"/>
        <v>0.66612993303455115</v>
      </c>
      <c r="W434" s="60">
        <f ca="1"/>
        <v>-1.611375570594066</v>
      </c>
      <c r="X434" s="60">
        <f ca="1"/>
        <v>-0.27217019213013188</v>
      </c>
      <c r="Y434" s="52">
        <f ca="1">$B$14 * EXP(($E$3 - $C$14^2/2) * Y$2 + $C$14*SQRT(Y$2)*T434)</f>
        <v>118.69908774108512</v>
      </c>
      <c r="Z434" s="52">
        <f ca="1">Y434 * EXP(($E$3 - $C$14^2/2) * (Z$2-Y$2) + $C$14*SQRT(Z$2-Y$2)*U434)</f>
        <v>122.32073388129339</v>
      </c>
      <c r="AA434" s="52">
        <f ca="1">Z434 * EXP(($E$3 - $C$14^2/2) * (AA$2-Z$2) + $C$14*SQRT(AA$2-Z$2)*V434)</f>
        <v>150.12759129945186</v>
      </c>
      <c r="AB434" s="52">
        <f ca="1">AA434 * EXP(($E$3 - $C$14^2/2) * (AB$2-AA$2) + $C$14*SQRT(AB$2-AA$2)*W434)</f>
        <v>93.044034470096719</v>
      </c>
      <c r="AC434" s="52">
        <f ca="1">AB434 * EXP(($E$3 - $C$14^2/2) * (AC$2-AB$2) + $C$14*SQRT(AC$2-AB$2)*X434)</f>
        <v>86.178593570404459</v>
      </c>
      <c r="AD434" s="47"/>
      <c r="AE434" s="3" t="s">
        <v>68</v>
      </c>
      <c r="AF434" s="52" t="b">
        <f ca="1">AND(AF431&gt;$B$3, NOT(OR($AF433:AF433)))</f>
        <v>1</v>
      </c>
      <c r="AG434" s="52" t="b">
        <f ca="1">AND(AG431&gt;$B$3, NOT(OR($AF433:AG433)))</f>
        <v>1</v>
      </c>
      <c r="AH434" s="52" t="b">
        <f ca="1">AND(AH431&gt;$B$3, NOT(OR($AF433:AH433)))</f>
        <v>1</v>
      </c>
      <c r="AI434" s="52" t="b">
        <f ca="1">AND(AI431&gt;$B$3, NOT(OR($AF433:AI433)))</f>
        <v>1</v>
      </c>
      <c r="AJ434" s="52" t="b">
        <f ca="1">AND(AJ431&gt;$B$3, NOT(OR($AF433:AJ433)))</f>
        <v>1</v>
      </c>
      <c r="AK434" s="74"/>
      <c r="AL434" s="70"/>
    </row>
    <row r="435" spans="7:38" ht="14.55" customHeight="1" x14ac:dyDescent="0.3">
      <c r="G435" s="3">
        <v>433</v>
      </c>
      <c r="H435" s="58">
        <v>1.5997764500954168</v>
      </c>
      <c r="I435" s="58">
        <v>0.21780845890855532</v>
      </c>
      <c r="J435" s="58">
        <v>2.1114943823427592</v>
      </c>
      <c r="K435" s="59">
        <v>0.76518117554968068</v>
      </c>
      <c r="L435" s="60">
        <f t="array" ref="L435:O435">TRANSPOSE(MMULT(Option!$B$25:$E$28, TRANSPOSE(H435:K435)))</f>
        <v>1.5997764500954168</v>
      </c>
      <c r="M435" s="60">
        <v>0.83953533002819347</v>
      </c>
      <c r="N435" s="60">
        <v>2.5514929924753051</v>
      </c>
      <c r="O435" s="60">
        <v>1.7643297382276728</v>
      </c>
      <c r="P435" s="56" t="str">
        <f t="shared" si="485"/>
        <v>87/3</v>
      </c>
      <c r="R435" s="80">
        <v>109</v>
      </c>
      <c r="S435" s="3" t="s">
        <v>28</v>
      </c>
      <c r="T435" s="60">
        <f t="array" aca="1" ref="T435:T438" ca="1">TRANSPOSE(OFFSET($L$3, MATCH($R435 &amp; "/" &amp; T$2, $P$3:$P$5002, 0) - 1, 0, 1, $E$1))</f>
        <v>-0.15980954513094486</v>
      </c>
      <c r="U435" s="60">
        <f t="array" aca="1" ref="U435:U438" ca="1">TRANSPOSE(OFFSET($L$3, MATCH($R435 &amp; "/" &amp; U$2, $P$3:$P$5002, 0) - 1, 0, 1, $E$1))</f>
        <v>-0.99745062664383488</v>
      </c>
      <c r="V435" s="60">
        <f t="array" aca="1" ref="V435:V438" ca="1">TRANSPOSE(OFFSET($L$3, MATCH($R435 &amp; "/" &amp; V$2, $P$3:$P$5002, 0) - 1, 0, 1, $E$1))</f>
        <v>-1.0352316444094984</v>
      </c>
      <c r="W435" s="60">
        <f t="array" aca="1" ref="W435:W438" ca="1">TRANSPOSE(OFFSET($L$3, MATCH($R435 &amp; "/" &amp; W$2, $P$3:$P$5002, 0) - 1, 0, 1, $E$1))</f>
        <v>-0.50813648779729959</v>
      </c>
      <c r="X435" s="60">
        <f t="array" aca="1" ref="X435:X438" ca="1">TRANSPOSE(OFFSET($L$3, MATCH($R435 &amp; "/" &amp; X$2, $P$3:$P$5002, 0) - 1, 0, 1, $E$1))</f>
        <v>-0.86844081670480566</v>
      </c>
      <c r="Y435" s="52">
        <f ca="1">$B$11 * EXP(($E$3 - $C$11^2/2) * Y$2 + $C$11*SQRT(Y$2)*T435)</f>
        <v>95.796612329715586</v>
      </c>
      <c r="Z435" s="52">
        <f ca="1">Y435 * EXP(($E$3 - $C$11^2/2) * (Z$2-Y$2) + $C$11*SQRT(Z$2-Y$2)*U435)</f>
        <v>71.378173865537903</v>
      </c>
      <c r="AA435" s="52">
        <f ca="1">Z435 * EXP(($E$3 - $C$11^2/2) * (AA$2-Z$2) + $C$11*SQRT(AA$2-Z$2)*V435)</f>
        <v>52.584565290058364</v>
      </c>
      <c r="AB435" s="52">
        <f ca="1">AA435 * EXP(($E$3 - $C$11^2/2) * (AB$2-AA$2) + $C$11*SQRT(AB$2-AA$2)*W435)</f>
        <v>45.375925759659118</v>
      </c>
      <c r="AC435" s="52">
        <f ca="1">AB435 * EXP(($E$3 - $C$11^2/2) * (AC$2-AB$2) + $C$11*SQRT(AC$2-AB$2)*X435)</f>
        <v>35.143843367361136</v>
      </c>
      <c r="AD435" s="47"/>
      <c r="AE435" s="3" t="s">
        <v>69</v>
      </c>
      <c r="AF435" s="20" cm="1">
        <f t="array" aca="1" ref="AF435" ca="1">MIN(Y435:Y438 / $D$11:$D$14)</f>
        <v>0.40195466301478588</v>
      </c>
      <c r="AG435" s="20" cm="1">
        <f t="array" aca="1" ref="AG435" ca="1">MIN(Z435:Z438 / $D$11:$D$14)</f>
        <v>0.45941439811187068</v>
      </c>
      <c r="AH435" s="20" cm="1">
        <f t="array" aca="1" ref="AH435" ca="1">MIN(AA435:AA438 / $D$11:$D$14)</f>
        <v>0.31831043366146583</v>
      </c>
      <c r="AI435" s="20" cm="1">
        <f t="array" aca="1" ref="AI435" ca="1">MIN(AB435:AB438 / $D$11:$D$14)</f>
        <v>0.28513480085507048</v>
      </c>
      <c r="AJ435" s="20" cm="1">
        <f t="array" aca="1" ref="AJ435" ca="1">MIN(AC435:AC438 / $D$11:$D$14)</f>
        <v>0.34821360635113119</v>
      </c>
      <c r="AK435" s="72">
        <f t="array" aca="1" ref="AK435" ca="1">SUMPRODUCT(AF436:AJ436, EXP(-$E$3*$AF$2:$AJ$2))</f>
        <v>77880.078307140488</v>
      </c>
      <c r="AL435" s="70">
        <f ca="1">MAX(AC436 - $D$11, 0) * EXP(-$E$2*$E$3)</f>
        <v>0</v>
      </c>
    </row>
    <row r="436" spans="7:38" ht="14.55" customHeight="1" x14ac:dyDescent="0.3">
      <c r="G436" s="3">
        <v>434</v>
      </c>
      <c r="H436" s="58">
        <v>1.2148415394055025</v>
      </c>
      <c r="I436" s="58">
        <v>-0.37625680399212996</v>
      </c>
      <c r="J436" s="58">
        <v>-0.89608276933011066</v>
      </c>
      <c r="K436" s="59">
        <v>-0.9594307701367073</v>
      </c>
      <c r="L436" s="60">
        <f t="array" ref="L436:O436">TRANSPOSE(MMULT(Option!$B$25:$E$28, TRANSPOSE(H436:K436)))</f>
        <v>1.2148415394055025</v>
      </c>
      <c r="M436" s="60">
        <v>0.14109155875498142</v>
      </c>
      <c r="N436" s="60">
        <v>-0.39962905934417964</v>
      </c>
      <c r="O436" s="60">
        <v>-0.60909541707640835</v>
      </c>
      <c r="P436" s="56" t="str">
        <f t="shared" si="485"/>
        <v>87/4</v>
      </c>
      <c r="R436" s="80"/>
      <c r="S436" s="3" t="s">
        <v>29</v>
      </c>
      <c r="T436" s="60">
        <f ca="1"/>
        <v>-1.645357411852765</v>
      </c>
      <c r="U436" s="60">
        <f ca="1"/>
        <v>-0.98065141513169918</v>
      </c>
      <c r="V436" s="60">
        <f ca="1"/>
        <v>-1.2397517260123261</v>
      </c>
      <c r="W436" s="60">
        <f ca="1"/>
        <v>-0.38355019726808004</v>
      </c>
      <c r="X436" s="60">
        <f ca="1"/>
        <v>0.64951349640162159</v>
      </c>
      <c r="Y436" s="52">
        <f ca="1">$B$12 * EXP(($E$3 - $C$12^2/2) * Y$2 + $C$12*SQRT(Y$2)*T436)</f>
        <v>61.348024026564161</v>
      </c>
      <c r="Z436" s="52">
        <f ca="1">Y436 * EXP(($E$3 - $C$12^2/2) * (Z$2-Y$2) + $C$12*SQRT(Z$2-Y$2)*U436)</f>
        <v>45.941439811187067</v>
      </c>
      <c r="AA436" s="52">
        <f ca="1">Z436 * EXP(($E$3 - $C$12^2/2) * (AA$2-Z$2) + $C$12*SQRT(AA$2-Z$2)*V436)</f>
        <v>31.831043366146581</v>
      </c>
      <c r="AB436" s="52">
        <f ca="1">AA436 * EXP(($E$3 - $C$12^2/2) * (AB$2-AA$2) + $C$12*SQRT(AB$2-AA$2)*W436)</f>
        <v>28.513480085507048</v>
      </c>
      <c r="AC436" s="52">
        <f ca="1">AB436 * EXP(($E$3 - $C$12^2/2) * (AC$2-AB$2) + $C$12*SQRT(AC$2-AB$2)*X436)</f>
        <v>34.821360635113116</v>
      </c>
      <c r="AD436" s="47"/>
      <c r="AE436" s="3" t="s">
        <v>47</v>
      </c>
      <c r="AF436" s="64">
        <f t="shared" ref="AF436" ca="1" si="546">($B$5*AF438 + (1 + $B$6)*AF437)*$B$2</f>
        <v>0</v>
      </c>
      <c r="AG436" s="64">
        <f t="shared" ref="AG436" ca="1" si="547">($B$5*AG438 + (1 + $B$6)*AG437)*$B$2</f>
        <v>0</v>
      </c>
      <c r="AH436" s="64">
        <f t="shared" ref="AH436" ca="1" si="548">($B$5*AH438 + (1 + $B$6)*AH437)*$B$2</f>
        <v>0</v>
      </c>
      <c r="AI436" s="64">
        <f t="shared" ref="AI436" ca="1" si="549">($B$5*AI438 + (1 + $B$6)*AI437)*$B$2</f>
        <v>0</v>
      </c>
      <c r="AJ436" s="64" cm="1">
        <f t="array" aca="1" ref="AJ436" ca="1">($B$5*AJ438 + (1 + $B$6)*AJ437 + AND(NOT(AF437:AJ437)))*$B$2</f>
        <v>100000</v>
      </c>
      <c r="AK436" s="73"/>
      <c r="AL436" s="70"/>
    </row>
    <row r="437" spans="7:38" ht="14.55" customHeight="1" x14ac:dyDescent="0.3">
      <c r="G437" s="3">
        <v>435</v>
      </c>
      <c r="H437" s="58">
        <v>1.3565079228132435</v>
      </c>
      <c r="I437" s="58">
        <v>0.81737218507910603</v>
      </c>
      <c r="J437" s="58">
        <v>0.71633302122654985</v>
      </c>
      <c r="K437" s="59">
        <v>1.5911682785016104</v>
      </c>
      <c r="L437" s="60">
        <f t="array" ref="L437:O437">TRANSPOSE(MMULT(Option!$B$25:$E$28, TRANSPOSE(H437:K437)))</f>
        <v>1.3565079228132435</v>
      </c>
      <c r="M437" s="60">
        <v>1.2917371509405888</v>
      </c>
      <c r="N437" s="60">
        <v>1.385803952547342</v>
      </c>
      <c r="O437" s="60">
        <v>2.2590504464545313</v>
      </c>
      <c r="P437" s="56" t="str">
        <f t="shared" si="485"/>
        <v>87/5</v>
      </c>
      <c r="R437" s="80"/>
      <c r="S437" s="3" t="s">
        <v>31</v>
      </c>
      <c r="T437" s="60">
        <f ca="1"/>
        <v>-3.0547199176442721</v>
      </c>
      <c r="U437" s="60">
        <f ca="1"/>
        <v>0.58347576074757723</v>
      </c>
      <c r="V437" s="60">
        <f ca="1"/>
        <v>-0.3743365690090017</v>
      </c>
      <c r="W437" s="60">
        <f ca="1"/>
        <v>-0.22395335444912565</v>
      </c>
      <c r="X437" s="60">
        <f ca="1"/>
        <v>2.6071401570679753</v>
      </c>
      <c r="Y437" s="52">
        <f ca="1">$B$13 * EXP(($E$3 - $C$13^2/2) * Y$2 + $C$13*SQRT(Y$2)*T437)</f>
        <v>40.195466301478589</v>
      </c>
      <c r="Z437" s="52">
        <f ca="1">Y437 * EXP(($E$3 - $C$13^2/2) * (Z$2-Y$2) + $C$13*SQRT(Z$2-Y$2)*U437)</f>
        <v>48.12476641679023</v>
      </c>
      <c r="AA437" s="52">
        <f ca="1">Z437 * EXP(($E$3 - $C$13^2/2) * (AA$2-Z$2) + $C$13*SQRT(AA$2-Z$2)*V437)</f>
        <v>43.228325714500819</v>
      </c>
      <c r="AB437" s="52">
        <f ca="1">AA437 * EXP(($E$3 - $C$13^2/2) * (AB$2-AA$2) + $C$13*SQRT(AB$2-AA$2)*W437)</f>
        <v>40.622006910304506</v>
      </c>
      <c r="AC437" s="52">
        <f ca="1">AB437 * EXP(($E$3 - $C$13^2/2) * (AC$2-AB$2) + $C$13*SQRT(AC$2-AB$2)*X437)</f>
        <v>89.250945014552357</v>
      </c>
      <c r="AD437" s="47"/>
      <c r="AE437" s="3" t="s">
        <v>46</v>
      </c>
      <c r="AF437" s="52" t="b">
        <f t="shared" ref="AF437" ca="1" si="550">AF435 &gt;= $B$4</f>
        <v>0</v>
      </c>
      <c r="AG437" s="52" t="b">
        <f t="array" aca="1" ref="AG437" ca="1">AND(AG435 &gt;= $B$4, NOT(OR($AF437:AF437)))</f>
        <v>0</v>
      </c>
      <c r="AH437" s="52" t="b">
        <f t="array" aca="1" ref="AH437" ca="1">AND(AH435 &gt;= $B$4, NOT(OR($AF437:AG437)))</f>
        <v>0</v>
      </c>
      <c r="AI437" s="52" t="b">
        <f t="array" aca="1" ref="AI437" ca="1">AND(AI435 &gt;= $B$4, NOT(OR($AF437:AH437)))</f>
        <v>0</v>
      </c>
      <c r="AJ437" s="52" t="b">
        <f t="array" aca="1" ref="AJ437" ca="1">AND(AJ435 &gt;= $B$4, NOT(OR($AF437:AI437)))</f>
        <v>0</v>
      </c>
      <c r="AK437" s="73"/>
      <c r="AL437" s="70"/>
    </row>
    <row r="438" spans="7:38" ht="14.55" customHeight="1" x14ac:dyDescent="0.3">
      <c r="G438" s="3">
        <v>436</v>
      </c>
      <c r="H438" s="58">
        <v>-0.99044387821875279</v>
      </c>
      <c r="I438" s="58">
        <v>0.24863915944206325</v>
      </c>
      <c r="J438" s="58">
        <v>0.67080097337429967</v>
      </c>
      <c r="K438" s="59">
        <v>0.24317475953325968</v>
      </c>
      <c r="L438" s="60">
        <f t="array" ref="L438:O438">TRANSPOSE(MMULT(Option!$B$25:$E$28, TRANSPOSE(H438:K438)))</f>
        <v>-0.99044387821875279</v>
      </c>
      <c r="M438" s="60">
        <v>-0.16829599751281138</v>
      </c>
      <c r="N438" s="60">
        <v>0.25810271104162941</v>
      </c>
      <c r="O438" s="60">
        <v>8.1008307443934668E-3</v>
      </c>
      <c r="P438" s="56" t="str">
        <f t="shared" si="485"/>
        <v>88/1</v>
      </c>
      <c r="R438" s="80"/>
      <c r="S438" s="3" t="s">
        <v>30</v>
      </c>
      <c r="T438" s="60">
        <f ca="1"/>
        <v>-0.4637119126974184</v>
      </c>
      <c r="U438" s="60">
        <f ca="1"/>
        <v>-0.34729807143777641</v>
      </c>
      <c r="V438" s="60">
        <f ca="1"/>
        <v>-0.22268168504300179</v>
      </c>
      <c r="W438" s="60">
        <f ca="1"/>
        <v>1.4789297235047938</v>
      </c>
      <c r="X438" s="60">
        <f ca="1"/>
        <v>1.3157504305546741</v>
      </c>
      <c r="Y438" s="52">
        <f ca="1">$B$14 * EXP(($E$3 - $C$14^2/2) * Y$2 + $C$14*SQRT(Y$2)*T438)</f>
        <v>87.449073971864578</v>
      </c>
      <c r="Z438" s="52">
        <f ca="1">Y438 * EXP(($E$3 - $C$14^2/2) * (Z$2-Y$2) + $C$14*SQRT(Z$2-Y$2)*U438)</f>
        <v>79.191359112034391</v>
      </c>
      <c r="AA438" s="52">
        <f ca="1">Z438 * EXP(($E$3 - $C$14^2/2) * (AA$2-Z$2) + $C$14*SQRT(AA$2-Z$2)*V438)</f>
        <v>74.445155406118545</v>
      </c>
      <c r="AB438" s="52">
        <f ca="1">AA438 * EXP(($E$3 - $C$14^2/2) * (AB$2-AA$2) + $C$14*SQRT(AB$2-AA$2)*W438)</f>
        <v>116.59910549133568</v>
      </c>
      <c r="AC438" s="52">
        <f ca="1">AB438 * EXP(($E$3 - $C$14^2/2) * (AC$2-AB$2) + $C$14*SQRT(AC$2-AB$2)*X438)</f>
        <v>173.89761934133526</v>
      </c>
      <c r="AD438" s="47"/>
      <c r="AE438" s="3" t="s">
        <v>68</v>
      </c>
      <c r="AF438" s="52" t="b">
        <f ca="1">AND(AF435&gt;$B$3, NOT(OR($AF437:AF437)))</f>
        <v>0</v>
      </c>
      <c r="AG438" s="52" t="b">
        <f ca="1">AND(AG435&gt;$B$3, NOT(OR($AF437:AG437)))</f>
        <v>0</v>
      </c>
      <c r="AH438" s="52" t="b">
        <f ca="1">AND(AH435&gt;$B$3, NOT(OR($AF437:AH437)))</f>
        <v>0</v>
      </c>
      <c r="AI438" s="52" t="b">
        <f ca="1">AND(AI435&gt;$B$3, NOT(OR($AF437:AI437)))</f>
        <v>0</v>
      </c>
      <c r="AJ438" s="52" t="b">
        <f ca="1">AND(AJ435&gt;$B$3, NOT(OR($AF437:AJ437)))</f>
        <v>0</v>
      </c>
      <c r="AK438" s="74"/>
      <c r="AL438" s="70"/>
    </row>
    <row r="439" spans="7:38" ht="14.55" customHeight="1" x14ac:dyDescent="0.3">
      <c r="G439" s="3">
        <v>437</v>
      </c>
      <c r="H439" s="58">
        <v>0.39381682990050826</v>
      </c>
      <c r="I439" s="58">
        <v>0.88069043203907038</v>
      </c>
      <c r="J439" s="58">
        <v>-1.5087140532920782</v>
      </c>
      <c r="K439" s="59">
        <v>0.60025002523469073</v>
      </c>
      <c r="L439" s="60">
        <f t="array" ref="L439:O439">TRANSPOSE(MMULT(Option!$B$25:$E$28, TRANSPOSE(H439:K439)))</f>
        <v>0.39381682990050826</v>
      </c>
      <c r="M439" s="60">
        <v>0.96469284568868363</v>
      </c>
      <c r="N439" s="60">
        <v>-0.93697311760268265</v>
      </c>
      <c r="O439" s="60">
        <v>0.60769820262961638</v>
      </c>
      <c r="P439" s="56" t="str">
        <f t="shared" si="485"/>
        <v>88/2</v>
      </c>
      <c r="R439" s="80">
        <v>110</v>
      </c>
      <c r="S439" s="3" t="s">
        <v>28</v>
      </c>
      <c r="T439" s="60">
        <f t="array" aca="1" ref="T439:T442" ca="1">TRANSPOSE(OFFSET($L$3, MATCH($R439 &amp; "/" &amp; T$2, $P$3:$P$5002, 0) - 1, 0, 1, $E$1))</f>
        <v>-0.16244071512429251</v>
      </c>
      <c r="U439" s="60">
        <f t="array" aca="1" ref="U439:U442" ca="1">TRANSPOSE(OFFSET($L$3, MATCH($R439 &amp; "/" &amp; U$2, $P$3:$P$5002, 0) - 1, 0, 1, $E$1))</f>
        <v>1.1858091585566908</v>
      </c>
      <c r="V439" s="60">
        <f t="array" aca="1" ref="V439:V442" ca="1">TRANSPOSE(OFFSET($L$3, MATCH($R439 &amp; "/" &amp; V$2, $P$3:$P$5002, 0) - 1, 0, 1, $E$1))</f>
        <v>-1.2610222811025606</v>
      </c>
      <c r="W439" s="60">
        <f t="array" aca="1" ref="W439:W442" ca="1">TRANSPOSE(OFFSET($L$3, MATCH($R439 &amp; "/" &amp; W$2, $P$3:$P$5002, 0) - 1, 0, 1, $E$1))</f>
        <v>0.33894844640084626</v>
      </c>
      <c r="X439" s="60">
        <f t="array" aca="1" ref="X439:X442" ca="1">TRANSPOSE(OFFSET($L$3, MATCH($R439 &amp; "/" &amp; X$2, $P$3:$P$5002, 0) - 1, 0, 1, $E$1))</f>
        <v>2.1982571788054353</v>
      </c>
      <c r="Y439" s="52">
        <f ca="1">$B$11 * EXP(($E$3 - $C$11^2/2) * Y$2 + $C$11*SQRT(Y$2)*T439)</f>
        <v>95.721025014553732</v>
      </c>
      <c r="Z439" s="52">
        <f ca="1">Y439 * EXP(($E$3 - $C$11^2/2) * (Z$2-Y$2) + $C$11*SQRT(Z$2-Y$2)*U439)</f>
        <v>137.30170338785177</v>
      </c>
      <c r="AA439" s="52">
        <f ca="1">Z439 * EXP(($E$3 - $C$11^2/2) * (AA$2-Z$2) + $C$11*SQRT(AA$2-Z$2)*V439)</f>
        <v>94.525915470555233</v>
      </c>
      <c r="AB439" s="52">
        <f ca="1">AA439 * EXP(($E$3 - $C$11^2/2) * (AB$2-AA$2) + $C$11*SQRT(AB$2-AA$2)*W439)</f>
        <v>105.16794710956175</v>
      </c>
      <c r="AC439" s="52">
        <f ca="1">AB439 * EXP(($E$3 - $C$11^2/2) * (AC$2-AB$2) + $C$11*SQRT(AC$2-AB$2)*X439)</f>
        <v>204.3911831752838</v>
      </c>
      <c r="AD439" s="47"/>
      <c r="AE439" s="3" t="s">
        <v>69</v>
      </c>
      <c r="AF439" s="20" cm="1">
        <f t="array" aca="1" ref="AF439" ca="1">MIN(Y439:Y442 / $D$11:$D$14)</f>
        <v>0.57861003112842024</v>
      </c>
      <c r="AG439" s="20" cm="1">
        <f t="array" aca="1" ref="AG439" ca="1">MIN(Z439:Z442 / $D$11:$D$14)</f>
        <v>0.58897614118336705</v>
      </c>
      <c r="AH439" s="20" cm="1">
        <f t="array" aca="1" ref="AH439" ca="1">MIN(AA439:AA442 / $D$11:$D$14)</f>
        <v>0.44358631337122678</v>
      </c>
      <c r="AI439" s="20" cm="1">
        <f t="array" aca="1" ref="AI439" ca="1">MIN(AB439:AB442 / $D$11:$D$14)</f>
        <v>0.43005945017893615</v>
      </c>
      <c r="AJ439" s="20" cm="1">
        <f t="array" aca="1" ref="AJ439" ca="1">MIN(AC439:AC442 / $D$11:$D$14)</f>
        <v>0.6306876675486387</v>
      </c>
      <c r="AK439" s="72">
        <f t="array" aca="1" ref="AK439" ca="1">SUMPRODUCT(AF440:AJ440, EXP(-$E$3*$AF$2:$AJ$2))</f>
        <v>77880.078307140488</v>
      </c>
      <c r="AL439" s="70">
        <f ca="1">MAX(AC440 - $D$11, 0) * EXP(-$E$2*$E$3)</f>
        <v>13.189349688350395</v>
      </c>
    </row>
    <row r="440" spans="7:38" ht="14.55" customHeight="1" x14ac:dyDescent="0.3">
      <c r="G440" s="3">
        <v>438</v>
      </c>
      <c r="H440" s="58">
        <v>0.12341861625699826</v>
      </c>
      <c r="I440" s="58">
        <v>-0.86105251584969078</v>
      </c>
      <c r="J440" s="58">
        <v>0.69576040041800058</v>
      </c>
      <c r="K440" s="59">
        <v>-0.93410624020698385</v>
      </c>
      <c r="L440" s="60">
        <f t="array" ref="L440:O440">TRANSPOSE(MMULT(Option!$B$25:$E$28, TRANSPOSE(H440:K440)))</f>
        <v>0.12341861625699826</v>
      </c>
      <c r="M440" s="60">
        <v>-0.73980021973987486</v>
      </c>
      <c r="N440" s="60">
        <v>0.43498433340382847</v>
      </c>
      <c r="O440" s="60">
        <v>-0.84023129837142019</v>
      </c>
      <c r="P440" s="56" t="str">
        <f t="shared" si="485"/>
        <v>88/3</v>
      </c>
      <c r="R440" s="80"/>
      <c r="S440" s="3" t="s">
        <v>29</v>
      </c>
      <c r="T440" s="60">
        <f ca="1"/>
        <v>-1.8404218323123418</v>
      </c>
      <c r="U440" s="60">
        <f ca="1"/>
        <v>4.2523154046531564E-2</v>
      </c>
      <c r="V440" s="60">
        <f ca="1"/>
        <v>-0.96164424679540383</v>
      </c>
      <c r="W440" s="60">
        <f ca="1"/>
        <v>1.2572188030298372</v>
      </c>
      <c r="X440" s="60">
        <f ca="1"/>
        <v>1.9404973708299118</v>
      </c>
      <c r="Y440" s="52">
        <f ca="1">$B$12 * EXP(($E$3 - $C$12^2/2) * Y$2 + $C$12*SQRT(Y$2)*T440)</f>
        <v>57.861003112842027</v>
      </c>
      <c r="Z440" s="52">
        <f ca="1">Y440 * EXP(($E$3 - $C$12^2/2) * (Z$2-Y$2) + $C$12*SQRT(Z$2-Y$2)*U440)</f>
        <v>58.897614118336705</v>
      </c>
      <c r="AA440" s="52">
        <f ca="1">Z440 * EXP(($E$3 - $C$12^2/2) * (AA$2-Z$2) + $C$12*SQRT(AA$2-Z$2)*V440)</f>
        <v>44.358631337122681</v>
      </c>
      <c r="AB440" s="52">
        <f ca="1">AA440 * EXP(($E$3 - $C$12^2/2) * (AB$2-AA$2) + $C$12*SQRT(AB$2-AA$2)*W440)</f>
        <v>65.005569404986147</v>
      </c>
      <c r="AC440" s="52">
        <f ca="1">AB440 * EXP(($E$3 - $C$12^2/2) * (AC$2-AB$2) + $C$12*SQRT(AC$2-AB$2)*X440)</f>
        <v>116.93546022942445</v>
      </c>
      <c r="AD440" s="47"/>
      <c r="AE440" s="3" t="s">
        <v>47</v>
      </c>
      <c r="AF440" s="64">
        <f t="shared" ref="AF440" ca="1" si="551">($B$5*AF442 + (1 + $B$6)*AF441)*$B$2</f>
        <v>0</v>
      </c>
      <c r="AG440" s="64">
        <f t="shared" ref="AG440" ca="1" si="552">($B$5*AG442 + (1 + $B$6)*AG441)*$B$2</f>
        <v>0</v>
      </c>
      <c r="AH440" s="64">
        <f t="shared" ref="AH440" ca="1" si="553">($B$5*AH442 + (1 + $B$6)*AH441)*$B$2</f>
        <v>0</v>
      </c>
      <c r="AI440" s="64">
        <f t="shared" ref="AI440" ca="1" si="554">($B$5*AI442 + (1 + $B$6)*AI441)*$B$2</f>
        <v>0</v>
      </c>
      <c r="AJ440" s="64" cm="1">
        <f t="array" aca="1" ref="AJ440" ca="1">($B$5*AJ442 + (1 + $B$6)*AJ441 + AND(NOT(AF441:AJ441)))*$B$2</f>
        <v>100000</v>
      </c>
      <c r="AK440" s="73"/>
      <c r="AL440" s="70"/>
    </row>
    <row r="441" spans="7:38" ht="14.55" customHeight="1" x14ac:dyDescent="0.3">
      <c r="G441" s="3">
        <v>439</v>
      </c>
      <c r="H441" s="58">
        <v>-0.15860850500373314</v>
      </c>
      <c r="I441" s="58">
        <v>1.1738902955159276</v>
      </c>
      <c r="J441" s="58">
        <v>1.2014882616476465</v>
      </c>
      <c r="K441" s="59">
        <v>-0.22811973878948996</v>
      </c>
      <c r="L441" s="60">
        <f t="array" ref="L441:O441">TRANSPOSE(MMULT(Option!$B$25:$E$28, TRANSPOSE(H441:K441)))</f>
        <v>-0.15860850500373314</v>
      </c>
      <c r="M441" s="60">
        <v>1.0124448253536704</v>
      </c>
      <c r="N441" s="60">
        <v>1.2992324683555665</v>
      </c>
      <c r="O441" s="60">
        <v>0.2831096574544229</v>
      </c>
      <c r="P441" s="56" t="str">
        <f t="shared" si="485"/>
        <v>88/4</v>
      </c>
      <c r="R441" s="80"/>
      <c r="S441" s="3" t="s">
        <v>31</v>
      </c>
      <c r="T441" s="60">
        <f ca="1"/>
        <v>-0.49721177132482414</v>
      </c>
      <c r="U441" s="60">
        <f ca="1"/>
        <v>0.32018891495202162</v>
      </c>
      <c r="V441" s="60">
        <f ca="1"/>
        <v>-0.9133530636229894</v>
      </c>
      <c r="W441" s="60">
        <f ca="1"/>
        <v>0.38498709065414866</v>
      </c>
      <c r="X441" s="60">
        <f ca="1"/>
        <v>0.99509760557539051</v>
      </c>
      <c r="Y441" s="52">
        <f ca="1">$B$13 * EXP(($E$3 - $C$13^2/2) * Y$2 + $C$13*SQRT(Y$2)*T441)</f>
        <v>86.574615980311066</v>
      </c>
      <c r="Z441" s="52">
        <f ca="1">Y441 * EXP(($E$3 - $C$13^2/2) * (Z$2-Y$2) + $C$13*SQRT(Z$2-Y$2)*U441)</f>
        <v>95.780903608278365</v>
      </c>
      <c r="AA441" s="52">
        <f ca="1">Z441 * EXP(($E$3 - $C$13^2/2) * (AA$2-Z$2) + $C$13*SQRT(AA$2-Z$2)*V441)</f>
        <v>73.189898293506062</v>
      </c>
      <c r="AB441" s="52">
        <f ca="1">AA441 * EXP(($E$3 - $C$13^2/2) * (AB$2-AA$2) + $C$13*SQRT(AB$2-AA$2)*W441)</f>
        <v>82.562331151856071</v>
      </c>
      <c r="AC441" s="52">
        <f ca="1">AB441 * EXP(($E$3 - $C$13^2/2) * (AC$2-AB$2) + $C$13*SQRT(AC$2-AB$2)*X441)</f>
        <v>111.84151436553701</v>
      </c>
      <c r="AD441" s="47"/>
      <c r="AE441" s="3" t="s">
        <v>46</v>
      </c>
      <c r="AF441" s="52" t="b">
        <f t="shared" ref="AF441" ca="1" si="555">AF439 &gt;= $B$4</f>
        <v>0</v>
      </c>
      <c r="AG441" s="52" t="b">
        <f t="array" aca="1" ref="AG441" ca="1">AND(AG439 &gt;= $B$4, NOT(OR($AF441:AF441)))</f>
        <v>0</v>
      </c>
      <c r="AH441" s="52" t="b">
        <f t="array" aca="1" ref="AH441" ca="1">AND(AH439 &gt;= $B$4, NOT(OR($AF441:AG441)))</f>
        <v>0</v>
      </c>
      <c r="AI441" s="52" t="b">
        <f t="array" aca="1" ref="AI441" ca="1">AND(AI439 &gt;= $B$4, NOT(OR($AF441:AH441)))</f>
        <v>0</v>
      </c>
      <c r="AJ441" s="52" t="b">
        <f t="array" aca="1" ref="AJ441" ca="1">AND(AJ439 &gt;= $B$4, NOT(OR($AF441:AI441)))</f>
        <v>0</v>
      </c>
      <c r="AK441" s="73"/>
      <c r="AL441" s="70"/>
    </row>
    <row r="442" spans="7:38" ht="14.55" customHeight="1" x14ac:dyDescent="0.3">
      <c r="G442" s="3">
        <v>440</v>
      </c>
      <c r="H442" s="58">
        <v>-0.45328950308278171</v>
      </c>
      <c r="I442" s="58">
        <v>-0.55902599468713188</v>
      </c>
      <c r="J442" s="58">
        <v>5.7719378045728451E-2</v>
      </c>
      <c r="K442" s="59">
        <v>-0.24050515652613688</v>
      </c>
      <c r="L442" s="60">
        <f t="array" ref="L442:O442">TRANSPOSE(MMULT(Option!$B$25:$E$28, TRANSPOSE(H442:K442)))</f>
        <v>-0.45328950308278171</v>
      </c>
      <c r="M442" s="60">
        <v>-0.69367158845346522</v>
      </c>
      <c r="N442" s="60">
        <v>-0.27700765828952295</v>
      </c>
      <c r="O442" s="60">
        <v>-0.52239381142438157</v>
      </c>
      <c r="P442" s="56" t="str">
        <f t="shared" si="485"/>
        <v>88/5</v>
      </c>
      <c r="R442" s="80"/>
      <c r="S442" s="3" t="s">
        <v>30</v>
      </c>
      <c r="T442" s="60">
        <f ca="1"/>
        <v>-0.17918052914430832</v>
      </c>
      <c r="U442" s="60">
        <f ca="1"/>
        <v>-0.57544159724996491</v>
      </c>
      <c r="V442" s="60">
        <f ca="1"/>
        <v>-1.7149735352645115</v>
      </c>
      <c r="W442" s="60">
        <f ca="1"/>
        <v>-0.40984375041107063</v>
      </c>
      <c r="X442" s="60">
        <f ca="1"/>
        <v>1.2596243484128167</v>
      </c>
      <c r="Y442" s="52">
        <f ca="1">$B$14 * EXP(($E$3 - $C$14^2/2) * Y$2 + $C$14*SQRT(Y$2)*T442)</f>
        <v>95.24152438803263</v>
      </c>
      <c r="Z442" s="52">
        <f ca="1">Y442 * EXP(($E$3 - $C$14^2/2) * (Z$2-Y$2) + $C$14*SQRT(Z$2-Y$2)*U442)</f>
        <v>80.542383427014997</v>
      </c>
      <c r="AA442" s="52">
        <f ca="1">Z442 * EXP(($E$3 - $C$14^2/2) * (AA$2-Z$2) + $C$14*SQRT(AA$2-Z$2)*V442)</f>
        <v>48.389918060567595</v>
      </c>
      <c r="AB442" s="52">
        <f ca="1">AA442 * EXP(($E$3 - $C$14^2/2) * (AB$2-AA$2) + $C$14*SQRT(AB$2-AA$2)*W442)</f>
        <v>43.005945017893616</v>
      </c>
      <c r="AC442" s="52">
        <f ca="1">AB442 * EXP(($E$3 - $C$14^2/2) * (AC$2-AB$2) + $C$14*SQRT(AC$2-AB$2)*X442)</f>
        <v>63.068766754863873</v>
      </c>
      <c r="AD442" s="47"/>
      <c r="AE442" s="3" t="s">
        <v>68</v>
      </c>
      <c r="AF442" s="52" t="b">
        <f ca="1">AND(AF439&gt;$B$3, NOT(OR($AF441:AF441)))</f>
        <v>0</v>
      </c>
      <c r="AG442" s="52" t="b">
        <f ca="1">AND(AG439&gt;$B$3, NOT(OR($AF441:AG441)))</f>
        <v>0</v>
      </c>
      <c r="AH442" s="52" t="b">
        <f ca="1">AND(AH439&gt;$B$3, NOT(OR($AF441:AH441)))</f>
        <v>0</v>
      </c>
      <c r="AI442" s="52" t="b">
        <f ca="1">AND(AI439&gt;$B$3, NOT(OR($AF441:AI441)))</f>
        <v>0</v>
      </c>
      <c r="AJ442" s="52" t="b">
        <f ca="1">AND(AJ439&gt;$B$3, NOT(OR($AF441:AJ441)))</f>
        <v>0</v>
      </c>
      <c r="AK442" s="74"/>
      <c r="AL442" s="70"/>
    </row>
    <row r="443" spans="7:38" ht="14.55" customHeight="1" x14ac:dyDescent="0.3">
      <c r="G443" s="3">
        <v>441</v>
      </c>
      <c r="H443" s="58">
        <v>-0.59875006912133377</v>
      </c>
      <c r="I443" s="58">
        <v>0.21475446485677657</v>
      </c>
      <c r="J443" s="58">
        <v>7.6336408869678823E-2</v>
      </c>
      <c r="K443" s="59">
        <v>-1.2269576354474194</v>
      </c>
      <c r="L443" s="60">
        <f t="array" ref="L443:O443">TRANSPOSE(MMULT(Option!$B$25:$E$28, TRANSPOSE(H443:K443)))</f>
        <v>-0.59875006912133377</v>
      </c>
      <c r="M443" s="60">
        <v>-4.2674309441351033E-2</v>
      </c>
      <c r="N443" s="60">
        <v>-0.11621707187467335</v>
      </c>
      <c r="O443" s="60">
        <v>-1.2190685128632657</v>
      </c>
      <c r="P443" s="56" t="str">
        <f t="shared" si="485"/>
        <v>89/1</v>
      </c>
      <c r="R443" s="80">
        <v>111</v>
      </c>
      <c r="S443" s="3" t="s">
        <v>28</v>
      </c>
      <c r="T443" s="60">
        <f t="array" aca="1" ref="T443:T446" ca="1">TRANSPOSE(OFFSET($L$3, MATCH($R443 &amp; "/" &amp; T$2, $P$3:$P$5002, 0) - 1, 0, 1, $E$1))</f>
        <v>0.814128793845737</v>
      </c>
      <c r="U443" s="60">
        <f t="array" aca="1" ref="U443:U446" ca="1">TRANSPOSE(OFFSET($L$3, MATCH($R443 &amp; "/" &amp; U$2, $P$3:$P$5002, 0) - 1, 0, 1, $E$1))</f>
        <v>9.6620576108858436E-2</v>
      </c>
      <c r="V443" s="60">
        <f t="array" aca="1" ref="V443:V446" ca="1">TRANSPOSE(OFFSET($L$3, MATCH($R443 &amp; "/" &amp; V$2, $P$3:$P$5002, 0) - 1, 0, 1, $E$1))</f>
        <v>0.68581483497534401</v>
      </c>
      <c r="W443" s="60">
        <f t="array" aca="1" ref="W443:W446" ca="1">TRANSPOSE(OFFSET($L$3, MATCH($R443 &amp; "/" &amp; W$2, $P$3:$P$5002, 0) - 1, 0, 1, $E$1))</f>
        <v>-0.67799535300513625</v>
      </c>
      <c r="X443" s="60">
        <f t="array" aca="1" ref="X443:X446" ca="1">TRANSPOSE(OFFSET($L$3, MATCH($R443 &amp; "/" &amp; X$2, $P$3:$P$5002, 0) - 1, 0, 1, $E$1))</f>
        <v>-0.47905814075453002</v>
      </c>
      <c r="Y443" s="52">
        <f ca="1">$B$11 * EXP(($E$3 - $C$11^2/2) * Y$2 + $C$11*SQRT(Y$2)*T443)</f>
        <v>128.30481807880938</v>
      </c>
      <c r="Z443" s="52">
        <f ca="1">Y443 * EXP(($E$3 - $C$11^2/2) * (Z$2-Y$2) + $C$11*SQRT(Z$2-Y$2)*U443)</f>
        <v>132.74035431760603</v>
      </c>
      <c r="AA443" s="52">
        <f ca="1">Z443 * EXP(($E$3 - $C$11^2/2) * (AA$2-Z$2) + $C$11*SQRT(AA$2-Z$2)*V443)</f>
        <v>163.88081854796769</v>
      </c>
      <c r="AB443" s="52">
        <f ca="1">AA443 * EXP(($E$3 - $C$11^2/2) * (AB$2-AA$2) + $C$11*SQRT(AB$2-AA$2)*W443)</f>
        <v>134.38930399687385</v>
      </c>
      <c r="AC443" s="52">
        <f ca="1">AB443 * EXP(($E$3 - $C$11^2/2) * (AC$2-AB$2) + $C$11*SQRT(AC$2-AB$2)*X443)</f>
        <v>116.98238867694339</v>
      </c>
      <c r="AD443" s="47"/>
      <c r="AE443" s="3" t="s">
        <v>69</v>
      </c>
      <c r="AF443" s="20" cm="1">
        <f t="array" aca="1" ref="AF443" ca="1">MIN(Y443:Y446 / $D$11:$D$14)</f>
        <v>0.63614645172031958</v>
      </c>
      <c r="AG443" s="20" cm="1">
        <f t="array" aca="1" ref="AG443" ca="1">MIN(Z443:Z446 / $D$11:$D$14)</f>
        <v>0.62008359198258334</v>
      </c>
      <c r="AH443" s="20" cm="1">
        <f t="array" aca="1" ref="AH443" ca="1">MIN(AA443:AA446 / $D$11:$D$14)</f>
        <v>0.49186664948044601</v>
      </c>
      <c r="AI443" s="20" cm="1">
        <f t="array" aca="1" ref="AI443" ca="1">MIN(AB443:AB446 / $D$11:$D$14)</f>
        <v>0.43343618788334903</v>
      </c>
      <c r="AJ443" s="20" cm="1">
        <f t="array" aca="1" ref="AJ443" ca="1">MIN(AC443:AC446 / $D$11:$D$14)</f>
        <v>0.2735187631510666</v>
      </c>
      <c r="AK443" s="72">
        <f t="array" aca="1" ref="AK443" ca="1">SUMPRODUCT(AF444:AJ444, EXP(-$E$3*$AF$2:$AJ$2))</f>
        <v>77880.078307140488</v>
      </c>
      <c r="AL443" s="70">
        <f ca="1">MAX(AC444 - $D$11, 0) * EXP(-$E$2*$E$3)</f>
        <v>0</v>
      </c>
    </row>
    <row r="444" spans="7:38" ht="14.55" customHeight="1" x14ac:dyDescent="0.3">
      <c r="G444" s="3">
        <v>442</v>
      </c>
      <c r="H444" s="58">
        <v>1.3560410270098842</v>
      </c>
      <c r="I444" s="58">
        <v>-0.8096951685780005</v>
      </c>
      <c r="J444" s="58">
        <v>-0.19135522394791019</v>
      </c>
      <c r="K444" s="59">
        <v>1.1390022309217751</v>
      </c>
      <c r="L444" s="60">
        <f t="array" ref="L444:O444">TRANSPOSE(MMULT(Option!$B$25:$E$28, TRANSPOSE(H444:K444)))</f>
        <v>1.3560410270098842</v>
      </c>
      <c r="M444" s="60">
        <v>-0.19968146916578966</v>
      </c>
      <c r="N444" s="60">
        <v>0.16231922578944905</v>
      </c>
      <c r="O444" s="60">
        <v>1.2684229672835861</v>
      </c>
      <c r="P444" s="56" t="str">
        <f t="shared" si="485"/>
        <v>89/2</v>
      </c>
      <c r="R444" s="80"/>
      <c r="S444" s="3" t="s">
        <v>29</v>
      </c>
      <c r="T444" s="60">
        <f ca="1"/>
        <v>2.246609418281067</v>
      </c>
      <c r="U444" s="60">
        <f ca="1"/>
        <v>-0.53816425037555127</v>
      </c>
      <c r="V444" s="60">
        <f ca="1"/>
        <v>-0.19471015877908371</v>
      </c>
      <c r="W444" s="60">
        <f ca="1"/>
        <v>-1.8777615835380284</v>
      </c>
      <c r="X444" s="60">
        <f ca="1"/>
        <v>-1.1163627326176571</v>
      </c>
      <c r="Y444" s="52">
        <f ca="1">$B$12 * EXP(($E$3 - $C$12^2/2) * Y$2 + $C$12*SQRT(Y$2)*T444)</f>
        <v>197.18709748883919</v>
      </c>
      <c r="Z444" s="52">
        <f ca="1">Y444 * EXP(($E$3 - $C$12^2/2) * (Z$2-Y$2) + $C$12*SQRT(Z$2-Y$2)*U444)</f>
        <v>168.62945544025189</v>
      </c>
      <c r="AA444" s="52">
        <f ca="1">Z444 * EXP(($E$3 - $C$12^2/2) * (AA$2-Z$2) + $C$12*SQRT(AA$2-Z$2)*V444)</f>
        <v>159.85876213338244</v>
      </c>
      <c r="AB444" s="52">
        <f ca="1">AA444 * EXP(($E$3 - $C$12^2/2) * (AB$2-AA$2) + $C$12*SQRT(AB$2-AA$2)*W444)</f>
        <v>91.465533079819323</v>
      </c>
      <c r="AC444" s="52">
        <f ca="1">AB444 * EXP(($E$3 - $C$12^2/2) * (AC$2-AB$2) + $C$12*SQRT(AC$2-AB$2)*X444)</f>
        <v>65.762738509339925</v>
      </c>
      <c r="AD444" s="47"/>
      <c r="AE444" s="3" t="s">
        <v>47</v>
      </c>
      <c r="AF444" s="64">
        <f t="shared" ref="AF444" ca="1" si="556">($B$5*AF446 + (1 + $B$6)*AF445)*$B$2</f>
        <v>0</v>
      </c>
      <c r="AG444" s="64">
        <f t="shared" ref="AG444" ca="1" si="557">($B$5*AG446 + (1 + $B$6)*AG445)*$B$2</f>
        <v>0</v>
      </c>
      <c r="AH444" s="64">
        <f t="shared" ref="AH444" ca="1" si="558">($B$5*AH446 + (1 + $B$6)*AH445)*$B$2</f>
        <v>0</v>
      </c>
      <c r="AI444" s="64">
        <f t="shared" ref="AI444" ca="1" si="559">($B$5*AI446 + (1 + $B$6)*AI445)*$B$2</f>
        <v>0</v>
      </c>
      <c r="AJ444" s="64" cm="1">
        <f t="array" aca="1" ref="AJ444" ca="1">($B$5*AJ446 + (1 + $B$6)*AJ445 + AND(NOT(AF445:AJ445)))*$B$2</f>
        <v>100000</v>
      </c>
      <c r="AK444" s="73"/>
      <c r="AL444" s="70"/>
    </row>
    <row r="445" spans="7:38" ht="14.55" customHeight="1" x14ac:dyDescent="0.3">
      <c r="G445" s="3">
        <v>443</v>
      </c>
      <c r="H445" s="58">
        <v>0.34368984090663668</v>
      </c>
      <c r="I445" s="58">
        <v>-1.8888390284920182</v>
      </c>
      <c r="J445" s="58">
        <v>1.3070280956409779</v>
      </c>
      <c r="K445" s="59">
        <v>-0.78619266756884476</v>
      </c>
      <c r="L445" s="60">
        <f t="array" ref="L445:O445">TRANSPOSE(MMULT(Option!$B$25:$E$28, TRANSPOSE(H445:K445)))</f>
        <v>0.34368984090663668</v>
      </c>
      <c r="M445" s="60">
        <v>-1.59367362836765</v>
      </c>
      <c r="N445" s="60">
        <v>0.79083770750477045</v>
      </c>
      <c r="O445" s="60">
        <v>-0.77528763998336292</v>
      </c>
      <c r="P445" s="56" t="str">
        <f t="shared" si="485"/>
        <v>89/3</v>
      </c>
      <c r="R445" s="80"/>
      <c r="S445" s="3" t="s">
        <v>31</v>
      </c>
      <c r="T445" s="60">
        <f ca="1"/>
        <v>-1.5244215738319324</v>
      </c>
      <c r="U445" s="60">
        <f ca="1"/>
        <v>-0.10191504034412745</v>
      </c>
      <c r="V445" s="60">
        <f ca="1"/>
        <v>-0.78882217538573551</v>
      </c>
      <c r="W445" s="60">
        <f ca="1"/>
        <v>-0.43821019614277251</v>
      </c>
      <c r="X445" s="60">
        <f ca="1"/>
        <v>-1.5512478663961482</v>
      </c>
      <c r="Y445" s="52">
        <f ca="1">$B$13 * EXP(($E$3 - $C$13^2/2) * Y$2 + $C$13*SQRT(Y$2)*T445)</f>
        <v>63.614645172031956</v>
      </c>
      <c r="Z445" s="52">
        <f ca="1">Y445 * EXP(($E$3 - $C$13^2/2) * (Z$2-Y$2) + $C$13*SQRT(Z$2-Y$2)*U445)</f>
        <v>62.008359198258333</v>
      </c>
      <c r="AA445" s="52">
        <f ca="1">Z445 * EXP(($E$3 - $C$13^2/2) * (AA$2-Z$2) + $C$13*SQRT(AA$2-Z$2)*V445)</f>
        <v>49.186664948044601</v>
      </c>
      <c r="AB445" s="52">
        <f ca="1">AA445 * EXP(($E$3 - $C$13^2/2) * (AB$2-AA$2) + $C$13*SQRT(AB$2-AA$2)*W445)</f>
        <v>43.343618788334901</v>
      </c>
      <c r="AC445" s="52">
        <f ca="1">AB445 * EXP(($E$3 - $C$13^2/2) * (AC$2-AB$2) + $C$13*SQRT(AC$2-AB$2)*X445)</f>
        <v>27.351876315106662</v>
      </c>
      <c r="AD445" s="47"/>
      <c r="AE445" s="3" t="s">
        <v>46</v>
      </c>
      <c r="AF445" s="52" t="b">
        <f t="shared" ref="AF445" ca="1" si="560">AF443 &gt;= $B$4</f>
        <v>0</v>
      </c>
      <c r="AG445" s="52" t="b">
        <f t="array" aca="1" ref="AG445" ca="1">AND(AG443 &gt;= $B$4, NOT(OR($AF445:AF445)))</f>
        <v>0</v>
      </c>
      <c r="AH445" s="52" t="b">
        <f t="array" aca="1" ref="AH445" ca="1">AND(AH443 &gt;= $B$4, NOT(OR($AF445:AG445)))</f>
        <v>0</v>
      </c>
      <c r="AI445" s="52" t="b">
        <f t="array" aca="1" ref="AI445" ca="1">AND(AI443 &gt;= $B$4, NOT(OR($AF445:AH445)))</f>
        <v>0</v>
      </c>
      <c r="AJ445" s="52" t="b">
        <f t="array" aca="1" ref="AJ445" ca="1">AND(AJ443 &gt;= $B$4, NOT(OR($AF445:AI445)))</f>
        <v>0</v>
      </c>
      <c r="AK445" s="73"/>
      <c r="AL445" s="70"/>
    </row>
    <row r="446" spans="7:38" ht="14.55" customHeight="1" x14ac:dyDescent="0.3">
      <c r="G446" s="3">
        <v>444</v>
      </c>
      <c r="H446" s="58">
        <v>0.28885508650768055</v>
      </c>
      <c r="I446" s="58">
        <v>0.48336701090455897</v>
      </c>
      <c r="J446" s="58">
        <v>0.67072472356265689</v>
      </c>
      <c r="K446" s="59">
        <v>-0.19293877576794155</v>
      </c>
      <c r="L446" s="60">
        <f t="array" ref="L446:O446">TRANSPOSE(MMULT(Option!$B$25:$E$28, TRANSPOSE(H446:K446)))</f>
        <v>0.28885508650768055</v>
      </c>
      <c r="M446" s="60">
        <v>0.55855521778600947</v>
      </c>
      <c r="N446" s="60">
        <v>0.83122150578606058</v>
      </c>
      <c r="O446" s="60">
        <v>0.20780639458335823</v>
      </c>
      <c r="P446" s="56" t="str">
        <f t="shared" si="485"/>
        <v>89/4</v>
      </c>
      <c r="R446" s="80"/>
      <c r="S446" s="3" t="s">
        <v>30</v>
      </c>
      <c r="T446" s="60">
        <f ca="1"/>
        <v>-0.19862598269427845</v>
      </c>
      <c r="U446" s="60">
        <f ca="1"/>
        <v>1.0374210977598133</v>
      </c>
      <c r="V446" s="60">
        <f ca="1"/>
        <v>-1.365615576736352</v>
      </c>
      <c r="W446" s="60">
        <f ca="1"/>
        <v>0.22214382680637845</v>
      </c>
      <c r="X446" s="60">
        <f ca="1"/>
        <v>-0.24772200907770819</v>
      </c>
      <c r="Y446" s="52">
        <f ca="1">$B$14 * EXP(($E$3 - $C$14^2/2) * Y$2 + $C$14*SQRT(Y$2)*T446)</f>
        <v>94.687537446652485</v>
      </c>
      <c r="Z446" s="52">
        <f ca="1">Y446 * EXP(($E$3 - $C$14^2/2) * (Z$2-Y$2) + $C$14*SQRT(Z$2-Y$2)*U446)</f>
        <v>129.9056893329591</v>
      </c>
      <c r="AA446" s="52">
        <f ca="1">Z446 * EXP(($E$3 - $C$14^2/2) * (AA$2-Z$2) + $C$14*SQRT(AA$2-Z$2)*V446)</f>
        <v>86.671407908434418</v>
      </c>
      <c r="AB446" s="52">
        <f ca="1">AA446 * EXP(($E$3 - $C$14^2/2) * (AB$2-AA$2) + $C$14*SQRT(AB$2-AA$2)*W446)</f>
        <v>93.108659749699072</v>
      </c>
      <c r="AC446" s="52">
        <f ca="1">AB446 * EXP(($E$3 - $C$14^2/2) * (AC$2-AB$2) + $C$14*SQRT(AC$2-AB$2)*X446)</f>
        <v>86.873287616844195</v>
      </c>
      <c r="AD446" s="47"/>
      <c r="AE446" s="3" t="s">
        <v>68</v>
      </c>
      <c r="AF446" s="52" t="b">
        <f ca="1">AND(AF443&gt;$B$3, NOT(OR($AF445:AF445)))</f>
        <v>0</v>
      </c>
      <c r="AG446" s="52" t="b">
        <f ca="1">AND(AG443&gt;$B$3, NOT(OR($AF445:AG445)))</f>
        <v>0</v>
      </c>
      <c r="AH446" s="52" t="b">
        <f ca="1">AND(AH443&gt;$B$3, NOT(OR($AF445:AH445)))</f>
        <v>0</v>
      </c>
      <c r="AI446" s="52" t="b">
        <f ca="1">AND(AI443&gt;$B$3, NOT(OR($AF445:AI445)))</f>
        <v>0</v>
      </c>
      <c r="AJ446" s="52" t="b">
        <f ca="1">AND(AJ443&gt;$B$3, NOT(OR($AF445:AJ445)))</f>
        <v>0</v>
      </c>
      <c r="AK446" s="74"/>
      <c r="AL446" s="70"/>
    </row>
    <row r="447" spans="7:38" ht="14.55" customHeight="1" x14ac:dyDescent="0.3">
      <c r="G447" s="3">
        <v>445</v>
      </c>
      <c r="H447" s="58">
        <v>1.5175201188783953</v>
      </c>
      <c r="I447" s="58">
        <v>-0.66789309333545022</v>
      </c>
      <c r="J447" s="58">
        <v>-0.98050965457235661</v>
      </c>
      <c r="K447" s="59">
        <v>-0.47712389781321807</v>
      </c>
      <c r="L447" s="60">
        <f t="array" ref="L447:O447">TRANSPOSE(MMULT(Option!$B$25:$E$28, TRANSPOSE(H447:K447)))</f>
        <v>1.5175201188783953</v>
      </c>
      <c r="M447" s="60">
        <v>-5.1260837182230956E-3</v>
      </c>
      <c r="N447" s="60">
        <v>-0.42907891760717853</v>
      </c>
      <c r="O447" s="60">
        <v>-0.16784780296044849</v>
      </c>
      <c r="P447" s="56" t="str">
        <f t="shared" si="485"/>
        <v>89/5</v>
      </c>
      <c r="R447" s="80">
        <v>112</v>
      </c>
      <c r="S447" s="3" t="s">
        <v>28</v>
      </c>
      <c r="T447" s="60">
        <f t="array" aca="1" ref="T447:T450" ca="1">TRANSPOSE(OFFSET($L$3, MATCH($R447 &amp; "/" &amp; T$2, $P$3:$P$5002, 0) - 1, 0, 1, $E$1))</f>
        <v>-1.8488452559562063</v>
      </c>
      <c r="U447" s="60">
        <f t="array" aca="1" ref="U447:U450" ca="1">TRANSPOSE(OFFSET($L$3, MATCH($R447 &amp; "/" &amp; U$2, $P$3:$P$5002, 0) - 1, 0, 1, $E$1))</f>
        <v>1.2308798549015976</v>
      </c>
      <c r="V447" s="60">
        <f t="array" aca="1" ref="V447:V450" ca="1">TRANSPOSE(OFFSET($L$3, MATCH($R447 &amp; "/" &amp; V$2, $P$3:$P$5002, 0) - 1, 0, 1, $E$1))</f>
        <v>0.43024471221588889</v>
      </c>
      <c r="W447" s="60">
        <f t="array" aca="1" ref="W447:W450" ca="1">TRANSPOSE(OFFSET($L$3, MATCH($R447 &amp; "/" &amp; W$2, $P$3:$P$5002, 0) - 1, 0, 1, $E$1))</f>
        <v>1.3072549791841206</v>
      </c>
      <c r="X447" s="60">
        <f t="array" aca="1" ref="X447:X450" ca="1">TRANSPOSE(OFFSET($L$3, MATCH($R447 &amp; "/" &amp; X$2, $P$3:$P$5002, 0) - 1, 0, 1, $E$1))</f>
        <v>0.29725548609691499</v>
      </c>
      <c r="Y447" s="52">
        <f ca="1">$B$11 * EXP(($E$3 - $C$11^2/2) * Y$2 + $C$11*SQRT(Y$2)*T447)</f>
        <v>57.714971381121337</v>
      </c>
      <c r="Z447" s="52">
        <f ca="1">Y447 * EXP(($E$3 - $C$11^2/2) * (Z$2-Y$2) + $C$11*SQRT(Z$2-Y$2)*U447)</f>
        <v>83.913001496737436</v>
      </c>
      <c r="AA447" s="52">
        <f ca="1">Z447 * EXP(($E$3 - $C$11^2/2) * (AA$2-Z$2) + $C$11*SQRT(AA$2-Z$2)*V447)</f>
        <v>95.95256735724854</v>
      </c>
      <c r="AB447" s="52">
        <f ca="1">AA447 * EXP(($E$3 - $C$11^2/2) * (AB$2-AA$2) + $C$11*SQRT(AB$2-AA$2)*W447)</f>
        <v>142.74081070109654</v>
      </c>
      <c r="AC447" s="52">
        <f ca="1">AB447 * EXP(($E$3 - $C$11^2/2) * (AC$2-AB$2) + $C$11*SQRT(AC$2-AB$2)*X447)</f>
        <v>156.83701089281945</v>
      </c>
      <c r="AD447" s="47"/>
      <c r="AE447" s="3" t="s">
        <v>69</v>
      </c>
      <c r="AF447" s="20" cm="1">
        <f t="array" aca="1" ref="AF447" ca="1">MIN(Y447:Y450 / $D$11:$D$14)</f>
        <v>0.57714971381121338</v>
      </c>
      <c r="AG447" s="20" cm="1">
        <f t="array" aca="1" ref="AG447" ca="1">MIN(Z447:Z450 / $D$11:$D$14)</f>
        <v>0.83356805639523013</v>
      </c>
      <c r="AH447" s="20" cm="1">
        <f t="array" aca="1" ref="AH447" ca="1">MIN(AA447:AA450 / $D$11:$D$14)</f>
        <v>0.69695113750080506</v>
      </c>
      <c r="AI447" s="20" cm="1">
        <f t="array" aca="1" ref="AI447" ca="1">MIN(AB447:AB450 / $D$11:$D$14)</f>
        <v>0.55189425552959115</v>
      </c>
      <c r="AJ447" s="20" cm="1">
        <f t="array" aca="1" ref="AJ447" ca="1">MIN(AC447:AC450 / $D$11:$D$14)</f>
        <v>0.64146534893901686</v>
      </c>
      <c r="AK447" s="72">
        <f t="array" aca="1" ref="AK447" ca="1">SUMPRODUCT(AF448:AJ448, EXP(-$E$3*$AF$2:$AJ$2))</f>
        <v>91452.639577679874</v>
      </c>
      <c r="AL447" s="70">
        <f ca="1">MAX(AC448 - $D$11, 0) * EXP(-$E$2*$E$3)</f>
        <v>0</v>
      </c>
    </row>
    <row r="448" spans="7:38" ht="14.55" customHeight="1" x14ac:dyDescent="0.3">
      <c r="G448" s="3">
        <v>446</v>
      </c>
      <c r="H448" s="58">
        <v>-0.299799951048419</v>
      </c>
      <c r="I448" s="58">
        <v>-4.8304300111499859E-2</v>
      </c>
      <c r="J448" s="58">
        <v>0.38300180963709823</v>
      </c>
      <c r="K448" s="59">
        <v>0.45377283689853465</v>
      </c>
      <c r="L448" s="60">
        <f t="array" ref="L448:O448">TRANSPOSE(MMULT(Option!$B$25:$E$28, TRANSPOSE(H448:K448)))</f>
        <v>-0.299799951048419</v>
      </c>
      <c r="M448" s="60">
        <v>-0.16419160274993</v>
      </c>
      <c r="N448" s="60">
        <v>0.20382532919688109</v>
      </c>
      <c r="O448" s="60">
        <v>0.33077312527805297</v>
      </c>
      <c r="P448" s="56" t="str">
        <f t="shared" si="485"/>
        <v>90/1</v>
      </c>
      <c r="R448" s="80"/>
      <c r="S448" s="3" t="s">
        <v>29</v>
      </c>
      <c r="T448" s="60">
        <f ca="1"/>
        <v>-1.3266016658276167</v>
      </c>
      <c r="U448" s="60">
        <f ca="1"/>
        <v>0.68646856989238114</v>
      </c>
      <c r="V448" s="60">
        <f ca="1"/>
        <v>-0.6133334863816855</v>
      </c>
      <c r="W448" s="60">
        <f ca="1"/>
        <v>-0.79452947476890035</v>
      </c>
      <c r="X448" s="60">
        <f ca="1"/>
        <v>0.48466235018957604</v>
      </c>
      <c r="Y448" s="52">
        <f ca="1">$B$12 * EXP(($E$3 - $C$12^2/2) * Y$2 + $C$12*SQRT(Y$2)*T448)</f>
        <v>67.504191094497003</v>
      </c>
      <c r="Z448" s="52">
        <f ca="1">Y448 * EXP(($E$3 - $C$12^2/2) * (Z$2-Y$2) + $C$12*SQRT(Z$2-Y$2)*U448)</f>
        <v>83.356805639523017</v>
      </c>
      <c r="AA448" s="52">
        <f ca="1">Z448 * EXP(($E$3 - $C$12^2/2) * (AA$2-Z$2) + $C$12*SQRT(AA$2-Z$2)*V448)</f>
        <v>69.695113750080509</v>
      </c>
      <c r="AB448" s="52">
        <f ca="1">AA448 * EXP(($E$3 - $C$12^2/2) * (AB$2-AA$2) + $C$12*SQRT(AB$2-AA$2)*W448)</f>
        <v>55.189425552959115</v>
      </c>
      <c r="AC448" s="52">
        <f ca="1">AB448 * EXP(($E$3 - $C$12^2/2) * (AC$2-AB$2) + $C$12*SQRT(AC$2-AB$2)*X448)</f>
        <v>64.146534893901688</v>
      </c>
      <c r="AD448" s="47"/>
      <c r="AE448" s="3" t="s">
        <v>47</v>
      </c>
      <c r="AF448" s="64">
        <f t="shared" ref="AF448" ca="1" si="561">($B$5*AF450 + (1 + $B$6)*AF449)*$B$2</f>
        <v>0</v>
      </c>
      <c r="AG448" s="64">
        <f t="shared" ref="AG448" ca="1" si="562">($B$5*AG450 + (1 + $B$6)*AG449)*$B$2</f>
        <v>15000</v>
      </c>
      <c r="AH448" s="64">
        <f t="shared" ref="AH448" ca="1" si="563">($B$5*AH450 + (1 + $B$6)*AH449)*$B$2</f>
        <v>0</v>
      </c>
      <c r="AI448" s="64">
        <f t="shared" ref="AI448" ca="1" si="564">($B$5*AI450 + (1 + $B$6)*AI449)*$B$2</f>
        <v>0</v>
      </c>
      <c r="AJ448" s="64" cm="1">
        <f t="array" aca="1" ref="AJ448" ca="1">($B$5*AJ450 + (1 + $B$6)*AJ449 + AND(NOT(AF449:AJ449)))*$B$2</f>
        <v>100000</v>
      </c>
      <c r="AK448" s="73"/>
      <c r="AL448" s="70"/>
    </row>
    <row r="449" spans="7:38" ht="14.55" customHeight="1" x14ac:dyDescent="0.3">
      <c r="G449" s="3">
        <v>447</v>
      </c>
      <c r="H449" s="58">
        <v>-1.2267693921457679</v>
      </c>
      <c r="I449" s="58">
        <v>0.30646707203125856</v>
      </c>
      <c r="J449" s="58">
        <v>-1.0598407896334867</v>
      </c>
      <c r="K449" s="59">
        <v>-0.25909524441961107</v>
      </c>
      <c r="L449" s="60">
        <f t="array" ref="L449:O449">TRANSPOSE(MMULT(Option!$B$25:$E$28, TRANSPOSE(H449:K449)))</f>
        <v>-1.2267693921457679</v>
      </c>
      <c r="M449" s="60">
        <v>-0.20982604573936192</v>
      </c>
      <c r="N449" s="60">
        <v>-1.341324672921187</v>
      </c>
      <c r="O449" s="60">
        <v>-0.83919149181891439</v>
      </c>
      <c r="P449" s="56" t="str">
        <f t="shared" si="485"/>
        <v>90/2</v>
      </c>
      <c r="R449" s="80"/>
      <c r="S449" s="3" t="s">
        <v>31</v>
      </c>
      <c r="T449" s="60">
        <f ca="1"/>
        <v>-1.0333926608267319</v>
      </c>
      <c r="U449" s="60">
        <f ca="1"/>
        <v>1.6177853561321704</v>
      </c>
      <c r="V449" s="60">
        <f ca="1"/>
        <v>-1.5931286473079109</v>
      </c>
      <c r="W449" s="60">
        <f ca="1"/>
        <v>0.52781535530947354</v>
      </c>
      <c r="X449" s="60">
        <f ca="1"/>
        <v>0.11910708250637372</v>
      </c>
      <c r="Y449" s="52">
        <f ca="1">$B$13 * EXP(($E$3 - $C$13^2/2) * Y$2 + $C$13*SQRT(Y$2)*T449)</f>
        <v>73.711025500374078</v>
      </c>
      <c r="Z449" s="52">
        <f ca="1">Y449 * EXP(($E$3 - $C$13^2/2) * (Z$2-Y$2) + $C$13*SQRT(Z$2-Y$2)*U449)</f>
        <v>120.36008940559306</v>
      </c>
      <c r="AA449" s="52">
        <f ca="1">Z449 * EXP(($E$3 - $C$13^2/2) * (AA$2-Z$2) + $C$13*SQRT(AA$2-Z$2)*V449)</f>
        <v>75.004596654683752</v>
      </c>
      <c r="AB449" s="52">
        <f ca="1">AA449 * EXP(($E$3 - $C$13^2/2) * (AB$2-AA$2) + $C$13*SQRT(AB$2-AA$2)*W449)</f>
        <v>88.313590360142612</v>
      </c>
      <c r="AC449" s="52">
        <f ca="1">AB449 * EXP(($E$3 - $C$13^2/2) * (AC$2-AB$2) + $C$13*SQRT(AC$2-AB$2)*X449)</f>
        <v>91.985056244646259</v>
      </c>
      <c r="AD449" s="47"/>
      <c r="AE449" s="3" t="s">
        <v>46</v>
      </c>
      <c r="AF449" s="52" t="b">
        <f t="shared" ref="AF449" ca="1" si="565">AF447 &gt;= $B$4</f>
        <v>0</v>
      </c>
      <c r="AG449" s="52" t="b">
        <f t="array" aca="1" ref="AG449" ca="1">AND(AG447 &gt;= $B$4, NOT(OR($AF449:AF449)))</f>
        <v>0</v>
      </c>
      <c r="AH449" s="52" t="b">
        <f t="array" aca="1" ref="AH449" ca="1">AND(AH447 &gt;= $B$4, NOT(OR($AF449:AG449)))</f>
        <v>0</v>
      </c>
      <c r="AI449" s="52" t="b">
        <f t="array" aca="1" ref="AI449" ca="1">AND(AI447 &gt;= $B$4, NOT(OR($AF449:AH449)))</f>
        <v>0</v>
      </c>
      <c r="AJ449" s="52" t="b">
        <f t="array" aca="1" ref="AJ449" ca="1">AND(AJ447 &gt;= $B$4, NOT(OR($AF449:AI449)))</f>
        <v>0</v>
      </c>
      <c r="AK449" s="73"/>
      <c r="AL449" s="70"/>
    </row>
    <row r="450" spans="7:38" ht="14.55" customHeight="1" x14ac:dyDescent="0.3">
      <c r="G450" s="3">
        <v>448</v>
      </c>
      <c r="H450" s="58">
        <v>-0.58075253798329141</v>
      </c>
      <c r="I450" s="58">
        <v>1.013575292537725</v>
      </c>
      <c r="J450" s="58">
        <v>-1.7780283228247733</v>
      </c>
      <c r="K450" s="59">
        <v>0.83261945424162098</v>
      </c>
      <c r="L450" s="60">
        <f t="array" ref="L450:O450">TRANSPOSE(MMULT(Option!$B$25:$E$28, TRANSPOSE(H450:K450)))</f>
        <v>-0.58075253798329141</v>
      </c>
      <c r="M450" s="60">
        <v>0.69665608492491027</v>
      </c>
      <c r="N450" s="60">
        <v>-1.5285448738281522</v>
      </c>
      <c r="O450" s="60">
        <v>0.39909240775331584</v>
      </c>
      <c r="P450" s="56" t="str">
        <f t="shared" si="485"/>
        <v>90/3</v>
      </c>
      <c r="R450" s="80"/>
      <c r="S450" s="3" t="s">
        <v>30</v>
      </c>
      <c r="T450" s="60">
        <f ca="1"/>
        <v>-0.51063151649457139</v>
      </c>
      <c r="U450" s="60">
        <f ca="1"/>
        <v>0.4789564756504206</v>
      </c>
      <c r="V450" s="60">
        <f ca="1"/>
        <v>0.54212618389867395</v>
      </c>
      <c r="W450" s="60">
        <f ca="1"/>
        <v>0.8804151759553609</v>
      </c>
      <c r="X450" s="60">
        <f ca="1"/>
        <v>-0.99030437248053504</v>
      </c>
      <c r="Y450" s="52">
        <f ca="1">$B$14 * EXP(($E$3 - $C$14^2/2) * Y$2 + $C$14*SQRT(Y$2)*T450)</f>
        <v>86.226773857640936</v>
      </c>
      <c r="Z450" s="52">
        <f ca="1">Y450 * EXP(($E$3 - $C$14^2/2) * (Z$2-Y$2) + $C$14*SQRT(Z$2-Y$2)*U450)</f>
        <v>100.04976115143073</v>
      </c>
      <c r="AA450" s="52">
        <f ca="1">Z450 * EXP(($E$3 - $C$14^2/2) * (AA$2-Z$2) + $C$14*SQRT(AA$2-Z$2)*V450)</f>
        <v>118.30967235733921</v>
      </c>
      <c r="AB450" s="52">
        <f ca="1">AA450 * EXP(($E$3 - $C$14^2/2) * (AB$2-AA$2) + $C$14*SQRT(AB$2-AA$2)*W450)</f>
        <v>154.84584624655707</v>
      </c>
      <c r="AC450" s="52">
        <f ca="1">AB450 * EXP(($E$3 - $C$14^2/2) * (AC$2-AB$2) + $C$14*SQRT(AC$2-AB$2)*X450)</f>
        <v>115.62344764238765</v>
      </c>
      <c r="AD450" s="47"/>
      <c r="AE450" s="3" t="s">
        <v>68</v>
      </c>
      <c r="AF450" s="52" t="b">
        <f ca="1">AND(AF447&gt;$B$3, NOT(OR($AF449:AF449)))</f>
        <v>0</v>
      </c>
      <c r="AG450" s="52" t="b">
        <f ca="1">AND(AG447&gt;$B$3, NOT(OR($AF449:AG449)))</f>
        <v>1</v>
      </c>
      <c r="AH450" s="52" t="b">
        <f ca="1">AND(AH447&gt;$B$3, NOT(OR($AF449:AH449)))</f>
        <v>0</v>
      </c>
      <c r="AI450" s="52" t="b">
        <f ca="1">AND(AI447&gt;$B$3, NOT(OR($AF449:AI449)))</f>
        <v>0</v>
      </c>
      <c r="AJ450" s="52" t="b">
        <f ca="1">AND(AJ447&gt;$B$3, NOT(OR($AF449:AJ449)))</f>
        <v>0</v>
      </c>
      <c r="AK450" s="74"/>
      <c r="AL450" s="70"/>
    </row>
    <row r="451" spans="7:38" ht="14.55" customHeight="1" x14ac:dyDescent="0.3">
      <c r="G451" s="3">
        <v>449</v>
      </c>
      <c r="H451" s="58">
        <v>0.49366475804125953</v>
      </c>
      <c r="I451" s="58">
        <v>0.67422892131364909</v>
      </c>
      <c r="J451" s="58">
        <v>-0.67866676792893443</v>
      </c>
      <c r="K451" s="59">
        <v>0.73043359944358199</v>
      </c>
      <c r="L451" s="60">
        <f t="array" ref="L451:O451">TRANSPOSE(MMULT(Option!$B$25:$E$28, TRANSPOSE(H451:K451)))</f>
        <v>0.49366475804125953</v>
      </c>
      <c r="M451" s="60">
        <v>0.81540691674614818</v>
      </c>
      <c r="N451" s="60">
        <v>-0.22205937498594519</v>
      </c>
      <c r="O451" s="60">
        <v>0.86706425338639159</v>
      </c>
      <c r="P451" s="56" t="str">
        <f t="shared" si="485"/>
        <v>90/4</v>
      </c>
      <c r="R451" s="80">
        <v>113</v>
      </c>
      <c r="S451" s="3" t="s">
        <v>28</v>
      </c>
      <c r="T451" s="60">
        <f t="array" aca="1" ref="T451:T454" ca="1">TRANSPOSE(OFFSET($L$3, MATCH($R451 &amp; "/" &amp; T$2, $P$3:$P$5002, 0) - 1, 0, 1, $E$1))</f>
        <v>-0.79500639059955214</v>
      </c>
      <c r="U451" s="60">
        <f t="array" aca="1" ref="U451:U454" ca="1">TRANSPOSE(OFFSET($L$3, MATCH($R451 &amp; "/" &amp; U$2, $P$3:$P$5002, 0) - 1, 0, 1, $E$1))</f>
        <v>-0.75611253537719836</v>
      </c>
      <c r="V451" s="60">
        <f t="array" aca="1" ref="V451:V454" ca="1">TRANSPOSE(OFFSET($L$3, MATCH($R451 &amp; "/" &amp; V$2, $P$3:$P$5002, 0) - 1, 0, 1, $E$1))</f>
        <v>-1.874986554149124</v>
      </c>
      <c r="W451" s="60">
        <f t="array" aca="1" ref="W451:W454" ca="1">TRANSPOSE(OFFSET($L$3, MATCH($R451 &amp; "/" &amp; W$2, $P$3:$P$5002, 0) - 1, 0, 1, $E$1))</f>
        <v>-1.5311360832717962</v>
      </c>
      <c r="X451" s="60">
        <f t="array" aca="1" ref="X451:X454" ca="1">TRANSPOSE(OFFSET($L$3, MATCH($R451 &amp; "/" &amp; X$2, $P$3:$P$5002, 0) - 1, 0, 1, $E$1))</f>
        <v>0.27760117841306037</v>
      </c>
      <c r="Y451" s="52">
        <f ca="1">$B$11 * EXP(($E$3 - $C$11^2/2) * Y$2 + $C$11*SQRT(Y$2)*T451)</f>
        <v>79.175607779998145</v>
      </c>
      <c r="Z451" s="52">
        <f ca="1">Y451 * EXP(($E$3 - $C$11^2/2) * (Z$2-Y$2) + $C$11*SQRT(Z$2-Y$2)*U451)</f>
        <v>63.423503359522435</v>
      </c>
      <c r="AA451" s="52">
        <f ca="1">Z451 * EXP(($E$3 - $C$11^2/2) * (AA$2-Z$2) + $C$11*SQRT(AA$2-Z$2)*V451)</f>
        <v>36.318909988406709</v>
      </c>
      <c r="AB451" s="52">
        <f ca="1">AA451 * EXP(($E$3 - $C$11^2/2) * (AB$2-AA$2) + $C$11*SQRT(AB$2-AA$2)*W451)</f>
        <v>23.057652660547959</v>
      </c>
      <c r="AC451" s="52">
        <f ca="1">AB451 * EXP(($E$3 - $C$11^2/2) * (AC$2-AB$2) + $C$11*SQRT(AC$2-AB$2)*X451)</f>
        <v>25.185742749219219</v>
      </c>
      <c r="AD451" s="47"/>
      <c r="AE451" s="3" t="s">
        <v>69</v>
      </c>
      <c r="AF451" s="20" cm="1">
        <f t="array" aca="1" ref="AF451" ca="1">MIN(Y451:Y454 / $D$11:$D$14)</f>
        <v>0.56732924768583215</v>
      </c>
      <c r="AG451" s="20" cm="1">
        <f t="array" aca="1" ref="AG451" ca="1">MIN(Z451:Z454 / $D$11:$D$14)</f>
        <v>0.46892505333797352</v>
      </c>
      <c r="AH451" s="20" cm="1">
        <f t="array" aca="1" ref="AH451" ca="1">MIN(AA451:AA454 / $D$11:$D$14)</f>
        <v>0.36318909988406711</v>
      </c>
      <c r="AI451" s="20" cm="1">
        <f t="array" aca="1" ref="AI451" ca="1">MIN(AB451:AB454 / $D$11:$D$14)</f>
        <v>0.23057652660547959</v>
      </c>
      <c r="AJ451" s="20" cm="1">
        <f t="array" aca="1" ref="AJ451" ca="1">MIN(AC451:AC454 / $D$11:$D$14)</f>
        <v>0.2518574274921922</v>
      </c>
      <c r="AK451" s="72">
        <f t="array" aca="1" ref="AK451" ca="1">SUMPRODUCT(AF452:AJ452, EXP(-$E$3*$AF$2:$AJ$2))</f>
        <v>77880.078307140488</v>
      </c>
      <c r="AL451" s="70">
        <f ca="1">MAX(AC452 - $D$11, 0) * EXP(-$E$2*$E$3)</f>
        <v>0</v>
      </c>
    </row>
    <row r="452" spans="7:38" ht="14.55" customHeight="1" x14ac:dyDescent="0.3">
      <c r="G452" s="3">
        <v>450</v>
      </c>
      <c r="H452" s="58">
        <v>1.896252836886533</v>
      </c>
      <c r="I452" s="58">
        <v>1.3535106771548879</v>
      </c>
      <c r="J452" s="58">
        <v>0.66054453181430739</v>
      </c>
      <c r="K452" s="59">
        <v>-0.42174658894605527</v>
      </c>
      <c r="L452" s="60">
        <f t="array" ref="L452:O452">TRANSPOSE(MMULT(Option!$B$25:$E$28, TRANSPOSE(H452:K452)))</f>
        <v>1.896252836886533</v>
      </c>
      <c r="M452" s="60">
        <v>1.999014161153255</v>
      </c>
      <c r="N452" s="60">
        <v>1.6930963391163716</v>
      </c>
      <c r="O452" s="60">
        <v>0.88069631774998491</v>
      </c>
      <c r="P452" s="56" t="str">
        <f t="shared" ref="P452:P515" si="566">(QUOTIENT(G452 - 1, $E$2) + 1) &amp; "/" &amp; MOD(G452 -1, $E$2) + 1</f>
        <v>90/5</v>
      </c>
      <c r="R452" s="80"/>
      <c r="S452" s="3" t="s">
        <v>29</v>
      </c>
      <c r="T452" s="60">
        <f ca="1"/>
        <v>-0.45531017475516955</v>
      </c>
      <c r="U452" s="60">
        <f ca="1"/>
        <v>0.77336713846186811</v>
      </c>
      <c r="V452" s="60">
        <f ca="1"/>
        <v>-1.2111532716458115</v>
      </c>
      <c r="W452" s="60">
        <f ca="1"/>
        <v>-0.14360219755514925</v>
      </c>
      <c r="X452" s="60">
        <f ca="1"/>
        <v>8.0404512473802259E-2</v>
      </c>
      <c r="Y452" s="52">
        <f ca="1">$B$12 * EXP(($E$3 - $C$12^2/2) * Y$2 + $C$12*SQRT(Y$2)*T452)</f>
        <v>87.669769249448606</v>
      </c>
      <c r="Z452" s="52">
        <f ca="1">Y452 * EXP(($E$3 - $C$12^2/2) * (Z$2-Y$2) + $C$12*SQRT(Z$2-Y$2)*U452)</f>
        <v>111.11739722827681</v>
      </c>
      <c r="AA452" s="52">
        <f ca="1">Z452 * EXP(($E$3 - $C$12^2/2) * (AA$2-Z$2) + $C$12*SQRT(AA$2-Z$2)*V452)</f>
        <v>77.65230965685457</v>
      </c>
      <c r="AB452" s="52">
        <f ca="1">AA452 * EXP(($E$3 - $C$12^2/2) * (AB$2-AA$2) + $C$12*SQRT(AB$2-AA$2)*W452)</f>
        <v>74.750853804535112</v>
      </c>
      <c r="AC452" s="52">
        <f ca="1">AB452 * EXP(($E$3 - $C$12^2/2) * (AC$2-AB$2) + $C$12*SQRT(AC$2-AB$2)*X452)</f>
        <v>76.959706146078702</v>
      </c>
      <c r="AD452" s="47"/>
      <c r="AE452" s="3" t="s">
        <v>47</v>
      </c>
      <c r="AF452" s="64">
        <f t="shared" ref="AF452" ca="1" si="567">($B$5*AF454 + (1 + $B$6)*AF453)*$B$2</f>
        <v>0</v>
      </c>
      <c r="AG452" s="64">
        <f t="shared" ref="AG452" ca="1" si="568">($B$5*AG454 + (1 + $B$6)*AG453)*$B$2</f>
        <v>0</v>
      </c>
      <c r="AH452" s="64">
        <f t="shared" ref="AH452" ca="1" si="569">($B$5*AH454 + (1 + $B$6)*AH453)*$B$2</f>
        <v>0</v>
      </c>
      <c r="AI452" s="64">
        <f t="shared" ref="AI452" ca="1" si="570">($B$5*AI454 + (1 + $B$6)*AI453)*$B$2</f>
        <v>0</v>
      </c>
      <c r="AJ452" s="64" cm="1">
        <f t="array" aca="1" ref="AJ452" ca="1">($B$5*AJ454 + (1 + $B$6)*AJ453 + AND(NOT(AF453:AJ453)))*$B$2</f>
        <v>100000</v>
      </c>
      <c r="AK452" s="73"/>
      <c r="AL452" s="70"/>
    </row>
    <row r="453" spans="7:38" ht="14.55" customHeight="1" x14ac:dyDescent="0.3">
      <c r="G453" s="3">
        <v>451</v>
      </c>
      <c r="H453" s="58">
        <v>-0.64389991739470231</v>
      </c>
      <c r="I453" s="58">
        <v>0.76985950487030685</v>
      </c>
      <c r="J453" s="58">
        <v>2.5659613497004754</v>
      </c>
      <c r="K453" s="59">
        <v>0.43746441048235807</v>
      </c>
      <c r="L453" s="60">
        <f t="array" ref="L453:O453">TRANSPOSE(MMULT(Option!$B$25:$E$28, TRANSPOSE(H453:K453)))</f>
        <v>-0.64389991739470231</v>
      </c>
      <c r="M453" s="60">
        <v>0.44802792415200016</v>
      </c>
      <c r="N453" s="60">
        <v>2.1977462548794571</v>
      </c>
      <c r="O453" s="60">
        <v>0.81948308686602478</v>
      </c>
      <c r="P453" s="56" t="str">
        <f t="shared" si="566"/>
        <v>91/1</v>
      </c>
      <c r="R453" s="80"/>
      <c r="S453" s="3" t="s">
        <v>31</v>
      </c>
      <c r="T453" s="60">
        <f ca="1"/>
        <v>-1.0378925365848282</v>
      </c>
      <c r="U453" s="60">
        <f ca="1"/>
        <v>-1.213727115172305</v>
      </c>
      <c r="V453" s="60">
        <f ca="1"/>
        <v>-0.50824729481425379</v>
      </c>
      <c r="W453" s="60">
        <f ca="1"/>
        <v>-0.55391274661191103</v>
      </c>
      <c r="X453" s="60">
        <f ca="1"/>
        <v>1.2957281834698344</v>
      </c>
      <c r="Y453" s="52">
        <f ca="1">$B$13 * EXP(($E$3 - $C$13^2/2) * Y$2 + $C$13*SQRT(Y$2)*T453)</f>
        <v>73.611585498597634</v>
      </c>
      <c r="Z453" s="52">
        <f ca="1">Y453 * EXP(($E$3 - $C$13^2/2) * (Z$2-Y$2) + $C$13*SQRT(Z$2-Y$2)*U453)</f>
        <v>51.402370519852767</v>
      </c>
      <c r="AA453" s="52">
        <f ca="1">Z453 * EXP(($E$3 - $C$13^2/2) * (AA$2-Z$2) + $C$13*SQRT(AA$2-Z$2)*V453)</f>
        <v>44.354319601475822</v>
      </c>
      <c r="AB453" s="52">
        <f ca="1">AA453 * EXP(($E$3 - $C$13^2/2) * (AB$2-AA$2) + $C$13*SQRT(AB$2-AA$2)*W453)</f>
        <v>37.751917836976965</v>
      </c>
      <c r="AC453" s="52">
        <f ca="1">AB453 * EXP(($E$3 - $C$13^2/2) * (AC$2-AB$2) + $C$13*SQRT(AC$2-AB$2)*X453)</f>
        <v>55.966580347029954</v>
      </c>
      <c r="AD453" s="47"/>
      <c r="AE453" s="3" t="s">
        <v>46</v>
      </c>
      <c r="AF453" s="52" t="b">
        <f t="shared" ref="AF453" ca="1" si="571">AF451 &gt;= $B$4</f>
        <v>0</v>
      </c>
      <c r="AG453" s="52" t="b">
        <f t="array" aca="1" ref="AG453" ca="1">AND(AG451 &gt;= $B$4, NOT(OR($AF453:AF453)))</f>
        <v>0</v>
      </c>
      <c r="AH453" s="52" t="b">
        <f t="array" aca="1" ref="AH453" ca="1">AND(AH451 &gt;= $B$4, NOT(OR($AF453:AG453)))</f>
        <v>0</v>
      </c>
      <c r="AI453" s="52" t="b">
        <f t="array" aca="1" ref="AI453" ca="1">AND(AI451 &gt;= $B$4, NOT(OR($AF453:AH453)))</f>
        <v>0</v>
      </c>
      <c r="AJ453" s="52" t="b">
        <f t="array" aca="1" ref="AJ453" ca="1">AND(AJ451 &gt;= $B$4, NOT(OR($AF453:AI453)))</f>
        <v>0</v>
      </c>
      <c r="AK453" s="73"/>
      <c r="AL453" s="70"/>
    </row>
    <row r="454" spans="7:38" ht="14.55" customHeight="1" x14ac:dyDescent="0.3">
      <c r="G454" s="3">
        <v>452</v>
      </c>
      <c r="H454" s="58">
        <v>0.64206847828999691</v>
      </c>
      <c r="I454" s="58">
        <v>9.6336236398758601E-2</v>
      </c>
      <c r="J454" s="58">
        <v>0.89406331684596507</v>
      </c>
      <c r="K454" s="59">
        <v>0.76578390708742838</v>
      </c>
      <c r="L454" s="60">
        <f t="array" ref="L454:O454">TRANSPOSE(MMULT(Option!$B$25:$E$28, TRANSPOSE(H454:K454)))</f>
        <v>0.64206847828999691</v>
      </c>
      <c r="M454" s="60">
        <v>0.34512101040889304</v>
      </c>
      <c r="N454" s="60">
        <v>1.0673189501457807</v>
      </c>
      <c r="O454" s="60">
        <v>1.112335590290165</v>
      </c>
      <c r="P454" s="56" t="str">
        <f t="shared" si="566"/>
        <v>91/2</v>
      </c>
      <c r="R454" s="80"/>
      <c r="S454" s="3" t="s">
        <v>30</v>
      </c>
      <c r="T454" s="60">
        <f ca="1"/>
        <v>-1.9060515334556372</v>
      </c>
      <c r="U454" s="60">
        <f ca="1"/>
        <v>-0.6516562141794523</v>
      </c>
      <c r="V454" s="60">
        <f ca="1"/>
        <v>-0.73070796703028984</v>
      </c>
      <c r="W454" s="60">
        <f ca="1"/>
        <v>1.9482640410769294</v>
      </c>
      <c r="X454" s="60">
        <f ca="1"/>
        <v>-9.3203745069509014E-2</v>
      </c>
      <c r="Y454" s="52">
        <f ca="1">$B$14 * EXP(($E$3 - $C$14^2/2) * Y$2 + $C$14*SQRT(Y$2)*T454)</f>
        <v>56.732924768583217</v>
      </c>
      <c r="Z454" s="52">
        <f ca="1">Y454 * EXP(($E$3 - $C$14^2/2) * (Z$2-Y$2) + $C$14*SQRT(Z$2-Y$2)*U454)</f>
        <v>46.892505333797352</v>
      </c>
      <c r="AA454" s="52">
        <f ca="1">Z454 * EXP(($E$3 - $C$14^2/2) * (AA$2-Z$2) + $C$14*SQRT(AA$2-Z$2)*V454)</f>
        <v>37.850548515009457</v>
      </c>
      <c r="AB454" s="52">
        <f ca="1">AA454 * EXP(($E$3 - $C$14^2/2) * (AB$2-AA$2) + $C$14*SQRT(AB$2-AA$2)*W454)</f>
        <v>68.246399896976598</v>
      </c>
      <c r="AC454" s="52">
        <f ca="1">AB454 * EXP(($E$3 - $C$14^2/2) * (AC$2-AB$2) + $C$14*SQRT(AC$2-AB$2)*X454)</f>
        <v>66.697239175329841</v>
      </c>
      <c r="AD454" s="47"/>
      <c r="AE454" s="3" t="s">
        <v>68</v>
      </c>
      <c r="AF454" s="52" t="b">
        <f ca="1">AND(AF451&gt;$B$3, NOT(OR($AF453:AF453)))</f>
        <v>0</v>
      </c>
      <c r="AG454" s="52" t="b">
        <f ca="1">AND(AG451&gt;$B$3, NOT(OR($AF453:AG453)))</f>
        <v>0</v>
      </c>
      <c r="AH454" s="52" t="b">
        <f ca="1">AND(AH451&gt;$B$3, NOT(OR($AF453:AH453)))</f>
        <v>0</v>
      </c>
      <c r="AI454" s="52" t="b">
        <f ca="1">AND(AI451&gt;$B$3, NOT(OR($AF453:AI453)))</f>
        <v>0</v>
      </c>
      <c r="AJ454" s="52" t="b">
        <f ca="1">AND(AJ451&gt;$B$3, NOT(OR($AF453:AJ453)))</f>
        <v>0</v>
      </c>
      <c r="AK454" s="74"/>
      <c r="AL454" s="70"/>
    </row>
    <row r="455" spans="7:38" ht="14.55" customHeight="1" x14ac:dyDescent="0.3">
      <c r="G455" s="3">
        <v>453</v>
      </c>
      <c r="H455" s="58">
        <v>0.11815974082581578</v>
      </c>
      <c r="I455" s="58">
        <v>0.40930993736068982</v>
      </c>
      <c r="J455" s="58">
        <v>-1.6135869539708303</v>
      </c>
      <c r="K455" s="59">
        <v>-0.6564340610304823</v>
      </c>
      <c r="L455" s="60">
        <f t="array" ref="L455:O455">TRANSPOSE(MMULT(Option!$B$25:$E$28, TRANSPOSE(H455:K455)))</f>
        <v>0.11815974082581578</v>
      </c>
      <c r="M455" s="60">
        <v>0.42240265046092518</v>
      </c>
      <c r="N455" s="60">
        <v>-1.2627832659695437</v>
      </c>
      <c r="O455" s="60">
        <v>-0.72263007347356978</v>
      </c>
      <c r="P455" s="56" t="str">
        <f t="shared" si="566"/>
        <v>91/3</v>
      </c>
      <c r="R455" s="80">
        <v>114</v>
      </c>
      <c r="S455" s="3" t="s">
        <v>28</v>
      </c>
      <c r="T455" s="60">
        <f t="array" aca="1" ref="T455:T458" ca="1">TRANSPOSE(OFFSET($L$3, MATCH($R455 &amp; "/" &amp; T$2, $P$3:$P$5002, 0) - 1, 0, 1, $E$1))</f>
        <v>-0.93765500484200048</v>
      </c>
      <c r="U455" s="60">
        <f t="array" aca="1" ref="U455:U458" ca="1">TRANSPOSE(OFFSET($L$3, MATCH($R455 &amp; "/" &amp; U$2, $P$3:$P$5002, 0) - 1, 0, 1, $E$1))</f>
        <v>-0.75978418161825012</v>
      </c>
      <c r="V455" s="60">
        <f t="array" aca="1" ref="V455:V458" ca="1">TRANSPOSE(OFFSET($L$3, MATCH($R455 &amp; "/" &amp; V$2, $P$3:$P$5002, 0) - 1, 0, 1, $E$1))</f>
        <v>-0.33077469764743922</v>
      </c>
      <c r="W455" s="60">
        <f t="array" aca="1" ref="W455:W458" ca="1">TRANSPOSE(OFFSET($L$3, MATCH($R455 &amp; "/" &amp; W$2, $P$3:$P$5002, 0) - 1, 0, 1, $E$1))</f>
        <v>-0.50467596158177419</v>
      </c>
      <c r="X455" s="60">
        <f t="array" aca="1" ref="X455:X458" ca="1">TRANSPOSE(OFFSET($L$3, MATCH($R455 &amp; "/" &amp; X$2, $P$3:$P$5002, 0) - 1, 0, 1, $E$1))</f>
        <v>8.116124451350254E-2</v>
      </c>
      <c r="Y455" s="52">
        <f ca="1">$B$11 * EXP(($E$3 - $C$11^2/2) * Y$2 + $C$11*SQRT(Y$2)*T455)</f>
        <v>75.858797497652546</v>
      </c>
      <c r="Z455" s="52">
        <f ca="1">Y455 * EXP(($E$3 - $C$11^2/2) * (Z$2-Y$2) + $C$11*SQRT(Z$2-Y$2)*U455)</f>
        <v>60.69968023230529</v>
      </c>
      <c r="AA455" s="52">
        <f ca="1">Z455 * EXP(($E$3 - $C$11^2/2) * (AA$2-Z$2) + $C$11*SQRT(AA$2-Z$2)*V455)</f>
        <v>55.241032567590111</v>
      </c>
      <c r="AB455" s="52">
        <f ca="1">AA455 * EXP(($E$3 - $C$11^2/2) * (AB$2-AA$2) + $C$11*SQRT(AB$2-AA$2)*W455)</f>
        <v>47.71773979818694</v>
      </c>
      <c r="AC455" s="52">
        <f ca="1">AB455 * EXP(($E$3 - $C$11^2/2) * (AC$2-AB$2) + $C$11*SQRT(AC$2-AB$2)*X455)</f>
        <v>49.138930653602465</v>
      </c>
      <c r="AD455" s="47"/>
      <c r="AE455" s="3" t="s">
        <v>69</v>
      </c>
      <c r="AF455" s="20" cm="1">
        <f t="array" aca="1" ref="AF455" ca="1">MIN(Y455:Y458 / $D$11:$D$14)</f>
        <v>0.75858797497652541</v>
      </c>
      <c r="AG455" s="20" cm="1">
        <f t="array" aca="1" ref="AG455" ca="1">MIN(Z455:Z458 / $D$11:$D$14)</f>
        <v>0.60699680232305286</v>
      </c>
      <c r="AH455" s="20" cm="1">
        <f t="array" aca="1" ref="AH455" ca="1">MIN(AA455:AA458 / $D$11:$D$14)</f>
        <v>0.55241032567590109</v>
      </c>
      <c r="AI455" s="20" cm="1">
        <f t="array" aca="1" ref="AI455" ca="1">MIN(AB455:AB458 / $D$11:$D$14)</f>
        <v>0.47717739798186942</v>
      </c>
      <c r="AJ455" s="20" cm="1">
        <f t="array" aca="1" ref="AJ455" ca="1">MIN(AC455:AC458 / $D$11:$D$14)</f>
        <v>0.49138930653602464</v>
      </c>
      <c r="AK455" s="72">
        <f t="array" aca="1" ref="AK455" ca="1">SUMPRODUCT(AF456:AJ456, EXP(-$E$3*$AF$2:$AJ$2))</f>
        <v>77880.078307140488</v>
      </c>
      <c r="AL455" s="70">
        <f ca="1">MAX(AC456 - $D$11, 0) * EXP(-$E$2*$E$3)</f>
        <v>0</v>
      </c>
    </row>
    <row r="456" spans="7:38" ht="14.55" customHeight="1" x14ac:dyDescent="0.3">
      <c r="G456" s="3">
        <v>454</v>
      </c>
      <c r="H456" s="58">
        <v>-0.27549489228508439</v>
      </c>
      <c r="I456" s="58">
        <v>0.13327500444362245</v>
      </c>
      <c r="J456" s="58">
        <v>-0.13886443444339594</v>
      </c>
      <c r="K456" s="59">
        <v>1.3384218138805504</v>
      </c>
      <c r="L456" s="60">
        <f t="array" ref="L456:O456">TRANSPOSE(MMULT(Option!$B$25:$E$28, TRANSPOSE(H456:K456)))</f>
        <v>-0.27549489228508439</v>
      </c>
      <c r="M456" s="60">
        <v>1.1950602307661387E-2</v>
      </c>
      <c r="N456" s="60">
        <v>-0.19726439909791821</v>
      </c>
      <c r="O456" s="60">
        <v>1.0437540349380032</v>
      </c>
      <c r="P456" s="56" t="str">
        <f t="shared" si="566"/>
        <v>91/4</v>
      </c>
      <c r="R456" s="80"/>
      <c r="S456" s="3" t="s">
        <v>29</v>
      </c>
      <c r="T456" s="60">
        <f ca="1"/>
        <v>-0.77127404533979449</v>
      </c>
      <c r="U456" s="60">
        <f ca="1"/>
        <v>0.55931327726806568</v>
      </c>
      <c r="V456" s="60">
        <f ca="1"/>
        <v>1.2380416766687572</v>
      </c>
      <c r="W456" s="60">
        <f ca="1"/>
        <v>-1.7774812441542363</v>
      </c>
      <c r="X456" s="60">
        <f ca="1"/>
        <v>0.60998541992387811</v>
      </c>
      <c r="Y456" s="52">
        <f ca="1">$B$12 * EXP(($E$3 - $C$12^2/2) * Y$2 + $C$12*SQRT(Y$2)*T456)</f>
        <v>79.741326121749921</v>
      </c>
      <c r="Z456" s="52">
        <f ca="1">Y456 * EXP(($E$3 - $C$12^2/2) * (Z$2-Y$2) + $C$12*SQRT(Z$2-Y$2)*U456)</f>
        <v>94.782231055249753</v>
      </c>
      <c r="AA456" s="52">
        <f ca="1">Z456 * EXP(($E$3 - $C$12^2/2) * (AA$2-Z$2) + $C$12*SQRT(AA$2-Z$2)*V456)</f>
        <v>138.10226460335238</v>
      </c>
      <c r="AB456" s="52">
        <f ca="1">AA456 * EXP(($E$3 - $C$12^2/2) * (AB$2-AA$2) + $C$12*SQRT(AB$2-AA$2)*W456)</f>
        <v>81.430515440656364</v>
      </c>
      <c r="AC456" s="52">
        <f ca="1">AB456 * EXP(($E$3 - $C$12^2/2) * (AC$2-AB$2) + $C$12*SQRT(AC$2-AB$2)*X456)</f>
        <v>98.272645358242556</v>
      </c>
      <c r="AD456" s="47"/>
      <c r="AE456" s="3" t="s">
        <v>47</v>
      </c>
      <c r="AF456" s="64">
        <f t="shared" ref="AF456" ca="1" si="572">($B$5*AF458 + (1 + $B$6)*AF457)*$B$2</f>
        <v>0</v>
      </c>
      <c r="AG456" s="64">
        <f t="shared" ref="AG456" ca="1" si="573">($B$5*AG458 + (1 + $B$6)*AG457)*$B$2</f>
        <v>0</v>
      </c>
      <c r="AH456" s="64">
        <f t="shared" ref="AH456" ca="1" si="574">($B$5*AH458 + (1 + $B$6)*AH457)*$B$2</f>
        <v>0</v>
      </c>
      <c r="AI456" s="64">
        <f t="shared" ref="AI456" ca="1" si="575">($B$5*AI458 + (1 + $B$6)*AI457)*$B$2</f>
        <v>0</v>
      </c>
      <c r="AJ456" s="64" cm="1">
        <f t="array" aca="1" ref="AJ456" ca="1">($B$5*AJ458 + (1 + $B$6)*AJ457 + AND(NOT(AF457:AJ457)))*$B$2</f>
        <v>100000</v>
      </c>
      <c r="AK456" s="73"/>
      <c r="AL456" s="70"/>
    </row>
    <row r="457" spans="7:38" ht="14.55" customHeight="1" x14ac:dyDescent="0.3">
      <c r="G457" s="3">
        <v>455</v>
      </c>
      <c r="H457" s="58">
        <v>-0.54809446622317393</v>
      </c>
      <c r="I457" s="58">
        <v>-1.1244078580777941</v>
      </c>
      <c r="J457" s="58">
        <v>1.1984771627808831E-2</v>
      </c>
      <c r="K457" s="59">
        <v>-0.55537361184915213</v>
      </c>
      <c r="L457" s="60">
        <f t="array" ref="L457:O457">TRANSPOSE(MMULT(Option!$B$25:$E$28, TRANSPOSE(H457:K457)))</f>
        <v>-0.54809446622317393</v>
      </c>
      <c r="M457" s="60">
        <v>-1.2497746108182006</v>
      </c>
      <c r="N457" s="60">
        <v>-0.50315053359941331</v>
      </c>
      <c r="O457" s="60">
        <v>-0.98693123873721844</v>
      </c>
      <c r="P457" s="56" t="str">
        <f t="shared" si="566"/>
        <v>91/5</v>
      </c>
      <c r="R457" s="80"/>
      <c r="S457" s="3" t="s">
        <v>31</v>
      </c>
      <c r="T457" s="60">
        <f ca="1"/>
        <v>-5.0446517643574218E-2</v>
      </c>
      <c r="U457" s="60">
        <f ca="1"/>
        <v>0.43003523354434725</v>
      </c>
      <c r="V457" s="60">
        <f ca="1"/>
        <v>1.2988371939858272</v>
      </c>
      <c r="W457" s="60">
        <f ca="1"/>
        <v>-2.055010579637484E-2</v>
      </c>
      <c r="X457" s="60">
        <f ca="1"/>
        <v>0.65050891734059468</v>
      </c>
      <c r="Y457" s="52">
        <f ca="1">$B$13 * EXP(($E$3 - $C$13^2/2) * Y$2 + $C$13*SQRT(Y$2)*T457)</f>
        <v>98.991722021587265</v>
      </c>
      <c r="Z457" s="52">
        <f ca="1">Y457 * EXP(($E$3 - $C$13^2/2) * (Z$2-Y$2) + $C$13*SQRT(Z$2-Y$2)*U457)</f>
        <v>113.1876205577333</v>
      </c>
      <c r="AA457" s="52">
        <f ca="1">Z457 * EXP(($E$3 - $C$13^2/2) * (AA$2-Z$2) + $C$13*SQRT(AA$2-Z$2)*V457)</f>
        <v>167.95531450842728</v>
      </c>
      <c r="AB457" s="52">
        <f ca="1">AA457 * EXP(($E$3 - $C$13^2/2) * (AB$2-AA$2) + $C$13*SQRT(AB$2-AA$2)*W457)</f>
        <v>167.75975517484054</v>
      </c>
      <c r="AC457" s="52">
        <f ca="1">AB457 * EXP(($E$3 - $C$13^2/2) * (AC$2-AB$2) + $C$13*SQRT(AC$2-AB$2)*X457)</f>
        <v>204.93351355609079</v>
      </c>
      <c r="AD457" s="47"/>
      <c r="AE457" s="3" t="s">
        <v>46</v>
      </c>
      <c r="AF457" s="52" t="b">
        <f t="shared" ref="AF457" ca="1" si="576">AF455 &gt;= $B$4</f>
        <v>0</v>
      </c>
      <c r="AG457" s="52" t="b">
        <f t="array" aca="1" ref="AG457" ca="1">AND(AG455 &gt;= $B$4, NOT(OR($AF457:AF457)))</f>
        <v>0</v>
      </c>
      <c r="AH457" s="52" t="b">
        <f t="array" aca="1" ref="AH457" ca="1">AND(AH455 &gt;= $B$4, NOT(OR($AF457:AG457)))</f>
        <v>0</v>
      </c>
      <c r="AI457" s="52" t="b">
        <f t="array" aca="1" ref="AI457" ca="1">AND(AI455 &gt;= $B$4, NOT(OR($AF457:AH457)))</f>
        <v>0</v>
      </c>
      <c r="AJ457" s="52" t="b">
        <f t="array" aca="1" ref="AJ457" ca="1">AND(AJ455 &gt;= $B$4, NOT(OR($AF457:AI457)))</f>
        <v>0</v>
      </c>
      <c r="AK457" s="73"/>
      <c r="AL457" s="70"/>
    </row>
    <row r="458" spans="7:38" ht="14.55" customHeight="1" x14ac:dyDescent="0.3">
      <c r="G458" s="3">
        <v>456</v>
      </c>
      <c r="H458" s="58">
        <v>0.6585607105560235</v>
      </c>
      <c r="I458" s="58">
        <v>0.2566792498656123</v>
      </c>
      <c r="J458" s="58">
        <v>0.56899894965991538</v>
      </c>
      <c r="K458" s="59">
        <v>-0.5602203230962578</v>
      </c>
      <c r="L458" s="60">
        <f t="array" ref="L458:O458">TRANSPOSE(MMULT(Option!$B$25:$E$28, TRANSPOSE(H458:K458)))</f>
        <v>0.6585607105560235</v>
      </c>
      <c r="M458" s="60">
        <v>0.49867470258913982</v>
      </c>
      <c r="N458" s="60">
        <v>0.83039619430272182</v>
      </c>
      <c r="O458" s="60">
        <v>-3.8048110264893575E-2</v>
      </c>
      <c r="P458" s="56" t="str">
        <f t="shared" si="566"/>
        <v>92/1</v>
      </c>
      <c r="R458" s="80"/>
      <c r="S458" s="3" t="s">
        <v>30</v>
      </c>
      <c r="T458" s="60">
        <f ca="1"/>
        <v>0.11348130177130195</v>
      </c>
      <c r="U458" s="60">
        <f ca="1"/>
        <v>-0.45139938714335381</v>
      </c>
      <c r="V458" s="60">
        <f ca="1"/>
        <v>1.1427943715034365</v>
      </c>
      <c r="W458" s="60">
        <f ca="1"/>
        <v>-0.57326445561750683</v>
      </c>
      <c r="X458" s="60">
        <f ca="1"/>
        <v>-0.60199139903708654</v>
      </c>
      <c r="Y458" s="52">
        <f ca="1">$B$14 * EXP(($E$3 - $C$14^2/2) * Y$2 + $C$14*SQRT(Y$2)*T458)</f>
        <v>103.98166406389105</v>
      </c>
      <c r="Z458" s="52">
        <f ca="1">Y458 * EXP(($E$3 - $C$14^2/2) * (Z$2-Y$2) + $C$14*SQRT(Z$2-Y$2)*U458)</f>
        <v>91.26750050010466</v>
      </c>
      <c r="AA458" s="52">
        <f ca="1">Z458 * EXP(($E$3 - $C$14^2/2) * (AA$2-Z$2) + $C$14*SQRT(AA$2-Z$2)*V458)</f>
        <v>129.23508003944499</v>
      </c>
      <c r="AB458" s="52">
        <f ca="1">AA458 * EXP(($E$3 - $C$14^2/2) * (AB$2-AA$2) + $C$14*SQRT(AB$2-AA$2)*W458)</f>
        <v>109.36093423656713</v>
      </c>
      <c r="AC458" s="52">
        <f ca="1">AB458 * EXP(($E$3 - $C$14^2/2) * (AC$2-AB$2) + $C$14*SQRT(AC$2-AB$2)*X458)</f>
        <v>91.7489750202745</v>
      </c>
      <c r="AD458" s="47"/>
      <c r="AE458" s="3" t="s">
        <v>68</v>
      </c>
      <c r="AF458" s="52" t="b">
        <f ca="1">AND(AF455&gt;$B$3, NOT(OR($AF457:AF457)))</f>
        <v>0</v>
      </c>
      <c r="AG458" s="52" t="b">
        <f ca="1">AND(AG455&gt;$B$3, NOT(OR($AF457:AG457)))</f>
        <v>0</v>
      </c>
      <c r="AH458" s="52" t="b">
        <f ca="1">AND(AH455&gt;$B$3, NOT(OR($AF457:AH457)))</f>
        <v>0</v>
      </c>
      <c r="AI458" s="52" t="b">
        <f ca="1">AND(AI455&gt;$B$3, NOT(OR($AF457:AI457)))</f>
        <v>0</v>
      </c>
      <c r="AJ458" s="52" t="b">
        <f ca="1">AND(AJ455&gt;$B$3, NOT(OR($AF457:AJ457)))</f>
        <v>0</v>
      </c>
      <c r="AK458" s="74"/>
      <c r="AL458" s="70"/>
    </row>
    <row r="459" spans="7:38" ht="14.55" customHeight="1" x14ac:dyDescent="0.3">
      <c r="G459" s="3">
        <v>457</v>
      </c>
      <c r="H459" s="58">
        <v>1.0673371187703127</v>
      </c>
      <c r="I459" s="58">
        <v>0.25398426941884611</v>
      </c>
      <c r="J459" s="58">
        <v>-4.6062598649176105E-2</v>
      </c>
      <c r="K459" s="59">
        <v>0.73989687982290575</v>
      </c>
      <c r="L459" s="60">
        <f t="array" ref="L459:O459">TRANSPOSE(MMULT(Option!$B$25:$E$28, TRANSPOSE(H459:K459)))</f>
        <v>1.0673371187703127</v>
      </c>
      <c r="M459" s="60">
        <v>0.65971527549610909</v>
      </c>
      <c r="N459" s="60">
        <v>0.45298629717524069</v>
      </c>
      <c r="O459" s="60">
        <v>1.1180628762461826</v>
      </c>
      <c r="P459" s="56" t="str">
        <f t="shared" si="566"/>
        <v>92/2</v>
      </c>
      <c r="R459" s="80">
        <v>115</v>
      </c>
      <c r="S459" s="3" t="s">
        <v>28</v>
      </c>
      <c r="T459" s="60">
        <f t="array" aca="1" ref="T459:T462" ca="1">TRANSPOSE(OFFSET($L$3, MATCH($R459 &amp; "/" &amp; T$2, $P$3:$P$5002, 0) - 1, 0, 1, $E$1))</f>
        <v>-9.7306521025408294E-2</v>
      </c>
      <c r="U459" s="60">
        <f t="array" aca="1" ref="U459:U462" ca="1">TRANSPOSE(OFFSET($L$3, MATCH($R459 &amp; "/" &amp; U$2, $P$3:$P$5002, 0) - 1, 0, 1, $E$1))</f>
        <v>0.7924543566860115</v>
      </c>
      <c r="V459" s="60">
        <f t="array" aca="1" ref="V459:V462" ca="1">TRANSPOSE(OFFSET($L$3, MATCH($R459 &amp; "/" &amp; V$2, $P$3:$P$5002, 0) - 1, 0, 1, $E$1))</f>
        <v>-1.5317933228841991</v>
      </c>
      <c r="W459" s="60">
        <f t="array" aca="1" ref="W459:W462" ca="1">TRANSPOSE(OFFSET($L$3, MATCH($R459 &amp; "/" &amp; W$2, $P$3:$P$5002, 0) - 1, 0, 1, $E$1))</f>
        <v>0.18011933644620817</v>
      </c>
      <c r="X459" s="60">
        <f t="array" aca="1" ref="X459:X462" ca="1">TRANSPOSE(OFFSET($L$3, MATCH($R459 &amp; "/" &amp; X$2, $P$3:$P$5002, 0) - 1, 0, 1, $E$1))</f>
        <v>0.49653691843258896</v>
      </c>
      <c r="Y459" s="52">
        <f ca="1">$B$11 * EXP(($E$3 - $C$11^2/2) * Y$2 + $C$11*SQRT(Y$2)*T459)</f>
        <v>97.60983235434378</v>
      </c>
      <c r="Z459" s="52">
        <f ca="1">Y459 * EXP(($E$3 - $C$11^2/2) * (Z$2-Y$2) + $C$11*SQRT(Z$2-Y$2)*U459)</f>
        <v>124.42641993894247</v>
      </c>
      <c r="AA459" s="52">
        <f ca="1">Z459 * EXP(($E$3 - $C$11^2/2) * (AA$2-Z$2) + $C$11*SQRT(AA$2-Z$2)*V459)</f>
        <v>78.978569208319158</v>
      </c>
      <c r="AB459" s="52">
        <f ca="1">AA459 * EXP(($E$3 - $C$11^2/2) * (AB$2-AA$2) + $C$11*SQRT(AB$2-AA$2)*W459)</f>
        <v>83.78151016788145</v>
      </c>
      <c r="AC459" s="52">
        <f ca="1">AB459 * EXP(($E$3 - $C$11^2/2) * (AC$2-AB$2) + $C$11*SQRT(AC$2-AB$2)*X459)</f>
        <v>97.726564062601568</v>
      </c>
      <c r="AD459" s="47"/>
      <c r="AE459" s="3" t="s">
        <v>69</v>
      </c>
      <c r="AF459" s="20" cm="1">
        <f t="array" aca="1" ref="AF459" ca="1">MIN(Y459:Y462 / $D$11:$D$14)</f>
        <v>0.84215318196011235</v>
      </c>
      <c r="AG459" s="20" cm="1">
        <f t="array" aca="1" ref="AG459" ca="1">MIN(Z459:Z462 / $D$11:$D$14)</f>
        <v>1.0356342688863582</v>
      </c>
      <c r="AH459" s="20" cm="1">
        <f t="array" aca="1" ref="AH459" ca="1">MIN(AA459:AA462 / $D$11:$D$14)</f>
        <v>0.76691490292177666</v>
      </c>
      <c r="AI459" s="20" cm="1">
        <f t="array" aca="1" ref="AI459" ca="1">MIN(AB459:AB462 / $D$11:$D$14)</f>
        <v>0.53148758791508077</v>
      </c>
      <c r="AJ459" s="20" cm="1">
        <f t="array" aca="1" ref="AJ459" ca="1">MIN(AC459:AC462 / $D$11:$D$14)</f>
        <v>0.65068807432013032</v>
      </c>
      <c r="AK459" s="72">
        <f t="array" aca="1" ref="AK459" ca="1">SUMPRODUCT(AF460:AJ460, EXP(-$E$3*$AF$2:$AJ$2))</f>
        <v>105721.0809451906</v>
      </c>
      <c r="AL459" s="70">
        <f ca="1">MAX(AC460 - $D$11, 0) * EXP(-$E$2*$E$3)</f>
        <v>52.387239448320273</v>
      </c>
    </row>
    <row r="460" spans="7:38" ht="14.55" customHeight="1" x14ac:dyDescent="0.3">
      <c r="G460" s="3">
        <v>458</v>
      </c>
      <c r="H460" s="58">
        <v>-1.6006537225566786</v>
      </c>
      <c r="I460" s="58">
        <v>0.57761587480563337</v>
      </c>
      <c r="J460" s="58">
        <v>-1.4127226638098533</v>
      </c>
      <c r="K460" s="59">
        <v>-1.4890169946275909</v>
      </c>
      <c r="L460" s="60">
        <f t="array" ref="L460:O460">TRANSPOSE(MMULT(Option!$B$25:$E$28, TRANSPOSE(H460:K460)))</f>
        <v>-1.6006537225566786</v>
      </c>
      <c r="M460" s="60">
        <v>-0.11086779524168133</v>
      </c>
      <c r="N460" s="60">
        <v>-1.7298146835436623</v>
      </c>
      <c r="O460" s="60">
        <v>-2.0398593520477624</v>
      </c>
      <c r="P460" s="56" t="str">
        <f t="shared" si="566"/>
        <v>92/3</v>
      </c>
      <c r="R460" s="80"/>
      <c r="S460" s="3" t="s">
        <v>29</v>
      </c>
      <c r="T460" s="60">
        <f ca="1"/>
        <v>0.1646643363450378</v>
      </c>
      <c r="U460" s="60">
        <f ca="1"/>
        <v>0.78161502281649953</v>
      </c>
      <c r="V460" s="60">
        <f ca="1"/>
        <v>8.8414274091281553E-2</v>
      </c>
      <c r="W460" s="60">
        <f ca="1"/>
        <v>-3.0798613022343782E-2</v>
      </c>
      <c r="X460" s="60">
        <f ca="1"/>
        <v>0.62749979184524385</v>
      </c>
      <c r="Y460" s="52">
        <f ca="1">$B$12 * EXP(($E$3 - $C$12^2/2) * Y$2 + $C$12*SQRT(Y$2)*T460)</f>
        <v>105.59061422654355</v>
      </c>
      <c r="Z460" s="52">
        <f ca="1">Y460 * EXP(($E$3 - $C$12^2/2) * (Z$2-Y$2) + $C$12*SQRT(Z$2-Y$2)*U460)</f>
        <v>134.16280078312454</v>
      </c>
      <c r="AA460" s="52">
        <f ca="1">Z460 * EXP(($E$3 - $C$12^2/2) * (AA$2-Z$2) + $C$12*SQRT(AA$2-Z$2)*V460)</f>
        <v>138.45955702757703</v>
      </c>
      <c r="AB460" s="52">
        <f ca="1">AA460 * EXP(($E$3 - $C$12^2/2) * (AB$2-AA$2) + $C$12*SQRT(AB$2-AA$2)*W460)</f>
        <v>137.87378870224279</v>
      </c>
      <c r="AC460" s="52">
        <f ca="1">AB460 * EXP(($E$3 - $C$12^2/2) * (AC$2-AB$2) + $C$12*SQRT(AC$2-AB$2)*X460)</f>
        <v>167.26654696174992</v>
      </c>
      <c r="AD460" s="47"/>
      <c r="AE460" s="3" t="s">
        <v>47</v>
      </c>
      <c r="AF460" s="64">
        <f t="shared" ref="AF460" ca="1" si="577">($B$5*AF462 + (1 + $B$6)*AF461)*$B$2</f>
        <v>15000</v>
      </c>
      <c r="AG460" s="64">
        <f t="shared" ref="AG460" ca="1" si="578">($B$5*AG462 + (1 + $B$6)*AG461)*$B$2</f>
        <v>15000</v>
      </c>
      <c r="AH460" s="64">
        <f t="shared" ref="AH460" ca="1" si="579">($B$5*AH462 + (1 + $B$6)*AH461)*$B$2</f>
        <v>0</v>
      </c>
      <c r="AI460" s="64">
        <f t="shared" ref="AI460" ca="1" si="580">($B$5*AI462 + (1 + $B$6)*AI461)*$B$2</f>
        <v>0</v>
      </c>
      <c r="AJ460" s="64" cm="1">
        <f t="array" aca="1" ref="AJ460" ca="1">($B$5*AJ462 + (1 + $B$6)*AJ461 + AND(NOT(AF461:AJ461)))*$B$2</f>
        <v>100000</v>
      </c>
      <c r="AK460" s="73"/>
      <c r="AL460" s="70"/>
    </row>
    <row r="461" spans="7:38" ht="14.55" customHeight="1" x14ac:dyDescent="0.3">
      <c r="G461" s="3">
        <v>459</v>
      </c>
      <c r="H461" s="58">
        <v>-1.3859745003926438</v>
      </c>
      <c r="I461" s="58">
        <v>0.18227967587977781</v>
      </c>
      <c r="J461" s="58">
        <v>-0.30463965367536672</v>
      </c>
      <c r="K461" s="59">
        <v>-0.14700554615347891</v>
      </c>
      <c r="L461" s="60">
        <f t="array" ref="L461:O461">TRANSPOSE(MMULT(Option!$B$25:$E$28, TRANSPOSE(H461:K461)))</f>
        <v>-1.3859745003926438</v>
      </c>
      <c r="M461" s="60">
        <v>-0.38732771768283791</v>
      </c>
      <c r="N461" s="60">
        <v>-0.7742258508133204</v>
      </c>
      <c r="O461" s="60">
        <v>-0.69200537735496459</v>
      </c>
      <c r="P461" s="56" t="str">
        <f t="shared" si="566"/>
        <v>92/4</v>
      </c>
      <c r="R461" s="80"/>
      <c r="S461" s="3" t="s">
        <v>31</v>
      </c>
      <c r="T461" s="60">
        <f ca="1"/>
        <v>-0.58931118322657661</v>
      </c>
      <c r="U461" s="60">
        <f ca="1"/>
        <v>0.67269138055918154</v>
      </c>
      <c r="V461" s="60">
        <f ca="1"/>
        <v>-1.0179783030686305</v>
      </c>
      <c r="W461" s="60">
        <f ca="1"/>
        <v>-1.2389866756231604</v>
      </c>
      <c r="X461" s="60">
        <f ca="1"/>
        <v>0.65783511432025032</v>
      </c>
      <c r="Y461" s="52">
        <f ca="1">$B$13 * EXP(($E$3 - $C$13^2/2) * Y$2 + $C$13*SQRT(Y$2)*T461)</f>
        <v>84.215318196011239</v>
      </c>
      <c r="Z461" s="52">
        <f ca="1">Y461 * EXP(($E$3 - $C$13^2/2) * (Z$2-Y$2) + $C$13*SQRT(Z$2-Y$2)*U461)</f>
        <v>103.56342688863583</v>
      </c>
      <c r="AA461" s="52">
        <f ca="1">Z461 * EXP(($E$3 - $C$13^2/2) * (AA$2-Z$2) + $C$13*SQRT(AA$2-Z$2)*V461)</f>
        <v>76.691490292177662</v>
      </c>
      <c r="AB461" s="52">
        <f ca="1">AA461 * EXP(($E$3 - $C$13^2/2) * (AB$2-AA$2) + $C$13*SQRT(AB$2-AA$2)*W461)</f>
        <v>53.148758791508079</v>
      </c>
      <c r="AC461" s="52">
        <f ca="1">AB461 * EXP(($E$3 - $C$13^2/2) * (AC$2-AB$2) + $C$13*SQRT(AC$2-AB$2)*X461)</f>
        <v>65.068807432013031</v>
      </c>
      <c r="AD461" s="47"/>
      <c r="AE461" s="3" t="s">
        <v>46</v>
      </c>
      <c r="AF461" s="52" t="b">
        <f t="shared" ref="AF461" ca="1" si="581">AF459 &gt;= $B$4</f>
        <v>0</v>
      </c>
      <c r="AG461" s="52" t="b">
        <f t="array" aca="1" ref="AG461" ca="1">AND(AG459 &gt;= $B$4, NOT(OR($AF461:AF461)))</f>
        <v>0</v>
      </c>
      <c r="AH461" s="52" t="b">
        <f t="array" aca="1" ref="AH461" ca="1">AND(AH459 &gt;= $B$4, NOT(OR($AF461:AG461)))</f>
        <v>0</v>
      </c>
      <c r="AI461" s="52" t="b">
        <f t="array" aca="1" ref="AI461" ca="1">AND(AI459 &gt;= $B$4, NOT(OR($AF461:AH461)))</f>
        <v>0</v>
      </c>
      <c r="AJ461" s="52" t="b">
        <f t="array" aca="1" ref="AJ461" ca="1">AND(AJ459 &gt;= $B$4, NOT(OR($AF461:AI461)))</f>
        <v>0</v>
      </c>
      <c r="AK461" s="73"/>
      <c r="AL461" s="70"/>
    </row>
    <row r="462" spans="7:38" ht="14.55" customHeight="1" x14ac:dyDescent="0.3">
      <c r="G462" s="3">
        <v>460</v>
      </c>
      <c r="H462" s="58">
        <v>0.6043970065840204</v>
      </c>
      <c r="I462" s="58">
        <v>-0.99232306683747851</v>
      </c>
      <c r="J462" s="58">
        <v>-0.10089171046033939</v>
      </c>
      <c r="K462" s="59">
        <v>1.1998029398326109</v>
      </c>
      <c r="L462" s="60">
        <f t="array" ref="L462:O462">TRANSPOSE(MMULT(Option!$B$25:$E$28, TRANSPOSE(H462:K462)))</f>
        <v>0.6043970065840204</v>
      </c>
      <c r="M462" s="60">
        <v>-0.66772031089308559</v>
      </c>
      <c r="N462" s="60">
        <v>-0.10670657749806566</v>
      </c>
      <c r="O462" s="60">
        <v>0.98966543586837419</v>
      </c>
      <c r="P462" s="56" t="str">
        <f t="shared" si="566"/>
        <v>92/5</v>
      </c>
      <c r="R462" s="80"/>
      <c r="S462" s="3" t="s">
        <v>30</v>
      </c>
      <c r="T462" s="60">
        <f ca="1"/>
        <v>-3.626293738256775E-2</v>
      </c>
      <c r="U462" s="60">
        <f ca="1"/>
        <v>1.8385566839402836</v>
      </c>
      <c r="V462" s="60">
        <f ca="1"/>
        <v>0.35394432041446511</v>
      </c>
      <c r="W462" s="60">
        <f ca="1"/>
        <v>0.14375935391574204</v>
      </c>
      <c r="X462" s="60">
        <f ca="1"/>
        <v>0.46229270361077274</v>
      </c>
      <c r="Y462" s="52">
        <f ca="1">$B$14 * EXP(($E$3 - $C$14^2/2) * Y$2 + $C$14*SQRT(Y$2)*T462)</f>
        <v>99.413836559353484</v>
      </c>
      <c r="Z462" s="52">
        <f ca="1">Y462 * EXP(($E$3 - $C$14^2/2) * (Z$2-Y$2) + $C$14*SQRT(Z$2-Y$2)*U462)</f>
        <v>173.44461212648525</v>
      </c>
      <c r="AA462" s="52">
        <f ca="1">Z462 * EXP(($E$3 - $C$14^2/2) * (AA$2-Z$2) + $C$14*SQRT(AA$2-Z$2)*V462)</f>
        <v>193.84165337918606</v>
      </c>
      <c r="AB462" s="52">
        <f ca="1">AA462 * EXP(($E$3 - $C$14^2/2) * (AB$2-AA$2) + $C$14*SQRT(AB$2-AA$2)*W462)</f>
        <v>203.39896848799333</v>
      </c>
      <c r="AC462" s="52">
        <f ca="1">AB462 * EXP(($E$3 - $C$14^2/2) * (AC$2-AB$2) + $C$14*SQRT(AC$2-AB$2)*X462)</f>
        <v>234.82891396823626</v>
      </c>
      <c r="AD462" s="47"/>
      <c r="AE462" s="3" t="s">
        <v>68</v>
      </c>
      <c r="AF462" s="52" t="b">
        <f ca="1">AND(AF459&gt;$B$3, NOT(OR($AF461:AF461)))</f>
        <v>1</v>
      </c>
      <c r="AG462" s="52" t="b">
        <f ca="1">AND(AG459&gt;$B$3, NOT(OR($AF461:AG461)))</f>
        <v>1</v>
      </c>
      <c r="AH462" s="52" t="b">
        <f ca="1">AND(AH459&gt;$B$3, NOT(OR($AF461:AH461)))</f>
        <v>0</v>
      </c>
      <c r="AI462" s="52" t="b">
        <f ca="1">AND(AI459&gt;$B$3, NOT(OR($AF461:AI461)))</f>
        <v>0</v>
      </c>
      <c r="AJ462" s="52" t="b">
        <f ca="1">AND(AJ459&gt;$B$3, NOT(OR($AF461:AJ461)))</f>
        <v>0</v>
      </c>
      <c r="AK462" s="74"/>
      <c r="AL462" s="70"/>
    </row>
    <row r="463" spans="7:38" ht="14.55" customHeight="1" x14ac:dyDescent="0.3">
      <c r="G463" s="3">
        <v>461</v>
      </c>
      <c r="H463" s="58">
        <v>0.31746895258331087</v>
      </c>
      <c r="I463" s="58">
        <v>1.6222897082491665</v>
      </c>
      <c r="J463" s="58">
        <v>-2.1550895984451417</v>
      </c>
      <c r="K463" s="59">
        <v>1.5320315969762832</v>
      </c>
      <c r="L463" s="60">
        <f t="array" ref="L463:O463">TRANSPOSE(MMULT(Option!$B$25:$E$28, TRANSPOSE(H463:K463)))</f>
        <v>0.31746895258331087</v>
      </c>
      <c r="M463" s="60">
        <v>1.6138406584732505</v>
      </c>
      <c r="N463" s="60">
        <v>-1.3410341406837545</v>
      </c>
      <c r="O463" s="60">
        <v>1.4431258054844538</v>
      </c>
      <c r="P463" s="56" t="str">
        <f t="shared" si="566"/>
        <v>93/1</v>
      </c>
      <c r="R463" s="80">
        <v>116</v>
      </c>
      <c r="S463" s="3" t="s">
        <v>28</v>
      </c>
      <c r="T463" s="60">
        <f t="array" aca="1" ref="T463:T466" ca="1">TRANSPOSE(OFFSET($L$3, MATCH($R463 &amp; "/" &amp; T$2, $P$3:$P$5002, 0) - 1, 0, 1, $E$1))</f>
        <v>-0.19300965308319273</v>
      </c>
      <c r="U463" s="60">
        <f t="array" aca="1" ref="U463:U466" ca="1">TRANSPOSE(OFFSET($L$3, MATCH($R463 &amp; "/" &amp; U$2, $P$3:$P$5002, 0) - 1, 0, 1, $E$1))</f>
        <v>3.2603947070947072E-3</v>
      </c>
      <c r="V463" s="60">
        <f t="array" aca="1" ref="V463:V466" ca="1">TRANSPOSE(OFFSET($L$3, MATCH($R463 &amp; "/" &amp; V$2, $P$3:$P$5002, 0) - 1, 0, 1, $E$1))</f>
        <v>0.19946661413367778</v>
      </c>
      <c r="W463" s="60">
        <f t="array" aca="1" ref="W463:W466" ca="1">TRANSPOSE(OFFSET($L$3, MATCH($R463 &amp; "/" &amp; W$2, $P$3:$P$5002, 0) - 1, 0, 1, $E$1))</f>
        <v>-1.7832421713412152</v>
      </c>
      <c r="X463" s="60">
        <f t="array" aca="1" ref="X463:X466" ca="1">TRANSPOSE(OFFSET($L$3, MATCH($R463 &amp; "/" &amp; X$2, $P$3:$P$5002, 0) - 1, 0, 1, $E$1))</f>
        <v>0.54144970044519958</v>
      </c>
      <c r="Y463" s="52">
        <f ca="1">$B$11 * EXP(($E$3 - $C$11^2/2) * Y$2 + $C$11*SQRT(Y$2)*T463)</f>
        <v>94.847210851757652</v>
      </c>
      <c r="Z463" s="52">
        <f ca="1">Y463 * EXP(($E$3 - $C$11^2/2) * (Z$2-Y$2) + $C$11*SQRT(Z$2-Y$2)*U463)</f>
        <v>95.415916911677854</v>
      </c>
      <c r="AA463" s="52">
        <f ca="1">Z463 * EXP(($E$3 - $C$11^2/2) * (AA$2-Z$2) + $C$11*SQRT(AA$2-Z$2)*V463)</f>
        <v>101.80766466789983</v>
      </c>
      <c r="AB463" s="52">
        <f ca="1">AA463 * EXP(($E$3 - $C$11^2/2) * (AB$2-AA$2) + $C$11*SQRT(AB$2-AA$2)*W463)</f>
        <v>59.926136248250884</v>
      </c>
      <c r="AC463" s="52">
        <f ca="1">AB463 * EXP(($E$3 - $C$11^2/2) * (AC$2-AB$2) + $C$11*SQRT(AC$2-AB$2)*X463)</f>
        <v>70.848773264824672</v>
      </c>
      <c r="AD463" s="47"/>
      <c r="AE463" s="3" t="s">
        <v>69</v>
      </c>
      <c r="AF463" s="20" cm="1">
        <f t="array" aca="1" ref="AF463" ca="1">MIN(Y463:Y466 / $D$11:$D$14)</f>
        <v>0.7600142395433277</v>
      </c>
      <c r="AG463" s="20" cm="1">
        <f t="array" aca="1" ref="AG463" ca="1">MIN(Z463:Z466 / $D$11:$D$14)</f>
        <v>0.55588727055111375</v>
      </c>
      <c r="AH463" s="20" cm="1">
        <f t="array" aca="1" ref="AH463" ca="1">MIN(AA463:AA466 / $D$11:$D$14)</f>
        <v>0.83763566621393382</v>
      </c>
      <c r="AI463" s="20" cm="1">
        <f t="array" aca="1" ref="AI463" ca="1">MIN(AB463:AB466 / $D$11:$D$14)</f>
        <v>0.48245914168625836</v>
      </c>
      <c r="AJ463" s="20" cm="1">
        <f t="array" aca="1" ref="AJ463" ca="1">MIN(AC463:AC466 / $D$11:$D$14)</f>
        <v>0.61028877633645329</v>
      </c>
      <c r="AK463" s="72">
        <f t="array" aca="1" ref="AK463" ca="1">SUMPRODUCT(AF464:AJ464, EXP(-$E$3*$AF$2:$AJ$2))</f>
        <v>90790.697953516355</v>
      </c>
      <c r="AL463" s="70">
        <f ca="1">MAX(AC464 - $D$11, 0) * EXP(-$E$2*$E$3)</f>
        <v>0</v>
      </c>
    </row>
    <row r="464" spans="7:38" ht="14.55" customHeight="1" x14ac:dyDescent="0.3">
      <c r="G464" s="3">
        <v>462</v>
      </c>
      <c r="H464" s="58">
        <v>0.3623062704274107</v>
      </c>
      <c r="I464" s="58">
        <v>1.1437952570296948</v>
      </c>
      <c r="J464" s="58">
        <v>0.68268079444378937</v>
      </c>
      <c r="K464" s="59">
        <v>0.12007095713363611</v>
      </c>
      <c r="L464" s="60">
        <f t="array" ref="L464:O464">TRANSPOSE(MMULT(Option!$B$25:$E$28, TRANSPOSE(H464:K464)))</f>
        <v>0.3623062704274107</v>
      </c>
      <c r="M464" s="60">
        <v>1.1932281771449735</v>
      </c>
      <c r="N464" s="60">
        <v>1.0440438269805408</v>
      </c>
      <c r="O464" s="60">
        <v>0.68050668570006012</v>
      </c>
      <c r="P464" s="56" t="str">
        <f t="shared" si="566"/>
        <v>93/2</v>
      </c>
      <c r="R464" s="80"/>
      <c r="S464" s="3" t="s">
        <v>29</v>
      </c>
      <c r="T464" s="60">
        <f ca="1"/>
        <v>0.14481146483799548</v>
      </c>
      <c r="U464" s="60">
        <f ca="1"/>
        <v>-0.51550528283307218</v>
      </c>
      <c r="V464" s="60">
        <f ca="1"/>
        <v>-0.2081898959750364</v>
      </c>
      <c r="W464" s="60">
        <f ca="1"/>
        <v>-1.40115467814323</v>
      </c>
      <c r="X464" s="60">
        <f ca="1"/>
        <v>0.34426597284007721</v>
      </c>
      <c r="Y464" s="52">
        <f ca="1">$B$12 * EXP(($E$3 - $C$12^2/2) * Y$2 + $C$12*SQRT(Y$2)*T464)</f>
        <v>104.96360021532369</v>
      </c>
      <c r="Z464" s="52">
        <f ca="1">Y464 * EXP(($E$3 - $C$12^2/2) * (Z$2-Y$2) + $C$12*SQRT(Z$2-Y$2)*U464)</f>
        <v>90.374490296436392</v>
      </c>
      <c r="AA464" s="52">
        <f ca="1">Z464 * EXP(($E$3 - $C$12^2/2) * (AA$2-Z$2) + $C$12*SQRT(AA$2-Z$2)*V464)</f>
        <v>85.328206318132302</v>
      </c>
      <c r="AB464" s="52">
        <f ca="1">AA464 * EXP(($E$3 - $C$12^2/2) * (AB$2-AA$2) + $C$12*SQRT(AB$2-AA$2)*W464)</f>
        <v>56.326136764636402</v>
      </c>
      <c r="AC464" s="52">
        <f ca="1">AB464 * EXP(($E$3 - $C$12^2/2) * (AC$2-AB$2) + $C$12*SQRT(AC$2-AB$2)*X464)</f>
        <v>62.767565065647105</v>
      </c>
      <c r="AD464" s="47"/>
      <c r="AE464" s="3" t="s">
        <v>47</v>
      </c>
      <c r="AF464" s="64">
        <f t="shared" ref="AF464" ca="1" si="582">($B$5*AF466 + (1 + $B$6)*AF465)*$B$2</f>
        <v>0</v>
      </c>
      <c r="AG464" s="64">
        <f t="shared" ref="AG464" ca="1" si="583">($B$5*AG466 + (1 + $B$6)*AG465)*$B$2</f>
        <v>0</v>
      </c>
      <c r="AH464" s="64">
        <f t="shared" ref="AH464" ca="1" si="584">($B$5*AH466 + (1 + $B$6)*AH465)*$B$2</f>
        <v>15000</v>
      </c>
      <c r="AI464" s="64">
        <f t="shared" ref="AI464" ca="1" si="585">($B$5*AI466 + (1 + $B$6)*AI465)*$B$2</f>
        <v>0</v>
      </c>
      <c r="AJ464" s="64" cm="1">
        <f t="array" aca="1" ref="AJ464" ca="1">($B$5*AJ466 + (1 + $B$6)*AJ465 + AND(NOT(AF465:AJ465)))*$B$2</f>
        <v>100000</v>
      </c>
      <c r="AK464" s="73"/>
      <c r="AL464" s="70"/>
    </row>
    <row r="465" spans="7:38" ht="14.55" customHeight="1" x14ac:dyDescent="0.3">
      <c r="G465" s="3">
        <v>463</v>
      </c>
      <c r="H465" s="58">
        <v>-0.8288059135149044</v>
      </c>
      <c r="I465" s="58">
        <v>-0.46959918847997256</v>
      </c>
      <c r="J465" s="58">
        <v>1.472915808435139</v>
      </c>
      <c r="K465" s="59">
        <v>-0.37076921731950785</v>
      </c>
      <c r="L465" s="60">
        <f t="array" ref="L465:O465">TRANSPOSE(MMULT(Option!$B$25:$E$28, TRANSPOSE(H465:K465)))</f>
        <v>-0.8288059135149044</v>
      </c>
      <c r="M465" s="60">
        <v>-0.76191713090582347</v>
      </c>
      <c r="N465" s="60">
        <v>0.8391844820030876</v>
      </c>
      <c r="O465" s="60">
        <v>-0.48451635805805654</v>
      </c>
      <c r="P465" s="56" t="str">
        <f t="shared" si="566"/>
        <v>93/3</v>
      </c>
      <c r="R465" s="80"/>
      <c r="S465" s="3" t="s">
        <v>31</v>
      </c>
      <c r="T465" s="60">
        <f ca="1"/>
        <v>-0.93139369878686984</v>
      </c>
      <c r="U465" s="60">
        <f ca="1"/>
        <v>5.5660971112482555E-2</v>
      </c>
      <c r="V465" s="60">
        <f ca="1"/>
        <v>0.70957933923128957</v>
      </c>
      <c r="W465" s="60">
        <f ca="1"/>
        <v>-2.3300434189958201</v>
      </c>
      <c r="X465" s="60">
        <f ca="1"/>
        <v>0.76678670742301946</v>
      </c>
      <c r="Y465" s="52">
        <f ca="1">$B$13 * EXP(($E$3 - $C$13^2/2) * Y$2 + $C$13*SQRT(Y$2)*T465)</f>
        <v>76.001423954332765</v>
      </c>
      <c r="Z465" s="52">
        <f ca="1">Y465 * EXP(($E$3 - $C$13^2/2) * (Z$2-Y$2) + $C$13*SQRT(Z$2-Y$2)*U465)</f>
        <v>77.668546439296762</v>
      </c>
      <c r="AA465" s="52">
        <f ca="1">Z465 * EXP(($E$3 - $C$13^2/2) * (AA$2-Z$2) + $C$13*SQRT(AA$2-Z$2)*V465)</f>
        <v>96.575411497566236</v>
      </c>
      <c r="AB465" s="52">
        <f ca="1">AA465 * EXP(($E$3 - $C$13^2/2) * (AB$2-AA$2) + $C$13*SQRT(AB$2-AA$2)*W465)</f>
        <v>48.245914168625838</v>
      </c>
      <c r="AC465" s="52">
        <f ca="1">AB465 * EXP(($E$3 - $C$13^2/2) * (AC$2-AB$2) + $C$13*SQRT(AC$2-AB$2)*X465)</f>
        <v>61.02887763364533</v>
      </c>
      <c r="AD465" s="47"/>
      <c r="AE465" s="3" t="s">
        <v>46</v>
      </c>
      <c r="AF465" s="52" t="b">
        <f t="shared" ref="AF465" ca="1" si="586">AF463 &gt;= $B$4</f>
        <v>0</v>
      </c>
      <c r="AG465" s="52" t="b">
        <f t="array" aca="1" ref="AG465" ca="1">AND(AG463 &gt;= $B$4, NOT(OR($AF465:AF465)))</f>
        <v>0</v>
      </c>
      <c r="AH465" s="52" t="b">
        <f t="array" aca="1" ref="AH465" ca="1">AND(AH463 &gt;= $B$4, NOT(OR($AF465:AG465)))</f>
        <v>0</v>
      </c>
      <c r="AI465" s="52" t="b">
        <f t="array" aca="1" ref="AI465" ca="1">AND(AI463 &gt;= $B$4, NOT(OR($AF465:AH465)))</f>
        <v>0</v>
      </c>
      <c r="AJ465" s="52" t="b">
        <f t="array" aca="1" ref="AJ465" ca="1">AND(AJ463 &gt;= $B$4, NOT(OR($AF465:AI465)))</f>
        <v>0</v>
      </c>
      <c r="AK465" s="73"/>
      <c r="AL465" s="70"/>
    </row>
    <row r="466" spans="7:38" ht="14.55" customHeight="1" x14ac:dyDescent="0.3">
      <c r="G466" s="3">
        <v>464</v>
      </c>
      <c r="H466" s="58">
        <v>0.64645720440437859</v>
      </c>
      <c r="I466" s="58">
        <v>-0.79278221229899737</v>
      </c>
      <c r="J466" s="58">
        <v>0.50838107773019858</v>
      </c>
      <c r="K466" s="59">
        <v>0.57506982651991212</v>
      </c>
      <c r="L466" s="60">
        <f t="array" ref="L466:O466">TRANSPOSE(MMULT(Option!$B$25:$E$28, TRANSPOSE(H466:K466)))</f>
        <v>0.64645720440437859</v>
      </c>
      <c r="M466" s="60">
        <v>-0.46801401773318979</v>
      </c>
      <c r="N466" s="60">
        <v>0.49749998537863893</v>
      </c>
      <c r="O466" s="60">
        <v>0.64266997183024255</v>
      </c>
      <c r="P466" s="56" t="str">
        <f t="shared" si="566"/>
        <v>93/4</v>
      </c>
      <c r="R466" s="80"/>
      <c r="S466" s="3" t="s">
        <v>30</v>
      </c>
      <c r="T466" s="60">
        <f ca="1"/>
        <v>-0.55823493541327496</v>
      </c>
      <c r="U466" s="60">
        <f ca="1"/>
        <v>-1.4323975849054835</v>
      </c>
      <c r="V466" s="60">
        <f ca="1"/>
        <v>1.3500590573433437</v>
      </c>
      <c r="W466" s="60">
        <f ca="1"/>
        <v>-1.2378292121819803</v>
      </c>
      <c r="X466" s="60">
        <f ca="1"/>
        <v>0.53333969874296172</v>
      </c>
      <c r="Y466" s="52">
        <f ca="1">$B$14 * EXP(($E$3 - $C$14^2/2) * Y$2 + $C$14*SQRT(Y$2)*T466)</f>
        <v>85.004118254033926</v>
      </c>
      <c r="Z466" s="52">
        <f ca="1">Y466 * EXP(($E$3 - $C$14^2/2) * (Z$2-Y$2) + $C$14*SQRT(Z$2-Y$2)*U466)</f>
        <v>55.58872705511137</v>
      </c>
      <c r="AA466" s="52">
        <f ca="1">Z466 * EXP(($E$3 - $C$14^2/2) * (AA$2-Z$2) + $C$14*SQRT(AA$2-Z$2)*V466)</f>
        <v>83.76356662139338</v>
      </c>
      <c r="AB466" s="52">
        <f ca="1">AA466 * EXP(($E$3 - $C$14^2/2) * (AB$2-AA$2) + $C$14*SQRT(AB$2-AA$2)*W466)</f>
        <v>58.070011849586216</v>
      </c>
      <c r="AC466" s="52">
        <f ca="1">AB466 * EXP(($E$3 - $C$14^2/2) * (AC$2-AB$2) + $C$14*SQRT(AC$2-AB$2)*X466)</f>
        <v>68.487503164069636</v>
      </c>
      <c r="AD466" s="47"/>
      <c r="AE466" s="3" t="s">
        <v>68</v>
      </c>
      <c r="AF466" s="52" t="b">
        <f ca="1">AND(AF463&gt;$B$3, NOT(OR($AF465:AF465)))</f>
        <v>0</v>
      </c>
      <c r="AG466" s="52" t="b">
        <f ca="1">AND(AG463&gt;$B$3, NOT(OR($AF465:AG465)))</f>
        <v>0</v>
      </c>
      <c r="AH466" s="52" t="b">
        <f ca="1">AND(AH463&gt;$B$3, NOT(OR($AF465:AH465)))</f>
        <v>1</v>
      </c>
      <c r="AI466" s="52" t="b">
        <f ca="1">AND(AI463&gt;$B$3, NOT(OR($AF465:AI465)))</f>
        <v>0</v>
      </c>
      <c r="AJ466" s="52" t="b">
        <f ca="1">AND(AJ463&gt;$B$3, NOT(OR($AF465:AJ465)))</f>
        <v>0</v>
      </c>
      <c r="AK466" s="74"/>
      <c r="AL466" s="70"/>
    </row>
    <row r="467" spans="7:38" ht="14.55" customHeight="1" x14ac:dyDescent="0.3">
      <c r="G467" s="3">
        <v>465</v>
      </c>
      <c r="H467" s="58">
        <v>0.12982134851010746</v>
      </c>
      <c r="I467" s="58">
        <v>2.394591110756826E-2</v>
      </c>
      <c r="J467" s="58">
        <v>0.22893941305729631</v>
      </c>
      <c r="K467" s="59">
        <v>-1.6191715994082501</v>
      </c>
      <c r="L467" s="60">
        <f t="array" ref="L467:O467">TRANSPOSE(MMULT(Option!$B$25:$E$28, TRANSPOSE(H467:K467)))</f>
        <v>0.12982134851010746</v>
      </c>
      <c r="M467" s="60">
        <v>7.3875329451066063E-2</v>
      </c>
      <c r="N467" s="60">
        <v>0.25927884175911842</v>
      </c>
      <c r="O467" s="60">
        <v>-1.2836922697844801</v>
      </c>
      <c r="P467" s="56" t="str">
        <f t="shared" si="566"/>
        <v>93/5</v>
      </c>
      <c r="R467" s="80">
        <v>117</v>
      </c>
      <c r="S467" s="3" t="s">
        <v>28</v>
      </c>
      <c r="T467" s="60">
        <f t="array" aca="1" ref="T467:T470" ca="1">TRANSPOSE(OFFSET($L$3, MATCH($R467 &amp; "/" &amp; T$2, $P$3:$P$5002, 0) - 1, 0, 1, $E$1))</f>
        <v>0.8308867022699894</v>
      </c>
      <c r="U467" s="60">
        <f t="array" aca="1" ref="U467:U470" ca="1">TRANSPOSE(OFFSET($L$3, MATCH($R467 &amp; "/" &amp; U$2, $P$3:$P$5002, 0) - 1, 0, 1, $E$1))</f>
        <v>-0.50579865506502208</v>
      </c>
      <c r="V467" s="60">
        <f t="array" aca="1" ref="V467:V470" ca="1">TRANSPOSE(OFFSET($L$3, MATCH($R467 &amp; "/" &amp; V$2, $P$3:$P$5002, 0) - 1, 0, 1, $E$1))</f>
        <v>1.326899694581352</v>
      </c>
      <c r="W467" s="60">
        <f t="array" aca="1" ref="W467:W470" ca="1">TRANSPOSE(OFFSET($L$3, MATCH($R467 &amp; "/" &amp; W$2, $P$3:$P$5002, 0) - 1, 0, 1, $E$1))</f>
        <v>-1.1173611441343649</v>
      </c>
      <c r="X467" s="60">
        <f t="array" aca="1" ref="X467:X470" ca="1">TRANSPOSE(OFFSET($L$3, MATCH($R467 &amp; "/" &amp; X$2, $P$3:$P$5002, 0) - 1, 0, 1, $E$1))</f>
        <v>4.5384558517248222E-2</v>
      </c>
      <c r="Y467" s="52">
        <f ca="1">$B$11 * EXP(($E$3 - $C$11^2/2) * Y$2 + $C$11*SQRT(Y$2)*T467)</f>
        <v>128.95147833534071</v>
      </c>
      <c r="Z467" s="52">
        <f ca="1">Y467 * EXP(($E$3 - $C$11^2/2) * (Z$2-Y$2) + $C$11*SQRT(Z$2-Y$2)*U467)</f>
        <v>111.35202730623989</v>
      </c>
      <c r="AA467" s="52">
        <f ca="1">Z467 * EXP(($E$3 - $C$11^2/2) * (AA$2-Z$2) + $C$11*SQRT(AA$2-Z$2)*V467)</f>
        <v>166.62845417623717</v>
      </c>
      <c r="AB467" s="52">
        <f ca="1">AA467 * EXP(($E$3 - $C$11^2/2) * (AB$2-AA$2) + $C$11*SQRT(AB$2-AA$2)*W467)</f>
        <v>119.76819487900003</v>
      </c>
      <c r="AC467" s="52">
        <f ca="1">AB467 * EXP(($E$3 - $C$11^2/2) * (AC$2-AB$2) + $C$11*SQRT(AC$2-AB$2)*X467)</f>
        <v>122.01860496736474</v>
      </c>
      <c r="AD467" s="47"/>
      <c r="AE467" s="3" t="s">
        <v>69</v>
      </c>
      <c r="AF467" s="20" cm="1">
        <f t="array" aca="1" ref="AF467" ca="1">MIN(Y467:Y470 / $D$11:$D$14)</f>
        <v>0.75260242729432814</v>
      </c>
      <c r="AG467" s="20" cm="1">
        <f t="array" aca="1" ref="AG467" ca="1">MIN(Z467:Z470 / $D$11:$D$14)</f>
        <v>0.38686936833577895</v>
      </c>
      <c r="AH467" s="20" cm="1">
        <f t="array" aca="1" ref="AH467" ca="1">MIN(AA467:AA470 / $D$11:$D$14)</f>
        <v>0.86244749890203631</v>
      </c>
      <c r="AI467" s="20" cm="1">
        <f t="array" aca="1" ref="AI467" ca="1">MIN(AB467:AB470 / $D$11:$D$14)</f>
        <v>1.0678396812128568</v>
      </c>
      <c r="AJ467" s="20" cm="1">
        <f t="array" aca="1" ref="AJ467" ca="1">MIN(AC467:AC470 / $D$11:$D$14)</f>
        <v>0.86483350476177545</v>
      </c>
      <c r="AK467" s="72">
        <f t="array" aca="1" ref="AK467" ca="1">SUMPRODUCT(AF468:AJ468, EXP(-$E$3*$AF$2:$AJ$2))</f>
        <v>114753.67099575714</v>
      </c>
      <c r="AL467" s="70">
        <f ca="1">MAX(AC468 - $D$11, 0) * EXP(-$E$2*$E$3)</f>
        <v>0</v>
      </c>
    </row>
    <row r="468" spans="7:38" ht="14.55" customHeight="1" x14ac:dyDescent="0.3">
      <c r="G468" s="3">
        <v>466</v>
      </c>
      <c r="H468" s="58">
        <v>-1.1196782742343216</v>
      </c>
      <c r="I468" s="58">
        <v>-1.77964430939532</v>
      </c>
      <c r="J468" s="58">
        <v>-0.25014205096930203</v>
      </c>
      <c r="K468" s="59">
        <v>-0.857334417641475</v>
      </c>
      <c r="L468" s="60">
        <f t="array" ref="L468:O468">TRANSPOSE(MMULT(Option!$B$25:$E$28, TRANSPOSE(H468:K468)))</f>
        <v>-1.1196782742343216</v>
      </c>
      <c r="M468" s="60">
        <v>-2.0789422612740216</v>
      </c>
      <c r="N468" s="60">
        <v>-1.1335938627834061</v>
      </c>
      <c r="O468" s="60">
        <v>-1.6968916435514445</v>
      </c>
      <c r="P468" s="56" t="str">
        <f t="shared" si="566"/>
        <v>94/1</v>
      </c>
      <c r="R468" s="80"/>
      <c r="S468" s="3" t="s">
        <v>29</v>
      </c>
      <c r="T468" s="60">
        <f ca="1"/>
        <v>-0.96406058538765804</v>
      </c>
      <c r="U468" s="60">
        <f ca="1"/>
        <v>-2.2348333894622376</v>
      </c>
      <c r="V468" s="60">
        <f ca="1"/>
        <v>2.655623965624744</v>
      </c>
      <c r="W468" s="60">
        <f ca="1"/>
        <v>0.7757554638766555</v>
      </c>
      <c r="X468" s="60">
        <f ca="1"/>
        <v>-0.79987969005520054</v>
      </c>
      <c r="Y468" s="52">
        <f ca="1">$B$12 * EXP(($E$3 - $C$12^2/2) * Y$2 + $C$12*SQRT(Y$2)*T468)</f>
        <v>75.260242729432818</v>
      </c>
      <c r="Z468" s="52">
        <f ca="1">Y468 * EXP(($E$3 - $C$12^2/2) * (Z$2-Y$2) + $C$12*SQRT(Z$2-Y$2)*U468)</f>
        <v>38.686936833577896</v>
      </c>
      <c r="AA468" s="52">
        <f ca="1">Z468 * EXP(($E$3 - $C$12^2/2) * (AA$2-Z$2) + $C$12*SQRT(AA$2-Z$2)*V468)</f>
        <v>86.244749890203636</v>
      </c>
      <c r="AB468" s="52">
        <f ca="1">AA468 * EXP(($E$3 - $C$12^2/2) * (AB$2-AA$2) + $C$12*SQRT(AB$2-AA$2)*W468)</f>
        <v>109.38960009844008</v>
      </c>
      <c r="AC468" s="52">
        <f ca="1">AB468 * EXP(($E$3 - $C$12^2/2) * (AC$2-AB$2) + $C$12*SQRT(AC$2-AB$2)*X468)</f>
        <v>86.483350476177549</v>
      </c>
      <c r="AD468" s="47"/>
      <c r="AE468" s="3" t="s">
        <v>47</v>
      </c>
      <c r="AF468" s="64">
        <f t="shared" ref="AF468" ca="1" si="587">($B$5*AF470 + (1 + $B$6)*AF469)*$B$2</f>
        <v>0</v>
      </c>
      <c r="AG468" s="64">
        <f t="shared" ref="AG468" ca="1" si="588">($B$5*AG470 + (1 + $B$6)*AG469)*$B$2</f>
        <v>0</v>
      </c>
      <c r="AH468" s="64">
        <f t="shared" ref="AH468" ca="1" si="589">($B$5*AH470 + (1 + $B$6)*AH469)*$B$2</f>
        <v>15000</v>
      </c>
      <c r="AI468" s="64">
        <f t="shared" ref="AI468" ca="1" si="590">($B$5*AI470 + (1 + $B$6)*AI469)*$B$2</f>
        <v>15000</v>
      </c>
      <c r="AJ468" s="64" cm="1">
        <f t="array" aca="1" ref="AJ468" ca="1">($B$5*AJ470 + (1 + $B$6)*AJ469 + AND(NOT(AF469:AJ469)))*$B$2</f>
        <v>114999.99999999999</v>
      </c>
      <c r="AK468" s="73"/>
      <c r="AL468" s="70"/>
    </row>
    <row r="469" spans="7:38" ht="14.55" customHeight="1" x14ac:dyDescent="0.3">
      <c r="G469" s="3">
        <v>467</v>
      </c>
      <c r="H469" s="58">
        <v>-0.64965235248539455</v>
      </c>
      <c r="I469" s="58">
        <v>1.34146399410297</v>
      </c>
      <c r="J469" s="58">
        <v>-0.97529183011103737</v>
      </c>
      <c r="K469" s="59">
        <v>0.2749558059678992</v>
      </c>
      <c r="L469" s="60">
        <f t="array" ref="L469:O469">TRANSPOSE(MMULT(Option!$B$25:$E$28, TRANSPOSE(H469:K469)))</f>
        <v>-0.64965235248539455</v>
      </c>
      <c r="M469" s="60">
        <v>0.96961111801277311</v>
      </c>
      <c r="N469" s="60">
        <v>-0.76519184118564332</v>
      </c>
      <c r="O469" s="60">
        <v>0.1365174016211847</v>
      </c>
      <c r="P469" s="56" t="str">
        <f t="shared" si="566"/>
        <v>94/2</v>
      </c>
      <c r="R469" s="80"/>
      <c r="S469" s="3" t="s">
        <v>31</v>
      </c>
      <c r="T469" s="60">
        <f ca="1"/>
        <v>-0.19155495218344157</v>
      </c>
      <c r="U469" s="60">
        <f ca="1"/>
        <v>-0.8206185630775521</v>
      </c>
      <c r="V469" s="60">
        <f ca="1"/>
        <v>3.2470506814951685</v>
      </c>
      <c r="W469" s="60">
        <f ca="1"/>
        <v>-2.0827517727466121</v>
      </c>
      <c r="X469" s="60">
        <f ca="1"/>
        <v>0.54100112290351443</v>
      </c>
      <c r="Y469" s="52">
        <f ca="1">$B$13 * EXP(($E$3 - $C$13^2/2) * Y$2 + $C$13*SQRT(Y$2)*T469)</f>
        <v>94.888612181972903</v>
      </c>
      <c r="Z469" s="52">
        <f ca="1">Y469 * EXP(($E$3 - $C$13^2/2) * (Z$2-Y$2) + $C$13*SQRT(Z$2-Y$2)*U469)</f>
        <v>74.553585210544924</v>
      </c>
      <c r="AA469" s="52">
        <f ca="1">Z469 * EXP(($E$3 - $C$13^2/2) * (AA$2-Z$2) + $C$13*SQRT(AA$2-Z$2)*V469)</f>
        <v>198.46908320055195</v>
      </c>
      <c r="AB469" s="52">
        <f ca="1">AA469 * EXP(($E$3 - $C$13^2/2) * (AB$2-AA$2) + $C$13*SQRT(AB$2-AA$2)*W469)</f>
        <v>106.78396812128568</v>
      </c>
      <c r="AC469" s="52">
        <f ca="1">AB469 * EXP(($E$3 - $C$13^2/2) * (AC$2-AB$2) + $C$13*SQRT(AC$2-AB$2)*X469)</f>
        <v>126.23031571937835</v>
      </c>
      <c r="AD469" s="47"/>
      <c r="AE469" s="3" t="s">
        <v>46</v>
      </c>
      <c r="AF469" s="52" t="b">
        <f t="shared" ref="AF469" ca="1" si="591">AF467 &gt;= $B$4</f>
        <v>0</v>
      </c>
      <c r="AG469" s="52" t="b">
        <f t="array" aca="1" ref="AG469" ca="1">AND(AG467 &gt;= $B$4, NOT(OR($AF469:AF469)))</f>
        <v>0</v>
      </c>
      <c r="AH469" s="52" t="b">
        <f t="array" aca="1" ref="AH469" ca="1">AND(AH467 &gt;= $B$4, NOT(OR($AF469:AG469)))</f>
        <v>0</v>
      </c>
      <c r="AI469" s="52" t="b">
        <f t="array" aca="1" ref="AI469" ca="1">AND(AI467 &gt;= $B$4, NOT(OR($AF469:AH469)))</f>
        <v>0</v>
      </c>
      <c r="AJ469" s="52" t="b">
        <f t="array" aca="1" ref="AJ469" ca="1">AND(AJ467 &gt;= $B$4, NOT(OR($AF469:AI469)))</f>
        <v>0</v>
      </c>
      <c r="AK469" s="73"/>
      <c r="AL469" s="70"/>
    </row>
    <row r="470" spans="7:38" ht="14.55" customHeight="1" x14ac:dyDescent="0.3">
      <c r="G470" s="3">
        <v>468</v>
      </c>
      <c r="H470" s="58">
        <v>-0.12204439593010812</v>
      </c>
      <c r="I470" s="58">
        <v>-1.4710493280760868</v>
      </c>
      <c r="J470" s="58">
        <v>0.87711945769885946</v>
      </c>
      <c r="K470" s="59">
        <v>-0.43808370511920353</v>
      </c>
      <c r="L470" s="60">
        <f t="array" ref="L470:O470">TRANSPOSE(MMULT(Option!$B$25:$E$28, TRANSPOSE(H470:K470)))</f>
        <v>-0.12204439593010812</v>
      </c>
      <c r="M470" s="60">
        <v>-1.3970567377565621</v>
      </c>
      <c r="N470" s="60">
        <v>0.33635395313855665</v>
      </c>
      <c r="O470" s="60">
        <v>-0.63798517886710437</v>
      </c>
      <c r="P470" s="56" t="str">
        <f t="shared" si="566"/>
        <v>94/3</v>
      </c>
      <c r="R470" s="80"/>
      <c r="S470" s="3" t="s">
        <v>30</v>
      </c>
      <c r="T470" s="60">
        <f ca="1"/>
        <v>0.95234215834229952</v>
      </c>
      <c r="U470" s="60">
        <f ca="1"/>
        <v>-0.14556141024058455</v>
      </c>
      <c r="V470" s="60">
        <f ca="1"/>
        <v>2.402002840370054</v>
      </c>
      <c r="W470" s="60">
        <f ca="1"/>
        <v>-0.21120108681908922</v>
      </c>
      <c r="X470" s="60">
        <f ca="1"/>
        <v>0.6249639779540086</v>
      </c>
      <c r="Y470" s="52">
        <f ca="1">$B$14 * EXP(($E$3 - $C$14^2/2) * Y$2 + $C$14*SQRT(Y$2)*T470)</f>
        <v>133.7366855445897</v>
      </c>
      <c r="Z470" s="52">
        <f ca="1">Y470 * EXP(($E$3 - $C$14^2/2) * (Z$2-Y$2) + $C$14*SQRT(Z$2-Y$2)*U470)</f>
        <v>128.66400710550298</v>
      </c>
      <c r="AA470" s="52">
        <f ca="1">Z470 * EXP(($E$3 - $C$14^2/2) * (AA$2-Z$2) + $C$14*SQRT(AA$2-Z$2)*V470)</f>
        <v>265.81624519579447</v>
      </c>
      <c r="AB470" s="52">
        <f ca="1">AA470 * EXP(($E$3 - $C$14^2/2) * (AB$2-AA$2) + $C$14*SQRT(AB$2-AA$2)*W470)</f>
        <v>250.74711880924696</v>
      </c>
      <c r="AC470" s="52">
        <f ca="1">AB470 * EXP(($E$3 - $C$14^2/2) * (AC$2-AB$2) + $C$14*SQRT(AC$2-AB$2)*X470)</f>
        <v>303.97155558383292</v>
      </c>
      <c r="AD470" s="47"/>
      <c r="AE470" s="3" t="s">
        <v>68</v>
      </c>
      <c r="AF470" s="52" t="b">
        <f ca="1">AND(AF467&gt;$B$3, NOT(OR($AF469:AF469)))</f>
        <v>0</v>
      </c>
      <c r="AG470" s="52" t="b">
        <f ca="1">AND(AG467&gt;$B$3, NOT(OR($AF469:AG469)))</f>
        <v>0</v>
      </c>
      <c r="AH470" s="52" t="b">
        <f ca="1">AND(AH467&gt;$B$3, NOT(OR($AF469:AH469)))</f>
        <v>1</v>
      </c>
      <c r="AI470" s="52" t="b">
        <f ca="1">AND(AI467&gt;$B$3, NOT(OR($AF469:AI469)))</f>
        <v>1</v>
      </c>
      <c r="AJ470" s="52" t="b">
        <f ca="1">AND(AJ467&gt;$B$3, NOT(OR($AF469:AJ469)))</f>
        <v>1</v>
      </c>
      <c r="AK470" s="74"/>
      <c r="AL470" s="70"/>
    </row>
    <row r="471" spans="7:38" ht="14.55" customHeight="1" x14ac:dyDescent="0.3">
      <c r="G471" s="3">
        <v>469</v>
      </c>
      <c r="H471" s="58">
        <v>-0.19125972201948696</v>
      </c>
      <c r="I471" s="58">
        <v>0.46326804860165838</v>
      </c>
      <c r="J471" s="58">
        <v>0.57177315289801878</v>
      </c>
      <c r="K471" s="59">
        <v>0.49870070413154305</v>
      </c>
      <c r="L471" s="60">
        <f t="array" ref="L471:O471">TRANSPOSE(MMULT(Option!$B$25:$E$28, TRANSPOSE(H471:K471)))</f>
        <v>-0.19125972201948696</v>
      </c>
      <c r="M471" s="60">
        <v>0.34808829114652129</v>
      </c>
      <c r="N471" s="60">
        <v>0.54700227806859458</v>
      </c>
      <c r="O471" s="60">
        <v>0.58346862371327768</v>
      </c>
      <c r="P471" s="56" t="str">
        <f t="shared" si="566"/>
        <v>94/4</v>
      </c>
      <c r="R471" s="80">
        <v>118</v>
      </c>
      <c r="S471" s="3" t="s">
        <v>28</v>
      </c>
      <c r="T471" s="60">
        <f t="array" aca="1" ref="T471:T474" ca="1">TRANSPOSE(OFFSET($L$3, MATCH($R471 &amp; "/" &amp; T$2, $P$3:$P$5002, 0) - 1, 0, 1, $E$1))</f>
        <v>-0.3065250941601228</v>
      </c>
      <c r="U471" s="60">
        <f t="array" aca="1" ref="U471:U474" ca="1">TRANSPOSE(OFFSET($L$3, MATCH($R471 &amp; "/" &amp; U$2, $P$3:$P$5002, 0) - 1, 0, 1, $E$1))</f>
        <v>1.4334287214537</v>
      </c>
      <c r="V471" s="60">
        <f t="array" aca="1" ref="V471:V474" ca="1">TRANSPOSE(OFFSET($L$3, MATCH($R471 &amp; "/" &amp; V$2, $P$3:$P$5002, 0) - 1, 0, 1, $E$1))</f>
        <v>-1.2252549890928237</v>
      </c>
      <c r="W471" s="60">
        <f t="array" aca="1" ref="W471:W474" ca="1">TRANSPOSE(OFFSET($L$3, MATCH($R471 &amp; "/" &amp; W$2, $P$3:$P$5002, 0) - 1, 0, 1, $E$1))</f>
        <v>-0.37444611853901649</v>
      </c>
      <c r="X471" s="60">
        <f t="array" aca="1" ref="X471:X474" ca="1">TRANSPOSE(OFFSET($L$3, MATCH($R471 &amp; "/" &amp; X$2, $P$3:$P$5002, 0) - 1, 0, 1, $E$1))</f>
        <v>-0.82028392340494005</v>
      </c>
      <c r="Y471" s="52">
        <f ca="1">$B$11 * EXP(($E$3 - $C$11^2/2) * Y$2 + $C$11*SQRT(Y$2)*T471)</f>
        <v>91.67160293421739</v>
      </c>
      <c r="Z471" s="52">
        <f ca="1">Y471 * EXP(($E$3 - $C$11^2/2) * (Z$2-Y$2) + $C$11*SQRT(Z$2-Y$2)*U471)</f>
        <v>141.63329307031196</v>
      </c>
      <c r="AA471" s="52">
        <f ca="1">Z471 * EXP(($E$3 - $C$11^2/2) * (AA$2-Z$2) + $C$11*SQRT(AA$2-Z$2)*V471)</f>
        <v>98.559928806501631</v>
      </c>
      <c r="AB471" s="52">
        <f ca="1">AA471 * EXP(($E$3 - $C$11^2/2) * (AB$2-AA$2) + $C$11*SQRT(AB$2-AA$2)*W471)</f>
        <v>88.529067276174843</v>
      </c>
      <c r="AC471" s="52">
        <f ca="1">AB471 * EXP(($E$3 - $C$11^2/2) * (AC$2-AB$2) + $C$11*SQRT(AC$2-AB$2)*X471)</f>
        <v>69.563900712732547</v>
      </c>
      <c r="AD471" s="47"/>
      <c r="AE471" s="3" t="s">
        <v>69</v>
      </c>
      <c r="AF471" s="20" cm="1">
        <f t="array" aca="1" ref="AF471" ca="1">MIN(Y471:Y474 / $D$11:$D$14)</f>
        <v>0.81652989651006214</v>
      </c>
      <c r="AG471" s="20" cm="1">
        <f t="array" aca="1" ref="AG471" ca="1">MIN(Z471:Z474 / $D$11:$D$14)</f>
        <v>1.0393450341921864</v>
      </c>
      <c r="AH471" s="20" cm="1">
        <f t="array" aca="1" ref="AH471" ca="1">MIN(AA471:AA474 / $D$11:$D$14)</f>
        <v>0.87579927462012264</v>
      </c>
      <c r="AI471" s="20" cm="1">
        <f t="array" aca="1" ref="AI471" ca="1">MIN(AB471:AB474 / $D$11:$D$14)</f>
        <v>0.88529067276174844</v>
      </c>
      <c r="AJ471" s="20" cm="1">
        <f t="array" aca="1" ref="AJ471" ca="1">MIN(AC471:AC474 / $D$11:$D$14)</f>
        <v>0.69563900712732551</v>
      </c>
      <c r="AK471" s="72">
        <f t="array" aca="1" ref="AK471" ca="1">SUMPRODUCT(AF472:AJ472, EXP(-$E$3*$AF$2:$AJ$2))</f>
        <v>130912.66188773618</v>
      </c>
      <c r="AL471" s="70">
        <f ca="1">MAX(AC472 - $D$11, 0) * EXP(-$E$2*$E$3)</f>
        <v>4.336905809376093</v>
      </c>
    </row>
    <row r="472" spans="7:38" ht="14.55" customHeight="1" x14ac:dyDescent="0.3">
      <c r="G472" s="3">
        <v>470</v>
      </c>
      <c r="H472" s="58">
        <v>-9.1687243300001223E-3</v>
      </c>
      <c r="I472" s="58">
        <v>1.5316455259397406</v>
      </c>
      <c r="J472" s="58">
        <v>-0.40844493995859193</v>
      </c>
      <c r="K472" s="59">
        <v>-0.6176079232641819</v>
      </c>
      <c r="L472" s="60">
        <f t="array" ref="L472:O472">TRANSPOSE(MMULT(Option!$B$25:$E$28, TRANSPOSE(H472:K472)))</f>
        <v>-9.1687243300001223E-3</v>
      </c>
      <c r="M472" s="60">
        <v>1.4001088223598617</v>
      </c>
      <c r="N472" s="60">
        <v>3.8670154549016289E-2</v>
      </c>
      <c r="O472" s="60">
        <v>-0.21119666054390135</v>
      </c>
      <c r="P472" s="56" t="str">
        <f t="shared" si="566"/>
        <v>94/5</v>
      </c>
      <c r="R472" s="80"/>
      <c r="S472" s="3" t="s">
        <v>29</v>
      </c>
      <c r="T472" s="60">
        <f ca="1"/>
        <v>0.61421717043042767</v>
      </c>
      <c r="U472" s="60">
        <f ca="1"/>
        <v>1.3166477767731957</v>
      </c>
      <c r="V472" s="60">
        <f ca="1"/>
        <v>-0.78261273525207575</v>
      </c>
      <c r="W472" s="60">
        <f ca="1"/>
        <v>0.28474742725891256</v>
      </c>
      <c r="X472" s="60">
        <f ca="1"/>
        <v>-1.3356939253653515</v>
      </c>
      <c r="Y472" s="52">
        <f ca="1">$B$12 * EXP(($E$3 - $C$12^2/2) * Y$2 + $C$12*SQRT(Y$2)*T472)</f>
        <v>120.83613083749722</v>
      </c>
      <c r="Z472" s="52">
        <f ca="1">Y472 * EXP(($E$3 - $C$12^2/2) * (Z$2-Y$2) + $C$12*SQRT(Z$2-Y$2)*U472)</f>
        <v>180.26530279018584</v>
      </c>
      <c r="AA472" s="52">
        <f ca="1">Z472 * EXP(($E$3 - $C$12^2/2) * (AA$2-Z$2) + $C$12*SQRT(AA$2-Z$2)*V472)</f>
        <v>143.25780647515074</v>
      </c>
      <c r="AB472" s="52">
        <f ca="1">AA472 * EXP(($E$3 - $C$12^2/2) * (AB$2-AA$2) + $C$12*SQRT(AB$2-AA$2)*W472)</f>
        <v>156.81551923807132</v>
      </c>
      <c r="AC472" s="52">
        <f ca="1">AB472 * EXP(($E$3 - $C$12^2/2) * (AC$2-AB$2) + $C$12*SQRT(AC$2-AB$2)*X472)</f>
        <v>105.56869728901962</v>
      </c>
      <c r="AD472" s="47"/>
      <c r="AE472" s="3" t="s">
        <v>47</v>
      </c>
      <c r="AF472" s="64">
        <f t="shared" ref="AF472" ca="1" si="592">($B$5*AF474 + (1 + $B$6)*AF473)*$B$2</f>
        <v>15000</v>
      </c>
      <c r="AG472" s="64">
        <f t="shared" ref="AG472" ca="1" si="593">($B$5*AG474 + (1 + $B$6)*AG473)*$B$2</f>
        <v>15000</v>
      </c>
      <c r="AH472" s="64">
        <f t="shared" ref="AH472" ca="1" si="594">($B$5*AH474 + (1 + $B$6)*AH473)*$B$2</f>
        <v>15000</v>
      </c>
      <c r="AI472" s="64">
        <f t="shared" ref="AI472" ca="1" si="595">($B$5*AI474 + (1 + $B$6)*AI473)*$B$2</f>
        <v>15000</v>
      </c>
      <c r="AJ472" s="64" cm="1">
        <f t="array" aca="1" ref="AJ472" ca="1">($B$5*AJ474 + (1 + $B$6)*AJ473 + AND(NOT(AF473:AJ473)))*$B$2</f>
        <v>100000</v>
      </c>
      <c r="AK472" s="73"/>
      <c r="AL472" s="70"/>
    </row>
    <row r="473" spans="7:38" ht="14.55" customHeight="1" x14ac:dyDescent="0.3">
      <c r="G473" s="3">
        <v>471</v>
      </c>
      <c r="H473" s="58">
        <v>0.68290648610013915</v>
      </c>
      <c r="I473" s="58">
        <v>2.3379434364324303</v>
      </c>
      <c r="J473" s="58">
        <v>-2.3987355804550519</v>
      </c>
      <c r="K473" s="59">
        <v>-1.4597625656222541</v>
      </c>
      <c r="L473" s="60">
        <f t="array" ref="L473:O473">TRANSPOSE(MMULT(Option!$B$25:$E$28, TRANSPOSE(H473:K473)))</f>
        <v>0.68290648610013915</v>
      </c>
      <c r="M473" s="60">
        <v>2.4159231480354135</v>
      </c>
      <c r="N473" s="60">
        <v>-1.2214537096879936</v>
      </c>
      <c r="O473" s="60">
        <v>-0.83287132779254947</v>
      </c>
      <c r="P473" s="56" t="str">
        <f t="shared" si="566"/>
        <v>95/1</v>
      </c>
      <c r="R473" s="80"/>
      <c r="S473" s="3" t="s">
        <v>31</v>
      </c>
      <c r="T473" s="60">
        <f ca="1"/>
        <v>0.30631394976098686</v>
      </c>
      <c r="U473" s="60">
        <f ca="1"/>
        <v>0.57760688686448725</v>
      </c>
      <c r="V473" s="60">
        <f ca="1"/>
        <v>-1.3759820128371429</v>
      </c>
      <c r="W473" s="60">
        <f ca="1"/>
        <v>0.50360359133400756</v>
      </c>
      <c r="X473" s="60">
        <f ca="1"/>
        <v>-0.69123735800491071</v>
      </c>
      <c r="Y473" s="52">
        <f ca="1">$B$13 * EXP(($E$3 - $C$13^2/2) * Y$2 + $C$13*SQRT(Y$2)*T473)</f>
        <v>110.17437863550219</v>
      </c>
      <c r="Z473" s="52">
        <f ca="1">Y473 * EXP(($E$3 - $C$13^2/2) * (Z$2-Y$2) + $C$13*SQRT(Z$2-Y$2)*U473)</f>
        <v>131.67627351491547</v>
      </c>
      <c r="AA473" s="52">
        <f ca="1">Z473 * EXP(($E$3 - $C$13^2/2) * (AA$2-Z$2) + $C$13*SQRT(AA$2-Z$2)*V473)</f>
        <v>87.579927462012265</v>
      </c>
      <c r="AB473" s="52">
        <f ca="1">AA473 * EXP(($E$3 - $C$13^2/2) * (AB$2-AA$2) + $C$13*SQRT(AB$2-AA$2)*W473)</f>
        <v>102.37401396473949</v>
      </c>
      <c r="AC473" s="52">
        <f ca="1">AB473 * EXP(($E$3 - $C$13^2/2) * (AC$2-AB$2) + $C$13*SQRT(AC$2-AB$2)*X473)</f>
        <v>83.618242091515754</v>
      </c>
      <c r="AD473" s="47"/>
      <c r="AE473" s="3" t="s">
        <v>46</v>
      </c>
      <c r="AF473" s="52" t="b">
        <f t="shared" ref="AF473" ca="1" si="596">AF471 &gt;= $B$4</f>
        <v>0</v>
      </c>
      <c r="AG473" s="52" t="b">
        <f t="array" aca="1" ref="AG473" ca="1">AND(AG471 &gt;= $B$4, NOT(OR($AF473:AF473)))</f>
        <v>0</v>
      </c>
      <c r="AH473" s="52" t="b">
        <f t="array" aca="1" ref="AH473" ca="1">AND(AH471 &gt;= $B$4, NOT(OR($AF473:AG473)))</f>
        <v>0</v>
      </c>
      <c r="AI473" s="52" t="b">
        <f t="array" aca="1" ref="AI473" ca="1">AND(AI471 &gt;= $B$4, NOT(OR($AF473:AH473)))</f>
        <v>0</v>
      </c>
      <c r="AJ473" s="52" t="b">
        <f t="array" aca="1" ref="AJ473" ca="1">AND(AJ471 &gt;= $B$4, NOT(OR($AF473:AI473)))</f>
        <v>0</v>
      </c>
      <c r="AK473" s="73"/>
      <c r="AL473" s="70"/>
    </row>
    <row r="474" spans="7:38" ht="14.55" customHeight="1" x14ac:dyDescent="0.3">
      <c r="G474" s="3">
        <v>472</v>
      </c>
      <c r="H474" s="58">
        <v>-1.3512449499885366</v>
      </c>
      <c r="I474" s="58">
        <v>0.6406257063408225</v>
      </c>
      <c r="J474" s="58">
        <v>1.4000665708415345</v>
      </c>
      <c r="K474" s="59">
        <v>-0.59357132054865891</v>
      </c>
      <c r="L474" s="60">
        <f t="array" ref="L474:O474">TRANSPOSE(MMULT(Option!$B$25:$E$28, TRANSPOSE(H474:K474)))</f>
        <v>-1.3512449499885366</v>
      </c>
      <c r="M474" s="60">
        <v>4.6645178292859413E-2</v>
      </c>
      <c r="N474" s="60">
        <v>0.85694976984229998</v>
      </c>
      <c r="O474" s="60">
        <v>-0.6077818891545006</v>
      </c>
      <c r="P474" s="56" t="str">
        <f t="shared" si="566"/>
        <v>95/2</v>
      </c>
      <c r="R474" s="80"/>
      <c r="S474" s="3" t="s">
        <v>30</v>
      </c>
      <c r="T474" s="60">
        <f ca="1"/>
        <v>-0.69230583932633993</v>
      </c>
      <c r="U474" s="60">
        <f ca="1"/>
        <v>0.78760830581506658</v>
      </c>
      <c r="V474" s="60">
        <f ca="1"/>
        <v>0.20374476370976002</v>
      </c>
      <c r="W474" s="60">
        <f ca="1"/>
        <v>0.36277968746584033</v>
      </c>
      <c r="X474" s="60">
        <f ca="1"/>
        <v>-1.657298030386456E-2</v>
      </c>
      <c r="Y474" s="52">
        <f ca="1">$B$14 * EXP(($E$3 - $C$14^2/2) * Y$2 + $C$14*SQRT(Y$2)*T474)</f>
        <v>81.652989651006209</v>
      </c>
      <c r="Z474" s="52">
        <f ca="1">Y474 * EXP(($E$3 - $C$14^2/2) * (Z$2-Y$2) + $C$14*SQRT(Z$2-Y$2)*U474)</f>
        <v>103.93450341921864</v>
      </c>
      <c r="AA474" s="52">
        <f ca="1">Z474 * EXP(($E$3 - $C$14^2/2) * (AA$2-Z$2) + $C$14*SQRT(AA$2-Z$2)*V474)</f>
        <v>111.03931802652069</v>
      </c>
      <c r="AB474" s="52">
        <f ca="1">AA474 * EXP(($E$3 - $C$14^2/2) * (AB$2-AA$2) + $C$14*SQRT(AB$2-AA$2)*W474)</f>
        <v>124.42688337858826</v>
      </c>
      <c r="AC474" s="52">
        <f ca="1">AB474 * EXP(($E$3 - $C$14^2/2) * (AC$2-AB$2) + $C$14*SQRT(AC$2-AB$2)*X474)</f>
        <v>124.4303805583753</v>
      </c>
      <c r="AD474" s="47"/>
      <c r="AE474" s="3" t="s">
        <v>68</v>
      </c>
      <c r="AF474" s="52" t="b">
        <f ca="1">AND(AF471&gt;$B$3, NOT(OR($AF473:AF473)))</f>
        <v>1</v>
      </c>
      <c r="AG474" s="52" t="b">
        <f ca="1">AND(AG471&gt;$B$3, NOT(OR($AF473:AG473)))</f>
        <v>1</v>
      </c>
      <c r="AH474" s="52" t="b">
        <f ca="1">AND(AH471&gt;$B$3, NOT(OR($AF473:AH473)))</f>
        <v>1</v>
      </c>
      <c r="AI474" s="52" t="b">
        <f ca="1">AND(AI471&gt;$B$3, NOT(OR($AF473:AI473)))</f>
        <v>1</v>
      </c>
      <c r="AJ474" s="52" t="b">
        <f ca="1">AND(AJ471&gt;$B$3, NOT(OR($AF473:AJ473)))</f>
        <v>0</v>
      </c>
      <c r="AK474" s="74"/>
      <c r="AL474" s="70"/>
    </row>
    <row r="475" spans="7:38" ht="14.55" customHeight="1" x14ac:dyDescent="0.3">
      <c r="G475" s="3">
        <v>473</v>
      </c>
      <c r="H475" s="58">
        <v>-1.4250862352242957</v>
      </c>
      <c r="I475" s="58">
        <v>-1.5587917215258018</v>
      </c>
      <c r="J475" s="58">
        <v>-0.74839730476074473</v>
      </c>
      <c r="K475" s="59">
        <v>0.99456248487005738</v>
      </c>
      <c r="L475" s="60">
        <f t="array" ref="L475:O475">TRANSPOSE(MMULT(Option!$B$25:$E$28, TRANSPOSE(H475:K475)))</f>
        <v>-1.4250862352242957</v>
      </c>
      <c r="M475" s="60">
        <v>-1.9986907054022205</v>
      </c>
      <c r="N475" s="60">
        <v>-1.6355468689155943</v>
      </c>
      <c r="O475" s="60">
        <v>-0.27260175108684659</v>
      </c>
      <c r="P475" s="56" t="str">
        <f t="shared" si="566"/>
        <v>95/3</v>
      </c>
      <c r="R475" s="80">
        <v>119</v>
      </c>
      <c r="S475" s="3" t="s">
        <v>28</v>
      </c>
      <c r="T475" s="60">
        <f t="array" aca="1" ref="T475:T478" ca="1">TRANSPOSE(OFFSET($L$3, MATCH($R475 &amp; "/" &amp; T$2, $P$3:$P$5002, 0) - 1, 0, 1, $E$1))</f>
        <v>-1.6324527248457619</v>
      </c>
      <c r="U475" s="60">
        <f t="array" aca="1" ref="U475:U478" ca="1">TRANSPOSE(OFFSET($L$3, MATCH($R475 &amp; "/" &amp; U$2, $P$3:$P$5002, 0) - 1, 0, 1, $E$1))</f>
        <v>-0.62938148496790958</v>
      </c>
      <c r="V475" s="60">
        <f t="array" aca="1" ref="V475:V478" ca="1">TRANSPOSE(OFFSET($L$3, MATCH($R475 &amp; "/" &amp; V$2, $P$3:$P$5002, 0) - 1, 0, 1, $E$1))</f>
        <v>1.8181956802022829</v>
      </c>
      <c r="W475" s="60">
        <f t="array" aca="1" ref="W475:W478" ca="1">TRANSPOSE(OFFSET($L$3, MATCH($R475 &amp; "/" &amp; W$2, $P$3:$P$5002, 0) - 1, 0, 1, $E$1))</f>
        <v>0.50112517415696145</v>
      </c>
      <c r="X475" s="60">
        <f t="array" aca="1" ref="X475:X478" ca="1">TRANSPOSE(OFFSET($L$3, MATCH($R475 &amp; "/" &amp; X$2, $P$3:$P$5002, 0) - 1, 0, 1, $E$1))</f>
        <v>0.54798149930038342</v>
      </c>
      <c r="Y475" s="52">
        <f ca="1">$B$11 * EXP(($E$3 - $C$11^2/2) * Y$2 + $C$11*SQRT(Y$2)*T475)</f>
        <v>61.585987470484874</v>
      </c>
      <c r="Z475" s="52">
        <f ca="1">Y475 * EXP(($E$3 - $C$11^2/2) * (Z$2-Y$2) + $C$11*SQRT(Z$2-Y$2)*U475)</f>
        <v>51.245095867209642</v>
      </c>
      <c r="AA475" s="52">
        <f ca="1">Z475 * EXP(($E$3 - $C$11^2/2) * (AA$2-Z$2) + $C$11*SQRT(AA$2-Z$2)*V475)</f>
        <v>88.861468832121218</v>
      </c>
      <c r="AB475" s="52">
        <f ca="1">AA475 * EXP(($E$3 - $C$11^2/2) * (AB$2-AA$2) + $C$11*SQRT(AB$2-AA$2)*W475)</f>
        <v>103.7948317834208</v>
      </c>
      <c r="AC475" s="52">
        <f ca="1">AB475 * EXP(($E$3 - $C$11^2/2) * (AC$2-AB$2) + $C$11*SQRT(AC$2-AB$2)*X475)</f>
        <v>122.95404026235838</v>
      </c>
      <c r="AD475" s="47"/>
      <c r="AE475" s="3" t="s">
        <v>69</v>
      </c>
      <c r="AF475" s="20" cm="1">
        <f t="array" aca="1" ref="AF475" ca="1">MIN(Y475:Y478 / $D$11:$D$14)</f>
        <v>0.6085801806188037</v>
      </c>
      <c r="AG475" s="20" cm="1">
        <f t="array" aca="1" ref="AG475" ca="1">MIN(Z475:Z478 / $D$11:$D$14)</f>
        <v>0.40249821568377414</v>
      </c>
      <c r="AH475" s="20" cm="1">
        <f t="array" aca="1" ref="AH475" ca="1">MIN(AA475:AA478 / $D$11:$D$14)</f>
        <v>0.63328749227587522</v>
      </c>
      <c r="AI475" s="20" cm="1">
        <f t="array" aca="1" ref="AI475" ca="1">MIN(AB475:AB478 / $D$11:$D$14)</f>
        <v>0.84677411328536933</v>
      </c>
      <c r="AJ475" s="20" cm="1">
        <f t="array" aca="1" ref="AJ475" ca="1">MIN(AC475:AC478 / $D$11:$D$14)</f>
        <v>1.1631099457930396</v>
      </c>
      <c r="AK475" s="72">
        <f t="array" aca="1" ref="AK475" ca="1">SUMPRODUCT(AF476:AJ476, EXP(-$E$3*$AF$2:$AJ$2))</f>
        <v>101843.05134938128</v>
      </c>
      <c r="AL475" s="70">
        <f ca="1">MAX(AC476 - $D$11, 0) * EXP(-$E$2*$E$3)</f>
        <v>197.54692551402243</v>
      </c>
    </row>
    <row r="476" spans="7:38" ht="14.55" customHeight="1" x14ac:dyDescent="0.3">
      <c r="G476" s="3">
        <v>474</v>
      </c>
      <c r="H476" s="58">
        <v>1.1191098917915356</v>
      </c>
      <c r="I476" s="58">
        <v>-1.2128425371343272</v>
      </c>
      <c r="J476" s="58">
        <v>-1.4470850164604099</v>
      </c>
      <c r="K476" s="59">
        <v>2.388498310558286</v>
      </c>
      <c r="L476" s="60">
        <f t="array" ref="L476:O476">TRANSPOSE(MMULT(Option!$B$25:$E$28, TRANSPOSE(H476:K476)))</f>
        <v>1.1191098917915356</v>
      </c>
      <c r="M476" s="60">
        <v>-0.66394458977945436</v>
      </c>
      <c r="N476" s="60">
        <v>-1.1409421066674899</v>
      </c>
      <c r="O476" s="60">
        <v>1.8929929087123478</v>
      </c>
      <c r="P476" s="56" t="str">
        <f t="shared" si="566"/>
        <v>95/4</v>
      </c>
      <c r="R476" s="80"/>
      <c r="S476" s="3" t="s">
        <v>29</v>
      </c>
      <c r="T476" s="60">
        <f ca="1"/>
        <v>0.63322400532682876</v>
      </c>
      <c r="U476" s="60">
        <f ca="1"/>
        <v>-1.5581113229666426</v>
      </c>
      <c r="V476" s="60">
        <f ca="1"/>
        <v>1.581426800899425</v>
      </c>
      <c r="W476" s="60">
        <f ca="1"/>
        <v>0.68342929334272517</v>
      </c>
      <c r="X476" s="60">
        <f ca="1"/>
        <v>2.7872060520317143</v>
      </c>
      <c r="Y476" s="52">
        <f ca="1">$B$12 * EXP(($E$3 - $C$12^2/2) * Y$2 + $C$12*SQRT(Y$2)*T476)</f>
        <v>121.52711268851692</v>
      </c>
      <c r="Z476" s="52">
        <f ca="1">Y476 * EXP(($E$3 - $C$12^2/2) * (Z$2-Y$2) + $C$12*SQRT(Z$2-Y$2)*U476)</f>
        <v>76.531620147630619</v>
      </c>
      <c r="AA476" s="52">
        <f ca="1">Z476 * EXP(($E$3 - $C$12^2/2) * (AA$2-Z$2) + $C$12*SQRT(AA$2-Z$2)*V476)</f>
        <v>123.6100720728393</v>
      </c>
      <c r="AB476" s="52">
        <f ca="1">AA476 * EXP(($E$3 - $C$12^2/2) * (AB$2-AA$2) + $C$12*SQRT(AB$2-AA$2)*W476)</f>
        <v>152.49942399659002</v>
      </c>
      <c r="AC476" s="52">
        <f ca="1">AB476 * EXP(($E$3 - $C$12^2/2) * (AC$2-AB$2) + $C$12*SQRT(AC$2-AB$2)*X476)</f>
        <v>353.65527334852487</v>
      </c>
      <c r="AD476" s="47"/>
      <c r="AE476" s="3" t="s">
        <v>47</v>
      </c>
      <c r="AF476" s="64">
        <f t="shared" ref="AF476" ca="1" si="597">($B$5*AF478 + (1 + $B$6)*AF477)*$B$2</f>
        <v>0</v>
      </c>
      <c r="AG476" s="64">
        <f t="shared" ref="AG476" ca="1" si="598">($B$5*AG478 + (1 + $B$6)*AG477)*$B$2</f>
        <v>0</v>
      </c>
      <c r="AH476" s="64">
        <f t="shared" ref="AH476" ca="1" si="599">($B$5*AH478 + (1 + $B$6)*AH477)*$B$2</f>
        <v>0</v>
      </c>
      <c r="AI476" s="64">
        <f t="shared" ref="AI476" ca="1" si="600">($B$5*AI478 + (1 + $B$6)*AI477)*$B$2</f>
        <v>15000</v>
      </c>
      <c r="AJ476" s="64" cm="1">
        <f t="array" aca="1" ref="AJ476" ca="1">($B$5*AJ478 + (1 + $B$6)*AJ477 + AND(NOT(AF477:AJ477)))*$B$2</f>
        <v>114999.99999999999</v>
      </c>
      <c r="AK476" s="73"/>
      <c r="AL476" s="70"/>
    </row>
    <row r="477" spans="7:38" ht="14.55" customHeight="1" x14ac:dyDescent="0.3">
      <c r="G477" s="3">
        <v>475</v>
      </c>
      <c r="H477" s="58">
        <v>0.49699951366424683</v>
      </c>
      <c r="I477" s="58">
        <v>0.13668158532114286</v>
      </c>
      <c r="J477" s="58">
        <v>-0.12173611423616984</v>
      </c>
      <c r="K477" s="59">
        <v>1.7914215031467497</v>
      </c>
      <c r="L477" s="60">
        <f t="array" ref="L477:O477">TRANSPOSE(MMULT(Option!$B$25:$E$28, TRANSPOSE(H477:K477)))</f>
        <v>0.49699951366424683</v>
      </c>
      <c r="M477" s="60">
        <v>0.32407054763383919</v>
      </c>
      <c r="N477" s="60">
        <v>0.12766939159797325</v>
      </c>
      <c r="O477" s="60">
        <v>1.7449127131552498</v>
      </c>
      <c r="P477" s="56" t="str">
        <f t="shared" si="566"/>
        <v>95/5</v>
      </c>
      <c r="R477" s="80"/>
      <c r="S477" s="3" t="s">
        <v>31</v>
      </c>
      <c r="T477" s="60">
        <f ca="1"/>
        <v>-1.6720886919298015</v>
      </c>
      <c r="U477" s="60">
        <f ca="1"/>
        <v>-1.3947933587939854</v>
      </c>
      <c r="V477" s="60">
        <f ca="1"/>
        <v>1.4941127649492629</v>
      </c>
      <c r="W477" s="60">
        <f ca="1"/>
        <v>1.2680994027175152</v>
      </c>
      <c r="X477" s="60">
        <f ca="1"/>
        <v>0.72499456783605909</v>
      </c>
      <c r="Y477" s="52">
        <f ca="1">$B$13 * EXP(($E$3 - $C$13^2/2) * Y$2 + $C$13*SQRT(Y$2)*T477)</f>
        <v>60.858018061880372</v>
      </c>
      <c r="Z477" s="52">
        <f ca="1">Y477 * EXP(($E$3 - $C$13^2/2) * (Z$2-Y$2) + $C$13*SQRT(Z$2-Y$2)*U477)</f>
        <v>40.249821568377413</v>
      </c>
      <c r="AA477" s="52">
        <f ca="1">Z477 * EXP(($E$3 - $C$13^2/2) * (AA$2-Z$2) + $C$13*SQRT(AA$2-Z$2)*V477)</f>
        <v>63.328749227587522</v>
      </c>
      <c r="AB477" s="52">
        <f ca="1">AA477 * EXP(($E$3 - $C$13^2/2) * (AB$2-AA$2) + $C$13*SQRT(AB$2-AA$2)*W477)</f>
        <v>93.108848345412255</v>
      </c>
      <c r="AC477" s="52">
        <f ca="1">AB477 * EXP(($E$3 - $C$13^2/2) * (AC$2-AB$2) + $C$13*SQRT(AC$2-AB$2)*X477)</f>
        <v>116.31099457930397</v>
      </c>
      <c r="AD477" s="47"/>
      <c r="AE477" s="3" t="s">
        <v>46</v>
      </c>
      <c r="AF477" s="52" t="b">
        <f t="shared" ref="AF477" ca="1" si="601">AF475 &gt;= $B$4</f>
        <v>0</v>
      </c>
      <c r="AG477" s="52" t="b">
        <f t="array" aca="1" ref="AG477" ca="1">AND(AG475 &gt;= $B$4, NOT(OR($AF477:AF477)))</f>
        <v>0</v>
      </c>
      <c r="AH477" s="52" t="b">
        <f t="array" aca="1" ref="AH477" ca="1">AND(AH475 &gt;= $B$4, NOT(OR($AF477:AG477)))</f>
        <v>0</v>
      </c>
      <c r="AI477" s="52" t="b">
        <f t="array" aca="1" ref="AI477" ca="1">AND(AI475 &gt;= $B$4, NOT(OR($AF477:AH477)))</f>
        <v>0</v>
      </c>
      <c r="AJ477" s="52" t="b">
        <f t="array" aca="1" ref="AJ477" ca="1">AND(AJ475 &gt;= $B$4, NOT(OR($AF477:AI477)))</f>
        <v>0</v>
      </c>
      <c r="AK477" s="73"/>
      <c r="AL477" s="70"/>
    </row>
    <row r="478" spans="7:38" ht="14.55" customHeight="1" x14ac:dyDescent="0.3">
      <c r="G478" s="3">
        <v>476</v>
      </c>
      <c r="H478" s="58">
        <v>0.41672230385224085</v>
      </c>
      <c r="I478" s="58">
        <v>-1.1473669305260912</v>
      </c>
      <c r="J478" s="58">
        <v>0.15534489566817175</v>
      </c>
      <c r="K478" s="59">
        <v>-1.7349468860637856</v>
      </c>
      <c r="L478" s="60">
        <f t="array" ref="L478:O478">TRANSPOSE(MMULT(Option!$B$25:$E$28, TRANSPOSE(H478:K478)))</f>
        <v>0.41672230385224085</v>
      </c>
      <c r="M478" s="60">
        <v>-0.88489024026409402</v>
      </c>
      <c r="N478" s="60">
        <v>2.678717967032257E-3</v>
      </c>
      <c r="O478" s="60">
        <v>-1.5891617994179703</v>
      </c>
      <c r="P478" s="56" t="str">
        <f t="shared" si="566"/>
        <v>96/1</v>
      </c>
      <c r="R478" s="80"/>
      <c r="S478" s="3" t="s">
        <v>30</v>
      </c>
      <c r="T478" s="60">
        <f ca="1"/>
        <v>-1.3872516474969694</v>
      </c>
      <c r="U478" s="60">
        <f ca="1"/>
        <v>-0.92787760795040031</v>
      </c>
      <c r="V478" s="60">
        <f ca="1"/>
        <v>1.3281426210753993</v>
      </c>
      <c r="W478" s="60">
        <f ca="1"/>
        <v>0.36591560025757142</v>
      </c>
      <c r="X478" s="60">
        <f ca="1"/>
        <v>1.8130614521756936</v>
      </c>
      <c r="Y478" s="52">
        <f ca="1">$B$14 * EXP(($E$3 - $C$14^2/2) * Y$2 + $C$14*SQRT(Y$2)*T478)</f>
        <v>66.287059141582432</v>
      </c>
      <c r="Z478" s="52">
        <f ca="1">Y478 * EXP(($E$3 - $C$14^2/2) * (Z$2-Y$2) + $C$14*SQRT(Z$2-Y$2)*U478)</f>
        <v>50.432278139221481</v>
      </c>
      <c r="AA478" s="52">
        <f ca="1">Z478 * EXP(($E$3 - $C$14^2/2) * (AA$2-Z$2) + $C$14*SQRT(AA$2-Z$2)*V478)</f>
        <v>75.495586355338204</v>
      </c>
      <c r="AB478" s="52">
        <f ca="1">AA478 * EXP(($E$3 - $C$14^2/2) * (AB$2-AA$2) + $C$14*SQRT(AB$2-AA$2)*W478)</f>
        <v>84.677411328536934</v>
      </c>
      <c r="AC478" s="52">
        <f ca="1">AB478 * EXP(($E$3 - $C$14^2/2) * (AC$2-AB$2) + $C$14*SQRT(AC$2-AB$2)*X478)</f>
        <v>146.60872617814292</v>
      </c>
      <c r="AD478" s="47"/>
      <c r="AE478" s="3" t="s">
        <v>68</v>
      </c>
      <c r="AF478" s="52" t="b">
        <f ca="1">AND(AF475&gt;$B$3, NOT(OR($AF477:AF477)))</f>
        <v>0</v>
      </c>
      <c r="AG478" s="52" t="b">
        <f ca="1">AND(AG475&gt;$B$3, NOT(OR($AF477:AG477)))</f>
        <v>0</v>
      </c>
      <c r="AH478" s="52" t="b">
        <f ca="1">AND(AH475&gt;$B$3, NOT(OR($AF477:AH477)))</f>
        <v>0</v>
      </c>
      <c r="AI478" s="52" t="b">
        <f ca="1">AND(AI475&gt;$B$3, NOT(OR($AF477:AI477)))</f>
        <v>1</v>
      </c>
      <c r="AJ478" s="52" t="b">
        <f ca="1">AND(AJ475&gt;$B$3, NOT(OR($AF477:AJ477)))</f>
        <v>1</v>
      </c>
      <c r="AK478" s="74"/>
      <c r="AL478" s="70"/>
    </row>
    <row r="479" spans="7:38" ht="14.55" customHeight="1" x14ac:dyDescent="0.3">
      <c r="G479" s="3">
        <v>477</v>
      </c>
      <c r="H479" s="58">
        <v>-0.77973031338623022</v>
      </c>
      <c r="I479" s="58">
        <v>-0.81288796273852526</v>
      </c>
      <c r="J479" s="58">
        <v>-0.91017865870055237</v>
      </c>
      <c r="K479" s="59">
        <v>0.32870586308604016</v>
      </c>
      <c r="L479" s="60">
        <f t="array" ref="L479:O479">TRANSPOSE(MMULT(Option!$B$25:$E$28, TRANSPOSE(H479:K479)))</f>
        <v>-0.77973031338623022</v>
      </c>
      <c r="M479" s="60">
        <v>-1.0569162495080391</v>
      </c>
      <c r="N479" s="60">
        <v>-1.3241752383067946</v>
      </c>
      <c r="O479" s="60">
        <v>-0.42091796062394476</v>
      </c>
      <c r="P479" s="56" t="str">
        <f t="shared" si="566"/>
        <v>96/2</v>
      </c>
      <c r="R479" s="80">
        <v>120</v>
      </c>
      <c r="S479" s="3" t="s">
        <v>28</v>
      </c>
      <c r="T479" s="60">
        <f t="array" aca="1" ref="T479:T482" ca="1">TRANSPOSE(OFFSET($L$3, MATCH($R479 &amp; "/" &amp; T$2, $P$3:$P$5002, 0) - 1, 0, 1, $E$1))</f>
        <v>0.32300739623120522</v>
      </c>
      <c r="U479" s="60">
        <f t="array" aca="1" ref="U479:U482" ca="1">TRANSPOSE(OFFSET($L$3, MATCH($R479 &amp; "/" &amp; U$2, $P$3:$P$5002, 0) - 1, 0, 1, $E$1))</f>
        <v>-0.77800544410354333</v>
      </c>
      <c r="V479" s="60">
        <f t="array" aca="1" ref="V479:V482" ca="1">TRANSPOSE(OFFSET($L$3, MATCH($R479 &amp; "/" &amp; V$2, $P$3:$P$5002, 0) - 1, 0, 1, $E$1))</f>
        <v>0.67233134193118338</v>
      </c>
      <c r="W479" s="60">
        <f t="array" aca="1" ref="W479:W482" ca="1">TRANSPOSE(OFFSET($L$3, MATCH($R479 &amp; "/" &amp; W$2, $P$3:$P$5002, 0) - 1, 0, 1, $E$1))</f>
        <v>1.3641612022769205</v>
      </c>
      <c r="X479" s="60">
        <f t="array" aca="1" ref="X479:X482" ca="1">TRANSPOSE(OFFSET($L$3, MATCH($R479 &amp; "/" &amp; X$2, $P$3:$P$5002, 0) - 1, 0, 1, $E$1))</f>
        <v>-1.2149032328439351</v>
      </c>
      <c r="Y479" s="52">
        <f ca="1">$B$11 * EXP(($E$3 - $C$11^2/2) * Y$2 + $C$11*SQRT(Y$2)*T479)</f>
        <v>110.72751958137745</v>
      </c>
      <c r="Z479" s="52">
        <f ca="1">Y479 * EXP(($E$3 - $C$11^2/2) * (Z$2-Y$2) + $C$11*SQRT(Z$2-Y$2)*U479)</f>
        <v>88.117466559299643</v>
      </c>
      <c r="AA479" s="52">
        <f ca="1">Z479 * EXP(($E$3 - $C$11^2/2) * (AA$2-Z$2) + $C$11*SQRT(AA$2-Z$2)*V479)</f>
        <v>108.35037339894632</v>
      </c>
      <c r="AB479" s="52">
        <f ca="1">AA479 * EXP(($E$3 - $C$11^2/2) * (AB$2-AA$2) + $C$11*SQRT(AB$2-AA$2)*W479)</f>
        <v>163.9593505971562</v>
      </c>
      <c r="AC479" s="52">
        <f ca="1">AB479 * EXP(($E$3 - $C$11^2/2) * (AC$2-AB$2) + $C$11*SQRT(AC$2-AB$2)*X479)</f>
        <v>114.45108941319695</v>
      </c>
      <c r="AD479" s="47"/>
      <c r="AE479" s="3" t="s">
        <v>69</v>
      </c>
      <c r="AF479" s="20" cm="1">
        <f t="array" aca="1" ref="AF479" ca="1">MIN(Y479:Y482 / $D$11:$D$14)</f>
        <v>0.88431715089284835</v>
      </c>
      <c r="AG479" s="20" cm="1">
        <f t="array" aca="1" ref="AG479" ca="1">MIN(Z479:Z482 / $D$11:$D$14)</f>
        <v>0.8811746655929964</v>
      </c>
      <c r="AH479" s="20" cm="1">
        <f t="array" aca="1" ref="AH479" ca="1">MIN(AA479:AA482 / $D$11:$D$14)</f>
        <v>0.75522421282905772</v>
      </c>
      <c r="AI479" s="20" cm="1">
        <f t="array" aca="1" ref="AI479" ca="1">MIN(AB479:AB482 / $D$11:$D$14)</f>
        <v>0.68732343634242166</v>
      </c>
      <c r="AJ479" s="20" cm="1">
        <f t="array" aca="1" ref="AJ479" ca="1">MIN(AC479:AC482 / $D$11:$D$14)</f>
        <v>0.3416937026196854</v>
      </c>
      <c r="AK479" s="72">
        <f t="array" aca="1" ref="AK479" ca="1">SUMPRODUCT(AF480:AJ480, EXP(-$E$3*$AF$2:$AJ$2))</f>
        <v>105721.0809451906</v>
      </c>
      <c r="AL479" s="70">
        <f ca="1">MAX(AC480 - $D$11, 0) * EXP(-$E$2*$E$3)</f>
        <v>0</v>
      </c>
    </row>
    <row r="480" spans="7:38" ht="14.55" customHeight="1" x14ac:dyDescent="0.3">
      <c r="G480" s="3">
        <v>478</v>
      </c>
      <c r="H480" s="58">
        <v>-0.42551928452299786</v>
      </c>
      <c r="I480" s="58">
        <v>1.0071610580529784</v>
      </c>
      <c r="J480" s="58">
        <v>1.2541393068825515</v>
      </c>
      <c r="K480" s="59">
        <v>0.20249733439707501</v>
      </c>
      <c r="L480" s="60">
        <f t="array" ref="L480:O480">TRANSPOSE(MMULT(Option!$B$25:$E$28, TRANSPOSE(H480:K480)))</f>
        <v>-0.42551928452299786</v>
      </c>
      <c r="M480" s="60">
        <v>0.75287064329871811</v>
      </c>
      <c r="N480" s="60">
        <v>1.1950521366170801</v>
      </c>
      <c r="O480" s="60">
        <v>0.51172024499107704</v>
      </c>
      <c r="P480" s="56" t="str">
        <f t="shared" si="566"/>
        <v>96/3</v>
      </c>
      <c r="R480" s="80"/>
      <c r="S480" s="3" t="s">
        <v>29</v>
      </c>
      <c r="T480" s="60">
        <f ca="1"/>
        <v>-0.42646504236000282</v>
      </c>
      <c r="U480" s="60">
        <f ca="1"/>
        <v>0.26144531152112704</v>
      </c>
      <c r="V480" s="60">
        <f ca="1"/>
        <v>-0.82078227977995599</v>
      </c>
      <c r="W480" s="60">
        <f ca="1"/>
        <v>-0.16242189458472012</v>
      </c>
      <c r="X480" s="60">
        <f ca="1"/>
        <v>-1.782297061757927</v>
      </c>
      <c r="Y480" s="52">
        <f ca="1">$B$12 * EXP(($E$3 - $C$12^2/2) * Y$2 + $C$12*SQRT(Y$2)*T480)</f>
        <v>88.431715089284836</v>
      </c>
      <c r="Z480" s="52">
        <f ca="1">Y480 * EXP(($E$3 - $C$12^2/2) * (Z$2-Y$2) + $C$12*SQRT(Z$2-Y$2)*U480)</f>
        <v>96.126426400866492</v>
      </c>
      <c r="AA480" s="52">
        <f ca="1">Z480 * EXP(($E$3 - $C$12^2/2) * (AA$2-Z$2) + $C$12*SQRT(AA$2-Z$2)*V480)</f>
        <v>75.522421282905768</v>
      </c>
      <c r="AB480" s="52">
        <f ca="1">AA480 * EXP(($E$3 - $C$12^2/2) * (AB$2-AA$2) + $C$12*SQRT(AB$2-AA$2)*W480)</f>
        <v>72.291243934719759</v>
      </c>
      <c r="AC480" s="52">
        <f ca="1">AB480 * EXP(($E$3 - $C$12^2/2) * (AC$2-AB$2) + $C$12*SQRT(AC$2-AB$2)*X480)</f>
        <v>42.564215813654521</v>
      </c>
      <c r="AD480" s="47"/>
      <c r="AE480" s="3" t="s">
        <v>47</v>
      </c>
      <c r="AF480" s="64">
        <f t="shared" ref="AF480" ca="1" si="602">($B$5*AF482 + (1 + $B$6)*AF481)*$B$2</f>
        <v>15000</v>
      </c>
      <c r="AG480" s="64">
        <f t="shared" ref="AG480" ca="1" si="603">($B$5*AG482 + (1 + $B$6)*AG481)*$B$2</f>
        <v>15000</v>
      </c>
      <c r="AH480" s="64">
        <f t="shared" ref="AH480" ca="1" si="604">($B$5*AH482 + (1 + $B$6)*AH481)*$B$2</f>
        <v>0</v>
      </c>
      <c r="AI480" s="64">
        <f t="shared" ref="AI480" ca="1" si="605">($B$5*AI482 + (1 + $B$6)*AI481)*$B$2</f>
        <v>0</v>
      </c>
      <c r="AJ480" s="64" cm="1">
        <f t="array" aca="1" ref="AJ480" ca="1">($B$5*AJ482 + (1 + $B$6)*AJ481 + AND(NOT(AF481:AJ481)))*$B$2</f>
        <v>100000</v>
      </c>
      <c r="AK480" s="73"/>
      <c r="AL480" s="70"/>
    </row>
    <row r="481" spans="7:38" ht="14.55" customHeight="1" x14ac:dyDescent="0.3">
      <c r="G481" s="3">
        <v>479</v>
      </c>
      <c r="H481" s="58">
        <v>0.18488562161181329</v>
      </c>
      <c r="I481" s="58">
        <v>0.59873149719559349</v>
      </c>
      <c r="J481" s="58">
        <v>-1.1952209811133683</v>
      </c>
      <c r="K481" s="59">
        <v>-0.11816194003055554</v>
      </c>
      <c r="L481" s="60">
        <f t="array" ref="L481:O481">TRANSPOSE(MMULT(Option!$B$25:$E$28, TRANSPOSE(H481:K481)))</f>
        <v>0.18488562161181329</v>
      </c>
      <c r="M481" s="60">
        <v>0.62270073001533477</v>
      </c>
      <c r="N481" s="60">
        <v>-0.81903566078458168</v>
      </c>
      <c r="O481" s="60">
        <v>-0.10373213103312523</v>
      </c>
      <c r="P481" s="56" t="str">
        <f t="shared" si="566"/>
        <v>96/4</v>
      </c>
      <c r="R481" s="80"/>
      <c r="S481" s="3" t="s">
        <v>31</v>
      </c>
      <c r="T481" s="60">
        <f ca="1"/>
        <v>0.17629293779669533</v>
      </c>
      <c r="U481" s="60">
        <f ca="1"/>
        <v>6.7705164038251053E-2</v>
      </c>
      <c r="V481" s="60">
        <f ca="1"/>
        <v>5.3063881634287755E-2</v>
      </c>
      <c r="W481" s="60">
        <f ca="1"/>
        <v>-1.6135629911053946</v>
      </c>
      <c r="X481" s="60">
        <f ca="1"/>
        <v>-2.3463008243296057</v>
      </c>
      <c r="Y481" s="52">
        <f ca="1">$B$13 * EXP(($E$3 - $C$13^2/2) * Y$2 + $C$13*SQRT(Y$2)*T481)</f>
        <v>105.95961885443106</v>
      </c>
      <c r="Z481" s="52">
        <f ca="1">Y481 * EXP(($E$3 - $C$13^2/2) * (Z$2-Y$2) + $C$13*SQRT(Z$2-Y$2)*U481)</f>
        <v>108.67585197879433</v>
      </c>
      <c r="AA481" s="52">
        <f ca="1">Z481 * EXP(($E$3 - $C$13^2/2) * (AA$2-Z$2) + $C$13*SQRT(AA$2-Z$2)*V481)</f>
        <v>110.97320558302255</v>
      </c>
      <c r="AB481" s="52">
        <f ca="1">AA481 * EXP(($E$3 - $C$13^2/2) * (AB$2-AA$2) + $C$13*SQRT(AB$2-AA$2)*W481)</f>
        <v>68.73234363424217</v>
      </c>
      <c r="AC481" s="52">
        <f ca="1">AB481 * EXP(($E$3 - $C$13^2/2) * (AC$2-AB$2) + $C$13*SQRT(AC$2-AB$2)*X481)</f>
        <v>34.169370261968538</v>
      </c>
      <c r="AD481" s="47"/>
      <c r="AE481" s="3" t="s">
        <v>46</v>
      </c>
      <c r="AF481" s="52" t="b">
        <f t="shared" ref="AF481" ca="1" si="606">AF479 &gt;= $B$4</f>
        <v>0</v>
      </c>
      <c r="AG481" s="52" t="b">
        <f t="array" aca="1" ref="AG481" ca="1">AND(AG479 &gt;= $B$4, NOT(OR($AF481:AF481)))</f>
        <v>0</v>
      </c>
      <c r="AH481" s="52" t="b">
        <f t="array" aca="1" ref="AH481" ca="1">AND(AH479 &gt;= $B$4, NOT(OR($AF481:AG481)))</f>
        <v>0</v>
      </c>
      <c r="AI481" s="52" t="b">
        <f t="array" aca="1" ref="AI481" ca="1">AND(AI479 &gt;= $B$4, NOT(OR($AF481:AH481)))</f>
        <v>0</v>
      </c>
      <c r="AJ481" s="52" t="b">
        <f t="array" aca="1" ref="AJ481" ca="1">AND(AJ479 &gt;= $B$4, NOT(OR($AF481:AI481)))</f>
        <v>0</v>
      </c>
      <c r="AK481" s="73"/>
      <c r="AL481" s="70"/>
    </row>
    <row r="482" spans="7:38" ht="14.55" customHeight="1" x14ac:dyDescent="0.3">
      <c r="G482" s="3">
        <v>480</v>
      </c>
      <c r="H482" s="58">
        <v>-0.52705581051888661</v>
      </c>
      <c r="I482" s="58">
        <v>0.72556311324528866</v>
      </c>
      <c r="J482" s="58">
        <v>-2.2523397358692745</v>
      </c>
      <c r="K482" s="59">
        <v>3.0639025980237614E-2</v>
      </c>
      <c r="L482" s="60">
        <f t="array" ref="L482:O482">TRANSPOSE(MMULT(Option!$B$25:$E$28, TRANSPOSE(H482:K482)))</f>
        <v>-0.52705581051888661</v>
      </c>
      <c r="M482" s="60">
        <v>0.4541672533753156</v>
      </c>
      <c r="N482" s="60">
        <v>-1.9990779633267548</v>
      </c>
      <c r="O482" s="60">
        <v>-0.43419931023563357</v>
      </c>
      <c r="P482" s="56" t="str">
        <f t="shared" si="566"/>
        <v>96/5</v>
      </c>
      <c r="R482" s="80"/>
      <c r="S482" s="3" t="s">
        <v>30</v>
      </c>
      <c r="T482" s="60">
        <f ca="1"/>
        <v>1.2244374213046672</v>
      </c>
      <c r="U482" s="60">
        <f ca="1"/>
        <v>-1.3991313131599714</v>
      </c>
      <c r="V482" s="60">
        <f ca="1"/>
        <v>0.67486254822351377</v>
      </c>
      <c r="W482" s="60">
        <f ca="1"/>
        <v>4.1561243394954789E-2</v>
      </c>
      <c r="X482" s="60">
        <f ca="1"/>
        <v>-0.85517959417172928</v>
      </c>
      <c r="Y482" s="52">
        <f ca="1">$B$14 * EXP(($E$3 - $C$14^2/2) * Y$2 + $C$14*SQRT(Y$2)*T482)</f>
        <v>145.11135488047262</v>
      </c>
      <c r="Z482" s="52">
        <f ca="1">Y482 * EXP(($E$3 - $C$14^2/2) * (Z$2-Y$2) + $C$14*SQRT(Z$2-Y$2)*U482)</f>
        <v>95.847848090040699</v>
      </c>
      <c r="AA482" s="52">
        <f ca="1">Z482 * EXP(($E$3 - $C$14^2/2) * (AA$2-Z$2) + $C$14*SQRT(AA$2-Z$2)*V482)</f>
        <v>117.94527938690949</v>
      </c>
      <c r="AB482" s="52">
        <f ca="1">AA482 * EXP(($E$3 - $C$14^2/2) * (AB$2-AA$2) + $C$14*SQRT(AB$2-AA$2)*W482)</f>
        <v>120.02369191466995</v>
      </c>
      <c r="AC482" s="52">
        <f ca="1">AB482 * EXP(($E$3 - $C$14^2/2) * (AC$2-AB$2) + $C$14*SQRT(AC$2-AB$2)*X482)</f>
        <v>93.329409977805597</v>
      </c>
      <c r="AD482" s="47"/>
      <c r="AE482" s="3" t="s">
        <v>68</v>
      </c>
      <c r="AF482" s="52" t="b">
        <f ca="1">AND(AF479&gt;$B$3, NOT(OR($AF481:AF481)))</f>
        <v>1</v>
      </c>
      <c r="AG482" s="52" t="b">
        <f ca="1">AND(AG479&gt;$B$3, NOT(OR($AF481:AG481)))</f>
        <v>1</v>
      </c>
      <c r="AH482" s="52" t="b">
        <f ca="1">AND(AH479&gt;$B$3, NOT(OR($AF481:AH481)))</f>
        <v>0</v>
      </c>
      <c r="AI482" s="52" t="b">
        <f ca="1">AND(AI479&gt;$B$3, NOT(OR($AF481:AI481)))</f>
        <v>0</v>
      </c>
      <c r="AJ482" s="52" t="b">
        <f ca="1">AND(AJ479&gt;$B$3, NOT(OR($AF481:AJ481)))</f>
        <v>0</v>
      </c>
      <c r="AK482" s="74"/>
      <c r="AL482" s="70"/>
    </row>
    <row r="483" spans="7:38" ht="14.55" customHeight="1" x14ac:dyDescent="0.3">
      <c r="G483" s="3">
        <v>481</v>
      </c>
      <c r="H483" s="58">
        <v>-0.16641836569285878</v>
      </c>
      <c r="I483" s="58">
        <v>-0.11059563678979994</v>
      </c>
      <c r="J483" s="58">
        <v>-1.5924960507846366</v>
      </c>
      <c r="K483" s="59">
        <v>0.34907579112830051</v>
      </c>
      <c r="L483" s="60">
        <f t="array" ref="L483:O483">TRANSPOSE(MMULT(Option!$B$25:$E$28, TRANSPOSE(H483:K483)))</f>
        <v>-0.16641836569285878</v>
      </c>
      <c r="M483" s="60">
        <v>-0.16792992170136373</v>
      </c>
      <c r="N483" s="60">
        <v>-1.4942333930305152</v>
      </c>
      <c r="O483" s="60">
        <v>-0.10742083623052728</v>
      </c>
      <c r="P483" s="56" t="str">
        <f t="shared" si="566"/>
        <v>97/1</v>
      </c>
      <c r="R483" s="80">
        <v>121</v>
      </c>
      <c r="S483" s="3" t="s">
        <v>28</v>
      </c>
      <c r="T483" s="60">
        <f t="array" aca="1" ref="T483:T486" ca="1">TRANSPOSE(OFFSET($L$3, MATCH($R483 &amp; "/" &amp; T$2, $P$3:$P$5002, 0) - 1, 0, 1, $E$1))</f>
        <v>-1.4720986821009912</v>
      </c>
      <c r="U483" s="60">
        <f t="array" aca="1" ref="U483:U486" ca="1">TRANSPOSE(OFFSET($L$3, MATCH($R483 &amp; "/" &amp; U$2, $P$3:$P$5002, 0) - 1, 0, 1, $E$1))</f>
        <v>-0.96588079889033274</v>
      </c>
      <c r="V483" s="60">
        <f t="array" aca="1" ref="V483:V486" ca="1">TRANSPOSE(OFFSET($L$3, MATCH($R483 &amp; "/" &amp; V$2, $P$3:$P$5002, 0) - 1, 0, 1, $E$1))</f>
        <v>-0.54356734238702276</v>
      </c>
      <c r="W483" s="60">
        <f t="array" aca="1" ref="W483:W486" ca="1">TRANSPOSE(OFFSET($L$3, MATCH($R483 &amp; "/" &amp; W$2, $P$3:$P$5002, 0) - 1, 0, 1, $E$1))</f>
        <v>-6.3511100347375948E-2</v>
      </c>
      <c r="X483" s="60">
        <f t="array" aca="1" ref="X483:X486" ca="1">TRANSPOSE(OFFSET($L$3, MATCH($R483 &amp; "/" &amp; X$2, $P$3:$P$5002, 0) - 1, 0, 1, $E$1))</f>
        <v>-0.5421172204930309</v>
      </c>
      <c r="Y483" s="52">
        <f ca="1">$B$11 * EXP(($E$3 - $C$11^2/2) * Y$2 + $C$11*SQRT(Y$2)*T483)</f>
        <v>64.621074055454258</v>
      </c>
      <c r="Z483" s="52">
        <f ca="1">Y483 * EXP(($E$3 - $C$11^2/2) * (Z$2-Y$2) + $C$11*SQRT(Z$2-Y$2)*U483)</f>
        <v>48.607427171575864</v>
      </c>
      <c r="AA483" s="52">
        <f ca="1">Z483 * EXP(($E$3 - $C$11^2/2) * (AA$2-Z$2) + $C$11*SQRT(AA$2-Z$2)*V483)</f>
        <v>41.500527540477265</v>
      </c>
      <c r="AB483" s="52">
        <f ca="1">AA483 * EXP(($E$3 - $C$11^2/2) * (AB$2-AA$2) + $C$11*SQRT(AB$2-AA$2)*W483)</f>
        <v>40.921385893310386</v>
      </c>
      <c r="AC483" s="52">
        <f ca="1">AB483 * EXP(($E$3 - $C$11^2/2) * (AC$2-AB$2) + $C$11*SQRT(AC$2-AB$2)*X483)</f>
        <v>34.953466304671366</v>
      </c>
      <c r="AD483" s="47"/>
      <c r="AE483" s="3" t="s">
        <v>69</v>
      </c>
      <c r="AF483" s="20" cm="1">
        <f t="array" aca="1" ref="AF483" ca="1">MIN(Y483:Y486 / $D$11:$D$14)</f>
        <v>0.64621074055454253</v>
      </c>
      <c r="AG483" s="20" cm="1">
        <f t="array" aca="1" ref="AG483" ca="1">MIN(Z483:Z486 / $D$11:$D$14)</f>
        <v>0.48607427171575862</v>
      </c>
      <c r="AH483" s="20" cm="1">
        <f t="array" aca="1" ref="AH483" ca="1">MIN(AA483:AA486 / $D$11:$D$14)</f>
        <v>0.41500527540477267</v>
      </c>
      <c r="AI483" s="20" cm="1">
        <f t="array" aca="1" ref="AI483" ca="1">MIN(AB483:AB486 / $D$11:$D$14)</f>
        <v>0.40921385893310386</v>
      </c>
      <c r="AJ483" s="20" cm="1">
        <f t="array" aca="1" ref="AJ483" ca="1">MIN(AC483:AC486 / $D$11:$D$14)</f>
        <v>0.34953466304671366</v>
      </c>
      <c r="AK483" s="72">
        <f t="array" aca="1" ref="AK483" ca="1">SUMPRODUCT(AF484:AJ484, EXP(-$E$3*$AF$2:$AJ$2))</f>
        <v>77880.078307140488</v>
      </c>
      <c r="AL483" s="70">
        <f ca="1">MAX(AC484 - $D$11, 0) * EXP(-$E$2*$E$3)</f>
        <v>0</v>
      </c>
    </row>
    <row r="484" spans="7:38" ht="14.55" customHeight="1" x14ac:dyDescent="0.3">
      <c r="G484" s="3">
        <v>482</v>
      </c>
      <c r="H484" s="58">
        <v>0.55116074793431358</v>
      </c>
      <c r="I484" s="58">
        <v>0.35821722213095736</v>
      </c>
      <c r="J484" s="58">
        <v>-1.4237764215317052</v>
      </c>
      <c r="K484" s="59">
        <v>-0.82338992756832297</v>
      </c>
      <c r="L484" s="60">
        <f t="array" ref="L484:O484">TRANSPOSE(MMULT(Option!$B$25:$E$28, TRANSPOSE(H484:K484)))</f>
        <v>0.55116074793431358</v>
      </c>
      <c r="M484" s="60">
        <v>0.54877580630410994</v>
      </c>
      <c r="N484" s="60">
        <v>-0.93624957534640951</v>
      </c>
      <c r="O484" s="60">
        <v>-0.66873412397146414</v>
      </c>
      <c r="P484" s="56" t="str">
        <f t="shared" si="566"/>
        <v>97/2</v>
      </c>
      <c r="R484" s="80"/>
      <c r="S484" s="3" t="s">
        <v>29</v>
      </c>
      <c r="T484" s="60">
        <f ca="1"/>
        <v>1.0870865373848611</v>
      </c>
      <c r="U484" s="60">
        <f ca="1"/>
        <v>0.26991616885768976</v>
      </c>
      <c r="V484" s="60">
        <f ca="1"/>
        <v>-0.85048054721214472</v>
      </c>
      <c r="W484" s="60">
        <f ca="1"/>
        <v>-0.59625652912364668</v>
      </c>
      <c r="X484" s="60">
        <f ca="1"/>
        <v>-0.58336667704114187</v>
      </c>
      <c r="Y484" s="52">
        <f ca="1">$B$12 * EXP(($E$3 - $C$12^2/2) * Y$2 + $C$12*SQRT(Y$2)*T484)</f>
        <v>139.25351866862013</v>
      </c>
      <c r="Z484" s="52">
        <f ca="1">Y484 * EXP(($E$3 - $C$12^2/2) * (Z$2-Y$2) + $C$12*SQRT(Z$2-Y$2)*U484)</f>
        <v>151.75554928351181</v>
      </c>
      <c r="AA484" s="52">
        <f ca="1">Z484 * EXP(($E$3 - $C$12^2/2) * (AA$2-Z$2) + $C$12*SQRT(AA$2-Z$2)*V484)</f>
        <v>118.17030346641964</v>
      </c>
      <c r="AB484" s="52">
        <f ca="1">AA484 * EXP(($E$3 - $C$12^2/2) * (AB$2-AA$2) + $C$12*SQRT(AB$2-AA$2)*W484)</f>
        <v>99.310357918339236</v>
      </c>
      <c r="AC484" s="52">
        <f ca="1">AB484 * EXP(($E$3 - $C$12^2/2) * (AC$2-AB$2) + $C$12*SQRT(AC$2-AB$2)*X484)</f>
        <v>83.78381679617317</v>
      </c>
      <c r="AD484" s="47"/>
      <c r="AE484" s="3" t="s">
        <v>47</v>
      </c>
      <c r="AF484" s="64">
        <f t="shared" ref="AF484" ca="1" si="607">($B$5*AF486 + (1 + $B$6)*AF485)*$B$2</f>
        <v>0</v>
      </c>
      <c r="AG484" s="64">
        <f t="shared" ref="AG484" ca="1" si="608">($B$5*AG486 + (1 + $B$6)*AG485)*$B$2</f>
        <v>0</v>
      </c>
      <c r="AH484" s="64">
        <f t="shared" ref="AH484" ca="1" si="609">($B$5*AH486 + (1 + $B$6)*AH485)*$B$2</f>
        <v>0</v>
      </c>
      <c r="AI484" s="64">
        <f t="shared" ref="AI484" ca="1" si="610">($B$5*AI486 + (1 + $B$6)*AI485)*$B$2</f>
        <v>0</v>
      </c>
      <c r="AJ484" s="64" cm="1">
        <f t="array" aca="1" ref="AJ484" ca="1">($B$5*AJ486 + (1 + $B$6)*AJ485 + AND(NOT(AF485:AJ485)))*$B$2</f>
        <v>100000</v>
      </c>
      <c r="AK484" s="73"/>
      <c r="AL484" s="70"/>
    </row>
    <row r="485" spans="7:38" ht="14.55" customHeight="1" x14ac:dyDescent="0.3">
      <c r="G485" s="3">
        <v>483</v>
      </c>
      <c r="H485" s="58">
        <v>-8.8534999039284898E-2</v>
      </c>
      <c r="I485" s="58">
        <v>0.75843118483755723</v>
      </c>
      <c r="J485" s="58">
        <v>0.35944335117910764</v>
      </c>
      <c r="K485" s="59">
        <v>-0.78232750055948497</v>
      </c>
      <c r="L485" s="60">
        <f t="array" ref="L485:O485">TRANSPOSE(MMULT(Option!$B$25:$E$28, TRANSPOSE(H485:K485)))</f>
        <v>-8.8534999039284898E-2</v>
      </c>
      <c r="M485" s="60">
        <v>0.659699663170916</v>
      </c>
      <c r="N485" s="60">
        <v>0.47889261741050959</v>
      </c>
      <c r="O485" s="60">
        <v>-0.43659918392657027</v>
      </c>
      <c r="P485" s="56" t="str">
        <f t="shared" si="566"/>
        <v>97/3</v>
      </c>
      <c r="R485" s="80"/>
      <c r="S485" s="3" t="s">
        <v>31</v>
      </c>
      <c r="T485" s="60">
        <f ca="1"/>
        <v>0.55747137637444344</v>
      </c>
      <c r="U485" s="60">
        <f ca="1"/>
        <v>0.24046032649556764</v>
      </c>
      <c r="V485" s="60">
        <f ca="1"/>
        <v>-1.185725185645464</v>
      </c>
      <c r="W485" s="60">
        <f ca="1"/>
        <v>-0.28388041775885187</v>
      </c>
      <c r="X485" s="60">
        <f ca="1"/>
        <v>0.45069077948896596</v>
      </c>
      <c r="Y485" s="52">
        <f ca="1">$B$13 * EXP(($E$3 - $C$13^2/2) * Y$2 + $C$13*SQRT(Y$2)*T485)</f>
        <v>118.7964588590368</v>
      </c>
      <c r="Z485" s="52">
        <f ca="1">Y485 * EXP(($E$3 - $C$13^2/2) * (Z$2-Y$2) + $C$13*SQRT(Z$2-Y$2)*U485)</f>
        <v>128.32289399906151</v>
      </c>
      <c r="AA485" s="52">
        <f ca="1">Z485 * EXP(($E$3 - $C$13^2/2) * (AA$2-Z$2) + $C$13*SQRT(AA$2-Z$2)*V485)</f>
        <v>90.362751463739002</v>
      </c>
      <c r="AB485" s="52">
        <f ca="1">AA485 * EXP(($E$3 - $C$13^2/2) * (AB$2-AA$2) + $C$13*SQRT(AB$2-AA$2)*W485)</f>
        <v>83.401643535216508</v>
      </c>
      <c r="AC485" s="52">
        <f ca="1">AB485 * EXP(($E$3 - $C$13^2/2) * (AC$2-AB$2) + $C$13*SQRT(AC$2-AB$2)*X485)</f>
        <v>95.95460832249546</v>
      </c>
      <c r="AD485" s="47"/>
      <c r="AE485" s="3" t="s">
        <v>46</v>
      </c>
      <c r="AF485" s="52" t="b">
        <f t="shared" ref="AF485" ca="1" si="611">AF483 &gt;= $B$4</f>
        <v>0</v>
      </c>
      <c r="AG485" s="52" t="b">
        <f t="array" aca="1" ref="AG485" ca="1">AND(AG483 &gt;= $B$4, NOT(OR($AF485:AF485)))</f>
        <v>0</v>
      </c>
      <c r="AH485" s="52" t="b">
        <f t="array" aca="1" ref="AH485" ca="1">AND(AH483 &gt;= $B$4, NOT(OR($AF485:AG485)))</f>
        <v>0</v>
      </c>
      <c r="AI485" s="52" t="b">
        <f t="array" aca="1" ref="AI485" ca="1">AND(AI483 &gt;= $B$4, NOT(OR($AF485:AH485)))</f>
        <v>0</v>
      </c>
      <c r="AJ485" s="52" t="b">
        <f t="array" aca="1" ref="AJ485" ca="1">AND(AJ483 &gt;= $B$4, NOT(OR($AF485:AI485)))</f>
        <v>0</v>
      </c>
      <c r="AK485" s="73"/>
      <c r="AL485" s="70"/>
    </row>
    <row r="486" spans="7:38" ht="14.55" customHeight="1" x14ac:dyDescent="0.3">
      <c r="G486" s="3">
        <v>484</v>
      </c>
      <c r="H486" s="58">
        <v>-0.40949213426377568</v>
      </c>
      <c r="I486" s="58">
        <v>0.58312716647092722</v>
      </c>
      <c r="J486" s="58">
        <v>0.7105397600661898</v>
      </c>
      <c r="K486" s="59">
        <v>-0.12868946237558823</v>
      </c>
      <c r="L486" s="60">
        <f t="array" ref="L486:O486">TRANSPOSE(MMULT(Option!$B$25:$E$28, TRANSPOSE(H486:K486)))</f>
        <v>-0.40949213426377568</v>
      </c>
      <c r="M486" s="60">
        <v>0.37064802232211752</v>
      </c>
      <c r="N486" s="60">
        <v>0.6129759056156685</v>
      </c>
      <c r="O486" s="60">
        <v>1.7381771396148521E-2</v>
      </c>
      <c r="P486" s="56" t="str">
        <f t="shared" si="566"/>
        <v>97/4</v>
      </c>
      <c r="R486" s="80"/>
      <c r="S486" s="3" t="s">
        <v>30</v>
      </c>
      <c r="T486" s="60">
        <f ca="1"/>
        <v>0.29253066096464708</v>
      </c>
      <c r="U486" s="60">
        <f ca="1"/>
        <v>-3.2900510242941036E-2</v>
      </c>
      <c r="V486" s="60">
        <f ca="1"/>
        <v>-0.6023721486981255</v>
      </c>
      <c r="W486" s="60">
        <f ca="1"/>
        <v>-0.30788797935820256</v>
      </c>
      <c r="X486" s="60">
        <f ca="1"/>
        <v>-0.63995329380203159</v>
      </c>
      <c r="Y486" s="52">
        <f ca="1">$B$14 * EXP(($E$3 - $C$14^2/2) * Y$2 + $C$14*SQRT(Y$2)*T486)</f>
        <v>109.71974964207649</v>
      </c>
      <c r="Z486" s="52">
        <f ca="1">Y486 * EXP(($E$3 - $C$14^2/2) * (Z$2-Y$2) + $C$14*SQRT(Z$2-Y$2)*U486)</f>
        <v>109.18669674440108</v>
      </c>
      <c r="AA486" s="52">
        <f ca="1">Z486 * EXP(($E$3 - $C$14^2/2) * (AA$2-Z$2) + $C$14*SQRT(AA$2-Z$2)*V486)</f>
        <v>91.592334766958729</v>
      </c>
      <c r="AB486" s="52">
        <f ca="1">AA486 * EXP(($E$3 - $C$14^2/2) * (AB$2-AA$2) + $C$14*SQRT(AB$2-AA$2)*W486)</f>
        <v>83.929838409136408</v>
      </c>
      <c r="AC486" s="52">
        <f ca="1">AB486 * EXP(($E$3 - $C$14^2/2) * (AC$2-AB$2) + $C$14*SQRT(AC$2-AB$2)*X486)</f>
        <v>69.616054207826267</v>
      </c>
      <c r="AD486" s="47"/>
      <c r="AE486" s="3" t="s">
        <v>68</v>
      </c>
      <c r="AF486" s="52" t="b">
        <f ca="1">AND(AF483&gt;$B$3, NOT(OR($AF485:AF485)))</f>
        <v>0</v>
      </c>
      <c r="AG486" s="52" t="b">
        <f ca="1">AND(AG483&gt;$B$3, NOT(OR($AF485:AG485)))</f>
        <v>0</v>
      </c>
      <c r="AH486" s="52" t="b">
        <f ca="1">AND(AH483&gt;$B$3, NOT(OR($AF485:AH485)))</f>
        <v>0</v>
      </c>
      <c r="AI486" s="52" t="b">
        <f ca="1">AND(AI483&gt;$B$3, NOT(OR($AF485:AI485)))</f>
        <v>0</v>
      </c>
      <c r="AJ486" s="52" t="b">
        <f ca="1">AND(AJ483&gt;$B$3, NOT(OR($AF485:AJ485)))</f>
        <v>0</v>
      </c>
      <c r="AK486" s="74"/>
      <c r="AL486" s="70"/>
    </row>
    <row r="487" spans="7:38" ht="14.55" customHeight="1" x14ac:dyDescent="0.3">
      <c r="G487" s="3">
        <v>485</v>
      </c>
      <c r="H487" s="58">
        <v>-1.2468831483497778</v>
      </c>
      <c r="I487" s="58">
        <v>-0.37459150913986561</v>
      </c>
      <c r="J487" s="58">
        <v>-1.4604538613965747</v>
      </c>
      <c r="K487" s="59">
        <v>8.7892545624875147E-3</v>
      </c>
      <c r="L487" s="60">
        <f t="array" ref="L487:O487">TRANSPOSE(MMULT(Option!$B$25:$E$28, TRANSPOSE(H487:K487)))</f>
        <v>-1.2468831483497778</v>
      </c>
      <c r="M487" s="60">
        <v>-0.8420720484041464</v>
      </c>
      <c r="N487" s="60">
        <v>-1.8795756688170884</v>
      </c>
      <c r="O487" s="60">
        <v>-0.87436907996811963</v>
      </c>
      <c r="P487" s="56" t="str">
        <f t="shared" si="566"/>
        <v>97/5</v>
      </c>
      <c r="R487" s="80">
        <v>122</v>
      </c>
      <c r="S487" s="3" t="s">
        <v>28</v>
      </c>
      <c r="T487" s="60">
        <f t="array" aca="1" ref="T487:T490" ca="1">TRANSPOSE(OFFSET($L$3, MATCH($R487 &amp; "/" &amp; T$2, $P$3:$P$5002, 0) - 1, 0, 1, $E$1))</f>
        <v>-0.26110096514661418</v>
      </c>
      <c r="U487" s="60">
        <f t="array" aca="1" ref="U487:U490" ca="1">TRANSPOSE(OFFSET($L$3, MATCH($R487 &amp; "/" &amp; U$2, $P$3:$P$5002, 0) - 1, 0, 1, $E$1))</f>
        <v>-0.29166403885889919</v>
      </c>
      <c r="V487" s="60">
        <f t="array" aca="1" ref="V487:V490" ca="1">TRANSPOSE(OFFSET($L$3, MATCH($R487 &amp; "/" &amp; V$2, $P$3:$P$5002, 0) - 1, 0, 1, $E$1))</f>
        <v>-2.0739883442249747</v>
      </c>
      <c r="W487" s="60">
        <f t="array" aca="1" ref="W487:W490" ca="1">TRANSPOSE(OFFSET($L$3, MATCH($R487 &amp; "/" &amp; W$2, $P$3:$P$5002, 0) - 1, 0, 1, $E$1))</f>
        <v>2.6115995044111402E-2</v>
      </c>
      <c r="X487" s="60">
        <f t="array" aca="1" ref="X487:X490" ca="1">TRANSPOSE(OFFSET($L$3, MATCH($R487 &amp; "/" &amp; X$2, $P$3:$P$5002, 0) - 1, 0, 1, $E$1))</f>
        <v>-0.36255516411740524</v>
      </c>
      <c r="Y487" s="52">
        <f ca="1">$B$11 * EXP(($E$3 - $C$11^2/2) * Y$2 + $C$11*SQRT(Y$2)*T487)</f>
        <v>92.929384329160115</v>
      </c>
      <c r="Z487" s="52">
        <f ca="1">Y487 * EXP(($E$3 - $C$11^2/2) * (Z$2-Y$2) + $C$11*SQRT(Z$2-Y$2)*U487)</f>
        <v>85.570507462108196</v>
      </c>
      <c r="AA487" s="52">
        <f ca="1">Z487 * EXP(($E$3 - $C$11^2/2) * (AA$2-Z$2) + $C$11*SQRT(AA$2-Z$2)*V487)</f>
        <v>46.161410639723684</v>
      </c>
      <c r="AB487" s="52">
        <f ca="1">AA487 * EXP(($E$3 - $C$11^2/2) * (AB$2-AA$2) + $C$11*SQRT(AB$2-AA$2)*W487)</f>
        <v>46.75770149520158</v>
      </c>
      <c r="AC487" s="52">
        <f ca="1">AB487 * EXP(($E$3 - $C$11^2/2) * (AC$2-AB$2) + $C$11*SQRT(AC$2-AB$2)*X487)</f>
        <v>42.149062019051037</v>
      </c>
      <c r="AD487" s="47"/>
      <c r="AE487" s="3" t="s">
        <v>69</v>
      </c>
      <c r="AF487" s="20" cm="1">
        <f t="array" aca="1" ref="AF487" ca="1">MIN(Y487:Y490 / $D$11:$D$14)</f>
        <v>0.92929384329160114</v>
      </c>
      <c r="AG487" s="20" cm="1">
        <f t="array" aca="1" ref="AG487" ca="1">MIN(Z487:Z490 / $D$11:$D$14)</f>
        <v>0.52442850068755642</v>
      </c>
      <c r="AH487" s="20" cm="1">
        <f t="array" aca="1" ref="AH487" ca="1">MIN(AA487:AA490 / $D$11:$D$14)</f>
        <v>0.38247362066049823</v>
      </c>
      <c r="AI487" s="20" cm="1">
        <f t="array" aca="1" ref="AI487" ca="1">MIN(AB487:AB490 / $D$11:$D$14)</f>
        <v>0.40381431346609825</v>
      </c>
      <c r="AJ487" s="20" cm="1">
        <f t="array" aca="1" ref="AJ487" ca="1">MIN(AC487:AC490 / $D$11:$D$14)</f>
        <v>0.3374161880314015</v>
      </c>
      <c r="AK487" s="72">
        <f t="array" aca="1" ref="AK487" ca="1">SUMPRODUCT(AF488:AJ488, EXP(-$E$3*$AF$2:$AJ$2))</f>
        <v>92148.519674651194</v>
      </c>
      <c r="AL487" s="70">
        <f ca="1">MAX(AC488 - $D$11, 0) * EXP(-$E$2*$E$3)</f>
        <v>0</v>
      </c>
    </row>
    <row r="488" spans="7:38" ht="14.55" customHeight="1" x14ac:dyDescent="0.3">
      <c r="G488" s="3">
        <v>486</v>
      </c>
      <c r="H488" s="58">
        <v>0.69189289945200516</v>
      </c>
      <c r="I488" s="58">
        <v>0.33105709191325994</v>
      </c>
      <c r="J488" s="58">
        <v>-0.78636902869012204</v>
      </c>
      <c r="K488" s="59">
        <v>-1.172535261967669</v>
      </c>
      <c r="L488" s="60">
        <f t="array" ref="L488:O488">TRANSPOSE(MMULT(Option!$B$25:$E$28, TRANSPOSE(H488:K488)))</f>
        <v>0.69189289945200516</v>
      </c>
      <c r="M488" s="60">
        <v>0.5801759963896953</v>
      </c>
      <c r="N488" s="60">
        <v>-0.32722757726206997</v>
      </c>
      <c r="O488" s="60">
        <v>-0.79413447231524337</v>
      </c>
      <c r="P488" s="56" t="str">
        <f t="shared" si="566"/>
        <v>98/1</v>
      </c>
      <c r="R488" s="80"/>
      <c r="S488" s="3" t="s">
        <v>29</v>
      </c>
      <c r="T488" s="60">
        <f ca="1"/>
        <v>1.3244985707847559</v>
      </c>
      <c r="U488" s="60">
        <f ca="1"/>
        <v>-0.22534002655826249</v>
      </c>
      <c r="V488" s="60">
        <f ca="1"/>
        <v>-2.06218793824522</v>
      </c>
      <c r="W488" s="60">
        <f ca="1"/>
        <v>-0.29979110368557771</v>
      </c>
      <c r="X488" s="60">
        <f ca="1"/>
        <v>0.17857309894518661</v>
      </c>
      <c r="Y488" s="52">
        <f ca="1">$B$12 * EXP(($E$3 - $C$12^2/2) * Y$2 + $C$12*SQRT(Y$2)*T488)</f>
        <v>149.53339670639883</v>
      </c>
      <c r="Z488" s="52">
        <f ca="1">Y488 * EXP(($E$3 - $C$12^2/2) * (Z$2-Y$2) + $C$12*SQRT(Z$2-Y$2)*U488)</f>
        <v>140.45929749460146</v>
      </c>
      <c r="AA488" s="52">
        <f ca="1">Z488 * EXP(($E$3 - $C$12^2/2) * (AA$2-Z$2) + $C$12*SQRT(AA$2-Z$2)*V488)</f>
        <v>76.040140686467254</v>
      </c>
      <c r="AB488" s="52">
        <f ca="1">AA488 * EXP(($E$3 - $C$12^2/2) * (AB$2-AA$2) + $C$12*SQRT(AB$2-AA$2)*W488)</f>
        <v>69.848180499220192</v>
      </c>
      <c r="AC488" s="52">
        <f ca="1">AB488 * EXP(($E$3 - $C$12^2/2) * (AC$2-AB$2) + $C$12*SQRT(AC$2-AB$2)*X488)</f>
        <v>74.061510163591038</v>
      </c>
      <c r="AD488" s="47"/>
      <c r="AE488" s="3" t="s">
        <v>47</v>
      </c>
      <c r="AF488" s="64">
        <f t="shared" ref="AF488" ca="1" si="612">($B$5*AF490 + (1 + $B$6)*AF489)*$B$2</f>
        <v>15000</v>
      </c>
      <c r="AG488" s="64">
        <f t="shared" ref="AG488" ca="1" si="613">($B$5*AG490 + (1 + $B$6)*AG489)*$B$2</f>
        <v>0</v>
      </c>
      <c r="AH488" s="64">
        <f t="shared" ref="AH488" ca="1" si="614">($B$5*AH490 + (1 + $B$6)*AH489)*$B$2</f>
        <v>0</v>
      </c>
      <c r="AI488" s="64">
        <f t="shared" ref="AI488" ca="1" si="615">($B$5*AI490 + (1 + $B$6)*AI489)*$B$2</f>
        <v>0</v>
      </c>
      <c r="AJ488" s="64" cm="1">
        <f t="array" aca="1" ref="AJ488" ca="1">($B$5*AJ490 + (1 + $B$6)*AJ489 + AND(NOT(AF489:AJ489)))*$B$2</f>
        <v>100000</v>
      </c>
      <c r="AK488" s="73"/>
      <c r="AL488" s="70"/>
    </row>
    <row r="489" spans="7:38" ht="14.55" customHeight="1" x14ac:dyDescent="0.3">
      <c r="G489" s="3">
        <v>487</v>
      </c>
      <c r="H489" s="58">
        <v>-0.75057838442623215</v>
      </c>
      <c r="I489" s="58">
        <v>-1.1589874117567185</v>
      </c>
      <c r="J489" s="58">
        <v>-8.2573405724760518E-2</v>
      </c>
      <c r="K489" s="59">
        <v>-0.99120544228283003</v>
      </c>
      <c r="L489" s="60">
        <f t="array" ref="L489:O489">TRANSPOSE(MMULT(Option!$B$25:$E$28, TRANSPOSE(H489:K489)))</f>
        <v>-0.75057838442623215</v>
      </c>
      <c r="M489" s="60">
        <v>-1.3624608625457157</v>
      </c>
      <c r="N489" s="60">
        <v>-0.67625055253820454</v>
      </c>
      <c r="O489" s="60">
        <v>-1.468659806959695</v>
      </c>
      <c r="P489" s="56" t="str">
        <f t="shared" si="566"/>
        <v>98/2</v>
      </c>
      <c r="R489" s="80"/>
      <c r="S489" s="3" t="s">
        <v>31</v>
      </c>
      <c r="T489" s="60">
        <f ca="1"/>
        <v>0.38168408555618788</v>
      </c>
      <c r="U489" s="60">
        <f ca="1"/>
        <v>-0.30533807280262681</v>
      </c>
      <c r="V489" s="60">
        <f ca="1"/>
        <v>-1.8244684150212167</v>
      </c>
      <c r="W489" s="60">
        <f ca="1"/>
        <v>-0.48430574526612052</v>
      </c>
      <c r="X489" s="60">
        <f ca="1"/>
        <v>-1.4723656233588904</v>
      </c>
      <c r="Y489" s="52">
        <f ca="1">$B$13 * EXP(($E$3 - $C$13^2/2) * Y$2 + $C$13*SQRT(Y$2)*T489)</f>
        <v>112.69391330602956</v>
      </c>
      <c r="Z489" s="52">
        <f ca="1">Y489 * EXP(($E$3 - $C$13^2/2) * (Z$2-Y$2) + $C$13*SQRT(Z$2-Y$2)*U489)</f>
        <v>103.34511204157974</v>
      </c>
      <c r="AA489" s="52">
        <f ca="1">Z489 * EXP(($E$3 - $C$13^2/2) * (AA$2-Z$2) + $C$13*SQRT(AA$2-Z$2)*V489)</f>
        <v>60.083392083497053</v>
      </c>
      <c r="AB489" s="52">
        <f ca="1">AA489 * EXP(($E$3 - $C$13^2/2) * (AB$2-AA$2) + $C$13*SQRT(AB$2-AA$2)*W489)</f>
        <v>52.218756053839698</v>
      </c>
      <c r="AC489" s="52">
        <f ca="1">AB489 * EXP(($E$3 - $C$13^2/2) * (AC$2-AB$2) + $C$13*SQRT(AC$2-AB$2)*X489)</f>
        <v>33.741618803140149</v>
      </c>
      <c r="AD489" s="47"/>
      <c r="AE489" s="3" t="s">
        <v>46</v>
      </c>
      <c r="AF489" s="52" t="b">
        <f t="shared" ref="AF489" ca="1" si="616">AF487 &gt;= $B$4</f>
        <v>0</v>
      </c>
      <c r="AG489" s="52" t="b">
        <f t="array" aca="1" ref="AG489" ca="1">AND(AG487 &gt;= $B$4, NOT(OR($AF489:AF489)))</f>
        <v>0</v>
      </c>
      <c r="AH489" s="52" t="b">
        <f t="array" aca="1" ref="AH489" ca="1">AND(AH487 &gt;= $B$4, NOT(OR($AF489:AG489)))</f>
        <v>0</v>
      </c>
      <c r="AI489" s="52" t="b">
        <f t="array" aca="1" ref="AI489" ca="1">AND(AI487 &gt;= $B$4, NOT(OR($AF489:AH489)))</f>
        <v>0</v>
      </c>
      <c r="AJ489" s="52" t="b">
        <f t="array" aca="1" ref="AJ489" ca="1">AND(AJ487 &gt;= $B$4, NOT(OR($AF489:AI489)))</f>
        <v>0</v>
      </c>
      <c r="AK489" s="73"/>
      <c r="AL489" s="70"/>
    </row>
    <row r="490" spans="7:38" ht="14.55" customHeight="1" x14ac:dyDescent="0.3">
      <c r="G490" s="3">
        <v>488</v>
      </c>
      <c r="H490" s="58">
        <v>0.30907835938012945</v>
      </c>
      <c r="I490" s="58">
        <v>-1.2540938734741887</v>
      </c>
      <c r="J490" s="58">
        <v>0.90872679342423091</v>
      </c>
      <c r="K490" s="59">
        <v>1.1846283615695707</v>
      </c>
      <c r="L490" s="60">
        <f t="array" ref="L490:O490">TRANSPOSE(MMULT(Option!$B$25:$E$28, TRANSPOSE(H490:K490)))</f>
        <v>0.30907835938012945</v>
      </c>
      <c r="M490" s="60">
        <v>-1.0257646770031166</v>
      </c>
      <c r="N490" s="60">
        <v>0.59337637027284074</v>
      </c>
      <c r="O490" s="60">
        <v>0.9870529110540216</v>
      </c>
      <c r="P490" s="56" t="str">
        <f t="shared" si="566"/>
        <v>98/3</v>
      </c>
      <c r="R490" s="80"/>
      <c r="S490" s="3" t="s">
        <v>30</v>
      </c>
      <c r="T490" s="60">
        <f ca="1"/>
        <v>-0.12987618975174114</v>
      </c>
      <c r="U490" s="60">
        <f ca="1"/>
        <v>-2.0549444083557136</v>
      </c>
      <c r="V490" s="60">
        <f ca="1"/>
        <v>-1.0688313808500487</v>
      </c>
      <c r="W490" s="60">
        <f ca="1"/>
        <v>0.16431822291711412</v>
      </c>
      <c r="X490" s="60">
        <f ca="1"/>
        <v>1.1872921073915372</v>
      </c>
      <c r="Y490" s="52">
        <f ca="1">$B$14 * EXP(($E$3 - $C$14^2/2) * Y$2 + $C$14*SQRT(Y$2)*T490)</f>
        <v>96.660740674164444</v>
      </c>
      <c r="Z490" s="52">
        <f ca="1">Y490 * EXP(($E$3 - $C$14^2/2) * (Z$2-Y$2) + $C$14*SQRT(Z$2-Y$2)*U490)</f>
        <v>52.442850068755639</v>
      </c>
      <c r="AA490" s="52">
        <f ca="1">Z490 * EXP(($E$3 - $C$14^2/2) * (AA$2-Z$2) + $C$14*SQRT(AA$2-Z$2)*V490)</f>
        <v>38.247362066049824</v>
      </c>
      <c r="AB490" s="52">
        <f ca="1">AA490 * EXP(($E$3 - $C$14^2/2) * (AB$2-AA$2) + $C$14*SQRT(AB$2-AA$2)*W490)</f>
        <v>40.381431346609823</v>
      </c>
      <c r="AC490" s="52">
        <f ca="1">AB490 * EXP(($E$3 - $C$14^2/2) * (AC$2-AB$2) + $C$14*SQRT(AC$2-AB$2)*X490)</f>
        <v>57.948674212330765</v>
      </c>
      <c r="AD490" s="47"/>
      <c r="AE490" s="3" t="s">
        <v>68</v>
      </c>
      <c r="AF490" s="52" t="b">
        <f ca="1">AND(AF487&gt;$B$3, NOT(OR($AF489:AF489)))</f>
        <v>1</v>
      </c>
      <c r="AG490" s="52" t="b">
        <f ca="1">AND(AG487&gt;$B$3, NOT(OR($AF489:AG489)))</f>
        <v>0</v>
      </c>
      <c r="AH490" s="52" t="b">
        <f ca="1">AND(AH487&gt;$B$3, NOT(OR($AF489:AH489)))</f>
        <v>0</v>
      </c>
      <c r="AI490" s="52" t="b">
        <f ca="1">AND(AI487&gt;$B$3, NOT(OR($AF489:AI489)))</f>
        <v>0</v>
      </c>
      <c r="AJ490" s="52" t="b">
        <f ca="1">AND(AJ487&gt;$B$3, NOT(OR($AF489:AJ489)))</f>
        <v>0</v>
      </c>
      <c r="AK490" s="74"/>
      <c r="AL490" s="70"/>
    </row>
    <row r="491" spans="7:38" ht="14.55" customHeight="1" x14ac:dyDescent="0.3">
      <c r="G491" s="3">
        <v>489</v>
      </c>
      <c r="H491" s="58">
        <v>-1.61032884707428</v>
      </c>
      <c r="I491" s="58">
        <v>-0.33524632547171379</v>
      </c>
      <c r="J491" s="58">
        <v>-8.6046205291254285E-2</v>
      </c>
      <c r="K491" s="59">
        <v>5.3159329033642178E-2</v>
      </c>
      <c r="L491" s="60">
        <f t="array" ref="L491:O491">TRANSPOSE(MMULT(Option!$B$25:$E$28, TRANSPOSE(H491:K491)))</f>
        <v>-1.61032884707428</v>
      </c>
      <c r="M491" s="60">
        <v>-0.9513898714156982</v>
      </c>
      <c r="N491" s="60">
        <v>-0.80749488207289111</v>
      </c>
      <c r="O491" s="60">
        <v>-0.7031912037808874</v>
      </c>
      <c r="P491" s="56" t="str">
        <f t="shared" si="566"/>
        <v>98/4</v>
      </c>
      <c r="R491" s="80">
        <v>123</v>
      </c>
      <c r="S491" s="3" t="s">
        <v>28</v>
      </c>
      <c r="T491" s="60">
        <f t="array" aca="1" ref="T491:T494" ca="1">TRANSPOSE(OFFSET($L$3, MATCH($R491 &amp; "/" &amp; T$2, $P$3:$P$5002, 0) - 1, 0, 1, $E$1))</f>
        <v>0.66882913434018421</v>
      </c>
      <c r="U491" s="60">
        <f t="array" aca="1" ref="U491:U494" ca="1">TRANSPOSE(OFFSET($L$3, MATCH($R491 &amp; "/" &amp; U$2, $P$3:$P$5002, 0) - 1, 0, 1, $E$1))</f>
        <v>-0.40688317033353238</v>
      </c>
      <c r="V491" s="60">
        <f t="array" aca="1" ref="V491:V494" ca="1">TRANSPOSE(OFFSET($L$3, MATCH($R491 &amp; "/" &amp; V$2, $P$3:$P$5002, 0) - 1, 0, 1, $E$1))</f>
        <v>-0.39111024972040959</v>
      </c>
      <c r="W491" s="60">
        <f t="array" aca="1" ref="W491:W494" ca="1">TRANSPOSE(OFFSET($L$3, MATCH($R491 &amp; "/" &amp; W$2, $P$3:$P$5002, 0) - 1, 0, 1, $E$1))</f>
        <v>0.29958607959262756</v>
      </c>
      <c r="X491" s="60">
        <f t="array" aca="1" ref="X491:X494" ca="1">TRANSPOSE(OFFSET($L$3, MATCH($R491 &amp; "/" &amp; X$2, $P$3:$P$5002, 0) - 1, 0, 1, $E$1))</f>
        <v>0.67982852481535927</v>
      </c>
      <c r="Y491" s="52">
        <f ca="1">$B$11 * EXP(($E$3 - $C$11^2/2) * Y$2 + $C$11*SQRT(Y$2)*T491)</f>
        <v>122.8321668311012</v>
      </c>
      <c r="Z491" s="52">
        <f ca="1">Y491 * EXP(($E$3 - $C$11^2/2) * (Z$2-Y$2) + $C$11*SQRT(Z$2-Y$2)*U491)</f>
        <v>109.26257990189052</v>
      </c>
      <c r="AA491" s="52">
        <f ca="1">Z491 * EXP(($E$3 - $C$11^2/2) * (AA$2-Z$2) + $C$11*SQRT(AA$2-Z$2)*V491)</f>
        <v>97.653050921851772</v>
      </c>
      <c r="AB491" s="52">
        <f ca="1">AA491 * EXP(($E$3 - $C$11^2/2) * (AB$2-AA$2) + $C$11*SQRT(AB$2-AA$2)*W491)</f>
        <v>107.37170834606236</v>
      </c>
      <c r="AC491" s="52">
        <f ca="1">AB491 * EXP(($E$3 - $C$11^2/2) * (AC$2-AB$2) + $C$11*SQRT(AC$2-AB$2)*X491)</f>
        <v>132.32291773064028</v>
      </c>
      <c r="AD491" s="47"/>
      <c r="AE491" s="3" t="s">
        <v>69</v>
      </c>
      <c r="AF491" s="20" cm="1">
        <f t="array" aca="1" ref="AF491" ca="1">MIN(Y491:Y494 / $D$11:$D$14)</f>
        <v>0.53682894632711453</v>
      </c>
      <c r="AG491" s="20" cm="1">
        <f t="array" aca="1" ref="AG491" ca="1">MIN(Z491:Z494 / $D$11:$D$14)</f>
        <v>0.57629823605455544</v>
      </c>
      <c r="AH491" s="20" cm="1">
        <f t="array" aca="1" ref="AH491" ca="1">MIN(AA491:AA494 / $D$11:$D$14)</f>
        <v>0.84298451253393469</v>
      </c>
      <c r="AI491" s="20" cm="1">
        <f t="array" aca="1" ref="AI491" ca="1">MIN(AB491:AB494 / $D$11:$D$14)</f>
        <v>0.64724479800377521</v>
      </c>
      <c r="AJ491" s="20" cm="1">
        <f t="array" aca="1" ref="AJ491" ca="1">MIN(AC491:AC494 / $D$11:$D$14)</f>
        <v>0.83033814784647164</v>
      </c>
      <c r="AK491" s="72">
        <f t="array" aca="1" ref="AK491" ca="1">SUMPRODUCT(AF492:AJ492, EXP(-$E$3*$AF$2:$AJ$2))</f>
        <v>102472.70969958742</v>
      </c>
      <c r="AL491" s="70">
        <f ca="1">MAX(AC492 - $D$11, 0) * EXP(-$E$2*$E$3)</f>
        <v>164.02265023904079</v>
      </c>
    </row>
    <row r="492" spans="7:38" ht="14.55" customHeight="1" x14ac:dyDescent="0.3">
      <c r="G492" s="3">
        <v>490</v>
      </c>
      <c r="H492" s="58">
        <v>0.59915177875930103</v>
      </c>
      <c r="I492" s="58">
        <v>1.1777676253861804</v>
      </c>
      <c r="J492" s="58">
        <v>-0.55841706118718681</v>
      </c>
      <c r="K492" s="59">
        <v>0.13786602910963452</v>
      </c>
      <c r="L492" s="60">
        <f t="array" ref="L492:O492">TRANSPOSE(MMULT(Option!$B$25:$E$28, TRANSPOSE(H492:K492)))</f>
        <v>0.59915177875930103</v>
      </c>
      <c r="M492" s="60">
        <v>1.3191025703838333</v>
      </c>
      <c r="N492" s="60">
        <v>5.760934551029967E-2</v>
      </c>
      <c r="O492" s="60">
        <v>0.55714223494144799</v>
      </c>
      <c r="P492" s="56" t="str">
        <f t="shared" si="566"/>
        <v>98/5</v>
      </c>
      <c r="R492" s="80"/>
      <c r="S492" s="3" t="s">
        <v>29</v>
      </c>
      <c r="T492" s="60">
        <f ca="1"/>
        <v>-0.33897225641184647</v>
      </c>
      <c r="U492" s="60">
        <f ca="1"/>
        <v>1.3089502069923491</v>
      </c>
      <c r="V492" s="60">
        <f ca="1"/>
        <v>-0.27775746757755265</v>
      </c>
      <c r="W492" s="60">
        <f ca="1"/>
        <v>0.30841674318747742</v>
      </c>
      <c r="X492" s="60">
        <f ca="1"/>
        <v>2.6939144778412598</v>
      </c>
      <c r="Y492" s="52">
        <f ca="1">$B$12 * EXP(($E$3 - $C$12^2/2) * Y$2 + $C$12*SQRT(Y$2)*T492)</f>
        <v>90.783586973511703</v>
      </c>
      <c r="Z492" s="52">
        <f ca="1">Y492 * EXP(($E$3 - $C$12^2/2) * (Z$2-Y$2) + $C$12*SQRT(Z$2-Y$2)*U492)</f>
        <v>135.1200403553097</v>
      </c>
      <c r="AA492" s="52">
        <f ca="1">Z492 * EXP(($E$3 - $C$12^2/2) * (AA$2-Z$2) + $C$12*SQRT(AA$2-Z$2)*V492)</f>
        <v>124.94033844087302</v>
      </c>
      <c r="AB492" s="52">
        <f ca="1">AA492 * EXP(($E$3 - $C$12^2/2) * (AB$2-AA$2) + $C$12*SQRT(AB$2-AA$2)*W492)</f>
        <v>137.73910520649304</v>
      </c>
      <c r="AC492" s="52">
        <f ca="1">AB492 * EXP(($E$3 - $C$12^2/2) * (AC$2-AB$2) + $C$12*SQRT(AC$2-AB$2)*X492)</f>
        <v>310.60925181941201</v>
      </c>
      <c r="AD492" s="47"/>
      <c r="AE492" s="3" t="s">
        <v>47</v>
      </c>
      <c r="AF492" s="64">
        <f t="shared" ref="AF492" ca="1" si="617">($B$5*AF494 + (1 + $B$6)*AF493)*$B$2</f>
        <v>0</v>
      </c>
      <c r="AG492" s="64">
        <f t="shared" ref="AG492" ca="1" si="618">($B$5*AG494 + (1 + $B$6)*AG493)*$B$2</f>
        <v>0</v>
      </c>
      <c r="AH492" s="64">
        <f t="shared" ref="AH492" ca="1" si="619">($B$5*AH494 + (1 + $B$6)*AH493)*$B$2</f>
        <v>15000</v>
      </c>
      <c r="AI492" s="64">
        <f t="shared" ref="AI492" ca="1" si="620">($B$5*AI494 + (1 + $B$6)*AI493)*$B$2</f>
        <v>0</v>
      </c>
      <c r="AJ492" s="64" cm="1">
        <f t="array" aca="1" ref="AJ492" ca="1">($B$5*AJ494 + (1 + $B$6)*AJ493 + AND(NOT(AF493:AJ493)))*$B$2</f>
        <v>114999.99999999999</v>
      </c>
      <c r="AK492" s="73"/>
      <c r="AL492" s="70"/>
    </row>
    <row r="493" spans="7:38" ht="14.55" customHeight="1" x14ac:dyDescent="0.3">
      <c r="G493" s="3">
        <v>491</v>
      </c>
      <c r="H493" s="58">
        <v>-1.6757633770216223</v>
      </c>
      <c r="I493" s="58">
        <v>9.2910137548304475E-2</v>
      </c>
      <c r="J493" s="58">
        <v>-1.1191680747153536</v>
      </c>
      <c r="K493" s="59">
        <v>-0.55809291534023153</v>
      </c>
      <c r="L493" s="60">
        <f t="array" ref="L493:O493">TRANSPOSE(MMULT(Option!$B$25:$E$28, TRANSPOSE(H493:K493)))</f>
        <v>-1.6757633770216223</v>
      </c>
      <c r="M493" s="60">
        <v>-0.58515180317987614</v>
      </c>
      <c r="N493" s="60">
        <v>-1.6289523509526014</v>
      </c>
      <c r="O493" s="60">
        <v>-1.3423372267931695</v>
      </c>
      <c r="P493" s="56" t="str">
        <f t="shared" si="566"/>
        <v>99/1</v>
      </c>
      <c r="R493" s="80"/>
      <c r="S493" s="3" t="s">
        <v>31</v>
      </c>
      <c r="T493" s="60">
        <f ca="1"/>
        <v>-2.090252569734143</v>
      </c>
      <c r="U493" s="60">
        <f ca="1"/>
        <v>0.21981929854976306</v>
      </c>
      <c r="V493" s="60">
        <f ca="1"/>
        <v>1.2510776278680056</v>
      </c>
      <c r="W493" s="60">
        <f ca="1"/>
        <v>-0.89741334820665375</v>
      </c>
      <c r="X493" s="60">
        <f ca="1"/>
        <v>0.81369481113880249</v>
      </c>
      <c r="Y493" s="52">
        <f ca="1">$B$13 * EXP(($E$3 - $C$13^2/2) * Y$2 + $C$13*SQRT(Y$2)*T493)</f>
        <v>53.682894632711452</v>
      </c>
      <c r="Z493" s="52">
        <f ca="1">Y493 * EXP(($E$3 - $C$13^2/2) * (Z$2-Y$2) + $C$13*SQRT(Z$2-Y$2)*U493)</f>
        <v>57.629823605455542</v>
      </c>
      <c r="AA493" s="52">
        <f ca="1">Z493 * EXP(($E$3 - $C$13^2/2) * (AA$2-Z$2) + $C$13*SQRT(AA$2-Z$2)*V493)</f>
        <v>84.298451253393466</v>
      </c>
      <c r="AB493" s="52">
        <f ca="1">AA493 * EXP(($E$3 - $C$13^2/2) * (AB$2-AA$2) + $C$13*SQRT(AB$2-AA$2)*W493)</f>
        <v>64.724479800377523</v>
      </c>
      <c r="AC493" s="52">
        <f ca="1">AB493 * EXP(($E$3 - $C$13^2/2) * (AC$2-AB$2) + $C$13*SQRT(AC$2-AB$2)*X493)</f>
        <v>83.033814784647163</v>
      </c>
      <c r="AD493" s="47"/>
      <c r="AE493" s="3" t="s">
        <v>46</v>
      </c>
      <c r="AF493" s="52" t="b">
        <f t="shared" ref="AF493" ca="1" si="621">AF491 &gt;= $B$4</f>
        <v>0</v>
      </c>
      <c r="AG493" s="52" t="b">
        <f t="array" aca="1" ref="AG493" ca="1">AND(AG491 &gt;= $B$4, NOT(OR($AF493:AF493)))</f>
        <v>0</v>
      </c>
      <c r="AH493" s="52" t="b">
        <f t="array" aca="1" ref="AH493" ca="1">AND(AH491 &gt;= $B$4, NOT(OR($AF493:AG493)))</f>
        <v>0</v>
      </c>
      <c r="AI493" s="52" t="b">
        <f t="array" aca="1" ref="AI493" ca="1">AND(AI491 &gt;= $B$4, NOT(OR($AF493:AH493)))</f>
        <v>0</v>
      </c>
      <c r="AJ493" s="52" t="b">
        <f t="array" aca="1" ref="AJ493" ca="1">AND(AJ491 &gt;= $B$4, NOT(OR($AF493:AI493)))</f>
        <v>0</v>
      </c>
      <c r="AK493" s="73"/>
      <c r="AL493" s="70"/>
    </row>
    <row r="494" spans="7:38" ht="14.55" customHeight="1" x14ac:dyDescent="0.3">
      <c r="G494" s="3">
        <v>492</v>
      </c>
      <c r="H494" s="58">
        <v>1.2608925499335235</v>
      </c>
      <c r="I494" s="58">
        <v>0.15827409480583893</v>
      </c>
      <c r="J494" s="58">
        <v>0.7084656054966133</v>
      </c>
      <c r="K494" s="59">
        <v>-0.2685462052524254</v>
      </c>
      <c r="L494" s="60">
        <f t="array" ref="L494:O494">TRANSPOSE(MMULT(Option!$B$25:$E$28, TRANSPOSE(H494:K494)))</f>
        <v>1.2608925499335235</v>
      </c>
      <c r="M494" s="60">
        <v>0.64941762397308422</v>
      </c>
      <c r="N494" s="60">
        <v>1.1680553793075639</v>
      </c>
      <c r="O494" s="60">
        <v>0.45411200307523725</v>
      </c>
      <c r="P494" s="56" t="str">
        <f t="shared" si="566"/>
        <v>99/2</v>
      </c>
      <c r="R494" s="80"/>
      <c r="S494" s="3" t="s">
        <v>30</v>
      </c>
      <c r="T494" s="60">
        <f ca="1"/>
        <v>0.29050580446643992</v>
      </c>
      <c r="U494" s="60">
        <f ca="1"/>
        <v>0.19242852615969572</v>
      </c>
      <c r="V494" s="60">
        <f ca="1"/>
        <v>-0.60349072487200561</v>
      </c>
      <c r="W494" s="60">
        <f ca="1"/>
        <v>9.0080519151104932E-2</v>
      </c>
      <c r="X494" s="60">
        <f ca="1"/>
        <v>1.130721057820345</v>
      </c>
      <c r="Y494" s="52">
        <f ca="1">$B$14 * EXP(($E$3 - $C$14^2/2) * Y$2 + $C$14*SQRT(Y$2)*T494)</f>
        <v>109.65311985707504</v>
      </c>
      <c r="Z494" s="52">
        <f ca="1">Y494 * EXP(($E$3 - $C$14^2/2) * (Z$2-Y$2) + $C$14*SQRT(Z$2-Y$2)*U494)</f>
        <v>116.75181998637905</v>
      </c>
      <c r="AA494" s="52">
        <f ca="1">Z494 * EXP(($E$3 - $C$14^2/2) * (AA$2-Z$2) + $C$14*SQRT(AA$2-Z$2)*V494)</f>
        <v>97.905552867085817</v>
      </c>
      <c r="AB494" s="52">
        <f ca="1">AA494 * EXP(($E$3 - $C$14^2/2) * (AB$2-AA$2) + $C$14*SQRT(AB$2-AA$2)*W494)</f>
        <v>101.09163911623821</v>
      </c>
      <c r="AC494" s="52">
        <f ca="1">AB494 * EXP(($E$3 - $C$14^2/2) * (AC$2-AB$2) + $C$14*SQRT(AC$2-AB$2)*X494)</f>
        <v>142.62855605976111</v>
      </c>
      <c r="AD494" s="47"/>
      <c r="AE494" s="3" t="s">
        <v>68</v>
      </c>
      <c r="AF494" s="52" t="b">
        <f ca="1">AND(AF491&gt;$B$3, NOT(OR($AF493:AF493)))</f>
        <v>0</v>
      </c>
      <c r="AG494" s="52" t="b">
        <f ca="1">AND(AG491&gt;$B$3, NOT(OR($AF493:AG493)))</f>
        <v>0</v>
      </c>
      <c r="AH494" s="52" t="b">
        <f ca="1">AND(AH491&gt;$B$3, NOT(OR($AF493:AH493)))</f>
        <v>1</v>
      </c>
      <c r="AI494" s="52" t="b">
        <f ca="1">AND(AI491&gt;$B$3, NOT(OR($AF493:AI493)))</f>
        <v>0</v>
      </c>
      <c r="AJ494" s="52" t="b">
        <f ca="1">AND(AJ491&gt;$B$3, NOT(OR($AF493:AJ493)))</f>
        <v>1</v>
      </c>
      <c r="AK494" s="74"/>
      <c r="AL494" s="70"/>
    </row>
    <row r="495" spans="7:38" ht="14.55" customHeight="1" x14ac:dyDescent="0.3">
      <c r="G495" s="3">
        <v>493</v>
      </c>
      <c r="H495" s="58">
        <v>1.4329875759800662E-2</v>
      </c>
      <c r="I495" s="58">
        <v>-0.13609117489287703</v>
      </c>
      <c r="J495" s="58">
        <v>0.88864845559628669</v>
      </c>
      <c r="K495" s="59">
        <v>0.49013811004831093</v>
      </c>
      <c r="L495" s="60">
        <f t="array" ref="L495:O495">TRANSPOSE(MMULT(Option!$B$25:$E$28, TRANSPOSE(H495:K495)))</f>
        <v>1.4329875759800662E-2</v>
      </c>
      <c r="M495" s="60">
        <v>-0.11899767176849628</v>
      </c>
      <c r="N495" s="60">
        <v>0.75060379880390271</v>
      </c>
      <c r="O495" s="60">
        <v>0.56327053523701831</v>
      </c>
      <c r="P495" s="56" t="str">
        <f t="shared" si="566"/>
        <v>99/3</v>
      </c>
      <c r="R495" s="80">
        <v>124</v>
      </c>
      <c r="S495" s="3" t="s">
        <v>28</v>
      </c>
      <c r="T495" s="60">
        <f t="array" aca="1" ref="T495:T498" ca="1">TRANSPOSE(OFFSET($L$3, MATCH($R495 &amp; "/" &amp; T$2, $P$3:$P$5002, 0) - 1, 0, 1, $E$1))</f>
        <v>-0.21257651122594878</v>
      </c>
      <c r="U495" s="60">
        <f t="array" aca="1" ref="U495:U498" ca="1">TRANSPOSE(OFFSET($L$3, MATCH($R495 &amp; "/" &amp; U$2, $P$3:$P$5002, 0) - 1, 0, 1, $E$1))</f>
        <v>5.5072054379866231E-2</v>
      </c>
      <c r="V495" s="60">
        <f t="array" aca="1" ref="V495:V498" ca="1">TRANSPOSE(OFFSET($L$3, MATCH($R495 &amp; "/" &amp; V$2, $P$3:$P$5002, 0) - 1, 0, 1, $E$1))</f>
        <v>0.49254946810556505</v>
      </c>
      <c r="W495" s="60">
        <f t="array" aca="1" ref="W495:W498" ca="1">TRANSPOSE(OFFSET($L$3, MATCH($R495 &amp; "/" &amp; W$2, $P$3:$P$5002, 0) - 1, 0, 1, $E$1))</f>
        <v>1.0883479189290186</v>
      </c>
      <c r="X495" s="60">
        <f t="array" aca="1" ref="X495:X498" ca="1">TRANSPOSE(OFFSET($L$3, MATCH($R495 &amp; "/" &amp; X$2, $P$3:$P$5002, 0) - 1, 0, 1, $E$1))</f>
        <v>2.1566374775806314</v>
      </c>
      <c r="Y495" s="52">
        <f ca="1">$B$11 * EXP(($E$3 - $C$11^2/2) * Y$2 + $C$11*SQRT(Y$2)*T495)</f>
        <v>94.292083185439111</v>
      </c>
      <c r="Z495" s="52">
        <f ca="1">Y495 * EXP(($E$3 - $C$11^2/2) * (Z$2-Y$2) + $C$11*SQRT(Z$2-Y$2)*U495)</f>
        <v>96.343395826366603</v>
      </c>
      <c r="AA495" s="52">
        <f ca="1">Z495 * EXP(($E$3 - $C$11^2/2) * (AA$2-Z$2) + $C$11*SQRT(AA$2-Z$2)*V495)</f>
        <v>112.24496713079687</v>
      </c>
      <c r="AB495" s="52">
        <f ca="1">AA495 * EXP(($E$3 - $C$11^2/2) * (AB$2-AA$2) + $C$11*SQRT(AB$2-AA$2)*W495)</f>
        <v>156.36422554848122</v>
      </c>
      <c r="AC495" s="52">
        <f ca="1">AB495 * EXP(($E$3 - $C$11^2/2) * (AC$2-AB$2) + $C$11*SQRT(AC$2-AB$2)*X495)</f>
        <v>300.11907372345729</v>
      </c>
      <c r="AD495" s="47"/>
      <c r="AE495" s="3" t="s">
        <v>69</v>
      </c>
      <c r="AF495" s="20" cm="1">
        <f t="array" aca="1" ref="AF495" ca="1">MIN(Y495:Y498 / $D$11:$D$14)</f>
        <v>0.79413144527800417</v>
      </c>
      <c r="AG495" s="20" cm="1">
        <f t="array" aca="1" ref="AG495" ca="1">MIN(Z495:Z498 / $D$11:$D$14)</f>
        <v>0.77101560872585539</v>
      </c>
      <c r="AH495" s="20" cm="1">
        <f t="array" aca="1" ref="AH495" ca="1">MIN(AA495:AA498 / $D$11:$D$14)</f>
        <v>0.78401038820101743</v>
      </c>
      <c r="AI495" s="20" cm="1">
        <f t="array" aca="1" ref="AI495" ca="1">MIN(AB495:AB498 / $D$11:$D$14)</f>
        <v>0.76857642063517284</v>
      </c>
      <c r="AJ495" s="20" cm="1">
        <f t="array" aca="1" ref="AJ495" ca="1">MIN(AC495:AC498 / $D$11:$D$14)</f>
        <v>1.7401230760242827</v>
      </c>
      <c r="AK495" s="72">
        <f t="array" aca="1" ref="AK495" ca="1">SUMPRODUCT(AF496:AJ496, EXP(-$E$3*$AF$2:$AJ$2))</f>
        <v>81774.082222497513</v>
      </c>
      <c r="AL495" s="70">
        <f ca="1">MAX(AC496 - $D$11, 0) * EXP(-$E$2*$E$3)</f>
        <v>312.57610617925508</v>
      </c>
    </row>
    <row r="496" spans="7:38" ht="14.55" customHeight="1" x14ac:dyDescent="0.3">
      <c r="G496" s="3">
        <v>494</v>
      </c>
      <c r="H496" s="58">
        <v>0.18900080900029281</v>
      </c>
      <c r="I496" s="58">
        <v>0.25363404577537213</v>
      </c>
      <c r="J496" s="58">
        <v>1.6548793946124896</v>
      </c>
      <c r="K496" s="59">
        <v>1.6720144330425466</v>
      </c>
      <c r="L496" s="60">
        <f t="array" ref="L496:O496">TRANSPOSE(MMULT(Option!$B$25:$E$28, TRANSPOSE(H496:K496)))</f>
        <v>0.18900080900029281</v>
      </c>
      <c r="M496" s="60">
        <v>0.30805976631682458</v>
      </c>
      <c r="N496" s="60">
        <v>1.5955145369644796</v>
      </c>
      <c r="O496" s="60">
        <v>1.8968443094392275</v>
      </c>
      <c r="P496" s="56" t="str">
        <f t="shared" si="566"/>
        <v>99/4</v>
      </c>
      <c r="R496" s="80"/>
      <c r="S496" s="3" t="s">
        <v>29</v>
      </c>
      <c r="T496" s="60">
        <f ca="1"/>
        <v>-0.16643971136214891</v>
      </c>
      <c r="U496" s="60">
        <f ca="1"/>
        <v>3.4828730076377018E-2</v>
      </c>
      <c r="V496" s="60">
        <f ca="1"/>
        <v>0.7616915775835813</v>
      </c>
      <c r="W496" s="60">
        <f ca="1"/>
        <v>1.9009696282025115</v>
      </c>
      <c r="X496" s="60">
        <f ca="1"/>
        <v>2.7594350200875679</v>
      </c>
      <c r="Y496" s="52">
        <f ca="1">$B$12 * EXP(($E$3 - $C$12^2/2) * Y$2 + $C$12*SQRT(Y$2)*T496)</f>
        <v>95.606257465893137</v>
      </c>
      <c r="Z496" s="52">
        <f ca="1">Y496 * EXP(($E$3 - $C$12^2/2) * (Z$2-Y$2) + $C$12*SQRT(Z$2-Y$2)*U496)</f>
        <v>97.094709777340071</v>
      </c>
      <c r="AA496" s="52">
        <f ca="1">Z496 * EXP(($E$3 - $C$12^2/2) * (AA$2-Z$2) + $C$12*SQRT(AA$2-Z$2)*V496)</f>
        <v>122.63278043420256</v>
      </c>
      <c r="AB496" s="52">
        <f ca="1">AA496 * EXP(($E$3 - $C$12^2/2) * (AB$2-AA$2) + $C$12*SQRT(AB$2-AA$2)*W496)</f>
        <v>217.997861550192</v>
      </c>
      <c r="AC496" s="52">
        <f ca="1">AB496 * EXP(($E$3 - $C$12^2/2) * (AC$2-AB$2) + $C$12*SQRT(AC$2-AB$2)*X496)</f>
        <v>501.35566498344974</v>
      </c>
      <c r="AD496" s="47"/>
      <c r="AE496" s="3" t="s">
        <v>47</v>
      </c>
      <c r="AF496" s="64">
        <f t="shared" ref="AF496" ca="1" si="622">($B$5*AF498 + (1 + $B$6)*AF497)*$B$2</f>
        <v>0</v>
      </c>
      <c r="AG496" s="64">
        <f t="shared" ref="AG496" ca="1" si="623">($B$5*AG498 + (1 + $B$6)*AG497)*$B$2</f>
        <v>0</v>
      </c>
      <c r="AH496" s="64">
        <f t="shared" ref="AH496" ca="1" si="624">($B$5*AH498 + (1 + $B$6)*AH497)*$B$2</f>
        <v>0</v>
      </c>
      <c r="AI496" s="64">
        <f t="shared" ref="AI496" ca="1" si="625">($B$5*AI498 + (1 + $B$6)*AI497)*$B$2</f>
        <v>0</v>
      </c>
      <c r="AJ496" s="64" cm="1">
        <f t="array" aca="1" ref="AJ496" ca="1">($B$5*AJ498 + (1 + $B$6)*AJ497 + AND(NOT(AF497:AJ497)))*$B$2</f>
        <v>105000</v>
      </c>
      <c r="AK496" s="73"/>
      <c r="AL496" s="70"/>
    </row>
    <row r="497" spans="7:38" ht="14.55" customHeight="1" x14ac:dyDescent="0.3">
      <c r="G497" s="3">
        <v>495</v>
      </c>
      <c r="H497" s="58">
        <v>0.45902955226402592</v>
      </c>
      <c r="I497" s="58">
        <v>-0.44692540466686254</v>
      </c>
      <c r="J497" s="58">
        <v>-1.7871995229599622</v>
      </c>
      <c r="K497" s="59">
        <v>0.64357258536487416</v>
      </c>
      <c r="L497" s="60">
        <f t="array" ref="L497:O497">TRANSPOSE(MMULT(Option!$B$25:$E$28, TRANSPOSE(H497:K497)))</f>
        <v>0.45902955226402592</v>
      </c>
      <c r="M497" s="60">
        <v>-0.22600207847132311</v>
      </c>
      <c r="N497" s="60">
        <v>-1.5031360521207033</v>
      </c>
      <c r="O497" s="60">
        <v>0.26887628527808605</v>
      </c>
      <c r="P497" s="56" t="str">
        <f t="shared" si="566"/>
        <v>99/5</v>
      </c>
      <c r="R497" s="80"/>
      <c r="S497" s="3" t="s">
        <v>31</v>
      </c>
      <c r="T497" s="60">
        <f ca="1"/>
        <v>-0.78502094409173595</v>
      </c>
      <c r="U497" s="60">
        <f ca="1"/>
        <v>-0.11513459205197688</v>
      </c>
      <c r="V497" s="60">
        <f ca="1"/>
        <v>3.9045507933335555E-2</v>
      </c>
      <c r="W497" s="60">
        <f ca="1"/>
        <v>-8.2940903964587309E-2</v>
      </c>
      <c r="X497" s="60">
        <f ca="1"/>
        <v>2.7072370790824358</v>
      </c>
      <c r="Y497" s="52">
        <f ca="1">$B$13 * EXP(($E$3 - $C$13^2/2) * Y$2 + $C$13*SQRT(Y$2)*T497)</f>
        <v>79.413144527800412</v>
      </c>
      <c r="Z497" s="52">
        <f ca="1">Y497 * EXP(($E$3 - $C$13^2/2) * (Z$2-Y$2) + $C$13*SQRT(Z$2-Y$2)*U497)</f>
        <v>77.101560872585537</v>
      </c>
      <c r="AA497" s="52">
        <f ca="1">Z497 * EXP(($E$3 - $C$13^2/2) * (AA$2-Z$2) + $C$13*SQRT(AA$2-Z$2)*V497)</f>
        <v>78.401038820101746</v>
      </c>
      <c r="AB497" s="52">
        <f ca="1">AA497 * EXP(($E$3 - $C$13^2/2) * (AB$2-AA$2) + $C$13*SQRT(AB$2-AA$2)*W497)</f>
        <v>76.857642063517289</v>
      </c>
      <c r="AC497" s="52">
        <f ca="1">AB497 * EXP(($E$3 - $C$13^2/2) * (AC$2-AB$2) + $C$13*SQRT(AC$2-AB$2)*X497)</f>
        <v>174.01230760242828</v>
      </c>
      <c r="AD497" s="47"/>
      <c r="AE497" s="3" t="s">
        <v>46</v>
      </c>
      <c r="AF497" s="52" t="b">
        <f t="shared" ref="AF497" ca="1" si="626">AF495 &gt;= $B$4</f>
        <v>0</v>
      </c>
      <c r="AG497" s="52" t="b">
        <f t="array" aca="1" ref="AG497" ca="1">AND(AG495 &gt;= $B$4, NOT(OR($AF497:AF497)))</f>
        <v>0</v>
      </c>
      <c r="AH497" s="52" t="b">
        <f t="array" aca="1" ref="AH497" ca="1">AND(AH495 &gt;= $B$4, NOT(OR($AF497:AG497)))</f>
        <v>0</v>
      </c>
      <c r="AI497" s="52" t="b">
        <f t="array" aca="1" ref="AI497" ca="1">AND(AI495 &gt;= $B$4, NOT(OR($AF497:AH497)))</f>
        <v>0</v>
      </c>
      <c r="AJ497" s="52" t="b">
        <f t="array" aca="1" ref="AJ497" ca="1">AND(AJ495 &gt;= $B$4, NOT(OR($AF497:AI497)))</f>
        <v>1</v>
      </c>
      <c r="AK497" s="73"/>
      <c r="AL497" s="70"/>
    </row>
    <row r="498" spans="7:38" ht="14.55" customHeight="1" x14ac:dyDescent="0.3">
      <c r="G498" s="3">
        <v>496</v>
      </c>
      <c r="H498" s="58">
        <v>-1.3001272962408781</v>
      </c>
      <c r="I498" s="58">
        <v>0.26180707994484331</v>
      </c>
      <c r="J498" s="58">
        <v>-0.84002434074297638</v>
      </c>
      <c r="K498" s="59">
        <v>0.82379232332204055</v>
      </c>
      <c r="L498" s="60">
        <f t="array" ref="L498:O498">TRANSPOSE(MMULT(Option!$B$25:$E$28, TRANSPOSE(H498:K498)))</f>
        <v>-1.3001272962408781</v>
      </c>
      <c r="M498" s="60">
        <v>-0.28010076623183133</v>
      </c>
      <c r="N498" s="60">
        <v>-1.1892955660037126</v>
      </c>
      <c r="O498" s="60">
        <v>9.0003904089051456E-2</v>
      </c>
      <c r="P498" s="56" t="str">
        <f t="shared" si="566"/>
        <v>100/1</v>
      </c>
      <c r="R498" s="80"/>
      <c r="S498" s="3" t="s">
        <v>30</v>
      </c>
      <c r="T498" s="60">
        <f ca="1"/>
        <v>1.198580484693571</v>
      </c>
      <c r="U498" s="60">
        <f ca="1"/>
        <v>-0.99530563935024174</v>
      </c>
      <c r="V498" s="60">
        <f ca="1"/>
        <v>0.76931297109029828</v>
      </c>
      <c r="W498" s="60">
        <f ca="1"/>
        <v>0.92334530329400133</v>
      </c>
      <c r="X498" s="60">
        <f ca="1"/>
        <v>1.2843515531876379</v>
      </c>
      <c r="Y498" s="52">
        <f ca="1">$B$14 * EXP(($E$3 - $C$14^2/2) * Y$2 + $C$14*SQRT(Y$2)*T498)</f>
        <v>143.99006892457137</v>
      </c>
      <c r="Z498" s="52">
        <f ca="1">Y498 * EXP(($E$3 - $C$14^2/2) * (Z$2-Y$2) + $C$14*SQRT(Z$2-Y$2)*U498)</f>
        <v>107.35623885512194</v>
      </c>
      <c r="AA498" s="52">
        <f ca="1">Z498 * EXP(($E$3 - $C$14^2/2) * (AA$2-Z$2) + $C$14*SQRT(AA$2-Z$2)*V498)</f>
        <v>135.9036978568397</v>
      </c>
      <c r="AB498" s="52">
        <f ca="1">AA498 * EXP(($E$3 - $C$14^2/2) * (AB$2-AA$2) + $C$14*SQRT(AB$2-AA$2)*W498)</f>
        <v>180.17887760517439</v>
      </c>
      <c r="AC498" s="52">
        <f ca="1">AB498 * EXP(($E$3 - $C$14^2/2) * (AC$2-AB$2) + $C$14*SQRT(AC$2-AB$2)*X498)</f>
        <v>266.20204493007651</v>
      </c>
      <c r="AD498" s="47"/>
      <c r="AE498" s="3" t="s">
        <v>68</v>
      </c>
      <c r="AF498" s="52" t="b">
        <f ca="1">AND(AF495&gt;$B$3, NOT(OR($AF497:AF497)))</f>
        <v>0</v>
      </c>
      <c r="AG498" s="52" t="b">
        <f ca="1">AND(AG495&gt;$B$3, NOT(OR($AF497:AG497)))</f>
        <v>0</v>
      </c>
      <c r="AH498" s="52" t="b">
        <f ca="1">AND(AH495&gt;$B$3, NOT(OR($AF497:AH497)))</f>
        <v>0</v>
      </c>
      <c r="AI498" s="52" t="b">
        <f ca="1">AND(AI495&gt;$B$3, NOT(OR($AF497:AI497)))</f>
        <v>0</v>
      </c>
      <c r="AJ498" s="52" t="b">
        <f ca="1">AND(AJ495&gt;$B$3, NOT(OR($AF497:AJ497)))</f>
        <v>0</v>
      </c>
      <c r="AK498" s="74"/>
      <c r="AL498" s="70"/>
    </row>
    <row r="499" spans="7:38" ht="14.55" customHeight="1" x14ac:dyDescent="0.3">
      <c r="G499" s="3">
        <v>497</v>
      </c>
      <c r="H499" s="58">
        <v>-1.5937528299595127</v>
      </c>
      <c r="I499" s="58">
        <v>0.96643572513593923</v>
      </c>
      <c r="J499" s="58">
        <v>1.5370216652809718</v>
      </c>
      <c r="K499" s="59">
        <v>-0.68440985600966697</v>
      </c>
      <c r="L499" s="60">
        <f t="array" ref="L499:O499">TRANSPOSE(MMULT(Option!$B$25:$E$28, TRANSPOSE(H499:K499)))</f>
        <v>-1.5937528299595127</v>
      </c>
      <c r="M499" s="60">
        <v>0.24825184096519048</v>
      </c>
      <c r="N499" s="60">
        <v>0.96555274574568095</v>
      </c>
      <c r="O499" s="60">
        <v>-0.67052652824913472</v>
      </c>
      <c r="P499" s="56" t="str">
        <f t="shared" si="566"/>
        <v>100/2</v>
      </c>
      <c r="R499" s="80">
        <v>125</v>
      </c>
      <c r="S499" s="3" t="s">
        <v>28</v>
      </c>
      <c r="T499" s="60">
        <f t="array" aca="1" ref="T499:T502" ca="1">TRANSPOSE(OFFSET($L$3, MATCH($R499 &amp; "/" &amp; T$2, $P$3:$P$5002, 0) - 1, 0, 1, $E$1))</f>
        <v>0.40415082089835086</v>
      </c>
      <c r="U499" s="60">
        <f t="array" aca="1" ref="U499:U502" ca="1">TRANSPOSE(OFFSET($L$3, MATCH($R499 &amp; "/" &amp; U$2, $P$3:$P$5002, 0) - 1, 0, 1, $E$1))</f>
        <v>1.4560292212291155</v>
      </c>
      <c r="V499" s="60">
        <f t="array" aca="1" ref="V499:V502" ca="1">TRANSPOSE(OFFSET($L$3, MATCH($R499 &amp; "/" &amp; V$2, $P$3:$P$5002, 0) - 1, 0, 1, $E$1))</f>
        <v>1.1979265982049023</v>
      </c>
      <c r="W499" s="60">
        <f t="array" aca="1" ref="W499:W502" ca="1">TRANSPOSE(OFFSET($L$3, MATCH($R499 &amp; "/" &amp; W$2, $P$3:$P$5002, 0) - 1, 0, 1, $E$1))</f>
        <v>1.2065958401599415</v>
      </c>
      <c r="X499" s="60">
        <f t="array" aca="1" ref="X499:X502" ca="1">TRANSPOSE(OFFSET($L$3, MATCH($R499 &amp; "/" &amp; X$2, $P$3:$P$5002, 0) - 1, 0, 1, $E$1))</f>
        <v>-0.77402627869379381</v>
      </c>
      <c r="Y499" s="52">
        <f ca="1">$B$11 * EXP(($E$3 - $C$11^2/2) * Y$2 + $C$11*SQRT(Y$2)*T499)</f>
        <v>113.45603808672675</v>
      </c>
      <c r="Z499" s="52">
        <f ca="1">Y499 * EXP(($E$3 - $C$11^2/2) * (Z$2-Y$2) + $C$11*SQRT(Z$2-Y$2)*U499)</f>
        <v>176.48293720246062</v>
      </c>
      <c r="AA499" s="52">
        <f ca="1">Z499 * EXP(($E$3 - $C$11^2/2) * (AA$2-Z$2) + $C$11*SQRT(AA$2-Z$2)*V499)</f>
        <v>254.06805852800281</v>
      </c>
      <c r="AB499" s="52">
        <f ca="1">AA499 * EXP(($E$3 - $C$11^2/2) * (AB$2-AA$2) + $C$11*SQRT(AB$2-AA$2)*W499)</f>
        <v>366.71351499899993</v>
      </c>
      <c r="AC499" s="52">
        <f ca="1">AB499 * EXP(($E$3 - $C$11^2/2) * (AC$2-AB$2) + $C$11*SQRT(AC$2-AB$2)*X499)</f>
        <v>292.1808753209566</v>
      </c>
      <c r="AD499" s="47"/>
      <c r="AE499" s="3" t="s">
        <v>69</v>
      </c>
      <c r="AF499" s="20" cm="1">
        <f t="array" aca="1" ref="AF499" ca="1">MIN(Y499:Y502 / $D$11:$D$14)</f>
        <v>1.1203319041453272</v>
      </c>
      <c r="AG499" s="20" cm="1">
        <f t="array" aca="1" ref="AG499" ca="1">MIN(Z499:Z502 / $D$11:$D$14)</f>
        <v>0.81226600897701084</v>
      </c>
      <c r="AH499" s="20" cm="1">
        <f t="array" aca="1" ref="AH499" ca="1">MIN(AA499:AA502 / $D$11:$D$14)</f>
        <v>0.56317150168683827</v>
      </c>
      <c r="AI499" s="20" cm="1">
        <f t="array" aca="1" ref="AI499" ca="1">MIN(AB499:AB502 / $D$11:$D$14)</f>
        <v>0.42042009318230628</v>
      </c>
      <c r="AJ499" s="20" cm="1">
        <f t="array" aca="1" ref="AJ499" ca="1">MIN(AC499:AC502 / $D$11:$D$14)</f>
        <v>0.36914631260700093</v>
      </c>
      <c r="AK499" s="72">
        <f t="array" aca="1" ref="AK499" ca="1">SUMPRODUCT(AF500:AJ500, EXP(-$E$3*$AF$2:$AJ$2))</f>
        <v>105721.0809451906</v>
      </c>
      <c r="AL499" s="70">
        <f ca="1">MAX(AC500 - $D$11, 0) * EXP(-$E$2*$E$3)</f>
        <v>0</v>
      </c>
    </row>
    <row r="500" spans="7:38" ht="14.55" customHeight="1" x14ac:dyDescent="0.3">
      <c r="G500" s="3">
        <v>498</v>
      </c>
      <c r="H500" s="58">
        <v>-1.3283986686150964</v>
      </c>
      <c r="I500" s="58">
        <v>-1.618030403575373</v>
      </c>
      <c r="J500" s="58">
        <v>-1.5424092501683577</v>
      </c>
      <c r="K500" s="59">
        <v>-1.7146709904286432</v>
      </c>
      <c r="L500" s="60">
        <f t="array" ref="L500:O500">TRANSPOSE(MMULT(Option!$B$25:$E$28, TRANSPOSE(H500:K500)))</f>
        <v>-1.3283986686150964</v>
      </c>
      <c r="M500" s="60">
        <v>-2.0143088276708569</v>
      </c>
      <c r="N500" s="60">
        <v>-2.3097728544333429</v>
      </c>
      <c r="O500" s="60">
        <v>-2.7244632558006887</v>
      </c>
      <c r="P500" s="56" t="str">
        <f t="shared" si="566"/>
        <v>100/3</v>
      </c>
      <c r="R500" s="80"/>
      <c r="S500" s="3" t="s">
        <v>29</v>
      </c>
      <c r="T500" s="60">
        <f ca="1"/>
        <v>0.36931377093388451</v>
      </c>
      <c r="U500" s="60">
        <f ca="1"/>
        <v>-0.76089520061976945</v>
      </c>
      <c r="V500" s="60">
        <f ca="1"/>
        <v>-1.5723221573696091</v>
      </c>
      <c r="W500" s="60">
        <f ca="1"/>
        <v>-0.99109923204674288</v>
      </c>
      <c r="X500" s="60">
        <f ca="1"/>
        <v>-0.4502045222353982</v>
      </c>
      <c r="Y500" s="52">
        <f ca="1">$B$12 * EXP(($E$3 - $C$12^2/2) * Y$2 + $C$12*SQRT(Y$2)*T500)</f>
        <v>112.27647062064123</v>
      </c>
      <c r="Z500" s="52">
        <f ca="1">Y500 * EXP(($E$3 - $C$12^2/2) * (Z$2-Y$2) + $C$12*SQRT(Z$2-Y$2)*U500)</f>
        <v>89.809948754380798</v>
      </c>
      <c r="AA500" s="52">
        <f ca="1">Z500 * EXP(($E$3 - $C$12^2/2) * (AA$2-Z$2) + $C$12*SQRT(AA$2-Z$2)*V500)</f>
        <v>56.317150168683831</v>
      </c>
      <c r="AB500" s="52">
        <f ca="1">AA500 * EXP(($E$3 - $C$12^2/2) * (AB$2-AA$2) + $C$12*SQRT(AB$2-AA$2)*W500)</f>
        <v>42.042009318230626</v>
      </c>
      <c r="AC500" s="52">
        <f ca="1">AB500 * EXP(($E$3 - $C$12^2/2) * (AC$2-AB$2) + $C$12*SQRT(AC$2-AB$2)*X500)</f>
        <v>36.914631260700091</v>
      </c>
      <c r="AD500" s="47"/>
      <c r="AE500" s="3" t="s">
        <v>47</v>
      </c>
      <c r="AF500" s="64">
        <f t="shared" ref="AF500" ca="1" si="627">($B$5*AF502 + (1 + $B$6)*AF501)*$B$2</f>
        <v>15000</v>
      </c>
      <c r="AG500" s="64">
        <f t="shared" ref="AG500" ca="1" si="628">($B$5*AG502 + (1 + $B$6)*AG501)*$B$2</f>
        <v>15000</v>
      </c>
      <c r="AH500" s="64">
        <f t="shared" ref="AH500" ca="1" si="629">($B$5*AH502 + (1 + $B$6)*AH501)*$B$2</f>
        <v>0</v>
      </c>
      <c r="AI500" s="64">
        <f t="shared" ref="AI500" ca="1" si="630">($B$5*AI502 + (1 + $B$6)*AI501)*$B$2</f>
        <v>0</v>
      </c>
      <c r="AJ500" s="64" cm="1">
        <f t="array" aca="1" ref="AJ500" ca="1">($B$5*AJ502 + (1 + $B$6)*AJ501 + AND(NOT(AF501:AJ501)))*$B$2</f>
        <v>100000</v>
      </c>
      <c r="AK500" s="73"/>
      <c r="AL500" s="70"/>
    </row>
    <row r="501" spans="7:38" ht="14.55" customHeight="1" x14ac:dyDescent="0.3">
      <c r="G501" s="3">
        <v>499</v>
      </c>
      <c r="H501" s="58">
        <v>-0.14712729262348523</v>
      </c>
      <c r="I501" s="58">
        <v>-0.23291366984725245</v>
      </c>
      <c r="J501" s="58">
        <v>-0.18303595613977039</v>
      </c>
      <c r="K501" s="59">
        <v>-0.53406305351516747</v>
      </c>
      <c r="L501" s="60">
        <f t="array" ref="L501:O501">TRANSPOSE(MMULT(Option!$B$25:$E$28, TRANSPOSE(H501:K501)))</f>
        <v>-0.14712729262348523</v>
      </c>
      <c r="M501" s="60">
        <v>-0.2723198215423917</v>
      </c>
      <c r="N501" s="60">
        <v>-0.28060435527292782</v>
      </c>
      <c r="O501" s="60">
        <v>-0.61291126881358371</v>
      </c>
      <c r="P501" s="56" t="str">
        <f t="shared" si="566"/>
        <v>100/4</v>
      </c>
      <c r="R501" s="80"/>
      <c r="S501" s="3" t="s">
        <v>31</v>
      </c>
      <c r="T501" s="60">
        <f ca="1"/>
        <v>0.36208328130997508</v>
      </c>
      <c r="U501" s="60">
        <f ca="1"/>
        <v>-1.0885079319979658</v>
      </c>
      <c r="V501" s="60">
        <f ca="1"/>
        <v>-1.0060105465972682</v>
      </c>
      <c r="W501" s="60">
        <f ca="1"/>
        <v>0.69397477411637198</v>
      </c>
      <c r="X501" s="60">
        <f ca="1"/>
        <v>1.1512427219127914</v>
      </c>
      <c r="Y501" s="52">
        <f ca="1">$B$13 * EXP(($E$3 - $C$13^2/2) * Y$2 + $C$13*SQRT(Y$2)*T501)</f>
        <v>112.03319041453273</v>
      </c>
      <c r="Z501" s="52">
        <f ca="1">Y501 * EXP(($E$3 - $C$13^2/2) * (Z$2-Y$2) + $C$13*SQRT(Z$2-Y$2)*U501)</f>
        <v>81.22660089770109</v>
      </c>
      <c r="AA501" s="52">
        <f ca="1">Z501 * EXP(($E$3 - $C$13^2/2) * (AA$2-Z$2) + $C$13*SQRT(AA$2-Z$2)*V501)</f>
        <v>60.366820636951495</v>
      </c>
      <c r="AB501" s="52">
        <f ca="1">AA501 * EXP(($E$3 - $C$13^2/2) * (AB$2-AA$2) + $C$13*SQRT(AB$2-AA$2)*W501)</f>
        <v>74.711352789931723</v>
      </c>
      <c r="AC501" s="52">
        <f ca="1">AB501 * EXP(($E$3 - $C$13^2/2) * (AC$2-AB$2) + $C$13*SQRT(AC$2-AB$2)*X501)</f>
        <v>106.05998980787618</v>
      </c>
      <c r="AD501" s="47"/>
      <c r="AE501" s="3" t="s">
        <v>46</v>
      </c>
      <c r="AF501" s="52" t="b">
        <f t="shared" ref="AF501" ca="1" si="631">AF499 &gt;= $B$4</f>
        <v>0</v>
      </c>
      <c r="AG501" s="52" t="b">
        <f t="array" aca="1" ref="AG501" ca="1">AND(AG499 &gt;= $B$4, NOT(OR($AF501:AF501)))</f>
        <v>0</v>
      </c>
      <c r="AH501" s="52" t="b">
        <f t="array" aca="1" ref="AH501" ca="1">AND(AH499 &gt;= $B$4, NOT(OR($AF501:AG501)))</f>
        <v>0</v>
      </c>
      <c r="AI501" s="52" t="b">
        <f t="array" aca="1" ref="AI501" ca="1">AND(AI499 &gt;= $B$4, NOT(OR($AF501:AH501)))</f>
        <v>0</v>
      </c>
      <c r="AJ501" s="52" t="b">
        <f t="array" aca="1" ref="AJ501" ca="1">AND(AJ499 &gt;= $B$4, NOT(OR($AF501:AI501)))</f>
        <v>0</v>
      </c>
      <c r="AK501" s="73"/>
      <c r="AL501" s="70"/>
    </row>
    <row r="502" spans="7:38" ht="14.55" customHeight="1" x14ac:dyDescent="0.3">
      <c r="G502" s="3">
        <v>500</v>
      </c>
      <c r="H502" s="58">
        <v>0.10474809665763458</v>
      </c>
      <c r="I502" s="58">
        <v>2.2343868110427518</v>
      </c>
      <c r="J502" s="58">
        <v>0.16945986726752871</v>
      </c>
      <c r="K502" s="59">
        <v>-0.53865058667849564</v>
      </c>
      <c r="L502" s="60">
        <f t="array" ref="L502:O502">TRANSPOSE(MMULT(Option!$B$25:$E$28, TRANSPOSE(H502:K502)))</f>
        <v>0.10474809665763458</v>
      </c>
      <c r="M502" s="60">
        <v>2.0897485773459339</v>
      </c>
      <c r="N502" s="60">
        <v>0.77583735686071231</v>
      </c>
      <c r="O502" s="60">
        <v>0.19880142477963814</v>
      </c>
      <c r="P502" s="56" t="str">
        <f t="shared" si="566"/>
        <v>100/5</v>
      </c>
      <c r="R502" s="80"/>
      <c r="S502" s="3" t="s">
        <v>30</v>
      </c>
      <c r="T502" s="60">
        <f ca="1"/>
        <v>0.92019382483622936</v>
      </c>
      <c r="U502" s="60">
        <f ca="1"/>
        <v>-4.5938291671583531E-2</v>
      </c>
      <c r="V502" s="60">
        <f ca="1"/>
        <v>-2.0734481238481308</v>
      </c>
      <c r="W502" s="60">
        <f ca="1"/>
        <v>1.1462866877497007</v>
      </c>
      <c r="X502" s="60">
        <f ca="1"/>
        <v>-0.51019854378083318</v>
      </c>
      <c r="Y502" s="52">
        <f ca="1">$B$14 * EXP(($E$3 - $C$14^2/2) * Y$2 + $C$14*SQRT(Y$2)*T502)</f>
        <v>132.45306197752359</v>
      </c>
      <c r="Z502" s="52">
        <f ca="1">Y502 * EXP(($E$3 - $C$14^2/2) * (Z$2-Y$2) + $C$14*SQRT(Z$2-Y$2)*U502)</f>
        <v>131.29501918022808</v>
      </c>
      <c r="AA502" s="52">
        <f ca="1">Z502 * EXP(($E$3 - $C$14^2/2) * (AA$2-Z$2) + $C$14*SQRT(AA$2-Z$2)*V502)</f>
        <v>70.839192135924904</v>
      </c>
      <c r="AB502" s="52">
        <f ca="1">AA502 * EXP(($E$3 - $C$14^2/2) * (AB$2-AA$2) + $C$14*SQRT(AB$2-AA$2)*W502)</f>
        <v>100.4136761995546</v>
      </c>
      <c r="AC502" s="52">
        <f ca="1">AB502 * EXP(($E$3 - $C$14^2/2) * (AC$2-AB$2) + $C$14*SQRT(AC$2-AB$2)*X502)</f>
        <v>86.594720713624213</v>
      </c>
      <c r="AD502" s="47"/>
      <c r="AE502" s="3" t="s">
        <v>68</v>
      </c>
      <c r="AF502" s="52" t="b">
        <f ca="1">AND(AF499&gt;$B$3, NOT(OR($AF501:AF501)))</f>
        <v>1</v>
      </c>
      <c r="AG502" s="52" t="b">
        <f ca="1">AND(AG499&gt;$B$3, NOT(OR($AF501:AG501)))</f>
        <v>1</v>
      </c>
      <c r="AH502" s="52" t="b">
        <f ca="1">AND(AH499&gt;$B$3, NOT(OR($AF501:AH501)))</f>
        <v>0</v>
      </c>
      <c r="AI502" s="52" t="b">
        <f ca="1">AND(AI499&gt;$B$3, NOT(OR($AF501:AI501)))</f>
        <v>0</v>
      </c>
      <c r="AJ502" s="52" t="b">
        <f ca="1">AND(AJ499&gt;$B$3, NOT(OR($AF501:AJ501)))</f>
        <v>0</v>
      </c>
      <c r="AK502" s="74"/>
      <c r="AL502" s="70"/>
    </row>
    <row r="503" spans="7:38" ht="14.55" customHeight="1" x14ac:dyDescent="0.3">
      <c r="G503" s="3">
        <v>501</v>
      </c>
      <c r="H503" s="58">
        <v>-1.8284479198929711</v>
      </c>
      <c r="I503" s="58">
        <v>0.5839739653548518</v>
      </c>
      <c r="J503" s="58">
        <v>3.8572732963918471E-2</v>
      </c>
      <c r="K503" s="59">
        <v>-1.1543761516939257</v>
      </c>
      <c r="L503" s="60">
        <f t="array" ref="L503:O503">TRANSPOSE(MMULT(Option!$B$25:$E$28, TRANSPOSE(H503:K503)))</f>
        <v>-1.8284479198929711</v>
      </c>
      <c r="M503" s="60">
        <v>-0.19615818793276296</v>
      </c>
      <c r="N503" s="60">
        <v>-0.54458006832822858</v>
      </c>
      <c r="O503" s="60">
        <v>-1.5594789381524068</v>
      </c>
      <c r="P503" s="56" t="str">
        <f t="shared" si="566"/>
        <v>101/1</v>
      </c>
      <c r="R503" s="80">
        <v>126</v>
      </c>
      <c r="S503" s="3" t="s">
        <v>28</v>
      </c>
      <c r="T503" s="60">
        <f t="array" aca="1" ref="T503:T506" ca="1">TRANSPOSE(OFFSET($L$3, MATCH($R503 &amp; "/" &amp; T$2, $P$3:$P$5002, 0) - 1, 0, 1, $E$1))</f>
        <v>4.5113243165499264E-2</v>
      </c>
      <c r="U503" s="60">
        <f t="array" aca="1" ref="U503:U506" ca="1">TRANSPOSE(OFFSET($L$3, MATCH($R503 &amp; "/" &amp; U$2, $P$3:$P$5002, 0) - 1, 0, 1, $E$1))</f>
        <v>0.45270787134036605</v>
      </c>
      <c r="V503" s="60">
        <f t="array" aca="1" ref="V503:V506" ca="1">TRANSPOSE(OFFSET($L$3, MATCH($R503 &amp; "/" &amp; V$2, $P$3:$P$5002, 0) - 1, 0, 1, $E$1))</f>
        <v>0.78700931213120584</v>
      </c>
      <c r="W503" s="60">
        <f t="array" aca="1" ref="W503:W506" ca="1">TRANSPOSE(OFFSET($L$3, MATCH($R503 &amp; "/" &amp; W$2, $P$3:$P$5002, 0) - 1, 0, 1, $E$1))</f>
        <v>-0.44731139347578763</v>
      </c>
      <c r="X503" s="60">
        <f t="array" aca="1" ref="X503:X506" ca="1">TRANSPOSE(OFFSET($L$3, MATCH($R503 &amp; "/" &amp; X$2, $P$3:$P$5002, 0) - 1, 0, 1, $E$1))</f>
        <v>0.39190810756014316</v>
      </c>
      <c r="Y503" s="52">
        <f ca="1">$B$11 * EXP(($E$3 - $C$11^2/2) * Y$2 + $C$11*SQRT(Y$2)*T503)</f>
        <v>101.87067930562941</v>
      </c>
      <c r="Z503" s="52">
        <f ca="1">Y503 * EXP(($E$3 - $C$11^2/2) * (Z$2-Y$2) + $C$11*SQRT(Z$2-Y$2)*U503)</f>
        <v>117.27440379011351</v>
      </c>
      <c r="AA503" s="52">
        <f ca="1">Z503 * EXP(($E$3 - $C$11^2/2) * (AA$2-Z$2) + $C$11*SQRT(AA$2-Z$2)*V503)</f>
        <v>149.24948683557753</v>
      </c>
      <c r="AB503" s="52">
        <f ca="1">AA503 * EXP(($E$3 - $C$11^2/2) * (AB$2-AA$2) + $C$11*SQRT(AB$2-AA$2)*W503)</f>
        <v>131.16104193393593</v>
      </c>
      <c r="AC503" s="52">
        <f ca="1">AB503 * EXP(($E$3 - $C$11^2/2) * (AC$2-AB$2) + $C$11*SQRT(AC$2-AB$2)*X503)</f>
        <v>148.26457225707523</v>
      </c>
      <c r="AD503" s="47"/>
      <c r="AE503" s="3" t="s">
        <v>69</v>
      </c>
      <c r="AF503" s="20" cm="1">
        <f t="array" aca="1" ref="AF503" ca="1">MIN(Y503:Y506 / $D$11:$D$14)</f>
        <v>1.0187067930562941</v>
      </c>
      <c r="AG503" s="20" cm="1">
        <f t="array" aca="1" ref="AG503" ca="1">MIN(Z503:Z506 / $D$11:$D$14)</f>
        <v>1.1727440379011351</v>
      </c>
      <c r="AH503" s="20" cm="1">
        <f t="array" aca="1" ref="AH503" ca="1">MIN(AA503:AA506 / $D$11:$D$14)</f>
        <v>1.4924948683557753</v>
      </c>
      <c r="AI503" s="20" cm="1">
        <f t="array" aca="1" ref="AI503" ca="1">MIN(AB503:AB506 / $D$11:$D$14)</f>
        <v>1.3116104193393594</v>
      </c>
      <c r="AJ503" s="20" cm="1">
        <f t="array" aca="1" ref="AJ503" ca="1">MIN(AC503:AC506 / $D$11:$D$14)</f>
        <v>1.4826457225707523</v>
      </c>
      <c r="AK503" s="72">
        <f t="array" aca="1" ref="AK503" ca="1">SUMPRODUCT(AF504:AJ504, EXP(-$E$3*$AF$2:$AJ$2))</f>
        <v>118215.34016268118</v>
      </c>
      <c r="AL503" s="70">
        <f ca="1">MAX(AC504 - $D$11, 0) * EXP(-$E$2*$E$3)</f>
        <v>188.72440339921582</v>
      </c>
    </row>
    <row r="504" spans="7:38" ht="14.55" customHeight="1" x14ac:dyDescent="0.3">
      <c r="G504" s="3">
        <v>502</v>
      </c>
      <c r="H504" s="58">
        <v>1.6911200226268177</v>
      </c>
      <c r="I504" s="58">
        <v>-0.98817160584075914</v>
      </c>
      <c r="J504" s="58">
        <v>-0.19557289773819714</v>
      </c>
      <c r="K504" s="59">
        <v>-1.0053313659478387</v>
      </c>
      <c r="L504" s="60">
        <f t="array" ref="L504:O504">TRANSPOSE(MMULT(Option!$B$25:$E$28, TRANSPOSE(H504:K504)))</f>
        <v>1.6911200226268177</v>
      </c>
      <c r="M504" s="60">
        <v>-0.22922622762354194</v>
      </c>
      <c r="N504" s="60">
        <v>0.24591029677699103</v>
      </c>
      <c r="O504" s="60">
        <v>-0.48140232721952453</v>
      </c>
      <c r="P504" s="56" t="str">
        <f t="shared" si="566"/>
        <v>101/2</v>
      </c>
      <c r="R504" s="80"/>
      <c r="S504" s="3" t="s">
        <v>29</v>
      </c>
      <c r="T504" s="60">
        <f ca="1"/>
        <v>1.6978245775043053</v>
      </c>
      <c r="U504" s="60">
        <f ca="1"/>
        <v>0.42150979897907187</v>
      </c>
      <c r="V504" s="60">
        <f ca="1"/>
        <v>1.6543480954640972</v>
      </c>
      <c r="W504" s="60">
        <f ca="1"/>
        <v>-0.63103629982066056</v>
      </c>
      <c r="X504" s="60">
        <f ca="1"/>
        <v>0.8760072685955429</v>
      </c>
      <c r="Y504" s="52">
        <f ca="1">$B$12 * EXP(($E$3 - $C$12^2/2) * Y$2 + $C$12*SQRT(Y$2)*T504)</f>
        <v>167.25465968855198</v>
      </c>
      <c r="Z504" s="52">
        <f ca="1">Y504 * EXP(($E$3 - $C$12^2/2) * (Z$2-Y$2) + $C$12*SQRT(Z$2-Y$2)*U504)</f>
        <v>190.75130259204616</v>
      </c>
      <c r="AA504" s="52">
        <f ca="1">Z504 * EXP(($E$3 - $C$12^2/2) * (AA$2-Z$2) + $C$12*SQRT(AA$2-Z$2)*V504)</f>
        <v>314.90623491336396</v>
      </c>
      <c r="AB504" s="52">
        <f ca="1">AA504 * EXP(($E$3 - $C$12^2/2) * (AB$2-AA$2) + $C$12*SQRT(AB$2-AA$2)*W504)</f>
        <v>261.90033683307229</v>
      </c>
      <c r="AC504" s="52">
        <f ca="1">AB504 * EXP(($E$3 - $C$12^2/2) * (AC$2-AB$2) + $C$12*SQRT(AC$2-AB$2)*X504)</f>
        <v>342.32693071382351</v>
      </c>
      <c r="AD504" s="47"/>
      <c r="AE504" s="3" t="s">
        <v>47</v>
      </c>
      <c r="AF504" s="64">
        <f t="shared" ref="AF504" ca="1" si="632">($B$5*AF506 + (1 + $B$6)*AF505)*$B$2</f>
        <v>15000</v>
      </c>
      <c r="AG504" s="64">
        <f t="shared" ref="AG504" ca="1" si="633">($B$5*AG506 + (1 + $B$6)*AG505)*$B$2</f>
        <v>15000</v>
      </c>
      <c r="AH504" s="64">
        <f t="shared" ref="AH504" ca="1" si="634">($B$5*AH506 + (1 + $B$6)*AH505)*$B$2</f>
        <v>105000</v>
      </c>
      <c r="AI504" s="64">
        <f t="shared" ref="AI504" ca="1" si="635">($B$5*AI506 + (1 + $B$6)*AI505)*$B$2</f>
        <v>0</v>
      </c>
      <c r="AJ504" s="64" cm="1">
        <f t="array" aca="1" ref="AJ504" ca="1">($B$5*AJ506 + (1 + $B$6)*AJ505 + AND(NOT(AF505:AJ505)))*$B$2</f>
        <v>0</v>
      </c>
      <c r="AK504" s="73"/>
      <c r="AL504" s="70"/>
    </row>
    <row r="505" spans="7:38" ht="14.55" customHeight="1" x14ac:dyDescent="0.3">
      <c r="G505" s="3">
        <v>503</v>
      </c>
      <c r="H505" s="58">
        <v>-0.4056519138226089</v>
      </c>
      <c r="I505" s="58">
        <v>0.76667872540733795</v>
      </c>
      <c r="J505" s="58">
        <v>-0.26575129561379435</v>
      </c>
      <c r="K505" s="59">
        <v>-0.14721220529543724</v>
      </c>
      <c r="L505" s="60">
        <f t="array" ref="L505:O505">TRANSPOSE(MMULT(Option!$B$25:$E$28, TRANSPOSE(H505:K505)))</f>
        <v>-0.4056519138226089</v>
      </c>
      <c r="M505" s="60">
        <v>0.54041189304923432</v>
      </c>
      <c r="N505" s="60">
        <v>-0.19490918669049495</v>
      </c>
      <c r="O505" s="60">
        <v>-0.13943149157673257</v>
      </c>
      <c r="P505" s="56" t="str">
        <f t="shared" si="566"/>
        <v>101/3</v>
      </c>
      <c r="R505" s="80"/>
      <c r="S505" s="3" t="s">
        <v>31</v>
      </c>
      <c r="T505" s="60">
        <f ca="1"/>
        <v>1.7985740782786757</v>
      </c>
      <c r="U505" s="60">
        <f ca="1"/>
        <v>1.2576333425926585</v>
      </c>
      <c r="V505" s="60">
        <f ca="1"/>
        <v>1.5747600808384252</v>
      </c>
      <c r="W505" s="60">
        <f ca="1"/>
        <v>-0.16357783508573626</v>
      </c>
      <c r="X505" s="60">
        <f ca="1"/>
        <v>-0.69548455322561942</v>
      </c>
      <c r="Y505" s="52">
        <f ca="1">$B$13 * EXP(($E$3 - $C$13^2/2) * Y$2 + $C$13*SQRT(Y$2)*T505)</f>
        <v>172.38707931833883</v>
      </c>
      <c r="Z505" s="52">
        <f ca="1">Y505 * EXP(($E$3 - $C$13^2/2) * (Z$2-Y$2) + $C$13*SQRT(Z$2-Y$2)*U505)</f>
        <v>252.65689251526439</v>
      </c>
      <c r="AA505" s="52">
        <f ca="1">Z505 * EXP(($E$3 - $C$13^2/2) * (AA$2-Z$2) + $C$13*SQRT(AA$2-Z$2)*V505)</f>
        <v>407.26351645223025</v>
      </c>
      <c r="AB505" s="52">
        <f ca="1">AA505 * EXP(($E$3 - $C$13^2/2) * (AB$2-AA$2) + $C$13*SQRT(AB$2-AA$2)*W505)</f>
        <v>389.70384777285403</v>
      </c>
      <c r="AC505" s="52">
        <f ca="1">AB505 * EXP(($E$3 - $C$13^2/2) * (AC$2-AB$2) + $C$13*SQRT(AC$2-AB$2)*X505)</f>
        <v>317.90154248342503</v>
      </c>
      <c r="AD505" s="47"/>
      <c r="AE505" s="3" t="s">
        <v>46</v>
      </c>
      <c r="AF505" s="52" t="b">
        <f t="shared" ref="AF505" ca="1" si="636">AF503 &gt;= $B$4</f>
        <v>0</v>
      </c>
      <c r="AG505" s="52" t="b">
        <f t="array" aca="1" ref="AG505" ca="1">AND(AG503 &gt;= $B$4, NOT(OR($AF505:AF505)))</f>
        <v>0</v>
      </c>
      <c r="AH505" s="52" t="b">
        <f t="array" aca="1" ref="AH505" ca="1">AND(AH503 &gt;= $B$4, NOT(OR($AF505:AG505)))</f>
        <v>1</v>
      </c>
      <c r="AI505" s="52" t="b">
        <f t="array" aca="1" ref="AI505" ca="1">AND(AI503 &gt;= $B$4, NOT(OR($AF505:AH505)))</f>
        <v>0</v>
      </c>
      <c r="AJ505" s="52" t="b">
        <f t="array" aca="1" ref="AJ505" ca="1">AND(AJ503 &gt;= $B$4, NOT(OR($AF505:AI505)))</f>
        <v>0</v>
      </c>
      <c r="AK505" s="73"/>
      <c r="AL505" s="70"/>
    </row>
    <row r="506" spans="7:38" ht="14.55" customHeight="1" x14ac:dyDescent="0.3">
      <c r="G506" s="3">
        <v>504</v>
      </c>
      <c r="H506" s="58">
        <v>0.80758248222732176</v>
      </c>
      <c r="I506" s="58">
        <v>-0.71518557639994029</v>
      </c>
      <c r="J506" s="58">
        <v>-0.9981121157873315</v>
      </c>
      <c r="K506" s="59">
        <v>4.8597532558035915E-2</v>
      </c>
      <c r="L506" s="60">
        <f t="array" ref="L506:O506">TRANSPOSE(MMULT(Option!$B$25:$E$28, TRANSPOSE(H506:K506)))</f>
        <v>0.80758248222732176</v>
      </c>
      <c r="M506" s="60">
        <v>-0.33244541506774111</v>
      </c>
      <c r="N506" s="60">
        <v>-0.74089847018702426</v>
      </c>
      <c r="O506" s="60">
        <v>-1.7441648997839281E-2</v>
      </c>
      <c r="P506" s="56" t="str">
        <f t="shared" si="566"/>
        <v>101/4</v>
      </c>
      <c r="R506" s="80"/>
      <c r="S506" s="3" t="s">
        <v>30</v>
      </c>
      <c r="T506" s="60">
        <f ca="1"/>
        <v>0.34645077531193175</v>
      </c>
      <c r="U506" s="60">
        <f ca="1"/>
        <v>0.97363335054288924</v>
      </c>
      <c r="V506" s="60">
        <f ca="1"/>
        <v>8.2443094512432924E-2</v>
      </c>
      <c r="W506" s="60">
        <f ca="1"/>
        <v>1.2041338428744561</v>
      </c>
      <c r="X506" s="60">
        <f ca="1"/>
        <v>-0.19213838527985577</v>
      </c>
      <c r="Y506" s="52">
        <f ca="1">$B$14 * EXP(($E$3 - $C$14^2/2) * Y$2 + $C$14*SQRT(Y$2)*T506)</f>
        <v>111.50901265071789</v>
      </c>
      <c r="Z506" s="52">
        <f ca="1">Y506 * EXP(($E$3 - $C$14^2/2) * (Z$2-Y$2) + $C$14*SQRT(Z$2-Y$2)*U506)</f>
        <v>150.08404298252808</v>
      </c>
      <c r="AA506" s="52">
        <f ca="1">Z506 * EXP(($E$3 - $C$14^2/2) * (AA$2-Z$2) + $C$14*SQRT(AA$2-Z$2)*V506)</f>
        <v>154.61348417309756</v>
      </c>
      <c r="AB506" s="52">
        <f ca="1">AA506 * EXP(($E$3 - $C$14^2/2) * (AB$2-AA$2) + $C$14*SQRT(AB$2-AA$2)*W506)</f>
        <v>222.99927157179803</v>
      </c>
      <c r="AC506" s="52">
        <f ca="1">AB506 * EXP(($E$3 - $C$14^2/2) * (AC$2-AB$2) + $C$14*SQRT(AC$2-AB$2)*X506)</f>
        <v>211.5638807185137</v>
      </c>
      <c r="AD506" s="47"/>
      <c r="AE506" s="3" t="s">
        <v>68</v>
      </c>
      <c r="AF506" s="52" t="b">
        <f ca="1">AND(AF503&gt;$B$3, NOT(OR($AF505:AF505)))</f>
        <v>1</v>
      </c>
      <c r="AG506" s="52" t="b">
        <f ca="1">AND(AG503&gt;$B$3, NOT(OR($AF505:AG505)))</f>
        <v>1</v>
      </c>
      <c r="AH506" s="52" t="b">
        <f ca="1">AND(AH503&gt;$B$3, NOT(OR($AF505:AH505)))</f>
        <v>0</v>
      </c>
      <c r="AI506" s="52" t="b">
        <f ca="1">AND(AI503&gt;$B$3, NOT(OR($AF505:AI505)))</f>
        <v>0</v>
      </c>
      <c r="AJ506" s="52" t="b">
        <f ca="1">AND(AJ503&gt;$B$3, NOT(OR($AF505:AJ505)))</f>
        <v>0</v>
      </c>
      <c r="AK506" s="74"/>
      <c r="AL506" s="70"/>
    </row>
    <row r="507" spans="7:38" ht="14.55" customHeight="1" x14ac:dyDescent="0.3">
      <c r="G507" s="3">
        <v>505</v>
      </c>
      <c r="H507" s="58">
        <v>2.3693516677922548</v>
      </c>
      <c r="I507" s="58">
        <v>1.420250386738602</v>
      </c>
      <c r="J507" s="58">
        <v>-1.341806182472421</v>
      </c>
      <c r="K507" s="59">
        <v>-1.010607801110607</v>
      </c>
      <c r="L507" s="60">
        <f t="array" ref="L507:O507">TRANSPOSE(MMULT(Option!$B$25:$E$28, TRANSPOSE(H507:K507)))</f>
        <v>2.3693516677922548</v>
      </c>
      <c r="M507" s="60">
        <v>2.2494216477208919</v>
      </c>
      <c r="N507" s="60">
        <v>0.14112764249617626</v>
      </c>
      <c r="O507" s="60">
        <v>0.1923229517079097</v>
      </c>
      <c r="P507" s="56" t="str">
        <f t="shared" si="566"/>
        <v>101/5</v>
      </c>
      <c r="R507" s="80">
        <v>127</v>
      </c>
      <c r="S507" s="3" t="s">
        <v>28</v>
      </c>
      <c r="T507" s="60">
        <f t="array" aca="1" ref="T507:T510" ca="1">TRANSPOSE(OFFSET($L$3, MATCH($R507 &amp; "/" &amp; T$2, $P$3:$P$5002, 0) - 1, 0, 1, $E$1))</f>
        <v>-0.91118804246602503</v>
      </c>
      <c r="U507" s="60">
        <f t="array" aca="1" ref="U507:U510" ca="1">TRANSPOSE(OFFSET($L$3, MATCH($R507 &amp; "/" &amp; U$2, $P$3:$P$5002, 0) - 1, 0, 1, $E$1))</f>
        <v>-1.1032088070964996</v>
      </c>
      <c r="V507" s="60">
        <f t="array" aca="1" ref="V507:V510" ca="1">TRANSPOSE(OFFSET($L$3, MATCH($R507 &amp; "/" &amp; V$2, $P$3:$P$5002, 0) - 1, 0, 1, $E$1))</f>
        <v>-0.94446229696186423</v>
      </c>
      <c r="W507" s="60">
        <f t="array" aca="1" ref="W507:W510" ca="1">TRANSPOSE(OFFSET($L$3, MATCH($R507 &amp; "/" &amp; W$2, $P$3:$P$5002, 0) - 1, 0, 1, $E$1))</f>
        <v>0.97709358732922014</v>
      </c>
      <c r="X507" s="60">
        <f t="array" aca="1" ref="X507:X510" ca="1">TRANSPOSE(OFFSET($L$3, MATCH($R507 &amp; "/" &amp; X$2, $P$3:$P$5002, 0) - 1, 0, 1, $E$1))</f>
        <v>0.1621428429011435</v>
      </c>
      <c r="Y507" s="52">
        <f ca="1">$B$11 * EXP(($E$3 - $C$11^2/2) * Y$2 + $C$11*SQRT(Y$2)*T507)</f>
        <v>76.46352068022631</v>
      </c>
      <c r="Z507" s="52">
        <f ca="1">Y507 * EXP(($E$3 - $C$11^2/2) * (Z$2-Y$2) + $C$11*SQRT(Z$2-Y$2)*U507)</f>
        <v>55.193827761665851</v>
      </c>
      <c r="AA507" s="52">
        <f ca="1">Z507 * EXP(($E$3 - $C$11^2/2) * (AA$2-Z$2) + $C$11*SQRT(AA$2-Z$2)*V507)</f>
        <v>41.783956164293926</v>
      </c>
      <c r="AB507" s="52">
        <f ca="1">AA507 * EXP(($E$3 - $C$11^2/2) * (AB$2-AA$2) + $C$11*SQRT(AB$2-AA$2)*W507)</f>
        <v>56.296958929758695</v>
      </c>
      <c r="AC507" s="52">
        <f ca="1">AB507 * EXP(($E$3 - $C$11^2/2) * (AC$2-AB$2) + $C$11*SQRT(AC$2-AB$2)*X507)</f>
        <v>59.399355200538025</v>
      </c>
      <c r="AD507" s="47"/>
      <c r="AE507" s="3" t="s">
        <v>69</v>
      </c>
      <c r="AF507" s="20" cm="1">
        <f t="array" aca="1" ref="AF507" ca="1">MIN(Y507:Y510 / $D$11:$D$14)</f>
        <v>0.76463520680226305</v>
      </c>
      <c r="AG507" s="20" cm="1">
        <f t="array" aca="1" ref="AG507" ca="1">MIN(Z507:Z510 / $D$11:$D$14)</f>
        <v>0.55193827761665848</v>
      </c>
      <c r="AH507" s="20" cm="1">
        <f t="array" aca="1" ref="AH507" ca="1">MIN(AA507:AA510 / $D$11:$D$14)</f>
        <v>0.41783956164293928</v>
      </c>
      <c r="AI507" s="20" cm="1">
        <f t="array" aca="1" ref="AI507" ca="1">MIN(AB507:AB510 / $D$11:$D$14)</f>
        <v>0.562969589297587</v>
      </c>
      <c r="AJ507" s="20" cm="1">
        <f t="array" aca="1" ref="AJ507" ca="1">MIN(AC507:AC510 / $D$11:$D$14)</f>
        <v>0.59363476483564315</v>
      </c>
      <c r="AK507" s="72">
        <f t="array" aca="1" ref="AK507" ca="1">SUMPRODUCT(AF508:AJ508, EXP(-$E$3*$AF$2:$AJ$2))</f>
        <v>77880.078307140488</v>
      </c>
      <c r="AL507" s="70">
        <f ca="1">MAX(AC508 - $D$11, 0) * EXP(-$E$2*$E$3)</f>
        <v>0</v>
      </c>
    </row>
    <row r="508" spans="7:38" ht="14.55" customHeight="1" x14ac:dyDescent="0.3">
      <c r="G508" s="3">
        <v>506</v>
      </c>
      <c r="H508" s="58">
        <v>-0.82742966689222908</v>
      </c>
      <c r="I508" s="58">
        <v>-1.1319150397618123</v>
      </c>
      <c r="J508" s="58">
        <v>2.8819602961662407</v>
      </c>
      <c r="K508" s="59">
        <v>0.29023488589316249</v>
      </c>
      <c r="L508" s="60">
        <f t="array" ref="L508:O508">TRANSPOSE(MMULT(Option!$B$25:$E$28, TRANSPOSE(H508:K508)))</f>
        <v>-0.82742966689222908</v>
      </c>
      <c r="M508" s="60">
        <v>-1.3683891367503827</v>
      </c>
      <c r="N508" s="60">
        <v>1.9038779358963236</v>
      </c>
      <c r="O508" s="60">
        <v>0.1836665590612698</v>
      </c>
      <c r="P508" s="56" t="str">
        <f t="shared" si="566"/>
        <v>102/1</v>
      </c>
      <c r="R508" s="80"/>
      <c r="S508" s="3" t="s">
        <v>29</v>
      </c>
      <c r="T508" s="60">
        <f ca="1"/>
        <v>0.37104835584058393</v>
      </c>
      <c r="U508" s="60">
        <f ca="1"/>
        <v>-1.9284491977219289</v>
      </c>
      <c r="V508" s="60">
        <f ca="1"/>
        <v>-1.3616922471849002</v>
      </c>
      <c r="W508" s="60">
        <f ca="1"/>
        <v>1.7961831072356522</v>
      </c>
      <c r="X508" s="60">
        <f ca="1"/>
        <v>-0.38328300713104191</v>
      </c>
      <c r="Y508" s="52">
        <f ca="1">$B$12 * EXP(($E$3 - $C$12^2/2) * Y$2 + $C$12*SQRT(Y$2)*T508)</f>
        <v>112.33491174638147</v>
      </c>
      <c r="Z508" s="52">
        <f ca="1">Y508 * EXP(($E$3 - $C$12^2/2) * (Z$2-Y$2) + $C$12*SQRT(Z$2-Y$2)*U508)</f>
        <v>63.304089582617024</v>
      </c>
      <c r="AA508" s="52">
        <f ca="1">Z508 * EXP(($E$3 - $C$12^2/2) * (AA$2-Z$2) + $C$12*SQRT(AA$2-Z$2)*V508)</f>
        <v>42.285416341598719</v>
      </c>
      <c r="AB508" s="52">
        <f ca="1">AA508 * EXP(($E$3 - $C$12^2/2) * (AB$2-AA$2) + $C$12*SQRT(AB$2-AA$2)*W508)</f>
        <v>72.842326297598063</v>
      </c>
      <c r="AC508" s="52">
        <f ca="1">AB508 * EXP(($E$3 - $C$12^2/2) * (AC$2-AB$2) + $C$12*SQRT(AC$2-AB$2)*X508)</f>
        <v>65.255627604733647</v>
      </c>
      <c r="AD508" s="47"/>
      <c r="AE508" s="3" t="s">
        <v>47</v>
      </c>
      <c r="AF508" s="64">
        <f t="shared" ref="AF508" ca="1" si="637">($B$5*AF510 + (1 + $B$6)*AF509)*$B$2</f>
        <v>0</v>
      </c>
      <c r="AG508" s="64">
        <f t="shared" ref="AG508" ca="1" si="638">($B$5*AG510 + (1 + $B$6)*AG509)*$B$2</f>
        <v>0</v>
      </c>
      <c r="AH508" s="64">
        <f t="shared" ref="AH508" ca="1" si="639">($B$5*AH510 + (1 + $B$6)*AH509)*$B$2</f>
        <v>0</v>
      </c>
      <c r="AI508" s="64">
        <f t="shared" ref="AI508" ca="1" si="640">($B$5*AI510 + (1 + $B$6)*AI509)*$B$2</f>
        <v>0</v>
      </c>
      <c r="AJ508" s="64" cm="1">
        <f t="array" aca="1" ref="AJ508" ca="1">($B$5*AJ510 + (1 + $B$6)*AJ509 + AND(NOT(AF509:AJ509)))*$B$2</f>
        <v>100000</v>
      </c>
      <c r="AK508" s="73"/>
      <c r="AL508" s="70"/>
    </row>
    <row r="509" spans="7:38" ht="14.55" customHeight="1" x14ac:dyDescent="0.3">
      <c r="G509" s="3">
        <v>507</v>
      </c>
      <c r="H509" s="58">
        <v>-0.96987787584410468</v>
      </c>
      <c r="I509" s="58">
        <v>0.19525866578597581</v>
      </c>
      <c r="J509" s="58">
        <v>1.3152161241696556</v>
      </c>
      <c r="K509" s="59">
        <v>1.9120558141880379</v>
      </c>
      <c r="L509" s="60">
        <f t="array" ref="L509:O509">TRANSPOSE(MMULT(Option!$B$25:$E$28, TRANSPOSE(H509:K509)))</f>
        <v>-0.96987787584410468</v>
      </c>
      <c r="M509" s="60">
        <v>-0.20899362712557826</v>
      </c>
      <c r="N509" s="60">
        <v>0.81834713094831912</v>
      </c>
      <c r="O509" s="60">
        <v>1.5572702486597587</v>
      </c>
      <c r="P509" s="56" t="str">
        <f t="shared" si="566"/>
        <v>102/2</v>
      </c>
      <c r="R509" s="80"/>
      <c r="S509" s="3" t="s">
        <v>31</v>
      </c>
      <c r="T509" s="60">
        <f ca="1"/>
        <v>0.46461388866757386</v>
      </c>
      <c r="U509" s="60">
        <f ca="1"/>
        <v>-1.5351984887846453</v>
      </c>
      <c r="V509" s="60">
        <f ca="1"/>
        <v>-1.5980868242622617</v>
      </c>
      <c r="W509" s="60">
        <f ca="1"/>
        <v>0.86284891598701186</v>
      </c>
      <c r="X509" s="60">
        <f ca="1"/>
        <v>1.0542592465496062E-2</v>
      </c>
      <c r="Y509" s="52">
        <f ca="1">$B$13 * EXP(($E$3 - $C$13^2/2) * Y$2 + $C$13*SQRT(Y$2)*T509)</f>
        <v>115.53278616587028</v>
      </c>
      <c r="Z509" s="52">
        <f ca="1">Y509 * EXP(($E$3 - $C$13^2/2) * (Z$2-Y$2) + $C$13*SQRT(Z$2-Y$2)*U509)</f>
        <v>73.258538375185395</v>
      </c>
      <c r="AA509" s="52">
        <f ca="1">Z509 * EXP(($E$3 - $C$13^2/2) * (AA$2-Z$2) + $C$13*SQRT(AA$2-Z$2)*V509)</f>
        <v>45.584546141471428</v>
      </c>
      <c r="AB509" s="52">
        <f ca="1">AA509 * EXP(($E$3 - $C$13^2/2) * (AB$2-AA$2) + $C$13*SQRT(AB$2-AA$2)*W509)</f>
        <v>59.348297416235134</v>
      </c>
      <c r="AC509" s="52">
        <f ca="1">AB509 * EXP(($E$3 - $C$13^2/2) * (AC$2-AB$2) + $C$13*SQRT(AC$2-AB$2)*X509)</f>
        <v>59.834726984561257</v>
      </c>
      <c r="AD509" s="47"/>
      <c r="AE509" s="3" t="s">
        <v>46</v>
      </c>
      <c r="AF509" s="52" t="b">
        <f t="shared" ref="AF509" ca="1" si="641">AF507 &gt;= $B$4</f>
        <v>0</v>
      </c>
      <c r="AG509" s="52" t="b">
        <f t="array" aca="1" ref="AG509" ca="1">AND(AG507 &gt;= $B$4, NOT(OR($AF509:AF509)))</f>
        <v>0</v>
      </c>
      <c r="AH509" s="52" t="b">
        <f t="array" aca="1" ref="AH509" ca="1">AND(AH507 &gt;= $B$4, NOT(OR($AF509:AG509)))</f>
        <v>0</v>
      </c>
      <c r="AI509" s="52" t="b">
        <f t="array" aca="1" ref="AI509" ca="1">AND(AI507 &gt;= $B$4, NOT(OR($AF509:AH509)))</f>
        <v>0</v>
      </c>
      <c r="AJ509" s="52" t="b">
        <f t="array" aca="1" ref="AJ509" ca="1">AND(AJ507 &gt;= $B$4, NOT(OR($AF509:AI509)))</f>
        <v>0</v>
      </c>
      <c r="AK509" s="73"/>
      <c r="AL509" s="70"/>
    </row>
    <row r="510" spans="7:38" ht="14.55" customHeight="1" x14ac:dyDescent="0.3">
      <c r="G510" s="3">
        <v>508</v>
      </c>
      <c r="H510" s="58">
        <v>0.18369197445585606</v>
      </c>
      <c r="I510" s="58">
        <v>-1.1460135604549899</v>
      </c>
      <c r="J510" s="58">
        <v>-1.5026144858392971</v>
      </c>
      <c r="K510" s="59">
        <v>9.2426770412366716E-2</v>
      </c>
      <c r="L510" s="60">
        <f t="array" ref="L510:O510">TRANSPOSE(MMULT(Option!$B$25:$E$28, TRANSPOSE(H510:K510)))</f>
        <v>0.18369197445585606</v>
      </c>
      <c r="M510" s="60">
        <v>-0.97686198786382594</v>
      </c>
      <c r="N510" s="60">
        <v>-1.546381431540532</v>
      </c>
      <c r="O510" s="60">
        <v>-0.44075076360355142</v>
      </c>
      <c r="P510" s="56" t="str">
        <f t="shared" si="566"/>
        <v>102/3</v>
      </c>
      <c r="R510" s="80"/>
      <c r="S510" s="3" t="s">
        <v>30</v>
      </c>
      <c r="T510" s="60">
        <f ca="1"/>
        <v>0.71146429250339849</v>
      </c>
      <c r="U510" s="60">
        <f ca="1"/>
        <v>-1.8147272001336425</v>
      </c>
      <c r="V510" s="60">
        <f ca="1"/>
        <v>0.40106630031363211</v>
      </c>
      <c r="W510" s="60">
        <f ca="1"/>
        <v>0.2016175830074457</v>
      </c>
      <c r="X510" s="60">
        <f ca="1"/>
        <v>-1.3210577181778733</v>
      </c>
      <c r="Y510" s="52">
        <f ca="1">$B$14 * EXP(($E$3 - $C$14^2/2) * Y$2 + $C$14*SQRT(Y$2)*T510)</f>
        <v>124.41334801925817</v>
      </c>
      <c r="Z510" s="52">
        <f ca="1">Y510 * EXP(($E$3 - $C$14^2/2) * (Z$2-Y$2) + $C$14*SQRT(Z$2-Y$2)*U510)</f>
        <v>72.543857768479612</v>
      </c>
      <c r="AA510" s="52">
        <f ca="1">Z510 * EXP(($E$3 - $C$14^2/2) * (AA$2-Z$2) + $C$14*SQRT(AA$2-Z$2)*V510)</f>
        <v>82.229260328878013</v>
      </c>
      <c r="AB510" s="52">
        <f ca="1">AA510 * EXP(($E$3 - $C$14^2/2) * (AB$2-AA$2) + $C$14*SQRT(AB$2-AA$2)*W510)</f>
        <v>87.794291258763693</v>
      </c>
      <c r="AC510" s="52">
        <f ca="1">AB510 * EXP(($E$3 - $C$14^2/2) * (AC$2-AB$2) + $C$14*SQRT(AC$2-AB$2)*X510)</f>
        <v>59.363476483564313</v>
      </c>
      <c r="AD510" s="47"/>
      <c r="AE510" s="3" t="s">
        <v>68</v>
      </c>
      <c r="AF510" s="52" t="b">
        <f ca="1">AND(AF507&gt;$B$3, NOT(OR($AF509:AF509)))</f>
        <v>0</v>
      </c>
      <c r="AG510" s="52" t="b">
        <f ca="1">AND(AG507&gt;$B$3, NOT(OR($AF509:AG509)))</f>
        <v>0</v>
      </c>
      <c r="AH510" s="52" t="b">
        <f ca="1">AND(AH507&gt;$B$3, NOT(OR($AF509:AH509)))</f>
        <v>0</v>
      </c>
      <c r="AI510" s="52" t="b">
        <f ca="1">AND(AI507&gt;$B$3, NOT(OR($AF509:AI509)))</f>
        <v>0</v>
      </c>
      <c r="AJ510" s="52" t="b">
        <f ca="1">AND(AJ507&gt;$B$3, NOT(OR($AF509:AJ509)))</f>
        <v>0</v>
      </c>
      <c r="AK510" s="74"/>
      <c r="AL510" s="70"/>
    </row>
    <row r="511" spans="7:38" ht="14.55" customHeight="1" x14ac:dyDescent="0.3">
      <c r="G511" s="3">
        <v>509</v>
      </c>
      <c r="H511" s="58">
        <v>1.0941231784812808</v>
      </c>
      <c r="I511" s="58">
        <v>-0.63287391820776528</v>
      </c>
      <c r="J511" s="58">
        <v>1.8398851620038339</v>
      </c>
      <c r="K511" s="59">
        <v>-0.69437290554716746</v>
      </c>
      <c r="L511" s="60">
        <f t="array" ref="L511:O511">TRANSPOSE(MMULT(Option!$B$25:$E$28, TRANSPOSE(H511:K511)))</f>
        <v>1.0941231784812808</v>
      </c>
      <c r="M511" s="60">
        <v>-0.14238925571756272</v>
      </c>
      <c r="N511" s="60">
        <v>1.8879136353673096</v>
      </c>
      <c r="O511" s="60">
        <v>3.6407359490661428E-2</v>
      </c>
      <c r="P511" s="56" t="str">
        <f t="shared" si="566"/>
        <v>102/4</v>
      </c>
      <c r="R511" s="80">
        <v>128</v>
      </c>
      <c r="S511" s="3" t="s">
        <v>28</v>
      </c>
      <c r="T511" s="60">
        <f t="array" aca="1" ref="T511:T514" ca="1">TRANSPOSE(OFFSET($L$3, MATCH($R511 &amp; "/" &amp; T$2, $P$3:$P$5002, 0) - 1, 0, 1, $E$1))</f>
        <v>-8.0173181064640706E-2</v>
      </c>
      <c r="U511" s="60">
        <f t="array" aca="1" ref="U511:U514" ca="1">TRANSPOSE(OFFSET($L$3, MATCH($R511 &amp; "/" &amp; U$2, $P$3:$P$5002, 0) - 1, 0, 1, $E$1))</f>
        <v>-1.3062462576214131</v>
      </c>
      <c r="V511" s="60">
        <f t="array" aca="1" ref="V511:V514" ca="1">TRANSPOSE(OFFSET($L$3, MATCH($R511 &amp; "/" &amp; V$2, $P$3:$P$5002, 0) - 1, 0, 1, $E$1))</f>
        <v>0.84712967760807201</v>
      </c>
      <c r="W511" s="60">
        <f t="array" aca="1" ref="W511:W514" ca="1">TRANSPOSE(OFFSET($L$3, MATCH($R511 &amp; "/" &amp; W$2, $P$3:$P$5002, 0) - 1, 0, 1, $E$1))</f>
        <v>-1.0926241317213246</v>
      </c>
      <c r="X511" s="60">
        <f t="array" aca="1" ref="X511:X514" ca="1">TRANSPOSE(OFFSET($L$3, MATCH($R511 &amp; "/" &amp; X$2, $P$3:$P$5002, 0) - 1, 0, 1, $E$1))</f>
        <v>-0.42244160746676918</v>
      </c>
      <c r="Y511" s="52">
        <f ca="1">$B$11 * EXP(($E$3 - $C$11^2/2) * Y$2 + $C$11*SQRT(Y$2)*T511)</f>
        <v>98.112838706104085</v>
      </c>
      <c r="Z511" s="52">
        <f ca="1">Y511 * EXP(($E$3 - $C$11^2/2) * (Z$2-Y$2) + $C$11*SQRT(Z$2-Y$2)*U511)</f>
        <v>66.635958841274757</v>
      </c>
      <c r="AA511" s="52">
        <f ca="1">Z511 * EXP(($E$3 - $C$11^2/2) * (AA$2-Z$2) + $C$11*SQRT(AA$2-Z$2)*V511)</f>
        <v>86.347794050945723</v>
      </c>
      <c r="AB511" s="52">
        <f ca="1">AA511 * EXP(($E$3 - $C$11^2/2) * (AB$2-AA$2) + $C$11*SQRT(AB$2-AA$2)*W511)</f>
        <v>62.526847102356001</v>
      </c>
      <c r="AC511" s="52">
        <f ca="1">AB511 * EXP(($E$3 - $C$11^2/2) * (AC$2-AB$2) + $C$11*SQRT(AC$2-AB$2)*X511)</f>
        <v>55.360344594865069</v>
      </c>
      <c r="AD511" s="47"/>
      <c r="AE511" s="3" t="s">
        <v>69</v>
      </c>
      <c r="AF511" s="20" cm="1">
        <f t="array" aca="1" ref="AF511" ca="1">MIN(Y511:Y514 / $D$11:$D$14)</f>
        <v>0.49020794349667896</v>
      </c>
      <c r="AG511" s="20" cm="1">
        <f t="array" aca="1" ref="AG511" ca="1">MIN(Z511:Z514 / $D$11:$D$14)</f>
        <v>0.40767136865818437</v>
      </c>
      <c r="AH511" s="20" cm="1">
        <f t="array" aca="1" ref="AH511" ca="1">MIN(AA511:AA514 / $D$11:$D$14)</f>
        <v>0.35500771973126277</v>
      </c>
      <c r="AI511" s="20" cm="1">
        <f t="array" aca="1" ref="AI511" ca="1">MIN(AB511:AB514 / $D$11:$D$14)</f>
        <v>0.33560919894141733</v>
      </c>
      <c r="AJ511" s="20" cm="1">
        <f t="array" aca="1" ref="AJ511" ca="1">MIN(AC511:AC514 / $D$11:$D$14)</f>
        <v>0.20692926679542306</v>
      </c>
      <c r="AK511" s="72">
        <f t="array" aca="1" ref="AK511" ca="1">SUMPRODUCT(AF512:AJ512, EXP(-$E$3*$AF$2:$AJ$2))</f>
        <v>77880.078307140488</v>
      </c>
      <c r="AL511" s="70">
        <f ca="1">MAX(AC512 - $D$11, 0) * EXP(-$E$2*$E$3)</f>
        <v>0</v>
      </c>
    </row>
    <row r="512" spans="7:38" ht="14.55" customHeight="1" x14ac:dyDescent="0.3">
      <c r="G512" s="3">
        <v>510</v>
      </c>
      <c r="H512" s="58">
        <v>0.87933033069456701</v>
      </c>
      <c r="I512" s="58">
        <v>-0.57485718876692282</v>
      </c>
      <c r="J512" s="58">
        <v>1.400424316360007</v>
      </c>
      <c r="K512" s="59">
        <v>1.0853416532114641</v>
      </c>
      <c r="L512" s="60">
        <f t="array" ref="L512:O512">TRANSPOSE(MMULT(Option!$B$25:$E$28, TRANSPOSE(H512:K512)))</f>
        <v>0.87933033069456701</v>
      </c>
      <c r="M512" s="60">
        <v>-0.17513318398496147</v>
      </c>
      <c r="N512" s="60">
        <v>1.4312059580193404</v>
      </c>
      <c r="O512" s="60">
        <v>1.4039650874607104</v>
      </c>
      <c r="P512" s="56" t="str">
        <f t="shared" si="566"/>
        <v>102/5</v>
      </c>
      <c r="R512" s="80"/>
      <c r="S512" s="3" t="s">
        <v>29</v>
      </c>
      <c r="T512" s="60">
        <f ca="1"/>
        <v>-0.70937887127337762</v>
      </c>
      <c r="U512" s="60">
        <f ca="1"/>
        <v>-1.3074824861966827</v>
      </c>
      <c r="V512" s="60">
        <f ca="1"/>
        <v>-1.0229442120203922</v>
      </c>
      <c r="W512" s="60">
        <f ca="1"/>
        <v>-0.16804505315422807</v>
      </c>
      <c r="X512" s="60">
        <f ca="1"/>
        <v>-2.1267435454018973</v>
      </c>
      <c r="Y512" s="52">
        <f ca="1">$B$12 * EXP(($E$3 - $C$12^2/2) * Y$2 + $C$12*SQRT(Y$2)*T512)</f>
        <v>81.235839635031397</v>
      </c>
      <c r="Z512" s="52">
        <f ca="1">Y512 * EXP(($E$3 - $C$12^2/2) * (Z$2-Y$2) + $C$12*SQRT(Z$2-Y$2)*U512)</f>
        <v>55.15303515608921</v>
      </c>
      <c r="AA512" s="52">
        <f ca="1">Z512 * EXP(($E$3 - $C$12^2/2) * (AA$2-Z$2) + $C$12*SQRT(AA$2-Z$2)*V512)</f>
        <v>40.781498692319978</v>
      </c>
      <c r="AB512" s="52">
        <f ca="1">AA512 * EXP(($E$3 - $C$12^2/2) * (AB$2-AA$2) + $C$12*SQRT(AB$2-AA$2)*W512)</f>
        <v>38.970891637723604</v>
      </c>
      <c r="AC512" s="52">
        <f ca="1">AB512 * EXP(($E$3 - $C$12^2/2) * (AC$2-AB$2) + $C$12*SQRT(AC$2-AB$2)*X512)</f>
        <v>20.692926679542307</v>
      </c>
      <c r="AD512" s="47"/>
      <c r="AE512" s="3" t="s">
        <v>47</v>
      </c>
      <c r="AF512" s="64">
        <f t="shared" ref="AF512" ca="1" si="642">($B$5*AF514 + (1 + $B$6)*AF513)*$B$2</f>
        <v>0</v>
      </c>
      <c r="AG512" s="64">
        <f t="shared" ref="AG512" ca="1" si="643">($B$5*AG514 + (1 + $B$6)*AG513)*$B$2</f>
        <v>0</v>
      </c>
      <c r="AH512" s="64">
        <f t="shared" ref="AH512" ca="1" si="644">($B$5*AH514 + (1 + $B$6)*AH513)*$B$2</f>
        <v>0</v>
      </c>
      <c r="AI512" s="64">
        <f t="shared" ref="AI512" ca="1" si="645">($B$5*AI514 + (1 + $B$6)*AI513)*$B$2</f>
        <v>0</v>
      </c>
      <c r="AJ512" s="64" cm="1">
        <f t="array" aca="1" ref="AJ512" ca="1">($B$5*AJ514 + (1 + $B$6)*AJ513 + AND(NOT(AF513:AJ513)))*$B$2</f>
        <v>100000</v>
      </c>
      <c r="AK512" s="73"/>
      <c r="AL512" s="70"/>
    </row>
    <row r="513" spans="7:38" ht="14.55" customHeight="1" x14ac:dyDescent="0.3">
      <c r="G513" s="3">
        <v>511</v>
      </c>
      <c r="H513" s="58">
        <v>1.142422115138704</v>
      </c>
      <c r="I513" s="58">
        <v>2.527474220944538</v>
      </c>
      <c r="J513" s="58">
        <v>0.57173690582614689</v>
      </c>
      <c r="K513" s="59">
        <v>-1.2916497987809104</v>
      </c>
      <c r="L513" s="60">
        <f t="array" ref="L513:O513">TRANSPOSE(MMULT(Option!$B$25:$E$28, TRANSPOSE(H513:K513)))</f>
        <v>1.142422115138704</v>
      </c>
      <c r="M513" s="60">
        <v>2.7734372329610588</v>
      </c>
      <c r="N513" s="60">
        <v>1.6209792358927271</v>
      </c>
      <c r="O513" s="60">
        <v>0.12430576918543279</v>
      </c>
      <c r="P513" s="56" t="str">
        <f t="shared" si="566"/>
        <v>103/1</v>
      </c>
      <c r="R513" s="80"/>
      <c r="S513" s="3" t="s">
        <v>31</v>
      </c>
      <c r="T513" s="60">
        <f ca="1"/>
        <v>-2.3930853447194327</v>
      </c>
      <c r="U513" s="60">
        <f ca="1"/>
        <v>-0.63122764900538286</v>
      </c>
      <c r="V513" s="60">
        <f ca="1"/>
        <v>-0.47773948634614816</v>
      </c>
      <c r="W513" s="60">
        <f ca="1"/>
        <v>-0.20397383436716823</v>
      </c>
      <c r="X513" s="60">
        <f ca="1"/>
        <v>-0.64097440302689046</v>
      </c>
      <c r="Y513" s="52">
        <f ca="1">$B$13 * EXP(($E$3 - $C$13^2/2) * Y$2 + $C$13*SQRT(Y$2)*T513)</f>
        <v>49.020794349667895</v>
      </c>
      <c r="Z513" s="52">
        <f ca="1">Y513 * EXP(($E$3 - $C$13^2/2) * (Z$2-Y$2) + $C$13*SQRT(Z$2-Y$2)*U513)</f>
        <v>40.767136865818436</v>
      </c>
      <c r="AA513" s="52">
        <f ca="1">Z513 * EXP(($E$3 - $C$13^2/2) * (AA$2-Z$2) + $C$13*SQRT(AA$2-Z$2)*V513)</f>
        <v>35.500771973126277</v>
      </c>
      <c r="AB513" s="52">
        <f ca="1">AA513 * EXP(($E$3 - $C$13^2/2) * (AB$2-AA$2) + $C$13*SQRT(AB$2-AA$2)*W513)</f>
        <v>33.560919894141733</v>
      </c>
      <c r="AC513" s="52">
        <f ca="1">AB513 * EXP(($E$3 - $C$13^2/2) * (AC$2-AB$2) + $C$13*SQRT(AC$2-AB$2)*X513)</f>
        <v>27.828758676400849</v>
      </c>
      <c r="AD513" s="47"/>
      <c r="AE513" s="3" t="s">
        <v>46</v>
      </c>
      <c r="AF513" s="52" t="b">
        <f t="shared" ref="AF513" ca="1" si="646">AF511 &gt;= $B$4</f>
        <v>0</v>
      </c>
      <c r="AG513" s="52" t="b">
        <f t="array" aca="1" ref="AG513" ca="1">AND(AG511 &gt;= $B$4, NOT(OR($AF513:AF513)))</f>
        <v>0</v>
      </c>
      <c r="AH513" s="52" t="b">
        <f t="array" aca="1" ref="AH513" ca="1">AND(AH511 &gt;= $B$4, NOT(OR($AF513:AG513)))</f>
        <v>0</v>
      </c>
      <c r="AI513" s="52" t="b">
        <f t="array" aca="1" ref="AI513" ca="1">AND(AI511 &gt;= $B$4, NOT(OR($AF513:AH513)))</f>
        <v>0</v>
      </c>
      <c r="AJ513" s="52" t="b">
        <f t="array" aca="1" ref="AJ513" ca="1">AND(AJ511 &gt;= $B$4, NOT(OR($AF513:AI513)))</f>
        <v>0</v>
      </c>
      <c r="AK513" s="73"/>
      <c r="AL513" s="70"/>
    </row>
    <row r="514" spans="7:38" ht="14.55" customHeight="1" x14ac:dyDescent="0.3">
      <c r="G514" s="3">
        <v>512</v>
      </c>
      <c r="H514" s="58">
        <v>-1.2501307385177463</v>
      </c>
      <c r="I514" s="58">
        <v>0.43340635688263562</v>
      </c>
      <c r="J514" s="58">
        <v>0.4137892471901512</v>
      </c>
      <c r="K514" s="59">
        <v>-0.49982182315805124</v>
      </c>
      <c r="L514" s="60">
        <f t="array" ref="L514:O514">TRANSPOSE(MMULT(Option!$B$25:$E$28, TRANSPOSE(H514:K514)))</f>
        <v>-1.2501307385177463</v>
      </c>
      <c r="M514" s="60">
        <v>-0.10282880798915395</v>
      </c>
      <c r="N514" s="60">
        <v>-2.3124609564174448E-2</v>
      </c>
      <c r="O514" s="60">
        <v>-0.73381831688407884</v>
      </c>
      <c r="P514" s="56" t="str">
        <f t="shared" si="566"/>
        <v>103/2</v>
      </c>
      <c r="R514" s="80"/>
      <c r="S514" s="3" t="s">
        <v>30</v>
      </c>
      <c r="T514" s="60">
        <f ca="1"/>
        <v>-1.7696476311214009</v>
      </c>
      <c r="U514" s="60">
        <f ca="1"/>
        <v>-0.17103383143978046</v>
      </c>
      <c r="V514" s="60">
        <f ca="1"/>
        <v>-5.5258323997230907E-2</v>
      </c>
      <c r="W514" s="60">
        <f ca="1"/>
        <v>3.3286132982763506E-2</v>
      </c>
      <c r="X514" s="60">
        <f ca="1"/>
        <v>0.16268282429542258</v>
      </c>
      <c r="Y514" s="52">
        <f ca="1">$B$14 * EXP(($E$3 - $C$14^2/2) * Y$2 + $C$14*SQRT(Y$2)*T514)</f>
        <v>59.102657919127296</v>
      </c>
      <c r="Z514" s="52">
        <f ca="1">Y514 * EXP(($E$3 - $C$14^2/2) * (Z$2-Y$2) + $C$14*SQRT(Z$2-Y$2)*U514)</f>
        <v>56.42801455884802</v>
      </c>
      <c r="AA514" s="52">
        <f ca="1">Z514 * EXP(($E$3 - $C$14^2/2) * (AA$2-Z$2) + $C$14*SQRT(AA$2-Z$2)*V514)</f>
        <v>55.778486587599097</v>
      </c>
      <c r="AB514" s="52">
        <f ca="1">AA514 * EXP(($E$3 - $C$14^2/2) * (AB$2-AA$2) + $C$14*SQRT(AB$2-AA$2)*W514)</f>
        <v>56.620668699264371</v>
      </c>
      <c r="AC514" s="52">
        <f ca="1">AB514 * EXP(($E$3 - $C$14^2/2) * (AC$2-AB$2) + $C$14*SQRT(AC$2-AB$2)*X514)</f>
        <v>59.750582349783997</v>
      </c>
      <c r="AD514" s="47"/>
      <c r="AE514" s="3" t="s">
        <v>68</v>
      </c>
      <c r="AF514" s="52" t="b">
        <f ca="1">AND(AF511&gt;$B$3, NOT(OR($AF513:AF513)))</f>
        <v>0</v>
      </c>
      <c r="AG514" s="52" t="b">
        <f ca="1">AND(AG511&gt;$B$3, NOT(OR($AF513:AG513)))</f>
        <v>0</v>
      </c>
      <c r="AH514" s="52" t="b">
        <f ca="1">AND(AH511&gt;$B$3, NOT(OR($AF513:AH513)))</f>
        <v>0</v>
      </c>
      <c r="AI514" s="52" t="b">
        <f ca="1">AND(AI511&gt;$B$3, NOT(OR($AF513:AI513)))</f>
        <v>0</v>
      </c>
      <c r="AJ514" s="52" t="b">
        <f ca="1">AND(AJ511&gt;$B$3, NOT(OR($AF513:AJ513)))</f>
        <v>0</v>
      </c>
      <c r="AK514" s="74"/>
      <c r="AL514" s="70"/>
    </row>
    <row r="515" spans="7:38" ht="14.55" customHeight="1" x14ac:dyDescent="0.3">
      <c r="G515" s="3">
        <v>513</v>
      </c>
      <c r="H515" s="58">
        <v>-0.14160957261491824</v>
      </c>
      <c r="I515" s="58">
        <v>0.15818829869090034</v>
      </c>
      <c r="J515" s="58">
        <v>-1.1310310058507338</v>
      </c>
      <c r="K515" s="59">
        <v>1.938003144339161</v>
      </c>
      <c r="L515" s="60">
        <f t="array" ref="L515:O515">TRANSPOSE(MMULT(Option!$B$25:$E$28, TRANSPOSE(H515:K515)))</f>
        <v>-0.14160957261491824</v>
      </c>
      <c r="M515" s="60">
        <v>8.8338141515499624E-2</v>
      </c>
      <c r="N515" s="60">
        <v>-1.0086163258906538</v>
      </c>
      <c r="O515" s="60">
        <v>1.4236316847058181</v>
      </c>
      <c r="P515" s="56" t="str">
        <f t="shared" si="566"/>
        <v>103/3</v>
      </c>
      <c r="R515" s="80">
        <v>129</v>
      </c>
      <c r="S515" s="3" t="s">
        <v>28</v>
      </c>
      <c r="T515" s="60">
        <f t="array" aca="1" ref="T515:T518" ca="1">TRANSPOSE(OFFSET($L$3, MATCH($R515 &amp; "/" &amp; T$2, $P$3:$P$5002, 0) - 1, 0, 1, $E$1))</f>
        <v>0.89353204235022299</v>
      </c>
      <c r="U515" s="60">
        <f t="array" aca="1" ref="U515:U518" ca="1">TRANSPOSE(OFFSET($L$3, MATCH($R515 &amp; "/" &amp; U$2, $P$3:$P$5002, 0) - 1, 0, 1, $E$1))</f>
        <v>2.2305483625063567</v>
      </c>
      <c r="V515" s="60">
        <f t="array" aca="1" ref="V515:V518" ca="1">TRANSPOSE(OFFSET($L$3, MATCH($R515 &amp; "/" &amp; V$2, $P$3:$P$5002, 0) - 1, 0, 1, $E$1))</f>
        <v>-1.9413410394056783</v>
      </c>
      <c r="W515" s="60">
        <f t="array" aca="1" ref="W515:W518" ca="1">TRANSPOSE(OFFSET($L$3, MATCH($R515 &amp; "/" &amp; W$2, $P$3:$P$5002, 0) - 1, 0, 1, $E$1))</f>
        <v>0.55623374819318616</v>
      </c>
      <c r="X515" s="60">
        <f t="array" aca="1" ref="X515:X518" ca="1">TRANSPOSE(OFFSET($L$3, MATCH($R515 &amp; "/" &amp; X$2, $P$3:$P$5002, 0) - 1, 0, 1, $E$1))</f>
        <v>0.56108543941475175</v>
      </c>
      <c r="Y515" s="52">
        <f ca="1">$B$11 * EXP(($E$3 - $C$11^2/2) * Y$2 + $C$11*SQRT(Y$2)*T515)</f>
        <v>131.39785723071546</v>
      </c>
      <c r="Z515" s="52">
        <f ca="1">Y515 * EXP(($E$3 - $C$11^2/2) * (Z$2-Y$2) + $C$11*SQRT(Z$2-Y$2)*U515)</f>
        <v>257.85419962376636</v>
      </c>
      <c r="AA515" s="52">
        <f ca="1">Z515 * EXP(($E$3 - $C$11^2/2) * (AA$2-Z$2) + $C$11*SQRT(AA$2-Z$2)*V515)</f>
        <v>144.74766652870355</v>
      </c>
      <c r="AB515" s="52">
        <f ca="1">AA515 * EXP(($E$3 - $C$11^2/2) * (AB$2-AA$2) + $C$11*SQRT(AB$2-AA$2)*W515)</f>
        <v>171.89126902407827</v>
      </c>
      <c r="AC515" s="52">
        <f ca="1">AB515 * EXP(($E$3 - $C$11^2/2) * (AC$2-AB$2) + $C$11*SQRT(AC$2-AB$2)*X515)</f>
        <v>204.42225905888631</v>
      </c>
      <c r="AD515" s="47"/>
      <c r="AE515" s="3" t="s">
        <v>69</v>
      </c>
      <c r="AF515" s="20" cm="1">
        <f t="array" aca="1" ref="AF515" ca="1">MIN(Y515:Y518 / $D$11:$D$14)</f>
        <v>0.96810259559922007</v>
      </c>
      <c r="AG515" s="20" cm="1">
        <f t="array" aca="1" ref="AG515" ca="1">MIN(Z515:Z518 / $D$11:$D$14)</f>
        <v>1.1730878081813485</v>
      </c>
      <c r="AH515" s="20" cm="1">
        <f t="array" aca="1" ref="AH515" ca="1">MIN(AA515:AA518 / $D$11:$D$14)</f>
        <v>1.1014724010214707</v>
      </c>
      <c r="AI515" s="20" cm="1">
        <f t="array" aca="1" ref="AI515" ca="1">MIN(AB515:AB518 / $D$11:$D$14)</f>
        <v>1.4614508806244551</v>
      </c>
      <c r="AJ515" s="20" cm="1">
        <f t="array" aca="1" ref="AJ515" ca="1">MIN(AC515:AC518 / $D$11:$D$14)</f>
        <v>1.4442546821908349</v>
      </c>
      <c r="AK515" s="72">
        <f t="array" aca="1" ref="AK515" ca="1">SUMPRODUCT(AF516:AJ516, EXP(-$E$3*$AF$2:$AJ$2))</f>
        <v>126718.35135761407</v>
      </c>
      <c r="AL515" s="70">
        <f ca="1">MAX(AC516 - $D$11, 0) * EXP(-$E$2*$E$3)</f>
        <v>34.598589437336031</v>
      </c>
    </row>
    <row r="516" spans="7:38" ht="14.55" customHeight="1" x14ac:dyDescent="0.3">
      <c r="G516" s="3">
        <v>514</v>
      </c>
      <c r="H516" s="58">
        <v>1.4148871834730676</v>
      </c>
      <c r="I516" s="58">
        <v>-0.59811085839341871</v>
      </c>
      <c r="J516" s="58">
        <v>1.1574401580090756</v>
      </c>
      <c r="K516" s="59">
        <v>-0.53265902015555722</v>
      </c>
      <c r="L516" s="60">
        <f t="array" ref="L516:O516">TRANSPOSE(MMULT(Option!$B$25:$E$28, TRANSPOSE(H516:K516)))</f>
        <v>1.4148871834730676</v>
      </c>
      <c r="M516" s="60">
        <v>1.7777216876656232E-2</v>
      </c>
      <c r="N516" s="60">
        <v>1.4259240269853637</v>
      </c>
      <c r="O516" s="60">
        <v>0.17909993947299663</v>
      </c>
      <c r="P516" s="56" t="str">
        <f t="shared" ref="P516:P579" si="647">(QUOTIENT(G516 - 1, $E$2) + 1) &amp; "/" &amp; MOD(G516 -1, $E$2) + 1</f>
        <v>103/4</v>
      </c>
      <c r="R516" s="80"/>
      <c r="S516" s="3" t="s">
        <v>29</v>
      </c>
      <c r="T516" s="60">
        <f ca="1"/>
        <v>1.6223756240560134</v>
      </c>
      <c r="U516" s="60">
        <f ca="1"/>
        <v>0.77861512696499502</v>
      </c>
      <c r="V516" s="60">
        <f ca="1"/>
        <v>-1.3064036005791899</v>
      </c>
      <c r="W516" s="60">
        <f ca="1"/>
        <v>0.10351183664529677</v>
      </c>
      <c r="X516" s="60">
        <f ca="1"/>
        <v>-5.6120994996677026E-2</v>
      </c>
      <c r="Y516" s="52">
        <f ca="1">$B$12 * EXP(($E$3 - $C$12^2/2) * Y$2 + $C$12*SQRT(Y$2)*T516)</f>
        <v>163.51142624809535</v>
      </c>
      <c r="Z516" s="52">
        <f ca="1">Y516 * EXP(($E$3 - $C$12^2/2) * (Z$2-Y$2) + $C$12*SQRT(Z$2-Y$2)*U516)</f>
        <v>207.56974658117241</v>
      </c>
      <c r="AA516" s="52">
        <f ca="1">Z516 * EXP(($E$3 - $C$12^2/2) * (AA$2-Z$2) + $C$12*SQRT(AA$2-Z$2)*V516)</f>
        <v>140.96989135979192</v>
      </c>
      <c r="AB516" s="52">
        <f ca="1">AA516 * EXP(($E$3 - $C$12^2/2) * (AB$2-AA$2) + $C$12*SQRT(AB$2-AA$2)*W516)</f>
        <v>146.1450880624455</v>
      </c>
      <c r="AC516" s="52">
        <f ca="1">AB516 * EXP(($E$3 - $C$12^2/2) * (AC$2-AB$2) + $C$12*SQRT(AC$2-AB$2)*X516)</f>
        <v>144.42546821908348</v>
      </c>
      <c r="AD516" s="47"/>
      <c r="AE516" s="3" t="s">
        <v>47</v>
      </c>
      <c r="AF516" s="64">
        <f t="shared" ref="AF516" ca="1" si="648">($B$5*AF518 + (1 + $B$6)*AF517)*$B$2</f>
        <v>15000</v>
      </c>
      <c r="AG516" s="64">
        <f t="shared" ref="AG516" ca="1" si="649">($B$5*AG518 + (1 + $B$6)*AG517)*$B$2</f>
        <v>15000</v>
      </c>
      <c r="AH516" s="64">
        <f t="shared" ref="AH516" ca="1" si="650">($B$5*AH518 + (1 + $B$6)*AH517)*$B$2</f>
        <v>15000</v>
      </c>
      <c r="AI516" s="64">
        <f t="shared" ref="AI516" ca="1" si="651">($B$5*AI518 + (1 + $B$6)*AI517)*$B$2</f>
        <v>105000</v>
      </c>
      <c r="AJ516" s="64" cm="1">
        <f t="array" aca="1" ref="AJ516" ca="1">($B$5*AJ518 + (1 + $B$6)*AJ517 + AND(NOT(AF517:AJ517)))*$B$2</f>
        <v>0</v>
      </c>
      <c r="AK516" s="73"/>
      <c r="AL516" s="70"/>
    </row>
    <row r="517" spans="7:38" ht="14.55" customHeight="1" x14ac:dyDescent="0.3">
      <c r="G517" s="3">
        <v>515</v>
      </c>
      <c r="H517" s="58">
        <v>2.5658218452524824</v>
      </c>
      <c r="I517" s="58">
        <v>0.1743906316990132</v>
      </c>
      <c r="J517" s="58">
        <v>1.0597975562653525</v>
      </c>
      <c r="K517" s="59">
        <v>-1.1387908334695587</v>
      </c>
      <c r="L517" s="60">
        <f t="array" ref="L517:O517">TRANSPOSE(MMULT(Option!$B$25:$E$28, TRANSPOSE(H517:K517)))</f>
        <v>2.5658218452524824</v>
      </c>
      <c r="M517" s="60">
        <v>1.1861603921513715</v>
      </c>
      <c r="N517" s="60">
        <v>2.0028257861955607</v>
      </c>
      <c r="O517" s="60">
        <v>0.30364401984197709</v>
      </c>
      <c r="P517" s="56" t="str">
        <f t="shared" si="647"/>
        <v>103/5</v>
      </c>
      <c r="R517" s="80"/>
      <c r="S517" s="3" t="s">
        <v>31</v>
      </c>
      <c r="T517" s="60">
        <f ca="1"/>
        <v>0.9555797182400112</v>
      </c>
      <c r="U517" s="60">
        <f ca="1"/>
        <v>1.0939673620146635</v>
      </c>
      <c r="V517" s="60">
        <f ca="1"/>
        <v>-0.92303346683263521</v>
      </c>
      <c r="W517" s="60">
        <f ca="1"/>
        <v>0.23940242126952493</v>
      </c>
      <c r="X517" s="60">
        <f ca="1"/>
        <v>-7.3543834094088406E-2</v>
      </c>
      <c r="Y517" s="52">
        <f ca="1">$B$13 * EXP(($E$3 - $C$13^2/2) * Y$2 + $C$13*SQRT(Y$2)*T517)</f>
        <v>133.86664280502717</v>
      </c>
      <c r="Z517" s="52">
        <f ca="1">Y517 * EXP(($E$3 - $C$13^2/2) * (Z$2-Y$2) + $C$13*SQRT(Z$2-Y$2)*U517)</f>
        <v>186.79921250324955</v>
      </c>
      <c r="AA517" s="52">
        <f ca="1">Z517 * EXP(($E$3 - $C$13^2/2) * (AA$2-Z$2) + $C$13*SQRT(AA$2-Z$2)*V517)</f>
        <v>142.32657912990626</v>
      </c>
      <c r="AB517" s="52">
        <f ca="1">AA517 * EXP(($E$3 - $C$13^2/2) * (AB$2-AA$2) + $C$13*SQRT(AB$2-AA$2)*W517)</f>
        <v>153.6911388127449</v>
      </c>
      <c r="AC517" s="52">
        <f ca="1">AB517 * EXP(($E$3 - $C$13^2/2) * (AC$2-AB$2) + $C$13*SQRT(AC$2-AB$2)*X517)</f>
        <v>151.09093078005768</v>
      </c>
      <c r="AD517" s="47"/>
      <c r="AE517" s="3" t="s">
        <v>46</v>
      </c>
      <c r="AF517" s="52" t="b">
        <f t="shared" ref="AF517" ca="1" si="652">AF515 &gt;= $B$4</f>
        <v>0</v>
      </c>
      <c r="AG517" s="52" t="b">
        <f t="array" aca="1" ref="AG517" ca="1">AND(AG515 &gt;= $B$4, NOT(OR($AF517:AF517)))</f>
        <v>0</v>
      </c>
      <c r="AH517" s="52" t="b">
        <f t="array" aca="1" ref="AH517" ca="1">AND(AH515 &gt;= $B$4, NOT(OR($AF517:AG517)))</f>
        <v>0</v>
      </c>
      <c r="AI517" s="52" t="b">
        <f t="array" aca="1" ref="AI517" ca="1">AND(AI515 &gt;= $B$4, NOT(OR($AF517:AH517)))</f>
        <v>1</v>
      </c>
      <c r="AJ517" s="52" t="b">
        <f t="array" aca="1" ref="AJ517" ca="1">AND(AJ515 &gt;= $B$4, NOT(OR($AF517:AI517)))</f>
        <v>0</v>
      </c>
      <c r="AK517" s="73"/>
      <c r="AL517" s="70"/>
    </row>
    <row r="518" spans="7:38" ht="14.55" customHeight="1" x14ac:dyDescent="0.3">
      <c r="G518" s="3">
        <v>516</v>
      </c>
      <c r="H518" s="58">
        <v>-1.5439764794458083E-2</v>
      </c>
      <c r="I518" s="58">
        <v>-0.90414974690995897</v>
      </c>
      <c r="J518" s="58">
        <v>0.16539501111748922</v>
      </c>
      <c r="K518" s="59">
        <v>-1.2465499174057988</v>
      </c>
      <c r="L518" s="60">
        <f t="array" ref="L518:O518">TRANSPOSE(MMULT(Option!$B$25:$E$28, TRANSPOSE(H518:K518)))</f>
        <v>-1.5439764794458083E-2</v>
      </c>
      <c r="M518" s="60">
        <v>-0.83484283687579364</v>
      </c>
      <c r="N518" s="60">
        <v>-9.7669783118107395E-2</v>
      </c>
      <c r="O518" s="60">
        <v>-1.2781376595080769</v>
      </c>
      <c r="P518" s="56" t="str">
        <f t="shared" si="647"/>
        <v>104/1</v>
      </c>
      <c r="R518" s="80"/>
      <c r="S518" s="3" t="s">
        <v>30</v>
      </c>
      <c r="T518" s="60">
        <f ca="1"/>
        <v>-0.124724033775095</v>
      </c>
      <c r="U518" s="60">
        <f ca="1"/>
        <v>0.62352211595591156</v>
      </c>
      <c r="V518" s="60">
        <f ca="1"/>
        <v>-0.22663864507116416</v>
      </c>
      <c r="W518" s="60">
        <f ca="1"/>
        <v>1.7152416254381488</v>
      </c>
      <c r="X518" s="60">
        <f ca="1"/>
        <v>-0.57119583791064765</v>
      </c>
      <c r="Y518" s="52">
        <f ca="1">$B$14 * EXP(($E$3 - $C$14^2/2) * Y$2 + $C$14*SQRT(Y$2)*T518)</f>
        <v>96.810259559922002</v>
      </c>
      <c r="Z518" s="52">
        <f ca="1">Y518 * EXP(($E$3 - $C$14^2/2) * (Z$2-Y$2) + $C$14*SQRT(Z$2-Y$2)*U518)</f>
        <v>117.30878081813485</v>
      </c>
      <c r="AA518" s="52">
        <f ca="1">Z518 * EXP(($E$3 - $C$14^2/2) * (AA$2-Z$2) + $C$14*SQRT(AA$2-Z$2)*V518)</f>
        <v>110.14724010214708</v>
      </c>
      <c r="AB518" s="52">
        <f ca="1">AA518 * EXP(($E$3 - $C$14^2/2) * (AB$2-AA$2) + $C$14*SQRT(AB$2-AA$2)*W518)</f>
        <v>185.19151480085998</v>
      </c>
      <c r="AC518" s="52">
        <f ca="1">AB518 * EXP(($E$3 - $C$14^2/2) * (AC$2-AB$2) + $C$14*SQRT(AC$2-AB$2)*X518)</f>
        <v>156.80950949693846</v>
      </c>
      <c r="AD518" s="47"/>
      <c r="AE518" s="3" t="s">
        <v>68</v>
      </c>
      <c r="AF518" s="52" t="b">
        <f ca="1">AND(AF515&gt;$B$3, NOT(OR($AF517:AF517)))</f>
        <v>1</v>
      </c>
      <c r="AG518" s="52" t="b">
        <f ca="1">AND(AG515&gt;$B$3, NOT(OR($AF517:AG517)))</f>
        <v>1</v>
      </c>
      <c r="AH518" s="52" t="b">
        <f ca="1">AND(AH515&gt;$B$3, NOT(OR($AF517:AH517)))</f>
        <v>1</v>
      </c>
      <c r="AI518" s="52" t="b">
        <f ca="1">AND(AI515&gt;$B$3, NOT(OR($AF517:AI517)))</f>
        <v>0</v>
      </c>
      <c r="AJ518" s="52" t="b">
        <f ca="1">AND(AJ515&gt;$B$3, NOT(OR($AF517:AJ517)))</f>
        <v>0</v>
      </c>
      <c r="AK518" s="74"/>
      <c r="AL518" s="70"/>
    </row>
    <row r="519" spans="7:38" ht="14.55" customHeight="1" x14ac:dyDescent="0.3">
      <c r="G519" s="3">
        <v>517</v>
      </c>
      <c r="H519" s="58">
        <v>-0.51284057528847271</v>
      </c>
      <c r="I519" s="58">
        <v>1.2859696878847109</v>
      </c>
      <c r="J519" s="58">
        <v>-0.76500787205908916</v>
      </c>
      <c r="K519" s="59">
        <v>0.26040322405787902</v>
      </c>
      <c r="L519" s="60">
        <f t="array" ref="L519:O519">TRANSPOSE(MMULT(Option!$B$25:$E$28, TRANSPOSE(H519:K519)))</f>
        <v>-0.51284057528847271</v>
      </c>
      <c r="M519" s="60">
        <v>0.97347445711469571</v>
      </c>
      <c r="N519" s="60">
        <v>-0.54030443381202253</v>
      </c>
      <c r="O519" s="60">
        <v>0.20529143137589137</v>
      </c>
      <c r="P519" s="56" t="str">
        <f t="shared" si="647"/>
        <v>104/2</v>
      </c>
      <c r="R519" s="80">
        <v>130</v>
      </c>
      <c r="S519" s="3" t="s">
        <v>28</v>
      </c>
      <c r="T519" s="60">
        <f t="array" aca="1" ref="T519:T522" ca="1">TRANSPOSE(OFFSET($L$3, MATCH($R519 &amp; "/" &amp; T$2, $P$3:$P$5002, 0) - 1, 0, 1, $E$1))</f>
        <v>-1.5201036062152045</v>
      </c>
      <c r="U519" s="60">
        <f t="array" aca="1" ref="U519:U522" ca="1">TRANSPOSE(OFFSET($L$3, MATCH($R519 &amp; "/" &amp; U$2, $P$3:$P$5002, 0) - 1, 0, 1, $E$1))</f>
        <v>1.1491721264928492E-2</v>
      </c>
      <c r="V519" s="60">
        <f t="array" aca="1" ref="V519:V522" ca="1">TRANSPOSE(OFFSET($L$3, MATCH($R519 &amp; "/" &amp; V$2, $P$3:$P$5002, 0) - 1, 0, 1, $E$1))</f>
        <v>0.60476691795166282</v>
      </c>
      <c r="W519" s="60">
        <f t="array" aca="1" ref="W519:W522" ca="1">TRANSPOSE(OFFSET($L$3, MATCH($R519 &amp; "/" &amp; W$2, $P$3:$P$5002, 0) - 1, 0, 1, $E$1))</f>
        <v>-1.3424374677420629E-2</v>
      </c>
      <c r="X519" s="60">
        <f t="array" aca="1" ref="X519:X522" ca="1">TRANSPOSE(OFFSET($L$3, MATCH($R519 &amp; "/" &amp; X$2, $P$3:$P$5002, 0) - 1, 0, 1, $E$1))</f>
        <v>0.52937347572743165</v>
      </c>
      <c r="Y519" s="52">
        <f ca="1">$B$11 * EXP(($E$3 - $C$11^2/2) * Y$2 + $C$11*SQRT(Y$2)*T519)</f>
        <v>63.69710436225887</v>
      </c>
      <c r="Z519" s="52">
        <f ca="1">Y519 * EXP(($E$3 - $C$11^2/2) * (Z$2-Y$2) + $C$11*SQRT(Z$2-Y$2)*U519)</f>
        <v>64.237465837521214</v>
      </c>
      <c r="AA519" s="52">
        <f ca="1">Z519 * EXP(($E$3 - $C$11^2/2) * (AA$2-Z$2) + $C$11*SQRT(AA$2-Z$2)*V519)</f>
        <v>77.402315478298661</v>
      </c>
      <c r="AB519" s="52">
        <f ca="1">AA519 * EXP(($E$3 - $C$11^2/2) * (AB$2-AA$2) + $C$11*SQRT(AB$2-AA$2)*W519)</f>
        <v>77.477640378385132</v>
      </c>
      <c r="AC519" s="52">
        <f ca="1">AB519 * EXP(($E$3 - $C$11^2/2) * (AC$2-AB$2) + $C$11*SQRT(AC$2-AB$2)*X519)</f>
        <v>91.268108875504552</v>
      </c>
      <c r="AD519" s="47"/>
      <c r="AE519" s="3" t="s">
        <v>69</v>
      </c>
      <c r="AF519" s="20" cm="1">
        <f t="array" aca="1" ref="AF519" ca="1">MIN(Y519:Y522 / $D$11:$D$14)</f>
        <v>0.5183042141760108</v>
      </c>
      <c r="AG519" s="20" cm="1">
        <f t="array" aca="1" ref="AG519" ca="1">MIN(Z519:Z522 / $D$11:$D$14)</f>
        <v>0.6071293397316887</v>
      </c>
      <c r="AH519" s="20" cm="1">
        <f t="array" aca="1" ref="AH519" ca="1">MIN(AA519:AA522 / $D$11:$D$14)</f>
        <v>0.41204196854160202</v>
      </c>
      <c r="AI519" s="20" cm="1">
        <f t="array" aca="1" ref="AI519" ca="1">MIN(AB519:AB522 / $D$11:$D$14)</f>
        <v>0.59560498918253224</v>
      </c>
      <c r="AJ519" s="20" cm="1">
        <f t="array" aca="1" ref="AJ519" ca="1">MIN(AC519:AC522 / $D$11:$D$14)</f>
        <v>0.4425692052769446</v>
      </c>
      <c r="AK519" s="72">
        <f t="array" aca="1" ref="AK519" ca="1">SUMPRODUCT(AF520:AJ520, EXP(-$E$3*$AF$2:$AJ$2))</f>
        <v>77880.078307140488</v>
      </c>
      <c r="AL519" s="70">
        <f ca="1">MAX(AC520 - $D$11, 0) * EXP(-$E$2*$E$3)</f>
        <v>0</v>
      </c>
    </row>
    <row r="520" spans="7:38" ht="14.55" customHeight="1" x14ac:dyDescent="0.3">
      <c r="G520" s="3">
        <v>518</v>
      </c>
      <c r="H520" s="58">
        <v>-1.4615140902348622</v>
      </c>
      <c r="I520" s="58">
        <v>-4.7996088216542575E-2</v>
      </c>
      <c r="J520" s="58">
        <v>0.19577407757280474</v>
      </c>
      <c r="K520" s="59">
        <v>0.36738918258045872</v>
      </c>
      <c r="L520" s="60">
        <f t="array" ref="L520:O520">TRANSPOSE(MMULT(Option!$B$25:$E$28, TRANSPOSE(H520:K520)))</f>
        <v>-1.4615140902348622</v>
      </c>
      <c r="M520" s="60">
        <v>-0.62859477755676174</v>
      </c>
      <c r="N520" s="60">
        <v>-0.42522361929991948</v>
      </c>
      <c r="O520" s="60">
        <v>-0.24434947510045457</v>
      </c>
      <c r="P520" s="56" t="str">
        <f t="shared" si="647"/>
        <v>104/3</v>
      </c>
      <c r="R520" s="80"/>
      <c r="S520" s="3" t="s">
        <v>29</v>
      </c>
      <c r="T520" s="60">
        <f ca="1"/>
        <v>-2.1315342594505449</v>
      </c>
      <c r="U520" s="60">
        <f ca="1"/>
        <v>0.76013972665802421</v>
      </c>
      <c r="V520" s="60">
        <f ca="1"/>
        <v>-0.96372997102296476</v>
      </c>
      <c r="W520" s="60">
        <f ca="1"/>
        <v>2.1256695044120737</v>
      </c>
      <c r="X520" s="60">
        <f ca="1"/>
        <v>-1.2572959651123303</v>
      </c>
      <c r="Y520" s="52">
        <f ca="1">$B$12 * EXP(($E$3 - $C$12^2/2) * Y$2 + $C$12*SQRT(Y$2)*T520)</f>
        <v>53.022158344554292</v>
      </c>
      <c r="Z520" s="52">
        <f ca="1">Y520 * EXP(($E$3 - $C$12^2/2) * (Z$2-Y$2) + $C$12*SQRT(Z$2-Y$2)*U520)</f>
        <v>66.936996494160937</v>
      </c>
      <c r="AA520" s="52">
        <f ca="1">Z520 * EXP(($E$3 - $C$12^2/2) * (AA$2-Z$2) + $C$12*SQRT(AA$2-Z$2)*V520)</f>
        <v>50.381942887700731</v>
      </c>
      <c r="AB520" s="52">
        <f ca="1">AA520 * EXP(($E$3 - $C$12^2/2) * (AB$2-AA$2) + $C$12*SQRT(AB$2-AA$2)*W520)</f>
        <v>95.806802155503945</v>
      </c>
      <c r="AC520" s="52">
        <f ca="1">AB520 * EXP(($E$3 - $C$12^2/2) * (AC$2-AB$2) + $C$12*SQRT(AC$2-AB$2)*X520)</f>
        <v>66.03235813365454</v>
      </c>
      <c r="AD520" s="47"/>
      <c r="AE520" s="3" t="s">
        <v>47</v>
      </c>
      <c r="AF520" s="64">
        <f t="shared" ref="AF520" ca="1" si="653">($B$5*AF522 + (1 + $B$6)*AF521)*$B$2</f>
        <v>0</v>
      </c>
      <c r="AG520" s="64">
        <f t="shared" ref="AG520" ca="1" si="654">($B$5*AG522 + (1 + $B$6)*AG521)*$B$2</f>
        <v>0</v>
      </c>
      <c r="AH520" s="64">
        <f t="shared" ref="AH520" ca="1" si="655">($B$5*AH522 + (1 + $B$6)*AH521)*$B$2</f>
        <v>0</v>
      </c>
      <c r="AI520" s="64">
        <f t="shared" ref="AI520" ca="1" si="656">($B$5*AI522 + (1 + $B$6)*AI521)*$B$2</f>
        <v>0</v>
      </c>
      <c r="AJ520" s="64" cm="1">
        <f t="array" aca="1" ref="AJ520" ca="1">($B$5*AJ522 + (1 + $B$6)*AJ521 + AND(NOT(AF521:AJ521)))*$B$2</f>
        <v>100000</v>
      </c>
      <c r="AK520" s="73"/>
      <c r="AL520" s="70"/>
    </row>
    <row r="521" spans="7:38" ht="14.55" customHeight="1" x14ac:dyDescent="0.3">
      <c r="G521" s="3">
        <v>519</v>
      </c>
      <c r="H521" s="58">
        <v>-0.1150652875556261</v>
      </c>
      <c r="I521" s="58">
        <v>7.0894097202729878E-2</v>
      </c>
      <c r="J521" s="58">
        <v>0.22543659603547</v>
      </c>
      <c r="K521" s="59">
        <v>-0.47795544395606376</v>
      </c>
      <c r="L521" s="60">
        <f t="array" ref="L521:O521">TRANSPOSE(MMULT(Option!$B$25:$E$28, TRANSPOSE(H521:K521)))</f>
        <v>-0.1150652875556261</v>
      </c>
      <c r="M521" s="60">
        <v>1.8949398329162898E-2</v>
      </c>
      <c r="N521" s="60">
        <v>0.1705415488285234</v>
      </c>
      <c r="O521" s="60">
        <v>-0.39275755385652783</v>
      </c>
      <c r="P521" s="56" t="str">
        <f t="shared" si="647"/>
        <v>104/4</v>
      </c>
      <c r="R521" s="80"/>
      <c r="S521" s="3" t="s">
        <v>31</v>
      </c>
      <c r="T521" s="60">
        <f ca="1"/>
        <v>-2.2073097435118143</v>
      </c>
      <c r="U521" s="60">
        <f ca="1"/>
        <v>1.3932510688770634</v>
      </c>
      <c r="V521" s="60">
        <f ca="1"/>
        <v>-1.394553655295125</v>
      </c>
      <c r="W521" s="60">
        <f ca="1"/>
        <v>1.2027679617909399</v>
      </c>
      <c r="X521" s="60">
        <f ca="1"/>
        <v>1.150364984371854</v>
      </c>
      <c r="Y521" s="52">
        <f ca="1">$B$13 * EXP(($E$3 - $C$13^2/2) * Y$2 + $C$13*SQRT(Y$2)*T521)</f>
        <v>51.83042141760108</v>
      </c>
      <c r="Z521" s="52">
        <f ca="1">Y521 * EXP(($E$3 - $C$13^2/2) * (Z$2-Y$2) + $C$13*SQRT(Z$2-Y$2)*U521)</f>
        <v>79.118963240720248</v>
      </c>
      <c r="AA521" s="52">
        <f ca="1">Z521 * EXP(($E$3 - $C$13^2/2) * (AA$2-Z$2) + $C$13*SQRT(AA$2-Z$2)*V521)</f>
        <v>52.330872171754947</v>
      </c>
      <c r="AB521" s="52">
        <f ca="1">AA521 * EXP(($E$3 - $C$13^2/2) * (AB$2-AA$2) + $C$13*SQRT(AB$2-AA$2)*W521)</f>
        <v>75.445977892800641</v>
      </c>
      <c r="AC521" s="52">
        <f ca="1">AB521 * EXP(($E$3 - $C$13^2/2) * (AC$2-AB$2) + $C$13*SQRT(AC$2-AB$2)*X521)</f>
        <v>107.07466243123277</v>
      </c>
      <c r="AD521" s="47"/>
      <c r="AE521" s="3" t="s">
        <v>46</v>
      </c>
      <c r="AF521" s="52" t="b">
        <f t="shared" ref="AF521" ca="1" si="657">AF519 &gt;= $B$4</f>
        <v>0</v>
      </c>
      <c r="AG521" s="52" t="b">
        <f t="array" aca="1" ref="AG521" ca="1">AND(AG519 &gt;= $B$4, NOT(OR($AF521:AF521)))</f>
        <v>0</v>
      </c>
      <c r="AH521" s="52" t="b">
        <f t="array" aca="1" ref="AH521" ca="1">AND(AH519 &gt;= $B$4, NOT(OR($AF521:AG521)))</f>
        <v>0</v>
      </c>
      <c r="AI521" s="52" t="b">
        <f t="array" aca="1" ref="AI521" ca="1">AND(AI519 &gt;= $B$4, NOT(OR($AF521:AH521)))</f>
        <v>0</v>
      </c>
      <c r="AJ521" s="52" t="b">
        <f t="array" aca="1" ref="AJ521" ca="1">AND(AJ519 &gt;= $B$4, NOT(OR($AF521:AI521)))</f>
        <v>0</v>
      </c>
      <c r="AK521" s="73"/>
      <c r="AL521" s="70"/>
    </row>
    <row r="522" spans="7:38" ht="14.55" customHeight="1" x14ac:dyDescent="0.3">
      <c r="G522" s="3">
        <v>520</v>
      </c>
      <c r="H522" s="58">
        <v>-1.3139917019998686</v>
      </c>
      <c r="I522" s="58">
        <v>1.8113672894489918</v>
      </c>
      <c r="J522" s="58">
        <v>-3.205910710964089E-2</v>
      </c>
      <c r="K522" s="59">
        <v>-0.7306013346012965</v>
      </c>
      <c r="L522" s="60">
        <f t="array" ref="L522:O522">TRANSPOSE(MMULT(Option!$B$25:$E$28, TRANSPOSE(H522:K522)))</f>
        <v>-1.3139917019998686</v>
      </c>
      <c r="M522" s="60">
        <v>1.1345488622534505</v>
      </c>
      <c r="N522" s="60">
        <v>-7.9427219254957993E-2</v>
      </c>
      <c r="O522" s="60">
        <v>-0.68317628412720344</v>
      </c>
      <c r="P522" s="56" t="str">
        <f t="shared" si="647"/>
        <v>104/5</v>
      </c>
      <c r="R522" s="80"/>
      <c r="S522" s="3" t="s">
        <v>30</v>
      </c>
      <c r="T522" s="60">
        <f ca="1"/>
        <v>-2.1575269320037482</v>
      </c>
      <c r="U522" s="60">
        <f ca="1"/>
        <v>0.46081549754318202</v>
      </c>
      <c r="V522" s="60">
        <f ca="1"/>
        <v>-1.3087221303004322</v>
      </c>
      <c r="W522" s="60">
        <f ca="1"/>
        <v>1.2115082265151065</v>
      </c>
      <c r="X522" s="60">
        <f ca="1"/>
        <v>-1.0066027639429727</v>
      </c>
      <c r="Y522" s="52">
        <f ca="1">$B$14 * EXP(($E$3 - $C$14^2/2) * Y$2 + $C$14*SQRT(Y$2)*T522)</f>
        <v>52.610309907706821</v>
      </c>
      <c r="Z522" s="52">
        <f ca="1">Y522 * EXP(($E$3 - $C$14^2/2) * (Z$2-Y$2) + $C$14*SQRT(Z$2-Y$2)*U522)</f>
        <v>60.712933973168873</v>
      </c>
      <c r="AA522" s="52">
        <f ca="1">Z522 * EXP(($E$3 - $C$14^2/2) * (AA$2-Z$2) + $C$14*SQRT(AA$2-Z$2)*V522)</f>
        <v>41.204196854160202</v>
      </c>
      <c r="AB522" s="52">
        <f ca="1">AA522 * EXP(($E$3 - $C$14^2/2) * (AB$2-AA$2) + $C$14*SQRT(AB$2-AA$2)*W522)</f>
        <v>59.560498918253224</v>
      </c>
      <c r="AC522" s="52">
        <f ca="1">AB522 * EXP(($E$3 - $C$14^2/2) * (AC$2-AB$2) + $C$14*SQRT(AC$2-AB$2)*X522)</f>
        <v>44.256920527694461</v>
      </c>
      <c r="AD522" s="47"/>
      <c r="AE522" s="3" t="s">
        <v>68</v>
      </c>
      <c r="AF522" s="52" t="b">
        <f ca="1">AND(AF519&gt;$B$3, NOT(OR($AF521:AF521)))</f>
        <v>0</v>
      </c>
      <c r="AG522" s="52" t="b">
        <f ca="1">AND(AG519&gt;$B$3, NOT(OR($AF521:AG521)))</f>
        <v>0</v>
      </c>
      <c r="AH522" s="52" t="b">
        <f ca="1">AND(AH519&gt;$B$3, NOT(OR($AF521:AH521)))</f>
        <v>0</v>
      </c>
      <c r="AI522" s="52" t="b">
        <f ca="1">AND(AI519&gt;$B$3, NOT(OR($AF521:AI521)))</f>
        <v>0</v>
      </c>
      <c r="AJ522" s="52" t="b">
        <f ca="1">AND(AJ519&gt;$B$3, NOT(OR($AF521:AJ521)))</f>
        <v>0</v>
      </c>
      <c r="AK522" s="74"/>
      <c r="AL522" s="70"/>
    </row>
    <row r="523" spans="7:38" ht="14.55" customHeight="1" x14ac:dyDescent="0.3">
      <c r="G523" s="3">
        <v>521</v>
      </c>
      <c r="H523" s="58">
        <v>0.1390354461923145</v>
      </c>
      <c r="I523" s="58">
        <v>-0.38005988970220794</v>
      </c>
      <c r="J523" s="58">
        <v>-2.9498484170461596</v>
      </c>
      <c r="K523" s="59">
        <v>0.62484664396042178</v>
      </c>
      <c r="L523" s="60">
        <f t="array" ref="L523:O523">TRANSPOSE(MMULT(Option!$B$25:$E$28, TRANSPOSE(H523:K523)))</f>
        <v>0.1390354461923145</v>
      </c>
      <c r="M523" s="60">
        <v>-0.29271646415846131</v>
      </c>
      <c r="N523" s="60">
        <v>-2.6347904191202578</v>
      </c>
      <c r="O523" s="60">
        <v>-8.4573621507869068E-2</v>
      </c>
      <c r="P523" s="56" t="str">
        <f t="shared" si="647"/>
        <v>105/1</v>
      </c>
      <c r="R523" s="80">
        <v>131</v>
      </c>
      <c r="S523" s="3" t="s">
        <v>28</v>
      </c>
      <c r="T523" s="60">
        <f t="array" aca="1" ref="T523:T526" ca="1">TRANSPOSE(OFFSET($L$3, MATCH($R523 &amp; "/" &amp; T$2, $P$3:$P$5002, 0) - 1, 0, 1, $E$1))</f>
        <v>-0.65661598537671095</v>
      </c>
      <c r="U523" s="60">
        <f t="array" aca="1" ref="U523:U526" ca="1">TRANSPOSE(OFFSET($L$3, MATCH($R523 &amp; "/" &amp; U$2, $P$3:$P$5002, 0) - 1, 0, 1, $E$1))</f>
        <v>-1.368702025855312</v>
      </c>
      <c r="V523" s="60">
        <f t="array" aca="1" ref="V523:V526" ca="1">TRANSPOSE(OFFSET($L$3, MATCH($R523 &amp; "/" &amp; V$2, $P$3:$P$5002, 0) - 1, 0, 1, $E$1))</f>
        <v>0.58109267443235024</v>
      </c>
      <c r="W523" s="60">
        <f t="array" aca="1" ref="W523:W526" ca="1">TRANSPOSE(OFFSET($L$3, MATCH($R523 &amp; "/" &amp; W$2, $P$3:$P$5002, 0) - 1, 0, 1, $E$1))</f>
        <v>0.75972740552422791</v>
      </c>
      <c r="X523" s="60">
        <f t="array" aca="1" ref="X523:X526" ca="1">TRANSPOSE(OFFSET($L$3, MATCH($R523 &amp; "/" &amp; X$2, $P$3:$P$5002, 0) - 1, 0, 1, $E$1))</f>
        <v>-0.90865617395274267</v>
      </c>
      <c r="Y523" s="52">
        <f ca="1">$B$11 * EXP(($E$3 - $C$11^2/2) * Y$2 + $C$11*SQRT(Y$2)*T523)</f>
        <v>82.531941687208871</v>
      </c>
      <c r="Z523" s="52">
        <f ca="1">Y523 * EXP(($E$3 - $C$11^2/2) * (Z$2-Y$2) + $C$11*SQRT(Z$2-Y$2)*U523)</f>
        <v>55.013289461515683</v>
      </c>
      <c r="AA523" s="52">
        <f ca="1">Z523 * EXP(($E$3 - $C$11^2/2) * (AA$2-Z$2) + $C$11*SQRT(AA$2-Z$2)*V523)</f>
        <v>65.818607357852983</v>
      </c>
      <c r="AB523" s="52">
        <f ca="1">AA523 * EXP(($E$3 - $C$11^2/2) * (AB$2-AA$2) + $C$11*SQRT(AB$2-AA$2)*W523)</f>
        <v>83.081396386939062</v>
      </c>
      <c r="AC523" s="52">
        <f ca="1">AB523 * EXP(($E$3 - $C$11^2/2) * (AC$2-AB$2) + $C$11*SQRT(AC$2-AB$2)*X523)</f>
        <v>63.575231611232432</v>
      </c>
      <c r="AD523" s="47"/>
      <c r="AE523" s="3" t="s">
        <v>69</v>
      </c>
      <c r="AF523" s="20" cm="1">
        <f t="array" aca="1" ref="AF523" ca="1">MIN(Y523:Y526 / $D$11:$D$14)</f>
        <v>0.82531941687208876</v>
      </c>
      <c r="AG523" s="20" cm="1">
        <f t="array" aca="1" ref="AG523" ca="1">MIN(Z523:Z526 / $D$11:$D$14)</f>
        <v>0.5501328946151568</v>
      </c>
      <c r="AH523" s="20" cm="1">
        <f t="array" aca="1" ref="AH523" ca="1">MIN(AA523:AA526 / $D$11:$D$14)</f>
        <v>0.65818607357852987</v>
      </c>
      <c r="AI523" s="20" cm="1">
        <f t="array" aca="1" ref="AI523" ca="1">MIN(AB523:AB526 / $D$11:$D$14)</f>
        <v>0.48063051503536497</v>
      </c>
      <c r="AJ523" s="20" cm="1">
        <f t="array" aca="1" ref="AJ523" ca="1">MIN(AC523:AC526 / $D$11:$D$14)</f>
        <v>0.32127508679198608</v>
      </c>
      <c r="AK523" s="72">
        <f t="array" aca="1" ref="AK523" ca="1">SUMPRODUCT(AF524:AJ524, EXP(-$E$3*$AF$2:$AJ$2))</f>
        <v>92148.519674651194</v>
      </c>
      <c r="AL523" s="70">
        <f ca="1">MAX(AC524 - $D$11, 0) * EXP(-$E$2*$E$3)</f>
        <v>0</v>
      </c>
    </row>
    <row r="524" spans="7:38" ht="14.55" customHeight="1" x14ac:dyDescent="0.3">
      <c r="G524" s="3">
        <v>522</v>
      </c>
      <c r="H524" s="58">
        <v>-0.90348683451181877</v>
      </c>
      <c r="I524" s="58">
        <v>-1.6353111964106346</v>
      </c>
      <c r="J524" s="58">
        <v>-0.17466684939325217</v>
      </c>
      <c r="K524" s="59">
        <v>1.3151825514735904</v>
      </c>
      <c r="L524" s="60">
        <f t="array" ref="L524:O524">TRANSPOSE(MMULT(Option!$B$25:$E$28, TRANSPOSE(H524:K524)))</f>
        <v>-0.90348683451181877</v>
      </c>
      <c r="M524" s="60">
        <v>-1.8601822022768335</v>
      </c>
      <c r="N524" s="60">
        <v>-0.94303137675486648</v>
      </c>
      <c r="O524" s="60">
        <v>0.30254384746236196</v>
      </c>
      <c r="P524" s="56" t="str">
        <f t="shared" si="647"/>
        <v>105/2</v>
      </c>
      <c r="R524" s="80"/>
      <c r="S524" s="3" t="s">
        <v>29</v>
      </c>
      <c r="T524" s="60">
        <f ca="1"/>
        <v>-0.10730436170354765</v>
      </c>
      <c r="U524" s="60">
        <f ca="1"/>
        <v>-0.77610478572395925</v>
      </c>
      <c r="V524" s="60">
        <f ca="1"/>
        <v>0.68292491973542646</v>
      </c>
      <c r="W524" s="60">
        <f ca="1"/>
        <v>-3.9736470398714474E-2</v>
      </c>
      <c r="X524" s="60">
        <f ca="1"/>
        <v>-2.285144897098939</v>
      </c>
      <c r="Y524" s="52">
        <f ca="1">$B$12 * EXP(($E$3 - $C$12^2/2) * Y$2 + $C$12*SQRT(Y$2)*T524)</f>
        <v>97.317504704535523</v>
      </c>
      <c r="Z524" s="52">
        <f ca="1">Y524 * EXP(($E$3 - $C$12^2/2) * (Z$2-Y$2) + $C$12*SQRT(Z$2-Y$2)*U524)</f>
        <v>77.489887328380561</v>
      </c>
      <c r="AA524" s="52">
        <f ca="1">Z524 * EXP(($E$3 - $C$12^2/2) * (AA$2-Z$2) + $C$12*SQRT(AA$2-Z$2)*V524)</f>
        <v>95.585861578348329</v>
      </c>
      <c r="AB524" s="52">
        <f ca="1">AA524 * EXP(($E$3 - $C$12^2/2) * (AB$2-AA$2) + $C$12*SQRT(AB$2-AA$2)*W524)</f>
        <v>94.926601440308986</v>
      </c>
      <c r="AC524" s="52">
        <f ca="1">AB524 * EXP(($E$3 - $C$12^2/2) * (AC$2-AB$2) + $C$12*SQRT(AC$2-AB$2)*X524)</f>
        <v>48.065300210764711</v>
      </c>
      <c r="AD524" s="47"/>
      <c r="AE524" s="3" t="s">
        <v>47</v>
      </c>
      <c r="AF524" s="64">
        <f t="shared" ref="AF524" ca="1" si="658">($B$5*AF526 + (1 + $B$6)*AF525)*$B$2</f>
        <v>15000</v>
      </c>
      <c r="AG524" s="64">
        <f t="shared" ref="AG524" ca="1" si="659">($B$5*AG526 + (1 + $B$6)*AG525)*$B$2</f>
        <v>0</v>
      </c>
      <c r="AH524" s="64">
        <f t="shared" ref="AH524" ca="1" si="660">($B$5*AH526 + (1 + $B$6)*AH525)*$B$2</f>
        <v>0</v>
      </c>
      <c r="AI524" s="64">
        <f t="shared" ref="AI524" ca="1" si="661">($B$5*AI526 + (1 + $B$6)*AI525)*$B$2</f>
        <v>0</v>
      </c>
      <c r="AJ524" s="64" cm="1">
        <f t="array" aca="1" ref="AJ524" ca="1">($B$5*AJ526 + (1 + $B$6)*AJ525 + AND(NOT(AF525:AJ525)))*$B$2</f>
        <v>100000</v>
      </c>
      <c r="AK524" s="73"/>
      <c r="AL524" s="70"/>
    </row>
    <row r="525" spans="7:38" ht="14.55" customHeight="1" x14ac:dyDescent="0.3">
      <c r="G525" s="3">
        <v>523</v>
      </c>
      <c r="H525" s="58">
        <v>0.52386195544352365</v>
      </c>
      <c r="I525" s="58">
        <v>0.41204947959131566</v>
      </c>
      <c r="J525" s="58">
        <v>0.10834545425512197</v>
      </c>
      <c r="K525" s="59">
        <v>1.1296176140455929</v>
      </c>
      <c r="L525" s="60">
        <f t="array" ref="L525:O525">TRANSPOSE(MMULT(Option!$B$25:$E$28, TRANSPOSE(H525:K525)))</f>
        <v>0.52386195544352365</v>
      </c>
      <c r="M525" s="60">
        <v>0.58719436823628257</v>
      </c>
      <c r="N525" s="60">
        <v>0.41260556694861</v>
      </c>
      <c r="O525" s="60">
        <v>1.3059382630755871</v>
      </c>
      <c r="P525" s="56" t="str">
        <f t="shared" si="647"/>
        <v>105/3</v>
      </c>
      <c r="R525" s="80"/>
      <c r="S525" s="3" t="s">
        <v>31</v>
      </c>
      <c r="T525" s="60">
        <f ca="1"/>
        <v>0.93824126894845183</v>
      </c>
      <c r="U525" s="60">
        <f ca="1"/>
        <v>-1.6100169561490509</v>
      </c>
      <c r="V525" s="60">
        <f ca="1"/>
        <v>-0.34759186910865458</v>
      </c>
      <c r="W525" s="60">
        <f ca="1"/>
        <v>-1.4894873239310427</v>
      </c>
      <c r="X525" s="60">
        <f ca="1"/>
        <v>-1.3593369685609895</v>
      </c>
      <c r="Y525" s="52">
        <f ca="1">$B$13 * EXP(($E$3 - $C$13^2/2) * Y$2 + $C$13*SQRT(Y$2)*T525)</f>
        <v>133.17213861531937</v>
      </c>
      <c r="Z525" s="52">
        <f ca="1">Y525 * EXP(($E$3 - $C$13^2/2) * (Z$2-Y$2) + $C$13*SQRT(Z$2-Y$2)*U525)</f>
        <v>82.569261942978912</v>
      </c>
      <c r="AA525" s="52">
        <f ca="1">Z525 * EXP(($E$3 - $C$13^2/2) * (AA$2-Z$2) + $C$13*SQRT(AA$2-Z$2)*V525)</f>
        <v>74.765751994600947</v>
      </c>
      <c r="AB525" s="52">
        <f ca="1">AA525 * EXP(($E$3 - $C$13^2/2) * (AB$2-AA$2) + $C$13*SQRT(AB$2-AA$2)*W525)</f>
        <v>48.063051503536499</v>
      </c>
      <c r="AC525" s="52">
        <f ca="1">AB525 * EXP(($E$3 - $C$13^2/2) * (AC$2-AB$2) + $C$13*SQRT(AC$2-AB$2)*X525)</f>
        <v>32.127508679198606</v>
      </c>
      <c r="AD525" s="47"/>
      <c r="AE525" s="3" t="s">
        <v>46</v>
      </c>
      <c r="AF525" s="52" t="b">
        <f t="shared" ref="AF525" ca="1" si="662">AF523 &gt;= $B$4</f>
        <v>0</v>
      </c>
      <c r="AG525" s="52" t="b">
        <f t="array" aca="1" ref="AG525" ca="1">AND(AG523 &gt;= $B$4, NOT(OR($AF525:AF525)))</f>
        <v>0</v>
      </c>
      <c r="AH525" s="52" t="b">
        <f t="array" aca="1" ref="AH525" ca="1">AND(AH523 &gt;= $B$4, NOT(OR($AF525:AG525)))</f>
        <v>0</v>
      </c>
      <c r="AI525" s="52" t="b">
        <f t="array" aca="1" ref="AI525" ca="1">AND(AI523 &gt;= $B$4, NOT(OR($AF525:AH525)))</f>
        <v>0</v>
      </c>
      <c r="AJ525" s="52" t="b">
        <f t="array" aca="1" ref="AJ525" ca="1">AND(AJ523 &gt;= $B$4, NOT(OR($AF525:AI525)))</f>
        <v>0</v>
      </c>
      <c r="AK525" s="73"/>
      <c r="AL525" s="70"/>
    </row>
    <row r="526" spans="7:38" ht="14.55" customHeight="1" x14ac:dyDescent="0.3">
      <c r="G526" s="3">
        <v>524</v>
      </c>
      <c r="H526" s="58">
        <v>0.40526397927483848</v>
      </c>
      <c r="I526" s="58">
        <v>-0.41100847164568483</v>
      </c>
      <c r="J526" s="58">
        <v>1.1563240095865719</v>
      </c>
      <c r="K526" s="59">
        <v>-0.5548175478416818</v>
      </c>
      <c r="L526" s="60">
        <f t="array" ref="L526:O526">TRANSPOSE(MMULT(Option!$B$25:$E$28, TRANSPOSE(H526:K526)))</f>
        <v>0.40526397927483848</v>
      </c>
      <c r="M526" s="60">
        <v>-0.21458989480695692</v>
      </c>
      <c r="N526" s="60">
        <v>1.0700893266248745</v>
      </c>
      <c r="O526" s="60">
        <v>-0.19494771580723663</v>
      </c>
      <c r="P526" s="56" t="str">
        <f t="shared" si="647"/>
        <v>105/4</v>
      </c>
      <c r="R526" s="80"/>
      <c r="S526" s="3" t="s">
        <v>30</v>
      </c>
      <c r="T526" s="60">
        <f ca="1"/>
        <v>-0.4085069072964076</v>
      </c>
      <c r="U526" s="60">
        <f ca="1"/>
        <v>0.32589281543745519</v>
      </c>
      <c r="V526" s="60">
        <f ca="1"/>
        <v>0.79328222799398918</v>
      </c>
      <c r="W526" s="60">
        <f ca="1"/>
        <v>9.4056461529675478E-2</v>
      </c>
      <c r="X526" s="60">
        <f ca="1"/>
        <v>-1.2640056135393327</v>
      </c>
      <c r="Y526" s="52">
        <f ca="1">$B$14 * EXP(($E$3 - $C$14^2/2) * Y$2 + $C$14*SQRT(Y$2)*T526)</f>
        <v>88.909421345917906</v>
      </c>
      <c r="Z526" s="52">
        <f ca="1">Y526 * EXP(($E$3 - $C$14^2/2) * (Z$2-Y$2) + $C$14*SQRT(Z$2-Y$2)*U526)</f>
        <v>98.532452254616942</v>
      </c>
      <c r="AA526" s="52">
        <f ca="1">Z526 * EXP(($E$3 - $C$14^2/2) * (AA$2-Z$2) + $C$14*SQRT(AA$2-Z$2)*V526)</f>
        <v>125.63371214649885</v>
      </c>
      <c r="AB526" s="52">
        <f ca="1">AA526 * EXP(($E$3 - $C$14^2/2) * (AB$2-AA$2) + $C$14*SQRT(AB$2-AA$2)*W526)</f>
        <v>129.87696318820883</v>
      </c>
      <c r="AC526" s="52">
        <f ca="1">AB526 * EXP(($E$3 - $C$14^2/2) * (AC$2-AB$2) + $C$14*SQRT(AC$2-AB$2)*X526)</f>
        <v>89.334332923803302</v>
      </c>
      <c r="AD526" s="47"/>
      <c r="AE526" s="3" t="s">
        <v>68</v>
      </c>
      <c r="AF526" s="52" t="b">
        <f ca="1">AND(AF523&gt;$B$3, NOT(OR($AF525:AF525)))</f>
        <v>1</v>
      </c>
      <c r="AG526" s="52" t="b">
        <f ca="1">AND(AG523&gt;$B$3, NOT(OR($AF525:AG525)))</f>
        <v>0</v>
      </c>
      <c r="AH526" s="52" t="b">
        <f ca="1">AND(AH523&gt;$B$3, NOT(OR($AF525:AH525)))</f>
        <v>0</v>
      </c>
      <c r="AI526" s="52" t="b">
        <f ca="1">AND(AI523&gt;$B$3, NOT(OR($AF525:AI525)))</f>
        <v>0</v>
      </c>
      <c r="AJ526" s="52" t="b">
        <f ca="1">AND(AJ523&gt;$B$3, NOT(OR($AF525:AJ525)))</f>
        <v>0</v>
      </c>
      <c r="AK526" s="74"/>
      <c r="AL526" s="70"/>
    </row>
    <row r="527" spans="7:38" ht="14.55" customHeight="1" x14ac:dyDescent="0.3">
      <c r="G527" s="3">
        <v>525</v>
      </c>
      <c r="H527" s="58">
        <v>1.434241048756429</v>
      </c>
      <c r="I527" s="58">
        <v>-0.28564248603775011</v>
      </c>
      <c r="J527" s="58">
        <v>0.46799985372133052</v>
      </c>
      <c r="K527" s="59">
        <v>-5.8952170714383113E-2</v>
      </c>
      <c r="L527" s="60">
        <f t="array" ref="L527:O527">TRANSPOSE(MMULT(Option!$B$25:$E$28, TRANSPOSE(H527:K527)))</f>
        <v>1.434241048756429</v>
      </c>
      <c r="M527" s="60">
        <v>0.31190075670990036</v>
      </c>
      <c r="N527" s="60">
        <v>0.90994664095255995</v>
      </c>
      <c r="O527" s="60">
        <v>0.53975825405908062</v>
      </c>
      <c r="P527" s="56" t="str">
        <f t="shared" si="647"/>
        <v>105/5</v>
      </c>
      <c r="R527" s="80">
        <v>132</v>
      </c>
      <c r="S527" s="3" t="s">
        <v>28</v>
      </c>
      <c r="T527" s="60">
        <f t="array" aca="1" ref="T527:T530" ca="1">TRANSPOSE(OFFSET($L$3, MATCH($R527 &amp; "/" &amp; T$2, $P$3:$P$5002, 0) - 1, 0, 1, $E$1))</f>
        <v>-1.3827279861836625</v>
      </c>
      <c r="U527" s="60">
        <f t="array" aca="1" ref="U527:U530" ca="1">TRANSPOSE(OFFSET($L$3, MATCH($R527 &amp; "/" &amp; U$2, $P$3:$P$5002, 0) - 1, 0, 1, $E$1))</f>
        <v>-0.31719022102837391</v>
      </c>
      <c r="V527" s="60">
        <f t="array" aca="1" ref="V527:V530" ca="1">TRANSPOSE(OFFSET($L$3, MATCH($R527 &amp; "/" &amp; V$2, $P$3:$P$5002, 0) - 1, 0, 1, $E$1))</f>
        <v>0.35748547006363934</v>
      </c>
      <c r="W527" s="60">
        <f t="array" aca="1" ref="W527:W530" ca="1">TRANSPOSE(OFFSET($L$3, MATCH($R527 &amp; "/" &amp; W$2, $P$3:$P$5002, 0) - 1, 0, 1, $E$1))</f>
        <v>-0.98183703442980008</v>
      </c>
      <c r="X527" s="60">
        <f t="array" aca="1" ref="X527:X530" ca="1">TRANSPOSE(OFFSET($L$3, MATCH($R527 &amp; "/" &amp; X$2, $P$3:$P$5002, 0) - 1, 0, 1, $E$1))</f>
        <v>-0.15192203334630305</v>
      </c>
      <c r="Y527" s="52">
        <f ca="1">$B$11 * EXP(($E$3 - $C$11^2/2) * Y$2 + $C$11*SQRT(Y$2)*T527)</f>
        <v>66.37707827167857</v>
      </c>
      <c r="Z527" s="52">
        <f ca="1">Y527 * EXP(($E$3 - $C$11^2/2) * (Z$2-Y$2) + $C$11*SQRT(Z$2-Y$2)*U527)</f>
        <v>60.654554284532558</v>
      </c>
      <c r="AA527" s="52">
        <f ca="1">Z527 * EXP(($E$3 - $C$11^2/2) * (AA$2-Z$2) + $C$11*SQRT(AA$2-Z$2)*V527)</f>
        <v>67.859566069768334</v>
      </c>
      <c r="AB527" s="52">
        <f ca="1">AA527 * EXP(($E$3 - $C$11^2/2) * (AB$2-AA$2) + $C$11*SQRT(AB$2-AA$2)*W527)</f>
        <v>50.799639317734396</v>
      </c>
      <c r="AC527" s="52">
        <f ca="1">AB527 * EXP(($E$3 - $C$11^2/2) * (AC$2-AB$2) + $C$11*SQRT(AC$2-AB$2)*X527)</f>
        <v>48.77962204051061</v>
      </c>
      <c r="AD527" s="47"/>
      <c r="AE527" s="3" t="s">
        <v>69</v>
      </c>
      <c r="AF527" s="20" cm="1">
        <f t="array" aca="1" ref="AF527" ca="1">MIN(Y527:Y530 / $D$11:$D$14)</f>
        <v>0.66377078271678569</v>
      </c>
      <c r="AG527" s="20" cm="1">
        <f t="array" aca="1" ref="AG527" ca="1">MIN(Z527:Z530 / $D$11:$D$14)</f>
        <v>0.60654554284532558</v>
      </c>
      <c r="AH527" s="20" cm="1">
        <f t="array" aca="1" ref="AH527" ca="1">MIN(AA527:AA530 / $D$11:$D$14)</f>
        <v>0.67859566069768329</v>
      </c>
      <c r="AI527" s="20" cm="1">
        <f t="array" aca="1" ref="AI527" ca="1">MIN(AB527:AB530 / $D$11:$D$14)</f>
        <v>0.50799639317734391</v>
      </c>
      <c r="AJ527" s="20" cm="1">
        <f t="array" aca="1" ref="AJ527" ca="1">MIN(AC527:AC530 / $D$11:$D$14)</f>
        <v>0.48779622040510612</v>
      </c>
      <c r="AK527" s="72">
        <f t="array" aca="1" ref="AK527" ca="1">SUMPRODUCT(AF528:AJ528, EXP(-$E$3*$AF$2:$AJ$2))</f>
        <v>77880.078307140488</v>
      </c>
      <c r="AL527" s="70">
        <f ca="1">MAX(AC528 - $D$11, 0) * EXP(-$E$2*$E$3)</f>
        <v>0</v>
      </c>
    </row>
    <row r="528" spans="7:38" ht="14.55" customHeight="1" x14ac:dyDescent="0.3">
      <c r="G528" s="3">
        <v>526</v>
      </c>
      <c r="H528" s="58">
        <v>1.2538910089766884</v>
      </c>
      <c r="I528" s="58">
        <v>-0.24802742008059467</v>
      </c>
      <c r="J528" s="58">
        <v>0.4507670500377659</v>
      </c>
      <c r="K528" s="59">
        <v>1.0529190439916971</v>
      </c>
      <c r="L528" s="60">
        <f t="array" ref="L528:O528">TRANSPOSE(MMULT(Option!$B$25:$E$28, TRANSPOSE(H528:K528)))</f>
        <v>1.2538910089766884</v>
      </c>
      <c r="M528" s="60">
        <v>0.2742355182018883</v>
      </c>
      <c r="N528" s="60">
        <v>0.83252081650706478</v>
      </c>
      <c r="O528" s="60">
        <v>1.4262542990354152</v>
      </c>
      <c r="P528" s="56" t="str">
        <f t="shared" si="647"/>
        <v>106/1</v>
      </c>
      <c r="R528" s="80"/>
      <c r="S528" s="3" t="s">
        <v>29</v>
      </c>
      <c r="T528" s="60">
        <f ca="1"/>
        <v>-0.43030639862051429</v>
      </c>
      <c r="U528" s="60">
        <f ca="1"/>
        <v>-1.0519235048193407</v>
      </c>
      <c r="V528" s="60">
        <f ca="1"/>
        <v>1.1316618598916672</v>
      </c>
      <c r="W528" s="60">
        <f ca="1"/>
        <v>-0.34501557135581623</v>
      </c>
      <c r="X528" s="60">
        <f ca="1"/>
        <v>-1.2328789873558239</v>
      </c>
      <c r="Y528" s="52">
        <f ca="1">$B$12 * EXP(($E$3 - $C$12^2/2) * Y$2 + $C$12*SQRT(Y$2)*T528)</f>
        <v>88.329864470517663</v>
      </c>
      <c r="Z528" s="52">
        <f ca="1">Y528 * EXP(($E$3 - $C$12^2/2) * (Z$2-Y$2) + $C$12*SQRT(Z$2-Y$2)*U528)</f>
        <v>64.747896590043055</v>
      </c>
      <c r="AA528" s="52">
        <f ca="1">Z528 * EXP(($E$3 - $C$12^2/2) * (AA$2-Z$2) + $C$12*SQRT(AA$2-Z$2)*V528)</f>
        <v>91.377545272705078</v>
      </c>
      <c r="AB528" s="52">
        <f ca="1">AA528 * EXP(($E$3 - $C$12^2/2) * (AB$2-AA$2) + $C$12*SQRT(AB$2-AA$2)*W528)</f>
        <v>82.805551108477403</v>
      </c>
      <c r="AC528" s="52">
        <f ca="1">AB528 * EXP(($E$3 - $C$12^2/2) * (AC$2-AB$2) + $C$12*SQRT(AC$2-AB$2)*X528)</f>
        <v>57.491171984398299</v>
      </c>
      <c r="AD528" s="47"/>
      <c r="AE528" s="3" t="s">
        <v>47</v>
      </c>
      <c r="AF528" s="64">
        <f t="shared" ref="AF528" ca="1" si="663">($B$5*AF530 + (1 + $B$6)*AF529)*$B$2</f>
        <v>0</v>
      </c>
      <c r="AG528" s="64">
        <f t="shared" ref="AG528" ca="1" si="664">($B$5*AG530 + (1 + $B$6)*AG529)*$B$2</f>
        <v>0</v>
      </c>
      <c r="AH528" s="64">
        <f t="shared" ref="AH528" ca="1" si="665">($B$5*AH530 + (1 + $B$6)*AH529)*$B$2</f>
        <v>0</v>
      </c>
      <c r="AI528" s="64">
        <f t="shared" ref="AI528" ca="1" si="666">($B$5*AI530 + (1 + $B$6)*AI529)*$B$2</f>
        <v>0</v>
      </c>
      <c r="AJ528" s="64" cm="1">
        <f t="array" aca="1" ref="AJ528" ca="1">($B$5*AJ530 + (1 + $B$6)*AJ529 + AND(NOT(AF529:AJ529)))*$B$2</f>
        <v>100000</v>
      </c>
      <c r="AK528" s="73"/>
      <c r="AL528" s="70"/>
    </row>
    <row r="529" spans="7:38" ht="14.55" customHeight="1" x14ac:dyDescent="0.3">
      <c r="G529" s="3">
        <v>527</v>
      </c>
      <c r="H529" s="58">
        <v>-0.50033978159782022</v>
      </c>
      <c r="I529" s="58">
        <v>0.36268987632746241</v>
      </c>
      <c r="J529" s="58">
        <v>0.81030705336175457</v>
      </c>
      <c r="K529" s="59">
        <v>-1.5247768868487399</v>
      </c>
      <c r="L529" s="60">
        <f t="array" ref="L529:O529">TRANSPOSE(MMULT(Option!$B$25:$E$28, TRANSPOSE(H529:K529)))</f>
        <v>-0.50033978159782022</v>
      </c>
      <c r="M529" s="60">
        <v>0.13227484977382564</v>
      </c>
      <c r="N529" s="60">
        <v>0.60653943214523265</v>
      </c>
      <c r="O529" s="60">
        <v>-1.252746582738282</v>
      </c>
      <c r="P529" s="56" t="str">
        <f t="shared" si="647"/>
        <v>106/2</v>
      </c>
      <c r="R529" s="80"/>
      <c r="S529" s="3" t="s">
        <v>31</v>
      </c>
      <c r="T529" s="60">
        <f ca="1"/>
        <v>-7.1910103098930866E-2</v>
      </c>
      <c r="U529" s="60">
        <f ca="1"/>
        <v>-1.0764908603017878</v>
      </c>
      <c r="V529" s="60">
        <f ca="1"/>
        <v>1.626208792234803</v>
      </c>
      <c r="W529" s="60">
        <f ca="1"/>
        <v>7.9574759968571218E-2</v>
      </c>
      <c r="X529" s="60">
        <f ca="1"/>
        <v>0.33100647387860149</v>
      </c>
      <c r="Y529" s="52">
        <f ca="1">$B$13 * EXP(($E$3 - $C$13^2/2) * Y$2 + $C$13*SQRT(Y$2)*T529)</f>
        <v>98.356354620750409</v>
      </c>
      <c r="Z529" s="52">
        <f ca="1">Y529 * EXP(($E$3 - $C$13^2/2) * (Z$2-Y$2) + $C$13*SQRT(Z$2-Y$2)*U529)</f>
        <v>71.56813242077429</v>
      </c>
      <c r="AA529" s="52">
        <f ca="1">Z529 * EXP(($E$3 - $C$13^2/2) * (AA$2-Z$2) + $C$13*SQRT(AA$2-Z$2)*V529)</f>
        <v>117.15672105133103</v>
      </c>
      <c r="AB529" s="52">
        <f ca="1">AA529 * EXP(($E$3 - $C$13^2/2) * (AB$2-AA$2) + $C$13*SQRT(AB$2-AA$2)*W529)</f>
        <v>120.58862534374451</v>
      </c>
      <c r="AC529" s="52">
        <f ca="1">AB529 * EXP(($E$3 - $C$13^2/2) * (AC$2-AB$2) + $C$13*SQRT(AC$2-AB$2)*X529)</f>
        <v>133.84560106876063</v>
      </c>
      <c r="AD529" s="47"/>
      <c r="AE529" s="3" t="s">
        <v>46</v>
      </c>
      <c r="AF529" s="52" t="b">
        <f t="shared" ref="AF529" ca="1" si="667">AF527 &gt;= $B$4</f>
        <v>0</v>
      </c>
      <c r="AG529" s="52" t="b">
        <f t="array" aca="1" ref="AG529" ca="1">AND(AG527 &gt;= $B$4, NOT(OR($AF529:AF529)))</f>
        <v>0</v>
      </c>
      <c r="AH529" s="52" t="b">
        <f t="array" aca="1" ref="AH529" ca="1">AND(AH527 &gt;= $B$4, NOT(OR($AF529:AG529)))</f>
        <v>0</v>
      </c>
      <c r="AI529" s="52" t="b">
        <f t="array" aca="1" ref="AI529" ca="1">AND(AI527 &gt;= $B$4, NOT(OR($AF529:AH529)))</f>
        <v>0</v>
      </c>
      <c r="AJ529" s="52" t="b">
        <f t="array" aca="1" ref="AJ529" ca="1">AND(AJ527 &gt;= $B$4, NOT(OR($AF529:AI529)))</f>
        <v>0</v>
      </c>
      <c r="AK529" s="73"/>
      <c r="AL529" s="70"/>
    </row>
    <row r="530" spans="7:38" ht="14.55" customHeight="1" x14ac:dyDescent="0.3">
      <c r="G530" s="3">
        <v>528</v>
      </c>
      <c r="H530" s="58">
        <v>0.8607420626279767</v>
      </c>
      <c r="I530" s="58">
        <v>-1.1948610580096279</v>
      </c>
      <c r="J530" s="58">
        <v>1.0229037406585093</v>
      </c>
      <c r="K530" s="59">
        <v>-2.3891460093318098</v>
      </c>
      <c r="L530" s="60">
        <f t="array" ref="L530:O530">TRANSPOSE(MMULT(Option!$B$25:$E$28, TRANSPOSE(H530:K530)))</f>
        <v>0.8607420626279767</v>
      </c>
      <c r="M530" s="60">
        <v>-0.75081142360563757</v>
      </c>
      <c r="N530" s="60">
        <v>0.92983540562155265</v>
      </c>
      <c r="O530" s="60">
        <v>-1.8148832892518068</v>
      </c>
      <c r="P530" s="56" t="str">
        <f t="shared" si="647"/>
        <v>106/3</v>
      </c>
      <c r="R530" s="80"/>
      <c r="S530" s="3" t="s">
        <v>30</v>
      </c>
      <c r="T530" s="60">
        <f ca="1"/>
        <v>9.4889090503010864E-3</v>
      </c>
      <c r="U530" s="60">
        <f ca="1"/>
        <v>-0.33206404013150714</v>
      </c>
      <c r="V530" s="60">
        <f ca="1"/>
        <v>0.68721691832636989</v>
      </c>
      <c r="W530" s="60">
        <f ca="1"/>
        <v>-1.1041140081683303</v>
      </c>
      <c r="X530" s="60">
        <f ca="1"/>
        <v>0.18901256096312291</v>
      </c>
      <c r="Y530" s="52">
        <f ca="1">$B$14 * EXP(($E$3 - $C$14^2/2) * Y$2 + $C$14*SQRT(Y$2)*T530)</f>
        <v>100.78775385299379</v>
      </c>
      <c r="Z530" s="52">
        <f ca="1">Y530 * EXP(($E$3 - $C$14^2/2) * (Z$2-Y$2) + $C$14*SQRT(Z$2-Y$2)*U530)</f>
        <v>91.688562734014937</v>
      </c>
      <c r="AA530" s="52">
        <f ca="1">Z530 * EXP(($E$3 - $C$14^2/2) * (AA$2-Z$2) + $C$14*SQRT(AA$2-Z$2)*V530)</f>
        <v>113.24603154021197</v>
      </c>
      <c r="AB530" s="52">
        <f ca="1">AA530 * EXP(($E$3 - $C$14^2/2) * (AB$2-AA$2) + $C$14*SQRT(AB$2-AA$2)*W530)</f>
        <v>81.722431186691196</v>
      </c>
      <c r="AC530" s="52">
        <f ca="1">AB530 * EXP(($E$3 - $C$14^2/2) * (AC$2-AB$2) + $C$14*SQRT(AC$2-AB$2)*X530)</f>
        <v>86.923836091269692</v>
      </c>
      <c r="AD530" s="47"/>
      <c r="AE530" s="3" t="s">
        <v>68</v>
      </c>
      <c r="AF530" s="52" t="b">
        <f ca="1">AND(AF527&gt;$B$3, NOT(OR($AF529:AF529)))</f>
        <v>0</v>
      </c>
      <c r="AG530" s="52" t="b">
        <f ca="1">AND(AG527&gt;$B$3, NOT(OR($AF529:AG529)))</f>
        <v>0</v>
      </c>
      <c r="AH530" s="52" t="b">
        <f ca="1">AND(AH527&gt;$B$3, NOT(OR($AF529:AH529)))</f>
        <v>0</v>
      </c>
      <c r="AI530" s="52" t="b">
        <f ca="1">AND(AI527&gt;$B$3, NOT(OR($AF529:AI529)))</f>
        <v>0</v>
      </c>
      <c r="AJ530" s="52" t="b">
        <f ca="1">AND(AJ527&gt;$B$3, NOT(OR($AF529:AJ529)))</f>
        <v>0</v>
      </c>
      <c r="AK530" s="74"/>
      <c r="AL530" s="70"/>
    </row>
    <row r="531" spans="7:38" ht="14.55" customHeight="1" x14ac:dyDescent="0.3">
      <c r="G531" s="3">
        <v>529</v>
      </c>
      <c r="H531" s="58">
        <v>0.22860784087229549</v>
      </c>
      <c r="I531" s="58">
        <v>0.96381595750606452</v>
      </c>
      <c r="J531" s="58">
        <v>-0.60726098145485674</v>
      </c>
      <c r="K531" s="59">
        <v>1.5047266594397191</v>
      </c>
      <c r="L531" s="60">
        <f t="array" ref="L531:O531">TRANSPOSE(MMULT(Option!$B$25:$E$28, TRANSPOSE(H531:K531)))</f>
        <v>0.22860784087229549</v>
      </c>
      <c r="M531" s="60">
        <v>0.97479505260449462</v>
      </c>
      <c r="N531" s="60">
        <v>-0.18953403435430755</v>
      </c>
      <c r="O531" s="60">
        <v>1.5138751181041756</v>
      </c>
      <c r="P531" s="56" t="str">
        <f t="shared" si="647"/>
        <v>106/4</v>
      </c>
      <c r="R531" s="80">
        <v>133</v>
      </c>
      <c r="S531" s="3" t="s">
        <v>28</v>
      </c>
      <c r="T531" s="60">
        <f t="array" aca="1" ref="T531:T534" ca="1">TRANSPOSE(OFFSET($L$3, MATCH($R531 &amp; "/" &amp; T$2, $P$3:$P$5002, 0) - 1, 0, 1, $E$1))</f>
        <v>1.5027247084915723E-2</v>
      </c>
      <c r="U531" s="60">
        <f t="array" aca="1" ref="U531:U534" ca="1">TRANSPOSE(OFFSET($L$3, MATCH($R531 &amp; "/" &amp; U$2, $P$3:$P$5002, 0) - 1, 0, 1, $E$1))</f>
        <v>-0.40115053863956351</v>
      </c>
      <c r="V531" s="60">
        <f t="array" aca="1" ref="V531:V534" ca="1">TRANSPOSE(OFFSET($L$3, MATCH($R531 &amp; "/" &amp; V$2, $P$3:$P$5002, 0) - 1, 0, 1, $E$1))</f>
        <v>2.4828340622185127E-2</v>
      </c>
      <c r="W531" s="60">
        <f t="array" aca="1" ref="W531:W534" ca="1">TRANSPOSE(OFFSET($L$3, MATCH($R531 &amp; "/" &amp; W$2, $P$3:$P$5002, 0) - 1, 0, 1, $E$1))</f>
        <v>1.1535851315952945</v>
      </c>
      <c r="X531" s="60">
        <f t="array" aca="1" ref="X531:X534" ca="1">TRANSPOSE(OFFSET($L$3, MATCH($R531 &amp; "/" &amp; X$2, $P$3:$P$5002, 0) - 1, 0, 1, $E$1))</f>
        <v>1.4217559513392724E-2</v>
      </c>
      <c r="Y531" s="52">
        <f ca="1">$B$11 * EXP(($E$3 - $C$11^2/2) * Y$2 + $C$11*SQRT(Y$2)*T531)</f>
        <v>100.9553520419279</v>
      </c>
      <c r="Z531" s="52">
        <f ca="1">Y531 * EXP(($E$3 - $C$11^2/2) * (Z$2-Y$2) + $C$11*SQRT(Z$2-Y$2)*U531)</f>
        <v>89.9571277517488</v>
      </c>
      <c r="AA531" s="52">
        <f ca="1">Z531 * EXP(($E$3 - $C$11^2/2) * (AA$2-Z$2) + $C$11*SQRT(AA$2-Z$2)*V531)</f>
        <v>91.083958378441054</v>
      </c>
      <c r="AB531" s="52">
        <f ca="1">AA531 * EXP(($E$3 - $C$11^2/2) * (AB$2-AA$2) + $C$11*SQRT(AB$2-AA$2)*W531)</f>
        <v>129.39338240996565</v>
      </c>
      <c r="AC531" s="52">
        <f ca="1">AB531 * EXP(($E$3 - $C$11^2/2) * (AC$2-AB$2) + $C$11*SQRT(AC$2-AB$2)*X531)</f>
        <v>130.59781784877143</v>
      </c>
      <c r="AD531" s="47"/>
      <c r="AE531" s="3" t="s">
        <v>69</v>
      </c>
      <c r="AF531" s="20" cm="1">
        <f t="array" aca="1" ref="AF531" ca="1">MIN(Y531:Y534 / $D$11:$D$14)</f>
        <v>0.78435338244555841</v>
      </c>
      <c r="AG531" s="20" cm="1">
        <f t="array" aca="1" ref="AG531" ca="1">MIN(Z531:Z534 / $D$11:$D$14)</f>
        <v>0.899571277517488</v>
      </c>
      <c r="AH531" s="20" cm="1">
        <f t="array" aca="1" ref="AH531" ca="1">MIN(AA531:AA534 / $D$11:$D$14)</f>
        <v>0.77601717556941496</v>
      </c>
      <c r="AI531" s="20" cm="1">
        <f t="array" aca="1" ref="AI531" ca="1">MIN(AB531:AB534 / $D$11:$D$14)</f>
        <v>0.79558416929206255</v>
      </c>
      <c r="AJ531" s="20" cm="1">
        <f t="array" aca="1" ref="AJ531" ca="1">MIN(AC531:AC534 / $D$11:$D$14)</f>
        <v>0.7660845089778876</v>
      </c>
      <c r="AK531" s="72">
        <f t="array" aca="1" ref="AK531" ca="1">SUMPRODUCT(AF532:AJ532, EXP(-$E$3*$AF$2:$AJ$2))</f>
        <v>91452.639577679874</v>
      </c>
      <c r="AL531" s="70">
        <f ca="1">MAX(AC532 - $D$11, 0) * EXP(-$E$2*$E$3)</f>
        <v>22.621177235699875</v>
      </c>
    </row>
    <row r="532" spans="7:38" ht="14.55" customHeight="1" x14ac:dyDescent="0.3">
      <c r="G532" s="3">
        <v>530</v>
      </c>
      <c r="H532" s="58">
        <v>0.24237772660702603</v>
      </c>
      <c r="I532" s="58">
        <v>0.6749159559250042</v>
      </c>
      <c r="J532" s="58">
        <v>0.7952999340513015</v>
      </c>
      <c r="K532" s="59">
        <v>0.46838361012330715</v>
      </c>
      <c r="L532" s="60">
        <f t="array" ref="L532:O532">TRANSPOSE(MMULT(Option!$B$25:$E$28, TRANSPOSE(H532:K532)))</f>
        <v>0.24237772660702603</v>
      </c>
      <c r="M532" s="60">
        <v>0.71552178179477266</v>
      </c>
      <c r="N532" s="60">
        <v>0.97220551112005116</v>
      </c>
      <c r="O532" s="60">
        <v>0.8300119870983238</v>
      </c>
      <c r="P532" s="56" t="str">
        <f t="shared" si="647"/>
        <v>106/5</v>
      </c>
      <c r="R532" s="80"/>
      <c r="S532" s="3" t="s">
        <v>29</v>
      </c>
      <c r="T532" s="60">
        <f ca="1"/>
        <v>1.055645980571341</v>
      </c>
      <c r="U532" s="60">
        <f ca="1"/>
        <v>0.29128065751756205</v>
      </c>
      <c r="V532" s="60">
        <f ca="1"/>
        <v>0.1920085972154329</v>
      </c>
      <c r="W532" s="60">
        <f ca="1"/>
        <v>-0.25241356995475389</v>
      </c>
      <c r="X532" s="60">
        <f ca="1"/>
        <v>-0.51985488402762103</v>
      </c>
      <c r="Y532" s="52">
        <f ca="1">$B$12 * EXP(($E$3 - $C$12^2/2) * Y$2 + $C$12*SQRT(Y$2)*T532)</f>
        <v>137.94623118798376</v>
      </c>
      <c r="Z532" s="52">
        <f ca="1">Y532 * EXP(($E$3 - $C$12^2/2) * (Z$2-Y$2) + $C$12*SQRT(Z$2-Y$2)*U532)</f>
        <v>151.29751213712888</v>
      </c>
      <c r="AA532" s="52">
        <f ca="1">Z532 * EXP(($E$3 - $C$12^2/2) * (AA$2-Z$2) + $C$12*SQRT(AA$2-Z$2)*V532)</f>
        <v>161.0718850900399</v>
      </c>
      <c r="AB532" s="52">
        <f ca="1">AA532 * EXP(($E$3 - $C$12^2/2) * (AB$2-AA$2) + $C$12*SQRT(AB$2-AA$2)*W532)</f>
        <v>150.07372683739348</v>
      </c>
      <c r="AC532" s="52">
        <f ca="1">AB532 * EXP(($E$3 - $C$12^2/2) * (AC$2-AB$2) + $C$12*SQRT(AC$2-AB$2)*X532)</f>
        <v>129.04616652603679</v>
      </c>
      <c r="AD532" s="47"/>
      <c r="AE532" s="3" t="s">
        <v>47</v>
      </c>
      <c r="AF532" s="64">
        <f t="shared" ref="AF532" ca="1" si="668">($B$5*AF534 + (1 + $B$6)*AF533)*$B$2</f>
        <v>0</v>
      </c>
      <c r="AG532" s="64">
        <f t="shared" ref="AG532" ca="1" si="669">($B$5*AG534 + (1 + $B$6)*AG533)*$B$2</f>
        <v>15000</v>
      </c>
      <c r="AH532" s="64">
        <f t="shared" ref="AH532" ca="1" si="670">($B$5*AH534 + (1 + $B$6)*AH533)*$B$2</f>
        <v>0</v>
      </c>
      <c r="AI532" s="64">
        <f t="shared" ref="AI532" ca="1" si="671">($B$5*AI534 + (1 + $B$6)*AI533)*$B$2</f>
        <v>0</v>
      </c>
      <c r="AJ532" s="64" cm="1">
        <f t="array" aca="1" ref="AJ532" ca="1">($B$5*AJ534 + (1 + $B$6)*AJ533 + AND(NOT(AF533:AJ533)))*$B$2</f>
        <v>100000</v>
      </c>
      <c r="AK532" s="73"/>
      <c r="AL532" s="70"/>
    </row>
    <row r="533" spans="7:38" ht="14.55" customHeight="1" x14ac:dyDescent="0.3">
      <c r="G533" s="3">
        <v>531</v>
      </c>
      <c r="H533" s="58">
        <v>-1.2846254428282116</v>
      </c>
      <c r="I533" s="58">
        <v>-1.2213742679515385</v>
      </c>
      <c r="J533" s="58">
        <v>0.63640922695188218</v>
      </c>
      <c r="K533" s="59">
        <v>0.5113087851457081</v>
      </c>
      <c r="L533" s="60">
        <f t="array" ref="L533:O533">TRANSPOSE(MMULT(Option!$B$25:$E$28, TRANSPOSE(H533:K533)))</f>
        <v>-1.2846254428282116</v>
      </c>
      <c r="M533" s="60">
        <v>-1.6332581840831251</v>
      </c>
      <c r="N533" s="60">
        <v>-0.27471640635366668</v>
      </c>
      <c r="O533" s="60">
        <v>-0.27160798974480044</v>
      </c>
      <c r="P533" s="56" t="str">
        <f t="shared" si="647"/>
        <v>107/1</v>
      </c>
      <c r="R533" s="80"/>
      <c r="S533" s="3" t="s">
        <v>31</v>
      </c>
      <c r="T533" s="60">
        <f ca="1"/>
        <v>-0.25195182988416481</v>
      </c>
      <c r="U533" s="60">
        <f ca="1"/>
        <v>4.3834415058010986E-2</v>
      </c>
      <c r="V533" s="60">
        <f ca="1"/>
        <v>-0.68715133710090925</v>
      </c>
      <c r="W533" s="60">
        <f ca="1"/>
        <v>6.6339985182955724E-2</v>
      </c>
      <c r="X533" s="60">
        <f ca="1"/>
        <v>-0.14261386755755348</v>
      </c>
      <c r="Y533" s="52">
        <f ca="1">$B$13 * EXP(($E$3 - $C$13^2/2) * Y$2 + $C$13*SQRT(Y$2)*T533)</f>
        <v>93.184801748211441</v>
      </c>
      <c r="Z533" s="52">
        <f ca="1">Y533 * EXP(($E$3 - $C$13^2/2) * (Z$2-Y$2) + $C$13*SQRT(Z$2-Y$2)*U533)</f>
        <v>94.891578560903994</v>
      </c>
      <c r="AA533" s="52">
        <f ca="1">Z533 * EXP(($E$3 - $C$13^2/2) * (AA$2-Z$2) + $C$13*SQRT(AA$2-Z$2)*V533)</f>
        <v>77.601717556941495</v>
      </c>
      <c r="AB533" s="52">
        <f ca="1">AA533 * EXP(($E$3 - $C$13^2/2) * (AB$2-AA$2) + $C$13*SQRT(AB$2-AA$2)*W533)</f>
        <v>79.55841692920626</v>
      </c>
      <c r="AC533" s="52">
        <f ca="1">AB533 * EXP(($E$3 - $C$13^2/2) * (AC$2-AB$2) + $C$13*SQRT(AC$2-AB$2)*X533)</f>
        <v>76.608450897788757</v>
      </c>
      <c r="AD533" s="47"/>
      <c r="AE533" s="3" t="s">
        <v>46</v>
      </c>
      <c r="AF533" s="52" t="b">
        <f t="shared" ref="AF533" ca="1" si="672">AF531 &gt;= $B$4</f>
        <v>0</v>
      </c>
      <c r="AG533" s="52" t="b">
        <f t="array" aca="1" ref="AG533" ca="1">AND(AG531 &gt;= $B$4, NOT(OR($AF533:AF533)))</f>
        <v>0</v>
      </c>
      <c r="AH533" s="52" t="b">
        <f t="array" aca="1" ref="AH533" ca="1">AND(AH531 &gt;= $B$4, NOT(OR($AF533:AG533)))</f>
        <v>0</v>
      </c>
      <c r="AI533" s="52" t="b">
        <f t="array" aca="1" ref="AI533" ca="1">AND(AI531 &gt;= $B$4, NOT(OR($AF533:AH533)))</f>
        <v>0</v>
      </c>
      <c r="AJ533" s="52" t="b">
        <f t="array" aca="1" ref="AJ533" ca="1">AND(AJ531 &gt;= $B$4, NOT(OR($AF533:AI533)))</f>
        <v>0</v>
      </c>
      <c r="AK533" s="73"/>
      <c r="AL533" s="70"/>
    </row>
    <row r="534" spans="7:38" ht="14.55" customHeight="1" x14ac:dyDescent="0.3">
      <c r="G534" s="3">
        <v>532</v>
      </c>
      <c r="H534" s="58">
        <v>-0.75306188571141974</v>
      </c>
      <c r="I534" s="58">
        <v>-1.4620911216304036</v>
      </c>
      <c r="J534" s="58">
        <v>0.42160109302324261</v>
      </c>
      <c r="K534" s="59">
        <v>-0.92825110857778015</v>
      </c>
      <c r="L534" s="60">
        <f t="array" ref="L534:O534">TRANSPOSE(MMULT(Option!$B$25:$E$28, TRANSPOSE(H534:K534)))</f>
        <v>-0.75306188571141974</v>
      </c>
      <c r="M534" s="60">
        <v>-1.64125340184341</v>
      </c>
      <c r="N534" s="60">
        <v>-0.31379359846561533</v>
      </c>
      <c r="O534" s="60">
        <v>-1.3967087334102315</v>
      </c>
      <c r="P534" s="56" t="str">
        <f t="shared" si="647"/>
        <v>107/2</v>
      </c>
      <c r="R534" s="80"/>
      <c r="S534" s="3" t="s">
        <v>30</v>
      </c>
      <c r="T534" s="60">
        <f ca="1"/>
        <v>-0.82631872423516195</v>
      </c>
      <c r="U534" s="60">
        <f ca="1"/>
        <v>0.85601465065433491</v>
      </c>
      <c r="V534" s="60">
        <f ca="1"/>
        <v>9.6188767037267087E-2</v>
      </c>
      <c r="W534" s="60">
        <f ca="1"/>
        <v>0.35850505971947211</v>
      </c>
      <c r="X534" s="60">
        <f ca="1"/>
        <v>-1.0374504653558438</v>
      </c>
      <c r="Y534" s="52">
        <f ca="1">$B$14 * EXP(($E$3 - $C$14^2/2) * Y$2 + $C$14*SQRT(Y$2)*T534)</f>
        <v>78.435338244555837</v>
      </c>
      <c r="Z534" s="52">
        <f ca="1">Y534 * EXP(($E$3 - $C$14^2/2) * (Z$2-Y$2) + $C$14*SQRT(Z$2-Y$2)*U534)</f>
        <v>101.90886809937997</v>
      </c>
      <c r="AA534" s="52">
        <f ca="1">Z534 * EXP(($E$3 - $C$14^2/2) * (AA$2-Z$2) + $C$14*SQRT(AA$2-Z$2)*V534)</f>
        <v>105.41823134111402</v>
      </c>
      <c r="AB534" s="52">
        <f ca="1">AA534 * EXP(($E$3 - $C$14^2/2) * (AB$2-AA$2) + $C$14*SQRT(AB$2-AA$2)*W534)</f>
        <v>117.97669582358277</v>
      </c>
      <c r="AC534" s="52">
        <f ca="1">AB534 * EXP(($E$3 - $C$14^2/2) * (AC$2-AB$2) + $C$14*SQRT(AC$2-AB$2)*X534)</f>
        <v>86.856034516977417</v>
      </c>
      <c r="AD534" s="47"/>
      <c r="AE534" s="3" t="s">
        <v>68</v>
      </c>
      <c r="AF534" s="52" t="b">
        <f ca="1">AND(AF531&gt;$B$3, NOT(OR($AF533:AF533)))</f>
        <v>0</v>
      </c>
      <c r="AG534" s="52" t="b">
        <f ca="1">AND(AG531&gt;$B$3, NOT(OR($AF533:AG533)))</f>
        <v>1</v>
      </c>
      <c r="AH534" s="52" t="b">
        <f ca="1">AND(AH531&gt;$B$3, NOT(OR($AF533:AH533)))</f>
        <v>0</v>
      </c>
      <c r="AI534" s="52" t="b">
        <f ca="1">AND(AI531&gt;$B$3, NOT(OR($AF533:AI533)))</f>
        <v>0</v>
      </c>
      <c r="AJ534" s="52" t="b">
        <f ca="1">AND(AJ531&gt;$B$3, NOT(OR($AF533:AJ533)))</f>
        <v>0</v>
      </c>
      <c r="AK534" s="74"/>
      <c r="AL534" s="70"/>
    </row>
    <row r="535" spans="7:38" ht="14.55" customHeight="1" x14ac:dyDescent="0.3">
      <c r="G535" s="3">
        <v>533</v>
      </c>
      <c r="H535" s="58">
        <v>6.2616743563975175E-2</v>
      </c>
      <c r="I535" s="58">
        <v>0.11194345572410973</v>
      </c>
      <c r="J535" s="58">
        <v>0.64202241080905487</v>
      </c>
      <c r="K535" s="59">
        <v>0.90200103492676154</v>
      </c>
      <c r="L535" s="60">
        <f t="array" ref="L535:O535">TRANSPOSE(MMULT(Option!$B$25:$E$28, TRANSPOSE(H535:K535)))</f>
        <v>6.2616743563975175E-2</v>
      </c>
      <c r="M535" s="60">
        <v>0.12764456930772416</v>
      </c>
      <c r="N535" s="60">
        <v>0.61825512089503465</v>
      </c>
      <c r="O535" s="60">
        <v>0.952097857270223</v>
      </c>
      <c r="P535" s="56" t="str">
        <f t="shared" si="647"/>
        <v>107/3</v>
      </c>
      <c r="R535" s="80">
        <v>134</v>
      </c>
      <c r="S535" s="3" t="s">
        <v>28</v>
      </c>
      <c r="T535" s="60">
        <f t="array" aca="1" ref="T535:T538" ca="1">TRANSPOSE(OFFSET($L$3, MATCH($R535 &amp; "/" &amp; T$2, $P$3:$P$5002, 0) - 1, 0, 1, $E$1))</f>
        <v>-1.3560515388604881</v>
      </c>
      <c r="U535" s="60">
        <f t="array" aca="1" ref="U535:U538" ca="1">TRANSPOSE(OFFSET($L$3, MATCH($R535 &amp; "/" &amp; U$2, $P$3:$P$5002, 0) - 1, 0, 1, $E$1))</f>
        <v>0.51817674894928667</v>
      </c>
      <c r="V535" s="60">
        <f t="array" aca="1" ref="V535:V538" ca="1">TRANSPOSE(OFFSET($L$3, MATCH($R535 &amp; "/" &amp; V$2, $P$3:$P$5002, 0) - 1, 0, 1, $E$1))</f>
        <v>0.64401075825204301</v>
      </c>
      <c r="W535" s="60">
        <f t="array" aca="1" ref="W535:W538" ca="1">TRANSPOSE(OFFSET($L$3, MATCH($R535 &amp; "/" &amp; W$2, $P$3:$P$5002, 0) - 1, 0, 1, $E$1))</f>
        <v>-1.0627608811497793</v>
      </c>
      <c r="X535" s="60">
        <f t="array" aca="1" ref="X535:X538" ca="1">TRANSPOSE(OFFSET($L$3, MATCH($R535 &amp; "/" &amp; X$2, $P$3:$P$5002, 0) - 1, 0, 1, $E$1))</f>
        <v>0.11643383197249065</v>
      </c>
      <c r="Y535" s="52">
        <f ca="1">$B$11 * EXP(($E$3 - $C$11^2/2) * Y$2 + $C$11*SQRT(Y$2)*T535)</f>
        <v>66.910420967945797</v>
      </c>
      <c r="Z535" s="52">
        <f ca="1">Y535 * EXP(($E$3 - $C$11^2/2) * (Z$2-Y$2) + $C$11*SQRT(Z$2-Y$2)*U535)</f>
        <v>78.555685993579957</v>
      </c>
      <c r="AA535" s="52">
        <f ca="1">Z535 * EXP(($E$3 - $C$11^2/2) * (AA$2-Z$2) + $C$11*SQRT(AA$2-Z$2)*V535)</f>
        <v>95.775889361549531</v>
      </c>
      <c r="AB535" s="52">
        <f ca="1">AA535 * EXP(($E$3 - $C$11^2/2) * (AB$2-AA$2) + $C$11*SQRT(AB$2-AA$2)*W535)</f>
        <v>69.978126324990399</v>
      </c>
      <c r="AC535" s="52">
        <f ca="1">AB535 * EXP(($E$3 - $C$11^2/2) * (AC$2-AB$2) + $C$11*SQRT(AC$2-AB$2)*X535)</f>
        <v>72.828900530738181</v>
      </c>
      <c r="AD535" s="47"/>
      <c r="AE535" s="3" t="s">
        <v>69</v>
      </c>
      <c r="AF535" s="20" cm="1">
        <f t="array" aca="1" ref="AF535" ca="1">MIN(Y535:Y538 / $D$11:$D$14)</f>
        <v>0.57171982767390983</v>
      </c>
      <c r="AG535" s="20" cm="1">
        <f t="array" aca="1" ref="AG535" ca="1">MIN(Z535:Z538 / $D$11:$D$14)</f>
        <v>0.71415856871268957</v>
      </c>
      <c r="AH535" s="20" cm="1">
        <f t="array" aca="1" ref="AH535" ca="1">MIN(AA535:AA538 / $D$11:$D$14)</f>
        <v>0.95775889361549527</v>
      </c>
      <c r="AI535" s="20" cm="1">
        <f t="array" aca="1" ref="AI535" ca="1">MIN(AB535:AB538 / $D$11:$D$14)</f>
        <v>0.69978126324990397</v>
      </c>
      <c r="AJ535" s="20" cm="1">
        <f t="array" aca="1" ref="AJ535" ca="1">MIN(AC535:AC538 / $D$11:$D$14)</f>
        <v>0.62192776463749666</v>
      </c>
      <c r="AK535" s="72">
        <f t="array" aca="1" ref="AK535" ca="1">SUMPRODUCT(AF536:AJ536, EXP(-$E$3*$AF$2:$AJ$2))</f>
        <v>90790.697953516355</v>
      </c>
      <c r="AL535" s="70">
        <f ca="1">MAX(AC536 - $D$11, 0) * EXP(-$E$2*$E$3)</f>
        <v>10.894278827579846</v>
      </c>
    </row>
    <row r="536" spans="7:38" ht="14.55" customHeight="1" x14ac:dyDescent="0.3">
      <c r="G536" s="3">
        <v>534</v>
      </c>
      <c r="H536" s="58">
        <v>1.3545486622800971</v>
      </c>
      <c r="I536" s="58">
        <v>0.63665492573458049</v>
      </c>
      <c r="J536" s="58">
        <v>0.14908040267755238</v>
      </c>
      <c r="K536" s="59">
        <v>0.81869380616587883</v>
      </c>
      <c r="L536" s="60">
        <f t="array" ref="L536:O536">TRANSPOSE(MMULT(Option!$B$25:$E$28, TRANSPOSE(H536:K536)))</f>
        <v>1.3545486622800971</v>
      </c>
      <c r="M536" s="60">
        <v>1.1253233426610796</v>
      </c>
      <c r="N536" s="60">
        <v>0.83947367681801988</v>
      </c>
      <c r="O536" s="60">
        <v>1.4387198637851526</v>
      </c>
      <c r="P536" s="56" t="str">
        <f t="shared" si="647"/>
        <v>107/4</v>
      </c>
      <c r="R536" s="80"/>
      <c r="S536" s="3" t="s">
        <v>29</v>
      </c>
      <c r="T536" s="60">
        <f ca="1"/>
        <v>-3.4695389169556612E-2</v>
      </c>
      <c r="U536" s="60">
        <f ca="1"/>
        <v>-1.1208054650571255</v>
      </c>
      <c r="V536" s="60">
        <f ca="1"/>
        <v>1.8160382874312628</v>
      </c>
      <c r="W536" s="60">
        <f ca="1"/>
        <v>-0.70788126897157211</v>
      </c>
      <c r="X536" s="60">
        <f ca="1"/>
        <v>0.40043600677451174</v>
      </c>
      <c r="Y536" s="52">
        <f ca="1">$B$12 * EXP(($E$3 - $C$12^2/2) * Y$2 + $C$12*SQRT(Y$2)*T536)</f>
        <v>99.460598348249661</v>
      </c>
      <c r="Z536" s="52">
        <f ca="1">Y536 * EXP(($E$3 - $C$12^2/2) * (Z$2-Y$2) + $C$12*SQRT(Z$2-Y$2)*U536)</f>
        <v>71.415856871268957</v>
      </c>
      <c r="AA536" s="52">
        <f ca="1">Z536 * EXP(($E$3 - $C$12^2/2) * (AA$2-Z$2) + $C$12*SQRT(AA$2-Z$2)*V536)</f>
        <v>123.75841708069592</v>
      </c>
      <c r="AB536" s="52">
        <f ca="1">AA536 * EXP(($E$3 - $C$12^2/2) * (AB$2-AA$2) + $C$12*SQRT(AB$2-AA$2)*W536)</f>
        <v>100.5813683513436</v>
      </c>
      <c r="AC536" s="52">
        <f ca="1">AB536 * EXP(($E$3 - $C$12^2/2) * (AC$2-AB$2) + $C$12*SQRT(AC$2-AB$2)*X536)</f>
        <v>113.98853091109565</v>
      </c>
      <c r="AD536" s="47"/>
      <c r="AE536" s="3" t="s">
        <v>47</v>
      </c>
      <c r="AF536" s="64">
        <f t="shared" ref="AF536" ca="1" si="673">($B$5*AF538 + (1 + $B$6)*AF537)*$B$2</f>
        <v>0</v>
      </c>
      <c r="AG536" s="64">
        <f t="shared" ref="AG536" ca="1" si="674">($B$5*AG538 + (1 + $B$6)*AG537)*$B$2</f>
        <v>0</v>
      </c>
      <c r="AH536" s="64">
        <f t="shared" ref="AH536" ca="1" si="675">($B$5*AH538 + (1 + $B$6)*AH537)*$B$2</f>
        <v>15000</v>
      </c>
      <c r="AI536" s="64">
        <f t="shared" ref="AI536" ca="1" si="676">($B$5*AI538 + (1 + $B$6)*AI537)*$B$2</f>
        <v>0</v>
      </c>
      <c r="AJ536" s="64" cm="1">
        <f t="array" aca="1" ref="AJ536" ca="1">($B$5*AJ538 + (1 + $B$6)*AJ537 + AND(NOT(AF537:AJ537)))*$B$2</f>
        <v>100000</v>
      </c>
      <c r="AK536" s="73"/>
      <c r="AL536" s="70"/>
    </row>
    <row r="537" spans="7:38" ht="14.55" customHeight="1" x14ac:dyDescent="0.3">
      <c r="G537" s="3">
        <v>535</v>
      </c>
      <c r="H537" s="58">
        <v>1.9880433721495689</v>
      </c>
      <c r="I537" s="58">
        <v>-0.54695891912251038</v>
      </c>
      <c r="J537" s="58">
        <v>1.6856980889616053</v>
      </c>
      <c r="K537" s="59">
        <v>-1.5666141817586232</v>
      </c>
      <c r="L537" s="60">
        <f t="array" ref="L537:O537">TRANSPOSE(MMULT(Option!$B$25:$E$28, TRANSPOSE(H537:K537)))</f>
        <v>1.9880433721495689</v>
      </c>
      <c r="M537" s="60">
        <v>0.293921219077801</v>
      </c>
      <c r="N537" s="60">
        <v>2.1325554823959703</v>
      </c>
      <c r="O537" s="60">
        <v>-0.36056377424312536</v>
      </c>
      <c r="P537" s="56" t="str">
        <f t="shared" si="647"/>
        <v>107/5</v>
      </c>
      <c r="R537" s="80"/>
      <c r="S537" s="3" t="s">
        <v>31</v>
      </c>
      <c r="T537" s="60">
        <f ca="1"/>
        <v>-1.3489032555428038</v>
      </c>
      <c r="U537" s="60">
        <f ca="1"/>
        <v>0.36590396258308999</v>
      </c>
      <c r="V537" s="60">
        <f ca="1"/>
        <v>0.82317176636110512</v>
      </c>
      <c r="W537" s="60">
        <f ca="1"/>
        <v>0.49667289926689318</v>
      </c>
      <c r="X537" s="60">
        <f ca="1"/>
        <v>-2.0032831293694606</v>
      </c>
      <c r="Y537" s="52">
        <f ca="1">$B$13 * EXP(($E$3 - $C$13^2/2) * Y$2 + $C$13*SQRT(Y$2)*T537)</f>
        <v>67.054063326133289</v>
      </c>
      <c r="Z537" s="52">
        <f ca="1">Y537 * EXP(($E$3 - $C$13^2/2) * (Z$2-Y$2) + $C$13*SQRT(Z$2-Y$2)*U537)</f>
        <v>75.208961903229209</v>
      </c>
      <c r="AA537" s="52">
        <f ca="1">Z537 * EXP(($E$3 - $C$13^2/2) * (AA$2-Z$2) + $C$13*SQRT(AA$2-Z$2)*V537)</f>
        <v>96.758862328412405</v>
      </c>
      <c r="AB537" s="52">
        <f ca="1">AA537 * EXP(($E$3 - $C$13^2/2) * (AB$2-AA$2) + $C$13*SQRT(AB$2-AA$2)*W537)</f>
        <v>112.86854216029586</v>
      </c>
      <c r="AC537" s="52">
        <f ca="1">AB537 * EXP(($E$3 - $C$13^2/2) * (AC$2-AB$2) + $C$13*SQRT(AC$2-AB$2)*X537)</f>
        <v>62.192776463749667</v>
      </c>
      <c r="AD537" s="47"/>
      <c r="AE537" s="3" t="s">
        <v>46</v>
      </c>
      <c r="AF537" s="52" t="b">
        <f t="shared" ref="AF537" ca="1" si="677">AF535 &gt;= $B$4</f>
        <v>0</v>
      </c>
      <c r="AG537" s="52" t="b">
        <f t="array" aca="1" ref="AG537" ca="1">AND(AG535 &gt;= $B$4, NOT(OR($AF537:AF537)))</f>
        <v>0</v>
      </c>
      <c r="AH537" s="52" t="b">
        <f t="array" aca="1" ref="AH537" ca="1">AND(AH535 &gt;= $B$4, NOT(OR($AF537:AG537)))</f>
        <v>0</v>
      </c>
      <c r="AI537" s="52" t="b">
        <f t="array" aca="1" ref="AI537" ca="1">AND(AI535 &gt;= $B$4, NOT(OR($AF537:AH537)))</f>
        <v>0</v>
      </c>
      <c r="AJ537" s="52" t="b">
        <f t="array" aca="1" ref="AJ537" ca="1">AND(AJ535 &gt;= $B$4, NOT(OR($AF537:AI537)))</f>
        <v>0</v>
      </c>
      <c r="AK537" s="73"/>
      <c r="AL537" s="70"/>
    </row>
    <row r="538" spans="7:38" ht="14.55" customHeight="1" x14ac:dyDescent="0.3">
      <c r="G538" s="3">
        <v>536</v>
      </c>
      <c r="H538" s="58">
        <v>0.83764635144885069</v>
      </c>
      <c r="I538" s="58">
        <v>2.4810210106429973</v>
      </c>
      <c r="J538" s="58">
        <v>0.87376087854040541</v>
      </c>
      <c r="K538" s="59">
        <v>-0.70128536249455342</v>
      </c>
      <c r="L538" s="60">
        <f t="array" ref="L538:O538">TRANSPOSE(MMULT(Option!$B$25:$E$28, TRANSPOSE(H538:K538)))</f>
        <v>0.83764635144885069</v>
      </c>
      <c r="M538" s="60">
        <v>2.6089518569890151</v>
      </c>
      <c r="N538" s="60">
        <v>1.7521753198644021</v>
      </c>
      <c r="O538" s="60">
        <v>0.55473810060565809</v>
      </c>
      <c r="P538" s="56" t="str">
        <f t="shared" si="647"/>
        <v>108/1</v>
      </c>
      <c r="R538" s="80"/>
      <c r="S538" s="3" t="s">
        <v>30</v>
      </c>
      <c r="T538" s="60">
        <f ca="1"/>
        <v>-1.8803540645273444</v>
      </c>
      <c r="U538" s="60">
        <f ca="1"/>
        <v>1.9718623565395486</v>
      </c>
      <c r="V538" s="60">
        <f ca="1"/>
        <v>1.9380881653135711</v>
      </c>
      <c r="W538" s="60">
        <f ca="1"/>
        <v>-0.259308404549077</v>
      </c>
      <c r="X538" s="60">
        <f ca="1"/>
        <v>0.3093202466526237</v>
      </c>
      <c r="Y538" s="52">
        <f ca="1">$B$14 * EXP(($E$3 - $C$14^2/2) * Y$2 + $C$14*SQRT(Y$2)*T538)</f>
        <v>57.171982767390986</v>
      </c>
      <c r="Z538" s="52">
        <f ca="1">Y538 * EXP(($E$3 - $C$14^2/2) * (Z$2-Y$2) + $C$14*SQRT(Z$2-Y$2)*U538)</f>
        <v>103.8162670313762</v>
      </c>
      <c r="AA538" s="52">
        <f ca="1">Z538 * EXP(($E$3 - $C$14^2/2) * (AA$2-Z$2) + $C$14*SQRT(AA$2-Z$2)*V538)</f>
        <v>186.61527099340418</v>
      </c>
      <c r="AB538" s="52">
        <f ca="1">AA538 * EXP(($E$3 - $C$14^2/2) * (AB$2-AA$2) + $C$14*SQRT(AB$2-AA$2)*W538)</f>
        <v>173.51370746378586</v>
      </c>
      <c r="AC538" s="52">
        <f ca="1">AB538 * EXP(($E$3 - $C$14^2/2) * (AC$2-AB$2) + $C$14*SQRT(AC$2-AB$2)*X538)</f>
        <v>191.34013883001469</v>
      </c>
      <c r="AD538" s="47"/>
      <c r="AE538" s="3" t="s">
        <v>68</v>
      </c>
      <c r="AF538" s="52" t="b">
        <f ca="1">AND(AF535&gt;$B$3, NOT(OR($AF537:AF537)))</f>
        <v>0</v>
      </c>
      <c r="AG538" s="52" t="b">
        <f ca="1">AND(AG535&gt;$B$3, NOT(OR($AF537:AG537)))</f>
        <v>0</v>
      </c>
      <c r="AH538" s="52" t="b">
        <f ca="1">AND(AH535&gt;$B$3, NOT(OR($AF537:AH537)))</f>
        <v>1</v>
      </c>
      <c r="AI538" s="52" t="b">
        <f ca="1">AND(AI535&gt;$B$3, NOT(OR($AF537:AI537)))</f>
        <v>0</v>
      </c>
      <c r="AJ538" s="52" t="b">
        <f ca="1">AND(AJ535&gt;$B$3, NOT(OR($AF537:AJ537)))</f>
        <v>0</v>
      </c>
      <c r="AK538" s="74"/>
      <c r="AL538" s="70"/>
    </row>
    <row r="539" spans="7:38" ht="14.55" customHeight="1" x14ac:dyDescent="0.3">
      <c r="G539" s="3">
        <v>537</v>
      </c>
      <c r="H539" s="58">
        <v>-9.5029988718036931E-2</v>
      </c>
      <c r="I539" s="58">
        <v>-0.7534403006036906</v>
      </c>
      <c r="J539" s="58">
        <v>0.2135906647596158</v>
      </c>
      <c r="K539" s="59">
        <v>0.32362609843117496</v>
      </c>
      <c r="L539" s="60">
        <f t="array" ref="L539:O539">TRANSPOSE(MMULT(Option!$B$25:$E$28, TRANSPOSE(H539:K539)))</f>
        <v>-9.5029988718036931E-2</v>
      </c>
      <c r="M539" s="60">
        <v>-0.7285514373165537</v>
      </c>
      <c r="N539" s="60">
        <v>-4.7710148078994624E-2</v>
      </c>
      <c r="O539" s="60">
        <v>8.3516483721942092E-2</v>
      </c>
      <c r="P539" s="56" t="str">
        <f t="shared" si="647"/>
        <v>108/2</v>
      </c>
      <c r="R539" s="80">
        <v>135</v>
      </c>
      <c r="S539" s="3" t="s">
        <v>28</v>
      </c>
      <c r="T539" s="60">
        <f t="array" aca="1" ref="T539:T542" ca="1">TRANSPOSE(OFFSET($L$3, MATCH($R539 &amp; "/" &amp; T$2, $P$3:$P$5002, 0) - 1, 0, 1, $E$1))</f>
        <v>0.92312721754352123</v>
      </c>
      <c r="U539" s="60">
        <f t="array" aca="1" ref="U539:U542" ca="1">TRANSPOSE(OFFSET($L$3, MATCH($R539 &amp; "/" &amp; U$2, $P$3:$P$5002, 0) - 1, 0, 1, $E$1))</f>
        <v>-1.0456114185439438</v>
      </c>
      <c r="V539" s="60">
        <f t="array" aca="1" ref="V539:V542" ca="1">TRANSPOSE(OFFSET($L$3, MATCH($R539 &amp; "/" &amp; V$2, $P$3:$P$5002, 0) - 1, 0, 1, $E$1))</f>
        <v>-0.2012551973632514</v>
      </c>
      <c r="W539" s="60">
        <f t="array" aca="1" ref="W539:W542" ca="1">TRANSPOSE(OFFSET($L$3, MATCH($R539 &amp; "/" &amp; W$2, $P$3:$P$5002, 0) - 1, 0, 1, $E$1))</f>
        <v>0.32031901848208072</v>
      </c>
      <c r="X539" s="60">
        <f t="array" aca="1" ref="X539:X542" ca="1">TRANSPOSE(OFFSET($L$3, MATCH($R539 &amp; "/" &amp; X$2, $P$3:$P$5002, 0) - 1, 0, 1, $E$1))</f>
        <v>0.97065961435052783</v>
      </c>
      <c r="Y539" s="52">
        <f ca="1">$B$11 * EXP(($E$3 - $C$11^2/2) * Y$2 + $C$11*SQRT(Y$2)*T539)</f>
        <v>132.56967433429244</v>
      </c>
      <c r="Z539" s="52">
        <f ca="1">Y539 * EXP(($E$3 - $C$11^2/2) * (Z$2-Y$2) + $C$11*SQRT(Z$2-Y$2)*U539)</f>
        <v>97.360922685938476</v>
      </c>
      <c r="AA539" s="52">
        <f ca="1">Z539 * EXP(($E$3 - $C$11^2/2) * (AA$2-Z$2) + $C$11*SQRT(AA$2-Z$2)*V539)</f>
        <v>92.115973663414763</v>
      </c>
      <c r="AB539" s="52">
        <f ca="1">AA539 * EXP(($E$3 - $C$11^2/2) * (AB$2-AA$2) + $C$11*SQRT(AB$2-AA$2)*W539)</f>
        <v>101.91550340915462</v>
      </c>
      <c r="AC539" s="52">
        <f ca="1">AB539 * EXP(($E$3 - $C$11^2/2) * (AC$2-AB$2) + $C$11*SQRT(AC$2-AB$2)*X539)</f>
        <v>137.04947010816022</v>
      </c>
      <c r="AD539" s="47"/>
      <c r="AE539" s="3" t="s">
        <v>69</v>
      </c>
      <c r="AF539" s="20" cm="1">
        <f t="array" aca="1" ref="AF539" ca="1">MIN(Y539:Y542 / $D$11:$D$14)</f>
        <v>0.88025502676645739</v>
      </c>
      <c r="AG539" s="20" cm="1">
        <f t="array" aca="1" ref="AG539" ca="1">MIN(Z539:Z542 / $D$11:$D$14)</f>
        <v>0.74260838297750165</v>
      </c>
      <c r="AH539" s="20" cm="1">
        <f t="array" aca="1" ref="AH539" ca="1">MIN(AA539:AA542 / $D$11:$D$14)</f>
        <v>0.85460783924823702</v>
      </c>
      <c r="AI539" s="20" cm="1">
        <f t="array" aca="1" ref="AI539" ca="1">MIN(AB539:AB542 / $D$11:$D$14)</f>
        <v>0.80867155354728881</v>
      </c>
      <c r="AJ539" s="20" cm="1">
        <f t="array" aca="1" ref="AJ539" ca="1">MIN(AC539:AC542 / $D$11:$D$14)</f>
        <v>1.0377072919407646</v>
      </c>
      <c r="AK539" s="72">
        <f t="array" aca="1" ref="AK539" ca="1">SUMPRODUCT(AF540:AJ540, EXP(-$E$3*$AF$2:$AJ$2))</f>
        <v>129022.11236326785</v>
      </c>
      <c r="AL539" s="70">
        <f ca="1">MAX(AC540 - $D$11, 0) * EXP(-$E$2*$E$3)</f>
        <v>38.309687855997907</v>
      </c>
    </row>
    <row r="540" spans="7:38" ht="14.55" customHeight="1" x14ac:dyDescent="0.3">
      <c r="G540" s="3">
        <v>538</v>
      </c>
      <c r="H540" s="58">
        <v>0.20184533804315752</v>
      </c>
      <c r="I540" s="58">
        <v>-0.6079334523279406</v>
      </c>
      <c r="J540" s="58">
        <v>-0.96786148199301314</v>
      </c>
      <c r="K540" s="59">
        <v>1.0900853955603171</v>
      </c>
      <c r="L540" s="60">
        <f t="array" ref="L540:O540">TRANSPOSE(MMULT(Option!$B$25:$E$28, TRANSPOSE(H540:K540)))</f>
        <v>0.20184533804315752</v>
      </c>
      <c r="M540" s="60">
        <v>-0.47644207734046007</v>
      </c>
      <c r="N540" s="60">
        <v>-0.92853869302075187</v>
      </c>
      <c r="O540" s="60">
        <v>0.66612993303455115</v>
      </c>
      <c r="P540" s="56" t="str">
        <f t="shared" si="647"/>
        <v>108/3</v>
      </c>
      <c r="R540" s="80"/>
      <c r="S540" s="3" t="s">
        <v>29</v>
      </c>
      <c r="T540" s="60">
        <f ca="1"/>
        <v>-0.44181203450334361</v>
      </c>
      <c r="U540" s="60">
        <f ca="1"/>
        <v>0.50928956801153358</v>
      </c>
      <c r="V540" s="60">
        <f ca="1"/>
        <v>0.92795623155440721</v>
      </c>
      <c r="W540" s="60">
        <f ca="1"/>
        <v>-0.98937421626123379</v>
      </c>
      <c r="X540" s="60">
        <f ca="1"/>
        <v>1.2441223967521011</v>
      </c>
      <c r="Y540" s="52">
        <f ca="1">$B$12 * EXP(($E$3 - $C$12^2/2) * Y$2 + $C$12*SQRT(Y$2)*T540)</f>
        <v>88.025502676645743</v>
      </c>
      <c r="Z540" s="52">
        <f ca="1">Y540 * EXP(($E$3 - $C$12^2/2) * (Z$2-Y$2) + $C$12*SQRT(Z$2-Y$2)*U540)</f>
        <v>103.07052328687804</v>
      </c>
      <c r="AA540" s="52">
        <f ca="1">Z540 * EXP(($E$3 - $C$12^2/2) * (AA$2-Z$2) + $C$12*SQRT(AA$2-Z$2)*V540)</f>
        <v>136.83835182651515</v>
      </c>
      <c r="AB540" s="52">
        <f ca="1">AA540 * EXP(($E$3 - $C$12^2/2) * (AB$2-AA$2) + $C$12*SQRT(AB$2-AA$2)*W540)</f>
        <v>102.20576146857292</v>
      </c>
      <c r="AC540" s="52">
        <f ca="1">AB540 * EXP(($E$3 - $C$12^2/2) * (AC$2-AB$2) + $C$12*SQRT(AC$2-AB$2)*X540)</f>
        <v>149.19061291247502</v>
      </c>
      <c r="AD540" s="47"/>
      <c r="AE540" s="3" t="s">
        <v>47</v>
      </c>
      <c r="AF540" s="64">
        <f t="shared" ref="AF540" ca="1" si="678">($B$5*AF542 + (1 + $B$6)*AF541)*$B$2</f>
        <v>15000</v>
      </c>
      <c r="AG540" s="64">
        <f t="shared" ref="AG540" ca="1" si="679">($B$5*AG542 + (1 + $B$6)*AG541)*$B$2</f>
        <v>0</v>
      </c>
      <c r="AH540" s="64">
        <f t="shared" ref="AH540" ca="1" si="680">($B$5*AH542 + (1 + $B$6)*AH541)*$B$2</f>
        <v>15000</v>
      </c>
      <c r="AI540" s="64">
        <f t="shared" ref="AI540" ca="1" si="681">($B$5*AI542 + (1 + $B$6)*AI541)*$B$2</f>
        <v>15000</v>
      </c>
      <c r="AJ540" s="64" cm="1">
        <f t="array" aca="1" ref="AJ540" ca="1">($B$5*AJ542 + (1 + $B$6)*AJ541 + AND(NOT(AF541:AJ541)))*$B$2</f>
        <v>114999.99999999999</v>
      </c>
      <c r="AK540" s="73"/>
      <c r="AL540" s="70"/>
    </row>
    <row r="541" spans="7:38" ht="14.55" customHeight="1" x14ac:dyDescent="0.3">
      <c r="G541" s="3">
        <v>539</v>
      </c>
      <c r="H541" s="58">
        <v>-0.16810102625727977</v>
      </c>
      <c r="I541" s="58">
        <v>6.2754465789051994E-3</v>
      </c>
      <c r="J541" s="58">
        <v>-0.3917496032114885</v>
      </c>
      <c r="K541" s="59">
        <v>-1.715792324675214</v>
      </c>
      <c r="L541" s="60">
        <f t="array" ref="L541:O541">TRANSPOSE(MMULT(Option!$B$25:$E$28, TRANSPOSE(H541:K541)))</f>
        <v>-0.16810102625727977</v>
      </c>
      <c r="M541" s="60">
        <v>-6.1488868709414959E-2</v>
      </c>
      <c r="N541" s="60">
        <v>-0.40967473256411258</v>
      </c>
      <c r="O541" s="60">
        <v>-1.611375570594066</v>
      </c>
      <c r="P541" s="56" t="str">
        <f t="shared" si="647"/>
        <v>108/4</v>
      </c>
      <c r="R541" s="80"/>
      <c r="S541" s="3" t="s">
        <v>31</v>
      </c>
      <c r="T541" s="60">
        <f ca="1"/>
        <v>9.5273172854912824E-2</v>
      </c>
      <c r="U541" s="60">
        <f ca="1"/>
        <v>-1.1205613349144001</v>
      </c>
      <c r="V541" s="60">
        <f ca="1"/>
        <v>0.45157955268804584</v>
      </c>
      <c r="W541" s="60">
        <f ca="1"/>
        <v>0.42675686397006968</v>
      </c>
      <c r="X541" s="60">
        <f ca="1"/>
        <v>2.389271935923869</v>
      </c>
      <c r="Y541" s="52">
        <f ca="1">$B$13 * EXP(($E$3 - $C$13^2/2) * Y$2 + $C$13*SQRT(Y$2)*T541)</f>
        <v>103.41521909455595</v>
      </c>
      <c r="Z541" s="52">
        <f ca="1">Y541 * EXP(($E$3 - $C$13^2/2) * (Z$2-Y$2) + $C$13*SQRT(Z$2-Y$2)*U541)</f>
        <v>74.260838297750169</v>
      </c>
      <c r="AA541" s="52">
        <f ca="1">Z541 * EXP(($E$3 - $C$13^2/2) * (AA$2-Z$2) + $C$13*SQRT(AA$2-Z$2)*V541)</f>
        <v>85.460783924823701</v>
      </c>
      <c r="AB541" s="52">
        <f ca="1">AA541 * EXP(($E$3 - $C$13^2/2) * (AB$2-AA$2) + $C$13*SQRT(AB$2-AA$2)*W541)</f>
        <v>97.620221783977101</v>
      </c>
      <c r="AC541" s="52">
        <f ca="1">AB541 * EXP(($E$3 - $C$13^2/2) * (AC$2-AB$2) + $C$13*SQRT(AC$2-AB$2)*X541)</f>
        <v>200.91184768831536</v>
      </c>
      <c r="AD541" s="47"/>
      <c r="AE541" s="3" t="s">
        <v>46</v>
      </c>
      <c r="AF541" s="52" t="b">
        <f t="shared" ref="AF541" ca="1" si="682">AF539 &gt;= $B$4</f>
        <v>0</v>
      </c>
      <c r="AG541" s="52" t="b">
        <f t="array" aca="1" ref="AG541" ca="1">AND(AG539 &gt;= $B$4, NOT(OR($AF541:AF541)))</f>
        <v>0</v>
      </c>
      <c r="AH541" s="52" t="b">
        <f t="array" aca="1" ref="AH541" ca="1">AND(AH539 &gt;= $B$4, NOT(OR($AF541:AG541)))</f>
        <v>0</v>
      </c>
      <c r="AI541" s="52" t="b">
        <f t="array" aca="1" ref="AI541" ca="1">AND(AI539 &gt;= $B$4, NOT(OR($AF541:AH541)))</f>
        <v>0</v>
      </c>
      <c r="AJ541" s="52" t="b">
        <f t="array" aca="1" ref="AJ541" ca="1">AND(AJ539 &gt;= $B$4, NOT(OR($AF541:AI541)))</f>
        <v>0</v>
      </c>
      <c r="AK541" s="73"/>
      <c r="AL541" s="70"/>
    </row>
    <row r="542" spans="7:38" ht="14.55" customHeight="1" x14ac:dyDescent="0.3">
      <c r="G542" s="3">
        <v>540</v>
      </c>
      <c r="H542" s="58">
        <v>-4.6302899965168252E-2</v>
      </c>
      <c r="I542" s="58">
        <v>-1.046408567421856</v>
      </c>
      <c r="J542" s="58">
        <v>1.7683112985146012</v>
      </c>
      <c r="K542" s="59">
        <v>-0.37925429295555868</v>
      </c>
      <c r="L542" s="60">
        <f t="array" ref="L542:O542">TRANSPOSE(MMULT(Option!$B$25:$E$28, TRANSPOSE(H542:K542)))</f>
        <v>-4.6302899965168252E-2</v>
      </c>
      <c r="M542" s="60">
        <v>-0.97757045359825856</v>
      </c>
      <c r="N542" s="60">
        <v>1.2605903688192384</v>
      </c>
      <c r="O542" s="60">
        <v>-0.27217019213013188</v>
      </c>
      <c r="P542" s="56" t="str">
        <f t="shared" si="647"/>
        <v>108/5</v>
      </c>
      <c r="R542" s="80"/>
      <c r="S542" s="3" t="s">
        <v>30</v>
      </c>
      <c r="T542" s="60">
        <f ca="1"/>
        <v>0.35955958800759524</v>
      </c>
      <c r="U542" s="60">
        <f ca="1"/>
        <v>-0.25263161560530811</v>
      </c>
      <c r="V542" s="60">
        <f ca="1"/>
        <v>-0.32776928112983794</v>
      </c>
      <c r="W542" s="60">
        <f ca="1"/>
        <v>-0.55370014137582579</v>
      </c>
      <c r="X542" s="60">
        <f ca="1"/>
        <v>0.81458729219151049</v>
      </c>
      <c r="Y542" s="52">
        <f ca="1">$B$14 * EXP(($E$3 - $C$14^2/2) * Y$2 + $C$14*SQRT(Y$2)*T542)</f>
        <v>111.94840129215594</v>
      </c>
      <c r="Z542" s="52">
        <f ca="1">Y542 * EXP(($E$3 - $C$14^2/2) * (Z$2-Y$2) + $C$14*SQRT(Z$2-Y$2)*U542)</f>
        <v>104.29762362479603</v>
      </c>
      <c r="AA542" s="52">
        <f ca="1">Z542 * EXP(($E$3 - $C$14^2/2) * (AA$2-Z$2) + $C$14*SQRT(AA$2-Z$2)*V542)</f>
        <v>95.003885747548551</v>
      </c>
      <c r="AB542" s="52">
        <f ca="1">AA542 * EXP(($E$3 - $C$14^2/2) * (AB$2-AA$2) + $C$14*SQRT(AB$2-AA$2)*W542)</f>
        <v>80.86715535472888</v>
      </c>
      <c r="AC542" s="52">
        <f ca="1">AB542 * EXP(($E$3 - $C$14^2/2) * (AC$2-AB$2) + $C$14*SQRT(AC$2-AB$2)*X542)</f>
        <v>103.77072919407647</v>
      </c>
      <c r="AD542" s="47"/>
      <c r="AE542" s="3" t="s">
        <v>68</v>
      </c>
      <c r="AF542" s="52" t="b">
        <f ca="1">AND(AF539&gt;$B$3, NOT(OR($AF541:AF541)))</f>
        <v>1</v>
      </c>
      <c r="AG542" s="52" t="b">
        <f ca="1">AND(AG539&gt;$B$3, NOT(OR($AF541:AG541)))</f>
        <v>0</v>
      </c>
      <c r="AH542" s="52" t="b">
        <f ca="1">AND(AH539&gt;$B$3, NOT(OR($AF541:AH541)))</f>
        <v>1</v>
      </c>
      <c r="AI542" s="52" t="b">
        <f ca="1">AND(AI539&gt;$B$3, NOT(OR($AF541:AI541)))</f>
        <v>1</v>
      </c>
      <c r="AJ542" s="52" t="b">
        <f ca="1">AND(AJ539&gt;$B$3, NOT(OR($AF541:AJ541)))</f>
        <v>1</v>
      </c>
      <c r="AK542" s="74"/>
      <c r="AL542" s="70"/>
    </row>
    <row r="543" spans="7:38" ht="14.55" customHeight="1" x14ac:dyDescent="0.3">
      <c r="G543" s="3">
        <v>541</v>
      </c>
      <c r="H543" s="58">
        <v>-0.15980954513094486</v>
      </c>
      <c r="I543" s="58">
        <v>-1.725485511937219</v>
      </c>
      <c r="J543" s="58">
        <v>-2.890730767209218</v>
      </c>
      <c r="K543" s="59">
        <v>0.71964008190235174</v>
      </c>
      <c r="L543" s="60">
        <f t="array" ref="L543:O543">TRANSPOSE(MMULT(Option!$B$25:$E$28, TRANSPOSE(H543:K543)))</f>
        <v>-0.15980954513094486</v>
      </c>
      <c r="M543" s="60">
        <v>-1.645357411852765</v>
      </c>
      <c r="N543" s="60">
        <v>-3.0547199176442721</v>
      </c>
      <c r="O543" s="60">
        <v>-0.4637119126974184</v>
      </c>
      <c r="P543" s="56" t="str">
        <f t="shared" si="647"/>
        <v>109/1</v>
      </c>
      <c r="R543" s="80">
        <v>136</v>
      </c>
      <c r="S543" s="3" t="s">
        <v>28</v>
      </c>
      <c r="T543" s="60">
        <f t="array" aca="1" ref="T543:T546" ca="1">TRANSPOSE(OFFSET($L$3, MATCH($R543 &amp; "/" &amp; T$2, $P$3:$P$5002, 0) - 1, 0, 1, $E$1))</f>
        <v>1.5698094318160183</v>
      </c>
      <c r="U543" s="60">
        <f t="array" aca="1" ref="U543:U546" ca="1">TRANSPOSE(OFFSET($L$3, MATCH($R543 &amp; "/" &amp; U$2, $P$3:$P$5002, 0) - 1, 0, 1, $E$1))</f>
        <v>-6.619425029496652E-2</v>
      </c>
      <c r="V543" s="60">
        <f t="array" aca="1" ref="V543:V546" ca="1">TRANSPOSE(OFFSET($L$3, MATCH($R543 &amp; "/" &amp; V$2, $P$3:$P$5002, 0) - 1, 0, 1, $E$1))</f>
        <v>-0.1227153021411754</v>
      </c>
      <c r="W543" s="60">
        <f t="array" aca="1" ref="W543:W546" ca="1">TRANSPOSE(OFFSET($L$3, MATCH($R543 &amp; "/" &amp; W$2, $P$3:$P$5002, 0) - 1, 0, 1, $E$1))</f>
        <v>-0.45798999726162792</v>
      </c>
      <c r="X543" s="60">
        <f t="array" aca="1" ref="X543:X546" ca="1">TRANSPOSE(OFFSET($L$3, MATCH($R543 &amp; "/" &amp; X$2, $P$3:$P$5002, 0) - 1, 0, 1, $E$1))</f>
        <v>1.2532838640762181</v>
      </c>
      <c r="Y543" s="52">
        <f ca="1">$B$11 * EXP(($E$3 - $C$11^2/2) * Y$2 + $C$11*SQRT(Y$2)*T543)</f>
        <v>160.95309957083677</v>
      </c>
      <c r="Z543" s="52">
        <f ca="1">Y543 * EXP(($E$3 - $C$11^2/2) * (Z$2-Y$2) + $C$11*SQRT(Z$2-Y$2)*U543)</f>
        <v>158.57929314710779</v>
      </c>
      <c r="AA543" s="52">
        <f ca="1">Z543 * EXP(($E$3 - $C$11^2/2) * (AA$2-Z$2) + $C$11*SQRT(AA$2-Z$2)*V543)</f>
        <v>153.6135679472043</v>
      </c>
      <c r="AB543" s="52">
        <f ca="1">AA543 * EXP(($E$3 - $C$11^2/2) * (AB$2-AA$2) + $C$11*SQRT(AB$2-AA$2)*W543)</f>
        <v>134.56443441698613</v>
      </c>
      <c r="AC543" s="52">
        <f ca="1">AB543 * EXP(($E$3 - $C$11^2/2) * (AC$2-AB$2) + $C$11*SQRT(AC$2-AB$2)*X543)</f>
        <v>196.96544550920709</v>
      </c>
      <c r="AD543" s="47"/>
      <c r="AE543" s="3" t="s">
        <v>69</v>
      </c>
      <c r="AF543" s="20" cm="1">
        <f t="array" aca="1" ref="AF543" ca="1">MIN(Y543:Y546 / $D$11:$D$14)</f>
        <v>0.95588217126908204</v>
      </c>
      <c r="AG543" s="20" cm="1">
        <f t="array" aca="1" ref="AG543" ca="1">MIN(Z543:Z546 / $D$11:$D$14)</f>
        <v>1.1051958905927348</v>
      </c>
      <c r="AH543" s="20" cm="1">
        <f t="array" aca="1" ref="AH543" ca="1">MIN(AA543:AA546 / $D$11:$D$14)</f>
        <v>0.90698867316907505</v>
      </c>
      <c r="AI543" s="20" cm="1">
        <f t="array" aca="1" ref="AI543" ca="1">MIN(AB543:AB546 / $D$11:$D$14)</f>
        <v>0.78555636123479455</v>
      </c>
      <c r="AJ543" s="20" cm="1">
        <f t="array" aca="1" ref="AJ543" ca="1">MIN(AC543:AC546 / $D$11:$D$14)</f>
        <v>0.77702571753667771</v>
      </c>
      <c r="AK543" s="72">
        <f t="array" aca="1" ref="AK543" ca="1">SUMPRODUCT(AF544:AJ544, EXP(-$E$3*$AF$2:$AJ$2))</f>
        <v>118631.70059156645</v>
      </c>
      <c r="AL543" s="70">
        <f ca="1">MAX(AC544 - $D$11, 0) * EXP(-$E$2*$E$3)</f>
        <v>0</v>
      </c>
    </row>
    <row r="544" spans="7:38" ht="14.55" customHeight="1" x14ac:dyDescent="0.3">
      <c r="G544" s="3">
        <v>542</v>
      </c>
      <c r="H544" s="58">
        <v>-0.99745062664383488</v>
      </c>
      <c r="I544" s="58">
        <v>-0.63465527161332624</v>
      </c>
      <c r="J544" s="58">
        <v>1.3077930193462672</v>
      </c>
      <c r="K544" s="59">
        <v>-4.365174379207129E-2</v>
      </c>
      <c r="L544" s="60">
        <f t="array" ref="L544:O544">TRANSPOSE(MMULT(Option!$B$25:$E$28, TRANSPOSE(H544:K544)))</f>
        <v>-0.99745062664383488</v>
      </c>
      <c r="M544" s="60">
        <v>-0.98065141513169918</v>
      </c>
      <c r="N544" s="60">
        <v>0.58347576074757723</v>
      </c>
      <c r="O544" s="60">
        <v>-0.34729807143777641</v>
      </c>
      <c r="P544" s="56" t="str">
        <f t="shared" si="647"/>
        <v>109/2</v>
      </c>
      <c r="R544" s="80"/>
      <c r="S544" s="3" t="s">
        <v>29</v>
      </c>
      <c r="T544" s="60">
        <f ca="1"/>
        <v>-0.16706875112482666</v>
      </c>
      <c r="U544" s="60">
        <f ca="1"/>
        <v>0.46714407050014528</v>
      </c>
      <c r="V544" s="60">
        <f ca="1"/>
        <v>-0.67549304331512428</v>
      </c>
      <c r="W544" s="60">
        <f ca="1"/>
        <v>0.28190378163000918</v>
      </c>
      <c r="X544" s="60">
        <f ca="1"/>
        <v>-0.83075882655497202</v>
      </c>
      <c r="Y544" s="52">
        <f ca="1">$B$12 * EXP(($E$3 - $C$12^2/2) * Y$2 + $C$12*SQRT(Y$2)*T544)</f>
        <v>95.588217126908205</v>
      </c>
      <c r="Z544" s="52">
        <f ca="1">Y544 * EXP(($E$3 - $C$12^2/2) * (Z$2-Y$2) + $C$12*SQRT(Z$2-Y$2)*U544)</f>
        <v>110.51958905927347</v>
      </c>
      <c r="AA544" s="52">
        <f ca="1">Z544 * EXP(($E$3 - $C$12^2/2) * (AA$2-Z$2) + $C$12*SQRT(AA$2-Z$2)*V544)</f>
        <v>90.69886731690751</v>
      </c>
      <c r="AB544" s="52">
        <f ca="1">AA544 * EXP(($E$3 - $C$12^2/2) * (AB$2-AA$2) + $C$12*SQRT(AB$2-AA$2)*W544)</f>
        <v>99.197816533259314</v>
      </c>
      <c r="AC544" s="52">
        <f ca="1">AB544 * EXP(($E$3 - $C$12^2/2) * (AC$2-AB$2) + $C$12*SQRT(AC$2-AB$2)*X544)</f>
        <v>77.702571753667769</v>
      </c>
      <c r="AD544" s="47"/>
      <c r="AE544" s="3" t="s">
        <v>47</v>
      </c>
      <c r="AF544" s="64">
        <f t="shared" ref="AF544" ca="1" si="683">($B$5*AF546 + (1 + $B$6)*AF545)*$B$2</f>
        <v>15000</v>
      </c>
      <c r="AG544" s="64">
        <f t="shared" ref="AG544" ca="1" si="684">($B$5*AG546 + (1 + $B$6)*AG545)*$B$2</f>
        <v>15000</v>
      </c>
      <c r="AH544" s="64">
        <f t="shared" ref="AH544" ca="1" si="685">($B$5*AH546 + (1 + $B$6)*AH545)*$B$2</f>
        <v>15000</v>
      </c>
      <c r="AI544" s="64">
        <f t="shared" ref="AI544" ca="1" si="686">($B$5*AI546 + (1 + $B$6)*AI545)*$B$2</f>
        <v>0</v>
      </c>
      <c r="AJ544" s="64" cm="1">
        <f t="array" aca="1" ref="AJ544" ca="1">($B$5*AJ546 + (1 + $B$6)*AJ545 + AND(NOT(AF545:AJ545)))*$B$2</f>
        <v>100000</v>
      </c>
      <c r="AK544" s="73"/>
      <c r="AL544" s="70"/>
    </row>
    <row r="545" spans="7:38" ht="14.55" customHeight="1" x14ac:dyDescent="0.3">
      <c r="G545" s="3">
        <v>543</v>
      </c>
      <c r="H545" s="58">
        <v>-1.0352316444094984</v>
      </c>
      <c r="I545" s="58">
        <v>-0.90086789963704361</v>
      </c>
      <c r="J545" s="58">
        <v>0.31385121321339965</v>
      </c>
      <c r="K545" s="59">
        <v>0.42746140682919415</v>
      </c>
      <c r="L545" s="60">
        <f t="array" ref="L545:O545">TRANSPOSE(MMULT(Option!$B$25:$E$28, TRANSPOSE(H545:K545)))</f>
        <v>-1.0352316444094984</v>
      </c>
      <c r="M545" s="60">
        <v>-1.2397517260123261</v>
      </c>
      <c r="N545" s="60">
        <v>-0.3743365690090017</v>
      </c>
      <c r="O545" s="60">
        <v>-0.22268168504300179</v>
      </c>
      <c r="P545" s="56" t="str">
        <f t="shared" si="647"/>
        <v>109/3</v>
      </c>
      <c r="R545" s="80"/>
      <c r="S545" s="3" t="s">
        <v>31</v>
      </c>
      <c r="T545" s="60">
        <f ca="1"/>
        <v>0.42154354570004693</v>
      </c>
      <c r="U545" s="60">
        <f ca="1"/>
        <v>1.1562509544809918</v>
      </c>
      <c r="V545" s="60">
        <f ca="1"/>
        <v>-0.27693298761172558</v>
      </c>
      <c r="W545" s="60">
        <f ca="1"/>
        <v>-0.73164400856142531</v>
      </c>
      <c r="X545" s="60">
        <f ca="1"/>
        <v>-2.0844873938472341E-2</v>
      </c>
      <c r="Y545" s="52">
        <f ca="1">$B$13 * EXP(($E$3 - $C$13^2/2) * Y$2 + $C$13*SQRT(Y$2)*T545)</f>
        <v>114.0495781261474</v>
      </c>
      <c r="Z545" s="52">
        <f ca="1">Y545 * EXP(($E$3 - $C$13^2/2) * (Z$2-Y$2) + $C$13*SQRT(Z$2-Y$2)*U545)</f>
        <v>162.14784395265784</v>
      </c>
      <c r="AA545" s="52">
        <f ca="1">Z545 * EXP(($E$3 - $C$13^2/2) * (AA$2-Z$2) + $C$13*SQRT(AA$2-Z$2)*V545)</f>
        <v>149.96900505212491</v>
      </c>
      <c r="AB545" s="52">
        <f ca="1">AA545 * EXP(($E$3 - $C$13^2/2) * (AB$2-AA$2) + $C$13*SQRT(AB$2-AA$2)*W545)</f>
        <v>121.01753315301225</v>
      </c>
      <c r="AC545" s="52">
        <f ca="1">AB545 * EXP(($E$3 - $C$13^2/2) * (AC$2-AB$2) + $C$13*SQRT(AC$2-AB$2)*X545)</f>
        <v>120.86593728159588</v>
      </c>
      <c r="AD545" s="47"/>
      <c r="AE545" s="3" t="s">
        <v>46</v>
      </c>
      <c r="AF545" s="52" t="b">
        <f t="shared" ref="AF545" ca="1" si="687">AF543 &gt;= $B$4</f>
        <v>0</v>
      </c>
      <c r="AG545" s="52" t="b">
        <f t="array" aca="1" ref="AG545" ca="1">AND(AG543 &gt;= $B$4, NOT(OR($AF545:AF545)))</f>
        <v>0</v>
      </c>
      <c r="AH545" s="52" t="b">
        <f t="array" aca="1" ref="AH545" ca="1">AND(AH543 &gt;= $B$4, NOT(OR($AF545:AG545)))</f>
        <v>0</v>
      </c>
      <c r="AI545" s="52" t="b">
        <f t="array" aca="1" ref="AI545" ca="1">AND(AI543 &gt;= $B$4, NOT(OR($AF545:AH545)))</f>
        <v>0</v>
      </c>
      <c r="AJ545" s="52" t="b">
        <f t="array" aca="1" ref="AJ545" ca="1">AND(AJ543 &gt;= $B$4, NOT(OR($AF545:AI545)))</f>
        <v>0</v>
      </c>
      <c r="AK545" s="73"/>
      <c r="AL545" s="70"/>
    </row>
    <row r="546" spans="7:38" ht="14.55" customHeight="1" x14ac:dyDescent="0.3">
      <c r="G546" s="3">
        <v>544</v>
      </c>
      <c r="H546" s="58">
        <v>-0.50813648779729959</v>
      </c>
      <c r="I546" s="58">
        <v>-0.19671862959908795</v>
      </c>
      <c r="J546" s="58">
        <v>3.5083589566214421E-2</v>
      </c>
      <c r="K546" s="59">
        <v>2.0165260399651501</v>
      </c>
      <c r="L546" s="60">
        <f t="array" ref="L546:O546">TRANSPOSE(MMULT(Option!$B$25:$E$28, TRANSPOSE(H546:K546)))</f>
        <v>-0.50813648779729959</v>
      </c>
      <c r="M546" s="60">
        <v>-0.38355019726808004</v>
      </c>
      <c r="N546" s="60">
        <v>-0.22395335444912565</v>
      </c>
      <c r="O546" s="60">
        <v>1.4789297235047938</v>
      </c>
      <c r="P546" s="56" t="str">
        <f t="shared" si="647"/>
        <v>109/4</v>
      </c>
      <c r="R546" s="80"/>
      <c r="S546" s="3" t="s">
        <v>30</v>
      </c>
      <c r="T546" s="60">
        <f ca="1"/>
        <v>0.71411902589628429</v>
      </c>
      <c r="U546" s="60">
        <f ca="1"/>
        <v>-1.9682276237768082E-2</v>
      </c>
      <c r="V546" s="60">
        <f ca="1"/>
        <v>-0.2815467483084424</v>
      </c>
      <c r="W546" s="60">
        <f ca="1"/>
        <v>-1.2841002407204996</v>
      </c>
      <c r="X546" s="60">
        <f ca="1"/>
        <v>1.8888532311892339</v>
      </c>
      <c r="Y546" s="52">
        <f ca="1">$B$14 * EXP(($E$3 - $C$14^2/2) * Y$2 + $C$14*SQRT(Y$2)*T546)</f>
        <v>124.51247276733777</v>
      </c>
      <c r="Z546" s="52">
        <f ca="1">Y546 * EXP(($E$3 - $C$14^2/2) * (Z$2-Y$2) + $C$14*SQRT(Z$2-Y$2)*U546)</f>
        <v>124.39987940428099</v>
      </c>
      <c r="AA546" s="52">
        <f ca="1">Z546 * EXP(($E$3 - $C$14^2/2) * (AA$2-Z$2) + $C$14*SQRT(AA$2-Z$2)*V546)</f>
        <v>114.89712771266407</v>
      </c>
      <c r="AB546" s="52">
        <f ca="1">AA546 * EXP(($E$3 - $C$14^2/2) * (AB$2-AA$2) + $C$14*SQRT(AB$2-AA$2)*W546)</f>
        <v>78.555636123479459</v>
      </c>
      <c r="AC546" s="52">
        <f ca="1">AB546 * EXP(($E$3 - $C$14^2/2) * (AC$2-AB$2) + $C$14*SQRT(AC$2-AB$2)*X546)</f>
        <v>139.13755992853626</v>
      </c>
      <c r="AD546" s="47"/>
      <c r="AE546" s="3" t="s">
        <v>68</v>
      </c>
      <c r="AF546" s="52" t="b">
        <f ca="1">AND(AF543&gt;$B$3, NOT(OR($AF545:AF545)))</f>
        <v>1</v>
      </c>
      <c r="AG546" s="52" t="b">
        <f ca="1">AND(AG543&gt;$B$3, NOT(OR($AF545:AG545)))</f>
        <v>1</v>
      </c>
      <c r="AH546" s="52" t="b">
        <f ca="1">AND(AH543&gt;$B$3, NOT(OR($AF545:AH545)))</f>
        <v>1</v>
      </c>
      <c r="AI546" s="52" t="b">
        <f ca="1">AND(AI543&gt;$B$3, NOT(OR($AF545:AI545)))</f>
        <v>0</v>
      </c>
      <c r="AJ546" s="52" t="b">
        <f ca="1">AND(AJ543&gt;$B$3, NOT(OR($AF545:AJ545)))</f>
        <v>0</v>
      </c>
      <c r="AK546" s="74"/>
      <c r="AL546" s="70"/>
    </row>
    <row r="547" spans="7:38" ht="14.55" customHeight="1" x14ac:dyDescent="0.3">
      <c r="G547" s="3">
        <v>545</v>
      </c>
      <c r="H547" s="58">
        <v>-0.86844081670480566</v>
      </c>
      <c r="I547" s="58">
        <v>1.0876959699551132</v>
      </c>
      <c r="J547" s="58">
        <v>3.0395767103327365</v>
      </c>
      <c r="K547" s="59">
        <v>0.916725090832196</v>
      </c>
      <c r="L547" s="60">
        <f t="array" ref="L547:O547">TRANSPOSE(MMULT(Option!$B$25:$E$28, TRANSPOSE(H547:K547)))</f>
        <v>-0.86844081670480566</v>
      </c>
      <c r="M547" s="60">
        <v>0.64951349640162159</v>
      </c>
      <c r="N547" s="60">
        <v>2.6071401570679753</v>
      </c>
      <c r="O547" s="60">
        <v>1.3157504305546741</v>
      </c>
      <c r="P547" s="56" t="str">
        <f t="shared" si="647"/>
        <v>109/5</v>
      </c>
      <c r="R547" s="80">
        <v>137</v>
      </c>
      <c r="S547" s="3" t="s">
        <v>28</v>
      </c>
      <c r="T547" s="60">
        <f t="array" aca="1" ref="T547:T550" ca="1">TRANSPOSE(OFFSET($L$3, MATCH($R547 &amp; "/" &amp; T$2, $P$3:$P$5002, 0) - 1, 0, 1, $E$1))</f>
        <v>0.77788889451777865</v>
      </c>
      <c r="U547" s="60">
        <f t="array" aca="1" ref="U547:U550" ca="1">TRANSPOSE(OFFSET($L$3, MATCH($R547 &amp; "/" &amp; U$2, $P$3:$P$5002, 0) - 1, 0, 1, $E$1))</f>
        <v>-0.95154546529587125</v>
      </c>
      <c r="V547" s="60">
        <f t="array" aca="1" ref="V547:V550" ca="1">TRANSPOSE(OFFSET($L$3, MATCH($R547 &amp; "/" &amp; V$2, $P$3:$P$5002, 0) - 1, 0, 1, $E$1))</f>
        <v>-1.9208074145568681</v>
      </c>
      <c r="W547" s="60">
        <f t="array" aca="1" ref="W547:W550" ca="1">TRANSPOSE(OFFSET($L$3, MATCH($R547 &amp; "/" &amp; W$2, $P$3:$P$5002, 0) - 1, 0, 1, $E$1))</f>
        <v>-0.47081222186787025</v>
      </c>
      <c r="X547" s="60">
        <f t="array" aca="1" ref="X547:X550" ca="1">TRANSPOSE(OFFSET($L$3, MATCH($R547 &amp; "/" &amp; X$2, $P$3:$P$5002, 0) - 1, 0, 1, $E$1))</f>
        <v>0.76331032322239067</v>
      </c>
      <c r="Y547" s="52">
        <f ca="1">$B$11 * EXP(($E$3 - $C$11^2/2) * Y$2 + $C$11*SQRT(Y$2)*T547)</f>
        <v>126.91744736347023</v>
      </c>
      <c r="Z547" s="52">
        <f ca="1">Y547 * EXP(($E$3 - $C$11^2/2) * (Z$2-Y$2) + $C$11*SQRT(Z$2-Y$2)*U547)</f>
        <v>95.877680229534775</v>
      </c>
      <c r="AA547" s="52">
        <f ca="1">Z547 * EXP(($E$3 - $C$11^2/2) * (AA$2-Z$2) + $C$11*SQRT(AA$2-Z$2)*V547)</f>
        <v>54.153954011686842</v>
      </c>
      <c r="AB547" s="52">
        <f ca="1">AA547 * EXP(($E$3 - $C$11^2/2) * (AB$2-AA$2) + $C$11*SQRT(AB$2-AA$2)*W547)</f>
        <v>47.256363580665649</v>
      </c>
      <c r="AC547" s="52">
        <f ca="1">AB547 * EXP(($E$3 - $C$11^2/2) * (AC$2-AB$2) + $C$11*SQRT(AC$2-AB$2)*X547)</f>
        <v>59.714831345585345</v>
      </c>
      <c r="AD547" s="47"/>
      <c r="AE547" s="3" t="s">
        <v>69</v>
      </c>
      <c r="AF547" s="20" cm="1">
        <f t="array" aca="1" ref="AF547" ca="1">MIN(Y547:Y550 / $D$11:$D$14)</f>
        <v>0.88226001167460322</v>
      </c>
      <c r="AG547" s="20" cm="1">
        <f t="array" aca="1" ref="AG547" ca="1">MIN(Z547:Z550 / $D$11:$D$14)</f>
        <v>0.5868405250680947</v>
      </c>
      <c r="AH547" s="20" cm="1">
        <f t="array" aca="1" ref="AH547" ca="1">MIN(AA547:AA550 / $D$11:$D$14)</f>
        <v>0.51807334796604843</v>
      </c>
      <c r="AI547" s="20" cm="1">
        <f t="array" aca="1" ref="AI547" ca="1">MIN(AB547:AB550 / $D$11:$D$14)</f>
        <v>0.33132679425335776</v>
      </c>
      <c r="AJ547" s="20" cm="1">
        <f t="array" aca="1" ref="AJ547" ca="1">MIN(AC547:AC550 / $D$11:$D$14)</f>
        <v>0.5654229831686256</v>
      </c>
      <c r="AK547" s="72">
        <f t="array" aca="1" ref="AK547" ca="1">SUMPRODUCT(AF548:AJ548, EXP(-$E$3*$AF$2:$AJ$2))</f>
        <v>92148.519674651194</v>
      </c>
      <c r="AL547" s="70">
        <f ca="1">MAX(AC548 - $D$11, 0) * EXP(-$E$2*$E$3)</f>
        <v>0</v>
      </c>
    </row>
    <row r="548" spans="7:38" ht="14.55" customHeight="1" x14ac:dyDescent="0.3">
      <c r="G548" s="3">
        <v>546</v>
      </c>
      <c r="H548" s="58">
        <v>-0.16244071512429251</v>
      </c>
      <c r="I548" s="58">
        <v>-1.9371699066715951</v>
      </c>
      <c r="J548" s="58">
        <v>8.5430730825205928E-2</v>
      </c>
      <c r="K548" s="59">
        <v>0.43953062669732429</v>
      </c>
      <c r="L548" s="60">
        <f t="array" ref="L548:O548">TRANSPOSE(MMULT(Option!$B$25:$E$28, TRANSPOSE(H548:K548)))</f>
        <v>-0.16244071512429251</v>
      </c>
      <c r="M548" s="60">
        <v>-1.8404218323123418</v>
      </c>
      <c r="N548" s="60">
        <v>-0.49721177132482414</v>
      </c>
      <c r="O548" s="60">
        <v>-0.17918052914430832</v>
      </c>
      <c r="P548" s="56" t="str">
        <f t="shared" si="647"/>
        <v>110/1</v>
      </c>
      <c r="R548" s="80"/>
      <c r="S548" s="3" t="s">
        <v>29</v>
      </c>
      <c r="T548" s="60">
        <f ca="1"/>
        <v>0.56148936683729245</v>
      </c>
      <c r="U548" s="60">
        <f ca="1"/>
        <v>-1.4994837902198133</v>
      </c>
      <c r="V548" s="60">
        <f ca="1"/>
        <v>-0.62244891869565155</v>
      </c>
      <c r="W548" s="60">
        <f ca="1"/>
        <v>-2.1883903140627377</v>
      </c>
      <c r="X548" s="60">
        <f ca="1"/>
        <v>2.2808959931282513</v>
      </c>
      <c r="Y548" s="52">
        <f ca="1">$B$12 * EXP(($E$3 - $C$12^2/2) * Y$2 + $C$12*SQRT(Y$2)*T548)</f>
        <v>118.93974210991287</v>
      </c>
      <c r="Z548" s="52">
        <f ca="1">Y548 * EXP(($E$3 - $C$12^2/2) * (Z$2-Y$2) + $C$12*SQRT(Z$2-Y$2)*U548)</f>
        <v>76.231278614466476</v>
      </c>
      <c r="AA548" s="52">
        <f ca="1">Z548 * EXP(($E$3 - $C$12^2/2) * (AA$2-Z$2) + $C$12*SQRT(AA$2-Z$2)*V548)</f>
        <v>63.563358706944769</v>
      </c>
      <c r="AB548" s="52">
        <f ca="1">AA548 * EXP(($E$3 - $C$12^2/2) * (AB$2-AA$2) + $C$12*SQRT(AB$2-AA$2)*W548)</f>
        <v>33.132679425335773</v>
      </c>
      <c r="AC548" s="52">
        <f ca="1">AB548 * EXP(($E$3 - $C$12^2/2) * (AC$2-AB$2) + $C$12*SQRT(AC$2-AB$2)*X548)</f>
        <v>66.008854167677427</v>
      </c>
      <c r="AD548" s="47"/>
      <c r="AE548" s="3" t="s">
        <v>47</v>
      </c>
      <c r="AF548" s="64">
        <f t="shared" ref="AF548" ca="1" si="688">($B$5*AF550 + (1 + $B$6)*AF549)*$B$2</f>
        <v>15000</v>
      </c>
      <c r="AG548" s="64">
        <f t="shared" ref="AG548" ca="1" si="689">($B$5*AG550 + (1 + $B$6)*AG549)*$B$2</f>
        <v>0</v>
      </c>
      <c r="AH548" s="64">
        <f t="shared" ref="AH548" ca="1" si="690">($B$5*AH550 + (1 + $B$6)*AH549)*$B$2</f>
        <v>0</v>
      </c>
      <c r="AI548" s="64">
        <f t="shared" ref="AI548" ca="1" si="691">($B$5*AI550 + (1 + $B$6)*AI549)*$B$2</f>
        <v>0</v>
      </c>
      <c r="AJ548" s="64" cm="1">
        <f t="array" aca="1" ref="AJ548" ca="1">($B$5*AJ550 + (1 + $B$6)*AJ549 + AND(NOT(AF549:AJ549)))*$B$2</f>
        <v>100000</v>
      </c>
      <c r="AK548" s="73"/>
      <c r="AL548" s="70"/>
    </row>
    <row r="549" spans="7:38" ht="14.55" customHeight="1" x14ac:dyDescent="0.3">
      <c r="G549" s="3">
        <v>547</v>
      </c>
      <c r="H549" s="58">
        <v>1.1858091585566908</v>
      </c>
      <c r="I549" s="58">
        <v>-0.47113298079444582</v>
      </c>
      <c r="J549" s="58">
        <v>-3.5025414789353872E-2</v>
      </c>
      <c r="K549" s="59">
        <v>-1.0738117273830647</v>
      </c>
      <c r="L549" s="60">
        <f t="array" ref="L549:O549">TRANSPOSE(MMULT(Option!$B$25:$E$28, TRANSPOSE(H549:K549)))</f>
        <v>1.1858091585566908</v>
      </c>
      <c r="M549" s="60">
        <v>4.2523154046531564E-2</v>
      </c>
      <c r="N549" s="60">
        <v>0.32018891495202162</v>
      </c>
      <c r="O549" s="60">
        <v>-0.57544159724996491</v>
      </c>
      <c r="P549" s="56" t="str">
        <f t="shared" si="647"/>
        <v>110/2</v>
      </c>
      <c r="R549" s="80"/>
      <c r="S549" s="3" t="s">
        <v>31</v>
      </c>
      <c r="T549" s="60">
        <f ca="1"/>
        <v>0.86637142253410093</v>
      </c>
      <c r="U549" s="60">
        <f ca="1"/>
        <v>-1.6282971635915637</v>
      </c>
      <c r="V549" s="60">
        <f ca="1"/>
        <v>-0.41558939182383742</v>
      </c>
      <c r="W549" s="60">
        <f ca="1"/>
        <v>-1.7598887807523851</v>
      </c>
      <c r="X549" s="60">
        <f ca="1"/>
        <v>1.9272213959794091</v>
      </c>
      <c r="Y549" s="52">
        <f ca="1">$B$13 * EXP(($E$3 - $C$13^2/2) * Y$2 + $C$13*SQRT(Y$2)*T549)</f>
        <v>130.33155317867275</v>
      </c>
      <c r="Z549" s="52">
        <f ca="1">Y549 * EXP(($E$3 - $C$13^2/2) * (Z$2-Y$2) + $C$13*SQRT(Z$2-Y$2)*U549)</f>
        <v>80.366101462090128</v>
      </c>
      <c r="AA549" s="52">
        <f ca="1">Z549 * EXP(($E$3 - $C$13^2/2) * (AA$2-Z$2) + $C$13*SQRT(AA$2-Z$2)*V549)</f>
        <v>71.301377436861173</v>
      </c>
      <c r="AB549" s="52">
        <f ca="1">AA549 * EXP(($E$3 - $C$13^2/2) * (AB$2-AA$2) + $C$13*SQRT(AB$2-AA$2)*W549)</f>
        <v>42.264564314215654</v>
      </c>
      <c r="AC549" s="52">
        <f ca="1">AB549 * EXP(($E$3 - $C$13^2/2) * (AC$2-AB$2) + $C$13*SQRT(AC$2-AB$2)*X549)</f>
        <v>75.725535663772078</v>
      </c>
      <c r="AD549" s="47"/>
      <c r="AE549" s="3" t="s">
        <v>46</v>
      </c>
      <c r="AF549" s="52" t="b">
        <f t="shared" ref="AF549" ca="1" si="692">AF547 &gt;= $B$4</f>
        <v>0</v>
      </c>
      <c r="AG549" s="52" t="b">
        <f t="array" aca="1" ref="AG549" ca="1">AND(AG547 &gt;= $B$4, NOT(OR($AF549:AF549)))</f>
        <v>0</v>
      </c>
      <c r="AH549" s="52" t="b">
        <f t="array" aca="1" ref="AH549" ca="1">AND(AH547 &gt;= $B$4, NOT(OR($AF549:AG549)))</f>
        <v>0</v>
      </c>
      <c r="AI549" s="52" t="b">
        <f t="array" aca="1" ref="AI549" ca="1">AND(AI547 &gt;= $B$4, NOT(OR($AF549:AH549)))</f>
        <v>0</v>
      </c>
      <c r="AJ549" s="52" t="b">
        <f t="array" aca="1" ref="AJ549" ca="1">AND(AJ547 &gt;= $B$4, NOT(OR($AF549:AI549)))</f>
        <v>0</v>
      </c>
      <c r="AK549" s="73"/>
      <c r="AL549" s="70"/>
    </row>
    <row r="550" spans="7:38" ht="14.55" customHeight="1" x14ac:dyDescent="0.3">
      <c r="G550" s="3">
        <v>548</v>
      </c>
      <c r="H550" s="58">
        <v>-1.2610222811025606</v>
      </c>
      <c r="I550" s="58">
        <v>-0.49888465002080634</v>
      </c>
      <c r="J550" s="58">
        <v>-0.31686473274838656</v>
      </c>
      <c r="K550" s="59">
        <v>-1.1888616494129274</v>
      </c>
      <c r="L550" s="60">
        <f t="array" ref="L550:O550">TRANSPOSE(MMULT(Option!$B$25:$E$28, TRANSPOSE(H550:K550)))</f>
        <v>-1.2610222811025606</v>
      </c>
      <c r="M550" s="60">
        <v>-0.96164424679540383</v>
      </c>
      <c r="N550" s="60">
        <v>-0.9133530636229894</v>
      </c>
      <c r="O550" s="60">
        <v>-1.7149735352645115</v>
      </c>
      <c r="P550" s="56" t="str">
        <f t="shared" si="647"/>
        <v>110/3</v>
      </c>
      <c r="R550" s="80"/>
      <c r="S550" s="3" t="s">
        <v>30</v>
      </c>
      <c r="T550" s="60">
        <f ca="1"/>
        <v>-0.43422822867557925</v>
      </c>
      <c r="U550" s="60">
        <f ca="1"/>
        <v>-1.375779017901136</v>
      </c>
      <c r="V550" s="60">
        <f ca="1"/>
        <v>-0.43212091461230173</v>
      </c>
      <c r="W550" s="60">
        <f ca="1"/>
        <v>-0.80696832094822857</v>
      </c>
      <c r="X550" s="60">
        <f ca="1"/>
        <v>1.0651591982952897</v>
      </c>
      <c r="Y550" s="52">
        <f ca="1">$B$14 * EXP(($E$3 - $C$14^2/2) * Y$2 + $C$14*SQRT(Y$2)*T550)</f>
        <v>88.226001167460325</v>
      </c>
      <c r="Z550" s="52">
        <f ca="1">Y550 * EXP(($E$3 - $C$14^2/2) * (Z$2-Y$2) + $C$14*SQRT(Z$2-Y$2)*U550)</f>
        <v>58.684052506809465</v>
      </c>
      <c r="AA550" s="52">
        <f ca="1">Z550 * EXP(($E$3 - $C$14^2/2) * (AA$2-Z$2) + $C$14*SQRT(AA$2-Z$2)*V550)</f>
        <v>51.807334796604842</v>
      </c>
      <c r="AB550" s="52">
        <f ca="1">AA550 * EXP(($E$3 - $C$14^2/2) * (AB$2-AA$2) + $C$14*SQRT(AB$2-AA$2)*W550)</f>
        <v>40.871836893187961</v>
      </c>
      <c r="AC550" s="52">
        <f ca="1">AB550 * EXP(($E$3 - $C$14^2/2) * (AC$2-AB$2) + $C$14*SQRT(AC$2-AB$2)*X550)</f>
        <v>56.542298316862556</v>
      </c>
      <c r="AD550" s="47"/>
      <c r="AE550" s="3" t="s">
        <v>68</v>
      </c>
      <c r="AF550" s="52" t="b">
        <f ca="1">AND(AF547&gt;$B$3, NOT(OR($AF549:AF549)))</f>
        <v>1</v>
      </c>
      <c r="AG550" s="52" t="b">
        <f ca="1">AND(AG547&gt;$B$3, NOT(OR($AF549:AG549)))</f>
        <v>0</v>
      </c>
      <c r="AH550" s="52" t="b">
        <f ca="1">AND(AH547&gt;$B$3, NOT(OR($AF549:AH549)))</f>
        <v>0</v>
      </c>
      <c r="AI550" s="52" t="b">
        <f ca="1">AND(AI547&gt;$B$3, NOT(OR($AF549:AI549)))</f>
        <v>0</v>
      </c>
      <c r="AJ550" s="52" t="b">
        <f ca="1">AND(AJ547&gt;$B$3, NOT(OR($AF549:AJ549)))</f>
        <v>0</v>
      </c>
      <c r="AK550" s="74"/>
      <c r="AL550" s="70"/>
    </row>
    <row r="551" spans="7:38" ht="14.55" customHeight="1" x14ac:dyDescent="0.3">
      <c r="G551" s="3">
        <v>549</v>
      </c>
      <c r="H551" s="58">
        <v>0.33894844640084626</v>
      </c>
      <c r="I551" s="58">
        <v>1.2238089440662336</v>
      </c>
      <c r="J551" s="58">
        <v>-8.0906160223256071E-2</v>
      </c>
      <c r="K551" s="59">
        <v>-0.99270324444167946</v>
      </c>
      <c r="L551" s="60">
        <f t="array" ref="L551:O551">TRANSPOSE(MMULT(Option!$B$25:$E$28, TRANSPOSE(H551:K551)))</f>
        <v>0.33894844640084626</v>
      </c>
      <c r="M551" s="60">
        <v>1.2572188030298372</v>
      </c>
      <c r="N551" s="60">
        <v>0.38498709065414866</v>
      </c>
      <c r="O551" s="60">
        <v>-0.40984375041107063</v>
      </c>
      <c r="P551" s="56" t="str">
        <f t="shared" si="647"/>
        <v>110/4</v>
      </c>
      <c r="R551" s="80">
        <v>138</v>
      </c>
      <c r="S551" s="3" t="s">
        <v>28</v>
      </c>
      <c r="T551" s="60">
        <f t="array" aca="1" ref="T551:T554" ca="1">TRANSPOSE(OFFSET($L$3, MATCH($R551 &amp; "/" &amp; T$2, $P$3:$P$5002, 0) - 1, 0, 1, $E$1))</f>
        <v>-0.68526754111553123</v>
      </c>
      <c r="U551" s="60">
        <f t="array" aca="1" ref="U551:U554" ca="1">TRANSPOSE(OFFSET($L$3, MATCH($R551 &amp; "/" &amp; U$2, $P$3:$P$5002, 0) - 1, 0, 1, $E$1))</f>
        <v>-9.8977938002110702E-2</v>
      </c>
      <c r="V551" s="60">
        <f t="array" aca="1" ref="V551:V554" ca="1">TRANSPOSE(OFFSET($L$3, MATCH($R551 &amp; "/" &amp; V$2, $P$3:$P$5002, 0) - 1, 0, 1, $E$1))</f>
        <v>-0.77407516964711354</v>
      </c>
      <c r="W551" s="60">
        <f t="array" aca="1" ref="W551:W554" ca="1">TRANSPOSE(OFFSET($L$3, MATCH($R551 &amp; "/" &amp; W$2, $P$3:$P$5002, 0) - 1, 0, 1, $E$1))</f>
        <v>-0.74175719952012042</v>
      </c>
      <c r="X551" s="60">
        <f t="array" aca="1" ref="X551:X554" ca="1">TRANSPOSE(OFFSET($L$3, MATCH($R551 &amp; "/" &amp; X$2, $P$3:$P$5002, 0) - 1, 0, 1, $E$1))</f>
        <v>-0.52375073525201332</v>
      </c>
      <c r="Y551" s="52">
        <f ca="1">$B$11 * EXP(($E$3 - $C$11^2/2) * Y$2 + $C$11*SQRT(Y$2)*T551)</f>
        <v>81.82558122682012</v>
      </c>
      <c r="Z551" s="52">
        <f ca="1">Y551 * EXP(($E$3 - $C$11^2/2) * (Z$2-Y$2) + $C$11*SQRT(Z$2-Y$2)*U551)</f>
        <v>79.829773969266128</v>
      </c>
      <c r="AA551" s="52">
        <f ca="1">Z551 * EXP(($E$3 - $C$11^2/2) * (AA$2-Z$2) + $C$11*SQRT(AA$2-Z$2)*V551)</f>
        <v>63.603849252879783</v>
      </c>
      <c r="AB551" s="52">
        <f ca="1">AA551 * EXP(($E$3 - $C$11^2/2) * (AB$2-AA$2) + $C$11*SQRT(AB$2-AA$2)*W551)</f>
        <v>51.169662723555149</v>
      </c>
      <c r="AC551" s="52">
        <f ca="1">AB551 * EXP(($E$3 - $C$11^2/2) * (AC$2-AB$2) + $C$11*SQRT(AC$2-AB$2)*X551)</f>
        <v>43.948636990812865</v>
      </c>
      <c r="AD551" s="47"/>
      <c r="AE551" s="3" t="s">
        <v>69</v>
      </c>
      <c r="AF551" s="20" cm="1">
        <f t="array" aca="1" ref="AF551" ca="1">MIN(Y551:Y554 / $D$11:$D$14)</f>
        <v>0.54703609243899376</v>
      </c>
      <c r="AG551" s="20" cm="1">
        <f t="array" aca="1" ref="AG551" ca="1">MIN(Z551:Z554 / $D$11:$D$14)</f>
        <v>0.56453565550210483</v>
      </c>
      <c r="AH551" s="20" cm="1">
        <f t="array" aca="1" ref="AH551" ca="1">MIN(AA551:AA554 / $D$11:$D$14)</f>
        <v>0.61774359740578366</v>
      </c>
      <c r="AI551" s="20" cm="1">
        <f t="array" aca="1" ref="AI551" ca="1">MIN(AB551:AB554 / $D$11:$D$14)</f>
        <v>0.51169662723555154</v>
      </c>
      <c r="AJ551" s="20" cm="1">
        <f t="array" aca="1" ref="AJ551" ca="1">MIN(AC551:AC554 / $D$11:$D$14)</f>
        <v>0.36537064600073427</v>
      </c>
      <c r="AK551" s="72">
        <f t="array" aca="1" ref="AK551" ca="1">SUMPRODUCT(AF552:AJ552, EXP(-$E$3*$AF$2:$AJ$2))</f>
        <v>77880.078307140488</v>
      </c>
      <c r="AL551" s="70">
        <f ca="1">MAX(AC552 - $D$11, 0) * EXP(-$E$2*$E$3)</f>
        <v>0</v>
      </c>
    </row>
    <row r="552" spans="7:38" ht="14.55" customHeight="1" x14ac:dyDescent="0.3">
      <c r="G552" s="3">
        <v>550</v>
      </c>
      <c r="H552" s="58">
        <v>2.1982571788054353</v>
      </c>
      <c r="I552" s="58">
        <v>1.1578581238448742</v>
      </c>
      <c r="J552" s="58">
        <v>-0.213368492117813</v>
      </c>
      <c r="K552" s="59">
        <v>0.13869151048164682</v>
      </c>
      <c r="L552" s="60">
        <f t="array" ref="L552:O552">TRANSPOSE(MMULT(Option!$B$25:$E$28, TRANSPOSE(H552:K552)))</f>
        <v>2.1982571788054353</v>
      </c>
      <c r="M552" s="60">
        <v>1.9404973708299118</v>
      </c>
      <c r="N552" s="60">
        <v>0.99509760557539051</v>
      </c>
      <c r="O552" s="60">
        <v>1.2596243484128167</v>
      </c>
      <c r="P552" s="56" t="str">
        <f t="shared" si="647"/>
        <v>110/5</v>
      </c>
      <c r="R552" s="80"/>
      <c r="S552" s="3" t="s">
        <v>29</v>
      </c>
      <c r="T552" s="60">
        <f ca="1"/>
        <v>-2.027468320719648</v>
      </c>
      <c r="U552" s="60">
        <f ca="1"/>
        <v>8.8295872695301952E-2</v>
      </c>
      <c r="V552" s="60">
        <f ca="1"/>
        <v>0.28356645287550036</v>
      </c>
      <c r="W552" s="60">
        <f ca="1"/>
        <v>0.2313031487196307</v>
      </c>
      <c r="X552" s="60">
        <f ca="1"/>
        <v>-0.95698834946759237</v>
      </c>
      <c r="Y552" s="52">
        <f ca="1">$B$12 * EXP(($E$3 - $C$12^2/2) * Y$2 + $C$12*SQRT(Y$2)*T552)</f>
        <v>54.703609243899379</v>
      </c>
      <c r="Z552" s="52">
        <f ca="1">Y552 * EXP(($E$3 - $C$12^2/2) * (Z$2-Y$2) + $C$12*SQRT(Z$2-Y$2)*U552)</f>
        <v>56.453565550210485</v>
      </c>
      <c r="AA552" s="52">
        <f ca="1">Z552 * EXP(($E$3 - $C$12^2/2) * (AA$2-Z$2) + $C$12*SQRT(AA$2-Z$2)*V552)</f>
        <v>61.774359740578369</v>
      </c>
      <c r="AB552" s="52">
        <f ca="1">AA552 * EXP(($E$3 - $C$12^2/2) * (AB$2-AA$2) + $C$12*SQRT(AB$2-AA$2)*W552)</f>
        <v>66.545061322630403</v>
      </c>
      <c r="AC552" s="52">
        <f ca="1">AB552 * EXP(($E$3 - $C$12^2/2) * (AC$2-AB$2) + $C$12*SQRT(AC$2-AB$2)*X552)</f>
        <v>50.188344939374439</v>
      </c>
      <c r="AD552" s="47"/>
      <c r="AE552" s="3" t="s">
        <v>47</v>
      </c>
      <c r="AF552" s="64">
        <f t="shared" ref="AF552" ca="1" si="693">($B$5*AF554 + (1 + $B$6)*AF553)*$B$2</f>
        <v>0</v>
      </c>
      <c r="AG552" s="64">
        <f t="shared" ref="AG552" ca="1" si="694">($B$5*AG554 + (1 + $B$6)*AG553)*$B$2</f>
        <v>0</v>
      </c>
      <c r="AH552" s="64">
        <f t="shared" ref="AH552" ca="1" si="695">($B$5*AH554 + (1 + $B$6)*AH553)*$B$2</f>
        <v>0</v>
      </c>
      <c r="AI552" s="64">
        <f t="shared" ref="AI552" ca="1" si="696">($B$5*AI554 + (1 + $B$6)*AI553)*$B$2</f>
        <v>0</v>
      </c>
      <c r="AJ552" s="64" cm="1">
        <f t="array" aca="1" ref="AJ552" ca="1">($B$5*AJ554 + (1 + $B$6)*AJ553 + AND(NOT(AF553:AJ553)))*$B$2</f>
        <v>100000</v>
      </c>
      <c r="AK552" s="73"/>
      <c r="AL552" s="70"/>
    </row>
    <row r="553" spans="7:38" ht="14.55" customHeight="1" x14ac:dyDescent="0.3">
      <c r="G553" s="3">
        <v>551</v>
      </c>
      <c r="H553" s="58">
        <v>0.814128793845737</v>
      </c>
      <c r="I553" s="58">
        <v>2.095936901661243</v>
      </c>
      <c r="J553" s="58">
        <v>-2.7312885274550212</v>
      </c>
      <c r="K553" s="59">
        <v>-0.63061880365259027</v>
      </c>
      <c r="L553" s="60">
        <f t="array" ref="L553:O553">TRANSPOSE(MMULT(Option!$B$25:$E$28, TRANSPOSE(H553:K553)))</f>
        <v>0.814128793845737</v>
      </c>
      <c r="M553" s="60">
        <v>2.246609418281067</v>
      </c>
      <c r="N553" s="60">
        <v>-1.5244215738319324</v>
      </c>
      <c r="O553" s="60">
        <v>-0.19862598269427845</v>
      </c>
      <c r="P553" s="56" t="str">
        <f t="shared" si="647"/>
        <v>111/1</v>
      </c>
      <c r="R553" s="80"/>
      <c r="S553" s="3" t="s">
        <v>31</v>
      </c>
      <c r="T553" s="60">
        <f ca="1"/>
        <v>-1.2911156252500278</v>
      </c>
      <c r="U553" s="60">
        <f ca="1"/>
        <v>1.1337421273452037</v>
      </c>
      <c r="V553" s="60">
        <f ca="1"/>
        <v>-0.61607321542987581</v>
      </c>
      <c r="W553" s="60">
        <f ca="1"/>
        <v>-0.3886973018527749</v>
      </c>
      <c r="X553" s="60">
        <f ca="1"/>
        <v>-2.2773325586253219</v>
      </c>
      <c r="Y553" s="52">
        <f ca="1">$B$13 * EXP(($E$3 - $C$13^2/2) * Y$2 + $C$13*SQRT(Y$2)*T553)</f>
        <v>68.226666881191889</v>
      </c>
      <c r="Z553" s="52">
        <f ca="1">Y553 * EXP(($E$3 - $C$13^2/2) * (Z$2-Y$2) + $C$13*SQRT(Z$2-Y$2)*U553)</f>
        <v>96.347181009456051</v>
      </c>
      <c r="AA553" s="52">
        <f ca="1">Z553 * EXP(($E$3 - $C$13^2/2) * (AA$2-Z$2) + $C$13*SQRT(AA$2-Z$2)*V553)</f>
        <v>80.490259088232307</v>
      </c>
      <c r="AB553" s="52">
        <f ca="1">AA553 * EXP(($E$3 - $C$13^2/2) * (AB$2-AA$2) + $C$13*SQRT(AB$2-AA$2)*W553)</f>
        <v>71.989982790838454</v>
      </c>
      <c r="AC553" s="52">
        <f ca="1">AB553 * EXP(($E$3 - $C$13^2/2) * (AC$2-AB$2) + $C$13*SQRT(AC$2-AB$2)*X553)</f>
        <v>36.537064600073428</v>
      </c>
      <c r="AD553" s="47"/>
      <c r="AE553" s="3" t="s">
        <v>46</v>
      </c>
      <c r="AF553" s="52" t="b">
        <f t="shared" ref="AF553" ca="1" si="697">AF551 &gt;= $B$4</f>
        <v>0</v>
      </c>
      <c r="AG553" s="52" t="b">
        <f t="array" aca="1" ref="AG553" ca="1">AND(AG551 &gt;= $B$4, NOT(OR($AF553:AF553)))</f>
        <v>0</v>
      </c>
      <c r="AH553" s="52" t="b">
        <f t="array" aca="1" ref="AH553" ca="1">AND(AH551 &gt;= $B$4, NOT(OR($AF553:AG553)))</f>
        <v>0</v>
      </c>
      <c r="AI553" s="52" t="b">
        <f t="array" aca="1" ref="AI553" ca="1">AND(AI551 &gt;= $B$4, NOT(OR($AF553:AH553)))</f>
        <v>0</v>
      </c>
      <c r="AJ553" s="52" t="b">
        <f t="array" aca="1" ref="AJ553" ca="1">AND(AJ551 &gt;= $B$4, NOT(OR($AF553:AI553)))</f>
        <v>0</v>
      </c>
      <c r="AK553" s="73"/>
      <c r="AL553" s="70"/>
    </row>
    <row r="554" spans="7:38" ht="14.55" customHeight="1" x14ac:dyDescent="0.3">
      <c r="G554" s="3">
        <v>552</v>
      </c>
      <c r="H554" s="58">
        <v>9.6620576108858436E-2</v>
      </c>
      <c r="I554" s="58">
        <v>-0.62935401313065831</v>
      </c>
      <c r="J554" s="58">
        <v>2.7598790118158505E-2</v>
      </c>
      <c r="K554" s="59">
        <v>1.3524741890586549</v>
      </c>
      <c r="L554" s="60">
        <f t="array" ref="L554:O554">TRANSPOSE(MMULT(Option!$B$25:$E$28, TRANSPOSE(H554:K554)))</f>
        <v>9.6620576108858436E-2</v>
      </c>
      <c r="M554" s="60">
        <v>-0.53816425037555127</v>
      </c>
      <c r="N554" s="60">
        <v>-0.10191504034412745</v>
      </c>
      <c r="O554" s="60">
        <v>1.0374210977598133</v>
      </c>
      <c r="P554" s="56" t="str">
        <f t="shared" si="647"/>
        <v>111/2</v>
      </c>
      <c r="R554" s="80"/>
      <c r="S554" s="3" t="s">
        <v>30</v>
      </c>
      <c r="T554" s="60">
        <f ca="1"/>
        <v>-0.82823795341550799</v>
      </c>
      <c r="U554" s="60">
        <f ca="1"/>
        <v>2.3697860091812415</v>
      </c>
      <c r="V554" s="60">
        <f ca="1"/>
        <v>-0.26072795551102146</v>
      </c>
      <c r="W554" s="60">
        <f ca="1"/>
        <v>0.94286996655755195</v>
      </c>
      <c r="X554" s="60">
        <f ca="1"/>
        <v>0.2101710610193277</v>
      </c>
      <c r="Y554" s="52">
        <f ca="1">$B$14 * EXP(($E$3 - $C$14^2/2) * Y$2 + $C$14*SQRT(Y$2)*T554)</f>
        <v>78.390190626118311</v>
      </c>
      <c r="Z554" s="52">
        <f ca="1">Y554 * EXP(($E$3 - $C$14^2/2) * (Z$2-Y$2) + $C$14*SQRT(Z$2-Y$2)*U554)</f>
        <v>160.39421083305172</v>
      </c>
      <c r="AA554" s="52">
        <f ca="1">Z554 * EXP(($E$3 - $C$14^2/2) * (AA$2-Z$2) + $C$14*SQRT(AA$2-Z$2)*V554)</f>
        <v>149.07003306107114</v>
      </c>
      <c r="AB554" s="52">
        <f ca="1">AA554 * EXP(($E$3 - $C$14^2/2) * (AB$2-AA$2) + $C$14*SQRT(AB$2-AA$2)*W554)</f>
        <v>198.79560891618391</v>
      </c>
      <c r="AC554" s="52">
        <f ca="1">AB554 * EXP(($E$3 - $C$14^2/2) * (AC$2-AB$2) + $C$14*SQRT(AC$2-AB$2)*X554)</f>
        <v>212.79484325243521</v>
      </c>
      <c r="AD554" s="47"/>
      <c r="AE554" s="3" t="s">
        <v>68</v>
      </c>
      <c r="AF554" s="52" t="b">
        <f ca="1">AND(AF551&gt;$B$3, NOT(OR($AF553:AF553)))</f>
        <v>0</v>
      </c>
      <c r="AG554" s="52" t="b">
        <f ca="1">AND(AG551&gt;$B$3, NOT(OR($AF553:AG553)))</f>
        <v>0</v>
      </c>
      <c r="AH554" s="52" t="b">
        <f ca="1">AND(AH551&gt;$B$3, NOT(OR($AF553:AH553)))</f>
        <v>0</v>
      </c>
      <c r="AI554" s="52" t="b">
        <f ca="1">AND(AI551&gt;$B$3, NOT(OR($AF553:AI553)))</f>
        <v>0</v>
      </c>
      <c r="AJ554" s="52" t="b">
        <f ca="1">AND(AJ551&gt;$B$3, NOT(OR($AF553:AJ553)))</f>
        <v>0</v>
      </c>
      <c r="AK554" s="74"/>
      <c r="AL554" s="70"/>
    </row>
    <row r="555" spans="7:38" ht="14.55" customHeight="1" x14ac:dyDescent="0.3">
      <c r="G555" s="3">
        <v>553</v>
      </c>
      <c r="H555" s="58">
        <v>0.68581483497534401</v>
      </c>
      <c r="I555" s="58">
        <v>-0.51176033304316337</v>
      </c>
      <c r="J555" s="58">
        <v>-1.0578699180278519</v>
      </c>
      <c r="K555" s="59">
        <v>-1.5174378406705304</v>
      </c>
      <c r="L555" s="60">
        <f t="array" ref="L555:O555">TRANSPOSE(MMULT(Option!$B$25:$E$28, TRANSPOSE(H555:K555)))</f>
        <v>0.68581483497534401</v>
      </c>
      <c r="M555" s="60">
        <v>-0.19471015877908371</v>
      </c>
      <c r="N555" s="60">
        <v>-0.78882217538573551</v>
      </c>
      <c r="O555" s="60">
        <v>-1.365615576736352</v>
      </c>
      <c r="P555" s="56" t="str">
        <f t="shared" si="647"/>
        <v>111/3</v>
      </c>
      <c r="R555" s="80">
        <v>139</v>
      </c>
      <c r="S555" s="3" t="s">
        <v>28</v>
      </c>
      <c r="T555" s="60">
        <f t="array" aca="1" ref="T555:T558" ca="1">TRANSPOSE(OFFSET($L$3, MATCH($R555 &amp; "/" &amp; T$2, $P$3:$P$5002, 0) - 1, 0, 1, $E$1))</f>
        <v>0.25287374170794741</v>
      </c>
      <c r="U555" s="60">
        <f t="array" aca="1" ref="U555:U558" ca="1">TRANSPOSE(OFFSET($L$3, MATCH($R555 &amp; "/" &amp; U$2, $P$3:$P$5002, 0) - 1, 0, 1, $E$1))</f>
        <v>-0.72394407793605997</v>
      </c>
      <c r="V555" s="60">
        <f t="array" aca="1" ref="V555:V558" ca="1">TRANSPOSE(OFFSET($L$3, MATCH($R555 &amp; "/" &amp; V$2, $P$3:$P$5002, 0) - 1, 0, 1, $E$1))</f>
        <v>-1.0989450735871298</v>
      </c>
      <c r="W555" s="60">
        <f t="array" aca="1" ref="W555:W558" ca="1">TRANSPOSE(OFFSET($L$3, MATCH($R555 &amp; "/" &amp; W$2, $P$3:$P$5002, 0) - 1, 0, 1, $E$1))</f>
        <v>-1.0730397085454346</v>
      </c>
      <c r="X555" s="60">
        <f t="array" aca="1" ref="X555:X558" ca="1">TRANSPOSE(OFFSET($L$3, MATCH($R555 &amp; "/" &amp; X$2, $P$3:$P$5002, 0) - 1, 0, 1, $E$1))</f>
        <v>0.34246974291126958</v>
      </c>
      <c r="Y555" s="52">
        <f ca="1">$B$11 * EXP(($E$3 - $C$11^2/2) * Y$2 + $C$11*SQRT(Y$2)*T555)</f>
        <v>108.42213965384791</v>
      </c>
      <c r="Z555" s="52">
        <f ca="1">Y555 * EXP(($E$3 - $C$11^2/2) * (Z$2-Y$2) + $C$11*SQRT(Z$2-Y$2)*U555)</f>
        <v>87.693614422014718</v>
      </c>
      <c r="AA555" s="52">
        <f ca="1">Z555 * EXP(($E$3 - $C$11^2/2) * (AA$2-Z$2) + $C$11*SQRT(AA$2-Z$2)*V555)</f>
        <v>63.381090701908356</v>
      </c>
      <c r="AB555" s="52">
        <f ca="1">AA555 * EXP(($E$3 - $C$11^2/2) * (AB$2-AA$2) + $C$11*SQRT(AB$2-AA$2)*W555)</f>
        <v>46.166464157978744</v>
      </c>
      <c r="AC555" s="52">
        <f ca="1">AB555 * EXP(($E$3 - $C$11^2/2) * (AC$2-AB$2) + $C$11*SQRT(AC$2-AB$2)*X555)</f>
        <v>51.418322270699377</v>
      </c>
      <c r="AD555" s="47"/>
      <c r="AE555" s="3" t="s">
        <v>69</v>
      </c>
      <c r="AF555" s="20" cm="1">
        <f t="array" aca="1" ref="AF555" ca="1">MIN(Y555:Y558 / $D$11:$D$14)</f>
        <v>0.90909650581100576</v>
      </c>
      <c r="AG555" s="20" cm="1">
        <f t="array" aca="1" ref="AG555" ca="1">MIN(Z555:Z558 / $D$11:$D$14)</f>
        <v>0.71004347268190426</v>
      </c>
      <c r="AH555" s="20" cm="1">
        <f t="array" aca="1" ref="AH555" ca="1">MIN(AA555:AA558 / $D$11:$D$14)</f>
        <v>0.5417687258145274</v>
      </c>
      <c r="AI555" s="20" cm="1">
        <f t="array" aca="1" ref="AI555" ca="1">MIN(AB555:AB558 / $D$11:$D$14)</f>
        <v>0.46166464157978743</v>
      </c>
      <c r="AJ555" s="20" cm="1">
        <f t="array" aca="1" ref="AJ555" ca="1">MIN(AC555:AC558 / $D$11:$D$14)</f>
        <v>0.51418322270699379</v>
      </c>
      <c r="AK555" s="72">
        <f t="array" aca="1" ref="AK555" ca="1">SUMPRODUCT(AF556:AJ556, EXP(-$E$3*$AF$2:$AJ$2))</f>
        <v>92148.519674651194</v>
      </c>
      <c r="AL555" s="70">
        <f ca="1">MAX(AC556 - $D$11, 0) * EXP(-$E$2*$E$3)</f>
        <v>136.10805593317082</v>
      </c>
    </row>
    <row r="556" spans="7:38" ht="14.55" customHeight="1" x14ac:dyDescent="0.3">
      <c r="G556" s="3">
        <v>554</v>
      </c>
      <c r="H556" s="58">
        <v>-0.67799535300513625</v>
      </c>
      <c r="I556" s="58">
        <v>-1.7529044245841481</v>
      </c>
      <c r="J556" s="58">
        <v>0.33246353749078816</v>
      </c>
      <c r="K556" s="59">
        <v>1.0363415191479171</v>
      </c>
      <c r="L556" s="60">
        <f t="array" ref="L556:O556">TRANSPOSE(MMULT(Option!$B$25:$E$28, TRANSPOSE(H556:K556)))</f>
        <v>-0.67799535300513625</v>
      </c>
      <c r="M556" s="60">
        <v>-1.8777615835380284</v>
      </c>
      <c r="N556" s="60">
        <v>-0.43821019614277251</v>
      </c>
      <c r="O556" s="60">
        <v>0.22214382680637845</v>
      </c>
      <c r="P556" s="56" t="str">
        <f t="shared" si="647"/>
        <v>111/4</v>
      </c>
      <c r="R556" s="80"/>
      <c r="S556" s="3" t="s">
        <v>29</v>
      </c>
      <c r="T556" s="60">
        <f ca="1"/>
        <v>0.78337610928941281</v>
      </c>
      <c r="U556" s="60">
        <f ca="1"/>
        <v>1.3673058420045809</v>
      </c>
      <c r="V556" s="60">
        <f ca="1"/>
        <v>0.45842261265451778</v>
      </c>
      <c r="W556" s="60">
        <f ca="1"/>
        <v>-0.52120620736481882</v>
      </c>
      <c r="X556" s="60">
        <f ca="1"/>
        <v>1.1979362434873444</v>
      </c>
      <c r="Y556" s="52">
        <f ca="1">$B$12 * EXP(($E$3 - $C$12^2/2) * Y$2 + $C$12*SQRT(Y$2)*T556)</f>
        <v>127.12654640954261</v>
      </c>
      <c r="Z556" s="52">
        <f ca="1">Y556 * EXP(($E$3 - $C$12^2/2) * (Z$2-Y$2) + $C$12*SQRT(Z$2-Y$2)*U556)</f>
        <v>192.55364136969587</v>
      </c>
      <c r="AA556" s="52">
        <f ca="1">Z556 * EXP(($E$3 - $C$12^2/2) * (AA$2-Z$2) + $C$12*SQRT(AA$2-Z$2)*V556)</f>
        <v>222.04977205125519</v>
      </c>
      <c r="AB556" s="52">
        <f ca="1">AA556 * EXP(($E$3 - $C$12^2/2) * (AB$2-AA$2) + $C$12*SQRT(AB$2-AA$2)*W556)</f>
        <v>190.85990800055728</v>
      </c>
      <c r="AC556" s="52">
        <f ca="1">AB556 * EXP(($E$3 - $C$12^2/2) * (AC$2-AB$2) + $C$12*SQRT(AC$2-AB$2)*X556)</f>
        <v>274.76620323414807</v>
      </c>
      <c r="AD556" s="47"/>
      <c r="AE556" s="3" t="s">
        <v>47</v>
      </c>
      <c r="AF556" s="64">
        <f t="shared" ref="AF556" ca="1" si="698">($B$5*AF558 + (1 + $B$6)*AF557)*$B$2</f>
        <v>15000</v>
      </c>
      <c r="AG556" s="64">
        <f t="shared" ref="AG556" ca="1" si="699">($B$5*AG558 + (1 + $B$6)*AG557)*$B$2</f>
        <v>0</v>
      </c>
      <c r="AH556" s="64">
        <f t="shared" ref="AH556" ca="1" si="700">($B$5*AH558 + (1 + $B$6)*AH557)*$B$2</f>
        <v>0</v>
      </c>
      <c r="AI556" s="64">
        <f t="shared" ref="AI556" ca="1" si="701">($B$5*AI558 + (1 + $B$6)*AI557)*$B$2</f>
        <v>0</v>
      </c>
      <c r="AJ556" s="64" cm="1">
        <f t="array" aca="1" ref="AJ556" ca="1">($B$5*AJ558 + (1 + $B$6)*AJ557 + AND(NOT(AF557:AJ557)))*$B$2</f>
        <v>100000</v>
      </c>
      <c r="AK556" s="73"/>
      <c r="AL556" s="70"/>
    </row>
    <row r="557" spans="7:38" ht="14.55" customHeight="1" x14ac:dyDescent="0.3">
      <c r="G557" s="3">
        <v>555</v>
      </c>
      <c r="H557" s="58">
        <v>-0.47905814075453002</v>
      </c>
      <c r="I557" s="58">
        <v>-1.0089734876979006</v>
      </c>
      <c r="J557" s="58">
        <v>-1.2471829414042905</v>
      </c>
      <c r="K557" s="59">
        <v>0.5272824467430558</v>
      </c>
      <c r="L557" s="60">
        <f t="array" ref="L557:O557">TRANSPOSE(MMULT(Option!$B$25:$E$28, TRANSPOSE(H557:K557)))</f>
        <v>-0.47905814075453002</v>
      </c>
      <c r="M557" s="60">
        <v>-1.1163627326176571</v>
      </c>
      <c r="N557" s="60">
        <v>-1.5512478663961482</v>
      </c>
      <c r="O557" s="60">
        <v>-0.24772200907770819</v>
      </c>
      <c r="P557" s="56" t="str">
        <f t="shared" si="647"/>
        <v>111/5</v>
      </c>
      <c r="R557" s="80"/>
      <c r="S557" s="3" t="s">
        <v>31</v>
      </c>
      <c r="T557" s="60">
        <f ca="1"/>
        <v>0.21544625320623653</v>
      </c>
      <c r="U557" s="60">
        <f ca="1"/>
        <v>-0.70518128993929508</v>
      </c>
      <c r="V557" s="60">
        <f ca="1"/>
        <v>-0.86599611643396113</v>
      </c>
      <c r="W557" s="60">
        <f ca="1"/>
        <v>0.60877276841628236</v>
      </c>
      <c r="X557" s="60">
        <f ca="1"/>
        <v>1.0872380606257217</v>
      </c>
      <c r="Y557" s="52">
        <f ca="1">$B$13 * EXP(($E$3 - $C$13^2/2) * Y$2 + $C$13*SQRT(Y$2)*T557)</f>
        <v>107.21155821023483</v>
      </c>
      <c r="Z557" s="52">
        <f ca="1">Y557 * EXP(($E$3 - $C$13^2/2) * (Z$2-Y$2) + $C$13*SQRT(Z$2-Y$2)*U557)</f>
        <v>87.203954091089102</v>
      </c>
      <c r="AA557" s="52">
        <f ca="1">Z557 * EXP(($E$3 - $C$13^2/2) * (AA$2-Z$2) + $C$13*SQRT(AA$2-Z$2)*V557)</f>
        <v>67.589377967071911</v>
      </c>
      <c r="AB557" s="52">
        <f ca="1">AA557 * EXP(($E$3 - $C$13^2/2) * (AB$2-AA$2) + $C$13*SQRT(AB$2-AA$2)*W557)</f>
        <v>81.539100877382793</v>
      </c>
      <c r="AC557" s="52">
        <f ca="1">AB557 * EXP(($E$3 - $C$13^2/2) * (AC$2-AB$2) + $C$13*SQRT(AC$2-AB$2)*X557)</f>
        <v>113.5512286402457</v>
      </c>
      <c r="AD557" s="47"/>
      <c r="AE557" s="3" t="s">
        <v>46</v>
      </c>
      <c r="AF557" s="52" t="b">
        <f t="shared" ref="AF557" ca="1" si="702">AF555 &gt;= $B$4</f>
        <v>0</v>
      </c>
      <c r="AG557" s="52" t="b">
        <f t="array" aca="1" ref="AG557" ca="1">AND(AG555 &gt;= $B$4, NOT(OR($AF557:AF557)))</f>
        <v>0</v>
      </c>
      <c r="AH557" s="52" t="b">
        <f t="array" aca="1" ref="AH557" ca="1">AND(AH555 &gt;= $B$4, NOT(OR($AF557:AG557)))</f>
        <v>0</v>
      </c>
      <c r="AI557" s="52" t="b">
        <f t="array" aca="1" ref="AI557" ca="1">AND(AI555 &gt;= $B$4, NOT(OR($AF557:AH557)))</f>
        <v>0</v>
      </c>
      <c r="AJ557" s="52" t="b">
        <f t="array" aca="1" ref="AJ557" ca="1">AND(AJ555 &gt;= $B$4, NOT(OR($AF557:AI557)))</f>
        <v>0</v>
      </c>
      <c r="AK557" s="73"/>
      <c r="AL557" s="70"/>
    </row>
    <row r="558" spans="7:38" ht="14.55" customHeight="1" x14ac:dyDescent="0.3">
      <c r="G558" s="3">
        <v>556</v>
      </c>
      <c r="H558" s="58">
        <v>-1.8488452559562063</v>
      </c>
      <c r="I558" s="58">
        <v>-0.64053886124710413</v>
      </c>
      <c r="J558" s="58">
        <v>-0.14359634106182484</v>
      </c>
      <c r="K558" s="59">
        <v>0.49590324573258232</v>
      </c>
      <c r="L558" s="60">
        <f t="array" ref="L558:O558">TRANSPOSE(MMULT(Option!$B$25:$E$28, TRANSPOSE(H558:K558)))</f>
        <v>-1.8488452559562063</v>
      </c>
      <c r="M558" s="60">
        <v>-1.3266016658276167</v>
      </c>
      <c r="N558" s="60">
        <v>-1.0333926608267319</v>
      </c>
      <c r="O558" s="60">
        <v>-0.51063151649457139</v>
      </c>
      <c r="P558" s="56" t="str">
        <f t="shared" si="647"/>
        <v>112/1</v>
      </c>
      <c r="R558" s="80"/>
      <c r="S558" s="3" t="s">
        <v>30</v>
      </c>
      <c r="T558" s="60">
        <f ca="1"/>
        <v>-0.33434674477056348</v>
      </c>
      <c r="U558" s="60">
        <f ca="1"/>
        <v>-0.84041686086863632</v>
      </c>
      <c r="V558" s="60">
        <f ca="1"/>
        <v>-0.91828997351507724</v>
      </c>
      <c r="W558" s="60">
        <f ca="1"/>
        <v>4.0071234420839985E-2</v>
      </c>
      <c r="X558" s="60">
        <f ca="1"/>
        <v>0.28877164097059371</v>
      </c>
      <c r="Y558" s="52">
        <f ca="1">$B$14 * EXP(($E$3 - $C$14^2/2) * Y$2 + $C$14*SQRT(Y$2)*T558)</f>
        <v>90.909650581100578</v>
      </c>
      <c r="Z558" s="52">
        <f ca="1">Y558 * EXP(($E$3 - $C$14^2/2) * (Z$2-Y$2) + $C$14*SQRT(Z$2-Y$2)*U558)</f>
        <v>71.004347268190429</v>
      </c>
      <c r="AA558" s="52">
        <f ca="1">Z558 * EXP(($E$3 - $C$14^2/2) * (AA$2-Z$2) + $C$14*SQRT(AA$2-Z$2)*V558)</f>
        <v>54.176872581452741</v>
      </c>
      <c r="AB558" s="52">
        <f ca="1">AA558 * EXP(($E$3 - $C$14^2/2) * (AB$2-AA$2) + $C$14*SQRT(AB$2-AA$2)*W558)</f>
        <v>55.106930164928293</v>
      </c>
      <c r="AC558" s="52">
        <f ca="1">AB558 * EXP(($E$3 - $C$14^2/2) * (AC$2-AB$2) + $C$14*SQRT(AC$2-AB$2)*X558)</f>
        <v>60.395039546779543</v>
      </c>
      <c r="AD558" s="47"/>
      <c r="AE558" s="3" t="s">
        <v>68</v>
      </c>
      <c r="AF558" s="52" t="b">
        <f ca="1">AND(AF555&gt;$B$3, NOT(OR($AF557:AF557)))</f>
        <v>1</v>
      </c>
      <c r="AG558" s="52" t="b">
        <f ca="1">AND(AG555&gt;$B$3, NOT(OR($AF557:AG557)))</f>
        <v>0</v>
      </c>
      <c r="AH558" s="52" t="b">
        <f ca="1">AND(AH555&gt;$B$3, NOT(OR($AF557:AH557)))</f>
        <v>0</v>
      </c>
      <c r="AI558" s="52" t="b">
        <f ca="1">AND(AI555&gt;$B$3, NOT(OR($AF557:AI557)))</f>
        <v>0</v>
      </c>
      <c r="AJ558" s="52" t="b">
        <f ca="1">AND(AJ555&gt;$B$3, NOT(OR($AF557:AJ557)))</f>
        <v>0</v>
      </c>
      <c r="AK558" s="74"/>
      <c r="AL558" s="70"/>
    </row>
    <row r="559" spans="7:38" ht="14.55" customHeight="1" x14ac:dyDescent="0.3">
      <c r="G559" s="3">
        <v>557</v>
      </c>
      <c r="H559" s="58">
        <v>1.2308798549015976</v>
      </c>
      <c r="I559" s="58">
        <v>0.21179860503494941</v>
      </c>
      <c r="J559" s="58">
        <v>1.2182161657004631</v>
      </c>
      <c r="K559" s="59">
        <v>-0.35806530608381498</v>
      </c>
      <c r="L559" s="60">
        <f t="array" ref="L559:O559">TRANSPOSE(MMULT(Option!$B$25:$E$28, TRANSPOSE(H559:K559)))</f>
        <v>1.2308798549015976</v>
      </c>
      <c r="M559" s="60">
        <v>0.68646856989238114</v>
      </c>
      <c r="N559" s="60">
        <v>1.6177853561321704</v>
      </c>
      <c r="O559" s="60">
        <v>0.4789564756504206</v>
      </c>
      <c r="P559" s="56" t="str">
        <f t="shared" si="647"/>
        <v>112/2</v>
      </c>
      <c r="R559" s="80">
        <v>140</v>
      </c>
      <c r="S559" s="3" t="s">
        <v>28</v>
      </c>
      <c r="T559" s="60">
        <f t="array" aca="1" ref="T559:T562" ca="1">TRANSPOSE(OFFSET($L$3, MATCH($R559 &amp; "/" &amp; T$2, $P$3:$P$5002, 0) - 1, 0, 1, $E$1))</f>
        <v>-0.35629123416879355</v>
      </c>
      <c r="U559" s="60">
        <f t="array" aca="1" ref="U559:U562" ca="1">TRANSPOSE(OFFSET($L$3, MATCH($R559 &amp; "/" &amp; U$2, $P$3:$P$5002, 0) - 1, 0, 1, $E$1))</f>
        <v>0.13707311554257925</v>
      </c>
      <c r="V559" s="60">
        <f t="array" aca="1" ref="V559:V562" ca="1">TRANSPOSE(OFFSET($L$3, MATCH($R559 &amp; "/" &amp; V$2, $P$3:$P$5002, 0) - 1, 0, 1, $E$1))</f>
        <v>-2.2888680541218482</v>
      </c>
      <c r="W559" s="60">
        <f t="array" aca="1" ref="W559:W562" ca="1">TRANSPOSE(OFFSET($L$3, MATCH($R559 &amp; "/" &amp; W$2, $P$3:$P$5002, 0) - 1, 0, 1, $E$1))</f>
        <v>-0.29086426612203214</v>
      </c>
      <c r="X559" s="60">
        <f t="array" aca="1" ref="X559:X562" ca="1">TRANSPOSE(OFFSET($L$3, MATCH($R559 &amp; "/" &amp; X$2, $P$3:$P$5002, 0) - 1, 0, 1, $E$1))</f>
        <v>-0.77828662424595207</v>
      </c>
      <c r="Y559" s="52">
        <f ca="1">$B$11 * EXP(($E$3 - $C$11^2/2) * Y$2 + $C$11*SQRT(Y$2)*T559)</f>
        <v>90.313126538883566</v>
      </c>
      <c r="Z559" s="52">
        <f ca="1">Y559 * EXP(($E$3 - $C$11^2/2) * (Z$2-Y$2) + $C$11*SQRT(Z$2-Y$2)*U559)</f>
        <v>94.576095173599256</v>
      </c>
      <c r="AA559" s="52">
        <f ca="1">Z559 * EXP(($E$3 - $C$11^2/2) * (AA$2-Z$2) + $C$11*SQRT(AA$2-Z$2)*V559)</f>
        <v>47.834365952881633</v>
      </c>
      <c r="AB559" s="52">
        <f ca="1">AA559 * EXP(($E$3 - $C$11^2/2) * (AB$2-AA$2) + $C$11*SQRT(AB$2-AA$2)*W559)</f>
        <v>44.057035432442895</v>
      </c>
      <c r="AC559" s="52">
        <f ca="1">AB559 * EXP(($E$3 - $C$11^2/2) * (AC$2-AB$2) + $C$11*SQRT(AC$2-AB$2)*X559)</f>
        <v>35.057832922837079</v>
      </c>
      <c r="AD559" s="47"/>
      <c r="AE559" s="3" t="s">
        <v>69</v>
      </c>
      <c r="AF559" s="20" cm="1">
        <f t="array" aca="1" ref="AF559" ca="1">MIN(Y559:Y562 / $D$11:$D$14)</f>
        <v>0.89233495418934339</v>
      </c>
      <c r="AG559" s="20" cm="1">
        <f t="array" aca="1" ref="AG559" ca="1">MIN(Z559:Z562 / $D$11:$D$14)</f>
        <v>0.93133341707741901</v>
      </c>
      <c r="AH559" s="20" cm="1">
        <f t="array" aca="1" ref="AH559" ca="1">MIN(AA559:AA562 / $D$11:$D$14)</f>
        <v>0.47834365952881636</v>
      </c>
      <c r="AI559" s="20" cm="1">
        <f t="array" aca="1" ref="AI559" ca="1">MIN(AB559:AB562 / $D$11:$D$14)</f>
        <v>0.44057035432442893</v>
      </c>
      <c r="AJ559" s="20" cm="1">
        <f t="array" aca="1" ref="AJ559" ca="1">MIN(AC559:AC562 / $D$11:$D$14)</f>
        <v>0.35057832922837079</v>
      </c>
      <c r="AK559" s="72">
        <f t="array" aca="1" ref="AK559" ca="1">SUMPRODUCT(AF560:AJ560, EXP(-$E$3*$AF$2:$AJ$2))</f>
        <v>105721.0809451906</v>
      </c>
      <c r="AL559" s="70">
        <f ca="1">MAX(AC560 - $D$11, 0) * EXP(-$E$2*$E$3)</f>
        <v>0</v>
      </c>
    </row>
    <row r="560" spans="7:38" ht="14.55" customHeight="1" x14ac:dyDescent="0.3">
      <c r="G560" s="3">
        <v>558</v>
      </c>
      <c r="H560" s="58">
        <v>0.43024471221588889</v>
      </c>
      <c r="I560" s="58">
        <v>-0.85697588381637191</v>
      </c>
      <c r="J560" s="58">
        <v>-1.7542979742900668</v>
      </c>
      <c r="K560" s="59">
        <v>1.0939947883906782</v>
      </c>
      <c r="L560" s="60">
        <f t="array" ref="L560:O560">TRANSPOSE(MMULT(Option!$B$25:$E$28, TRANSPOSE(H560:K560)))</f>
        <v>0.43024471221588889</v>
      </c>
      <c r="M560" s="60">
        <v>-0.6133334863816855</v>
      </c>
      <c r="N560" s="60">
        <v>-1.5931286473079109</v>
      </c>
      <c r="O560" s="60">
        <v>0.54212618389867395</v>
      </c>
      <c r="P560" s="56" t="str">
        <f t="shared" si="647"/>
        <v>112/3</v>
      </c>
      <c r="R560" s="80"/>
      <c r="S560" s="3" t="s">
        <v>29</v>
      </c>
      <c r="T560" s="60">
        <f ca="1"/>
        <v>0.3894797334943384</v>
      </c>
      <c r="U560" s="60">
        <f ca="1"/>
        <v>1.3493192134568286</v>
      </c>
      <c r="V560" s="60">
        <f ca="1"/>
        <v>-2.1955441503641784</v>
      </c>
      <c r="W560" s="60">
        <f ca="1"/>
        <v>-0.84067447179629728</v>
      </c>
      <c r="X560" s="60">
        <f ca="1"/>
        <v>0.26040924852105996</v>
      </c>
      <c r="Y560" s="52">
        <f ca="1">$B$12 * EXP(($E$3 - $C$12^2/2) * Y$2 + $C$12*SQRT(Y$2)*T560)</f>
        <v>112.95777835749081</v>
      </c>
      <c r="Z560" s="52">
        <f ca="1">Y560 * EXP(($E$3 - $C$12^2/2) * (Z$2-Y$2) + $C$12*SQRT(Z$2-Y$2)*U560)</f>
        <v>170.17203059798891</v>
      </c>
      <c r="AA560" s="52">
        <f ca="1">Z560 * EXP(($E$3 - $C$12^2/2) * (AA$2-Z$2) + $C$12*SQRT(AA$2-Z$2)*V560)</f>
        <v>88.512751374643955</v>
      </c>
      <c r="AB560" s="52">
        <f ca="1">AA560 * EXP(($E$3 - $C$12^2/2) * (AB$2-AA$2) + $C$12*SQRT(AB$2-AA$2)*W560)</f>
        <v>69.126923331917922</v>
      </c>
      <c r="AC560" s="52">
        <f ca="1">AB560 * EXP(($E$3 - $C$12^2/2) * (AC$2-AB$2) + $C$12*SQRT(AC$2-AB$2)*X560)</f>
        <v>75.118514372581117</v>
      </c>
      <c r="AD560" s="47"/>
      <c r="AE560" s="3" t="s">
        <v>47</v>
      </c>
      <c r="AF560" s="64">
        <f t="shared" ref="AF560" ca="1" si="703">($B$5*AF562 + (1 + $B$6)*AF561)*$B$2</f>
        <v>15000</v>
      </c>
      <c r="AG560" s="64">
        <f t="shared" ref="AG560" ca="1" si="704">($B$5*AG562 + (1 + $B$6)*AG561)*$B$2</f>
        <v>15000</v>
      </c>
      <c r="AH560" s="64">
        <f t="shared" ref="AH560" ca="1" si="705">($B$5*AH562 + (1 + $B$6)*AH561)*$B$2</f>
        <v>0</v>
      </c>
      <c r="AI560" s="64">
        <f t="shared" ref="AI560" ca="1" si="706">($B$5*AI562 + (1 + $B$6)*AI561)*$B$2</f>
        <v>0</v>
      </c>
      <c r="AJ560" s="64" cm="1">
        <f t="array" aca="1" ref="AJ560" ca="1">($B$5*AJ562 + (1 + $B$6)*AJ561 + AND(NOT(AF561:AJ561)))*$B$2</f>
        <v>100000</v>
      </c>
      <c r="AK560" s="73"/>
      <c r="AL560" s="70"/>
    </row>
    <row r="561" spans="7:38" ht="14.55" customHeight="1" x14ac:dyDescent="0.3">
      <c r="G561" s="3">
        <v>559</v>
      </c>
      <c r="H561" s="58">
        <v>1.3072549791841206</v>
      </c>
      <c r="I561" s="58">
        <v>-1.4374355756880128</v>
      </c>
      <c r="J561" s="58">
        <v>0.43415459865438749</v>
      </c>
      <c r="K561" s="59">
        <v>0.75808344047334564</v>
      </c>
      <c r="L561" s="60">
        <f t="array" ref="L561:O561">TRANSPOSE(MMULT(Option!$B$25:$E$28, TRANSPOSE(H561:K561)))</f>
        <v>1.3072549791841206</v>
      </c>
      <c r="M561" s="60">
        <v>-0.79452947476890035</v>
      </c>
      <c r="N561" s="60">
        <v>0.52781535530947354</v>
      </c>
      <c r="O561" s="60">
        <v>0.8804151759553609</v>
      </c>
      <c r="P561" s="56" t="str">
        <f t="shared" si="647"/>
        <v>112/4</v>
      </c>
      <c r="R561" s="80"/>
      <c r="S561" s="3" t="s">
        <v>31</v>
      </c>
      <c r="T561" s="60">
        <f ca="1"/>
        <v>-0.39637902569059036</v>
      </c>
      <c r="U561" s="60">
        <f ca="1"/>
        <v>0.81446144807583432</v>
      </c>
      <c r="V561" s="60">
        <f ca="1"/>
        <v>-0.15062874131904191</v>
      </c>
      <c r="W561" s="60">
        <f ca="1"/>
        <v>-0.24831535004110872</v>
      </c>
      <c r="X561" s="60">
        <f ca="1"/>
        <v>0.13640239879491947</v>
      </c>
      <c r="Y561" s="52">
        <f ca="1">$B$13 * EXP(($E$3 - $C$13^2/2) * Y$2 + $C$13*SQRT(Y$2)*T561)</f>
        <v>89.233495418934339</v>
      </c>
      <c r="Z561" s="52">
        <f ca="1">Y561 * EXP(($E$3 - $C$13^2/2) * (Z$2-Y$2) + $C$13*SQRT(Z$2-Y$2)*U561)</f>
        <v>114.50230029482896</v>
      </c>
      <c r="AA561" s="52">
        <f ca="1">Z561 * EXP(($E$3 - $C$13^2/2) * (AA$2-Z$2) + $C$13*SQRT(AA$2-Z$2)*V561)</f>
        <v>109.99185199849626</v>
      </c>
      <c r="AB561" s="52">
        <f ca="1">AA561 * EXP(($E$3 - $C$13^2/2) * (AB$2-AA$2) + $C$13*SQRT(AB$2-AA$2)*W561)</f>
        <v>102.60756729159844</v>
      </c>
      <c r="AC561" s="52">
        <f ca="1">AB561 * EXP(($E$3 - $C$13^2/2) * (AC$2-AB$2) + $C$13*SQRT(AC$2-AB$2)*X561)</f>
        <v>107.4292407149071</v>
      </c>
      <c r="AD561" s="47"/>
      <c r="AE561" s="3" t="s">
        <v>46</v>
      </c>
      <c r="AF561" s="52" t="b">
        <f t="shared" ref="AF561" ca="1" si="707">AF559 &gt;= $B$4</f>
        <v>0</v>
      </c>
      <c r="AG561" s="52" t="b">
        <f t="array" aca="1" ref="AG561" ca="1">AND(AG559 &gt;= $B$4, NOT(OR($AF561:AF561)))</f>
        <v>0</v>
      </c>
      <c r="AH561" s="52" t="b">
        <f t="array" aca="1" ref="AH561" ca="1">AND(AH559 &gt;= $B$4, NOT(OR($AF561:AG561)))</f>
        <v>0</v>
      </c>
      <c r="AI561" s="52" t="b">
        <f t="array" aca="1" ref="AI561" ca="1">AND(AI559 &gt;= $B$4, NOT(OR($AF561:AH561)))</f>
        <v>0</v>
      </c>
      <c r="AJ561" s="52" t="b">
        <f t="array" aca="1" ref="AJ561" ca="1">AND(AJ559 &gt;= $B$4, NOT(OR($AF561:AI561)))</f>
        <v>0</v>
      </c>
      <c r="AK561" s="73"/>
      <c r="AL561" s="70"/>
    </row>
    <row r="562" spans="7:38" ht="14.55" customHeight="1" x14ac:dyDescent="0.3">
      <c r="G562" s="3">
        <v>560</v>
      </c>
      <c r="H562" s="58">
        <v>0.29725548609691499</v>
      </c>
      <c r="I562" s="58">
        <v>0.39907704760164875</v>
      </c>
      <c r="J562" s="58">
        <v>-0.11874851223281538</v>
      </c>
      <c r="K562" s="59">
        <v>-1.3902420118764434</v>
      </c>
      <c r="L562" s="60">
        <f t="array" ref="L562:O562">TRANSPOSE(MMULT(Option!$B$25:$E$28, TRANSPOSE(H562:K562)))</f>
        <v>0.29725548609691499</v>
      </c>
      <c r="M562" s="60">
        <v>0.48466235018957604</v>
      </c>
      <c r="N562" s="60">
        <v>0.11910708250637372</v>
      </c>
      <c r="O562" s="60">
        <v>-0.99030437248053504</v>
      </c>
      <c r="P562" s="56" t="str">
        <f t="shared" si="647"/>
        <v>112/5</v>
      </c>
      <c r="R562" s="80"/>
      <c r="S562" s="3" t="s">
        <v>30</v>
      </c>
      <c r="T562" s="60">
        <f ca="1"/>
        <v>0.14695875941156183</v>
      </c>
      <c r="U562" s="60">
        <f ca="1"/>
        <v>-0.4174185524610784</v>
      </c>
      <c r="V562" s="60">
        <f ca="1"/>
        <v>-1.5835143184137543</v>
      </c>
      <c r="W562" s="60">
        <f ca="1"/>
        <v>-0.29197138786706595</v>
      </c>
      <c r="X562" s="60">
        <f ca="1"/>
        <v>-0.98909974794069089</v>
      </c>
      <c r="Y562" s="52">
        <f ca="1">$B$14 * EXP(($E$3 - $C$14^2/2) * Y$2 + $C$14*SQRT(Y$2)*T562)</f>
        <v>105.03123832957732</v>
      </c>
      <c r="Z562" s="52">
        <f ca="1">Y562 * EXP(($E$3 - $C$14^2/2) * (Z$2-Y$2) + $C$14*SQRT(Z$2-Y$2)*U562)</f>
        <v>93.133341707741906</v>
      </c>
      <c r="AA562" s="52">
        <f ca="1">Z562 * EXP(($E$3 - $C$14^2/2) * (AA$2-Z$2) + $C$14*SQRT(AA$2-Z$2)*V562)</f>
        <v>58.205389442163408</v>
      </c>
      <c r="AB562" s="52">
        <f ca="1">AA562 * EXP(($E$3 - $C$14^2/2) * (AB$2-AA$2) + $C$14*SQRT(AB$2-AA$2)*W562)</f>
        <v>53.591288998742655</v>
      </c>
      <c r="AC562" s="52">
        <f ca="1">AB562 * EXP(($E$3 - $C$14^2/2) * (AC$2-AB$2) + $C$14*SQRT(AC$2-AB$2)*X562)</f>
        <v>40.03109839032529</v>
      </c>
      <c r="AD562" s="47"/>
      <c r="AE562" s="3" t="s">
        <v>68</v>
      </c>
      <c r="AF562" s="52" t="b">
        <f ca="1">AND(AF559&gt;$B$3, NOT(OR($AF561:AF561)))</f>
        <v>1</v>
      </c>
      <c r="AG562" s="52" t="b">
        <f ca="1">AND(AG559&gt;$B$3, NOT(OR($AF561:AG561)))</f>
        <v>1</v>
      </c>
      <c r="AH562" s="52" t="b">
        <f ca="1">AND(AH559&gt;$B$3, NOT(OR($AF561:AH561)))</f>
        <v>0</v>
      </c>
      <c r="AI562" s="52" t="b">
        <f ca="1">AND(AI559&gt;$B$3, NOT(OR($AF561:AI561)))</f>
        <v>0</v>
      </c>
      <c r="AJ562" s="52" t="b">
        <f ca="1">AND(AJ559&gt;$B$3, NOT(OR($AF561:AJ561)))</f>
        <v>0</v>
      </c>
      <c r="AK562" s="74"/>
      <c r="AL562" s="70"/>
    </row>
    <row r="563" spans="7:38" ht="14.55" customHeight="1" x14ac:dyDescent="0.3">
      <c r="G563" s="3">
        <v>561</v>
      </c>
      <c r="H563" s="58">
        <v>-0.79500639059955214</v>
      </c>
      <c r="I563" s="58">
        <v>-0.14981489412873938</v>
      </c>
      <c r="J563" s="58">
        <v>-0.7749646267473731</v>
      </c>
      <c r="K563" s="59">
        <v>-1.6319992028420895</v>
      </c>
      <c r="L563" s="60">
        <f t="array" ref="L563:O563">TRANSPOSE(MMULT(Option!$B$25:$E$28, TRANSPOSE(H563:K563)))</f>
        <v>-0.79500639059955214</v>
      </c>
      <c r="M563" s="60">
        <v>-0.45531017475516955</v>
      </c>
      <c r="N563" s="60">
        <v>-1.0378925365848282</v>
      </c>
      <c r="O563" s="60">
        <v>-1.9060515334556372</v>
      </c>
      <c r="P563" s="56" t="str">
        <f t="shared" si="647"/>
        <v>113/1</v>
      </c>
      <c r="R563" s="80">
        <v>141</v>
      </c>
      <c r="S563" s="3" t="s">
        <v>28</v>
      </c>
      <c r="T563" s="60">
        <f t="array" aca="1" ref="T563:T566" ca="1">TRANSPOSE(OFFSET($L$3, MATCH($R563 &amp; "/" &amp; T$2, $P$3:$P$5002, 0) - 1, 0, 1, $E$1))</f>
        <v>-0.34468300314404599</v>
      </c>
      <c r="U563" s="60">
        <f t="array" aca="1" ref="U563:U566" ca="1">TRANSPOSE(OFFSET($L$3, MATCH($R563 &amp; "/" &amp; U$2, $P$3:$P$5002, 0) - 1, 0, 1, $E$1))</f>
        <v>0.13810463842769144</v>
      </c>
      <c r="V563" s="60">
        <f t="array" aca="1" ref="V563:V566" ca="1">TRANSPOSE(OFFSET($L$3, MATCH($R563 &amp; "/" &amp; V$2, $P$3:$P$5002, 0) - 1, 0, 1, $E$1))</f>
        <v>-0.84940113166332076</v>
      </c>
      <c r="W563" s="60">
        <f t="array" aca="1" ref="W563:W566" ca="1">TRANSPOSE(OFFSET($L$3, MATCH($R563 &amp; "/" &amp; W$2, $P$3:$P$5002, 0) - 1, 0, 1, $E$1))</f>
        <v>-1.1619816331739852</v>
      </c>
      <c r="X563" s="60">
        <f t="array" aca="1" ref="X563:X566" ca="1">TRANSPOSE(OFFSET($L$3, MATCH($R563 &amp; "/" &amp; X$2, $P$3:$P$5002, 0) - 1, 0, 1, $E$1))</f>
        <v>-0.69790987280009231</v>
      </c>
      <c r="Y563" s="52">
        <f ca="1">$B$11 * EXP(($E$3 - $C$11^2/2) * Y$2 + $C$11*SQRT(Y$2)*T563)</f>
        <v>90.628187506777209</v>
      </c>
      <c r="Z563" s="52">
        <f ca="1">Y563 * EXP(($E$3 - $C$11^2/2) * (Z$2-Y$2) + $C$11*SQRT(Z$2-Y$2)*U563)</f>
        <v>94.935401545311763</v>
      </c>
      <c r="AA563" s="52">
        <f ca="1">Z563 * EXP(($E$3 - $C$11^2/2) * (AA$2-Z$2) + $C$11*SQRT(AA$2-Z$2)*V563)</f>
        <v>73.949049594597597</v>
      </c>
      <c r="AB563" s="52">
        <f ca="1">AA563 * EXP(($E$3 - $C$11^2/2) * (AB$2-AA$2) + $C$11*SQRT(AB$2-AA$2)*W563)</f>
        <v>52.445883480619806</v>
      </c>
      <c r="AC563" s="52">
        <f ca="1">AB563 * EXP(($E$3 - $C$11^2/2) * (AC$2-AB$2) + $C$11*SQRT(AC$2-AB$2)*X563)</f>
        <v>42.751696776862872</v>
      </c>
      <c r="AD563" s="47"/>
      <c r="AE563" s="3" t="s">
        <v>69</v>
      </c>
      <c r="AF563" s="20" cm="1">
        <f t="array" aca="1" ref="AF563" ca="1">MIN(Y563:Y566 / $D$11:$D$14)</f>
        <v>0.64819625419563764</v>
      </c>
      <c r="AG563" s="20" cm="1">
        <f t="array" aca="1" ref="AG563" ca="1">MIN(Z563:Z566 / $D$11:$D$14)</f>
        <v>0.39749354801697107</v>
      </c>
      <c r="AH563" s="20" cm="1">
        <f t="array" aca="1" ref="AH563" ca="1">MIN(AA563:AA566 / $D$11:$D$14)</f>
        <v>0.41817920920378021</v>
      </c>
      <c r="AI563" s="20" cm="1">
        <f t="array" aca="1" ref="AI563" ca="1">MIN(AB563:AB566 / $D$11:$D$14)</f>
        <v>0.44969778384375225</v>
      </c>
      <c r="AJ563" s="20" cm="1">
        <f t="array" aca="1" ref="AJ563" ca="1">MIN(AC563:AC566 / $D$11:$D$14)</f>
        <v>0.42751696776862874</v>
      </c>
      <c r="AK563" s="72">
        <f t="array" aca="1" ref="AK563" ca="1">SUMPRODUCT(AF564:AJ564, EXP(-$E$3*$AF$2:$AJ$2))</f>
        <v>77880.078307140488</v>
      </c>
      <c r="AL563" s="70">
        <f ca="1">MAX(AC564 - $D$11, 0) * EXP(-$E$2*$E$3)</f>
        <v>0</v>
      </c>
    </row>
    <row r="564" spans="7:38" ht="14.55" customHeight="1" x14ac:dyDescent="0.3">
      <c r="G564" s="3">
        <v>562</v>
      </c>
      <c r="H564" s="58">
        <v>-0.75611253537719836</v>
      </c>
      <c r="I564" s="58">
        <v>1.1738072911669761</v>
      </c>
      <c r="J564" s="58">
        <v>-1.3875020330786518</v>
      </c>
      <c r="K564" s="59">
        <v>-0.45048631624966196</v>
      </c>
      <c r="L564" s="60">
        <f t="array" ref="L564:O564">TRANSPOSE(MMULT(Option!$B$25:$E$28, TRANSPOSE(H564:K564)))</f>
        <v>-0.75611253537719836</v>
      </c>
      <c r="M564" s="60">
        <v>0.77336713846186811</v>
      </c>
      <c r="N564" s="60">
        <v>-1.213727115172305</v>
      </c>
      <c r="O564" s="60">
        <v>-0.6516562141794523</v>
      </c>
      <c r="P564" s="56" t="str">
        <f t="shared" si="647"/>
        <v>113/2</v>
      </c>
      <c r="R564" s="80"/>
      <c r="S564" s="3" t="s">
        <v>29</v>
      </c>
      <c r="T564" s="60">
        <f ca="1"/>
        <v>1.3253487896188414</v>
      </c>
      <c r="U564" s="60">
        <f ca="1"/>
        <v>0.28349568761216892</v>
      </c>
      <c r="V564" s="60">
        <f ca="1"/>
        <v>-0.55623948201093587</v>
      </c>
      <c r="W564" s="60">
        <f ca="1"/>
        <v>-1.8849556320639123</v>
      </c>
      <c r="X564" s="60">
        <f ca="1"/>
        <v>-0.62102146161746385</v>
      </c>
      <c r="Y564" s="52">
        <f ca="1">$B$12 * EXP(($E$3 - $C$12^2/2) * Y$2 + $C$12*SQRT(Y$2)*T564)</f>
        <v>149.57154240408198</v>
      </c>
      <c r="Z564" s="52">
        <f ca="1">Y564 * EXP(($E$3 - $C$12^2/2) * (Z$2-Y$2) + $C$12*SQRT(Z$2-Y$2)*U564)</f>
        <v>163.66530660738869</v>
      </c>
      <c r="AA564" s="52">
        <f ca="1">Z564 * EXP(($E$3 - $C$12^2/2) * (AA$2-Z$2) + $C$12*SQRT(AA$2-Z$2)*V564)</f>
        <v>139.20555929321722</v>
      </c>
      <c r="AB564" s="52">
        <f ca="1">AA564 * EXP(($E$3 - $C$12^2/2) * (AB$2-AA$2) + $C$12*SQRT(AB$2-AA$2)*W564)</f>
        <v>79.476787264869444</v>
      </c>
      <c r="AC564" s="52">
        <f ca="1">AB564 * EXP(($E$3 - $C$12^2/2) * (AC$2-AB$2) + $C$12*SQRT(AC$2-AB$2)*X564)</f>
        <v>66.297922141358683</v>
      </c>
      <c r="AD564" s="47"/>
      <c r="AE564" s="3" t="s">
        <v>47</v>
      </c>
      <c r="AF564" s="64">
        <f t="shared" ref="AF564" ca="1" si="708">($B$5*AF566 + (1 + $B$6)*AF565)*$B$2</f>
        <v>0</v>
      </c>
      <c r="AG564" s="64">
        <f t="shared" ref="AG564" ca="1" si="709">($B$5*AG566 + (1 + $B$6)*AG565)*$B$2</f>
        <v>0</v>
      </c>
      <c r="AH564" s="64">
        <f t="shared" ref="AH564" ca="1" si="710">($B$5*AH566 + (1 + $B$6)*AH565)*$B$2</f>
        <v>0</v>
      </c>
      <c r="AI564" s="64">
        <f t="shared" ref="AI564" ca="1" si="711">($B$5*AI566 + (1 + $B$6)*AI565)*$B$2</f>
        <v>0</v>
      </c>
      <c r="AJ564" s="64" cm="1">
        <f t="array" aca="1" ref="AJ564" ca="1">($B$5*AJ566 + (1 + $B$6)*AJ565 + AND(NOT(AF565:AJ565)))*$B$2</f>
        <v>100000</v>
      </c>
      <c r="AK564" s="73"/>
      <c r="AL564" s="70"/>
    </row>
    <row r="565" spans="7:38" ht="14.55" customHeight="1" x14ac:dyDescent="0.3">
      <c r="G565" s="3">
        <v>563</v>
      </c>
      <c r="H565" s="58">
        <v>-1.874986554149124</v>
      </c>
      <c r="I565" s="58">
        <v>-0.50316533832029364</v>
      </c>
      <c r="J565" s="58">
        <v>0.42525635960823793</v>
      </c>
      <c r="K565" s="59">
        <v>7.9459121532103077E-2</v>
      </c>
      <c r="L565" s="60">
        <f t="array" ref="L565:O565">TRANSPOSE(MMULT(Option!$B$25:$E$28, TRANSPOSE(H565:K565)))</f>
        <v>-1.874986554149124</v>
      </c>
      <c r="M565" s="60">
        <v>-1.2111532716458115</v>
      </c>
      <c r="N565" s="60">
        <v>-0.50824729481425379</v>
      </c>
      <c r="O565" s="60">
        <v>-0.73070796703028984</v>
      </c>
      <c r="P565" s="56" t="str">
        <f t="shared" si="647"/>
        <v>113/3</v>
      </c>
      <c r="R565" s="80"/>
      <c r="S565" s="3" t="s">
        <v>31</v>
      </c>
      <c r="T565" s="60">
        <f ca="1"/>
        <v>-1.4618725569003372</v>
      </c>
      <c r="U565" s="60">
        <f ca="1"/>
        <v>-0.25992366382267085</v>
      </c>
      <c r="V565" s="60">
        <f ca="1"/>
        <v>0.70585084619701133</v>
      </c>
      <c r="W565" s="60">
        <f ca="1"/>
        <v>-0.72765283373079581</v>
      </c>
      <c r="X565" s="60">
        <f ca="1"/>
        <v>9.3612455150063778E-2</v>
      </c>
      <c r="Y565" s="52">
        <f ca="1">$B$13 * EXP(($E$3 - $C$13^2/2) * Y$2 + $C$13*SQRT(Y$2)*T565)</f>
        <v>64.819625419563764</v>
      </c>
      <c r="Z565" s="52">
        <f ca="1">Y565 * EXP(($E$3 - $C$13^2/2) * (Z$2-Y$2) + $C$13*SQRT(Z$2-Y$2)*U565)</f>
        <v>60.25775753024579</v>
      </c>
      <c r="AA565" s="52">
        <f ca="1">Z565 * EXP(($E$3 - $C$13^2/2) * (AA$2-Z$2) + $C$13*SQRT(AA$2-Z$2)*V565)</f>
        <v>74.842550008716344</v>
      </c>
      <c r="AB565" s="52">
        <f ca="1">AA565 * EXP(($E$3 - $C$13^2/2) * (AB$2-AA$2) + $C$13*SQRT(AB$2-AA$2)*W565)</f>
        <v>60.466574424723774</v>
      </c>
      <c r="AC565" s="52">
        <f ca="1">AB565 * EXP(($E$3 - $C$13^2/2) * (AC$2-AB$2) + $C$13*SQRT(AC$2-AB$2)*X565)</f>
        <v>62.500493959059256</v>
      </c>
      <c r="AD565" s="47"/>
      <c r="AE565" s="3" t="s">
        <v>46</v>
      </c>
      <c r="AF565" s="52" t="b">
        <f t="shared" ref="AF565" ca="1" si="712">AF563 &gt;= $B$4</f>
        <v>0</v>
      </c>
      <c r="AG565" s="52" t="b">
        <f t="array" aca="1" ref="AG565" ca="1">AND(AG563 &gt;= $B$4, NOT(OR($AF565:AF565)))</f>
        <v>0</v>
      </c>
      <c r="AH565" s="52" t="b">
        <f t="array" aca="1" ref="AH565" ca="1">AND(AH563 &gt;= $B$4, NOT(OR($AF565:AG565)))</f>
        <v>0</v>
      </c>
      <c r="AI565" s="52" t="b">
        <f t="array" aca="1" ref="AI565" ca="1">AND(AI563 &gt;= $B$4, NOT(OR($AF565:AH565)))</f>
        <v>0</v>
      </c>
      <c r="AJ565" s="52" t="b">
        <f t="array" aca="1" ref="AJ565" ca="1">AND(AJ563 &gt;= $B$4, NOT(OR($AF565:AI565)))</f>
        <v>0</v>
      </c>
      <c r="AK565" s="73"/>
      <c r="AL565" s="70"/>
    </row>
    <row r="566" spans="7:38" ht="14.55" customHeight="1" x14ac:dyDescent="0.3">
      <c r="G566" s="3">
        <v>564</v>
      </c>
      <c r="H566" s="58">
        <v>-1.5311360832717962</v>
      </c>
      <c r="I566" s="58">
        <v>0.51155972859286003</v>
      </c>
      <c r="J566" s="58">
        <v>-8.586500132039504E-2</v>
      </c>
      <c r="K566" s="59">
        <v>2.8534164056445919</v>
      </c>
      <c r="L566" s="60">
        <f t="array" ref="L566:O566">TRANSPOSE(MMULT(Option!$B$25:$E$28, TRANSPOSE(H566:K566)))</f>
        <v>-1.5311360832717962</v>
      </c>
      <c r="M566" s="60">
        <v>-0.14360219755514925</v>
      </c>
      <c r="N566" s="60">
        <v>-0.55391274661191103</v>
      </c>
      <c r="O566" s="60">
        <v>1.9482640410769294</v>
      </c>
      <c r="P566" s="56" t="str">
        <f t="shared" si="647"/>
        <v>113/4</v>
      </c>
      <c r="R566" s="80"/>
      <c r="S566" s="3" t="s">
        <v>30</v>
      </c>
      <c r="T566" s="60">
        <f ca="1"/>
        <v>-1.2585762046758244</v>
      </c>
      <c r="U566" s="60">
        <f ca="1"/>
        <v>-1.8500123834019329</v>
      </c>
      <c r="V566" s="60">
        <f ca="1"/>
        <v>0.15243789413339595</v>
      </c>
      <c r="W566" s="60">
        <f ca="1"/>
        <v>0.22555231629548</v>
      </c>
      <c r="X566" s="60">
        <f ca="1"/>
        <v>3.6954266676667569E-3</v>
      </c>
      <c r="Y566" s="52">
        <f ca="1">$B$14 * EXP(($E$3 - $C$14^2/2) * Y$2 + $C$14*SQRT(Y$2)*T566)</f>
        <v>68.895945117701913</v>
      </c>
      <c r="Z566" s="52">
        <f ca="1">Y566 * EXP(($E$3 - $C$14^2/2) * (Z$2-Y$2) + $C$14*SQRT(Z$2-Y$2)*U566)</f>
        <v>39.749354801697109</v>
      </c>
      <c r="AA566" s="52">
        <f ca="1">Z566 * EXP(($E$3 - $C$14^2/2) * (AA$2-Z$2) + $C$14*SQRT(AA$2-Z$2)*V566)</f>
        <v>41.817920920378022</v>
      </c>
      <c r="AB566" s="52">
        <f ca="1">AA566 * EXP(($E$3 - $C$14^2/2) * (AB$2-AA$2) + $C$14*SQRT(AB$2-AA$2)*W566)</f>
        <v>44.969778384375225</v>
      </c>
      <c r="AC566" s="52">
        <f ca="1">AB566 * EXP(($E$3 - $C$14^2/2) * (AC$2-AB$2) + $C$14*SQRT(AC$2-AB$2)*X566)</f>
        <v>45.245322774032871</v>
      </c>
      <c r="AD566" s="47"/>
      <c r="AE566" s="3" t="s">
        <v>68</v>
      </c>
      <c r="AF566" s="52" t="b">
        <f ca="1">AND(AF563&gt;$B$3, NOT(OR($AF565:AF565)))</f>
        <v>0</v>
      </c>
      <c r="AG566" s="52" t="b">
        <f ca="1">AND(AG563&gt;$B$3, NOT(OR($AF565:AG565)))</f>
        <v>0</v>
      </c>
      <c r="AH566" s="52" t="b">
        <f ca="1">AND(AH563&gt;$B$3, NOT(OR($AF565:AH565)))</f>
        <v>0</v>
      </c>
      <c r="AI566" s="52" t="b">
        <f ca="1">AND(AI563&gt;$B$3, NOT(OR($AF565:AI565)))</f>
        <v>0</v>
      </c>
      <c r="AJ566" s="52" t="b">
        <f ca="1">AND(AJ563&gt;$B$3, NOT(OR($AF565:AJ565)))</f>
        <v>0</v>
      </c>
      <c r="AK566" s="74"/>
      <c r="AL566" s="70"/>
    </row>
    <row r="567" spans="7:38" ht="14.55" customHeight="1" x14ac:dyDescent="0.3">
      <c r="G567" s="3">
        <v>565</v>
      </c>
      <c r="H567" s="58">
        <v>0.27760117841306037</v>
      </c>
      <c r="I567" s="58">
        <v>-3.3426571573213396E-2</v>
      </c>
      <c r="J567" s="58">
        <v>1.3587921736138024</v>
      </c>
      <c r="K567" s="59">
        <v>-0.53798188406304659</v>
      </c>
      <c r="L567" s="60">
        <f t="array" ref="L567:O567">TRANSPOSE(MMULT(Option!$B$25:$E$28, TRANSPOSE(H567:K567)))</f>
        <v>0.27760117841306037</v>
      </c>
      <c r="M567" s="60">
        <v>8.0404512473802259E-2</v>
      </c>
      <c r="N567" s="60">
        <v>1.2957281834698344</v>
      </c>
      <c r="O567" s="60">
        <v>-9.3203745069509014E-2</v>
      </c>
      <c r="P567" s="56" t="str">
        <f t="shared" si="647"/>
        <v>113/5</v>
      </c>
      <c r="R567" s="80">
        <v>142</v>
      </c>
      <c r="S567" s="3" t="s">
        <v>28</v>
      </c>
      <c r="T567" s="60">
        <f t="array" aca="1" ref="T567:T570" ca="1">TRANSPOSE(OFFSET($L$3, MATCH($R567 &amp; "/" &amp; T$2, $P$3:$P$5002, 0) - 1, 0, 1, $E$1))</f>
        <v>-1.4834059542770222</v>
      </c>
      <c r="U567" s="60">
        <f t="array" aca="1" ref="U567:U570" ca="1">TRANSPOSE(OFFSET($L$3, MATCH($R567 &amp; "/" &amp; U$2, $P$3:$P$5002, 0) - 1, 0, 1, $E$1))</f>
        <v>-1.7289802135975056</v>
      </c>
      <c r="V567" s="60">
        <f t="array" aca="1" ref="V567:V570" ca="1">TRANSPOSE(OFFSET($L$3, MATCH($R567 &amp; "/" &amp; V$2, $P$3:$P$5002, 0) - 1, 0, 1, $E$1))</f>
        <v>-0.69944294621487291</v>
      </c>
      <c r="W567" s="60">
        <f t="array" aca="1" ref="W567:W570" ca="1">TRANSPOSE(OFFSET($L$3, MATCH($R567 &amp; "/" &amp; W$2, $P$3:$P$5002, 0) - 1, 0, 1, $E$1))</f>
        <v>0.88979166533731524</v>
      </c>
      <c r="X567" s="60">
        <f t="array" aca="1" ref="X567:X570" ca="1">TRANSPOSE(OFFSET($L$3, MATCH($R567 &amp; "/" &amp; X$2, $P$3:$P$5002, 0) - 1, 0, 1, $E$1))</f>
        <v>-0.383394237590375</v>
      </c>
      <c r="Y567" s="52">
        <f ca="1">$B$11 * EXP(($E$3 - $C$11^2/2) * Y$2 + $C$11*SQRT(Y$2)*T567)</f>
        <v>64.402239007618306</v>
      </c>
      <c r="Z567" s="52">
        <f ca="1">Y567 * EXP(($E$3 - $C$11^2/2) * (Z$2-Y$2) + $C$11*SQRT(Z$2-Y$2)*U567)</f>
        <v>38.530661835018961</v>
      </c>
      <c r="AA567" s="52">
        <f ca="1">Z567 * EXP(($E$3 - $C$11^2/2) * (AA$2-Z$2) + $C$11*SQRT(AA$2-Z$2)*V567)</f>
        <v>31.394146293500654</v>
      </c>
      <c r="AB567" s="52">
        <f ca="1">AA567 * EXP(($E$3 - $C$11^2/2) * (AB$2-AA$2) + $C$11*SQRT(AB$2-AA$2)*W567)</f>
        <v>41.204972934385935</v>
      </c>
      <c r="AC567" s="52">
        <f ca="1">AB567 * EXP(($E$3 - $C$11^2/2) * (AC$2-AB$2) + $C$11*SQRT(AC$2-AB$2)*X567)</f>
        <v>36.912146860366967</v>
      </c>
      <c r="AD567" s="47"/>
      <c r="AE567" s="3" t="s">
        <v>69</v>
      </c>
      <c r="AF567" s="20" cm="1">
        <f t="array" aca="1" ref="AF567" ca="1">MIN(Y567:Y570 / $D$11:$D$14)</f>
        <v>0.48604564130453815</v>
      </c>
      <c r="AG567" s="20" cm="1">
        <f t="array" aca="1" ref="AG567" ca="1">MIN(Z567:Z570 / $D$11:$D$14)</f>
        <v>0.38530661835018959</v>
      </c>
      <c r="AH567" s="20" cm="1">
        <f t="array" aca="1" ref="AH567" ca="1">MIN(AA567:AA570 / $D$11:$D$14)</f>
        <v>0.31394146293500652</v>
      </c>
      <c r="AI567" s="20" cm="1">
        <f t="array" aca="1" ref="AI567" ca="1">MIN(AB567:AB570 / $D$11:$D$14)</f>
        <v>0.41204972934385936</v>
      </c>
      <c r="AJ567" s="20" cm="1">
        <f t="array" aca="1" ref="AJ567" ca="1">MIN(AC567:AC570 / $D$11:$D$14)</f>
        <v>0.36912146860366968</v>
      </c>
      <c r="AK567" s="72">
        <f t="array" aca="1" ref="AK567" ca="1">SUMPRODUCT(AF568:AJ568, EXP(-$E$3*$AF$2:$AJ$2))</f>
        <v>77880.078307140488</v>
      </c>
      <c r="AL567" s="70">
        <f ca="1">MAX(AC568 - $D$11, 0) * EXP(-$E$2*$E$3)</f>
        <v>0</v>
      </c>
    </row>
    <row r="568" spans="7:38" ht="14.55" customHeight="1" x14ac:dyDescent="0.3">
      <c r="G568" s="3">
        <v>566</v>
      </c>
      <c r="H568" s="58">
        <v>-0.93765500484200048</v>
      </c>
      <c r="I568" s="58">
        <v>-0.43230278098746427</v>
      </c>
      <c r="J568" s="58">
        <v>0.49847877462233631</v>
      </c>
      <c r="K568" s="59">
        <v>0.58907495106176067</v>
      </c>
      <c r="L568" s="60">
        <f t="array" ref="L568:O568">TRANSPOSE(MMULT(Option!$B$25:$E$28, TRANSPOSE(H568:K568)))</f>
        <v>-0.93765500484200048</v>
      </c>
      <c r="M568" s="60">
        <v>-0.77127404533979449</v>
      </c>
      <c r="N568" s="60">
        <v>-5.0446517643574218E-2</v>
      </c>
      <c r="O568" s="60">
        <v>0.11348130177130195</v>
      </c>
      <c r="P568" s="56" t="str">
        <f t="shared" si="647"/>
        <v>114/1</v>
      </c>
      <c r="R568" s="80"/>
      <c r="S568" s="3" t="s">
        <v>29</v>
      </c>
      <c r="T568" s="60">
        <f ca="1"/>
        <v>0.54327664908432172</v>
      </c>
      <c r="U568" s="60">
        <f ca="1"/>
        <v>0.29806321824849846</v>
      </c>
      <c r="V568" s="60">
        <f ca="1"/>
        <v>-0.97074148282205475</v>
      </c>
      <c r="W568" s="60">
        <f ca="1"/>
        <v>0.38783126802038903</v>
      </c>
      <c r="X568" s="60">
        <f ca="1"/>
        <v>-0.62655688390018227</v>
      </c>
      <c r="Y568" s="52">
        <f ca="1">$B$12 * EXP(($E$3 - $C$12^2/2) * Y$2 + $C$12*SQRT(Y$2)*T568)</f>
        <v>118.29164946568294</v>
      </c>
      <c r="Z568" s="52">
        <f ca="1">Y568 * EXP(($E$3 - $C$12^2/2) * (Z$2-Y$2) + $C$12*SQRT(Z$2-Y$2)*U568)</f>
        <v>130.00490053757025</v>
      </c>
      <c r="AA568" s="52">
        <f ca="1">Z568 * EXP(($E$3 - $C$12^2/2) * (AA$2-Z$2) + $C$12*SQRT(AA$2-Z$2)*V568)</f>
        <v>97.646098376366638</v>
      </c>
      <c r="AB568" s="52">
        <f ca="1">AA568 * EXP(($E$3 - $C$12^2/2) * (AB$2-AA$2) + $C$12*SQRT(AB$2-AA$2)*W568)</f>
        <v>110.2443297039284</v>
      </c>
      <c r="AC568" s="52">
        <f ca="1">AB568 * EXP(($E$3 - $C$12^2/2) * (AC$2-AB$2) + $C$12*SQRT(AC$2-AB$2)*X568)</f>
        <v>91.810990857589971</v>
      </c>
      <c r="AD568" s="47"/>
      <c r="AE568" s="3" t="s">
        <v>47</v>
      </c>
      <c r="AF568" s="64">
        <f t="shared" ref="AF568" ca="1" si="713">($B$5*AF570 + (1 + $B$6)*AF569)*$B$2</f>
        <v>0</v>
      </c>
      <c r="AG568" s="64">
        <f t="shared" ref="AG568" ca="1" si="714">($B$5*AG570 + (1 + $B$6)*AG569)*$B$2</f>
        <v>0</v>
      </c>
      <c r="AH568" s="64">
        <f t="shared" ref="AH568" ca="1" si="715">($B$5*AH570 + (1 + $B$6)*AH569)*$B$2</f>
        <v>0</v>
      </c>
      <c r="AI568" s="64">
        <f t="shared" ref="AI568" ca="1" si="716">($B$5*AI570 + (1 + $B$6)*AI569)*$B$2</f>
        <v>0</v>
      </c>
      <c r="AJ568" s="64" cm="1">
        <f t="array" aca="1" ref="AJ568" ca="1">($B$5*AJ570 + (1 + $B$6)*AJ569 + AND(NOT(AF569:AJ569)))*$B$2</f>
        <v>100000</v>
      </c>
      <c r="AK568" s="73"/>
      <c r="AL568" s="70"/>
    </row>
    <row r="569" spans="7:38" ht="14.55" customHeight="1" x14ac:dyDescent="0.3">
      <c r="G569" s="3">
        <v>567</v>
      </c>
      <c r="H569" s="58">
        <v>-0.75978418161825012</v>
      </c>
      <c r="I569" s="58">
        <v>0.9418578190269089</v>
      </c>
      <c r="J569" s="58">
        <v>0.55482984181056383</v>
      </c>
      <c r="K569" s="59">
        <v>-0.58669278206099063</v>
      </c>
      <c r="L569" s="60">
        <f t="array" ref="L569:O569">TRANSPOSE(MMULT(Option!$B$25:$E$28, TRANSPOSE(H569:K569)))</f>
        <v>-0.75978418161825012</v>
      </c>
      <c r="M569" s="60">
        <v>0.55931327726806568</v>
      </c>
      <c r="N569" s="60">
        <v>0.43003523354434725</v>
      </c>
      <c r="O569" s="60">
        <v>-0.45139938714335381</v>
      </c>
      <c r="P569" s="56" t="str">
        <f t="shared" si="647"/>
        <v>114/2</v>
      </c>
      <c r="R569" s="80"/>
      <c r="S569" s="3" t="s">
        <v>31</v>
      </c>
      <c r="T569" s="60">
        <f ca="1"/>
        <v>-2.0351646400121917</v>
      </c>
      <c r="U569" s="60">
        <f ca="1"/>
        <v>-0.39763653525381726</v>
      </c>
      <c r="V569" s="60">
        <f ca="1"/>
        <v>0.49041456149059326</v>
      </c>
      <c r="W569" s="60">
        <f ca="1"/>
        <v>1.7133990557843433</v>
      </c>
      <c r="X569" s="60">
        <f ca="1"/>
        <v>-0.29332264890681564</v>
      </c>
      <c r="Y569" s="52">
        <f ca="1">$B$13 * EXP(($E$3 - $C$13^2/2) * Y$2 + $C$13*SQRT(Y$2)*T569)</f>
        <v>54.57745001124735</v>
      </c>
      <c r="Z569" s="52">
        <f ca="1">Y569 * EXP(($E$3 - $C$13^2/2) * (Z$2-Y$2) + $C$13*SQRT(Z$2-Y$2)*U569)</f>
        <v>48.682997090524111</v>
      </c>
      <c r="AA569" s="52">
        <f ca="1">Z569 * EXP(($E$3 - $C$13^2/2) * (AA$2-Z$2) + $C$13*SQRT(AA$2-Z$2)*V569)</f>
        <v>56.681858399495248</v>
      </c>
      <c r="AB569" s="52">
        <f ca="1">AA569 * EXP(($E$3 - $C$13^2/2) * (AB$2-AA$2) + $C$13*SQRT(AB$2-AA$2)*W569)</f>
        <v>95.247038207671466</v>
      </c>
      <c r="AC569" s="52">
        <f ca="1">AB569 * EXP(($E$3 - $C$13^2/2) * (AC$2-AB$2) + $C$13*SQRT(AC$2-AB$2)*X569)</f>
        <v>87.66100186555903</v>
      </c>
      <c r="AD569" s="47"/>
      <c r="AE569" s="3" t="s">
        <v>46</v>
      </c>
      <c r="AF569" s="52" t="b">
        <f t="shared" ref="AF569" ca="1" si="717">AF567 &gt;= $B$4</f>
        <v>0</v>
      </c>
      <c r="AG569" s="52" t="b">
        <f t="array" aca="1" ref="AG569" ca="1">AND(AG567 &gt;= $B$4, NOT(OR($AF569:AF569)))</f>
        <v>0</v>
      </c>
      <c r="AH569" s="52" t="b">
        <f t="array" aca="1" ref="AH569" ca="1">AND(AH567 &gt;= $B$4, NOT(OR($AF569:AG569)))</f>
        <v>0</v>
      </c>
      <c r="AI569" s="52" t="b">
        <f t="array" aca="1" ref="AI569" ca="1">AND(AI567 &gt;= $B$4, NOT(OR($AF569:AH569)))</f>
        <v>0</v>
      </c>
      <c r="AJ569" s="52" t="b">
        <f t="array" aca="1" ref="AJ569" ca="1">AND(AJ567 &gt;= $B$4, NOT(OR($AF569:AI569)))</f>
        <v>0</v>
      </c>
      <c r="AK569" s="73"/>
      <c r="AL569" s="70"/>
    </row>
    <row r="570" spans="7:38" ht="14.55" customHeight="1" x14ac:dyDescent="0.3">
      <c r="G570" s="3">
        <v>568</v>
      </c>
      <c r="H570" s="58">
        <v>-0.33077469764743922</v>
      </c>
      <c r="I570" s="58">
        <v>1.4951761268625789</v>
      </c>
      <c r="J570" s="58">
        <v>1.1836572274153099</v>
      </c>
      <c r="K570" s="59">
        <v>0.76201306094827104</v>
      </c>
      <c r="L570" s="60">
        <f t="array" ref="L570:O570">TRANSPOSE(MMULT(Option!$B$25:$E$28, TRANSPOSE(H570:K570)))</f>
        <v>-0.33077469764743922</v>
      </c>
      <c r="M570" s="60">
        <v>1.2380416766687572</v>
      </c>
      <c r="N570" s="60">
        <v>1.2988371939858272</v>
      </c>
      <c r="O570" s="60">
        <v>1.1427943715034365</v>
      </c>
      <c r="P570" s="56" t="str">
        <f t="shared" si="647"/>
        <v>114/3</v>
      </c>
      <c r="R570" s="80"/>
      <c r="S570" s="3" t="s">
        <v>30</v>
      </c>
      <c r="T570" s="60">
        <f ca="1"/>
        <v>-2.4215091578061925</v>
      </c>
      <c r="U570" s="60">
        <f ca="1"/>
        <v>1.5931833927742618</v>
      </c>
      <c r="V570" s="60">
        <f ca="1"/>
        <v>0.57577228535112435</v>
      </c>
      <c r="W570" s="60">
        <f ca="1"/>
        <v>0.32570409106513964</v>
      </c>
      <c r="X570" s="60">
        <f ca="1"/>
        <v>-2.0198729980594607</v>
      </c>
      <c r="Y570" s="52">
        <f ca="1">$B$14 * EXP(($E$3 - $C$14^2/2) * Y$2 + $C$14*SQRT(Y$2)*T570)</f>
        <v>48.604564130453817</v>
      </c>
      <c r="Z570" s="52">
        <f ca="1">Y570 * EXP(($E$3 - $C$14^2/2) * (Z$2-Y$2) + $C$14*SQRT(Z$2-Y$2)*U570)</f>
        <v>78.781047697125189</v>
      </c>
      <c r="AA570" s="52">
        <f ca="1">Z570 * EXP(($E$3 - $C$14^2/2) * (AA$2-Z$2) + $C$14*SQRT(AA$2-Z$2)*V570)</f>
        <v>94.104337685818834</v>
      </c>
      <c r="AB570" s="52">
        <f ca="1">AA570 * EXP(($E$3 - $C$14^2/2) * (AB$2-AA$2) + $C$14*SQRT(AB$2-AA$2)*W570)</f>
        <v>104.2837312404082</v>
      </c>
      <c r="AC570" s="52">
        <f ca="1">AB570 * EXP(($E$3 - $C$14^2/2) * (AC$2-AB$2) + $C$14*SQRT(AC$2-AB$2)*X570)</f>
        <v>57.177100080703639</v>
      </c>
      <c r="AD570" s="47"/>
      <c r="AE570" s="3" t="s">
        <v>68</v>
      </c>
      <c r="AF570" s="52" t="b">
        <f ca="1">AND(AF567&gt;$B$3, NOT(OR($AF569:AF569)))</f>
        <v>0</v>
      </c>
      <c r="AG570" s="52" t="b">
        <f ca="1">AND(AG567&gt;$B$3, NOT(OR($AF569:AG569)))</f>
        <v>0</v>
      </c>
      <c r="AH570" s="52" t="b">
        <f ca="1">AND(AH567&gt;$B$3, NOT(OR($AF569:AH569)))</f>
        <v>0</v>
      </c>
      <c r="AI570" s="52" t="b">
        <f ca="1">AND(AI567&gt;$B$3, NOT(OR($AF569:AI569)))</f>
        <v>0</v>
      </c>
      <c r="AJ570" s="52" t="b">
        <f ca="1">AND(AJ567&gt;$B$3, NOT(OR($AF569:AJ569)))</f>
        <v>0</v>
      </c>
      <c r="AK570" s="74"/>
      <c r="AL570" s="70"/>
    </row>
    <row r="571" spans="7:38" ht="14.55" customHeight="1" x14ac:dyDescent="0.3">
      <c r="G571" s="3">
        <v>569</v>
      </c>
      <c r="H571" s="58">
        <v>-0.50467596158177419</v>
      </c>
      <c r="I571" s="58">
        <v>-1.7191323879885305</v>
      </c>
      <c r="J571" s="58">
        <v>0.71898846981585185</v>
      </c>
      <c r="K571" s="59">
        <v>-7.187692322167849E-2</v>
      </c>
      <c r="L571" s="60">
        <f t="array" ref="L571:O571">TRANSPOSE(MMULT(Option!$B$25:$E$28, TRANSPOSE(H571:K571)))</f>
        <v>-0.50467596158177419</v>
      </c>
      <c r="M571" s="60">
        <v>-1.7774812441542363</v>
      </c>
      <c r="N571" s="60">
        <v>-2.055010579637484E-2</v>
      </c>
      <c r="O571" s="60">
        <v>-0.57326445561750683</v>
      </c>
      <c r="P571" s="56" t="str">
        <f t="shared" si="647"/>
        <v>114/4</v>
      </c>
      <c r="R571" s="80">
        <v>143</v>
      </c>
      <c r="S571" s="3" t="s">
        <v>28</v>
      </c>
      <c r="T571" s="60">
        <f t="array" aca="1" ref="T571:T574" ca="1">TRANSPOSE(OFFSET($L$3, MATCH($R571 &amp; "/" &amp; T$2, $P$3:$P$5002, 0) - 1, 0, 1, $E$1))</f>
        <v>0.90625415001693943</v>
      </c>
      <c r="U571" s="60">
        <f t="array" aca="1" ref="U571:U574" ca="1">TRANSPOSE(OFFSET($L$3, MATCH($R571 &amp; "/" &amp; U$2, $P$3:$P$5002, 0) - 1, 0, 1, $E$1))</f>
        <v>1.623939835453287</v>
      </c>
      <c r="V571" s="60">
        <f t="array" aca="1" ref="V571:V574" ca="1">TRANSPOSE(OFFSET($L$3, MATCH($R571 &amp; "/" &amp; V$2, $P$3:$P$5002, 0) - 1, 0, 1, $E$1))</f>
        <v>-0.65401804300883304</v>
      </c>
      <c r="W571" s="60">
        <f t="array" aca="1" ref="W571:W574" ca="1">TRANSPOSE(OFFSET($L$3, MATCH($R571 &amp; "/" &amp; W$2, $P$3:$P$5002, 0) - 1, 0, 1, $E$1))</f>
        <v>0.57642130678438508</v>
      </c>
      <c r="X571" s="60">
        <f t="array" aca="1" ref="X571:X574" ca="1">TRANSPOSE(OFFSET($L$3, MATCH($R571 &amp; "/" &amp; X$2, $P$3:$P$5002, 0) - 1, 0, 1, $E$1))</f>
        <v>0.56957217190138509</v>
      </c>
      <c r="Y571" s="52">
        <f ca="1">$B$11 * EXP(($E$3 - $C$11^2/2) * Y$2 + $C$11*SQRT(Y$2)*T571)</f>
        <v>131.90031277087121</v>
      </c>
      <c r="Z571" s="52">
        <f ca="1">Y571 * EXP(($E$3 - $C$11^2/2) * (Z$2-Y$2) + $C$11*SQRT(Z$2-Y$2)*U571)</f>
        <v>215.77331340636144</v>
      </c>
      <c r="AA571" s="52">
        <f ca="1">Z571 * EXP(($E$3 - $C$11^2/2) * (AA$2-Z$2) + $C$11*SQRT(AA$2-Z$2)*V571)</f>
        <v>178.22075325589557</v>
      </c>
      <c r="AB571" s="52">
        <f ca="1">AA571 * EXP(($E$3 - $C$11^2/2) * (AB$2-AA$2) + $C$11*SQRT(AB$2-AA$2)*W571)</f>
        <v>212.92699506010337</v>
      </c>
      <c r="AC571" s="52">
        <f ca="1">AB571 * EXP(($E$3 - $C$11^2/2) * (AC$2-AB$2) + $C$11*SQRT(AC$2-AB$2)*X571)</f>
        <v>253.86966675961511</v>
      </c>
      <c r="AD571" s="47"/>
      <c r="AE571" s="3" t="s">
        <v>69</v>
      </c>
      <c r="AF571" s="20" cm="1">
        <f t="array" aca="1" ref="AF571" ca="1">MIN(Y571:Y574 / $D$11:$D$14)</f>
        <v>0.72819551053949882</v>
      </c>
      <c r="AG571" s="20" cm="1">
        <f t="array" aca="1" ref="AG571" ca="1">MIN(Z571:Z574 / $D$11:$D$14)</f>
        <v>0.84019315549443219</v>
      </c>
      <c r="AH571" s="20" cm="1">
        <f t="array" aca="1" ref="AH571" ca="1">MIN(AA571:AA574 / $D$11:$D$14)</f>
        <v>1.3392006175601738</v>
      </c>
      <c r="AI571" s="20" cm="1">
        <f t="array" aca="1" ref="AI571" ca="1">MIN(AB571:AB574 / $D$11:$D$14)</f>
        <v>1.4340514523296162</v>
      </c>
      <c r="AJ571" s="20" cm="1">
        <f t="array" aca="1" ref="AJ571" ca="1">MIN(AC571:AC574 / $D$11:$D$14)</f>
        <v>1.8671666543408307</v>
      </c>
      <c r="AK571" s="72">
        <f t="array" aca="1" ref="AK571" ca="1">SUMPRODUCT(AF572:AJ572, EXP(-$E$3*$AF$2:$AJ$2))</f>
        <v>103946.89879517046</v>
      </c>
      <c r="AL571" s="70">
        <f ca="1">MAX(AC572 - $D$11, 0) * EXP(-$E$2*$E$3)</f>
        <v>112.14777831421691</v>
      </c>
    </row>
    <row r="572" spans="7:38" ht="14.55" customHeight="1" x14ac:dyDescent="0.3">
      <c r="G572" s="3">
        <v>570</v>
      </c>
      <c r="H572" s="58">
        <v>8.116124451350254E-2</v>
      </c>
      <c r="I572" s="58">
        <v>0.6301269859591947</v>
      </c>
      <c r="J572" s="58">
        <v>0.51580695645322561</v>
      </c>
      <c r="K572" s="59">
        <v>-1.0511336540978908</v>
      </c>
      <c r="L572" s="60">
        <f t="array" ref="L572:O572">TRANSPOSE(MMULT(Option!$B$25:$E$28, TRANSPOSE(H572:K572)))</f>
        <v>8.116124451350254E-2</v>
      </c>
      <c r="M572" s="60">
        <v>0.60998541992387811</v>
      </c>
      <c r="N572" s="60">
        <v>0.65050891734059468</v>
      </c>
      <c r="O572" s="60">
        <v>-0.60199139903708654</v>
      </c>
      <c r="P572" s="56" t="str">
        <f t="shared" si="647"/>
        <v>114/5</v>
      </c>
      <c r="R572" s="80"/>
      <c r="S572" s="3" t="s">
        <v>29</v>
      </c>
      <c r="T572" s="60">
        <f ca="1"/>
        <v>-2.2901445279177868E-2</v>
      </c>
      <c r="U572" s="60">
        <f ca="1"/>
        <v>0.7133205732918424</v>
      </c>
      <c r="V572" s="60">
        <f ca="1"/>
        <v>1.0870233363439346</v>
      </c>
      <c r="W572" s="60">
        <f ca="1"/>
        <v>0.46870378615629732</v>
      </c>
      <c r="X572" s="60">
        <f ca="1"/>
        <v>0.64385538022797106</v>
      </c>
      <c r="Y572" s="52">
        <f ca="1">$B$12 * EXP(($E$3 - $C$12^2/2) * Y$2 + $C$12*SQRT(Y$2)*T572)</f>
        <v>99.813131458702671</v>
      </c>
      <c r="Z572" s="52">
        <f ca="1">Y572 * EXP(($E$3 - $C$12^2/2) * (Z$2-Y$2) + $C$12*SQRT(Z$2-Y$2)*U572)</f>
        <v>124.25003223233689</v>
      </c>
      <c r="AA572" s="52">
        <f ca="1">Z572 * EXP(($E$3 - $C$12^2/2) * (AA$2-Z$2) + $C$12*SQRT(AA$2-Z$2)*V572)</f>
        <v>173.0192613000996</v>
      </c>
      <c r="AB572" s="52">
        <f ca="1">AA572 * EXP(($E$3 - $C$12^2/2) * (AB$2-AA$2) + $C$12*SQRT(AB$2-AA$2)*W572)</f>
        <v>200.13938746839455</v>
      </c>
      <c r="AC572" s="52">
        <f ca="1">AB572 * EXP(($E$3 - $C$12^2/2) * (AC$2-AB$2) + $C$12*SQRT(AC$2-AB$2)*X572)</f>
        <v>244.00059778051681</v>
      </c>
      <c r="AD572" s="47"/>
      <c r="AE572" s="3" t="s">
        <v>47</v>
      </c>
      <c r="AF572" s="64">
        <f t="shared" ref="AF572" ca="1" si="718">($B$5*AF574 + (1 + $B$6)*AF573)*$B$2</f>
        <v>0</v>
      </c>
      <c r="AG572" s="64">
        <f t="shared" ref="AG572" ca="1" si="719">($B$5*AG574 + (1 + $B$6)*AG573)*$B$2</f>
        <v>15000</v>
      </c>
      <c r="AH572" s="64">
        <f t="shared" ref="AH572" ca="1" si="720">($B$5*AH574 + (1 + $B$6)*AH573)*$B$2</f>
        <v>105000</v>
      </c>
      <c r="AI572" s="64">
        <f t="shared" ref="AI572" ca="1" si="721">($B$5*AI574 + (1 + $B$6)*AI573)*$B$2</f>
        <v>0</v>
      </c>
      <c r="AJ572" s="64" cm="1">
        <f t="array" aca="1" ref="AJ572" ca="1">($B$5*AJ574 + (1 + $B$6)*AJ573 + AND(NOT(AF573:AJ573)))*$B$2</f>
        <v>0</v>
      </c>
      <c r="AK572" s="73"/>
      <c r="AL572" s="70"/>
    </row>
    <row r="573" spans="7:38" ht="14.55" customHeight="1" x14ac:dyDescent="0.3">
      <c r="G573" s="3">
        <v>571</v>
      </c>
      <c r="H573" s="58">
        <v>-9.7306521025408294E-2</v>
      </c>
      <c r="I573" s="58">
        <v>0.22213156782035762</v>
      </c>
      <c r="J573" s="58">
        <v>-0.69287179677826305</v>
      </c>
      <c r="K573" s="59">
        <v>9.3100727575583145E-2</v>
      </c>
      <c r="L573" s="60">
        <f t="array" ref="L573:O573">TRANSPOSE(MMULT(Option!$B$25:$E$28, TRANSPOSE(H573:K573)))</f>
        <v>-9.7306521025408294E-2</v>
      </c>
      <c r="M573" s="60">
        <v>0.1646643363450378</v>
      </c>
      <c r="N573" s="60">
        <v>-0.58931118322657661</v>
      </c>
      <c r="O573" s="60">
        <v>-3.626293738256775E-2</v>
      </c>
      <c r="P573" s="56" t="str">
        <f t="shared" si="647"/>
        <v>115/1</v>
      </c>
      <c r="R573" s="80"/>
      <c r="S573" s="3" t="s">
        <v>31</v>
      </c>
      <c r="T573" s="60">
        <f ca="1"/>
        <v>-1.0739523613581148</v>
      </c>
      <c r="U573" s="60">
        <f ca="1"/>
        <v>1.3772242294344119</v>
      </c>
      <c r="V573" s="60">
        <f ca="1"/>
        <v>1.889205844913264</v>
      </c>
      <c r="W573" s="60">
        <f ca="1"/>
        <v>-5.8487430765091775E-2</v>
      </c>
      <c r="X573" s="60">
        <f ca="1"/>
        <v>0.81672553728339636</v>
      </c>
      <c r="Y573" s="52">
        <f ca="1">$B$13 * EXP(($E$3 - $C$13^2/2) * Y$2 + $C$13*SQRT(Y$2)*T573)</f>
        <v>72.81955105394988</v>
      </c>
      <c r="Z573" s="52">
        <f ca="1">Y573 * EXP(($E$3 - $C$13^2/2) * (Z$2-Y$2) + $C$13*SQRT(Z$2-Y$2)*U573)</f>
        <v>110.62562426780576</v>
      </c>
      <c r="AA573" s="52">
        <f ca="1">Z573 * EXP(($E$3 - $C$13^2/2) * (AA$2-Z$2) + $C$13*SQRT(AA$2-Z$2)*V573)</f>
        <v>195.96057673358291</v>
      </c>
      <c r="AB573" s="52">
        <f ca="1">AA573 * EXP(($E$3 - $C$13^2/2) * (AB$2-AA$2) + $C$13*SQRT(AB$2-AA$2)*W573)</f>
        <v>193.51736898840556</v>
      </c>
      <c r="AC573" s="52">
        <f ca="1">AB573 * EXP(($E$3 - $C$13^2/2) * (AC$2-AB$2) + $C$13*SQRT(AC$2-AB$2)*X573)</f>
        <v>248.48560886321226</v>
      </c>
      <c r="AD573" s="47"/>
      <c r="AE573" s="3" t="s">
        <v>46</v>
      </c>
      <c r="AF573" s="52" t="b">
        <f t="shared" ref="AF573" ca="1" si="722">AF571 &gt;= $B$4</f>
        <v>0</v>
      </c>
      <c r="AG573" s="52" t="b">
        <f t="array" aca="1" ref="AG573" ca="1">AND(AG571 &gt;= $B$4, NOT(OR($AF573:AF573)))</f>
        <v>0</v>
      </c>
      <c r="AH573" s="52" t="b">
        <f t="array" aca="1" ref="AH573" ca="1">AND(AH571 &gt;= $B$4, NOT(OR($AF573:AG573)))</f>
        <v>1</v>
      </c>
      <c r="AI573" s="52" t="b">
        <f t="array" aca="1" ref="AI573" ca="1">AND(AI571 &gt;= $B$4, NOT(OR($AF573:AH573)))</f>
        <v>0</v>
      </c>
      <c r="AJ573" s="52" t="b">
        <f t="array" aca="1" ref="AJ573" ca="1">AND(AJ571 &gt;= $B$4, NOT(OR($AF573:AI573)))</f>
        <v>0</v>
      </c>
      <c r="AK573" s="73"/>
      <c r="AL573" s="70"/>
    </row>
    <row r="574" spans="7:38" ht="14.55" customHeight="1" x14ac:dyDescent="0.3">
      <c r="G574" s="3">
        <v>572</v>
      </c>
      <c r="H574" s="58">
        <v>0.7924543566860115</v>
      </c>
      <c r="I574" s="58">
        <v>0.5069564706301839</v>
      </c>
      <c r="J574" s="58">
        <v>0.25384802115862959</v>
      </c>
      <c r="K574" s="59">
        <v>1.5639380293457432</v>
      </c>
      <c r="L574" s="60">
        <f t="array" ref="L574:O574">TRANSPOSE(MMULT(Option!$B$25:$E$28, TRANSPOSE(H574:K574)))</f>
        <v>0.7924543566860115</v>
      </c>
      <c r="M574" s="60">
        <v>0.78161502281649953</v>
      </c>
      <c r="N574" s="60">
        <v>0.67269138055918154</v>
      </c>
      <c r="O574" s="60">
        <v>1.8385566839402836</v>
      </c>
      <c r="P574" s="56" t="str">
        <f t="shared" si="647"/>
        <v>115/2</v>
      </c>
      <c r="R574" s="80"/>
      <c r="S574" s="3" t="s">
        <v>30</v>
      </c>
      <c r="T574" s="60">
        <f ca="1"/>
        <v>-0.88347983831399235</v>
      </c>
      <c r="U574" s="60">
        <f ca="1"/>
        <v>0.26973494977612567</v>
      </c>
      <c r="V574" s="60">
        <f ca="1"/>
        <v>1.5373211615181226</v>
      </c>
      <c r="W574" s="60">
        <f ca="1"/>
        <v>0.21143579975105145</v>
      </c>
      <c r="X574" s="60">
        <f ca="1"/>
        <v>0.86306167309260207</v>
      </c>
      <c r="Y574" s="52">
        <f ca="1">$B$14 * EXP(($E$3 - $C$14^2/2) * Y$2 + $C$14*SQRT(Y$2)*T574)</f>
        <v>77.101769767898915</v>
      </c>
      <c r="Z574" s="52">
        <f ca="1">Y574 * EXP(($E$3 - $C$14^2/2) * (Z$2-Y$2) + $C$14*SQRT(Z$2-Y$2)*U574)</f>
        <v>84.01931554944322</v>
      </c>
      <c r="AA574" s="52">
        <f ca="1">Z574 * EXP(($E$3 - $C$14^2/2) * (AA$2-Z$2) + $C$14*SQRT(AA$2-Z$2)*V574)</f>
        <v>133.92006175601739</v>
      </c>
      <c r="AB574" s="52">
        <f ca="1">AA574 * EXP(($E$3 - $C$14^2/2) * (AB$2-AA$2) + $C$14*SQRT(AB$2-AA$2)*W574)</f>
        <v>143.40514523296162</v>
      </c>
      <c r="AC574" s="52">
        <f ca="1">AB574 * EXP(($E$3 - $C$14^2/2) * (AC$2-AB$2) + $C$14*SQRT(AC$2-AB$2)*X574)</f>
        <v>186.71666543408307</v>
      </c>
      <c r="AD574" s="47"/>
      <c r="AE574" s="3" t="s">
        <v>68</v>
      </c>
      <c r="AF574" s="52" t="b">
        <f ca="1">AND(AF571&gt;$B$3, NOT(OR($AF573:AF573)))</f>
        <v>0</v>
      </c>
      <c r="AG574" s="52" t="b">
        <f ca="1">AND(AG571&gt;$B$3, NOT(OR($AF573:AG573)))</f>
        <v>1</v>
      </c>
      <c r="AH574" s="52" t="b">
        <f ca="1">AND(AH571&gt;$B$3, NOT(OR($AF573:AH573)))</f>
        <v>0</v>
      </c>
      <c r="AI574" s="52" t="b">
        <f ca="1">AND(AI571&gt;$B$3, NOT(OR($AF573:AI573)))</f>
        <v>0</v>
      </c>
      <c r="AJ574" s="52" t="b">
        <f ca="1">AND(AJ571&gt;$B$3, NOT(OR($AF573:AJ573)))</f>
        <v>0</v>
      </c>
      <c r="AK574" s="74"/>
      <c r="AL574" s="70"/>
    </row>
    <row r="575" spans="7:38" ht="14.55" customHeight="1" x14ac:dyDescent="0.3">
      <c r="G575" s="3">
        <v>573</v>
      </c>
      <c r="H575" s="58">
        <v>-1.5317933228841991</v>
      </c>
      <c r="I575" s="58">
        <v>0.76499729618947165</v>
      </c>
      <c r="J575" s="58">
        <v>-0.68948804392568641</v>
      </c>
      <c r="K575" s="59">
        <v>1.0520392861447492</v>
      </c>
      <c r="L575" s="60">
        <f t="array" ref="L575:O575">TRANSPOSE(MMULT(Option!$B$25:$E$28, TRANSPOSE(H575:K575)))</f>
        <v>-1.5317933228841991</v>
      </c>
      <c r="M575" s="60">
        <v>8.8414274091281553E-2</v>
      </c>
      <c r="N575" s="60">
        <v>-1.0179783030686305</v>
      </c>
      <c r="O575" s="60">
        <v>0.35394432041446511</v>
      </c>
      <c r="P575" s="56" t="str">
        <f t="shared" si="647"/>
        <v>115/3</v>
      </c>
      <c r="R575" s="80">
        <v>144</v>
      </c>
      <c r="S575" s="3" t="s">
        <v>28</v>
      </c>
      <c r="T575" s="60">
        <f t="array" aca="1" ref="T575:T578" ca="1">TRANSPOSE(OFFSET($L$3, MATCH($R575 &amp; "/" &amp; T$2, $P$3:$P$5002, 0) - 1, 0, 1, $E$1))</f>
        <v>-0.19054432670598662</v>
      </c>
      <c r="U575" s="60">
        <f t="array" aca="1" ref="U575:U578" ca="1">TRANSPOSE(OFFSET($L$3, MATCH($R575 &amp; "/" &amp; U$2, $P$3:$P$5002, 0) - 1, 0, 1, $E$1))</f>
        <v>-1.1358869755082477</v>
      </c>
      <c r="V575" s="60">
        <f t="array" aca="1" ref="V575:V578" ca="1">TRANSPOSE(OFFSET($L$3, MATCH($R575 &amp; "/" &amp; V$2, $P$3:$P$5002, 0) - 1, 0, 1, $E$1))</f>
        <v>-0.39909196019459159</v>
      </c>
      <c r="W575" s="60">
        <f t="array" aca="1" ref="W575:W578" ca="1">TRANSPOSE(OFFSET($L$3, MATCH($R575 &amp; "/" &amp; W$2, $P$3:$P$5002, 0) - 1, 0, 1, $E$1))</f>
        <v>-0.1558225192575628</v>
      </c>
      <c r="X575" s="60">
        <f t="array" aca="1" ref="X575:X578" ca="1">TRANSPOSE(OFFSET($L$3, MATCH($R575 &amp; "/" &amp; X$2, $P$3:$P$5002, 0) - 1, 0, 1, $E$1))</f>
        <v>-2.0691950032920565</v>
      </c>
      <c r="Y575" s="52">
        <f ca="1">$B$11 * EXP(($E$3 - $C$11^2/2) * Y$2 + $C$11*SQRT(Y$2)*T575)</f>
        <v>94.91738559832207</v>
      </c>
      <c r="Z575" s="52">
        <f ca="1">Y575 * EXP(($E$3 - $C$11^2/2) * (Z$2-Y$2) + $C$11*SQRT(Z$2-Y$2)*U575)</f>
        <v>67.846024720022555</v>
      </c>
      <c r="AA575" s="52">
        <f ca="1">Z575 * EXP(($E$3 - $C$11^2/2) * (AA$2-Z$2) + $C$11*SQRT(AA$2-Z$2)*V575)</f>
        <v>60.492125967277595</v>
      </c>
      <c r="AB575" s="52">
        <f ca="1">AA575 * EXP(($E$3 - $C$11^2/2) * (AB$2-AA$2) + $C$11*SQRT(AB$2-AA$2)*W575)</f>
        <v>58.018762608756177</v>
      </c>
      <c r="AC575" s="52">
        <f ca="1">AB575 * EXP(($E$3 - $C$11^2/2) * (AC$2-AB$2) + $C$11*SQRT(AC$2-AB$2)*X575)</f>
        <v>31.343532642452523</v>
      </c>
      <c r="AD575" s="47"/>
      <c r="AE575" s="3" t="s">
        <v>69</v>
      </c>
      <c r="AF575" s="20" cm="1">
        <f t="array" aca="1" ref="AF575" ca="1">MIN(Y575:Y578 / $D$11:$D$14)</f>
        <v>0.784133072685263</v>
      </c>
      <c r="AG575" s="20" cm="1">
        <f t="array" aca="1" ref="AG575" ca="1">MIN(Z575:Z578 / $D$11:$D$14)</f>
        <v>0.67846024720022557</v>
      </c>
      <c r="AH575" s="20" cm="1">
        <f t="array" aca="1" ref="AH575" ca="1">MIN(AA575:AA578 / $D$11:$D$14)</f>
        <v>0.60492125967277599</v>
      </c>
      <c r="AI575" s="20" cm="1">
        <f t="array" aca="1" ref="AI575" ca="1">MIN(AB575:AB578 / $D$11:$D$14)</f>
        <v>0.5801876260875618</v>
      </c>
      <c r="AJ575" s="20" cm="1">
        <f t="array" aca="1" ref="AJ575" ca="1">MIN(AC575:AC578 / $D$11:$D$14)</f>
        <v>0.31343532642452521</v>
      </c>
      <c r="AK575" s="72">
        <f t="array" aca="1" ref="AK575" ca="1">SUMPRODUCT(AF576:AJ576, EXP(-$E$3*$AF$2:$AJ$2))</f>
        <v>77880.078307140488</v>
      </c>
      <c r="AL575" s="70">
        <f ca="1">MAX(AC576 - $D$11, 0) * EXP(-$E$2*$E$3)</f>
        <v>2.0464565132952699</v>
      </c>
    </row>
    <row r="576" spans="7:38" ht="14.55" customHeight="1" x14ac:dyDescent="0.3">
      <c r="G576" s="3">
        <v>574</v>
      </c>
      <c r="H576" s="58">
        <v>0.18011933644620817</v>
      </c>
      <c r="I576" s="58">
        <v>-0.11221456495964999</v>
      </c>
      <c r="J576" s="58">
        <v>-1.4592224199374122</v>
      </c>
      <c r="K576" s="59">
        <v>0.45064268894709264</v>
      </c>
      <c r="L576" s="60">
        <f t="array" ref="L576:O576">TRANSPOSE(MMULT(Option!$B$25:$E$28, TRANSPOSE(H576:K576)))</f>
        <v>0.18011933644620817</v>
      </c>
      <c r="M576" s="60">
        <v>-3.0798613022343782E-2</v>
      </c>
      <c r="N576" s="60">
        <v>-1.2389866756231604</v>
      </c>
      <c r="O576" s="60">
        <v>0.14375935391574204</v>
      </c>
      <c r="P576" s="56" t="str">
        <f t="shared" si="647"/>
        <v>115/4</v>
      </c>
      <c r="R576" s="80"/>
      <c r="S576" s="3" t="s">
        <v>29</v>
      </c>
      <c r="T576" s="60">
        <f ca="1"/>
        <v>-0.82725512489081132</v>
      </c>
      <c r="U576" s="60">
        <f ca="1"/>
        <v>0.25771330329853476</v>
      </c>
      <c r="V576" s="60">
        <f ca="1"/>
        <v>-0.68826033843262613</v>
      </c>
      <c r="W576" s="60">
        <f ca="1"/>
        <v>0.97651623311886226</v>
      </c>
      <c r="X576" s="60">
        <f ca="1"/>
        <v>0.28441163367915856</v>
      </c>
      <c r="Y576" s="52">
        <f ca="1">$B$12 * EXP(($E$3 - $C$12^2/2) * Y$2 + $C$12*SQRT(Y$2)*T576)</f>
        <v>78.413307268526296</v>
      </c>
      <c r="Z576" s="52">
        <f ca="1">Y576 * EXP(($E$3 - $C$12^2/2) * (Z$2-Y$2) + $C$12*SQRT(Z$2-Y$2)*U576)</f>
        <v>85.140909224314484</v>
      </c>
      <c r="AA576" s="52">
        <f ca="1">Z576 * EXP(($E$3 - $C$12^2/2) * (AA$2-Z$2) + $C$12*SQRT(AA$2-Z$2)*V576)</f>
        <v>69.604522103461548</v>
      </c>
      <c r="AB576" s="52">
        <f ca="1">AA576 * EXP(($E$3 - $C$12^2/2) * (AB$2-AA$2) + $C$12*SQRT(AB$2-AA$2)*W576)</f>
        <v>93.764320756085155</v>
      </c>
      <c r="AC576" s="52">
        <f ca="1">AB576 * EXP(($E$3 - $C$12^2/2) * (AC$2-AB$2) + $C$12*SQRT(AC$2-AB$2)*X576)</f>
        <v>102.6277021772173</v>
      </c>
      <c r="AD576" s="47"/>
      <c r="AE576" s="3" t="s">
        <v>47</v>
      </c>
      <c r="AF576" s="64">
        <f t="shared" ref="AF576" ca="1" si="723">($B$5*AF578 + (1 + $B$6)*AF577)*$B$2</f>
        <v>0</v>
      </c>
      <c r="AG576" s="64">
        <f t="shared" ref="AG576" ca="1" si="724">($B$5*AG578 + (1 + $B$6)*AG577)*$B$2</f>
        <v>0</v>
      </c>
      <c r="AH576" s="64">
        <f t="shared" ref="AH576" ca="1" si="725">($B$5*AH578 + (1 + $B$6)*AH577)*$B$2</f>
        <v>0</v>
      </c>
      <c r="AI576" s="64">
        <f t="shared" ref="AI576" ca="1" si="726">($B$5*AI578 + (1 + $B$6)*AI577)*$B$2</f>
        <v>0</v>
      </c>
      <c r="AJ576" s="64" cm="1">
        <f t="array" aca="1" ref="AJ576" ca="1">($B$5*AJ578 + (1 + $B$6)*AJ577 + AND(NOT(AF577:AJ577)))*$B$2</f>
        <v>100000</v>
      </c>
      <c r="AK576" s="73"/>
      <c r="AL576" s="70"/>
    </row>
    <row r="577" spans="7:38" ht="14.55" customHeight="1" x14ac:dyDescent="0.3">
      <c r="G577" s="3">
        <v>575</v>
      </c>
      <c r="H577" s="58">
        <v>0.49653691843258896</v>
      </c>
      <c r="I577" s="58">
        <v>0.46795192597068619</v>
      </c>
      <c r="J577" s="58">
        <v>0.38332905620979002</v>
      </c>
      <c r="K577" s="59">
        <v>7.7446461121585652E-2</v>
      </c>
      <c r="L577" s="60">
        <f t="array" ref="L577:O577">TRANSPOSE(MMULT(Option!$B$25:$E$28, TRANSPOSE(H577:K577)))</f>
        <v>0.49653691843258896</v>
      </c>
      <c r="M577" s="60">
        <v>0.62749979184524385</v>
      </c>
      <c r="N577" s="60">
        <v>0.65783511432025032</v>
      </c>
      <c r="O577" s="60">
        <v>0.46229270361077274</v>
      </c>
      <c r="P577" s="56" t="str">
        <f t="shared" si="647"/>
        <v>115/5</v>
      </c>
      <c r="R577" s="80"/>
      <c r="S577" s="3" t="s">
        <v>31</v>
      </c>
      <c r="T577" s="60">
        <f ca="1"/>
        <v>-1.078444307892823E-2</v>
      </c>
      <c r="U577" s="60">
        <f ca="1"/>
        <v>1.2616102926104853</v>
      </c>
      <c r="V577" s="60">
        <f ca="1"/>
        <v>-4.2584699172465101E-2</v>
      </c>
      <c r="W577" s="60">
        <f ca="1"/>
        <v>0.97068838646607825</v>
      </c>
      <c r="X577" s="60">
        <f ca="1"/>
        <v>1.1472326902184065</v>
      </c>
      <c r="Y577" s="52">
        <f ca="1">$B$13 * EXP(($E$3 - $C$13^2/2) * Y$2 + $C$13*SQRT(Y$2)*T577)</f>
        <v>100.17662250175476</v>
      </c>
      <c r="Z577" s="52">
        <f ca="1">Y577 * EXP(($E$3 - $C$13^2/2) * (Z$2-Y$2) + $C$13*SQRT(Z$2-Y$2)*U577)</f>
        <v>146.99784706388277</v>
      </c>
      <c r="AA577" s="52">
        <f ca="1">Z577 * EXP(($E$3 - $C$13^2/2) * (AA$2-Z$2) + $C$13*SQRT(AA$2-Z$2)*V577)</f>
        <v>145.85931060013451</v>
      </c>
      <c r="AB577" s="52">
        <f ca="1">AA577 * EXP(($E$3 - $C$13^2/2) * (AB$2-AA$2) + $C$13*SQRT(AB$2-AA$2)*W577)</f>
        <v>196.14399287663926</v>
      </c>
      <c r="AC577" s="52">
        <f ca="1">AB577 * EXP(($E$3 - $C$13^2/2) * (AC$2-AB$2) + $C$13*SQRT(AC$2-AB$2)*X577)</f>
        <v>278.11059382648557</v>
      </c>
      <c r="AD577" s="47"/>
      <c r="AE577" s="3" t="s">
        <v>46</v>
      </c>
      <c r="AF577" s="52" t="b">
        <f t="shared" ref="AF577" ca="1" si="727">AF575 &gt;= $B$4</f>
        <v>0</v>
      </c>
      <c r="AG577" s="52" t="b">
        <f t="array" aca="1" ref="AG577" ca="1">AND(AG575 &gt;= $B$4, NOT(OR($AF577:AF577)))</f>
        <v>0</v>
      </c>
      <c r="AH577" s="52" t="b">
        <f t="array" aca="1" ref="AH577" ca="1">AND(AH575 &gt;= $B$4, NOT(OR($AF577:AG577)))</f>
        <v>0</v>
      </c>
      <c r="AI577" s="52" t="b">
        <f t="array" aca="1" ref="AI577" ca="1">AND(AI575 &gt;= $B$4, NOT(OR($AF577:AH577)))</f>
        <v>0</v>
      </c>
      <c r="AJ577" s="52" t="b">
        <f t="array" aca="1" ref="AJ577" ca="1">AND(AJ575 &gt;= $B$4, NOT(OR($AF577:AI577)))</f>
        <v>0</v>
      </c>
      <c r="AK577" s="73"/>
      <c r="AL577" s="70"/>
    </row>
    <row r="578" spans="7:38" ht="14.55" customHeight="1" x14ac:dyDescent="0.3">
      <c r="G578" s="3">
        <v>576</v>
      </c>
      <c r="H578" s="58">
        <v>-0.19300965308319273</v>
      </c>
      <c r="I578" s="58">
        <v>0.2422385802766451</v>
      </c>
      <c r="J578" s="58">
        <v>-1.0447595032134038</v>
      </c>
      <c r="K578" s="59">
        <v>-0.39767421179874635</v>
      </c>
      <c r="L578" s="60">
        <f t="array" ref="L578:O578">TRANSPOSE(MMULT(Option!$B$25:$E$28, TRANSPOSE(H578:K578)))</f>
        <v>-0.19300965308319273</v>
      </c>
      <c r="M578" s="60">
        <v>0.14481146483799548</v>
      </c>
      <c r="N578" s="60">
        <v>-0.93139369878686984</v>
      </c>
      <c r="O578" s="60">
        <v>-0.55823493541327496</v>
      </c>
      <c r="P578" s="56" t="str">
        <f t="shared" si="647"/>
        <v>116/1</v>
      </c>
      <c r="R578" s="80"/>
      <c r="S578" s="3" t="s">
        <v>30</v>
      </c>
      <c r="T578" s="60">
        <f ca="1"/>
        <v>-0.17109405825408511</v>
      </c>
      <c r="U578" s="60">
        <f ca="1"/>
        <v>-0.84484679468685575</v>
      </c>
      <c r="V578" s="60">
        <f ca="1"/>
        <v>-0.40801422600719361</v>
      </c>
      <c r="W578" s="60">
        <f ca="1"/>
        <v>0.56104112633271008</v>
      </c>
      <c r="X578" s="60">
        <f ca="1"/>
        <v>-0.36869129767657971</v>
      </c>
      <c r="Y578" s="52">
        <f ca="1">$B$14 * EXP(($E$3 - $C$14^2/2) * Y$2 + $C$14*SQRT(Y$2)*T578)</f>
        <v>95.472855216433246</v>
      </c>
      <c r="Z578" s="52">
        <f ca="1">Y578 * EXP(($E$3 - $C$14^2/2) * (Z$2-Y$2) + $C$14*SQRT(Z$2-Y$2)*U578)</f>
        <v>74.469372249086845</v>
      </c>
      <c r="AA578" s="52">
        <f ca="1">Z578 * EXP(($E$3 - $C$14^2/2) * (AA$2-Z$2) + $C$14*SQRT(AA$2-Z$2)*V578)</f>
        <v>66.220074840863248</v>
      </c>
      <c r="AB578" s="52">
        <f ca="1">AA578 * EXP(($E$3 - $C$14^2/2) * (AB$2-AA$2) + $C$14*SQRT(AB$2-AA$2)*W578)</f>
        <v>78.751395659062823</v>
      </c>
      <c r="AC578" s="52">
        <f ca="1">AB578 * EXP(($E$3 - $C$14^2/2) * (AC$2-AB$2) + $C$14*SQRT(AC$2-AB$2)*X578)</f>
        <v>70.858760773115975</v>
      </c>
      <c r="AD578" s="47"/>
      <c r="AE578" s="3" t="s">
        <v>68</v>
      </c>
      <c r="AF578" s="52" t="b">
        <f ca="1">AND(AF575&gt;$B$3, NOT(OR($AF577:AF577)))</f>
        <v>0</v>
      </c>
      <c r="AG578" s="52" t="b">
        <f ca="1">AND(AG575&gt;$B$3, NOT(OR($AF577:AG577)))</f>
        <v>0</v>
      </c>
      <c r="AH578" s="52" t="b">
        <f ca="1">AND(AH575&gt;$B$3, NOT(OR($AF577:AH577)))</f>
        <v>0</v>
      </c>
      <c r="AI578" s="52" t="b">
        <f ca="1">AND(AI575&gt;$B$3, NOT(OR($AF577:AI577)))</f>
        <v>0</v>
      </c>
      <c r="AJ578" s="52" t="b">
        <f ca="1">AND(AJ575&gt;$B$3, NOT(OR($AF577:AJ577)))</f>
        <v>0</v>
      </c>
      <c r="AK578" s="74"/>
      <c r="AL578" s="70"/>
    </row>
    <row r="579" spans="7:38" ht="14.55" customHeight="1" x14ac:dyDescent="0.3">
      <c r="G579" s="3">
        <v>577</v>
      </c>
      <c r="H579" s="58">
        <v>3.2603947070947072E-3</v>
      </c>
      <c r="I579" s="58">
        <v>-0.56388532903534538</v>
      </c>
      <c r="J579" s="58">
        <v>0.23000607796045244</v>
      </c>
      <c r="K579" s="59">
        <v>-1.5541966454306055</v>
      </c>
      <c r="L579" s="60">
        <f t="array" ref="L579:O579">TRANSPOSE(MMULT(Option!$B$25:$E$28, TRANSPOSE(H579:K579)))</f>
        <v>3.2603947070947072E-3</v>
      </c>
      <c r="M579" s="60">
        <v>-0.51550528283307218</v>
      </c>
      <c r="N579" s="60">
        <v>5.5660971112482555E-2</v>
      </c>
      <c r="O579" s="60">
        <v>-1.4323975849054835</v>
      </c>
      <c r="P579" s="56" t="str">
        <f t="shared" si="647"/>
        <v>116/2</v>
      </c>
      <c r="R579" s="80">
        <v>145</v>
      </c>
      <c r="S579" s="3" t="s">
        <v>28</v>
      </c>
      <c r="T579" s="60">
        <f t="array" aca="1" ref="T579:T582" ca="1">TRANSPOSE(OFFSET($L$3, MATCH($R579 &amp; "/" &amp; T$2, $P$3:$P$5002, 0) - 1, 0, 1, $E$1))</f>
        <v>0.39021657100650559</v>
      </c>
      <c r="U579" s="60">
        <f t="array" aca="1" ref="U579:U582" ca="1">TRANSPOSE(OFFSET($L$3, MATCH($R579 &amp; "/" &amp; U$2, $P$3:$P$5002, 0) - 1, 0, 1, $E$1))</f>
        <v>0.27429143085294833</v>
      </c>
      <c r="V579" s="60">
        <f t="array" aca="1" ref="V579:V582" ca="1">TRANSPOSE(OFFSET($L$3, MATCH($R579 &amp; "/" &amp; V$2, $P$3:$P$5002, 0) - 1, 0, 1, $E$1))</f>
        <v>-8.567846501155485E-2</v>
      </c>
      <c r="W579" s="60">
        <f t="array" aca="1" ref="W579:W582" ca="1">TRANSPOSE(OFFSET($L$3, MATCH($R579 &amp; "/" &amp; W$2, $P$3:$P$5002, 0) - 1, 0, 1, $E$1))</f>
        <v>1.5161836071428489</v>
      </c>
      <c r="X579" s="60">
        <f t="array" aca="1" ref="X579:X582" ca="1">TRANSPOSE(OFFSET($L$3, MATCH($R579 &amp; "/" &amp; X$2, $P$3:$P$5002, 0) - 1, 0, 1, $E$1))</f>
        <v>0.77394707559052289</v>
      </c>
      <c r="Y579" s="52">
        <f ca="1">$B$11 * EXP(($E$3 - $C$11^2/2) * Y$2 + $C$11*SQRT(Y$2)*T579)</f>
        <v>112.98275057597469</v>
      </c>
      <c r="Z579" s="52">
        <f ca="1">Y579 * EXP(($E$3 - $C$11^2/2) * (Z$2-Y$2) + $C$11*SQRT(Z$2-Y$2)*U579)</f>
        <v>123.28793893705311</v>
      </c>
      <c r="AA579" s="52">
        <f ca="1">Z579 * EXP(($E$3 - $C$11^2/2) * (AA$2-Z$2) + $C$11*SQRT(AA$2-Z$2)*V579)</f>
        <v>120.76168367227071</v>
      </c>
      <c r="AB579" s="52">
        <f ca="1">AA579 * EXP(($E$3 - $C$11^2/2) * (AB$2-AA$2) + $C$11*SQRT(AB$2-AA$2)*W579)</f>
        <v>191.26772137253306</v>
      </c>
      <c r="AC579" s="52">
        <f ca="1">AB579 * EXP(($E$3 - $C$11^2/2) * (AC$2-AB$2) + $C$11*SQRT(AC$2-AB$2)*X579)</f>
        <v>242.46521380534426</v>
      </c>
      <c r="AD579" s="47"/>
      <c r="AE579" s="3" t="s">
        <v>69</v>
      </c>
      <c r="AF579" s="20" cm="1">
        <f t="array" aca="1" ref="AF579" ca="1">MIN(Y579:Y582 / $D$11:$D$14)</f>
        <v>1.0005457551854178</v>
      </c>
      <c r="AG579" s="20" cm="1">
        <f t="array" aca="1" ref="AG579" ca="1">MIN(Z579:Z582 / $D$11:$D$14)</f>
        <v>0.86575417431568336</v>
      </c>
      <c r="AH579" s="20" cm="1">
        <f t="array" aca="1" ref="AH579" ca="1">MIN(AA579:AA582 / $D$11:$D$14)</f>
        <v>0.90833334833743251</v>
      </c>
      <c r="AI579" s="20" cm="1">
        <f t="array" aca="1" ref="AI579" ca="1">MIN(AB579:AB582 / $D$11:$D$14)</f>
        <v>0.77699284342755381</v>
      </c>
      <c r="AJ579" s="20" cm="1">
        <f t="array" aca="1" ref="AJ579" ca="1">MIN(AC579:AC582 / $D$11:$D$14)</f>
        <v>0.81659485505440232</v>
      </c>
      <c r="AK579" s="72">
        <f t="array" aca="1" ref="AK579" ca="1">SUMPRODUCT(AF580:AJ580, EXP(-$E$3*$AF$2:$AJ$2))</f>
        <v>130313.71233763752</v>
      </c>
      <c r="AL579" s="70">
        <f ca="1">MAX(AC580 - $D$11, 0) * EXP(-$E$2*$E$3)</f>
        <v>0</v>
      </c>
    </row>
    <row r="580" spans="7:38" ht="14.55" customHeight="1" x14ac:dyDescent="0.3">
      <c r="G580" s="3">
        <v>578</v>
      </c>
      <c r="H580" s="58">
        <v>0.19946661413367778</v>
      </c>
      <c r="I580" s="58">
        <v>-0.31420816675815172</v>
      </c>
      <c r="J580" s="58">
        <v>0.81072930086679618</v>
      </c>
      <c r="K580" s="59">
        <v>1.3946574258171518</v>
      </c>
      <c r="L580" s="60">
        <f t="array" ref="L580:O580">TRANSPOSE(MMULT(Option!$B$25:$E$28, TRANSPOSE(H580:K580)))</f>
        <v>0.19946661413367778</v>
      </c>
      <c r="M580" s="60">
        <v>-0.2081898959750364</v>
      </c>
      <c r="N580" s="60">
        <v>0.70957933923128957</v>
      </c>
      <c r="O580" s="60">
        <v>1.3500590573433437</v>
      </c>
      <c r="P580" s="56" t="str">
        <f t="shared" ref="P580:P643" si="728">(QUOTIENT(G580 - 1, $E$2) + 1) &amp; "/" &amp; MOD(G580 -1, $E$2) + 1</f>
        <v>116/3</v>
      </c>
      <c r="R580" s="80"/>
      <c r="S580" s="3" t="s">
        <v>29</v>
      </c>
      <c r="T580" s="60">
        <f ca="1"/>
        <v>0.40531808296306698</v>
      </c>
      <c r="U580" s="60">
        <f ca="1"/>
        <v>-0.91916566327421834</v>
      </c>
      <c r="V580" s="60">
        <f ca="1"/>
        <v>0.14336810019572382</v>
      </c>
      <c r="W580" s="60">
        <f ca="1"/>
        <v>-0.53726765046742475</v>
      </c>
      <c r="X580" s="60">
        <f ca="1"/>
        <v>0.14903979536879622</v>
      </c>
      <c r="Y580" s="52">
        <f ca="1">$B$12 * EXP(($E$3 - $C$12^2/2) * Y$2 + $C$12*SQRT(Y$2)*T580)</f>
        <v>113.49577492259735</v>
      </c>
      <c r="Z580" s="52">
        <f ca="1">Y580 * EXP(($E$3 - $C$12^2/2) * (Z$2-Y$2) + $C$12*SQRT(Z$2-Y$2)*U580)</f>
        <v>86.57541743156834</v>
      </c>
      <c r="AA580" s="52">
        <f ca="1">Z580 * EXP(($E$3 - $C$12^2/2) * (AA$2-Z$2) + $C$12*SQRT(AA$2-Z$2)*V580)</f>
        <v>90.833334833743251</v>
      </c>
      <c r="AB580" s="52">
        <f ca="1">AA580 * EXP(($E$3 - $C$12^2/2) * (AB$2-AA$2) + $C$12*SQRT(AB$2-AA$2)*W580)</f>
        <v>77.699284342755377</v>
      </c>
      <c r="AC580" s="52">
        <f ca="1">AB580 * EXP(($E$3 - $C$12^2/2) * (AC$2-AB$2) + $C$12*SQRT(AC$2-AB$2)*X580)</f>
        <v>81.65948550544023</v>
      </c>
      <c r="AD580" s="47"/>
      <c r="AE580" s="3" t="s">
        <v>47</v>
      </c>
      <c r="AF580" s="64">
        <f t="shared" ref="AF580" ca="1" si="729">($B$5*AF582 + (1 + $B$6)*AF581)*$B$2</f>
        <v>15000</v>
      </c>
      <c r="AG580" s="64">
        <f t="shared" ref="AG580" ca="1" si="730">($B$5*AG582 + (1 + $B$6)*AG581)*$B$2</f>
        <v>15000</v>
      </c>
      <c r="AH580" s="64">
        <f t="shared" ref="AH580" ca="1" si="731">($B$5*AH582 + (1 + $B$6)*AH581)*$B$2</f>
        <v>15000</v>
      </c>
      <c r="AI580" s="64">
        <f t="shared" ref="AI580" ca="1" si="732">($B$5*AI582 + (1 + $B$6)*AI581)*$B$2</f>
        <v>0</v>
      </c>
      <c r="AJ580" s="64" cm="1">
        <f t="array" aca="1" ref="AJ580" ca="1">($B$5*AJ582 + (1 + $B$6)*AJ581 + AND(NOT(AF581:AJ581)))*$B$2</f>
        <v>114999.99999999999</v>
      </c>
      <c r="AK580" s="73"/>
      <c r="AL580" s="70"/>
    </row>
    <row r="581" spans="7:38" ht="14.55" customHeight="1" x14ac:dyDescent="0.3">
      <c r="G581" s="3">
        <v>579</v>
      </c>
      <c r="H581" s="58">
        <v>-1.7832421713412152</v>
      </c>
      <c r="I581" s="58">
        <v>-0.75051439997367309</v>
      </c>
      <c r="J581" s="58">
        <v>-1.6169867604301655</v>
      </c>
      <c r="K581" s="59">
        <v>-1.4477793219384975E-2</v>
      </c>
      <c r="L581" s="60">
        <f t="array" ref="L581:O581">TRANSPOSE(MMULT(Option!$B$25:$E$28, TRANSPOSE(H581:K581)))</f>
        <v>-1.7832421713412152</v>
      </c>
      <c r="M581" s="60">
        <v>-1.40115467814323</v>
      </c>
      <c r="N581" s="60">
        <v>-2.3300434189958201</v>
      </c>
      <c r="O581" s="60">
        <v>-1.2378292121819803</v>
      </c>
      <c r="P581" s="56" t="str">
        <f t="shared" si="728"/>
        <v>116/4</v>
      </c>
      <c r="R581" s="80"/>
      <c r="S581" s="3" t="s">
        <v>31</v>
      </c>
      <c r="T581" s="60">
        <f ca="1"/>
        <v>-1.4847978949271423E-2</v>
      </c>
      <c r="U581" s="60">
        <f ca="1"/>
        <v>2.7497738896948896</v>
      </c>
      <c r="V581" s="60">
        <f ca="1"/>
        <v>0.5573566661858057</v>
      </c>
      <c r="W581" s="60">
        <f ca="1"/>
        <v>-0.63534016659646775</v>
      </c>
      <c r="X581" s="60">
        <f ca="1"/>
        <v>0.27859766564600019</v>
      </c>
      <c r="Y581" s="52">
        <f ca="1">$B$13 * EXP(($E$3 - $C$13^2/2) * Y$2 + $C$13*SQRT(Y$2)*T581)</f>
        <v>100.05457551854178</v>
      </c>
      <c r="Z581" s="52">
        <f ca="1">Y581 * EXP(($E$3 - $C$13^2/2) * (Z$2-Y$2) + $C$13*SQRT(Z$2-Y$2)*U581)</f>
        <v>229.44146883381316</v>
      </c>
      <c r="AA581" s="52">
        <f ca="1">Z581 * EXP(($E$3 - $C$13^2/2) * (AA$2-Z$2) + $C$13*SQRT(AA$2-Z$2)*V581)</f>
        <v>272.55896038041055</v>
      </c>
      <c r="AB581" s="52">
        <f ca="1">AA581 * EXP(($E$3 - $C$13^2/2) * (AB$2-AA$2) + $C$13*SQRT(AB$2-AA$2)*W581)</f>
        <v>226.38858129672852</v>
      </c>
      <c r="AC581" s="52">
        <f ca="1">AB581 * EXP(($E$3 - $C$13^2/2) * (AC$2-AB$2) + $C$13*SQRT(AC$2-AB$2)*X581)</f>
        <v>247.35689401479863</v>
      </c>
      <c r="AD581" s="47"/>
      <c r="AE581" s="3" t="s">
        <v>46</v>
      </c>
      <c r="AF581" s="52" t="b">
        <f t="shared" ref="AF581" ca="1" si="733">AF579 &gt;= $B$4</f>
        <v>0</v>
      </c>
      <c r="AG581" s="52" t="b">
        <f t="array" aca="1" ref="AG581" ca="1">AND(AG579 &gt;= $B$4, NOT(OR($AF581:AF581)))</f>
        <v>0</v>
      </c>
      <c r="AH581" s="52" t="b">
        <f t="array" aca="1" ref="AH581" ca="1">AND(AH579 &gt;= $B$4, NOT(OR($AF581:AG581)))</f>
        <v>0</v>
      </c>
      <c r="AI581" s="52" t="b">
        <f t="array" aca="1" ref="AI581" ca="1">AND(AI579 &gt;= $B$4, NOT(OR($AF581:AH581)))</f>
        <v>0</v>
      </c>
      <c r="AJ581" s="52" t="b">
        <f t="array" aca="1" ref="AJ581" ca="1">AND(AJ579 &gt;= $B$4, NOT(OR($AF581:AI581)))</f>
        <v>0</v>
      </c>
      <c r="AK581" s="73"/>
      <c r="AL581" s="70"/>
    </row>
    <row r="582" spans="7:38" ht="14.55" customHeight="1" x14ac:dyDescent="0.3">
      <c r="G582" s="3">
        <v>580</v>
      </c>
      <c r="H582" s="58">
        <v>0.54144970044519958</v>
      </c>
      <c r="I582" s="58">
        <v>0.13931694876589248</v>
      </c>
      <c r="J582" s="58">
        <v>0.58490174093818503</v>
      </c>
      <c r="K582" s="59">
        <v>0.19398280232429349</v>
      </c>
      <c r="L582" s="60">
        <f t="array" ref="L582:O582">TRANSPOSE(MMULT(Option!$B$25:$E$28, TRANSPOSE(H582:K582)))</f>
        <v>0.54144970044519958</v>
      </c>
      <c r="M582" s="60">
        <v>0.34426597284007721</v>
      </c>
      <c r="N582" s="60">
        <v>0.76678670742301946</v>
      </c>
      <c r="O582" s="60">
        <v>0.53333969874296172</v>
      </c>
      <c r="P582" s="56" t="str">
        <f t="shared" si="728"/>
        <v>116/5</v>
      </c>
      <c r="R582" s="80"/>
      <c r="S582" s="3" t="s">
        <v>30</v>
      </c>
      <c r="T582" s="60">
        <f ca="1"/>
        <v>1.2119799492014549</v>
      </c>
      <c r="U582" s="60">
        <f ca="1"/>
        <v>1.2464523946083359</v>
      </c>
      <c r="V582" s="60">
        <f ca="1"/>
        <v>0.47253439159356003</v>
      </c>
      <c r="W582" s="60">
        <f ca="1"/>
        <v>-0.30412738948018497</v>
      </c>
      <c r="X582" s="60">
        <f ca="1"/>
        <v>1.323751040435204</v>
      </c>
      <c r="Y582" s="52">
        <f ca="1">$B$14 * EXP(($E$3 - $C$14^2/2) * Y$2 + $C$14*SQRT(Y$2)*T582)</f>
        <v>144.57005080598043</v>
      </c>
      <c r="Z582" s="52">
        <f ca="1">Y582 * EXP(($E$3 - $C$14^2/2) * (Z$2-Y$2) + $C$14*SQRT(Z$2-Y$2)*U582)</f>
        <v>211.17768521647326</v>
      </c>
      <c r="AA582" s="52">
        <f ca="1">Z582 * EXP(($E$3 - $C$14^2/2) * (AA$2-Z$2) + $C$14*SQRT(AA$2-Z$2)*V582)</f>
        <v>244.55988481875224</v>
      </c>
      <c r="AB582" s="52">
        <f ca="1">AA582 * EXP(($E$3 - $C$14^2/2) * (AB$2-AA$2) + $C$14*SQRT(AB$2-AA$2)*W582)</f>
        <v>224.35328839901251</v>
      </c>
      <c r="AC582" s="52">
        <f ca="1">AB582 * EXP(($E$3 - $C$14^2/2) * (AC$2-AB$2) + $C$14*SQRT(AC$2-AB$2)*X582)</f>
        <v>335.40786606291709</v>
      </c>
      <c r="AD582" s="47"/>
      <c r="AE582" s="3" t="s">
        <v>68</v>
      </c>
      <c r="AF582" s="52" t="b">
        <f ca="1">AND(AF579&gt;$B$3, NOT(OR($AF581:AF581)))</f>
        <v>1</v>
      </c>
      <c r="AG582" s="52" t="b">
        <f ca="1">AND(AG579&gt;$B$3, NOT(OR($AF581:AG581)))</f>
        <v>1</v>
      </c>
      <c r="AH582" s="52" t="b">
        <f ca="1">AND(AH579&gt;$B$3, NOT(OR($AF581:AH581)))</f>
        <v>1</v>
      </c>
      <c r="AI582" s="52" t="b">
        <f ca="1">AND(AI579&gt;$B$3, NOT(OR($AF581:AI581)))</f>
        <v>0</v>
      </c>
      <c r="AJ582" s="52" t="b">
        <f ca="1">AND(AJ579&gt;$B$3, NOT(OR($AF581:AJ581)))</f>
        <v>1</v>
      </c>
      <c r="AK582" s="74"/>
      <c r="AL582" s="70"/>
    </row>
    <row r="583" spans="7:38" ht="14.55" customHeight="1" x14ac:dyDescent="0.3">
      <c r="G583" s="3">
        <v>581</v>
      </c>
      <c r="H583" s="58">
        <v>0.8308867022699894</v>
      </c>
      <c r="I583" s="58">
        <v>-1.414505021403849</v>
      </c>
      <c r="J583" s="58">
        <v>-0.174773439694595</v>
      </c>
      <c r="K583" s="59">
        <v>1.1963630655985509</v>
      </c>
      <c r="L583" s="60">
        <f t="array" ref="L583:O583">TRANSPOSE(MMULT(Option!$B$25:$E$28, TRANSPOSE(H583:K583)))</f>
        <v>0.8308867022699894</v>
      </c>
      <c r="M583" s="60">
        <v>-0.96406058538765804</v>
      </c>
      <c r="N583" s="60">
        <v>-0.19155495218344157</v>
      </c>
      <c r="O583" s="60">
        <v>0.95234215834229952</v>
      </c>
      <c r="P583" s="56" t="str">
        <f t="shared" si="728"/>
        <v>117/1</v>
      </c>
      <c r="R583" s="80">
        <v>146</v>
      </c>
      <c r="S583" s="3" t="s">
        <v>28</v>
      </c>
      <c r="T583" s="60">
        <f t="array" aca="1" ref="T583:T586" ca="1">TRANSPOSE(OFFSET($L$3, MATCH($R583 &amp; "/" &amp; T$2, $P$3:$P$5002, 0) - 1, 0, 1, $E$1))</f>
        <v>0.4566830861587588</v>
      </c>
      <c r="U583" s="60">
        <f t="array" aca="1" ref="U583:U586" ca="1">TRANSPOSE(OFFSET($L$3, MATCH($R583 &amp; "/" &amp; U$2, $P$3:$P$5002, 0) - 1, 0, 1, $E$1))</f>
        <v>-0.55480952208996104</v>
      </c>
      <c r="V583" s="60">
        <f t="array" aca="1" ref="V583:V586" ca="1">TRANSPOSE(OFFSET($L$3, MATCH($R583 &amp; "/" &amp; V$2, $P$3:$P$5002, 0) - 1, 0, 1, $E$1))</f>
        <v>6.2640123661010225E-2</v>
      </c>
      <c r="W583" s="60">
        <f t="array" aca="1" ref="W583:W586" ca="1">TRANSPOSE(OFFSET($L$3, MATCH($R583 &amp; "/" &amp; W$2, $P$3:$P$5002, 0) - 1, 0, 1, $E$1))</f>
        <v>-1.209375479412355</v>
      </c>
      <c r="X583" s="60">
        <f t="array" aca="1" ref="X583:X586" ca="1">TRANSPOSE(OFFSET($L$3, MATCH($R583 &amp; "/" &amp; X$2, $P$3:$P$5002, 0) - 1, 0, 1, $E$1))</f>
        <v>0.15676455457422897</v>
      </c>
      <c r="Y583" s="52">
        <f ca="1">$B$11 * EXP(($E$3 - $C$11^2/2) * Y$2 + $C$11*SQRT(Y$2)*T583)</f>
        <v>115.2582325967938</v>
      </c>
      <c r="Z583" s="52">
        <f ca="1">Y583 * EXP(($E$3 - $C$11^2/2) * (Z$2-Y$2) + $C$11*SQRT(Z$2-Y$2)*U583)</f>
        <v>98.074976767321459</v>
      </c>
      <c r="AA583" s="52">
        <f ca="1">Z583 * EXP(($E$3 - $C$11^2/2) * (AA$2-Z$2) + $C$11*SQRT(AA$2-Z$2)*V583)</f>
        <v>100.43635992125496</v>
      </c>
      <c r="AB583" s="52">
        <f ca="1">AA583 * EXP(($E$3 - $C$11^2/2) * (AB$2-AA$2) + $C$11*SQRT(AB$2-AA$2)*W583)</f>
        <v>70.225510923355941</v>
      </c>
      <c r="AC583" s="52">
        <f ca="1">AB583 * EXP(($E$3 - $C$11^2/2) * (AC$2-AB$2) + $C$11*SQRT(AC$2-AB$2)*X583)</f>
        <v>73.976022087776514</v>
      </c>
      <c r="AD583" s="47"/>
      <c r="AE583" s="3" t="s">
        <v>69</v>
      </c>
      <c r="AF583" s="20" cm="1">
        <f t="array" aca="1" ref="AF583" ca="1">MIN(Y583:Y586 / $D$11:$D$14)</f>
        <v>0.50284223764583624</v>
      </c>
      <c r="AG583" s="20" cm="1">
        <f t="array" aca="1" ref="AG583" ca="1">MIN(Z583:Z586 / $D$11:$D$14)</f>
        <v>0.46343015207491789</v>
      </c>
      <c r="AH583" s="20" cm="1">
        <f t="array" aca="1" ref="AH583" ca="1">MIN(AA583:AA586 / $D$11:$D$14)</f>
        <v>0.61361762694562483</v>
      </c>
      <c r="AI583" s="20" cm="1">
        <f t="array" aca="1" ref="AI583" ca="1">MIN(AB583:AB586 / $D$11:$D$14)</f>
        <v>0.54771701199275891</v>
      </c>
      <c r="AJ583" s="20" cm="1">
        <f t="array" aca="1" ref="AJ583" ca="1">MIN(AC583:AC586 / $D$11:$D$14)</f>
        <v>0.41168331486527193</v>
      </c>
      <c r="AK583" s="72">
        <f t="array" aca="1" ref="AK583" ca="1">SUMPRODUCT(AF584:AJ584, EXP(-$E$3*$AF$2:$AJ$2))</f>
        <v>77880.078307140488</v>
      </c>
      <c r="AL583" s="70">
        <f ca="1">MAX(AC584 - $D$11, 0) * EXP(-$E$2*$E$3)</f>
        <v>0</v>
      </c>
    </row>
    <row r="584" spans="7:38" ht="14.55" customHeight="1" x14ac:dyDescent="0.3">
      <c r="G584" s="3">
        <v>582</v>
      </c>
      <c r="H584" s="58">
        <v>-0.50579865506502208</v>
      </c>
      <c r="I584" s="58">
        <v>-2.2176545056020238</v>
      </c>
      <c r="J584" s="58">
        <v>-4.2787664105607484E-2</v>
      </c>
      <c r="K584" s="59">
        <v>0.75416417303053995</v>
      </c>
      <c r="L584" s="60">
        <f t="array" ref="L584:O584">TRANSPOSE(MMULT(Option!$B$25:$E$28, TRANSPOSE(H584:K584)))</f>
        <v>-0.50579865506502208</v>
      </c>
      <c r="M584" s="60">
        <v>-2.2348333894622376</v>
      </c>
      <c r="N584" s="60">
        <v>-0.8206185630775521</v>
      </c>
      <c r="O584" s="60">
        <v>-0.14556141024058455</v>
      </c>
      <c r="P584" s="56" t="str">
        <f t="shared" si="728"/>
        <v>117/2</v>
      </c>
      <c r="R584" s="80"/>
      <c r="S584" s="3" t="s">
        <v>29</v>
      </c>
      <c r="T584" s="60">
        <f ca="1"/>
        <v>0.5045947584428887</v>
      </c>
      <c r="U584" s="60">
        <f ca="1"/>
        <v>-1.6724058335433558</v>
      </c>
      <c r="V584" s="60">
        <f ca="1"/>
        <v>2.3233098298566071</v>
      </c>
      <c r="W584" s="60">
        <f ca="1"/>
        <v>-1.4727959042686956</v>
      </c>
      <c r="X584" s="60">
        <f ca="1"/>
        <v>-1.4505710349634537</v>
      </c>
      <c r="Y584" s="52">
        <f ca="1">$B$12 * EXP(($E$3 - $C$12^2/2) * Y$2 + $C$12*SQRT(Y$2)*T584)</f>
        <v>116.92686028090917</v>
      </c>
      <c r="Z584" s="52">
        <f ca="1">Y584 * EXP(($E$3 - $C$12^2/2) * (Z$2-Y$2) + $C$12*SQRT(Z$2-Y$2)*U584)</f>
        <v>71.152599791803198</v>
      </c>
      <c r="AA584" s="52">
        <f ca="1">Z584 * EXP(($E$3 - $C$12^2/2) * (AA$2-Z$2) + $C$12*SQRT(AA$2-Z$2)*V584)</f>
        <v>143.56958239500656</v>
      </c>
      <c r="AB584" s="52">
        <f ca="1">AA584 * EXP(($E$3 - $C$12^2/2) * (AB$2-AA$2) + $C$12*SQRT(AB$2-AA$2)*W584)</f>
        <v>92.75680250168233</v>
      </c>
      <c r="AC584" s="52">
        <f ca="1">AB584 * EXP(($E$3 - $C$12^2/2) * (AC$2-AB$2) + $C$12*SQRT(AC$2-AB$2)*X584)</f>
        <v>60.328807781940881</v>
      </c>
      <c r="AD584" s="47"/>
      <c r="AE584" s="3" t="s">
        <v>47</v>
      </c>
      <c r="AF584" s="64">
        <f t="shared" ref="AF584" ca="1" si="734">($B$5*AF586 + (1 + $B$6)*AF585)*$B$2</f>
        <v>0</v>
      </c>
      <c r="AG584" s="64">
        <f t="shared" ref="AG584" ca="1" si="735">($B$5*AG586 + (1 + $B$6)*AG585)*$B$2</f>
        <v>0</v>
      </c>
      <c r="AH584" s="64">
        <f t="shared" ref="AH584" ca="1" si="736">($B$5*AH586 + (1 + $B$6)*AH585)*$B$2</f>
        <v>0</v>
      </c>
      <c r="AI584" s="64">
        <f t="shared" ref="AI584" ca="1" si="737">($B$5*AI586 + (1 + $B$6)*AI585)*$B$2</f>
        <v>0</v>
      </c>
      <c r="AJ584" s="64" cm="1">
        <f t="array" aca="1" ref="AJ584" ca="1">($B$5*AJ586 + (1 + $B$6)*AJ585 + AND(NOT(AF585:AJ585)))*$B$2</f>
        <v>100000</v>
      </c>
      <c r="AK584" s="73"/>
      <c r="AL584" s="70"/>
    </row>
    <row r="585" spans="7:38" ht="14.55" customHeight="1" x14ac:dyDescent="0.3">
      <c r="G585" s="3">
        <v>583</v>
      </c>
      <c r="H585" s="58">
        <v>1.326899694581352</v>
      </c>
      <c r="I585" s="58">
        <v>2.318416791381205</v>
      </c>
      <c r="J585" s="58">
        <v>2.401414786257043</v>
      </c>
      <c r="K585" s="59">
        <v>0.92886301540104221</v>
      </c>
      <c r="L585" s="60">
        <f t="array" ref="L585:O585">TRANSPOSE(MMULT(Option!$B$25:$E$28, TRANSPOSE(H585:K585)))</f>
        <v>1.326899694581352</v>
      </c>
      <c r="M585" s="60">
        <v>2.655623965624744</v>
      </c>
      <c r="N585" s="60">
        <v>3.2470506814951685</v>
      </c>
      <c r="O585" s="60">
        <v>2.402002840370054</v>
      </c>
      <c r="P585" s="56" t="str">
        <f t="shared" si="728"/>
        <v>117/3</v>
      </c>
      <c r="R585" s="80"/>
      <c r="S585" s="3" t="s">
        <v>31</v>
      </c>
      <c r="T585" s="60">
        <f ca="1"/>
        <v>-2.3082626697660804</v>
      </c>
      <c r="U585" s="60">
        <f ca="1"/>
        <v>-0.28873600370762353</v>
      </c>
      <c r="V585" s="60">
        <f ca="1"/>
        <v>0.95754030180901784</v>
      </c>
      <c r="W585" s="60">
        <f ca="1"/>
        <v>-0.43386338462981594</v>
      </c>
      <c r="X585" s="60">
        <f ca="1"/>
        <v>-0.3443557587977723</v>
      </c>
      <c r="Y585" s="52">
        <f ca="1">$B$13 * EXP(($E$3 - $C$13^2/2) * Y$2 + $C$13*SQRT(Y$2)*T585)</f>
        <v>50.284223764583622</v>
      </c>
      <c r="Z585" s="52">
        <f ca="1">Y585 * EXP(($E$3 - $C$13^2/2) * (Z$2-Y$2) + $C$13*SQRT(Z$2-Y$2)*U585)</f>
        <v>46.343015207491788</v>
      </c>
      <c r="AA585" s="52">
        <f ca="1">Z585 * EXP(($E$3 - $C$13^2/2) * (AA$2-Z$2) + $C$13*SQRT(AA$2-Z$2)*V585)</f>
        <v>62.074338476113219</v>
      </c>
      <c r="AB585" s="52">
        <f ca="1">AA585 * EXP(($E$3 - $C$13^2/2) * (AB$2-AA$2) + $C$13*SQRT(AB$2-AA$2)*W585)</f>
        <v>54.771701199275896</v>
      </c>
      <c r="AC585" s="52">
        <f ca="1">AB585 * EXP(($E$3 - $C$13^2/2) * (AC$2-AB$2) + $C$13*SQRT(AC$2-AB$2)*X585)</f>
        <v>49.643473488116008</v>
      </c>
      <c r="AD585" s="47"/>
      <c r="AE585" s="3" t="s">
        <v>46</v>
      </c>
      <c r="AF585" s="52" t="b">
        <f t="shared" ref="AF585" ca="1" si="738">AF583 &gt;= $B$4</f>
        <v>0</v>
      </c>
      <c r="AG585" s="52" t="b">
        <f t="array" aca="1" ref="AG585" ca="1">AND(AG583 &gt;= $B$4, NOT(OR($AF585:AF585)))</f>
        <v>0</v>
      </c>
      <c r="AH585" s="52" t="b">
        <f t="array" aca="1" ref="AH585" ca="1">AND(AH583 &gt;= $B$4, NOT(OR($AF585:AG585)))</f>
        <v>0</v>
      </c>
      <c r="AI585" s="52" t="b">
        <f t="array" aca="1" ref="AI585" ca="1">AND(AI583 &gt;= $B$4, NOT(OR($AF585:AH585)))</f>
        <v>0</v>
      </c>
      <c r="AJ585" s="52" t="b">
        <f t="array" aca="1" ref="AJ585" ca="1">AND(AJ583 &gt;= $B$4, NOT(OR($AF585:AI585)))</f>
        <v>0</v>
      </c>
      <c r="AK585" s="73"/>
      <c r="AL585" s="70"/>
    </row>
    <row r="586" spans="7:38" ht="14.55" customHeight="1" x14ac:dyDescent="0.3">
      <c r="G586" s="3">
        <v>584</v>
      </c>
      <c r="H586" s="58">
        <v>-1.1173611441343649</v>
      </c>
      <c r="I586" s="58">
        <v>1.3340749863403882</v>
      </c>
      <c r="J586" s="58">
        <v>-2.2601928720222455</v>
      </c>
      <c r="K586" s="59">
        <v>0.38249017116968709</v>
      </c>
      <c r="L586" s="60">
        <f t="array" ref="L586:O586">TRANSPOSE(MMULT(Option!$B$25:$E$28, TRANSPOSE(H586:K586)))</f>
        <v>-1.1173611441343649</v>
      </c>
      <c r="M586" s="60">
        <v>0.7757554638766555</v>
      </c>
      <c r="N586" s="60">
        <v>-2.0827517727466121</v>
      </c>
      <c r="O586" s="60">
        <v>-0.21120108681908922</v>
      </c>
      <c r="P586" s="56" t="str">
        <f t="shared" si="728"/>
        <v>117/4</v>
      </c>
      <c r="R586" s="80"/>
      <c r="S586" s="3" t="s">
        <v>30</v>
      </c>
      <c r="T586" s="60">
        <f ca="1"/>
        <v>-2.1066523004384972</v>
      </c>
      <c r="U586" s="60">
        <f ca="1"/>
        <v>-0.22052352190440377</v>
      </c>
      <c r="V586" s="60">
        <f ca="1"/>
        <v>0.64923148152126986</v>
      </c>
      <c r="W586" s="60">
        <f ca="1"/>
        <v>-0.30334905333862683</v>
      </c>
      <c r="X586" s="60">
        <f ca="1"/>
        <v>-1.0603762006317794</v>
      </c>
      <c r="Y586" s="52">
        <f ca="1">$B$14 * EXP(($E$3 - $C$14^2/2) * Y$2 + $C$14*SQRT(Y$2)*T586)</f>
        <v>53.41942777735872</v>
      </c>
      <c r="Z586" s="52">
        <f ca="1">Y586 * EXP(($E$3 - $C$14^2/2) * (Z$2-Y$2) + $C$14*SQRT(Z$2-Y$2)*U586)</f>
        <v>50.25034634158186</v>
      </c>
      <c r="AA586" s="52">
        <f ca="1">Z586 * EXP(($E$3 - $C$14^2/2) * (AA$2-Z$2) + $C$14*SQRT(AA$2-Z$2)*V586)</f>
        <v>61.361762694562479</v>
      </c>
      <c r="AB586" s="52">
        <f ca="1">AA586 * EXP(($E$3 - $C$14^2/2) * (AB$2-AA$2) + $C$14*SQRT(AB$2-AA$2)*W586)</f>
        <v>56.304933931246438</v>
      </c>
      <c r="AC586" s="52">
        <f ca="1">AB586 * EXP(($E$3 - $C$14^2/2) * (AC$2-AB$2) + $C$14*SQRT(AC$2-AB$2)*X586)</f>
        <v>41.168331486527194</v>
      </c>
      <c r="AD586" s="47"/>
      <c r="AE586" s="3" t="s">
        <v>68</v>
      </c>
      <c r="AF586" s="52" t="b">
        <f ca="1">AND(AF583&gt;$B$3, NOT(OR($AF585:AF585)))</f>
        <v>0</v>
      </c>
      <c r="AG586" s="52" t="b">
        <f ca="1">AND(AG583&gt;$B$3, NOT(OR($AF585:AG585)))</f>
        <v>0</v>
      </c>
      <c r="AH586" s="52" t="b">
        <f ca="1">AND(AH583&gt;$B$3, NOT(OR($AF585:AH585)))</f>
        <v>0</v>
      </c>
      <c r="AI586" s="52" t="b">
        <f ca="1">AND(AI583&gt;$B$3, NOT(OR($AF585:AI585)))</f>
        <v>0</v>
      </c>
      <c r="AJ586" s="52" t="b">
        <f ca="1">AND(AJ583&gt;$B$3, NOT(OR($AF585:AJ585)))</f>
        <v>0</v>
      </c>
      <c r="AK586" s="74"/>
      <c r="AL586" s="70"/>
    </row>
    <row r="587" spans="7:38" ht="14.55" customHeight="1" x14ac:dyDescent="0.3">
      <c r="G587" s="3">
        <v>585</v>
      </c>
      <c r="H587" s="58">
        <v>4.5384558517248222E-2</v>
      </c>
      <c r="I587" s="58">
        <v>-0.89254773725017855</v>
      </c>
      <c r="J587" s="58">
        <v>0.86139415916030804</v>
      </c>
      <c r="K587" s="59">
        <v>0.78520231556651199</v>
      </c>
      <c r="L587" s="60">
        <f t="array" ref="L587:O587">TRANSPOSE(MMULT(Option!$B$25:$E$28, TRANSPOSE(H587:K587)))</f>
        <v>4.5384558517248222E-2</v>
      </c>
      <c r="M587" s="60">
        <v>-0.79987969005520054</v>
      </c>
      <c r="N587" s="60">
        <v>0.54100112290351443</v>
      </c>
      <c r="O587" s="60">
        <v>0.6249639779540086</v>
      </c>
      <c r="P587" s="56" t="str">
        <f t="shared" si="728"/>
        <v>117/5</v>
      </c>
      <c r="R587" s="80">
        <v>147</v>
      </c>
      <c r="S587" s="3" t="s">
        <v>28</v>
      </c>
      <c r="T587" s="60">
        <f t="array" aca="1" ref="T587:T590" ca="1">TRANSPOSE(OFFSET($L$3, MATCH($R587 &amp; "/" &amp; T$2, $P$3:$P$5002, 0) - 1, 0, 1, $E$1))</f>
        <v>0.13562788317494334</v>
      </c>
      <c r="U587" s="60">
        <f t="array" aca="1" ref="U587:U590" ca="1">TRANSPOSE(OFFSET($L$3, MATCH($R587 &amp; "/" &amp; U$2, $P$3:$P$5002, 0) - 1, 0, 1, $E$1))</f>
        <v>-1.2383801272339459</v>
      </c>
      <c r="V587" s="60">
        <f t="array" aca="1" ref="V587:V590" ca="1">TRANSPOSE(OFFSET($L$3, MATCH($R587 &amp; "/" &amp; V$2, $P$3:$P$5002, 0) - 1, 0, 1, $E$1))</f>
        <v>-1.2386451049541793</v>
      </c>
      <c r="W587" s="60">
        <f t="array" aca="1" ref="W587:W590" ca="1">TRANSPOSE(OFFSET($L$3, MATCH($R587 &amp; "/" &amp; W$2, $P$3:$P$5002, 0) - 1, 0, 1, $E$1))</f>
        <v>7.7272029410184462E-2</v>
      </c>
      <c r="X587" s="60">
        <f t="array" aca="1" ref="X587:X590" ca="1">TRANSPOSE(OFFSET($L$3, MATCH($R587 &amp; "/" &amp; X$2, $P$3:$P$5002, 0) - 1, 0, 1, $E$1))</f>
        <v>1.6118051719416115E-2</v>
      </c>
      <c r="Y587" s="52">
        <f ca="1">$B$11 * EXP(($E$3 - $C$11^2/2) * Y$2 + $C$11*SQRT(Y$2)*T587)</f>
        <v>104.67481567118936</v>
      </c>
      <c r="Z587" s="52">
        <f ca="1">Y587 * EXP(($E$3 - $C$11^2/2) * (Z$2-Y$2) + $C$11*SQRT(Z$2-Y$2)*U587)</f>
        <v>72.554972271467534</v>
      </c>
      <c r="AA587" s="52">
        <f ca="1">Z587 * EXP(($E$3 - $C$11^2/2) * (AA$2-Z$2) + $C$11*SQRT(AA$2-Z$2)*V587)</f>
        <v>50.287220603840026</v>
      </c>
      <c r="AB587" s="52">
        <f ca="1">AA587 * EXP(($E$3 - $C$11^2/2) * (AB$2-AA$2) + $C$11*SQRT(AB$2-AA$2)*W587)</f>
        <v>51.724553432877372</v>
      </c>
      <c r="AC587" s="52">
        <f ca="1">AB587 * EXP(($E$3 - $C$11^2/2) * (AC$2-AB$2) + $C$11*SQRT(AC$2-AB$2)*X587)</f>
        <v>52.235795928181645</v>
      </c>
      <c r="AD587" s="47"/>
      <c r="AE587" s="3" t="s">
        <v>69</v>
      </c>
      <c r="AF587" s="20" cm="1">
        <f t="array" aca="1" ref="AF587" ca="1">MIN(Y587:Y590 / $D$11:$D$14)</f>
        <v>0.9143324970710871</v>
      </c>
      <c r="AG587" s="20" cm="1">
        <f t="array" aca="1" ref="AG587" ca="1">MIN(Z587:Z590 / $D$11:$D$14)</f>
        <v>0.43386656179434324</v>
      </c>
      <c r="AH587" s="20" cm="1">
        <f t="array" aca="1" ref="AH587" ca="1">MIN(AA587:AA590 / $D$11:$D$14)</f>
        <v>0.41599091336313038</v>
      </c>
      <c r="AI587" s="20" cm="1">
        <f t="array" aca="1" ref="AI587" ca="1">MIN(AB587:AB590 / $D$11:$D$14)</f>
        <v>0.28372389547191568</v>
      </c>
      <c r="AJ587" s="20" cm="1">
        <f t="array" aca="1" ref="AJ587" ca="1">MIN(AC587:AC590 / $D$11:$D$14)</f>
        <v>0.39325296070554039</v>
      </c>
      <c r="AK587" s="72">
        <f t="array" aca="1" ref="AK587" ca="1">SUMPRODUCT(AF588:AJ588, EXP(-$E$3*$AF$2:$AJ$2))</f>
        <v>92148.519674651194</v>
      </c>
      <c r="AL587" s="70">
        <f ca="1">MAX(AC588 - $D$11, 0) * EXP(-$E$2*$E$3)</f>
        <v>0</v>
      </c>
    </row>
    <row r="588" spans="7:38" ht="14.55" customHeight="1" x14ac:dyDescent="0.3">
      <c r="G588" s="3">
        <v>586</v>
      </c>
      <c r="H588" s="58">
        <v>-0.3065250941601228</v>
      </c>
      <c r="I588" s="58">
        <v>0.80394439409426621</v>
      </c>
      <c r="J588" s="58">
        <v>0.24866153367709179</v>
      </c>
      <c r="K588" s="59">
        <v>-0.9677733950866767</v>
      </c>
      <c r="L588" s="60">
        <f t="array" ref="L588:O588">TRANSPOSE(MMULT(Option!$B$25:$E$28, TRANSPOSE(H588:K588)))</f>
        <v>-0.3065250941601228</v>
      </c>
      <c r="M588" s="60">
        <v>0.61421717043042767</v>
      </c>
      <c r="N588" s="60">
        <v>0.30631394976098686</v>
      </c>
      <c r="O588" s="60">
        <v>-0.69230583932633993</v>
      </c>
      <c r="P588" s="56" t="str">
        <f t="shared" si="728"/>
        <v>118/1</v>
      </c>
      <c r="R588" s="80"/>
      <c r="S588" s="3" t="s">
        <v>29</v>
      </c>
      <c r="T588" s="60">
        <f ca="1"/>
        <v>-0.30567668809939286</v>
      </c>
      <c r="U588" s="60">
        <f ca="1"/>
        <v>-2.5110508234372939</v>
      </c>
      <c r="V588" s="60">
        <f ca="1"/>
        <v>-0.15691202791839182</v>
      </c>
      <c r="W588" s="60">
        <f ca="1"/>
        <v>-1.2922061697298961</v>
      </c>
      <c r="X588" s="60">
        <f ca="1"/>
        <v>1.0715050149865459</v>
      </c>
      <c r="Y588" s="52">
        <f ca="1">$B$12 * EXP(($E$3 - $C$12^2/2) * Y$2 + $C$12*SQRT(Y$2)*T588)</f>
        <v>91.69493832683257</v>
      </c>
      <c r="Z588" s="52">
        <f ca="1">Y588 * EXP(($E$3 - $C$12^2/2) * (Z$2-Y$2) + $C$12*SQRT(Z$2-Y$2)*U588)</f>
        <v>43.386656179434326</v>
      </c>
      <c r="AA588" s="52">
        <f ca="1">Z588 * EXP(($E$3 - $C$12^2/2) * (AA$2-Z$2) + $C$12*SQRT(AA$2-Z$2)*V588)</f>
        <v>41.599091336313037</v>
      </c>
      <c r="AB588" s="52">
        <f ca="1">AA588 * EXP(($E$3 - $C$12^2/2) * (AB$2-AA$2) + $C$12*SQRT(AB$2-AA$2)*W588)</f>
        <v>28.37238954719157</v>
      </c>
      <c r="AC588" s="52">
        <f ca="1">AB588 * EXP(($E$3 - $C$12^2/2) * (AC$2-AB$2) + $C$12*SQRT(AC$2-AB$2)*X588)</f>
        <v>39.325296070554039</v>
      </c>
      <c r="AD588" s="47"/>
      <c r="AE588" s="3" t="s">
        <v>47</v>
      </c>
      <c r="AF588" s="64">
        <f t="shared" ref="AF588" ca="1" si="739">($B$5*AF590 + (1 + $B$6)*AF589)*$B$2</f>
        <v>15000</v>
      </c>
      <c r="AG588" s="64">
        <f t="shared" ref="AG588" ca="1" si="740">($B$5*AG590 + (1 + $B$6)*AG589)*$B$2</f>
        <v>0</v>
      </c>
      <c r="AH588" s="64">
        <f t="shared" ref="AH588" ca="1" si="741">($B$5*AH590 + (1 + $B$6)*AH589)*$B$2</f>
        <v>0</v>
      </c>
      <c r="AI588" s="64">
        <f t="shared" ref="AI588" ca="1" si="742">($B$5*AI590 + (1 + $B$6)*AI589)*$B$2</f>
        <v>0</v>
      </c>
      <c r="AJ588" s="64" cm="1">
        <f t="array" aca="1" ref="AJ588" ca="1">($B$5*AJ590 + (1 + $B$6)*AJ589 + AND(NOT(AF589:AJ589)))*$B$2</f>
        <v>100000</v>
      </c>
      <c r="AK588" s="73"/>
      <c r="AL588" s="70"/>
    </row>
    <row r="589" spans="7:38" ht="14.55" customHeight="1" x14ac:dyDescent="0.3">
      <c r="G589" s="3">
        <v>587</v>
      </c>
      <c r="H589" s="58">
        <v>1.4334287214537</v>
      </c>
      <c r="I589" s="58">
        <v>0.81098091735817823</v>
      </c>
      <c r="J589" s="58">
        <v>-0.23696558154682501</v>
      </c>
      <c r="K589" s="59">
        <v>5.6195684468984708E-2</v>
      </c>
      <c r="L589" s="60">
        <f t="array" ref="L589:O589">TRANSPOSE(MMULT(Option!$B$25:$E$28, TRANSPOSE(H589:K589)))</f>
        <v>1.4334287214537</v>
      </c>
      <c r="M589" s="60">
        <v>1.3166477767731957</v>
      </c>
      <c r="N589" s="60">
        <v>0.57760688686448725</v>
      </c>
      <c r="O589" s="60">
        <v>0.78760830581506658</v>
      </c>
      <c r="P589" s="56" t="str">
        <f t="shared" si="728"/>
        <v>118/2</v>
      </c>
      <c r="R589" s="80"/>
      <c r="S589" s="3" t="s">
        <v>31</v>
      </c>
      <c r="T589" s="60">
        <f ca="1"/>
        <v>0.88401980483116915</v>
      </c>
      <c r="U589" s="60">
        <f ca="1"/>
        <v>-1.4826303867588955</v>
      </c>
      <c r="V589" s="60">
        <f ca="1"/>
        <v>-0.74036311548509226</v>
      </c>
      <c r="W589" s="60">
        <f ca="1"/>
        <v>-0.67135419953197373</v>
      </c>
      <c r="X589" s="60">
        <f ca="1"/>
        <v>1.1778697675420469</v>
      </c>
      <c r="Y589" s="52">
        <f ca="1">$B$13 * EXP(($E$3 - $C$13^2/2) * Y$2 + $C$13*SQRT(Y$2)*T589)</f>
        <v>131.02342544917641</v>
      </c>
      <c r="Z589" s="52">
        <f ca="1">Y589 * EXP(($E$3 - $C$13^2/2) * (Z$2-Y$2) + $C$13*SQRT(Z$2-Y$2)*U589)</f>
        <v>84.401655084011438</v>
      </c>
      <c r="AA589" s="52">
        <f ca="1">Z589 * EXP(($E$3 - $C$13^2/2) * (AA$2-Z$2) + $C$13*SQRT(AA$2-Z$2)*V589)</f>
        <v>67.930021300204459</v>
      </c>
      <c r="AB589" s="52">
        <f ca="1">AA589 * EXP(($E$3 - $C$13^2/2) * (AB$2-AA$2) + $C$13*SQRT(AB$2-AA$2)*W589)</f>
        <v>55.816627948475244</v>
      </c>
      <c r="AC589" s="52">
        <f ca="1">AB589 * EXP(($E$3 - $C$13^2/2) * (AC$2-AB$2) + $C$13*SQRT(AC$2-AB$2)*X589)</f>
        <v>79.872590564597928</v>
      </c>
      <c r="AD589" s="47"/>
      <c r="AE589" s="3" t="s">
        <v>46</v>
      </c>
      <c r="AF589" s="52" t="b">
        <f t="shared" ref="AF589" ca="1" si="743">AF587 &gt;= $B$4</f>
        <v>0</v>
      </c>
      <c r="AG589" s="52" t="b">
        <f t="array" aca="1" ref="AG589" ca="1">AND(AG587 &gt;= $B$4, NOT(OR($AF589:AF589)))</f>
        <v>0</v>
      </c>
      <c r="AH589" s="52" t="b">
        <f t="array" aca="1" ref="AH589" ca="1">AND(AH587 &gt;= $B$4, NOT(OR($AF589:AG589)))</f>
        <v>0</v>
      </c>
      <c r="AI589" s="52" t="b">
        <f t="array" aca="1" ref="AI589" ca="1">AND(AI587 &gt;= $B$4, NOT(OR($AF589:AH589)))</f>
        <v>0</v>
      </c>
      <c r="AJ589" s="52" t="b">
        <f t="array" aca="1" ref="AJ589" ca="1">AND(AJ587 &gt;= $B$4, NOT(OR($AF589:AI589)))</f>
        <v>0</v>
      </c>
      <c r="AK589" s="73"/>
      <c r="AL589" s="70"/>
    </row>
    <row r="590" spans="7:38" ht="14.55" customHeight="1" x14ac:dyDescent="0.3">
      <c r="G590" s="3">
        <v>588</v>
      </c>
      <c r="H590" s="58">
        <v>-1.2252549890928237</v>
      </c>
      <c r="I590" s="58">
        <v>-0.31915538235071644</v>
      </c>
      <c r="J590" s="58">
        <v>-0.91346501826784587</v>
      </c>
      <c r="K590" s="59">
        <v>1.1160304410055533</v>
      </c>
      <c r="L590" s="60">
        <f t="array" ref="L590:O590">TRANSPOSE(MMULT(Option!$B$25:$E$28, TRANSPOSE(H590:K590)))</f>
        <v>-1.2252549890928237</v>
      </c>
      <c r="M590" s="60">
        <v>-0.78261273525207575</v>
      </c>
      <c r="N590" s="60">
        <v>-1.3759820128371429</v>
      </c>
      <c r="O590" s="60">
        <v>0.20374476370976002</v>
      </c>
      <c r="P590" s="56" t="str">
        <f t="shared" si="728"/>
        <v>118/3</v>
      </c>
      <c r="R590" s="80"/>
      <c r="S590" s="3" t="s">
        <v>30</v>
      </c>
      <c r="T590" s="60">
        <f ca="1"/>
        <v>-0.31520330442419137</v>
      </c>
      <c r="U590" s="60">
        <f ca="1"/>
        <v>-1.549680764478961</v>
      </c>
      <c r="V590" s="60">
        <f ca="1"/>
        <v>2.5700999495028909E-2</v>
      </c>
      <c r="W590" s="60">
        <f ca="1"/>
        <v>0.36255499224172016</v>
      </c>
      <c r="X590" s="60">
        <f ca="1"/>
        <v>1.2180231949879694</v>
      </c>
      <c r="Y590" s="52">
        <f ca="1">$B$14 * EXP(($E$3 - $C$14^2/2) * Y$2 + $C$14*SQRT(Y$2)*T590)</f>
        <v>91.433249707108715</v>
      </c>
      <c r="Z590" s="52">
        <f ca="1">Y590 * EXP(($E$3 - $C$14^2/2) * (Z$2-Y$2) + $C$14*SQRT(Z$2-Y$2)*U590)</f>
        <v>57.725843372831825</v>
      </c>
      <c r="AA590" s="52">
        <f ca="1">Z590 * EXP(($E$3 - $C$14^2/2) * (AA$2-Z$2) + $C$14*SQRT(AA$2-Z$2)*V590)</f>
        <v>58.464238824177286</v>
      </c>
      <c r="AB590" s="52">
        <f ca="1">AA590 * EXP(($E$3 - $C$14^2/2) * (AB$2-AA$2) + $C$14*SQRT(AB$2-AA$2)*W590)</f>
        <v>65.508621690283007</v>
      </c>
      <c r="AC590" s="52">
        <f ca="1">AB590 * EXP(($E$3 - $C$14^2/2) * (AC$2-AB$2) + $C$14*SQRT(AC$2-AB$2)*X590)</f>
        <v>94.87770261157317</v>
      </c>
      <c r="AD590" s="47"/>
      <c r="AE590" s="3" t="s">
        <v>68</v>
      </c>
      <c r="AF590" s="52" t="b">
        <f ca="1">AND(AF587&gt;$B$3, NOT(OR($AF589:AF589)))</f>
        <v>1</v>
      </c>
      <c r="AG590" s="52" t="b">
        <f ca="1">AND(AG587&gt;$B$3, NOT(OR($AF589:AG589)))</f>
        <v>0</v>
      </c>
      <c r="AH590" s="52" t="b">
        <f ca="1">AND(AH587&gt;$B$3, NOT(OR($AF589:AH589)))</f>
        <v>0</v>
      </c>
      <c r="AI590" s="52" t="b">
        <f ca="1">AND(AI587&gt;$B$3, NOT(OR($AF589:AI589)))</f>
        <v>0</v>
      </c>
      <c r="AJ590" s="52" t="b">
        <f ca="1">AND(AJ587&gt;$B$3, NOT(OR($AF589:AJ589)))</f>
        <v>0</v>
      </c>
      <c r="AK590" s="74"/>
      <c r="AL590" s="70"/>
    </row>
    <row r="591" spans="7:38" ht="14.55" customHeight="1" x14ac:dyDescent="0.3">
      <c r="G591" s="3">
        <v>589</v>
      </c>
      <c r="H591" s="58">
        <v>-0.37444611853901649</v>
      </c>
      <c r="I591" s="58">
        <v>0.47410659812211398</v>
      </c>
      <c r="J591" s="58">
        <v>0.60255689822788194</v>
      </c>
      <c r="K591" s="59">
        <v>0.31622722959135785</v>
      </c>
      <c r="L591" s="60">
        <f t="array" ref="L591:O591">TRANSPOSE(MMULT(Option!$B$25:$E$28, TRANSPOSE(H591:K591)))</f>
        <v>-0.37444611853901649</v>
      </c>
      <c r="M591" s="60">
        <v>0.28474742725891256</v>
      </c>
      <c r="N591" s="60">
        <v>0.50360359133400756</v>
      </c>
      <c r="O591" s="60">
        <v>0.36277968746584033</v>
      </c>
      <c r="P591" s="56" t="str">
        <f t="shared" si="728"/>
        <v>118/4</v>
      </c>
      <c r="R591" s="80">
        <v>148</v>
      </c>
      <c r="S591" s="3" t="s">
        <v>28</v>
      </c>
      <c r="T591" s="60">
        <f t="array" aca="1" ref="T591:T594" ca="1">TRANSPOSE(OFFSET($L$3, MATCH($R591 &amp; "/" &amp; T$2, $P$3:$P$5002, 0) - 1, 0, 1, $E$1))</f>
        <v>0.24374965158443362</v>
      </c>
      <c r="U591" s="60">
        <f t="array" aca="1" ref="U591:U594" ca="1">TRANSPOSE(OFFSET($L$3, MATCH($R591 &amp; "/" &amp; U$2, $P$3:$P$5002, 0) - 1, 0, 1, $E$1))</f>
        <v>0.64906239401474286</v>
      </c>
      <c r="V591" s="60">
        <f t="array" aca="1" ref="V591:V594" ca="1">TRANSPOSE(OFFSET($L$3, MATCH($R591 &amp; "/" &amp; V$2, $P$3:$P$5002, 0) - 1, 0, 1, $E$1))</f>
        <v>1.3156378466507244</v>
      </c>
      <c r="W591" s="60">
        <f t="array" aca="1" ref="W591:W594" ca="1">TRANSPOSE(OFFSET($L$3, MATCH($R591 &amp; "/" &amp; W$2, $P$3:$P$5002, 0) - 1, 0, 1, $E$1))</f>
        <v>-0.67417157487057078</v>
      </c>
      <c r="X591" s="60">
        <f t="array" aca="1" ref="X591:X594" ca="1">TRANSPOSE(OFFSET($L$3, MATCH($R591 &amp; "/" &amp; X$2, $P$3:$P$5002, 0) - 1, 0, 1, $E$1))</f>
        <v>0.37170104307752921</v>
      </c>
      <c r="Y591" s="52">
        <f ca="1">$B$11 * EXP(($E$3 - $C$11^2/2) * Y$2 + $C$11*SQRT(Y$2)*T591)</f>
        <v>108.12576944309301</v>
      </c>
      <c r="Z591" s="52">
        <f ca="1">Y591 * EXP(($E$3 - $C$11^2/2) * (Z$2-Y$2) + $C$11*SQRT(Z$2-Y$2)*U591)</f>
        <v>132.02797073782901</v>
      </c>
      <c r="AA591" s="52">
        <f ca="1">Z591 * EXP(($E$3 - $C$11^2/2) * (AA$2-Z$2) + $C$11*SQRT(AA$2-Z$2)*V591)</f>
        <v>196.9018051910156</v>
      </c>
      <c r="AB591" s="52">
        <f ca="1">AA591 * EXP(($E$3 - $C$11^2/2) * (AB$2-AA$2) + $C$11*SQRT(AB$2-AA$2)*W591)</f>
        <v>161.65326164987707</v>
      </c>
      <c r="AC591" s="52">
        <f ca="1">AB591 * EXP(($E$3 - $C$11^2/2) * (AC$2-AB$2) + $C$11*SQRT(AC$2-AB$2)*X591)</f>
        <v>181.62860933049041</v>
      </c>
      <c r="AD591" s="47"/>
      <c r="AE591" s="3" t="s">
        <v>69</v>
      </c>
      <c r="AF591" s="20" cm="1">
        <f t="array" aca="1" ref="AF591" ca="1">MIN(Y591:Y594 / $D$11:$D$14)</f>
        <v>0.832202956383853</v>
      </c>
      <c r="AG591" s="20" cm="1">
        <f t="array" aca="1" ref="AG591" ca="1">MIN(Z591:Z594 / $D$11:$D$14)</f>
        <v>0.97030280933567492</v>
      </c>
      <c r="AH591" s="20" cm="1">
        <f t="array" aca="1" ref="AH591" ca="1">MIN(AA591:AA594 / $D$11:$D$14)</f>
        <v>1.3224125211104112</v>
      </c>
      <c r="AI591" s="20" cm="1">
        <f t="array" aca="1" ref="AI591" ca="1">MIN(AB591:AB594 / $D$11:$D$14)</f>
        <v>1.3154843675432233</v>
      </c>
      <c r="AJ591" s="20" cm="1">
        <f t="array" aca="1" ref="AJ591" ca="1">MIN(AC591:AC594 / $D$11:$D$14)</f>
        <v>0.88715382921719765</v>
      </c>
      <c r="AK591" s="72">
        <f t="array" aca="1" ref="AK591" ca="1">SUMPRODUCT(AF592:AJ592, EXP(-$E$3*$AF$2:$AJ$2))</f>
        <v>118215.34016268118</v>
      </c>
      <c r="AL591" s="70">
        <f ca="1">MAX(AC592 - $D$11, 0) * EXP(-$E$2*$E$3)</f>
        <v>0</v>
      </c>
    </row>
    <row r="592" spans="7:38" ht="14.55" customHeight="1" x14ac:dyDescent="0.3">
      <c r="G592" s="3">
        <v>590</v>
      </c>
      <c r="H592" s="58">
        <v>-0.82028392340494005</v>
      </c>
      <c r="I592" s="58">
        <v>-1.0993602976514334</v>
      </c>
      <c r="J592" s="58">
        <v>-8.5668706155251337E-2</v>
      </c>
      <c r="K592" s="59">
        <v>0.71949827258945664</v>
      </c>
      <c r="L592" s="60">
        <f t="array" ref="L592:O592">TRANSPOSE(MMULT(Option!$B$25:$E$28, TRANSPOSE(H592:K592)))</f>
        <v>-0.82028392340494005</v>
      </c>
      <c r="M592" s="60">
        <v>-1.3356939253653515</v>
      </c>
      <c r="N592" s="60">
        <v>-0.69123735800491071</v>
      </c>
      <c r="O592" s="60">
        <v>-1.657298030386456E-2</v>
      </c>
      <c r="P592" s="56" t="str">
        <f t="shared" si="728"/>
        <v>118/5</v>
      </c>
      <c r="R592" s="80"/>
      <c r="S592" s="3" t="s">
        <v>29</v>
      </c>
      <c r="T592" s="60">
        <f ca="1"/>
        <v>-0.13293634726672271</v>
      </c>
      <c r="U592" s="60">
        <f ca="1"/>
        <v>1.3762486693940688</v>
      </c>
      <c r="V592" s="60">
        <f ca="1"/>
        <v>0.27249268549545536</v>
      </c>
      <c r="W592" s="60">
        <f ca="1"/>
        <v>3.7234970579927917E-2</v>
      </c>
      <c r="X592" s="60">
        <f ca="1"/>
        <v>-2.0354962625651591</v>
      </c>
      <c r="Y592" s="52">
        <f ca="1">$B$12 * EXP(($E$3 - $C$12^2/2) * Y$2 + $C$12*SQRT(Y$2)*T592)</f>
        <v>96.572042267465179</v>
      </c>
      <c r="Z592" s="52">
        <f ca="1">Y592 * EXP(($E$3 - $C$12^2/2) * (Z$2-Y$2) + $C$12*SQRT(Z$2-Y$2)*U592)</f>
        <v>146.66687850952738</v>
      </c>
      <c r="AA592" s="52">
        <f ca="1">Z592 * EXP(($E$3 - $C$12^2/2) * (AA$2-Z$2) + $C$12*SQRT(AA$2-Z$2)*V592)</f>
        <v>159.95806518293995</v>
      </c>
      <c r="AB592" s="52">
        <f ca="1">AA592 * EXP(($E$3 - $C$12^2/2) * (AB$2-AA$2) + $C$12*SQRT(AB$2-AA$2)*W592)</f>
        <v>162.56569214761228</v>
      </c>
      <c r="AC592" s="52">
        <f ca="1">AB592 * EXP(($E$3 - $C$12^2/2) * (AC$2-AB$2) + $C$12*SQRT(AC$2-AB$2)*X592)</f>
        <v>88.715382921719765</v>
      </c>
      <c r="AD592" s="47"/>
      <c r="AE592" s="3" t="s">
        <v>47</v>
      </c>
      <c r="AF592" s="64">
        <f t="shared" ref="AF592" ca="1" si="744">($B$5*AF594 + (1 + $B$6)*AF593)*$B$2</f>
        <v>15000</v>
      </c>
      <c r="AG592" s="64">
        <f t="shared" ref="AG592" ca="1" si="745">($B$5*AG594 + (1 + $B$6)*AG593)*$B$2</f>
        <v>15000</v>
      </c>
      <c r="AH592" s="64">
        <f t="shared" ref="AH592" ca="1" si="746">($B$5*AH594 + (1 + $B$6)*AH593)*$B$2</f>
        <v>105000</v>
      </c>
      <c r="AI592" s="64">
        <f t="shared" ref="AI592" ca="1" si="747">($B$5*AI594 + (1 + $B$6)*AI593)*$B$2</f>
        <v>0</v>
      </c>
      <c r="AJ592" s="64" cm="1">
        <f t="array" aca="1" ref="AJ592" ca="1">($B$5*AJ594 + (1 + $B$6)*AJ593 + AND(NOT(AF593:AJ593)))*$B$2</f>
        <v>0</v>
      </c>
      <c r="AK592" s="73"/>
      <c r="AL592" s="70"/>
    </row>
    <row r="593" spans="7:38" ht="14.55" customHeight="1" x14ac:dyDescent="0.3">
      <c r="G593" s="3">
        <v>591</v>
      </c>
      <c r="H593" s="58">
        <v>-1.6324527248457619</v>
      </c>
      <c r="I593" s="58">
        <v>1.4033648114977053</v>
      </c>
      <c r="J593" s="58">
        <v>-1.5787075957455636</v>
      </c>
      <c r="K593" s="59">
        <v>-0.92675498618304164</v>
      </c>
      <c r="L593" s="60">
        <f t="array" ref="L593:O593">TRANSPOSE(MMULT(Option!$B$25:$E$28, TRANSPOSE(H593:K593)))</f>
        <v>-1.6324527248457619</v>
      </c>
      <c r="M593" s="60">
        <v>0.63322400532682876</v>
      </c>
      <c r="N593" s="60">
        <v>-1.6720886919298015</v>
      </c>
      <c r="O593" s="60">
        <v>-1.3872516474969694</v>
      </c>
      <c r="P593" s="56" t="str">
        <f t="shared" si="728"/>
        <v>119/1</v>
      </c>
      <c r="R593" s="80"/>
      <c r="S593" s="3" t="s">
        <v>31</v>
      </c>
      <c r="T593" s="60">
        <f ca="1"/>
        <v>-0.62892976649197818</v>
      </c>
      <c r="U593" s="60">
        <f ca="1"/>
        <v>0.4951061610646742</v>
      </c>
      <c r="V593" s="60">
        <f ca="1"/>
        <v>1.7079823348218366</v>
      </c>
      <c r="W593" s="60">
        <f ca="1"/>
        <v>-0.209165997853175</v>
      </c>
      <c r="X593" s="60">
        <f ca="1"/>
        <v>-0.90900412471993808</v>
      </c>
      <c r="Y593" s="52">
        <f ca="1">$B$13 * EXP(($E$3 - $C$13^2/2) * Y$2 + $C$13*SQRT(Y$2)*T593)</f>
        <v>83.220295638385295</v>
      </c>
      <c r="Z593" s="52">
        <f ca="1">Y593 * EXP(($E$3 - $C$13^2/2) * (Z$2-Y$2) + $C$13*SQRT(Z$2-Y$2)*U593)</f>
        <v>97.030280933567497</v>
      </c>
      <c r="AA593" s="52">
        <f ca="1">Z593 * EXP(($E$3 - $C$13^2/2) * (AA$2-Z$2) + $C$13*SQRT(AA$2-Z$2)*V593)</f>
        <v>162.78296407295809</v>
      </c>
      <c r="AB593" s="52">
        <f ca="1">AA593 * EXP(($E$3 - $C$13^2/2) * (AB$2-AA$2) + $C$13*SQRT(AB$2-AA$2)*W593)</f>
        <v>153.64857365431135</v>
      </c>
      <c r="AC593" s="52">
        <f ca="1">AB593 * EXP(($E$3 - $C$13^2/2) * (AC$2-AB$2) + $C$13*SQRT(AC$2-AB$2)*X593)</f>
        <v>117.56210745632519</v>
      </c>
      <c r="AD593" s="47"/>
      <c r="AE593" s="3" t="s">
        <v>46</v>
      </c>
      <c r="AF593" s="52" t="b">
        <f t="shared" ref="AF593" ca="1" si="748">AF591 &gt;= $B$4</f>
        <v>0</v>
      </c>
      <c r="AG593" s="52" t="b">
        <f t="array" aca="1" ref="AG593" ca="1">AND(AG591 &gt;= $B$4, NOT(OR($AF593:AF593)))</f>
        <v>0</v>
      </c>
      <c r="AH593" s="52" t="b">
        <f t="array" aca="1" ref="AH593" ca="1">AND(AH591 &gt;= $B$4, NOT(OR($AF593:AG593)))</f>
        <v>1</v>
      </c>
      <c r="AI593" s="52" t="b">
        <f t="array" aca="1" ref="AI593" ca="1">AND(AI591 &gt;= $B$4, NOT(OR($AF593:AH593)))</f>
        <v>0</v>
      </c>
      <c r="AJ593" s="52" t="b">
        <f t="array" aca="1" ref="AJ593" ca="1">AND(AJ591 &gt;= $B$4, NOT(OR($AF593:AI593)))</f>
        <v>0</v>
      </c>
      <c r="AK593" s="73"/>
      <c r="AL593" s="70"/>
    </row>
    <row r="594" spans="7:38" ht="14.55" customHeight="1" x14ac:dyDescent="0.3">
      <c r="G594" s="3">
        <v>592</v>
      </c>
      <c r="H594" s="58">
        <v>-0.62938148496790958</v>
      </c>
      <c r="I594" s="58">
        <v>-1.4253542286463721</v>
      </c>
      <c r="J594" s="58">
        <v>-0.87645063374846954</v>
      </c>
      <c r="K594" s="59">
        <v>-0.15392560765656077</v>
      </c>
      <c r="L594" s="60">
        <f t="array" ref="L594:O594">TRANSPOSE(MMULT(Option!$B$25:$E$28, TRANSPOSE(H594:K594)))</f>
        <v>-0.62938148496790958</v>
      </c>
      <c r="M594" s="60">
        <v>-1.5581113229666426</v>
      </c>
      <c r="N594" s="60">
        <v>-1.3947933587939854</v>
      </c>
      <c r="O594" s="60">
        <v>-0.92787760795040031</v>
      </c>
      <c r="P594" s="56" t="str">
        <f t="shared" si="728"/>
        <v>119/2</v>
      </c>
      <c r="R594" s="80"/>
      <c r="S594" s="3" t="s">
        <v>30</v>
      </c>
      <c r="T594" s="60">
        <f ca="1"/>
        <v>0.60678537900106133</v>
      </c>
      <c r="U594" s="60">
        <f ca="1"/>
        <v>0.10430490909553808</v>
      </c>
      <c r="V594" s="60">
        <f ca="1"/>
        <v>0.17043549841723116</v>
      </c>
      <c r="W594" s="60">
        <f ca="1"/>
        <v>-3.4175992693393081E-2</v>
      </c>
      <c r="X594" s="60">
        <f ca="1"/>
        <v>-0.76898506079335083</v>
      </c>
      <c r="Y594" s="52">
        <f ca="1">$B$14 * EXP(($E$3 - $C$14^2/2) * Y$2 + $C$14*SQRT(Y$2)*T594)</f>
        <v>120.56702226633294</v>
      </c>
      <c r="Z594" s="52">
        <f ca="1">Y594 * EXP(($E$3 - $C$14^2/2) * (Z$2-Y$2) + $C$14*SQRT(Z$2-Y$2)*U594)</f>
        <v>125.02294399479622</v>
      </c>
      <c r="AA594" s="52">
        <f ca="1">Z594 * EXP(($E$3 - $C$14^2/2) * (AA$2-Z$2) + $C$14*SQRT(AA$2-Z$2)*V594)</f>
        <v>132.24125211104112</v>
      </c>
      <c r="AB594" s="52">
        <f ca="1">AA594 * EXP(($E$3 - $C$14^2/2) * (AB$2-AA$2) + $C$14*SQRT(AB$2-AA$2)*W594)</f>
        <v>131.54843675432232</v>
      </c>
      <c r="AC594" s="52">
        <f ca="1">AB594 * EXP(($E$3 - $C$14^2/2) * (AC$2-AB$2) + $C$14*SQRT(AC$2-AB$2)*X594)</f>
        <v>104.97052599008605</v>
      </c>
      <c r="AD594" s="47"/>
      <c r="AE594" s="3" t="s">
        <v>68</v>
      </c>
      <c r="AF594" s="52" t="b">
        <f ca="1">AND(AF591&gt;$B$3, NOT(OR($AF593:AF593)))</f>
        <v>1</v>
      </c>
      <c r="AG594" s="52" t="b">
        <f ca="1">AND(AG591&gt;$B$3, NOT(OR($AF593:AG593)))</f>
        <v>1</v>
      </c>
      <c r="AH594" s="52" t="b">
        <f ca="1">AND(AH591&gt;$B$3, NOT(OR($AF593:AH593)))</f>
        <v>0</v>
      </c>
      <c r="AI594" s="52" t="b">
        <f ca="1">AND(AI591&gt;$B$3, NOT(OR($AF593:AI593)))</f>
        <v>0</v>
      </c>
      <c r="AJ594" s="52" t="b">
        <f ca="1">AND(AJ591&gt;$B$3, NOT(OR($AF593:AJ593)))</f>
        <v>0</v>
      </c>
      <c r="AK594" s="74"/>
      <c r="AL594" s="70"/>
    </row>
    <row r="595" spans="7:38" ht="14.55" customHeight="1" x14ac:dyDescent="0.3">
      <c r="G595" s="3">
        <v>593</v>
      </c>
      <c r="H595" s="58">
        <v>1.8181956802022829</v>
      </c>
      <c r="I595" s="58">
        <v>0.93195244953476197</v>
      </c>
      <c r="J595" s="58">
        <v>0.59522493992366365</v>
      </c>
      <c r="K595" s="59">
        <v>0.28101386828576996</v>
      </c>
      <c r="L595" s="60">
        <f t="array" ref="L595:O595">TRANSPOSE(MMULT(Option!$B$25:$E$28, TRANSPOSE(H595:K595)))</f>
        <v>1.8181956802022829</v>
      </c>
      <c r="M595" s="60">
        <v>1.581426800899425</v>
      </c>
      <c r="N595" s="60">
        <v>1.4941127649492629</v>
      </c>
      <c r="O595" s="60">
        <v>1.3281426210753993</v>
      </c>
      <c r="P595" s="56" t="str">
        <f t="shared" si="728"/>
        <v>119/3</v>
      </c>
      <c r="R595" s="80">
        <v>149</v>
      </c>
      <c r="S595" s="3" t="s">
        <v>28</v>
      </c>
      <c r="T595" s="60">
        <f t="array" aca="1" ref="T595:T598" ca="1">TRANSPOSE(OFFSET($L$3, MATCH($R595 &amp; "/" &amp; T$2, $P$3:$P$5002, 0) - 1, 0, 1, $E$1))</f>
        <v>0.43168176630002308</v>
      </c>
      <c r="U595" s="60">
        <f t="array" aca="1" ref="U595:U598" ca="1">TRANSPOSE(OFFSET($L$3, MATCH($R595 &amp; "/" &amp; U$2, $P$3:$P$5002, 0) - 1, 0, 1, $E$1))</f>
        <v>0.47838232651263823</v>
      </c>
      <c r="V595" s="60">
        <f t="array" aca="1" ref="V595:V598" ca="1">TRANSPOSE(OFFSET($L$3, MATCH($R595 &amp; "/" &amp; V$2, $P$3:$P$5002, 0) - 1, 0, 1, $E$1))</f>
        <v>-0.57636754985794236</v>
      </c>
      <c r="W595" s="60">
        <f t="array" aca="1" ref="W595:W598" ca="1">TRANSPOSE(OFFSET($L$3, MATCH($R595 &amp; "/" &amp; W$2, $P$3:$P$5002, 0) - 1, 0, 1, $E$1))</f>
        <v>0.20789949039321301</v>
      </c>
      <c r="X595" s="60">
        <f t="array" aca="1" ref="X595:X598" ca="1">TRANSPOSE(OFFSET($L$3, MATCH($R595 &amp; "/" &amp; X$2, $P$3:$P$5002, 0) - 1, 0, 1, $E$1))</f>
        <v>1.2412317270123379</v>
      </c>
      <c r="Y595" s="52">
        <f ca="1">$B$11 * EXP(($E$3 - $C$11^2/2) * Y$2 + $C$11*SQRT(Y$2)*T595)</f>
        <v>114.39698410482096</v>
      </c>
      <c r="Z595" s="52">
        <f ca="1">Y595 * EXP(($E$3 - $C$11^2/2) * (Z$2-Y$2) + $C$11*SQRT(Z$2-Y$2)*U595)</f>
        <v>132.71306794332364</v>
      </c>
      <c r="AA595" s="52">
        <f ca="1">Z595 * EXP(($E$3 - $C$11^2/2) * (AA$2-Z$2) + $C$11*SQRT(AA$2-Z$2)*V595)</f>
        <v>112.19956868000828</v>
      </c>
      <c r="AB595" s="52">
        <f ca="1">AA595 * EXP(($E$3 - $C$11^2/2) * (AB$2-AA$2) + $C$11*SQRT(AB$2-AA$2)*W595)</f>
        <v>120.01887186904311</v>
      </c>
      <c r="AC595" s="52">
        <f ca="1">AB595 * EXP(($E$3 - $C$11^2/2) * (AC$2-AB$2) + $C$11*SQRT(AC$2-AB$2)*X595)</f>
        <v>175.04069926213853</v>
      </c>
      <c r="AD595" s="47"/>
      <c r="AE595" s="3" t="s">
        <v>69</v>
      </c>
      <c r="AF595" s="20" cm="1">
        <f t="array" aca="1" ref="AF595" ca="1">MIN(Y595:Y598 / $D$11:$D$14)</f>
        <v>0.79365137452763601</v>
      </c>
      <c r="AG595" s="20" cm="1">
        <f t="array" aca="1" ref="AG595" ca="1">MIN(Z595:Z598 / $D$11:$D$14)</f>
        <v>0.78323609856192566</v>
      </c>
      <c r="AH595" s="20" cm="1">
        <f t="array" aca="1" ref="AH595" ca="1">MIN(AA595:AA598 / $D$11:$D$14)</f>
        <v>0.63241721990052124</v>
      </c>
      <c r="AI595" s="20" cm="1">
        <f t="array" aca="1" ref="AI595" ca="1">MIN(AB595:AB598 / $D$11:$D$14)</f>
        <v>0.48745558365077973</v>
      </c>
      <c r="AJ595" s="20" cm="1">
        <f t="array" aca="1" ref="AJ595" ca="1">MIN(AC595:AC598 / $D$11:$D$14)</f>
        <v>0.38738069870693304</v>
      </c>
      <c r="AK595" s="72">
        <f t="array" aca="1" ref="AK595" ca="1">SUMPRODUCT(AF596:AJ596, EXP(-$E$3*$AF$2:$AJ$2))</f>
        <v>77880.078307140488</v>
      </c>
      <c r="AL595" s="70">
        <f ca="1">MAX(AC596 - $D$11, 0) * EXP(-$E$2*$E$3)</f>
        <v>0</v>
      </c>
    </row>
    <row r="596" spans="7:38" ht="14.55" customHeight="1" x14ac:dyDescent="0.3">
      <c r="G596" s="3">
        <v>594</v>
      </c>
      <c r="H596" s="58">
        <v>0.50112517415696145</v>
      </c>
      <c r="I596" s="58">
        <v>0.5269735360962704</v>
      </c>
      <c r="J596" s="58">
        <v>1.0584590858061984</v>
      </c>
      <c r="K596" s="59">
        <v>-0.20916545344013091</v>
      </c>
      <c r="L596" s="60">
        <f t="array" ref="L596:O596">TRANSPOSE(MMULT(Option!$B$25:$E$28, TRANSPOSE(H596:K596)))</f>
        <v>0.50112517415696145</v>
      </c>
      <c r="M596" s="60">
        <v>0.68342929334272517</v>
      </c>
      <c r="N596" s="60">
        <v>1.2680994027175152</v>
      </c>
      <c r="O596" s="60">
        <v>0.36591560025757142</v>
      </c>
      <c r="P596" s="56" t="str">
        <f t="shared" si="728"/>
        <v>119/4</v>
      </c>
      <c r="R596" s="80"/>
      <c r="S596" s="3" t="s">
        <v>29</v>
      </c>
      <c r="T596" s="60">
        <f ca="1"/>
        <v>-2.3243224574405086E-2</v>
      </c>
      <c r="U596" s="60">
        <f ca="1"/>
        <v>-0.46158888827775546</v>
      </c>
      <c r="V596" s="60">
        <f ca="1"/>
        <v>-0.78046315303590641</v>
      </c>
      <c r="W596" s="60">
        <f ca="1"/>
        <v>-6.1953506243588044E-2</v>
      </c>
      <c r="X596" s="60">
        <f ca="1"/>
        <v>0.37835354354289069</v>
      </c>
      <c r="Y596" s="52">
        <f ca="1">$B$12 * EXP(($E$3 - $C$12^2/2) * Y$2 + $C$12*SQRT(Y$2)*T596)</f>
        <v>99.802897764844005</v>
      </c>
      <c r="Z596" s="52">
        <f ca="1">Y596 * EXP(($E$3 - $C$12^2/2) * (Z$2-Y$2) + $C$12*SQRT(Z$2-Y$2)*U596)</f>
        <v>87.332314774052207</v>
      </c>
      <c r="AA596" s="52">
        <f ca="1">Z596 * EXP(($E$3 - $C$12^2/2) * (AA$2-Z$2) + $C$12*SQRT(AA$2-Z$2)*V596)</f>
        <v>69.448231618644797</v>
      </c>
      <c r="AB596" s="52">
        <f ca="1">AA596 * EXP(($E$3 - $C$12^2/2) * (AB$2-AA$2) + $C$12*SQRT(AB$2-AA$2)*W596)</f>
        <v>68.511084818796434</v>
      </c>
      <c r="AC596" s="52">
        <f ca="1">AB596 * EXP(($E$3 - $C$12^2/2) * (AC$2-AB$2) + $C$12*SQRT(AC$2-AB$2)*X596)</f>
        <v>77.130717888159054</v>
      </c>
      <c r="AD596" s="47"/>
      <c r="AE596" s="3" t="s">
        <v>47</v>
      </c>
      <c r="AF596" s="64">
        <f t="shared" ref="AF596" ca="1" si="749">($B$5*AF598 + (1 + $B$6)*AF597)*$B$2</f>
        <v>0</v>
      </c>
      <c r="AG596" s="64">
        <f t="shared" ref="AG596" ca="1" si="750">($B$5*AG598 + (1 + $B$6)*AG597)*$B$2</f>
        <v>0</v>
      </c>
      <c r="AH596" s="64">
        <f t="shared" ref="AH596" ca="1" si="751">($B$5*AH598 + (1 + $B$6)*AH597)*$B$2</f>
        <v>0</v>
      </c>
      <c r="AI596" s="64">
        <f t="shared" ref="AI596" ca="1" si="752">($B$5*AI598 + (1 + $B$6)*AI597)*$B$2</f>
        <v>0</v>
      </c>
      <c r="AJ596" s="64" cm="1">
        <f t="array" aca="1" ref="AJ596" ca="1">($B$5*AJ598 + (1 + $B$6)*AJ597 + AND(NOT(AF597:AJ597)))*$B$2</f>
        <v>100000</v>
      </c>
      <c r="AK596" s="73"/>
      <c r="AL596" s="70"/>
    </row>
    <row r="597" spans="7:38" ht="14.55" customHeight="1" x14ac:dyDescent="0.3">
      <c r="G597" s="3">
        <v>595</v>
      </c>
      <c r="H597" s="58">
        <v>0.54798149930038342</v>
      </c>
      <c r="I597" s="58">
        <v>2.8019323883053806</v>
      </c>
      <c r="J597" s="58">
        <v>-0.25949396463576097</v>
      </c>
      <c r="K597" s="59">
        <v>1.0635838083694675</v>
      </c>
      <c r="L597" s="60">
        <f t="array" ref="L597:O597">TRANSPOSE(MMULT(Option!$B$25:$E$28, TRANSPOSE(H597:K597)))</f>
        <v>0.54798149930038342</v>
      </c>
      <c r="M597" s="60">
        <v>2.7872060520317143</v>
      </c>
      <c r="N597" s="60">
        <v>0.72499456783605909</v>
      </c>
      <c r="O597" s="60">
        <v>1.8130614521756936</v>
      </c>
      <c r="P597" s="56" t="str">
        <f t="shared" si="728"/>
        <v>119/5</v>
      </c>
      <c r="R597" s="80"/>
      <c r="S597" s="3" t="s">
        <v>31</v>
      </c>
      <c r="T597" s="60">
        <f ca="1"/>
        <v>-0.78703663019611048</v>
      </c>
      <c r="U597" s="60">
        <f ca="1"/>
        <v>-6.0700362177755388E-2</v>
      </c>
      <c r="V597" s="60">
        <f ca="1"/>
        <v>-0.72961615620386899</v>
      </c>
      <c r="W597" s="60">
        <f ca="1"/>
        <v>-0.88450052860554651</v>
      </c>
      <c r="X597" s="60">
        <f ca="1"/>
        <v>-0.78263749580487874</v>
      </c>
      <c r="Y597" s="52">
        <f ca="1">$B$13 * EXP(($E$3 - $C$13^2/2) * Y$2 + $C$13*SQRT(Y$2)*T597)</f>
        <v>79.365137452763605</v>
      </c>
      <c r="Z597" s="52">
        <f ca="1">Y597 * EXP(($E$3 - $C$13^2/2) * (Z$2-Y$2) + $C$13*SQRT(Z$2-Y$2)*U597)</f>
        <v>78.323609856192562</v>
      </c>
      <c r="AA597" s="52">
        <f ca="1">Z597 * EXP(($E$3 - $C$13^2/2) * (AA$2-Z$2) + $C$13*SQRT(AA$2-Z$2)*V597)</f>
        <v>63.24172199005212</v>
      </c>
      <c r="AB597" s="52">
        <f ca="1">AA597 * EXP(($E$3 - $C$13^2/2) * (AB$2-AA$2) + $C$13*SQRT(AB$2-AA$2)*W597)</f>
        <v>48.745558365077976</v>
      </c>
      <c r="AC597" s="52">
        <f ca="1">AB597 * EXP(($E$3 - $C$13^2/2) * (AC$2-AB$2) + $C$13*SQRT(AC$2-AB$2)*X597)</f>
        <v>38.738069870693302</v>
      </c>
      <c r="AD597" s="47"/>
      <c r="AE597" s="3" t="s">
        <v>46</v>
      </c>
      <c r="AF597" s="52" t="b">
        <f t="shared" ref="AF597" ca="1" si="753">AF595 &gt;= $B$4</f>
        <v>0</v>
      </c>
      <c r="AG597" s="52" t="b">
        <f t="array" aca="1" ref="AG597" ca="1">AND(AG595 &gt;= $B$4, NOT(OR($AF597:AF597)))</f>
        <v>0</v>
      </c>
      <c r="AH597" s="52" t="b">
        <f t="array" aca="1" ref="AH597" ca="1">AND(AH595 &gt;= $B$4, NOT(OR($AF597:AG597)))</f>
        <v>0</v>
      </c>
      <c r="AI597" s="52" t="b">
        <f t="array" aca="1" ref="AI597" ca="1">AND(AI595 &gt;= $B$4, NOT(OR($AF597:AH597)))</f>
        <v>0</v>
      </c>
      <c r="AJ597" s="52" t="b">
        <f t="array" aca="1" ref="AJ597" ca="1">AND(AJ595 &gt;= $B$4, NOT(OR($AF597:AI597)))</f>
        <v>0</v>
      </c>
      <c r="AK597" s="73"/>
      <c r="AL597" s="70"/>
    </row>
    <row r="598" spans="7:38" ht="14.55" customHeight="1" x14ac:dyDescent="0.3">
      <c r="G598" s="3">
        <v>596</v>
      </c>
      <c r="H598" s="58">
        <v>0.32300739623120522</v>
      </c>
      <c r="I598" s="58">
        <v>-0.60628349408840443</v>
      </c>
      <c r="J598" s="58">
        <v>0.23437311413351627</v>
      </c>
      <c r="K598" s="59">
        <v>1.4109341269625937</v>
      </c>
      <c r="L598" s="60">
        <f t="array" ref="L598:O598">TRANSPOSE(MMULT(Option!$B$25:$E$28, TRANSPOSE(H598:K598)))</f>
        <v>0.32300739623120522</v>
      </c>
      <c r="M598" s="60">
        <v>-0.42646504236000282</v>
      </c>
      <c r="N598" s="60">
        <v>0.17629293779669533</v>
      </c>
      <c r="O598" s="60">
        <v>1.2244374213046672</v>
      </c>
      <c r="P598" s="56" t="str">
        <f t="shared" si="728"/>
        <v>120/1</v>
      </c>
      <c r="R598" s="80"/>
      <c r="S598" s="3" t="s">
        <v>30</v>
      </c>
      <c r="T598" s="60">
        <f ca="1"/>
        <v>-0.66262866309852375</v>
      </c>
      <c r="U598" s="60">
        <f ca="1"/>
        <v>0.55755678373864659</v>
      </c>
      <c r="V598" s="60">
        <f ca="1"/>
        <v>-1.0092815920937497</v>
      </c>
      <c r="W598" s="60">
        <f ca="1"/>
        <v>1.2222915505697178</v>
      </c>
      <c r="X598" s="60">
        <f ca="1"/>
        <v>-0.3029906773704234</v>
      </c>
      <c r="Y598" s="52">
        <f ca="1">$B$14 * EXP(($E$3 - $C$14^2/2) * Y$2 + $C$14*SQRT(Y$2)*T598)</f>
        <v>82.383204483732072</v>
      </c>
      <c r="Z598" s="52">
        <f ca="1">Y598 * EXP(($E$3 - $C$14^2/2) * (Z$2-Y$2) + $C$14*SQRT(Z$2-Y$2)*U598)</f>
        <v>97.870837256219943</v>
      </c>
      <c r="AA598" s="52">
        <f ca="1">Z598 * EXP(($E$3 - $C$14^2/2) * (AA$2-Z$2) + $C$14*SQRT(AA$2-Z$2)*V598)</f>
        <v>72.665312930597537</v>
      </c>
      <c r="AB598" s="52">
        <f ca="1">AA598 * EXP(($E$3 - $C$14^2/2) * (AB$2-AA$2) + $C$14*SQRT(AB$2-AA$2)*W598)</f>
        <v>105.37776016576863</v>
      </c>
      <c r="AC598" s="52">
        <f ca="1">AB598 * EXP(($E$3 - $C$14^2/2) * (AC$2-AB$2) + $C$14*SQRT(AC$2-AB$2)*X598)</f>
        <v>96.703965173174424</v>
      </c>
      <c r="AD598" s="47"/>
      <c r="AE598" s="3" t="s">
        <v>68</v>
      </c>
      <c r="AF598" s="52" t="b">
        <f ca="1">AND(AF595&gt;$B$3, NOT(OR($AF597:AF597)))</f>
        <v>0</v>
      </c>
      <c r="AG598" s="52" t="b">
        <f ca="1">AND(AG595&gt;$B$3, NOT(OR($AF597:AG597)))</f>
        <v>0</v>
      </c>
      <c r="AH598" s="52" t="b">
        <f ca="1">AND(AH595&gt;$B$3, NOT(OR($AF597:AH597)))</f>
        <v>0</v>
      </c>
      <c r="AI598" s="52" t="b">
        <f ca="1">AND(AI595&gt;$B$3, NOT(OR($AF597:AI597)))</f>
        <v>0</v>
      </c>
      <c r="AJ598" s="52" t="b">
        <f ca="1">AND(AJ595&gt;$B$3, NOT(OR($AF597:AJ597)))</f>
        <v>0</v>
      </c>
      <c r="AK598" s="74"/>
      <c r="AL598" s="70"/>
    </row>
    <row r="599" spans="7:38" ht="14.55" customHeight="1" x14ac:dyDescent="0.3">
      <c r="G599" s="3">
        <v>597</v>
      </c>
      <c r="H599" s="58">
        <v>-0.77800544410354333</v>
      </c>
      <c r="I599" s="58">
        <v>0.62480963466994377</v>
      </c>
      <c r="J599" s="58">
        <v>0.24512274396773656</v>
      </c>
      <c r="K599" s="59">
        <v>-1.5173556686931158</v>
      </c>
      <c r="L599" s="60">
        <f t="array" ref="L599:O599">TRANSPOSE(MMULT(Option!$B$25:$E$28, TRANSPOSE(H599:K599)))</f>
        <v>-0.77800544410354333</v>
      </c>
      <c r="M599" s="60">
        <v>0.26144531152112704</v>
      </c>
      <c r="N599" s="60">
        <v>6.7705164038251053E-2</v>
      </c>
      <c r="O599" s="60">
        <v>-1.3991313131599714</v>
      </c>
      <c r="P599" s="56" t="str">
        <f t="shared" si="728"/>
        <v>120/2</v>
      </c>
      <c r="R599" s="80">
        <v>150</v>
      </c>
      <c r="S599" s="3" t="s">
        <v>28</v>
      </c>
      <c r="T599" s="60">
        <f t="array" aca="1" ref="T599:T602" ca="1">TRANSPOSE(OFFSET($L$3, MATCH($R599 &amp; "/" &amp; T$2, $P$3:$P$5002, 0) - 1, 0, 1, $E$1))</f>
        <v>1.1807651939969546</v>
      </c>
      <c r="U599" s="60">
        <f t="array" aca="1" ref="U599:U602" ca="1">TRANSPOSE(OFFSET($L$3, MATCH($R599 &amp; "/" &amp; U$2, $P$3:$P$5002, 0) - 1, 0, 1, $E$1))</f>
        <v>-2.7257913059836145</v>
      </c>
      <c r="V599" s="60">
        <f t="array" aca="1" ref="V599:V602" ca="1">TRANSPOSE(OFFSET($L$3, MATCH($R599 &amp; "/" &amp; V$2, $P$3:$P$5002, 0) - 1, 0, 1, $E$1))</f>
        <v>-0.71234202254282264</v>
      </c>
      <c r="W599" s="60">
        <f t="array" aca="1" ref="W599:W602" ca="1">TRANSPOSE(OFFSET($L$3, MATCH($R599 &amp; "/" &amp; W$2, $P$3:$P$5002, 0) - 1, 0, 1, $E$1))</f>
        <v>-0.85574572817939598</v>
      </c>
      <c r="X599" s="60">
        <f t="array" aca="1" ref="X599:X602" ca="1">TRANSPOSE(OFFSET($L$3, MATCH($R599 &amp; "/" &amp; X$2, $P$3:$P$5002, 0) - 1, 0, 1, $E$1))</f>
        <v>-1.0609826768761328</v>
      </c>
      <c r="Y599" s="52">
        <f ca="1">$B$11 * EXP(($E$3 - $C$11^2/2) * Y$2 + $C$11*SQRT(Y$2)*T599)</f>
        <v>143.22255429539013</v>
      </c>
      <c r="Z599" s="52">
        <f ca="1">Y599 * EXP(($E$3 - $C$11^2/2) * (Z$2-Y$2) + $C$11*SQRT(Z$2-Y$2)*U599)</f>
        <v>63.539537656095078</v>
      </c>
      <c r="AA599" s="52">
        <f ca="1">Z599 * EXP(($E$3 - $C$11^2/2) * (AA$2-Z$2) + $C$11*SQRT(AA$2-Z$2)*V599)</f>
        <v>51.571012719241807</v>
      </c>
      <c r="AB599" s="52">
        <f ca="1">AA599 * EXP(($E$3 - $C$11^2/2) * (AB$2-AA$2) + $C$11*SQRT(AB$2-AA$2)*W599)</f>
        <v>40.094374078490162</v>
      </c>
      <c r="AC599" s="52">
        <f ca="1">AB599 * EXP(($E$3 - $C$11^2/2) * (AC$2-AB$2) + $C$11*SQRT(AC$2-AB$2)*X599)</f>
        <v>29.31036548009331</v>
      </c>
      <c r="AD599" s="47"/>
      <c r="AE599" s="3" t="s">
        <v>69</v>
      </c>
      <c r="AF599" s="20" cm="1">
        <f t="array" aca="1" ref="AF599" ca="1">MIN(Y599:Y602 / $D$11:$D$14)</f>
        <v>0.79797452122512735</v>
      </c>
      <c r="AG599" s="20" cm="1">
        <f t="array" aca="1" ref="AG599" ca="1">MIN(Z599:Z602 / $D$11:$D$14)</f>
        <v>0.6353953765609508</v>
      </c>
      <c r="AH599" s="20" cm="1">
        <f t="array" aca="1" ref="AH599" ca="1">MIN(AA599:AA602 / $D$11:$D$14)</f>
        <v>0.51571012719241804</v>
      </c>
      <c r="AI599" s="20" cm="1">
        <f t="array" aca="1" ref="AI599" ca="1">MIN(AB599:AB602 / $D$11:$D$14)</f>
        <v>0.40094374078490164</v>
      </c>
      <c r="AJ599" s="20" cm="1">
        <f t="array" aca="1" ref="AJ599" ca="1">MIN(AC599:AC602 / $D$11:$D$14)</f>
        <v>0.29310365480093309</v>
      </c>
      <c r="AK599" s="72">
        <f t="array" aca="1" ref="AK599" ca="1">SUMPRODUCT(AF600:AJ600, EXP(-$E$3*$AF$2:$AJ$2))</f>
        <v>77880.078307140488</v>
      </c>
      <c r="AL599" s="70">
        <f ca="1">MAX(AC600 - $D$11, 0) * EXP(-$E$2*$E$3)</f>
        <v>0</v>
      </c>
    </row>
    <row r="600" spans="7:38" ht="14.55" customHeight="1" x14ac:dyDescent="0.3">
      <c r="G600" s="3">
        <v>598</v>
      </c>
      <c r="H600" s="58">
        <v>0.67233134193118338</v>
      </c>
      <c r="I600" s="58">
        <v>-1.1889763411348631</v>
      </c>
      <c r="J600" s="58">
        <v>0.10870698064277115</v>
      </c>
      <c r="K600" s="59">
        <v>0.81282257938579139</v>
      </c>
      <c r="L600" s="60">
        <f t="array" ref="L600:O600">TRANSPOSE(MMULT(Option!$B$25:$E$28, TRANSPOSE(H600:K600)))</f>
        <v>0.67233134193118338</v>
      </c>
      <c r="M600" s="60">
        <v>-0.82078227977995599</v>
      </c>
      <c r="N600" s="60">
        <v>5.3063881634287755E-2</v>
      </c>
      <c r="O600" s="60">
        <v>0.67486254822351377</v>
      </c>
      <c r="P600" s="56" t="str">
        <f t="shared" si="728"/>
        <v>120/3</v>
      </c>
      <c r="R600" s="80"/>
      <c r="S600" s="3" t="s">
        <v>29</v>
      </c>
      <c r="T600" s="60">
        <f ca="1"/>
        <v>-0.76892870110453682</v>
      </c>
      <c r="U600" s="60">
        <f ca="1"/>
        <v>-0.2397669519450063</v>
      </c>
      <c r="V600" s="60">
        <f ca="1"/>
        <v>-4.2123276055521269E-2</v>
      </c>
      <c r="W600" s="60">
        <f ca="1"/>
        <v>-0.44052149922639727</v>
      </c>
      <c r="X600" s="60">
        <f ca="1"/>
        <v>0.58707763473740382</v>
      </c>
      <c r="Y600" s="52">
        <f ca="1">$B$12 * EXP(($E$3 - $C$12^2/2) * Y$2 + $C$12*SQRT(Y$2)*T600)</f>
        <v>79.797452122512738</v>
      </c>
      <c r="Z600" s="52">
        <f ca="1">Y600 * EXP(($E$3 - $C$12^2/2) * (Z$2-Y$2) + $C$12*SQRT(Z$2-Y$2)*U600)</f>
        <v>74.631411933096942</v>
      </c>
      <c r="AA600" s="52">
        <f ca="1">Z600 * EXP(($E$3 - $C$12^2/2) * (AA$2-Z$2) + $C$12*SQRT(AA$2-Z$2)*V600)</f>
        <v>74.063623975631117</v>
      </c>
      <c r="AB600" s="52">
        <f ca="1">AA600 * EXP(($E$3 - $C$12^2/2) * (AB$2-AA$2) + $C$12*SQRT(AB$2-AA$2)*W600)</f>
        <v>65.220123078570367</v>
      </c>
      <c r="AC600" s="52">
        <f ca="1">AB600 * EXP(($E$3 - $C$12^2/2) * (AC$2-AB$2) + $C$12*SQRT(AC$2-AB$2)*X600)</f>
        <v>78.170422562962841</v>
      </c>
      <c r="AD600" s="47"/>
      <c r="AE600" s="3" t="s">
        <v>47</v>
      </c>
      <c r="AF600" s="64">
        <f t="shared" ref="AF600" ca="1" si="754">($B$5*AF602 + (1 + $B$6)*AF601)*$B$2</f>
        <v>0</v>
      </c>
      <c r="AG600" s="64">
        <f t="shared" ref="AG600" ca="1" si="755">($B$5*AG602 + (1 + $B$6)*AG601)*$B$2</f>
        <v>0</v>
      </c>
      <c r="AH600" s="64">
        <f t="shared" ref="AH600" ca="1" si="756">($B$5*AH602 + (1 + $B$6)*AH601)*$B$2</f>
        <v>0</v>
      </c>
      <c r="AI600" s="64">
        <f t="shared" ref="AI600" ca="1" si="757">($B$5*AI602 + (1 + $B$6)*AI601)*$B$2</f>
        <v>0</v>
      </c>
      <c r="AJ600" s="64" cm="1">
        <f t="array" aca="1" ref="AJ600" ca="1">($B$5*AJ602 + (1 + $B$6)*AJ601 + AND(NOT(AF601:AJ601)))*$B$2</f>
        <v>100000</v>
      </c>
      <c r="AK600" s="73"/>
      <c r="AL600" s="70"/>
    </row>
    <row r="601" spans="7:38" ht="14.55" customHeight="1" x14ac:dyDescent="0.3">
      <c r="G601" s="3">
        <v>599</v>
      </c>
      <c r="H601" s="58">
        <v>1.3641612022769205</v>
      </c>
      <c r="I601" s="58">
        <v>-0.77258557482738088</v>
      </c>
      <c r="J601" s="58">
        <v>-2.2280481068619222</v>
      </c>
      <c r="K601" s="59">
        <v>0.15540117705747891</v>
      </c>
      <c r="L601" s="60">
        <f t="array" ref="L601:O601">TRANSPOSE(MMULT(Option!$B$25:$E$28, TRANSPOSE(H601:K601)))</f>
        <v>1.3641612022769205</v>
      </c>
      <c r="M601" s="60">
        <v>-0.16242189458472012</v>
      </c>
      <c r="N601" s="60">
        <v>-1.6135629911053946</v>
      </c>
      <c r="O601" s="60">
        <v>4.1561243394954789E-2</v>
      </c>
      <c r="P601" s="56" t="str">
        <f t="shared" si="728"/>
        <v>120/4</v>
      </c>
      <c r="R601" s="80"/>
      <c r="S601" s="3" t="s">
        <v>31</v>
      </c>
      <c r="T601" s="60">
        <f ca="1"/>
        <v>-0.65392316728326505</v>
      </c>
      <c r="U601" s="60">
        <f ca="1"/>
        <v>-0.50201765006955246</v>
      </c>
      <c r="V601" s="60">
        <f ca="1"/>
        <v>-0.64241168994448672</v>
      </c>
      <c r="W601" s="60">
        <f ca="1"/>
        <v>-8.2335228796278637E-2</v>
      </c>
      <c r="X601" s="60">
        <f ca="1"/>
        <v>-1.2682770169575335</v>
      </c>
      <c r="Y601" s="52">
        <f ca="1">$B$13 * EXP(($E$3 - $C$13^2/2) * Y$2 + $C$13*SQRT(Y$2)*T601)</f>
        <v>82.598641676981075</v>
      </c>
      <c r="Z601" s="52">
        <f ca="1">Y601 * EXP(($E$3 - $C$13^2/2) * (Z$2-Y$2) + $C$13*SQRT(Z$2-Y$2)*U601)</f>
        <v>71.406431390218842</v>
      </c>
      <c r="AA601" s="52">
        <f ca="1">Z601 * EXP(($E$3 - $C$13^2/2) * (AA$2-Z$2) + $C$13*SQRT(AA$2-Z$2)*V601)</f>
        <v>59.184781157536861</v>
      </c>
      <c r="AB601" s="52">
        <f ca="1">AA601 * EXP(($E$3 - $C$13^2/2) * (AB$2-AA$2) + $C$13*SQRT(AB$2-AA$2)*W601)</f>
        <v>58.030217436351066</v>
      </c>
      <c r="AC601" s="52">
        <f ca="1">AB601 * EXP(($E$3 - $C$13^2/2) * (AC$2-AB$2) + $C$13*SQRT(AC$2-AB$2)*X601)</f>
        <v>39.864282999273904</v>
      </c>
      <c r="AD601" s="47"/>
      <c r="AE601" s="3" t="s">
        <v>46</v>
      </c>
      <c r="AF601" s="52" t="b">
        <f t="shared" ref="AF601" ca="1" si="758">AF599 &gt;= $B$4</f>
        <v>0</v>
      </c>
      <c r="AG601" s="52" t="b">
        <f t="array" aca="1" ref="AG601" ca="1">AND(AG599 &gt;= $B$4, NOT(OR($AF601:AF601)))</f>
        <v>0</v>
      </c>
      <c r="AH601" s="52" t="b">
        <f t="array" aca="1" ref="AH601" ca="1">AND(AH599 &gt;= $B$4, NOT(OR($AF601:AG601)))</f>
        <v>0</v>
      </c>
      <c r="AI601" s="52" t="b">
        <f t="array" aca="1" ref="AI601" ca="1">AND(AI599 &gt;= $B$4, NOT(OR($AF601:AH601)))</f>
        <v>0</v>
      </c>
      <c r="AJ601" s="52" t="b">
        <f t="array" aca="1" ref="AJ601" ca="1">AND(AJ599 &gt;= $B$4, NOT(OR($AF601:AI601)))</f>
        <v>0</v>
      </c>
      <c r="AK601" s="73"/>
      <c r="AL601" s="70"/>
    </row>
    <row r="602" spans="7:38" ht="14.55" customHeight="1" x14ac:dyDescent="0.3">
      <c r="G602" s="3">
        <v>600</v>
      </c>
      <c r="H602" s="58">
        <v>-1.2149032328439351</v>
      </c>
      <c r="I602" s="58">
        <v>-1.4144182823289351</v>
      </c>
      <c r="J602" s="58">
        <v>-1.6963916745117695</v>
      </c>
      <c r="K602" s="59">
        <v>0.38800204304126507</v>
      </c>
      <c r="L602" s="60">
        <f t="array" ref="L602:O602">TRANSPOSE(MMULT(Option!$B$25:$E$28, TRANSPOSE(H602:K602)))</f>
        <v>-1.2149032328439351</v>
      </c>
      <c r="M602" s="60">
        <v>-1.782297061757927</v>
      </c>
      <c r="N602" s="60">
        <v>-2.3463008243296057</v>
      </c>
      <c r="O602" s="60">
        <v>-0.85517959417172928</v>
      </c>
      <c r="P602" s="56" t="str">
        <f t="shared" si="728"/>
        <v>120/5</v>
      </c>
      <c r="R602" s="80"/>
      <c r="S602" s="3" t="s">
        <v>30</v>
      </c>
      <c r="T602" s="60">
        <f ca="1"/>
        <v>0.28432194719034448</v>
      </c>
      <c r="U602" s="60">
        <f ca="1"/>
        <v>-0.85360362477495277</v>
      </c>
      <c r="V602" s="60">
        <f ca="1"/>
        <v>-0.6825483427186918</v>
      </c>
      <c r="W602" s="60">
        <f ca="1"/>
        <v>-0.93208764395741694</v>
      </c>
      <c r="X602" s="60">
        <f ca="1"/>
        <v>-0.85081319667047683</v>
      </c>
      <c r="Y602" s="52">
        <f ca="1">$B$14 * EXP(($E$3 - $C$14^2/2) * Y$2 + $C$14*SQRT(Y$2)*T602)</f>
        <v>109.44988465905929</v>
      </c>
      <c r="Z602" s="52">
        <f ca="1">Y602 * EXP(($E$3 - $C$14^2/2) * (Z$2-Y$2) + $C$14*SQRT(Z$2-Y$2)*U602)</f>
        <v>85.147554152809491</v>
      </c>
      <c r="AA602" s="52">
        <f ca="1">Z602 * EXP(($E$3 - $C$14^2/2) * (AA$2-Z$2) + $C$14*SQRT(AA$2-Z$2)*V602)</f>
        <v>69.729340264174397</v>
      </c>
      <c r="AB602" s="52">
        <f ca="1">AA602 * EXP(($E$3 - $C$14^2/2) * (AB$2-AA$2) + $C$14*SQRT(AB$2-AA$2)*W602)</f>
        <v>52.984259915090561</v>
      </c>
      <c r="AC602" s="52">
        <f ca="1">AB602 * EXP(($E$3 - $C$14^2/2) * (AC$2-AB$2) + $C$14*SQRT(AC$2-AB$2)*X602)</f>
        <v>41.254117571275906</v>
      </c>
      <c r="AD602" s="47"/>
      <c r="AE602" s="3" t="s">
        <v>68</v>
      </c>
      <c r="AF602" s="52" t="b">
        <f ca="1">AND(AF599&gt;$B$3, NOT(OR($AF601:AF601)))</f>
        <v>0</v>
      </c>
      <c r="AG602" s="52" t="b">
        <f ca="1">AND(AG599&gt;$B$3, NOT(OR($AF601:AG601)))</f>
        <v>0</v>
      </c>
      <c r="AH602" s="52" t="b">
        <f ca="1">AND(AH599&gt;$B$3, NOT(OR($AF601:AH601)))</f>
        <v>0</v>
      </c>
      <c r="AI602" s="52" t="b">
        <f ca="1">AND(AI599&gt;$B$3, NOT(OR($AF601:AI601)))</f>
        <v>0</v>
      </c>
      <c r="AJ602" s="52" t="b">
        <f ca="1">AND(AJ599&gt;$B$3, NOT(OR($AF601:AJ601)))</f>
        <v>0</v>
      </c>
      <c r="AK602" s="74"/>
      <c r="AL602" s="70"/>
    </row>
    <row r="603" spans="7:38" ht="14.55" customHeight="1" x14ac:dyDescent="0.3">
      <c r="G603" s="3">
        <v>601</v>
      </c>
      <c r="H603" s="58">
        <v>-1.4720986821009912</v>
      </c>
      <c r="I603" s="58">
        <v>1.8285851907148996</v>
      </c>
      <c r="J603" s="58">
        <v>0.75995354305380924</v>
      </c>
      <c r="K603" s="59">
        <v>0.2968491061248073</v>
      </c>
      <c r="L603" s="60">
        <f t="array" ref="L603:O603">TRANSPOSE(MMULT(Option!$B$25:$E$28, TRANSPOSE(H603:K603)))</f>
        <v>-1.4720986821009912</v>
      </c>
      <c r="M603" s="60">
        <v>1.0870865373848611</v>
      </c>
      <c r="N603" s="60">
        <v>0.55747137637444344</v>
      </c>
      <c r="O603" s="60">
        <v>0.29253066096464708</v>
      </c>
      <c r="P603" s="56" t="str">
        <f t="shared" si="728"/>
        <v>121/1</v>
      </c>
      <c r="R603" s="80">
        <v>151</v>
      </c>
      <c r="S603" s="3" t="s">
        <v>28</v>
      </c>
      <c r="T603" s="60">
        <f t="array" aca="1" ref="T603:T606" ca="1">TRANSPOSE(OFFSET($L$3, MATCH($R603 &amp; "/" &amp; T$2, $P$3:$P$5002, 0) - 1, 0, 1, $E$1))</f>
        <v>0.26299078255272434</v>
      </c>
      <c r="U603" s="60">
        <f t="array" aca="1" ref="U603:U606" ca="1">TRANSPOSE(OFFSET($L$3, MATCH($R603 &amp; "/" &amp; U$2, $P$3:$P$5002, 0) - 1, 0, 1, $E$1))</f>
        <v>-1.4063682241336324</v>
      </c>
      <c r="V603" s="60">
        <f t="array" aca="1" ref="V603:V606" ca="1">TRANSPOSE(OFFSET($L$3, MATCH($R603 &amp; "/" &amp; V$2, $P$3:$P$5002, 0) - 1, 0, 1, $E$1))</f>
        <v>-1.2846573537603567</v>
      </c>
      <c r="W603" s="60">
        <f t="array" aca="1" ref="W603:W606" ca="1">TRANSPOSE(OFFSET($L$3, MATCH($R603 &amp; "/" &amp; W$2, $P$3:$P$5002, 0) - 1, 0, 1, $E$1))</f>
        <v>0.29033045352615772</v>
      </c>
      <c r="X603" s="60">
        <f t="array" aca="1" ref="X603:X606" ca="1">TRANSPOSE(OFFSET($L$3, MATCH($R603 &amp; "/" &amp; X$2, $P$3:$P$5002, 0) - 1, 0, 1, $E$1))</f>
        <v>0.78060325718595258</v>
      </c>
      <c r="Y603" s="52">
        <f ca="1">$B$11 * EXP(($E$3 - $C$11^2/2) * Y$2 + $C$11*SQRT(Y$2)*T603)</f>
        <v>108.75171291137109</v>
      </c>
      <c r="Z603" s="52">
        <f ca="1">Y603 * EXP(($E$3 - $C$11^2/2) * (Z$2-Y$2) + $C$11*SQRT(Z$2-Y$2)*U603)</f>
        <v>71.676070957529802</v>
      </c>
      <c r="AA603" s="52">
        <f ca="1">Z603 * EXP(($E$3 - $C$11^2/2) * (AA$2-Z$2) + $C$11*SQRT(AA$2-Z$2)*V603)</f>
        <v>48.997033104303938</v>
      </c>
      <c r="AB603" s="52">
        <f ca="1">AA603 * EXP(($E$3 - $C$11^2/2) * (AB$2-AA$2) + $C$11*SQRT(AB$2-AA$2)*W603)</f>
        <v>53.723949198433971</v>
      </c>
      <c r="AC603" s="52">
        <f ca="1">AB603 * EXP(($E$3 - $C$11^2/2) * (AC$2-AB$2) + $C$11*SQRT(AC$2-AB$2)*X603)</f>
        <v>68.240611256800108</v>
      </c>
      <c r="AD603" s="47"/>
      <c r="AE603" s="3" t="s">
        <v>69</v>
      </c>
      <c r="AF603" s="20" cm="1">
        <f t="array" aca="1" ref="AF603" ca="1">MIN(Y603:Y606 / $D$11:$D$14)</f>
        <v>0.84193655185753014</v>
      </c>
      <c r="AG603" s="20" cm="1">
        <f t="array" aca="1" ref="AG603" ca="1">MIN(Z603:Z606 / $D$11:$D$14)</f>
        <v>0.65872260060558707</v>
      </c>
      <c r="AH603" s="20" cm="1">
        <f t="array" aca="1" ref="AH603" ca="1">MIN(AA603:AA606 / $D$11:$D$14)</f>
        <v>0.48997033104303939</v>
      </c>
      <c r="AI603" s="20" cm="1">
        <f t="array" aca="1" ref="AI603" ca="1">MIN(AB603:AB606 / $D$11:$D$14)</f>
        <v>0.53723949198433973</v>
      </c>
      <c r="AJ603" s="20" cm="1">
        <f t="array" aca="1" ref="AJ603" ca="1">MIN(AC603:AC606 / $D$11:$D$14)</f>
        <v>0.41873749462317666</v>
      </c>
      <c r="AK603" s="72">
        <f t="array" aca="1" ref="AK603" ca="1">SUMPRODUCT(AF604:AJ604, EXP(-$E$3*$AF$2:$AJ$2))</f>
        <v>92148.519674651194</v>
      </c>
      <c r="AL603" s="70">
        <f ca="1">MAX(AC604 - $D$11, 0) * EXP(-$E$2*$E$3)</f>
        <v>1.1236968998856161</v>
      </c>
    </row>
    <row r="604" spans="7:38" ht="14.55" customHeight="1" x14ac:dyDescent="0.3">
      <c r="G604" s="3">
        <v>602</v>
      </c>
      <c r="H604" s="58">
        <v>-0.96588079889033274</v>
      </c>
      <c r="I604" s="58">
        <v>0.71604762485014117</v>
      </c>
      <c r="J604" s="58">
        <v>0.50017343626911315</v>
      </c>
      <c r="K604" s="59">
        <v>7.978368772512362E-2</v>
      </c>
      <c r="L604" s="60">
        <f t="array" ref="L604:O604">TRANSPOSE(MMULT(Option!$B$25:$E$28, TRANSPOSE(H604:K604)))</f>
        <v>-0.96588079889033274</v>
      </c>
      <c r="M604" s="60">
        <v>0.26991616885768976</v>
      </c>
      <c r="N604" s="60">
        <v>0.24046032649556764</v>
      </c>
      <c r="O604" s="60">
        <v>-3.2900510242941036E-2</v>
      </c>
      <c r="P604" s="56" t="str">
        <f t="shared" si="728"/>
        <v>121/2</v>
      </c>
      <c r="R604" s="80"/>
      <c r="S604" s="3" t="s">
        <v>29</v>
      </c>
      <c r="T604" s="60">
        <f ca="1"/>
        <v>-0.59016873889172128</v>
      </c>
      <c r="U604" s="60">
        <f ca="1"/>
        <v>-0.83467383777552828</v>
      </c>
      <c r="V604" s="60">
        <f ca="1"/>
        <v>0.40403284096113068</v>
      </c>
      <c r="W604" s="60">
        <f ca="1"/>
        <v>1.4721684506312167</v>
      </c>
      <c r="X604" s="60">
        <f ca="1"/>
        <v>-0.48694053903224072</v>
      </c>
      <c r="Y604" s="52">
        <f ca="1">$B$12 * EXP(($E$3 - $C$12^2/2) * Y$2 + $C$12*SQRT(Y$2)*T604)</f>
        <v>84.193655185753016</v>
      </c>
      <c r="Z604" s="52">
        <f ca="1">Y604 * EXP(($E$3 - $C$12^2/2) * (Z$2-Y$2) + $C$12*SQRT(Z$2-Y$2)*U604)</f>
        <v>65.872260060558702</v>
      </c>
      <c r="AA604" s="52">
        <f ca="1">Z604 * EXP(($E$3 - $C$12^2/2) * (AA$2-Z$2) + $C$12*SQRT(AA$2-Z$2)*V604)</f>
        <v>74.733411303131945</v>
      </c>
      <c r="AB604" s="52">
        <f ca="1">AA604 * EXP(($E$3 - $C$12^2/2) * (AB$2-AA$2) + $C$12*SQRT(AB$2-AA$2)*W604)</f>
        <v>116.8134012410985</v>
      </c>
      <c r="AC604" s="52">
        <f ca="1">AB604 * EXP(($E$3 - $C$12^2/2) * (AC$2-AB$2) + $C$12*SQRT(AC$2-AB$2)*X604)</f>
        <v>101.44285538010635</v>
      </c>
      <c r="AD604" s="47"/>
      <c r="AE604" s="3" t="s">
        <v>47</v>
      </c>
      <c r="AF604" s="64">
        <f t="shared" ref="AF604" ca="1" si="759">($B$5*AF606 + (1 + $B$6)*AF605)*$B$2</f>
        <v>15000</v>
      </c>
      <c r="AG604" s="64">
        <f t="shared" ref="AG604" ca="1" si="760">($B$5*AG606 + (1 + $B$6)*AG605)*$B$2</f>
        <v>0</v>
      </c>
      <c r="AH604" s="64">
        <f t="shared" ref="AH604" ca="1" si="761">($B$5*AH606 + (1 + $B$6)*AH605)*$B$2</f>
        <v>0</v>
      </c>
      <c r="AI604" s="64">
        <f t="shared" ref="AI604" ca="1" si="762">($B$5*AI606 + (1 + $B$6)*AI605)*$B$2</f>
        <v>0</v>
      </c>
      <c r="AJ604" s="64" cm="1">
        <f t="array" aca="1" ref="AJ604" ca="1">($B$5*AJ606 + (1 + $B$6)*AJ605 + AND(NOT(AF605:AJ605)))*$B$2</f>
        <v>100000</v>
      </c>
      <c r="AK604" s="73"/>
      <c r="AL604" s="70"/>
    </row>
    <row r="605" spans="7:38" ht="14.55" customHeight="1" x14ac:dyDescent="0.3">
      <c r="G605" s="3">
        <v>603</v>
      </c>
      <c r="H605" s="58">
        <v>-0.54356734238702276</v>
      </c>
      <c r="I605" s="58">
        <v>-0.69071811618316992</v>
      </c>
      <c r="J605" s="58">
        <v>-0.89652369864518278</v>
      </c>
      <c r="K605" s="59">
        <v>-3.3968917545941016E-2</v>
      </c>
      <c r="L605" s="60">
        <f t="array" ref="L605:O605">TRANSPOSE(MMULT(Option!$B$25:$E$28, TRANSPOSE(H605:K605)))</f>
        <v>-0.54356734238702276</v>
      </c>
      <c r="M605" s="60">
        <v>-0.85048054721214472</v>
      </c>
      <c r="N605" s="60">
        <v>-1.185725185645464</v>
      </c>
      <c r="O605" s="60">
        <v>-0.6023721486981255</v>
      </c>
      <c r="P605" s="56" t="str">
        <f t="shared" si="728"/>
        <v>121/3</v>
      </c>
      <c r="R605" s="80"/>
      <c r="S605" s="3" t="s">
        <v>31</v>
      </c>
      <c r="T605" s="60">
        <f ca="1"/>
        <v>-0.32011923275351784</v>
      </c>
      <c r="U605" s="60">
        <f ca="1"/>
        <v>-0.34967249552819718</v>
      </c>
      <c r="V605" s="60">
        <f ca="1"/>
        <v>-1.2243437777202686</v>
      </c>
      <c r="W605" s="60">
        <f ca="1"/>
        <v>0.21108932027576005</v>
      </c>
      <c r="X605" s="60">
        <f ca="1"/>
        <v>-0.64309343868051028</v>
      </c>
      <c r="Y605" s="52">
        <f ca="1">$B$13 * EXP(($E$3 - $C$13^2/2) * Y$2 + $C$13*SQRT(Y$2)*T605)</f>
        <v>91.298505299864871</v>
      </c>
      <c r="Z605" s="52">
        <f ca="1">Y605 * EXP(($E$3 - $C$13^2/2) * (Z$2-Y$2) + $C$13*SQRT(Z$2-Y$2)*U605)</f>
        <v>82.618420777991304</v>
      </c>
      <c r="AA605" s="52">
        <f ca="1">Z605 * EXP(($E$3 - $C$13^2/2) * (AA$2-Z$2) + $C$13*SQRT(AA$2-Z$2)*V605)</f>
        <v>57.508314318145132</v>
      </c>
      <c r="AB605" s="52">
        <f ca="1">AA605 * EXP(($E$3 - $C$13^2/2) * (AB$2-AA$2) + $C$13*SQRT(AB$2-AA$2)*W605)</f>
        <v>61.575023784187159</v>
      </c>
      <c r="AC605" s="52">
        <f ca="1">AB605 * EXP(($E$3 - $C$13^2/2) * (AC$2-AB$2) + $C$13*SQRT(AC$2-AB$2)*X605)</f>
        <v>51.025642407271484</v>
      </c>
      <c r="AD605" s="47"/>
      <c r="AE605" s="3" t="s">
        <v>46</v>
      </c>
      <c r="AF605" s="52" t="b">
        <f t="shared" ref="AF605" ca="1" si="763">AF603 &gt;= $B$4</f>
        <v>0</v>
      </c>
      <c r="AG605" s="52" t="b">
        <f t="array" aca="1" ref="AG605" ca="1">AND(AG603 &gt;= $B$4, NOT(OR($AF605:AF605)))</f>
        <v>0</v>
      </c>
      <c r="AH605" s="52" t="b">
        <f t="array" aca="1" ref="AH605" ca="1">AND(AH603 &gt;= $B$4, NOT(OR($AF605:AG605)))</f>
        <v>0</v>
      </c>
      <c r="AI605" s="52" t="b">
        <f t="array" aca="1" ref="AI605" ca="1">AND(AI603 &gt;= $B$4, NOT(OR($AF605:AH605)))</f>
        <v>0</v>
      </c>
      <c r="AJ605" s="52" t="b">
        <f t="array" aca="1" ref="AJ605" ca="1">AND(AJ603 &gt;= $B$4, NOT(OR($AF605:AI605)))</f>
        <v>0</v>
      </c>
      <c r="AK605" s="73"/>
      <c r="AL605" s="70"/>
    </row>
    <row r="606" spans="7:38" ht="14.55" customHeight="1" x14ac:dyDescent="0.3">
      <c r="G606" s="3">
        <v>604</v>
      </c>
      <c r="H606" s="58">
        <v>-6.3511100347375948E-2</v>
      </c>
      <c r="I606" s="58">
        <v>-0.62285069247524705</v>
      </c>
      <c r="J606" s="58">
        <v>-0.10858964788949364</v>
      </c>
      <c r="K606" s="59">
        <v>-0.11465936413273149</v>
      </c>
      <c r="L606" s="60">
        <f t="array" ref="L606:O606">TRANSPOSE(MMULT(Option!$B$25:$E$28, TRANSPOSE(H606:K606)))</f>
        <v>-6.3511100347375948E-2</v>
      </c>
      <c r="M606" s="60">
        <v>-0.59625652912364668</v>
      </c>
      <c r="N606" s="60">
        <v>-0.28388041775885187</v>
      </c>
      <c r="O606" s="60">
        <v>-0.30788797935820256</v>
      </c>
      <c r="P606" s="56" t="str">
        <f t="shared" si="728"/>
        <v>121/4</v>
      </c>
      <c r="R606" s="80"/>
      <c r="S606" s="3" t="s">
        <v>30</v>
      </c>
      <c r="T606" s="60">
        <f ca="1"/>
        <v>1.0550782671623189</v>
      </c>
      <c r="U606" s="60">
        <f ca="1"/>
        <v>-1.31221644190807</v>
      </c>
      <c r="V606" s="60">
        <f ca="1"/>
        <v>-1.6024954298623069</v>
      </c>
      <c r="W606" s="60">
        <f ca="1"/>
        <v>-5.7386935722044896E-2</v>
      </c>
      <c r="X606" s="60">
        <f ca="1"/>
        <v>-1.0680163259206645</v>
      </c>
      <c r="Y606" s="52">
        <f ca="1">$B$14 * EXP(($E$3 - $C$14^2/2) * Y$2 + $C$14*SQRT(Y$2)*T606)</f>
        <v>137.92273901101325</v>
      </c>
      <c r="Z606" s="52">
        <f ca="1">Y606 * EXP(($E$3 - $C$14^2/2) * (Z$2-Y$2) + $C$14*SQRT(Z$2-Y$2)*U606)</f>
        <v>93.506292506451118</v>
      </c>
      <c r="AA606" s="52">
        <f ca="1">Z606 * EXP(($E$3 - $C$14^2/2) * (AA$2-Z$2) + $C$14*SQRT(AA$2-Z$2)*V606)</f>
        <v>58.106649387920868</v>
      </c>
      <c r="AB606" s="52">
        <f ca="1">AA606 * EXP(($E$3 - $C$14^2/2) * (AB$2-AA$2) + $C$14*SQRT(AB$2-AA$2)*W606)</f>
        <v>57.401131971508697</v>
      </c>
      <c r="AC606" s="52">
        <f ca="1">AB606 * EXP(($E$3 - $C$14^2/2) * (AC$2-AB$2) + $C$14*SQRT(AC$2-AB$2)*X606)</f>
        <v>41.873749462317669</v>
      </c>
      <c r="AD606" s="47"/>
      <c r="AE606" s="3" t="s">
        <v>68</v>
      </c>
      <c r="AF606" s="52" t="b">
        <f ca="1">AND(AF603&gt;$B$3, NOT(OR($AF605:AF605)))</f>
        <v>1</v>
      </c>
      <c r="AG606" s="52" t="b">
        <f ca="1">AND(AG603&gt;$B$3, NOT(OR($AF605:AG605)))</f>
        <v>0</v>
      </c>
      <c r="AH606" s="52" t="b">
        <f ca="1">AND(AH603&gt;$B$3, NOT(OR($AF605:AH605)))</f>
        <v>0</v>
      </c>
      <c r="AI606" s="52" t="b">
        <f ca="1">AND(AI603&gt;$B$3, NOT(OR($AF605:AI605)))</f>
        <v>0</v>
      </c>
      <c r="AJ606" s="52" t="b">
        <f ca="1">AND(AJ603&gt;$B$3, NOT(OR($AF605:AJ605)))</f>
        <v>0</v>
      </c>
      <c r="AK606" s="74"/>
      <c r="AL606" s="70"/>
    </row>
    <row r="607" spans="7:38" ht="14.55" customHeight="1" x14ac:dyDescent="0.3">
      <c r="G607" s="3">
        <v>605</v>
      </c>
      <c r="H607" s="58">
        <v>-0.5421172204930309</v>
      </c>
      <c r="I607" s="58">
        <v>-0.39990587525631854</v>
      </c>
      <c r="J607" s="58">
        <v>0.87925396457926486</v>
      </c>
      <c r="K607" s="59">
        <v>-0.57219586866447059</v>
      </c>
      <c r="L607" s="60">
        <f t="array" ref="L607:O607">TRANSPOSE(MMULT(Option!$B$25:$E$28, TRANSPOSE(H607:K607)))</f>
        <v>-0.5421172204930309</v>
      </c>
      <c r="M607" s="60">
        <v>-0.58336667704114187</v>
      </c>
      <c r="N607" s="60">
        <v>0.45069077948896596</v>
      </c>
      <c r="O607" s="60">
        <v>-0.63995329380203159</v>
      </c>
      <c r="P607" s="56" t="str">
        <f t="shared" si="728"/>
        <v>121/5</v>
      </c>
      <c r="R607" s="80">
        <v>152</v>
      </c>
      <c r="S607" s="3" t="s">
        <v>28</v>
      </c>
      <c r="T607" s="60">
        <f t="array" aca="1" ref="T607:T610" ca="1">TRANSPOSE(OFFSET($L$3, MATCH($R607 &amp; "/" &amp; T$2, $P$3:$P$5002, 0) - 1, 0, 1, $E$1))</f>
        <v>-3.0190091612934977</v>
      </c>
      <c r="U607" s="60">
        <f t="array" aca="1" ref="U607:U610" ca="1">TRANSPOSE(OFFSET($L$3, MATCH($R607 &amp; "/" &amp; U$2, $P$3:$P$5002, 0) - 1, 0, 1, $E$1))</f>
        <v>-0.94657719642423443</v>
      </c>
      <c r="V607" s="60">
        <f t="array" aca="1" ref="V607:V610" ca="1">TRANSPOSE(OFFSET($L$3, MATCH($R607 &amp; "/" &amp; V$2, $P$3:$P$5002, 0) - 1, 0, 1, $E$1))</f>
        <v>0.71071061027467841</v>
      </c>
      <c r="W607" s="60">
        <f t="array" aca="1" ref="W607:W610" ca="1">TRANSPOSE(OFFSET($L$3, MATCH($R607 &amp; "/" &amp; W$2, $P$3:$P$5002, 0) - 1, 0, 1, $E$1))</f>
        <v>-0.87642718550808374</v>
      </c>
      <c r="X607" s="60">
        <f t="array" aca="1" ref="X607:X610" ca="1">TRANSPOSE(OFFSET($L$3, MATCH($R607 &amp; "/" &amp; X$2, $P$3:$P$5002, 0) - 1, 0, 1, $E$1))</f>
        <v>0.6733773841687194</v>
      </c>
      <c r="Y607" s="52">
        <f ca="1">$B$11 * EXP(($E$3 - $C$11^2/2) * Y$2 + $C$11*SQRT(Y$2)*T607)</f>
        <v>40.628404393736375</v>
      </c>
      <c r="Z607" s="52">
        <f ca="1">Y607 * EXP(($E$3 - $C$11^2/2) * (Z$2-Y$2) + $C$11*SQRT(Z$2-Y$2)*U607)</f>
        <v>30.737834153188849</v>
      </c>
      <c r="AA607" s="52">
        <f ca="1">Z607 * EXP(($E$3 - $C$11^2/2) * (AA$2-Z$2) + $C$11*SQRT(AA$2-Z$2)*V607)</f>
        <v>38.233322868411108</v>
      </c>
      <c r="AB607" s="52">
        <f ca="1">AA607 * EXP(($E$3 - $C$11^2/2) * (AB$2-AA$2) + $C$11*SQRT(AB$2-AA$2)*W607)</f>
        <v>29.541005233749171</v>
      </c>
      <c r="AC607" s="52">
        <f ca="1">AB607 * EXP(($E$3 - $C$11^2/2) * (AC$2-AB$2) + $C$11*SQRT(AC$2-AB$2)*X607)</f>
        <v>36.335401768663232</v>
      </c>
      <c r="AD607" s="47"/>
      <c r="AE607" s="3" t="s">
        <v>69</v>
      </c>
      <c r="AF607" s="20" cm="1">
        <f t="array" aca="1" ref="AF607" ca="1">MIN(Y607:Y610 / $D$11:$D$14)</f>
        <v>0.40628404393736373</v>
      </c>
      <c r="AG607" s="20" cm="1">
        <f t="array" aca="1" ref="AG607" ca="1">MIN(Z607:Z610 / $D$11:$D$14)</f>
        <v>0.30737834153188848</v>
      </c>
      <c r="AH607" s="20" cm="1">
        <f t="array" aca="1" ref="AH607" ca="1">MIN(AA607:AA610 / $D$11:$D$14)</f>
        <v>0.18777323497293388</v>
      </c>
      <c r="AI607" s="20" cm="1">
        <f t="array" aca="1" ref="AI607" ca="1">MIN(AB607:AB610 / $D$11:$D$14)</f>
        <v>0.20385219776907268</v>
      </c>
      <c r="AJ607" s="20" cm="1">
        <f t="array" aca="1" ref="AJ607" ca="1">MIN(AC607:AC610 / $D$11:$D$14)</f>
        <v>0.17279529012299613</v>
      </c>
      <c r="AK607" s="72">
        <f t="array" aca="1" ref="AK607" ca="1">SUMPRODUCT(AF608:AJ608, EXP(-$E$3*$AF$2:$AJ$2))</f>
        <v>77880.078307140488</v>
      </c>
      <c r="AL607" s="70">
        <f ca="1">MAX(AC608 - $D$11, 0) * EXP(-$E$2*$E$3)</f>
        <v>0</v>
      </c>
    </row>
    <row r="608" spans="7:38" ht="14.55" customHeight="1" x14ac:dyDescent="0.3">
      <c r="G608" s="3">
        <v>606</v>
      </c>
      <c r="H608" s="58">
        <v>-0.26110096514661418</v>
      </c>
      <c r="I608" s="58">
        <v>1.5591002221919341</v>
      </c>
      <c r="J608" s="58">
        <v>8.8643181121988296E-2</v>
      </c>
      <c r="K608" s="59">
        <v>-0.52666090516415598</v>
      </c>
      <c r="L608" s="60">
        <f t="array" ref="L608:O608">TRANSPOSE(MMULT(Option!$B$25:$E$28, TRANSPOSE(H608:K608)))</f>
        <v>-0.26110096514661418</v>
      </c>
      <c r="M608" s="60">
        <v>1.3244985707847559</v>
      </c>
      <c r="N608" s="60">
        <v>0.38168408555618788</v>
      </c>
      <c r="O608" s="60">
        <v>-0.12987618975174114</v>
      </c>
      <c r="P608" s="56" t="str">
        <f t="shared" si="728"/>
        <v>122/1</v>
      </c>
      <c r="R608" s="80"/>
      <c r="S608" s="3" t="s">
        <v>29</v>
      </c>
      <c r="T608" s="60">
        <f ca="1"/>
        <v>-1.9520597784347782</v>
      </c>
      <c r="U608" s="60">
        <f ca="1"/>
        <v>-1.5814732727195699</v>
      </c>
      <c r="V608" s="60">
        <f ca="1"/>
        <v>-2.0915344193313543</v>
      </c>
      <c r="W608" s="60">
        <f ca="1"/>
        <v>0.25720057558651965</v>
      </c>
      <c r="X608" s="60">
        <f ca="1"/>
        <v>-0.5676253691551536</v>
      </c>
      <c r="Y608" s="52">
        <f ca="1">$B$12 * EXP(($E$3 - $C$12^2/2) * Y$2 + $C$12*SQRT(Y$2)*T608)</f>
        <v>55.955249346536498</v>
      </c>
      <c r="Z608" s="52">
        <f ca="1">Y608 * EXP(($E$3 - $C$12^2/2) * (Z$2-Y$2) + $C$12*SQRT(Z$2-Y$2)*U608)</f>
        <v>34.991678309783161</v>
      </c>
      <c r="AA608" s="52">
        <f ca="1">Z608 * EXP(($E$3 - $C$12^2/2) * (AA$2-Z$2) + $C$12*SQRT(AA$2-Z$2)*V608)</f>
        <v>18.777323497293388</v>
      </c>
      <c r="AB608" s="52">
        <f ca="1">AA608 * EXP(($E$3 - $C$12^2/2) * (AB$2-AA$2) + $C$12*SQRT(AB$2-AA$2)*W608)</f>
        <v>20.385219776907267</v>
      </c>
      <c r="AC608" s="52">
        <f ca="1">AB608 * EXP(($E$3 - $C$12^2/2) * (AC$2-AB$2) + $C$12*SQRT(AC$2-AB$2)*X608)</f>
        <v>17.279529012299612</v>
      </c>
      <c r="AD608" s="47"/>
      <c r="AE608" s="3" t="s">
        <v>47</v>
      </c>
      <c r="AF608" s="64">
        <f t="shared" ref="AF608" ca="1" si="764">($B$5*AF610 + (1 + $B$6)*AF609)*$B$2</f>
        <v>0</v>
      </c>
      <c r="AG608" s="64">
        <f t="shared" ref="AG608" ca="1" si="765">($B$5*AG610 + (1 + $B$6)*AG609)*$B$2</f>
        <v>0</v>
      </c>
      <c r="AH608" s="64">
        <f t="shared" ref="AH608" ca="1" si="766">($B$5*AH610 + (1 + $B$6)*AH609)*$B$2</f>
        <v>0</v>
      </c>
      <c r="AI608" s="64">
        <f t="shared" ref="AI608" ca="1" si="767">($B$5*AI610 + (1 + $B$6)*AI609)*$B$2</f>
        <v>0</v>
      </c>
      <c r="AJ608" s="64" cm="1">
        <f t="array" aca="1" ref="AJ608" ca="1">($B$5*AJ610 + (1 + $B$6)*AJ609 + AND(NOT(AF609:AJ609)))*$B$2</f>
        <v>100000</v>
      </c>
      <c r="AK608" s="73"/>
      <c r="AL608" s="70"/>
    </row>
    <row r="609" spans="7:38" ht="14.55" customHeight="1" x14ac:dyDescent="0.3">
      <c r="G609" s="3">
        <v>607</v>
      </c>
      <c r="H609" s="58">
        <v>-0.29166403885889919</v>
      </c>
      <c r="I609" s="58">
        <v>-0.1185735034713377</v>
      </c>
      <c r="J609" s="58">
        <v>-0.17946125372395724</v>
      </c>
      <c r="K609" s="59">
        <v>-2.1862605828754447</v>
      </c>
      <c r="L609" s="60">
        <f t="array" ref="L609:O609">TRANSPOSE(MMULT(Option!$B$25:$E$28, TRANSPOSE(H609:K609)))</f>
        <v>-0.29166403885889919</v>
      </c>
      <c r="M609" s="60">
        <v>-0.22534002655826249</v>
      </c>
      <c r="N609" s="60">
        <v>-0.30533807280262681</v>
      </c>
      <c r="O609" s="60">
        <v>-2.0549444083557136</v>
      </c>
      <c r="P609" s="56" t="str">
        <f t="shared" si="728"/>
        <v>122/2</v>
      </c>
      <c r="R609" s="80"/>
      <c r="S609" s="3" t="s">
        <v>31</v>
      </c>
      <c r="T609" s="60">
        <f ca="1"/>
        <v>-0.79906053774621266</v>
      </c>
      <c r="U609" s="60">
        <f ca="1"/>
        <v>0.13779191272421731</v>
      </c>
      <c r="V609" s="60">
        <f ca="1"/>
        <v>-1.3199882160317393</v>
      </c>
      <c r="W609" s="60">
        <f ca="1"/>
        <v>-0.44649296814958117</v>
      </c>
      <c r="X609" s="60">
        <f ca="1"/>
        <v>-1.6577054214853828</v>
      </c>
      <c r="Y609" s="52">
        <f ca="1">$B$13 * EXP(($E$3 - $C$13^2/2) * Y$2 + $C$13*SQRT(Y$2)*T609)</f>
        <v>79.079369447205949</v>
      </c>
      <c r="Z609" s="52">
        <f ca="1">Y609 * EXP(($E$3 - $C$13^2/2) * (Z$2-Y$2) + $C$13*SQRT(Z$2-Y$2)*U609)</f>
        <v>82.829940683082683</v>
      </c>
      <c r="AA609" s="52">
        <f ca="1">Z609 * EXP(($E$3 - $C$13^2/2) * (AA$2-Z$2) + $C$13*SQRT(AA$2-Z$2)*V609)</f>
        <v>56.024726261677273</v>
      </c>
      <c r="AB609" s="52">
        <f ca="1">AA609 * EXP(($E$3 - $C$13^2/2) * (AB$2-AA$2) + $C$13*SQRT(AB$2-AA$2)*W609)</f>
        <v>49.246841974997494</v>
      </c>
      <c r="AC609" s="52">
        <f ca="1">AB609 * EXP(($E$3 - $C$13^2/2) * (AC$2-AB$2) + $C$13*SQRT(AC$2-AB$2)*X609)</f>
        <v>30.100254196375573</v>
      </c>
      <c r="AD609" s="47"/>
      <c r="AE609" s="3" t="s">
        <v>46</v>
      </c>
      <c r="AF609" s="52" t="b">
        <f t="shared" ref="AF609" ca="1" si="768">AF607 &gt;= $B$4</f>
        <v>0</v>
      </c>
      <c r="AG609" s="52" t="b">
        <f t="array" aca="1" ref="AG609" ca="1">AND(AG607 &gt;= $B$4, NOT(OR($AF609:AF609)))</f>
        <v>0</v>
      </c>
      <c r="AH609" s="52" t="b">
        <f t="array" aca="1" ref="AH609" ca="1">AND(AH607 &gt;= $B$4, NOT(OR($AF609:AG609)))</f>
        <v>0</v>
      </c>
      <c r="AI609" s="52" t="b">
        <f t="array" aca="1" ref="AI609" ca="1">AND(AI607 &gt;= $B$4, NOT(OR($AF609:AH609)))</f>
        <v>0</v>
      </c>
      <c r="AJ609" s="52" t="b">
        <f t="array" aca="1" ref="AJ609" ca="1">AND(AJ607 &gt;= $B$4, NOT(OR($AF609:AI609)))</f>
        <v>0</v>
      </c>
      <c r="AK609" s="73"/>
      <c r="AL609" s="70"/>
    </row>
    <row r="610" spans="7:38" ht="14.55" customHeight="1" x14ac:dyDescent="0.3">
      <c r="G610" s="3">
        <v>608</v>
      </c>
      <c r="H610" s="58">
        <v>-2.0739883442249747</v>
      </c>
      <c r="I610" s="58">
        <v>-1.344868784068288</v>
      </c>
      <c r="J610" s="58">
        <v>-0.73175042393319811</v>
      </c>
      <c r="K610" s="59">
        <v>0.29865904895531642</v>
      </c>
      <c r="L610" s="60">
        <f t="array" ref="L610:O610">TRANSPOSE(MMULT(Option!$B$25:$E$28, TRANSPOSE(H610:K610)))</f>
        <v>-2.0739883442249747</v>
      </c>
      <c r="M610" s="60">
        <v>-2.06218793824522</v>
      </c>
      <c r="N610" s="60">
        <v>-1.8244684150212167</v>
      </c>
      <c r="O610" s="60">
        <v>-1.0688313808500487</v>
      </c>
      <c r="P610" s="56" t="str">
        <f t="shared" si="728"/>
        <v>122/3</v>
      </c>
      <c r="R610" s="80"/>
      <c r="S610" s="3" t="s">
        <v>30</v>
      </c>
      <c r="T610" s="60">
        <f ca="1"/>
        <v>-2.0079288719997161</v>
      </c>
      <c r="U610" s="60">
        <f ca="1"/>
        <v>9.659190104432247E-2</v>
      </c>
      <c r="V610" s="60">
        <f ca="1"/>
        <v>-1.4562549353658136</v>
      </c>
      <c r="W610" s="60">
        <f ca="1"/>
        <v>-0.17093685204810244</v>
      </c>
      <c r="X610" s="60">
        <f ca="1"/>
        <v>-0.12765842787630538</v>
      </c>
      <c r="Y610" s="52">
        <f ca="1">$B$14 * EXP(($E$3 - $C$14^2/2) * Y$2 + $C$14*SQRT(Y$2)*T610)</f>
        <v>55.025214431503024</v>
      </c>
      <c r="Z610" s="52">
        <f ca="1">Y610 * EXP(($E$3 - $C$14^2/2) * (Z$2-Y$2) + $C$14*SQRT(Z$2-Y$2)*U610)</f>
        <v>56.926962964482826</v>
      </c>
      <c r="AA610" s="52">
        <f ca="1">Z610 * EXP(($E$3 - $C$14^2/2) * (AA$2-Z$2) + $C$14*SQRT(AA$2-Z$2)*V610)</f>
        <v>36.9620833947995</v>
      </c>
      <c r="AB610" s="52">
        <f ca="1">AA610 * EXP(($E$3 - $C$14^2/2) * (AB$2-AA$2) + $C$14*SQRT(AB$2-AA$2)*W610)</f>
        <v>35.290420687190782</v>
      </c>
      <c r="AC610" s="52">
        <f ca="1">AB610 * EXP(($E$3 - $C$14^2/2) * (AC$2-AB$2) + $C$14*SQRT(AC$2-AB$2)*X610)</f>
        <v>34.134685250950625</v>
      </c>
      <c r="AD610" s="47"/>
      <c r="AE610" s="3" t="s">
        <v>68</v>
      </c>
      <c r="AF610" s="52" t="b">
        <f ca="1">AND(AF607&gt;$B$3, NOT(OR($AF609:AF609)))</f>
        <v>0</v>
      </c>
      <c r="AG610" s="52" t="b">
        <f ca="1">AND(AG607&gt;$B$3, NOT(OR($AF609:AG609)))</f>
        <v>0</v>
      </c>
      <c r="AH610" s="52" t="b">
        <f ca="1">AND(AH607&gt;$B$3, NOT(OR($AF609:AH609)))</f>
        <v>0</v>
      </c>
      <c r="AI610" s="52" t="b">
        <f ca="1">AND(AI607&gt;$B$3, NOT(OR($AF609:AI609)))</f>
        <v>0</v>
      </c>
      <c r="AJ610" s="52" t="b">
        <f ca="1">AND(AJ607&gt;$B$3, NOT(OR($AF609:AJ609)))</f>
        <v>0</v>
      </c>
      <c r="AK610" s="74"/>
      <c r="AL610" s="70"/>
    </row>
    <row r="611" spans="7:38" ht="14.55" customHeight="1" x14ac:dyDescent="0.3">
      <c r="G611" s="3">
        <v>609</v>
      </c>
      <c r="H611" s="58">
        <v>2.6115995044111402E-2</v>
      </c>
      <c r="I611" s="58">
        <v>-0.3384968654688113</v>
      </c>
      <c r="J611" s="58">
        <v>-0.46237982799456595</v>
      </c>
      <c r="K611" s="59">
        <v>0.38857810939177534</v>
      </c>
      <c r="L611" s="60">
        <f t="array" ref="L611:O611">TRANSPOSE(MMULT(Option!$B$25:$E$28, TRANSPOSE(H611:K611)))</f>
        <v>2.6115995044111402E-2</v>
      </c>
      <c r="M611" s="60">
        <v>-0.29979110368557771</v>
      </c>
      <c r="N611" s="60">
        <v>-0.48430574526612052</v>
      </c>
      <c r="O611" s="60">
        <v>0.16431822291711412</v>
      </c>
      <c r="P611" s="56" t="str">
        <f t="shared" si="728"/>
        <v>122/4</v>
      </c>
      <c r="R611" s="80">
        <v>153</v>
      </c>
      <c r="S611" s="3" t="s">
        <v>28</v>
      </c>
      <c r="T611" s="60">
        <f t="array" aca="1" ref="T611:T614" ca="1">TRANSPOSE(OFFSET($L$3, MATCH($R611 &amp; "/" &amp; T$2, $P$3:$P$5002, 0) - 1, 0, 1, $E$1))</f>
        <v>-0.23824877485633444</v>
      </c>
      <c r="U611" s="60">
        <f t="array" aca="1" ref="U611:U614" ca="1">TRANSPOSE(OFFSET($L$3, MATCH($R611 &amp; "/" &amp; U$2, $P$3:$P$5002, 0) - 1, 0, 1, $E$1))</f>
        <v>0.39242062446558579</v>
      </c>
      <c r="V611" s="60">
        <f t="array" aca="1" ref="V611:V614" ca="1">TRANSPOSE(OFFSET($L$3, MATCH($R611 &amp; "/" &amp; V$2, $P$3:$P$5002, 0) - 1, 0, 1, $E$1))</f>
        <v>1.0101951186687113</v>
      </c>
      <c r="W611" s="60">
        <f t="array" aca="1" ref="W611:W614" ca="1">TRANSPOSE(OFFSET($L$3, MATCH($R611 &amp; "/" &amp; W$2, $P$3:$P$5002, 0) - 1, 0, 1, $E$1))</f>
        <v>0.75038168546207196</v>
      </c>
      <c r="X611" s="60">
        <f t="array" aca="1" ref="X611:X614" ca="1">TRANSPOSE(OFFSET($L$3, MATCH($R611 &amp; "/" &amp; X$2, $P$3:$P$5002, 0) - 1, 0, 1, $E$1))</f>
        <v>1.135230481911645</v>
      </c>
      <c r="Y611" s="52">
        <f ca="1">$B$11 * EXP(($E$3 - $C$11^2/2) * Y$2 + $C$11*SQRT(Y$2)*T611)</f>
        <v>93.568665162673341</v>
      </c>
      <c r="Z611" s="52">
        <f ca="1">Y611 * EXP(($E$3 - $C$11^2/2) * (Z$2-Y$2) + $C$11*SQRT(Z$2-Y$2)*U611)</f>
        <v>105.78637610630894</v>
      </c>
      <c r="AA611" s="52">
        <f ca="1">Z611 * EXP(($E$3 - $C$11^2/2) * (AA$2-Z$2) + $C$11*SQRT(AA$2-Z$2)*V611)</f>
        <v>143.95205265717865</v>
      </c>
      <c r="AB611" s="52">
        <f ca="1">AA611 * EXP(($E$3 - $C$11^2/2) * (AB$2-AA$2) + $C$11*SQRT(AB$2-AA$2)*W611)</f>
        <v>181.19880200038182</v>
      </c>
      <c r="AC611" s="52">
        <f ca="1">AB611 * EXP(($E$3 - $C$11^2/2) * (AC$2-AB$2) + $C$11*SQRT(AC$2-AB$2)*X611)</f>
        <v>255.99653946762174</v>
      </c>
      <c r="AD611" s="47"/>
      <c r="AE611" s="3" t="s">
        <v>69</v>
      </c>
      <c r="AF611" s="20" cm="1">
        <f t="array" aca="1" ref="AF611" ca="1">MIN(Y611:Y614 / $D$11:$D$14)</f>
        <v>0.77318209003990546</v>
      </c>
      <c r="AG611" s="20" cm="1">
        <f t="array" aca="1" ref="AG611" ca="1">MIN(Z611:Z614 / $D$11:$D$14)</f>
        <v>0.81174295519060946</v>
      </c>
      <c r="AH611" s="20" cm="1">
        <f t="array" aca="1" ref="AH611" ca="1">MIN(AA611:AA614 / $D$11:$D$14)</f>
        <v>1.0114599059792482</v>
      </c>
      <c r="AI611" s="20" cm="1">
        <f t="array" aca="1" ref="AI611" ca="1">MIN(AB611:AB614 / $D$11:$D$14)</f>
        <v>0.62692476609104053</v>
      </c>
      <c r="AJ611" s="20" cm="1">
        <f t="array" aca="1" ref="AJ611" ca="1">MIN(AC611:AC614 / $D$11:$D$14)</f>
        <v>0.76535786990304744</v>
      </c>
      <c r="AK611" s="72">
        <f t="array" aca="1" ref="AK611" ca="1">SUMPRODUCT(AF612:AJ612, EXP(-$E$3*$AF$2:$AJ$2))</f>
        <v>104363.25922405574</v>
      </c>
      <c r="AL611" s="70">
        <f ca="1">MAX(AC612 - $D$11, 0) * EXP(-$E$2*$E$3)</f>
        <v>0</v>
      </c>
    </row>
    <row r="612" spans="7:38" ht="14.55" customHeight="1" x14ac:dyDescent="0.3">
      <c r="G612" s="3">
        <v>610</v>
      </c>
      <c r="H612" s="58">
        <v>-0.36255516411740524</v>
      </c>
      <c r="I612" s="58">
        <v>0.35307127053933696</v>
      </c>
      <c r="J612" s="58">
        <v>-1.616512635509066</v>
      </c>
      <c r="K612" s="59">
        <v>1.8162801202520478</v>
      </c>
      <c r="L612" s="60">
        <f t="array" ref="L612:O612">TRANSPOSE(MMULT(Option!$B$25:$E$28, TRANSPOSE(H612:K612)))</f>
        <v>-0.36255516411740524</v>
      </c>
      <c r="M612" s="60">
        <v>0.17857309894518661</v>
      </c>
      <c r="N612" s="60">
        <v>-1.4723656233588904</v>
      </c>
      <c r="O612" s="60">
        <v>1.1872921073915372</v>
      </c>
      <c r="P612" s="56" t="str">
        <f t="shared" si="728"/>
        <v>122/5</v>
      </c>
      <c r="R612" s="80"/>
      <c r="S612" s="3" t="s">
        <v>29</v>
      </c>
      <c r="T612" s="60">
        <f ca="1"/>
        <v>-9.6872673271109558E-2</v>
      </c>
      <c r="U612" s="60">
        <f ca="1"/>
        <v>1.4629732588256135</v>
      </c>
      <c r="V612" s="60">
        <f ca="1"/>
        <v>-1.3781181233598809</v>
      </c>
      <c r="W612" s="60">
        <f ca="1"/>
        <v>-1.6110782483081174</v>
      </c>
      <c r="X612" s="60">
        <f ca="1"/>
        <v>0.64838995029065982</v>
      </c>
      <c r="Y612" s="52">
        <f ca="1">$B$12 * EXP(($E$3 - $C$12^2/2) * Y$2 + $C$12*SQRT(Y$2)*T612)</f>
        <v>97.622537523111518</v>
      </c>
      <c r="Z612" s="52">
        <f ca="1">Y612 * EXP(($E$3 - $C$12^2/2) * (Z$2-Y$2) + $C$12*SQRT(Z$2-Y$2)*U612)</f>
        <v>152.17031114572865</v>
      </c>
      <c r="AA612" s="52">
        <f ca="1">Z612 * EXP(($E$3 - $C$12^2/2) * (AA$2-Z$2) + $C$12*SQRT(AA$2-Z$2)*V612)</f>
        <v>101.14599059792481</v>
      </c>
      <c r="AB612" s="52">
        <f ca="1">AA612 * EXP(($E$3 - $C$12^2/2) * (AB$2-AA$2) + $C$12*SQRT(AB$2-AA$2)*W612)</f>
        <v>62.692476609104055</v>
      </c>
      <c r="AC612" s="52">
        <f ca="1">AB612 * EXP(($E$3 - $C$12^2/2) * (AC$2-AB$2) + $C$12*SQRT(AC$2-AB$2)*X612)</f>
        <v>76.535786990304743</v>
      </c>
      <c r="AD612" s="47"/>
      <c r="AE612" s="3" t="s">
        <v>47</v>
      </c>
      <c r="AF612" s="64">
        <f t="shared" ref="AF612" ca="1" si="769">($B$5*AF614 + (1 + $B$6)*AF613)*$B$2</f>
        <v>0</v>
      </c>
      <c r="AG612" s="64">
        <f t="shared" ref="AG612" ca="1" si="770">($B$5*AG614 + (1 + $B$6)*AG613)*$B$2</f>
        <v>15000</v>
      </c>
      <c r="AH612" s="64">
        <f t="shared" ref="AH612" ca="1" si="771">($B$5*AH614 + (1 + $B$6)*AH613)*$B$2</f>
        <v>15000</v>
      </c>
      <c r="AI612" s="64">
        <f t="shared" ref="AI612" ca="1" si="772">($B$5*AI614 + (1 + $B$6)*AI613)*$B$2</f>
        <v>0</v>
      </c>
      <c r="AJ612" s="64" cm="1">
        <f t="array" aca="1" ref="AJ612" ca="1">($B$5*AJ614 + (1 + $B$6)*AJ613 + AND(NOT(AF613:AJ613)))*$B$2</f>
        <v>100000</v>
      </c>
      <c r="AK612" s="73"/>
      <c r="AL612" s="70"/>
    </row>
    <row r="613" spans="7:38" ht="14.55" customHeight="1" x14ac:dyDescent="0.3">
      <c r="G613" s="3">
        <v>611</v>
      </c>
      <c r="H613" s="58">
        <v>0.66882913434018421</v>
      </c>
      <c r="I613" s="58">
        <v>-0.66175001846179515</v>
      </c>
      <c r="J613" s="58">
        <v>-2.4871596915760903</v>
      </c>
      <c r="K613" s="59">
        <v>0.79605975553398023</v>
      </c>
      <c r="L613" s="60">
        <f t="array" ref="L613:O613">TRANSPOSE(MMULT(Option!$B$25:$E$28, TRANSPOSE(H613:K613)))</f>
        <v>0.66882913434018421</v>
      </c>
      <c r="M613" s="60">
        <v>-0.33897225641184647</v>
      </c>
      <c r="N613" s="60">
        <v>-2.090252569734143</v>
      </c>
      <c r="O613" s="60">
        <v>0.29050580446643992</v>
      </c>
      <c r="P613" s="56" t="str">
        <f t="shared" si="728"/>
        <v>123/1</v>
      </c>
      <c r="R613" s="80"/>
      <c r="S613" s="3" t="s">
        <v>31</v>
      </c>
      <c r="T613" s="60">
        <f ca="1"/>
        <v>-0.21609052551662844</v>
      </c>
      <c r="U613" s="60">
        <f ca="1"/>
        <v>-0.51248129642483897</v>
      </c>
      <c r="V613" s="60">
        <f ca="1"/>
        <v>1.4870639409065602</v>
      </c>
      <c r="W613" s="60">
        <f ca="1"/>
        <v>1.5024328166995087</v>
      </c>
      <c r="X613" s="60">
        <f ca="1"/>
        <v>0.75434240062724933</v>
      </c>
      <c r="Y613" s="52">
        <f ca="1">$B$13 * EXP(($E$3 - $C$13^2/2) * Y$2 + $C$13*SQRT(Y$2)*T613)</f>
        <v>94.192732444285369</v>
      </c>
      <c r="Z613" s="52">
        <f ca="1">Y613 * EXP(($E$3 - $C$13^2/2) * (Z$2-Y$2) + $C$13*SQRT(Z$2-Y$2)*U613)</f>
        <v>81.174295519060948</v>
      </c>
      <c r="AA613" s="52">
        <f ca="1">Z613 * EXP(($E$3 - $C$13^2/2) * (AA$2-Z$2) + $C$13*SQRT(AA$2-Z$2)*V613)</f>
        <v>127.44919590206939</v>
      </c>
      <c r="AB613" s="52">
        <f ca="1">AA613 * EXP(($E$3 - $C$13^2/2) * (AB$2-AA$2) + $C$13*SQRT(AB$2-AA$2)*W613)</f>
        <v>201.02869653259768</v>
      </c>
      <c r="AC613" s="52">
        <f ca="1">AB613 * EXP(($E$3 - $C$13^2/2) * (AC$2-AB$2) + $C$13*SQRT(AC$2-AB$2)*X613)</f>
        <v>253.34454162132764</v>
      </c>
      <c r="AD613" s="47"/>
      <c r="AE613" s="3" t="s">
        <v>46</v>
      </c>
      <c r="AF613" s="52" t="b">
        <f t="shared" ref="AF613" ca="1" si="773">AF611 &gt;= $B$4</f>
        <v>0</v>
      </c>
      <c r="AG613" s="52" t="b">
        <f t="array" aca="1" ref="AG613" ca="1">AND(AG611 &gt;= $B$4, NOT(OR($AF613:AF613)))</f>
        <v>0</v>
      </c>
      <c r="AH613" s="52" t="b">
        <f t="array" aca="1" ref="AH613" ca="1">AND(AH611 &gt;= $B$4, NOT(OR($AF613:AG613)))</f>
        <v>0</v>
      </c>
      <c r="AI613" s="52" t="b">
        <f t="array" aca="1" ref="AI613" ca="1">AND(AI611 &gt;= $B$4, NOT(OR($AF613:AH613)))</f>
        <v>0</v>
      </c>
      <c r="AJ613" s="52" t="b">
        <f t="array" aca="1" ref="AJ613" ca="1">AND(AJ611 &gt;= $B$4, NOT(OR($AF613:AI613)))</f>
        <v>0</v>
      </c>
      <c r="AK613" s="73"/>
      <c r="AL613" s="70"/>
    </row>
    <row r="614" spans="7:38" ht="14.55" customHeight="1" x14ac:dyDescent="0.3">
      <c r="G614" s="3">
        <v>612</v>
      </c>
      <c r="H614" s="58">
        <v>-0.40688317033353238</v>
      </c>
      <c r="I614" s="58">
        <v>1.6057601369746104</v>
      </c>
      <c r="J614" s="58">
        <v>-4.3167147888024712E-2</v>
      </c>
      <c r="K614" s="59">
        <v>-6.6421002480218219E-2</v>
      </c>
      <c r="L614" s="60">
        <f t="array" ref="L614:O614">TRANSPOSE(MMULT(Option!$B$25:$E$28, TRANSPOSE(H614:K614)))</f>
        <v>-0.40688317033353238</v>
      </c>
      <c r="M614" s="60">
        <v>1.3089502069923491</v>
      </c>
      <c r="N614" s="60">
        <v>0.21981929854976306</v>
      </c>
      <c r="O614" s="60">
        <v>0.19242852615969572</v>
      </c>
      <c r="P614" s="56" t="str">
        <f t="shared" si="728"/>
        <v>123/2</v>
      </c>
      <c r="R614" s="80"/>
      <c r="S614" s="3" t="s">
        <v>30</v>
      </c>
      <c r="T614" s="60">
        <f ca="1"/>
        <v>-0.8741356511369609</v>
      </c>
      <c r="U614" s="60">
        <f ca="1"/>
        <v>1.4206947631445326</v>
      </c>
      <c r="V614" s="60">
        <f ca="1"/>
        <v>0.86154451584941594</v>
      </c>
      <c r="W614" s="60">
        <f ca="1"/>
        <v>-1.3126848945936183</v>
      </c>
      <c r="X614" s="60">
        <f ca="1"/>
        <v>1.3551787271862463</v>
      </c>
      <c r="Y614" s="52">
        <f ca="1">$B$14 * EXP(($E$3 - $C$14^2/2) * Y$2 + $C$14*SQRT(Y$2)*T614)</f>
        <v>77.318209003990546</v>
      </c>
      <c r="Z614" s="52">
        <f ca="1">Y614 * EXP(($E$3 - $C$14^2/2) * (Z$2-Y$2) + $C$14*SQRT(Z$2-Y$2)*U614)</f>
        <v>119.0017167633646</v>
      </c>
      <c r="AA614" s="52">
        <f ca="1">Z614 * EXP(($E$3 - $C$14^2/2) * (AA$2-Z$2) + $C$14*SQRT(AA$2-Z$2)*V614)</f>
        <v>154.8723569871145</v>
      </c>
      <c r="AB614" s="52">
        <f ca="1">AA614 * EXP(($E$3 - $C$14^2/2) * (AB$2-AA$2) + $C$14*SQRT(AB$2-AA$2)*W614)</f>
        <v>104.98272428135435</v>
      </c>
      <c r="AC614" s="52">
        <f ca="1">AB614 * EXP(($E$3 - $C$14^2/2) * (AC$2-AB$2) + $C$14*SQRT(AC$2-AB$2)*X614)</f>
        <v>158.43579369078174</v>
      </c>
      <c r="AD614" s="47"/>
      <c r="AE614" s="3" t="s">
        <v>68</v>
      </c>
      <c r="AF614" s="52" t="b">
        <f ca="1">AND(AF611&gt;$B$3, NOT(OR($AF613:AF613)))</f>
        <v>0</v>
      </c>
      <c r="AG614" s="52" t="b">
        <f ca="1">AND(AG611&gt;$B$3, NOT(OR($AF613:AG613)))</f>
        <v>1</v>
      </c>
      <c r="AH614" s="52" t="b">
        <f ca="1">AND(AH611&gt;$B$3, NOT(OR($AF613:AH613)))</f>
        <v>1</v>
      </c>
      <c r="AI614" s="52" t="b">
        <f ca="1">AND(AI611&gt;$B$3, NOT(OR($AF613:AI613)))</f>
        <v>0</v>
      </c>
      <c r="AJ614" s="52" t="b">
        <f ca="1">AND(AJ611&gt;$B$3, NOT(OR($AF613:AJ613)))</f>
        <v>0</v>
      </c>
      <c r="AK614" s="74"/>
      <c r="AL614" s="70"/>
    </row>
    <row r="615" spans="7:38" ht="14.55" customHeight="1" x14ac:dyDescent="0.3">
      <c r="G615" s="3">
        <v>613</v>
      </c>
      <c r="H615" s="58">
        <v>-0.39111024972040959</v>
      </c>
      <c r="I615" s="58">
        <v>-0.13236373577300817</v>
      </c>
      <c r="J615" s="58">
        <v>1.6419972243854419</v>
      </c>
      <c r="K615" s="59">
        <v>-0.85580860507257739</v>
      </c>
      <c r="L615" s="60">
        <f t="array" ref="L615:O615">TRANSPOSE(MMULT(Option!$B$25:$E$28, TRANSPOSE(H615:K615)))</f>
        <v>-0.39111024972040959</v>
      </c>
      <c r="M615" s="60">
        <v>-0.27775746757755265</v>
      </c>
      <c r="N615" s="60">
        <v>1.2510776278680056</v>
      </c>
      <c r="O615" s="60">
        <v>-0.60349072487200561</v>
      </c>
      <c r="P615" s="56" t="str">
        <f t="shared" si="728"/>
        <v>123/3</v>
      </c>
      <c r="R615" s="80">
        <v>154</v>
      </c>
      <c r="S615" s="3" t="s">
        <v>28</v>
      </c>
      <c r="T615" s="60">
        <f t="array" aca="1" ref="T615:T618" ca="1">TRANSPOSE(OFFSET($L$3, MATCH($R615 &amp; "/" &amp; T$2, $P$3:$P$5002, 0) - 1, 0, 1, $E$1))</f>
        <v>2.6285013957952099</v>
      </c>
      <c r="U615" s="60">
        <f t="array" aca="1" ref="U615:U618" ca="1">TRANSPOSE(OFFSET($L$3, MATCH($R615 &amp; "/" &amp; U$2, $P$3:$P$5002, 0) - 1, 0, 1, $E$1))</f>
        <v>-0.79939343689956421</v>
      </c>
      <c r="V615" s="60">
        <f t="array" aca="1" ref="V615:V618" ca="1">TRANSPOSE(OFFSET($L$3, MATCH($R615 &amp; "/" &amp; V$2, $P$3:$P$5002, 0) - 1, 0, 1, $E$1))</f>
        <v>0.2749556895960924</v>
      </c>
      <c r="W615" s="60">
        <f t="array" aca="1" ref="W615:W618" ca="1">TRANSPOSE(OFFSET($L$3, MATCH($R615 &amp; "/" &amp; W$2, $P$3:$P$5002, 0) - 1, 0, 1, $E$1))</f>
        <v>0.63100142624983846</v>
      </c>
      <c r="X615" s="60">
        <f t="array" aca="1" ref="X615:X618" ca="1">TRANSPOSE(OFFSET($L$3, MATCH($R615 &amp; "/" &amp; X$2, $P$3:$P$5002, 0) - 1, 0, 1, $E$1))</f>
        <v>-4.4633776834546848E-2</v>
      </c>
      <c r="Y615" s="52">
        <f ca="1">$B$11 * EXP(($E$3 - $C$11^2/2) * Y$2 + $C$11*SQRT(Y$2)*T615)</f>
        <v>221.12333100935123</v>
      </c>
      <c r="Z615" s="52">
        <f ca="1">Y615 * EXP(($E$3 - $C$11^2/2) * (Z$2-Y$2) + $C$11*SQRT(Z$2-Y$2)*U615)</f>
        <v>174.84547321787207</v>
      </c>
      <c r="AA615" s="52">
        <f ca="1">Z615 * EXP(($E$3 - $C$11^2/2) * (AA$2-Z$2) + $C$11*SQRT(AA$2-Z$2)*V615)</f>
        <v>190.83120245735535</v>
      </c>
      <c r="AB615" s="52">
        <f ca="1">AA615 * EXP(($E$3 - $C$11^2/2) * (AB$2-AA$2) + $C$11*SQRT(AB$2-AA$2)*W615)</f>
        <v>231.75706940161785</v>
      </c>
      <c r="AC615" s="52">
        <f ca="1">AB615 * EXP(($E$3 - $C$11^2/2) * (AC$2-AB$2) + $C$11*SQRT(AC$2-AB$2)*X615)</f>
        <v>229.82073118055152</v>
      </c>
      <c r="AD615" s="47"/>
      <c r="AE615" s="3" t="s">
        <v>69</v>
      </c>
      <c r="AF615" s="20" cm="1">
        <f t="array" aca="1" ref="AF615" ca="1">MIN(Y615:Y618 / $D$11:$D$14)</f>
        <v>0.71967292822821971</v>
      </c>
      <c r="AG615" s="20" cm="1">
        <f t="array" aca="1" ref="AG615" ca="1">MIN(Z615:Z618 / $D$11:$D$14)</f>
        <v>1.0504136091787892</v>
      </c>
      <c r="AH615" s="20" cm="1">
        <f t="array" aca="1" ref="AH615" ca="1">MIN(AA615:AA618 / $D$11:$D$14)</f>
        <v>1.0535054920594591</v>
      </c>
      <c r="AI615" s="20" cm="1">
        <f t="array" aca="1" ref="AI615" ca="1">MIN(AB615:AB618 / $D$11:$D$14)</f>
        <v>1.0228211731586994</v>
      </c>
      <c r="AJ615" s="20" cm="1">
        <f t="array" aca="1" ref="AJ615" ca="1">MIN(AC615:AC618 / $D$11:$D$14)</f>
        <v>0.95468837099817949</v>
      </c>
      <c r="AK615" s="72">
        <f t="array" aca="1" ref="AK615" ca="1">SUMPRODUCT(AF616:AJ616, EXP(-$E$3*$AF$2:$AJ$2))</f>
        <v>128326.23226629655</v>
      </c>
      <c r="AL615" s="70">
        <f ca="1">MAX(AC616 - $D$11, 0) * EXP(-$E$2*$E$3)</f>
        <v>0</v>
      </c>
    </row>
    <row r="616" spans="7:38" ht="14.55" customHeight="1" x14ac:dyDescent="0.3">
      <c r="G616" s="3">
        <v>614</v>
      </c>
      <c r="H616" s="58">
        <v>0.29958607959262756</v>
      </c>
      <c r="I616" s="58">
        <v>0.20576017059358542</v>
      </c>
      <c r="J616" s="58">
        <v>-1.2195333770111771</v>
      </c>
      <c r="K616" s="59">
        <v>0.18029331306425217</v>
      </c>
      <c r="L616" s="60">
        <f t="array" ref="L616:O616">TRANSPOSE(MMULT(Option!$B$25:$E$28, TRANSPOSE(H616:K616)))</f>
        <v>0.29958607959262756</v>
      </c>
      <c r="M616" s="60">
        <v>0.30841674318747742</v>
      </c>
      <c r="N616" s="60">
        <v>-0.89741334820665375</v>
      </c>
      <c r="O616" s="60">
        <v>9.0080519151104932E-2</v>
      </c>
      <c r="P616" s="56" t="str">
        <f t="shared" si="728"/>
        <v>123/4</v>
      </c>
      <c r="R616" s="80"/>
      <c r="S616" s="3" t="s">
        <v>29</v>
      </c>
      <c r="T616" s="60">
        <f ca="1"/>
        <v>-1.1131947884398234</v>
      </c>
      <c r="U616" s="60">
        <f ca="1"/>
        <v>1.2438081221381057</v>
      </c>
      <c r="V616" s="60">
        <f ca="1"/>
        <v>-6.8694423511127811E-3</v>
      </c>
      <c r="W616" s="60">
        <f ca="1"/>
        <v>0.25335091798529569</v>
      </c>
      <c r="X616" s="60">
        <f ca="1"/>
        <v>-0.61499582547919829</v>
      </c>
      <c r="Y616" s="52">
        <f ca="1">$B$12 * EXP(($E$3 - $C$12^2/2) * Y$2 + $C$12*SQRT(Y$2)*T616)</f>
        <v>71.967292822821975</v>
      </c>
      <c r="Z616" s="52">
        <f ca="1">Y616 * EXP(($E$3 - $C$12^2/2) * (Z$2-Y$2) + $C$12*SQRT(Z$2-Y$2)*U616)</f>
        <v>105.04136091787892</v>
      </c>
      <c r="AA616" s="52">
        <f ca="1">Z616 * EXP(($E$3 - $C$12^2/2) * (AA$2-Z$2) + $C$12*SQRT(AA$2-Z$2)*V616)</f>
        <v>105.35054920594591</v>
      </c>
      <c r="AB616" s="52">
        <f ca="1">AA616 * EXP(($E$3 - $C$12^2/2) * (AB$2-AA$2) + $C$12*SQRT(AB$2-AA$2)*W616)</f>
        <v>114.23967215412507</v>
      </c>
      <c r="AC616" s="52">
        <f ca="1">AB616 * EXP(($E$3 - $C$12^2/2) * (AC$2-AB$2) + $C$12*SQRT(AC$2-AB$2)*X616)</f>
        <v>95.468837099817947</v>
      </c>
      <c r="AD616" s="47"/>
      <c r="AE616" s="3" t="s">
        <v>47</v>
      </c>
      <c r="AF616" s="64">
        <f t="shared" ref="AF616" ca="1" si="774">($B$5*AF618 + (1 + $B$6)*AF617)*$B$2</f>
        <v>0</v>
      </c>
      <c r="AG616" s="64">
        <f t="shared" ref="AG616" ca="1" si="775">($B$5*AG618 + (1 + $B$6)*AG617)*$B$2</f>
        <v>15000</v>
      </c>
      <c r="AH616" s="64">
        <f t="shared" ref="AH616" ca="1" si="776">($B$5*AH618 + (1 + $B$6)*AH617)*$B$2</f>
        <v>15000</v>
      </c>
      <c r="AI616" s="64">
        <f t="shared" ref="AI616" ca="1" si="777">($B$5*AI618 + (1 + $B$6)*AI617)*$B$2</f>
        <v>15000</v>
      </c>
      <c r="AJ616" s="64" cm="1">
        <f t="array" aca="1" ref="AJ616" ca="1">($B$5*AJ618 + (1 + $B$6)*AJ617 + AND(NOT(AF617:AJ617)))*$B$2</f>
        <v>114999.99999999999</v>
      </c>
      <c r="AK616" s="73"/>
      <c r="AL616" s="70"/>
    </row>
    <row r="617" spans="7:38" ht="14.55" customHeight="1" x14ac:dyDescent="0.3">
      <c r="G617" s="3">
        <v>615</v>
      </c>
      <c r="H617" s="58">
        <v>0.67982852481535927</v>
      </c>
      <c r="I617" s="58">
        <v>2.6426001763386644</v>
      </c>
      <c r="J617" s="58">
        <v>-0.17104638432783234</v>
      </c>
      <c r="K617" s="59">
        <v>0.23375908555425112</v>
      </c>
      <c r="L617" s="60">
        <f t="array" ref="L617:O617">TRANSPOSE(MMULT(Option!$B$25:$E$28, TRANSPOSE(H617:K617)))</f>
        <v>0.67982852481535927</v>
      </c>
      <c r="M617" s="60">
        <v>2.6939144778412598</v>
      </c>
      <c r="N617" s="60">
        <v>0.81369481113880249</v>
      </c>
      <c r="O617" s="60">
        <v>1.130721057820345</v>
      </c>
      <c r="P617" s="56" t="str">
        <f t="shared" si="728"/>
        <v>123/5</v>
      </c>
      <c r="R617" s="80"/>
      <c r="S617" s="3" t="s">
        <v>31</v>
      </c>
      <c r="T617" s="60">
        <f ca="1"/>
        <v>2.2014993742832178</v>
      </c>
      <c r="U617" s="60">
        <f ca="1"/>
        <v>0.98335272608589941</v>
      </c>
      <c r="V617" s="60">
        <f ca="1"/>
        <v>1.2409362869933449</v>
      </c>
      <c r="W617" s="60">
        <f ca="1"/>
        <v>0.18257769827171996</v>
      </c>
      <c r="X617" s="60">
        <f ca="1"/>
        <v>-5.5868515666728236E-2</v>
      </c>
      <c r="Y617" s="52">
        <f ca="1">$B$13 * EXP(($E$3 - $C$13^2/2) * Y$2 + $C$13*SQRT(Y$2)*T617)</f>
        <v>194.53653738062704</v>
      </c>
      <c r="Z617" s="52">
        <f ca="1">Y617 * EXP(($E$3 - $C$13^2/2) * (Z$2-Y$2) + $C$13*SQRT(Z$2-Y$2)*U617)</f>
        <v>262.59838612579159</v>
      </c>
      <c r="AA617" s="52">
        <f ca="1">Z617 * EXP(($E$3 - $C$13^2/2) * (AA$2-Z$2) + $C$13*SQRT(AA$2-Z$2)*V617)</f>
        <v>382.95086923668458</v>
      </c>
      <c r="AB617" s="52">
        <f ca="1">AA617 * EXP(($E$3 - $C$13^2/2) * (AB$2-AA$2) + $C$13*SQRT(AB$2-AA$2)*W617)</f>
        <v>406.53905949012085</v>
      </c>
      <c r="AC617" s="52">
        <f ca="1">AB617 * EXP(($E$3 - $C$13^2/2) * (AC$2-AB$2) + $C$13*SQRT(AC$2-AB$2)*X617)</f>
        <v>401.78593909330795</v>
      </c>
      <c r="AD617" s="47"/>
      <c r="AE617" s="3" t="s">
        <v>46</v>
      </c>
      <c r="AF617" s="52" t="b">
        <f t="shared" ref="AF617" ca="1" si="778">AF615 &gt;= $B$4</f>
        <v>0</v>
      </c>
      <c r="AG617" s="52" t="b">
        <f t="array" aca="1" ref="AG617" ca="1">AND(AG615 &gt;= $B$4, NOT(OR($AF617:AF617)))</f>
        <v>0</v>
      </c>
      <c r="AH617" s="52" t="b">
        <f t="array" aca="1" ref="AH617" ca="1">AND(AH615 &gt;= $B$4, NOT(OR($AF617:AG617)))</f>
        <v>0</v>
      </c>
      <c r="AI617" s="52" t="b">
        <f t="array" aca="1" ref="AI617" ca="1">AND(AI615 &gt;= $B$4, NOT(OR($AF617:AH617)))</f>
        <v>0</v>
      </c>
      <c r="AJ617" s="52" t="b">
        <f t="array" aca="1" ref="AJ617" ca="1">AND(AJ615 &gt;= $B$4, NOT(OR($AF617:AI617)))</f>
        <v>0</v>
      </c>
      <c r="AK617" s="73"/>
      <c r="AL617" s="70"/>
    </row>
    <row r="618" spans="7:38" ht="14.55" customHeight="1" x14ac:dyDescent="0.3">
      <c r="G618" s="3">
        <v>616</v>
      </c>
      <c r="H618" s="58">
        <v>-0.21257651122594878</v>
      </c>
      <c r="I618" s="58">
        <v>-8.8824617737769743E-2</v>
      </c>
      <c r="J618" s="58">
        <v>-0.77049167628199267</v>
      </c>
      <c r="K618" s="59">
        <v>1.7017076978148344</v>
      </c>
      <c r="L618" s="60">
        <f t="array" ref="L618:O618">TRANSPOSE(MMULT(Option!$B$25:$E$28, TRANSPOSE(H618:K618)))</f>
        <v>-0.21257651122594878</v>
      </c>
      <c r="M618" s="60">
        <v>-0.16643971136214891</v>
      </c>
      <c r="N618" s="60">
        <v>-0.78502094409173595</v>
      </c>
      <c r="O618" s="60">
        <v>1.198580484693571</v>
      </c>
      <c r="P618" s="56" t="str">
        <f t="shared" si="728"/>
        <v>124/1</v>
      </c>
      <c r="R618" s="80"/>
      <c r="S618" s="3" t="s">
        <v>30</v>
      </c>
      <c r="T618" s="60">
        <f ca="1"/>
        <v>1.4404957689152733</v>
      </c>
      <c r="U618" s="60">
        <f ca="1"/>
        <v>-0.29807324776805538</v>
      </c>
      <c r="V618" s="60">
        <f ca="1"/>
        <v>-0.86824447080549849</v>
      </c>
      <c r="W618" s="60">
        <f ca="1"/>
        <v>-0.26562916569969863</v>
      </c>
      <c r="X618" s="60">
        <f ca="1"/>
        <v>0.40489568457884517</v>
      </c>
      <c r="Y618" s="52">
        <f ca="1">$B$14 * EXP(($E$3 - $C$14^2/2) * Y$2 + $C$14*SQRT(Y$2)*T618)</f>
        <v>154.82863376039501</v>
      </c>
      <c r="Z618" s="52">
        <f ca="1">Y618 * EXP(($E$3 - $C$14^2/2) * (Z$2-Y$2) + $C$14*SQRT(Z$2-Y$2)*U618)</f>
        <v>142.29422803581105</v>
      </c>
      <c r="AA618" s="52">
        <f ca="1">Z618 * EXP(($E$3 - $C$14^2/2) * (AA$2-Z$2) + $C$14*SQRT(AA$2-Z$2)*V618)</f>
        <v>110.21396370638425</v>
      </c>
      <c r="AB618" s="52">
        <f ca="1">AA618 * EXP(($E$3 - $C$14^2/2) * (AB$2-AA$2) + $C$14*SQRT(AB$2-AA$2)*W618)</f>
        <v>102.28211731586993</v>
      </c>
      <c r="AC618" s="52">
        <f ca="1">AB618 * EXP(($E$3 - $C$14^2/2) * (AC$2-AB$2) + $C$14*SQRT(AC$2-AB$2)*X618)</f>
        <v>116.07117224023872</v>
      </c>
      <c r="AD618" s="47"/>
      <c r="AE618" s="3" t="s">
        <v>68</v>
      </c>
      <c r="AF618" s="52" t="b">
        <f ca="1">AND(AF615&gt;$B$3, NOT(OR($AF617:AF617)))</f>
        <v>0</v>
      </c>
      <c r="AG618" s="52" t="b">
        <f ca="1">AND(AG615&gt;$B$3, NOT(OR($AF617:AG617)))</f>
        <v>1</v>
      </c>
      <c r="AH618" s="52" t="b">
        <f ca="1">AND(AH615&gt;$B$3, NOT(OR($AF617:AH617)))</f>
        <v>1</v>
      </c>
      <c r="AI618" s="52" t="b">
        <f ca="1">AND(AI615&gt;$B$3, NOT(OR($AF617:AI617)))</f>
        <v>1</v>
      </c>
      <c r="AJ618" s="52" t="b">
        <f ca="1">AND(AJ615&gt;$B$3, NOT(OR($AF617:AJ617)))</f>
        <v>1</v>
      </c>
      <c r="AK618" s="74"/>
      <c r="AL618" s="70"/>
    </row>
    <row r="619" spans="7:38" ht="14.55" customHeight="1" x14ac:dyDescent="0.3">
      <c r="G619" s="3">
        <v>617</v>
      </c>
      <c r="H619" s="58">
        <v>5.5072054379866231E-2</v>
      </c>
      <c r="I619" s="58">
        <v>1.3965844948856726E-2</v>
      </c>
      <c r="J619" s="58">
        <v>-0.16033122694915386</v>
      </c>
      <c r="K619" s="59">
        <v>-1.1557184198381081</v>
      </c>
      <c r="L619" s="60">
        <f t="array" ref="L619:O619">TRANSPOSE(MMULT(Option!$B$25:$E$28, TRANSPOSE(H619:K619)))</f>
        <v>5.5072054379866231E-2</v>
      </c>
      <c r="M619" s="60">
        <v>3.4828730076377018E-2</v>
      </c>
      <c r="N619" s="60">
        <v>-0.11513459205197688</v>
      </c>
      <c r="O619" s="60">
        <v>-0.99530563935024174</v>
      </c>
      <c r="P619" s="56" t="str">
        <f t="shared" si="728"/>
        <v>124/2</v>
      </c>
      <c r="R619" s="80">
        <v>155</v>
      </c>
      <c r="S619" s="3" t="s">
        <v>28</v>
      </c>
      <c r="T619" s="60">
        <f t="array" aca="1" ref="T619:T622" ca="1">TRANSPOSE(OFFSET($L$3, MATCH($R619 &amp; "/" &amp; T$2, $P$3:$P$5002, 0) - 1, 0, 1, $E$1))</f>
        <v>-7.2797093166015486E-2</v>
      </c>
      <c r="U619" s="60">
        <f t="array" aca="1" ref="U619:U622" ca="1">TRANSPOSE(OFFSET($L$3, MATCH($R619 &amp; "/" &amp; U$2, $P$3:$P$5002, 0) - 1, 0, 1, $E$1))</f>
        <v>1.6236300525743037</v>
      </c>
      <c r="V619" s="60">
        <f t="array" aca="1" ref="V619:V622" ca="1">TRANSPOSE(OFFSET($L$3, MATCH($R619 &amp; "/" &amp; V$2, $P$3:$P$5002, 0) - 1, 0, 1, $E$1))</f>
        <v>-4.58658464203145E-2</v>
      </c>
      <c r="W619" s="60">
        <f t="array" aca="1" ref="W619:W622" ca="1">TRANSPOSE(OFFSET($L$3, MATCH($R619 &amp; "/" &amp; W$2, $P$3:$P$5002, 0) - 1, 0, 1, $E$1))</f>
        <v>-1.0272656743717621</v>
      </c>
      <c r="X619" s="60">
        <f t="array" aca="1" ref="X619:X622" ca="1">TRANSPOSE(OFFSET($L$3, MATCH($R619 &amp; "/" &amp; X$2, $P$3:$P$5002, 0) - 1, 0, 1, $E$1))</f>
        <v>0.31799795365672057</v>
      </c>
      <c r="Y619" s="52">
        <f ca="1">$B$11 * EXP(($E$3 - $C$11^2/2) * Y$2 + $C$11*SQRT(Y$2)*T619)</f>
        <v>98.330185769756483</v>
      </c>
      <c r="Z619" s="52">
        <f ca="1">Y619 * EXP(($E$3 - $C$11^2/2) * (Z$2-Y$2) + $C$11*SQRT(Z$2-Y$2)*U619)</f>
        <v>160.84160708616602</v>
      </c>
      <c r="AA619" s="52">
        <f ca="1">Z619 * EXP(($E$3 - $C$11^2/2) * (AA$2-Z$2) + $C$11*SQRT(AA$2-Z$2)*V619)</f>
        <v>159.43882716047605</v>
      </c>
      <c r="AB619" s="52">
        <f ca="1">AA619 * EXP(($E$3 - $C$11^2/2) * (AB$2-AA$2) + $C$11*SQRT(AB$2-AA$2)*W619)</f>
        <v>117.74021357735586</v>
      </c>
      <c r="AC619" s="52">
        <f ca="1">AB619 * EXP(($E$3 - $C$11^2/2) * (AC$2-AB$2) + $C$11*SQRT(AC$2-AB$2)*X619)</f>
        <v>130.1750396540458</v>
      </c>
      <c r="AD619" s="47"/>
      <c r="AE619" s="3" t="s">
        <v>69</v>
      </c>
      <c r="AF619" s="20" cm="1">
        <f t="array" aca="1" ref="AF619" ca="1">MIN(Y619:Y622 / $D$11:$D$14)</f>
        <v>0.83014872734163281</v>
      </c>
      <c r="AG619" s="20" cm="1">
        <f t="array" aca="1" ref="AG619" ca="1">MIN(Z619:Z622 / $D$11:$D$14)</f>
        <v>0.87802523698953738</v>
      </c>
      <c r="AH619" s="20" cm="1">
        <f t="array" aca="1" ref="AH619" ca="1">MIN(AA619:AA622 / $D$11:$D$14)</f>
        <v>0.79664178720558487</v>
      </c>
      <c r="AI619" s="20" cm="1">
        <f t="array" aca="1" ref="AI619" ca="1">MIN(AB619:AB622 / $D$11:$D$14)</f>
        <v>0.85623777709662352</v>
      </c>
      <c r="AJ619" s="20" cm="1">
        <f t="array" aca="1" ref="AJ619" ca="1">MIN(AC619:AC622 / $D$11:$D$14)</f>
        <v>0.81646942116383869</v>
      </c>
      <c r="AK619" s="72">
        <f t="array" aca="1" ref="AK619" ca="1">SUMPRODUCT(AF620:AJ620, EXP(-$E$3*$AF$2:$AJ$2))</f>
        <v>129684.05398743137</v>
      </c>
      <c r="AL619" s="70">
        <f ca="1">MAX(AC620 - $D$11, 0) * EXP(-$E$2*$E$3)</f>
        <v>100.50252367850398</v>
      </c>
    </row>
    <row r="620" spans="7:38" ht="14.55" customHeight="1" x14ac:dyDescent="0.3">
      <c r="G620" s="3">
        <v>618</v>
      </c>
      <c r="H620" s="58">
        <v>0.49254946810556505</v>
      </c>
      <c r="I620" s="58">
        <v>0.61610743382035582</v>
      </c>
      <c r="J620" s="58">
        <v>-0.36354937628049699</v>
      </c>
      <c r="K620" s="59">
        <v>0.56275659808754319</v>
      </c>
      <c r="L620" s="60">
        <f t="array" ref="L620:O620">TRANSPOSE(MMULT(Option!$B$25:$E$28, TRANSPOSE(H620:K620)))</f>
        <v>0.49254946810556505</v>
      </c>
      <c r="M620" s="60">
        <v>0.7616915775835813</v>
      </c>
      <c r="N620" s="60">
        <v>3.9045507933335555E-2</v>
      </c>
      <c r="O620" s="60">
        <v>0.76931297109029828</v>
      </c>
      <c r="P620" s="56" t="str">
        <f t="shared" si="728"/>
        <v>124/3</v>
      </c>
      <c r="R620" s="80"/>
      <c r="S620" s="3" t="s">
        <v>29</v>
      </c>
      <c r="T620" s="60">
        <f ca="1"/>
        <v>0.95533185718022329</v>
      </c>
      <c r="U620" s="60">
        <f ca="1"/>
        <v>2.0120415125520852</v>
      </c>
      <c r="V620" s="60">
        <f ca="1"/>
        <v>0.10897635362564766</v>
      </c>
      <c r="W620" s="60">
        <f ca="1"/>
        <v>-0.83658377501290415</v>
      </c>
      <c r="X620" s="60">
        <f ca="1"/>
        <v>0.43943574132226926</v>
      </c>
      <c r="Y620" s="52">
        <f ca="1">$B$12 * EXP(($E$3 - $C$12^2/2) * Y$2 + $C$12*SQRT(Y$2)*T620)</f>
        <v>133.85668907671621</v>
      </c>
      <c r="Z620" s="52">
        <f ca="1">Y620 * EXP(($E$3 - $C$12^2/2) * (Z$2-Y$2) + $C$12*SQRT(Z$2-Y$2)*U620)</f>
        <v>246.01246291564263</v>
      </c>
      <c r="AA620" s="52">
        <f ca="1">Z620 * EXP(($E$3 - $C$12^2/2) * (AA$2-Z$2) + $C$12*SQRT(AA$2-Z$2)*V620)</f>
        <v>255.46236592330709</v>
      </c>
      <c r="AB620" s="52">
        <f ca="1">AA620 * EXP(($E$3 - $C$12^2/2) * (AB$2-AA$2) + $C$12*SQRT(AB$2-AA$2)*W620)</f>
        <v>199.75666893390664</v>
      </c>
      <c r="AC620" s="52">
        <f ca="1">AB620 * EXP(($E$3 - $C$12^2/2) * (AC$2-AB$2) + $C$12*SQRT(AC$2-AB$2)*X620)</f>
        <v>229.04779484446067</v>
      </c>
      <c r="AD620" s="47"/>
      <c r="AE620" s="3" t="s">
        <v>47</v>
      </c>
      <c r="AF620" s="64">
        <f t="shared" ref="AF620" ca="1" si="779">($B$5*AF622 + (1 + $B$6)*AF621)*$B$2</f>
        <v>15000</v>
      </c>
      <c r="AG620" s="64">
        <f t="shared" ref="AG620" ca="1" si="780">($B$5*AG622 + (1 + $B$6)*AG621)*$B$2</f>
        <v>15000</v>
      </c>
      <c r="AH620" s="64">
        <f t="shared" ref="AH620" ca="1" si="781">($B$5*AH622 + (1 + $B$6)*AH621)*$B$2</f>
        <v>0</v>
      </c>
      <c r="AI620" s="64">
        <f t="shared" ref="AI620" ca="1" si="782">($B$5*AI622 + (1 + $B$6)*AI621)*$B$2</f>
        <v>15000</v>
      </c>
      <c r="AJ620" s="64" cm="1">
        <f t="array" aca="1" ref="AJ620" ca="1">($B$5*AJ622 + (1 + $B$6)*AJ621 + AND(NOT(AF621:AJ621)))*$B$2</f>
        <v>114999.99999999999</v>
      </c>
      <c r="AK620" s="73"/>
      <c r="AL620" s="70"/>
    </row>
    <row r="621" spans="7:38" ht="14.55" customHeight="1" x14ac:dyDescent="0.3">
      <c r="G621" s="3">
        <v>619</v>
      </c>
      <c r="H621" s="58">
        <v>1.0883479189290186</v>
      </c>
      <c r="I621" s="58">
        <v>1.5991339349224079</v>
      </c>
      <c r="J621" s="58">
        <v>-1.0668574440383645</v>
      </c>
      <c r="K621" s="59">
        <v>0.32403129955259646</v>
      </c>
      <c r="L621" s="60">
        <f t="array" ref="L621:O621">TRANSPOSE(MMULT(Option!$B$25:$E$28, TRANSPOSE(H621:K621)))</f>
        <v>1.0883479189290186</v>
      </c>
      <c r="M621" s="60">
        <v>1.9009696282025115</v>
      </c>
      <c r="N621" s="60">
        <v>-8.2940903964587309E-2</v>
      </c>
      <c r="O621" s="60">
        <v>0.92334530329400133</v>
      </c>
      <c r="P621" s="56" t="str">
        <f t="shared" si="728"/>
        <v>124/4</v>
      </c>
      <c r="R621" s="80"/>
      <c r="S621" s="3" t="s">
        <v>31</v>
      </c>
      <c r="T621" s="60">
        <f ca="1"/>
        <v>-0.28103239917107126</v>
      </c>
      <c r="U621" s="60">
        <f ca="1"/>
        <v>0.33352009479993472</v>
      </c>
      <c r="V621" s="60">
        <f ca="1"/>
        <v>-0.86032153783351839</v>
      </c>
      <c r="W621" s="60">
        <f ca="1"/>
        <v>0.22380996076718473</v>
      </c>
      <c r="X621" s="60">
        <f ca="1"/>
        <v>-0.17519551319207399</v>
      </c>
      <c r="Y621" s="52">
        <f ca="1">$B$13 * EXP(($E$3 - $C$13^2/2) * Y$2 + $C$13*SQRT(Y$2)*T621)</f>
        <v>92.375377534477821</v>
      </c>
      <c r="Z621" s="52">
        <f ca="1">Y621 * EXP(($E$3 - $C$13^2/2) * (Z$2-Y$2) + $C$13*SQRT(Z$2-Y$2)*U621)</f>
        <v>102.60806077168311</v>
      </c>
      <c r="AA621" s="52">
        <f ca="1">Z621 * EXP(($E$3 - $C$13^2/2) * (AA$2-Z$2) + $C$13*SQRT(AA$2-Z$2)*V621)</f>
        <v>79.664178720558482</v>
      </c>
      <c r="AB621" s="52">
        <f ca="1">AA621 * EXP(($E$3 - $C$13^2/2) * (AB$2-AA$2) + $C$13*SQRT(AB$2-AA$2)*W621)</f>
        <v>85.623777709662349</v>
      </c>
      <c r="AC621" s="52">
        <f ca="1">AB621 * EXP(($E$3 - $C$13^2/2) * (AC$2-AB$2) + $C$13*SQRT(AC$2-AB$2)*X621)</f>
        <v>81.646942116383869</v>
      </c>
      <c r="AD621" s="47"/>
      <c r="AE621" s="3" t="s">
        <v>46</v>
      </c>
      <c r="AF621" s="52" t="b">
        <f t="shared" ref="AF621" ca="1" si="783">AF619 &gt;= $B$4</f>
        <v>0</v>
      </c>
      <c r="AG621" s="52" t="b">
        <f t="array" aca="1" ref="AG621" ca="1">AND(AG619 &gt;= $B$4, NOT(OR($AF621:AF621)))</f>
        <v>0</v>
      </c>
      <c r="AH621" s="52" t="b">
        <f t="array" aca="1" ref="AH621" ca="1">AND(AH619 &gt;= $B$4, NOT(OR($AF621:AG621)))</f>
        <v>0</v>
      </c>
      <c r="AI621" s="52" t="b">
        <f t="array" aca="1" ref="AI621" ca="1">AND(AI619 &gt;= $B$4, NOT(OR($AF621:AH621)))</f>
        <v>0</v>
      </c>
      <c r="AJ621" s="52" t="b">
        <f t="array" aca="1" ref="AJ621" ca="1">AND(AJ619 &gt;= $B$4, NOT(OR($AF621:AI621)))</f>
        <v>0</v>
      </c>
      <c r="AK621" s="73"/>
      <c r="AL621" s="70"/>
    </row>
    <row r="622" spans="7:38" ht="14.55" customHeight="1" x14ac:dyDescent="0.3">
      <c r="G622" s="3">
        <v>620</v>
      </c>
      <c r="H622" s="58">
        <v>2.1566374775806314</v>
      </c>
      <c r="I622" s="58">
        <v>2.0695566809110764</v>
      </c>
      <c r="J622" s="58">
        <v>1.483126503761552</v>
      </c>
      <c r="K622" s="59">
        <v>-0.47844666003908298</v>
      </c>
      <c r="L622" s="60">
        <f t="array" ref="L622:O622">TRANSPOSE(MMULT(Option!$B$25:$E$28, TRANSPOSE(H622:K622)))</f>
        <v>2.1566374775806314</v>
      </c>
      <c r="M622" s="60">
        <v>2.7594350200875679</v>
      </c>
      <c r="N622" s="60">
        <v>2.7072370790824358</v>
      </c>
      <c r="O622" s="60">
        <v>1.2843515531876379</v>
      </c>
      <c r="P622" s="56" t="str">
        <f t="shared" si="728"/>
        <v>124/5</v>
      </c>
      <c r="R622" s="80"/>
      <c r="S622" s="3" t="s">
        <v>30</v>
      </c>
      <c r="T622" s="60">
        <f ca="1"/>
        <v>-0.63716801558598135</v>
      </c>
      <c r="U622" s="60">
        <f ca="1"/>
        <v>0.17023487546509175</v>
      </c>
      <c r="V622" s="60">
        <f ca="1"/>
        <v>0.80932485263383258</v>
      </c>
      <c r="W622" s="60">
        <f ca="1"/>
        <v>-0.91144024377034838</v>
      </c>
      <c r="X622" s="60">
        <f ca="1"/>
        <v>0.28515469320360887</v>
      </c>
      <c r="Y622" s="52">
        <f ca="1">$B$14 * EXP(($E$3 - $C$14^2/2) * Y$2 + $C$14*SQRT(Y$2)*T622)</f>
        <v>83.014872734163276</v>
      </c>
      <c r="Z622" s="52">
        <f ca="1">Y622 * EXP(($E$3 - $C$14^2/2) * (Z$2-Y$2) + $C$14*SQRT(Z$2-Y$2)*U622)</f>
        <v>87.802523698953735</v>
      </c>
      <c r="AA622" s="52">
        <f ca="1">Z622 * EXP(($E$3 - $C$14^2/2) * (AA$2-Z$2) + $C$14*SQRT(AA$2-Z$2)*V622)</f>
        <v>112.49262902745141</v>
      </c>
      <c r="AB622" s="52">
        <f ca="1">AA622 * EXP(($E$3 - $C$14^2/2) * (AB$2-AA$2) + $C$14*SQRT(AB$2-AA$2)*W622)</f>
        <v>86.009316915376431</v>
      </c>
      <c r="AC622" s="52">
        <f ca="1">AB622 * EXP(($E$3 - $C$14^2/2) * (AC$2-AB$2) + $C$14*SQRT(AC$2-AB$2)*X622)</f>
        <v>94.160618785765948</v>
      </c>
      <c r="AD622" s="47"/>
      <c r="AE622" s="3" t="s">
        <v>68</v>
      </c>
      <c r="AF622" s="52" t="b">
        <f ca="1">AND(AF619&gt;$B$3, NOT(OR($AF621:AF621)))</f>
        <v>1</v>
      </c>
      <c r="AG622" s="52" t="b">
        <f ca="1">AND(AG619&gt;$B$3, NOT(OR($AF621:AG621)))</f>
        <v>1</v>
      </c>
      <c r="AH622" s="52" t="b">
        <f ca="1">AND(AH619&gt;$B$3, NOT(OR($AF621:AH621)))</f>
        <v>0</v>
      </c>
      <c r="AI622" s="52" t="b">
        <f ca="1">AND(AI619&gt;$B$3, NOT(OR($AF621:AI621)))</f>
        <v>1</v>
      </c>
      <c r="AJ622" s="52" t="b">
        <f ca="1">AND(AJ619&gt;$B$3, NOT(OR($AF621:AJ621)))</f>
        <v>1</v>
      </c>
      <c r="AK622" s="74"/>
      <c r="AL622" s="70"/>
    </row>
    <row r="623" spans="7:38" ht="14.55" customHeight="1" x14ac:dyDescent="0.3">
      <c r="G623" s="3">
        <v>621</v>
      </c>
      <c r="H623" s="58">
        <v>0.40415082089835086</v>
      </c>
      <c r="I623" s="58">
        <v>0.22656848069428909</v>
      </c>
      <c r="J623" s="58">
        <v>0.16064190022042846</v>
      </c>
      <c r="K623" s="59">
        <v>0.7798806081597458</v>
      </c>
      <c r="L623" s="60">
        <f t="array" ref="L623:O623">TRANSPOSE(MMULT(Option!$B$25:$E$28, TRANSPOSE(H623:K623)))</f>
        <v>0.40415082089835086</v>
      </c>
      <c r="M623" s="60">
        <v>0.36931377093388451</v>
      </c>
      <c r="N623" s="60">
        <v>0.36208328130997508</v>
      </c>
      <c r="O623" s="60">
        <v>0.92019382483622936</v>
      </c>
      <c r="P623" s="56" t="str">
        <f t="shared" si="728"/>
        <v>125/1</v>
      </c>
      <c r="R623" s="80">
        <v>156</v>
      </c>
      <c r="S623" s="3" t="s">
        <v>28</v>
      </c>
      <c r="T623" s="60">
        <f t="array" aca="1" ref="T623:T626" ca="1">TRANSPOSE(OFFSET($L$3, MATCH($R623 &amp; "/" &amp; T$2, $P$3:$P$5002, 0) - 1, 0, 1, $E$1))</f>
        <v>-1.0047542160699532</v>
      </c>
      <c r="U623" s="60">
        <f t="array" aca="1" ref="U623:U626" ca="1">TRANSPOSE(OFFSET($L$3, MATCH($R623 &amp; "/" &amp; U$2, $P$3:$P$5002, 0) - 1, 0, 1, $E$1))</f>
        <v>-0.76525438506986576</v>
      </c>
      <c r="V623" s="60">
        <f t="array" aca="1" ref="V623:V626" ca="1">TRANSPOSE(OFFSET($L$3, MATCH($R623 &amp; "/" &amp; V$2, $P$3:$P$5002, 0) - 1, 0, 1, $E$1))</f>
        <v>0.35936622752785091</v>
      </c>
      <c r="W623" s="60">
        <f t="array" aca="1" ref="W623:W626" ca="1">TRANSPOSE(OFFSET($L$3, MATCH($R623 &amp; "/" &amp; W$2, $P$3:$P$5002, 0) - 1, 0, 1, $E$1))</f>
        <v>-8.2305384186781905E-2</v>
      </c>
      <c r="X623" s="60">
        <f t="array" aca="1" ref="X623:X626" ca="1">TRANSPOSE(OFFSET($L$3, MATCH($R623 &amp; "/" &amp; X$2, $P$3:$P$5002, 0) - 1, 0, 1, $E$1))</f>
        <v>-1.8182886879228897</v>
      </c>
      <c r="Y623" s="52">
        <f ca="1">$B$11 * EXP(($E$3 - $C$11^2/2) * Y$2 + $C$11*SQRT(Y$2)*T623)</f>
        <v>74.347044516944166</v>
      </c>
      <c r="Z623" s="52">
        <f ca="1">Y623 * EXP(($E$3 - $C$11^2/2) * (Z$2-Y$2) + $C$11*SQRT(Z$2-Y$2)*U623)</f>
        <v>59.392479205240534</v>
      </c>
      <c r="AA623" s="52">
        <f ca="1">Z623 * EXP(($E$3 - $C$11^2/2) * (AA$2-Z$2) + $C$11*SQRT(AA$2-Z$2)*V623)</f>
        <v>66.485074170430238</v>
      </c>
      <c r="AB623" s="52">
        <f ca="1">AA623 * EXP(($E$3 - $C$11^2/2) * (AB$2-AA$2) + $C$11*SQRT(AB$2-AA$2)*W623)</f>
        <v>65.188681591998446</v>
      </c>
      <c r="AC623" s="52">
        <f ca="1">AB623 * EXP(($E$3 - $C$11^2/2) * (AC$2-AB$2) + $C$11*SQRT(AC$2-AB$2)*X623)</f>
        <v>37.97010927887618</v>
      </c>
      <c r="AD623" s="47"/>
      <c r="AE623" s="3" t="s">
        <v>69</v>
      </c>
      <c r="AF623" s="20" cm="1">
        <f t="array" aca="1" ref="AF623" ca="1">MIN(Y623:Y626 / $D$11:$D$14)</f>
        <v>0.56631921001112318</v>
      </c>
      <c r="AG623" s="20" cm="1">
        <f t="array" aca="1" ref="AG623" ca="1">MIN(Z623:Z626 / $D$11:$D$14)</f>
        <v>0.33876221278960145</v>
      </c>
      <c r="AH623" s="20" cm="1">
        <f t="array" aca="1" ref="AH623" ca="1">MIN(AA623:AA626 / $D$11:$D$14)</f>
        <v>0.45947185797249268</v>
      </c>
      <c r="AI623" s="20" cm="1">
        <f t="array" aca="1" ref="AI623" ca="1">MIN(AB623:AB626 / $D$11:$D$14)</f>
        <v>0.39730004988108752</v>
      </c>
      <c r="AJ623" s="20" cm="1">
        <f t="array" aca="1" ref="AJ623" ca="1">MIN(AC623:AC626 / $D$11:$D$14)</f>
        <v>0.3797010927887618</v>
      </c>
      <c r="AK623" s="72">
        <f t="array" aca="1" ref="AK623" ca="1">SUMPRODUCT(AF624:AJ624, EXP(-$E$3*$AF$2:$AJ$2))</f>
        <v>77880.078307140488</v>
      </c>
      <c r="AL623" s="70">
        <f ca="1">MAX(AC624 - $D$11, 0) * EXP(-$E$2*$E$3)</f>
        <v>0</v>
      </c>
    </row>
    <row r="624" spans="7:38" ht="14.55" customHeight="1" x14ac:dyDescent="0.3">
      <c r="G624" s="3">
        <v>622</v>
      </c>
      <c r="H624" s="58">
        <v>1.4560292212291155</v>
      </c>
      <c r="I624" s="58">
        <v>-1.4656679764068365</v>
      </c>
      <c r="J624" s="58">
        <v>-1.46544791242274</v>
      </c>
      <c r="K624" s="59">
        <v>4.843602421454183E-2</v>
      </c>
      <c r="L624" s="60">
        <f t="array" ref="L624:O624">TRANSPOSE(MMULT(Option!$B$25:$E$28, TRANSPOSE(H624:K624)))</f>
        <v>1.4560292212291155</v>
      </c>
      <c r="M624" s="60">
        <v>-0.76089520061976945</v>
      </c>
      <c r="N624" s="60">
        <v>-1.0885079319979658</v>
      </c>
      <c r="O624" s="60">
        <v>-4.5938291671583531E-2</v>
      </c>
      <c r="P624" s="56" t="str">
        <f t="shared" si="728"/>
        <v>125/2</v>
      </c>
      <c r="R624" s="80"/>
      <c r="S624" s="3" t="s">
        <v>29</v>
      </c>
      <c r="T624" s="60">
        <f ca="1"/>
        <v>-1.9119912815619209</v>
      </c>
      <c r="U624" s="60">
        <f ca="1"/>
        <v>-1.7295315681803265</v>
      </c>
      <c r="V624" s="60">
        <f ca="1"/>
        <v>0.9992642365651061</v>
      </c>
      <c r="W624" s="60">
        <f ca="1"/>
        <v>-0.50128635552755629</v>
      </c>
      <c r="X624" s="60">
        <f ca="1"/>
        <v>0.15706530956925258</v>
      </c>
      <c r="Y624" s="52">
        <f ca="1">$B$12 * EXP(($E$3 - $C$12^2/2) * Y$2 + $C$12*SQRT(Y$2)*T624)</f>
        <v>56.631921001112318</v>
      </c>
      <c r="Z624" s="52">
        <f ca="1">Y624 * EXP(($E$3 - $C$12^2/2) * (Z$2-Y$2) + $C$12*SQRT(Z$2-Y$2)*U624)</f>
        <v>33.876221278960145</v>
      </c>
      <c r="AA624" s="52">
        <f ca="1">Z624 * EXP(($E$3 - $C$12^2/2) * (AA$2-Z$2) + $C$12*SQRT(AA$2-Z$2)*V624)</f>
        <v>45.947185797249269</v>
      </c>
      <c r="AB624" s="52">
        <f ca="1">AA624 * EXP(($E$3 - $C$12^2/2) * (AB$2-AA$2) + $C$12*SQRT(AB$2-AA$2)*W624)</f>
        <v>39.730004988108753</v>
      </c>
      <c r="AC624" s="52">
        <f ca="1">AB624 * EXP(($E$3 - $C$12^2/2) * (AC$2-AB$2) + $C$12*SQRT(AC$2-AB$2)*X624)</f>
        <v>41.855628839912647</v>
      </c>
      <c r="AD624" s="47"/>
      <c r="AE624" s="3" t="s">
        <v>47</v>
      </c>
      <c r="AF624" s="64">
        <f t="shared" ref="AF624" ca="1" si="784">($B$5*AF626 + (1 + $B$6)*AF625)*$B$2</f>
        <v>0</v>
      </c>
      <c r="AG624" s="64">
        <f t="shared" ref="AG624" ca="1" si="785">($B$5*AG626 + (1 + $B$6)*AG625)*$B$2</f>
        <v>0</v>
      </c>
      <c r="AH624" s="64">
        <f t="shared" ref="AH624" ca="1" si="786">($B$5*AH626 + (1 + $B$6)*AH625)*$B$2</f>
        <v>0</v>
      </c>
      <c r="AI624" s="64">
        <f t="shared" ref="AI624" ca="1" si="787">($B$5*AI626 + (1 + $B$6)*AI625)*$B$2</f>
        <v>0</v>
      </c>
      <c r="AJ624" s="64" cm="1">
        <f t="array" aca="1" ref="AJ624" ca="1">($B$5*AJ626 + (1 + $B$6)*AJ625 + AND(NOT(AF625:AJ625)))*$B$2</f>
        <v>100000</v>
      </c>
      <c r="AK624" s="73"/>
      <c r="AL624" s="70"/>
    </row>
    <row r="625" spans="7:38" ht="14.55" customHeight="1" x14ac:dyDescent="0.3">
      <c r="G625" s="3">
        <v>623</v>
      </c>
      <c r="H625" s="58">
        <v>1.1979265982049023</v>
      </c>
      <c r="I625" s="58">
        <v>-2.2383621495982071</v>
      </c>
      <c r="J625" s="58">
        <v>-1.023602508946331</v>
      </c>
      <c r="K625" s="59">
        <v>-2.0630508641675851</v>
      </c>
      <c r="L625" s="60">
        <f t="array" ref="L625:O625">TRANSPOSE(MMULT(Option!$B$25:$E$28, TRANSPOSE(H625:K625)))</f>
        <v>1.1979265982049023</v>
      </c>
      <c r="M625" s="60">
        <v>-1.5723221573696091</v>
      </c>
      <c r="N625" s="60">
        <v>-1.0060105465972682</v>
      </c>
      <c r="O625" s="60">
        <v>-2.0734481238481308</v>
      </c>
      <c r="P625" s="56" t="str">
        <f t="shared" si="728"/>
        <v>125/3</v>
      </c>
      <c r="R625" s="80"/>
      <c r="S625" s="3" t="s">
        <v>31</v>
      </c>
      <c r="T625" s="60">
        <f ca="1"/>
        <v>-0.38310480834943467</v>
      </c>
      <c r="U625" s="60">
        <f ca="1"/>
        <v>0.80439797376791478</v>
      </c>
      <c r="V625" s="60">
        <f ca="1"/>
        <v>4.0617826778026112E-2</v>
      </c>
      <c r="W625" s="60">
        <f ca="1"/>
        <v>-9.6073460680784442E-2</v>
      </c>
      <c r="X625" s="60">
        <f ca="1"/>
        <v>0.43845747533241158</v>
      </c>
      <c r="Y625" s="52">
        <f ca="1">$B$13 * EXP(($E$3 - $C$13^2/2) * Y$2 + $C$13*SQRT(Y$2)*T625)</f>
        <v>89.589555354624821</v>
      </c>
      <c r="Z625" s="52">
        <f ca="1">Y625 * EXP(($E$3 - $C$13^2/2) * (Z$2-Y$2) + $C$13*SQRT(Z$2-Y$2)*U625)</f>
        <v>114.61264466830009</v>
      </c>
      <c r="AA625" s="52">
        <f ca="1">Z625 * EXP(($E$3 - $C$13^2/2) * (AA$2-Z$2) + $C$13*SQRT(AA$2-Z$2)*V625)</f>
        <v>116.59932485654856</v>
      </c>
      <c r="AB625" s="52">
        <f ca="1">AA625 * EXP(($E$3 - $C$13^2/2) * (AB$2-AA$2) + $C$13*SQRT(AB$2-AA$2)*W625)</f>
        <v>113.85451457593629</v>
      </c>
      <c r="AC625" s="52">
        <f ca="1">AB625 * EXP(($E$3 - $C$13^2/2) * (AC$2-AB$2) + $C$13*SQRT(AC$2-AB$2)*X625)</f>
        <v>130.51115317358719</v>
      </c>
      <c r="AD625" s="47"/>
      <c r="AE625" s="3" t="s">
        <v>46</v>
      </c>
      <c r="AF625" s="52" t="b">
        <f t="shared" ref="AF625" ca="1" si="788">AF623 &gt;= $B$4</f>
        <v>0</v>
      </c>
      <c r="AG625" s="52" t="b">
        <f t="array" aca="1" ref="AG625" ca="1">AND(AG623 &gt;= $B$4, NOT(OR($AF625:AF625)))</f>
        <v>0</v>
      </c>
      <c r="AH625" s="52" t="b">
        <f t="array" aca="1" ref="AH625" ca="1">AND(AH623 &gt;= $B$4, NOT(OR($AF625:AG625)))</f>
        <v>0</v>
      </c>
      <c r="AI625" s="52" t="b">
        <f t="array" aca="1" ref="AI625" ca="1">AND(AI623 &gt;= $B$4, NOT(OR($AF625:AH625)))</f>
        <v>0</v>
      </c>
      <c r="AJ625" s="52" t="b">
        <f t="array" aca="1" ref="AJ625" ca="1">AND(AJ623 &gt;= $B$4, NOT(OR($AF625:AI625)))</f>
        <v>0</v>
      </c>
      <c r="AK625" s="73"/>
      <c r="AL625" s="70"/>
    </row>
    <row r="626" spans="7:38" ht="14.55" customHeight="1" x14ac:dyDescent="0.3">
      <c r="G626" s="3">
        <v>624</v>
      </c>
      <c r="H626" s="58">
        <v>1.2065958401599415</v>
      </c>
      <c r="I626" s="58">
        <v>-1.6079795143732167</v>
      </c>
      <c r="J626" s="58">
        <v>0.72002398627276676</v>
      </c>
      <c r="K626" s="59">
        <v>1.1025669605757134</v>
      </c>
      <c r="L626" s="60">
        <f t="array" ref="L626:O626">TRANSPOSE(MMULT(Option!$B$25:$E$28, TRANSPOSE(H626:K626)))</f>
        <v>1.2065958401599415</v>
      </c>
      <c r="M626" s="60">
        <v>-0.99109923204674288</v>
      </c>
      <c r="N626" s="60">
        <v>0.69397477411637198</v>
      </c>
      <c r="O626" s="60">
        <v>1.1462866877497007</v>
      </c>
      <c r="P626" s="56" t="str">
        <f t="shared" si="728"/>
        <v>125/4</v>
      </c>
      <c r="R626" s="80"/>
      <c r="S626" s="3" t="s">
        <v>30</v>
      </c>
      <c r="T626" s="60">
        <f ca="1"/>
        <v>-0.51530762883019743</v>
      </c>
      <c r="U626" s="60">
        <f ca="1"/>
        <v>-0.7996276341675308</v>
      </c>
      <c r="V626" s="60">
        <f ca="1"/>
        <v>-4.6080858525803459E-2</v>
      </c>
      <c r="W626" s="60">
        <f ca="1"/>
        <v>-0.7656764720343423</v>
      </c>
      <c r="X626" s="60">
        <f ca="1"/>
        <v>1.147733181525098</v>
      </c>
      <c r="Y626" s="52">
        <f ca="1">$B$14 * EXP(($E$3 - $C$14^2/2) * Y$2 + $C$14*SQRT(Y$2)*T626)</f>
        <v>86.105896838373226</v>
      </c>
      <c r="Z626" s="52">
        <f ca="1">Y626 * EXP(($E$3 - $C$14^2/2) * (Z$2-Y$2) + $C$14*SQRT(Z$2-Y$2)*U626)</f>
        <v>68.080416843110498</v>
      </c>
      <c r="AA626" s="52">
        <f ca="1">Z626 * EXP(($E$3 - $C$14^2/2) * (AA$2-Z$2) + $C$14*SQRT(AA$2-Z$2)*V626)</f>
        <v>67.482300557473181</v>
      </c>
      <c r="AB626" s="52">
        <f ca="1">AA626 * EXP(($E$3 - $C$14^2/2) * (AB$2-AA$2) + $C$14*SQRT(AB$2-AA$2)*W626)</f>
        <v>53.901721054787913</v>
      </c>
      <c r="AC626" s="52">
        <f ca="1">AB626 * EXP(($E$3 - $C$14^2/2) * (AC$2-AB$2) + $C$14*SQRT(AC$2-AB$2)*X626)</f>
        <v>76.438184036963875</v>
      </c>
      <c r="AD626" s="47"/>
      <c r="AE626" s="3" t="s">
        <v>68</v>
      </c>
      <c r="AF626" s="52" t="b">
        <f ca="1">AND(AF623&gt;$B$3, NOT(OR($AF625:AF625)))</f>
        <v>0</v>
      </c>
      <c r="AG626" s="52" t="b">
        <f ca="1">AND(AG623&gt;$B$3, NOT(OR($AF625:AG625)))</f>
        <v>0</v>
      </c>
      <c r="AH626" s="52" t="b">
        <f ca="1">AND(AH623&gt;$B$3, NOT(OR($AF625:AH625)))</f>
        <v>0</v>
      </c>
      <c r="AI626" s="52" t="b">
        <f ca="1">AND(AI623&gt;$B$3, NOT(OR($AF625:AI625)))</f>
        <v>0</v>
      </c>
      <c r="AJ626" s="52" t="b">
        <f ca="1">AND(AJ623&gt;$B$3, NOT(OR($AF625:AJ625)))</f>
        <v>0</v>
      </c>
      <c r="AK626" s="74"/>
      <c r="AL626" s="70"/>
    </row>
    <row r="627" spans="7:38" ht="14.55" customHeight="1" x14ac:dyDescent="0.3">
      <c r="G627" s="3">
        <v>625</v>
      </c>
      <c r="H627" s="58">
        <v>-0.77402627869379381</v>
      </c>
      <c r="I627" s="58">
        <v>-0.15340064203700562</v>
      </c>
      <c r="J627" s="58">
        <v>1.7089898083230679</v>
      </c>
      <c r="K627" s="59">
        <v>-0.57684316065230601</v>
      </c>
      <c r="L627" s="60">
        <f t="array" ref="L627:O627">TRANSPOSE(MMULT(Option!$B$25:$E$28, TRANSPOSE(H627:K627)))</f>
        <v>-0.77402627869379381</v>
      </c>
      <c r="M627" s="60">
        <v>-0.4502045222353982</v>
      </c>
      <c r="N627" s="60">
        <v>1.1512427219127914</v>
      </c>
      <c r="O627" s="60">
        <v>-0.51019854378083318</v>
      </c>
      <c r="P627" s="56" t="str">
        <f t="shared" si="728"/>
        <v>125/5</v>
      </c>
      <c r="R627" s="80">
        <v>157</v>
      </c>
      <c r="S627" s="3" t="s">
        <v>28</v>
      </c>
      <c r="T627" s="60">
        <f t="array" aca="1" ref="T627:T630" ca="1">TRANSPOSE(OFFSET($L$3, MATCH($R627 &amp; "/" &amp; T$2, $P$3:$P$5002, 0) - 1, 0, 1, $E$1))</f>
        <v>-1.2631040141337859</v>
      </c>
      <c r="U627" s="60">
        <f t="array" aca="1" ref="U627:U630" ca="1">TRANSPOSE(OFFSET($L$3, MATCH($R627 &amp; "/" &amp; U$2, $P$3:$P$5002, 0) - 1, 0, 1, $E$1))</f>
        <v>-5.0491530236509943E-2</v>
      </c>
      <c r="V627" s="60">
        <f t="array" aca="1" ref="V627:V630" ca="1">TRANSPOSE(OFFSET($L$3, MATCH($R627 &amp; "/" &amp; V$2, $P$3:$P$5002, 0) - 1, 0, 1, $E$1))</f>
        <v>1.5876618731232011</v>
      </c>
      <c r="W627" s="60">
        <f t="array" aca="1" ref="W627:W630" ca="1">TRANSPOSE(OFFSET($L$3, MATCH($R627 &amp; "/" &amp; W$2, $P$3:$P$5002, 0) - 1, 0, 1, $E$1))</f>
        <v>-1.4640715123924577</v>
      </c>
      <c r="X627" s="60">
        <f t="array" aca="1" ref="X627:X630" ca="1">TRANSPOSE(OFFSET($L$3, MATCH($R627 &amp; "/" &amp; X$2, $P$3:$P$5002, 0) - 1, 0, 1, $E$1))</f>
        <v>0.50867527010330049</v>
      </c>
      <c r="Y627" s="52">
        <f ca="1">$B$11 * EXP(($E$3 - $C$11^2/2) * Y$2 + $C$11*SQRT(Y$2)*T627)</f>
        <v>68.802424335148316</v>
      </c>
      <c r="Z627" s="52">
        <f ca="1">Y627 * EXP(($E$3 - $C$11^2/2) * (Z$2-Y$2) + $C$11*SQRT(Z$2-Y$2)*U627)</f>
        <v>68.107784923353563</v>
      </c>
      <c r="AA627" s="52">
        <f ca="1">Z627 * EXP(($E$3 - $C$11^2/2) * (AA$2-Z$2) + $C$11*SQRT(AA$2-Z$2)*V627)</f>
        <v>110.21026978454779</v>
      </c>
      <c r="AB627" s="52">
        <f ca="1">AA627 * EXP(($E$3 - $C$11^2/2) * (AB$2-AA$2) + $C$11*SQRT(AB$2-AA$2)*W627)</f>
        <v>71.390772970975362</v>
      </c>
      <c r="AC627" s="52">
        <f ca="1">AB627 * EXP(($E$3 - $C$11^2/2) * (AC$2-AB$2) + $C$11*SQRT(AC$2-AB$2)*X627)</f>
        <v>83.577238136797646</v>
      </c>
      <c r="AD627" s="47"/>
      <c r="AE627" s="3" t="s">
        <v>69</v>
      </c>
      <c r="AF627" s="20" cm="1">
        <f t="array" aca="1" ref="AF627" ca="1">MIN(Y627:Y630 / $D$11:$D$14)</f>
        <v>0.60680328626205948</v>
      </c>
      <c r="AG627" s="20" cm="1">
        <f t="array" aca="1" ref="AG627" ca="1">MIN(Z627:Z630 / $D$11:$D$14)</f>
        <v>0.68107784923353565</v>
      </c>
      <c r="AH627" s="20" cm="1">
        <f t="array" aca="1" ref="AH627" ca="1">MIN(AA627:AA630 / $D$11:$D$14)</f>
        <v>0.52392126468220657</v>
      </c>
      <c r="AI627" s="20" cm="1">
        <f t="array" aca="1" ref="AI627" ca="1">MIN(AB627:AB630 / $D$11:$D$14)</f>
        <v>0.42119896854388988</v>
      </c>
      <c r="AJ627" s="20" cm="1">
        <f t="array" aca="1" ref="AJ627" ca="1">MIN(AC627:AC630 / $D$11:$D$14)</f>
        <v>0.5706690178614221</v>
      </c>
      <c r="AK627" s="72">
        <f t="array" aca="1" ref="AK627" ca="1">SUMPRODUCT(AF628:AJ628, EXP(-$E$3*$AF$2:$AJ$2))</f>
        <v>77880.078307140488</v>
      </c>
      <c r="AL627" s="70">
        <f ca="1">MAX(AC628 - $D$11, 0) * EXP(-$E$2*$E$3)</f>
        <v>0</v>
      </c>
    </row>
    <row r="628" spans="7:38" ht="14.55" customHeight="1" x14ac:dyDescent="0.3">
      <c r="G628" s="3">
        <v>626</v>
      </c>
      <c r="H628" s="58">
        <v>4.5113243165499264E-2</v>
      </c>
      <c r="I628" s="58">
        <v>1.8327894529784661</v>
      </c>
      <c r="J628" s="58">
        <v>1.4807889544492772</v>
      </c>
      <c r="K628" s="59">
        <v>-0.51445374717920089</v>
      </c>
      <c r="L628" s="60">
        <f t="array" ref="L628:O628">TRANSPOSE(MMULT(Option!$B$25:$E$28, TRANSPOSE(H628:K628)))</f>
        <v>4.5113243165499264E-2</v>
      </c>
      <c r="M628" s="60">
        <v>1.6978245775043053</v>
      </c>
      <c r="N628" s="60">
        <v>1.7985740782786757</v>
      </c>
      <c r="O628" s="60">
        <v>0.34645077531193175</v>
      </c>
      <c r="P628" s="56" t="str">
        <f t="shared" si="728"/>
        <v>126/1</v>
      </c>
      <c r="R628" s="80"/>
      <c r="S628" s="3" t="s">
        <v>29</v>
      </c>
      <c r="T628" s="60">
        <f ca="1"/>
        <v>-1.179375187305798</v>
      </c>
      <c r="U628" s="60">
        <f ca="1"/>
        <v>0.16546890893441907</v>
      </c>
      <c r="V628" s="60">
        <f ca="1"/>
        <v>-0.73719329353933327</v>
      </c>
      <c r="W628" s="60">
        <f ca="1"/>
        <v>-0.38656814848174503</v>
      </c>
      <c r="X628" s="60">
        <f ca="1"/>
        <v>0.67250176683170693</v>
      </c>
      <c r="Y628" s="52">
        <f ca="1">$B$12 * EXP(($E$3 - $C$12^2/2) * Y$2 + $C$12*SQRT(Y$2)*T628)</f>
        <v>70.552536423744513</v>
      </c>
      <c r="Z628" s="52">
        <f ca="1">Y628 * EXP(($E$3 - $C$12^2/2) * (Z$2-Y$2) + $C$12*SQRT(Z$2-Y$2)*U628)</f>
        <v>74.514840171153708</v>
      </c>
      <c r="AA628" s="52">
        <f ca="1">Z628 * EXP(($E$3 - $C$12^2/2) * (AA$2-Z$2) + $C$12*SQRT(AA$2-Z$2)*V628)</f>
        <v>60.029752505892283</v>
      </c>
      <c r="AB628" s="52">
        <f ca="1">AA628 * EXP(($E$3 - $C$12^2/2) * (AB$2-AA$2) + $C$12*SQRT(AB$2-AA$2)*W628)</f>
        <v>53.724539435911268</v>
      </c>
      <c r="AC628" s="52">
        <f ca="1">AB628 * EXP(($E$3 - $C$12^2/2) * (AC$2-AB$2) + $C$12*SQRT(AC$2-AB$2)*X628)</f>
        <v>66.063764203215186</v>
      </c>
      <c r="AD628" s="47"/>
      <c r="AE628" s="3" t="s">
        <v>47</v>
      </c>
      <c r="AF628" s="64">
        <f t="shared" ref="AF628" ca="1" si="789">($B$5*AF630 + (1 + $B$6)*AF629)*$B$2</f>
        <v>0</v>
      </c>
      <c r="AG628" s="64">
        <f t="shared" ref="AG628" ca="1" si="790">($B$5*AG630 + (1 + $B$6)*AG629)*$B$2</f>
        <v>0</v>
      </c>
      <c r="AH628" s="64">
        <f t="shared" ref="AH628" ca="1" si="791">($B$5*AH630 + (1 + $B$6)*AH629)*$B$2</f>
        <v>0</v>
      </c>
      <c r="AI628" s="64">
        <f t="shared" ref="AI628" ca="1" si="792">($B$5*AI630 + (1 + $B$6)*AI629)*$B$2</f>
        <v>0</v>
      </c>
      <c r="AJ628" s="64" cm="1">
        <f t="array" aca="1" ref="AJ628" ca="1">($B$5*AJ630 + (1 + $B$6)*AJ629 + AND(NOT(AF629:AJ629)))*$B$2</f>
        <v>100000</v>
      </c>
      <c r="AK628" s="73"/>
      <c r="AL628" s="70"/>
    </row>
    <row r="629" spans="7:38" ht="14.55" customHeight="1" x14ac:dyDescent="0.3">
      <c r="G629" s="3">
        <v>627</v>
      </c>
      <c r="H629" s="58">
        <v>0.45270787134036605</v>
      </c>
      <c r="I629" s="58">
        <v>0.26232698208080807</v>
      </c>
      <c r="J629" s="58">
        <v>1.1474955198292514</v>
      </c>
      <c r="K629" s="59">
        <v>0.58374421554321454</v>
      </c>
      <c r="L629" s="60">
        <f t="array" ref="L629:O629">TRANSPOSE(MMULT(Option!$B$25:$E$28, TRANSPOSE(H629:K629)))</f>
        <v>0.45270787134036605</v>
      </c>
      <c r="M629" s="60">
        <v>0.42150979897907187</v>
      </c>
      <c r="N629" s="60">
        <v>1.2576333425926585</v>
      </c>
      <c r="O629" s="60">
        <v>0.97363335054288924</v>
      </c>
      <c r="P629" s="56" t="str">
        <f t="shared" si="728"/>
        <v>126/2</v>
      </c>
      <c r="R629" s="80"/>
      <c r="S629" s="3" t="s">
        <v>31</v>
      </c>
      <c r="T629" s="60">
        <f ca="1"/>
        <v>0.24465432039997626</v>
      </c>
      <c r="U629" s="60">
        <f ca="1"/>
        <v>-1.1480691714246329</v>
      </c>
      <c r="V629" s="60">
        <f ca="1"/>
        <v>-1.301298029612207</v>
      </c>
      <c r="W629" s="60">
        <f ca="1"/>
        <v>-0.7441202779513989</v>
      </c>
      <c r="X629" s="60">
        <f ca="1"/>
        <v>0.99568018901233157</v>
      </c>
      <c r="Y629" s="52">
        <f ca="1">$B$13 * EXP(($E$3 - $C$13^2/2) * Y$2 + $C$13*SQRT(Y$2)*T629)</f>
        <v>108.15511882916553</v>
      </c>
      <c r="Z629" s="52">
        <f ca="1">Y629 * EXP(($E$3 - $C$13^2/2) * (Z$2-Y$2) + $C$13*SQRT(Z$2-Y$2)*U629)</f>
        <v>77.026208238874403</v>
      </c>
      <c r="AA629" s="52">
        <f ca="1">Z629 * EXP(($E$3 - $C$13^2/2) * (AA$2-Z$2) + $C$13*SQRT(AA$2-Z$2)*V629)</f>
        <v>52.392126468220653</v>
      </c>
      <c r="AB629" s="52">
        <f ca="1">AA629 * EXP(($E$3 - $C$13^2/2) * (AB$2-AA$2) + $C$13*SQRT(AB$2-AA$2)*W629)</f>
        <v>42.11989685438899</v>
      </c>
      <c r="AC629" s="52">
        <f ca="1">AB629 * EXP(($E$3 - $C$13^2/2) * (AC$2-AB$2) + $C$13*SQRT(AC$2-AB$2)*X629)</f>
        <v>57.066901786142211</v>
      </c>
      <c r="AD629" s="47"/>
      <c r="AE629" s="3" t="s">
        <v>46</v>
      </c>
      <c r="AF629" s="52" t="b">
        <f t="shared" ref="AF629" ca="1" si="793">AF627 &gt;= $B$4</f>
        <v>0</v>
      </c>
      <c r="AG629" s="52" t="b">
        <f t="array" aca="1" ref="AG629" ca="1">AND(AG627 &gt;= $B$4, NOT(OR($AF629:AF629)))</f>
        <v>0</v>
      </c>
      <c r="AH629" s="52" t="b">
        <f t="array" aca="1" ref="AH629" ca="1">AND(AH627 &gt;= $B$4, NOT(OR($AF629:AG629)))</f>
        <v>0</v>
      </c>
      <c r="AI629" s="52" t="b">
        <f t="array" aca="1" ref="AI629" ca="1">AND(AI627 &gt;= $B$4, NOT(OR($AF629:AH629)))</f>
        <v>0</v>
      </c>
      <c r="AJ629" s="52" t="b">
        <f t="array" aca="1" ref="AJ629" ca="1">AND(AJ627 &gt;= $B$4, NOT(OR($AF629:AI629)))</f>
        <v>0</v>
      </c>
      <c r="AK629" s="73"/>
      <c r="AL629" s="70"/>
    </row>
    <row r="630" spans="7:38" ht="14.55" customHeight="1" x14ac:dyDescent="0.3">
      <c r="G630" s="3">
        <v>628</v>
      </c>
      <c r="H630" s="58">
        <v>0.78700931213120584</v>
      </c>
      <c r="I630" s="58">
        <v>1.4615627321618343</v>
      </c>
      <c r="J630" s="58">
        <v>0.99876960000586734</v>
      </c>
      <c r="K630" s="59">
        <v>-0.94590828174442199</v>
      </c>
      <c r="L630" s="60">
        <f t="array" ref="L630:O630">TRANSPOSE(MMULT(Option!$B$25:$E$28, TRANSPOSE(H630:K630)))</f>
        <v>0.78700931213120584</v>
      </c>
      <c r="M630" s="60">
        <v>1.6543480954640972</v>
      </c>
      <c r="N630" s="60">
        <v>1.5747600808384252</v>
      </c>
      <c r="O630" s="60">
        <v>8.2443094512432924E-2</v>
      </c>
      <c r="P630" s="56" t="str">
        <f t="shared" si="728"/>
        <v>126/3</v>
      </c>
      <c r="R630" s="80"/>
      <c r="S630" s="3" t="s">
        <v>30</v>
      </c>
      <c r="T630" s="60">
        <f ca="1"/>
        <v>-1.6818353859907047</v>
      </c>
      <c r="U630" s="60">
        <f ca="1"/>
        <v>0.56707493393924346</v>
      </c>
      <c r="V630" s="60">
        <f ca="1"/>
        <v>7.7742677114863407E-2</v>
      </c>
      <c r="W630" s="60">
        <f ca="1"/>
        <v>-0.80072430444458464</v>
      </c>
      <c r="X630" s="60">
        <f ca="1"/>
        <v>0.86615900997390838</v>
      </c>
      <c r="Y630" s="52">
        <f ca="1">$B$14 * EXP(($E$3 - $C$14^2/2) * Y$2 + $C$14*SQRT(Y$2)*T630)</f>
        <v>60.680328626205949</v>
      </c>
      <c r="Z630" s="52">
        <f ca="1">Y630 * EXP(($E$3 - $C$14^2/2) * (Z$2-Y$2) + $C$14*SQRT(Z$2-Y$2)*U630)</f>
        <v>72.294065946866908</v>
      </c>
      <c r="AA630" s="52">
        <f ca="1">Z630 * EXP(($E$3 - $C$14^2/2) * (AA$2-Z$2) + $C$14*SQRT(AA$2-Z$2)*V630)</f>
        <v>74.370908717105536</v>
      </c>
      <c r="AB630" s="52">
        <f ca="1">AA630 * EXP(($E$3 - $C$14^2/2) * (AB$2-AA$2) + $C$14*SQRT(AB$2-AA$2)*W630)</f>
        <v>58.782698133457984</v>
      </c>
      <c r="AC630" s="52">
        <f ca="1">AB630 * EXP(($E$3 - $C$14^2/2) * (AC$2-AB$2) + $C$14*SQRT(AC$2-AB$2)*X630)</f>
        <v>76.607521602184306</v>
      </c>
      <c r="AD630" s="47"/>
      <c r="AE630" s="3" t="s">
        <v>68</v>
      </c>
      <c r="AF630" s="52" t="b">
        <f ca="1">AND(AF627&gt;$B$3, NOT(OR($AF629:AF629)))</f>
        <v>0</v>
      </c>
      <c r="AG630" s="52" t="b">
        <f ca="1">AND(AG627&gt;$B$3, NOT(OR($AF629:AG629)))</f>
        <v>0</v>
      </c>
      <c r="AH630" s="52" t="b">
        <f ca="1">AND(AH627&gt;$B$3, NOT(OR($AF629:AH629)))</f>
        <v>0</v>
      </c>
      <c r="AI630" s="52" t="b">
        <f ca="1">AND(AI627&gt;$B$3, NOT(OR($AF629:AI629)))</f>
        <v>0</v>
      </c>
      <c r="AJ630" s="52" t="b">
        <f ca="1">AND(AJ627&gt;$B$3, NOT(OR($AF629:AJ629)))</f>
        <v>0</v>
      </c>
      <c r="AK630" s="74"/>
      <c r="AL630" s="70"/>
    </row>
    <row r="631" spans="7:38" ht="14.55" customHeight="1" x14ac:dyDescent="0.3">
      <c r="G631" s="3">
        <v>629</v>
      </c>
      <c r="H631" s="58">
        <v>-0.44731139347578763</v>
      </c>
      <c r="I631" s="58">
        <v>-0.49329435292034202</v>
      </c>
      <c r="J631" s="58">
        <v>0.16454497279220673</v>
      </c>
      <c r="K631" s="59">
        <v>1.7284046254846395</v>
      </c>
      <c r="L631" s="60">
        <f t="array" ref="L631:O631">TRANSPOSE(MMULT(Option!$B$25:$E$28, TRANSPOSE(H631:K631)))</f>
        <v>-0.44731139347578763</v>
      </c>
      <c r="M631" s="60">
        <v>-0.63103629982066056</v>
      </c>
      <c r="N631" s="60">
        <v>-0.16357783508573626</v>
      </c>
      <c r="O631" s="60">
        <v>1.2041338428744561</v>
      </c>
      <c r="P631" s="56" t="str">
        <f t="shared" si="728"/>
        <v>126/4</v>
      </c>
      <c r="R631" s="80">
        <v>158</v>
      </c>
      <c r="S631" s="3" t="s">
        <v>28</v>
      </c>
      <c r="T631" s="60">
        <f t="array" aca="1" ref="T631:T634" ca="1">TRANSPOSE(OFFSET($L$3, MATCH($R631 &amp; "/" &amp; T$2, $P$3:$P$5002, 0) - 1, 0, 1, $E$1))</f>
        <v>0.33632510858003428</v>
      </c>
      <c r="U631" s="60">
        <f t="array" aca="1" ref="U631:U634" ca="1">TRANSPOSE(OFFSET($L$3, MATCH($R631 &amp; "/" &amp; U$2, $P$3:$P$5002, 0) - 1, 0, 1, $E$1))</f>
        <v>0.57388996996210095</v>
      </c>
      <c r="V631" s="60">
        <f t="array" aca="1" ref="V631:V634" ca="1">TRANSPOSE(OFFSET($L$3, MATCH($R631 &amp; "/" &amp; V$2, $P$3:$P$5002, 0) - 1, 0, 1, $E$1))</f>
        <v>-0.57536683058808857</v>
      </c>
      <c r="W631" s="60">
        <f t="array" aca="1" ref="W631:W634" ca="1">TRANSPOSE(OFFSET($L$3, MATCH($R631 &amp; "/" &amp; W$2, $P$3:$P$5002, 0) - 1, 0, 1, $E$1))</f>
        <v>-0.52279141765278458</v>
      </c>
      <c r="X631" s="60">
        <f t="array" aca="1" ref="X631:X634" ca="1">TRANSPOSE(OFFSET($L$3, MATCH($R631 &amp; "/" &amp; X$2, $P$3:$P$5002, 0) - 1, 0, 1, $E$1))</f>
        <v>-1.2734325080067206</v>
      </c>
      <c r="Y631" s="52">
        <f ca="1">$B$11 * EXP(($E$3 - $C$11^2/2) * Y$2 + $C$11*SQRT(Y$2)*T631)</f>
        <v>111.17079568173145</v>
      </c>
      <c r="Z631" s="52">
        <f ca="1">Y631 * EXP(($E$3 - $C$11^2/2) * (Z$2-Y$2) + $C$11*SQRT(Z$2-Y$2)*U631)</f>
        <v>132.71907941328175</v>
      </c>
      <c r="AA631" s="52">
        <f ca="1">Z631 * EXP(($E$3 - $C$11^2/2) * (AA$2-Z$2) + $C$11*SQRT(AA$2-Z$2)*V631)</f>
        <v>112.23834161912205</v>
      </c>
      <c r="AB631" s="52">
        <f ca="1">AA631 * EXP(($E$3 - $C$11^2/2) * (AB$2-AA$2) + $C$11*SQRT(AB$2-AA$2)*W631)</f>
        <v>96.427095432917227</v>
      </c>
      <c r="AC631" s="52">
        <f ca="1">AB631 * EXP(($E$3 - $C$11^2/2) * (AC$2-AB$2) + $C$11*SQRT(AC$2-AB$2)*X631)</f>
        <v>66.138926895327984</v>
      </c>
      <c r="AD631" s="47"/>
      <c r="AE631" s="3" t="s">
        <v>69</v>
      </c>
      <c r="AF631" s="20" cm="1">
        <f t="array" aca="1" ref="AF631" ca="1">MIN(Y631:Y634 / $D$11:$D$14)</f>
        <v>0.80491462840441452</v>
      </c>
      <c r="AG631" s="20" cm="1">
        <f t="array" aca="1" ref="AG631" ca="1">MIN(Z631:Z634 / $D$11:$D$14)</f>
        <v>0.71493480637798856</v>
      </c>
      <c r="AH631" s="20" cm="1">
        <f t="array" aca="1" ref="AH631" ca="1">MIN(AA631:AA634 / $D$11:$D$14)</f>
        <v>0.7471754796497615</v>
      </c>
      <c r="AI631" s="20" cm="1">
        <f t="array" aca="1" ref="AI631" ca="1">MIN(AB631:AB634 / $D$11:$D$14)</f>
        <v>0.61899909668096198</v>
      </c>
      <c r="AJ631" s="20" cm="1">
        <f t="array" aca="1" ref="AJ631" ca="1">MIN(AC631:AC634 / $D$11:$D$14)</f>
        <v>0.43921020041509268</v>
      </c>
      <c r="AK631" s="72">
        <f t="array" aca="1" ref="AK631" ca="1">SUMPRODUCT(AF632:AJ632, EXP(-$E$3*$AF$2:$AJ$2))</f>
        <v>92148.519674651194</v>
      </c>
      <c r="AL631" s="70">
        <f ca="1">MAX(AC632 - $D$11, 0) * EXP(-$E$2*$E$3)</f>
        <v>0</v>
      </c>
    </row>
    <row r="632" spans="7:38" ht="14.55" customHeight="1" x14ac:dyDescent="0.3">
      <c r="G632" s="3">
        <v>630</v>
      </c>
      <c r="H632" s="58">
        <v>0.39190810756014316</v>
      </c>
      <c r="I632" s="58">
        <v>0.78475956912525868</v>
      </c>
      <c r="J632" s="58">
        <v>-1.2042968999596704</v>
      </c>
      <c r="K632" s="59">
        <v>-0.37291489219542434</v>
      </c>
      <c r="L632" s="60">
        <f t="array" ref="L632:O632">TRANSPOSE(MMULT(Option!$B$25:$E$28, TRANSPOSE(H632:K632)))</f>
        <v>0.39190810756014316</v>
      </c>
      <c r="M632" s="60">
        <v>0.8760072685955429</v>
      </c>
      <c r="N632" s="60">
        <v>-0.69548455322561942</v>
      </c>
      <c r="O632" s="60">
        <v>-0.19213838527985577</v>
      </c>
      <c r="P632" s="56" t="str">
        <f t="shared" si="728"/>
        <v>126/5</v>
      </c>
      <c r="R632" s="80"/>
      <c r="S632" s="3" t="s">
        <v>29</v>
      </c>
      <c r="T632" s="60">
        <f ca="1"/>
        <v>-0.74006352952994847</v>
      </c>
      <c r="U632" s="60">
        <f ca="1"/>
        <v>-0.28568565806027429</v>
      </c>
      <c r="V632" s="60">
        <f ca="1"/>
        <v>4.2318245217881911E-3</v>
      </c>
      <c r="W632" s="60">
        <f ca="1"/>
        <v>-0.6439875223266921</v>
      </c>
      <c r="X632" s="60">
        <f ca="1"/>
        <v>-1.1604189948304917</v>
      </c>
      <c r="Y632" s="52">
        <f ca="1">$B$12 * EXP(($E$3 - $C$12^2/2) * Y$2 + $C$12*SQRT(Y$2)*T632)</f>
        <v>80.491462840441457</v>
      </c>
      <c r="Z632" s="52">
        <f ca="1">Y632 * EXP(($E$3 - $C$12^2/2) * (Z$2-Y$2) + $C$12*SQRT(Z$2-Y$2)*U632)</f>
        <v>74.250568165268817</v>
      </c>
      <c r="AA632" s="52">
        <f ca="1">Z632 * EXP(($E$3 - $C$12^2/2) * (AA$2-Z$2) + $C$12*SQRT(AA$2-Z$2)*V632)</f>
        <v>74.717547964976148</v>
      </c>
      <c r="AB632" s="52">
        <f ca="1">AA632 * EXP(($E$3 - $C$12^2/2) * (AB$2-AA$2) + $C$12*SQRT(AB$2-AA$2)*W632)</f>
        <v>61.8999096680962</v>
      </c>
      <c r="AC632" s="52">
        <f ca="1">AB632 * EXP(($E$3 - $C$12^2/2) * (AC$2-AB$2) + $C$12*SQRT(AC$2-AB$2)*X632)</f>
        <v>43.921020041509266</v>
      </c>
      <c r="AD632" s="47"/>
      <c r="AE632" s="3" t="s">
        <v>47</v>
      </c>
      <c r="AF632" s="64">
        <f t="shared" ref="AF632" ca="1" si="794">($B$5*AF634 + (1 + $B$6)*AF633)*$B$2</f>
        <v>15000</v>
      </c>
      <c r="AG632" s="64">
        <f t="shared" ref="AG632" ca="1" si="795">($B$5*AG634 + (1 + $B$6)*AG633)*$B$2</f>
        <v>0</v>
      </c>
      <c r="AH632" s="64">
        <f t="shared" ref="AH632" ca="1" si="796">($B$5*AH634 + (1 + $B$6)*AH633)*$B$2</f>
        <v>0</v>
      </c>
      <c r="AI632" s="64">
        <f t="shared" ref="AI632" ca="1" si="797">($B$5*AI634 + (1 + $B$6)*AI633)*$B$2</f>
        <v>0</v>
      </c>
      <c r="AJ632" s="64" cm="1">
        <f t="array" aca="1" ref="AJ632" ca="1">($B$5*AJ634 + (1 + $B$6)*AJ633 + AND(NOT(AF633:AJ633)))*$B$2</f>
        <v>100000</v>
      </c>
      <c r="AK632" s="73"/>
      <c r="AL632" s="70"/>
    </row>
    <row r="633" spans="7:38" ht="14.55" customHeight="1" x14ac:dyDescent="0.3">
      <c r="G633" s="3">
        <v>631</v>
      </c>
      <c r="H633" s="58">
        <v>-0.91118804246602503</v>
      </c>
      <c r="I633" s="58">
        <v>0.80252201140572965</v>
      </c>
      <c r="J633" s="58">
        <v>0.70469363567757348</v>
      </c>
      <c r="K633" s="59">
        <v>0.85041021877283318</v>
      </c>
      <c r="L633" s="60">
        <f t="array" ref="L633:O633">TRANSPOSE(MMULT(Option!$B$25:$E$28, TRANSPOSE(H633:K633)))</f>
        <v>-0.91118804246602503</v>
      </c>
      <c r="M633" s="60">
        <v>0.37104835584058393</v>
      </c>
      <c r="N633" s="60">
        <v>0.46461388866757386</v>
      </c>
      <c r="O633" s="60">
        <v>0.71146429250339849</v>
      </c>
      <c r="P633" s="56" t="str">
        <f t="shared" si="728"/>
        <v>127/1</v>
      </c>
      <c r="R633" s="80"/>
      <c r="S633" s="3" t="s">
        <v>31</v>
      </c>
      <c r="T633" s="60">
        <f ca="1"/>
        <v>1.0891984806218977</v>
      </c>
      <c r="U633" s="60">
        <f ca="1"/>
        <v>0.55334786548745318</v>
      </c>
      <c r="V633" s="60">
        <f ca="1"/>
        <v>1.8107318973709436</v>
      </c>
      <c r="W633" s="60">
        <f ca="1"/>
        <v>0.38739536302194677</v>
      </c>
      <c r="X633" s="60">
        <f ca="1"/>
        <v>-0.91977887045903883</v>
      </c>
      <c r="Y633" s="52">
        <f ca="1">$B$13 * EXP(($E$3 - $C$13^2/2) * Y$2 + $C$13*SQRT(Y$2)*T633)</f>
        <v>139.34177528270737</v>
      </c>
      <c r="Z633" s="52">
        <f ca="1">Y633 * EXP(($E$3 - $C$13^2/2) * (Z$2-Y$2) + $C$13*SQRT(Z$2-Y$2)*U633)</f>
        <v>165.3284480971698</v>
      </c>
      <c r="AA633" s="52">
        <f ca="1">Z633 * EXP(($E$3 - $C$13^2/2) * (AA$2-Z$2) + $C$13*SQRT(AA$2-Z$2)*V633)</f>
        <v>286.04629233479034</v>
      </c>
      <c r="AB633" s="52">
        <f ca="1">AA633 * EXP(($E$3 - $C$13^2/2) * (AB$2-AA$2) + $C$13*SQRT(AB$2-AA$2)*W633)</f>
        <v>322.90955480872066</v>
      </c>
      <c r="AC633" s="52">
        <f ca="1">AB633 * EXP(($E$3 - $C$13^2/2) * (AC$2-AB$2) + $C$13*SQRT(AC$2-AB$2)*X633)</f>
        <v>246.27249023886984</v>
      </c>
      <c r="AD633" s="47"/>
      <c r="AE633" s="3" t="s">
        <v>46</v>
      </c>
      <c r="AF633" s="52" t="b">
        <f t="shared" ref="AF633" ca="1" si="798">AF631 &gt;= $B$4</f>
        <v>0</v>
      </c>
      <c r="AG633" s="52" t="b">
        <f t="array" aca="1" ref="AG633" ca="1">AND(AG631 &gt;= $B$4, NOT(OR($AF633:AF633)))</f>
        <v>0</v>
      </c>
      <c r="AH633" s="52" t="b">
        <f t="array" aca="1" ref="AH633" ca="1">AND(AH631 &gt;= $B$4, NOT(OR($AF633:AG633)))</f>
        <v>0</v>
      </c>
      <c r="AI633" s="52" t="b">
        <f t="array" aca="1" ref="AI633" ca="1">AND(AI631 &gt;= $B$4, NOT(OR($AF633:AH633)))</f>
        <v>0</v>
      </c>
      <c r="AJ633" s="52" t="b">
        <f t="array" aca="1" ref="AJ633" ca="1">AND(AJ631 &gt;= $B$4, NOT(OR($AF633:AI633)))</f>
        <v>0</v>
      </c>
      <c r="AK633" s="73"/>
      <c r="AL633" s="70"/>
    </row>
    <row r="634" spans="7:38" ht="14.55" customHeight="1" x14ac:dyDescent="0.3">
      <c r="G634" s="3">
        <v>632</v>
      </c>
      <c r="H634" s="58">
        <v>-1.1032088070964996</v>
      </c>
      <c r="I634" s="58">
        <v>-1.6226307800221291</v>
      </c>
      <c r="J634" s="58">
        <v>-0.76170194737554575</v>
      </c>
      <c r="K634" s="59">
        <v>-0.93404716106546037</v>
      </c>
      <c r="L634" s="60">
        <f t="array" ref="L634:O634">TRANSPOSE(MMULT(Option!$B$25:$E$28, TRANSPOSE(H634:K634)))</f>
        <v>-1.1032088070964996</v>
      </c>
      <c r="M634" s="60">
        <v>-1.9284491977219289</v>
      </c>
      <c r="N634" s="60">
        <v>-1.5351984887846453</v>
      </c>
      <c r="O634" s="60">
        <v>-1.8147272001336425</v>
      </c>
      <c r="P634" s="56" t="str">
        <f t="shared" si="728"/>
        <v>127/2</v>
      </c>
      <c r="R634" s="80"/>
      <c r="S634" s="3" t="s">
        <v>30</v>
      </c>
      <c r="T634" s="60">
        <f ca="1"/>
        <v>-0.42980596822350969</v>
      </c>
      <c r="U634" s="60">
        <f ca="1"/>
        <v>-0.72207376623046871</v>
      </c>
      <c r="V634" s="60">
        <f ca="1"/>
        <v>1.4564313753196312</v>
      </c>
      <c r="W634" s="60">
        <f ca="1"/>
        <v>-0.13593755818888933</v>
      </c>
      <c r="X634" s="60">
        <f ca="1"/>
        <v>-0.55013170721099547</v>
      </c>
      <c r="Y634" s="52">
        <f ca="1">$B$14 * EXP(($E$3 - $C$14^2/2) * Y$2 + $C$14*SQRT(Y$2)*T634)</f>
        <v>88.343126350733243</v>
      </c>
      <c r="Z634" s="52">
        <f ca="1">Y634 * EXP(($E$3 - $C$14^2/2) * (Z$2-Y$2) + $C$14*SQRT(Z$2-Y$2)*U634)</f>
        <v>71.493480637798854</v>
      </c>
      <c r="AA634" s="52">
        <f ca="1">Z634 * EXP(($E$3 - $C$14^2/2) * (AA$2-Z$2) + $C$14*SQRT(AA$2-Z$2)*V634)</f>
        <v>111.22283130667384</v>
      </c>
      <c r="AB634" s="52">
        <f ca="1">AA634 * EXP(($E$3 - $C$14^2/2) * (AB$2-AA$2) + $C$14*SQRT(AB$2-AA$2)*W634)</f>
        <v>107.31349502043126</v>
      </c>
      <c r="AC634" s="52">
        <f ca="1">AB634 * EXP(($E$3 - $C$14^2/2) * (AC$2-AB$2) + $C$14*SQRT(AC$2-AB$2)*X634)</f>
        <v>91.442915075142224</v>
      </c>
      <c r="AD634" s="47"/>
      <c r="AE634" s="3" t="s">
        <v>68</v>
      </c>
      <c r="AF634" s="52" t="b">
        <f ca="1">AND(AF631&gt;$B$3, NOT(OR($AF633:AF633)))</f>
        <v>1</v>
      </c>
      <c r="AG634" s="52" t="b">
        <f ca="1">AND(AG631&gt;$B$3, NOT(OR($AF633:AG633)))</f>
        <v>0</v>
      </c>
      <c r="AH634" s="52" t="b">
        <f ca="1">AND(AH631&gt;$B$3, NOT(OR($AF633:AH633)))</f>
        <v>0</v>
      </c>
      <c r="AI634" s="52" t="b">
        <f ca="1">AND(AI631&gt;$B$3, NOT(OR($AF633:AI633)))</f>
        <v>0</v>
      </c>
      <c r="AJ634" s="52" t="b">
        <f ca="1">AND(AJ631&gt;$B$3, NOT(OR($AF633:AJ633)))</f>
        <v>0</v>
      </c>
      <c r="AK634" s="74"/>
      <c r="AL634" s="70"/>
    </row>
    <row r="635" spans="7:38" ht="14.55" customHeight="1" x14ac:dyDescent="0.3">
      <c r="G635" s="3">
        <v>633</v>
      </c>
      <c r="H635" s="58">
        <v>-0.94446229696186423</v>
      </c>
      <c r="I635" s="58">
        <v>-1.0735309069560672</v>
      </c>
      <c r="J635" s="58">
        <v>-1.0693097604837631</v>
      </c>
      <c r="K635" s="59">
        <v>1.4814937980187852</v>
      </c>
      <c r="L635" s="60">
        <f t="array" ref="L635:O635">TRANSPOSE(MMULT(Option!$B$25:$E$28, TRANSPOSE(H635:K635)))</f>
        <v>-0.94446229696186423</v>
      </c>
      <c r="M635" s="60">
        <v>-1.3616922471849002</v>
      </c>
      <c r="N635" s="60">
        <v>-1.5980868242622617</v>
      </c>
      <c r="O635" s="60">
        <v>0.40106630031363211</v>
      </c>
      <c r="P635" s="56" t="str">
        <f t="shared" si="728"/>
        <v>127/3</v>
      </c>
      <c r="R635" s="80">
        <v>159</v>
      </c>
      <c r="S635" s="3" t="s">
        <v>28</v>
      </c>
      <c r="T635" s="60">
        <f t="array" aca="1" ref="T635:T638" ca="1">TRANSPOSE(OFFSET($L$3, MATCH($R635 &amp; "/" &amp; T$2, $P$3:$P$5002, 0) - 1, 0, 1, $E$1))</f>
        <v>0.3119590515733211</v>
      </c>
      <c r="U635" s="60">
        <f t="array" aca="1" ref="U635:U638" ca="1">TRANSPOSE(OFFSET($L$3, MATCH($R635 &amp; "/" &amp; U$2, $P$3:$P$5002, 0) - 1, 0, 1, $E$1))</f>
        <v>-0.46155977139910487</v>
      </c>
      <c r="V635" s="60">
        <f t="array" aca="1" ref="V635:V638" ca="1">TRANSPOSE(OFFSET($L$3, MATCH($R635 &amp; "/" &amp; V$2, $P$3:$P$5002, 0) - 1, 0, 1, $E$1))</f>
        <v>0.43642223072224978</v>
      </c>
      <c r="W635" s="60">
        <f t="array" aca="1" ref="W635:W638" ca="1">TRANSPOSE(OFFSET($L$3, MATCH($R635 &amp; "/" &amp; W$2, $P$3:$P$5002, 0) - 1, 0, 1, $E$1))</f>
        <v>0.24606516160735939</v>
      </c>
      <c r="X635" s="60">
        <f t="array" aca="1" ref="X635:X638" ca="1">TRANSPOSE(OFFSET($L$3, MATCH($R635 &amp; "/" &amp; X$2, $P$3:$P$5002, 0) - 1, 0, 1, $E$1))</f>
        <v>-0.29449864734624681</v>
      </c>
      <c r="Y635" s="52">
        <f ca="1">$B$11 * EXP(($E$3 - $C$11^2/2) * Y$2 + $C$11*SQRT(Y$2)*T635)</f>
        <v>110.3611203926574</v>
      </c>
      <c r="Z635" s="52">
        <f ca="1">Y635 * EXP(($E$3 - $C$11^2/2) * (Z$2-Y$2) + $C$11*SQRT(Z$2-Y$2)*U635)</f>
        <v>96.572108731485045</v>
      </c>
      <c r="AA635" s="52">
        <f ca="1">Z635 * EXP(($E$3 - $C$11^2/2) * (AA$2-Z$2) + $C$11*SQRT(AA$2-Z$2)*V635)</f>
        <v>110.63280331234242</v>
      </c>
      <c r="AB635" s="52">
        <f ca="1">AA635 * EXP(($E$3 - $C$11^2/2) * (AB$2-AA$2) + $C$11*SQRT(AB$2-AA$2)*W635)</f>
        <v>119.70569488395125</v>
      </c>
      <c r="AC635" s="52">
        <f ca="1">AB635 * EXP(($E$3 - $C$11^2/2) * (AC$2-AB$2) + $C$11*SQRT(AC$2-AB$2)*X635)</f>
        <v>110.13276510810508</v>
      </c>
      <c r="AD635" s="47"/>
      <c r="AE635" s="3" t="s">
        <v>69</v>
      </c>
      <c r="AF635" s="20" cm="1">
        <f t="array" aca="1" ref="AF635" ca="1">MIN(Y635:Y638 / $D$11:$D$14)</f>
        <v>0.89561687194096218</v>
      </c>
      <c r="AG635" s="20" cm="1">
        <f t="array" aca="1" ref="AG635" ca="1">MIN(Z635:Z638 / $D$11:$D$14)</f>
        <v>0.92861667373990731</v>
      </c>
      <c r="AH635" s="20" cm="1">
        <f t="array" aca="1" ref="AH635" ca="1">MIN(AA635:AA638 / $D$11:$D$14)</f>
        <v>0.92236559206122704</v>
      </c>
      <c r="AI635" s="20" cm="1">
        <f t="array" aca="1" ref="AI635" ca="1">MIN(AB635:AB638 / $D$11:$D$14)</f>
        <v>0.76209615061342662</v>
      </c>
      <c r="AJ635" s="20" cm="1">
        <f t="array" aca="1" ref="AJ635" ca="1">MIN(AC635:AC638 / $D$11:$D$14)</f>
        <v>0.62834753806126353</v>
      </c>
      <c r="AK635" s="72">
        <f t="array" aca="1" ref="AK635" ca="1">SUMPRODUCT(AF636:AJ636, EXP(-$E$3*$AF$2:$AJ$2))</f>
        <v>118631.70059156645</v>
      </c>
      <c r="AL635" s="70">
        <f ca="1">MAX(AC636 - $D$11, 0) * EXP(-$E$2*$E$3)</f>
        <v>77.77711470627024</v>
      </c>
    </row>
    <row r="636" spans="7:38" ht="14.55" customHeight="1" x14ac:dyDescent="0.3">
      <c r="G636" s="3">
        <v>634</v>
      </c>
      <c r="H636" s="58">
        <v>0.97709358732922014</v>
      </c>
      <c r="I636" s="58">
        <v>1.5333578383122668</v>
      </c>
      <c r="J636" s="58">
        <v>8.0249730553726875E-2</v>
      </c>
      <c r="K636" s="59">
        <v>-0.70813470297422965</v>
      </c>
      <c r="L636" s="60">
        <f t="array" ref="L636:O636">TRANSPOSE(MMULT(Option!$B$25:$E$28, TRANSPOSE(H636:K636)))</f>
        <v>0.97709358732922014</v>
      </c>
      <c r="M636" s="60">
        <v>1.7961831072356522</v>
      </c>
      <c r="N636" s="60">
        <v>0.86284891598701186</v>
      </c>
      <c r="O636" s="60">
        <v>0.2016175830074457</v>
      </c>
      <c r="P636" s="56" t="str">
        <f t="shared" si="728"/>
        <v>127/4</v>
      </c>
      <c r="R636" s="80"/>
      <c r="S636" s="3" t="s">
        <v>29</v>
      </c>
      <c r="T636" s="60">
        <f ca="1"/>
        <v>1.8266183352664336</v>
      </c>
      <c r="U636" s="60">
        <f ca="1"/>
        <v>0.74571167606087985</v>
      </c>
      <c r="V636" s="60">
        <f ca="1"/>
        <v>0.16816394726029599</v>
      </c>
      <c r="W636" s="60">
        <f ca="1"/>
        <v>0.51149010158941333</v>
      </c>
      <c r="X636" s="60">
        <f ca="1"/>
        <v>-1.027030984928653</v>
      </c>
      <c r="Y636" s="52">
        <f ca="1">$B$12 * EXP(($E$3 - $C$12^2/2) * Y$2 + $C$12*SQRT(Y$2)*T636)</f>
        <v>173.84353778775218</v>
      </c>
      <c r="Z636" s="52">
        <f ca="1">Y636 * EXP(($E$3 - $C$12^2/2) * (Z$2-Y$2) + $C$12*SQRT(Z$2-Y$2)*U636)</f>
        <v>218.51817446068347</v>
      </c>
      <c r="AA636" s="52">
        <f ca="1">Z636 * EXP(($E$3 - $C$12^2/2) * (AA$2-Z$2) + $C$12*SQRT(AA$2-Z$2)*V636)</f>
        <v>230.97705430253285</v>
      </c>
      <c r="AB636" s="52">
        <f ca="1">AA636 * EXP(($E$3 - $C$12^2/2) * (AB$2-AA$2) + $C$12*SQRT(AB$2-AA$2)*W636)</f>
        <v>270.63347212521302</v>
      </c>
      <c r="AC636" s="52">
        <f ca="1">AB636 * EXP(($E$3 - $C$12^2/2) * (AC$2-AB$2) + $C$12*SQRT(AC$2-AB$2)*X636)</f>
        <v>199.86779211948891</v>
      </c>
      <c r="AD636" s="47"/>
      <c r="AE636" s="3" t="s">
        <v>47</v>
      </c>
      <c r="AF636" s="64">
        <f t="shared" ref="AF636" ca="1" si="799">($B$5*AF638 + (1 + $B$6)*AF637)*$B$2</f>
        <v>15000</v>
      </c>
      <c r="AG636" s="64">
        <f t="shared" ref="AG636" ca="1" si="800">($B$5*AG638 + (1 + $B$6)*AG637)*$B$2</f>
        <v>15000</v>
      </c>
      <c r="AH636" s="64">
        <f t="shared" ref="AH636" ca="1" si="801">($B$5*AH638 + (1 + $B$6)*AH637)*$B$2</f>
        <v>15000</v>
      </c>
      <c r="AI636" s="64">
        <f t="shared" ref="AI636" ca="1" si="802">($B$5*AI638 + (1 + $B$6)*AI637)*$B$2</f>
        <v>0</v>
      </c>
      <c r="AJ636" s="64" cm="1">
        <f t="array" aca="1" ref="AJ636" ca="1">($B$5*AJ638 + (1 + $B$6)*AJ637 + AND(NOT(AF637:AJ637)))*$B$2</f>
        <v>100000</v>
      </c>
      <c r="AK636" s="73"/>
      <c r="AL636" s="70"/>
    </row>
    <row r="637" spans="7:38" ht="14.55" customHeight="1" x14ac:dyDescent="0.3">
      <c r="G637" s="3">
        <v>635</v>
      </c>
      <c r="H637" s="58">
        <v>0.1621428429011435</v>
      </c>
      <c r="I637" s="58">
        <v>-0.4889609840867209</v>
      </c>
      <c r="J637" s="58">
        <v>8.394017035010444E-2</v>
      </c>
      <c r="K637" s="59">
        <v>-1.4880130624130019</v>
      </c>
      <c r="L637" s="60">
        <f t="array" ref="L637:O637">TRANSPOSE(MMULT(Option!$B$25:$E$28, TRANSPOSE(H637:K637)))</f>
        <v>0.1621428429011435</v>
      </c>
      <c r="M637" s="60">
        <v>-0.38328300713104191</v>
      </c>
      <c r="N637" s="60">
        <v>1.0542592465496062E-2</v>
      </c>
      <c r="O637" s="60">
        <v>-1.3210577181778733</v>
      </c>
      <c r="P637" s="56" t="str">
        <f t="shared" si="728"/>
        <v>127/5</v>
      </c>
      <c r="R637" s="80"/>
      <c r="S637" s="3" t="s">
        <v>31</v>
      </c>
      <c r="T637" s="60">
        <f ca="1"/>
        <v>0.50484276753277013</v>
      </c>
      <c r="U637" s="60">
        <f ca="1"/>
        <v>-0.2487767872582598</v>
      </c>
      <c r="V637" s="60">
        <f ca="1"/>
        <v>1.4289993819027058</v>
      </c>
      <c r="W637" s="60">
        <f ca="1"/>
        <v>0.23868818247968565</v>
      </c>
      <c r="X637" s="60">
        <f ca="1"/>
        <v>-6.3330325477113147E-2</v>
      </c>
      <c r="Y637" s="52">
        <f ca="1">$B$13 * EXP(($E$3 - $C$13^2/2) * Y$2 + $C$13*SQRT(Y$2)*T637)</f>
        <v>116.93556028181735</v>
      </c>
      <c r="Z637" s="52">
        <f ca="1">Y637 * EXP(($E$3 - $C$13^2/2) * (Z$2-Y$2) + $C$13*SQRT(Z$2-Y$2)*U637)</f>
        <v>109.07001113929708</v>
      </c>
      <c r="AA637" s="52">
        <f ca="1">Z637 * EXP(($E$3 - $C$13^2/2) * (AA$2-Z$2) + $C$13*SQRT(AA$2-Z$2)*V637)</f>
        <v>168.290187292784</v>
      </c>
      <c r="AB637" s="52">
        <f ca="1">AA637 * EXP(($E$3 - $C$13^2/2) * (AB$2-AA$2) + $C$13*SQRT(AB$2-AA$2)*W637)</f>
        <v>181.68896641773384</v>
      </c>
      <c r="AC637" s="52">
        <f ca="1">AB637 * EXP(($E$3 - $C$13^2/2) * (AC$2-AB$2) + $C$13*SQRT(AC$2-AB$2)*X637)</f>
        <v>179.16320527326042</v>
      </c>
      <c r="AD637" s="47"/>
      <c r="AE637" s="3" t="s">
        <v>46</v>
      </c>
      <c r="AF637" s="52" t="b">
        <f t="shared" ref="AF637" ca="1" si="803">AF635 &gt;= $B$4</f>
        <v>0</v>
      </c>
      <c r="AG637" s="52" t="b">
        <f t="array" aca="1" ref="AG637" ca="1">AND(AG635 &gt;= $B$4, NOT(OR($AF637:AF637)))</f>
        <v>0</v>
      </c>
      <c r="AH637" s="52" t="b">
        <f t="array" aca="1" ref="AH637" ca="1">AND(AH635 &gt;= $B$4, NOT(OR($AF637:AG637)))</f>
        <v>0</v>
      </c>
      <c r="AI637" s="52" t="b">
        <f t="array" aca="1" ref="AI637" ca="1">AND(AI635 &gt;= $B$4, NOT(OR($AF637:AH637)))</f>
        <v>0</v>
      </c>
      <c r="AJ637" s="52" t="b">
        <f t="array" aca="1" ref="AJ637" ca="1">AND(AJ635 &gt;= $B$4, NOT(OR($AF637:AI637)))</f>
        <v>0</v>
      </c>
      <c r="AK637" s="73"/>
      <c r="AL637" s="70"/>
    </row>
    <row r="638" spans="7:38" ht="14.55" customHeight="1" x14ac:dyDescent="0.3">
      <c r="G638" s="3">
        <v>636</v>
      </c>
      <c r="H638" s="58">
        <v>-8.0173181064640706E-2</v>
      </c>
      <c r="I638" s="58">
        <v>-0.73900535848546223</v>
      </c>
      <c r="J638" s="58">
        <v>-2.4678062210732743</v>
      </c>
      <c r="K638" s="59">
        <v>-1.2406099341295256</v>
      </c>
      <c r="L638" s="60">
        <f t="array" ref="L638:O638">TRANSPOSE(MMULT(Option!$B$25:$E$28, TRANSPOSE(H638:K638)))</f>
        <v>-8.0173181064640706E-2</v>
      </c>
      <c r="M638" s="60">
        <v>-0.70937887127337762</v>
      </c>
      <c r="N638" s="60">
        <v>-2.3930853447194327</v>
      </c>
      <c r="O638" s="60">
        <v>-1.7696476311214009</v>
      </c>
      <c r="P638" s="56" t="str">
        <f t="shared" si="728"/>
        <v>128/1</v>
      </c>
      <c r="R638" s="80"/>
      <c r="S638" s="3" t="s">
        <v>30</v>
      </c>
      <c r="T638" s="60">
        <f ca="1"/>
        <v>-0.38414185244532106</v>
      </c>
      <c r="U638" s="60">
        <f ca="1"/>
        <v>0.10394435986292208</v>
      </c>
      <c r="V638" s="60">
        <f ca="1"/>
        <v>-3.9181218568628606E-2</v>
      </c>
      <c r="W638" s="60">
        <f ca="1"/>
        <v>-0.65289645334355284</v>
      </c>
      <c r="X638" s="60">
        <f ca="1"/>
        <v>-0.65993103893747485</v>
      </c>
      <c r="Y638" s="52">
        <f ca="1">$B$14 * EXP(($E$3 - $C$14^2/2) * Y$2 + $C$14*SQRT(Y$2)*T638)</f>
        <v>89.561687194096223</v>
      </c>
      <c r="Z638" s="52">
        <f ca="1">Y638 * EXP(($E$3 - $C$14^2/2) * (Z$2-Y$2) + $C$14*SQRT(Z$2-Y$2)*U638)</f>
        <v>92.861667373990727</v>
      </c>
      <c r="AA638" s="52">
        <f ca="1">Z638 * EXP(($E$3 - $C$14^2/2) * (AA$2-Z$2) + $C$14*SQRT(AA$2-Z$2)*V638)</f>
        <v>92.236559206122706</v>
      </c>
      <c r="AB638" s="52">
        <f ca="1">AA638 * EXP(($E$3 - $C$14^2/2) * (AB$2-AA$2) + $C$14*SQRT(AB$2-AA$2)*W638)</f>
        <v>76.20961506134266</v>
      </c>
      <c r="AC638" s="52">
        <f ca="1">AB638 * EXP(($E$3 - $C$14^2/2) * (AC$2-AB$2) + $C$14*SQRT(AC$2-AB$2)*X638)</f>
        <v>62.834753806126351</v>
      </c>
      <c r="AD638" s="47"/>
      <c r="AE638" s="3" t="s">
        <v>68</v>
      </c>
      <c r="AF638" s="52" t="b">
        <f ca="1">AND(AF635&gt;$B$3, NOT(OR($AF637:AF637)))</f>
        <v>1</v>
      </c>
      <c r="AG638" s="52" t="b">
        <f ca="1">AND(AG635&gt;$B$3, NOT(OR($AF637:AG637)))</f>
        <v>1</v>
      </c>
      <c r="AH638" s="52" t="b">
        <f ca="1">AND(AH635&gt;$B$3, NOT(OR($AF637:AH637)))</f>
        <v>1</v>
      </c>
      <c r="AI638" s="52" t="b">
        <f ca="1">AND(AI635&gt;$B$3, NOT(OR($AF637:AI637)))</f>
        <v>0</v>
      </c>
      <c r="AJ638" s="52" t="b">
        <f ca="1">AND(AJ635&gt;$B$3, NOT(OR($AF637:AJ637)))</f>
        <v>0</v>
      </c>
      <c r="AK638" s="74"/>
      <c r="AL638" s="70"/>
    </row>
    <row r="639" spans="7:38" ht="14.55" customHeight="1" x14ac:dyDescent="0.3">
      <c r="G639" s="3">
        <v>637</v>
      </c>
      <c r="H639" s="58">
        <v>-1.3062462576214131</v>
      </c>
      <c r="I639" s="58">
        <v>-0.85648774335814004</v>
      </c>
      <c r="J639" s="58">
        <v>0.13156173042318767</v>
      </c>
      <c r="K639" s="59">
        <v>0.64234055610010077</v>
      </c>
      <c r="L639" s="60">
        <f t="array" ref="L639:O639">TRANSPOSE(MMULT(Option!$B$25:$E$28, TRANSPOSE(H639:K639)))</f>
        <v>-1.3062462576214131</v>
      </c>
      <c r="M639" s="60">
        <v>-1.3074824861966827</v>
      </c>
      <c r="N639" s="60">
        <v>-0.63122764900538286</v>
      </c>
      <c r="O639" s="60">
        <v>-0.17103383143978046</v>
      </c>
      <c r="P639" s="56" t="str">
        <f t="shared" si="728"/>
        <v>128/2</v>
      </c>
      <c r="R639" s="80">
        <v>160</v>
      </c>
      <c r="S639" s="3" t="s">
        <v>28</v>
      </c>
      <c r="T639" s="60">
        <f t="array" aca="1" ref="T639:T642" ca="1">TRANSPOSE(OFFSET($L$3, MATCH($R639 &amp; "/" &amp; T$2, $P$3:$P$5002, 0) - 1, 0, 1, $E$1))</f>
        <v>-0.31527152236015815</v>
      </c>
      <c r="U639" s="60">
        <f t="array" aca="1" ref="U639:U642" ca="1">TRANSPOSE(OFFSET($L$3, MATCH($R639 &amp; "/" &amp; U$2, $P$3:$P$5002, 0) - 1, 0, 1, $E$1))</f>
        <v>0.69447419906356544</v>
      </c>
      <c r="V639" s="60">
        <f t="array" aca="1" ref="V639:V642" ca="1">TRANSPOSE(OFFSET($L$3, MATCH($R639 &amp; "/" &amp; V$2, $P$3:$P$5002, 0) - 1, 0, 1, $E$1))</f>
        <v>-0.15849059307744667</v>
      </c>
      <c r="W639" s="60">
        <f t="array" aca="1" ref="W639:W642" ca="1">TRANSPOSE(OFFSET($L$3, MATCH($R639 &amp; "/" &amp; W$2, $P$3:$P$5002, 0) - 1, 0, 1, $E$1))</f>
        <v>1.2799922512381858</v>
      </c>
      <c r="X639" s="60">
        <f t="array" aca="1" ref="X639:X642" ca="1">TRANSPOSE(OFFSET($L$3, MATCH($R639 &amp; "/" &amp; X$2, $P$3:$P$5002, 0) - 1, 0, 1, $E$1))</f>
        <v>3.2593928282954958</v>
      </c>
      <c r="Y639" s="52">
        <f ca="1">$B$11 * EXP(($E$3 - $C$11^2/2) * Y$2 + $C$11*SQRT(Y$2)*T639)</f>
        <v>91.431378509984029</v>
      </c>
      <c r="Z639" s="52">
        <f ca="1">Y639 * EXP(($E$3 - $C$11^2/2) * (Z$2-Y$2) + $C$11*SQRT(Z$2-Y$2)*U639)</f>
        <v>113.17451285930321</v>
      </c>
      <c r="AA639" s="52">
        <f ca="1">Z639 * EXP(($E$3 - $C$11^2/2) * (AA$2-Z$2) + $C$11*SQRT(AA$2-Z$2)*V639)</f>
        <v>108.4602570139497</v>
      </c>
      <c r="AB639" s="52">
        <f ca="1">AA639 * EXP(($E$3 - $C$11^2/2) * (AB$2-AA$2) + $C$11*SQRT(AB$2-AA$2)*W639)</f>
        <v>160.03323084458683</v>
      </c>
      <c r="AC639" s="52">
        <f ca="1">AB639 * EXP(($E$3 - $C$11^2/2) * (AC$2-AB$2) + $C$11*SQRT(AC$2-AB$2)*X639)</f>
        <v>427.604770240314</v>
      </c>
      <c r="AD639" s="47"/>
      <c r="AE639" s="3" t="s">
        <v>69</v>
      </c>
      <c r="AF639" s="20" cm="1">
        <f t="array" aca="1" ref="AF639" ca="1">MIN(Y639:Y642 / $D$11:$D$14)</f>
        <v>0.74722699031163675</v>
      </c>
      <c r="AG639" s="20" cm="1">
        <f t="array" aca="1" ref="AG639" ca="1">MIN(Z639:Z642 / $D$11:$D$14)</f>
        <v>0.90931308215540962</v>
      </c>
      <c r="AH639" s="20" cm="1">
        <f t="array" aca="1" ref="AH639" ca="1">MIN(AA639:AA642 / $D$11:$D$14)</f>
        <v>0.77252220016313833</v>
      </c>
      <c r="AI639" s="20" cm="1">
        <f t="array" aca="1" ref="AI639" ca="1">MIN(AB639:AB642 / $D$11:$D$14)</f>
        <v>1.0272217445726428</v>
      </c>
      <c r="AJ639" s="20" cm="1">
        <f t="array" aca="1" ref="AJ639" ca="1">MIN(AC639:AC642 / $D$11:$D$14)</f>
        <v>0.97742053461723555</v>
      </c>
      <c r="AK639" s="72">
        <f t="array" aca="1" ref="AK639" ca="1">SUMPRODUCT(AF640:AJ640, EXP(-$E$3*$AF$2:$AJ$2))</f>
        <v>115415.61261992066</v>
      </c>
      <c r="AL639" s="70">
        <f ca="1">MAX(AC640 - $D$11, 0) * EXP(-$E$2*$E$3)</f>
        <v>0</v>
      </c>
    </row>
    <row r="640" spans="7:38" ht="14.55" customHeight="1" x14ac:dyDescent="0.3">
      <c r="G640" s="3">
        <v>638</v>
      </c>
      <c r="H640" s="58">
        <v>0.84712967760807201</v>
      </c>
      <c r="I640" s="58">
        <v>-1.4858413408889082</v>
      </c>
      <c r="J640" s="58">
        <v>-0.48673786051873563</v>
      </c>
      <c r="K640" s="59">
        <v>0.10506921803902583</v>
      </c>
      <c r="L640" s="60">
        <f t="array" ref="L640:O640">TRANSPOSE(MMULT(Option!$B$25:$E$28, TRANSPOSE(H640:K640)))</f>
        <v>0.84712967760807201</v>
      </c>
      <c r="M640" s="60">
        <v>-1.0229442120203922</v>
      </c>
      <c r="N640" s="60">
        <v>-0.47773948634614816</v>
      </c>
      <c r="O640" s="60">
        <v>-5.5258323997230907E-2</v>
      </c>
      <c r="P640" s="56" t="str">
        <f t="shared" si="728"/>
        <v>128/3</v>
      </c>
      <c r="R640" s="80"/>
      <c r="S640" s="3" t="s">
        <v>29</v>
      </c>
      <c r="T640" s="60">
        <f ca="1"/>
        <v>-0.59782698232690279</v>
      </c>
      <c r="U640" s="60">
        <f ca="1"/>
        <v>0.81828604447595366</v>
      </c>
      <c r="V640" s="60">
        <f ca="1"/>
        <v>-1.1307741706420751</v>
      </c>
      <c r="W640" s="60">
        <f ca="1"/>
        <v>0.9331745168639658</v>
      </c>
      <c r="X640" s="60">
        <f ca="1"/>
        <v>-0.18232035815899472</v>
      </c>
      <c r="Y640" s="52">
        <f ca="1">$B$12 * EXP(($E$3 - $C$12^2/2) * Y$2 + $C$12*SQRT(Y$2)*T640)</f>
        <v>84.000444566699812</v>
      </c>
      <c r="Z640" s="52">
        <f ca="1">Y640 * EXP(($E$3 - $C$12^2/2) * (Z$2-Y$2) + $C$12*SQRT(Z$2-Y$2)*U640)</f>
        <v>107.91111776531966</v>
      </c>
      <c r="AA640" s="52">
        <f ca="1">Z640 * EXP(($E$3 - $C$12^2/2) * (AA$2-Z$2) + $C$12*SQRT(AA$2-Z$2)*V640)</f>
        <v>77.252220016313828</v>
      </c>
      <c r="AB640" s="52">
        <f ca="1">AA640 * EXP(($E$3 - $C$12^2/2) * (AB$2-AA$2) + $C$12*SQRT(AB$2-AA$2)*W640)</f>
        <v>102.72217445726427</v>
      </c>
      <c r="AC640" s="52">
        <f ca="1">AB640 * EXP(($E$3 - $C$12^2/2) * (AC$2-AB$2) + $C$12*SQRT(AC$2-AB$2)*X640)</f>
        <v>97.742053461723557</v>
      </c>
      <c r="AD640" s="47"/>
      <c r="AE640" s="3" t="s">
        <v>47</v>
      </c>
      <c r="AF640" s="64">
        <f t="shared" ref="AF640" ca="1" si="804">($B$5*AF642 + (1 + $B$6)*AF641)*$B$2</f>
        <v>0</v>
      </c>
      <c r="AG640" s="64">
        <f t="shared" ref="AG640" ca="1" si="805">($B$5*AG642 + (1 + $B$6)*AG641)*$B$2</f>
        <v>15000</v>
      </c>
      <c r="AH640" s="64">
        <f t="shared" ref="AH640" ca="1" si="806">($B$5*AH642 + (1 + $B$6)*AH641)*$B$2</f>
        <v>0</v>
      </c>
      <c r="AI640" s="64">
        <f t="shared" ref="AI640" ca="1" si="807">($B$5*AI642 + (1 + $B$6)*AI641)*$B$2</f>
        <v>15000</v>
      </c>
      <c r="AJ640" s="64" cm="1">
        <f t="array" aca="1" ref="AJ640" ca="1">($B$5*AJ642 + (1 + $B$6)*AJ641 + AND(NOT(AF641:AJ641)))*$B$2</f>
        <v>114999.99999999999</v>
      </c>
      <c r="AK640" s="73"/>
      <c r="AL640" s="70"/>
    </row>
    <row r="641" spans="7:38" ht="14.55" customHeight="1" x14ac:dyDescent="0.3">
      <c r="G641" s="3">
        <v>639</v>
      </c>
      <c r="H641" s="58">
        <v>-1.0926241317213246</v>
      </c>
      <c r="I641" s="58">
        <v>0.29350808087076674</v>
      </c>
      <c r="J641" s="58">
        <v>0.17786129001640985</v>
      </c>
      <c r="K641" s="59">
        <v>0.41894417709145337</v>
      </c>
      <c r="L641" s="60">
        <f t="array" ref="L641:O641">TRANSPOSE(MMULT(Option!$B$25:$E$28, TRANSPOSE(H641:K641)))</f>
        <v>-1.0926241317213246</v>
      </c>
      <c r="M641" s="60">
        <v>-0.16804505315422807</v>
      </c>
      <c r="N641" s="60">
        <v>-0.20397383436716823</v>
      </c>
      <c r="O641" s="60">
        <v>3.3286132982763506E-2</v>
      </c>
      <c r="P641" s="56" t="str">
        <f t="shared" si="728"/>
        <v>128/4</v>
      </c>
      <c r="R641" s="80"/>
      <c r="S641" s="3" t="s">
        <v>31</v>
      </c>
      <c r="T641" s="60">
        <f ca="1"/>
        <v>0.30628337902546943</v>
      </c>
      <c r="U641" s="60">
        <f ca="1"/>
        <v>1.2527895617850295</v>
      </c>
      <c r="V641" s="60">
        <f ca="1"/>
        <v>-0.63156134465156077</v>
      </c>
      <c r="W641" s="60">
        <f ca="1"/>
        <v>-5.8142864597567123E-2</v>
      </c>
      <c r="X641" s="60">
        <f ca="1"/>
        <v>0.56089327569076675</v>
      </c>
      <c r="Y641" s="52">
        <f ca="1">$B$13 * EXP(($E$3 - $C$13^2/2) * Y$2 + $C$13*SQRT(Y$2)*T641)</f>
        <v>110.17336820659862</v>
      </c>
      <c r="Z641" s="52">
        <f ca="1">Y641 * EXP(($E$3 - $C$13^2/2) * (Z$2-Y$2) + $C$13*SQRT(Z$2-Y$2)*U641)</f>
        <v>161.23969847862412</v>
      </c>
      <c r="AA641" s="52">
        <f ca="1">Z641 * EXP(($E$3 - $C$13^2/2) * (AA$2-Z$2) + $C$13*SQRT(AA$2-Z$2)*V641)</f>
        <v>134.07826073919693</v>
      </c>
      <c r="AB641" s="52">
        <f ca="1">AA641 * EXP(($E$3 - $C$13^2/2) * (AB$2-AA$2) + $C$13*SQRT(AB$2-AA$2)*W641)</f>
        <v>132.42028019569352</v>
      </c>
      <c r="AC641" s="52">
        <f ca="1">AB641 * EXP(($E$3 - $C$13^2/2) * (AC$2-AB$2) + $C$13*SQRT(AC$2-AB$2)*X641)</f>
        <v>157.47217691676795</v>
      </c>
      <c r="AD641" s="47"/>
      <c r="AE641" s="3" t="s">
        <v>46</v>
      </c>
      <c r="AF641" s="52" t="b">
        <f t="shared" ref="AF641" ca="1" si="808">AF639 &gt;= $B$4</f>
        <v>0</v>
      </c>
      <c r="AG641" s="52" t="b">
        <f t="array" aca="1" ref="AG641" ca="1">AND(AG639 &gt;= $B$4, NOT(OR($AF641:AF641)))</f>
        <v>0</v>
      </c>
      <c r="AH641" s="52" t="b">
        <f t="array" aca="1" ref="AH641" ca="1">AND(AH639 &gt;= $B$4, NOT(OR($AF641:AG641)))</f>
        <v>0</v>
      </c>
      <c r="AI641" s="52" t="b">
        <f t="array" aca="1" ref="AI641" ca="1">AND(AI639 &gt;= $B$4, NOT(OR($AF641:AH641)))</f>
        <v>0</v>
      </c>
      <c r="AJ641" s="52" t="b">
        <f t="array" aca="1" ref="AJ641" ca="1">AND(AJ639 &gt;= $B$4, NOT(OR($AF641:AI641)))</f>
        <v>0</v>
      </c>
      <c r="AK641" s="73"/>
      <c r="AL641" s="70"/>
    </row>
    <row r="642" spans="7:38" ht="14.55" customHeight="1" x14ac:dyDescent="0.3">
      <c r="G642" s="3">
        <v>640</v>
      </c>
      <c r="H642" s="58">
        <v>-0.42244160746676918</v>
      </c>
      <c r="I642" s="58">
        <v>-2.1360988150944831</v>
      </c>
      <c r="J642" s="58">
        <v>9.9468531097183843E-2</v>
      </c>
      <c r="K642" s="59">
        <v>1.0178178924112962</v>
      </c>
      <c r="L642" s="60">
        <f t="array" ref="L642:O642">TRANSPOSE(MMULT(Option!$B$25:$E$28, TRANSPOSE(H642:K642)))</f>
        <v>-0.42244160746676918</v>
      </c>
      <c r="M642" s="60">
        <v>-2.1267435454018973</v>
      </c>
      <c r="N642" s="60">
        <v>-0.64097440302689046</v>
      </c>
      <c r="O642" s="60">
        <v>0.16268282429542258</v>
      </c>
      <c r="P642" s="56" t="str">
        <f t="shared" si="728"/>
        <v>128/5</v>
      </c>
      <c r="R642" s="80"/>
      <c r="S642" s="3" t="s">
        <v>30</v>
      </c>
      <c r="T642" s="60">
        <f ca="1"/>
        <v>-0.98795423594156828</v>
      </c>
      <c r="U642" s="60">
        <f ca="1"/>
        <v>0.63773483830211342</v>
      </c>
      <c r="V642" s="60">
        <f ca="1"/>
        <v>0.90654163371072072</v>
      </c>
      <c r="W642" s="60">
        <f ca="1"/>
        <v>0.10992750219648412</v>
      </c>
      <c r="X642" s="60">
        <f ca="1"/>
        <v>-0.71908913815001019</v>
      </c>
      <c r="Y642" s="52">
        <f ca="1">$B$14 * EXP(($E$3 - $C$14^2/2) * Y$2 + $C$14*SQRT(Y$2)*T642)</f>
        <v>74.722699031163671</v>
      </c>
      <c r="Z642" s="52">
        <f ca="1">Y642 * EXP(($E$3 - $C$14^2/2) * (Z$2-Y$2) + $C$14*SQRT(Z$2-Y$2)*U642)</f>
        <v>90.931308215540966</v>
      </c>
      <c r="AA642" s="52">
        <f ca="1">Z642 * EXP(($E$3 - $C$14^2/2) * (AA$2-Z$2) + $C$14*SQRT(AA$2-Z$2)*V642)</f>
        <v>119.9490245134425</v>
      </c>
      <c r="AB642" s="52">
        <f ca="1">AA642 * EXP(($E$3 - $C$14^2/2) * (AB$2-AA$2) + $C$14*SQRT(AB$2-AA$2)*W642)</f>
        <v>124.59208829013198</v>
      </c>
      <c r="AC642" s="52">
        <f ca="1">AB642 * EXP(($E$3 - $C$14^2/2) * (AC$2-AB$2) + $C$14*SQRT(AC$2-AB$2)*X642)</f>
        <v>100.91901525273062</v>
      </c>
      <c r="AD642" s="47"/>
      <c r="AE642" s="3" t="s">
        <v>68</v>
      </c>
      <c r="AF642" s="52" t="b">
        <f ca="1">AND(AF639&gt;$B$3, NOT(OR($AF641:AF641)))</f>
        <v>0</v>
      </c>
      <c r="AG642" s="52" t="b">
        <f ca="1">AND(AG639&gt;$B$3, NOT(OR($AF641:AG641)))</f>
        <v>1</v>
      </c>
      <c r="AH642" s="52" t="b">
        <f ca="1">AND(AH639&gt;$B$3, NOT(OR($AF641:AH641)))</f>
        <v>0</v>
      </c>
      <c r="AI642" s="52" t="b">
        <f ca="1">AND(AI639&gt;$B$3, NOT(OR($AF641:AI641)))</f>
        <v>1</v>
      </c>
      <c r="AJ642" s="52" t="b">
        <f ca="1">AND(AJ639&gt;$B$3, NOT(OR($AF641:AJ641)))</f>
        <v>1</v>
      </c>
      <c r="AK642" s="74"/>
      <c r="AL642" s="70"/>
    </row>
    <row r="643" spans="7:38" ht="14.55" customHeight="1" x14ac:dyDescent="0.3">
      <c r="G643" s="3">
        <v>641</v>
      </c>
      <c r="H643" s="58">
        <v>0.89353204235022299</v>
      </c>
      <c r="I643" s="58">
        <v>1.3801875749791779</v>
      </c>
      <c r="J643" s="58">
        <v>0.26955054446911986</v>
      </c>
      <c r="K643" s="59">
        <v>-1.0464960474472667</v>
      </c>
      <c r="L643" s="60">
        <f t="array" ref="L643:O643">TRANSPOSE(MMULT(Option!$B$25:$E$28, TRANSPOSE(H643:K643)))</f>
        <v>0.89353204235022299</v>
      </c>
      <c r="M643" s="60">
        <v>1.6223756240560134</v>
      </c>
      <c r="N643" s="60">
        <v>0.9555797182400112</v>
      </c>
      <c r="O643" s="60">
        <v>-0.124724033775095</v>
      </c>
      <c r="P643" s="56" t="str">
        <f t="shared" si="728"/>
        <v>129/1</v>
      </c>
      <c r="R643" s="80">
        <v>161</v>
      </c>
      <c r="S643" s="3" t="s">
        <v>28</v>
      </c>
      <c r="T643" s="60">
        <f t="array" aca="1" ref="T643:T646" ca="1">TRANSPOSE(OFFSET($L$3, MATCH($R643 &amp; "/" &amp; T$2, $P$3:$P$5002, 0) - 1, 0, 1, $E$1))</f>
        <v>-0.95358871529534373</v>
      </c>
      <c r="U643" s="60">
        <f t="array" aca="1" ref="U643:U646" ca="1">TRANSPOSE(OFFSET($L$3, MATCH($R643 &amp; "/" &amp; U$2, $P$3:$P$5002, 0) - 1, 0, 1, $E$1))</f>
        <v>-1.8539581560150893</v>
      </c>
      <c r="V643" s="60">
        <f t="array" aca="1" ref="V643:V646" ca="1">TRANSPOSE(OFFSET($L$3, MATCH($R643 &amp; "/" &amp; V$2, $P$3:$P$5002, 0) - 1, 0, 1, $E$1))</f>
        <v>1.2634102727521328</v>
      </c>
      <c r="W643" s="60">
        <f t="array" aca="1" ref="W643:W646" ca="1">TRANSPOSE(OFFSET($L$3, MATCH($R643 &amp; "/" &amp; W$2, $P$3:$P$5002, 0) - 1, 0, 1, $E$1))</f>
        <v>-5.917006203527983E-2</v>
      </c>
      <c r="X643" s="60">
        <f t="array" aca="1" ref="X643:X646" ca="1">TRANSPOSE(OFFSET($L$3, MATCH($R643 &amp; "/" &amp; X$2, $P$3:$P$5002, 0) - 1, 0, 1, $E$1))</f>
        <v>0.72953183712173286</v>
      </c>
      <c r="Y643" s="52">
        <f ca="1">$B$11 * EXP(($E$3 - $C$11^2/2) * Y$2 + $C$11*SQRT(Y$2)*T643)</f>
        <v>75.497049151077576</v>
      </c>
      <c r="Z643" s="52">
        <f ca="1">Y643 * EXP(($E$3 - $C$11^2/2) * (Z$2-Y$2) + $C$11*SQRT(Z$2-Y$2)*U643)</f>
        <v>43.506316071257103</v>
      </c>
      <c r="AA643" s="52">
        <f ca="1">Z643 * EXP(($E$3 - $C$11^2/2) * (AA$2-Z$2) + $C$11*SQRT(AA$2-Z$2)*V643)</f>
        <v>63.875073960696639</v>
      </c>
      <c r="AB643" s="52">
        <f ca="1">AA643 * EXP(($E$3 - $C$11^2/2) * (AB$2-AA$2) + $C$11*SQRT(AB$2-AA$2)*W643)</f>
        <v>63.065772378866612</v>
      </c>
      <c r="AC643" s="52">
        <f ca="1">AB643 * EXP(($E$3 - $C$11^2/2) * (AC$2-AB$2) + $C$11*SQRT(AC$2-AB$2)*X643)</f>
        <v>78.888679537572344</v>
      </c>
      <c r="AD643" s="47"/>
      <c r="AE643" s="3" t="s">
        <v>69</v>
      </c>
      <c r="AF643" s="20" cm="1">
        <f t="array" aca="1" ref="AF643" ca="1">MIN(Y643:Y646 / $D$11:$D$14)</f>
        <v>0.64385197568561325</v>
      </c>
      <c r="AG643" s="20" cm="1">
        <f t="array" aca="1" ref="AG643" ca="1">MIN(Z643:Z646 / $D$11:$D$14)</f>
        <v>0.43506316071257101</v>
      </c>
      <c r="AH643" s="20" cm="1">
        <f t="array" aca="1" ref="AH643" ca="1">MIN(AA643:AA646 / $D$11:$D$14)</f>
        <v>0.58332878989879544</v>
      </c>
      <c r="AI643" s="20" cm="1">
        <f t="array" aca="1" ref="AI643" ca="1">MIN(AB643:AB646 / $D$11:$D$14)</f>
        <v>0.63065772378866614</v>
      </c>
      <c r="AJ643" s="20" cm="1">
        <f t="array" aca="1" ref="AJ643" ca="1">MIN(AC643:AC646 / $D$11:$D$14)</f>
        <v>0.78888679537572348</v>
      </c>
      <c r="AK643" s="72">
        <f t="array" aca="1" ref="AK643" ca="1">SUMPRODUCT(AF644:AJ644, EXP(-$E$3*$AF$2:$AJ$2))</f>
        <v>77880.078307140488</v>
      </c>
      <c r="AL643" s="70">
        <f ca="1">MAX(AC644 - $D$11, 0) * EXP(-$E$2*$E$3)</f>
        <v>0</v>
      </c>
    </row>
    <row r="644" spans="7:38" ht="14.55" customHeight="1" x14ac:dyDescent="0.3">
      <c r="G644" s="3">
        <v>642</v>
      </c>
      <c r="H644" s="58">
        <v>2.2305483625063567</v>
      </c>
      <c r="I644" s="58">
        <v>-0.12395236391031672</v>
      </c>
      <c r="J644" s="58">
        <v>0.26665567682927682</v>
      </c>
      <c r="K644" s="59">
        <v>-0.33664404847992424</v>
      </c>
      <c r="L644" s="60">
        <f t="array" ref="L644:O644">TRANSPOSE(MMULT(Option!$B$25:$E$28, TRANSPOSE(H644:K644)))</f>
        <v>2.2305483625063567</v>
      </c>
      <c r="M644" s="60">
        <v>0.77861512696499502</v>
      </c>
      <c r="N644" s="60">
        <v>1.0939673620146635</v>
      </c>
      <c r="O644" s="60">
        <v>0.62352211595591156</v>
      </c>
      <c r="P644" s="56" t="str">
        <f t="shared" ref="P644:P707" si="809">(QUOTIENT(G644 - 1, $E$2) + 1) &amp; "/" &amp; MOD(G644 -1, $E$2) + 1</f>
        <v>129/2</v>
      </c>
      <c r="R644" s="80"/>
      <c r="S644" s="3" t="s">
        <v>29</v>
      </c>
      <c r="T644" s="60">
        <f ca="1"/>
        <v>-1.4842881023917494</v>
      </c>
      <c r="U644" s="60">
        <f ca="1"/>
        <v>-0.69334648370591967</v>
      </c>
      <c r="V644" s="60">
        <f ca="1"/>
        <v>0.33095362107119686</v>
      </c>
      <c r="W644" s="60">
        <f ca="1"/>
        <v>0.47380841494764392</v>
      </c>
      <c r="X644" s="60">
        <f ca="1"/>
        <v>0.68798363439957189</v>
      </c>
      <c r="Y644" s="52">
        <f ca="1">$B$12 * EXP(($E$3 - $C$12^2/2) * Y$2 + $C$12*SQRT(Y$2)*T644)</f>
        <v>64.385197568561324</v>
      </c>
      <c r="Z644" s="52">
        <f ca="1">Y644 * EXP(($E$3 - $C$12^2/2) * (Z$2-Y$2) + $C$12*SQRT(Z$2-Y$2)*U644)</f>
        <v>52.556028505289753</v>
      </c>
      <c r="AA644" s="52">
        <f ca="1">Z644 * EXP(($E$3 - $C$12^2/2) * (AA$2-Z$2) + $C$12*SQRT(AA$2-Z$2)*V644)</f>
        <v>58.332878989879546</v>
      </c>
      <c r="AB644" s="52">
        <f ca="1">AA644 * EXP(($E$3 - $C$12^2/2) * (AB$2-AA$2) + $C$12*SQRT(AB$2-AA$2)*W644)</f>
        <v>67.579752635912172</v>
      </c>
      <c r="AC644" s="52">
        <f ca="1">AB644 * EXP(($E$3 - $C$12^2/2) * (AC$2-AB$2) + $C$12*SQRT(AC$2-AB$2)*X644)</f>
        <v>83.488050287341906</v>
      </c>
      <c r="AD644" s="47"/>
      <c r="AE644" s="3" t="s">
        <v>47</v>
      </c>
      <c r="AF644" s="64">
        <f t="shared" ref="AF644" ca="1" si="810">($B$5*AF646 + (1 + $B$6)*AF645)*$B$2</f>
        <v>0</v>
      </c>
      <c r="AG644" s="64">
        <f t="shared" ref="AG644" ca="1" si="811">($B$5*AG646 + (1 + $B$6)*AG645)*$B$2</f>
        <v>0</v>
      </c>
      <c r="AH644" s="64">
        <f t="shared" ref="AH644" ca="1" si="812">($B$5*AH646 + (1 + $B$6)*AH645)*$B$2</f>
        <v>0</v>
      </c>
      <c r="AI644" s="64">
        <f t="shared" ref="AI644" ca="1" si="813">($B$5*AI646 + (1 + $B$6)*AI645)*$B$2</f>
        <v>0</v>
      </c>
      <c r="AJ644" s="64" cm="1">
        <f t="array" aca="1" ref="AJ644" ca="1">($B$5*AJ646 + (1 + $B$6)*AJ645 + AND(NOT(AF645:AJ645)))*$B$2</f>
        <v>100000</v>
      </c>
      <c r="AK644" s="73"/>
      <c r="AL644" s="70"/>
    </row>
    <row r="645" spans="7:38" ht="14.55" customHeight="1" x14ac:dyDescent="0.3">
      <c r="G645" s="3">
        <v>643</v>
      </c>
      <c r="H645" s="58">
        <v>-1.9413410394056783</v>
      </c>
      <c r="I645" s="58">
        <v>-0.57813249588016324</v>
      </c>
      <c r="J645" s="58">
        <v>5.5715781412563527E-3</v>
      </c>
      <c r="K645" s="59">
        <v>0.81765853198865834</v>
      </c>
      <c r="L645" s="60">
        <f t="array" ref="L645:O645">TRANSPOSE(MMULT(Option!$B$25:$E$28, TRANSPOSE(H645:K645)))</f>
        <v>-1.9413410394056783</v>
      </c>
      <c r="M645" s="60">
        <v>-1.3064036005791899</v>
      </c>
      <c r="N645" s="60">
        <v>-0.92303346683263521</v>
      </c>
      <c r="O645" s="60">
        <v>-0.22663864507116416</v>
      </c>
      <c r="P645" s="56" t="str">
        <f t="shared" si="809"/>
        <v>129/3</v>
      </c>
      <c r="R645" s="80"/>
      <c r="S645" s="3" t="s">
        <v>31</v>
      </c>
      <c r="T645" s="60">
        <f ca="1"/>
        <v>-0.57465158869621136</v>
      </c>
      <c r="U645" s="60">
        <f ca="1"/>
        <v>-0.59841189032297426</v>
      </c>
      <c r="V645" s="60">
        <f ca="1"/>
        <v>1.4665671646889455</v>
      </c>
      <c r="W645" s="60">
        <f ca="1"/>
        <v>1.0683344966447748</v>
      </c>
      <c r="X645" s="60">
        <f ca="1"/>
        <v>0.45273918822758802</v>
      </c>
      <c r="Y645" s="52">
        <f ca="1">$B$13 * EXP(($E$3 - $C$13^2/2) * Y$2 + $C$13*SQRT(Y$2)*T645)</f>
        <v>84.58650253493019</v>
      </c>
      <c r="Z645" s="52">
        <f ca="1">Y645 * EXP(($E$3 - $C$13^2/2) * (Z$2-Y$2) + $C$13*SQRT(Z$2-Y$2)*U645)</f>
        <v>71.040571419529968</v>
      </c>
      <c r="AA645" s="52">
        <f ca="1">Z645 * EXP(($E$3 - $C$13^2/2) * (AA$2-Z$2) + $C$13*SQRT(AA$2-Z$2)*V645)</f>
        <v>110.85480607540403</v>
      </c>
      <c r="AB645" s="52">
        <f ca="1">AA645 * EXP(($E$3 - $C$13^2/2) * (AB$2-AA$2) + $C$13*SQRT(AB$2-AA$2)*W645)</f>
        <v>153.50323484015803</v>
      </c>
      <c r="AC645" s="52">
        <f ca="1">AB645 * EXP(($E$3 - $C$13^2/2) * (AC$2-AB$2) + $C$13*SQRT(AC$2-AB$2)*X645)</f>
        <v>176.71590686563118</v>
      </c>
      <c r="AD645" s="47"/>
      <c r="AE645" s="3" t="s">
        <v>46</v>
      </c>
      <c r="AF645" s="52" t="b">
        <f t="shared" ref="AF645" ca="1" si="814">AF643 &gt;= $B$4</f>
        <v>0</v>
      </c>
      <c r="AG645" s="52" t="b">
        <f t="array" aca="1" ref="AG645" ca="1">AND(AG643 &gt;= $B$4, NOT(OR($AF645:AF645)))</f>
        <v>0</v>
      </c>
      <c r="AH645" s="52" t="b">
        <f t="array" aca="1" ref="AH645" ca="1">AND(AH643 &gt;= $B$4, NOT(OR($AF645:AG645)))</f>
        <v>0</v>
      </c>
      <c r="AI645" s="52" t="b">
        <f t="array" aca="1" ref="AI645" ca="1">AND(AI643 &gt;= $B$4, NOT(OR($AF645:AH645)))</f>
        <v>0</v>
      </c>
      <c r="AJ645" s="52" t="b">
        <f t="array" aca="1" ref="AJ645" ca="1">AND(AJ643 &gt;= $B$4, NOT(OR($AF645:AI645)))</f>
        <v>0</v>
      </c>
      <c r="AK645" s="73"/>
      <c r="AL645" s="70"/>
    </row>
    <row r="646" spans="7:38" ht="14.55" customHeight="1" x14ac:dyDescent="0.3">
      <c r="G646" s="3">
        <v>644</v>
      </c>
      <c r="H646" s="58">
        <v>0.55623374819318616</v>
      </c>
      <c r="I646" s="58">
        <v>-0.12981963698160393</v>
      </c>
      <c r="J646" s="58">
        <v>5.795639232069958E-2</v>
      </c>
      <c r="K646" s="59">
        <v>1.7696421004448992</v>
      </c>
      <c r="L646" s="60">
        <f t="array" ref="L646:O646">TRANSPOSE(MMULT(Option!$B$25:$E$28, TRANSPOSE(H646:K646)))</f>
        <v>0.55623374819318616</v>
      </c>
      <c r="M646" s="60">
        <v>0.10351183664529677</v>
      </c>
      <c r="N646" s="60">
        <v>0.23940242126952493</v>
      </c>
      <c r="O646" s="60">
        <v>1.7152416254381488</v>
      </c>
      <c r="P646" s="56" t="str">
        <f t="shared" si="809"/>
        <v>129/4</v>
      </c>
      <c r="R646" s="80"/>
      <c r="S646" s="3" t="s">
        <v>30</v>
      </c>
      <c r="T646" s="60">
        <f ca="1"/>
        <v>-1.0626706577914191</v>
      </c>
      <c r="U646" s="60">
        <f ca="1"/>
        <v>-1.4394975791268183</v>
      </c>
      <c r="V646" s="60">
        <f ca="1"/>
        <v>1.1668510939712105</v>
      </c>
      <c r="W646" s="60">
        <f ca="1"/>
        <v>0.15661049359601603</v>
      </c>
      <c r="X646" s="60">
        <f ca="1"/>
        <v>0.61314082707995732</v>
      </c>
      <c r="Y646" s="52">
        <f ca="1">$B$14 * EXP(($E$3 - $C$14^2/2) * Y$2 + $C$14*SQRT(Y$2)*T646)</f>
        <v>73.066427172420944</v>
      </c>
      <c r="Z646" s="52">
        <f ca="1">Y646 * EXP(($E$3 - $C$14^2/2) * (Z$2-Y$2) + $C$14*SQRT(Z$2-Y$2)*U646)</f>
        <v>47.680366763386068</v>
      </c>
      <c r="AA646" s="52">
        <f ca="1">Z646 * EXP(($E$3 - $C$14^2/2) * (AA$2-Z$2) + $C$14*SQRT(AA$2-Z$2)*V646)</f>
        <v>68.00457913326855</v>
      </c>
      <c r="AB646" s="52">
        <f ca="1">AA646 * EXP(($E$3 - $C$14^2/2) * (AB$2-AA$2) + $C$14*SQRT(AB$2-AA$2)*W646)</f>
        <v>71.633166872161027</v>
      </c>
      <c r="AC646" s="52">
        <f ca="1">AB646 * EXP(($E$3 - $C$14^2/2) * (AC$2-AB$2) + $C$14*SQRT(AC$2-AB$2)*X646)</f>
        <v>86.530801677177337</v>
      </c>
      <c r="AD646" s="47"/>
      <c r="AE646" s="3" t="s">
        <v>68</v>
      </c>
      <c r="AF646" s="52" t="b">
        <f ca="1">AND(AF643&gt;$B$3, NOT(OR($AF645:AF645)))</f>
        <v>0</v>
      </c>
      <c r="AG646" s="52" t="b">
        <f ca="1">AND(AG643&gt;$B$3, NOT(OR($AF645:AG645)))</f>
        <v>0</v>
      </c>
      <c r="AH646" s="52" t="b">
        <f ca="1">AND(AH643&gt;$B$3, NOT(OR($AF645:AH645)))</f>
        <v>0</v>
      </c>
      <c r="AI646" s="52" t="b">
        <f ca="1">AND(AI643&gt;$B$3, NOT(OR($AF645:AI645)))</f>
        <v>0</v>
      </c>
      <c r="AJ646" s="52" t="b">
        <f ca="1">AND(AJ643&gt;$B$3, NOT(OR($AF645:AJ645)))</f>
        <v>0</v>
      </c>
      <c r="AK646" s="74"/>
      <c r="AL646" s="70"/>
    </row>
    <row r="647" spans="7:38" ht="14.55" customHeight="1" x14ac:dyDescent="0.3">
      <c r="G647" s="3">
        <v>645</v>
      </c>
      <c r="H647" s="58">
        <v>0.56108543941475175</v>
      </c>
      <c r="I647" s="58">
        <v>-0.30611078729304142</v>
      </c>
      <c r="J647" s="58">
        <v>-0.24799828461489656</v>
      </c>
      <c r="K647" s="59">
        <v>-0.77896653162659124</v>
      </c>
      <c r="L647" s="60">
        <f t="array" ref="L647:O647">TRANSPOSE(MMULT(Option!$B$25:$E$28, TRANSPOSE(H647:K647)))</f>
        <v>0.56108543941475175</v>
      </c>
      <c r="M647" s="60">
        <v>-5.6120994996677026E-2</v>
      </c>
      <c r="N647" s="60">
        <v>-7.3543834094088406E-2</v>
      </c>
      <c r="O647" s="60">
        <v>-0.57119583791064765</v>
      </c>
      <c r="P647" s="56" t="str">
        <f t="shared" si="809"/>
        <v>129/5</v>
      </c>
      <c r="R647" s="80">
        <v>162</v>
      </c>
      <c r="S647" s="3" t="s">
        <v>28</v>
      </c>
      <c r="T647" s="60">
        <f t="array" aca="1" ref="T647:T650" ca="1">TRANSPOSE(OFFSET($L$3, MATCH($R647 &amp; "/" &amp; T$2, $P$3:$P$5002, 0) - 1, 0, 1, $E$1))</f>
        <v>-0.26749526092778236</v>
      </c>
      <c r="U647" s="60">
        <f t="array" aca="1" ref="U647:U650" ca="1">TRANSPOSE(OFFSET($L$3, MATCH($R647 &amp; "/" &amp; U$2, $P$3:$P$5002, 0) - 1, 0, 1, $E$1))</f>
        <v>-1.9353761595698438</v>
      </c>
      <c r="V647" s="60">
        <f t="array" aca="1" ref="V647:V650" ca="1">TRANSPOSE(OFFSET($L$3, MATCH($R647 &amp; "/" &amp; V$2, $P$3:$P$5002, 0) - 1, 0, 1, $E$1))</f>
        <v>0.9730472904571178</v>
      </c>
      <c r="W647" s="60">
        <f t="array" aca="1" ref="W647:W650" ca="1">TRANSPOSE(OFFSET($L$3, MATCH($R647 &amp; "/" &amp; W$2, $P$3:$P$5002, 0) - 1, 0, 1, $E$1))</f>
        <v>0.13220256466276084</v>
      </c>
      <c r="X647" s="60">
        <f t="array" aca="1" ref="X647:X650" ca="1">TRANSPOSE(OFFSET($L$3, MATCH($R647 &amp; "/" &amp; X$2, $P$3:$P$5002, 0) - 1, 0, 1, $E$1))</f>
        <v>-0.40778192746562358</v>
      </c>
      <c r="Y647" s="52">
        <f ca="1">$B$11 * EXP(($E$3 - $C$11^2/2) * Y$2 + $C$11*SQRT(Y$2)*T647)</f>
        <v>92.751289811078351</v>
      </c>
      <c r="Z647" s="52">
        <f ca="1">Y647 * EXP(($E$3 - $C$11^2/2) * (Z$2-Y$2) + $C$11*SQRT(Z$2-Y$2)*U647)</f>
        <v>52.15962665155255</v>
      </c>
      <c r="AA647" s="52">
        <f ca="1">Z647 * EXP(($E$3 - $C$11^2/2) * (AA$2-Z$2) + $C$11*SQRT(AA$2-Z$2)*V647)</f>
        <v>70.19119999489466</v>
      </c>
      <c r="AB647" s="52">
        <f ca="1">AA647 * EXP(($E$3 - $C$11^2/2) * (AB$2-AA$2) + $C$11*SQRT(AB$2-AA$2)*W647)</f>
        <v>73.397047966730085</v>
      </c>
      <c r="AC647" s="52">
        <f ca="1">AB647 * EXP(($E$3 - $C$11^2/2) * (AC$2-AB$2) + $C$11*SQRT(AC$2-AB$2)*X647)</f>
        <v>65.271085154619342</v>
      </c>
      <c r="AD647" s="47"/>
      <c r="AE647" s="3" t="s">
        <v>69</v>
      </c>
      <c r="AF647" s="20" cm="1">
        <f t="array" aca="1" ref="AF647" ca="1">MIN(Y647:Y650 / $D$11:$D$14)</f>
        <v>0.58051383358104502</v>
      </c>
      <c r="AG647" s="20" cm="1">
        <f t="array" aca="1" ref="AG647" ca="1">MIN(Z647:Z650 / $D$11:$D$14)</f>
        <v>0.52159626651552549</v>
      </c>
      <c r="AH647" s="20" cm="1">
        <f t="array" aca="1" ref="AH647" ca="1">MIN(AA647:AA650 / $D$11:$D$14)</f>
        <v>0.68085746868352148</v>
      </c>
      <c r="AI647" s="20" cm="1">
        <f t="array" aca="1" ref="AI647" ca="1">MIN(AB647:AB650 / $D$11:$D$14)</f>
        <v>0.73397047966730089</v>
      </c>
      <c r="AJ647" s="20" cm="1">
        <f t="array" aca="1" ref="AJ647" ca="1">MIN(AC647:AC650 / $D$11:$D$14)</f>
        <v>0.62858460557516116</v>
      </c>
      <c r="AK647" s="72">
        <f t="array" aca="1" ref="AK647" ca="1">SUMPRODUCT(AF648:AJ648, EXP(-$E$3*$AF$2:$AJ$2))</f>
        <v>77880.078307140488</v>
      </c>
      <c r="AL647" s="70">
        <f ca="1">MAX(AC648 - $D$11, 0) * EXP(-$E$2*$E$3)</f>
        <v>0</v>
      </c>
    </row>
    <row r="648" spans="7:38" ht="14.55" customHeight="1" x14ac:dyDescent="0.3">
      <c r="G648" s="3">
        <v>646</v>
      </c>
      <c r="H648" s="58">
        <v>-1.5201036062152045</v>
      </c>
      <c r="I648" s="58">
        <v>-1.66226694153837</v>
      </c>
      <c r="J648" s="58">
        <v>-1.3252548098371084</v>
      </c>
      <c r="K648" s="59">
        <v>-0.99905381529998105</v>
      </c>
      <c r="L648" s="60">
        <f t="array" ref="L648:O648">TRANSPOSE(MMULT(Option!$B$25:$E$28, TRANSPOSE(H648:K648)))</f>
        <v>-1.5201036062152045</v>
      </c>
      <c r="M648" s="60">
        <v>-2.1315342594505449</v>
      </c>
      <c r="N648" s="60">
        <v>-2.2073097435118143</v>
      </c>
      <c r="O648" s="60">
        <v>-2.1575269320037482</v>
      </c>
      <c r="P648" s="56" t="str">
        <f t="shared" si="809"/>
        <v>130/1</v>
      </c>
      <c r="R648" s="80"/>
      <c r="S648" s="3" t="s">
        <v>29</v>
      </c>
      <c r="T648" s="60">
        <f ca="1"/>
        <v>-1.8294721588994285</v>
      </c>
      <c r="U648" s="60">
        <f ca="1"/>
        <v>0.11347027727534031</v>
      </c>
      <c r="V648" s="60">
        <f ca="1"/>
        <v>0.38466090887189963</v>
      </c>
      <c r="W648" s="60">
        <f ca="1"/>
        <v>1.827504247202915</v>
      </c>
      <c r="X648" s="60">
        <f ca="1"/>
        <v>-2.1271120909033856</v>
      </c>
      <c r="Y648" s="52">
        <f ca="1">$B$12 * EXP(($E$3 - $C$12^2/2) * Y$2 + $C$12*SQRT(Y$2)*T648)</f>
        <v>58.051383358104502</v>
      </c>
      <c r="Z648" s="52">
        <f ca="1">Y648 * EXP(($E$3 - $C$12^2/2) * (Z$2-Y$2) + $C$12*SQRT(Z$2-Y$2)*U648)</f>
        <v>60.362594787380893</v>
      </c>
      <c r="AA648" s="52">
        <f ca="1">Z648 * EXP(($E$3 - $C$12^2/2) * (AA$2-Z$2) + $C$12*SQRT(AA$2-Z$2)*V648)</f>
        <v>68.085746868352146</v>
      </c>
      <c r="AB648" s="52">
        <f ca="1">AA648 * EXP(($E$3 - $C$12^2/2) * (AB$2-AA$2) + $C$12*SQRT(AB$2-AA$2)*W648)</f>
        <v>118.39413293678081</v>
      </c>
      <c r="AC648" s="52">
        <f ca="1">AB648 * EXP(($E$3 - $C$12^2/2) * (AC$2-AB$2) + $C$12*SQRT(AC$2-AB$2)*X648)</f>
        <v>62.858460557516118</v>
      </c>
      <c r="AD648" s="47"/>
      <c r="AE648" s="3" t="s">
        <v>47</v>
      </c>
      <c r="AF648" s="64">
        <f t="shared" ref="AF648" ca="1" si="815">($B$5*AF650 + (1 + $B$6)*AF649)*$B$2</f>
        <v>0</v>
      </c>
      <c r="AG648" s="64">
        <f t="shared" ref="AG648" ca="1" si="816">($B$5*AG650 + (1 + $B$6)*AG649)*$B$2</f>
        <v>0</v>
      </c>
      <c r="AH648" s="64">
        <f t="shared" ref="AH648" ca="1" si="817">($B$5*AH650 + (1 + $B$6)*AH649)*$B$2</f>
        <v>0</v>
      </c>
      <c r="AI648" s="64">
        <f t="shared" ref="AI648" ca="1" si="818">($B$5*AI650 + (1 + $B$6)*AI649)*$B$2</f>
        <v>0</v>
      </c>
      <c r="AJ648" s="64" cm="1">
        <f t="array" aca="1" ref="AJ648" ca="1">($B$5*AJ650 + (1 + $B$6)*AJ649 + AND(NOT(AF649:AJ649)))*$B$2</f>
        <v>100000</v>
      </c>
      <c r="AK648" s="73"/>
      <c r="AL648" s="70"/>
    </row>
    <row r="649" spans="7:38" ht="14.55" customHeight="1" x14ac:dyDescent="0.3">
      <c r="G649" s="3">
        <v>647</v>
      </c>
      <c r="H649" s="58">
        <v>1.1491721264928492E-2</v>
      </c>
      <c r="I649" s="58">
        <v>0.82436503884016432</v>
      </c>
      <c r="J649" s="58">
        <v>1.3352743942724088</v>
      </c>
      <c r="K649" s="59">
        <v>-2.3669683751566535E-2</v>
      </c>
      <c r="L649" s="60">
        <f t="array" ref="L649:O649">TRANSPOSE(MMULT(Option!$B$25:$E$28, TRANSPOSE(H649:K649)))</f>
        <v>1.1491721264928492E-2</v>
      </c>
      <c r="M649" s="60">
        <v>0.76013972665802421</v>
      </c>
      <c r="N649" s="60">
        <v>1.3932510688770634</v>
      </c>
      <c r="O649" s="60">
        <v>0.46081549754318202</v>
      </c>
      <c r="P649" s="56" t="str">
        <f t="shared" si="809"/>
        <v>130/2</v>
      </c>
      <c r="R649" s="80"/>
      <c r="S649" s="3" t="s">
        <v>31</v>
      </c>
      <c r="T649" s="60">
        <f ca="1"/>
        <v>0.14404873294905185</v>
      </c>
      <c r="U649" s="60">
        <f ca="1"/>
        <v>-0.48685478565975432</v>
      </c>
      <c r="V649" s="60">
        <f ca="1"/>
        <v>0.92585814974365388</v>
      </c>
      <c r="W649" s="60">
        <f ca="1"/>
        <v>1.3552493498557108</v>
      </c>
      <c r="X649" s="60">
        <f ca="1"/>
        <v>-1.2850867349284654</v>
      </c>
      <c r="Y649" s="52">
        <f ca="1">$B$13 * EXP(($E$3 - $C$13^2/2) * Y$2 + $C$13*SQRT(Y$2)*T649)</f>
        <v>104.93958523745812</v>
      </c>
      <c r="Z649" s="52">
        <f ca="1">Y649 * EXP(($E$3 - $C$13^2/2) * (Z$2-Y$2) + $C$13*SQRT(Z$2-Y$2)*U649)</f>
        <v>91.133764809964347</v>
      </c>
      <c r="AA649" s="52">
        <f ca="1">Z649 * EXP(($E$3 - $C$13^2/2) * (AA$2-Z$2) + $C$13*SQRT(AA$2-Z$2)*V649)</f>
        <v>120.9147576496195</v>
      </c>
      <c r="AB649" s="52">
        <f ca="1">AA649 * EXP(($E$3 - $C$13^2/2) * (AB$2-AA$2) + $C$13*SQRT(AB$2-AA$2)*W649)</f>
        <v>182.48365731514514</v>
      </c>
      <c r="AC649" s="52">
        <f ca="1">AB649 * EXP(($E$3 - $C$13^2/2) * (AC$2-AB$2) + $C$13*SQRT(AC$2-AB$2)*X649)</f>
        <v>124.72790435884326</v>
      </c>
      <c r="AD649" s="47"/>
      <c r="AE649" s="3" t="s">
        <v>46</v>
      </c>
      <c r="AF649" s="52" t="b">
        <f t="shared" ref="AF649" ca="1" si="819">AF647 &gt;= $B$4</f>
        <v>0</v>
      </c>
      <c r="AG649" s="52" t="b">
        <f t="array" aca="1" ref="AG649" ca="1">AND(AG647 &gt;= $B$4, NOT(OR($AF649:AF649)))</f>
        <v>0</v>
      </c>
      <c r="AH649" s="52" t="b">
        <f t="array" aca="1" ref="AH649" ca="1">AND(AH647 &gt;= $B$4, NOT(OR($AF649:AG649)))</f>
        <v>0</v>
      </c>
      <c r="AI649" s="52" t="b">
        <f t="array" aca="1" ref="AI649" ca="1">AND(AI647 &gt;= $B$4, NOT(OR($AF649:AH649)))</f>
        <v>0</v>
      </c>
      <c r="AJ649" s="52" t="b">
        <f t="array" aca="1" ref="AJ649" ca="1">AND(AJ647 &gt;= $B$4, NOT(OR($AF649:AI649)))</f>
        <v>0</v>
      </c>
      <c r="AK649" s="73"/>
      <c r="AL649" s="70"/>
    </row>
    <row r="650" spans="7:38" ht="14.55" customHeight="1" x14ac:dyDescent="0.3">
      <c r="G650" s="3">
        <v>648</v>
      </c>
      <c r="H650" s="58">
        <v>0.60476691795166282</v>
      </c>
      <c r="I650" s="58">
        <v>-1.3154575270089981</v>
      </c>
      <c r="J650" s="58">
        <v>-1.4709984930293116</v>
      </c>
      <c r="K650" s="59">
        <v>-1.0732212262819409</v>
      </c>
      <c r="L650" s="60">
        <f t="array" ref="L650:O650">TRANSPOSE(MMULT(Option!$B$25:$E$28, TRANSPOSE(H650:K650)))</f>
        <v>0.60476691795166282</v>
      </c>
      <c r="M650" s="60">
        <v>-0.96372997102296476</v>
      </c>
      <c r="N650" s="60">
        <v>-1.394553655295125</v>
      </c>
      <c r="O650" s="60">
        <v>-1.3087221303004322</v>
      </c>
      <c r="P650" s="56" t="str">
        <f t="shared" si="809"/>
        <v>130/3</v>
      </c>
      <c r="R650" s="80"/>
      <c r="S650" s="3" t="s">
        <v>30</v>
      </c>
      <c r="T650" s="60">
        <f ca="1"/>
        <v>0.60995241016497959</v>
      </c>
      <c r="U650" s="60">
        <f ca="1"/>
        <v>1.2797334667418796</v>
      </c>
      <c r="V650" s="60">
        <f ca="1"/>
        <v>0.30992809488188272</v>
      </c>
      <c r="W650" s="60">
        <f ca="1"/>
        <v>-0.74604278401439361</v>
      </c>
      <c r="X650" s="60">
        <f ca="1"/>
        <v>0.26049469861592733</v>
      </c>
      <c r="Y650" s="52">
        <f ca="1">$B$14 * EXP(($E$3 - $C$14^2/2) * Y$2 + $C$14*SQRT(Y$2)*T650)</f>
        <v>120.68162855702323</v>
      </c>
      <c r="Z650" s="52">
        <f ca="1">Y650 * EXP(($E$3 - $C$14^2/2) * (Z$2-Y$2) + $C$14*SQRT(Z$2-Y$2)*U650)</f>
        <v>178.05205459069361</v>
      </c>
      <c r="AA650" s="52">
        <f ca="1">Z650 * EXP(($E$3 - $C$14^2/2) * (AA$2-Z$2) + $C$14*SQRT(AA$2-Z$2)*V650)</f>
        <v>196.38055374987817</v>
      </c>
      <c r="AB650" s="52">
        <f ca="1">AA650 * EXP(($E$3 - $C$14^2/2) * (AB$2-AA$2) + $C$14*SQRT(AB$2-AA$2)*W650)</f>
        <v>157.78629312612046</v>
      </c>
      <c r="AC650" s="52">
        <f ca="1">AB650 * EXP(($E$3 - $C$14^2/2) * (AC$2-AB$2) + $C$14*SQRT(AC$2-AB$2)*X650)</f>
        <v>171.46684973312946</v>
      </c>
      <c r="AD650" s="47"/>
      <c r="AE650" s="3" t="s">
        <v>68</v>
      </c>
      <c r="AF650" s="52" t="b">
        <f ca="1">AND(AF647&gt;$B$3, NOT(OR($AF649:AF649)))</f>
        <v>0</v>
      </c>
      <c r="AG650" s="52" t="b">
        <f ca="1">AND(AG647&gt;$B$3, NOT(OR($AF649:AG649)))</f>
        <v>0</v>
      </c>
      <c r="AH650" s="52" t="b">
        <f ca="1">AND(AH647&gt;$B$3, NOT(OR($AF649:AH649)))</f>
        <v>0</v>
      </c>
      <c r="AI650" s="52" t="b">
        <f ca="1">AND(AI647&gt;$B$3, NOT(OR($AF649:AI649)))</f>
        <v>0</v>
      </c>
      <c r="AJ650" s="52" t="b">
        <f ca="1">AND(AJ647&gt;$B$3, NOT(OR($AF649:AJ649)))</f>
        <v>0</v>
      </c>
      <c r="AK650" s="74"/>
      <c r="AL650" s="70"/>
    </row>
    <row r="651" spans="7:38" ht="14.55" customHeight="1" x14ac:dyDescent="0.3">
      <c r="G651" s="3">
        <v>649</v>
      </c>
      <c r="H651" s="58">
        <v>-1.3424374677420629E-2</v>
      </c>
      <c r="I651" s="58">
        <v>2.3251544503986397</v>
      </c>
      <c r="J651" s="58">
        <v>0.68229817319618258</v>
      </c>
      <c r="K651" s="59">
        <v>0.55449208223274793</v>
      </c>
      <c r="L651" s="60">
        <f t="array" ref="L651:O651">TRANSPOSE(MMULT(Option!$B$25:$E$28, TRANSPOSE(H651:K651)))</f>
        <v>-1.3424374677420629E-2</v>
      </c>
      <c r="M651" s="60">
        <v>2.1256695044120737</v>
      </c>
      <c r="N651" s="60">
        <v>1.2027679617909399</v>
      </c>
      <c r="O651" s="60">
        <v>1.2115082265151065</v>
      </c>
      <c r="P651" s="56" t="str">
        <f t="shared" si="809"/>
        <v>130/4</v>
      </c>
      <c r="R651" s="80">
        <v>163</v>
      </c>
      <c r="S651" s="3" t="s">
        <v>28</v>
      </c>
      <c r="T651" s="60">
        <f t="array" aca="1" ref="T651:T654" ca="1">TRANSPOSE(OFFSET($L$3, MATCH($R651 &amp; "/" &amp; T$2, $P$3:$P$5002, 0) - 1, 0, 1, $E$1))</f>
        <v>0.8777627603174335</v>
      </c>
      <c r="U651" s="60">
        <f t="array" aca="1" ref="U651:U654" ca="1">TRANSPOSE(OFFSET($L$3, MATCH($R651 &amp; "/" &amp; U$2, $P$3:$P$5002, 0) - 1, 0, 1, $E$1))</f>
        <v>-1.7150134632678575</v>
      </c>
      <c r="V651" s="60">
        <f t="array" aca="1" ref="V651:V654" ca="1">TRANSPOSE(OFFSET($L$3, MATCH($R651 &amp; "/" &amp; V$2, $P$3:$P$5002, 0) - 1, 0, 1, $E$1))</f>
        <v>0.89776865721631083</v>
      </c>
      <c r="W651" s="60">
        <f t="array" aca="1" ref="W651:W654" ca="1">TRANSPOSE(OFFSET($L$3, MATCH($R651 &amp; "/" &amp; W$2, $P$3:$P$5002, 0) - 1, 0, 1, $E$1))</f>
        <v>-0.23944196688103841</v>
      </c>
      <c r="X651" s="60">
        <f t="array" aca="1" ref="X651:X654" ca="1">TRANSPOSE(OFFSET($L$3, MATCH($R651 &amp; "/" &amp; X$2, $P$3:$P$5002, 0) - 1, 0, 1, $E$1))</f>
        <v>0.12108283142225065</v>
      </c>
      <c r="Y651" s="52">
        <f ca="1">$B$11 * EXP(($E$3 - $C$11^2/2) * Y$2 + $C$11*SQRT(Y$2)*T651)</f>
        <v>130.77771031729003</v>
      </c>
      <c r="Z651" s="52">
        <f ca="1">Y651 * EXP(($E$3 - $C$11^2/2) * (Z$2-Y$2) + $C$11*SQRT(Z$2-Y$2)*U651)</f>
        <v>78.570395044293051</v>
      </c>
      <c r="AA651" s="52">
        <f ca="1">Z651 * EXP(($E$3 - $C$11^2/2) * (AA$2-Z$2) + $C$11*SQRT(AA$2-Z$2)*V651)</f>
        <v>103.37111512926798</v>
      </c>
      <c r="AB651" s="52">
        <f ca="1">AA651 * EXP(($E$3 - $C$11^2/2) * (AB$2-AA$2) + $C$11*SQRT(AB$2-AA$2)*W651)</f>
        <v>96.688356062370588</v>
      </c>
      <c r="AC651" s="52">
        <f ca="1">AB651 * EXP(($E$3 - $C$11^2/2) * (AC$2-AB$2) + $C$11*SQRT(AC$2-AB$2)*X651)</f>
        <v>100.76769635741269</v>
      </c>
      <c r="AD651" s="47"/>
      <c r="AE651" s="3" t="s">
        <v>69</v>
      </c>
      <c r="AF651" s="20" cm="1">
        <f t="array" aca="1" ref="AF651" ca="1">MIN(Y651:Y654 / $D$11:$D$14)</f>
        <v>1.2511942021673541</v>
      </c>
      <c r="AG651" s="20" cm="1">
        <f t="array" aca="1" ref="AG651" ca="1">MIN(Z651:Z654 / $D$11:$D$14)</f>
        <v>0.78570395044293051</v>
      </c>
      <c r="AH651" s="20" cm="1">
        <f t="array" aca="1" ref="AH651" ca="1">MIN(AA651:AA654 / $D$11:$D$14)</f>
        <v>1.0337111512926798</v>
      </c>
      <c r="AI651" s="20" cm="1">
        <f t="array" aca="1" ref="AI651" ca="1">MIN(AB651:AB654 / $D$11:$D$14)</f>
        <v>0.96688356062370584</v>
      </c>
      <c r="AJ651" s="20" cm="1">
        <f t="array" aca="1" ref="AJ651" ca="1">MIN(AC651:AC654 / $D$11:$D$14)</f>
        <v>1.0076769635741269</v>
      </c>
      <c r="AK651" s="72">
        <f t="array" aca="1" ref="AK651" ca="1">SUMPRODUCT(AF652:AJ652, EXP(-$E$3*$AF$2:$AJ$2))</f>
        <v>129022.11236326785</v>
      </c>
      <c r="AL651" s="70">
        <f ca="1">MAX(AC652 - $D$11, 0) * EXP(-$E$2*$E$3)</f>
        <v>39.445088350864346</v>
      </c>
    </row>
    <row r="652" spans="7:38" ht="14.55" customHeight="1" x14ac:dyDescent="0.3">
      <c r="G652" s="3">
        <v>650</v>
      </c>
      <c r="H652" s="58">
        <v>0.52937347572743165</v>
      </c>
      <c r="I652" s="58">
        <v>-1.6028598905854619</v>
      </c>
      <c r="J652" s="58">
        <v>1.5465413543574524</v>
      </c>
      <c r="K652" s="59">
        <v>-1.2850824621516141</v>
      </c>
      <c r="L652" s="60">
        <f t="array" ref="L652:O652">TRANSPOSE(MMULT(Option!$B$25:$E$28, TRANSPOSE(H652:K652)))</f>
        <v>0.52937347572743165</v>
      </c>
      <c r="M652" s="60">
        <v>-1.2572959651123303</v>
      </c>
      <c r="N652" s="60">
        <v>1.150364984371854</v>
      </c>
      <c r="O652" s="60">
        <v>-1.0066027639429727</v>
      </c>
      <c r="P652" s="56" t="str">
        <f t="shared" si="809"/>
        <v>130/5</v>
      </c>
      <c r="R652" s="80"/>
      <c r="S652" s="3" t="s">
        <v>29</v>
      </c>
      <c r="T652" s="60">
        <f ca="1"/>
        <v>1.0005016094916834</v>
      </c>
      <c r="U652" s="60">
        <f ca="1"/>
        <v>0.63756117186421779</v>
      </c>
      <c r="V652" s="60">
        <f ca="1"/>
        <v>0.46290027749196316</v>
      </c>
      <c r="W652" s="60">
        <f ca="1"/>
        <v>-0.97844742419038244</v>
      </c>
      <c r="X652" s="60">
        <f ca="1"/>
        <v>0.16008135258581963</v>
      </c>
      <c r="Y652" s="52">
        <f ca="1">$B$12 * EXP(($E$3 - $C$12^2/2) * Y$2 + $C$12*SQRT(Y$2)*T652)</f>
        <v>135.68291671608895</v>
      </c>
      <c r="Z652" s="52">
        <f ca="1">Y652 * EXP(($E$3 - $C$12^2/2) * (Z$2-Y$2) + $C$12*SQRT(Z$2-Y$2)*U652)</f>
        <v>165.1062193464345</v>
      </c>
      <c r="AA652" s="52">
        <f ca="1">Z652 * EXP(($E$3 - $C$12^2/2) * (AA$2-Z$2) + $C$12*SQRT(AA$2-Z$2)*V652)</f>
        <v>190.65377821309403</v>
      </c>
      <c r="AB652" s="52">
        <f ca="1">AA652 * EXP(($E$3 - $C$12^2/2) * (AB$2-AA$2) + $C$12*SQRT(AB$2-AA$2)*W652)</f>
        <v>142.86853566262081</v>
      </c>
      <c r="AC652" s="52">
        <f ca="1">AB652 * EXP(($E$3 - $C$12^2/2) * (AC$2-AB$2) + $C$12*SQRT(AC$2-AB$2)*X652)</f>
        <v>150.64849600600337</v>
      </c>
      <c r="AD652" s="47"/>
      <c r="AE652" s="3" t="s">
        <v>47</v>
      </c>
      <c r="AF652" s="64">
        <f t="shared" ref="AF652" ca="1" si="820">($B$5*AF654 + (1 + $B$6)*AF653)*$B$2</f>
        <v>15000</v>
      </c>
      <c r="AG652" s="64">
        <f t="shared" ref="AG652" ca="1" si="821">($B$5*AG654 + (1 + $B$6)*AG653)*$B$2</f>
        <v>0</v>
      </c>
      <c r="AH652" s="64">
        <f t="shared" ref="AH652" ca="1" si="822">($B$5*AH654 + (1 + $B$6)*AH653)*$B$2</f>
        <v>15000</v>
      </c>
      <c r="AI652" s="64">
        <f t="shared" ref="AI652" ca="1" si="823">($B$5*AI654 + (1 + $B$6)*AI653)*$B$2</f>
        <v>15000</v>
      </c>
      <c r="AJ652" s="64" cm="1">
        <f t="array" aca="1" ref="AJ652" ca="1">($B$5*AJ654 + (1 + $B$6)*AJ653 + AND(NOT(AF653:AJ653)))*$B$2</f>
        <v>114999.99999999999</v>
      </c>
      <c r="AK652" s="73"/>
      <c r="AL652" s="70"/>
    </row>
    <row r="653" spans="7:38" ht="14.55" customHeight="1" x14ac:dyDescent="0.3">
      <c r="G653" s="3">
        <v>651</v>
      </c>
      <c r="H653" s="58">
        <v>-0.65661598537671095</v>
      </c>
      <c r="I653" s="58">
        <v>0.1694920529279263</v>
      </c>
      <c r="J653" s="58">
        <v>1.3167379840926359</v>
      </c>
      <c r="K653" s="59">
        <v>-0.52226951189263093</v>
      </c>
      <c r="L653" s="60">
        <f t="array" ref="L653:O653">TRANSPOSE(MMULT(Option!$B$25:$E$28, TRANSPOSE(H653:K653)))</f>
        <v>-0.65661598537671095</v>
      </c>
      <c r="M653" s="60">
        <v>-0.10730436170354765</v>
      </c>
      <c r="N653" s="60">
        <v>0.93824126894845183</v>
      </c>
      <c r="O653" s="60">
        <v>-0.4085069072964076</v>
      </c>
      <c r="P653" s="56" t="str">
        <f t="shared" si="809"/>
        <v>131/1</v>
      </c>
      <c r="R653" s="80"/>
      <c r="S653" s="3" t="s">
        <v>31</v>
      </c>
      <c r="T653" s="60">
        <f ca="1"/>
        <v>0.88400668078224154</v>
      </c>
      <c r="U653" s="60">
        <f ca="1"/>
        <v>1.7227368501102294</v>
      </c>
      <c r="V653" s="60">
        <f ca="1"/>
        <v>0.82039032176963689</v>
      </c>
      <c r="W653" s="60">
        <f ca="1"/>
        <v>0.18410824185891317</v>
      </c>
      <c r="X653" s="60">
        <f ca="1"/>
        <v>0.31554271322199279</v>
      </c>
      <c r="Y653" s="52">
        <f ca="1">$B$13 * EXP(($E$3 - $C$13^2/2) * Y$2 + $C$13*SQRT(Y$2)*T653)</f>
        <v>131.02290958283808</v>
      </c>
      <c r="Z653" s="52">
        <f ca="1">Y653 * EXP(($E$3 - $C$13^2/2) * (Z$2-Y$2) + $C$13*SQRT(Z$2-Y$2)*U653)</f>
        <v>220.78585398548501</v>
      </c>
      <c r="AA653" s="52">
        <f ca="1">Z653 * EXP(($E$3 - $C$13^2/2) * (AA$2-Z$2) + $C$13*SQRT(AA$2-Z$2)*V653)</f>
        <v>283.81151600349096</v>
      </c>
      <c r="AB653" s="52">
        <f ca="1">AA653 * EXP(($E$3 - $C$13^2/2) * (AB$2-AA$2) + $C$13*SQRT(AB$2-AA$2)*W653)</f>
        <v>301.43150643163943</v>
      </c>
      <c r="AC653" s="52">
        <f ca="1">AB653 * EXP(($E$3 - $C$13^2/2) * (AC$2-AB$2) + $C$13*SQRT(AC$2-AB$2)*X653)</f>
        <v>333.02102572783144</v>
      </c>
      <c r="AD653" s="47"/>
      <c r="AE653" s="3" t="s">
        <v>46</v>
      </c>
      <c r="AF653" s="52" t="b">
        <f t="shared" ref="AF653" ca="1" si="824">AF651 &gt;= $B$4</f>
        <v>0</v>
      </c>
      <c r="AG653" s="52" t="b">
        <f t="array" aca="1" ref="AG653" ca="1">AND(AG651 &gt;= $B$4, NOT(OR($AF653:AF653)))</f>
        <v>0</v>
      </c>
      <c r="AH653" s="52" t="b">
        <f t="array" aca="1" ref="AH653" ca="1">AND(AH651 &gt;= $B$4, NOT(OR($AF653:AG653)))</f>
        <v>0</v>
      </c>
      <c r="AI653" s="52" t="b">
        <f t="array" aca="1" ref="AI653" ca="1">AND(AI651 &gt;= $B$4, NOT(OR($AF653:AH653)))</f>
        <v>0</v>
      </c>
      <c r="AJ653" s="52" t="b">
        <f t="array" aca="1" ref="AJ653" ca="1">AND(AJ651 &gt;= $B$4, NOT(OR($AF653:AI653)))</f>
        <v>0</v>
      </c>
      <c r="AK653" s="73"/>
      <c r="AL653" s="70"/>
    </row>
    <row r="654" spans="7:38" ht="14.55" customHeight="1" x14ac:dyDescent="0.3">
      <c r="G654" s="3">
        <v>652</v>
      </c>
      <c r="H654" s="58">
        <v>-1.368702025855312</v>
      </c>
      <c r="I654" s="58">
        <v>-0.24944920782594682</v>
      </c>
      <c r="J654" s="58">
        <v>-1.135379234486366</v>
      </c>
      <c r="K654" s="59">
        <v>1.3549362653215244</v>
      </c>
      <c r="L654" s="60">
        <f t="array" ref="L654:O654">TRANSPOSE(MMULT(Option!$B$25:$E$28, TRANSPOSE(H654:K654)))</f>
        <v>-1.368702025855312</v>
      </c>
      <c r="M654" s="60">
        <v>-0.77610478572395925</v>
      </c>
      <c r="N654" s="60">
        <v>-1.6100169561490509</v>
      </c>
      <c r="O654" s="60">
        <v>0.32589281543745519</v>
      </c>
      <c r="P654" s="56" t="str">
        <f t="shared" si="809"/>
        <v>131/2</v>
      </c>
      <c r="R654" s="80"/>
      <c r="S654" s="3" t="s">
        <v>30</v>
      </c>
      <c r="T654" s="60">
        <f ca="1"/>
        <v>0.73032818993507198</v>
      </c>
      <c r="U654" s="60">
        <f ca="1"/>
        <v>-5.0607786703277813E-2</v>
      </c>
      <c r="V654" s="60">
        <f ca="1"/>
        <v>0.76354284971227693</v>
      </c>
      <c r="W654" s="60">
        <f ca="1"/>
        <v>-2.8492511987073588E-2</v>
      </c>
      <c r="X654" s="60">
        <f ca="1"/>
        <v>0.35707979616998653</v>
      </c>
      <c r="Y654" s="52">
        <f ca="1">$B$14 * EXP(($E$3 - $C$14^2/2) * Y$2 + $C$14*SQRT(Y$2)*T654)</f>
        <v>125.11942021673541</v>
      </c>
      <c r="Z654" s="52">
        <f ca="1">Y654 * EXP(($E$3 - $C$14^2/2) * (Z$2-Y$2) + $C$14*SQRT(Z$2-Y$2)*U654)</f>
        <v>123.8518764683222</v>
      </c>
      <c r="AA654" s="52">
        <f ca="1">Z654 * EXP(($E$3 - $C$14^2/2) * (AA$2-Z$2) + $C$14*SQRT(AA$2-Z$2)*V654)</f>
        <v>156.51457894997574</v>
      </c>
      <c r="AB654" s="52">
        <f ca="1">AA654 * EXP(($E$3 - $C$14^2/2) * (AB$2-AA$2) + $C$14*SQRT(AB$2-AA$2)*W654)</f>
        <v>155.96028761558264</v>
      </c>
      <c r="AC654" s="52">
        <f ca="1">AB654 * EXP(($E$3 - $C$14^2/2) * (AC$2-AB$2) + $C$14*SQRT(AC$2-AB$2)*X654)</f>
        <v>174.46520912557651</v>
      </c>
      <c r="AD654" s="47"/>
      <c r="AE654" s="3" t="s">
        <v>68</v>
      </c>
      <c r="AF654" s="52" t="b">
        <f ca="1">AND(AF651&gt;$B$3, NOT(OR($AF653:AF653)))</f>
        <v>1</v>
      </c>
      <c r="AG654" s="52" t="b">
        <f ca="1">AND(AG651&gt;$B$3, NOT(OR($AF653:AG653)))</f>
        <v>0</v>
      </c>
      <c r="AH654" s="52" t="b">
        <f ca="1">AND(AH651&gt;$B$3, NOT(OR($AF653:AH653)))</f>
        <v>1</v>
      </c>
      <c r="AI654" s="52" t="b">
        <f ca="1">AND(AI651&gt;$B$3, NOT(OR($AF653:AI653)))</f>
        <v>1</v>
      </c>
      <c r="AJ654" s="52" t="b">
        <f ca="1">AND(AJ651&gt;$B$3, NOT(OR($AF653:AJ653)))</f>
        <v>1</v>
      </c>
      <c r="AK654" s="74"/>
      <c r="AL654" s="70"/>
    </row>
    <row r="655" spans="7:38" ht="14.55" customHeight="1" x14ac:dyDescent="0.3">
      <c r="G655" s="3">
        <v>653</v>
      </c>
      <c r="H655" s="58">
        <v>0.58109267443235024</v>
      </c>
      <c r="I655" s="58">
        <v>0.49152254097881026</v>
      </c>
      <c r="J655" s="58">
        <v>-0.80693570627488276</v>
      </c>
      <c r="K655" s="59">
        <v>0.68854191225280348</v>
      </c>
      <c r="L655" s="60">
        <f t="array" ref="L655:O655">TRANSPOSE(MMULT(Option!$B$25:$E$28, TRANSPOSE(H655:K655)))</f>
        <v>0.58109267443235024</v>
      </c>
      <c r="M655" s="60">
        <v>0.68292491973542646</v>
      </c>
      <c r="N655" s="60">
        <v>-0.34759186910865458</v>
      </c>
      <c r="O655" s="60">
        <v>0.79328222799398918</v>
      </c>
      <c r="P655" s="56" t="str">
        <f t="shared" si="809"/>
        <v>131/3</v>
      </c>
      <c r="R655" s="80">
        <v>164</v>
      </c>
      <c r="S655" s="3" t="s">
        <v>28</v>
      </c>
      <c r="T655" s="60">
        <f t="array" aca="1" ref="T655:T658" ca="1">TRANSPOSE(OFFSET($L$3, MATCH($R655 &amp; "/" &amp; T$2, $P$3:$P$5002, 0) - 1, 0, 1, $E$1))</f>
        <v>-0.56441415273906448</v>
      </c>
      <c r="U655" s="60">
        <f t="array" aca="1" ref="U655:U658" ca="1">TRANSPOSE(OFFSET($L$3, MATCH($R655 &amp; "/" &amp; U$2, $P$3:$P$5002, 0) - 1, 0, 1, $E$1))</f>
        <v>-1.2569507131703723</v>
      </c>
      <c r="V655" s="60">
        <f t="array" aca="1" ref="V655:V658" ca="1">TRANSPOSE(OFFSET($L$3, MATCH($R655 &amp; "/" &amp; V$2, $P$3:$P$5002, 0) - 1, 0, 1, $E$1))</f>
        <v>0.23076658705442551</v>
      </c>
      <c r="W655" s="60">
        <f t="array" aca="1" ref="W655:W658" ca="1">TRANSPOSE(OFFSET($L$3, MATCH($R655 &amp; "/" &amp; W$2, $P$3:$P$5002, 0) - 1, 0, 1, $E$1))</f>
        <v>-0.82062678180421667</v>
      </c>
      <c r="X655" s="60">
        <f t="array" aca="1" ref="X655:X658" ca="1">TRANSPOSE(OFFSET($L$3, MATCH($R655 &amp; "/" &amp; X$2, $P$3:$P$5002, 0) - 1, 0, 1, $E$1))</f>
        <v>0.88932479206545689</v>
      </c>
      <c r="Y655" s="52">
        <f ca="1">$B$11 * EXP(($E$3 - $C$11^2/2) * Y$2 + $C$11*SQRT(Y$2)*T655)</f>
        <v>84.84668654374687</v>
      </c>
      <c r="Z655" s="52">
        <f ca="1">Y655 * EXP(($E$3 - $C$11^2/2) * (Z$2-Y$2) + $C$11*SQRT(Z$2-Y$2)*U655)</f>
        <v>58.484439430546338</v>
      </c>
      <c r="AA655" s="52">
        <f ca="1">Z655 * EXP(($E$3 - $C$11^2/2) * (AA$2-Z$2) + $C$11*SQRT(AA$2-Z$2)*V655)</f>
        <v>62.990927137594419</v>
      </c>
      <c r="AB655" s="52">
        <f ca="1">AA655 * EXP(($E$3 - $C$11^2/2) * (AB$2-AA$2) + $C$11*SQRT(AB$2-AA$2)*W655)</f>
        <v>49.49158562692557</v>
      </c>
      <c r="AC655" s="52">
        <f ca="1">AB655 * EXP(($E$3 - $C$11^2/2) * (AC$2-AB$2) + $C$11*SQRT(AC$2-AB$2)*X655)</f>
        <v>64.94885444105573</v>
      </c>
      <c r="AD655" s="47"/>
      <c r="AE655" s="3" t="s">
        <v>69</v>
      </c>
      <c r="AF655" s="20" cm="1">
        <f t="array" aca="1" ref="AF655" ca="1">MIN(Y655:Y658 / $D$11:$D$14)</f>
        <v>0.75012678178493775</v>
      </c>
      <c r="AG655" s="20" cm="1">
        <f t="array" aca="1" ref="AG655" ca="1">MIN(Z655:Z658 / $D$11:$D$14)</f>
        <v>0.58484439430546342</v>
      </c>
      <c r="AH655" s="20" cm="1">
        <f t="array" aca="1" ref="AH655" ca="1">MIN(AA655:AA658 / $D$11:$D$14)</f>
        <v>0.43370548579852369</v>
      </c>
      <c r="AI655" s="20" cm="1">
        <f t="array" aca="1" ref="AI655" ca="1">MIN(AB655:AB658 / $D$11:$D$14)</f>
        <v>0.413775758745212</v>
      </c>
      <c r="AJ655" s="20" cm="1">
        <f t="array" aca="1" ref="AJ655" ca="1">MIN(AC655:AC658 / $D$11:$D$14)</f>
        <v>0.37780267432749454</v>
      </c>
      <c r="AK655" s="72">
        <f t="array" aca="1" ref="AK655" ca="1">SUMPRODUCT(AF656:AJ656, EXP(-$E$3*$AF$2:$AJ$2))</f>
        <v>77880.078307140488</v>
      </c>
      <c r="AL655" s="70">
        <f ca="1">MAX(AC656 - $D$11, 0) * EXP(-$E$2*$E$3)</f>
        <v>20.083823754864476</v>
      </c>
    </row>
    <row r="656" spans="7:38" ht="14.55" customHeight="1" x14ac:dyDescent="0.3">
      <c r="G656" s="3">
        <v>654</v>
      </c>
      <c r="H656" s="58">
        <v>0.75972740552422791</v>
      </c>
      <c r="I656" s="58">
        <v>-0.37492826685508468</v>
      </c>
      <c r="J656" s="58">
        <v>-1.9300689881306805</v>
      </c>
      <c r="K656" s="59">
        <v>0.30951832606236834</v>
      </c>
      <c r="L656" s="60">
        <f t="array" ref="L656:O656">TRANSPOSE(MMULT(Option!$B$25:$E$28, TRANSPOSE(H656:K656)))</f>
        <v>0.75972740552422791</v>
      </c>
      <c r="M656" s="60">
        <v>-3.9736470398714474E-2</v>
      </c>
      <c r="N656" s="60">
        <v>-1.4894873239310427</v>
      </c>
      <c r="O656" s="60">
        <v>9.4056461529675478E-2</v>
      </c>
      <c r="P656" s="56" t="str">
        <f t="shared" si="809"/>
        <v>131/4</v>
      </c>
      <c r="R656" s="80"/>
      <c r="S656" s="3" t="s">
        <v>29</v>
      </c>
      <c r="T656" s="60">
        <f ca="1"/>
        <v>0.97765158851972145</v>
      </c>
      <c r="U656" s="60">
        <f ca="1"/>
        <v>0.28218816884946851</v>
      </c>
      <c r="V656" s="60">
        <f ca="1"/>
        <v>-0.33150319114153565</v>
      </c>
      <c r="W656" s="60">
        <f ca="1"/>
        <v>-0.51286301290192537</v>
      </c>
      <c r="X656" s="60">
        <f ca="1"/>
        <v>0.26595604174175386</v>
      </c>
      <c r="Y656" s="52">
        <f ca="1">$B$12 * EXP(($E$3 - $C$12^2/2) * Y$2 + $C$12*SQRT(Y$2)*T656)</f>
        <v>134.7559901418611</v>
      </c>
      <c r="Z656" s="52">
        <f ca="1">Y656 * EXP(($E$3 - $C$12^2/2) * (Z$2-Y$2) + $C$12*SQRT(Z$2-Y$2)*U656)</f>
        <v>147.39589252681924</v>
      </c>
      <c r="AA656" s="52">
        <f ca="1">Z656 * EXP(($E$3 - $C$12^2/2) * (AA$2-Z$2) + $C$12*SQRT(AA$2-Z$2)*V656)</f>
        <v>134.11144801139605</v>
      </c>
      <c r="AB656" s="52">
        <f ca="1">AA656 * EXP(($E$3 - $C$12^2/2) * (AB$2-AA$2) + $C$12*SQRT(AB$2-AA$2)*W656)</f>
        <v>115.56258584430213</v>
      </c>
      <c r="AC656" s="52">
        <f ca="1">AB656 * EXP(($E$3 - $C$12^2/2) * (AC$2-AB$2) + $C$12*SQRT(AC$2-AB$2)*X656)</f>
        <v>125.78814016552302</v>
      </c>
      <c r="AD656" s="47"/>
      <c r="AE656" s="3" t="s">
        <v>47</v>
      </c>
      <c r="AF656" s="64">
        <f t="shared" ref="AF656" ca="1" si="825">($B$5*AF658 + (1 + $B$6)*AF657)*$B$2</f>
        <v>0</v>
      </c>
      <c r="AG656" s="64">
        <f t="shared" ref="AG656" ca="1" si="826">($B$5*AG658 + (1 + $B$6)*AG657)*$B$2</f>
        <v>0</v>
      </c>
      <c r="AH656" s="64">
        <f t="shared" ref="AH656" ca="1" si="827">($B$5*AH658 + (1 + $B$6)*AH657)*$B$2</f>
        <v>0</v>
      </c>
      <c r="AI656" s="64">
        <f t="shared" ref="AI656" ca="1" si="828">($B$5*AI658 + (1 + $B$6)*AI657)*$B$2</f>
        <v>0</v>
      </c>
      <c r="AJ656" s="64" cm="1">
        <f t="array" aca="1" ref="AJ656" ca="1">($B$5*AJ658 + (1 + $B$6)*AJ657 + AND(NOT(AF657:AJ657)))*$B$2</f>
        <v>100000</v>
      </c>
      <c r="AK656" s="73"/>
      <c r="AL656" s="70"/>
    </row>
    <row r="657" spans="7:38" ht="14.55" customHeight="1" x14ac:dyDescent="0.3">
      <c r="G657" s="3">
        <v>655</v>
      </c>
      <c r="H657" s="58">
        <v>-0.90865617395274267</v>
      </c>
      <c r="I657" s="58">
        <v>-2.0967274251826193</v>
      </c>
      <c r="J657" s="58">
        <v>-0.5087296551695456</v>
      </c>
      <c r="K657" s="59">
        <v>-0.29450283451186932</v>
      </c>
      <c r="L657" s="60">
        <f t="array" ref="L657:O657">TRANSPOSE(MMULT(Option!$B$25:$E$28, TRANSPOSE(H657:K657)))</f>
        <v>-0.90865617395274267</v>
      </c>
      <c r="M657" s="60">
        <v>-2.285144897098939</v>
      </c>
      <c r="N657" s="60">
        <v>-1.3593369685609895</v>
      </c>
      <c r="O657" s="60">
        <v>-1.2640056135393327</v>
      </c>
      <c r="P657" s="56" t="str">
        <f t="shared" si="809"/>
        <v>131/5</v>
      </c>
      <c r="R657" s="80"/>
      <c r="S657" s="3" t="s">
        <v>31</v>
      </c>
      <c r="T657" s="60">
        <f ca="1"/>
        <v>-0.42917251049926458</v>
      </c>
      <c r="U657" s="60">
        <f ca="1"/>
        <v>-0.95217719906542408</v>
      </c>
      <c r="V657" s="60">
        <f ca="1"/>
        <v>-1.4532822217306964</v>
      </c>
      <c r="W657" s="60">
        <f ca="1"/>
        <v>-0.17347172684703724</v>
      </c>
      <c r="X657" s="60">
        <f ca="1"/>
        <v>-0.31984049270418885</v>
      </c>
      <c r="Y657" s="52">
        <f ca="1">$B$13 * EXP(($E$3 - $C$13^2/2) * Y$2 + $C$13*SQRT(Y$2)*T657)</f>
        <v>88.359916436785426</v>
      </c>
      <c r="Z657" s="52">
        <f ca="1">Y657 * EXP(($E$3 - $C$13^2/2) * (Z$2-Y$2) + $C$13*SQRT(Z$2-Y$2)*U657)</f>
        <v>66.737383829626324</v>
      </c>
      <c r="AA657" s="52">
        <f ca="1">Z657 * EXP(($E$3 - $C$13^2/2) * (AA$2-Z$2) + $C$13*SQRT(AA$2-Z$2)*V657)</f>
        <v>43.370548579852368</v>
      </c>
      <c r="AB657" s="52">
        <f ca="1">AA657 * EXP(($E$3 - $C$13^2/2) * (AB$2-AA$2) + $C$13*SQRT(AB$2-AA$2)*W657)</f>
        <v>41.377575874521199</v>
      </c>
      <c r="AC657" s="52">
        <f ca="1">AB657 * EXP(($E$3 - $C$13^2/2) * (AC$2-AB$2) + $C$13*SQRT(AC$2-AB$2)*X657)</f>
        <v>37.780267432749454</v>
      </c>
      <c r="AD657" s="47"/>
      <c r="AE657" s="3" t="s">
        <v>46</v>
      </c>
      <c r="AF657" s="52" t="b">
        <f t="shared" ref="AF657" ca="1" si="829">AF655 &gt;= $B$4</f>
        <v>0</v>
      </c>
      <c r="AG657" s="52" t="b">
        <f t="array" aca="1" ref="AG657" ca="1">AND(AG655 &gt;= $B$4, NOT(OR($AF657:AF657)))</f>
        <v>0</v>
      </c>
      <c r="AH657" s="52" t="b">
        <f t="array" aca="1" ref="AH657" ca="1">AND(AH655 &gt;= $B$4, NOT(OR($AF657:AG657)))</f>
        <v>0</v>
      </c>
      <c r="AI657" s="52" t="b">
        <f t="array" aca="1" ref="AI657" ca="1">AND(AI655 &gt;= $B$4, NOT(OR($AF657:AH657)))</f>
        <v>0</v>
      </c>
      <c r="AJ657" s="52" t="b">
        <f t="array" aca="1" ref="AJ657" ca="1">AND(AJ655 &gt;= $B$4, NOT(OR($AF657:AI657)))</f>
        <v>0</v>
      </c>
      <c r="AK657" s="73"/>
      <c r="AL657" s="70"/>
    </row>
    <row r="658" spans="7:38" ht="14.55" customHeight="1" x14ac:dyDescent="0.3">
      <c r="G658" s="3">
        <v>656</v>
      </c>
      <c r="H658" s="58">
        <v>-1.3827279861836625</v>
      </c>
      <c r="I658" s="58">
        <v>0.13396919552043965</v>
      </c>
      <c r="J658" s="58">
        <v>0.50790687545955138</v>
      </c>
      <c r="K658" s="59">
        <v>0.50022308972724017</v>
      </c>
      <c r="L658" s="60">
        <f t="array" ref="L658:O658">TRANSPOSE(MMULT(Option!$B$25:$E$28, TRANSPOSE(H658:K658)))</f>
        <v>-1.3827279861836625</v>
      </c>
      <c r="M658" s="60">
        <v>-0.43030639862051429</v>
      </c>
      <c r="N658" s="60">
        <v>-7.1910103098930866E-2</v>
      </c>
      <c r="O658" s="60">
        <v>9.4889090503010864E-3</v>
      </c>
      <c r="P658" s="56" t="str">
        <f t="shared" si="809"/>
        <v>132/1</v>
      </c>
      <c r="R658" s="80"/>
      <c r="S658" s="3" t="s">
        <v>30</v>
      </c>
      <c r="T658" s="60">
        <f ca="1"/>
        <v>-0.97504348119305673</v>
      </c>
      <c r="U658" s="60">
        <f ca="1"/>
        <v>0.40214346938696721</v>
      </c>
      <c r="V658" s="60">
        <f ca="1"/>
        <v>-1.132295627555804</v>
      </c>
      <c r="W658" s="60">
        <f ca="1"/>
        <v>-0.11267818992340758</v>
      </c>
      <c r="X658" s="60">
        <f ca="1"/>
        <v>1.3544449925514717</v>
      </c>
      <c r="Y658" s="52">
        <f ca="1">$B$14 * EXP(($E$3 - $C$14^2/2) * Y$2 + $C$14*SQRT(Y$2)*T658)</f>
        <v>75.012678178493772</v>
      </c>
      <c r="Z658" s="52">
        <f ca="1">Y658 * EXP(($E$3 - $C$14^2/2) * (Z$2-Y$2) + $C$14*SQRT(Z$2-Y$2)*U658)</f>
        <v>85.055176607085556</v>
      </c>
      <c r="AA658" s="52">
        <f ca="1">Z658 * EXP(($E$3 - $C$14^2/2) * (AA$2-Z$2) + $C$14*SQRT(AA$2-Z$2)*V658)</f>
        <v>60.862151421418929</v>
      </c>
      <c r="AB658" s="52">
        <f ca="1">AA658 * EXP(($E$3 - $C$14^2/2) * (AB$2-AA$2) + $C$14*SQRT(AB$2-AA$2)*W658)</f>
        <v>59.134117209707625</v>
      </c>
      <c r="AC658" s="52">
        <f ca="1">AB658 * EXP(($E$3 - $C$14^2/2) * (AC$2-AB$2) + $C$14*SQRT(AC$2-AB$2)*X658)</f>
        <v>89.223239214795143</v>
      </c>
      <c r="AD658" s="47"/>
      <c r="AE658" s="3" t="s">
        <v>68</v>
      </c>
      <c r="AF658" s="52" t="b">
        <f ca="1">AND(AF655&gt;$B$3, NOT(OR($AF657:AF657)))</f>
        <v>0</v>
      </c>
      <c r="AG658" s="52" t="b">
        <f ca="1">AND(AG655&gt;$B$3, NOT(OR($AF657:AG657)))</f>
        <v>0</v>
      </c>
      <c r="AH658" s="52" t="b">
        <f ca="1">AND(AH655&gt;$B$3, NOT(OR($AF657:AH657)))</f>
        <v>0</v>
      </c>
      <c r="AI658" s="52" t="b">
        <f ca="1">AND(AI655&gt;$B$3, NOT(OR($AF657:AI657)))</f>
        <v>0</v>
      </c>
      <c r="AJ658" s="52" t="b">
        <f ca="1">AND(AJ655&gt;$B$3, NOT(OR($AF657:AJ657)))</f>
        <v>0</v>
      </c>
      <c r="AK658" s="74"/>
      <c r="AL658" s="70"/>
    </row>
    <row r="659" spans="7:38" ht="14.55" customHeight="1" x14ac:dyDescent="0.3">
      <c r="G659" s="3">
        <v>657</v>
      </c>
      <c r="H659" s="58">
        <v>-0.31719022102837391</v>
      </c>
      <c r="I659" s="58">
        <v>-1.0093094778840368</v>
      </c>
      <c r="J659" s="58">
        <v>-0.78026603230322711</v>
      </c>
      <c r="K659" s="59">
        <v>0.24686627243007359</v>
      </c>
      <c r="L659" s="60">
        <f t="array" ref="L659:O659">TRANSPOSE(MMULT(Option!$B$25:$E$28, TRANSPOSE(H659:K659)))</f>
        <v>-0.31719022102837391</v>
      </c>
      <c r="M659" s="60">
        <v>-1.0519235048193407</v>
      </c>
      <c r="N659" s="60">
        <v>-1.0764908603017878</v>
      </c>
      <c r="O659" s="60">
        <v>-0.33206404013150714</v>
      </c>
      <c r="P659" s="56" t="str">
        <f t="shared" si="809"/>
        <v>132/2</v>
      </c>
      <c r="R659" s="80">
        <v>165</v>
      </c>
      <c r="S659" s="3" t="s">
        <v>28</v>
      </c>
      <c r="T659" s="60">
        <f t="array" aca="1" ref="T659:T662" ca="1">TRANSPOSE(OFFSET($L$3, MATCH($R659 &amp; "/" &amp; T$2, $P$3:$P$5002, 0) - 1, 0, 1, $E$1))</f>
        <v>-4.312650413700117E-2</v>
      </c>
      <c r="U659" s="60">
        <f t="array" aca="1" ref="U659:U662" ca="1">TRANSPOSE(OFFSET($L$3, MATCH($R659 &amp; "/" &amp; U$2, $P$3:$P$5002, 0) - 1, 0, 1, $E$1))</f>
        <v>-0.4598509471370571</v>
      </c>
      <c r="V659" s="60">
        <f t="array" aca="1" ref="V659:V662" ca="1">TRANSPOSE(OFFSET($L$3, MATCH($R659 &amp; "/" &amp; V$2, $P$3:$P$5002, 0) - 1, 0, 1, $E$1))</f>
        <v>-1.9247687035359518</v>
      </c>
      <c r="W659" s="60">
        <f t="array" aca="1" ref="W659:W662" ca="1">TRANSPOSE(OFFSET($L$3, MATCH($R659 &amp; "/" &amp; W$2, $P$3:$P$5002, 0) - 1, 0, 1, $E$1))</f>
        <v>-0.59201620204887129</v>
      </c>
      <c r="X659" s="60">
        <f t="array" aca="1" ref="X659:X662" ca="1">TRANSPOSE(OFFSET($L$3, MATCH($R659 &amp; "/" &amp; X$2, $P$3:$P$5002, 0) - 1, 0, 1, $E$1))</f>
        <v>0.45873925501080176</v>
      </c>
      <c r="Y659" s="52">
        <f ca="1">$B$11 * EXP(($E$3 - $C$11^2/2) * Y$2 + $C$11*SQRT(Y$2)*T659)</f>
        <v>99.209347109589004</v>
      </c>
      <c r="Z659" s="52">
        <f ca="1">Y659 * EXP(($E$3 - $C$11^2/2) * (Z$2-Y$2) + $C$11*SQRT(Z$2-Y$2)*U659)</f>
        <v>86.858204057707312</v>
      </c>
      <c r="AA659" s="52">
        <f ca="1">Z659 * EXP(($E$3 - $C$11^2/2) * (AA$2-Z$2) + $C$11*SQRT(AA$2-Z$2)*V659)</f>
        <v>49.001276046903598</v>
      </c>
      <c r="AB659" s="52">
        <f ca="1">AA659 * EXP(($E$3 - $C$11^2/2) * (AB$2-AA$2) + $C$11*SQRT(AB$2-AA$2)*W659)</f>
        <v>41.233106064076892</v>
      </c>
      <c r="AC659" s="52">
        <f ca="1">AB659 * EXP(($E$3 - $C$11^2/2) * (AC$2-AB$2) + $C$11*SQRT(AC$2-AB$2)*X659)</f>
        <v>47.553873887123608</v>
      </c>
      <c r="AD659" s="47"/>
      <c r="AE659" s="3" t="s">
        <v>69</v>
      </c>
      <c r="AF659" s="20" cm="1">
        <f t="array" aca="1" ref="AF659" ca="1">MIN(Y659:Y662 / $D$11:$D$14)</f>
        <v>0.82564688970128453</v>
      </c>
      <c r="AG659" s="20" cm="1">
        <f t="array" aca="1" ref="AG659" ca="1">MIN(Z659:Z662 / $D$11:$D$14)</f>
        <v>0.76087037457433571</v>
      </c>
      <c r="AH659" s="20" cm="1">
        <f t="array" aca="1" ref="AH659" ca="1">MIN(AA659:AA662 / $D$11:$D$14)</f>
        <v>0.47468140212240856</v>
      </c>
      <c r="AI659" s="20" cm="1">
        <f t="array" aca="1" ref="AI659" ca="1">MIN(AB659:AB662 / $D$11:$D$14)</f>
        <v>0.31900098797203225</v>
      </c>
      <c r="AJ659" s="20" cm="1">
        <f t="array" aca="1" ref="AJ659" ca="1">MIN(AC659:AC662 / $D$11:$D$14)</f>
        <v>0.42751339703865965</v>
      </c>
      <c r="AK659" s="72">
        <f t="array" aca="1" ref="AK659" ca="1">SUMPRODUCT(AF660:AJ660, EXP(-$E$3*$AF$2:$AJ$2))</f>
        <v>92148.519674651194</v>
      </c>
      <c r="AL659" s="70">
        <f ca="1">MAX(AC660 - $D$11, 0) * EXP(-$E$2*$E$3)</f>
        <v>0</v>
      </c>
    </row>
    <row r="660" spans="7:38" ht="14.55" customHeight="1" x14ac:dyDescent="0.3">
      <c r="G660" s="3">
        <v>658</v>
      </c>
      <c r="H660" s="58">
        <v>0.35748547006363934</v>
      </c>
      <c r="I660" s="58">
        <v>1.0787248674958754</v>
      </c>
      <c r="J660" s="58">
        <v>1.3671004961552395</v>
      </c>
      <c r="K660" s="59">
        <v>-5.9373492801905068E-3</v>
      </c>
      <c r="L660" s="60">
        <f t="array" ref="L660:O660">TRANSPOSE(MMULT(Option!$B$25:$E$28, TRANSPOSE(H660:K660)))</f>
        <v>0.35748547006363934</v>
      </c>
      <c r="M660" s="60">
        <v>1.1316618598916672</v>
      </c>
      <c r="N660" s="60">
        <v>1.626208792234803</v>
      </c>
      <c r="O660" s="60">
        <v>0.68721691832636989</v>
      </c>
      <c r="P660" s="56" t="str">
        <f t="shared" si="809"/>
        <v>132/3</v>
      </c>
      <c r="R660" s="80"/>
      <c r="S660" s="3" t="s">
        <v>29</v>
      </c>
      <c r="T660" s="60">
        <f ca="1"/>
        <v>-0.61970524500021806</v>
      </c>
      <c r="U660" s="60">
        <f ca="1"/>
        <v>-0.32460232591303995</v>
      </c>
      <c r="V660" s="60">
        <f ca="1"/>
        <v>-0.65190553705137977</v>
      </c>
      <c r="W660" s="60">
        <f ca="1"/>
        <v>-1.0113966915043653</v>
      </c>
      <c r="X660" s="60">
        <f ca="1"/>
        <v>-0.30828904384507205</v>
      </c>
      <c r="Y660" s="52">
        <f ca="1">$B$12 * EXP(($E$3 - $C$12^2/2) * Y$2 + $C$12*SQRT(Y$2)*T660)</f>
        <v>83.450914815640445</v>
      </c>
      <c r="Z660" s="52">
        <f ca="1">Y660 * EXP(($E$3 - $C$12^2/2) * (Z$2-Y$2) + $C$12*SQRT(Z$2-Y$2)*U660)</f>
        <v>76.087037457433567</v>
      </c>
      <c r="AA660" s="52">
        <f ca="1">Z660 * EXP(($E$3 - $C$12^2/2) * (AA$2-Z$2) + $C$12*SQRT(AA$2-Z$2)*V660)</f>
        <v>62.884911464244496</v>
      </c>
      <c r="AB660" s="52">
        <f ca="1">AA660 * EXP(($E$3 - $C$12^2/2) * (AB$2-AA$2) + $C$12*SQRT(AB$2-AA$2)*W660)</f>
        <v>46.659999045994631</v>
      </c>
      <c r="AC660" s="52">
        <f ca="1">AB660 * EXP(($E$3 - $C$12^2/2) * (AC$2-AB$2) + $C$12*SQRT(AC$2-AB$2)*X660)</f>
        <v>42.751339703865966</v>
      </c>
      <c r="AD660" s="47"/>
      <c r="AE660" s="3" t="s">
        <v>47</v>
      </c>
      <c r="AF660" s="64">
        <f t="shared" ref="AF660" ca="1" si="830">($B$5*AF662 + (1 + $B$6)*AF661)*$B$2</f>
        <v>15000</v>
      </c>
      <c r="AG660" s="64">
        <f t="shared" ref="AG660" ca="1" si="831">($B$5*AG662 + (1 + $B$6)*AG661)*$B$2</f>
        <v>0</v>
      </c>
      <c r="AH660" s="64">
        <f t="shared" ref="AH660" ca="1" si="832">($B$5*AH662 + (1 + $B$6)*AH661)*$B$2</f>
        <v>0</v>
      </c>
      <c r="AI660" s="64">
        <f t="shared" ref="AI660" ca="1" si="833">($B$5*AI662 + (1 + $B$6)*AI661)*$B$2</f>
        <v>0</v>
      </c>
      <c r="AJ660" s="64" cm="1">
        <f t="array" aca="1" ref="AJ660" ca="1">($B$5*AJ662 + (1 + $B$6)*AJ661 + AND(NOT(AF661:AJ661)))*$B$2</f>
        <v>100000</v>
      </c>
      <c r="AK660" s="73"/>
      <c r="AL660" s="70"/>
    </row>
    <row r="661" spans="7:38" ht="14.55" customHeight="1" x14ac:dyDescent="0.3">
      <c r="G661" s="3">
        <v>659</v>
      </c>
      <c r="H661" s="58">
        <v>-0.98183703442980008</v>
      </c>
      <c r="I661" s="58">
        <v>5.2065962018510284E-2</v>
      </c>
      <c r="J661" s="58">
        <v>0.52222503466060055</v>
      </c>
      <c r="K661" s="59">
        <v>-0.96565922237461232</v>
      </c>
      <c r="L661" s="60">
        <f t="array" ref="L661:O661">TRANSPOSE(MMULT(Option!$B$25:$E$28, TRANSPOSE(H661:K661)))</f>
        <v>-0.98183703442980008</v>
      </c>
      <c r="M661" s="60">
        <v>-0.34501557135581623</v>
      </c>
      <c r="N661" s="60">
        <v>7.9574759968571218E-2</v>
      </c>
      <c r="O661" s="60">
        <v>-1.1041140081683303</v>
      </c>
      <c r="P661" s="56" t="str">
        <f t="shared" si="809"/>
        <v>132/4</v>
      </c>
      <c r="R661" s="80"/>
      <c r="S661" s="3" t="s">
        <v>31</v>
      </c>
      <c r="T661" s="60">
        <f ca="1"/>
        <v>-0.28490051818981532</v>
      </c>
      <c r="U661" s="60">
        <f ca="1"/>
        <v>-0.12365926447632143</v>
      </c>
      <c r="V661" s="60">
        <f ca="1"/>
        <v>-2.0810802572043694</v>
      </c>
      <c r="W661" s="60">
        <f ca="1"/>
        <v>-0.18851504821134907</v>
      </c>
      <c r="X661" s="60">
        <f ca="1"/>
        <v>9.4117785874471671E-2</v>
      </c>
      <c r="Y661" s="52">
        <f ca="1">$B$13 * EXP(($E$3 - $C$13^2/2) * Y$2 + $C$13*SQRT(Y$2)*T661)</f>
        <v>92.268244020865893</v>
      </c>
      <c r="Z661" s="52">
        <f ca="1">Y661 * EXP(($E$3 - $C$13^2/2) * (Z$2-Y$2) + $C$13*SQRT(Z$2-Y$2)*U661)</f>
        <v>89.353664281359201</v>
      </c>
      <c r="AA661" s="52">
        <f ca="1">Z661 * EXP(($E$3 - $C$13^2/2) * (AA$2-Z$2) + $C$13*SQRT(AA$2-Z$2)*V661)</f>
        <v>48.099807452007688</v>
      </c>
      <c r="AB661" s="52">
        <f ca="1">AA661 * EXP(($E$3 - $C$13^2/2) * (AB$2-AA$2) + $C$13*SQRT(AB$2-AA$2)*W661)</f>
        <v>45.682882234702063</v>
      </c>
      <c r="AC661" s="52">
        <f ca="1">AB661 * EXP(($E$3 - $C$13^2/2) * (AC$2-AB$2) + $C$13*SQRT(AC$2-AB$2)*X661)</f>
        <v>47.226680386931918</v>
      </c>
      <c r="AD661" s="47"/>
      <c r="AE661" s="3" t="s">
        <v>46</v>
      </c>
      <c r="AF661" s="52" t="b">
        <f t="shared" ref="AF661" ca="1" si="834">AF659 &gt;= $B$4</f>
        <v>0</v>
      </c>
      <c r="AG661" s="52" t="b">
        <f t="array" aca="1" ref="AG661" ca="1">AND(AG659 &gt;= $B$4, NOT(OR($AF661:AF661)))</f>
        <v>0</v>
      </c>
      <c r="AH661" s="52" t="b">
        <f t="array" aca="1" ref="AH661" ca="1">AND(AH659 &gt;= $B$4, NOT(OR($AF661:AG661)))</f>
        <v>0</v>
      </c>
      <c r="AI661" s="52" t="b">
        <f t="array" aca="1" ref="AI661" ca="1">AND(AI659 &gt;= $B$4, NOT(OR($AF661:AH661)))</f>
        <v>0</v>
      </c>
      <c r="AJ661" s="52" t="b">
        <f t="array" aca="1" ref="AJ661" ca="1">AND(AJ659 &gt;= $B$4, NOT(OR($AF661:AI661)))</f>
        <v>0</v>
      </c>
      <c r="AK661" s="73"/>
      <c r="AL661" s="70"/>
    </row>
    <row r="662" spans="7:38" ht="14.55" customHeight="1" x14ac:dyDescent="0.3">
      <c r="G662" s="3">
        <v>660</v>
      </c>
      <c r="H662" s="58">
        <v>-0.15192203334630305</v>
      </c>
      <c r="I662" s="58">
        <v>-1.2788770464909887</v>
      </c>
      <c r="J662" s="58">
        <v>0.82734325471279435</v>
      </c>
      <c r="K662" s="59">
        <v>0.49417843273634687</v>
      </c>
      <c r="L662" s="60">
        <f t="array" ref="L662:O662">TRANSPOSE(MMULT(Option!$B$25:$E$28, TRANSPOSE(H662:K662)))</f>
        <v>-0.15192203334630305</v>
      </c>
      <c r="M662" s="60">
        <v>-1.2328789873558239</v>
      </c>
      <c r="N662" s="60">
        <v>0.33100647387860149</v>
      </c>
      <c r="O662" s="60">
        <v>0.18901256096312291</v>
      </c>
      <c r="P662" s="56" t="str">
        <f t="shared" si="809"/>
        <v>132/5</v>
      </c>
      <c r="R662" s="80"/>
      <c r="S662" s="3" t="s">
        <v>30</v>
      </c>
      <c r="T662" s="60">
        <f ca="1"/>
        <v>-0.65529363723757728</v>
      </c>
      <c r="U662" s="60">
        <f ca="1"/>
        <v>-7.1473859339703877E-2</v>
      </c>
      <c r="V662" s="60">
        <f ca="1"/>
        <v>-1.8069372779659365</v>
      </c>
      <c r="W662" s="60">
        <f ca="1"/>
        <v>-1.3414988224937101</v>
      </c>
      <c r="X662" s="60">
        <f ca="1"/>
        <v>1.5473586625612419</v>
      </c>
      <c r="Y662" s="52">
        <f ca="1">$B$14 * EXP(($E$3 - $C$14^2/2) * Y$2 + $C$14*SQRT(Y$2)*T662)</f>
        <v>82.564688970128458</v>
      </c>
      <c r="Z662" s="52">
        <f ca="1">Y662 * EXP(($E$3 - $C$14^2/2) * (Z$2-Y$2) + $C$14*SQRT(Z$2-Y$2)*U662)</f>
        <v>81.21824686546465</v>
      </c>
      <c r="AA662" s="52">
        <f ca="1">Z662 * EXP(($E$3 - $C$14^2/2) * (AA$2-Z$2) + $C$14*SQRT(AA$2-Z$2)*V662)</f>
        <v>47.468140212240854</v>
      </c>
      <c r="AB662" s="52">
        <f ca="1">AA662 * EXP(($E$3 - $C$14^2/2) * (AB$2-AA$2) + $C$14*SQRT(AB$2-AA$2)*W662)</f>
        <v>31.900098797203224</v>
      </c>
      <c r="AC662" s="52">
        <f ca="1">AB662 * EXP(($E$3 - $C$14^2/2) * (AC$2-AB$2) + $C$14*SQRT(AC$2-AB$2)*X662)</f>
        <v>50.99954472100621</v>
      </c>
      <c r="AD662" s="47"/>
      <c r="AE662" s="3" t="s">
        <v>68</v>
      </c>
      <c r="AF662" s="52" t="b">
        <f ca="1">AND(AF659&gt;$B$3, NOT(OR($AF661:AF661)))</f>
        <v>1</v>
      </c>
      <c r="AG662" s="52" t="b">
        <f ca="1">AND(AG659&gt;$B$3, NOT(OR($AF661:AG661)))</f>
        <v>0</v>
      </c>
      <c r="AH662" s="52" t="b">
        <f ca="1">AND(AH659&gt;$B$3, NOT(OR($AF661:AH661)))</f>
        <v>0</v>
      </c>
      <c r="AI662" s="52" t="b">
        <f ca="1">AND(AI659&gt;$B$3, NOT(OR($AF661:AI661)))</f>
        <v>0</v>
      </c>
      <c r="AJ662" s="52" t="b">
        <f ca="1">AND(AJ659&gt;$B$3, NOT(OR($AF661:AJ661)))</f>
        <v>0</v>
      </c>
      <c r="AK662" s="74"/>
      <c r="AL662" s="70"/>
    </row>
    <row r="663" spans="7:38" ht="14.55" customHeight="1" x14ac:dyDescent="0.3">
      <c r="G663" s="3">
        <v>661</v>
      </c>
      <c r="H663" s="58">
        <v>1.5027247084915723E-2</v>
      </c>
      <c r="I663" s="58">
        <v>1.1452457652720667</v>
      </c>
      <c r="J663" s="58">
        <v>-0.63514980434864576</v>
      </c>
      <c r="K663" s="59">
        <v>-1.1773902961129621</v>
      </c>
      <c r="L663" s="60">
        <f t="array" ref="L663:O663">TRANSPOSE(MMULT(Option!$B$25:$E$28, TRANSPOSE(H663:K663)))</f>
        <v>1.5027247084915723E-2</v>
      </c>
      <c r="M663" s="60">
        <v>1.055645980571341</v>
      </c>
      <c r="N663" s="60">
        <v>-0.25195182988416481</v>
      </c>
      <c r="O663" s="60">
        <v>-0.82631872423516195</v>
      </c>
      <c r="P663" s="56" t="str">
        <f t="shared" si="809"/>
        <v>133/1</v>
      </c>
      <c r="R663" s="80">
        <v>166</v>
      </c>
      <c r="S663" s="3" t="s">
        <v>28</v>
      </c>
      <c r="T663" s="60">
        <f t="array" aca="1" ref="T663:T666" ca="1">TRANSPOSE(OFFSET($L$3, MATCH($R663 &amp; "/" &amp; T$2, $P$3:$P$5002, 0) - 1, 0, 1, $E$1))</f>
        <v>1.3557168724755126</v>
      </c>
      <c r="U663" s="60">
        <f t="array" aca="1" ref="U663:U666" ca="1">TRANSPOSE(OFFSET($L$3, MATCH($R663 &amp; "/" &amp; U$2, $P$3:$P$5002, 0) - 1, 0, 1, $E$1))</f>
        <v>1.1640596795220299</v>
      </c>
      <c r="V663" s="60">
        <f t="array" aca="1" ref="V663:V666" ca="1">TRANSPOSE(OFFSET($L$3, MATCH($R663 &amp; "/" &amp; V$2, $P$3:$P$5002, 0) - 1, 0, 1, $E$1))</f>
        <v>0.86532543705417497</v>
      </c>
      <c r="W663" s="60">
        <f t="array" aca="1" ref="W663:W666" ca="1">TRANSPOSE(OFFSET($L$3, MATCH($R663 &amp; "/" &amp; W$2, $P$3:$P$5002, 0) - 1, 0, 1, $E$1))</f>
        <v>0.21876178461895468</v>
      </c>
      <c r="X663" s="60">
        <f t="array" aca="1" ref="X663:X666" ca="1">TRANSPOSE(OFFSET($L$3, MATCH($R663 &amp; "/" &amp; X$2, $P$3:$P$5002, 0) - 1, 0, 1, $E$1))</f>
        <v>0.22268455530820316</v>
      </c>
      <c r="Y663" s="52">
        <f ca="1">$B$11 * EXP(($E$3 - $C$11^2/2) * Y$2 + $C$11*SQRT(Y$2)*T663)</f>
        <v>150.94042880213408</v>
      </c>
      <c r="Z663" s="52">
        <f ca="1">Y663 * EXP(($E$3 - $C$11^2/2) * (Z$2-Y$2) + $C$11*SQRT(Z$2-Y$2)*U663)</f>
        <v>215.10002480397176</v>
      </c>
      <c r="AA663" s="52">
        <f ca="1">Z663 * EXP(($E$3 - $C$11^2/2) * (AA$2-Z$2) + $C$11*SQRT(AA$2-Z$2)*V663)</f>
        <v>280.25524653967165</v>
      </c>
      <c r="AB663" s="52">
        <f ca="1">AA663 * EXP(($E$3 - $C$11^2/2) * (AB$2-AA$2) + $C$11*SQRT(AB$2-AA$2)*W663)</f>
        <v>300.76502681816834</v>
      </c>
      <c r="AC663" s="52">
        <f ca="1">AB663 * EXP(($E$3 - $C$11^2/2) * (AC$2-AB$2) + $C$11*SQRT(AC$2-AB$2)*X663)</f>
        <v>323.15584033395214</v>
      </c>
      <c r="AD663" s="47"/>
      <c r="AE663" s="3" t="s">
        <v>69</v>
      </c>
      <c r="AF663" s="20" cm="1">
        <f t="array" aca="1" ref="AF663" ca="1">MIN(Y663:Y666 / $D$11:$D$14)</f>
        <v>0.93664444096253729</v>
      </c>
      <c r="AG663" s="20" cm="1">
        <f t="array" aca="1" ref="AG663" ca="1">MIN(Z663:Z666 / $D$11:$D$14)</f>
        <v>1.1679853310862403</v>
      </c>
      <c r="AH663" s="20" cm="1">
        <f t="array" aca="1" ref="AH663" ca="1">MIN(AA663:AA666 / $D$11:$D$14)</f>
        <v>1.5333511063261602</v>
      </c>
      <c r="AI663" s="20" cm="1">
        <f t="array" aca="1" ref="AI663" ca="1">MIN(AB663:AB666 / $D$11:$D$14)</f>
        <v>2.1008896153658556</v>
      </c>
      <c r="AJ663" s="20" cm="1">
        <f t="array" aca="1" ref="AJ663" ca="1">MIN(AC663:AC666 / $D$11:$D$14)</f>
        <v>1.5632381007120042</v>
      </c>
      <c r="AK663" s="72">
        <f t="array" aca="1" ref="AK663" ca="1">SUMPRODUCT(AF664:AJ664, EXP(-$E$3*$AF$2:$AJ$2))</f>
        <v>118215.34016268118</v>
      </c>
      <c r="AL663" s="70">
        <f ca="1">MAX(AC664 - $D$11, 0) * EXP(-$E$2*$E$3)</f>
        <v>228.16081376393919</v>
      </c>
    </row>
    <row r="664" spans="7:38" ht="14.55" customHeight="1" x14ac:dyDescent="0.3">
      <c r="G664" s="3">
        <v>662</v>
      </c>
      <c r="H664" s="58">
        <v>-0.40115053863956351</v>
      </c>
      <c r="I664" s="58">
        <v>0.49288970116809028</v>
      </c>
      <c r="J664" s="58">
        <v>8.5648351995500055E-2</v>
      </c>
      <c r="K664" s="59">
        <v>1.016745932784469</v>
      </c>
      <c r="L664" s="60">
        <f t="array" ref="L664:O664">TRANSPOSE(MMULT(Option!$B$25:$E$28, TRANSPOSE(H664:K664)))</f>
        <v>-0.40115053863956351</v>
      </c>
      <c r="M664" s="60">
        <v>0.29128065751756205</v>
      </c>
      <c r="N664" s="60">
        <v>4.3834415058010986E-2</v>
      </c>
      <c r="O664" s="60">
        <v>0.85601465065433491</v>
      </c>
      <c r="P664" s="56" t="str">
        <f t="shared" si="809"/>
        <v>133/2</v>
      </c>
      <c r="R664" s="80"/>
      <c r="S664" s="3" t="s">
        <v>29</v>
      </c>
      <c r="T664" s="60">
        <f ca="1"/>
        <v>1.0747800167660373</v>
      </c>
      <c r="U664" s="60">
        <f ca="1"/>
        <v>-4.7057311495392995E-2</v>
      </c>
      <c r="V664" s="60">
        <f ca="1"/>
        <v>1.7395721543524014</v>
      </c>
      <c r="W664" s="60">
        <f ca="1"/>
        <v>1.3104062322220806</v>
      </c>
      <c r="X664" s="60">
        <f ca="1"/>
        <v>0.40079404567236498</v>
      </c>
      <c r="Y664" s="52">
        <f ca="1">$B$12 * EXP(($E$3 - $C$12^2/2) * Y$2 + $C$12*SQRT(Y$2)*T664)</f>
        <v>138.74034866248618</v>
      </c>
      <c r="Z664" s="52">
        <f ca="1">Y664 * EXP(($E$3 - $C$12^2/2) * (Z$2-Y$2) + $C$12*SQRT(Z$2-Y$2)*U664)</f>
        <v>137.48117485241022</v>
      </c>
      <c r="AA664" s="52">
        <f ca="1">Z664 * EXP(($E$3 - $C$12^2/2) * (AA$2-Z$2) + $C$12*SQRT(AA$2-Z$2)*V664)</f>
        <v>232.84165816932142</v>
      </c>
      <c r="AB664" s="52">
        <f ca="1">AA664 * EXP(($E$3 - $C$12^2/2) * (AB$2-AA$2) + $C$12*SQRT(AB$2-AA$2)*W664)</f>
        <v>346.7071631909194</v>
      </c>
      <c r="AC664" s="52">
        <f ca="1">AB664 * EXP(($E$3 - $C$12^2/2) * (AC$2-AB$2) + $C$12*SQRT(AC$2-AB$2)*X664)</f>
        <v>392.96428396505621</v>
      </c>
      <c r="AD664" s="47"/>
      <c r="AE664" s="3" t="s">
        <v>47</v>
      </c>
      <c r="AF664" s="64">
        <f t="shared" ref="AF664" ca="1" si="835">($B$5*AF666 + (1 + $B$6)*AF665)*$B$2</f>
        <v>15000</v>
      </c>
      <c r="AG664" s="64">
        <f t="shared" ref="AG664" ca="1" si="836">($B$5*AG666 + (1 + $B$6)*AG665)*$B$2</f>
        <v>15000</v>
      </c>
      <c r="AH664" s="64">
        <f t="shared" ref="AH664" ca="1" si="837">($B$5*AH666 + (1 + $B$6)*AH665)*$B$2</f>
        <v>105000</v>
      </c>
      <c r="AI664" s="64">
        <f t="shared" ref="AI664" ca="1" si="838">($B$5*AI666 + (1 + $B$6)*AI665)*$B$2</f>
        <v>0</v>
      </c>
      <c r="AJ664" s="64" cm="1">
        <f t="array" aca="1" ref="AJ664" ca="1">($B$5*AJ666 + (1 + $B$6)*AJ665 + AND(NOT(AF665:AJ665)))*$B$2</f>
        <v>0</v>
      </c>
      <c r="AK664" s="73"/>
      <c r="AL664" s="70"/>
    </row>
    <row r="665" spans="7:38" ht="14.55" customHeight="1" x14ac:dyDescent="0.3">
      <c r="G665" s="3">
        <v>663</v>
      </c>
      <c r="H665" s="58">
        <v>2.4828340622185127E-2</v>
      </c>
      <c r="I665" s="58">
        <v>0.1986625787403534</v>
      </c>
      <c r="J665" s="58">
        <v>-0.85289327448859209</v>
      </c>
      <c r="K665" s="59">
        <v>0.23437070145154443</v>
      </c>
      <c r="L665" s="60">
        <f t="array" ref="L665:O665">TRANSPOSE(MMULT(Option!$B$25:$E$28, TRANSPOSE(H665:K665)))</f>
        <v>2.4828340622185127E-2</v>
      </c>
      <c r="M665" s="60">
        <v>0.1920085972154329</v>
      </c>
      <c r="N665" s="60">
        <v>-0.68715133710090925</v>
      </c>
      <c r="O665" s="60">
        <v>9.6188767037267087E-2</v>
      </c>
      <c r="P665" s="56" t="str">
        <f t="shared" si="809"/>
        <v>133/3</v>
      </c>
      <c r="R665" s="80"/>
      <c r="S665" s="3" t="s">
        <v>31</v>
      </c>
      <c r="T665" s="60">
        <f ca="1"/>
        <v>-0.23483844704575818</v>
      </c>
      <c r="U665" s="60">
        <f ca="1"/>
        <v>0.71910619813130428</v>
      </c>
      <c r="V665" s="60">
        <f ca="1"/>
        <v>0.89058426838792726</v>
      </c>
      <c r="W665" s="60">
        <f ca="1"/>
        <v>1.033017585159044</v>
      </c>
      <c r="X665" s="60">
        <f ca="1"/>
        <v>-1.0020050194802175</v>
      </c>
      <c r="Y665" s="52">
        <f ca="1">$B$13 * EXP(($E$3 - $C$13^2/2) * Y$2 + $C$13*SQRT(Y$2)*T665)</f>
        <v>93.664444096253732</v>
      </c>
      <c r="Z665" s="52">
        <f ca="1">Y665 * EXP(($E$3 - $C$13^2/2) * (Z$2-Y$2) + $C$13*SQRT(Z$2-Y$2)*U665)</f>
        <v>116.79853310862403</v>
      </c>
      <c r="AA665" s="52">
        <f ca="1">Z665 * EXP(($E$3 - $C$13^2/2) * (AA$2-Z$2) + $C$13*SQRT(AA$2-Z$2)*V665)</f>
        <v>153.33511063261602</v>
      </c>
      <c r="AB665" s="52">
        <f ca="1">AA665 * EXP(($E$3 - $C$13^2/2) * (AB$2-AA$2) + $C$13*SQRT(AB$2-AA$2)*W665)</f>
        <v>210.08896153658554</v>
      </c>
      <c r="AC665" s="52">
        <f ca="1">AB665 * EXP(($E$3 - $C$13^2/2) * (AC$2-AB$2) + $C$13*SQRT(AC$2-AB$2)*X665)</f>
        <v>156.32381007120043</v>
      </c>
      <c r="AD665" s="47"/>
      <c r="AE665" s="3" t="s">
        <v>46</v>
      </c>
      <c r="AF665" s="52" t="b">
        <f t="shared" ref="AF665" ca="1" si="839">AF663 &gt;= $B$4</f>
        <v>0</v>
      </c>
      <c r="AG665" s="52" t="b">
        <f t="array" aca="1" ref="AG665" ca="1">AND(AG663 &gt;= $B$4, NOT(OR($AF665:AF665)))</f>
        <v>0</v>
      </c>
      <c r="AH665" s="52" t="b">
        <f t="array" aca="1" ref="AH665" ca="1">AND(AH663 &gt;= $B$4, NOT(OR($AF665:AG665)))</f>
        <v>1</v>
      </c>
      <c r="AI665" s="52" t="b">
        <f t="array" aca="1" ref="AI665" ca="1">AND(AI663 &gt;= $B$4, NOT(OR($AF665:AH665)))</f>
        <v>0</v>
      </c>
      <c r="AJ665" s="52" t="b">
        <f t="array" aca="1" ref="AJ665" ca="1">AND(AJ663 &gt;= $B$4, NOT(OR($AF665:AI665)))</f>
        <v>0</v>
      </c>
      <c r="AK665" s="73"/>
      <c r="AL665" s="70"/>
    </row>
    <row r="666" spans="7:38" ht="14.55" customHeight="1" x14ac:dyDescent="0.3">
      <c r="G666" s="3">
        <v>664</v>
      </c>
      <c r="H666" s="58">
        <v>1.1535851315952945</v>
      </c>
      <c r="I666" s="58">
        <v>-0.778871610760977</v>
      </c>
      <c r="J666" s="58">
        <v>-0.21761973513868949</v>
      </c>
      <c r="K666" s="59">
        <v>0.16757480981353459</v>
      </c>
      <c r="L666" s="60">
        <f t="array" ref="L666:O666">TRANSPOSE(MMULT(Option!$B$25:$E$28, TRANSPOSE(H666:K666)))</f>
        <v>1.1535851315952945</v>
      </c>
      <c r="M666" s="60">
        <v>-0.25241356995475389</v>
      </c>
      <c r="N666" s="60">
        <v>6.6339985182955724E-2</v>
      </c>
      <c r="O666" s="60">
        <v>0.35850505971947211</v>
      </c>
      <c r="P666" s="56" t="str">
        <f t="shared" si="809"/>
        <v>133/4</v>
      </c>
      <c r="R666" s="80"/>
      <c r="S666" s="3" t="s">
        <v>30</v>
      </c>
      <c r="T666" s="60">
        <f ca="1"/>
        <v>0.39486295708608754</v>
      </c>
      <c r="U666" s="60">
        <f ca="1"/>
        <v>2.1429716565102233</v>
      </c>
      <c r="V666" s="60">
        <f ca="1"/>
        <v>-0.93218950382340593</v>
      </c>
      <c r="W666" s="60">
        <f ca="1"/>
        <v>1.2900825184054203</v>
      </c>
      <c r="X666" s="60">
        <f ca="1"/>
        <v>0.45926997408594744</v>
      </c>
      <c r="Y666" s="52">
        <f ca="1">$B$14 * EXP(($E$3 - $C$14^2/2) * Y$2 + $C$14*SQRT(Y$2)*T666)</f>
        <v>113.14034883366222</v>
      </c>
      <c r="Z666" s="52">
        <f ca="1">Y666 * EXP(($E$3 - $C$14^2/2) * (Z$2-Y$2) + $C$14*SQRT(Z$2-Y$2)*U666)</f>
        <v>216.26847378418626</v>
      </c>
      <c r="AA666" s="52">
        <f ca="1">Z666 * EXP(($E$3 - $C$14^2/2) * (AA$2-Z$2) + $C$14*SQRT(AA$2-Z$2)*V666)</f>
        <v>164.32788306967464</v>
      </c>
      <c r="AB666" s="52">
        <f ca="1">AA666 * EXP(($E$3 - $C$14^2/2) * (AB$2-AA$2) + $C$14*SQRT(AB$2-AA$2)*W666)</f>
        <v>243.20105168409106</v>
      </c>
      <c r="AC666" s="52">
        <f ca="1">AB666 * EXP(($E$3 - $C$14^2/2) * (AC$2-AB$2) + $C$14*SQRT(AC$2-AB$2)*X666)</f>
        <v>280.52685683378553</v>
      </c>
      <c r="AD666" s="47"/>
      <c r="AE666" s="3" t="s">
        <v>68</v>
      </c>
      <c r="AF666" s="52" t="b">
        <f ca="1">AND(AF663&gt;$B$3, NOT(OR($AF665:AF665)))</f>
        <v>1</v>
      </c>
      <c r="AG666" s="52" t="b">
        <f ca="1">AND(AG663&gt;$B$3, NOT(OR($AF665:AG665)))</f>
        <v>1</v>
      </c>
      <c r="AH666" s="52" t="b">
        <f ca="1">AND(AH663&gt;$B$3, NOT(OR($AF665:AH665)))</f>
        <v>0</v>
      </c>
      <c r="AI666" s="52" t="b">
        <f ca="1">AND(AI663&gt;$B$3, NOT(OR($AF665:AI665)))</f>
        <v>0</v>
      </c>
      <c r="AJ666" s="52" t="b">
        <f ca="1">AND(AJ663&gt;$B$3, NOT(OR($AF665:AJ665)))</f>
        <v>0</v>
      </c>
      <c r="AK666" s="74"/>
      <c r="AL666" s="70"/>
    </row>
    <row r="667" spans="7:38" ht="14.55" customHeight="1" x14ac:dyDescent="0.3">
      <c r="G667" s="3">
        <v>665</v>
      </c>
      <c r="H667" s="58">
        <v>1.4217559513392724E-2</v>
      </c>
      <c r="I667" s="58">
        <v>-0.57341323178955428</v>
      </c>
      <c r="J667" s="58">
        <v>2.1108029146084729E-3</v>
      </c>
      <c r="K667" s="59">
        <v>-1.0432601816559974</v>
      </c>
      <c r="L667" s="60">
        <f t="array" ref="L667:O667">TRANSPOSE(MMULT(Option!$B$25:$E$28, TRANSPOSE(H667:K667)))</f>
        <v>1.4217559513392724E-2</v>
      </c>
      <c r="M667" s="60">
        <v>-0.51985488402762103</v>
      </c>
      <c r="N667" s="60">
        <v>-0.14261386755755348</v>
      </c>
      <c r="O667" s="60">
        <v>-1.0374504653558438</v>
      </c>
      <c r="P667" s="56" t="str">
        <f t="shared" si="809"/>
        <v>133/5</v>
      </c>
      <c r="R667" s="80">
        <v>167</v>
      </c>
      <c r="S667" s="3" t="s">
        <v>28</v>
      </c>
      <c r="T667" s="60">
        <f t="array" aca="1" ref="T667:T670" ca="1">TRANSPOSE(OFFSET($L$3, MATCH($R667 &amp; "/" &amp; T$2, $P$3:$P$5002, 0) - 1, 0, 1, $E$1))</f>
        <v>-0.61650749304710217</v>
      </c>
      <c r="U667" s="60">
        <f t="array" aca="1" ref="U667:U670" ca="1">TRANSPOSE(OFFSET($L$3, MATCH($R667 &amp; "/" &amp; U$2, $P$3:$P$5002, 0) - 1, 0, 1, $E$1))</f>
        <v>-2.8226460977569576E-2</v>
      </c>
      <c r="V667" s="60">
        <f t="array" aca="1" ref="V667:V670" ca="1">TRANSPOSE(OFFSET($L$3, MATCH($R667 &amp; "/" &amp; V$2, $P$3:$P$5002, 0) - 1, 0, 1, $E$1))</f>
        <v>-1.0212624344826269</v>
      </c>
      <c r="W667" s="60">
        <f t="array" aca="1" ref="W667:W670" ca="1">TRANSPOSE(OFFSET($L$3, MATCH($R667 &amp; "/" &amp; W$2, $P$3:$P$5002, 0) - 1, 0, 1, $E$1))</f>
        <v>5.7330885362068776E-2</v>
      </c>
      <c r="X667" s="60">
        <f t="array" aca="1" ref="X667:X670" ca="1">TRANSPOSE(OFFSET($L$3, MATCH($R667 &amp; "/" &amp; X$2, $P$3:$P$5002, 0) - 1, 0, 1, $E$1))</f>
        <v>1.5162956010044137</v>
      </c>
      <c r="Y667" s="52">
        <f ca="1">$B$11 * EXP(($E$3 - $C$11^2/2) * Y$2 + $C$11*SQRT(Y$2)*T667)</f>
        <v>83.531009825846397</v>
      </c>
      <c r="Z667" s="52">
        <f ca="1">Y667 * EXP(($E$3 - $C$11^2/2) * (Z$2-Y$2) + $C$11*SQRT(Z$2-Y$2)*U667)</f>
        <v>83.241831154908553</v>
      </c>
      <c r="AA667" s="52">
        <f ca="1">Z667 * EXP(($E$3 - $C$11^2/2) * (AA$2-Z$2) + $C$11*SQRT(AA$2-Z$2)*V667)</f>
        <v>61.582101572797249</v>
      </c>
      <c r="AB667" s="52">
        <f ca="1">AA667 * EXP(($E$3 - $C$11^2/2) * (AB$2-AA$2) + $C$11*SQRT(AB$2-AA$2)*W667)</f>
        <v>62.964465970077036</v>
      </c>
      <c r="AC667" s="52">
        <f ca="1">AB667 * EXP(($E$3 - $C$11^2/2) * (AC$2-AB$2) + $C$11*SQRT(AC$2-AB$2)*X667)</f>
        <v>99.729270072026537</v>
      </c>
      <c r="AD667" s="47"/>
      <c r="AE667" s="3" t="s">
        <v>69</v>
      </c>
      <c r="AF667" s="20" cm="1">
        <f t="array" aca="1" ref="AF667" ca="1">MIN(Y667:Y670 / $D$11:$D$14)</f>
        <v>0.65221457782222159</v>
      </c>
      <c r="AG667" s="20" cm="1">
        <f t="array" aca="1" ref="AG667" ca="1">MIN(Z667:Z670 / $D$11:$D$14)</f>
        <v>0.33636638249498874</v>
      </c>
      <c r="AH667" s="20" cm="1">
        <f t="array" aca="1" ref="AH667" ca="1">MIN(AA667:AA670 / $D$11:$D$14)</f>
        <v>0.31812083684700304</v>
      </c>
      <c r="AI667" s="20" cm="1">
        <f t="array" aca="1" ref="AI667" ca="1">MIN(AB667:AB670 / $D$11:$D$14)</f>
        <v>0.28352802166003782</v>
      </c>
      <c r="AJ667" s="20" cm="1">
        <f t="array" aca="1" ref="AJ667" ca="1">MIN(AC667:AC670 / $D$11:$D$14)</f>
        <v>0.24526599240248406</v>
      </c>
      <c r="AK667" s="72">
        <f t="array" aca="1" ref="AK667" ca="1">SUMPRODUCT(AF668:AJ668, EXP(-$E$3*$AF$2:$AJ$2))</f>
        <v>77880.078307140488</v>
      </c>
      <c r="AL667" s="70">
        <f ca="1">MAX(AC668 - $D$11, 0) * EXP(-$E$2*$E$3)</f>
        <v>0</v>
      </c>
    </row>
    <row r="668" spans="7:38" ht="14.55" customHeight="1" x14ac:dyDescent="0.3">
      <c r="G668" s="3">
        <v>666</v>
      </c>
      <c r="H668" s="58">
        <v>-1.3560515388604881</v>
      </c>
      <c r="I668" s="58">
        <v>0.55397363859532645</v>
      </c>
      <c r="J668" s="58">
        <v>-1.0833839068930355</v>
      </c>
      <c r="K668" s="59">
        <v>-1.4848422223987539</v>
      </c>
      <c r="L668" s="60">
        <f t="array" ref="L668:O668">TRANSPOSE(MMULT(Option!$B$25:$E$28, TRANSPOSE(H668:K668)))</f>
        <v>-1.3560515388604881</v>
      </c>
      <c r="M668" s="60">
        <v>-3.4695389169556612E-2</v>
      </c>
      <c r="N668" s="60">
        <v>-1.3489032555428038</v>
      </c>
      <c r="O668" s="60">
        <v>-1.8803540645273444</v>
      </c>
      <c r="P668" s="56" t="str">
        <f t="shared" si="809"/>
        <v>134/1</v>
      </c>
      <c r="R668" s="80"/>
      <c r="S668" s="3" t="s">
        <v>29</v>
      </c>
      <c r="T668" s="60">
        <f ca="1"/>
        <v>-0.80715561119010037</v>
      </c>
      <c r="U668" s="60">
        <f ca="1"/>
        <v>-2.3402936789744428</v>
      </c>
      <c r="V668" s="60">
        <f ca="1"/>
        <v>0.17827005031337434</v>
      </c>
      <c r="W668" s="60">
        <f ca="1"/>
        <v>1.4179071421607909</v>
      </c>
      <c r="X668" s="60">
        <f ca="1"/>
        <v>1.3432926455018954</v>
      </c>
      <c r="Y668" s="52">
        <f ca="1">$B$12 * EXP(($E$3 - $C$12^2/2) * Y$2 + $C$12*SQRT(Y$2)*T668)</f>
        <v>78.887556461437185</v>
      </c>
      <c r="Z668" s="52">
        <f ca="1">Y668 * EXP(($E$3 - $C$12^2/2) * (Z$2-Y$2) + $C$12*SQRT(Z$2-Y$2)*U668)</f>
        <v>39.288639228887902</v>
      </c>
      <c r="AA668" s="52">
        <f ca="1">Z668 * EXP(($E$3 - $C$12^2/2) * (AA$2-Z$2) + $C$12*SQRT(AA$2-Z$2)*V668)</f>
        <v>41.65479191737716</v>
      </c>
      <c r="AB668" s="52">
        <f ca="1">AA668 * EXP(($E$3 - $C$12^2/2) * (AB$2-AA$2) + $C$12*SQRT(AB$2-AA$2)*W668)</f>
        <v>64.05797653670605</v>
      </c>
      <c r="AC668" s="52">
        <f ca="1">AB668 * EXP(($E$3 - $C$12^2/2) * (AC$2-AB$2) + $C$12*SQRT(AC$2-AB$2)*X668)</f>
        <v>96.329668005200929</v>
      </c>
      <c r="AD668" s="47"/>
      <c r="AE668" s="3" t="s">
        <v>47</v>
      </c>
      <c r="AF668" s="64">
        <f t="shared" ref="AF668" ca="1" si="840">($B$5*AF670 + (1 + $B$6)*AF669)*$B$2</f>
        <v>0</v>
      </c>
      <c r="AG668" s="64">
        <f t="shared" ref="AG668" ca="1" si="841">($B$5*AG670 + (1 + $B$6)*AG669)*$B$2</f>
        <v>0</v>
      </c>
      <c r="AH668" s="64">
        <f t="shared" ref="AH668" ca="1" si="842">($B$5*AH670 + (1 + $B$6)*AH669)*$B$2</f>
        <v>0</v>
      </c>
      <c r="AI668" s="64">
        <f t="shared" ref="AI668" ca="1" si="843">($B$5*AI670 + (1 + $B$6)*AI669)*$B$2</f>
        <v>0</v>
      </c>
      <c r="AJ668" s="64" cm="1">
        <f t="array" aca="1" ref="AJ668" ca="1">($B$5*AJ670 + (1 + $B$6)*AJ669 + AND(NOT(AF669:AJ669)))*$B$2</f>
        <v>100000</v>
      </c>
      <c r="AK668" s="73"/>
      <c r="AL668" s="70"/>
    </row>
    <row r="669" spans="7:38" ht="14.55" customHeight="1" x14ac:dyDescent="0.3">
      <c r="G669" s="3">
        <v>667</v>
      </c>
      <c r="H669" s="58">
        <v>0.51817674894928667</v>
      </c>
      <c r="I669" s="58">
        <v>-1.4490498935987988</v>
      </c>
      <c r="J669" s="58">
        <v>0.61263512374333429</v>
      </c>
      <c r="K669" s="59">
        <v>2.3640691341221416</v>
      </c>
      <c r="L669" s="60">
        <f t="array" ref="L669:O669">TRANSPOSE(MMULT(Option!$B$25:$E$28, TRANSPOSE(H669:K669)))</f>
        <v>0.51817674894928667</v>
      </c>
      <c r="M669" s="60">
        <v>-1.1208054650571255</v>
      </c>
      <c r="N669" s="60">
        <v>0.36590396258308999</v>
      </c>
      <c r="O669" s="60">
        <v>1.9718623565395486</v>
      </c>
      <c r="P669" s="56" t="str">
        <f t="shared" si="809"/>
        <v>134/2</v>
      </c>
      <c r="R669" s="80"/>
      <c r="S669" s="3" t="s">
        <v>31</v>
      </c>
      <c r="T669" s="60">
        <f ca="1"/>
        <v>-0.79582058804779721</v>
      </c>
      <c r="U669" s="60">
        <f ca="1"/>
        <v>-0.29277726775847912</v>
      </c>
      <c r="V669" s="60">
        <f ca="1"/>
        <v>2.3701580482594548E-2</v>
      </c>
      <c r="W669" s="60">
        <f ca="1"/>
        <v>0.86316292031761899</v>
      </c>
      <c r="X669" s="60">
        <f ca="1"/>
        <v>1.5408896727188681</v>
      </c>
      <c r="Y669" s="52">
        <f ca="1">$B$13 * EXP(($E$3 - $C$13^2/2) * Y$2 + $C$13*SQRT(Y$2)*T669)</f>
        <v>79.156270768370803</v>
      </c>
      <c r="Z669" s="52">
        <f ca="1">Y669 * EXP(($E$3 - $C$13^2/2) * (Z$2-Y$2) + $C$13*SQRT(Z$2-Y$2)*U669)</f>
        <v>72.863718699225572</v>
      </c>
      <c r="AA669" s="52">
        <f ca="1">Z669 * EXP(($E$3 - $C$13^2/2) * (AA$2-Z$2) + $C$13*SQRT(AA$2-Z$2)*V669)</f>
        <v>73.751497742823659</v>
      </c>
      <c r="AB669" s="52">
        <f ca="1">AA669 * EXP(($E$3 - $C$13^2/2) * (AB$2-AA$2) + $C$13*SQRT(AB$2-AA$2)*W669)</f>
        <v>96.028995227655201</v>
      </c>
      <c r="AC669" s="52">
        <f ca="1">AB669 * EXP(($E$3 - $C$13^2/2) * (AC$2-AB$2) + $C$13*SQRT(AC$2-AB$2)*X669)</f>
        <v>153.22647892413255</v>
      </c>
      <c r="AD669" s="47"/>
      <c r="AE669" s="3" t="s">
        <v>46</v>
      </c>
      <c r="AF669" s="52" t="b">
        <f t="shared" ref="AF669" ca="1" si="844">AF667 &gt;= $B$4</f>
        <v>0</v>
      </c>
      <c r="AG669" s="52" t="b">
        <f t="array" aca="1" ref="AG669" ca="1">AND(AG667 &gt;= $B$4, NOT(OR($AF669:AF669)))</f>
        <v>0</v>
      </c>
      <c r="AH669" s="52" t="b">
        <f t="array" aca="1" ref="AH669" ca="1">AND(AH667 &gt;= $B$4, NOT(OR($AF669:AG669)))</f>
        <v>0</v>
      </c>
      <c r="AI669" s="52" t="b">
        <f t="array" aca="1" ref="AI669" ca="1">AND(AI667 &gt;= $B$4, NOT(OR($AF669:AH669)))</f>
        <v>0</v>
      </c>
      <c r="AJ669" s="52" t="b">
        <f t="array" aca="1" ref="AJ669" ca="1">AND(AJ667 &gt;= $B$4, NOT(OR($AF669:AI669)))</f>
        <v>0</v>
      </c>
      <c r="AK669" s="73"/>
      <c r="AL669" s="70"/>
    </row>
    <row r="670" spans="7:38" ht="14.55" customHeight="1" x14ac:dyDescent="0.3">
      <c r="G670" s="3">
        <v>668</v>
      </c>
      <c r="H670" s="58">
        <v>0.64401075825204301</v>
      </c>
      <c r="I670" s="58">
        <v>1.7003908804450893</v>
      </c>
      <c r="J670" s="58">
        <v>0.13696827026803546</v>
      </c>
      <c r="K670" s="59">
        <v>1.4112047403742669</v>
      </c>
      <c r="L670" s="60">
        <f t="array" ref="L670:O670">TRANSPOSE(MMULT(Option!$B$25:$E$28, TRANSPOSE(H670:K670)))</f>
        <v>0.64401075825204301</v>
      </c>
      <c r="M670" s="60">
        <v>1.8160382874312628</v>
      </c>
      <c r="N670" s="60">
        <v>0.82317176636110512</v>
      </c>
      <c r="O670" s="60">
        <v>1.9380881653135711</v>
      </c>
      <c r="P670" s="56" t="str">
        <f t="shared" si="809"/>
        <v>134/3</v>
      </c>
      <c r="R670" s="80"/>
      <c r="S670" s="3" t="s">
        <v>30</v>
      </c>
      <c r="T670" s="60">
        <f ca="1"/>
        <v>-1.4412722137001541</v>
      </c>
      <c r="U670" s="60">
        <f ca="1"/>
        <v>-2.2239087496572711</v>
      </c>
      <c r="V670" s="60">
        <f ca="1"/>
        <v>-0.20256563095921873</v>
      </c>
      <c r="W670" s="60">
        <f ca="1"/>
        <v>-0.40040113523173559</v>
      </c>
      <c r="X670" s="60">
        <f ca="1"/>
        <v>-0.49989218408439173</v>
      </c>
      <c r="Y670" s="52">
        <f ca="1">$B$14 * EXP(($E$3 - $C$14^2/2) * Y$2 + $C$14*SQRT(Y$2)*T670)</f>
        <v>65.22145778222216</v>
      </c>
      <c r="Z670" s="52">
        <f ca="1">Y670 * EXP(($E$3 - $C$14^2/2) * (Z$2-Y$2) + $C$14*SQRT(Z$2-Y$2)*U670)</f>
        <v>33.636638249498873</v>
      </c>
      <c r="AA670" s="52">
        <f ca="1">Z670 * EXP(($E$3 - $C$14^2/2) * (AA$2-Z$2) + $C$14*SQRT(AA$2-Z$2)*V670)</f>
        <v>31.812083684700305</v>
      </c>
      <c r="AB670" s="52">
        <f ca="1">AA670 * EXP(($E$3 - $C$14^2/2) * (AB$2-AA$2) + $C$14*SQRT(AB$2-AA$2)*W670)</f>
        <v>28.352802166003784</v>
      </c>
      <c r="AC670" s="52">
        <f ca="1">AB670 * EXP(($E$3 - $C$14^2/2) * (AC$2-AB$2) + $C$14*SQRT(AC$2-AB$2)*X670)</f>
        <v>24.526599240248405</v>
      </c>
      <c r="AD670" s="47"/>
      <c r="AE670" s="3" t="s">
        <v>68</v>
      </c>
      <c r="AF670" s="52" t="b">
        <f ca="1">AND(AF667&gt;$B$3, NOT(OR($AF669:AF669)))</f>
        <v>0</v>
      </c>
      <c r="AG670" s="52" t="b">
        <f ca="1">AND(AG667&gt;$B$3, NOT(OR($AF669:AG669)))</f>
        <v>0</v>
      </c>
      <c r="AH670" s="52" t="b">
        <f ca="1">AND(AH667&gt;$B$3, NOT(OR($AF669:AH669)))</f>
        <v>0</v>
      </c>
      <c r="AI670" s="52" t="b">
        <f ca="1">AND(AI667&gt;$B$3, NOT(OR($AF669:AI669)))</f>
        <v>0</v>
      </c>
      <c r="AJ670" s="52" t="b">
        <f ca="1">AND(AJ667&gt;$B$3, NOT(OR($AF669:AJ669)))</f>
        <v>0</v>
      </c>
      <c r="AK670" s="74"/>
      <c r="AL670" s="70"/>
    </row>
    <row r="671" spans="7:38" ht="14.55" customHeight="1" x14ac:dyDescent="0.3">
      <c r="G671" s="3">
        <v>669</v>
      </c>
      <c r="H671" s="58">
        <v>-1.0627608811497793</v>
      </c>
      <c r="I671" s="58">
        <v>-0.30853491064306948</v>
      </c>
      <c r="J671" s="58">
        <v>1.1414769062201988</v>
      </c>
      <c r="K671" s="59">
        <v>2.7787593497649078E-2</v>
      </c>
      <c r="L671" s="60">
        <f t="array" ref="L671:O671">TRANSPOSE(MMULT(Option!$B$25:$E$28, TRANSPOSE(H671:K671)))</f>
        <v>-1.0627608811497793</v>
      </c>
      <c r="M671" s="60">
        <v>-0.70788126897157211</v>
      </c>
      <c r="N671" s="60">
        <v>0.49667289926689318</v>
      </c>
      <c r="O671" s="60">
        <v>-0.259308404549077</v>
      </c>
      <c r="P671" s="56" t="str">
        <f t="shared" si="809"/>
        <v>134/4</v>
      </c>
      <c r="R671" s="80">
        <v>168</v>
      </c>
      <c r="S671" s="3" t="s">
        <v>28</v>
      </c>
      <c r="T671" s="60">
        <f t="array" aca="1" ref="T671:T674" ca="1">TRANSPOSE(OFFSET($L$3, MATCH($R671 &amp; "/" &amp; T$2, $P$3:$P$5002, 0) - 1, 0, 1, $E$1))</f>
        <v>-0.85275736446558537</v>
      </c>
      <c r="U671" s="60">
        <f t="array" aca="1" ref="U671:U674" ca="1">TRANSPOSE(OFFSET($L$3, MATCH($R671 &amp; "/" &amp; U$2, $P$3:$P$5002, 0) - 1, 0, 1, $E$1))</f>
        <v>9.7959821899113911E-2</v>
      </c>
      <c r="V671" s="60">
        <f t="array" aca="1" ref="V671:V674" ca="1">TRANSPOSE(OFFSET($L$3, MATCH($R671 &amp; "/" &amp; V$2, $P$3:$P$5002, 0) - 1, 0, 1, $E$1))</f>
        <v>1.2917234901969503</v>
      </c>
      <c r="W671" s="60">
        <f t="array" aca="1" ref="W671:W674" ca="1">TRANSPOSE(OFFSET($L$3, MATCH($R671 &amp; "/" &amp; W$2, $P$3:$P$5002, 0) - 1, 0, 1, $E$1))</f>
        <v>9.9745766105706249E-2</v>
      </c>
      <c r="X671" s="60">
        <f t="array" aca="1" ref="X671:X674" ca="1">TRANSPOSE(OFFSET($L$3, MATCH($R671 &amp; "/" &amp; X$2, $P$3:$P$5002, 0) - 1, 0, 1, $E$1))</f>
        <v>-0.7314623495340804</v>
      </c>
      <c r="Y671" s="52">
        <f ca="1">$B$11 * EXP(($E$3 - $C$11^2/2) * Y$2 + $C$11*SQRT(Y$2)*T671)</f>
        <v>77.81568181735112</v>
      </c>
      <c r="Z671" s="52">
        <f ca="1">Y671 * EXP(($E$3 - $C$11^2/2) * (Z$2-Y$2) + $C$11*SQRT(Z$2-Y$2)*U671)</f>
        <v>80.538145007558924</v>
      </c>
      <c r="AA671" s="52">
        <f ca="1">Z671 * EXP(($E$3 - $C$11^2/2) * (AA$2-Z$2) + $C$11*SQRT(AA$2-Z$2)*V671)</f>
        <v>119.2530815204864</v>
      </c>
      <c r="AB671" s="52">
        <f ca="1">AA671 * EXP(($E$3 - $C$11^2/2) * (AB$2-AA$2) + $C$11*SQRT(AB$2-AA$2)*W671)</f>
        <v>123.49142248693616</v>
      </c>
      <c r="AC671" s="52">
        <f ca="1">AB671 * EXP(($E$3 - $C$11^2/2) * (AC$2-AB$2) + $C$11*SQRT(AC$2-AB$2)*X671)</f>
        <v>99.65687096385436</v>
      </c>
      <c r="AD671" s="47"/>
      <c r="AE671" s="3" t="s">
        <v>69</v>
      </c>
      <c r="AF671" s="20" cm="1">
        <f t="array" aca="1" ref="AF671" ca="1">MIN(Y671:Y674 / $D$11:$D$14)</f>
        <v>0.62062787163067368</v>
      </c>
      <c r="AG671" s="20" cm="1">
        <f t="array" aca="1" ref="AG671" ca="1">MIN(Z671:Z674 / $D$11:$D$14)</f>
        <v>0.80538145007558926</v>
      </c>
      <c r="AH671" s="20" cm="1">
        <f t="array" aca="1" ref="AH671" ca="1">MIN(AA671:AA674 / $D$11:$D$14)</f>
        <v>1.1045616795369662</v>
      </c>
      <c r="AI671" s="20" cm="1">
        <f t="array" aca="1" ref="AI671" ca="1">MIN(AB671:AB674 / $D$11:$D$14)</f>
        <v>0.84202719874718124</v>
      </c>
      <c r="AJ671" s="20" cm="1">
        <f t="array" aca="1" ref="AJ671" ca="1">MIN(AC671:AC674 / $D$11:$D$14)</f>
        <v>0.9965687096385436</v>
      </c>
      <c r="AK671" s="72">
        <f t="array" aca="1" ref="AK671" ca="1">SUMPRODUCT(AF672:AJ672, EXP(-$E$3*$AF$2:$AJ$2))</f>
        <v>128326.23226629655</v>
      </c>
      <c r="AL671" s="70">
        <f ca="1">MAX(AC672 - $D$11, 0) * EXP(-$E$2*$E$3)</f>
        <v>37.86879235229793</v>
      </c>
    </row>
    <row r="672" spans="7:38" ht="14.55" customHeight="1" x14ac:dyDescent="0.3">
      <c r="G672" s="3">
        <v>670</v>
      </c>
      <c r="H672" s="58">
        <v>0.11643383197249065</v>
      </c>
      <c r="I672" s="58">
        <v>0.38609561253403968</v>
      </c>
      <c r="J672" s="58">
        <v>-2.4489759485489584</v>
      </c>
      <c r="K672" s="59">
        <v>0.74693195391935374</v>
      </c>
      <c r="L672" s="60">
        <f t="array" ref="L672:O672">TRANSPOSE(MMULT(Option!$B$25:$E$28, TRANSPOSE(H672:K672)))</f>
        <v>0.11643383197249065</v>
      </c>
      <c r="M672" s="60">
        <v>0.40043600677451174</v>
      </c>
      <c r="N672" s="60">
        <v>-2.0032831293694606</v>
      </c>
      <c r="O672" s="60">
        <v>0.3093202466526237</v>
      </c>
      <c r="P672" s="56" t="str">
        <f t="shared" si="809"/>
        <v>134/5</v>
      </c>
      <c r="R672" s="80"/>
      <c r="S672" s="3" t="s">
        <v>29</v>
      </c>
      <c r="T672" s="60">
        <f ca="1"/>
        <v>-0.5449552094736414</v>
      </c>
      <c r="U672" s="60">
        <f ca="1"/>
        <v>1.4133202323143748</v>
      </c>
      <c r="V672" s="60">
        <f ca="1"/>
        <v>0.54090477599135478</v>
      </c>
      <c r="W672" s="60">
        <f ca="1"/>
        <v>-0.87907102173422857</v>
      </c>
      <c r="X672" s="60">
        <f ca="1"/>
        <v>0.70731039026460807</v>
      </c>
      <c r="Y672" s="52">
        <f ca="1">$B$12 * EXP(($E$3 - $C$12^2/2) * Y$2 + $C$12*SQRT(Y$2)*T672)</f>
        <v>85.343443144710648</v>
      </c>
      <c r="Z672" s="52">
        <f ca="1">Y672 * EXP(($E$3 - $C$12^2/2) * (Z$2-Y$2) + $C$12*SQRT(Z$2-Y$2)*U672)</f>
        <v>131.06320566575147</v>
      </c>
      <c r="AA672" s="52">
        <f ca="1">Z672 * EXP(($E$3 - $C$12^2/2) * (AA$2-Z$2) + $C$12*SQRT(AA$2-Z$2)*V672)</f>
        <v>154.92654876036184</v>
      </c>
      <c r="AB672" s="52">
        <f ca="1">AA672 * EXP(($E$3 - $C$12^2/2) * (AB$2-AA$2) + $C$12*SQRT(AB$2-AA$2)*W672)</f>
        <v>119.60920687542685</v>
      </c>
      <c r="AC672" s="52">
        <f ca="1">AB672 * EXP(($E$3 - $C$12^2/2) * (AC$2-AB$2) + $C$12*SQRT(AC$2-AB$2)*X672)</f>
        <v>148.6244918796209</v>
      </c>
      <c r="AD672" s="47"/>
      <c r="AE672" s="3" t="s">
        <v>47</v>
      </c>
      <c r="AF672" s="64">
        <f t="shared" ref="AF672" ca="1" si="845">($B$5*AF674 + (1 + $B$6)*AF673)*$B$2</f>
        <v>0</v>
      </c>
      <c r="AG672" s="64">
        <f t="shared" ref="AG672" ca="1" si="846">($B$5*AG674 + (1 + $B$6)*AG673)*$B$2</f>
        <v>15000</v>
      </c>
      <c r="AH672" s="64">
        <f t="shared" ref="AH672" ca="1" si="847">($B$5*AH674 + (1 + $B$6)*AH673)*$B$2</f>
        <v>15000</v>
      </c>
      <c r="AI672" s="64">
        <f t="shared" ref="AI672" ca="1" si="848">($B$5*AI674 + (1 + $B$6)*AI673)*$B$2</f>
        <v>15000</v>
      </c>
      <c r="AJ672" s="64" cm="1">
        <f t="array" aca="1" ref="AJ672" ca="1">($B$5*AJ674 + (1 + $B$6)*AJ673 + AND(NOT(AF673:AJ673)))*$B$2</f>
        <v>114999.99999999999</v>
      </c>
      <c r="AK672" s="73"/>
      <c r="AL672" s="70"/>
    </row>
    <row r="673" spans="7:38" ht="14.55" customHeight="1" x14ac:dyDescent="0.3">
      <c r="G673" s="3">
        <v>671</v>
      </c>
      <c r="H673" s="58">
        <v>0.92312721754352123</v>
      </c>
      <c r="I673" s="58">
        <v>-0.88494219791449391</v>
      </c>
      <c r="J673" s="58">
        <v>-4.8098561684376408E-2</v>
      </c>
      <c r="K673" s="59">
        <v>0.27025066401387893</v>
      </c>
      <c r="L673" s="60">
        <f t="array" ref="L673:O673">TRANSPOSE(MMULT(Option!$B$25:$E$28, TRANSPOSE(H673:K673)))</f>
        <v>0.92312721754352123</v>
      </c>
      <c r="M673" s="60">
        <v>-0.44181203450334361</v>
      </c>
      <c r="N673" s="60">
        <v>9.5273172854912824E-2</v>
      </c>
      <c r="O673" s="60">
        <v>0.35955958800759524</v>
      </c>
      <c r="P673" s="56" t="str">
        <f t="shared" si="809"/>
        <v>135/1</v>
      </c>
      <c r="R673" s="80"/>
      <c r="S673" s="3" t="s">
        <v>31</v>
      </c>
      <c r="T673" s="60">
        <f ca="1"/>
        <v>-0.817350815767939</v>
      </c>
      <c r="U673" s="60">
        <f ca="1"/>
        <v>1.1903587210285291</v>
      </c>
      <c r="V673" s="60">
        <f ca="1"/>
        <v>-9.1512618017168035E-2</v>
      </c>
      <c r="W673" s="60">
        <f ca="1"/>
        <v>-0.92130516294818876</v>
      </c>
      <c r="X673" s="60">
        <f ca="1"/>
        <v>1.0631137657050633</v>
      </c>
      <c r="Y673" s="52">
        <f ca="1">$B$13 * EXP(($E$3 - $C$13^2/2) * Y$2 + $C$13*SQRT(Y$2)*T673)</f>
        <v>78.646642641067103</v>
      </c>
      <c r="Z673" s="52">
        <f ca="1">Y673 * EXP(($E$3 - $C$13^2/2) * (Z$2-Y$2) + $C$13*SQRT(Z$2-Y$2)*U673)</f>
        <v>112.96438110541564</v>
      </c>
      <c r="AA673" s="52">
        <f ca="1">Z673 * EXP(($E$3 - $C$13^2/2) * (AA$2-Z$2) + $C$13*SQRT(AA$2-Z$2)*V673)</f>
        <v>110.45616795369661</v>
      </c>
      <c r="AB673" s="52">
        <f ca="1">AA673 * EXP(($E$3 - $C$13^2/2) * (AB$2-AA$2) + $C$13*SQRT(AB$2-AA$2)*W673)</f>
        <v>84.202719874718127</v>
      </c>
      <c r="AC673" s="52">
        <f ca="1">AB673 * EXP(($E$3 - $C$13^2/2) * (AC$2-AB$2) + $C$13*SQRT(AC$2-AB$2)*X673)</f>
        <v>116.41499534502624</v>
      </c>
      <c r="AD673" s="47"/>
      <c r="AE673" s="3" t="s">
        <v>46</v>
      </c>
      <c r="AF673" s="52" t="b">
        <f t="shared" ref="AF673" ca="1" si="849">AF671 &gt;= $B$4</f>
        <v>0</v>
      </c>
      <c r="AG673" s="52" t="b">
        <f t="array" aca="1" ref="AG673" ca="1">AND(AG671 &gt;= $B$4, NOT(OR($AF673:AF673)))</f>
        <v>0</v>
      </c>
      <c r="AH673" s="52" t="b">
        <f t="array" aca="1" ref="AH673" ca="1">AND(AH671 &gt;= $B$4, NOT(OR($AF673:AG673)))</f>
        <v>0</v>
      </c>
      <c r="AI673" s="52" t="b">
        <f t="array" aca="1" ref="AI673" ca="1">AND(AI671 &gt;= $B$4, NOT(OR($AF673:AH673)))</f>
        <v>0</v>
      </c>
      <c r="AJ673" s="52" t="b">
        <f t="array" aca="1" ref="AJ673" ca="1">AND(AJ671 &gt;= $B$4, NOT(OR($AF673:AI673)))</f>
        <v>0</v>
      </c>
      <c r="AK673" s="73"/>
      <c r="AL673" s="70"/>
    </row>
    <row r="674" spans="7:38" ht="14.55" customHeight="1" x14ac:dyDescent="0.3">
      <c r="G674" s="3">
        <v>672</v>
      </c>
      <c r="H674" s="58">
        <v>-1.0456114185439438</v>
      </c>
      <c r="I674" s="58">
        <v>1.0120227107760293</v>
      </c>
      <c r="J674" s="58">
        <v>-1.1013496922144896</v>
      </c>
      <c r="K674" s="59">
        <v>0.13495043447394603</v>
      </c>
      <c r="L674" s="60">
        <f t="array" ref="L674:O674">TRANSPOSE(MMULT(Option!$B$25:$E$28, TRANSPOSE(H674:K674)))</f>
        <v>-1.0456114185439438</v>
      </c>
      <c r="M674" s="60">
        <v>0.50928956801153358</v>
      </c>
      <c r="N674" s="60">
        <v>-1.1205613349144001</v>
      </c>
      <c r="O674" s="60">
        <v>-0.25263161560530811</v>
      </c>
      <c r="P674" s="56" t="str">
        <f t="shared" si="809"/>
        <v>135/2</v>
      </c>
      <c r="R674" s="80"/>
      <c r="S674" s="3" t="s">
        <v>30</v>
      </c>
      <c r="T674" s="60">
        <f ca="1"/>
        <v>-1.6067453906511342</v>
      </c>
      <c r="U674" s="60">
        <f ca="1"/>
        <v>1.7560227688187178</v>
      </c>
      <c r="V674" s="60">
        <f ca="1"/>
        <v>0.6420678856399652</v>
      </c>
      <c r="W674" s="60">
        <f ca="1"/>
        <v>-0.62097373720030558</v>
      </c>
      <c r="X674" s="60">
        <f ca="1"/>
        <v>0.9732710599221035</v>
      </c>
      <c r="Y674" s="52">
        <f ca="1">$B$14 * EXP(($E$3 - $C$14^2/2) * Y$2 + $C$14*SQRT(Y$2)*T674)</f>
        <v>62.06278716306737</v>
      </c>
      <c r="Z674" s="52">
        <f ca="1">Y674 * EXP(($E$3 - $C$14^2/2) * (Z$2-Y$2) + $C$14*SQRT(Z$2-Y$2)*U674)</f>
        <v>105.63115957060076</v>
      </c>
      <c r="AA674" s="52">
        <f ca="1">Z674 * EXP(($E$3 - $C$14^2/2) * (AA$2-Z$2) + $C$14*SQRT(AA$2-Z$2)*V674)</f>
        <v>128.7115385401994</v>
      </c>
      <c r="AB674" s="52">
        <f ca="1">AA674 * EXP(($E$3 - $C$14^2/2) * (AB$2-AA$2) + $C$14*SQRT(AB$2-AA$2)*W674)</f>
        <v>107.37008917342257</v>
      </c>
      <c r="AC674" s="52">
        <f ca="1">AB674 * EXP(($E$3 - $C$14^2/2) * (AC$2-AB$2) + $C$14*SQRT(AC$2-AB$2)*X674)</f>
        <v>144.49760917977088</v>
      </c>
      <c r="AD674" s="47"/>
      <c r="AE674" s="3" t="s">
        <v>68</v>
      </c>
      <c r="AF674" s="52" t="b">
        <f ca="1">AND(AF671&gt;$B$3, NOT(OR($AF673:AF673)))</f>
        <v>0</v>
      </c>
      <c r="AG674" s="52" t="b">
        <f ca="1">AND(AG671&gt;$B$3, NOT(OR($AF673:AG673)))</f>
        <v>1</v>
      </c>
      <c r="AH674" s="52" t="b">
        <f ca="1">AND(AH671&gt;$B$3, NOT(OR($AF673:AH673)))</f>
        <v>1</v>
      </c>
      <c r="AI674" s="52" t="b">
        <f ca="1">AND(AI671&gt;$B$3, NOT(OR($AF673:AI673)))</f>
        <v>1</v>
      </c>
      <c r="AJ674" s="52" t="b">
        <f ca="1">AND(AJ671&gt;$B$3, NOT(OR($AF673:AJ673)))</f>
        <v>1</v>
      </c>
      <c r="AK674" s="74"/>
      <c r="AL674" s="70"/>
    </row>
    <row r="675" spans="7:38" ht="14.55" customHeight="1" x14ac:dyDescent="0.3">
      <c r="G675" s="3">
        <v>673</v>
      </c>
      <c r="H675" s="58">
        <v>-0.2012551973632514</v>
      </c>
      <c r="I675" s="58">
        <v>1.1003182245409977</v>
      </c>
      <c r="J675" s="58">
        <v>0.27775007405241048</v>
      </c>
      <c r="K675" s="59">
        <v>-0.68851545653606638</v>
      </c>
      <c r="L675" s="60">
        <f t="array" ref="L675:O675">TRANSPOSE(MMULT(Option!$B$25:$E$28, TRANSPOSE(H675:K675)))</f>
        <v>-0.2012551973632514</v>
      </c>
      <c r="M675" s="60">
        <v>0.92795623155440721</v>
      </c>
      <c r="N675" s="60">
        <v>0.45157955268804584</v>
      </c>
      <c r="O675" s="60">
        <v>-0.32776928112983794</v>
      </c>
      <c r="P675" s="56" t="str">
        <f t="shared" si="809"/>
        <v>135/3</v>
      </c>
      <c r="R675" s="80">
        <v>169</v>
      </c>
      <c r="S675" s="3" t="s">
        <v>28</v>
      </c>
      <c r="T675" s="60">
        <f t="array" aca="1" ref="T675:T678" ca="1">TRANSPOSE(OFFSET($L$3, MATCH($R675 &amp; "/" &amp; T$2, $P$3:$P$5002, 0) - 1, 0, 1, $E$1))</f>
        <v>-1.2181675604012903</v>
      </c>
      <c r="U675" s="60">
        <f t="array" aca="1" ref="U675:U678" ca="1">TRANSPOSE(OFFSET($L$3, MATCH($R675 &amp; "/" &amp; U$2, $P$3:$P$5002, 0) - 1, 0, 1, $E$1))</f>
        <v>1.5308829746037533</v>
      </c>
      <c r="V675" s="60">
        <f t="array" aca="1" ref="V675:V678" ca="1">TRANSPOSE(OFFSET($L$3, MATCH($R675 &amp; "/" &amp; V$2, $P$3:$P$5002, 0) - 1, 0, 1, $E$1))</f>
        <v>0.37024673235342692</v>
      </c>
      <c r="W675" s="60">
        <f t="array" aca="1" ref="W675:W678" ca="1">TRANSPOSE(OFFSET($L$3, MATCH($R675 &amp; "/" &amp; W$2, $P$3:$P$5002, 0) - 1, 0, 1, $E$1))</f>
        <v>-0.25756479427946183</v>
      </c>
      <c r="X675" s="60">
        <f t="array" aca="1" ref="X675:X678" ca="1">TRANSPOSE(OFFSET($L$3, MATCH($R675 &amp; "/" &amp; X$2, $P$3:$P$5002, 0) - 1, 0, 1, $E$1))</f>
        <v>1.404544449963306E-2</v>
      </c>
      <c r="Y675" s="52">
        <f ca="1">$B$11 * EXP(($E$3 - $C$11^2/2) * Y$2 + $C$11*SQRT(Y$2)*T675)</f>
        <v>69.73622553763694</v>
      </c>
      <c r="Z675" s="52">
        <f ca="1">Y675 * EXP(($E$3 - $C$11^2/2) * (Z$2-Y$2) + $C$11*SQRT(Z$2-Y$2)*U675)</f>
        <v>110.93947809750364</v>
      </c>
      <c r="AA675" s="52">
        <f ca="1">Z675 * EXP(($E$3 - $C$11^2/2) * (AA$2-Z$2) + $C$11*SQRT(AA$2-Z$2)*V675)</f>
        <v>124.59379801510511</v>
      </c>
      <c r="AB675" s="52">
        <f ca="1">AA675 * EXP(($E$3 - $C$11^2/2) * (AB$2-AA$2) + $C$11*SQRT(AB$2-AA$2)*W675)</f>
        <v>115.90714444979827</v>
      </c>
      <c r="AC675" s="52">
        <f ca="1">AB675 * EXP(($E$3 - $C$11^2/2) * (AC$2-AB$2) + $C$11*SQRT(AC$2-AB$2)*X675)</f>
        <v>116.98000526480548</v>
      </c>
      <c r="AD675" s="47"/>
      <c r="AE675" s="3" t="s">
        <v>69</v>
      </c>
      <c r="AF675" s="20" cm="1">
        <f t="array" aca="1" ref="AF675" ca="1">MIN(Y675:Y678 / $D$11:$D$14)</f>
        <v>0.59597765644702705</v>
      </c>
      <c r="AG675" s="20" cm="1">
        <f t="array" aca="1" ref="AG675" ca="1">MIN(Z675:Z678 / $D$11:$D$14)</f>
        <v>0.5855084248198239</v>
      </c>
      <c r="AH675" s="20" cm="1">
        <f t="array" aca="1" ref="AH675" ca="1">MIN(AA675:AA678 / $D$11:$D$14)</f>
        <v>0.33712643493443811</v>
      </c>
      <c r="AI675" s="20" cm="1">
        <f t="array" aca="1" ref="AI675" ca="1">MIN(AB675:AB678 / $D$11:$D$14)</f>
        <v>0.23445783676049442</v>
      </c>
      <c r="AJ675" s="20" cm="1">
        <f t="array" aca="1" ref="AJ675" ca="1">MIN(AC675:AC678 / $D$11:$D$14)</f>
        <v>0.24100657337528478</v>
      </c>
      <c r="AK675" s="72">
        <f t="array" aca="1" ref="AK675" ca="1">SUMPRODUCT(AF676:AJ676, EXP(-$E$3*$AF$2:$AJ$2))</f>
        <v>77880.078307140488</v>
      </c>
      <c r="AL675" s="70">
        <f ca="1">MAX(AC676 - $D$11, 0) * EXP(-$E$2*$E$3)</f>
        <v>125.86444731537452</v>
      </c>
    </row>
    <row r="676" spans="7:38" ht="14.55" customHeight="1" x14ac:dyDescent="0.3">
      <c r="G676" s="3">
        <v>674</v>
      </c>
      <c r="H676" s="58">
        <v>0.32031901848208072</v>
      </c>
      <c r="I676" s="58">
        <v>-1.2192944514633217</v>
      </c>
      <c r="J676" s="58">
        <v>0.70352773589938156</v>
      </c>
      <c r="K676" s="59">
        <v>-0.58370613081726042</v>
      </c>
      <c r="L676" s="60">
        <f t="array" ref="L676:O676">TRANSPOSE(MMULT(Option!$B$25:$E$28, TRANSPOSE(H676:K676)))</f>
        <v>0.32031901848208072</v>
      </c>
      <c r="M676" s="60">
        <v>-0.98937421626123379</v>
      </c>
      <c r="N676" s="60">
        <v>0.42675686397006968</v>
      </c>
      <c r="O676" s="60">
        <v>-0.55370014137582579</v>
      </c>
      <c r="P676" s="56" t="str">
        <f t="shared" si="809"/>
        <v>135/4</v>
      </c>
      <c r="R676" s="80"/>
      <c r="S676" s="3" t="s">
        <v>29</v>
      </c>
      <c r="T676" s="60">
        <f ca="1"/>
        <v>-1.7418403393412163</v>
      </c>
      <c r="U676" s="60">
        <f ca="1"/>
        <v>1.3664375179800197</v>
      </c>
      <c r="V676" s="60">
        <f ca="1"/>
        <v>1.1579876456101348</v>
      </c>
      <c r="W676" s="60">
        <f ca="1"/>
        <v>0.62316436255930974</v>
      </c>
      <c r="X676" s="60">
        <f ca="1"/>
        <v>1.7165731387303207</v>
      </c>
      <c r="Y676" s="52">
        <f ca="1">$B$12 * EXP(($E$3 - $C$12^2/2) * Y$2 + $C$12*SQRT(Y$2)*T676)</f>
        <v>59.597765644702704</v>
      </c>
      <c r="Z676" s="52">
        <f ca="1">Y676 * EXP(($E$3 - $C$12^2/2) * (Z$2-Y$2) + $C$12*SQRT(Z$2-Y$2)*U676)</f>
        <v>90.246908301555919</v>
      </c>
      <c r="AA676" s="52">
        <f ca="1">Z676 * EXP(($E$3 - $C$12^2/2) * (AA$2-Z$2) + $C$12*SQRT(AA$2-Z$2)*V676)</f>
        <v>128.37371176514247</v>
      </c>
      <c r="AB676" s="52">
        <f ca="1">AA676 * EXP(($E$3 - $C$12^2/2) * (AB$2-AA$2) + $C$12*SQRT(AB$2-AA$2)*W676)</f>
        <v>155.53875704808294</v>
      </c>
      <c r="AC676" s="52">
        <f ca="1">AB676 * EXP(($E$3 - $C$12^2/2) * (AC$2-AB$2) + $C$12*SQRT(AC$2-AB$2)*X676)</f>
        <v>261.61314941029605</v>
      </c>
      <c r="AD676" s="47"/>
      <c r="AE676" s="3" t="s">
        <v>47</v>
      </c>
      <c r="AF676" s="64">
        <f t="shared" ref="AF676" ca="1" si="850">($B$5*AF678 + (1 + $B$6)*AF677)*$B$2</f>
        <v>0</v>
      </c>
      <c r="AG676" s="64">
        <f t="shared" ref="AG676" ca="1" si="851">($B$5*AG678 + (1 + $B$6)*AG677)*$B$2</f>
        <v>0</v>
      </c>
      <c r="AH676" s="64">
        <f t="shared" ref="AH676" ca="1" si="852">($B$5*AH678 + (1 + $B$6)*AH677)*$B$2</f>
        <v>0</v>
      </c>
      <c r="AI676" s="64">
        <f t="shared" ref="AI676" ca="1" si="853">($B$5*AI678 + (1 + $B$6)*AI677)*$B$2</f>
        <v>0</v>
      </c>
      <c r="AJ676" s="64" cm="1">
        <f t="array" aca="1" ref="AJ676" ca="1">($B$5*AJ678 + (1 + $B$6)*AJ677 + AND(NOT(AF677:AJ677)))*$B$2</f>
        <v>100000</v>
      </c>
      <c r="AK676" s="73"/>
      <c r="AL676" s="70"/>
    </row>
    <row r="677" spans="7:38" ht="14.55" customHeight="1" x14ac:dyDescent="0.3">
      <c r="G677" s="3">
        <v>675</v>
      </c>
      <c r="H677" s="58">
        <v>0.97065961435052783</v>
      </c>
      <c r="I677" s="58">
        <v>0.93381823671124053</v>
      </c>
      <c r="J677" s="58">
        <v>1.9998371239222668</v>
      </c>
      <c r="K677" s="59">
        <v>-0.2435173585265463</v>
      </c>
      <c r="L677" s="60">
        <f t="array" ref="L677:O677">TRANSPOSE(MMULT(Option!$B$25:$E$28, TRANSPOSE(H677:K677)))</f>
        <v>0.97065961435052783</v>
      </c>
      <c r="M677" s="60">
        <v>1.2441223967521011</v>
      </c>
      <c r="N677" s="60">
        <v>2.389271935923869</v>
      </c>
      <c r="O677" s="60">
        <v>0.81458729219151049</v>
      </c>
      <c r="P677" s="56" t="str">
        <f t="shared" si="809"/>
        <v>135/5</v>
      </c>
      <c r="R677" s="80"/>
      <c r="S677" s="3" t="s">
        <v>31</v>
      </c>
      <c r="T677" s="60">
        <f ca="1"/>
        <v>-1.3789764023146542</v>
      </c>
      <c r="U677" s="60">
        <f ca="1"/>
        <v>-0.43860595416820369</v>
      </c>
      <c r="V677" s="60">
        <f ca="1"/>
        <v>-1.8567417806651023</v>
      </c>
      <c r="W677" s="60">
        <f ca="1"/>
        <v>-1.2272742223746207</v>
      </c>
      <c r="X677" s="60">
        <f ca="1"/>
        <v>7.5161458031480999E-2</v>
      </c>
      <c r="Y677" s="52">
        <f ca="1">$B$13 * EXP(($E$3 - $C$13^2/2) * Y$2 + $C$13*SQRT(Y$2)*T677)</f>
        <v>66.451826080023935</v>
      </c>
      <c r="Z677" s="52">
        <f ca="1">Y677 * EXP(($E$3 - $C$13^2/2) * (Z$2-Y$2) + $C$13*SQRT(Z$2-Y$2)*U677)</f>
        <v>58.550842481982393</v>
      </c>
      <c r="AA677" s="52">
        <f ca="1">Z677 * EXP(($E$3 - $C$13^2/2) * (AA$2-Z$2) + $C$13*SQRT(AA$2-Z$2)*V677)</f>
        <v>33.712643493443814</v>
      </c>
      <c r="AB677" s="52">
        <f ca="1">AA677 * EXP(($E$3 - $C$13^2/2) * (AB$2-AA$2) + $C$13*SQRT(AB$2-AA$2)*W677)</f>
        <v>23.445783676049441</v>
      </c>
      <c r="AC677" s="52">
        <f ca="1">AB677 * EXP(($E$3 - $C$13^2/2) * (AC$2-AB$2) + $C$13*SQRT(AC$2-AB$2)*X677)</f>
        <v>24.100657337528478</v>
      </c>
      <c r="AD677" s="47"/>
      <c r="AE677" s="3" t="s">
        <v>46</v>
      </c>
      <c r="AF677" s="52" t="b">
        <f t="shared" ref="AF677" ca="1" si="854">AF675 &gt;= $B$4</f>
        <v>0</v>
      </c>
      <c r="AG677" s="52" t="b">
        <f t="array" aca="1" ref="AG677" ca="1">AND(AG675 &gt;= $B$4, NOT(OR($AF677:AF677)))</f>
        <v>0</v>
      </c>
      <c r="AH677" s="52" t="b">
        <f t="array" aca="1" ref="AH677" ca="1">AND(AH675 &gt;= $B$4, NOT(OR($AF677:AG677)))</f>
        <v>0</v>
      </c>
      <c r="AI677" s="52" t="b">
        <f t="array" aca="1" ref="AI677" ca="1">AND(AI675 &gt;= $B$4, NOT(OR($AF677:AH677)))</f>
        <v>0</v>
      </c>
      <c r="AJ677" s="52" t="b">
        <f t="array" aca="1" ref="AJ677" ca="1">AND(AJ675 &gt;= $B$4, NOT(OR($AF677:AI677)))</f>
        <v>0</v>
      </c>
      <c r="AK677" s="73"/>
      <c r="AL677" s="70"/>
    </row>
    <row r="678" spans="7:38" ht="14.55" customHeight="1" x14ac:dyDescent="0.3">
      <c r="G678" s="3">
        <v>676</v>
      </c>
      <c r="H678" s="58">
        <v>1.5698094318160183</v>
      </c>
      <c r="I678" s="58">
        <v>-0.86740795654101566</v>
      </c>
      <c r="J678" s="58">
        <v>2.3636862294799294E-2</v>
      </c>
      <c r="K678" s="59">
        <v>0.36051024680016897</v>
      </c>
      <c r="L678" s="60">
        <f t="array" ref="L678:O678">TRANSPOSE(MMULT(Option!$B$25:$E$28, TRANSPOSE(H678:K678)))</f>
        <v>1.5698094318160183</v>
      </c>
      <c r="M678" s="60">
        <v>-0.16706875112482666</v>
      </c>
      <c r="N678" s="60">
        <v>0.42154354570004693</v>
      </c>
      <c r="O678" s="60">
        <v>0.71411902589628429</v>
      </c>
      <c r="P678" s="56" t="str">
        <f t="shared" si="809"/>
        <v>136/1</v>
      </c>
      <c r="R678" s="80"/>
      <c r="S678" s="3" t="s">
        <v>30</v>
      </c>
      <c r="T678" s="60">
        <f ca="1"/>
        <v>-0.17255862918514964</v>
      </c>
      <c r="U678" s="60">
        <f ca="1"/>
        <v>0.21726438330225262</v>
      </c>
      <c r="V678" s="60">
        <f ca="1"/>
        <v>0.67421101089253543</v>
      </c>
      <c r="W678" s="60">
        <f ca="1"/>
        <v>-0.11989405265046608</v>
      </c>
      <c r="X678" s="60">
        <f ca="1"/>
        <v>0.90112760325295482</v>
      </c>
      <c r="Y678" s="52">
        <f ca="1">$B$14 * EXP(($E$3 - $C$14^2/2) * Y$2 + $C$14*SQRT(Y$2)*T678)</f>
        <v>95.430916399926929</v>
      </c>
      <c r="Z678" s="52">
        <f ca="1">Y678 * EXP(($E$3 - $C$14^2/2) * (Z$2-Y$2) + $C$14*SQRT(Z$2-Y$2)*U678)</f>
        <v>102.36879319702857</v>
      </c>
      <c r="AA678" s="52">
        <f ca="1">Z678 * EXP(($E$3 - $C$14^2/2) * (AA$2-Z$2) + $C$14*SQRT(AA$2-Z$2)*V678)</f>
        <v>125.94498888829317</v>
      </c>
      <c r="AB678" s="52">
        <f ca="1">AA678 * EXP(($E$3 - $C$14^2/2) * (AB$2-AA$2) + $C$14*SQRT(AB$2-AA$2)*W678)</f>
        <v>122.10447121038254</v>
      </c>
      <c r="AC678" s="52">
        <f ca="1">AB678 * EXP(($E$3 - $C$14^2/2) * (AC$2-AB$2) + $C$14*SQRT(AC$2-AB$2)*X678)</f>
        <v>160.80867120123014</v>
      </c>
      <c r="AD678" s="47"/>
      <c r="AE678" s="3" t="s">
        <v>68</v>
      </c>
      <c r="AF678" s="52" t="b">
        <f ca="1">AND(AF675&gt;$B$3, NOT(OR($AF677:AF677)))</f>
        <v>0</v>
      </c>
      <c r="AG678" s="52" t="b">
        <f ca="1">AND(AG675&gt;$B$3, NOT(OR($AF677:AG677)))</f>
        <v>0</v>
      </c>
      <c r="AH678" s="52" t="b">
        <f ca="1">AND(AH675&gt;$B$3, NOT(OR($AF677:AH677)))</f>
        <v>0</v>
      </c>
      <c r="AI678" s="52" t="b">
        <f ca="1">AND(AI675&gt;$B$3, NOT(OR($AF677:AI677)))</f>
        <v>0</v>
      </c>
      <c r="AJ678" s="52" t="b">
        <f ca="1">AND(AJ675&gt;$B$3, NOT(OR($AF677:AJ677)))</f>
        <v>0</v>
      </c>
      <c r="AK678" s="74"/>
      <c r="AL678" s="70"/>
    </row>
    <row r="679" spans="7:38" ht="14.55" customHeight="1" x14ac:dyDescent="0.3">
      <c r="G679" s="3">
        <v>677</v>
      </c>
      <c r="H679" s="58">
        <v>-6.619425029496652E-2</v>
      </c>
      <c r="I679" s="58">
        <v>0.53858550679421857</v>
      </c>
      <c r="J679" s="58">
        <v>1.1860206363666346</v>
      </c>
      <c r="K679" s="59">
        <v>-0.4270769998849267</v>
      </c>
      <c r="L679" s="60">
        <f t="array" ref="L679:O679">TRANSPOSE(MMULT(Option!$B$25:$E$28, TRANSPOSE(H679:K679)))</f>
        <v>-6.619425029496652E-2</v>
      </c>
      <c r="M679" s="60">
        <v>0.46714407050014528</v>
      </c>
      <c r="N679" s="60">
        <v>1.1562509544809918</v>
      </c>
      <c r="O679" s="60">
        <v>-1.9682276237768082E-2</v>
      </c>
      <c r="P679" s="56" t="str">
        <f t="shared" si="809"/>
        <v>136/2</v>
      </c>
      <c r="R679" s="80">
        <v>170</v>
      </c>
      <c r="S679" s="3" t="s">
        <v>28</v>
      </c>
      <c r="T679" s="60">
        <f t="array" aca="1" ref="T679:T682" ca="1">TRANSPOSE(OFFSET($L$3, MATCH($R679 &amp; "/" &amp; T$2, $P$3:$P$5002, 0) - 1, 0, 1, $E$1))</f>
        <v>1.410808137721226</v>
      </c>
      <c r="U679" s="60">
        <f t="array" aca="1" ref="U679:U682" ca="1">TRANSPOSE(OFFSET($L$3, MATCH($R679 &amp; "/" &amp; U$2, $P$3:$P$5002, 0) - 1, 0, 1, $E$1))</f>
        <v>-0.40952214632091877</v>
      </c>
      <c r="V679" s="60">
        <f t="array" aca="1" ref="V679:V682" ca="1">TRANSPOSE(OFFSET($L$3, MATCH($R679 &amp; "/" &amp; V$2, $P$3:$P$5002, 0) - 1, 0, 1, $E$1))</f>
        <v>1.0329442488150586</v>
      </c>
      <c r="W679" s="60">
        <f t="array" aca="1" ref="W679:W682" ca="1">TRANSPOSE(OFFSET($L$3, MATCH($R679 &amp; "/" &amp; W$2, $P$3:$P$5002, 0) - 1, 0, 1, $E$1))</f>
        <v>-0.68977636883334836</v>
      </c>
      <c r="X679" s="60">
        <f t="array" aca="1" ref="X679:X682" ca="1">TRANSPOSE(OFFSET($L$3, MATCH($R679 &amp; "/" &amp; X$2, $P$3:$P$5002, 0) - 1, 0, 1, $E$1))</f>
        <v>-0.33984099526208145</v>
      </c>
      <c r="Y679" s="52">
        <f ca="1">$B$11 * EXP(($E$3 - $C$11^2/2) * Y$2 + $C$11*SQRT(Y$2)*T679)</f>
        <v>153.45580761522817</v>
      </c>
      <c r="Z679" s="52">
        <f ca="1">Y679 * EXP(($E$3 - $C$11^2/2) * (Z$2-Y$2) + $C$11*SQRT(Z$2-Y$2)*U679)</f>
        <v>136.39512215026065</v>
      </c>
      <c r="AA679" s="52">
        <f ca="1">Z679 * EXP(($E$3 - $C$11^2/2) * (AA$2-Z$2) + $C$11*SQRT(AA$2-Z$2)*V679)</f>
        <v>186.87487178655479</v>
      </c>
      <c r="AB679" s="52">
        <f ca="1">AA679 * EXP(($E$3 - $C$11^2/2) * (AB$2-AA$2) + $C$11*SQRT(AB$2-AA$2)*W679)</f>
        <v>152.70475441571179</v>
      </c>
      <c r="AC679" s="52">
        <f ca="1">AB679 * EXP(($E$3 - $C$11^2/2) * (AC$2-AB$2) + $C$11*SQRT(AC$2-AB$2)*X679)</f>
        <v>138.59472804292994</v>
      </c>
      <c r="AD679" s="47"/>
      <c r="AE679" s="3" t="s">
        <v>69</v>
      </c>
      <c r="AF679" s="20" cm="1">
        <f t="array" aca="1" ref="AF679" ca="1">MIN(Y679:Y682 / $D$11:$D$14)</f>
        <v>0.69233308301573038</v>
      </c>
      <c r="AG679" s="20" cm="1">
        <f t="array" aca="1" ref="AG679" ca="1">MIN(Z679:Z682 / $D$11:$D$14)</f>
        <v>0.40521600530489188</v>
      </c>
      <c r="AH679" s="20" cm="1">
        <f t="array" aca="1" ref="AH679" ca="1">MIN(AA679:AA682 / $D$11:$D$14)</f>
        <v>0.3288578871014412</v>
      </c>
      <c r="AI679" s="20" cm="1">
        <f t="array" aca="1" ref="AI679" ca="1">MIN(AB679:AB682 / $D$11:$D$14)</f>
        <v>0.40293283986741196</v>
      </c>
      <c r="AJ679" s="20" cm="1">
        <f t="array" aca="1" ref="AJ679" ca="1">MIN(AC679:AC682 / $D$11:$D$14)</f>
        <v>0.32114347203112403</v>
      </c>
      <c r="AK679" s="72">
        <f t="array" aca="1" ref="AK679" ca="1">SUMPRODUCT(AF680:AJ680, EXP(-$E$3*$AF$2:$AJ$2))</f>
        <v>77880.078307140488</v>
      </c>
      <c r="AL679" s="70">
        <f ca="1">MAX(AC680 - $D$11, 0) * EXP(-$E$2*$E$3)</f>
        <v>0</v>
      </c>
    </row>
    <row r="680" spans="7:38" ht="14.55" customHeight="1" x14ac:dyDescent="0.3">
      <c r="G680" s="3">
        <v>678</v>
      </c>
      <c r="H680" s="58">
        <v>-0.1227153021411754</v>
      </c>
      <c r="I680" s="58">
        <v>-0.68346598524074187</v>
      </c>
      <c r="J680" s="58">
        <v>-5.5644882427851011E-2</v>
      </c>
      <c r="K680" s="59">
        <v>-4.977697189605871E-2</v>
      </c>
      <c r="L680" s="60">
        <f t="array" ref="L680:O680">TRANSPOSE(MMULT(Option!$B$25:$E$28, TRANSPOSE(H680:K680)))</f>
        <v>-0.1227153021411754</v>
      </c>
      <c r="M680" s="60">
        <v>-0.67549304331512428</v>
      </c>
      <c r="N680" s="60">
        <v>-0.27693298761172558</v>
      </c>
      <c r="O680" s="60">
        <v>-0.2815467483084424</v>
      </c>
      <c r="P680" s="56" t="str">
        <f t="shared" si="809"/>
        <v>136/3</v>
      </c>
      <c r="R680" s="80"/>
      <c r="S680" s="3" t="s">
        <v>29</v>
      </c>
      <c r="T680" s="60">
        <f ca="1"/>
        <v>0.13951889602032752</v>
      </c>
      <c r="U680" s="60">
        <f ca="1"/>
        <v>-0.97305883003295923</v>
      </c>
      <c r="V680" s="60">
        <f ca="1"/>
        <v>-1.7414306741658727</v>
      </c>
      <c r="W680" s="60">
        <f ca="1"/>
        <v>-0.33033622921060712</v>
      </c>
      <c r="X680" s="60">
        <f ca="1"/>
        <v>0.96111006098929519</v>
      </c>
      <c r="Y680" s="52">
        <f ca="1">$B$12 * EXP(($E$3 - $C$12^2/2) * Y$2 + $C$12*SQRT(Y$2)*T680)</f>
        <v>104.79707432951788</v>
      </c>
      <c r="Z680" s="52">
        <f ca="1">Y680 * EXP(($E$3 - $C$12^2/2) * (Z$2-Y$2) + $C$12*SQRT(Z$2-Y$2)*U680)</f>
        <v>78.657910722232032</v>
      </c>
      <c r="AA680" s="52">
        <f ca="1">Z680 * EXP(($E$3 - $C$12^2/2) * (AA$2-Z$2) + $C$12*SQRT(AA$2-Z$2)*V680)</f>
        <v>46.884118976440327</v>
      </c>
      <c r="AB680" s="52">
        <f ca="1">AA680 * EXP(($E$3 - $C$12^2/2) * (AB$2-AA$2) + $C$12*SQRT(AB$2-AA$2)*W680)</f>
        <v>42.673500686765713</v>
      </c>
      <c r="AC680" s="52">
        <f ca="1">AB680 * EXP(($E$3 - $C$12^2/2) * (AC$2-AB$2) + $C$12*SQRT(AC$2-AB$2)*X680)</f>
        <v>57.220438618511665</v>
      </c>
      <c r="AD680" s="47"/>
      <c r="AE680" s="3" t="s">
        <v>47</v>
      </c>
      <c r="AF680" s="64">
        <f t="shared" ref="AF680" ca="1" si="855">($B$5*AF682 + (1 + $B$6)*AF681)*$B$2</f>
        <v>0</v>
      </c>
      <c r="AG680" s="64">
        <f t="shared" ref="AG680" ca="1" si="856">($B$5*AG682 + (1 + $B$6)*AG681)*$B$2</f>
        <v>0</v>
      </c>
      <c r="AH680" s="64">
        <f t="shared" ref="AH680" ca="1" si="857">($B$5*AH682 + (1 + $B$6)*AH681)*$B$2</f>
        <v>0</v>
      </c>
      <c r="AI680" s="64">
        <f t="shared" ref="AI680" ca="1" si="858">($B$5*AI682 + (1 + $B$6)*AI681)*$B$2</f>
        <v>0</v>
      </c>
      <c r="AJ680" s="64" cm="1">
        <f t="array" aca="1" ref="AJ680" ca="1">($B$5*AJ682 + (1 + $B$6)*AJ681 + AND(NOT(AF681:AJ681)))*$B$2</f>
        <v>100000</v>
      </c>
      <c r="AK680" s="73"/>
      <c r="AL680" s="70"/>
    </row>
    <row r="681" spans="7:38" ht="14.55" customHeight="1" x14ac:dyDescent="0.3">
      <c r="G681" s="3">
        <v>679</v>
      </c>
      <c r="H681" s="58">
        <v>-0.45798999726162792</v>
      </c>
      <c r="I681" s="58">
        <v>0.50746546428748329</v>
      </c>
      <c r="J681" s="58">
        <v>-0.77573249798865163</v>
      </c>
      <c r="K681" s="59">
        <v>-1.2639503486917705</v>
      </c>
      <c r="L681" s="60">
        <f t="array" ref="L681:O681">TRANSPOSE(MMULT(Option!$B$25:$E$28, TRANSPOSE(H681:K681)))</f>
        <v>-0.45798999726162792</v>
      </c>
      <c r="M681" s="60">
        <v>0.28190378163000918</v>
      </c>
      <c r="N681" s="60">
        <v>-0.73164400856142531</v>
      </c>
      <c r="O681" s="60">
        <v>-1.2841002407204996</v>
      </c>
      <c r="P681" s="56" t="str">
        <f t="shared" si="809"/>
        <v>136/4</v>
      </c>
      <c r="R681" s="80"/>
      <c r="S681" s="3" t="s">
        <v>31</v>
      </c>
      <c r="T681" s="60">
        <f ca="1"/>
        <v>-7.0633253610911495E-2</v>
      </c>
      <c r="U681" s="60">
        <f ca="1"/>
        <v>-0.97618458268174124</v>
      </c>
      <c r="V681" s="60">
        <f ca="1"/>
        <v>-1.6722482179485156</v>
      </c>
      <c r="W681" s="60">
        <f ca="1"/>
        <v>-5.2028713162705714E-2</v>
      </c>
      <c r="X681" s="60">
        <f ca="1"/>
        <v>-1.098462907056253</v>
      </c>
      <c r="Y681" s="52">
        <f ca="1">$B$13 * EXP(($E$3 - $C$13^2/2) * Y$2 + $C$13*SQRT(Y$2)*T681)</f>
        <v>98.394037715948045</v>
      </c>
      <c r="Z681" s="52">
        <f ca="1">Y681 * EXP(($E$3 - $C$13^2/2) * (Z$2-Y$2) + $C$13*SQRT(Z$2-Y$2)*U681)</f>
        <v>73.782740456399679</v>
      </c>
      <c r="AA681" s="52">
        <f ca="1">Z681 * EXP(($E$3 - $C$13^2/2) * (AA$2-Z$2) + $C$13*SQRT(AA$2-Z$2)*V681)</f>
        <v>44.900564619592231</v>
      </c>
      <c r="AB681" s="52">
        <f ca="1">AA681 * EXP(($E$3 - $C$13^2/2) * (AB$2-AA$2) + $C$13*SQRT(AB$2-AA$2)*W681)</f>
        <v>44.426749567637337</v>
      </c>
      <c r="AC681" s="52">
        <f ca="1">AB681 * EXP(($E$3 - $C$13^2/2) * (AC$2-AB$2) + $C$13*SQRT(AC$2-AB$2)*X681)</f>
        <v>32.114347203112402</v>
      </c>
      <c r="AD681" s="47"/>
      <c r="AE681" s="3" t="s">
        <v>46</v>
      </c>
      <c r="AF681" s="52" t="b">
        <f t="shared" ref="AF681" ca="1" si="859">AF679 &gt;= $B$4</f>
        <v>0</v>
      </c>
      <c r="AG681" s="52" t="b">
        <f t="array" aca="1" ref="AG681" ca="1">AND(AG679 &gt;= $B$4, NOT(OR($AF681:AF681)))</f>
        <v>0</v>
      </c>
      <c r="AH681" s="52" t="b">
        <f t="array" aca="1" ref="AH681" ca="1">AND(AH679 &gt;= $B$4, NOT(OR($AF681:AG681)))</f>
        <v>0</v>
      </c>
      <c r="AI681" s="52" t="b">
        <f t="array" aca="1" ref="AI681" ca="1">AND(AI679 &gt;= $B$4, NOT(OR($AF681:AH681)))</f>
        <v>0</v>
      </c>
      <c r="AJ681" s="52" t="b">
        <f t="array" aca="1" ref="AJ681" ca="1">AND(AJ679 &gt;= $B$4, NOT(OR($AF681:AI681)))</f>
        <v>0</v>
      </c>
      <c r="AK681" s="73"/>
      <c r="AL681" s="70"/>
    </row>
    <row r="682" spans="7:38" ht="14.55" customHeight="1" x14ac:dyDescent="0.3">
      <c r="G682" s="3">
        <v>680</v>
      </c>
      <c r="H682" s="58">
        <v>1.2532838640762181</v>
      </c>
      <c r="I682" s="58">
        <v>-1.4534101134998227</v>
      </c>
      <c r="J682" s="58">
        <v>-0.16118033797653974</v>
      </c>
      <c r="K682" s="59">
        <v>2.1014695081554104</v>
      </c>
      <c r="L682" s="60">
        <f t="array" ref="L682:O682">TRANSPOSE(MMULT(Option!$B$25:$E$28, TRANSPOSE(H682:K682)))</f>
        <v>1.2532838640762181</v>
      </c>
      <c r="M682" s="60">
        <v>-0.83075882655497202</v>
      </c>
      <c r="N682" s="60">
        <v>-2.0844873938472341E-2</v>
      </c>
      <c r="O682" s="60">
        <v>1.8888532311892339</v>
      </c>
      <c r="P682" s="56" t="str">
        <f t="shared" si="809"/>
        <v>136/5</v>
      </c>
      <c r="R682" s="80"/>
      <c r="S682" s="3" t="s">
        <v>30</v>
      </c>
      <c r="T682" s="60">
        <f ca="1"/>
        <v>-1.2422936844355994</v>
      </c>
      <c r="U682" s="60">
        <f ca="1"/>
        <v>-1.8021563409724766</v>
      </c>
      <c r="V682" s="60">
        <f ca="1"/>
        <v>-0.71264856004117028</v>
      </c>
      <c r="W682" s="60">
        <f ca="1"/>
        <v>0.66048064752839319</v>
      </c>
      <c r="X682" s="60">
        <f ca="1"/>
        <v>0.72133265731690321</v>
      </c>
      <c r="Y682" s="52">
        <f ca="1">$B$14 * EXP(($E$3 - $C$14^2/2) * Y$2 + $C$14*SQRT(Y$2)*T682)</f>
        <v>69.233308301573032</v>
      </c>
      <c r="Z682" s="52">
        <f ca="1">Y682 * EXP(($E$3 - $C$14^2/2) * (Z$2-Y$2) + $C$14*SQRT(Z$2-Y$2)*U682)</f>
        <v>40.521600530489188</v>
      </c>
      <c r="AA682" s="52">
        <f ca="1">Z682 * EXP(($E$3 - $C$14^2/2) * (AA$2-Z$2) + $C$14*SQRT(AA$2-Z$2)*V682)</f>
        <v>32.885788710144119</v>
      </c>
      <c r="AB682" s="52">
        <f ca="1">AA682 * EXP(($E$3 - $C$14^2/2) * (AB$2-AA$2) + $C$14*SQRT(AB$2-AA$2)*W682)</f>
        <v>40.293283986741194</v>
      </c>
      <c r="AC682" s="52">
        <f ca="1">AB682 * EXP(($E$3 - $C$14^2/2) * (AC$2-AB$2) + $C$14*SQRT(AC$2-AB$2)*X682)</f>
        <v>50.2788545383547</v>
      </c>
      <c r="AD682" s="47"/>
      <c r="AE682" s="3" t="s">
        <v>68</v>
      </c>
      <c r="AF682" s="52" t="b">
        <f ca="1">AND(AF679&gt;$B$3, NOT(OR($AF681:AF681)))</f>
        <v>0</v>
      </c>
      <c r="AG682" s="52" t="b">
        <f ca="1">AND(AG679&gt;$B$3, NOT(OR($AF681:AG681)))</f>
        <v>0</v>
      </c>
      <c r="AH682" s="52" t="b">
        <f ca="1">AND(AH679&gt;$B$3, NOT(OR($AF681:AH681)))</f>
        <v>0</v>
      </c>
      <c r="AI682" s="52" t="b">
        <f ca="1">AND(AI679&gt;$B$3, NOT(OR($AF681:AI681)))</f>
        <v>0</v>
      </c>
      <c r="AJ682" s="52" t="b">
        <f ca="1">AND(AJ679&gt;$B$3, NOT(OR($AF681:AJ681)))</f>
        <v>0</v>
      </c>
      <c r="AK682" s="74"/>
      <c r="AL682" s="70"/>
    </row>
    <row r="683" spans="7:38" ht="14.55" customHeight="1" x14ac:dyDescent="0.3">
      <c r="G683" s="3">
        <v>681</v>
      </c>
      <c r="H683" s="58">
        <v>0.77788889451777865</v>
      </c>
      <c r="I683" s="58">
        <v>0.27313657830652965</v>
      </c>
      <c r="J683" s="58">
        <v>0.55070747587278135</v>
      </c>
      <c r="K683" s="59">
        <v>-1.0794605929877115</v>
      </c>
      <c r="L683" s="60">
        <f t="array" ref="L683:O683">TRANSPOSE(MMULT(Option!$B$25:$E$28, TRANSPOSE(H683:K683)))</f>
        <v>0.77788889451777865</v>
      </c>
      <c r="M683" s="60">
        <v>0.56148936683729245</v>
      </c>
      <c r="N683" s="60">
        <v>0.86637142253410093</v>
      </c>
      <c r="O683" s="60">
        <v>-0.43422822867557925</v>
      </c>
      <c r="P683" s="56" t="str">
        <f t="shared" si="809"/>
        <v>137/1</v>
      </c>
      <c r="R683" s="80">
        <v>171</v>
      </c>
      <c r="S683" s="3" t="s">
        <v>28</v>
      </c>
      <c r="T683" s="60">
        <f t="array" aca="1" ref="T683:T686" ca="1">TRANSPOSE(OFFSET($L$3, MATCH($R683 &amp; "/" &amp; T$2, $P$3:$P$5002, 0) - 1, 0, 1, $E$1))</f>
        <v>0.49520351877063268</v>
      </c>
      <c r="U683" s="60">
        <f t="array" aca="1" ref="U683:U686" ca="1">TRANSPOSE(OFFSET($L$3, MATCH($R683 &amp; "/" &amp; U$2, $P$3:$P$5002, 0) - 1, 0, 1, $E$1))</f>
        <v>-1.3544261098631884E-2</v>
      </c>
      <c r="V683" s="60">
        <f t="array" aca="1" ref="V683:V686" ca="1">TRANSPOSE(OFFSET($L$3, MATCH($R683 &amp; "/" &amp; V$2, $P$3:$P$5002, 0) - 1, 0, 1, $E$1))</f>
        <v>-0.76018779756652477</v>
      </c>
      <c r="W683" s="60">
        <f t="array" aca="1" ref="W683:W686" ca="1">TRANSPOSE(OFFSET($L$3, MATCH($R683 &amp; "/" &amp; W$2, $P$3:$P$5002, 0) - 1, 0, 1, $E$1))</f>
        <v>0.82124680275470818</v>
      </c>
      <c r="X683" s="60">
        <f t="array" aca="1" ref="X683:X686" ca="1">TRANSPOSE(OFFSET($L$3, MATCH($R683 &amp; "/" &amp; X$2, $P$3:$P$5002, 0) - 1, 0, 1, $E$1))</f>
        <v>-1.751751585748464</v>
      </c>
      <c r="Y683" s="52">
        <f ca="1">$B$11 * EXP(($E$3 - $C$11^2/2) * Y$2 + $C$11*SQRT(Y$2)*T683)</f>
        <v>116.59789745311382</v>
      </c>
      <c r="Z683" s="52">
        <f ca="1">Y683 * EXP(($E$3 - $C$11^2/2) * (Z$2-Y$2) + $C$11*SQRT(Z$2-Y$2)*U683)</f>
        <v>116.70716840062474</v>
      </c>
      <c r="AA683" s="52">
        <f ca="1">Z683 * EXP(($E$3 - $C$11^2/2) * (AA$2-Z$2) + $C$11*SQRT(AA$2-Z$2)*V683)</f>
        <v>93.373877692165337</v>
      </c>
      <c r="AB683" s="52">
        <f ca="1">AA683 * EXP(($E$3 - $C$11^2/2) * (AB$2-AA$2) + $C$11*SQRT(AB$2-AA$2)*W683)</f>
        <v>120.05928528764267</v>
      </c>
      <c r="AC683" s="52">
        <f ca="1">AB683 * EXP(($E$3 - $C$11^2/2) * (AC$2-AB$2) + $C$11*SQRT(AC$2-AB$2)*X683)</f>
        <v>71.340214675999121</v>
      </c>
      <c r="AD683" s="47"/>
      <c r="AE683" s="3" t="s">
        <v>69</v>
      </c>
      <c r="AF683" s="20" cm="1">
        <f t="array" aca="1" ref="AF683" ca="1">MIN(Y683:Y686 / $D$11:$D$14)</f>
        <v>0.78031765704463607</v>
      </c>
      <c r="AG683" s="20" cm="1">
        <f t="array" aca="1" ref="AG683" ca="1">MIN(Z683:Z686 / $D$11:$D$14)</f>
        <v>1.1670716840062474</v>
      </c>
      <c r="AH683" s="20" cm="1">
        <f t="array" aca="1" ref="AH683" ca="1">MIN(AA683:AA686 / $D$11:$D$14)</f>
        <v>0.76678628876334654</v>
      </c>
      <c r="AI683" s="20" cm="1">
        <f t="array" aca="1" ref="AI683" ca="1">MIN(AB683:AB686 / $D$11:$D$14)</f>
        <v>0.71642595733728454</v>
      </c>
      <c r="AJ683" s="20" cm="1">
        <f t="array" aca="1" ref="AJ683" ca="1">MIN(AC683:AC686 / $D$11:$D$14)</f>
        <v>0.54886642794453389</v>
      </c>
      <c r="AK683" s="72">
        <f t="array" aca="1" ref="AK683" ca="1">SUMPRODUCT(AF684:AJ684, EXP(-$E$3*$AF$2:$AJ$2))</f>
        <v>91452.639577679874</v>
      </c>
      <c r="AL683" s="70">
        <f ca="1">MAX(AC684 - $D$11, 0) * EXP(-$E$2*$E$3)</f>
        <v>0</v>
      </c>
    </row>
    <row r="684" spans="7:38" ht="14.55" customHeight="1" x14ac:dyDescent="0.3">
      <c r="G684" s="3">
        <v>682</v>
      </c>
      <c r="H684" s="58">
        <v>-0.95154546529587125</v>
      </c>
      <c r="I684" s="58">
        <v>-1.2207824579232038</v>
      </c>
      <c r="J684" s="58">
        <v>-1.056577997767131</v>
      </c>
      <c r="K684" s="59">
        <v>-0.54797999919835072</v>
      </c>
      <c r="L684" s="60">
        <f t="array" ref="L684:O684">TRANSPOSE(MMULT(Option!$B$25:$E$28, TRANSPOSE(H684:K684)))</f>
        <v>-0.95154546529587125</v>
      </c>
      <c r="M684" s="60">
        <v>-1.4994837902198133</v>
      </c>
      <c r="N684" s="60">
        <v>-1.6282971635915637</v>
      </c>
      <c r="O684" s="60">
        <v>-1.375779017901136</v>
      </c>
      <c r="P684" s="56" t="str">
        <f t="shared" si="809"/>
        <v>137/2</v>
      </c>
      <c r="R684" s="80"/>
      <c r="S684" s="3" t="s">
        <v>29</v>
      </c>
      <c r="T684" s="60">
        <f ca="1"/>
        <v>1.9629476555594922</v>
      </c>
      <c r="U684" s="60">
        <f ca="1"/>
        <v>0.42704265933325064</v>
      </c>
      <c r="V684" s="60">
        <f ca="1"/>
        <v>-2.7433122517743782</v>
      </c>
      <c r="W684" s="60">
        <f ca="1"/>
        <v>-0.82494598455012613</v>
      </c>
      <c r="X684" s="60">
        <f ca="1"/>
        <v>-0.90473263764320433</v>
      </c>
      <c r="Y684" s="52">
        <f ca="1">$B$12 * EXP(($E$3 - $C$12^2/2) * Y$2 + $C$12*SQRT(Y$2)*T684)</f>
        <v>181.1009268298977</v>
      </c>
      <c r="Z684" s="52">
        <f ca="1">Y684 * EXP(($E$3 - $C$12^2/2) * (Z$2-Y$2) + $C$12*SQRT(Z$2-Y$2)*U684)</f>
        <v>206.88586832387642</v>
      </c>
      <c r="AA684" s="52">
        <f ca="1">Z684 * EXP(($E$3 - $C$12^2/2) * (AA$2-Z$2) + $C$12*SQRT(AA$2-Z$2)*V684)</f>
        <v>91.302083245327452</v>
      </c>
      <c r="AB684" s="52">
        <f ca="1">AA684 * EXP(($E$3 - $C$12^2/2) * (AB$2-AA$2) + $C$12*SQRT(AB$2-AA$2)*W684)</f>
        <v>71.642595733728456</v>
      </c>
      <c r="AC684" s="52">
        <f ca="1">AB684 * EXP(($E$3 - $C$12^2/2) * (AC$2-AB$2) + $C$12*SQRT(AC$2-AB$2)*X684)</f>
        <v>54.886642794453394</v>
      </c>
      <c r="AD684" s="47"/>
      <c r="AE684" s="3" t="s">
        <v>47</v>
      </c>
      <c r="AF684" s="64">
        <f t="shared" ref="AF684" ca="1" si="860">($B$5*AF686 + (1 + $B$6)*AF685)*$B$2</f>
        <v>0</v>
      </c>
      <c r="AG684" s="64">
        <f t="shared" ref="AG684" ca="1" si="861">($B$5*AG686 + (1 + $B$6)*AG685)*$B$2</f>
        <v>15000</v>
      </c>
      <c r="AH684" s="64">
        <f t="shared" ref="AH684" ca="1" si="862">($B$5*AH686 + (1 + $B$6)*AH685)*$B$2</f>
        <v>0</v>
      </c>
      <c r="AI684" s="64">
        <f t="shared" ref="AI684" ca="1" si="863">($B$5*AI686 + (1 + $B$6)*AI685)*$B$2</f>
        <v>0</v>
      </c>
      <c r="AJ684" s="64" cm="1">
        <f t="array" aca="1" ref="AJ684" ca="1">($B$5*AJ686 + (1 + $B$6)*AJ685 + AND(NOT(AF685:AJ685)))*$B$2</f>
        <v>100000</v>
      </c>
      <c r="AK684" s="73"/>
      <c r="AL684" s="70"/>
    </row>
    <row r="685" spans="7:38" ht="14.55" customHeight="1" x14ac:dyDescent="0.3">
      <c r="G685" s="3">
        <v>683</v>
      </c>
      <c r="H685" s="58">
        <v>-1.9208074145568681</v>
      </c>
      <c r="I685" s="58">
        <v>0.15916163402130282</v>
      </c>
      <c r="J685" s="58">
        <v>0.35415200961887833</v>
      </c>
      <c r="K685" s="59">
        <v>0.26321091063924379</v>
      </c>
      <c r="L685" s="60">
        <f t="array" ref="L685:O685">TRANSPOSE(MMULT(Option!$B$25:$E$28, TRANSPOSE(H685:K685)))</f>
        <v>-1.9208074145568681</v>
      </c>
      <c r="M685" s="60">
        <v>-0.62244891869565155</v>
      </c>
      <c r="N685" s="60">
        <v>-0.41558939182383742</v>
      </c>
      <c r="O685" s="60">
        <v>-0.43212091461230173</v>
      </c>
      <c r="P685" s="56" t="str">
        <f t="shared" si="809"/>
        <v>137/3</v>
      </c>
      <c r="R685" s="80"/>
      <c r="S685" s="3" t="s">
        <v>31</v>
      </c>
      <c r="T685" s="60">
        <f ca="1"/>
        <v>-0.84351396527337341</v>
      </c>
      <c r="U685" s="60">
        <f ca="1"/>
        <v>1.3519222797577533</v>
      </c>
      <c r="V685" s="60">
        <f ca="1"/>
        <v>-0.26353062155399165</v>
      </c>
      <c r="W685" s="60">
        <f ca="1"/>
        <v>-0.81423102196711583</v>
      </c>
      <c r="X685" s="60">
        <f ca="1"/>
        <v>-0.46095726210002819</v>
      </c>
      <c r="Y685" s="52">
        <f ca="1">$B$13 * EXP(($E$3 - $C$13^2/2) * Y$2 + $C$13*SQRT(Y$2)*T685)</f>
        <v>78.031765704463609</v>
      </c>
      <c r="Z685" s="52">
        <f ca="1">Y685 * EXP(($E$3 - $C$13^2/2) * (Z$2-Y$2) + $C$13*SQRT(Z$2-Y$2)*U685)</f>
        <v>117.64747821810508</v>
      </c>
      <c r="AA685" s="52">
        <f ca="1">Z685 * EXP(($E$3 - $C$13^2/2) * (AA$2-Z$2) + $C$13*SQRT(AA$2-Z$2)*V685)</f>
        <v>109.24941659470501</v>
      </c>
      <c r="AB685" s="52">
        <f ca="1">AA685 * EXP(($E$3 - $C$13^2/2) * (AB$2-AA$2) + $C$13*SQRT(AB$2-AA$2)*W685)</f>
        <v>86.001452640294886</v>
      </c>
      <c r="AC685" s="52">
        <f ca="1">AB685 * EXP(($E$3 - $C$13^2/2) * (AC$2-AB$2) + $C$13*SQRT(AC$2-AB$2)*X685)</f>
        <v>75.269650717949389</v>
      </c>
      <c r="AD685" s="47"/>
      <c r="AE685" s="3" t="s">
        <v>46</v>
      </c>
      <c r="AF685" s="52" t="b">
        <f t="shared" ref="AF685" ca="1" si="864">AF683 &gt;= $B$4</f>
        <v>0</v>
      </c>
      <c r="AG685" s="52" t="b">
        <f t="array" aca="1" ref="AG685" ca="1">AND(AG683 &gt;= $B$4, NOT(OR($AF685:AF685)))</f>
        <v>0</v>
      </c>
      <c r="AH685" s="52" t="b">
        <f t="array" aca="1" ref="AH685" ca="1">AND(AH683 &gt;= $B$4, NOT(OR($AF685:AG685)))</f>
        <v>0</v>
      </c>
      <c r="AI685" s="52" t="b">
        <f t="array" aca="1" ref="AI685" ca="1">AND(AI683 &gt;= $B$4, NOT(OR($AF685:AH685)))</f>
        <v>0</v>
      </c>
      <c r="AJ685" s="52" t="b">
        <f t="array" aca="1" ref="AJ685" ca="1">AND(AJ683 &gt;= $B$4, NOT(OR($AF685:AI685)))</f>
        <v>0</v>
      </c>
      <c r="AK685" s="73"/>
      <c r="AL685" s="70"/>
    </row>
    <row r="686" spans="7:38" ht="14.55" customHeight="1" x14ac:dyDescent="0.3">
      <c r="G686" s="3">
        <v>684</v>
      </c>
      <c r="H686" s="58">
        <v>-0.47081222186787025</v>
      </c>
      <c r="I686" s="58">
        <v>-2.1822502872316036</v>
      </c>
      <c r="J686" s="58">
        <v>-1.1386828715039492</v>
      </c>
      <c r="K686" s="59">
        <v>0.20441666265203212</v>
      </c>
      <c r="L686" s="60">
        <f t="array" ref="L686:O686">TRANSPOSE(MMULT(Option!$B$25:$E$28, TRANSPOSE(H686:K686)))</f>
        <v>-0.47081222186787025</v>
      </c>
      <c r="M686" s="60">
        <v>-2.1883903140627377</v>
      </c>
      <c r="N686" s="60">
        <v>-1.7598887807523851</v>
      </c>
      <c r="O686" s="60">
        <v>-0.80696832094822857</v>
      </c>
      <c r="P686" s="56" t="str">
        <f t="shared" si="809"/>
        <v>137/4</v>
      </c>
      <c r="R686" s="80"/>
      <c r="S686" s="3" t="s">
        <v>30</v>
      </c>
      <c r="T686" s="60">
        <f ca="1"/>
        <v>-1.3943809712869848E-2</v>
      </c>
      <c r="U686" s="60">
        <f ca="1"/>
        <v>1.1063688067614126</v>
      </c>
      <c r="V686" s="60">
        <f ca="1"/>
        <v>-2.0275821606568081</v>
      </c>
      <c r="W686" s="60">
        <f ca="1"/>
        <v>0.38188827345702664</v>
      </c>
      <c r="X686" s="60">
        <f ca="1"/>
        <v>0.20577463050025657</v>
      </c>
      <c r="Y686" s="52">
        <f ca="1">$B$14 * EXP(($E$3 - $C$14^2/2) * Y$2 + $C$14*SQRT(Y$2)*T686)</f>
        <v>100.08171908047491</v>
      </c>
      <c r="Z686" s="52">
        <f ca="1">Y686 * EXP(($E$3 - $C$14^2/2) * (Z$2-Y$2) + $C$14*SQRT(Z$2-Y$2)*U686)</f>
        <v>140.17584709310927</v>
      </c>
      <c r="AA686" s="52">
        <f ca="1">Z686 * EXP(($E$3 - $C$14^2/2) * (AA$2-Z$2) + $C$14*SQRT(AA$2-Z$2)*V686)</f>
        <v>76.678628876334656</v>
      </c>
      <c r="AB686" s="52">
        <f ca="1">AA686 * EXP(($E$3 - $C$14^2/2) * (AB$2-AA$2) + $C$14*SQRT(AB$2-AA$2)*W686)</f>
        <v>86.417441006780621</v>
      </c>
      <c r="AC686" s="52">
        <f ca="1">AB686 * EXP(($E$3 - $C$14^2/2) * (AC$2-AB$2) + $C$14*SQRT(AC$2-AB$2)*X686)</f>
        <v>92.38105342349148</v>
      </c>
      <c r="AD686" s="47"/>
      <c r="AE686" s="3" t="s">
        <v>68</v>
      </c>
      <c r="AF686" s="52" t="b">
        <f ca="1">AND(AF683&gt;$B$3, NOT(OR($AF685:AF685)))</f>
        <v>0</v>
      </c>
      <c r="AG686" s="52" t="b">
        <f ca="1">AND(AG683&gt;$B$3, NOT(OR($AF685:AG685)))</f>
        <v>1</v>
      </c>
      <c r="AH686" s="52" t="b">
        <f ca="1">AND(AH683&gt;$B$3, NOT(OR($AF685:AH685)))</f>
        <v>0</v>
      </c>
      <c r="AI686" s="52" t="b">
        <f ca="1">AND(AI683&gt;$B$3, NOT(OR($AF685:AI685)))</f>
        <v>0</v>
      </c>
      <c r="AJ686" s="52" t="b">
        <f ca="1">AND(AJ683&gt;$B$3, NOT(OR($AF685:AJ685)))</f>
        <v>0</v>
      </c>
      <c r="AK686" s="74"/>
      <c r="AL686" s="70"/>
    </row>
    <row r="687" spans="7:38" ht="14.55" customHeight="1" x14ac:dyDescent="0.3">
      <c r="G687" s="3">
        <v>685</v>
      </c>
      <c r="H687" s="58">
        <v>0.76331032322239067</v>
      </c>
      <c r="I687" s="58">
        <v>2.1555256206829911</v>
      </c>
      <c r="J687" s="58">
        <v>1.2039576956793336</v>
      </c>
      <c r="K687" s="59">
        <v>-4.6245774819534236E-2</v>
      </c>
      <c r="L687" s="60">
        <f t="array" ref="L687:O687">TRANSPOSE(MMULT(Option!$B$25:$E$28, TRANSPOSE(H687:K687)))</f>
        <v>0.76331032322239067</v>
      </c>
      <c r="M687" s="60">
        <v>2.2808959931282513</v>
      </c>
      <c r="N687" s="60">
        <v>1.9272213959794091</v>
      </c>
      <c r="O687" s="60">
        <v>1.0651591982952897</v>
      </c>
      <c r="P687" s="56" t="str">
        <f t="shared" si="809"/>
        <v>137/5</v>
      </c>
      <c r="R687" s="80">
        <v>172</v>
      </c>
      <c r="S687" s="3" t="s">
        <v>28</v>
      </c>
      <c r="T687" s="60">
        <f t="array" aca="1" ref="T687:T690" ca="1">TRANSPOSE(OFFSET($L$3, MATCH($R687 &amp; "/" &amp; T$2, $P$3:$P$5002, 0) - 1, 0, 1, $E$1))</f>
        <v>0.99545853874716728</v>
      </c>
      <c r="U687" s="60">
        <f t="array" aca="1" ref="U687:U690" ca="1">TRANSPOSE(OFFSET($L$3, MATCH($R687 &amp; "/" &amp; U$2, $P$3:$P$5002, 0) - 1, 0, 1, $E$1))</f>
        <v>0.80404106425378985</v>
      </c>
      <c r="V687" s="60">
        <f t="array" aca="1" ref="V687:V690" ca="1">TRANSPOSE(OFFSET($L$3, MATCH($R687 &amp; "/" &amp; V$2, $P$3:$P$5002, 0) - 1, 0, 1, $E$1))</f>
        <v>-0.79764412625778691</v>
      </c>
      <c r="W687" s="60">
        <f t="array" aca="1" ref="W687:W690" ca="1">TRANSPOSE(OFFSET($L$3, MATCH($R687 &amp; "/" &amp; W$2, $P$3:$P$5002, 0) - 1, 0, 1, $E$1))</f>
        <v>0.7845831005139442</v>
      </c>
      <c r="X687" s="60">
        <f t="array" aca="1" ref="X687:X690" ca="1">TRANSPOSE(OFFSET($L$3, MATCH($R687 &amp; "/" &amp; X$2, $P$3:$P$5002, 0) - 1, 0, 1, $E$1))</f>
        <v>-0.3125250789771109</v>
      </c>
      <c r="Y687" s="52">
        <f ca="1">$B$11 * EXP(($E$3 - $C$11^2/2) * Y$2 + $C$11*SQRT(Y$2)*T687)</f>
        <v>135.47779435785296</v>
      </c>
      <c r="Z687" s="52">
        <f ca="1">Y687 * EXP(($E$3 - $C$11^2/2) * (Z$2-Y$2) + $C$11*SQRT(Z$2-Y$2)*U687)</f>
        <v>173.29928430138742</v>
      </c>
      <c r="AA687" s="52">
        <f ca="1">Z687 * EXP(($E$3 - $C$11^2/2) * (AA$2-Z$2) + $C$11*SQRT(AA$2-Z$2)*V687)</f>
        <v>137.10222685698903</v>
      </c>
      <c r="AB687" s="52">
        <f ca="1">AA687 * EXP(($E$3 - $C$11^2/2) * (AB$2-AA$2) + $C$11*SQRT(AB$2-AA$2)*W687)</f>
        <v>174.3564486359497</v>
      </c>
      <c r="AC687" s="52">
        <f ca="1">AB687 * EXP(($E$3 - $C$11^2/2) * (AC$2-AB$2) + $C$11*SQRT(AC$2-AB$2)*X687)</f>
        <v>159.54790715614408</v>
      </c>
      <c r="AD687" s="47"/>
      <c r="AE687" s="3" t="s">
        <v>69</v>
      </c>
      <c r="AF687" s="20" cm="1">
        <f t="array" aca="1" ref="AF687" ca="1">MIN(Y687:Y690 / $D$11:$D$14)</f>
        <v>0.66578485616797001</v>
      </c>
      <c r="AG687" s="20" cm="1">
        <f t="array" aca="1" ref="AG687" ca="1">MIN(Z687:Z690 / $D$11:$D$14)</f>
        <v>0.89774831827018731</v>
      </c>
      <c r="AH687" s="20" cm="1">
        <f t="array" aca="1" ref="AH687" ca="1">MIN(AA687:AA690 / $D$11:$D$14)</f>
        <v>1.0724038365290456</v>
      </c>
      <c r="AI687" s="20" cm="1">
        <f t="array" aca="1" ref="AI687" ca="1">MIN(AB687:AB690 / $D$11:$D$14)</f>
        <v>0.97888300785025761</v>
      </c>
      <c r="AJ687" s="20" cm="1">
        <f t="array" aca="1" ref="AJ687" ca="1">MIN(AC687:AC690 / $D$11:$D$14)</f>
        <v>1.1355148613886874</v>
      </c>
      <c r="AK687" s="72">
        <f t="array" aca="1" ref="AK687" ca="1">SUMPRODUCT(AF688:AJ688, EXP(-$E$3*$AF$2:$AJ$2))</f>
        <v>128326.23226629655</v>
      </c>
      <c r="AL687" s="70">
        <f ca="1">MAX(AC688 - $D$11, 0) * EXP(-$E$2*$E$3)</f>
        <v>81.234892891521014</v>
      </c>
    </row>
    <row r="688" spans="7:38" ht="14.55" customHeight="1" x14ac:dyDescent="0.3">
      <c r="G688" s="3">
        <v>686</v>
      </c>
      <c r="H688" s="58">
        <v>-0.68526754111553123</v>
      </c>
      <c r="I688" s="58">
        <v>-1.9130740231998851</v>
      </c>
      <c r="J688" s="58">
        <v>-0.58754676319255728</v>
      </c>
      <c r="K688" s="59">
        <v>7.1824493385748645E-2</v>
      </c>
      <c r="L688" s="60">
        <f t="array" ref="L688:O688">TRANSPOSE(MMULT(Option!$B$25:$E$28, TRANSPOSE(H688:K688)))</f>
        <v>-0.68526754111553123</v>
      </c>
      <c r="M688" s="60">
        <v>-2.027468320719648</v>
      </c>
      <c r="N688" s="60">
        <v>-1.2911156252500278</v>
      </c>
      <c r="O688" s="60">
        <v>-0.82823795341550799</v>
      </c>
      <c r="P688" s="56" t="str">
        <f t="shared" si="809"/>
        <v>138/1</v>
      </c>
      <c r="R688" s="80"/>
      <c r="S688" s="3" t="s">
        <v>29</v>
      </c>
      <c r="T688" s="60">
        <f ca="1"/>
        <v>0.13437173875139824</v>
      </c>
      <c r="U688" s="60">
        <f ca="1"/>
        <v>1.7919608446845352</v>
      </c>
      <c r="V688" s="60">
        <f ca="1"/>
        <v>-0.44162397733406639</v>
      </c>
      <c r="W688" s="60">
        <f ca="1"/>
        <v>0.58515604974928648</v>
      </c>
      <c r="X688" s="60">
        <f ca="1"/>
        <v>0.22832482491146797</v>
      </c>
      <c r="Y688" s="52">
        <f ca="1">$B$12 * EXP(($E$3 - $C$12^2/2) * Y$2 + $C$12*SQRT(Y$2)*T688)</f>
        <v>104.63537709694057</v>
      </c>
      <c r="Z688" s="52">
        <f ca="1">Y688 * EXP(($E$3 - $C$12^2/2) * (Z$2-Y$2) + $C$12*SQRT(Z$2-Y$2)*U688)</f>
        <v>180.0203609746535</v>
      </c>
      <c r="AA688" s="52">
        <f ca="1">Z688 * EXP(($E$3 - $C$12^2/2) * (AA$2-Z$2) + $C$12*SQRT(AA$2-Z$2)*V688)</f>
        <v>158.47276799810177</v>
      </c>
      <c r="AB688" s="52">
        <f ca="1">AA688 * EXP(($E$3 - $C$12^2/2) * (AB$2-AA$2) + $C$12*SQRT(AB$2-AA$2)*W688)</f>
        <v>189.83012299867738</v>
      </c>
      <c r="AC688" s="52">
        <f ca="1">AB688 * EXP(($E$3 - $C$12^2/2) * (AC$2-AB$2) + $C$12*SQRT(AC$2-AB$2)*X688)</f>
        <v>204.30766719461931</v>
      </c>
      <c r="AD688" s="47"/>
      <c r="AE688" s="3" t="s">
        <v>47</v>
      </c>
      <c r="AF688" s="64">
        <f t="shared" ref="AF688" ca="1" si="865">($B$5*AF690 + (1 + $B$6)*AF689)*$B$2</f>
        <v>0</v>
      </c>
      <c r="AG688" s="64">
        <f t="shared" ref="AG688" ca="1" si="866">($B$5*AG690 + (1 + $B$6)*AG689)*$B$2</f>
        <v>15000</v>
      </c>
      <c r="AH688" s="64">
        <f t="shared" ref="AH688" ca="1" si="867">($B$5*AH690 + (1 + $B$6)*AH689)*$B$2</f>
        <v>15000</v>
      </c>
      <c r="AI688" s="64">
        <f t="shared" ref="AI688" ca="1" si="868">($B$5*AI690 + (1 + $B$6)*AI689)*$B$2</f>
        <v>15000</v>
      </c>
      <c r="AJ688" s="64" cm="1">
        <f t="array" aca="1" ref="AJ688" ca="1">($B$5*AJ690 + (1 + $B$6)*AJ689 + AND(NOT(AF689:AJ689)))*$B$2</f>
        <v>114999.99999999999</v>
      </c>
      <c r="AK688" s="73"/>
      <c r="AL688" s="70"/>
    </row>
    <row r="689" spans="7:38" ht="14.55" customHeight="1" x14ac:dyDescent="0.3">
      <c r="G689" s="3">
        <v>687</v>
      </c>
      <c r="H689" s="58">
        <v>-9.8977938002110702E-2</v>
      </c>
      <c r="I689" s="58">
        <v>0.13953620890203172</v>
      </c>
      <c r="J689" s="58">
        <v>1.2942970716818962</v>
      </c>
      <c r="K689" s="59">
        <v>2.4758801682122304</v>
      </c>
      <c r="L689" s="60">
        <f t="array" ref="L689:O689">TRANSPOSE(MMULT(Option!$B$25:$E$28, TRANSPOSE(H689:K689)))</f>
        <v>-9.8977938002110702E-2</v>
      </c>
      <c r="M689" s="60">
        <v>8.8295872695301952E-2</v>
      </c>
      <c r="N689" s="60">
        <v>1.1337421273452037</v>
      </c>
      <c r="O689" s="60">
        <v>2.3697860091812415</v>
      </c>
      <c r="P689" s="56" t="str">
        <f t="shared" si="809"/>
        <v>138/2</v>
      </c>
      <c r="R689" s="80"/>
      <c r="S689" s="3" t="s">
        <v>31</v>
      </c>
      <c r="T689" s="60">
        <f ca="1"/>
        <v>-1.3726289980561612</v>
      </c>
      <c r="U689" s="60">
        <f ca="1"/>
        <v>0.97974393422429518</v>
      </c>
      <c r="V689" s="60">
        <f ca="1"/>
        <v>0.57589408013218357</v>
      </c>
      <c r="W689" s="60">
        <f ca="1"/>
        <v>-0.32081950055915753</v>
      </c>
      <c r="X689" s="60">
        <f ca="1"/>
        <v>0.47809771908127607</v>
      </c>
      <c r="Y689" s="52">
        <f ca="1">$B$13 * EXP(($E$3 - $C$13^2/2) * Y$2 + $C$13*SQRT(Y$2)*T689)</f>
        <v>66.578485616796996</v>
      </c>
      <c r="Z689" s="52">
        <f ca="1">Y689 * EXP(($E$3 - $C$13^2/2) * (Z$2-Y$2) + $C$13*SQRT(Z$2-Y$2)*U689)</f>
        <v>89.77483182701873</v>
      </c>
      <c r="AA689" s="52">
        <f ca="1">Z689 * EXP(($E$3 - $C$13^2/2) * (AA$2-Z$2) + $C$13*SQRT(AA$2-Z$2)*V689)</f>
        <v>107.24038365290455</v>
      </c>
      <c r="AB689" s="52">
        <f ca="1">AA689 * EXP(($E$3 - $C$13^2/2) * (AB$2-AA$2) + $C$13*SQRT(AB$2-AA$2)*W689)</f>
        <v>97.888300785025763</v>
      </c>
      <c r="AC689" s="52">
        <f ca="1">AB689 * EXP(($E$3 - $C$13^2/2) * (AC$2-AB$2) + $C$13*SQRT(AC$2-AB$2)*X689)</f>
        <v>113.55148613886874</v>
      </c>
      <c r="AD689" s="47"/>
      <c r="AE689" s="3" t="s">
        <v>46</v>
      </c>
      <c r="AF689" s="52" t="b">
        <f t="shared" ref="AF689" ca="1" si="869">AF687 &gt;= $B$4</f>
        <v>0</v>
      </c>
      <c r="AG689" s="52" t="b">
        <f t="array" aca="1" ref="AG689" ca="1">AND(AG687 &gt;= $B$4, NOT(OR($AF689:AF689)))</f>
        <v>0</v>
      </c>
      <c r="AH689" s="52" t="b">
        <f t="array" aca="1" ref="AH689" ca="1">AND(AH687 &gt;= $B$4, NOT(OR($AF689:AG689)))</f>
        <v>0</v>
      </c>
      <c r="AI689" s="52" t="b">
        <f t="array" aca="1" ref="AI689" ca="1">AND(AI687 &gt;= $B$4, NOT(OR($AF689:AH689)))</f>
        <v>0</v>
      </c>
      <c r="AJ689" s="52" t="b">
        <f t="array" aca="1" ref="AJ689" ca="1">AND(AJ687 &gt;= $B$4, NOT(OR($AF689:AI689)))</f>
        <v>0</v>
      </c>
      <c r="AK689" s="73"/>
      <c r="AL689" s="70"/>
    </row>
    <row r="690" spans="7:38" ht="14.55" customHeight="1" x14ac:dyDescent="0.3">
      <c r="G690" s="3">
        <v>688</v>
      </c>
      <c r="H690" s="58">
        <v>-0.77407516964711354</v>
      </c>
      <c r="I690" s="58">
        <v>0.64723046624990033</v>
      </c>
      <c r="J690" s="58">
        <v>-0.54186771436649239</v>
      </c>
      <c r="K690" s="59">
        <v>-1.7307035169058394E-2</v>
      </c>
      <c r="L690" s="60">
        <f t="array" ref="L690:O690">TRANSPOSE(MMULT(Option!$B$25:$E$28, TRANSPOSE(H690:K690)))</f>
        <v>-0.77407516964711354</v>
      </c>
      <c r="M690" s="60">
        <v>0.28356645287550036</v>
      </c>
      <c r="N690" s="60">
        <v>-0.61607321542987581</v>
      </c>
      <c r="O690" s="60">
        <v>-0.26072795551102146</v>
      </c>
      <c r="P690" s="56" t="str">
        <f t="shared" si="809"/>
        <v>138/3</v>
      </c>
      <c r="R690" s="80"/>
      <c r="S690" s="3" t="s">
        <v>30</v>
      </c>
      <c r="T690" s="60">
        <f ca="1"/>
        <v>0.695823907756419</v>
      </c>
      <c r="U690" s="60">
        <f ca="1"/>
        <v>0.10035118416683042</v>
      </c>
      <c r="V690" s="60">
        <f ca="1"/>
        <v>-0.44075319655910505</v>
      </c>
      <c r="W690" s="60">
        <f ca="1"/>
        <v>0.17764108242420706</v>
      </c>
      <c r="X690" s="60">
        <f ca="1"/>
        <v>1.6017000893380149</v>
      </c>
      <c r="Y690" s="52">
        <f ca="1">$B$14 * EXP(($E$3 - $C$14^2/2) * Y$2 + $C$14*SQRT(Y$2)*T690)</f>
        <v>123.83095362940024</v>
      </c>
      <c r="Z690" s="52">
        <f ca="1">Y690 * EXP(($E$3 - $C$14^2/2) * (Z$2-Y$2) + $C$14*SQRT(Z$2-Y$2)*U690)</f>
        <v>128.25528779420034</v>
      </c>
      <c r="AA690" s="52">
        <f ca="1">Z690 * EXP(($E$3 - $C$14^2/2) * (AA$2-Z$2) + $C$14*SQRT(AA$2-Z$2)*V690)</f>
        <v>112.93322948977448</v>
      </c>
      <c r="AB690" s="52">
        <f ca="1">AA690 * EXP(($E$3 - $C$14^2/2) * (AB$2-AA$2) + $C$14*SQRT(AB$2-AA$2)*W690)</f>
        <v>119.71202647537248</v>
      </c>
      <c r="AC690" s="52">
        <f ca="1">AB690 * EXP(($E$3 - $C$14^2/2) * (AC$2-AB$2) + $C$14*SQRT(AC$2-AB$2)*X690)</f>
        <v>194.53247313713587</v>
      </c>
      <c r="AD690" s="47"/>
      <c r="AE690" s="3" t="s">
        <v>68</v>
      </c>
      <c r="AF690" s="52" t="b">
        <f ca="1">AND(AF687&gt;$B$3, NOT(OR($AF689:AF689)))</f>
        <v>0</v>
      </c>
      <c r="AG690" s="52" t="b">
        <f ca="1">AND(AG687&gt;$B$3, NOT(OR($AF689:AG689)))</f>
        <v>1</v>
      </c>
      <c r="AH690" s="52" t="b">
        <f ca="1">AND(AH687&gt;$B$3, NOT(OR($AF689:AH689)))</f>
        <v>1</v>
      </c>
      <c r="AI690" s="52" t="b">
        <f ca="1">AND(AI687&gt;$B$3, NOT(OR($AF689:AI689)))</f>
        <v>1</v>
      </c>
      <c r="AJ690" s="52" t="b">
        <f ca="1">AND(AJ687&gt;$B$3, NOT(OR($AF689:AJ689)))</f>
        <v>1</v>
      </c>
      <c r="AK690" s="74"/>
      <c r="AL690" s="70"/>
    </row>
    <row r="691" spans="7:38" ht="14.55" customHeight="1" x14ac:dyDescent="0.3">
      <c r="G691" s="3">
        <v>689</v>
      </c>
      <c r="H691" s="58">
        <v>-0.74175719952012042</v>
      </c>
      <c r="I691" s="58">
        <v>0.57610180788597642</v>
      </c>
      <c r="J691" s="58">
        <v>-0.27650063096750049</v>
      </c>
      <c r="K691" s="59">
        <v>1.3343643697306544</v>
      </c>
      <c r="L691" s="60">
        <f t="array" ref="L691:O691">TRANSPOSE(MMULT(Option!$B$25:$E$28, TRANSPOSE(H691:K691)))</f>
        <v>-0.74175719952012042</v>
      </c>
      <c r="M691" s="60">
        <v>0.2313031487196307</v>
      </c>
      <c r="N691" s="60">
        <v>-0.3886973018527749</v>
      </c>
      <c r="O691" s="60">
        <v>0.94286996655755195</v>
      </c>
      <c r="P691" s="56" t="str">
        <f t="shared" si="809"/>
        <v>138/4</v>
      </c>
      <c r="R691" s="80">
        <v>173</v>
      </c>
      <c r="S691" s="3" t="s">
        <v>28</v>
      </c>
      <c r="T691" s="60">
        <f t="array" aca="1" ref="T691:T694" ca="1">TRANSPOSE(OFFSET($L$3, MATCH($R691 &amp; "/" &amp; T$2, $P$3:$P$5002, 0) - 1, 0, 1, $E$1))</f>
        <v>0.73294924753911239</v>
      </c>
      <c r="U691" s="60">
        <f t="array" aca="1" ref="U691:U694" ca="1">TRANSPOSE(OFFSET($L$3, MATCH($R691 &amp; "/" &amp; U$2, $P$3:$P$5002, 0) - 1, 0, 1, $E$1))</f>
        <v>-0.32888207476337744</v>
      </c>
      <c r="V691" s="60">
        <f t="array" aca="1" ref="V691:V694" ca="1">TRANSPOSE(OFFSET($L$3, MATCH($R691 &amp; "/" &amp; V$2, $P$3:$P$5002, 0) - 1, 0, 1, $E$1))</f>
        <v>-0.27490631555632938</v>
      </c>
      <c r="W691" s="60">
        <f t="array" aca="1" ref="W691:W694" ca="1">TRANSPOSE(OFFSET($L$3, MATCH($R691 &amp; "/" &amp; W$2, $P$3:$P$5002, 0) - 1, 0, 1, $E$1))</f>
        <v>0.23098062680770531</v>
      </c>
      <c r="X691" s="60">
        <f t="array" aca="1" ref="X691:X694" ca="1">TRANSPOSE(OFFSET($L$3, MATCH($R691 &amp; "/" &amp; X$2, $P$3:$P$5002, 0) - 1, 0, 1, $E$1))</f>
        <v>-0.25476775836022536</v>
      </c>
      <c r="Y691" s="52">
        <f ca="1">$B$11 * EXP(($E$3 - $C$11^2/2) * Y$2 + $C$11*SQRT(Y$2)*T691)</f>
        <v>125.21784246955502</v>
      </c>
      <c r="Z691" s="52">
        <f ca="1">Y691 * EXP(($E$3 - $C$11^2/2) * (Z$2-Y$2) + $C$11*SQRT(Z$2-Y$2)*U691)</f>
        <v>114.02187749356278</v>
      </c>
      <c r="AA691" s="52">
        <f ca="1">Z691 * EXP(($E$3 - $C$11^2/2) * (AA$2-Z$2) + $C$11*SQRT(AA$2-Z$2)*V691)</f>
        <v>105.5218924912476</v>
      </c>
      <c r="AB691" s="52">
        <f ca="1">AA691 * EXP(($E$3 - $C$11^2/2) * (AB$2-AA$2) + $C$11*SQRT(AB$2-AA$2)*W691)</f>
        <v>113.66012449496331</v>
      </c>
      <c r="AC691" s="52">
        <f ca="1">AB691 * EXP(($E$3 - $C$11^2/2) * (AC$2-AB$2) + $C$11*SQRT(AC$2-AB$2)*X691)</f>
        <v>105.82452561734303</v>
      </c>
      <c r="AD691" s="47"/>
      <c r="AE691" s="3" t="s">
        <v>69</v>
      </c>
      <c r="AF691" s="20" cm="1">
        <f t="array" aca="1" ref="AF691" ca="1">MIN(Y691:Y694 / $D$11:$D$14)</f>
        <v>0.67460347863678782</v>
      </c>
      <c r="AG691" s="20" cm="1">
        <f t="array" aca="1" ref="AG691" ca="1">MIN(Z691:Z694 / $D$11:$D$14)</f>
        <v>0.62958478048994104</v>
      </c>
      <c r="AH691" s="20" cm="1">
        <f t="array" aca="1" ref="AH691" ca="1">MIN(AA691:AA694 / $D$11:$D$14)</f>
        <v>0.3836815195527612</v>
      </c>
      <c r="AI691" s="20" cm="1">
        <f t="array" aca="1" ref="AI691" ca="1">MIN(AB691:AB694 / $D$11:$D$14)</f>
        <v>0.44071516866188681</v>
      </c>
      <c r="AJ691" s="20" cm="1">
        <f t="array" aca="1" ref="AJ691" ca="1">MIN(AC691:AC694 / $D$11:$D$14)</f>
        <v>0.5040432750026741</v>
      </c>
      <c r="AK691" s="72">
        <f t="array" aca="1" ref="AK691" ca="1">SUMPRODUCT(AF692:AJ692, EXP(-$E$3*$AF$2:$AJ$2))</f>
        <v>77880.078307140488</v>
      </c>
      <c r="AL691" s="70">
        <f ca="1">MAX(AC692 - $D$11, 0) * EXP(-$E$2*$E$3)</f>
        <v>0</v>
      </c>
    </row>
    <row r="692" spans="7:38" ht="14.55" customHeight="1" x14ac:dyDescent="0.3">
      <c r="G692" s="3">
        <v>690</v>
      </c>
      <c r="H692" s="58">
        <v>-0.52375073525201332</v>
      </c>
      <c r="I692" s="58">
        <v>-0.81557633209372471</v>
      </c>
      <c r="J692" s="58">
        <v>-2.111172718173739</v>
      </c>
      <c r="K692" s="59">
        <v>1.2206451924544091</v>
      </c>
      <c r="L692" s="60">
        <f t="array" ref="L692:O692">TRANSPOSE(MMULT(Option!$B$25:$E$28, TRANSPOSE(H692:K692)))</f>
        <v>-0.52375073525201332</v>
      </c>
      <c r="M692" s="60">
        <v>-0.95698834946759237</v>
      </c>
      <c r="N692" s="60">
        <v>-2.2773325586253219</v>
      </c>
      <c r="O692" s="60">
        <v>0.2101710610193277</v>
      </c>
      <c r="P692" s="56" t="str">
        <f t="shared" si="809"/>
        <v>138/5</v>
      </c>
      <c r="R692" s="80"/>
      <c r="S692" s="3" t="s">
        <v>29</v>
      </c>
      <c r="T692" s="60">
        <f ca="1"/>
        <v>-1.3287673325871419</v>
      </c>
      <c r="U692" s="60">
        <f ca="1"/>
        <v>-0.24688185231860657</v>
      </c>
      <c r="V692" s="60">
        <f ca="1"/>
        <v>-0.18758596587987358</v>
      </c>
      <c r="W692" s="60">
        <f ca="1"/>
        <v>-0.29735497764066732</v>
      </c>
      <c r="X692" s="60">
        <f ca="1"/>
        <v>1.1312658671572982</v>
      </c>
      <c r="Y692" s="52">
        <f ca="1">$B$12 * EXP(($E$3 - $C$12^2/2) * Y$2 + $C$12*SQRT(Y$2)*T692)</f>
        <v>67.460347863678777</v>
      </c>
      <c r="Z692" s="52">
        <f ca="1">Y692 * EXP(($E$3 - $C$12^2/2) * (Z$2-Y$2) + $C$12*SQRT(Z$2-Y$2)*U692)</f>
        <v>62.958478048994102</v>
      </c>
      <c r="AA692" s="52">
        <f ca="1">Z692 * EXP(($E$3 - $C$12^2/2) * (AA$2-Z$2) + $C$12*SQRT(AA$2-Z$2)*V692)</f>
        <v>59.811601116944736</v>
      </c>
      <c r="AB692" s="52">
        <f ca="1">AA692 * EXP(($E$3 - $C$12^2/2) * (AB$2-AA$2) + $C$12*SQRT(AB$2-AA$2)*W692)</f>
        <v>54.98130110187136</v>
      </c>
      <c r="AC692" s="52">
        <f ca="1">AB692 * EXP(($E$3 - $C$12^2/2) * (AC$2-AB$2) + $C$12*SQRT(AC$2-AB$2)*X692)</f>
        <v>77.584906748468029</v>
      </c>
      <c r="AD692" s="47"/>
      <c r="AE692" s="3" t="s">
        <v>47</v>
      </c>
      <c r="AF692" s="64">
        <f t="shared" ref="AF692" ca="1" si="870">($B$5*AF694 + (1 + $B$6)*AF693)*$B$2</f>
        <v>0</v>
      </c>
      <c r="AG692" s="64">
        <f t="shared" ref="AG692" ca="1" si="871">($B$5*AG694 + (1 + $B$6)*AG693)*$B$2</f>
        <v>0</v>
      </c>
      <c r="AH692" s="64">
        <f t="shared" ref="AH692" ca="1" si="872">($B$5*AH694 + (1 + $B$6)*AH693)*$B$2</f>
        <v>0</v>
      </c>
      <c r="AI692" s="64">
        <f t="shared" ref="AI692" ca="1" si="873">($B$5*AI694 + (1 + $B$6)*AI693)*$B$2</f>
        <v>0</v>
      </c>
      <c r="AJ692" s="64" cm="1">
        <f t="array" aca="1" ref="AJ692" ca="1">($B$5*AJ694 + (1 + $B$6)*AJ693 + AND(NOT(AF693:AJ693)))*$B$2</f>
        <v>100000</v>
      </c>
      <c r="AK692" s="73"/>
      <c r="AL692" s="70"/>
    </row>
    <row r="693" spans="7:38" ht="14.55" customHeight="1" x14ac:dyDescent="0.3">
      <c r="G693" s="3">
        <v>691</v>
      </c>
      <c r="H693" s="58">
        <v>0.25287374170794741</v>
      </c>
      <c r="I693" s="58">
        <v>0.74437026032890019</v>
      </c>
      <c r="J693" s="58">
        <v>-9.1795751803213366E-2</v>
      </c>
      <c r="K693" s="59">
        <v>-0.71524758019278611</v>
      </c>
      <c r="L693" s="60">
        <f t="array" ref="L693:O693">TRANSPOSE(MMULT(Option!$B$25:$E$28, TRANSPOSE(H693:K693)))</f>
        <v>0.25287374170794741</v>
      </c>
      <c r="M693" s="60">
        <v>0.78337610928941281</v>
      </c>
      <c r="N693" s="60">
        <v>0.21544625320623653</v>
      </c>
      <c r="O693" s="60">
        <v>-0.33434674477056348</v>
      </c>
      <c r="P693" s="56" t="str">
        <f t="shared" si="809"/>
        <v>139/1</v>
      </c>
      <c r="R693" s="80"/>
      <c r="S693" s="3" t="s">
        <v>31</v>
      </c>
      <c r="T693" s="60">
        <f ca="1"/>
        <v>-1.3085832343493358</v>
      </c>
      <c r="U693" s="60">
        <f ca="1"/>
        <v>0.16443133663173512</v>
      </c>
      <c r="V693" s="60">
        <f ca="1"/>
        <v>-0.21121898288417268</v>
      </c>
      <c r="W693" s="60">
        <f ca="1"/>
        <v>0.1949491763376498</v>
      </c>
      <c r="X693" s="60">
        <f ca="1"/>
        <v>0.71645706754985772</v>
      </c>
      <c r="Y693" s="52">
        <f ca="1">$B$13 * EXP(($E$3 - $C$13^2/2) * Y$2 + $C$13*SQRT(Y$2)*T693)</f>
        <v>67.870074994194056</v>
      </c>
      <c r="Z693" s="52">
        <f ca="1">Y693 * EXP(($E$3 - $C$13^2/2) * (Z$2-Y$2) + $C$13*SQRT(Z$2-Y$2)*U693)</f>
        <v>71.659419900029619</v>
      </c>
      <c r="AA693" s="52">
        <f ca="1">Z693 * EXP(($E$3 - $C$13^2/2) * (AA$2-Z$2) + $C$13*SQRT(AA$2-Z$2)*V693)</f>
        <v>67.596683541439575</v>
      </c>
      <c r="AB693" s="52">
        <f ca="1">AA693 * EXP(($E$3 - $C$13^2/2) * (AB$2-AA$2) + $C$13*SQRT(AB$2-AA$2)*W693)</f>
        <v>72.027189142266266</v>
      </c>
      <c r="AC693" s="52">
        <f ca="1">AB693 * EXP(($E$3 - $C$13^2/2) * (AC$2-AB$2) + $C$13*SQRT(AC$2-AB$2)*X693)</f>
        <v>89.745760992696759</v>
      </c>
      <c r="AD693" s="47"/>
      <c r="AE693" s="3" t="s">
        <v>46</v>
      </c>
      <c r="AF693" s="52" t="b">
        <f t="shared" ref="AF693" ca="1" si="874">AF691 &gt;= $B$4</f>
        <v>0</v>
      </c>
      <c r="AG693" s="52" t="b">
        <f t="array" aca="1" ref="AG693" ca="1">AND(AG691 &gt;= $B$4, NOT(OR($AF693:AF693)))</f>
        <v>0</v>
      </c>
      <c r="AH693" s="52" t="b">
        <f t="array" aca="1" ref="AH693" ca="1">AND(AH691 &gt;= $B$4, NOT(OR($AF693:AG693)))</f>
        <v>0</v>
      </c>
      <c r="AI693" s="52" t="b">
        <f t="array" aca="1" ref="AI693" ca="1">AND(AI691 &gt;= $B$4, NOT(OR($AF693:AH693)))</f>
        <v>0</v>
      </c>
      <c r="AJ693" s="52" t="b">
        <f t="array" aca="1" ref="AJ693" ca="1">AND(AJ691 &gt;= $B$4, NOT(OR($AF693:AI693)))</f>
        <v>0</v>
      </c>
      <c r="AK693" s="73"/>
      <c r="AL693" s="70"/>
    </row>
    <row r="694" spans="7:38" ht="14.55" customHeight="1" x14ac:dyDescent="0.3">
      <c r="G694" s="3">
        <v>692</v>
      </c>
      <c r="H694" s="58">
        <v>-0.72394407793605997</v>
      </c>
      <c r="I694" s="58">
        <v>1.8078080794200297</v>
      </c>
      <c r="J694" s="58">
        <v>-1.0121698151715708</v>
      </c>
      <c r="K694" s="59">
        <v>-0.96535331305634131</v>
      </c>
      <c r="L694" s="60">
        <f t="array" ref="L694:O694">TRANSPOSE(MMULT(Option!$B$25:$E$28, TRANSPOSE(H694:K694)))</f>
        <v>-0.72394407793605997</v>
      </c>
      <c r="M694" s="60">
        <v>1.3673058420045809</v>
      </c>
      <c r="N694" s="60">
        <v>-0.70518128993929508</v>
      </c>
      <c r="O694" s="60">
        <v>-0.84041686086863632</v>
      </c>
      <c r="P694" s="56" t="str">
        <f t="shared" si="809"/>
        <v>139/2</v>
      </c>
      <c r="R694" s="80"/>
      <c r="S694" s="3" t="s">
        <v>30</v>
      </c>
      <c r="T694" s="60">
        <f ca="1"/>
        <v>-0.95809487797433879</v>
      </c>
      <c r="U694" s="60">
        <f ca="1"/>
        <v>-0.19344180879828921</v>
      </c>
      <c r="V694" s="60">
        <f ca="1"/>
        <v>-2.0916048021666738</v>
      </c>
      <c r="W694" s="60">
        <f ca="1"/>
        <v>0.44528652809522051</v>
      </c>
      <c r="X694" s="60">
        <f ca="1"/>
        <v>0.43087778918991526</v>
      </c>
      <c r="Y694" s="52">
        <f ca="1">$B$14 * EXP(($E$3 - $C$14^2/2) * Y$2 + $C$14*SQRT(Y$2)*T694)</f>
        <v>75.395057509671574</v>
      </c>
      <c r="Z694" s="52">
        <f ca="1">Y694 * EXP(($E$3 - $C$14^2/2) * (Z$2-Y$2) + $C$14*SQRT(Z$2-Y$2)*U694)</f>
        <v>71.500838718247564</v>
      </c>
      <c r="AA694" s="52">
        <f ca="1">Z694 * EXP(($E$3 - $C$14^2/2) * (AA$2-Z$2) + $C$14*SQRT(AA$2-Z$2)*V694)</f>
        <v>38.368151955276119</v>
      </c>
      <c r="AB694" s="52">
        <f ca="1">AA694 * EXP(($E$3 - $C$14^2/2) * (AB$2-AA$2) + $C$14*SQRT(AB$2-AA$2)*W694)</f>
        <v>44.071516866188681</v>
      </c>
      <c r="AC694" s="52">
        <f ca="1">AB694 * EXP(($E$3 - $C$14^2/2) * (AC$2-AB$2) + $C$14*SQRT(AC$2-AB$2)*X694)</f>
        <v>50.404327500267406</v>
      </c>
      <c r="AD694" s="47"/>
      <c r="AE694" s="3" t="s">
        <v>68</v>
      </c>
      <c r="AF694" s="52" t="b">
        <f ca="1">AND(AF691&gt;$B$3, NOT(OR($AF693:AF693)))</f>
        <v>0</v>
      </c>
      <c r="AG694" s="52" t="b">
        <f ca="1">AND(AG691&gt;$B$3, NOT(OR($AF693:AG693)))</f>
        <v>0</v>
      </c>
      <c r="AH694" s="52" t="b">
        <f ca="1">AND(AH691&gt;$B$3, NOT(OR($AF693:AH693)))</f>
        <v>0</v>
      </c>
      <c r="AI694" s="52" t="b">
        <f ca="1">AND(AI691&gt;$B$3, NOT(OR($AF693:AI693)))</f>
        <v>0</v>
      </c>
      <c r="AJ694" s="52" t="b">
        <f ca="1">AND(AJ691&gt;$B$3, NOT(OR($AF693:AJ693)))</f>
        <v>0</v>
      </c>
      <c r="AK694" s="74"/>
      <c r="AL694" s="70"/>
    </row>
    <row r="695" spans="7:38" ht="14.55" customHeight="1" x14ac:dyDescent="0.3">
      <c r="G695" s="3">
        <v>693</v>
      </c>
      <c r="H695" s="58">
        <v>-1.0989450735871298</v>
      </c>
      <c r="I695" s="58">
        <v>0.97979902773654381</v>
      </c>
      <c r="J695" s="58">
        <v>-0.77761797995145399</v>
      </c>
      <c r="K695" s="59">
        <v>-0.68139062161020181</v>
      </c>
      <c r="L695" s="60">
        <f t="array" ref="L695:O695">TRANSPOSE(MMULT(Option!$B$25:$E$28, TRANSPOSE(H695:K695)))</f>
        <v>-1.0989450735871298</v>
      </c>
      <c r="M695" s="60">
        <v>0.45842261265451778</v>
      </c>
      <c r="N695" s="60">
        <v>-0.86599611643396113</v>
      </c>
      <c r="O695" s="60">
        <v>-0.91828997351507724</v>
      </c>
      <c r="P695" s="56" t="str">
        <f t="shared" si="809"/>
        <v>139/3</v>
      </c>
      <c r="R695" s="80">
        <v>174</v>
      </c>
      <c r="S695" s="3" t="s">
        <v>28</v>
      </c>
      <c r="T695" s="60">
        <f t="array" aca="1" ref="T695:T698" ca="1">TRANSPOSE(OFFSET($L$3, MATCH($R695 &amp; "/" &amp; T$2, $P$3:$P$5002, 0) - 1, 0, 1, $E$1))</f>
        <v>-0.80366069836950027</v>
      </c>
      <c r="U695" s="60">
        <f t="array" aca="1" ref="U695:U698" ca="1">TRANSPOSE(OFFSET($L$3, MATCH($R695 &amp; "/" &amp; U$2, $P$3:$P$5002, 0) - 1, 0, 1, $E$1))</f>
        <v>-1.2563144533581012</v>
      </c>
      <c r="V695" s="60">
        <f t="array" aca="1" ref="V695:V698" ca="1">TRANSPOSE(OFFSET($L$3, MATCH($R695 &amp; "/" &amp; V$2, $P$3:$P$5002, 0) - 1, 0, 1, $E$1))</f>
        <v>0.25103251128002346</v>
      </c>
      <c r="W695" s="60">
        <f t="array" aca="1" ref="W695:W698" ca="1">TRANSPOSE(OFFSET($L$3, MATCH($R695 &amp; "/" &amp; W$2, $P$3:$P$5002, 0) - 1, 0, 1, $E$1))</f>
        <v>-3.5127835365784309E-2</v>
      </c>
      <c r="X695" s="60">
        <f t="array" aca="1" ref="X695:X698" ca="1">TRANSPOSE(OFFSET($L$3, MATCH($R695 &amp; "/" &amp; X$2, $P$3:$P$5002, 0) - 1, 0, 1, $E$1))</f>
        <v>-0.84318020382997594</v>
      </c>
      <c r="Y695" s="52">
        <f ca="1">$B$11 * EXP(($E$3 - $C$11^2/2) * Y$2 + $C$11*SQRT(Y$2)*T695)</f>
        <v>78.970311376777218</v>
      </c>
      <c r="Z695" s="52">
        <f ca="1">Y695 * EXP(($E$3 - $C$11^2/2) * (Z$2-Y$2) + $C$11*SQRT(Z$2-Y$2)*U695)</f>
        <v>54.444271676236944</v>
      </c>
      <c r="AA695" s="52">
        <f ca="1">Z695 * EXP(($E$3 - $C$11^2/2) * (AA$2-Z$2) + $C$11*SQRT(AA$2-Z$2)*V695)</f>
        <v>58.997047120834303</v>
      </c>
      <c r="AB695" s="52">
        <f ca="1">AA695 * EXP(($E$3 - $C$11^2/2) * (AB$2-AA$2) + $C$11*SQRT(AB$2-AA$2)*W695)</f>
        <v>58.671203938724005</v>
      </c>
      <c r="AC695" s="52">
        <f ca="1">AB695 * EXP(($E$3 - $C$11^2/2) * (AC$2-AB$2) + $C$11*SQRT(AC$2-AB$2)*X695)</f>
        <v>45.786760720542546</v>
      </c>
      <c r="AD695" s="47"/>
      <c r="AE695" s="3" t="s">
        <v>69</v>
      </c>
      <c r="AF695" s="20" cm="1">
        <f t="array" aca="1" ref="AF695" ca="1">MIN(Y695:Y698 / $D$11:$D$14)</f>
        <v>0.78970311376777214</v>
      </c>
      <c r="AG695" s="20" cm="1">
        <f t="array" aca="1" ref="AG695" ca="1">MIN(Z695:Z698 / $D$11:$D$14)</f>
        <v>0.54444271676236944</v>
      </c>
      <c r="AH695" s="20" cm="1">
        <f t="array" aca="1" ref="AH695" ca="1">MIN(AA695:AA698 / $D$11:$D$14)</f>
        <v>0.58997047120834301</v>
      </c>
      <c r="AI695" s="20" cm="1">
        <f t="array" aca="1" ref="AI695" ca="1">MIN(AB695:AB698 / $D$11:$D$14)</f>
        <v>0.49100512175999289</v>
      </c>
      <c r="AJ695" s="20" cm="1">
        <f t="array" aca="1" ref="AJ695" ca="1">MIN(AC695:AC698 / $D$11:$D$14)</f>
        <v>0.33373153133536065</v>
      </c>
      <c r="AK695" s="72">
        <f t="array" aca="1" ref="AK695" ca="1">SUMPRODUCT(AF696:AJ696, EXP(-$E$3*$AF$2:$AJ$2))</f>
        <v>77880.078307140488</v>
      </c>
      <c r="AL695" s="70">
        <f ca="1">MAX(AC696 - $D$11, 0) * EXP(-$E$2*$E$3)</f>
        <v>0</v>
      </c>
    </row>
    <row r="696" spans="7:38" ht="14.55" customHeight="1" x14ac:dyDescent="0.3">
      <c r="G696" s="3">
        <v>694</v>
      </c>
      <c r="H696" s="58">
        <v>-1.0730397085454346</v>
      </c>
      <c r="I696" s="58">
        <v>-0.10036967206881177</v>
      </c>
      <c r="J696" s="58">
        <v>1.2117265225025247</v>
      </c>
      <c r="K696" s="59">
        <v>0.30252305547300568</v>
      </c>
      <c r="L696" s="60">
        <f t="array" ref="L696:O696">TRANSPOSE(MMULT(Option!$B$25:$E$28, TRANSPOSE(H696:K696)))</f>
        <v>-1.0730397085454346</v>
      </c>
      <c r="M696" s="60">
        <v>-0.52120620736481882</v>
      </c>
      <c r="N696" s="60">
        <v>0.60877276841628236</v>
      </c>
      <c r="O696" s="60">
        <v>4.0071234420839985E-2</v>
      </c>
      <c r="P696" s="56" t="str">
        <f t="shared" si="809"/>
        <v>139/4</v>
      </c>
      <c r="R696" s="80"/>
      <c r="S696" s="3" t="s">
        <v>29</v>
      </c>
      <c r="T696" s="60">
        <f ca="1"/>
        <v>-0.65778328121464402</v>
      </c>
      <c r="U696" s="60">
        <f ca="1"/>
        <v>-0.81305255332995341</v>
      </c>
      <c r="V696" s="60">
        <f ca="1"/>
        <v>-7.9427593207939531E-2</v>
      </c>
      <c r="W696" s="60">
        <f ca="1"/>
        <v>-0.88740563877726497</v>
      </c>
      <c r="X696" s="60">
        <f ca="1"/>
        <v>-1.3037256255425502</v>
      </c>
      <c r="Y696" s="52">
        <f ca="1">$B$12 * EXP(($E$3 - $C$12^2/2) * Y$2 + $C$12*SQRT(Y$2)*T696)</f>
        <v>82.503044989545003</v>
      </c>
      <c r="Z696" s="52">
        <f ca="1">Y696 * EXP(($E$3 - $C$12^2/2) * (Z$2-Y$2) + $C$12*SQRT(Z$2-Y$2)*U696)</f>
        <v>64.969597884520141</v>
      </c>
      <c r="AA696" s="52">
        <f ca="1">Z696 * EXP(($E$3 - $C$12^2/2) * (AA$2-Z$2) + $C$12*SQRT(AA$2-Z$2)*V696)</f>
        <v>63.757776292758571</v>
      </c>
      <c r="AB696" s="52">
        <f ca="1">AA696 * EXP(($E$3 - $C$12^2/2) * (AB$2-AA$2) + $C$12*SQRT(AB$2-AA$2)*W696)</f>
        <v>49.100512175999292</v>
      </c>
      <c r="AC696" s="52">
        <f ca="1">AB696 * EXP(($E$3 - $C$12^2/2) * (AC$2-AB$2) + $C$12*SQRT(AC$2-AB$2)*X696)</f>
        <v>33.373153133536064</v>
      </c>
      <c r="AD696" s="47"/>
      <c r="AE696" s="3" t="s">
        <v>47</v>
      </c>
      <c r="AF696" s="64">
        <f t="shared" ref="AF696" ca="1" si="875">($B$5*AF698 + (1 + $B$6)*AF697)*$B$2</f>
        <v>0</v>
      </c>
      <c r="AG696" s="64">
        <f t="shared" ref="AG696" ca="1" si="876">($B$5*AG698 + (1 + $B$6)*AG697)*$B$2</f>
        <v>0</v>
      </c>
      <c r="AH696" s="64">
        <f t="shared" ref="AH696" ca="1" si="877">($B$5*AH698 + (1 + $B$6)*AH697)*$B$2</f>
        <v>0</v>
      </c>
      <c r="AI696" s="64">
        <f t="shared" ref="AI696" ca="1" si="878">($B$5*AI698 + (1 + $B$6)*AI697)*$B$2</f>
        <v>0</v>
      </c>
      <c r="AJ696" s="64" cm="1">
        <f t="array" aca="1" ref="AJ696" ca="1">($B$5*AJ698 + (1 + $B$6)*AJ697 + AND(NOT(AF697:AJ697)))*$B$2</f>
        <v>100000</v>
      </c>
      <c r="AK696" s="73"/>
      <c r="AL696" s="70"/>
    </row>
    <row r="697" spans="7:38" ht="14.55" customHeight="1" x14ac:dyDescent="0.3">
      <c r="G697" s="3">
        <v>695</v>
      </c>
      <c r="H697" s="58">
        <v>0.34246974291126958</v>
      </c>
      <c r="I697" s="58">
        <v>1.1575895489196719</v>
      </c>
      <c r="J697" s="58">
        <v>0.73678088162431921</v>
      </c>
      <c r="K697" s="59">
        <v>-0.34466007901448914</v>
      </c>
      <c r="L697" s="60">
        <f t="array" ref="L697:O697">TRANSPOSE(MMULT(Option!$B$25:$E$28, TRANSPOSE(H697:K697)))</f>
        <v>0.34246974291126958</v>
      </c>
      <c r="M697" s="60">
        <v>1.1979362434873444</v>
      </c>
      <c r="N697" s="60">
        <v>1.0872380606257217</v>
      </c>
      <c r="O697" s="60">
        <v>0.28877164097059371</v>
      </c>
      <c r="P697" s="56" t="str">
        <f t="shared" si="809"/>
        <v>139/5</v>
      </c>
      <c r="R697" s="80"/>
      <c r="S697" s="3" t="s">
        <v>31</v>
      </c>
      <c r="T697" s="60">
        <f ca="1"/>
        <v>-0.69075570095640471</v>
      </c>
      <c r="U697" s="60">
        <f ca="1"/>
        <v>-0.4079966565107509</v>
      </c>
      <c r="V697" s="60">
        <f ca="1"/>
        <v>1.1336430068701491</v>
      </c>
      <c r="W697" s="60">
        <f ca="1"/>
        <v>-0.40036647067802633</v>
      </c>
      <c r="X697" s="60">
        <f ca="1"/>
        <v>-0.93481090725762872</v>
      </c>
      <c r="Y697" s="52">
        <f ca="1">$B$13 * EXP(($E$3 - $C$13^2/2) * Y$2 + $C$13*SQRT(Y$2)*T697)</f>
        <v>81.690970511343451</v>
      </c>
      <c r="Z697" s="52">
        <f ca="1">Y697 * EXP(($E$3 - $C$13^2/2) * (Z$2-Y$2) + $C$13*SQRT(Z$2-Y$2)*U697)</f>
        <v>72.642088027213887</v>
      </c>
      <c r="AA697" s="52">
        <f ca="1">Z697 * EXP(($E$3 - $C$13^2/2) * (AA$2-Z$2) + $C$13*SQRT(AA$2-Z$2)*V697)</f>
        <v>102.5794254354233</v>
      </c>
      <c r="AB697" s="52">
        <f ca="1">AA697 * EXP(($E$3 - $C$13^2/2) * (AB$2-AA$2) + $C$13*SQRT(AB$2-AA$2)*W697)</f>
        <v>91.425774882283505</v>
      </c>
      <c r="AC697" s="52">
        <f ca="1">AB697 * EXP(($E$3 - $C$13^2/2) * (AC$2-AB$2) + $C$13*SQRT(AC$2-AB$2)*X697)</f>
        <v>69.413693965002707</v>
      </c>
      <c r="AD697" s="47"/>
      <c r="AE697" s="3" t="s">
        <v>46</v>
      </c>
      <c r="AF697" s="52" t="b">
        <f t="shared" ref="AF697" ca="1" si="879">AF695 &gt;= $B$4</f>
        <v>0</v>
      </c>
      <c r="AG697" s="52" t="b">
        <f t="array" aca="1" ref="AG697" ca="1">AND(AG695 &gt;= $B$4, NOT(OR($AF697:AF697)))</f>
        <v>0</v>
      </c>
      <c r="AH697" s="52" t="b">
        <f t="array" aca="1" ref="AH697" ca="1">AND(AH695 &gt;= $B$4, NOT(OR($AF697:AG697)))</f>
        <v>0</v>
      </c>
      <c r="AI697" s="52" t="b">
        <f t="array" aca="1" ref="AI697" ca="1">AND(AI695 &gt;= $B$4, NOT(OR($AF697:AH697)))</f>
        <v>0</v>
      </c>
      <c r="AJ697" s="52" t="b">
        <f t="array" aca="1" ref="AJ697" ca="1">AND(AJ695 &gt;= $B$4, NOT(OR($AF697:AI697)))</f>
        <v>0</v>
      </c>
      <c r="AK697" s="73"/>
      <c r="AL697" s="70"/>
    </row>
    <row r="698" spans="7:38" ht="14.55" customHeight="1" x14ac:dyDescent="0.3">
      <c r="G698" s="3">
        <v>696</v>
      </c>
      <c r="H698" s="58">
        <v>-0.35629123416879355</v>
      </c>
      <c r="I698" s="58">
        <v>0.58045547152383958</v>
      </c>
      <c r="J698" s="58">
        <v>-0.46209359307211878</v>
      </c>
      <c r="K698" s="59">
        <v>0.26585867232400084</v>
      </c>
      <c r="L698" s="60">
        <f t="array" ref="L698:O698">TRANSPOSE(MMULT(Option!$B$25:$E$28, TRANSPOSE(H698:K698)))</f>
        <v>-0.35629123416879355</v>
      </c>
      <c r="M698" s="60">
        <v>0.3894797334943384</v>
      </c>
      <c r="N698" s="60">
        <v>-0.39637902569059036</v>
      </c>
      <c r="O698" s="60">
        <v>0.14695875941156183</v>
      </c>
      <c r="P698" s="56" t="str">
        <f t="shared" si="809"/>
        <v>140/1</v>
      </c>
      <c r="R698" s="80"/>
      <c r="S698" s="3" t="s">
        <v>30</v>
      </c>
      <c r="T698" s="60">
        <f ca="1"/>
        <v>-0.10597404834364327</v>
      </c>
      <c r="U698" s="60">
        <f ca="1"/>
        <v>-0.7652662253872915</v>
      </c>
      <c r="V698" s="60">
        <f ca="1"/>
        <v>0.6563635888026641</v>
      </c>
      <c r="W698" s="60">
        <f ca="1"/>
        <v>-0.30199560665145625</v>
      </c>
      <c r="X698" s="60">
        <f ca="1"/>
        <v>-0.40174359947719335</v>
      </c>
      <c r="Y698" s="52">
        <f ca="1">$B$14 * EXP(($E$3 - $C$14^2/2) * Y$2 + $C$14*SQRT(Y$2)*T698)</f>
        <v>97.356351288737713</v>
      </c>
      <c r="Z698" s="52">
        <f ca="1">Y698 * EXP(($E$3 - $C$14^2/2) * (Z$2-Y$2) + $C$14*SQRT(Z$2-Y$2)*U698)</f>
        <v>77.773293719611488</v>
      </c>
      <c r="AA698" s="52">
        <f ca="1">Z698 * EXP(($E$3 - $C$14^2/2) * (AA$2-Z$2) + $C$14*SQRT(AA$2-Z$2)*V698)</f>
        <v>95.174036666467188</v>
      </c>
      <c r="AB698" s="52">
        <f ca="1">AA698 * EXP(($E$3 - $C$14^2/2) * (AB$2-AA$2) + $C$14*SQRT(AB$2-AA$2)*W698)</f>
        <v>87.366201602288129</v>
      </c>
      <c r="AC698" s="52">
        <f ca="1">AB698 * EXP(($E$3 - $C$14^2/2) * (AC$2-AB$2) + $C$14*SQRT(AC$2-AB$2)*X698)</f>
        <v>77.834549895756027</v>
      </c>
      <c r="AD698" s="47"/>
      <c r="AE698" s="3" t="s">
        <v>68</v>
      </c>
      <c r="AF698" s="52" t="b">
        <f ca="1">AND(AF695&gt;$B$3, NOT(OR($AF697:AF697)))</f>
        <v>0</v>
      </c>
      <c r="AG698" s="52" t="b">
        <f ca="1">AND(AG695&gt;$B$3, NOT(OR($AF697:AG697)))</f>
        <v>0</v>
      </c>
      <c r="AH698" s="52" t="b">
        <f ca="1">AND(AH695&gt;$B$3, NOT(OR($AF697:AH697)))</f>
        <v>0</v>
      </c>
      <c r="AI698" s="52" t="b">
        <f ca="1">AND(AI695&gt;$B$3, NOT(OR($AF697:AI697)))</f>
        <v>0</v>
      </c>
      <c r="AJ698" s="52" t="b">
        <f ca="1">AND(AJ695&gt;$B$3, NOT(OR($AF697:AJ697)))</f>
        <v>0</v>
      </c>
      <c r="AK698" s="74"/>
      <c r="AL698" s="70"/>
    </row>
    <row r="699" spans="7:38" ht="14.55" customHeight="1" x14ac:dyDescent="0.3">
      <c r="G699" s="3">
        <v>697</v>
      </c>
      <c r="H699" s="58">
        <v>0.13707311554257925</v>
      </c>
      <c r="I699" s="58">
        <v>1.412404347913637</v>
      </c>
      <c r="J699" s="58">
        <v>0.44378169025591629</v>
      </c>
      <c r="K699" s="59">
        <v>-1.0845105989209474</v>
      </c>
      <c r="L699" s="60">
        <f t="array" ref="L699:O699">TRANSPOSE(MMULT(Option!$B$25:$E$28, TRANSPOSE(H699:K699)))</f>
        <v>0.13707311554257925</v>
      </c>
      <c r="M699" s="60">
        <v>1.3493192134568286</v>
      </c>
      <c r="N699" s="60">
        <v>0.81446144807583432</v>
      </c>
      <c r="O699" s="60">
        <v>-0.4174185524610784</v>
      </c>
      <c r="P699" s="56" t="str">
        <f t="shared" si="809"/>
        <v>140/2</v>
      </c>
      <c r="R699" s="80">
        <v>175</v>
      </c>
      <c r="S699" s="3" t="s">
        <v>28</v>
      </c>
      <c r="T699" s="60">
        <f t="array" aca="1" ref="T699:T702" ca="1">TRANSPOSE(OFFSET($L$3, MATCH($R699 &amp; "/" &amp; T$2, $P$3:$P$5002, 0) - 1, 0, 1, $E$1))</f>
        <v>-0.47840380570160151</v>
      </c>
      <c r="U699" s="60">
        <f t="array" aca="1" ref="U699:U702" ca="1">TRANSPOSE(OFFSET($L$3, MATCH($R699 &amp; "/" &amp; U$2, $P$3:$P$5002, 0) - 1, 0, 1, $E$1))</f>
        <v>0.52994791121541052</v>
      </c>
      <c r="V699" s="60">
        <f t="array" aca="1" ref="V699:V702" ca="1">TRANSPOSE(OFFSET($L$3, MATCH($R699 &amp; "/" &amp; V$2, $P$3:$P$5002, 0) - 1, 0, 1, $E$1))</f>
        <v>1.3163900159955673</v>
      </c>
      <c r="W699" s="60">
        <f t="array" aca="1" ref="W699:W702" ca="1">TRANSPOSE(OFFSET($L$3, MATCH($R699 &amp; "/" &amp; W$2, $P$3:$P$5002, 0) - 1, 0, 1, $E$1))</f>
        <v>-0.18308249573339969</v>
      </c>
      <c r="X699" s="60">
        <f t="array" aca="1" ref="X699:X702" ca="1">TRANSPOSE(OFFSET($L$3, MATCH($R699 &amp; "/" &amp; X$2, $P$3:$P$5002, 0) - 1, 0, 1, $E$1))</f>
        <v>-0.30359118043586764</v>
      </c>
      <c r="Y699" s="52">
        <f ca="1">$B$11 * EXP(($E$3 - $C$11^2/2) * Y$2 + $C$11*SQRT(Y$2)*T699)</f>
        <v>87.064484415331165</v>
      </c>
      <c r="Z699" s="52">
        <f ca="1">Y699 * EXP(($E$3 - $C$11^2/2) * (Z$2-Y$2) + $C$11*SQRT(Z$2-Y$2)*U699)</f>
        <v>102.57901889686023</v>
      </c>
      <c r="AA699" s="52">
        <f ca="1">Z699 * EXP(($E$3 - $C$11^2/2) * (AA$2-Z$2) + $C$11*SQRT(AA$2-Z$2)*V699)</f>
        <v>153.0172136286732</v>
      </c>
      <c r="AB699" s="52">
        <f ca="1">AA699 * EXP(($E$3 - $C$11^2/2) * (AB$2-AA$2) + $C$11*SQRT(AB$2-AA$2)*W699)</f>
        <v>145.56542963146589</v>
      </c>
      <c r="AC699" s="52">
        <f ca="1">AB699 * EXP(($E$3 - $C$11^2/2) * (AC$2-AB$2) + $C$11*SQRT(AC$2-AB$2)*X699)</f>
        <v>133.55966670339524</v>
      </c>
      <c r="AD699" s="47"/>
      <c r="AE699" s="3" t="s">
        <v>69</v>
      </c>
      <c r="AF699" s="20" cm="1">
        <f t="array" aca="1" ref="AF699" ca="1">MIN(Y699:Y702 / $D$11:$D$14)</f>
        <v>0.84223131150602415</v>
      </c>
      <c r="AG699" s="20" cm="1">
        <f t="array" aca="1" ref="AG699" ca="1">MIN(Z699:Z702 / $D$11:$D$14)</f>
        <v>0.86672217745595148</v>
      </c>
      <c r="AH699" s="20" cm="1">
        <f t="array" aca="1" ref="AH699" ca="1">MIN(AA699:AA702 / $D$11:$D$14)</f>
        <v>0.90333798588813707</v>
      </c>
      <c r="AI699" s="20" cm="1">
        <f t="array" aca="1" ref="AI699" ca="1">MIN(AB699:AB702 / $D$11:$D$14)</f>
        <v>0.90431888184994758</v>
      </c>
      <c r="AJ699" s="20" cm="1">
        <f t="array" aca="1" ref="AJ699" ca="1">MIN(AC699:AC702 / $D$11:$D$14)</f>
        <v>0.57157774581498855</v>
      </c>
      <c r="AK699" s="72">
        <f t="array" aca="1" ref="AK699" ca="1">SUMPRODUCT(AF700:AJ700, EXP(-$E$3*$AF$2:$AJ$2))</f>
        <v>130912.66188773618</v>
      </c>
      <c r="AL699" s="70">
        <f ca="1">MAX(AC700 - $D$11, 0) * EXP(-$E$2*$E$3)</f>
        <v>23.783926322853098</v>
      </c>
    </row>
    <row r="700" spans="7:38" ht="14.55" customHeight="1" x14ac:dyDescent="0.3">
      <c r="G700" s="3">
        <v>698</v>
      </c>
      <c r="H700" s="58">
        <v>-2.2888680541218482</v>
      </c>
      <c r="I700" s="58">
        <v>-1.3965911464641652</v>
      </c>
      <c r="J700" s="58">
        <v>1.2872810329147701</v>
      </c>
      <c r="K700" s="59">
        <v>-0.64635484327308435</v>
      </c>
      <c r="L700" s="60">
        <f t="array" ref="L700:O700">TRANSPOSE(MMULT(Option!$B$25:$E$28, TRANSPOSE(H700:K700)))</f>
        <v>-2.2888680541218482</v>
      </c>
      <c r="M700" s="60">
        <v>-2.1955441503641784</v>
      </c>
      <c r="N700" s="60">
        <v>-0.15062874131904191</v>
      </c>
      <c r="O700" s="60">
        <v>-1.5835143184137543</v>
      </c>
      <c r="P700" s="56" t="str">
        <f t="shared" si="809"/>
        <v>140/3</v>
      </c>
      <c r="R700" s="80"/>
      <c r="S700" s="3" t="s">
        <v>29</v>
      </c>
      <c r="T700" s="60">
        <f ca="1"/>
        <v>-0.44028267385629832</v>
      </c>
      <c r="U700" s="60">
        <f ca="1"/>
        <v>0.61216442460572196</v>
      </c>
      <c r="V700" s="60">
        <f ca="1"/>
        <v>0.48980836304743897</v>
      </c>
      <c r="W700" s="60">
        <f ca="1"/>
        <v>-0.2692778379322876</v>
      </c>
      <c r="X700" s="60">
        <f ca="1"/>
        <v>0.4125981162725193</v>
      </c>
      <c r="Y700" s="52">
        <f ca="1">$B$12 * EXP(($E$3 - $C$12^2/2) * Y$2 + $C$12*SQRT(Y$2)*T700)</f>
        <v>88.065898764884267</v>
      </c>
      <c r="Z700" s="52">
        <f ca="1">Y700 * EXP(($E$3 - $C$12^2/2) * (Z$2-Y$2) + $C$12*SQRT(Z$2-Y$2)*U700)</f>
        <v>106.34991168345226</v>
      </c>
      <c r="AA700" s="52">
        <f ca="1">Z700 * EXP(($E$3 - $C$12^2/2) * (AA$2-Z$2) + $C$12*SQRT(AA$2-Z$2)*V700)</f>
        <v>123.80122065874757</v>
      </c>
      <c r="AB700" s="52">
        <f ca="1">AA700 * EXP(($E$3 - $C$12^2/2) * (AB$2-AA$2) + $C$12*SQRT(AB$2-AA$2)*W700)</f>
        <v>114.76583886584481</v>
      </c>
      <c r="AC700" s="52">
        <f ca="1">AB700 * EXP(($E$3 - $C$12^2/2) * (AC$2-AB$2) + $C$12*SQRT(AC$2-AB$2)*X700)</f>
        <v>130.53916590717199</v>
      </c>
      <c r="AD700" s="47"/>
      <c r="AE700" s="3" t="s">
        <v>47</v>
      </c>
      <c r="AF700" s="64">
        <f t="shared" ref="AF700" ca="1" si="880">($B$5*AF702 + (1 + $B$6)*AF701)*$B$2</f>
        <v>15000</v>
      </c>
      <c r="AG700" s="64">
        <f t="shared" ref="AG700" ca="1" si="881">($B$5*AG702 + (1 + $B$6)*AG701)*$B$2</f>
        <v>15000</v>
      </c>
      <c r="AH700" s="64">
        <f t="shared" ref="AH700" ca="1" si="882">($B$5*AH702 + (1 + $B$6)*AH701)*$B$2</f>
        <v>15000</v>
      </c>
      <c r="AI700" s="64">
        <f t="shared" ref="AI700" ca="1" si="883">($B$5*AI702 + (1 + $B$6)*AI701)*$B$2</f>
        <v>15000</v>
      </c>
      <c r="AJ700" s="64" cm="1">
        <f t="array" aca="1" ref="AJ700" ca="1">($B$5*AJ702 + (1 + $B$6)*AJ701 + AND(NOT(AF701:AJ701)))*$B$2</f>
        <v>100000</v>
      </c>
      <c r="AK700" s="73"/>
      <c r="AL700" s="70"/>
    </row>
    <row r="701" spans="7:38" ht="14.55" customHeight="1" x14ac:dyDescent="0.3">
      <c r="G701" s="3">
        <v>699</v>
      </c>
      <c r="H701" s="58">
        <v>-0.29086426612203214</v>
      </c>
      <c r="I701" s="58">
        <v>-0.79030747505684618</v>
      </c>
      <c r="J701" s="58">
        <v>8.5370116036944652E-2</v>
      </c>
      <c r="K701" s="59">
        <v>1.7122524421299929E-2</v>
      </c>
      <c r="L701" s="60">
        <f t="array" ref="L701:O701">TRANSPOSE(MMULT(Option!$B$25:$E$28, TRANSPOSE(H701:K701)))</f>
        <v>-0.29086426612203214</v>
      </c>
      <c r="M701" s="60">
        <v>-0.84067447179629728</v>
      </c>
      <c r="N701" s="60">
        <v>-0.24831535004110872</v>
      </c>
      <c r="O701" s="60">
        <v>-0.29197138786706595</v>
      </c>
      <c r="P701" s="56" t="str">
        <f t="shared" si="809"/>
        <v>140/4</v>
      </c>
      <c r="R701" s="80"/>
      <c r="S701" s="3" t="s">
        <v>31</v>
      </c>
      <c r="T701" s="60">
        <f ca="1"/>
        <v>0.82483347884177705</v>
      </c>
      <c r="U701" s="60">
        <f ca="1"/>
        <v>-0.20329334991568782</v>
      </c>
      <c r="V701" s="60">
        <f ca="1"/>
        <v>0.70308060226507463</v>
      </c>
      <c r="W701" s="60">
        <f ca="1"/>
        <v>-0.11952845677645058</v>
      </c>
      <c r="X701" s="60">
        <f ca="1"/>
        <v>3.5711283080933041E-3</v>
      </c>
      <c r="Y701" s="52">
        <f ca="1">$B$13 * EXP(($E$3 - $C$13^2/2) * Y$2 + $C$13*SQRT(Y$2)*T701)</f>
        <v>128.71751919774664</v>
      </c>
      <c r="Z701" s="52">
        <f ca="1">Y701 * EXP(($E$3 - $C$13^2/2) * (Z$2-Y$2) + $C$13*SQRT(Z$2-Y$2)*U701)</f>
        <v>121.70891176891223</v>
      </c>
      <c r="AA701" s="52">
        <f ca="1">Z701 * EXP(($E$3 - $C$13^2/2) * (AA$2-Z$2) + $C$13*SQRT(AA$2-Z$2)*V701)</f>
        <v>151.04176762364685</v>
      </c>
      <c r="AB701" s="52">
        <f ca="1">AA701 * EXP(($E$3 - $C$13^2/2) * (AB$2-AA$2) + $C$13*SQRT(AB$2-AA$2)*W701)</f>
        <v>146.45202029736183</v>
      </c>
      <c r="AC701" s="52">
        <f ca="1">AB701 * EXP(($E$3 - $C$13^2/2) * (AC$2-AB$2) + $C$13*SQRT(AC$2-AB$2)*X701)</f>
        <v>147.34388475138775</v>
      </c>
      <c r="AD701" s="47"/>
      <c r="AE701" s="3" t="s">
        <v>46</v>
      </c>
      <c r="AF701" s="52" t="b">
        <f t="shared" ref="AF701" ca="1" si="884">AF699 &gt;= $B$4</f>
        <v>0</v>
      </c>
      <c r="AG701" s="52" t="b">
        <f t="array" aca="1" ref="AG701" ca="1">AND(AG699 &gt;= $B$4, NOT(OR($AF701:AF701)))</f>
        <v>0</v>
      </c>
      <c r="AH701" s="52" t="b">
        <f t="array" aca="1" ref="AH701" ca="1">AND(AH699 &gt;= $B$4, NOT(OR($AF701:AG701)))</f>
        <v>0</v>
      </c>
      <c r="AI701" s="52" t="b">
        <f t="array" aca="1" ref="AI701" ca="1">AND(AI699 &gt;= $B$4, NOT(OR($AF701:AH701)))</f>
        <v>0</v>
      </c>
      <c r="AJ701" s="52" t="b">
        <f t="array" aca="1" ref="AJ701" ca="1">AND(AJ699 &gt;= $B$4, NOT(OR($AF701:AI701)))</f>
        <v>0</v>
      </c>
      <c r="AK701" s="73"/>
      <c r="AL701" s="70"/>
    </row>
    <row r="702" spans="7:38" ht="14.55" customHeight="1" x14ac:dyDescent="0.3">
      <c r="G702" s="3">
        <v>700</v>
      </c>
      <c r="H702" s="58">
        <v>-0.77828662424595207</v>
      </c>
      <c r="I702" s="58">
        <v>0.6238019143347181</v>
      </c>
      <c r="J702" s="58">
        <v>0.32376648567280869</v>
      </c>
      <c r="K702" s="59">
        <v>-1.0560270419087097</v>
      </c>
      <c r="L702" s="60">
        <f t="array" ref="L702:O702">TRANSPOSE(MMULT(Option!$B$25:$E$28, TRANSPOSE(H702:K702)))</f>
        <v>-0.77828662424595207</v>
      </c>
      <c r="M702" s="60">
        <v>0.26040924852105996</v>
      </c>
      <c r="N702" s="60">
        <v>0.13640239879491947</v>
      </c>
      <c r="O702" s="60">
        <v>-0.98909974794069089</v>
      </c>
      <c r="P702" s="56" t="str">
        <f t="shared" si="809"/>
        <v>140/5</v>
      </c>
      <c r="R702" s="80"/>
      <c r="S702" s="3" t="s">
        <v>30</v>
      </c>
      <c r="T702" s="60">
        <f ca="1"/>
        <v>-0.58900195238183439</v>
      </c>
      <c r="U702" s="60">
        <f ca="1"/>
        <v>7.8879303111393601E-2</v>
      </c>
      <c r="V702" s="60">
        <f ca="1"/>
        <v>0.12126097140346859</v>
      </c>
      <c r="W702" s="60">
        <f ca="1"/>
        <v>-1.3049106735566779E-2</v>
      </c>
      <c r="X702" s="60">
        <f ca="1"/>
        <v>-1.5459384381580152</v>
      </c>
      <c r="Y702" s="52">
        <f ca="1">$B$14 * EXP(($E$3 - $C$14^2/2) * Y$2 + $C$14*SQRT(Y$2)*T702)</f>
        <v>84.223131150602413</v>
      </c>
      <c r="Z702" s="52">
        <f ca="1">Y702 * EXP(($E$3 - $C$14^2/2) * (Z$2-Y$2) + $C$14*SQRT(Z$2-Y$2)*U702)</f>
        <v>86.672217745595148</v>
      </c>
      <c r="AA702" s="52">
        <f ca="1">Z702 * EXP(($E$3 - $C$14^2/2) * (AA$2-Z$2) + $C$14*SQRT(AA$2-Z$2)*V702)</f>
        <v>90.333798588813707</v>
      </c>
      <c r="AB702" s="52">
        <f ca="1">AA702 * EXP(($E$3 - $C$14^2/2) * (AB$2-AA$2) + $C$14*SQRT(AB$2-AA$2)*W702)</f>
        <v>90.431888184994762</v>
      </c>
      <c r="AC702" s="52">
        <f ca="1">AB702 * EXP(($E$3 - $C$14^2/2) * (AC$2-AB$2) + $C$14*SQRT(AC$2-AB$2)*X702)</f>
        <v>57.157774581498856</v>
      </c>
      <c r="AD702" s="47"/>
      <c r="AE702" s="3" t="s">
        <v>68</v>
      </c>
      <c r="AF702" s="52" t="b">
        <f ca="1">AND(AF699&gt;$B$3, NOT(OR($AF701:AF701)))</f>
        <v>1</v>
      </c>
      <c r="AG702" s="52" t="b">
        <f ca="1">AND(AG699&gt;$B$3, NOT(OR($AF701:AG701)))</f>
        <v>1</v>
      </c>
      <c r="AH702" s="52" t="b">
        <f ca="1">AND(AH699&gt;$B$3, NOT(OR($AF701:AH701)))</f>
        <v>1</v>
      </c>
      <c r="AI702" s="52" t="b">
        <f ca="1">AND(AI699&gt;$B$3, NOT(OR($AF701:AI701)))</f>
        <v>1</v>
      </c>
      <c r="AJ702" s="52" t="b">
        <f ca="1">AND(AJ699&gt;$B$3, NOT(OR($AF701:AJ701)))</f>
        <v>0</v>
      </c>
      <c r="AK702" s="74"/>
      <c r="AL702" s="70"/>
    </row>
    <row r="703" spans="7:38" ht="14.55" customHeight="1" x14ac:dyDescent="0.3">
      <c r="G703" s="3">
        <v>701</v>
      </c>
      <c r="H703" s="58">
        <v>-0.34468300314404599</v>
      </c>
      <c r="I703" s="58">
        <v>1.596506078979848</v>
      </c>
      <c r="J703" s="58">
        <v>-1.9834257282602086</v>
      </c>
      <c r="K703" s="59">
        <v>-1.3448273821638659</v>
      </c>
      <c r="L703" s="60">
        <f t="array" ref="L703:O703">TRANSPOSE(MMULT(Option!$B$25:$E$28, TRANSPOSE(H703:K703)))</f>
        <v>-0.34468300314404599</v>
      </c>
      <c r="M703" s="60">
        <v>1.3253487896188414</v>
      </c>
      <c r="N703" s="60">
        <v>-1.4618725569003372</v>
      </c>
      <c r="O703" s="60">
        <v>-1.2585762046758244</v>
      </c>
      <c r="P703" s="56" t="str">
        <f t="shared" si="809"/>
        <v>141/1</v>
      </c>
      <c r="R703" s="80">
        <v>176</v>
      </c>
      <c r="S703" s="3" t="s">
        <v>28</v>
      </c>
      <c r="T703" s="60">
        <f t="array" aca="1" ref="T703:T706" ca="1">TRANSPOSE(OFFSET($L$3, MATCH($R703 &amp; "/" &amp; T$2, $P$3:$P$5002, 0) - 1, 0, 1, $E$1))</f>
        <v>-2.6126576634224223</v>
      </c>
      <c r="U703" s="60">
        <f t="array" aca="1" ref="U703:U706" ca="1">TRANSPOSE(OFFSET($L$3, MATCH($R703 &amp; "/" &amp; U$2, $P$3:$P$5002, 0) - 1, 0, 1, $E$1))</f>
        <v>-1.3178738890698762</v>
      </c>
      <c r="V703" s="60">
        <f t="array" aca="1" ref="V703:V706" ca="1">TRANSPOSE(OFFSET($L$3, MATCH($R703 &amp; "/" &amp; V$2, $P$3:$P$5002, 0) - 1, 0, 1, $E$1))</f>
        <v>0.40628804618262421</v>
      </c>
      <c r="W703" s="60">
        <f t="array" aca="1" ref="W703:W706" ca="1">TRANSPOSE(OFFSET($L$3, MATCH($R703 &amp; "/" &amp; W$2, $P$3:$P$5002, 0) - 1, 0, 1, $E$1))</f>
        <v>-0.54120981412635549</v>
      </c>
      <c r="X703" s="60">
        <f t="array" aca="1" ref="X703:X706" ca="1">TRANSPOSE(OFFSET($L$3, MATCH($R703 &amp; "/" &amp; X$2, $P$3:$P$5002, 0) - 1, 0, 1, $E$1))</f>
        <v>0.419996707835815</v>
      </c>
      <c r="Y703" s="52">
        <f ca="1">$B$11 * EXP(($E$3 - $C$11^2/2) * Y$2 + $C$11*SQRT(Y$2)*T703)</f>
        <v>45.89576683339002</v>
      </c>
      <c r="Z703" s="52">
        <f ca="1">Y703 * EXP(($E$3 - $C$11^2/2) * (Z$2-Y$2) + $C$11*SQRT(Z$2-Y$2)*U703)</f>
        <v>31.062792497791293</v>
      </c>
      <c r="AA703" s="52">
        <f ca="1">Z703 * EXP(($E$3 - $C$11^2/2) * (AA$2-Z$2) + $C$11*SQRT(AA$2-Z$2)*V703)</f>
        <v>35.26521735420674</v>
      </c>
      <c r="AB703" s="52">
        <f ca="1">AA703 * EXP(($E$3 - $C$11^2/2) * (AB$2-AA$2) + $C$11*SQRT(AB$2-AA$2)*W703)</f>
        <v>30.130386772707578</v>
      </c>
      <c r="AC703" s="52">
        <f ca="1">AB703 * EXP(($E$3 - $C$11^2/2) * (AC$2-AB$2) + $C$11*SQRT(AC$2-AB$2)*X703)</f>
        <v>34.347636235921492</v>
      </c>
      <c r="AD703" s="47"/>
      <c r="AE703" s="3" t="s">
        <v>69</v>
      </c>
      <c r="AF703" s="20" cm="1">
        <f t="array" aca="1" ref="AF703" ca="1">MIN(Y703:Y706 / $D$11:$D$14)</f>
        <v>0.45895766833390023</v>
      </c>
      <c r="AG703" s="20" cm="1">
        <f t="array" aca="1" ref="AG703" ca="1">MIN(Z703:Z706 / $D$11:$D$14)</f>
        <v>0.31062792497791292</v>
      </c>
      <c r="AH703" s="20" cm="1">
        <f t="array" aca="1" ref="AH703" ca="1">MIN(AA703:AA706 / $D$11:$D$14)</f>
        <v>0.31019974720706772</v>
      </c>
      <c r="AI703" s="20" cm="1">
        <f t="array" aca="1" ref="AI703" ca="1">MIN(AB703:AB706 / $D$11:$D$14)</f>
        <v>0.30130386772707579</v>
      </c>
      <c r="AJ703" s="20" cm="1">
        <f t="array" aca="1" ref="AJ703" ca="1">MIN(AC703:AC706 / $D$11:$D$14)</f>
        <v>0.34347636235921492</v>
      </c>
      <c r="AK703" s="72">
        <f t="array" aca="1" ref="AK703" ca="1">SUMPRODUCT(AF704:AJ704, EXP(-$E$3*$AF$2:$AJ$2))</f>
        <v>77880.078307140488</v>
      </c>
      <c r="AL703" s="70">
        <f ca="1">MAX(AC704 - $D$11, 0) * EXP(-$E$2*$E$3)</f>
        <v>14.646529976515641</v>
      </c>
    </row>
    <row r="704" spans="7:38" ht="14.55" customHeight="1" x14ac:dyDescent="0.3">
      <c r="G704" s="3">
        <v>702</v>
      </c>
      <c r="H704" s="58">
        <v>0.13810463842769144</v>
      </c>
      <c r="I704" s="58">
        <v>0.24904534854965651</v>
      </c>
      <c r="J704" s="58">
        <v>-0.43308270587900188</v>
      </c>
      <c r="K704" s="59">
        <v>-2.2023040676901018</v>
      </c>
      <c r="L704" s="60">
        <f t="array" ref="L704:O704">TRANSPOSE(MMULT(Option!$B$25:$E$28, TRANSPOSE(H704:K704)))</f>
        <v>0.13810463842769144</v>
      </c>
      <c r="M704" s="60">
        <v>0.28349568761216892</v>
      </c>
      <c r="N704" s="60">
        <v>-0.25992366382267085</v>
      </c>
      <c r="O704" s="60">
        <v>-1.8500123834019329</v>
      </c>
      <c r="P704" s="56" t="str">
        <f t="shared" si="809"/>
        <v>141/2</v>
      </c>
      <c r="R704" s="80"/>
      <c r="S704" s="3" t="s">
        <v>29</v>
      </c>
      <c r="T704" s="60">
        <f ca="1"/>
        <v>-0.14734261907624635</v>
      </c>
      <c r="U704" s="60">
        <f ca="1"/>
        <v>-0.49661090685548887</v>
      </c>
      <c r="V704" s="60">
        <f ca="1"/>
        <v>0.16898888976372015</v>
      </c>
      <c r="W704" s="60">
        <f ca="1"/>
        <v>-0.36753684858808239</v>
      </c>
      <c r="X704" s="60">
        <f ca="1"/>
        <v>1.3335883990411566</v>
      </c>
      <c r="Y704" s="52">
        <f ca="1">$B$12 * EXP(($E$3 - $C$12^2/2) * Y$2 + $C$12*SQRT(Y$2)*T704)</f>
        <v>96.155569960683152</v>
      </c>
      <c r="Z704" s="52">
        <f ca="1">Y704 * EXP(($E$3 - $C$12^2/2) * (Z$2-Y$2) + $C$12*SQRT(Z$2-Y$2)*U704)</f>
        <v>83.261322715645989</v>
      </c>
      <c r="AA704" s="52">
        <f ca="1">Z704 * EXP(($E$3 - $C$12^2/2) * (AA$2-Z$2) + $C$12*SQRT(AA$2-Z$2)*V704)</f>
        <v>88.030275504829817</v>
      </c>
      <c r="AB704" s="52">
        <f ca="1">AA704 * EXP(($E$3 - $C$12^2/2) * (AB$2-AA$2) + $C$12*SQRT(AB$2-AA$2)*W704)</f>
        <v>79.235128373995877</v>
      </c>
      <c r="AC704" s="52">
        <f ca="1">AB704 * EXP(($E$3 - $C$12^2/2) * (AC$2-AB$2) + $C$12*SQRT(AC$2-AB$2)*X704)</f>
        <v>118.80651675612499</v>
      </c>
      <c r="AD704" s="47"/>
      <c r="AE704" s="3" t="s">
        <v>47</v>
      </c>
      <c r="AF704" s="64">
        <f t="shared" ref="AF704" ca="1" si="885">($B$5*AF706 + (1 + $B$6)*AF705)*$B$2</f>
        <v>0</v>
      </c>
      <c r="AG704" s="64">
        <f t="shared" ref="AG704" ca="1" si="886">($B$5*AG706 + (1 + $B$6)*AG705)*$B$2</f>
        <v>0</v>
      </c>
      <c r="AH704" s="64">
        <f t="shared" ref="AH704" ca="1" si="887">($B$5*AH706 + (1 + $B$6)*AH705)*$B$2</f>
        <v>0</v>
      </c>
      <c r="AI704" s="64">
        <f t="shared" ref="AI704" ca="1" si="888">($B$5*AI706 + (1 + $B$6)*AI705)*$B$2</f>
        <v>0</v>
      </c>
      <c r="AJ704" s="64" cm="1">
        <f t="array" aca="1" ref="AJ704" ca="1">($B$5*AJ706 + (1 + $B$6)*AJ705 + AND(NOT(AF705:AJ705)))*$B$2</f>
        <v>100000</v>
      </c>
      <c r="AK704" s="73"/>
      <c r="AL704" s="70"/>
    </row>
    <row r="705" spans="7:38" ht="14.55" customHeight="1" x14ac:dyDescent="0.3">
      <c r="G705" s="3">
        <v>703</v>
      </c>
      <c r="H705" s="58">
        <v>-0.84940113166332076</v>
      </c>
      <c r="I705" s="58">
        <v>-0.2361979853206698</v>
      </c>
      <c r="J705" s="58">
        <v>1.2609014668182312</v>
      </c>
      <c r="K705" s="59">
        <v>0.35960430782160657</v>
      </c>
      <c r="L705" s="60">
        <f t="array" ref="L705:O705">TRANSPOSE(MMULT(Option!$B$25:$E$28, TRANSPOSE(H705:K705)))</f>
        <v>-0.84940113166332076</v>
      </c>
      <c r="M705" s="60">
        <v>-0.55623948201093587</v>
      </c>
      <c r="N705" s="60">
        <v>0.70585084619701133</v>
      </c>
      <c r="O705" s="60">
        <v>0.15243789413339595</v>
      </c>
      <c r="P705" s="56" t="str">
        <f t="shared" si="809"/>
        <v>141/3</v>
      </c>
      <c r="R705" s="80"/>
      <c r="S705" s="3" t="s">
        <v>31</v>
      </c>
      <c r="T705" s="60">
        <f ca="1"/>
        <v>-0.62273349498152775</v>
      </c>
      <c r="U705" s="60">
        <f ca="1"/>
        <v>-2.0207224255984735</v>
      </c>
      <c r="V705" s="60">
        <f ca="1"/>
        <v>0.20906742888222832</v>
      </c>
      <c r="W705" s="60">
        <f ca="1"/>
        <v>1.3226801228990452</v>
      </c>
      <c r="X705" s="60">
        <f ca="1"/>
        <v>0.39579921277085994</v>
      </c>
      <c r="Y705" s="52">
        <f ca="1">$B$13 * EXP(($E$3 - $C$13^2/2) * Y$2 + $C$13*SQRT(Y$2)*T705)</f>
        <v>83.375136172984057</v>
      </c>
      <c r="Z705" s="52">
        <f ca="1">Y705 * EXP(($E$3 - $C$13^2/2) * (Z$2-Y$2) + $C$13*SQRT(Z$2-Y$2)*U705)</f>
        <v>45.701604642637569</v>
      </c>
      <c r="AA705" s="52">
        <f ca="1">Z705 * EXP(($E$3 - $C$13^2/2) * (AA$2-Z$2) + $C$13*SQRT(AA$2-Z$2)*V705)</f>
        <v>48.903728375826546</v>
      </c>
      <c r="AB705" s="52">
        <f ca="1">AA705 * EXP(($E$3 - $C$13^2/2) * (AB$2-AA$2) + $C$13*SQRT(AB$2-AA$2)*W705)</f>
        <v>73.087523522973328</v>
      </c>
      <c r="AC705" s="52">
        <f ca="1">AB705 * EXP(($E$3 - $C$13^2/2) * (AC$2-AB$2) + $C$13*SQRT(AC$2-AB$2)*X705)</f>
        <v>82.714708440126842</v>
      </c>
      <c r="AD705" s="47"/>
      <c r="AE705" s="3" t="s">
        <v>46</v>
      </c>
      <c r="AF705" s="52" t="b">
        <f t="shared" ref="AF705" ca="1" si="889">AF703 &gt;= $B$4</f>
        <v>0</v>
      </c>
      <c r="AG705" s="52" t="b">
        <f t="array" aca="1" ref="AG705" ca="1">AND(AG703 &gt;= $B$4, NOT(OR($AF705:AF705)))</f>
        <v>0</v>
      </c>
      <c r="AH705" s="52" t="b">
        <f t="array" aca="1" ref="AH705" ca="1">AND(AH703 &gt;= $B$4, NOT(OR($AF705:AG705)))</f>
        <v>0</v>
      </c>
      <c r="AI705" s="52" t="b">
        <f t="array" aca="1" ref="AI705" ca="1">AND(AI703 &gt;= $B$4, NOT(OR($AF705:AH705)))</f>
        <v>0</v>
      </c>
      <c r="AJ705" s="52" t="b">
        <f t="array" aca="1" ref="AJ705" ca="1">AND(AJ703 &gt;= $B$4, NOT(OR($AF705:AI705)))</f>
        <v>0</v>
      </c>
      <c r="AK705" s="73"/>
      <c r="AL705" s="70"/>
    </row>
    <row r="706" spans="7:38" ht="14.55" customHeight="1" x14ac:dyDescent="0.3">
      <c r="G706" s="3">
        <v>704</v>
      </c>
      <c r="H706" s="58">
        <v>-1.1619816331739852</v>
      </c>
      <c r="I706" s="58">
        <v>-1.5495248451187926</v>
      </c>
      <c r="J706" s="58">
        <v>0.16269957069948376</v>
      </c>
      <c r="K706" s="59">
        <v>1.2428931623637143</v>
      </c>
      <c r="L706" s="60">
        <f t="array" ref="L706:O706">TRANSPOSE(MMULT(Option!$B$25:$E$28, TRANSPOSE(H706:K706)))</f>
        <v>-1.1619816331739852</v>
      </c>
      <c r="M706" s="60">
        <v>-1.8849556320639123</v>
      </c>
      <c r="N706" s="60">
        <v>-0.72765283373079581</v>
      </c>
      <c r="O706" s="60">
        <v>0.22555231629548</v>
      </c>
      <c r="P706" s="56" t="str">
        <f t="shared" si="809"/>
        <v>141/4</v>
      </c>
      <c r="R706" s="80"/>
      <c r="S706" s="3" t="s">
        <v>30</v>
      </c>
      <c r="T706" s="60">
        <f ca="1"/>
        <v>-1.9377229518758838</v>
      </c>
      <c r="U706" s="60">
        <f ca="1"/>
        <v>-1.4718302068509952</v>
      </c>
      <c r="V706" s="60">
        <f ca="1"/>
        <v>-0.54224298519091385</v>
      </c>
      <c r="W706" s="60">
        <f ca="1"/>
        <v>0.12913545848529195</v>
      </c>
      <c r="X706" s="60">
        <f ca="1"/>
        <v>1.5723998155421881</v>
      </c>
      <c r="Y706" s="52">
        <f ca="1">$B$14 * EXP(($E$3 - $C$14^2/2) * Y$2 + $C$14*SQRT(Y$2)*T706)</f>
        <v>56.196433859291815</v>
      </c>
      <c r="Z706" s="52">
        <f ca="1">Y706 * EXP(($E$3 - $C$14^2/2) * (Z$2-Y$2) + $C$14*SQRT(Z$2-Y$2)*U706)</f>
        <v>36.317664141130095</v>
      </c>
      <c r="AA706" s="52">
        <f ca="1">Z706 * EXP(($E$3 - $C$14^2/2) * (AA$2-Z$2) + $C$14*SQRT(AA$2-Z$2)*V706)</f>
        <v>31.019974720706774</v>
      </c>
      <c r="AB706" s="52">
        <f ca="1">AA706 * EXP(($E$3 - $C$14^2/2) * (AB$2-AA$2) + $C$14*SQRT(AB$2-AA$2)*W706)</f>
        <v>32.406920003829129</v>
      </c>
      <c r="AC706" s="52">
        <f ca="1">AB706 * EXP(($E$3 - $C$14^2/2) * (AC$2-AB$2) + $C$14*SQRT(AC$2-AB$2)*X706)</f>
        <v>52.200492255232533</v>
      </c>
      <c r="AD706" s="47"/>
      <c r="AE706" s="3" t="s">
        <v>68</v>
      </c>
      <c r="AF706" s="52" t="b">
        <f ca="1">AND(AF703&gt;$B$3, NOT(OR($AF705:AF705)))</f>
        <v>0</v>
      </c>
      <c r="AG706" s="52" t="b">
        <f ca="1">AND(AG703&gt;$B$3, NOT(OR($AF705:AG705)))</f>
        <v>0</v>
      </c>
      <c r="AH706" s="52" t="b">
        <f ca="1">AND(AH703&gt;$B$3, NOT(OR($AF705:AH705)))</f>
        <v>0</v>
      </c>
      <c r="AI706" s="52" t="b">
        <f ca="1">AND(AI703&gt;$B$3, NOT(OR($AF705:AI705)))</f>
        <v>0</v>
      </c>
      <c r="AJ706" s="52" t="b">
        <f ca="1">AND(AJ703&gt;$B$3, NOT(OR($AF705:AJ705)))</f>
        <v>0</v>
      </c>
      <c r="AK706" s="74"/>
      <c r="AL706" s="70"/>
    </row>
    <row r="707" spans="7:38" ht="14.55" customHeight="1" x14ac:dyDescent="0.3">
      <c r="G707" s="3">
        <v>705</v>
      </c>
      <c r="H707" s="58">
        <v>-0.69790987280009231</v>
      </c>
      <c r="I707" s="58">
        <v>-0.37299712569256444</v>
      </c>
      <c r="J707" s="58">
        <v>0.53563086393554471</v>
      </c>
      <c r="K707" s="59">
        <v>0.32228514656214857</v>
      </c>
      <c r="L707" s="60">
        <f t="array" ref="L707:O707">TRANSPOSE(MMULT(Option!$B$25:$E$28, TRANSPOSE(H707:K707)))</f>
        <v>-0.69790987280009231</v>
      </c>
      <c r="M707" s="60">
        <v>-0.62102146161746385</v>
      </c>
      <c r="N707" s="60">
        <v>9.3612455150063778E-2</v>
      </c>
      <c r="O707" s="60">
        <v>3.6954266676667569E-3</v>
      </c>
      <c r="P707" s="56" t="str">
        <f t="shared" si="809"/>
        <v>141/5</v>
      </c>
      <c r="R707" s="80">
        <v>177</v>
      </c>
      <c r="S707" s="3" t="s">
        <v>28</v>
      </c>
      <c r="T707" s="60">
        <f t="array" aca="1" ref="T707:T710" ca="1">TRANSPOSE(OFFSET($L$3, MATCH($R707 &amp; "/" &amp; T$2, $P$3:$P$5002, 0) - 1, 0, 1, $E$1))</f>
        <v>-0.94454308303168943</v>
      </c>
      <c r="U707" s="60">
        <f t="array" aca="1" ref="U707:U710" ca="1">TRANSPOSE(OFFSET($L$3, MATCH($R707 &amp; "/" &amp; U$2, $P$3:$P$5002, 0) - 1, 0, 1, $E$1))</f>
        <v>-1.2453776077791976</v>
      </c>
      <c r="V707" s="60">
        <f t="array" aca="1" ref="V707:V710" ca="1">TRANSPOSE(OFFSET($L$3, MATCH($R707 &amp; "/" &amp; V$2, $P$3:$P$5002, 0) - 1, 0, 1, $E$1))</f>
        <v>-0.24105482928058244</v>
      </c>
      <c r="W707" s="60">
        <f t="array" aca="1" ref="W707:W710" ca="1">TRANSPOSE(OFFSET($L$3, MATCH($R707 &amp; "/" &amp; W$2, $P$3:$P$5002, 0) - 1, 0, 1, $E$1))</f>
        <v>0.9616442612780175</v>
      </c>
      <c r="X707" s="60">
        <f t="array" aca="1" ref="X707:X710" ca="1">TRANSPOSE(OFFSET($L$3, MATCH($R707 &amp; "/" &amp; X$2, $P$3:$P$5002, 0) - 1, 0, 1, $E$1))</f>
        <v>-0.99704153875724455</v>
      </c>
      <c r="Y707" s="52">
        <f ca="1">$B$11 * EXP(($E$3 - $C$11^2/2) * Y$2 + $C$11*SQRT(Y$2)*T707)</f>
        <v>75.702202950136709</v>
      </c>
      <c r="Z707" s="52">
        <f ca="1">Y707 * EXP(($E$3 - $C$11^2/2) * (Z$2-Y$2) + $C$11*SQRT(Z$2-Y$2)*U707)</f>
        <v>52.362672402331739</v>
      </c>
      <c r="AA707" s="52">
        <f ca="1">Z707 * EXP(($E$3 - $C$11^2/2) * (AA$2-Z$2) + $C$11*SQRT(AA$2-Z$2)*V707)</f>
        <v>48.953826129698299</v>
      </c>
      <c r="AB707" s="52">
        <f ca="1">AA707 * EXP(($E$3 - $C$11^2/2) * (AB$2-AA$2) + $C$11*SQRT(AB$2-AA$2)*W707)</f>
        <v>65.65218011482618</v>
      </c>
      <c r="AC707" s="52">
        <f ca="1">AB707 * EXP(($E$3 - $C$11^2/2) * (AC$2-AB$2) + $C$11*SQRT(AC$2-AB$2)*X707)</f>
        <v>48.923524123055955</v>
      </c>
      <c r="AD707" s="47"/>
      <c r="AE707" s="3" t="s">
        <v>69</v>
      </c>
      <c r="AF707" s="20" cm="1">
        <f t="array" aca="1" ref="AF707" ca="1">MIN(Y707:Y710 / $D$11:$D$14)</f>
        <v>0.67129485356316243</v>
      </c>
      <c r="AG707" s="20" cm="1">
        <f t="array" aca="1" ref="AG707" ca="1">MIN(Z707:Z710 / $D$11:$D$14)</f>
        <v>0.52362672402331745</v>
      </c>
      <c r="AH707" s="20" cm="1">
        <f t="array" aca="1" ref="AH707" ca="1">MIN(AA707:AA710 / $D$11:$D$14)</f>
        <v>0.48953826129698297</v>
      </c>
      <c r="AI707" s="20" cm="1">
        <f t="array" aca="1" ref="AI707" ca="1">MIN(AB707:AB710 / $D$11:$D$14)</f>
        <v>0.65652180114826175</v>
      </c>
      <c r="AJ707" s="20" cm="1">
        <f t="array" aca="1" ref="AJ707" ca="1">MIN(AC707:AC710 / $D$11:$D$14)</f>
        <v>0.48923524123055956</v>
      </c>
      <c r="AK707" s="72">
        <f t="array" aca="1" ref="AK707" ca="1">SUMPRODUCT(AF708:AJ708, EXP(-$E$3*$AF$2:$AJ$2))</f>
        <v>77880.078307140488</v>
      </c>
      <c r="AL707" s="70">
        <f ca="1">MAX(AC708 - $D$11, 0) * EXP(-$E$2*$E$3)</f>
        <v>25.27423965543926</v>
      </c>
    </row>
    <row r="708" spans="7:38" ht="14.55" customHeight="1" x14ac:dyDescent="0.3">
      <c r="G708" s="3">
        <v>706</v>
      </c>
      <c r="H708" s="58">
        <v>-1.4834059542770222</v>
      </c>
      <c r="I708" s="58">
        <v>1.2401748562999828</v>
      </c>
      <c r="J708" s="58">
        <v>-2.0113127882523321</v>
      </c>
      <c r="K708" s="59">
        <v>-2.0556257523069763</v>
      </c>
      <c r="L708" s="60">
        <f t="array" ref="L708:O708">TRANSPOSE(MMULT(Option!$B$25:$E$28, TRANSPOSE(H708:K708)))</f>
        <v>-1.4834059542770222</v>
      </c>
      <c r="M708" s="60">
        <v>0.54327664908432172</v>
      </c>
      <c r="N708" s="60">
        <v>-2.0351646400121917</v>
      </c>
      <c r="O708" s="60">
        <v>-2.4215091578061925</v>
      </c>
      <c r="P708" s="56" t="str">
        <f t="shared" ref="P708:P771" si="890">(QUOTIENT(G708 - 1, $E$2) + 1) &amp; "/" &amp; MOD(G708 -1, $E$2) + 1</f>
        <v>142/1</v>
      </c>
      <c r="R708" s="80"/>
      <c r="S708" s="3" t="s">
        <v>29</v>
      </c>
      <c r="T708" s="60">
        <f ca="1"/>
        <v>-1.3451560481359186</v>
      </c>
      <c r="U708" s="60">
        <f ca="1"/>
        <v>-3.8299014558089317E-2</v>
      </c>
      <c r="V708" s="60">
        <f ca="1"/>
        <v>2.1059150029020874</v>
      </c>
      <c r="W708" s="60">
        <f ca="1"/>
        <v>2.0012656657943428</v>
      </c>
      <c r="X708" s="60">
        <f ca="1"/>
        <v>-1.8702058938117949</v>
      </c>
      <c r="Y708" s="52">
        <f ca="1">$B$12 * EXP(($E$3 - $C$12^2/2) * Y$2 + $C$12*SQRT(Y$2)*T708)</f>
        <v>67.129485356316238</v>
      </c>
      <c r="Z708" s="52">
        <f ca="1">Y708 * EXP(($E$3 - $C$12^2/2) * (Z$2-Y$2) + $C$12*SQRT(Z$2-Y$2)*U708)</f>
        <v>66.695245410498586</v>
      </c>
      <c r="AA708" s="52">
        <f ca="1">Z708 * EXP(($E$3 - $C$12^2/2) * (AA$2-Z$2) + $C$12*SQRT(AA$2-Z$2)*V708)</f>
        <v>126.07893361242431</v>
      </c>
      <c r="AB708" s="52">
        <f ca="1">AA708 * EXP(($E$3 - $C$12^2/2) * (AB$2-AA$2) + $C$12*SQRT(AB$2-AA$2)*W708)</f>
        <v>230.97000827582855</v>
      </c>
      <c r="AC708" s="52">
        <f ca="1">AB708 * EXP(($E$3 - $C$12^2/2) * (AC$2-AB$2) + $C$12*SQRT(AC$2-AB$2)*X708)</f>
        <v>132.45276610504123</v>
      </c>
      <c r="AD708" s="47"/>
      <c r="AE708" s="3" t="s">
        <v>47</v>
      </c>
      <c r="AF708" s="64">
        <f t="shared" ref="AF708" ca="1" si="891">($B$5*AF710 + (1 + $B$6)*AF709)*$B$2</f>
        <v>0</v>
      </c>
      <c r="AG708" s="64">
        <f t="shared" ref="AG708" ca="1" si="892">($B$5*AG710 + (1 + $B$6)*AG709)*$B$2</f>
        <v>0</v>
      </c>
      <c r="AH708" s="64">
        <f t="shared" ref="AH708" ca="1" si="893">($B$5*AH710 + (1 + $B$6)*AH709)*$B$2</f>
        <v>0</v>
      </c>
      <c r="AI708" s="64">
        <f t="shared" ref="AI708" ca="1" si="894">($B$5*AI710 + (1 + $B$6)*AI709)*$B$2</f>
        <v>0</v>
      </c>
      <c r="AJ708" s="64" cm="1">
        <f t="array" aca="1" ref="AJ708" ca="1">($B$5*AJ710 + (1 + $B$6)*AJ709 + AND(NOT(AF709:AJ709)))*$B$2</f>
        <v>100000</v>
      </c>
      <c r="AK708" s="73"/>
      <c r="AL708" s="70"/>
    </row>
    <row r="709" spans="7:38" ht="14.55" customHeight="1" x14ac:dyDescent="0.3">
      <c r="G709" s="3">
        <v>707</v>
      </c>
      <c r="H709" s="58">
        <v>-1.7289802135975056</v>
      </c>
      <c r="I709" s="58">
        <v>1.0798024621577338</v>
      </c>
      <c r="J709" s="58">
        <v>1.2748222326728086E-2</v>
      </c>
      <c r="K709" s="59">
        <v>2.3349463813346953</v>
      </c>
      <c r="L709" s="60">
        <f t="array" ref="L709:O709">TRANSPOSE(MMULT(Option!$B$25:$E$28, TRANSPOSE(H709:K709)))</f>
        <v>-1.7289802135975056</v>
      </c>
      <c r="M709" s="60">
        <v>0.29806321824849846</v>
      </c>
      <c r="N709" s="60">
        <v>-0.39763653525381726</v>
      </c>
      <c r="O709" s="60">
        <v>1.5931833927742618</v>
      </c>
      <c r="P709" s="56" t="str">
        <f t="shared" si="890"/>
        <v>142/2</v>
      </c>
      <c r="R709" s="80"/>
      <c r="S709" s="3" t="s">
        <v>31</v>
      </c>
      <c r="T709" s="60">
        <f ca="1"/>
        <v>-0.20676543308839701</v>
      </c>
      <c r="U709" s="60">
        <f ca="1"/>
        <v>-1.3277454780816649</v>
      </c>
      <c r="V709" s="60">
        <f ca="1"/>
        <v>0.46840803035790674</v>
      </c>
      <c r="W709" s="60">
        <f ca="1"/>
        <v>0.50017745214685072</v>
      </c>
      <c r="X709" s="60">
        <f ca="1"/>
        <v>-1.1902389805556084</v>
      </c>
      <c r="Y709" s="52">
        <f ca="1">$B$13 * EXP(($E$3 - $C$13^2/2) * Y$2 + $C$13*SQRT(Y$2)*T709)</f>
        <v>94.456608152829844</v>
      </c>
      <c r="Z709" s="52">
        <f ca="1">Y709 * EXP(($E$3 - $C$13^2/2) * (Z$2-Y$2) + $C$13*SQRT(Z$2-Y$2)*U709)</f>
        <v>63.740293437191461</v>
      </c>
      <c r="AA709" s="52">
        <f ca="1">Z709 * EXP(($E$3 - $C$13^2/2) * (AA$2-Z$2) + $C$13*SQRT(AA$2-Z$2)*V709)</f>
        <v>73.724805885508445</v>
      </c>
      <c r="AB709" s="52">
        <f ca="1">AA709 * EXP(($E$3 - $C$13^2/2) * (AB$2-AA$2) + $C$13*SQRT(AB$2-AA$2)*W709)</f>
        <v>86.089939454528732</v>
      </c>
      <c r="AC709" s="52">
        <f ca="1">AB709 * EXP(($E$3 - $C$13^2/2) * (AC$2-AB$2) + $C$13*SQRT(AC$2-AB$2)*X709)</f>
        <v>60.541002528194674</v>
      </c>
      <c r="AD709" s="47"/>
      <c r="AE709" s="3" t="s">
        <v>46</v>
      </c>
      <c r="AF709" s="52" t="b">
        <f t="shared" ref="AF709" ca="1" si="895">AF707 &gt;= $B$4</f>
        <v>0</v>
      </c>
      <c r="AG709" s="52" t="b">
        <f t="array" aca="1" ref="AG709" ca="1">AND(AG707 &gt;= $B$4, NOT(OR($AF709:AF709)))</f>
        <v>0</v>
      </c>
      <c r="AH709" s="52" t="b">
        <f t="array" aca="1" ref="AH709" ca="1">AND(AH707 &gt;= $B$4, NOT(OR($AF709:AG709)))</f>
        <v>0</v>
      </c>
      <c r="AI709" s="52" t="b">
        <f t="array" aca="1" ref="AI709" ca="1">AND(AI707 &gt;= $B$4, NOT(OR($AF709:AH709)))</f>
        <v>0</v>
      </c>
      <c r="AJ709" s="52" t="b">
        <f t="array" aca="1" ref="AJ709" ca="1">AND(AJ707 &gt;= $B$4, NOT(OR($AF709:AI709)))</f>
        <v>0</v>
      </c>
      <c r="AK709" s="73"/>
      <c r="AL709" s="70"/>
    </row>
    <row r="710" spans="7:38" ht="14.55" customHeight="1" x14ac:dyDescent="0.3">
      <c r="G710" s="3">
        <v>708</v>
      </c>
      <c r="H710" s="58">
        <v>-0.69944294621487291</v>
      </c>
      <c r="I710" s="58">
        <v>-0.75390386360302564</v>
      </c>
      <c r="J710" s="58">
        <v>1.1016725761008557</v>
      </c>
      <c r="K710" s="59">
        <v>0.97850703974777664</v>
      </c>
      <c r="L710" s="60">
        <f t="array" ref="L710:O710">TRANSPOSE(MMULT(Option!$B$25:$E$28, TRANSPOSE(H710:K710)))</f>
        <v>-0.69944294621487291</v>
      </c>
      <c r="M710" s="60">
        <v>-0.97074148282205475</v>
      </c>
      <c r="N710" s="60">
        <v>0.49041456149059326</v>
      </c>
      <c r="O710" s="60">
        <v>0.57577228535112435</v>
      </c>
      <c r="P710" s="56" t="str">
        <f t="shared" si="890"/>
        <v>142/3</v>
      </c>
      <c r="R710" s="80"/>
      <c r="S710" s="3" t="s">
        <v>30</v>
      </c>
      <c r="T710" s="60">
        <f ca="1"/>
        <v>-0.76678121901590313</v>
      </c>
      <c r="U710" s="60">
        <f ca="1"/>
        <v>-7.9761730512557083E-2</v>
      </c>
      <c r="V710" s="60">
        <f ca="1"/>
        <v>0.65841470535120861</v>
      </c>
      <c r="W710" s="60">
        <f ca="1"/>
        <v>0.88508303878325612</v>
      </c>
      <c r="X710" s="60">
        <f ca="1"/>
        <v>-1.6144997817188469</v>
      </c>
      <c r="Y710" s="52">
        <f ca="1">$B$14 * EXP(($E$3 - $C$14^2/2) * Y$2 + $C$14*SQRT(Y$2)*T710)</f>
        <v>79.848877765826742</v>
      </c>
      <c r="Z710" s="52">
        <f ca="1">Y710 * EXP(($E$3 - $C$14^2/2) * (Z$2-Y$2) + $C$14*SQRT(Z$2-Y$2)*U710)</f>
        <v>78.351671405688876</v>
      </c>
      <c r="AA710" s="52">
        <f ca="1">Z710 * EXP(($E$3 - $C$14^2/2) * (AA$2-Z$2) + $C$14*SQRT(AA$2-Z$2)*V710)</f>
        <v>95.94083628010091</v>
      </c>
      <c r="AB710" s="52">
        <f ca="1">AA710 * EXP(($E$3 - $C$14^2/2) * (AB$2-AA$2) + $C$14*SQRT(AB$2-AA$2)*W710)</f>
        <v>125.74507263183716</v>
      </c>
      <c r="AC710" s="52">
        <f ca="1">AB710 * EXP(($E$3 - $C$14^2/2) * (AC$2-AB$2) + $C$14*SQRT(AC$2-AB$2)*X710)</f>
        <v>77.859559910980153</v>
      </c>
      <c r="AD710" s="47"/>
      <c r="AE710" s="3" t="s">
        <v>68</v>
      </c>
      <c r="AF710" s="52" t="b">
        <f ca="1">AND(AF707&gt;$B$3, NOT(OR($AF709:AF709)))</f>
        <v>0</v>
      </c>
      <c r="AG710" s="52" t="b">
        <f ca="1">AND(AG707&gt;$B$3, NOT(OR($AF709:AG709)))</f>
        <v>0</v>
      </c>
      <c r="AH710" s="52" t="b">
        <f ca="1">AND(AH707&gt;$B$3, NOT(OR($AF709:AH709)))</f>
        <v>0</v>
      </c>
      <c r="AI710" s="52" t="b">
        <f ca="1">AND(AI707&gt;$B$3, NOT(OR($AF709:AI709)))</f>
        <v>0</v>
      </c>
      <c r="AJ710" s="52" t="b">
        <f ca="1">AND(AJ707&gt;$B$3, NOT(OR($AF709:AJ709)))</f>
        <v>0</v>
      </c>
      <c r="AK710" s="74"/>
      <c r="AL710" s="70"/>
    </row>
    <row r="711" spans="7:38" ht="14.55" customHeight="1" x14ac:dyDescent="0.3">
      <c r="G711" s="3">
        <v>709</v>
      </c>
      <c r="H711" s="58">
        <v>0.88979166533731524</v>
      </c>
      <c r="I711" s="58">
        <v>3.48216854558367E-2</v>
      </c>
      <c r="J711" s="58">
        <v>1.5351798694967023</v>
      </c>
      <c r="K711" s="59">
        <v>-0.39582871699871119</v>
      </c>
      <c r="L711" s="60">
        <f t="array" ref="L711:O711">TRANSPOSE(MMULT(Option!$B$25:$E$28, TRANSPOSE(H711:K711)))</f>
        <v>0.88979166533731524</v>
      </c>
      <c r="M711" s="60">
        <v>0.38783126802038903</v>
      </c>
      <c r="N711" s="60">
        <v>1.7133990557843433</v>
      </c>
      <c r="O711" s="60">
        <v>0.32570409106513964</v>
      </c>
      <c r="P711" s="56" t="str">
        <f t="shared" si="890"/>
        <v>142/4</v>
      </c>
      <c r="R711" s="80">
        <v>178</v>
      </c>
      <c r="S711" s="3" t="s">
        <v>28</v>
      </c>
      <c r="T711" s="60">
        <f t="array" aca="1" ref="T711:T714" ca="1">TRANSPOSE(OFFSET($L$3, MATCH($R711 &amp; "/" &amp; T$2, $P$3:$P$5002, 0) - 1, 0, 1, $E$1))</f>
        <v>-1.182566658299449</v>
      </c>
      <c r="U711" s="60">
        <f t="array" aca="1" ref="U711:U714" ca="1">TRANSPOSE(OFFSET($L$3, MATCH($R711 &amp; "/" &amp; U$2, $P$3:$P$5002, 0) - 1, 0, 1, $E$1))</f>
        <v>-0.31680357411752846</v>
      </c>
      <c r="V711" s="60">
        <f t="array" aca="1" ref="V711:V714" ca="1">TRANSPOSE(OFFSET($L$3, MATCH($R711 &amp; "/" &amp; V$2, $P$3:$P$5002, 0) - 1, 0, 1, $E$1))</f>
        <v>-0.38719417839000247</v>
      </c>
      <c r="W711" s="60">
        <f t="array" aca="1" ref="W711:W714" ca="1">TRANSPOSE(OFFSET($L$3, MATCH($R711 &amp; "/" &amp; W$2, $P$3:$P$5002, 0) - 1, 0, 1, $E$1))</f>
        <v>0.18022367620660512</v>
      </c>
      <c r="X711" s="60">
        <f t="array" aca="1" ref="X711:X714" ca="1">TRANSPOSE(OFFSET($L$3, MATCH($R711 &amp; "/" &amp; X$2, $P$3:$P$5002, 0) - 1, 0, 1, $E$1))</f>
        <v>0.81922939521993932</v>
      </c>
      <c r="Y711" s="52">
        <f ca="1">$B$11 * EXP(($E$3 - $C$11^2/2) * Y$2 + $C$11*SQRT(Y$2)*T711)</f>
        <v>70.485018838906825</v>
      </c>
      <c r="Z711" s="52">
        <f ca="1">Y711 * EXP(($E$3 - $C$11^2/2) * (Z$2-Y$2) + $C$11*SQRT(Z$2-Y$2)*U711)</f>
        <v>64.415811055627742</v>
      </c>
      <c r="AA711" s="52">
        <f ca="1">Z711 * EXP(($E$3 - $C$11^2/2) * (AA$2-Z$2) + $C$11*SQRT(AA$2-Z$2)*V711)</f>
        <v>57.63908304796356</v>
      </c>
      <c r="AB711" s="52">
        <f ca="1">AA711 * EXP(($E$3 - $C$11^2/2) * (AB$2-AA$2) + $C$11*SQRT(AB$2-AA$2)*W711)</f>
        <v>61.146215144619781</v>
      </c>
      <c r="AC711" s="52">
        <f ca="1">AB711 * EXP(($E$3 - $C$11^2/2) * (AC$2-AB$2) + $C$11*SQRT(AC$2-AB$2)*X711)</f>
        <v>78.57368006818912</v>
      </c>
      <c r="AD711" s="47"/>
      <c r="AE711" s="3" t="s">
        <v>69</v>
      </c>
      <c r="AF711" s="20" cm="1">
        <f t="array" aca="1" ref="AF711" ca="1">MIN(Y711:Y714 / $D$11:$D$14)</f>
        <v>0.70485018838906821</v>
      </c>
      <c r="AG711" s="20" cm="1">
        <f t="array" aca="1" ref="AG711" ca="1">MIN(Z711:Z714 / $D$11:$D$14)</f>
        <v>0.64415811055627747</v>
      </c>
      <c r="AH711" s="20" cm="1">
        <f t="array" aca="1" ref="AH711" ca="1">MIN(AA711:AA714 / $D$11:$D$14)</f>
        <v>0.57639083047963557</v>
      </c>
      <c r="AI711" s="20" cm="1">
        <f t="array" aca="1" ref="AI711" ca="1">MIN(AB711:AB714 / $D$11:$D$14)</f>
        <v>0.61146215144619775</v>
      </c>
      <c r="AJ711" s="20" cm="1">
        <f t="array" aca="1" ref="AJ711" ca="1">MIN(AC711:AC714 / $D$11:$D$14)</f>
        <v>0.65786421577464405</v>
      </c>
      <c r="AK711" s="72">
        <f t="array" aca="1" ref="AK711" ca="1">SUMPRODUCT(AF712:AJ712, EXP(-$E$3*$AF$2:$AJ$2))</f>
        <v>77880.078307140488</v>
      </c>
      <c r="AL711" s="70">
        <f ca="1">MAX(AC712 - $D$11, 0) * EXP(-$E$2*$E$3)</f>
        <v>0</v>
      </c>
    </row>
    <row r="712" spans="7:38" ht="14.55" customHeight="1" x14ac:dyDescent="0.3">
      <c r="G712" s="3">
        <v>710</v>
      </c>
      <c r="H712" s="58">
        <v>-0.383394237590375</v>
      </c>
      <c r="I712" s="58">
        <v>-0.51630264327646014</v>
      </c>
      <c r="J712" s="58">
        <v>-5.4254024975255097E-3</v>
      </c>
      <c r="K712" s="59">
        <v>-2.0205044097585696</v>
      </c>
      <c r="L712" s="60">
        <f t="array" ref="L712:O712">TRANSPOSE(MMULT(Option!$B$25:$E$28, TRANSPOSE(H712:K712)))</f>
        <v>-0.383394237590375</v>
      </c>
      <c r="M712" s="60">
        <v>-0.62655688390018227</v>
      </c>
      <c r="N712" s="60">
        <v>-0.29332264890681564</v>
      </c>
      <c r="O712" s="60">
        <v>-2.0198729980594607</v>
      </c>
      <c r="P712" s="56" t="str">
        <f t="shared" si="890"/>
        <v>142/5</v>
      </c>
      <c r="R712" s="80"/>
      <c r="S712" s="3" t="s">
        <v>29</v>
      </c>
      <c r="T712" s="60">
        <f ca="1"/>
        <v>-0.11168152304130663</v>
      </c>
      <c r="U712" s="60">
        <f ca="1"/>
        <v>-0.78190942602517688</v>
      </c>
      <c r="V712" s="60">
        <f ca="1"/>
        <v>-0.48093223286542131</v>
      </c>
      <c r="W712" s="60">
        <f ca="1"/>
        <v>-8.4234348585545044E-2</v>
      </c>
      <c r="X712" s="60">
        <f ca="1"/>
        <v>-2.0431562672112991E-2</v>
      </c>
      <c r="Y712" s="52">
        <f ca="1">$B$12 * EXP(($E$3 - $C$12^2/2) * Y$2 + $C$12*SQRT(Y$2)*T712)</f>
        <v>97.189796247241091</v>
      </c>
      <c r="Z712" s="52">
        <f ca="1">Y712 * EXP(($E$3 - $C$12^2/2) * (Z$2-Y$2) + $C$12*SQRT(Z$2-Y$2)*U712)</f>
        <v>77.25355246080521</v>
      </c>
      <c r="AA712" s="52">
        <f ca="1">Z712 * EXP(($E$3 - $C$12^2/2) * (AA$2-Z$2) + $C$12*SQRT(AA$2-Z$2)*V712)</f>
        <v>67.209407575135813</v>
      </c>
      <c r="AB712" s="52">
        <f ca="1">AA712 * EXP(($E$3 - $C$12^2/2) * (AB$2-AA$2) + $C$12*SQRT(AB$2-AA$2)*W712)</f>
        <v>65.86076726587153</v>
      </c>
      <c r="AC712" s="52">
        <f ca="1">AB712 * EXP(($E$3 - $C$12^2/2) * (AC$2-AB$2) + $C$12*SQRT(AC$2-AB$2)*X712)</f>
        <v>65.786421577464409</v>
      </c>
      <c r="AD712" s="47"/>
      <c r="AE712" s="3" t="s">
        <v>47</v>
      </c>
      <c r="AF712" s="64">
        <f t="shared" ref="AF712" ca="1" si="896">($B$5*AF714 + (1 + $B$6)*AF713)*$B$2</f>
        <v>0</v>
      </c>
      <c r="AG712" s="64">
        <f t="shared" ref="AG712" ca="1" si="897">($B$5*AG714 + (1 + $B$6)*AG713)*$B$2</f>
        <v>0</v>
      </c>
      <c r="AH712" s="64">
        <f t="shared" ref="AH712" ca="1" si="898">($B$5*AH714 + (1 + $B$6)*AH713)*$B$2</f>
        <v>0</v>
      </c>
      <c r="AI712" s="64">
        <f t="shared" ref="AI712" ca="1" si="899">($B$5*AI714 + (1 + $B$6)*AI713)*$B$2</f>
        <v>0</v>
      </c>
      <c r="AJ712" s="64" cm="1">
        <f t="array" aca="1" ref="AJ712" ca="1">($B$5*AJ714 + (1 + $B$6)*AJ713 + AND(NOT(AF713:AJ713)))*$B$2</f>
        <v>100000</v>
      </c>
      <c r="AK712" s="73"/>
      <c r="AL712" s="70"/>
    </row>
    <row r="713" spans="7:38" ht="14.55" customHeight="1" x14ac:dyDescent="0.3">
      <c r="G713" s="3">
        <v>711</v>
      </c>
      <c r="H713" s="58">
        <v>0.90625415001693943</v>
      </c>
      <c r="I713" s="58">
        <v>-0.42050926262950428</v>
      </c>
      <c r="J713" s="58">
        <v>-1.5101032087556943</v>
      </c>
      <c r="K713" s="59">
        <v>-0.98222163816098962</v>
      </c>
      <c r="L713" s="60">
        <f t="array" ref="L713:O713">TRANSPOSE(MMULT(Option!$B$25:$E$28, TRANSPOSE(H713:K713)))</f>
        <v>0.90625415001693943</v>
      </c>
      <c r="M713" s="60">
        <v>-2.2901445279177868E-2</v>
      </c>
      <c r="N713" s="60">
        <v>-1.0739523613581148</v>
      </c>
      <c r="O713" s="60">
        <v>-0.88347983831399235</v>
      </c>
      <c r="P713" s="56" t="str">
        <f t="shared" si="890"/>
        <v>143/1</v>
      </c>
      <c r="R713" s="80"/>
      <c r="S713" s="3" t="s">
        <v>31</v>
      </c>
      <c r="T713" s="60">
        <f ca="1"/>
        <v>0.10413091031559446</v>
      </c>
      <c r="U713" s="60">
        <f ca="1"/>
        <v>0.73878265398463039</v>
      </c>
      <c r="V713" s="60">
        <f ca="1"/>
        <v>-0.43198466080823761</v>
      </c>
      <c r="W713" s="60">
        <f ca="1"/>
        <v>0.65113512188766687</v>
      </c>
      <c r="X713" s="60">
        <f ca="1"/>
        <v>-1.1803665552035048</v>
      </c>
      <c r="Y713" s="52">
        <f ca="1">$B$13 * EXP(($E$3 - $C$13^2/2) * Y$2 + $C$13*SQRT(Y$2)*T713)</f>
        <v>103.69039200209072</v>
      </c>
      <c r="Z713" s="52">
        <f ca="1">Y713 * EXP(($E$3 - $C$13^2/2) * (Z$2-Y$2) + $C$13*SQRT(Z$2-Y$2)*U713)</f>
        <v>130.06629152336833</v>
      </c>
      <c r="AA713" s="52">
        <f ca="1">Z713 * EXP(($E$3 - $C$13^2/2) * (AA$2-Z$2) + $C$13*SQRT(AA$2-Z$2)*V713)</f>
        <v>114.82955024020153</v>
      </c>
      <c r="AB713" s="52">
        <f ca="1">AA713 * EXP(($E$3 - $C$13^2/2) * (AB$2-AA$2) + $C$13*SQRT(AB$2-AA$2)*W713)</f>
        <v>140.30089883392739</v>
      </c>
      <c r="AC713" s="52">
        <f ca="1">AB713 * EXP(($E$3 - $C$13^2/2) * (AC$2-AB$2) + $C$13*SQRT(AC$2-AB$2)*X713)</f>
        <v>98.956407713957674</v>
      </c>
      <c r="AD713" s="47"/>
      <c r="AE713" s="3" t="s">
        <v>46</v>
      </c>
      <c r="AF713" s="52" t="b">
        <f t="shared" ref="AF713" ca="1" si="900">AF711 &gt;= $B$4</f>
        <v>0</v>
      </c>
      <c r="AG713" s="52" t="b">
        <f t="array" aca="1" ref="AG713" ca="1">AND(AG711 &gt;= $B$4, NOT(OR($AF713:AF713)))</f>
        <v>0</v>
      </c>
      <c r="AH713" s="52" t="b">
        <f t="array" aca="1" ref="AH713" ca="1">AND(AH711 &gt;= $B$4, NOT(OR($AF713:AG713)))</f>
        <v>0</v>
      </c>
      <c r="AI713" s="52" t="b">
        <f t="array" aca="1" ref="AI713" ca="1">AND(AI711 &gt;= $B$4, NOT(OR($AF713:AH713)))</f>
        <v>0</v>
      </c>
      <c r="AJ713" s="52" t="b">
        <f t="array" aca="1" ref="AJ713" ca="1">AND(AJ711 &gt;= $B$4, NOT(OR($AF713:AI713)))</f>
        <v>0</v>
      </c>
      <c r="AK713" s="73"/>
      <c r="AL713" s="70"/>
    </row>
    <row r="714" spans="7:38" ht="14.55" customHeight="1" x14ac:dyDescent="0.3">
      <c r="G714" s="3">
        <v>712</v>
      </c>
      <c r="H714" s="58">
        <v>1.623939835453287</v>
      </c>
      <c r="I714" s="58">
        <v>6.9551103302770201E-2</v>
      </c>
      <c r="J714" s="58">
        <v>0.80772789583542137</v>
      </c>
      <c r="K714" s="59">
        <v>-0.64892489590272706</v>
      </c>
      <c r="L714" s="60">
        <f t="array" ref="L714:O714">TRANSPOSE(MMULT(Option!$B$25:$E$28, TRANSPOSE(H714:K714)))</f>
        <v>1.623939835453287</v>
      </c>
      <c r="M714" s="60">
        <v>0.7133205732918424</v>
      </c>
      <c r="N714" s="60">
        <v>1.3772242294344119</v>
      </c>
      <c r="O714" s="60">
        <v>0.26973494977612567</v>
      </c>
      <c r="P714" s="56" t="str">
        <f t="shared" si="890"/>
        <v>143/2</v>
      </c>
      <c r="R714" s="80"/>
      <c r="S714" s="3" t="s">
        <v>30</v>
      </c>
      <c r="T714" s="60">
        <f ca="1"/>
        <v>-0.48767592789141401</v>
      </c>
      <c r="U714" s="60">
        <f ca="1"/>
        <v>0.97567006961448155</v>
      </c>
      <c r="V714" s="60">
        <f ca="1"/>
        <v>1.0814155669397196E-2</v>
      </c>
      <c r="W714" s="60">
        <f ca="1"/>
        <v>-0.44747583633697985</v>
      </c>
      <c r="X714" s="60">
        <f ca="1"/>
        <v>-0.90332340540850975</v>
      </c>
      <c r="Y714" s="52">
        <f ca="1">$B$14 * EXP(($E$3 - $C$14^2/2) * Y$2 + $C$14*SQRT(Y$2)*T714)</f>
        <v>86.822639172699496</v>
      </c>
      <c r="Z714" s="52">
        <f ca="1">Y714 * EXP(($E$3 - $C$14^2/2) * (Z$2-Y$2) + $C$14*SQRT(Z$2-Y$2)*U714)</f>
        <v>116.92917720773595</v>
      </c>
      <c r="AA714" s="52">
        <f ca="1">Z714 * EXP(($E$3 - $C$14^2/2) * (AA$2-Z$2) + $C$14*SQRT(AA$2-Z$2)*V714)</f>
        <v>117.89715483173981</v>
      </c>
      <c r="AB714" s="52">
        <f ca="1">AA714 * EXP(($E$3 - $C$14^2/2) * (AB$2-AA$2) + $C$14*SQRT(AB$2-AA$2)*W714)</f>
        <v>103.60337684309401</v>
      </c>
      <c r="AC714" s="52">
        <f ca="1">AB714 * EXP(($E$3 - $C$14^2/2) * (AC$2-AB$2) + $C$14*SQRT(AC$2-AB$2)*X714)</f>
        <v>79.405918254224162</v>
      </c>
      <c r="AD714" s="47"/>
      <c r="AE714" s="3" t="s">
        <v>68</v>
      </c>
      <c r="AF714" s="52" t="b">
        <f ca="1">AND(AF711&gt;$B$3, NOT(OR($AF713:AF713)))</f>
        <v>0</v>
      </c>
      <c r="AG714" s="52" t="b">
        <f ca="1">AND(AG711&gt;$B$3, NOT(OR($AF713:AG713)))</f>
        <v>0</v>
      </c>
      <c r="AH714" s="52" t="b">
        <f ca="1">AND(AH711&gt;$B$3, NOT(OR($AF713:AH713)))</f>
        <v>0</v>
      </c>
      <c r="AI714" s="52" t="b">
        <f ca="1">AND(AI711&gt;$B$3, NOT(OR($AF713:AI713)))</f>
        <v>0</v>
      </c>
      <c r="AJ714" s="52" t="b">
        <f ca="1">AND(AJ711&gt;$B$3, NOT(OR($AF713:AJ713)))</f>
        <v>0</v>
      </c>
      <c r="AK714" s="74"/>
      <c r="AL714" s="70"/>
    </row>
    <row r="715" spans="7:38" ht="14.55" customHeight="1" x14ac:dyDescent="0.3">
      <c r="G715" s="3">
        <v>713</v>
      </c>
      <c r="H715" s="58">
        <v>-0.65401804300883304</v>
      </c>
      <c r="I715" s="58">
        <v>1.4714765705146349</v>
      </c>
      <c r="J715" s="58">
        <v>2.0100988430589823</v>
      </c>
      <c r="K715" s="59">
        <v>1.1925913785363769</v>
      </c>
      <c r="L715" s="60">
        <f t="array" ref="L715:O715">TRANSPOSE(MMULT(Option!$B$25:$E$28, TRANSPOSE(H715:K715)))</f>
        <v>-0.65401804300883304</v>
      </c>
      <c r="M715" s="60">
        <v>1.0870233363439346</v>
      </c>
      <c r="N715" s="60">
        <v>1.889205844913264</v>
      </c>
      <c r="O715" s="60">
        <v>1.5373211615181226</v>
      </c>
      <c r="P715" s="56" t="str">
        <f t="shared" si="890"/>
        <v>143/3</v>
      </c>
      <c r="R715" s="80">
        <v>179</v>
      </c>
      <c r="S715" s="3" t="s">
        <v>28</v>
      </c>
      <c r="T715" s="60">
        <f t="array" aca="1" ref="T715:T718" ca="1">TRANSPOSE(OFFSET($L$3, MATCH($R715 &amp; "/" &amp; T$2, $P$3:$P$5002, 0) - 1, 0, 1, $E$1))</f>
        <v>0.41034926818875717</v>
      </c>
      <c r="U715" s="60">
        <f t="array" aca="1" ref="U715:U718" ca="1">TRANSPOSE(OFFSET($L$3, MATCH($R715 &amp; "/" &amp; U$2, $P$3:$P$5002, 0) - 1, 0, 1, $E$1))</f>
        <v>-0.36947744517017478</v>
      </c>
      <c r="V715" s="60">
        <f t="array" aca="1" ref="V715:V718" ca="1">TRANSPOSE(OFFSET($L$3, MATCH($R715 &amp; "/" &amp; V$2, $P$3:$P$5002, 0) - 1, 0, 1, $E$1))</f>
        <v>-0.8071909783605371</v>
      </c>
      <c r="W715" s="60">
        <f t="array" aca="1" ref="W715:W718" ca="1">TRANSPOSE(OFFSET($L$3, MATCH($R715 &amp; "/" &amp; W$2, $P$3:$P$5002, 0) - 1, 0, 1, $E$1))</f>
        <v>-6.7080676998915706E-2</v>
      </c>
      <c r="X715" s="60">
        <f t="array" aca="1" ref="X715:X718" ca="1">TRANSPOSE(OFFSET($L$3, MATCH($R715 &amp; "/" &amp; X$2, $P$3:$P$5002, 0) - 1, 0, 1, $E$1))</f>
        <v>0.2453546085453274</v>
      </c>
      <c r="Y715" s="52">
        <f ca="1">$B$11 * EXP(($E$3 - $C$11^2/2) * Y$2 + $C$11*SQRT(Y$2)*T715)</f>
        <v>113.66720974789577</v>
      </c>
      <c r="Z715" s="52">
        <f ca="1">Y715 * EXP(($E$3 - $C$11^2/2) * (Z$2-Y$2) + $C$11*SQRT(Z$2-Y$2)*U715)</f>
        <v>102.25111841362627</v>
      </c>
      <c r="AA715" s="52">
        <f ca="1">Z715 * EXP(($E$3 - $C$11^2/2) * (AA$2-Z$2) + $C$11*SQRT(AA$2-Z$2)*V715)</f>
        <v>80.662552924582954</v>
      </c>
      <c r="AB715" s="52">
        <f ca="1">AA715 * EXP(($E$3 - $C$11^2/2) * (AB$2-AA$2) + $C$11*SQRT(AB$2-AA$2)*W715)</f>
        <v>79.451775195263494</v>
      </c>
      <c r="AC715" s="52">
        <f ca="1">AB715 * EXP(($E$3 - $C$11^2/2) * (AC$2-AB$2) + $C$11*SQRT(AC$2-AB$2)*X715)</f>
        <v>85.949216742986906</v>
      </c>
      <c r="AD715" s="47"/>
      <c r="AE715" s="3" t="s">
        <v>69</v>
      </c>
      <c r="AF715" s="20" cm="1">
        <f t="array" aca="1" ref="AF715" ca="1">MIN(Y715:Y718 / $D$11:$D$14)</f>
        <v>0.85489015203983054</v>
      </c>
      <c r="AG715" s="20" cm="1">
        <f t="array" aca="1" ref="AG715" ca="1">MIN(Z715:Z718 / $D$11:$D$14)</f>
        <v>1.0225111841362626</v>
      </c>
      <c r="AH715" s="20" cm="1">
        <f t="array" aca="1" ref="AH715" ca="1">MIN(AA715:AA718 / $D$11:$D$14)</f>
        <v>0.80662552924582953</v>
      </c>
      <c r="AI715" s="20" cm="1">
        <f t="array" aca="1" ref="AI715" ca="1">MIN(AB715:AB718 / $D$11:$D$14)</f>
        <v>0.79451775195263497</v>
      </c>
      <c r="AJ715" s="20" cm="1">
        <f t="array" aca="1" ref="AJ715" ca="1">MIN(AC715:AC718 / $D$11:$D$14)</f>
        <v>0.859492167429869</v>
      </c>
      <c r="AK715" s="72">
        <f t="array" aca="1" ref="AK715" ca="1">SUMPRODUCT(AF716:AJ716, EXP(-$E$3*$AF$2:$AJ$2))</f>
        <v>130313.71233763752</v>
      </c>
      <c r="AL715" s="70">
        <f ca="1">MAX(AC716 - $D$11, 0) * EXP(-$E$2*$E$3)</f>
        <v>23.828621302345983</v>
      </c>
    </row>
    <row r="716" spans="7:38" ht="14.55" customHeight="1" x14ac:dyDescent="0.3">
      <c r="G716" s="3">
        <v>714</v>
      </c>
      <c r="H716" s="58">
        <v>0.57642130678438508</v>
      </c>
      <c r="I716" s="58">
        <v>0.25982687389612019</v>
      </c>
      <c r="J716" s="58">
        <v>-0.40657008742231443</v>
      </c>
      <c r="K716" s="59">
        <v>-9.1283057950191423E-3</v>
      </c>
      <c r="L716" s="60">
        <f t="array" ref="L716:O716">TRANSPOSE(MMULT(Option!$B$25:$E$28, TRANSPOSE(H716:K716)))</f>
        <v>0.57642130678438508</v>
      </c>
      <c r="M716" s="60">
        <v>0.46870378615629732</v>
      </c>
      <c r="N716" s="60">
        <v>-5.8487430765091775E-2</v>
      </c>
      <c r="O716" s="60">
        <v>0.21143579975105145</v>
      </c>
      <c r="P716" s="56" t="str">
        <f t="shared" si="890"/>
        <v>143/4</v>
      </c>
      <c r="R716" s="80"/>
      <c r="S716" s="3" t="s">
        <v>29</v>
      </c>
      <c r="T716" s="60">
        <f ca="1"/>
        <v>6.2526021845029714E-2</v>
      </c>
      <c r="U716" s="60">
        <f ca="1"/>
        <v>1.5793218360616617</v>
      </c>
      <c r="V716" s="60">
        <f ca="1"/>
        <v>-1.0779929018585501</v>
      </c>
      <c r="W716" s="60">
        <f ca="1"/>
        <v>0.38281771998587505</v>
      </c>
      <c r="X716" s="60">
        <f ca="1"/>
        <v>-0.14019715839807945</v>
      </c>
      <c r="Y716" s="52">
        <f ca="1">$B$12 * EXP(($E$3 - $C$12^2/2) * Y$2 + $C$12*SQRT(Y$2)*T716)</f>
        <v>102.40422715271384</v>
      </c>
      <c r="Z716" s="52">
        <f ca="1">Y716 * EXP(($E$3 - $C$12^2/2) * (Z$2-Y$2) + $C$12*SQRT(Z$2-Y$2)*U716)</f>
        <v>165.29380773551114</v>
      </c>
      <c r="AA716" s="52">
        <f ca="1">Z716 * EXP(($E$3 - $C$12^2/2) * (AA$2-Z$2) + $C$12*SQRT(AA$2-Z$2)*V716)</f>
        <v>120.22039374416904</v>
      </c>
      <c r="AB716" s="52">
        <f ca="1">AA716 * EXP(($E$3 - $C$12^2/2) * (AB$2-AA$2) + $C$12*SQRT(AB$2-AA$2)*W716)</f>
        <v>135.52714993847584</v>
      </c>
      <c r="AC716" s="52">
        <f ca="1">AB716 * EXP(($E$3 - $C$12^2/2) * (AC$2-AB$2) + $C$12*SQRT(AC$2-AB$2)*X716)</f>
        <v>130.59655539683919</v>
      </c>
      <c r="AD716" s="47"/>
      <c r="AE716" s="3" t="s">
        <v>47</v>
      </c>
      <c r="AF716" s="64">
        <f t="shared" ref="AF716" ca="1" si="901">($B$5*AF718 + (1 + $B$6)*AF717)*$B$2</f>
        <v>15000</v>
      </c>
      <c r="AG716" s="64">
        <f t="shared" ref="AG716" ca="1" si="902">($B$5*AG718 + (1 + $B$6)*AG717)*$B$2</f>
        <v>15000</v>
      </c>
      <c r="AH716" s="64">
        <f t="shared" ref="AH716" ca="1" si="903">($B$5*AH718 + (1 + $B$6)*AH717)*$B$2</f>
        <v>15000</v>
      </c>
      <c r="AI716" s="64">
        <f t="shared" ref="AI716" ca="1" si="904">($B$5*AI718 + (1 + $B$6)*AI717)*$B$2</f>
        <v>0</v>
      </c>
      <c r="AJ716" s="64" cm="1">
        <f t="array" aca="1" ref="AJ716" ca="1">($B$5*AJ718 + (1 + $B$6)*AJ717 + AND(NOT(AF717:AJ717)))*$B$2</f>
        <v>114999.99999999999</v>
      </c>
      <c r="AK716" s="73"/>
      <c r="AL716" s="70"/>
    </row>
    <row r="717" spans="7:38" ht="14.55" customHeight="1" x14ac:dyDescent="0.3">
      <c r="G717" s="3">
        <v>715</v>
      </c>
      <c r="H717" s="58">
        <v>0.56957217190138509</v>
      </c>
      <c r="I717" s="58">
        <v>0.45392213807329812</v>
      </c>
      <c r="J717" s="58">
        <v>0.53515491776916302</v>
      </c>
      <c r="K717" s="59">
        <v>0.48101488967527506</v>
      </c>
      <c r="L717" s="60">
        <f t="array" ref="L717:O717">TRANSPOSE(MMULT(Option!$B$25:$E$28, TRANSPOSE(H717:K717)))</f>
        <v>0.56957217190138509</v>
      </c>
      <c r="M717" s="60">
        <v>0.64385538022797106</v>
      </c>
      <c r="N717" s="60">
        <v>0.81672553728339636</v>
      </c>
      <c r="O717" s="60">
        <v>0.86306167309260207</v>
      </c>
      <c r="P717" s="56" t="str">
        <f t="shared" si="890"/>
        <v>143/5</v>
      </c>
      <c r="R717" s="80"/>
      <c r="S717" s="3" t="s">
        <v>31</v>
      </c>
      <c r="T717" s="60">
        <f ca="1"/>
        <v>0.91166227863033478</v>
      </c>
      <c r="U717" s="60">
        <f ca="1"/>
        <v>1.0468981173947824</v>
      </c>
      <c r="V717" s="60">
        <f ca="1"/>
        <v>-0.59963106836828362</v>
      </c>
      <c r="W717" s="60">
        <f ca="1"/>
        <v>0.42692596182133302</v>
      </c>
      <c r="X717" s="60">
        <f ca="1"/>
        <v>7.22836152738289E-2</v>
      </c>
      <c r="Y717" s="52">
        <f ca="1">$B$13 * EXP(($E$3 - $C$13^2/2) * Y$2 + $C$13*SQRT(Y$2)*T717)</f>
        <v>132.11448662253414</v>
      </c>
      <c r="Z717" s="52">
        <f ca="1">Y717 * EXP(($E$3 - $C$13^2/2) * (Z$2-Y$2) + $C$13*SQRT(Z$2-Y$2)*U717)</f>
        <v>181.76930076316836</v>
      </c>
      <c r="AA717" s="52">
        <f ca="1">Z717 * EXP(($E$3 - $C$13^2/2) * (AA$2-Z$2) + $C$13*SQRT(AA$2-Z$2)*V717)</f>
        <v>152.60440492892295</v>
      </c>
      <c r="AB717" s="52">
        <f ca="1">AA717 * EXP(($E$3 - $C$13^2/2) * (AB$2-AA$2) + $C$13*SQRT(AB$2-AA$2)*W717)</f>
        <v>174.32594130950909</v>
      </c>
      <c r="AC717" s="52">
        <f ca="1">AB717 * EXP(($E$3 - $C$13^2/2) * (AC$2-AB$2) + $C$13*SQRT(AC$2-AB$2)*X717)</f>
        <v>179.04046780528856</v>
      </c>
      <c r="AD717" s="47"/>
      <c r="AE717" s="3" t="s">
        <v>46</v>
      </c>
      <c r="AF717" s="52" t="b">
        <f t="shared" ref="AF717" ca="1" si="905">AF715 &gt;= $B$4</f>
        <v>0</v>
      </c>
      <c r="AG717" s="52" t="b">
        <f t="array" aca="1" ref="AG717" ca="1">AND(AG715 &gt;= $B$4, NOT(OR($AF717:AF717)))</f>
        <v>0</v>
      </c>
      <c r="AH717" s="52" t="b">
        <f t="array" aca="1" ref="AH717" ca="1">AND(AH715 &gt;= $B$4, NOT(OR($AF717:AG717)))</f>
        <v>0</v>
      </c>
      <c r="AI717" s="52" t="b">
        <f t="array" aca="1" ref="AI717" ca="1">AND(AI715 &gt;= $B$4, NOT(OR($AF717:AH717)))</f>
        <v>0</v>
      </c>
      <c r="AJ717" s="52" t="b">
        <f t="array" aca="1" ref="AJ717" ca="1">AND(AJ715 &gt;= $B$4, NOT(OR($AF717:AI717)))</f>
        <v>0</v>
      </c>
      <c r="AK717" s="73"/>
      <c r="AL717" s="70"/>
    </row>
    <row r="718" spans="7:38" ht="14.55" customHeight="1" x14ac:dyDescent="0.3">
      <c r="G718" s="3">
        <v>716</v>
      </c>
      <c r="H718" s="58">
        <v>-0.19054432670598662</v>
      </c>
      <c r="I718" s="58">
        <v>-0.81944897826248997</v>
      </c>
      <c r="J718" s="58">
        <v>0.31881155776808945</v>
      </c>
      <c r="K718" s="59">
        <v>6.7122343107526947E-2</v>
      </c>
      <c r="L718" s="60">
        <f t="array" ref="L718:O718">TRANSPOSE(MMULT(Option!$B$25:$E$28, TRANSPOSE(H718:K718)))</f>
        <v>-0.19054432670598662</v>
      </c>
      <c r="M718" s="60">
        <v>-0.82725512489081132</v>
      </c>
      <c r="N718" s="60">
        <v>-1.078444307892823E-2</v>
      </c>
      <c r="O718" s="60">
        <v>-0.17109405825408511</v>
      </c>
      <c r="P718" s="56" t="str">
        <f t="shared" si="890"/>
        <v>144/1</v>
      </c>
      <c r="R718" s="80"/>
      <c r="S718" s="3" t="s">
        <v>30</v>
      </c>
      <c r="T718" s="60">
        <f ca="1"/>
        <v>-0.53927431815223137</v>
      </c>
      <c r="U718" s="60">
        <f ca="1"/>
        <v>1.6454710028712136</v>
      </c>
      <c r="V718" s="60">
        <f ca="1"/>
        <v>1.0181716710169</v>
      </c>
      <c r="W718" s="60">
        <f ca="1"/>
        <v>-0.50912893082848021</v>
      </c>
      <c r="X718" s="60">
        <f ca="1"/>
        <v>-0.55424195303973234</v>
      </c>
      <c r="Y718" s="52">
        <f ca="1">$B$14 * EXP(($E$3 - $C$14^2/2) * Y$2 + $C$14*SQRT(Y$2)*T718)</f>
        <v>85.489015203983058</v>
      </c>
      <c r="Z718" s="52">
        <f ca="1">Y718 * EXP(($E$3 - $C$14^2/2) * (Z$2-Y$2) + $C$14*SQRT(Z$2-Y$2)*U718)</f>
        <v>140.75618249282618</v>
      </c>
      <c r="AA718" s="52">
        <f ca="1">Z718 * EXP(($E$3 - $C$14^2/2) * (AA$2-Z$2) + $C$14*SQRT(AA$2-Z$2)*V718)</f>
        <v>191.99718159145255</v>
      </c>
      <c r="AB718" s="52">
        <f ca="1">AA718 * EXP(($E$3 - $C$14^2/2) * (AB$2-AA$2) + $C$14*SQRT(AB$2-AA$2)*W718)</f>
        <v>165.62761966493829</v>
      </c>
      <c r="AC718" s="52">
        <f ca="1">AB718 * EXP(($E$3 - $C$14^2/2) * (AC$2-AB$2) + $C$14*SQRT(AC$2-AB$2)*X718)</f>
        <v>140.95905068841597</v>
      </c>
      <c r="AD718" s="47"/>
      <c r="AE718" s="3" t="s">
        <v>68</v>
      </c>
      <c r="AF718" s="52" t="b">
        <f ca="1">AND(AF715&gt;$B$3, NOT(OR($AF717:AF717)))</f>
        <v>1</v>
      </c>
      <c r="AG718" s="52" t="b">
        <f ca="1">AND(AG715&gt;$B$3, NOT(OR($AF717:AG717)))</f>
        <v>1</v>
      </c>
      <c r="AH718" s="52" t="b">
        <f ca="1">AND(AH715&gt;$B$3, NOT(OR($AF717:AH717)))</f>
        <v>1</v>
      </c>
      <c r="AI718" s="52" t="b">
        <f ca="1">AND(AI715&gt;$B$3, NOT(OR($AF717:AI717)))</f>
        <v>0</v>
      </c>
      <c r="AJ718" s="52" t="b">
        <f ca="1">AND(AJ715&gt;$B$3, NOT(OR($AF717:AJ717)))</f>
        <v>1</v>
      </c>
      <c r="AK718" s="74"/>
      <c r="AL718" s="70"/>
    </row>
    <row r="719" spans="7:38" ht="14.55" customHeight="1" x14ac:dyDescent="0.3">
      <c r="G719" s="3">
        <v>717</v>
      </c>
      <c r="H719" s="58">
        <v>-1.1358869755082477</v>
      </c>
      <c r="I719" s="58">
        <v>0.77692998534167768</v>
      </c>
      <c r="J719" s="58">
        <v>1.7220764229467049</v>
      </c>
      <c r="K719" s="59">
        <v>-1.0860701745079009</v>
      </c>
      <c r="L719" s="60">
        <f t="array" ref="L719:O719">TRANSPOSE(MMULT(Option!$B$25:$E$28, TRANSPOSE(H719:K719)))</f>
        <v>-1.1358869755082477</v>
      </c>
      <c r="M719" s="60">
        <v>0.25771330329853476</v>
      </c>
      <c r="N719" s="60">
        <v>1.2616102926104853</v>
      </c>
      <c r="O719" s="60">
        <v>-0.84484679468685575</v>
      </c>
      <c r="P719" s="56" t="str">
        <f t="shared" si="890"/>
        <v>144/2</v>
      </c>
      <c r="R719" s="80">
        <v>180</v>
      </c>
      <c r="S719" s="3" t="s">
        <v>28</v>
      </c>
      <c r="T719" s="60">
        <f t="array" aca="1" ref="T719:T722" ca="1">TRANSPOSE(OFFSET($L$3, MATCH($R719 &amp; "/" &amp; T$2, $P$3:$P$5002, 0) - 1, 0, 1, $E$1))</f>
        <v>0.36231133587913122</v>
      </c>
      <c r="U719" s="60">
        <f t="array" aca="1" ref="U719:U722" ca="1">TRANSPOSE(OFFSET($L$3, MATCH($R719 &amp; "/" &amp; U$2, $P$3:$P$5002, 0) - 1, 0, 1, $E$1))</f>
        <v>0.55875975795020172</v>
      </c>
      <c r="V719" s="60">
        <f t="array" aca="1" ref="V719:V722" ca="1">TRANSPOSE(OFFSET($L$3, MATCH($R719 &amp; "/" &amp; V$2, $P$3:$P$5002, 0) - 1, 0, 1, $E$1))</f>
        <v>-0.68365051535928023</v>
      </c>
      <c r="W719" s="60">
        <f t="array" aca="1" ref="W719:W722" ca="1">TRANSPOSE(OFFSET($L$3, MATCH($R719 &amp; "/" &amp; W$2, $P$3:$P$5002, 0) - 1, 0, 1, $E$1))</f>
        <v>1.982973162890503</v>
      </c>
      <c r="X719" s="60">
        <f t="array" aca="1" ref="X719:X722" ca="1">TRANSPOSE(OFFSET($L$3, MATCH($R719 &amp; "/" &amp; X$2, $P$3:$P$5002, 0) - 1, 0, 1, $E$1))</f>
        <v>0.61656703579238803</v>
      </c>
      <c r="Y719" s="52">
        <f ca="1">$B$11 * EXP(($E$3 - $C$11^2/2) * Y$2 + $C$11*SQRT(Y$2)*T719)</f>
        <v>112.04085558103252</v>
      </c>
      <c r="Z719" s="52">
        <f ca="1">Y719 * EXP(($E$3 - $C$11^2/2) * (Z$2-Y$2) + $C$11*SQRT(Z$2-Y$2)*U719)</f>
        <v>133.15202414530125</v>
      </c>
      <c r="AA719" s="52">
        <f ca="1">Z719 * EXP(($E$3 - $C$11^2/2) * (AA$2-Z$2) + $C$11*SQRT(AA$2-Z$2)*V719)</f>
        <v>109.00528415377573</v>
      </c>
      <c r="AB719" s="52">
        <f ca="1">AA719 * EXP(($E$3 - $C$11^2/2) * (AB$2-AA$2) + $C$11*SQRT(AB$2-AA$2)*W719)</f>
        <v>198.59911757949828</v>
      </c>
      <c r="AC719" s="52">
        <f ca="1">AB719 * EXP(($E$3 - $C$11^2/2) * (AC$2-AB$2) + $C$11*SQRT(AC$2-AB$2)*X719)</f>
        <v>240.14872505259166</v>
      </c>
      <c r="AD719" s="47"/>
      <c r="AE719" s="3" t="s">
        <v>69</v>
      </c>
      <c r="AF719" s="20" cm="1">
        <f t="array" aca="1" ref="AF719" ca="1">MIN(Y719:Y722 / $D$11:$D$14)</f>
        <v>1.0734333028299359</v>
      </c>
      <c r="AG719" s="20" cm="1">
        <f t="array" aca="1" ref="AG719" ca="1">MIN(Z719:Z722 / $D$11:$D$14)</f>
        <v>0.95177354071316744</v>
      </c>
      <c r="AH719" s="20" cm="1">
        <f t="array" aca="1" ref="AH719" ca="1">MIN(AA719:AA722 / $D$11:$D$14)</f>
        <v>0.9731316852206553</v>
      </c>
      <c r="AI719" s="20" cm="1">
        <f t="array" aca="1" ref="AI719" ca="1">MIN(AB719:AB722 / $D$11:$D$14)</f>
        <v>1.422993651894505</v>
      </c>
      <c r="AJ719" s="20" cm="1">
        <f t="array" aca="1" ref="AJ719" ca="1">MIN(AC719:AC722 / $D$11:$D$14)</f>
        <v>1.5997713366535664</v>
      </c>
      <c r="AK719" s="72">
        <f t="array" aca="1" ref="AK719" ca="1">SUMPRODUCT(AF720:AJ720, EXP(-$E$3*$AF$2:$AJ$2))</f>
        <v>126718.35135761407</v>
      </c>
      <c r="AL719" s="70">
        <f ca="1">MAX(AC720 - $D$11, 0) * EXP(-$E$2*$E$3)</f>
        <v>109.51067988599071</v>
      </c>
    </row>
    <row r="720" spans="7:38" ht="14.55" customHeight="1" x14ac:dyDescent="0.3">
      <c r="G720" s="3">
        <v>718</v>
      </c>
      <c r="H720" s="58">
        <v>-0.39909196019459159</v>
      </c>
      <c r="I720" s="58">
        <v>-0.57677558380176797</v>
      </c>
      <c r="J720" s="58">
        <v>0.30523091631663563</v>
      </c>
      <c r="K720" s="59">
        <v>-0.18323971297219049</v>
      </c>
      <c r="L720" s="60">
        <f t="array" ref="L720:O720">TRANSPOSE(MMULT(Option!$B$25:$E$28, TRANSPOSE(H720:K720)))</f>
        <v>-0.39909196019459159</v>
      </c>
      <c r="M720" s="60">
        <v>-0.68826033843262613</v>
      </c>
      <c r="N720" s="60">
        <v>-4.2584699172465101E-2</v>
      </c>
      <c r="O720" s="60">
        <v>-0.40801422600719361</v>
      </c>
      <c r="P720" s="56" t="str">
        <f t="shared" si="890"/>
        <v>144/3</v>
      </c>
      <c r="R720" s="80"/>
      <c r="S720" s="3" t="s">
        <v>29</v>
      </c>
      <c r="T720" s="60">
        <f ca="1"/>
        <v>1.8055212866700727</v>
      </c>
      <c r="U720" s="60">
        <f ca="1"/>
        <v>-0.99805660440318489</v>
      </c>
      <c r="V720" s="60">
        <f ca="1"/>
        <v>0.11612684301470161</v>
      </c>
      <c r="W720" s="60">
        <f ca="1"/>
        <v>1.2503192344501715</v>
      </c>
      <c r="X720" s="60">
        <f ca="1"/>
        <v>0.66950879580721323</v>
      </c>
      <c r="Y720" s="52">
        <f ca="1">$B$12 * EXP(($E$3 - $C$12^2/2) * Y$2 + $C$12*SQRT(Y$2)*T720)</f>
        <v>172.74673666953876</v>
      </c>
      <c r="Z720" s="52">
        <f ca="1">Y720 * EXP(($E$3 - $C$12^2/2) * (Z$2-Y$2) + $C$12*SQRT(Z$2-Y$2)*U720)</f>
        <v>128.69040912708331</v>
      </c>
      <c r="AA720" s="52">
        <f ca="1">Z720 * EXP(($E$3 - $C$12^2/2) * (AA$2-Z$2) + $C$12*SQRT(AA$2-Z$2)*V720)</f>
        <v>133.92067453416024</v>
      </c>
      <c r="AB720" s="52">
        <f ca="1">AA720 * EXP(($E$3 - $C$12^2/2) * (AB$2-AA$2) + $C$12*SQRT(AB$2-AA$2)*W720)</f>
        <v>195.84889419402518</v>
      </c>
      <c r="AC720" s="52">
        <f ca="1">AB720 * EXP(($E$3 - $C$12^2/2) * (AC$2-AB$2) + $C$12*SQRT(AC$2-AB$2)*X720)</f>
        <v>240.61449637236709</v>
      </c>
      <c r="AD720" s="47"/>
      <c r="AE720" s="3" t="s">
        <v>47</v>
      </c>
      <c r="AF720" s="64">
        <f t="shared" ref="AF720" ca="1" si="906">($B$5*AF722 + (1 + $B$6)*AF721)*$B$2</f>
        <v>15000</v>
      </c>
      <c r="AG720" s="64">
        <f t="shared" ref="AG720" ca="1" si="907">($B$5*AG722 + (1 + $B$6)*AG721)*$B$2</f>
        <v>15000</v>
      </c>
      <c r="AH720" s="64">
        <f t="shared" ref="AH720" ca="1" si="908">($B$5*AH722 + (1 + $B$6)*AH721)*$B$2</f>
        <v>15000</v>
      </c>
      <c r="AI720" s="64">
        <f t="shared" ref="AI720" ca="1" si="909">($B$5*AI722 + (1 + $B$6)*AI721)*$B$2</f>
        <v>105000</v>
      </c>
      <c r="AJ720" s="64" cm="1">
        <f t="array" aca="1" ref="AJ720" ca="1">($B$5*AJ722 + (1 + $B$6)*AJ721 + AND(NOT(AF721:AJ721)))*$B$2</f>
        <v>0</v>
      </c>
      <c r="AK720" s="73"/>
      <c r="AL720" s="70"/>
    </row>
    <row r="721" spans="7:38" ht="14.55" customHeight="1" x14ac:dyDescent="0.3">
      <c r="G721" s="3">
        <v>719</v>
      </c>
      <c r="H721" s="58">
        <v>-0.1558225192575628</v>
      </c>
      <c r="I721" s="58">
        <v>1.1334730836692684</v>
      </c>
      <c r="J721" s="58">
        <v>0.83820565994774821</v>
      </c>
      <c r="K721" s="59">
        <v>0.19029186215690466</v>
      </c>
      <c r="L721" s="60">
        <f t="array" ref="L721:O721">TRANSPOSE(MMULT(Option!$B$25:$E$28, TRANSPOSE(H721:K721)))</f>
        <v>-0.1558225192575628</v>
      </c>
      <c r="M721" s="60">
        <v>0.97651623311886226</v>
      </c>
      <c r="N721" s="60">
        <v>0.97068838646607825</v>
      </c>
      <c r="O721" s="60">
        <v>0.56104112633271008</v>
      </c>
      <c r="P721" s="56" t="str">
        <f t="shared" si="890"/>
        <v>144/4</v>
      </c>
      <c r="R721" s="80"/>
      <c r="S721" s="3" t="s">
        <v>31</v>
      </c>
      <c r="T721" s="60">
        <f ca="1"/>
        <v>0.21954068611187527</v>
      </c>
      <c r="U721" s="60">
        <f ca="1"/>
        <v>0.70854230004465213</v>
      </c>
      <c r="V721" s="60">
        <f ca="1"/>
        <v>-0.55093236186166628</v>
      </c>
      <c r="W721" s="60">
        <f ca="1"/>
        <v>1.3087737248496738</v>
      </c>
      <c r="X721" s="60">
        <f ca="1"/>
        <v>0.20099017505920827</v>
      </c>
      <c r="Y721" s="52">
        <f ca="1">$B$13 * EXP(($E$3 - $C$13^2/2) * Y$2 + $C$13*SQRT(Y$2)*T721)</f>
        <v>107.34333028299359</v>
      </c>
      <c r="Z721" s="52">
        <f ca="1">Y721 * EXP(($E$3 - $C$13^2/2) * (Z$2-Y$2) + $C$13*SQRT(Z$2-Y$2)*U721)</f>
        <v>133.43241324757352</v>
      </c>
      <c r="AA721" s="52">
        <f ca="1">Z721 * EXP(($E$3 - $C$13^2/2) * (AA$2-Z$2) + $C$13*SQRT(AA$2-Z$2)*V721)</f>
        <v>113.67180277251892</v>
      </c>
      <c r="AB721" s="52">
        <f ca="1">AA721 * EXP(($E$3 - $C$13^2/2) * (AB$2-AA$2) + $C$13*SQRT(AB$2-AA$2)*W721)</f>
        <v>169.1773360882608</v>
      </c>
      <c r="AC721" s="52">
        <f ca="1">AB721 * EXP(($E$3 - $C$13^2/2) * (AC$2-AB$2) + $C$13*SQRT(AC$2-AB$2)*X721)</f>
        <v>180.59275849448397</v>
      </c>
      <c r="AD721" s="47"/>
      <c r="AE721" s="3" t="s">
        <v>46</v>
      </c>
      <c r="AF721" s="52" t="b">
        <f t="shared" ref="AF721" ca="1" si="910">AF719 &gt;= $B$4</f>
        <v>0</v>
      </c>
      <c r="AG721" s="52" t="b">
        <f t="array" aca="1" ref="AG721" ca="1">AND(AG719 &gt;= $B$4, NOT(OR($AF721:AF721)))</f>
        <v>0</v>
      </c>
      <c r="AH721" s="52" t="b">
        <f t="array" aca="1" ref="AH721" ca="1">AND(AH719 &gt;= $B$4, NOT(OR($AF721:AG721)))</f>
        <v>0</v>
      </c>
      <c r="AI721" s="52" t="b">
        <f t="array" aca="1" ref="AI721" ca="1">AND(AI719 &gt;= $B$4, NOT(OR($AF721:AH721)))</f>
        <v>1</v>
      </c>
      <c r="AJ721" s="52" t="b">
        <f t="array" aca="1" ref="AJ721" ca="1">AND(AJ719 &gt;= $B$4, NOT(OR($AF721:AI721)))</f>
        <v>0</v>
      </c>
      <c r="AK721" s="73"/>
      <c r="AL721" s="70"/>
    </row>
    <row r="722" spans="7:38" ht="14.55" customHeight="1" x14ac:dyDescent="0.3">
      <c r="G722" s="3">
        <v>720</v>
      </c>
      <c r="H722" s="58">
        <v>-2.0691950032920565</v>
      </c>
      <c r="I722" s="58">
        <v>1.2133892695106894</v>
      </c>
      <c r="J722" s="58">
        <v>1.8867719506194509</v>
      </c>
      <c r="K722" s="59">
        <v>-0.2650945020247808</v>
      </c>
      <c r="L722" s="60">
        <f t="array" ref="L722:O722">TRANSPOSE(MMULT(Option!$B$25:$E$28, TRANSPOSE(H722:K722)))</f>
        <v>-2.0691950032920565</v>
      </c>
      <c r="M722" s="60">
        <v>0.28441163367915856</v>
      </c>
      <c r="N722" s="60">
        <v>1.1472326902184065</v>
      </c>
      <c r="O722" s="60">
        <v>-0.36869129767657971</v>
      </c>
      <c r="P722" s="56" t="str">
        <f t="shared" si="890"/>
        <v>144/5</v>
      </c>
      <c r="R722" s="80"/>
      <c r="S722" s="3" t="s">
        <v>30</v>
      </c>
      <c r="T722" s="60">
        <f ca="1"/>
        <v>0.4116021243855626</v>
      </c>
      <c r="U722" s="60">
        <f ca="1"/>
        <v>-0.60969595735297477</v>
      </c>
      <c r="V722" s="60">
        <f ca="1"/>
        <v>5.7307611068557779E-2</v>
      </c>
      <c r="W722" s="60">
        <f ca="1"/>
        <v>1.2499957486513116</v>
      </c>
      <c r="X722" s="60">
        <f ca="1"/>
        <v>0.37365948805071347</v>
      </c>
      <c r="Y722" s="52">
        <f ca="1">$B$14 * EXP(($E$3 - $C$14^2/2) * Y$2 + $C$14*SQRT(Y$2)*T722)</f>
        <v>113.70994037812483</v>
      </c>
      <c r="Z722" s="52">
        <f ca="1">Y722 * EXP(($E$3 - $C$14^2/2) * (Z$2-Y$2) + $C$14*SQRT(Z$2-Y$2)*U722)</f>
        <v>95.177354071316742</v>
      </c>
      <c r="AA722" s="52">
        <f ca="1">Z722 * EXP(($E$3 - $C$14^2/2) * (AA$2-Z$2) + $C$14*SQRT(AA$2-Z$2)*V722)</f>
        <v>97.313168522065524</v>
      </c>
      <c r="AB722" s="52">
        <f ca="1">AA722 * EXP(($E$3 - $C$14^2/2) * (AB$2-AA$2) + $C$14*SQRT(AB$2-AA$2)*W722)</f>
        <v>142.2993651894505</v>
      </c>
      <c r="AC722" s="52">
        <f ca="1">AB722 * EXP(($E$3 - $C$14^2/2) * (AC$2-AB$2) + $C$14*SQRT(AC$2-AB$2)*X722)</f>
        <v>159.97713366535663</v>
      </c>
      <c r="AD722" s="47"/>
      <c r="AE722" s="3" t="s">
        <v>68</v>
      </c>
      <c r="AF722" s="52" t="b">
        <f ca="1">AND(AF719&gt;$B$3, NOT(OR($AF721:AF721)))</f>
        <v>1</v>
      </c>
      <c r="AG722" s="52" t="b">
        <f ca="1">AND(AG719&gt;$B$3, NOT(OR($AF721:AG721)))</f>
        <v>1</v>
      </c>
      <c r="AH722" s="52" t="b">
        <f ca="1">AND(AH719&gt;$B$3, NOT(OR($AF721:AH721)))</f>
        <v>1</v>
      </c>
      <c r="AI722" s="52" t="b">
        <f ca="1">AND(AI719&gt;$B$3, NOT(OR($AF721:AI721)))</f>
        <v>0</v>
      </c>
      <c r="AJ722" s="52" t="b">
        <f ca="1">AND(AJ719&gt;$B$3, NOT(OR($AF721:AJ721)))</f>
        <v>0</v>
      </c>
      <c r="AK722" s="74"/>
      <c r="AL722" s="70"/>
    </row>
    <row r="723" spans="7:38" ht="14.55" customHeight="1" x14ac:dyDescent="0.3">
      <c r="G723" s="3">
        <v>721</v>
      </c>
      <c r="H723" s="58">
        <v>0.39021657100650559</v>
      </c>
      <c r="I723" s="58">
        <v>0.27193381097316111</v>
      </c>
      <c r="J723" s="58">
        <v>-0.27569260997701828</v>
      </c>
      <c r="K723" s="59">
        <v>1.2126997487893121</v>
      </c>
      <c r="L723" s="60">
        <f t="array" ref="L723:O723">TRANSPOSE(MMULT(Option!$B$25:$E$28, TRANSPOSE(H723:K723)))</f>
        <v>0.39021657100650559</v>
      </c>
      <c r="M723" s="60">
        <v>0.40531808296306698</v>
      </c>
      <c r="N723" s="60">
        <v>-1.4847978949271423E-2</v>
      </c>
      <c r="O723" s="60">
        <v>1.2119799492014549</v>
      </c>
      <c r="P723" s="56" t="str">
        <f t="shared" si="890"/>
        <v>145/1</v>
      </c>
      <c r="R723" s="80">
        <v>181</v>
      </c>
      <c r="S723" s="3" t="s">
        <v>28</v>
      </c>
      <c r="T723" s="60">
        <f t="array" aca="1" ref="T723:T726" ca="1">TRANSPOSE(OFFSET($L$3, MATCH($R723 &amp; "/" &amp; T$2, $P$3:$P$5002, 0) - 1, 0, 1, $E$1))</f>
        <v>0.16756576601500381</v>
      </c>
      <c r="U723" s="60">
        <f t="array" aca="1" ref="U723:U726" ca="1">TRANSPOSE(OFFSET($L$3, MATCH($R723 &amp; "/" &amp; U$2, $P$3:$P$5002, 0) - 1, 0, 1, $E$1))</f>
        <v>-0.71192035487838501</v>
      </c>
      <c r="V723" s="60">
        <f t="array" aca="1" ref="V723:V726" ca="1">TRANSPOSE(OFFSET($L$3, MATCH($R723 &amp; "/" &amp; V$2, $P$3:$P$5002, 0) - 1, 0, 1, $E$1))</f>
        <v>-0.56891455103570454</v>
      </c>
      <c r="W723" s="60">
        <f t="array" aca="1" ref="W723:W726" ca="1">TRANSPOSE(OFFSET($L$3, MATCH($R723 &amp; "/" &amp; W$2, $P$3:$P$5002, 0) - 1, 0, 1, $E$1))</f>
        <v>0.28430051309370769</v>
      </c>
      <c r="X723" s="60">
        <f t="array" aca="1" ref="X723:X726" ca="1">TRANSPOSE(OFFSET($L$3, MATCH($R723 &amp; "/" &amp; X$2, $P$3:$P$5002, 0) - 1, 0, 1, $E$1))</f>
        <v>-0.15856742777306496</v>
      </c>
      <c r="Y723" s="52">
        <f ca="1">$B$11 * EXP(($E$3 - $C$11^2/2) * Y$2 + $C$11*SQRT(Y$2)*T723)</f>
        <v>105.68256336062605</v>
      </c>
      <c r="Z723" s="52">
        <f ca="1">Y723 * EXP(($E$3 - $C$11^2/2) * (Z$2-Y$2) + $C$11*SQRT(Z$2-Y$2)*U723)</f>
        <v>85.786685116499584</v>
      </c>
      <c r="AA723" s="52">
        <f ca="1">Z723 * EXP(($E$3 - $C$11^2/2) * (AA$2-Z$2) + $C$11*SQRT(AA$2-Z$2)*V723)</f>
        <v>72.688954763246215</v>
      </c>
      <c r="AB723" s="52">
        <f ca="1">AA723 * EXP(($E$3 - $C$11^2/2) * (AB$2-AA$2) + $C$11*SQRT(AB$2-AA$2)*W723)</f>
        <v>79.557465573882425</v>
      </c>
      <c r="AC723" s="52">
        <f ca="1">AB723 * EXP(($E$3 - $C$11^2/2) * (AC$2-AB$2) + $C$11*SQRT(AC$2-AB$2)*X723)</f>
        <v>76.24176194723843</v>
      </c>
      <c r="AD723" s="47"/>
      <c r="AE723" s="3" t="s">
        <v>69</v>
      </c>
      <c r="AF723" s="20" cm="1">
        <f t="array" aca="1" ref="AF723" ca="1">MIN(Y723:Y726 / $D$11:$D$14)</f>
        <v>0.7893035009812911</v>
      </c>
      <c r="AG723" s="20" cm="1">
        <f t="array" aca="1" ref="AG723" ca="1">MIN(Z723:Z726 / $D$11:$D$14)</f>
        <v>0.85786685116499584</v>
      </c>
      <c r="AH723" s="20" cm="1">
        <f t="array" aca="1" ref="AH723" ca="1">MIN(AA723:AA726 / $D$11:$D$14)</f>
        <v>0.72688954763246216</v>
      </c>
      <c r="AI723" s="20" cm="1">
        <f t="array" aca="1" ref="AI723" ca="1">MIN(AB723:AB726 / $D$11:$D$14)</f>
        <v>0.79557465573882424</v>
      </c>
      <c r="AJ723" s="20" cm="1">
        <f t="array" aca="1" ref="AJ723" ca="1">MIN(AC723:AC726 / $D$11:$D$14)</f>
        <v>0.76241761947238429</v>
      </c>
      <c r="AK723" s="72">
        <f t="array" aca="1" ref="AK723" ca="1">SUMPRODUCT(AF724:AJ724, EXP(-$E$3*$AF$2:$AJ$2))</f>
        <v>91452.639577679874</v>
      </c>
      <c r="AL723" s="70">
        <f ca="1">MAX(AC724 - $D$11, 0) * EXP(-$E$2*$E$3)</f>
        <v>0</v>
      </c>
    </row>
    <row r="724" spans="7:38" ht="14.55" customHeight="1" x14ac:dyDescent="0.3">
      <c r="G724" s="3">
        <v>722</v>
      </c>
      <c r="H724" s="58">
        <v>0.27429143085294833</v>
      </c>
      <c r="I724" s="58">
        <v>-1.1226025537864166</v>
      </c>
      <c r="J724" s="58">
        <v>3.3405328996235992</v>
      </c>
      <c r="K724" s="59">
        <v>0.90932208947413273</v>
      </c>
      <c r="L724" s="60">
        <f t="array" ref="L724:O724">TRANSPOSE(MMULT(Option!$B$25:$E$28, TRANSPOSE(H724:K724)))</f>
        <v>0.27429143085294833</v>
      </c>
      <c r="M724" s="60">
        <v>-0.91916566327421834</v>
      </c>
      <c r="N724" s="60">
        <v>2.7497738896948896</v>
      </c>
      <c r="O724" s="60">
        <v>1.2464523946083359</v>
      </c>
      <c r="P724" s="56" t="str">
        <f t="shared" si="890"/>
        <v>145/2</v>
      </c>
      <c r="R724" s="80"/>
      <c r="S724" s="3" t="s">
        <v>29</v>
      </c>
      <c r="T724" s="60">
        <f ca="1"/>
        <v>-0.32621221088524166</v>
      </c>
      <c r="U724" s="60">
        <f ca="1"/>
        <v>0.92172282178354081</v>
      </c>
      <c r="V724" s="60">
        <f ca="1"/>
        <v>-1.430205299058054</v>
      </c>
      <c r="W724" s="60">
        <f ca="1"/>
        <v>0.12601700484919576</v>
      </c>
      <c r="X724" s="60">
        <f ca="1"/>
        <v>0.31693857689030602</v>
      </c>
      <c r="Y724" s="52">
        <f ca="1">$B$12 * EXP(($E$3 - $C$12^2/2) * Y$2 + $C$12*SQRT(Y$2)*T724)</f>
        <v>91.131773791128552</v>
      </c>
      <c r="Z724" s="52">
        <f ca="1">Y724 * EXP(($E$3 - $C$12^2/2) * (Z$2-Y$2) + $C$12*SQRT(Z$2-Y$2)*U724)</f>
        <v>120.7622056313738</v>
      </c>
      <c r="AA724" s="52">
        <f ca="1">Z724 * EXP(($E$3 - $C$12^2/2) * (AA$2-Z$2) + $C$12*SQRT(AA$2-Z$2)*V724)</f>
        <v>79.024804131918899</v>
      </c>
      <c r="AB724" s="52">
        <f ca="1">AA724 * EXP(($E$3 - $C$12^2/2) * (AB$2-AA$2) + $C$12*SQRT(AB$2-AA$2)*W724)</f>
        <v>82.480910690314943</v>
      </c>
      <c r="AC724" s="52">
        <f ca="1">AB724 * EXP(($E$3 - $C$12^2/2) * (AC$2-AB$2) + $C$12*SQRT(AC$2-AB$2)*X724)</f>
        <v>91.16293992864756</v>
      </c>
      <c r="AD724" s="47"/>
      <c r="AE724" s="3" t="s">
        <v>47</v>
      </c>
      <c r="AF724" s="64">
        <f t="shared" ref="AF724" ca="1" si="911">($B$5*AF726 + (1 + $B$6)*AF725)*$B$2</f>
        <v>0</v>
      </c>
      <c r="AG724" s="64">
        <f t="shared" ref="AG724" ca="1" si="912">($B$5*AG726 + (1 + $B$6)*AG725)*$B$2</f>
        <v>15000</v>
      </c>
      <c r="AH724" s="64">
        <f t="shared" ref="AH724" ca="1" si="913">($B$5*AH726 + (1 + $B$6)*AH725)*$B$2</f>
        <v>0</v>
      </c>
      <c r="AI724" s="64">
        <f t="shared" ref="AI724" ca="1" si="914">($B$5*AI726 + (1 + $B$6)*AI725)*$B$2</f>
        <v>0</v>
      </c>
      <c r="AJ724" s="64" cm="1">
        <f t="array" aca="1" ref="AJ724" ca="1">($B$5*AJ726 + (1 + $B$6)*AJ725 + AND(NOT(AF725:AJ725)))*$B$2</f>
        <v>100000</v>
      </c>
      <c r="AK724" s="73"/>
      <c r="AL724" s="70"/>
    </row>
    <row r="725" spans="7:38" ht="14.55" customHeight="1" x14ac:dyDescent="0.3">
      <c r="G725" s="3">
        <v>723</v>
      </c>
      <c r="H725" s="58">
        <v>-8.567846501155485E-2</v>
      </c>
      <c r="I725" s="58">
        <v>0.1938205695062257</v>
      </c>
      <c r="J725" s="58">
        <v>0.61581203999239065</v>
      </c>
      <c r="K725" s="59">
        <v>0.39219698866106611</v>
      </c>
      <c r="L725" s="60">
        <f t="array" ref="L725:O725">TRANSPOSE(MMULT(Option!$B$25:$E$28, TRANSPOSE(H725:K725)))</f>
        <v>-8.567846501155485E-2</v>
      </c>
      <c r="M725" s="60">
        <v>0.14336810019572382</v>
      </c>
      <c r="N725" s="60">
        <v>0.5573566661858057</v>
      </c>
      <c r="O725" s="60">
        <v>0.47253439159356003</v>
      </c>
      <c r="P725" s="56" t="str">
        <f t="shared" si="890"/>
        <v>145/3</v>
      </c>
      <c r="R725" s="80"/>
      <c r="S725" s="3" t="s">
        <v>31</v>
      </c>
      <c r="T725" s="60">
        <f ca="1"/>
        <v>0.25843302122401413</v>
      </c>
      <c r="U725" s="60">
        <f ca="1"/>
        <v>1.6653223092860409E-2</v>
      </c>
      <c r="V725" s="60">
        <f ca="1"/>
        <v>-0.25978278975736485</v>
      </c>
      <c r="W725" s="60">
        <f ca="1"/>
        <v>1.0910986109449792</v>
      </c>
      <c r="X725" s="60">
        <f ca="1"/>
        <v>1.3606757188222018</v>
      </c>
      <c r="Y725" s="52">
        <f ca="1">$B$13 * EXP(($E$3 - $C$13^2/2) * Y$2 + $C$13*SQRT(Y$2)*T725)</f>
        <v>108.60311521998263</v>
      </c>
      <c r="Z725" s="52">
        <f ca="1">Y725 * EXP(($E$3 - $C$13^2/2) * (Z$2-Y$2) + $C$13*SQRT(Z$2-Y$2)*U725)</f>
        <v>109.69415226848282</v>
      </c>
      <c r="AA725" s="52">
        <f ca="1">Z725 * EXP(($E$3 - $C$13^2/2) * (AA$2-Z$2) + $C$13*SQRT(AA$2-Z$2)*V725)</f>
        <v>101.9784200084564</v>
      </c>
      <c r="AB725" s="52">
        <f ca="1">AA725 * EXP(($E$3 - $C$13^2/2) * (AB$2-AA$2) + $C$13*SQRT(AB$2-AA$2)*W725)</f>
        <v>142.17956566039862</v>
      </c>
      <c r="AC725" s="52">
        <f ca="1">AB725 * EXP(($E$3 - $C$13^2/2) * (AC$2-AB$2) + $C$13*SQRT(AC$2-AB$2)*X725)</f>
        <v>214.9259437862323</v>
      </c>
      <c r="AD725" s="47"/>
      <c r="AE725" s="3" t="s">
        <v>46</v>
      </c>
      <c r="AF725" s="52" t="b">
        <f t="shared" ref="AF725" ca="1" si="915">AF723 &gt;= $B$4</f>
        <v>0</v>
      </c>
      <c r="AG725" s="52" t="b">
        <f t="array" aca="1" ref="AG725" ca="1">AND(AG723 &gt;= $B$4, NOT(OR($AF725:AF725)))</f>
        <v>0</v>
      </c>
      <c r="AH725" s="52" t="b">
        <f t="array" aca="1" ref="AH725" ca="1">AND(AH723 &gt;= $B$4, NOT(OR($AF725:AG725)))</f>
        <v>0</v>
      </c>
      <c r="AI725" s="52" t="b">
        <f t="array" aca="1" ref="AI725" ca="1">AND(AI723 &gt;= $B$4, NOT(OR($AF725:AH725)))</f>
        <v>0</v>
      </c>
      <c r="AJ725" s="52" t="b">
        <f t="array" aca="1" ref="AJ725" ca="1">AND(AJ723 &gt;= $B$4, NOT(OR($AF725:AI725)))</f>
        <v>0</v>
      </c>
      <c r="AK725" s="73"/>
      <c r="AL725" s="70"/>
    </row>
    <row r="726" spans="7:38" ht="14.55" customHeight="1" x14ac:dyDescent="0.3">
      <c r="G726" s="3">
        <v>724</v>
      </c>
      <c r="H726" s="58">
        <v>1.5161836071428489</v>
      </c>
      <c r="I726" s="58">
        <v>-1.2479238418074685</v>
      </c>
      <c r="J726" s="58">
        <v>-1.0418079852600737</v>
      </c>
      <c r="K726" s="59">
        <v>-0.44430207400669613</v>
      </c>
      <c r="L726" s="60">
        <f t="array" ref="L726:O726">TRANSPOSE(MMULT(Option!$B$25:$E$28, TRANSPOSE(H726:K726)))</f>
        <v>1.5161836071428489</v>
      </c>
      <c r="M726" s="60">
        <v>-0.53726765046742475</v>
      </c>
      <c r="N726" s="60">
        <v>-0.63534016659646775</v>
      </c>
      <c r="O726" s="60">
        <v>-0.30412738948018497</v>
      </c>
      <c r="P726" s="56" t="str">
        <f t="shared" si="890"/>
        <v>145/4</v>
      </c>
      <c r="R726" s="80"/>
      <c r="S726" s="3" t="s">
        <v>30</v>
      </c>
      <c r="T726" s="60">
        <f ca="1"/>
        <v>-0.80534788908497923</v>
      </c>
      <c r="U726" s="60">
        <f ca="1"/>
        <v>0.55970788661436954</v>
      </c>
      <c r="V726" s="60">
        <f ca="1"/>
        <v>-0.31816093089061737</v>
      </c>
      <c r="W726" s="60">
        <f ca="1"/>
        <v>-0.12791253708674177</v>
      </c>
      <c r="X726" s="60">
        <f ca="1"/>
        <v>0.58909836292575979</v>
      </c>
      <c r="Y726" s="52">
        <f ca="1">$B$14 * EXP(($E$3 - $C$14^2/2) * Y$2 + $C$14*SQRT(Y$2)*T726)</f>
        <v>78.930350098129111</v>
      </c>
      <c r="Z726" s="52">
        <f ca="1">Y726 * EXP(($E$3 - $C$14^2/2) * (Z$2-Y$2) + $C$14*SQRT(Z$2-Y$2)*U726)</f>
        <v>93.829394887115868</v>
      </c>
      <c r="AA726" s="52">
        <f ca="1">Z726 * EXP(($E$3 - $C$14^2/2) * (AA$2-Z$2) + $C$14*SQRT(AA$2-Z$2)*V726)</f>
        <v>85.715177131968716</v>
      </c>
      <c r="AB726" s="52">
        <f ca="1">AA726 * EXP(($E$3 - $C$14^2/2) * (AB$2-AA$2) + $C$14*SQRT(AB$2-AA$2)*W726)</f>
        <v>82.901747775286069</v>
      </c>
      <c r="AC726" s="52">
        <f ca="1">AB726 * EXP(($E$3 - $C$14^2/2) * (AC$2-AB$2) + $C$14*SQRT(AC$2-AB$2)*X726)</f>
        <v>99.423216593745593</v>
      </c>
      <c r="AD726" s="47"/>
      <c r="AE726" s="3" t="s">
        <v>68</v>
      </c>
      <c r="AF726" s="52" t="b">
        <f ca="1">AND(AF723&gt;$B$3, NOT(OR($AF725:AF725)))</f>
        <v>0</v>
      </c>
      <c r="AG726" s="52" t="b">
        <f ca="1">AND(AG723&gt;$B$3, NOT(OR($AF725:AG725)))</f>
        <v>1</v>
      </c>
      <c r="AH726" s="52" t="b">
        <f ca="1">AND(AH723&gt;$B$3, NOT(OR($AF725:AH725)))</f>
        <v>0</v>
      </c>
      <c r="AI726" s="52" t="b">
        <f ca="1">AND(AI723&gt;$B$3, NOT(OR($AF725:AI725)))</f>
        <v>0</v>
      </c>
      <c r="AJ726" s="52" t="b">
        <f ca="1">AND(AJ723&gt;$B$3, NOT(OR($AF725:AJ725)))</f>
        <v>0</v>
      </c>
      <c r="AK726" s="74"/>
      <c r="AL726" s="70"/>
    </row>
    <row r="727" spans="7:38" ht="14.55" customHeight="1" x14ac:dyDescent="0.3">
      <c r="G727" s="3">
        <v>725</v>
      </c>
      <c r="H727" s="58">
        <v>0.77394707559052289</v>
      </c>
      <c r="I727" s="58">
        <v>-0.17516244744644638</v>
      </c>
      <c r="J727" s="58">
        <v>1.6949744365180437E-2</v>
      </c>
      <c r="K727" s="59">
        <v>1.2339974166112677</v>
      </c>
      <c r="L727" s="60">
        <f t="array" ref="L727:O727">TRANSPOSE(MMULT(Option!$B$25:$E$28, TRANSPOSE(H727:K727)))</f>
        <v>0.77394707559052289</v>
      </c>
      <c r="M727" s="60">
        <v>0.14903979536879622</v>
      </c>
      <c r="N727" s="60">
        <v>0.27859766564600019</v>
      </c>
      <c r="O727" s="60">
        <v>1.323751040435204</v>
      </c>
      <c r="P727" s="56" t="str">
        <f t="shared" si="890"/>
        <v>145/5</v>
      </c>
      <c r="R727" s="80">
        <v>182</v>
      </c>
      <c r="S727" s="3" t="s">
        <v>28</v>
      </c>
      <c r="T727" s="60">
        <f t="array" aca="1" ref="T727:T730" ca="1">TRANSPOSE(OFFSET($L$3, MATCH($R727 &amp; "/" &amp; T$2, $P$3:$P$5002, 0) - 1, 0, 1, $E$1))</f>
        <v>0.25404878718971841</v>
      </c>
      <c r="U727" s="60">
        <f t="array" aca="1" ref="U727:U730" ca="1">TRANSPOSE(OFFSET($L$3, MATCH($R727 &amp; "/" &amp; U$2, $P$3:$P$5002, 0) - 1, 0, 1, $E$1))</f>
        <v>1.0901481243594042</v>
      </c>
      <c r="V727" s="60">
        <f t="array" aca="1" ref="V727:V730" ca="1">TRANSPOSE(OFFSET($L$3, MATCH($R727 &amp; "/" &amp; V$2, $P$3:$P$5002, 0) - 1, 0, 1, $E$1))</f>
        <v>0.2102039354676716</v>
      </c>
      <c r="W727" s="60">
        <f t="array" aca="1" ref="W727:W730" ca="1">TRANSPOSE(OFFSET($L$3, MATCH($R727 &amp; "/" &amp; W$2, $P$3:$P$5002, 0) - 1, 0, 1, $E$1))</f>
        <v>0.43741133897691564</v>
      </c>
      <c r="X727" s="60">
        <f t="array" aca="1" ref="X727:X730" ca="1">TRANSPOSE(OFFSET($L$3, MATCH($R727 &amp; "/" &amp; X$2, $P$3:$P$5002, 0) - 1, 0, 1, $E$1))</f>
        <v>-0.54830840176561357</v>
      </c>
      <c r="Y727" s="52">
        <f ca="1">$B$11 * EXP(($E$3 - $C$11^2/2) * Y$2 + $C$11*SQRT(Y$2)*T727)</f>
        <v>108.46036667482255</v>
      </c>
      <c r="Z727" s="52">
        <f ca="1">Y727 * EXP(($E$3 - $C$11^2/2) * (Z$2-Y$2) + $C$11*SQRT(Z$2-Y$2)*U727)</f>
        <v>151.17366260506844</v>
      </c>
      <c r="AA727" s="52">
        <f ca="1">Z727 * EXP(($E$3 - $C$11^2/2) * (AA$2-Z$2) + $C$11*SQRT(AA$2-Z$2)*V727)</f>
        <v>161.82094401426178</v>
      </c>
      <c r="AB727" s="52">
        <f ca="1">AA727 * EXP(($E$3 - $C$11^2/2) * (AB$2-AA$2) + $C$11*SQRT(AB$2-AA$2)*W727)</f>
        <v>185.43674781791498</v>
      </c>
      <c r="AC727" s="52">
        <f ca="1">AB727 * EXP(($E$3 - $C$11^2/2) * (AC$2-AB$2) + $C$11*SQRT(AC$2-AB$2)*X727)</f>
        <v>158.09898453345812</v>
      </c>
      <c r="AD727" s="47"/>
      <c r="AE727" s="3" t="s">
        <v>69</v>
      </c>
      <c r="AF727" s="20" cm="1">
        <f t="array" aca="1" ref="AF727" ca="1">MIN(Y727:Y730 / $D$11:$D$14)</f>
        <v>1.0846036667482255</v>
      </c>
      <c r="AG727" s="20" cm="1">
        <f t="array" aca="1" ref="AG727" ca="1">MIN(Z727:Z730 / $D$11:$D$14)</f>
        <v>0.82797786375322235</v>
      </c>
      <c r="AH727" s="20" cm="1">
        <f t="array" aca="1" ref="AH727" ca="1">MIN(AA727:AA730 / $D$11:$D$14)</f>
        <v>0.86620841875461863</v>
      </c>
      <c r="AI727" s="20" cm="1">
        <f t="array" aca="1" ref="AI727" ca="1">MIN(AB727:AB730 / $D$11:$D$14)</f>
        <v>0.72287243607866913</v>
      </c>
      <c r="AJ727" s="20" cm="1">
        <f t="array" aca="1" ref="AJ727" ca="1">MIN(AC727:AC730 / $D$11:$D$14)</f>
        <v>0.92766094040384051</v>
      </c>
      <c r="AK727" s="72">
        <f t="array" aca="1" ref="AK727" ca="1">SUMPRODUCT(AF728:AJ728, EXP(-$E$3*$AF$2:$AJ$2))</f>
        <v>130313.71233763752</v>
      </c>
      <c r="AL727" s="70">
        <f ca="1">MAX(AC728 - $D$11, 0) * EXP(-$E$2*$E$3)</f>
        <v>59.979398989474269</v>
      </c>
    </row>
    <row r="728" spans="7:38" ht="14.55" customHeight="1" x14ac:dyDescent="0.3">
      <c r="G728" s="3">
        <v>726</v>
      </c>
      <c r="H728" s="58">
        <v>0.4566830861587588</v>
      </c>
      <c r="I728" s="58">
        <v>0.35124517892168428</v>
      </c>
      <c r="J728" s="58">
        <v>-2.9407763653341283</v>
      </c>
      <c r="K728" s="59">
        <v>-2.1104977993461858</v>
      </c>
      <c r="L728" s="60">
        <f t="array" ref="L728:O728">TRANSPOSE(MMULT(Option!$B$25:$E$28, TRANSPOSE(H728:K728)))</f>
        <v>0.4566830861587588</v>
      </c>
      <c r="M728" s="60">
        <v>0.5045947584428887</v>
      </c>
      <c r="N728" s="60">
        <v>-2.3082626697660804</v>
      </c>
      <c r="O728" s="60">
        <v>-2.1066523004384972</v>
      </c>
      <c r="P728" s="56" t="str">
        <f t="shared" si="890"/>
        <v>146/1</v>
      </c>
      <c r="R728" s="80"/>
      <c r="S728" s="3" t="s">
        <v>29</v>
      </c>
      <c r="T728" s="60">
        <f ca="1"/>
        <v>0.54216694177457714</v>
      </c>
      <c r="U728" s="60">
        <f ca="1"/>
        <v>-0.73807222679902051</v>
      </c>
      <c r="V728" s="60">
        <f ca="1"/>
        <v>1.055431876821636</v>
      </c>
      <c r="W728" s="60">
        <f ca="1"/>
        <v>0.98234227784002126</v>
      </c>
      <c r="X728" s="60">
        <f ca="1"/>
        <v>-2.1653203270433158E-2</v>
      </c>
      <c r="Y728" s="52">
        <f ca="1">$B$12 * EXP(($E$3 - $C$12^2/2) * Y$2 + $C$12*SQRT(Y$2)*T728)</f>
        <v>118.25227528769042</v>
      </c>
      <c r="Z728" s="52">
        <f ca="1">Y728 * EXP(($E$3 - $C$12^2/2) * (Z$2-Y$2) + $C$12*SQRT(Z$2-Y$2)*U728)</f>
        <v>95.239864650922229</v>
      </c>
      <c r="AA728" s="52">
        <f ca="1">Z728 * EXP(($E$3 - $C$12^2/2) * (AA$2-Z$2) + $C$12*SQRT(AA$2-Z$2)*V728)</f>
        <v>131.37136547289737</v>
      </c>
      <c r="AB728" s="52">
        <f ca="1">AA728 * EXP(($E$3 - $C$12^2/2) * (AB$2-AA$2) + $C$12*SQRT(AB$2-AA$2)*W728)</f>
        <v>177.28007859184666</v>
      </c>
      <c r="AC728" s="52">
        <f ca="1">AB728 * EXP(($E$3 - $C$12^2/2) * (AC$2-AB$2) + $C$12*SQRT(AC$2-AB$2)*X728)</f>
        <v>177.01507278014</v>
      </c>
      <c r="AD728" s="47"/>
      <c r="AE728" s="3" t="s">
        <v>47</v>
      </c>
      <c r="AF728" s="64">
        <f t="shared" ref="AF728" ca="1" si="916">($B$5*AF730 + (1 + $B$6)*AF729)*$B$2</f>
        <v>15000</v>
      </c>
      <c r="AG728" s="64">
        <f t="shared" ref="AG728" ca="1" si="917">($B$5*AG730 + (1 + $B$6)*AG729)*$B$2</f>
        <v>15000</v>
      </c>
      <c r="AH728" s="64">
        <f t="shared" ref="AH728" ca="1" si="918">($B$5*AH730 + (1 + $B$6)*AH729)*$B$2</f>
        <v>15000</v>
      </c>
      <c r="AI728" s="64">
        <f t="shared" ref="AI728" ca="1" si="919">($B$5*AI730 + (1 + $B$6)*AI729)*$B$2</f>
        <v>0</v>
      </c>
      <c r="AJ728" s="64" cm="1">
        <f t="array" aca="1" ref="AJ728" ca="1">($B$5*AJ730 + (1 + $B$6)*AJ729 + AND(NOT(AF729:AJ729)))*$B$2</f>
        <v>114999.99999999999</v>
      </c>
      <c r="AK728" s="73"/>
      <c r="AL728" s="70"/>
    </row>
    <row r="729" spans="7:38" ht="14.55" customHeight="1" x14ac:dyDescent="0.3">
      <c r="G729" s="3">
        <v>727</v>
      </c>
      <c r="H729" s="58">
        <v>-0.55480952208996104</v>
      </c>
      <c r="I729" s="58">
        <v>-1.5826056362843657</v>
      </c>
      <c r="J729" s="58">
        <v>0.39577280775022161</v>
      </c>
      <c r="K729" s="59">
        <v>0.3953724988215187</v>
      </c>
      <c r="L729" s="60">
        <f t="array" ref="L729:O729">TRANSPOSE(MMULT(Option!$B$25:$E$28, TRANSPOSE(H729:K729)))</f>
        <v>-0.55480952208996104</v>
      </c>
      <c r="M729" s="60">
        <v>-1.6724058335433558</v>
      </c>
      <c r="N729" s="60">
        <v>-0.28873600370762353</v>
      </c>
      <c r="O729" s="60">
        <v>-0.22052352190440377</v>
      </c>
      <c r="P729" s="56" t="str">
        <f t="shared" si="890"/>
        <v>146/2</v>
      </c>
      <c r="R729" s="80"/>
      <c r="S729" s="3" t="s">
        <v>31</v>
      </c>
      <c r="T729" s="60">
        <f ca="1"/>
        <v>0.50033210638135095</v>
      </c>
      <c r="U729" s="60">
        <f ca="1"/>
        <v>-1.1628949715540533</v>
      </c>
      <c r="V729" s="60">
        <f ca="1"/>
        <v>0.32738262805366541</v>
      </c>
      <c r="W729" s="60">
        <f ca="1"/>
        <v>-0.8132281273781885</v>
      </c>
      <c r="X729" s="60">
        <f ca="1"/>
        <v>0.81477843482231582</v>
      </c>
      <c r="Y729" s="52">
        <f ca="1">$B$13 * EXP(($E$3 - $C$13^2/2) * Y$2 + $C$13*SQRT(Y$2)*T729)</f>
        <v>116.77743028987422</v>
      </c>
      <c r="Z729" s="52">
        <f ca="1">Y729 * EXP(($E$3 - $C$13^2/2) * (Z$2-Y$2) + $C$13*SQRT(Z$2-Y$2)*U729)</f>
        <v>82.797786375322232</v>
      </c>
      <c r="AA729" s="52">
        <f ca="1">Z729 * EXP(($E$3 - $C$13^2/2) * (AA$2-Z$2) + $C$13*SQRT(AA$2-Z$2)*V729)</f>
        <v>91.800350422009714</v>
      </c>
      <c r="AB729" s="52">
        <f ca="1">AA729 * EXP(($E$3 - $C$13^2/2) * (AB$2-AA$2) + $C$13*SQRT(AB$2-AA$2)*W729)</f>
        <v>72.287243607866912</v>
      </c>
      <c r="AC729" s="52">
        <f ca="1">AB729 * EXP(($E$3 - $C$13^2/2) * (AC$2-AB$2) + $C$13*SQRT(AC$2-AB$2)*X729)</f>
        <v>92.766094040384047</v>
      </c>
      <c r="AD729" s="47"/>
      <c r="AE729" s="3" t="s">
        <v>46</v>
      </c>
      <c r="AF729" s="52" t="b">
        <f t="shared" ref="AF729" ca="1" si="920">AF727 &gt;= $B$4</f>
        <v>0</v>
      </c>
      <c r="AG729" s="52" t="b">
        <f t="array" aca="1" ref="AG729" ca="1">AND(AG727 &gt;= $B$4, NOT(OR($AF729:AF729)))</f>
        <v>0</v>
      </c>
      <c r="AH729" s="52" t="b">
        <f t="array" aca="1" ref="AH729" ca="1">AND(AH727 &gt;= $B$4, NOT(OR($AF729:AG729)))</f>
        <v>0</v>
      </c>
      <c r="AI729" s="52" t="b">
        <f t="array" aca="1" ref="AI729" ca="1">AND(AI727 &gt;= $B$4, NOT(OR($AF729:AH729)))</f>
        <v>0</v>
      </c>
      <c r="AJ729" s="52" t="b">
        <f t="array" aca="1" ref="AJ729" ca="1">AND(AJ727 &gt;= $B$4, NOT(OR($AF729:AI729)))</f>
        <v>0</v>
      </c>
      <c r="AK729" s="73"/>
      <c r="AL729" s="70"/>
    </row>
    <row r="730" spans="7:38" ht="14.55" customHeight="1" x14ac:dyDescent="0.3">
      <c r="G730" s="3">
        <v>728</v>
      </c>
      <c r="H730" s="58">
        <v>6.2640123661010225E-2</v>
      </c>
      <c r="I730" s="58">
        <v>2.5076004559204019</v>
      </c>
      <c r="J730" s="58">
        <v>0.31405801422121365</v>
      </c>
      <c r="K730" s="59">
        <v>-0.10949551020761392</v>
      </c>
      <c r="L730" s="60">
        <f t="array" ref="L730:O730">TRANSPOSE(MMULT(Option!$B$25:$E$28, TRANSPOSE(H730:K730)))</f>
        <v>6.2640123661010225E-2</v>
      </c>
      <c r="M730" s="60">
        <v>2.3233098298566071</v>
      </c>
      <c r="N730" s="60">
        <v>0.95754030180901784</v>
      </c>
      <c r="O730" s="60">
        <v>0.64923148152126986</v>
      </c>
      <c r="P730" s="56" t="str">
        <f t="shared" si="890"/>
        <v>146/3</v>
      </c>
      <c r="R730" s="80"/>
      <c r="S730" s="3" t="s">
        <v>30</v>
      </c>
      <c r="T730" s="60">
        <f ca="1"/>
        <v>1.1568262897763042</v>
      </c>
      <c r="U730" s="60">
        <f ca="1"/>
        <v>-1.4189366996957697</v>
      </c>
      <c r="V730" s="60">
        <f ca="1"/>
        <v>-0.26665536030653353</v>
      </c>
      <c r="W730" s="60">
        <f ca="1"/>
        <v>0.19075562334657151</v>
      </c>
      <c r="X730" s="60">
        <f ca="1"/>
        <v>0.67932782013416393</v>
      </c>
      <c r="Y730" s="52">
        <f ca="1">$B$14 * EXP(($E$3 - $C$14^2/2) * Y$2 + $C$14*SQRT(Y$2)*T730)</f>
        <v>142.1976616186987</v>
      </c>
      <c r="Z730" s="52">
        <f ca="1">Y730 * EXP(($E$3 - $C$14^2/2) * (Z$2-Y$2) + $C$14*SQRT(Z$2-Y$2)*U730)</f>
        <v>93.366915901314343</v>
      </c>
      <c r="AA730" s="52">
        <f ca="1">Z730 * EXP(($E$3 - $C$14^2/2) * (AA$2-Z$2) + $C$14*SQRT(AA$2-Z$2)*V730)</f>
        <v>86.620841875461863</v>
      </c>
      <c r="AB730" s="52">
        <f ca="1">AA730 * EXP(($E$3 - $C$14^2/2) * (AB$2-AA$2) + $C$14*SQRT(AB$2-AA$2)*W730)</f>
        <v>92.182208164416409</v>
      </c>
      <c r="AC730" s="52">
        <f ca="1">AB730 * EXP(($E$3 - $C$14^2/2) * (AC$2-AB$2) + $C$14*SQRT(AC$2-AB$2)*X730)</f>
        <v>113.58659390965732</v>
      </c>
      <c r="AD730" s="47"/>
      <c r="AE730" s="3" t="s">
        <v>68</v>
      </c>
      <c r="AF730" s="52" t="b">
        <f ca="1">AND(AF727&gt;$B$3, NOT(OR($AF729:AF729)))</f>
        <v>1</v>
      </c>
      <c r="AG730" s="52" t="b">
        <f ca="1">AND(AG727&gt;$B$3, NOT(OR($AF729:AG729)))</f>
        <v>1</v>
      </c>
      <c r="AH730" s="52" t="b">
        <f ca="1">AND(AH727&gt;$B$3, NOT(OR($AF729:AH729)))</f>
        <v>1</v>
      </c>
      <c r="AI730" s="52" t="b">
        <f ca="1">AND(AI727&gt;$B$3, NOT(OR($AF729:AI729)))</f>
        <v>0</v>
      </c>
      <c r="AJ730" s="52" t="b">
        <f ca="1">AND(AJ727&gt;$B$3, NOT(OR($AF729:AJ729)))</f>
        <v>1</v>
      </c>
      <c r="AK730" s="74"/>
      <c r="AL730" s="70"/>
    </row>
    <row r="731" spans="7:38" ht="14.55" customHeight="1" x14ac:dyDescent="0.3">
      <c r="G731" s="3">
        <v>729</v>
      </c>
      <c r="H731" s="58">
        <v>-1.209375479412355</v>
      </c>
      <c r="I731" s="58">
        <v>-1.0791373436476148</v>
      </c>
      <c r="J731" s="58">
        <v>0.37853522283667779</v>
      </c>
      <c r="K731" s="59">
        <v>0.45437454909542413</v>
      </c>
      <c r="L731" s="60">
        <f t="array" ref="L731:O731">TRANSPOSE(MMULT(Option!$B$25:$E$28, TRANSPOSE(H731:K731)))</f>
        <v>-1.209375479412355</v>
      </c>
      <c r="M731" s="60">
        <v>-1.4727959042686956</v>
      </c>
      <c r="N731" s="60">
        <v>-0.43386338462981594</v>
      </c>
      <c r="O731" s="60">
        <v>-0.30334905333862683</v>
      </c>
      <c r="P731" s="56" t="str">
        <f t="shared" si="890"/>
        <v>146/4</v>
      </c>
      <c r="R731" s="80">
        <v>183</v>
      </c>
      <c r="S731" s="3" t="s">
        <v>28</v>
      </c>
      <c r="T731" s="60">
        <f t="array" aca="1" ref="T731:T734" ca="1">TRANSPOSE(OFFSET($L$3, MATCH($R731 &amp; "/" &amp; T$2, $P$3:$P$5002, 0) - 1, 0, 1, $E$1))</f>
        <v>1.6181136843670059</v>
      </c>
      <c r="U731" s="60">
        <f t="array" aca="1" ref="U731:U734" ca="1">TRANSPOSE(OFFSET($L$3, MATCH($R731 &amp; "/" &amp; U$2, $P$3:$P$5002, 0) - 1, 0, 1, $E$1))</f>
        <v>-1.0019972291733439</v>
      </c>
      <c r="V731" s="60">
        <f t="array" aca="1" ref="V731:V734" ca="1">TRANSPOSE(OFFSET($L$3, MATCH($R731 &amp; "/" &amp; V$2, $P$3:$P$5002, 0) - 1, 0, 1, $E$1))</f>
        <v>0.98770897306857308</v>
      </c>
      <c r="W731" s="60">
        <f t="array" aca="1" ref="W731:W734" ca="1">TRANSPOSE(OFFSET($L$3, MATCH($R731 &amp; "/" &amp; W$2, $P$3:$P$5002, 0) - 1, 0, 1, $E$1))</f>
        <v>1.1395240982936892</v>
      </c>
      <c r="X731" s="60">
        <f t="array" aca="1" ref="X731:X734" ca="1">TRANSPOSE(OFFSET($L$3, MATCH($R731 &amp; "/" &amp; X$2, $P$3:$P$5002, 0) - 1, 0, 1, $E$1))</f>
        <v>3.9946534210154386E-2</v>
      </c>
      <c r="Y731" s="52">
        <f ca="1">$B$11 * EXP(($E$3 - $C$11^2/2) * Y$2 + $C$11*SQRT(Y$2)*T731)</f>
        <v>163.30249709193751</v>
      </c>
      <c r="Z731" s="52">
        <f ca="1">Y731 * EXP(($E$3 - $C$11^2/2) * (Z$2-Y$2) + $C$11*SQRT(Z$2-Y$2)*U731)</f>
        <v>121.51103996305544</v>
      </c>
      <c r="AA731" s="52">
        <f ca="1">Z731 * EXP(($E$3 - $C$11^2/2) * (AA$2-Z$2) + $C$11*SQRT(AA$2-Z$2)*V731)</f>
        <v>164.23820022788041</v>
      </c>
      <c r="AB731" s="52">
        <f ca="1">AA731 * EXP(($E$3 - $C$11^2/2) * (AB$2-AA$2) + $C$11*SQRT(AB$2-AA$2)*W731)</f>
        <v>232.33377984647271</v>
      </c>
      <c r="AC731" s="52">
        <f ca="1">AB731 * EXP(($E$3 - $C$11^2/2) * (AC$2-AB$2) + $C$11*SQRT(AC$2-AB$2)*X731)</f>
        <v>236.31342695337636</v>
      </c>
      <c r="AD731" s="47"/>
      <c r="AE731" s="3" t="s">
        <v>69</v>
      </c>
      <c r="AF731" s="20" cm="1">
        <f t="array" aca="1" ref="AF731" ca="1">MIN(Y731:Y734 / $D$11:$D$14)</f>
        <v>1.0837369472997318</v>
      </c>
      <c r="AG731" s="20" cm="1">
        <f t="array" aca="1" ref="AG731" ca="1">MIN(Z731:Z734 / $D$11:$D$14)</f>
        <v>0.5210126825641741</v>
      </c>
      <c r="AH731" s="20" cm="1">
        <f t="array" aca="1" ref="AH731" ca="1">MIN(AA731:AA734 / $D$11:$D$14)</f>
        <v>0.50783808456001223</v>
      </c>
      <c r="AI731" s="20" cm="1">
        <f t="array" aca="1" ref="AI731" ca="1">MIN(AB731:AB734 / $D$11:$D$14)</f>
        <v>0.49323750442670156</v>
      </c>
      <c r="AJ731" s="20" cm="1">
        <f t="array" aca="1" ref="AJ731" ca="1">MIN(AC731:AC734 / $D$11:$D$14)</f>
        <v>0.41412543762645748</v>
      </c>
      <c r="AK731" s="72">
        <f t="array" aca="1" ref="AK731" ca="1">SUMPRODUCT(AF732:AJ732, EXP(-$E$3*$AF$2:$AJ$2))</f>
        <v>92148.519674651194</v>
      </c>
      <c r="AL731" s="70">
        <f ca="1">MAX(AC732 - $D$11, 0) * EXP(-$E$2*$E$3)</f>
        <v>0.76052846390181383</v>
      </c>
    </row>
    <row r="732" spans="7:38" ht="14.55" customHeight="1" x14ac:dyDescent="0.3">
      <c r="G732" s="3">
        <v>730</v>
      </c>
      <c r="H732" s="58">
        <v>0.15676455457422897</v>
      </c>
      <c r="I732" s="58">
        <v>-1.6511204151617709</v>
      </c>
      <c r="J732" s="58">
        <v>2.8809001044884104E-2</v>
      </c>
      <c r="K732" s="59">
        <v>-0.81315010438465352</v>
      </c>
      <c r="L732" s="60">
        <f t="array" ref="L732:O732">TRANSPOSE(MMULT(Option!$B$25:$E$28, TRANSPOSE(H732:K732)))</f>
        <v>0.15676455457422897</v>
      </c>
      <c r="M732" s="60">
        <v>-1.4505710349634537</v>
      </c>
      <c r="N732" s="60">
        <v>-0.3443557587977723</v>
      </c>
      <c r="O732" s="60">
        <v>-1.0603762006317794</v>
      </c>
      <c r="P732" s="56" t="str">
        <f t="shared" si="890"/>
        <v>146/5</v>
      </c>
      <c r="R732" s="80"/>
      <c r="S732" s="3" t="s">
        <v>29</v>
      </c>
      <c r="T732" s="60">
        <f ca="1"/>
        <v>0.34702110602226943</v>
      </c>
      <c r="U732" s="60">
        <f ca="1"/>
        <v>-1.3783361018938844</v>
      </c>
      <c r="V732" s="60">
        <f ca="1"/>
        <v>-0.73534577641100063</v>
      </c>
      <c r="W732" s="60">
        <f ca="1"/>
        <v>1.5624176698090297</v>
      </c>
      <c r="X732" s="60">
        <f ca="1"/>
        <v>0.15330312123290732</v>
      </c>
      <c r="Y732" s="52">
        <f ca="1">$B$12 * EXP(($E$3 - $C$12^2/2) * Y$2 + $C$12*SQRT(Y$2)*T732)</f>
        <v>111.52809338733908</v>
      </c>
      <c r="Z732" s="52">
        <f ca="1">Y732 * EXP(($E$3 - $C$12^2/2) * (Z$2-Y$2) + $C$12*SQRT(Z$2-Y$2)*U732)</f>
        <v>74.126692286300965</v>
      </c>
      <c r="AA732" s="52">
        <f ca="1">Z732 * EXP(($E$3 - $C$12^2/2) * (AA$2-Z$2) + $C$12*SQRT(AA$2-Z$2)*V732)</f>
        <v>59.75016511885643</v>
      </c>
      <c r="AB732" s="52">
        <f ca="1">AA732 * EXP(($E$3 - $C$12^2/2) * (AB$2-AA$2) + $C$12*SQRT(AB$2-AA$2)*W732)</f>
        <v>95.956719881725121</v>
      </c>
      <c r="AC732" s="52">
        <f ca="1">AB732 * EXP(($E$3 - $C$12^2/2) * (AC$2-AB$2) + $C$12*SQRT(AC$2-AB$2)*X732)</f>
        <v>100.97653787776441</v>
      </c>
      <c r="AD732" s="47"/>
      <c r="AE732" s="3" t="s">
        <v>47</v>
      </c>
      <c r="AF732" s="64">
        <f t="shared" ref="AF732" ca="1" si="921">($B$5*AF734 + (1 + $B$6)*AF733)*$B$2</f>
        <v>15000</v>
      </c>
      <c r="AG732" s="64">
        <f t="shared" ref="AG732" ca="1" si="922">($B$5*AG734 + (1 + $B$6)*AG733)*$B$2</f>
        <v>0</v>
      </c>
      <c r="AH732" s="64">
        <f t="shared" ref="AH732" ca="1" si="923">($B$5*AH734 + (1 + $B$6)*AH733)*$B$2</f>
        <v>0</v>
      </c>
      <c r="AI732" s="64">
        <f t="shared" ref="AI732" ca="1" si="924">($B$5*AI734 + (1 + $B$6)*AI733)*$B$2</f>
        <v>0</v>
      </c>
      <c r="AJ732" s="64" cm="1">
        <f t="array" aca="1" ref="AJ732" ca="1">($B$5*AJ734 + (1 + $B$6)*AJ733 + AND(NOT(AF733:AJ733)))*$B$2</f>
        <v>100000</v>
      </c>
      <c r="AK732" s="73"/>
      <c r="AL732" s="70"/>
    </row>
    <row r="733" spans="7:38" ht="14.55" customHeight="1" x14ac:dyDescent="0.3">
      <c r="G733" s="3">
        <v>731</v>
      </c>
      <c r="H733" s="58">
        <v>0.13562788317494334</v>
      </c>
      <c r="I733" s="58">
        <v>-0.39271347090409447</v>
      </c>
      <c r="J733" s="58">
        <v>1.0618177044033275</v>
      </c>
      <c r="K733" s="59">
        <v>-0.55335338273212686</v>
      </c>
      <c r="L733" s="60">
        <f t="array" ref="L733:O733">TRANSPOSE(MMULT(Option!$B$25:$E$28, TRANSPOSE(H733:K733)))</f>
        <v>0.13562788317494334</v>
      </c>
      <c r="M733" s="60">
        <v>-0.30567668809939286</v>
      </c>
      <c r="N733" s="60">
        <v>0.88401980483116915</v>
      </c>
      <c r="O733" s="60">
        <v>-0.31520330442419137</v>
      </c>
      <c r="P733" s="56" t="str">
        <f t="shared" si="890"/>
        <v>147/1</v>
      </c>
      <c r="R733" s="80"/>
      <c r="S733" s="3" t="s">
        <v>31</v>
      </c>
      <c r="T733" s="60">
        <f ca="1"/>
        <v>0.25138401675332156</v>
      </c>
      <c r="U733" s="60">
        <f ca="1"/>
        <v>-0.35142604992750415</v>
      </c>
      <c r="V733" s="60">
        <f ca="1"/>
        <v>0.53991030827942366</v>
      </c>
      <c r="W733" s="60">
        <f ca="1"/>
        <v>1.0084007355271953</v>
      </c>
      <c r="X733" s="60">
        <f ca="1"/>
        <v>-0.92707872488364984</v>
      </c>
      <c r="Y733" s="52">
        <f ca="1">$B$13 * EXP(($E$3 - $C$13^2/2) * Y$2 + $C$13*SQRT(Y$2)*T733)</f>
        <v>108.37369472997318</v>
      </c>
      <c r="Z733" s="52">
        <f ca="1">Y733 * EXP(($E$3 - $C$13^2/2) * (Z$2-Y$2) + $C$13*SQRT(Z$2-Y$2)*U733)</f>
        <v>98.018631312621565</v>
      </c>
      <c r="AA733" s="52">
        <f ca="1">Z733 * EXP(($E$3 - $C$13^2/2) * (AA$2-Z$2) + $C$13*SQRT(AA$2-Z$2)*V733)</f>
        <v>115.83081887181417</v>
      </c>
      <c r="AB733" s="52">
        <f ca="1">AA733 * EXP(($E$3 - $C$13^2/2) * (AB$2-AA$2) + $C$13*SQRT(AB$2-AA$2)*W733)</f>
        <v>157.53550937096577</v>
      </c>
      <c r="AC733" s="52">
        <f ca="1">AB733 * EXP(($E$3 - $C$13^2/2) * (AC$2-AB$2) + $C$13*SQRT(AC$2-AB$2)*X733)</f>
        <v>119.88431926600961</v>
      </c>
      <c r="AD733" s="47"/>
      <c r="AE733" s="3" t="s">
        <v>46</v>
      </c>
      <c r="AF733" s="52" t="b">
        <f t="shared" ref="AF733" ca="1" si="925">AF731 &gt;= $B$4</f>
        <v>0</v>
      </c>
      <c r="AG733" s="52" t="b">
        <f t="array" aca="1" ref="AG733" ca="1">AND(AG731 &gt;= $B$4, NOT(OR($AF733:AF733)))</f>
        <v>0</v>
      </c>
      <c r="AH733" s="52" t="b">
        <f t="array" aca="1" ref="AH733" ca="1">AND(AH731 &gt;= $B$4, NOT(OR($AF733:AG733)))</f>
        <v>0</v>
      </c>
      <c r="AI733" s="52" t="b">
        <f t="array" aca="1" ref="AI733" ca="1">AND(AI731 &gt;= $B$4, NOT(OR($AF733:AH733)))</f>
        <v>0</v>
      </c>
      <c r="AJ733" s="52" t="b">
        <f t="array" aca="1" ref="AJ733" ca="1">AND(AJ731 &gt;= $B$4, NOT(OR($AF733:AI733)))</f>
        <v>0</v>
      </c>
      <c r="AK733" s="73"/>
      <c r="AL733" s="70"/>
    </row>
    <row r="734" spans="7:38" ht="14.55" customHeight="1" x14ac:dyDescent="0.3">
      <c r="G734" s="3">
        <v>732</v>
      </c>
      <c r="H734" s="58">
        <v>-1.2383801272339459</v>
      </c>
      <c r="I734" s="58">
        <v>-2.1993076674788457</v>
      </c>
      <c r="J734" s="58">
        <v>-0.46835897360082052</v>
      </c>
      <c r="K734" s="59">
        <v>-0.45191918274221027</v>
      </c>
      <c r="L734" s="60">
        <f t="array" ref="L734:O734">TRANSPOSE(MMULT(Option!$B$25:$E$28, TRANSPOSE(H734:K734)))</f>
        <v>-1.2383801272339459</v>
      </c>
      <c r="M734" s="60">
        <v>-2.5110508234372939</v>
      </c>
      <c r="N734" s="60">
        <v>-1.4826303867588955</v>
      </c>
      <c r="O734" s="60">
        <v>-1.549680764478961</v>
      </c>
      <c r="P734" s="56" t="str">
        <f t="shared" si="890"/>
        <v>147/2</v>
      </c>
      <c r="R734" s="80"/>
      <c r="S734" s="3" t="s">
        <v>30</v>
      </c>
      <c r="T734" s="60">
        <f ca="1"/>
        <v>0.32072754325401498</v>
      </c>
      <c r="U734" s="60">
        <f ca="1"/>
        <v>-2.5273305258923822</v>
      </c>
      <c r="V734" s="60">
        <f ca="1"/>
        <v>-0.10203906199600704</v>
      </c>
      <c r="W734" s="60">
        <f ca="1"/>
        <v>-0.11390618051343748</v>
      </c>
      <c r="X734" s="60">
        <f ca="1"/>
        <v>-0.59940631356207086</v>
      </c>
      <c r="Y734" s="52">
        <f ca="1">$B$14 * EXP(($E$3 - $C$14^2/2) * Y$2 + $C$14*SQRT(Y$2)*T734)</f>
        <v>110.65181273484829</v>
      </c>
      <c r="Z734" s="52">
        <f ca="1">Y734 * EXP(($E$3 - $C$14^2/2) * (Z$2-Y$2) + $C$14*SQRT(Z$2-Y$2)*U734)</f>
        <v>52.101268256417413</v>
      </c>
      <c r="AA734" s="52">
        <f ca="1">Z734 * EXP(($E$3 - $C$14^2/2) * (AA$2-Z$2) + $C$14*SQRT(AA$2-Z$2)*V734)</f>
        <v>50.783808456001225</v>
      </c>
      <c r="AB734" s="52">
        <f ca="1">AA734 * EXP(($E$3 - $C$14^2/2) * (AB$2-AA$2) + $C$14*SQRT(AB$2-AA$2)*W734)</f>
        <v>49.323750442670153</v>
      </c>
      <c r="AC734" s="52">
        <f ca="1">AB734 * EXP(($E$3 - $C$14^2/2) * (AC$2-AB$2) + $C$14*SQRT(AC$2-AB$2)*X734)</f>
        <v>41.412543762645747</v>
      </c>
      <c r="AD734" s="47"/>
      <c r="AE734" s="3" t="s">
        <v>68</v>
      </c>
      <c r="AF734" s="52" t="b">
        <f ca="1">AND(AF731&gt;$B$3, NOT(OR($AF733:AF733)))</f>
        <v>1</v>
      </c>
      <c r="AG734" s="52" t="b">
        <f ca="1">AND(AG731&gt;$B$3, NOT(OR($AF733:AG733)))</f>
        <v>0</v>
      </c>
      <c r="AH734" s="52" t="b">
        <f ca="1">AND(AH731&gt;$B$3, NOT(OR($AF733:AH733)))</f>
        <v>0</v>
      </c>
      <c r="AI734" s="52" t="b">
        <f ca="1">AND(AI731&gt;$B$3, NOT(OR($AF733:AI733)))</f>
        <v>0</v>
      </c>
      <c r="AJ734" s="52" t="b">
        <f ca="1">AND(AJ731&gt;$B$3, NOT(OR($AF733:AJ733)))</f>
        <v>0</v>
      </c>
      <c r="AK734" s="74"/>
      <c r="AL734" s="70"/>
    </row>
    <row r="735" spans="7:38" ht="14.55" customHeight="1" x14ac:dyDescent="0.3">
      <c r="G735" s="3">
        <v>733</v>
      </c>
      <c r="H735" s="58">
        <v>-1.2386451049541793</v>
      </c>
      <c r="I735" s="58">
        <v>0.36938398468346778</v>
      </c>
      <c r="J735" s="58">
        <v>-0.38896571888729287</v>
      </c>
      <c r="K735" s="59">
        <v>0.58428285417605019</v>
      </c>
      <c r="L735" s="60">
        <f t="array" ref="L735:O735">TRANSPOSE(MMULT(Option!$B$25:$E$28, TRANSPOSE(H735:K735)))</f>
        <v>-1.2386451049541793</v>
      </c>
      <c r="M735" s="60">
        <v>-0.15691202791839182</v>
      </c>
      <c r="N735" s="60">
        <v>-0.74036311548509226</v>
      </c>
      <c r="O735" s="60">
        <v>2.5700999495028909E-2</v>
      </c>
      <c r="P735" s="56" t="str">
        <f t="shared" si="890"/>
        <v>147/3</v>
      </c>
      <c r="R735" s="80">
        <v>184</v>
      </c>
      <c r="S735" s="3" t="s">
        <v>28</v>
      </c>
      <c r="T735" s="60">
        <f t="array" aca="1" ref="T735:T738" ca="1">TRANSPOSE(OFFSET($L$3, MATCH($R735 &amp; "/" &amp; T$2, $P$3:$P$5002, 0) - 1, 0, 1, $E$1))</f>
        <v>1.2232276735110936</v>
      </c>
      <c r="U735" s="60">
        <f t="array" aca="1" ref="U735:U738" ca="1">TRANSPOSE(OFFSET($L$3, MATCH($R735 &amp; "/" &amp; U$2, $P$3:$P$5002, 0) - 1, 0, 1, $E$1))</f>
        <v>0.65019841610138274</v>
      </c>
      <c r="V735" s="60">
        <f t="array" aca="1" ref="V735:V738" ca="1">TRANSPOSE(OFFSET($L$3, MATCH($R735 &amp; "/" &amp; V$2, $P$3:$P$5002, 0) - 1, 0, 1, $E$1))</f>
        <v>0.76484047305969649</v>
      </c>
      <c r="W735" s="60">
        <f t="array" aca="1" ref="W735:W738" ca="1">TRANSPOSE(OFFSET($L$3, MATCH($R735 &amp; "/" &amp; W$2, $P$3:$P$5002, 0) - 1, 0, 1, $E$1))</f>
        <v>-0.69698325290719032</v>
      </c>
      <c r="X735" s="60">
        <f t="array" aca="1" ref="X735:X738" ca="1">TRANSPOSE(OFFSET($L$3, MATCH($R735 &amp; "/" &amp; X$2, $P$3:$P$5002, 0) - 1, 0, 1, $E$1))</f>
        <v>2.3638402561042362</v>
      </c>
      <c r="Y735" s="52">
        <f ca="1">$B$11 * EXP(($E$3 - $C$11^2/2) * Y$2 + $C$11*SQRT(Y$2)*T735)</f>
        <v>145.05869999350384</v>
      </c>
      <c r="Z735" s="52">
        <f ca="1">Y735 * EXP(($E$3 - $C$11^2/2) * (Z$2-Y$2) + $C$11*SQRT(Z$2-Y$2)*U735)</f>
        <v>177.18564289864335</v>
      </c>
      <c r="AA735" s="52">
        <f ca="1">Z735 * EXP(($E$3 - $C$11^2/2) * (AA$2-Z$2) + $C$11*SQRT(AA$2-Z$2)*V735)</f>
        <v>224.00091905925899</v>
      </c>
      <c r="AB735" s="52">
        <f ca="1">AA735 * EXP(($E$3 - $C$11^2/2) * (AB$2-AA$2) + $C$11*SQRT(AB$2-AA$2)*W735)</f>
        <v>182.64697272486282</v>
      </c>
      <c r="AC735" s="52">
        <f ca="1">AB735 * EXP(($E$3 - $C$11^2/2) * (AC$2-AB$2) + $C$11*SQRT(AC$2-AB$2)*X735)</f>
        <v>373.04805896297881</v>
      </c>
      <c r="AD735" s="47"/>
      <c r="AE735" s="3" t="s">
        <v>69</v>
      </c>
      <c r="AF735" s="20" cm="1">
        <f t="array" aca="1" ref="AF735" ca="1">MIN(Y735:Y738 / $D$11:$D$14)</f>
        <v>0.89753120001331665</v>
      </c>
      <c r="AG735" s="20" cm="1">
        <f t="array" aca="1" ref="AG735" ca="1">MIN(Z735:Z738 / $D$11:$D$14)</f>
        <v>1.0482061376318434</v>
      </c>
      <c r="AH735" s="20" cm="1">
        <f t="array" aca="1" ref="AH735" ca="1">MIN(AA735:AA738 / $D$11:$D$14)</f>
        <v>1.2027065579442029</v>
      </c>
      <c r="AI735" s="20" cm="1">
        <f t="array" aca="1" ref="AI735" ca="1">MIN(AB735:AB738 / $D$11:$D$14)</f>
        <v>0.96836984573380325</v>
      </c>
      <c r="AJ735" s="20" cm="1">
        <f t="array" aca="1" ref="AJ735" ca="1">MIN(AC735:AC738 / $D$11:$D$14)</f>
        <v>0.88142265278160981</v>
      </c>
      <c r="AK735" s="72">
        <f t="array" aca="1" ref="AK735" ca="1">SUMPRODUCT(AF736:AJ736, EXP(-$E$3*$AF$2:$AJ$2))</f>
        <v>142594.67363380725</v>
      </c>
      <c r="AL735" s="70">
        <f ca="1">MAX(AC736 - $D$11, 0) * EXP(-$E$2*$E$3)</f>
        <v>109.56679193218547</v>
      </c>
    </row>
    <row r="736" spans="7:38" ht="14.55" customHeight="1" x14ac:dyDescent="0.3">
      <c r="G736" s="3">
        <v>734</v>
      </c>
      <c r="H736" s="58">
        <v>7.7272029410184462E-2</v>
      </c>
      <c r="I736" s="58">
        <v>-1.4436367990062413</v>
      </c>
      <c r="J736" s="58">
        <v>-0.3691522756252601</v>
      </c>
      <c r="K736" s="59">
        <v>0.91286417831057898</v>
      </c>
      <c r="L736" s="60">
        <f t="array" ref="L736:O736">TRANSPOSE(MMULT(Option!$B$25:$E$28, TRANSPOSE(H736:K736)))</f>
        <v>7.7272029410184462E-2</v>
      </c>
      <c r="M736" s="60">
        <v>-1.2922061697298961</v>
      </c>
      <c r="N736" s="60">
        <v>-0.67135419953197373</v>
      </c>
      <c r="O736" s="60">
        <v>0.36255499224172016</v>
      </c>
      <c r="P736" s="56" t="str">
        <f t="shared" si="890"/>
        <v>147/4</v>
      </c>
      <c r="R736" s="80"/>
      <c r="S736" s="3" t="s">
        <v>29</v>
      </c>
      <c r="T736" s="60">
        <f ca="1"/>
        <v>-0.37702465325965151</v>
      </c>
      <c r="U736" s="60">
        <f ca="1"/>
        <v>0.50062552916057723</v>
      </c>
      <c r="V736" s="60">
        <f ca="1"/>
        <v>2.4840137945046257</v>
      </c>
      <c r="W736" s="60">
        <f ca="1"/>
        <v>-0.6411650102501455</v>
      </c>
      <c r="X736" s="60">
        <f ca="1"/>
        <v>0.87796787499496298</v>
      </c>
      <c r="Y736" s="52">
        <f ca="1">$B$12 * EXP(($E$3 - $C$12^2/2) * Y$2 + $C$12*SQRT(Y$2)*T736)</f>
        <v>89.753120001331666</v>
      </c>
      <c r="Z736" s="52">
        <f ca="1">Y736 * EXP(($E$3 - $C$12^2/2) * (Z$2-Y$2) + $C$12*SQRT(Z$2-Y$2)*U736)</f>
        <v>104.82061376318435</v>
      </c>
      <c r="AA736" s="52">
        <f ca="1">Z736 * EXP(($E$3 - $C$12^2/2) * (AA$2-Z$2) + $C$12*SQRT(AA$2-Z$2)*V736)</f>
        <v>221.95054507207399</v>
      </c>
      <c r="AB736" s="52">
        <f ca="1">AA736 * EXP(($E$3 - $C$12^2/2) * (AB$2-AA$2) + $C$12*SQRT(AB$2-AA$2)*W736)</f>
        <v>184.03115870025508</v>
      </c>
      <c r="AC736" s="52">
        <f ca="1">AB736 * EXP(($E$3 - $C$12^2/2) * (AC$2-AB$2) + $C$12*SQRT(AC$2-AB$2)*X736)</f>
        <v>240.68654566586352</v>
      </c>
      <c r="AD736" s="47"/>
      <c r="AE736" s="3" t="s">
        <v>47</v>
      </c>
      <c r="AF736" s="64">
        <f t="shared" ref="AF736" ca="1" si="926">($B$5*AF738 + (1 + $B$6)*AF737)*$B$2</f>
        <v>15000</v>
      </c>
      <c r="AG736" s="64">
        <f t="shared" ref="AG736" ca="1" si="927">($B$5*AG738 + (1 + $B$6)*AG737)*$B$2</f>
        <v>15000</v>
      </c>
      <c r="AH736" s="64">
        <f t="shared" ref="AH736" ca="1" si="928">($B$5*AH738 + (1 + $B$6)*AH737)*$B$2</f>
        <v>15000</v>
      </c>
      <c r="AI736" s="64">
        <f t="shared" ref="AI736" ca="1" si="929">($B$5*AI738 + (1 + $B$6)*AI737)*$B$2</f>
        <v>15000</v>
      </c>
      <c r="AJ736" s="64" cm="1">
        <f t="array" aca="1" ref="AJ736" ca="1">($B$5*AJ738 + (1 + $B$6)*AJ737 + AND(NOT(AF737:AJ737)))*$B$2</f>
        <v>114999.99999999999</v>
      </c>
      <c r="AK736" s="73"/>
      <c r="AL736" s="70"/>
    </row>
    <row r="737" spans="7:38" ht="14.55" customHeight="1" x14ac:dyDescent="0.3">
      <c r="G737" s="3">
        <v>735</v>
      </c>
      <c r="H737" s="58">
        <v>1.6118051719416115E-2</v>
      </c>
      <c r="I737" s="58">
        <v>1.1620733242563961</v>
      </c>
      <c r="J737" s="58">
        <v>0.98725991403322944</v>
      </c>
      <c r="K737" s="59">
        <v>0.83445006373771158</v>
      </c>
      <c r="L737" s="60">
        <f t="array" ref="L737:O737">TRANSPOSE(MMULT(Option!$B$25:$E$28, TRANSPOSE(H737:K737)))</f>
        <v>1.6118051719416115E-2</v>
      </c>
      <c r="M737" s="60">
        <v>1.0715050149865459</v>
      </c>
      <c r="N737" s="60">
        <v>1.1778697675420469</v>
      </c>
      <c r="O737" s="60">
        <v>1.2180231949879694</v>
      </c>
      <c r="P737" s="56" t="str">
        <f t="shared" si="890"/>
        <v>147/5</v>
      </c>
      <c r="R737" s="80"/>
      <c r="S737" s="3" t="s">
        <v>31</v>
      </c>
      <c r="T737" s="60">
        <f ca="1"/>
        <v>0.71723667900309884</v>
      </c>
      <c r="U737" s="60">
        <f ca="1"/>
        <v>-0.13034624711640869</v>
      </c>
      <c r="V737" s="60">
        <f ca="1"/>
        <v>-2.1642158538259015E-2</v>
      </c>
      <c r="W737" s="60">
        <f ca="1"/>
        <v>-0.73905224880657283</v>
      </c>
      <c r="X737" s="60">
        <f ca="1"/>
        <v>-0.3302561111919915</v>
      </c>
      <c r="Y737" s="52">
        <f ca="1">$B$13 * EXP(($E$3 - $C$13^2/2) * Y$2 + $C$13*SQRT(Y$2)*T737)</f>
        <v>124.62898325400455</v>
      </c>
      <c r="Z737" s="52">
        <f ca="1">Y737 * EXP(($E$3 - $C$13^2/2) * (Z$2-Y$2) + $C$13*SQRT(Z$2-Y$2)*U737)</f>
        <v>120.45031154351102</v>
      </c>
      <c r="AA737" s="52">
        <f ca="1">Z737 * EXP(($E$3 - $C$13^2/2) * (AA$2-Z$2) + $C$13*SQRT(AA$2-Z$2)*V737)</f>
        <v>120.27065579442029</v>
      </c>
      <c r="AB737" s="52">
        <f ca="1">AA737 * EXP(($E$3 - $C$13^2/2) * (AB$2-AA$2) + $C$13*SQRT(AB$2-AA$2)*W737)</f>
        <v>96.83698457338032</v>
      </c>
      <c r="AC737" s="52">
        <f ca="1">AB737 * EXP(($E$3 - $C$13^2/2) * (AC$2-AB$2) + $C$13*SQRT(AC$2-AB$2)*X737)</f>
        <v>88.142265278160977</v>
      </c>
      <c r="AD737" s="47"/>
      <c r="AE737" s="3" t="s">
        <v>46</v>
      </c>
      <c r="AF737" s="52" t="b">
        <f t="shared" ref="AF737" ca="1" si="930">AF735 &gt;= $B$4</f>
        <v>0</v>
      </c>
      <c r="AG737" s="52" t="b">
        <f t="array" aca="1" ref="AG737" ca="1">AND(AG735 &gt;= $B$4, NOT(OR($AF737:AF737)))</f>
        <v>0</v>
      </c>
      <c r="AH737" s="52" t="b">
        <f t="array" aca="1" ref="AH737" ca="1">AND(AH735 &gt;= $B$4, NOT(OR($AF737:AG737)))</f>
        <v>0</v>
      </c>
      <c r="AI737" s="52" t="b">
        <f t="array" aca="1" ref="AI737" ca="1">AND(AI735 &gt;= $B$4, NOT(OR($AF737:AH737)))</f>
        <v>0</v>
      </c>
      <c r="AJ737" s="52" t="b">
        <f t="array" aca="1" ref="AJ737" ca="1">AND(AJ735 &gt;= $B$4, NOT(OR($AF737:AI737)))</f>
        <v>0</v>
      </c>
      <c r="AK737" s="73"/>
      <c r="AL737" s="70"/>
    </row>
    <row r="738" spans="7:38" ht="14.55" customHeight="1" x14ac:dyDescent="0.3">
      <c r="G738" s="3">
        <v>736</v>
      </c>
      <c r="H738" s="58">
        <v>0.24374965158443362</v>
      </c>
      <c r="I738" s="58">
        <v>-0.25142651561014395</v>
      </c>
      <c r="J738" s="58">
        <v>-0.75211560975463709</v>
      </c>
      <c r="K738" s="59">
        <v>0.84302370491258727</v>
      </c>
      <c r="L738" s="60">
        <f t="array" ref="L738:O738">TRANSPOSE(MMULT(Option!$B$25:$E$28, TRANSPOSE(H738:K738)))</f>
        <v>0.24374965158443362</v>
      </c>
      <c r="M738" s="60">
        <v>-0.13293634726672271</v>
      </c>
      <c r="N738" s="60">
        <v>-0.62892976649197818</v>
      </c>
      <c r="O738" s="60">
        <v>0.60678537900106133</v>
      </c>
      <c r="P738" s="56" t="str">
        <f t="shared" si="890"/>
        <v>148/1</v>
      </c>
      <c r="R738" s="80"/>
      <c r="S738" s="3" t="s">
        <v>30</v>
      </c>
      <c r="T738" s="60">
        <f ca="1"/>
        <v>0.87521588098218495</v>
      </c>
      <c r="U738" s="60">
        <f ca="1"/>
        <v>0.67019271538207159</v>
      </c>
      <c r="V738" s="60">
        <f ca="1"/>
        <v>0.35837546198995129</v>
      </c>
      <c r="W738" s="60">
        <f ca="1"/>
        <v>1.2095179116283159</v>
      </c>
      <c r="X738" s="60">
        <f ca="1"/>
        <v>1.9193092923406101</v>
      </c>
      <c r="Y738" s="52">
        <f ca="1">$B$14 * EXP(($E$3 - $C$14^2/2) * Y$2 + $C$14*SQRT(Y$2)*T738)</f>
        <v>130.67782596678214</v>
      </c>
      <c r="Z738" s="52">
        <f ca="1">Y738 * EXP(($E$3 - $C$14^2/2) * (Z$2-Y$2) + $C$14*SQRT(Z$2-Y$2)*U738)</f>
        <v>160.58008095495495</v>
      </c>
      <c r="AA738" s="52">
        <f ca="1">Z738 * EXP(($E$3 - $C$14^2/2) * (AA$2-Z$2) + $C$14*SQRT(AA$2-Z$2)*V738)</f>
        <v>179.70298478874798</v>
      </c>
      <c r="AB738" s="52">
        <f ca="1">AA738 * EXP(($E$3 - $C$14^2/2) * (AB$2-AA$2) + $C$14*SQRT(AB$2-AA$2)*W738)</f>
        <v>259.60487848873487</v>
      </c>
      <c r="AC738" s="52">
        <f ca="1">AB738 * EXP(($E$3 - $C$14^2/2) * (AC$2-AB$2) + $C$14*SQRT(AC$2-AB$2)*X738)</f>
        <v>464.03202288584851</v>
      </c>
      <c r="AD738" s="47"/>
      <c r="AE738" s="3" t="s">
        <v>68</v>
      </c>
      <c r="AF738" s="52" t="b">
        <f ca="1">AND(AF735&gt;$B$3, NOT(OR($AF737:AF737)))</f>
        <v>1</v>
      </c>
      <c r="AG738" s="52" t="b">
        <f ca="1">AND(AG735&gt;$B$3, NOT(OR($AF737:AG737)))</f>
        <v>1</v>
      </c>
      <c r="AH738" s="52" t="b">
        <f ca="1">AND(AH735&gt;$B$3, NOT(OR($AF737:AH737)))</f>
        <v>1</v>
      </c>
      <c r="AI738" s="52" t="b">
        <f ca="1">AND(AI735&gt;$B$3, NOT(OR($AF737:AI737)))</f>
        <v>1</v>
      </c>
      <c r="AJ738" s="52" t="b">
        <f ca="1">AND(AJ735&gt;$B$3, NOT(OR($AF737:AJ737)))</f>
        <v>1</v>
      </c>
      <c r="AK738" s="74"/>
      <c r="AL738" s="70"/>
    </row>
    <row r="739" spans="7:38" ht="14.55" customHeight="1" x14ac:dyDescent="0.3">
      <c r="G739" s="3">
        <v>737</v>
      </c>
      <c r="H739" s="58">
        <v>0.64906239401474286</v>
      </c>
      <c r="I739" s="58">
        <v>1.2183363528694882</v>
      </c>
      <c r="J739" s="58">
        <v>-9.5130576357712424E-2</v>
      </c>
      <c r="K739" s="59">
        <v>-0.53224549029709833</v>
      </c>
      <c r="L739" s="60">
        <f t="array" ref="L739:O739">TRANSPOSE(MMULT(Option!$B$25:$E$28, TRANSPOSE(H739:K739)))</f>
        <v>0.64906239401474286</v>
      </c>
      <c r="M739" s="60">
        <v>1.3762486693940688</v>
      </c>
      <c r="N739" s="60">
        <v>0.4951061610646742</v>
      </c>
      <c r="O739" s="60">
        <v>0.10430490909553808</v>
      </c>
      <c r="P739" s="56" t="str">
        <f t="shared" si="890"/>
        <v>148/2</v>
      </c>
      <c r="R739" s="80">
        <v>185</v>
      </c>
      <c r="S739" s="3" t="s">
        <v>28</v>
      </c>
      <c r="T739" s="60">
        <f t="array" aca="1" ref="T739:T742" ca="1">TRANSPOSE(OFFSET($L$3, MATCH($R739 &amp; "/" &amp; T$2, $P$3:$P$5002, 0) - 1, 0, 1, $E$1))</f>
        <v>1.5160815411328754</v>
      </c>
      <c r="U739" s="60">
        <f t="array" aca="1" ref="U739:U742" ca="1">TRANSPOSE(OFFSET($L$3, MATCH($R739 &amp; "/" &amp; U$2, $P$3:$P$5002, 0) - 1, 0, 1, $E$1))</f>
        <v>0.83619113285076763</v>
      </c>
      <c r="V739" s="60">
        <f t="array" aca="1" ref="V739:V742" ca="1">TRANSPOSE(OFFSET($L$3, MATCH($R739 &amp; "/" &amp; V$2, $P$3:$P$5002, 0) - 1, 0, 1, $E$1))</f>
        <v>-0.11140531865710389</v>
      </c>
      <c r="W739" s="60">
        <f t="array" aca="1" ref="W739:W742" ca="1">TRANSPOSE(OFFSET($L$3, MATCH($R739 &amp; "/" &amp; W$2, $P$3:$P$5002, 0) - 1, 0, 1, $E$1))</f>
        <v>-1.1447393119850113</v>
      </c>
      <c r="X739" s="60">
        <f t="array" aca="1" ref="X739:X742" ca="1">TRANSPOSE(OFFSET($L$3, MATCH($R739 &amp; "/" &amp; X$2, $P$3:$P$5002, 0) - 1, 0, 1, $E$1))</f>
        <v>-2.1203823269337319</v>
      </c>
      <c r="Y739" s="52">
        <f ca="1">$B$11 * EXP(($E$3 - $C$11^2/2) * Y$2 + $C$11*SQRT(Y$2)*T739)</f>
        <v>158.37959447576515</v>
      </c>
      <c r="Z739" s="52">
        <f ca="1">Y739 * EXP(($E$3 - $C$11^2/2) * (Z$2-Y$2) + $C$11*SQRT(Z$2-Y$2)*U739)</f>
        <v>204.55808884581151</v>
      </c>
      <c r="AA739" s="52">
        <f ca="1">Z739 * EXP(($E$3 - $C$11^2/2) * (AA$2-Z$2) + $C$11*SQRT(AA$2-Z$2)*V739)</f>
        <v>198.82606406312024</v>
      </c>
      <c r="AB739" s="52">
        <f ca="1">AA739 * EXP(($E$3 - $C$11^2/2) * (AB$2-AA$2) + $C$11*SQRT(AB$2-AA$2)*W739)</f>
        <v>141.74201351724182</v>
      </c>
      <c r="AC739" s="52">
        <f ca="1">AB739 * EXP(($E$3 - $C$11^2/2) * (AC$2-AB$2) + $C$11*SQRT(AC$2-AB$2)*X739)</f>
        <v>75.406531875508279</v>
      </c>
      <c r="AD739" s="47"/>
      <c r="AE739" s="3" t="s">
        <v>69</v>
      </c>
      <c r="AF739" s="20" cm="1">
        <f t="array" aca="1" ref="AF739" ca="1">MIN(Y739:Y742 / $D$11:$D$14)</f>
        <v>0.9718661669134443</v>
      </c>
      <c r="AG739" s="20" cm="1">
        <f t="array" aca="1" ref="AG739" ca="1">MIN(Z739:Z742 / $D$11:$D$14)</f>
        <v>1.0997683423010089</v>
      </c>
      <c r="AH739" s="20" cm="1">
        <f t="array" aca="1" ref="AH739" ca="1">MIN(AA739:AA742 / $D$11:$D$14)</f>
        <v>0.94732550124155812</v>
      </c>
      <c r="AI739" s="20" cm="1">
        <f t="array" aca="1" ref="AI739" ca="1">MIN(AB739:AB742 / $D$11:$D$14)</f>
        <v>1.2554222428464317</v>
      </c>
      <c r="AJ739" s="20" cm="1">
        <f t="array" aca="1" ref="AJ739" ca="1">MIN(AC739:AC742 / $D$11:$D$14)</f>
        <v>0.75406531875508276</v>
      </c>
      <c r="AK739" s="72">
        <f t="array" aca="1" ref="AK739" ca="1">SUMPRODUCT(AF740:AJ740, EXP(-$E$3*$AF$2:$AJ$2))</f>
        <v>130912.66188773618</v>
      </c>
      <c r="AL739" s="70">
        <f ca="1">MAX(AC740 - $D$11, 0) * EXP(-$E$2*$E$3)</f>
        <v>52.734639943486933</v>
      </c>
    </row>
    <row r="740" spans="7:38" ht="14.55" customHeight="1" x14ac:dyDescent="0.3">
      <c r="G740" s="3">
        <v>738</v>
      </c>
      <c r="H740" s="58">
        <v>1.3156378466507244</v>
      </c>
      <c r="I740" s="58">
        <v>-0.27687753575369994</v>
      </c>
      <c r="J740" s="58">
        <v>1.4280045319475925</v>
      </c>
      <c r="K740" s="59">
        <v>-0.65631434557575108</v>
      </c>
      <c r="L740" s="60">
        <f t="array" ref="L740:O740">TRANSPOSE(MMULT(Option!$B$25:$E$28, TRANSPOSE(H740:K740)))</f>
        <v>1.3156378466507244</v>
      </c>
      <c r="M740" s="60">
        <v>0.27249268549545536</v>
      </c>
      <c r="N740" s="60">
        <v>1.7079823348218366</v>
      </c>
      <c r="O740" s="60">
        <v>0.17043549841723116</v>
      </c>
      <c r="P740" s="56" t="str">
        <f t="shared" si="890"/>
        <v>148/3</v>
      </c>
      <c r="R740" s="80"/>
      <c r="S740" s="3" t="s">
        <v>29</v>
      </c>
      <c r="T740" s="60">
        <f ca="1"/>
        <v>0.5679537663680001</v>
      </c>
      <c r="U740" s="60">
        <f ca="1"/>
        <v>-0.2842885673103408</v>
      </c>
      <c r="V740" s="60">
        <f ca="1"/>
        <v>9.1660967583377828E-2</v>
      </c>
      <c r="W740" s="60">
        <f ca="1"/>
        <v>0.31624704829516437</v>
      </c>
      <c r="X740" s="60">
        <f ca="1"/>
        <v>0.94869919065085173</v>
      </c>
      <c r="Y740" s="52">
        <f ca="1">$B$12 * EXP(($E$3 - $C$12^2/2) * Y$2 + $C$12*SQRT(Y$2)*T740)</f>
        <v>119.17062812238805</v>
      </c>
      <c r="Z740" s="52">
        <f ca="1">Y740 * EXP(($E$3 - $C$12^2/2) * (Z$2-Y$2) + $C$12*SQRT(Z$2-Y$2)*U740)</f>
        <v>109.97683423010091</v>
      </c>
      <c r="AA740" s="52">
        <f ca="1">Z740 * EXP(($E$3 - $C$12^2/2) * (AA$2-Z$2) + $C$12*SQRT(AA$2-Z$2)*V740)</f>
        <v>113.60960297902747</v>
      </c>
      <c r="AB740" s="52">
        <f ca="1">AA740 * EXP(($E$3 - $C$12^2/2) * (AB$2-AA$2) + $C$12*SQRT(AB$2-AA$2)*W740)</f>
        <v>125.54222428464317</v>
      </c>
      <c r="AC740" s="52">
        <f ca="1">AB740 * EXP(($E$3 - $C$12^2/2) * (AC$2-AB$2) + $C$12*SQRT(AC$2-AB$2)*X740)</f>
        <v>167.71261802731382</v>
      </c>
      <c r="AD740" s="47"/>
      <c r="AE740" s="3" t="s">
        <v>47</v>
      </c>
      <c r="AF740" s="64">
        <f t="shared" ref="AF740" ca="1" si="931">($B$5*AF742 + (1 + $B$6)*AF741)*$B$2</f>
        <v>15000</v>
      </c>
      <c r="AG740" s="64">
        <f t="shared" ref="AG740" ca="1" si="932">($B$5*AG742 + (1 + $B$6)*AG741)*$B$2</f>
        <v>15000</v>
      </c>
      <c r="AH740" s="64">
        <f t="shared" ref="AH740" ca="1" si="933">($B$5*AH742 + (1 + $B$6)*AH741)*$B$2</f>
        <v>15000</v>
      </c>
      <c r="AI740" s="64">
        <f t="shared" ref="AI740" ca="1" si="934">($B$5*AI742 + (1 + $B$6)*AI741)*$B$2</f>
        <v>15000</v>
      </c>
      <c r="AJ740" s="64" cm="1">
        <f t="array" aca="1" ref="AJ740" ca="1">($B$5*AJ742 + (1 + $B$6)*AJ741 + AND(NOT(AF741:AJ741)))*$B$2</f>
        <v>100000</v>
      </c>
      <c r="AK740" s="73"/>
      <c r="AL740" s="70"/>
    </row>
    <row r="741" spans="7:38" ht="14.55" customHeight="1" x14ac:dyDescent="0.3">
      <c r="G741" s="3">
        <v>739</v>
      </c>
      <c r="H741" s="58">
        <v>-0.67417157487057078</v>
      </c>
      <c r="I741" s="58">
        <v>0.33485928106542023</v>
      </c>
      <c r="J741" s="58">
        <v>-3.095047179353411E-2</v>
      </c>
      <c r="K741" s="59">
        <v>0.17965436613254218</v>
      </c>
      <c r="L741" s="60">
        <f t="array" ref="L741:O741">TRANSPOSE(MMULT(Option!$B$25:$E$28, TRANSPOSE(H741:K741)))</f>
        <v>-0.67417157487057078</v>
      </c>
      <c r="M741" s="60">
        <v>3.7234970579927917E-2</v>
      </c>
      <c r="N741" s="60">
        <v>-0.209165997853175</v>
      </c>
      <c r="O741" s="60">
        <v>-3.4175992693393081E-2</v>
      </c>
      <c r="P741" s="56" t="str">
        <f t="shared" si="890"/>
        <v>148/4</v>
      </c>
      <c r="R741" s="80"/>
      <c r="S741" s="3" t="s">
        <v>31</v>
      </c>
      <c r="T741" s="60">
        <f ca="1"/>
        <v>-2.5721197897288994E-2</v>
      </c>
      <c r="U741" s="60">
        <f ca="1"/>
        <v>1.7155431181214587</v>
      </c>
      <c r="V741" s="60">
        <f ca="1"/>
        <v>-0.61011805026757293</v>
      </c>
      <c r="W741" s="60">
        <f ca="1"/>
        <v>0.50302226864577104</v>
      </c>
      <c r="X741" s="60">
        <f ca="1"/>
        <v>0.43881775629851361</v>
      </c>
      <c r="Y741" s="52">
        <f ca="1">$B$13 * EXP(($E$3 - $C$13^2/2) * Y$2 + $C$13*SQRT(Y$2)*T741)</f>
        <v>99.728732659669987</v>
      </c>
      <c r="Z741" s="52">
        <f ca="1">Y741 * EXP(($E$3 - $C$13^2/2) * (Z$2-Y$2) + $C$13*SQRT(Z$2-Y$2)*U741)</f>
        <v>167.68995393494691</v>
      </c>
      <c r="AA741" s="52">
        <f ca="1">Z741 * EXP(($E$3 - $C$13^2/2) * (AA$2-Z$2) + $C$13*SQRT(AA$2-Z$2)*V741)</f>
        <v>140.34186613456831</v>
      </c>
      <c r="AB741" s="52">
        <f ca="1">AA741 * EXP(($E$3 - $C$13^2/2) * (AB$2-AA$2) + $C$13*SQRT(AB$2-AA$2)*W741)</f>
        <v>164.01994357065692</v>
      </c>
      <c r="AC741" s="52">
        <f ca="1">AB741 * EXP(($E$3 - $C$13^2/2) * (AC$2-AB$2) + $C$13*SQRT(AC$2-AB$2)*X741)</f>
        <v>188.03598506965113</v>
      </c>
      <c r="AD741" s="47"/>
      <c r="AE741" s="3" t="s">
        <v>46</v>
      </c>
      <c r="AF741" s="52" t="b">
        <f t="shared" ref="AF741" ca="1" si="935">AF739 &gt;= $B$4</f>
        <v>0</v>
      </c>
      <c r="AG741" s="52" t="b">
        <f t="array" aca="1" ref="AG741" ca="1">AND(AG739 &gt;= $B$4, NOT(OR($AF741:AF741)))</f>
        <v>0</v>
      </c>
      <c r="AH741" s="52" t="b">
        <f t="array" aca="1" ref="AH741" ca="1">AND(AH739 &gt;= $B$4, NOT(OR($AF741:AG741)))</f>
        <v>0</v>
      </c>
      <c r="AI741" s="52" t="b">
        <f t="array" aca="1" ref="AI741" ca="1">AND(AI739 &gt;= $B$4, NOT(OR($AF741:AH741)))</f>
        <v>0</v>
      </c>
      <c r="AJ741" s="52" t="b">
        <f t="array" aca="1" ref="AJ741" ca="1">AND(AJ739 &gt;= $B$4, NOT(OR($AF741:AI741)))</f>
        <v>0</v>
      </c>
      <c r="AK741" s="73"/>
      <c r="AL741" s="70"/>
    </row>
    <row r="742" spans="7:38" ht="14.55" customHeight="1" x14ac:dyDescent="0.3">
      <c r="G742" s="3">
        <v>740</v>
      </c>
      <c r="H742" s="58">
        <v>0.37170104307752921</v>
      </c>
      <c r="I742" s="58">
        <v>-2.3831321348388754</v>
      </c>
      <c r="J742" s="58">
        <v>-0.49371409820568973</v>
      </c>
      <c r="K742" s="59">
        <v>-0.23034056252039548</v>
      </c>
      <c r="L742" s="60">
        <f t="array" ref="L742:O742">TRANSPOSE(MMULT(Option!$B$25:$E$28, TRANSPOSE(H742:K742)))</f>
        <v>0.37170104307752921</v>
      </c>
      <c r="M742" s="60">
        <v>-2.0354962625651591</v>
      </c>
      <c r="N742" s="60">
        <v>-0.90900412471993808</v>
      </c>
      <c r="O742" s="60">
        <v>-0.76898506079335083</v>
      </c>
      <c r="P742" s="56" t="str">
        <f t="shared" si="890"/>
        <v>148/5</v>
      </c>
      <c r="R742" s="80"/>
      <c r="S742" s="3" t="s">
        <v>30</v>
      </c>
      <c r="T742" s="60">
        <f ca="1"/>
        <v>-0.11179057454088187</v>
      </c>
      <c r="U742" s="60">
        <f ca="1"/>
        <v>2.1300301261484025</v>
      </c>
      <c r="V742" s="60">
        <f ca="1"/>
        <v>-2.2486146400794076</v>
      </c>
      <c r="W742" s="60">
        <f ca="1"/>
        <v>1.3517044952614343</v>
      </c>
      <c r="X742" s="60">
        <f ca="1"/>
        <v>-1.7245355450405417</v>
      </c>
      <c r="Y742" s="52">
        <f ca="1">$B$14 * EXP(($E$3 - $C$14^2/2) * Y$2 + $C$14*SQRT(Y$2)*T742)</f>
        <v>97.186616691344426</v>
      </c>
      <c r="Z742" s="52">
        <f ca="1">Y742 * EXP(($E$3 - $C$14^2/2) * (Z$2-Y$2) + $C$14*SQRT(Z$2-Y$2)*U742)</f>
        <v>185.05295946136042</v>
      </c>
      <c r="AA742" s="52">
        <f ca="1">Z742 * EXP(($E$3 - $C$14^2/2) * (AA$2-Z$2) + $C$14*SQRT(AA$2-Z$2)*V742)</f>
        <v>94.732550124155807</v>
      </c>
      <c r="AB742" s="52">
        <f ca="1">AA742 * EXP(($E$3 - $C$14^2/2) * (AB$2-AA$2) + $C$14*SQRT(AB$2-AA$2)*W742)</f>
        <v>142.81770231661082</v>
      </c>
      <c r="AC742" s="52">
        <f ca="1">AB742 * EXP(($E$3 - $C$14^2/2) * (AC$2-AB$2) + $C$14*SQRT(AC$2-AB$2)*X742)</f>
        <v>85.559183787040439</v>
      </c>
      <c r="AD742" s="47"/>
      <c r="AE742" s="3" t="s">
        <v>68</v>
      </c>
      <c r="AF742" s="52" t="b">
        <f ca="1">AND(AF739&gt;$B$3, NOT(OR($AF741:AF741)))</f>
        <v>1</v>
      </c>
      <c r="AG742" s="52" t="b">
        <f ca="1">AND(AG739&gt;$B$3, NOT(OR($AF741:AG741)))</f>
        <v>1</v>
      </c>
      <c r="AH742" s="52" t="b">
        <f ca="1">AND(AH739&gt;$B$3, NOT(OR($AF741:AH741)))</f>
        <v>1</v>
      </c>
      <c r="AI742" s="52" t="b">
        <f ca="1">AND(AI739&gt;$B$3, NOT(OR($AF741:AI741)))</f>
        <v>1</v>
      </c>
      <c r="AJ742" s="52" t="b">
        <f ca="1">AND(AJ739&gt;$B$3, NOT(OR($AF741:AJ741)))</f>
        <v>0</v>
      </c>
      <c r="AK742" s="74"/>
      <c r="AL742" s="70"/>
    </row>
    <row r="743" spans="7:38" ht="14.55" customHeight="1" x14ac:dyDescent="0.3">
      <c r="G743" s="3">
        <v>741</v>
      </c>
      <c r="H743" s="58">
        <v>0.43168176630002308</v>
      </c>
      <c r="I743" s="58">
        <v>-0.21376180573521575</v>
      </c>
      <c r="J743" s="58">
        <v>-1.0289456898468183</v>
      </c>
      <c r="K743" s="59">
        <v>-0.67553750117809364</v>
      </c>
      <c r="L743" s="60">
        <f t="array" ref="L743:O743">TRANSPOSE(MMULT(Option!$B$25:$E$28, TRANSPOSE(H743:K743)))</f>
        <v>0.43168176630002308</v>
      </c>
      <c r="M743" s="60">
        <v>-2.3243224574405086E-2</v>
      </c>
      <c r="N743" s="60">
        <v>-0.78703663019611048</v>
      </c>
      <c r="O743" s="60">
        <v>-0.66262866309852375</v>
      </c>
      <c r="P743" s="56" t="str">
        <f t="shared" si="890"/>
        <v>149/1</v>
      </c>
      <c r="R743" s="80">
        <v>186</v>
      </c>
      <c r="S743" s="3" t="s">
        <v>28</v>
      </c>
      <c r="T743" s="60">
        <f t="array" aca="1" ref="T743:T746" ca="1">TRANSPOSE(OFFSET($L$3, MATCH($R743 &amp; "/" &amp; T$2, $P$3:$P$5002, 0) - 1, 0, 1, $E$1))</f>
        <v>-0.91980766253388391</v>
      </c>
      <c r="U743" s="60">
        <f t="array" aca="1" ref="U743:U746" ca="1">TRANSPOSE(OFFSET($L$3, MATCH($R743 &amp; "/" &amp; U$2, $P$3:$P$5002, 0) - 1, 0, 1, $E$1))</f>
        <v>0.20077856158817275</v>
      </c>
      <c r="V743" s="60">
        <f t="array" aca="1" ref="V743:V746" ca="1">TRANSPOSE(OFFSET($L$3, MATCH($R743 &amp; "/" &amp; V$2, $P$3:$P$5002, 0) - 1, 0, 1, $E$1))</f>
        <v>-1.0080059066605076</v>
      </c>
      <c r="W743" s="60">
        <f t="array" aca="1" ref="W743:W746" ca="1">TRANSPOSE(OFFSET($L$3, MATCH($R743 &amp; "/" &amp; W$2, $P$3:$P$5002, 0) - 1, 0, 1, $E$1))</f>
        <v>1.8130907159153029</v>
      </c>
      <c r="X743" s="60">
        <f t="array" aca="1" ref="X743:X746" ca="1">TRANSPOSE(OFFSET($L$3, MATCH($R743 &amp; "/" &amp; X$2, $P$3:$P$5002, 0) - 1, 0, 1, $E$1))</f>
        <v>-0.41930538632672165</v>
      </c>
      <c r="Y743" s="52">
        <f ca="1">$B$11 * EXP(($E$3 - $C$11^2/2) * Y$2 + $C$11*SQRT(Y$2)*T743)</f>
        <v>76.266050159199111</v>
      </c>
      <c r="Z743" s="52">
        <f ca="1">Y743 * EXP(($E$3 - $C$11^2/2) * (Z$2-Y$2) + $C$11*SQRT(Z$2-Y$2)*U743)</f>
        <v>81.407015573751096</v>
      </c>
      <c r="AA743" s="52">
        <f ca="1">Z743 * EXP(($E$3 - $C$11^2/2) * (AA$2-Z$2) + $C$11*SQRT(AA$2-Z$2)*V743)</f>
        <v>60.464697583183572</v>
      </c>
      <c r="AB743" s="52">
        <f ca="1">AA743 * EXP(($E$3 - $C$11^2/2) * (AB$2-AA$2) + $C$11*SQRT(AB$2-AA$2)*W743)</f>
        <v>104.68825128850186</v>
      </c>
      <c r="AC743" s="52">
        <f ca="1">AB743 * EXP(($E$3 - $C$11^2/2) * (AC$2-AB$2) + $C$11*SQRT(AC$2-AB$2)*X743)</f>
        <v>92.776676982298994</v>
      </c>
      <c r="AD743" s="47"/>
      <c r="AE743" s="3" t="s">
        <v>69</v>
      </c>
      <c r="AF743" s="20" cm="1">
        <f t="array" aca="1" ref="AF743" ca="1">MIN(Y743:Y746 / $D$11:$D$14)</f>
        <v>0.73596243812133733</v>
      </c>
      <c r="AG743" s="20" cm="1">
        <f t="array" aca="1" ref="AG743" ca="1">MIN(Z743:Z746 / $D$11:$D$14)</f>
        <v>0.73731755040592573</v>
      </c>
      <c r="AH743" s="20" cm="1">
        <f t="array" aca="1" ref="AH743" ca="1">MIN(AA743:AA746 / $D$11:$D$14)</f>
        <v>0.58432683409119213</v>
      </c>
      <c r="AI743" s="20" cm="1">
        <f t="array" aca="1" ref="AI743" ca="1">MIN(AB743:AB746 / $D$11:$D$14)</f>
        <v>1.0468825128850185</v>
      </c>
      <c r="AJ743" s="20" cm="1">
        <f t="array" aca="1" ref="AJ743" ca="1">MIN(AC743:AC746 / $D$11:$D$14)</f>
        <v>0.87063173872213295</v>
      </c>
      <c r="AK743" s="72">
        <f t="array" aca="1" ref="AK743" ca="1">SUMPRODUCT(AF744:AJ744, EXP(-$E$3*$AF$2:$AJ$2))</f>
        <v>101843.05134938128</v>
      </c>
      <c r="AL743" s="70">
        <f ca="1">MAX(AC744 - $D$11, 0) * EXP(-$E$2*$E$3)</f>
        <v>0</v>
      </c>
    </row>
    <row r="744" spans="7:38" ht="14.55" customHeight="1" x14ac:dyDescent="0.3">
      <c r="G744" s="3">
        <v>742</v>
      </c>
      <c r="H744" s="58">
        <v>0.47838232651263823</v>
      </c>
      <c r="I744" s="58">
        <v>-0.7124179308172921</v>
      </c>
      <c r="J744" s="58">
        <v>-7.4573308389645807E-2</v>
      </c>
      <c r="K744" s="59">
        <v>0.66247988248624867</v>
      </c>
      <c r="L744" s="60">
        <f t="array" ref="L744:O744">TRANSPOSE(MMULT(Option!$B$25:$E$28, TRANSPOSE(H744:K744)))</f>
        <v>0.47838232651263823</v>
      </c>
      <c r="M744" s="60">
        <v>-0.46158888827775546</v>
      </c>
      <c r="N744" s="60">
        <v>-6.0700362177755388E-2</v>
      </c>
      <c r="O744" s="60">
        <v>0.55755678373864659</v>
      </c>
      <c r="P744" s="56" t="str">
        <f t="shared" si="890"/>
        <v>149/2</v>
      </c>
      <c r="R744" s="80"/>
      <c r="S744" s="3" t="s">
        <v>29</v>
      </c>
      <c r="T744" s="60">
        <f ca="1"/>
        <v>-7.9732784046287586E-2</v>
      </c>
      <c r="U744" s="60">
        <f ca="1"/>
        <v>-0.90808468778770712</v>
      </c>
      <c r="V744" s="60">
        <f ca="1"/>
        <v>-0.85316521243832832</v>
      </c>
      <c r="W744" s="60">
        <f ca="1"/>
        <v>1.9638430551935038</v>
      </c>
      <c r="X744" s="60">
        <f ca="1"/>
        <v>-0.66798101885722061</v>
      </c>
      <c r="Y744" s="52">
        <f ca="1">$B$12 * EXP(($E$3 - $C$12^2/2) * Y$2 + $C$12*SQRT(Y$2)*T744)</f>
        <v>98.125802142932571</v>
      </c>
      <c r="Z744" s="52">
        <f ca="1">Y744 * EXP(($E$3 - $C$12^2/2) * (Z$2-Y$2) + $C$12*SQRT(Z$2-Y$2)*U744)</f>
        <v>75.100329364374318</v>
      </c>
      <c r="AA744" s="52">
        <f ca="1">Z744 * EXP(($E$3 - $C$12^2/2) * (AA$2-Z$2) + $C$12*SQRT(AA$2-Z$2)*V744)</f>
        <v>58.432683409119214</v>
      </c>
      <c r="AB744" s="52">
        <f ca="1">AA744 * EXP(($E$3 - $C$12^2/2) * (AB$2-AA$2) + $C$12*SQRT(AB$2-AA$2)*W744)</f>
        <v>105.85056097299254</v>
      </c>
      <c r="AC744" s="52">
        <f ca="1">AB744 * EXP(($E$3 - $C$12^2/2) * (AC$2-AB$2) + $C$12*SQRT(AC$2-AB$2)*X744)</f>
        <v>87.063173872213298</v>
      </c>
      <c r="AD744" s="47"/>
      <c r="AE744" s="3" t="s">
        <v>47</v>
      </c>
      <c r="AF744" s="64">
        <f t="shared" ref="AF744" ca="1" si="936">($B$5*AF746 + (1 + $B$6)*AF745)*$B$2</f>
        <v>0</v>
      </c>
      <c r="AG744" s="64">
        <f t="shared" ref="AG744" ca="1" si="937">($B$5*AG746 + (1 + $B$6)*AG745)*$B$2</f>
        <v>0</v>
      </c>
      <c r="AH744" s="64">
        <f t="shared" ref="AH744" ca="1" si="938">($B$5*AH746 + (1 + $B$6)*AH745)*$B$2</f>
        <v>0</v>
      </c>
      <c r="AI744" s="64">
        <f t="shared" ref="AI744" ca="1" si="939">($B$5*AI746 + (1 + $B$6)*AI745)*$B$2</f>
        <v>15000</v>
      </c>
      <c r="AJ744" s="64" cm="1">
        <f t="array" aca="1" ref="AJ744" ca="1">($B$5*AJ746 + (1 + $B$6)*AJ745 + AND(NOT(AF745:AJ745)))*$B$2</f>
        <v>114999.99999999999</v>
      </c>
      <c r="AK744" s="73"/>
      <c r="AL744" s="70"/>
    </row>
    <row r="745" spans="7:38" ht="14.55" customHeight="1" x14ac:dyDescent="0.3">
      <c r="G745" s="3">
        <v>743</v>
      </c>
      <c r="H745" s="58">
        <v>-0.57636754985794236</v>
      </c>
      <c r="I745" s="58">
        <v>-0.6000076918511531</v>
      </c>
      <c r="J745" s="58">
        <v>-0.38932747609677604</v>
      </c>
      <c r="K745" s="59">
        <v>-0.63715475509106789</v>
      </c>
      <c r="L745" s="60">
        <f t="array" ref="L745:O745">TRANSPOSE(MMULT(Option!$B$25:$E$28, TRANSPOSE(H745:K745)))</f>
        <v>-0.57636754985794236</v>
      </c>
      <c r="M745" s="60">
        <v>-0.78046315303590641</v>
      </c>
      <c r="N745" s="60">
        <v>-0.72961615620386899</v>
      </c>
      <c r="O745" s="60">
        <v>-1.0092815920937497</v>
      </c>
      <c r="P745" s="56" t="str">
        <f t="shared" si="890"/>
        <v>149/3</v>
      </c>
      <c r="R745" s="80"/>
      <c r="S745" s="3" t="s">
        <v>31</v>
      </c>
      <c r="T745" s="60">
        <f ca="1"/>
        <v>-0.32246000624289328</v>
      </c>
      <c r="U745" s="60">
        <f ca="1"/>
        <v>-0.72666202927056922</v>
      </c>
      <c r="V745" s="60">
        <f ca="1"/>
        <v>-0.38276617201485752</v>
      </c>
      <c r="W745" s="60">
        <f ca="1"/>
        <v>1.5319749481958778</v>
      </c>
      <c r="X745" s="60">
        <f ca="1"/>
        <v>0.21807872678368057</v>
      </c>
      <c r="Y745" s="52">
        <f ca="1">$B$13 * EXP(($E$3 - $C$13^2/2) * Y$2 + $C$13*SQRT(Y$2)*T745)</f>
        <v>91.234415069357823</v>
      </c>
      <c r="Z745" s="52">
        <f ca="1">Y745 * EXP(($E$3 - $C$13^2/2) * (Z$2-Y$2) + $C$13*SQRT(Z$2-Y$2)*U745)</f>
        <v>73.731755040592574</v>
      </c>
      <c r="AA745" s="52">
        <f ca="1">Z745 * EXP(($E$3 - $C$13^2/2) * (AA$2-Z$2) + $C$13*SQRT(AA$2-Z$2)*V745)</f>
        <v>66.062662520499288</v>
      </c>
      <c r="AB745" s="52">
        <f ca="1">AA745 * EXP(($E$3 - $C$13^2/2) * (AB$2-AA$2) + $C$13*SQRT(AB$2-AA$2)*W745)</f>
        <v>105.12984531189691</v>
      </c>
      <c r="AC745" s="52">
        <f ca="1">AB745 * EXP(($E$3 - $C$13^2/2) * (AC$2-AB$2) + $C$13*SQRT(AC$2-AB$2)*X745)</f>
        <v>112.80039335227795</v>
      </c>
      <c r="AD745" s="47"/>
      <c r="AE745" s="3" t="s">
        <v>46</v>
      </c>
      <c r="AF745" s="52" t="b">
        <f t="shared" ref="AF745" ca="1" si="940">AF743 &gt;= $B$4</f>
        <v>0</v>
      </c>
      <c r="AG745" s="52" t="b">
        <f t="array" aca="1" ref="AG745" ca="1">AND(AG743 &gt;= $B$4, NOT(OR($AF745:AF745)))</f>
        <v>0</v>
      </c>
      <c r="AH745" s="52" t="b">
        <f t="array" aca="1" ref="AH745" ca="1">AND(AH743 &gt;= $B$4, NOT(OR($AF745:AG745)))</f>
        <v>0</v>
      </c>
      <c r="AI745" s="52" t="b">
        <f t="array" aca="1" ref="AI745" ca="1">AND(AI743 &gt;= $B$4, NOT(OR($AF745:AH745)))</f>
        <v>0</v>
      </c>
      <c r="AJ745" s="52" t="b">
        <f t="array" aca="1" ref="AJ745" ca="1">AND(AJ743 &gt;= $B$4, NOT(OR($AF745:AI745)))</f>
        <v>0</v>
      </c>
      <c r="AK745" s="73"/>
      <c r="AL745" s="70"/>
    </row>
    <row r="746" spans="7:38" ht="14.55" customHeight="1" x14ac:dyDescent="0.3">
      <c r="G746" s="3">
        <v>744</v>
      </c>
      <c r="H746" s="58">
        <v>0.20789949039321301</v>
      </c>
      <c r="I746" s="58">
        <v>-0.15833159347548065</v>
      </c>
      <c r="J746" s="58">
        <v>-1.0545243843134187</v>
      </c>
      <c r="K746" s="59">
        <v>1.6189836667189907</v>
      </c>
      <c r="L746" s="60">
        <f t="array" ref="L746:O746">TRANSPOSE(MMULT(Option!$B$25:$E$28, TRANSPOSE(H746:K746)))</f>
        <v>0.20789949039321301</v>
      </c>
      <c r="M746" s="60">
        <v>-6.1953506243588044E-2</v>
      </c>
      <c r="N746" s="60">
        <v>-0.88450052860554651</v>
      </c>
      <c r="O746" s="60">
        <v>1.2222915505697178</v>
      </c>
      <c r="P746" s="56" t="str">
        <f t="shared" si="890"/>
        <v>149/4</v>
      </c>
      <c r="R746" s="80"/>
      <c r="S746" s="3" t="s">
        <v>30</v>
      </c>
      <c r="T746" s="60">
        <f ca="1"/>
        <v>-1.0385873223894182</v>
      </c>
      <c r="U746" s="60">
        <f ca="1"/>
        <v>6.1716735046498938E-2</v>
      </c>
      <c r="V746" s="60">
        <f ca="1"/>
        <v>1.3051858885144318E-2</v>
      </c>
      <c r="W746" s="60">
        <f ca="1"/>
        <v>1.2848259911291884</v>
      </c>
      <c r="X746" s="60">
        <f ca="1"/>
        <v>-0.22892402291643282</v>
      </c>
      <c r="Y746" s="52">
        <f ca="1">$B$14 * EXP(($E$3 - $C$14^2/2) * Y$2 + $C$14*SQRT(Y$2)*T746)</f>
        <v>73.596243812133736</v>
      </c>
      <c r="Z746" s="52">
        <f ca="1">Y746 * EXP(($E$3 - $C$14^2/2) * (Z$2-Y$2) + $C$14*SQRT(Z$2-Y$2)*U746)</f>
        <v>75.347369179030991</v>
      </c>
      <c r="AA746" s="52">
        <f ca="1">Z746 * EXP(($E$3 - $C$14^2/2) * (AA$2-Z$2) + $C$14*SQRT(AA$2-Z$2)*V746)</f>
        <v>76.02213648771334</v>
      </c>
      <c r="AB746" s="52">
        <f ca="1">AA746 * EXP(($E$3 - $C$14^2/2) * (AB$2-AA$2) + $C$14*SQRT(AB$2-AA$2)*W746)</f>
        <v>112.33352689565803</v>
      </c>
      <c r="AC746" s="52">
        <f ca="1">AB746 * EXP(($E$3 - $C$14^2/2) * (AC$2-AB$2) + $C$14*SQRT(AC$2-AB$2)*X746)</f>
        <v>105.40342785423162</v>
      </c>
      <c r="AD746" s="47"/>
      <c r="AE746" s="3" t="s">
        <v>68</v>
      </c>
      <c r="AF746" s="52" t="b">
        <f ca="1">AND(AF743&gt;$B$3, NOT(OR($AF745:AF745)))</f>
        <v>0</v>
      </c>
      <c r="AG746" s="52" t="b">
        <f ca="1">AND(AG743&gt;$B$3, NOT(OR($AF745:AG745)))</f>
        <v>0</v>
      </c>
      <c r="AH746" s="52" t="b">
        <f ca="1">AND(AH743&gt;$B$3, NOT(OR($AF745:AH745)))</f>
        <v>0</v>
      </c>
      <c r="AI746" s="52" t="b">
        <f ca="1">AND(AI743&gt;$B$3, NOT(OR($AF745:AI745)))</f>
        <v>1</v>
      </c>
      <c r="AJ746" s="52" t="b">
        <f ca="1">AND(AJ743&gt;$B$3, NOT(OR($AF745:AJ745)))</f>
        <v>1</v>
      </c>
      <c r="AK746" s="74"/>
      <c r="AL746" s="70"/>
    </row>
    <row r="747" spans="7:38" ht="14.55" customHeight="1" x14ac:dyDescent="0.3">
      <c r="G747" s="3">
        <v>745</v>
      </c>
      <c r="H747" s="58">
        <v>1.2412317270123379</v>
      </c>
      <c r="I747" s="58">
        <v>-0.12890037734901283</v>
      </c>
      <c r="J747" s="58">
        <v>-1.4179231153500174</v>
      </c>
      <c r="K747" s="59">
        <v>-0.57100453662265016</v>
      </c>
      <c r="L747" s="60">
        <f t="array" ref="L747:O747">TRANSPOSE(MMULT(Option!$B$25:$E$28, TRANSPOSE(H747:K747)))</f>
        <v>1.2412317270123379</v>
      </c>
      <c r="M747" s="60">
        <v>0.37835354354289069</v>
      </c>
      <c r="N747" s="60">
        <v>-0.78263749580487874</v>
      </c>
      <c r="O747" s="60">
        <v>-0.3029906773704234</v>
      </c>
      <c r="P747" s="56" t="str">
        <f t="shared" si="890"/>
        <v>149/5</v>
      </c>
      <c r="R747" s="80">
        <v>187</v>
      </c>
      <c r="S747" s="3" t="s">
        <v>28</v>
      </c>
      <c r="T747" s="60">
        <f t="array" aca="1" ref="T747:T750" ca="1">TRANSPOSE(OFFSET($L$3, MATCH($R747 &amp; "/" &amp; T$2, $P$3:$P$5002, 0) - 1, 0, 1, $E$1))</f>
        <v>-0.20073437786736728</v>
      </c>
      <c r="U747" s="60">
        <f t="array" aca="1" ref="U747:U750" ca="1">TRANSPOSE(OFFSET($L$3, MATCH($R747 &amp; "/" &amp; U$2, $P$3:$P$5002, 0) - 1, 0, 1, $E$1))</f>
        <v>1.6147709766217531</v>
      </c>
      <c r="V747" s="60">
        <f t="array" aca="1" ref="V747:V750" ca="1">TRANSPOSE(OFFSET($L$3, MATCH($R747 &amp; "/" &amp; V$2, $P$3:$P$5002, 0) - 1, 0, 1, $E$1))</f>
        <v>1.6654197830967383</v>
      </c>
      <c r="W747" s="60">
        <f t="array" aca="1" ref="W747:W750" ca="1">TRANSPOSE(OFFSET($L$3, MATCH($R747 &amp; "/" &amp; W$2, $P$3:$P$5002, 0) - 1, 0, 1, $E$1))</f>
        <v>-0.13153962269408337</v>
      </c>
      <c r="X747" s="60">
        <f t="array" aca="1" ref="X747:X750" ca="1">TRANSPOSE(OFFSET($L$3, MATCH($R747 &amp; "/" &amp; X$2, $P$3:$P$5002, 0) - 1, 0, 1, $E$1))</f>
        <v>0.20219103861305651</v>
      </c>
      <c r="Y747" s="52">
        <f ca="1">$B$11 * EXP(($E$3 - $C$11^2/2) * Y$2 + $C$11*SQRT(Y$2)*T747)</f>
        <v>94.627664759869944</v>
      </c>
      <c r="Z747" s="52">
        <f ca="1">Y747 * EXP(($E$3 - $C$11^2/2) * (Z$2-Y$2) + $C$11*SQRT(Z$2-Y$2)*U747)</f>
        <v>154.37445324055878</v>
      </c>
      <c r="AA747" s="52">
        <f ca="1">Z747 * EXP(($E$3 - $C$11^2/2) * (AA$2-Z$2) + $C$11*SQRT(AA$2-Z$2)*V747)</f>
        <v>255.70056720620482</v>
      </c>
      <c r="AB747" s="52">
        <f ca="1">AA747 * EXP(($E$3 - $C$11^2/2) * (AB$2-AA$2) + $C$11*SQRT(AB$2-AA$2)*W747)</f>
        <v>247.03875168503151</v>
      </c>
      <c r="AC747" s="52">
        <f ca="1">AB747 * EXP(($E$3 - $C$11^2/2) * (AC$2-AB$2) + $C$11*SQRT(AC$2-AB$2)*X747)</f>
        <v>263.8029770092698</v>
      </c>
      <c r="AD747" s="47"/>
      <c r="AE747" s="3" t="s">
        <v>69</v>
      </c>
      <c r="AF747" s="20" cm="1">
        <f t="array" aca="1" ref="AF747" ca="1">MIN(Y747:Y750 / $D$11:$D$14)</f>
        <v>0.79687150033552656</v>
      </c>
      <c r="AG747" s="20" cm="1">
        <f t="array" aca="1" ref="AG747" ca="1">MIN(Z747:Z750 / $D$11:$D$14)</f>
        <v>0.9958764879900629</v>
      </c>
      <c r="AH747" s="20" cm="1">
        <f t="array" aca="1" ref="AH747" ca="1">MIN(AA747:AA750 / $D$11:$D$14)</f>
        <v>1.0308119503112469</v>
      </c>
      <c r="AI747" s="20" cm="1">
        <f t="array" aca="1" ref="AI747" ca="1">MIN(AB747:AB750 / $D$11:$D$14)</f>
        <v>1.2834338157301644</v>
      </c>
      <c r="AJ747" s="20" cm="1">
        <f t="array" aca="1" ref="AJ747" ca="1">MIN(AC747:AC750 / $D$11:$D$14)</f>
        <v>1.3892251320107123</v>
      </c>
      <c r="AK747" s="72">
        <f t="array" aca="1" ref="AK747" ca="1">SUMPRODUCT(AF748:AJ748, EXP(-$E$3*$AF$2:$AJ$2))</f>
        <v>120538.2244355825</v>
      </c>
      <c r="AL747" s="70">
        <f ca="1">MAX(AC748 - $D$11, 0) * EXP(-$E$2*$E$3)</f>
        <v>134.39283505219254</v>
      </c>
    </row>
    <row r="748" spans="7:38" ht="14.55" customHeight="1" x14ac:dyDescent="0.3">
      <c r="G748" s="3">
        <v>746</v>
      </c>
      <c r="H748" s="58">
        <v>1.1807651939969546</v>
      </c>
      <c r="I748" s="58">
        <v>-1.3542981734808854</v>
      </c>
      <c r="J748" s="58">
        <v>-0.87849469891574616</v>
      </c>
      <c r="K748" s="59">
        <v>0.3948379103373969</v>
      </c>
      <c r="L748" s="60">
        <f t="array" ref="L748:O748">TRANSPOSE(MMULT(Option!$B$25:$E$28, TRANSPOSE(H748:K748)))</f>
        <v>1.1807651939969546</v>
      </c>
      <c r="M748" s="60">
        <v>-0.76892870110453682</v>
      </c>
      <c r="N748" s="60">
        <v>-0.65392316728326505</v>
      </c>
      <c r="O748" s="60">
        <v>0.28432194719034448</v>
      </c>
      <c r="P748" s="56" t="str">
        <f t="shared" si="890"/>
        <v>150/1</v>
      </c>
      <c r="R748" s="80"/>
      <c r="S748" s="3" t="s">
        <v>29</v>
      </c>
      <c r="T748" s="60">
        <f ca="1"/>
        <v>0.38312622694119541</v>
      </c>
      <c r="U748" s="60">
        <f ca="1"/>
        <v>2.0781975950593248</v>
      </c>
      <c r="V748" s="60">
        <f ca="1"/>
        <v>-0.41856048802156687</v>
      </c>
      <c r="W748" s="60">
        <f ca="1"/>
        <v>0.3821252442049643</v>
      </c>
      <c r="X748" s="60">
        <f ca="1"/>
        <v>0.83412004833410824</v>
      </c>
      <c r="Y748" s="52">
        <f ca="1">$B$12 * EXP(($E$3 - $C$12^2/2) * Y$2 + $C$12*SQRT(Y$2)*T748)</f>
        <v>112.74268002140877</v>
      </c>
      <c r="Z748" s="52">
        <f ca="1">Y748 * EXP(($E$3 - $C$12^2/2) * (Z$2-Y$2) + $C$12*SQRT(Z$2-Y$2)*U748)</f>
        <v>211.36094939198833</v>
      </c>
      <c r="AA748" s="52">
        <f ca="1">Z748 * EXP(($E$3 - $C$12^2/2) * (AA$2-Z$2) + $C$12*SQRT(AA$2-Z$2)*V748)</f>
        <v>187.35387086748659</v>
      </c>
      <c r="AB748" s="52">
        <f ca="1">AA748 * EXP(($E$3 - $C$12^2/2) * (AB$2-AA$2) + $C$12*SQRT(AB$2-AA$2)*W748)</f>
        <v>211.16435405594368</v>
      </c>
      <c r="AC748" s="52">
        <f ca="1">AB748 * EXP(($E$3 - $C$12^2/2) * (AC$2-AB$2) + $C$12*SQRT(AC$2-AB$2)*X748)</f>
        <v>272.56381602773843</v>
      </c>
      <c r="AD748" s="47"/>
      <c r="AE748" s="3" t="s">
        <v>47</v>
      </c>
      <c r="AF748" s="64">
        <f t="shared" ref="AF748" ca="1" si="941">($B$5*AF750 + (1 + $B$6)*AF749)*$B$2</f>
        <v>0</v>
      </c>
      <c r="AG748" s="64">
        <f t="shared" ref="AG748" ca="1" si="942">($B$5*AG750 + (1 + $B$6)*AG749)*$B$2</f>
        <v>15000</v>
      </c>
      <c r="AH748" s="64">
        <f t="shared" ref="AH748" ca="1" si="943">($B$5*AH750 + (1 + $B$6)*AH749)*$B$2</f>
        <v>15000</v>
      </c>
      <c r="AI748" s="64">
        <f t="shared" ref="AI748" ca="1" si="944">($B$5*AI750 + (1 + $B$6)*AI749)*$B$2</f>
        <v>15000</v>
      </c>
      <c r="AJ748" s="64" cm="1">
        <f t="array" aca="1" ref="AJ748" ca="1">($B$5*AJ750 + (1 + $B$6)*AJ749 + AND(NOT(AF749:AJ749)))*$B$2</f>
        <v>105000</v>
      </c>
      <c r="AK748" s="73"/>
      <c r="AL748" s="70"/>
    </row>
    <row r="749" spans="7:38" ht="14.55" customHeight="1" x14ac:dyDescent="0.3">
      <c r="G749" s="3">
        <v>747</v>
      </c>
      <c r="H749" s="58">
        <v>-2.7257913059836145</v>
      </c>
      <c r="I749" s="58">
        <v>0.92802566402194031</v>
      </c>
      <c r="J749" s="58">
        <v>0.39312393520350675</v>
      </c>
      <c r="K749" s="59">
        <v>-9.6959553204120127E-2</v>
      </c>
      <c r="L749" s="60">
        <f t="array" ref="L749:O749">TRANSPOSE(MMULT(Option!$B$25:$E$28, TRANSPOSE(H749:K749)))</f>
        <v>-2.7257913059836145</v>
      </c>
      <c r="M749" s="60">
        <v>-0.2397669519450063</v>
      </c>
      <c r="N749" s="60">
        <v>-0.50201765006955246</v>
      </c>
      <c r="O749" s="60">
        <v>-0.85360362477495277</v>
      </c>
      <c r="P749" s="56" t="str">
        <f t="shared" si="890"/>
        <v>150/2</v>
      </c>
      <c r="R749" s="80"/>
      <c r="S749" s="3" t="s">
        <v>31</v>
      </c>
      <c r="T749" s="60">
        <f ca="1"/>
        <v>-0.77353947460266559</v>
      </c>
      <c r="U749" s="60">
        <f ca="1"/>
        <v>0.72643268417174101</v>
      </c>
      <c r="V749" s="60">
        <f ca="1"/>
        <v>9.8262766992067818E-2</v>
      </c>
      <c r="W749" s="60">
        <f ca="1"/>
        <v>0.71397453856556825</v>
      </c>
      <c r="X749" s="60">
        <f ca="1"/>
        <v>0.24735659393819337</v>
      </c>
      <c r="Y749" s="52">
        <f ca="1">$B$13 * EXP(($E$3 - $C$13^2/2) * Y$2 + $C$13*SQRT(Y$2)*T749)</f>
        <v>79.687150033552655</v>
      </c>
      <c r="Z749" s="52">
        <f ca="1">Y749 * EXP(($E$3 - $C$13^2/2) * (Z$2-Y$2) + $C$13*SQRT(Z$2-Y$2)*U749)</f>
        <v>99.587648799006288</v>
      </c>
      <c r="AA749" s="52">
        <f ca="1">Z749 * EXP(($E$3 - $C$13^2/2) * (AA$2-Z$2) + $C$13*SQRT(AA$2-Z$2)*V749)</f>
        <v>103.08119503112469</v>
      </c>
      <c r="AB749" s="52">
        <f ca="1">AA749 * EXP(($E$3 - $C$13^2/2) * (AB$2-AA$2) + $C$13*SQRT(AB$2-AA$2)*W749)</f>
        <v>128.34338157301644</v>
      </c>
      <c r="AC749" s="52">
        <f ca="1">AB749 * EXP(($E$3 - $C$13^2/2) * (AC$2-AB$2) + $C$13*SQRT(AC$2-AB$2)*X749)</f>
        <v>138.92251320107124</v>
      </c>
      <c r="AD749" s="47"/>
      <c r="AE749" s="3" t="s">
        <v>46</v>
      </c>
      <c r="AF749" s="52" t="b">
        <f t="shared" ref="AF749" ca="1" si="945">AF747 &gt;= $B$4</f>
        <v>0</v>
      </c>
      <c r="AG749" s="52" t="b">
        <f t="array" aca="1" ref="AG749" ca="1">AND(AG747 &gt;= $B$4, NOT(OR($AF749:AF749)))</f>
        <v>0</v>
      </c>
      <c r="AH749" s="52" t="b">
        <f t="array" aca="1" ref="AH749" ca="1">AND(AH747 &gt;= $B$4, NOT(OR($AF749:AG749)))</f>
        <v>0</v>
      </c>
      <c r="AI749" s="52" t="b">
        <f t="array" aca="1" ref="AI749" ca="1">AND(AI747 &gt;= $B$4, NOT(OR($AF749:AH749)))</f>
        <v>0</v>
      </c>
      <c r="AJ749" s="52" t="b">
        <f t="array" aca="1" ref="AJ749" ca="1">AND(AJ747 &gt;= $B$4, NOT(OR($AF749:AI749)))</f>
        <v>1</v>
      </c>
      <c r="AK749" s="73"/>
      <c r="AL749" s="70"/>
    </row>
    <row r="750" spans="7:38" ht="14.55" customHeight="1" x14ac:dyDescent="0.3">
      <c r="G750" s="3">
        <v>748</v>
      </c>
      <c r="H750" s="58">
        <v>-0.71234202254282264</v>
      </c>
      <c r="I750" s="58">
        <v>0.26493128441814828</v>
      </c>
      <c r="J750" s="58">
        <v>-0.48599030428003065</v>
      </c>
      <c r="K750" s="59">
        <v>-0.43455565931717449</v>
      </c>
      <c r="L750" s="60">
        <f t="array" ref="L750:O750">TRANSPOSE(MMULT(Option!$B$25:$E$28, TRANSPOSE(H750:K750)))</f>
        <v>-0.71234202254282264</v>
      </c>
      <c r="M750" s="60">
        <v>-4.2123276055521269E-2</v>
      </c>
      <c r="N750" s="60">
        <v>-0.64241168994448672</v>
      </c>
      <c r="O750" s="60">
        <v>-0.6825483427186918</v>
      </c>
      <c r="P750" s="56" t="str">
        <f t="shared" si="890"/>
        <v>150/3</v>
      </c>
      <c r="R750" s="80"/>
      <c r="S750" s="3" t="s">
        <v>30</v>
      </c>
      <c r="T750" s="60">
        <f ca="1"/>
        <v>0.33268430614650091</v>
      </c>
      <c r="U750" s="60">
        <f ca="1"/>
        <v>0.61297377137063869</v>
      </c>
      <c r="V750" s="60">
        <f ca="1"/>
        <v>9.2555636330891949E-2</v>
      </c>
      <c r="W750" s="60">
        <f ca="1"/>
        <v>1.4646280409192838</v>
      </c>
      <c r="X750" s="60">
        <f ca="1"/>
        <v>0.43769605231793929</v>
      </c>
      <c r="Y750" s="52">
        <f ca="1">$B$14 * EXP(($E$3 - $C$14^2/2) * Y$2 + $C$14*SQRT(Y$2)*T750)</f>
        <v>111.04943669937144</v>
      </c>
      <c r="Z750" s="52">
        <f ca="1">Y750 * EXP(($E$3 - $C$14^2/2) * (Z$2-Y$2) + $C$14*SQRT(Z$2-Y$2)*U750)</f>
        <v>134.13779724768631</v>
      </c>
      <c r="AA750" s="52">
        <f ca="1">Z750 * EXP(($E$3 - $C$14^2/2) * (AA$2-Z$2) + $C$14*SQRT(AA$2-Z$2)*V750)</f>
        <v>138.6058508988886</v>
      </c>
      <c r="AB750" s="52">
        <f ca="1">AA750 * EXP(($E$3 - $C$14^2/2) * (AB$2-AA$2) + $C$14*SQRT(AB$2-AA$2)*W750)</f>
        <v>216.16082966828705</v>
      </c>
      <c r="AC750" s="52">
        <f ca="1">AB750 * EXP(($E$3 - $C$14^2/2) * (AC$2-AB$2) + $C$14*SQRT(AC$2-AB$2)*X750)</f>
        <v>247.72803915073476</v>
      </c>
      <c r="AD750" s="47"/>
      <c r="AE750" s="3" t="s">
        <v>68</v>
      </c>
      <c r="AF750" s="52" t="b">
        <f ca="1">AND(AF747&gt;$B$3, NOT(OR($AF749:AF749)))</f>
        <v>0</v>
      </c>
      <c r="AG750" s="52" t="b">
        <f ca="1">AND(AG747&gt;$B$3, NOT(OR($AF749:AG749)))</f>
        <v>1</v>
      </c>
      <c r="AH750" s="52" t="b">
        <f ca="1">AND(AH747&gt;$B$3, NOT(OR($AF749:AH749)))</f>
        <v>1</v>
      </c>
      <c r="AI750" s="52" t="b">
        <f ca="1">AND(AI747&gt;$B$3, NOT(OR($AF749:AI749)))</f>
        <v>1</v>
      </c>
      <c r="AJ750" s="52" t="b">
        <f ca="1">AND(AJ747&gt;$B$3, NOT(OR($AF749:AJ749)))</f>
        <v>0</v>
      </c>
      <c r="AK750" s="74"/>
      <c r="AL750" s="70"/>
    </row>
    <row r="751" spans="7:38" ht="14.55" customHeight="1" x14ac:dyDescent="0.3">
      <c r="G751" s="3">
        <v>749</v>
      </c>
      <c r="H751" s="58">
        <v>-0.85574572817939598</v>
      </c>
      <c r="I751" s="58">
        <v>-0.10717030606036219</v>
      </c>
      <c r="J751" s="58">
        <v>0.32793297884209266</v>
      </c>
      <c r="K751" s="59">
        <v>-0.73069701783967755</v>
      </c>
      <c r="L751" s="60">
        <f t="array" ref="L751:O751">TRANSPOSE(MMULT(Option!$B$25:$E$28, TRANSPOSE(H751:K751)))</f>
        <v>-0.85574572817939598</v>
      </c>
      <c r="M751" s="60">
        <v>-0.44052149922639727</v>
      </c>
      <c r="N751" s="60">
        <v>-8.2335228796278637E-2</v>
      </c>
      <c r="O751" s="60">
        <v>-0.93208764395741694</v>
      </c>
      <c r="P751" s="56" t="str">
        <f t="shared" si="890"/>
        <v>150/4</v>
      </c>
      <c r="R751" s="80">
        <v>188</v>
      </c>
      <c r="S751" s="3" t="s">
        <v>28</v>
      </c>
      <c r="T751" s="60">
        <f t="array" aca="1" ref="T751:T754" ca="1">TRANSPOSE(OFFSET($L$3, MATCH($R751 &amp; "/" &amp; T$2, $P$3:$P$5002, 0) - 1, 0, 1, $E$1))</f>
        <v>-0.16388064501430227</v>
      </c>
      <c r="U751" s="60">
        <f t="array" aca="1" ref="U751:U754" ca="1">TRANSPOSE(OFFSET($L$3, MATCH($R751 &amp; "/" &amp; U$2, $P$3:$P$5002, 0) - 1, 0, 1, $E$1))</f>
        <v>-0.40789010336155218</v>
      </c>
      <c r="V751" s="60">
        <f t="array" aca="1" ref="V751:V754" ca="1">TRANSPOSE(OFFSET($L$3, MATCH($R751 &amp; "/" &amp; V$2, $P$3:$P$5002, 0) - 1, 0, 1, $E$1))</f>
        <v>-0.499699046454463</v>
      </c>
      <c r="W751" s="60">
        <f t="array" aca="1" ref="W751:W754" ca="1">TRANSPOSE(OFFSET($L$3, MATCH($R751 &amp; "/" &amp; W$2, $P$3:$P$5002, 0) - 1, 0, 1, $E$1))</f>
        <v>-2.5524206847006542E-2</v>
      </c>
      <c r="X751" s="60">
        <f t="array" aca="1" ref="X751:X754" ca="1">TRANSPOSE(OFFSET($L$3, MATCH($R751 &amp; "/" &amp; X$2, $P$3:$P$5002, 0) - 1, 0, 1, $E$1))</f>
        <v>-0.8349642525144696</v>
      </c>
      <c r="Y751" s="52">
        <f ca="1">$B$11 * EXP(($E$3 - $C$11^2/2) * Y$2 + $C$11*SQRT(Y$2)*T751)</f>
        <v>95.679684474812177</v>
      </c>
      <c r="Z751" s="52">
        <f ca="1">Y751 * EXP(($E$3 - $C$11^2/2) * (Z$2-Y$2) + $C$11*SQRT(Z$2-Y$2)*U751)</f>
        <v>85.083996398728814</v>
      </c>
      <c r="AA751" s="52">
        <f ca="1">Z751 * EXP(($E$3 - $C$11^2/2) * (AA$2-Z$2) + $C$11*SQRT(AA$2-Z$2)*V751)</f>
        <v>73.606198985827803</v>
      </c>
      <c r="AB751" s="52">
        <f ca="1">AA751 * EXP(($E$3 - $C$11^2/2) * (AB$2-AA$2) + $C$11*SQRT(AB$2-AA$2)*W751)</f>
        <v>73.410867664507009</v>
      </c>
      <c r="AC751" s="52">
        <f ca="1">AB751 * EXP(($E$3 - $C$11^2/2) * (AC$2-AB$2) + $C$11*SQRT(AC$2-AB$2)*X751)</f>
        <v>57.430912848739986</v>
      </c>
      <c r="AD751" s="47"/>
      <c r="AE751" s="3" t="s">
        <v>69</v>
      </c>
      <c r="AF751" s="20" cm="1">
        <f t="array" aca="1" ref="AF751" ca="1">MIN(Y751:Y754 / $D$11:$D$14)</f>
        <v>0.95679684474812177</v>
      </c>
      <c r="AG751" s="20" cm="1">
        <f t="array" aca="1" ref="AG751" ca="1">MIN(Z751:Z754 / $D$11:$D$14)</f>
        <v>0.74370934748213946</v>
      </c>
      <c r="AH751" s="20" cm="1">
        <f t="array" aca="1" ref="AH751" ca="1">MIN(AA751:AA754 / $D$11:$D$14)</f>
        <v>0.71889321891644131</v>
      </c>
      <c r="AI751" s="20" cm="1">
        <f t="array" aca="1" ref="AI751" ca="1">MIN(AB751:AB754 / $D$11:$D$14)</f>
        <v>0.42011456391505808</v>
      </c>
      <c r="AJ751" s="20" cm="1">
        <f t="array" aca="1" ref="AJ751" ca="1">MIN(AC751:AC754 / $D$11:$D$14)</f>
        <v>0.35995203871294607</v>
      </c>
      <c r="AK751" s="72">
        <f t="array" aca="1" ref="AK751" ca="1">SUMPRODUCT(AF752:AJ752, EXP(-$E$3*$AF$2:$AJ$2))</f>
        <v>92148.519674651194</v>
      </c>
      <c r="AL751" s="70">
        <f ca="1">MAX(AC752 - $D$11, 0) * EXP(-$E$2*$E$3)</f>
        <v>0</v>
      </c>
    </row>
    <row r="752" spans="7:38" ht="14.55" customHeight="1" x14ac:dyDescent="0.3">
      <c r="G752" s="3">
        <v>750</v>
      </c>
      <c r="H752" s="58">
        <v>-1.0609826768761328</v>
      </c>
      <c r="I752" s="58">
        <v>1.1036050169353546</v>
      </c>
      <c r="J752" s="58">
        <v>-1.2898355838644846</v>
      </c>
      <c r="K752" s="59">
        <v>-0.54144013174878847</v>
      </c>
      <c r="L752" s="60">
        <f t="array" ref="L752:O752">TRANSPOSE(MMULT(Option!$B$25:$E$28, TRANSPOSE(H752:K752)))</f>
        <v>-1.0609826768761328</v>
      </c>
      <c r="M752" s="60">
        <v>0.58707763473740382</v>
      </c>
      <c r="N752" s="60">
        <v>-1.2682770169575335</v>
      </c>
      <c r="O752" s="60">
        <v>-0.85081319667047683</v>
      </c>
      <c r="P752" s="56" t="str">
        <f t="shared" si="890"/>
        <v>150/5</v>
      </c>
      <c r="R752" s="80"/>
      <c r="S752" s="3" t="s">
        <v>29</v>
      </c>
      <c r="T752" s="60">
        <f ca="1"/>
        <v>0.3219793692101745</v>
      </c>
      <c r="U752" s="60">
        <f ca="1"/>
        <v>-1.3423293107558092</v>
      </c>
      <c r="V752" s="60">
        <f ca="1"/>
        <v>-0.12979154385202346</v>
      </c>
      <c r="W752" s="60">
        <f ca="1"/>
        <v>-1.8072846268480136</v>
      </c>
      <c r="X752" s="60">
        <f ca="1"/>
        <v>-0.5318554951033222</v>
      </c>
      <c r="Y752" s="52">
        <f ca="1">$B$12 * EXP(($E$3 - $C$12^2/2) * Y$2 + $C$12*SQRT(Y$2)*T752)</f>
        <v>110.69337558216074</v>
      </c>
      <c r="Z752" s="52">
        <f ca="1">Y752 * EXP(($E$3 - $C$12^2/2) * (Z$2-Y$2) + $C$12*SQRT(Z$2-Y$2)*U752)</f>
        <v>74.370934748213941</v>
      </c>
      <c r="AA752" s="52">
        <f ca="1">Z752 * EXP(($E$3 - $C$12^2/2) * (AA$2-Z$2) + $C$12*SQRT(AA$2-Z$2)*V752)</f>
        <v>71.88932189164413</v>
      </c>
      <c r="AB752" s="52">
        <f ca="1">AA752 * EXP(($E$3 - $C$12^2/2) * (AB$2-AA$2) + $C$12*SQRT(AB$2-AA$2)*W752)</f>
        <v>42.01145639150581</v>
      </c>
      <c r="AC752" s="52">
        <f ca="1">AB752 * EXP(($E$3 - $C$12^2/2) * (AC$2-AB$2) + $C$12*SQRT(AC$2-AB$2)*X752)</f>
        <v>35.995203871294606</v>
      </c>
      <c r="AD752" s="47"/>
      <c r="AE752" s="3" t="s">
        <v>47</v>
      </c>
      <c r="AF752" s="64">
        <f t="shared" ref="AF752" ca="1" si="946">($B$5*AF754 + (1 + $B$6)*AF753)*$B$2</f>
        <v>15000</v>
      </c>
      <c r="AG752" s="64">
        <f t="shared" ref="AG752" ca="1" si="947">($B$5*AG754 + (1 + $B$6)*AG753)*$B$2</f>
        <v>0</v>
      </c>
      <c r="AH752" s="64">
        <f t="shared" ref="AH752" ca="1" si="948">($B$5*AH754 + (1 + $B$6)*AH753)*$B$2</f>
        <v>0</v>
      </c>
      <c r="AI752" s="64">
        <f t="shared" ref="AI752" ca="1" si="949">($B$5*AI754 + (1 + $B$6)*AI753)*$B$2</f>
        <v>0</v>
      </c>
      <c r="AJ752" s="64" cm="1">
        <f t="array" aca="1" ref="AJ752" ca="1">($B$5*AJ754 + (1 + $B$6)*AJ753 + AND(NOT(AF753:AJ753)))*$B$2</f>
        <v>100000</v>
      </c>
      <c r="AK752" s="73"/>
      <c r="AL752" s="70"/>
    </row>
    <row r="753" spans="7:38" ht="14.55" customHeight="1" x14ac:dyDescent="0.3">
      <c r="G753" s="3">
        <v>751</v>
      </c>
      <c r="H753" s="58">
        <v>0.26299078255272434</v>
      </c>
      <c r="I753" s="58">
        <v>-0.75870547286127477</v>
      </c>
      <c r="J753" s="58">
        <v>-0.25804078254299123</v>
      </c>
      <c r="K753" s="59">
        <v>1.4000393682461998</v>
      </c>
      <c r="L753" s="60">
        <f t="array" ref="L753:O753">TRANSPOSE(MMULT(Option!$B$25:$E$28, TRANSPOSE(H753:K753)))</f>
        <v>0.26299078255272434</v>
      </c>
      <c r="M753" s="60">
        <v>-0.59016873889172128</v>
      </c>
      <c r="N753" s="60">
        <v>-0.32011923275351784</v>
      </c>
      <c r="O753" s="60">
        <v>1.0550782671623189</v>
      </c>
      <c r="P753" s="56" t="str">
        <f t="shared" si="890"/>
        <v>151/1</v>
      </c>
      <c r="R753" s="80"/>
      <c r="S753" s="3" t="s">
        <v>31</v>
      </c>
      <c r="T753" s="60">
        <f ca="1"/>
        <v>0.96853449922381474</v>
      </c>
      <c r="U753" s="60">
        <f ca="1"/>
        <v>-0.25641037473254813</v>
      </c>
      <c r="V753" s="60">
        <f ca="1"/>
        <v>0.33291434760223526</v>
      </c>
      <c r="W753" s="60">
        <f ca="1"/>
        <v>-0.51434670462415755</v>
      </c>
      <c r="X753" s="60">
        <f ca="1"/>
        <v>-1.9855516326574105</v>
      </c>
      <c r="Y753" s="52">
        <f ca="1">$B$13 * EXP(($E$3 - $C$13^2/2) * Y$2 + $C$13*SQRT(Y$2)*T753)</f>
        <v>134.38791901333767</v>
      </c>
      <c r="Z753" s="52">
        <f ca="1">Y753 * EXP(($E$3 - $C$13^2/2) * (Z$2-Y$2) + $C$13*SQRT(Z$2-Y$2)*U753)</f>
        <v>125.06172598952205</v>
      </c>
      <c r="AA753" s="52">
        <f ca="1">Z753 * EXP(($E$3 - $C$13^2/2) * (AA$2-Z$2) + $C$13*SQRT(AA$2-Z$2)*V753)</f>
        <v>138.88992703943748</v>
      </c>
      <c r="AB753" s="52">
        <f ca="1">AA753 * EXP(($E$3 - $C$13^2/2) * (AB$2-AA$2) + $C$13*SQRT(AB$2-AA$2)*W753)</f>
        <v>119.62689803982978</v>
      </c>
      <c r="AC753" s="52">
        <f ca="1">AB753 * EXP(($E$3 - $C$13^2/2) * (AC$2-AB$2) + $C$13*SQRT(AC$2-AB$2)*X753)</f>
        <v>66.268337991212292</v>
      </c>
      <c r="AD753" s="47"/>
      <c r="AE753" s="3" t="s">
        <v>46</v>
      </c>
      <c r="AF753" s="52" t="b">
        <f t="shared" ref="AF753" ca="1" si="950">AF751 &gt;= $B$4</f>
        <v>0</v>
      </c>
      <c r="AG753" s="52" t="b">
        <f t="array" aca="1" ref="AG753" ca="1">AND(AG751 &gt;= $B$4, NOT(OR($AF753:AF753)))</f>
        <v>0</v>
      </c>
      <c r="AH753" s="52" t="b">
        <f t="array" aca="1" ref="AH753" ca="1">AND(AH751 &gt;= $B$4, NOT(OR($AF753:AG753)))</f>
        <v>0</v>
      </c>
      <c r="AI753" s="52" t="b">
        <f t="array" aca="1" ref="AI753" ca="1">AND(AI751 &gt;= $B$4, NOT(OR($AF753:AH753)))</f>
        <v>0</v>
      </c>
      <c r="AJ753" s="52" t="b">
        <f t="array" aca="1" ref="AJ753" ca="1">AND(AJ751 &gt;= $B$4, NOT(OR($AF753:AI753)))</f>
        <v>0</v>
      </c>
      <c r="AK753" s="73"/>
      <c r="AL753" s="70"/>
    </row>
    <row r="754" spans="7:38" ht="14.55" customHeight="1" x14ac:dyDescent="0.3">
      <c r="G754" s="3">
        <v>752</v>
      </c>
      <c r="H754" s="58">
        <v>-1.4063682241336324</v>
      </c>
      <c r="I754" s="58">
        <v>-0.29691440604201258</v>
      </c>
      <c r="J754" s="58">
        <v>0.33089138768955323</v>
      </c>
      <c r="K754" s="59">
        <v>-0.86004915594227749</v>
      </c>
      <c r="L754" s="60">
        <f t="array" ref="L754:O754">TRANSPOSE(MMULT(Option!$B$25:$E$28, TRANSPOSE(H754:K754)))</f>
        <v>-1.4063682241336324</v>
      </c>
      <c r="M754" s="60">
        <v>-0.83467383777552828</v>
      </c>
      <c r="N754" s="60">
        <v>-0.34967249552819718</v>
      </c>
      <c r="O754" s="60">
        <v>-1.31221644190807</v>
      </c>
      <c r="P754" s="56" t="str">
        <f t="shared" si="890"/>
        <v>151/2</v>
      </c>
      <c r="R754" s="80"/>
      <c r="S754" s="3" t="s">
        <v>30</v>
      </c>
      <c r="T754" s="60">
        <f ca="1"/>
        <v>-0.12024673413969827</v>
      </c>
      <c r="U754" s="60">
        <f ca="1"/>
        <v>0.97007570143034749</v>
      </c>
      <c r="V754" s="60">
        <f ca="1"/>
        <v>1.0356650961897576</v>
      </c>
      <c r="W754" s="60">
        <f ca="1"/>
        <v>-0.10413463841553222</v>
      </c>
      <c r="X754" s="60">
        <f ca="1"/>
        <v>-1.4605825374162014</v>
      </c>
      <c r="Y754" s="52">
        <f ca="1">$B$14 * EXP(($E$3 - $C$14^2/2) * Y$2 + $C$14*SQRT(Y$2)*T754)</f>
        <v>96.940381491539256</v>
      </c>
      <c r="Z754" s="52">
        <f ca="1">Y754 * EXP(($E$3 - $C$14^2/2) * (Z$2-Y$2) + $C$14*SQRT(Z$2-Y$2)*U754)</f>
        <v>130.33640986947373</v>
      </c>
      <c r="AA754" s="52">
        <f ca="1">Z754 * EXP(($E$3 - $C$14^2/2) * (AA$2-Z$2) + $C$14*SQRT(AA$2-Z$2)*V754)</f>
        <v>178.71965501914059</v>
      </c>
      <c r="AB754" s="52">
        <f ca="1">AA754 * EXP(($E$3 - $C$14^2/2) * (AB$2-AA$2) + $C$14*SQRT(AB$2-AA$2)*W754)</f>
        <v>174.09097606215889</v>
      </c>
      <c r="AC754" s="52">
        <f ca="1">AB754 * EXP(($E$3 - $C$14^2/2) * (AC$2-AB$2) + $C$14*SQRT(AC$2-AB$2)*X754)</f>
        <v>112.88879874494417</v>
      </c>
      <c r="AD754" s="47"/>
      <c r="AE754" s="3" t="s">
        <v>68</v>
      </c>
      <c r="AF754" s="52" t="b">
        <f ca="1">AND(AF751&gt;$B$3, NOT(OR($AF753:AF753)))</f>
        <v>1</v>
      </c>
      <c r="AG754" s="52" t="b">
        <f ca="1">AND(AG751&gt;$B$3, NOT(OR($AF753:AG753)))</f>
        <v>0</v>
      </c>
      <c r="AH754" s="52" t="b">
        <f ca="1">AND(AH751&gt;$B$3, NOT(OR($AF753:AH753)))</f>
        <v>0</v>
      </c>
      <c r="AI754" s="52" t="b">
        <f ca="1">AND(AI751&gt;$B$3, NOT(OR($AF753:AI753)))</f>
        <v>0</v>
      </c>
      <c r="AJ754" s="52" t="b">
        <f ca="1">AND(AJ751&gt;$B$3, NOT(OR($AF753:AJ753)))</f>
        <v>0</v>
      </c>
      <c r="AK754" s="74"/>
      <c r="AL754" s="70"/>
    </row>
    <row r="755" spans="7:38" ht="14.55" customHeight="1" x14ac:dyDescent="0.3">
      <c r="G755" s="3">
        <v>753</v>
      </c>
      <c r="H755" s="58">
        <v>-1.2846573537603567</v>
      </c>
      <c r="I755" s="58">
        <v>1.0015064055304368</v>
      </c>
      <c r="J755" s="58">
        <v>-1.1075095368961645</v>
      </c>
      <c r="K755" s="59">
        <v>-1.3250729697029036</v>
      </c>
      <c r="L755" s="60">
        <f t="array" ref="L755:O755">TRANSPOSE(MMULT(Option!$B$25:$E$28, TRANSPOSE(H755:K755)))</f>
        <v>-1.2846573537603567</v>
      </c>
      <c r="M755" s="60">
        <v>0.40403284096113068</v>
      </c>
      <c r="N755" s="60">
        <v>-1.2243437777202686</v>
      </c>
      <c r="O755" s="60">
        <v>-1.6024954298623069</v>
      </c>
      <c r="P755" s="56" t="str">
        <f t="shared" si="890"/>
        <v>151/3</v>
      </c>
      <c r="R755" s="80">
        <v>189</v>
      </c>
      <c r="S755" s="3" t="s">
        <v>28</v>
      </c>
      <c r="T755" s="60">
        <f t="array" aca="1" ref="T755:T758" ca="1">TRANSPOSE(OFFSET($L$3, MATCH($R755 &amp; "/" &amp; T$2, $P$3:$P$5002, 0) - 1, 0, 1, $E$1))</f>
        <v>-1.6729336004720878</v>
      </c>
      <c r="U755" s="60">
        <f t="array" aca="1" ref="U755:U758" ca="1">TRANSPOSE(OFFSET($L$3, MATCH($R755 &amp; "/" &amp; U$2, $P$3:$P$5002, 0) - 1, 0, 1, $E$1))</f>
        <v>1.8060040318013411</v>
      </c>
      <c r="V755" s="60">
        <f t="array" aca="1" ref="V755:V758" ca="1">TRANSPOSE(OFFSET($L$3, MATCH($R755 &amp; "/" &amp; V$2, $P$3:$P$5002, 0) - 1, 0, 1, $E$1))</f>
        <v>1.2920404193109034</v>
      </c>
      <c r="W755" s="60">
        <f t="array" aca="1" ref="W755:W758" ca="1">TRANSPOSE(OFFSET($L$3, MATCH($R755 &amp; "/" &amp; W$2, $P$3:$P$5002, 0) - 1, 0, 1, $E$1))</f>
        <v>-1.3650291015515854</v>
      </c>
      <c r="X755" s="60">
        <f t="array" aca="1" ref="X755:X758" ca="1">TRANSPOSE(OFFSET($L$3, MATCH($R755 &amp; "/" &amp; X$2, $P$3:$P$5002, 0) - 1, 0, 1, $E$1))</f>
        <v>-0.56234993439918501</v>
      </c>
      <c r="Y755" s="52">
        <f ca="1">$B$11 * EXP(($E$3 - $C$11^2/2) * Y$2 + $C$11*SQRT(Y$2)*T755)</f>
        <v>60.842594178930383</v>
      </c>
      <c r="Z755" s="52">
        <f ca="1">Y755 * EXP(($E$3 - $C$11^2/2) * (Z$2-Y$2) + $C$11*SQRT(Z$2-Y$2)*U755)</f>
        <v>105.1188185262271</v>
      </c>
      <c r="AA755" s="52">
        <f ca="1">Z755 * EXP(($E$3 - $C$11^2/2) * (AA$2-Z$2) + $C$11*SQRT(AA$2-Z$2)*V755)</f>
        <v>155.66456085016253</v>
      </c>
      <c r="AB755" s="52">
        <f ca="1">AA755 * EXP(($E$3 - $C$11^2/2) * (AB$2-AA$2) + $C$11*SQRT(AB$2-AA$2)*W755)</f>
        <v>103.87567077903466</v>
      </c>
      <c r="AC755" s="52">
        <f ca="1">AB755 * EXP(($E$3 - $C$11^2/2) * (AC$2-AB$2) + $C$11*SQRT(AC$2-AB$2)*X755)</f>
        <v>88.189660689170751</v>
      </c>
      <c r="AD755" s="47"/>
      <c r="AE755" s="3" t="s">
        <v>69</v>
      </c>
      <c r="AF755" s="20" cm="1">
        <f t="array" aca="1" ref="AF755" ca="1">MIN(Y755:Y758 / $D$11:$D$14)</f>
        <v>0.60842594178930387</v>
      </c>
      <c r="AG755" s="20" cm="1">
        <f t="array" aca="1" ref="AG755" ca="1">MIN(Z755:Z758 / $D$11:$D$14)</f>
        <v>1.0511881852622711</v>
      </c>
      <c r="AH755" s="20" cm="1">
        <f t="array" aca="1" ref="AH755" ca="1">MIN(AA755:AA758 / $D$11:$D$14)</f>
        <v>1.2387954137848687</v>
      </c>
      <c r="AI755" s="20" cm="1">
        <f t="array" aca="1" ref="AI755" ca="1">MIN(AB755:AB758 / $D$11:$D$14)</f>
        <v>0.62492287726814932</v>
      </c>
      <c r="AJ755" s="20" cm="1">
        <f t="array" aca="1" ref="AJ755" ca="1">MIN(AC755:AC758 / $D$11:$D$14)</f>
        <v>0.64268196463735439</v>
      </c>
      <c r="AK755" s="72">
        <f t="array" aca="1" ref="AK755" ca="1">SUMPRODUCT(AF756:AJ756, EXP(-$E$3*$AF$2:$AJ$2))</f>
        <v>104363.25922405574</v>
      </c>
      <c r="AL755" s="70">
        <f ca="1">MAX(AC756 - $D$11, 0) * EXP(-$E$2*$E$3)</f>
        <v>5.7254105762977128</v>
      </c>
    </row>
    <row r="756" spans="7:38" ht="14.55" customHeight="1" x14ac:dyDescent="0.3">
      <c r="G756" s="3">
        <v>754</v>
      </c>
      <c r="H756" s="58">
        <v>0.29033045352615772</v>
      </c>
      <c r="I756" s="58">
        <v>1.4795568687641953</v>
      </c>
      <c r="J756" s="58">
        <v>-0.33300517281456499</v>
      </c>
      <c r="K756" s="59">
        <v>-0.57915895294601916</v>
      </c>
      <c r="L756" s="60">
        <f t="array" ref="L756:O756">TRANSPOSE(MMULT(Option!$B$25:$E$28, TRANSPOSE(H756:K756)))</f>
        <v>0.29033045352615772</v>
      </c>
      <c r="M756" s="60">
        <v>1.4721684506312167</v>
      </c>
      <c r="N756" s="60">
        <v>0.21108932027576005</v>
      </c>
      <c r="O756" s="60">
        <v>-5.7386935722044896E-2</v>
      </c>
      <c r="P756" s="56" t="str">
        <f t="shared" si="890"/>
        <v>151/4</v>
      </c>
      <c r="R756" s="80"/>
      <c r="S756" s="3" t="s">
        <v>29</v>
      </c>
      <c r="T756" s="60">
        <f ca="1"/>
        <v>0.85603012034778381</v>
      </c>
      <c r="U756" s="60">
        <f ca="1"/>
        <v>0.40753565611653436</v>
      </c>
      <c r="V756" s="60">
        <f ca="1"/>
        <v>-0.39482233066369132</v>
      </c>
      <c r="W756" s="60">
        <f ca="1"/>
        <v>-1.3414293784563411</v>
      </c>
      <c r="X756" s="60">
        <f ca="1"/>
        <v>0.62581589414814076</v>
      </c>
      <c r="Y756" s="52">
        <f ca="1">$B$12 * EXP(($E$3 - $C$12^2/2) * Y$2 + $C$12*SQRT(Y$2)*T756)</f>
        <v>129.92784034718647</v>
      </c>
      <c r="Z756" s="52">
        <f ca="1">Y756 * EXP(($E$3 - $C$12^2/2) * (Z$2-Y$2) + $C$12*SQRT(Z$2-Y$2)*U756)</f>
        <v>147.56074461899019</v>
      </c>
      <c r="AA756" s="52">
        <f ca="1">Z756 * EXP(($E$3 - $C$12^2/2) * (AA$2-Z$2) + $C$12*SQRT(AA$2-Z$2)*V756)</f>
        <v>131.73511734706722</v>
      </c>
      <c r="AB756" s="52">
        <f ca="1">AA756 * EXP(($E$3 - $C$12^2/2) * (AB$2-AA$2) + $C$12*SQRT(AB$2-AA$2)*W756)</f>
        <v>88.532029889433289</v>
      </c>
      <c r="AC756" s="52">
        <f ca="1">AB756 * EXP(($E$3 - $C$12^2/2) * (AC$2-AB$2) + $C$12*SQRT(AC$2-AB$2)*X756)</f>
        <v>107.35157270093907</v>
      </c>
      <c r="AD756" s="47"/>
      <c r="AE756" s="3" t="s">
        <v>47</v>
      </c>
      <c r="AF756" s="64">
        <f t="shared" ref="AF756" ca="1" si="951">($B$5*AF758 + (1 + $B$6)*AF757)*$B$2</f>
        <v>0</v>
      </c>
      <c r="AG756" s="64">
        <f t="shared" ref="AG756" ca="1" si="952">($B$5*AG758 + (1 + $B$6)*AG757)*$B$2</f>
        <v>15000</v>
      </c>
      <c r="AH756" s="64">
        <f t="shared" ref="AH756" ca="1" si="953">($B$5*AH758 + (1 + $B$6)*AH757)*$B$2</f>
        <v>15000</v>
      </c>
      <c r="AI756" s="64">
        <f t="shared" ref="AI756" ca="1" si="954">($B$5*AI758 + (1 + $B$6)*AI757)*$B$2</f>
        <v>0</v>
      </c>
      <c r="AJ756" s="64" cm="1">
        <f t="array" aca="1" ref="AJ756" ca="1">($B$5*AJ758 + (1 + $B$6)*AJ757 + AND(NOT(AF757:AJ757)))*$B$2</f>
        <v>100000</v>
      </c>
      <c r="AK756" s="73"/>
      <c r="AL756" s="70"/>
    </row>
    <row r="757" spans="7:38" ht="14.55" customHeight="1" x14ac:dyDescent="0.3">
      <c r="G757" s="3">
        <v>755</v>
      </c>
      <c r="H757" s="58">
        <v>0.78060325718595258</v>
      </c>
      <c r="I757" s="58">
        <v>-0.87197887727888701</v>
      </c>
      <c r="J757" s="58">
        <v>-0.82772257869736254</v>
      </c>
      <c r="K757" s="59">
        <v>-1.1564972241188554</v>
      </c>
      <c r="L757" s="60">
        <f t="array" ref="L757:O757">TRANSPOSE(MMULT(Option!$B$25:$E$28, TRANSPOSE(H757:K757)))</f>
        <v>0.78060325718595258</v>
      </c>
      <c r="M757" s="60">
        <v>-0.48694053903224072</v>
      </c>
      <c r="N757" s="60">
        <v>-0.64309343868051028</v>
      </c>
      <c r="O757" s="60">
        <v>-1.0680163259206645</v>
      </c>
      <c r="P757" s="56" t="str">
        <f t="shared" si="890"/>
        <v>151/5</v>
      </c>
      <c r="R757" s="80"/>
      <c r="S757" s="3" t="s">
        <v>31</v>
      </c>
      <c r="T757" s="60">
        <f ca="1"/>
        <v>1.0146998502045648</v>
      </c>
      <c r="U757" s="60">
        <f ca="1"/>
        <v>0.7760638224660581</v>
      </c>
      <c r="V757" s="60">
        <f ca="1"/>
        <v>0.88105619217956321</v>
      </c>
      <c r="W757" s="60">
        <f ca="1"/>
        <v>-1.0473179310466674</v>
      </c>
      <c r="X757" s="60">
        <f ca="1"/>
        <v>-4.6734772316770118E-2</v>
      </c>
      <c r="Y757" s="52">
        <f ca="1">$B$13 * EXP(($E$3 - $C$13^2/2) * Y$2 + $C$13*SQRT(Y$2)*T757)</f>
        <v>136.26208693380008</v>
      </c>
      <c r="Z757" s="52">
        <f ca="1">Y757 * EXP(($E$3 - $C$13^2/2) * (Z$2-Y$2) + $C$13*SQRT(Z$2-Y$2)*U757)</f>
        <v>172.84569979122304</v>
      </c>
      <c r="AA757" s="52">
        <f ca="1">Z757 * EXP(($E$3 - $C$13^2/2) * (AA$2-Z$2) + $C$13*SQRT(AA$2-Z$2)*V757)</f>
        <v>226.26709674371034</v>
      </c>
      <c r="AB757" s="52">
        <f ca="1">AA757 * EXP(($E$3 - $C$13^2/2) * (AB$2-AA$2) + $C$13*SQRT(AB$2-AA$2)*W757)</f>
        <v>166.08849789186195</v>
      </c>
      <c r="AC757" s="52">
        <f ca="1">AB757 * EXP(($E$3 - $C$13^2/2) * (AC$2-AB$2) + $C$13*SQRT(AC$2-AB$2)*X757)</f>
        <v>164.59704482959111</v>
      </c>
      <c r="AD757" s="47"/>
      <c r="AE757" s="3" t="s">
        <v>46</v>
      </c>
      <c r="AF757" s="52" t="b">
        <f t="shared" ref="AF757" ca="1" si="955">AF755 &gt;= $B$4</f>
        <v>0</v>
      </c>
      <c r="AG757" s="52" t="b">
        <f t="array" aca="1" ref="AG757" ca="1">AND(AG755 &gt;= $B$4, NOT(OR($AF757:AF757)))</f>
        <v>0</v>
      </c>
      <c r="AH757" s="52" t="b">
        <f t="array" aca="1" ref="AH757" ca="1">AND(AH755 &gt;= $B$4, NOT(OR($AF757:AG757)))</f>
        <v>0</v>
      </c>
      <c r="AI757" s="52" t="b">
        <f t="array" aca="1" ref="AI757" ca="1">AND(AI755 &gt;= $B$4, NOT(OR($AF757:AH757)))</f>
        <v>0</v>
      </c>
      <c r="AJ757" s="52" t="b">
        <f t="array" aca="1" ref="AJ757" ca="1">AND(AJ755 &gt;= $B$4, NOT(OR($AF757:AI757)))</f>
        <v>0</v>
      </c>
      <c r="AK757" s="73"/>
      <c r="AL757" s="70"/>
    </row>
    <row r="758" spans="7:38" ht="14.55" customHeight="1" x14ac:dyDescent="0.3">
      <c r="G758" s="3">
        <v>756</v>
      </c>
      <c r="H758" s="58">
        <v>-3.0190091612934977</v>
      </c>
      <c r="I758" s="58">
        <v>-0.81226821276168037</v>
      </c>
      <c r="J758" s="58">
        <v>0.70731840371471033</v>
      </c>
      <c r="K758" s="59">
        <v>-0.84740919157510197</v>
      </c>
      <c r="L758" s="60">
        <f t="array" ref="L758:O758">TRANSPOSE(MMULT(Option!$B$25:$E$28, TRANSPOSE(H758:K758)))</f>
        <v>-3.0190091612934977</v>
      </c>
      <c r="M758" s="60">
        <v>-1.9520597784347782</v>
      </c>
      <c r="N758" s="60">
        <v>-0.79906053774621266</v>
      </c>
      <c r="O758" s="60">
        <v>-2.0079288719997161</v>
      </c>
      <c r="P758" s="56" t="str">
        <f t="shared" si="890"/>
        <v>152/1</v>
      </c>
      <c r="R758" s="80"/>
      <c r="S758" s="3" t="s">
        <v>30</v>
      </c>
      <c r="T758" s="60">
        <f ca="1"/>
        <v>0.10842692724570535</v>
      </c>
      <c r="U758" s="60">
        <f ca="1"/>
        <v>0.75226508843168749</v>
      </c>
      <c r="V758" s="60">
        <f ca="1"/>
        <v>-0.19689379245489791</v>
      </c>
      <c r="W758" s="60">
        <f ca="1"/>
        <v>-2.2975550006580128</v>
      </c>
      <c r="X758" s="60">
        <f ca="1"/>
        <v>7.6739147879631014E-2</v>
      </c>
      <c r="Y758" s="52">
        <f ca="1">$B$14 * EXP(($E$3 - $C$14^2/2) * Y$2 + $C$14*SQRT(Y$2)*T758)</f>
        <v>103.82411485878873</v>
      </c>
      <c r="Z758" s="52">
        <f ca="1">Y758 * EXP(($E$3 - $C$14^2/2) * (Z$2-Y$2) + $C$14*SQRT(Z$2-Y$2)*U758)</f>
        <v>130.76185796050345</v>
      </c>
      <c r="AA758" s="52">
        <f ca="1">Z758 * EXP(($E$3 - $C$14^2/2) * (AA$2-Z$2) + $C$14*SQRT(AA$2-Z$2)*V758)</f>
        <v>123.87954137848686</v>
      </c>
      <c r="AB758" s="52">
        <f ca="1">AA758 * EXP(($E$3 - $C$14^2/2) * (AB$2-AA$2) + $C$14*SQRT(AB$2-AA$2)*W758)</f>
        <v>62.492287726814936</v>
      </c>
      <c r="AC758" s="52">
        <f ca="1">AB758 * EXP(($E$3 - $C$14^2/2) * (AC$2-AB$2) + $C$14*SQRT(AC$2-AB$2)*X758)</f>
        <v>64.268196463735435</v>
      </c>
      <c r="AD758" s="47"/>
      <c r="AE758" s="3" t="s">
        <v>68</v>
      </c>
      <c r="AF758" s="52" t="b">
        <f ca="1">AND(AF755&gt;$B$3, NOT(OR($AF757:AF757)))</f>
        <v>0</v>
      </c>
      <c r="AG758" s="52" t="b">
        <f ca="1">AND(AG755&gt;$B$3, NOT(OR($AF757:AG757)))</f>
        <v>1</v>
      </c>
      <c r="AH758" s="52" t="b">
        <f ca="1">AND(AH755&gt;$B$3, NOT(OR($AF757:AH757)))</f>
        <v>1</v>
      </c>
      <c r="AI758" s="52" t="b">
        <f ca="1">AND(AI755&gt;$B$3, NOT(OR($AF757:AI757)))</f>
        <v>0</v>
      </c>
      <c r="AJ758" s="52" t="b">
        <f ca="1">AND(AJ755&gt;$B$3, NOT(OR($AF757:AJ757)))</f>
        <v>0</v>
      </c>
      <c r="AK758" s="74"/>
      <c r="AL758" s="70"/>
    </row>
    <row r="759" spans="7:38" ht="14.55" customHeight="1" x14ac:dyDescent="0.3">
      <c r="G759" s="3">
        <v>757</v>
      </c>
      <c r="H759" s="58">
        <v>-0.94657719642423443</v>
      </c>
      <c r="I759" s="58">
        <v>-1.3124086476889798</v>
      </c>
      <c r="J759" s="58">
        <v>0.97925787304416589</v>
      </c>
      <c r="K759" s="59">
        <v>0.73306629361490394</v>
      </c>
      <c r="L759" s="60">
        <f t="array" ref="L759:O759">TRANSPOSE(MMULT(Option!$B$25:$E$28, TRANSPOSE(H759:K759)))</f>
        <v>-0.94657719642423443</v>
      </c>
      <c r="M759" s="60">
        <v>-1.5814732727195699</v>
      </c>
      <c r="N759" s="60">
        <v>0.13779191272421731</v>
      </c>
      <c r="O759" s="60">
        <v>9.659190104432247E-2</v>
      </c>
      <c r="P759" s="56" t="str">
        <f t="shared" si="890"/>
        <v>152/2</v>
      </c>
      <c r="R759" s="80">
        <v>190</v>
      </c>
      <c r="S759" s="3" t="s">
        <v>28</v>
      </c>
      <c r="T759" s="60">
        <f t="array" aca="1" ref="T759:T762" ca="1">TRANSPOSE(OFFSET($L$3, MATCH($R759 &amp; "/" &amp; T$2, $P$3:$P$5002, 0) - 1, 0, 1, $E$1))</f>
        <v>0.23078957169586467</v>
      </c>
      <c r="U759" s="60">
        <f t="array" aca="1" ref="U759:U762" ca="1">TRANSPOSE(OFFSET($L$3, MATCH($R759 &amp; "/" &amp; U$2, $P$3:$P$5002, 0) - 1, 0, 1, $E$1))</f>
        <v>1.7571759234036108</v>
      </c>
      <c r="V759" s="60">
        <f t="array" aca="1" ref="V759:V762" ca="1">TRANSPOSE(OFFSET($L$3, MATCH($R759 &amp; "/" &amp; V$2, $P$3:$P$5002, 0) - 1, 0, 1, $E$1))</f>
        <v>-0.75234828781884311</v>
      </c>
      <c r="W759" s="60">
        <f t="array" aca="1" ref="W759:W762" ca="1">TRANSPOSE(OFFSET($L$3, MATCH($R759 &amp; "/" &amp; W$2, $P$3:$P$5002, 0) - 1, 0, 1, $E$1))</f>
        <v>-0.25519600580014867</v>
      </c>
      <c r="X759" s="60">
        <f t="array" aca="1" ref="X759:X762" ca="1">TRANSPOSE(OFFSET($L$3, MATCH($R759 &amp; "/" &amp; X$2, $P$3:$P$5002, 0) - 1, 0, 1, $E$1))</f>
        <v>1.277562170548429</v>
      </c>
      <c r="Y759" s="52">
        <f ca="1">$B$11 * EXP(($E$3 - $C$11^2/2) * Y$2 + $C$11*SQRT(Y$2)*T759)</f>
        <v>107.70619005600636</v>
      </c>
      <c r="Z759" s="52">
        <f ca="1">Y759 * EXP(($E$3 - $C$11^2/2) * (Z$2-Y$2) + $C$11*SQRT(Z$2-Y$2)*U759)</f>
        <v>183.37987748316226</v>
      </c>
      <c r="AA759" s="52">
        <f ca="1">Z759 * EXP(($E$3 - $C$11^2/2) * (AA$2-Z$2) + $C$11*SQRT(AA$2-Z$2)*V759)</f>
        <v>147.06215906315137</v>
      </c>
      <c r="AB759" s="52">
        <f ca="1">AA759 * EXP(($E$3 - $C$11^2/2) * (AB$2-AA$2) + $C$11*SQRT(AB$2-AA$2)*W759)</f>
        <v>136.90627209914368</v>
      </c>
      <c r="AC759" s="52">
        <f ca="1">AB759 * EXP(($E$3 - $C$11^2/2) * (AC$2-AB$2) + $C$11*SQRT(AC$2-AB$2)*X759)</f>
        <v>201.85814487193693</v>
      </c>
      <c r="AD759" s="47"/>
      <c r="AE759" s="3" t="s">
        <v>69</v>
      </c>
      <c r="AF759" s="20" cm="1">
        <f t="array" aca="1" ref="AF759" ca="1">MIN(Y759:Y762 / $D$11:$D$14)</f>
        <v>1.0650081018846267</v>
      </c>
      <c r="AG759" s="20" cm="1">
        <f t="array" aca="1" ref="AG759" ca="1">MIN(Z759:Z762 / $D$11:$D$14)</f>
        <v>0.72264309817942585</v>
      </c>
      <c r="AH759" s="20" cm="1">
        <f t="array" aca="1" ref="AH759" ca="1">MIN(AA759:AA762 / $D$11:$D$14)</f>
        <v>0.62941684682364507</v>
      </c>
      <c r="AI759" s="20" cm="1">
        <f t="array" aca="1" ref="AI759" ca="1">MIN(AB759:AB762 / $D$11:$D$14)</f>
        <v>0.75906947279901327</v>
      </c>
      <c r="AJ759" s="20" cm="1">
        <f t="array" aca="1" ref="AJ759" ca="1">MIN(AC759:AC762 / $D$11:$D$14)</f>
        <v>0.60091606917801532</v>
      </c>
      <c r="AK759" s="72">
        <f t="array" aca="1" ref="AK759" ca="1">SUMPRODUCT(AF760:AJ760, EXP(-$E$3*$AF$2:$AJ$2))</f>
        <v>92148.519674651194</v>
      </c>
      <c r="AL759" s="70">
        <f ca="1">MAX(AC760 - $D$11, 0) * EXP(-$E$2*$E$3)</f>
        <v>0</v>
      </c>
    </row>
    <row r="760" spans="7:38" ht="14.55" customHeight="1" x14ac:dyDescent="0.3">
      <c r="G760" s="3">
        <v>758</v>
      </c>
      <c r="H760" s="58">
        <v>0.71071061027467841</v>
      </c>
      <c r="I760" s="58">
        <v>-2.5922306815971976</v>
      </c>
      <c r="J760" s="58">
        <v>-1.0536906770401813</v>
      </c>
      <c r="K760" s="59">
        <v>-0.99967962444841396</v>
      </c>
      <c r="L760" s="60">
        <f t="array" ref="L760:O760">TRANSPOSE(MMULT(Option!$B$25:$E$28, TRANSPOSE(H760:K760)))</f>
        <v>0.71071061027467841</v>
      </c>
      <c r="M760" s="60">
        <v>-2.0915344193313543</v>
      </c>
      <c r="N760" s="60">
        <v>-1.3199882160317393</v>
      </c>
      <c r="O760" s="60">
        <v>-1.4562549353658136</v>
      </c>
      <c r="P760" s="56" t="str">
        <f t="shared" si="890"/>
        <v>152/3</v>
      </c>
      <c r="R760" s="80"/>
      <c r="S760" s="3" t="s">
        <v>29</v>
      </c>
      <c r="T760" s="60">
        <f ca="1"/>
        <v>0.71883952424113395</v>
      </c>
      <c r="U760" s="60">
        <f ca="1"/>
        <v>-1.8349722537174147</v>
      </c>
      <c r="V760" s="60">
        <f ca="1"/>
        <v>-0.47707236461787333</v>
      </c>
      <c r="W760" s="60">
        <f ca="1"/>
        <v>1.2345984836748563</v>
      </c>
      <c r="X760" s="60">
        <f ca="1"/>
        <v>-1.4223934100781317</v>
      </c>
      <c r="Y760" s="52">
        <f ca="1">$B$12 * EXP(($E$3 - $C$12^2/2) * Y$2 + $C$12*SQRT(Y$2)*T760)</f>
        <v>124.68892595637978</v>
      </c>
      <c r="Z760" s="52">
        <f ca="1">Y760 * EXP(($E$3 - $C$12^2/2) * (Z$2-Y$2) + $C$12*SQRT(Z$2-Y$2)*U760)</f>
        <v>72.264309817942589</v>
      </c>
      <c r="AA760" s="52">
        <f ca="1">Z760 * EXP(($E$3 - $C$12^2/2) * (AA$2-Z$2) + $C$12*SQRT(AA$2-Z$2)*V760)</f>
        <v>62.94168468236451</v>
      </c>
      <c r="AB760" s="52">
        <f ca="1">AA760 * EXP(($E$3 - $C$12^2/2) * (AB$2-AA$2) + $C$12*SQRT(AB$2-AA$2)*W760)</f>
        <v>91.614376024284866</v>
      </c>
      <c r="AC760" s="52">
        <f ca="1">AB760 * EXP(($E$3 - $C$12^2/2) * (AC$2-AB$2) + $C$12*SQRT(AC$2-AB$2)*X760)</f>
        <v>60.091606917801528</v>
      </c>
      <c r="AD760" s="47"/>
      <c r="AE760" s="3" t="s">
        <v>47</v>
      </c>
      <c r="AF760" s="64">
        <f t="shared" ref="AF760" ca="1" si="956">($B$5*AF762 + (1 + $B$6)*AF761)*$B$2</f>
        <v>15000</v>
      </c>
      <c r="AG760" s="64">
        <f t="shared" ref="AG760" ca="1" si="957">($B$5*AG762 + (1 + $B$6)*AG761)*$B$2</f>
        <v>0</v>
      </c>
      <c r="AH760" s="64">
        <f t="shared" ref="AH760" ca="1" si="958">($B$5*AH762 + (1 + $B$6)*AH761)*$B$2</f>
        <v>0</v>
      </c>
      <c r="AI760" s="64">
        <f t="shared" ref="AI760" ca="1" si="959">($B$5*AI762 + (1 + $B$6)*AI761)*$B$2</f>
        <v>0</v>
      </c>
      <c r="AJ760" s="64" cm="1">
        <f t="array" aca="1" ref="AJ760" ca="1">($B$5*AJ762 + (1 + $B$6)*AJ761 + AND(NOT(AF761:AJ761)))*$B$2</f>
        <v>100000</v>
      </c>
      <c r="AK760" s="73"/>
      <c r="AL760" s="70"/>
    </row>
    <row r="761" spans="7:38" ht="14.55" customHeight="1" x14ac:dyDescent="0.3">
      <c r="G761" s="3">
        <v>759</v>
      </c>
      <c r="H761" s="58">
        <v>-0.87642718550808374</v>
      </c>
      <c r="I761" s="58">
        <v>0.6631330175939516</v>
      </c>
      <c r="J761" s="58">
        <v>-0.30692017562150481</v>
      </c>
      <c r="K761" s="59">
        <v>7.6942617176936831E-2</v>
      </c>
      <c r="L761" s="60">
        <f t="array" ref="L761:O761">TRANSPOSE(MMULT(Option!$B$25:$E$28, TRANSPOSE(H761:K761)))</f>
        <v>-0.87642718550808374</v>
      </c>
      <c r="M761" s="60">
        <v>0.25720057558651965</v>
      </c>
      <c r="N761" s="60">
        <v>-0.44649296814958117</v>
      </c>
      <c r="O761" s="60">
        <v>-0.17093685204810244</v>
      </c>
      <c r="P761" s="56" t="str">
        <f t="shared" si="890"/>
        <v>152/4</v>
      </c>
      <c r="R761" s="80"/>
      <c r="S761" s="3" t="s">
        <v>31</v>
      </c>
      <c r="T761" s="60">
        <f ca="1"/>
        <v>0.19327468845285886</v>
      </c>
      <c r="U761" s="60">
        <f ca="1"/>
        <v>0.45123239219080791</v>
      </c>
      <c r="V761" s="60">
        <f ca="1"/>
        <v>-0.71976180886625341</v>
      </c>
      <c r="W761" s="60">
        <f ca="1"/>
        <v>-0.91028518431339989</v>
      </c>
      <c r="X761" s="60">
        <f ca="1"/>
        <v>-0.51043213530752107</v>
      </c>
      <c r="Y761" s="52">
        <f ca="1">$B$13 * EXP(($E$3 - $C$13^2/2) * Y$2 + $C$13*SQRT(Y$2)*T761)</f>
        <v>106.50081018846267</v>
      </c>
      <c r="Z761" s="52">
        <f ca="1">Y761 * EXP(($E$3 - $C$13^2/2) * (Z$2-Y$2) + $C$13*SQRT(Z$2-Y$2)*U761)</f>
        <v>122.55039218600393</v>
      </c>
      <c r="AA761" s="52">
        <f ca="1">Z761 * EXP(($E$3 - $C$13^2/2) * (AA$2-Z$2) + $C$13*SQRT(AA$2-Z$2)*V761)</f>
        <v>99.245221024495677</v>
      </c>
      <c r="AB761" s="52">
        <f ca="1">AA761 * EXP(($E$3 - $C$13^2/2) * (AB$2-AA$2) + $C$13*SQRT(AB$2-AA$2)*W761)</f>
        <v>75.906947279901331</v>
      </c>
      <c r="AC761" s="52">
        <f ca="1">AB761 * EXP(($E$3 - $C$13^2/2) * (AC$2-AB$2) + $C$13*SQRT(AC$2-AB$2)*X761)</f>
        <v>65.456026866289562</v>
      </c>
      <c r="AD761" s="47"/>
      <c r="AE761" s="3" t="s">
        <v>46</v>
      </c>
      <c r="AF761" s="52" t="b">
        <f t="shared" ref="AF761" ca="1" si="960">AF759 &gt;= $B$4</f>
        <v>0</v>
      </c>
      <c r="AG761" s="52" t="b">
        <f t="array" aca="1" ref="AG761" ca="1">AND(AG759 &gt;= $B$4, NOT(OR($AF761:AF761)))</f>
        <v>0</v>
      </c>
      <c r="AH761" s="52" t="b">
        <f t="array" aca="1" ref="AH761" ca="1">AND(AH759 &gt;= $B$4, NOT(OR($AF761:AG761)))</f>
        <v>0</v>
      </c>
      <c r="AI761" s="52" t="b">
        <f t="array" aca="1" ref="AI761" ca="1">AND(AI759 &gt;= $B$4, NOT(OR($AF761:AH761)))</f>
        <v>0</v>
      </c>
      <c r="AJ761" s="52" t="b">
        <f t="array" aca="1" ref="AJ761" ca="1">AND(AJ759 &gt;= $B$4, NOT(OR($AF761:AI761)))</f>
        <v>0</v>
      </c>
      <c r="AK761" s="73"/>
      <c r="AL761" s="70"/>
    </row>
    <row r="762" spans="7:38" ht="14.55" customHeight="1" x14ac:dyDescent="0.3">
      <c r="G762" s="3">
        <v>760</v>
      </c>
      <c r="H762" s="58">
        <v>0.6733773841687194</v>
      </c>
      <c r="I762" s="58">
        <v>-0.9132160367191785</v>
      </c>
      <c r="J762" s="58">
        <v>-1.921781781769289</v>
      </c>
      <c r="K762" s="59">
        <v>0.25365843580286063</v>
      </c>
      <c r="L762" s="60">
        <f t="array" ref="L762:O762">TRANSPOSE(MMULT(Option!$B$25:$E$28, TRANSPOSE(H762:K762)))</f>
        <v>0.6733773841687194</v>
      </c>
      <c r="M762" s="60">
        <v>-0.5676253691551536</v>
      </c>
      <c r="N762" s="60">
        <v>-1.6577054214853828</v>
      </c>
      <c r="O762" s="60">
        <v>-0.12765842787630538</v>
      </c>
      <c r="P762" s="56" t="str">
        <f t="shared" si="890"/>
        <v>152/5</v>
      </c>
      <c r="R762" s="80"/>
      <c r="S762" s="3" t="s">
        <v>30</v>
      </c>
      <c r="T762" s="60">
        <f ca="1"/>
        <v>0.28384364445648608</v>
      </c>
      <c r="U762" s="60">
        <f ca="1"/>
        <v>0.65740481341369439</v>
      </c>
      <c r="V762" s="60">
        <f ca="1"/>
        <v>0.67804036178074067</v>
      </c>
      <c r="W762" s="60">
        <f ca="1"/>
        <v>0.59993589973129657</v>
      </c>
      <c r="X762" s="60">
        <f ca="1"/>
        <v>1.217402630037421</v>
      </c>
      <c r="Y762" s="52">
        <f ca="1">$B$14 * EXP(($E$3 - $C$14^2/2) * Y$2 + $C$14*SQRT(Y$2)*T762)</f>
        <v>109.43418073205507</v>
      </c>
      <c r="Z762" s="52">
        <f ca="1">Y762 * EXP(($E$3 - $C$14^2/2) * (Z$2-Y$2) + $C$14*SQRT(Z$2-Y$2)*U762)</f>
        <v>133.96046556849311</v>
      </c>
      <c r="AA762" s="52">
        <f ca="1">Z762 * EXP(($E$3 - $C$14^2/2) * (AA$2-Z$2) + $C$14*SQRT(AA$2-Z$2)*V762)</f>
        <v>165.00187407780277</v>
      </c>
      <c r="AB762" s="52">
        <f ca="1">AA762 * EXP(($E$3 - $C$14^2/2) * (AB$2-AA$2) + $C$14*SQRT(AB$2-AA$2)*W762)</f>
        <v>198.52947977143265</v>
      </c>
      <c r="AC762" s="52">
        <f ca="1">AB762 * EXP(($E$3 - $C$14^2/2) * (AC$2-AB$2) + $C$14*SQRT(AC$2-AB$2)*X762)</f>
        <v>287.48146563822246</v>
      </c>
      <c r="AD762" s="47"/>
      <c r="AE762" s="3" t="s">
        <v>68</v>
      </c>
      <c r="AF762" s="52" t="b">
        <f ca="1">AND(AF759&gt;$B$3, NOT(OR($AF761:AF761)))</f>
        <v>1</v>
      </c>
      <c r="AG762" s="52" t="b">
        <f ca="1">AND(AG759&gt;$B$3, NOT(OR($AF761:AG761)))</f>
        <v>0</v>
      </c>
      <c r="AH762" s="52" t="b">
        <f ca="1">AND(AH759&gt;$B$3, NOT(OR($AF761:AH761)))</f>
        <v>0</v>
      </c>
      <c r="AI762" s="52" t="b">
        <f ca="1">AND(AI759&gt;$B$3, NOT(OR($AF761:AI761)))</f>
        <v>0</v>
      </c>
      <c r="AJ762" s="52" t="b">
        <f ca="1">AND(AJ759&gt;$B$3, NOT(OR($AF761:AJ761)))</f>
        <v>0</v>
      </c>
      <c r="AK762" s="74"/>
      <c r="AL762" s="70"/>
    </row>
    <row r="763" spans="7:38" ht="14.55" customHeight="1" x14ac:dyDescent="0.3">
      <c r="G763" s="3">
        <v>761</v>
      </c>
      <c r="H763" s="58">
        <v>-0.23824877485633444</v>
      </c>
      <c r="I763" s="58">
        <v>-1.7164619127921926E-3</v>
      </c>
      <c r="J763" s="58">
        <v>-0.13701487099296175</v>
      </c>
      <c r="K763" s="59">
        <v>-0.87773120903240431</v>
      </c>
      <c r="L763" s="60">
        <f t="array" ref="L763:O763">TRANSPOSE(MMULT(Option!$B$25:$E$28, TRANSPOSE(H763:K763)))</f>
        <v>-0.23824877485633444</v>
      </c>
      <c r="M763" s="60">
        <v>-9.6872673271109558E-2</v>
      </c>
      <c r="N763" s="60">
        <v>-0.21609052551662844</v>
      </c>
      <c r="O763" s="60">
        <v>-0.8741356511369609</v>
      </c>
      <c r="P763" s="56" t="str">
        <f t="shared" si="890"/>
        <v>153/1</v>
      </c>
      <c r="R763" s="80">
        <v>191</v>
      </c>
      <c r="S763" s="3" t="s">
        <v>28</v>
      </c>
      <c r="T763" s="60">
        <f t="array" aca="1" ref="T763:T766" ca="1">TRANSPOSE(OFFSET($L$3, MATCH($R763 &amp; "/" &amp; T$2, $P$3:$P$5002, 0) - 1, 0, 1, $E$1))</f>
        <v>0.96770001339909861</v>
      </c>
      <c r="U763" s="60">
        <f t="array" aca="1" ref="U763:U766" ca="1">TRANSPOSE(OFFSET($L$3, MATCH($R763 &amp; "/" &amp; U$2, $P$3:$P$5002, 0) - 1, 0, 1, $E$1))</f>
        <v>1.1479467289748557</v>
      </c>
      <c r="V763" s="60">
        <f t="array" aca="1" ref="V763:V766" ca="1">TRANSPOSE(OFFSET($L$3, MATCH($R763 &amp; "/" &amp; V$2, $P$3:$P$5002, 0) - 1, 0, 1, $E$1))</f>
        <v>0.60084607560893644</v>
      </c>
      <c r="W763" s="60">
        <f t="array" aca="1" ref="W763:W766" ca="1">TRANSPOSE(OFFSET($L$3, MATCH($R763 &amp; "/" &amp; W$2, $P$3:$P$5002, 0) - 1, 0, 1, $E$1))</f>
        <v>-0.50278794409922789</v>
      </c>
      <c r="X763" s="60">
        <f t="array" aca="1" ref="X763:X766" ca="1">TRANSPOSE(OFFSET($L$3, MATCH($R763 &amp; "/" &amp; X$2, $P$3:$P$5002, 0) - 1, 0, 1, $E$1))</f>
        <v>-0.81892167608927746</v>
      </c>
      <c r="Y763" s="52">
        <f ca="1">$B$11 * EXP(($E$3 - $C$11^2/2) * Y$2 + $C$11*SQRT(Y$2)*T763)</f>
        <v>134.35427978020391</v>
      </c>
      <c r="Z763" s="52">
        <f ca="1">Y763 * EXP(($E$3 - $C$11^2/2) * (Z$2-Y$2) + $C$11*SQRT(Z$2-Y$2)*U763)</f>
        <v>190.54039297422537</v>
      </c>
      <c r="AA763" s="52">
        <f ca="1">Z763 * EXP(($E$3 - $C$11^2/2) * (AA$2-Z$2) + $C$11*SQRT(AA$2-Z$2)*V763)</f>
        <v>229.31991362498184</v>
      </c>
      <c r="AB763" s="52">
        <f ca="1">AA763 * EXP(($E$3 - $C$11^2/2) * (AB$2-AA$2) + $C$11*SQRT(AB$2-AA$2)*W763)</f>
        <v>198.20099620670101</v>
      </c>
      <c r="AC763" s="52">
        <f ca="1">AB763 * EXP(($E$3 - $C$11^2/2) * (AC$2-AB$2) + $C$11*SQRT(AC$2-AB$2)*X763)</f>
        <v>155.80498753225424</v>
      </c>
      <c r="AD763" s="47"/>
      <c r="AE763" s="3" t="s">
        <v>69</v>
      </c>
      <c r="AF763" s="20" cm="1">
        <f t="array" aca="1" ref="AF763" ca="1">MIN(Y763:Y766 / $D$11:$D$14)</f>
        <v>0.76411269184155273</v>
      </c>
      <c r="AG763" s="20" cm="1">
        <f t="array" aca="1" ref="AG763" ca="1">MIN(Z763:Z766 / $D$11:$D$14)</f>
        <v>0.58015922917966134</v>
      </c>
      <c r="AH763" s="20" cm="1">
        <f t="array" aca="1" ref="AH763" ca="1">MIN(AA763:AA766 / $D$11:$D$14)</f>
        <v>0.45151170570072152</v>
      </c>
      <c r="AI763" s="20" cm="1">
        <f t="array" aca="1" ref="AI763" ca="1">MIN(AB763:AB766 / $D$11:$D$14)</f>
        <v>0.41356894596440164</v>
      </c>
      <c r="AJ763" s="20" cm="1">
        <f t="array" aca="1" ref="AJ763" ca="1">MIN(AC763:AC766 / $D$11:$D$14)</f>
        <v>0.45592607698912474</v>
      </c>
      <c r="AK763" s="72">
        <f t="array" aca="1" ref="AK763" ca="1">SUMPRODUCT(AF764:AJ764, EXP(-$E$3*$AF$2:$AJ$2))</f>
        <v>77880.078307140488</v>
      </c>
      <c r="AL763" s="70">
        <f ca="1">MAX(AC764 - $D$11, 0) * EXP(-$E$2*$E$3)</f>
        <v>0</v>
      </c>
    </row>
    <row r="764" spans="7:38" ht="14.55" customHeight="1" x14ac:dyDescent="0.3">
      <c r="G764" s="3">
        <v>762</v>
      </c>
      <c r="H764" s="58">
        <v>0.39242062446558579</v>
      </c>
      <c r="I764" s="58">
        <v>1.4249682885510573</v>
      </c>
      <c r="J764" s="58">
        <v>-1.1870452990107669</v>
      </c>
      <c r="K764" s="59">
        <v>1.310528715966842</v>
      </c>
      <c r="L764" s="60">
        <f t="array" ref="L764:O764">TRANSPOSE(MMULT(Option!$B$25:$E$28, TRANSPOSE(H764:K764)))</f>
        <v>0.39242062446558579</v>
      </c>
      <c r="M764" s="60">
        <v>1.4629732588256135</v>
      </c>
      <c r="N764" s="60">
        <v>-0.51248129642483897</v>
      </c>
      <c r="O764" s="60">
        <v>1.4206947631445326</v>
      </c>
      <c r="P764" s="56" t="str">
        <f t="shared" si="890"/>
        <v>153/2</v>
      </c>
      <c r="R764" s="80"/>
      <c r="S764" s="3" t="s">
        <v>29</v>
      </c>
      <c r="T764" s="60">
        <f ca="1"/>
        <v>-0.41384640770744929</v>
      </c>
      <c r="U764" s="60">
        <f ca="1"/>
        <v>-0.25656276540694634</v>
      </c>
      <c r="V764" s="60">
        <f ca="1"/>
        <v>-0.7770792462941899</v>
      </c>
      <c r="W764" s="60">
        <f ca="1"/>
        <v>-1.5622817169175232</v>
      </c>
      <c r="X764" s="60">
        <f ca="1"/>
        <v>0.7728452229687246</v>
      </c>
      <c r="Y764" s="52">
        <f ca="1">$B$12 * EXP(($E$3 - $C$12^2/2) * Y$2 + $C$12*SQRT(Y$2)*T764)</f>
        <v>88.767115784890308</v>
      </c>
      <c r="Z764" s="52">
        <f ca="1">Y764 * EXP(($E$3 - $C$12^2/2) * (Z$2-Y$2) + $C$12*SQRT(Z$2-Y$2)*U764)</f>
        <v>82.603118500183825</v>
      </c>
      <c r="AA764" s="52">
        <f ca="1">Z764 * EXP(($E$3 - $C$12^2/2) * (AA$2-Z$2) + $C$12*SQRT(AA$2-Z$2)*V764)</f>
        <v>65.754207418440487</v>
      </c>
      <c r="AB764" s="52">
        <f ca="1">AA764 * EXP(($E$3 - $C$12^2/2) * (AB$2-AA$2) + $C$12*SQRT(AB$2-AA$2)*W764)</f>
        <v>41.356894596440164</v>
      </c>
      <c r="AC764" s="52">
        <f ca="1">AB764 * EXP(($E$3 - $C$12^2/2) * (AC$2-AB$2) + $C$12*SQRT(AC$2-AB$2)*X764)</f>
        <v>52.40975362991113</v>
      </c>
      <c r="AD764" s="47"/>
      <c r="AE764" s="3" t="s">
        <v>47</v>
      </c>
      <c r="AF764" s="64">
        <f t="shared" ref="AF764" ca="1" si="961">($B$5*AF766 + (1 + $B$6)*AF765)*$B$2</f>
        <v>0</v>
      </c>
      <c r="AG764" s="64">
        <f t="shared" ref="AG764" ca="1" si="962">($B$5*AG766 + (1 + $B$6)*AG765)*$B$2</f>
        <v>0</v>
      </c>
      <c r="AH764" s="64">
        <f t="shared" ref="AH764" ca="1" si="963">($B$5*AH766 + (1 + $B$6)*AH765)*$B$2</f>
        <v>0</v>
      </c>
      <c r="AI764" s="64">
        <f t="shared" ref="AI764" ca="1" si="964">($B$5*AI766 + (1 + $B$6)*AI765)*$B$2</f>
        <v>0</v>
      </c>
      <c r="AJ764" s="64" cm="1">
        <f t="array" aca="1" ref="AJ764" ca="1">($B$5*AJ766 + (1 + $B$6)*AJ765 + AND(NOT(AF765:AJ765)))*$B$2</f>
        <v>100000</v>
      </c>
      <c r="AK764" s="73"/>
      <c r="AL764" s="70"/>
    </row>
    <row r="765" spans="7:38" ht="14.55" customHeight="1" x14ac:dyDescent="0.3">
      <c r="G765" s="3">
        <v>763</v>
      </c>
      <c r="H765" s="58">
        <v>1.0101951186687113</v>
      </c>
      <c r="I765" s="58">
        <v>-1.9445354419230598</v>
      </c>
      <c r="J765" s="58">
        <v>1.8127821388506715</v>
      </c>
      <c r="K765" s="59">
        <v>0.71565056483484124</v>
      </c>
      <c r="L765" s="60">
        <f t="array" ref="L765:O765">TRANSPOSE(MMULT(Option!$B$25:$E$28, TRANSPOSE(H765:K765)))</f>
        <v>1.0101951186687113</v>
      </c>
      <c r="M765" s="60">
        <v>-1.3781181233598809</v>
      </c>
      <c r="N765" s="60">
        <v>1.4870639409065602</v>
      </c>
      <c r="O765" s="60">
        <v>0.86154451584941594</v>
      </c>
      <c r="P765" s="56" t="str">
        <f t="shared" si="890"/>
        <v>153/3</v>
      </c>
      <c r="R765" s="80"/>
      <c r="S765" s="3" t="s">
        <v>31</v>
      </c>
      <c r="T765" s="60">
        <f ca="1"/>
        <v>-0.71006892593261273</v>
      </c>
      <c r="U765" s="60">
        <f ca="1"/>
        <v>-1.1381066742360459</v>
      </c>
      <c r="V765" s="60">
        <f ca="1"/>
        <v>-0.85233766721044502</v>
      </c>
      <c r="W765" s="60">
        <f ca="1"/>
        <v>-0.12541355888009903</v>
      </c>
      <c r="X765" s="60">
        <f ca="1"/>
        <v>0.1245115113416877</v>
      </c>
      <c r="Y765" s="52">
        <f ca="1">$B$13 * EXP(($E$3 - $C$13^2/2) * Y$2 + $C$13*SQRT(Y$2)*T765)</f>
        <v>81.219024224733175</v>
      </c>
      <c r="Z765" s="52">
        <f ca="1">Y765 * EXP(($E$3 - $C$13^2/2) * (Z$2-Y$2) + $C$13*SQRT(Z$2-Y$2)*U765)</f>
        <v>58.015922917966137</v>
      </c>
      <c r="AA765" s="52">
        <f ca="1">Z765 * EXP(($E$3 - $C$13^2/2) * (AA$2-Z$2) + $C$13*SQRT(AA$2-Z$2)*V765)</f>
        <v>45.151170570072154</v>
      </c>
      <c r="AB765" s="52">
        <f ca="1">AA765 * EXP(($E$3 - $C$13^2/2) * (AB$2-AA$2) + $C$13*SQRT(AB$2-AA$2)*W765)</f>
        <v>43.701924415955446</v>
      </c>
      <c r="AC765" s="52">
        <f ca="1">AB765 * EXP(($E$3 - $C$13^2/2) * (AC$2-AB$2) + $C$13*SQRT(AC$2-AB$2)*X765)</f>
        <v>45.592607698912474</v>
      </c>
      <c r="AD765" s="47"/>
      <c r="AE765" s="3" t="s">
        <v>46</v>
      </c>
      <c r="AF765" s="52" t="b">
        <f t="shared" ref="AF765" ca="1" si="965">AF763 &gt;= $B$4</f>
        <v>0</v>
      </c>
      <c r="AG765" s="52" t="b">
        <f t="array" aca="1" ref="AG765" ca="1">AND(AG763 &gt;= $B$4, NOT(OR($AF765:AF765)))</f>
        <v>0</v>
      </c>
      <c r="AH765" s="52" t="b">
        <f t="array" aca="1" ref="AH765" ca="1">AND(AH763 &gt;= $B$4, NOT(OR($AF765:AG765)))</f>
        <v>0</v>
      </c>
      <c r="AI765" s="52" t="b">
        <f t="array" aca="1" ref="AI765" ca="1">AND(AI763 &gt;= $B$4, NOT(OR($AF765:AH765)))</f>
        <v>0</v>
      </c>
      <c r="AJ765" s="52" t="b">
        <f t="array" aca="1" ref="AJ765" ca="1">AND(AJ763 &gt;= $B$4, NOT(OR($AF765:AI765)))</f>
        <v>0</v>
      </c>
      <c r="AK765" s="73"/>
      <c r="AL765" s="70"/>
    </row>
    <row r="766" spans="7:38" ht="14.55" customHeight="1" x14ac:dyDescent="0.3">
      <c r="G766" s="3">
        <v>764</v>
      </c>
      <c r="H766" s="58">
        <v>0.75038168546207196</v>
      </c>
      <c r="I766" s="58">
        <v>-2.085323898301001</v>
      </c>
      <c r="J766" s="58">
        <v>1.9905796241428766</v>
      </c>
      <c r="K766" s="59">
        <v>-1.6994160387052322</v>
      </c>
      <c r="L766" s="60">
        <f t="array" ref="L766:O766">TRANSPOSE(MMULT(Option!$B$25:$E$28, TRANSPOSE(H766:K766)))</f>
        <v>0.75038168546207196</v>
      </c>
      <c r="M766" s="60">
        <v>-1.6110782483081174</v>
      </c>
      <c r="N766" s="60">
        <v>1.5024328166995087</v>
      </c>
      <c r="O766" s="60">
        <v>-1.3126848945936183</v>
      </c>
      <c r="P766" s="56" t="str">
        <f t="shared" si="890"/>
        <v>153/4</v>
      </c>
      <c r="R766" s="80"/>
      <c r="S766" s="3" t="s">
        <v>30</v>
      </c>
      <c r="T766" s="60">
        <f ca="1"/>
        <v>-0.91346666094206075</v>
      </c>
      <c r="U766" s="60">
        <f ca="1"/>
        <v>-0.40544673851143953</v>
      </c>
      <c r="V766" s="60">
        <f ca="1"/>
        <v>-0.2412538952370008</v>
      </c>
      <c r="W766" s="60">
        <f ca="1"/>
        <v>-0.64460616154242101</v>
      </c>
      <c r="X766" s="60">
        <f ca="1"/>
        <v>0.72757741794909958</v>
      </c>
      <c r="Y766" s="52">
        <f ca="1">$B$14 * EXP(($E$3 - $C$14^2/2) * Y$2 + $C$14*SQRT(Y$2)*T766)</f>
        <v>76.411269184155273</v>
      </c>
      <c r="Z766" s="52">
        <f ca="1">Y766 * EXP(($E$3 - $C$14^2/2) * (Z$2-Y$2) + $C$14*SQRT(Z$2-Y$2)*U766)</f>
        <v>67.999215350890609</v>
      </c>
      <c r="AA766" s="52">
        <f ca="1">Z766 * EXP(($E$3 - $C$14^2/2) * (AA$2-Z$2) + $C$14*SQRT(AA$2-Z$2)*V766)</f>
        <v>63.568622874652533</v>
      </c>
      <c r="AB766" s="52">
        <f ca="1">AA766 * EXP(($E$3 - $C$14^2/2) * (AB$2-AA$2) + $C$14*SQRT(AB$2-AA$2)*W766)</f>
        <v>52.653786225970968</v>
      </c>
      <c r="AC766" s="52">
        <f ca="1">AB766 * EXP(($E$3 - $C$14^2/2) * (AC$2-AB$2) + $C$14*SQRT(AC$2-AB$2)*X766)</f>
        <v>65.825768124343284</v>
      </c>
      <c r="AD766" s="47"/>
      <c r="AE766" s="3" t="s">
        <v>68</v>
      </c>
      <c r="AF766" s="52" t="b">
        <f ca="1">AND(AF763&gt;$B$3, NOT(OR($AF765:AF765)))</f>
        <v>0</v>
      </c>
      <c r="AG766" s="52" t="b">
        <f ca="1">AND(AG763&gt;$B$3, NOT(OR($AF765:AG765)))</f>
        <v>0</v>
      </c>
      <c r="AH766" s="52" t="b">
        <f ca="1">AND(AH763&gt;$B$3, NOT(OR($AF765:AH765)))</f>
        <v>0</v>
      </c>
      <c r="AI766" s="52" t="b">
        <f ca="1">AND(AI763&gt;$B$3, NOT(OR($AF765:AI765)))</f>
        <v>0</v>
      </c>
      <c r="AJ766" s="52" t="b">
        <f ca="1">AND(AJ763&gt;$B$3, NOT(OR($AF765:AJ765)))</f>
        <v>0</v>
      </c>
      <c r="AK766" s="74"/>
      <c r="AL766" s="70"/>
    </row>
    <row r="767" spans="7:38" ht="14.55" customHeight="1" x14ac:dyDescent="0.3">
      <c r="G767" s="3">
        <v>765</v>
      </c>
      <c r="H767" s="58">
        <v>1.135230481911645</v>
      </c>
      <c r="I767" s="58">
        <v>0.21199623362454262</v>
      </c>
      <c r="J767" s="58">
        <v>0.27864483446744709</v>
      </c>
      <c r="K767" s="59">
        <v>0.92390735050397532</v>
      </c>
      <c r="L767" s="60">
        <f t="array" ref="L767:O767">TRANSPOSE(MMULT(Option!$B$25:$E$28, TRANSPOSE(H767:K767)))</f>
        <v>1.135230481911645</v>
      </c>
      <c r="M767" s="60">
        <v>0.64838995029065982</v>
      </c>
      <c r="N767" s="60">
        <v>0.75434240062724933</v>
      </c>
      <c r="O767" s="60">
        <v>1.3551787271862463</v>
      </c>
      <c r="P767" s="56" t="str">
        <f t="shared" si="890"/>
        <v>153/5</v>
      </c>
      <c r="R767" s="80">
        <v>192</v>
      </c>
      <c r="S767" s="3" t="s">
        <v>28</v>
      </c>
      <c r="T767" s="60">
        <f t="array" aca="1" ref="T767:T770" ca="1">TRANSPOSE(OFFSET($L$3, MATCH($R767 &amp; "/" &amp; T$2, $P$3:$P$5002, 0) - 1, 0, 1, $E$1))</f>
        <v>-1.5023484364762123</v>
      </c>
      <c r="U767" s="60">
        <f t="array" aca="1" ref="U767:U770" ca="1">TRANSPOSE(OFFSET($L$3, MATCH($R767 &amp; "/" &amp; U$2, $P$3:$P$5002, 0) - 1, 0, 1, $E$1))</f>
        <v>-0.75445751724591259</v>
      </c>
      <c r="V767" s="60">
        <f t="array" aca="1" ref="V767:V770" ca="1">TRANSPOSE(OFFSET($L$3, MATCH($R767 &amp; "/" &amp; V$2, $P$3:$P$5002, 0) - 1, 0, 1, $E$1))</f>
        <v>-0.54839851038793386</v>
      </c>
      <c r="W767" s="60">
        <f t="array" aca="1" ref="W767:W770" ca="1">TRANSPOSE(OFFSET($L$3, MATCH($R767 &amp; "/" &amp; W$2, $P$3:$P$5002, 0) - 1, 0, 1, $E$1))</f>
        <v>-0.40446595543823305</v>
      </c>
      <c r="X767" s="60">
        <f t="array" aca="1" ref="X767:X770" ca="1">TRANSPOSE(OFFSET($L$3, MATCH($R767 &amp; "/" &amp; X$2, $P$3:$P$5002, 0) - 1, 0, 1, $E$1))</f>
        <v>0.37188918606699889</v>
      </c>
      <c r="Y767" s="52">
        <f ca="1">$B$11 * EXP(($E$3 - $C$11^2/2) * Y$2 + $C$11*SQRT(Y$2)*T767)</f>
        <v>64.037295450457492</v>
      </c>
      <c r="Z767" s="52">
        <f ca="1">Y767 * EXP(($E$3 - $C$11^2/2) * (Z$2-Y$2) + $C$11*SQRT(Z$2-Y$2)*U767)</f>
        <v>51.322456240342142</v>
      </c>
      <c r="AA767" s="52">
        <f ca="1">Z767 * EXP(($E$3 - $C$11^2/2) * (AA$2-Z$2) + $C$11*SQRT(AA$2-Z$2)*V767)</f>
        <v>43.755129286033316</v>
      </c>
      <c r="AB767" s="52">
        <f ca="1">AA767 * EXP(($E$3 - $C$11^2/2) * (AB$2-AA$2) + $C$11*SQRT(AB$2-AA$2)*W767)</f>
        <v>38.949621711913686</v>
      </c>
      <c r="AC767" s="52">
        <f ca="1">AB767 * EXP(($E$3 - $C$11^2/2) * (AC$2-AB$2) + $C$11*SQRT(AC$2-AB$2)*X767)</f>
        <v>43.765061479334051</v>
      </c>
      <c r="AD767" s="47"/>
      <c r="AE767" s="3" t="s">
        <v>69</v>
      </c>
      <c r="AF767" s="20" cm="1">
        <f t="array" aca="1" ref="AF767" ca="1">MIN(Y767:Y770 / $D$11:$D$14)</f>
        <v>0.64037295450457488</v>
      </c>
      <c r="AG767" s="20" cm="1">
        <f t="array" aca="1" ref="AG767" ca="1">MIN(Z767:Z770 / $D$11:$D$14)</f>
        <v>0.5132245624034214</v>
      </c>
      <c r="AH767" s="20" cm="1">
        <f t="array" aca="1" ref="AH767" ca="1">MIN(AA767:AA770 / $D$11:$D$14)</f>
        <v>0.43755129286033317</v>
      </c>
      <c r="AI767" s="20" cm="1">
        <f t="array" aca="1" ref="AI767" ca="1">MIN(AB767:AB770 / $D$11:$D$14)</f>
        <v>0.38949621711913684</v>
      </c>
      <c r="AJ767" s="20" cm="1">
        <f t="array" aca="1" ref="AJ767" ca="1">MIN(AC767:AC770 / $D$11:$D$14)</f>
        <v>0.4376506147933405</v>
      </c>
      <c r="AK767" s="72">
        <f t="array" aca="1" ref="AK767" ca="1">SUMPRODUCT(AF768:AJ768, EXP(-$E$3*$AF$2:$AJ$2))</f>
        <v>77880.078307140488</v>
      </c>
      <c r="AL767" s="70">
        <f ca="1">MAX(AC768 - $D$11, 0) * EXP(-$E$2*$E$3)</f>
        <v>0</v>
      </c>
    </row>
    <row r="768" spans="7:38" ht="14.55" customHeight="1" x14ac:dyDescent="0.3">
      <c r="G768" s="3">
        <v>766</v>
      </c>
      <c r="H768" s="58">
        <v>2.6285013957952099</v>
      </c>
      <c r="I768" s="58">
        <v>-2.3617671489207845</v>
      </c>
      <c r="J768" s="58">
        <v>2.0135880237331607</v>
      </c>
      <c r="K768" s="59">
        <v>0.71762680863489337</v>
      </c>
      <c r="L768" s="60">
        <f t="array" ref="L768:O768">TRANSPOSE(MMULT(Option!$B$25:$E$28, TRANSPOSE(H768:K768)))</f>
        <v>2.6285013957952099</v>
      </c>
      <c r="M768" s="60">
        <v>-1.1131947884398234</v>
      </c>
      <c r="N768" s="60">
        <v>2.2014993742832178</v>
      </c>
      <c r="O768" s="60">
        <v>1.4404957689152733</v>
      </c>
      <c r="P768" s="56" t="str">
        <f t="shared" si="890"/>
        <v>154/1</v>
      </c>
      <c r="R768" s="80"/>
      <c r="S768" s="3" t="s">
        <v>29</v>
      </c>
      <c r="T768" s="60">
        <f ca="1"/>
        <v>-1.3922498704025625</v>
      </c>
      <c r="U768" s="60">
        <f ca="1"/>
        <v>0.61699142750442237</v>
      </c>
      <c r="V768" s="60">
        <f ca="1"/>
        <v>-1.4350434070245792</v>
      </c>
      <c r="W768" s="60">
        <f ca="1"/>
        <v>0.67013418352619358</v>
      </c>
      <c r="X768" s="60">
        <f ca="1"/>
        <v>-0.10781993488167016</v>
      </c>
      <c r="Y768" s="52">
        <f ca="1">$B$12 * EXP(($E$3 - $C$12^2/2) * Y$2 + $C$12*SQRT(Y$2)*T768)</f>
        <v>66.187738375087605</v>
      </c>
      <c r="Z768" s="52">
        <f ca="1">Y768 * EXP(($E$3 - $C$12^2/2) * (Z$2-Y$2) + $C$12*SQRT(Z$2-Y$2)*U768)</f>
        <v>80.045294293074818</v>
      </c>
      <c r="AA768" s="52">
        <f ca="1">Z768 * EXP(($E$3 - $C$12^2/2) * (AA$2-Z$2) + $C$12*SQRT(AA$2-Z$2)*V768)</f>
        <v>52.304354676165367</v>
      </c>
      <c r="AB768" s="52">
        <f ca="1">AA768 * EXP(($E$3 - $C$12^2/2) * (AB$2-AA$2) + $C$12*SQRT(AB$2-AA$2)*W768)</f>
        <v>64.271730601404883</v>
      </c>
      <c r="AC768" s="52">
        <f ca="1">AB768 * EXP(($E$3 - $C$12^2/2) * (AC$2-AB$2) + $C$12*SQRT(AC$2-AB$2)*X768)</f>
        <v>62.537970833496374</v>
      </c>
      <c r="AD768" s="47"/>
      <c r="AE768" s="3" t="s">
        <v>47</v>
      </c>
      <c r="AF768" s="64">
        <f t="shared" ref="AF768" ca="1" si="966">($B$5*AF770 + (1 + $B$6)*AF769)*$B$2</f>
        <v>0</v>
      </c>
      <c r="AG768" s="64">
        <f t="shared" ref="AG768" ca="1" si="967">($B$5*AG770 + (1 + $B$6)*AG769)*$B$2</f>
        <v>0</v>
      </c>
      <c r="AH768" s="64">
        <f t="shared" ref="AH768" ca="1" si="968">($B$5*AH770 + (1 + $B$6)*AH769)*$B$2</f>
        <v>0</v>
      </c>
      <c r="AI768" s="64">
        <f t="shared" ref="AI768" ca="1" si="969">($B$5*AI770 + (1 + $B$6)*AI769)*$B$2</f>
        <v>0</v>
      </c>
      <c r="AJ768" s="64" cm="1">
        <f t="array" aca="1" ref="AJ768" ca="1">($B$5*AJ770 + (1 + $B$6)*AJ769 + AND(NOT(AF769:AJ769)))*$B$2</f>
        <v>100000</v>
      </c>
      <c r="AK768" s="73"/>
      <c r="AL768" s="70"/>
    </row>
    <row r="769" spans="7:38" ht="14.55" customHeight="1" x14ac:dyDescent="0.3">
      <c r="G769" s="3">
        <v>767</v>
      </c>
      <c r="H769" s="58">
        <v>-0.79939343689956421</v>
      </c>
      <c r="I769" s="58">
        <v>1.7059898198942884</v>
      </c>
      <c r="J769" s="58">
        <v>0.97502822206036555</v>
      </c>
      <c r="K769" s="59">
        <v>-0.71857970374677682</v>
      </c>
      <c r="L769" s="60">
        <f t="array" ref="L769:O769">TRANSPOSE(MMULT(Option!$B$25:$E$28, TRANSPOSE(H769:K769)))</f>
        <v>-0.79939343689956421</v>
      </c>
      <c r="M769" s="60">
        <v>1.2438081221381057</v>
      </c>
      <c r="N769" s="60">
        <v>0.98335272608589941</v>
      </c>
      <c r="O769" s="60">
        <v>-0.29807324776805538</v>
      </c>
      <c r="P769" s="56" t="str">
        <f t="shared" si="890"/>
        <v>154/2</v>
      </c>
      <c r="R769" s="80"/>
      <c r="S769" s="3" t="s">
        <v>31</v>
      </c>
      <c r="T769" s="60">
        <f ca="1"/>
        <v>-0.34022060532613702</v>
      </c>
      <c r="U769" s="60">
        <f ca="1"/>
        <v>-0.4761879522602438</v>
      </c>
      <c r="V769" s="60">
        <f ca="1"/>
        <v>0.31335658422101131</v>
      </c>
      <c r="W769" s="60">
        <f ca="1"/>
        <v>0.77812424538190728</v>
      </c>
      <c r="X769" s="60">
        <f ca="1"/>
        <v>-1.2768686022157629</v>
      </c>
      <c r="Y769" s="52">
        <f ca="1">$B$13 * EXP(($E$3 - $C$13^2/2) * Y$2 + $C$13*SQRT(Y$2)*T769)</f>
        <v>90.749594461416208</v>
      </c>
      <c r="Z769" s="52">
        <f ca="1">Y769 * EXP(($E$3 - $C$13^2/2) * (Z$2-Y$2) + $C$13*SQRT(Z$2-Y$2)*U769)</f>
        <v>79.063206805332925</v>
      </c>
      <c r="AA769" s="52">
        <f ca="1">Z769 * EXP(($E$3 - $C$13^2/2) * (AA$2-Z$2) + $C$13*SQRT(AA$2-Z$2)*V769)</f>
        <v>87.291631049071597</v>
      </c>
      <c r="AB769" s="52">
        <f ca="1">AA769 * EXP(($E$3 - $C$13^2/2) * (AB$2-AA$2) + $C$13*SQRT(AB$2-AA$2)*W769)</f>
        <v>110.79613240291248</v>
      </c>
      <c r="AC769" s="52">
        <f ca="1">AB769 * EXP(($E$3 - $C$13^2/2) * (AC$2-AB$2) + $C$13*SQRT(AC$2-AB$2)*X769)</f>
        <v>75.916290079663142</v>
      </c>
      <c r="AD769" s="47"/>
      <c r="AE769" s="3" t="s">
        <v>46</v>
      </c>
      <c r="AF769" s="52" t="b">
        <f t="shared" ref="AF769" ca="1" si="970">AF767 &gt;= $B$4</f>
        <v>0</v>
      </c>
      <c r="AG769" s="52" t="b">
        <f t="array" aca="1" ref="AG769" ca="1">AND(AG767 &gt;= $B$4, NOT(OR($AF769:AF769)))</f>
        <v>0</v>
      </c>
      <c r="AH769" s="52" t="b">
        <f t="array" aca="1" ref="AH769" ca="1">AND(AH767 &gt;= $B$4, NOT(OR($AF769:AG769)))</f>
        <v>0</v>
      </c>
      <c r="AI769" s="52" t="b">
        <f t="array" aca="1" ref="AI769" ca="1">AND(AI767 &gt;= $B$4, NOT(OR($AF769:AH769)))</f>
        <v>0</v>
      </c>
      <c r="AJ769" s="52" t="b">
        <f t="array" aca="1" ref="AJ769" ca="1">AND(AJ767 &gt;= $B$4, NOT(OR($AF769:AI769)))</f>
        <v>0</v>
      </c>
      <c r="AK769" s="73"/>
      <c r="AL769" s="70"/>
    </row>
    <row r="770" spans="7:38" ht="14.55" customHeight="1" x14ac:dyDescent="0.3">
      <c r="G770" s="3">
        <v>768</v>
      </c>
      <c r="H770" s="58">
        <v>0.2749556895960924</v>
      </c>
      <c r="I770" s="58">
        <v>-0.12749567706887141</v>
      </c>
      <c r="J770" s="58">
        <v>1.3256596524205435</v>
      </c>
      <c r="K770" s="59">
        <v>-1.4054819222344017</v>
      </c>
      <c r="L770" s="60">
        <f t="array" ref="L770:O770">TRANSPOSE(MMULT(Option!$B$25:$E$28, TRANSPOSE(H770:K770)))</f>
        <v>0.2749556895960924</v>
      </c>
      <c r="M770" s="60">
        <v>-6.8694423511127811E-3</v>
      </c>
      <c r="N770" s="60">
        <v>1.2409362869933449</v>
      </c>
      <c r="O770" s="60">
        <v>-0.86824447080549849</v>
      </c>
      <c r="P770" s="56" t="str">
        <f t="shared" si="890"/>
        <v>154/3</v>
      </c>
      <c r="R770" s="80"/>
      <c r="S770" s="3" t="s">
        <v>30</v>
      </c>
      <c r="T770" s="60">
        <f ca="1"/>
        <v>-5.3148575719471736E-2</v>
      </c>
      <c r="U770" s="60">
        <f ca="1"/>
        <v>0.7343799311110486</v>
      </c>
      <c r="V770" s="60">
        <f ca="1"/>
        <v>0.13942553412971159</v>
      </c>
      <c r="W770" s="60">
        <f ca="1"/>
        <v>0.67191295832724507</v>
      </c>
      <c r="X770" s="60">
        <f ca="1"/>
        <v>-1.4856108113059985</v>
      </c>
      <c r="Y770" s="52">
        <f ca="1">$B$14 * EXP(($E$3 - $C$14^2/2) * Y$2 + $C$14*SQRT(Y$2)*T770)</f>
        <v>98.911510121980584</v>
      </c>
      <c r="Z770" s="52">
        <f ca="1">Y770 * EXP(($E$3 - $C$14^2/2) * (Z$2-Y$2) + $C$14*SQRT(Z$2-Y$2)*U770)</f>
        <v>123.90802947210896</v>
      </c>
      <c r="AA770" s="52">
        <f ca="1">Z770 * EXP(($E$3 - $C$14^2/2) * (AA$2-Z$2) + $C$14*SQRT(AA$2-Z$2)*V770)</f>
        <v>129.84835282888071</v>
      </c>
      <c r="AB770" s="52">
        <f ca="1">AA770 * EXP(($E$3 - $C$14^2/2) * (AB$2-AA$2) + $C$14*SQRT(AB$2-AA$2)*W770)</f>
        <v>159.64317050776384</v>
      </c>
      <c r="AC770" s="52">
        <f ca="1">AB770 * EXP(($E$3 - $C$14^2/2) * (AC$2-AB$2) + $C$14*SQRT(AC$2-AB$2)*X770)</f>
        <v>102.7457918134574</v>
      </c>
      <c r="AD770" s="47"/>
      <c r="AE770" s="3" t="s">
        <v>68</v>
      </c>
      <c r="AF770" s="52" t="b">
        <f ca="1">AND(AF767&gt;$B$3, NOT(OR($AF769:AF769)))</f>
        <v>0</v>
      </c>
      <c r="AG770" s="52" t="b">
        <f ca="1">AND(AG767&gt;$B$3, NOT(OR($AF769:AG769)))</f>
        <v>0</v>
      </c>
      <c r="AH770" s="52" t="b">
        <f ca="1">AND(AH767&gt;$B$3, NOT(OR($AF769:AH769)))</f>
        <v>0</v>
      </c>
      <c r="AI770" s="52" t="b">
        <f ca="1">AND(AI767&gt;$B$3, NOT(OR($AF769:AI769)))</f>
        <v>0</v>
      </c>
      <c r="AJ770" s="52" t="b">
        <f ca="1">AND(AJ767&gt;$B$3, NOT(OR($AF769:AJ769)))</f>
        <v>0</v>
      </c>
      <c r="AK770" s="74"/>
      <c r="AL770" s="70"/>
    </row>
    <row r="771" spans="7:38" ht="14.55" customHeight="1" x14ac:dyDescent="0.3">
      <c r="G771" s="3">
        <v>769</v>
      </c>
      <c r="H771" s="58">
        <v>0.63100142624983846</v>
      </c>
      <c r="I771" s="58">
        <v>1.0369141162320215E-3</v>
      </c>
      <c r="J771" s="58">
        <v>-7.9805985177920022E-2</v>
      </c>
      <c r="K771" s="59">
        <v>-0.58705600808218084</v>
      </c>
      <c r="L771" s="60">
        <f t="array" ref="L771:O771">TRANSPOSE(MMULT(Option!$B$25:$E$28, TRANSPOSE(H771:K771)))</f>
        <v>0.63100142624983846</v>
      </c>
      <c r="M771" s="60">
        <v>0.25335091798529569</v>
      </c>
      <c r="N771" s="60">
        <v>0.18257769827171996</v>
      </c>
      <c r="O771" s="60">
        <v>-0.26562916569969863</v>
      </c>
      <c r="P771" s="56" t="str">
        <f t="shared" si="890"/>
        <v>154/4</v>
      </c>
      <c r="R771" s="80">
        <v>193</v>
      </c>
      <c r="S771" s="3" t="s">
        <v>28</v>
      </c>
      <c r="T771" s="60">
        <f t="array" aca="1" ref="T771:T774" ca="1">TRANSPOSE(OFFSET($L$3, MATCH($R771 &amp; "/" &amp; T$2, $P$3:$P$5002, 0) - 1, 0, 1, $E$1))</f>
        <v>0.30163243560780229</v>
      </c>
      <c r="U771" s="60">
        <f t="array" aca="1" ref="U771:U774" ca="1">TRANSPOSE(OFFSET($L$3, MATCH($R771 &amp; "/" &amp; U$2, $P$3:$P$5002, 0) - 1, 0, 1, $E$1))</f>
        <v>1.290599937228456</v>
      </c>
      <c r="V771" s="60">
        <f t="array" aca="1" ref="V771:V774" ca="1">TRANSPOSE(OFFSET($L$3, MATCH($R771 &amp; "/" &amp; V$2, $P$3:$P$5002, 0) - 1, 0, 1, $E$1))</f>
        <v>-0.6557876308269841</v>
      </c>
      <c r="W771" s="60">
        <f t="array" aca="1" ref="W771:W774" ca="1">TRANSPOSE(OFFSET($L$3, MATCH($R771 &amp; "/" &amp; W$2, $P$3:$P$5002, 0) - 1, 0, 1, $E$1))</f>
        <v>-0.23280511712640911</v>
      </c>
      <c r="X771" s="60">
        <f t="array" aca="1" ref="X771:X774" ca="1">TRANSPOSE(OFFSET($L$3, MATCH($R771 &amp; "/" &amp; X$2, $P$3:$P$5002, 0) - 1, 0, 1, $E$1))</f>
        <v>1.8003133708191919E-2</v>
      </c>
      <c r="Y771" s="52">
        <f ca="1">$B$11 * EXP(($E$3 - $C$11^2/2) * Y$2 + $C$11*SQRT(Y$2)*T771)</f>
        <v>110.01975236980634</v>
      </c>
      <c r="Z771" s="52">
        <f ca="1">Y771 * EXP(($E$3 - $C$11^2/2) * (Z$2-Y$2) + $C$11*SQRT(Z$2-Y$2)*U771)</f>
        <v>162.85168813085855</v>
      </c>
      <c r="AA771" s="52">
        <f ca="1">Z771 * EXP(($E$3 - $C$11^2/2) * (AA$2-Z$2) + $C$11*SQRT(AA$2-Z$2)*V771)</f>
        <v>134.43806484880233</v>
      </c>
      <c r="AB771" s="52">
        <f ca="1">AA771 * EXP(($E$3 - $C$11^2/2) * (AB$2-AA$2) + $C$11*SQRT(AB$2-AA$2)*W771)</f>
        <v>125.99750100396759</v>
      </c>
      <c r="AC771" s="52">
        <f ca="1">AB771 * EXP(($E$3 - $C$11^2/2) * (AC$2-AB$2) + $C$11*SQRT(AC$2-AB$2)*X771)</f>
        <v>127.31483233268662</v>
      </c>
      <c r="AD771" s="47"/>
      <c r="AE771" s="3" t="s">
        <v>69</v>
      </c>
      <c r="AF771" s="20" cm="1">
        <f t="array" aca="1" ref="AF771" ca="1">MIN(Y771:Y774 / $D$11:$D$14)</f>
        <v>0.86414036774235992</v>
      </c>
      <c r="AG771" s="20" cm="1">
        <f t="array" aca="1" ref="AG771" ca="1">MIN(Z771:Z774 / $D$11:$D$14)</f>
        <v>0.72297502402462455</v>
      </c>
      <c r="AH771" s="20" cm="1">
        <f t="array" aca="1" ref="AH771" ca="1">MIN(AA771:AA774 / $D$11:$D$14)</f>
        <v>0.63950774196021487</v>
      </c>
      <c r="AI771" s="20" cm="1">
        <f t="array" aca="1" ref="AI771" ca="1">MIN(AB771:AB774 / $D$11:$D$14)</f>
        <v>0.60878711722970313</v>
      </c>
      <c r="AJ771" s="20" cm="1">
        <f t="array" aca="1" ref="AJ771" ca="1">MIN(AC771:AC774 / $D$11:$D$14)</f>
        <v>0.47359588516128653</v>
      </c>
      <c r="AK771" s="72">
        <f t="array" aca="1" ref="AK771" ca="1">SUMPRODUCT(AF772:AJ772, EXP(-$E$3*$AF$2:$AJ$2))</f>
        <v>92148.519674651194</v>
      </c>
      <c r="AL771" s="70">
        <f ca="1">MAX(AC772 - $D$11, 0) * EXP(-$E$2*$E$3)</f>
        <v>0</v>
      </c>
    </row>
    <row r="772" spans="7:38" ht="14.55" customHeight="1" x14ac:dyDescent="0.3">
      <c r="G772" s="3">
        <v>770</v>
      </c>
      <c r="H772" s="58">
        <v>-4.4633776834546848E-2</v>
      </c>
      <c r="I772" s="58">
        <v>-0.65153568047186827</v>
      </c>
      <c r="J772" s="58">
        <v>0.15096842240519787</v>
      </c>
      <c r="K772" s="59">
        <v>0.65848780420940056</v>
      </c>
      <c r="L772" s="60">
        <f t="array" ref="L772:O772">TRANSPOSE(MMULT(Option!$B$25:$E$28, TRANSPOSE(H772:K772)))</f>
        <v>-4.4633776834546848E-2</v>
      </c>
      <c r="M772" s="60">
        <v>-0.61499582547919829</v>
      </c>
      <c r="N772" s="60">
        <v>-5.5868515666728236E-2</v>
      </c>
      <c r="O772" s="60">
        <v>0.40489568457884517</v>
      </c>
      <c r="P772" s="56" t="str">
        <f t="shared" ref="P772:P835" si="971">(QUOTIENT(G772 - 1, $E$2) + 1) &amp; "/" &amp; MOD(G772 -1, $E$2) + 1</f>
        <v>154/5</v>
      </c>
      <c r="R772" s="80"/>
      <c r="S772" s="3" t="s">
        <v>29</v>
      </c>
      <c r="T772" s="60">
        <f ca="1"/>
        <v>-0.50340020236314154</v>
      </c>
      <c r="U772" s="60">
        <f ca="1"/>
        <v>-0.61120180542883706</v>
      </c>
      <c r="V772" s="60">
        <f ca="1"/>
        <v>-0.42558649809355559</v>
      </c>
      <c r="W772" s="60">
        <f ca="1"/>
        <v>-0.18076693938837154</v>
      </c>
      <c r="X772" s="60">
        <f ca="1"/>
        <v>-0.85371416764750552</v>
      </c>
      <c r="Y772" s="52">
        <f ca="1">$B$12 * EXP(($E$3 - $C$12^2/2) * Y$2 + $C$12*SQRT(Y$2)*T772)</f>
        <v>86.414036774235996</v>
      </c>
      <c r="Z772" s="52">
        <f ca="1">Y772 * EXP(($E$3 - $C$12^2/2) * (Z$2-Y$2) + $C$12*SQRT(Z$2-Y$2)*U772)</f>
        <v>72.297502402462456</v>
      </c>
      <c r="AA772" s="52">
        <f ca="1">Z772 * EXP(($E$3 - $C$12^2/2) * (AA$2-Z$2) + $C$12*SQRT(AA$2-Z$2)*V772)</f>
        <v>63.950774196021484</v>
      </c>
      <c r="AB772" s="52">
        <f ca="1">AA772 * EXP(($E$3 - $C$12^2/2) * (AB$2-AA$2) + $C$12*SQRT(AB$2-AA$2)*W772)</f>
        <v>60.878711722970309</v>
      </c>
      <c r="AC772" s="52">
        <f ca="1">AB772 * EXP(($E$3 - $C$12^2/2) * (AC$2-AB$2) + $C$12*SQRT(AC$2-AB$2)*X772)</f>
        <v>47.359588516128653</v>
      </c>
      <c r="AD772" s="47"/>
      <c r="AE772" s="3" t="s">
        <v>47</v>
      </c>
      <c r="AF772" s="64">
        <f t="shared" ref="AF772" ca="1" si="972">($B$5*AF774 + (1 + $B$6)*AF773)*$B$2</f>
        <v>15000</v>
      </c>
      <c r="AG772" s="64">
        <f t="shared" ref="AG772" ca="1" si="973">($B$5*AG774 + (1 + $B$6)*AG773)*$B$2</f>
        <v>0</v>
      </c>
      <c r="AH772" s="64">
        <f t="shared" ref="AH772" ca="1" si="974">($B$5*AH774 + (1 + $B$6)*AH773)*$B$2</f>
        <v>0</v>
      </c>
      <c r="AI772" s="64">
        <f t="shared" ref="AI772" ca="1" si="975">($B$5*AI774 + (1 + $B$6)*AI773)*$B$2</f>
        <v>0</v>
      </c>
      <c r="AJ772" s="64" cm="1">
        <f t="array" aca="1" ref="AJ772" ca="1">($B$5*AJ774 + (1 + $B$6)*AJ773 + AND(NOT(AF773:AJ773)))*$B$2</f>
        <v>100000</v>
      </c>
      <c r="AK772" s="73"/>
      <c r="AL772" s="70"/>
    </row>
    <row r="773" spans="7:38" ht="14.55" customHeight="1" x14ac:dyDescent="0.3">
      <c r="G773" s="3">
        <v>771</v>
      </c>
      <c r="H773" s="58">
        <v>-7.2797093166015486E-2</v>
      </c>
      <c r="I773" s="58">
        <v>1.0741237679175053</v>
      </c>
      <c r="J773" s="58">
        <v>-0.60705804218763537</v>
      </c>
      <c r="K773" s="59">
        <v>-0.90014159306111607</v>
      </c>
      <c r="L773" s="60">
        <f t="array" ref="L773:O773">TRANSPOSE(MMULT(Option!$B$25:$E$28, TRANSPOSE(H773:K773)))</f>
        <v>-7.2797093166015486E-2</v>
      </c>
      <c r="M773" s="60">
        <v>0.95533185718022329</v>
      </c>
      <c r="N773" s="60">
        <v>-0.28103239917107126</v>
      </c>
      <c r="O773" s="60">
        <v>-0.63716801558598135</v>
      </c>
      <c r="P773" s="56" t="str">
        <f t="shared" si="971"/>
        <v>155/1</v>
      </c>
      <c r="R773" s="80"/>
      <c r="S773" s="3" t="s">
        <v>31</v>
      </c>
      <c r="T773" s="60">
        <f ca="1"/>
        <v>0.32052790021345756</v>
      </c>
      <c r="U773" s="60">
        <f ca="1"/>
        <v>-0.93018070124952512</v>
      </c>
      <c r="V773" s="60">
        <f ca="1"/>
        <v>1.5664833104907858</v>
      </c>
      <c r="W773" s="60">
        <f ca="1"/>
        <v>0.48447533568540574</v>
      </c>
      <c r="X773" s="60">
        <f ca="1"/>
        <v>-0.24826029294626611</v>
      </c>
      <c r="Y773" s="52">
        <f ca="1">$B$13 * EXP(($E$3 - $C$13^2/2) * Y$2 + $C$13*SQRT(Y$2)*T773)</f>
        <v>110.64518567400599</v>
      </c>
      <c r="Z773" s="52">
        <f ca="1">Y773 * EXP(($E$3 - $C$13^2/2) * (Z$2-Y$2) + $C$13*SQRT(Z$2-Y$2)*U773)</f>
        <v>84.122523204015351</v>
      </c>
      <c r="AA773" s="52">
        <f ca="1">Z773 * EXP(($E$3 - $C$13^2/2) * (AA$2-Z$2) + $C$13*SQRT(AA$2-Z$2)*V773)</f>
        <v>135.26277105641222</v>
      </c>
      <c r="AB773" s="52">
        <f ca="1">AA773 * EXP(($E$3 - $C$13^2/2) * (AB$2-AA$2) + $C$13*SQRT(AB$2-AA$2)*W773)</f>
        <v>157.20676910464169</v>
      </c>
      <c r="AC773" s="52">
        <f ca="1">AB773 * EXP(($E$3 - $C$13^2/2) * (AC$2-AB$2) + $C$13*SQRT(AC$2-AB$2)*X773)</f>
        <v>146.65514108518494</v>
      </c>
      <c r="AD773" s="47"/>
      <c r="AE773" s="3" t="s">
        <v>46</v>
      </c>
      <c r="AF773" s="52" t="b">
        <f t="shared" ref="AF773" ca="1" si="976">AF771 &gt;= $B$4</f>
        <v>0</v>
      </c>
      <c r="AG773" s="52" t="b">
        <f t="array" aca="1" ref="AG773" ca="1">AND(AG771 &gt;= $B$4, NOT(OR($AF773:AF773)))</f>
        <v>0</v>
      </c>
      <c r="AH773" s="52" t="b">
        <f t="array" aca="1" ref="AH773" ca="1">AND(AH771 &gt;= $B$4, NOT(OR($AF773:AG773)))</f>
        <v>0</v>
      </c>
      <c r="AI773" s="52" t="b">
        <f t="array" aca="1" ref="AI773" ca="1">AND(AI771 &gt;= $B$4, NOT(OR($AF773:AH773)))</f>
        <v>0</v>
      </c>
      <c r="AJ773" s="52" t="b">
        <f t="array" aca="1" ref="AJ773" ca="1">AND(AJ771 &gt;= $B$4, NOT(OR($AF773:AI773)))</f>
        <v>0</v>
      </c>
      <c r="AK773" s="73"/>
      <c r="AL773" s="70"/>
    </row>
    <row r="774" spans="7:38" ht="14.55" customHeight="1" x14ac:dyDescent="0.3">
      <c r="G774" s="3">
        <v>772</v>
      </c>
      <c r="H774" s="58">
        <v>1.6236300525743037</v>
      </c>
      <c r="I774" s="58">
        <v>1.4867070204887192</v>
      </c>
      <c r="J774" s="58">
        <v>-0.80295471622201586</v>
      </c>
      <c r="K774" s="59">
        <v>-0.8312123325955586</v>
      </c>
      <c r="L774" s="60">
        <f t="array" ref="L774:O774">TRANSPOSE(MMULT(Option!$B$25:$E$28, TRANSPOSE(H774:K774)))</f>
        <v>1.6236300525743037</v>
      </c>
      <c r="M774" s="60">
        <v>2.0120415125520852</v>
      </c>
      <c r="N774" s="60">
        <v>0.33352009479993472</v>
      </c>
      <c r="O774" s="60">
        <v>0.17023487546509175</v>
      </c>
      <c r="P774" s="56" t="str">
        <f t="shared" si="971"/>
        <v>155/2</v>
      </c>
      <c r="R774" s="80"/>
      <c r="S774" s="3" t="s">
        <v>30</v>
      </c>
      <c r="T774" s="60">
        <f ca="1"/>
        <v>1.3804967188802431</v>
      </c>
      <c r="U774" s="60">
        <f ca="1"/>
        <v>0.39525766956157427</v>
      </c>
      <c r="V774" s="60">
        <f ca="1"/>
        <v>1.070847469375521</v>
      </c>
      <c r="W774" s="60">
        <f ca="1"/>
        <v>-0.80566834219070593</v>
      </c>
      <c r="X774" s="60">
        <f ca="1"/>
        <v>-0.18602599314569424</v>
      </c>
      <c r="Y774" s="52">
        <f ca="1">$B$14 * EXP(($E$3 - $C$14^2/2) * Y$2 + $C$14*SQRT(Y$2)*T774)</f>
        <v>152.0666941101384</v>
      </c>
      <c r="Z774" s="52">
        <f ca="1">Y774 * EXP(($E$3 - $C$14^2/2) * (Z$2-Y$2) + $C$14*SQRT(Z$2-Y$2)*U774)</f>
        <v>172.06916232322001</v>
      </c>
      <c r="AA774" s="52">
        <f ca="1">Z774 * EXP(($E$3 - $C$14^2/2) * (AA$2-Z$2) + $C$14*SQRT(AA$2-Z$2)*V774)</f>
        <v>238.44787746800804</v>
      </c>
      <c r="AB774" s="52">
        <f ca="1">AA774 * EXP(($E$3 - $C$14^2/2) * (AB$2-AA$2) + $C$14*SQRT(AB$2-AA$2)*W774)</f>
        <v>188.18965182987503</v>
      </c>
      <c r="AC774" s="52">
        <f ca="1">AB774 * EXP(($E$3 - $C$14^2/2) * (AC$2-AB$2) + $C$14*SQRT(AC$2-AB$2)*X774)</f>
        <v>178.86698744803675</v>
      </c>
      <c r="AD774" s="47"/>
      <c r="AE774" s="3" t="s">
        <v>68</v>
      </c>
      <c r="AF774" s="52" t="b">
        <f ca="1">AND(AF771&gt;$B$3, NOT(OR($AF773:AF773)))</f>
        <v>1</v>
      </c>
      <c r="AG774" s="52" t="b">
        <f ca="1">AND(AG771&gt;$B$3, NOT(OR($AF773:AG773)))</f>
        <v>0</v>
      </c>
      <c r="AH774" s="52" t="b">
        <f ca="1">AND(AH771&gt;$B$3, NOT(OR($AF773:AH773)))</f>
        <v>0</v>
      </c>
      <c r="AI774" s="52" t="b">
        <f ca="1">AND(AI771&gt;$B$3, NOT(OR($AF773:AI773)))</f>
        <v>0</v>
      </c>
      <c r="AJ774" s="52" t="b">
        <f ca="1">AND(AJ771&gt;$B$3, NOT(OR($AF773:AJ773)))</f>
        <v>0</v>
      </c>
      <c r="AK774" s="74"/>
      <c r="AL774" s="70"/>
    </row>
    <row r="775" spans="7:38" ht="14.55" customHeight="1" x14ac:dyDescent="0.3">
      <c r="G775" s="3">
        <v>773</v>
      </c>
      <c r="H775" s="58">
        <v>-4.58658464203145E-2</v>
      </c>
      <c r="I775" s="58">
        <v>0.13892044634845951</v>
      </c>
      <c r="J775" s="58">
        <v>-1.0000490096479135</v>
      </c>
      <c r="K775" s="59">
        <v>1.1519637967613323</v>
      </c>
      <c r="L775" s="60">
        <f t="array" ref="L775:O775">TRANSPOSE(MMULT(Option!$B$25:$E$28, TRANSPOSE(H775:K775)))</f>
        <v>-4.58658464203145E-2</v>
      </c>
      <c r="M775" s="60">
        <v>0.10897635362564766</v>
      </c>
      <c r="N775" s="60">
        <v>-0.86032153783351839</v>
      </c>
      <c r="O775" s="60">
        <v>0.80932485263383258</v>
      </c>
      <c r="P775" s="56" t="str">
        <f t="shared" si="971"/>
        <v>155/3</v>
      </c>
      <c r="R775" s="80">
        <v>194</v>
      </c>
      <c r="S775" s="3" t="s">
        <v>28</v>
      </c>
      <c r="T775" s="60">
        <f t="array" aca="1" ref="T775:T778" ca="1">TRANSPOSE(OFFSET($L$3, MATCH($R775 &amp; "/" &amp; T$2, $P$3:$P$5002, 0) - 1, 0, 1, $E$1))</f>
        <v>-0.65693097488049312</v>
      </c>
      <c r="U775" s="60">
        <f t="array" aca="1" ref="U775:U778" ca="1">TRANSPOSE(OFFSET($L$3, MATCH($R775 &amp; "/" &amp; U$2, $P$3:$P$5002, 0) - 1, 0, 1, $E$1))</f>
        <v>-0.93565293731431576</v>
      </c>
      <c r="V775" s="60">
        <f t="array" aca="1" ref="V775:V778" ca="1">TRANSPOSE(OFFSET($L$3, MATCH($R775 &amp; "/" &amp; V$2, $P$3:$P$5002, 0) - 1, 0, 1, $E$1))</f>
        <v>1.3102149219368808</v>
      </c>
      <c r="W775" s="60">
        <f t="array" aca="1" ref="W775:W778" ca="1">TRANSPOSE(OFFSET($L$3, MATCH($R775 &amp; "/" &amp; W$2, $P$3:$P$5002, 0) - 1, 0, 1, $E$1))</f>
        <v>-0.97438353727068161</v>
      </c>
      <c r="X775" s="60">
        <f t="array" aca="1" ref="X775:X778" ca="1">TRANSPOSE(OFFSET($L$3, MATCH($R775 &amp; "/" &amp; X$2, $P$3:$P$5002, 0) - 1, 0, 1, $E$1))</f>
        <v>-1.0670286361835009</v>
      </c>
      <c r="Y775" s="52">
        <f ca="1">$B$11 * EXP(($E$3 - $C$11^2/2) * Y$2 + $C$11*SQRT(Y$2)*T775)</f>
        <v>82.52414304708067</v>
      </c>
      <c r="Z775" s="52">
        <f ca="1">Y775 * EXP(($E$3 - $C$11^2/2) * (Z$2-Y$2) + $C$11*SQRT(Z$2-Y$2)*U775)</f>
        <v>62.639433777493551</v>
      </c>
      <c r="AA775" s="52">
        <f ca="1">Z775 * EXP(($E$3 - $C$11^2/2) * (AA$2-Z$2) + $C$11*SQRT(AA$2-Z$2)*V775)</f>
        <v>93.266360318574527</v>
      </c>
      <c r="AB775" s="52">
        <f ca="1">AA775 * EXP(($E$3 - $C$11^2/2) * (AB$2-AA$2) + $C$11*SQRT(AB$2-AA$2)*W775)</f>
        <v>69.97544730458084</v>
      </c>
      <c r="AC775" s="52">
        <f ca="1">AB775 * EXP(($E$3 - $C$11^2/2) * (AC$2-AB$2) + $C$11*SQRT(AC$2-AB$2)*X775)</f>
        <v>51.061757773876373</v>
      </c>
      <c r="AD775" s="47"/>
      <c r="AE775" s="3" t="s">
        <v>69</v>
      </c>
      <c r="AF775" s="20" cm="1">
        <f t="array" aca="1" ref="AF775" ca="1">MIN(Y775:Y778 / $D$11:$D$14)</f>
        <v>0.75593679755950671</v>
      </c>
      <c r="AG775" s="20" cm="1">
        <f t="array" aca="1" ref="AG775" ca="1">MIN(Z775:Z778 / $D$11:$D$14)</f>
        <v>0.46457170719681551</v>
      </c>
      <c r="AH775" s="20" cm="1">
        <f t="array" aca="1" ref="AH775" ca="1">MIN(AA775:AA778 / $D$11:$D$14)</f>
        <v>0.58639985193894295</v>
      </c>
      <c r="AI775" s="20" cm="1">
        <f t="array" aca="1" ref="AI775" ca="1">MIN(AB775:AB778 / $D$11:$D$14)</f>
        <v>0.44595644390886519</v>
      </c>
      <c r="AJ775" s="20" cm="1">
        <f t="array" aca="1" ref="AJ775" ca="1">MIN(AC775:AC778 / $D$11:$D$14)</f>
        <v>0.47328378827734069</v>
      </c>
      <c r="AK775" s="72">
        <f t="array" aca="1" ref="AK775" ca="1">SUMPRODUCT(AF776:AJ776, EXP(-$E$3*$AF$2:$AJ$2))</f>
        <v>77880.078307140488</v>
      </c>
      <c r="AL775" s="70">
        <f ca="1">MAX(AC776 - $D$11, 0) * EXP(-$E$2*$E$3)</f>
        <v>0</v>
      </c>
    </row>
    <row r="776" spans="7:38" ht="14.55" customHeight="1" x14ac:dyDescent="0.3">
      <c r="G776" s="3">
        <v>774</v>
      </c>
      <c r="H776" s="58">
        <v>-1.0272656743717621</v>
      </c>
      <c r="I776" s="58">
        <v>-0.46445223559837057</v>
      </c>
      <c r="J776" s="58">
        <v>0.86112912108571438</v>
      </c>
      <c r="K776" s="59">
        <v>-0.63874323107166808</v>
      </c>
      <c r="L776" s="60">
        <f t="array" ref="L776:O776">TRANSPOSE(MMULT(Option!$B$25:$E$28, TRANSPOSE(H776:K776)))</f>
        <v>-1.0272656743717621</v>
      </c>
      <c r="M776" s="60">
        <v>-0.83658377501290415</v>
      </c>
      <c r="N776" s="60">
        <v>0.22380996076718473</v>
      </c>
      <c r="O776" s="60">
        <v>-0.91144024377034838</v>
      </c>
      <c r="P776" s="56" t="str">
        <f t="shared" si="971"/>
        <v>155/4</v>
      </c>
      <c r="R776" s="80"/>
      <c r="S776" s="3" t="s">
        <v>29</v>
      </c>
      <c r="T776" s="60">
        <f ca="1"/>
        <v>0.16135395023082938</v>
      </c>
      <c r="U776" s="60">
        <f ca="1"/>
        <v>-1.1569740940602671</v>
      </c>
      <c r="V776" s="60">
        <f ca="1"/>
        <v>-2.0712630679372568E-3</v>
      </c>
      <c r="W776" s="60">
        <f ca="1"/>
        <v>-0.42599390616830485</v>
      </c>
      <c r="X776" s="60">
        <f ca="1"/>
        <v>0.22391852412951291</v>
      </c>
      <c r="Y776" s="52">
        <f ca="1">$B$12 * EXP(($E$3 - $C$12^2/2) * Y$2 + $C$12*SQRT(Y$2)*T776)</f>
        <v>105.48580256927833</v>
      </c>
      <c r="Z776" s="52">
        <f ca="1">Y776 * EXP(($E$3 - $C$12^2/2) * (Z$2-Y$2) + $C$12*SQRT(Z$2-Y$2)*U776)</f>
        <v>74.924739983468413</v>
      </c>
      <c r="AA776" s="52">
        <f ca="1">Z776 * EXP(($E$3 - $C$12^2/2) * (AA$2-Z$2) + $C$12*SQRT(AA$2-Z$2)*V776)</f>
        <v>75.253526319436034</v>
      </c>
      <c r="AB776" s="52">
        <f ca="1">AA776 * EXP(($E$3 - $C$12^2/2) * (AB$2-AA$2) + $C$12*SQRT(AB$2-AA$2)*W776)</f>
        <v>66.557390603320016</v>
      </c>
      <c r="AC776" s="52">
        <f ca="1">AB776 * EXP(($E$3 - $C$12^2/2) * (AC$2-AB$2) + $C$12*SQRT(AC$2-AB$2)*X776)</f>
        <v>71.538813553017832</v>
      </c>
      <c r="AD776" s="47"/>
      <c r="AE776" s="3" t="s">
        <v>47</v>
      </c>
      <c r="AF776" s="64">
        <f t="shared" ref="AF776" ca="1" si="977">($B$5*AF778 + (1 + $B$6)*AF777)*$B$2</f>
        <v>0</v>
      </c>
      <c r="AG776" s="64">
        <f t="shared" ref="AG776" ca="1" si="978">($B$5*AG778 + (1 + $B$6)*AG777)*$B$2</f>
        <v>0</v>
      </c>
      <c r="AH776" s="64">
        <f t="shared" ref="AH776" ca="1" si="979">($B$5*AH778 + (1 + $B$6)*AH777)*$B$2</f>
        <v>0</v>
      </c>
      <c r="AI776" s="64">
        <f t="shared" ref="AI776" ca="1" si="980">($B$5*AI778 + (1 + $B$6)*AI777)*$B$2</f>
        <v>0</v>
      </c>
      <c r="AJ776" s="64" cm="1">
        <f t="array" aca="1" ref="AJ776" ca="1">($B$5*AJ778 + (1 + $B$6)*AJ777 + AND(NOT(AF777:AJ777)))*$B$2</f>
        <v>100000</v>
      </c>
      <c r="AK776" s="73"/>
      <c r="AL776" s="70"/>
    </row>
    <row r="777" spans="7:38" ht="14.55" customHeight="1" x14ac:dyDescent="0.3">
      <c r="G777" s="3">
        <v>775</v>
      </c>
      <c r="H777" s="58">
        <v>0.31799795365672057</v>
      </c>
      <c r="I777" s="58">
        <v>0.34067801673550963</v>
      </c>
      <c r="J777" s="58">
        <v>-0.4458620658496919</v>
      </c>
      <c r="K777" s="59">
        <v>0.1818983381153558</v>
      </c>
      <c r="L777" s="60">
        <f t="array" ref="L777:O777">TRANSPOSE(MMULT(Option!$B$25:$E$28, TRANSPOSE(H777:K777)))</f>
        <v>0.31799795365672057</v>
      </c>
      <c r="M777" s="60">
        <v>0.43943574132226926</v>
      </c>
      <c r="N777" s="60">
        <v>-0.17519551319207399</v>
      </c>
      <c r="O777" s="60">
        <v>0.28515469320360887</v>
      </c>
      <c r="P777" s="56" t="str">
        <f t="shared" si="971"/>
        <v>155/5</v>
      </c>
      <c r="R777" s="80"/>
      <c r="S777" s="3" t="s">
        <v>31</v>
      </c>
      <c r="T777" s="60">
        <f ca="1"/>
        <v>1.1116073181929678</v>
      </c>
      <c r="U777" s="60">
        <f ca="1"/>
        <v>-0.24927367504938752</v>
      </c>
      <c r="V777" s="60">
        <f ca="1"/>
        <v>0.44888141391142145</v>
      </c>
      <c r="W777" s="60">
        <f ca="1"/>
        <v>-1.0436041754519358</v>
      </c>
      <c r="X777" s="60">
        <f ca="1"/>
        <v>-0.37152790977950501</v>
      </c>
      <c r="Y777" s="52">
        <f ca="1">$B$13 * EXP(($E$3 - $C$13^2/2) * Y$2 + $C$13*SQRT(Y$2)*T777)</f>
        <v>140.28167722211589</v>
      </c>
      <c r="Z777" s="52">
        <f ca="1">Y777 * EXP(($E$3 - $C$13^2/2) * (Z$2-Y$2) + $C$13*SQRT(Z$2-Y$2)*U777)</f>
        <v>130.82627249816994</v>
      </c>
      <c r="AA777" s="52">
        <f ca="1">Z777 * EXP(($E$3 - $C$13^2/2) * (AA$2-Z$2) + $C$13*SQRT(AA$2-Z$2)*V777)</f>
        <v>150.43554245398951</v>
      </c>
      <c r="AB777" s="52">
        <f ca="1">AA777 * EXP(($E$3 - $C$13^2/2) * (AB$2-AA$2) + $C$13*SQRT(AB$2-AA$2)*W777)</f>
        <v>110.54840180850464</v>
      </c>
      <c r="AC777" s="52">
        <f ca="1">AB777 * EXP(($E$3 - $C$13^2/2) * (AC$2-AB$2) + $C$13*SQRT(AC$2-AB$2)*X777)</f>
        <v>99.384391834494565</v>
      </c>
      <c r="AD777" s="47"/>
      <c r="AE777" s="3" t="s">
        <v>46</v>
      </c>
      <c r="AF777" s="52" t="b">
        <f t="shared" ref="AF777" ca="1" si="981">AF775 &gt;= $B$4</f>
        <v>0</v>
      </c>
      <c r="AG777" s="52" t="b">
        <f t="array" aca="1" ref="AG777" ca="1">AND(AG775 &gt;= $B$4, NOT(OR($AF777:AF777)))</f>
        <v>0</v>
      </c>
      <c r="AH777" s="52" t="b">
        <f t="array" aca="1" ref="AH777" ca="1">AND(AH775 &gt;= $B$4, NOT(OR($AF777:AG777)))</f>
        <v>0</v>
      </c>
      <c r="AI777" s="52" t="b">
        <f t="array" aca="1" ref="AI777" ca="1">AND(AI775 &gt;= $B$4, NOT(OR($AF777:AH777)))</f>
        <v>0</v>
      </c>
      <c r="AJ777" s="52" t="b">
        <f t="array" aca="1" ref="AJ777" ca="1">AND(AJ775 &gt;= $B$4, NOT(OR($AF777:AI777)))</f>
        <v>0</v>
      </c>
      <c r="AK777" s="73"/>
      <c r="AL777" s="70"/>
    </row>
    <row r="778" spans="7:38" ht="14.55" customHeight="1" x14ac:dyDescent="0.3">
      <c r="G778" s="3">
        <v>776</v>
      </c>
      <c r="H778" s="58">
        <v>-1.0047542160699532</v>
      </c>
      <c r="I778" s="58">
        <v>-1.6476428275872612</v>
      </c>
      <c r="J778" s="58">
        <v>0.5126333691527456</v>
      </c>
      <c r="K778" s="59">
        <v>0.25456032558847919</v>
      </c>
      <c r="L778" s="60">
        <f t="array" ref="L778:O778">TRANSPOSE(MMULT(Option!$B$25:$E$28, TRANSPOSE(H778:K778)))</f>
        <v>-1.0047542160699532</v>
      </c>
      <c r="M778" s="60">
        <v>-1.9119912815619209</v>
      </c>
      <c r="N778" s="60">
        <v>-0.38310480834943467</v>
      </c>
      <c r="O778" s="60">
        <v>-0.51530762883019743</v>
      </c>
      <c r="P778" s="56" t="str">
        <f t="shared" si="971"/>
        <v>156/1</v>
      </c>
      <c r="R778" s="80"/>
      <c r="S778" s="3" t="s">
        <v>30</v>
      </c>
      <c r="T778" s="60">
        <f ca="1"/>
        <v>-0.94932502469711821</v>
      </c>
      <c r="U778" s="60">
        <f ca="1"/>
        <v>-1.6394728340455029</v>
      </c>
      <c r="V778" s="60">
        <f ca="1"/>
        <v>0.75961992240496112</v>
      </c>
      <c r="W778" s="60">
        <f ca="1"/>
        <v>-0.92926870075642576</v>
      </c>
      <c r="X778" s="60">
        <f ca="1"/>
        <v>0.181579653137384</v>
      </c>
      <c r="Y778" s="52">
        <f ca="1">$B$14 * EXP(($E$3 - $C$14^2/2) * Y$2 + $C$14*SQRT(Y$2)*T778)</f>
        <v>75.593679755950674</v>
      </c>
      <c r="Z778" s="52">
        <f ca="1">Y778 * EXP(($E$3 - $C$14^2/2) * (Z$2-Y$2) + $C$14*SQRT(Z$2-Y$2)*U778)</f>
        <v>46.45717071968155</v>
      </c>
      <c r="AA778" s="52">
        <f ca="1">Z778 * EXP(($E$3 - $C$14^2/2) * (AA$2-Z$2) + $C$14*SQRT(AA$2-Z$2)*V778)</f>
        <v>58.639985193894297</v>
      </c>
      <c r="AB778" s="52">
        <f ca="1">AA778 * EXP(($E$3 - $C$14^2/2) * (AB$2-AA$2) + $C$14*SQRT(AB$2-AA$2)*W778)</f>
        <v>44.59564439088652</v>
      </c>
      <c r="AC778" s="52">
        <f ca="1">AB778 * EXP(($E$3 - $C$14^2/2) * (AC$2-AB$2) + $C$14*SQRT(AC$2-AB$2)*X778)</f>
        <v>47.32837882773407</v>
      </c>
      <c r="AD778" s="47"/>
      <c r="AE778" s="3" t="s">
        <v>68</v>
      </c>
      <c r="AF778" s="52" t="b">
        <f ca="1">AND(AF775&gt;$B$3, NOT(OR($AF777:AF777)))</f>
        <v>0</v>
      </c>
      <c r="AG778" s="52" t="b">
        <f ca="1">AND(AG775&gt;$B$3, NOT(OR($AF777:AG777)))</f>
        <v>0</v>
      </c>
      <c r="AH778" s="52" t="b">
        <f ca="1">AND(AH775&gt;$B$3, NOT(OR($AF777:AH777)))</f>
        <v>0</v>
      </c>
      <c r="AI778" s="52" t="b">
        <f ca="1">AND(AI775&gt;$B$3, NOT(OR($AF777:AI777)))</f>
        <v>0</v>
      </c>
      <c r="AJ778" s="52" t="b">
        <f ca="1">AND(AJ775&gt;$B$3, NOT(OR($AF777:AJ777)))</f>
        <v>0</v>
      </c>
      <c r="AK778" s="74"/>
      <c r="AL778" s="70"/>
    </row>
    <row r="779" spans="7:38" ht="14.55" customHeight="1" x14ac:dyDescent="0.3">
      <c r="G779" s="3">
        <v>777</v>
      </c>
      <c r="H779" s="58">
        <v>-0.76525438506986576</v>
      </c>
      <c r="I779" s="58">
        <v>-1.5530892547167157</v>
      </c>
      <c r="J779" s="58">
        <v>1.7274013127489998</v>
      </c>
      <c r="K779" s="59">
        <v>-0.49510881763260456</v>
      </c>
      <c r="L779" s="60">
        <f t="array" ref="L779:O779">TRANSPOSE(MMULT(Option!$B$25:$E$28, TRANSPOSE(H779:K779)))</f>
        <v>-0.76525438506986576</v>
      </c>
      <c r="M779" s="60">
        <v>-1.7295315681803265</v>
      </c>
      <c r="N779" s="60">
        <v>0.80439797376791478</v>
      </c>
      <c r="O779" s="60">
        <v>-0.7996276341675308</v>
      </c>
      <c r="P779" s="56" t="str">
        <f t="shared" si="971"/>
        <v>156/2</v>
      </c>
      <c r="R779" s="80">
        <v>195</v>
      </c>
      <c r="S779" s="3" t="s">
        <v>28</v>
      </c>
      <c r="T779" s="60">
        <f t="array" aca="1" ref="T779:T782" ca="1">TRANSPOSE(OFFSET($L$3, MATCH($R779 &amp; "/" &amp; T$2, $P$3:$P$5002, 0) - 1, 0, 1, $E$1))</f>
        <v>-0.58620292841211175</v>
      </c>
      <c r="U779" s="60">
        <f t="array" aca="1" ref="U779:U782" ca="1">TRANSPOSE(OFFSET($L$3, MATCH($R779 &amp; "/" &amp; U$2, $P$3:$P$5002, 0) - 1, 0, 1, $E$1))</f>
        <v>1.2133861330011846</v>
      </c>
      <c r="V779" s="60">
        <f t="array" aca="1" ref="V779:V782" ca="1">TRANSPOSE(OFFSET($L$3, MATCH($R779 &amp; "/" &amp; V$2, $P$3:$P$5002, 0) - 1, 0, 1, $E$1))</f>
        <v>-1.2621358849330437</v>
      </c>
      <c r="W779" s="60">
        <f t="array" aca="1" ref="W779:W782" ca="1">TRANSPOSE(OFFSET($L$3, MATCH($R779 &amp; "/" &amp; W$2, $P$3:$P$5002, 0) - 1, 0, 1, $E$1))</f>
        <v>1.2481261537396591</v>
      </c>
      <c r="X779" s="60">
        <f t="array" aca="1" ref="X779:X782" ca="1">TRANSPOSE(OFFSET($L$3, MATCH($R779 &amp; "/" &amp; X$2, $P$3:$P$5002, 0) - 1, 0, 1, $E$1))</f>
        <v>-0.37184516161428777</v>
      </c>
      <c r="Y779" s="52">
        <f ca="1">$B$11 * EXP(($E$3 - $C$11^2/2) * Y$2 + $C$11*SQRT(Y$2)*T779)</f>
        <v>84.293883620992844</v>
      </c>
      <c r="Z779" s="52">
        <f ca="1">Y779 * EXP(($E$3 - $C$11^2/2) * (Z$2-Y$2) + $C$11*SQRT(Z$2-Y$2)*U779)</f>
        <v>121.91513005486068</v>
      </c>
      <c r="AA779" s="52">
        <f ca="1">Z779 * EXP(($E$3 - $C$11^2/2) * (AA$2-Z$2) + $C$11*SQRT(AA$2-Z$2)*V779)</f>
        <v>83.904930814631612</v>
      </c>
      <c r="AB779" s="52">
        <f ca="1">AA779 * EXP(($E$3 - $C$11^2/2) * (AB$2-AA$2) + $C$11*SQRT(AB$2-AA$2)*W779)</f>
        <v>122.62393440825078</v>
      </c>
      <c r="AC779" s="52">
        <f ca="1">AB779 * EXP(($E$3 - $C$11^2/2) * (AC$2-AB$2) + $C$11*SQRT(AC$2-AB$2)*X779)</f>
        <v>110.22995453534689</v>
      </c>
      <c r="AD779" s="47"/>
      <c r="AE779" s="3" t="s">
        <v>69</v>
      </c>
      <c r="AF779" s="20" cm="1">
        <f t="array" aca="1" ref="AF779" ca="1">MIN(Y779:Y782 / $D$11:$D$14)</f>
        <v>0.81948496125313908</v>
      </c>
      <c r="AG779" s="20" cm="1">
        <f t="array" aca="1" ref="AG779" ca="1">MIN(Z779:Z782 / $D$11:$D$14)</f>
        <v>1.2191513005486068</v>
      </c>
      <c r="AH779" s="20" cm="1">
        <f t="array" aca="1" ref="AH779" ca="1">MIN(AA779:AA782 / $D$11:$D$14)</f>
        <v>0.83904930814631618</v>
      </c>
      <c r="AI779" s="20" cm="1">
        <f t="array" aca="1" ref="AI779" ca="1">MIN(AB779:AB782 / $D$11:$D$14)</f>
        <v>1.2262393440825077</v>
      </c>
      <c r="AJ779" s="20" cm="1">
        <f t="array" aca="1" ref="AJ779" ca="1">MIN(AC779:AC782 / $D$11:$D$14)</f>
        <v>1.102299545353469</v>
      </c>
      <c r="AK779" s="72">
        <f t="array" aca="1" ref="AK779" ca="1">SUMPRODUCT(AF780:AJ780, EXP(-$E$3*$AF$2:$AJ$2))</f>
        <v>142594.67363380725</v>
      </c>
      <c r="AL779" s="70">
        <f ca="1">MAX(AC780 - $D$11, 0) * EXP(-$E$2*$E$3)</f>
        <v>47.170859705486968</v>
      </c>
    </row>
    <row r="780" spans="7:38" ht="14.55" customHeight="1" x14ac:dyDescent="0.3">
      <c r="G780" s="3">
        <v>778</v>
      </c>
      <c r="H780" s="58">
        <v>0.35936622752785091</v>
      </c>
      <c r="I780" s="58">
        <v>0.93344638747119479</v>
      </c>
      <c r="J780" s="58">
        <v>-0.39571709287117107</v>
      </c>
      <c r="K780" s="59">
        <v>-0.41691528858355048</v>
      </c>
      <c r="L780" s="60">
        <f t="array" ref="L780:O780">TRANSPOSE(MMULT(Option!$B$25:$E$28, TRANSPOSE(H780:K780)))</f>
        <v>0.35936622752785091</v>
      </c>
      <c r="M780" s="60">
        <v>0.9992642365651061</v>
      </c>
      <c r="N780" s="60">
        <v>4.0617826778026112E-2</v>
      </c>
      <c r="O780" s="60">
        <v>-4.6080858525803459E-2</v>
      </c>
      <c r="P780" s="56" t="str">
        <f t="shared" si="971"/>
        <v>156/3</v>
      </c>
      <c r="R780" s="80"/>
      <c r="S780" s="3" t="s">
        <v>29</v>
      </c>
      <c r="T780" s="60">
        <f ca="1"/>
        <v>-0.68026410697181072</v>
      </c>
      <c r="U780" s="60">
        <f ca="1"/>
        <v>1.9217904784807314</v>
      </c>
      <c r="V780" s="60">
        <f ca="1"/>
        <v>-0.19486487736016805</v>
      </c>
      <c r="W780" s="60">
        <f ca="1"/>
        <v>0.82618409164723938</v>
      </c>
      <c r="X780" s="60">
        <f ca="1"/>
        <v>-0.37767567776938105</v>
      </c>
      <c r="Y780" s="52">
        <f ca="1">$B$12 * EXP(($E$3 - $C$12^2/2) * Y$2 + $C$12*SQRT(Y$2)*T780)</f>
        <v>81.948496125313909</v>
      </c>
      <c r="Z780" s="52">
        <f ca="1">Y780 * EXP(($E$3 - $C$12^2/2) * (Z$2-Y$2) + $C$12*SQRT(Z$2-Y$2)*U780)</f>
        <v>146.58831761657501</v>
      </c>
      <c r="AA780" s="52">
        <f ca="1">Z780 * EXP(($E$3 - $C$12^2/2) * (AA$2-Z$2) + $C$12*SQRT(AA$2-Z$2)*V780)</f>
        <v>138.95756993043781</v>
      </c>
      <c r="AB780" s="52">
        <f ca="1">AA780 * EXP(($E$3 - $C$12^2/2) * (AB$2-AA$2) + $C$12*SQRT(AB$2-AA$2)*W780)</f>
        <v>178.93522372702046</v>
      </c>
      <c r="AC780" s="52">
        <f ca="1">AB780 * EXP(($E$3 - $C$12^2/2) * (AC$2-AB$2) + $C$12*SQRT(AC$2-AB$2)*X780)</f>
        <v>160.5685827888569</v>
      </c>
      <c r="AD780" s="47"/>
      <c r="AE780" s="3" t="s">
        <v>47</v>
      </c>
      <c r="AF780" s="64">
        <f t="shared" ref="AF780" ca="1" si="982">($B$5*AF782 + (1 + $B$6)*AF781)*$B$2</f>
        <v>15000</v>
      </c>
      <c r="AG780" s="64">
        <f t="shared" ref="AG780" ca="1" si="983">($B$5*AG782 + (1 + $B$6)*AG781)*$B$2</f>
        <v>15000</v>
      </c>
      <c r="AH780" s="64">
        <f t="shared" ref="AH780" ca="1" si="984">($B$5*AH782 + (1 + $B$6)*AH781)*$B$2</f>
        <v>15000</v>
      </c>
      <c r="AI780" s="64">
        <f t="shared" ref="AI780" ca="1" si="985">($B$5*AI782 + (1 + $B$6)*AI781)*$B$2</f>
        <v>15000</v>
      </c>
      <c r="AJ780" s="64" cm="1">
        <f t="array" aca="1" ref="AJ780" ca="1">($B$5*AJ782 + (1 + $B$6)*AJ781 + AND(NOT(AF781:AJ781)))*$B$2</f>
        <v>114999.99999999999</v>
      </c>
      <c r="AK780" s="73"/>
      <c r="AL780" s="70"/>
    </row>
    <row r="781" spans="7:38" ht="14.55" customHeight="1" x14ac:dyDescent="0.3">
      <c r="G781" s="3">
        <v>779</v>
      </c>
      <c r="H781" s="58">
        <v>-8.2305384186781905E-2</v>
      </c>
      <c r="I781" s="58">
        <v>-0.51102723995195998</v>
      </c>
      <c r="J781" s="58">
        <v>8.0457960285199859E-2</v>
      </c>
      <c r="K781" s="59">
        <v>-0.71774460727510547</v>
      </c>
      <c r="L781" s="60">
        <f t="array" ref="L781:O781">TRANSPOSE(MMULT(Option!$B$25:$E$28, TRANSPOSE(H781:K781)))</f>
        <v>-8.2305384186781905E-2</v>
      </c>
      <c r="M781" s="60">
        <v>-0.50128635552755629</v>
      </c>
      <c r="N781" s="60">
        <v>-9.6073460680784442E-2</v>
      </c>
      <c r="O781" s="60">
        <v>-0.7656764720343423</v>
      </c>
      <c r="P781" s="56" t="str">
        <f t="shared" si="971"/>
        <v>156/4</v>
      </c>
      <c r="R781" s="80"/>
      <c r="S781" s="3" t="s">
        <v>31</v>
      </c>
      <c r="T781" s="60">
        <f ca="1"/>
        <v>-0.3420541414500633</v>
      </c>
      <c r="U781" s="60">
        <f ca="1"/>
        <v>2.4203938163212273</v>
      </c>
      <c r="V781" s="60">
        <f ca="1"/>
        <v>0.19461334048701961</v>
      </c>
      <c r="W781" s="60">
        <f ca="1"/>
        <v>1.8143750535289893</v>
      </c>
      <c r="X781" s="60">
        <f ca="1"/>
        <v>0.35161468363461384</v>
      </c>
      <c r="Y781" s="52">
        <f ca="1">$B$13 * EXP(($E$3 - $C$13^2/2) * Y$2 + $C$13*SQRT(Y$2)*T781)</f>
        <v>90.699690389909165</v>
      </c>
      <c r="Z781" s="52">
        <f ca="1">Y781 * EXP(($E$3 - $C$13^2/2) * (Z$2-Y$2) + $C$13*SQRT(Z$2-Y$2)*U781)</f>
        <v>188.41973146945625</v>
      </c>
      <c r="AA781" s="52">
        <f ca="1">Z781 * EXP(($E$3 - $C$13^2/2) * (AA$2-Z$2) + $C$13*SQRT(AA$2-Z$2)*V781)</f>
        <v>200.74914435888508</v>
      </c>
      <c r="AB781" s="52">
        <f ca="1">AA781 * EXP(($E$3 - $C$13^2/2) * (AB$2-AA$2) + $C$13*SQRT(AB$2-AA$2)*W781)</f>
        <v>347.70993311045879</v>
      </c>
      <c r="AC781" s="52">
        <f ca="1">AB781 * EXP(($E$3 - $C$13^2/2) * (AC$2-AB$2) + $C$13*SQRT(AC$2-AB$2)*X781)</f>
        <v>388.32903622079863</v>
      </c>
      <c r="AD781" s="47"/>
      <c r="AE781" s="3" t="s">
        <v>46</v>
      </c>
      <c r="AF781" s="52" t="b">
        <f t="shared" ref="AF781" ca="1" si="986">AF779 &gt;= $B$4</f>
        <v>0</v>
      </c>
      <c r="AG781" s="52" t="b">
        <f t="array" aca="1" ref="AG781" ca="1">AND(AG779 &gt;= $B$4, NOT(OR($AF781:AF781)))</f>
        <v>0</v>
      </c>
      <c r="AH781" s="52" t="b">
        <f t="array" aca="1" ref="AH781" ca="1">AND(AH779 &gt;= $B$4, NOT(OR($AF781:AG781)))</f>
        <v>0</v>
      </c>
      <c r="AI781" s="52" t="b">
        <f t="array" aca="1" ref="AI781" ca="1">AND(AI779 &gt;= $B$4, NOT(OR($AF781:AH781)))</f>
        <v>0</v>
      </c>
      <c r="AJ781" s="52" t="b">
        <f t="array" aca="1" ref="AJ781" ca="1">AND(AJ779 &gt;= $B$4, NOT(OR($AF781:AI781)))</f>
        <v>0</v>
      </c>
      <c r="AK781" s="73"/>
      <c r="AL781" s="70"/>
    </row>
    <row r="782" spans="7:38" ht="14.55" customHeight="1" x14ac:dyDescent="0.3">
      <c r="G782" s="3">
        <v>780</v>
      </c>
      <c r="H782" s="58">
        <v>-1.8182886879228897</v>
      </c>
      <c r="I782" s="58">
        <v>0.96493854505433418</v>
      </c>
      <c r="J782" s="58">
        <v>1.039601801228393</v>
      </c>
      <c r="K782" s="59">
        <v>1.6575709264808969</v>
      </c>
      <c r="L782" s="60">
        <f t="array" ref="L782:O782">TRANSPOSE(MMULT(Option!$B$25:$E$28, TRANSPOSE(H782:K782)))</f>
        <v>-1.8182886879228897</v>
      </c>
      <c r="M782" s="60">
        <v>0.15706530956925258</v>
      </c>
      <c r="N782" s="60">
        <v>0.43845747533241158</v>
      </c>
      <c r="O782" s="60">
        <v>1.147733181525098</v>
      </c>
      <c r="P782" s="56" t="str">
        <f t="shared" si="971"/>
        <v>156/5</v>
      </c>
      <c r="R782" s="80"/>
      <c r="S782" s="3" t="s">
        <v>30</v>
      </c>
      <c r="T782" s="60">
        <f ca="1"/>
        <v>-0.47273073994753045</v>
      </c>
      <c r="U782" s="60">
        <f ca="1"/>
        <v>1.7109872464080609</v>
      </c>
      <c r="V782" s="60">
        <f ca="1"/>
        <v>0.55084009141206869</v>
      </c>
      <c r="W782" s="60">
        <f ca="1"/>
        <v>0.19674127958970511</v>
      </c>
      <c r="X782" s="60">
        <f ca="1"/>
        <v>-1.029935504360447</v>
      </c>
      <c r="Y782" s="52">
        <f ca="1">$B$14 * EXP(($E$3 - $C$14^2/2) * Y$2 + $C$14*SQRT(Y$2)*T782)</f>
        <v>87.212787342852806</v>
      </c>
      <c r="Z782" s="52">
        <f ca="1">Y782 * EXP(($E$3 - $C$14^2/2) * (Z$2-Y$2) + $C$14*SQRT(Z$2-Y$2)*U782)</f>
        <v>146.44459091825357</v>
      </c>
      <c r="AA782" s="52">
        <f ca="1">Z782 * EXP(($E$3 - $C$14^2/2) * (AA$2-Z$2) + $C$14*SQRT(AA$2-Z$2)*V782)</f>
        <v>173.62523687247153</v>
      </c>
      <c r="AB782" s="52">
        <f ca="1">AA782 * EXP(($E$3 - $C$14^2/2) * (AB$2-AA$2) + $C$14*SQRT(AB$2-AA$2)*W782)</f>
        <v>185.10468857710069</v>
      </c>
      <c r="AC782" s="52">
        <f ca="1">AB782 * EXP(($E$3 - $C$14^2/2) * (AC$2-AB$2) + $C$14*SQRT(AC$2-AB$2)*X782)</f>
        <v>136.58414859660485</v>
      </c>
      <c r="AD782" s="47"/>
      <c r="AE782" s="3" t="s">
        <v>68</v>
      </c>
      <c r="AF782" s="52" t="b">
        <f ca="1">AND(AF779&gt;$B$3, NOT(OR($AF781:AF781)))</f>
        <v>1</v>
      </c>
      <c r="AG782" s="52" t="b">
        <f ca="1">AND(AG779&gt;$B$3, NOT(OR($AF781:AG781)))</f>
        <v>1</v>
      </c>
      <c r="AH782" s="52" t="b">
        <f ca="1">AND(AH779&gt;$B$3, NOT(OR($AF781:AH781)))</f>
        <v>1</v>
      </c>
      <c r="AI782" s="52" t="b">
        <f ca="1">AND(AI779&gt;$B$3, NOT(OR($AF781:AI781)))</f>
        <v>1</v>
      </c>
      <c r="AJ782" s="52" t="b">
        <f ca="1">AND(AJ779&gt;$B$3, NOT(OR($AF781:AJ781)))</f>
        <v>1</v>
      </c>
      <c r="AK782" s="74"/>
      <c r="AL782" s="70"/>
    </row>
    <row r="783" spans="7:38" ht="14.55" customHeight="1" x14ac:dyDescent="0.3">
      <c r="G783" s="3">
        <v>781</v>
      </c>
      <c r="H783" s="58">
        <v>-1.2631040141337859</v>
      </c>
      <c r="I783" s="58">
        <v>-0.73554003962697223</v>
      </c>
      <c r="J783" s="58">
        <v>1.0730897409331508</v>
      </c>
      <c r="K783" s="59">
        <v>-1.3936258252571234</v>
      </c>
      <c r="L783" s="60">
        <f t="array" ref="L783:O783">TRANSPOSE(MMULT(Option!$B$25:$E$28, TRANSPOSE(H783:K783)))</f>
        <v>-1.2631040141337859</v>
      </c>
      <c r="M783" s="60">
        <v>-1.179375187305798</v>
      </c>
      <c r="N783" s="60">
        <v>0.24465432039997626</v>
      </c>
      <c r="O783" s="60">
        <v>-1.6818353859907047</v>
      </c>
      <c r="P783" s="56" t="str">
        <f t="shared" si="971"/>
        <v>157/1</v>
      </c>
      <c r="R783" s="80">
        <v>196</v>
      </c>
      <c r="S783" s="3" t="s">
        <v>28</v>
      </c>
      <c r="T783" s="60">
        <f t="array" aca="1" ref="T783:T786" ca="1">TRANSPOSE(OFFSET($L$3, MATCH($R783 &amp; "/" &amp; T$2, $P$3:$P$5002, 0) - 1, 0, 1, $E$1))</f>
        <v>8.0233137433400381E-2</v>
      </c>
      <c r="U783" s="60">
        <f t="array" aca="1" ref="U783:U786" ca="1">TRANSPOSE(OFFSET($L$3, MATCH($R783 &amp; "/" &amp; U$2, $P$3:$P$5002, 0) - 1, 0, 1, $E$1))</f>
        <v>-0.24907381373866916</v>
      </c>
      <c r="V783" s="60">
        <f t="array" aca="1" ref="V783:V786" ca="1">TRANSPOSE(OFFSET($L$3, MATCH($R783 &amp; "/" &amp; V$2, $P$3:$P$5002, 0) - 1, 0, 1, $E$1))</f>
        <v>-0.74565942591563705</v>
      </c>
      <c r="W783" s="60">
        <f t="array" aca="1" ref="W783:W786" ca="1">TRANSPOSE(OFFSET($L$3, MATCH($R783 &amp; "/" &amp; W$2, $P$3:$P$5002, 0) - 1, 0, 1, $E$1))</f>
        <v>0.942572904756942</v>
      </c>
      <c r="X783" s="60">
        <f t="array" aca="1" ref="X783:X786" ca="1">TRANSPOSE(OFFSET($L$3, MATCH($R783 &amp; "/" &amp; X$2, $P$3:$P$5002, 0) - 1, 0, 1, $E$1))</f>
        <v>-0.39519482227388303</v>
      </c>
      <c r="Y783" s="52">
        <f ca="1">$B$11 * EXP(($E$3 - $C$11^2/2) * Y$2 + $C$11*SQRT(Y$2)*T783)</f>
        <v>102.94965962153972</v>
      </c>
      <c r="Z783" s="52">
        <f ca="1">Y783 * EXP(($E$3 - $C$11^2/2) * (Z$2-Y$2) + $C$11*SQRT(Z$2-Y$2)*U783)</f>
        <v>96.016301380232534</v>
      </c>
      <c r="AA783" s="52">
        <f ca="1">Z783 * EXP(($E$3 - $C$11^2/2) * (AA$2-Z$2) + $C$11*SQRT(AA$2-Z$2)*V783)</f>
        <v>77.155290859363205</v>
      </c>
      <c r="AB783" s="52">
        <f ca="1">AA783 * EXP(($E$3 - $C$11^2/2) * (AB$2-AA$2) + $C$11*SQRT(AB$2-AA$2)*W783)</f>
        <v>102.88295951535382</v>
      </c>
      <c r="AC783" s="52">
        <f ca="1">AB783 * EXP(($E$3 - $C$11^2/2) * (AC$2-AB$2) + $C$11*SQRT(AC$2-AB$2)*X783)</f>
        <v>91.838681875444209</v>
      </c>
      <c r="AD783" s="47"/>
      <c r="AE783" s="3" t="s">
        <v>69</v>
      </c>
      <c r="AF783" s="20" cm="1">
        <f t="array" aca="1" ref="AF783" ca="1">MIN(Y783:Y786 / $D$11:$D$14)</f>
        <v>0.88523167126043434</v>
      </c>
      <c r="AG783" s="20" cm="1">
        <f t="array" aca="1" ref="AG783" ca="1">MIN(Z783:Z786 / $D$11:$D$14)</f>
        <v>0.4778195683802553</v>
      </c>
      <c r="AH783" s="20" cm="1">
        <f t="array" aca="1" ref="AH783" ca="1">MIN(AA783:AA786 / $D$11:$D$14)</f>
        <v>0.40502861081672764</v>
      </c>
      <c r="AI783" s="20" cm="1">
        <f t="array" aca="1" ref="AI783" ca="1">MIN(AB783:AB786 / $D$11:$D$14)</f>
        <v>0.46473839343440054</v>
      </c>
      <c r="AJ783" s="20" cm="1">
        <f t="array" aca="1" ref="AJ783" ca="1">MIN(AC783:AC786 / $D$11:$D$14)</f>
        <v>0.38508768290965811</v>
      </c>
      <c r="AK783" s="72">
        <f t="array" aca="1" ref="AK783" ca="1">SUMPRODUCT(AF784:AJ784, EXP(-$E$3*$AF$2:$AJ$2))</f>
        <v>92148.519674651194</v>
      </c>
      <c r="AL783" s="70">
        <f ca="1">MAX(AC784 - $D$11, 0) * EXP(-$E$2*$E$3)</f>
        <v>33.99776432695095</v>
      </c>
    </row>
    <row r="784" spans="7:38" ht="14.55" customHeight="1" x14ac:dyDescent="0.3">
      <c r="G784" s="3">
        <v>782</v>
      </c>
      <c r="H784" s="58">
        <v>-5.0491530236509943E-2</v>
      </c>
      <c r="I784" s="58">
        <v>0.20257769144259841</v>
      </c>
      <c r="J784" s="58">
        <v>-1.344536396920045</v>
      </c>
      <c r="K784" s="59">
        <v>0.9302878126181463</v>
      </c>
      <c r="L784" s="60">
        <f t="array" ref="L784:O784">TRANSPOSE(MMULT(Option!$B$25:$E$28, TRANSPOSE(H784:K784)))</f>
        <v>-5.0491530236509943E-2</v>
      </c>
      <c r="M784" s="60">
        <v>0.16546890893441907</v>
      </c>
      <c r="N784" s="60">
        <v>-1.1480691714246329</v>
      </c>
      <c r="O784" s="60">
        <v>0.56707493393924346</v>
      </c>
      <c r="P784" s="56" t="str">
        <f t="shared" si="971"/>
        <v>157/2</v>
      </c>
      <c r="R784" s="80"/>
      <c r="S784" s="3" t="s">
        <v>29</v>
      </c>
      <c r="T784" s="60">
        <f ca="1"/>
        <v>1.3255495507720416</v>
      </c>
      <c r="U784" s="60">
        <f ca="1"/>
        <v>-1.1060698995313549</v>
      </c>
      <c r="V784" s="60">
        <f ca="1"/>
        <v>0.25512481598007763</v>
      </c>
      <c r="W784" s="60">
        <f ca="1"/>
        <v>0.48041741199494176</v>
      </c>
      <c r="X784" s="60">
        <f ca="1"/>
        <v>0.16910278513074736</v>
      </c>
      <c r="Y784" s="52">
        <f ca="1">$B$12 * EXP(($E$3 - $C$12^2/2) * Y$2 + $C$12*SQRT(Y$2)*T784)</f>
        <v>149.58055112197104</v>
      </c>
      <c r="Z784" s="52">
        <f ca="1">Y784 * EXP(($E$3 - $C$12^2/2) * (Z$2-Y$2) + $C$12*SQRT(Z$2-Y$2)*U784)</f>
        <v>107.87941562519907</v>
      </c>
      <c r="AA784" s="52">
        <f ca="1">Z784 * EXP(($E$3 - $C$12^2/2) * (AA$2-Z$2) + $C$12*SQRT(AA$2-Z$2)*V784)</f>
        <v>117.04418653041904</v>
      </c>
      <c r="AB784" s="52">
        <f ca="1">AA784 * EXP(($E$3 - $C$12^2/2) * (AB$2-AA$2) + $C$12*SQRT(AB$2-AA$2)*W784)</f>
        <v>135.86703854407128</v>
      </c>
      <c r="AC784" s="52">
        <f ca="1">AB784 * EXP(($E$3 - $C$12^2/2) * (AC$2-AB$2) + $C$12*SQRT(AC$2-AB$2)*X784)</f>
        <v>143.65399350636483</v>
      </c>
      <c r="AD784" s="47"/>
      <c r="AE784" s="3" t="s">
        <v>47</v>
      </c>
      <c r="AF784" s="64">
        <f t="shared" ref="AF784" ca="1" si="987">($B$5*AF786 + (1 + $B$6)*AF785)*$B$2</f>
        <v>15000</v>
      </c>
      <c r="AG784" s="64">
        <f t="shared" ref="AG784" ca="1" si="988">($B$5*AG786 + (1 + $B$6)*AG785)*$B$2</f>
        <v>0</v>
      </c>
      <c r="AH784" s="64">
        <f t="shared" ref="AH784" ca="1" si="989">($B$5*AH786 + (1 + $B$6)*AH785)*$B$2</f>
        <v>0</v>
      </c>
      <c r="AI784" s="64">
        <f t="shared" ref="AI784" ca="1" si="990">($B$5*AI786 + (1 + $B$6)*AI785)*$B$2</f>
        <v>0</v>
      </c>
      <c r="AJ784" s="64" cm="1">
        <f t="array" aca="1" ref="AJ784" ca="1">($B$5*AJ786 + (1 + $B$6)*AJ785 + AND(NOT(AF785:AJ785)))*$B$2</f>
        <v>100000</v>
      </c>
      <c r="AK784" s="73"/>
      <c r="AL784" s="70"/>
    </row>
    <row r="785" spans="7:38" ht="14.55" customHeight="1" x14ac:dyDescent="0.3">
      <c r="G785" s="3">
        <v>783</v>
      </c>
      <c r="H785" s="58">
        <v>1.5876618731232011</v>
      </c>
      <c r="I785" s="58">
        <v>-1.4972562747835172</v>
      </c>
      <c r="J785" s="58">
        <v>-1.7582504319828354</v>
      </c>
      <c r="K785" s="59">
        <v>0.20777397168997769</v>
      </c>
      <c r="L785" s="60">
        <f t="array" ref="L785:O785">TRANSPOSE(MMULT(Option!$B$25:$E$28, TRANSPOSE(H785:K785)))</f>
        <v>1.5876618731232011</v>
      </c>
      <c r="M785" s="60">
        <v>-0.73719329353933327</v>
      </c>
      <c r="N785" s="60">
        <v>-1.301298029612207</v>
      </c>
      <c r="O785" s="60">
        <v>7.7742677114863407E-2</v>
      </c>
      <c r="P785" s="56" t="str">
        <f t="shared" si="971"/>
        <v>157/3</v>
      </c>
      <c r="R785" s="80"/>
      <c r="S785" s="3" t="s">
        <v>31</v>
      </c>
      <c r="T785" s="60">
        <f ca="1"/>
        <v>0.75101477712011155</v>
      </c>
      <c r="U785" s="60">
        <f ca="1"/>
        <v>-0.24570979558743794</v>
      </c>
      <c r="V785" s="60">
        <f ca="1"/>
        <v>-8.6629103080820016E-2</v>
      </c>
      <c r="W785" s="60">
        <f ca="1"/>
        <v>-0.20797150922897639</v>
      </c>
      <c r="X785" s="60">
        <f ca="1"/>
        <v>0.64136332793615425</v>
      </c>
      <c r="Y785" s="52">
        <f ca="1">$B$13 * EXP(($E$3 - $C$13^2/2) * Y$2 + $C$13*SQRT(Y$2)*T785)</f>
        <v>125.89832278066628</v>
      </c>
      <c r="Z785" s="52">
        <f ca="1">Y785 * EXP(($E$3 - $C$13^2/2) * (Z$2-Y$2) + $C$13*SQRT(Z$2-Y$2)*U785)</f>
        <v>117.53799939964465</v>
      </c>
      <c r="AA785" s="52">
        <f ca="1">Z785 * EXP(($E$3 - $C$13^2/2) * (AA$2-Z$2) + $C$13*SQRT(AA$2-Z$2)*V785)</f>
        <v>115.09673509620448</v>
      </c>
      <c r="AB785" s="52">
        <f ca="1">AA785 * EXP(($E$3 - $C$13^2/2) * (AB$2-AA$2) + $C$13*SQRT(AB$2-AA$2)*W785)</f>
        <v>108.6771430791003</v>
      </c>
      <c r="AC785" s="52">
        <f ca="1">AB785 * EXP(($E$3 - $C$13^2/2) * (AC$2-AB$2) + $C$13*SQRT(AC$2-AB$2)*X785)</f>
        <v>132.39508164754997</v>
      </c>
      <c r="AD785" s="47"/>
      <c r="AE785" s="3" t="s">
        <v>46</v>
      </c>
      <c r="AF785" s="52" t="b">
        <f t="shared" ref="AF785" ca="1" si="991">AF783 &gt;= $B$4</f>
        <v>0</v>
      </c>
      <c r="AG785" s="52" t="b">
        <f t="array" aca="1" ref="AG785" ca="1">AND(AG783 &gt;= $B$4, NOT(OR($AF785:AF785)))</f>
        <v>0</v>
      </c>
      <c r="AH785" s="52" t="b">
        <f t="array" aca="1" ref="AH785" ca="1">AND(AH783 &gt;= $B$4, NOT(OR($AF785:AG785)))</f>
        <v>0</v>
      </c>
      <c r="AI785" s="52" t="b">
        <f t="array" aca="1" ref="AI785" ca="1">AND(AI783 &gt;= $B$4, NOT(OR($AF785:AH785)))</f>
        <v>0</v>
      </c>
      <c r="AJ785" s="52" t="b">
        <f t="array" aca="1" ref="AJ785" ca="1">AND(AJ783 &gt;= $B$4, NOT(OR($AF785:AI785)))</f>
        <v>0</v>
      </c>
      <c r="AK785" s="73"/>
      <c r="AL785" s="70"/>
    </row>
    <row r="786" spans="7:38" ht="14.55" customHeight="1" x14ac:dyDescent="0.3">
      <c r="G786" s="3">
        <v>784</v>
      </c>
      <c r="H786" s="58">
        <v>-1.4640715123924577</v>
      </c>
      <c r="I786" s="58">
        <v>0.21719276420720018</v>
      </c>
      <c r="J786" s="58">
        <v>-0.24520507910826733</v>
      </c>
      <c r="K786" s="59">
        <v>-0.26170524745241885</v>
      </c>
      <c r="L786" s="60">
        <f t="array" ref="L786:O786">TRANSPOSE(MMULT(Option!$B$25:$E$28, TRANSPOSE(H786:K786)))</f>
        <v>-1.4640715123924577</v>
      </c>
      <c r="M786" s="60">
        <v>-0.38656814848174503</v>
      </c>
      <c r="N786" s="60">
        <v>-0.7441202779513989</v>
      </c>
      <c r="O786" s="60">
        <v>-0.80072430444458464</v>
      </c>
      <c r="P786" s="56" t="str">
        <f t="shared" si="971"/>
        <v>157/4</v>
      </c>
      <c r="R786" s="80"/>
      <c r="S786" s="3" t="s">
        <v>30</v>
      </c>
      <c r="T786" s="60">
        <f ca="1"/>
        <v>-0.42301964265299818</v>
      </c>
      <c r="U786" s="60">
        <f ca="1"/>
        <v>-2.0720539898770238</v>
      </c>
      <c r="V786" s="60">
        <f ca="1"/>
        <v>-0.56758493539946797</v>
      </c>
      <c r="W786" s="60">
        <f ca="1"/>
        <v>0.4417231463450686</v>
      </c>
      <c r="X786" s="60">
        <f ca="1"/>
        <v>-0.64334532110776532</v>
      </c>
      <c r="Y786" s="52">
        <f ca="1">$B$14 * EXP(($E$3 - $C$14^2/2) * Y$2 + $C$14*SQRT(Y$2)*T786)</f>
        <v>88.523167126043433</v>
      </c>
      <c r="Z786" s="52">
        <f ca="1">Y786 * EXP(($E$3 - $C$14^2/2) * (Z$2-Y$2) + $C$14*SQRT(Z$2-Y$2)*U786)</f>
        <v>47.781956838025529</v>
      </c>
      <c r="AA786" s="52">
        <f ca="1">Z786 * EXP(($E$3 - $C$14^2/2) * (AA$2-Z$2) + $C$14*SQRT(AA$2-Z$2)*V786)</f>
        <v>40.502861081672762</v>
      </c>
      <c r="AB786" s="52">
        <f ca="1">AA786 * EXP(($E$3 - $C$14^2/2) * (AB$2-AA$2) + $C$14*SQRT(AB$2-AA$2)*W786)</f>
        <v>46.473839343440055</v>
      </c>
      <c r="AC786" s="52">
        <f ca="1">AB786 * EXP(($E$3 - $C$14^2/2) * (AC$2-AB$2) + $C$14*SQRT(AC$2-AB$2)*X786)</f>
        <v>38.508768290965811</v>
      </c>
      <c r="AD786" s="47"/>
      <c r="AE786" s="3" t="s">
        <v>68</v>
      </c>
      <c r="AF786" s="52" t="b">
        <f ca="1">AND(AF783&gt;$B$3, NOT(OR($AF785:AF785)))</f>
        <v>1</v>
      </c>
      <c r="AG786" s="52" t="b">
        <f ca="1">AND(AG783&gt;$B$3, NOT(OR($AF785:AG785)))</f>
        <v>0</v>
      </c>
      <c r="AH786" s="52" t="b">
        <f ca="1">AND(AH783&gt;$B$3, NOT(OR($AF785:AH785)))</f>
        <v>0</v>
      </c>
      <c r="AI786" s="52" t="b">
        <f ca="1">AND(AI783&gt;$B$3, NOT(OR($AF785:AI785)))</f>
        <v>0</v>
      </c>
      <c r="AJ786" s="52" t="b">
        <f ca="1">AND(AJ783&gt;$B$3, NOT(OR($AF785:AJ785)))</f>
        <v>0</v>
      </c>
      <c r="AK786" s="74"/>
      <c r="AL786" s="70"/>
    </row>
    <row r="787" spans="7:38" ht="14.55" customHeight="1" x14ac:dyDescent="0.3">
      <c r="G787" s="3">
        <v>785</v>
      </c>
      <c r="H787" s="58">
        <v>0.50867527010330049</v>
      </c>
      <c r="I787" s="58">
        <v>0.51175549517563024</v>
      </c>
      <c r="J787" s="58">
        <v>0.74939484510229892</v>
      </c>
      <c r="K787" s="59">
        <v>0.44656212811422158</v>
      </c>
      <c r="L787" s="60">
        <f t="array" ref="L787:O787">TRANSPOSE(MMULT(Option!$B$25:$E$28, TRANSPOSE(H787:K787)))</f>
        <v>0.50867527010330049</v>
      </c>
      <c r="M787" s="60">
        <v>0.67250176683170693</v>
      </c>
      <c r="N787" s="60">
        <v>0.99568018901233157</v>
      </c>
      <c r="O787" s="60">
        <v>0.86615900997390838</v>
      </c>
      <c r="P787" s="56" t="str">
        <f t="shared" si="971"/>
        <v>157/5</v>
      </c>
      <c r="R787" s="80">
        <v>197</v>
      </c>
      <c r="S787" s="3" t="s">
        <v>28</v>
      </c>
      <c r="T787" s="60">
        <f t="array" aca="1" ref="T787:T790" ca="1">TRANSPOSE(OFFSET($L$3, MATCH($R787 &amp; "/" &amp; T$2, $P$3:$P$5002, 0) - 1, 0, 1, $E$1))</f>
        <v>0.48897596455184977</v>
      </c>
      <c r="U787" s="60">
        <f t="array" aca="1" ref="U787:U790" ca="1">TRANSPOSE(OFFSET($L$3, MATCH($R787 &amp; "/" &amp; U$2, $P$3:$P$5002, 0) - 1, 0, 1, $E$1))</f>
        <v>0.11975197071667328</v>
      </c>
      <c r="V787" s="60">
        <f t="array" aca="1" ref="V787:V790" ca="1">TRANSPOSE(OFFSET($L$3, MATCH($R787 &amp; "/" &amp; V$2, $P$3:$P$5002, 0) - 1, 0, 1, $E$1))</f>
        <v>1.4441546364699376</v>
      </c>
      <c r="W787" s="60">
        <f t="array" aca="1" ref="W787:W790" ca="1">TRANSPOSE(OFFSET($L$3, MATCH($R787 &amp; "/" &amp; W$2, $P$3:$P$5002, 0) - 1, 0, 1, $E$1))</f>
        <v>-1.3318595231692056</v>
      </c>
      <c r="X787" s="60">
        <f t="array" aca="1" ref="X787:X790" ca="1">TRANSPOSE(OFFSET($L$3, MATCH($R787 &amp; "/" &amp; X$2, $P$3:$P$5002, 0) - 1, 0, 1, $E$1))</f>
        <v>-0.6575766489600724</v>
      </c>
      <c r="Y787" s="52">
        <f ca="1">$B$11 * EXP(($E$3 - $C$11^2/2) * Y$2 + $C$11*SQRT(Y$2)*T787)</f>
        <v>116.38026489574322</v>
      </c>
      <c r="Z787" s="52">
        <f ca="1">Y787 * EXP(($E$3 - $C$11^2/2) * (Z$2-Y$2) + $C$11*SQRT(Z$2-Y$2)*U787)</f>
        <v>121.24200221984819</v>
      </c>
      <c r="AA787" s="52">
        <f ca="1">Z787 * EXP(($E$3 - $C$11^2/2) * (AA$2-Z$2) + $C$11*SQRT(AA$2-Z$2)*V787)</f>
        <v>187.92349856908066</v>
      </c>
      <c r="AB787" s="52">
        <f ca="1">AA787 * EXP(($E$3 - $C$11^2/2) * (AB$2-AA$2) + $C$11*SQRT(AB$2-AA$2)*W787)</f>
        <v>126.65629771525425</v>
      </c>
      <c r="AC787" s="52">
        <f ca="1">AB787 * EXP(($E$3 - $C$11^2/2) * (AC$2-AB$2) + $C$11*SQRT(AC$2-AB$2)*X787)</f>
        <v>104.50178011685658</v>
      </c>
      <c r="AD787" s="47"/>
      <c r="AE787" s="3" t="s">
        <v>69</v>
      </c>
      <c r="AF787" s="20" cm="1">
        <f t="array" aca="1" ref="AF787" ca="1">MIN(Y787:Y790 / $D$11:$D$14)</f>
        <v>0.79888902097366299</v>
      </c>
      <c r="AG787" s="20" cm="1">
        <f t="array" aca="1" ref="AG787" ca="1">MIN(Z787:Z790 / $D$11:$D$14)</f>
        <v>0.90515488315459292</v>
      </c>
      <c r="AH787" s="20" cm="1">
        <f t="array" aca="1" ref="AH787" ca="1">MIN(AA787:AA790 / $D$11:$D$14)</f>
        <v>0.8231740064201668</v>
      </c>
      <c r="AI787" s="20" cm="1">
        <f t="array" aca="1" ref="AI787" ca="1">MIN(AB787:AB790 / $D$11:$D$14)</f>
        <v>0.72299408687355382</v>
      </c>
      <c r="AJ787" s="20" cm="1">
        <f t="array" aca="1" ref="AJ787" ca="1">MIN(AC787:AC790 / $D$11:$D$14)</f>
        <v>0.67605022864897291</v>
      </c>
      <c r="AK787" s="72">
        <f t="array" aca="1" ref="AK787" ca="1">SUMPRODUCT(AF788:AJ788, EXP(-$E$3*$AF$2:$AJ$2))</f>
        <v>104363.25922405574</v>
      </c>
      <c r="AL787" s="70">
        <f ca="1">MAX(AC788 - $D$11, 0) * EXP(-$E$2*$E$3)</f>
        <v>0</v>
      </c>
    </row>
    <row r="788" spans="7:38" ht="14.55" customHeight="1" x14ac:dyDescent="0.3">
      <c r="G788" s="3">
        <v>786</v>
      </c>
      <c r="H788" s="58">
        <v>0.33632510858003428</v>
      </c>
      <c r="I788" s="58">
        <v>-0.95425982152858924</v>
      </c>
      <c r="J788" s="58">
        <v>1.3714431409624472</v>
      </c>
      <c r="K788" s="59">
        <v>-0.67978188292432973</v>
      </c>
      <c r="L788" s="60">
        <f t="array" ref="L788:O788">TRANSPOSE(MMULT(Option!$B$25:$E$28, TRANSPOSE(H788:K788)))</f>
        <v>0.33632510858003428</v>
      </c>
      <c r="M788" s="60">
        <v>-0.74006352952994847</v>
      </c>
      <c r="N788" s="60">
        <v>1.0891984806218977</v>
      </c>
      <c r="O788" s="60">
        <v>-0.42980596822350969</v>
      </c>
      <c r="P788" s="56" t="str">
        <f t="shared" si="971"/>
        <v>158/1</v>
      </c>
      <c r="R788" s="80"/>
      <c r="S788" s="3" t="s">
        <v>29</v>
      </c>
      <c r="T788" s="60">
        <f ca="1"/>
        <v>0.73661755302954368</v>
      </c>
      <c r="U788" s="60">
        <f ca="1"/>
        <v>-1.1021149140894773</v>
      </c>
      <c r="V788" s="60">
        <f ca="1"/>
        <v>-0.33312820968672552</v>
      </c>
      <c r="W788" s="60">
        <f ca="1"/>
        <v>-0.44922188076982361</v>
      </c>
      <c r="X788" s="60">
        <f ca="1"/>
        <v>0.11414347953813875</v>
      </c>
      <c r="Y788" s="52">
        <f ca="1">$B$12 * EXP(($E$3 - $C$12^2/2) * Y$2 + $C$12*SQRT(Y$2)*T788)</f>
        <v>125.35571951161586</v>
      </c>
      <c r="Z788" s="52">
        <f ca="1">Y788 * EXP(($E$3 - $C$12^2/2) * (Z$2-Y$2) + $C$12*SQRT(Z$2-Y$2)*U788)</f>
        <v>90.515488315459294</v>
      </c>
      <c r="AA788" s="52">
        <f ca="1">Z788 * EXP(($E$3 - $C$12^2/2) * (AA$2-Z$2) + $C$12*SQRT(AA$2-Z$2)*V788)</f>
        <v>82.317400642016679</v>
      </c>
      <c r="AB788" s="52">
        <f ca="1">AA788 * EXP(($E$3 - $C$12^2/2) * (AB$2-AA$2) + $C$12*SQRT(AB$2-AA$2)*W788)</f>
        <v>72.299408687355381</v>
      </c>
      <c r="AC788" s="52">
        <f ca="1">AB788 * EXP(($E$3 - $C$12^2/2) * (AC$2-AB$2) + $C$12*SQRT(AC$2-AB$2)*X788)</f>
        <v>75.193064130472607</v>
      </c>
      <c r="AD788" s="47"/>
      <c r="AE788" s="3" t="s">
        <v>47</v>
      </c>
      <c r="AF788" s="64">
        <f t="shared" ref="AF788" ca="1" si="992">($B$5*AF790 + (1 + $B$6)*AF789)*$B$2</f>
        <v>0</v>
      </c>
      <c r="AG788" s="64">
        <f t="shared" ref="AG788" ca="1" si="993">($B$5*AG790 + (1 + $B$6)*AG789)*$B$2</f>
        <v>15000</v>
      </c>
      <c r="AH788" s="64">
        <f t="shared" ref="AH788" ca="1" si="994">($B$5*AH790 + (1 + $B$6)*AH789)*$B$2</f>
        <v>15000</v>
      </c>
      <c r="AI788" s="64">
        <f t="shared" ref="AI788" ca="1" si="995">($B$5*AI790 + (1 + $B$6)*AI789)*$B$2</f>
        <v>0</v>
      </c>
      <c r="AJ788" s="64" cm="1">
        <f t="array" aca="1" ref="AJ788" ca="1">($B$5*AJ790 + (1 + $B$6)*AJ789 + AND(NOT(AF789:AJ789)))*$B$2</f>
        <v>100000</v>
      </c>
      <c r="AK788" s="73"/>
      <c r="AL788" s="70"/>
    </row>
    <row r="789" spans="7:38" ht="14.55" customHeight="1" x14ac:dyDescent="0.3">
      <c r="G789" s="3">
        <v>787</v>
      </c>
      <c r="H789" s="58">
        <v>0.57388996996210095</v>
      </c>
      <c r="I789" s="58">
        <v>-0.56217472480842434</v>
      </c>
      <c r="J789" s="58">
        <v>0.5362613896746159</v>
      </c>
      <c r="K789" s="59">
        <v>-1.0615829907771932</v>
      </c>
      <c r="L789" s="60">
        <f t="array" ref="L789:O789">TRANSPOSE(MMULT(Option!$B$25:$E$28, TRANSPOSE(H789:K789)))</f>
        <v>0.57388996996210095</v>
      </c>
      <c r="M789" s="60">
        <v>-0.28568565806027429</v>
      </c>
      <c r="N789" s="60">
        <v>0.55334786548745318</v>
      </c>
      <c r="O789" s="60">
        <v>-0.72207376623046871</v>
      </c>
      <c r="P789" s="56" t="str">
        <f t="shared" si="971"/>
        <v>158/2</v>
      </c>
      <c r="R789" s="80"/>
      <c r="S789" s="3" t="s">
        <v>31</v>
      </c>
      <c r="T789" s="60">
        <f ca="1"/>
        <v>-0.40126445963621915</v>
      </c>
      <c r="U789" s="60">
        <f ca="1"/>
        <v>0.79686244090770075</v>
      </c>
      <c r="V789" s="60">
        <f ca="1"/>
        <v>0.62433199162242436</v>
      </c>
      <c r="W789" s="60">
        <f ca="1"/>
        <v>1.6794875737485402</v>
      </c>
      <c r="X789" s="60">
        <f ca="1"/>
        <v>-0.45751676693932353</v>
      </c>
      <c r="Y789" s="52">
        <f ca="1">$B$13 * EXP(($E$3 - $C$13^2/2) * Y$2 + $C$13*SQRT(Y$2)*T789)</f>
        <v>89.102807907826602</v>
      </c>
      <c r="Z789" s="52">
        <f ca="1">Y789 * EXP(($E$3 - $C$13^2/2) * (Z$2-Y$2) + $C$13*SQRT(Z$2-Y$2)*U789)</f>
        <v>113.73254327839258</v>
      </c>
      <c r="AA789" s="52">
        <f ca="1">Z789 * EXP(($E$3 - $C$13^2/2) * (AA$2-Z$2) + $C$13*SQRT(AA$2-Z$2)*V789)</f>
        <v>137.84766213709784</v>
      </c>
      <c r="AB789" s="52">
        <f ca="1">AA789 * EXP(($E$3 - $C$13^2/2) * (AB$2-AA$2) + $C$13*SQRT(AB$2-AA$2)*W789)</f>
        <v>229.29180499126562</v>
      </c>
      <c r="AC789" s="52">
        <f ca="1">AB789 * EXP(($E$3 - $C$13^2/2) * (AC$2-AB$2) + $C$13*SQRT(AC$2-AB$2)*X789)</f>
        <v>200.88656989781731</v>
      </c>
      <c r="AD789" s="47"/>
      <c r="AE789" s="3" t="s">
        <v>46</v>
      </c>
      <c r="AF789" s="52" t="b">
        <f t="shared" ref="AF789" ca="1" si="996">AF787 &gt;= $B$4</f>
        <v>0</v>
      </c>
      <c r="AG789" s="52" t="b">
        <f t="array" aca="1" ref="AG789" ca="1">AND(AG787 &gt;= $B$4, NOT(OR($AF789:AF789)))</f>
        <v>0</v>
      </c>
      <c r="AH789" s="52" t="b">
        <f t="array" aca="1" ref="AH789" ca="1">AND(AH787 &gt;= $B$4, NOT(OR($AF789:AG789)))</f>
        <v>0</v>
      </c>
      <c r="AI789" s="52" t="b">
        <f t="array" aca="1" ref="AI789" ca="1">AND(AI787 &gt;= $B$4, NOT(OR($AF789:AH789)))</f>
        <v>0</v>
      </c>
      <c r="AJ789" s="52" t="b">
        <f t="array" aca="1" ref="AJ789" ca="1">AND(AJ787 &gt;= $B$4, NOT(OR($AF789:AI789)))</f>
        <v>0</v>
      </c>
      <c r="AK789" s="73"/>
      <c r="AL789" s="70"/>
    </row>
    <row r="790" spans="7:38" ht="14.55" customHeight="1" x14ac:dyDescent="0.3">
      <c r="G790" s="3">
        <v>788</v>
      </c>
      <c r="H790" s="58">
        <v>-0.57536683058808857</v>
      </c>
      <c r="I790" s="58">
        <v>0.25572797086037247</v>
      </c>
      <c r="J790" s="58">
        <v>2.2473991872181509</v>
      </c>
      <c r="K790" s="59">
        <v>1.3790704748728813</v>
      </c>
      <c r="L790" s="60">
        <f t="array" ref="L790:O790">TRANSPOSE(MMULT(Option!$B$25:$E$28, TRANSPOSE(H790:K790)))</f>
        <v>-0.57536683058808857</v>
      </c>
      <c r="M790" s="60">
        <v>4.2318245217881911E-3</v>
      </c>
      <c r="N790" s="60">
        <v>1.8107318973709436</v>
      </c>
      <c r="O790" s="60">
        <v>1.4564313753196312</v>
      </c>
      <c r="P790" s="56" t="str">
        <f t="shared" si="971"/>
        <v>158/3</v>
      </c>
      <c r="R790" s="80"/>
      <c r="S790" s="3" t="s">
        <v>30</v>
      </c>
      <c r="T790" s="60">
        <f ca="1"/>
        <v>-0.76511080089225758</v>
      </c>
      <c r="U790" s="60">
        <f ca="1"/>
        <v>1.248498859002428</v>
      </c>
      <c r="V790" s="60">
        <f ca="1"/>
        <v>1.3872024648881025</v>
      </c>
      <c r="W790" s="60">
        <f ca="1"/>
        <v>-1.5029100357200362</v>
      </c>
      <c r="X790" s="60">
        <f ca="1"/>
        <v>-1.7559734971592937</v>
      </c>
      <c r="Y790" s="52">
        <f ca="1">$B$14 * EXP(($E$3 - $C$14^2/2) * Y$2 + $C$14*SQRT(Y$2)*T790)</f>
        <v>79.888902097366298</v>
      </c>
      <c r="Z790" s="52">
        <f ca="1">Y790 * EXP(($E$3 - $C$14^2/2) * (Z$2-Y$2) + $C$14*SQRT(Z$2-Y$2)*U790)</f>
        <v>116.76771312088896</v>
      </c>
      <c r="AA790" s="52">
        <f ca="1">Z790 * EXP(($E$3 - $C$14^2/2) * (AA$2-Z$2) + $C$14*SQRT(AA$2-Z$2)*V790)</f>
        <v>177.92237201417885</v>
      </c>
      <c r="AB790" s="52">
        <f ca="1">AA790 * EXP(($E$3 - $C$14^2/2) * (AB$2-AA$2) + $C$14*SQRT(AB$2-AA$2)*W790)</f>
        <v>113.91748063099821</v>
      </c>
      <c r="AC790" s="52">
        <f ca="1">AB790 * EXP(($E$3 - $C$14^2/2) * (AC$2-AB$2) + $C$14*SQRT(AC$2-AB$2)*X790)</f>
        <v>67.605022864897293</v>
      </c>
      <c r="AD790" s="47"/>
      <c r="AE790" s="3" t="s">
        <v>68</v>
      </c>
      <c r="AF790" s="52" t="b">
        <f ca="1">AND(AF787&gt;$B$3, NOT(OR($AF789:AF789)))</f>
        <v>0</v>
      </c>
      <c r="AG790" s="52" t="b">
        <f ca="1">AND(AG787&gt;$B$3, NOT(OR($AF789:AG789)))</f>
        <v>1</v>
      </c>
      <c r="AH790" s="52" t="b">
        <f ca="1">AND(AH787&gt;$B$3, NOT(OR($AF789:AH789)))</f>
        <v>1</v>
      </c>
      <c r="AI790" s="52" t="b">
        <f ca="1">AND(AI787&gt;$B$3, NOT(OR($AF789:AI789)))</f>
        <v>0</v>
      </c>
      <c r="AJ790" s="52" t="b">
        <f ca="1">AND(AJ787&gt;$B$3, NOT(OR($AF789:AJ789)))</f>
        <v>0</v>
      </c>
      <c r="AK790" s="74"/>
      <c r="AL790" s="70"/>
    </row>
    <row r="791" spans="7:38" ht="14.55" customHeight="1" x14ac:dyDescent="0.3">
      <c r="G791" s="3">
        <v>789</v>
      </c>
      <c r="H791" s="58">
        <v>-0.52279141765278458</v>
      </c>
      <c r="I791" s="58">
        <v>-0.47448311191482551</v>
      </c>
      <c r="J791" s="58">
        <v>0.82062224108547599</v>
      </c>
      <c r="K791" s="59">
        <v>4.3508895636503807E-2</v>
      </c>
      <c r="L791" s="60">
        <f t="array" ref="L791:O791">TRANSPOSE(MMULT(Option!$B$25:$E$28, TRANSPOSE(H791:K791)))</f>
        <v>-0.52279141765278458</v>
      </c>
      <c r="M791" s="60">
        <v>-0.6439875223266921</v>
      </c>
      <c r="N791" s="60">
        <v>0.38739536302194677</v>
      </c>
      <c r="O791" s="60">
        <v>-0.13593755818888933</v>
      </c>
      <c r="P791" s="56" t="str">
        <f t="shared" si="971"/>
        <v>158/4</v>
      </c>
      <c r="R791" s="80">
        <v>198</v>
      </c>
      <c r="S791" s="3" t="s">
        <v>28</v>
      </c>
      <c r="T791" s="60">
        <f t="array" aca="1" ref="T791:T794" ca="1">TRANSPOSE(OFFSET($L$3, MATCH($R791 &amp; "/" &amp; T$2, $P$3:$P$5002, 0) - 1, 0, 1, $E$1))</f>
        <v>0.79693136326504366</v>
      </c>
      <c r="U791" s="60">
        <f t="array" aca="1" ref="U791:U794" ca="1">TRANSPOSE(OFFSET($L$3, MATCH($R791 &amp; "/" &amp; U$2, $P$3:$P$5002, 0) - 1, 0, 1, $E$1))</f>
        <v>0.77308801206693867</v>
      </c>
      <c r="V791" s="60">
        <f t="array" aca="1" ref="V791:V794" ca="1">TRANSPOSE(OFFSET($L$3, MATCH($R791 &amp; "/" &amp; V$2, $P$3:$P$5002, 0) - 1, 0, 1, $E$1))</f>
        <v>-0.12274738634301281</v>
      </c>
      <c r="W791" s="60">
        <f t="array" aca="1" ref="W791:W794" ca="1">TRANSPOSE(OFFSET($L$3, MATCH($R791 &amp; "/" &amp; W$2, $P$3:$P$5002, 0) - 1, 0, 1, $E$1))</f>
        <v>-0.59407814907849998</v>
      </c>
      <c r="X791" s="60">
        <f t="array" aca="1" ref="X791:X794" ca="1">TRANSPOSE(OFFSET($L$3, MATCH($R791 &amp; "/" &amp; X$2, $P$3:$P$5002, 0) - 1, 0, 1, $E$1))</f>
        <v>0.94672551104057479</v>
      </c>
      <c r="Y791" s="52">
        <f ca="1">$B$11 * EXP(($E$3 - $C$11^2/2) * Y$2 + $C$11*SQRT(Y$2)*T791)</f>
        <v>127.64456877145298</v>
      </c>
      <c r="Z791" s="52">
        <f ca="1">Y791 * EXP(($E$3 - $C$11^2/2) * (Z$2-Y$2) + $C$11*SQRT(Z$2-Y$2)*U791)</f>
        <v>161.77006879207354</v>
      </c>
      <c r="AA791" s="52">
        <f ca="1">Z791 * EXP(($E$3 - $C$11^2/2) * (AA$2-Z$2) + $C$11*SQRT(AA$2-Z$2)*V791)</f>
        <v>156.70291986888722</v>
      </c>
      <c r="AB791" s="52">
        <f ca="1">AA791 * EXP(($E$3 - $C$11^2/2) * (AB$2-AA$2) + $C$11*SQRT(AB$2-AA$2)*W791)</f>
        <v>131.77927158484226</v>
      </c>
      <c r="AC791" s="52">
        <f ca="1">AB791 * EXP(($E$3 - $C$11^2/2) * (AC$2-AB$2) + $C$11*SQRT(AC$2-AB$2)*X791)</f>
        <v>175.94052138996784</v>
      </c>
      <c r="AD791" s="47"/>
      <c r="AE791" s="3" t="s">
        <v>69</v>
      </c>
      <c r="AF791" s="20" cm="1">
        <f t="array" aca="1" ref="AF791" ca="1">MIN(Y791:Y794 / $D$11:$D$14)</f>
        <v>1.1563582570561077</v>
      </c>
      <c r="AG791" s="20" cm="1">
        <f t="array" aca="1" ref="AG791" ca="1">MIN(Z791:Z794 / $D$11:$D$14)</f>
        <v>0.97515818212363481</v>
      </c>
      <c r="AH791" s="20" cm="1">
        <f t="array" aca="1" ref="AH791" ca="1">MIN(AA791:AA794 / $D$11:$D$14)</f>
        <v>1.0610196344282046</v>
      </c>
      <c r="AI791" s="20" cm="1">
        <f t="array" aca="1" ref="AI791" ca="1">MIN(AB791:AB794 / $D$11:$D$14)</f>
        <v>1.3177927158484226</v>
      </c>
      <c r="AJ791" s="20" cm="1">
        <f t="array" aca="1" ref="AJ791" ca="1">MIN(AC791:AC794 / $D$11:$D$14)</f>
        <v>1.3634075567388271</v>
      </c>
      <c r="AK791" s="72">
        <f t="array" aca="1" ref="AK791" ca="1">SUMPRODUCT(AF792:AJ792, EXP(-$E$3*$AF$2:$AJ$2))</f>
        <v>126718.35135761407</v>
      </c>
      <c r="AL791" s="70">
        <f ca="1">MAX(AC792 - $D$11, 0) * EXP(-$E$2*$E$3)</f>
        <v>67.48041136289531</v>
      </c>
    </row>
    <row r="792" spans="7:38" ht="14.55" customHeight="1" x14ac:dyDescent="0.3">
      <c r="G792" s="3">
        <v>790</v>
      </c>
      <c r="H792" s="58">
        <v>-1.2734325080067206</v>
      </c>
      <c r="I792" s="58">
        <v>-0.71034941369809401</v>
      </c>
      <c r="J792" s="58">
        <v>-0.25548235818550041</v>
      </c>
      <c r="K792" s="59">
        <v>0.22785047175274445</v>
      </c>
      <c r="L792" s="60">
        <f t="array" ref="L792:O792">TRANSPOSE(MMULT(Option!$B$25:$E$28, TRANSPOSE(H792:K792)))</f>
        <v>-1.2734325080067206</v>
      </c>
      <c r="M792" s="60">
        <v>-1.1604189948304917</v>
      </c>
      <c r="N792" s="60">
        <v>-0.91977887045903883</v>
      </c>
      <c r="O792" s="60">
        <v>-0.55013170721099547</v>
      </c>
      <c r="P792" s="56" t="str">
        <f t="shared" si="971"/>
        <v>158/5</v>
      </c>
      <c r="R792" s="80"/>
      <c r="S792" s="3" t="s">
        <v>29</v>
      </c>
      <c r="T792" s="60">
        <f ca="1"/>
        <v>0.46758544395299112</v>
      </c>
      <c r="U792" s="60">
        <f ca="1"/>
        <v>-0.58477072084612547</v>
      </c>
      <c r="V792" s="60">
        <f ca="1"/>
        <v>0.26461982705311604</v>
      </c>
      <c r="W792" s="60">
        <f ca="1"/>
        <v>0.90916875337012104</v>
      </c>
      <c r="X792" s="60">
        <f ca="1"/>
        <v>0.94021871902084031</v>
      </c>
      <c r="Y792" s="52">
        <f ca="1">$B$12 * EXP(($E$3 - $C$12^2/2) * Y$2 + $C$12*SQRT(Y$2)*T792)</f>
        <v>115.63582570561077</v>
      </c>
      <c r="Z792" s="52">
        <f ca="1">Y792 * EXP(($E$3 - $C$12^2/2) * (Z$2-Y$2) + $C$12*SQRT(Z$2-Y$2)*U792)</f>
        <v>97.515818212363484</v>
      </c>
      <c r="AA792" s="52">
        <f ca="1">Z792 * EXP(($E$3 - $C$12^2/2) * (AA$2-Z$2) + $C$12*SQRT(AA$2-Z$2)*V792)</f>
        <v>106.10196344282045</v>
      </c>
      <c r="AB792" s="52">
        <f ca="1">AA792 * EXP(($E$3 - $C$12^2/2) * (AB$2-AA$2) + $C$12*SQRT(AB$2-AA$2)*W792)</f>
        <v>140.07124374254289</v>
      </c>
      <c r="AC792" s="52">
        <f ca="1">AB792 * EXP(($E$3 - $C$12^2/2) * (AC$2-AB$2) + $C$12*SQRT(AC$2-AB$2)*X792)</f>
        <v>186.64656331850185</v>
      </c>
      <c r="AD792" s="47"/>
      <c r="AE792" s="3" t="s">
        <v>47</v>
      </c>
      <c r="AF792" s="64">
        <f t="shared" ref="AF792" ca="1" si="997">($B$5*AF794 + (1 + $B$6)*AF793)*$B$2</f>
        <v>15000</v>
      </c>
      <c r="AG792" s="64">
        <f t="shared" ref="AG792" ca="1" si="998">($B$5*AG794 + (1 + $B$6)*AG793)*$B$2</f>
        <v>15000</v>
      </c>
      <c r="AH792" s="64">
        <f t="shared" ref="AH792" ca="1" si="999">($B$5*AH794 + (1 + $B$6)*AH793)*$B$2</f>
        <v>15000</v>
      </c>
      <c r="AI792" s="64">
        <f t="shared" ref="AI792" ca="1" si="1000">($B$5*AI794 + (1 + $B$6)*AI793)*$B$2</f>
        <v>105000</v>
      </c>
      <c r="AJ792" s="64" cm="1">
        <f t="array" aca="1" ref="AJ792" ca="1">($B$5*AJ794 + (1 + $B$6)*AJ793 + AND(NOT(AF793:AJ793)))*$B$2</f>
        <v>0</v>
      </c>
      <c r="AK792" s="73"/>
      <c r="AL792" s="70"/>
    </row>
    <row r="793" spans="7:38" ht="14.55" customHeight="1" x14ac:dyDescent="0.3">
      <c r="G793" s="3">
        <v>791</v>
      </c>
      <c r="H793" s="58">
        <v>0.3119590515733211</v>
      </c>
      <c r="I793" s="58">
        <v>1.8568539047924062</v>
      </c>
      <c r="J793" s="58">
        <v>-0.12089050000110198</v>
      </c>
      <c r="K793" s="59">
        <v>-1.1345476395235012</v>
      </c>
      <c r="L793" s="60">
        <f t="array" ref="L793:O793">TRANSPOSE(MMULT(Option!$B$25:$E$28, TRANSPOSE(H793:K793)))</f>
        <v>0.3119590515733211</v>
      </c>
      <c r="M793" s="60">
        <v>1.8266183352664336</v>
      </c>
      <c r="N793" s="60">
        <v>0.50484276753277013</v>
      </c>
      <c r="O793" s="60">
        <v>-0.38414185244532106</v>
      </c>
      <c r="P793" s="56" t="str">
        <f t="shared" si="971"/>
        <v>159/1</v>
      </c>
      <c r="R793" s="80"/>
      <c r="S793" s="3" t="s">
        <v>31</v>
      </c>
      <c r="T793" s="60">
        <f ca="1"/>
        <v>0.57281222141893573</v>
      </c>
      <c r="U793" s="60">
        <f ca="1"/>
        <v>0.89133091684515842</v>
      </c>
      <c r="V793" s="60">
        <f ca="1"/>
        <v>0.52034845993218271</v>
      </c>
      <c r="W793" s="60">
        <f ca="1"/>
        <v>-0.390156822202951</v>
      </c>
      <c r="X793" s="60">
        <f ca="1"/>
        <v>0.93227424091392286</v>
      </c>
      <c r="Y793" s="52">
        <f ca="1">$B$13 * EXP(($E$3 - $C$13^2/2) * Y$2 + $C$13*SQRT(Y$2)*T793)</f>
        <v>119.34445030974547</v>
      </c>
      <c r="Z793" s="52">
        <f ca="1">Y793 * EXP(($E$3 - $C$13^2/2) * (Z$2-Y$2) + $C$13*SQRT(Z$2-Y$2)*U793)</f>
        <v>156.71253307028638</v>
      </c>
      <c r="AA793" s="52">
        <f ca="1">Z793 * EXP(($E$3 - $C$13^2/2) * (AA$2-Z$2) + $C$13*SQRT(AA$2-Z$2)*V793)</f>
        <v>184.1071022009728</v>
      </c>
      <c r="AB793" s="52">
        <f ca="1">AA793 * EXP(($E$3 - $C$13^2/2) * (AB$2-AA$2) + $C$13*SQRT(AB$2-AA$2)*W793)</f>
        <v>164.59215379441116</v>
      </c>
      <c r="AC793" s="52">
        <f ca="1">AB793 * EXP(($E$3 - $C$13^2/2) * (AC$2-AB$2) + $C$13*SQRT(AC$2-AB$2)*X793)</f>
        <v>218.79886673105671</v>
      </c>
      <c r="AD793" s="47"/>
      <c r="AE793" s="3" t="s">
        <v>46</v>
      </c>
      <c r="AF793" s="52" t="b">
        <f t="shared" ref="AF793" ca="1" si="1001">AF791 &gt;= $B$4</f>
        <v>0</v>
      </c>
      <c r="AG793" s="52" t="b">
        <f t="array" aca="1" ref="AG793" ca="1">AND(AG791 &gt;= $B$4, NOT(OR($AF793:AF793)))</f>
        <v>0</v>
      </c>
      <c r="AH793" s="52" t="b">
        <f t="array" aca="1" ref="AH793" ca="1">AND(AH791 &gt;= $B$4, NOT(OR($AF793:AG793)))</f>
        <v>0</v>
      </c>
      <c r="AI793" s="52" t="b">
        <f t="array" aca="1" ref="AI793" ca="1">AND(AI791 &gt;= $B$4, NOT(OR($AF793:AH793)))</f>
        <v>1</v>
      </c>
      <c r="AJ793" s="52" t="b">
        <f t="array" aca="1" ref="AJ793" ca="1">AND(AJ791 &gt;= $B$4, NOT(OR($AF793:AI793)))</f>
        <v>0</v>
      </c>
      <c r="AK793" s="73"/>
      <c r="AL793" s="70"/>
    </row>
    <row r="794" spans="7:38" ht="14.55" customHeight="1" x14ac:dyDescent="0.3">
      <c r="G794" s="3">
        <v>792</v>
      </c>
      <c r="H794" s="58">
        <v>-0.46155977139910487</v>
      </c>
      <c r="I794" s="58">
        <v>1.0150793424367941</v>
      </c>
      <c r="J794" s="58">
        <v>-0.37567945380140727</v>
      </c>
      <c r="K794" s="59">
        <v>0.11220103109116988</v>
      </c>
      <c r="L794" s="60">
        <f t="array" ref="L794:O794">TRANSPOSE(MMULT(Option!$B$25:$E$28, TRANSPOSE(H794:K794)))</f>
        <v>-0.46155977139910487</v>
      </c>
      <c r="M794" s="60">
        <v>0.74571167606087985</v>
      </c>
      <c r="N794" s="60">
        <v>-0.2487767872582598</v>
      </c>
      <c r="O794" s="60">
        <v>0.10394435986292208</v>
      </c>
      <c r="P794" s="56" t="str">
        <f t="shared" si="971"/>
        <v>159/2</v>
      </c>
      <c r="R794" s="80"/>
      <c r="S794" s="3" t="s">
        <v>30</v>
      </c>
      <c r="T794" s="60">
        <f ca="1"/>
        <v>1.0297327745292577</v>
      </c>
      <c r="U794" s="60">
        <f ca="1"/>
        <v>0.45471098767663737</v>
      </c>
      <c r="V794" s="60">
        <f ca="1"/>
        <v>1.9010394376167237</v>
      </c>
      <c r="W794" s="60">
        <f ca="1"/>
        <v>-1.4450113028486042</v>
      </c>
      <c r="X794" s="60">
        <f ca="1"/>
        <v>-0.99051482197277074</v>
      </c>
      <c r="Y794" s="52">
        <f ca="1">$B$14 * EXP(($E$3 - $C$14^2/2) * Y$2 + $C$14*SQRT(Y$2)*T794)</f>
        <v>136.87800002848101</v>
      </c>
      <c r="Z794" s="52">
        <f ca="1">Y794 * EXP(($E$3 - $C$14^2/2) * (Z$2-Y$2) + $C$14*SQRT(Z$2-Y$2)*U794)</f>
        <v>157.6698539031197</v>
      </c>
      <c r="AA794" s="52">
        <f ca="1">Z794 * EXP(($E$3 - $C$14^2/2) * (AA$2-Z$2) + $C$14*SQRT(AA$2-Z$2)*V794)</f>
        <v>280.28729926803828</v>
      </c>
      <c r="AB794" s="52">
        <f ca="1">AA794 * EXP(($E$3 - $C$14^2/2) * (AB$2-AA$2) + $C$14*SQRT(AB$2-AA$2)*W794)</f>
        <v>182.60251750884177</v>
      </c>
      <c r="AC794" s="52">
        <f ca="1">AB794 * EXP(($E$3 - $C$14^2/2) * (AC$2-AB$2) + $C$14*SQRT(AC$2-AB$2)*X794)</f>
        <v>136.34075567388271</v>
      </c>
      <c r="AD794" s="47"/>
      <c r="AE794" s="3" t="s">
        <v>68</v>
      </c>
      <c r="AF794" s="52" t="b">
        <f ca="1">AND(AF791&gt;$B$3, NOT(OR($AF793:AF793)))</f>
        <v>1</v>
      </c>
      <c r="AG794" s="52" t="b">
        <f ca="1">AND(AG791&gt;$B$3, NOT(OR($AF793:AG793)))</f>
        <v>1</v>
      </c>
      <c r="AH794" s="52" t="b">
        <f ca="1">AND(AH791&gt;$B$3, NOT(OR($AF793:AH793)))</f>
        <v>1</v>
      </c>
      <c r="AI794" s="52" t="b">
        <f ca="1">AND(AI791&gt;$B$3, NOT(OR($AF793:AI793)))</f>
        <v>0</v>
      </c>
      <c r="AJ794" s="52" t="b">
        <f ca="1">AND(AJ791&gt;$B$3, NOT(OR($AF793:AJ793)))</f>
        <v>0</v>
      </c>
      <c r="AK794" s="74"/>
      <c r="AL794" s="70"/>
    </row>
    <row r="795" spans="7:38" ht="14.55" customHeight="1" x14ac:dyDescent="0.3">
      <c r="G795" s="3">
        <v>793</v>
      </c>
      <c r="H795" s="58">
        <v>0.43642223072224978</v>
      </c>
      <c r="I795" s="58">
        <v>-6.9883679560973026E-3</v>
      </c>
      <c r="J795" s="58">
        <v>1.430315469483689</v>
      </c>
      <c r="K795" s="59">
        <v>-0.5734685430075549</v>
      </c>
      <c r="L795" s="60">
        <f t="array" ref="L795:O795">TRANSPOSE(MMULT(Option!$B$25:$E$28, TRANSPOSE(H795:K795)))</f>
        <v>0.43642223072224978</v>
      </c>
      <c r="M795" s="60">
        <v>0.16816394726029599</v>
      </c>
      <c r="N795" s="60">
        <v>1.4289993819027058</v>
      </c>
      <c r="O795" s="60">
        <v>-3.9181218568628606E-2</v>
      </c>
      <c r="P795" s="56" t="str">
        <f t="shared" si="971"/>
        <v>159/3</v>
      </c>
      <c r="R795" s="80">
        <v>199</v>
      </c>
      <c r="S795" s="3" t="s">
        <v>28</v>
      </c>
      <c r="T795" s="60">
        <f t="array" aca="1" ref="T795:T798" ca="1">TRANSPOSE(OFFSET($L$3, MATCH($R795 &amp; "/" &amp; T$2, $P$3:$P$5002, 0) - 1, 0, 1, $E$1))</f>
        <v>0.78593897470364471</v>
      </c>
      <c r="U795" s="60">
        <f t="array" aca="1" ref="U795:U798" ca="1">TRANSPOSE(OFFSET($L$3, MATCH($R795 &amp; "/" &amp; U$2, $P$3:$P$5002, 0) - 1, 0, 1, $E$1))</f>
        <v>-1.0780212254287382</v>
      </c>
      <c r="V795" s="60">
        <f t="array" aca="1" ref="V795:V798" ca="1">TRANSPOSE(OFFSET($L$3, MATCH($R795 &amp; "/" &amp; V$2, $P$3:$P$5002, 0) - 1, 0, 1, $E$1))</f>
        <v>1.2975825470365894</v>
      </c>
      <c r="W795" s="60">
        <f t="array" aca="1" ref="W795:W798" ca="1">TRANSPOSE(OFFSET($L$3, MATCH($R795 &amp; "/" &amp; W$2, $P$3:$P$5002, 0) - 1, 0, 1, $E$1))</f>
        <v>1.0831342774325574</v>
      </c>
      <c r="X795" s="60">
        <f t="array" aca="1" ref="X795:X798" ca="1">TRANSPOSE(OFFSET($L$3, MATCH($R795 &amp; "/" &amp; X$2, $P$3:$P$5002, 0) - 1, 0, 1, $E$1))</f>
        <v>-1.964027042018111</v>
      </c>
      <c r="Y795" s="52">
        <f ca="1">$B$11 * EXP(($E$3 - $C$11^2/2) * Y$2 + $C$11*SQRT(Y$2)*T795)</f>
        <v>127.22432646300048</v>
      </c>
      <c r="Z795" s="52">
        <f ca="1">Y795 * EXP(($E$3 - $C$11^2/2) * (Z$2-Y$2) + $C$11*SQRT(Z$2-Y$2)*U795)</f>
        <v>92.531165377314224</v>
      </c>
      <c r="AA795" s="52">
        <f ca="1">Z795 * EXP(($E$3 - $C$11^2/2) * (AA$2-Z$2) + $C$11*SQRT(AA$2-Z$2)*V795)</f>
        <v>137.2522227120111</v>
      </c>
      <c r="AB795" s="52">
        <f ca="1">AA795 * EXP(($E$3 - $C$11^2/2) * (AB$2-AA$2) + $C$11*SQRT(AB$2-AA$2)*W795)</f>
        <v>190.90206695795655</v>
      </c>
      <c r="AC795" s="52">
        <f ca="1">AB795 * EXP(($E$3 - $C$11^2/2) * (AC$2-AB$2) + $C$11*SQRT(AC$2-AB$2)*X795)</f>
        <v>106.43691322051075</v>
      </c>
      <c r="AD795" s="47"/>
      <c r="AE795" s="3" t="s">
        <v>69</v>
      </c>
      <c r="AF795" s="20" cm="1">
        <f t="array" aca="1" ref="AF795" ca="1">MIN(Y795:Y798 / $D$11:$D$14)</f>
        <v>0.64538747845865685</v>
      </c>
      <c r="AG795" s="20" cm="1">
        <f t="array" aca="1" ref="AG795" ca="1">MIN(Z795:Z798 / $D$11:$D$14)</f>
        <v>0.56891637063888656</v>
      </c>
      <c r="AH795" s="20" cm="1">
        <f t="array" aca="1" ref="AH795" ca="1">MIN(AA795:AA798 / $D$11:$D$14)</f>
        <v>0.60976361299648218</v>
      </c>
      <c r="AI795" s="20" cm="1">
        <f t="array" aca="1" ref="AI795" ca="1">MIN(AB795:AB798 / $D$11:$D$14)</f>
        <v>0.4344988192545538</v>
      </c>
      <c r="AJ795" s="20" cm="1">
        <f t="array" aca="1" ref="AJ795" ca="1">MIN(AC795:AC798 / $D$11:$D$14)</f>
        <v>0.42779832104680887</v>
      </c>
      <c r="AK795" s="72">
        <f t="array" aca="1" ref="AK795" ca="1">SUMPRODUCT(AF796:AJ796, EXP(-$E$3*$AF$2:$AJ$2))</f>
        <v>77880.078307140488</v>
      </c>
      <c r="AL795" s="70">
        <f ca="1">MAX(AC796 - $D$11, 0) * EXP(-$E$2*$E$3)</f>
        <v>0</v>
      </c>
    </row>
    <row r="796" spans="7:38" ht="14.55" customHeight="1" x14ac:dyDescent="0.3">
      <c r="G796" s="3">
        <v>794</v>
      </c>
      <c r="H796" s="58">
        <v>0.24606516160735939</v>
      </c>
      <c r="I796" s="58">
        <v>0.45068981337410302</v>
      </c>
      <c r="J796" s="58">
        <v>2.5325704937432459E-2</v>
      </c>
      <c r="K796" s="59">
        <v>-1.0209436228911253</v>
      </c>
      <c r="L796" s="60">
        <f t="array" ref="L796:O796">TRANSPOSE(MMULT(Option!$B$25:$E$28, TRANSPOSE(H796:K796)))</f>
        <v>0.24606516160735939</v>
      </c>
      <c r="M796" s="60">
        <v>0.51149010158941333</v>
      </c>
      <c r="N796" s="60">
        <v>0.23868818247968565</v>
      </c>
      <c r="O796" s="60">
        <v>-0.65289645334355284</v>
      </c>
      <c r="P796" s="56" t="str">
        <f t="shared" si="971"/>
        <v>159/4</v>
      </c>
      <c r="R796" s="80"/>
      <c r="S796" s="3" t="s">
        <v>29</v>
      </c>
      <c r="T796" s="60">
        <f ca="1"/>
        <v>1.0835743320622355</v>
      </c>
      <c r="U796" s="60">
        <f ca="1"/>
        <v>-4.9166231782180103E-2</v>
      </c>
      <c r="V796" s="60">
        <f ca="1"/>
        <v>7.7158556388601585E-2</v>
      </c>
      <c r="W796" s="60">
        <f ca="1"/>
        <v>-0.16294839091685465</v>
      </c>
      <c r="X796" s="60">
        <f ca="1"/>
        <v>-1.1194274072965185</v>
      </c>
      <c r="Y796" s="52">
        <f ca="1">$B$12 * EXP(($E$3 - $C$12^2/2) * Y$2 + $C$12*SQRT(Y$2)*T796)</f>
        <v>139.10686985645972</v>
      </c>
      <c r="Z796" s="52">
        <f ca="1">Y796 * EXP(($E$3 - $C$12^2/2) * (Z$2-Y$2) + $C$12*SQRT(Z$2-Y$2)*U796)</f>
        <v>137.75718633483069</v>
      </c>
      <c r="AA796" s="52">
        <f ca="1">Z796 * EXP(($E$3 - $C$12^2/2) * (AA$2-Z$2) + $C$12*SQRT(AA$2-Z$2)*V796)</f>
        <v>141.68980310949141</v>
      </c>
      <c r="AB796" s="52">
        <f ca="1">AA796 * EXP(($E$3 - $C$12^2/2) * (AB$2-AA$2) + $C$12*SQRT(AB$2-AA$2)*W796)</f>
        <v>135.60627709739779</v>
      </c>
      <c r="AC796" s="52">
        <f ca="1">AB796 * EXP(($E$3 - $C$12^2/2) * (AC$2-AB$2) + $C$12*SQRT(AC$2-AB$2)*X796)</f>
        <v>97.409860581239684</v>
      </c>
      <c r="AD796" s="47"/>
      <c r="AE796" s="3" t="s">
        <v>47</v>
      </c>
      <c r="AF796" s="64">
        <f t="shared" ref="AF796" ca="1" si="1002">($B$5*AF798 + (1 + $B$6)*AF797)*$B$2</f>
        <v>0</v>
      </c>
      <c r="AG796" s="64">
        <f t="shared" ref="AG796" ca="1" si="1003">($B$5*AG798 + (1 + $B$6)*AG797)*$B$2</f>
        <v>0</v>
      </c>
      <c r="AH796" s="64">
        <f t="shared" ref="AH796" ca="1" si="1004">($B$5*AH798 + (1 + $B$6)*AH797)*$B$2</f>
        <v>0</v>
      </c>
      <c r="AI796" s="64">
        <f t="shared" ref="AI796" ca="1" si="1005">($B$5*AI798 + (1 + $B$6)*AI797)*$B$2</f>
        <v>0</v>
      </c>
      <c r="AJ796" s="64" cm="1">
        <f t="array" aca="1" ref="AJ796" ca="1">($B$5*AJ798 + (1 + $B$6)*AJ797 + AND(NOT(AF797:AJ797)))*$B$2</f>
        <v>100000</v>
      </c>
      <c r="AK796" s="73"/>
      <c r="AL796" s="70"/>
    </row>
    <row r="797" spans="7:38" ht="14.55" customHeight="1" x14ac:dyDescent="0.3">
      <c r="G797" s="3">
        <v>795</v>
      </c>
      <c r="H797" s="58">
        <v>-0.29449864734624681</v>
      </c>
      <c r="I797" s="58">
        <v>-0.99205292668811673</v>
      </c>
      <c r="J797" s="58">
        <v>0.35778887405177706</v>
      </c>
      <c r="K797" s="59">
        <v>-0.41126275390785716</v>
      </c>
      <c r="L797" s="60">
        <f t="array" ref="L797:O797">TRANSPOSE(MMULT(Option!$B$25:$E$28, TRANSPOSE(H797:K797)))</f>
        <v>-0.29449864734624681</v>
      </c>
      <c r="M797" s="60">
        <v>-1.027030984928653</v>
      </c>
      <c r="N797" s="60">
        <v>-6.3330325477113147E-2</v>
      </c>
      <c r="O797" s="60">
        <v>-0.65993103893747485</v>
      </c>
      <c r="P797" s="56" t="str">
        <f t="shared" si="971"/>
        <v>159/5</v>
      </c>
      <c r="R797" s="80"/>
      <c r="S797" s="3" t="s">
        <v>31</v>
      </c>
      <c r="T797" s="60">
        <f ca="1"/>
        <v>1.7754591833364348</v>
      </c>
      <c r="U797" s="60">
        <f ca="1"/>
        <v>-0.93171357997737925</v>
      </c>
      <c r="V797" s="60">
        <f ca="1"/>
        <v>0.49375139263823031</v>
      </c>
      <c r="W797" s="60">
        <f ca="1"/>
        <v>0.35702414953985712</v>
      </c>
      <c r="X797" s="60">
        <f ca="1"/>
        <v>-0.75212192685439638</v>
      </c>
      <c r="Y797" s="52">
        <f ca="1">$B$13 * EXP(($E$3 - $C$13^2/2) * Y$2 + $C$13*SQRT(Y$2)*T797)</f>
        <v>171.19580176204857</v>
      </c>
      <c r="Z797" s="52">
        <f ca="1">Y797 * EXP(($E$3 - $C$13^2/2) * (Z$2-Y$2) + $C$13*SQRT(Z$2-Y$2)*U797)</f>
        <v>130.09876164609668</v>
      </c>
      <c r="AA797" s="52">
        <f ca="1">Z797 * EXP(($E$3 - $C$13^2/2) * (AA$2-Z$2) + $C$13*SQRT(AA$2-Z$2)*V797)</f>
        <v>151.6263521254632</v>
      </c>
      <c r="AB797" s="52">
        <f ca="1">AA797 * EXP(($E$3 - $C$13^2/2) * (AB$2-AA$2) + $C$13*SQRT(AB$2-AA$2)*W797)</f>
        <v>169.61421414263575</v>
      </c>
      <c r="AC797" s="52">
        <f ca="1">AB797 * EXP(($E$3 - $C$13^2/2) * (AC$2-AB$2) + $C$13*SQRT(AC$2-AB$2)*X797)</f>
        <v>136.03197271423292</v>
      </c>
      <c r="AD797" s="47"/>
      <c r="AE797" s="3" t="s">
        <v>46</v>
      </c>
      <c r="AF797" s="52" t="b">
        <f t="shared" ref="AF797" ca="1" si="1006">AF795 &gt;= $B$4</f>
        <v>0</v>
      </c>
      <c r="AG797" s="52" t="b">
        <f t="array" aca="1" ref="AG797" ca="1">AND(AG795 &gt;= $B$4, NOT(OR($AF797:AF797)))</f>
        <v>0</v>
      </c>
      <c r="AH797" s="52" t="b">
        <f t="array" aca="1" ref="AH797" ca="1">AND(AH795 &gt;= $B$4, NOT(OR($AF797:AG797)))</f>
        <v>0</v>
      </c>
      <c r="AI797" s="52" t="b">
        <f t="array" aca="1" ref="AI797" ca="1">AND(AI795 &gt;= $B$4, NOT(OR($AF797:AH797)))</f>
        <v>0</v>
      </c>
      <c r="AJ797" s="52" t="b">
        <f t="array" aca="1" ref="AJ797" ca="1">AND(AJ795 &gt;= $B$4, NOT(OR($AF797:AI797)))</f>
        <v>0</v>
      </c>
      <c r="AK797" s="73"/>
      <c r="AL797" s="70"/>
    </row>
    <row r="798" spans="7:38" ht="14.55" customHeight="1" x14ac:dyDescent="0.3">
      <c r="G798" s="3">
        <v>796</v>
      </c>
      <c r="H798" s="58">
        <v>-0.31527152236015815</v>
      </c>
      <c r="I798" s="58">
        <v>-0.51468694112578672</v>
      </c>
      <c r="J798" s="58">
        <v>0.64574993303395833</v>
      </c>
      <c r="K798" s="59">
        <v>-0.99621368279769229</v>
      </c>
      <c r="L798" s="60">
        <f t="array" ref="L798:O798">TRANSPOSE(MMULT(Option!$B$25:$E$28, TRANSPOSE(H798:K798)))</f>
        <v>-0.31527152236015815</v>
      </c>
      <c r="M798" s="60">
        <v>-0.59782698232690279</v>
      </c>
      <c r="N798" s="60">
        <v>0.30628337902546943</v>
      </c>
      <c r="O798" s="60">
        <v>-0.98795423594156828</v>
      </c>
      <c r="P798" s="56" t="str">
        <f t="shared" si="971"/>
        <v>160/1</v>
      </c>
      <c r="R798" s="80"/>
      <c r="S798" s="3" t="s">
        <v>30</v>
      </c>
      <c r="T798" s="60">
        <f ca="1"/>
        <v>-1.4763480025437186</v>
      </c>
      <c r="U798" s="60">
        <f ca="1"/>
        <v>-0.43705810308267395</v>
      </c>
      <c r="V798" s="60">
        <f ca="1"/>
        <v>0.21445971696695093</v>
      </c>
      <c r="W798" s="60">
        <f ca="1"/>
        <v>-1.1462604505447977</v>
      </c>
      <c r="X798" s="60">
        <f ca="1"/>
        <v>-6.8471184006756336E-2</v>
      </c>
      <c r="Y798" s="52">
        <f ca="1">$B$14 * EXP(($E$3 - $C$14^2/2) * Y$2 + $C$14*SQRT(Y$2)*T798)</f>
        <v>64.538747845865686</v>
      </c>
      <c r="Z798" s="52">
        <f ca="1">Y798 * EXP(($E$3 - $C$14^2/2) * (Z$2-Y$2) + $C$14*SQRT(Z$2-Y$2)*U798)</f>
        <v>56.891637063888652</v>
      </c>
      <c r="AA798" s="52">
        <f ca="1">Z798 * EXP(($E$3 - $C$14^2/2) * (AA$2-Z$2) + $C$14*SQRT(AA$2-Z$2)*V798)</f>
        <v>60.976361299648218</v>
      </c>
      <c r="AB798" s="52">
        <f ca="1">AA798 * EXP(($E$3 - $C$14^2/2) * (AB$2-AA$2) + $C$14*SQRT(AB$2-AA$2)*W798)</f>
        <v>43.449881925455379</v>
      </c>
      <c r="AC798" s="52">
        <f ca="1">AB798 * EXP(($E$3 - $C$14^2/2) * (AC$2-AB$2) + $C$14*SQRT(AC$2-AB$2)*X798)</f>
        <v>42.779832104680885</v>
      </c>
      <c r="AD798" s="47"/>
      <c r="AE798" s="3" t="s">
        <v>68</v>
      </c>
      <c r="AF798" s="52" t="b">
        <f ca="1">AND(AF795&gt;$B$3, NOT(OR($AF797:AF797)))</f>
        <v>0</v>
      </c>
      <c r="AG798" s="52" t="b">
        <f ca="1">AND(AG795&gt;$B$3, NOT(OR($AF797:AG797)))</f>
        <v>0</v>
      </c>
      <c r="AH798" s="52" t="b">
        <f ca="1">AND(AH795&gt;$B$3, NOT(OR($AF797:AH797)))</f>
        <v>0</v>
      </c>
      <c r="AI798" s="52" t="b">
        <f ca="1">AND(AI795&gt;$B$3, NOT(OR($AF797:AI797)))</f>
        <v>0</v>
      </c>
      <c r="AJ798" s="52" t="b">
        <f ca="1">AND(AJ795&gt;$B$3, NOT(OR($AF797:AJ797)))</f>
        <v>0</v>
      </c>
      <c r="AK798" s="74"/>
      <c r="AL798" s="70"/>
    </row>
    <row r="799" spans="7:38" ht="14.55" customHeight="1" x14ac:dyDescent="0.3">
      <c r="G799" s="3">
        <v>797</v>
      </c>
      <c r="H799" s="58">
        <v>0.69447419906356544</v>
      </c>
      <c r="I799" s="58">
        <v>0.58972988208952659</v>
      </c>
      <c r="J799" s="58">
        <v>0.93426271818308071</v>
      </c>
      <c r="K799" s="59">
        <v>2.705464625273336E-2</v>
      </c>
      <c r="L799" s="60">
        <f t="array" ref="L799:O799">TRANSPOSE(MMULT(Option!$B$25:$E$28, TRANSPOSE(H799:K799)))</f>
        <v>0.69447419906356544</v>
      </c>
      <c r="M799" s="60">
        <v>0.81828604447595366</v>
      </c>
      <c r="N799" s="60">
        <v>1.2527895617850295</v>
      </c>
      <c r="O799" s="60">
        <v>0.63773483830211342</v>
      </c>
      <c r="P799" s="56" t="str">
        <f t="shared" si="971"/>
        <v>160/2</v>
      </c>
      <c r="R799" s="80">
        <v>200</v>
      </c>
      <c r="S799" s="3" t="s">
        <v>28</v>
      </c>
      <c r="T799" s="60">
        <f t="array" aca="1" ref="T799:T802" ca="1">TRANSPOSE(OFFSET($L$3, MATCH($R799 &amp; "/" &amp; T$2, $P$3:$P$5002, 0) - 1, 0, 1, $E$1))</f>
        <v>-0.44589374868286397</v>
      </c>
      <c r="U799" s="60">
        <f t="array" aca="1" ref="U799:U802" ca="1">TRANSPOSE(OFFSET($L$3, MATCH($R799 &amp; "/" &amp; U$2, $P$3:$P$5002, 0) - 1, 0, 1, $E$1))</f>
        <v>-0.38866504682924347</v>
      </c>
      <c r="V799" s="60">
        <f t="array" aca="1" ref="V799:V802" ca="1">TRANSPOSE(OFFSET($L$3, MATCH($R799 &amp; "/" &amp; V$2, $P$3:$P$5002, 0) - 1, 0, 1, $E$1))</f>
        <v>1.2919484519494613</v>
      </c>
      <c r="W799" s="60">
        <f t="array" aca="1" ref="W799:W802" ca="1">TRANSPOSE(OFFSET($L$3, MATCH($R799 &amp; "/" &amp; W$2, $P$3:$P$5002, 0) - 1, 0, 1, $E$1))</f>
        <v>0.71815302543931481</v>
      </c>
      <c r="X799" s="60">
        <f t="array" aca="1" ref="X799:X802" ca="1">TRANSPOSE(OFFSET($L$3, MATCH($R799 &amp; "/" &amp; X$2, $P$3:$P$5002, 0) - 1, 0, 1, $E$1))</f>
        <v>-0.85570821004073705</v>
      </c>
      <c r="Y799" s="52">
        <f ca="1">$B$11 * EXP(($E$3 - $C$11^2/2) * Y$2 + $C$11*SQRT(Y$2)*T799)</f>
        <v>87.917780161253361</v>
      </c>
      <c r="Z799" s="52">
        <f ca="1">Y799 * EXP(($E$3 - $C$11^2/2) * (Z$2-Y$2) + $C$11*SQRT(Z$2-Y$2)*U799)</f>
        <v>78.633871941188232</v>
      </c>
      <c r="AA799" s="52">
        <f ca="1">Z799 * EXP(($E$3 - $C$11^2/2) * (AA$2-Z$2) + $C$11*SQRT(AA$2-Z$2)*V799)</f>
        <v>116.44127666003459</v>
      </c>
      <c r="AB799" s="52">
        <f ca="1">AA799 * EXP(($E$3 - $C$11^2/2) * (AB$2-AA$2) + $C$11*SQRT(AB$2-AA$2)*W799)</f>
        <v>145.15947861615157</v>
      </c>
      <c r="AC799" s="52">
        <f ca="1">AB799 * EXP(($E$3 - $C$11^2/2) * (AC$2-AB$2) + $C$11*SQRT(AC$2-AB$2)*X799)</f>
        <v>112.85688679959938</v>
      </c>
      <c r="AD799" s="47"/>
      <c r="AE799" s="3" t="s">
        <v>69</v>
      </c>
      <c r="AF799" s="20" cm="1">
        <f t="array" aca="1" ref="AF799" ca="1">MIN(Y799:Y802 / $D$11:$D$14)</f>
        <v>0.54091805305859786</v>
      </c>
      <c r="AG799" s="20" cm="1">
        <f t="array" aca="1" ref="AG799" ca="1">MIN(Z799:Z802 / $D$11:$D$14)</f>
        <v>0.35832463555547134</v>
      </c>
      <c r="AH799" s="20" cm="1">
        <f t="array" aca="1" ref="AH799" ca="1">MIN(AA799:AA802 / $D$11:$D$14)</f>
        <v>0.38977336842177196</v>
      </c>
      <c r="AI799" s="20" cm="1">
        <f t="array" aca="1" ref="AI799" ca="1">MIN(AB799:AB802 / $D$11:$D$14)</f>
        <v>0.26682192604357252</v>
      </c>
      <c r="AJ799" s="20" cm="1">
        <f t="array" aca="1" ref="AJ799" ca="1">MIN(AC799:AC802 / $D$11:$D$14)</f>
        <v>0.38954112901470611</v>
      </c>
      <c r="AK799" s="72">
        <f t="array" aca="1" ref="AK799" ca="1">SUMPRODUCT(AF800:AJ800, EXP(-$E$3*$AF$2:$AJ$2))</f>
        <v>77880.078307140488</v>
      </c>
      <c r="AL799" s="70">
        <f ca="1">MAX(AC800 - $D$11, 0) * EXP(-$E$2*$E$3)</f>
        <v>0</v>
      </c>
    </row>
    <row r="800" spans="7:38" ht="14.55" customHeight="1" x14ac:dyDescent="0.3">
      <c r="G800" s="3">
        <v>798</v>
      </c>
      <c r="H800" s="58">
        <v>-0.15849059307744667</v>
      </c>
      <c r="I800" s="58">
        <v>-1.164604803567115</v>
      </c>
      <c r="J800" s="58">
        <v>-0.29966636371513572</v>
      </c>
      <c r="K800" s="59">
        <v>1.5570662561183122</v>
      </c>
      <c r="L800" s="60">
        <f t="array" ref="L800:O800">TRANSPOSE(MMULT(Option!$B$25:$E$28, TRANSPOSE(H800:K800)))</f>
        <v>-0.15849059307744667</v>
      </c>
      <c r="M800" s="60">
        <v>-1.1307741706420751</v>
      </c>
      <c r="N800" s="60">
        <v>-0.63156134465156077</v>
      </c>
      <c r="O800" s="60">
        <v>0.90654163371072072</v>
      </c>
      <c r="P800" s="56" t="str">
        <f t="shared" si="971"/>
        <v>160/3</v>
      </c>
      <c r="R800" s="80"/>
      <c r="S800" s="3" t="s">
        <v>29</v>
      </c>
      <c r="T800" s="60">
        <f ca="1"/>
        <v>-2.0649582823277681</v>
      </c>
      <c r="U800" s="60">
        <f ca="1"/>
        <v>-1.3894280518439868</v>
      </c>
      <c r="V800" s="60">
        <f ca="1"/>
        <v>0.26375361624784993</v>
      </c>
      <c r="W800" s="60">
        <f ca="1"/>
        <v>-1.2799465712253553</v>
      </c>
      <c r="X800" s="60">
        <f ca="1"/>
        <v>1.2446265396274603</v>
      </c>
      <c r="Y800" s="52">
        <f ca="1">$B$12 * EXP(($E$3 - $C$12^2/2) * Y$2 + $C$12*SQRT(Y$2)*T800)</f>
        <v>54.091805305859786</v>
      </c>
      <c r="Z800" s="52">
        <f ca="1">Y800 * EXP(($E$3 - $C$12^2/2) * (Z$2-Y$2) + $C$12*SQRT(Z$2-Y$2)*U800)</f>
        <v>35.832463555547136</v>
      </c>
      <c r="AA800" s="52">
        <f ca="1">Z800 * EXP(($E$3 - $C$12^2/2) * (AA$2-Z$2) + $C$12*SQRT(AA$2-Z$2)*V800)</f>
        <v>38.977336842177195</v>
      </c>
      <c r="AB800" s="52">
        <f ca="1">AA800 * EXP(($E$3 - $C$12^2/2) * (AB$2-AA$2) + $C$12*SQRT(AB$2-AA$2)*W800)</f>
        <v>26.682192604357255</v>
      </c>
      <c r="AC800" s="52">
        <f ca="1">AB800 * EXP(($E$3 - $C$12^2/2) * (AC$2-AB$2) + $C$12*SQRT(AC$2-AB$2)*X800)</f>
        <v>38.954112901470609</v>
      </c>
      <c r="AD800" s="47"/>
      <c r="AE800" s="3" t="s">
        <v>47</v>
      </c>
      <c r="AF800" s="64">
        <f t="shared" ref="AF800" ca="1" si="1007">($B$5*AF802 + (1 + $B$6)*AF801)*$B$2</f>
        <v>0</v>
      </c>
      <c r="AG800" s="64">
        <f t="shared" ref="AG800" ca="1" si="1008">($B$5*AG802 + (1 + $B$6)*AG801)*$B$2</f>
        <v>0</v>
      </c>
      <c r="AH800" s="64">
        <f t="shared" ref="AH800" ca="1" si="1009">($B$5*AH802 + (1 + $B$6)*AH801)*$B$2</f>
        <v>0</v>
      </c>
      <c r="AI800" s="64">
        <f t="shared" ref="AI800" ca="1" si="1010">($B$5*AI802 + (1 + $B$6)*AI801)*$B$2</f>
        <v>0</v>
      </c>
      <c r="AJ800" s="64" cm="1">
        <f t="array" aca="1" ref="AJ800" ca="1">($B$5*AJ802 + (1 + $B$6)*AJ801 + AND(NOT(AF801:AJ801)))*$B$2</f>
        <v>100000</v>
      </c>
      <c r="AK800" s="73"/>
      <c r="AL800" s="70"/>
    </row>
    <row r="801" spans="7:38" ht="14.55" customHeight="1" x14ac:dyDescent="0.3">
      <c r="G801" s="3">
        <v>799</v>
      </c>
      <c r="H801" s="58">
        <v>1.2799922512381858</v>
      </c>
      <c r="I801" s="58">
        <v>0.45954245429300017</v>
      </c>
      <c r="J801" s="58">
        <v>-0.78614176691528925</v>
      </c>
      <c r="K801" s="59">
        <v>-0.43086027791563969</v>
      </c>
      <c r="L801" s="60">
        <f t="array" ref="L801:O801">TRANSPOSE(MMULT(Option!$B$25:$E$28, TRANSPOSE(H801:K801)))</f>
        <v>1.2799922512381858</v>
      </c>
      <c r="M801" s="60">
        <v>0.9331745168639658</v>
      </c>
      <c r="N801" s="60">
        <v>-5.8142864597567123E-2</v>
      </c>
      <c r="O801" s="60">
        <v>0.10992750219648412</v>
      </c>
      <c r="P801" s="56" t="str">
        <f t="shared" si="971"/>
        <v>160/4</v>
      </c>
      <c r="R801" s="80"/>
      <c r="S801" s="3" t="s">
        <v>31</v>
      </c>
      <c r="T801" s="60">
        <f ca="1"/>
        <v>-0.75026401826233957</v>
      </c>
      <c r="U801" s="60">
        <f ca="1"/>
        <v>-0.29477840619220708</v>
      </c>
      <c r="V801" s="60">
        <f ca="1"/>
        <v>1.2546499028399776</v>
      </c>
      <c r="W801" s="60">
        <f ca="1"/>
        <v>-0.45967400117790874</v>
      </c>
      <c r="X801" s="60">
        <f ca="1"/>
        <v>0.95525035071449027</v>
      </c>
      <c r="Y801" s="52">
        <f ca="1">$B$13 * EXP(($E$3 - $C$13^2/2) * Y$2 + $C$13*SQRT(Y$2)*T801)</f>
        <v>80.245523659415625</v>
      </c>
      <c r="Z801" s="52">
        <f ca="1">Y801 * EXP(($E$3 - $C$13^2/2) * (Z$2-Y$2) + $C$13*SQRT(Z$2-Y$2)*U801)</f>
        <v>73.82204934914769</v>
      </c>
      <c r="AA801" s="52">
        <f ca="1">Z801 * EXP(($E$3 - $C$13^2/2) * (AA$2-Z$2) + $C$13*SQRT(AA$2-Z$2)*V801)</f>
        <v>108.09953569620728</v>
      </c>
      <c r="AB801" s="52">
        <f ca="1">AA801 * EXP(($E$3 - $C$13^2/2) * (AB$2-AA$2) + $C$13*SQRT(AB$2-AA$2)*W801)</f>
        <v>94.646625929143966</v>
      </c>
      <c r="AC801" s="52">
        <f ca="1">AB801 * EXP(($E$3 - $C$13^2/2) * (AC$2-AB$2) + $C$13*SQRT(AC$2-AB$2)*X801)</f>
        <v>126.68774199267301</v>
      </c>
      <c r="AD801" s="47"/>
      <c r="AE801" s="3" t="s">
        <v>46</v>
      </c>
      <c r="AF801" s="52" t="b">
        <f t="shared" ref="AF801" ca="1" si="1011">AF799 &gt;= $B$4</f>
        <v>0</v>
      </c>
      <c r="AG801" s="52" t="b">
        <f t="array" aca="1" ref="AG801" ca="1">AND(AG799 &gt;= $B$4, NOT(OR($AF801:AF801)))</f>
        <v>0</v>
      </c>
      <c r="AH801" s="52" t="b">
        <f t="array" aca="1" ref="AH801" ca="1">AND(AH799 &gt;= $B$4, NOT(OR($AF801:AG801)))</f>
        <v>0</v>
      </c>
      <c r="AI801" s="52" t="b">
        <f t="array" aca="1" ref="AI801" ca="1">AND(AI799 &gt;= $B$4, NOT(OR($AF801:AH801)))</f>
        <v>0</v>
      </c>
      <c r="AJ801" s="52" t="b">
        <f t="array" aca="1" ref="AJ801" ca="1">AND(AJ799 &gt;= $B$4, NOT(OR($AF801:AI801)))</f>
        <v>0</v>
      </c>
      <c r="AK801" s="73"/>
      <c r="AL801" s="70"/>
    </row>
    <row r="802" spans="7:38" ht="14.55" customHeight="1" x14ac:dyDescent="0.3">
      <c r="G802" s="3">
        <v>800</v>
      </c>
      <c r="H802" s="58">
        <v>3.2593928282954958</v>
      </c>
      <c r="I802" s="58">
        <v>-1.6214434724045663</v>
      </c>
      <c r="J802" s="58">
        <v>-0.36236666258459038</v>
      </c>
      <c r="K802" s="59">
        <v>-1.7837660328858091</v>
      </c>
      <c r="L802" s="60">
        <f t="array" ref="L802:O802">TRANSPOSE(MMULT(Option!$B$25:$E$28, TRANSPOSE(H802:K802)))</f>
        <v>3.2593928282954958</v>
      </c>
      <c r="M802" s="60">
        <v>-0.18232035815899472</v>
      </c>
      <c r="N802" s="60">
        <v>0.56089327569076675</v>
      </c>
      <c r="O802" s="60">
        <v>-0.71908913815001019</v>
      </c>
      <c r="P802" s="56" t="str">
        <f t="shared" si="971"/>
        <v>160/5</v>
      </c>
      <c r="R802" s="80"/>
      <c r="S802" s="3" t="s">
        <v>30</v>
      </c>
      <c r="T802" s="60">
        <f ca="1"/>
        <v>2.5318971811252311E-2</v>
      </c>
      <c r="U802" s="60">
        <f ca="1"/>
        <v>-0.39764026805624009</v>
      </c>
      <c r="V802" s="60">
        <f ca="1"/>
        <v>-0.13275185377977439</v>
      </c>
      <c r="W802" s="60">
        <f ca="1"/>
        <v>0.87292293235508267</v>
      </c>
      <c r="X802" s="60">
        <f ca="1"/>
        <v>-0.48729323383753514</v>
      </c>
      <c r="Y802" s="52">
        <f ca="1">$B$14 * EXP(($E$3 - $C$14^2/2) * Y$2 + $C$14*SQRT(Y$2)*T802)</f>
        <v>101.26753513716244</v>
      </c>
      <c r="Z802" s="52">
        <f ca="1">Y802 * EXP(($E$3 - $C$14^2/2) * (Z$2-Y$2) + $C$14*SQRT(Z$2-Y$2)*U802)</f>
        <v>90.330376311304136</v>
      </c>
      <c r="AA802" s="52">
        <f ca="1">Z802 * EXP(($E$3 - $C$14^2/2) * (AA$2-Z$2) + $C$14*SQRT(AA$2-Z$2)*V802)</f>
        <v>87.238717550650975</v>
      </c>
      <c r="AB802" s="52">
        <f ca="1">AA802 * EXP(($E$3 - $C$14^2/2) * (AB$2-AA$2) + $C$14*SQRT(AB$2-AA$2)*W802)</f>
        <v>113.92326647766927</v>
      </c>
      <c r="AC802" s="52">
        <f ca="1">AB802 * EXP(($E$3 - $C$14^2/2) * (AC$2-AB$2) + $C$14*SQRT(AC$2-AB$2)*X802)</f>
        <v>98.922543056445974</v>
      </c>
      <c r="AD802" s="47"/>
      <c r="AE802" s="3" t="s">
        <v>68</v>
      </c>
      <c r="AF802" s="52" t="b">
        <f ca="1">AND(AF799&gt;$B$3, NOT(OR($AF801:AF801)))</f>
        <v>0</v>
      </c>
      <c r="AG802" s="52" t="b">
        <f ca="1">AND(AG799&gt;$B$3, NOT(OR($AF801:AG801)))</f>
        <v>0</v>
      </c>
      <c r="AH802" s="52" t="b">
        <f ca="1">AND(AH799&gt;$B$3, NOT(OR($AF801:AH801)))</f>
        <v>0</v>
      </c>
      <c r="AI802" s="52" t="b">
        <f ca="1">AND(AI799&gt;$B$3, NOT(OR($AF801:AI801)))</f>
        <v>0</v>
      </c>
      <c r="AJ802" s="52" t="b">
        <f ca="1">AND(AJ799&gt;$B$3, NOT(OR($AF801:AJ801)))</f>
        <v>0</v>
      </c>
      <c r="AK802" s="74"/>
      <c r="AL802" s="70"/>
    </row>
    <row r="803" spans="7:38" ht="14.55" customHeight="1" x14ac:dyDescent="0.3">
      <c r="G803" s="3">
        <v>801</v>
      </c>
      <c r="H803" s="58">
        <v>-0.95358871529534373</v>
      </c>
      <c r="I803" s="58">
        <v>-1.2033108558223602</v>
      </c>
      <c r="J803" s="58">
        <v>0.13877177285673029</v>
      </c>
      <c r="K803" s="59">
        <v>-0.45918191641441047</v>
      </c>
      <c r="L803" s="60">
        <f t="array" ref="L803:O803">TRANSPOSE(MMULT(Option!$B$25:$E$28, TRANSPOSE(H803:K803)))</f>
        <v>-0.95358871529534373</v>
      </c>
      <c r="M803" s="60">
        <v>-1.4842881023917494</v>
      </c>
      <c r="N803" s="60">
        <v>-0.57465158869621136</v>
      </c>
      <c r="O803" s="60">
        <v>-1.0626706577914191</v>
      </c>
      <c r="P803" s="56" t="str">
        <f t="shared" si="971"/>
        <v>161/1</v>
      </c>
      <c r="R803" s="80">
        <v>201</v>
      </c>
      <c r="S803" s="3" t="s">
        <v>28</v>
      </c>
      <c r="T803" s="60">
        <f t="array" aca="1" ref="T803:T806" ca="1">TRANSPOSE(OFFSET($L$3, MATCH($R803 &amp; "/" &amp; T$2, $P$3:$P$5002, 0) - 1, 0, 1, $E$1))</f>
        <v>-0.31470627054660522</v>
      </c>
      <c r="U803" s="60">
        <f t="array" aca="1" ref="U803:U806" ca="1">TRANSPOSE(OFFSET($L$3, MATCH($R803 &amp; "/" &amp; U$2, $P$3:$P$5002, 0) - 1, 0, 1, $E$1))</f>
        <v>-0.21552999175440235</v>
      </c>
      <c r="V803" s="60">
        <f t="array" aca="1" ref="V803:V806" ca="1">TRANSPOSE(OFFSET($L$3, MATCH($R803 &amp; "/" &amp; V$2, $P$3:$P$5002, 0) - 1, 0, 1, $E$1))</f>
        <v>-1.6397393136491569</v>
      </c>
      <c r="W803" s="60">
        <f t="array" aca="1" ref="W803:W806" ca="1">TRANSPOSE(OFFSET($L$3, MATCH($R803 &amp; "/" &amp; W$2, $P$3:$P$5002, 0) - 1, 0, 1, $E$1))</f>
        <v>-1.0414569360762753</v>
      </c>
      <c r="X803" s="60">
        <f t="array" aca="1" ref="X803:X806" ca="1">TRANSPOSE(OFFSET($L$3, MATCH($R803 &amp; "/" &amp; X$2, $P$3:$P$5002, 0) - 1, 0, 1, $E$1))</f>
        <v>-0.13001738578278768</v>
      </c>
      <c r="Y803" s="52">
        <f ca="1">$B$11 * EXP(($E$3 - $C$11^2/2) * Y$2 + $C$11*SQRT(Y$2)*T803)</f>
        <v>91.44688435040807</v>
      </c>
      <c r="Z803" s="52">
        <f ca="1">Y803 * EXP(($E$3 - $C$11^2/2) * (Z$2-Y$2) + $C$11*SQRT(Z$2-Y$2)*U803)</f>
        <v>86.150805017260893</v>
      </c>
      <c r="AA803" s="52">
        <f ca="1">Z803 * EXP(($E$3 - $C$11^2/2) * (AA$2-Z$2) + $C$11*SQRT(AA$2-Z$2)*V803)</f>
        <v>52.940969679312857</v>
      </c>
      <c r="AB803" s="52">
        <f ca="1">AA803 * EXP(($E$3 - $C$11^2/2) * (AB$2-AA$2) + $C$11*SQRT(AB$2-AA$2)*W803)</f>
        <v>38.929037302504405</v>
      </c>
      <c r="AC803" s="52">
        <f ca="1">AB803 * EXP(($E$3 - $C$11^2/2) * (AC$2-AB$2) + $C$11*SQRT(AC$2-AB$2)*X803)</f>
        <v>37.627501903987017</v>
      </c>
      <c r="AD803" s="47"/>
      <c r="AE803" s="3" t="s">
        <v>69</v>
      </c>
      <c r="AF803" s="20" cm="1">
        <f t="array" aca="1" ref="AF803" ca="1">MIN(Y803:Y806 / $D$11:$D$14)</f>
        <v>0.74613643663755358</v>
      </c>
      <c r="AG803" s="20" cm="1">
        <f t="array" aca="1" ref="AG803" ca="1">MIN(Z803:Z806 / $D$11:$D$14)</f>
        <v>0.8615080501726089</v>
      </c>
      <c r="AH803" s="20" cm="1">
        <f t="array" aca="1" ref="AH803" ca="1">MIN(AA803:AA806 / $D$11:$D$14)</f>
        <v>0.52940969679312855</v>
      </c>
      <c r="AI803" s="20" cm="1">
        <f t="array" aca="1" ref="AI803" ca="1">MIN(AB803:AB806 / $D$11:$D$14)</f>
        <v>0.38929037302504405</v>
      </c>
      <c r="AJ803" s="20" cm="1">
        <f t="array" aca="1" ref="AJ803" ca="1">MIN(AC803:AC806 / $D$11:$D$14)</f>
        <v>0.37627501903987015</v>
      </c>
      <c r="AK803" s="72">
        <f t="array" aca="1" ref="AK803" ca="1">SUMPRODUCT(AF804:AJ804, EXP(-$E$3*$AF$2:$AJ$2))</f>
        <v>91452.639577679874</v>
      </c>
      <c r="AL803" s="70">
        <f ca="1">MAX(AC804 - $D$11, 0) * EXP(-$E$2*$E$3)</f>
        <v>0</v>
      </c>
    </row>
    <row r="804" spans="7:38" ht="14.55" customHeight="1" x14ac:dyDescent="0.3">
      <c r="G804" s="3">
        <v>802</v>
      </c>
      <c r="H804" s="58">
        <v>-1.8539581560150893</v>
      </c>
      <c r="I804" s="58">
        <v>5.2630640398598973E-2</v>
      </c>
      <c r="J804" s="58">
        <v>0.14731635258591971</v>
      </c>
      <c r="K804" s="59">
        <v>-0.86465868578638105</v>
      </c>
      <c r="L804" s="60">
        <f t="array" ref="L804:O804">TRANSPOSE(MMULT(Option!$B$25:$E$28, TRANSPOSE(H804:K804)))</f>
        <v>-1.8539581560150893</v>
      </c>
      <c r="M804" s="60">
        <v>-0.69334648370591967</v>
      </c>
      <c r="N804" s="60">
        <v>-0.59841189032297426</v>
      </c>
      <c r="O804" s="60">
        <v>-1.4394975791268183</v>
      </c>
      <c r="P804" s="56" t="str">
        <f t="shared" si="971"/>
        <v>161/2</v>
      </c>
      <c r="R804" s="80"/>
      <c r="S804" s="3" t="s">
        <v>29</v>
      </c>
      <c r="T804" s="60">
        <f ca="1"/>
        <v>0.2566613049148867</v>
      </c>
      <c r="U804" s="60">
        <f ca="1"/>
        <v>0.97539087445161621</v>
      </c>
      <c r="V804" s="60">
        <f ca="1"/>
        <v>-1.7388173531982911</v>
      </c>
      <c r="W804" s="60">
        <f ca="1"/>
        <v>-1.0115483595624277</v>
      </c>
      <c r="X804" s="60">
        <f ca="1"/>
        <v>0.55753332860426053</v>
      </c>
      <c r="Y804" s="52">
        <f ca="1">$B$12 * EXP(($E$3 - $C$12^2/2) * Y$2 + $C$12*SQRT(Y$2)*T804)</f>
        <v>108.54540638475672</v>
      </c>
      <c r="Z804" s="52">
        <f ca="1">Y804 * EXP(($E$3 - $C$12^2/2) * (Z$2-Y$2) + $C$12*SQRT(Z$2-Y$2)*U804)</f>
        <v>146.17226739154697</v>
      </c>
      <c r="AA804" s="52">
        <f ca="1">Z804 * EXP(($E$3 - $C$12^2/2) * (AA$2-Z$2) + $C$12*SQRT(AA$2-Z$2)*V804)</f>
        <v>87.194445791835051</v>
      </c>
      <c r="AB804" s="52">
        <f ca="1">AA804 * EXP(($E$3 - $C$12^2/2) * (AB$2-AA$2) + $C$12*SQRT(AB$2-AA$2)*W804)</f>
        <v>64.694495846891996</v>
      </c>
      <c r="AC804" s="52">
        <f ca="1">AB804 * EXP(($E$3 - $C$12^2/2) * (AC$2-AB$2) + $C$12*SQRT(AC$2-AB$2)*X804)</f>
        <v>76.85619855340299</v>
      </c>
      <c r="AD804" s="47"/>
      <c r="AE804" s="3" t="s">
        <v>47</v>
      </c>
      <c r="AF804" s="64">
        <f t="shared" ref="AF804" ca="1" si="1012">($B$5*AF806 + (1 + $B$6)*AF805)*$B$2</f>
        <v>0</v>
      </c>
      <c r="AG804" s="64">
        <f t="shared" ref="AG804" ca="1" si="1013">($B$5*AG806 + (1 + $B$6)*AG805)*$B$2</f>
        <v>15000</v>
      </c>
      <c r="AH804" s="64">
        <f t="shared" ref="AH804" ca="1" si="1014">($B$5*AH806 + (1 + $B$6)*AH805)*$B$2</f>
        <v>0</v>
      </c>
      <c r="AI804" s="64">
        <f t="shared" ref="AI804" ca="1" si="1015">($B$5*AI806 + (1 + $B$6)*AI805)*$B$2</f>
        <v>0</v>
      </c>
      <c r="AJ804" s="64" cm="1">
        <f t="array" aca="1" ref="AJ804" ca="1">($B$5*AJ806 + (1 + $B$6)*AJ805 + AND(NOT(AF805:AJ805)))*$B$2</f>
        <v>100000</v>
      </c>
      <c r="AK804" s="73"/>
      <c r="AL804" s="70"/>
    </row>
    <row r="805" spans="7:38" ht="14.55" customHeight="1" x14ac:dyDescent="0.3">
      <c r="G805" s="3">
        <v>803</v>
      </c>
      <c r="H805" s="58">
        <v>1.2634102727521328</v>
      </c>
      <c r="I805" s="58">
        <v>-0.19029744366430698</v>
      </c>
      <c r="J805" s="58">
        <v>1.1511135567416115</v>
      </c>
      <c r="K805" s="59">
        <v>0.56827798457445156</v>
      </c>
      <c r="L805" s="60">
        <f t="array" ref="L805:O805">TRANSPOSE(MMULT(Option!$B$25:$E$28, TRANSPOSE(H805:K805)))</f>
        <v>1.2634102727521328</v>
      </c>
      <c r="M805" s="60">
        <v>0.33095362107119686</v>
      </c>
      <c r="N805" s="60">
        <v>1.4665671646889455</v>
      </c>
      <c r="O805" s="60">
        <v>1.1668510939712105</v>
      </c>
      <c r="P805" s="56" t="str">
        <f t="shared" si="971"/>
        <v>161/3</v>
      </c>
      <c r="R805" s="80"/>
      <c r="S805" s="3" t="s">
        <v>31</v>
      </c>
      <c r="T805" s="60">
        <f ca="1"/>
        <v>1.1303059258479851</v>
      </c>
      <c r="U805" s="60">
        <f ca="1"/>
        <v>0.96800419547591099</v>
      </c>
      <c r="V805" s="60">
        <f ca="1"/>
        <v>-1.5543888008745279</v>
      </c>
      <c r="W805" s="60">
        <f ca="1"/>
        <v>-0.41275062518499839</v>
      </c>
      <c r="X805" s="60">
        <f ca="1"/>
        <v>-0.64759128766127916</v>
      </c>
      <c r="Y805" s="52">
        <f ca="1">$B$13 * EXP(($E$3 - $C$13^2/2) * Y$2 + $C$13*SQRT(Y$2)*T805)</f>
        <v>141.07081011881874</v>
      </c>
      <c r="Z805" s="52">
        <f ca="1">Y805 * EXP(($E$3 - $C$13^2/2) * (Z$2-Y$2) + $C$13*SQRT(Z$2-Y$2)*U805)</f>
        <v>189.55196761937614</v>
      </c>
      <c r="AA805" s="52">
        <f ca="1">Z805 * EXP(($E$3 - $C$13^2/2) * (AA$2-Z$2) + $C$13*SQRT(AA$2-Z$2)*V805)</f>
        <v>119.50361023931845</v>
      </c>
      <c r="AB805" s="52">
        <f ca="1">AA805 * EXP(($E$3 - $C$13^2/2) * (AB$2-AA$2) + $C$13*SQRT(AB$2-AA$2)*W805)</f>
        <v>106.11478595350563</v>
      </c>
      <c r="AC805" s="52">
        <f ca="1">AB805 * EXP(($E$3 - $C$13^2/2) * (AC$2-AB$2) + $C$13*SQRT(AC$2-AB$2)*X805)</f>
        <v>87.816025632089364</v>
      </c>
      <c r="AD805" s="47"/>
      <c r="AE805" s="3" t="s">
        <v>46</v>
      </c>
      <c r="AF805" s="52" t="b">
        <f t="shared" ref="AF805" ca="1" si="1016">AF803 &gt;= $B$4</f>
        <v>0</v>
      </c>
      <c r="AG805" s="52" t="b">
        <f t="array" aca="1" ref="AG805" ca="1">AND(AG803 &gt;= $B$4, NOT(OR($AF805:AF805)))</f>
        <v>0</v>
      </c>
      <c r="AH805" s="52" t="b">
        <f t="array" aca="1" ref="AH805" ca="1">AND(AH803 &gt;= $B$4, NOT(OR($AF805:AG805)))</f>
        <v>0</v>
      </c>
      <c r="AI805" s="52" t="b">
        <f t="array" aca="1" ref="AI805" ca="1">AND(AI803 &gt;= $B$4, NOT(OR($AF805:AH805)))</f>
        <v>0</v>
      </c>
      <c r="AJ805" s="52" t="b">
        <f t="array" aca="1" ref="AJ805" ca="1">AND(AJ803 &gt;= $B$4, NOT(OR($AF805:AI805)))</f>
        <v>0</v>
      </c>
      <c r="AK805" s="73"/>
      <c r="AL805" s="70"/>
    </row>
    <row r="806" spans="7:38" ht="14.55" customHeight="1" x14ac:dyDescent="0.3">
      <c r="G806" s="3">
        <v>804</v>
      </c>
      <c r="H806" s="58">
        <v>-5.917006203527983E-2</v>
      </c>
      <c r="I806" s="58">
        <v>0.54279129563461559</v>
      </c>
      <c r="J806" s="58">
        <v>1.0814704657924368</v>
      </c>
      <c r="K806" s="59">
        <v>-0.20194927666980905</v>
      </c>
      <c r="L806" s="60">
        <f t="array" ref="L806:O806">TRANSPOSE(MMULT(Option!$B$25:$E$28, TRANSPOSE(H806:K806)))</f>
        <v>-5.917006203527983E-2</v>
      </c>
      <c r="M806" s="60">
        <v>0.47380841494764392</v>
      </c>
      <c r="N806" s="60">
        <v>1.0683344966447748</v>
      </c>
      <c r="O806" s="60">
        <v>0.15661049359601603</v>
      </c>
      <c r="P806" s="56" t="str">
        <f t="shared" si="971"/>
        <v>161/4</v>
      </c>
      <c r="R806" s="80"/>
      <c r="S806" s="3" t="s">
        <v>30</v>
      </c>
      <c r="T806" s="60">
        <f ca="1"/>
        <v>-0.99282268188608658</v>
      </c>
      <c r="U806" s="60">
        <f ca="1"/>
        <v>0.98864537583406853</v>
      </c>
      <c r="V806" s="60">
        <f ca="1"/>
        <v>-8.6663207018134791E-2</v>
      </c>
      <c r="W806" s="60">
        <f ca="1"/>
        <v>0.54805016213239688</v>
      </c>
      <c r="X806" s="60">
        <f ca="1"/>
        <v>-0.53344544925710824</v>
      </c>
      <c r="Y806" s="52">
        <f ca="1">$B$14 * EXP(($E$3 - $C$14^2/2) * Y$2 + $C$14*SQRT(Y$2)*T806)</f>
        <v>74.613643663755354</v>
      </c>
      <c r="Z806" s="52">
        <f ca="1">Y806 * EXP(($E$3 - $C$14^2/2) * (Z$2-Y$2) + $C$14*SQRT(Z$2-Y$2)*U806)</f>
        <v>100.8785173286919</v>
      </c>
      <c r="AA806" s="52">
        <f ca="1">Z806 * EXP(($E$3 - $C$14^2/2) * (AA$2-Z$2) + $C$14*SQRT(AA$2-Z$2)*V806)</f>
        <v>98.782259811420801</v>
      </c>
      <c r="AB806" s="52">
        <f ca="1">AA806 * EXP(($E$3 - $C$14^2/2) * (AB$2-AA$2) + $C$14*SQRT(AB$2-AA$2)*W806)</f>
        <v>117.01862155308667</v>
      </c>
      <c r="AC806" s="52">
        <f ca="1">AB806 * EXP(($E$3 - $C$14^2/2) * (AC$2-AB$2) + $C$14*SQRT(AC$2-AB$2)*X806)</f>
        <v>100.21315284252681</v>
      </c>
      <c r="AD806" s="47"/>
      <c r="AE806" s="3" t="s">
        <v>68</v>
      </c>
      <c r="AF806" s="52" t="b">
        <f ca="1">AND(AF803&gt;$B$3, NOT(OR($AF805:AF805)))</f>
        <v>0</v>
      </c>
      <c r="AG806" s="52" t="b">
        <f ca="1">AND(AG803&gt;$B$3, NOT(OR($AF805:AG805)))</f>
        <v>1</v>
      </c>
      <c r="AH806" s="52" t="b">
        <f ca="1">AND(AH803&gt;$B$3, NOT(OR($AF805:AH805)))</f>
        <v>0</v>
      </c>
      <c r="AI806" s="52" t="b">
        <f ca="1">AND(AI803&gt;$B$3, NOT(OR($AF805:AI805)))</f>
        <v>0</v>
      </c>
      <c r="AJ806" s="52" t="b">
        <f ca="1">AND(AJ803&gt;$B$3, NOT(OR($AF805:AJ805)))</f>
        <v>0</v>
      </c>
      <c r="AK806" s="74"/>
      <c r="AL806" s="70"/>
    </row>
    <row r="807" spans="7:38" ht="14.55" customHeight="1" x14ac:dyDescent="0.3">
      <c r="G807" s="3">
        <v>805</v>
      </c>
      <c r="H807" s="58">
        <v>0.72953183712173286</v>
      </c>
      <c r="I807" s="58">
        <v>0.4322578893644401</v>
      </c>
      <c r="J807" s="58">
        <v>5.4348423933184814E-2</v>
      </c>
      <c r="K807" s="59">
        <v>0.23066380378021081</v>
      </c>
      <c r="L807" s="60">
        <f t="array" ref="L807:O807">TRANSPOSE(MMULT(Option!$B$25:$E$28, TRANSPOSE(H807:K807)))</f>
        <v>0.72953183712173286</v>
      </c>
      <c r="M807" s="60">
        <v>0.68798363439957189</v>
      </c>
      <c r="N807" s="60">
        <v>0.45273918822758802</v>
      </c>
      <c r="O807" s="60">
        <v>0.61314082707995732</v>
      </c>
      <c r="P807" s="56" t="str">
        <f t="shared" si="971"/>
        <v>161/5</v>
      </c>
      <c r="R807" s="80">
        <v>202</v>
      </c>
      <c r="S807" s="3" t="s">
        <v>28</v>
      </c>
      <c r="T807" s="60">
        <f t="array" aca="1" ref="T807:T810" ca="1">TRANSPOSE(OFFSET($L$3, MATCH($R807 &amp; "/" &amp; T$2, $P$3:$P$5002, 0) - 1, 0, 1, $E$1))</f>
        <v>0.90815454929352901</v>
      </c>
      <c r="U807" s="60">
        <f t="array" aca="1" ref="U807:U810" ca="1">TRANSPOSE(OFFSET($L$3, MATCH($R807 &amp; "/" &amp; U$2, $P$3:$P$5002, 0) - 1, 0, 1, $E$1))</f>
        <v>0.92717189427365099</v>
      </c>
      <c r="V807" s="60">
        <f t="array" aca="1" ref="V807:V810" ca="1">TRANSPOSE(OFFSET($L$3, MATCH($R807 &amp; "/" &amp; V$2, $P$3:$P$5002, 0) - 1, 0, 1, $E$1))</f>
        <v>0.73982338739705167</v>
      </c>
      <c r="W807" s="60">
        <f t="array" aca="1" ref="W807:W810" ca="1">TRANSPOSE(OFFSET($L$3, MATCH($R807 &amp; "/" &amp; W$2, $P$3:$P$5002, 0) - 1, 0, 1, $E$1))</f>
        <v>-5.2623008929591236E-2</v>
      </c>
      <c r="X807" s="60">
        <f t="array" aca="1" ref="X807:X810" ca="1">TRANSPOSE(OFFSET($L$3, MATCH($R807 &amp; "/" &amp; X$2, $P$3:$P$5002, 0) - 1, 0, 1, $E$1))</f>
        <v>-2.2006975997543186</v>
      </c>
      <c r="Y807" s="52">
        <f ca="1">$B$11 * EXP(($E$3 - $C$11^2/2) * Y$2 + $C$11*SQRT(Y$2)*T807)</f>
        <v>131.97553318884945</v>
      </c>
      <c r="Z807" s="52">
        <f ca="1">Y807 * EXP(($E$3 - $C$11^2/2) * (Z$2-Y$2) + $C$11*SQRT(Z$2-Y$2)*U807)</f>
        <v>175.17195982951012</v>
      </c>
      <c r="AA807" s="52">
        <f ca="1">Z807 * EXP(($E$3 - $C$11^2/2) * (AA$2-Z$2) + $C$11*SQRT(AA$2-Z$2)*V807)</f>
        <v>219.79936110999174</v>
      </c>
      <c r="AB807" s="52">
        <f ca="1">AA807 * EXP(($E$3 - $C$11^2/2) * (AB$2-AA$2) + $C$11*SQRT(AB$2-AA$2)*W807)</f>
        <v>217.44114856365559</v>
      </c>
      <c r="AC807" s="52">
        <f ca="1">AB807 * EXP(($E$3 - $C$11^2/2) * (AC$2-AB$2) + $C$11*SQRT(AC$2-AB$2)*X807)</f>
        <v>112.92444340889858</v>
      </c>
      <c r="AD807" s="47"/>
      <c r="AE807" s="3" t="s">
        <v>69</v>
      </c>
      <c r="AF807" s="20" cm="1">
        <f t="array" aca="1" ref="AF807" ca="1">MIN(Y807:Y810 / $D$11:$D$14)</f>
        <v>1.0163386612380085</v>
      </c>
      <c r="AG807" s="20" cm="1">
        <f t="array" aca="1" ref="AG807" ca="1">MIN(Z807:Z810 / $D$11:$D$14)</f>
        <v>0.92579707912780085</v>
      </c>
      <c r="AH807" s="20" cm="1">
        <f t="array" aca="1" ref="AH807" ca="1">MIN(AA807:AA810 / $D$11:$D$14)</f>
        <v>0.90376304424194542</v>
      </c>
      <c r="AI807" s="20" cm="1">
        <f t="array" aca="1" ref="AI807" ca="1">MIN(AB807:AB810 / $D$11:$D$14)</f>
        <v>1.1609596904249171</v>
      </c>
      <c r="AJ807" s="20" cm="1">
        <f t="array" aca="1" ref="AJ807" ca="1">MIN(AC807:AC810 / $D$11:$D$14)</f>
        <v>0.88560605205511944</v>
      </c>
      <c r="AK807" s="72">
        <f t="array" aca="1" ref="AK807" ca="1">SUMPRODUCT(AF808:AJ808, EXP(-$E$3*$AF$2:$AJ$2))</f>
        <v>142594.67363380725</v>
      </c>
      <c r="AL807" s="70">
        <f ca="1">MAX(AC808 - $D$11, 0) * EXP(-$E$2*$E$3)</f>
        <v>327.42286835207216</v>
      </c>
    </row>
    <row r="808" spans="7:38" ht="14.55" customHeight="1" x14ac:dyDescent="0.3">
      <c r="G808" s="3">
        <v>806</v>
      </c>
      <c r="H808" s="58">
        <v>-0.26749526092778236</v>
      </c>
      <c r="I808" s="58">
        <v>-1.8793732708270237</v>
      </c>
      <c r="J808" s="58">
        <v>0.84615024981866815</v>
      </c>
      <c r="K808" s="59">
        <v>1.219052672875971</v>
      </c>
      <c r="L808" s="60">
        <f t="array" ref="L808:O808">TRANSPOSE(MMULT(Option!$B$25:$E$28, TRANSPOSE(H808:K808)))</f>
        <v>-0.26749526092778236</v>
      </c>
      <c r="M808" s="60">
        <v>-1.8294721588994285</v>
      </c>
      <c r="N808" s="60">
        <v>0.14404873294905185</v>
      </c>
      <c r="O808" s="60">
        <v>0.60995241016497959</v>
      </c>
      <c r="P808" s="56" t="str">
        <f t="shared" si="971"/>
        <v>162/1</v>
      </c>
      <c r="R808" s="80"/>
      <c r="S808" s="3" t="s">
        <v>29</v>
      </c>
      <c r="T808" s="60">
        <f ca="1"/>
        <v>0.566585822148157</v>
      </c>
      <c r="U808" s="60">
        <f ca="1"/>
        <v>1.9753671311553289</v>
      </c>
      <c r="V808" s="60">
        <f ca="1"/>
        <v>2.1476008980209738</v>
      </c>
      <c r="W808" s="60">
        <f ca="1"/>
        <v>0.18320386273068995</v>
      </c>
      <c r="X808" s="60">
        <f ca="1"/>
        <v>0.54212434573179347</v>
      </c>
      <c r="Y808" s="52">
        <f ca="1">$B$12 * EXP(($E$3 - $C$12^2/2) * Y$2 + $C$12*SQRT(Y$2)*T808)</f>
        <v>119.12173252446733</v>
      </c>
      <c r="Z808" s="52">
        <f ca="1">Y808 * EXP(($E$3 - $C$12^2/2) * (Z$2-Y$2) + $C$12*SQRT(Z$2-Y$2)*U808)</f>
        <v>216.53583902820975</v>
      </c>
      <c r="AA808" s="52">
        <f ca="1">Z808 * EXP(($E$3 - $C$12^2/2) * (AA$2-Z$2) + $C$12*SQRT(AA$2-Z$2)*V808)</f>
        <v>414.48481582090221</v>
      </c>
      <c r="AB808" s="52">
        <f ca="1">AA808 * EXP(($E$3 - $C$12^2/2) * (AB$2-AA$2) + $C$12*SQRT(AB$2-AA$2)*W808)</f>
        <v>440.09803116758252</v>
      </c>
      <c r="AC808" s="52">
        <f ca="1">AB808 * EXP(($E$3 - $C$12^2/2) * (AC$2-AB$2) + $C$12*SQRT(AC$2-AB$2)*X808)</f>
        <v>520.41928496886499</v>
      </c>
      <c r="AD808" s="47"/>
      <c r="AE808" s="3" t="s">
        <v>47</v>
      </c>
      <c r="AF808" s="64">
        <f t="shared" ref="AF808" ca="1" si="1017">($B$5*AF810 + (1 + $B$6)*AF809)*$B$2</f>
        <v>15000</v>
      </c>
      <c r="AG808" s="64">
        <f t="shared" ref="AG808" ca="1" si="1018">($B$5*AG810 + (1 + $B$6)*AG809)*$B$2</f>
        <v>15000</v>
      </c>
      <c r="AH808" s="64">
        <f t="shared" ref="AH808" ca="1" si="1019">($B$5*AH810 + (1 + $B$6)*AH809)*$B$2</f>
        <v>15000</v>
      </c>
      <c r="AI808" s="64">
        <f t="shared" ref="AI808" ca="1" si="1020">($B$5*AI810 + (1 + $B$6)*AI809)*$B$2</f>
        <v>15000</v>
      </c>
      <c r="AJ808" s="64" cm="1">
        <f t="array" aca="1" ref="AJ808" ca="1">($B$5*AJ810 + (1 + $B$6)*AJ809 + AND(NOT(AF809:AJ809)))*$B$2</f>
        <v>114999.99999999999</v>
      </c>
      <c r="AK808" s="73"/>
      <c r="AL808" s="70"/>
    </row>
    <row r="809" spans="7:38" ht="14.55" customHeight="1" x14ac:dyDescent="0.3">
      <c r="G809" s="3">
        <v>807</v>
      </c>
      <c r="H809" s="58">
        <v>-1.9353761595698438</v>
      </c>
      <c r="I809" s="58">
        <v>0.96847362726632646</v>
      </c>
      <c r="J809" s="58">
        <v>3.8357470164709709E-2</v>
      </c>
      <c r="K809" s="59">
        <v>2.0935293097747589</v>
      </c>
      <c r="L809" s="60">
        <f t="array" ref="L809:O809">TRANSPOSE(MMULT(Option!$B$25:$E$28, TRANSPOSE(H809:K809)))</f>
        <v>-1.9353761595698438</v>
      </c>
      <c r="M809" s="60">
        <v>0.11347027727534031</v>
      </c>
      <c r="N809" s="60">
        <v>-0.48685478565975432</v>
      </c>
      <c r="O809" s="60">
        <v>1.2797334667418796</v>
      </c>
      <c r="P809" s="56" t="str">
        <f t="shared" si="971"/>
        <v>162/2</v>
      </c>
      <c r="R809" s="80"/>
      <c r="S809" s="3" t="s">
        <v>31</v>
      </c>
      <c r="T809" s="60">
        <f ca="1"/>
        <v>1.3462976010026231</v>
      </c>
      <c r="U809" s="60">
        <f ca="1"/>
        <v>-1.0737804536123718</v>
      </c>
      <c r="V809" s="60">
        <f ca="1"/>
        <v>1.4720251353329288</v>
      </c>
      <c r="W809" s="60">
        <f ca="1"/>
        <v>1.1540323718276695</v>
      </c>
      <c r="X809" s="60">
        <f ca="1"/>
        <v>-0.29710661644019587</v>
      </c>
      <c r="Y809" s="52">
        <f ca="1">$B$13 * EXP(($E$3 - $C$13^2/2) * Y$2 + $C$13*SQRT(Y$2)*T809)</f>
        <v>150.51450620510019</v>
      </c>
      <c r="Z809" s="52">
        <f ca="1">Y809 * EXP(($E$3 - $C$13^2/2) * (Z$2-Y$2) + $C$13*SQRT(Z$2-Y$2)*U809)</f>
        <v>109.60964036771757</v>
      </c>
      <c r="AA809" s="52">
        <f ca="1">Z809 * EXP(($E$3 - $C$13^2/2) * (AA$2-Z$2) + $C$13*SQRT(AA$2-Z$2)*V809)</f>
        <v>171.31995169768197</v>
      </c>
      <c r="AB809" s="52">
        <f ca="1">AA809 * EXP(($E$3 - $C$13^2/2) * (AB$2-AA$2) + $C$13*SQRT(AB$2-AA$2)*W809)</f>
        <v>243.40886035936592</v>
      </c>
      <c r="AC809" s="52">
        <f ca="1">AB809 * EXP(($E$3 - $C$13^2/2) * (AC$2-AB$2) + $C$13*SQRT(AC$2-AB$2)*X809)</f>
        <v>223.76817824798255</v>
      </c>
      <c r="AD809" s="47"/>
      <c r="AE809" s="3" t="s">
        <v>46</v>
      </c>
      <c r="AF809" s="52" t="b">
        <f t="shared" ref="AF809" ca="1" si="1021">AF807 &gt;= $B$4</f>
        <v>0</v>
      </c>
      <c r="AG809" s="52" t="b">
        <f t="array" aca="1" ref="AG809" ca="1">AND(AG807 &gt;= $B$4, NOT(OR($AF809:AF809)))</f>
        <v>0</v>
      </c>
      <c r="AH809" s="52" t="b">
        <f t="array" aca="1" ref="AH809" ca="1">AND(AH807 &gt;= $B$4, NOT(OR($AF809:AG809)))</f>
        <v>0</v>
      </c>
      <c r="AI809" s="52" t="b">
        <f t="array" aca="1" ref="AI809" ca="1">AND(AI807 &gt;= $B$4, NOT(OR($AF809:AH809)))</f>
        <v>0</v>
      </c>
      <c r="AJ809" s="52" t="b">
        <f t="array" aca="1" ref="AJ809" ca="1">AND(AJ807 &gt;= $B$4, NOT(OR($AF809:AI809)))</f>
        <v>0</v>
      </c>
      <c r="AK809" s="73"/>
      <c r="AL809" s="70"/>
    </row>
    <row r="810" spans="7:38" ht="14.55" customHeight="1" x14ac:dyDescent="0.3">
      <c r="G810" s="3">
        <v>808</v>
      </c>
      <c r="H810" s="58">
        <v>0.9730472904571178</v>
      </c>
      <c r="I810" s="58">
        <v>-4.9731936953759685E-3</v>
      </c>
      <c r="J810" s="58">
        <v>0.61247336493129345</v>
      </c>
      <c r="K810" s="59">
        <v>-0.23066662194464591</v>
      </c>
      <c r="L810" s="60">
        <f t="array" ref="L810:O810">TRANSPOSE(MMULT(Option!$B$25:$E$28, TRANSPOSE(H810:K810)))</f>
        <v>0.9730472904571178</v>
      </c>
      <c r="M810" s="60">
        <v>0.38466090887189963</v>
      </c>
      <c r="N810" s="60">
        <v>0.92585814974365388</v>
      </c>
      <c r="O810" s="60">
        <v>0.30992809488188272</v>
      </c>
      <c r="P810" s="56" t="str">
        <f t="shared" si="971"/>
        <v>162/3</v>
      </c>
      <c r="R810" s="80"/>
      <c r="S810" s="3" t="s">
        <v>30</v>
      </c>
      <c r="T810" s="60">
        <f ca="1"/>
        <v>3.7355405350078419E-2</v>
      </c>
      <c r="U810" s="60">
        <f ca="1"/>
        <v>-0.32768942322006228</v>
      </c>
      <c r="V810" s="60">
        <f ca="1"/>
        <v>-9.6959555965318578E-2</v>
      </c>
      <c r="W810" s="60">
        <f ca="1"/>
        <v>0.81811684853562783</v>
      </c>
      <c r="X810" s="60">
        <f ca="1"/>
        <v>-0.91910015391304678</v>
      </c>
      <c r="Y810" s="52">
        <f ca="1">$B$14 * EXP(($E$3 - $C$14^2/2) * Y$2 + $C$14*SQRT(Y$2)*T810)</f>
        <v>101.63386612380086</v>
      </c>
      <c r="Z810" s="52">
        <f ca="1">Y810 * EXP(($E$3 - $C$14^2/2) * (Z$2-Y$2) + $C$14*SQRT(Z$2-Y$2)*U810)</f>
        <v>92.57970791278008</v>
      </c>
      <c r="AA810" s="52">
        <f ca="1">Z810 * EXP(($E$3 - $C$14^2/2) * (AA$2-Z$2) + $C$14*SQRT(AA$2-Z$2)*V810)</f>
        <v>90.376304424194544</v>
      </c>
      <c r="AB810" s="52">
        <f ca="1">AA810 * EXP(($E$3 - $C$14^2/2) * (AB$2-AA$2) + $C$14*SQRT(AB$2-AA$2)*W810)</f>
        <v>116.0959690424917</v>
      </c>
      <c r="AC810" s="52">
        <f ca="1">AB810 * EXP(($E$3 - $C$14^2/2) * (AC$2-AB$2) + $C$14*SQRT(AC$2-AB$2)*X810)</f>
        <v>88.560605205511948</v>
      </c>
      <c r="AD810" s="47"/>
      <c r="AE810" s="3" t="s">
        <v>68</v>
      </c>
      <c r="AF810" s="52" t="b">
        <f ca="1">AND(AF807&gt;$B$3, NOT(OR($AF809:AF809)))</f>
        <v>1</v>
      </c>
      <c r="AG810" s="52" t="b">
        <f ca="1">AND(AG807&gt;$B$3, NOT(OR($AF809:AG809)))</f>
        <v>1</v>
      </c>
      <c r="AH810" s="52" t="b">
        <f ca="1">AND(AH807&gt;$B$3, NOT(OR($AF809:AH809)))</f>
        <v>1</v>
      </c>
      <c r="AI810" s="52" t="b">
        <f ca="1">AND(AI807&gt;$B$3, NOT(OR($AF809:AI809)))</f>
        <v>1</v>
      </c>
      <c r="AJ810" s="52" t="b">
        <f ca="1">AND(AJ807&gt;$B$3, NOT(OR($AF809:AJ809)))</f>
        <v>1</v>
      </c>
      <c r="AK810" s="74"/>
      <c r="AL810" s="70"/>
    </row>
    <row r="811" spans="7:38" ht="14.55" customHeight="1" x14ac:dyDescent="0.3">
      <c r="G811" s="3">
        <v>809</v>
      </c>
      <c r="H811" s="58">
        <v>0.13220256466276084</v>
      </c>
      <c r="I811" s="58">
        <v>1.9362726766206881</v>
      </c>
      <c r="J811" s="58">
        <v>0.90552658906642991</v>
      </c>
      <c r="K811" s="59">
        <v>-1.7314202367624045</v>
      </c>
      <c r="L811" s="60">
        <f t="array" ref="L811:O811">TRANSPOSE(MMULT(Option!$B$25:$E$28, TRANSPOSE(H811:K811)))</f>
        <v>0.13220256466276084</v>
      </c>
      <c r="M811" s="60">
        <v>1.827504247202915</v>
      </c>
      <c r="N811" s="60">
        <v>1.3552493498557108</v>
      </c>
      <c r="O811" s="60">
        <v>-0.74604278401439361</v>
      </c>
      <c r="P811" s="56" t="str">
        <f t="shared" si="971"/>
        <v>162/4</v>
      </c>
      <c r="R811" s="80">
        <v>203</v>
      </c>
      <c r="S811" s="3" t="s">
        <v>28</v>
      </c>
      <c r="T811" s="60">
        <f t="array" aca="1" ref="T811:T814" ca="1">TRANSPOSE(OFFSET($L$3, MATCH($R811 &amp; "/" &amp; T$2, $P$3:$P$5002, 0) - 1, 0, 1, $E$1))</f>
        <v>-1.9064470026112841E-2</v>
      </c>
      <c r="U811" s="60">
        <f t="array" aca="1" ref="U811:U814" ca="1">TRANSPOSE(OFFSET($L$3, MATCH($R811 &amp; "/" &amp; U$2, $P$3:$P$5002, 0) - 1, 0, 1, $E$1))</f>
        <v>0.14648069524857257</v>
      </c>
      <c r="V811" s="60">
        <f t="array" aca="1" ref="V811:V814" ca="1">TRANSPOSE(OFFSET($L$3, MATCH($R811 &amp; "/" &amp; V$2, $P$3:$P$5002, 0) - 1, 0, 1, $E$1))</f>
        <v>-0.17778071925957034</v>
      </c>
      <c r="W811" s="60">
        <f t="array" aca="1" ref="W811:W814" ca="1">TRANSPOSE(OFFSET($L$3, MATCH($R811 &amp; "/" &amp; W$2, $P$3:$P$5002, 0) - 1, 0, 1, $E$1))</f>
        <v>-0.82255178281663632</v>
      </c>
      <c r="X811" s="60">
        <f t="array" aca="1" ref="X811:X814" ca="1">TRANSPOSE(OFFSET($L$3, MATCH($R811 &amp; "/" &amp; X$2, $P$3:$P$5002, 0) - 1, 0, 1, $E$1))</f>
        <v>-0.58977246438793873</v>
      </c>
      <c r="Y811" s="52">
        <f ca="1">$B$11 * EXP(($E$3 - $C$11^2/2) * Y$2 + $C$11*SQRT(Y$2)*T811)</f>
        <v>99.928091765588277</v>
      </c>
      <c r="Z811" s="52">
        <f ca="1">Y811 * EXP(($E$3 - $C$11^2/2) * (Z$2-Y$2) + $C$11*SQRT(Z$2-Y$2)*U811)</f>
        <v>104.94066063046934</v>
      </c>
      <c r="AA811" s="52">
        <f ca="1">Z811 * EXP(($E$3 - $C$11^2/2) * (AA$2-Z$2) + $C$11*SQRT(AA$2-Z$2)*V811)</f>
        <v>99.989065776716473</v>
      </c>
      <c r="AB811" s="52">
        <f ca="1">AA811 * EXP(($E$3 - $C$11^2/2) * (AB$2-AA$2) + $C$11*SQRT(AB$2-AA$2)*W811)</f>
        <v>78.515440752652481</v>
      </c>
      <c r="AC811" s="52">
        <f ca="1">AB811 * EXP(($E$3 - $C$11^2/2) * (AC$2-AB$2) + $C$11*SQRT(AC$2-AB$2)*X811)</f>
        <v>66.112878642147109</v>
      </c>
      <c r="AD811" s="47"/>
      <c r="AE811" s="3" t="s">
        <v>69</v>
      </c>
      <c r="AF811" s="20" cm="1">
        <f t="array" aca="1" ref="AF811" ca="1">MIN(Y811:Y814 / $D$11:$D$14)</f>
        <v>0.80712970912343895</v>
      </c>
      <c r="AG811" s="20" cm="1">
        <f t="array" aca="1" ref="AG811" ca="1">MIN(Z811:Z814 / $D$11:$D$14)</f>
        <v>0.66462012209827648</v>
      </c>
      <c r="AH811" s="20" cm="1">
        <f t="array" aca="1" ref="AH811" ca="1">MIN(AA811:AA814 / $D$11:$D$14)</f>
        <v>0.42214422162417931</v>
      </c>
      <c r="AI811" s="20" cm="1">
        <f t="array" aca="1" ref="AI811" ca="1">MIN(AB811:AB814 / $D$11:$D$14)</f>
        <v>0.38095195564882528</v>
      </c>
      <c r="AJ811" s="20" cm="1">
        <f t="array" aca="1" ref="AJ811" ca="1">MIN(AC811:AC814 / $D$11:$D$14)</f>
        <v>0.35089423995097996</v>
      </c>
      <c r="AK811" s="72">
        <f t="array" aca="1" ref="AK811" ca="1">SUMPRODUCT(AF812:AJ812, EXP(-$E$3*$AF$2:$AJ$2))</f>
        <v>92148.519674651194</v>
      </c>
      <c r="AL811" s="70">
        <f ca="1">MAX(AC812 - $D$11, 0) * EXP(-$E$2*$E$3)</f>
        <v>39.859465390223178</v>
      </c>
    </row>
    <row r="812" spans="7:38" ht="14.55" customHeight="1" x14ac:dyDescent="0.3">
      <c r="G812" s="3">
        <v>810</v>
      </c>
      <c r="H812" s="58">
        <v>-0.40778192746562358</v>
      </c>
      <c r="I812" s="58">
        <v>-2.1428989400862068</v>
      </c>
      <c r="J812" s="58">
        <v>-0.63853452560782309</v>
      </c>
      <c r="K812" s="59">
        <v>1.2954759328014016</v>
      </c>
      <c r="L812" s="60">
        <f t="array" ref="L812:O812">TRANSPOSE(MMULT(Option!$B$25:$E$28, TRANSPOSE(H812:K812)))</f>
        <v>-0.40778192746562358</v>
      </c>
      <c r="M812" s="60">
        <v>-2.1271120909033856</v>
      </c>
      <c r="N812" s="60">
        <v>-1.2850867349284654</v>
      </c>
      <c r="O812" s="60">
        <v>0.26049469861592733</v>
      </c>
      <c r="P812" s="56" t="str">
        <f t="shared" si="971"/>
        <v>162/5</v>
      </c>
      <c r="R812" s="80"/>
      <c r="S812" s="3" t="s">
        <v>29</v>
      </c>
      <c r="T812" s="60">
        <f ca="1"/>
        <v>-0.26077973452870989</v>
      </c>
      <c r="U812" s="60">
        <f ca="1"/>
        <v>-0.4926399990909559</v>
      </c>
      <c r="V812" s="60">
        <f ca="1"/>
        <v>0.93921510153994192</v>
      </c>
      <c r="W812" s="60">
        <f ca="1"/>
        <v>1.3767861017444822</v>
      </c>
      <c r="X812" s="60">
        <f ca="1"/>
        <v>-0.2682323293522284</v>
      </c>
      <c r="Y812" s="52">
        <f ca="1">$B$12 * EXP(($E$3 - $C$12^2/2) * Y$2 + $C$12*SQRT(Y$2)*T812)</f>
        <v>92.938340289757349</v>
      </c>
      <c r="Z812" s="52">
        <f ca="1">Y812 * EXP(($E$3 - $C$12^2/2) * (Z$2-Y$2) + $C$12*SQRT(Z$2-Y$2)*U812)</f>
        <v>80.571441741590718</v>
      </c>
      <c r="AA812" s="52">
        <f ca="1">Z812 * EXP(($E$3 - $C$12^2/2) * (AA$2-Z$2) + $C$12*SQRT(AA$2-Z$2)*V812)</f>
        <v>107.33006395482569</v>
      </c>
      <c r="AB812" s="52">
        <f ca="1">AA812 * EXP(($E$3 - $C$12^2/2) * (AB$2-AA$2) + $C$12*SQRT(AB$2-AA$2)*W812)</f>
        <v>163.03169453218527</v>
      </c>
      <c r="AC812" s="52">
        <f ca="1">AB812 * EXP(($E$3 - $C$12^2/2) * (AC$2-AB$2) + $C$12*SQRT(AC$2-AB$2)*X812)</f>
        <v>151.18056665663192</v>
      </c>
      <c r="AD812" s="47"/>
      <c r="AE812" s="3" t="s">
        <v>47</v>
      </c>
      <c r="AF812" s="64">
        <f t="shared" ref="AF812" ca="1" si="1022">($B$5*AF814 + (1 + $B$6)*AF813)*$B$2</f>
        <v>15000</v>
      </c>
      <c r="AG812" s="64">
        <f t="shared" ref="AG812" ca="1" si="1023">($B$5*AG814 + (1 + $B$6)*AG813)*$B$2</f>
        <v>0</v>
      </c>
      <c r="AH812" s="64">
        <f t="shared" ref="AH812" ca="1" si="1024">($B$5*AH814 + (1 + $B$6)*AH813)*$B$2</f>
        <v>0</v>
      </c>
      <c r="AI812" s="64">
        <f t="shared" ref="AI812" ca="1" si="1025">($B$5*AI814 + (1 + $B$6)*AI813)*$B$2</f>
        <v>0</v>
      </c>
      <c r="AJ812" s="64" cm="1">
        <f t="array" aca="1" ref="AJ812" ca="1">($B$5*AJ814 + (1 + $B$6)*AJ813 + AND(NOT(AF813:AJ813)))*$B$2</f>
        <v>100000</v>
      </c>
      <c r="AK812" s="73"/>
      <c r="AL812" s="70"/>
    </row>
    <row r="813" spans="7:38" ht="14.55" customHeight="1" x14ac:dyDescent="0.3">
      <c r="G813" s="3">
        <v>811</v>
      </c>
      <c r="H813" s="58">
        <v>0.8777627603174335</v>
      </c>
      <c r="I813" s="58">
        <v>0.70854967663656665</v>
      </c>
      <c r="J813" s="58">
        <v>0.3954864364683276</v>
      </c>
      <c r="K813" s="59">
        <v>0.13603122167600343</v>
      </c>
      <c r="L813" s="60">
        <f t="array" ref="L813:O813">TRANSPOSE(MMULT(Option!$B$25:$E$28, TRANSPOSE(H813:K813)))</f>
        <v>0.8777627603174335</v>
      </c>
      <c r="M813" s="60">
        <v>1.0005016094916834</v>
      </c>
      <c r="N813" s="60">
        <v>0.88400668078224154</v>
      </c>
      <c r="O813" s="60">
        <v>0.73032818993507198</v>
      </c>
      <c r="P813" s="56" t="str">
        <f t="shared" si="971"/>
        <v>163/1</v>
      </c>
      <c r="R813" s="80"/>
      <c r="S813" s="3" t="s">
        <v>31</v>
      </c>
      <c r="T813" s="60">
        <f ca="1"/>
        <v>-0.7309029787040684</v>
      </c>
      <c r="U813" s="60">
        <f ca="1"/>
        <v>-0.66422917634209366</v>
      </c>
      <c r="V813" s="60">
        <f ca="1"/>
        <v>-1.5295620647158905</v>
      </c>
      <c r="W813" s="60">
        <f ca="1"/>
        <v>-0.35891248845809265</v>
      </c>
      <c r="X813" s="60">
        <f ca="1"/>
        <v>-0.29062799711460002</v>
      </c>
      <c r="Y813" s="52">
        <f ca="1">$B$13 * EXP(($E$3 - $C$13^2/2) * Y$2 + $C$13*SQRT(Y$2)*T813)</f>
        <v>80.712970912343891</v>
      </c>
      <c r="Z813" s="52">
        <f ca="1">Y813 * EXP(($E$3 - $C$13^2/2) * (Z$2-Y$2) + $C$13*SQRT(Z$2-Y$2)*U813)</f>
        <v>66.462012209827648</v>
      </c>
      <c r="AA813" s="52">
        <f ca="1">Z813 * EXP(($E$3 - $C$13^2/2) * (AA$2-Z$2) + $C$13*SQRT(AA$2-Z$2)*V813)</f>
        <v>42.214422162417932</v>
      </c>
      <c r="AB813" s="52">
        <f ca="1">AA813 * EXP(($E$3 - $C$13^2/2) * (AB$2-AA$2) + $C$13*SQRT(AB$2-AA$2)*W813)</f>
        <v>38.09519556488253</v>
      </c>
      <c r="AC813" s="52">
        <f ca="1">AB813 * EXP(($E$3 - $C$13^2/2) * (AC$2-AB$2) + $C$13*SQRT(AC$2-AB$2)*X813)</f>
        <v>35.089423995097995</v>
      </c>
      <c r="AD813" s="47"/>
      <c r="AE813" s="3" t="s">
        <v>46</v>
      </c>
      <c r="AF813" s="52" t="b">
        <f t="shared" ref="AF813" ca="1" si="1026">AF811 &gt;= $B$4</f>
        <v>0</v>
      </c>
      <c r="AG813" s="52" t="b">
        <f t="array" aca="1" ref="AG813" ca="1">AND(AG811 &gt;= $B$4, NOT(OR($AF813:AF813)))</f>
        <v>0</v>
      </c>
      <c r="AH813" s="52" t="b">
        <f t="array" aca="1" ref="AH813" ca="1">AND(AH811 &gt;= $B$4, NOT(OR($AF813:AG813)))</f>
        <v>0</v>
      </c>
      <c r="AI813" s="52" t="b">
        <f t="array" aca="1" ref="AI813" ca="1">AND(AI811 &gt;= $B$4, NOT(OR($AF813:AH813)))</f>
        <v>0</v>
      </c>
      <c r="AJ813" s="52" t="b">
        <f t="array" aca="1" ref="AJ813" ca="1">AND(AJ811 &gt;= $B$4, NOT(OR($AF813:AI813)))</f>
        <v>0</v>
      </c>
      <c r="AK813" s="73"/>
      <c r="AL813" s="70"/>
    </row>
    <row r="814" spans="7:38" ht="14.55" customHeight="1" x14ac:dyDescent="0.3">
      <c r="G814" s="3">
        <v>812</v>
      </c>
      <c r="H814" s="58">
        <v>-1.7150134632678575</v>
      </c>
      <c r="I814" s="58">
        <v>1.4441295084642518</v>
      </c>
      <c r="J814" s="58">
        <v>2.3119174439024412</v>
      </c>
      <c r="K814" s="59">
        <v>-0.2265482786512181</v>
      </c>
      <c r="L814" s="60">
        <f t="array" ref="L814:O814">TRANSPOSE(MMULT(Option!$B$25:$E$28, TRANSPOSE(H814:K814)))</f>
        <v>-1.7150134632678575</v>
      </c>
      <c r="M814" s="60">
        <v>0.63756117186421779</v>
      </c>
      <c r="N814" s="60">
        <v>1.7227368501102294</v>
      </c>
      <c r="O814" s="60">
        <v>-5.0607786703277813E-2</v>
      </c>
      <c r="P814" s="56" t="str">
        <f t="shared" si="971"/>
        <v>163/2</v>
      </c>
      <c r="R814" s="80"/>
      <c r="S814" s="3" t="s">
        <v>30</v>
      </c>
      <c r="T814" s="60">
        <f ca="1"/>
        <v>0.49818880593822013</v>
      </c>
      <c r="U814" s="60">
        <f ca="1"/>
        <v>0.10842287541424867</v>
      </c>
      <c r="V814" s="60">
        <f ca="1"/>
        <v>0.23876605074117008</v>
      </c>
      <c r="W814" s="60">
        <f ca="1"/>
        <v>-1.1251880640822545</v>
      </c>
      <c r="X814" s="60">
        <f ca="1"/>
        <v>0.17773579979000159</v>
      </c>
      <c r="Y814" s="52">
        <f ca="1">$B$14 * EXP(($E$3 - $C$14^2/2) * Y$2 + $C$14*SQRT(Y$2)*T814)</f>
        <v>116.70236768928972</v>
      </c>
      <c r="Z814" s="52">
        <f ca="1">Y814 * EXP(($E$3 - $C$14^2/2) * (Z$2-Y$2) + $C$14*SQRT(Z$2-Y$2)*U814)</f>
        <v>121.16505299045264</v>
      </c>
      <c r="AA814" s="52">
        <f ca="1">Z814 * EXP(($E$3 - $C$14^2/2) * (AA$2-Z$2) + $C$14*SQRT(AA$2-Z$2)*V814)</f>
        <v>130.81492076133952</v>
      </c>
      <c r="AB814" s="52">
        <f ca="1">AA814 * EXP(($E$3 - $C$14^2/2) * (AB$2-AA$2) + $C$14*SQRT(AB$2-AA$2)*W814)</f>
        <v>93.805837391210602</v>
      </c>
      <c r="AC814" s="52">
        <f ca="1">AB814 * EXP(($E$3 - $C$14^2/2) * (AC$2-AB$2) + $C$14*SQRT(AC$2-AB$2)*X814)</f>
        <v>99.439341622474103</v>
      </c>
      <c r="AD814" s="47"/>
      <c r="AE814" s="3" t="s">
        <v>68</v>
      </c>
      <c r="AF814" s="52" t="b">
        <f ca="1">AND(AF811&gt;$B$3, NOT(OR($AF813:AF813)))</f>
        <v>1</v>
      </c>
      <c r="AG814" s="52" t="b">
        <f ca="1">AND(AG811&gt;$B$3, NOT(OR($AF813:AG813)))</f>
        <v>0</v>
      </c>
      <c r="AH814" s="52" t="b">
        <f ca="1">AND(AH811&gt;$B$3, NOT(OR($AF813:AH813)))</f>
        <v>0</v>
      </c>
      <c r="AI814" s="52" t="b">
        <f ca="1">AND(AI811&gt;$B$3, NOT(OR($AF813:AI813)))</f>
        <v>0</v>
      </c>
      <c r="AJ814" s="52" t="b">
        <f ca="1">AND(AJ811&gt;$B$3, NOT(OR($AF813:AJ813)))</f>
        <v>0</v>
      </c>
      <c r="AK814" s="74"/>
      <c r="AL814" s="70"/>
    </row>
    <row r="815" spans="7:38" ht="14.55" customHeight="1" x14ac:dyDescent="0.3">
      <c r="G815" s="3">
        <v>813</v>
      </c>
      <c r="H815" s="58">
        <v>0.89776865721631083</v>
      </c>
      <c r="I815" s="58">
        <v>0.11324724512427174</v>
      </c>
      <c r="J815" s="58">
        <v>0.49142983312459987</v>
      </c>
      <c r="K815" s="59">
        <v>0.32564184404404201</v>
      </c>
      <c r="L815" s="60">
        <f t="array" ref="L815:O815">TRANSPOSE(MMULT(Option!$B$25:$E$28, TRANSPOSE(H815:K815)))</f>
        <v>0.89776865721631083</v>
      </c>
      <c r="M815" s="60">
        <v>0.46290027749196316</v>
      </c>
      <c r="N815" s="60">
        <v>0.82039032176963689</v>
      </c>
      <c r="O815" s="60">
        <v>0.76354284971227693</v>
      </c>
      <c r="P815" s="56" t="str">
        <f t="shared" si="971"/>
        <v>163/3</v>
      </c>
      <c r="R815" s="80">
        <v>204</v>
      </c>
      <c r="S815" s="3" t="s">
        <v>28</v>
      </c>
      <c r="T815" s="60">
        <f t="array" aca="1" ref="T815:T818" ca="1">TRANSPOSE(OFFSET($L$3, MATCH($R815 &amp; "/" &amp; T$2, $P$3:$P$5002, 0) - 1, 0, 1, $E$1))</f>
        <v>1.8489384491906626</v>
      </c>
      <c r="U815" s="60">
        <f t="array" aca="1" ref="U815:U818" ca="1">TRANSPOSE(OFFSET($L$3, MATCH($R815 &amp; "/" &amp; U$2, $P$3:$P$5002, 0) - 1, 0, 1, $E$1))</f>
        <v>0.78491711791063856</v>
      </c>
      <c r="V815" s="60">
        <f t="array" aca="1" ref="V815:V818" ca="1">TRANSPOSE(OFFSET($L$3, MATCH($R815 &amp; "/" &amp; V$2, $P$3:$P$5002, 0) - 1, 0, 1, $E$1))</f>
        <v>1.6718850917308143</v>
      </c>
      <c r="W815" s="60">
        <f t="array" aca="1" ref="W815:W818" ca="1">TRANSPOSE(OFFSET($L$3, MATCH($R815 &amp; "/" &amp; W$2, $P$3:$P$5002, 0) - 1, 0, 1, $E$1))</f>
        <v>-0.55216649041684562</v>
      </c>
      <c r="X815" s="60">
        <f t="array" aca="1" ref="X815:X818" ca="1">TRANSPOSE(OFFSET($L$3, MATCH($R815 &amp; "/" &amp; X$2, $P$3:$P$5002, 0) - 1, 0, 1, $E$1))</f>
        <v>-1.0747847524472494</v>
      </c>
      <c r="Y815" s="52">
        <f ca="1">$B$11 * EXP(($E$3 - $C$11^2/2) * Y$2 + $C$11*SQRT(Y$2)*T815)</f>
        <v>175.01150607205048</v>
      </c>
      <c r="Z815" s="52">
        <f ca="1">Y815 * EXP(($E$3 - $C$11^2/2) * (Z$2-Y$2) + $C$11*SQRT(Z$2-Y$2)*U815)</f>
        <v>222.58896315948903</v>
      </c>
      <c r="AA815" s="52">
        <f ca="1">Z815 * EXP(($E$3 - $C$11^2/2) * (AA$2-Z$2) + $C$11*SQRT(AA$2-Z$2)*V815)</f>
        <v>369.40454951134893</v>
      </c>
      <c r="AB815" s="52">
        <f ca="1">AA815 * EXP(($E$3 - $C$11^2/2) * (AB$2-AA$2) + $C$11*SQRT(AB$2-AA$2)*W815)</f>
        <v>314.58126483440407</v>
      </c>
      <c r="AC815" s="52">
        <f ca="1">AB815 * EXP(($E$3 - $C$11^2/2) * (AC$2-AB$2) + $C$11*SQRT(AC$2-AB$2)*X815)</f>
        <v>229.01946748178159</v>
      </c>
      <c r="AD815" s="47"/>
      <c r="AE815" s="3" t="s">
        <v>69</v>
      </c>
      <c r="AF815" s="20" cm="1">
        <f t="array" aca="1" ref="AF815" ca="1">MIN(Y815:Y818 / $D$11:$D$14)</f>
        <v>0.82547248050175037</v>
      </c>
      <c r="AG815" s="20" cm="1">
        <f t="array" aca="1" ref="AG815" ca="1">MIN(Z815:Z818 / $D$11:$D$14)</f>
        <v>0.81624803951964109</v>
      </c>
      <c r="AH815" s="20" cm="1">
        <f t="array" aca="1" ref="AH815" ca="1">MIN(AA815:AA818 / $D$11:$D$14)</f>
        <v>0.65573376047702492</v>
      </c>
      <c r="AI815" s="20" cm="1">
        <f t="array" aca="1" ref="AI815" ca="1">MIN(AB815:AB818 / $D$11:$D$14)</f>
        <v>0.61529424496869323</v>
      </c>
      <c r="AJ815" s="20" cm="1">
        <f t="array" aca="1" ref="AJ815" ca="1">MIN(AC815:AC818 / $D$11:$D$14)</f>
        <v>0.51988399176156253</v>
      </c>
      <c r="AK815" s="72">
        <f t="array" aca="1" ref="AK815" ca="1">SUMPRODUCT(AF816:AJ816, EXP(-$E$3*$AF$2:$AJ$2))</f>
        <v>105721.0809451906</v>
      </c>
      <c r="AL815" s="70">
        <f ca="1">MAX(AC816 - $D$11, 0) * EXP(-$E$2*$E$3)</f>
        <v>0</v>
      </c>
    </row>
    <row r="816" spans="7:38" ht="14.55" customHeight="1" x14ac:dyDescent="0.3">
      <c r="G816" s="3">
        <v>814</v>
      </c>
      <c r="H816" s="58">
        <v>-0.23944196688103841</v>
      </c>
      <c r="I816" s="58">
        <v>-0.96307262137485861</v>
      </c>
      <c r="J816" s="58">
        <v>0.60579590296724417</v>
      </c>
      <c r="K816" s="59">
        <v>0.23499375863767152</v>
      </c>
      <c r="L816" s="60">
        <f t="array" ref="L816:O816">TRANSPOSE(MMULT(Option!$B$25:$E$28, TRANSPOSE(H816:K816)))</f>
        <v>-0.23944196688103841</v>
      </c>
      <c r="M816" s="60">
        <v>-0.97844742419038244</v>
      </c>
      <c r="N816" s="60">
        <v>0.18410824185891317</v>
      </c>
      <c r="O816" s="60">
        <v>-2.8492511987073588E-2</v>
      </c>
      <c r="P816" s="56" t="str">
        <f t="shared" si="971"/>
        <v>163/4</v>
      </c>
      <c r="R816" s="80"/>
      <c r="S816" s="3" t="s">
        <v>29</v>
      </c>
      <c r="T816" s="60">
        <f ca="1"/>
        <v>-0.65599784313704246</v>
      </c>
      <c r="U816" s="60">
        <f ca="1"/>
        <v>-5.4125490889591954E-2</v>
      </c>
      <c r="V816" s="60">
        <f ca="1"/>
        <v>-0.74654475047337809</v>
      </c>
      <c r="W816" s="60">
        <f ca="1"/>
        <v>0.32977496274237633</v>
      </c>
      <c r="X816" s="60">
        <f ca="1"/>
        <v>-0.24150645329513842</v>
      </c>
      <c r="Y816" s="52">
        <f ca="1">$B$12 * EXP(($E$3 - $C$12^2/2) * Y$2 + $C$12*SQRT(Y$2)*T816)</f>
        <v>82.547248050175043</v>
      </c>
      <c r="Z816" s="52">
        <f ca="1">Y816 * EXP(($E$3 - $C$12^2/2) * (Z$2-Y$2) + $C$12*SQRT(Z$2-Y$2)*U816)</f>
        <v>81.624803951964111</v>
      </c>
      <c r="AA816" s="52">
        <f ca="1">Z816 * EXP(($E$3 - $C$12^2/2) * (AA$2-Z$2) + $C$12*SQRT(AA$2-Z$2)*V816)</f>
        <v>65.573376047702496</v>
      </c>
      <c r="AB816" s="52">
        <f ca="1">AA816 * EXP(($E$3 - $C$12^2/2) * (AB$2-AA$2) + $C$12*SQRT(AB$2-AA$2)*W816)</f>
        <v>72.755335928694421</v>
      </c>
      <c r="AC816" s="52">
        <f ca="1">AB816 * EXP(($E$3 - $C$12^2/2) * (AC$2-AB$2) + $C$12*SQRT(AC$2-AB$2)*X816)</f>
        <v>68.009698055633521</v>
      </c>
      <c r="AD816" s="47"/>
      <c r="AE816" s="3" t="s">
        <v>47</v>
      </c>
      <c r="AF816" s="64">
        <f t="shared" ref="AF816" ca="1" si="1027">($B$5*AF818 + (1 + $B$6)*AF817)*$B$2</f>
        <v>15000</v>
      </c>
      <c r="AG816" s="64">
        <f t="shared" ref="AG816" ca="1" si="1028">($B$5*AG818 + (1 + $B$6)*AG817)*$B$2</f>
        <v>15000</v>
      </c>
      <c r="AH816" s="64">
        <f t="shared" ref="AH816" ca="1" si="1029">($B$5*AH818 + (1 + $B$6)*AH817)*$B$2</f>
        <v>0</v>
      </c>
      <c r="AI816" s="64">
        <f t="shared" ref="AI816" ca="1" si="1030">($B$5*AI818 + (1 + $B$6)*AI817)*$B$2</f>
        <v>0</v>
      </c>
      <c r="AJ816" s="64" cm="1">
        <f t="array" aca="1" ref="AJ816" ca="1">($B$5*AJ818 + (1 + $B$6)*AJ817 + AND(NOT(AF817:AJ817)))*$B$2</f>
        <v>100000</v>
      </c>
      <c r="AK816" s="73"/>
      <c r="AL816" s="70"/>
    </row>
    <row r="817" spans="7:38" ht="14.55" customHeight="1" x14ac:dyDescent="0.3">
      <c r="G817" s="3">
        <v>815</v>
      </c>
      <c r="H817" s="58">
        <v>0.12108283142225065</v>
      </c>
      <c r="I817" s="58">
        <v>0.12181819510348017</v>
      </c>
      <c r="J817" s="58">
        <v>0.26779846709901078</v>
      </c>
      <c r="K817" s="59">
        <v>0.26213413662711871</v>
      </c>
      <c r="L817" s="60">
        <f t="array" ref="L817:O817">TRANSPOSE(MMULT(Option!$B$25:$E$28, TRANSPOSE(H817:K817)))</f>
        <v>0.12108283142225065</v>
      </c>
      <c r="M817" s="60">
        <v>0.16008135258581963</v>
      </c>
      <c r="N817" s="60">
        <v>0.31554271322199279</v>
      </c>
      <c r="O817" s="60">
        <v>0.35707979616998653</v>
      </c>
      <c r="P817" s="56" t="str">
        <f t="shared" si="971"/>
        <v>163/5</v>
      </c>
      <c r="R817" s="80"/>
      <c r="S817" s="3" t="s">
        <v>31</v>
      </c>
      <c r="T817" s="60">
        <f ca="1"/>
        <v>2.8379161434703204E-2</v>
      </c>
      <c r="U817" s="60">
        <f ca="1"/>
        <v>-0.2057642849797558</v>
      </c>
      <c r="V817" s="60">
        <f ca="1"/>
        <v>0.17339871873978593</v>
      </c>
      <c r="W817" s="60">
        <f ca="1"/>
        <v>-0.3323222122032492</v>
      </c>
      <c r="X817" s="60">
        <f ca="1"/>
        <v>-0.34511260513095093</v>
      </c>
      <c r="Y817" s="52">
        <f ca="1">$B$13 * EXP(($E$3 - $C$13^2/2) * Y$2 + $C$13*SQRT(Y$2)*T817)</f>
        <v>101.36054718387047</v>
      </c>
      <c r="Z817" s="52">
        <f ca="1">Y817 * EXP(($E$3 - $C$13^2/2) * (Z$2-Y$2) + $C$13*SQRT(Z$2-Y$2)*U817)</f>
        <v>95.770494690778264</v>
      </c>
      <c r="AA817" s="52">
        <f ca="1">Z817 * EXP(($E$3 - $C$13^2/2) * (AA$2-Z$2) + $C$13*SQRT(AA$2-Z$2)*V817)</f>
        <v>101.38997947684338</v>
      </c>
      <c r="AB817" s="52">
        <f ca="1">AA817 * EXP(($E$3 - $C$13^2/2) * (AB$2-AA$2) + $C$13*SQRT(AB$2-AA$2)*W817)</f>
        <v>92.229275410570679</v>
      </c>
      <c r="AC817" s="52">
        <f ca="1">AB817 * EXP(($E$3 - $C$13^2/2) * (AC$2-AB$2) + $C$13*SQRT(AC$2-AB$2)*X817)</f>
        <v>83.574948771891144</v>
      </c>
      <c r="AD817" s="47"/>
      <c r="AE817" s="3" t="s">
        <v>46</v>
      </c>
      <c r="AF817" s="52" t="b">
        <f t="shared" ref="AF817" ca="1" si="1031">AF815 &gt;= $B$4</f>
        <v>0</v>
      </c>
      <c r="AG817" s="52" t="b">
        <f t="array" aca="1" ref="AG817" ca="1">AND(AG815 &gt;= $B$4, NOT(OR($AF817:AF817)))</f>
        <v>0</v>
      </c>
      <c r="AH817" s="52" t="b">
        <f t="array" aca="1" ref="AH817" ca="1">AND(AH815 &gt;= $B$4, NOT(OR($AF817:AG817)))</f>
        <v>0</v>
      </c>
      <c r="AI817" s="52" t="b">
        <f t="array" aca="1" ref="AI817" ca="1">AND(AI815 &gt;= $B$4, NOT(OR($AF817:AH817)))</f>
        <v>0</v>
      </c>
      <c r="AJ817" s="52" t="b">
        <f t="array" aca="1" ref="AJ817" ca="1">AND(AJ815 &gt;= $B$4, NOT(OR($AF817:AI817)))</f>
        <v>0</v>
      </c>
      <c r="AK817" s="73"/>
      <c r="AL817" s="70"/>
    </row>
    <row r="818" spans="7:38" ht="14.55" customHeight="1" x14ac:dyDescent="0.3">
      <c r="G818" s="3">
        <v>816</v>
      </c>
      <c r="H818" s="58">
        <v>-0.56441415273906448</v>
      </c>
      <c r="I818" s="58">
        <v>1.3130358664233084</v>
      </c>
      <c r="J818" s="58">
        <v>-0.62306054626216301</v>
      </c>
      <c r="K818" s="59">
        <v>-1.1344703346493654</v>
      </c>
      <c r="L818" s="60">
        <f t="array" ref="L818:O818">TRANSPOSE(MMULT(Option!$B$25:$E$28, TRANSPOSE(H818:K818)))</f>
        <v>-0.56441415273906448</v>
      </c>
      <c r="M818" s="60">
        <v>0.97765158851972145</v>
      </c>
      <c r="N818" s="60">
        <v>-0.42917251049926458</v>
      </c>
      <c r="O818" s="60">
        <v>-0.97504348119305673</v>
      </c>
      <c r="P818" s="56" t="str">
        <f t="shared" si="971"/>
        <v>164/1</v>
      </c>
      <c r="R818" s="80"/>
      <c r="S818" s="3" t="s">
        <v>30</v>
      </c>
      <c r="T818" s="60">
        <f ca="1"/>
        <v>0.17780224132086417</v>
      </c>
      <c r="U818" s="60">
        <f ca="1"/>
        <v>0.23616668110245681</v>
      </c>
      <c r="V818" s="60">
        <f ca="1"/>
        <v>-0.50196308048496063</v>
      </c>
      <c r="W818" s="60">
        <f ca="1"/>
        <v>-1.5975214369096074</v>
      </c>
      <c r="X818" s="60">
        <f ca="1"/>
        <v>-0.57831635523469638</v>
      </c>
      <c r="Y818" s="52">
        <f ca="1">$B$14 * EXP(($E$3 - $C$14^2/2) * Y$2 + $C$14*SQRT(Y$2)*T818)</f>
        <v>106.00760728582446</v>
      </c>
      <c r="Z818" s="52">
        <f ca="1">Y818 * EXP(($E$3 - $C$14^2/2) * (Z$2-Y$2) + $C$14*SQRT(Z$2-Y$2)*U818)</f>
        <v>114.36108588320066</v>
      </c>
      <c r="AA818" s="52">
        <f ca="1">Z818 * EXP(($E$3 - $C$14^2/2) * (AA$2-Z$2) + $C$14*SQRT(AA$2-Z$2)*V818)</f>
        <v>98.866646649518046</v>
      </c>
      <c r="AB818" s="52">
        <f ca="1">AA818 * EXP(($E$3 - $C$14^2/2) * (AB$2-AA$2) + $C$14*SQRT(AB$2-AA$2)*W818)</f>
        <v>61.529424496869325</v>
      </c>
      <c r="AC818" s="52">
        <f ca="1">AB818 * EXP(($E$3 - $C$14^2/2) * (AC$2-AB$2) + $C$14*SQRT(AC$2-AB$2)*X818)</f>
        <v>51.98839917615625</v>
      </c>
      <c r="AD818" s="47"/>
      <c r="AE818" s="3" t="s">
        <v>68</v>
      </c>
      <c r="AF818" s="52" t="b">
        <f ca="1">AND(AF815&gt;$B$3, NOT(OR($AF817:AF817)))</f>
        <v>1</v>
      </c>
      <c r="AG818" s="52" t="b">
        <f ca="1">AND(AG815&gt;$B$3, NOT(OR($AF817:AG817)))</f>
        <v>1</v>
      </c>
      <c r="AH818" s="52" t="b">
        <f ca="1">AND(AH815&gt;$B$3, NOT(OR($AF817:AH817)))</f>
        <v>0</v>
      </c>
      <c r="AI818" s="52" t="b">
        <f ca="1">AND(AI815&gt;$B$3, NOT(OR($AF817:AI817)))</f>
        <v>0</v>
      </c>
      <c r="AJ818" s="52" t="b">
        <f ca="1">AND(AJ815&gt;$B$3, NOT(OR($AF817:AJ817)))</f>
        <v>0</v>
      </c>
      <c r="AK818" s="74"/>
      <c r="AL818" s="70"/>
    </row>
    <row r="819" spans="7:38" ht="14.55" customHeight="1" x14ac:dyDescent="0.3">
      <c r="G819" s="3">
        <v>817</v>
      </c>
      <c r="H819" s="58">
        <v>-1.2569507131703723</v>
      </c>
      <c r="I819" s="58">
        <v>0.85647079979677443</v>
      </c>
      <c r="J819" s="58">
        <v>-0.76701115166243428</v>
      </c>
      <c r="K819" s="59">
        <v>0.96964258470851949</v>
      </c>
      <c r="L819" s="60">
        <f t="array" ref="L819:O819">TRANSPOSE(MMULT(Option!$B$25:$E$28, TRANSPOSE(H819:K819)))</f>
        <v>-1.2569507131703723</v>
      </c>
      <c r="M819" s="60">
        <v>0.28218816884946851</v>
      </c>
      <c r="N819" s="60">
        <v>-0.95217719906542408</v>
      </c>
      <c r="O819" s="60">
        <v>0.40214346938696721</v>
      </c>
      <c r="P819" s="56" t="str">
        <f t="shared" si="971"/>
        <v>164/2</v>
      </c>
      <c r="R819" s="80">
        <v>205</v>
      </c>
      <c r="S819" s="3" t="s">
        <v>28</v>
      </c>
      <c r="T819" s="60">
        <f t="array" aca="1" ref="T819:T822" ca="1">TRANSPOSE(OFFSET($L$3, MATCH($R819 &amp; "/" &amp; T$2, $P$3:$P$5002, 0) - 1, 0, 1, $E$1))</f>
        <v>-0.56069861613529581</v>
      </c>
      <c r="U819" s="60">
        <f t="array" aca="1" ref="U819:U822" ca="1">TRANSPOSE(OFFSET($L$3, MATCH($R819 &amp; "/" &amp; U$2, $P$3:$P$5002, 0) - 1, 0, 1, $E$1))</f>
        <v>-0.64393742787697106</v>
      </c>
      <c r="V819" s="60">
        <f t="array" aca="1" ref="V819:V822" ca="1">TRANSPOSE(OFFSET($L$3, MATCH($R819 &amp; "/" &amp; V$2, $P$3:$P$5002, 0) - 1, 0, 1, $E$1))</f>
        <v>0.65771609011711429</v>
      </c>
      <c r="W819" s="60">
        <f t="array" aca="1" ref="W819:W822" ca="1">TRANSPOSE(OFFSET($L$3, MATCH($R819 &amp; "/" &amp; W$2, $P$3:$P$5002, 0) - 1, 0, 1, $E$1))</f>
        <v>1.8241910729464343</v>
      </c>
      <c r="X819" s="60">
        <f t="array" aca="1" ref="X819:X822" ca="1">TRANSPOSE(OFFSET($L$3, MATCH($R819 &amp; "/" &amp; X$2, $P$3:$P$5002, 0) - 1, 0, 1, $E$1))</f>
        <v>0.16856441809762429</v>
      </c>
      <c r="Y819" s="52">
        <f ca="1">$B$11 * EXP(($E$3 - $C$11^2/2) * Y$2 + $C$11*SQRT(Y$2)*T819)</f>
        <v>84.941314563898587</v>
      </c>
      <c r="Z819" s="52">
        <f ca="1">Y819 * EXP(($E$3 - $C$11^2/2) * (Z$2-Y$2) + $C$11*SQRT(Z$2-Y$2)*U819)</f>
        <v>70.370868146390038</v>
      </c>
      <c r="AA819" s="52">
        <f ca="1">Z819 * EXP(($E$3 - $C$11^2/2) * (AA$2-Z$2) + $C$11*SQRT(AA$2-Z$2)*V819)</f>
        <v>86.15036500502228</v>
      </c>
      <c r="AB819" s="52">
        <f ca="1">AA819 * EXP(($E$3 - $C$11^2/2) * (AB$2-AA$2) + $C$11*SQRT(AB$2-AA$2)*W819)</f>
        <v>149.65782501469661</v>
      </c>
      <c r="AC819" s="52">
        <f ca="1">AB819 * EXP(($E$3 - $C$11^2/2) * (AC$2-AB$2) + $C$11*SQRT(AC$2-AB$2)*X819)</f>
        <v>158.20961755496626</v>
      </c>
      <c r="AD819" s="47"/>
      <c r="AE819" s="3" t="s">
        <v>69</v>
      </c>
      <c r="AF819" s="20" cm="1">
        <f t="array" aca="1" ref="AF819" ca="1">MIN(Y819:Y822 / $D$11:$D$14)</f>
        <v>0.84941314563898584</v>
      </c>
      <c r="AG819" s="20" cm="1">
        <f t="array" aca="1" ref="AG819" ca="1">MIN(Z819:Z822 / $D$11:$D$14)</f>
        <v>0.65470784584029351</v>
      </c>
      <c r="AH819" s="20" cm="1">
        <f t="array" aca="1" ref="AH819" ca="1">MIN(AA819:AA822 / $D$11:$D$14)</f>
        <v>0.62393051863000781</v>
      </c>
      <c r="AI819" s="20" cm="1">
        <f t="array" aca="1" ref="AI819" ca="1">MIN(AB819:AB822 / $D$11:$D$14)</f>
        <v>0.70154570320195064</v>
      </c>
      <c r="AJ819" s="20" cm="1">
        <f t="array" aca="1" ref="AJ819" ca="1">MIN(AC819:AC822 / $D$11:$D$14)</f>
        <v>0.63348051675809525</v>
      </c>
      <c r="AK819" s="72">
        <f t="array" aca="1" ref="AK819" ca="1">SUMPRODUCT(AF820:AJ820, EXP(-$E$3*$AF$2:$AJ$2))</f>
        <v>92148.519674651194</v>
      </c>
      <c r="AL819" s="70">
        <f ca="1">MAX(AC820 - $D$11, 0) * EXP(-$E$2*$E$3)</f>
        <v>72.2018781546778</v>
      </c>
    </row>
    <row r="820" spans="7:38" ht="14.55" customHeight="1" x14ac:dyDescent="0.3">
      <c r="G820" s="3">
        <v>818</v>
      </c>
      <c r="H820" s="58">
        <v>0.23076658705442551</v>
      </c>
      <c r="I820" s="58">
        <v>-0.46241443041497854</v>
      </c>
      <c r="J820" s="58">
        <v>-1.6218649774763589</v>
      </c>
      <c r="K820" s="59">
        <v>-0.91896908742758987</v>
      </c>
      <c r="L820" s="60">
        <f t="array" ref="L820:O820">TRANSPOSE(MMULT(Option!$B$25:$E$28, TRANSPOSE(H820:K820)))</f>
        <v>0.23076658705442551</v>
      </c>
      <c r="M820" s="60">
        <v>-0.33150319114153565</v>
      </c>
      <c r="N820" s="60">
        <v>-1.4532822217306964</v>
      </c>
      <c r="O820" s="60">
        <v>-1.132295627555804</v>
      </c>
      <c r="P820" s="56" t="str">
        <f t="shared" si="971"/>
        <v>164/3</v>
      </c>
      <c r="R820" s="80"/>
      <c r="S820" s="3" t="s">
        <v>29</v>
      </c>
      <c r="T820" s="60">
        <f ca="1"/>
        <v>1.7685227174015274</v>
      </c>
      <c r="U820" s="60">
        <f ca="1"/>
        <v>-1.054752076739143</v>
      </c>
      <c r="V820" s="60">
        <f ca="1"/>
        <v>0.27088261053421858</v>
      </c>
      <c r="W820" s="60">
        <f ca="1"/>
        <v>1.5434698618450513</v>
      </c>
      <c r="X820" s="60">
        <f ca="1"/>
        <v>-0.42475199533818209</v>
      </c>
      <c r="Y820" s="52">
        <f ca="1">$B$12 * EXP(($E$3 - $C$12^2/2) * Y$2 + $C$12*SQRT(Y$2)*T820)</f>
        <v>170.83992401641277</v>
      </c>
      <c r="Z820" s="52">
        <f ca="1">Y820 * EXP(($E$3 - $C$12^2/2) * (Z$2-Y$2) + $C$12*SQRT(Z$2-Y$2)*U820)</f>
        <v>125.12351609529584</v>
      </c>
      <c r="AA820" s="52">
        <f ca="1">Z820 * EXP(($E$3 - $C$12^2/2) * (AA$2-Z$2) + $C$12*SQRT(AA$2-Z$2)*V820)</f>
        <v>136.39651037854324</v>
      </c>
      <c r="AB820" s="52">
        <f ca="1">AA820 * EXP(($E$3 - $C$12^2/2) * (AB$2-AA$2) + $C$12*SQRT(AB$2-AA$2)*W820)</f>
        <v>217.80651436511613</v>
      </c>
      <c r="AC820" s="52">
        <f ca="1">AB820 * EXP(($E$3 - $C$12^2/2) * (AC$2-AB$2) + $C$12*SQRT(AC$2-AB$2)*X820)</f>
        <v>192.7090466831977</v>
      </c>
      <c r="AD820" s="47"/>
      <c r="AE820" s="3" t="s">
        <v>47</v>
      </c>
      <c r="AF820" s="64">
        <f t="shared" ref="AF820" ca="1" si="1032">($B$5*AF822 + (1 + $B$6)*AF821)*$B$2</f>
        <v>15000</v>
      </c>
      <c r="AG820" s="64">
        <f t="shared" ref="AG820" ca="1" si="1033">($B$5*AG822 + (1 + $B$6)*AG821)*$B$2</f>
        <v>0</v>
      </c>
      <c r="AH820" s="64">
        <f t="shared" ref="AH820" ca="1" si="1034">($B$5*AH822 + (1 + $B$6)*AH821)*$B$2</f>
        <v>0</v>
      </c>
      <c r="AI820" s="64">
        <f t="shared" ref="AI820" ca="1" si="1035">($B$5*AI822 + (1 + $B$6)*AI821)*$B$2</f>
        <v>0</v>
      </c>
      <c r="AJ820" s="64" cm="1">
        <f t="array" aca="1" ref="AJ820" ca="1">($B$5*AJ822 + (1 + $B$6)*AJ821 + AND(NOT(AF821:AJ821)))*$B$2</f>
        <v>100000</v>
      </c>
      <c r="AK820" s="73"/>
      <c r="AL820" s="70"/>
    </row>
    <row r="821" spans="7:38" ht="14.55" customHeight="1" x14ac:dyDescent="0.3">
      <c r="G821" s="3">
        <v>819</v>
      </c>
      <c r="H821" s="58">
        <v>-0.82062678180421667</v>
      </c>
      <c r="I821" s="58">
        <v>-0.20142853328472693</v>
      </c>
      <c r="J821" s="58">
        <v>0.23627801327799591</v>
      </c>
      <c r="K821" s="59">
        <v>0.25947620664562421</v>
      </c>
      <c r="L821" s="60">
        <f t="array" ref="L821:O821">TRANSPOSE(MMULT(Option!$B$25:$E$28, TRANSPOSE(H821:K821)))</f>
        <v>-0.82062678180421667</v>
      </c>
      <c r="M821" s="60">
        <v>-0.51286301290192537</v>
      </c>
      <c r="N821" s="60">
        <v>-0.17347172684703724</v>
      </c>
      <c r="O821" s="60">
        <v>-0.11267818992340758</v>
      </c>
      <c r="P821" s="56" t="str">
        <f t="shared" si="971"/>
        <v>164/4</v>
      </c>
      <c r="R821" s="80"/>
      <c r="S821" s="3" t="s">
        <v>31</v>
      </c>
      <c r="T821" s="60">
        <f ca="1"/>
        <v>0.66305251817840516</v>
      </c>
      <c r="U821" s="60">
        <f ca="1"/>
        <v>-2.1082731172983191</v>
      </c>
      <c r="V821" s="60">
        <f ca="1"/>
        <v>-0.17716695141923078</v>
      </c>
      <c r="W821" s="60">
        <f ca="1"/>
        <v>0.37415678093269933</v>
      </c>
      <c r="X821" s="60">
        <f ca="1"/>
        <v>-0.35685601244028509</v>
      </c>
      <c r="Y821" s="52">
        <f ca="1">$B$13 * EXP(($E$3 - $C$13^2/2) * Y$2 + $C$13*SQRT(Y$2)*T821)</f>
        <v>122.61948488759103</v>
      </c>
      <c r="Z821" s="52">
        <f ca="1">Y821 * EXP(($E$3 - $C$13^2/2) * (Z$2-Y$2) + $C$13*SQRT(Z$2-Y$2)*U821)</f>
        <v>65.470784584029346</v>
      </c>
      <c r="AA821" s="52">
        <f ca="1">Z821 * EXP(($E$3 - $C$13^2/2) * (AA$2-Z$2) + $C$13*SQRT(AA$2-Z$2)*V821)</f>
        <v>62.393051863000785</v>
      </c>
      <c r="AB821" s="52">
        <f ca="1">AA821 * EXP(($E$3 - $C$13^2/2) * (AB$2-AA$2) + $C$13*SQRT(AB$2-AA$2)*W821)</f>
        <v>70.154570320195063</v>
      </c>
      <c r="AC821" s="52">
        <f ca="1">AB821 * EXP(($E$3 - $C$13^2/2) * (AC$2-AB$2) + $C$13*SQRT(AC$2-AB$2)*X821)</f>
        <v>63.348051675809529</v>
      </c>
      <c r="AD821" s="47"/>
      <c r="AE821" s="3" t="s">
        <v>46</v>
      </c>
      <c r="AF821" s="52" t="b">
        <f t="shared" ref="AF821" ca="1" si="1036">AF819 &gt;= $B$4</f>
        <v>0</v>
      </c>
      <c r="AG821" s="52" t="b">
        <f t="array" aca="1" ref="AG821" ca="1">AND(AG819 &gt;= $B$4, NOT(OR($AF821:AF821)))</f>
        <v>0</v>
      </c>
      <c r="AH821" s="52" t="b">
        <f t="array" aca="1" ref="AH821" ca="1">AND(AH819 &gt;= $B$4, NOT(OR($AF821:AG821)))</f>
        <v>0</v>
      </c>
      <c r="AI821" s="52" t="b">
        <f t="array" aca="1" ref="AI821" ca="1">AND(AI819 &gt;= $B$4, NOT(OR($AF821:AH821)))</f>
        <v>0</v>
      </c>
      <c r="AJ821" s="52" t="b">
        <f t="array" aca="1" ref="AJ821" ca="1">AND(AJ819 &gt;= $B$4, NOT(OR($AF821:AI821)))</f>
        <v>0</v>
      </c>
      <c r="AK821" s="73"/>
      <c r="AL821" s="70"/>
    </row>
    <row r="822" spans="7:38" ht="14.55" customHeight="1" x14ac:dyDescent="0.3">
      <c r="G822" s="3">
        <v>820</v>
      </c>
      <c r="H822" s="58">
        <v>0.88932479206545689</v>
      </c>
      <c r="I822" s="58">
        <v>-9.7951328096167981E-2</v>
      </c>
      <c r="J822" s="58">
        <v>-0.7399673035183979</v>
      </c>
      <c r="K822" s="59">
        <v>1.3648545204530589</v>
      </c>
      <c r="L822" s="60">
        <f t="array" ref="L822:O822">TRANSPOSE(MMULT(Option!$B$25:$E$28, TRANSPOSE(H822:K822)))</f>
        <v>0.88932479206545689</v>
      </c>
      <c r="M822" s="60">
        <v>0.26595604174175386</v>
      </c>
      <c r="N822" s="60">
        <v>-0.31984049270418885</v>
      </c>
      <c r="O822" s="60">
        <v>1.3544449925514717</v>
      </c>
      <c r="P822" s="56" t="str">
        <f t="shared" si="971"/>
        <v>164/5</v>
      </c>
      <c r="R822" s="80"/>
      <c r="S822" s="3" t="s">
        <v>30</v>
      </c>
      <c r="T822" s="60">
        <f ca="1"/>
        <v>0.61012315997213207</v>
      </c>
      <c r="U822" s="60">
        <f ca="1"/>
        <v>0.48842416383651199</v>
      </c>
      <c r="V822" s="60">
        <f ca="1"/>
        <v>-0.82000604372416785</v>
      </c>
      <c r="W822" s="60">
        <f ca="1"/>
        <v>0.51899504365458315</v>
      </c>
      <c r="X822" s="60">
        <f ca="1"/>
        <v>4.2913038391194924E-2</v>
      </c>
      <c r="Y822" s="52">
        <f ca="1">$B$14 * EXP(($E$3 - $C$14^2/2) * Y$2 + $C$14*SQRT(Y$2)*T822)</f>
        <v>120.68781062480079</v>
      </c>
      <c r="Z822" s="52">
        <f ca="1">Y822 * EXP(($E$3 - $C$14^2/2) * (Z$2-Y$2) + $C$14*SQRT(Z$2-Y$2)*U822)</f>
        <v>140.43354437864653</v>
      </c>
      <c r="AA822" s="52">
        <f ca="1">Z822 * EXP(($E$3 - $C$14^2/2) * (AA$2-Z$2) + $C$14*SQRT(AA$2-Z$2)*V822)</f>
        <v>110.35832482123163</v>
      </c>
      <c r="AB822" s="52">
        <f ca="1">AA822 * EXP(($E$3 - $C$14^2/2) * (AB$2-AA$2) + $C$14*SQRT(AB$2-AA$2)*W822)</f>
        <v>129.5971876057516</v>
      </c>
      <c r="AC822" s="52">
        <f ca="1">AB822 * EXP(($E$3 - $C$14^2/2) * (AC$2-AB$2) + $C$14*SQRT(AC$2-AB$2)*X822)</f>
        <v>131.93442180455409</v>
      </c>
      <c r="AD822" s="47"/>
      <c r="AE822" s="3" t="s">
        <v>68</v>
      </c>
      <c r="AF822" s="52" t="b">
        <f ca="1">AND(AF819&gt;$B$3, NOT(OR($AF821:AF821)))</f>
        <v>1</v>
      </c>
      <c r="AG822" s="52" t="b">
        <f ca="1">AND(AG819&gt;$B$3, NOT(OR($AF821:AG821)))</f>
        <v>0</v>
      </c>
      <c r="AH822" s="52" t="b">
        <f ca="1">AND(AH819&gt;$B$3, NOT(OR($AF821:AH821)))</f>
        <v>0</v>
      </c>
      <c r="AI822" s="52" t="b">
        <f ca="1">AND(AI819&gt;$B$3, NOT(OR($AF821:AI821)))</f>
        <v>0</v>
      </c>
      <c r="AJ822" s="52" t="b">
        <f ca="1">AND(AJ819&gt;$B$3, NOT(OR($AF821:AJ821)))</f>
        <v>0</v>
      </c>
      <c r="AK822" s="74"/>
      <c r="AL822" s="70"/>
    </row>
    <row r="823" spans="7:38" ht="14.55" customHeight="1" x14ac:dyDescent="0.3">
      <c r="G823" s="3">
        <v>821</v>
      </c>
      <c r="H823" s="58">
        <v>-4.312650413700117E-2</v>
      </c>
      <c r="I823" s="58">
        <v>-0.6573319061685714</v>
      </c>
      <c r="J823" s="58">
        <v>-0.10875432512006294</v>
      </c>
      <c r="K823" s="59">
        <v>-0.51928191723719286</v>
      </c>
      <c r="L823" s="60">
        <f t="array" ref="L823:O823">TRANSPOSE(MMULT(Option!$B$25:$E$28, TRANSPOSE(H823:K823)))</f>
        <v>-4.312650413700117E-2</v>
      </c>
      <c r="M823" s="60">
        <v>-0.61970524500021806</v>
      </c>
      <c r="N823" s="60">
        <v>-0.28490051818981532</v>
      </c>
      <c r="O823" s="60">
        <v>-0.65529363723757728</v>
      </c>
      <c r="P823" s="56" t="str">
        <f t="shared" si="971"/>
        <v>165/1</v>
      </c>
      <c r="R823" s="80">
        <v>206</v>
      </c>
      <c r="S823" s="3" t="s">
        <v>28</v>
      </c>
      <c r="T823" s="60">
        <f t="array" aca="1" ref="T823:T826" ca="1">TRANSPOSE(OFFSET($L$3, MATCH($R823 &amp; "/" &amp; T$2, $P$3:$P$5002, 0) - 1, 0, 1, $E$1))</f>
        <v>1.1342167743565399</v>
      </c>
      <c r="U823" s="60">
        <f t="array" aca="1" ref="U823:U826" ca="1">TRANSPOSE(OFFSET($L$3, MATCH($R823 &amp; "/" &amp; U$2, $P$3:$P$5002, 0) - 1, 0, 1, $E$1))</f>
        <v>0.9257860981787861</v>
      </c>
      <c r="V823" s="60">
        <f t="array" aca="1" ref="V823:V826" ca="1">TRANSPOSE(OFFSET($L$3, MATCH($R823 &amp; "/" &amp; V$2, $P$3:$P$5002, 0) - 1, 0, 1, $E$1))</f>
        <v>-0.90267681158165547</v>
      </c>
      <c r="W823" s="60">
        <f t="array" aca="1" ref="W823:W826" ca="1">TRANSPOSE(OFFSET($L$3, MATCH($R823 &amp; "/" &amp; W$2, $P$3:$P$5002, 0) - 1, 0, 1, $E$1))</f>
        <v>-0.57271902441441624</v>
      </c>
      <c r="X823" s="60">
        <f t="array" aca="1" ref="X823:X826" ca="1">TRANSPOSE(OFFSET($L$3, MATCH($R823 &amp; "/" &amp; X$2, $P$3:$P$5002, 0) - 1, 0, 1, $E$1))</f>
        <v>2.0776066376995495</v>
      </c>
      <c r="Y823" s="52">
        <f ca="1">$B$11 * EXP(($E$3 - $C$11^2/2) * Y$2 + $C$11*SQRT(Y$2)*T823)</f>
        <v>141.23641922084423</v>
      </c>
      <c r="Z823" s="52">
        <f ca="1">Y823 * EXP(($E$3 - $C$11^2/2) * (Z$2-Y$2) + $C$11*SQRT(Z$2-Y$2)*U823)</f>
        <v>187.38607256433869</v>
      </c>
      <c r="AA823" s="52">
        <f ca="1">Z823 * EXP(($E$3 - $C$11^2/2) * (AA$2-Z$2) + $C$11*SQRT(AA$2-Z$2)*V823)</f>
        <v>143.64830764761257</v>
      </c>
      <c r="AB823" s="52">
        <f ca="1">AA823 * EXP(($E$3 - $C$11^2/2) * (AB$2-AA$2) + $C$11*SQRT(AB$2-AA$2)*W823)</f>
        <v>121.5775458873979</v>
      </c>
      <c r="AC823" s="52">
        <f ca="1">AB823 * EXP(($E$3 - $C$11^2/2) * (AC$2-AB$2) + $C$11*SQRT(AC$2-AB$2)*X823)</f>
        <v>227.88344412402748</v>
      </c>
      <c r="AD823" s="47"/>
      <c r="AE823" s="3" t="s">
        <v>69</v>
      </c>
      <c r="AF823" s="20" cm="1">
        <f t="array" aca="1" ref="AF823" ca="1">MIN(Y823:Y826 / $D$11:$D$14)</f>
        <v>1.0199925180642138</v>
      </c>
      <c r="AG823" s="20" cm="1">
        <f t="array" aca="1" ref="AG823" ca="1">MIN(Z823:Z826 / $D$11:$D$14)</f>
        <v>1.1316302725730225</v>
      </c>
      <c r="AH823" s="20" cm="1">
        <f t="array" aca="1" ref="AH823" ca="1">MIN(AA823:AA826 / $D$11:$D$14)</f>
        <v>1.041886030335891</v>
      </c>
      <c r="AI823" s="20" cm="1">
        <f t="array" aca="1" ref="AI823" ca="1">MIN(AB823:AB826 / $D$11:$D$14)</f>
        <v>0.92992192552830177</v>
      </c>
      <c r="AJ823" s="20" cm="1">
        <f t="array" aca="1" ref="AJ823" ca="1">MIN(AC823:AC826 / $D$11:$D$14)</f>
        <v>1.2640403201838195</v>
      </c>
      <c r="AK823" s="72">
        <f t="array" aca="1" ref="AK823" ca="1">SUMPRODUCT(AF824:AJ824, EXP(-$E$3*$AF$2:$AJ$2))</f>
        <v>142594.67363380725</v>
      </c>
      <c r="AL823" s="70">
        <f ca="1">MAX(AC824 - $D$11, 0) * EXP(-$E$2*$E$3)</f>
        <v>170.70291918031143</v>
      </c>
    </row>
    <row r="824" spans="7:38" ht="14.55" customHeight="1" x14ac:dyDescent="0.3">
      <c r="G824" s="3">
        <v>822</v>
      </c>
      <c r="H824" s="58">
        <v>-0.4598509471370571</v>
      </c>
      <c r="I824" s="58">
        <v>-0.15347476661765497</v>
      </c>
      <c r="J824" s="58">
        <v>0.11439040270436374</v>
      </c>
      <c r="K824" s="59">
        <v>0.15219139783472307</v>
      </c>
      <c r="L824" s="60">
        <f t="array" ref="L824:O824">TRANSPOSE(MMULT(Option!$B$25:$E$28, TRANSPOSE(H824:K824)))</f>
        <v>-0.4598509471370571</v>
      </c>
      <c r="M824" s="60">
        <v>-0.32460232591303995</v>
      </c>
      <c r="N824" s="60">
        <v>-0.12365926447632143</v>
      </c>
      <c r="O824" s="60">
        <v>-7.1473859339703877E-2</v>
      </c>
      <c r="P824" s="56" t="str">
        <f t="shared" si="971"/>
        <v>165/2</v>
      </c>
      <c r="R824" s="80"/>
      <c r="S824" s="3" t="s">
        <v>29</v>
      </c>
      <c r="T824" s="60">
        <f ca="1"/>
        <v>4.9317640127045925E-2</v>
      </c>
      <c r="U824" s="60">
        <f ca="1"/>
        <v>0.56899924215525455</v>
      </c>
      <c r="V824" s="60">
        <f ca="1"/>
        <v>-0.53154167737585378</v>
      </c>
      <c r="W824" s="60">
        <f ca="1"/>
        <v>0.70149149992627746</v>
      </c>
      <c r="X824" s="60">
        <f ca="1"/>
        <v>2.9970886208283716</v>
      </c>
      <c r="Y824" s="52">
        <f ca="1">$B$12 * EXP(($E$3 - $C$12^2/2) * Y$2 + $C$12*SQRT(Y$2)*T824)</f>
        <v>101.99925180642137</v>
      </c>
      <c r="Z824" s="52">
        <f ca="1">Y824 * EXP(($E$3 - $C$12^2/2) * (Z$2-Y$2) + $C$12*SQRT(Z$2-Y$2)*U824)</f>
        <v>121.59127929943401</v>
      </c>
      <c r="AA824" s="52">
        <f ca="1">Z824 * EXP(($E$3 - $C$12^2/2) * (AA$2-Z$2) + $C$12*SQRT(AA$2-Z$2)*V824)</f>
        <v>104.1886030335891</v>
      </c>
      <c r="AB824" s="52">
        <f ca="1">AA824 * EXP(($E$3 - $C$12^2/2) * (AB$2-AA$2) + $C$12*SQRT(AB$2-AA$2)*W824)</f>
        <v>129.23729328802753</v>
      </c>
      <c r="AC824" s="52">
        <f ca="1">AB824 * EXP(($E$3 - $C$12^2/2) * (AC$2-AB$2) + $C$12*SQRT(AC$2-AB$2)*X824)</f>
        <v>319.18688693031322</v>
      </c>
      <c r="AD824" s="47"/>
      <c r="AE824" s="3" t="s">
        <v>47</v>
      </c>
      <c r="AF824" s="64">
        <f t="shared" ref="AF824" ca="1" si="1037">($B$5*AF826 + (1 + $B$6)*AF825)*$B$2</f>
        <v>15000</v>
      </c>
      <c r="AG824" s="64">
        <f t="shared" ref="AG824" ca="1" si="1038">($B$5*AG826 + (1 + $B$6)*AG825)*$B$2</f>
        <v>15000</v>
      </c>
      <c r="AH824" s="64">
        <f t="shared" ref="AH824" ca="1" si="1039">($B$5*AH826 + (1 + $B$6)*AH825)*$B$2</f>
        <v>15000</v>
      </c>
      <c r="AI824" s="64">
        <f t="shared" ref="AI824" ca="1" si="1040">($B$5*AI826 + (1 + $B$6)*AI825)*$B$2</f>
        <v>15000</v>
      </c>
      <c r="AJ824" s="64" cm="1">
        <f t="array" aca="1" ref="AJ824" ca="1">($B$5*AJ826 + (1 + $B$6)*AJ825 + AND(NOT(AF825:AJ825)))*$B$2</f>
        <v>114999.99999999999</v>
      </c>
      <c r="AK824" s="73"/>
      <c r="AL824" s="70"/>
    </row>
    <row r="825" spans="7:38" ht="14.55" customHeight="1" x14ac:dyDescent="0.3">
      <c r="G825" s="3">
        <v>823</v>
      </c>
      <c r="H825" s="58">
        <v>-1.9247687035359518</v>
      </c>
      <c r="I825" s="58">
        <v>0.12875067671319515</v>
      </c>
      <c r="J825" s="58">
        <v>-1.531221910835818</v>
      </c>
      <c r="K825" s="59">
        <v>-0.90136249169572569</v>
      </c>
      <c r="L825" s="60">
        <f t="array" ref="L825:O825">TRANSPOSE(MMULT(Option!$B$25:$E$28, TRANSPOSE(H825:K825)))</f>
        <v>-1.9247687035359518</v>
      </c>
      <c r="M825" s="60">
        <v>-0.65190553705137977</v>
      </c>
      <c r="N825" s="60">
        <v>-2.0810802572043694</v>
      </c>
      <c r="O825" s="60">
        <v>-1.8069372779659365</v>
      </c>
      <c r="P825" s="56" t="str">
        <f t="shared" si="971"/>
        <v>165/3</v>
      </c>
      <c r="R825" s="80"/>
      <c r="S825" s="3" t="s">
        <v>31</v>
      </c>
      <c r="T825" s="60">
        <f ca="1"/>
        <v>1.4223453961272785</v>
      </c>
      <c r="U825" s="60">
        <f ca="1"/>
        <v>0.87196831542223174</v>
      </c>
      <c r="V825" s="60">
        <f ca="1"/>
        <v>-1.1541652328223959</v>
      </c>
      <c r="W825" s="60">
        <f ca="1"/>
        <v>-0.16333383735081744</v>
      </c>
      <c r="X825" s="60">
        <f ca="1"/>
        <v>2.5390912452477195</v>
      </c>
      <c r="Y825" s="52">
        <f ca="1">$B$13 * EXP(($E$3 - $C$13^2/2) * Y$2 + $C$13*SQRT(Y$2)*T825)</f>
        <v>153.98786564963248</v>
      </c>
      <c r="Z825" s="52">
        <f ca="1">Y825 * EXP(($E$3 - $C$13^2/2) * (Z$2-Y$2) + $C$13*SQRT(Z$2-Y$2)*U825)</f>
        <v>201.03204022356769</v>
      </c>
      <c r="AA825" s="52">
        <f ca="1">Z825 * EXP(($E$3 - $C$13^2/2) * (AA$2-Z$2) + $C$13*SQRT(AA$2-Z$2)*V825)</f>
        <v>142.90995256996842</v>
      </c>
      <c r="AB825" s="52">
        <f ca="1">AA825 * EXP(($E$3 - $C$13^2/2) * (AB$2-AA$2) + $C$13*SQRT(AB$2-AA$2)*W825)</f>
        <v>136.75822399555432</v>
      </c>
      <c r="AC825" s="52">
        <f ca="1">AB825 * EXP(($E$3 - $C$13^2/2) * (AC$2-AB$2) + $C$13*SQRT(AC$2-AB$2)*X825)</f>
        <v>294.40075517246584</v>
      </c>
      <c r="AD825" s="47"/>
      <c r="AE825" s="3" t="s">
        <v>46</v>
      </c>
      <c r="AF825" s="52" t="b">
        <f t="shared" ref="AF825" ca="1" si="1041">AF823 &gt;= $B$4</f>
        <v>0</v>
      </c>
      <c r="AG825" s="52" t="b">
        <f t="array" aca="1" ref="AG825" ca="1">AND(AG823 &gt;= $B$4, NOT(OR($AF825:AF825)))</f>
        <v>0</v>
      </c>
      <c r="AH825" s="52" t="b">
        <f t="array" aca="1" ref="AH825" ca="1">AND(AH823 &gt;= $B$4, NOT(OR($AF825:AG825)))</f>
        <v>0</v>
      </c>
      <c r="AI825" s="52" t="b">
        <f t="array" aca="1" ref="AI825" ca="1">AND(AI823 &gt;= $B$4, NOT(OR($AF825:AH825)))</f>
        <v>0</v>
      </c>
      <c r="AJ825" s="52" t="b">
        <f t="array" aca="1" ref="AJ825" ca="1">AND(AJ823 &gt;= $B$4, NOT(OR($AF825:AI825)))</f>
        <v>0</v>
      </c>
      <c r="AK825" s="73"/>
      <c r="AL825" s="70"/>
    </row>
    <row r="826" spans="7:38" ht="14.55" customHeight="1" x14ac:dyDescent="0.3">
      <c r="G826" s="3">
        <v>824</v>
      </c>
      <c r="H826" s="58">
        <v>-0.59201620204887129</v>
      </c>
      <c r="I826" s="58">
        <v>-0.84514720786546782</v>
      </c>
      <c r="J826" s="58">
        <v>0.30695642907683029</v>
      </c>
      <c r="K826" s="59">
        <v>-1.1015284551321658</v>
      </c>
      <c r="L826" s="60">
        <f t="array" ref="L826:O826">TRANSPOSE(MMULT(Option!$B$25:$E$28, TRANSPOSE(H826:K826)))</f>
        <v>-0.59201620204887129</v>
      </c>
      <c r="M826" s="60">
        <v>-1.0113966915043653</v>
      </c>
      <c r="N826" s="60">
        <v>-0.18851504821134907</v>
      </c>
      <c r="O826" s="60">
        <v>-1.3414988224937101</v>
      </c>
      <c r="P826" s="56" t="str">
        <f t="shared" si="971"/>
        <v>165/4</v>
      </c>
      <c r="R826" s="80"/>
      <c r="S826" s="3" t="s">
        <v>30</v>
      </c>
      <c r="T826" s="60">
        <f ca="1"/>
        <v>0.28362659277995772</v>
      </c>
      <c r="U826" s="60">
        <f ca="1"/>
        <v>9.5237780873797362E-2</v>
      </c>
      <c r="V826" s="60">
        <f ca="1"/>
        <v>-0.28369486919907078</v>
      </c>
      <c r="W826" s="60">
        <f ca="1"/>
        <v>-0.40401832913387942</v>
      </c>
      <c r="X826" s="60">
        <f ca="1"/>
        <v>1.0065594716642325</v>
      </c>
      <c r="Y826" s="52">
        <f ca="1">$B$14 * EXP(($E$3 - $C$14^2/2) * Y$2 + $C$14*SQRT(Y$2)*T826)</f>
        <v>109.42705510233284</v>
      </c>
      <c r="Z826" s="52">
        <f ca="1">Y826 * EXP(($E$3 - $C$14^2/2) * (Z$2-Y$2) + $C$14*SQRT(Z$2-Y$2)*U826)</f>
        <v>113.16302725730225</v>
      </c>
      <c r="AA826" s="52">
        <f ca="1">Z826 * EXP(($E$3 - $C$14^2/2) * (AA$2-Z$2) + $C$14*SQRT(AA$2-Z$2)*V826)</f>
        <v>104.45131078489946</v>
      </c>
      <c r="AB826" s="52">
        <f ca="1">AA826 * EXP(($E$3 - $C$14^2/2) * (AB$2-AA$2) + $C$14*SQRT(AB$2-AA$2)*W826)</f>
        <v>92.992192552830176</v>
      </c>
      <c r="AC826" s="52">
        <f ca="1">AB826 * EXP(($E$3 - $C$14^2/2) * (AC$2-AB$2) + $C$14*SQRT(AC$2-AB$2)*X826)</f>
        <v>126.40403201838195</v>
      </c>
      <c r="AD826" s="47"/>
      <c r="AE826" s="3" t="s">
        <v>68</v>
      </c>
      <c r="AF826" s="52" t="b">
        <f ca="1">AND(AF823&gt;$B$3, NOT(OR($AF825:AF825)))</f>
        <v>1</v>
      </c>
      <c r="AG826" s="52" t="b">
        <f ca="1">AND(AG823&gt;$B$3, NOT(OR($AF825:AG825)))</f>
        <v>1</v>
      </c>
      <c r="AH826" s="52" t="b">
        <f ca="1">AND(AH823&gt;$B$3, NOT(OR($AF825:AH825)))</f>
        <v>1</v>
      </c>
      <c r="AI826" s="52" t="b">
        <f ca="1">AND(AI823&gt;$B$3, NOT(OR($AF825:AI825)))</f>
        <v>1</v>
      </c>
      <c r="AJ826" s="52" t="b">
        <f ca="1">AND(AJ823&gt;$B$3, NOT(OR($AF825:AJ825)))</f>
        <v>1</v>
      </c>
      <c r="AK826" s="74"/>
      <c r="AL826" s="70"/>
    </row>
    <row r="827" spans="7:38" ht="14.55" customHeight="1" x14ac:dyDescent="0.3">
      <c r="G827" s="3">
        <v>825</v>
      </c>
      <c r="H827" s="58">
        <v>0.45873925501080176</v>
      </c>
      <c r="I827" s="58">
        <v>-0.53658114844749105</v>
      </c>
      <c r="J827" s="58">
        <v>5.8216355766840609E-2</v>
      </c>
      <c r="K827" s="59">
        <v>1.7434603184075048</v>
      </c>
      <c r="L827" s="60">
        <f t="array" ref="L827:O827">TRANSPOSE(MMULT(Option!$B$25:$E$28, TRANSPOSE(H827:K827)))</f>
        <v>0.45873925501080176</v>
      </c>
      <c r="M827" s="60">
        <v>-0.30828904384507205</v>
      </c>
      <c r="N827" s="60">
        <v>9.4117785874471671E-2</v>
      </c>
      <c r="O827" s="60">
        <v>1.5473586625612419</v>
      </c>
      <c r="P827" s="56" t="str">
        <f t="shared" si="971"/>
        <v>165/5</v>
      </c>
      <c r="R827" s="80">
        <v>207</v>
      </c>
      <c r="S827" s="3" t="s">
        <v>28</v>
      </c>
      <c r="T827" s="60">
        <f t="array" aca="1" ref="T827:T830" ca="1">TRANSPOSE(OFFSET($L$3, MATCH($R827 &amp; "/" &amp; T$2, $P$3:$P$5002, 0) - 1, 0, 1, $E$1))</f>
        <v>-0.3987998826615366</v>
      </c>
      <c r="U827" s="60">
        <f t="array" aca="1" ref="U827:U830" ca="1">TRANSPOSE(OFFSET($L$3, MATCH($R827 &amp; "/" &amp; U$2, $P$3:$P$5002, 0) - 1, 0, 1, $E$1))</f>
        <v>-1.2542078296332544</v>
      </c>
      <c r="V827" s="60">
        <f t="array" aca="1" ref="V827:V830" ca="1">TRANSPOSE(OFFSET($L$3, MATCH($R827 &amp; "/" &amp; V$2, $P$3:$P$5002, 0) - 1, 0, 1, $E$1))</f>
        <v>2.0896018401127341</v>
      </c>
      <c r="W827" s="60">
        <f t="array" aca="1" ref="W827:W830" ca="1">TRANSPOSE(OFFSET($L$3, MATCH($R827 &amp; "/" &amp; W$2, $P$3:$P$5002, 0) - 1, 0, 1, $E$1))</f>
        <v>-1.7557417686909849</v>
      </c>
      <c r="X827" s="60">
        <f t="array" aca="1" ref="X827:X830" ca="1">TRANSPOSE(OFFSET($L$3, MATCH($R827 &amp; "/" &amp; X$2, $P$3:$P$5002, 0) - 1, 0, 1, $E$1))</f>
        <v>-0.711264837540874</v>
      </c>
      <c r="Y827" s="52">
        <f ca="1">$B$11 * EXP(($E$3 - $C$11^2/2) * Y$2 + $C$11*SQRT(Y$2)*T827)</f>
        <v>89.16871248748545</v>
      </c>
      <c r="Z827" s="52">
        <f ca="1">Y827 * EXP(($E$3 - $C$11^2/2) * (Z$2-Y$2) + $C$11*SQRT(Z$2-Y$2)*U827)</f>
        <v>61.514189532143469</v>
      </c>
      <c r="AA827" s="52">
        <f ca="1">Z827 * EXP(($E$3 - $C$11^2/2) * (AA$2-Z$2) + $C$11*SQRT(AA$2-Z$2)*V827)</f>
        <v>115.71710058210323</v>
      </c>
      <c r="AB827" s="52">
        <f ca="1">AA827 * EXP(($E$3 - $C$11^2/2) * (AB$2-AA$2) + $C$11*SQRT(AB$2-AA$2)*W827)</f>
        <v>68.677792502100601</v>
      </c>
      <c r="AC827" s="52">
        <f ca="1">AB827 * EXP(($E$3 - $C$11^2/2) * (AC$2-AB$2) + $C$11*SQRT(AC$2-AB$2)*X827)</f>
        <v>55.759424337381084</v>
      </c>
      <c r="AD827" s="47"/>
      <c r="AE827" s="3" t="s">
        <v>69</v>
      </c>
      <c r="AF827" s="20" cm="1">
        <f t="array" aca="1" ref="AF827" ca="1">MIN(Y827:Y830 / $D$11:$D$14)</f>
        <v>0.89168712487485446</v>
      </c>
      <c r="AG827" s="20" cm="1">
        <f t="array" aca="1" ref="AG827" ca="1">MIN(Z827:Z830 / $D$11:$D$14)</f>
        <v>0.61514189532143471</v>
      </c>
      <c r="AH827" s="20" cm="1">
        <f t="array" aca="1" ref="AH827" ca="1">MIN(AA827:AA830 / $D$11:$D$14)</f>
        <v>1.1571710058210323</v>
      </c>
      <c r="AI827" s="20" cm="1">
        <f t="array" aca="1" ref="AI827" ca="1">MIN(AB827:AB830 / $D$11:$D$14)</f>
        <v>0.68677792502100599</v>
      </c>
      <c r="AJ827" s="20" cm="1">
        <f t="array" aca="1" ref="AJ827" ca="1">MIN(AC827:AC830 / $D$11:$D$14)</f>
        <v>0.55759424337381081</v>
      </c>
      <c r="AK827" s="72">
        <f t="array" aca="1" ref="AK827" ca="1">SUMPRODUCT(AF828:AJ828, EXP(-$E$3*$AF$2:$AJ$2))</f>
        <v>105059.13932102706</v>
      </c>
      <c r="AL827" s="70">
        <f ca="1">MAX(AC828 - $D$11, 0) * EXP(-$E$2*$E$3)</f>
        <v>39.85237880228874</v>
      </c>
    </row>
    <row r="828" spans="7:38" ht="14.55" customHeight="1" x14ac:dyDescent="0.3">
      <c r="G828" s="3">
        <v>826</v>
      </c>
      <c r="H828" s="58">
        <v>1.3557168724755126</v>
      </c>
      <c r="I828" s="58">
        <v>0.5809977872945572</v>
      </c>
      <c r="J828" s="58">
        <v>-1.0580160310409255</v>
      </c>
      <c r="K828" s="59">
        <v>-0.10867200022622887</v>
      </c>
      <c r="L828" s="60">
        <f t="array" ref="L828:O828">TRANSPOSE(MMULT(Option!$B$25:$E$28, TRANSPOSE(H828:K828)))</f>
        <v>1.3557168724755126</v>
      </c>
      <c r="M828" s="60">
        <v>1.0747800167660373</v>
      </c>
      <c r="N828" s="60">
        <v>-0.23483844704575818</v>
      </c>
      <c r="O828" s="60">
        <v>0.39486295708608754</v>
      </c>
      <c r="P828" s="56" t="str">
        <f t="shared" si="971"/>
        <v>166/1</v>
      </c>
      <c r="R828" s="80"/>
      <c r="S828" s="3" t="s">
        <v>29</v>
      </c>
      <c r="T828" s="60">
        <f ca="1"/>
        <v>-0.21370767627959258</v>
      </c>
      <c r="U828" s="60">
        <f ca="1"/>
        <v>0.33290252267401721</v>
      </c>
      <c r="V828" s="60">
        <f ca="1"/>
        <v>0.47642280662167658</v>
      </c>
      <c r="W828" s="60">
        <f ca="1"/>
        <v>0.48664984271069178</v>
      </c>
      <c r="X828" s="60">
        <f ca="1"/>
        <v>0.21188100960826439</v>
      </c>
      <c r="Y828" s="52">
        <f ca="1">$B$12 * EXP(($E$3 - $C$12^2/2) * Y$2 + $C$12*SQRT(Y$2)*T828)</f>
        <v>94.260090641272924</v>
      </c>
      <c r="Z828" s="52">
        <f ca="1">Y828 * EXP(($E$3 - $C$12^2/2) * (Z$2-Y$2) + $C$12*SQRT(Z$2-Y$2)*U828)</f>
        <v>104.6821524778813</v>
      </c>
      <c r="AA828" s="52">
        <f ca="1">Z828 * EXP(($E$3 - $C$12^2/2) * (AA$2-Z$2) + $C$12*SQRT(AA$2-Z$2)*V828)</f>
        <v>121.37142619989892</v>
      </c>
      <c r="AB828" s="52">
        <f ca="1">AA828 * EXP(($E$3 - $C$12^2/2) * (AB$2-AA$2) + $C$12*SQRT(AB$2-AA$2)*W828)</f>
        <v>141.15385062545826</v>
      </c>
      <c r="AC828" s="52">
        <f ca="1">AB828 * EXP(($E$3 - $C$12^2/2) * (AC$2-AB$2) + $C$12*SQRT(AC$2-AB$2)*X828)</f>
        <v>151.17146729760651</v>
      </c>
      <c r="AD828" s="47"/>
      <c r="AE828" s="3" t="s">
        <v>47</v>
      </c>
      <c r="AF828" s="64">
        <f t="shared" ref="AF828" ca="1" si="1042">($B$5*AF830 + (1 + $B$6)*AF829)*$B$2</f>
        <v>15000</v>
      </c>
      <c r="AG828" s="64">
        <f t="shared" ref="AG828" ca="1" si="1043">($B$5*AG830 + (1 + $B$6)*AG829)*$B$2</f>
        <v>0</v>
      </c>
      <c r="AH828" s="64">
        <f t="shared" ref="AH828" ca="1" si="1044">($B$5*AH830 + (1 + $B$6)*AH829)*$B$2</f>
        <v>15000</v>
      </c>
      <c r="AI828" s="64">
        <f t="shared" ref="AI828" ca="1" si="1045">($B$5*AI830 + (1 + $B$6)*AI829)*$B$2</f>
        <v>0</v>
      </c>
      <c r="AJ828" s="64" cm="1">
        <f t="array" aca="1" ref="AJ828" ca="1">($B$5*AJ830 + (1 + $B$6)*AJ829 + AND(NOT(AF829:AJ829)))*$B$2</f>
        <v>100000</v>
      </c>
      <c r="AK828" s="73"/>
      <c r="AL828" s="70"/>
    </row>
    <row r="829" spans="7:38" ht="14.55" customHeight="1" x14ac:dyDescent="0.3">
      <c r="G829" s="3">
        <v>827</v>
      </c>
      <c r="H829" s="58">
        <v>1.1640596795220299</v>
      </c>
      <c r="I829" s="58">
        <v>-0.55938103092167846</v>
      </c>
      <c r="J829" s="58">
        <v>0.4553775256028027</v>
      </c>
      <c r="K829" s="59">
        <v>2.02598223123529</v>
      </c>
      <c r="L829" s="60">
        <f t="array" ref="L829:O829">TRANSPOSE(MMULT(Option!$B$25:$E$28, TRANSPOSE(H829:K829)))</f>
        <v>1.1640596795220299</v>
      </c>
      <c r="M829" s="60">
        <v>-4.7057311495392995E-2</v>
      </c>
      <c r="N829" s="60">
        <v>0.71910619813130428</v>
      </c>
      <c r="O829" s="60">
        <v>2.1429716565102233</v>
      </c>
      <c r="P829" s="56" t="str">
        <f t="shared" si="971"/>
        <v>166/2</v>
      </c>
      <c r="R829" s="80"/>
      <c r="S829" s="3" t="s">
        <v>31</v>
      </c>
      <c r="T829" s="60">
        <f ca="1"/>
        <v>4.4135173158374452E-2</v>
      </c>
      <c r="U829" s="60">
        <f ca="1"/>
        <v>0.57147671410870149</v>
      </c>
      <c r="V829" s="60">
        <f ca="1"/>
        <v>1.3989939849136861</v>
      </c>
      <c r="W829" s="60">
        <f ca="1"/>
        <v>-0.29614044847420334</v>
      </c>
      <c r="X829" s="60">
        <f ca="1"/>
        <v>-1.2804636135172371</v>
      </c>
      <c r="Y829" s="52">
        <f ca="1">$B$13 * EXP(($E$3 - $C$13^2/2) * Y$2 + $C$13*SQRT(Y$2)*T829)</f>
        <v>101.84079269371338</v>
      </c>
      <c r="Z829" s="52">
        <f ca="1">Y829 * EXP(($E$3 - $C$13^2/2) * (Z$2-Y$2) + $C$13*SQRT(Z$2-Y$2)*U829)</f>
        <v>121.49264818302846</v>
      </c>
      <c r="AA829" s="52">
        <f ca="1">Z829 * EXP(($E$3 - $C$13^2/2) * (AA$2-Z$2) + $C$13*SQRT(AA$2-Z$2)*V829)</f>
        <v>185.7779136434128</v>
      </c>
      <c r="AB829" s="52">
        <f ca="1">AA829 * EXP(($E$3 - $C$13^2/2) * (AB$2-AA$2) + $C$13*SQRT(AB$2-AA$2)*W829)</f>
        <v>170.83698762649982</v>
      </c>
      <c r="AC829" s="52">
        <f ca="1">AB829 * EXP(($E$3 - $C$13^2/2) * (AC$2-AB$2) + $C$13*SQRT(AC$2-AB$2)*X829)</f>
        <v>116.92944620828023</v>
      </c>
      <c r="AD829" s="47"/>
      <c r="AE829" s="3" t="s">
        <v>46</v>
      </c>
      <c r="AF829" s="52" t="b">
        <f t="shared" ref="AF829" ca="1" si="1046">AF827 &gt;= $B$4</f>
        <v>0</v>
      </c>
      <c r="AG829" s="52" t="b">
        <f t="array" aca="1" ref="AG829" ca="1">AND(AG827 &gt;= $B$4, NOT(OR($AF829:AF829)))</f>
        <v>0</v>
      </c>
      <c r="AH829" s="52" t="b">
        <f t="array" aca="1" ref="AH829" ca="1">AND(AH827 &gt;= $B$4, NOT(OR($AF829:AG829)))</f>
        <v>0</v>
      </c>
      <c r="AI829" s="52" t="b">
        <f t="array" aca="1" ref="AI829" ca="1">AND(AI827 &gt;= $B$4, NOT(OR($AF829:AH829)))</f>
        <v>0</v>
      </c>
      <c r="AJ829" s="52" t="b">
        <f t="array" aca="1" ref="AJ829" ca="1">AND(AJ827 &gt;= $B$4, NOT(OR($AF829:AI829)))</f>
        <v>0</v>
      </c>
      <c r="AK829" s="73"/>
      <c r="AL829" s="70"/>
    </row>
    <row r="830" spans="7:38" ht="14.55" customHeight="1" x14ac:dyDescent="0.3">
      <c r="G830" s="3">
        <v>828</v>
      </c>
      <c r="H830" s="58">
        <v>0.86532543705417497</v>
      </c>
      <c r="I830" s="58">
        <v>1.5203698446973055</v>
      </c>
      <c r="J830" s="58">
        <v>0.16660154474198122</v>
      </c>
      <c r="K830" s="59">
        <v>-1.9956391291227227</v>
      </c>
      <c r="L830" s="60">
        <f t="array" ref="L830:O830">TRANSPOSE(MMULT(Option!$B$25:$E$28, TRANSPOSE(H830:K830)))</f>
        <v>0.86532543705417497</v>
      </c>
      <c r="M830" s="60">
        <v>1.7395721543524014</v>
      </c>
      <c r="N830" s="60">
        <v>0.89058426838792726</v>
      </c>
      <c r="O830" s="60">
        <v>-0.93218950382340593</v>
      </c>
      <c r="P830" s="56" t="str">
        <f t="shared" si="971"/>
        <v>166/3</v>
      </c>
      <c r="R830" s="80"/>
      <c r="S830" s="3" t="s">
        <v>30</v>
      </c>
      <c r="T830" s="60">
        <f ca="1"/>
        <v>0.5888114448674725</v>
      </c>
      <c r="U830" s="60">
        <f ca="1"/>
        <v>-0.50548251591869064</v>
      </c>
      <c r="V830" s="60">
        <f ca="1"/>
        <v>1.6343747042448076</v>
      </c>
      <c r="W830" s="60">
        <f ca="1"/>
        <v>-1.0214102299163641</v>
      </c>
      <c r="X830" s="60">
        <f ca="1"/>
        <v>-9.8620400218920989E-2</v>
      </c>
      <c r="Y830" s="52">
        <f ca="1">$B$14 * EXP(($E$3 - $C$14^2/2) * Y$2 + $C$14*SQRT(Y$2)*T830)</f>
        <v>119.91865278479415</v>
      </c>
      <c r="Z830" s="52">
        <f ca="1">Y830 * EXP(($E$3 - $C$14^2/2) * (Z$2-Y$2) + $C$14*SQRT(Z$2-Y$2)*U830)</f>
        <v>103.56183404202935</v>
      </c>
      <c r="AA830" s="52">
        <f ca="1">Z830 * EXP(($E$3 - $C$14^2/2) * (AA$2-Z$2) + $C$14*SQRT(AA$2-Z$2)*V830)</f>
        <v>169.94609116164938</v>
      </c>
      <c r="AB830" s="52">
        <f ca="1">AA830 * EXP(($E$3 - $C$14^2/2) * (AB$2-AA$2) + $C$14*SQRT(AB$2-AA$2)*W830)</f>
        <v>125.72012509672895</v>
      </c>
      <c r="AC830" s="52">
        <f ca="1">AB830 * EXP(($E$3 - $C$14^2/2) * (AC$2-AB$2) + $C$14*SQRT(AC$2-AB$2)*X830)</f>
        <v>122.66684298844416</v>
      </c>
      <c r="AD830" s="47"/>
      <c r="AE830" s="3" t="s">
        <v>68</v>
      </c>
      <c r="AF830" s="52" t="b">
        <f ca="1">AND(AF827&gt;$B$3, NOT(OR($AF829:AF829)))</f>
        <v>1</v>
      </c>
      <c r="AG830" s="52" t="b">
        <f ca="1">AND(AG827&gt;$B$3, NOT(OR($AF829:AG829)))</f>
        <v>0</v>
      </c>
      <c r="AH830" s="52" t="b">
        <f ca="1">AND(AH827&gt;$B$3, NOT(OR($AF829:AH829)))</f>
        <v>1</v>
      </c>
      <c r="AI830" s="52" t="b">
        <f ca="1">AND(AI827&gt;$B$3, NOT(OR($AF829:AI829)))</f>
        <v>0</v>
      </c>
      <c r="AJ830" s="52" t="b">
        <f ca="1">AND(AJ827&gt;$B$3, NOT(OR($AF829:AJ829)))</f>
        <v>0</v>
      </c>
      <c r="AK830" s="74"/>
      <c r="AL830" s="70"/>
    </row>
    <row r="831" spans="7:38" ht="14.55" customHeight="1" x14ac:dyDescent="0.3">
      <c r="G831" s="3">
        <v>829</v>
      </c>
      <c r="H831" s="58">
        <v>0.21876178461895468</v>
      </c>
      <c r="I831" s="58">
        <v>1.3342949465303739</v>
      </c>
      <c r="J831" s="58">
        <v>0.67870386643755676</v>
      </c>
      <c r="K831" s="59">
        <v>0.84160555572214801</v>
      </c>
      <c r="L831" s="60">
        <f t="array" ref="L831:O831">TRANSPOSE(MMULT(Option!$B$25:$E$28, TRANSPOSE(H831:K831)))</f>
        <v>0.21876178461895468</v>
      </c>
      <c r="M831" s="60">
        <v>1.3104062322220806</v>
      </c>
      <c r="N831" s="60">
        <v>1.033017585159044</v>
      </c>
      <c r="O831" s="60">
        <v>1.2900825184054203</v>
      </c>
      <c r="P831" s="56" t="str">
        <f t="shared" si="971"/>
        <v>166/4</v>
      </c>
      <c r="R831" s="80">
        <v>208</v>
      </c>
      <c r="S831" s="3" t="s">
        <v>28</v>
      </c>
      <c r="T831" s="60">
        <f t="array" aca="1" ref="T831:T834" ca="1">TRANSPOSE(OFFSET($L$3, MATCH($R831 &amp; "/" &amp; T$2, $P$3:$P$5002, 0) - 1, 0, 1, $E$1))</f>
        <v>0.68240613153170171</v>
      </c>
      <c r="U831" s="60">
        <f t="array" aca="1" ref="U831:U834" ca="1">TRANSPOSE(OFFSET($L$3, MATCH($R831 &amp; "/" &amp; U$2, $P$3:$P$5002, 0) - 1, 0, 1, $E$1))</f>
        <v>-1.2535191640915415</v>
      </c>
      <c r="V831" s="60">
        <f t="array" aca="1" ref="V831:V834" ca="1">TRANSPOSE(OFFSET($L$3, MATCH($R831 &amp; "/" &amp; V$2, $P$3:$P$5002, 0) - 1, 0, 1, $E$1))</f>
        <v>-0.36185154938305325</v>
      </c>
      <c r="W831" s="60">
        <f t="array" aca="1" ref="W831:W834" ca="1">TRANSPOSE(OFFSET($L$3, MATCH($R831 &amp; "/" &amp; W$2, $P$3:$P$5002, 0) - 1, 0, 1, $E$1))</f>
        <v>-1.5345672524540439</v>
      </c>
      <c r="X831" s="60">
        <f t="array" aca="1" ref="X831:X834" ca="1">TRANSPOSE(OFFSET($L$3, MATCH($R831 &amp; "/" &amp; X$2, $P$3:$P$5002, 0) - 1, 0, 1, $E$1))</f>
        <v>-2.1099809660991777</v>
      </c>
      <c r="Y831" s="52">
        <f ca="1">$B$11 * EXP(($E$3 - $C$11^2/2) * Y$2 + $C$11*SQRT(Y$2)*T831)</f>
        <v>123.33349471232336</v>
      </c>
      <c r="Z831" s="52">
        <f ca="1">Y831 * EXP(($E$3 - $C$11^2/2) * (Z$2-Y$2) + $C$11*SQRT(Z$2-Y$2)*U831)</f>
        <v>85.100786382166348</v>
      </c>
      <c r="AA831" s="52">
        <f ca="1">Z831 * EXP(($E$3 - $C$11^2/2) * (AA$2-Z$2) + $C$11*SQRT(AA$2-Z$2)*V831)</f>
        <v>76.72908271487978</v>
      </c>
      <c r="AB831" s="52">
        <f ca="1">AA831 * EXP(($E$3 - $C$11^2/2) * (AB$2-AA$2) + $C$11*SQRT(AB$2-AA$2)*W831)</f>
        <v>48.662593565057136</v>
      </c>
      <c r="AC831" s="52">
        <f ca="1">AB831 * EXP(($E$3 - $C$11^2/2) * (AC$2-AB$2) + $C$11*SQRT(AC$2-AB$2)*X831)</f>
        <v>25.969333103237606</v>
      </c>
      <c r="AD831" s="47"/>
      <c r="AE831" s="3" t="s">
        <v>69</v>
      </c>
      <c r="AF831" s="20" cm="1">
        <f t="array" aca="1" ref="AF831" ca="1">MIN(Y831:Y834 / $D$11:$D$14)</f>
        <v>0.98664161720543708</v>
      </c>
      <c r="AG831" s="20" cm="1">
        <f t="array" aca="1" ref="AG831" ca="1">MIN(Z831:Z834 / $D$11:$D$14)</f>
        <v>0.85100786382166349</v>
      </c>
      <c r="AH831" s="20" cm="1">
        <f t="array" aca="1" ref="AH831" ca="1">MIN(AA831:AA834 / $D$11:$D$14)</f>
        <v>0.76729082714879782</v>
      </c>
      <c r="AI831" s="20" cm="1">
        <f t="array" aca="1" ref="AI831" ca="1">MIN(AB831:AB834 / $D$11:$D$14)</f>
        <v>0.48662593565057138</v>
      </c>
      <c r="AJ831" s="20" cm="1">
        <f t="array" aca="1" ref="AJ831" ca="1">MIN(AC831:AC834 / $D$11:$D$14)</f>
        <v>0.25969333103237607</v>
      </c>
      <c r="AK831" s="72">
        <f t="array" aca="1" ref="AK831" ca="1">SUMPRODUCT(AF832:AJ832, EXP(-$E$3*$AF$2:$AJ$2))</f>
        <v>105721.0809451906</v>
      </c>
      <c r="AL831" s="70">
        <f ca="1">MAX(AC832 - $D$11, 0) * EXP(-$E$2*$E$3)</f>
        <v>0</v>
      </c>
    </row>
    <row r="832" spans="7:38" ht="14.55" customHeight="1" x14ac:dyDescent="0.3">
      <c r="G832" s="3">
        <v>830</v>
      </c>
      <c r="H832" s="58">
        <v>0.22268455530820316</v>
      </c>
      <c r="I832" s="58">
        <v>0.34011464763386484</v>
      </c>
      <c r="J832" s="58">
        <v>-1.3436505042660594</v>
      </c>
      <c r="K832" s="59">
        <v>0.63453925724624016</v>
      </c>
      <c r="L832" s="60">
        <f t="array" ref="L832:O832">TRANSPOSE(MMULT(Option!$B$25:$E$28, TRANSPOSE(H832:K832)))</f>
        <v>0.22268455530820316</v>
      </c>
      <c r="M832" s="60">
        <v>0.40079404567236498</v>
      </c>
      <c r="N832" s="60">
        <v>-1.0020050194802175</v>
      </c>
      <c r="O832" s="60">
        <v>0.45926997408594744</v>
      </c>
      <c r="P832" s="56" t="str">
        <f t="shared" si="971"/>
        <v>166/5</v>
      </c>
      <c r="R832" s="80"/>
      <c r="S832" s="3" t="s">
        <v>29</v>
      </c>
      <c r="T832" s="60">
        <f ca="1"/>
        <v>-6.1494695406277167E-2</v>
      </c>
      <c r="U832" s="60">
        <f ca="1"/>
        <v>0.49358504483441346</v>
      </c>
      <c r="V832" s="60">
        <f ca="1"/>
        <v>-0.55438688669870029</v>
      </c>
      <c r="W832" s="60">
        <f ca="1"/>
        <v>-1.1304141637760761</v>
      </c>
      <c r="X832" s="60">
        <f ca="1"/>
        <v>-1.1641645825336213</v>
      </c>
      <c r="Y832" s="52">
        <f ca="1">$B$12 * EXP(($E$3 - $C$12^2/2) * Y$2 + $C$12*SQRT(Y$2)*T832)</f>
        <v>98.664161720543703</v>
      </c>
      <c r="Z832" s="52">
        <f ca="1">Y832 * EXP(($E$3 - $C$12^2/2) * (Z$2-Y$2) + $C$12*SQRT(Z$2-Y$2)*U832)</f>
        <v>114.98449472749739</v>
      </c>
      <c r="AA832" s="52">
        <f ca="1">Z832 * EXP(($E$3 - $C$12^2/2) * (AA$2-Z$2) + $C$12*SQRT(AA$2-Z$2)*V832)</f>
        <v>97.854455306335709</v>
      </c>
      <c r="AB832" s="52">
        <f ca="1">AA832 * EXP(($E$3 - $C$12^2/2) * (AB$2-AA$2) + $C$12*SQRT(AB$2-AA$2)*W832)</f>
        <v>70.06034735166844</v>
      </c>
      <c r="AC832" s="52">
        <f ca="1">AB832 * EXP(($E$3 - $C$12^2/2) * (AC$2-AB$2) + $C$12*SQRT(AC$2-AB$2)*X832)</f>
        <v>49.655422593590046</v>
      </c>
      <c r="AD832" s="47"/>
      <c r="AE832" s="3" t="s">
        <v>47</v>
      </c>
      <c r="AF832" s="64">
        <f t="shared" ref="AF832" ca="1" si="1047">($B$5*AF834 + (1 + $B$6)*AF833)*$B$2</f>
        <v>15000</v>
      </c>
      <c r="AG832" s="64">
        <f t="shared" ref="AG832" ca="1" si="1048">($B$5*AG834 + (1 + $B$6)*AG833)*$B$2</f>
        <v>15000</v>
      </c>
      <c r="AH832" s="64">
        <f t="shared" ref="AH832" ca="1" si="1049">($B$5*AH834 + (1 + $B$6)*AH833)*$B$2</f>
        <v>0</v>
      </c>
      <c r="AI832" s="64">
        <f t="shared" ref="AI832" ca="1" si="1050">($B$5*AI834 + (1 + $B$6)*AI833)*$B$2</f>
        <v>0</v>
      </c>
      <c r="AJ832" s="64" cm="1">
        <f t="array" aca="1" ref="AJ832" ca="1">($B$5*AJ834 + (1 + $B$6)*AJ833 + AND(NOT(AF833:AJ833)))*$B$2</f>
        <v>100000</v>
      </c>
      <c r="AK832" s="73"/>
      <c r="AL832" s="70"/>
    </row>
    <row r="833" spans="7:38" ht="14.55" customHeight="1" x14ac:dyDescent="0.3">
      <c r="G833" s="3">
        <v>831</v>
      </c>
      <c r="H833" s="58">
        <v>-0.61650749304710217</v>
      </c>
      <c r="I833" s="58">
        <v>-0.61161304393539451</v>
      </c>
      <c r="J833" s="58">
        <v>-0.44296395582501452</v>
      </c>
      <c r="K833" s="59">
        <v>-1.1070881079131696</v>
      </c>
      <c r="L833" s="60">
        <f t="array" ref="L833:O833">TRANSPOSE(MMULT(Option!$B$25:$E$28, TRANSPOSE(H833:K833)))</f>
        <v>-0.61650749304710217</v>
      </c>
      <c r="M833" s="60">
        <v>-0.80715561119010037</v>
      </c>
      <c r="N833" s="60">
        <v>-0.79582058804779721</v>
      </c>
      <c r="O833" s="60">
        <v>-1.4412722137001541</v>
      </c>
      <c r="P833" s="56" t="str">
        <f t="shared" si="971"/>
        <v>167/1</v>
      </c>
      <c r="R833" s="80"/>
      <c r="S833" s="3" t="s">
        <v>31</v>
      </c>
      <c r="T833" s="60">
        <f ca="1"/>
        <v>1.7646630991876537</v>
      </c>
      <c r="U833" s="60">
        <f ca="1"/>
        <v>0.9707400089822722</v>
      </c>
      <c r="V833" s="60">
        <f ca="1"/>
        <v>-0.43572326927922123</v>
      </c>
      <c r="W833" s="60">
        <f ca="1"/>
        <v>-0.59906588082534451</v>
      </c>
      <c r="X833" s="60">
        <f ca="1"/>
        <v>-0.78716017087815249</v>
      </c>
      <c r="Y833" s="52">
        <f ca="1">$B$13 * EXP(($E$3 - $C$13^2/2) * Y$2 + $C$13*SQRT(Y$2)*T833)</f>
        <v>170.64222542994324</v>
      </c>
      <c r="Z833" s="52">
        <f ca="1">Y833 * EXP(($E$3 - $C$13^2/2) * (Z$2-Y$2) + $C$13*SQRT(Z$2-Y$2)*U833)</f>
        <v>229.4743178484639</v>
      </c>
      <c r="AA833" s="52">
        <f ca="1">Z833 * EXP(($E$3 - $C$13^2/2) * (AA$2-Z$2) + $C$13*SQRT(AA$2-Z$2)*V833)</f>
        <v>202.36523071574203</v>
      </c>
      <c r="AB833" s="52">
        <f ca="1">AA833 * EXP(($E$3 - $C$13^2/2) * (AB$2-AA$2) + $C$13*SQRT(AB$2-AA$2)*W833)</f>
        <v>169.92452593964768</v>
      </c>
      <c r="AC833" s="52">
        <f ca="1">AB833 * EXP(($E$3 - $C$13^2/2) * (AC$2-AB$2) + $C$13*SQRT(AC$2-AB$2)*X833)</f>
        <v>134.85583543077178</v>
      </c>
      <c r="AD833" s="47"/>
      <c r="AE833" s="3" t="s">
        <v>46</v>
      </c>
      <c r="AF833" s="52" t="b">
        <f t="shared" ref="AF833" ca="1" si="1051">AF831 &gt;= $B$4</f>
        <v>0</v>
      </c>
      <c r="AG833" s="52" t="b">
        <f t="array" aca="1" ref="AG833" ca="1">AND(AG831 &gt;= $B$4, NOT(OR($AF833:AF833)))</f>
        <v>0</v>
      </c>
      <c r="AH833" s="52" t="b">
        <f t="array" aca="1" ref="AH833" ca="1">AND(AH831 &gt;= $B$4, NOT(OR($AF833:AG833)))</f>
        <v>0</v>
      </c>
      <c r="AI833" s="52" t="b">
        <f t="array" aca="1" ref="AI833" ca="1">AND(AI831 &gt;= $B$4, NOT(OR($AF833:AH833)))</f>
        <v>0</v>
      </c>
      <c r="AJ833" s="52" t="b">
        <f t="array" aca="1" ref="AJ833" ca="1">AND(AJ831 &gt;= $B$4, NOT(OR($AF833:AI833)))</f>
        <v>0</v>
      </c>
      <c r="AK833" s="73"/>
      <c r="AL833" s="70"/>
    </row>
    <row r="834" spans="7:38" ht="14.55" customHeight="1" x14ac:dyDescent="0.3">
      <c r="G834" s="3">
        <v>832</v>
      </c>
      <c r="H834" s="58">
        <v>-2.8226460977569576E-2</v>
      </c>
      <c r="I834" s="58">
        <v>-2.5411507082654512</v>
      </c>
      <c r="J834" s="58">
        <v>0.43713807599604565</v>
      </c>
      <c r="K834" s="59">
        <v>-1.9063601796121659</v>
      </c>
      <c r="L834" s="60">
        <f t="array" ref="L834:O834">TRANSPOSE(MMULT(Option!$B$25:$E$28, TRANSPOSE(H834:K834)))</f>
        <v>-2.8226460977569576E-2</v>
      </c>
      <c r="M834" s="60">
        <v>-2.3402936789744428</v>
      </c>
      <c r="N834" s="60">
        <v>-0.29277726775847912</v>
      </c>
      <c r="O834" s="60">
        <v>-2.2239087496572711</v>
      </c>
      <c r="P834" s="56" t="str">
        <f t="shared" si="971"/>
        <v>167/2</v>
      </c>
      <c r="R834" s="80"/>
      <c r="S834" s="3" t="s">
        <v>30</v>
      </c>
      <c r="T834" s="60">
        <f ca="1"/>
        <v>1.1763215831353329</v>
      </c>
      <c r="U834" s="60">
        <f ca="1"/>
        <v>6.9743576170040567E-2</v>
      </c>
      <c r="V834" s="60">
        <f ca="1"/>
        <v>-0.18932846870639786</v>
      </c>
      <c r="W834" s="60">
        <f ca="1"/>
        <v>-1.8786942109647995</v>
      </c>
      <c r="X834" s="60">
        <f ca="1"/>
        <v>8.6489138101971341E-2</v>
      </c>
      <c r="Y834" s="52">
        <f ca="1">$B$14 * EXP(($E$3 - $C$14^2/2) * Y$2 + $C$14*SQRT(Y$2)*T834)</f>
        <v>143.03175391067666</v>
      </c>
      <c r="Z834" s="52">
        <f ca="1">Y834 * EXP(($E$3 - $C$14^2/2) * (Z$2-Y$2) + $C$14*SQRT(Z$2-Y$2)*U834)</f>
        <v>146.78805354969748</v>
      </c>
      <c r="AA834" s="52">
        <f ca="1">Z834 * EXP(($E$3 - $C$14^2/2) * (AA$2-Z$2) + $C$14*SQRT(AA$2-Z$2)*V834)</f>
        <v>139.37821276365869</v>
      </c>
      <c r="AB834" s="52">
        <f ca="1">AA834 * EXP(($E$3 - $C$14^2/2) * (AB$2-AA$2) + $C$14*SQRT(AB$2-AA$2)*W834)</f>
        <v>79.724977436410896</v>
      </c>
      <c r="AC834" s="52">
        <f ca="1">AB834 * EXP(($E$3 - $C$14^2/2) * (AC$2-AB$2) + $C$14*SQRT(AC$2-AB$2)*X834)</f>
        <v>82.230778913066828</v>
      </c>
      <c r="AD834" s="47"/>
      <c r="AE834" s="3" t="s">
        <v>68</v>
      </c>
      <c r="AF834" s="52" t="b">
        <f ca="1">AND(AF831&gt;$B$3, NOT(OR($AF833:AF833)))</f>
        <v>1</v>
      </c>
      <c r="AG834" s="52" t="b">
        <f ca="1">AND(AG831&gt;$B$3, NOT(OR($AF833:AG833)))</f>
        <v>1</v>
      </c>
      <c r="AH834" s="52" t="b">
        <f ca="1">AND(AH831&gt;$B$3, NOT(OR($AF833:AH833)))</f>
        <v>0</v>
      </c>
      <c r="AI834" s="52" t="b">
        <f ca="1">AND(AI831&gt;$B$3, NOT(OR($AF833:AI833)))</f>
        <v>0</v>
      </c>
      <c r="AJ834" s="52" t="b">
        <f ca="1">AND(AJ831&gt;$B$3, NOT(OR($AF833:AJ833)))</f>
        <v>0</v>
      </c>
      <c r="AK834" s="74"/>
      <c r="AL834" s="70"/>
    </row>
    <row r="835" spans="7:38" ht="14.55" customHeight="1" x14ac:dyDescent="0.3">
      <c r="G835" s="3">
        <v>833</v>
      </c>
      <c r="H835" s="58">
        <v>-1.0212624344826269</v>
      </c>
      <c r="I835" s="58">
        <v>0.64022403901838831</v>
      </c>
      <c r="J835" s="58">
        <v>0.30121087954422998</v>
      </c>
      <c r="K835" s="59">
        <v>-2.3940019527310417E-2</v>
      </c>
      <c r="L835" s="60">
        <f t="array" ref="L835:O835">TRANSPOSE(MMULT(Option!$B$25:$E$28, TRANSPOSE(H835:K835)))</f>
        <v>-1.0212624344826269</v>
      </c>
      <c r="M835" s="60">
        <v>0.17827005031337434</v>
      </c>
      <c r="N835" s="60">
        <v>2.3701580482594548E-2</v>
      </c>
      <c r="O835" s="60">
        <v>-0.20256563095921873</v>
      </c>
      <c r="P835" s="56" t="str">
        <f t="shared" si="971"/>
        <v>167/3</v>
      </c>
      <c r="R835" s="80">
        <v>209</v>
      </c>
      <c r="S835" s="3" t="s">
        <v>28</v>
      </c>
      <c r="T835" s="60">
        <f t="array" aca="1" ref="T835:T838" ca="1">TRANSPOSE(OFFSET($L$3, MATCH($R835 &amp; "/" &amp; T$2, $P$3:$P$5002, 0) - 1, 0, 1, $E$1))</f>
        <v>-0.6004909401070635</v>
      </c>
      <c r="U835" s="60">
        <f t="array" aca="1" ref="U835:U838" ca="1">TRANSPOSE(OFFSET($L$3, MATCH($R835 &amp; "/" &amp; U$2, $P$3:$P$5002, 0) - 1, 0, 1, $E$1))</f>
        <v>0.53929619904316872</v>
      </c>
      <c r="V835" s="60">
        <f t="array" aca="1" ref="V835:V838" ca="1">TRANSPOSE(OFFSET($L$3, MATCH($R835 &amp; "/" &amp; V$2, $P$3:$P$5002, 0) - 1, 0, 1, $E$1))</f>
        <v>1.1004665163366019</v>
      </c>
      <c r="W835" s="60">
        <f t="array" aca="1" ref="W835:W838" ca="1">TRANSPOSE(OFFSET($L$3, MATCH($R835 &amp; "/" &amp; W$2, $P$3:$P$5002, 0) - 1, 0, 1, $E$1))</f>
        <v>0.79600794486840176</v>
      </c>
      <c r="X835" s="60">
        <f t="array" aca="1" ref="X835:X838" ca="1">TRANSPOSE(OFFSET($L$3, MATCH($R835 &amp; "/" &amp; X$2, $P$3:$P$5002, 0) - 1, 0, 1, $E$1))</f>
        <v>-1.2029989070158025</v>
      </c>
      <c r="Y835" s="52">
        <f ca="1">$B$11 * EXP(($E$3 - $C$11^2/2) * Y$2 + $C$11*SQRT(Y$2)*T835)</f>
        <v>83.933339293761449</v>
      </c>
      <c r="Z835" s="52">
        <f ca="1">Y835 * EXP(($E$3 - $C$11^2/2) * (Z$2-Y$2) + $C$11*SQRT(Z$2-Y$2)*U835)</f>
        <v>99.167641217130651</v>
      </c>
      <c r="AA835" s="52">
        <f ca="1">Z835 * EXP(($E$3 - $C$11^2/2) * (AA$2-Z$2) + $C$11*SQRT(AA$2-Z$2)*V835)</f>
        <v>138.64985393342729</v>
      </c>
      <c r="AB835" s="52">
        <f ca="1">AA835 * EXP(($E$3 - $C$11^2/2) * (AB$2-AA$2) + $C$11*SQRT(AB$2-AA$2)*W835)</f>
        <v>176.9299872443228</v>
      </c>
      <c r="AC835" s="52">
        <f ca="1">AB835 * EXP(($E$3 - $C$11^2/2) * (AC$2-AB$2) + $C$11*SQRT(AC$2-AB$2)*X835)</f>
        <v>123.9470464857329</v>
      </c>
      <c r="AD835" s="47"/>
      <c r="AE835" s="3" t="s">
        <v>69</v>
      </c>
      <c r="AF835" s="20" cm="1">
        <f t="array" aca="1" ref="AF835" ca="1">MIN(Y835:Y838 / $D$11:$D$14)</f>
        <v>0.70280526247238873</v>
      </c>
      <c r="AG835" s="20" cm="1">
        <f t="array" aca="1" ref="AG835" ca="1">MIN(Z835:Z838 / $D$11:$D$14)</f>
        <v>0.9123676336350508</v>
      </c>
      <c r="AH835" s="20" cm="1">
        <f t="array" aca="1" ref="AH835" ca="1">MIN(AA835:AA838 / $D$11:$D$14)</f>
        <v>0.69987678001587328</v>
      </c>
      <c r="AI835" s="20" cm="1">
        <f t="array" aca="1" ref="AI835" ca="1">MIN(AB835:AB838 / $D$11:$D$14)</f>
        <v>0.7167950058159519</v>
      </c>
      <c r="AJ835" s="20" cm="1">
        <f t="array" aca="1" ref="AJ835" ca="1">MIN(AC835:AC838 / $D$11:$D$14)</f>
        <v>0.63748762377297363</v>
      </c>
      <c r="AK835" s="72">
        <f t="array" aca="1" ref="AK835" ca="1">SUMPRODUCT(AF836:AJ836, EXP(-$E$3*$AF$2:$AJ$2))</f>
        <v>91452.639577679874</v>
      </c>
      <c r="AL835" s="70">
        <f ca="1">MAX(AC836 - $D$11, 0) * EXP(-$E$2*$E$3)</f>
        <v>8.7992963721542683</v>
      </c>
    </row>
    <row r="836" spans="7:38" ht="14.55" customHeight="1" x14ac:dyDescent="0.3">
      <c r="G836" s="3">
        <v>834</v>
      </c>
      <c r="H836" s="58">
        <v>5.7330885362068776E-2</v>
      </c>
      <c r="I836" s="58">
        <v>1.5220422758662213</v>
      </c>
      <c r="J836" s="58">
        <v>0.50285925016316912</v>
      </c>
      <c r="K836" s="59">
        <v>-1.0743820145018446</v>
      </c>
      <c r="L836" s="60">
        <f t="array" ref="L836:O836">TRANSPOSE(MMULT(Option!$B$25:$E$28, TRANSPOSE(H836:K836)))</f>
        <v>5.7330885362068776E-2</v>
      </c>
      <c r="M836" s="60">
        <v>1.4179071421607909</v>
      </c>
      <c r="N836" s="60">
        <v>0.86316292031761899</v>
      </c>
      <c r="O836" s="60">
        <v>-0.40040113523173559</v>
      </c>
      <c r="P836" s="56" t="str">
        <f t="shared" ref="P836:P899" si="1052">(QUOTIENT(G836 - 1, $E$2) + 1) &amp; "/" &amp; MOD(G836 -1, $E$2) + 1</f>
        <v>167/4</v>
      </c>
      <c r="R836" s="80"/>
      <c r="S836" s="3" t="s">
        <v>29</v>
      </c>
      <c r="T836" s="60">
        <f ca="1"/>
        <v>-6.3144546549792901E-2</v>
      </c>
      <c r="U836" s="60">
        <f ca="1"/>
        <v>0.7450622548400827</v>
      </c>
      <c r="V836" s="60">
        <f ca="1"/>
        <v>-0.44103384305043553</v>
      </c>
      <c r="W836" s="60">
        <f ca="1"/>
        <v>0.58695744170896536</v>
      </c>
      <c r="X836" s="60">
        <f ca="1"/>
        <v>-0.55435538519880556</v>
      </c>
      <c r="Y836" s="52">
        <f ca="1">$B$12 * EXP(($E$3 - $C$12^2/2) * Y$2 + $C$12*SQRT(Y$2)*T836)</f>
        <v>98.615339449950653</v>
      </c>
      <c r="Z836" s="52">
        <f ca="1">Y836 * EXP(($E$3 - $C$12^2/2) * (Z$2-Y$2) + $C$12*SQRT(Z$2-Y$2)*U836)</f>
        <v>123.9335454895283</v>
      </c>
      <c r="AA836" s="52">
        <f ca="1">Z836 * EXP(($E$3 - $C$12^2/2) * (AA$2-Z$2) + $C$12*SQRT(AA$2-Z$2)*V836)</f>
        <v>109.11859797685641</v>
      </c>
      <c r="AB836" s="52">
        <f ca="1">AA836 * EXP(($E$3 - $C$12^2/2) * (AB$2-AA$2) + $C$12*SQRT(AB$2-AA$2)*W836)</f>
        <v>130.78079199818001</v>
      </c>
      <c r="AC836" s="52">
        <f ca="1">AB836 * EXP(($E$3 - $C$12^2/2) * (AC$2-AB$2) + $C$12*SQRT(AC$2-AB$2)*X836)</f>
        <v>111.29852019081432</v>
      </c>
      <c r="AD836" s="47"/>
      <c r="AE836" s="3" t="s">
        <v>47</v>
      </c>
      <c r="AF836" s="64">
        <f t="shared" ref="AF836" ca="1" si="1053">($B$5*AF838 + (1 + $B$6)*AF837)*$B$2</f>
        <v>0</v>
      </c>
      <c r="AG836" s="64">
        <f t="shared" ref="AG836" ca="1" si="1054">($B$5*AG838 + (1 + $B$6)*AG837)*$B$2</f>
        <v>15000</v>
      </c>
      <c r="AH836" s="64">
        <f t="shared" ref="AH836" ca="1" si="1055">($B$5*AH838 + (1 + $B$6)*AH837)*$B$2</f>
        <v>0</v>
      </c>
      <c r="AI836" s="64">
        <f t="shared" ref="AI836" ca="1" si="1056">($B$5*AI838 + (1 + $B$6)*AI837)*$B$2</f>
        <v>0</v>
      </c>
      <c r="AJ836" s="64" cm="1">
        <f t="array" aca="1" ref="AJ836" ca="1">($B$5*AJ838 + (1 + $B$6)*AJ837 + AND(NOT(AF837:AJ837)))*$B$2</f>
        <v>100000</v>
      </c>
      <c r="AK836" s="73"/>
      <c r="AL836" s="70"/>
    </row>
    <row r="837" spans="7:38" ht="14.55" customHeight="1" x14ac:dyDescent="0.3">
      <c r="G837" s="3">
        <v>835</v>
      </c>
      <c r="H837" s="58">
        <v>1.5162956010044137</v>
      </c>
      <c r="I837" s="58">
        <v>0.80388678130414382</v>
      </c>
      <c r="J837" s="58">
        <v>0.82415594189122399</v>
      </c>
      <c r="K837" s="59">
        <v>-1.7256707775640772</v>
      </c>
      <c r="L837" s="60">
        <f t="array" ref="L837:O837">TRANSPOSE(MMULT(Option!$B$25:$E$28, TRANSPOSE(H837:K837)))</f>
        <v>1.5162956010044137</v>
      </c>
      <c r="M837" s="60">
        <v>1.3432926455018954</v>
      </c>
      <c r="N837" s="60">
        <v>1.5408896727188681</v>
      </c>
      <c r="O837" s="60">
        <v>-0.49989218408439173</v>
      </c>
      <c r="P837" s="56" t="str">
        <f t="shared" si="1052"/>
        <v>167/5</v>
      </c>
      <c r="R837" s="80"/>
      <c r="S837" s="3" t="s">
        <v>31</v>
      </c>
      <c r="T837" s="60">
        <f ca="1"/>
        <v>6.1357494957246628E-2</v>
      </c>
      <c r="U837" s="60">
        <f ca="1"/>
        <v>-0.40039837188274802</v>
      </c>
      <c r="V837" s="60">
        <f ca="1"/>
        <v>1.3435824562447924</v>
      </c>
      <c r="W837" s="60">
        <f ca="1"/>
        <v>0.40972160191921536</v>
      </c>
      <c r="X837" s="60">
        <f ca="1"/>
        <v>-2.3386076625038505</v>
      </c>
      <c r="Y837" s="52">
        <f ca="1">$B$13 * EXP(($E$3 - $C$13^2/2) * Y$2 + $C$13*SQRT(Y$2)*T837)</f>
        <v>102.36833481640024</v>
      </c>
      <c r="Z837" s="52">
        <f ca="1">Y837 * EXP(($E$3 - $C$13^2/2) * (Z$2-Y$2) + $C$13*SQRT(Z$2-Y$2)*U837)</f>
        <v>91.236763363505077</v>
      </c>
      <c r="AA837" s="52">
        <f ca="1">Z837 * EXP(($E$3 - $C$13^2/2) * (AA$2-Z$2) + $C$13*SQRT(AA$2-Z$2)*V837)</f>
        <v>137.21275257694697</v>
      </c>
      <c r="AB837" s="52">
        <f ca="1">AA837 * EXP(($E$3 - $C$13^2/2) * (AB$2-AA$2) + $C$13*SQRT(AB$2-AA$2)*W837)</f>
        <v>155.93654167559748</v>
      </c>
      <c r="AC837" s="52">
        <f ca="1">AB837 * EXP(($E$3 - $C$13^2/2) * (AC$2-AB$2) + $C$13*SQRT(AC$2-AB$2)*X837)</f>
        <v>77.700900100264121</v>
      </c>
      <c r="AD837" s="47"/>
      <c r="AE837" s="3" t="s">
        <v>46</v>
      </c>
      <c r="AF837" s="52" t="b">
        <f t="shared" ref="AF837" ca="1" si="1057">AF835 &gt;= $B$4</f>
        <v>0</v>
      </c>
      <c r="AG837" s="52" t="b">
        <f t="array" aca="1" ref="AG837" ca="1">AND(AG835 &gt;= $B$4, NOT(OR($AF837:AF837)))</f>
        <v>0</v>
      </c>
      <c r="AH837" s="52" t="b">
        <f t="array" aca="1" ref="AH837" ca="1">AND(AH835 &gt;= $B$4, NOT(OR($AF837:AG837)))</f>
        <v>0</v>
      </c>
      <c r="AI837" s="52" t="b">
        <f t="array" aca="1" ref="AI837" ca="1">AND(AI835 &gt;= $B$4, NOT(OR($AF837:AH837)))</f>
        <v>0</v>
      </c>
      <c r="AJ837" s="52" t="b">
        <f t="array" aca="1" ref="AJ837" ca="1">AND(AJ835 &gt;= $B$4, NOT(OR($AF837:AI837)))</f>
        <v>0</v>
      </c>
      <c r="AK837" s="73"/>
      <c r="AL837" s="70"/>
    </row>
    <row r="838" spans="7:38" ht="14.55" customHeight="1" x14ac:dyDescent="0.3">
      <c r="G838" s="3">
        <v>836</v>
      </c>
      <c r="H838" s="58">
        <v>-0.85275736446558537</v>
      </c>
      <c r="I838" s="58">
        <v>-0.22242105450848609</v>
      </c>
      <c r="J838" s="58">
        <v>-0.47591890656509611</v>
      </c>
      <c r="K838" s="59">
        <v>-1.3014662151914951</v>
      </c>
      <c r="L838" s="60">
        <f t="array" ref="L838:O838">TRANSPOSE(MMULT(Option!$B$25:$E$28, TRANSPOSE(H838:K838)))</f>
        <v>-0.85275736446558537</v>
      </c>
      <c r="M838" s="60">
        <v>-0.5449552094736414</v>
      </c>
      <c r="N838" s="60">
        <v>-0.817350815767939</v>
      </c>
      <c r="O838" s="60">
        <v>-1.6067453906511342</v>
      </c>
      <c r="P838" s="56" t="str">
        <f t="shared" si="1052"/>
        <v>168/1</v>
      </c>
      <c r="R838" s="80"/>
      <c r="S838" s="3" t="s">
        <v>30</v>
      </c>
      <c r="T838" s="60">
        <f ca="1"/>
        <v>-1.1922514494366525</v>
      </c>
      <c r="U838" s="60">
        <f ca="1"/>
        <v>1.2100669019812866</v>
      </c>
      <c r="V838" s="60">
        <f ca="1"/>
        <v>-1.2573187458190622</v>
      </c>
      <c r="W838" s="60">
        <f ca="1"/>
        <v>6.2952011013278353E-2</v>
      </c>
      <c r="X838" s="60">
        <f ca="1"/>
        <v>-0.40751677049704116</v>
      </c>
      <c r="Y838" s="52">
        <f ca="1">$B$14 * EXP(($E$3 - $C$14^2/2) * Y$2 + $C$14*SQRT(Y$2)*T838)</f>
        <v>70.280526247238868</v>
      </c>
      <c r="Z838" s="52">
        <f ca="1">Y838 * EXP(($E$3 - $C$14^2/2) * (Z$2-Y$2) + $C$14*SQRT(Z$2-Y$2)*U838)</f>
        <v>101.54629691730192</v>
      </c>
      <c r="AA838" s="52">
        <f ca="1">Z838 * EXP(($E$3 - $C$14^2/2) * (AA$2-Z$2) + $C$14*SQRT(AA$2-Z$2)*V838)</f>
        <v>69.987678001587327</v>
      </c>
      <c r="AB838" s="52">
        <f ca="1">AA838 * EXP(($E$3 - $C$14^2/2) * (AB$2-AA$2) + $C$14*SQRT(AB$2-AA$2)*W838)</f>
        <v>71.679500581595192</v>
      </c>
      <c r="AC838" s="52">
        <f ca="1">AB838 * EXP(($E$3 - $C$14^2/2) * (AC$2-AB$2) + $C$14*SQRT(AC$2-AB$2)*X838)</f>
        <v>63.748762377297368</v>
      </c>
      <c r="AD838" s="47"/>
      <c r="AE838" s="3" t="s">
        <v>68</v>
      </c>
      <c r="AF838" s="52" t="b">
        <f ca="1">AND(AF835&gt;$B$3, NOT(OR($AF837:AF837)))</f>
        <v>0</v>
      </c>
      <c r="AG838" s="52" t="b">
        <f ca="1">AND(AG835&gt;$B$3, NOT(OR($AF837:AG837)))</f>
        <v>1</v>
      </c>
      <c r="AH838" s="52" t="b">
        <f ca="1">AND(AH835&gt;$B$3, NOT(OR($AF837:AH837)))</f>
        <v>0</v>
      </c>
      <c r="AI838" s="52" t="b">
        <f ca="1">AND(AI835&gt;$B$3, NOT(OR($AF837:AI837)))</f>
        <v>0</v>
      </c>
      <c r="AJ838" s="52" t="b">
        <f ca="1">AND(AJ835&gt;$B$3, NOT(OR($AF837:AJ837)))</f>
        <v>0</v>
      </c>
      <c r="AK838" s="74"/>
      <c r="AL838" s="70"/>
    </row>
    <row r="839" spans="7:38" ht="14.55" customHeight="1" x14ac:dyDescent="0.3">
      <c r="G839" s="3">
        <v>837</v>
      </c>
      <c r="H839" s="58">
        <v>9.7959821899113911E-2</v>
      </c>
      <c r="I839" s="58">
        <v>1.499305625291991</v>
      </c>
      <c r="J839" s="58">
        <v>0.86366358475023952</v>
      </c>
      <c r="K839" s="59">
        <v>1.3495184958295352</v>
      </c>
      <c r="L839" s="60">
        <f t="array" ref="L839:O839">TRANSPOSE(MMULT(Option!$B$25:$E$28, TRANSPOSE(H839:K839)))</f>
        <v>9.7959821899113911E-2</v>
      </c>
      <c r="M839" s="60">
        <v>1.4133202323143748</v>
      </c>
      <c r="N839" s="60">
        <v>1.1903587210285291</v>
      </c>
      <c r="O839" s="60">
        <v>1.7560227688187178</v>
      </c>
      <c r="P839" s="56" t="str">
        <f t="shared" si="1052"/>
        <v>168/2</v>
      </c>
      <c r="R839" s="80">
        <v>210</v>
      </c>
      <c r="S839" s="3" t="s">
        <v>28</v>
      </c>
      <c r="T839" s="60">
        <f t="array" aca="1" ref="T839:T842" ca="1">TRANSPOSE(OFFSET($L$3, MATCH($R839 &amp; "/" &amp; T$2, $P$3:$P$5002, 0) - 1, 0, 1, $E$1))</f>
        <v>2.4485410330300099</v>
      </c>
      <c r="U839" s="60">
        <f t="array" aca="1" ref="U839:U842" ca="1">TRANSPOSE(OFFSET($L$3, MATCH($R839 &amp; "/" &amp; U$2, $P$3:$P$5002, 0) - 1, 0, 1, $E$1))</f>
        <v>1.4296880197872315</v>
      </c>
      <c r="V839" s="60">
        <f t="array" aca="1" ref="V839:V842" ca="1">TRANSPOSE(OFFSET($L$3, MATCH($R839 &amp; "/" &amp; V$2, $P$3:$P$5002, 0) - 1, 0, 1, $E$1))</f>
        <v>1.1686779865629</v>
      </c>
      <c r="W839" s="60">
        <f t="array" aca="1" ref="W839:W842" ca="1">TRANSPOSE(OFFSET($L$3, MATCH($R839 &amp; "/" &amp; W$2, $P$3:$P$5002, 0) - 1, 0, 1, $E$1))</f>
        <v>0.1099724181829846</v>
      </c>
      <c r="X839" s="60">
        <f t="array" aca="1" ref="X839:X842" ca="1">TRANSPOSE(OFFSET($L$3, MATCH($R839 &amp; "/" &amp; X$2, $P$3:$P$5002, 0) - 1, 0, 1, $E$1))</f>
        <v>-1.5294976177689006</v>
      </c>
      <c r="Y839" s="52">
        <f ca="1">$B$11 * EXP(($E$3 - $C$11^2/2) * Y$2 + $C$11*SQRT(Y$2)*T839)</f>
        <v>209.50183450209389</v>
      </c>
      <c r="Z839" s="52">
        <f ca="1">Y839 * EXP(($E$3 - $C$11^2/2) * (Z$2-Y$2) + $C$11*SQRT(Z$2-Y$2)*U839)</f>
        <v>323.31882213691648</v>
      </c>
      <c r="AA839" s="52">
        <f ca="1">Z839 * EXP(($E$3 - $C$11^2/2) * (AA$2-Z$2) + $C$11*SQRT(AA$2-Z$2)*V839)</f>
        <v>461.38936580417715</v>
      </c>
      <c r="AB839" s="52">
        <f ca="1">AA839 * EXP(($E$3 - $C$11^2/2) * (AB$2-AA$2) + $C$11*SQRT(AB$2-AA$2)*W839)</f>
        <v>479.25557914048795</v>
      </c>
      <c r="AC839" s="52">
        <f ca="1">AB839 * EXP(($E$3 - $C$11^2/2) * (AC$2-AB$2) + $C$11*SQRT(AC$2-AB$2)*X839)</f>
        <v>304.41281914409694</v>
      </c>
      <c r="AD839" s="47"/>
      <c r="AE839" s="3" t="s">
        <v>69</v>
      </c>
      <c r="AF839" s="20" cm="1">
        <f t="array" aca="1" ref="AF839" ca="1">MIN(Y839:Y842 / $D$11:$D$14)</f>
        <v>1.7160133732136549</v>
      </c>
      <c r="AG839" s="20" cm="1">
        <f t="array" aca="1" ref="AG839" ca="1">MIN(Z839:Z842 / $D$11:$D$14)</f>
        <v>2.0605485857042818</v>
      </c>
      <c r="AH839" s="20" cm="1">
        <f t="array" aca="1" ref="AH839" ca="1">MIN(AA839:AA842 / $D$11:$D$14)</f>
        <v>2.6159245862837199</v>
      </c>
      <c r="AI839" s="20" cm="1">
        <f t="array" aca="1" ref="AI839" ca="1">MIN(AB839:AB842 / $D$11:$D$14)</f>
        <v>1.805040513972374</v>
      </c>
      <c r="AJ839" s="20" cm="1">
        <f t="array" aca="1" ref="AJ839" ca="1">MIN(AC839:AC842 / $D$11:$D$14)</f>
        <v>1.4884218254390964</v>
      </c>
      <c r="AK839" s="72">
        <f t="array" aca="1" ref="AK839" ca="1">SUMPRODUCT(AF840:AJ840, EXP(-$E$3*$AF$2:$AJ$2))</f>
        <v>99879.089572574972</v>
      </c>
      <c r="AL839" s="70">
        <f ca="1">MAX(AC840 - $D$11, 0) * EXP(-$E$2*$E$3)</f>
        <v>38.038330012113335</v>
      </c>
    </row>
    <row r="840" spans="7:38" ht="14.55" customHeight="1" x14ac:dyDescent="0.3">
      <c r="G840" s="3">
        <v>838</v>
      </c>
      <c r="H840" s="58">
        <v>1.2917234901969503</v>
      </c>
      <c r="I840" s="58">
        <v>2.64211455789253E-2</v>
      </c>
      <c r="J840" s="58">
        <v>-0.70034571858534678</v>
      </c>
      <c r="K840" s="59">
        <v>0.29795485865465632</v>
      </c>
      <c r="L840" s="60">
        <f t="array" ref="L840:O840">TRANSPOSE(MMULT(Option!$B$25:$E$28, TRANSPOSE(H840:K840)))</f>
        <v>1.2917234901969503</v>
      </c>
      <c r="M840" s="60">
        <v>0.54090477599135478</v>
      </c>
      <c r="N840" s="60">
        <v>-9.1512618017168035E-2</v>
      </c>
      <c r="O840" s="60">
        <v>0.6420678856399652</v>
      </c>
      <c r="P840" s="56" t="str">
        <f t="shared" si="1052"/>
        <v>168/3</v>
      </c>
      <c r="R840" s="80"/>
      <c r="S840" s="3" t="s">
        <v>29</v>
      </c>
      <c r="T840" s="60">
        <f ca="1"/>
        <v>1.7833459809448469</v>
      </c>
      <c r="U840" s="60">
        <f ca="1"/>
        <v>1.9724497048370249</v>
      </c>
      <c r="V840" s="60">
        <f ca="1"/>
        <v>7.7505389502867894E-2</v>
      </c>
      <c r="W840" s="60">
        <f ca="1"/>
        <v>-1.9313576187947159</v>
      </c>
      <c r="X840" s="60">
        <f ca="1"/>
        <v>-0.65955551957413072</v>
      </c>
      <c r="Y840" s="52">
        <f ca="1">$B$12 * EXP(($E$3 - $C$12^2/2) * Y$2 + $C$12*SQRT(Y$2)*T840)</f>
        <v>171.60133732136549</v>
      </c>
      <c r="Z840" s="52">
        <f ca="1">Y840 * EXP(($E$3 - $C$12^2/2) * (Z$2-Y$2) + $C$12*SQRT(Z$2-Y$2)*U840)</f>
        <v>311.65876636027934</v>
      </c>
      <c r="AA840" s="52">
        <f ca="1">Z840 * EXP(($E$3 - $C$12^2/2) * (AA$2-Z$2) + $C$12*SQRT(AA$2-Z$2)*V840)</f>
        <v>320.5891858308089</v>
      </c>
      <c r="AB840" s="52">
        <f ca="1">AA840 * EXP(($E$3 - $C$12^2/2) * (AB$2-AA$2) + $C$12*SQRT(AB$2-AA$2)*W840)</f>
        <v>180.50405139723739</v>
      </c>
      <c r="AC840" s="52">
        <f ca="1">AB840 * EXP(($E$3 - $C$12^2/2) * (AC$2-AB$2) + $C$12*SQRT(AC$2-AB$2)*X840)</f>
        <v>148.84218254390964</v>
      </c>
      <c r="AD840" s="47"/>
      <c r="AE840" s="3" t="s">
        <v>47</v>
      </c>
      <c r="AF840" s="64">
        <f t="shared" ref="AF840" ca="1" si="1058">($B$5*AF842 + (1 + $B$6)*AF841)*$B$2</f>
        <v>105000</v>
      </c>
      <c r="AG840" s="64">
        <f t="shared" ref="AG840" ca="1" si="1059">($B$5*AG842 + (1 + $B$6)*AG841)*$B$2</f>
        <v>0</v>
      </c>
      <c r="AH840" s="64">
        <f t="shared" ref="AH840" ca="1" si="1060">($B$5*AH842 + (1 + $B$6)*AH841)*$B$2</f>
        <v>0</v>
      </c>
      <c r="AI840" s="64">
        <f t="shared" ref="AI840" ca="1" si="1061">($B$5*AI842 + (1 + $B$6)*AI841)*$B$2</f>
        <v>0</v>
      </c>
      <c r="AJ840" s="64" cm="1">
        <f t="array" aca="1" ref="AJ840" ca="1">($B$5*AJ842 + (1 + $B$6)*AJ841 + AND(NOT(AF841:AJ841)))*$B$2</f>
        <v>0</v>
      </c>
      <c r="AK840" s="73"/>
      <c r="AL840" s="70"/>
    </row>
    <row r="841" spans="7:38" ht="14.55" customHeight="1" x14ac:dyDescent="0.3">
      <c r="G841" s="3">
        <v>839</v>
      </c>
      <c r="H841" s="58">
        <v>9.9745766105706249E-2</v>
      </c>
      <c r="I841" s="58">
        <v>-1.0026777399313278</v>
      </c>
      <c r="J841" s="58">
        <v>-0.7954375470776609</v>
      </c>
      <c r="K841" s="59">
        <v>-0.28382810305339662</v>
      </c>
      <c r="L841" s="60">
        <f t="array" ref="L841:O841">TRANSPOSE(MMULT(Option!$B$25:$E$28, TRANSPOSE(H841:K841)))</f>
        <v>9.9745766105706249E-2</v>
      </c>
      <c r="M841" s="60">
        <v>-0.87907102173422857</v>
      </c>
      <c r="N841" s="60">
        <v>-0.92130516294818876</v>
      </c>
      <c r="O841" s="60">
        <v>-0.62097373720030558</v>
      </c>
      <c r="P841" s="56" t="str">
        <f t="shared" si="1052"/>
        <v>168/4</v>
      </c>
      <c r="R841" s="80"/>
      <c r="S841" s="3" t="s">
        <v>31</v>
      </c>
      <c r="T841" s="60">
        <f ca="1"/>
        <v>2.1190556044739299</v>
      </c>
      <c r="U841" s="60">
        <f ca="1"/>
        <v>0.90089490011720486</v>
      </c>
      <c r="V841" s="60">
        <f ca="1"/>
        <v>0.13544151309628291</v>
      </c>
      <c r="W841" s="60">
        <f ca="1"/>
        <v>-0.34730927868692785</v>
      </c>
      <c r="X841" s="60">
        <f ca="1"/>
        <v>-0.58241579347560357</v>
      </c>
      <c r="Y841" s="52">
        <f ca="1">$B$13 * EXP(($E$3 - $C$13^2/2) * Y$2 + $C$13*SQRT(Y$2)*T841)</f>
        <v>189.7840538930094</v>
      </c>
      <c r="Z841" s="52">
        <f ca="1">Y841 * EXP(($E$3 - $C$13^2/2) * (Z$2-Y$2) + $C$13*SQRT(Z$2-Y$2)*U841)</f>
        <v>249.92361654703751</v>
      </c>
      <c r="AA841" s="52">
        <f ca="1">Z841 * EXP(($E$3 - $C$13^2/2) * (AA$2-Z$2) + $C$13*SQRT(AA$2-Z$2)*V841)</f>
        <v>261.59245862837201</v>
      </c>
      <c r="AB841" s="52">
        <f ca="1">AA841 * EXP(($E$3 - $C$13^2/2) * (AB$2-AA$2) + $C$13*SQRT(AB$2-AA$2)*W841)</f>
        <v>236.88978900648308</v>
      </c>
      <c r="AC841" s="52">
        <f ca="1">AB841 * EXP(($E$3 - $C$13^2/2) * (AC$2-AB$2) + $C$13*SQRT(AC$2-AB$2)*X841)</f>
        <v>199.91060060608942</v>
      </c>
      <c r="AD841" s="47"/>
      <c r="AE841" s="3" t="s">
        <v>46</v>
      </c>
      <c r="AF841" s="52" t="b">
        <f t="shared" ref="AF841" ca="1" si="1062">AF839 &gt;= $B$4</f>
        <v>1</v>
      </c>
      <c r="AG841" s="52" t="b">
        <f t="array" aca="1" ref="AG841" ca="1">AND(AG839 &gt;= $B$4, NOT(OR($AF841:AF841)))</f>
        <v>0</v>
      </c>
      <c r="AH841" s="52" t="b">
        <f t="array" aca="1" ref="AH841" ca="1">AND(AH839 &gt;= $B$4, NOT(OR($AF841:AG841)))</f>
        <v>0</v>
      </c>
      <c r="AI841" s="52" t="b">
        <f t="array" aca="1" ref="AI841" ca="1">AND(AI839 &gt;= $B$4, NOT(OR($AF841:AH841)))</f>
        <v>0</v>
      </c>
      <c r="AJ841" s="52" t="b">
        <f t="array" aca="1" ref="AJ841" ca="1">AND(AJ839 &gt;= $B$4, NOT(OR($AF841:AI841)))</f>
        <v>0</v>
      </c>
      <c r="AK841" s="73"/>
      <c r="AL841" s="70"/>
    </row>
    <row r="842" spans="7:38" ht="14.55" customHeight="1" x14ac:dyDescent="0.3">
      <c r="G842" s="3">
        <v>840</v>
      </c>
      <c r="H842" s="58">
        <v>-0.7314623495340804</v>
      </c>
      <c r="I842" s="58">
        <v>1.0909752469324741</v>
      </c>
      <c r="J842" s="58">
        <v>1.2182649013591638</v>
      </c>
      <c r="K842" s="59">
        <v>0.86692551568706722</v>
      </c>
      <c r="L842" s="60">
        <f t="array" ref="L842:O842">TRANSPOSE(MMULT(Option!$B$25:$E$28, TRANSPOSE(H842:K842)))</f>
        <v>-0.7314623495340804</v>
      </c>
      <c r="M842" s="60">
        <v>0.70731039026460807</v>
      </c>
      <c r="N842" s="60">
        <v>1.0631137657050633</v>
      </c>
      <c r="O842" s="60">
        <v>0.9732710599221035</v>
      </c>
      <c r="P842" s="56" t="str">
        <f t="shared" si="1052"/>
        <v>168/5</v>
      </c>
      <c r="R842" s="80"/>
      <c r="S842" s="3" t="s">
        <v>30</v>
      </c>
      <c r="T842" s="60">
        <f ca="1"/>
        <v>1.7968948918126424</v>
      </c>
      <c r="U842" s="60">
        <f ca="1"/>
        <v>0.57967927848364287</v>
      </c>
      <c r="V842" s="60">
        <f ca="1"/>
        <v>1.3587192267387833</v>
      </c>
      <c r="W842" s="60">
        <f ca="1"/>
        <v>-1.6968036744870083</v>
      </c>
      <c r="X842" s="60">
        <f ca="1"/>
        <v>-0.55116069481018637</v>
      </c>
      <c r="Y842" s="52">
        <f ca="1">$B$14 * EXP(($E$3 - $C$14^2/2) * Y$2 + $C$14*SQRT(Y$2)*T842)</f>
        <v>172.30026017285184</v>
      </c>
      <c r="Z842" s="52">
        <f ca="1">Y842 * EXP(($E$3 - $C$14^2/2) * (Z$2-Y$2) + $C$14*SQRT(Z$2-Y$2)*U842)</f>
        <v>206.05485857042819</v>
      </c>
      <c r="AA842" s="52">
        <f ca="1">Z842 * EXP(($E$3 - $C$14^2/2) * (AA$2-Z$2) + $C$14*SQRT(AA$2-Z$2)*V842)</f>
        <v>311.30035103796956</v>
      </c>
      <c r="AB842" s="52">
        <f ca="1">AA842 * EXP(($E$3 - $C$14^2/2) * (AB$2-AA$2) + $C$14*SQRT(AB$2-AA$2)*W842)</f>
        <v>188.05173342207979</v>
      </c>
      <c r="AC842" s="52">
        <f ca="1">AB842 * EXP(($E$3 - $C$14^2/2) * (AC$2-AB$2) + $C$14*SQRT(AC$2-AB$2)*X842)</f>
        <v>160.19132695474903</v>
      </c>
      <c r="AD842" s="47"/>
      <c r="AE842" s="3" t="s">
        <v>68</v>
      </c>
      <c r="AF842" s="52" t="b">
        <f ca="1">AND(AF839&gt;$B$3, NOT(OR($AF841:AF841)))</f>
        <v>0</v>
      </c>
      <c r="AG842" s="52" t="b">
        <f ca="1">AND(AG839&gt;$B$3, NOT(OR($AF841:AG841)))</f>
        <v>0</v>
      </c>
      <c r="AH842" s="52" t="b">
        <f ca="1">AND(AH839&gt;$B$3, NOT(OR($AF841:AH841)))</f>
        <v>0</v>
      </c>
      <c r="AI842" s="52" t="b">
        <f ca="1">AND(AI839&gt;$B$3, NOT(OR($AF841:AI841)))</f>
        <v>0</v>
      </c>
      <c r="AJ842" s="52" t="b">
        <f ca="1">AND(AJ839&gt;$B$3, NOT(OR($AF841:AJ841)))</f>
        <v>0</v>
      </c>
      <c r="AK842" s="74"/>
      <c r="AL842" s="70"/>
    </row>
    <row r="843" spans="7:38" ht="14.55" customHeight="1" x14ac:dyDescent="0.3">
      <c r="G843" s="3">
        <v>841</v>
      </c>
      <c r="H843" s="58">
        <v>-1.2181675604012903</v>
      </c>
      <c r="I843" s="58">
        <v>-1.3688517099255355</v>
      </c>
      <c r="J843" s="58">
        <v>-0.60714305845305749</v>
      </c>
      <c r="K843" s="59">
        <v>0.92445983335507609</v>
      </c>
      <c r="L843" s="60">
        <f t="array" ref="L843:O843">TRANSPOSE(MMULT(Option!$B$25:$E$28, TRANSPOSE(H843:K843)))</f>
        <v>-1.2181675604012903</v>
      </c>
      <c r="M843" s="60">
        <v>-1.7418403393412163</v>
      </c>
      <c r="N843" s="60">
        <v>-1.3789764023146542</v>
      </c>
      <c r="O843" s="60">
        <v>-0.17255862918514964</v>
      </c>
      <c r="P843" s="56" t="str">
        <f t="shared" si="1052"/>
        <v>169/1</v>
      </c>
      <c r="R843" s="80">
        <v>211</v>
      </c>
      <c r="S843" s="3" t="s">
        <v>28</v>
      </c>
      <c r="T843" s="60">
        <f t="array" aca="1" ref="T843:T846" ca="1">TRANSPOSE(OFFSET($L$3, MATCH($R843 &amp; "/" &amp; T$2, $P$3:$P$5002, 0) - 1, 0, 1, $E$1))</f>
        <v>0.1271217429318181</v>
      </c>
      <c r="U843" s="60">
        <f t="array" aca="1" ref="U843:U846" ca="1">TRANSPOSE(OFFSET($L$3, MATCH($R843 &amp; "/" &amp; U$2, $P$3:$P$5002, 0) - 1, 0, 1, $E$1))</f>
        <v>2.3153992481765476E-2</v>
      </c>
      <c r="V843" s="60">
        <f t="array" aca="1" ref="V843:V846" ca="1">TRANSPOSE(OFFSET($L$3, MATCH($R843 &amp; "/" &amp; V$2, $P$3:$P$5002, 0) - 1, 0, 1, $E$1))</f>
        <v>-0.19394279433330236</v>
      </c>
      <c r="W843" s="60">
        <f t="array" aca="1" ref="W843:W846" ca="1">TRANSPOSE(OFFSET($L$3, MATCH($R843 &amp; "/" &amp; W$2, $P$3:$P$5002, 0) - 1, 0, 1, $E$1))</f>
        <v>-0.37805960062037336</v>
      </c>
      <c r="X843" s="60">
        <f t="array" aca="1" ref="X843:X846" ca="1">TRANSPOSE(OFFSET($L$3, MATCH($R843 &amp; "/" &amp; X$2, $P$3:$P$5002, 0) - 1, 0, 1, $E$1))</f>
        <v>0.34651029560265079</v>
      </c>
      <c r="Y843" s="52">
        <f ca="1">$B$11 * EXP(($E$3 - $C$11^2/2) * Y$2 + $C$11*SQRT(Y$2)*T843)</f>
        <v>104.40804259872434</v>
      </c>
      <c r="Z843" s="52">
        <f ca="1">Y843 * EXP(($E$3 - $C$11^2/2) * (Z$2-Y$2) + $C$11*SQRT(Z$2-Y$2)*U843)</f>
        <v>105.66280159893967</v>
      </c>
      <c r="AA843" s="52">
        <f ca="1">Z843 * EXP(($E$3 - $C$11^2/2) * (AA$2-Z$2) + $C$11*SQRT(AA$2-Z$2)*V843)</f>
        <v>100.19016882440043</v>
      </c>
      <c r="AB843" s="52">
        <f ca="1">AA843 * EXP(($E$3 - $C$11^2/2) * (AB$2-AA$2) + $C$11*SQRT(AB$2-AA$2)*W843)</f>
        <v>89.895886867794673</v>
      </c>
      <c r="AC843" s="52">
        <f ca="1">AB843 * EXP(($E$3 - $C$11^2/2) * (AC$2-AB$2) + $C$11*SQRT(AC$2-AB$2)*X843)</f>
        <v>100.24380580604274</v>
      </c>
      <c r="AD843" s="47"/>
      <c r="AE843" s="3" t="s">
        <v>69</v>
      </c>
      <c r="AF843" s="20" cm="1">
        <f t="array" aca="1" ref="AF843" ca="1">MIN(Y843:Y846 / $D$11:$D$14)</f>
        <v>1.0440804259872434</v>
      </c>
      <c r="AG843" s="20" cm="1">
        <f t="array" aca="1" ref="AG843" ca="1">MIN(Z843:Z846 / $D$11:$D$14)</f>
        <v>0.96473426124881267</v>
      </c>
      <c r="AH843" s="20" cm="1">
        <f t="array" aca="1" ref="AH843" ca="1">MIN(AA843:AA846 / $D$11:$D$14)</f>
        <v>1.0019016882440044</v>
      </c>
      <c r="AI843" s="20" cm="1">
        <f t="array" aca="1" ref="AI843" ca="1">MIN(AB843:AB846 / $D$11:$D$14)</f>
        <v>0.89895886867794672</v>
      </c>
      <c r="AJ843" s="20" cm="1">
        <f t="array" aca="1" ref="AJ843" ca="1">MIN(AC843:AC846 / $D$11:$D$14)</f>
        <v>0.62198852987889941</v>
      </c>
      <c r="AK843" s="72">
        <f t="array" aca="1" ref="AK843" ca="1">SUMPRODUCT(AF844:AJ844, EXP(-$E$3*$AF$2:$AJ$2))</f>
        <v>130912.66188773618</v>
      </c>
      <c r="AL843" s="70">
        <f ca="1">MAX(AC844 - $D$11, 0) * EXP(-$E$2*$E$3)</f>
        <v>112.69802176170812</v>
      </c>
    </row>
    <row r="844" spans="7:38" ht="14.55" customHeight="1" x14ac:dyDescent="0.3">
      <c r="G844" s="3">
        <v>842</v>
      </c>
      <c r="H844" s="58">
        <v>1.5308829746037533</v>
      </c>
      <c r="I844" s="58">
        <v>0.82277345573206628</v>
      </c>
      <c r="J844" s="58">
        <v>-1.4418732731357409</v>
      </c>
      <c r="K844" s="59">
        <v>-0.38432541787664026</v>
      </c>
      <c r="L844" s="60">
        <f t="array" ref="L844:O844">TRANSPOSE(MMULT(Option!$B$25:$E$28, TRANSPOSE(H844:K844)))</f>
        <v>1.5308829746037533</v>
      </c>
      <c r="M844" s="60">
        <v>1.3664375179800197</v>
      </c>
      <c r="N844" s="60">
        <v>-0.43860595416820369</v>
      </c>
      <c r="O844" s="60">
        <v>0.21726438330225262</v>
      </c>
      <c r="P844" s="56" t="str">
        <f t="shared" si="1052"/>
        <v>169/2</v>
      </c>
      <c r="R844" s="80"/>
      <c r="S844" s="3" t="s">
        <v>29</v>
      </c>
      <c r="T844" s="60">
        <f ca="1"/>
        <v>1.5547950959410082</v>
      </c>
      <c r="U844" s="60">
        <f ca="1"/>
        <v>-0.35748384944125949</v>
      </c>
      <c r="V844" s="60">
        <f ca="1"/>
        <v>1.5173281947669131</v>
      </c>
      <c r="W844" s="60">
        <f ca="1"/>
        <v>0.80456924205337355</v>
      </c>
      <c r="X844" s="60">
        <f ca="1"/>
        <v>-0.61956902106360068</v>
      </c>
      <c r="Y844" s="52">
        <f ca="1">$B$12 * EXP(($E$3 - $C$12^2/2) * Y$2 + $C$12*SQRT(Y$2)*T844)</f>
        <v>160.2297487195965</v>
      </c>
      <c r="Z844" s="52">
        <f ca="1">Y844 * EXP(($E$3 - $C$12^2/2) * (Z$2-Y$2) + $C$12*SQRT(Z$2-Y$2)*U844)</f>
        <v>144.65673050639987</v>
      </c>
      <c r="AA844" s="52">
        <f ca="1">Z844 * EXP(($E$3 - $C$12^2/2) * (AA$2-Z$2) + $C$12*SQRT(AA$2-Z$2)*V844)</f>
        <v>229.19244420904877</v>
      </c>
      <c r="AB844" s="52">
        <f ca="1">AA844 * EXP(($E$3 - $C$12^2/2) * (AB$2-AA$2) + $C$12*SQRT(AB$2-AA$2)*W844)</f>
        <v>293.22281799672248</v>
      </c>
      <c r="AC844" s="52">
        <f ca="1">AB844 * EXP(($E$3 - $C$12^2/2) * (AC$2-AB$2) + $C$12*SQRT(AC$2-AB$2)*X844)</f>
        <v>244.70712435246142</v>
      </c>
      <c r="AD844" s="47"/>
      <c r="AE844" s="3" t="s">
        <v>47</v>
      </c>
      <c r="AF844" s="64">
        <f t="shared" ref="AF844" ca="1" si="1063">($B$5*AF846 + (1 + $B$6)*AF845)*$B$2</f>
        <v>15000</v>
      </c>
      <c r="AG844" s="64">
        <f t="shared" ref="AG844" ca="1" si="1064">($B$5*AG846 + (1 + $B$6)*AG845)*$B$2</f>
        <v>15000</v>
      </c>
      <c r="AH844" s="64">
        <f t="shared" ref="AH844" ca="1" si="1065">($B$5*AH846 + (1 + $B$6)*AH845)*$B$2</f>
        <v>15000</v>
      </c>
      <c r="AI844" s="64">
        <f t="shared" ref="AI844" ca="1" si="1066">($B$5*AI846 + (1 + $B$6)*AI845)*$B$2</f>
        <v>15000</v>
      </c>
      <c r="AJ844" s="64" cm="1">
        <f t="array" aca="1" ref="AJ844" ca="1">($B$5*AJ846 + (1 + $B$6)*AJ845 + AND(NOT(AF845:AJ845)))*$B$2</f>
        <v>100000</v>
      </c>
      <c r="AK844" s="73"/>
      <c r="AL844" s="70"/>
    </row>
    <row r="845" spans="7:38" ht="14.55" customHeight="1" x14ac:dyDescent="0.3">
      <c r="G845" s="3">
        <v>843</v>
      </c>
      <c r="H845" s="58">
        <v>0.37024673235342692</v>
      </c>
      <c r="I845" s="58">
        <v>1.1018791831200683</v>
      </c>
      <c r="J845" s="58">
        <v>-2.6111281927096384</v>
      </c>
      <c r="K845" s="59">
        <v>0.87255639556699893</v>
      </c>
      <c r="L845" s="60">
        <f t="array" ref="L845:O845">TRANSPOSE(MMULT(Option!$B$25:$E$28, TRANSPOSE(H845:K845)))</f>
        <v>0.37024673235342692</v>
      </c>
      <c r="M845" s="60">
        <v>1.1579876456101348</v>
      </c>
      <c r="N845" s="60">
        <v>-1.8567417806651023</v>
      </c>
      <c r="O845" s="60">
        <v>0.67421101089253543</v>
      </c>
      <c r="P845" s="56" t="str">
        <f t="shared" si="1052"/>
        <v>169/3</v>
      </c>
      <c r="R845" s="80"/>
      <c r="S845" s="3" t="s">
        <v>31</v>
      </c>
      <c r="T845" s="60">
        <f ca="1"/>
        <v>1.6244029553197721</v>
      </c>
      <c r="U845" s="60">
        <f ca="1"/>
        <v>-0.24249218926608032</v>
      </c>
      <c r="V845" s="60">
        <f ca="1"/>
        <v>-0.89971731937311072</v>
      </c>
      <c r="W845" s="60">
        <f ca="1"/>
        <v>-0.11917735657439699</v>
      </c>
      <c r="X845" s="60">
        <f ca="1"/>
        <v>0.64571924410613435</v>
      </c>
      <c r="Y845" s="52">
        <f ca="1">$B$13 * EXP(($E$3 - $C$13^2/2) * Y$2 + $C$13*SQRT(Y$2)*T845)</f>
        <v>163.61090404412016</v>
      </c>
      <c r="Z845" s="52">
        <f ca="1">Y845 * EXP(($E$3 - $C$13^2/2) * (Z$2-Y$2) + $C$13*SQRT(Z$2-Y$2)*U845)</f>
        <v>152.89377753531707</v>
      </c>
      <c r="AA845" s="52">
        <f ca="1">Z845 * EXP(($E$3 - $C$13^2/2) * (AA$2-Z$2) + $C$13*SQRT(AA$2-Z$2)*V845)</f>
        <v>117.31096387859948</v>
      </c>
      <c r="AB845" s="52">
        <f ca="1">AA845 * EXP(($E$3 - $C$13^2/2) * (AB$2-AA$2) + $C$13*SQRT(AB$2-AA$2)*W845)</f>
        <v>113.75818519721605</v>
      </c>
      <c r="AC845" s="52">
        <f ca="1">AB845 * EXP(($E$3 - $C$13^2/2) * (AC$2-AB$2) + $C$13*SQRT(AC$2-AB$2)*X845)</f>
        <v>138.76623936575987</v>
      </c>
      <c r="AD845" s="47"/>
      <c r="AE845" s="3" t="s">
        <v>46</v>
      </c>
      <c r="AF845" s="52" t="b">
        <f t="shared" ref="AF845" ca="1" si="1067">AF843 &gt;= $B$4</f>
        <v>0</v>
      </c>
      <c r="AG845" s="52" t="b">
        <f t="array" aca="1" ref="AG845" ca="1">AND(AG843 &gt;= $B$4, NOT(OR($AF845:AF845)))</f>
        <v>0</v>
      </c>
      <c r="AH845" s="52" t="b">
        <f t="array" aca="1" ref="AH845" ca="1">AND(AH843 &gt;= $B$4, NOT(OR($AF845:AG845)))</f>
        <v>0</v>
      </c>
      <c r="AI845" s="52" t="b">
        <f t="array" aca="1" ref="AI845" ca="1">AND(AI843 &gt;= $B$4, NOT(OR($AF845:AH845)))</f>
        <v>0</v>
      </c>
      <c r="AJ845" s="52" t="b">
        <f t="array" aca="1" ref="AJ845" ca="1">AND(AJ843 &gt;= $B$4, NOT(OR($AF845:AI845)))</f>
        <v>0</v>
      </c>
      <c r="AK845" s="73"/>
      <c r="AL845" s="70"/>
    </row>
    <row r="846" spans="7:38" ht="14.55" customHeight="1" x14ac:dyDescent="0.3">
      <c r="G846" s="3">
        <v>844</v>
      </c>
      <c r="H846" s="58">
        <v>-0.25756479427946183</v>
      </c>
      <c r="I846" s="58">
        <v>0.79233855435321121</v>
      </c>
      <c r="J846" s="58">
        <v>-1.5162427187852063</v>
      </c>
      <c r="K846" s="59">
        <v>8.3598179375057854E-2</v>
      </c>
      <c r="L846" s="60">
        <f t="array" ref="L846:O846">TRANSPOSE(MMULT(Option!$B$25:$E$28, TRANSPOSE(H846:K846)))</f>
        <v>-0.25756479427946183</v>
      </c>
      <c r="M846" s="60">
        <v>0.62316436255930974</v>
      </c>
      <c r="N846" s="60">
        <v>-1.2272742223746207</v>
      </c>
      <c r="O846" s="60">
        <v>-0.11989405265046608</v>
      </c>
      <c r="P846" s="56" t="str">
        <f t="shared" si="1052"/>
        <v>169/4</v>
      </c>
      <c r="R846" s="80"/>
      <c r="S846" s="3" t="s">
        <v>30</v>
      </c>
      <c r="T846" s="60">
        <f ca="1"/>
        <v>1.0475940973022346</v>
      </c>
      <c r="U846" s="60">
        <f ca="1"/>
        <v>-1.2006027390041671</v>
      </c>
      <c r="V846" s="60">
        <f ca="1"/>
        <v>0.46049919085189822</v>
      </c>
      <c r="W846" s="60">
        <f ca="1"/>
        <v>-0.525886609914616</v>
      </c>
      <c r="X846" s="60">
        <f ca="1"/>
        <v>-1.447716029642532</v>
      </c>
      <c r="Y846" s="52">
        <f ca="1">$B$14 * EXP(($E$3 - $C$14^2/2) * Y$2 + $C$14*SQRT(Y$2)*T846)</f>
        <v>137.61341523381455</v>
      </c>
      <c r="Z846" s="52">
        <f ca="1">Y846 * EXP(($E$3 - $C$14^2/2) * (Z$2-Y$2) + $C$14*SQRT(Z$2-Y$2)*U846)</f>
        <v>96.473426124881271</v>
      </c>
      <c r="AA846" s="52">
        <f ca="1">Z846 * EXP(($E$3 - $C$14^2/2) * (AA$2-Z$2) + $C$14*SQRT(AA$2-Z$2)*V846)</f>
        <v>111.3209366588131</v>
      </c>
      <c r="AB846" s="52">
        <f ca="1">AA846 * EXP(($E$3 - $C$14^2/2) * (AB$2-AA$2) + $C$14*SQRT(AB$2-AA$2)*W846)</f>
        <v>95.550162155406781</v>
      </c>
      <c r="AC846" s="52">
        <f ca="1">AB846 * EXP(($E$3 - $C$14^2/2) * (AC$2-AB$2) + $C$14*SQRT(AC$2-AB$2)*X846)</f>
        <v>62.198852987889936</v>
      </c>
      <c r="AD846" s="47"/>
      <c r="AE846" s="3" t="s">
        <v>68</v>
      </c>
      <c r="AF846" s="52" t="b">
        <f ca="1">AND(AF843&gt;$B$3, NOT(OR($AF845:AF845)))</f>
        <v>1</v>
      </c>
      <c r="AG846" s="52" t="b">
        <f ca="1">AND(AG843&gt;$B$3, NOT(OR($AF845:AG845)))</f>
        <v>1</v>
      </c>
      <c r="AH846" s="52" t="b">
        <f ca="1">AND(AH843&gt;$B$3, NOT(OR($AF845:AH845)))</f>
        <v>1</v>
      </c>
      <c r="AI846" s="52" t="b">
        <f ca="1">AND(AI843&gt;$B$3, NOT(OR($AF845:AI845)))</f>
        <v>1</v>
      </c>
      <c r="AJ846" s="52" t="b">
        <f ca="1">AND(AJ843&gt;$B$3, NOT(OR($AF845:AJ845)))</f>
        <v>0</v>
      </c>
      <c r="AK846" s="74"/>
      <c r="AL846" s="70"/>
    </row>
    <row r="847" spans="7:38" ht="14.55" customHeight="1" x14ac:dyDescent="0.3">
      <c r="G847" s="3">
        <v>845</v>
      </c>
      <c r="H847" s="58">
        <v>1.404544449963306E-2</v>
      </c>
      <c r="I847" s="58">
        <v>1.866804909315257</v>
      </c>
      <c r="J847" s="58">
        <v>-0.47739518276825255</v>
      </c>
      <c r="K847" s="59">
        <v>0.5836910463608509</v>
      </c>
      <c r="L847" s="60">
        <f t="array" ref="L847:O847">TRANSPOSE(MMULT(Option!$B$25:$E$28, TRANSPOSE(H847:K847)))</f>
        <v>1.404544449963306E-2</v>
      </c>
      <c r="M847" s="60">
        <v>1.7165731387303207</v>
      </c>
      <c r="N847" s="60">
        <v>7.5161458031480999E-2</v>
      </c>
      <c r="O847" s="60">
        <v>0.90112760325295482</v>
      </c>
      <c r="P847" s="56" t="str">
        <f t="shared" si="1052"/>
        <v>169/5</v>
      </c>
      <c r="R847" s="80">
        <v>212</v>
      </c>
      <c r="S847" s="3" t="s">
        <v>28</v>
      </c>
      <c r="T847" s="60">
        <f t="array" aca="1" ref="T847:T850" ca="1">TRANSPOSE(OFFSET($L$3, MATCH($R847 &amp; "/" &amp; T$2, $P$3:$P$5002, 0) - 1, 0, 1, $E$1))</f>
        <v>-0.12033511170447367</v>
      </c>
      <c r="U847" s="60">
        <f t="array" aca="1" ref="U847:U850" ca="1">TRANSPOSE(OFFSET($L$3, MATCH($R847 &amp; "/" &amp; U$2, $P$3:$P$5002, 0) - 1, 0, 1, $E$1))</f>
        <v>-0.48321009857807268</v>
      </c>
      <c r="V847" s="60">
        <f t="array" aca="1" ref="V847:V850" ca="1">TRANSPOSE(OFFSET($L$3, MATCH($R847 &amp; "/" &amp; V$2, $P$3:$P$5002, 0) - 1, 0, 1, $E$1))</f>
        <v>-1.0111487799619112</v>
      </c>
      <c r="W847" s="60">
        <f t="array" aca="1" ref="W847:W850" ca="1">TRANSPOSE(OFFSET($L$3, MATCH($R847 &amp; "/" &amp; W$2, $P$3:$P$5002, 0) - 1, 0, 1, $E$1))</f>
        <v>-1.2896221705951179</v>
      </c>
      <c r="X847" s="60">
        <f t="array" aca="1" ref="X847:X850" ca="1">TRANSPOSE(OFFSET($L$3, MATCH($R847 &amp; "/" &amp; X$2, $P$3:$P$5002, 0) - 1, 0, 1, $E$1))</f>
        <v>0.6425136642819177</v>
      </c>
      <c r="Y847" s="52">
        <f ca="1">$B$11 * EXP(($E$3 - $C$11^2/2) * Y$2 + $C$11*SQRT(Y$2)*T847)</f>
        <v>96.937811319157845</v>
      </c>
      <c r="Z847" s="52">
        <f ca="1">Y847 * EXP(($E$3 - $C$11^2/2) * (Z$2-Y$2) + $C$11*SQRT(Z$2-Y$2)*U847)</f>
        <v>84.276800283507995</v>
      </c>
      <c r="AA847" s="52">
        <f ca="1">Z847 * EXP(($E$3 - $C$11^2/2) * (AA$2-Z$2) + $C$11*SQRT(AA$2-Z$2)*V847)</f>
        <v>62.537225592332717</v>
      </c>
      <c r="AB847" s="52">
        <f ca="1">AA847 * EXP(($E$3 - $C$11^2/2) * (AB$2-AA$2) + $C$11*SQRT(AB$2-AA$2)*W847)</f>
        <v>42.686185262544193</v>
      </c>
      <c r="AC847" s="52">
        <f ca="1">AB847 * EXP(($E$3 - $C$11^2/2) * (AC$2-AB$2) + $C$11*SQRT(AC$2-AB$2)*X847)</f>
        <v>52.020061227591036</v>
      </c>
      <c r="AD847" s="47"/>
      <c r="AE847" s="3" t="s">
        <v>69</v>
      </c>
      <c r="AF847" s="20" cm="1">
        <f t="array" aca="1" ref="AF847" ca="1">MIN(Y847:Y850 / $D$11:$D$14)</f>
        <v>0.96937811319157841</v>
      </c>
      <c r="AG847" s="20" cm="1">
        <f t="array" aca="1" ref="AG847" ca="1">MIN(Z847:Z850 / $D$11:$D$14)</f>
        <v>0.84276800283507991</v>
      </c>
      <c r="AH847" s="20" cm="1">
        <f t="array" aca="1" ref="AH847" ca="1">MIN(AA847:AA850 / $D$11:$D$14)</f>
        <v>0.62537225592332712</v>
      </c>
      <c r="AI847" s="20" cm="1">
        <f t="array" aca="1" ref="AI847" ca="1">MIN(AB847:AB850 / $D$11:$D$14)</f>
        <v>0.42686185262544191</v>
      </c>
      <c r="AJ847" s="20" cm="1">
        <f t="array" aca="1" ref="AJ847" ca="1">MIN(AC847:AC850 / $D$11:$D$14)</f>
        <v>0.52020061227591041</v>
      </c>
      <c r="AK847" s="72">
        <f t="array" aca="1" ref="AK847" ca="1">SUMPRODUCT(AF848:AJ848, EXP(-$E$3*$AF$2:$AJ$2))</f>
        <v>105721.0809451906</v>
      </c>
      <c r="AL847" s="70">
        <f ca="1">MAX(AC848 - $D$11, 0) * EXP(-$E$2*$E$3)</f>
        <v>44.843499433873895</v>
      </c>
    </row>
    <row r="848" spans="7:38" ht="14.55" customHeight="1" x14ac:dyDescent="0.3">
      <c r="G848" s="3">
        <v>846</v>
      </c>
      <c r="H848" s="58">
        <v>1.410808137721226</v>
      </c>
      <c r="I848" s="58">
        <v>-0.46349955499453738</v>
      </c>
      <c r="J848" s="58">
        <v>-0.58474091868421607</v>
      </c>
      <c r="K848" s="59">
        <v>-1.8346664976788227</v>
      </c>
      <c r="L848" s="60">
        <f t="array" ref="L848:O848">TRANSPOSE(MMULT(Option!$B$25:$E$28, TRANSPOSE(H848:K848)))</f>
        <v>1.410808137721226</v>
      </c>
      <c r="M848" s="60">
        <v>0.13951889602032752</v>
      </c>
      <c r="N848" s="60">
        <v>-7.0633253610911495E-2</v>
      </c>
      <c r="O848" s="60">
        <v>-1.2422936844355994</v>
      </c>
      <c r="P848" s="56" t="str">
        <f t="shared" si="1052"/>
        <v>170/1</v>
      </c>
      <c r="R848" s="80"/>
      <c r="S848" s="3" t="s">
        <v>29</v>
      </c>
      <c r="T848" s="60">
        <f ca="1"/>
        <v>0.5587657521486461</v>
      </c>
      <c r="U848" s="60">
        <f ca="1"/>
        <v>1.2303740676722179</v>
      </c>
      <c r="V848" s="60">
        <f ca="1"/>
        <v>1.1398776573066658</v>
      </c>
      <c r="W848" s="60">
        <f ca="1"/>
        <v>-1.7846541670000469</v>
      </c>
      <c r="X848" s="60">
        <f ca="1"/>
        <v>0.28818437286365411</v>
      </c>
      <c r="Y848" s="52">
        <f ca="1">$B$12 * EXP(($E$3 - $C$12^2/2) * Y$2 + $C$12*SQRT(Y$2)*T848)</f>
        <v>118.84259799418631</v>
      </c>
      <c r="Z848" s="52">
        <f ca="1">Y848 * EXP(($E$3 - $C$12^2/2) * (Z$2-Y$2) + $C$12*SQRT(Z$2-Y$2)*U848)</f>
        <v>172.76151750318277</v>
      </c>
      <c r="AA848" s="52">
        <f ca="1">Z848 * EXP(($E$3 - $C$12^2/2) * (AA$2-Z$2) + $C$12*SQRT(AA$2-Z$2)*V848)</f>
        <v>244.41691351220186</v>
      </c>
      <c r="AB848" s="52">
        <f ca="1">AA848 * EXP(($E$3 - $C$12^2/2) * (AB$2-AA$2) + $C$12*SQRT(AB$2-AA$2)*W848)</f>
        <v>143.80801473506779</v>
      </c>
      <c r="AC848" s="52">
        <f ca="1">AB848 * EXP(($E$3 - $C$12^2/2) * (AC$2-AB$2) + $C$12*SQRT(AC$2-AB$2)*X848)</f>
        <v>157.58019304631642</v>
      </c>
      <c r="AD848" s="47"/>
      <c r="AE848" s="3" t="s">
        <v>47</v>
      </c>
      <c r="AF848" s="64">
        <f t="shared" ref="AF848" ca="1" si="1068">($B$5*AF850 + (1 + $B$6)*AF849)*$B$2</f>
        <v>15000</v>
      </c>
      <c r="AG848" s="64">
        <f t="shared" ref="AG848" ca="1" si="1069">($B$5*AG850 + (1 + $B$6)*AG849)*$B$2</f>
        <v>15000</v>
      </c>
      <c r="AH848" s="64">
        <f t="shared" ref="AH848" ca="1" si="1070">($B$5*AH850 + (1 + $B$6)*AH849)*$B$2</f>
        <v>0</v>
      </c>
      <c r="AI848" s="64">
        <f t="shared" ref="AI848" ca="1" si="1071">($B$5*AI850 + (1 + $B$6)*AI849)*$B$2</f>
        <v>0</v>
      </c>
      <c r="AJ848" s="64" cm="1">
        <f t="array" aca="1" ref="AJ848" ca="1">($B$5*AJ850 + (1 + $B$6)*AJ849 + AND(NOT(AF849:AJ849)))*$B$2</f>
        <v>100000</v>
      </c>
      <c r="AK848" s="73"/>
      <c r="AL848" s="70"/>
    </row>
    <row r="849" spans="7:38" ht="14.55" customHeight="1" x14ac:dyDescent="0.3">
      <c r="G849" s="3">
        <v>847</v>
      </c>
      <c r="H849" s="58">
        <v>-0.40952214632091877</v>
      </c>
      <c r="I849" s="58">
        <v>-0.88296410727634489</v>
      </c>
      <c r="J849" s="58">
        <v>-0.66168141446506745</v>
      </c>
      <c r="K849" s="59">
        <v>-1.4923663805803355</v>
      </c>
      <c r="L849" s="60">
        <f t="array" ref="L849:O849">TRANSPOSE(MMULT(Option!$B$25:$E$28, TRANSPOSE(H849:K849)))</f>
        <v>-0.40952214632091877</v>
      </c>
      <c r="M849" s="60">
        <v>-0.97305883003295923</v>
      </c>
      <c r="N849" s="60">
        <v>-0.97618458268174124</v>
      </c>
      <c r="O849" s="60">
        <v>-1.8021563409724766</v>
      </c>
      <c r="P849" s="56" t="str">
        <f t="shared" si="1052"/>
        <v>170/2</v>
      </c>
      <c r="R849" s="80"/>
      <c r="S849" s="3" t="s">
        <v>31</v>
      </c>
      <c r="T849" s="60">
        <f ca="1"/>
        <v>0.52390299080851854</v>
      </c>
      <c r="U849" s="60">
        <f ca="1"/>
        <v>0.1645824196370447</v>
      </c>
      <c r="V849" s="60">
        <f ca="1"/>
        <v>0.97136006910580708</v>
      </c>
      <c r="W849" s="60">
        <f ca="1"/>
        <v>-1.2494062885093156</v>
      </c>
      <c r="X849" s="60">
        <f ca="1"/>
        <v>0.24113599194816884</v>
      </c>
      <c r="Y849" s="52">
        <f ca="1">$B$13 * EXP(($E$3 - $C$13^2/2) * Y$2 + $C$13*SQRT(Y$2)*T849)</f>
        <v>117.60612097658596</v>
      </c>
      <c r="Z849" s="52">
        <f ca="1">Y849 * EXP(($E$3 - $C$13^2/2) * (Z$2-Y$2) + $C$13*SQRT(Z$2-Y$2)*U849)</f>
        <v>124.17797379444563</v>
      </c>
      <c r="AA849" s="52">
        <f ca="1">Z849 * EXP(($E$3 - $C$13^2/2) * (AA$2-Z$2) + $C$13*SQRT(AA$2-Z$2)*V849)</f>
        <v>167.02171432352657</v>
      </c>
      <c r="AB849" s="52">
        <f ca="1">AA849 * EXP(($E$3 - $C$13^2/2) * (AB$2-AA$2) + $C$13*SQRT(AB$2-AA$2)*W849)</f>
        <v>115.3881824018972</v>
      </c>
      <c r="AC849" s="52">
        <f ca="1">AB849 * EXP(($E$3 - $C$13^2/2) * (AC$2-AB$2) + $C$13*SQRT(AC$2-AB$2)*X849)</f>
        <v>124.66657093999923</v>
      </c>
      <c r="AD849" s="47"/>
      <c r="AE849" s="3" t="s">
        <v>46</v>
      </c>
      <c r="AF849" s="52" t="b">
        <f t="shared" ref="AF849" ca="1" si="1072">AF847 &gt;= $B$4</f>
        <v>0</v>
      </c>
      <c r="AG849" s="52" t="b">
        <f t="array" aca="1" ref="AG849" ca="1">AND(AG847 &gt;= $B$4, NOT(OR($AF849:AF849)))</f>
        <v>0</v>
      </c>
      <c r="AH849" s="52" t="b">
        <f t="array" aca="1" ref="AH849" ca="1">AND(AH847 &gt;= $B$4, NOT(OR($AF849:AG849)))</f>
        <v>0</v>
      </c>
      <c r="AI849" s="52" t="b">
        <f t="array" aca="1" ref="AI849" ca="1">AND(AI847 &gt;= $B$4, NOT(OR($AF849:AH849)))</f>
        <v>0</v>
      </c>
      <c r="AJ849" s="52" t="b">
        <f t="array" aca="1" ref="AJ849" ca="1">AND(AJ847 &gt;= $B$4, NOT(OR($AF849:AI849)))</f>
        <v>0</v>
      </c>
      <c r="AK849" s="73"/>
      <c r="AL849" s="70"/>
    </row>
    <row r="850" spans="7:38" ht="14.55" customHeight="1" x14ac:dyDescent="0.3">
      <c r="G850" s="3">
        <v>848</v>
      </c>
      <c r="H850" s="58">
        <v>1.0329442488150586</v>
      </c>
      <c r="I850" s="58">
        <v>-2.3508704679592412</v>
      </c>
      <c r="J850" s="58">
        <v>-1.6734676994703779</v>
      </c>
      <c r="K850" s="59">
        <v>-0.2143944252796586</v>
      </c>
      <c r="L850" s="60">
        <f t="array" ref="L850:O850">TRANSPOSE(MMULT(Option!$B$25:$E$28, TRANSPOSE(H850:K850)))</f>
        <v>1.0329442488150586</v>
      </c>
      <c r="M850" s="60">
        <v>-1.7414306741658727</v>
      </c>
      <c r="N850" s="60">
        <v>-1.6722482179485156</v>
      </c>
      <c r="O850" s="60">
        <v>-0.71264856004117028</v>
      </c>
      <c r="P850" s="56" t="str">
        <f t="shared" si="1052"/>
        <v>170/3</v>
      </c>
      <c r="R850" s="80"/>
      <c r="S850" s="3" t="s">
        <v>30</v>
      </c>
      <c r="T850" s="60">
        <f ca="1"/>
        <v>0.84199368499607607</v>
      </c>
      <c r="U850" s="60">
        <f ca="1"/>
        <v>-1.1864414043844673</v>
      </c>
      <c r="V850" s="60">
        <f ca="1"/>
        <v>1.3724532443998756</v>
      </c>
      <c r="W850" s="60">
        <f ca="1"/>
        <v>3.6325086663685946E-2</v>
      </c>
      <c r="X850" s="60">
        <f ca="1"/>
        <v>-0.1663715453952796</v>
      </c>
      <c r="Y850" s="52">
        <f ca="1">$B$14 * EXP(($E$3 - $C$14^2/2) * Y$2 + $C$14*SQRT(Y$2)*T850)</f>
        <v>129.38187354866494</v>
      </c>
      <c r="Z850" s="52">
        <f ca="1">Y850 * EXP(($E$3 - $C$14^2/2) * (Z$2-Y$2) + $C$14*SQRT(Z$2-Y$2)*U850)</f>
        <v>91.088892481212142</v>
      </c>
      <c r="AA850" s="52">
        <f ca="1">Z850 * EXP(($E$3 - $C$14^2/2) * (AA$2-Z$2) + $C$14*SQRT(AA$2-Z$2)*V850)</f>
        <v>138.18202579318955</v>
      </c>
      <c r="AB850" s="52">
        <f ca="1">AA850 * EXP(($E$3 - $C$14^2/2) * (AB$2-AA$2) + $C$14*SQRT(AB$2-AA$2)*W850)</f>
        <v>140.39633250491156</v>
      </c>
      <c r="AC850" s="52">
        <f ca="1">AB850 * EXP(($E$3 - $C$14^2/2) * (AC$2-AB$2) + $C$14*SQRT(AC$2-AB$2)*X850)</f>
        <v>134.23042408324247</v>
      </c>
      <c r="AD850" s="47"/>
      <c r="AE850" s="3" t="s">
        <v>68</v>
      </c>
      <c r="AF850" s="52" t="b">
        <f ca="1">AND(AF847&gt;$B$3, NOT(OR($AF849:AF849)))</f>
        <v>1</v>
      </c>
      <c r="AG850" s="52" t="b">
        <f ca="1">AND(AG847&gt;$B$3, NOT(OR($AF849:AG849)))</f>
        <v>1</v>
      </c>
      <c r="AH850" s="52" t="b">
        <f ca="1">AND(AH847&gt;$B$3, NOT(OR($AF849:AH849)))</f>
        <v>0</v>
      </c>
      <c r="AI850" s="52" t="b">
        <f ca="1">AND(AI847&gt;$B$3, NOT(OR($AF849:AI849)))</f>
        <v>0</v>
      </c>
      <c r="AJ850" s="52" t="b">
        <f ca="1">AND(AJ847&gt;$B$3, NOT(OR($AF849:AJ849)))</f>
        <v>0</v>
      </c>
      <c r="AK850" s="74"/>
      <c r="AL850" s="70"/>
    </row>
    <row r="851" spans="7:38" ht="14.55" customHeight="1" x14ac:dyDescent="0.3">
      <c r="G851" s="3">
        <v>849</v>
      </c>
      <c r="H851" s="58">
        <v>-0.68977636883334836</v>
      </c>
      <c r="I851" s="58">
        <v>-5.9383287151345353E-2</v>
      </c>
      <c r="J851" s="58">
        <v>0.27260535714955136</v>
      </c>
      <c r="K851" s="59">
        <v>1.0494955230320719</v>
      </c>
      <c r="L851" s="60">
        <f t="array" ref="L851:O851">TRANSPOSE(MMULT(Option!$B$25:$E$28, TRANSPOSE(H851:K851)))</f>
        <v>-0.68977636883334836</v>
      </c>
      <c r="M851" s="60">
        <v>-0.33033622921060712</v>
      </c>
      <c r="N851" s="60">
        <v>-5.2028713162705714E-2</v>
      </c>
      <c r="O851" s="60">
        <v>0.66048064752839319</v>
      </c>
      <c r="P851" s="56" t="str">
        <f t="shared" si="1052"/>
        <v>170/4</v>
      </c>
      <c r="R851" s="80">
        <v>213</v>
      </c>
      <c r="S851" s="3" t="s">
        <v>28</v>
      </c>
      <c r="T851" s="60">
        <f t="array" aca="1" ref="T851:T854" ca="1">TRANSPOSE(OFFSET($L$3, MATCH($R851 &amp; "/" &amp; T$2, $P$3:$P$5002, 0) - 1, 0, 1, $E$1))</f>
        <v>-1.1888338668592149</v>
      </c>
      <c r="U851" s="60">
        <f t="array" aca="1" ref="U851:U854" ca="1">TRANSPOSE(OFFSET($L$3, MATCH($R851 &amp; "/" &amp; U$2, $P$3:$P$5002, 0) - 1, 0, 1, $E$1))</f>
        <v>0.17238212503383779</v>
      </c>
      <c r="V851" s="60">
        <f t="array" aca="1" ref="V851:V854" ca="1">TRANSPOSE(OFFSET($L$3, MATCH($R851 &amp; "/" &amp; V$2, $P$3:$P$5002, 0) - 1, 0, 1, $E$1))</f>
        <v>0.1805478097742064</v>
      </c>
      <c r="W851" s="60">
        <f t="array" aca="1" ref="W851:W854" ca="1">TRANSPOSE(OFFSET($L$3, MATCH($R851 &amp; "/" &amp; W$2, $P$3:$P$5002, 0) - 1, 0, 1, $E$1))</f>
        <v>0.84984097505766243</v>
      </c>
      <c r="X851" s="60">
        <f t="array" aca="1" ref="X851:X854" ca="1">TRANSPOSE(OFFSET($L$3, MATCH($R851 &amp; "/" &amp; X$2, $P$3:$P$5002, 0) - 1, 0, 1, $E$1))</f>
        <v>1.4681630338170155</v>
      </c>
      <c r="Y851" s="52">
        <f ca="1">$B$11 * EXP(($E$3 - $C$11^2/2) * Y$2 + $C$11*SQRT(Y$2)*T851)</f>
        <v>70.352620049512609</v>
      </c>
      <c r="Z851" s="52">
        <f ca="1">Y851 * EXP(($E$3 - $C$11^2/2) * (Z$2-Y$2) + $C$11*SQRT(Z$2-Y$2)*U851)</f>
        <v>74.457959451356004</v>
      </c>
      <c r="AA851" s="52">
        <f ca="1">Z851 * EXP(($E$3 - $C$11^2/2) * (AA$2-Z$2) + $C$11*SQRT(AA$2-Z$2)*V851)</f>
        <v>78.996141252794899</v>
      </c>
      <c r="AB851" s="52">
        <f ca="1">AA851 * EXP(($E$3 - $C$11^2/2) * (AB$2-AA$2) + $C$11*SQRT(AB$2-AA$2)*W851)</f>
        <v>102.44758468828714</v>
      </c>
      <c r="AC851" s="52">
        <f ca="1">AB851 * EXP(($E$3 - $C$11^2/2) * (AC$2-AB$2) + $C$11*SQRT(AC$2-AB$2)*X851)</f>
        <v>159.94023417334748</v>
      </c>
      <c r="AD851" s="47"/>
      <c r="AE851" s="3" t="s">
        <v>69</v>
      </c>
      <c r="AF851" s="20" cm="1">
        <f t="array" aca="1" ref="AF851" ca="1">MIN(Y851:Y854 / $D$11:$D$14)</f>
        <v>0.70352620049512604</v>
      </c>
      <c r="AG851" s="20" cm="1">
        <f t="array" aca="1" ref="AG851" ca="1">MIN(Z851:Z854 / $D$11:$D$14)</f>
        <v>0.52080561153015925</v>
      </c>
      <c r="AH851" s="20" cm="1">
        <f t="array" aca="1" ref="AH851" ca="1">MIN(AA851:AA854 / $D$11:$D$14)</f>
        <v>0.56537039806729406</v>
      </c>
      <c r="AI851" s="20" cm="1">
        <f t="array" aca="1" ref="AI851" ca="1">MIN(AB851:AB854 / $D$11:$D$14)</f>
        <v>0.58290398569495339</v>
      </c>
      <c r="AJ851" s="20" cm="1">
        <f t="array" aca="1" ref="AJ851" ca="1">MIN(AC851:AC854 / $D$11:$D$14)</f>
        <v>0.71488078402502142</v>
      </c>
      <c r="AK851" s="72">
        <f t="array" aca="1" ref="AK851" ca="1">SUMPRODUCT(AF852:AJ852, EXP(-$E$3*$AF$2:$AJ$2))</f>
        <v>77880.078307140488</v>
      </c>
      <c r="AL851" s="70">
        <f ca="1">MAX(AC852 - $D$11, 0) * EXP(-$E$2*$E$3)</f>
        <v>71.797792359676038</v>
      </c>
    </row>
    <row r="852" spans="7:38" ht="14.55" customHeight="1" x14ac:dyDescent="0.3">
      <c r="G852" s="3">
        <v>850</v>
      </c>
      <c r="H852" s="58">
        <v>-0.33984099526208145</v>
      </c>
      <c r="I852" s="58">
        <v>1.1969758189719324</v>
      </c>
      <c r="J852" s="58">
        <v>-1.4527538785033161</v>
      </c>
      <c r="K852" s="59">
        <v>0.96616670204399846</v>
      </c>
      <c r="L852" s="60">
        <f t="array" ref="L852:O852">TRANSPOSE(MMULT(Option!$B$25:$E$28, TRANSPOSE(H852:K852)))</f>
        <v>-0.33984099526208145</v>
      </c>
      <c r="M852" s="60">
        <v>0.96111006098929519</v>
      </c>
      <c r="N852" s="60">
        <v>-1.098462907056253</v>
      </c>
      <c r="O852" s="60">
        <v>0.72133265731690321</v>
      </c>
      <c r="P852" s="56" t="str">
        <f t="shared" si="1052"/>
        <v>170/5</v>
      </c>
      <c r="R852" s="80"/>
      <c r="S852" s="3" t="s">
        <v>29</v>
      </c>
      <c r="T852" s="60">
        <f ca="1"/>
        <v>0.68143239336542905</v>
      </c>
      <c r="U852" s="60">
        <f ca="1"/>
        <v>0.69851962279627211</v>
      </c>
      <c r="V852" s="60">
        <f ca="1"/>
        <v>0.24204899311595474</v>
      </c>
      <c r="W852" s="60">
        <f ca="1"/>
        <v>0.33379144927681348</v>
      </c>
      <c r="X852" s="60">
        <f ca="1"/>
        <v>0.1385917746902105</v>
      </c>
      <c r="Y852" s="52">
        <f ca="1">$B$12 * EXP(($E$3 - $C$12^2/2) * Y$2 + $C$12*SQRT(Y$2)*T852)</f>
        <v>123.29747161484489</v>
      </c>
      <c r="Z852" s="52">
        <f ca="1">Y852 * EXP(($E$3 - $C$12^2/2) * (Z$2-Y$2) + $C$12*SQRT(Z$2-Y$2)*U852)</f>
        <v>152.80395972642509</v>
      </c>
      <c r="AA852" s="52">
        <f ca="1">Z852 * EXP(($E$3 - $C$12^2/2) * (AA$2-Z$2) + $C$12*SQRT(AA$2-Z$2)*V852)</f>
        <v>165.13618362271572</v>
      </c>
      <c r="AB852" s="52">
        <f ca="1">AA852 * EXP(($E$3 - $C$12^2/2) * (AB$2-AA$2) + $C$12*SQRT(AB$2-AA$2)*W852)</f>
        <v>183.44372111901873</v>
      </c>
      <c r="AC852" s="52">
        <f ca="1">AB852 * EXP(($E$3 - $C$12^2/2) * (AC$2-AB$2) + $C$12*SQRT(AC$2-AB$2)*X852)</f>
        <v>192.19019025189297</v>
      </c>
      <c r="AD852" s="47"/>
      <c r="AE852" s="3" t="s">
        <v>47</v>
      </c>
      <c r="AF852" s="64">
        <f t="shared" ref="AF852" ca="1" si="1073">($B$5*AF854 + (1 + $B$6)*AF853)*$B$2</f>
        <v>0</v>
      </c>
      <c r="AG852" s="64">
        <f t="shared" ref="AG852" ca="1" si="1074">($B$5*AG854 + (1 + $B$6)*AG853)*$B$2</f>
        <v>0</v>
      </c>
      <c r="AH852" s="64">
        <f t="shared" ref="AH852" ca="1" si="1075">($B$5*AH854 + (1 + $B$6)*AH853)*$B$2</f>
        <v>0</v>
      </c>
      <c r="AI852" s="64">
        <f t="shared" ref="AI852" ca="1" si="1076">($B$5*AI854 + (1 + $B$6)*AI853)*$B$2</f>
        <v>0</v>
      </c>
      <c r="AJ852" s="64" cm="1">
        <f t="array" aca="1" ref="AJ852" ca="1">($B$5*AJ854 + (1 + $B$6)*AJ853 + AND(NOT(AF853:AJ853)))*$B$2</f>
        <v>100000</v>
      </c>
      <c r="AK852" s="73"/>
      <c r="AL852" s="70"/>
    </row>
    <row r="853" spans="7:38" ht="14.55" customHeight="1" x14ac:dyDescent="0.3">
      <c r="G853" s="3">
        <v>851</v>
      </c>
      <c r="H853" s="58">
        <v>0.49520351877063268</v>
      </c>
      <c r="I853" s="58">
        <v>1.925626945992265</v>
      </c>
      <c r="J853" s="58">
        <v>-1.760019533733054</v>
      </c>
      <c r="K853" s="59">
        <v>-0.43528064919345061</v>
      </c>
      <c r="L853" s="60">
        <f t="array" ref="L853:O853">TRANSPOSE(MMULT(Option!$B$25:$E$28, TRANSPOSE(H853:K853)))</f>
        <v>0.49520351877063268</v>
      </c>
      <c r="M853" s="60">
        <v>1.9629476555594922</v>
      </c>
      <c r="N853" s="60">
        <v>-0.84351396527337341</v>
      </c>
      <c r="O853" s="60">
        <v>-1.3943809712869848E-2</v>
      </c>
      <c r="P853" s="56" t="str">
        <f t="shared" si="1052"/>
        <v>171/1</v>
      </c>
      <c r="R853" s="80"/>
      <c r="S853" s="3" t="s">
        <v>31</v>
      </c>
      <c r="T853" s="60">
        <f ca="1"/>
        <v>-0.72234183646993211</v>
      </c>
      <c r="U853" s="60">
        <f ca="1"/>
        <v>-1.4855862079245048</v>
      </c>
      <c r="V853" s="60">
        <f ca="1"/>
        <v>0.25701407496610806</v>
      </c>
      <c r="W853" s="60">
        <f ca="1"/>
        <v>8.5137981912808747E-2</v>
      </c>
      <c r="X853" s="60">
        <f ca="1"/>
        <v>0.66364436811751892</v>
      </c>
      <c r="Y853" s="52">
        <f ca="1">$B$13 * EXP(($E$3 - $C$13^2/2) * Y$2 + $C$13*SQRT(Y$2)*T853)</f>
        <v>80.920535914507738</v>
      </c>
      <c r="Z853" s="52">
        <f ca="1">Y853 * EXP(($E$3 - $C$13^2/2) * (Z$2-Y$2) + $C$13*SQRT(Z$2-Y$2)*U853)</f>
        <v>52.080561153015921</v>
      </c>
      <c r="AA853" s="52">
        <f ca="1">Z853 * EXP(($E$3 - $C$13^2/2) * (AA$2-Z$2) + $C$13*SQRT(AA$2-Z$2)*V853)</f>
        <v>56.53703980672941</v>
      </c>
      <c r="AB853" s="52">
        <f ca="1">AA853 * EXP(($E$3 - $C$13^2/2) * (AB$2-AA$2) + $C$13*SQRT(AB$2-AA$2)*W853)</f>
        <v>58.290398569495338</v>
      </c>
      <c r="AC853" s="52">
        <f ca="1">AB853 * EXP(($E$3 - $C$13^2/2) * (AC$2-AB$2) + $C$13*SQRT(AC$2-AB$2)*X853)</f>
        <v>71.48807840250214</v>
      </c>
      <c r="AD853" s="47"/>
      <c r="AE853" s="3" t="s">
        <v>46</v>
      </c>
      <c r="AF853" s="52" t="b">
        <f t="shared" ref="AF853" ca="1" si="1077">AF851 &gt;= $B$4</f>
        <v>0</v>
      </c>
      <c r="AG853" s="52" t="b">
        <f t="array" aca="1" ref="AG853" ca="1">AND(AG851 &gt;= $B$4, NOT(OR($AF853:AF853)))</f>
        <v>0</v>
      </c>
      <c r="AH853" s="52" t="b">
        <f t="array" aca="1" ref="AH853" ca="1">AND(AH851 &gt;= $B$4, NOT(OR($AF853:AG853)))</f>
        <v>0</v>
      </c>
      <c r="AI853" s="52" t="b">
        <f t="array" aca="1" ref="AI853" ca="1">AND(AI851 &gt;= $B$4, NOT(OR($AF853:AH853)))</f>
        <v>0</v>
      </c>
      <c r="AJ853" s="52" t="b">
        <f t="array" aca="1" ref="AJ853" ca="1">AND(AJ851 &gt;= $B$4, NOT(OR($AF853:AI853)))</f>
        <v>0</v>
      </c>
      <c r="AK853" s="73"/>
      <c r="AL853" s="70"/>
    </row>
    <row r="854" spans="7:38" ht="14.55" customHeight="1" x14ac:dyDescent="0.3">
      <c r="G854" s="3">
        <v>852</v>
      </c>
      <c r="H854" s="58">
        <v>-1.3544261098631884E-2</v>
      </c>
      <c r="I854" s="58">
        <v>0.47185294096584568</v>
      </c>
      <c r="J854" s="58">
        <v>1.4047201876753064</v>
      </c>
      <c r="K854" s="59">
        <v>0.83383437726951182</v>
      </c>
      <c r="L854" s="60">
        <f t="array" ref="L854:O854">TRANSPOSE(MMULT(Option!$B$25:$E$28, TRANSPOSE(H854:K854)))</f>
        <v>-1.3544261098631884E-2</v>
      </c>
      <c r="M854" s="60">
        <v>0.42704265933325064</v>
      </c>
      <c r="N854" s="60">
        <v>1.3519222797577533</v>
      </c>
      <c r="O854" s="60">
        <v>1.1063688067614126</v>
      </c>
      <c r="P854" s="56" t="str">
        <f t="shared" si="1052"/>
        <v>171/2</v>
      </c>
      <c r="R854" s="80"/>
      <c r="S854" s="3" t="s">
        <v>30</v>
      </c>
      <c r="T854" s="60">
        <f ca="1"/>
        <v>1.1245864466968833</v>
      </c>
      <c r="U854" s="60">
        <f ca="1"/>
        <v>0.43206319120443343</v>
      </c>
      <c r="V854" s="60">
        <f ca="1"/>
        <v>-0.10267202678977203</v>
      </c>
      <c r="W854" s="60">
        <f ca="1"/>
        <v>-0.3522466519697765</v>
      </c>
      <c r="X854" s="60">
        <f ca="1"/>
        <v>0.71490127351948574</v>
      </c>
      <c r="Y854" s="52">
        <f ca="1">$B$14 * EXP(($E$3 - $C$14^2/2) * Y$2 + $C$14*SQRT(Y$2)*T854)</f>
        <v>140.82896219758493</v>
      </c>
      <c r="Z854" s="52">
        <f ca="1">Y854 * EXP(($E$3 - $C$14^2/2) * (Z$2-Y$2) + $C$14*SQRT(Z$2-Y$2)*U854)</f>
        <v>161.12252128803931</v>
      </c>
      <c r="AA854" s="52">
        <f ca="1">Z854 * EXP(($E$3 - $C$14^2/2) * (AA$2-Z$2) + $C$14*SQRT(AA$2-Z$2)*V854)</f>
        <v>157.01847433066001</v>
      </c>
      <c r="AB854" s="52">
        <f ca="1">AA854 * EXP(($E$3 - $C$14^2/2) * (AB$2-AA$2) + $C$14*SQRT(AB$2-AA$2)*W854)</f>
        <v>141.98046443428947</v>
      </c>
      <c r="AC854" s="52">
        <f ca="1">AB854 * EXP(($E$3 - $C$14^2/2) * (AC$2-AB$2) + $C$14*SQRT(AC$2-AB$2)*X854)</f>
        <v>176.82487849729173</v>
      </c>
      <c r="AD854" s="47"/>
      <c r="AE854" s="3" t="s">
        <v>68</v>
      </c>
      <c r="AF854" s="52" t="b">
        <f ca="1">AND(AF851&gt;$B$3, NOT(OR($AF853:AF853)))</f>
        <v>0</v>
      </c>
      <c r="AG854" s="52" t="b">
        <f ca="1">AND(AG851&gt;$B$3, NOT(OR($AF853:AG853)))</f>
        <v>0</v>
      </c>
      <c r="AH854" s="52" t="b">
        <f ca="1">AND(AH851&gt;$B$3, NOT(OR($AF853:AH853)))</f>
        <v>0</v>
      </c>
      <c r="AI854" s="52" t="b">
        <f ca="1">AND(AI851&gt;$B$3, NOT(OR($AF853:AI853)))</f>
        <v>0</v>
      </c>
      <c r="AJ854" s="52" t="b">
        <f ca="1">AND(AJ851&gt;$B$3, NOT(OR($AF853:AJ853)))</f>
        <v>0</v>
      </c>
      <c r="AK854" s="74"/>
      <c r="AL854" s="70"/>
    </row>
    <row r="855" spans="7:38" ht="14.55" customHeight="1" x14ac:dyDescent="0.3">
      <c r="G855" s="3">
        <v>853</v>
      </c>
      <c r="H855" s="58">
        <v>-0.76018779756652477</v>
      </c>
      <c r="I855" s="58">
        <v>-2.6614259044675461</v>
      </c>
      <c r="J855" s="58">
        <v>0.83964583964382722</v>
      </c>
      <c r="K855" s="59">
        <v>-1.3901627236028473</v>
      </c>
      <c r="L855" s="60">
        <f t="array" ref="L855:O855">TRANSPOSE(MMULT(Option!$B$25:$E$28, TRANSPOSE(H855:K855)))</f>
        <v>-0.76018779756652477</v>
      </c>
      <c r="M855" s="60">
        <v>-2.7433122517743782</v>
      </c>
      <c r="N855" s="60">
        <v>-0.26353062155399165</v>
      </c>
      <c r="O855" s="60">
        <v>-2.0275821606568081</v>
      </c>
      <c r="P855" s="56" t="str">
        <f t="shared" si="1052"/>
        <v>171/3</v>
      </c>
      <c r="R855" s="80">
        <v>214</v>
      </c>
      <c r="S855" s="3" t="s">
        <v>28</v>
      </c>
      <c r="T855" s="60">
        <f t="array" aca="1" ref="T855:T858" ca="1">TRANSPOSE(OFFSET($L$3, MATCH($R855 &amp; "/" &amp; T$2, $P$3:$P$5002, 0) - 1, 0, 1, $E$1))</f>
        <v>-1.658673364261577</v>
      </c>
      <c r="U855" s="60">
        <f t="array" aca="1" ref="U855:U858" ca="1">TRANSPOSE(OFFSET($L$3, MATCH($R855 &amp; "/" &amp; U$2, $P$3:$P$5002, 0) - 1, 0, 1, $E$1))</f>
        <v>0.54763352086508565</v>
      </c>
      <c r="V855" s="60">
        <f t="array" aca="1" ref="V855:V858" ca="1">TRANSPOSE(OFFSET($L$3, MATCH($R855 &amp; "/" &amp; V$2, $P$3:$P$5002, 0) - 1, 0, 1, $E$1))</f>
        <v>-0.43894866440934577</v>
      </c>
      <c r="W855" s="60">
        <f t="array" aca="1" ref="W855:W858" ca="1">TRANSPOSE(OFFSET($L$3, MATCH($R855 &amp; "/" &amp; W$2, $P$3:$P$5002, 0) - 1, 0, 1, $E$1))</f>
        <v>-1.8519463196106825</v>
      </c>
      <c r="X855" s="60">
        <f t="array" aca="1" ref="X855:X858" ca="1">TRANSPOSE(OFFSET($L$3, MATCH($R855 &amp; "/" &amp; X$2, $P$3:$P$5002, 0) - 1, 0, 1, $E$1))</f>
        <v>-0.77105637894422141</v>
      </c>
      <c r="Y855" s="52">
        <f ca="1">$B$11 * EXP(($E$3 - $C$11^2/2) * Y$2 + $C$11*SQRT(Y$2)*T855)</f>
        <v>61.103440670381474</v>
      </c>
      <c r="Z855" s="52">
        <f ca="1">Y855 * EXP(($E$3 - $C$11^2/2) * (Z$2-Y$2) + $C$11*SQRT(Z$2-Y$2)*U855)</f>
        <v>72.374804376138769</v>
      </c>
      <c r="AA855" s="52">
        <f ca="1">Z855 * EXP(($E$3 - $C$11^2/2) * (AA$2-Z$2) + $C$11*SQRT(AA$2-Z$2)*V855)</f>
        <v>63.763034994951951</v>
      </c>
      <c r="AB855" s="52">
        <f ca="1">AA855 * EXP(($E$3 - $C$11^2/2) * (AB$2-AA$2) + $C$11*SQRT(AB$2-AA$2)*W855)</f>
        <v>36.766596816382446</v>
      </c>
      <c r="AC855" s="52">
        <f ca="1">AB855 * EXP(($E$3 - $C$11^2/2) * (AC$2-AB$2) + $C$11*SQRT(AC$2-AB$2)*X855)</f>
        <v>29.320086407968116</v>
      </c>
      <c r="AD855" s="47"/>
      <c r="AE855" s="3" t="s">
        <v>69</v>
      </c>
      <c r="AF855" s="20" cm="1">
        <f t="array" aca="1" ref="AF855" ca="1">MIN(Y855:Y858 / $D$11:$D$14)</f>
        <v>0.6110344067038147</v>
      </c>
      <c r="AG855" s="20" cm="1">
        <f t="array" aca="1" ref="AG855" ca="1">MIN(Z855:Z858 / $D$11:$D$14)</f>
        <v>0.39206407787760633</v>
      </c>
      <c r="AH855" s="20" cm="1">
        <f t="array" aca="1" ref="AH855" ca="1">MIN(AA855:AA858 / $D$11:$D$14)</f>
        <v>0.47831681406596049</v>
      </c>
      <c r="AI855" s="20" cm="1">
        <f t="array" aca="1" ref="AI855" ca="1">MIN(AB855:AB858 / $D$11:$D$14)</f>
        <v>0.36766596816382446</v>
      </c>
      <c r="AJ855" s="20" cm="1">
        <f t="array" aca="1" ref="AJ855" ca="1">MIN(AC855:AC858 / $D$11:$D$14)</f>
        <v>0.29320086407968116</v>
      </c>
      <c r="AK855" s="72">
        <f t="array" aca="1" ref="AK855" ca="1">SUMPRODUCT(AF856:AJ856, EXP(-$E$3*$AF$2:$AJ$2))</f>
        <v>77880.078307140488</v>
      </c>
      <c r="AL855" s="70">
        <f ca="1">MAX(AC856 - $D$11, 0) * EXP(-$E$2*$E$3)</f>
        <v>0</v>
      </c>
    </row>
    <row r="856" spans="7:38" ht="14.55" customHeight="1" x14ac:dyDescent="0.3">
      <c r="G856" s="3">
        <v>854</v>
      </c>
      <c r="H856" s="58">
        <v>0.82124680275470818</v>
      </c>
      <c r="I856" s="58">
        <v>-1.2585113508562837</v>
      </c>
      <c r="J856" s="58">
        <v>-0.92583945542911217</v>
      </c>
      <c r="K856" s="59">
        <v>0.65820202651992732</v>
      </c>
      <c r="L856" s="60">
        <f t="array" ref="L856:O856">TRANSPOSE(MMULT(Option!$B$25:$E$28, TRANSPOSE(H856:K856)))</f>
        <v>0.82124680275470818</v>
      </c>
      <c r="M856" s="60">
        <v>-0.82494598455012613</v>
      </c>
      <c r="N856" s="60">
        <v>-0.81423102196711583</v>
      </c>
      <c r="O856" s="60">
        <v>0.38188827345702664</v>
      </c>
      <c r="P856" s="56" t="str">
        <f t="shared" si="1052"/>
        <v>171/4</v>
      </c>
      <c r="R856" s="80"/>
      <c r="S856" s="3" t="s">
        <v>29</v>
      </c>
      <c r="T856" s="60">
        <f ca="1"/>
        <v>-0.60089292581684361</v>
      </c>
      <c r="U856" s="60">
        <f ca="1"/>
        <v>-0.45809923807890707</v>
      </c>
      <c r="V856" s="60">
        <f ca="1"/>
        <v>-0.67133167394426496</v>
      </c>
      <c r="W856" s="60">
        <f ca="1"/>
        <v>-0.78374975366885347</v>
      </c>
      <c r="X856" s="60">
        <f ca="1"/>
        <v>0.74860434164344136</v>
      </c>
      <c r="Y856" s="52">
        <f ca="1">$B$12 * EXP(($E$3 - $C$12^2/2) * Y$2 + $C$12*SQRT(Y$2)*T856)</f>
        <v>83.923217903180799</v>
      </c>
      <c r="Z856" s="52">
        <f ca="1">Y856 * EXP(($E$3 - $C$12^2/2) * (Z$2-Y$2) + $C$12*SQRT(Z$2-Y$2)*U856)</f>
        <v>73.513755386128963</v>
      </c>
      <c r="AA856" s="52">
        <f ca="1">Z856 * EXP(($E$3 - $C$12^2/2) * (AA$2-Z$2) + $C$12*SQRT(AA$2-Z$2)*V856)</f>
        <v>60.405069566337772</v>
      </c>
      <c r="AB856" s="52">
        <f ca="1">AA856 * EXP(($E$3 - $C$12^2/2) * (AB$2-AA$2) + $C$12*SQRT(AB$2-AA$2)*W856)</f>
        <v>47.98786222102315</v>
      </c>
      <c r="AC856" s="52">
        <f ca="1">AB856 * EXP(($E$3 - $C$12^2/2) * (AC$2-AB$2) + $C$12*SQRT(AC$2-AB$2)*X856)</f>
        <v>60.372240868537411</v>
      </c>
      <c r="AD856" s="47"/>
      <c r="AE856" s="3" t="s">
        <v>47</v>
      </c>
      <c r="AF856" s="64">
        <f t="shared" ref="AF856" ca="1" si="1078">($B$5*AF858 + (1 + $B$6)*AF857)*$B$2</f>
        <v>0</v>
      </c>
      <c r="AG856" s="64">
        <f t="shared" ref="AG856" ca="1" si="1079">($B$5*AG858 + (1 + $B$6)*AG857)*$B$2</f>
        <v>0</v>
      </c>
      <c r="AH856" s="64">
        <f t="shared" ref="AH856" ca="1" si="1080">($B$5*AH858 + (1 + $B$6)*AH857)*$B$2</f>
        <v>0</v>
      </c>
      <c r="AI856" s="64">
        <f t="shared" ref="AI856" ca="1" si="1081">($B$5*AI858 + (1 + $B$6)*AI857)*$B$2</f>
        <v>0</v>
      </c>
      <c r="AJ856" s="64" cm="1">
        <f t="array" aca="1" ref="AJ856" ca="1">($B$5*AJ858 + (1 + $B$6)*AJ857 + AND(NOT(AF857:AJ857)))*$B$2</f>
        <v>100000</v>
      </c>
      <c r="AK856" s="73"/>
      <c r="AL856" s="70"/>
    </row>
    <row r="857" spans="7:38" ht="14.55" customHeight="1" x14ac:dyDescent="0.3">
      <c r="G857" s="3">
        <v>855</v>
      </c>
      <c r="H857" s="58">
        <v>-1.751751585748464</v>
      </c>
      <c r="I857" s="58">
        <v>-0.22261716655155522</v>
      </c>
      <c r="J857" s="58">
        <v>0.33933145247034968</v>
      </c>
      <c r="K857" s="59">
        <v>1.0492679671830545</v>
      </c>
      <c r="L857" s="60">
        <f t="array" ref="L857:O857">TRANSPOSE(MMULT(Option!$B$25:$E$28, TRANSPOSE(H857:K857)))</f>
        <v>-1.751751585748464</v>
      </c>
      <c r="M857" s="60">
        <v>-0.90473263764320433</v>
      </c>
      <c r="N857" s="60">
        <v>-0.46095726210002819</v>
      </c>
      <c r="O857" s="60">
        <v>0.20577463050025657</v>
      </c>
      <c r="P857" s="56" t="str">
        <f t="shared" si="1052"/>
        <v>171/5</v>
      </c>
      <c r="R857" s="80"/>
      <c r="S857" s="3" t="s">
        <v>31</v>
      </c>
      <c r="T857" s="60">
        <f ca="1"/>
        <v>-1.0996826078579056</v>
      </c>
      <c r="U857" s="60">
        <f ca="1"/>
        <v>6.2421404008716978E-2</v>
      </c>
      <c r="V857" s="60">
        <f ca="1"/>
        <v>-0.49021844069971565</v>
      </c>
      <c r="W857" s="60">
        <f ca="1"/>
        <v>0.6234506296788711</v>
      </c>
      <c r="X857" s="60">
        <f ca="1"/>
        <v>-4.8591268814627414E-4</v>
      </c>
      <c r="Y857" s="52">
        <f ca="1">$B$13 * EXP(($E$3 - $C$13^2/2) * Y$2 + $C$13*SQRT(Y$2)*T857)</f>
        <v>72.25961542688853</v>
      </c>
      <c r="Z857" s="52">
        <f ca="1">Y857 * EXP(($E$3 - $C$13^2/2) * (Z$2-Y$2) + $C$13*SQRT(Z$2-Y$2)*U857)</f>
        <v>73.994578339178773</v>
      </c>
      <c r="AA857" s="52">
        <f ca="1">Z857 * EXP(($E$3 - $C$13^2/2) * (AA$2-Z$2) + $C$13*SQRT(AA$2-Z$2)*V857)</f>
        <v>64.195062049657039</v>
      </c>
      <c r="AB857" s="52">
        <f ca="1">AA857 * EXP(($E$3 - $C$13^2/2) * (AB$2-AA$2) + $C$13*SQRT(AB$2-AA$2)*W857)</f>
        <v>77.786001176244369</v>
      </c>
      <c r="AC857" s="52">
        <f ca="1">AB857 * EXP(($E$3 - $C$13^2/2) * (AC$2-AB$2) + $C$13*SQRT(AC$2-AB$2)*X857)</f>
        <v>78.164509961025473</v>
      </c>
      <c r="AD857" s="47"/>
      <c r="AE857" s="3" t="s">
        <v>46</v>
      </c>
      <c r="AF857" s="52" t="b">
        <f t="shared" ref="AF857" ca="1" si="1082">AF855 &gt;= $B$4</f>
        <v>0</v>
      </c>
      <c r="AG857" s="52" t="b">
        <f t="array" aca="1" ref="AG857" ca="1">AND(AG855 &gt;= $B$4, NOT(OR($AF857:AF857)))</f>
        <v>0</v>
      </c>
      <c r="AH857" s="52" t="b">
        <f t="array" aca="1" ref="AH857" ca="1">AND(AH855 &gt;= $B$4, NOT(OR($AF857:AG857)))</f>
        <v>0</v>
      </c>
      <c r="AI857" s="52" t="b">
        <f t="array" aca="1" ref="AI857" ca="1">AND(AI855 &gt;= $B$4, NOT(OR($AF857:AH857)))</f>
        <v>0</v>
      </c>
      <c r="AJ857" s="52" t="b">
        <f t="array" aca="1" ref="AJ857" ca="1">AND(AJ855 &gt;= $B$4, NOT(OR($AF857:AI857)))</f>
        <v>0</v>
      </c>
      <c r="AK857" s="73"/>
      <c r="AL857" s="70"/>
    </row>
    <row r="858" spans="7:38" ht="14.55" customHeight="1" x14ac:dyDescent="0.3">
      <c r="G858" s="3">
        <v>856</v>
      </c>
      <c r="H858" s="58">
        <v>0.99545853874716728</v>
      </c>
      <c r="I858" s="58">
        <v>-0.28784213759726113</v>
      </c>
      <c r="J858" s="58">
        <v>-1.930340679300097</v>
      </c>
      <c r="K858" s="59">
        <v>0.87555344879869479</v>
      </c>
      <c r="L858" s="60">
        <f t="array" ref="L858:O858">TRANSPOSE(MMULT(Option!$B$25:$E$28, TRANSPOSE(H858:K858)))</f>
        <v>0.99545853874716728</v>
      </c>
      <c r="M858" s="60">
        <v>0.13437173875139824</v>
      </c>
      <c r="N858" s="60">
        <v>-1.3726289980561612</v>
      </c>
      <c r="O858" s="60">
        <v>0.695823907756419</v>
      </c>
      <c r="P858" s="56" t="str">
        <f t="shared" si="1052"/>
        <v>172/1</v>
      </c>
      <c r="R858" s="80"/>
      <c r="S858" s="3" t="s">
        <v>30</v>
      </c>
      <c r="T858" s="60">
        <f ca="1"/>
        <v>-0.45639148230789017</v>
      </c>
      <c r="U858" s="60">
        <f ca="1"/>
        <v>-2.6980418129486714</v>
      </c>
      <c r="V858" s="60">
        <f ca="1"/>
        <v>0.64616004490117807</v>
      </c>
      <c r="W858" s="60">
        <f ca="1"/>
        <v>-0.1647922062048458</v>
      </c>
      <c r="X858" s="60">
        <f ca="1"/>
        <v>-1.7963851465384619E-2</v>
      </c>
      <c r="Y858" s="52">
        <f ca="1">$B$14 * EXP(($E$3 - $C$14^2/2) * Y$2 + $C$14*SQRT(Y$2)*T858)</f>
        <v>87.641334466619355</v>
      </c>
      <c r="Z858" s="52">
        <f ca="1">Y858 * EXP(($E$3 - $C$14^2/2) * (Z$2-Y$2) + $C$14*SQRT(Z$2-Y$2)*U858)</f>
        <v>39.206407787760632</v>
      </c>
      <c r="AA858" s="52">
        <f ca="1">Z858 * EXP(($E$3 - $C$14^2/2) * (AA$2-Z$2) + $C$14*SQRT(AA$2-Z$2)*V858)</f>
        <v>47.831681406596047</v>
      </c>
      <c r="AB858" s="52">
        <f ca="1">AA858 * EXP(($E$3 - $C$14^2/2) * (AB$2-AA$2) + $C$14*SQRT(AB$2-AA$2)*W858)</f>
        <v>45.752688225381675</v>
      </c>
      <c r="AC858" s="52">
        <f ca="1">AB858 * EXP(($E$3 - $C$14^2/2) * (AC$2-AB$2) + $C$14*SQRT(AC$2-AB$2)*X858)</f>
        <v>45.734886781870685</v>
      </c>
      <c r="AD858" s="47"/>
      <c r="AE858" s="3" t="s">
        <v>68</v>
      </c>
      <c r="AF858" s="52" t="b">
        <f ca="1">AND(AF855&gt;$B$3, NOT(OR($AF857:AF857)))</f>
        <v>0</v>
      </c>
      <c r="AG858" s="52" t="b">
        <f ca="1">AND(AG855&gt;$B$3, NOT(OR($AF857:AG857)))</f>
        <v>0</v>
      </c>
      <c r="AH858" s="52" t="b">
        <f ca="1">AND(AH855&gt;$B$3, NOT(OR($AF857:AH857)))</f>
        <v>0</v>
      </c>
      <c r="AI858" s="52" t="b">
        <f ca="1">AND(AI855&gt;$B$3, NOT(OR($AF857:AI857)))</f>
        <v>0</v>
      </c>
      <c r="AJ858" s="52" t="b">
        <f ca="1">AND(AJ855&gt;$B$3, NOT(OR($AF857:AJ857)))</f>
        <v>0</v>
      </c>
      <c r="AK858" s="74"/>
      <c r="AL858" s="70"/>
    </row>
    <row r="859" spans="7:38" ht="14.55" customHeight="1" x14ac:dyDescent="0.3">
      <c r="G859" s="3">
        <v>857</v>
      </c>
      <c r="H859" s="58">
        <v>0.80404106425378985</v>
      </c>
      <c r="I859" s="58">
        <v>1.6042772851537024</v>
      </c>
      <c r="J859" s="58">
        <v>0.27100805559128704</v>
      </c>
      <c r="K859" s="59">
        <v>-0.8107198514518309</v>
      </c>
      <c r="L859" s="60">
        <f t="array" ref="L859:O859">TRANSPOSE(MMULT(Option!$B$25:$E$28, TRANSPOSE(H859:K859)))</f>
        <v>0.80404106425378985</v>
      </c>
      <c r="M859" s="60">
        <v>1.7919608446845352</v>
      </c>
      <c r="N859" s="60">
        <v>0.97974393422429518</v>
      </c>
      <c r="O859" s="60">
        <v>0.10035118416683042</v>
      </c>
      <c r="P859" s="56" t="str">
        <f t="shared" si="1052"/>
        <v>172/2</v>
      </c>
      <c r="R859" s="80">
        <v>215</v>
      </c>
      <c r="S859" s="3" t="s">
        <v>28</v>
      </c>
      <c r="T859" s="60">
        <f t="array" aca="1" ref="T859:T862" ca="1">TRANSPOSE(OFFSET($L$3, MATCH($R859 &amp; "/" &amp; T$2, $P$3:$P$5002, 0) - 1, 0, 1, $E$1))</f>
        <v>-0.9470024672702585</v>
      </c>
      <c r="U859" s="60">
        <f t="array" aca="1" ref="U859:U862" ca="1">TRANSPOSE(OFFSET($L$3, MATCH($R859 &amp; "/" &amp; U$2, $P$3:$P$5002, 0) - 1, 0, 1, $E$1))</f>
        <v>-1.4843769535037312</v>
      </c>
      <c r="V859" s="60">
        <f t="array" aca="1" ref="V859:V862" ca="1">TRANSPOSE(OFFSET($L$3, MATCH($R859 &amp; "/" &amp; V$2, $P$3:$P$5002, 0) - 1, 0, 1, $E$1))</f>
        <v>0.51927700447435754</v>
      </c>
      <c r="W859" s="60">
        <f t="array" aca="1" ref="W859:W862" ca="1">TRANSPOSE(OFFSET($L$3, MATCH($R859 &amp; "/" &amp; W$2, $P$3:$P$5002, 0) - 1, 0, 1, $E$1))</f>
        <v>-0.83581451568801168</v>
      </c>
      <c r="X859" s="60">
        <f t="array" aca="1" ref="X859:X862" ca="1">TRANSPOSE(OFFSET($L$3, MATCH($R859 &amp; "/" &amp; X$2, $P$3:$P$5002, 0) - 1, 0, 1, $E$1))</f>
        <v>0.10910917811325117</v>
      </c>
      <c r="Y859" s="52">
        <f ca="1">$B$11 * EXP(($E$3 - $C$11^2/2) * Y$2 + $C$11*SQRT(Y$2)*T859)</f>
        <v>75.646369308698056</v>
      </c>
      <c r="Z859" s="52">
        <f ca="1">Y859 * EXP(($E$3 - $C$11^2/2) * (Z$2-Y$2) + $C$11*SQRT(Z$2-Y$2)*U859)</f>
        <v>48.703766100413731</v>
      </c>
      <c r="AA859" s="52">
        <f ca="1">Z859 * EXP(($E$3 - $C$11^2/2) * (AA$2-Z$2) + $C$11*SQRT(AA$2-Z$2)*V859)</f>
        <v>57.199174193113336</v>
      </c>
      <c r="AB859" s="52">
        <f ca="1">AA859 * EXP(($E$3 - $C$11^2/2) * (AB$2-AA$2) + $C$11*SQRT(AB$2-AA$2)*W859)</f>
        <v>44.736740824472285</v>
      </c>
      <c r="AC859" s="52">
        <f ca="1">AB859 * EXP(($E$3 - $C$11^2/2) * (AC$2-AB$2) + $C$11*SQRT(AC$2-AB$2)*X859)</f>
        <v>46.45703280993844</v>
      </c>
      <c r="AD859" s="47"/>
      <c r="AE859" s="3" t="s">
        <v>69</v>
      </c>
      <c r="AF859" s="20" cm="1">
        <f t="array" aca="1" ref="AF859" ca="1">MIN(Y859:Y862 / $D$11:$D$14)</f>
        <v>0.75646369308698058</v>
      </c>
      <c r="AG859" s="20" cm="1">
        <f t="array" aca="1" ref="AG859" ca="1">MIN(Z859:Z862 / $D$11:$D$14)</f>
        <v>0.48703766100413731</v>
      </c>
      <c r="AH859" s="20" cm="1">
        <f t="array" aca="1" ref="AH859" ca="1">MIN(AA859:AA862 / $D$11:$D$14)</f>
        <v>0.57199174193113334</v>
      </c>
      <c r="AI859" s="20" cm="1">
        <f t="array" aca="1" ref="AI859" ca="1">MIN(AB859:AB862 / $D$11:$D$14)</f>
        <v>0.44736740824472288</v>
      </c>
      <c r="AJ859" s="20" cm="1">
        <f t="array" aca="1" ref="AJ859" ca="1">MIN(AC859:AC862 / $D$11:$D$14)</f>
        <v>0.46457032809938442</v>
      </c>
      <c r="AK859" s="72">
        <f t="array" aca="1" ref="AK859" ca="1">SUMPRODUCT(AF860:AJ860, EXP(-$E$3*$AF$2:$AJ$2))</f>
        <v>77880.078307140488</v>
      </c>
      <c r="AL859" s="70">
        <f ca="1">MAX(AC860 - $D$11, 0) * EXP(-$E$2*$E$3)</f>
        <v>49.931591993437621</v>
      </c>
    </row>
    <row r="860" spans="7:38" ht="14.55" customHeight="1" x14ac:dyDescent="0.3">
      <c r="G860" s="3">
        <v>858</v>
      </c>
      <c r="H860" s="58">
        <v>-0.79764412625778691</v>
      </c>
      <c r="I860" s="58">
        <v>-0.13373082627512681</v>
      </c>
      <c r="J860" s="58">
        <v>1.0588181981795908</v>
      </c>
      <c r="K860" s="59">
        <v>-0.34254352161977447</v>
      </c>
      <c r="L860" s="60">
        <f t="array" ref="L860:O860">TRANSPOSE(MMULT(Option!$B$25:$E$28, TRANSPOSE(H860:K860)))</f>
        <v>-0.79764412625778691</v>
      </c>
      <c r="M860" s="60">
        <v>-0.44162397733406639</v>
      </c>
      <c r="N860" s="60">
        <v>0.57589408013218357</v>
      </c>
      <c r="O860" s="60">
        <v>-0.44075319655910505</v>
      </c>
      <c r="P860" s="56" t="str">
        <f t="shared" si="1052"/>
        <v>172/3</v>
      </c>
      <c r="R860" s="80"/>
      <c r="S860" s="3" t="s">
        <v>29</v>
      </c>
      <c r="T860" s="60">
        <f ca="1"/>
        <v>0.6254503584234905</v>
      </c>
      <c r="U860" s="60">
        <f ca="1"/>
        <v>-0.17978384575611245</v>
      </c>
      <c r="V860" s="60">
        <f ca="1"/>
        <v>0.42686396587561526</v>
      </c>
      <c r="W860" s="60">
        <f ca="1"/>
        <v>0.67177927085307287</v>
      </c>
      <c r="X860" s="60">
        <f ca="1"/>
        <v>2.3649146244402054E-2</v>
      </c>
      <c r="Y860" s="52">
        <f ca="1">$B$12 * EXP(($E$3 - $C$12^2/2) * Y$2 + $C$12*SQRT(Y$2)*T860)</f>
        <v>121.24403024529298</v>
      </c>
      <c r="Z860" s="52">
        <f ca="1">Y860 * EXP(($E$3 - $C$12^2/2) * (Z$2-Y$2) + $C$12*SQRT(Z$2-Y$2)*U860)</f>
        <v>115.45376419175506</v>
      </c>
      <c r="AA860" s="52">
        <f ca="1">Z860 * EXP(($E$3 - $C$12^2/2) * (AA$2-Z$2) + $C$12*SQRT(AA$2-Z$2)*V860)</f>
        <v>131.88486795834379</v>
      </c>
      <c r="AB860" s="52">
        <f ca="1">AA860 * EXP(($E$3 - $C$12^2/2) * (AB$2-AA$2) + $C$12*SQRT(AB$2-AA$2)*W860)</f>
        <v>162.14047851595143</v>
      </c>
      <c r="AC860" s="52">
        <f ca="1">AB860 * EXP(($E$3 - $C$12^2/2) * (AC$2-AB$2) + $C$12*SQRT(AC$2-AB$2)*X860)</f>
        <v>164.11343321525604</v>
      </c>
      <c r="AD860" s="47"/>
      <c r="AE860" s="3" t="s">
        <v>47</v>
      </c>
      <c r="AF860" s="64">
        <f t="shared" ref="AF860" ca="1" si="1083">($B$5*AF862 + (1 + $B$6)*AF861)*$B$2</f>
        <v>0</v>
      </c>
      <c r="AG860" s="64">
        <f t="shared" ref="AG860" ca="1" si="1084">($B$5*AG862 + (1 + $B$6)*AG861)*$B$2</f>
        <v>0</v>
      </c>
      <c r="AH860" s="64">
        <f t="shared" ref="AH860" ca="1" si="1085">($B$5*AH862 + (1 + $B$6)*AH861)*$B$2</f>
        <v>0</v>
      </c>
      <c r="AI860" s="64">
        <f t="shared" ref="AI860" ca="1" si="1086">($B$5*AI862 + (1 + $B$6)*AI861)*$B$2</f>
        <v>0</v>
      </c>
      <c r="AJ860" s="64" cm="1">
        <f t="array" aca="1" ref="AJ860" ca="1">($B$5*AJ862 + (1 + $B$6)*AJ861 + AND(NOT(AF861:AJ861)))*$B$2</f>
        <v>100000</v>
      </c>
      <c r="AK860" s="73"/>
      <c r="AL860" s="70"/>
    </row>
    <row r="861" spans="7:38" ht="14.55" customHeight="1" x14ac:dyDescent="0.3">
      <c r="G861" s="3">
        <v>859</v>
      </c>
      <c r="H861" s="58">
        <v>0.7845831005139442</v>
      </c>
      <c r="I861" s="58">
        <v>0.29603745535765064</v>
      </c>
      <c r="J861" s="58">
        <v>-0.81084524855294238</v>
      </c>
      <c r="K861" s="59">
        <v>-6.4754187274532304E-2</v>
      </c>
      <c r="L861" s="60">
        <f t="array" ref="L861:O861">TRANSPOSE(MMULT(Option!$B$25:$E$28, TRANSPOSE(H861:K861)))</f>
        <v>0.7845831005139442</v>
      </c>
      <c r="M861" s="60">
        <v>0.58515604974928648</v>
      </c>
      <c r="N861" s="60">
        <v>-0.32081950055915753</v>
      </c>
      <c r="O861" s="60">
        <v>0.17764108242420706</v>
      </c>
      <c r="P861" s="56" t="str">
        <f t="shared" si="1052"/>
        <v>172/4</v>
      </c>
      <c r="R861" s="80"/>
      <c r="S861" s="3" t="s">
        <v>31</v>
      </c>
      <c r="T861" s="60">
        <f ca="1"/>
        <v>-0.72819298367867791</v>
      </c>
      <c r="U861" s="60">
        <f ca="1"/>
        <v>-0.14788992010836205</v>
      </c>
      <c r="V861" s="60">
        <f ca="1"/>
        <v>0.79958261683050402</v>
      </c>
      <c r="W861" s="60">
        <f ca="1"/>
        <v>0.13069810845515925</v>
      </c>
      <c r="X861" s="60">
        <f ca="1"/>
        <v>-0.14236896129563778</v>
      </c>
      <c r="Y861" s="52">
        <f ca="1">$B$13 * EXP(($E$3 - $C$13^2/2) * Y$2 + $C$13*SQRT(Y$2)*T861)</f>
        <v>80.778617118759072</v>
      </c>
      <c r="Z861" s="52">
        <f ca="1">Y861 * EXP(($E$3 - $C$13^2/2) * (Z$2-Y$2) + $C$13*SQRT(Z$2-Y$2)*U861)</f>
        <v>77.660387566960353</v>
      </c>
      <c r="AA861" s="52">
        <f ca="1">Z861 * EXP(($E$3 - $C$13^2/2) * (AA$2-Z$2) + $C$13*SQRT(AA$2-Z$2)*V861)</f>
        <v>99.208143226758423</v>
      </c>
      <c r="AB861" s="52">
        <f ca="1">AA861 * EXP(($E$3 - $C$13^2/2) * (AB$2-AA$2) + $C$13*SQRT(AB$2-AA$2)*W861)</f>
        <v>103.69247343702064</v>
      </c>
      <c r="AC861" s="52">
        <f ca="1">AB861 * EXP(($E$3 - $C$13^2/2) * (AC$2-AB$2) + $C$13*SQRT(AC$2-AB$2)*X861)</f>
        <v>99.854971074827674</v>
      </c>
      <c r="AD861" s="47"/>
      <c r="AE861" s="3" t="s">
        <v>46</v>
      </c>
      <c r="AF861" s="52" t="b">
        <f t="shared" ref="AF861" ca="1" si="1087">AF859 &gt;= $B$4</f>
        <v>0</v>
      </c>
      <c r="AG861" s="52" t="b">
        <f t="array" aca="1" ref="AG861" ca="1">AND(AG859 &gt;= $B$4, NOT(OR($AF861:AF861)))</f>
        <v>0</v>
      </c>
      <c r="AH861" s="52" t="b">
        <f t="array" aca="1" ref="AH861" ca="1">AND(AH859 &gt;= $B$4, NOT(OR($AF861:AG861)))</f>
        <v>0</v>
      </c>
      <c r="AI861" s="52" t="b">
        <f t="array" aca="1" ref="AI861" ca="1">AND(AI859 &gt;= $B$4, NOT(OR($AF861:AH861)))</f>
        <v>0</v>
      </c>
      <c r="AJ861" s="52" t="b">
        <f t="array" aca="1" ref="AJ861" ca="1">AND(AJ859 &gt;= $B$4, NOT(OR($AF861:AI861)))</f>
        <v>0</v>
      </c>
      <c r="AK861" s="73"/>
      <c r="AL861" s="70"/>
    </row>
    <row r="862" spans="7:38" ht="14.55" customHeight="1" x14ac:dyDescent="0.3">
      <c r="G862" s="3">
        <v>860</v>
      </c>
      <c r="H862" s="58">
        <v>-0.3125250789771109</v>
      </c>
      <c r="I862" s="58">
        <v>0.38551993466385859</v>
      </c>
      <c r="J862" s="58">
        <v>0.57172854344425073</v>
      </c>
      <c r="K862" s="59">
        <v>1.7681664890787356</v>
      </c>
      <c r="L862" s="60">
        <f t="array" ref="L862:O862">TRANSPOSE(MMULT(Option!$B$25:$E$28, TRANSPOSE(H862:K862)))</f>
        <v>-0.3125250789771109</v>
      </c>
      <c r="M862" s="60">
        <v>0.22832482491146797</v>
      </c>
      <c r="N862" s="60">
        <v>0.47809771908127607</v>
      </c>
      <c r="O862" s="60">
        <v>1.6017000893380149</v>
      </c>
      <c r="P862" s="56" t="str">
        <f t="shared" si="1052"/>
        <v>172/5</v>
      </c>
      <c r="R862" s="80"/>
      <c r="S862" s="3" t="s">
        <v>30</v>
      </c>
      <c r="T862" s="60">
        <f ca="1"/>
        <v>1.466232835851206</v>
      </c>
      <c r="U862" s="60">
        <f ca="1"/>
        <v>0.43210482315004012</v>
      </c>
      <c r="V862" s="60">
        <f ca="1"/>
        <v>-0.82557958431179346</v>
      </c>
      <c r="W862" s="60">
        <f ca="1"/>
        <v>-0.35808490873125531</v>
      </c>
      <c r="X862" s="60">
        <f ca="1"/>
        <v>1.2823931155792461</v>
      </c>
      <c r="Y862" s="52">
        <f ca="1">$B$14 * EXP(($E$3 - $C$14^2/2) * Y$2 + $C$14*SQRT(Y$2)*T862)</f>
        <v>156.02871124282763</v>
      </c>
      <c r="Z862" s="52">
        <f ca="1">Y862 * EXP(($E$3 - $C$14^2/2) * (Z$2-Y$2) + $C$14*SQRT(Z$2-Y$2)*U862)</f>
        <v>178.51479513379584</v>
      </c>
      <c r="AA862" s="52">
        <f ca="1">Z862 * EXP(($E$3 - $C$14^2/2) * (AA$2-Z$2) + $C$14*SQRT(AA$2-Z$2)*V862)</f>
        <v>140.04973484201881</v>
      </c>
      <c r="AB862" s="52">
        <f ca="1">AA862 * EXP(($E$3 - $C$14^2/2) * (AB$2-AA$2) + $C$14*SQRT(AB$2-AA$2)*W862)</f>
        <v>126.41525159360197</v>
      </c>
      <c r="AC862" s="52">
        <f ca="1">AB862 * EXP(($E$3 - $C$14^2/2) * (AC$2-AB$2) + $C$14*SQRT(AC$2-AB$2)*X862)</f>
        <v>186.66024084974174</v>
      </c>
      <c r="AD862" s="47"/>
      <c r="AE862" s="3" t="s">
        <v>68</v>
      </c>
      <c r="AF862" s="52" t="b">
        <f ca="1">AND(AF859&gt;$B$3, NOT(OR($AF861:AF861)))</f>
        <v>0</v>
      </c>
      <c r="AG862" s="52" t="b">
        <f ca="1">AND(AG859&gt;$B$3, NOT(OR($AF861:AG861)))</f>
        <v>0</v>
      </c>
      <c r="AH862" s="52" t="b">
        <f ca="1">AND(AH859&gt;$B$3, NOT(OR($AF861:AH861)))</f>
        <v>0</v>
      </c>
      <c r="AI862" s="52" t="b">
        <f ca="1">AND(AI859&gt;$B$3, NOT(OR($AF861:AI861)))</f>
        <v>0</v>
      </c>
      <c r="AJ862" s="52" t="b">
        <f ca="1">AND(AJ859&gt;$B$3, NOT(OR($AF861:AJ861)))</f>
        <v>0</v>
      </c>
      <c r="AK862" s="74"/>
      <c r="AL862" s="70"/>
    </row>
    <row r="863" spans="7:38" ht="14.55" customHeight="1" x14ac:dyDescent="0.3">
      <c r="G863" s="3">
        <v>861</v>
      </c>
      <c r="H863" s="58">
        <v>0.73294924753911239</v>
      </c>
      <c r="I863" s="58">
        <v>-1.7696892965544531</v>
      </c>
      <c r="J863" s="58">
        <v>-1.2960679152833925</v>
      </c>
      <c r="K863" s="59">
        <v>-0.62462230422749232</v>
      </c>
      <c r="L863" s="60">
        <f t="array" ref="L863:O863">TRANSPOSE(MMULT(Option!$B$25:$E$28, TRANSPOSE(H863:K863)))</f>
        <v>0.73294924753911239</v>
      </c>
      <c r="M863" s="60">
        <v>-1.3287673325871419</v>
      </c>
      <c r="N863" s="60">
        <v>-1.3085832343493358</v>
      </c>
      <c r="O863" s="60">
        <v>-0.95809487797433879</v>
      </c>
      <c r="P863" s="56" t="str">
        <f t="shared" si="1052"/>
        <v>173/1</v>
      </c>
      <c r="R863" s="80">
        <v>216</v>
      </c>
      <c r="S863" s="3" t="s">
        <v>28</v>
      </c>
      <c r="T863" s="60">
        <f t="array" aca="1" ref="T863:T866" ca="1">TRANSPOSE(OFFSET($L$3, MATCH($R863 &amp; "/" &amp; T$2, $P$3:$P$5002, 0) - 1, 0, 1, $E$1))</f>
        <v>-0.87745282555216342</v>
      </c>
      <c r="U863" s="60">
        <f t="array" aca="1" ref="U863:U866" ca="1">TRANSPOSE(OFFSET($L$3, MATCH($R863 &amp; "/" &amp; U$2, $P$3:$P$5002, 0) - 1, 0, 1, $E$1))</f>
        <v>-0.12529489883855285</v>
      </c>
      <c r="V863" s="60">
        <f t="array" aca="1" ref="V863:V866" ca="1">TRANSPOSE(OFFSET($L$3, MATCH($R863 &amp; "/" &amp; V$2, $P$3:$P$5002, 0) - 1, 0, 1, $E$1))</f>
        <v>-0.30531197477120592</v>
      </c>
      <c r="W863" s="60">
        <f t="array" aca="1" ref="W863:W866" ca="1">TRANSPOSE(OFFSET($L$3, MATCH($R863 &amp; "/" &amp; W$2, $P$3:$P$5002, 0) - 1, 0, 1, $E$1))</f>
        <v>0.35596856245104302</v>
      </c>
      <c r="X863" s="60">
        <f t="array" aca="1" ref="X863:X866" ca="1">TRANSPOSE(OFFSET($L$3, MATCH($R863 &amp; "/" &amp; X$2, $P$3:$P$5002, 0) - 1, 0, 1, $E$1))</f>
        <v>-0.14693179208073459</v>
      </c>
      <c r="Y863" s="52">
        <f ca="1">$B$11 * EXP(($E$3 - $C$11^2/2) * Y$2 + $C$11*SQRT(Y$2)*T863)</f>
        <v>77.241303881072042</v>
      </c>
      <c r="Z863" s="52">
        <f ca="1">Y863 * EXP(($E$3 - $C$11^2/2) * (Z$2-Y$2) + $C$11*SQRT(Z$2-Y$2)*U863)</f>
        <v>74.764701511431809</v>
      </c>
      <c r="AA863" s="52">
        <f ca="1">Z863 * EXP(($E$3 - $C$11^2/2) * (AA$2-Z$2) + $C$11*SQRT(AA$2-Z$2)*V863)</f>
        <v>68.562948277081716</v>
      </c>
      <c r="AB863" s="52">
        <f ca="1">AA863 * EXP(($E$3 - $C$11^2/2) * (AB$2-AA$2) + $C$11*SQRT(AB$2-AA$2)*W863)</f>
        <v>76.672480115579006</v>
      </c>
      <c r="AC863" s="52">
        <f ca="1">AB863 * EXP(($E$3 - $C$11^2/2) * (AC$2-AB$2) + $C$11*SQRT(AC$2-AB$2)*X863)</f>
        <v>73.733947266943531</v>
      </c>
      <c r="AD863" s="47"/>
      <c r="AE863" s="3" t="s">
        <v>69</v>
      </c>
      <c r="AF863" s="20" cm="1">
        <f t="array" aca="1" ref="AF863" ca="1">MIN(Y863:Y866 / $D$11:$D$14)</f>
        <v>0.76092202840319645</v>
      </c>
      <c r="AG863" s="20" cm="1">
        <f t="array" aca="1" ref="AG863" ca="1">MIN(Z863:Z866 / $D$11:$D$14)</f>
        <v>0.74764701511431808</v>
      </c>
      <c r="AH863" s="20" cm="1">
        <f t="array" aca="1" ref="AH863" ca="1">MIN(AA863:AA866 / $D$11:$D$14)</f>
        <v>0.49778398865639517</v>
      </c>
      <c r="AI863" s="20" cm="1">
        <f t="array" aca="1" ref="AI863" ca="1">MIN(AB863:AB866 / $D$11:$D$14)</f>
        <v>0.50832044364429541</v>
      </c>
      <c r="AJ863" s="20" cm="1">
        <f t="array" aca="1" ref="AJ863" ca="1">MIN(AC863:AC866 / $D$11:$D$14)</f>
        <v>0.52705465265532991</v>
      </c>
      <c r="AK863" s="72">
        <f t="array" aca="1" ref="AK863" ca="1">SUMPRODUCT(AF864:AJ864, EXP(-$E$3*$AF$2:$AJ$2))</f>
        <v>77880.078307140488</v>
      </c>
      <c r="AL863" s="70">
        <f ca="1">MAX(AC864 - $D$11, 0) * EXP(-$E$2*$E$3)</f>
        <v>0</v>
      </c>
    </row>
    <row r="864" spans="7:38" ht="14.55" customHeight="1" x14ac:dyDescent="0.3">
      <c r="G864" s="3">
        <v>862</v>
      </c>
      <c r="H864" s="58">
        <v>-0.32888207476337744</v>
      </c>
      <c r="I864" s="58">
        <v>-0.12583427977000058</v>
      </c>
      <c r="J864" s="58">
        <v>0.37450933179640505</v>
      </c>
      <c r="K864" s="59">
        <v>-0.11915070340433073</v>
      </c>
      <c r="L864" s="60">
        <f t="array" ref="L864:O864">TRANSPOSE(MMULT(Option!$B$25:$E$28, TRANSPOSE(H864:K864)))</f>
        <v>-0.32888207476337744</v>
      </c>
      <c r="M864" s="60">
        <v>-0.24688185231860657</v>
      </c>
      <c r="N864" s="60">
        <v>0.16443133663173512</v>
      </c>
      <c r="O864" s="60">
        <v>-0.19344180879828921</v>
      </c>
      <c r="P864" s="56" t="str">
        <f t="shared" si="1052"/>
        <v>173/2</v>
      </c>
      <c r="R864" s="80"/>
      <c r="S864" s="3" t="s">
        <v>29</v>
      </c>
      <c r="T864" s="60">
        <f ca="1"/>
        <v>-0.83116486331321293</v>
      </c>
      <c r="U864" s="60">
        <f ca="1"/>
        <v>1.4706262209921326</v>
      </c>
      <c r="V864" s="60">
        <f ca="1"/>
        <v>-1.3930509748841204</v>
      </c>
      <c r="W864" s="60">
        <f ca="1"/>
        <v>2.4416518965353365E-2</v>
      </c>
      <c r="X864" s="60">
        <f ca="1"/>
        <v>-1.0813899795472552</v>
      </c>
      <c r="Y864" s="52">
        <f ca="1">$B$12 * EXP(($E$3 - $C$12^2/2) * Y$2 + $C$12*SQRT(Y$2)*T864)</f>
        <v>78.321388529721474</v>
      </c>
      <c r="Z864" s="52">
        <f ca="1">Y864 * EXP(($E$3 - $C$12^2/2) * (Z$2-Y$2) + $C$12*SQRT(Z$2-Y$2)*U864)</f>
        <v>122.36502591896574</v>
      </c>
      <c r="AA864" s="52">
        <f ca="1">Z864 * EXP(($E$3 - $C$12^2/2) * (AA$2-Z$2) + $C$12*SQRT(AA$2-Z$2)*V864)</f>
        <v>80.971180966467557</v>
      </c>
      <c r="AB864" s="52">
        <f ca="1">AA864 * EXP(($E$3 - $C$12^2/2) * (AB$2-AA$2) + $C$12*SQRT(AB$2-AA$2)*W864)</f>
        <v>81.975322472694501</v>
      </c>
      <c r="AC864" s="52">
        <f ca="1">AB864 * EXP(($E$3 - $C$12^2/2) * (AC$2-AB$2) + $C$12*SQRT(AC$2-AB$2)*X864)</f>
        <v>59.561015794703316</v>
      </c>
      <c r="AD864" s="47"/>
      <c r="AE864" s="3" t="s">
        <v>47</v>
      </c>
      <c r="AF864" s="64">
        <f t="shared" ref="AF864" ca="1" si="1088">($B$5*AF866 + (1 + $B$6)*AF865)*$B$2</f>
        <v>0</v>
      </c>
      <c r="AG864" s="64">
        <f t="shared" ref="AG864" ca="1" si="1089">($B$5*AG866 + (1 + $B$6)*AG865)*$B$2</f>
        <v>0</v>
      </c>
      <c r="AH864" s="64">
        <f t="shared" ref="AH864" ca="1" si="1090">($B$5*AH866 + (1 + $B$6)*AH865)*$B$2</f>
        <v>0</v>
      </c>
      <c r="AI864" s="64">
        <f t="shared" ref="AI864" ca="1" si="1091">($B$5*AI866 + (1 + $B$6)*AI865)*$B$2</f>
        <v>0</v>
      </c>
      <c r="AJ864" s="64" cm="1">
        <f t="array" aca="1" ref="AJ864" ca="1">($B$5*AJ866 + (1 + $B$6)*AJ865 + AND(NOT(AF865:AJ865)))*$B$2</f>
        <v>100000</v>
      </c>
      <c r="AK864" s="73"/>
      <c r="AL864" s="70"/>
    </row>
    <row r="865" spans="7:38" ht="14.55" customHeight="1" x14ac:dyDescent="0.3">
      <c r="G865" s="3">
        <v>863</v>
      </c>
      <c r="H865" s="58">
        <v>-0.27490631555632938</v>
      </c>
      <c r="I865" s="58">
        <v>-8.4694116174429984E-2</v>
      </c>
      <c r="J865" s="58">
        <v>-9.0034640541667627E-2</v>
      </c>
      <c r="K865" s="59">
        <v>-2.2676403591538445</v>
      </c>
      <c r="L865" s="60">
        <f t="array" ref="L865:O865">TRANSPOSE(MMULT(Option!$B$25:$E$28, TRANSPOSE(H865:K865)))</f>
        <v>-0.27490631555632938</v>
      </c>
      <c r="M865" s="60">
        <v>-0.18758596587987358</v>
      </c>
      <c r="N865" s="60">
        <v>-0.21121898288417268</v>
      </c>
      <c r="O865" s="60">
        <v>-2.0916048021666738</v>
      </c>
      <c r="P865" s="56" t="str">
        <f t="shared" si="1052"/>
        <v>173/3</v>
      </c>
      <c r="R865" s="80"/>
      <c r="S865" s="3" t="s">
        <v>31</v>
      </c>
      <c r="T865" s="60">
        <f ca="1"/>
        <v>-0.9274146192036834</v>
      </c>
      <c r="U865" s="60">
        <f ca="1"/>
        <v>8.0246405438918644E-2</v>
      </c>
      <c r="V865" s="60">
        <f ca="1"/>
        <v>-1.0206879479137276</v>
      </c>
      <c r="W865" s="60">
        <f ca="1"/>
        <v>0.29477936793934534</v>
      </c>
      <c r="X865" s="60">
        <f ca="1"/>
        <v>-0.64509330822572042</v>
      </c>
      <c r="Y865" s="52">
        <f ca="1">$B$13 * EXP(($E$3 - $C$13^2/2) * Y$2 + $C$13*SQRT(Y$2)*T865)</f>
        <v>76.092202840319644</v>
      </c>
      <c r="Z865" s="52">
        <f ca="1">Y865 * EXP(($E$3 - $C$13^2/2) * (Z$2-Y$2) + $C$13*SQRT(Z$2-Y$2)*U865)</f>
        <v>78.336975634647587</v>
      </c>
      <c r="AA865" s="52">
        <f ca="1">Z865 * EXP(($E$3 - $C$13^2/2) * (AA$2-Z$2) + $C$13*SQRT(AA$2-Z$2)*V865)</f>
        <v>57.963490458155015</v>
      </c>
      <c r="AB865" s="52">
        <f ca="1">AA865 * EXP(($E$3 - $C$13^2/2) * (AB$2-AA$2) + $C$13*SQRT(AB$2-AA$2)*W865)</f>
        <v>63.640314662187791</v>
      </c>
      <c r="AC865" s="52">
        <f ca="1">AB865 * EXP(($E$3 - $C$13^2/2) * (AC$2-AB$2) + $C$13*SQRT(AC$2-AB$2)*X865)</f>
        <v>52.705465265532993</v>
      </c>
      <c r="AD865" s="47"/>
      <c r="AE865" s="3" t="s">
        <v>46</v>
      </c>
      <c r="AF865" s="52" t="b">
        <f t="shared" ref="AF865" ca="1" si="1092">AF863 &gt;= $B$4</f>
        <v>0</v>
      </c>
      <c r="AG865" s="52" t="b">
        <f t="array" aca="1" ref="AG865" ca="1">AND(AG863 &gt;= $B$4, NOT(OR($AF865:AF865)))</f>
        <v>0</v>
      </c>
      <c r="AH865" s="52" t="b">
        <f t="array" aca="1" ref="AH865" ca="1">AND(AH863 &gt;= $B$4, NOT(OR($AF865:AG865)))</f>
        <v>0</v>
      </c>
      <c r="AI865" s="52" t="b">
        <f t="array" aca="1" ref="AI865" ca="1">AND(AI863 &gt;= $B$4, NOT(OR($AF865:AH865)))</f>
        <v>0</v>
      </c>
      <c r="AJ865" s="52" t="b">
        <f t="array" aca="1" ref="AJ865" ca="1">AND(AJ863 &gt;= $B$4, NOT(OR($AF865:AI865)))</f>
        <v>0</v>
      </c>
      <c r="AK865" s="73"/>
      <c r="AL865" s="70"/>
    </row>
    <row r="866" spans="7:38" ht="14.55" customHeight="1" x14ac:dyDescent="0.3">
      <c r="G866" s="3">
        <v>864</v>
      </c>
      <c r="H866" s="58">
        <v>0.23098062680770531</v>
      </c>
      <c r="I866" s="58">
        <v>-0.42524908949431472</v>
      </c>
      <c r="J866" s="58">
        <v>0.24355097925063013</v>
      </c>
      <c r="K866" s="59">
        <v>0.48661751599016878</v>
      </c>
      <c r="L866" s="60">
        <f t="array" ref="L866:O866">TRANSPOSE(MMULT(Option!$B$25:$E$28, TRANSPOSE(H866:K866)))</f>
        <v>0.23098062680770531</v>
      </c>
      <c r="M866" s="60">
        <v>-0.29735497764066732</v>
      </c>
      <c r="N866" s="60">
        <v>0.1949491763376498</v>
      </c>
      <c r="O866" s="60">
        <v>0.44528652809522051</v>
      </c>
      <c r="P866" s="56" t="str">
        <f t="shared" si="1052"/>
        <v>173/4</v>
      </c>
      <c r="R866" s="80"/>
      <c r="S866" s="3" t="s">
        <v>30</v>
      </c>
      <c r="T866" s="60">
        <f ca="1"/>
        <v>0.15837751853805182</v>
      </c>
      <c r="U866" s="60">
        <f ca="1"/>
        <v>-0.68086364736912452</v>
      </c>
      <c r="V866" s="60">
        <f ca="1"/>
        <v>-1.8528107170877854</v>
      </c>
      <c r="W866" s="60">
        <f ca="1"/>
        <v>5.3152726933711952E-2</v>
      </c>
      <c r="X866" s="60">
        <f ca="1"/>
        <v>0.33065904062154416</v>
      </c>
      <c r="Y866" s="52">
        <f ca="1">$B$14 * EXP(($E$3 - $C$14^2/2) * Y$2 + $C$14*SQRT(Y$2)*T866)</f>
        <v>105.3916532241266</v>
      </c>
      <c r="Z866" s="52">
        <f ca="1">Y866 * EXP(($E$3 - $C$14^2/2) * (Z$2-Y$2) + $C$14*SQRT(Z$2-Y$2)*U866)</f>
        <v>86.351342126554329</v>
      </c>
      <c r="AA866" s="52">
        <f ca="1">Z866 * EXP(($E$3 - $C$14^2/2) * (AA$2-Z$2) + $C$14*SQRT(AA$2-Z$2)*V866)</f>
        <v>49.778398865639517</v>
      </c>
      <c r="AB866" s="52">
        <f ca="1">AA866 * EXP(($E$3 - $C$14^2/2) * (AB$2-AA$2) + $C$14*SQRT(AB$2-AA$2)*W866)</f>
        <v>50.832044364429535</v>
      </c>
      <c r="AC866" s="52">
        <f ca="1">AB866 * EXP(($E$3 - $C$14^2/2) * (AC$2-AB$2) + $C$14*SQRT(AC$2-AB$2)*X866)</f>
        <v>56.414412265307007</v>
      </c>
      <c r="AD866" s="47"/>
      <c r="AE866" s="3" t="s">
        <v>68</v>
      </c>
      <c r="AF866" s="52" t="b">
        <f ca="1">AND(AF863&gt;$B$3, NOT(OR($AF865:AF865)))</f>
        <v>0</v>
      </c>
      <c r="AG866" s="52" t="b">
        <f ca="1">AND(AG863&gt;$B$3, NOT(OR($AF865:AG865)))</f>
        <v>0</v>
      </c>
      <c r="AH866" s="52" t="b">
        <f ca="1">AND(AH863&gt;$B$3, NOT(OR($AF865:AH865)))</f>
        <v>0</v>
      </c>
      <c r="AI866" s="52" t="b">
        <f ca="1">AND(AI863&gt;$B$3, NOT(OR($AF865:AI865)))</f>
        <v>0</v>
      </c>
      <c r="AJ866" s="52" t="b">
        <f ca="1">AND(AJ863&gt;$B$3, NOT(OR($AF865:AJ865)))</f>
        <v>0</v>
      </c>
      <c r="AK866" s="74"/>
      <c r="AL866" s="70"/>
    </row>
    <row r="867" spans="7:38" ht="14.55" customHeight="1" x14ac:dyDescent="0.3">
      <c r="G867" s="3">
        <v>865</v>
      </c>
      <c r="H867" s="58">
        <v>-0.25476775836022536</v>
      </c>
      <c r="I867" s="58">
        <v>1.345502019594323</v>
      </c>
      <c r="J867" s="58">
        <v>0.53059739912935988</v>
      </c>
      <c r="K867" s="59">
        <v>8.9785548292927869E-2</v>
      </c>
      <c r="L867" s="60">
        <f t="array" ref="L867:O867">TRANSPOSE(MMULT(Option!$B$25:$E$28, TRANSPOSE(H867:K867)))</f>
        <v>-0.25476775836022536</v>
      </c>
      <c r="M867" s="60">
        <v>1.1312658671572982</v>
      </c>
      <c r="N867" s="60">
        <v>0.71645706754985772</v>
      </c>
      <c r="O867" s="60">
        <v>0.43087778918991526</v>
      </c>
      <c r="P867" s="56" t="str">
        <f t="shared" si="1052"/>
        <v>173/5</v>
      </c>
      <c r="R867" s="80">
        <v>217</v>
      </c>
      <c r="S867" s="3" t="s">
        <v>28</v>
      </c>
      <c r="T867" s="60">
        <f t="array" aca="1" ref="T867:T870" ca="1">TRANSPOSE(OFFSET($L$3, MATCH($R867 &amp; "/" &amp; T$2, $P$3:$P$5002, 0) - 1, 0, 1, $E$1))</f>
        <v>0.59058124225086805</v>
      </c>
      <c r="U867" s="60">
        <f t="array" aca="1" ref="U867:U870" ca="1">TRANSPOSE(OFFSET($L$3, MATCH($R867 &amp; "/" &amp; U$2, $P$3:$P$5002, 0) - 1, 0, 1, $E$1))</f>
        <v>0.37339151190671604</v>
      </c>
      <c r="V867" s="60">
        <f t="array" aca="1" ref="V867:V870" ca="1">TRANSPOSE(OFFSET($L$3, MATCH($R867 &amp; "/" &amp; V$2, $P$3:$P$5002, 0) - 1, 0, 1, $E$1))</f>
        <v>-0.24965871080478017</v>
      </c>
      <c r="W867" s="60">
        <f t="array" aca="1" ref="W867:W870" ca="1">TRANSPOSE(OFFSET($L$3, MATCH($R867 &amp; "/" &amp; W$2, $P$3:$P$5002, 0) - 1, 0, 1, $E$1))</f>
        <v>-4.0989456344147815E-2</v>
      </c>
      <c r="X867" s="60">
        <f t="array" aca="1" ref="X867:X870" ca="1">TRANSPOSE(OFFSET($L$3, MATCH($R867 &amp; "/" &amp; X$2, $P$3:$P$5002, 0) - 1, 0, 1, $E$1))</f>
        <v>0.41370523219013339</v>
      </c>
      <c r="Y867" s="52">
        <f ca="1">$B$11 * EXP(($E$3 - $C$11^2/2) * Y$2 + $C$11*SQRT(Y$2)*T867)</f>
        <v>119.98233920548283</v>
      </c>
      <c r="Z867" s="52">
        <f ca="1">Y867 * EXP(($E$3 - $C$11^2/2) * (Z$2-Y$2) + $C$11*SQRT(Z$2-Y$2)*U867)</f>
        <v>134.87683278257455</v>
      </c>
      <c r="AA867" s="52">
        <f ca="1">Z867 * EXP(($E$3 - $C$11^2/2) * (AA$2-Z$2) + $C$11*SQRT(AA$2-Z$2)*V867)</f>
        <v>125.77120198144203</v>
      </c>
      <c r="AB867" s="52">
        <f ca="1">AA867 * EXP(($E$3 - $C$11^2/2) * (AB$2-AA$2) + $C$11*SQRT(AB$2-AA$2)*W867)</f>
        <v>124.85681017453857</v>
      </c>
      <c r="AC867" s="52">
        <f ca="1">AB867 * EXP(($E$3 - $C$11^2/2) * (AC$2-AB$2) + $C$11*SQRT(AC$2-AB$2)*X867)</f>
        <v>142.06420904132864</v>
      </c>
      <c r="AD867" s="47"/>
      <c r="AE867" s="3" t="s">
        <v>69</v>
      </c>
      <c r="AF867" s="20" cm="1">
        <f t="array" aca="1" ref="AF867" ca="1">MIN(Y867:Y870 / $D$11:$D$14)</f>
        <v>0.75237046094026705</v>
      </c>
      <c r="AG867" s="20" cm="1">
        <f t="array" aca="1" ref="AG867" ca="1">MIN(Z867:Z870 / $D$11:$D$14)</f>
        <v>0.610596464898432</v>
      </c>
      <c r="AH867" s="20" cm="1">
        <f t="array" aca="1" ref="AH867" ca="1">MIN(AA867:AA870 / $D$11:$D$14)</f>
        <v>0.61317138024122742</v>
      </c>
      <c r="AI867" s="20" cm="1">
        <f t="array" aca="1" ref="AI867" ca="1">MIN(AB867:AB870 / $D$11:$D$14)</f>
        <v>0.77922975704506614</v>
      </c>
      <c r="AJ867" s="20" cm="1">
        <f t="array" aca="1" ref="AJ867" ca="1">MIN(AC867:AC870 / $D$11:$D$14)</f>
        <v>0.76411799950884995</v>
      </c>
      <c r="AK867" s="72">
        <f t="array" aca="1" ref="AK867" ca="1">SUMPRODUCT(AF868:AJ868, EXP(-$E$3*$AF$2:$AJ$2))</f>
        <v>77880.078307140488</v>
      </c>
      <c r="AL867" s="70">
        <f ca="1">MAX(AC868 - $D$11, 0) * EXP(-$E$2*$E$3)</f>
        <v>7.5228502179811878</v>
      </c>
    </row>
    <row r="868" spans="7:38" ht="14.55" customHeight="1" x14ac:dyDescent="0.3">
      <c r="G868" s="3">
        <v>866</v>
      </c>
      <c r="H868" s="58">
        <v>-0.80366069836950027</v>
      </c>
      <c r="I868" s="58">
        <v>-0.36695411516828735</v>
      </c>
      <c r="J868" s="58">
        <v>-0.31105220001634515</v>
      </c>
      <c r="K868" s="59">
        <v>0.43474403252578875</v>
      </c>
      <c r="L868" s="60">
        <f t="array" ref="L868:O868">TRANSPOSE(MMULT(Option!$B$25:$E$28, TRANSPOSE(H868:K868)))</f>
        <v>-0.80366069836950027</v>
      </c>
      <c r="M868" s="60">
        <v>-0.65778328121464402</v>
      </c>
      <c r="N868" s="60">
        <v>-0.69075570095640471</v>
      </c>
      <c r="O868" s="60">
        <v>-0.10597404834364327</v>
      </c>
      <c r="P868" s="56" t="str">
        <f t="shared" si="1052"/>
        <v>174/1</v>
      </c>
      <c r="R868" s="80"/>
      <c r="S868" s="3" t="s">
        <v>29</v>
      </c>
      <c r="T868" s="60">
        <f ca="1"/>
        <v>0.4674204323950884</v>
      </c>
      <c r="U868" s="60">
        <f ca="1"/>
        <v>-0.13055284742295514</v>
      </c>
      <c r="V868" s="60">
        <f ca="1"/>
        <v>-0.81588547616881579</v>
      </c>
      <c r="W868" s="60">
        <f ca="1"/>
        <v>-0.31337821414613626</v>
      </c>
      <c r="X868" s="60">
        <f ca="1"/>
        <v>1.0164301256152584</v>
      </c>
      <c r="Y868" s="52">
        <f ca="1">$B$12 * EXP(($E$3 - $C$12^2/2) * Y$2 + $C$12*SQRT(Y$2)*T868)</f>
        <v>115.6301014729719</v>
      </c>
      <c r="Z868" s="52">
        <f ca="1">Y868 * EXP(($E$3 - $C$12^2/2) * (Z$2-Y$2) + $C$12*SQRT(Z$2-Y$2)*U868)</f>
        <v>111.74622604116888</v>
      </c>
      <c r="AA868" s="52">
        <f ca="1">Z868 * EXP(($E$3 - $C$12^2/2) * (AA$2-Z$2) + $C$12*SQRT(AA$2-Z$2)*V868)</f>
        <v>87.923297812132375</v>
      </c>
      <c r="AB868" s="52">
        <f ca="1">AA868 * EXP(($E$3 - $C$12^2/2) * (AB$2-AA$2) + $C$12*SQRT(AB$2-AA$2)*W868)</f>
        <v>80.435156811642003</v>
      </c>
      <c r="AC868" s="52">
        <f ca="1">AB868 * EXP(($E$3 - $C$12^2/2) * (AC$2-AB$2) + $C$12*SQRT(AC$2-AB$2)*X868)</f>
        <v>109.65953088582276</v>
      </c>
      <c r="AD868" s="47"/>
      <c r="AE868" s="3" t="s">
        <v>47</v>
      </c>
      <c r="AF868" s="64">
        <f t="shared" ref="AF868" ca="1" si="1093">($B$5*AF870 + (1 + $B$6)*AF869)*$B$2</f>
        <v>0</v>
      </c>
      <c r="AG868" s="64">
        <f t="shared" ref="AG868" ca="1" si="1094">($B$5*AG870 + (1 + $B$6)*AG869)*$B$2</f>
        <v>0</v>
      </c>
      <c r="AH868" s="64">
        <f t="shared" ref="AH868" ca="1" si="1095">($B$5*AH870 + (1 + $B$6)*AH869)*$B$2</f>
        <v>0</v>
      </c>
      <c r="AI868" s="64">
        <f t="shared" ref="AI868" ca="1" si="1096">($B$5*AI870 + (1 + $B$6)*AI869)*$B$2</f>
        <v>0</v>
      </c>
      <c r="AJ868" s="64" cm="1">
        <f t="array" aca="1" ref="AJ868" ca="1">($B$5*AJ870 + (1 + $B$6)*AJ869 + AND(NOT(AF869:AJ869)))*$B$2</f>
        <v>100000</v>
      </c>
      <c r="AK868" s="73"/>
      <c r="AL868" s="70"/>
    </row>
    <row r="869" spans="7:38" ht="14.55" customHeight="1" x14ac:dyDescent="0.3">
      <c r="G869" s="3">
        <v>867</v>
      </c>
      <c r="H869" s="58">
        <v>-1.2563144533581012</v>
      </c>
      <c r="I869" s="58">
        <v>-0.33881248522366769</v>
      </c>
      <c r="J869" s="58">
        <v>0.20864050960118746</v>
      </c>
      <c r="K869" s="59">
        <v>-0.2507634239982563</v>
      </c>
      <c r="L869" s="60">
        <f t="array" ref="L869:O869">TRANSPOSE(MMULT(Option!$B$25:$E$28, TRANSPOSE(H869:K869)))</f>
        <v>-1.2563144533581012</v>
      </c>
      <c r="M869" s="60">
        <v>-0.81305255332995341</v>
      </c>
      <c r="N869" s="60">
        <v>-0.4079966565107509</v>
      </c>
      <c r="O869" s="60">
        <v>-0.7652662253872915</v>
      </c>
      <c r="P869" s="56" t="str">
        <f t="shared" si="1052"/>
        <v>174/2</v>
      </c>
      <c r="R869" s="80"/>
      <c r="S869" s="3" t="s">
        <v>31</v>
      </c>
      <c r="T869" s="60">
        <f ca="1"/>
        <v>-0.95659201328621324</v>
      </c>
      <c r="U869" s="60">
        <f ca="1"/>
        <v>-0.26912919875133851</v>
      </c>
      <c r="V869" s="60">
        <f ca="1"/>
        <v>0.18592319546215391</v>
      </c>
      <c r="W869" s="60">
        <f ca="1"/>
        <v>1.4250354140218648</v>
      </c>
      <c r="X869" s="60">
        <f ca="1"/>
        <v>-0.74413955074931115</v>
      </c>
      <c r="Y869" s="52">
        <f ca="1">$B$13 * EXP(($E$3 - $C$13^2/2) * Y$2 + $C$13*SQRT(Y$2)*T869)</f>
        <v>75.429057744635642</v>
      </c>
      <c r="Z869" s="52">
        <f ca="1">Y869 * EXP(($E$3 - $C$13^2/2) * (Z$2-Y$2) + $C$13*SQRT(Z$2-Y$2)*U869)</f>
        <v>69.927138569171589</v>
      </c>
      <c r="AA869" s="52">
        <f ca="1">Z869 * EXP(($E$3 - $C$13^2/2) * (AA$2-Z$2) + $C$13*SQRT(AA$2-Z$2)*V869)</f>
        <v>74.308903849838018</v>
      </c>
      <c r="AB869" s="52">
        <f ca="1">AA869 * EXP(($E$3 - $C$13^2/2) * (AB$2-AA$2) + $C$13*SQRT(AB$2-AA$2)*W869)</f>
        <v>114.51907525383093</v>
      </c>
      <c r="AC869" s="52">
        <f ca="1">AB869 * EXP(($E$3 - $C$13^2/2) * (AC$2-AB$2) + $C$13*SQRT(AC$2-AB$2)*X869)</f>
        <v>92.065431848287943</v>
      </c>
      <c r="AD869" s="47"/>
      <c r="AE869" s="3" t="s">
        <v>46</v>
      </c>
      <c r="AF869" s="52" t="b">
        <f t="shared" ref="AF869" ca="1" si="1097">AF867 &gt;= $B$4</f>
        <v>0</v>
      </c>
      <c r="AG869" s="52" t="b">
        <f t="array" aca="1" ref="AG869" ca="1">AND(AG867 &gt;= $B$4, NOT(OR($AF869:AF869)))</f>
        <v>0</v>
      </c>
      <c r="AH869" s="52" t="b">
        <f t="array" aca="1" ref="AH869" ca="1">AND(AH867 &gt;= $B$4, NOT(OR($AF869:AG869)))</f>
        <v>0</v>
      </c>
      <c r="AI869" s="52" t="b">
        <f t="array" aca="1" ref="AI869" ca="1">AND(AI867 &gt;= $B$4, NOT(OR($AF869:AH869)))</f>
        <v>0</v>
      </c>
      <c r="AJ869" s="52" t="b">
        <f t="array" aca="1" ref="AJ869" ca="1">AND(AJ867 &gt;= $B$4, NOT(OR($AF869:AI869)))</f>
        <v>0</v>
      </c>
      <c r="AK869" s="73"/>
      <c r="AL869" s="70"/>
    </row>
    <row r="870" spans="7:38" ht="14.55" customHeight="1" x14ac:dyDescent="0.3">
      <c r="G870" s="3">
        <v>868</v>
      </c>
      <c r="H870" s="58">
        <v>0.25103251128002346</v>
      </c>
      <c r="I870" s="58">
        <v>-0.19622217906613537</v>
      </c>
      <c r="J870" s="58">
        <v>1.2348862579309106</v>
      </c>
      <c r="K870" s="59">
        <v>0.4277561641578973</v>
      </c>
      <c r="L870" s="60">
        <f t="array" ref="L870:O870">TRANSPOSE(MMULT(Option!$B$25:$E$28, TRANSPOSE(H870:K870)))</f>
        <v>0.25103251128002346</v>
      </c>
      <c r="M870" s="60">
        <v>-7.9427593207939531E-2</v>
      </c>
      <c r="N870" s="60">
        <v>1.1336430068701491</v>
      </c>
      <c r="O870" s="60">
        <v>0.6563635888026641</v>
      </c>
      <c r="P870" s="56" t="str">
        <f t="shared" si="1052"/>
        <v>174/3</v>
      </c>
      <c r="R870" s="80"/>
      <c r="S870" s="3" t="s">
        <v>30</v>
      </c>
      <c r="T870" s="60">
        <f ca="1"/>
        <v>-0.96508814035874302</v>
      </c>
      <c r="U870" s="60">
        <f ca="1"/>
        <v>-0.71264182048108371</v>
      </c>
      <c r="V870" s="60">
        <f ca="1"/>
        <v>-2.6393920605719545E-3</v>
      </c>
      <c r="W870" s="60">
        <f ca="1"/>
        <v>0.78220489237777457</v>
      </c>
      <c r="X870" s="60">
        <f ca="1"/>
        <v>-8.1945713220100164E-2</v>
      </c>
      <c r="Y870" s="52">
        <f ca="1">$B$14 * EXP(($E$3 - $C$14^2/2) * Y$2 + $C$14*SQRT(Y$2)*T870)</f>
        <v>75.237046094026709</v>
      </c>
      <c r="Z870" s="52">
        <f ca="1">Y870 * EXP(($E$3 - $C$14^2/2) * (Z$2-Y$2) + $C$14*SQRT(Z$2-Y$2)*U870)</f>
        <v>61.059646489843196</v>
      </c>
      <c r="AA870" s="52">
        <f ca="1">Z870 * EXP(($E$3 - $C$14^2/2) * (AA$2-Z$2) + $C$14*SQRT(AA$2-Z$2)*V870)</f>
        <v>61.317138024122741</v>
      </c>
      <c r="AB870" s="52">
        <f ca="1">AA870 * EXP(($E$3 - $C$14^2/2) * (AB$2-AA$2) + $C$14*SQRT(AB$2-AA$2)*W870)</f>
        <v>77.922975704506612</v>
      </c>
      <c r="AC870" s="52">
        <f ca="1">AB870 * EXP(($E$3 - $C$14^2/2) * (AC$2-AB$2) + $C$14*SQRT(AC$2-AB$2)*X870)</f>
        <v>76.411799950884998</v>
      </c>
      <c r="AD870" s="47"/>
      <c r="AE870" s="3" t="s">
        <v>68</v>
      </c>
      <c r="AF870" s="52" t="b">
        <f ca="1">AND(AF867&gt;$B$3, NOT(OR($AF869:AF869)))</f>
        <v>0</v>
      </c>
      <c r="AG870" s="52" t="b">
        <f ca="1">AND(AG867&gt;$B$3, NOT(OR($AF869:AG869)))</f>
        <v>0</v>
      </c>
      <c r="AH870" s="52" t="b">
        <f ca="1">AND(AH867&gt;$B$3, NOT(OR($AF869:AH869)))</f>
        <v>0</v>
      </c>
      <c r="AI870" s="52" t="b">
        <f ca="1">AND(AI867&gt;$B$3, NOT(OR($AF869:AI869)))</f>
        <v>0</v>
      </c>
      <c r="AJ870" s="52" t="b">
        <f ca="1">AND(AJ867&gt;$B$3, NOT(OR($AF869:AJ869)))</f>
        <v>0</v>
      </c>
      <c r="AK870" s="74"/>
      <c r="AL870" s="70"/>
    </row>
    <row r="871" spans="7:38" ht="14.55" customHeight="1" x14ac:dyDescent="0.3">
      <c r="G871" s="3">
        <v>869</v>
      </c>
      <c r="H871" s="58">
        <v>-3.5127835365784309E-2</v>
      </c>
      <c r="I871" s="58">
        <v>-0.95290788714333208</v>
      </c>
      <c r="J871" s="58">
        <v>-0.1557371176930829</v>
      </c>
      <c r="K871" s="59">
        <v>-9.3628212878511859E-3</v>
      </c>
      <c r="L871" s="60">
        <f t="array" ref="L871:O871">TRANSPOSE(MMULT(Option!$B$25:$E$28, TRANSPOSE(H871:K871)))</f>
        <v>-3.5127835365784309E-2</v>
      </c>
      <c r="M871" s="60">
        <v>-0.88740563877726497</v>
      </c>
      <c r="N871" s="60">
        <v>-0.40036647067802633</v>
      </c>
      <c r="O871" s="60">
        <v>-0.30199560665145625</v>
      </c>
      <c r="P871" s="56" t="str">
        <f t="shared" si="1052"/>
        <v>174/4</v>
      </c>
      <c r="R871" s="80">
        <v>218</v>
      </c>
      <c r="S871" s="3" t="s">
        <v>28</v>
      </c>
      <c r="T871" s="60">
        <f t="array" aca="1" ref="T871:T874" ca="1">TRANSPOSE(OFFSET($L$3, MATCH($R871 &amp; "/" &amp; T$2, $P$3:$P$5002, 0) - 1, 0, 1, $E$1))</f>
        <v>0.5161089017131868</v>
      </c>
      <c r="U871" s="60">
        <f t="array" aca="1" ref="U871:U874" ca="1">TRANSPOSE(OFFSET($L$3, MATCH($R871 &amp; "/" &amp; U$2, $P$3:$P$5002, 0) - 1, 0, 1, $E$1))</f>
        <v>-0.61820215405588463</v>
      </c>
      <c r="V871" s="60">
        <f t="array" aca="1" ref="V871:V874" ca="1">TRANSPOSE(OFFSET($L$3, MATCH($R871 &amp; "/" &amp; V$2, $P$3:$P$5002, 0) - 1, 0, 1, $E$1))</f>
        <v>-0.80071583292838167</v>
      </c>
      <c r="W871" s="60">
        <f t="array" aca="1" ref="W871:W874" ca="1">TRANSPOSE(OFFSET($L$3, MATCH($R871 &amp; "/" &amp; W$2, $P$3:$P$5002, 0) - 1, 0, 1, $E$1))</f>
        <v>-0.90706783584887984</v>
      </c>
      <c r="X871" s="60">
        <f t="array" aca="1" ref="X871:X874" ca="1">TRANSPOSE(OFFSET($L$3, MATCH($R871 &amp; "/" &amp; X$2, $P$3:$P$5002, 0) - 1, 0, 1, $E$1))</f>
        <v>-0.49713373875291278</v>
      </c>
      <c r="Y871" s="52">
        <f ca="1">$B$11 * EXP(($E$3 - $C$11^2/2) * Y$2 + $C$11*SQRT(Y$2)*T871)</f>
        <v>117.33145244486414</v>
      </c>
      <c r="Z871" s="52">
        <f ca="1">Y871 * EXP(($E$3 - $C$11^2/2) * (Z$2-Y$2) + $C$11*SQRT(Z$2-Y$2)*U871)</f>
        <v>97.958332558792279</v>
      </c>
      <c r="AA871" s="52">
        <f ca="1">Z871 * EXP(($E$3 - $C$11^2/2) * (AA$2-Z$2) + $C$11*SQRT(AA$2-Z$2)*V871)</f>
        <v>77.426373109515964</v>
      </c>
      <c r="AB871" s="52">
        <f ca="1">AA871 * EXP(($E$3 - $C$11^2/2) * (AB$2-AA$2) + $C$11*SQRT(AB$2-AA$2)*W871)</f>
        <v>59.27615455194907</v>
      </c>
      <c r="AC871" s="52">
        <f ca="1">AB871 * EXP(($E$3 - $C$11^2/2) * (AC$2-AB$2) + $C$11*SQRT(AC$2-AB$2)*X871)</f>
        <v>51.319304530380123</v>
      </c>
      <c r="AD871" s="47"/>
      <c r="AE871" s="3" t="s">
        <v>69</v>
      </c>
      <c r="AF871" s="20" cm="1">
        <f t="array" aca="1" ref="AF871" ca="1">MIN(Y871:Y874 / $D$11:$D$14)</f>
        <v>0.87457189616031561</v>
      </c>
      <c r="AG871" s="20" cm="1">
        <f t="array" aca="1" ref="AG871" ca="1">MIN(Z871:Z874 / $D$11:$D$14)</f>
        <v>0.70808103873840866</v>
      </c>
      <c r="AH871" s="20" cm="1">
        <f t="array" aca="1" ref="AH871" ca="1">MIN(AA871:AA874 / $D$11:$D$14)</f>
        <v>0.63092692269512762</v>
      </c>
      <c r="AI871" s="20" cm="1">
        <f t="array" aca="1" ref="AI871" ca="1">MIN(AB871:AB874 / $D$11:$D$14)</f>
        <v>0.4822923740581036</v>
      </c>
      <c r="AJ871" s="20" cm="1">
        <f t="array" aca="1" ref="AJ871" ca="1">MIN(AC871:AC874 / $D$11:$D$14)</f>
        <v>0.34786028071144953</v>
      </c>
      <c r="AK871" s="72">
        <f t="array" aca="1" ref="AK871" ca="1">SUMPRODUCT(AF872:AJ872, EXP(-$E$3*$AF$2:$AJ$2))</f>
        <v>92148.519674651194</v>
      </c>
      <c r="AL871" s="70">
        <f ca="1">MAX(AC872 - $D$11, 0) * EXP(-$E$2*$E$3)</f>
        <v>0</v>
      </c>
    </row>
    <row r="872" spans="7:38" ht="14.55" customHeight="1" x14ac:dyDescent="0.3">
      <c r="G872" s="3">
        <v>870</v>
      </c>
      <c r="H872" s="58">
        <v>-0.84318020382997594</v>
      </c>
      <c r="I872" s="58">
        <v>-1.0544872669254111</v>
      </c>
      <c r="J872" s="58">
        <v>-0.3659405195173453</v>
      </c>
      <c r="K872" s="59">
        <v>0.33056895653218954</v>
      </c>
      <c r="L872" s="60">
        <f t="array" ref="L872:O872">TRANSPOSE(MMULT(Option!$B$25:$E$28, TRANSPOSE(H872:K872)))</f>
        <v>-0.84318020382997594</v>
      </c>
      <c r="M872" s="60">
        <v>-1.3037256255425502</v>
      </c>
      <c r="N872" s="60">
        <v>-0.93481090725762872</v>
      </c>
      <c r="O872" s="60">
        <v>-0.40174359947719335</v>
      </c>
      <c r="P872" s="56" t="str">
        <f t="shared" si="1052"/>
        <v>174/5</v>
      </c>
      <c r="R872" s="80"/>
      <c r="S872" s="3" t="s">
        <v>29</v>
      </c>
      <c r="T872" s="60">
        <f ca="1"/>
        <v>-0.45097915795016796</v>
      </c>
      <c r="U872" s="60">
        <f ca="1"/>
        <v>-0.73300994319552171</v>
      </c>
      <c r="V872" s="60">
        <f ca="1"/>
        <v>-0.40122834899183069</v>
      </c>
      <c r="W872" s="60">
        <f ca="1"/>
        <v>-0.91213176201974044</v>
      </c>
      <c r="X872" s="60">
        <f ca="1"/>
        <v>-1.1058320279617966</v>
      </c>
      <c r="Y872" s="52">
        <f ca="1">$B$12 * EXP(($E$3 - $C$12^2/2) * Y$2 + $C$12*SQRT(Y$2)*T872)</f>
        <v>87.783753056453577</v>
      </c>
      <c r="Z872" s="52">
        <f ca="1">Y872 * EXP(($E$3 - $C$12^2/2) * (Z$2-Y$2) + $C$12*SQRT(Z$2-Y$2)*U872)</f>
        <v>70.808103873840864</v>
      </c>
      <c r="AA872" s="52">
        <f ca="1">Z872 * EXP(($E$3 - $C$12^2/2) * (AA$2-Z$2) + $C$12*SQRT(AA$2-Z$2)*V872)</f>
        <v>63.092692269512767</v>
      </c>
      <c r="AB872" s="52">
        <f ca="1">AA872 * EXP(($E$3 - $C$12^2/2) * (AB$2-AA$2) + $C$12*SQRT(AB$2-AA$2)*W872)</f>
        <v>48.229237405810359</v>
      </c>
      <c r="AC872" s="52">
        <f ca="1">AB872 * EXP(($E$3 - $C$12^2/2) * (AC$2-AB$2) + $C$12*SQRT(AC$2-AB$2)*X872)</f>
        <v>34.786028071144955</v>
      </c>
      <c r="AD872" s="47"/>
      <c r="AE872" s="3" t="s">
        <v>47</v>
      </c>
      <c r="AF872" s="64">
        <f t="shared" ref="AF872" ca="1" si="1098">($B$5*AF874 + (1 + $B$6)*AF873)*$B$2</f>
        <v>15000</v>
      </c>
      <c r="AG872" s="64">
        <f t="shared" ref="AG872" ca="1" si="1099">($B$5*AG874 + (1 + $B$6)*AG873)*$B$2</f>
        <v>0</v>
      </c>
      <c r="AH872" s="64">
        <f t="shared" ref="AH872" ca="1" si="1100">($B$5*AH874 + (1 + $B$6)*AH873)*$B$2</f>
        <v>0</v>
      </c>
      <c r="AI872" s="64">
        <f t="shared" ref="AI872" ca="1" si="1101">($B$5*AI874 + (1 + $B$6)*AI873)*$B$2</f>
        <v>0</v>
      </c>
      <c r="AJ872" s="64" cm="1">
        <f t="array" aca="1" ref="AJ872" ca="1">($B$5*AJ874 + (1 + $B$6)*AJ873 + AND(NOT(AF873:AJ873)))*$B$2</f>
        <v>100000</v>
      </c>
      <c r="AK872" s="73"/>
      <c r="AL872" s="70"/>
    </row>
    <row r="873" spans="7:38" ht="14.55" customHeight="1" x14ac:dyDescent="0.3">
      <c r="G873" s="3">
        <v>871</v>
      </c>
      <c r="H873" s="58">
        <v>-0.47840380570160151</v>
      </c>
      <c r="I873" s="58">
        <v>-0.27159524265976848</v>
      </c>
      <c r="J873" s="58">
        <v>1.2379629616732248</v>
      </c>
      <c r="K873" s="59">
        <v>-0.66345127640286983</v>
      </c>
      <c r="L873" s="60">
        <f t="array" ref="L873:O873">TRANSPOSE(MMULT(Option!$B$25:$E$28, TRANSPOSE(H873:K873)))</f>
        <v>-0.47840380570160151</v>
      </c>
      <c r="M873" s="60">
        <v>-0.44028267385629832</v>
      </c>
      <c r="N873" s="60">
        <v>0.82483347884177705</v>
      </c>
      <c r="O873" s="60">
        <v>-0.58900195238183439</v>
      </c>
      <c r="P873" s="56" t="str">
        <f t="shared" si="1052"/>
        <v>175/1</v>
      </c>
      <c r="R873" s="80"/>
      <c r="S873" s="3" t="s">
        <v>31</v>
      </c>
      <c r="T873" s="60">
        <f ca="1"/>
        <v>0.12710402571440871</v>
      </c>
      <c r="U873" s="60">
        <f ca="1"/>
        <v>0.72294257549811025</v>
      </c>
      <c r="V873" s="60">
        <f ca="1"/>
        <v>2.0138241510966046</v>
      </c>
      <c r="W873" s="60">
        <f ca="1"/>
        <v>-1.7381194750386126</v>
      </c>
      <c r="X873" s="60">
        <f ca="1"/>
        <v>-0.19979914005168914</v>
      </c>
      <c r="Y873" s="52">
        <f ca="1">$B$13 * EXP(($E$3 - $C$13^2/2) * Y$2 + $C$13*SQRT(Y$2)*T873)</f>
        <v>104.40748765420216</v>
      </c>
      <c r="Z873" s="52">
        <f ca="1">Y873 * EXP(($E$3 - $C$13^2/2) * (Z$2-Y$2) + $C$13*SQRT(Z$2-Y$2)*U873)</f>
        <v>130.34491983449195</v>
      </c>
      <c r="AA873" s="52">
        <f ca="1">Z873 * EXP(($E$3 - $C$13^2/2) * (AA$2-Z$2) + $C$13*SQRT(AA$2-Z$2)*V873)</f>
        <v>239.68640226234723</v>
      </c>
      <c r="AB873" s="52">
        <f ca="1">AA873 * EXP(($E$3 - $C$13^2/2) * (AB$2-AA$2) + $C$13*SQRT(AB$2-AA$2)*W873)</f>
        <v>143.00728444956462</v>
      </c>
      <c r="AC873" s="52">
        <f ca="1">AB873 * EXP(($E$3 - $C$13^2/2) * (AC$2-AB$2) + $C$13*SQRT(AC$2-AB$2)*X873)</f>
        <v>135.36242720196421</v>
      </c>
      <c r="AD873" s="47"/>
      <c r="AE873" s="3" t="s">
        <v>46</v>
      </c>
      <c r="AF873" s="52" t="b">
        <f t="shared" ref="AF873" ca="1" si="1102">AF871 &gt;= $B$4</f>
        <v>0</v>
      </c>
      <c r="AG873" s="52" t="b">
        <f t="array" aca="1" ref="AG873" ca="1">AND(AG871 &gt;= $B$4, NOT(OR($AF873:AF873)))</f>
        <v>0</v>
      </c>
      <c r="AH873" s="52" t="b">
        <f t="array" aca="1" ref="AH873" ca="1">AND(AH871 &gt;= $B$4, NOT(OR($AF873:AG873)))</f>
        <v>0</v>
      </c>
      <c r="AI873" s="52" t="b">
        <f t="array" aca="1" ref="AI873" ca="1">AND(AI871 &gt;= $B$4, NOT(OR($AF873:AH873)))</f>
        <v>0</v>
      </c>
      <c r="AJ873" s="52" t="b">
        <f t="array" aca="1" ref="AJ873" ca="1">AND(AJ871 &gt;= $B$4, NOT(OR($AF873:AI873)))</f>
        <v>0</v>
      </c>
      <c r="AK873" s="73"/>
      <c r="AL873" s="70"/>
    </row>
    <row r="874" spans="7:38" ht="14.55" customHeight="1" x14ac:dyDescent="0.3">
      <c r="G874" s="3">
        <v>872</v>
      </c>
      <c r="H874" s="58">
        <v>0.52994791121541052</v>
      </c>
      <c r="I874" s="58">
        <v>0.43663791583415856</v>
      </c>
      <c r="J874" s="58">
        <v>-0.60298883146253757</v>
      </c>
      <c r="K874" s="59">
        <v>-0.15151201514610182</v>
      </c>
      <c r="L874" s="60">
        <f t="array" ref="L874:O874">TRANSPOSE(MMULT(Option!$B$25:$E$28, TRANSPOSE(H874:K874)))</f>
        <v>0.52994791121541052</v>
      </c>
      <c r="M874" s="60">
        <v>0.61216442460572196</v>
      </c>
      <c r="N874" s="60">
        <v>-0.20329334991568782</v>
      </c>
      <c r="O874" s="60">
        <v>7.8879303111393601E-2</v>
      </c>
      <c r="P874" s="56" t="str">
        <f t="shared" si="1052"/>
        <v>175/2</v>
      </c>
      <c r="R874" s="80"/>
      <c r="S874" s="3" t="s">
        <v>30</v>
      </c>
      <c r="T874" s="60">
        <f ca="1"/>
        <v>-0.46340257961022346</v>
      </c>
      <c r="U874" s="60">
        <f ca="1"/>
        <v>0.86416885370216234</v>
      </c>
      <c r="V874" s="60">
        <f ca="1"/>
        <v>-0.18917443027711395</v>
      </c>
      <c r="W874" s="60">
        <f ca="1"/>
        <v>0.37297441745793436</v>
      </c>
      <c r="X874" s="60">
        <f ca="1"/>
        <v>1.2097723351782932</v>
      </c>
      <c r="Y874" s="52">
        <f ca="1">$B$14 * EXP(($E$3 - $C$14^2/2) * Y$2 + $C$14*SQRT(Y$2)*T874)</f>
        <v>87.457189616031556</v>
      </c>
      <c r="Z874" s="52">
        <f ca="1">Y874 * EXP(($E$3 - $C$14^2/2) * (Z$2-Y$2) + $C$14*SQRT(Z$2-Y$2)*U874)</f>
        <v>113.909020982369</v>
      </c>
      <c r="AA874" s="52">
        <f ca="1">Z874 * EXP(($E$3 - $C$14^2/2) * (AA$2-Z$2) + $C$14*SQRT(AA$2-Z$2)*V874)</f>
        <v>108.1639075493689</v>
      </c>
      <c r="AB874" s="52">
        <f ca="1">AA874 * EXP(($E$3 - $C$14^2/2) * (AB$2-AA$2) + $C$14*SQRT(AB$2-AA$2)*W874)</f>
        <v>121.57605868944404</v>
      </c>
      <c r="AC874" s="52">
        <f ca="1">AB874 * EXP(($E$3 - $C$14^2/2) * (AC$2-AB$2) + $C$14*SQRT(AC$2-AB$2)*X874)</f>
        <v>175.64620357909013</v>
      </c>
      <c r="AD874" s="47"/>
      <c r="AE874" s="3" t="s">
        <v>68</v>
      </c>
      <c r="AF874" s="52" t="b">
        <f ca="1">AND(AF871&gt;$B$3, NOT(OR($AF873:AF873)))</f>
        <v>1</v>
      </c>
      <c r="AG874" s="52" t="b">
        <f ca="1">AND(AG871&gt;$B$3, NOT(OR($AF873:AG873)))</f>
        <v>0</v>
      </c>
      <c r="AH874" s="52" t="b">
        <f ca="1">AND(AH871&gt;$B$3, NOT(OR($AF873:AH873)))</f>
        <v>0</v>
      </c>
      <c r="AI874" s="52" t="b">
        <f ca="1">AND(AI871&gt;$B$3, NOT(OR($AF873:AI873)))</f>
        <v>0</v>
      </c>
      <c r="AJ874" s="52" t="b">
        <f ca="1">AND(AJ871&gt;$B$3, NOT(OR($AF873:AJ873)))</f>
        <v>0</v>
      </c>
      <c r="AK874" s="74"/>
      <c r="AL874" s="70"/>
    </row>
    <row r="875" spans="7:38" ht="14.55" customHeight="1" x14ac:dyDescent="0.3">
      <c r="G875" s="3">
        <v>873</v>
      </c>
      <c r="H875" s="58">
        <v>1.3163900159955673</v>
      </c>
      <c r="I875" s="58">
        <v>-4.0094966015768264E-2</v>
      </c>
      <c r="J875" s="58">
        <v>0.2129361029231851</v>
      </c>
      <c r="K875" s="59">
        <v>-0.50955470520994639</v>
      </c>
      <c r="L875" s="60">
        <f t="array" ref="L875:O875">TRANSPOSE(MMULT(Option!$B$25:$E$28, TRANSPOSE(H875:K875)))</f>
        <v>1.3163900159955673</v>
      </c>
      <c r="M875" s="60">
        <v>0.48980836304743897</v>
      </c>
      <c r="N875" s="60">
        <v>0.70308060226507463</v>
      </c>
      <c r="O875" s="60">
        <v>0.12126097140346859</v>
      </c>
      <c r="P875" s="56" t="str">
        <f t="shared" si="1052"/>
        <v>175/3</v>
      </c>
      <c r="R875" s="80">
        <v>219</v>
      </c>
      <c r="S875" s="3" t="s">
        <v>28</v>
      </c>
      <c r="T875" s="60">
        <f t="array" aca="1" ref="T875:T878" ca="1">TRANSPOSE(OFFSET($L$3, MATCH($R875 &amp; "/" &amp; T$2, $P$3:$P$5002, 0) - 1, 0, 1, $E$1))</f>
        <v>2.4441511938089913</v>
      </c>
      <c r="U875" s="60">
        <f t="array" aca="1" ref="U875:U878" ca="1">TRANSPOSE(OFFSET($L$3, MATCH($R875 &amp; "/" &amp; U$2, $P$3:$P$5002, 0) - 1, 0, 1, $E$1))</f>
        <v>0.81242246790007966</v>
      </c>
      <c r="V875" s="60">
        <f t="array" aca="1" ref="V875:V878" ca="1">TRANSPOSE(OFFSET($L$3, MATCH($R875 &amp; "/" &amp; V$2, $P$3:$P$5002, 0) - 1, 0, 1, $E$1))</f>
        <v>0.45644872787388163</v>
      </c>
      <c r="W875" s="60">
        <f t="array" aca="1" ref="W875:W878" ca="1">TRANSPOSE(OFFSET($L$3, MATCH($R875 &amp; "/" &amp; W$2, $P$3:$P$5002, 0) - 1, 0, 1, $E$1))</f>
        <v>0.1718203452661454</v>
      </c>
      <c r="X875" s="60">
        <f t="array" aca="1" ref="X875:X878" ca="1">TRANSPOSE(OFFSET($L$3, MATCH($R875 &amp; "/" &amp; X$2, $P$3:$P$5002, 0) - 1, 0, 1, $E$1))</f>
        <v>-2.0238702916668174</v>
      </c>
      <c r="Y875" s="52">
        <f ca="1">$B$11 * EXP(($E$3 - $C$11^2/2) * Y$2 + $C$11*SQRT(Y$2)*T875)</f>
        <v>209.22611228738108</v>
      </c>
      <c r="Z875" s="52">
        <f ca="1">Y875 * EXP(($E$3 - $C$11^2/2) * (Z$2-Y$2) + $C$11*SQRT(Z$2-Y$2)*U875)</f>
        <v>268.30980039166423</v>
      </c>
      <c r="AA875" s="52">
        <f ca="1">Z875 * EXP(($E$3 - $C$11^2/2) * (AA$2-Z$2) + $C$11*SQRT(AA$2-Z$2)*V875)</f>
        <v>309.22739205075067</v>
      </c>
      <c r="AB875" s="52">
        <f ca="1">AA875 * EXP(($E$3 - $C$11^2/2) * (AB$2-AA$2) + $C$11*SQRT(AB$2-AA$2)*W875)</f>
        <v>327.21681907315656</v>
      </c>
      <c r="AC875" s="52">
        <f ca="1">AB875 * EXP(($E$3 - $C$11^2/2) * (AC$2-AB$2) + $C$11*SQRT(AC$2-AB$2)*X875)</f>
        <v>179.19272792518584</v>
      </c>
      <c r="AD875" s="47"/>
      <c r="AE875" s="3" t="s">
        <v>69</v>
      </c>
      <c r="AF875" s="20" cm="1">
        <f t="array" aca="1" ref="AF875" ca="1">MIN(Y875:Y878 / $D$11:$D$14)</f>
        <v>0.93833903507037031</v>
      </c>
      <c r="AG875" s="20" cm="1">
        <f t="array" aca="1" ref="AG875" ca="1">MIN(Z875:Z878 / $D$11:$D$14)</f>
        <v>1.4314826121901549</v>
      </c>
      <c r="AH875" s="20" cm="1">
        <f t="array" aca="1" ref="AH875" ca="1">MIN(AA875:AA878 / $D$11:$D$14)</f>
        <v>0.96045845372121874</v>
      </c>
      <c r="AI875" s="20" cm="1">
        <f t="array" aca="1" ref="AI875" ca="1">MIN(AB875:AB878 / $D$11:$D$14)</f>
        <v>0.85774664447852789</v>
      </c>
      <c r="AJ875" s="20" cm="1">
        <f t="array" aca="1" ref="AJ875" ca="1">MIN(AC875:AC878 / $D$11:$D$14)</f>
        <v>0.3793514752827184</v>
      </c>
      <c r="AK875" s="72">
        <f t="array" aca="1" ref="AK875" ca="1">SUMPRODUCT(AF876:AJ876, EXP(-$E$3*$AF$2:$AJ$2))</f>
        <v>109276.37026128646</v>
      </c>
      <c r="AL875" s="70">
        <f ca="1">MAX(AC876 - $D$11, 0) * EXP(-$E$2*$E$3)</f>
        <v>0</v>
      </c>
    </row>
    <row r="876" spans="7:38" ht="14.55" customHeight="1" x14ac:dyDescent="0.3">
      <c r="G876" s="3">
        <v>874</v>
      </c>
      <c r="H876" s="58">
        <v>-0.18308249573339969</v>
      </c>
      <c r="I876" s="58">
        <v>-0.21390245648830128</v>
      </c>
      <c r="J876" s="58">
        <v>1.1063692905631362E-2</v>
      </c>
      <c r="K876" s="59">
        <v>0.13316686612183701</v>
      </c>
      <c r="L876" s="60">
        <f t="array" ref="L876:O876">TRANSPOSE(MMULT(Option!$B$25:$E$28, TRANSPOSE(H876:K876)))</f>
        <v>-0.18308249573339969</v>
      </c>
      <c r="M876" s="60">
        <v>-0.2692778379322876</v>
      </c>
      <c r="N876" s="60">
        <v>-0.11952845677645058</v>
      </c>
      <c r="O876" s="60">
        <v>-1.3049106735566779E-2</v>
      </c>
      <c r="P876" s="56" t="str">
        <f t="shared" si="1052"/>
        <v>175/4</v>
      </c>
      <c r="R876" s="80"/>
      <c r="S876" s="3" t="s">
        <v>29</v>
      </c>
      <c r="T876" s="60">
        <f ca="1"/>
        <v>1.135666914383392</v>
      </c>
      <c r="U876" s="60">
        <f ca="1"/>
        <v>3.3796275606677417E-2</v>
      </c>
      <c r="V876" s="60">
        <f ca="1"/>
        <v>0.34628711124962225</v>
      </c>
      <c r="W876" s="60">
        <f ca="1"/>
        <v>-1.1347214616543246</v>
      </c>
      <c r="X876" s="60">
        <f ca="1"/>
        <v>-0.97528464723171238</v>
      </c>
      <c r="Y876" s="52">
        <f ca="1">$B$12 * EXP(($E$3 - $C$12^2/2) * Y$2 + $C$12*SQRT(Y$2)*T876)</f>
        <v>141.29787636352273</v>
      </c>
      <c r="Z876" s="52">
        <f ca="1">Y876 * EXP(($E$3 - $C$12^2/2) * (Z$2-Y$2) + $C$12*SQRT(Z$2-Y$2)*U876)</f>
        <v>143.45324208664391</v>
      </c>
      <c r="AA876" s="52">
        <f ca="1">Z876 * EXP(($E$3 - $C$12^2/2) * (AA$2-Z$2) + $C$12*SQRT(AA$2-Z$2)*V876)</f>
        <v>159.9554399863236</v>
      </c>
      <c r="AB876" s="52">
        <f ca="1">AA876 * EXP(($E$3 - $C$12^2/2) * (AB$2-AA$2) + $C$12*SQRT(AB$2-AA$2)*W876)</f>
        <v>114.37457844518119</v>
      </c>
      <c r="AC876" s="52">
        <f ca="1">AB876 * EXP(($E$3 - $C$12^2/2) * (AC$2-AB$2) + $C$12*SQRT(AC$2-AB$2)*X876)</f>
        <v>85.789227388117055</v>
      </c>
      <c r="AD876" s="47"/>
      <c r="AE876" s="3" t="s">
        <v>47</v>
      </c>
      <c r="AF876" s="64">
        <f t="shared" ref="AF876" ca="1" si="1103">($B$5*AF878 + (1 + $B$6)*AF877)*$B$2</f>
        <v>15000</v>
      </c>
      <c r="AG876" s="64">
        <f t="shared" ref="AG876" ca="1" si="1104">($B$5*AG878 + (1 + $B$6)*AG877)*$B$2</f>
        <v>105000</v>
      </c>
      <c r="AH876" s="64">
        <f t="shared" ref="AH876" ca="1" si="1105">($B$5*AH878 + (1 + $B$6)*AH877)*$B$2</f>
        <v>0</v>
      </c>
      <c r="AI876" s="64">
        <f t="shared" ref="AI876" ca="1" si="1106">($B$5*AI878 + (1 + $B$6)*AI877)*$B$2</f>
        <v>0</v>
      </c>
      <c r="AJ876" s="64" cm="1">
        <f t="array" aca="1" ref="AJ876" ca="1">($B$5*AJ878 + (1 + $B$6)*AJ877 + AND(NOT(AF877:AJ877)))*$B$2</f>
        <v>0</v>
      </c>
      <c r="AK876" s="73"/>
      <c r="AL876" s="70"/>
    </row>
    <row r="877" spans="7:38" ht="14.55" customHeight="1" x14ac:dyDescent="0.3">
      <c r="G877" s="3">
        <v>875</v>
      </c>
      <c r="H877" s="58">
        <v>-0.30359118043586764</v>
      </c>
      <c r="I877" s="58">
        <v>0.58267950601960827</v>
      </c>
      <c r="J877" s="58">
        <v>-3.1394050439188532E-2</v>
      </c>
      <c r="K877" s="59">
        <v>-1.8344811307912374</v>
      </c>
      <c r="L877" s="60">
        <f t="array" ref="L877:O877">TRANSPOSE(MMULT(Option!$B$25:$E$28, TRANSPOSE(H877:K877)))</f>
        <v>-0.30359118043586764</v>
      </c>
      <c r="M877" s="60">
        <v>0.4125981162725193</v>
      </c>
      <c r="N877" s="60">
        <v>3.5711283080933041E-3</v>
      </c>
      <c r="O877" s="60">
        <v>-1.5459384381580152</v>
      </c>
      <c r="P877" s="56" t="str">
        <f t="shared" si="1052"/>
        <v>175/5</v>
      </c>
      <c r="R877" s="80"/>
      <c r="S877" s="3" t="s">
        <v>31</v>
      </c>
      <c r="T877" s="60">
        <f ca="1"/>
        <v>-0.22881316881122804</v>
      </c>
      <c r="U877" s="60">
        <f ca="1"/>
        <v>1.3911821651973353</v>
      </c>
      <c r="V877" s="60">
        <f ca="1"/>
        <v>-1.3468508382334696</v>
      </c>
      <c r="W877" s="60">
        <f ca="1"/>
        <v>-0.39367318900356374</v>
      </c>
      <c r="X877" s="60">
        <f ca="1"/>
        <v>-2.7361520632506666</v>
      </c>
      <c r="Y877" s="52">
        <f ca="1">$B$13 * EXP(($E$3 - $C$13^2/2) * Y$2 + $C$13*SQRT(Y$2)*T877)</f>
        <v>93.833903507037036</v>
      </c>
      <c r="Z877" s="52">
        <f ca="1">Y877 * EXP(($E$3 - $C$13^2/2) * (Z$2-Y$2) + $C$13*SQRT(Z$2-Y$2)*U877)</f>
        <v>143.1482612190155</v>
      </c>
      <c r="AA877" s="52">
        <f ca="1">Z877 * EXP(($E$3 - $C$13^2/2) * (AA$2-Z$2) + $C$13*SQRT(AA$2-Z$2)*V877)</f>
        <v>96.045845372121875</v>
      </c>
      <c r="AB877" s="52">
        <f ca="1">AA877 * EXP(($E$3 - $C$13^2/2) * (AB$2-AA$2) + $C$13*SQRT(AB$2-AA$2)*W877)</f>
        <v>85.774664447852786</v>
      </c>
      <c r="AC877" s="52">
        <f ca="1">AB877 * EXP(($E$3 - $C$13^2/2) * (AC$2-AB$2) + $C$13*SQRT(AC$2-AB$2)*X877)</f>
        <v>37.935147528271841</v>
      </c>
      <c r="AD877" s="47"/>
      <c r="AE877" s="3" t="s">
        <v>46</v>
      </c>
      <c r="AF877" s="52" t="b">
        <f t="shared" ref="AF877" ca="1" si="1107">AF875 &gt;= $B$4</f>
        <v>0</v>
      </c>
      <c r="AG877" s="52" t="b">
        <f t="array" aca="1" ref="AG877" ca="1">AND(AG875 &gt;= $B$4, NOT(OR($AF877:AF877)))</f>
        <v>1</v>
      </c>
      <c r="AH877" s="52" t="b">
        <f t="array" aca="1" ref="AH877" ca="1">AND(AH875 &gt;= $B$4, NOT(OR($AF877:AG877)))</f>
        <v>0</v>
      </c>
      <c r="AI877" s="52" t="b">
        <f t="array" aca="1" ref="AI877" ca="1">AND(AI875 &gt;= $B$4, NOT(OR($AF877:AH877)))</f>
        <v>0</v>
      </c>
      <c r="AJ877" s="52" t="b">
        <f t="array" aca="1" ref="AJ877" ca="1">AND(AJ875 &gt;= $B$4, NOT(OR($AF877:AI877)))</f>
        <v>0</v>
      </c>
      <c r="AK877" s="73"/>
      <c r="AL877" s="70"/>
    </row>
    <row r="878" spans="7:38" ht="14.55" customHeight="1" x14ac:dyDescent="0.3">
      <c r="G878" s="3">
        <v>876</v>
      </c>
      <c r="H878" s="58">
        <v>-2.6126576634224223</v>
      </c>
      <c r="I878" s="58">
        <v>0.97949330905855725</v>
      </c>
      <c r="J878" s="58">
        <v>0.18881488529951174</v>
      </c>
      <c r="K878" s="59">
        <v>-1.3849546834534368</v>
      </c>
      <c r="L878" s="60">
        <f t="array" ref="L878:O878">TRANSPOSE(MMULT(Option!$B$25:$E$28, TRANSPOSE(H878:K878)))</f>
        <v>-2.6126576634224223</v>
      </c>
      <c r="M878" s="60">
        <v>-0.14734261907624635</v>
      </c>
      <c r="N878" s="60">
        <v>-0.62273349498152775</v>
      </c>
      <c r="O878" s="60">
        <v>-1.9377229518758838</v>
      </c>
      <c r="P878" s="56" t="str">
        <f t="shared" si="1052"/>
        <v>176/1</v>
      </c>
      <c r="R878" s="80"/>
      <c r="S878" s="3" t="s">
        <v>30</v>
      </c>
      <c r="T878" s="60">
        <f ca="1"/>
        <v>0.63844003922843873</v>
      </c>
      <c r="U878" s="60">
        <f ca="1"/>
        <v>0.58711076267135232</v>
      </c>
      <c r="V878" s="60">
        <f ca="1"/>
        <v>-1.1201361109170835</v>
      </c>
      <c r="W878" s="60">
        <f ca="1"/>
        <v>0.91512633805349208</v>
      </c>
      <c r="X878" s="60">
        <f ca="1"/>
        <v>-0.97203746055414086</v>
      </c>
      <c r="Y878" s="52">
        <f ca="1">$B$14 * EXP(($E$3 - $C$14^2/2) * Y$2 + $C$14*SQRT(Y$2)*T878)</f>
        <v>121.7174284155996</v>
      </c>
      <c r="Z878" s="52">
        <f ca="1">Y878 * EXP(($E$3 - $C$14^2/2) * (Z$2-Y$2) + $C$14*SQRT(Z$2-Y$2)*U878)</f>
        <v>145.8874489130595</v>
      </c>
      <c r="AA878" s="52">
        <f ca="1">Z878 * EXP(($E$3 - $C$14^2/2) * (AA$2-Z$2) + $C$14*SQRT(AA$2-Z$2)*V878)</f>
        <v>104.77284160188668</v>
      </c>
      <c r="AB878" s="52">
        <f ca="1">AA878 * EXP(($E$3 - $C$14^2/2) * (AB$2-AA$2) + $C$14*SQRT(AB$2-AA$2)*W878)</f>
        <v>138.56402521050717</v>
      </c>
      <c r="AC878" s="52">
        <f ca="1">AB878 * EXP(($E$3 - $C$14^2/2) * (AC$2-AB$2) + $C$14*SQRT(AC$2-AB$2)*X878)</f>
        <v>104.03436284439627</v>
      </c>
      <c r="AD878" s="47"/>
      <c r="AE878" s="3" t="s">
        <v>68</v>
      </c>
      <c r="AF878" s="52" t="b">
        <f ca="1">AND(AF875&gt;$B$3, NOT(OR($AF877:AF877)))</f>
        <v>1</v>
      </c>
      <c r="AG878" s="52" t="b">
        <f ca="1">AND(AG875&gt;$B$3, NOT(OR($AF877:AG877)))</f>
        <v>0</v>
      </c>
      <c r="AH878" s="52" t="b">
        <f ca="1">AND(AH875&gt;$B$3, NOT(OR($AF877:AH877)))</f>
        <v>0</v>
      </c>
      <c r="AI878" s="52" t="b">
        <f ca="1">AND(AI875&gt;$B$3, NOT(OR($AF877:AI877)))</f>
        <v>0</v>
      </c>
      <c r="AJ878" s="52" t="b">
        <f ca="1">AND(AJ875&gt;$B$3, NOT(OR($AF877:AJ877)))</f>
        <v>0</v>
      </c>
      <c r="AK878" s="74"/>
      <c r="AL878" s="70"/>
    </row>
    <row r="879" spans="7:38" ht="14.55" customHeight="1" x14ac:dyDescent="0.3">
      <c r="G879" s="3">
        <v>877</v>
      </c>
      <c r="H879" s="58">
        <v>-1.3178738890698762</v>
      </c>
      <c r="I879" s="58">
        <v>3.3320397528922789E-2</v>
      </c>
      <c r="J879" s="58">
        <v>-1.7104417414061457</v>
      </c>
      <c r="K879" s="59">
        <v>-0.72349246882881812</v>
      </c>
      <c r="L879" s="60">
        <f t="array" ref="L879:O879">TRANSPOSE(MMULT(Option!$B$25:$E$28, TRANSPOSE(H879:K879)))</f>
        <v>-1.3178738890698762</v>
      </c>
      <c r="M879" s="60">
        <v>-0.49661090685548887</v>
      </c>
      <c r="N879" s="60">
        <v>-2.0207224255984735</v>
      </c>
      <c r="O879" s="60">
        <v>-1.4718302068509952</v>
      </c>
      <c r="P879" s="56" t="str">
        <f t="shared" si="1052"/>
        <v>176/2</v>
      </c>
      <c r="R879" s="80">
        <v>220</v>
      </c>
      <c r="S879" s="3" t="s">
        <v>28</v>
      </c>
      <c r="T879" s="60">
        <f t="array" aca="1" ref="T879:T882" ca="1">TRANSPOSE(OFFSET($L$3, MATCH($R879 &amp; "/" &amp; T$2, $P$3:$P$5002, 0) - 1, 0, 1, $E$1))</f>
        <v>0.39207236707176218</v>
      </c>
      <c r="U879" s="60">
        <f t="array" aca="1" ref="U879:U882" ca="1">TRANSPOSE(OFFSET($L$3, MATCH($R879 &amp; "/" &amp; U$2, $P$3:$P$5002, 0) - 1, 0, 1, $E$1))</f>
        <v>-0.91725677509547843</v>
      </c>
      <c r="V879" s="60">
        <f t="array" aca="1" ref="V879:V882" ca="1">TRANSPOSE(OFFSET($L$3, MATCH($R879 &amp; "/" &amp; V$2, $P$3:$P$5002, 0) - 1, 0, 1, $E$1))</f>
        <v>0.81372930063048465</v>
      </c>
      <c r="W879" s="60">
        <f t="array" aca="1" ref="W879:W882" ca="1">TRANSPOSE(OFFSET($L$3, MATCH($R879 &amp; "/" &amp; W$2, $P$3:$P$5002, 0) - 1, 0, 1, $E$1))</f>
        <v>-1.497397830840568</v>
      </c>
      <c r="X879" s="60">
        <f t="array" aca="1" ref="X879:X882" ca="1">TRANSPOSE(OFFSET($L$3, MATCH($R879 &amp; "/" &amp; X$2, $P$3:$P$5002, 0) - 1, 0, 1, $E$1))</f>
        <v>-0.86986112447548425</v>
      </c>
      <c r="Y879" s="52">
        <f ca="1">$B$11 * EXP(($E$3 - $C$11^2/2) * Y$2 + $C$11*SQRT(Y$2)*T879)</f>
        <v>113.04566997237295</v>
      </c>
      <c r="Z879" s="52">
        <f ca="1">Y879 * EXP(($E$3 - $C$11^2/2) * (Z$2-Y$2) + $C$11*SQRT(Z$2-Y$2)*U879)</f>
        <v>86.281470401467899</v>
      </c>
      <c r="AA879" s="52">
        <f ca="1">Z879 * EXP(($E$3 - $C$11^2/2) * (AA$2-Z$2) + $C$11*SQRT(AA$2-Z$2)*V879)</f>
        <v>110.6900168661232</v>
      </c>
      <c r="AB879" s="52">
        <f ca="1">AA879 * EXP(($E$3 - $C$11^2/2) * (AB$2-AA$2) + $C$11*SQRT(AB$2-AA$2)*W879)</f>
        <v>70.988245323993709</v>
      </c>
      <c r="AC879" s="52">
        <f ca="1">AB879 * EXP(($E$3 - $C$11^2/2) * (AC$2-AB$2) + $C$11*SQRT(AC$2-AB$2)*X879)</f>
        <v>54.957269614420582</v>
      </c>
      <c r="AD879" s="47"/>
      <c r="AE879" s="3" t="s">
        <v>69</v>
      </c>
      <c r="AF879" s="20" cm="1">
        <f t="array" aca="1" ref="AF879" ca="1">MIN(Y879:Y882 / $D$11:$D$14)</f>
        <v>1.010878061378824</v>
      </c>
      <c r="AG879" s="20" cm="1">
        <f t="array" aca="1" ref="AG879" ca="1">MIN(Z879:Z882 / $D$11:$D$14)</f>
        <v>0.86281470401467897</v>
      </c>
      <c r="AH879" s="20" cm="1">
        <f t="array" aca="1" ref="AH879" ca="1">MIN(AA879:AA882 / $D$11:$D$14)</f>
        <v>1.1069001686612321</v>
      </c>
      <c r="AI879" s="20" cm="1">
        <f t="array" aca="1" ref="AI879" ca="1">MIN(AB879:AB882 / $D$11:$D$14)</f>
        <v>0.70988245323993704</v>
      </c>
      <c r="AJ879" s="20" cm="1">
        <f t="array" aca="1" ref="AJ879" ca="1">MIN(AC879:AC882 / $D$11:$D$14)</f>
        <v>0.54957269614420579</v>
      </c>
      <c r="AK879" s="72">
        <f t="array" aca="1" ref="AK879" ca="1">SUMPRODUCT(AF880:AJ880, EXP(-$E$3*$AF$2:$AJ$2))</f>
        <v>118631.70059156645</v>
      </c>
      <c r="AL879" s="70">
        <f ca="1">MAX(AC880 - $D$11, 0) * EXP(-$E$2*$E$3)</f>
        <v>0</v>
      </c>
    </row>
    <row r="880" spans="7:38" ht="14.55" customHeight="1" x14ac:dyDescent="0.3">
      <c r="G880" s="3">
        <v>878</v>
      </c>
      <c r="H880" s="58">
        <v>0.40628804618262421</v>
      </c>
      <c r="I880" s="58">
        <v>7.0633544556571014E-3</v>
      </c>
      <c r="J880" s="58">
        <v>5.0896137695001661E-2</v>
      </c>
      <c r="K880" s="59">
        <v>-0.83674047380120631</v>
      </c>
      <c r="L880" s="60">
        <f t="array" ref="L880:O880">TRANSPOSE(MMULT(Option!$B$25:$E$28, TRANSPOSE(H880:K880)))</f>
        <v>0.40628804618262421</v>
      </c>
      <c r="M880" s="60">
        <v>0.16898888976372015</v>
      </c>
      <c r="N880" s="60">
        <v>0.20906742888222832</v>
      </c>
      <c r="O880" s="60">
        <v>-0.54224298519091385</v>
      </c>
      <c r="P880" s="56" t="str">
        <f t="shared" si="1052"/>
        <v>176/3</v>
      </c>
      <c r="R880" s="80"/>
      <c r="S880" s="3" t="s">
        <v>29</v>
      </c>
      <c r="T880" s="60">
        <f ca="1"/>
        <v>0.67201914960774956</v>
      </c>
      <c r="U880" s="60">
        <f ca="1"/>
        <v>0.54469775780919794</v>
      </c>
      <c r="V880" s="60">
        <f ca="1"/>
        <v>0.22883124418693318</v>
      </c>
      <c r="W880" s="60">
        <f ca="1"/>
        <v>-1.5457283031500855</v>
      </c>
      <c r="X880" s="60">
        <f ca="1"/>
        <v>-1.4516412835415602</v>
      </c>
      <c r="Y880" s="52">
        <f ca="1">$B$12 * EXP(($E$3 - $C$12^2/2) * Y$2 + $C$12*SQRT(Y$2)*T880)</f>
        <v>122.94977404370762</v>
      </c>
      <c r="Z880" s="52">
        <f ca="1">Y880 * EXP(($E$3 - $C$12^2/2) * (Z$2-Y$2) + $C$12*SQRT(Z$2-Y$2)*U880)</f>
        <v>145.50133447415655</v>
      </c>
      <c r="AA880" s="52">
        <f ca="1">Z880 * EXP(($E$3 - $C$12^2/2) * (AA$2-Z$2) + $C$12*SQRT(AA$2-Z$2)*V880)</f>
        <v>156.6219017145246</v>
      </c>
      <c r="AB880" s="52">
        <f ca="1">AA880 * EXP(($E$3 - $C$12^2/2) * (AB$2-AA$2) + $C$12*SQRT(AB$2-AA$2)*W880)</f>
        <v>98.999632749255539</v>
      </c>
      <c r="AC880" s="52">
        <f ca="1">AB880 * EXP(($E$3 - $C$12^2/2) * (AC$2-AB$2) + $C$12*SQRT(AC$2-AB$2)*X880)</f>
        <v>64.368459605531527</v>
      </c>
      <c r="AD880" s="47"/>
      <c r="AE880" s="3" t="s">
        <v>47</v>
      </c>
      <c r="AF880" s="64">
        <f t="shared" ref="AF880" ca="1" si="1108">($B$5*AF882 + (1 + $B$6)*AF881)*$B$2</f>
        <v>15000</v>
      </c>
      <c r="AG880" s="64">
        <f t="shared" ref="AG880" ca="1" si="1109">($B$5*AG882 + (1 + $B$6)*AG881)*$B$2</f>
        <v>15000</v>
      </c>
      <c r="AH880" s="64">
        <f t="shared" ref="AH880" ca="1" si="1110">($B$5*AH882 + (1 + $B$6)*AH881)*$B$2</f>
        <v>15000</v>
      </c>
      <c r="AI880" s="64">
        <f t="shared" ref="AI880" ca="1" si="1111">($B$5*AI882 + (1 + $B$6)*AI881)*$B$2</f>
        <v>0</v>
      </c>
      <c r="AJ880" s="64" cm="1">
        <f t="array" aca="1" ref="AJ880" ca="1">($B$5*AJ882 + (1 + $B$6)*AJ881 + AND(NOT(AF881:AJ881)))*$B$2</f>
        <v>100000</v>
      </c>
      <c r="AK880" s="73"/>
      <c r="AL880" s="70"/>
    </row>
    <row r="881" spans="7:38" ht="14.55" customHeight="1" x14ac:dyDescent="0.3">
      <c r="G881" s="3">
        <v>879</v>
      </c>
      <c r="H881" s="58">
        <v>-0.54120981412635549</v>
      </c>
      <c r="I881" s="58">
        <v>-0.16481225078704981</v>
      </c>
      <c r="J881" s="58">
        <v>1.8015528779737973</v>
      </c>
      <c r="K881" s="59">
        <v>4.3382139891306709E-2</v>
      </c>
      <c r="L881" s="60">
        <f t="array" ref="L881:O881">TRANSPOSE(MMULT(Option!$B$25:$E$28, TRANSPOSE(H881:K881)))</f>
        <v>-0.54120981412635549</v>
      </c>
      <c r="M881" s="60">
        <v>-0.36753684858808239</v>
      </c>
      <c r="N881" s="60">
        <v>1.3226801228990452</v>
      </c>
      <c r="O881" s="60">
        <v>0.12913545848529195</v>
      </c>
      <c r="P881" s="56" t="str">
        <f t="shared" si="1052"/>
        <v>176/4</v>
      </c>
      <c r="R881" s="80"/>
      <c r="S881" s="3" t="s">
        <v>31</v>
      </c>
      <c r="T881" s="60">
        <f ca="1"/>
        <v>1.9397736245844899E-2</v>
      </c>
      <c r="U881" s="60">
        <f ca="1"/>
        <v>0.48924340893162882</v>
      </c>
      <c r="V881" s="60">
        <f ca="1"/>
        <v>-0.21723462414200495</v>
      </c>
      <c r="W881" s="60">
        <f ca="1"/>
        <v>-1.4630298383577283</v>
      </c>
      <c r="X881" s="60">
        <f ca="1"/>
        <v>0.87531836664726093</v>
      </c>
      <c r="Y881" s="52">
        <f ca="1">$B$13 * EXP(($E$3 - $C$13^2/2) * Y$2 + $C$13*SQRT(Y$2)*T881)</f>
        <v>101.0878061378824</v>
      </c>
      <c r="Z881" s="52">
        <f ca="1">Y881 * EXP(($E$3 - $C$13^2/2) * (Z$2-Y$2) + $C$13*SQRT(Z$2-Y$2)*U881)</f>
        <v>117.65569608827587</v>
      </c>
      <c r="AA881" s="52">
        <f ca="1">Z881 * EXP(($E$3 - $C$13^2/2) * (AA$2-Z$2) + $C$13*SQRT(AA$2-Z$2)*V881)</f>
        <v>110.78508377692189</v>
      </c>
      <c r="AB881" s="52">
        <f ca="1">AA881 * EXP(($E$3 - $C$13^2/2) * (AB$2-AA$2) + $C$13*SQRT(AB$2-AA$2)*W881)</f>
        <v>71.785549172551569</v>
      </c>
      <c r="AC881" s="52">
        <f ca="1">AB881 * EXP(($E$3 - $C$13^2/2) * (AC$2-AB$2) + $C$13*SQRT(AC$2-AB$2)*X881)</f>
        <v>93.810679247622843</v>
      </c>
      <c r="AD881" s="47"/>
      <c r="AE881" s="3" t="s">
        <v>46</v>
      </c>
      <c r="AF881" s="52" t="b">
        <f t="shared" ref="AF881" ca="1" si="1112">AF879 &gt;= $B$4</f>
        <v>0</v>
      </c>
      <c r="AG881" s="52" t="b">
        <f t="array" aca="1" ref="AG881" ca="1">AND(AG879 &gt;= $B$4, NOT(OR($AF881:AF881)))</f>
        <v>0</v>
      </c>
      <c r="AH881" s="52" t="b">
        <f t="array" aca="1" ref="AH881" ca="1">AND(AH879 &gt;= $B$4, NOT(OR($AF881:AG881)))</f>
        <v>0</v>
      </c>
      <c r="AI881" s="52" t="b">
        <f t="array" aca="1" ref="AI881" ca="1">AND(AI879 &gt;= $B$4, NOT(OR($AF881:AH881)))</f>
        <v>0</v>
      </c>
      <c r="AJ881" s="52" t="b">
        <f t="array" aca="1" ref="AJ881" ca="1">AND(AJ879 &gt;= $B$4, NOT(OR($AF881:AI881)))</f>
        <v>0</v>
      </c>
      <c r="AK881" s="73"/>
      <c r="AL881" s="70"/>
    </row>
    <row r="882" spans="7:38" ht="14.55" customHeight="1" x14ac:dyDescent="0.3">
      <c r="G882" s="3">
        <v>880</v>
      </c>
      <c r="H882" s="58">
        <v>0.419996707835815</v>
      </c>
      <c r="I882" s="58">
        <v>1.2717626434297915</v>
      </c>
      <c r="J882" s="58">
        <v>-0.11980405052216939</v>
      </c>
      <c r="K882" s="59">
        <v>1.2784029198179936</v>
      </c>
      <c r="L882" s="60">
        <f t="array" ref="L882:O882">TRANSPOSE(MMULT(Option!$B$25:$E$28, TRANSPOSE(H882:K882)))</f>
        <v>0.419996707835815</v>
      </c>
      <c r="M882" s="60">
        <v>1.3335883990411566</v>
      </c>
      <c r="N882" s="60">
        <v>0.39579921277085994</v>
      </c>
      <c r="O882" s="60">
        <v>1.5723998155421881</v>
      </c>
      <c r="P882" s="56" t="str">
        <f t="shared" si="1052"/>
        <v>176/5</v>
      </c>
      <c r="R882" s="80"/>
      <c r="S882" s="3" t="s">
        <v>30</v>
      </c>
      <c r="T882" s="60">
        <f ca="1"/>
        <v>7.5382330691513705E-2</v>
      </c>
      <c r="U882" s="60">
        <f ca="1"/>
        <v>-0.14278932924990739</v>
      </c>
      <c r="V882" s="60">
        <f ca="1"/>
        <v>1.1138948767270898</v>
      </c>
      <c r="W882" s="60">
        <f ca="1"/>
        <v>-0.7775383172674033</v>
      </c>
      <c r="X882" s="60">
        <f ca="1"/>
        <v>0.12814072797944004</v>
      </c>
      <c r="Y882" s="52">
        <f ca="1">$B$14 * EXP(($E$3 - $C$14^2/2) * Y$2 + $C$14*SQRT(Y$2)*T882)</f>
        <v>102.79995190754786</v>
      </c>
      <c r="Z882" s="52">
        <f ca="1">Y882 * EXP(($E$3 - $C$14^2/2) * (Z$2-Y$2) + $C$14*SQRT(Z$2-Y$2)*U882)</f>
        <v>98.982996852616026</v>
      </c>
      <c r="AA882" s="52">
        <f ca="1">Z882 * EXP(($E$3 - $C$14^2/2) * (AA$2-Z$2) + $C$14*SQRT(AA$2-Z$2)*V882)</f>
        <v>138.95033254251146</v>
      </c>
      <c r="AB882" s="52">
        <f ca="1">AA882 * EXP(($E$3 - $C$14^2/2) * (AB$2-AA$2) + $C$14*SQRT(AB$2-AA$2)*W882)</f>
        <v>110.59280738171694</v>
      </c>
      <c r="AC882" s="52">
        <f ca="1">AB882 * EXP(($E$3 - $C$14^2/2) * (AC$2-AB$2) + $C$14*SQRT(AC$2-AB$2)*X882)</f>
        <v>115.50308882204997</v>
      </c>
      <c r="AD882" s="47"/>
      <c r="AE882" s="3" t="s">
        <v>68</v>
      </c>
      <c r="AF882" s="52" t="b">
        <f ca="1">AND(AF879&gt;$B$3, NOT(OR($AF881:AF881)))</f>
        <v>1</v>
      </c>
      <c r="AG882" s="52" t="b">
        <f ca="1">AND(AG879&gt;$B$3, NOT(OR($AF881:AG881)))</f>
        <v>1</v>
      </c>
      <c r="AH882" s="52" t="b">
        <f ca="1">AND(AH879&gt;$B$3, NOT(OR($AF881:AH881)))</f>
        <v>1</v>
      </c>
      <c r="AI882" s="52" t="b">
        <f ca="1">AND(AI879&gt;$B$3, NOT(OR($AF881:AI881)))</f>
        <v>0</v>
      </c>
      <c r="AJ882" s="52" t="b">
        <f ca="1">AND(AJ879&gt;$B$3, NOT(OR($AF881:AJ881)))</f>
        <v>0</v>
      </c>
      <c r="AK882" s="74"/>
      <c r="AL882" s="70"/>
    </row>
    <row r="883" spans="7:38" ht="14.55" customHeight="1" x14ac:dyDescent="0.3">
      <c r="G883" s="3">
        <v>881</v>
      </c>
      <c r="H883" s="58">
        <v>-0.94454308303168943</v>
      </c>
      <c r="I883" s="58">
        <v>-1.0554531766796758</v>
      </c>
      <c r="J883" s="58">
        <v>0.5094263816056519</v>
      </c>
      <c r="K883" s="59">
        <v>-0.24757587830683037</v>
      </c>
      <c r="L883" s="60">
        <f t="array" ref="L883:O883">TRANSPOSE(MMULT(Option!$B$25:$E$28, TRANSPOSE(H883:K883)))</f>
        <v>-0.94454308303168943</v>
      </c>
      <c r="M883" s="60">
        <v>-1.3451560481359186</v>
      </c>
      <c r="N883" s="60">
        <v>-0.20676543308839701</v>
      </c>
      <c r="O883" s="60">
        <v>-0.76678121901590313</v>
      </c>
      <c r="P883" s="56" t="str">
        <f t="shared" si="1052"/>
        <v>177/1</v>
      </c>
      <c r="R883" s="80">
        <v>221</v>
      </c>
      <c r="S883" s="3" t="s">
        <v>28</v>
      </c>
      <c r="T883" s="60">
        <f t="array" aca="1" ref="T883:T886" ca="1">TRANSPOSE(OFFSET($L$3, MATCH($R883 &amp; "/" &amp; T$2, $P$3:$P$5002, 0) - 1, 0, 1, $E$1))</f>
        <v>-0.19166093339544235</v>
      </c>
      <c r="U883" s="60">
        <f t="array" aca="1" ref="U883:U886" ca="1">TRANSPOSE(OFFSET($L$3, MATCH($R883 &amp; "/" &amp; U$2, $P$3:$P$5002, 0) - 1, 0, 1, $E$1))</f>
        <v>1.7072239019244808</v>
      </c>
      <c r="V883" s="60">
        <f t="array" aca="1" ref="V883:V886" ca="1">TRANSPOSE(OFFSET($L$3, MATCH($R883 &amp; "/" &amp; V$2, $P$3:$P$5002, 0) - 1, 0, 1, $E$1))</f>
        <v>-0.55400358770176839</v>
      </c>
      <c r="W883" s="60">
        <f t="array" aca="1" ref="W883:W886" ca="1">TRANSPOSE(OFFSET($L$3, MATCH($R883 &amp; "/" &amp; W$2, $P$3:$P$5002, 0) - 1, 0, 1, $E$1))</f>
        <v>-0.11621512460425491</v>
      </c>
      <c r="X883" s="60">
        <f t="array" aca="1" ref="X883:X886" ca="1">TRANSPOSE(OFFSET($L$3, MATCH($R883 &amp; "/" &amp; X$2, $P$3:$P$5002, 0) - 1, 0, 1, $E$1))</f>
        <v>-0.58905225516537296</v>
      </c>
      <c r="Y883" s="52">
        <f ca="1">$B$11 * EXP(($E$3 - $C$11^2/2) * Y$2 + $C$11*SQRT(Y$2)*T883)</f>
        <v>94.885595306895738</v>
      </c>
      <c r="Z883" s="52">
        <f ca="1">Y883 * EXP(($E$3 - $C$11^2/2) * (Z$2-Y$2) + $C$11*SQRT(Z$2-Y$2)*U883)</f>
        <v>159.14871452178781</v>
      </c>
      <c r="AA883" s="52">
        <f ca="1">Z883 * EXP(($E$3 - $C$11^2/2) * (AA$2-Z$2) + $C$11*SQRT(AA$2-Z$2)*V883)</f>
        <v>135.45479930948841</v>
      </c>
      <c r="AB883" s="52">
        <f ca="1">AA883 * EXP(($E$3 - $C$11^2/2) * (AB$2-AA$2) + $C$11*SQRT(AB$2-AA$2)*W883)</f>
        <v>131.46931295883331</v>
      </c>
      <c r="AC883" s="52">
        <f ca="1">AB883 * EXP(($E$3 - $C$11^2/2) * (AC$2-AB$2) + $C$11*SQRT(AC$2-AB$2)*X883)</f>
        <v>110.72590091719827</v>
      </c>
      <c r="AD883" s="47"/>
      <c r="AE883" s="3" t="s">
        <v>69</v>
      </c>
      <c r="AF883" s="20" cm="1">
        <f t="array" aca="1" ref="AF883" ca="1">MIN(Y883:Y886 / $D$11:$D$14)</f>
        <v>0.68215007748815071</v>
      </c>
      <c r="AG883" s="20" cm="1">
        <f t="array" aca="1" ref="AG883" ca="1">MIN(Z883:Z886 / $D$11:$D$14)</f>
        <v>0.77089878852415639</v>
      </c>
      <c r="AH883" s="20" cm="1">
        <f t="array" aca="1" ref="AH883" ca="1">MIN(AA883:AA886 / $D$11:$D$14)</f>
        <v>0.6597676605207593</v>
      </c>
      <c r="AI883" s="20" cm="1">
        <f t="array" aca="1" ref="AI883" ca="1">MIN(AB883:AB886 / $D$11:$D$14)</f>
        <v>0.47951969400897049</v>
      </c>
      <c r="AJ883" s="20" cm="1">
        <f t="array" aca="1" ref="AJ883" ca="1">MIN(AC883:AC886 / $D$11:$D$14)</f>
        <v>0.32728403046952464</v>
      </c>
      <c r="AK883" s="72">
        <f t="array" aca="1" ref="AK883" ca="1">SUMPRODUCT(AF884:AJ884, EXP(-$E$3*$AF$2:$AJ$2))</f>
        <v>77880.078307140488</v>
      </c>
      <c r="AL883" s="70">
        <f ca="1">MAX(AC884 - $D$11, 0) * EXP(-$E$2*$E$3)</f>
        <v>0</v>
      </c>
    </row>
    <row r="884" spans="7:38" ht="14.55" customHeight="1" x14ac:dyDescent="0.3">
      <c r="G884" s="3">
        <v>882</v>
      </c>
      <c r="H884" s="58">
        <v>-1.2453776077791976</v>
      </c>
      <c r="I884" s="58">
        <v>0.50173969745852842</v>
      </c>
      <c r="J884" s="58">
        <v>-1.0941246906093838</v>
      </c>
      <c r="K884" s="59">
        <v>0.58452148149595784</v>
      </c>
      <c r="L884" s="60">
        <f t="array" ref="L884:O884">TRANSPOSE(MMULT(Option!$B$25:$E$28, TRANSPOSE(H884:K884)))</f>
        <v>-1.2453776077791976</v>
      </c>
      <c r="M884" s="60">
        <v>-3.8299014558089317E-2</v>
      </c>
      <c r="N884" s="60">
        <v>-1.3277454780816649</v>
      </c>
      <c r="O884" s="60">
        <v>-7.9761730512557083E-2</v>
      </c>
      <c r="P884" s="56" t="str">
        <f t="shared" si="1052"/>
        <v>177/2</v>
      </c>
      <c r="R884" s="80"/>
      <c r="S884" s="3" t="s">
        <v>29</v>
      </c>
      <c r="T884" s="60">
        <f ca="1"/>
        <v>-1.2916853012641838</v>
      </c>
      <c r="U884" s="60">
        <f ca="1"/>
        <v>0.39102467784225414</v>
      </c>
      <c r="V884" s="60">
        <f ca="1"/>
        <v>-0.53556449475341017</v>
      </c>
      <c r="W884" s="60">
        <f ca="1"/>
        <v>2.9446244806846343E-2</v>
      </c>
      <c r="X884" s="60">
        <f ca="1"/>
        <v>-1.2105171247634769</v>
      </c>
      <c r="Y884" s="52">
        <f ca="1">$B$12 * EXP(($E$3 - $C$12^2/2) * Y$2 + $C$12*SQRT(Y$2)*T884)</f>
        <v>68.215007748815069</v>
      </c>
      <c r="Z884" s="52">
        <f ca="1">Y884 * EXP(($E$3 - $C$12^2/2) * (Z$2-Y$2) + $C$12*SQRT(Z$2-Y$2)*U884)</f>
        <v>77.089878852415637</v>
      </c>
      <c r="AA884" s="52">
        <f ca="1">Z884 * EXP(($E$3 - $C$12^2/2) * (AA$2-Z$2) + $C$12*SQRT(AA$2-Z$2)*V884)</f>
        <v>65.976766052075931</v>
      </c>
      <c r="AB884" s="52">
        <f ca="1">AA884 * EXP(($E$3 - $C$12^2/2) * (AB$2-AA$2) + $C$12*SQRT(AB$2-AA$2)*W884)</f>
        <v>66.895822683244617</v>
      </c>
      <c r="AC884" s="52">
        <f ca="1">AB884 * EXP(($E$3 - $C$12^2/2) * (AC$2-AB$2) + $C$12*SQRT(AC$2-AB$2)*X884)</f>
        <v>46.75781401850881</v>
      </c>
      <c r="AD884" s="47"/>
      <c r="AE884" s="3" t="s">
        <v>47</v>
      </c>
      <c r="AF884" s="64">
        <f t="shared" ref="AF884" ca="1" si="1113">($B$5*AF886 + (1 + $B$6)*AF885)*$B$2</f>
        <v>0</v>
      </c>
      <c r="AG884" s="64">
        <f t="shared" ref="AG884" ca="1" si="1114">($B$5*AG886 + (1 + $B$6)*AG885)*$B$2</f>
        <v>0</v>
      </c>
      <c r="AH884" s="64">
        <f t="shared" ref="AH884" ca="1" si="1115">($B$5*AH886 + (1 + $B$6)*AH885)*$B$2</f>
        <v>0</v>
      </c>
      <c r="AI884" s="64">
        <f t="shared" ref="AI884" ca="1" si="1116">($B$5*AI886 + (1 + $B$6)*AI885)*$B$2</f>
        <v>0</v>
      </c>
      <c r="AJ884" s="64" cm="1">
        <f t="array" aca="1" ref="AJ884" ca="1">($B$5*AJ886 + (1 + $B$6)*AJ885 + AND(NOT(AF885:AJ885)))*$B$2</f>
        <v>100000</v>
      </c>
      <c r="AK884" s="73"/>
      <c r="AL884" s="70"/>
    </row>
    <row r="885" spans="7:38" ht="14.55" customHeight="1" x14ac:dyDescent="0.3">
      <c r="G885" s="3">
        <v>883</v>
      </c>
      <c r="H885" s="58">
        <v>-0.24105482928058244</v>
      </c>
      <c r="I885" s="58">
        <v>2.4029465973016984</v>
      </c>
      <c r="J885" s="58">
        <v>-7.3333056996727014E-2</v>
      </c>
      <c r="K885" s="59">
        <v>0.16338045165662929</v>
      </c>
      <c r="L885" s="60">
        <f t="array" ref="L885:O885">TRANSPOSE(MMULT(Option!$B$25:$E$28, TRANSPOSE(H885:K885)))</f>
        <v>-0.24105482928058244</v>
      </c>
      <c r="M885" s="60">
        <v>2.1059150029020874</v>
      </c>
      <c r="N885" s="60">
        <v>0.46840803035790674</v>
      </c>
      <c r="O885" s="60">
        <v>0.65841470535120861</v>
      </c>
      <c r="P885" s="56" t="str">
        <f t="shared" si="1052"/>
        <v>177/3</v>
      </c>
      <c r="R885" s="80"/>
      <c r="S885" s="3" t="s">
        <v>31</v>
      </c>
      <c r="T885" s="60">
        <f ca="1"/>
        <v>-0.14349635906486313</v>
      </c>
      <c r="U885" s="60">
        <f ca="1"/>
        <v>-0.6434033987376383</v>
      </c>
      <c r="V885" s="60">
        <f ca="1"/>
        <v>-0.41716270944142403</v>
      </c>
      <c r="W885" s="60">
        <f ca="1"/>
        <v>-1.0273033219395313</v>
      </c>
      <c r="X885" s="60">
        <f ca="1"/>
        <v>-1.5750571787730228</v>
      </c>
      <c r="Y885" s="52">
        <f ca="1">$B$13 * EXP(($E$3 - $C$13^2/2) * Y$2 + $C$13*SQRT(Y$2)*T885)</f>
        <v>96.266585794813594</v>
      </c>
      <c r="Z885" s="52">
        <f ca="1">Y885 * EXP(($E$3 - $C$13^2/2) * (Z$2-Y$2) + $C$13*SQRT(Z$2-Y$2)*U885)</f>
        <v>79.766232131046493</v>
      </c>
      <c r="AA885" s="52">
        <f ca="1">Z885 * EXP(($E$3 - $C$13^2/2) * (AA$2-Z$2) + $C$13*SQRT(AA$2-Z$2)*V885)</f>
        <v>70.735774262758071</v>
      </c>
      <c r="AB885" s="52">
        <f ca="1">AA885 * EXP(($E$3 - $C$13^2/2) * (AB$2-AA$2) + $C$13*SQRT(AB$2-AA$2)*W885)</f>
        <v>52.235401215628919</v>
      </c>
      <c r="AC885" s="52">
        <f ca="1">AB885 * EXP(($E$3 - $C$13^2/2) * (AC$2-AB$2) + $C$13*SQRT(AC$2-AB$2)*X885)</f>
        <v>32.728403046952465</v>
      </c>
      <c r="AD885" s="47"/>
      <c r="AE885" s="3" t="s">
        <v>46</v>
      </c>
      <c r="AF885" s="52" t="b">
        <f t="shared" ref="AF885" ca="1" si="1117">AF883 &gt;= $B$4</f>
        <v>0</v>
      </c>
      <c r="AG885" s="52" t="b">
        <f t="array" aca="1" ref="AG885" ca="1">AND(AG883 &gt;= $B$4, NOT(OR($AF885:AF885)))</f>
        <v>0</v>
      </c>
      <c r="AH885" s="52" t="b">
        <f t="array" aca="1" ref="AH885" ca="1">AND(AH883 &gt;= $B$4, NOT(OR($AF885:AG885)))</f>
        <v>0</v>
      </c>
      <c r="AI885" s="52" t="b">
        <f t="array" aca="1" ref="AI885" ca="1">AND(AI883 &gt;= $B$4, NOT(OR($AF885:AH885)))</f>
        <v>0</v>
      </c>
      <c r="AJ885" s="52" t="b">
        <f t="array" aca="1" ref="AJ885" ca="1">AND(AJ883 &gt;= $B$4, NOT(OR($AF885:AI885)))</f>
        <v>0</v>
      </c>
      <c r="AK885" s="73"/>
      <c r="AL885" s="70"/>
    </row>
    <row r="886" spans="7:38" ht="14.55" customHeight="1" x14ac:dyDescent="0.3">
      <c r="G886" s="3">
        <v>884</v>
      </c>
      <c r="H886" s="58">
        <v>0.9616442612780175</v>
      </c>
      <c r="I886" s="58">
        <v>1.7638638932495736</v>
      </c>
      <c r="J886" s="58">
        <v>-0.39435759061307274</v>
      </c>
      <c r="K886" s="59">
        <v>0.13488436069497203</v>
      </c>
      <c r="L886" s="60">
        <f t="array" ref="L886:O886">TRANSPOSE(MMULT(Option!$B$25:$E$28, TRANSPOSE(H886:K886)))</f>
        <v>0.9616442612780175</v>
      </c>
      <c r="M886" s="60">
        <v>2.0012656657943428</v>
      </c>
      <c r="N886" s="60">
        <v>0.50017745214685072</v>
      </c>
      <c r="O886" s="60">
        <v>0.88508303878325612</v>
      </c>
      <c r="P886" s="56" t="str">
        <f t="shared" si="1052"/>
        <v>177/4</v>
      </c>
      <c r="R886" s="80"/>
      <c r="S886" s="3" t="s">
        <v>30</v>
      </c>
      <c r="T886" s="60">
        <f ca="1"/>
        <v>0.38507786433058688</v>
      </c>
      <c r="U886" s="60">
        <f ca="1"/>
        <v>-0.50273183025039003</v>
      </c>
      <c r="V886" s="60">
        <f ca="1"/>
        <v>-1.2886521598569149</v>
      </c>
      <c r="W886" s="60">
        <f ca="1"/>
        <v>-1.1102615860013432</v>
      </c>
      <c r="X886" s="60">
        <f ca="1"/>
        <v>1.9501679021753373</v>
      </c>
      <c r="Y886" s="52">
        <f ca="1">$B$14 * EXP(($E$3 - $C$14^2/2) * Y$2 + $C$14*SQRT(Y$2)*T886)</f>
        <v>112.80870919818706</v>
      </c>
      <c r="Z886" s="52">
        <f ca="1">Y886 * EXP(($E$3 - $C$14^2/2) * (Z$2-Y$2) + $C$14*SQRT(Z$2-Y$2)*U886)</f>
        <v>97.502107798097342</v>
      </c>
      <c r="AA886" s="52">
        <f ca="1">Z886 * EXP(($E$3 - $C$14^2/2) * (AA$2-Z$2) + $C$14*SQRT(AA$2-Z$2)*V886)</f>
        <v>66.571619178000063</v>
      </c>
      <c r="AB886" s="52">
        <f ca="1">AA886 * EXP(($E$3 - $C$14^2/2) * (AB$2-AA$2) + $C$14*SQRT(AB$2-AA$2)*W886)</f>
        <v>47.951969400897049</v>
      </c>
      <c r="AC886" s="52">
        <f ca="1">AB886 * EXP(($E$3 - $C$14^2/2) * (AC$2-AB$2) + $C$14*SQRT(AC$2-AB$2)*X886)</f>
        <v>86.5091547075656</v>
      </c>
      <c r="AD886" s="47"/>
      <c r="AE886" s="3" t="s">
        <v>68</v>
      </c>
      <c r="AF886" s="52" t="b">
        <f ca="1">AND(AF883&gt;$B$3, NOT(OR($AF885:AF885)))</f>
        <v>0</v>
      </c>
      <c r="AG886" s="52" t="b">
        <f ca="1">AND(AG883&gt;$B$3, NOT(OR($AF885:AG885)))</f>
        <v>0</v>
      </c>
      <c r="AH886" s="52" t="b">
        <f ca="1">AND(AH883&gt;$B$3, NOT(OR($AF885:AH885)))</f>
        <v>0</v>
      </c>
      <c r="AI886" s="52" t="b">
        <f ca="1">AND(AI883&gt;$B$3, NOT(OR($AF885:AI885)))</f>
        <v>0</v>
      </c>
      <c r="AJ886" s="52" t="b">
        <f ca="1">AND(AJ883&gt;$B$3, NOT(OR($AF885:AJ885)))</f>
        <v>0</v>
      </c>
      <c r="AK886" s="74"/>
      <c r="AL886" s="70"/>
    </row>
    <row r="887" spans="7:38" ht="14.55" customHeight="1" x14ac:dyDescent="0.3">
      <c r="G887" s="3">
        <v>885</v>
      </c>
      <c r="H887" s="58">
        <v>-0.99704153875724455</v>
      </c>
      <c r="I887" s="58">
        <v>-1.6054173201421349</v>
      </c>
      <c r="J887" s="58">
        <v>-0.42243103307360036</v>
      </c>
      <c r="K887" s="59">
        <v>-0.83241326693660955</v>
      </c>
      <c r="L887" s="60">
        <f t="array" ref="L887:O887">TRANSPOSE(MMULT(Option!$B$25:$E$28, TRANSPOSE(H887:K887)))</f>
        <v>-0.99704153875724455</v>
      </c>
      <c r="M887" s="60">
        <v>-1.8702058938117949</v>
      </c>
      <c r="N887" s="60">
        <v>-1.1902389805556084</v>
      </c>
      <c r="O887" s="60">
        <v>-1.6144997817188469</v>
      </c>
      <c r="P887" s="56" t="str">
        <f t="shared" si="1052"/>
        <v>177/5</v>
      </c>
      <c r="R887" s="80">
        <v>222</v>
      </c>
      <c r="S887" s="3" t="s">
        <v>28</v>
      </c>
      <c r="T887" s="60">
        <f t="array" aca="1" ref="T887:T890" ca="1">TRANSPOSE(OFFSET($L$3, MATCH($R887 &amp; "/" &amp; T$2, $P$3:$P$5002, 0) - 1, 0, 1, $E$1))</f>
        <v>3.1670554961818351</v>
      </c>
      <c r="U887" s="60">
        <f t="array" aca="1" ref="U887:U890" ca="1">TRANSPOSE(OFFSET($L$3, MATCH($R887 &amp; "/" &amp; U$2, $P$3:$P$5002, 0) - 1, 0, 1, $E$1))</f>
        <v>-1.48979246527267</v>
      </c>
      <c r="V887" s="60">
        <f t="array" aca="1" ref="V887:V890" ca="1">TRANSPOSE(OFFSET($L$3, MATCH($R887 &amp; "/" &amp; V$2, $P$3:$P$5002, 0) - 1, 0, 1, $E$1))</f>
        <v>0.41907218292503745</v>
      </c>
      <c r="W887" s="60">
        <f t="array" aca="1" ref="W887:W890" ca="1">TRANSPOSE(OFFSET($L$3, MATCH($R887 &amp; "/" &amp; W$2, $P$3:$P$5002, 0) - 1, 0, 1, $E$1))</f>
        <v>-0.50497361716683853</v>
      </c>
      <c r="X887" s="60">
        <f t="array" aca="1" ref="X887:X890" ca="1">TRANSPOSE(OFFSET($L$3, MATCH($R887 &amp; "/" &amp; X$2, $P$3:$P$5002, 0) - 1, 0, 1, $E$1))</f>
        <v>0.50224104063825514</v>
      </c>
      <c r="Y887" s="52">
        <f ca="1">$B$11 * EXP(($E$3 - $C$11^2/2) * Y$2 + $C$11*SQRT(Y$2)*T887)</f>
        <v>259.89737325470583</v>
      </c>
      <c r="Z887" s="52">
        <f ca="1">Y887 * EXP(($E$3 - $C$11^2/2) * (Z$2-Y$2) + $C$11*SQRT(Z$2-Y$2)*U887)</f>
        <v>167.05934277607327</v>
      </c>
      <c r="AA887" s="52">
        <f ca="1">Z887 * EXP(($E$3 - $C$11^2/2) * (AA$2-Z$2) + $C$11*SQRT(AA$2-Z$2)*V887)</f>
        <v>190.38926703204248</v>
      </c>
      <c r="AB887" s="52">
        <f ca="1">AA887 * EXP(($E$3 - $C$11^2/2) * (AB$2-AA$2) + $C$11*SQRT(AB$2-AA$2)*W887)</f>
        <v>164.4454106515287</v>
      </c>
      <c r="AC887" s="52">
        <f ca="1">AB887 * EXP(($E$3 - $C$11^2/2) * (AC$2-AB$2) + $C$11*SQRT(AC$2-AB$2)*X887)</f>
        <v>192.1451310131487</v>
      </c>
      <c r="AD887" s="47"/>
      <c r="AE887" s="3" t="s">
        <v>69</v>
      </c>
      <c r="AF887" s="20" cm="1">
        <f t="array" aca="1" ref="AF887" ca="1">MIN(Y887:Y890 / $D$11:$D$14)</f>
        <v>1.873364744285553</v>
      </c>
      <c r="AG887" s="20" cm="1">
        <f t="array" aca="1" ref="AG887" ca="1">MIN(Z887:Z890 / $D$11:$D$14)</f>
        <v>1.222545646624793</v>
      </c>
      <c r="AH887" s="20" cm="1">
        <f t="array" aca="1" ref="AH887" ca="1">MIN(AA887:AA890 / $D$11:$D$14)</f>
        <v>1.3795942073017042</v>
      </c>
      <c r="AI887" s="20" cm="1">
        <f t="array" aca="1" ref="AI887" ca="1">MIN(AB887:AB890 / $D$11:$D$14)</f>
        <v>1.1124960915142834</v>
      </c>
      <c r="AJ887" s="20" cm="1">
        <f t="array" aca="1" ref="AJ887" ca="1">MIN(AC887:AC890 / $D$11:$D$14)</f>
        <v>1.2505800458489944</v>
      </c>
      <c r="AK887" s="72">
        <f t="array" aca="1" ref="AK887" ca="1">SUMPRODUCT(AF888:AJ888, EXP(-$E$3*$AF$2:$AJ$2))</f>
        <v>99879.089572574972</v>
      </c>
      <c r="AL887" s="70">
        <f ca="1">MAX(AC888 - $D$11, 0) * EXP(-$E$2*$E$3)</f>
        <v>175.16493395630519</v>
      </c>
    </row>
    <row r="888" spans="7:38" ht="14.55" customHeight="1" x14ac:dyDescent="0.3">
      <c r="G888" s="3">
        <v>886</v>
      </c>
      <c r="H888" s="58">
        <v>-1.182566658299449</v>
      </c>
      <c r="I888" s="58">
        <v>0.39425987079298541</v>
      </c>
      <c r="J888" s="58">
        <v>0.53957722166336675</v>
      </c>
      <c r="K888" s="59">
        <v>-0.26064777946085815</v>
      </c>
      <c r="L888" s="60">
        <f t="array" ref="L888:O888">TRANSPOSE(MMULT(Option!$B$25:$E$28, TRANSPOSE(H888:K888)))</f>
        <v>-1.182566658299449</v>
      </c>
      <c r="M888" s="60">
        <v>-0.11168152304130663</v>
      </c>
      <c r="N888" s="60">
        <v>0.10413091031559446</v>
      </c>
      <c r="O888" s="60">
        <v>-0.48767592789141401</v>
      </c>
      <c r="P888" s="56" t="str">
        <f t="shared" si="1052"/>
        <v>178/1</v>
      </c>
      <c r="R888" s="80"/>
      <c r="S888" s="3" t="s">
        <v>29</v>
      </c>
      <c r="T888" s="60">
        <f ca="1"/>
        <v>2.1540794809297834</v>
      </c>
      <c r="U888" s="60">
        <f ca="1"/>
        <v>-1.5176285461891057</v>
      </c>
      <c r="V888" s="60">
        <f ca="1"/>
        <v>0.38618040941673037</v>
      </c>
      <c r="W888" s="60">
        <f ca="1"/>
        <v>2.2715434813912836</v>
      </c>
      <c r="X888" s="60">
        <f ca="1"/>
        <v>0.55048251111584423</v>
      </c>
      <c r="Y888" s="52">
        <f ca="1">$B$12 * EXP(($E$3 - $C$12^2/2) * Y$2 + $C$12*SQRT(Y$2)*T888)</f>
        <v>191.78865878275141</v>
      </c>
      <c r="Z888" s="52">
        <f ca="1">Y888 * EXP(($E$3 - $C$12^2/2) * (Z$2-Y$2) + $C$12*SQRT(Z$2-Y$2)*U888)</f>
        <v>122.25456466247931</v>
      </c>
      <c r="AA888" s="52">
        <f ca="1">Z888 * EXP(($E$3 - $C$12^2/2) * (AA$2-Z$2) + $C$12*SQRT(AA$2-Z$2)*V888)</f>
        <v>137.95942073017042</v>
      </c>
      <c r="AB888" s="52">
        <f ca="1">AA888 * EXP(($E$3 - $C$12^2/2) * (AB$2-AA$2) + $C$12*SQRT(AB$2-AA$2)*W888)</f>
        <v>274.08071235591945</v>
      </c>
      <c r="AC888" s="52">
        <f ca="1">AB888 * EXP(($E$3 - $C$12^2/2) * (AC$2-AB$2) + $C$12*SQRT(AC$2-AB$2)*X888)</f>
        <v>324.91622731232547</v>
      </c>
      <c r="AD888" s="47"/>
      <c r="AE888" s="3" t="s">
        <v>47</v>
      </c>
      <c r="AF888" s="64">
        <f t="shared" ref="AF888" ca="1" si="1118">($B$5*AF890 + (1 + $B$6)*AF889)*$B$2</f>
        <v>105000</v>
      </c>
      <c r="AG888" s="64">
        <f t="shared" ref="AG888" ca="1" si="1119">($B$5*AG890 + (1 + $B$6)*AG889)*$B$2</f>
        <v>0</v>
      </c>
      <c r="AH888" s="64">
        <f t="shared" ref="AH888" ca="1" si="1120">($B$5*AH890 + (1 + $B$6)*AH889)*$B$2</f>
        <v>0</v>
      </c>
      <c r="AI888" s="64">
        <f t="shared" ref="AI888" ca="1" si="1121">($B$5*AI890 + (1 + $B$6)*AI889)*$B$2</f>
        <v>0</v>
      </c>
      <c r="AJ888" s="64" cm="1">
        <f t="array" aca="1" ref="AJ888" ca="1">($B$5*AJ890 + (1 + $B$6)*AJ889 + AND(NOT(AF889:AJ889)))*$B$2</f>
        <v>0</v>
      </c>
      <c r="AK888" s="73"/>
      <c r="AL888" s="70"/>
    </row>
    <row r="889" spans="7:38" ht="14.55" customHeight="1" x14ac:dyDescent="0.3">
      <c r="G889" s="3">
        <v>887</v>
      </c>
      <c r="H889" s="58">
        <v>-0.31680357411752846</v>
      </c>
      <c r="I889" s="58">
        <v>-0.71486871138795149</v>
      </c>
      <c r="J889" s="58">
        <v>1.1985524192324197</v>
      </c>
      <c r="K889" s="59">
        <v>1.2327389767192281</v>
      </c>
      <c r="L889" s="60">
        <f t="array" ref="L889:O889">TRANSPOSE(MMULT(Option!$B$25:$E$28, TRANSPOSE(H889:K889)))</f>
        <v>-0.31680357411752846</v>
      </c>
      <c r="M889" s="60">
        <v>-0.78190942602517688</v>
      </c>
      <c r="N889" s="60">
        <v>0.73878265398463039</v>
      </c>
      <c r="O889" s="60">
        <v>0.97567006961448155</v>
      </c>
      <c r="P889" s="56" t="str">
        <f t="shared" si="1052"/>
        <v>178/2</v>
      </c>
      <c r="R889" s="80"/>
      <c r="S889" s="3" t="s">
        <v>31</v>
      </c>
      <c r="T889" s="60">
        <f ca="1"/>
        <v>2.0757871416971181</v>
      </c>
      <c r="U889" s="60">
        <f ca="1"/>
        <v>-1.0551944304401577</v>
      </c>
      <c r="V889" s="60">
        <f ca="1"/>
        <v>9.9299422754685229E-2</v>
      </c>
      <c r="W889" s="60">
        <f ca="1"/>
        <v>-0.83120472798998368</v>
      </c>
      <c r="X889" s="60">
        <f ca="1"/>
        <v>0.37333752851727398</v>
      </c>
      <c r="Y889" s="52">
        <f ca="1">$B$13 * EXP(($E$3 - $C$13^2/2) * Y$2 + $C$13*SQRT(Y$2)*T889)</f>
        <v>187.33647442855531</v>
      </c>
      <c r="Z889" s="52">
        <f ca="1">Y889 * EXP(($E$3 - $C$13^2/2) * (Z$2-Y$2) + $C$13*SQRT(Z$2-Y$2)*U889)</f>
        <v>137.18741715190237</v>
      </c>
      <c r="AA889" s="52">
        <f ca="1">Z889 * EXP(($E$3 - $C$13^2/2) * (AA$2-Z$2) + $C$13*SQRT(AA$2-Z$2)*V889)</f>
        <v>142.04413599751172</v>
      </c>
      <c r="AB889" s="52">
        <f ca="1">AA889 * EXP(($E$3 - $C$13^2/2) * (AB$2-AA$2) + $C$13*SQRT(AB$2-AA$2)*W889)</f>
        <v>111.24960915142833</v>
      </c>
      <c r="AC889" s="52">
        <f ca="1">AB889 * EXP(($E$3 - $C$13^2/2) * (AC$2-AB$2) + $C$13*SQRT(AC$2-AB$2)*X889)</f>
        <v>125.05800458489945</v>
      </c>
      <c r="AD889" s="47"/>
      <c r="AE889" s="3" t="s">
        <v>46</v>
      </c>
      <c r="AF889" s="52" t="b">
        <f t="shared" ref="AF889" ca="1" si="1122">AF887 &gt;= $B$4</f>
        <v>1</v>
      </c>
      <c r="AG889" s="52" t="b">
        <f t="array" aca="1" ref="AG889" ca="1">AND(AG887 &gt;= $B$4, NOT(OR($AF889:AF889)))</f>
        <v>0</v>
      </c>
      <c r="AH889" s="52" t="b">
        <f t="array" aca="1" ref="AH889" ca="1">AND(AH887 &gt;= $B$4, NOT(OR($AF889:AG889)))</f>
        <v>0</v>
      </c>
      <c r="AI889" s="52" t="b">
        <f t="array" aca="1" ref="AI889" ca="1">AND(AI887 &gt;= $B$4, NOT(OR($AF889:AH889)))</f>
        <v>0</v>
      </c>
      <c r="AJ889" s="52" t="b">
        <f t="array" aca="1" ref="AJ889" ca="1">AND(AJ887 &gt;= $B$4, NOT(OR($AF889:AI889)))</f>
        <v>0</v>
      </c>
      <c r="AK889" s="73"/>
      <c r="AL889" s="70"/>
    </row>
    <row r="890" spans="7:38" ht="14.55" customHeight="1" x14ac:dyDescent="0.3">
      <c r="G890" s="3">
        <v>888</v>
      </c>
      <c r="H890" s="58">
        <v>-0.38719417839000247</v>
      </c>
      <c r="I890" s="58">
        <v>-0.35575469257203651</v>
      </c>
      <c r="J890" s="58">
        <v>-0.20943462963706877</v>
      </c>
      <c r="K890" s="59">
        <v>0.35000657878735819</v>
      </c>
      <c r="L890" s="60">
        <f t="array" ref="L890:O890">TRANSPOSE(MMULT(Option!$B$25:$E$28, TRANSPOSE(H890:K890)))</f>
        <v>-0.38719417839000247</v>
      </c>
      <c r="M890" s="60">
        <v>-0.48093223286542131</v>
      </c>
      <c r="N890" s="60">
        <v>-0.43198466080823761</v>
      </c>
      <c r="O890" s="60">
        <v>1.0814155669397196E-2</v>
      </c>
      <c r="P890" s="56" t="str">
        <f t="shared" si="1052"/>
        <v>178/3</v>
      </c>
      <c r="R890" s="80"/>
      <c r="S890" s="3" t="s">
        <v>30</v>
      </c>
      <c r="T890" s="60">
        <f ca="1"/>
        <v>2.8084554722740087</v>
      </c>
      <c r="U890" s="60">
        <f ca="1"/>
        <v>0.93179052469574208</v>
      </c>
      <c r="V890" s="60">
        <f ca="1"/>
        <v>0.94484044977600212</v>
      </c>
      <c r="W890" s="60">
        <f ca="1"/>
        <v>1.9183304673780571E-2</v>
      </c>
      <c r="X890" s="60">
        <f ca="1"/>
        <v>0.50966564215341281</v>
      </c>
      <c r="Y890" s="52">
        <f ca="1">$B$14 * EXP(($E$3 - $C$14^2/2) * Y$2 + $C$14*SQRT(Y$2)*T890)</f>
        <v>233.38905562128835</v>
      </c>
      <c r="Z890" s="52">
        <f ca="1">Y890 * EXP(($E$3 - $C$14^2/2) * (Z$2-Y$2) + $C$14*SQRT(Z$2-Y$2)*U890)</f>
        <v>310.20829310206125</v>
      </c>
      <c r="AA890" s="52">
        <f ca="1">Z890 * EXP(($E$3 - $C$14^2/2) * (AA$2-Z$2) + $C$14*SQRT(AA$2-Z$2)*V890)</f>
        <v>413.92968649288974</v>
      </c>
      <c r="AB890" s="52">
        <f ca="1">AA890 * EXP(($E$3 - $C$14^2/2) * (AB$2-AA$2) + $C$14*SQRT(AB$2-AA$2)*W890)</f>
        <v>418.40552235714256</v>
      </c>
      <c r="AC890" s="52">
        <f ca="1">AB890 * EXP(($E$3 - $C$14^2/2) * (AC$2-AB$2) + $C$14*SQRT(AC$2-AB$2)*X890)</f>
        <v>489.97325307812264</v>
      </c>
      <c r="AD890" s="47"/>
      <c r="AE890" s="3" t="s">
        <v>68</v>
      </c>
      <c r="AF890" s="52" t="b">
        <f ca="1">AND(AF887&gt;$B$3, NOT(OR($AF889:AF889)))</f>
        <v>0</v>
      </c>
      <c r="AG890" s="52" t="b">
        <f ca="1">AND(AG887&gt;$B$3, NOT(OR($AF889:AG889)))</f>
        <v>0</v>
      </c>
      <c r="AH890" s="52" t="b">
        <f ca="1">AND(AH887&gt;$B$3, NOT(OR($AF889:AH889)))</f>
        <v>0</v>
      </c>
      <c r="AI890" s="52" t="b">
        <f ca="1">AND(AI887&gt;$B$3, NOT(OR($AF889:AI889)))</f>
        <v>0</v>
      </c>
      <c r="AJ890" s="52" t="b">
        <f ca="1">AND(AJ887&gt;$B$3, NOT(OR($AF889:AJ889)))</f>
        <v>0</v>
      </c>
      <c r="AK890" s="74"/>
      <c r="AL890" s="70"/>
    </row>
    <row r="891" spans="7:38" ht="14.55" customHeight="1" x14ac:dyDescent="0.3">
      <c r="G891" s="3">
        <v>889</v>
      </c>
      <c r="H891" s="58">
        <v>0.18022367620660512</v>
      </c>
      <c r="I891" s="58">
        <v>-0.17056326995346394</v>
      </c>
      <c r="J891" s="58">
        <v>0.7101246178318894</v>
      </c>
      <c r="K891" s="59">
        <v>-0.7164177308891343</v>
      </c>
      <c r="L891" s="60">
        <f t="array" ref="L891:O891">TRANSPOSE(MMULT(Option!$B$25:$E$28, TRANSPOSE(H891:K891)))</f>
        <v>0.18022367620660512</v>
      </c>
      <c r="M891" s="60">
        <v>-8.4234348585545044E-2</v>
      </c>
      <c r="N891" s="60">
        <v>0.65113512188766687</v>
      </c>
      <c r="O891" s="60">
        <v>-0.44747583633697985</v>
      </c>
      <c r="P891" s="56" t="str">
        <f t="shared" si="1052"/>
        <v>178/4</v>
      </c>
      <c r="R891" s="80">
        <v>223</v>
      </c>
      <c r="S891" s="3" t="s">
        <v>28</v>
      </c>
      <c r="T891" s="60">
        <f t="array" aca="1" ref="T891:T894" ca="1">TRANSPOSE(OFFSET($L$3, MATCH($R891 &amp; "/" &amp; T$2, $P$3:$P$5002, 0) - 1, 0, 1, $E$1))</f>
        <v>1.9791766333938314</v>
      </c>
      <c r="U891" s="60">
        <f t="array" aca="1" ref="U891:U894" ca="1">TRANSPOSE(OFFSET($L$3, MATCH($R891 &amp; "/" &amp; U$2, $P$3:$P$5002, 0) - 1, 0, 1, $E$1))</f>
        <v>0.86848408454177872</v>
      </c>
      <c r="V891" s="60">
        <f t="array" aca="1" ref="V891:V894" ca="1">TRANSPOSE(OFFSET($L$3, MATCH($R891 &amp; "/" &amp; V$2, $P$3:$P$5002, 0) - 1, 0, 1, $E$1))</f>
        <v>-1.2458681447823927</v>
      </c>
      <c r="W891" s="60">
        <f t="array" aca="1" ref="W891:W894" ca="1">TRANSPOSE(OFFSET($L$3, MATCH($R891 &amp; "/" &amp; W$2, $P$3:$P$5002, 0) - 1, 0, 1, $E$1))</f>
        <v>-0.56189634358231078</v>
      </c>
      <c r="X891" s="60">
        <f t="array" aca="1" ref="X891:X894" ca="1">TRANSPOSE(OFFSET($L$3, MATCH($R891 &amp; "/" &amp; X$2, $P$3:$P$5002, 0) - 1, 0, 1, $E$1))</f>
        <v>-1.1306215119514302</v>
      </c>
      <c r="Y891" s="52">
        <f ca="1">$B$11 * EXP(($E$3 - $C$11^2/2) * Y$2 + $C$11*SQRT(Y$2)*T891)</f>
        <v>181.98480161978441</v>
      </c>
      <c r="Z891" s="52">
        <f ca="1">Y891 * EXP(($E$3 - $C$11^2/2) * (Z$2-Y$2) + $C$11*SQRT(Z$2-Y$2)*U891)</f>
        <v>237.33399279456114</v>
      </c>
      <c r="AA891" s="52">
        <f ca="1">Z891 * EXP(($E$3 - $C$11^2/2) * (AA$2-Z$2) + $C$11*SQRT(AA$2-Z$2)*V891)</f>
        <v>164.13806902448937</v>
      </c>
      <c r="AB891" s="52">
        <f ca="1">AA891 * EXP(($E$3 - $C$11^2/2) * (AB$2-AA$2) + $C$11*SQRT(AB$2-AA$2)*W891)</f>
        <v>139.37094600885436</v>
      </c>
      <c r="AC891" s="52">
        <f ca="1">AB891 * EXP(($E$3 - $C$11^2/2) * (AC$2-AB$2) + $C$11*SQRT(AC$2-AB$2)*X891)</f>
        <v>99.778487231026986</v>
      </c>
      <c r="AD891" s="47"/>
      <c r="AE891" s="3" t="s">
        <v>69</v>
      </c>
      <c r="AF891" s="20" cm="1">
        <f t="array" aca="1" ref="AF891" ca="1">MIN(Y891:Y894 / $D$11:$D$14)</f>
        <v>0.95483246583543713</v>
      </c>
      <c r="AG891" s="20" cm="1">
        <f t="array" aca="1" ref="AG891" ca="1">MIN(Z891:Z894 / $D$11:$D$14)</f>
        <v>1.3806679943056266</v>
      </c>
      <c r="AH891" s="20" cm="1">
        <f t="array" aca="1" ref="AH891" ca="1">MIN(AA891:AA894 / $D$11:$D$14)</f>
        <v>0.78156506980993667</v>
      </c>
      <c r="AI891" s="20" cm="1">
        <f t="array" aca="1" ref="AI891" ca="1">MIN(AB891:AB894 / $D$11:$D$14)</f>
        <v>0.58375558624240664</v>
      </c>
      <c r="AJ891" s="20" cm="1">
        <f t="array" aca="1" ref="AJ891" ca="1">MIN(AC891:AC894 / $D$11:$D$14)</f>
        <v>0.51020535897529229</v>
      </c>
      <c r="AK891" s="72">
        <f t="array" aca="1" ref="AK891" ca="1">SUMPRODUCT(AF892:AJ892, EXP(-$E$3*$AF$2:$AJ$2))</f>
        <v>109276.37026128646</v>
      </c>
      <c r="AL891" s="70">
        <f ca="1">MAX(AC892 - $D$11, 0) * EXP(-$E$2*$E$3)</f>
        <v>0</v>
      </c>
    </row>
    <row r="892" spans="7:38" ht="14.55" customHeight="1" x14ac:dyDescent="0.3">
      <c r="G892" s="3">
        <v>890</v>
      </c>
      <c r="H892" s="58">
        <v>0.81922939521993932</v>
      </c>
      <c r="I892" s="58">
        <v>-0.37983368299107106</v>
      </c>
      <c r="J892" s="58">
        <v>-1.6037553962354785</v>
      </c>
      <c r="K892" s="59">
        <v>-0.95583752678287226</v>
      </c>
      <c r="L892" s="60">
        <f t="array" ref="L892:O892">TRANSPOSE(MMULT(Option!$B$25:$E$28, TRANSPOSE(H892:K892)))</f>
        <v>0.81922939521993932</v>
      </c>
      <c r="M892" s="60">
        <v>-2.0431562672112991E-2</v>
      </c>
      <c r="N892" s="60">
        <v>-1.1803665552035048</v>
      </c>
      <c r="O892" s="60">
        <v>-0.90332340540850975</v>
      </c>
      <c r="P892" s="56" t="str">
        <f t="shared" si="1052"/>
        <v>178/5</v>
      </c>
      <c r="R892" s="80"/>
      <c r="S892" s="3" t="s">
        <v>29</v>
      </c>
      <c r="T892" s="60">
        <f ca="1"/>
        <v>0.59878676469104197</v>
      </c>
      <c r="U892" s="60">
        <f ca="1"/>
        <v>0.85404038673035232</v>
      </c>
      <c r="V892" s="60">
        <f ca="1"/>
        <v>-0.86765534541732503</v>
      </c>
      <c r="W892" s="60">
        <f ca="1"/>
        <v>-0.75414287381363154</v>
      </c>
      <c r="X892" s="60">
        <f ca="1"/>
        <v>-1.4659512956436658</v>
      </c>
      <c r="Y892" s="52">
        <f ca="1">$B$12 * EXP(($E$3 - $C$12^2/2) * Y$2 + $C$12*SQRT(Y$2)*T892)</f>
        <v>120.27805836871775</v>
      </c>
      <c r="Z892" s="52">
        <f ca="1">Y892 * EXP(($E$3 - $C$12^2/2) * (Z$2-Y$2) + $C$12*SQRT(Z$2-Y$2)*U892)</f>
        <v>156.18142798837755</v>
      </c>
      <c r="AA892" s="52">
        <f ca="1">Z892 * EXP(($E$3 - $C$12^2/2) * (AA$2-Z$2) + $C$12*SQRT(AA$2-Z$2)*V892)</f>
        <v>120.9916733318159</v>
      </c>
      <c r="AB892" s="52">
        <f ca="1">AA892 * EXP(($E$3 - $C$12^2/2) * (AB$2-AA$2) + $C$12*SQRT(AB$2-AA$2)*W892)</f>
        <v>96.977487665560687</v>
      </c>
      <c r="AC892" s="52">
        <f ca="1">AB892 * EXP(($E$3 - $C$12^2/2) * (AC$2-AB$2) + $C$12*SQRT(AC$2-AB$2)*X892)</f>
        <v>62.783573887017205</v>
      </c>
      <c r="AD892" s="47"/>
      <c r="AE892" s="3" t="s">
        <v>47</v>
      </c>
      <c r="AF892" s="64">
        <f t="shared" ref="AF892" ca="1" si="1123">($B$5*AF894 + (1 + $B$6)*AF893)*$B$2</f>
        <v>15000</v>
      </c>
      <c r="AG892" s="64">
        <f t="shared" ref="AG892" ca="1" si="1124">($B$5*AG894 + (1 + $B$6)*AG893)*$B$2</f>
        <v>105000</v>
      </c>
      <c r="AH892" s="64">
        <f t="shared" ref="AH892" ca="1" si="1125">($B$5*AH894 + (1 + $B$6)*AH893)*$B$2</f>
        <v>0</v>
      </c>
      <c r="AI892" s="64">
        <f t="shared" ref="AI892" ca="1" si="1126">($B$5*AI894 + (1 + $B$6)*AI893)*$B$2</f>
        <v>0</v>
      </c>
      <c r="AJ892" s="64" cm="1">
        <f t="array" aca="1" ref="AJ892" ca="1">($B$5*AJ894 + (1 + $B$6)*AJ893 + AND(NOT(AF893:AJ893)))*$B$2</f>
        <v>0</v>
      </c>
      <c r="AK892" s="73"/>
      <c r="AL892" s="70"/>
    </row>
    <row r="893" spans="7:38" ht="14.55" customHeight="1" x14ac:dyDescent="0.3">
      <c r="G893" s="3">
        <v>891</v>
      </c>
      <c r="H893" s="58">
        <v>0.41034926818875717</v>
      </c>
      <c r="I893" s="58">
        <v>-0.11086962026870825</v>
      </c>
      <c r="J893" s="58">
        <v>0.88414682157655422</v>
      </c>
      <c r="K893" s="59">
        <v>-0.98902374272806637</v>
      </c>
      <c r="L893" s="60">
        <f t="array" ref="L893:O893">TRANSPOSE(MMULT(Option!$B$25:$E$28, TRANSPOSE(H893:K893)))</f>
        <v>0.41034926818875717</v>
      </c>
      <c r="M893" s="60">
        <v>6.2526021845029714E-2</v>
      </c>
      <c r="N893" s="60">
        <v>0.91166227863033478</v>
      </c>
      <c r="O893" s="60">
        <v>-0.53927431815223137</v>
      </c>
      <c r="P893" s="56" t="str">
        <f t="shared" si="1052"/>
        <v>179/1</v>
      </c>
      <c r="R893" s="80"/>
      <c r="S893" s="3" t="s">
        <v>31</v>
      </c>
      <c r="T893" s="60">
        <f ca="1"/>
        <v>0.60916974254258704</v>
      </c>
      <c r="U893" s="60">
        <f ca="1"/>
        <v>0.94292970170785617</v>
      </c>
      <c r="V893" s="60">
        <f ca="1"/>
        <v>1.4622244839854082E-2</v>
      </c>
      <c r="W893" s="60">
        <f ca="1"/>
        <v>-1.5672014439093964</v>
      </c>
      <c r="X893" s="60">
        <f ca="1"/>
        <v>-0.90174311708909816</v>
      </c>
      <c r="Y893" s="52">
        <f ca="1">$B$13 * EXP(($E$3 - $C$13^2/2) * Y$2 + $C$13*SQRT(Y$2)*T893)</f>
        <v>120.65329580243609</v>
      </c>
      <c r="Z893" s="52">
        <f ca="1">Y893 * EXP(($E$3 - $C$13^2/2) * (Z$2-Y$2) + $C$13*SQRT(Z$2-Y$2)*U893)</f>
        <v>160.90272973427557</v>
      </c>
      <c r="AA893" s="52">
        <f ca="1">Z893 * EXP(($E$3 - $C$13^2/2) * (AA$2-Z$2) + $C$13*SQRT(AA$2-Z$2)*V893)</f>
        <v>162.42018188791178</v>
      </c>
      <c r="AB893" s="52">
        <f ca="1">AA893 * EXP(($E$3 - $C$13^2/2) * (AB$2-AA$2) + $C$13*SQRT(AB$2-AA$2)*W893)</f>
        <v>102.00545166400946</v>
      </c>
      <c r="AC893" s="52">
        <f ca="1">AB893 * EXP(($E$3 - $C$13^2/2) * (AC$2-AB$2) + $C$13*SQRT(AC$2-AB$2)*X893)</f>
        <v>78.218275666010484</v>
      </c>
      <c r="AD893" s="47"/>
      <c r="AE893" s="3" t="s">
        <v>46</v>
      </c>
      <c r="AF893" s="52" t="b">
        <f t="shared" ref="AF893" ca="1" si="1127">AF891 &gt;= $B$4</f>
        <v>0</v>
      </c>
      <c r="AG893" s="52" t="b">
        <f t="array" aca="1" ref="AG893" ca="1">AND(AG891 &gt;= $B$4, NOT(OR($AF893:AF893)))</f>
        <v>1</v>
      </c>
      <c r="AH893" s="52" t="b">
        <f t="array" aca="1" ref="AH893" ca="1">AND(AH891 &gt;= $B$4, NOT(OR($AF893:AG893)))</f>
        <v>0</v>
      </c>
      <c r="AI893" s="52" t="b">
        <f t="array" aca="1" ref="AI893" ca="1">AND(AI891 &gt;= $B$4, NOT(OR($AF893:AH893)))</f>
        <v>0</v>
      </c>
      <c r="AJ893" s="52" t="b">
        <f t="array" aca="1" ref="AJ893" ca="1">AND(AJ891 &gt;= $B$4, NOT(OR($AF893:AI893)))</f>
        <v>0</v>
      </c>
      <c r="AK893" s="73"/>
      <c r="AL893" s="70"/>
    </row>
    <row r="894" spans="7:38" ht="14.55" customHeight="1" x14ac:dyDescent="0.3">
      <c r="G894" s="3">
        <v>892</v>
      </c>
      <c r="H894" s="58">
        <v>-0.36947744517017478</v>
      </c>
      <c r="I894" s="58">
        <v>1.8844345724946885</v>
      </c>
      <c r="J894" s="58">
        <v>0.7983835308820002</v>
      </c>
      <c r="K894" s="59">
        <v>1.3358722709270343</v>
      </c>
      <c r="L894" s="60">
        <f t="array" ref="L894:O894">TRANSPOSE(MMULT(Option!$B$25:$E$28, TRANSPOSE(H894:K894)))</f>
        <v>-0.36947744517017478</v>
      </c>
      <c r="M894" s="60">
        <v>1.5793218360616617</v>
      </c>
      <c r="N894" s="60">
        <v>1.0468981173947824</v>
      </c>
      <c r="O894" s="60">
        <v>1.6454710028712136</v>
      </c>
      <c r="P894" s="56" t="str">
        <f t="shared" si="1052"/>
        <v>179/2</v>
      </c>
      <c r="R894" s="80"/>
      <c r="S894" s="3" t="s">
        <v>30</v>
      </c>
      <c r="T894" s="60">
        <f ca="1"/>
        <v>-0.17073127445114844</v>
      </c>
      <c r="U894" s="60">
        <f ca="1"/>
        <v>1.2126227274428159</v>
      </c>
      <c r="V894" s="60">
        <f ca="1"/>
        <v>-1.913414352572008</v>
      </c>
      <c r="W894" s="60">
        <f ca="1"/>
        <v>-0.98938676863525443</v>
      </c>
      <c r="X894" s="60">
        <f ca="1"/>
        <v>-0.46556356396436233</v>
      </c>
      <c r="Y894" s="52">
        <f ca="1">$B$14 * EXP(($E$3 - $C$14^2/2) * Y$2 + $C$14*SQRT(Y$2)*T894)</f>
        <v>95.483246583543718</v>
      </c>
      <c r="Z894" s="52">
        <f ca="1">Y894 * EXP(($E$3 - $C$14^2/2) * (Z$2-Y$2) + $C$14*SQRT(Z$2-Y$2)*U894)</f>
        <v>138.06679943056267</v>
      </c>
      <c r="AA894" s="52">
        <f ca="1">Z894 * EXP(($E$3 - $C$14^2/2) * (AA$2-Z$2) + $C$14*SQRT(AA$2-Z$2)*V894)</f>
        <v>78.156506980993669</v>
      </c>
      <c r="AB894" s="52">
        <f ca="1">AA894 * EXP(($E$3 - $C$14^2/2) * (AB$2-AA$2) + $C$14*SQRT(AB$2-AA$2)*W894)</f>
        <v>58.375558624240661</v>
      </c>
      <c r="AC894" s="52">
        <f ca="1">AB894 * EXP(($E$3 - $C$14^2/2) * (AC$2-AB$2) + $C$14*SQRT(AC$2-AB$2)*X894)</f>
        <v>51.020535897529228</v>
      </c>
      <c r="AD894" s="47"/>
      <c r="AE894" s="3" t="s">
        <v>68</v>
      </c>
      <c r="AF894" s="52" t="b">
        <f ca="1">AND(AF891&gt;$B$3, NOT(OR($AF893:AF893)))</f>
        <v>1</v>
      </c>
      <c r="AG894" s="52" t="b">
        <f ca="1">AND(AG891&gt;$B$3, NOT(OR($AF893:AG893)))</f>
        <v>0</v>
      </c>
      <c r="AH894" s="52" t="b">
        <f ca="1">AND(AH891&gt;$B$3, NOT(OR($AF893:AH893)))</f>
        <v>0</v>
      </c>
      <c r="AI894" s="52" t="b">
        <f ca="1">AND(AI891&gt;$B$3, NOT(OR($AF893:AI893)))</f>
        <v>0</v>
      </c>
      <c r="AJ894" s="52" t="b">
        <f ca="1">AND(AJ891&gt;$B$3, NOT(OR($AF893:AJ893)))</f>
        <v>0</v>
      </c>
      <c r="AK894" s="74"/>
      <c r="AL894" s="70"/>
    </row>
    <row r="895" spans="7:38" ht="14.55" customHeight="1" x14ac:dyDescent="0.3">
      <c r="G895" s="3">
        <v>893</v>
      </c>
      <c r="H895" s="58">
        <v>-0.8071909783605371</v>
      </c>
      <c r="I895" s="58">
        <v>-0.82389965903401385</v>
      </c>
      <c r="J895" s="58">
        <v>-6.9459641847548589E-2</v>
      </c>
      <c r="K895" s="59">
        <v>1.8337769609300909</v>
      </c>
      <c r="L895" s="60">
        <f t="array" ref="L895:O895">TRANSPOSE(MMULT(Option!$B$25:$E$28, TRANSPOSE(H895:K895)))</f>
        <v>-0.8071909783605371</v>
      </c>
      <c r="M895" s="60">
        <v>-1.0779929018585501</v>
      </c>
      <c r="N895" s="60">
        <v>-0.59963106836828362</v>
      </c>
      <c r="O895" s="60">
        <v>1.0181716710169</v>
      </c>
      <c r="P895" s="56" t="str">
        <f t="shared" si="1052"/>
        <v>179/3</v>
      </c>
      <c r="R895" s="80">
        <v>224</v>
      </c>
      <c r="S895" s="3" t="s">
        <v>28</v>
      </c>
      <c r="T895" s="60">
        <f t="array" aca="1" ref="T895:T898" ca="1">TRANSPOSE(OFFSET($L$3, MATCH($R895 &amp; "/" &amp; T$2, $P$3:$P$5002, 0) - 1, 0, 1, $E$1))</f>
        <v>-1.1560011134571142</v>
      </c>
      <c r="U895" s="60">
        <f t="array" aca="1" ref="U895:U898" ca="1">TRANSPOSE(OFFSET($L$3, MATCH($R895 &amp; "/" &amp; U$2, $P$3:$P$5002, 0) - 1, 0, 1, $E$1))</f>
        <v>-0.81325818258562643</v>
      </c>
      <c r="V895" s="60">
        <f t="array" aca="1" ref="V895:V898" ca="1">TRANSPOSE(OFFSET($L$3, MATCH($R895 &amp; "/" &amp; V$2, $P$3:$P$5002, 0) - 1, 0, 1, $E$1))</f>
        <v>0.64771258811231125</v>
      </c>
      <c r="W895" s="60">
        <f t="array" aca="1" ref="W895:W898" ca="1">TRANSPOSE(OFFSET($L$3, MATCH($R895 &amp; "/" &amp; W$2, $P$3:$P$5002, 0) - 1, 0, 1, $E$1))</f>
        <v>-0.78697632413594376</v>
      </c>
      <c r="X895" s="60">
        <f t="array" aca="1" ref="X895:X898" ca="1">TRANSPOSE(OFFSET($L$3, MATCH($R895 &amp; "/" &amp; X$2, $P$3:$P$5002, 0) - 1, 0, 1, $E$1))</f>
        <v>-0.41002512405162872</v>
      </c>
      <c r="Y895" s="52">
        <f ca="1">$B$11 * EXP(($E$3 - $C$11^2/2) * Y$2 + $C$11*SQRT(Y$2)*T895)</f>
        <v>71.049005122793005</v>
      </c>
      <c r="Z895" s="52">
        <f ca="1">Y895 * EXP(($E$3 - $C$11^2/2) * (Z$2-Y$2) + $C$11*SQRT(Z$2-Y$2)*U895)</f>
        <v>55.94630531924512</v>
      </c>
      <c r="AA895" s="52">
        <f ca="1">Z895 * EXP(($E$3 - $C$11^2/2) * (AA$2-Z$2) + $C$11*SQRT(AA$2-Z$2)*V895)</f>
        <v>68.286096015725235</v>
      </c>
      <c r="AB895" s="52">
        <f ca="1">AA895 * EXP(($E$3 - $C$11^2/2) * (AB$2-AA$2) + $C$11*SQRT(AB$2-AA$2)*W895)</f>
        <v>54.19633446535903</v>
      </c>
      <c r="AC895" s="52">
        <f ca="1">AB895 * EXP(($E$3 - $C$11^2/2) * (AC$2-AB$2) + $C$11*SQRT(AC$2-AB$2)*X895)</f>
        <v>48.163705483951063</v>
      </c>
      <c r="AD895" s="47"/>
      <c r="AE895" s="3" t="s">
        <v>69</v>
      </c>
      <c r="AF895" s="20" cm="1">
        <f t="array" aca="1" ref="AF895" ca="1">MIN(Y895:Y898 / $D$11:$D$14)</f>
        <v>0.71049005122793008</v>
      </c>
      <c r="AG895" s="20" cm="1">
        <f t="array" aca="1" ref="AG895" ca="1">MIN(Z895:Z898 / $D$11:$D$14)</f>
        <v>0.55946305319245115</v>
      </c>
      <c r="AH895" s="20" cm="1">
        <f t="array" aca="1" ref="AH895" ca="1">MIN(AA895:AA898 / $D$11:$D$14)</f>
        <v>0.62061043117129133</v>
      </c>
      <c r="AI895" s="20" cm="1">
        <f t="array" aca="1" ref="AI895" ca="1">MIN(AB895:AB898 / $D$11:$D$14)</f>
        <v>0.46808077635527384</v>
      </c>
      <c r="AJ895" s="20" cm="1">
        <f t="array" aca="1" ref="AJ895" ca="1">MIN(AC895:AC898 / $D$11:$D$14)</f>
        <v>0.43986436891856018</v>
      </c>
      <c r="AK895" s="72">
        <f t="array" aca="1" ref="AK895" ca="1">SUMPRODUCT(AF896:AJ896, EXP(-$E$3*$AF$2:$AJ$2))</f>
        <v>77880.078307140488</v>
      </c>
      <c r="AL895" s="70">
        <f ca="1">MAX(AC896 - $D$11, 0) * EXP(-$E$2*$E$3)</f>
        <v>0</v>
      </c>
    </row>
    <row r="896" spans="7:38" ht="14.55" customHeight="1" x14ac:dyDescent="0.3">
      <c r="G896" s="3">
        <v>894</v>
      </c>
      <c r="H896" s="58">
        <v>-6.7080676998915706E-2</v>
      </c>
      <c r="I896" s="58">
        <v>0.44696478362196368</v>
      </c>
      <c r="J896" s="58">
        <v>0.38336732240472932</v>
      </c>
      <c r="K896" s="59">
        <v>-0.78725529100844527</v>
      </c>
      <c r="L896" s="60">
        <f t="array" ref="L896:O896">TRANSPOSE(MMULT(Option!$B$25:$E$28, TRANSPOSE(H896:K896)))</f>
        <v>-6.7080676998915706E-2</v>
      </c>
      <c r="M896" s="60">
        <v>0.38281771998587505</v>
      </c>
      <c r="N896" s="60">
        <v>0.42692596182133302</v>
      </c>
      <c r="O896" s="60">
        <v>-0.50912893082848021</v>
      </c>
      <c r="P896" s="56" t="str">
        <f t="shared" si="1052"/>
        <v>179/4</v>
      </c>
      <c r="R896" s="80"/>
      <c r="S896" s="3" t="s">
        <v>29</v>
      </c>
      <c r="T896" s="60">
        <f ca="1"/>
        <v>0.6995783497135819</v>
      </c>
      <c r="U896" s="60">
        <f ca="1"/>
        <v>-1.7609909397339483</v>
      </c>
      <c r="V896" s="60">
        <f ca="1"/>
        <v>1.1073998055276679</v>
      </c>
      <c r="W896" s="60">
        <f ca="1"/>
        <v>-0.22738586296999566</v>
      </c>
      <c r="X896" s="60">
        <f ca="1"/>
        <v>-0.69106946275873971</v>
      </c>
      <c r="Y896" s="52">
        <f ca="1">$B$12 * EXP(($E$3 - $C$12^2/2) * Y$2 + $C$12*SQRT(Y$2)*T896)</f>
        <v>123.97050704479706</v>
      </c>
      <c r="Z896" s="52">
        <f ca="1">Y896 * EXP(($E$3 - $C$12^2/2) * (Z$2-Y$2) + $C$12*SQRT(Z$2-Y$2)*U896)</f>
        <v>73.46039437771384</v>
      </c>
      <c r="AA896" s="52">
        <f ca="1">Z896 * EXP(($E$3 - $C$12^2/2) * (AA$2-Z$2) + $C$12*SQRT(AA$2-Z$2)*V896)</f>
        <v>102.9214782739123</v>
      </c>
      <c r="AB896" s="52">
        <f ca="1">AA896 * EXP(($E$3 - $C$12^2/2) * (AB$2-AA$2) + $C$12*SQRT(AB$2-AA$2)*W896)</f>
        <v>96.616602187782874</v>
      </c>
      <c r="AC896" s="52">
        <f ca="1">AB896 * EXP(($E$3 - $C$12^2/2) * (AC$2-AB$2) + $C$12*SQRT(AC$2-AB$2)*X896)</f>
        <v>78.919611064829496</v>
      </c>
      <c r="AD896" s="47"/>
      <c r="AE896" s="3" t="s">
        <v>47</v>
      </c>
      <c r="AF896" s="64">
        <f t="shared" ref="AF896" ca="1" si="1128">($B$5*AF898 + (1 + $B$6)*AF897)*$B$2</f>
        <v>0</v>
      </c>
      <c r="AG896" s="64">
        <f t="shared" ref="AG896" ca="1" si="1129">($B$5*AG898 + (1 + $B$6)*AG897)*$B$2</f>
        <v>0</v>
      </c>
      <c r="AH896" s="64">
        <f t="shared" ref="AH896" ca="1" si="1130">($B$5*AH898 + (1 + $B$6)*AH897)*$B$2</f>
        <v>0</v>
      </c>
      <c r="AI896" s="64">
        <f t="shared" ref="AI896" ca="1" si="1131">($B$5*AI898 + (1 + $B$6)*AI897)*$B$2</f>
        <v>0</v>
      </c>
      <c r="AJ896" s="64" cm="1">
        <f t="array" aca="1" ref="AJ896" ca="1">($B$5*AJ898 + (1 + $B$6)*AJ897 + AND(NOT(AF897:AJ897)))*$B$2</f>
        <v>100000</v>
      </c>
      <c r="AK896" s="73"/>
      <c r="AL896" s="70"/>
    </row>
    <row r="897" spans="7:38" ht="14.55" customHeight="1" x14ac:dyDescent="0.3">
      <c r="G897" s="3">
        <v>895</v>
      </c>
      <c r="H897" s="58">
        <v>0.2453546085453274</v>
      </c>
      <c r="I897" s="58">
        <v>-0.26004917068642897</v>
      </c>
      <c r="J897" s="58">
        <v>4.8090795231905202E-2</v>
      </c>
      <c r="K897" s="59">
        <v>-0.69326105690424611</v>
      </c>
      <c r="L897" s="60">
        <f t="array" ref="L897:O897">TRANSPOSE(MMULT(Option!$B$25:$E$28, TRANSPOSE(H897:K897)))</f>
        <v>0.2453546085453274</v>
      </c>
      <c r="M897" s="60">
        <v>-0.14019715839807945</v>
      </c>
      <c r="N897" s="60">
        <v>7.22836152738289E-2</v>
      </c>
      <c r="O897" s="60">
        <v>-0.55424195303973234</v>
      </c>
      <c r="P897" s="56" t="str">
        <f t="shared" si="1052"/>
        <v>179/5</v>
      </c>
      <c r="R897" s="80"/>
      <c r="S897" s="3" t="s">
        <v>31</v>
      </c>
      <c r="T897" s="60">
        <f ca="1"/>
        <v>2.8125059302027799E-2</v>
      </c>
      <c r="U897" s="60">
        <f ca="1"/>
        <v>-0.40034188275589994</v>
      </c>
      <c r="V897" s="60">
        <f ca="1"/>
        <v>-0.66782336489509575</v>
      </c>
      <c r="W897" s="60">
        <f ca="1"/>
        <v>-0.96285262586302078</v>
      </c>
      <c r="X897" s="60">
        <f ca="1"/>
        <v>-0.39754539819000356</v>
      </c>
      <c r="Y897" s="52">
        <f ca="1">$B$13 * EXP(($E$3 - $C$13^2/2) * Y$2 + $C$13*SQRT(Y$2)*T897)</f>
        <v>101.35282069900909</v>
      </c>
      <c r="Z897" s="52">
        <f ca="1">Y897 * EXP(($E$3 - $C$13^2/2) * (Z$2-Y$2) + $C$13*SQRT(Z$2-Y$2)*U897)</f>
        <v>90.333207475631582</v>
      </c>
      <c r="AA897" s="52">
        <f ca="1">Z897 * EXP(($E$3 - $C$13^2/2) * (AA$2-Z$2) + $C$13*SQRT(AA$2-Z$2)*V897)</f>
        <v>74.30350539023236</v>
      </c>
      <c r="AB897" s="52">
        <f ca="1">AA897 * EXP(($E$3 - $C$13^2/2) * (AB$2-AA$2) + $C$13*SQRT(AB$2-AA$2)*W897)</f>
        <v>55.941267276355454</v>
      </c>
      <c r="AC897" s="52">
        <f ca="1">AB897 * EXP(($E$3 - $C$13^2/2) * (AC$2-AB$2) + $C$13*SQRT(AC$2-AB$2)*X897)</f>
        <v>49.900884211383904</v>
      </c>
      <c r="AD897" s="47"/>
      <c r="AE897" s="3" t="s">
        <v>46</v>
      </c>
      <c r="AF897" s="52" t="b">
        <f t="shared" ref="AF897" ca="1" si="1132">AF895 &gt;= $B$4</f>
        <v>0</v>
      </c>
      <c r="AG897" s="52" t="b">
        <f t="array" aca="1" ref="AG897" ca="1">AND(AG895 &gt;= $B$4, NOT(OR($AF897:AF897)))</f>
        <v>0</v>
      </c>
      <c r="AH897" s="52" t="b">
        <f t="array" aca="1" ref="AH897" ca="1">AND(AH895 &gt;= $B$4, NOT(OR($AF897:AG897)))</f>
        <v>0</v>
      </c>
      <c r="AI897" s="52" t="b">
        <f t="array" aca="1" ref="AI897" ca="1">AND(AI895 &gt;= $B$4, NOT(OR($AF897:AH897)))</f>
        <v>0</v>
      </c>
      <c r="AJ897" s="52" t="b">
        <f t="array" aca="1" ref="AJ897" ca="1">AND(AJ895 &gt;= $B$4, NOT(OR($AF897:AI897)))</f>
        <v>0</v>
      </c>
      <c r="AK897" s="73"/>
      <c r="AL897" s="70"/>
    </row>
    <row r="898" spans="7:38" ht="14.55" customHeight="1" x14ac:dyDescent="0.3">
      <c r="G898" s="3">
        <v>896</v>
      </c>
      <c r="H898" s="58">
        <v>0.36231133587913122</v>
      </c>
      <c r="I898" s="58">
        <v>1.8118595991183322</v>
      </c>
      <c r="J898" s="58">
        <v>-0.45523793797161749</v>
      </c>
      <c r="K898" s="59">
        <v>-0.13887480449748338</v>
      </c>
      <c r="L898" s="60">
        <f t="array" ref="L898:O898">TRANSPOSE(MMULT(Option!$B$25:$E$28, TRANSPOSE(H898:K898)))</f>
        <v>0.36231133587913122</v>
      </c>
      <c r="M898" s="60">
        <v>1.8055212866700727</v>
      </c>
      <c r="N898" s="60">
        <v>0.21954068611187527</v>
      </c>
      <c r="O898" s="60">
        <v>0.4116021243855626</v>
      </c>
      <c r="P898" s="56" t="str">
        <f t="shared" si="1052"/>
        <v>180/1</v>
      </c>
      <c r="R898" s="80"/>
      <c r="S898" s="3" t="s">
        <v>30</v>
      </c>
      <c r="T898" s="60">
        <f ca="1"/>
        <v>0.10910790920578096</v>
      </c>
      <c r="U898" s="60">
        <f ca="1"/>
        <v>-0.71445103335565852</v>
      </c>
      <c r="V898" s="60">
        <f ca="1"/>
        <v>-1.0348292722010981</v>
      </c>
      <c r="W898" s="60">
        <f ca="1"/>
        <v>-0.95687560000989891</v>
      </c>
      <c r="X898" s="60">
        <f ca="1"/>
        <v>-0.22391484379646764</v>
      </c>
      <c r="Y898" s="52">
        <f ca="1">$B$14 * EXP(($E$3 - $C$14^2/2) * Y$2 + $C$14*SQRT(Y$2)*T898)</f>
        <v>103.84532773032427</v>
      </c>
      <c r="Z898" s="52">
        <f ca="1">Y898 * EXP(($E$3 - $C$14^2/2) * (Z$2-Y$2) + $C$14*SQRT(Z$2-Y$2)*U898)</f>
        <v>84.231355812019373</v>
      </c>
      <c r="AA898" s="52">
        <f ca="1">Z898 * EXP(($E$3 - $C$14^2/2) * (AA$2-Z$2) + $C$14*SQRT(AA$2-Z$2)*V898)</f>
        <v>62.061043117129131</v>
      </c>
      <c r="AB898" s="52">
        <f ca="1">AA898 * EXP(($E$3 - $C$14^2/2) * (AB$2-AA$2) + $C$14*SQRT(AB$2-AA$2)*W898)</f>
        <v>46.808077635527383</v>
      </c>
      <c r="AC898" s="52">
        <f ca="1">AB898 * EXP(($E$3 - $C$14^2/2) * (AC$2-AB$2) + $C$14*SQRT(AC$2-AB$2)*X898)</f>
        <v>43.986436891856016</v>
      </c>
      <c r="AD898" s="47"/>
      <c r="AE898" s="3" t="s">
        <v>68</v>
      </c>
      <c r="AF898" s="52" t="b">
        <f ca="1">AND(AF895&gt;$B$3, NOT(OR($AF897:AF897)))</f>
        <v>0</v>
      </c>
      <c r="AG898" s="52" t="b">
        <f ca="1">AND(AG895&gt;$B$3, NOT(OR($AF897:AG897)))</f>
        <v>0</v>
      </c>
      <c r="AH898" s="52" t="b">
        <f ca="1">AND(AH895&gt;$B$3, NOT(OR($AF897:AH897)))</f>
        <v>0</v>
      </c>
      <c r="AI898" s="52" t="b">
        <f ca="1">AND(AI895&gt;$B$3, NOT(OR($AF897:AI897)))</f>
        <v>0</v>
      </c>
      <c r="AJ898" s="52" t="b">
        <f ca="1">AND(AJ895&gt;$B$3, NOT(OR($AF897:AJ897)))</f>
        <v>0</v>
      </c>
      <c r="AK898" s="74"/>
      <c r="AL898" s="70"/>
    </row>
    <row r="899" spans="7:38" ht="14.55" customHeight="1" x14ac:dyDescent="0.3">
      <c r="G899" s="3">
        <v>897</v>
      </c>
      <c r="H899" s="58">
        <v>0.55875975795020172</v>
      </c>
      <c r="I899" s="58">
        <v>-1.3328317838021411</v>
      </c>
      <c r="J899" s="58">
        <v>0.94961417085065614</v>
      </c>
      <c r="K899" s="59">
        <v>-0.78184058903539466</v>
      </c>
      <c r="L899" s="60">
        <f t="array" ref="L899:O899">TRANSPOSE(MMULT(Option!$B$25:$E$28, TRANSPOSE(H899:K899)))</f>
        <v>0.55875975795020172</v>
      </c>
      <c r="M899" s="60">
        <v>-0.99805660440318489</v>
      </c>
      <c r="N899" s="60">
        <v>0.70854230004465213</v>
      </c>
      <c r="O899" s="60">
        <v>-0.60969595735297477</v>
      </c>
      <c r="P899" s="56" t="str">
        <f t="shared" si="1052"/>
        <v>180/2</v>
      </c>
      <c r="R899" s="80">
        <v>225</v>
      </c>
      <c r="S899" s="3" t="s">
        <v>28</v>
      </c>
      <c r="T899" s="60">
        <f t="array" aca="1" ref="T899:T902" ca="1">TRANSPOSE(OFFSET($L$3, MATCH($R899 &amp; "/" &amp; T$2, $P$3:$P$5002, 0) - 1, 0, 1, $E$1))</f>
        <v>0.39474301234568587</v>
      </c>
      <c r="U899" s="60">
        <f t="array" aca="1" ref="U899:U902" ca="1">TRANSPOSE(OFFSET($L$3, MATCH($R899 &amp; "/" &amp; U$2, $P$3:$P$5002, 0) - 1, 0, 1, $E$1))</f>
        <v>1.586398523471688</v>
      </c>
      <c r="V899" s="60">
        <f t="array" aca="1" ref="V899:V902" ca="1">TRANSPOSE(OFFSET($L$3, MATCH($R899 &amp; "/" &amp; V$2, $P$3:$P$5002, 0) - 1, 0, 1, $E$1))</f>
        <v>0.5624654045215377</v>
      </c>
      <c r="W899" s="60">
        <f t="array" aca="1" ref="W899:W902" ca="1">TRANSPOSE(OFFSET($L$3, MATCH($R899 &amp; "/" &amp; W$2, $P$3:$P$5002, 0) - 1, 0, 1, $E$1))</f>
        <v>0.11943153286938453</v>
      </c>
      <c r="X899" s="60">
        <f t="array" aca="1" ref="X899:X902" ca="1">TRANSPOSE(OFFSET($L$3, MATCH($R899 &amp; "/" &amp; X$2, $P$3:$P$5002, 0) - 1, 0, 1, $E$1))</f>
        <v>-0.15132457230390375</v>
      </c>
      <c r="Y899" s="52">
        <f ca="1">$B$11 * EXP(($E$3 - $C$11^2/2) * Y$2 + $C$11*SQRT(Y$2)*T899)</f>
        <v>113.13627772997783</v>
      </c>
      <c r="Z899" s="52">
        <f ca="1">Y899 * EXP(($E$3 - $C$11^2/2) * (Z$2-Y$2) + $C$11*SQRT(Z$2-Y$2)*U899)</f>
        <v>183.00484844644134</v>
      </c>
      <c r="AA899" s="52">
        <f ca="1">Z899 * EXP(($E$3 - $C$11^2/2) * (AA$2-Z$2) + $C$11*SQRT(AA$2-Z$2)*V899)</f>
        <v>217.72923904054002</v>
      </c>
      <c r="AB899" s="52">
        <f ca="1">AA899 * EXP(($E$3 - $C$11^2/2) * (AB$2-AA$2) + $C$11*SQRT(AB$2-AA$2)*W899)</f>
        <v>226.8029838224235</v>
      </c>
      <c r="AC899" s="52">
        <f ca="1">AB899 * EXP(($E$3 - $C$11^2/2) * (AC$2-AB$2) + $C$11*SQRT(AC$2-AB$2)*X899)</f>
        <v>217.82333759688754</v>
      </c>
      <c r="AD899" s="47"/>
      <c r="AE899" s="3" t="s">
        <v>69</v>
      </c>
      <c r="AF899" s="20" cm="1">
        <f t="array" aca="1" ref="AF899" ca="1">MIN(Y899:Y902 / $D$11:$D$14)</f>
        <v>0.92141735269678005</v>
      </c>
      <c r="AG899" s="20" cm="1">
        <f t="array" aca="1" ref="AG899" ca="1">MIN(Z899:Z902 / $D$11:$D$14)</f>
        <v>0.73209944320966502</v>
      </c>
      <c r="AH899" s="20" cm="1">
        <f t="array" aca="1" ref="AH899" ca="1">MIN(AA899:AA902 / $D$11:$D$14)</f>
        <v>0.53795450729306937</v>
      </c>
      <c r="AI899" s="20" cm="1">
        <f t="array" aca="1" ref="AI899" ca="1">MIN(AB899:AB902 / $D$11:$D$14)</f>
        <v>0.549846238629356</v>
      </c>
      <c r="AJ899" s="20" cm="1">
        <f t="array" aca="1" ref="AJ899" ca="1">MIN(AC899:AC902 / $D$11:$D$14)</f>
        <v>0.8316803267009435</v>
      </c>
      <c r="AK899" s="72">
        <f t="array" aca="1" ref="AK899" ca="1">SUMPRODUCT(AF900:AJ900, EXP(-$E$3*$AF$2:$AJ$2))</f>
        <v>103830.53142072225</v>
      </c>
      <c r="AL899" s="70">
        <f ca="1">MAX(AC900 - $D$11, 0) * EXP(-$E$2*$E$3)</f>
        <v>4.8800552857516566</v>
      </c>
    </row>
    <row r="900" spans="7:38" ht="14.55" customHeight="1" x14ac:dyDescent="0.3">
      <c r="G900" s="3">
        <v>898</v>
      </c>
      <c r="H900" s="58">
        <v>-0.68365051535928023</v>
      </c>
      <c r="I900" s="58">
        <v>0.42507431965307446</v>
      </c>
      <c r="J900" s="58">
        <v>-0.44264862307189456</v>
      </c>
      <c r="K900" s="59">
        <v>0.35715981930415247</v>
      </c>
      <c r="L900" s="60">
        <f t="array" ref="L900:O900">TRANSPOSE(MMULT(Option!$B$25:$E$28, TRANSPOSE(H900:K900)))</f>
        <v>-0.68365051535928023</v>
      </c>
      <c r="M900" s="60">
        <v>0.11612684301470161</v>
      </c>
      <c r="N900" s="60">
        <v>-0.55093236186166628</v>
      </c>
      <c r="O900" s="60">
        <v>5.7307611068557779E-2</v>
      </c>
      <c r="P900" s="56" t="str">
        <f t="shared" ref="P900:P963" si="1133">(QUOTIENT(G900 - 1, $E$2) + 1) &amp; "/" &amp; MOD(G900 -1, $E$2) + 1</f>
        <v>180/3</v>
      </c>
      <c r="R900" s="80"/>
      <c r="S900" s="3" t="s">
        <v>29</v>
      </c>
      <c r="T900" s="60">
        <f ca="1"/>
        <v>-0.28947397896529342</v>
      </c>
      <c r="U900" s="60">
        <f ca="1"/>
        <v>-0.27085328546232057</v>
      </c>
      <c r="V900" s="60">
        <f ca="1"/>
        <v>-1.0944286115574748</v>
      </c>
      <c r="W900" s="60">
        <f ca="1"/>
        <v>1.8931957706681506</v>
      </c>
      <c r="X900" s="60">
        <f ca="1"/>
        <v>-0.11918562432142421</v>
      </c>
      <c r="Y900" s="52">
        <f ca="1">$B$12 * EXP(($E$3 - $C$12^2/2) * Y$2 + $C$12*SQRT(Y$2)*T900)</f>
        <v>92.141735269678009</v>
      </c>
      <c r="Z900" s="52">
        <f ca="1">Y900 * EXP(($E$3 - $C$12^2/2) * (Z$2-Y$2) + $C$12*SQRT(Z$2-Y$2)*U900)</f>
        <v>85.376595568550371</v>
      </c>
      <c r="AA900" s="52">
        <f ca="1">Z900 * EXP(($E$3 - $C$12^2/2) * (AA$2-Z$2) + $C$12*SQRT(AA$2-Z$2)*V900)</f>
        <v>61.790116419864482</v>
      </c>
      <c r="AB900" s="52">
        <f ca="1">AA900 * EXP(($E$3 - $C$12^2/2) * (AB$2-AA$2) + $C$12*SQRT(AB$2-AA$2)*W900)</f>
        <v>109.58518087669317</v>
      </c>
      <c r="AC900" s="52">
        <f ca="1">AB900 * EXP(($E$3 - $C$12^2/2) * (AC$2-AB$2) + $C$12*SQRT(AC$2-AB$2)*X900)</f>
        <v>106.26611502174649</v>
      </c>
      <c r="AD900" s="47"/>
      <c r="AE900" s="3" t="s">
        <v>47</v>
      </c>
      <c r="AF900" s="64">
        <f t="shared" ref="AF900" ca="1" si="1134">($B$5*AF902 + (1 + $B$6)*AF901)*$B$2</f>
        <v>15000</v>
      </c>
      <c r="AG900" s="64">
        <f t="shared" ref="AG900" ca="1" si="1135">($B$5*AG902 + (1 + $B$6)*AG901)*$B$2</f>
        <v>0</v>
      </c>
      <c r="AH900" s="64">
        <f t="shared" ref="AH900" ca="1" si="1136">($B$5*AH902 + (1 + $B$6)*AH901)*$B$2</f>
        <v>0</v>
      </c>
      <c r="AI900" s="64">
        <f t="shared" ref="AI900" ca="1" si="1137">($B$5*AI902 + (1 + $B$6)*AI901)*$B$2</f>
        <v>0</v>
      </c>
      <c r="AJ900" s="64" cm="1">
        <f t="array" aca="1" ref="AJ900" ca="1">($B$5*AJ902 + (1 + $B$6)*AJ901 + AND(NOT(AF901:AJ901)))*$B$2</f>
        <v>114999.99999999999</v>
      </c>
      <c r="AK900" s="73"/>
      <c r="AL900" s="70"/>
    </row>
    <row r="901" spans="7:38" ht="14.55" customHeight="1" x14ac:dyDescent="0.3">
      <c r="G901" s="3">
        <v>899</v>
      </c>
      <c r="H901" s="58">
        <v>1.982973162890503</v>
      </c>
      <c r="I901" s="58">
        <v>0.49876968731487081</v>
      </c>
      <c r="J901" s="58">
        <v>0.43831434033667271</v>
      </c>
      <c r="K901" s="59">
        <v>0.2810159956514881</v>
      </c>
      <c r="L901" s="60">
        <f t="array" ref="L901:O901">TRANSPOSE(MMULT(Option!$B$25:$E$28, TRANSPOSE(H901:K901)))</f>
        <v>1.982973162890503</v>
      </c>
      <c r="M901" s="60">
        <v>1.2503192344501715</v>
      </c>
      <c r="N901" s="60">
        <v>1.3087737248496738</v>
      </c>
      <c r="O901" s="60">
        <v>1.2499957486513116</v>
      </c>
      <c r="P901" s="56" t="str">
        <f t="shared" si="1133"/>
        <v>180/4</v>
      </c>
      <c r="R901" s="80"/>
      <c r="S901" s="3" t="s">
        <v>31</v>
      </c>
      <c r="T901" s="60">
        <f ca="1"/>
        <v>1.0316697447642358</v>
      </c>
      <c r="U901" s="60">
        <f ca="1"/>
        <v>1.1010163398200479</v>
      </c>
      <c r="V901" s="60">
        <f ca="1"/>
        <v>0.7964604060302235</v>
      </c>
      <c r="W901" s="60">
        <f ca="1"/>
        <v>0.78709750844074944</v>
      </c>
      <c r="X901" s="60">
        <f ca="1"/>
        <v>1.0261737123969474</v>
      </c>
      <c r="Y901" s="52">
        <f ca="1">$B$13 * EXP(($E$3 - $C$13^2/2) * Y$2 + $C$13*SQRT(Y$2)*T901)</f>
        <v>136.9575617261018</v>
      </c>
      <c r="Z901" s="52">
        <f ca="1">Y901 * EXP(($E$3 - $C$13^2/2) * (Z$2-Y$2) + $C$13*SQRT(Z$2-Y$2)*U901)</f>
        <v>191.51689157015286</v>
      </c>
      <c r="AA901" s="52">
        <f ca="1">Z901 * EXP(($E$3 - $C$13^2/2) * (AA$2-Z$2) + $C$13*SQRT(AA$2-Z$2)*V901)</f>
        <v>244.42637361875938</v>
      </c>
      <c r="AB901" s="52">
        <f ca="1">AA901 * EXP(($E$3 - $C$13^2/2) * (AB$2-AA$2) + $C$13*SQRT(AB$2-AA$2)*W901)</f>
        <v>311.07790702282603</v>
      </c>
      <c r="AC901" s="52">
        <f ca="1">AB901 * EXP(($E$3 - $C$13^2/2) * (AC$2-AB$2) + $C$13*SQRT(AC$2-AB$2)*X901)</f>
        <v>425.34282866024535</v>
      </c>
      <c r="AD901" s="47"/>
      <c r="AE901" s="3" t="s">
        <v>46</v>
      </c>
      <c r="AF901" s="52" t="b">
        <f t="shared" ref="AF901" ca="1" si="1138">AF899 &gt;= $B$4</f>
        <v>0</v>
      </c>
      <c r="AG901" s="52" t="b">
        <f t="array" aca="1" ref="AG901" ca="1">AND(AG899 &gt;= $B$4, NOT(OR($AF901:AF901)))</f>
        <v>0</v>
      </c>
      <c r="AH901" s="52" t="b">
        <f t="array" aca="1" ref="AH901" ca="1">AND(AH899 &gt;= $B$4, NOT(OR($AF901:AG901)))</f>
        <v>0</v>
      </c>
      <c r="AI901" s="52" t="b">
        <f t="array" aca="1" ref="AI901" ca="1">AND(AI899 &gt;= $B$4, NOT(OR($AF901:AH901)))</f>
        <v>0</v>
      </c>
      <c r="AJ901" s="52" t="b">
        <f t="array" aca="1" ref="AJ901" ca="1">AND(AJ899 &gt;= $B$4, NOT(OR($AF901:AI901)))</f>
        <v>0</v>
      </c>
      <c r="AK901" s="73"/>
      <c r="AL901" s="70"/>
    </row>
    <row r="902" spans="7:38" ht="14.55" customHeight="1" x14ac:dyDescent="0.3">
      <c r="G902" s="3">
        <v>900</v>
      </c>
      <c r="H902" s="58">
        <v>0.61656703579238803</v>
      </c>
      <c r="I902" s="58">
        <v>0.46140206909810044</v>
      </c>
      <c r="J902" s="58">
        <v>-0.18952311837254232</v>
      </c>
      <c r="K902" s="59">
        <v>5.0447170024331661E-2</v>
      </c>
      <c r="L902" s="60">
        <f t="array" ref="L902:O902">TRANSPOSE(MMULT(Option!$B$25:$E$28, TRANSPOSE(H902:K902)))</f>
        <v>0.61656703579238803</v>
      </c>
      <c r="M902" s="60">
        <v>0.66950879580721323</v>
      </c>
      <c r="N902" s="60">
        <v>0.20099017505920827</v>
      </c>
      <c r="O902" s="60">
        <v>0.37365948805071347</v>
      </c>
      <c r="P902" s="56" t="str">
        <f t="shared" si="1133"/>
        <v>180/5</v>
      </c>
      <c r="R902" s="80"/>
      <c r="S902" s="3" t="s">
        <v>30</v>
      </c>
      <c r="T902" s="60">
        <f ca="1"/>
        <v>-0.12678605774140006</v>
      </c>
      <c r="U902" s="60">
        <f ca="1"/>
        <v>-0.94601035182014936</v>
      </c>
      <c r="V902" s="60">
        <f ca="1"/>
        <v>-1.0438078615400381</v>
      </c>
      <c r="W902" s="60">
        <f ca="1"/>
        <v>5.6215584535057705E-2</v>
      </c>
      <c r="X902" s="60">
        <f ca="1"/>
        <v>1.3626982375378609</v>
      </c>
      <c r="Y902" s="52">
        <f ca="1">$B$14 * EXP(($E$3 - $C$14^2/2) * Y$2 + $C$14*SQRT(Y$2)*T902)</f>
        <v>96.75039055691002</v>
      </c>
      <c r="Z902" s="52">
        <f ca="1">Y902 * EXP(($E$3 - $C$14^2/2) * (Z$2-Y$2) + $C$14*SQRT(Z$2-Y$2)*U902)</f>
        <v>73.2099443209665</v>
      </c>
      <c r="AA902" s="52">
        <f ca="1">Z902 * EXP(($E$3 - $C$14^2/2) * (AA$2-Z$2) + $C$14*SQRT(AA$2-Z$2)*V902)</f>
        <v>53.795450729306936</v>
      </c>
      <c r="AB902" s="52">
        <f ca="1">AA902 * EXP(($E$3 - $C$14^2/2) * (AB$2-AA$2) + $C$14*SQRT(AB$2-AA$2)*W902)</f>
        <v>54.984623862935599</v>
      </c>
      <c r="AC902" s="52">
        <f ca="1">AB902 * EXP(($E$3 - $C$14^2/2) * (AC$2-AB$2) + $C$14*SQRT(AC$2-AB$2)*X902)</f>
        <v>83.168032670094348</v>
      </c>
      <c r="AD902" s="47"/>
      <c r="AE902" s="3" t="s">
        <v>68</v>
      </c>
      <c r="AF902" s="52" t="b">
        <f ca="1">AND(AF899&gt;$B$3, NOT(OR($AF901:AF901)))</f>
        <v>1</v>
      </c>
      <c r="AG902" s="52" t="b">
        <f ca="1">AND(AG899&gt;$B$3, NOT(OR($AF901:AG901)))</f>
        <v>0</v>
      </c>
      <c r="AH902" s="52" t="b">
        <f ca="1">AND(AH899&gt;$B$3, NOT(OR($AF901:AH901)))</f>
        <v>0</v>
      </c>
      <c r="AI902" s="52" t="b">
        <f ca="1">AND(AI899&gt;$B$3, NOT(OR($AF901:AI901)))</f>
        <v>0</v>
      </c>
      <c r="AJ902" s="52" t="b">
        <f ca="1">AND(AJ899&gt;$B$3, NOT(OR($AF901:AJ901)))</f>
        <v>1</v>
      </c>
      <c r="AK902" s="74"/>
      <c r="AL902" s="70"/>
    </row>
    <row r="903" spans="7:38" ht="14.55" customHeight="1" x14ac:dyDescent="0.3">
      <c r="G903" s="3">
        <v>901</v>
      </c>
      <c r="H903" s="58">
        <v>0.16756576601500381</v>
      </c>
      <c r="I903" s="58">
        <v>-0.42905839801412449</v>
      </c>
      <c r="J903" s="58">
        <v>0.34584663068292626</v>
      </c>
      <c r="K903" s="59">
        <v>-0.96633830344735416</v>
      </c>
      <c r="L903" s="60">
        <f t="array" ref="L903:O903">TRANSPOSE(MMULT(Option!$B$25:$E$28, TRANSPOSE(H903:K903)))</f>
        <v>0.16756576601500381</v>
      </c>
      <c r="M903" s="60">
        <v>-0.32621221088524166</v>
      </c>
      <c r="N903" s="60">
        <v>0.25843302122401413</v>
      </c>
      <c r="O903" s="60">
        <v>-0.80534788908497923</v>
      </c>
      <c r="P903" s="56" t="str">
        <f t="shared" si="1133"/>
        <v>181/1</v>
      </c>
      <c r="R903" s="80">
        <v>226</v>
      </c>
      <c r="S903" s="3" t="s">
        <v>28</v>
      </c>
      <c r="T903" s="60">
        <f t="array" aca="1" ref="T903:T906" ca="1">TRANSPOSE(OFFSET($L$3, MATCH($R903 &amp; "/" &amp; T$2, $P$3:$P$5002, 0) - 1, 0, 1, $E$1))</f>
        <v>1.5989585985718873</v>
      </c>
      <c r="U903" s="60">
        <f t="array" aca="1" ref="U903:U906" ca="1">TRANSPOSE(OFFSET($L$3, MATCH($R903 &amp; "/" &amp; U$2, $P$3:$P$5002, 0) - 1, 0, 1, $E$1))</f>
        <v>0.74758346028403655</v>
      </c>
      <c r="V903" s="60">
        <f t="array" aca="1" ref="V903:V906" ca="1">TRANSPOSE(OFFSET($L$3, MATCH($R903 &amp; "/" &amp; V$2, $P$3:$P$5002, 0) - 1, 0, 1, $E$1))</f>
        <v>-0.53376842189520013</v>
      </c>
      <c r="W903" s="60">
        <f t="array" aca="1" ref="W903:W906" ca="1">TRANSPOSE(OFFSET($L$3, MATCH($R903 &amp; "/" &amp; W$2, $P$3:$P$5002, 0) - 1, 0, 1, $E$1))</f>
        <v>5.2808844079011923E-2</v>
      </c>
      <c r="X903" s="60">
        <f t="array" aca="1" ref="X903:X906" ca="1">TRANSPOSE(OFFSET($L$3, MATCH($R903 &amp; "/" &amp; X$2, $P$3:$P$5002, 0) - 1, 0, 1, $E$1))</f>
        <v>0.22299333247210645</v>
      </c>
      <c r="Y903" s="52">
        <f ca="1">$B$11 * EXP(($E$3 - $C$11^2/2) * Y$2 + $C$11*SQRT(Y$2)*T903)</f>
        <v>162.36676626488992</v>
      </c>
      <c r="Z903" s="52">
        <f ca="1">Y903 * EXP(($E$3 - $C$11^2/2) * (Z$2-Y$2) + $C$11*SQRT(Z$2-Y$2)*U903)</f>
        <v>204.20671786460198</v>
      </c>
      <c r="AA903" s="52">
        <f ca="1">Z903 * EXP(($E$3 - $C$11^2/2) * (AA$2-Z$2) + $C$11*SQRT(AA$2-Z$2)*V903)</f>
        <v>174.86290677851841</v>
      </c>
      <c r="AB903" s="52">
        <f ca="1">AA903 * EXP(($E$3 - $C$11^2/2) * (AB$2-AA$2) + $C$11*SQRT(AB$2-AA$2)*W903)</f>
        <v>178.54576060547322</v>
      </c>
      <c r="AC903" s="52">
        <f ca="1">AB903 * EXP(($E$3 - $C$11^2/2) * (AC$2-AB$2) + $C$11*SQRT(AC$2-AB$2)*X903)</f>
        <v>191.85558547725034</v>
      </c>
      <c r="AD903" s="47"/>
      <c r="AE903" s="3" t="s">
        <v>69</v>
      </c>
      <c r="AF903" s="20" cm="1">
        <f t="array" aca="1" ref="AF903" ca="1">MIN(Y903:Y906 / $D$11:$D$14)</f>
        <v>0.63233487868659188</v>
      </c>
      <c r="AG903" s="20" cm="1">
        <f t="array" aca="1" ref="AG903" ca="1">MIN(Z903:Z906 / $D$11:$D$14)</f>
        <v>0.8216236984521591</v>
      </c>
      <c r="AH903" s="20" cm="1">
        <f t="array" aca="1" ref="AH903" ca="1">MIN(AA903:AA906 / $D$11:$D$14)</f>
        <v>0.6283623580658918</v>
      </c>
      <c r="AI903" s="20" cm="1">
        <f t="array" aca="1" ref="AI903" ca="1">MIN(AB903:AB906 / $D$11:$D$14)</f>
        <v>0.71734703283187129</v>
      </c>
      <c r="AJ903" s="20" cm="1">
        <f t="array" aca="1" ref="AJ903" ca="1">MIN(AC903:AC906 / $D$11:$D$14)</f>
        <v>0.58626448998051173</v>
      </c>
      <c r="AK903" s="72">
        <f t="array" aca="1" ref="AK903" ca="1">SUMPRODUCT(AF904:AJ904, EXP(-$E$3*$AF$2:$AJ$2))</f>
        <v>91452.639577679874</v>
      </c>
      <c r="AL903" s="70">
        <f ca="1">MAX(AC904 - $D$11, 0) * EXP(-$E$2*$E$3)</f>
        <v>43.075124850966176</v>
      </c>
    </row>
    <row r="904" spans="7:38" ht="14.55" customHeight="1" x14ac:dyDescent="0.3">
      <c r="G904" s="3">
        <v>902</v>
      </c>
      <c r="H904" s="58">
        <v>-0.71192035487838501</v>
      </c>
      <c r="I904" s="58">
        <v>1.3163895634750897</v>
      </c>
      <c r="J904" s="58">
        <v>-4.9288219016165438E-2</v>
      </c>
      <c r="K904" s="59">
        <v>0.59483282629797141</v>
      </c>
      <c r="L904" s="60">
        <f t="array" ref="L904:O904">TRANSPOSE(MMULT(Option!$B$25:$E$28, TRANSPOSE(H904:K904)))</f>
        <v>-0.71192035487838501</v>
      </c>
      <c r="M904" s="60">
        <v>0.92172282178354081</v>
      </c>
      <c r="N904" s="60">
        <v>1.6653223092860409E-2</v>
      </c>
      <c r="O904" s="60">
        <v>0.55970788661436954</v>
      </c>
      <c r="P904" s="56" t="str">
        <f t="shared" si="1133"/>
        <v>181/2</v>
      </c>
      <c r="R904" s="80"/>
      <c r="S904" s="3" t="s">
        <v>29</v>
      </c>
      <c r="T904" s="60">
        <f ca="1"/>
        <v>-0.1226842425352449</v>
      </c>
      <c r="U904" s="60">
        <f ca="1"/>
        <v>-0.15043477148398876</v>
      </c>
      <c r="V904" s="60">
        <f ca="1"/>
        <v>-0.30136042135283581</v>
      </c>
      <c r="W904" s="60">
        <f ca="1"/>
        <v>2.0228826012114318</v>
      </c>
      <c r="X904" s="60">
        <f ca="1"/>
        <v>-6.4236268420035381E-2</v>
      </c>
      <c r="Y904" s="52">
        <f ca="1">$B$12 * EXP(($E$3 - $C$12^2/2) * Y$2 + $C$12*SQRT(Y$2)*T904)</f>
        <v>96.869519505573848</v>
      </c>
      <c r="Z904" s="52">
        <f ca="1">Y904 * EXP(($E$3 - $C$12^2/2) * (Z$2-Y$2) + $C$12*SQRT(Z$2-Y$2)*U904)</f>
        <v>93.059072695763234</v>
      </c>
      <c r="AA904" s="52">
        <f ca="1">Z904 * EXP(($E$3 - $C$12^2/2) * (AA$2-Z$2) + $C$12*SQRT(AA$2-Z$2)*V904)</f>
        <v>85.441023591393602</v>
      </c>
      <c r="AB904" s="52">
        <f ca="1">AA904 * EXP(($E$3 - $C$12^2/2) * (AB$2-AA$2) + $C$12*SQRT(AB$2-AA$2)*W904)</f>
        <v>157.54184976121169</v>
      </c>
      <c r="AC904" s="52">
        <f ca="1">AB904 * EXP(($E$3 - $C$12^2/2) * (AC$2-AB$2) + $C$12*SQRT(AC$2-AB$2)*X904)</f>
        <v>155.30955513563833</v>
      </c>
      <c r="AD904" s="47"/>
      <c r="AE904" s="3" t="s">
        <v>47</v>
      </c>
      <c r="AF904" s="64">
        <f t="shared" ref="AF904" ca="1" si="1139">($B$5*AF906 + (1 + $B$6)*AF905)*$B$2</f>
        <v>0</v>
      </c>
      <c r="AG904" s="64">
        <f t="shared" ref="AG904" ca="1" si="1140">($B$5*AG906 + (1 + $B$6)*AG905)*$B$2</f>
        <v>15000</v>
      </c>
      <c r="AH904" s="64">
        <f t="shared" ref="AH904" ca="1" si="1141">($B$5*AH906 + (1 + $B$6)*AH905)*$B$2</f>
        <v>0</v>
      </c>
      <c r="AI904" s="64">
        <f t="shared" ref="AI904" ca="1" si="1142">($B$5*AI906 + (1 + $B$6)*AI905)*$B$2</f>
        <v>0</v>
      </c>
      <c r="AJ904" s="64" cm="1">
        <f t="array" aca="1" ref="AJ904" ca="1">($B$5*AJ906 + (1 + $B$6)*AJ905 + AND(NOT(AF905:AJ905)))*$B$2</f>
        <v>100000</v>
      </c>
      <c r="AK904" s="73"/>
      <c r="AL904" s="70"/>
    </row>
    <row r="905" spans="7:38" ht="14.55" customHeight="1" x14ac:dyDescent="0.3">
      <c r="G905" s="3">
        <v>903</v>
      </c>
      <c r="H905" s="58">
        <v>-0.56891455103570454</v>
      </c>
      <c r="I905" s="58">
        <v>-1.3121872487207888</v>
      </c>
      <c r="J905" s="58">
        <v>0.35453801845896971</v>
      </c>
      <c r="K905" s="59">
        <v>0.21465251687156939</v>
      </c>
      <c r="L905" s="60">
        <f t="array" ref="L905:O905">TRANSPOSE(MMULT(Option!$B$25:$E$28, TRANSPOSE(H905:K905)))</f>
        <v>-0.56891455103570454</v>
      </c>
      <c r="M905" s="60">
        <v>-1.430205299058054</v>
      </c>
      <c r="N905" s="60">
        <v>-0.25978278975736485</v>
      </c>
      <c r="O905" s="60">
        <v>-0.31816093089061737</v>
      </c>
      <c r="P905" s="56" t="str">
        <f t="shared" si="1133"/>
        <v>181/3</v>
      </c>
      <c r="R905" s="80"/>
      <c r="S905" s="3" t="s">
        <v>31</v>
      </c>
      <c r="T905" s="60">
        <f ca="1"/>
        <v>1.1759358819165824</v>
      </c>
      <c r="U905" s="60">
        <f ca="1"/>
        <v>0.85687783851139354</v>
      </c>
      <c r="V905" s="60">
        <f ca="1"/>
        <v>-0.46127467864172744</v>
      </c>
      <c r="W905" s="60">
        <f ca="1"/>
        <v>-0.29576563766584307</v>
      </c>
      <c r="X905" s="60">
        <f ca="1"/>
        <v>0.33218031418729815</v>
      </c>
      <c r="Y905" s="52">
        <f ca="1">$B$13 * EXP(($E$3 - $C$13^2/2) * Y$2 + $C$13*SQRT(Y$2)*T905)</f>
        <v>143.01520461161687</v>
      </c>
      <c r="Z905" s="52">
        <f ca="1">Y905 * EXP(($E$3 - $C$13^2/2) * (Z$2-Y$2) + $C$13*SQRT(Z$2-Y$2)*U905)</f>
        <v>185.8638287530739</v>
      </c>
      <c r="AA905" s="52">
        <f ca="1">Z905 * EXP(($E$3 - $C$13^2/2) * (AA$2-Z$2) + $C$13*SQRT(AA$2-Z$2)*V905)</f>
        <v>162.65508217698653</v>
      </c>
      <c r="AB905" s="52">
        <f ca="1">AA905 * EXP(($E$3 - $C$13^2/2) * (AB$2-AA$2) + $C$13*SQRT(AB$2-AA$2)*W905)</f>
        <v>149.59059669144307</v>
      </c>
      <c r="AC905" s="52">
        <f ca="1">AB905 * EXP(($E$3 - $C$13^2/2) * (AC$2-AB$2) + $C$13*SQRT(AC$2-AB$2)*X905)</f>
        <v>166.09440000984031</v>
      </c>
      <c r="AD905" s="47"/>
      <c r="AE905" s="3" t="s">
        <v>46</v>
      </c>
      <c r="AF905" s="52" t="b">
        <f t="shared" ref="AF905" ca="1" si="1143">AF903 &gt;= $B$4</f>
        <v>0</v>
      </c>
      <c r="AG905" s="52" t="b">
        <f t="array" aca="1" ref="AG905" ca="1">AND(AG903 &gt;= $B$4, NOT(OR($AF905:AF905)))</f>
        <v>0</v>
      </c>
      <c r="AH905" s="52" t="b">
        <f t="array" aca="1" ref="AH905" ca="1">AND(AH903 &gt;= $B$4, NOT(OR($AF905:AG905)))</f>
        <v>0</v>
      </c>
      <c r="AI905" s="52" t="b">
        <f t="array" aca="1" ref="AI905" ca="1">AND(AI903 &gt;= $B$4, NOT(OR($AF905:AH905)))</f>
        <v>0</v>
      </c>
      <c r="AJ905" s="52" t="b">
        <f t="array" aca="1" ref="AJ905" ca="1">AND(AJ903 &gt;= $B$4, NOT(OR($AF905:AI905)))</f>
        <v>0</v>
      </c>
      <c r="AK905" s="73"/>
      <c r="AL905" s="70"/>
    </row>
    <row r="906" spans="7:38" ht="14.55" customHeight="1" x14ac:dyDescent="0.3">
      <c r="G906" s="3">
        <v>904</v>
      </c>
      <c r="H906" s="58">
        <v>0.28430051309370769</v>
      </c>
      <c r="I906" s="58">
        <v>1.3416908339613565E-2</v>
      </c>
      <c r="J906" s="58">
        <v>1.1087941177869429</v>
      </c>
      <c r="K906" s="59">
        <v>-0.53898661962934113</v>
      </c>
      <c r="L906" s="60">
        <f t="array" ref="L906:O906">TRANSPOSE(MMULT(Option!$B$25:$E$28, TRANSPOSE(H906:K906)))</f>
        <v>0.28430051309370769</v>
      </c>
      <c r="M906" s="60">
        <v>0.12601700484919576</v>
      </c>
      <c r="N906" s="60">
        <v>1.0910986109449792</v>
      </c>
      <c r="O906" s="60">
        <v>-0.12791253708674177</v>
      </c>
      <c r="P906" s="56" t="str">
        <f t="shared" si="1133"/>
        <v>181/4</v>
      </c>
      <c r="R906" s="80"/>
      <c r="S906" s="3" t="s">
        <v>30</v>
      </c>
      <c r="T906" s="60">
        <f ca="1"/>
        <v>-1.54445384609328</v>
      </c>
      <c r="U906" s="60">
        <f ca="1"/>
        <v>0.85621125771372864</v>
      </c>
      <c r="V906" s="60">
        <f ca="1"/>
        <v>-0.91055166370942597</v>
      </c>
      <c r="W906" s="60">
        <f ca="1"/>
        <v>0.42480908963235825</v>
      </c>
      <c r="X906" s="60">
        <f ca="1"/>
        <v>-0.68929564801812948</v>
      </c>
      <c r="Y906" s="52">
        <f ca="1">$B$14 * EXP(($E$3 - $C$14^2/2) * Y$2 + $C$14*SQRT(Y$2)*T906)</f>
        <v>63.233487868659189</v>
      </c>
      <c r="Z906" s="52">
        <f ca="1">Y906 * EXP(($E$3 - $C$14^2/2) * (Z$2-Y$2) + $C$14*SQRT(Z$2-Y$2)*U906)</f>
        <v>82.162369845215906</v>
      </c>
      <c r="AA906" s="52">
        <f ca="1">Z906 * EXP(($E$3 - $C$14^2/2) * (AA$2-Z$2) + $C$14*SQRT(AA$2-Z$2)*V906)</f>
        <v>62.83623580658918</v>
      </c>
      <c r="AB906" s="52">
        <f ca="1">AA906 * EXP(($E$3 - $C$14^2/2) * (AB$2-AA$2) + $C$14*SQRT(AB$2-AA$2)*W906)</f>
        <v>71.73470328318713</v>
      </c>
      <c r="AC906" s="52">
        <f ca="1">AB906 * EXP(($E$3 - $C$14^2/2) * (AC$2-AB$2) + $C$14*SQRT(AC$2-AB$2)*X906)</f>
        <v>58.626448998051174</v>
      </c>
      <c r="AD906" s="47"/>
      <c r="AE906" s="3" t="s">
        <v>68</v>
      </c>
      <c r="AF906" s="52" t="b">
        <f ca="1">AND(AF903&gt;$B$3, NOT(OR($AF905:AF905)))</f>
        <v>0</v>
      </c>
      <c r="AG906" s="52" t="b">
        <f ca="1">AND(AG903&gt;$B$3, NOT(OR($AF905:AG905)))</f>
        <v>1</v>
      </c>
      <c r="AH906" s="52" t="b">
        <f ca="1">AND(AH903&gt;$B$3, NOT(OR($AF905:AH905)))</f>
        <v>0</v>
      </c>
      <c r="AI906" s="52" t="b">
        <f ca="1">AND(AI903&gt;$B$3, NOT(OR($AF905:AI905)))</f>
        <v>0</v>
      </c>
      <c r="AJ906" s="52" t="b">
        <f ca="1">AND(AJ903&gt;$B$3, NOT(OR($AF905:AJ905)))</f>
        <v>0</v>
      </c>
      <c r="AK906" s="74"/>
      <c r="AL906" s="70"/>
    </row>
    <row r="907" spans="7:38" ht="14.55" customHeight="1" x14ac:dyDescent="0.3">
      <c r="G907" s="3">
        <v>905</v>
      </c>
      <c r="H907" s="58">
        <v>-0.15856742777306496</v>
      </c>
      <c r="I907" s="58">
        <v>0.41501283701457481</v>
      </c>
      <c r="J907" s="58">
        <v>1.4976793168087126</v>
      </c>
      <c r="K907" s="59">
        <v>0.29372655270990378</v>
      </c>
      <c r="L907" s="60">
        <f t="array" ref="L907:O907">TRANSPOSE(MMULT(Option!$B$25:$E$28, TRANSPOSE(H907:K907)))</f>
        <v>-0.15856742777306496</v>
      </c>
      <c r="M907" s="60">
        <v>0.31693857689030602</v>
      </c>
      <c r="N907" s="60">
        <v>1.3606757188222018</v>
      </c>
      <c r="O907" s="60">
        <v>0.58909836292575979</v>
      </c>
      <c r="P907" s="56" t="str">
        <f t="shared" si="1133"/>
        <v>181/5</v>
      </c>
      <c r="R907" s="80">
        <v>227</v>
      </c>
      <c r="S907" s="3" t="s">
        <v>28</v>
      </c>
      <c r="T907" s="60">
        <f t="array" aca="1" ref="T907:T910" ca="1">TRANSPOSE(OFFSET($L$3, MATCH($R907 &amp; "/" &amp; T$2, $P$3:$P$5002, 0) - 1, 0, 1, $E$1))</f>
        <v>0.43224361685844465</v>
      </c>
      <c r="U907" s="60">
        <f t="array" aca="1" ref="U907:U910" ca="1">TRANSPOSE(OFFSET($L$3, MATCH($R907 &amp; "/" &amp; U$2, $P$3:$P$5002, 0) - 1, 0, 1, $E$1))</f>
        <v>-1.013947156375427</v>
      </c>
      <c r="V907" s="60">
        <f t="array" aca="1" ref="V907:V910" ca="1">TRANSPOSE(OFFSET($L$3, MATCH($R907 &amp; "/" &amp; V$2, $P$3:$P$5002, 0) - 1, 0, 1, $E$1))</f>
        <v>-0.79201206301242033</v>
      </c>
      <c r="W907" s="60">
        <f t="array" aca="1" ref="W907:W910" ca="1">TRANSPOSE(OFFSET($L$3, MATCH($R907 &amp; "/" &amp; W$2, $P$3:$P$5002, 0) - 1, 0, 1, $E$1))</f>
        <v>-0.16268216121559387</v>
      </c>
      <c r="X907" s="60">
        <f t="array" aca="1" ref="X907:X910" ca="1">TRANSPOSE(OFFSET($L$3, MATCH($R907 &amp; "/" &amp; X$2, $P$3:$P$5002, 0) - 1, 0, 1, $E$1))</f>
        <v>-1.8679740870143269</v>
      </c>
      <c r="Y907" s="52">
        <f ca="1">$B$11 * EXP(($E$3 - $C$11^2/2) * Y$2 + $C$11*SQRT(Y$2)*T907)</f>
        <v>114.41626793279002</v>
      </c>
      <c r="Z907" s="52">
        <f ca="1">Y907 * EXP(($E$3 - $C$11^2/2) * (Z$2-Y$2) + $C$11*SQRT(Z$2-Y$2)*U907)</f>
        <v>84.830837302813961</v>
      </c>
      <c r="AA907" s="52">
        <f ca="1">Z907 * EXP(($E$3 - $C$11^2/2) * (AA$2-Z$2) + $C$11*SQRT(AA$2-Z$2)*V907)</f>
        <v>67.225692627740742</v>
      </c>
      <c r="AB907" s="52">
        <f ca="1">AA907 * EXP(($E$3 - $C$11^2/2) * (AB$2-AA$2) + $C$11*SQRT(AB$2-AA$2)*W907)</f>
        <v>64.344461172011847</v>
      </c>
      <c r="AC907" s="52">
        <f ca="1">AB907 * EXP(($E$3 - $C$11^2/2) * (AC$2-AB$2) + $C$11*SQRT(AC$2-AB$2)*X907)</f>
        <v>36.923884968345526</v>
      </c>
      <c r="AD907" s="47"/>
      <c r="AE907" s="3" t="s">
        <v>69</v>
      </c>
      <c r="AF907" s="20" cm="1">
        <f t="array" aca="1" ref="AF907" ca="1">MIN(Y907:Y910 / $D$11:$D$14)</f>
        <v>0.76560883842041405</v>
      </c>
      <c r="AG907" s="20" cm="1">
        <f t="array" aca="1" ref="AG907" ca="1">MIN(Z907:Z910 / $D$11:$D$14)</f>
        <v>0.81065658876400692</v>
      </c>
      <c r="AH907" s="20" cm="1">
        <f t="array" aca="1" ref="AH907" ca="1">MIN(AA907:AA910 / $D$11:$D$14)</f>
        <v>0.67225692627740741</v>
      </c>
      <c r="AI907" s="20" cm="1">
        <f t="array" aca="1" ref="AI907" ca="1">MIN(AB907:AB910 / $D$11:$D$14)</f>
        <v>0.64344461172011846</v>
      </c>
      <c r="AJ907" s="20" cm="1">
        <f t="array" aca="1" ref="AJ907" ca="1">MIN(AC907:AC910 / $D$11:$D$14)</f>
        <v>0.36923884968345527</v>
      </c>
      <c r="AK907" s="72">
        <f t="array" aca="1" ref="AK907" ca="1">SUMPRODUCT(AF908:AJ908, EXP(-$E$3*$AF$2:$AJ$2))</f>
        <v>91452.639577679874</v>
      </c>
      <c r="AL907" s="70">
        <f ca="1">MAX(AC908 - $D$11, 0) * EXP(-$E$2*$E$3)</f>
        <v>0</v>
      </c>
    </row>
    <row r="908" spans="7:38" ht="14.55" customHeight="1" x14ac:dyDescent="0.3">
      <c r="G908" s="3">
        <v>906</v>
      </c>
      <c r="H908" s="58">
        <v>0.25404878718971841</v>
      </c>
      <c r="I908" s="58">
        <v>0.48067665023363587</v>
      </c>
      <c r="J908" s="58">
        <v>0.31064416630905406</v>
      </c>
      <c r="K908" s="59">
        <v>1.0144283607965527</v>
      </c>
      <c r="L908" s="60">
        <f t="array" ref="L908:O908">TRANSPOSE(MMULT(Option!$B$25:$E$28, TRANSPOSE(H908:K908)))</f>
        <v>0.25404878718971841</v>
      </c>
      <c r="M908" s="60">
        <v>0.54216694177457714</v>
      </c>
      <c r="N908" s="60">
        <v>0.50033210638135095</v>
      </c>
      <c r="O908" s="60">
        <v>1.1568262897763042</v>
      </c>
      <c r="P908" s="56" t="str">
        <f t="shared" si="1133"/>
        <v>182/1</v>
      </c>
      <c r="R908" s="80"/>
      <c r="S908" s="3" t="s">
        <v>29</v>
      </c>
      <c r="T908" s="60">
        <f ca="1"/>
        <v>-0.38506055952414348</v>
      </c>
      <c r="U908" s="60">
        <f ca="1"/>
        <v>1.9521890539820341E-2</v>
      </c>
      <c r="V908" s="60">
        <f ca="1"/>
        <v>-0.24935304138428616</v>
      </c>
      <c r="W908" s="60">
        <f ca="1"/>
        <v>-0.20859026410128556</v>
      </c>
      <c r="X908" s="60">
        <f ca="1"/>
        <v>-0.14152721677140256</v>
      </c>
      <c r="Y908" s="52">
        <f ca="1">$B$12 * EXP(($E$3 - $C$12^2/2) * Y$2 + $C$12*SQRT(Y$2)*T908)</f>
        <v>89.537006308623148</v>
      </c>
      <c r="Z908" s="52">
        <f ca="1">Y908 * EXP(($E$3 - $C$12^2/2) * (Z$2-Y$2) + $C$12*SQRT(Z$2-Y$2)*U908)</f>
        <v>90.514366620325333</v>
      </c>
      <c r="AA908" s="52">
        <f ca="1">Z908 * EXP(($E$3 - $C$12^2/2) * (AA$2-Z$2) + $C$12*SQRT(AA$2-Z$2)*V908)</f>
        <v>84.411417667884251</v>
      </c>
      <c r="AB908" s="52">
        <f ca="1">AA908 * EXP(($E$3 - $C$12^2/2) * (AB$2-AA$2) + $C$12*SQRT(AB$2-AA$2)*W908)</f>
        <v>79.688524651920858</v>
      </c>
      <c r="AC908" s="52">
        <f ca="1">AB908 * EXP(($E$3 - $C$12^2/2) * (AC$2-AB$2) + $C$12*SQRT(AC$2-AB$2)*X908)</f>
        <v>76.758753233998704</v>
      </c>
      <c r="AD908" s="47"/>
      <c r="AE908" s="3" t="s">
        <v>47</v>
      </c>
      <c r="AF908" s="64">
        <f t="shared" ref="AF908" ca="1" si="1144">($B$5*AF910 + (1 + $B$6)*AF909)*$B$2</f>
        <v>0</v>
      </c>
      <c r="AG908" s="64">
        <f t="shared" ref="AG908" ca="1" si="1145">($B$5*AG910 + (1 + $B$6)*AG909)*$B$2</f>
        <v>15000</v>
      </c>
      <c r="AH908" s="64">
        <f t="shared" ref="AH908" ca="1" si="1146">($B$5*AH910 + (1 + $B$6)*AH909)*$B$2</f>
        <v>0</v>
      </c>
      <c r="AI908" s="64">
        <f t="shared" ref="AI908" ca="1" si="1147">($B$5*AI910 + (1 + $B$6)*AI909)*$B$2</f>
        <v>0</v>
      </c>
      <c r="AJ908" s="64" cm="1">
        <f t="array" aca="1" ref="AJ908" ca="1">($B$5*AJ910 + (1 + $B$6)*AJ909 + AND(NOT(AF909:AJ909)))*$B$2</f>
        <v>100000</v>
      </c>
      <c r="AK908" s="73"/>
      <c r="AL908" s="70"/>
    </row>
    <row r="909" spans="7:38" ht="14.55" customHeight="1" x14ac:dyDescent="0.3">
      <c r="G909" s="3">
        <v>907</v>
      </c>
      <c r="H909" s="58">
        <v>1.0901481243594042</v>
      </c>
      <c r="I909" s="58">
        <v>-1.2810824683541826</v>
      </c>
      <c r="J909" s="58">
        <v>-1.438544466870463</v>
      </c>
      <c r="K909" s="59">
        <v>-1.4465538194810907</v>
      </c>
      <c r="L909" s="60">
        <f t="array" ref="L909:O909">TRANSPOSE(MMULT(Option!$B$25:$E$28, TRANSPOSE(H909:K909)))</f>
        <v>1.0901481243594042</v>
      </c>
      <c r="M909" s="60">
        <v>-0.73807222679902051</v>
      </c>
      <c r="N909" s="60">
        <v>-1.1628949715540533</v>
      </c>
      <c r="O909" s="60">
        <v>-1.4189366996957697</v>
      </c>
      <c r="P909" s="56" t="str">
        <f t="shared" si="1133"/>
        <v>182/2</v>
      </c>
      <c r="R909" s="80"/>
      <c r="S909" s="3" t="s">
        <v>31</v>
      </c>
      <c r="T909" s="60">
        <f ca="1"/>
        <v>0.20166318565732544</v>
      </c>
      <c r="U909" s="60">
        <f ca="1"/>
        <v>-0.71069409021262953</v>
      </c>
      <c r="V909" s="60">
        <f ca="1"/>
        <v>-0.33348101068609004</v>
      </c>
      <c r="W909" s="60">
        <f ca="1"/>
        <v>-0.65774305341223149</v>
      </c>
      <c r="X909" s="60">
        <f ca="1"/>
        <v>0.11924757172881706</v>
      </c>
      <c r="Y909" s="52">
        <f ca="1">$B$13 * EXP(($E$3 - $C$13^2/2) * Y$2 + $C$13*SQRT(Y$2)*T909)</f>
        <v>106.76916223195624</v>
      </c>
      <c r="Z909" s="52">
        <f ca="1">Y909 * EXP(($E$3 - $C$13^2/2) * (Z$2-Y$2) + $C$13*SQRT(Z$2-Y$2)*U909)</f>
        <v>86.70060957553774</v>
      </c>
      <c r="AA909" s="52">
        <f ca="1">Z909 * EXP(($E$3 - $C$13^2/2) * (AA$2-Z$2) + $C$13*SQRT(AA$2-Z$2)*V909)</f>
        <v>78.839694821290792</v>
      </c>
      <c r="AB909" s="52">
        <f ca="1">AA909 * EXP(($E$3 - $C$13^2/2) * (AB$2-AA$2) + $C$13*SQRT(AB$2-AA$2)*W909)</f>
        <v>65.045933879785494</v>
      </c>
      <c r="AC909" s="52">
        <f ca="1">AB909 * EXP(($E$3 - $C$13^2/2) * (AC$2-AB$2) + $C$13*SQRT(AC$2-AB$2)*X909)</f>
        <v>67.752947673591265</v>
      </c>
      <c r="AD909" s="47"/>
      <c r="AE909" s="3" t="s">
        <v>46</v>
      </c>
      <c r="AF909" s="52" t="b">
        <f t="shared" ref="AF909" ca="1" si="1148">AF907 &gt;= $B$4</f>
        <v>0</v>
      </c>
      <c r="AG909" s="52" t="b">
        <f t="array" aca="1" ref="AG909" ca="1">AND(AG907 &gt;= $B$4, NOT(OR($AF909:AF909)))</f>
        <v>0</v>
      </c>
      <c r="AH909" s="52" t="b">
        <f t="array" aca="1" ref="AH909" ca="1">AND(AH907 &gt;= $B$4, NOT(OR($AF909:AG909)))</f>
        <v>0</v>
      </c>
      <c r="AI909" s="52" t="b">
        <f t="array" aca="1" ref="AI909" ca="1">AND(AI907 &gt;= $B$4, NOT(OR($AF909:AH909)))</f>
        <v>0</v>
      </c>
      <c r="AJ909" s="52" t="b">
        <f t="array" aca="1" ref="AJ909" ca="1">AND(AJ907 &gt;= $B$4, NOT(OR($AF909:AI909)))</f>
        <v>0</v>
      </c>
      <c r="AK909" s="73"/>
      <c r="AL909" s="70"/>
    </row>
    <row r="910" spans="7:38" ht="14.55" customHeight="1" x14ac:dyDescent="0.3">
      <c r="G910" s="3">
        <v>908</v>
      </c>
      <c r="H910" s="58">
        <v>0.2102039354676716</v>
      </c>
      <c r="I910" s="58">
        <v>1.0598300686050399</v>
      </c>
      <c r="J910" s="58">
        <v>-3.8969841480206664E-2</v>
      </c>
      <c r="K910" s="59">
        <v>-0.72477409929275038</v>
      </c>
      <c r="L910" s="60">
        <f t="array" ref="L910:O910">TRANSPOSE(MMULT(Option!$B$25:$E$28, TRANSPOSE(H910:K910)))</f>
        <v>0.2102039354676716</v>
      </c>
      <c r="M910" s="60">
        <v>1.055431876821636</v>
      </c>
      <c r="N910" s="60">
        <v>0.32738262805366541</v>
      </c>
      <c r="O910" s="60">
        <v>-0.26665536030653353</v>
      </c>
      <c r="P910" s="56" t="str">
        <f t="shared" si="1133"/>
        <v>182/3</v>
      </c>
      <c r="R910" s="80"/>
      <c r="S910" s="3" t="s">
        <v>30</v>
      </c>
      <c r="T910" s="60">
        <f ca="1"/>
        <v>-0.90694631491250488</v>
      </c>
      <c r="U910" s="60">
        <f ca="1"/>
        <v>0.17391046069647464</v>
      </c>
      <c r="V910" s="60">
        <f ca="1"/>
        <v>-0.21687346351147213</v>
      </c>
      <c r="W910" s="60">
        <f ca="1"/>
        <v>-0.55155287148757182</v>
      </c>
      <c r="X910" s="60">
        <f ca="1"/>
        <v>-0.37359203698637311</v>
      </c>
      <c r="Y910" s="52">
        <f ca="1">$B$14 * EXP(($E$3 - $C$14^2/2) * Y$2 + $C$14*SQRT(Y$2)*T910)</f>
        <v>76.560883842041406</v>
      </c>
      <c r="Z910" s="52">
        <f ca="1">Y910 * EXP(($E$3 - $C$14^2/2) * (Z$2-Y$2) + $C$14*SQRT(Z$2-Y$2)*U910)</f>
        <v>81.06565887640069</v>
      </c>
      <c r="AA910" s="52">
        <f ca="1">Z910 * EXP(($E$3 - $C$14^2/2) * (AA$2-Z$2) + $C$14*SQRT(AA$2-Z$2)*V910)</f>
        <v>76.340026211553962</v>
      </c>
      <c r="AB910" s="52">
        <f ca="1">AA910 * EXP(($E$3 - $C$14^2/2) * (AB$2-AA$2) + $C$14*SQRT(AB$2-AA$2)*W910)</f>
        <v>65.02238070847838</v>
      </c>
      <c r="AC910" s="52">
        <f ca="1">AB910 * EXP(($E$3 - $C$14^2/2) * (AC$2-AB$2) + $C$14*SQRT(AC$2-AB$2)*X910)</f>
        <v>58.419744189198276</v>
      </c>
      <c r="AD910" s="47"/>
      <c r="AE910" s="3" t="s">
        <v>68</v>
      </c>
      <c r="AF910" s="52" t="b">
        <f ca="1">AND(AF907&gt;$B$3, NOT(OR($AF909:AF909)))</f>
        <v>0</v>
      </c>
      <c r="AG910" s="52" t="b">
        <f ca="1">AND(AG907&gt;$B$3, NOT(OR($AF909:AG909)))</f>
        <v>1</v>
      </c>
      <c r="AH910" s="52" t="b">
        <f ca="1">AND(AH907&gt;$B$3, NOT(OR($AF909:AH909)))</f>
        <v>0</v>
      </c>
      <c r="AI910" s="52" t="b">
        <f ca="1">AND(AI907&gt;$B$3, NOT(OR($AF909:AI909)))</f>
        <v>0</v>
      </c>
      <c r="AJ910" s="52" t="b">
        <f ca="1">AND(AJ907&gt;$B$3, NOT(OR($AF909:AJ909)))</f>
        <v>0</v>
      </c>
      <c r="AK910" s="74"/>
      <c r="AL910" s="70"/>
    </row>
    <row r="911" spans="7:38" ht="14.55" customHeight="1" x14ac:dyDescent="0.3">
      <c r="G911" s="3">
        <v>909</v>
      </c>
      <c r="H911" s="58">
        <v>0.43741133897691564</v>
      </c>
      <c r="I911" s="58">
        <v>0.88092133768565639</v>
      </c>
      <c r="J911" s="58">
        <v>-1.3877468397110662</v>
      </c>
      <c r="K911" s="59">
        <v>6.5361426007229703E-2</v>
      </c>
      <c r="L911" s="60">
        <f t="array" ref="L911:O911">TRANSPOSE(MMULT(Option!$B$25:$E$28, TRANSPOSE(H911:K911)))</f>
        <v>0.43741133897691564</v>
      </c>
      <c r="M911" s="60">
        <v>0.98234227784002126</v>
      </c>
      <c r="N911" s="60">
        <v>-0.8132281273781885</v>
      </c>
      <c r="O911" s="60">
        <v>0.19075562334657151</v>
      </c>
      <c r="P911" s="56" t="str">
        <f t="shared" si="1133"/>
        <v>182/4</v>
      </c>
      <c r="R911" s="80">
        <v>228</v>
      </c>
      <c r="S911" s="3" t="s">
        <v>28</v>
      </c>
      <c r="T911" s="60">
        <f t="array" aca="1" ref="T911:T914" ca="1">TRANSPOSE(OFFSET($L$3, MATCH($R911 &amp; "/" &amp; T$2, $P$3:$P$5002, 0) - 1, 0, 1, $E$1))</f>
        <v>1.1044966387044313</v>
      </c>
      <c r="U911" s="60">
        <f t="array" aca="1" ref="U911:U914" ca="1">TRANSPOSE(OFFSET($L$3, MATCH($R911 &amp; "/" &amp; U$2, $P$3:$P$5002, 0) - 1, 0, 1, $E$1))</f>
        <v>-0.48488412025268279</v>
      </c>
      <c r="V911" s="60">
        <f t="array" aca="1" ref="V911:V914" ca="1">TRANSPOSE(OFFSET($L$3, MATCH($R911 &amp; "/" &amp; V$2, $P$3:$P$5002, 0) - 1, 0, 1, $E$1))</f>
        <v>5.1793617682257653E-2</v>
      </c>
      <c r="W911" s="60">
        <f t="array" aca="1" ref="W911:W914" ca="1">TRANSPOSE(OFFSET($L$3, MATCH($R911 &amp; "/" &amp; W$2, $P$3:$P$5002, 0) - 1, 0, 1, $E$1))</f>
        <v>0.38103170678040077</v>
      </c>
      <c r="X911" s="60">
        <f t="array" aca="1" ref="X911:X914" ca="1">TRANSPOSE(OFFSET($L$3, MATCH($R911 &amp; "/" &amp; X$2, $P$3:$P$5002, 0) - 1, 0, 1, $E$1))</f>
        <v>-0.41950569442516844</v>
      </c>
      <c r="Y911" s="52">
        <f ca="1">$B$11 * EXP(($E$3 - $C$11^2/2) * Y$2 + $C$11*SQRT(Y$2)*T911)</f>
        <v>139.98274676182589</v>
      </c>
      <c r="Z911" s="52">
        <f ca="1">Y911 * EXP(($E$3 - $C$11^2/2) * (Z$2-Y$2) + $C$11*SQRT(Z$2-Y$2)*U911)</f>
        <v>121.63854990346947</v>
      </c>
      <c r="AA911" s="52">
        <f ca="1">Z911 * EXP(($E$3 - $C$11^2/2) * (AA$2-Z$2) + $C$11*SQRT(AA$2-Z$2)*V911)</f>
        <v>124.16260371134297</v>
      </c>
      <c r="AB911" s="52">
        <f ca="1">AA911 * EXP(($E$3 - $C$11^2/2) * (AB$2-AA$2) + $C$11*SQRT(AB$2-AA$2)*W911)</f>
        <v>139.89631468955875</v>
      </c>
      <c r="AC911" s="52">
        <f ca="1">AB911 * EXP(($E$3 - $C$11^2/2) * (AC$2-AB$2) + $C$11*SQRT(AC$2-AB$2)*X911)</f>
        <v>123.97126818051211</v>
      </c>
      <c r="AD911" s="47"/>
      <c r="AE911" s="3" t="s">
        <v>69</v>
      </c>
      <c r="AF911" s="20" cm="1">
        <f t="array" aca="1" ref="AF911" ca="1">MIN(Y911:Y914 / $D$11:$D$14)</f>
        <v>0.91871378375284207</v>
      </c>
      <c r="AG911" s="20" cm="1">
        <f t="array" aca="1" ref="AG911" ca="1">MIN(Z911:Z914 / $D$11:$D$14)</f>
        <v>0.875019810874057</v>
      </c>
      <c r="AH911" s="20" cm="1">
        <f t="array" aca="1" ref="AH911" ca="1">MIN(AA911:AA914 / $D$11:$D$14)</f>
        <v>0.86179012555940826</v>
      </c>
      <c r="AI911" s="20" cm="1">
        <f t="array" aca="1" ref="AI911" ca="1">MIN(AB911:AB914 / $D$11:$D$14)</f>
        <v>0.84912793479696103</v>
      </c>
      <c r="AJ911" s="20" cm="1">
        <f t="array" aca="1" ref="AJ911" ca="1">MIN(AC911:AC914 / $D$11:$D$14)</f>
        <v>0.98538739318316138</v>
      </c>
      <c r="AK911" s="72">
        <f t="array" aca="1" ref="AK911" ca="1">SUMPRODUCT(AF912:AJ912, EXP(-$E$3*$AF$2:$AJ$2))</f>
        <v>142594.67363380725</v>
      </c>
      <c r="AL911" s="70">
        <f ca="1">MAX(AC912 - $D$11, 0) * EXP(-$E$2*$E$3)</f>
        <v>0</v>
      </c>
    </row>
    <row r="912" spans="7:38" ht="14.55" customHeight="1" x14ac:dyDescent="0.3">
      <c r="G912" s="3">
        <v>910</v>
      </c>
      <c r="H912" s="58">
        <v>-0.54830840176561357</v>
      </c>
      <c r="I912" s="58">
        <v>0.21567582359129711</v>
      </c>
      <c r="J912" s="58">
        <v>1.1130745802875017</v>
      </c>
      <c r="K912" s="59">
        <v>0.72975410490379955</v>
      </c>
      <c r="L912" s="60">
        <f t="array" ref="L912:O912">TRANSPOSE(MMULT(Option!$B$25:$E$28, TRANSPOSE(H912:K912)))</f>
        <v>-0.54830840176561357</v>
      </c>
      <c r="M912" s="60">
        <v>-2.1653203270433158E-2</v>
      </c>
      <c r="N912" s="60">
        <v>0.81477843482231582</v>
      </c>
      <c r="O912" s="60">
        <v>0.67932782013416393</v>
      </c>
      <c r="P912" s="56" t="str">
        <f t="shared" si="1133"/>
        <v>182/5</v>
      </c>
      <c r="R912" s="80"/>
      <c r="S912" s="3" t="s">
        <v>29</v>
      </c>
      <c r="T912" s="60">
        <f ca="1"/>
        <v>0.2872233001294307</v>
      </c>
      <c r="U912" s="60">
        <f ca="1"/>
        <v>-0.76558580640244367</v>
      </c>
      <c r="V912" s="60">
        <f ca="1"/>
        <v>-6.7449199700324633E-2</v>
      </c>
      <c r="W912" s="60">
        <f ca="1"/>
        <v>-6.6006344748068879E-2</v>
      </c>
      <c r="X912" s="60">
        <f ca="1"/>
        <v>0.47941664219619851</v>
      </c>
      <c r="Y912" s="52">
        <f ca="1">$B$12 * EXP(($E$3 - $C$12^2/2) * Y$2 + $C$12*SQRT(Y$2)*T912)</f>
        <v>109.54519195441887</v>
      </c>
      <c r="Z912" s="52">
        <f ca="1">Y912 * EXP(($E$3 - $C$12^2/2) * (Z$2-Y$2) + $C$12*SQRT(Z$2-Y$2)*U912)</f>
        <v>87.501981087405696</v>
      </c>
      <c r="AA912" s="52">
        <f ca="1">Z912 * EXP(($E$3 - $C$12^2/2) * (AA$2-Z$2) + $C$12*SQRT(AA$2-Z$2)*V912)</f>
        <v>86.17901255594083</v>
      </c>
      <c r="AB912" s="52">
        <f ca="1">AA912 * EXP(($E$3 - $C$12^2/2) * (AB$2-AA$2) + $C$12*SQRT(AB$2-AA$2)*W912)</f>
        <v>84.912793479696106</v>
      </c>
      <c r="AC912" s="52">
        <f ca="1">AB912 * EXP(($E$3 - $C$12^2/2) * (AC$2-AB$2) + $C$12*SQRT(AC$2-AB$2)*X912)</f>
        <v>98.538739318316132</v>
      </c>
      <c r="AD912" s="47"/>
      <c r="AE912" s="3" t="s">
        <v>47</v>
      </c>
      <c r="AF912" s="64">
        <f t="shared" ref="AF912" ca="1" si="1149">($B$5*AF914 + (1 + $B$6)*AF913)*$B$2</f>
        <v>15000</v>
      </c>
      <c r="AG912" s="64">
        <f t="shared" ref="AG912" ca="1" si="1150">($B$5*AG914 + (1 + $B$6)*AG913)*$B$2</f>
        <v>15000</v>
      </c>
      <c r="AH912" s="64">
        <f t="shared" ref="AH912" ca="1" si="1151">($B$5*AH914 + (1 + $B$6)*AH913)*$B$2</f>
        <v>15000</v>
      </c>
      <c r="AI912" s="64">
        <f t="shared" ref="AI912" ca="1" si="1152">($B$5*AI914 + (1 + $B$6)*AI913)*$B$2</f>
        <v>15000</v>
      </c>
      <c r="AJ912" s="64" cm="1">
        <f t="array" aca="1" ref="AJ912" ca="1">($B$5*AJ914 + (1 + $B$6)*AJ913 + AND(NOT(AF913:AJ913)))*$B$2</f>
        <v>114999.99999999999</v>
      </c>
      <c r="AK912" s="73"/>
      <c r="AL912" s="70"/>
    </row>
    <row r="913" spans="7:38" ht="14.55" customHeight="1" x14ac:dyDescent="0.3">
      <c r="G913" s="3">
        <v>911</v>
      </c>
      <c r="H913" s="58">
        <v>1.6181136843670059</v>
      </c>
      <c r="I913" s="58">
        <v>-0.32757164061141175</v>
      </c>
      <c r="J913" s="58">
        <v>-0.35304510142925938</v>
      </c>
      <c r="K913" s="59">
        <v>-0.20065676967806861</v>
      </c>
      <c r="L913" s="60">
        <f t="array" ref="L913:O913">TRANSPOSE(MMULT(Option!$B$25:$E$28, TRANSPOSE(H913:K913)))</f>
        <v>1.6181136843670059</v>
      </c>
      <c r="M913" s="60">
        <v>0.34702110602226943</v>
      </c>
      <c r="N913" s="60">
        <v>0.25138401675332156</v>
      </c>
      <c r="O913" s="60">
        <v>0.32072754325401498</v>
      </c>
      <c r="P913" s="56" t="str">
        <f t="shared" si="1133"/>
        <v>183/1</v>
      </c>
      <c r="R913" s="80"/>
      <c r="S913" s="3" t="s">
        <v>31</v>
      </c>
      <c r="T913" s="60">
        <f ca="1"/>
        <v>2.1095047534053206</v>
      </c>
      <c r="U913" s="60">
        <f ca="1"/>
        <v>1.1789922793962979</v>
      </c>
      <c r="V913" s="60">
        <f ca="1"/>
        <v>0.87318444151339858</v>
      </c>
      <c r="W913" s="60">
        <f ca="1"/>
        <v>-0.46059444879764183</v>
      </c>
      <c r="X913" s="60">
        <f ca="1"/>
        <v>-1.6794682971167638</v>
      </c>
      <c r="Y913" s="52">
        <f ca="1">$B$13 * EXP(($E$3 - $C$13^2/2) * Y$2 + $C$13*SQRT(Y$2)*T913)</f>
        <v>189.24105241325947</v>
      </c>
      <c r="Z913" s="52">
        <f ca="1">Y913 * EXP(($E$3 - $C$13^2/2) * (Z$2-Y$2) + $C$13*SQRT(Z$2-Y$2)*U913)</f>
        <v>270.89175033681141</v>
      </c>
      <c r="AA913" s="52">
        <f ca="1">Z913 * EXP(($E$3 - $C$13^2/2) * (AA$2-Z$2) + $C$13*SQRT(AA$2-Z$2)*V913)</f>
        <v>353.77977968967099</v>
      </c>
      <c r="AB913" s="52">
        <f ca="1">AA913 * EXP(($E$3 - $C$13^2/2) * (AB$2-AA$2) + $C$13*SQRT(AB$2-AA$2)*W913)</f>
        <v>309.66661820308622</v>
      </c>
      <c r="AC913" s="52">
        <f ca="1">AB913 * EXP(($E$3 - $C$13^2/2) * (AC$2-AB$2) + $C$13*SQRT(AC$2-AB$2)*X913)</f>
        <v>188.04020653428839</v>
      </c>
      <c r="AD913" s="47"/>
      <c r="AE913" s="3" t="s">
        <v>46</v>
      </c>
      <c r="AF913" s="52" t="b">
        <f t="shared" ref="AF913" ca="1" si="1153">AF911 &gt;= $B$4</f>
        <v>0</v>
      </c>
      <c r="AG913" s="52" t="b">
        <f t="array" aca="1" ref="AG913" ca="1">AND(AG911 &gt;= $B$4, NOT(OR($AF913:AF913)))</f>
        <v>0</v>
      </c>
      <c r="AH913" s="52" t="b">
        <f t="array" aca="1" ref="AH913" ca="1">AND(AH911 &gt;= $B$4, NOT(OR($AF913:AG913)))</f>
        <v>0</v>
      </c>
      <c r="AI913" s="52" t="b">
        <f t="array" aca="1" ref="AI913" ca="1">AND(AI911 &gt;= $B$4, NOT(OR($AF913:AH913)))</f>
        <v>0</v>
      </c>
      <c r="AJ913" s="52" t="b">
        <f t="array" aca="1" ref="AJ913" ca="1">AND(AJ911 &gt;= $B$4, NOT(OR($AF913:AI913)))</f>
        <v>0</v>
      </c>
      <c r="AK913" s="73"/>
      <c r="AL913" s="70"/>
    </row>
    <row r="914" spans="7:38" ht="14.55" customHeight="1" x14ac:dyDescent="0.3">
      <c r="G914" s="3">
        <v>912</v>
      </c>
      <c r="H914" s="58">
        <v>-1.0019972291733439</v>
      </c>
      <c r="I914" s="58">
        <v>-1.0665805382118918</v>
      </c>
      <c r="J914" s="58">
        <v>0.37420633142313386</v>
      </c>
      <c r="K914" s="59">
        <v>-2.2423956209956981</v>
      </c>
      <c r="L914" s="60">
        <f t="array" ref="L914:O914">TRANSPOSE(MMULT(Option!$B$25:$E$28, TRANSPOSE(H914:K914)))</f>
        <v>-1.0019972291733439</v>
      </c>
      <c r="M914" s="60">
        <v>-1.3783361018938844</v>
      </c>
      <c r="N914" s="60">
        <v>-0.35142604992750415</v>
      </c>
      <c r="O914" s="60">
        <v>-2.5273305258923822</v>
      </c>
      <c r="P914" s="56" t="str">
        <f t="shared" si="1133"/>
        <v>183/2</v>
      </c>
      <c r="R914" s="80"/>
      <c r="S914" s="3" t="s">
        <v>30</v>
      </c>
      <c r="T914" s="60">
        <f ca="1"/>
        <v>-0.29926882758855755</v>
      </c>
      <c r="U914" s="60">
        <f ca="1"/>
        <v>0.28020372024603213</v>
      </c>
      <c r="V914" s="60">
        <f ca="1"/>
        <v>1.1568145656401292</v>
      </c>
      <c r="W914" s="60">
        <f ca="1"/>
        <v>-2.3373074980223195E-2</v>
      </c>
      <c r="X914" s="60">
        <f ca="1"/>
        <v>0.77722468718200344</v>
      </c>
      <c r="Y914" s="52">
        <f ca="1">$B$14 * EXP(($E$3 - $C$14^2/2) * Y$2 + $C$14*SQRT(Y$2)*T914)</f>
        <v>91.871378375284209</v>
      </c>
      <c r="Z914" s="52">
        <f ca="1">Y914 * EXP(($E$3 - $C$14^2/2) * (Z$2-Y$2) + $C$14*SQRT(Z$2-Y$2)*U914)</f>
        <v>100.42896420849345</v>
      </c>
      <c r="AA914" s="52">
        <f ca="1">Z914 * EXP(($E$3 - $C$14^2/2) * (AA$2-Z$2) + $C$14*SQRT(AA$2-Z$2)*V914)</f>
        <v>142.80713640438003</v>
      </c>
      <c r="AB914" s="52">
        <f ca="1">AA914 * EXP(($E$3 - $C$14^2/2) * (AB$2-AA$2) + $C$14*SQRT(AB$2-AA$2)*W914)</f>
        <v>142.52010835025413</v>
      </c>
      <c r="AC914" s="52">
        <f ca="1">AB914 * EXP(($E$3 - $C$14^2/2) * (AC$2-AB$2) + $C$14*SQRT(AC$2-AB$2)*X914)</f>
        <v>180.84684396713126</v>
      </c>
      <c r="AD914" s="47"/>
      <c r="AE914" s="3" t="s">
        <v>68</v>
      </c>
      <c r="AF914" s="52" t="b">
        <f ca="1">AND(AF911&gt;$B$3, NOT(OR($AF913:AF913)))</f>
        <v>1</v>
      </c>
      <c r="AG914" s="52" t="b">
        <f ca="1">AND(AG911&gt;$B$3, NOT(OR($AF913:AG913)))</f>
        <v>1</v>
      </c>
      <c r="AH914" s="52" t="b">
        <f ca="1">AND(AH911&gt;$B$3, NOT(OR($AF913:AH913)))</f>
        <v>1</v>
      </c>
      <c r="AI914" s="52" t="b">
        <f ca="1">AND(AI911&gt;$B$3, NOT(OR($AF913:AI913)))</f>
        <v>1</v>
      </c>
      <c r="AJ914" s="52" t="b">
        <f ca="1">AND(AJ911&gt;$B$3, NOT(OR($AF913:AJ913)))</f>
        <v>1</v>
      </c>
      <c r="AK914" s="74"/>
      <c r="AL914" s="70"/>
    </row>
    <row r="915" spans="7:38" ht="14.55" customHeight="1" x14ac:dyDescent="0.3">
      <c r="G915" s="3">
        <v>913</v>
      </c>
      <c r="H915" s="58">
        <v>0.98770897306857308</v>
      </c>
      <c r="I915" s="58">
        <v>-1.2333995561521469</v>
      </c>
      <c r="J915" s="58">
        <v>0.53262117343226356</v>
      </c>
      <c r="K915" s="59">
        <v>-0.32475064873421905</v>
      </c>
      <c r="L915" s="60">
        <f t="array" ref="L915:O915">TRANSPOSE(MMULT(Option!$B$25:$E$28, TRANSPOSE(H915:K915)))</f>
        <v>0.98770897306857308</v>
      </c>
      <c r="M915" s="60">
        <v>-0.73534577641100063</v>
      </c>
      <c r="N915" s="60">
        <v>0.53991030827942366</v>
      </c>
      <c r="O915" s="60">
        <v>-0.10203906199600704</v>
      </c>
      <c r="P915" s="56" t="str">
        <f t="shared" si="1133"/>
        <v>183/3</v>
      </c>
      <c r="R915" s="80">
        <v>229</v>
      </c>
      <c r="S915" s="3" t="s">
        <v>28</v>
      </c>
      <c r="T915" s="60">
        <f t="array" aca="1" ref="T915:T918" ca="1">TRANSPOSE(OFFSET($L$3, MATCH($R915 &amp; "/" &amp; T$2, $P$3:$P$5002, 0) - 1, 0, 1, $E$1))</f>
        <v>0.81389687364066743</v>
      </c>
      <c r="U915" s="60">
        <f t="array" aca="1" ref="U915:U918" ca="1">TRANSPOSE(OFFSET($L$3, MATCH($R915 &amp; "/" &amp; U$2, $P$3:$P$5002, 0) - 1, 0, 1, $E$1))</f>
        <v>1.6307874413192112</v>
      </c>
      <c r="V915" s="60">
        <f t="array" aca="1" ref="V915:V918" ca="1">TRANSPOSE(OFFSET($L$3, MATCH($R915 &amp; "/" &amp; V$2, $P$3:$P$5002, 0) - 1, 0, 1, $E$1))</f>
        <v>-1.4687412370589221</v>
      </c>
      <c r="W915" s="60">
        <f t="array" aca="1" ref="W915:W918" ca="1">TRANSPOSE(OFFSET($L$3, MATCH($R915 &amp; "/" &amp; W$2, $P$3:$P$5002, 0) - 1, 0, 1, $E$1))</f>
        <v>0.53271247309176661</v>
      </c>
      <c r="X915" s="60">
        <f t="array" aca="1" ref="X915:X918" ca="1">TRANSPOSE(OFFSET($L$3, MATCH($R915 &amp; "/" &amp; X$2, $P$3:$P$5002, 0) - 1, 0, 1, $E$1))</f>
        <v>1.5407457539431493</v>
      </c>
      <c r="Y915" s="52">
        <f ca="1">$B$11 * EXP(($E$3 - $C$11^2/2) * Y$2 + $C$11*SQRT(Y$2)*T915)</f>
        <v>128.29589144543689</v>
      </c>
      <c r="Z915" s="52">
        <f ca="1">Y915 * EXP(($E$3 - $C$11^2/2) * (Z$2-Y$2) + $C$11*SQRT(Z$2-Y$2)*U915)</f>
        <v>210.30849582208933</v>
      </c>
      <c r="AA915" s="52">
        <f ca="1">Z915 * EXP(($E$3 - $C$11^2/2) * (AA$2-Z$2) + $C$11*SQRT(AA$2-Z$2)*V915)</f>
        <v>136.04056446097596</v>
      </c>
      <c r="AB915" s="52">
        <f ca="1">AA915 * EXP(($E$3 - $C$11^2/2) * (AB$2-AA$2) + $C$11*SQRT(AB$2-AA$2)*W915)</f>
        <v>160.41542414044923</v>
      </c>
      <c r="AC915" s="52">
        <f ca="1">AB915 * EXP(($E$3 - $C$11^2/2) * (AC$2-AB$2) + $C$11*SQRT(AC$2-AB$2)*X915)</f>
        <v>255.95216651464773</v>
      </c>
      <c r="AD915" s="47"/>
      <c r="AE915" s="3" t="s">
        <v>69</v>
      </c>
      <c r="AF915" s="20" cm="1">
        <f t="array" aca="1" ref="AF915" ca="1">MIN(Y915:Y918 / $D$11:$D$14)</f>
        <v>0.85646878023204043</v>
      </c>
      <c r="AG915" s="20" cm="1">
        <f t="array" aca="1" ref="AG915" ca="1">MIN(Z915:Z918 / $D$11:$D$14)</f>
        <v>0.61115689300408271</v>
      </c>
      <c r="AH915" s="20" cm="1">
        <f t="array" aca="1" ref="AH915" ca="1">MIN(AA915:AA918 / $D$11:$D$14)</f>
        <v>0.59161323061333482</v>
      </c>
      <c r="AI915" s="20" cm="1">
        <f t="array" aca="1" ref="AI915" ca="1">MIN(AB915:AB918 / $D$11:$D$14)</f>
        <v>0.6733720996064031</v>
      </c>
      <c r="AJ915" s="20" cm="1">
        <f t="array" aca="1" ref="AJ915" ca="1">MIN(AC915:AC918 / $D$11:$D$14)</f>
        <v>0.74797245257540979</v>
      </c>
      <c r="AK915" s="72">
        <f t="array" aca="1" ref="AK915" ca="1">SUMPRODUCT(AF916:AJ916, EXP(-$E$3*$AF$2:$AJ$2))</f>
        <v>92148.519674651194</v>
      </c>
      <c r="AL915" s="70">
        <f ca="1">MAX(AC916 - $D$11, 0) * EXP(-$E$2*$E$3)</f>
        <v>165.22325735887338</v>
      </c>
    </row>
    <row r="916" spans="7:38" ht="14.55" customHeight="1" x14ac:dyDescent="0.3">
      <c r="G916" s="3">
        <v>914</v>
      </c>
      <c r="H916" s="58">
        <v>1.1395240982936892</v>
      </c>
      <c r="I916" s="58">
        <v>1.2074083486603682</v>
      </c>
      <c r="J916" s="58">
        <v>0.26917302039135782</v>
      </c>
      <c r="K916" s="59">
        <v>-1.0958463357459445</v>
      </c>
      <c r="L916" s="60">
        <f t="array" ref="L916:O916">TRANSPOSE(MMULT(Option!$B$25:$E$28, TRANSPOSE(H916:K916)))</f>
        <v>1.1395240982936892</v>
      </c>
      <c r="M916" s="60">
        <v>1.5624176698090297</v>
      </c>
      <c r="N916" s="60">
        <v>1.0084007355271953</v>
      </c>
      <c r="O916" s="60">
        <v>-0.11390618051343748</v>
      </c>
      <c r="P916" s="56" t="str">
        <f t="shared" si="1133"/>
        <v>183/4</v>
      </c>
      <c r="R916" s="80"/>
      <c r="S916" s="3" t="s">
        <v>29</v>
      </c>
      <c r="T916" s="60">
        <f ca="1"/>
        <v>1.0188899870812056</v>
      </c>
      <c r="U916" s="60">
        <f ca="1"/>
        <v>0.90349999601547504</v>
      </c>
      <c r="V916" s="60">
        <f ca="1"/>
        <v>0.58479540454853896</v>
      </c>
      <c r="W916" s="60">
        <f ca="1"/>
        <v>1.3789769102388303</v>
      </c>
      <c r="X916" s="60">
        <f ca="1"/>
        <v>-0.17510757583796099</v>
      </c>
      <c r="Y916" s="52">
        <f ca="1">$B$12 * EXP(($E$3 - $C$12^2/2) * Y$2 + $C$12*SQRT(Y$2)*T916)</f>
        <v>136.43348167494952</v>
      </c>
      <c r="Z916" s="52">
        <f ca="1">Y916 * EXP(($E$3 - $C$12^2/2) * (Z$2-Y$2) + $C$12*SQRT(Z$2-Y$2)*U916)</f>
        <v>179.80756234557845</v>
      </c>
      <c r="AA916" s="52">
        <f ca="1">Z916 * EXP(($E$3 - $C$12^2/2) * (AA$2-Z$2) + $C$12*SQRT(AA$2-Z$2)*V916)</f>
        <v>215.36317783798108</v>
      </c>
      <c r="AB916" s="52">
        <f ca="1">AA916 * EXP(($E$3 - $C$12^2/2) * (AB$2-AA$2) + $C$12*SQRT(AB$2-AA$2)*W916)</f>
        <v>327.34637968163202</v>
      </c>
      <c r="AC916" s="52">
        <f ca="1">AB916 * EXP(($E$3 - $C$12^2/2) * (AC$2-AB$2) + $C$12*SQRT(AC$2-AB$2)*X916)</f>
        <v>312.15086187673336</v>
      </c>
      <c r="AD916" s="47"/>
      <c r="AE916" s="3" t="s">
        <v>47</v>
      </c>
      <c r="AF916" s="64">
        <f t="shared" ref="AF916" ca="1" si="1154">($B$5*AF918 + (1 + $B$6)*AF917)*$B$2</f>
        <v>15000</v>
      </c>
      <c r="AG916" s="64">
        <f t="shared" ref="AG916" ca="1" si="1155">($B$5*AG918 + (1 + $B$6)*AG917)*$B$2</f>
        <v>0</v>
      </c>
      <c r="AH916" s="64">
        <f t="shared" ref="AH916" ca="1" si="1156">($B$5*AH918 + (1 + $B$6)*AH917)*$B$2</f>
        <v>0</v>
      </c>
      <c r="AI916" s="64">
        <f t="shared" ref="AI916" ca="1" si="1157">($B$5*AI918 + (1 + $B$6)*AI917)*$B$2</f>
        <v>0</v>
      </c>
      <c r="AJ916" s="64" cm="1">
        <f t="array" aca="1" ref="AJ916" ca="1">($B$5*AJ918 + (1 + $B$6)*AJ917 + AND(NOT(AF917:AJ917)))*$B$2</f>
        <v>100000</v>
      </c>
      <c r="AK916" s="73"/>
      <c r="AL916" s="70"/>
    </row>
    <row r="917" spans="7:38" ht="14.55" customHeight="1" x14ac:dyDescent="0.3">
      <c r="G917" s="3">
        <v>915</v>
      </c>
      <c r="H917" s="58">
        <v>3.9946534210154386E-2</v>
      </c>
      <c r="I917" s="58">
        <v>0.14983332157502843</v>
      </c>
      <c r="J917" s="58">
        <v>-1.118389678731539</v>
      </c>
      <c r="K917" s="59">
        <v>-0.50952738809622411</v>
      </c>
      <c r="L917" s="60">
        <f t="array" ref="L917:O917">TRANSPOSE(MMULT(Option!$B$25:$E$28, TRANSPOSE(H917:K917)))</f>
        <v>3.9946534210154386E-2</v>
      </c>
      <c r="M917" s="60">
        <v>0.15330312123290732</v>
      </c>
      <c r="N917" s="60">
        <v>-0.92707872488364984</v>
      </c>
      <c r="O917" s="60">
        <v>-0.59940631356207086</v>
      </c>
      <c r="P917" s="56" t="str">
        <f t="shared" si="1133"/>
        <v>183/5</v>
      </c>
      <c r="R917" s="80"/>
      <c r="S917" s="3" t="s">
        <v>31</v>
      </c>
      <c r="T917" s="60">
        <f ca="1"/>
        <v>0.58768163036464738</v>
      </c>
      <c r="U917" s="60">
        <f ca="1"/>
        <v>2.0695871546610083</v>
      </c>
      <c r="V917" s="60">
        <f ca="1"/>
        <v>0.82126579785724574</v>
      </c>
      <c r="W917" s="60">
        <f ca="1"/>
        <v>3.4746820542664092E-2</v>
      </c>
      <c r="X917" s="60">
        <f ca="1"/>
        <v>3.3541428583469535E-3</v>
      </c>
      <c r="Y917" s="52">
        <f ca="1">$B$13 * EXP(($E$3 - $C$13^2/2) * Y$2 + $C$13*SQRT(Y$2)*T917)</f>
        <v>119.87801392241695</v>
      </c>
      <c r="Z917" s="52">
        <f ca="1">Y917 * EXP(($E$3 - $C$13^2/2) * (Z$2-Y$2) + $C$13*SQRT(Z$2-Y$2)*U917)</f>
        <v>224.15792404302638</v>
      </c>
      <c r="AA917" s="52">
        <f ca="1">Z917 * EXP(($E$3 - $C$13^2/2) * (AA$2-Z$2) + $C$13*SQRT(AA$2-Z$2)*V917)</f>
        <v>288.22186866392599</v>
      </c>
      <c r="AB917" s="52">
        <f ca="1">AA917 * EXP(($E$3 - $C$13^2/2) * (AB$2-AA$2) + $C$13*SQRT(AB$2-AA$2)*W917)</f>
        <v>292.70187718417492</v>
      </c>
      <c r="AC917" s="52">
        <f ca="1">AB917 * EXP(($E$3 - $C$13^2/2) * (AC$2-AB$2) + $C$13*SQRT(AC$2-AB$2)*X917)</f>
        <v>294.46520593274414</v>
      </c>
      <c r="AD917" s="47"/>
      <c r="AE917" s="3" t="s">
        <v>46</v>
      </c>
      <c r="AF917" s="52" t="b">
        <f t="shared" ref="AF917" ca="1" si="1158">AF915 &gt;= $B$4</f>
        <v>0</v>
      </c>
      <c r="AG917" s="52" t="b">
        <f t="array" aca="1" ref="AG917" ca="1">AND(AG915 &gt;= $B$4, NOT(OR($AF917:AF917)))</f>
        <v>0</v>
      </c>
      <c r="AH917" s="52" t="b">
        <f t="array" aca="1" ref="AH917" ca="1">AND(AH915 &gt;= $B$4, NOT(OR($AF917:AG917)))</f>
        <v>0</v>
      </c>
      <c r="AI917" s="52" t="b">
        <f t="array" aca="1" ref="AI917" ca="1">AND(AI915 &gt;= $B$4, NOT(OR($AF917:AH917)))</f>
        <v>0</v>
      </c>
      <c r="AJ917" s="52" t="b">
        <f t="array" aca="1" ref="AJ917" ca="1">AND(AJ915 &gt;= $B$4, NOT(OR($AF917:AI917)))</f>
        <v>0</v>
      </c>
      <c r="AK917" s="73"/>
      <c r="AL917" s="70"/>
    </row>
    <row r="918" spans="7:38" ht="14.55" customHeight="1" x14ac:dyDescent="0.3">
      <c r="G918" s="3">
        <v>916</v>
      </c>
      <c r="H918" s="58">
        <v>1.2232276735110936</v>
      </c>
      <c r="I918" s="58">
        <v>-0.94522794639013297</v>
      </c>
      <c r="J918" s="58">
        <v>0.54134001885635208</v>
      </c>
      <c r="K918" s="59">
        <v>0.61631990717708585</v>
      </c>
      <c r="L918" s="60">
        <f t="array" ref="L918:O918">TRANSPOSE(MMULT(Option!$B$25:$E$28, TRANSPOSE(H918:K918)))</f>
        <v>1.2232276735110936</v>
      </c>
      <c r="M918" s="60">
        <v>-0.37702465325965151</v>
      </c>
      <c r="N918" s="60">
        <v>0.71723667900309884</v>
      </c>
      <c r="O918" s="60">
        <v>0.87521588098218495</v>
      </c>
      <c r="P918" s="56" t="str">
        <f t="shared" si="1133"/>
        <v>184/1</v>
      </c>
      <c r="R918" s="80"/>
      <c r="S918" s="3" t="s">
        <v>30</v>
      </c>
      <c r="T918" s="60">
        <f ca="1"/>
        <v>-0.53312470760904818</v>
      </c>
      <c r="U918" s="60">
        <f ca="1"/>
        <v>-1.1415471993208914</v>
      </c>
      <c r="V918" s="60">
        <f ca="1"/>
        <v>-0.12500204065560136</v>
      </c>
      <c r="W918" s="60">
        <f ca="1"/>
        <v>0.41481659678747118</v>
      </c>
      <c r="X918" s="60">
        <f ca="1"/>
        <v>0.3335602514861617</v>
      </c>
      <c r="Y918" s="52">
        <f ca="1">$B$14 * EXP(($E$3 - $C$14^2/2) * Y$2 + $C$14*SQRT(Y$2)*T918)</f>
        <v>85.646878023204039</v>
      </c>
      <c r="Z918" s="52">
        <f ca="1">Y918 * EXP(($E$3 - $C$14^2/2) * (Z$2-Y$2) + $C$14*SQRT(Z$2-Y$2)*U918)</f>
        <v>61.11568930040827</v>
      </c>
      <c r="AA918" s="52">
        <f ca="1">Z918 * EXP(($E$3 - $C$14^2/2) * (AA$2-Z$2) + $C$14*SQRT(AA$2-Z$2)*V918)</f>
        <v>59.161323061333484</v>
      </c>
      <c r="AB918" s="52">
        <f ca="1">AA918 * EXP(($E$3 - $C$14^2/2) * (AB$2-AA$2) + $C$14*SQRT(AB$2-AA$2)*W918)</f>
        <v>67.337209960640308</v>
      </c>
      <c r="AC918" s="52">
        <f ca="1">AB918 * EXP(($E$3 - $C$14^2/2) * (AC$2-AB$2) + $C$14*SQRT(AC$2-AB$2)*X918)</f>
        <v>74.797245257540979</v>
      </c>
      <c r="AD918" s="47"/>
      <c r="AE918" s="3" t="s">
        <v>68</v>
      </c>
      <c r="AF918" s="52" t="b">
        <f ca="1">AND(AF915&gt;$B$3, NOT(OR($AF917:AF917)))</f>
        <v>1</v>
      </c>
      <c r="AG918" s="52" t="b">
        <f ca="1">AND(AG915&gt;$B$3, NOT(OR($AF917:AG917)))</f>
        <v>0</v>
      </c>
      <c r="AH918" s="52" t="b">
        <f ca="1">AND(AH915&gt;$B$3, NOT(OR($AF917:AH917)))</f>
        <v>0</v>
      </c>
      <c r="AI918" s="52" t="b">
        <f ca="1">AND(AI915&gt;$B$3, NOT(OR($AF917:AI917)))</f>
        <v>0</v>
      </c>
      <c r="AJ918" s="52" t="b">
        <f ca="1">AND(AJ915&gt;$B$3, NOT(OR($AF917:AJ917)))</f>
        <v>0</v>
      </c>
      <c r="AK918" s="74"/>
      <c r="AL918" s="70"/>
    </row>
    <row r="919" spans="7:38" ht="14.55" customHeight="1" x14ac:dyDescent="0.3">
      <c r="G919" s="3">
        <v>917</v>
      </c>
      <c r="H919" s="58">
        <v>0.65019841610138274</v>
      </c>
      <c r="I919" s="58">
        <v>0.26245738066563695</v>
      </c>
      <c r="J919" s="58">
        <v>-0.5227687881250711</v>
      </c>
      <c r="K919" s="59">
        <v>0.51780287844896589</v>
      </c>
      <c r="L919" s="60">
        <f t="array" ref="L919:O919">TRANSPOSE(MMULT(Option!$B$25:$E$28, TRANSPOSE(H919:K919)))</f>
        <v>0.65019841610138274</v>
      </c>
      <c r="M919" s="60">
        <v>0.50062552916057723</v>
      </c>
      <c r="N919" s="60">
        <v>-0.13034624711640869</v>
      </c>
      <c r="O919" s="60">
        <v>0.67019271538207159</v>
      </c>
      <c r="P919" s="56" t="str">
        <f t="shared" si="1133"/>
        <v>184/2</v>
      </c>
      <c r="R919" s="80">
        <v>230</v>
      </c>
      <c r="S919" s="3" t="s">
        <v>28</v>
      </c>
      <c r="T919" s="60">
        <f t="array" aca="1" ref="T919:T922" ca="1">TRANSPOSE(OFFSET($L$3, MATCH($R919 &amp; "/" &amp; T$2, $P$3:$P$5002, 0) - 1, 0, 1, $E$1))</f>
        <v>-1.0150889948218402</v>
      </c>
      <c r="U919" s="60">
        <f t="array" aca="1" ref="U919:U922" ca="1">TRANSPOSE(OFFSET($L$3, MATCH($R919 &amp; "/" &amp; U$2, $P$3:$P$5002, 0) - 1, 0, 1, $E$1))</f>
        <v>-1.6307844586727571</v>
      </c>
      <c r="V919" s="60">
        <f t="array" aca="1" ref="V919:V922" ca="1">TRANSPOSE(OFFSET($L$3, MATCH($R919 &amp; "/" &amp; V$2, $P$3:$P$5002, 0) - 1, 0, 1, $E$1))</f>
        <v>0.72789324992150617</v>
      </c>
      <c r="W919" s="60">
        <f t="array" aca="1" ref="W919:W922" ca="1">TRANSPOSE(OFFSET($L$3, MATCH($R919 &amp; "/" &amp; W$2, $P$3:$P$5002, 0) - 1, 0, 1, $E$1))</f>
        <v>1.6724109429493119</v>
      </c>
      <c r="X919" s="60">
        <f t="array" aca="1" ref="X919:X922" ca="1">TRANSPOSE(OFFSET($L$3, MATCH($R919 &amp; "/" &amp; X$2, $P$3:$P$5002, 0) - 1, 0, 1, $E$1))</f>
        <v>-0.45406519551134256</v>
      </c>
      <c r="Y919" s="52">
        <f ca="1">$B$11 * EXP(($E$3 - $C$11^2/2) * Y$2 + $C$11*SQRT(Y$2)*T919)</f>
        <v>74.11689340864416</v>
      </c>
      <c r="Z919" s="52">
        <f ca="1">Y919 * EXP(($E$3 - $C$11^2/2) * (Z$2-Y$2) + $C$11*SQRT(Z$2-Y$2)*U919)</f>
        <v>45.668471119255393</v>
      </c>
      <c r="AA919" s="52">
        <f ca="1">Z919 * EXP(($E$3 - $C$11^2/2) * (AA$2-Z$2) + $C$11*SQRT(AA$2-Z$2)*V919)</f>
        <v>57.098401693684586</v>
      </c>
      <c r="AB919" s="52">
        <f ca="1">AA919 * EXP(($E$3 - $C$11^2/2) * (AB$2-AA$2) + $C$11*SQRT(AB$2-AA$2)*W919)</f>
        <v>94.774407316776632</v>
      </c>
      <c r="AC919" s="52">
        <f ca="1">AB919 * EXP(($E$3 - $C$11^2/2) * (AC$2-AB$2) + $C$11*SQRT(AC$2-AB$2)*X919)</f>
        <v>83.119543037135273</v>
      </c>
      <c r="AD919" s="47"/>
      <c r="AE919" s="3" t="s">
        <v>69</v>
      </c>
      <c r="AF919" s="20" cm="1">
        <f t="array" aca="1" ref="AF919" ca="1">MIN(Y919:Y922 / $D$11:$D$14)</f>
        <v>0.5675663036990618</v>
      </c>
      <c r="AG919" s="20" cm="1">
        <f t="array" aca="1" ref="AG919" ca="1">MIN(Z919:Z922 / $D$11:$D$14)</f>
        <v>0.45668471119255394</v>
      </c>
      <c r="AH919" s="20" cm="1">
        <f t="array" aca="1" ref="AH919" ca="1">MIN(AA919:AA922 / $D$11:$D$14)</f>
        <v>0.51156096382975036</v>
      </c>
      <c r="AI919" s="20" cm="1">
        <f t="array" aca="1" ref="AI919" ca="1">MIN(AB919:AB922 / $D$11:$D$14)</f>
        <v>0.68202093434979205</v>
      </c>
      <c r="AJ919" s="20" cm="1">
        <f t="array" aca="1" ref="AJ919" ca="1">MIN(AC919:AC922 / $D$11:$D$14)</f>
        <v>0.51550725988590707</v>
      </c>
      <c r="AK919" s="72">
        <f t="array" aca="1" ref="AK919" ca="1">SUMPRODUCT(AF920:AJ920, EXP(-$E$3*$AF$2:$AJ$2))</f>
        <v>77880.078307140488</v>
      </c>
      <c r="AL919" s="70">
        <f ca="1">MAX(AC920 - $D$11, 0) * EXP(-$E$2*$E$3)</f>
        <v>14.146567857248762</v>
      </c>
    </row>
    <row r="920" spans="7:38" ht="14.55" customHeight="1" x14ac:dyDescent="0.3">
      <c r="G920" s="3">
        <v>918</v>
      </c>
      <c r="H920" s="58">
        <v>0.76484047305969649</v>
      </c>
      <c r="I920" s="58">
        <v>2.3764774989731361</v>
      </c>
      <c r="J920" s="58">
        <v>-1.0814930536840177</v>
      </c>
      <c r="K920" s="59">
        <v>-0.41896802832849472</v>
      </c>
      <c r="L920" s="60">
        <f t="array" ref="L920:O920">TRANSPOSE(MMULT(Option!$B$25:$E$28, TRANSPOSE(H920:K920)))</f>
        <v>0.76484047305969649</v>
      </c>
      <c r="M920" s="60">
        <v>2.4840137945046257</v>
      </c>
      <c r="N920" s="60">
        <v>-2.1642158538259015E-2</v>
      </c>
      <c r="O920" s="60">
        <v>0.35837546198995129</v>
      </c>
      <c r="P920" s="56" t="str">
        <f t="shared" si="1133"/>
        <v>184/3</v>
      </c>
      <c r="R920" s="80"/>
      <c r="S920" s="3" t="s">
        <v>29</v>
      </c>
      <c r="T920" s="60">
        <f ca="1"/>
        <v>-0.32469670389772071</v>
      </c>
      <c r="U920" s="60">
        <f ca="1"/>
        <v>-0.86749303835944713</v>
      </c>
      <c r="V920" s="60">
        <f ca="1"/>
        <v>0.22340176303553641</v>
      </c>
      <c r="W920" s="60">
        <f ca="1"/>
        <v>0.81507713040155239</v>
      </c>
      <c r="X920" s="60">
        <f ca="1"/>
        <v>0.62673745331093378</v>
      </c>
      <c r="Y920" s="52">
        <f ca="1">$B$12 * EXP(($E$3 - $C$12^2/2) * Y$2 + $C$12*SQRT(Y$2)*T920)</f>
        <v>91.173216463403264</v>
      </c>
      <c r="Z920" s="52">
        <f ca="1">Y920 * EXP(($E$3 - $C$12^2/2) * (Z$2-Y$2) + $C$12*SQRT(Z$2-Y$2)*U920)</f>
        <v>70.63411642858982</v>
      </c>
      <c r="AA920" s="52">
        <f ca="1">Z920 * EXP(($E$3 - $C$12^2/2) * (AA$2-Z$2) + $C$12*SQRT(AA$2-Z$2)*V920)</f>
        <v>75.908889004015123</v>
      </c>
      <c r="AB920" s="52">
        <f ca="1">AA920 * EXP(($E$3 - $C$12^2/2) * (AB$2-AA$2) + $C$12*SQRT(AB$2-AA$2)*W920)</f>
        <v>97.422474788154162</v>
      </c>
      <c r="AC920" s="52">
        <f ca="1">AB920 * EXP(($E$3 - $C$12^2/2) * (AC$2-AB$2) + $C$12*SQRT(AC$2-AB$2)*X920)</f>
        <v>118.16455268760525</v>
      </c>
      <c r="AD920" s="47"/>
      <c r="AE920" s="3" t="s">
        <v>47</v>
      </c>
      <c r="AF920" s="64">
        <f t="shared" ref="AF920" ca="1" si="1159">($B$5*AF922 + (1 + $B$6)*AF921)*$B$2</f>
        <v>0</v>
      </c>
      <c r="AG920" s="64">
        <f t="shared" ref="AG920" ca="1" si="1160">($B$5*AG922 + (1 + $B$6)*AG921)*$B$2</f>
        <v>0</v>
      </c>
      <c r="AH920" s="64">
        <f t="shared" ref="AH920" ca="1" si="1161">($B$5*AH922 + (1 + $B$6)*AH921)*$B$2</f>
        <v>0</v>
      </c>
      <c r="AI920" s="64">
        <f t="shared" ref="AI920" ca="1" si="1162">($B$5*AI922 + (1 + $B$6)*AI921)*$B$2</f>
        <v>0</v>
      </c>
      <c r="AJ920" s="64" cm="1">
        <f t="array" aca="1" ref="AJ920" ca="1">($B$5*AJ922 + (1 + $B$6)*AJ921 + AND(NOT(AF921:AJ921)))*$B$2</f>
        <v>100000</v>
      </c>
      <c r="AK920" s="73"/>
      <c r="AL920" s="70"/>
    </row>
    <row r="921" spans="7:38" ht="14.55" customHeight="1" x14ac:dyDescent="0.3">
      <c r="G921" s="3">
        <v>919</v>
      </c>
      <c r="H921" s="58">
        <v>-0.69698325290719032</v>
      </c>
      <c r="I921" s="58">
        <v>-0.39537994919117353</v>
      </c>
      <c r="J921" s="58">
        <v>-0.40614833823323154</v>
      </c>
      <c r="K921" s="59">
        <v>1.9514454275125341</v>
      </c>
      <c r="L921" s="60">
        <f t="array" ref="L921:O921">TRANSPOSE(MMULT(Option!$B$25:$E$28, TRANSPOSE(H921:K921)))</f>
        <v>-0.69698325290719032</v>
      </c>
      <c r="M921" s="60">
        <v>-0.6411650102501455</v>
      </c>
      <c r="N921" s="60">
        <v>-0.73905224880657283</v>
      </c>
      <c r="O921" s="60">
        <v>1.2095179116283159</v>
      </c>
      <c r="P921" s="56" t="str">
        <f t="shared" si="1133"/>
        <v>184/4</v>
      </c>
      <c r="R921" s="80"/>
      <c r="S921" s="3" t="s">
        <v>31</v>
      </c>
      <c r="T921" s="60">
        <f ca="1"/>
        <v>-0.81830430265358656</v>
      </c>
      <c r="U921" s="60">
        <f ca="1"/>
        <v>-0.80272764827093557</v>
      </c>
      <c r="V921" s="60">
        <f ca="1"/>
        <v>-0.63349187429831832</v>
      </c>
      <c r="W921" s="60">
        <f ca="1"/>
        <v>0.9122074049487775</v>
      </c>
      <c r="X921" s="60">
        <f ca="1"/>
        <v>-0.94969655449744961</v>
      </c>
      <c r="Y921" s="52">
        <f ca="1">$B$13 * EXP(($E$3 - $C$13^2/2) * Y$2 + $C$13*SQRT(Y$2)*T921)</f>
        <v>78.624149295579429</v>
      </c>
      <c r="Z921" s="52">
        <f ca="1">Y921 * EXP(($E$3 - $C$13^2/2) * (Z$2-Y$2) + $C$13*SQRT(Z$2-Y$2)*U921)</f>
        <v>62.107117798881809</v>
      </c>
      <c r="AA921" s="52">
        <f ca="1">Z921 * EXP(($E$3 - $C$13^2/2) * (AA$2-Z$2) + $C$13*SQRT(AA$2-Z$2)*V921)</f>
        <v>51.615036672660779</v>
      </c>
      <c r="AB921" s="52">
        <f ca="1">AA921 * EXP(($E$3 - $C$13^2/2) * (AB$2-AA$2) + $C$13*SQRT(AB$2-AA$2)*W921)</f>
        <v>68.202093434979204</v>
      </c>
      <c r="AC921" s="52">
        <f ca="1">AB921 * EXP(($E$3 - $C$13^2/2) * (AC$2-AB$2) + $C$13*SQRT(AC$2-AB$2)*X921)</f>
        <v>51.550725988590706</v>
      </c>
      <c r="AD921" s="47"/>
      <c r="AE921" s="3" t="s">
        <v>46</v>
      </c>
      <c r="AF921" s="52" t="b">
        <f t="shared" ref="AF921" ca="1" si="1163">AF919 &gt;= $B$4</f>
        <v>0</v>
      </c>
      <c r="AG921" s="52" t="b">
        <f t="array" aca="1" ref="AG921" ca="1">AND(AG919 &gt;= $B$4, NOT(OR($AF921:AF921)))</f>
        <v>0</v>
      </c>
      <c r="AH921" s="52" t="b">
        <f t="array" aca="1" ref="AH921" ca="1">AND(AH919 &gt;= $B$4, NOT(OR($AF921:AG921)))</f>
        <v>0</v>
      </c>
      <c r="AI921" s="52" t="b">
        <f t="array" aca="1" ref="AI921" ca="1">AND(AI919 &gt;= $B$4, NOT(OR($AF921:AH921)))</f>
        <v>0</v>
      </c>
      <c r="AJ921" s="52" t="b">
        <f t="array" aca="1" ref="AJ921" ca="1">AND(AJ919 &gt;= $B$4, NOT(OR($AF921:AI921)))</f>
        <v>0</v>
      </c>
      <c r="AK921" s="73"/>
      <c r="AL921" s="70"/>
    </row>
    <row r="922" spans="7:38" ht="14.55" customHeight="1" x14ac:dyDescent="0.3">
      <c r="G922" s="3">
        <v>920</v>
      </c>
      <c r="H922" s="58">
        <v>2.3638402561042362</v>
      </c>
      <c r="I922" s="58">
        <v>-7.372298020205717E-2</v>
      </c>
      <c r="J922" s="58">
        <v>-1.4305733873795761</v>
      </c>
      <c r="K922" s="59">
        <v>1.485723661953477</v>
      </c>
      <c r="L922" s="60">
        <f t="array" ref="L922:O922">TRANSPOSE(MMULT(Option!$B$25:$E$28, TRANSPOSE(H922:K922)))</f>
        <v>2.3638402561042362</v>
      </c>
      <c r="M922" s="60">
        <v>0.87796787499496298</v>
      </c>
      <c r="N922" s="60">
        <v>-0.3302561111919915</v>
      </c>
      <c r="O922" s="60">
        <v>1.9193092923406101</v>
      </c>
      <c r="P922" s="56" t="str">
        <f t="shared" si="1133"/>
        <v>184/5</v>
      </c>
      <c r="R922" s="80"/>
      <c r="S922" s="3" t="s">
        <v>30</v>
      </c>
      <c r="T922" s="60">
        <f ca="1"/>
        <v>-1.9046590057973982</v>
      </c>
      <c r="U922" s="60">
        <f ca="1"/>
        <v>0.40035337907775903</v>
      </c>
      <c r="V922" s="60">
        <f ca="1"/>
        <v>-0.77998942101257418</v>
      </c>
      <c r="W922" s="60">
        <f ca="1"/>
        <v>2.189596406697742</v>
      </c>
      <c r="X922" s="60">
        <f ca="1"/>
        <v>-1.764609677364559</v>
      </c>
      <c r="Y922" s="52">
        <f ca="1">$B$14 * EXP(($E$3 - $C$14^2/2) * Y$2 + $C$14*SQRT(Y$2)*T922)</f>
        <v>56.756630369906183</v>
      </c>
      <c r="Z922" s="52">
        <f ca="1">Y922 * EXP(($E$3 - $C$14^2/2) * (Z$2-Y$2) + $C$14*SQRT(Z$2-Y$2)*U922)</f>
        <v>64.320506399881225</v>
      </c>
      <c r="AA922" s="52">
        <f ca="1">Z922 * EXP(($E$3 - $C$14^2/2) * (AA$2-Z$2) + $C$14*SQRT(AA$2-Z$2)*V922)</f>
        <v>51.156096382975036</v>
      </c>
      <c r="AB922" s="52">
        <f ca="1">AA922 * EXP(($E$3 - $C$14^2/2) * (AB$2-AA$2) + $C$14*SQRT(AB$2-AA$2)*W922)</f>
        <v>99.162566939631418</v>
      </c>
      <c r="AC922" s="52">
        <f ca="1">AB922 * EXP(($E$3 - $C$14^2/2) * (AC$2-AB$2) + $C$14*SQRT(AC$2-AB$2)*X922)</f>
        <v>58.696358578286727</v>
      </c>
      <c r="AD922" s="47"/>
      <c r="AE922" s="3" t="s">
        <v>68</v>
      </c>
      <c r="AF922" s="52" t="b">
        <f ca="1">AND(AF919&gt;$B$3, NOT(OR($AF921:AF921)))</f>
        <v>0</v>
      </c>
      <c r="AG922" s="52" t="b">
        <f ca="1">AND(AG919&gt;$B$3, NOT(OR($AF921:AG921)))</f>
        <v>0</v>
      </c>
      <c r="AH922" s="52" t="b">
        <f ca="1">AND(AH919&gt;$B$3, NOT(OR($AF921:AH921)))</f>
        <v>0</v>
      </c>
      <c r="AI922" s="52" t="b">
        <f ca="1">AND(AI919&gt;$B$3, NOT(OR($AF921:AI921)))</f>
        <v>0</v>
      </c>
      <c r="AJ922" s="52" t="b">
        <f ca="1">AND(AJ919&gt;$B$3, NOT(OR($AF921:AJ921)))</f>
        <v>0</v>
      </c>
      <c r="AK922" s="74"/>
      <c r="AL922" s="70"/>
    </row>
    <row r="923" spans="7:38" ht="14.55" customHeight="1" x14ac:dyDescent="0.3">
      <c r="G923" s="3">
        <v>921</v>
      </c>
      <c r="H923" s="58">
        <v>1.5160815411328754</v>
      </c>
      <c r="I923" s="58">
        <v>-4.1983867421442389E-2</v>
      </c>
      <c r="J923" s="58">
        <v>-0.70722160826081037</v>
      </c>
      <c r="K923" s="59">
        <v>-0.6646750533973157</v>
      </c>
      <c r="L923" s="60">
        <f t="array" ref="L923:O923">TRANSPOSE(MMULT(Option!$B$25:$E$28, TRANSPOSE(H923:K923)))</f>
        <v>1.5160815411328754</v>
      </c>
      <c r="M923" s="60">
        <v>0.5679537663680001</v>
      </c>
      <c r="N923" s="60">
        <v>-2.5721197897288994E-2</v>
      </c>
      <c r="O923" s="60">
        <v>-0.11179057454088187</v>
      </c>
      <c r="P923" s="56" t="str">
        <f t="shared" si="1133"/>
        <v>185/1</v>
      </c>
      <c r="R923" s="80">
        <v>231</v>
      </c>
      <c r="S923" s="3" t="s">
        <v>28</v>
      </c>
      <c r="T923" s="60">
        <f t="array" aca="1" ref="T923:T926" ca="1">TRANSPOSE(OFFSET($L$3, MATCH($R923 &amp; "/" &amp; T$2, $P$3:$P$5002, 0) - 1, 0, 1, $E$1))</f>
        <v>-0.67153022912936911</v>
      </c>
      <c r="U923" s="60">
        <f t="array" aca="1" ref="U923:U926" ca="1">TRANSPOSE(OFFSET($L$3, MATCH($R923 &amp; "/" &amp; U$2, $P$3:$P$5002, 0) - 1, 0, 1, $E$1))</f>
        <v>-0.22445379865920104</v>
      </c>
      <c r="V923" s="60">
        <f t="array" aca="1" ref="V923:V926" ca="1">TRANSPOSE(OFFSET($L$3, MATCH($R923 &amp; "/" &amp; V$2, $P$3:$P$5002, 0) - 1, 0, 1, $E$1))</f>
        <v>-2.4333479205854878</v>
      </c>
      <c r="W923" s="60">
        <f t="array" aca="1" ref="W923:W926" ca="1">TRANSPOSE(OFFSET($L$3, MATCH($R923 &amp; "/" &amp; W$2, $P$3:$P$5002, 0) - 1, 0, 1, $E$1))</f>
        <v>-0.88278754676465188</v>
      </c>
      <c r="X923" s="60">
        <f t="array" aca="1" ref="X923:X926" ca="1">TRANSPOSE(OFFSET($L$3, MATCH($R923 &amp; "/" &amp; X$2, $P$3:$P$5002, 0) - 1, 0, 1, $E$1))</f>
        <v>0.15147541309971779</v>
      </c>
      <c r="Y923" s="52">
        <f ca="1">$B$11 * EXP(($E$3 - $C$11^2/2) * Y$2 + $C$11*SQRT(Y$2)*T923)</f>
        <v>82.163496116219008</v>
      </c>
      <c r="Z923" s="52">
        <f ca="1">Y923 * EXP(($E$3 - $C$11^2/2) * (Z$2-Y$2) + $C$11*SQRT(Z$2-Y$2)*U923)</f>
        <v>77.198110215055451</v>
      </c>
      <c r="AA923" s="52">
        <f ca="1">Z923 * EXP(($E$3 - $C$11^2/2) * (AA$2-Z$2) + $C$11*SQRT(AA$2-Z$2)*V923)</f>
        <v>37.388777833858278</v>
      </c>
      <c r="AB923" s="52">
        <f ca="1">AA923 * EXP(($E$3 - $C$11^2/2) * (AB$2-AA$2) + $C$11*SQRT(AB$2-AA$2)*W923)</f>
        <v>28.833397117833638</v>
      </c>
      <c r="AC923" s="52">
        <f ca="1">AB923 * EXP(($E$3 - $C$11^2/2) * (AC$2-AB$2) + $C$11*SQRT(AC$2-AB$2)*X923)</f>
        <v>30.325136661323874</v>
      </c>
      <c r="AD923" s="47"/>
      <c r="AE923" s="3" t="s">
        <v>69</v>
      </c>
      <c r="AF923" s="20" cm="1">
        <f t="array" aca="1" ref="AF923" ca="1">MIN(Y923:Y926 / $D$11:$D$14)</f>
        <v>0.64732528715185433</v>
      </c>
      <c r="AG923" s="20" cm="1">
        <f t="array" aca="1" ref="AG923" ca="1">MIN(Z923:Z926 / $D$11:$D$14)</f>
        <v>0.45812920885586961</v>
      </c>
      <c r="AH923" s="20" cm="1">
        <f t="array" aca="1" ref="AH923" ca="1">MIN(AA923:AA926 / $D$11:$D$14)</f>
        <v>0.19411013355912921</v>
      </c>
      <c r="AI923" s="20" cm="1">
        <f t="array" aca="1" ref="AI923" ca="1">MIN(AB923:AB926 / $D$11:$D$14)</f>
        <v>0.10583968842914068</v>
      </c>
      <c r="AJ923" s="20" cm="1">
        <f t="array" aca="1" ref="AJ923" ca="1">MIN(AC923:AC926 / $D$11:$D$14)</f>
        <v>0.14260136085585606</v>
      </c>
      <c r="AK923" s="72">
        <f t="array" aca="1" ref="AK923" ca="1">SUMPRODUCT(AF924:AJ924, EXP(-$E$3*$AF$2:$AJ$2))</f>
        <v>77880.078307140488</v>
      </c>
      <c r="AL923" s="70">
        <f ca="1">MAX(AC924 - $D$11, 0) * EXP(-$E$2*$E$3)</f>
        <v>0</v>
      </c>
    </row>
    <row r="924" spans="7:38" ht="14.55" customHeight="1" x14ac:dyDescent="0.3">
      <c r="G924" s="3">
        <v>922</v>
      </c>
      <c r="H924" s="58">
        <v>0.83619113285076763</v>
      </c>
      <c r="I924" s="58">
        <v>-0.67512798657285533</v>
      </c>
      <c r="J924" s="58">
        <v>1.7736978451508048</v>
      </c>
      <c r="K924" s="59">
        <v>1.8989379494666905</v>
      </c>
      <c r="L924" s="60">
        <f t="array" ref="L924:O924">TRANSPOSE(MMULT(Option!$B$25:$E$28, TRANSPOSE(H924:K924)))</f>
        <v>0.83619113285076763</v>
      </c>
      <c r="M924" s="60">
        <v>-0.2842885673103408</v>
      </c>
      <c r="N924" s="60">
        <v>1.7155431181214587</v>
      </c>
      <c r="O924" s="60">
        <v>2.1300301261484025</v>
      </c>
      <c r="P924" s="56" t="str">
        <f t="shared" si="1133"/>
        <v>185/2</v>
      </c>
      <c r="R924" s="80"/>
      <c r="S924" s="3" t="s">
        <v>29</v>
      </c>
      <c r="T924" s="60">
        <f ca="1"/>
        <v>-1.0647240192105456</v>
      </c>
      <c r="U924" s="60">
        <f ca="1"/>
        <v>-1.0928748093631897</v>
      </c>
      <c r="V924" s="60">
        <f ca="1"/>
        <v>-2.3602480466024289</v>
      </c>
      <c r="W924" s="60">
        <f ca="1"/>
        <v>-0.22229695228324139</v>
      </c>
      <c r="X924" s="60">
        <f ca="1"/>
        <v>-0.17829504125062814</v>
      </c>
      <c r="Y924" s="52">
        <f ca="1">$B$12 * EXP(($E$3 - $C$12^2/2) * Y$2 + $C$12*SQRT(Y$2)*T924)</f>
        <v>73.02143149792434</v>
      </c>
      <c r="Z924" s="52">
        <f ca="1">Y924 * EXP(($E$3 - $C$12^2/2) * (Z$2-Y$2) + $C$12*SQRT(Z$2-Y$2)*U924)</f>
        <v>52.872879757629924</v>
      </c>
      <c r="AA924" s="52">
        <f ca="1">Z924 * EXP(($E$3 - $C$12^2/2) * (AA$2-Z$2) + $C$12*SQRT(AA$2-Z$2)*V924)</f>
        <v>26.175297524504373</v>
      </c>
      <c r="AB924" s="52">
        <f ca="1">AA924 * EXP(($E$3 - $C$12^2/2) * (AB$2-AA$2) + $C$12*SQRT(AB$2-AA$2)*W924)</f>
        <v>24.609364414284741</v>
      </c>
      <c r="AC924" s="52">
        <f ca="1">AB924 * EXP(($E$3 - $C$12^2/2) * (AC$2-AB$2) + $C$12*SQRT(AC$2-AB$2)*X924)</f>
        <v>23.444560945693283</v>
      </c>
      <c r="AD924" s="47"/>
      <c r="AE924" s="3" t="s">
        <v>47</v>
      </c>
      <c r="AF924" s="64">
        <f t="shared" ref="AF924" ca="1" si="1164">($B$5*AF926 + (1 + $B$6)*AF925)*$B$2</f>
        <v>0</v>
      </c>
      <c r="AG924" s="64">
        <f t="shared" ref="AG924" ca="1" si="1165">($B$5*AG926 + (1 + $B$6)*AG925)*$B$2</f>
        <v>0</v>
      </c>
      <c r="AH924" s="64">
        <f t="shared" ref="AH924" ca="1" si="1166">($B$5*AH926 + (1 + $B$6)*AH925)*$B$2</f>
        <v>0</v>
      </c>
      <c r="AI924" s="64">
        <f t="shared" ref="AI924" ca="1" si="1167">($B$5*AI926 + (1 + $B$6)*AI925)*$B$2</f>
        <v>0</v>
      </c>
      <c r="AJ924" s="64" cm="1">
        <f t="array" aca="1" ref="AJ924" ca="1">($B$5*AJ926 + (1 + $B$6)*AJ925 + AND(NOT(AF925:AJ925)))*$B$2</f>
        <v>100000</v>
      </c>
      <c r="AK924" s="73"/>
      <c r="AL924" s="70"/>
    </row>
    <row r="925" spans="7:38" ht="14.55" customHeight="1" x14ac:dyDescent="0.3">
      <c r="G925" s="3">
        <v>923</v>
      </c>
      <c r="H925" s="58">
        <v>-0.11140531865710389</v>
      </c>
      <c r="I925" s="58">
        <v>0.14863158201201529</v>
      </c>
      <c r="J925" s="58">
        <v>-0.68822712017284116</v>
      </c>
      <c r="K925" s="59">
        <v>-2.4623671132215286</v>
      </c>
      <c r="L925" s="60">
        <f t="array" ref="L925:O925">TRANSPOSE(MMULT(Option!$B$25:$E$28, TRANSPOSE(H925:K925)))</f>
        <v>-0.11140531865710389</v>
      </c>
      <c r="M925" s="60">
        <v>9.1660967583377828E-2</v>
      </c>
      <c r="N925" s="60">
        <v>-0.61011805026757293</v>
      </c>
      <c r="O925" s="60">
        <v>-2.2486146400794076</v>
      </c>
      <c r="P925" s="56" t="str">
        <f t="shared" si="1133"/>
        <v>185/3</v>
      </c>
      <c r="R925" s="80"/>
      <c r="S925" s="3" t="s">
        <v>31</v>
      </c>
      <c r="T925" s="60">
        <f ca="1"/>
        <v>-0.78273406149521496</v>
      </c>
      <c r="U925" s="60">
        <f ca="1"/>
        <v>-1.3883021830753839</v>
      </c>
      <c r="V925" s="60">
        <f ca="1"/>
        <v>-0.3220128004156797</v>
      </c>
      <c r="W925" s="60">
        <f ca="1"/>
        <v>0.70287983057630821</v>
      </c>
      <c r="X925" s="60">
        <f ca="1"/>
        <v>-0.17368803606342417</v>
      </c>
      <c r="Y925" s="52">
        <f ca="1">$B$13 * EXP(($E$3 - $C$13^2/2) * Y$2 + $C$13*SQRT(Y$2)*T925)</f>
        <v>79.467645782805079</v>
      </c>
      <c r="Z925" s="52">
        <f ca="1">Y925 * EXP(($E$3 - $C$13^2/2) * (Z$2-Y$2) + $C$13*SQRT(Z$2-Y$2)*U925)</f>
        <v>52.660166329439761</v>
      </c>
      <c r="AA925" s="52">
        <f ca="1">Z925 * EXP(($E$3 - $C$13^2/2) * (AA$2-Z$2) + $C$13*SQRT(AA$2-Z$2)*V925)</f>
        <v>48.050640850770819</v>
      </c>
      <c r="AB925" s="52">
        <f ca="1">AA925 * EXP(($E$3 - $C$13^2/2) * (AB$2-AA$2) + $C$13*SQRT(AB$2-AA$2)*W925)</f>
        <v>59.627651729188486</v>
      </c>
      <c r="AC925" s="52">
        <f ca="1">AB925 * EXP(($E$3 - $C$13^2/2) * (AC$2-AB$2) + $C$13*SQRT(AC$2-AB$2)*X925)</f>
        <v>56.883937674261723</v>
      </c>
      <c r="AD925" s="47"/>
      <c r="AE925" s="3" t="s">
        <v>46</v>
      </c>
      <c r="AF925" s="52" t="b">
        <f t="shared" ref="AF925" ca="1" si="1168">AF923 &gt;= $B$4</f>
        <v>0</v>
      </c>
      <c r="AG925" s="52" t="b">
        <f t="array" aca="1" ref="AG925" ca="1">AND(AG923 &gt;= $B$4, NOT(OR($AF925:AF925)))</f>
        <v>0</v>
      </c>
      <c r="AH925" s="52" t="b">
        <f t="array" aca="1" ref="AH925" ca="1">AND(AH923 &gt;= $B$4, NOT(OR($AF925:AG925)))</f>
        <v>0</v>
      </c>
      <c r="AI925" s="52" t="b">
        <f t="array" aca="1" ref="AI925" ca="1">AND(AI923 &gt;= $B$4, NOT(OR($AF925:AH925)))</f>
        <v>0</v>
      </c>
      <c r="AJ925" s="52" t="b">
        <f t="array" aca="1" ref="AJ925" ca="1">AND(AJ923 &gt;= $B$4, NOT(OR($AF925:AI925)))</f>
        <v>0</v>
      </c>
      <c r="AK925" s="73"/>
      <c r="AL925" s="70"/>
    </row>
    <row r="926" spans="7:38" ht="14.55" customHeight="1" x14ac:dyDescent="0.3">
      <c r="G926" s="3">
        <v>924</v>
      </c>
      <c r="H926" s="58">
        <v>-1.1447393119850113</v>
      </c>
      <c r="I926" s="58">
        <v>0.8446590134247951</v>
      </c>
      <c r="J926" s="58">
        <v>0.84222460030124113</v>
      </c>
      <c r="K926" s="59">
        <v>1.6629101327351397</v>
      </c>
      <c r="L926" s="60">
        <f t="array" ref="L926:O926">TRANSPOSE(MMULT(Option!$B$25:$E$28, TRANSPOSE(H926:K926)))</f>
        <v>-1.1447393119850113</v>
      </c>
      <c r="M926" s="60">
        <v>0.31624704829516437</v>
      </c>
      <c r="N926" s="60">
        <v>0.50302226864577104</v>
      </c>
      <c r="O926" s="60">
        <v>1.3517044952614343</v>
      </c>
      <c r="P926" s="56" t="str">
        <f t="shared" si="1133"/>
        <v>185/4</v>
      </c>
      <c r="R926" s="80"/>
      <c r="S926" s="3" t="s">
        <v>30</v>
      </c>
      <c r="T926" s="60">
        <f ca="1"/>
        <v>-1.4663544953691523</v>
      </c>
      <c r="U926" s="60">
        <f ca="1"/>
        <v>-1.1689922354614857</v>
      </c>
      <c r="V926" s="60">
        <f ca="1"/>
        <v>-2.8790852099706639</v>
      </c>
      <c r="W926" s="60">
        <f ca="1"/>
        <v>-2.0383337357685565</v>
      </c>
      <c r="X926" s="60">
        <f ca="1"/>
        <v>0.97709158364058823</v>
      </c>
      <c r="Y926" s="52">
        <f ca="1">$B$14 * EXP(($E$3 - $C$14^2/2) * Y$2 + $C$14*SQRT(Y$2)*T926)</f>
        <v>64.732528715185438</v>
      </c>
      <c r="Z926" s="52">
        <f ca="1">Y926 * EXP(($E$3 - $C$14^2/2) * (Z$2-Y$2) + $C$14*SQRT(Z$2-Y$2)*U926)</f>
        <v>45.812920885586962</v>
      </c>
      <c r="AA926" s="52">
        <f ca="1">Z926 * EXP(($E$3 - $C$14^2/2) * (AA$2-Z$2) + $C$14*SQRT(AA$2-Z$2)*V926)</f>
        <v>19.411013355912921</v>
      </c>
      <c r="AB926" s="52">
        <f ca="1">AA926 * EXP(($E$3 - $C$14^2/2) * (AB$2-AA$2) + $C$14*SQRT(AB$2-AA$2)*W926)</f>
        <v>10.583968842914068</v>
      </c>
      <c r="AC926" s="52">
        <f ca="1">AB926 * EXP(($E$3 - $C$14^2/2) * (AC$2-AB$2) + $C$14*SQRT(AC$2-AB$2)*X926)</f>
        <v>14.260136085585607</v>
      </c>
      <c r="AD926" s="47"/>
      <c r="AE926" s="3" t="s">
        <v>68</v>
      </c>
      <c r="AF926" s="52" t="b">
        <f ca="1">AND(AF923&gt;$B$3, NOT(OR($AF925:AF925)))</f>
        <v>0</v>
      </c>
      <c r="AG926" s="52" t="b">
        <f ca="1">AND(AG923&gt;$B$3, NOT(OR($AF925:AG925)))</f>
        <v>0</v>
      </c>
      <c r="AH926" s="52" t="b">
        <f ca="1">AND(AH923&gt;$B$3, NOT(OR($AF925:AH925)))</f>
        <v>0</v>
      </c>
      <c r="AI926" s="52" t="b">
        <f ca="1">AND(AI923&gt;$B$3, NOT(OR($AF925:AI925)))</f>
        <v>0</v>
      </c>
      <c r="AJ926" s="52" t="b">
        <f ca="1">AND(AJ923&gt;$B$3, NOT(OR($AF925:AJ925)))</f>
        <v>0</v>
      </c>
      <c r="AK926" s="74"/>
      <c r="AL926" s="70"/>
    </row>
    <row r="927" spans="7:38" ht="14.55" customHeight="1" x14ac:dyDescent="0.3">
      <c r="G927" s="3">
        <v>925</v>
      </c>
      <c r="H927" s="58">
        <v>-2.1203823269337319</v>
      </c>
      <c r="I927" s="58">
        <v>1.9605263950164382</v>
      </c>
      <c r="J927" s="58">
        <v>0.88076454650364588</v>
      </c>
      <c r="K927" s="59">
        <v>-1.8236453432978299</v>
      </c>
      <c r="L927" s="60">
        <f t="array" ref="L927:O927">TRANSPOSE(MMULT(Option!$B$25:$E$28, TRANSPOSE(H927:K927)))</f>
        <v>-2.1203823269337319</v>
      </c>
      <c r="M927" s="60">
        <v>0.94869919065085173</v>
      </c>
      <c r="N927" s="60">
        <v>0.43881775629851361</v>
      </c>
      <c r="O927" s="60">
        <v>-1.7245355450405417</v>
      </c>
      <c r="P927" s="56" t="str">
        <f t="shared" si="1133"/>
        <v>185/5</v>
      </c>
      <c r="R927" s="80">
        <v>232</v>
      </c>
      <c r="S927" s="3" t="s">
        <v>28</v>
      </c>
      <c r="T927" s="60">
        <f t="array" aca="1" ref="T927:T930" ca="1">TRANSPOSE(OFFSET($L$3, MATCH($R927 &amp; "/" &amp; T$2, $P$3:$P$5002, 0) - 1, 0, 1, $E$1))</f>
        <v>1.0520759932882047</v>
      </c>
      <c r="U927" s="60">
        <f t="array" aca="1" ref="U927:U930" ca="1">TRANSPOSE(OFFSET($L$3, MATCH($R927 &amp; "/" &amp; U$2, $P$3:$P$5002, 0) - 1, 0, 1, $E$1))</f>
        <v>0.80291659625551359</v>
      </c>
      <c r="V927" s="60">
        <f t="array" aca="1" ref="V927:V930" ca="1">TRANSPOSE(OFFSET($L$3, MATCH($R927 &amp; "/" &amp; V$2, $P$3:$P$5002, 0) - 1, 0, 1, $E$1))</f>
        <v>-0.47178255157672322</v>
      </c>
      <c r="W927" s="60">
        <f t="array" aca="1" ref="W927:W930" ca="1">TRANSPOSE(OFFSET($L$3, MATCH($R927 &amp; "/" &amp; W$2, $P$3:$P$5002, 0) - 1, 0, 1, $E$1))</f>
        <v>-0.47857931983414076</v>
      </c>
      <c r="X927" s="60">
        <f t="array" aca="1" ref="X927:X930" ca="1">TRANSPOSE(OFFSET($L$3, MATCH($R927 &amp; "/" &amp; X$2, $P$3:$P$5002, 0) - 1, 0, 1, $E$1))</f>
        <v>1.0213159947425419</v>
      </c>
      <c r="Y927" s="52">
        <f ca="1">$B$11 * EXP(($E$3 - $C$11^2/2) * Y$2 + $C$11*SQRT(Y$2)*T927)</f>
        <v>137.79857038684608</v>
      </c>
      <c r="Z927" s="52">
        <f ca="1">Y927 * EXP(($E$3 - $C$11^2/2) * (Z$2-Y$2) + $C$11*SQRT(Z$2-Y$2)*U927)</f>
        <v>176.20850174041632</v>
      </c>
      <c r="AA927" s="52">
        <f ca="1">Z927 * EXP(($E$3 - $C$11^2/2) * (AA$2-Z$2) + $C$11*SQRT(AA$2-Z$2)*V927)</f>
        <v>153.72006635810163</v>
      </c>
      <c r="AB927" s="52">
        <f ca="1">AA927 * EXP(($E$3 - $C$11^2/2) * (AB$2-AA$2) + $C$11*SQRT(AB$2-AA$2)*W927)</f>
        <v>133.82853639222296</v>
      </c>
      <c r="AC927" s="52">
        <f ca="1">AB927 * EXP(($E$3 - $C$11^2/2) * (AC$2-AB$2) + $C$11*SQRT(AC$2-AB$2)*X927)</f>
        <v>182.71986723260179</v>
      </c>
      <c r="AD927" s="47"/>
      <c r="AE927" s="3" t="s">
        <v>69</v>
      </c>
      <c r="AF927" s="20" cm="1">
        <f t="array" aca="1" ref="AF927" ca="1">MIN(Y927:Y930 / $D$11:$D$14)</f>
        <v>0.73728319246795448</v>
      </c>
      <c r="AG927" s="20" cm="1">
        <f t="array" aca="1" ref="AG927" ca="1">MIN(Z927:Z930 / $D$11:$D$14)</f>
        <v>0.86002590742743901</v>
      </c>
      <c r="AH927" s="20" cm="1">
        <f t="array" aca="1" ref="AH927" ca="1">MIN(AA927:AA930 / $D$11:$D$14)</f>
        <v>0.96587538464392453</v>
      </c>
      <c r="AI927" s="20" cm="1">
        <f t="array" aca="1" ref="AI927" ca="1">MIN(AB927:AB930 / $D$11:$D$14)</f>
        <v>1.2046198145338063</v>
      </c>
      <c r="AJ927" s="20" cm="1">
        <f t="array" aca="1" ref="AJ927" ca="1">MIN(AC927:AC930 / $D$11:$D$14)</f>
        <v>1.2947078515965371</v>
      </c>
      <c r="AK927" s="72">
        <f t="array" aca="1" ref="AK927" ca="1">SUMPRODUCT(AF928:AJ928, EXP(-$E$3*$AF$2:$AJ$2))</f>
        <v>128326.23226629655</v>
      </c>
      <c r="AL927" s="70">
        <f ca="1">MAX(AC928 - $D$11, 0) * EXP(-$E$2*$E$3)</f>
        <v>81.489759921402779</v>
      </c>
    </row>
    <row r="928" spans="7:38" ht="14.55" customHeight="1" x14ac:dyDescent="0.3">
      <c r="G928" s="3">
        <v>926</v>
      </c>
      <c r="H928" s="58">
        <v>-0.91980766253388391</v>
      </c>
      <c r="I928" s="58">
        <v>0.31444137549597329</v>
      </c>
      <c r="J928" s="58">
        <v>-4.1986335973795016E-2</v>
      </c>
      <c r="K928" s="59">
        <v>-0.86975004861495442</v>
      </c>
      <c r="L928" s="60">
        <f t="array" ref="L928:O928">TRANSPOSE(MMULT(Option!$B$25:$E$28, TRANSPOSE(H928:K928)))</f>
        <v>-0.91980766253388391</v>
      </c>
      <c r="M928" s="60">
        <v>-7.9732784046287586E-2</v>
      </c>
      <c r="N928" s="60">
        <v>-0.32246000624289328</v>
      </c>
      <c r="O928" s="60">
        <v>-1.0385873223894182</v>
      </c>
      <c r="P928" s="56" t="str">
        <f t="shared" si="1133"/>
        <v>186/1</v>
      </c>
      <c r="R928" s="80"/>
      <c r="S928" s="3" t="s">
        <v>29</v>
      </c>
      <c r="T928" s="60">
        <f ca="1"/>
        <v>2.2653210514356483</v>
      </c>
      <c r="U928" s="60">
        <f ca="1"/>
        <v>-0.25372446537335053</v>
      </c>
      <c r="V928" s="60">
        <f ca="1"/>
        <v>-0.68852664662832219</v>
      </c>
      <c r="W928" s="60">
        <f ca="1"/>
        <v>-0.47470794319703874</v>
      </c>
      <c r="X928" s="60">
        <f ca="1"/>
        <v>1.4551624764780604</v>
      </c>
      <c r="Y928" s="52">
        <f ca="1">$B$12 * EXP(($E$3 - $C$12^2/2) * Y$2 + $C$12*SQRT(Y$2)*T928)</f>
        <v>198.29711790753331</v>
      </c>
      <c r="Z928" s="52">
        <f ca="1">Y928 * EXP(($E$3 - $C$12^2/2) * (Z$2-Y$2) + $C$12*SQRT(Z$2-Y$2)*U928)</f>
        <v>184.68453656626312</v>
      </c>
      <c r="AA928" s="52">
        <f ca="1">Z928 * EXP(($E$3 - $C$12^2/2) * (AA$2-Z$2) + $C$12*SQRT(AA$2-Z$2)*V928)</f>
        <v>150.9715136688356</v>
      </c>
      <c r="AB928" s="52">
        <f ca="1">AA928 * EXP(($E$3 - $C$12^2/2) * (AB$2-AA$2) + $C$12*SQRT(AB$2-AA$2)*W928)</f>
        <v>131.58838891363698</v>
      </c>
      <c r="AC928" s="52">
        <f ca="1">AB928 * EXP(($E$3 - $C$12^2/2) * (AC$2-AB$2) + $C$12*SQRT(AC$2-AB$2)*X928)</f>
        <v>204.63492293886321</v>
      </c>
      <c r="AD928" s="47"/>
      <c r="AE928" s="3" t="s">
        <v>47</v>
      </c>
      <c r="AF928" s="64">
        <f t="shared" ref="AF928" ca="1" si="1169">($B$5*AF930 + (1 + $B$6)*AF929)*$B$2</f>
        <v>0</v>
      </c>
      <c r="AG928" s="64">
        <f t="shared" ref="AG928" ca="1" si="1170">($B$5*AG930 + (1 + $B$6)*AG929)*$B$2</f>
        <v>15000</v>
      </c>
      <c r="AH928" s="64">
        <f t="shared" ref="AH928" ca="1" si="1171">($B$5*AH930 + (1 + $B$6)*AH929)*$B$2</f>
        <v>15000</v>
      </c>
      <c r="AI928" s="64">
        <f t="shared" ref="AI928" ca="1" si="1172">($B$5*AI930 + (1 + $B$6)*AI929)*$B$2</f>
        <v>15000</v>
      </c>
      <c r="AJ928" s="64" cm="1">
        <f t="array" aca="1" ref="AJ928" ca="1">($B$5*AJ930 + (1 + $B$6)*AJ929 + AND(NOT(AF929:AJ929)))*$B$2</f>
        <v>114999.99999999999</v>
      </c>
      <c r="AK928" s="73"/>
      <c r="AL928" s="70"/>
    </row>
    <row r="929" spans="7:38" ht="14.55" customHeight="1" x14ac:dyDescent="0.3">
      <c r="G929" s="3">
        <v>927</v>
      </c>
      <c r="H929" s="58">
        <v>0.20077856158817275</v>
      </c>
      <c r="I929" s="58">
        <v>-1.078428571851993</v>
      </c>
      <c r="J929" s="58">
        <v>-0.59725441521806721</v>
      </c>
      <c r="K929" s="59">
        <v>0.44418385127110122</v>
      </c>
      <c r="L929" s="60">
        <f t="array" ref="L929:O929">TRANSPOSE(MMULT(Option!$B$25:$E$28, TRANSPOSE(H929:K929)))</f>
        <v>0.20077856158817275</v>
      </c>
      <c r="M929" s="60">
        <v>-0.90808468778770712</v>
      </c>
      <c r="N929" s="60">
        <v>-0.72666202927056922</v>
      </c>
      <c r="O929" s="60">
        <v>6.1716735046498938E-2</v>
      </c>
      <c r="P929" s="56" t="str">
        <f t="shared" si="1133"/>
        <v>186/2</v>
      </c>
      <c r="R929" s="80"/>
      <c r="S929" s="3" t="s">
        <v>31</v>
      </c>
      <c r="T929" s="60">
        <f ca="1"/>
        <v>-1.0326107010076915</v>
      </c>
      <c r="U929" s="60">
        <f ca="1"/>
        <v>0.49663481676534849</v>
      </c>
      <c r="V929" s="60">
        <f ca="1"/>
        <v>0.37024103592627489</v>
      </c>
      <c r="W929" s="60">
        <f ca="1"/>
        <v>0.71961488347935887</v>
      </c>
      <c r="X929" s="60">
        <f ca="1"/>
        <v>0.69760640042959854</v>
      </c>
      <c r="Y929" s="52">
        <f ca="1">$B$13 * EXP(($E$3 - $C$13^2/2) * Y$2 + $C$13*SQRT(Y$2)*T929)</f>
        <v>73.728319246795451</v>
      </c>
      <c r="Z929" s="52">
        <f ca="1">Y929 * EXP(($E$3 - $C$13^2/2) * (Z$2-Y$2) + $C$13*SQRT(Z$2-Y$2)*U929)</f>
        <v>86.002590742743905</v>
      </c>
      <c r="AA929" s="52">
        <f ca="1">Z929 * EXP(($E$3 - $C$13^2/2) * (AA$2-Z$2) + $C$13*SQRT(AA$2-Z$2)*V929)</f>
        <v>96.587538464392452</v>
      </c>
      <c r="AB929" s="52">
        <f ca="1">AA929 * EXP(($E$3 - $C$13^2/2) * (AB$2-AA$2) + $C$13*SQRT(AB$2-AA$2)*W929)</f>
        <v>120.46198145338063</v>
      </c>
      <c r="AC929" s="52">
        <f ca="1">AB929 * EXP(($E$3 - $C$13^2/2) * (AC$2-AB$2) + $C$13*SQRT(AC$2-AB$2)*X929)</f>
        <v>149.24900963897787</v>
      </c>
      <c r="AD929" s="47"/>
      <c r="AE929" s="3" t="s">
        <v>46</v>
      </c>
      <c r="AF929" s="52" t="b">
        <f t="shared" ref="AF929" ca="1" si="1173">AF927 &gt;= $B$4</f>
        <v>0</v>
      </c>
      <c r="AG929" s="52" t="b">
        <f t="array" aca="1" ref="AG929" ca="1">AND(AG927 &gt;= $B$4, NOT(OR($AF929:AF929)))</f>
        <v>0</v>
      </c>
      <c r="AH929" s="52" t="b">
        <f t="array" aca="1" ref="AH929" ca="1">AND(AH927 &gt;= $B$4, NOT(OR($AF929:AG929)))</f>
        <v>0</v>
      </c>
      <c r="AI929" s="52" t="b">
        <f t="array" aca="1" ref="AI929" ca="1">AND(AI927 &gt;= $B$4, NOT(OR($AF929:AH929)))</f>
        <v>0</v>
      </c>
      <c r="AJ929" s="52" t="b">
        <f t="array" aca="1" ref="AJ929" ca="1">AND(AJ927 &gt;= $B$4, NOT(OR($AF929:AI929)))</f>
        <v>0</v>
      </c>
      <c r="AK929" s="73"/>
      <c r="AL929" s="70"/>
    </row>
    <row r="930" spans="7:38" ht="14.55" customHeight="1" x14ac:dyDescent="0.3">
      <c r="G930" s="3">
        <v>928</v>
      </c>
      <c r="H930" s="58">
        <v>-1.0080059066605076</v>
      </c>
      <c r="I930" s="58">
        <v>-0.49094971881142196</v>
      </c>
      <c r="J930" s="58">
        <v>0.16964055257596702</v>
      </c>
      <c r="K930" s="59">
        <v>0.59754222484103781</v>
      </c>
      <c r="L930" s="60">
        <f t="array" ref="L930:O930">TRANSPOSE(MMULT(Option!$B$25:$E$28, TRANSPOSE(H930:K930)))</f>
        <v>-1.0080059066605076</v>
      </c>
      <c r="M930" s="60">
        <v>-0.85316521243832832</v>
      </c>
      <c r="N930" s="60">
        <v>-0.38276617201485752</v>
      </c>
      <c r="O930" s="60">
        <v>1.3051858885144318E-2</v>
      </c>
      <c r="P930" s="56" t="str">
        <f t="shared" si="1133"/>
        <v>186/3</v>
      </c>
      <c r="R930" s="80"/>
      <c r="S930" s="3" t="s">
        <v>30</v>
      </c>
      <c r="T930" s="60">
        <f ca="1"/>
        <v>1.0326707630764216</v>
      </c>
      <c r="U930" s="60">
        <f ca="1"/>
        <v>0.10771316547812927</v>
      </c>
      <c r="V930" s="60">
        <f ca="1"/>
        <v>-0.50360213467457116</v>
      </c>
      <c r="W930" s="60">
        <f ca="1"/>
        <v>0.3163977671821846</v>
      </c>
      <c r="X930" s="60">
        <f ca="1"/>
        <v>-0.17556265280260308</v>
      </c>
      <c r="Y930" s="52">
        <f ca="1">$B$14 * EXP(($E$3 - $C$14^2/2) * Y$2 + $C$14*SQRT(Y$2)*T930)</f>
        <v>136.99869701055266</v>
      </c>
      <c r="Z930" s="52">
        <f ca="1">Y930 * EXP(($E$3 - $C$14^2/2) * (Z$2-Y$2) + $C$14*SQRT(Z$2-Y$2)*U930)</f>
        <v>142.20723065357961</v>
      </c>
      <c r="AA930" s="52">
        <f ca="1">Z930 * EXP(($E$3 - $C$14^2/2) * (AA$2-Z$2) + $C$14*SQRT(AA$2-Z$2)*V930)</f>
        <v>122.87956436078687</v>
      </c>
      <c r="AB930" s="52">
        <f ca="1">AA930 * EXP(($E$3 - $C$14^2/2) * (AB$2-AA$2) + $C$14*SQRT(AB$2-AA$2)*W930)</f>
        <v>135.79196619858078</v>
      </c>
      <c r="AC930" s="52">
        <f ca="1">AB930 * EXP(($E$3 - $C$14^2/2) * (AC$2-AB$2) + $C$14*SQRT(AC$2-AB$2)*X930)</f>
        <v>129.4707851596537</v>
      </c>
      <c r="AD930" s="47"/>
      <c r="AE930" s="3" t="s">
        <v>68</v>
      </c>
      <c r="AF930" s="52" t="b">
        <f ca="1">AND(AF927&gt;$B$3, NOT(OR($AF929:AF929)))</f>
        <v>0</v>
      </c>
      <c r="AG930" s="52" t="b">
        <f ca="1">AND(AG927&gt;$B$3, NOT(OR($AF929:AG929)))</f>
        <v>1</v>
      </c>
      <c r="AH930" s="52" t="b">
        <f ca="1">AND(AH927&gt;$B$3, NOT(OR($AF929:AH929)))</f>
        <v>1</v>
      </c>
      <c r="AI930" s="52" t="b">
        <f ca="1">AND(AI927&gt;$B$3, NOT(OR($AF929:AI929)))</f>
        <v>1</v>
      </c>
      <c r="AJ930" s="52" t="b">
        <f ca="1">AND(AJ927&gt;$B$3, NOT(OR($AF929:AJ929)))</f>
        <v>1</v>
      </c>
      <c r="AK930" s="74"/>
      <c r="AL930" s="70"/>
    </row>
    <row r="931" spans="7:38" ht="14.55" customHeight="1" x14ac:dyDescent="0.3">
      <c r="G931" s="3">
        <v>929</v>
      </c>
      <c r="H931" s="58">
        <v>1.8130907159153029</v>
      </c>
      <c r="I931" s="58">
        <v>1.3514307796276548</v>
      </c>
      <c r="J931" s="58">
        <v>0.51559356006734169</v>
      </c>
      <c r="K931" s="59">
        <v>0.12269357207849972</v>
      </c>
      <c r="L931" s="60">
        <f t="array" ref="L931:O931">TRANSPOSE(MMULT(Option!$B$25:$E$28, TRANSPOSE(H931:K931)))</f>
        <v>1.8130907159153029</v>
      </c>
      <c r="M931" s="60">
        <v>1.9638430551935038</v>
      </c>
      <c r="N931" s="60">
        <v>1.5319749481958778</v>
      </c>
      <c r="O931" s="60">
        <v>1.2848259911291884</v>
      </c>
      <c r="P931" s="56" t="str">
        <f t="shared" si="1133"/>
        <v>186/4</v>
      </c>
      <c r="R931" s="80">
        <v>233</v>
      </c>
      <c r="S931" s="3" t="s">
        <v>28</v>
      </c>
      <c r="T931" s="60">
        <f t="array" aca="1" ref="T931:T934" ca="1">TRANSPOSE(OFFSET($L$3, MATCH($R931 &amp; "/" &amp; T$2, $P$3:$P$5002, 0) - 1, 0, 1, $E$1))</f>
        <v>-0.89607712608423717</v>
      </c>
      <c r="U931" s="60">
        <f t="array" aca="1" ref="U931:U934" ca="1">TRANSPOSE(OFFSET($L$3, MATCH($R931 &amp; "/" &amp; U$2, $P$3:$P$5002, 0) - 1, 0, 1, $E$1))</f>
        <v>-2.1153575023098541</v>
      </c>
      <c r="V931" s="60">
        <f t="array" aca="1" ref="V931:V934" ca="1">TRANSPOSE(OFFSET($L$3, MATCH($R931 &amp; "/" &amp; V$2, $P$3:$P$5002, 0) - 1, 0, 1, $E$1))</f>
        <v>0.5358546884562414</v>
      </c>
      <c r="W931" s="60">
        <f t="array" aca="1" ref="W931:W934" ca="1">TRANSPOSE(OFFSET($L$3, MATCH($R931 &amp; "/" &amp; W$2, $P$3:$P$5002, 0) - 1, 0, 1, $E$1))</f>
        <v>-3.1353119714041117E-2</v>
      </c>
      <c r="X931" s="60">
        <f t="array" aca="1" ref="X931:X934" ca="1">TRANSPOSE(OFFSET($L$3, MATCH($R931 &amp; "/" &amp; X$2, $P$3:$P$5002, 0) - 1, 0, 1, $E$1))</f>
        <v>0.4084579716274333</v>
      </c>
      <c r="Y931" s="52">
        <f ca="1">$B$11 * EXP(($E$3 - $C$11^2/2) * Y$2 + $C$11*SQRT(Y$2)*T931)</f>
        <v>76.810937713896635</v>
      </c>
      <c r="Z931" s="52">
        <f ca="1">Y931 * EXP(($E$3 - $C$11^2/2) * (Z$2-Y$2) + $C$11*SQRT(Z$2-Y$2)*U931)</f>
        <v>40.924945742189301</v>
      </c>
      <c r="AA931" s="52">
        <f ca="1">Z931 * EXP(($E$3 - $C$11^2/2) * (AA$2-Z$2) + $C$11*SQRT(AA$2-Z$2)*V931)</f>
        <v>48.303122374637809</v>
      </c>
      <c r="AB931" s="52">
        <f ca="1">AA931 * EXP(($E$3 - $C$11^2/2) * (AB$2-AA$2) + $C$11*SQRT(AB$2-AA$2)*W931)</f>
        <v>48.090770061859416</v>
      </c>
      <c r="AC931" s="52">
        <f ca="1">AB931 * EXP(($E$3 - $C$11^2/2) * (AC$2-AB$2) + $C$11*SQRT(AC$2-AB$2)*X931)</f>
        <v>54.63242984200383</v>
      </c>
      <c r="AD931" s="47"/>
      <c r="AE931" s="3" t="s">
        <v>69</v>
      </c>
      <c r="AF931" s="20" cm="1">
        <f t="array" aca="1" ref="AF931" ca="1">MIN(Y931:Y934 / $D$11:$D$14)</f>
        <v>0.58725032706104141</v>
      </c>
      <c r="AG931" s="20" cm="1">
        <f t="array" aca="1" ref="AG931" ca="1">MIN(Z931:Z934 / $D$11:$D$14)</f>
        <v>0.409249457421893</v>
      </c>
      <c r="AH931" s="20" cm="1">
        <f t="array" aca="1" ref="AH931" ca="1">MIN(AA931:AA934 / $D$11:$D$14)</f>
        <v>0.46779898629019379</v>
      </c>
      <c r="AI931" s="20" cm="1">
        <f t="array" aca="1" ref="AI931" ca="1">MIN(AB931:AB934 / $D$11:$D$14)</f>
        <v>0.48090770061859417</v>
      </c>
      <c r="AJ931" s="20" cm="1">
        <f t="array" aca="1" ref="AJ931" ca="1">MIN(AC931:AC934 / $D$11:$D$14)</f>
        <v>0.54632429842003827</v>
      </c>
      <c r="AK931" s="72">
        <f t="array" aca="1" ref="AK931" ca="1">SUMPRODUCT(AF932:AJ932, EXP(-$E$3*$AF$2:$AJ$2))</f>
        <v>77880.078307140488</v>
      </c>
      <c r="AL931" s="70">
        <f ca="1">MAX(AC932 - $D$11, 0) * EXP(-$E$2*$E$3)</f>
        <v>2.9931548006698621</v>
      </c>
    </row>
    <row r="932" spans="7:38" ht="14.55" customHeight="1" x14ac:dyDescent="0.3">
      <c r="G932" s="3">
        <v>930</v>
      </c>
      <c r="H932" s="58">
        <v>-0.41930538632672165</v>
      </c>
      <c r="I932" s="58">
        <v>-0.5458271697259468</v>
      </c>
      <c r="J932" s="58">
        <v>0.60198784698448915</v>
      </c>
      <c r="K932" s="59">
        <v>-4.1766578569912741E-2</v>
      </c>
      <c r="L932" s="60">
        <f t="array" ref="L932:O932">TRANSPOSE(MMULT(Option!$B$25:$E$28, TRANSPOSE(H932:K932)))</f>
        <v>-0.41930538632672165</v>
      </c>
      <c r="M932" s="60">
        <v>-0.66798101885722061</v>
      </c>
      <c r="N932" s="60">
        <v>0.21807872678368057</v>
      </c>
      <c r="O932" s="60">
        <v>-0.22892402291643282</v>
      </c>
      <c r="P932" s="56" t="str">
        <f t="shared" si="1133"/>
        <v>186/5</v>
      </c>
      <c r="R932" s="80"/>
      <c r="S932" s="3" t="s">
        <v>29</v>
      </c>
      <c r="T932" s="60">
        <f ca="1"/>
        <v>-1.0016190112814303</v>
      </c>
      <c r="U932" s="60">
        <f ca="1"/>
        <v>-1.4675984575648635</v>
      </c>
      <c r="V932" s="60">
        <f ca="1"/>
        <v>-0.11317117051056461</v>
      </c>
      <c r="W932" s="60">
        <f ca="1"/>
        <v>0.83032603406629057</v>
      </c>
      <c r="X932" s="60">
        <f ca="1"/>
        <v>1.7944383366095151</v>
      </c>
      <c r="Y932" s="52">
        <f ca="1">$B$12 * EXP(($E$3 - $C$12^2/2) * Y$2 + $C$12*SQRT(Y$2)*T932)</f>
        <v>74.417005376024235</v>
      </c>
      <c r="Z932" s="52">
        <f ca="1">Y932 * EXP(($E$3 - $C$12^2/2) * (Z$2-Y$2) + $C$12*SQRT(Z$2-Y$2)*U932)</f>
        <v>48.154035480485383</v>
      </c>
      <c r="AA932" s="52">
        <f ca="1">Z932 * EXP(($E$3 - $C$12^2/2) * (AA$2-Z$2) + $C$12*SQRT(AA$2-Z$2)*V932)</f>
        <v>46.779898629019378</v>
      </c>
      <c r="AB932" s="52">
        <f ca="1">AA932 * EXP(($E$3 - $C$12^2/2) * (AB$2-AA$2) + $C$12*SQRT(AB$2-AA$2)*W932)</f>
        <v>60.313225280370617</v>
      </c>
      <c r="AC932" s="52">
        <f ca="1">AB932 * EXP(($E$3 - $C$12^2/2) * (AC$2-AB$2) + $C$12*SQRT(AC$2-AB$2)*X932)</f>
        <v>103.84328684014103</v>
      </c>
      <c r="AD932" s="47"/>
      <c r="AE932" s="3" t="s">
        <v>47</v>
      </c>
      <c r="AF932" s="64">
        <f t="shared" ref="AF932" ca="1" si="1174">($B$5*AF934 + (1 + $B$6)*AF933)*$B$2</f>
        <v>0</v>
      </c>
      <c r="AG932" s="64">
        <f t="shared" ref="AG932" ca="1" si="1175">($B$5*AG934 + (1 + $B$6)*AG933)*$B$2</f>
        <v>0</v>
      </c>
      <c r="AH932" s="64">
        <f t="shared" ref="AH932" ca="1" si="1176">($B$5*AH934 + (1 + $B$6)*AH933)*$B$2</f>
        <v>0</v>
      </c>
      <c r="AI932" s="64">
        <f t="shared" ref="AI932" ca="1" si="1177">($B$5*AI934 + (1 + $B$6)*AI933)*$B$2</f>
        <v>0</v>
      </c>
      <c r="AJ932" s="64" cm="1">
        <f t="array" aca="1" ref="AJ932" ca="1">($B$5*AJ934 + (1 + $B$6)*AJ933 + AND(NOT(AF933:AJ933)))*$B$2</f>
        <v>100000</v>
      </c>
      <c r="AK932" s="73"/>
      <c r="AL932" s="70"/>
    </row>
    <row r="933" spans="7:38" ht="14.55" customHeight="1" x14ac:dyDescent="0.3">
      <c r="G933" s="3">
        <v>931</v>
      </c>
      <c r="H933" s="58">
        <v>-0.20073437786736728</v>
      </c>
      <c r="I933" s="58">
        <v>0.50563264955802123</v>
      </c>
      <c r="J933" s="58">
        <v>-0.94004550758098548</v>
      </c>
      <c r="K933" s="59">
        <v>0.54189417238383686</v>
      </c>
      <c r="L933" s="60">
        <f t="array" ref="L933:O933">TRANSPOSE(MMULT(Option!$B$25:$E$28, TRANSPOSE(H933:K933)))</f>
        <v>-0.20073437786736728</v>
      </c>
      <c r="M933" s="60">
        <v>0.38312622694119541</v>
      </c>
      <c r="N933" s="60">
        <v>-0.77353947460266559</v>
      </c>
      <c r="O933" s="60">
        <v>0.33268430614650091</v>
      </c>
      <c r="P933" s="56" t="str">
        <f t="shared" si="1133"/>
        <v>187/1</v>
      </c>
      <c r="R933" s="80"/>
      <c r="S933" s="3" t="s">
        <v>31</v>
      </c>
      <c r="T933" s="60">
        <f ca="1"/>
        <v>-1.7910136616887693</v>
      </c>
      <c r="U933" s="60">
        <f ca="1"/>
        <v>1.3974991124342491</v>
      </c>
      <c r="V933" s="60">
        <f ca="1"/>
        <v>0.48168334821669945</v>
      </c>
      <c r="W933" s="60">
        <f ca="1"/>
        <v>-0.21521189956235584</v>
      </c>
      <c r="X933" s="60">
        <f ca="1"/>
        <v>0.69680236584283939</v>
      </c>
      <c r="Y933" s="52">
        <f ca="1">$B$13 * EXP(($E$3 - $C$13^2/2) * Y$2 + $C$13*SQRT(Y$2)*T933)</f>
        <v>58.725032706104145</v>
      </c>
      <c r="Z933" s="52">
        <f ca="1">Y933 * EXP(($E$3 - $C$13^2/2) * (Z$2-Y$2) + $C$13*SQRT(Z$2-Y$2)*U933)</f>
        <v>89.757879843336212</v>
      </c>
      <c r="AA933" s="52">
        <f ca="1">Z933 * EXP(($E$3 - $C$13^2/2) * (AA$2-Z$2) + $C$13*SQRT(AA$2-Z$2)*V933)</f>
        <v>104.23217112574848</v>
      </c>
      <c r="AB933" s="52">
        <f ca="1">AA933 * EXP(($E$3 - $C$13^2/2) * (AB$2-AA$2) + $C$13*SQRT(AB$2-AA$2)*W933)</f>
        <v>98.205012299870049</v>
      </c>
      <c r="AC933" s="52">
        <f ca="1">AB933 * EXP(($E$3 - $C$13^2/2) * (AC$2-AB$2) + $C$13*SQRT(AC$2-AB$2)*X933)</f>
        <v>121.64390504140096</v>
      </c>
      <c r="AD933" s="47"/>
      <c r="AE933" s="3" t="s">
        <v>46</v>
      </c>
      <c r="AF933" s="52" t="b">
        <f t="shared" ref="AF933" ca="1" si="1178">AF931 &gt;= $B$4</f>
        <v>0</v>
      </c>
      <c r="AG933" s="52" t="b">
        <f t="array" aca="1" ref="AG933" ca="1">AND(AG931 &gt;= $B$4, NOT(OR($AF933:AF933)))</f>
        <v>0</v>
      </c>
      <c r="AH933" s="52" t="b">
        <f t="array" aca="1" ref="AH933" ca="1">AND(AH931 &gt;= $B$4, NOT(OR($AF933:AG933)))</f>
        <v>0</v>
      </c>
      <c r="AI933" s="52" t="b">
        <f t="array" aca="1" ref="AI933" ca="1">AND(AI931 &gt;= $B$4, NOT(OR($AF933:AH933)))</f>
        <v>0</v>
      </c>
      <c r="AJ933" s="52" t="b">
        <f t="array" aca="1" ref="AJ933" ca="1">AND(AJ931 &gt;= $B$4, NOT(OR($AF933:AI933)))</f>
        <v>0</v>
      </c>
      <c r="AK933" s="73"/>
      <c r="AL933" s="70"/>
    </row>
    <row r="934" spans="7:38" ht="14.55" customHeight="1" x14ac:dyDescent="0.3">
      <c r="G934" s="3">
        <v>932</v>
      </c>
      <c r="H934" s="58">
        <v>1.6147709766217531</v>
      </c>
      <c r="I934" s="58">
        <v>1.5627556419713715</v>
      </c>
      <c r="J934" s="58">
        <v>-0.37424277177876719</v>
      </c>
      <c r="K934" s="59">
        <v>-0.43103391978638589</v>
      </c>
      <c r="L934" s="60">
        <f t="array" ref="L934:O934">TRANSPOSE(MMULT(Option!$B$25:$E$28, TRANSPOSE(H934:K934)))</f>
        <v>1.6147709766217531</v>
      </c>
      <c r="M934" s="60">
        <v>2.0781975950593248</v>
      </c>
      <c r="N934" s="60">
        <v>0.72643268417174101</v>
      </c>
      <c r="O934" s="60">
        <v>0.61297377137063869</v>
      </c>
      <c r="P934" s="56" t="str">
        <f t="shared" si="1133"/>
        <v>187/2</v>
      </c>
      <c r="R934" s="80"/>
      <c r="S934" s="3" t="s">
        <v>30</v>
      </c>
      <c r="T934" s="60">
        <f ca="1"/>
        <v>-0.18651486412629847</v>
      </c>
      <c r="U934" s="60">
        <f ca="1"/>
        <v>-1.8174664284480002</v>
      </c>
      <c r="V934" s="60">
        <f ca="1"/>
        <v>0.3899731619840493</v>
      </c>
      <c r="W934" s="60">
        <f ca="1"/>
        <v>0.44539454410181839</v>
      </c>
      <c r="X934" s="60">
        <f ca="1"/>
        <v>1.7464927685033649</v>
      </c>
      <c r="Y934" s="52">
        <f ca="1">$B$14 * EXP(($E$3 - $C$14^2/2) * Y$2 + $C$14*SQRT(Y$2)*T934)</f>
        <v>95.032194793273575</v>
      </c>
      <c r="Z934" s="52">
        <f ca="1">Y934 * EXP(($E$3 - $C$14^2/2) * (Z$2-Y$2) + $C$14*SQRT(Z$2-Y$2)*U934)</f>
        <v>55.36655982375656</v>
      </c>
      <c r="AA934" s="52">
        <f ca="1">Z934 * EXP(($E$3 - $C$14^2/2) * (AA$2-Z$2) + $C$14*SQRT(AA$2-Z$2)*V934)</f>
        <v>62.550094444197235</v>
      </c>
      <c r="AB934" s="52">
        <f ca="1">AA934 * EXP(($E$3 - $C$14^2/2) * (AB$2-AA$2) + $C$14*SQRT(AB$2-AA$2)*W934)</f>
        <v>71.850394997648294</v>
      </c>
      <c r="AC934" s="52">
        <f ca="1">AB934 * EXP(($E$3 - $C$14^2/2) * (AC$2-AB$2) + $C$14*SQRT(AC$2-AB$2)*X934)</f>
        <v>121.94058776598375</v>
      </c>
      <c r="AD934" s="47"/>
      <c r="AE934" s="3" t="s">
        <v>68</v>
      </c>
      <c r="AF934" s="52" t="b">
        <f ca="1">AND(AF931&gt;$B$3, NOT(OR($AF933:AF933)))</f>
        <v>0</v>
      </c>
      <c r="AG934" s="52" t="b">
        <f ca="1">AND(AG931&gt;$B$3, NOT(OR($AF933:AG933)))</f>
        <v>0</v>
      </c>
      <c r="AH934" s="52" t="b">
        <f ca="1">AND(AH931&gt;$B$3, NOT(OR($AF933:AH933)))</f>
        <v>0</v>
      </c>
      <c r="AI934" s="52" t="b">
        <f ca="1">AND(AI931&gt;$B$3, NOT(OR($AF933:AI933)))</f>
        <v>0</v>
      </c>
      <c r="AJ934" s="52" t="b">
        <f ca="1">AND(AJ931&gt;$B$3, NOT(OR($AF933:AJ933)))</f>
        <v>0</v>
      </c>
      <c r="AK934" s="74"/>
      <c r="AL934" s="70"/>
    </row>
    <row r="935" spans="7:38" ht="14.55" customHeight="1" x14ac:dyDescent="0.3">
      <c r="G935" s="3">
        <v>933</v>
      </c>
      <c r="H935" s="58">
        <v>1.6654197830967383</v>
      </c>
      <c r="I935" s="58">
        <v>-1.183535716010377</v>
      </c>
      <c r="J935" s="58">
        <v>-0.29372627728517459</v>
      </c>
      <c r="K935" s="59">
        <v>-0.24097700395620966</v>
      </c>
      <c r="L935" s="60">
        <f t="array" ref="L935:O935">TRANSPOSE(MMULT(Option!$B$25:$E$28, TRANSPOSE(H935:K935)))</f>
        <v>1.6654197830967383</v>
      </c>
      <c r="M935" s="60">
        <v>-0.41856048802156687</v>
      </c>
      <c r="N935" s="60">
        <v>9.8262766992067818E-2</v>
      </c>
      <c r="O935" s="60">
        <v>9.2555636330891949E-2</v>
      </c>
      <c r="P935" s="56" t="str">
        <f t="shared" si="1133"/>
        <v>187/3</v>
      </c>
      <c r="R935" s="80">
        <v>234</v>
      </c>
      <c r="S935" s="3" t="s">
        <v>28</v>
      </c>
      <c r="T935" s="60">
        <f t="array" aca="1" ref="T935:T938" ca="1">TRANSPOSE(OFFSET($L$3, MATCH($R935 &amp; "/" &amp; T$2, $P$3:$P$5002, 0) - 1, 0, 1, $E$1))</f>
        <v>0.99277285255613357</v>
      </c>
      <c r="U935" s="60">
        <f t="array" aca="1" ref="U935:U938" ca="1">TRANSPOSE(OFFSET($L$3, MATCH($R935 &amp; "/" &amp; U$2, $P$3:$P$5002, 0) - 1, 0, 1, $E$1))</f>
        <v>0.32363649189180393</v>
      </c>
      <c r="V935" s="60">
        <f t="array" aca="1" ref="V935:V938" ca="1">TRANSPOSE(OFFSET($L$3, MATCH($R935 &amp; "/" &amp; V$2, $P$3:$P$5002, 0) - 1, 0, 1, $E$1))</f>
        <v>2.0037863075195519</v>
      </c>
      <c r="W935" s="60">
        <f t="array" aca="1" ref="W935:W938" ca="1">TRANSPOSE(OFFSET($L$3, MATCH($R935 &amp; "/" &amp; W$2, $P$3:$P$5002, 0) - 1, 0, 1, $E$1))</f>
        <v>-0.79268663887269863</v>
      </c>
      <c r="X935" s="60">
        <f t="array" aca="1" ref="X935:X938" ca="1">TRANSPOSE(OFFSET($L$3, MATCH($R935 &amp; "/" &amp; X$2, $P$3:$P$5002, 0) - 1, 0, 1, $E$1))</f>
        <v>0.37762062828400988</v>
      </c>
      <c r="Y935" s="52">
        <f ca="1">$B$11 * EXP(($E$3 - $C$11^2/2) * Y$2 + $C$11*SQRT(Y$2)*T935)</f>
        <v>135.36868306710898</v>
      </c>
      <c r="Z935" s="52">
        <f ca="1">Y935 * EXP(($E$3 - $C$11^2/2) * (Z$2-Y$2) + $C$11*SQRT(Z$2-Y$2)*U935)</f>
        <v>149.91867633703092</v>
      </c>
      <c r="AA935" s="52">
        <f ca="1">Z935 * EXP(($E$3 - $C$11^2/2) * (AA$2-Z$2) + $C$11*SQRT(AA$2-Z$2)*V935)</f>
        <v>274.85093099319488</v>
      </c>
      <c r="AB935" s="52">
        <f ca="1">AA935 * EXP(($E$3 - $C$11^2/2) * (AB$2-AA$2) + $C$11*SQRT(AB$2-AA$2)*W935)</f>
        <v>217.76639157047106</v>
      </c>
      <c r="AC935" s="52">
        <f ca="1">AB935 * EXP(($E$3 - $C$11^2/2) * (AC$2-AB$2) + $C$11*SQRT(AC$2-AB$2)*X935)</f>
        <v>245.11048753073251</v>
      </c>
      <c r="AD935" s="47"/>
      <c r="AE935" s="3" t="s">
        <v>69</v>
      </c>
      <c r="AF935" s="20" cm="1">
        <f t="array" aca="1" ref="AF935" ca="1">MIN(Y935:Y938 / $D$11:$D$14)</f>
        <v>0.73084348881916017</v>
      </c>
      <c r="AG935" s="20" cm="1">
        <f t="array" aca="1" ref="AG935" ca="1">MIN(Z935:Z938 / $D$11:$D$14)</f>
        <v>0.90909454378646326</v>
      </c>
      <c r="AH935" s="20" cm="1">
        <f t="array" aca="1" ref="AH935" ca="1">MIN(AA935:AA938 / $D$11:$D$14)</f>
        <v>1.2263297655451653</v>
      </c>
      <c r="AI935" s="20" cm="1">
        <f t="array" aca="1" ref="AI935" ca="1">MIN(AB935:AB938 / $D$11:$D$14)</f>
        <v>1.2515056761775258</v>
      </c>
      <c r="AJ935" s="20" cm="1">
        <f t="array" aca="1" ref="AJ935" ca="1">MIN(AC935:AC938 / $D$11:$D$14)</f>
        <v>1.3588774721000498</v>
      </c>
      <c r="AK935" s="72">
        <f t="array" aca="1" ref="AK935" ca="1">SUMPRODUCT(AF936:AJ936, EXP(-$E$3*$AF$2:$AJ$2))</f>
        <v>120538.2244355825</v>
      </c>
      <c r="AL935" s="70">
        <f ca="1">MAX(AC936 - $D$11, 0) * EXP(-$E$2*$E$3)</f>
        <v>27.949405629820511</v>
      </c>
    </row>
    <row r="936" spans="7:38" ht="14.55" customHeight="1" x14ac:dyDescent="0.3">
      <c r="G936" s="3">
        <v>934</v>
      </c>
      <c r="H936" s="58">
        <v>-0.13153962269408337</v>
      </c>
      <c r="I936" s="58">
        <v>0.47434142087508607</v>
      </c>
      <c r="J936" s="58">
        <v>0.73138026287701485</v>
      </c>
      <c r="K936" s="59">
        <v>1.4600140531009385</v>
      </c>
      <c r="L936" s="60">
        <f t="array" ref="L936:O936">TRANSPOSE(MMULT(Option!$B$25:$E$28, TRANSPOSE(H936:K936)))</f>
        <v>-0.13153962269408337</v>
      </c>
      <c r="M936" s="60">
        <v>0.3821252442049643</v>
      </c>
      <c r="N936" s="60">
        <v>0.71397453856556825</v>
      </c>
      <c r="O936" s="60">
        <v>1.4646280409192838</v>
      </c>
      <c r="P936" s="56" t="str">
        <f t="shared" si="1133"/>
        <v>187/4</v>
      </c>
      <c r="R936" s="80"/>
      <c r="S936" s="3" t="s">
        <v>29</v>
      </c>
      <c r="T936" s="60">
        <f ca="1"/>
        <v>1.2821098737250141</v>
      </c>
      <c r="U936" s="60">
        <f ca="1"/>
        <v>0.80637669426601988</v>
      </c>
      <c r="V936" s="60">
        <f ca="1"/>
        <v>1.1768772567835031</v>
      </c>
      <c r="W936" s="60">
        <f ca="1"/>
        <v>-1.9363560484203493</v>
      </c>
      <c r="X936" s="60">
        <f ca="1"/>
        <v>-0.39014454046795055</v>
      </c>
      <c r="Y936" s="52">
        <f ca="1">$B$12 * EXP(($E$3 - $C$12^2/2) * Y$2 + $C$12*SQRT(Y$2)*T936)</f>
        <v>147.64387854544668</v>
      </c>
      <c r="Z936" s="52">
        <f ca="1">Y936 * EXP(($E$3 - $C$12^2/2) * (Z$2-Y$2) + $C$12*SQRT(Z$2-Y$2)*U936)</f>
        <v>188.99416780055594</v>
      </c>
      <c r="AA936" s="52">
        <f ca="1">Z936 * EXP(($E$3 - $C$12^2/2) * (AA$2-Z$2) + $C$12*SQRT(AA$2-Z$2)*V936)</f>
        <v>270.36673993935887</v>
      </c>
      <c r="AB936" s="52">
        <f ca="1">AA936 * EXP(($E$3 - $C$12^2/2) * (AB$2-AA$2) + $C$12*SQRT(AB$2-AA$2)*W936)</f>
        <v>151.99878370817325</v>
      </c>
      <c r="AC936" s="52">
        <f ca="1">AB936 * EXP(($E$3 - $C$12^2/2) * (AC$2-AB$2) + $C$12*SQRT(AC$2-AB$2)*X936)</f>
        <v>135.88774721000499</v>
      </c>
      <c r="AD936" s="47"/>
      <c r="AE936" s="3" t="s">
        <v>47</v>
      </c>
      <c r="AF936" s="64">
        <f t="shared" ref="AF936" ca="1" si="1179">($B$5*AF938 + (1 + $B$6)*AF937)*$B$2</f>
        <v>0</v>
      </c>
      <c r="AG936" s="64">
        <f t="shared" ref="AG936" ca="1" si="1180">($B$5*AG938 + (1 + $B$6)*AG937)*$B$2</f>
        <v>15000</v>
      </c>
      <c r="AH936" s="64">
        <f t="shared" ref="AH936" ca="1" si="1181">($B$5*AH938 + (1 + $B$6)*AH937)*$B$2</f>
        <v>15000</v>
      </c>
      <c r="AI936" s="64">
        <f t="shared" ref="AI936" ca="1" si="1182">($B$5*AI938 + (1 + $B$6)*AI937)*$B$2</f>
        <v>15000</v>
      </c>
      <c r="AJ936" s="64" cm="1">
        <f t="array" aca="1" ref="AJ936" ca="1">($B$5*AJ938 + (1 + $B$6)*AJ937 + AND(NOT(AF937:AJ937)))*$B$2</f>
        <v>105000</v>
      </c>
      <c r="AK936" s="73"/>
      <c r="AL936" s="70"/>
    </row>
    <row r="937" spans="7:38" ht="14.55" customHeight="1" x14ac:dyDescent="0.3">
      <c r="G937" s="3">
        <v>935</v>
      </c>
      <c r="H937" s="58">
        <v>0.20219103861305651</v>
      </c>
      <c r="I937" s="58">
        <v>0.82185618201353494</v>
      </c>
      <c r="J937" s="58">
        <v>-5.5484150703023087E-2</v>
      </c>
      <c r="K937" s="59">
        <v>0.17800756048193297</v>
      </c>
      <c r="L937" s="60">
        <f t="array" ref="L937:O937">TRANSPOSE(MMULT(Option!$B$25:$E$28, TRANSPOSE(H937:K937)))</f>
        <v>0.20219103861305651</v>
      </c>
      <c r="M937" s="60">
        <v>0.83412004833410824</v>
      </c>
      <c r="N937" s="60">
        <v>0.24735659393819337</v>
      </c>
      <c r="O937" s="60">
        <v>0.43769605231793929</v>
      </c>
      <c r="P937" s="56" t="str">
        <f t="shared" si="1133"/>
        <v>187/5</v>
      </c>
      <c r="R937" s="80"/>
      <c r="S937" s="3" t="s">
        <v>31</v>
      </c>
      <c r="T937" s="60">
        <f ca="1"/>
        <v>-1.0618531591292508</v>
      </c>
      <c r="U937" s="60">
        <f ca="1"/>
        <v>1.0490051703834935</v>
      </c>
      <c r="V937" s="60">
        <f ca="1"/>
        <v>0.6429339158682843</v>
      </c>
      <c r="W937" s="60">
        <f ca="1"/>
        <v>5.107196414023274E-2</v>
      </c>
      <c r="X937" s="60">
        <f ca="1"/>
        <v>1.0303585348000981</v>
      </c>
      <c r="Y937" s="52">
        <f ca="1">$B$13 * EXP(($E$3 - $C$13^2/2) * Y$2 + $C$13*SQRT(Y$2)*T937)</f>
        <v>73.084348881916014</v>
      </c>
      <c r="Z937" s="52">
        <f ca="1">Y937 * EXP(($E$3 - $C$13^2/2) * (Z$2-Y$2) + $C$13*SQRT(Z$2-Y$2)*U937)</f>
        <v>100.6164526341187</v>
      </c>
      <c r="AA937" s="52">
        <f ca="1">Z937 * EXP(($E$3 - $C$13^2/2) * (AA$2-Z$2) + $C$13*SQRT(AA$2-Z$2)*V937)</f>
        <v>122.63297655451652</v>
      </c>
      <c r="AB937" s="52">
        <f ca="1">AA937 * EXP(($E$3 - $C$13^2/2) * (AB$2-AA$2) + $C$13*SQRT(AB$2-AA$2)*W937)</f>
        <v>125.15056761775259</v>
      </c>
      <c r="AC937" s="52">
        <f ca="1">AB937 * EXP(($E$3 - $C$13^2/2) * (AC$2-AB$2) + $C$13*SQRT(AC$2-AB$2)*X937)</f>
        <v>171.33575549319605</v>
      </c>
      <c r="AD937" s="47"/>
      <c r="AE937" s="3" t="s">
        <v>46</v>
      </c>
      <c r="AF937" s="52" t="b">
        <f t="shared" ref="AF937" ca="1" si="1183">AF935 &gt;= $B$4</f>
        <v>0</v>
      </c>
      <c r="AG937" s="52" t="b">
        <f t="array" aca="1" ref="AG937" ca="1">AND(AG935 &gt;= $B$4, NOT(OR($AF937:AF937)))</f>
        <v>0</v>
      </c>
      <c r="AH937" s="52" t="b">
        <f t="array" aca="1" ref="AH937" ca="1">AND(AH935 &gt;= $B$4, NOT(OR($AF937:AG937)))</f>
        <v>0</v>
      </c>
      <c r="AI937" s="52" t="b">
        <f t="array" aca="1" ref="AI937" ca="1">AND(AI935 &gt;= $B$4, NOT(OR($AF937:AH937)))</f>
        <v>0</v>
      </c>
      <c r="AJ937" s="52" t="b">
        <f t="array" aca="1" ref="AJ937" ca="1">AND(AJ935 &gt;= $B$4, NOT(OR($AF937:AI937)))</f>
        <v>1</v>
      </c>
      <c r="AK937" s="73"/>
      <c r="AL937" s="70"/>
    </row>
    <row r="938" spans="7:38" ht="14.55" customHeight="1" x14ac:dyDescent="0.3">
      <c r="G938" s="3">
        <v>936</v>
      </c>
      <c r="H938" s="58">
        <v>-0.16388064501430227</v>
      </c>
      <c r="I938" s="58">
        <v>0.42283167045386894</v>
      </c>
      <c r="J938" s="58">
        <v>1.0512955176946999</v>
      </c>
      <c r="K938" s="59">
        <v>-0.43277885831311291</v>
      </c>
      <c r="L938" s="60">
        <f t="array" ref="L938:O938">TRANSPOSE(MMULT(Option!$B$25:$E$28, TRANSPOSE(H938:K938)))</f>
        <v>-0.16388064501430227</v>
      </c>
      <c r="M938" s="60">
        <v>0.3219793692101745</v>
      </c>
      <c r="N938" s="60">
        <v>0.96853449922381474</v>
      </c>
      <c r="O938" s="60">
        <v>-0.12024673413969827</v>
      </c>
      <c r="P938" s="56" t="str">
        <f t="shared" si="1133"/>
        <v>188/1</v>
      </c>
      <c r="R938" s="80"/>
      <c r="S938" s="3" t="s">
        <v>30</v>
      </c>
      <c r="T938" s="60">
        <f ca="1"/>
        <v>-1.0435041843615498</v>
      </c>
      <c r="U938" s="60">
        <f ca="1"/>
        <v>0.69248357887085643</v>
      </c>
      <c r="V938" s="60">
        <f ca="1"/>
        <v>1.9153848106772777</v>
      </c>
      <c r="W938" s="60">
        <f ca="1"/>
        <v>-0.2877970501883923</v>
      </c>
      <c r="X938" s="60">
        <f ca="1"/>
        <v>0.71430722850478667</v>
      </c>
      <c r="Y938" s="52">
        <f ca="1">$B$14 * EXP(($E$3 - $C$14^2/2) * Y$2 + $C$14*SQRT(Y$2)*T938)</f>
        <v>73.487765066308256</v>
      </c>
      <c r="Z938" s="52">
        <f ca="1">Y938 * EXP(($E$3 - $C$14^2/2) * (Z$2-Y$2) + $C$14*SQRT(Z$2-Y$2)*U938)</f>
        <v>90.90945437864633</v>
      </c>
      <c r="AA938" s="52">
        <f ca="1">Z938 * EXP(($E$3 - $C$14^2/2) * (AA$2-Z$2) + $C$14*SQRT(AA$2-Z$2)*V938)</f>
        <v>162.3053516099464</v>
      </c>
      <c r="AB938" s="52">
        <f ca="1">AA938 * EXP(($E$3 - $C$14^2/2) * (AB$2-AA$2) + $C$14*SQRT(AB$2-AA$2)*W938)</f>
        <v>149.62622223317521</v>
      </c>
      <c r="AC938" s="52">
        <f ca="1">AB938 * EXP(($E$3 - $C$14^2/2) * (AC$2-AB$2) + $C$14*SQRT(AC$2-AB$2)*X938)</f>
        <v>186.31382833846473</v>
      </c>
      <c r="AD938" s="47"/>
      <c r="AE938" s="3" t="s">
        <v>68</v>
      </c>
      <c r="AF938" s="52" t="b">
        <f ca="1">AND(AF935&gt;$B$3, NOT(OR($AF937:AF937)))</f>
        <v>0</v>
      </c>
      <c r="AG938" s="52" t="b">
        <f ca="1">AND(AG935&gt;$B$3, NOT(OR($AF937:AG937)))</f>
        <v>1</v>
      </c>
      <c r="AH938" s="52" t="b">
        <f ca="1">AND(AH935&gt;$B$3, NOT(OR($AF937:AH937)))</f>
        <v>1</v>
      </c>
      <c r="AI938" s="52" t="b">
        <f ca="1">AND(AI935&gt;$B$3, NOT(OR($AF937:AI937)))</f>
        <v>1</v>
      </c>
      <c r="AJ938" s="52" t="b">
        <f ca="1">AND(AJ935&gt;$B$3, NOT(OR($AF937:AJ937)))</f>
        <v>0</v>
      </c>
      <c r="AK938" s="74"/>
      <c r="AL938" s="70"/>
    </row>
    <row r="939" spans="7:38" ht="14.55" customHeight="1" x14ac:dyDescent="0.3">
      <c r="G939" s="3">
        <v>937</v>
      </c>
      <c r="H939" s="58">
        <v>-0.40789010336155218</v>
      </c>
      <c r="I939" s="58">
        <v>-1.2865835153679348</v>
      </c>
      <c r="J939" s="58">
        <v>0.27741036399706043</v>
      </c>
      <c r="K939" s="59">
        <v>1.6535240879613164</v>
      </c>
      <c r="L939" s="60">
        <f t="array" ref="L939:O939">TRANSPOSE(MMULT(Option!$B$25:$E$28, TRANSPOSE(H939:K939)))</f>
        <v>-0.40789010336155218</v>
      </c>
      <c r="M939" s="60">
        <v>-1.3423293107558092</v>
      </c>
      <c r="N939" s="60">
        <v>-0.25641037473254813</v>
      </c>
      <c r="O939" s="60">
        <v>0.97007570143034749</v>
      </c>
      <c r="P939" s="56" t="str">
        <f t="shared" si="1133"/>
        <v>188/2</v>
      </c>
      <c r="R939" s="80">
        <v>235</v>
      </c>
      <c r="S939" s="3" t="s">
        <v>28</v>
      </c>
      <c r="T939" s="60">
        <f t="array" aca="1" ref="T939:T942" ca="1">TRANSPOSE(OFFSET($L$3, MATCH($R939 &amp; "/" &amp; T$2, $P$3:$P$5002, 0) - 1, 0, 1, $E$1))</f>
        <v>0.62860892726264384</v>
      </c>
      <c r="U939" s="60">
        <f t="array" aca="1" ref="U939:U942" ca="1">TRANSPOSE(OFFSET($L$3, MATCH($R939 &amp; "/" &amp; U$2, $P$3:$P$5002, 0) - 1, 0, 1, $E$1))</f>
        <v>-0.38908085369786816</v>
      </c>
      <c r="V939" s="60">
        <f t="array" aca="1" ref="V939:V942" ca="1">TRANSPOSE(OFFSET($L$3, MATCH($R939 &amp; "/" &amp; V$2, $P$3:$P$5002, 0) - 1, 0, 1, $E$1))</f>
        <v>1.1827993213538187E-2</v>
      </c>
      <c r="W939" s="60">
        <f t="array" aca="1" ref="W939:W942" ca="1">TRANSPOSE(OFFSET($L$3, MATCH($R939 &amp; "/" &amp; W$2, $P$3:$P$5002, 0) - 1, 0, 1, $E$1))</f>
        <v>1.8978594150446408</v>
      </c>
      <c r="X939" s="60">
        <f t="array" aca="1" ref="X939:X942" ca="1">TRANSPOSE(OFFSET($L$3, MATCH($R939 &amp; "/" &amp; X$2, $P$3:$P$5002, 0) - 1, 0, 1, $E$1))</f>
        <v>0.16885934396698363</v>
      </c>
      <c r="Y939" s="52">
        <f ca="1">$B$11 * EXP(($E$3 - $C$11^2/2) * Y$2 + $C$11*SQRT(Y$2)*T939)</f>
        <v>121.35897197915924</v>
      </c>
      <c r="Z939" s="52">
        <f ca="1">Y939 * EXP(($E$3 - $C$11^2/2) * (Z$2-Y$2) + $C$11*SQRT(Z$2-Y$2)*U939)</f>
        <v>108.53021441203644</v>
      </c>
      <c r="AA939" s="52">
        <f ca="1">Z939 * EXP(($E$3 - $C$11^2/2) * (AA$2-Z$2) + $C$11*SQRT(AA$2-Z$2)*V939)</f>
        <v>109.46195062805469</v>
      </c>
      <c r="AB939" s="52">
        <f ca="1">AA939 * EXP(($E$3 - $C$11^2/2) * (AB$2-AA$2) + $C$11*SQRT(AB$2-AA$2)*W939)</f>
        <v>194.40329287396759</v>
      </c>
      <c r="AC939" s="52">
        <f ca="1">AB939 * EXP(($E$3 - $C$11^2/2) * (AC$2-AB$2) + $C$11*SQRT(AC$2-AB$2)*X939)</f>
        <v>205.5301284649544</v>
      </c>
      <c r="AD939" s="47"/>
      <c r="AE939" s="3" t="s">
        <v>69</v>
      </c>
      <c r="AF939" s="20" cm="1">
        <f t="array" aca="1" ref="AF939" ca="1">MIN(Y939:Y942 / $D$11:$D$14)</f>
        <v>1.0956322179481048</v>
      </c>
      <c r="AG939" s="20" cm="1">
        <f t="array" aca="1" ref="AG939" ca="1">MIN(Z939:Z942 / $D$11:$D$14)</f>
        <v>0.97553229193160584</v>
      </c>
      <c r="AH939" s="20" cm="1">
        <f t="array" aca="1" ref="AH939" ca="1">MIN(AA939:AA942 / $D$11:$D$14)</f>
        <v>0.82534555758333417</v>
      </c>
      <c r="AI939" s="20" cm="1">
        <f t="array" aca="1" ref="AI939" ca="1">MIN(AB939:AB942 / $D$11:$D$14)</f>
        <v>0.74607083906411797</v>
      </c>
      <c r="AJ939" s="20" cm="1">
        <f t="array" aca="1" ref="AJ939" ca="1">MIN(AC939:AC942 / $D$11:$D$14)</f>
        <v>1.2620726582176882</v>
      </c>
      <c r="AK939" s="72">
        <f t="array" aca="1" ref="AK939" ca="1">SUMPRODUCT(AF940:AJ940, EXP(-$E$3*$AF$2:$AJ$2))</f>
        <v>130313.71233763752</v>
      </c>
      <c r="AL939" s="70">
        <f ca="1">MAX(AC940 - $D$11, 0) * EXP(-$E$2*$E$3)</f>
        <v>20.41023914415403</v>
      </c>
    </row>
    <row r="940" spans="7:38" ht="14.55" customHeight="1" x14ac:dyDescent="0.3">
      <c r="G940" s="3">
        <v>938</v>
      </c>
      <c r="H940" s="58">
        <v>-0.499699046454463</v>
      </c>
      <c r="I940" s="58">
        <v>7.6472358991155898E-2</v>
      </c>
      <c r="J940" s="58">
        <v>0.58381296312924569</v>
      </c>
      <c r="K940" s="59">
        <v>1.2863577064358864</v>
      </c>
      <c r="L940" s="60">
        <f t="array" ref="L940:O940">TRANSPOSE(MMULT(Option!$B$25:$E$28, TRANSPOSE(H940:K940)))</f>
        <v>-0.499699046454463</v>
      </c>
      <c r="M940" s="60">
        <v>-0.12979154385202346</v>
      </c>
      <c r="N940" s="60">
        <v>0.33291434760223526</v>
      </c>
      <c r="O940" s="60">
        <v>1.0356650961897576</v>
      </c>
      <c r="P940" s="56" t="str">
        <f t="shared" si="1133"/>
        <v>188/3</v>
      </c>
      <c r="R940" s="80"/>
      <c r="S940" s="3" t="s">
        <v>29</v>
      </c>
      <c r="T940" s="60">
        <f ca="1"/>
        <v>0.77408384712131773</v>
      </c>
      <c r="U940" s="60">
        <f ca="1"/>
        <v>0.2346312054070005</v>
      </c>
      <c r="V940" s="60">
        <f ca="1"/>
        <v>-0.55581866808836533</v>
      </c>
      <c r="W940" s="60">
        <f ca="1"/>
        <v>-0.97613752943541043</v>
      </c>
      <c r="X940" s="60">
        <f ca="1"/>
        <v>1.2157589327513125</v>
      </c>
      <c r="Y940" s="52">
        <f ca="1">$B$12 * EXP(($E$3 - $C$12^2/2) * Y$2 + $C$12*SQRT(Y$2)*T940)</f>
        <v>126.77265195140734</v>
      </c>
      <c r="Z940" s="52">
        <f ca="1">Y940 * EXP(($E$3 - $C$12^2/2) * (Z$2-Y$2) + $C$12*SQRT(Z$2-Y$2)*U940)</f>
        <v>136.69944746199721</v>
      </c>
      <c r="AA940" s="52">
        <f ca="1">Z940 * EXP(($E$3 - $C$12^2/2) * (AA$2-Z$2) + $C$12*SQRT(AA$2-Z$2)*V940)</f>
        <v>116.28442170425537</v>
      </c>
      <c r="AB940" s="52">
        <f ca="1">AA940 * EXP(($E$3 - $C$12^2/2) * (AB$2-AA$2) + $C$12*SQRT(AB$2-AA$2)*W940)</f>
        <v>87.199434211133678</v>
      </c>
      <c r="AC940" s="52">
        <f ca="1">AB940 * EXP(($E$3 - $C$12^2/2) * (AC$2-AB$2) + $C$12*SQRT(AC$2-AB$2)*X940)</f>
        <v>126.20726582176883</v>
      </c>
      <c r="AD940" s="47"/>
      <c r="AE940" s="3" t="s">
        <v>47</v>
      </c>
      <c r="AF940" s="64">
        <f t="shared" ref="AF940" ca="1" si="1184">($B$5*AF942 + (1 + $B$6)*AF941)*$B$2</f>
        <v>15000</v>
      </c>
      <c r="AG940" s="64">
        <f t="shared" ref="AG940" ca="1" si="1185">($B$5*AG942 + (1 + $B$6)*AG941)*$B$2</f>
        <v>15000</v>
      </c>
      <c r="AH940" s="64">
        <f t="shared" ref="AH940" ca="1" si="1186">($B$5*AH942 + (1 + $B$6)*AH941)*$B$2</f>
        <v>15000</v>
      </c>
      <c r="AI940" s="64">
        <f t="shared" ref="AI940" ca="1" si="1187">($B$5*AI942 + (1 + $B$6)*AI941)*$B$2</f>
        <v>0</v>
      </c>
      <c r="AJ940" s="64" cm="1">
        <f t="array" aca="1" ref="AJ940" ca="1">($B$5*AJ942 + (1 + $B$6)*AJ941 + AND(NOT(AF941:AJ941)))*$B$2</f>
        <v>114999.99999999999</v>
      </c>
      <c r="AK940" s="73"/>
      <c r="AL940" s="70"/>
    </row>
    <row r="941" spans="7:38" ht="14.55" customHeight="1" x14ac:dyDescent="0.3">
      <c r="G941" s="3">
        <v>939</v>
      </c>
      <c r="H941" s="58">
        <v>-2.5524206847006542E-2</v>
      </c>
      <c r="I941" s="58">
        <v>-1.9607695144973798</v>
      </c>
      <c r="J941" s="58">
        <v>1.0603273843750167E-2</v>
      </c>
      <c r="K941" s="59">
        <v>0.48748297703574966</v>
      </c>
      <c r="L941" s="60">
        <f t="array" ref="L941:O941">TRANSPOSE(MMULT(Option!$B$25:$E$28, TRANSPOSE(H941:K941)))</f>
        <v>-2.5524206847006542E-2</v>
      </c>
      <c r="M941" s="60">
        <v>-1.8072846268480136</v>
      </c>
      <c r="N941" s="60">
        <v>-0.51434670462415755</v>
      </c>
      <c r="O941" s="60">
        <v>-0.10413463841553222</v>
      </c>
      <c r="P941" s="56" t="str">
        <f t="shared" si="1133"/>
        <v>188/4</v>
      </c>
      <c r="R941" s="80"/>
      <c r="S941" s="3" t="s">
        <v>31</v>
      </c>
      <c r="T941" s="60">
        <f ca="1"/>
        <v>0.93173960660243604</v>
      </c>
      <c r="U941" s="60">
        <f ca="1"/>
        <v>-0.47138690434077857</v>
      </c>
      <c r="V941" s="60">
        <f ca="1"/>
        <v>-0.43113231783571682</v>
      </c>
      <c r="W941" s="60">
        <f ca="1"/>
        <v>1.02278045052695E-3</v>
      </c>
      <c r="X941" s="60">
        <f ca="1"/>
        <v>1.3908093976653575</v>
      </c>
      <c r="Y941" s="52">
        <f ca="1">$B$13 * EXP(($E$3 - $C$13^2/2) * Y$2 + $C$13*SQRT(Y$2)*T941)</f>
        <v>132.91263968999678</v>
      </c>
      <c r="Z941" s="52">
        <f ca="1">Y941 * EXP(($E$3 - $C$13^2/2) * (Z$2-Y$2) + $C$13*SQRT(Z$2-Y$2)*U941)</f>
        <v>115.96355917003883</v>
      </c>
      <c r="AA941" s="52">
        <f ca="1">Z941 * EXP(($E$3 - $C$13^2/2) * (AA$2-Z$2) + $C$13*SQRT(AA$2-Z$2)*V941)</f>
        <v>102.40507800985668</v>
      </c>
      <c r="AB941" s="52">
        <f ca="1">AA941 * EXP(($E$3 - $C$13^2/2) * (AB$2-AA$2) + $C$13*SQRT(AB$2-AA$2)*W941)</f>
        <v>102.94996931856075</v>
      </c>
      <c r="AC941" s="52">
        <f ca="1">AB941 * EXP(($E$3 - $C$13^2/2) * (AC$2-AB$2) + $C$13*SQRT(AC$2-AB$2)*X941)</f>
        <v>157.03770798375962</v>
      </c>
      <c r="AD941" s="47"/>
      <c r="AE941" s="3" t="s">
        <v>46</v>
      </c>
      <c r="AF941" s="52" t="b">
        <f t="shared" ref="AF941" ca="1" si="1188">AF939 &gt;= $B$4</f>
        <v>0</v>
      </c>
      <c r="AG941" s="52" t="b">
        <f t="array" aca="1" ref="AG941" ca="1">AND(AG939 &gt;= $B$4, NOT(OR($AF941:AF941)))</f>
        <v>0</v>
      </c>
      <c r="AH941" s="52" t="b">
        <f t="array" aca="1" ref="AH941" ca="1">AND(AH939 &gt;= $B$4, NOT(OR($AF941:AG941)))</f>
        <v>0</v>
      </c>
      <c r="AI941" s="52" t="b">
        <f t="array" aca="1" ref="AI941" ca="1">AND(AI939 &gt;= $B$4, NOT(OR($AF941:AH941)))</f>
        <v>0</v>
      </c>
      <c r="AJ941" s="52" t="b">
        <f t="array" aca="1" ref="AJ941" ca="1">AND(AJ939 &gt;= $B$4, NOT(OR($AF941:AI941)))</f>
        <v>0</v>
      </c>
      <c r="AK941" s="73"/>
      <c r="AL941" s="70"/>
    </row>
    <row r="942" spans="7:38" ht="14.55" customHeight="1" x14ac:dyDescent="0.3">
      <c r="G942" s="3">
        <v>940</v>
      </c>
      <c r="H942" s="58">
        <v>-0.8349642525144696</v>
      </c>
      <c r="I942" s="58">
        <v>-0.21589364504697084</v>
      </c>
      <c r="J942" s="58">
        <v>-1.8160234832097877</v>
      </c>
      <c r="K942" s="59">
        <v>-0.83565375153172228</v>
      </c>
      <c r="L942" s="60">
        <f t="array" ref="L942:O942">TRANSPOSE(MMULT(Option!$B$25:$E$28, TRANSPOSE(H942:K942)))</f>
        <v>-0.8349642525144696</v>
      </c>
      <c r="M942" s="60">
        <v>-0.5318554951033222</v>
      </c>
      <c r="N942" s="60">
        <v>-1.9855516326574105</v>
      </c>
      <c r="O942" s="60">
        <v>-1.4605825374162014</v>
      </c>
      <c r="P942" s="56" t="str">
        <f t="shared" si="1133"/>
        <v>188/5</v>
      </c>
      <c r="R942" s="80"/>
      <c r="S942" s="3" t="s">
        <v>30</v>
      </c>
      <c r="T942" s="60">
        <f ca="1"/>
        <v>0.28777188214943894</v>
      </c>
      <c r="U942" s="60">
        <f ca="1"/>
        <v>-0.40367860385905041</v>
      </c>
      <c r="V942" s="60">
        <f ca="1"/>
        <v>-0.57393702051397777</v>
      </c>
      <c r="W942" s="60">
        <f ca="1"/>
        <v>-0.35327200696195343</v>
      </c>
      <c r="X942" s="60">
        <f ca="1"/>
        <v>1.7945185108237278</v>
      </c>
      <c r="Y942" s="52">
        <f ca="1">$B$14 * EXP(($E$3 - $C$14^2/2) * Y$2 + $C$14*SQRT(Y$2)*T942)</f>
        <v>109.56322179481049</v>
      </c>
      <c r="Z942" s="52">
        <f ca="1">Y942 * EXP(($E$3 - $C$14^2/2) * (Z$2-Y$2) + $C$14*SQRT(Z$2-Y$2)*U942)</f>
        <v>97.55322919316059</v>
      </c>
      <c r="AA942" s="52">
        <f ca="1">Z942 * EXP(($E$3 - $C$14^2/2) * (AA$2-Z$2) + $C$14*SQRT(AA$2-Z$2)*V942)</f>
        <v>82.534555758333411</v>
      </c>
      <c r="AB942" s="52">
        <f ca="1">AA942 * EXP(($E$3 - $C$14^2/2) * (AB$2-AA$2) + $C$14*SQRT(AB$2-AA$2)*W942)</f>
        <v>74.607083906411802</v>
      </c>
      <c r="AC942" s="52">
        <f ca="1">AB942 * EXP(($E$3 - $C$14^2/2) * (AC$2-AB$2) + $C$14*SQRT(AC$2-AB$2)*X942)</f>
        <v>128.45658848810677</v>
      </c>
      <c r="AD942" s="47"/>
      <c r="AE942" s="3" t="s">
        <v>68</v>
      </c>
      <c r="AF942" s="52" t="b">
        <f ca="1">AND(AF939&gt;$B$3, NOT(OR($AF941:AF941)))</f>
        <v>1</v>
      </c>
      <c r="AG942" s="52" t="b">
        <f ca="1">AND(AG939&gt;$B$3, NOT(OR($AF941:AG941)))</f>
        <v>1</v>
      </c>
      <c r="AH942" s="52" t="b">
        <f ca="1">AND(AH939&gt;$B$3, NOT(OR($AF941:AH941)))</f>
        <v>1</v>
      </c>
      <c r="AI942" s="52" t="b">
        <f ca="1">AND(AI939&gt;$B$3, NOT(OR($AF941:AI941)))</f>
        <v>0</v>
      </c>
      <c r="AJ942" s="52" t="b">
        <f ca="1">AND(AJ939&gt;$B$3, NOT(OR($AF941:AJ941)))</f>
        <v>1</v>
      </c>
      <c r="AK942" s="74"/>
      <c r="AL942" s="70"/>
    </row>
    <row r="943" spans="7:38" ht="14.55" customHeight="1" x14ac:dyDescent="0.3">
      <c r="G943" s="3">
        <v>941</v>
      </c>
      <c r="H943" s="58">
        <v>-1.6729336004720878</v>
      </c>
      <c r="I943" s="58">
        <v>1.6641335158036235</v>
      </c>
      <c r="J943" s="58">
        <v>1.42102532275649</v>
      </c>
      <c r="K943" s="59">
        <v>7.5287284147034936E-2</v>
      </c>
      <c r="L943" s="60">
        <f t="array" ref="L943:O943">TRANSPOSE(MMULT(Option!$B$25:$E$28, TRANSPOSE(H943:K943)))</f>
        <v>-1.6729336004720878</v>
      </c>
      <c r="M943" s="60">
        <v>0.85603012034778381</v>
      </c>
      <c r="N943" s="60">
        <v>1.0146998502045648</v>
      </c>
      <c r="O943" s="60">
        <v>0.10842692724570535</v>
      </c>
      <c r="P943" s="56" t="str">
        <f t="shared" si="1133"/>
        <v>189/1</v>
      </c>
      <c r="R943" s="80">
        <v>236</v>
      </c>
      <c r="S943" s="3" t="s">
        <v>28</v>
      </c>
      <c r="T943" s="60">
        <f t="array" aca="1" ref="T943:T946" ca="1">TRANSPOSE(OFFSET($L$3, MATCH($R943 &amp; "/" &amp; T$2, $P$3:$P$5002, 0) - 1, 0, 1, $E$1))</f>
        <v>-0.38759910397689196</v>
      </c>
      <c r="U943" s="60">
        <f t="array" aca="1" ref="U943:U946" ca="1">TRANSPOSE(OFFSET($L$3, MATCH($R943 &amp; "/" &amp; U$2, $P$3:$P$5002, 0) - 1, 0, 1, $E$1))</f>
        <v>-0.48395086819046229</v>
      </c>
      <c r="V943" s="60">
        <f t="array" aca="1" ref="V943:V946" ca="1">TRANSPOSE(OFFSET($L$3, MATCH($R943 &amp; "/" &amp; V$2, $P$3:$P$5002, 0) - 1, 0, 1, $E$1))</f>
        <v>0.68745528680522783</v>
      </c>
      <c r="W943" s="60">
        <f t="array" aca="1" ref="W943:W946" ca="1">TRANSPOSE(OFFSET($L$3, MATCH($R943 &amp; "/" &amp; W$2, $P$3:$P$5002, 0) - 1, 0, 1, $E$1))</f>
        <v>-0.33557550150476445</v>
      </c>
      <c r="X943" s="60">
        <f t="array" aca="1" ref="X943:X946" ca="1">TRANSPOSE(OFFSET($L$3, MATCH($R943 &amp; "/" &amp; X$2, $P$3:$P$5002, 0) - 1, 0, 1, $E$1))</f>
        <v>1.3107785059105319</v>
      </c>
      <c r="Y943" s="52">
        <f ca="1">$B$11 * EXP(($E$3 - $C$11^2/2) * Y$2 + $C$11*SQRT(Y$2)*T943)</f>
        <v>89.468844165607891</v>
      </c>
      <c r="Z943" s="52">
        <f ca="1">Y943 * EXP(($E$3 - $C$11^2/2) * (Z$2-Y$2) + $C$11*SQRT(Z$2-Y$2)*U943)</f>
        <v>77.766068175039621</v>
      </c>
      <c r="AA943" s="52">
        <f ca="1">Z943 * EXP(($E$3 - $C$11^2/2) * (AA$2-Z$2) + $C$11*SQRT(AA$2-Z$2)*V943)</f>
        <v>96.057001451556346</v>
      </c>
      <c r="AB943" s="52">
        <f ca="1">AA943 * EXP(($E$3 - $C$11^2/2) * (AB$2-AA$2) + $C$11*SQRT(AB$2-AA$2)*W943)</f>
        <v>87.292899925038242</v>
      </c>
      <c r="AC943" s="52">
        <f ca="1">AB943 * EXP(($E$3 - $C$11^2/2) * (AC$2-AB$2) + $C$11*SQRT(AC$2-AB$2)*X943)</f>
        <v>129.99587012752897</v>
      </c>
      <c r="AD943" s="47"/>
      <c r="AE943" s="3" t="s">
        <v>69</v>
      </c>
      <c r="AF943" s="20" cm="1">
        <f t="array" aca="1" ref="AF943" ca="1">MIN(Y943:Y946 / $D$11:$D$14)</f>
        <v>0.70101147951961618</v>
      </c>
      <c r="AG943" s="20" cm="1">
        <f t="array" aca="1" ref="AG943" ca="1">MIN(Z943:Z946 / $D$11:$D$14)</f>
        <v>0.55163467966781676</v>
      </c>
      <c r="AH943" s="20" cm="1">
        <f t="array" aca="1" ref="AH943" ca="1">MIN(AA943:AA946 / $D$11:$D$14)</f>
        <v>0.44708212963286625</v>
      </c>
      <c r="AI943" s="20" cm="1">
        <f t="array" aca="1" ref="AI943" ca="1">MIN(AB943:AB946 / $D$11:$D$14)</f>
        <v>0.4784496173380266</v>
      </c>
      <c r="AJ943" s="20" cm="1">
        <f t="array" aca="1" ref="AJ943" ca="1">MIN(AC943:AC946 / $D$11:$D$14)</f>
        <v>0.76203322528439199</v>
      </c>
      <c r="AK943" s="72">
        <f t="array" aca="1" ref="AK943" ca="1">SUMPRODUCT(AF944:AJ944, EXP(-$E$3*$AF$2:$AJ$2))</f>
        <v>77880.078307140488</v>
      </c>
      <c r="AL943" s="70">
        <f ca="1">MAX(AC944 - $D$11, 0) * EXP(-$E$2*$E$3)</f>
        <v>0</v>
      </c>
    </row>
    <row r="944" spans="7:38" ht="14.55" customHeight="1" x14ac:dyDescent="0.3">
      <c r="G944" s="3">
        <v>942</v>
      </c>
      <c r="H944" s="58">
        <v>1.8060040318013411</v>
      </c>
      <c r="I944" s="58">
        <v>-0.34354692378631441</v>
      </c>
      <c r="J944" s="58">
        <v>0.16352301681239162</v>
      </c>
      <c r="K944" s="59">
        <v>0.10265530684530676</v>
      </c>
      <c r="L944" s="60">
        <f t="array" ref="L944:O944">TRANSPOSE(MMULT(Option!$B$25:$E$28, TRANSPOSE(H944:K944)))</f>
        <v>1.8060040318013411</v>
      </c>
      <c r="M944" s="60">
        <v>0.40753565611653436</v>
      </c>
      <c r="N944" s="60">
        <v>0.7760638224660581</v>
      </c>
      <c r="O944" s="60">
        <v>0.75226508843168749</v>
      </c>
      <c r="P944" s="56" t="str">
        <f t="shared" si="1133"/>
        <v>189/2</v>
      </c>
      <c r="R944" s="80"/>
      <c r="S944" s="3" t="s">
        <v>29</v>
      </c>
      <c r="T944" s="60">
        <f ca="1"/>
        <v>-1.2007700538735477</v>
      </c>
      <c r="U944" s="60">
        <f ca="1"/>
        <v>-0.81546082611108195</v>
      </c>
      <c r="V944" s="60">
        <f ca="1"/>
        <v>-0.31237367588711901</v>
      </c>
      <c r="W944" s="60">
        <f ca="1"/>
        <v>-0.19540999930258957</v>
      </c>
      <c r="X944" s="60">
        <f ca="1"/>
        <v>1.6083796978161791</v>
      </c>
      <c r="Y944" s="52">
        <f ca="1">$B$12 * EXP(($E$3 - $C$12^2/2) * Y$2 + $C$12*SQRT(Y$2)*T944)</f>
        <v>70.101147951961622</v>
      </c>
      <c r="Z944" s="52">
        <f ca="1">Y944 * EXP(($E$3 - $C$12^2/2) * (Z$2-Y$2) + $C$12*SQRT(Z$2-Y$2)*U944)</f>
        <v>55.163467966781681</v>
      </c>
      <c r="AA944" s="52">
        <f ca="1">Z944 * EXP(($E$3 - $C$12^2/2) * (AA$2-Z$2) + $C$12*SQRT(AA$2-Z$2)*V944)</f>
        <v>50.480585621554283</v>
      </c>
      <c r="AB944" s="52">
        <f ca="1">AA944 * EXP(($E$3 - $C$12^2/2) * (AB$2-AA$2) + $C$12*SQRT(AB$2-AA$2)*W944)</f>
        <v>47.844961733802663</v>
      </c>
      <c r="AC944" s="52">
        <f ca="1">AB944 * EXP(($E$3 - $C$12^2/2) * (AC$2-AB$2) + $C$12*SQRT(AC$2-AB$2)*X944)</f>
        <v>77.904189255556517</v>
      </c>
      <c r="AD944" s="47"/>
      <c r="AE944" s="3" t="s">
        <v>47</v>
      </c>
      <c r="AF944" s="64">
        <f t="shared" ref="AF944" ca="1" si="1189">($B$5*AF946 + (1 + $B$6)*AF945)*$B$2</f>
        <v>0</v>
      </c>
      <c r="AG944" s="64">
        <f t="shared" ref="AG944" ca="1" si="1190">($B$5*AG946 + (1 + $B$6)*AG945)*$B$2</f>
        <v>0</v>
      </c>
      <c r="AH944" s="64">
        <f t="shared" ref="AH944" ca="1" si="1191">($B$5*AH946 + (1 + $B$6)*AH945)*$B$2</f>
        <v>0</v>
      </c>
      <c r="AI944" s="64">
        <f t="shared" ref="AI944" ca="1" si="1192">($B$5*AI946 + (1 + $B$6)*AI945)*$B$2</f>
        <v>0</v>
      </c>
      <c r="AJ944" s="64" cm="1">
        <f t="array" aca="1" ref="AJ944" ca="1">($B$5*AJ946 + (1 + $B$6)*AJ945 + AND(NOT(AF945:AJ945)))*$B$2</f>
        <v>100000</v>
      </c>
      <c r="AK944" s="73"/>
      <c r="AL944" s="70"/>
    </row>
    <row r="945" spans="7:38" ht="14.55" customHeight="1" x14ac:dyDescent="0.3">
      <c r="G945" s="3">
        <v>943</v>
      </c>
      <c r="H945" s="58">
        <v>1.2920404193109034</v>
      </c>
      <c r="I945" s="58">
        <v>-0.99467914888074493</v>
      </c>
      <c r="J945" s="58">
        <v>0.7112615365359054</v>
      </c>
      <c r="K945" s="59">
        <v>-0.69138396432488958</v>
      </c>
      <c r="L945" s="60">
        <f t="array" ref="L945:O945">TRANSPOSE(MMULT(Option!$B$25:$E$28, TRANSPOSE(H945:K945)))</f>
        <v>1.2920404193109034</v>
      </c>
      <c r="M945" s="60">
        <v>-0.39482233066369132</v>
      </c>
      <c r="N945" s="60">
        <v>0.88105619217956321</v>
      </c>
      <c r="O945" s="60">
        <v>-0.19689379245489791</v>
      </c>
      <c r="P945" s="56" t="str">
        <f t="shared" si="1133"/>
        <v>189/3</v>
      </c>
      <c r="R945" s="80"/>
      <c r="S945" s="3" t="s">
        <v>31</v>
      </c>
      <c r="T945" s="60">
        <f ca="1"/>
        <v>-0.62228591669464184</v>
      </c>
      <c r="U945" s="60">
        <f ca="1"/>
        <v>0.76401494410901227</v>
      </c>
      <c r="V945" s="60">
        <f ca="1"/>
        <v>-2.073860173075337E-2</v>
      </c>
      <c r="W945" s="60">
        <f ca="1"/>
        <v>1.580048226458562</v>
      </c>
      <c r="X945" s="60">
        <f ca="1"/>
        <v>1.3659900071513025</v>
      </c>
      <c r="Y945" s="52">
        <f ca="1">$B$13 * EXP(($E$3 - $C$13^2/2) * Y$2 + $C$13*SQRT(Y$2)*T945)</f>
        <v>83.386331994803399</v>
      </c>
      <c r="Z945" s="52">
        <f ca="1">Y945 * EXP(($E$3 - $C$13^2/2) * (Z$2-Y$2) + $C$13*SQRT(Z$2-Y$2)*U945)</f>
        <v>105.39222789085036</v>
      </c>
      <c r="AA945" s="52">
        <f ca="1">Z945 * EXP(($E$3 - $C$13^2/2) * (AA$2-Z$2) + $C$13*SQRT(AA$2-Z$2)*V945)</f>
        <v>105.26356140261913</v>
      </c>
      <c r="AB945" s="52">
        <f ca="1">AA945 * EXP(($E$3 - $C$13^2/2) * (AB$2-AA$2) + $C$13*SQRT(AB$2-AA$2)*W945)</f>
        <v>169.94617710078825</v>
      </c>
      <c r="AC945" s="52">
        <f ca="1">AB945 * EXP(($E$3 - $C$13^2/2) * (AC$2-AB$2) + $C$13*SQRT(AC$2-AB$2)*X945)</f>
        <v>257.3092795602052</v>
      </c>
      <c r="AD945" s="47"/>
      <c r="AE945" s="3" t="s">
        <v>46</v>
      </c>
      <c r="AF945" s="52" t="b">
        <f t="shared" ref="AF945" ca="1" si="1193">AF943 &gt;= $B$4</f>
        <v>0</v>
      </c>
      <c r="AG945" s="52" t="b">
        <f t="array" aca="1" ref="AG945" ca="1">AND(AG943 &gt;= $B$4, NOT(OR($AF945:AF945)))</f>
        <v>0</v>
      </c>
      <c r="AH945" s="52" t="b">
        <f t="array" aca="1" ref="AH945" ca="1">AND(AH943 &gt;= $B$4, NOT(OR($AF945:AG945)))</f>
        <v>0</v>
      </c>
      <c r="AI945" s="52" t="b">
        <f t="array" aca="1" ref="AI945" ca="1">AND(AI943 &gt;= $B$4, NOT(OR($AF945:AH945)))</f>
        <v>0</v>
      </c>
      <c r="AJ945" s="52" t="b">
        <f t="array" aca="1" ref="AJ945" ca="1">AND(AJ943 &gt;= $B$4, NOT(OR($AF945:AI945)))</f>
        <v>0</v>
      </c>
      <c r="AK945" s="73"/>
      <c r="AL945" s="70"/>
    </row>
    <row r="946" spans="7:38" ht="14.55" customHeight="1" x14ac:dyDescent="0.3">
      <c r="G946" s="3">
        <v>944</v>
      </c>
      <c r="H946" s="58">
        <v>-1.3650291015515854</v>
      </c>
      <c r="I946" s="58">
        <v>-0.86787190303396822</v>
      </c>
      <c r="J946" s="58">
        <v>-0.31201291016957067</v>
      </c>
      <c r="K946" s="59">
        <v>-1.7088625557064578</v>
      </c>
      <c r="L946" s="60">
        <f t="array" ref="L946:O946">TRANSPOSE(MMULT(Option!$B$25:$E$28, TRANSPOSE(H946:K946)))</f>
        <v>-1.3650291015515854</v>
      </c>
      <c r="M946" s="60">
        <v>-1.3414293784563411</v>
      </c>
      <c r="N946" s="60">
        <v>-1.0473179310466674</v>
      </c>
      <c r="O946" s="60">
        <v>-2.2975550006580128</v>
      </c>
      <c r="P946" s="56" t="str">
        <f t="shared" si="1133"/>
        <v>189/4</v>
      </c>
      <c r="R946" s="80"/>
      <c r="S946" s="3" t="s">
        <v>30</v>
      </c>
      <c r="T946" s="60">
        <f ca="1"/>
        <v>-0.87303369982626122</v>
      </c>
      <c r="U946" s="60">
        <f ca="1"/>
        <v>2.6340864131565195E-2</v>
      </c>
      <c r="V946" s="60">
        <f ca="1"/>
        <v>-1.8866837178027811</v>
      </c>
      <c r="W946" s="60">
        <f ca="1"/>
        <v>1.5536657394974096</v>
      </c>
      <c r="X946" s="60">
        <f ca="1"/>
        <v>0.19049374229793581</v>
      </c>
      <c r="Y946" s="52">
        <f ca="1">$B$14 * EXP(($E$3 - $C$14^2/2) * Y$2 + $C$14*SQRT(Y$2)*T946)</f>
        <v>77.343773499908053</v>
      </c>
      <c r="Z946" s="52">
        <f ca="1">Y946 * EXP(($E$3 - $C$14^2/2) * (Z$2-Y$2) + $C$14*SQRT(Z$2-Y$2)*U946)</f>
        <v>78.348148335404844</v>
      </c>
      <c r="AA946" s="52">
        <f ca="1">Z946 * EXP(($E$3 - $C$14^2/2) * (AA$2-Z$2) + $C$14*SQRT(AA$2-Z$2)*V946)</f>
        <v>44.708212963286627</v>
      </c>
      <c r="AB946" s="52">
        <f ca="1">AA946 * EXP(($E$3 - $C$14^2/2) * (AB$2-AA$2) + $C$14*SQRT(AB$2-AA$2)*W946)</f>
        <v>71.611590674070598</v>
      </c>
      <c r="AC946" s="52">
        <f ca="1">AB946 * EXP(($E$3 - $C$14^2/2) * (AC$2-AB$2) + $C$14*SQRT(AC$2-AB$2)*X946)</f>
        <v>76.203322528439202</v>
      </c>
      <c r="AD946" s="47"/>
      <c r="AE946" s="3" t="s">
        <v>68</v>
      </c>
      <c r="AF946" s="52" t="b">
        <f ca="1">AND(AF943&gt;$B$3, NOT(OR($AF945:AF945)))</f>
        <v>0</v>
      </c>
      <c r="AG946" s="52" t="b">
        <f ca="1">AND(AG943&gt;$B$3, NOT(OR($AF945:AG945)))</f>
        <v>0</v>
      </c>
      <c r="AH946" s="52" t="b">
        <f ca="1">AND(AH943&gt;$B$3, NOT(OR($AF945:AH945)))</f>
        <v>0</v>
      </c>
      <c r="AI946" s="52" t="b">
        <f ca="1">AND(AI943&gt;$B$3, NOT(OR($AF945:AI945)))</f>
        <v>0</v>
      </c>
      <c r="AJ946" s="52" t="b">
        <f ca="1">AND(AJ943&gt;$B$3, NOT(OR($AF945:AJ945)))</f>
        <v>0</v>
      </c>
      <c r="AK946" s="74"/>
      <c r="AL946" s="70"/>
    </row>
    <row r="947" spans="7:38" ht="14.55" customHeight="1" x14ac:dyDescent="0.3">
      <c r="G947" s="3">
        <v>945</v>
      </c>
      <c r="H947" s="58">
        <v>-0.56234993439918501</v>
      </c>
      <c r="I947" s="58">
        <v>0.92825075300366977</v>
      </c>
      <c r="J947" s="58">
        <v>-7.3855357248282086E-2</v>
      </c>
      <c r="K947" s="59">
        <v>8.5270281150046576E-2</v>
      </c>
      <c r="L947" s="60">
        <f t="array" ref="L947:O947">TRANSPOSE(MMULT(Option!$B$25:$E$28, TRANSPOSE(H947:K947)))</f>
        <v>-0.56234993439918501</v>
      </c>
      <c r="M947" s="60">
        <v>0.62581589414814076</v>
      </c>
      <c r="N947" s="60">
        <v>-4.6734772316770118E-2</v>
      </c>
      <c r="O947" s="60">
        <v>7.6739147879631014E-2</v>
      </c>
      <c r="P947" s="56" t="str">
        <f t="shared" si="1133"/>
        <v>189/5</v>
      </c>
      <c r="R947" s="80">
        <v>237</v>
      </c>
      <c r="S947" s="3" t="s">
        <v>28</v>
      </c>
      <c r="T947" s="60">
        <f t="array" aca="1" ref="T947:T950" ca="1">TRANSPOSE(OFFSET($L$3, MATCH($R947 &amp; "/" &amp; T$2, $P$3:$P$5002, 0) - 1, 0, 1, $E$1))</f>
        <v>0.45329259333598149</v>
      </c>
      <c r="U947" s="60">
        <f t="array" aca="1" ref="U947:U950" ca="1">TRANSPOSE(OFFSET($L$3, MATCH($R947 &amp; "/" &amp; U$2, $P$3:$P$5002, 0) - 1, 0, 1, $E$1))</f>
        <v>1.2429663046969706</v>
      </c>
      <c r="V947" s="60">
        <f t="array" aca="1" ref="V947:V950" ca="1">TRANSPOSE(OFFSET($L$3, MATCH($R947 &amp; "/" &amp; V$2, $P$3:$P$5002, 0) - 1, 0, 1, $E$1))</f>
        <v>7.9227208020138565E-2</v>
      </c>
      <c r="W947" s="60">
        <f t="array" aca="1" ref="W947:W950" ca="1">TRANSPOSE(OFFSET($L$3, MATCH($R947 &amp; "/" &amp; W$2, $P$3:$P$5002, 0) - 1, 0, 1, $E$1))</f>
        <v>0.19342924425709873</v>
      </c>
      <c r="X947" s="60">
        <f t="array" aca="1" ref="X947:X950" ca="1">TRANSPOSE(OFFSET($L$3, MATCH($R947 &amp; "/" &amp; X$2, $P$3:$P$5002, 0) - 1, 0, 1, $E$1))</f>
        <v>-0.36938037944372326</v>
      </c>
      <c r="Y947" s="52">
        <f ca="1">$B$11 * EXP(($E$3 - $C$11^2/2) * Y$2 + $C$11*SQRT(Y$2)*T947)</f>
        <v>115.14105753596094</v>
      </c>
      <c r="Z947" s="52">
        <f ca="1">Y947 * EXP(($E$3 - $C$11^2/2) * (Z$2-Y$2) + $C$11*SQRT(Z$2-Y$2)*U947)</f>
        <v>168.0140917580845</v>
      </c>
      <c r="AA947" s="52">
        <f ca="1">Z947 * EXP(($E$3 - $C$11^2/2) * (AA$2-Z$2) + $C$11*SQRT(AA$2-Z$2)*V947)</f>
        <v>172.91774479285954</v>
      </c>
      <c r="AB947" s="52">
        <f ca="1">AA947 * EXP(($E$3 - $C$11^2/2) * (AB$2-AA$2) + $C$11*SQRT(AB$2-AA$2)*W947)</f>
        <v>184.16733820536967</v>
      </c>
      <c r="AC947" s="52">
        <f ca="1">AB947 * EXP(($E$3 - $C$11^2/2) * (AC$2-AB$2) + $C$11*SQRT(AC$2-AB$2)*X947)</f>
        <v>165.67543726225406</v>
      </c>
      <c r="AD947" s="47"/>
      <c r="AE947" s="3" t="s">
        <v>69</v>
      </c>
      <c r="AF947" s="20" cm="1">
        <f t="array" aca="1" ref="AF947" ca="1">MIN(Y947:Y950 / $D$11:$D$14)</f>
        <v>1.1492447421085747</v>
      </c>
      <c r="AG947" s="20" cm="1">
        <f t="array" aca="1" ref="AG947" ca="1">MIN(Z947:Z950 / $D$11:$D$14)</f>
        <v>1.4290669227067483</v>
      </c>
      <c r="AH947" s="20" cm="1">
        <f t="array" aca="1" ref="AH947" ca="1">MIN(AA947:AA950 / $D$11:$D$14)</f>
        <v>1.0301616675875933</v>
      </c>
      <c r="AI947" s="20" cm="1">
        <f t="array" aca="1" ref="AI947" ca="1">MIN(AB947:AB950 / $D$11:$D$14)</f>
        <v>0.91973761084072758</v>
      </c>
      <c r="AJ947" s="20" cm="1">
        <f t="array" aca="1" ref="AJ947" ca="1">MIN(AC947:AC950 / $D$11:$D$14)</f>
        <v>0.93291403022902164</v>
      </c>
      <c r="AK947" s="72">
        <f t="array" aca="1" ref="AK947" ca="1">SUMPRODUCT(AF948:AJ948, EXP(-$E$3*$AF$2:$AJ$2))</f>
        <v>109276.37026128646</v>
      </c>
      <c r="AL947" s="70">
        <f ca="1">MAX(AC948 - $D$11, 0) * EXP(-$E$2*$E$3)</f>
        <v>109.04308913981311</v>
      </c>
    </row>
    <row r="948" spans="7:38" ht="14.55" customHeight="1" x14ac:dyDescent="0.3">
      <c r="G948" s="3">
        <v>946</v>
      </c>
      <c r="H948" s="58">
        <v>0.23078957169586467</v>
      </c>
      <c r="I948" s="58">
        <v>0.68359339514284401</v>
      </c>
      <c r="J948" s="58">
        <v>-8.8861455012697182E-2</v>
      </c>
      <c r="K948" s="59">
        <v>3.4874836465928739E-2</v>
      </c>
      <c r="L948" s="60">
        <f t="array" ref="L948:O948">TRANSPOSE(MMULT(Option!$B$25:$E$28, TRANSPOSE(H948:K948)))</f>
        <v>0.23078957169586467</v>
      </c>
      <c r="M948" s="60">
        <v>0.71883952424113395</v>
      </c>
      <c r="N948" s="60">
        <v>0.19327468845285886</v>
      </c>
      <c r="O948" s="60">
        <v>0.28384364445648608</v>
      </c>
      <c r="P948" s="56" t="str">
        <f t="shared" si="1133"/>
        <v>190/1</v>
      </c>
      <c r="R948" s="80"/>
      <c r="S948" s="3" t="s">
        <v>29</v>
      </c>
      <c r="T948" s="60">
        <f ca="1"/>
        <v>0.84528666377572237</v>
      </c>
      <c r="U948" s="60">
        <f ca="1"/>
        <v>1.6370597862700458</v>
      </c>
      <c r="V948" s="60">
        <f ca="1"/>
        <v>0.28975888189824495</v>
      </c>
      <c r="W948" s="60">
        <f ca="1"/>
        <v>-0.31306620815501995</v>
      </c>
      <c r="X948" s="60">
        <f ca="1"/>
        <v>0.37605246677421555</v>
      </c>
      <c r="Y948" s="52">
        <f ca="1">$B$12 * EXP(($E$3 - $C$12^2/2) * Y$2 + $C$12*SQRT(Y$2)*T948)</f>
        <v>129.50975223275378</v>
      </c>
      <c r="Z948" s="52">
        <f ca="1">Y948 * EXP(($E$3 - $C$12^2/2) * (Z$2-Y$2) + $C$12*SQRT(Z$2-Y$2)*U948)</f>
        <v>212.69817053169837</v>
      </c>
      <c r="AA948" s="52">
        <f ca="1">Z948 * EXP(($E$3 - $C$12^2/2) * (AA$2-Z$2) + $C$12*SQRT(AA$2-Z$2)*V948)</f>
        <v>233.17792425630392</v>
      </c>
      <c r="AB948" s="52">
        <f ca="1">AA948 * EXP(($E$3 - $C$12^2/2) * (AB$2-AA$2) + $C$12*SQRT(AB$2-AA$2)*W948)</f>
        <v>213.3388876326627</v>
      </c>
      <c r="AC948" s="52">
        <f ca="1">AB948 * EXP(($E$3 - $C$12^2/2) * (AC$2-AB$2) + $C$12*SQRT(AC$2-AB$2)*X948)</f>
        <v>240.01409796966706</v>
      </c>
      <c r="AD948" s="47"/>
      <c r="AE948" s="3" t="s">
        <v>47</v>
      </c>
      <c r="AF948" s="64">
        <f t="shared" ref="AF948" ca="1" si="1194">($B$5*AF950 + (1 + $B$6)*AF949)*$B$2</f>
        <v>15000</v>
      </c>
      <c r="AG948" s="64">
        <f t="shared" ref="AG948" ca="1" si="1195">($B$5*AG950 + (1 + $B$6)*AG949)*$B$2</f>
        <v>105000</v>
      </c>
      <c r="AH948" s="64">
        <f t="shared" ref="AH948" ca="1" si="1196">($B$5*AH950 + (1 + $B$6)*AH949)*$B$2</f>
        <v>0</v>
      </c>
      <c r="AI948" s="64">
        <f t="shared" ref="AI948" ca="1" si="1197">($B$5*AI950 + (1 + $B$6)*AI949)*$B$2</f>
        <v>0</v>
      </c>
      <c r="AJ948" s="64" cm="1">
        <f t="array" aca="1" ref="AJ948" ca="1">($B$5*AJ950 + (1 + $B$6)*AJ949 + AND(NOT(AF949:AJ949)))*$B$2</f>
        <v>0</v>
      </c>
      <c r="AK948" s="73"/>
      <c r="AL948" s="70"/>
    </row>
    <row r="949" spans="7:38" ht="14.55" customHeight="1" x14ac:dyDescent="0.3">
      <c r="G949" s="3">
        <v>947</v>
      </c>
      <c r="H949" s="58">
        <v>1.7571759234036108</v>
      </c>
      <c r="I949" s="58">
        <v>-2.7690133147962275</v>
      </c>
      <c r="J949" s="58">
        <v>0.53905782667449875</v>
      </c>
      <c r="K949" s="59">
        <v>0.67077690306620119</v>
      </c>
      <c r="L949" s="60">
        <f t="array" ref="L949:O949">TRANSPOSE(MMULT(Option!$B$25:$E$28, TRANSPOSE(H949:K949)))</f>
        <v>1.7571759234036108</v>
      </c>
      <c r="M949" s="60">
        <v>-1.8349722537174147</v>
      </c>
      <c r="N949" s="60">
        <v>0.45123239219080791</v>
      </c>
      <c r="O949" s="60">
        <v>0.65740481341369439</v>
      </c>
      <c r="P949" s="56" t="str">
        <f t="shared" si="1133"/>
        <v>190/2</v>
      </c>
      <c r="R949" s="80"/>
      <c r="S949" s="3" t="s">
        <v>31</v>
      </c>
      <c r="T949" s="60">
        <f ca="1"/>
        <v>0.44701660210165878</v>
      </c>
      <c r="U949" s="60">
        <f ca="1"/>
        <v>0.70972249688608779</v>
      </c>
      <c r="V949" s="60">
        <f ca="1"/>
        <v>-1.1076866031620693</v>
      </c>
      <c r="W949" s="60">
        <f ca="1"/>
        <v>-0.39460867991171067</v>
      </c>
      <c r="X949" s="60">
        <f ca="1"/>
        <v>3.0748764894334434E-2</v>
      </c>
      <c r="Y949" s="52">
        <f ca="1">$B$13 * EXP(($E$3 - $C$13^2/2) * Y$2 + $C$13*SQRT(Y$2)*T949)</f>
        <v>114.92447421085747</v>
      </c>
      <c r="Z949" s="52">
        <f ca="1">Y949 * EXP(($E$3 - $C$13^2/2) * (Z$2-Y$2) + $C$13*SQRT(Z$2-Y$2)*U949)</f>
        <v>142.90669227067482</v>
      </c>
      <c r="AA949" s="52">
        <f ca="1">Z949 * EXP(($E$3 - $C$13^2/2) * (AA$2-Z$2) + $C$13*SQRT(AA$2-Z$2)*V949)</f>
        <v>103.01616675875933</v>
      </c>
      <c r="AB949" s="52">
        <f ca="1">AA949 * EXP(($E$3 - $C$13^2/2) * (AB$2-AA$2) + $C$13*SQRT(AB$2-AA$2)*W949)</f>
        <v>91.973761084072763</v>
      </c>
      <c r="AC949" s="52">
        <f ca="1">AB949 * EXP(($E$3 - $C$13^2/2) * (AC$2-AB$2) + $C$13*SQRT(AC$2-AB$2)*X949)</f>
        <v>93.291403022902159</v>
      </c>
      <c r="AD949" s="47"/>
      <c r="AE949" s="3" t="s">
        <v>46</v>
      </c>
      <c r="AF949" s="52" t="b">
        <f t="shared" ref="AF949" ca="1" si="1198">AF947 &gt;= $B$4</f>
        <v>0</v>
      </c>
      <c r="AG949" s="52" t="b">
        <f t="array" aca="1" ref="AG949" ca="1">AND(AG947 &gt;= $B$4, NOT(OR($AF949:AF949)))</f>
        <v>1</v>
      </c>
      <c r="AH949" s="52" t="b">
        <f t="array" aca="1" ref="AH949" ca="1">AND(AH947 &gt;= $B$4, NOT(OR($AF949:AG949)))</f>
        <v>0</v>
      </c>
      <c r="AI949" s="52" t="b">
        <f t="array" aca="1" ref="AI949" ca="1">AND(AI947 &gt;= $B$4, NOT(OR($AF949:AH949)))</f>
        <v>0</v>
      </c>
      <c r="AJ949" s="52" t="b">
        <f t="array" aca="1" ref="AJ949" ca="1">AND(AJ947 &gt;= $B$4, NOT(OR($AF949:AI949)))</f>
        <v>0</v>
      </c>
      <c r="AK949" s="73"/>
      <c r="AL949" s="70"/>
    </row>
    <row r="950" spans="7:38" ht="14.55" customHeight="1" x14ac:dyDescent="0.3">
      <c r="G950" s="3">
        <v>948</v>
      </c>
      <c r="H950" s="58">
        <v>-0.75234828781884311</v>
      </c>
      <c r="I950" s="58">
        <v>-0.19217691230306388</v>
      </c>
      <c r="J950" s="58">
        <v>-0.4195543006086942</v>
      </c>
      <c r="K950" s="59">
        <v>1.2975927213186458</v>
      </c>
      <c r="L950" s="60">
        <f t="array" ref="L950:O950">TRANSPOSE(MMULT(Option!$B$25:$E$28, TRANSPOSE(H950:K950)))</f>
        <v>-0.75234828781884311</v>
      </c>
      <c r="M950" s="60">
        <v>-0.47707236461787333</v>
      </c>
      <c r="N950" s="60">
        <v>-0.71976180886625341</v>
      </c>
      <c r="O950" s="60">
        <v>0.67804036178074067</v>
      </c>
      <c r="P950" s="56" t="str">
        <f t="shared" si="1133"/>
        <v>190/3</v>
      </c>
      <c r="R950" s="80"/>
      <c r="S950" s="3" t="s">
        <v>30</v>
      </c>
      <c r="T950" s="60">
        <f ca="1"/>
        <v>0.66089444948088438</v>
      </c>
      <c r="U950" s="60">
        <f ca="1"/>
        <v>1.133127790864866</v>
      </c>
      <c r="V950" s="60">
        <f ca="1"/>
        <v>1.4151474669984403</v>
      </c>
      <c r="W950" s="60">
        <f ca="1"/>
        <v>-0.59774516817204204</v>
      </c>
      <c r="X950" s="60">
        <f ca="1"/>
        <v>0.64135726238386381</v>
      </c>
      <c r="Y950" s="52">
        <f ca="1">$B$14 * EXP(($E$3 - $C$14^2/2) * Y$2 + $C$14*SQRT(Y$2)*T950)</f>
        <v>122.54012419862323</v>
      </c>
      <c r="Z950" s="52">
        <f ca="1">Y950 * EXP(($E$3 - $C$14^2/2) * (Z$2-Y$2) + $C$14*SQRT(Z$2-Y$2)*U950)</f>
        <v>173.01475123063102</v>
      </c>
      <c r="AA950" s="52">
        <f ca="1">Z950 * EXP(($E$3 - $C$14^2/2) * (AA$2-Z$2) + $C$14*SQRT(AA$2-Z$2)*V950)</f>
        <v>265.84703797987123</v>
      </c>
      <c r="AB950" s="52">
        <f ca="1">AA950 * EXP(($E$3 - $C$14^2/2) * (AB$2-AA$2) + $C$14*SQRT(AB$2-AA$2)*W950)</f>
        <v>223.31817487955283</v>
      </c>
      <c r="AC950" s="52">
        <f ca="1">AB950 * EXP(($E$3 - $C$14^2/2) * (AC$2-AB$2) + $C$14*SQRT(AC$2-AB$2)*X950)</f>
        <v>272.0551291492726</v>
      </c>
      <c r="AD950" s="47"/>
      <c r="AE950" s="3" t="s">
        <v>68</v>
      </c>
      <c r="AF950" s="52" t="b">
        <f ca="1">AND(AF947&gt;$B$3, NOT(OR($AF949:AF949)))</f>
        <v>1</v>
      </c>
      <c r="AG950" s="52" t="b">
        <f ca="1">AND(AG947&gt;$B$3, NOT(OR($AF949:AG949)))</f>
        <v>0</v>
      </c>
      <c r="AH950" s="52" t="b">
        <f ca="1">AND(AH947&gt;$B$3, NOT(OR($AF949:AH949)))</f>
        <v>0</v>
      </c>
      <c r="AI950" s="52" t="b">
        <f ca="1">AND(AI947&gt;$B$3, NOT(OR($AF949:AI949)))</f>
        <v>0</v>
      </c>
      <c r="AJ950" s="52" t="b">
        <f ca="1">AND(AJ947&gt;$B$3, NOT(OR($AF949:AJ949)))</f>
        <v>0</v>
      </c>
      <c r="AK950" s="74"/>
      <c r="AL950" s="70"/>
    </row>
    <row r="951" spans="7:38" ht="14.55" customHeight="1" x14ac:dyDescent="0.3">
      <c r="G951" s="3">
        <v>949</v>
      </c>
      <c r="H951" s="58">
        <v>-0.25519600580014867</v>
      </c>
      <c r="I951" s="58">
        <v>1.4584340499451329</v>
      </c>
      <c r="J951" s="58">
        <v>-1.3550049239392854</v>
      </c>
      <c r="K951" s="59">
        <v>0.68263828340451826</v>
      </c>
      <c r="L951" s="60">
        <f t="array" ref="L951:O951">TRANSPOSE(MMULT(Option!$B$25:$E$28, TRANSPOSE(H951:K951)))</f>
        <v>-0.25519600580014867</v>
      </c>
      <c r="M951" s="60">
        <v>1.2345984836748563</v>
      </c>
      <c r="N951" s="60">
        <v>-0.91028518431339989</v>
      </c>
      <c r="O951" s="60">
        <v>0.59993589973129657</v>
      </c>
      <c r="P951" s="56" t="str">
        <f t="shared" si="1133"/>
        <v>190/4</v>
      </c>
      <c r="R951" s="80">
        <v>238</v>
      </c>
      <c r="S951" s="3" t="s">
        <v>28</v>
      </c>
      <c r="T951" s="60">
        <f t="array" aca="1" ref="T951:T954" ca="1">TRANSPOSE(OFFSET($L$3, MATCH($R951 &amp; "/" &amp; T$2, $P$3:$P$5002, 0) - 1, 0, 1, $E$1))</f>
        <v>-0.43301344425316135</v>
      </c>
      <c r="U951" s="60">
        <f t="array" aca="1" ref="U951:U954" ca="1">TRANSPOSE(OFFSET($L$3, MATCH($R951 &amp; "/" &amp; U$2, $P$3:$P$5002, 0) - 1, 0, 1, $E$1))</f>
        <v>2.029462009000242</v>
      </c>
      <c r="V951" s="60">
        <f t="array" aca="1" ref="V951:V954" ca="1">TRANSPOSE(OFFSET($L$3, MATCH($R951 &amp; "/" &amp; V$2, $P$3:$P$5002, 0) - 1, 0, 1, $E$1))</f>
        <v>0.71861552117728011</v>
      </c>
      <c r="W951" s="60">
        <f t="array" aca="1" ref="W951:W954" ca="1">TRANSPOSE(OFFSET($L$3, MATCH($R951 &amp; "/" &amp; W$2, $P$3:$P$5002, 0) - 1, 0, 1, $E$1))</f>
        <v>1.2294595826046</v>
      </c>
      <c r="X951" s="60">
        <f t="array" aca="1" ref="X951:X954" ca="1">TRANSPOSE(OFFSET($L$3, MATCH($R951 &amp; "/" &amp; X$2, $P$3:$P$5002, 0) - 1, 0, 1, $E$1))</f>
        <v>-0.47825669233580964</v>
      </c>
      <c r="Y951" s="52">
        <f ca="1">$B$11 * EXP(($E$3 - $C$11^2/2) * Y$2 + $C$11*SQRT(Y$2)*T951)</f>
        <v>88.258159698517929</v>
      </c>
      <c r="Z951" s="52">
        <f ca="1">Y951 * EXP(($E$3 - $C$11^2/2) * (Z$2-Y$2) + $C$11*SQRT(Z$2-Y$2)*U951)</f>
        <v>163.05780264718075</v>
      </c>
      <c r="AA951" s="52">
        <f ca="1">Z951 * EXP(($E$3 - $C$11^2/2) * (AA$2-Z$2) + $C$11*SQRT(AA$2-Z$2)*V951)</f>
        <v>203.30136031150337</v>
      </c>
      <c r="AB951" s="52">
        <f ca="1">AA951 * EXP(($E$3 - $C$11^2/2) * (AB$2-AA$2) + $C$11*SQRT(AB$2-AA$2)*W951)</f>
        <v>295.45817484678656</v>
      </c>
      <c r="AC951" s="52">
        <f ca="1">AB951 * EXP(($E$3 - $C$11^2/2) * (AC$2-AB$2) + $C$11*SQRT(AC$2-AB$2)*X951)</f>
        <v>257.25048983839196</v>
      </c>
      <c r="AD951" s="47"/>
      <c r="AE951" s="3" t="s">
        <v>69</v>
      </c>
      <c r="AF951" s="20" cm="1">
        <f t="array" aca="1" ref="AF951" ca="1">MIN(Y951:Y954 / $D$11:$D$14)</f>
        <v>0.7508495989435866</v>
      </c>
      <c r="AG951" s="20" cm="1">
        <f t="array" aca="1" ref="AG951" ca="1">MIN(Z951:Z954 / $D$11:$D$14)</f>
        <v>0.9185999760205642</v>
      </c>
      <c r="AH951" s="20" cm="1">
        <f t="array" aca="1" ref="AH951" ca="1">MIN(AA951:AA954 / $D$11:$D$14)</f>
        <v>1.4934132378243419</v>
      </c>
      <c r="AI951" s="20" cm="1">
        <f t="array" aca="1" ref="AI951" ca="1">MIN(AB951:AB954 / $D$11:$D$14)</f>
        <v>2.0940755055065741</v>
      </c>
      <c r="AJ951" s="20" cm="1">
        <f t="array" aca="1" ref="AJ951" ca="1">MIN(AC951:AC954 / $D$11:$D$14)</f>
        <v>2.5725048983839196</v>
      </c>
      <c r="AK951" s="72">
        <f t="array" aca="1" ref="AK951" ca="1">SUMPRODUCT(AF952:AJ952, EXP(-$E$3*$AF$2:$AJ$2))</f>
        <v>103946.89879517046</v>
      </c>
      <c r="AL951" s="70">
        <f ca="1">MAX(AC952 - $D$11, 0) * EXP(-$E$2*$E$3)</f>
        <v>149.75204251476075</v>
      </c>
    </row>
    <row r="952" spans="7:38" ht="14.55" customHeight="1" x14ac:dyDescent="0.3">
      <c r="G952" s="3">
        <v>950</v>
      </c>
      <c r="H952" s="58">
        <v>1.277562170548429</v>
      </c>
      <c r="I952" s="58">
        <v>-2.1095322881689298</v>
      </c>
      <c r="J952" s="58">
        <v>-0.53403894535477858</v>
      </c>
      <c r="K952" s="59">
        <v>1.5916606083082219</v>
      </c>
      <c r="L952" s="60">
        <f t="array" ref="L952:O952">TRANSPOSE(MMULT(Option!$B$25:$E$28, TRANSPOSE(H952:K952)))</f>
        <v>1.277562170548429</v>
      </c>
      <c r="M952" s="60">
        <v>-1.4223934100781317</v>
      </c>
      <c r="N952" s="60">
        <v>-0.51043213530752107</v>
      </c>
      <c r="O952" s="60">
        <v>1.217402630037421</v>
      </c>
      <c r="P952" s="56" t="str">
        <f t="shared" si="1133"/>
        <v>190/5</v>
      </c>
      <c r="R952" s="80"/>
      <c r="S952" s="3" t="s">
        <v>29</v>
      </c>
      <c r="T952" s="60">
        <f ca="1"/>
        <v>-0.85570140801743011</v>
      </c>
      <c r="U952" s="60">
        <f ca="1"/>
        <v>0.53935296403485533</v>
      </c>
      <c r="V952" s="60">
        <f ca="1"/>
        <v>1.6032293233124677</v>
      </c>
      <c r="W952" s="60">
        <f ca="1"/>
        <v>1.110159686751214</v>
      </c>
      <c r="X952" s="60">
        <f ca="1"/>
        <v>1.0948282162451983</v>
      </c>
      <c r="Y952" s="52">
        <f ca="1">$B$12 * EXP(($E$3 - $C$12^2/2) * Y$2 + $C$12*SQRT(Y$2)*T952)</f>
        <v>77.746984332189044</v>
      </c>
      <c r="Z952" s="52">
        <f ca="1">Y952 * EXP(($E$3 - $C$12^2/2) * (Z$2-Y$2) + $C$12*SQRT(Z$2-Y$2)*U952)</f>
        <v>91.859997602056424</v>
      </c>
      <c r="AA952" s="52">
        <f ca="1">Z952 * EXP(($E$3 - $C$12^2/2) * (AA$2-Z$2) + $C$12*SQRT(AA$2-Z$2)*V952)</f>
        <v>149.34132378243419</v>
      </c>
      <c r="AB952" s="52">
        <f ca="1">AA952 * EXP(($E$3 - $C$12^2/2) * (AB$2-AA$2) + $C$12*SQRT(AB$2-AA$2)*W952)</f>
        <v>209.40755055065739</v>
      </c>
      <c r="AC952" s="52">
        <f ca="1">AB952 * EXP(($E$3 - $C$12^2/2) * (AC$2-AB$2) + $C$12*SQRT(AC$2-AB$2)*X952)</f>
        <v>292.28542878985604</v>
      </c>
      <c r="AD952" s="47"/>
      <c r="AE952" s="3" t="s">
        <v>47</v>
      </c>
      <c r="AF952" s="64">
        <f t="shared" ref="AF952" ca="1" si="1199">($B$5*AF954 + (1 + $B$6)*AF953)*$B$2</f>
        <v>0</v>
      </c>
      <c r="AG952" s="64">
        <f t="shared" ref="AG952" ca="1" si="1200">($B$5*AG954 + (1 + $B$6)*AG953)*$B$2</f>
        <v>15000</v>
      </c>
      <c r="AH952" s="64">
        <f t="shared" ref="AH952" ca="1" si="1201">($B$5*AH954 + (1 + $B$6)*AH953)*$B$2</f>
        <v>105000</v>
      </c>
      <c r="AI952" s="64">
        <f t="shared" ref="AI952" ca="1" si="1202">($B$5*AI954 + (1 + $B$6)*AI953)*$B$2</f>
        <v>0</v>
      </c>
      <c r="AJ952" s="64" cm="1">
        <f t="array" aca="1" ref="AJ952" ca="1">($B$5*AJ954 + (1 + $B$6)*AJ953 + AND(NOT(AF953:AJ953)))*$B$2</f>
        <v>0</v>
      </c>
      <c r="AK952" s="73"/>
      <c r="AL952" s="70"/>
    </row>
    <row r="953" spans="7:38" ht="14.55" customHeight="1" x14ac:dyDescent="0.3">
      <c r="G953" s="3">
        <v>951</v>
      </c>
      <c r="H953" s="58">
        <v>0.96770001339909861</v>
      </c>
      <c r="I953" s="58">
        <v>-0.87388236046890544</v>
      </c>
      <c r="J953" s="58">
        <v>-0.98861762745124016</v>
      </c>
      <c r="K953" s="59">
        <v>-1.0261614259820713</v>
      </c>
      <c r="L953" s="60">
        <f t="array" ref="L953:O953">TRANSPOSE(MMULT(Option!$B$25:$E$28, TRANSPOSE(H953:K953)))</f>
        <v>0.96770001339909861</v>
      </c>
      <c r="M953" s="60">
        <v>-0.41384640770744929</v>
      </c>
      <c r="N953" s="60">
        <v>-0.71006892593261273</v>
      </c>
      <c r="O953" s="60">
        <v>-0.91346666094206075</v>
      </c>
      <c r="P953" s="56" t="str">
        <f t="shared" si="1133"/>
        <v>191/1</v>
      </c>
      <c r="R953" s="80"/>
      <c r="S953" s="3" t="s">
        <v>31</v>
      </c>
      <c r="T953" s="60">
        <f ca="1"/>
        <v>-0.97183304997506581</v>
      </c>
      <c r="U953" s="60">
        <f ca="1"/>
        <v>0.71616564598285903</v>
      </c>
      <c r="V953" s="60">
        <f ca="1"/>
        <v>2.7012581863851617</v>
      </c>
      <c r="W953" s="60">
        <f ca="1"/>
        <v>0.7269762580439687</v>
      </c>
      <c r="X953" s="60">
        <f ca="1"/>
        <v>0.12059265641336298</v>
      </c>
      <c r="Y953" s="52">
        <f ca="1">$B$13 * EXP(($E$3 - $C$13^2/2) * Y$2 + $C$13*SQRT(Y$2)*T953)</f>
        <v>75.084959894358661</v>
      </c>
      <c r="Z953" s="52">
        <f ca="1">Y953 * EXP(($E$3 - $C$13^2/2) * (Z$2-Y$2) + $C$13*SQRT(Z$2-Y$2)*U953)</f>
        <v>93.547559506013286</v>
      </c>
      <c r="AA953" s="52">
        <f ca="1">Z953 * EXP(($E$3 - $C$13^2/2) * (AA$2-Z$2) + $C$13*SQRT(AA$2-Z$2)*V953)</f>
        <v>211.42015737380427</v>
      </c>
      <c r="AB953" s="52">
        <f ca="1">AA953 * EXP(($E$3 - $C$13^2/2) * (AB$2-AA$2) + $C$13*SQRT(AB$2-AA$2)*W953)</f>
        <v>264.26180520139815</v>
      </c>
      <c r="AC953" s="52">
        <f ca="1">AB953 * EXP(($E$3 - $C$13^2/2) * (AC$2-AB$2) + $C$13*SQRT(AC$2-AB$2)*X953)</f>
        <v>275.37067387088649</v>
      </c>
      <c r="AD953" s="47"/>
      <c r="AE953" s="3" t="s">
        <v>46</v>
      </c>
      <c r="AF953" s="52" t="b">
        <f t="shared" ref="AF953" ca="1" si="1203">AF951 &gt;= $B$4</f>
        <v>0</v>
      </c>
      <c r="AG953" s="52" t="b">
        <f t="array" aca="1" ref="AG953" ca="1">AND(AG951 &gt;= $B$4, NOT(OR($AF953:AF953)))</f>
        <v>0</v>
      </c>
      <c r="AH953" s="52" t="b">
        <f t="array" aca="1" ref="AH953" ca="1">AND(AH951 &gt;= $B$4, NOT(OR($AF953:AG953)))</f>
        <v>1</v>
      </c>
      <c r="AI953" s="52" t="b">
        <f t="array" aca="1" ref="AI953" ca="1">AND(AI951 &gt;= $B$4, NOT(OR($AF953:AH953)))</f>
        <v>0</v>
      </c>
      <c r="AJ953" s="52" t="b">
        <f t="array" aca="1" ref="AJ953" ca="1">AND(AJ951 &gt;= $B$4, NOT(OR($AF953:AI953)))</f>
        <v>0</v>
      </c>
      <c r="AK953" s="73"/>
      <c r="AL953" s="70"/>
    </row>
    <row r="954" spans="7:38" ht="14.55" customHeight="1" x14ac:dyDescent="0.3">
      <c r="G954" s="3">
        <v>952</v>
      </c>
      <c r="H954" s="58">
        <v>1.1479467289748557</v>
      </c>
      <c r="I954" s="58">
        <v>-0.78093795350148154</v>
      </c>
      <c r="J954" s="58">
        <v>-1.5857586758355564</v>
      </c>
      <c r="K954" s="59">
        <v>-0.40943533018206213</v>
      </c>
      <c r="L954" s="60">
        <f t="array" ref="L954:O954">TRANSPOSE(MMULT(Option!$B$25:$E$28, TRANSPOSE(H954:K954)))</f>
        <v>1.1479467289748557</v>
      </c>
      <c r="M954" s="60">
        <v>-0.25656276540694634</v>
      </c>
      <c r="N954" s="60">
        <v>-1.1381066742360459</v>
      </c>
      <c r="O954" s="60">
        <v>-0.40544673851143953</v>
      </c>
      <c r="P954" s="56" t="str">
        <f t="shared" si="1133"/>
        <v>191/2</v>
      </c>
      <c r="R954" s="80"/>
      <c r="S954" s="3" t="s">
        <v>30</v>
      </c>
      <c r="T954" s="60">
        <f ca="1"/>
        <v>-9.2595036365917094E-2</v>
      </c>
      <c r="U954" s="60">
        <f ca="1"/>
        <v>1.0819932917936232</v>
      </c>
      <c r="V954" s="60">
        <f ca="1"/>
        <v>0.7907281654547702</v>
      </c>
      <c r="W954" s="60">
        <f ca="1"/>
        <v>0.65739677066952007</v>
      </c>
      <c r="X954" s="60">
        <f ca="1"/>
        <v>1.2673335201371954</v>
      </c>
      <c r="Y954" s="52">
        <f ca="1">$B$14 * EXP(($E$3 - $C$14^2/2) * Y$2 + $C$14*SQRT(Y$2)*T954)</f>
        <v>97.747896072447531</v>
      </c>
      <c r="Z954" s="52">
        <f ca="1">Y954 * EXP(($E$3 - $C$14^2/2) * (Z$2-Y$2) + $C$14*SQRT(Z$2-Y$2)*U954)</f>
        <v>135.90955974053867</v>
      </c>
      <c r="AA954" s="52">
        <f ca="1">Z954 * EXP(($E$3 - $C$14^2/2) * (AA$2-Z$2) + $C$14*SQRT(AA$2-Z$2)*V954)</f>
        <v>173.15863025424261</v>
      </c>
      <c r="AB954" s="52">
        <f ca="1">AA954 * EXP(($E$3 - $C$14^2/2) * (AB$2-AA$2) + $C$14*SQRT(AB$2-AA$2)*W954)</f>
        <v>211.96626686578423</v>
      </c>
      <c r="AC954" s="52">
        <f ca="1">AB954 * EXP(($E$3 - $C$14^2/2) * (AC$2-AB$2) + $C$14*SQRT(AC$2-AB$2)*X954)</f>
        <v>311.57098687204888</v>
      </c>
      <c r="AD954" s="47"/>
      <c r="AE954" s="3" t="s">
        <v>68</v>
      </c>
      <c r="AF954" s="52" t="b">
        <f ca="1">AND(AF951&gt;$B$3, NOT(OR($AF953:AF953)))</f>
        <v>0</v>
      </c>
      <c r="AG954" s="52" t="b">
        <f ca="1">AND(AG951&gt;$B$3, NOT(OR($AF953:AG953)))</f>
        <v>1</v>
      </c>
      <c r="AH954" s="52" t="b">
        <f ca="1">AND(AH951&gt;$B$3, NOT(OR($AF953:AH953)))</f>
        <v>0</v>
      </c>
      <c r="AI954" s="52" t="b">
        <f ca="1">AND(AI951&gt;$B$3, NOT(OR($AF953:AI953)))</f>
        <v>0</v>
      </c>
      <c r="AJ954" s="52" t="b">
        <f ca="1">AND(AJ951&gt;$B$3, NOT(OR($AF953:AJ953)))</f>
        <v>0</v>
      </c>
      <c r="AK954" s="74"/>
      <c r="AL954" s="70"/>
    </row>
    <row r="955" spans="7:38" ht="14.55" customHeight="1" x14ac:dyDescent="0.3">
      <c r="G955" s="3">
        <v>953</v>
      </c>
      <c r="H955" s="58">
        <v>0.60084607560893644</v>
      </c>
      <c r="I955" s="58">
        <v>-1.1100936943143815</v>
      </c>
      <c r="J955" s="58">
        <v>-0.91310046883280183</v>
      </c>
      <c r="K955" s="59">
        <v>-1.4810083642911585E-2</v>
      </c>
      <c r="L955" s="60">
        <f t="array" ref="L955:O955">TRANSPOSE(MMULT(Option!$B$25:$E$28, TRANSPOSE(H955:K955)))</f>
        <v>0.60084607560893644</v>
      </c>
      <c r="M955" s="60">
        <v>-0.7770792462941899</v>
      </c>
      <c r="N955" s="60">
        <v>-0.85233766721044502</v>
      </c>
      <c r="O955" s="60">
        <v>-0.2412538952370008</v>
      </c>
      <c r="P955" s="56" t="str">
        <f t="shared" si="1133"/>
        <v>191/3</v>
      </c>
      <c r="R955" s="80">
        <v>239</v>
      </c>
      <c r="S955" s="3" t="s">
        <v>28</v>
      </c>
      <c r="T955" s="60">
        <f t="array" aca="1" ref="T955:T958" ca="1">TRANSPOSE(OFFSET($L$3, MATCH($R955 &amp; "/" &amp; T$2, $P$3:$P$5002, 0) - 1, 0, 1, $E$1))</f>
        <v>0.29811758245980619</v>
      </c>
      <c r="U955" s="60">
        <f t="array" aca="1" ref="U955:U958" ca="1">TRANSPOSE(OFFSET($L$3, MATCH($R955 &amp; "/" &amp; U$2, $P$3:$P$5002, 0) - 1, 0, 1, $E$1))</f>
        <v>-0.18426475413008425</v>
      </c>
      <c r="V955" s="60">
        <f t="array" aca="1" ref="V955:V958" ca="1">TRANSPOSE(OFFSET($L$3, MATCH($R955 &amp; "/" &amp; V$2, $P$3:$P$5002, 0) - 1, 0, 1, $E$1))</f>
        <v>-0.20292080999579781</v>
      </c>
      <c r="W955" s="60">
        <f t="array" aca="1" ref="W955:W958" ca="1">TRANSPOSE(OFFSET($L$3, MATCH($R955 &amp; "/" &amp; W$2, $P$3:$P$5002, 0) - 1, 0, 1, $E$1))</f>
        <v>1.2210159561855756E-3</v>
      </c>
      <c r="X955" s="60">
        <f t="array" aca="1" ref="X955:X958" ca="1">TRANSPOSE(OFFSET($L$3, MATCH($R955 &amp; "/" &amp; X$2, $P$3:$P$5002, 0) - 1, 0, 1, $E$1))</f>
        <v>0.68845166713018058</v>
      </c>
      <c r="Y955" s="52">
        <f ca="1">$B$11 * EXP(($E$3 - $C$11^2/2) * Y$2 + $C$11*SQRT(Y$2)*T955)</f>
        <v>109.90380253066078</v>
      </c>
      <c r="Z955" s="52">
        <f ca="1">Y955 * EXP(($E$3 - $C$11^2/2) * (Z$2-Y$2) + $C$11*SQRT(Z$2-Y$2)*U955)</f>
        <v>104.51452265111666</v>
      </c>
      <c r="AA955" s="52">
        <f ca="1">Z955 * EXP(($E$3 - $C$11^2/2) * (AA$2-Z$2) + $C$11*SQRT(AA$2-Z$2)*V955)</f>
        <v>98.834802177436188</v>
      </c>
      <c r="AB955" s="52">
        <f ca="1">AA955 * EXP(($E$3 - $C$11^2/2) * (AB$2-AA$2) + $C$11*SQRT(AB$2-AA$2)*W955)</f>
        <v>99.36660548257548</v>
      </c>
      <c r="AC955" s="52">
        <f ca="1">AB955 * EXP(($E$3 - $C$11^2/2) * (AC$2-AB$2) + $C$11*SQRT(AC$2-AB$2)*X955)</f>
        <v>122.77477710082334</v>
      </c>
      <c r="AD955" s="47"/>
      <c r="AE955" s="3" t="s">
        <v>69</v>
      </c>
      <c r="AF955" s="20" cm="1">
        <f t="array" aca="1" ref="AF955" ca="1">MIN(Y955:Y958 / $D$11:$D$14)</f>
        <v>0.97337327584009192</v>
      </c>
      <c r="AG955" s="20" cm="1">
        <f t="array" aca="1" ref="AG955" ca="1">MIN(Z955:Z958 / $D$11:$D$14)</f>
        <v>0.62376256826164855</v>
      </c>
      <c r="AH955" s="20" cm="1">
        <f t="array" aca="1" ref="AH955" ca="1">MIN(AA955:AA958 / $D$11:$D$14)</f>
        <v>0.585894131047484</v>
      </c>
      <c r="AI955" s="20" cm="1">
        <f t="array" aca="1" ref="AI955" ca="1">MIN(AB955:AB958 / $D$11:$D$14)</f>
        <v>0.32062254493255493</v>
      </c>
      <c r="AJ955" s="20" cm="1">
        <f t="array" aca="1" ref="AJ955" ca="1">MIN(AC955:AC958 / $D$11:$D$14)</f>
        <v>0.32762504831378236</v>
      </c>
      <c r="AK955" s="72">
        <f t="array" aca="1" ref="AK955" ca="1">SUMPRODUCT(AF956:AJ956, EXP(-$E$3*$AF$2:$AJ$2))</f>
        <v>92148.519674651194</v>
      </c>
      <c r="AL955" s="70">
        <f ca="1">MAX(AC956 - $D$11, 0) * EXP(-$E$2*$E$3)</f>
        <v>0</v>
      </c>
    </row>
    <row r="956" spans="7:38" ht="14.55" customHeight="1" x14ac:dyDescent="0.3">
      <c r="G956" s="3">
        <v>954</v>
      </c>
      <c r="H956" s="58">
        <v>-0.50278794409922789</v>
      </c>
      <c r="I956" s="58">
        <v>-1.4851544523051778</v>
      </c>
      <c r="J956" s="58">
        <v>0.52897759280688894</v>
      </c>
      <c r="K956" s="59">
        <v>-0.18430819961010331</v>
      </c>
      <c r="L956" s="60">
        <f t="array" ref="L956:O956">TRANSPOSE(MMULT(Option!$B$25:$E$28, TRANSPOSE(H956:K956)))</f>
        <v>-0.50278794409922789</v>
      </c>
      <c r="M956" s="60">
        <v>-1.5622817169175232</v>
      </c>
      <c r="N956" s="60">
        <v>-0.12541355888009903</v>
      </c>
      <c r="O956" s="60">
        <v>-0.64460616154242101</v>
      </c>
      <c r="P956" s="56" t="str">
        <f t="shared" si="1133"/>
        <v>191/4</v>
      </c>
      <c r="R956" s="80"/>
      <c r="S956" s="3" t="s">
        <v>29</v>
      </c>
      <c r="T956" s="60">
        <f ca="1"/>
        <v>0.20489572567463221</v>
      </c>
      <c r="U956" s="60">
        <f ca="1"/>
        <v>-1.8115140010137469</v>
      </c>
      <c r="V956" s="60">
        <f ca="1"/>
        <v>-0.22543562288848198</v>
      </c>
      <c r="W956" s="60">
        <f ca="1"/>
        <v>-2.0262485024952435</v>
      </c>
      <c r="X956" s="60">
        <f ca="1"/>
        <v>5.5350834483296835E-2</v>
      </c>
      <c r="Y956" s="52">
        <f ca="1">$B$12 * EXP(($E$3 - $C$12^2/2) * Y$2 + $C$12*SQRT(Y$2)*T956)</f>
        <v>106.87275312995507</v>
      </c>
      <c r="Z956" s="52">
        <f ca="1">Y956 * EXP(($E$3 - $C$12^2/2) * (Z$2-Y$2) + $C$12*SQRT(Z$2-Y$2)*U956)</f>
        <v>62.376256826164855</v>
      </c>
      <c r="AA956" s="52">
        <f ca="1">Z956 * EXP(($E$3 - $C$12^2/2) * (AA$2-Z$2) + $C$12*SQRT(AA$2-Z$2)*V956)</f>
        <v>58.589413104748395</v>
      </c>
      <c r="AB956" s="52">
        <f ca="1">AA956 * EXP(($E$3 - $C$12^2/2) * (AB$2-AA$2) + $C$12*SQRT(AB$2-AA$2)*W956)</f>
        <v>32.062254493255494</v>
      </c>
      <c r="AC956" s="52">
        <f ca="1">AB956 * EXP(($E$3 - $C$12^2/2) * (AC$2-AB$2) + $C$12*SQRT(AC$2-AB$2)*X956)</f>
        <v>32.762504831378237</v>
      </c>
      <c r="AD956" s="47"/>
      <c r="AE956" s="3" t="s">
        <v>47</v>
      </c>
      <c r="AF956" s="64">
        <f t="shared" ref="AF956" ca="1" si="1204">($B$5*AF958 + (1 + $B$6)*AF957)*$B$2</f>
        <v>15000</v>
      </c>
      <c r="AG956" s="64">
        <f t="shared" ref="AG956" ca="1" si="1205">($B$5*AG958 + (1 + $B$6)*AG957)*$B$2</f>
        <v>0</v>
      </c>
      <c r="AH956" s="64">
        <f t="shared" ref="AH956" ca="1" si="1206">($B$5*AH958 + (1 + $B$6)*AH957)*$B$2</f>
        <v>0</v>
      </c>
      <c r="AI956" s="64">
        <f t="shared" ref="AI956" ca="1" si="1207">($B$5*AI958 + (1 + $B$6)*AI957)*$B$2</f>
        <v>0</v>
      </c>
      <c r="AJ956" s="64" cm="1">
        <f t="array" aca="1" ref="AJ956" ca="1">($B$5*AJ958 + (1 + $B$6)*AJ957 + AND(NOT(AF957:AJ957)))*$B$2</f>
        <v>100000</v>
      </c>
      <c r="AK956" s="73"/>
      <c r="AL956" s="70"/>
    </row>
    <row r="957" spans="7:38" ht="14.55" customHeight="1" x14ac:dyDescent="0.3">
      <c r="G957" s="3">
        <v>955</v>
      </c>
      <c r="H957" s="58">
        <v>-0.81892167608927746</v>
      </c>
      <c r="I957" s="58">
        <v>1.2006499910254509</v>
      </c>
      <c r="J957" s="58">
        <v>0.15675126315535176</v>
      </c>
      <c r="K957" s="59">
        <v>0.82927350750024476</v>
      </c>
      <c r="L957" s="60">
        <f t="array" ref="L957:O957">TRANSPOSE(MMULT(Option!$B$25:$E$28, TRANSPOSE(H957:K957)))</f>
        <v>-0.81892167608927746</v>
      </c>
      <c r="M957" s="60">
        <v>0.7728452229687246</v>
      </c>
      <c r="N957" s="60">
        <v>0.1245115113416877</v>
      </c>
      <c r="O957" s="60">
        <v>0.72757741794909958</v>
      </c>
      <c r="P957" s="56" t="str">
        <f t="shared" si="1133"/>
        <v>191/5</v>
      </c>
      <c r="R957" s="80"/>
      <c r="S957" s="3" t="s">
        <v>31</v>
      </c>
      <c r="T957" s="60">
        <f ca="1"/>
        <v>0.12213766659012287</v>
      </c>
      <c r="U957" s="60">
        <f ca="1"/>
        <v>-0.43205392640875151</v>
      </c>
      <c r="V957" s="60">
        <f ca="1"/>
        <v>0.34192026484878135</v>
      </c>
      <c r="W957" s="60">
        <f ca="1"/>
        <v>0.76240425484836849</v>
      </c>
      <c r="X957" s="60">
        <f ca="1"/>
        <v>-6.8602175742500299E-2</v>
      </c>
      <c r="Y957" s="52">
        <f ca="1">$B$13 * EXP(($E$3 - $C$13^2/2) * Y$2 + $C$13*SQRT(Y$2)*T957)</f>
        <v>104.25204595616432</v>
      </c>
      <c r="Z957" s="52">
        <f ca="1">Y957 * EXP(($E$3 - $C$13^2/2) * (Z$2-Y$2) + $C$13*SQRT(Z$2-Y$2)*U957)</f>
        <v>92.037426862215</v>
      </c>
      <c r="AA957" s="52">
        <f ca="1">Z957 * EXP(($E$3 - $C$13^2/2) * (AA$2-Z$2) + $C$13*SQRT(AA$2-Z$2)*V957)</f>
        <v>102.49063079239532</v>
      </c>
      <c r="AB957" s="52">
        <f ca="1">AA957 * EXP(($E$3 - $C$13^2/2) * (AB$2-AA$2) + $C$13*SQRT(AB$2-AA$2)*W957)</f>
        <v>129.47562816783196</v>
      </c>
      <c r="AC957" s="52">
        <f ca="1">AB957 * EXP(($E$3 - $C$13^2/2) * (AC$2-AB$2) + $C$13*SQRT(AC$2-AB$2)*X957)</f>
        <v>127.47394760741589</v>
      </c>
      <c r="AD957" s="47"/>
      <c r="AE957" s="3" t="s">
        <v>46</v>
      </c>
      <c r="AF957" s="52" t="b">
        <f t="shared" ref="AF957" ca="1" si="1208">AF955 &gt;= $B$4</f>
        <v>0</v>
      </c>
      <c r="AG957" s="52" t="b">
        <f t="array" aca="1" ref="AG957" ca="1">AND(AG955 &gt;= $B$4, NOT(OR($AF957:AF957)))</f>
        <v>0</v>
      </c>
      <c r="AH957" s="52" t="b">
        <f t="array" aca="1" ref="AH957" ca="1">AND(AH955 &gt;= $B$4, NOT(OR($AF957:AG957)))</f>
        <v>0</v>
      </c>
      <c r="AI957" s="52" t="b">
        <f t="array" aca="1" ref="AI957" ca="1">AND(AI955 &gt;= $B$4, NOT(OR($AF957:AH957)))</f>
        <v>0</v>
      </c>
      <c r="AJ957" s="52" t="b">
        <f t="array" aca="1" ref="AJ957" ca="1">AND(AJ955 &gt;= $B$4, NOT(OR($AF957:AI957)))</f>
        <v>0</v>
      </c>
      <c r="AK957" s="73"/>
      <c r="AL957" s="70"/>
    </row>
    <row r="958" spans="7:38" ht="14.55" customHeight="1" x14ac:dyDescent="0.3">
      <c r="G958" s="3">
        <v>956</v>
      </c>
      <c r="H958" s="58">
        <v>-1.5023484364762123</v>
      </c>
      <c r="I958" s="58">
        <v>-0.86339053458854331</v>
      </c>
      <c r="J958" s="58">
        <v>0.55425470046413261</v>
      </c>
      <c r="K958" s="59">
        <v>0.77737020411313718</v>
      </c>
      <c r="L958" s="60">
        <f t="array" ref="L958:O958">TRANSPOSE(MMULT(Option!$B$25:$E$28, TRANSPOSE(H958:K958)))</f>
        <v>-1.5023484364762123</v>
      </c>
      <c r="M958" s="60">
        <v>-1.3922498704025625</v>
      </c>
      <c r="N958" s="60">
        <v>-0.34022060532613702</v>
      </c>
      <c r="O958" s="60">
        <v>-5.3148575719471736E-2</v>
      </c>
      <c r="P958" s="56" t="str">
        <f t="shared" si="1133"/>
        <v>192/1</v>
      </c>
      <c r="R958" s="80"/>
      <c r="S958" s="3" t="s">
        <v>30</v>
      </c>
      <c r="T958" s="60">
        <f ca="1"/>
        <v>-0.1066254546929816</v>
      </c>
      <c r="U958" s="60">
        <f ca="1"/>
        <v>-0.62656343234389034</v>
      </c>
      <c r="V958" s="60">
        <f ca="1"/>
        <v>0.52017289864484151</v>
      </c>
      <c r="W958" s="60">
        <f ca="1"/>
        <v>-0.94034479495873424</v>
      </c>
      <c r="X958" s="60">
        <f ca="1"/>
        <v>0.18842644703298658</v>
      </c>
      <c r="Y958" s="52">
        <f ca="1">$B$14 * EXP(($E$3 - $C$14^2/2) * Y$2 + $C$14*SQRT(Y$2)*T958)</f>
        <v>97.337327584009188</v>
      </c>
      <c r="Z958" s="52">
        <f ca="1">Y958 * EXP(($E$3 - $C$14^2/2) * (Z$2-Y$2) + $C$14*SQRT(Z$2-Y$2)*U958)</f>
        <v>81.061937249895635</v>
      </c>
      <c r="AA958" s="52">
        <f ca="1">Z958 * EXP(($E$3 - $C$14^2/2) * (AA$2-Z$2) + $C$14*SQRT(AA$2-Z$2)*V958)</f>
        <v>95.227178497319954</v>
      </c>
      <c r="AB958" s="52">
        <f ca="1">AA958 * EXP(($E$3 - $C$14^2/2) * (AB$2-AA$2) + $C$14*SQRT(AB$2-AA$2)*W958)</f>
        <v>72.179924338669736</v>
      </c>
      <c r="AC958" s="52">
        <f ca="1">AB958 * EXP(($E$3 - $C$14^2/2) * (AC$2-AB$2) + $C$14*SQRT(AC$2-AB$2)*X958)</f>
        <v>76.760476984534122</v>
      </c>
      <c r="AD958" s="47"/>
      <c r="AE958" s="3" t="s">
        <v>68</v>
      </c>
      <c r="AF958" s="52" t="b">
        <f ca="1">AND(AF955&gt;$B$3, NOT(OR($AF957:AF957)))</f>
        <v>1</v>
      </c>
      <c r="AG958" s="52" t="b">
        <f ca="1">AND(AG955&gt;$B$3, NOT(OR($AF957:AG957)))</f>
        <v>0</v>
      </c>
      <c r="AH958" s="52" t="b">
        <f ca="1">AND(AH955&gt;$B$3, NOT(OR($AF957:AH957)))</f>
        <v>0</v>
      </c>
      <c r="AI958" s="52" t="b">
        <f ca="1">AND(AI955&gt;$B$3, NOT(OR($AF957:AI957)))</f>
        <v>0</v>
      </c>
      <c r="AJ958" s="52" t="b">
        <f ca="1">AND(AJ955&gt;$B$3, NOT(OR($AF957:AJ957)))</f>
        <v>0</v>
      </c>
      <c r="AK958" s="74"/>
      <c r="AL958" s="70"/>
    </row>
    <row r="959" spans="7:38" ht="14.55" customHeight="1" x14ac:dyDescent="0.3">
      <c r="G959" s="3">
        <v>957</v>
      </c>
      <c r="H959" s="58">
        <v>-0.75445751724591259</v>
      </c>
      <c r="I959" s="58">
        <v>1.0024650933907173</v>
      </c>
      <c r="J959" s="58">
        <v>-0.49744611123709198</v>
      </c>
      <c r="K959" s="59">
        <v>1.0168140094013121</v>
      </c>
      <c r="L959" s="60">
        <f t="array" ref="L959:O959">TRANSPOSE(MMULT(Option!$B$25:$E$28, TRANSPOSE(H959:K959)))</f>
        <v>-0.75445751724591259</v>
      </c>
      <c r="M959" s="60">
        <v>0.61699142750442237</v>
      </c>
      <c r="N959" s="60">
        <v>-0.4761879522602438</v>
      </c>
      <c r="O959" s="60">
        <v>0.7343799311110486</v>
      </c>
      <c r="P959" s="56" t="str">
        <f t="shared" si="1133"/>
        <v>192/2</v>
      </c>
      <c r="R959" s="80">
        <v>240</v>
      </c>
      <c r="S959" s="3" t="s">
        <v>28</v>
      </c>
      <c r="T959" s="60">
        <f t="array" aca="1" ref="T959:T962" ca="1">TRANSPOSE(OFFSET($L$3, MATCH($R959 &amp; "/" &amp; T$2, $P$3:$P$5002, 0) - 1, 0, 1, $E$1))</f>
        <v>-0.42989841461345918</v>
      </c>
      <c r="U959" s="60">
        <f t="array" aca="1" ref="U959:U962" ca="1">TRANSPOSE(OFFSET($L$3, MATCH($R959 &amp; "/" &amp; U$2, $P$3:$P$5002, 0) - 1, 0, 1, $E$1))</f>
        <v>1.1383242959673909</v>
      </c>
      <c r="V959" s="60">
        <f t="array" aca="1" ref="V959:V962" ca="1">TRANSPOSE(OFFSET($L$3, MATCH($R959 &amp; "/" &amp; V$2, $P$3:$P$5002, 0) - 1, 0, 1, $E$1))</f>
        <v>1.3160047937638586</v>
      </c>
      <c r="W959" s="60">
        <f t="array" aca="1" ref="W959:W962" ca="1">TRANSPOSE(OFFSET($L$3, MATCH($R959 &amp; "/" &amp; W$2, $P$3:$P$5002, 0) - 1, 0, 1, $E$1))</f>
        <v>-1.1180339111477986</v>
      </c>
      <c r="X959" s="60">
        <f t="array" aca="1" ref="X959:X962" ca="1">TRANSPOSE(OFFSET($L$3, MATCH($R959 &amp; "/" &amp; X$2, $P$3:$P$5002, 0) - 1, 0, 1, $E$1))</f>
        <v>-0.82569104825045636</v>
      </c>
      <c r="Y959" s="52">
        <f ca="1">$B$11 * EXP(($E$3 - $C$11^2/2) * Y$2 + $C$11*SQRT(Y$2)*T959)</f>
        <v>88.340676283775991</v>
      </c>
      <c r="Z959" s="52">
        <f ca="1">Y959 * EXP(($E$3 - $C$11^2/2) * (Z$2-Y$2) + $C$11*SQRT(Z$2-Y$2)*U959)</f>
        <v>124.9230503312271</v>
      </c>
      <c r="AA959" s="52">
        <f ca="1">Z959 * EXP(($E$3 - $C$11^2/2) * (AA$2-Z$2) + $C$11*SQRT(AA$2-Z$2)*V959)</f>
        <v>186.32629081854662</v>
      </c>
      <c r="AB959" s="52">
        <f ca="1">AA959 * EXP(($E$3 - $C$11^2/2) * (AB$2-AA$2) + $C$11*SQRT(AB$2-AA$2)*W959)</f>
        <v>133.8994593774261</v>
      </c>
      <c r="AC959" s="52">
        <f ca="1">AB959 * EXP(($E$3 - $C$11^2/2) * (AC$2-AB$2) + $C$11*SQRT(AC$2-AB$2)*X959)</f>
        <v>105.0442721381914</v>
      </c>
      <c r="AD959" s="47"/>
      <c r="AE959" s="3" t="s">
        <v>69</v>
      </c>
      <c r="AF959" s="20" cm="1">
        <f t="array" aca="1" ref="AF959" ca="1">MIN(Y959:Y962 / $D$11:$D$14)</f>
        <v>0.88340676283775987</v>
      </c>
      <c r="AG959" s="20" cm="1">
        <f t="array" aca="1" ref="AG959" ca="1">MIN(Z959:Z962 / $D$11:$D$14)</f>
        <v>1.249230503312271</v>
      </c>
      <c r="AH959" s="20" cm="1">
        <f t="array" aca="1" ref="AH959" ca="1">MIN(AA959:AA962 / $D$11:$D$14)</f>
        <v>1.3125327203445654</v>
      </c>
      <c r="AI959" s="20" cm="1">
        <f t="array" aca="1" ref="AI959" ca="1">MIN(AB959:AB962 / $D$11:$D$14)</f>
        <v>1.3389945937742609</v>
      </c>
      <c r="AJ959" s="20" cm="1">
        <f t="array" aca="1" ref="AJ959" ca="1">MIN(AC959:AC962 / $D$11:$D$14)</f>
        <v>1.0504427213819141</v>
      </c>
      <c r="AK959" s="72">
        <f t="array" aca="1" ref="AK959" ca="1">SUMPRODUCT(AF960:AJ960, EXP(-$E$3*$AF$2:$AJ$2))</f>
        <v>118215.34016268118</v>
      </c>
      <c r="AL959" s="70">
        <f ca="1">MAX(AC960 - $D$11, 0) * EXP(-$E$2*$E$3)</f>
        <v>244.17412998433099</v>
      </c>
    </row>
    <row r="960" spans="7:38" ht="14.55" customHeight="1" x14ac:dyDescent="0.3">
      <c r="G960" s="3">
        <v>958</v>
      </c>
      <c r="H960" s="58">
        <v>-0.54839851038793386</v>
      </c>
      <c r="I960" s="58">
        <v>-1.3264199914990389</v>
      </c>
      <c r="J960" s="58">
        <v>1.0019858695975694</v>
      </c>
      <c r="K960" s="59">
        <v>0.59620050284678183</v>
      </c>
      <c r="L960" s="60">
        <f t="array" ref="L960:O960">TRANSPOSE(MMULT(Option!$B$25:$E$28, TRANSPOSE(H960:K960)))</f>
        <v>-0.54839851038793386</v>
      </c>
      <c r="M960" s="60">
        <v>-1.4350434070245792</v>
      </c>
      <c r="N960" s="60">
        <v>0.31335658422101131</v>
      </c>
      <c r="O960" s="60">
        <v>0.13942553412971159</v>
      </c>
      <c r="P960" s="56" t="str">
        <f t="shared" si="1133"/>
        <v>192/3</v>
      </c>
      <c r="R960" s="80"/>
      <c r="S960" s="3" t="s">
        <v>29</v>
      </c>
      <c r="T960" s="60">
        <f ca="1"/>
        <v>0.92322553715026623</v>
      </c>
      <c r="U960" s="60">
        <f ca="1"/>
        <v>1.2507940162172233</v>
      </c>
      <c r="V960" s="60">
        <f ca="1"/>
        <v>0.20815253212800877</v>
      </c>
      <c r="W960" s="60">
        <f ca="1"/>
        <v>1.2987821458655182</v>
      </c>
      <c r="X960" s="60">
        <f ca="1"/>
        <v>0.96754474903410892</v>
      </c>
      <c r="Y960" s="52">
        <f ca="1">$B$12 * EXP(($E$3 - $C$12^2/2) * Y$2 + $C$12*SQRT(Y$2)*T960)</f>
        <v>132.57358465143534</v>
      </c>
      <c r="Z960" s="52">
        <f ca="1">Y960 * EXP(($E$3 - $C$12^2/2) * (Z$2-Y$2) + $C$12*SQRT(Z$2-Y$2)*U960)</f>
        <v>193.90649377120982</v>
      </c>
      <c r="AA960" s="52">
        <f ca="1">Z960 * EXP(($E$3 - $C$12^2/2) * (AA$2-Z$2) + $C$12*SQRT(AA$2-Z$2)*V960)</f>
        <v>207.43578287195587</v>
      </c>
      <c r="AB960" s="52">
        <f ca="1">AA960 * EXP(($E$3 - $C$12^2/2) * (AB$2-AA$2) + $C$12*SQRT(AB$2-AA$2)*W960)</f>
        <v>307.80191882860078</v>
      </c>
      <c r="AC960" s="52">
        <f ca="1">AB960 * EXP(($E$3 - $C$12^2/2) * (AC$2-AB$2) + $C$12*SQRT(AC$2-AB$2)*X960)</f>
        <v>413.52578899749733</v>
      </c>
      <c r="AD960" s="47"/>
      <c r="AE960" s="3" t="s">
        <v>47</v>
      </c>
      <c r="AF960" s="64">
        <f t="shared" ref="AF960" ca="1" si="1209">($B$5*AF962 + (1 + $B$6)*AF961)*$B$2</f>
        <v>15000</v>
      </c>
      <c r="AG960" s="64">
        <f t="shared" ref="AG960" ca="1" si="1210">($B$5*AG962 + (1 + $B$6)*AG961)*$B$2</f>
        <v>15000</v>
      </c>
      <c r="AH960" s="64">
        <f t="shared" ref="AH960" ca="1" si="1211">($B$5*AH962 + (1 + $B$6)*AH961)*$B$2</f>
        <v>105000</v>
      </c>
      <c r="AI960" s="64">
        <f t="shared" ref="AI960" ca="1" si="1212">($B$5*AI962 + (1 + $B$6)*AI961)*$B$2</f>
        <v>0</v>
      </c>
      <c r="AJ960" s="64" cm="1">
        <f t="array" aca="1" ref="AJ960" ca="1">($B$5*AJ962 + (1 + $B$6)*AJ961 + AND(NOT(AF961:AJ961)))*$B$2</f>
        <v>0</v>
      </c>
      <c r="AK960" s="73"/>
      <c r="AL960" s="70"/>
    </row>
    <row r="961" spans="7:38" ht="14.55" customHeight="1" x14ac:dyDescent="0.3">
      <c r="G961" s="3">
        <v>959</v>
      </c>
      <c r="H961" s="58">
        <v>-0.40446595543823305</v>
      </c>
      <c r="I961" s="58">
        <v>0.90769975345655862</v>
      </c>
      <c r="J961" s="58">
        <v>0.79951154474604713</v>
      </c>
      <c r="K961" s="59">
        <v>0.51376151343262977</v>
      </c>
      <c r="L961" s="60">
        <f t="array" ref="L961:O961">TRANSPOSE(MMULT(Option!$B$25:$E$28, TRANSPOSE(H961:K961)))</f>
        <v>-0.40446595543823305</v>
      </c>
      <c r="M961" s="60">
        <v>0.67013418352619358</v>
      </c>
      <c r="N961" s="60">
        <v>0.77812424538190728</v>
      </c>
      <c r="O961" s="60">
        <v>0.67191295832724507</v>
      </c>
      <c r="P961" s="56" t="str">
        <f t="shared" si="1133"/>
        <v>192/4</v>
      </c>
      <c r="R961" s="80"/>
      <c r="S961" s="3" t="s">
        <v>31</v>
      </c>
      <c r="T961" s="60">
        <f ca="1"/>
        <v>1.5209177629092239</v>
      </c>
      <c r="U961" s="60">
        <f ca="1"/>
        <v>0.20613781915801727</v>
      </c>
      <c r="V961" s="60">
        <f ca="1"/>
        <v>0.63660570350196455</v>
      </c>
      <c r="W961" s="60">
        <f ca="1"/>
        <v>0.51785319987135159</v>
      </c>
      <c r="X961" s="60">
        <f ca="1"/>
        <v>-0.1361661530092502</v>
      </c>
      <c r="Y961" s="52">
        <f ca="1">$B$13 * EXP(($E$3 - $C$13^2/2) * Y$2 + $C$13*SQRT(Y$2)*T961)</f>
        <v>158.60954890513977</v>
      </c>
      <c r="Z961" s="52">
        <f ca="1">Y961 * EXP(($E$3 - $C$13^2/2) * (Z$2-Y$2) + $C$13*SQRT(Z$2-Y$2)*U961)</f>
        <v>169.57356773763425</v>
      </c>
      <c r="AA961" s="52">
        <f ca="1">Z961 * EXP(($E$3 - $C$13^2/2) * (AA$2-Z$2) + $C$13*SQRT(AA$2-Z$2)*V961)</f>
        <v>206.28703477871986</v>
      </c>
      <c r="AB961" s="52">
        <f ca="1">AA961 * EXP(($E$3 - $C$13^2/2) * (AB$2-AA$2) + $C$13*SQRT(AB$2-AA$2)*W961)</f>
        <v>242.16626401116454</v>
      </c>
      <c r="AC961" s="52">
        <f ca="1">AB961 * EXP(($E$3 - $C$13^2/2) * (AC$2-AB$2) + $C$13*SQRT(AC$2-AB$2)*X961)</f>
        <v>233.63841511903689</v>
      </c>
      <c r="AD961" s="47"/>
      <c r="AE961" s="3" t="s">
        <v>46</v>
      </c>
      <c r="AF961" s="52" t="b">
        <f t="shared" ref="AF961" ca="1" si="1213">AF959 &gt;= $B$4</f>
        <v>0</v>
      </c>
      <c r="AG961" s="52" t="b">
        <f t="array" aca="1" ref="AG961" ca="1">AND(AG959 &gt;= $B$4, NOT(OR($AF961:AF961)))</f>
        <v>0</v>
      </c>
      <c r="AH961" s="52" t="b">
        <f t="array" aca="1" ref="AH961" ca="1">AND(AH959 &gt;= $B$4, NOT(OR($AF961:AG961)))</f>
        <v>1</v>
      </c>
      <c r="AI961" s="52" t="b">
        <f t="array" aca="1" ref="AI961" ca="1">AND(AI959 &gt;= $B$4, NOT(OR($AF961:AH961)))</f>
        <v>0</v>
      </c>
      <c r="AJ961" s="52" t="b">
        <f t="array" aca="1" ref="AJ961" ca="1">AND(AJ959 &gt;= $B$4, NOT(OR($AF961:AI961)))</f>
        <v>0</v>
      </c>
      <c r="AK961" s="73"/>
      <c r="AL961" s="70"/>
    </row>
    <row r="962" spans="7:38" ht="14.55" customHeight="1" x14ac:dyDescent="0.3">
      <c r="G962" s="3">
        <v>960</v>
      </c>
      <c r="H962" s="58">
        <v>0.37188918606699889</v>
      </c>
      <c r="I962" s="58">
        <v>-0.27994694074654258</v>
      </c>
      <c r="J962" s="58">
        <v>-1.5396805895544727</v>
      </c>
      <c r="K962" s="59">
        <v>-1.4719985969134388</v>
      </c>
      <c r="L962" s="60">
        <f t="array" ref="L962:O962">TRANSPOSE(MMULT(Option!$B$25:$E$28, TRANSPOSE(H962:K962)))</f>
        <v>0.37188918606699889</v>
      </c>
      <c r="M962" s="60">
        <v>-0.10781993488167016</v>
      </c>
      <c r="N962" s="60">
        <v>-1.2768686022157629</v>
      </c>
      <c r="O962" s="60">
        <v>-1.4856108113059985</v>
      </c>
      <c r="P962" s="56" t="str">
        <f t="shared" si="1133"/>
        <v>192/5</v>
      </c>
      <c r="R962" s="80"/>
      <c r="S962" s="3" t="s">
        <v>30</v>
      </c>
      <c r="T962" s="60">
        <f ca="1"/>
        <v>1.1094456270518305</v>
      </c>
      <c r="U962" s="60">
        <f ca="1"/>
        <v>7.8346933408226349E-2</v>
      </c>
      <c r="V962" s="60">
        <f ca="1"/>
        <v>-0.33126374392927244</v>
      </c>
      <c r="W962" s="60">
        <f ca="1"/>
        <v>2.6845981990861127</v>
      </c>
      <c r="X962" s="60">
        <f ca="1"/>
        <v>-0.35160445918256339</v>
      </c>
      <c r="Y962" s="52">
        <f ca="1">$B$14 * EXP(($E$3 - $C$14^2/2) * Y$2 + $C$14*SQRT(Y$2)*T962)</f>
        <v>140.19073301662121</v>
      </c>
      <c r="Z962" s="52">
        <f ca="1">Y962 * EXP(($E$3 - $C$14^2/2) * (Z$2-Y$2) + $C$14*SQRT(Z$2-Y$2)*U962)</f>
        <v>144.24423714555942</v>
      </c>
      <c r="AA962" s="52">
        <f ca="1">Z962 * EXP(($E$3 - $C$14^2/2) * (AA$2-Z$2) + $C$14*SQRT(AA$2-Z$2)*V962)</f>
        <v>131.25327203445653</v>
      </c>
      <c r="AB962" s="52">
        <f ca="1">AA962 * EXP(($E$3 - $C$14^2/2) * (AB$2-AA$2) + $C$14*SQRT(AB$2-AA$2)*W962)</f>
        <v>295.15725752858157</v>
      </c>
      <c r="AC962" s="52">
        <f ca="1">AB962 * EXP(($E$3 - $C$14^2/2) * (AC$2-AB$2) + $C$14*SQRT(AC$2-AB$2)*X962)</f>
        <v>266.94081119782732</v>
      </c>
      <c r="AD962" s="47"/>
      <c r="AE962" s="3" t="s">
        <v>68</v>
      </c>
      <c r="AF962" s="52" t="b">
        <f ca="1">AND(AF959&gt;$B$3, NOT(OR($AF961:AF961)))</f>
        <v>1</v>
      </c>
      <c r="AG962" s="52" t="b">
        <f ca="1">AND(AG959&gt;$B$3, NOT(OR($AF961:AG961)))</f>
        <v>1</v>
      </c>
      <c r="AH962" s="52" t="b">
        <f ca="1">AND(AH959&gt;$B$3, NOT(OR($AF961:AH961)))</f>
        <v>0</v>
      </c>
      <c r="AI962" s="52" t="b">
        <f ca="1">AND(AI959&gt;$B$3, NOT(OR($AF961:AI961)))</f>
        <v>0</v>
      </c>
      <c r="AJ962" s="52" t="b">
        <f ca="1">AND(AJ959&gt;$B$3, NOT(OR($AF961:AJ961)))</f>
        <v>0</v>
      </c>
      <c r="AK962" s="74"/>
      <c r="AL962" s="70"/>
    </row>
    <row r="963" spans="7:38" ht="14.55" customHeight="1" x14ac:dyDescent="0.3">
      <c r="G963" s="3">
        <v>961</v>
      </c>
      <c r="H963" s="58">
        <v>0.30163243560780229</v>
      </c>
      <c r="I963" s="58">
        <v>-0.68089783797043879</v>
      </c>
      <c r="J963" s="58">
        <v>0.43057212749881169</v>
      </c>
      <c r="K963" s="59">
        <v>1.5812546442648654</v>
      </c>
      <c r="L963" s="60">
        <f t="array" ref="L963:O963">TRANSPOSE(MMULT(Option!$B$25:$E$28, TRANSPOSE(H963:K963)))</f>
        <v>0.30163243560780229</v>
      </c>
      <c r="M963" s="60">
        <v>-0.50340020236314154</v>
      </c>
      <c r="N963" s="60">
        <v>0.32052790021345756</v>
      </c>
      <c r="O963" s="60">
        <v>1.3804967188802431</v>
      </c>
      <c r="P963" s="56" t="str">
        <f t="shared" si="1133"/>
        <v>193/1</v>
      </c>
      <c r="R963" s="80">
        <v>241</v>
      </c>
      <c r="S963" s="3" t="s">
        <v>28</v>
      </c>
      <c r="T963" s="60">
        <f t="array" aca="1" ref="T963:T966" ca="1">TRANSPOSE(OFFSET($L$3, MATCH($R963 &amp; "/" &amp; T$2, $P$3:$P$5002, 0) - 1, 0, 1, $E$1))</f>
        <v>-0.6910040184400984</v>
      </c>
      <c r="U963" s="60">
        <f t="array" aca="1" ref="U963:U966" ca="1">TRANSPOSE(OFFSET($L$3, MATCH($R963 &amp; "/" &amp; U$2, $P$3:$P$5002, 0) - 1, 0, 1, $E$1))</f>
        <v>-9.6085726890898476E-2</v>
      </c>
      <c r="V963" s="60">
        <f t="array" aca="1" ref="V963:V966" ca="1">TRANSPOSE(OFFSET($L$3, MATCH($R963 &amp; "/" &amp; V$2, $P$3:$P$5002, 0) - 1, 0, 1, $E$1))</f>
        <v>0.84241204801823411</v>
      </c>
      <c r="W963" s="60">
        <f t="array" aca="1" ref="W963:W966" ca="1">TRANSPOSE(OFFSET($L$3, MATCH($R963 &amp; "/" &amp; W$2, $P$3:$P$5002, 0) - 1, 0, 1, $E$1))</f>
        <v>2.287420520288296</v>
      </c>
      <c r="X963" s="60">
        <f t="array" aca="1" ref="X963:X966" ca="1">TRANSPOSE(OFFSET($L$3, MATCH($R963 &amp; "/" &amp; X$2, $P$3:$P$5002, 0) - 1, 0, 1, $E$1))</f>
        <v>-0.96203394856124547</v>
      </c>
      <c r="Y963" s="52">
        <f ca="1">$B$11 * EXP(($E$3 - $C$11^2/2) * Y$2 + $C$11*SQRT(Y$2)*T963)</f>
        <v>81.684885149140172</v>
      </c>
      <c r="Z963" s="52">
        <f ca="1">Y963 * EXP(($E$3 - $C$11^2/2) * (Z$2-Y$2) + $C$11*SQRT(Z$2-Y$2)*U963)</f>
        <v>79.761685883817279</v>
      </c>
      <c r="AA963" s="52">
        <f ca="1">Z963 * EXP(($E$3 - $C$11^2/2) * (AA$2-Z$2) + $C$11*SQRT(AA$2-Z$2)*V963)</f>
        <v>103.21011654649257</v>
      </c>
      <c r="AB963" s="52">
        <f ca="1">AA963 * EXP(($E$3 - $C$11^2/2) * (AB$2-AA$2) + $C$11*SQRT(AB$2-AA$2)*W963)</f>
        <v>206.02407540952908</v>
      </c>
      <c r="AC963" s="52">
        <f ca="1">AB963 * EXP(($E$3 - $C$11^2/2) * (AC$2-AB$2) + $C$11*SQRT(AC$2-AB$2)*X963)</f>
        <v>155.14851947546492</v>
      </c>
      <c r="AD963" s="47"/>
      <c r="AE963" s="3" t="s">
        <v>69</v>
      </c>
      <c r="AF963" s="20" cm="1">
        <f t="array" aca="1" ref="AF963" ca="1">MIN(Y963:Y966 / $D$11:$D$14)</f>
        <v>0.81684885149140174</v>
      </c>
      <c r="AG963" s="20" cm="1">
        <f t="array" aca="1" ref="AG963" ca="1">MIN(Z963:Z966 / $D$11:$D$14)</f>
        <v>0.79761685883817279</v>
      </c>
      <c r="AH963" s="20" cm="1">
        <f t="array" aca="1" ref="AH963" ca="1">MIN(AA963:AA966 / $D$11:$D$14)</f>
        <v>0.90003356037210269</v>
      </c>
      <c r="AI963" s="20" cm="1">
        <f t="array" aca="1" ref="AI963" ca="1">MIN(AB963:AB966 / $D$11:$D$14)</f>
        <v>1.2965737882948909</v>
      </c>
      <c r="AJ963" s="20" cm="1">
        <f t="array" aca="1" ref="AJ963" ca="1">MIN(AC963:AC966 / $D$11:$D$14)</f>
        <v>1.5405030505733428</v>
      </c>
      <c r="AK963" s="72">
        <f t="array" aca="1" ref="AK963" ca="1">SUMPRODUCT(AF964:AJ964, EXP(-$E$3*$AF$2:$AJ$2))</f>
        <v>121234.10453255381</v>
      </c>
      <c r="AL963" s="70">
        <f ca="1">MAX(AC964 - $D$11, 0) * EXP(-$E$2*$E$3)</f>
        <v>200.72792075715503</v>
      </c>
    </row>
    <row r="964" spans="7:38" ht="14.55" customHeight="1" x14ac:dyDescent="0.3">
      <c r="G964" s="3">
        <v>962</v>
      </c>
      <c r="H964" s="58">
        <v>1.290599937228456</v>
      </c>
      <c r="I964" s="58">
        <v>-1.2301398333269475</v>
      </c>
      <c r="J964" s="58">
        <v>-1.280065545366966</v>
      </c>
      <c r="K964" s="59">
        <v>0.52663950614843313</v>
      </c>
      <c r="L964" s="60">
        <f t="array" ref="L964:O964">TRANSPOSE(MMULT(Option!$B$25:$E$28, TRANSPOSE(H964:K964)))</f>
        <v>1.290599937228456</v>
      </c>
      <c r="M964" s="60">
        <v>-0.61120180542883706</v>
      </c>
      <c r="N964" s="60">
        <v>-0.93018070124952512</v>
      </c>
      <c r="O964" s="60">
        <v>0.39525766956157427</v>
      </c>
      <c r="P964" s="56" t="str">
        <f t="shared" ref="P964:P1027" si="1214">(QUOTIENT(G964 - 1, $E$2) + 1) &amp; "/" &amp; MOD(G964 -1, $E$2) + 1</f>
        <v>193/2</v>
      </c>
      <c r="R964" s="80"/>
      <c r="S964" s="3" t="s">
        <v>29</v>
      </c>
      <c r="T964" s="60">
        <f ca="1"/>
        <v>0.66630583781729003</v>
      </c>
      <c r="U964" s="60">
        <f ca="1"/>
        <v>2.015649526871381</v>
      </c>
      <c r="V964" s="60">
        <f ca="1"/>
        <v>0.29910435872017194</v>
      </c>
      <c r="W964" s="60">
        <f ca="1"/>
        <v>2.0142454613501766</v>
      </c>
      <c r="X964" s="60">
        <f ca="1"/>
        <v>-0.82985322945756246</v>
      </c>
      <c r="Y964" s="52">
        <f ca="1">$B$12 * EXP(($E$3 - $C$12^2/2) * Y$2 + $C$12*SQRT(Y$2)*T964)</f>
        <v>122.73921942178157</v>
      </c>
      <c r="Z964" s="52">
        <f ca="1">Y964 * EXP(($E$3 - $C$12^2/2) * (Z$2-Y$2) + $C$12*SQRT(Z$2-Y$2)*U964)</f>
        <v>225.82419433885988</v>
      </c>
      <c r="AA964" s="52">
        <f ca="1">Z964 * EXP(($E$3 - $C$12^2/2) * (AA$2-Z$2) + $C$12*SQRT(AA$2-Z$2)*V964)</f>
        <v>248.26285970428003</v>
      </c>
      <c r="AB964" s="52">
        <f ca="1">AA964 * EXP(($E$3 - $C$12^2/2) * (AB$2-AA$2) + $C$12*SQRT(AB$2-AA$2)*W964)</f>
        <v>456.57900022528031</v>
      </c>
      <c r="AC964" s="52">
        <f ca="1">AB964 * EXP(($E$3 - $C$12^2/2) * (AC$2-AB$2) + $C$12*SQRT(AC$2-AB$2)*X964)</f>
        <v>357.73975209106993</v>
      </c>
      <c r="AD964" s="47"/>
      <c r="AE964" s="3" t="s">
        <v>47</v>
      </c>
      <c r="AF964" s="64">
        <f t="shared" ref="AF964" ca="1" si="1215">($B$5*AF966 + (1 + $B$6)*AF965)*$B$2</f>
        <v>15000</v>
      </c>
      <c r="AG964" s="64">
        <f t="shared" ref="AG964" ca="1" si="1216">($B$5*AG966 + (1 + $B$6)*AG965)*$B$2</f>
        <v>0</v>
      </c>
      <c r="AH964" s="64">
        <f t="shared" ref="AH964" ca="1" si="1217">($B$5*AH966 + (1 + $B$6)*AH965)*$B$2</f>
        <v>15000</v>
      </c>
      <c r="AI964" s="64">
        <f t="shared" ref="AI964" ca="1" si="1218">($B$5*AI966 + (1 + $B$6)*AI965)*$B$2</f>
        <v>15000</v>
      </c>
      <c r="AJ964" s="64" cm="1">
        <f t="array" aca="1" ref="AJ964" ca="1">($B$5*AJ966 + (1 + $B$6)*AJ965 + AND(NOT(AF965:AJ965)))*$B$2</f>
        <v>105000</v>
      </c>
      <c r="AK964" s="73"/>
      <c r="AL964" s="70"/>
    </row>
    <row r="965" spans="7:38" ht="14.55" customHeight="1" x14ac:dyDescent="0.3">
      <c r="G965" s="3">
        <v>963</v>
      </c>
      <c r="H965" s="58">
        <v>-0.6557876308269841</v>
      </c>
      <c r="I965" s="58">
        <v>-0.17814375215065081</v>
      </c>
      <c r="J965" s="58">
        <v>2.1352907369101244</v>
      </c>
      <c r="K965" s="59">
        <v>1.1245947745151572</v>
      </c>
      <c r="L965" s="60">
        <f t="array" ref="L965:O965">TRANSPOSE(MMULT(Option!$B$25:$E$28, TRANSPOSE(H965:K965)))</f>
        <v>-0.6557876308269841</v>
      </c>
      <c r="M965" s="60">
        <v>-0.42558649809355559</v>
      </c>
      <c r="N965" s="60">
        <v>1.5664833104907858</v>
      </c>
      <c r="O965" s="60">
        <v>1.070847469375521</v>
      </c>
      <c r="P965" s="56" t="str">
        <f t="shared" si="1214"/>
        <v>193/3</v>
      </c>
      <c r="R965" s="80"/>
      <c r="S965" s="3" t="s">
        <v>31</v>
      </c>
      <c r="T965" s="60">
        <f ca="1"/>
        <v>0.17209012863082859</v>
      </c>
      <c r="U965" s="60">
        <f ca="1"/>
        <v>3.3529578475898436E-2</v>
      </c>
      <c r="V965" s="60">
        <f ca="1"/>
        <v>-0.34694566457715442</v>
      </c>
      <c r="W965" s="60">
        <f ca="1"/>
        <v>2.5788958283347894</v>
      </c>
      <c r="X965" s="60">
        <f ca="1"/>
        <v>-0.76421776071738634</v>
      </c>
      <c r="Y965" s="52">
        <f ca="1">$B$13 * EXP(($E$3 - $C$13^2/2) * Y$2 + $C$13*SQRT(Y$2)*T965)</f>
        <v>105.82610462514268</v>
      </c>
      <c r="Z965" s="52">
        <f ca="1">Y965 * EXP(($E$3 - $C$13^2/2) * (Z$2-Y$2) + $C$13*SQRT(Z$2-Y$2)*U965)</f>
        <v>107.43178608604457</v>
      </c>
      <c r="AA965" s="52">
        <f ca="1">Z965 * EXP(($E$3 - $C$13^2/2) * (AA$2-Z$2) + $C$13*SQRT(AA$2-Z$2)*V965)</f>
        <v>97.297412784099635</v>
      </c>
      <c r="AB965" s="52">
        <f ca="1">AA965 * EXP(($E$3 - $C$13^2/2) * (AB$2-AA$2) + $C$13*SQRT(AB$2-AA$2)*W965)</f>
        <v>211.96923521844292</v>
      </c>
      <c r="AC965" s="52">
        <f ca="1">AB965 * EXP(($E$3 - $C$13^2/2) * (AC$2-AB$2) + $C$13*SQRT(AC$2-AB$2)*X965)</f>
        <v>169.38526907686386</v>
      </c>
      <c r="AD965" s="47"/>
      <c r="AE965" s="3" t="s">
        <v>46</v>
      </c>
      <c r="AF965" s="52" t="b">
        <f t="shared" ref="AF965" ca="1" si="1219">AF963 &gt;= $B$4</f>
        <v>0</v>
      </c>
      <c r="AG965" s="52" t="b">
        <f t="array" aca="1" ref="AG965" ca="1">AND(AG963 &gt;= $B$4, NOT(OR($AF965:AF965)))</f>
        <v>0</v>
      </c>
      <c r="AH965" s="52" t="b">
        <f t="array" aca="1" ref="AH965" ca="1">AND(AH963 &gt;= $B$4, NOT(OR($AF965:AG965)))</f>
        <v>0</v>
      </c>
      <c r="AI965" s="52" t="b">
        <f t="array" aca="1" ref="AI965" ca="1">AND(AI963 &gt;= $B$4, NOT(OR($AF965:AH965)))</f>
        <v>0</v>
      </c>
      <c r="AJ965" s="52" t="b">
        <f t="array" aca="1" ref="AJ965" ca="1">AND(AJ963 &gt;= $B$4, NOT(OR($AF965:AI965)))</f>
        <v>1</v>
      </c>
      <c r="AK965" s="73"/>
      <c r="AL965" s="70"/>
    </row>
    <row r="966" spans="7:38" ht="14.55" customHeight="1" x14ac:dyDescent="0.3">
      <c r="G966" s="3">
        <v>964</v>
      </c>
      <c r="H966" s="58">
        <v>-0.23280511712640911</v>
      </c>
      <c r="I966" s="58">
        <v>-9.5628417697803558E-2</v>
      </c>
      <c r="J966" s="58">
        <v>0.68613443471742774</v>
      </c>
      <c r="K966" s="59">
        <v>-0.95921730660038418</v>
      </c>
      <c r="L966" s="60">
        <f t="array" ref="L966:O966">TRANSPOSE(MMULT(Option!$B$25:$E$28, TRANSPOSE(H966:K966)))</f>
        <v>-0.23280511712640911</v>
      </c>
      <c r="M966" s="60">
        <v>-0.18076693938837154</v>
      </c>
      <c r="N966" s="60">
        <v>0.48447533568540574</v>
      </c>
      <c r="O966" s="60">
        <v>-0.80566834219070593</v>
      </c>
      <c r="P966" s="56" t="str">
        <f t="shared" si="1214"/>
        <v>193/4</v>
      </c>
      <c r="R966" s="80"/>
      <c r="S966" s="3" t="s">
        <v>30</v>
      </c>
      <c r="T966" s="60">
        <f ca="1"/>
        <v>-0.3989997361295341</v>
      </c>
      <c r="U966" s="60">
        <f ca="1"/>
        <v>0.22433309708217072</v>
      </c>
      <c r="V966" s="60">
        <f ca="1"/>
        <v>-0.22641078445503232</v>
      </c>
      <c r="W966" s="60">
        <f ca="1"/>
        <v>1.2001615496105482</v>
      </c>
      <c r="X966" s="60">
        <f ca="1"/>
        <v>0.55794593823007399</v>
      </c>
      <c r="Y966" s="52">
        <f ca="1">$B$14 * EXP(($E$3 - $C$14^2/2) * Y$2 + $C$14*SQRT(Y$2)*T966)</f>
        <v>89.163366444822572</v>
      </c>
      <c r="Z966" s="52">
        <f ca="1">Y966 * EXP(($E$3 - $C$14^2/2) * (Z$2-Y$2) + $C$14*SQRT(Z$2-Y$2)*U966)</f>
        <v>95.848631730142827</v>
      </c>
      <c r="AA966" s="52">
        <f ca="1">Z966 * EXP(($E$3 - $C$14^2/2) * (AA$2-Z$2) + $C$14*SQRT(AA$2-Z$2)*V966)</f>
        <v>90.003356037210267</v>
      </c>
      <c r="AB966" s="52">
        <f ca="1">AA966 * EXP(($E$3 - $C$14^2/2) * (AB$2-AA$2) + $C$14*SQRT(AB$2-AA$2)*W966)</f>
        <v>129.65737882948909</v>
      </c>
      <c r="AC966" s="52">
        <f ca="1">AB966 * EXP(($E$3 - $C$14^2/2) * (AC$2-AB$2) + $C$14*SQRT(AC$2-AB$2)*X966)</f>
        <v>154.05030505733427</v>
      </c>
      <c r="AD966" s="47"/>
      <c r="AE966" s="3" t="s">
        <v>68</v>
      </c>
      <c r="AF966" s="52" t="b">
        <f ca="1">AND(AF963&gt;$B$3, NOT(OR($AF965:AF965)))</f>
        <v>1</v>
      </c>
      <c r="AG966" s="52" t="b">
        <f ca="1">AND(AG963&gt;$B$3, NOT(OR($AF965:AG965)))</f>
        <v>0</v>
      </c>
      <c r="AH966" s="52" t="b">
        <f ca="1">AND(AH963&gt;$B$3, NOT(OR($AF965:AH965)))</f>
        <v>1</v>
      </c>
      <c r="AI966" s="52" t="b">
        <f ca="1">AND(AI963&gt;$B$3, NOT(OR($AF965:AI965)))</f>
        <v>1</v>
      </c>
      <c r="AJ966" s="52" t="b">
        <f ca="1">AND(AJ963&gt;$B$3, NOT(OR($AF965:AJ965)))</f>
        <v>0</v>
      </c>
      <c r="AK966" s="74"/>
      <c r="AL966" s="70"/>
    </row>
    <row r="967" spans="7:38" ht="14.55" customHeight="1" x14ac:dyDescent="0.3">
      <c r="G967" s="3">
        <v>965</v>
      </c>
      <c r="H967" s="58">
        <v>1.8003133708191919E-2</v>
      </c>
      <c r="I967" s="58">
        <v>-0.93933573435395101</v>
      </c>
      <c r="J967" s="58">
        <v>-1.0799958000809455E-2</v>
      </c>
      <c r="K967" s="59">
        <v>6.4058618951480434E-2</v>
      </c>
      <c r="L967" s="60">
        <f t="array" ref="L967:O967">TRANSPOSE(MMULT(Option!$B$25:$E$28, TRANSPOSE(H967:K967)))</f>
        <v>1.8003133708191919E-2</v>
      </c>
      <c r="M967" s="60">
        <v>-0.85371416764750552</v>
      </c>
      <c r="N967" s="60">
        <v>-0.24826029294626611</v>
      </c>
      <c r="O967" s="60">
        <v>-0.18602599314569424</v>
      </c>
      <c r="P967" s="56" t="str">
        <f t="shared" si="1214"/>
        <v>193/5</v>
      </c>
      <c r="R967" s="80">
        <v>242</v>
      </c>
      <c r="S967" s="3" t="s">
        <v>28</v>
      </c>
      <c r="T967" s="60">
        <f t="array" aca="1" ref="T967:T970" ca="1">TRANSPOSE(OFFSET($L$3, MATCH($R967 &amp; "/" &amp; T$2, $P$3:$P$5002, 0) - 1, 0, 1, $E$1))</f>
        <v>2.4468713935053086</v>
      </c>
      <c r="U967" s="60">
        <f t="array" aca="1" ref="U967:U970" ca="1">TRANSPOSE(OFFSET($L$3, MATCH($R967 &amp; "/" &amp; U$2, $P$3:$P$5002, 0) - 1, 0, 1, $E$1))</f>
        <v>0.68133448893099313</v>
      </c>
      <c r="V967" s="60">
        <f t="array" aca="1" ref="V967:V970" ca="1">TRANSPOSE(OFFSET($L$3, MATCH($R967 &amp; "/" &amp; V$2, $P$3:$P$5002, 0) - 1, 0, 1, $E$1))</f>
        <v>-1.1042466629812784</v>
      </c>
      <c r="W967" s="60">
        <f t="array" aca="1" ref="W967:W970" ca="1">TRANSPOSE(OFFSET($L$3, MATCH($R967 &amp; "/" &amp; W$2, $P$3:$P$5002, 0) - 1, 0, 1, $E$1))</f>
        <v>1.9267059824014521</v>
      </c>
      <c r="X967" s="60">
        <f t="array" aca="1" ref="X967:X970" ca="1">TRANSPOSE(OFFSET($L$3, MATCH($R967 &amp; "/" &amp; X$2, $P$3:$P$5002, 0) - 1, 0, 1, $E$1))</f>
        <v>-0.56041763022469349</v>
      </c>
      <c r="Y967" s="52">
        <f ca="1">$B$11 * EXP(($E$3 - $C$11^2/2) * Y$2 + $C$11*SQRT(Y$2)*T967)</f>
        <v>209.39692301592729</v>
      </c>
      <c r="Z967" s="52">
        <f ca="1">Y967 * EXP(($E$3 - $C$11^2/2) * (Z$2-Y$2) + $C$11*SQRT(Z$2-Y$2)*U967)</f>
        <v>258.17352870656623</v>
      </c>
      <c r="AA967" s="52">
        <f ca="1">Z967 * EXP(($E$3 - $C$11^2/2) * (AA$2-Z$2) + $C$11*SQRT(AA$2-Z$2)*V967)</f>
        <v>186.2999393066473</v>
      </c>
      <c r="AB967" s="52">
        <f ca="1">AA967 * EXP(($E$3 - $C$11^2/2) * (AB$2-AA$2) + $C$11*SQRT(AB$2-AA$2)*W967)</f>
        <v>333.74250300140773</v>
      </c>
      <c r="AC967" s="52">
        <f ca="1">AB967 * EXP(($E$3 - $C$11^2/2) * (AC$2-AB$2) + $C$11*SQRT(AC$2-AB$2)*X967)</f>
        <v>283.50916692503597</v>
      </c>
      <c r="AD967" s="47"/>
      <c r="AE967" s="3" t="s">
        <v>69</v>
      </c>
      <c r="AF967" s="20" cm="1">
        <f t="array" aca="1" ref="AF967" ca="1">MIN(Y967:Y970 / $D$11:$D$14)</f>
        <v>0.96021445481124967</v>
      </c>
      <c r="AG967" s="20" cm="1">
        <f t="array" aca="1" ref="AG967" ca="1">MIN(Z967:Z970 / $D$11:$D$14)</f>
        <v>0.51104184003943309</v>
      </c>
      <c r="AH967" s="20" cm="1">
        <f t="array" aca="1" ref="AH967" ca="1">MIN(AA967:AA970 / $D$11:$D$14)</f>
        <v>0.35087325833863231</v>
      </c>
      <c r="AI967" s="20" cm="1">
        <f t="array" aca="1" ref="AI967" ca="1">MIN(AB967:AB970 / $D$11:$D$14)</f>
        <v>0.38164055669346486</v>
      </c>
      <c r="AJ967" s="20" cm="1">
        <f t="array" aca="1" ref="AJ967" ca="1">MIN(AC967:AC970 / $D$11:$D$14)</f>
        <v>0.38708918567778478</v>
      </c>
      <c r="AK967" s="72">
        <f t="array" aca="1" ref="AK967" ca="1">SUMPRODUCT(AF968:AJ968, EXP(-$E$3*$AF$2:$AJ$2))</f>
        <v>92148.519674651194</v>
      </c>
      <c r="AL967" s="70">
        <f ca="1">MAX(AC968 - $D$11, 0) * EXP(-$E$2*$E$3)</f>
        <v>0</v>
      </c>
    </row>
    <row r="968" spans="7:38" ht="14.55" customHeight="1" x14ac:dyDescent="0.3">
      <c r="G968" s="3">
        <v>966</v>
      </c>
      <c r="H968" s="58">
        <v>-0.65693097488049312</v>
      </c>
      <c r="I968" s="58">
        <v>0.46275977574126437</v>
      </c>
      <c r="J968" s="58">
        <v>1.426831824902822</v>
      </c>
      <c r="K968" s="59">
        <v>-1.2684324384542192</v>
      </c>
      <c r="L968" s="60">
        <f t="array" ref="L968:O968">TRANSPOSE(MMULT(Option!$B$25:$E$28, TRANSPOSE(H968:K968)))</f>
        <v>-0.65693097488049312</v>
      </c>
      <c r="M968" s="60">
        <v>0.16135395023082938</v>
      </c>
      <c r="N968" s="60">
        <v>1.1116073181929678</v>
      </c>
      <c r="O968" s="60">
        <v>-0.94932502469711821</v>
      </c>
      <c r="P968" s="56" t="str">
        <f t="shared" si="1214"/>
        <v>194/1</v>
      </c>
      <c r="R968" s="80"/>
      <c r="S968" s="3" t="s">
        <v>29</v>
      </c>
      <c r="T968" s="60">
        <f ca="1"/>
        <v>0.21391155604235434</v>
      </c>
      <c r="U968" s="60">
        <f ca="1"/>
        <v>-2.4849242673219205</v>
      </c>
      <c r="V968" s="60">
        <f ca="1"/>
        <v>-1.2700879823148719</v>
      </c>
      <c r="W968" s="60">
        <f ca="1"/>
        <v>0.2635138122206343</v>
      </c>
      <c r="X968" s="60">
        <f ca="1"/>
        <v>3.0586352857061017E-2</v>
      </c>
      <c r="Y968" s="52">
        <f ca="1">$B$12 * EXP(($E$3 - $C$12^2/2) * Y$2 + $C$12*SQRT(Y$2)*T968)</f>
        <v>107.16220838936491</v>
      </c>
      <c r="Z968" s="52">
        <f ca="1">Y968 * EXP(($E$3 - $C$12^2/2) * (Z$2-Y$2) + $C$12*SQRT(Z$2-Y$2)*U968)</f>
        <v>51.10418400394331</v>
      </c>
      <c r="AA968" s="52">
        <f ca="1">Z968 * EXP(($E$3 - $C$12^2/2) * (AA$2-Z$2) + $C$12*SQRT(AA$2-Z$2)*V968)</f>
        <v>35.087325833863233</v>
      </c>
      <c r="AB968" s="52">
        <f ca="1">AA968 * EXP(($E$3 - $C$12^2/2) * (AB$2-AA$2) + $C$12*SQRT(AB$2-AA$2)*W968)</f>
        <v>38.164055669346489</v>
      </c>
      <c r="AC968" s="52">
        <f ca="1">AB968 * EXP(($E$3 - $C$12^2/2) * (AC$2-AB$2) + $C$12*SQRT(AC$2-AB$2)*X968)</f>
        <v>38.708918567778476</v>
      </c>
      <c r="AD968" s="47"/>
      <c r="AE968" s="3" t="s">
        <v>47</v>
      </c>
      <c r="AF968" s="64">
        <f t="shared" ref="AF968" ca="1" si="1220">($B$5*AF970 + (1 + $B$6)*AF969)*$B$2</f>
        <v>15000</v>
      </c>
      <c r="AG968" s="64">
        <f t="shared" ref="AG968" ca="1" si="1221">($B$5*AG970 + (1 + $B$6)*AG969)*$B$2</f>
        <v>0</v>
      </c>
      <c r="AH968" s="64">
        <f t="shared" ref="AH968" ca="1" si="1222">($B$5*AH970 + (1 + $B$6)*AH969)*$B$2</f>
        <v>0</v>
      </c>
      <c r="AI968" s="64">
        <f t="shared" ref="AI968" ca="1" si="1223">($B$5*AI970 + (1 + $B$6)*AI969)*$B$2</f>
        <v>0</v>
      </c>
      <c r="AJ968" s="64" cm="1">
        <f t="array" aca="1" ref="AJ968" ca="1">($B$5*AJ970 + (1 + $B$6)*AJ969 + AND(NOT(AF969:AJ969)))*$B$2</f>
        <v>100000</v>
      </c>
      <c r="AK968" s="73"/>
      <c r="AL968" s="70"/>
    </row>
    <row r="969" spans="7:38" ht="14.55" customHeight="1" x14ac:dyDescent="0.3">
      <c r="G969" s="3">
        <v>967</v>
      </c>
      <c r="H969" s="58">
        <v>-0.93565293731431576</v>
      </c>
      <c r="I969" s="58">
        <v>-0.85400980936997217</v>
      </c>
      <c r="J969" s="58">
        <v>0.39692106024852197</v>
      </c>
      <c r="K969" s="59">
        <v>-1.3067693963348237</v>
      </c>
      <c r="L969" s="60">
        <f t="array" ref="L969:O969">TRANSPOSE(MMULT(Option!$B$25:$E$28, TRANSPOSE(H969:K969)))</f>
        <v>-0.93565293731431576</v>
      </c>
      <c r="M969" s="60">
        <v>-1.1569740940602671</v>
      </c>
      <c r="N969" s="60">
        <v>-0.24927367504938752</v>
      </c>
      <c r="O969" s="60">
        <v>-1.6394728340455029</v>
      </c>
      <c r="P969" s="56" t="str">
        <f t="shared" si="1214"/>
        <v>194/2</v>
      </c>
      <c r="R969" s="80"/>
      <c r="S969" s="3" t="s">
        <v>31</v>
      </c>
      <c r="T969" s="60">
        <f ca="1"/>
        <v>1.0960021519463103</v>
      </c>
      <c r="U969" s="60">
        <f ca="1"/>
        <v>-0.88305140877984067</v>
      </c>
      <c r="V969" s="60">
        <f ca="1"/>
        <v>-0.80606915693571457</v>
      </c>
      <c r="W969" s="60">
        <f ca="1"/>
        <v>1.7245749134332171</v>
      </c>
      <c r="X969" s="60">
        <f ca="1"/>
        <v>-1.2193988007519518</v>
      </c>
      <c r="Y969" s="52">
        <f ca="1">$B$13 * EXP(($E$3 - $C$13^2/2) * Y$2 + $C$13*SQRT(Y$2)*T969)</f>
        <v>139.62647642805427</v>
      </c>
      <c r="Z969" s="52">
        <f ca="1">Y969 * EXP(($E$3 - $C$13^2/2) * (Z$2-Y$2) + $C$13*SQRT(Z$2-Y$2)*U969)</f>
        <v>107.66832198801335</v>
      </c>
      <c r="AA969" s="52">
        <f ca="1">Z969 * EXP(($E$3 - $C$13^2/2) * (AA$2-Z$2) + $C$13*SQRT(AA$2-Z$2)*V969)</f>
        <v>84.964596831092237</v>
      </c>
      <c r="AB969" s="52">
        <f ca="1">AA969 * EXP(($E$3 - $C$13^2/2) * (AB$2-AA$2) + $C$13*SQRT(AB$2-AA$2)*W969)</f>
        <v>143.25226054472716</v>
      </c>
      <c r="AC969" s="52">
        <f ca="1">AB969 * EXP(($E$3 - $C$13^2/2) * (AC$2-AB$2) + $C$13*SQRT(AC$2-AB$2)*X969)</f>
        <v>99.861826514944894</v>
      </c>
      <c r="AD969" s="47"/>
      <c r="AE969" s="3" t="s">
        <v>46</v>
      </c>
      <c r="AF969" s="52" t="b">
        <f t="shared" ref="AF969" ca="1" si="1224">AF967 &gt;= $B$4</f>
        <v>0</v>
      </c>
      <c r="AG969" s="52" t="b">
        <f t="array" aca="1" ref="AG969" ca="1">AND(AG967 &gt;= $B$4, NOT(OR($AF969:AF969)))</f>
        <v>0</v>
      </c>
      <c r="AH969" s="52" t="b">
        <f t="array" aca="1" ref="AH969" ca="1">AND(AH967 &gt;= $B$4, NOT(OR($AF969:AG969)))</f>
        <v>0</v>
      </c>
      <c r="AI969" s="52" t="b">
        <f t="array" aca="1" ref="AI969" ca="1">AND(AI967 &gt;= $B$4, NOT(OR($AF969:AH969)))</f>
        <v>0</v>
      </c>
      <c r="AJ969" s="52" t="b">
        <f t="array" aca="1" ref="AJ969" ca="1">AND(AJ967 &gt;= $B$4, NOT(OR($AF969:AI969)))</f>
        <v>0</v>
      </c>
      <c r="AK969" s="73"/>
      <c r="AL969" s="70"/>
    </row>
    <row r="970" spans="7:38" ht="14.55" customHeight="1" x14ac:dyDescent="0.3">
      <c r="G970" s="3">
        <v>968</v>
      </c>
      <c r="H970" s="58">
        <v>1.3102149219368808</v>
      </c>
      <c r="I970" s="58">
        <v>-0.57408460532560812</v>
      </c>
      <c r="J970" s="58">
        <v>8.5534807972508606E-2</v>
      </c>
      <c r="K970" s="59">
        <v>0.43109757332620136</v>
      </c>
      <c r="L970" s="60">
        <f t="array" ref="L970:O970">TRANSPOSE(MMULT(Option!$B$25:$E$28, TRANSPOSE(H970:K970)))</f>
        <v>1.3102149219368808</v>
      </c>
      <c r="M970" s="60">
        <v>-2.0712630679372568E-3</v>
      </c>
      <c r="N970" s="60">
        <v>0.44888141391142145</v>
      </c>
      <c r="O970" s="60">
        <v>0.75961992240496112</v>
      </c>
      <c r="P970" s="56" t="str">
        <f t="shared" si="1214"/>
        <v>194/3</v>
      </c>
      <c r="R970" s="80"/>
      <c r="S970" s="3" t="s">
        <v>30</v>
      </c>
      <c r="T970" s="60">
        <f ca="1"/>
        <v>-0.15199543013265482</v>
      </c>
      <c r="U970" s="60">
        <f ca="1"/>
        <v>-1.5247806513341811</v>
      </c>
      <c r="V970" s="60">
        <f ca="1"/>
        <v>-0.21416898217820662</v>
      </c>
      <c r="W970" s="60">
        <f ca="1"/>
        <v>0.44796032770267963</v>
      </c>
      <c r="X970" s="60">
        <f ca="1"/>
        <v>-1.7405500710284003</v>
      </c>
      <c r="Y970" s="52">
        <f ca="1">$B$14 * EXP(($E$3 - $C$14^2/2) * Y$2 + $C$14*SQRT(Y$2)*T970)</f>
        <v>96.021445481124971</v>
      </c>
      <c r="Z970" s="52">
        <f ca="1">Y970 * EXP(($E$3 - $C$14^2/2) * (Z$2-Y$2) + $C$14*SQRT(Z$2-Y$2)*U970)</f>
        <v>61.077122051353236</v>
      </c>
      <c r="AA970" s="52">
        <f ca="1">Z970 * EXP(($E$3 - $C$14^2/2) * (AA$2-Z$2) + $C$14*SQRT(AA$2-Z$2)*V970)</f>
        <v>57.563383756884583</v>
      </c>
      <c r="AB970" s="52">
        <f ca="1">AA970 * EXP(($E$3 - $C$14^2/2) * (AB$2-AA$2) + $C$14*SQRT(AB$2-AA$2)*W970)</f>
        <v>66.173148256986195</v>
      </c>
      <c r="AC970" s="52">
        <f ca="1">AB970 * EXP(($E$3 - $C$14^2/2) * (AC$2-AB$2) + $C$14*SQRT(AC$2-AB$2)*X970)</f>
        <v>39.452986344093055</v>
      </c>
      <c r="AD970" s="47"/>
      <c r="AE970" s="3" t="s">
        <v>68</v>
      </c>
      <c r="AF970" s="52" t="b">
        <f ca="1">AND(AF967&gt;$B$3, NOT(OR($AF969:AF969)))</f>
        <v>1</v>
      </c>
      <c r="AG970" s="52" t="b">
        <f ca="1">AND(AG967&gt;$B$3, NOT(OR($AF969:AG969)))</f>
        <v>0</v>
      </c>
      <c r="AH970" s="52" t="b">
        <f ca="1">AND(AH967&gt;$B$3, NOT(OR($AF969:AH969)))</f>
        <v>0</v>
      </c>
      <c r="AI970" s="52" t="b">
        <f ca="1">AND(AI967&gt;$B$3, NOT(OR($AF969:AI969)))</f>
        <v>0</v>
      </c>
      <c r="AJ970" s="52" t="b">
        <f ca="1">AND(AJ967&gt;$B$3, NOT(OR($AF969:AJ969)))</f>
        <v>0</v>
      </c>
      <c r="AK970" s="74"/>
      <c r="AL970" s="70"/>
    </row>
    <row r="971" spans="7:38" ht="14.55" customHeight="1" x14ac:dyDescent="0.3">
      <c r="G971" s="3">
        <v>969</v>
      </c>
      <c r="H971" s="58">
        <v>-0.97438353727068161</v>
      </c>
      <c r="I971" s="58">
        <v>-3.9541617719400755E-2</v>
      </c>
      <c r="J971" s="58">
        <v>-0.73265280637589869</v>
      </c>
      <c r="K971" s="59">
        <v>-0.45093968361959075</v>
      </c>
      <c r="L971" s="60">
        <f t="array" ref="L971:O971">TRANSPOSE(MMULT(Option!$B$25:$E$28, TRANSPOSE(H971:K971)))</f>
        <v>-0.97438353727068161</v>
      </c>
      <c r="M971" s="60">
        <v>-0.42599390616830485</v>
      </c>
      <c r="N971" s="60">
        <v>-1.0436041754519358</v>
      </c>
      <c r="O971" s="60">
        <v>-0.92926870075642576</v>
      </c>
      <c r="P971" s="56" t="str">
        <f t="shared" si="1214"/>
        <v>194/4</v>
      </c>
      <c r="R971" s="80">
        <v>243</v>
      </c>
      <c r="S971" s="3" t="s">
        <v>28</v>
      </c>
      <c r="T971" s="60">
        <f t="array" aca="1" ref="T971:T974" ca="1">TRANSPOSE(OFFSET($L$3, MATCH($R971 &amp; "/" &amp; T$2, $P$3:$P$5002, 0) - 1, 0, 1, $E$1))</f>
        <v>0.74878591992468058</v>
      </c>
      <c r="U971" s="60">
        <f t="array" aca="1" ref="U971:U974" ca="1">TRANSPOSE(OFFSET($L$3, MATCH($R971 &amp; "/" &amp; U$2, $P$3:$P$5002, 0) - 1, 0, 1, $E$1))</f>
        <v>0.90141526904636426</v>
      </c>
      <c r="V971" s="60">
        <f t="array" aca="1" ref="V971:V974" ca="1">TRANSPOSE(OFFSET($L$3, MATCH($R971 &amp; "/" &amp; V$2, $P$3:$P$5002, 0) - 1, 0, 1, $E$1))</f>
        <v>-0.51087050520965127</v>
      </c>
      <c r="W971" s="60">
        <f t="array" aca="1" ref="W971:W974" ca="1">TRANSPOSE(OFFSET($L$3, MATCH($R971 &amp; "/" &amp; W$2, $P$3:$P$5002, 0) - 1, 0, 1, $E$1))</f>
        <v>0.39958913325965528</v>
      </c>
      <c r="X971" s="60">
        <f t="array" aca="1" ref="X971:X974" ca="1">TRANSPOSE(OFFSET($L$3, MATCH($R971 &amp; "/" &amp; X$2, $P$3:$P$5002, 0) - 1, 0, 1, $E$1))</f>
        <v>1.4575638149917298</v>
      </c>
      <c r="Y971" s="52">
        <f ca="1">$B$11 * EXP(($E$3 - $C$11^2/2) * Y$2 + $C$11*SQRT(Y$2)*T971)</f>
        <v>125.81416810432844</v>
      </c>
      <c r="Z971" s="52">
        <f ca="1">Y971 * EXP(($E$3 - $C$11^2/2) * (Z$2-Y$2) + $C$11*SQRT(Z$2-Y$2)*U971)</f>
        <v>165.70855336426223</v>
      </c>
      <c r="AA971" s="52">
        <f ca="1">Z971 * EXP(($E$3 - $C$11^2/2) * (AA$2-Z$2) + $C$11*SQRT(AA$2-Z$2)*V971)</f>
        <v>142.87489555863246</v>
      </c>
      <c r="AB971" s="52">
        <f ca="1">AA971 * EXP(($E$3 - $C$11^2/2) * (AB$2-AA$2) + $C$11*SQRT(AB$2-AA$2)*W971)</f>
        <v>161.8785125055559</v>
      </c>
      <c r="AC971" s="52">
        <f ca="1">AB971 * EXP(($E$3 - $C$11^2/2) * (AC$2-AB$2) + $C$11*SQRT(AC$2-AB$2)*X971)</f>
        <v>251.9209318032066</v>
      </c>
      <c r="AD971" s="47"/>
      <c r="AE971" s="3" t="s">
        <v>69</v>
      </c>
      <c r="AF971" s="20" cm="1">
        <f t="array" aca="1" ref="AF971" ca="1">MIN(Y971:Y974 / $D$11:$D$14)</f>
        <v>1.0582055259648824</v>
      </c>
      <c r="AG971" s="20" cm="1">
        <f t="array" aca="1" ref="AG971" ca="1">MIN(Z971:Z974 / $D$11:$D$14)</f>
        <v>1.2651250022414979</v>
      </c>
      <c r="AH971" s="20" cm="1">
        <f t="array" aca="1" ref="AH971" ca="1">MIN(AA971:AA974 / $D$11:$D$14)</f>
        <v>0.77699922370929753</v>
      </c>
      <c r="AI971" s="20" cm="1">
        <f t="array" aca="1" ref="AI971" ca="1">MIN(AB971:AB974 / $D$11:$D$14)</f>
        <v>1.1684443279395784</v>
      </c>
      <c r="AJ971" s="20" cm="1">
        <f t="array" aca="1" ref="AJ971" ca="1">MIN(AC971:AC974 / $D$11:$D$14)</f>
        <v>1.0855862804097116</v>
      </c>
      <c r="AK971" s="72">
        <f t="array" aca="1" ref="AK971" ca="1">SUMPRODUCT(AF972:AJ972, EXP(-$E$3*$AF$2:$AJ$2))</f>
        <v>129684.05398743137</v>
      </c>
      <c r="AL971" s="70">
        <f ca="1">MAX(AC972 - $D$11, 0) * EXP(-$E$2*$E$3)</f>
        <v>17.781010888266422</v>
      </c>
    </row>
    <row r="972" spans="7:38" ht="14.55" customHeight="1" x14ac:dyDescent="0.3">
      <c r="G972" s="3">
        <v>970</v>
      </c>
      <c r="H972" s="58">
        <v>-1.0670286361835009</v>
      </c>
      <c r="I972" s="58">
        <v>0.71000461522020097</v>
      </c>
      <c r="J972" s="58">
        <v>-0.14873939334656316</v>
      </c>
      <c r="K972" s="59">
        <v>0.52723749155160859</v>
      </c>
      <c r="L972" s="60">
        <f t="array" ref="L972:O972">TRANSPOSE(MMULT(Option!$B$25:$E$28, TRANSPOSE(H972:K972)))</f>
        <v>-1.0670286361835009</v>
      </c>
      <c r="M972" s="60">
        <v>0.22391852412951291</v>
      </c>
      <c r="N972" s="60">
        <v>-0.37152790977950501</v>
      </c>
      <c r="O972" s="60">
        <v>0.181579653137384</v>
      </c>
      <c r="P972" s="56" t="str">
        <f t="shared" si="1214"/>
        <v>194/5</v>
      </c>
      <c r="R972" s="80"/>
      <c r="S972" s="3" t="s">
        <v>29</v>
      </c>
      <c r="T972" s="60">
        <f ca="1"/>
        <v>1.1208239638586162</v>
      </c>
      <c r="U972" s="60">
        <f ca="1"/>
        <v>0.12859047091584108</v>
      </c>
      <c r="V972" s="60">
        <f ca="1"/>
        <v>-1.0398132232034647</v>
      </c>
      <c r="W972" s="60">
        <f ca="1"/>
        <v>0.29446547740351636</v>
      </c>
      <c r="X972" s="60">
        <f ca="1"/>
        <v>9.8071438727283078E-2</v>
      </c>
      <c r="Y972" s="52">
        <f ca="1">$B$12 * EXP(($E$3 - $C$12^2/2) * Y$2 + $C$12*SQRT(Y$2)*T972)</f>
        <v>140.67009191044201</v>
      </c>
      <c r="Z972" s="52">
        <f ca="1">Y972 * EXP(($E$3 - $C$12^2/2) * (Z$2-Y$2) + $C$12*SQRT(Z$2-Y$2)*U972)</f>
        <v>146.93561776033377</v>
      </c>
      <c r="AA972" s="52">
        <f ca="1">Z972 * EXP(($E$3 - $C$12^2/2) * (AA$2-Z$2) + $C$12*SQRT(AA$2-Z$2)*V972)</f>
        <v>108.09933246447898</v>
      </c>
      <c r="AB972" s="52">
        <f ca="1">AA972 * EXP(($E$3 - $C$12^2/2) * (AB$2-AA$2) + $C$12*SQRT(AB$2-AA$2)*W972)</f>
        <v>118.675181364384</v>
      </c>
      <c r="AC972" s="52">
        <f ca="1">AB972 * EXP(($E$3 - $C$12^2/2) * (AC$2-AB$2) + $C$12*SQRT(AC$2-AB$2)*X972)</f>
        <v>122.83126991493556</v>
      </c>
      <c r="AD972" s="47"/>
      <c r="AE972" s="3" t="s">
        <v>47</v>
      </c>
      <c r="AF972" s="64">
        <f t="shared" ref="AF972" ca="1" si="1225">($B$5*AF974 + (1 + $B$6)*AF973)*$B$2</f>
        <v>15000</v>
      </c>
      <c r="AG972" s="64">
        <f t="shared" ref="AG972" ca="1" si="1226">($B$5*AG974 + (1 + $B$6)*AG973)*$B$2</f>
        <v>15000</v>
      </c>
      <c r="AH972" s="64">
        <f t="shared" ref="AH972" ca="1" si="1227">($B$5*AH974 + (1 + $B$6)*AH973)*$B$2</f>
        <v>0</v>
      </c>
      <c r="AI972" s="64">
        <f t="shared" ref="AI972" ca="1" si="1228">($B$5*AI974 + (1 + $B$6)*AI973)*$B$2</f>
        <v>15000</v>
      </c>
      <c r="AJ972" s="64" cm="1">
        <f t="array" aca="1" ref="AJ972" ca="1">($B$5*AJ974 + (1 + $B$6)*AJ973 + AND(NOT(AF973:AJ973)))*$B$2</f>
        <v>114999.99999999999</v>
      </c>
      <c r="AK972" s="73"/>
      <c r="AL972" s="70"/>
    </row>
    <row r="973" spans="7:38" ht="14.55" customHeight="1" x14ac:dyDescent="0.3">
      <c r="G973" s="3">
        <v>971</v>
      </c>
      <c r="H973" s="58">
        <v>-0.58620292841211175</v>
      </c>
      <c r="I973" s="58">
        <v>-0.48638905855679682</v>
      </c>
      <c r="J973" s="58">
        <v>2.2535985546985372E-2</v>
      </c>
      <c r="K973" s="59">
        <v>-0.13461989360720256</v>
      </c>
      <c r="L973" s="60">
        <f t="array" ref="L973:O973">TRANSPOSE(MMULT(Option!$B$25:$E$28, TRANSPOSE(H973:K973)))</f>
        <v>-0.58620292841211175</v>
      </c>
      <c r="M973" s="60">
        <v>-0.68026410697181072</v>
      </c>
      <c r="N973" s="60">
        <v>-0.3420541414500633</v>
      </c>
      <c r="O973" s="60">
        <v>-0.47273073994753045</v>
      </c>
      <c r="P973" s="56" t="str">
        <f t="shared" si="1214"/>
        <v>195/1</v>
      </c>
      <c r="R973" s="80"/>
      <c r="S973" s="3" t="s">
        <v>31</v>
      </c>
      <c r="T973" s="60">
        <f ca="1"/>
        <v>0.17191524505431804</v>
      </c>
      <c r="U973" s="60">
        <f ca="1"/>
        <v>1.3872450251400983</v>
      </c>
      <c r="V973" s="60">
        <f ca="1"/>
        <v>1.2148323234993841</v>
      </c>
      <c r="W973" s="60">
        <f ca="1"/>
        <v>-0.78214917986486476</v>
      </c>
      <c r="X973" s="60">
        <f ca="1"/>
        <v>-0.99955846890843925</v>
      </c>
      <c r="Y973" s="52">
        <f ca="1">$B$13 * EXP(($E$3 - $C$13^2/2) * Y$2 + $C$13*SQRT(Y$2)*T973)</f>
        <v>105.82055259648824</v>
      </c>
      <c r="Z973" s="52">
        <f ca="1">Y973 * EXP(($E$3 - $C$13^2/2) * (Z$2-Y$2) + $C$13*SQRT(Z$2-Y$2)*U973)</f>
        <v>161.2439228230196</v>
      </c>
      <c r="AA973" s="52">
        <f ca="1">Z973 * EXP(($E$3 - $C$13^2/2) * (AA$2-Z$2) + $C$13*SQRT(AA$2-Z$2)*V973)</f>
        <v>233.30998197010013</v>
      </c>
      <c r="AB973" s="52">
        <f ca="1">AA973 * EXP(($E$3 - $C$13^2/2) * (AB$2-AA$2) + $C$13*SQRT(AB$2-AA$2)*W973)</f>
        <v>185.43848506251419</v>
      </c>
      <c r="AC973" s="52">
        <f ca="1">AB973 * EXP(($E$3 - $C$13^2/2) * (AC$2-AB$2) + $C$13*SQRT(AC$2-AB$2)*X973)</f>
        <v>138.08309884396144</v>
      </c>
      <c r="AD973" s="47"/>
      <c r="AE973" s="3" t="s">
        <v>46</v>
      </c>
      <c r="AF973" s="52" t="b">
        <f t="shared" ref="AF973" ca="1" si="1229">AF971 &gt;= $B$4</f>
        <v>0</v>
      </c>
      <c r="AG973" s="52" t="b">
        <f t="array" aca="1" ref="AG973" ca="1">AND(AG971 &gt;= $B$4, NOT(OR($AF973:AF973)))</f>
        <v>0</v>
      </c>
      <c r="AH973" s="52" t="b">
        <f t="array" aca="1" ref="AH973" ca="1">AND(AH971 &gt;= $B$4, NOT(OR($AF973:AG973)))</f>
        <v>0</v>
      </c>
      <c r="AI973" s="52" t="b">
        <f t="array" aca="1" ref="AI973" ca="1">AND(AI971 &gt;= $B$4, NOT(OR($AF973:AH973)))</f>
        <v>0</v>
      </c>
      <c r="AJ973" s="52" t="b">
        <f t="array" aca="1" ref="AJ973" ca="1">AND(AJ971 &gt;= $B$4, NOT(OR($AF973:AI973)))</f>
        <v>0</v>
      </c>
      <c r="AK973" s="73"/>
      <c r="AL973" s="70"/>
    </row>
    <row r="974" spans="7:38" ht="14.55" customHeight="1" x14ac:dyDescent="0.3">
      <c r="G974" s="3">
        <v>972</v>
      </c>
      <c r="H974" s="58">
        <v>1.2133861330011846</v>
      </c>
      <c r="I974" s="58">
        <v>1.567280194478162</v>
      </c>
      <c r="J974" s="58">
        <v>1.735866557613496</v>
      </c>
      <c r="K974" s="59">
        <v>0.5563340764505178</v>
      </c>
      <c r="L974" s="60">
        <f t="array" ref="L974:O974">TRANSPOSE(MMULT(Option!$B$25:$E$28, TRANSPOSE(H974:K974)))</f>
        <v>1.2133861330011846</v>
      </c>
      <c r="M974" s="60">
        <v>1.9217904784807314</v>
      </c>
      <c r="N974" s="60">
        <v>2.4203938163212273</v>
      </c>
      <c r="O974" s="60">
        <v>1.7109872464080609</v>
      </c>
      <c r="P974" s="56" t="str">
        <f t="shared" si="1214"/>
        <v>195/2</v>
      </c>
      <c r="R974" s="80"/>
      <c r="S974" s="3" t="s">
        <v>30</v>
      </c>
      <c r="T974" s="60">
        <f ca="1"/>
        <v>0.17355329922487561</v>
      </c>
      <c r="U974" s="60">
        <f ca="1"/>
        <v>0.57701647843741899</v>
      </c>
      <c r="V974" s="60">
        <f ca="1"/>
        <v>-1.6416228700027005</v>
      </c>
      <c r="W974" s="60">
        <f ca="1"/>
        <v>1.343297191747189</v>
      </c>
      <c r="X974" s="60">
        <f ca="1"/>
        <v>-0.26184346052801238</v>
      </c>
      <c r="Y974" s="52">
        <f ca="1">$B$14 * EXP(($E$3 - $C$14^2/2) * Y$2 + $C$14*SQRT(Y$2)*T974)</f>
        <v>105.87256731513392</v>
      </c>
      <c r="Z974" s="52">
        <f ca="1">Y974 * EXP(($E$3 - $C$14^2/2) * (Z$2-Y$2) + $C$14*SQRT(Z$2-Y$2)*U974)</f>
        <v>126.5125002241498</v>
      </c>
      <c r="AA974" s="52">
        <f ca="1">Z974 * EXP(($E$3 - $C$14^2/2) * (AA$2-Z$2) + $C$14*SQRT(AA$2-Z$2)*V974)</f>
        <v>77.699922370929755</v>
      </c>
      <c r="AB974" s="52">
        <f ca="1">AA974 * EXP(($E$3 - $C$14^2/2) * (AB$2-AA$2) + $C$14*SQRT(AB$2-AA$2)*W974)</f>
        <v>116.84443279395785</v>
      </c>
      <c r="AC974" s="52">
        <f ca="1">AB974 * EXP(($E$3 - $C$14^2/2) * (AC$2-AB$2) + $C$14*SQRT(AC$2-AB$2)*X974)</f>
        <v>108.55862804097116</v>
      </c>
      <c r="AD974" s="47"/>
      <c r="AE974" s="3" t="s">
        <v>68</v>
      </c>
      <c r="AF974" s="52" t="b">
        <f ca="1">AND(AF971&gt;$B$3, NOT(OR($AF973:AF973)))</f>
        <v>1</v>
      </c>
      <c r="AG974" s="52" t="b">
        <f ca="1">AND(AG971&gt;$B$3, NOT(OR($AF973:AG973)))</f>
        <v>1</v>
      </c>
      <c r="AH974" s="52" t="b">
        <f ca="1">AND(AH971&gt;$B$3, NOT(OR($AF973:AH973)))</f>
        <v>0</v>
      </c>
      <c r="AI974" s="52" t="b">
        <f ca="1">AND(AI971&gt;$B$3, NOT(OR($AF973:AI973)))</f>
        <v>1</v>
      </c>
      <c r="AJ974" s="52" t="b">
        <f ca="1">AND(AJ971&gt;$B$3, NOT(OR($AF973:AJ973)))</f>
        <v>1</v>
      </c>
      <c r="AK974" s="74"/>
      <c r="AL974" s="70"/>
    </row>
    <row r="975" spans="7:38" ht="14.55" customHeight="1" x14ac:dyDescent="0.3">
      <c r="G975" s="3">
        <v>973</v>
      </c>
      <c r="H975" s="58">
        <v>-1.2621358849330437</v>
      </c>
      <c r="I975" s="58">
        <v>0.33822624790929579</v>
      </c>
      <c r="J975" s="58">
        <v>0.6955394187770515</v>
      </c>
      <c r="K975" s="59">
        <v>0.9708317360155011</v>
      </c>
      <c r="L975" s="60">
        <f t="array" ref="L975:O975">TRANSPOSE(MMULT(Option!$B$25:$E$28, TRANSPOSE(H975:K975)))</f>
        <v>-1.2621358849330437</v>
      </c>
      <c r="M975" s="60">
        <v>-0.19486487736016805</v>
      </c>
      <c r="N975" s="60">
        <v>0.19461334048701961</v>
      </c>
      <c r="O975" s="60">
        <v>0.55084009141206869</v>
      </c>
      <c r="P975" s="56" t="str">
        <f t="shared" si="1214"/>
        <v>195/3</v>
      </c>
      <c r="R975" s="80">
        <v>244</v>
      </c>
      <c r="S975" s="3" t="s">
        <v>28</v>
      </c>
      <c r="T975" s="60">
        <f t="array" aca="1" ref="T975:T978" ca="1">TRANSPOSE(OFFSET($L$3, MATCH($R975 &amp; "/" &amp; T$2, $P$3:$P$5002, 0) - 1, 0, 1, $E$1))</f>
        <v>-0.54825139803634471</v>
      </c>
      <c r="U975" s="60">
        <f t="array" aca="1" ref="U975:U978" ca="1">TRANSPOSE(OFFSET($L$3, MATCH($R975 &amp; "/" &amp; U$2, $P$3:$P$5002, 0) - 1, 0, 1, $E$1))</f>
        <v>-0.39979181180730405</v>
      </c>
      <c r="V975" s="60">
        <f t="array" aca="1" ref="V975:V978" ca="1">TRANSPOSE(OFFSET($L$3, MATCH($R975 &amp; "/" &amp; V$2, $P$3:$P$5002, 0) - 1, 0, 1, $E$1))</f>
        <v>1.1200438591916362</v>
      </c>
      <c r="W975" s="60">
        <f t="array" aca="1" ref="W975:W978" ca="1">TRANSPOSE(OFFSET($L$3, MATCH($R975 &amp; "/" &amp; W$2, $P$3:$P$5002, 0) - 1, 0, 1, $E$1))</f>
        <v>2.1328169171231357</v>
      </c>
      <c r="X975" s="60">
        <f t="array" aca="1" ref="X975:X978" ca="1">TRANSPOSE(OFFSET($L$3, MATCH($R975 &amp; "/" &amp; X$2, $P$3:$P$5002, 0) - 1, 0, 1, $E$1))</f>
        <v>0.11540234305312477</v>
      </c>
      <c r="Y975" s="52">
        <f ca="1">$B$11 * EXP(($E$3 - $C$11^2/2) * Y$2 + $C$11*SQRT(Y$2)*T975)</f>
        <v>85.259092432603381</v>
      </c>
      <c r="Z975" s="52">
        <f ca="1">Y975 * EXP(($E$3 - $C$11^2/2) * (Z$2-Y$2) + $C$11*SQRT(Z$2-Y$2)*U975)</f>
        <v>76.001815110573432</v>
      </c>
      <c r="AA975" s="52">
        <f ca="1">Z975 * EXP(($E$3 - $C$11^2/2) * (AA$2-Z$2) + $C$11*SQRT(AA$2-Z$2)*V975)</f>
        <v>106.88680537357398</v>
      </c>
      <c r="AB975" s="52">
        <f ca="1">AA975 * EXP(($E$3 - $C$11^2/2) * (AB$2-AA$2) + $C$11*SQRT(AB$2-AA$2)*W975)</f>
        <v>203.69330504033459</v>
      </c>
      <c r="AC975" s="52">
        <f ca="1">AB975 * EXP(($E$3 - $C$11^2/2) * (AC$2-AB$2) + $C$11*SQRT(AC$2-AB$2)*X975)</f>
        <v>211.92578843683043</v>
      </c>
      <c r="AD975" s="47"/>
      <c r="AE975" s="3" t="s">
        <v>69</v>
      </c>
      <c r="AF975" s="20" cm="1">
        <f t="array" aca="1" ref="AF975" ca="1">MIN(Y975:Y978 / $D$11:$D$14)</f>
        <v>0.53693864438567263</v>
      </c>
      <c r="AG975" s="20" cm="1">
        <f t="array" aca="1" ref="AG975" ca="1">MIN(Z975:Z978 / $D$11:$D$14)</f>
        <v>0.48989958299059005</v>
      </c>
      <c r="AH975" s="20" cm="1">
        <f t="array" aca="1" ref="AH975" ca="1">MIN(AA975:AA978 / $D$11:$D$14)</f>
        <v>0.72480167039650345</v>
      </c>
      <c r="AI975" s="20" cm="1">
        <f t="array" aca="1" ref="AI975" ca="1">MIN(AB975:AB978 / $D$11:$D$14)</f>
        <v>1.1131186314463881</v>
      </c>
      <c r="AJ975" s="20" cm="1">
        <f t="array" aca="1" ref="AJ975" ca="1">MIN(AC975:AC978 / $D$11:$D$14)</f>
        <v>0.82894328783742399</v>
      </c>
      <c r="AK975" s="72">
        <f t="array" aca="1" ref="AK975" ca="1">SUMPRODUCT(AF976:AJ976, EXP(-$E$3*$AF$2:$AJ$2))</f>
        <v>101843.05134938128</v>
      </c>
      <c r="AL975" s="70">
        <f ca="1">MAX(AC976 - $D$11, 0) * EXP(-$E$2*$E$3)</f>
        <v>364.34379683449146</v>
      </c>
    </row>
    <row r="976" spans="7:38" ht="14.55" customHeight="1" x14ac:dyDescent="0.3">
      <c r="G976" s="3">
        <v>974</v>
      </c>
      <c r="H976" s="58">
        <v>1.2481261537396591</v>
      </c>
      <c r="I976" s="58">
        <v>0.35671383509413718</v>
      </c>
      <c r="J976" s="58">
        <v>1.390983698347108</v>
      </c>
      <c r="K976" s="59">
        <v>-0.77936814881045979</v>
      </c>
      <c r="L976" s="60">
        <f t="array" ref="L976:O976">TRANSPOSE(MMULT(Option!$B$25:$E$28, TRANSPOSE(H976:K976)))</f>
        <v>1.2481261537396591</v>
      </c>
      <c r="M976" s="60">
        <v>0.82618409164723938</v>
      </c>
      <c r="N976" s="60">
        <v>1.8143750535289893</v>
      </c>
      <c r="O976" s="60">
        <v>0.19674127958970511</v>
      </c>
      <c r="P976" s="56" t="str">
        <f t="shared" si="1214"/>
        <v>195/4</v>
      </c>
      <c r="R976" s="80"/>
      <c r="S976" s="3" t="s">
        <v>29</v>
      </c>
      <c r="T976" s="60">
        <f ca="1"/>
        <v>-0.15048709238570734</v>
      </c>
      <c r="U976" s="60">
        <f ca="1"/>
        <v>0.74465218002566347</v>
      </c>
      <c r="V976" s="60">
        <f ca="1"/>
        <v>0.99055160641774465</v>
      </c>
      <c r="W976" s="60">
        <f ca="1"/>
        <v>2.789550279769716</v>
      </c>
      <c r="X976" s="60">
        <f ca="1"/>
        <v>1.3312199351880718</v>
      </c>
      <c r="Y976" s="52">
        <f ca="1">$B$12 * EXP(($E$3 - $C$12^2/2) * Y$2 + $C$12*SQRT(Y$2)*T976)</f>
        <v>96.064905144381683</v>
      </c>
      <c r="Z976" s="52">
        <f ca="1">Y976 * EXP(($E$3 - $C$12^2/2) * (Z$2-Y$2) + $C$12*SQRT(Z$2-Y$2)*U976)</f>
        <v>120.71346896156221</v>
      </c>
      <c r="AA976" s="52">
        <f ca="1">Z976 * EXP(($E$3 - $C$12^2/2) * (AA$2-Z$2) + $C$12*SQRT(AA$2-Z$2)*V976)</f>
        <v>163.29937851877537</v>
      </c>
      <c r="AB976" s="52">
        <f ca="1">AA976 * EXP(($E$3 - $C$12^2/2) * (AB$2-AA$2) + $C$12*SQRT(AB$2-AA$2)*W976)</f>
        <v>378.96743508654606</v>
      </c>
      <c r="AC976" s="52">
        <f ca="1">AB976 * EXP(($E$3 - $C$12^2/2) * (AC$2-AB$2) + $C$12*SQRT(AC$2-AB$2)*X976)</f>
        <v>567.82669554800168</v>
      </c>
      <c r="AD976" s="47"/>
      <c r="AE976" s="3" t="s">
        <v>47</v>
      </c>
      <c r="AF976" s="64">
        <f t="shared" ref="AF976" ca="1" si="1230">($B$5*AF978 + (1 + $B$6)*AF977)*$B$2</f>
        <v>0</v>
      </c>
      <c r="AG976" s="64">
        <f t="shared" ref="AG976" ca="1" si="1231">($B$5*AG978 + (1 + $B$6)*AG977)*$B$2</f>
        <v>0</v>
      </c>
      <c r="AH976" s="64">
        <f t="shared" ref="AH976" ca="1" si="1232">($B$5*AH978 + (1 + $B$6)*AH977)*$B$2</f>
        <v>0</v>
      </c>
      <c r="AI976" s="64">
        <f t="shared" ref="AI976" ca="1" si="1233">($B$5*AI978 + (1 + $B$6)*AI977)*$B$2</f>
        <v>15000</v>
      </c>
      <c r="AJ976" s="64" cm="1">
        <f t="array" aca="1" ref="AJ976" ca="1">($B$5*AJ978 + (1 + $B$6)*AJ977 + AND(NOT(AF977:AJ977)))*$B$2</f>
        <v>114999.99999999999</v>
      </c>
      <c r="AK976" s="73"/>
      <c r="AL976" s="70"/>
    </row>
    <row r="977" spans="7:38" ht="14.55" customHeight="1" x14ac:dyDescent="0.3">
      <c r="G977" s="3">
        <v>975</v>
      </c>
      <c r="H977" s="58">
        <v>-0.37184516161428777</v>
      </c>
      <c r="I977" s="58">
        <v>-0.24979141465755109</v>
      </c>
      <c r="J977" s="58">
        <v>0.64415007525391699</v>
      </c>
      <c r="K977" s="59">
        <v>-1.0994490466732738</v>
      </c>
      <c r="L977" s="60">
        <f t="array" ref="L977:O977">TRANSPOSE(MMULT(Option!$B$25:$E$28, TRANSPOSE(H977:K977)))</f>
        <v>-0.37184516161428777</v>
      </c>
      <c r="M977" s="60">
        <v>-0.37767567776938105</v>
      </c>
      <c r="N977" s="60">
        <v>0.35161468363461384</v>
      </c>
      <c r="O977" s="60">
        <v>-1.029935504360447</v>
      </c>
      <c r="P977" s="56" t="str">
        <f t="shared" si="1214"/>
        <v>195/5</v>
      </c>
      <c r="R977" s="80"/>
      <c r="S977" s="3" t="s">
        <v>31</v>
      </c>
      <c r="T977" s="60">
        <f ca="1"/>
        <v>-2.0895714908868612</v>
      </c>
      <c r="U977" s="60">
        <f ca="1"/>
        <v>-0.3222779809508034</v>
      </c>
      <c r="V977" s="60">
        <f ca="1"/>
        <v>1.2889920730873783</v>
      </c>
      <c r="W977" s="60">
        <f ca="1"/>
        <v>1.4134095778072164</v>
      </c>
      <c r="X977" s="60">
        <f ca="1"/>
        <v>-0.99923063410938484</v>
      </c>
      <c r="Y977" s="52">
        <f ca="1">$B$13 * EXP(($E$3 - $C$13^2/2) * Y$2 + $C$13*SQRT(Y$2)*T977)</f>
        <v>53.69386443856726</v>
      </c>
      <c r="Z977" s="52">
        <f ca="1">Y977 * EXP(($E$3 - $C$13^2/2) * (Z$2-Y$2) + $C$13*SQRT(Z$2-Y$2)*U977)</f>
        <v>48.989958299059005</v>
      </c>
      <c r="AA977" s="52">
        <f ca="1">Z977 * EXP(($E$3 - $C$13^2/2) * (AA$2-Z$2) + $C$13*SQRT(AA$2-Z$2)*V977)</f>
        <v>72.48016703965034</v>
      </c>
      <c r="AB977" s="52">
        <f ca="1">AA977 * EXP(($E$3 - $C$13^2/2) * (AB$2-AA$2) + $C$13*SQRT(AB$2-AA$2)*W977)</f>
        <v>111.31186314463881</v>
      </c>
      <c r="AC977" s="52">
        <f ca="1">AB977 * EXP(($E$3 - $C$13^2/2) * (AC$2-AB$2) + $C$13*SQRT(AC$2-AB$2)*X977)</f>
        <v>82.894328783742395</v>
      </c>
      <c r="AD977" s="47"/>
      <c r="AE977" s="3" t="s">
        <v>46</v>
      </c>
      <c r="AF977" s="52" t="b">
        <f t="shared" ref="AF977" ca="1" si="1234">AF975 &gt;= $B$4</f>
        <v>0</v>
      </c>
      <c r="AG977" s="52" t="b">
        <f t="array" aca="1" ref="AG977" ca="1">AND(AG975 &gt;= $B$4, NOT(OR($AF977:AF977)))</f>
        <v>0</v>
      </c>
      <c r="AH977" s="52" t="b">
        <f t="array" aca="1" ref="AH977" ca="1">AND(AH975 &gt;= $B$4, NOT(OR($AF977:AG977)))</f>
        <v>0</v>
      </c>
      <c r="AI977" s="52" t="b">
        <f t="array" aca="1" ref="AI977" ca="1">AND(AI975 &gt;= $B$4, NOT(OR($AF977:AH977)))</f>
        <v>0</v>
      </c>
      <c r="AJ977" s="52" t="b">
        <f t="array" aca="1" ref="AJ977" ca="1">AND(AJ975 &gt;= $B$4, NOT(OR($AF977:AI977)))</f>
        <v>0</v>
      </c>
      <c r="AK977" s="73"/>
      <c r="AL977" s="70"/>
    </row>
    <row r="978" spans="7:38" ht="14.55" customHeight="1" x14ac:dyDescent="0.3">
      <c r="G978" s="3">
        <v>976</v>
      </c>
      <c r="H978" s="58">
        <v>8.0233137433400381E-2</v>
      </c>
      <c r="I978" s="58">
        <v>1.41127651990825</v>
      </c>
      <c r="J978" s="58">
        <v>0.39776679574994178</v>
      </c>
      <c r="K978" s="59">
        <v>-1.0536687009228134</v>
      </c>
      <c r="L978" s="60">
        <f t="array" ref="L978:O978">TRANSPOSE(MMULT(Option!$B$25:$E$28, TRANSPOSE(H978:K978)))</f>
        <v>8.0233137433400381E-2</v>
      </c>
      <c r="M978" s="60">
        <v>1.3255495507720416</v>
      </c>
      <c r="N978" s="60">
        <v>0.75101477712011155</v>
      </c>
      <c r="O978" s="60">
        <v>-0.42301964265299818</v>
      </c>
      <c r="P978" s="56" t="str">
        <f t="shared" si="1214"/>
        <v>196/1</v>
      </c>
      <c r="R978" s="80"/>
      <c r="S978" s="3" t="s">
        <v>30</v>
      </c>
      <c r="T978" s="60">
        <f ca="1"/>
        <v>-1.3249906255390547</v>
      </c>
      <c r="U978" s="60">
        <f ca="1"/>
        <v>-0.65743248738239635</v>
      </c>
      <c r="V978" s="60">
        <f ca="1"/>
        <v>1.8494993671547615</v>
      </c>
      <c r="W978" s="60">
        <f ca="1"/>
        <v>1.1731848388423012</v>
      </c>
      <c r="X978" s="60">
        <f ca="1"/>
        <v>-0.40008468909058598</v>
      </c>
      <c r="Y978" s="52">
        <f ca="1">$B$14 * EXP(($E$3 - $C$14^2/2) * Y$2 + $C$14*SQRT(Y$2)*T978)</f>
        <v>67.536824571388678</v>
      </c>
      <c r="Z978" s="52">
        <f ca="1">Y978 * EXP(($E$3 - $C$14^2/2) * (Z$2-Y$2) + $C$14*SQRT(Z$2-Y$2)*U978)</f>
        <v>55.72580093224942</v>
      </c>
      <c r="AA978" s="52">
        <f ca="1">Z978 * EXP(($E$3 - $C$14^2/2) * (AA$2-Z$2) + $C$14*SQRT(AA$2-Z$2)*V978)</f>
        <v>97.542976183560796</v>
      </c>
      <c r="AB978" s="52">
        <f ca="1">AA978 * EXP(($E$3 - $C$14^2/2) * (AB$2-AA$2) + $C$14*SQRT(AB$2-AA$2)*W978)</f>
        <v>139.3862022553507</v>
      </c>
      <c r="AC978" s="52">
        <f ca="1">AB978 * EXP(($E$3 - $C$14^2/2) * (AC$2-AB$2) + $C$14*SQRT(AC$2-AB$2)*X978)</f>
        <v>124.24098502125992</v>
      </c>
      <c r="AD978" s="47"/>
      <c r="AE978" s="3" t="s">
        <v>68</v>
      </c>
      <c r="AF978" s="52" t="b">
        <f ca="1">AND(AF975&gt;$B$3, NOT(OR($AF977:AF977)))</f>
        <v>0</v>
      </c>
      <c r="AG978" s="52" t="b">
        <f ca="1">AND(AG975&gt;$B$3, NOT(OR($AF977:AG977)))</f>
        <v>0</v>
      </c>
      <c r="AH978" s="52" t="b">
        <f ca="1">AND(AH975&gt;$B$3, NOT(OR($AF977:AH977)))</f>
        <v>0</v>
      </c>
      <c r="AI978" s="52" t="b">
        <f ca="1">AND(AI975&gt;$B$3, NOT(OR($AF977:AI977)))</f>
        <v>1</v>
      </c>
      <c r="AJ978" s="52" t="b">
        <f ca="1">AND(AJ975&gt;$B$3, NOT(OR($AF977:AJ977)))</f>
        <v>1</v>
      </c>
      <c r="AK978" s="74"/>
      <c r="AL978" s="70"/>
    </row>
    <row r="979" spans="7:38" ht="14.55" customHeight="1" x14ac:dyDescent="0.3">
      <c r="G979" s="3">
        <v>977</v>
      </c>
      <c r="H979" s="58">
        <v>-0.24907381373866916</v>
      </c>
      <c r="I979" s="58">
        <v>-1.0981164753521719</v>
      </c>
      <c r="J979" s="58">
        <v>0.16107537420104606</v>
      </c>
      <c r="K979" s="59">
        <v>-2.0042168429131335</v>
      </c>
      <c r="L979" s="60">
        <f t="array" ref="L979:O979">TRANSPOSE(MMULT(Option!$B$25:$E$28, TRANSPOSE(H979:K979)))</f>
        <v>-0.24907381373866916</v>
      </c>
      <c r="M979" s="60">
        <v>-1.1060698995313549</v>
      </c>
      <c r="N979" s="60">
        <v>-0.24570979558743794</v>
      </c>
      <c r="O979" s="60">
        <v>-2.0720539898770238</v>
      </c>
      <c r="P979" s="56" t="str">
        <f t="shared" si="1214"/>
        <v>196/2</v>
      </c>
      <c r="R979" s="80">
        <v>245</v>
      </c>
      <c r="S979" s="3" t="s">
        <v>28</v>
      </c>
      <c r="T979" s="60">
        <f t="array" aca="1" ref="T979:T982" ca="1">TRANSPOSE(OFFSET($L$3, MATCH($R979 &amp; "/" &amp; T$2, $P$3:$P$5002, 0) - 1, 0, 1, $E$1))</f>
        <v>-2.0014683044690035E-2</v>
      </c>
      <c r="U979" s="60">
        <f t="array" aca="1" ref="U979:U982" ca="1">TRANSPOSE(OFFSET($L$3, MATCH($R979 &amp; "/" &amp; U$2, $P$3:$P$5002, 0) - 1, 0, 1, $E$1))</f>
        <v>0.12280904538089761</v>
      </c>
      <c r="V979" s="60">
        <f t="array" aca="1" ref="V979:V982" ca="1">TRANSPOSE(OFFSET($L$3, MATCH($R979 &amp; "/" &amp; V$2, $P$3:$P$5002, 0) - 1, 0, 1, $E$1))</f>
        <v>-0.74480996576312208</v>
      </c>
      <c r="W979" s="60">
        <f t="array" aca="1" ref="W979:W982" ca="1">TRANSPOSE(OFFSET($L$3, MATCH($R979 &amp; "/" &amp; W$2, $P$3:$P$5002, 0) - 1, 0, 1, $E$1))</f>
        <v>0.14503100555918275</v>
      </c>
      <c r="X979" s="60">
        <f t="array" aca="1" ref="X979:X982" ca="1">TRANSPOSE(OFFSET($L$3, MATCH($R979 &amp; "/" &amp; X$2, $P$3:$P$5002, 0) - 1, 0, 1, $E$1))</f>
        <v>0.76788886032986381</v>
      </c>
      <c r="Y979" s="52">
        <f ca="1">$B$11 * EXP(($E$3 - $C$11^2/2) * Y$2 + $C$11*SQRT(Y$2)*T979)</f>
        <v>99.899609933237159</v>
      </c>
      <c r="Z979" s="52">
        <f ca="1">Y979 * EXP(($E$3 - $C$11^2/2) * (Z$2-Y$2) + $C$11*SQRT(Z$2-Y$2)*U979)</f>
        <v>104.16836607434209</v>
      </c>
      <c r="AA979" s="52">
        <f ca="1">Z979 * EXP(($E$3 - $C$11^2/2) * (AA$2-Z$2) + $C$11*SQRT(AA$2-Z$2)*V979)</f>
        <v>83.727334811326415</v>
      </c>
      <c r="AB979" s="52">
        <f ca="1">AA979 * EXP(($E$3 - $C$11^2/2) * (AB$2-AA$2) + $C$11*SQRT(AB$2-AA$2)*W979)</f>
        <v>87.889013356899568</v>
      </c>
      <c r="AC979" s="52">
        <f ca="1">AB979 * EXP(($E$3 - $C$11^2/2) * (AC$2-AB$2) + $C$11*SQRT(AC$2-AB$2)*X979)</f>
        <v>111.21235310571645</v>
      </c>
      <c r="AD979" s="47"/>
      <c r="AE979" s="3" t="s">
        <v>69</v>
      </c>
      <c r="AF979" s="20" cm="1">
        <f t="array" aca="1" ref="AF979" ca="1">MIN(Y979:Y982 / $D$11:$D$14)</f>
        <v>0.61934456047999076</v>
      </c>
      <c r="AG979" s="20" cm="1">
        <f t="array" aca="1" ref="AG979" ca="1">MIN(Z979:Z982 / $D$11:$D$14)</f>
        <v>0.46366532346512462</v>
      </c>
      <c r="AH979" s="20" cm="1">
        <f t="array" aca="1" ref="AH979" ca="1">MIN(AA979:AA982 / $D$11:$D$14)</f>
        <v>0.41625235422440277</v>
      </c>
      <c r="AI979" s="20" cm="1">
        <f t="array" aca="1" ref="AI979" ca="1">MIN(AB979:AB982 / $D$11:$D$14)</f>
        <v>0.49573179234819714</v>
      </c>
      <c r="AJ979" s="20" cm="1">
        <f t="array" aca="1" ref="AJ979" ca="1">MIN(AC979:AC982 / $D$11:$D$14)</f>
        <v>0.5605850803682928</v>
      </c>
      <c r="AK979" s="72">
        <f t="array" aca="1" ref="AK979" ca="1">SUMPRODUCT(AF980:AJ980, EXP(-$E$3*$AF$2:$AJ$2))</f>
        <v>77880.078307140488</v>
      </c>
      <c r="AL979" s="70">
        <f ca="1">MAX(AC980 - $D$11, 0) * EXP(-$E$2*$E$3)</f>
        <v>0</v>
      </c>
    </row>
    <row r="980" spans="7:38" ht="14.55" customHeight="1" x14ac:dyDescent="0.3">
      <c r="G980" s="3">
        <v>978</v>
      </c>
      <c r="H980" s="58">
        <v>-0.74565942591563705</v>
      </c>
      <c r="I980" s="58">
        <v>0.60379644896587492</v>
      </c>
      <c r="J980" s="58">
        <v>6.0939347854586282E-2</v>
      </c>
      <c r="K980" s="59">
        <v>-0.51302262899850959</v>
      </c>
      <c r="L980" s="60">
        <f t="array" ref="L980:O980">TRANSPOSE(MMULT(Option!$B$25:$E$28, TRANSPOSE(H980:K980)))</f>
        <v>-0.74565942591563705</v>
      </c>
      <c r="M980" s="60">
        <v>0.25512481598007763</v>
      </c>
      <c r="N980" s="60">
        <v>-8.6629103080820016E-2</v>
      </c>
      <c r="O980" s="60">
        <v>-0.56758493539946797</v>
      </c>
      <c r="P980" s="56" t="str">
        <f t="shared" si="1214"/>
        <v>196/3</v>
      </c>
      <c r="R980" s="80"/>
      <c r="S980" s="3" t="s">
        <v>29</v>
      </c>
      <c r="T980" s="60">
        <f ca="1"/>
        <v>-1.2031906318284611</v>
      </c>
      <c r="U980" s="60">
        <f ca="1"/>
        <v>0.15160411070095353</v>
      </c>
      <c r="V980" s="60">
        <f ca="1"/>
        <v>-1.3793813751122799</v>
      </c>
      <c r="W980" s="60">
        <f ca="1"/>
        <v>0.41507908893464945</v>
      </c>
      <c r="X980" s="60">
        <f ca="1"/>
        <v>0.94519760223752025</v>
      </c>
      <c r="Y980" s="52">
        <f ca="1">$B$12 * EXP(($E$3 - $C$12^2/2) * Y$2 + $C$12*SQRT(Y$2)*T980)</f>
        <v>70.050260842626074</v>
      </c>
      <c r="Z980" s="52">
        <f ca="1">Y980 * EXP(($E$3 - $C$12^2/2) * (Z$2-Y$2) + $C$12*SQRT(Z$2-Y$2)*U980)</f>
        <v>73.677261932818155</v>
      </c>
      <c r="AA980" s="52">
        <f ca="1">Z980 * EXP(($E$3 - $C$12^2/2) * (AA$2-Z$2) + $C$12*SQRT(AA$2-Z$2)*V980)</f>
        <v>48.953938094839259</v>
      </c>
      <c r="AB980" s="52">
        <f ca="1">AA980 * EXP(($E$3 - $C$12^2/2) * (AB$2-AA$2) + $C$12*SQRT(AB$2-AA$2)*W980)</f>
        <v>55.723588198518719</v>
      </c>
      <c r="AC980" s="52">
        <f ca="1">AB980 * EXP(($E$3 - $C$12^2/2) * (AC$2-AB$2) + $C$12*SQRT(AC$2-AB$2)*X980)</f>
        <v>74.363321111821449</v>
      </c>
      <c r="AD980" s="47"/>
      <c r="AE980" s="3" t="s">
        <v>47</v>
      </c>
      <c r="AF980" s="64">
        <f t="shared" ref="AF980" ca="1" si="1235">($B$5*AF982 + (1 + $B$6)*AF981)*$B$2</f>
        <v>0</v>
      </c>
      <c r="AG980" s="64">
        <f t="shared" ref="AG980" ca="1" si="1236">($B$5*AG982 + (1 + $B$6)*AG981)*$B$2</f>
        <v>0</v>
      </c>
      <c r="AH980" s="64">
        <f t="shared" ref="AH980" ca="1" si="1237">($B$5*AH982 + (1 + $B$6)*AH981)*$B$2</f>
        <v>0</v>
      </c>
      <c r="AI980" s="64">
        <f t="shared" ref="AI980" ca="1" si="1238">($B$5*AI982 + (1 + $B$6)*AI981)*$B$2</f>
        <v>0</v>
      </c>
      <c r="AJ980" s="64" cm="1">
        <f t="array" aca="1" ref="AJ980" ca="1">($B$5*AJ982 + (1 + $B$6)*AJ981 + AND(NOT(AF981:AJ981)))*$B$2</f>
        <v>100000</v>
      </c>
      <c r="AK980" s="73"/>
      <c r="AL980" s="70"/>
    </row>
    <row r="981" spans="7:38" ht="14.55" customHeight="1" x14ac:dyDescent="0.3">
      <c r="G981" s="3">
        <v>979</v>
      </c>
      <c r="H981" s="58">
        <v>0.942572904756942</v>
      </c>
      <c r="I981" s="58">
        <v>0.11280582905151691</v>
      </c>
      <c r="J981" s="58">
        <v>-0.69968476417347691</v>
      </c>
      <c r="K981" s="59">
        <v>0.2005245516310207</v>
      </c>
      <c r="L981" s="60">
        <f t="array" ref="L981:O981">TRANSPOSE(MMULT(Option!$B$25:$E$28, TRANSPOSE(H981:K981)))</f>
        <v>0.942572904756942</v>
      </c>
      <c r="M981" s="60">
        <v>0.48041741199494176</v>
      </c>
      <c r="N981" s="60">
        <v>-0.20797150922897639</v>
      </c>
      <c r="O981" s="60">
        <v>0.4417231463450686</v>
      </c>
      <c r="P981" s="56" t="str">
        <f t="shared" si="1214"/>
        <v>196/4</v>
      </c>
      <c r="R981" s="80"/>
      <c r="S981" s="3" t="s">
        <v>31</v>
      </c>
      <c r="T981" s="60">
        <f ca="1"/>
        <v>-1.0470828371615857</v>
      </c>
      <c r="U981" s="60">
        <f ca="1"/>
        <v>-0.41112283189506671</v>
      </c>
      <c r="V981" s="60">
        <f ca="1"/>
        <v>-0.44443840228206888</v>
      </c>
      <c r="W981" s="60">
        <f ca="1"/>
        <v>5.9664595424866865E-2</v>
      </c>
      <c r="X981" s="60">
        <f ca="1"/>
        <v>-0.16031102591862256</v>
      </c>
      <c r="Y981" s="52">
        <f ca="1">$B$13 * EXP(($E$3 - $C$13^2/2) * Y$2 + $C$13*SQRT(Y$2)*T981)</f>
        <v>73.408911243583361</v>
      </c>
      <c r="Z981" s="52">
        <f ca="1">Y981 * EXP(($E$3 - $C$13^2/2) * (Z$2-Y$2) + $C$13*SQRT(Z$2-Y$2)*U981)</f>
        <v>65.216237886935119</v>
      </c>
      <c r="AA981" s="52">
        <f ca="1">Z981 * EXP(($E$3 - $C$13^2/2) * (AA$2-Z$2) + $C$13*SQRT(AA$2-Z$2)*V981)</f>
        <v>57.361707534822592</v>
      </c>
      <c r="AB981" s="52">
        <f ca="1">AA981 * EXP(($E$3 - $C$13^2/2) * (AB$2-AA$2) + $C$13*SQRT(AB$2-AA$2)*W981)</f>
        <v>58.690410164931528</v>
      </c>
      <c r="AC981" s="52">
        <f ca="1">AB981 * EXP(($E$3 - $C$13^2/2) * (AC$2-AB$2) + $C$13*SQRT(AC$2-AB$2)*X981)</f>
        <v>56.214966846461671</v>
      </c>
      <c r="AD981" s="47"/>
      <c r="AE981" s="3" t="s">
        <v>46</v>
      </c>
      <c r="AF981" s="52" t="b">
        <f t="shared" ref="AF981" ca="1" si="1239">AF979 &gt;= $B$4</f>
        <v>0</v>
      </c>
      <c r="AG981" s="52" t="b">
        <f t="array" aca="1" ref="AG981" ca="1">AND(AG979 &gt;= $B$4, NOT(OR($AF981:AF981)))</f>
        <v>0</v>
      </c>
      <c r="AH981" s="52" t="b">
        <f t="array" aca="1" ref="AH981" ca="1">AND(AH979 &gt;= $B$4, NOT(OR($AF981:AG981)))</f>
        <v>0</v>
      </c>
      <c r="AI981" s="52" t="b">
        <f t="array" aca="1" ref="AI981" ca="1">AND(AI979 &gt;= $B$4, NOT(OR($AF981:AH981)))</f>
        <v>0</v>
      </c>
      <c r="AJ981" s="52" t="b">
        <f t="array" aca="1" ref="AJ981" ca="1">AND(AJ979 &gt;= $B$4, NOT(OR($AF981:AI981)))</f>
        <v>0</v>
      </c>
      <c r="AK981" s="73"/>
      <c r="AL981" s="70"/>
    </row>
    <row r="982" spans="7:38" ht="14.55" customHeight="1" x14ac:dyDescent="0.3">
      <c r="G982" s="3">
        <v>980</v>
      </c>
      <c r="H982" s="58">
        <v>-0.39519482227388303</v>
      </c>
      <c r="I982" s="58">
        <v>0.35698342571889963</v>
      </c>
      <c r="J982" s="58">
        <v>0.80377201678633092</v>
      </c>
      <c r="K982" s="59">
        <v>-0.85902823362812952</v>
      </c>
      <c r="L982" s="60">
        <f t="array" ref="L982:O982">TRANSPOSE(MMULT(Option!$B$25:$E$28, TRANSPOSE(H982:K982)))</f>
        <v>-0.39519482227388303</v>
      </c>
      <c r="M982" s="60">
        <v>0.16910278513074736</v>
      </c>
      <c r="N982" s="60">
        <v>0.64136332793615425</v>
      </c>
      <c r="O982" s="60">
        <v>-0.64334532110776532</v>
      </c>
      <c r="P982" s="56" t="str">
        <f t="shared" si="1214"/>
        <v>196/5</v>
      </c>
      <c r="R982" s="80"/>
      <c r="S982" s="3" t="s">
        <v>30</v>
      </c>
      <c r="T982" s="60">
        <f ca="1"/>
        <v>-1.6136450688248605</v>
      </c>
      <c r="U982" s="60">
        <f ca="1"/>
        <v>-0.98166250665188781</v>
      </c>
      <c r="V982" s="60">
        <f ca="1"/>
        <v>-0.37623769755364</v>
      </c>
      <c r="W982" s="60">
        <f ca="1"/>
        <v>0.56581114055055526</v>
      </c>
      <c r="X982" s="60">
        <f ca="1"/>
        <v>0.39315328484511813</v>
      </c>
      <c r="Y982" s="52">
        <f ca="1">$B$14 * EXP(($E$3 - $C$14^2/2) * Y$2 + $C$14*SQRT(Y$2)*T982)</f>
        <v>61.934456047999078</v>
      </c>
      <c r="Z982" s="52">
        <f ca="1">Y982 * EXP(($E$3 - $C$14^2/2) * (Z$2-Y$2) + $C$14*SQRT(Z$2-Y$2)*U982)</f>
        <v>46.366532346512464</v>
      </c>
      <c r="AA982" s="52">
        <f ca="1">Z982 * EXP(($E$3 - $C$14^2/2) * (AA$2-Z$2) + $C$14*SQRT(AA$2-Z$2)*V982)</f>
        <v>41.625235422440277</v>
      </c>
      <c r="AB982" s="52">
        <f ca="1">AA982 * EXP(($E$3 - $C$14^2/2) * (AB$2-AA$2) + $C$14*SQRT(AB$2-AA$2)*W982)</f>
        <v>49.573179234819712</v>
      </c>
      <c r="AC982" s="52">
        <f ca="1">AB982 * EXP(($E$3 - $C$14^2/2) * (AC$2-AB$2) + $C$14*SQRT(AC$2-AB$2)*X982)</f>
        <v>56.058508036829281</v>
      </c>
      <c r="AD982" s="47"/>
      <c r="AE982" s="3" t="s">
        <v>68</v>
      </c>
      <c r="AF982" s="52" t="b">
        <f ca="1">AND(AF979&gt;$B$3, NOT(OR($AF981:AF981)))</f>
        <v>0</v>
      </c>
      <c r="AG982" s="52" t="b">
        <f ca="1">AND(AG979&gt;$B$3, NOT(OR($AF981:AG981)))</f>
        <v>0</v>
      </c>
      <c r="AH982" s="52" t="b">
        <f ca="1">AND(AH979&gt;$B$3, NOT(OR($AF981:AH981)))</f>
        <v>0</v>
      </c>
      <c r="AI982" s="52" t="b">
        <f ca="1">AND(AI979&gt;$B$3, NOT(OR($AF981:AI981)))</f>
        <v>0</v>
      </c>
      <c r="AJ982" s="52" t="b">
        <f ca="1">AND(AJ979&gt;$B$3, NOT(OR($AF981:AJ981)))</f>
        <v>0</v>
      </c>
      <c r="AK982" s="74"/>
      <c r="AL982" s="70"/>
    </row>
    <row r="983" spans="7:38" ht="14.55" customHeight="1" x14ac:dyDescent="0.3">
      <c r="G983" s="3">
        <v>981</v>
      </c>
      <c r="H983" s="58">
        <v>0.48897596455184977</v>
      </c>
      <c r="I983" s="58">
        <v>0.59030903494330311</v>
      </c>
      <c r="J983" s="58">
        <v>-0.85554528574005706</v>
      </c>
      <c r="K983" s="59">
        <v>-1.1073700264091266</v>
      </c>
      <c r="L983" s="60">
        <f t="array" ref="L983:O983">TRANSPOSE(MMULT(Option!$B$25:$E$28, TRANSPOSE(H983:K983)))</f>
        <v>0.48897596455184977</v>
      </c>
      <c r="M983" s="60">
        <v>0.73661755302954368</v>
      </c>
      <c r="N983" s="60">
        <v>-0.40126445963621915</v>
      </c>
      <c r="O983" s="60">
        <v>-0.76511080089225758</v>
      </c>
      <c r="P983" s="56" t="str">
        <f t="shared" si="1214"/>
        <v>197/1</v>
      </c>
      <c r="R983" s="80">
        <v>246</v>
      </c>
      <c r="S983" s="3" t="s">
        <v>28</v>
      </c>
      <c r="T983" s="60">
        <f t="array" aca="1" ref="T983:T986" ca="1">TRANSPOSE(OFFSET($L$3, MATCH($R983 &amp; "/" &amp; T$2, $P$3:$P$5002, 0) - 1, 0, 1, $E$1))</f>
        <v>-0.21857388590574425</v>
      </c>
      <c r="U983" s="60">
        <f t="array" aca="1" ref="U983:U986" ca="1">TRANSPOSE(OFFSET($L$3, MATCH($R983 &amp; "/" &amp; U$2, $P$3:$P$5002, 0) - 1, 0, 1, $E$1))</f>
        <v>0.33488019442843997</v>
      </c>
      <c r="V983" s="60">
        <f t="array" aca="1" ref="V983:V986" ca="1">TRANSPOSE(OFFSET($L$3, MATCH($R983 &amp; "/" &amp; V$2, $P$3:$P$5002, 0) - 1, 0, 1, $E$1))</f>
        <v>1.3024381263324214</v>
      </c>
      <c r="W983" s="60">
        <f t="array" aca="1" ref="W983:W986" ca="1">TRANSPOSE(OFFSET($L$3, MATCH($R983 &amp; "/" &amp; W$2, $P$3:$P$5002, 0) - 1, 0, 1, $E$1))</f>
        <v>0.46061420331745401</v>
      </c>
      <c r="X983" s="60">
        <f t="array" aca="1" ref="X983:X986" ca="1">TRANSPOSE(OFFSET($L$3, MATCH($R983 &amp; "/" &amp; X$2, $P$3:$P$5002, 0) - 1, 0, 1, $E$1))</f>
        <v>-0.69512442660260243</v>
      </c>
      <c r="Y983" s="52">
        <f ca="1">$B$11 * EXP(($E$3 - $C$11^2/2) * Y$2 + $C$11*SQRT(Y$2)*T983)</f>
        <v>94.122584227816844</v>
      </c>
      <c r="Z983" s="52">
        <f ca="1">Y983 * EXP(($E$3 - $C$11^2/2) * (Z$2-Y$2) + $C$11*SQRT(Z$2-Y$2)*U983)</f>
        <v>104.59147826236335</v>
      </c>
      <c r="AA983" s="52">
        <f ca="1">Z983 * EXP(($E$3 - $C$11^2/2) * (AA$2-Z$2) + $C$11*SQRT(AA$2-Z$2)*V983)</f>
        <v>155.36753699184982</v>
      </c>
      <c r="AB983" s="52">
        <f ca="1">AA983 * EXP(($E$3 - $C$11^2/2) * (AB$2-AA$2) + $C$11*SQRT(AB$2-AA$2)*W983)</f>
        <v>179.28518986309001</v>
      </c>
      <c r="AC983" s="52">
        <f ca="1">AB983 * EXP(($E$3 - $C$11^2/2) * (AC$2-AB$2) + $C$11*SQRT(AC$2-AB$2)*X983)</f>
        <v>146.26798449520993</v>
      </c>
      <c r="AD983" s="47"/>
      <c r="AE983" s="3" t="s">
        <v>69</v>
      </c>
      <c r="AF983" s="20" cm="1">
        <f t="array" aca="1" ref="AF983" ca="1">MIN(Y983:Y986 / $D$11:$D$14)</f>
        <v>0.65677885298056171</v>
      </c>
      <c r="AG983" s="20" cm="1">
        <f t="array" aca="1" ref="AG983" ca="1">MIN(Z983:Z986 / $D$11:$D$14)</f>
        <v>0.43899990980327014</v>
      </c>
      <c r="AH983" s="20" cm="1">
        <f t="array" aca="1" ref="AH983" ca="1">MIN(AA983:AA986 / $D$11:$D$14)</f>
        <v>0.6156509561390674</v>
      </c>
      <c r="AI983" s="20" cm="1">
        <f t="array" aca="1" ref="AI983" ca="1">MIN(AB983:AB986 / $D$11:$D$14)</f>
        <v>0.62834850382754692</v>
      </c>
      <c r="AJ983" s="20" cm="1">
        <f t="array" aca="1" ref="AJ983" ca="1">MIN(AC983:AC986 / $D$11:$D$14)</f>
        <v>0.72042654318391741</v>
      </c>
      <c r="AK983" s="72">
        <f t="array" aca="1" ref="AK983" ca="1">SUMPRODUCT(AF984:AJ984, EXP(-$E$3*$AF$2:$AJ$2))</f>
        <v>77880.078307140488</v>
      </c>
      <c r="AL983" s="70">
        <f ca="1">MAX(AC984 - $D$11, 0) * EXP(-$E$2*$E$3)</f>
        <v>82.416998184800292</v>
      </c>
    </row>
    <row r="984" spans="7:38" ht="14.55" customHeight="1" x14ac:dyDescent="0.3">
      <c r="G984" s="3">
        <v>982</v>
      </c>
      <c r="H984" s="58">
        <v>0.11975197071667328</v>
      </c>
      <c r="I984" s="58">
        <v>-1.2547700015539283</v>
      </c>
      <c r="J984" s="58">
        <v>1.2268304892802182</v>
      </c>
      <c r="K984" s="59">
        <v>1.5060698803838894</v>
      </c>
      <c r="L984" s="60">
        <f t="array" ref="L984:O984">TRANSPOSE(MMULT(Option!$B$25:$E$28, TRANSPOSE(H984:K984)))</f>
        <v>0.11975197071667328</v>
      </c>
      <c r="M984" s="60">
        <v>-1.1021149140894773</v>
      </c>
      <c r="N984" s="60">
        <v>0.79686244090770075</v>
      </c>
      <c r="O984" s="60">
        <v>1.248498859002428</v>
      </c>
      <c r="P984" s="56" t="str">
        <f t="shared" si="1214"/>
        <v>197/2</v>
      </c>
      <c r="R984" s="80"/>
      <c r="S984" s="3" t="s">
        <v>29</v>
      </c>
      <c r="T984" s="60">
        <f ca="1"/>
        <v>0.20213971777452933</v>
      </c>
      <c r="U984" s="60">
        <f ca="1"/>
        <v>1.159536062904782</v>
      </c>
      <c r="V984" s="60">
        <f ca="1"/>
        <v>0.47580326333143313</v>
      </c>
      <c r="W984" s="60">
        <f ca="1"/>
        <v>0.89878736056572683</v>
      </c>
      <c r="X984" s="60">
        <f ca="1"/>
        <v>-0.41340428547154073</v>
      </c>
      <c r="Y984" s="52">
        <f ca="1">$B$12 * EXP(($E$3 - $C$12^2/2) * Y$2 + $C$12*SQRT(Y$2)*T984)</f>
        <v>106.7844270035325</v>
      </c>
      <c r="Z984" s="52">
        <f ca="1">Y984 * EXP(($E$3 - $C$12^2/2) * (Z$2-Y$2) + $C$12*SQRT(Z$2-Y$2)*U984)</f>
        <v>151.96844797575625</v>
      </c>
      <c r="AA984" s="52">
        <f ca="1">Z984 * EXP(($E$3 - $C$12^2/2) * (AA$2-Z$2) + $C$12*SQRT(AA$2-Z$2)*V984)</f>
        <v>176.16373925006195</v>
      </c>
      <c r="AB984" s="52">
        <f ca="1">AA984 * EXP(($E$3 - $C$12^2/2) * (AB$2-AA$2) + $C$12*SQRT(AB$2-AA$2)*W984)</f>
        <v>231.84060945916417</v>
      </c>
      <c r="AC984" s="52">
        <f ca="1">AB984 * EXP(($E$3 - $C$12^2/2) * (AC$2-AB$2) + $C$12*SQRT(AC$2-AB$2)*X984)</f>
        <v>205.82552043639103</v>
      </c>
      <c r="AD984" s="47"/>
      <c r="AE984" s="3" t="s">
        <v>47</v>
      </c>
      <c r="AF984" s="64">
        <f t="shared" ref="AF984" ca="1" si="1240">($B$5*AF986 + (1 + $B$6)*AF985)*$B$2</f>
        <v>0</v>
      </c>
      <c r="AG984" s="64">
        <f t="shared" ref="AG984" ca="1" si="1241">($B$5*AG986 + (1 + $B$6)*AG985)*$B$2</f>
        <v>0</v>
      </c>
      <c r="AH984" s="64">
        <f t="shared" ref="AH984" ca="1" si="1242">($B$5*AH986 + (1 + $B$6)*AH985)*$B$2</f>
        <v>0</v>
      </c>
      <c r="AI984" s="64">
        <f t="shared" ref="AI984" ca="1" si="1243">($B$5*AI986 + (1 + $B$6)*AI985)*$B$2</f>
        <v>0</v>
      </c>
      <c r="AJ984" s="64" cm="1">
        <f t="array" aca="1" ref="AJ984" ca="1">($B$5*AJ986 + (1 + $B$6)*AJ985 + AND(NOT(AF985:AJ985)))*$B$2</f>
        <v>100000</v>
      </c>
      <c r="AK984" s="73"/>
      <c r="AL984" s="70"/>
    </row>
    <row r="985" spans="7:38" ht="14.55" customHeight="1" x14ac:dyDescent="0.3">
      <c r="G985" s="3">
        <v>983</v>
      </c>
      <c r="H985" s="58">
        <v>1.4441546364699376</v>
      </c>
      <c r="I985" s="58">
        <v>-0.99375343136964522</v>
      </c>
      <c r="J985" s="58">
        <v>0.34941631854800315</v>
      </c>
      <c r="K985" s="59">
        <v>1.1695785825569422</v>
      </c>
      <c r="L985" s="60">
        <f t="array" ref="L985:O985">TRANSPOSE(MMULT(Option!$B$25:$E$28, TRANSPOSE(H985:K985)))</f>
        <v>1.4441546364699376</v>
      </c>
      <c r="M985" s="60">
        <v>-0.33312820968672552</v>
      </c>
      <c r="N985" s="60">
        <v>0.62433199162242436</v>
      </c>
      <c r="O985" s="60">
        <v>1.3872024648881025</v>
      </c>
      <c r="P985" s="56" t="str">
        <f t="shared" si="1214"/>
        <v>197/3</v>
      </c>
      <c r="R985" s="80"/>
      <c r="S985" s="3" t="s">
        <v>31</v>
      </c>
      <c r="T985" s="60">
        <f ca="1"/>
        <v>-1.4180263946922813</v>
      </c>
      <c r="U985" s="60">
        <f ca="1"/>
        <v>-1.3594938431960797</v>
      </c>
      <c r="V985" s="60">
        <f ca="1"/>
        <v>1.1106032189275821</v>
      </c>
      <c r="W985" s="60">
        <f ca="1"/>
        <v>5.1382605504189383E-2</v>
      </c>
      <c r="X985" s="60">
        <f ca="1"/>
        <v>0.43916167580538901</v>
      </c>
      <c r="Y985" s="52">
        <f ca="1">$B$13 * EXP(($E$3 - $C$13^2/2) * Y$2 + $C$13*SQRT(Y$2)*T985)</f>
        <v>65.677885298056168</v>
      </c>
      <c r="Z985" s="52">
        <f ca="1">Y985 * EXP(($E$3 - $C$13^2/2) * (Z$2-Y$2) + $C$13*SQRT(Z$2-Y$2)*U985)</f>
        <v>43.899990980327011</v>
      </c>
      <c r="AA985" s="52">
        <f ca="1">Z985 * EXP(($E$3 - $C$13^2/2) * (AA$2-Z$2) + $C$13*SQRT(AA$2-Z$2)*V985)</f>
        <v>61.565095613906735</v>
      </c>
      <c r="AB985" s="52">
        <f ca="1">AA985 * EXP(($E$3 - $C$13^2/2) * (AB$2-AA$2) + $C$13*SQRT(AB$2-AA$2)*W985)</f>
        <v>62.834850382754695</v>
      </c>
      <c r="AC985" s="52">
        <f ca="1">AB985 * EXP(($E$3 - $C$13^2/2) * (AC$2-AB$2) + $C$13*SQRT(AC$2-AB$2)*X985)</f>
        <v>72.04265431839174</v>
      </c>
      <c r="AD985" s="47"/>
      <c r="AE985" s="3" t="s">
        <v>46</v>
      </c>
      <c r="AF985" s="52" t="b">
        <f t="shared" ref="AF985" ca="1" si="1244">AF983 &gt;= $B$4</f>
        <v>0</v>
      </c>
      <c r="AG985" s="52" t="b">
        <f t="array" aca="1" ref="AG985" ca="1">AND(AG983 &gt;= $B$4, NOT(OR($AF985:AF985)))</f>
        <v>0</v>
      </c>
      <c r="AH985" s="52" t="b">
        <f t="array" aca="1" ref="AH985" ca="1">AND(AH983 &gt;= $B$4, NOT(OR($AF985:AG985)))</f>
        <v>0</v>
      </c>
      <c r="AI985" s="52" t="b">
        <f t="array" aca="1" ref="AI985" ca="1">AND(AI983 &gt;= $B$4, NOT(OR($AF985:AH985)))</f>
        <v>0</v>
      </c>
      <c r="AJ985" s="52" t="b">
        <f t="array" aca="1" ref="AJ985" ca="1">AND(AJ983 &gt;= $B$4, NOT(OR($AF985:AI985)))</f>
        <v>0</v>
      </c>
      <c r="AK985" s="73"/>
      <c r="AL985" s="70"/>
    </row>
    <row r="986" spans="7:38" ht="14.55" customHeight="1" x14ac:dyDescent="0.3">
      <c r="G986" s="3">
        <v>984</v>
      </c>
      <c r="H986" s="58">
        <v>-1.3318595231692056</v>
      </c>
      <c r="I986" s="58">
        <v>9.1129895126220661E-2</v>
      </c>
      <c r="J986" s="58">
        <v>2.4915665440373727</v>
      </c>
      <c r="K986" s="59">
        <v>-1.7286572507878337</v>
      </c>
      <c r="L986" s="60">
        <f t="array" ref="L986:O986">TRANSPOSE(MMULT(Option!$B$25:$E$28, TRANSPOSE(H986:K986)))</f>
        <v>-1.3318595231692056</v>
      </c>
      <c r="M986" s="60">
        <v>-0.44922188076982361</v>
      </c>
      <c r="N986" s="60">
        <v>1.6794875737485402</v>
      </c>
      <c r="O986" s="60">
        <v>-1.5029100357200362</v>
      </c>
      <c r="P986" s="56" t="str">
        <f t="shared" si="1214"/>
        <v>197/4</v>
      </c>
      <c r="R986" s="80"/>
      <c r="S986" s="3" t="s">
        <v>30</v>
      </c>
      <c r="T986" s="60">
        <f ca="1"/>
        <v>-0.11720857973021007</v>
      </c>
      <c r="U986" s="60">
        <f ca="1"/>
        <v>0.15509006511627074</v>
      </c>
      <c r="V986" s="60">
        <f ca="1"/>
        <v>0.32921305249880167</v>
      </c>
      <c r="W986" s="60">
        <f ca="1"/>
        <v>0.58192702881591907</v>
      </c>
      <c r="X986" s="60">
        <f ca="1"/>
        <v>-0.39595268544192264</v>
      </c>
      <c r="Y986" s="52">
        <f ca="1">$B$14 * EXP(($E$3 - $C$14^2/2) * Y$2 + $C$14*SQRT(Y$2)*T986)</f>
        <v>97.028777723876019</v>
      </c>
      <c r="Z986" s="52">
        <f ca="1">Y986 * EXP(($E$3 - $C$14^2/2) * (Z$2-Y$2) + $C$14*SQRT(Z$2-Y$2)*U986)</f>
        <v>102.15942993649308</v>
      </c>
      <c r="AA986" s="52">
        <f ca="1">Z986 * EXP(($E$3 - $C$14^2/2) * (AA$2-Z$2) + $C$14*SQRT(AA$2-Z$2)*V986)</f>
        <v>113.32939148851685</v>
      </c>
      <c r="AB986" s="52">
        <f ca="1">AA986 * EXP(($E$3 - $C$14^2/2) * (AB$2-AA$2) + $C$14*SQRT(AB$2-AA$2)*W986)</f>
        <v>135.62268513205646</v>
      </c>
      <c r="AC986" s="52">
        <f ca="1">AB986 * EXP(($E$3 - $C$14^2/2) * (AC$2-AB$2) + $C$14*SQRT(AC$2-AB$2)*X986)</f>
        <v>121.03634233366488</v>
      </c>
      <c r="AD986" s="47"/>
      <c r="AE986" s="3" t="s">
        <v>68</v>
      </c>
      <c r="AF986" s="52" t="b">
        <f ca="1">AND(AF983&gt;$B$3, NOT(OR($AF985:AF985)))</f>
        <v>0</v>
      </c>
      <c r="AG986" s="52" t="b">
        <f ca="1">AND(AG983&gt;$B$3, NOT(OR($AF985:AG985)))</f>
        <v>0</v>
      </c>
      <c r="AH986" s="52" t="b">
        <f ca="1">AND(AH983&gt;$B$3, NOT(OR($AF985:AH985)))</f>
        <v>0</v>
      </c>
      <c r="AI986" s="52" t="b">
        <f ca="1">AND(AI983&gt;$B$3, NOT(OR($AF985:AI985)))</f>
        <v>0</v>
      </c>
      <c r="AJ986" s="52" t="b">
        <f ca="1">AND(AJ983&gt;$B$3, NOT(OR($AF985:AJ985)))</f>
        <v>0</v>
      </c>
      <c r="AK986" s="74"/>
      <c r="AL986" s="70"/>
    </row>
    <row r="987" spans="7:38" ht="14.55" customHeight="1" x14ac:dyDescent="0.3">
      <c r="G987" s="3">
        <v>985</v>
      </c>
      <c r="H987" s="58">
        <v>-0.6575766489600724</v>
      </c>
      <c r="I987" s="58">
        <v>0.41153072445408062</v>
      </c>
      <c r="J987" s="58">
        <v>-0.34412693070930084</v>
      </c>
      <c r="K987" s="59">
        <v>-1.7907891140659302</v>
      </c>
      <c r="L987" s="60">
        <f t="array" ref="L987:O987">TRANSPOSE(MMULT(Option!$B$25:$E$28, TRANSPOSE(H987:K987)))</f>
        <v>-0.6575766489600724</v>
      </c>
      <c r="M987" s="60">
        <v>0.11414347953813875</v>
      </c>
      <c r="N987" s="60">
        <v>-0.45751676693932353</v>
      </c>
      <c r="O987" s="60">
        <v>-1.7559734971592937</v>
      </c>
      <c r="P987" s="56" t="str">
        <f t="shared" si="1214"/>
        <v>197/5</v>
      </c>
      <c r="R987" s="80">
        <v>247</v>
      </c>
      <c r="S987" s="3" t="s">
        <v>28</v>
      </c>
      <c r="T987" s="60">
        <f t="array" aca="1" ref="T987:T990" ca="1">TRANSPOSE(OFFSET($L$3, MATCH($R987 &amp; "/" &amp; T$2, $P$3:$P$5002, 0) - 1, 0, 1, $E$1))</f>
        <v>0.48142897808093077</v>
      </c>
      <c r="U987" s="60">
        <f t="array" aca="1" ref="U987:U990" ca="1">TRANSPOSE(OFFSET($L$3, MATCH($R987 &amp; "/" &amp; U$2, $P$3:$P$5002, 0) - 1, 0, 1, $E$1))</f>
        <v>0.96843576448627033</v>
      </c>
      <c r="V987" s="60">
        <f t="array" aca="1" ref="V987:V990" ca="1">TRANSPOSE(OFFSET($L$3, MATCH($R987 &amp; "/" &amp; V$2, $P$3:$P$5002, 0) - 1, 0, 1, $E$1))</f>
        <v>-0.68349280505042698</v>
      </c>
      <c r="W987" s="60">
        <f t="array" aca="1" ref="W987:W990" ca="1">TRANSPOSE(OFFSET($L$3, MATCH($R987 &amp; "/" &amp; W$2, $P$3:$P$5002, 0) - 1, 0, 1, $E$1))</f>
        <v>-0.27061236656019549</v>
      </c>
      <c r="X987" s="60">
        <f t="array" aca="1" ref="X987:X990" ca="1">TRANSPOSE(OFFSET($L$3, MATCH($R987 &amp; "/" &amp; X$2, $P$3:$P$5002, 0) - 1, 0, 1, $E$1))</f>
        <v>1.2957283471031387</v>
      </c>
      <c r="Y987" s="52">
        <f ca="1">$B$11 * EXP(($E$3 - $C$11^2/2) * Y$2 + $C$11*SQRT(Y$2)*T987)</f>
        <v>116.11706687556507</v>
      </c>
      <c r="Z987" s="52">
        <f ca="1">Y987 * EXP(($E$3 - $C$11^2/2) * (Z$2-Y$2) + $C$11*SQRT(Z$2-Y$2)*U987)</f>
        <v>156.04268767479931</v>
      </c>
      <c r="AA987" s="52">
        <f ca="1">Z987 * EXP(($E$3 - $C$11^2/2) * (AA$2-Z$2) + $C$11*SQRT(AA$2-Z$2)*V987)</f>
        <v>127.75083525258233</v>
      </c>
      <c r="AB987" s="52">
        <f ca="1">AA987 * EXP(($E$3 - $C$11^2/2) * (AB$2-AA$2) + $C$11*SQRT(AB$2-AA$2)*W987)</f>
        <v>118.37979496749566</v>
      </c>
      <c r="AC987" s="52">
        <f ca="1">AB987 * EXP(($E$3 - $C$11^2/2) * (AC$2-AB$2) + $C$11*SQRT(AC$2-AB$2)*X987)</f>
        <v>175.4960545411152</v>
      </c>
      <c r="AD987" s="47"/>
      <c r="AE987" s="3" t="s">
        <v>69</v>
      </c>
      <c r="AF987" s="20" cm="1">
        <f t="array" aca="1" ref="AF987" ca="1">MIN(Y987:Y990 / $D$11:$D$14)</f>
        <v>1.0846616413077041</v>
      </c>
      <c r="AG987" s="20" cm="1">
        <f t="array" aca="1" ref="AG987" ca="1">MIN(Z987:Z990 / $D$11:$D$14)</f>
        <v>0.79685668828532585</v>
      </c>
      <c r="AH987" s="20" cm="1">
        <f t="array" aca="1" ref="AH987" ca="1">MIN(AA987:AA990 / $D$11:$D$14)</f>
        <v>0.49060903461483157</v>
      </c>
      <c r="AI987" s="20" cm="1">
        <f t="array" aca="1" ref="AI987" ca="1">MIN(AB987:AB990 / $D$11:$D$14)</f>
        <v>0.35323188184925219</v>
      </c>
      <c r="AJ987" s="20" cm="1">
        <f t="array" aca="1" ref="AJ987" ca="1">MIN(AC987:AC990 / $D$11:$D$14)</f>
        <v>0.59951642408678019</v>
      </c>
      <c r="AK987" s="72">
        <f t="array" aca="1" ref="AK987" ca="1">SUMPRODUCT(AF988:AJ988, EXP(-$E$3*$AF$2:$AJ$2))</f>
        <v>92148.519674651194</v>
      </c>
      <c r="AL987" s="70">
        <f ca="1">MAX(AC988 - $D$11, 0) * EXP(-$E$2*$E$3)</f>
        <v>0</v>
      </c>
    </row>
    <row r="988" spans="7:38" ht="14.55" customHeight="1" x14ac:dyDescent="0.3">
      <c r="G988" s="3">
        <v>986</v>
      </c>
      <c r="H988" s="58">
        <v>0.79693136326504366</v>
      </c>
      <c r="I988" s="58">
        <v>0.16236818391322574</v>
      </c>
      <c r="J988" s="58">
        <v>0.24082805531040039</v>
      </c>
      <c r="K988" s="59">
        <v>0.72568258031891475</v>
      </c>
      <c r="L988" s="60">
        <f t="array" ref="L988:O988">TRANSPOSE(MMULT(Option!$B$25:$E$28, TRANSPOSE(H988:K988)))</f>
        <v>0.79693136326504366</v>
      </c>
      <c r="M988" s="60">
        <v>0.46758544395299112</v>
      </c>
      <c r="N988" s="60">
        <v>0.57281222141893573</v>
      </c>
      <c r="O988" s="60">
        <v>1.0297327745292577</v>
      </c>
      <c r="P988" s="56" t="str">
        <f t="shared" si="1214"/>
        <v>198/1</v>
      </c>
      <c r="R988" s="80"/>
      <c r="S988" s="3" t="s">
        <v>29</v>
      </c>
      <c r="T988" s="60">
        <f ca="1"/>
        <v>0.25422695675793472</v>
      </c>
      <c r="U988" s="60">
        <f ca="1"/>
        <v>-1.0444950577780237</v>
      </c>
      <c r="V988" s="60">
        <f ca="1"/>
        <v>-1.6334243386044995</v>
      </c>
      <c r="W988" s="60">
        <f ca="1"/>
        <v>-1.1117427224243344</v>
      </c>
      <c r="X988" s="60">
        <f ca="1"/>
        <v>1.7466621334435346</v>
      </c>
      <c r="Y988" s="52">
        <f ca="1">$B$12 * EXP(($E$3 - $C$12^2/2) * Y$2 + $C$12*SQRT(Y$2)*T988)</f>
        <v>108.46616413077041</v>
      </c>
      <c r="Z988" s="52">
        <f ca="1">Y988 * EXP(($E$3 - $C$12^2/2) * (Z$2-Y$2) + $C$12*SQRT(Z$2-Y$2)*U988)</f>
        <v>79.685668828532584</v>
      </c>
      <c r="AA988" s="52">
        <f ca="1">Z988 * EXP(($E$3 - $C$12^2/2) * (AA$2-Z$2) + $C$12*SQRT(AA$2-Z$2)*V988)</f>
        <v>49.060903461483157</v>
      </c>
      <c r="AB988" s="52">
        <f ca="1">AA988 * EXP(($E$3 - $C$12^2/2) * (AB$2-AA$2) + $C$12*SQRT(AB$2-AA$2)*W988)</f>
        <v>35.323188184925222</v>
      </c>
      <c r="AC988" s="52">
        <f ca="1">AB988 * EXP(($E$3 - $C$12^2/2) * (AC$2-AB$2) + $C$12*SQRT(AC$2-AB$2)*X988)</f>
        <v>59.951642408678019</v>
      </c>
      <c r="AD988" s="47"/>
      <c r="AE988" s="3" t="s">
        <v>47</v>
      </c>
      <c r="AF988" s="64">
        <f t="shared" ref="AF988" ca="1" si="1245">($B$5*AF990 + (1 + $B$6)*AF989)*$B$2</f>
        <v>15000</v>
      </c>
      <c r="AG988" s="64">
        <f t="shared" ref="AG988" ca="1" si="1246">($B$5*AG990 + (1 + $B$6)*AG989)*$B$2</f>
        <v>0</v>
      </c>
      <c r="AH988" s="64">
        <f t="shared" ref="AH988" ca="1" si="1247">($B$5*AH990 + (1 + $B$6)*AH989)*$B$2</f>
        <v>0</v>
      </c>
      <c r="AI988" s="64">
        <f t="shared" ref="AI988" ca="1" si="1248">($B$5*AI990 + (1 + $B$6)*AI989)*$B$2</f>
        <v>0</v>
      </c>
      <c r="AJ988" s="64" cm="1">
        <f t="array" aca="1" ref="AJ988" ca="1">($B$5*AJ990 + (1 + $B$6)*AJ989 + AND(NOT(AF989:AJ989)))*$B$2</f>
        <v>100000</v>
      </c>
      <c r="AK988" s="73"/>
      <c r="AL988" s="70"/>
    </row>
    <row r="989" spans="7:38" ht="14.55" customHeight="1" x14ac:dyDescent="0.3">
      <c r="G989" s="3">
        <v>987</v>
      </c>
      <c r="H989" s="58">
        <v>0.77308801206693867</v>
      </c>
      <c r="I989" s="58">
        <v>-0.97544043479407927</v>
      </c>
      <c r="J989" s="58">
        <v>0.95356527181893136</v>
      </c>
      <c r="K989" s="59">
        <v>0.25081970569227846</v>
      </c>
      <c r="L989" s="60">
        <f t="array" ref="L989:O989">TRANSPOSE(MMULT(Option!$B$25:$E$28, TRANSPOSE(H989:K989)))</f>
        <v>0.77308801206693867</v>
      </c>
      <c r="M989" s="60">
        <v>-0.58477072084612547</v>
      </c>
      <c r="N989" s="60">
        <v>0.89133091684515842</v>
      </c>
      <c r="O989" s="60">
        <v>0.45471098767663737</v>
      </c>
      <c r="P989" s="56" t="str">
        <f t="shared" si="1214"/>
        <v>198/2</v>
      </c>
      <c r="R989" s="80"/>
      <c r="S989" s="3" t="s">
        <v>31</v>
      </c>
      <c r="T989" s="60">
        <f ca="1"/>
        <v>2.4299743205779647</v>
      </c>
      <c r="U989" s="60">
        <f ca="1"/>
        <v>-0.61886711986855114</v>
      </c>
      <c r="V989" s="60">
        <f ca="1"/>
        <v>-0.31197329588539496</v>
      </c>
      <c r="W989" s="60">
        <f ca="1"/>
        <v>-0.49095265978074121</v>
      </c>
      <c r="X989" s="60">
        <f ca="1"/>
        <v>1.4539338430025865</v>
      </c>
      <c r="Y989" s="52">
        <f ca="1">$B$13 * EXP(($E$3 - $C$13^2/2) * Y$2 + $C$13*SQRT(Y$2)*T989)</f>
        <v>208.33815028343406</v>
      </c>
      <c r="Z989" s="52">
        <f ca="1">Y989 * EXP(($E$3 - $C$13^2/2) * (Z$2-Y$2) + $C$13*SQRT(Z$2-Y$2)*U989)</f>
        <v>173.90381277159096</v>
      </c>
      <c r="AA989" s="52">
        <f ca="1">Z989 * EXP(($E$3 - $C$13^2/2) * (AA$2-Z$2) + $C$13*SQRT(AA$2-Z$2)*V989)</f>
        <v>159.16005918788574</v>
      </c>
      <c r="AB989" s="52">
        <f ca="1">AA989 * EXP(($E$3 - $C$13^2/2) * (AB$2-AA$2) + $C$13*SQRT(AB$2-AA$2)*W989)</f>
        <v>138.05119015142421</v>
      </c>
      <c r="AC989" s="52">
        <f ca="1">AB989 * EXP(($E$3 - $C$13^2/2) * (AC$2-AB$2) + $C$13*SQRT(AC$2-AB$2)*X989)</f>
        <v>214.60619821075576</v>
      </c>
      <c r="AD989" s="47"/>
      <c r="AE989" s="3" t="s">
        <v>46</v>
      </c>
      <c r="AF989" s="52" t="b">
        <f t="shared" ref="AF989" ca="1" si="1249">AF987 &gt;= $B$4</f>
        <v>0</v>
      </c>
      <c r="AG989" s="52" t="b">
        <f t="array" aca="1" ref="AG989" ca="1">AND(AG987 &gt;= $B$4, NOT(OR($AF989:AF989)))</f>
        <v>0</v>
      </c>
      <c r="AH989" s="52" t="b">
        <f t="array" aca="1" ref="AH989" ca="1">AND(AH987 &gt;= $B$4, NOT(OR($AF989:AG989)))</f>
        <v>0</v>
      </c>
      <c r="AI989" s="52" t="b">
        <f t="array" aca="1" ref="AI989" ca="1">AND(AI987 &gt;= $B$4, NOT(OR($AF989:AH989)))</f>
        <v>0</v>
      </c>
      <c r="AJ989" s="52" t="b">
        <f t="array" aca="1" ref="AJ989" ca="1">AND(AJ987 &gt;= $B$4, NOT(OR($AF989:AI989)))</f>
        <v>0</v>
      </c>
      <c r="AK989" s="73"/>
      <c r="AL989" s="70"/>
    </row>
    <row r="990" spans="7:38" ht="14.55" customHeight="1" x14ac:dyDescent="0.3">
      <c r="G990" s="3">
        <v>988</v>
      </c>
      <c r="H990" s="58">
        <v>-0.12274738634301281</v>
      </c>
      <c r="I990" s="58">
        <v>0.34229525323022986</v>
      </c>
      <c r="J990" s="58">
        <v>0.54629167492809427</v>
      </c>
      <c r="K990" s="59">
        <v>2.0480897018404818</v>
      </c>
      <c r="L990" s="60">
        <f t="array" ref="L990:O990">TRANSPOSE(MMULT(Option!$B$25:$E$28, TRANSPOSE(H990:K990)))</f>
        <v>-0.12274738634301281</v>
      </c>
      <c r="M990" s="60">
        <v>0.26461982705311604</v>
      </c>
      <c r="N990" s="60">
        <v>0.52034845993218271</v>
      </c>
      <c r="O990" s="60">
        <v>1.9010394376167237</v>
      </c>
      <c r="P990" s="56" t="str">
        <f t="shared" si="1214"/>
        <v>198/3</v>
      </c>
      <c r="R990" s="80"/>
      <c r="S990" s="3" t="s">
        <v>30</v>
      </c>
      <c r="T990" s="60">
        <f ca="1"/>
        <v>0.94070453796071773</v>
      </c>
      <c r="U990" s="60">
        <f ca="1"/>
        <v>-0.40791824169429813</v>
      </c>
      <c r="V990" s="60">
        <f ca="1"/>
        <v>-1.5979853156268213</v>
      </c>
      <c r="W990" s="60">
        <f ca="1"/>
        <v>1.1909563001494923</v>
      </c>
      <c r="X990" s="60">
        <f ca="1"/>
        <v>1.7772139229310095</v>
      </c>
      <c r="Y990" s="52">
        <f ca="1">$B$14 * EXP(($E$3 - $C$14^2/2) * Y$2 + $C$14*SQRT(Y$2)*T990)</f>
        <v>133.27058662713424</v>
      </c>
      <c r="Z990" s="52">
        <f ca="1">Y990 * EXP(($E$3 - $C$14^2/2) * (Z$2-Y$2) + $C$14*SQRT(Z$2-Y$2)*U990)</f>
        <v>118.51103455743007</v>
      </c>
      <c r="AA990" s="52">
        <f ca="1">Z990 * EXP(($E$3 - $C$14^2/2) * (AA$2-Z$2) + $C$14*SQRT(AA$2-Z$2)*V990)</f>
        <v>73.744799699154953</v>
      </c>
      <c r="AB990" s="52">
        <f ca="1">AA990 * EXP(($E$3 - $C$14^2/2) * (AB$2-AA$2) + $C$14*SQRT(AB$2-AA$2)*W990)</f>
        <v>105.94259281877626</v>
      </c>
      <c r="AC990" s="52">
        <f ca="1">AB990 * EXP(($E$3 - $C$14^2/2) * (AC$2-AB$2) + $C$14*SQRT(AC$2-AB$2)*X990)</f>
        <v>181.46477307095805</v>
      </c>
      <c r="AD990" s="47"/>
      <c r="AE990" s="3" t="s">
        <v>68</v>
      </c>
      <c r="AF990" s="52" t="b">
        <f ca="1">AND(AF987&gt;$B$3, NOT(OR($AF989:AF989)))</f>
        <v>1</v>
      </c>
      <c r="AG990" s="52" t="b">
        <f ca="1">AND(AG987&gt;$B$3, NOT(OR($AF989:AG989)))</f>
        <v>0</v>
      </c>
      <c r="AH990" s="52" t="b">
        <f ca="1">AND(AH987&gt;$B$3, NOT(OR($AF989:AH989)))</f>
        <v>0</v>
      </c>
      <c r="AI990" s="52" t="b">
        <f ca="1">AND(AI987&gt;$B$3, NOT(OR($AF989:AI989)))</f>
        <v>0</v>
      </c>
      <c r="AJ990" s="52" t="b">
        <f ca="1">AND(AJ987&gt;$B$3, NOT(OR($AF989:AJ989)))</f>
        <v>0</v>
      </c>
      <c r="AK990" s="74"/>
      <c r="AL990" s="70"/>
    </row>
    <row r="991" spans="7:38" ht="14.55" customHeight="1" x14ac:dyDescent="0.3">
      <c r="G991" s="3">
        <v>989</v>
      </c>
      <c r="H991" s="58">
        <v>-0.59407814907849998</v>
      </c>
      <c r="I991" s="58">
        <v>1.2512613967990027</v>
      </c>
      <c r="J991" s="58">
        <v>-0.54671206436196251</v>
      </c>
      <c r="K991" s="59">
        <v>-1.6679300032249349</v>
      </c>
      <c r="L991" s="60">
        <f t="array" ref="L991:O991">TRANSPOSE(MMULT(Option!$B$25:$E$28, TRANSPOSE(H991:K991)))</f>
        <v>-0.59407814907849998</v>
      </c>
      <c r="M991" s="60">
        <v>0.90916875337012104</v>
      </c>
      <c r="N991" s="60">
        <v>-0.390156822202951</v>
      </c>
      <c r="O991" s="60">
        <v>-1.4450113028486042</v>
      </c>
      <c r="P991" s="56" t="str">
        <f t="shared" si="1214"/>
        <v>198/4</v>
      </c>
      <c r="R991" s="80">
        <v>248</v>
      </c>
      <c r="S991" s="3" t="s">
        <v>28</v>
      </c>
      <c r="T991" s="60">
        <f t="array" aca="1" ref="T991:T994" ca="1">TRANSPOSE(OFFSET($L$3, MATCH($R991 &amp; "/" &amp; T$2, $P$3:$P$5002, 0) - 1, 0, 1, $E$1))</f>
        <v>0.13688690852594956</v>
      </c>
      <c r="U991" s="60">
        <f t="array" aca="1" ref="U991:U994" ca="1">TRANSPOSE(OFFSET($L$3, MATCH($R991 &amp; "/" &amp; U$2, $P$3:$P$5002, 0) - 1, 0, 1, $E$1))</f>
        <v>0.12070356750000592</v>
      </c>
      <c r="V991" s="60">
        <f t="array" aca="1" ref="V991:V994" ca="1">TRANSPOSE(OFFSET($L$3, MATCH($R991 &amp; "/" &amp; V$2, $P$3:$P$5002, 0) - 1, 0, 1, $E$1))</f>
        <v>1.5214402228370627</v>
      </c>
      <c r="W991" s="60">
        <f t="array" aca="1" ref="W991:W994" ca="1">TRANSPOSE(OFFSET($L$3, MATCH($R991 &amp; "/" &amp; W$2, $P$3:$P$5002, 0) - 1, 0, 1, $E$1))</f>
        <v>-0.4825462352325543</v>
      </c>
      <c r="X991" s="60">
        <f t="array" aca="1" ref="X991:X994" ca="1">TRANSPOSE(OFFSET($L$3, MATCH($R991 &amp; "/" &amp; X$2, $P$3:$P$5002, 0) - 1, 0, 1, $E$1))</f>
        <v>-0.42133703624140401</v>
      </c>
      <c r="Y991" s="52">
        <f ca="1">$B$11 * EXP(($E$3 - $C$11^2/2) * Y$2 + $C$11*SQRT(Y$2)*T991)</f>
        <v>104.71435961270556</v>
      </c>
      <c r="Z991" s="52">
        <f ca="1">Y991 * EXP(($E$3 - $C$11^2/2) * (Z$2-Y$2) + $C$11*SQRT(Z$2-Y$2)*U991)</f>
        <v>109.11990557858408</v>
      </c>
      <c r="AA991" s="52">
        <f ca="1">Z991 * EXP(($E$3 - $C$11^2/2) * (AA$2-Z$2) + $C$11*SQRT(AA$2-Z$2)*V991)</f>
        <v>173.10171949130287</v>
      </c>
      <c r="AB991" s="52">
        <f ca="1">AA991 * EXP(($E$3 - $C$11^2/2) * (AB$2-AA$2) + $C$11*SQRT(AB$2-AA$2)*W991)</f>
        <v>150.5229441024544</v>
      </c>
      <c r="AC991" s="52">
        <f ca="1">AB991 * EXP(($E$3 - $C$11^2/2) * (AC$2-AB$2) + $C$11*SQRT(AC$2-AB$2)*X991)</f>
        <v>133.31495536866893</v>
      </c>
      <c r="AD991" s="47"/>
      <c r="AE991" s="3" t="s">
        <v>69</v>
      </c>
      <c r="AF991" s="20" cm="1">
        <f t="array" aca="1" ref="AF991" ca="1">MIN(Y991:Y994 / $D$11:$D$14)</f>
        <v>0.87530965545793393</v>
      </c>
      <c r="AG991" s="20" cm="1">
        <f t="array" aca="1" ref="AG991" ca="1">MIN(Z991:Z994 / $D$11:$D$14)</f>
        <v>0.82118473118886304</v>
      </c>
      <c r="AH991" s="20" cm="1">
        <f t="array" aca="1" ref="AH991" ca="1">MIN(AA991:AA994 / $D$11:$D$14)</f>
        <v>0.63038062437865783</v>
      </c>
      <c r="AI991" s="20" cm="1">
        <f t="array" aca="1" ref="AI991" ca="1">MIN(AB991:AB994 / $D$11:$D$14)</f>
        <v>0.52462193317999239</v>
      </c>
      <c r="AJ991" s="20" cm="1">
        <f t="array" aca="1" ref="AJ991" ca="1">MIN(AC991:AC994 / $D$11:$D$14)</f>
        <v>0.49309773714853627</v>
      </c>
      <c r="AK991" s="72">
        <f t="array" aca="1" ref="AK991" ca="1">SUMPRODUCT(AF992:AJ992, EXP(-$E$3*$AF$2:$AJ$2))</f>
        <v>105721.0809451906</v>
      </c>
      <c r="AL991" s="70">
        <f ca="1">MAX(AC992 - $D$11, 0) * EXP(-$E$2*$E$3)</f>
        <v>0</v>
      </c>
    </row>
    <row r="992" spans="7:38" ht="14.55" customHeight="1" x14ac:dyDescent="0.3">
      <c r="G992" s="3">
        <v>990</v>
      </c>
      <c r="H992" s="58">
        <v>0.94672551104057479</v>
      </c>
      <c r="I992" s="58">
        <v>0.61267783882184357</v>
      </c>
      <c r="J992" s="58">
        <v>0.44761791241300874</v>
      </c>
      <c r="K992" s="59">
        <v>-1.8882583156281993</v>
      </c>
      <c r="L992" s="60">
        <f t="array" ref="L992:O992">TRANSPOSE(MMULT(Option!$B$25:$E$28, TRANSPOSE(H992:K992)))</f>
        <v>0.94672551104057479</v>
      </c>
      <c r="M992" s="60">
        <v>0.94021871902084031</v>
      </c>
      <c r="N992" s="60">
        <v>0.93227424091392286</v>
      </c>
      <c r="O992" s="60">
        <v>-0.99051482197277074</v>
      </c>
      <c r="P992" s="56" t="str">
        <f t="shared" si="1214"/>
        <v>198/5</v>
      </c>
      <c r="R992" s="80"/>
      <c r="S992" s="3" t="s">
        <v>29</v>
      </c>
      <c r="T992" s="60">
        <f ca="1"/>
        <v>-0.25251124730406421</v>
      </c>
      <c r="U992" s="60">
        <f ca="1"/>
        <v>-0.43751271036896078</v>
      </c>
      <c r="V992" s="60">
        <f ca="1"/>
        <v>-0.89808096349616662</v>
      </c>
      <c r="W992" s="60">
        <f ca="1"/>
        <v>-0.62881975577385774</v>
      </c>
      <c r="X992" s="60">
        <f ca="1"/>
        <v>-0.22323490570411603</v>
      </c>
      <c r="Y992" s="52">
        <f ca="1">$B$12 * EXP(($E$3 - $C$12^2/2) * Y$2 + $C$12*SQRT(Y$2)*T992)</f>
        <v>93.169164300016945</v>
      </c>
      <c r="Z992" s="52">
        <f ca="1">Y992 * EXP(($E$3 - $C$12^2/2) * (Z$2-Y$2) + $C$12*SQRT(Z$2-Y$2)*U992)</f>
        <v>82.1184731188863</v>
      </c>
      <c r="AA992" s="52">
        <f ca="1">Z992 * EXP(($E$3 - $C$12^2/2) * (AA$2-Z$2) + $C$12*SQRT(AA$2-Z$2)*V992)</f>
        <v>63.038062437865783</v>
      </c>
      <c r="AB992" s="52">
        <f ca="1">AA992 * EXP(($E$3 - $C$12^2/2) * (AB$2-AA$2) + $C$12*SQRT(AB$2-AA$2)*W992)</f>
        <v>52.462193317999237</v>
      </c>
      <c r="AC992" s="52">
        <f ca="1">AB992 * EXP(($E$3 - $C$12^2/2) * (AC$2-AB$2) + $C$12*SQRT(AC$2-AB$2)*X992)</f>
        <v>49.309773714853627</v>
      </c>
      <c r="AD992" s="47"/>
      <c r="AE992" s="3" t="s">
        <v>47</v>
      </c>
      <c r="AF992" s="64">
        <f t="shared" ref="AF992" ca="1" si="1250">($B$5*AF994 + (1 + $B$6)*AF993)*$B$2</f>
        <v>15000</v>
      </c>
      <c r="AG992" s="64">
        <f t="shared" ref="AG992" ca="1" si="1251">($B$5*AG994 + (1 + $B$6)*AG993)*$B$2</f>
        <v>15000</v>
      </c>
      <c r="AH992" s="64">
        <f t="shared" ref="AH992" ca="1" si="1252">($B$5*AH994 + (1 + $B$6)*AH993)*$B$2</f>
        <v>0</v>
      </c>
      <c r="AI992" s="64">
        <f t="shared" ref="AI992" ca="1" si="1253">($B$5*AI994 + (1 + $B$6)*AI993)*$B$2</f>
        <v>0</v>
      </c>
      <c r="AJ992" s="64" cm="1">
        <f t="array" aca="1" ref="AJ992" ca="1">($B$5*AJ994 + (1 + $B$6)*AJ993 + AND(NOT(AF993:AJ993)))*$B$2</f>
        <v>100000</v>
      </c>
      <c r="AK992" s="73"/>
      <c r="AL992" s="70"/>
    </row>
    <row r="993" spans="7:38" ht="14.55" customHeight="1" x14ac:dyDescent="0.3">
      <c r="G993" s="3">
        <v>991</v>
      </c>
      <c r="H993" s="58">
        <v>0.78593897470364471</v>
      </c>
      <c r="I993" s="58">
        <v>0.83926463345434155</v>
      </c>
      <c r="J993" s="58">
        <v>1.4132964801406729</v>
      </c>
      <c r="K993" s="59">
        <v>-2.6698721201403712</v>
      </c>
      <c r="L993" s="60">
        <f t="array" ref="L993:O993">TRANSPOSE(MMULT(Option!$B$25:$E$28, TRANSPOSE(H993:K993)))</f>
        <v>0.78593897470364471</v>
      </c>
      <c r="M993" s="60">
        <v>1.0835743320622355</v>
      </c>
      <c r="N993" s="60">
        <v>1.7754591833364348</v>
      </c>
      <c r="O993" s="60">
        <v>-1.4763480025437186</v>
      </c>
      <c r="P993" s="56" t="str">
        <f t="shared" si="1214"/>
        <v>199/1</v>
      </c>
      <c r="R993" s="80"/>
      <c r="S993" s="3" t="s">
        <v>31</v>
      </c>
      <c r="T993" s="60">
        <f ca="1"/>
        <v>-0.46059187759195058</v>
      </c>
      <c r="U993" s="60">
        <f ca="1"/>
        <v>0.39255782865522793</v>
      </c>
      <c r="V993" s="60">
        <f ca="1"/>
        <v>-0.24945471428047328</v>
      </c>
      <c r="W993" s="60">
        <f ca="1"/>
        <v>-0.69859188719020548</v>
      </c>
      <c r="X993" s="60">
        <f ca="1"/>
        <v>0.73325353704629503</v>
      </c>
      <c r="Y993" s="52">
        <f ca="1">$B$13 * EXP(($E$3 - $C$13^2/2) * Y$2 + $C$13*SQRT(Y$2)*T993)</f>
        <v>87.530965545793393</v>
      </c>
      <c r="Z993" s="52">
        <f ca="1">Y993 * EXP(($E$3 - $C$13^2/2) * (Z$2-Y$2) + $C$13*SQRT(Z$2-Y$2)*U993)</f>
        <v>98.964378406189155</v>
      </c>
      <c r="AA993" s="52">
        <f ca="1">Z993 * EXP(($E$3 - $C$13^2/2) * (AA$2-Z$2) + $C$13*SQRT(AA$2-Z$2)*V993)</f>
        <v>92.288870722976412</v>
      </c>
      <c r="AB993" s="52">
        <f ca="1">AA993 * EXP(($E$3 - $C$13^2/2) * (AB$2-AA$2) + $C$13*SQRT(AB$2-AA$2)*W993)</f>
        <v>75.214647371551862</v>
      </c>
      <c r="AC993" s="52">
        <f ca="1">AB993 * EXP(($E$3 - $C$13^2/2) * (AC$2-AB$2) + $C$13*SQRT(AC$2-AB$2)*X993)</f>
        <v>94.190756644969852</v>
      </c>
      <c r="AD993" s="47"/>
      <c r="AE993" s="3" t="s">
        <v>46</v>
      </c>
      <c r="AF993" s="52" t="b">
        <f t="shared" ref="AF993" ca="1" si="1254">AF991 &gt;= $B$4</f>
        <v>0</v>
      </c>
      <c r="AG993" s="52" t="b">
        <f t="array" aca="1" ref="AG993" ca="1">AND(AG991 &gt;= $B$4, NOT(OR($AF993:AF993)))</f>
        <v>0</v>
      </c>
      <c r="AH993" s="52" t="b">
        <f t="array" aca="1" ref="AH993" ca="1">AND(AH991 &gt;= $B$4, NOT(OR($AF993:AG993)))</f>
        <v>0</v>
      </c>
      <c r="AI993" s="52" t="b">
        <f t="array" aca="1" ref="AI993" ca="1">AND(AI991 &gt;= $B$4, NOT(OR($AF993:AH993)))</f>
        <v>0</v>
      </c>
      <c r="AJ993" s="52" t="b">
        <f t="array" aca="1" ref="AJ993" ca="1">AND(AJ991 &gt;= $B$4, NOT(OR($AF993:AI993)))</f>
        <v>0</v>
      </c>
      <c r="AK993" s="73"/>
      <c r="AL993" s="70"/>
    </row>
    <row r="994" spans="7:38" ht="14.55" customHeight="1" x14ac:dyDescent="0.3">
      <c r="G994" s="3">
        <v>992</v>
      </c>
      <c r="H994" s="58">
        <v>-1.0780212254287382</v>
      </c>
      <c r="I994" s="58">
        <v>0.41684227803355112</v>
      </c>
      <c r="J994" s="58">
        <v>-0.69412846853863841</v>
      </c>
      <c r="K994" s="59">
        <v>2.391018684740185E-2</v>
      </c>
      <c r="L994" s="60">
        <f t="array" ref="L994:O994">TRANSPOSE(MMULT(Option!$B$25:$E$28, TRANSPOSE(H994:K994)))</f>
        <v>-1.0780212254287382</v>
      </c>
      <c r="M994" s="60">
        <v>-4.9166231782180103E-2</v>
      </c>
      <c r="N994" s="60">
        <v>-0.93171357997737925</v>
      </c>
      <c r="O994" s="60">
        <v>-0.43705810308267395</v>
      </c>
      <c r="P994" s="56" t="str">
        <f t="shared" si="1214"/>
        <v>199/2</v>
      </c>
      <c r="R994" s="80"/>
      <c r="S994" s="3" t="s">
        <v>30</v>
      </c>
      <c r="T994" s="60">
        <f ca="1"/>
        <v>3.6154874748881516E-2</v>
      </c>
      <c r="U994" s="60">
        <f ca="1"/>
        <v>3.7710311079450151E-2</v>
      </c>
      <c r="V994" s="60">
        <f ca="1"/>
        <v>0.20457618110342804</v>
      </c>
      <c r="W994" s="60">
        <f ca="1"/>
        <v>-0.43571358841652019</v>
      </c>
      <c r="X994" s="60">
        <f ca="1"/>
        <v>-1.4862512370794447</v>
      </c>
      <c r="Y994" s="52">
        <f ca="1">$B$14 * EXP(($E$3 - $C$14^2/2) * Y$2 + $C$14*SQRT(Y$2)*T994)</f>
        <v>101.59726834478964</v>
      </c>
      <c r="Z994" s="52">
        <f ca="1">Y994 * EXP(($E$3 - $C$14^2/2) * (Z$2-Y$2) + $C$14*SQRT(Z$2-Y$2)*U994)</f>
        <v>103.26822625521497</v>
      </c>
      <c r="AA994" s="52">
        <f ca="1">Z994 * EXP(($E$3 - $C$14^2/2) * (AA$2-Z$2) + $C$14*SQRT(AA$2-Z$2)*V994)</f>
        <v>110.35501699635776</v>
      </c>
      <c r="AB994" s="52">
        <f ca="1">AA994 * EXP(($E$3 - $C$14^2/2) * (AB$2-AA$2) + $C$14*SQRT(AB$2-AA$2)*W994)</f>
        <v>97.318443050827241</v>
      </c>
      <c r="AC994" s="52">
        <f ca="1">AB994 * EXP(($E$3 - $C$14^2/2) * (AC$2-AB$2) + $C$14*SQRT(AC$2-AB$2)*X994)</f>
        <v>62.621780469749616</v>
      </c>
      <c r="AD994" s="47"/>
      <c r="AE994" s="3" t="s">
        <v>68</v>
      </c>
      <c r="AF994" s="52" t="b">
        <f ca="1">AND(AF991&gt;$B$3, NOT(OR($AF993:AF993)))</f>
        <v>1</v>
      </c>
      <c r="AG994" s="52" t="b">
        <f ca="1">AND(AG991&gt;$B$3, NOT(OR($AF993:AG993)))</f>
        <v>1</v>
      </c>
      <c r="AH994" s="52" t="b">
        <f ca="1">AND(AH991&gt;$B$3, NOT(OR($AF993:AH993)))</f>
        <v>0</v>
      </c>
      <c r="AI994" s="52" t="b">
        <f ca="1">AND(AI991&gt;$B$3, NOT(OR($AF993:AI993)))</f>
        <v>0</v>
      </c>
      <c r="AJ994" s="52" t="b">
        <f ca="1">AND(AJ991&gt;$B$3, NOT(OR($AF993:AJ993)))</f>
        <v>0</v>
      </c>
      <c r="AK994" s="74"/>
      <c r="AL994" s="70"/>
    </row>
    <row r="995" spans="7:38" ht="14.55" customHeight="1" x14ac:dyDescent="0.3">
      <c r="G995" s="3">
        <v>993</v>
      </c>
      <c r="H995" s="58">
        <v>1.2975825470365894</v>
      </c>
      <c r="I995" s="58">
        <v>-0.48212456469886239</v>
      </c>
      <c r="J995" s="58">
        <v>0.1149573757371066</v>
      </c>
      <c r="K995" s="59">
        <v>-0.23443815028377521</v>
      </c>
      <c r="L995" s="60">
        <f t="array" ref="L995:O995">TRANSPOSE(MMULT(Option!$B$25:$E$28, TRANSPOSE(H995:K995)))</f>
        <v>1.2975825470365894</v>
      </c>
      <c r="M995" s="60">
        <v>7.7158556388601585E-2</v>
      </c>
      <c r="N995" s="60">
        <v>0.49375139263823031</v>
      </c>
      <c r="O995" s="60">
        <v>0.21445971696695093</v>
      </c>
      <c r="P995" s="56" t="str">
        <f t="shared" si="1214"/>
        <v>199/3</v>
      </c>
      <c r="R995" s="80">
        <v>249</v>
      </c>
      <c r="S995" s="3" t="s">
        <v>28</v>
      </c>
      <c r="T995" s="60">
        <f t="array" aca="1" ref="T995:T998" ca="1">TRANSPOSE(OFFSET($L$3, MATCH($R995 &amp; "/" &amp; T$2, $P$3:$P$5002, 0) - 1, 0, 1, $E$1))</f>
        <v>-0.74432878355684495</v>
      </c>
      <c r="U995" s="60">
        <f t="array" aca="1" ref="U995:U998" ca="1">TRANSPOSE(OFFSET($L$3, MATCH($R995 &amp; "/" &amp; U$2, $P$3:$P$5002, 0) - 1, 0, 1, $E$1))</f>
        <v>0.21487140959261958</v>
      </c>
      <c r="V995" s="60">
        <f t="array" aca="1" ref="V995:V998" ca="1">TRANSPOSE(OFFSET($L$3, MATCH($R995 &amp; "/" &amp; V$2, $P$3:$P$5002, 0) - 1, 0, 1, $E$1))</f>
        <v>4.8970201500381796E-2</v>
      </c>
      <c r="W995" s="60">
        <f t="array" aca="1" ref="W995:W998" ca="1">TRANSPOSE(OFFSET($L$3, MATCH($R995 &amp; "/" &amp; W$2, $P$3:$P$5002, 0) - 1, 0, 1, $E$1))</f>
        <v>0.36566841770333036</v>
      </c>
      <c r="X995" s="60">
        <f t="array" aca="1" ref="X995:X998" ca="1">TRANSPOSE(OFFSET($L$3, MATCH($R995 &amp; "/" &amp; X$2, $P$3:$P$5002, 0) - 1, 0, 1, $E$1))</f>
        <v>-1.2751720868278476</v>
      </c>
      <c r="Y995" s="52">
        <f ca="1">$B$11 * EXP(($E$3 - $C$11^2/2) * Y$2 + $C$11*SQRT(Y$2)*T995)</f>
        <v>80.388533746491973</v>
      </c>
      <c r="Z995" s="52">
        <f ca="1">Y995 * EXP(($E$3 - $C$11^2/2) * (Z$2-Y$2) + $C$11*SQRT(Z$2-Y$2)*U995)</f>
        <v>86.170937926532204</v>
      </c>
      <c r="AA995" s="52">
        <f ca="1">Z995 * EXP(($E$3 - $C$11^2/2) * (AA$2-Z$2) + $C$11*SQRT(AA$2-Z$2)*V995)</f>
        <v>87.884551135897837</v>
      </c>
      <c r="AB995" s="52">
        <f ca="1">AA995 * EXP(($E$3 - $C$11^2/2) * (AB$2-AA$2) + $C$11*SQRT(AB$2-AA$2)*W995)</f>
        <v>98.565821103291995</v>
      </c>
      <c r="AC995" s="52">
        <f ca="1">AB995 * EXP(($E$3 - $C$11^2/2) * (AC$2-AB$2) + $C$11*SQRT(AC$2-AB$2)*X995)</f>
        <v>67.570597047610306</v>
      </c>
      <c r="AD995" s="47"/>
      <c r="AE995" s="3" t="s">
        <v>69</v>
      </c>
      <c r="AF995" s="20" cm="1">
        <f t="array" aca="1" ref="AF995" ca="1">MIN(Y995:Y998 / $D$11:$D$14)</f>
        <v>0.61313578360709275</v>
      </c>
      <c r="AG995" s="20" cm="1">
        <f t="array" aca="1" ref="AG995" ca="1">MIN(Z995:Z998 / $D$11:$D$14)</f>
        <v>0.49126530019548675</v>
      </c>
      <c r="AH995" s="20" cm="1">
        <f t="array" aca="1" ref="AH995" ca="1">MIN(AA995:AA998 / $D$11:$D$14)</f>
        <v>0.38761347371815913</v>
      </c>
      <c r="AI995" s="20" cm="1">
        <f t="array" aca="1" ref="AI995" ca="1">MIN(AB995:AB998 / $D$11:$D$14)</f>
        <v>0.26796315393141318</v>
      </c>
      <c r="AJ995" s="20" cm="1">
        <f t="array" aca="1" ref="AJ995" ca="1">MIN(AC995:AC998 / $D$11:$D$14)</f>
        <v>0.18625515033987874</v>
      </c>
      <c r="AK995" s="72">
        <f t="array" aca="1" ref="AK995" ca="1">SUMPRODUCT(AF996:AJ996, EXP(-$E$3*$AF$2:$AJ$2))</f>
        <v>77880.078307140488</v>
      </c>
      <c r="AL995" s="70">
        <f ca="1">MAX(AC996 - $D$11, 0) * EXP(-$E$2*$E$3)</f>
        <v>0</v>
      </c>
    </row>
    <row r="996" spans="7:38" ht="14.55" customHeight="1" x14ac:dyDescent="0.3">
      <c r="G996" s="3">
        <v>994</v>
      </c>
      <c r="H996" s="58">
        <v>1.0831342774325574</v>
      </c>
      <c r="I996" s="58">
        <v>-0.65050982414336633</v>
      </c>
      <c r="J996" s="58">
        <v>0.10715338458476202</v>
      </c>
      <c r="K996" s="59">
        <v>-1.6699793805721066</v>
      </c>
      <c r="L996" s="60">
        <f t="array" ref="L996:O996">TRANSPOSE(MMULT(Option!$B$25:$E$28, TRANSPOSE(H996:K996)))</f>
        <v>1.0831342774325574</v>
      </c>
      <c r="M996" s="60">
        <v>-0.16294839091685465</v>
      </c>
      <c r="N996" s="60">
        <v>0.35702414953985712</v>
      </c>
      <c r="O996" s="60">
        <v>-1.1462604505447977</v>
      </c>
      <c r="P996" s="56" t="str">
        <f t="shared" si="1214"/>
        <v>199/4</v>
      </c>
      <c r="R996" s="80"/>
      <c r="S996" s="3" t="s">
        <v>29</v>
      </c>
      <c r="T996" s="60">
        <f ca="1"/>
        <v>-1.2796114436852575</v>
      </c>
      <c r="U996" s="60">
        <f ca="1"/>
        <v>0.650664587152742</v>
      </c>
      <c r="V996" s="60">
        <f ca="1"/>
        <v>-0.89498215882091103</v>
      </c>
      <c r="W996" s="60">
        <f ca="1"/>
        <v>7.6407416689531105E-2</v>
      </c>
      <c r="X996" s="60">
        <f ca="1"/>
        <v>-0.82692104125284116</v>
      </c>
      <c r="Y996" s="52">
        <f ca="1">$B$12 * EXP(($E$3 - $C$12^2/2) * Y$2 + $C$12*SQRT(Y$2)*T996)</f>
        <v>68.462541267336661</v>
      </c>
      <c r="Z996" s="52">
        <f ca="1">Y996 * EXP(($E$3 - $C$12^2/2) * (Z$2-Y$2) + $C$12*SQRT(Z$2-Y$2)*U996)</f>
        <v>83.637010297130061</v>
      </c>
      <c r="AA996" s="52">
        <f ca="1">Z996 * EXP(($E$3 - $C$12^2/2) * (AA$2-Z$2) + $C$12*SQRT(AA$2-Z$2)*V996)</f>
        <v>64.263478339775403</v>
      </c>
      <c r="AB996" s="52">
        <f ca="1">AA996 * EXP(($E$3 - $C$12^2/2) * (AB$2-AA$2) + $C$12*SQRT(AB$2-AA$2)*W996)</f>
        <v>66.08314397459344</v>
      </c>
      <c r="AC996" s="52">
        <f ca="1">AB996 * EXP(($E$3 - $C$12^2/2) * (AC$2-AB$2) + $C$12*SQRT(AC$2-AB$2)*X996)</f>
        <v>51.823172459421521</v>
      </c>
      <c r="AD996" s="47"/>
      <c r="AE996" s="3" t="s">
        <v>47</v>
      </c>
      <c r="AF996" s="64">
        <f t="shared" ref="AF996" ca="1" si="1255">($B$5*AF998 + (1 + $B$6)*AF997)*$B$2</f>
        <v>0</v>
      </c>
      <c r="AG996" s="64">
        <f t="shared" ref="AG996" ca="1" si="1256">($B$5*AG998 + (1 + $B$6)*AG997)*$B$2</f>
        <v>0</v>
      </c>
      <c r="AH996" s="64">
        <f t="shared" ref="AH996" ca="1" si="1257">($B$5*AH998 + (1 + $B$6)*AH997)*$B$2</f>
        <v>0</v>
      </c>
      <c r="AI996" s="64">
        <f t="shared" ref="AI996" ca="1" si="1258">($B$5*AI998 + (1 + $B$6)*AI997)*$B$2</f>
        <v>0</v>
      </c>
      <c r="AJ996" s="64" cm="1">
        <f t="array" aca="1" ref="AJ996" ca="1">($B$5*AJ998 + (1 + $B$6)*AJ997 + AND(NOT(AF997:AJ997)))*$B$2</f>
        <v>100000</v>
      </c>
      <c r="AK996" s="73"/>
      <c r="AL996" s="70"/>
    </row>
    <row r="997" spans="7:38" ht="14.55" customHeight="1" x14ac:dyDescent="0.3">
      <c r="G997" s="3">
        <v>995</v>
      </c>
      <c r="H997" s="58">
        <v>-1.964027042018111</v>
      </c>
      <c r="I997" s="58">
        <v>-0.36422376051170813</v>
      </c>
      <c r="J997" s="58">
        <v>0.14671932350924574</v>
      </c>
      <c r="K997" s="59">
        <v>0.91537360301736537</v>
      </c>
      <c r="L997" s="60">
        <f t="array" ref="L997:O997">TRANSPOSE(MMULT(Option!$B$25:$E$28, TRANSPOSE(H997:K997)))</f>
        <v>-1.964027042018111</v>
      </c>
      <c r="M997" s="60">
        <v>-1.1194274072965185</v>
      </c>
      <c r="N997" s="60">
        <v>-0.75212192685439638</v>
      </c>
      <c r="O997" s="60">
        <v>-6.8471184006756336E-2</v>
      </c>
      <c r="P997" s="56" t="str">
        <f t="shared" si="1214"/>
        <v>199/5</v>
      </c>
      <c r="R997" s="80"/>
      <c r="S997" s="3" t="s">
        <v>31</v>
      </c>
      <c r="T997" s="60">
        <f ca="1"/>
        <v>-1.647229536249748</v>
      </c>
      <c r="U997" s="60">
        <f ca="1"/>
        <v>-0.75534036657548453</v>
      </c>
      <c r="V997" s="60">
        <f ca="1"/>
        <v>-0.80658555602460735</v>
      </c>
      <c r="W997" s="60">
        <f ca="1"/>
        <v>-1.2471971853295023</v>
      </c>
      <c r="X997" s="60">
        <f ca="1"/>
        <v>-1.2291065867314481</v>
      </c>
      <c r="Y997" s="52">
        <f ca="1">$B$13 * EXP(($E$3 - $C$13^2/2) * Y$2 + $C$13*SQRT(Y$2)*T997)</f>
        <v>61.313578360709272</v>
      </c>
      <c r="Z997" s="52">
        <f ca="1">Y997 * EXP(($E$3 - $C$13^2/2) * (Z$2-Y$2) + $C$13*SQRT(Z$2-Y$2)*U997)</f>
        <v>49.126530019548674</v>
      </c>
      <c r="AA997" s="52">
        <f ca="1">Z997 * EXP(($E$3 - $C$13^2/2) * (AA$2-Z$2) + $C$13*SQRT(AA$2-Z$2)*V997)</f>
        <v>38.761347371815916</v>
      </c>
      <c r="AB997" s="52">
        <f ca="1">AA997 * EXP(($E$3 - $C$13^2/2) * (AB$2-AA$2) + $C$13*SQRT(AB$2-AA$2)*W997)</f>
        <v>26.796315393141317</v>
      </c>
      <c r="AC997" s="52">
        <f ca="1">AB997 * EXP(($E$3 - $C$13^2/2) * (AC$2-AB$2) + $C$13*SQRT(AC$2-AB$2)*X997)</f>
        <v>18.625515033987874</v>
      </c>
      <c r="AD997" s="47"/>
      <c r="AE997" s="3" t="s">
        <v>46</v>
      </c>
      <c r="AF997" s="52" t="b">
        <f t="shared" ref="AF997" ca="1" si="1259">AF995 &gt;= $B$4</f>
        <v>0</v>
      </c>
      <c r="AG997" s="52" t="b">
        <f t="array" aca="1" ref="AG997" ca="1">AND(AG995 &gt;= $B$4, NOT(OR($AF997:AF997)))</f>
        <v>0</v>
      </c>
      <c r="AH997" s="52" t="b">
        <f t="array" aca="1" ref="AH997" ca="1">AND(AH995 &gt;= $B$4, NOT(OR($AF997:AG997)))</f>
        <v>0</v>
      </c>
      <c r="AI997" s="52" t="b">
        <f t="array" aca="1" ref="AI997" ca="1">AND(AI995 &gt;= $B$4, NOT(OR($AF997:AH997)))</f>
        <v>0</v>
      </c>
      <c r="AJ997" s="52" t="b">
        <f t="array" aca="1" ref="AJ997" ca="1">AND(AJ995 &gt;= $B$4, NOT(OR($AF997:AI997)))</f>
        <v>0</v>
      </c>
      <c r="AK997" s="73"/>
      <c r="AL997" s="70"/>
    </row>
    <row r="998" spans="7:38" ht="14.55" customHeight="1" x14ac:dyDescent="0.3">
      <c r="G998" s="3">
        <v>996</v>
      </c>
      <c r="H998" s="58">
        <v>-0.44589374868286397</v>
      </c>
      <c r="I998" s="58">
        <v>-2.0584502127605364</v>
      </c>
      <c r="J998" s="58">
        <v>-3.7432935102940136E-2</v>
      </c>
      <c r="K998" s="59">
        <v>0.87582465628254147</v>
      </c>
      <c r="L998" s="60">
        <f t="array" ref="L998:O998">TRANSPOSE(MMULT(Option!$B$25:$E$28, TRANSPOSE(H998:K998)))</f>
        <v>-0.44589374868286397</v>
      </c>
      <c r="M998" s="60">
        <v>-2.0649582823277681</v>
      </c>
      <c r="N998" s="60">
        <v>-0.75026401826233957</v>
      </c>
      <c r="O998" s="60">
        <v>2.5318971811252311E-2</v>
      </c>
      <c r="P998" s="56" t="str">
        <f t="shared" si="1214"/>
        <v>200/1</v>
      </c>
      <c r="R998" s="80"/>
      <c r="S998" s="3" t="s">
        <v>30</v>
      </c>
      <c r="T998" s="60">
        <f ca="1"/>
        <v>-1.5430602330352303</v>
      </c>
      <c r="U998" s="60">
        <f ca="1"/>
        <v>0.56995678325657784</v>
      </c>
      <c r="V998" s="60">
        <f ca="1"/>
        <v>0.44159977578606535</v>
      </c>
      <c r="W998" s="60">
        <f ca="1"/>
        <v>0.26645386075801958</v>
      </c>
      <c r="X998" s="60">
        <f ca="1"/>
        <v>-1.6196149706179708</v>
      </c>
      <c r="Y998" s="52">
        <f ca="1">$B$14 * EXP(($E$3 - $C$14^2/2) * Y$2 + $C$14*SQRT(Y$2)*T998)</f>
        <v>63.259930300171632</v>
      </c>
      <c r="Z998" s="52">
        <f ca="1">Y998 * EXP(($E$3 - $C$14^2/2) * (Z$2-Y$2) + $C$14*SQRT(Z$2-Y$2)*U998)</f>
        <v>75.432570486160174</v>
      </c>
      <c r="AA998" s="52">
        <f ca="1">Z998 * EXP(($E$3 - $C$14^2/2) * (AA$2-Z$2) + $C$14*SQRT(AA$2-Z$2)*V998)</f>
        <v>86.549723228091324</v>
      </c>
      <c r="AB998" s="52">
        <f ca="1">AA998 * EXP(($E$3 - $C$14^2/2) * (AB$2-AA$2) + $C$14*SQRT(AB$2-AA$2)*W998)</f>
        <v>94.222145295654485</v>
      </c>
      <c r="AC998" s="52">
        <f ca="1">AB998 * EXP(($E$3 - $C$14^2/2) * (AC$2-AB$2) + $C$14*SQRT(AC$2-AB$2)*X998)</f>
        <v>58.251552871713223</v>
      </c>
      <c r="AD998" s="47"/>
      <c r="AE998" s="3" t="s">
        <v>68</v>
      </c>
      <c r="AF998" s="52" t="b">
        <f ca="1">AND(AF995&gt;$B$3, NOT(OR($AF997:AF997)))</f>
        <v>0</v>
      </c>
      <c r="AG998" s="52" t="b">
        <f ca="1">AND(AG995&gt;$B$3, NOT(OR($AF997:AG997)))</f>
        <v>0</v>
      </c>
      <c r="AH998" s="52" t="b">
        <f ca="1">AND(AH995&gt;$B$3, NOT(OR($AF997:AH997)))</f>
        <v>0</v>
      </c>
      <c r="AI998" s="52" t="b">
        <f ca="1">AND(AI995&gt;$B$3, NOT(OR($AF997:AI997)))</f>
        <v>0</v>
      </c>
      <c r="AJ998" s="52" t="b">
        <f ca="1">AND(AJ995&gt;$B$3, NOT(OR($AF997:AJ997)))</f>
        <v>0</v>
      </c>
      <c r="AK998" s="74"/>
      <c r="AL998" s="70"/>
    </row>
    <row r="999" spans="7:38" ht="14.55" customHeight="1" x14ac:dyDescent="0.3">
      <c r="G999" s="3">
        <v>997</v>
      </c>
      <c r="H999" s="58">
        <v>-0.38866504682924347</v>
      </c>
      <c r="I999" s="58">
        <v>-1.3463629574853977</v>
      </c>
      <c r="J999" s="58">
        <v>0.24279374877709781</v>
      </c>
      <c r="K999" s="59">
        <v>7.3565632716584853E-2</v>
      </c>
      <c r="L999" s="60">
        <f t="array" ref="L999:O999">TRANSPOSE(MMULT(Option!$B$25:$E$28, TRANSPOSE(H999:K999)))</f>
        <v>-0.38866504682924347</v>
      </c>
      <c r="M999" s="60">
        <v>-1.3894280518439868</v>
      </c>
      <c r="N999" s="60">
        <v>-0.29477840619220708</v>
      </c>
      <c r="O999" s="60">
        <v>-0.39764026805624009</v>
      </c>
      <c r="P999" s="56" t="str">
        <f t="shared" si="1214"/>
        <v>200/2</v>
      </c>
      <c r="R999" s="80">
        <v>250</v>
      </c>
      <c r="S999" s="3" t="s">
        <v>28</v>
      </c>
      <c r="T999" s="60">
        <f t="array" aca="1" ref="T999:T1002" ca="1">TRANSPOSE(OFFSET($L$3, MATCH($R999 &amp; "/" &amp; T$2, $P$3:$P$5002, 0) - 1, 0, 1, $E$1))</f>
        <v>1.7264368127177654</v>
      </c>
      <c r="U999" s="60">
        <f t="array" aca="1" ref="U999:U1002" ca="1">TRANSPOSE(OFFSET($L$3, MATCH($R999 &amp; "/" &amp; U$2, $P$3:$P$5002, 0) - 1, 0, 1, $E$1))</f>
        <v>0.25235815258603228</v>
      </c>
      <c r="V999" s="60">
        <f t="array" aca="1" ref="V999:V1002" ca="1">TRANSPOSE(OFFSET($L$3, MATCH($R999 &amp; "/" &amp; V$2, $P$3:$P$5002, 0) - 1, 0, 1, $E$1))</f>
        <v>0.8694875808389585</v>
      </c>
      <c r="W999" s="60">
        <f t="array" aca="1" ref="W999:W1002" ca="1">TRANSPOSE(OFFSET($L$3, MATCH($R999 &amp; "/" &amp; W$2, $P$3:$P$5002, 0) - 1, 0, 1, $E$1))</f>
        <v>-0.71581683756989634</v>
      </c>
      <c r="X999" s="60">
        <f t="array" aca="1" ref="X999:X1002" ca="1">TRANSPOSE(OFFSET($L$3, MATCH($R999 &amp; "/" &amp; X$2, $P$3:$P$5002, 0) - 1, 0, 1, $E$1))</f>
        <v>-1.2120495238912721</v>
      </c>
      <c r="Y999" s="52">
        <f ca="1">$B$11 * EXP(($E$3 - $C$11^2/2) * Y$2 + $C$11*SQRT(Y$2)*T999)</f>
        <v>168.69649786677959</v>
      </c>
      <c r="Z999" s="52">
        <f ca="1">Y999 * EXP(($E$3 - $C$11^2/2) * (Z$2-Y$2) + $C$11*SQRT(Z$2-Y$2)*U999)</f>
        <v>182.87606364778978</v>
      </c>
      <c r="AA999" s="52">
        <f ca="1">Z999 * EXP(($E$3 - $C$11^2/2) * (AA$2-Z$2) + $C$11*SQRT(AA$2-Z$2)*V999)</f>
        <v>238.56813475187661</v>
      </c>
      <c r="AB999" s="52">
        <f ca="1">AA999 * EXP(($E$3 - $C$11^2/2) * (AB$2-AA$2) + $C$11*SQRT(AB$2-AA$2)*W999)</f>
        <v>193.42887978162852</v>
      </c>
      <c r="AC999" s="52">
        <f ca="1">AB999 * EXP(($E$3 - $C$11^2/2) * (AC$2-AB$2) + $C$11*SQRT(AC$2-AB$2)*X999)</f>
        <v>135.13780578592386</v>
      </c>
      <c r="AD999" s="47"/>
      <c r="AE999" s="3" t="s">
        <v>69</v>
      </c>
      <c r="AF999" s="20" cm="1">
        <f t="array" aca="1" ref="AF999" ca="1">MIN(Y999:Y1002 / $D$11:$D$14)</f>
        <v>0.77299997975828061</v>
      </c>
      <c r="AG999" s="20" cm="1">
        <f t="array" aca="1" ref="AG999" ca="1">MIN(Z999:Z1002 / $D$11:$D$14)</f>
        <v>0.70949228290152522</v>
      </c>
      <c r="AH999" s="20" cm="1">
        <f t="array" aca="1" ref="AH999" ca="1">MIN(AA999:AA1002 / $D$11:$D$14)</f>
        <v>1.0125471426234958</v>
      </c>
      <c r="AI999" s="20" cm="1">
        <f t="array" aca="1" ref="AI999" ca="1">MIN(AB999:AB1002 / $D$11:$D$14)</f>
        <v>0.73468679880848731</v>
      </c>
      <c r="AJ999" s="20" cm="1">
        <f t="array" aca="1" ref="AJ999" ca="1">MIN(AC999:AC1002 / $D$11:$D$14)</f>
        <v>0.77326708143667067</v>
      </c>
      <c r="AK999" s="72">
        <f t="array" aca="1" ref="AK999" ca="1">SUMPRODUCT(AF1000:AJ1000, EXP(-$E$3*$AF$2:$AJ$2))</f>
        <v>90790.697953516355</v>
      </c>
      <c r="AL999" s="70">
        <f ca="1">MAX(AC1000 - $D$11, 0) * EXP(-$E$2*$E$3)</f>
        <v>10.77809933813832</v>
      </c>
    </row>
    <row r="1000" spans="7:38" ht="14.55" customHeight="1" x14ac:dyDescent="0.3">
      <c r="G1000" s="3">
        <v>998</v>
      </c>
      <c r="H1000" s="58">
        <v>1.2919484519494613</v>
      </c>
      <c r="I1000" s="58">
        <v>-0.27607374255753886</v>
      </c>
      <c r="J1000" s="58">
        <v>0.9224118330441583</v>
      </c>
      <c r="K1000" s="59">
        <v>-0.88430611439615381</v>
      </c>
      <c r="L1000" s="60">
        <f t="array" ref="L1000:O1000">TRANSPOSE(MMULT(Option!$B$25:$E$28, TRANSPOSE(H1000:K1000)))</f>
        <v>1.2919484519494613</v>
      </c>
      <c r="M1000" s="60">
        <v>0.26375361624784993</v>
      </c>
      <c r="N1000" s="60">
        <v>1.2546499028399776</v>
      </c>
      <c r="O1000" s="60">
        <v>-0.13275185377977439</v>
      </c>
      <c r="P1000" s="56" t="str">
        <f t="shared" si="1214"/>
        <v>200/3</v>
      </c>
      <c r="R1000" s="80"/>
      <c r="S1000" s="3" t="s">
        <v>29</v>
      </c>
      <c r="T1000" s="60">
        <f ca="1"/>
        <v>-0.34629396045454941</v>
      </c>
      <c r="U1000" s="60">
        <f ca="1"/>
        <v>-0.83105823705778836</v>
      </c>
      <c r="V1000" s="60">
        <f ca="1"/>
        <v>1.9250980378818257</v>
      </c>
      <c r="W1000" s="60">
        <f ca="1"/>
        <v>0.3262415288169877</v>
      </c>
      <c r="X1000" s="60">
        <f ca="1"/>
        <v>-0.72526040685537307</v>
      </c>
      <c r="Y1000" s="52">
        <f ca="1">$B$12 * EXP(($E$3 - $C$12^2/2) * Y$2 + $C$12*SQRT(Y$2)*T1000)</f>
        <v>90.584398646566683</v>
      </c>
      <c r="Z1000" s="52">
        <f ca="1">Y1000 * EXP(($E$3 - $C$12^2/2) * (Z$2-Y$2) + $C$12*SQRT(Z$2-Y$2)*U1000)</f>
        <v>70.949228290152519</v>
      </c>
      <c r="AA1000" s="52">
        <f ca="1">Z1000 * EXP(($E$3 - $C$12^2/2) * (AA$2-Z$2) + $C$12*SQRT(AA$2-Z$2)*V1000)</f>
        <v>127.03897613796413</v>
      </c>
      <c r="AB1000" s="52">
        <f ca="1">AA1000 * EXP(($E$3 - $C$12^2/2) * (AB$2-AA$2) + $C$12*SQRT(AB$2-AA$2)*W1000)</f>
        <v>140.80365423264794</v>
      </c>
      <c r="AC1000" s="52">
        <f ca="1">AB1000 * EXP(($E$3 - $C$12^2/2) * (AC$2-AB$2) + $C$12*SQRT(AC$2-AB$2)*X1000)</f>
        <v>113.83935349375493</v>
      </c>
      <c r="AD1000" s="47"/>
      <c r="AE1000" s="3" t="s">
        <v>47</v>
      </c>
      <c r="AF1000" s="64">
        <f t="shared" ref="AF1000" ca="1" si="1260">($B$5*AF1002 + (1 + $B$6)*AF1001)*$B$2</f>
        <v>0</v>
      </c>
      <c r="AG1000" s="64">
        <f t="shared" ref="AG1000" ca="1" si="1261">($B$5*AG1002 + (1 + $B$6)*AG1001)*$B$2</f>
        <v>0</v>
      </c>
      <c r="AH1000" s="64">
        <f t="shared" ref="AH1000" ca="1" si="1262">($B$5*AH1002 + (1 + $B$6)*AH1001)*$B$2</f>
        <v>15000</v>
      </c>
      <c r="AI1000" s="64">
        <f t="shared" ref="AI1000" ca="1" si="1263">($B$5*AI1002 + (1 + $B$6)*AI1001)*$B$2</f>
        <v>0</v>
      </c>
      <c r="AJ1000" s="64" cm="1">
        <f t="array" aca="1" ref="AJ1000" ca="1">($B$5*AJ1002 + (1 + $B$6)*AJ1001 + AND(NOT(AF1001:AJ1001)))*$B$2</f>
        <v>100000</v>
      </c>
      <c r="AK1000" s="73"/>
      <c r="AL1000" s="70"/>
    </row>
    <row r="1001" spans="7:38" ht="14.55" customHeight="1" x14ac:dyDescent="0.3">
      <c r="G1001" s="3">
        <v>999</v>
      </c>
      <c r="H1001" s="58">
        <v>0.71815302543931481</v>
      </c>
      <c r="I1001" s="58">
        <v>-1.7099638780938715</v>
      </c>
      <c r="J1001" s="58">
        <v>-0.3406104190575388</v>
      </c>
      <c r="K1001" s="59">
        <v>1.2844248406947838</v>
      </c>
      <c r="L1001" s="60">
        <f t="array" ref="L1001:O1001">TRANSPOSE(MMULT(Option!$B$25:$E$28, TRANSPOSE(H1001:K1001)))</f>
        <v>0.71815302543931481</v>
      </c>
      <c r="M1001" s="60">
        <v>-1.2799465712253553</v>
      </c>
      <c r="N1001" s="60">
        <v>-0.45967400117790874</v>
      </c>
      <c r="O1001" s="60">
        <v>0.87292293235508267</v>
      </c>
      <c r="P1001" s="56" t="str">
        <f t="shared" si="1214"/>
        <v>200/4</v>
      </c>
      <c r="R1001" s="80"/>
      <c r="S1001" s="3" t="s">
        <v>31</v>
      </c>
      <c r="T1001" s="60">
        <f ca="1"/>
        <v>-0.87492085526879859</v>
      </c>
      <c r="U1001" s="60">
        <f ca="1"/>
        <v>0.44159490803791179</v>
      </c>
      <c r="V1001" s="60">
        <f ca="1"/>
        <v>0.42488954566569892</v>
      </c>
      <c r="W1001" s="60">
        <f ca="1"/>
        <v>-1.0859335806216379</v>
      </c>
      <c r="X1001" s="60">
        <f ca="1"/>
        <v>0.32875524964605796</v>
      </c>
      <c r="Y1001" s="52">
        <f ca="1">$B$13 * EXP(($E$3 - $C$13^2/2) * Y$2 + $C$13*SQRT(Y$2)*T1001)</f>
        <v>77.299997975828063</v>
      </c>
      <c r="Z1001" s="52">
        <f ca="1">Y1001 * EXP(($E$3 - $C$13^2/2) * (Z$2-Y$2) + $C$13*SQRT(Z$2-Y$2)*U1001)</f>
        <v>88.692240198489714</v>
      </c>
      <c r="AA1001" s="52">
        <f ca="1">Z1001 * EXP(($E$3 - $C$13^2/2) * (AA$2-Z$2) + $C$13*SQRT(AA$2-Z$2)*V1001)</f>
        <v>101.25471426234958</v>
      </c>
      <c r="AB1001" s="52">
        <f ca="1">AA1001 * EXP(($E$3 - $C$13^2/2) * (AB$2-AA$2) + $C$13*SQRT(AB$2-AA$2)*W1001)</f>
        <v>73.468679880848725</v>
      </c>
      <c r="AC1001" s="52">
        <f ca="1">AB1001 * EXP(($E$3 - $C$13^2/2) * (AC$2-AB$2) + $C$13*SQRT(AC$2-AB$2)*X1001)</f>
        <v>81.490444357521795</v>
      </c>
      <c r="AD1001" s="47"/>
      <c r="AE1001" s="3" t="s">
        <v>46</v>
      </c>
      <c r="AF1001" s="52" t="b">
        <f t="shared" ref="AF1001" ca="1" si="1264">AF999 &gt;= $B$4</f>
        <v>0</v>
      </c>
      <c r="AG1001" s="52" t="b">
        <f t="array" aca="1" ref="AG1001" ca="1">AND(AG999 &gt;= $B$4, NOT(OR($AF1001:AF1001)))</f>
        <v>0</v>
      </c>
      <c r="AH1001" s="52" t="b">
        <f t="array" aca="1" ref="AH1001" ca="1">AND(AH999 &gt;= $B$4, NOT(OR($AF1001:AG1001)))</f>
        <v>0</v>
      </c>
      <c r="AI1001" s="52" t="b">
        <f t="array" aca="1" ref="AI1001" ca="1">AND(AI999 &gt;= $B$4, NOT(OR($AF1001:AH1001)))</f>
        <v>0</v>
      </c>
      <c r="AJ1001" s="52" t="b">
        <f t="array" aca="1" ref="AJ1001" ca="1">AND(AJ999 &gt;= $B$4, NOT(OR($AF1001:AI1001)))</f>
        <v>0</v>
      </c>
      <c r="AK1001" s="73"/>
      <c r="AL1001" s="70"/>
    </row>
    <row r="1002" spans="7:38" ht="14.55" customHeight="1" x14ac:dyDescent="0.3">
      <c r="G1002" s="3">
        <v>1000</v>
      </c>
      <c r="H1002" s="58">
        <v>-0.85570821004073705</v>
      </c>
      <c r="I1002" s="58">
        <v>1.7314605685515549</v>
      </c>
      <c r="J1002" s="58">
        <v>0.9610852260325452</v>
      </c>
      <c r="K1002" s="59">
        <v>-0.91784720152252375</v>
      </c>
      <c r="L1002" s="60">
        <f t="array" ref="L1002:O1002">TRANSPOSE(MMULT(Option!$B$25:$E$28, TRANSPOSE(H1002:K1002)))</f>
        <v>-0.85570821004073705</v>
      </c>
      <c r="M1002" s="60">
        <v>1.2446265396274603</v>
      </c>
      <c r="N1002" s="60">
        <v>0.95525035071449027</v>
      </c>
      <c r="O1002" s="60">
        <v>-0.48729323383753514</v>
      </c>
      <c r="P1002" s="56" t="str">
        <f t="shared" si="1214"/>
        <v>200/5</v>
      </c>
      <c r="R1002" s="80"/>
      <c r="S1002" s="3" t="s">
        <v>30</v>
      </c>
      <c r="T1002" s="60">
        <f ca="1"/>
        <v>-6.9898409544809137E-2</v>
      </c>
      <c r="U1002" s="60">
        <f ca="1"/>
        <v>3.7877796303991476E-2</v>
      </c>
      <c r="V1002" s="60">
        <f ca="1"/>
        <v>0.35213587942259311</v>
      </c>
      <c r="W1002" s="60">
        <f ca="1"/>
        <v>7.8128984486959263E-2</v>
      </c>
      <c r="X1002" s="60">
        <f ca="1"/>
        <v>-1.338680174721576</v>
      </c>
      <c r="Y1002" s="52">
        <f ca="1">$B$14 * EXP(($E$3 - $C$14^2/2) * Y$2 + $C$14*SQRT(Y$2)*T1002)</f>
        <v>98.415731389506902</v>
      </c>
      <c r="Z1002" s="52">
        <f ca="1">Y1002 * EXP(($E$3 - $C$14^2/2) * (Z$2-Y$2) + $C$14*SQRT(Z$2-Y$2)*U1002)</f>
        <v>100.03938935834672</v>
      </c>
      <c r="AA1002" s="52">
        <f ca="1">Z1002 * EXP(($E$3 - $C$14^2/2) * (AA$2-Z$2) + $C$14*SQRT(AA$2-Z$2)*V1002)</f>
        <v>111.74335468758723</v>
      </c>
      <c r="AB1002" s="52">
        <f ca="1">AA1002 * EXP(($E$3 - $C$14^2/2) * (AB$2-AA$2) + $C$14*SQRT(AB$2-AA$2)*W1002)</f>
        <v>114.96680806586953</v>
      </c>
      <c r="AC1002" s="52">
        <f ca="1">AB1002 * EXP(($E$3 - $C$14^2/2) * (AC$2-AB$2) + $C$14*SQRT(AC$2-AB$2)*X1002)</f>
        <v>77.326708143667062</v>
      </c>
      <c r="AD1002" s="47"/>
      <c r="AE1002" s="3" t="s">
        <v>68</v>
      </c>
      <c r="AF1002" s="52" t="b">
        <f ca="1">AND(AF999&gt;$B$3, NOT(OR($AF1001:AF1001)))</f>
        <v>0</v>
      </c>
      <c r="AG1002" s="52" t="b">
        <f ca="1">AND(AG999&gt;$B$3, NOT(OR($AF1001:AG1001)))</f>
        <v>0</v>
      </c>
      <c r="AH1002" s="52" t="b">
        <f ca="1">AND(AH999&gt;$B$3, NOT(OR($AF1001:AH1001)))</f>
        <v>1</v>
      </c>
      <c r="AI1002" s="52" t="b">
        <f ca="1">AND(AI999&gt;$B$3, NOT(OR($AF1001:AI1001)))</f>
        <v>0</v>
      </c>
      <c r="AJ1002" s="52" t="b">
        <f ca="1">AND(AJ999&gt;$B$3, NOT(OR($AF1001:AJ1001)))</f>
        <v>0</v>
      </c>
      <c r="AK1002" s="74"/>
      <c r="AL1002" s="70"/>
    </row>
    <row r="1003" spans="7:38" ht="14.55" customHeight="1" x14ac:dyDescent="0.3">
      <c r="G1003" s="3">
        <v>1001</v>
      </c>
      <c r="H1003" s="58">
        <v>-0.31470627054660522</v>
      </c>
      <c r="I1003" s="58">
        <v>0.41738951912415184</v>
      </c>
      <c r="J1003" s="58">
        <v>1.3057919368021724</v>
      </c>
      <c r="K1003" s="59">
        <v>-1.4376184561798899</v>
      </c>
      <c r="L1003" s="60">
        <f t="array" ref="L1003:O1003">TRANSPOSE(MMULT(Option!$B$25:$E$28, TRANSPOSE(H1003:K1003)))</f>
        <v>-0.31470627054660522</v>
      </c>
      <c r="M1003" s="60">
        <v>0.2566613049148867</v>
      </c>
      <c r="N1003" s="60">
        <v>1.1303059258479851</v>
      </c>
      <c r="O1003" s="60">
        <v>-0.99282268188608658</v>
      </c>
      <c r="P1003" s="56" t="str">
        <f t="shared" si="1214"/>
        <v>201/1</v>
      </c>
      <c r="R1003" s="80">
        <v>251</v>
      </c>
      <c r="S1003" s="3" t="s">
        <v>28</v>
      </c>
      <c r="T1003" s="60">
        <f t="array" aca="1" ref="T1003:T1006" ca="1">TRANSPOSE(OFFSET($L$3, MATCH($R1003 &amp; "/" &amp; T$2, $P$3:$P$5002, 0) - 1, 0, 1, $E$1))</f>
        <v>1.9929954032273987</v>
      </c>
      <c r="U1003" s="60">
        <f t="array" aca="1" ref="U1003:U1006" ca="1">TRANSPOSE(OFFSET($L$3, MATCH($R1003 &amp; "/" &amp; U$2, $P$3:$P$5002, 0) - 1, 0, 1, $E$1))</f>
        <v>5.5720690690177835E-2</v>
      </c>
      <c r="V1003" s="60">
        <f t="array" aca="1" ref="V1003:V1006" ca="1">TRANSPOSE(OFFSET($L$3, MATCH($R1003 &amp; "/" &amp; V$2, $P$3:$P$5002, 0) - 1, 0, 1, $E$1))</f>
        <v>-0.48367442108334452</v>
      </c>
      <c r="W1003" s="60">
        <f t="array" aca="1" ref="W1003:W1006" ca="1">TRANSPOSE(OFFSET($L$3, MATCH($R1003 &amp; "/" &amp; W$2, $P$3:$P$5002, 0) - 1, 0, 1, $E$1))</f>
        <v>-0.20712456062475115</v>
      </c>
      <c r="X1003" s="60">
        <f t="array" aca="1" ref="X1003:X1006" ca="1">TRANSPOSE(OFFSET($L$3, MATCH($R1003 &amp; "/" &amp; X$2, $P$3:$P$5002, 0) - 1, 0, 1, $E$1))</f>
        <v>0.75814763571576016</v>
      </c>
      <c r="Y1003" s="52">
        <f ca="1">$B$11 * EXP(($E$3 - $C$11^2/2) * Y$2 + $C$11*SQRT(Y$2)*T1003)</f>
        <v>182.74080942776038</v>
      </c>
      <c r="Z1003" s="52">
        <f ca="1">Y1003 * EXP(($E$3 - $C$11^2/2) * (Z$2-Y$2) + $C$11*SQRT(Z$2-Y$2)*U1003)</f>
        <v>186.75265002939634</v>
      </c>
      <c r="AA1003" s="52">
        <f ca="1">Z1003 * EXP(($E$3 - $C$11^2/2) * (AA$2-Z$2) + $C$11*SQRT(AA$2-Z$2)*V1003)</f>
        <v>162.33834194974276</v>
      </c>
      <c r="AB1003" s="52">
        <f ca="1">AA1003 * EXP(($E$3 - $C$11^2/2) * (AB$2-AA$2) + $C$11*SQRT(AB$2-AA$2)*W1003)</f>
        <v>153.32277191858418</v>
      </c>
      <c r="AC1003" s="52">
        <f ca="1">AB1003 * EXP(($E$3 - $C$11^2/2) * (AC$2-AB$2) + $C$11*SQRT(AC$2-AB$2)*X1003)</f>
        <v>193.44429896145044</v>
      </c>
      <c r="AD1003" s="47"/>
      <c r="AE1003" s="3" t="s">
        <v>69</v>
      </c>
      <c r="AF1003" s="20" cm="1">
        <f t="array" aca="1" ref="AF1003" ca="1">MIN(Y1003:Y1006 / $D$11:$D$14)</f>
        <v>1.1695583018922557</v>
      </c>
      <c r="AG1003" s="20" cm="1">
        <f t="array" aca="1" ref="AG1003" ca="1">MIN(Z1003:Z1006 / $D$11:$D$14)</f>
        <v>0.80890595396250031</v>
      </c>
      <c r="AH1003" s="20" cm="1">
        <f t="array" aca="1" ref="AH1003" ca="1">MIN(AA1003:AA1006 / $D$11:$D$14)</f>
        <v>0.93407772803767075</v>
      </c>
      <c r="AI1003" s="20" cm="1">
        <f t="array" aca="1" ref="AI1003" ca="1">MIN(AB1003:AB1006 / $D$11:$D$14)</f>
        <v>0.60515967749655619</v>
      </c>
      <c r="AJ1003" s="20" cm="1">
        <f t="array" aca="1" ref="AJ1003" ca="1">MIN(AC1003:AC1006 / $D$11:$D$14)</f>
        <v>0.84296825096100592</v>
      </c>
      <c r="AK1003" s="72">
        <f t="array" aca="1" ref="AK1003" ca="1">SUMPRODUCT(AF1004:AJ1004, EXP(-$E$3*$AF$2:$AJ$2))</f>
        <v>130313.71233763752</v>
      </c>
      <c r="AL1003" s="70">
        <f ca="1">MAX(AC1004 - $D$11, 0) * EXP(-$E$2*$E$3)</f>
        <v>168.05158853020671</v>
      </c>
    </row>
    <row r="1004" spans="7:38" ht="14.55" customHeight="1" x14ac:dyDescent="0.3">
      <c r="G1004" s="3">
        <v>1002</v>
      </c>
      <c r="H1004" s="58">
        <v>-0.21552999175440235</v>
      </c>
      <c r="I1004" s="58">
        <v>1.1583036940578102</v>
      </c>
      <c r="J1004" s="58">
        <v>0.85493849552434975</v>
      </c>
      <c r="K1004" s="59">
        <v>0.70610869218504335</v>
      </c>
      <c r="L1004" s="60">
        <f t="array" ref="L1004:O1004">TRANSPOSE(MMULT(Option!$B$25:$E$28, TRANSPOSE(H1004:K1004)))</f>
        <v>-0.21552999175440235</v>
      </c>
      <c r="M1004" s="60">
        <v>0.97539087445161621</v>
      </c>
      <c r="N1004" s="60">
        <v>0.96800419547591099</v>
      </c>
      <c r="O1004" s="60">
        <v>0.98864537583406853</v>
      </c>
      <c r="P1004" s="56" t="str">
        <f t="shared" si="1214"/>
        <v>201/2</v>
      </c>
      <c r="R1004" s="80"/>
      <c r="S1004" s="3" t="s">
        <v>29</v>
      </c>
      <c r="T1004" s="60">
        <f ca="1"/>
        <v>0.66968226997664626</v>
      </c>
      <c r="U1004" s="60">
        <f ca="1"/>
        <v>1.8584157030934325</v>
      </c>
      <c r="V1004" s="60">
        <f ca="1"/>
        <v>1.7804789775212408</v>
      </c>
      <c r="W1004" s="60">
        <f ca="1"/>
        <v>-0.96426845219841917</v>
      </c>
      <c r="X1004" s="60">
        <f ca="1"/>
        <v>0.40530328251748843</v>
      </c>
      <c r="Y1004" s="52">
        <f ca="1">$B$12 * EXP(($E$3 - $C$12^2/2) * Y$2 + $C$12*SQRT(Y$2)*T1004)</f>
        <v>122.86360860419239</v>
      </c>
      <c r="Z1004" s="52">
        <f ca="1">Y1004 * EXP(($E$3 - $C$12^2/2) * (Z$2-Y$2) + $C$12*SQRT(Z$2-Y$2)*U1004)</f>
        <v>215.63767699301508</v>
      </c>
      <c r="AA1004" s="52">
        <f ca="1">Z1004 * EXP(($E$3 - $C$12^2/2) * (AA$2-Z$2) + $C$12*SQRT(AA$2-Z$2)*V1004)</f>
        <v>369.7190049993805</v>
      </c>
      <c r="AB1004" s="52">
        <f ca="1">AA1004 * EXP(($E$3 - $C$12^2/2) * (AB$2-AA$2) + $C$12*SQRT(AB$2-AA$2)*W1004)</f>
        <v>278.2340693497793</v>
      </c>
      <c r="AC1004" s="52">
        <f ca="1">AB1004 * EXP(($E$3 - $C$12^2/2) * (AC$2-AB$2) + $C$12*SQRT(AC$2-AB$2)*X1004)</f>
        <v>315.78251098753555</v>
      </c>
      <c r="AD1004" s="47"/>
      <c r="AE1004" s="3" t="s">
        <v>47</v>
      </c>
      <c r="AF1004" s="64">
        <f t="shared" ref="AF1004" ca="1" si="1265">($B$5*AF1006 + (1 + $B$6)*AF1005)*$B$2</f>
        <v>15000</v>
      </c>
      <c r="AG1004" s="64">
        <f t="shared" ref="AG1004" ca="1" si="1266">($B$5*AG1006 + (1 + $B$6)*AG1005)*$B$2</f>
        <v>15000</v>
      </c>
      <c r="AH1004" s="64">
        <f t="shared" ref="AH1004" ca="1" si="1267">($B$5*AH1006 + (1 + $B$6)*AH1005)*$B$2</f>
        <v>15000</v>
      </c>
      <c r="AI1004" s="64">
        <f t="shared" ref="AI1004" ca="1" si="1268">($B$5*AI1006 + (1 + $B$6)*AI1005)*$B$2</f>
        <v>0</v>
      </c>
      <c r="AJ1004" s="64" cm="1">
        <f t="array" aca="1" ref="AJ1004" ca="1">($B$5*AJ1006 + (1 + $B$6)*AJ1005 + AND(NOT(AF1005:AJ1005)))*$B$2</f>
        <v>114999.99999999999</v>
      </c>
      <c r="AK1004" s="73"/>
      <c r="AL1004" s="70"/>
    </row>
    <row r="1005" spans="7:38" ht="14.55" customHeight="1" x14ac:dyDescent="0.3">
      <c r="G1005" s="3">
        <v>1003</v>
      </c>
      <c r="H1005" s="58">
        <v>-1.6397393136491569</v>
      </c>
      <c r="I1005" s="58">
        <v>-1.1815643644802512</v>
      </c>
      <c r="J1005" s="58">
        <v>-0.67070493564541467</v>
      </c>
      <c r="K1005" s="59">
        <v>1.178896790000739</v>
      </c>
      <c r="L1005" s="60">
        <f t="array" ref="L1005:O1005">TRANSPOSE(MMULT(Option!$B$25:$E$28, TRANSPOSE(H1005:K1005)))</f>
        <v>-1.6397393136491569</v>
      </c>
      <c r="M1005" s="60">
        <v>-1.7388173531982911</v>
      </c>
      <c r="N1005" s="60">
        <v>-1.5543888008745279</v>
      </c>
      <c r="O1005" s="60">
        <v>-8.6663207018134791E-2</v>
      </c>
      <c r="P1005" s="56" t="str">
        <f t="shared" si="1214"/>
        <v>201/3</v>
      </c>
      <c r="R1005" s="80"/>
      <c r="S1005" s="3" t="s">
        <v>31</v>
      </c>
      <c r="T1005" s="60">
        <f ca="1"/>
        <v>1.568010033335824</v>
      </c>
      <c r="U1005" s="60">
        <f ca="1"/>
        <v>0.7823620699904188</v>
      </c>
      <c r="V1005" s="60">
        <f ca="1"/>
        <v>0.45497837701135996</v>
      </c>
      <c r="W1005" s="60">
        <f ca="1"/>
        <v>-0.83817766917779535</v>
      </c>
      <c r="X1005" s="60">
        <f ca="1"/>
        <v>-0.47502747350802516</v>
      </c>
      <c r="Y1005" s="52">
        <f ca="1">$B$13 * EXP(($E$3 - $C$13^2/2) * Y$2 + $C$13*SQRT(Y$2)*T1005)</f>
        <v>160.86623738907269</v>
      </c>
      <c r="Z1005" s="52">
        <f ca="1">Y1005 * EXP(($E$3 - $C$13^2/2) * (Z$2-Y$2) + $C$13*SQRT(Z$2-Y$2)*U1005)</f>
        <v>204.44148895950053</v>
      </c>
      <c r="AA1005" s="52">
        <f ca="1">Z1005 * EXP(($E$3 - $C$13^2/2) * (AA$2-Z$2) + $C$13*SQRT(AA$2-Z$2)*V1005)</f>
        <v>235.51517060566232</v>
      </c>
      <c r="AB1005" s="52">
        <f ca="1">AA1005 * EXP(($E$3 - $C$13^2/2) * (AB$2-AA$2) + $C$13*SQRT(AB$2-AA$2)*W1005)</f>
        <v>184.07108772648238</v>
      </c>
      <c r="AC1005" s="52">
        <f ca="1">AB1005 * EXP(($E$3 - $C$13^2/2) * (AC$2-AB$2) + $C$13*SQRT(AC$2-AB$2)*X1005)</f>
        <v>160.42295357513001</v>
      </c>
      <c r="AD1005" s="47"/>
      <c r="AE1005" s="3" t="s">
        <v>46</v>
      </c>
      <c r="AF1005" s="52" t="b">
        <f t="shared" ref="AF1005" ca="1" si="1269">AF1003 &gt;= $B$4</f>
        <v>0</v>
      </c>
      <c r="AG1005" s="52" t="b">
        <f t="array" aca="1" ref="AG1005" ca="1">AND(AG1003 &gt;= $B$4, NOT(OR($AF1005:AF1005)))</f>
        <v>0</v>
      </c>
      <c r="AH1005" s="52" t="b">
        <f t="array" aca="1" ref="AH1005" ca="1">AND(AH1003 &gt;= $B$4, NOT(OR($AF1005:AG1005)))</f>
        <v>0</v>
      </c>
      <c r="AI1005" s="52" t="b">
        <f t="array" aca="1" ref="AI1005" ca="1">AND(AI1003 &gt;= $B$4, NOT(OR($AF1005:AH1005)))</f>
        <v>0</v>
      </c>
      <c r="AJ1005" s="52" t="b">
        <f t="array" aca="1" ref="AJ1005" ca="1">AND(AJ1003 &gt;= $B$4, NOT(OR($AF1005:AI1005)))</f>
        <v>0</v>
      </c>
      <c r="AK1005" s="73"/>
      <c r="AL1005" s="70"/>
    </row>
    <row r="1006" spans="7:38" ht="14.55" customHeight="1" x14ac:dyDescent="0.3">
      <c r="G1006" s="3">
        <v>1004</v>
      </c>
      <c r="H1006" s="58">
        <v>-1.0414569360762753</v>
      </c>
      <c r="I1006" s="58">
        <v>-0.64916067375254882</v>
      </c>
      <c r="J1006" s="58">
        <v>0.1979054131603204</v>
      </c>
      <c r="K1006" s="59">
        <v>1.279847502491859</v>
      </c>
      <c r="L1006" s="60">
        <f t="array" ref="L1006:O1006">TRANSPOSE(MMULT(Option!$B$25:$E$28, TRANSPOSE(H1006:K1006)))</f>
        <v>-1.0414569360762753</v>
      </c>
      <c r="M1006" s="60">
        <v>-1.0115483595624277</v>
      </c>
      <c r="N1006" s="60">
        <v>-0.41275062518499839</v>
      </c>
      <c r="O1006" s="60">
        <v>0.54805016213239688</v>
      </c>
      <c r="P1006" s="56" t="str">
        <f t="shared" si="1214"/>
        <v>201/4</v>
      </c>
      <c r="R1006" s="80"/>
      <c r="S1006" s="3" t="s">
        <v>30</v>
      </c>
      <c r="T1006" s="60">
        <f ca="1"/>
        <v>0.50542052593645037</v>
      </c>
      <c r="U1006" s="60">
        <f ca="1"/>
        <v>-1.2456625873314486</v>
      </c>
      <c r="V1006" s="60">
        <f ca="1"/>
        <v>0.4629233159988036</v>
      </c>
      <c r="W1006" s="60">
        <f ca="1"/>
        <v>-1.4635576746979726</v>
      </c>
      <c r="X1006" s="60">
        <f ca="1"/>
        <v>1.0881231412359142</v>
      </c>
      <c r="Y1006" s="52">
        <f ca="1">$B$14 * EXP(($E$3 - $C$14^2/2) * Y$2 + $C$14*SQRT(Y$2)*T1006)</f>
        <v>116.95583018922558</v>
      </c>
      <c r="Z1006" s="52">
        <f ca="1">Y1006 * EXP(($E$3 - $C$14^2/2) * (Z$2-Y$2) + $C$14*SQRT(Z$2-Y$2)*U1006)</f>
        <v>80.890595396250035</v>
      </c>
      <c r="AA1006" s="52">
        <f ca="1">Z1006 * EXP(($E$3 - $C$14^2/2) * (AA$2-Z$2) + $C$14*SQRT(AA$2-Z$2)*V1006)</f>
        <v>93.407772803767074</v>
      </c>
      <c r="AB1006" s="52">
        <f ca="1">AA1006 * EXP(($E$3 - $C$14^2/2) * (AB$2-AA$2) + $C$14*SQRT(AB$2-AA$2)*W1006)</f>
        <v>60.515967749655623</v>
      </c>
      <c r="AC1006" s="52">
        <f ca="1">AB1006 * EXP(($E$3 - $C$14^2/2) * (AC$2-AB$2) + $C$14*SQRT(AC$2-AB$2)*X1006)</f>
        <v>84.296825096100591</v>
      </c>
      <c r="AD1006" s="47"/>
      <c r="AE1006" s="3" t="s">
        <v>68</v>
      </c>
      <c r="AF1006" s="52" t="b">
        <f ca="1">AND(AF1003&gt;$B$3, NOT(OR($AF1005:AF1005)))</f>
        <v>1</v>
      </c>
      <c r="AG1006" s="52" t="b">
        <f ca="1">AND(AG1003&gt;$B$3, NOT(OR($AF1005:AG1005)))</f>
        <v>1</v>
      </c>
      <c r="AH1006" s="52" t="b">
        <f ca="1">AND(AH1003&gt;$B$3, NOT(OR($AF1005:AH1005)))</f>
        <v>1</v>
      </c>
      <c r="AI1006" s="52" t="b">
        <f ca="1">AND(AI1003&gt;$B$3, NOT(OR($AF1005:AI1005)))</f>
        <v>0</v>
      </c>
      <c r="AJ1006" s="52" t="b">
        <f ca="1">AND(AJ1003&gt;$B$3, NOT(OR($AF1005:AJ1005)))</f>
        <v>1</v>
      </c>
      <c r="AK1006" s="74"/>
      <c r="AL1006" s="70"/>
    </row>
    <row r="1007" spans="7:38" ht="14.55" customHeight="1" x14ac:dyDescent="0.3">
      <c r="G1007" s="3">
        <v>1005</v>
      </c>
      <c r="H1007" s="58">
        <v>-0.13001738578278768</v>
      </c>
      <c r="I1007" s="58">
        <v>0.66506297276039805</v>
      </c>
      <c r="J1007" s="58">
        <v>-0.87638606227643501</v>
      </c>
      <c r="K1007" s="59">
        <v>-0.5658206039903847</v>
      </c>
      <c r="L1007" s="60">
        <f t="array" ref="L1007:O1007">TRANSPOSE(MMULT(Option!$B$25:$E$28, TRANSPOSE(H1007:K1007)))</f>
        <v>-0.13001738578278768</v>
      </c>
      <c r="M1007" s="60">
        <v>0.55753332860426053</v>
      </c>
      <c r="N1007" s="60">
        <v>-0.64759128766127916</v>
      </c>
      <c r="O1007" s="60">
        <v>-0.53344544925710824</v>
      </c>
      <c r="P1007" s="56" t="str">
        <f t="shared" si="1214"/>
        <v>201/5</v>
      </c>
      <c r="R1007" s="80">
        <v>252</v>
      </c>
      <c r="S1007" s="3" t="s">
        <v>28</v>
      </c>
      <c r="T1007" s="60">
        <f t="array" aca="1" ref="T1007:T1010" ca="1">TRANSPOSE(OFFSET($L$3, MATCH($R1007 &amp; "/" &amp; T$2, $P$3:$P$5002, 0) - 1, 0, 1, $E$1))</f>
        <v>1.0586970076603193</v>
      </c>
      <c r="U1007" s="60">
        <f t="array" aca="1" ref="U1007:U1010" ca="1">TRANSPOSE(OFFSET($L$3, MATCH($R1007 &amp; "/" &amp; U$2, $P$3:$P$5002, 0) - 1, 0, 1, $E$1))</f>
        <v>-0.59642760119963556</v>
      </c>
      <c r="V1007" s="60">
        <f t="array" aca="1" ref="V1007:V1010" ca="1">TRANSPOSE(OFFSET($L$3, MATCH($R1007 &amp; "/" &amp; V$2, $P$3:$P$5002, 0) - 1, 0, 1, $E$1))</f>
        <v>0.18914934304718592</v>
      </c>
      <c r="W1007" s="60">
        <f t="array" aca="1" ref="W1007:W1010" ca="1">TRANSPOSE(OFFSET($L$3, MATCH($R1007 &amp; "/" &amp; W$2, $P$3:$P$5002, 0) - 1, 0, 1, $E$1))</f>
        <v>-0.51491735504982528</v>
      </c>
      <c r="X1007" s="60">
        <f t="array" aca="1" ref="X1007:X1010" ca="1">TRANSPOSE(OFFSET($L$3, MATCH($R1007 &amp; "/" &amp; X$2, $P$3:$P$5002, 0) - 1, 0, 1, $E$1))</f>
        <v>-0.38725087018792881</v>
      </c>
      <c r="Y1007" s="52">
        <f ca="1">$B$11 * EXP(($E$3 - $C$11^2/2) * Y$2 + $C$11*SQRT(Y$2)*T1007)</f>
        <v>138.07255229698649</v>
      </c>
      <c r="Z1007" s="52">
        <f ca="1">Y1007 * EXP(($E$3 - $C$11^2/2) * (Z$2-Y$2) + $C$11*SQRT(Z$2-Y$2)*U1007)</f>
        <v>116.03025869692914</v>
      </c>
      <c r="AA1007" s="52">
        <f ca="1">Z1007 * EXP(($E$3 - $C$11^2/2) * (AA$2-Z$2) + $C$11*SQRT(AA$2-Z$2)*V1007)</f>
        <v>123.42032557591379</v>
      </c>
      <c r="AB1007" s="52">
        <f ca="1">AA1007 * EXP(($E$3 - $C$11^2/2) * (AB$2-AA$2) + $C$11*SQRT(AB$2-AA$2)*W1007)</f>
        <v>106.28462151983311</v>
      </c>
      <c r="AC1007" s="52">
        <f ca="1">AB1007 * EXP(($E$3 - $C$11^2/2) * (AC$2-AB$2) + $C$11*SQRT(AC$2-AB$2)*X1007)</f>
        <v>95.101557153309187</v>
      </c>
      <c r="AD1007" s="47"/>
      <c r="AE1007" s="3" t="s">
        <v>69</v>
      </c>
      <c r="AF1007" s="20" cm="1">
        <f t="array" aca="1" ref="AF1007" ca="1">MIN(Y1007:Y1010 / $D$11:$D$14)</f>
        <v>0.68970212866227087</v>
      </c>
      <c r="AG1007" s="20" cm="1">
        <f t="array" aca="1" ref="AG1007" ca="1">MIN(Z1007:Z1010 / $D$11:$D$14)</f>
        <v>1.1603025869692913</v>
      </c>
      <c r="AH1007" s="20" cm="1">
        <f t="array" aca="1" ref="AH1007" ca="1">MIN(AA1007:AA1010 / $D$11:$D$14)</f>
        <v>1.234203255759138</v>
      </c>
      <c r="AI1007" s="20" cm="1">
        <f t="array" aca="1" ref="AI1007" ca="1">MIN(AB1007:AB1010 / $D$11:$D$14)</f>
        <v>1.0628462151983311</v>
      </c>
      <c r="AJ1007" s="20" cm="1">
        <f t="array" aca="1" ref="AJ1007" ca="1">MIN(AC1007:AC1010 / $D$11:$D$14)</f>
        <v>0.95101557153309191</v>
      </c>
      <c r="AK1007" s="72">
        <f t="array" aca="1" ref="AK1007" ca="1">SUMPRODUCT(AF1008:AJ1008, EXP(-$E$3*$AF$2:$AJ$2))</f>
        <v>128326.23226629655</v>
      </c>
      <c r="AL1007" s="70">
        <f ca="1">MAX(AC1008 - $D$11, 0) * EXP(-$E$2*$E$3)</f>
        <v>31.820538741642359</v>
      </c>
    </row>
    <row r="1008" spans="7:38" ht="14.55" customHeight="1" x14ac:dyDescent="0.3">
      <c r="G1008" s="3">
        <v>1006</v>
      </c>
      <c r="H1008" s="58">
        <v>0.90815454929352901</v>
      </c>
      <c r="I1008" s="58">
        <v>0.22184467422387522</v>
      </c>
      <c r="J1008" s="58">
        <v>1.0530941695103482</v>
      </c>
      <c r="K1008" s="59">
        <v>-0.68843664556017681</v>
      </c>
      <c r="L1008" s="60">
        <f t="array" ref="L1008:O1008">TRANSPOSE(MMULT(Option!$B$25:$E$28, TRANSPOSE(H1008:K1008)))</f>
        <v>0.90815454929352901</v>
      </c>
      <c r="M1008" s="60">
        <v>0.566585822148157</v>
      </c>
      <c r="N1008" s="60">
        <v>1.3462976010026231</v>
      </c>
      <c r="O1008" s="60">
        <v>3.7355405350078419E-2</v>
      </c>
      <c r="P1008" s="56" t="str">
        <f t="shared" si="1214"/>
        <v>202/1</v>
      </c>
      <c r="R1008" s="80"/>
      <c r="S1008" s="3" t="s">
        <v>29</v>
      </c>
      <c r="T1008" s="60">
        <f ca="1"/>
        <v>-1.2549849072999166</v>
      </c>
      <c r="U1008" s="60">
        <f ca="1"/>
        <v>2.1986127145787275</v>
      </c>
      <c r="V1008" s="60">
        <f ca="1"/>
        <v>-0.13334160322894859</v>
      </c>
      <c r="W1008" s="60">
        <f ca="1"/>
        <v>0.76100427268274029</v>
      </c>
      <c r="X1008" s="60">
        <f ca="1"/>
        <v>-0.51267445622516528</v>
      </c>
      <c r="Y1008" s="52">
        <f ca="1">$B$12 * EXP(($E$3 - $C$12^2/2) * Y$2 + $C$12*SQRT(Y$2)*T1008)</f>
        <v>68.970212866227087</v>
      </c>
      <c r="Z1008" s="52">
        <f ca="1">Y1008 * EXP(($E$3 - $C$12^2/2) * (Z$2-Y$2) + $C$12*SQRT(Z$2-Y$2)*U1008)</f>
        <v>134.05612133056277</v>
      </c>
      <c r="AA1008" s="52">
        <f ca="1">Z1008 * EXP(($E$3 - $C$12^2/2) * (AA$2-Z$2) + $C$12*SQRT(AA$2-Z$2)*V1008)</f>
        <v>129.44499568989383</v>
      </c>
      <c r="AB1008" s="52">
        <f ca="1">AA1008 * EXP(($E$3 - $C$12^2/2) * (AB$2-AA$2) + $C$12*SQRT(AB$2-AA$2)*W1008)</f>
        <v>163.45820471558386</v>
      </c>
      <c r="AC1008" s="52">
        <f ca="1">AB1008 * EXP(($E$3 - $C$12^2/2) * (AC$2-AB$2) + $C$12*SQRT(AC$2-AB$2)*X1008)</f>
        <v>140.85838051696575</v>
      </c>
      <c r="AD1008" s="47"/>
      <c r="AE1008" s="3" t="s">
        <v>47</v>
      </c>
      <c r="AF1008" s="64">
        <f t="shared" ref="AF1008" ca="1" si="1270">($B$5*AF1010 + (1 + $B$6)*AF1009)*$B$2</f>
        <v>0</v>
      </c>
      <c r="AG1008" s="64">
        <f t="shared" ref="AG1008" ca="1" si="1271">($B$5*AG1010 + (1 + $B$6)*AG1009)*$B$2</f>
        <v>15000</v>
      </c>
      <c r="AH1008" s="64">
        <f t="shared" ref="AH1008" ca="1" si="1272">($B$5*AH1010 + (1 + $B$6)*AH1009)*$B$2</f>
        <v>15000</v>
      </c>
      <c r="AI1008" s="64">
        <f t="shared" ref="AI1008" ca="1" si="1273">($B$5*AI1010 + (1 + $B$6)*AI1009)*$B$2</f>
        <v>15000</v>
      </c>
      <c r="AJ1008" s="64" cm="1">
        <f t="array" aca="1" ref="AJ1008" ca="1">($B$5*AJ1010 + (1 + $B$6)*AJ1009 + AND(NOT(AF1009:AJ1009)))*$B$2</f>
        <v>114999.99999999999</v>
      </c>
      <c r="AK1008" s="73"/>
      <c r="AL1008" s="70"/>
    </row>
    <row r="1009" spans="7:38" ht="14.55" customHeight="1" x14ac:dyDescent="0.3">
      <c r="G1009" s="3">
        <v>1007</v>
      </c>
      <c r="H1009" s="58">
        <v>0.92717189427365099</v>
      </c>
      <c r="I1009" s="58">
        <v>1.7506512497021942</v>
      </c>
      <c r="J1009" s="58">
        <v>-2.166748842396895</v>
      </c>
      <c r="K1009" s="59">
        <v>-0.8572210107464302</v>
      </c>
      <c r="L1009" s="60">
        <f t="array" ref="L1009:O1009">TRANSPOSE(MMULT(Option!$B$25:$E$28, TRANSPOSE(H1009:K1009)))</f>
        <v>0.92717189427365099</v>
      </c>
      <c r="M1009" s="60">
        <v>1.9753671311553289</v>
      </c>
      <c r="N1009" s="60">
        <v>-1.0737804536123718</v>
      </c>
      <c r="O1009" s="60">
        <v>-0.32768942322006228</v>
      </c>
      <c r="P1009" s="56" t="str">
        <f t="shared" si="1214"/>
        <v>202/2</v>
      </c>
      <c r="R1009" s="80"/>
      <c r="S1009" s="3" t="s">
        <v>31</v>
      </c>
      <c r="T1009" s="60">
        <f ca="1"/>
        <v>-0.70464102952980023</v>
      </c>
      <c r="U1009" s="60">
        <f ca="1"/>
        <v>1.8777145060914522</v>
      </c>
      <c r="V1009" s="60">
        <f ca="1"/>
        <v>0.87899297355191019</v>
      </c>
      <c r="W1009" s="60">
        <f ca="1"/>
        <v>1.0981596598239145</v>
      </c>
      <c r="X1009" s="60">
        <f ca="1"/>
        <v>0.39142070351648389</v>
      </c>
      <c r="Y1009" s="52">
        <f ca="1">$B$13 * EXP(($E$3 - $C$13^2/2) * Y$2 + $C$13*SQRT(Y$2)*T1009)</f>
        <v>81.351386497620226</v>
      </c>
      <c r="Z1009" s="52">
        <f ca="1">Y1009 * EXP(($E$3 - $C$13^2/2) * (Z$2-Y$2) + $C$13*SQRT(Z$2-Y$2)*U1009)</f>
        <v>143.60869845181784</v>
      </c>
      <c r="AA1009" s="52">
        <f ca="1">Z1009 * EXP(($E$3 - $C$13^2/2) * (AA$2-Z$2) + $C$13*SQRT(AA$2-Z$2)*V1009)</f>
        <v>187.87749367184657</v>
      </c>
      <c r="AB1009" s="52">
        <f ca="1">AA1009 * EXP(($E$3 - $C$13^2/2) * (AB$2-AA$2) + $C$13*SQRT(AB$2-AA$2)*W1009)</f>
        <v>262.49657096853156</v>
      </c>
      <c r="AC1009" s="52">
        <f ca="1">AB1009 * EXP(($E$3 - $C$13^2/2) * (AC$2-AB$2) + $C$13*SQRT(AC$2-AB$2)*X1009)</f>
        <v>296.68300038627063</v>
      </c>
      <c r="AD1009" s="47"/>
      <c r="AE1009" s="3" t="s">
        <v>46</v>
      </c>
      <c r="AF1009" s="52" t="b">
        <f t="shared" ref="AF1009" ca="1" si="1274">AF1007 &gt;= $B$4</f>
        <v>0</v>
      </c>
      <c r="AG1009" s="52" t="b">
        <f t="array" aca="1" ref="AG1009" ca="1">AND(AG1007 &gt;= $B$4, NOT(OR($AF1009:AF1009)))</f>
        <v>0</v>
      </c>
      <c r="AH1009" s="52" t="b">
        <f t="array" aca="1" ref="AH1009" ca="1">AND(AH1007 &gt;= $B$4, NOT(OR($AF1009:AG1009)))</f>
        <v>0</v>
      </c>
      <c r="AI1009" s="52" t="b">
        <f t="array" aca="1" ref="AI1009" ca="1">AND(AI1007 &gt;= $B$4, NOT(OR($AF1009:AH1009)))</f>
        <v>0</v>
      </c>
      <c r="AJ1009" s="52" t="b">
        <f t="array" aca="1" ref="AJ1009" ca="1">AND(AJ1007 &gt;= $B$4, NOT(OR($AF1009:AI1009)))</f>
        <v>0</v>
      </c>
      <c r="AK1009" s="73"/>
      <c r="AL1009" s="70"/>
    </row>
    <row r="1010" spans="7:38" ht="14.55" customHeight="1" x14ac:dyDescent="0.3">
      <c r="G1010" s="3">
        <v>1008</v>
      </c>
      <c r="H1010" s="58">
        <v>0.73982338739705167</v>
      </c>
      <c r="I1010" s="58">
        <v>2.0203392876852382</v>
      </c>
      <c r="J1010" s="58">
        <v>0.73669515285478726</v>
      </c>
      <c r="K1010" s="59">
        <v>-1.2444999583114496</v>
      </c>
      <c r="L1010" s="60">
        <f t="array" ref="L1010:O1010">TRANSPOSE(MMULT(Option!$B$25:$E$28, TRANSPOSE(H1010:K1010)))</f>
        <v>0.73982338739705167</v>
      </c>
      <c r="M1010" s="60">
        <v>2.1476008980209738</v>
      </c>
      <c r="N1010" s="60">
        <v>1.4720251353329288</v>
      </c>
      <c r="O1010" s="60">
        <v>-9.6959555965318578E-2</v>
      </c>
      <c r="P1010" s="56" t="str">
        <f t="shared" si="1214"/>
        <v>202/3</v>
      </c>
      <c r="R1010" s="80"/>
      <c r="S1010" s="3" t="s">
        <v>30</v>
      </c>
      <c r="T1010" s="60">
        <f ca="1"/>
        <v>9.9129111410543286E-2</v>
      </c>
      <c r="U1010" s="60">
        <f ca="1"/>
        <v>1.9383993853941324</v>
      </c>
      <c r="V1010" s="60">
        <f ca="1"/>
        <v>1.0103921224820807</v>
      </c>
      <c r="W1010" s="60">
        <f ca="1"/>
        <v>0.71884054415889875</v>
      </c>
      <c r="X1010" s="60">
        <f ca="1"/>
        <v>-1.276716313474431</v>
      </c>
      <c r="Y1010" s="52">
        <f ca="1">$B$14 * EXP(($E$3 - $C$14^2/2) * Y$2 + $C$14*SQRT(Y$2)*T1010)</f>
        <v>103.53491713261388</v>
      </c>
      <c r="Z1010" s="52">
        <f ca="1">Y1010 * EXP(($E$3 - $C$14^2/2) * (Z$2-Y$2) + $C$14*SQRT(Z$2-Y$2)*U1010)</f>
        <v>186.12690667897888</v>
      </c>
      <c r="AA1010" s="52">
        <f ca="1">Z1010 * EXP(($E$3 - $C$14^2/2) * (AA$2-Z$2) + $C$14*SQRT(AA$2-Z$2)*V1010)</f>
        <v>253.29286078096234</v>
      </c>
      <c r="AB1010" s="52">
        <f ca="1">AA1010 * EXP(($E$3 - $C$14^2/2) * (AB$2-AA$2) + $C$14*SQRT(AB$2-AA$2)*W1010)</f>
        <v>315.82824426760652</v>
      </c>
      <c r="AC1010" s="52">
        <f ca="1">AB1010 * EXP(($E$3 - $C$14^2/2) * (AC$2-AB$2) + $C$14*SQRT(AC$2-AB$2)*X1010)</f>
        <v>216.41192267157425</v>
      </c>
      <c r="AD1010" s="47"/>
      <c r="AE1010" s="3" t="s">
        <v>68</v>
      </c>
      <c r="AF1010" s="52" t="b">
        <f ca="1">AND(AF1007&gt;$B$3, NOT(OR($AF1009:AF1009)))</f>
        <v>0</v>
      </c>
      <c r="AG1010" s="52" t="b">
        <f ca="1">AND(AG1007&gt;$B$3, NOT(OR($AF1009:AG1009)))</f>
        <v>1</v>
      </c>
      <c r="AH1010" s="52" t="b">
        <f ca="1">AND(AH1007&gt;$B$3, NOT(OR($AF1009:AH1009)))</f>
        <v>1</v>
      </c>
      <c r="AI1010" s="52" t="b">
        <f ca="1">AND(AI1007&gt;$B$3, NOT(OR($AF1009:AI1009)))</f>
        <v>1</v>
      </c>
      <c r="AJ1010" s="52" t="b">
        <f ca="1">AND(AJ1007&gt;$B$3, NOT(OR($AF1009:AJ1009)))</f>
        <v>1</v>
      </c>
      <c r="AK1010" s="74"/>
      <c r="AL1010" s="70"/>
    </row>
    <row r="1011" spans="7:38" ht="14.55" customHeight="1" x14ac:dyDescent="0.3">
      <c r="G1011" s="3">
        <v>1009</v>
      </c>
      <c r="H1011" s="58">
        <v>-5.2623008929591236E-2</v>
      </c>
      <c r="I1011" s="58">
        <v>0.22285836601384798</v>
      </c>
      <c r="J1011" s="58">
        <v>1.2714457002434654</v>
      </c>
      <c r="K1011" s="59">
        <v>0.62199797424263359</v>
      </c>
      <c r="L1011" s="60">
        <f t="array" ref="L1011:O1011">TRANSPOSE(MMULT(Option!$B$25:$E$28, TRANSPOSE(H1011:K1011)))</f>
        <v>-5.2623008929591236E-2</v>
      </c>
      <c r="M1011" s="60">
        <v>0.18320386273068995</v>
      </c>
      <c r="N1011" s="60">
        <v>1.1540323718276695</v>
      </c>
      <c r="O1011" s="60">
        <v>0.81811684853562783</v>
      </c>
      <c r="P1011" s="56" t="str">
        <f t="shared" si="1214"/>
        <v>202/4</v>
      </c>
      <c r="R1011" s="80">
        <v>253</v>
      </c>
      <c r="S1011" s="3" t="s">
        <v>28</v>
      </c>
      <c r="T1011" s="60">
        <f t="array" aca="1" ref="T1011:T1014" ca="1">TRANSPOSE(OFFSET($L$3, MATCH($R1011 &amp; "/" &amp; T$2, $P$3:$P$5002, 0) - 1, 0, 1, $E$1))</f>
        <v>0.45586153342732993</v>
      </c>
      <c r="U1011" s="60">
        <f t="array" aca="1" ref="U1011:U1014" ca="1">TRANSPOSE(OFFSET($L$3, MATCH($R1011 &amp; "/" &amp; U$2, $P$3:$P$5002, 0) - 1, 0, 1, $E$1))</f>
        <v>-1.0907468688809248</v>
      </c>
      <c r="V1011" s="60">
        <f t="array" aca="1" ref="V1011:V1014" ca="1">TRANSPOSE(OFFSET($L$3, MATCH($R1011 &amp; "/" &amp; V$2, $P$3:$P$5002, 0) - 1, 0, 1, $E$1))</f>
        <v>1.4659226477454061</v>
      </c>
      <c r="W1011" s="60">
        <f t="array" aca="1" ref="W1011:W1014" ca="1">TRANSPOSE(OFFSET($L$3, MATCH($R1011 &amp; "/" &amp; W$2, $P$3:$P$5002, 0) - 1, 0, 1, $E$1))</f>
        <v>-1.4286921092451905</v>
      </c>
      <c r="X1011" s="60">
        <f t="array" aca="1" ref="X1011:X1014" ca="1">TRANSPOSE(OFFSET($L$3, MATCH($R1011 &amp; "/" &amp; X$2, $P$3:$P$5002, 0) - 1, 0, 1, $E$1))</f>
        <v>0.62846730927586014</v>
      </c>
      <c r="Y1011" s="52">
        <f ca="1">$B$11 * EXP(($E$3 - $C$11^2/2) * Y$2 + $C$11*SQRT(Y$2)*T1011)</f>
        <v>115.22982888246706</v>
      </c>
      <c r="Z1011" s="52">
        <f ca="1">Y1011 * EXP(($E$3 - $C$11^2/2) * (Z$2-Y$2) + $C$11*SQRT(Z$2-Y$2)*U1011)</f>
        <v>83.48813995920807</v>
      </c>
      <c r="AA1011" s="52">
        <f ca="1">Z1011 * EXP(($E$3 - $C$11^2/2) * (AA$2-Z$2) + $C$11*SQRT(AA$2-Z$2)*V1011)</f>
        <v>130.2533473432527</v>
      </c>
      <c r="AB1011" s="52">
        <f ca="1">AA1011 * EXP(($E$3 - $C$11^2/2) * (AB$2-AA$2) + $C$11*SQRT(AB$2-AA$2)*W1011)</f>
        <v>85.27435349834127</v>
      </c>
      <c r="AC1011" s="52">
        <f ca="1">AB1011 * EXP(($E$3 - $C$11^2/2) * (AC$2-AB$2) + $C$11*SQRT(AC$2-AB$2)*X1011)</f>
        <v>103.48368212884697</v>
      </c>
      <c r="AD1011" s="47"/>
      <c r="AE1011" s="3" t="s">
        <v>69</v>
      </c>
      <c r="AF1011" s="20" cm="1">
        <f t="array" aca="1" ref="AF1011" ca="1">MIN(Y1011:Y1014 / $D$11:$D$14)</f>
        <v>0.78908709204016791</v>
      </c>
      <c r="AG1011" s="20" cm="1">
        <f t="array" aca="1" ref="AG1011" ca="1">MIN(Z1011:Z1014 / $D$11:$D$14)</f>
        <v>0.77020745331529061</v>
      </c>
      <c r="AH1011" s="20" cm="1">
        <f t="array" aca="1" ref="AH1011" ca="1">MIN(AA1011:AA1014 / $D$11:$D$14)</f>
        <v>1.1376949606249911</v>
      </c>
      <c r="AI1011" s="20" cm="1">
        <f t="array" aca="1" ref="AI1011" ca="1">MIN(AB1011:AB1014 / $D$11:$D$14)</f>
        <v>0.85089895874297228</v>
      </c>
      <c r="AJ1011" s="20" cm="1">
        <f t="array" aca="1" ref="AJ1011" ca="1">MIN(AC1011:AC1014 / $D$11:$D$14)</f>
        <v>1.0000119152843863</v>
      </c>
      <c r="AK1011" s="72">
        <f t="array" aca="1" ref="AK1011" ca="1">SUMPRODUCT(AF1012:AJ1012, EXP(-$E$3*$AF$2:$AJ$2))</f>
        <v>114753.67099575714</v>
      </c>
      <c r="AL1011" s="70">
        <f ca="1">MAX(AC1012 - $D$11, 0) * EXP(-$E$2*$E$3)</f>
        <v>56.361523912947973</v>
      </c>
    </row>
    <row r="1012" spans="7:38" ht="14.55" customHeight="1" x14ac:dyDescent="0.3">
      <c r="G1012" s="3">
        <v>1010</v>
      </c>
      <c r="H1012" s="58">
        <v>-2.2006975997543186</v>
      </c>
      <c r="I1012" s="58">
        <v>1.5519693293873982</v>
      </c>
      <c r="J1012" s="58">
        <v>0.20126315642996398</v>
      </c>
      <c r="K1012" s="59">
        <v>-0.56577951100894286</v>
      </c>
      <c r="L1012" s="60">
        <f t="array" ref="L1012:O1012">TRANSPOSE(MMULT(Option!$B$25:$E$28, TRANSPOSE(H1012:K1012)))</f>
        <v>-2.2006975997543186</v>
      </c>
      <c r="M1012" s="60">
        <v>0.54212434573179347</v>
      </c>
      <c r="N1012" s="60">
        <v>-0.29710661644019587</v>
      </c>
      <c r="O1012" s="60">
        <v>-0.91910015391304678</v>
      </c>
      <c r="P1012" s="56" t="str">
        <f t="shared" si="1214"/>
        <v>202/5</v>
      </c>
      <c r="R1012" s="80"/>
      <c r="S1012" s="3" t="s">
        <v>29</v>
      </c>
      <c r="T1012" s="60">
        <f ca="1"/>
        <v>-9.6677349436931015E-2</v>
      </c>
      <c r="U1012" s="60">
        <f ca="1"/>
        <v>-0.35045169629297651</v>
      </c>
      <c r="V1012" s="60">
        <f ca="1"/>
        <v>0.82714321610570274</v>
      </c>
      <c r="W1012" s="60">
        <f ca="1"/>
        <v>1.1521351665942343</v>
      </c>
      <c r="X1012" s="60">
        <f ca="1"/>
        <v>0.19942063685968225</v>
      </c>
      <c r="Y1012" s="52">
        <f ca="1">$B$12 * EXP(($E$3 - $C$12^2/2) * Y$2 + $C$12*SQRT(Y$2)*T1012)</f>
        <v>97.628258093213802</v>
      </c>
      <c r="Z1012" s="52">
        <f ca="1">Y1012 * EXP(($E$3 - $C$12^2/2) * (Z$2-Y$2) + $C$12*SQRT(Z$2-Y$2)*U1012)</f>
        <v>88.325731247813863</v>
      </c>
      <c r="AA1012" s="52">
        <f ca="1">Z1012 * EXP(($E$3 - $C$12^2/2) * (AA$2-Z$2) + $C$12*SQRT(AA$2-Z$2)*V1012)</f>
        <v>113.7694960624991</v>
      </c>
      <c r="AB1012" s="52">
        <f ca="1">AA1012 * EXP(($E$3 - $C$12^2/2) * (AB$2-AA$2) + $C$12*SQRT(AB$2-AA$2)*W1012)</f>
        <v>161.55004762633519</v>
      </c>
      <c r="AC1012" s="52">
        <f ca="1">AB1012 * EXP(($E$3 - $C$12^2/2) * (AC$2-AB$2) + $C$12*SQRT(AC$2-AB$2)*X1012)</f>
        <v>172.36962922747912</v>
      </c>
      <c r="AD1012" s="47"/>
      <c r="AE1012" s="3" t="s">
        <v>47</v>
      </c>
      <c r="AF1012" s="64">
        <f t="shared" ref="AF1012" ca="1" si="1275">($B$5*AF1014 + (1 + $B$6)*AF1013)*$B$2</f>
        <v>0</v>
      </c>
      <c r="AG1012" s="64">
        <f t="shared" ref="AG1012" ca="1" si="1276">($B$5*AG1014 + (1 + $B$6)*AG1013)*$B$2</f>
        <v>0</v>
      </c>
      <c r="AH1012" s="64">
        <f t="shared" ref="AH1012" ca="1" si="1277">($B$5*AH1014 + (1 + $B$6)*AH1013)*$B$2</f>
        <v>15000</v>
      </c>
      <c r="AI1012" s="64">
        <f t="shared" ref="AI1012" ca="1" si="1278">($B$5*AI1014 + (1 + $B$6)*AI1013)*$B$2</f>
        <v>15000</v>
      </c>
      <c r="AJ1012" s="64" cm="1">
        <f t="array" aca="1" ref="AJ1012" ca="1">($B$5*AJ1014 + (1 + $B$6)*AJ1013 + AND(NOT(AF1013:AJ1013)))*$B$2</f>
        <v>114999.99999999999</v>
      </c>
      <c r="AK1012" s="73"/>
      <c r="AL1012" s="70"/>
    </row>
    <row r="1013" spans="7:38" ht="14.55" customHeight="1" x14ac:dyDescent="0.3">
      <c r="G1013" s="3">
        <v>1011</v>
      </c>
      <c r="H1013" s="58">
        <v>-1.9064470026112841E-2</v>
      </c>
      <c r="I1013" s="58">
        <v>-0.27621360057065497</v>
      </c>
      <c r="J1013" s="58">
        <v>-0.74113632206177538</v>
      </c>
      <c r="K1013" s="59">
        <v>0.84404772745108481</v>
      </c>
      <c r="L1013" s="60">
        <f t="array" ref="L1013:O1013">TRANSPOSE(MMULT(Option!$B$25:$E$28, TRANSPOSE(H1013:K1013)))</f>
        <v>-1.9064470026112841E-2</v>
      </c>
      <c r="M1013" s="60">
        <v>-0.26077973452870989</v>
      </c>
      <c r="N1013" s="60">
        <v>-0.7309029787040684</v>
      </c>
      <c r="O1013" s="60">
        <v>0.49818880593822013</v>
      </c>
      <c r="P1013" s="56" t="str">
        <f t="shared" si="1214"/>
        <v>203/1</v>
      </c>
      <c r="R1013" s="80"/>
      <c r="S1013" s="3" t="s">
        <v>31</v>
      </c>
      <c r="T1013" s="60">
        <f ca="1"/>
        <v>-0.80626193804698754</v>
      </c>
      <c r="U1013" s="60">
        <f ca="1"/>
        <v>-9.7389330391147999E-2</v>
      </c>
      <c r="V1013" s="60">
        <f ca="1"/>
        <v>1.9431111891841479</v>
      </c>
      <c r="W1013" s="60">
        <f ca="1"/>
        <v>-0.58347999260792927</v>
      </c>
      <c r="X1013" s="60">
        <f ca="1"/>
        <v>-0.515383558204074</v>
      </c>
      <c r="Y1013" s="52">
        <f ca="1">$B$13 * EXP(($E$3 - $C$13^2/2) * Y$2 + $C$13*SQRT(Y$2)*T1013)</f>
        <v>78.908709204016787</v>
      </c>
      <c r="Z1013" s="52">
        <f ca="1">Y1013 * EXP(($E$3 - $C$13^2/2) * (Z$2-Y$2) + $C$13*SQRT(Z$2-Y$2)*U1013)</f>
        <v>77.020745331529056</v>
      </c>
      <c r="AA1013" s="52">
        <f ca="1">Z1013 * EXP(($E$3 - $C$13^2/2) * (AA$2-Z$2) + $C$13*SQRT(AA$2-Z$2)*V1013)</f>
        <v>138.65768005701025</v>
      </c>
      <c r="AB1013" s="52">
        <f ca="1">AA1013 * EXP(($E$3 - $C$13^2/2) * (AB$2-AA$2) + $C$13*SQRT(AB$2-AA$2)*W1013)</f>
        <v>116.97545944094698</v>
      </c>
      <c r="AC1013" s="52">
        <f ca="1">AB1013 * EXP(($E$3 - $C$13^2/2) * (AC$2-AB$2) + $C$13*SQRT(AC$2-AB$2)*X1013)</f>
        <v>100.7204741135433</v>
      </c>
      <c r="AD1013" s="47"/>
      <c r="AE1013" s="3" t="s">
        <v>46</v>
      </c>
      <c r="AF1013" s="52" t="b">
        <f t="shared" ref="AF1013" ca="1" si="1279">AF1011 &gt;= $B$4</f>
        <v>0</v>
      </c>
      <c r="AG1013" s="52" t="b">
        <f t="array" aca="1" ref="AG1013" ca="1">AND(AG1011 &gt;= $B$4, NOT(OR($AF1013:AF1013)))</f>
        <v>0</v>
      </c>
      <c r="AH1013" s="52" t="b">
        <f t="array" aca="1" ref="AH1013" ca="1">AND(AH1011 &gt;= $B$4, NOT(OR($AF1013:AG1013)))</f>
        <v>0</v>
      </c>
      <c r="AI1013" s="52" t="b">
        <f t="array" aca="1" ref="AI1013" ca="1">AND(AI1011 &gt;= $B$4, NOT(OR($AF1013:AH1013)))</f>
        <v>0</v>
      </c>
      <c r="AJ1013" s="52" t="b">
        <f t="array" aca="1" ref="AJ1013" ca="1">AND(AJ1011 &gt;= $B$4, NOT(OR($AF1013:AI1013)))</f>
        <v>0</v>
      </c>
      <c r="AK1013" s="73"/>
      <c r="AL1013" s="70"/>
    </row>
    <row r="1014" spans="7:38" ht="14.55" customHeight="1" x14ac:dyDescent="0.3">
      <c r="G1014" s="3">
        <v>1012</v>
      </c>
      <c r="H1014" s="58">
        <v>0.14648069524857257</v>
      </c>
      <c r="I1014" s="58">
        <v>-0.60144372279233771</v>
      </c>
      <c r="J1014" s="58">
        <v>-0.64365255529739385</v>
      </c>
      <c r="K1014" s="59">
        <v>0.38880609605495048</v>
      </c>
      <c r="L1014" s="60">
        <f t="array" ref="L1014:O1014">TRANSPOSE(MMULT(Option!$B$25:$E$28, TRANSPOSE(H1014:K1014)))</f>
        <v>0.14648069524857257</v>
      </c>
      <c r="M1014" s="60">
        <v>-0.4926399990909559</v>
      </c>
      <c r="N1014" s="60">
        <v>-0.66422917634209366</v>
      </c>
      <c r="O1014" s="60">
        <v>0.10842287541424867</v>
      </c>
      <c r="P1014" s="56" t="str">
        <f t="shared" si="1214"/>
        <v>203/2</v>
      </c>
      <c r="R1014" s="80"/>
      <c r="S1014" s="3" t="s">
        <v>30</v>
      </c>
      <c r="T1014" s="60">
        <f ca="1"/>
        <v>1.0554503158177209</v>
      </c>
      <c r="U1014" s="60">
        <f ca="1"/>
        <v>-1.6914028307985596</v>
      </c>
      <c r="V1014" s="60">
        <f ca="1"/>
        <v>1.4125531480258549</v>
      </c>
      <c r="W1014" s="60">
        <f ca="1"/>
        <v>-1.3814735991781719</v>
      </c>
      <c r="X1014" s="60">
        <f ca="1"/>
        <v>0.52157935017782053</v>
      </c>
      <c r="Y1014" s="52">
        <f ca="1">$B$14 * EXP(($E$3 - $C$14^2/2) * Y$2 + $C$14*SQRT(Y$2)*T1014)</f>
        <v>137.93813406103297</v>
      </c>
      <c r="Z1014" s="52">
        <f ca="1">Y1014 * EXP(($E$3 - $C$14^2/2) * (Z$2-Y$2) + $C$14*SQRT(Z$2-Y$2)*U1014)</f>
        <v>83.461415187336129</v>
      </c>
      <c r="AA1014" s="52">
        <f ca="1">Z1014 * EXP(($E$3 - $C$14^2/2) * (AA$2-Z$2) + $C$14*SQRT(AA$2-Z$2)*V1014)</f>
        <v>128.14345466133707</v>
      </c>
      <c r="AB1014" s="52">
        <f ca="1">AA1014 * EXP(($E$3 - $C$14^2/2) * (AB$2-AA$2) + $C$14*SQRT(AB$2-AA$2)*W1014)</f>
        <v>85.089895874297227</v>
      </c>
      <c r="AC1014" s="52">
        <f ca="1">AB1014 * EXP(($E$3 - $C$14^2/2) * (AC$2-AB$2) + $C$14*SQRT(AC$2-AB$2)*X1014)</f>
        <v>100.00119152843862</v>
      </c>
      <c r="AD1014" s="47"/>
      <c r="AE1014" s="3" t="s">
        <v>68</v>
      </c>
      <c r="AF1014" s="52" t="b">
        <f ca="1">AND(AF1011&gt;$B$3, NOT(OR($AF1013:AF1013)))</f>
        <v>0</v>
      </c>
      <c r="AG1014" s="52" t="b">
        <f ca="1">AND(AG1011&gt;$B$3, NOT(OR($AF1013:AG1013)))</f>
        <v>0</v>
      </c>
      <c r="AH1014" s="52" t="b">
        <f ca="1">AND(AH1011&gt;$B$3, NOT(OR($AF1013:AH1013)))</f>
        <v>1</v>
      </c>
      <c r="AI1014" s="52" t="b">
        <f ca="1">AND(AI1011&gt;$B$3, NOT(OR($AF1013:AI1013)))</f>
        <v>1</v>
      </c>
      <c r="AJ1014" s="52" t="b">
        <f ca="1">AND(AJ1011&gt;$B$3, NOT(OR($AF1013:AJ1013)))</f>
        <v>1</v>
      </c>
      <c r="AK1014" s="74"/>
      <c r="AL1014" s="70"/>
    </row>
    <row r="1015" spans="7:38" ht="14.55" customHeight="1" x14ac:dyDescent="0.3">
      <c r="G1015" s="3">
        <v>1013</v>
      </c>
      <c r="H1015" s="58">
        <v>-0.17778071925957034</v>
      </c>
      <c r="I1015" s="58">
        <v>1.1023575566420689</v>
      </c>
      <c r="J1015" s="58">
        <v>-1.9891776420291163</v>
      </c>
      <c r="K1015" s="59">
        <v>0.47814754085785605</v>
      </c>
      <c r="L1015" s="60">
        <f t="array" ref="L1015:O1015">TRANSPOSE(MMULT(Option!$B$25:$E$28, TRANSPOSE(H1015:K1015)))</f>
        <v>-0.17778071925957034</v>
      </c>
      <c r="M1015" s="60">
        <v>0.93921510153994192</v>
      </c>
      <c r="N1015" s="60">
        <v>-1.5295620647158905</v>
      </c>
      <c r="O1015" s="60">
        <v>0.23876605074117008</v>
      </c>
      <c r="P1015" s="56" t="str">
        <f t="shared" si="1214"/>
        <v>203/3</v>
      </c>
      <c r="R1015" s="80">
        <v>254</v>
      </c>
      <c r="S1015" s="3" t="s">
        <v>28</v>
      </c>
      <c r="T1015" s="60">
        <f t="array" aca="1" ref="T1015:T1018" ca="1">TRANSPOSE(OFFSET($L$3, MATCH($R1015 &amp; "/" &amp; T$2, $P$3:$P$5002, 0) - 1, 0, 1, $E$1))</f>
        <v>0.51761633734557144</v>
      </c>
      <c r="U1015" s="60">
        <f t="array" aca="1" ref="U1015:U1018" ca="1">TRANSPOSE(OFFSET($L$3, MATCH($R1015 &amp; "/" &amp; U$2, $P$3:$P$5002, 0) - 1, 0, 1, $E$1))</f>
        <v>0.95188731896512913</v>
      </c>
      <c r="V1015" s="60">
        <f t="array" aca="1" ref="V1015:V1018" ca="1">TRANSPOSE(OFFSET($L$3, MATCH($R1015 &amp; "/" &amp; V$2, $P$3:$P$5002, 0) - 1, 0, 1, $E$1))</f>
        <v>-0.40679007506040132</v>
      </c>
      <c r="W1015" s="60">
        <f t="array" aca="1" ref="W1015:W1018" ca="1">TRANSPOSE(OFFSET($L$3, MATCH($R1015 &amp; "/" &amp; W$2, $P$3:$P$5002, 0) - 1, 0, 1, $E$1))</f>
        <v>-0.73541532661332487</v>
      </c>
      <c r="X1015" s="60">
        <f t="array" aca="1" ref="X1015:X1018" ca="1">TRANSPOSE(OFFSET($L$3, MATCH($R1015 &amp; "/" &amp; X$2, $P$3:$P$5002, 0) - 1, 0, 1, $E$1))</f>
        <v>-0.87925689899958048</v>
      </c>
      <c r="Y1015" s="52">
        <f ca="1">$B$11 * EXP(($E$3 - $C$11^2/2) * Y$2 + $C$11*SQRT(Y$2)*T1015)</f>
        <v>117.38452532821739</v>
      </c>
      <c r="Z1015" s="52">
        <f ca="1">Y1015 * EXP(($E$3 - $C$11^2/2) * (Z$2-Y$2) + $C$11*SQRT(Z$2-Y$2)*U1015)</f>
        <v>156.96475392959536</v>
      </c>
      <c r="AA1015" s="52">
        <f ca="1">Z1015 * EXP(($E$3 - $C$11^2/2) * (AA$2-Z$2) + $C$11*SQRT(AA$2-Z$2)*V1015)</f>
        <v>139.62835145544136</v>
      </c>
      <c r="AB1015" s="52">
        <f ca="1">AA1015 * EXP(($E$3 - $C$11^2/2) * (AB$2-AA$2) + $C$11*SQRT(AB$2-AA$2)*W1015)</f>
        <v>112.54573387608023</v>
      </c>
      <c r="AC1015" s="52">
        <f ca="1">AB1015 * EXP(($E$3 - $C$11^2/2) * (AC$2-AB$2) + $C$11*SQRT(AC$2-AB$2)*X1015)</f>
        <v>86.884755636723511</v>
      </c>
      <c r="AD1015" s="47"/>
      <c r="AE1015" s="3" t="s">
        <v>69</v>
      </c>
      <c r="AF1015" s="20" cm="1">
        <f t="array" aca="1" ref="AF1015" ca="1">MIN(Y1015:Y1018 / $D$11:$D$14)</f>
        <v>0.56556495903540438</v>
      </c>
      <c r="AG1015" s="20" cm="1">
        <f t="array" aca="1" ref="AG1015" ca="1">MIN(Z1015:Z1018 / $D$11:$D$14)</f>
        <v>0.51911853822574028</v>
      </c>
      <c r="AH1015" s="20" cm="1">
        <f t="array" aca="1" ref="AH1015" ca="1">MIN(AA1015:AA1018 / $D$11:$D$14)</f>
        <v>0.61559112388337622</v>
      </c>
      <c r="AI1015" s="20" cm="1">
        <f t="array" aca="1" ref="AI1015" ca="1">MIN(AB1015:AB1018 / $D$11:$D$14)</f>
        <v>0.53297369676173512</v>
      </c>
      <c r="AJ1015" s="20" cm="1">
        <f t="array" aca="1" ref="AJ1015" ca="1">MIN(AC1015:AC1018 / $D$11:$D$14)</f>
        <v>0.42952029934809005</v>
      </c>
      <c r="AK1015" s="72">
        <f t="array" aca="1" ref="AK1015" ca="1">SUMPRODUCT(AF1016:AJ1016, EXP(-$E$3*$AF$2:$AJ$2))</f>
        <v>77880.078307140488</v>
      </c>
      <c r="AL1015" s="70">
        <f ca="1">MAX(AC1016 - $D$11, 0) * EXP(-$E$2*$E$3)</f>
        <v>0</v>
      </c>
    </row>
    <row r="1016" spans="7:38" ht="14.55" customHeight="1" x14ac:dyDescent="0.3">
      <c r="G1016" s="3">
        <v>1014</v>
      </c>
      <c r="H1016" s="58">
        <v>-0.82255178281663632</v>
      </c>
      <c r="I1016" s="58">
        <v>1.8611878214567874</v>
      </c>
      <c r="J1016" s="58">
        <v>-0.58893228170387923</v>
      </c>
      <c r="K1016" s="59">
        <v>-1.3646225260709077</v>
      </c>
      <c r="L1016" s="60">
        <f t="array" ref="L1016:O1016">TRANSPOSE(MMULT(Option!$B$25:$E$28, TRANSPOSE(H1016:K1016)))</f>
        <v>-0.82255178281663632</v>
      </c>
      <c r="M1016" s="60">
        <v>1.3767861017444822</v>
      </c>
      <c r="N1016" s="60">
        <v>-0.35891248845809265</v>
      </c>
      <c r="O1016" s="60">
        <v>-1.1251880640822545</v>
      </c>
      <c r="P1016" s="56" t="str">
        <f t="shared" si="1214"/>
        <v>203/4</v>
      </c>
      <c r="R1016" s="80"/>
      <c r="S1016" s="3" t="s">
        <v>29</v>
      </c>
      <c r="T1016" s="60">
        <f ca="1"/>
        <v>0.52598331671749798</v>
      </c>
      <c r="U1016" s="60">
        <f ca="1"/>
        <v>-0.94221828012984232</v>
      </c>
      <c r="V1016" s="60">
        <f ca="1"/>
        <v>6.0504508786564076E-2</v>
      </c>
      <c r="W1016" s="60">
        <f ca="1"/>
        <v>0.162623388296598</v>
      </c>
      <c r="X1016" s="60">
        <f ca="1"/>
        <v>7.1807050538775397E-2</v>
      </c>
      <c r="Y1016" s="52">
        <f ca="1">$B$12 * EXP(($E$3 - $C$12^2/2) * Y$2 + $C$12*SQRT(Y$2)*T1016)</f>
        <v>117.67954160318426</v>
      </c>
      <c r="Z1016" s="52">
        <f ca="1">Y1016 * EXP(($E$3 - $C$12^2/2) * (Z$2-Y$2) + $C$12*SQRT(Z$2-Y$2)*U1016)</f>
        <v>89.148159308217288</v>
      </c>
      <c r="AA1016" s="52">
        <f ca="1">Z1016 * EXP(($E$3 - $C$12^2/2) * (AA$2-Z$2) + $C$12*SQRT(AA$2-Z$2)*V1016)</f>
        <v>91.236136267094565</v>
      </c>
      <c r="AB1016" s="52">
        <f ca="1">AA1016 * EXP(($E$3 - $C$12^2/2) * (AB$2-AA$2) + $C$12*SQRT(AB$2-AA$2)*W1016)</f>
        <v>96.277829216109765</v>
      </c>
      <c r="AC1016" s="52">
        <f ca="1">AB1016 * EXP(($E$3 - $C$12^2/2) * (AC$2-AB$2) + $C$12*SQRT(AC$2-AB$2)*X1016)</f>
        <v>98.867461579143068</v>
      </c>
      <c r="AD1016" s="47"/>
      <c r="AE1016" s="3" t="s">
        <v>47</v>
      </c>
      <c r="AF1016" s="64">
        <f t="shared" ref="AF1016" ca="1" si="1280">($B$5*AF1018 + (1 + $B$6)*AF1017)*$B$2</f>
        <v>0</v>
      </c>
      <c r="AG1016" s="64">
        <f t="shared" ref="AG1016" ca="1" si="1281">($B$5*AG1018 + (1 + $B$6)*AG1017)*$B$2</f>
        <v>0</v>
      </c>
      <c r="AH1016" s="64">
        <f t="shared" ref="AH1016" ca="1" si="1282">($B$5*AH1018 + (1 + $B$6)*AH1017)*$B$2</f>
        <v>0</v>
      </c>
      <c r="AI1016" s="64">
        <f t="shared" ref="AI1016" ca="1" si="1283">($B$5*AI1018 + (1 + $B$6)*AI1017)*$B$2</f>
        <v>0</v>
      </c>
      <c r="AJ1016" s="64" cm="1">
        <f t="array" aca="1" ref="AJ1016" ca="1">($B$5*AJ1018 + (1 + $B$6)*AJ1017 + AND(NOT(AF1017:AJ1017)))*$B$2</f>
        <v>100000</v>
      </c>
      <c r="AK1016" s="73"/>
      <c r="AL1016" s="70"/>
    </row>
    <row r="1017" spans="7:38" ht="14.55" customHeight="1" x14ac:dyDescent="0.3">
      <c r="G1017" s="3">
        <v>1015</v>
      </c>
      <c r="H1017" s="58">
        <v>-0.58977246438793873</v>
      </c>
      <c r="I1017" s="58">
        <v>-3.5267659225609829E-2</v>
      </c>
      <c r="J1017" s="58">
        <v>-5.1785550582121531E-2</v>
      </c>
      <c r="K1017" s="59">
        <v>0.50562050368424338</v>
      </c>
      <c r="L1017" s="60">
        <f t="array" ref="L1017:O1017">TRANSPOSE(MMULT(Option!$B$25:$E$28, TRANSPOSE(H1017:K1017)))</f>
        <v>-0.58977246438793873</v>
      </c>
      <c r="M1017" s="60">
        <v>-0.2682323293522284</v>
      </c>
      <c r="N1017" s="60">
        <v>-0.29062799711460002</v>
      </c>
      <c r="O1017" s="60">
        <v>0.17773579979000159</v>
      </c>
      <c r="P1017" s="56" t="str">
        <f t="shared" si="1214"/>
        <v>203/5</v>
      </c>
      <c r="R1017" s="80"/>
      <c r="S1017" s="3" t="s">
        <v>31</v>
      </c>
      <c r="T1017" s="60">
        <f ca="1"/>
        <v>-1.9164337331129766</v>
      </c>
      <c r="U1017" s="60">
        <f ca="1"/>
        <v>-0.20416373171068028</v>
      </c>
      <c r="V1017" s="60">
        <f ca="1"/>
        <v>0.45335647894248687</v>
      </c>
      <c r="W1017" s="60">
        <f ca="1"/>
        <v>-0.49703636561598302</v>
      </c>
      <c r="X1017" s="60">
        <f ca="1"/>
        <v>-0.73601023494198525</v>
      </c>
      <c r="Y1017" s="52">
        <f ca="1">$B$13 * EXP(($E$3 - $C$13^2/2) * Y$2 + $C$13*SQRT(Y$2)*T1017)</f>
        <v>56.556495903540437</v>
      </c>
      <c r="Z1017" s="52">
        <f ca="1">Y1017 * EXP(($E$3 - $C$13^2/2) * (Z$2-Y$2) + $C$13*SQRT(Z$2-Y$2)*U1017)</f>
        <v>53.46305991505119</v>
      </c>
      <c r="AA1017" s="52">
        <f ca="1">Z1017 * EXP(($E$3 - $C$13^2/2) * (AA$2-Z$2) + $C$13*SQRT(AA$2-Z$2)*V1017)</f>
        <v>61.559112388337624</v>
      </c>
      <c r="AB1017" s="52">
        <f ca="1">AA1017 * EXP(($E$3 - $C$13^2/2) * (AB$2-AA$2) + $C$13*SQRT(AB$2-AA$2)*W1017)</f>
        <v>53.297369676173517</v>
      </c>
      <c r="AC1017" s="52">
        <f ca="1">AB1017 * EXP(($E$3 - $C$13^2/2) * (AC$2-AB$2) + $C$13*SQRT(AC$2-AB$2)*X1017)</f>
        <v>42.952029934809005</v>
      </c>
      <c r="AD1017" s="47"/>
      <c r="AE1017" s="3" t="s">
        <v>46</v>
      </c>
      <c r="AF1017" s="52" t="b">
        <f t="shared" ref="AF1017" ca="1" si="1284">AF1015 &gt;= $B$4</f>
        <v>0</v>
      </c>
      <c r="AG1017" s="52" t="b">
        <f t="array" aca="1" ref="AG1017" ca="1">AND(AG1015 &gt;= $B$4, NOT(OR($AF1017:AF1017)))</f>
        <v>0</v>
      </c>
      <c r="AH1017" s="52" t="b">
        <f t="array" aca="1" ref="AH1017" ca="1">AND(AH1015 &gt;= $B$4, NOT(OR($AF1017:AG1017)))</f>
        <v>0</v>
      </c>
      <c r="AI1017" s="52" t="b">
        <f t="array" aca="1" ref="AI1017" ca="1">AND(AI1015 &gt;= $B$4, NOT(OR($AF1017:AH1017)))</f>
        <v>0</v>
      </c>
      <c r="AJ1017" s="52" t="b">
        <f t="array" aca="1" ref="AJ1017" ca="1">AND(AJ1015 &gt;= $B$4, NOT(OR($AF1017:AI1017)))</f>
        <v>0</v>
      </c>
      <c r="AK1017" s="73"/>
      <c r="AL1017" s="70"/>
    </row>
    <row r="1018" spans="7:38" ht="14.55" customHeight="1" x14ac:dyDescent="0.3">
      <c r="G1018" s="3">
        <v>1016</v>
      </c>
      <c r="H1018" s="58">
        <v>1.8489384491906626</v>
      </c>
      <c r="I1018" s="58">
        <v>-1.5226952217608225</v>
      </c>
      <c r="J1018" s="58">
        <v>-0.35575251149026255</v>
      </c>
      <c r="K1018" s="59">
        <v>-0.1093037641176513</v>
      </c>
      <c r="L1018" s="60">
        <f t="array" ref="L1018:O1018">TRANSPOSE(MMULT(Option!$B$25:$E$28, TRANSPOSE(H1018:K1018)))</f>
        <v>1.8489384491906626</v>
      </c>
      <c r="M1018" s="60">
        <v>-0.65599784313704246</v>
      </c>
      <c r="N1018" s="60">
        <v>2.8379161434703204E-2</v>
      </c>
      <c r="O1018" s="60">
        <v>0.17780224132086417</v>
      </c>
      <c r="P1018" s="56" t="str">
        <f t="shared" si="1214"/>
        <v>204/1</v>
      </c>
      <c r="R1018" s="80"/>
      <c r="S1018" s="3" t="s">
        <v>30</v>
      </c>
      <c r="T1018" s="60">
        <f ca="1"/>
        <v>-1.3630581409353142</v>
      </c>
      <c r="U1018" s="60">
        <f ca="1"/>
        <v>-0.85568527420752705</v>
      </c>
      <c r="V1018" s="60">
        <f ca="1"/>
        <v>1.8711968427235903</v>
      </c>
      <c r="W1018" s="60">
        <f ca="1"/>
        <v>0.34259398239441402</v>
      </c>
      <c r="X1018" s="60">
        <f ca="1"/>
        <v>-0.67785775871233001</v>
      </c>
      <c r="Y1018" s="52">
        <f ca="1">$B$14 * EXP(($E$3 - $C$14^2/2) * Y$2 + $C$14*SQRT(Y$2)*T1018)</f>
        <v>66.769924272027495</v>
      </c>
      <c r="Z1018" s="52">
        <f ca="1">Y1018 * EXP(($E$3 - $C$14^2/2) * (Z$2-Y$2) + $C$14*SQRT(Z$2-Y$2)*U1018)</f>
        <v>51.911853822574024</v>
      </c>
      <c r="AA1018" s="52">
        <f ca="1">Z1018 * EXP(($E$3 - $C$14^2/2) * (AA$2-Z$2) + $C$14*SQRT(AA$2-Z$2)*V1018)</f>
        <v>91.460411208048356</v>
      </c>
      <c r="AB1018" s="52">
        <f ca="1">AA1018 * EXP(($E$3 - $C$14^2/2) * (AB$2-AA$2) + $C$14*SQRT(AB$2-AA$2)*W1018)</f>
        <v>101.86866738395106</v>
      </c>
      <c r="AC1018" s="52">
        <f ca="1">AB1018 * EXP(($E$3 - $C$14^2/2) * (AC$2-AB$2) + $C$14*SQRT(AC$2-AB$2)*X1018)</f>
        <v>83.540127172864388</v>
      </c>
      <c r="AD1018" s="47"/>
      <c r="AE1018" s="3" t="s">
        <v>68</v>
      </c>
      <c r="AF1018" s="52" t="b">
        <f ca="1">AND(AF1015&gt;$B$3, NOT(OR($AF1017:AF1017)))</f>
        <v>0</v>
      </c>
      <c r="AG1018" s="52" t="b">
        <f ca="1">AND(AG1015&gt;$B$3, NOT(OR($AF1017:AG1017)))</f>
        <v>0</v>
      </c>
      <c r="AH1018" s="52" t="b">
        <f ca="1">AND(AH1015&gt;$B$3, NOT(OR($AF1017:AH1017)))</f>
        <v>0</v>
      </c>
      <c r="AI1018" s="52" t="b">
        <f ca="1">AND(AI1015&gt;$B$3, NOT(OR($AF1017:AI1017)))</f>
        <v>0</v>
      </c>
      <c r="AJ1018" s="52" t="b">
        <f ca="1">AND(AJ1015&gt;$B$3, NOT(OR($AF1017:AJ1017)))</f>
        <v>0</v>
      </c>
      <c r="AK1018" s="74"/>
      <c r="AL1018" s="70"/>
    </row>
    <row r="1019" spans="7:38" ht="14.55" customHeight="1" x14ac:dyDescent="0.3">
      <c r="G1019" s="3">
        <v>1017</v>
      </c>
      <c r="H1019" s="58">
        <v>0.78491711791063856</v>
      </c>
      <c r="I1019" s="58">
        <v>-0.40162166711072134</v>
      </c>
      <c r="J1019" s="58">
        <v>-0.47199947821560972</v>
      </c>
      <c r="K1019" s="59">
        <v>0.13953885734823201</v>
      </c>
      <c r="L1019" s="60">
        <f t="array" ref="L1019:O1019">TRANSPOSE(MMULT(Option!$B$25:$E$28, TRANSPOSE(H1019:K1019)))</f>
        <v>0.78491711791063856</v>
      </c>
      <c r="M1019" s="60">
        <v>-5.4125490889591954E-2</v>
      </c>
      <c r="N1019" s="60">
        <v>-0.2057642849797558</v>
      </c>
      <c r="O1019" s="60">
        <v>0.23616668110245681</v>
      </c>
      <c r="P1019" s="56" t="str">
        <f t="shared" si="1214"/>
        <v>204/2</v>
      </c>
      <c r="R1019" s="80">
        <v>255</v>
      </c>
      <c r="S1019" s="3" t="s">
        <v>28</v>
      </c>
      <c r="T1019" s="60">
        <f t="array" aca="1" ref="T1019:T1022" ca="1">TRANSPOSE(OFFSET($L$3, MATCH($R1019 &amp; "/" &amp; T$2, $P$3:$P$5002, 0) - 1, 0, 1, $E$1))</f>
        <v>0.5273082405268078</v>
      </c>
      <c r="U1019" s="60">
        <f t="array" aca="1" ref="U1019:U1022" ca="1">TRANSPOSE(OFFSET($L$3, MATCH($R1019 &amp; "/" &amp; U$2, $P$3:$P$5002, 0) - 1, 0, 1, $E$1))</f>
        <v>-0.31896422689473425</v>
      </c>
      <c r="V1019" s="60">
        <f t="array" aca="1" ref="V1019:V1022" ca="1">TRANSPOSE(OFFSET($L$3, MATCH($R1019 &amp; "/" &amp; V$2, $P$3:$P$5002, 0) - 1, 0, 1, $E$1))</f>
        <v>-1.5426978402644502</v>
      </c>
      <c r="W1019" s="60">
        <f t="array" aca="1" ref="W1019:W1022" ca="1">TRANSPOSE(OFFSET($L$3, MATCH($R1019 &amp; "/" &amp; W$2, $P$3:$P$5002, 0) - 1, 0, 1, $E$1))</f>
        <v>-0.98895383119768399</v>
      </c>
      <c r="X1019" s="60">
        <f t="array" aca="1" ref="X1019:X1022" ca="1">TRANSPOSE(OFFSET($L$3, MATCH($R1019 &amp; "/" &amp; X$2, $P$3:$P$5002, 0) - 1, 0, 1, $E$1))</f>
        <v>-2.4003854268860052</v>
      </c>
      <c r="Y1019" s="52">
        <f ca="1">$B$11 * EXP(($E$3 - $C$11^2/2) * Y$2 + $C$11*SQRT(Y$2)*T1019)</f>
        <v>117.72632582836002</v>
      </c>
      <c r="Z1019" s="52">
        <f ca="1">Y1019 * EXP(($E$3 - $C$11^2/2) * (Z$2-Y$2) + $C$11*SQRT(Z$2-Y$2)*U1019)</f>
        <v>107.51962511097858</v>
      </c>
      <c r="AA1019" s="52">
        <f ca="1">Z1019 * EXP(($E$3 - $C$11^2/2) * (AA$2-Z$2) + $C$11*SQRT(AA$2-Z$2)*V1019)</f>
        <v>68.024234949512021</v>
      </c>
      <c r="AB1019" s="52">
        <f ca="1">AA1019 * EXP(($E$3 - $C$11^2/2) * (AB$2-AA$2) + $C$11*SQRT(AB$2-AA$2)*W1019)</f>
        <v>50.814303943404667</v>
      </c>
      <c r="AC1019" s="52">
        <f ca="1">AB1019 * EXP(($E$3 - $C$11^2/2) * (AC$2-AB$2) + $C$11*SQRT(AC$2-AB$2)*X1019)</f>
        <v>24.855082544254095</v>
      </c>
      <c r="AD1019" s="47"/>
      <c r="AE1019" s="3" t="s">
        <v>69</v>
      </c>
      <c r="AF1019" s="20" cm="1">
        <f t="array" aca="1" ref="AF1019" ca="1">MIN(Y1019:Y1022 / $D$11:$D$14)</f>
        <v>1.0182556822047233</v>
      </c>
      <c r="AG1019" s="20" cm="1">
        <f t="array" aca="1" ref="AG1019" ca="1">MIN(Z1019:Z1022 / $D$11:$D$14)</f>
        <v>0.9019032190034123</v>
      </c>
      <c r="AH1019" s="20" cm="1">
        <f t="array" aca="1" ref="AH1019" ca="1">MIN(AA1019:AA1022 / $D$11:$D$14)</f>
        <v>0.68024234949512019</v>
      </c>
      <c r="AI1019" s="20" cm="1">
        <f t="array" aca="1" ref="AI1019" ca="1">MIN(AB1019:AB1022 / $D$11:$D$14)</f>
        <v>0.4892563886692407</v>
      </c>
      <c r="AJ1019" s="20" cm="1">
        <f t="array" aca="1" ref="AJ1019" ca="1">MIN(AC1019:AC1022 / $D$11:$D$14)</f>
        <v>0.24855082544254095</v>
      </c>
      <c r="AK1019" s="72">
        <f t="array" aca="1" ref="AK1019" ca="1">SUMPRODUCT(AF1020:AJ1020, EXP(-$E$3*$AF$2:$AJ$2))</f>
        <v>105721.0809451906</v>
      </c>
      <c r="AL1019" s="70">
        <f ca="1">MAX(AC1020 - $D$11, 0) * EXP(-$E$2*$E$3)</f>
        <v>0</v>
      </c>
    </row>
    <row r="1020" spans="7:38" ht="14.55" customHeight="1" x14ac:dyDescent="0.3">
      <c r="G1020" s="3">
        <v>1018</v>
      </c>
      <c r="H1020" s="58">
        <v>1.6718850917308143</v>
      </c>
      <c r="I1020" s="58">
        <v>-1.5442175769442936</v>
      </c>
      <c r="J1020" s="58">
        <v>-0.10359010953322179</v>
      </c>
      <c r="K1020" s="59">
        <v>-0.87128899162069851</v>
      </c>
      <c r="L1020" s="60">
        <f t="array" ref="L1020:O1020">TRANSPOSE(MMULT(Option!$B$25:$E$28, TRANSPOSE(H1020:K1020)))</f>
        <v>1.6718850917308143</v>
      </c>
      <c r="M1020" s="60">
        <v>-0.74654475047337809</v>
      </c>
      <c r="N1020" s="60">
        <v>0.17339871873978593</v>
      </c>
      <c r="O1020" s="60">
        <v>-0.50196308048496063</v>
      </c>
      <c r="P1020" s="56" t="str">
        <f t="shared" si="1214"/>
        <v>204/3</v>
      </c>
      <c r="R1020" s="80"/>
      <c r="S1020" s="3" t="s">
        <v>29</v>
      </c>
      <c r="T1020" s="60">
        <f ca="1"/>
        <v>0.12923774324538648</v>
      </c>
      <c r="U1020" s="60">
        <f ca="1"/>
        <v>0.29841647488937606</v>
      </c>
      <c r="V1020" s="60">
        <f ca="1"/>
        <v>-0.96515714649379591</v>
      </c>
      <c r="W1020" s="60">
        <f ca="1"/>
        <v>-1.2294562761592063</v>
      </c>
      <c r="X1020" s="60">
        <f ca="1"/>
        <v>-1.4759295172979114</v>
      </c>
      <c r="Y1020" s="52">
        <f ca="1">$B$12 * EXP(($E$3 - $C$12^2/2) * Y$2 + $C$12*SQRT(Y$2)*T1020)</f>
        <v>104.47434187515479</v>
      </c>
      <c r="Z1020" s="52">
        <f ca="1">Y1020 * EXP(($E$3 - $C$12^2/2) * (Z$2-Y$2) + $C$12*SQRT(Z$2-Y$2)*U1020)</f>
        <v>114.8315706141908</v>
      </c>
      <c r="AA1020" s="52">
        <f ca="1">Z1020 * EXP(($E$3 - $C$12^2/2) * (AA$2-Z$2) + $C$12*SQRT(AA$2-Z$2)*V1020)</f>
        <v>86.394093178242159</v>
      </c>
      <c r="AB1020" s="52">
        <f ca="1">AA1020 * EXP(($E$3 - $C$12^2/2) * (AB$2-AA$2) + $C$12*SQRT(AB$2-AA$2)*W1020)</f>
        <v>60.044288081877198</v>
      </c>
      <c r="AC1020" s="52">
        <f ca="1">AB1020 * EXP(($E$3 - $C$12^2/2) * (AC$2-AB$2) + $C$12*SQRT(AC$2-AB$2)*X1020)</f>
        <v>38.756697107359834</v>
      </c>
      <c r="AD1020" s="47"/>
      <c r="AE1020" s="3" t="s">
        <v>47</v>
      </c>
      <c r="AF1020" s="64">
        <f t="shared" ref="AF1020" ca="1" si="1285">($B$5*AF1022 + (1 + $B$6)*AF1021)*$B$2</f>
        <v>15000</v>
      </c>
      <c r="AG1020" s="64">
        <f t="shared" ref="AG1020" ca="1" si="1286">($B$5*AG1022 + (1 + $B$6)*AG1021)*$B$2</f>
        <v>15000</v>
      </c>
      <c r="AH1020" s="64">
        <f t="shared" ref="AH1020" ca="1" si="1287">($B$5*AH1022 + (1 + $B$6)*AH1021)*$B$2</f>
        <v>0</v>
      </c>
      <c r="AI1020" s="64">
        <f t="shared" ref="AI1020" ca="1" si="1288">($B$5*AI1022 + (1 + $B$6)*AI1021)*$B$2</f>
        <v>0</v>
      </c>
      <c r="AJ1020" s="64" cm="1">
        <f t="array" aca="1" ref="AJ1020" ca="1">($B$5*AJ1022 + (1 + $B$6)*AJ1021 + AND(NOT(AF1021:AJ1021)))*$B$2</f>
        <v>100000</v>
      </c>
      <c r="AK1020" s="73"/>
      <c r="AL1020" s="70"/>
    </row>
    <row r="1021" spans="7:38" ht="14.55" customHeight="1" x14ac:dyDescent="0.3">
      <c r="G1021" s="3">
        <v>1019</v>
      </c>
      <c r="H1021" s="58">
        <v>-0.55216649041684562</v>
      </c>
      <c r="I1021" s="58">
        <v>0.6007991963070245</v>
      </c>
      <c r="J1021" s="58">
        <v>-0.30602151362661345</v>
      </c>
      <c r="K1021" s="59">
        <v>-1.7215551075953948</v>
      </c>
      <c r="L1021" s="60">
        <f t="array" ref="L1021:O1021">TRANSPOSE(MMULT(Option!$B$25:$E$28, TRANSPOSE(H1021:K1021)))</f>
        <v>-0.55216649041684562</v>
      </c>
      <c r="M1021" s="60">
        <v>0.32977496274237633</v>
      </c>
      <c r="N1021" s="60">
        <v>-0.3323222122032492</v>
      </c>
      <c r="O1021" s="60">
        <v>-1.5975214369096074</v>
      </c>
      <c r="P1021" s="56" t="str">
        <f t="shared" si="1214"/>
        <v>204/4</v>
      </c>
      <c r="R1021" s="80"/>
      <c r="S1021" s="3" t="s">
        <v>31</v>
      </c>
      <c r="T1021" s="60">
        <f ca="1"/>
        <v>4.3636826313038057E-2</v>
      </c>
      <c r="U1021" s="60">
        <f ca="1"/>
        <v>-0.42113036191713044</v>
      </c>
      <c r="V1021" s="60">
        <f ca="1"/>
        <v>0.65031301617338055</v>
      </c>
      <c r="W1021" s="60">
        <f ca="1"/>
        <v>-2.151111309859207</v>
      </c>
      <c r="X1021" s="60">
        <f ca="1"/>
        <v>-2.0929547646625561</v>
      </c>
      <c r="Y1021" s="52">
        <f ca="1">$B$13 * EXP(($E$3 - $C$13^2/2) * Y$2 + $C$13*SQRT(Y$2)*T1021)</f>
        <v>101.82556822047233</v>
      </c>
      <c r="Z1021" s="52">
        <f ca="1">Y1021 * EXP(($E$3 - $C$13^2/2) * (Z$2-Y$2) + $C$13*SQRT(Z$2-Y$2)*U1021)</f>
        <v>90.190321900341232</v>
      </c>
      <c r="AA1021" s="52">
        <f ca="1">Z1021 * EXP(($E$3 - $C$13^2/2) * (AA$2-Z$2) + $C$13*SQRT(AA$2-Z$2)*V1021)</f>
        <v>110.16905285130807</v>
      </c>
      <c r="AB1021" s="52">
        <f ca="1">AA1021 * EXP(($E$3 - $C$13^2/2) * (AB$2-AA$2) + $C$13*SQRT(AB$2-AA$2)*W1021)</f>
        <v>58.071942927945209</v>
      </c>
      <c r="AC1021" s="52">
        <f ca="1">AB1021 * EXP(($E$3 - $C$13^2/2) * (AC$2-AB$2) + $C$13*SQRT(AC$2-AB$2)*X1021)</f>
        <v>31.149438139088105</v>
      </c>
      <c r="AD1021" s="47"/>
      <c r="AE1021" s="3" t="s">
        <v>46</v>
      </c>
      <c r="AF1021" s="52" t="b">
        <f t="shared" ref="AF1021" ca="1" si="1289">AF1019 &gt;= $B$4</f>
        <v>0</v>
      </c>
      <c r="AG1021" s="52" t="b">
        <f t="array" aca="1" ref="AG1021" ca="1">AND(AG1019 &gt;= $B$4, NOT(OR($AF1021:AF1021)))</f>
        <v>0</v>
      </c>
      <c r="AH1021" s="52" t="b">
        <f t="array" aca="1" ref="AH1021" ca="1">AND(AH1019 &gt;= $B$4, NOT(OR($AF1021:AG1021)))</f>
        <v>0</v>
      </c>
      <c r="AI1021" s="52" t="b">
        <f t="array" aca="1" ref="AI1021" ca="1">AND(AI1019 &gt;= $B$4, NOT(OR($AF1021:AH1021)))</f>
        <v>0</v>
      </c>
      <c r="AJ1021" s="52" t="b">
        <f t="array" aca="1" ref="AJ1021" ca="1">AND(AJ1019 &gt;= $B$4, NOT(OR($AF1021:AI1021)))</f>
        <v>0</v>
      </c>
      <c r="AK1021" s="73"/>
      <c r="AL1021" s="70"/>
    </row>
    <row r="1022" spans="7:38" ht="14.55" customHeight="1" x14ac:dyDescent="0.3">
      <c r="G1022" s="3">
        <v>1020</v>
      </c>
      <c r="H1022" s="58">
        <v>-1.0747847524472494</v>
      </c>
      <c r="I1022" s="58">
        <v>0.20556937869149253</v>
      </c>
      <c r="J1022" s="58">
        <v>3.5261575291957364E-2</v>
      </c>
      <c r="K1022" s="59">
        <v>-0.24419430371538556</v>
      </c>
      <c r="L1022" s="60">
        <f t="array" ref="L1022:O1022">TRANSPOSE(MMULT(Option!$B$25:$E$28, TRANSPOSE(H1022:K1022)))</f>
        <v>-1.0747847524472494</v>
      </c>
      <c r="M1022" s="60">
        <v>-0.24150645329513842</v>
      </c>
      <c r="N1022" s="60">
        <v>-0.34511260513095093</v>
      </c>
      <c r="O1022" s="60">
        <v>-0.57831635523469638</v>
      </c>
      <c r="P1022" s="56" t="str">
        <f t="shared" si="1214"/>
        <v>204/5</v>
      </c>
      <c r="R1022" s="80"/>
      <c r="S1022" s="3" t="s">
        <v>30</v>
      </c>
      <c r="T1022" s="60">
        <f ca="1"/>
        <v>5.5575926223819669E-2</v>
      </c>
      <c r="U1022" s="60">
        <f ca="1"/>
        <v>0.88085041727952063</v>
      </c>
      <c r="V1022" s="60">
        <f ca="1"/>
        <v>-1.8802315676051251</v>
      </c>
      <c r="W1022" s="60">
        <f ca="1"/>
        <v>-1.5057568249110416</v>
      </c>
      <c r="X1022" s="60">
        <f ca="1"/>
        <v>-1.3170982285876656</v>
      </c>
      <c r="Y1022" s="52">
        <f ca="1">$B$14 * EXP(($E$3 - $C$14^2/2) * Y$2 + $C$14*SQRT(Y$2)*T1022)</f>
        <v>102.19093384010493</v>
      </c>
      <c r="Z1022" s="52">
        <f ca="1">Y1022 * EXP(($E$3 - $C$14^2/2) * (Z$2-Y$2) + $C$14*SQRT(Z$2-Y$2)*U1022)</f>
        <v>133.76681386818015</v>
      </c>
      <c r="AA1022" s="52">
        <f ca="1">Z1022 * EXP(($E$3 - $C$14^2/2) * (AA$2-Z$2) + $C$14*SQRT(AA$2-Z$2)*V1022)</f>
        <v>76.479950289118236</v>
      </c>
      <c r="AB1022" s="52">
        <f ca="1">AA1022 * EXP(($E$3 - $C$14^2/2) * (AB$2-AA$2) + $C$14*SQRT(AB$2-AA$2)*W1022)</f>
        <v>48.925638866924068</v>
      </c>
      <c r="AC1022" s="52">
        <f ca="1">AB1022 * EXP(($E$3 - $C$14^2/2) * (AC$2-AB$2) + $C$14*SQRT(AC$2-AB$2)*X1022)</f>
        <v>33.121151708106268</v>
      </c>
      <c r="AD1022" s="47"/>
      <c r="AE1022" s="3" t="s">
        <v>68</v>
      </c>
      <c r="AF1022" s="52" t="b">
        <f ca="1">AND(AF1019&gt;$B$3, NOT(OR($AF1021:AF1021)))</f>
        <v>1</v>
      </c>
      <c r="AG1022" s="52" t="b">
        <f ca="1">AND(AG1019&gt;$B$3, NOT(OR($AF1021:AG1021)))</f>
        <v>1</v>
      </c>
      <c r="AH1022" s="52" t="b">
        <f ca="1">AND(AH1019&gt;$B$3, NOT(OR($AF1021:AH1021)))</f>
        <v>0</v>
      </c>
      <c r="AI1022" s="52" t="b">
        <f ca="1">AND(AI1019&gt;$B$3, NOT(OR($AF1021:AI1021)))</f>
        <v>0</v>
      </c>
      <c r="AJ1022" s="52" t="b">
        <f ca="1">AND(AJ1019&gt;$B$3, NOT(OR($AF1021:AJ1021)))</f>
        <v>0</v>
      </c>
      <c r="AK1022" s="74"/>
      <c r="AL1022" s="70"/>
    </row>
    <row r="1023" spans="7:38" ht="14.55" customHeight="1" x14ac:dyDescent="0.3">
      <c r="G1023" s="3">
        <v>1021</v>
      </c>
      <c r="H1023" s="58">
        <v>-0.56069861613529581</v>
      </c>
      <c r="I1023" s="58">
        <v>2.1743254192714971</v>
      </c>
      <c r="J1023" s="58">
        <v>0.36201329149061257</v>
      </c>
      <c r="K1023" s="59">
        <v>0.22697852947215219</v>
      </c>
      <c r="L1023" s="60">
        <f t="array" ref="L1023:O1023">TRANSPOSE(MMULT(Option!$B$25:$E$28, TRANSPOSE(H1023:K1023)))</f>
        <v>-0.56069861613529581</v>
      </c>
      <c r="M1023" s="60">
        <v>1.7685227174015274</v>
      </c>
      <c r="N1023" s="60">
        <v>0.66305251817840516</v>
      </c>
      <c r="O1023" s="60">
        <v>0.61012315997213207</v>
      </c>
      <c r="P1023" s="56" t="str">
        <f t="shared" si="1214"/>
        <v>205/1</v>
      </c>
      <c r="R1023" s="80">
        <v>256</v>
      </c>
      <c r="S1023" s="3" t="s">
        <v>28</v>
      </c>
      <c r="T1023" s="60">
        <f t="array" aca="1" ref="T1023:T1026" ca="1">TRANSPOSE(OFFSET($L$3, MATCH($R1023 &amp; "/" &amp; T$2, $P$3:$P$5002, 0) - 1, 0, 1, $E$1))</f>
        <v>-2.0805453523802155</v>
      </c>
      <c r="U1023" s="60">
        <f t="array" aca="1" ref="U1023:U1026" ca="1">TRANSPOSE(OFFSET($L$3, MATCH($R1023 &amp; "/" &amp; U$2, $P$3:$P$5002, 0) - 1, 0, 1, $E$1))</f>
        <v>-0.78286440143698499</v>
      </c>
      <c r="V1023" s="60">
        <f t="array" aca="1" ref="V1023:V1026" ca="1">TRANSPOSE(OFFSET($L$3, MATCH($R1023 &amp; "/" &amp; V$2, $P$3:$P$5002, 0) - 1, 0, 1, $E$1))</f>
        <v>-0.19496454483545342</v>
      </c>
      <c r="W1023" s="60">
        <f t="array" aca="1" ref="W1023:W1026" ca="1">TRANSPOSE(OFFSET($L$3, MATCH($R1023 &amp; "/" &amp; W$2, $P$3:$P$5002, 0) - 1, 0, 1, $E$1))</f>
        <v>-1.0497610107810846</v>
      </c>
      <c r="X1023" s="60">
        <f t="array" aca="1" ref="X1023:X1026" ca="1">TRANSPOSE(OFFSET($L$3, MATCH($R1023 &amp; "/" &amp; X$2, $P$3:$P$5002, 0) - 1, 0, 1, $E$1))</f>
        <v>0.13675217950772617</v>
      </c>
      <c r="Y1023" s="52">
        <f ca="1">$B$11 * EXP(($E$3 - $C$11^2/2) * Y$2 + $C$11*SQRT(Y$2)*T1023)</f>
        <v>53.839455946186789</v>
      </c>
      <c r="Z1023" s="52">
        <f ca="1">Y1023 * EXP(($E$3 - $C$11^2/2) * (Z$2-Y$2) + $C$11*SQRT(Z$2-Y$2)*U1023)</f>
        <v>42.783275199118165</v>
      </c>
      <c r="AA1023" s="52">
        <f ca="1">Z1023 * EXP(($E$3 - $C$11^2/2) * (AA$2-Z$2) + $C$11*SQRT(AA$2-Z$2)*V1023)</f>
        <v>40.554952099300628</v>
      </c>
      <c r="AB1023" s="52">
        <f ca="1">AA1023 * EXP(($E$3 - $C$11^2/2) * (AB$2-AA$2) + $C$11*SQRT(AB$2-AA$2)*W1023)</f>
        <v>29.747038867074661</v>
      </c>
      <c r="AC1023" s="52">
        <f ca="1">AB1023 * EXP(($E$3 - $C$11^2/2) * (AC$2-AB$2) + $C$11*SQRT(AC$2-AB$2)*X1023)</f>
        <v>31.148162259560365</v>
      </c>
      <c r="AD1023" s="47"/>
      <c r="AE1023" s="3" t="s">
        <v>69</v>
      </c>
      <c r="AF1023" s="20" cm="1">
        <f t="array" aca="1" ref="AF1023" ca="1">MIN(Y1023:Y1026 / $D$11:$D$14)</f>
        <v>0.53839455946186787</v>
      </c>
      <c r="AG1023" s="20" cm="1">
        <f t="array" aca="1" ref="AG1023" ca="1">MIN(Z1023:Z1026 / $D$11:$D$14)</f>
        <v>0.42783275199118165</v>
      </c>
      <c r="AH1023" s="20" cm="1">
        <f t="array" aca="1" ref="AH1023" ca="1">MIN(AA1023:AA1026 / $D$11:$D$14)</f>
        <v>0.40554952099300628</v>
      </c>
      <c r="AI1023" s="20" cm="1">
        <f t="array" aca="1" ref="AI1023" ca="1">MIN(AB1023:AB1026 / $D$11:$D$14)</f>
        <v>0.2974703886707466</v>
      </c>
      <c r="AJ1023" s="20" cm="1">
        <f t="array" aca="1" ref="AJ1023" ca="1">MIN(AC1023:AC1026 / $D$11:$D$14)</f>
        <v>0.31148162259560364</v>
      </c>
      <c r="AK1023" s="72">
        <f t="array" aca="1" ref="AK1023" ca="1">SUMPRODUCT(AF1024:AJ1024, EXP(-$E$3*$AF$2:$AJ$2))</f>
        <v>77880.078307140488</v>
      </c>
      <c r="AL1023" s="70">
        <f ca="1">MAX(AC1024 - $D$11, 0) * EXP(-$E$2*$E$3)</f>
        <v>15.340421797997763</v>
      </c>
    </row>
    <row r="1024" spans="7:38" ht="14.55" customHeight="1" x14ac:dyDescent="0.3">
      <c r="G1024" s="3">
        <v>1022</v>
      </c>
      <c r="H1024" s="58">
        <v>-0.64393742787697106</v>
      </c>
      <c r="I1024" s="58">
        <v>-0.86979153062962833</v>
      </c>
      <c r="J1024" s="58">
        <v>-1.8477907999707468</v>
      </c>
      <c r="K1024" s="59">
        <v>1.5582620043154722</v>
      </c>
      <c r="L1024" s="60">
        <f t="array" ref="L1024:O1024">TRANSPOSE(MMULT(Option!$B$25:$E$28, TRANSPOSE(H1024:K1024)))</f>
        <v>-0.64393742787697106</v>
      </c>
      <c r="M1024" s="60">
        <v>-1.054752076739143</v>
      </c>
      <c r="N1024" s="60">
        <v>-2.1082731172983191</v>
      </c>
      <c r="O1024" s="60">
        <v>0.48842416383651199</v>
      </c>
      <c r="P1024" s="56" t="str">
        <f t="shared" si="1214"/>
        <v>205/2</v>
      </c>
      <c r="R1024" s="80"/>
      <c r="S1024" s="3" t="s">
        <v>29</v>
      </c>
      <c r="T1024" s="60">
        <f ca="1"/>
        <v>-0.85311814898726623</v>
      </c>
      <c r="U1024" s="60">
        <f ca="1"/>
        <v>0.24605844275293443</v>
      </c>
      <c r="V1024" s="60">
        <f ca="1"/>
        <v>0.2786175604357311</v>
      </c>
      <c r="W1024" s="60">
        <f ca="1"/>
        <v>2.3715315415138161E-2</v>
      </c>
      <c r="X1024" s="60">
        <f ca="1"/>
        <v>0.82071839613623399</v>
      </c>
      <c r="Y1024" s="52">
        <f ca="1">$B$12 * EXP(($E$3 - $C$12^2/2) * Y$2 + $C$12*SQRT(Y$2)*T1024)</f>
        <v>77.807259865072737</v>
      </c>
      <c r="Z1024" s="52">
        <f ca="1">Y1024 * EXP(($E$3 - $C$12^2/2) * (Z$2-Y$2) + $C$12*SQRT(Z$2-Y$2)*U1024)</f>
        <v>84.187989968231477</v>
      </c>
      <c r="AA1024" s="52">
        <f ca="1">Z1024 * EXP(($E$3 - $C$12^2/2) * (AA$2-Z$2) + $C$12*SQRT(AA$2-Z$2)*V1024)</f>
        <v>91.986105847628025</v>
      </c>
      <c r="AB1024" s="52">
        <f ca="1">AA1024 * EXP(($E$3 - $C$12^2/2) * (AB$2-AA$2) + $C$12*SQRT(AB$2-AA$2)*W1024)</f>
        <v>93.107257669005307</v>
      </c>
      <c r="AC1024" s="52">
        <f ca="1">AB1024 * EXP(($E$3 - $C$12^2/2) * (AC$2-AB$2) + $C$12*SQRT(AC$2-AB$2)*X1024)</f>
        <v>119.69749149133979</v>
      </c>
      <c r="AD1024" s="47"/>
      <c r="AE1024" s="3" t="s">
        <v>47</v>
      </c>
      <c r="AF1024" s="64">
        <f t="shared" ref="AF1024" ca="1" si="1290">($B$5*AF1026 + (1 + $B$6)*AF1025)*$B$2</f>
        <v>0</v>
      </c>
      <c r="AG1024" s="64">
        <f t="shared" ref="AG1024" ca="1" si="1291">($B$5*AG1026 + (1 + $B$6)*AG1025)*$B$2</f>
        <v>0</v>
      </c>
      <c r="AH1024" s="64">
        <f t="shared" ref="AH1024" ca="1" si="1292">($B$5*AH1026 + (1 + $B$6)*AH1025)*$B$2</f>
        <v>0</v>
      </c>
      <c r="AI1024" s="64">
        <f t="shared" ref="AI1024" ca="1" si="1293">($B$5*AI1026 + (1 + $B$6)*AI1025)*$B$2</f>
        <v>0</v>
      </c>
      <c r="AJ1024" s="64" cm="1">
        <f t="array" aca="1" ref="AJ1024" ca="1">($B$5*AJ1026 + (1 + $B$6)*AJ1025 + AND(NOT(AF1025:AJ1025)))*$B$2</f>
        <v>100000</v>
      </c>
      <c r="AK1024" s="73"/>
      <c r="AL1024" s="70"/>
    </row>
    <row r="1025" spans="7:38" ht="14.55" customHeight="1" x14ac:dyDescent="0.3">
      <c r="G1025" s="3">
        <v>1023</v>
      </c>
      <c r="H1025" s="58">
        <v>0.65771609011711429</v>
      </c>
      <c r="I1025" s="58">
        <v>8.506323742730847E-3</v>
      </c>
      <c r="J1025" s="58">
        <v>-0.50378662751829562</v>
      </c>
      <c r="K1025" s="59">
        <v>-1.1525570333302113</v>
      </c>
      <c r="L1025" s="60">
        <f t="array" ref="L1025:O1025">TRANSPOSE(MMULT(Option!$B$25:$E$28, TRANSPOSE(H1025:K1025)))</f>
        <v>0.65771609011711429</v>
      </c>
      <c r="M1025" s="60">
        <v>0.27088261053421858</v>
      </c>
      <c r="N1025" s="60">
        <v>-0.17716695141923078</v>
      </c>
      <c r="O1025" s="60">
        <v>-0.82000604372416785</v>
      </c>
      <c r="P1025" s="56" t="str">
        <f t="shared" si="1214"/>
        <v>205/3</v>
      </c>
      <c r="R1025" s="80"/>
      <c r="S1025" s="3" t="s">
        <v>31</v>
      </c>
      <c r="T1025" s="60">
        <f ca="1"/>
        <v>-1.0655537131241948</v>
      </c>
      <c r="U1025" s="60">
        <f ca="1"/>
        <v>-1.0215848381128867</v>
      </c>
      <c r="V1025" s="60">
        <f ca="1"/>
        <v>-0.13040357882485371</v>
      </c>
      <c r="W1025" s="60">
        <f ca="1"/>
        <v>-1.4922614737364666</v>
      </c>
      <c r="X1025" s="60">
        <f ca="1"/>
        <v>1.1938863130317219</v>
      </c>
      <c r="Y1025" s="52">
        <f ca="1">$B$13 * EXP(($E$3 - $C$13^2/2) * Y$2 + $C$13*SQRT(Y$2)*T1025)</f>
        <v>73.003258128584321</v>
      </c>
      <c r="Z1025" s="52">
        <f ca="1">Y1025 * EXP(($E$3 - $C$13^2/2) * (Z$2-Y$2) + $C$13*SQRT(Z$2-Y$2)*U1025)</f>
        <v>54.002407052491044</v>
      </c>
      <c r="AA1025" s="52">
        <f ca="1">Z1025 * EXP(($E$3 - $C$13^2/2) * (AA$2-Z$2) + $C$13*SQRT(AA$2-Z$2)*V1025)</f>
        <v>52.190868517414138</v>
      </c>
      <c r="AB1025" s="52">
        <f ca="1">AA1025 * EXP(($E$3 - $C$13^2/2) * (AB$2-AA$2) + $C$13*SQRT(AB$2-AA$2)*W1025)</f>
        <v>33.522910642309355</v>
      </c>
      <c r="AC1025" s="52">
        <f ca="1">AB1025 * EXP(($E$3 - $C$13^2/2) * (AC$2-AB$2) + $C$13*SQRT(AC$2-AB$2)*X1025)</f>
        <v>48.201734156409174</v>
      </c>
      <c r="AD1025" s="47"/>
      <c r="AE1025" s="3" t="s">
        <v>46</v>
      </c>
      <c r="AF1025" s="52" t="b">
        <f t="shared" ref="AF1025" ca="1" si="1294">AF1023 &gt;= $B$4</f>
        <v>0</v>
      </c>
      <c r="AG1025" s="52" t="b">
        <f t="array" aca="1" ref="AG1025" ca="1">AND(AG1023 &gt;= $B$4, NOT(OR($AF1025:AF1025)))</f>
        <v>0</v>
      </c>
      <c r="AH1025" s="52" t="b">
        <f t="array" aca="1" ref="AH1025" ca="1">AND(AH1023 &gt;= $B$4, NOT(OR($AF1025:AG1025)))</f>
        <v>0</v>
      </c>
      <c r="AI1025" s="52" t="b">
        <f t="array" aca="1" ref="AI1025" ca="1">AND(AI1023 &gt;= $B$4, NOT(OR($AF1025:AH1025)))</f>
        <v>0</v>
      </c>
      <c r="AJ1025" s="52" t="b">
        <f t="array" aca="1" ref="AJ1025" ca="1">AND(AJ1023 &gt;= $B$4, NOT(OR($AF1025:AI1025)))</f>
        <v>0</v>
      </c>
      <c r="AK1025" s="73"/>
      <c r="AL1025" s="70"/>
    </row>
    <row r="1026" spans="7:38" ht="14.55" customHeight="1" x14ac:dyDescent="0.3">
      <c r="G1026" s="3">
        <v>1024</v>
      </c>
      <c r="H1026" s="58">
        <v>1.8241910729464343</v>
      </c>
      <c r="I1026" s="58">
        <v>0.88792142982192412</v>
      </c>
      <c r="J1026" s="58">
        <v>-0.66950394920216749</v>
      </c>
      <c r="K1026" s="59">
        <v>-0.36494474004681832</v>
      </c>
      <c r="L1026" s="60">
        <f t="array" ref="L1026:O1026">TRANSPOSE(MMULT(Option!$B$25:$E$28, TRANSPOSE(H1026:K1026)))</f>
        <v>1.8241910729464343</v>
      </c>
      <c r="M1026" s="60">
        <v>1.5434698618450513</v>
      </c>
      <c r="N1026" s="60">
        <v>0.37415678093269933</v>
      </c>
      <c r="O1026" s="60">
        <v>0.51899504365458315</v>
      </c>
      <c r="P1026" s="56" t="str">
        <f t="shared" si="1214"/>
        <v>205/4</v>
      </c>
      <c r="R1026" s="80"/>
      <c r="S1026" s="3" t="s">
        <v>30</v>
      </c>
      <c r="T1026" s="60">
        <f ca="1"/>
        <v>-0.75995179158255044</v>
      </c>
      <c r="U1026" s="60">
        <f ca="1"/>
        <v>-0.31980493139256128</v>
      </c>
      <c r="V1026" s="60">
        <f ca="1"/>
        <v>0.27160538901390557</v>
      </c>
      <c r="W1026" s="60">
        <f ca="1"/>
        <v>-0.38671557708055182</v>
      </c>
      <c r="X1026" s="60">
        <f ca="1"/>
        <v>1.6035005318438047</v>
      </c>
      <c r="Y1026" s="52">
        <f ca="1">$B$14 * EXP(($E$3 - $C$14^2/2) * Y$2 + $C$14*SQRT(Y$2)*T1026)</f>
        <v>80.012642105943115</v>
      </c>
      <c r="Z1026" s="52">
        <f ca="1">Y1026 * EXP(($E$3 - $C$14^2/2) * (Z$2-Y$2) + $C$14*SQRT(Z$2-Y$2)*U1026)</f>
        <v>73.057234565377797</v>
      </c>
      <c r="AA1026" s="52">
        <f ca="1">Z1026 * EXP(($E$3 - $C$14^2/2) * (AA$2-Z$2) + $C$14*SQRT(AA$2-Z$2)*V1026)</f>
        <v>79.656591265896509</v>
      </c>
      <c r="AB1026" s="52">
        <f ca="1">AA1026 * EXP(($E$3 - $C$14^2/2) * (AB$2-AA$2) + $C$14*SQRT(AB$2-AA$2)*W1026)</f>
        <v>71.28672412482409</v>
      </c>
      <c r="AC1026" s="52">
        <f ca="1">AB1026 * EXP(($E$3 - $C$14^2/2) * (AC$2-AB$2) + $C$14*SQRT(AC$2-AB$2)*X1026)</f>
        <v>115.90376934753245</v>
      </c>
      <c r="AD1026" s="47"/>
      <c r="AE1026" s="3" t="s">
        <v>68</v>
      </c>
      <c r="AF1026" s="52" t="b">
        <f ca="1">AND(AF1023&gt;$B$3, NOT(OR($AF1025:AF1025)))</f>
        <v>0</v>
      </c>
      <c r="AG1026" s="52" t="b">
        <f ca="1">AND(AG1023&gt;$B$3, NOT(OR($AF1025:AG1025)))</f>
        <v>0</v>
      </c>
      <c r="AH1026" s="52" t="b">
        <f ca="1">AND(AH1023&gt;$B$3, NOT(OR($AF1025:AH1025)))</f>
        <v>0</v>
      </c>
      <c r="AI1026" s="52" t="b">
        <f ca="1">AND(AI1023&gt;$B$3, NOT(OR($AF1025:AI1025)))</f>
        <v>0</v>
      </c>
      <c r="AJ1026" s="52" t="b">
        <f ca="1">AND(AJ1023&gt;$B$3, NOT(OR($AF1025:AJ1025)))</f>
        <v>0</v>
      </c>
      <c r="AK1026" s="74"/>
      <c r="AL1026" s="70"/>
    </row>
    <row r="1027" spans="7:38" ht="14.55" customHeight="1" x14ac:dyDescent="0.3">
      <c r="G1027" s="3">
        <v>1025</v>
      </c>
      <c r="H1027" s="58">
        <v>0.16856441809762429</v>
      </c>
      <c r="I1027" s="58">
        <v>-0.53700996485337349</v>
      </c>
      <c r="J1027" s="58">
        <v>-0.32296061822884026</v>
      </c>
      <c r="K1027" s="59">
        <v>0.20919622838130431</v>
      </c>
      <c r="L1027" s="60">
        <f t="array" ref="L1027:O1027">TRANSPOSE(MMULT(Option!$B$25:$E$28, TRANSPOSE(H1027:K1027)))</f>
        <v>0.16856441809762429</v>
      </c>
      <c r="M1027" s="60">
        <v>-0.42475199533818209</v>
      </c>
      <c r="N1027" s="60">
        <v>-0.35685601244028509</v>
      </c>
      <c r="O1027" s="60">
        <v>4.2913038391194924E-2</v>
      </c>
      <c r="P1027" s="56" t="str">
        <f t="shared" si="1214"/>
        <v>205/5</v>
      </c>
      <c r="R1027" s="80">
        <v>257</v>
      </c>
      <c r="S1027" s="3" t="s">
        <v>28</v>
      </c>
      <c r="T1027" s="60">
        <f t="array" aca="1" ref="T1027:T1030" ca="1">TRANSPOSE(OFFSET($L$3, MATCH($R1027 &amp; "/" &amp; T$2, $P$3:$P$5002, 0) - 1, 0, 1, $E$1))</f>
        <v>0.83628790663969643</v>
      </c>
      <c r="U1027" s="60">
        <f t="array" aca="1" ref="U1027:U1030" ca="1">TRANSPOSE(OFFSET($L$3, MATCH($R1027 &amp; "/" &amp; U$2, $P$3:$P$5002, 0) - 1, 0, 1, $E$1))</f>
        <v>0.45859124487915798</v>
      </c>
      <c r="V1027" s="60">
        <f t="array" aca="1" ref="V1027:V1030" ca="1">TRANSPOSE(OFFSET($L$3, MATCH($R1027 &amp; "/" &amp; V$2, $P$3:$P$5002, 0) - 1, 0, 1, $E$1))</f>
        <v>0.60197965241630469</v>
      </c>
      <c r="W1027" s="60">
        <f t="array" aca="1" ref="W1027:W1030" ca="1">TRANSPOSE(OFFSET($L$3, MATCH($R1027 &amp; "/" &amp; W$2, $P$3:$P$5002, 0) - 1, 0, 1, $E$1))</f>
        <v>-2.4922250289851893</v>
      </c>
      <c r="X1027" s="60">
        <f t="array" aca="1" ref="X1027:X1030" ca="1">TRANSPOSE(OFFSET($L$3, MATCH($R1027 &amp; "/" &amp; X$2, $P$3:$P$5002, 0) - 1, 0, 1, $E$1))</f>
        <v>-0.77563507481258742</v>
      </c>
      <c r="Y1027" s="52">
        <f ca="1">$B$11 * EXP(($E$3 - $C$11^2/2) * Y$2 + $C$11*SQRT(Y$2)*T1027)</f>
        <v>129.16059569890851</v>
      </c>
      <c r="Z1027" s="52">
        <f ca="1">Y1027 * EXP(($E$3 - $C$11^2/2) * (Z$2-Y$2) + $C$11*SQRT(Z$2-Y$2)*U1027)</f>
        <v>148.95346346803638</v>
      </c>
      <c r="AA1027" s="52">
        <f ca="1">Z1027 * EXP(($E$3 - $C$11^2/2) * (AA$2-Z$2) + $C$11*SQRT(AA$2-Z$2)*V1027)</f>
        <v>179.3300256815474</v>
      </c>
      <c r="AB1027" s="52">
        <f ca="1">AA1027 * EXP(($E$3 - $C$11^2/2) * (AB$2-AA$2) + $C$11*SQRT(AB$2-AA$2)*W1027)</f>
        <v>85.332920548124108</v>
      </c>
      <c r="AC1027" s="52">
        <f ca="1">AB1027 * EXP(($E$3 - $C$11^2/2) * (AC$2-AB$2) + $C$11*SQRT(AC$2-AB$2)*X1027)</f>
        <v>67.956636010630788</v>
      </c>
      <c r="AD1027" s="47"/>
      <c r="AE1027" s="3" t="s">
        <v>69</v>
      </c>
      <c r="AF1027" s="20" cm="1">
        <f t="array" aca="1" ref="AF1027" ca="1">MIN(Y1027:Y1030 / $D$11:$D$14)</f>
        <v>0.6969223219147902</v>
      </c>
      <c r="AG1027" s="20" cm="1">
        <f t="array" aca="1" ref="AG1027" ca="1">MIN(Z1027:Z1030 / $D$11:$D$14)</f>
        <v>0.96163809787080334</v>
      </c>
      <c r="AH1027" s="20" cm="1">
        <f t="array" aca="1" ref="AH1027" ca="1">MIN(AA1027:AA1030 / $D$11:$D$14)</f>
        <v>1.0379709566328144</v>
      </c>
      <c r="AI1027" s="20" cm="1">
        <f t="array" aca="1" ref="AI1027" ca="1">MIN(AB1027:AB1030 / $D$11:$D$14)</f>
        <v>0.85332920548124103</v>
      </c>
      <c r="AJ1027" s="20" cm="1">
        <f t="array" aca="1" ref="AJ1027" ca="1">MIN(AC1027:AC1030 / $D$11:$D$14)</f>
        <v>0.67956636010630789</v>
      </c>
      <c r="AK1027" s="72">
        <f t="array" aca="1" ref="AK1027" ca="1">SUMPRODUCT(AF1028:AJ1028, EXP(-$E$3*$AF$2:$AJ$2))</f>
        <v>116644.22052022547</v>
      </c>
      <c r="AL1027" s="70">
        <f ca="1">MAX(AC1028 - $D$11, 0) * EXP(-$E$2*$E$3)</f>
        <v>0</v>
      </c>
    </row>
    <row r="1028" spans="7:38" ht="14.55" customHeight="1" x14ac:dyDescent="0.3">
      <c r="G1028" s="3">
        <v>1026</v>
      </c>
      <c r="H1028" s="58">
        <v>1.1342167743565399</v>
      </c>
      <c r="I1028" s="58">
        <v>-0.44120282624100415</v>
      </c>
      <c r="J1028" s="58">
        <v>1.2344076980011813</v>
      </c>
      <c r="K1028" s="59">
        <v>-0.3450203892011382</v>
      </c>
      <c r="L1028" s="60">
        <f t="array" ref="L1028:O1028">TRANSPOSE(MMULT(Option!$B$25:$E$28, TRANSPOSE(H1028:K1028)))</f>
        <v>1.1342167743565399</v>
      </c>
      <c r="M1028" s="60">
        <v>4.9317640127045925E-2</v>
      </c>
      <c r="N1028" s="60">
        <v>1.4223453961272785</v>
      </c>
      <c r="O1028" s="60">
        <v>0.28362659277995772</v>
      </c>
      <c r="P1028" s="56" t="str">
        <f t="shared" ref="P1028:P1091" si="1295">(QUOTIENT(G1028 - 1, $E$2) + 1) &amp; "/" &amp; MOD(G1028 -1, $E$2) + 1</f>
        <v>206/1</v>
      </c>
      <c r="R1028" s="80"/>
      <c r="S1028" s="3" t="s">
        <v>29</v>
      </c>
      <c r="T1028" s="60">
        <f ca="1"/>
        <v>0.48106621635703778</v>
      </c>
      <c r="U1028" s="60">
        <f ca="1"/>
        <v>0.74530908217646252</v>
      </c>
      <c r="V1028" s="60">
        <f ca="1"/>
        <v>-0.10818428077818132</v>
      </c>
      <c r="W1028" s="60">
        <f ca="1"/>
        <v>-1.2540659507751433</v>
      </c>
      <c r="X1028" s="60">
        <f ca="1"/>
        <v>-0.32906888872993911</v>
      </c>
      <c r="Y1028" s="52">
        <f ca="1">$B$12 * EXP(($E$3 - $C$12^2/2) * Y$2 + $C$12*SQRT(Y$2)*T1028)</f>
        <v>116.10443071495888</v>
      </c>
      <c r="Z1028" s="52">
        <f ca="1">Y1028 * EXP(($E$3 - $C$12^2/2) * (Z$2-Y$2) + $C$12*SQRT(Z$2-Y$2)*U1028)</f>
        <v>145.92353848939439</v>
      </c>
      <c r="AA1028" s="52">
        <f ca="1">Z1028 * EXP(($E$3 - $C$12^2/2) * (AA$2-Z$2) + $C$12*SQRT(AA$2-Z$2)*V1028)</f>
        <v>141.97166441481431</v>
      </c>
      <c r="AB1028" s="52">
        <f ca="1">AA1028 * EXP(($E$3 - $C$12^2/2) * (AB$2-AA$2) + $C$12*SQRT(AB$2-AA$2)*W1028)</f>
        <v>97.945157637391745</v>
      </c>
      <c r="AC1028" s="52">
        <f ca="1">AB1028 * EXP(($E$3 - $C$12^2/2) * (AC$2-AB$2) + $C$12*SQRT(AC$2-AB$2)*X1028)</f>
        <v>89.182696867505285</v>
      </c>
      <c r="AD1028" s="47"/>
      <c r="AE1028" s="3" t="s">
        <v>47</v>
      </c>
      <c r="AF1028" s="64">
        <f t="shared" ref="AF1028" ca="1" si="1296">($B$5*AF1030 + (1 + $B$6)*AF1029)*$B$2</f>
        <v>0</v>
      </c>
      <c r="AG1028" s="64">
        <f t="shared" ref="AG1028" ca="1" si="1297">($B$5*AG1030 + (1 + $B$6)*AG1029)*$B$2</f>
        <v>15000</v>
      </c>
      <c r="AH1028" s="64">
        <f t="shared" ref="AH1028" ca="1" si="1298">($B$5*AH1030 + (1 + $B$6)*AH1029)*$B$2</f>
        <v>15000</v>
      </c>
      <c r="AI1028" s="64">
        <f t="shared" ref="AI1028" ca="1" si="1299">($B$5*AI1030 + (1 + $B$6)*AI1029)*$B$2</f>
        <v>15000</v>
      </c>
      <c r="AJ1028" s="64" cm="1">
        <f t="array" aca="1" ref="AJ1028" ca="1">($B$5*AJ1030 + (1 + $B$6)*AJ1029 + AND(NOT(AF1029:AJ1029)))*$B$2</f>
        <v>100000</v>
      </c>
      <c r="AK1028" s="73"/>
      <c r="AL1028" s="70"/>
    </row>
    <row r="1029" spans="7:38" ht="14.55" customHeight="1" x14ac:dyDescent="0.3">
      <c r="G1029" s="3">
        <v>1027</v>
      </c>
      <c r="H1029" s="58">
        <v>0.9257860981787861</v>
      </c>
      <c r="I1029" s="58">
        <v>0.21678289253621894</v>
      </c>
      <c r="J1029" s="58">
        <v>0.50652589217613042</v>
      </c>
      <c r="K1029" s="59">
        <v>-0.50295797291708777</v>
      </c>
      <c r="L1029" s="60">
        <f t="array" ref="L1029:O1029">TRANSPOSE(MMULT(Option!$B$25:$E$28, TRANSPOSE(H1029:K1029)))</f>
        <v>0.9257860981787861</v>
      </c>
      <c r="M1029" s="60">
        <v>0.56899924215525455</v>
      </c>
      <c r="N1029" s="60">
        <v>0.87196831542223174</v>
      </c>
      <c r="O1029" s="60">
        <v>9.5237780873797362E-2</v>
      </c>
      <c r="P1029" s="56" t="str">
        <f t="shared" si="1295"/>
        <v>206/2</v>
      </c>
      <c r="R1029" s="80"/>
      <c r="S1029" s="3" t="s">
        <v>31</v>
      </c>
      <c r="T1029" s="60">
        <f ca="1"/>
        <v>0.79562371601145387</v>
      </c>
      <c r="U1029" s="60">
        <f ca="1"/>
        <v>0.71674156060159633</v>
      </c>
      <c r="V1029" s="60">
        <f ca="1"/>
        <v>-0.11479590196373851</v>
      </c>
      <c r="W1029" s="60">
        <f ca="1"/>
        <v>0.25140787482919147</v>
      </c>
      <c r="X1029" s="60">
        <f ca="1"/>
        <v>-1.0559111287728926</v>
      </c>
      <c r="Y1029" s="52">
        <f ca="1">$B$13 * EXP(($E$3 - $C$13^2/2) * Y$2 + $C$13*SQRT(Y$2)*T1029)</f>
        <v>127.59450437114448</v>
      </c>
      <c r="Z1029" s="52">
        <f ca="1">Y1029 * EXP(($E$3 - $C$13^2/2) * (Z$2-Y$2) + $C$13*SQRT(Z$2-Y$2)*U1029)</f>
        <v>158.99611516099202</v>
      </c>
      <c r="AA1029" s="52">
        <f ca="1">Z1029 * EXP(($E$3 - $C$13^2/2) * (AA$2-Z$2) + $C$13*SQRT(AA$2-Z$2)*V1029)</f>
        <v>154.38369016781112</v>
      </c>
      <c r="AB1029" s="52">
        <f ca="1">AA1029 * EXP(($E$3 - $C$13^2/2) * (AB$2-AA$2) + $C$13*SQRT(AB$2-AA$2)*W1029)</f>
        <v>167.31250661738869</v>
      </c>
      <c r="AC1029" s="52">
        <f ca="1">AB1029 * EXP(($E$3 - $C$13^2/2) * (AC$2-AB$2) + $C$13*SQRT(AC$2-AB$2)*X1029)</f>
        <v>122.49742657336772</v>
      </c>
      <c r="AD1029" s="47"/>
      <c r="AE1029" s="3" t="s">
        <v>46</v>
      </c>
      <c r="AF1029" s="52" t="b">
        <f t="shared" ref="AF1029" ca="1" si="1300">AF1027 &gt;= $B$4</f>
        <v>0</v>
      </c>
      <c r="AG1029" s="52" t="b">
        <f t="array" aca="1" ref="AG1029" ca="1">AND(AG1027 &gt;= $B$4, NOT(OR($AF1029:AF1029)))</f>
        <v>0</v>
      </c>
      <c r="AH1029" s="52" t="b">
        <f t="array" aca="1" ref="AH1029" ca="1">AND(AH1027 &gt;= $B$4, NOT(OR($AF1029:AG1029)))</f>
        <v>0</v>
      </c>
      <c r="AI1029" s="52" t="b">
        <f t="array" aca="1" ref="AI1029" ca="1">AND(AI1027 &gt;= $B$4, NOT(OR($AF1029:AH1029)))</f>
        <v>0</v>
      </c>
      <c r="AJ1029" s="52" t="b">
        <f t="array" aca="1" ref="AJ1029" ca="1">AND(AJ1027 &gt;= $B$4, NOT(OR($AF1029:AI1029)))</f>
        <v>0</v>
      </c>
      <c r="AK1029" s="73"/>
      <c r="AL1029" s="70"/>
    </row>
    <row r="1030" spans="7:38" ht="14.55" customHeight="1" x14ac:dyDescent="0.3">
      <c r="G1030" s="3">
        <v>1028</v>
      </c>
      <c r="H1030" s="58">
        <v>-0.90267681158165547</v>
      </c>
      <c r="I1030" s="58">
        <v>-0.18599905827069413</v>
      </c>
      <c r="J1030" s="58">
        <v>-0.84752361472445359</v>
      </c>
      <c r="K1030" s="59">
        <v>0.34040043062689962</v>
      </c>
      <c r="L1030" s="60">
        <f t="array" ref="L1030:O1030">TRANSPOSE(MMULT(Option!$B$25:$E$28, TRANSPOSE(H1030:K1030)))</f>
        <v>-0.90267681158165547</v>
      </c>
      <c r="M1030" s="60">
        <v>-0.53154167737585378</v>
      </c>
      <c r="N1030" s="60">
        <v>-1.1541652328223959</v>
      </c>
      <c r="O1030" s="60">
        <v>-0.28369486919907078</v>
      </c>
      <c r="P1030" s="56" t="str">
        <f t="shared" si="1295"/>
        <v>206/3</v>
      </c>
      <c r="R1030" s="80"/>
      <c r="S1030" s="3" t="s">
        <v>30</v>
      </c>
      <c r="T1030" s="60">
        <f ca="1"/>
        <v>-1.2202710691748648</v>
      </c>
      <c r="U1030" s="60">
        <f ca="1"/>
        <v>1.0565474133881576</v>
      </c>
      <c r="V1030" s="60">
        <f ca="1"/>
        <v>0.23794966988576174</v>
      </c>
      <c r="W1030" s="60">
        <f ca="1"/>
        <v>-0.25820855757016681</v>
      </c>
      <c r="X1030" s="60">
        <f ca="1"/>
        <v>-0.18000190511844127</v>
      </c>
      <c r="Y1030" s="52">
        <f ca="1">$B$14 * EXP(($E$3 - $C$14^2/2) * Y$2 + $C$14*SQRT(Y$2)*T1030)</f>
        <v>69.692232191479022</v>
      </c>
      <c r="Z1030" s="52">
        <f ca="1">Y1030 * EXP(($E$3 - $C$14^2/2) * (Z$2-Y$2) + $C$14*SQRT(Z$2-Y$2)*U1030)</f>
        <v>96.163809787080339</v>
      </c>
      <c r="AA1030" s="52">
        <f ca="1">Z1030 * EXP(($E$3 - $C$14^2/2) * (AA$2-Z$2) + $C$14*SQRT(AA$2-Z$2)*V1030)</f>
        <v>103.79709566328144</v>
      </c>
      <c r="AB1030" s="52">
        <f ca="1">AA1030 * EXP(($E$3 - $C$14^2/2) * (AB$2-AA$2) + $C$14*SQRT(AB$2-AA$2)*W1030)</f>
        <v>96.541737032276146</v>
      </c>
      <c r="AC1030" s="52">
        <f ca="1">AB1030 * EXP(($E$3 - $C$14^2/2) * (AC$2-AB$2) + $C$14*SQRT(AC$2-AB$2)*X1030)</f>
        <v>91.925167691934021</v>
      </c>
      <c r="AD1030" s="47"/>
      <c r="AE1030" s="3" t="s">
        <v>68</v>
      </c>
      <c r="AF1030" s="52" t="b">
        <f ca="1">AND(AF1027&gt;$B$3, NOT(OR($AF1029:AF1029)))</f>
        <v>0</v>
      </c>
      <c r="AG1030" s="52" t="b">
        <f ca="1">AND(AG1027&gt;$B$3, NOT(OR($AF1029:AG1029)))</f>
        <v>1</v>
      </c>
      <c r="AH1030" s="52" t="b">
        <f ca="1">AND(AH1027&gt;$B$3, NOT(OR($AF1029:AH1029)))</f>
        <v>1</v>
      </c>
      <c r="AI1030" s="52" t="b">
        <f ca="1">AND(AI1027&gt;$B$3, NOT(OR($AF1029:AI1029)))</f>
        <v>1</v>
      </c>
      <c r="AJ1030" s="52" t="b">
        <f ca="1">AND(AJ1027&gt;$B$3, NOT(OR($AF1029:AJ1029)))</f>
        <v>0</v>
      </c>
      <c r="AK1030" s="74"/>
      <c r="AL1030" s="70"/>
    </row>
    <row r="1031" spans="7:38" ht="14.55" customHeight="1" x14ac:dyDescent="0.3">
      <c r="G1031" s="3">
        <v>1029</v>
      </c>
      <c r="H1031" s="58">
        <v>-0.57271902441441624</v>
      </c>
      <c r="I1031" s="58">
        <v>1.0153450500734298</v>
      </c>
      <c r="J1031" s="58">
        <v>-0.22785344383182715</v>
      </c>
      <c r="K1031" s="59">
        <v>-0.46282310274547112</v>
      </c>
      <c r="L1031" s="60">
        <f t="array" ref="L1031:O1031">TRANSPOSE(MMULT(Option!$B$25:$E$28, TRANSPOSE(H1031:K1031)))</f>
        <v>-0.57271902441441624</v>
      </c>
      <c r="M1031" s="60">
        <v>0.70149149992627746</v>
      </c>
      <c r="N1031" s="60">
        <v>-0.16333383735081744</v>
      </c>
      <c r="O1031" s="60">
        <v>-0.40401832913387942</v>
      </c>
      <c r="P1031" s="56" t="str">
        <f t="shared" si="1295"/>
        <v>206/4</v>
      </c>
      <c r="R1031" s="80">
        <v>258</v>
      </c>
      <c r="S1031" s="3" t="s">
        <v>28</v>
      </c>
      <c r="T1031" s="60">
        <f t="array" aca="1" ref="T1031:T1034" ca="1">TRANSPOSE(OFFSET($L$3, MATCH($R1031 &amp; "/" &amp; T$2, $P$3:$P$5002, 0) - 1, 0, 1, $E$1))</f>
        <v>-0.91280180108811437</v>
      </c>
      <c r="U1031" s="60">
        <f t="array" aca="1" ref="U1031:U1034" ca="1">TRANSPOSE(OFFSET($L$3, MATCH($R1031 &amp; "/" &amp; U$2, $P$3:$P$5002, 0) - 1, 0, 1, $E$1))</f>
        <v>0.43248375449307841</v>
      </c>
      <c r="V1031" s="60">
        <f t="array" aca="1" ref="V1031:V1034" ca="1">TRANSPOSE(OFFSET($L$3, MATCH($R1031 &amp; "/" &amp; V$2, $P$3:$P$5002, 0) - 1, 0, 1, $E$1))</f>
        <v>-1.810315790407854</v>
      </c>
      <c r="W1031" s="60">
        <f t="array" aca="1" ref="W1031:W1034" ca="1">TRANSPOSE(OFFSET($L$3, MATCH($R1031 &amp; "/" &amp; W$2, $P$3:$P$5002, 0) - 1, 0, 1, $E$1))</f>
        <v>-0.70663538007797799</v>
      </c>
      <c r="X1031" s="60">
        <f t="array" aca="1" ref="X1031:X1034" ca="1">TRANSPOSE(OFFSET($L$3, MATCH($R1031 &amp; "/" &amp; X$2, $P$3:$P$5002, 0) - 1, 0, 1, $E$1))</f>
        <v>-0.31225724226708318</v>
      </c>
      <c r="Y1031" s="52">
        <f ca="1">$B$11 * EXP(($E$3 - $C$11^2/2) * Y$2 + $C$11*SQRT(Y$2)*T1031)</f>
        <v>76.42651153979017</v>
      </c>
      <c r="Z1031" s="52">
        <f ca="1">Y1031 * EXP(($E$3 - $C$11^2/2) * (Z$2-Y$2) + $C$11*SQRT(Z$2-Y$2)*U1031)</f>
        <v>87.450662046663595</v>
      </c>
      <c r="AA1031" s="52">
        <f ca="1">Z1031 * EXP(($E$3 - $C$11^2/2) * (AA$2-Z$2) + $C$11*SQRT(AA$2-Z$2)*V1031)</f>
        <v>51.058908505819083</v>
      </c>
      <c r="AB1031" s="52">
        <f ca="1">AA1031 * EXP(($E$3 - $C$11^2/2) * (AB$2-AA$2) + $C$11*SQRT(AB$2-AA$2)*W1031)</f>
        <v>41.512285553661002</v>
      </c>
      <c r="AC1031" s="52">
        <f ca="1">AB1031 * EXP(($E$3 - $C$11^2/2) * (AC$2-AB$2) + $C$11*SQRT(AC$2-AB$2)*X1031)</f>
        <v>37.989592786771155</v>
      </c>
      <c r="AD1031" s="47"/>
      <c r="AE1031" s="3" t="s">
        <v>69</v>
      </c>
      <c r="AF1031" s="20" cm="1">
        <f t="array" aca="1" ref="AF1031" ca="1">MIN(Y1031:Y1034 / $D$11:$D$14)</f>
        <v>0.76426511539790165</v>
      </c>
      <c r="AG1031" s="20" cm="1">
        <f t="array" aca="1" ref="AG1031" ca="1">MIN(Z1031:Z1034 / $D$11:$D$14)</f>
        <v>0.80645763112981539</v>
      </c>
      <c r="AH1031" s="20" cm="1">
        <f t="array" aca="1" ref="AH1031" ca="1">MIN(AA1031:AA1034 / $D$11:$D$14)</f>
        <v>0.51058908505819078</v>
      </c>
      <c r="AI1031" s="20" cm="1">
        <f t="array" aca="1" ref="AI1031" ca="1">MIN(AB1031:AB1034 / $D$11:$D$14)</f>
        <v>0.36439719110042462</v>
      </c>
      <c r="AJ1031" s="20" cm="1">
        <f t="array" aca="1" ref="AJ1031" ca="1">MIN(AC1031:AC1034 / $D$11:$D$14)</f>
        <v>0.36828769072448603</v>
      </c>
      <c r="AK1031" s="72">
        <f t="array" aca="1" ref="AK1031" ca="1">SUMPRODUCT(AF1032:AJ1032, EXP(-$E$3*$AF$2:$AJ$2))</f>
        <v>91452.639577679874</v>
      </c>
      <c r="AL1031" s="70">
        <f ca="1">MAX(AC1032 - $D$11, 0) * EXP(-$E$2*$E$3)</f>
        <v>0</v>
      </c>
    </row>
    <row r="1032" spans="7:38" ht="14.55" customHeight="1" x14ac:dyDescent="0.3">
      <c r="G1032" s="3">
        <v>1030</v>
      </c>
      <c r="H1032" s="58">
        <v>2.0776066376995495</v>
      </c>
      <c r="I1032" s="58">
        <v>2.3633499039991581</v>
      </c>
      <c r="J1032" s="58">
        <v>1.2400840623739453</v>
      </c>
      <c r="K1032" s="59">
        <v>-0.80036668919728504</v>
      </c>
      <c r="L1032" s="60">
        <f t="array" ref="L1032:O1032">TRANSPOSE(MMULT(Option!$B$25:$E$28, TRANSPOSE(H1032:K1032)))</f>
        <v>2.0776066376995495</v>
      </c>
      <c r="M1032" s="60">
        <v>2.9970886208283716</v>
      </c>
      <c r="N1032" s="60">
        <v>2.5390912452477195</v>
      </c>
      <c r="O1032" s="60">
        <v>1.0065594716642325</v>
      </c>
      <c r="P1032" s="56" t="str">
        <f t="shared" si="1295"/>
        <v>206/5</v>
      </c>
      <c r="R1032" s="80"/>
      <c r="S1032" s="3" t="s">
        <v>29</v>
      </c>
      <c r="T1032" s="60">
        <f ca="1"/>
        <v>-0.88448616105387001</v>
      </c>
      <c r="U1032" s="60">
        <f ca="1"/>
        <v>0.13413977090780571</v>
      </c>
      <c r="V1032" s="60">
        <f ca="1"/>
        <v>-0.85701543317999551</v>
      </c>
      <c r="W1032" s="60">
        <f ca="1"/>
        <v>-1.8243409163821858</v>
      </c>
      <c r="X1032" s="60">
        <f ca="1"/>
        <v>1.8733146502265999E-2</v>
      </c>
      <c r="Y1032" s="52">
        <f ca="1">$B$12 * EXP(($E$3 - $C$12^2/2) * Y$2 + $C$12*SQRT(Y$2)*T1032)</f>
        <v>77.07849650187751</v>
      </c>
      <c r="Z1032" s="52">
        <f ca="1">Y1032 * EXP(($E$3 - $C$12^2/2) * (Z$2-Y$2) + $C$12*SQRT(Z$2-Y$2)*U1032)</f>
        <v>80.645763112981541</v>
      </c>
      <c r="AA1032" s="52">
        <f ca="1">Z1032 * EXP(($E$3 - $C$12^2/2) * (AA$2-Z$2) + $C$12*SQRT(AA$2-Z$2)*V1032)</f>
        <v>62.674937008266951</v>
      </c>
      <c r="AB1032" s="52">
        <f ca="1">AA1032 * EXP(($E$3 - $C$12^2/2) * (AB$2-AA$2) + $C$12*SQRT(AB$2-AA$2)*W1032)</f>
        <v>36.439719110042461</v>
      </c>
      <c r="AC1032" s="52">
        <f ca="1">AB1032 * EXP(($E$3 - $C$12^2/2) * (AC$2-AB$2) + $C$12*SQRT(AC$2-AB$2)*X1032)</f>
        <v>36.828769072448601</v>
      </c>
      <c r="AD1032" s="47"/>
      <c r="AE1032" s="3" t="s">
        <v>47</v>
      </c>
      <c r="AF1032" s="64">
        <f t="shared" ref="AF1032" ca="1" si="1301">($B$5*AF1034 + (1 + $B$6)*AF1033)*$B$2</f>
        <v>0</v>
      </c>
      <c r="AG1032" s="64">
        <f t="shared" ref="AG1032" ca="1" si="1302">($B$5*AG1034 + (1 + $B$6)*AG1033)*$B$2</f>
        <v>15000</v>
      </c>
      <c r="AH1032" s="64">
        <f t="shared" ref="AH1032" ca="1" si="1303">($B$5*AH1034 + (1 + $B$6)*AH1033)*$B$2</f>
        <v>0</v>
      </c>
      <c r="AI1032" s="64">
        <f t="shared" ref="AI1032" ca="1" si="1304">($B$5*AI1034 + (1 + $B$6)*AI1033)*$B$2</f>
        <v>0</v>
      </c>
      <c r="AJ1032" s="64" cm="1">
        <f t="array" aca="1" ref="AJ1032" ca="1">($B$5*AJ1034 + (1 + $B$6)*AJ1033 + AND(NOT(AF1033:AJ1033)))*$B$2</f>
        <v>100000</v>
      </c>
      <c r="AK1032" s="73"/>
      <c r="AL1032" s="70"/>
    </row>
    <row r="1033" spans="7:38" ht="14.55" customHeight="1" x14ac:dyDescent="0.3">
      <c r="G1033" s="3">
        <v>1031</v>
      </c>
      <c r="H1033" s="58">
        <v>-0.3987998826615366</v>
      </c>
      <c r="I1033" s="58">
        <v>-5.9123653183321974E-2</v>
      </c>
      <c r="J1033" s="58">
        <v>0.24949882897305473</v>
      </c>
      <c r="K1033" s="59">
        <v>0.83507606628346909</v>
      </c>
      <c r="L1033" s="60">
        <f t="array" ref="L1033:O1033">TRANSPOSE(MMULT(Option!$B$25:$E$28, TRANSPOSE(H1033:K1033)))</f>
        <v>-0.3987998826615366</v>
      </c>
      <c r="M1033" s="60">
        <v>-0.21370767627959258</v>
      </c>
      <c r="N1033" s="60">
        <v>4.4135173158374452E-2</v>
      </c>
      <c r="O1033" s="60">
        <v>0.5888114448674725</v>
      </c>
      <c r="P1033" s="56" t="str">
        <f t="shared" si="1295"/>
        <v>207/1</v>
      </c>
      <c r="R1033" s="80"/>
      <c r="S1033" s="3" t="s">
        <v>31</v>
      </c>
      <c r="T1033" s="60">
        <f ca="1"/>
        <v>0.27646097677863934</v>
      </c>
      <c r="U1033" s="60">
        <f ca="1"/>
        <v>-0.12976553893069256</v>
      </c>
      <c r="V1033" s="60">
        <f ca="1"/>
        <v>-2.1641051606321318</v>
      </c>
      <c r="W1033" s="60">
        <f ca="1"/>
        <v>-0.40299421868778573</v>
      </c>
      <c r="X1033" s="60">
        <f ca="1"/>
        <v>-0.83097865394633796</v>
      </c>
      <c r="Y1033" s="52">
        <f ca="1">$B$13 * EXP(($E$3 - $C$13^2/2) * Y$2 + $C$13*SQRT(Y$2)*T1033)</f>
        <v>109.19207408327993</v>
      </c>
      <c r="Z1033" s="52">
        <f ca="1">Y1033 * EXP(($E$3 - $C$13^2/2) * (Z$2-Y$2) + $C$13*SQRT(Z$2-Y$2)*U1033)</f>
        <v>105.54937124560452</v>
      </c>
      <c r="AA1033" s="52">
        <f ca="1">Z1033 * EXP(($E$3 - $C$13^2/2) * (AA$2-Z$2) + $C$13*SQRT(AA$2-Z$2)*V1033)</f>
        <v>55.420372962226722</v>
      </c>
      <c r="AB1033" s="52">
        <f ca="1">AA1033 * EXP(($E$3 - $C$13^2/2) * (AB$2-AA$2) + $C$13*SQRT(AB$2-AA$2)*W1033)</f>
        <v>49.355489884202221</v>
      </c>
      <c r="AC1033" s="52">
        <f ca="1">AB1033 * EXP(($E$3 - $C$13^2/2) * (AC$2-AB$2) + $C$13*SQRT(AC$2-AB$2)*X1033)</f>
        <v>38.658064480748791</v>
      </c>
      <c r="AD1033" s="47"/>
      <c r="AE1033" s="3" t="s">
        <v>46</v>
      </c>
      <c r="AF1033" s="52" t="b">
        <f t="shared" ref="AF1033" ca="1" si="1305">AF1031 &gt;= $B$4</f>
        <v>0</v>
      </c>
      <c r="AG1033" s="52" t="b">
        <f t="array" aca="1" ref="AG1033" ca="1">AND(AG1031 &gt;= $B$4, NOT(OR($AF1033:AF1033)))</f>
        <v>0</v>
      </c>
      <c r="AH1033" s="52" t="b">
        <f t="array" aca="1" ref="AH1033" ca="1">AND(AH1031 &gt;= $B$4, NOT(OR($AF1033:AG1033)))</f>
        <v>0</v>
      </c>
      <c r="AI1033" s="52" t="b">
        <f t="array" aca="1" ref="AI1033" ca="1">AND(AI1031 &gt;= $B$4, NOT(OR($AF1033:AH1033)))</f>
        <v>0</v>
      </c>
      <c r="AJ1033" s="52" t="b">
        <f t="array" aca="1" ref="AJ1033" ca="1">AND(AJ1031 &gt;= $B$4, NOT(OR($AF1033:AI1033)))</f>
        <v>0</v>
      </c>
      <c r="AK1033" s="73"/>
      <c r="AL1033" s="70"/>
    </row>
    <row r="1034" spans="7:38" ht="14.55" customHeight="1" x14ac:dyDescent="0.3">
      <c r="G1034" s="3">
        <v>1032</v>
      </c>
      <c r="H1034" s="58">
        <v>-1.2542078296332544</v>
      </c>
      <c r="I1034" s="58">
        <v>0.91060760376088179</v>
      </c>
      <c r="J1034" s="58">
        <v>0.95035550024137827</v>
      </c>
      <c r="K1034" s="59">
        <v>-0.49949601067833188</v>
      </c>
      <c r="L1034" s="60">
        <f t="array" ref="L1034:O1034">TRANSPOSE(MMULT(Option!$B$25:$E$28, TRANSPOSE(H1034:K1034)))</f>
        <v>-1.2542078296332544</v>
      </c>
      <c r="M1034" s="60">
        <v>0.33290252267401721</v>
      </c>
      <c r="N1034" s="60">
        <v>0.57147671410870149</v>
      </c>
      <c r="O1034" s="60">
        <v>-0.50548251591869064</v>
      </c>
      <c r="P1034" s="56" t="str">
        <f t="shared" si="1295"/>
        <v>207/2</v>
      </c>
      <c r="R1034" s="80"/>
      <c r="S1034" s="3" t="s">
        <v>30</v>
      </c>
      <c r="T1034" s="60">
        <f ca="1"/>
        <v>0.42666693816259493</v>
      </c>
      <c r="U1034" s="60">
        <f ca="1"/>
        <v>-0.18190347907318849</v>
      </c>
      <c r="V1034" s="60">
        <f ca="1"/>
        <v>-1.5084496942955437</v>
      </c>
      <c r="W1034" s="60">
        <f ca="1"/>
        <v>-0.92379564754945553</v>
      </c>
      <c r="X1034" s="60">
        <f ca="1"/>
        <v>1.173279304738323</v>
      </c>
      <c r="Y1034" s="52">
        <f ca="1">$B$14 * EXP(($E$3 - $C$14^2/2) * Y$2 + $C$14*SQRT(Y$2)*T1034)</f>
        <v>114.22500913657652</v>
      </c>
      <c r="Z1034" s="52">
        <f ca="1">Y1034 * EXP(($E$3 - $C$14^2/2) * (Z$2-Y$2) + $C$14*SQRT(Z$2-Y$2)*U1034)</f>
        <v>108.70080759918844</v>
      </c>
      <c r="AA1034" s="52">
        <f ca="1">Z1034 * EXP(($E$3 - $C$14^2/2) * (AA$2-Z$2) + $C$14*SQRT(AA$2-Z$2)*V1034)</f>
        <v>69.481763011593756</v>
      </c>
      <c r="AB1034" s="52">
        <f ca="1">AA1034 * EXP(($E$3 - $C$14^2/2) * (AB$2-AA$2) + $C$14*SQRT(AB$2-AA$2)*W1034)</f>
        <v>52.927635949775208</v>
      </c>
      <c r="AC1034" s="52">
        <f ca="1">AB1034 * EXP(($E$3 - $C$14^2/2) * (AC$2-AB$2) + $C$14*SQRT(AC$2-AB$2)*X1034)</f>
        <v>75.634264344949884</v>
      </c>
      <c r="AD1034" s="47"/>
      <c r="AE1034" s="3" t="s">
        <v>68</v>
      </c>
      <c r="AF1034" s="52" t="b">
        <f ca="1">AND(AF1031&gt;$B$3, NOT(OR($AF1033:AF1033)))</f>
        <v>0</v>
      </c>
      <c r="AG1034" s="52" t="b">
        <f ca="1">AND(AG1031&gt;$B$3, NOT(OR($AF1033:AG1033)))</f>
        <v>1</v>
      </c>
      <c r="AH1034" s="52" t="b">
        <f ca="1">AND(AH1031&gt;$B$3, NOT(OR($AF1033:AH1033)))</f>
        <v>0</v>
      </c>
      <c r="AI1034" s="52" t="b">
        <f ca="1">AND(AI1031&gt;$B$3, NOT(OR($AF1033:AI1033)))</f>
        <v>0</v>
      </c>
      <c r="AJ1034" s="52" t="b">
        <f ca="1">AND(AJ1031&gt;$B$3, NOT(OR($AF1033:AJ1033)))</f>
        <v>0</v>
      </c>
      <c r="AK1034" s="74"/>
      <c r="AL1034" s="70"/>
    </row>
    <row r="1035" spans="7:38" ht="14.55" customHeight="1" x14ac:dyDescent="0.3">
      <c r="G1035" s="3">
        <v>1033</v>
      </c>
      <c r="H1035" s="58">
        <v>2.0896018401127341</v>
      </c>
      <c r="I1035" s="58">
        <v>-0.39215711135883446</v>
      </c>
      <c r="J1035" s="58">
        <v>0.75809684060851434</v>
      </c>
      <c r="K1035" s="59">
        <v>0.87961753298872292</v>
      </c>
      <c r="L1035" s="60">
        <f t="array" ref="L1035:O1035">TRANSPOSE(MMULT(Option!$B$25:$E$28, TRANSPOSE(H1035:K1035)))</f>
        <v>2.0896018401127341</v>
      </c>
      <c r="M1035" s="60">
        <v>0.47642280662167658</v>
      </c>
      <c r="N1035" s="60">
        <v>1.3989939849136861</v>
      </c>
      <c r="O1035" s="60">
        <v>1.6343747042448076</v>
      </c>
      <c r="P1035" s="56" t="str">
        <f t="shared" si="1295"/>
        <v>207/3</v>
      </c>
      <c r="R1035" s="80">
        <v>259</v>
      </c>
      <c r="S1035" s="3" t="s">
        <v>28</v>
      </c>
      <c r="T1035" s="60">
        <f t="array" aca="1" ref="T1035:T1038" ca="1">TRANSPOSE(OFFSET($L$3, MATCH($R1035 &amp; "/" &amp; T$2, $P$3:$P$5002, 0) - 1, 0, 1, $E$1))</f>
        <v>-1.0492580592823981</v>
      </c>
      <c r="U1035" s="60">
        <f t="array" aca="1" ref="U1035:U1038" ca="1">TRANSPOSE(OFFSET($L$3, MATCH($R1035 &amp; "/" &amp; U$2, $P$3:$P$5002, 0) - 1, 0, 1, $E$1))</f>
        <v>0.63175475322173802</v>
      </c>
      <c r="V1035" s="60">
        <f t="array" aca="1" ref="V1035:V1038" ca="1">TRANSPOSE(OFFSET($L$3, MATCH($R1035 &amp; "/" &amp; V$2, $P$3:$P$5002, 0) - 1, 0, 1, $E$1))</f>
        <v>0.36994563597567642</v>
      </c>
      <c r="W1035" s="60">
        <f t="array" aca="1" ref="W1035:W1038" ca="1">TRANSPOSE(OFFSET($L$3, MATCH($R1035 &amp; "/" &amp; W$2, $P$3:$P$5002, 0) - 1, 0, 1, $E$1))</f>
        <v>-0.90649019798097374</v>
      </c>
      <c r="X1035" s="60">
        <f t="array" aca="1" ref="X1035:X1038" ca="1">TRANSPOSE(OFFSET($L$3, MATCH($R1035 &amp; "/" &amp; X$2, $P$3:$P$5002, 0) - 1, 0, 1, $E$1))</f>
        <v>1.0238558244734735</v>
      </c>
      <c r="Y1035" s="52">
        <f ca="1">$B$11 * EXP(($E$3 - $C$11^2/2) * Y$2 + $C$11*SQRT(Y$2)*T1035)</f>
        <v>73.361022664246818</v>
      </c>
      <c r="Z1035" s="52">
        <f ca="1">Y1035 * EXP(($E$3 - $C$11^2/2) * (Z$2-Y$2) + $C$11*SQRT(Z$2-Y$2)*U1035)</f>
        <v>89.114244637199192</v>
      </c>
      <c r="AA1035" s="52">
        <f ca="1">Z1035 * EXP(($E$3 - $C$11^2/2) * (AA$2-Z$2) + $C$11*SQRT(AA$2-Z$2)*V1035)</f>
        <v>100.07329674639686</v>
      </c>
      <c r="AB1035" s="52">
        <f ca="1">AA1035 * EXP(($E$3 - $C$11^2/2) * (AB$2-AA$2) + $C$11*SQRT(AB$2-AA$2)*W1035)</f>
        <v>76.627485089573696</v>
      </c>
      <c r="AC1035" s="52">
        <f ca="1">AB1035 * EXP(($E$3 - $C$11^2/2) * (AC$2-AB$2) + $C$11*SQRT(AC$2-AB$2)*X1035)</f>
        <v>104.70140875152202</v>
      </c>
      <c r="AD1035" s="47"/>
      <c r="AE1035" s="3" t="s">
        <v>69</v>
      </c>
      <c r="AF1035" s="20" cm="1">
        <f t="array" aca="1" ref="AF1035" ca="1">MIN(Y1035:Y1038 / $D$11:$D$14)</f>
        <v>0.73361022664246822</v>
      </c>
      <c r="AG1035" s="20" cm="1">
        <f t="array" aca="1" ref="AG1035" ca="1">MIN(Z1035:Z1038 / $D$11:$D$14)</f>
        <v>0.74935605555237828</v>
      </c>
      <c r="AH1035" s="20" cm="1">
        <f t="array" aca="1" ref="AH1035" ca="1">MIN(AA1035:AA1038 / $D$11:$D$14)</f>
        <v>0.76068545502073803</v>
      </c>
      <c r="AI1035" s="20" cm="1">
        <f t="array" aca="1" ref="AI1035" ca="1">MIN(AB1035:AB1038 / $D$11:$D$14)</f>
        <v>0.76147209720166831</v>
      </c>
      <c r="AJ1035" s="20" cm="1">
        <f t="array" aca="1" ref="AJ1035" ca="1">MIN(AC1035:AC1038 / $D$11:$D$14)</f>
        <v>0.85678524967133374</v>
      </c>
      <c r="AK1035" s="72">
        <f t="array" aca="1" ref="AK1035" ca="1">SUMPRODUCT(AF1036:AJ1036, EXP(-$E$3*$AF$2:$AJ$2))</f>
        <v>89562.090053211548</v>
      </c>
      <c r="AL1035" s="70">
        <f ca="1">MAX(AC1036 - $D$11, 0) * EXP(-$E$2*$E$3)</f>
        <v>13.857830430843782</v>
      </c>
    </row>
    <row r="1036" spans="7:38" ht="14.55" customHeight="1" x14ac:dyDescent="0.3">
      <c r="G1036" s="3">
        <v>1034</v>
      </c>
      <c r="H1036" s="58">
        <v>-1.7557417686909849</v>
      </c>
      <c r="I1036" s="58">
        <v>1.2972470389259365</v>
      </c>
      <c r="J1036" s="58">
        <v>7.5664901567036688E-2</v>
      </c>
      <c r="K1036" s="59">
        <v>-0.78657292802508239</v>
      </c>
      <c r="L1036" s="60">
        <f t="array" ref="L1036:O1036">TRANSPOSE(MMULT(Option!$B$25:$E$28, TRANSPOSE(H1036:K1036)))</f>
        <v>-1.7557417686909849</v>
      </c>
      <c r="M1036" s="60">
        <v>0.48664984271069178</v>
      </c>
      <c r="N1036" s="60">
        <v>-0.29614044847420334</v>
      </c>
      <c r="O1036" s="60">
        <v>-1.0214102299163641</v>
      </c>
      <c r="P1036" s="56" t="str">
        <f t="shared" si="1295"/>
        <v>207/4</v>
      </c>
      <c r="R1036" s="80"/>
      <c r="S1036" s="3" t="s">
        <v>29</v>
      </c>
      <c r="T1036" s="60">
        <f ca="1"/>
        <v>-0.98201083527839517</v>
      </c>
      <c r="U1036" s="60">
        <f ca="1"/>
        <v>-1.3125944222768138E-2</v>
      </c>
      <c r="V1036" s="60">
        <f ca="1"/>
        <v>3.3352320563549531E-2</v>
      </c>
      <c r="W1036" s="60">
        <f ca="1"/>
        <v>-1.3221371752602684E-2</v>
      </c>
      <c r="X1036" s="60">
        <f ca="1"/>
        <v>1.4375575219905257</v>
      </c>
      <c r="Y1036" s="52">
        <f ca="1">$B$12 * EXP(($E$3 - $C$12^2/2) * Y$2 + $C$12*SQRT(Y$2)*T1036)</f>
        <v>74.856049961228692</v>
      </c>
      <c r="Z1036" s="52">
        <f ca="1">Y1036 * EXP(($E$3 - $C$12^2/2) * (Z$2-Y$2) + $C$12*SQRT(Z$2-Y$2)*U1036)</f>
        <v>74.935605555237828</v>
      </c>
      <c r="AA1036" s="52">
        <f ca="1">Z1036 * EXP(($E$3 - $C$12^2/2) * (AA$2-Z$2) + $C$12*SQRT(AA$2-Z$2)*V1036)</f>
        <v>76.068545502073803</v>
      </c>
      <c r="AB1036" s="52">
        <f ca="1">AA1036 * EXP(($E$3 - $C$12^2/2) * (AB$2-AA$2) + $C$12*SQRT(AB$2-AA$2)*W1036)</f>
        <v>76.147209720166828</v>
      </c>
      <c r="AC1036" s="52">
        <f ca="1">AB1036 * EXP(($E$3 - $C$12^2/2) * (AC$2-AB$2) + $C$12*SQRT(AC$2-AB$2)*X1036)</f>
        <v>117.79380649335225</v>
      </c>
      <c r="AD1036" s="47"/>
      <c r="AE1036" s="3" t="s">
        <v>47</v>
      </c>
      <c r="AF1036" s="64">
        <f t="shared" ref="AF1036" ca="1" si="1306">($B$5*AF1038 + (1 + $B$6)*AF1037)*$B$2</f>
        <v>0</v>
      </c>
      <c r="AG1036" s="64">
        <f t="shared" ref="AG1036" ca="1" si="1307">($B$5*AG1038 + (1 + $B$6)*AG1037)*$B$2</f>
        <v>0</v>
      </c>
      <c r="AH1036" s="64">
        <f t="shared" ref="AH1036" ca="1" si="1308">($B$5*AH1038 + (1 + $B$6)*AH1037)*$B$2</f>
        <v>0</v>
      </c>
      <c r="AI1036" s="64">
        <f t="shared" ref="AI1036" ca="1" si="1309">($B$5*AI1038 + (1 + $B$6)*AI1037)*$B$2</f>
        <v>0</v>
      </c>
      <c r="AJ1036" s="64" cm="1">
        <f t="array" aca="1" ref="AJ1036" ca="1">($B$5*AJ1038 + (1 + $B$6)*AJ1037 + AND(NOT(AF1037:AJ1037)))*$B$2</f>
        <v>114999.99999999999</v>
      </c>
      <c r="AK1036" s="73"/>
      <c r="AL1036" s="70"/>
    </row>
    <row r="1037" spans="7:38" ht="14.55" customHeight="1" x14ac:dyDescent="0.3">
      <c r="G1037" s="3">
        <v>1035</v>
      </c>
      <c r="H1037" s="58">
        <v>-0.711264837540874</v>
      </c>
      <c r="I1037" s="58">
        <v>0.54160255898336829</v>
      </c>
      <c r="J1037" s="58">
        <v>-1.2954223847763993</v>
      </c>
      <c r="K1037" s="59">
        <v>0.34670596848093937</v>
      </c>
      <c r="L1037" s="60">
        <f t="array" ref="L1037:O1037">TRANSPOSE(MMULT(Option!$B$25:$E$28, TRANSPOSE(H1037:K1037)))</f>
        <v>-0.711264837540874</v>
      </c>
      <c r="M1037" s="60">
        <v>0.21188100960826439</v>
      </c>
      <c r="N1037" s="60">
        <v>-1.2804636135172371</v>
      </c>
      <c r="O1037" s="60">
        <v>-9.8620400218920989E-2</v>
      </c>
      <c r="P1037" s="56" t="str">
        <f t="shared" si="1295"/>
        <v>207/5</v>
      </c>
      <c r="R1037" s="80"/>
      <c r="S1037" s="3" t="s">
        <v>31</v>
      </c>
      <c r="T1037" s="60">
        <f ca="1"/>
        <v>4.5858901147782127E-2</v>
      </c>
      <c r="U1037" s="60">
        <f ca="1"/>
        <v>-5.471283726860468E-2</v>
      </c>
      <c r="V1037" s="60">
        <f ca="1"/>
        <v>-0.33746985556307374</v>
      </c>
      <c r="W1037" s="60">
        <f ca="1"/>
        <v>-0.47892841096360239</v>
      </c>
      <c r="X1037" s="60">
        <f ca="1"/>
        <v>0.2266922839814749</v>
      </c>
      <c r="Y1037" s="52">
        <f ca="1">$B$13 * EXP(($E$3 - $C$13^2/2) * Y$2 + $C$13*SQRT(Y$2)*T1037)</f>
        <v>101.89347006020604</v>
      </c>
      <c r="Z1037" s="52">
        <f ca="1">Y1037 * EXP(($E$3 - $C$13^2/2) * (Z$2-Y$2) + $C$13*SQRT(Z$2-Y$2)*U1037)</f>
        <v>100.73708511358301</v>
      </c>
      <c r="AA1037" s="52">
        <f ca="1">Z1037 * EXP(($E$3 - $C$13^2/2) * (AA$2-Z$2) + $C$13*SQRT(AA$2-Z$2)*V1037)</f>
        <v>91.493968171255119</v>
      </c>
      <c r="AB1037" s="52">
        <f ca="1">AA1037 * EXP(($E$3 - $C$13^2/2) * (AB$2-AA$2) + $C$13*SQRT(AB$2-AA$2)*W1037)</f>
        <v>79.646215825825507</v>
      </c>
      <c r="AC1037" s="52">
        <f ca="1">AB1037 * EXP(($E$3 - $C$13^2/2) * (AC$2-AB$2) + $C$13*SQRT(AC$2-AB$2)*X1037)</f>
        <v>85.67852496713337</v>
      </c>
      <c r="AD1037" s="47"/>
      <c r="AE1037" s="3" t="s">
        <v>46</v>
      </c>
      <c r="AF1037" s="52" t="b">
        <f t="shared" ref="AF1037" ca="1" si="1310">AF1035 &gt;= $B$4</f>
        <v>0</v>
      </c>
      <c r="AG1037" s="52" t="b">
        <f t="array" aca="1" ref="AG1037" ca="1">AND(AG1035 &gt;= $B$4, NOT(OR($AF1037:AF1037)))</f>
        <v>0</v>
      </c>
      <c r="AH1037" s="52" t="b">
        <f t="array" aca="1" ref="AH1037" ca="1">AND(AH1035 &gt;= $B$4, NOT(OR($AF1037:AG1037)))</f>
        <v>0</v>
      </c>
      <c r="AI1037" s="52" t="b">
        <f t="array" aca="1" ref="AI1037" ca="1">AND(AI1035 &gt;= $B$4, NOT(OR($AF1037:AH1037)))</f>
        <v>0</v>
      </c>
      <c r="AJ1037" s="52" t="b">
        <f t="array" aca="1" ref="AJ1037" ca="1">AND(AJ1035 &gt;= $B$4, NOT(OR($AF1037:AI1037)))</f>
        <v>0</v>
      </c>
      <c r="AK1037" s="73"/>
      <c r="AL1037" s="70"/>
    </row>
    <row r="1038" spans="7:38" ht="14.55" customHeight="1" x14ac:dyDescent="0.3">
      <c r="G1038" s="3">
        <v>1036</v>
      </c>
      <c r="H1038" s="58">
        <v>0.68240613153170171</v>
      </c>
      <c r="I1038" s="58">
        <v>-0.36492266607522006</v>
      </c>
      <c r="J1038" s="58">
        <v>1.8071748164948251</v>
      </c>
      <c r="K1038" s="59">
        <v>0.75459191337795262</v>
      </c>
      <c r="L1038" s="60">
        <f t="array" ref="L1038:O1038">TRANSPOSE(MMULT(Option!$B$25:$E$28, TRANSPOSE(H1038:K1038)))</f>
        <v>0.68240613153170171</v>
      </c>
      <c r="M1038" s="60">
        <v>-6.1494695406277167E-2</v>
      </c>
      <c r="N1038" s="60">
        <v>1.7646630991876537</v>
      </c>
      <c r="O1038" s="60">
        <v>1.1763215831353329</v>
      </c>
      <c r="P1038" s="56" t="str">
        <f t="shared" si="1295"/>
        <v>208/1</v>
      </c>
      <c r="R1038" s="80"/>
      <c r="S1038" s="3" t="s">
        <v>30</v>
      </c>
      <c r="T1038" s="60">
        <f ca="1"/>
        <v>1.6573239248962137</v>
      </c>
      <c r="U1038" s="60">
        <f ca="1"/>
        <v>0.53754174029243385</v>
      </c>
      <c r="V1038" s="60">
        <f ca="1"/>
        <v>-0.22093889584440984</v>
      </c>
      <c r="W1038" s="60">
        <f ca="1"/>
        <v>3.052943588939816E-4</v>
      </c>
      <c r="X1038" s="60">
        <f ca="1"/>
        <v>0.29948194966109659</v>
      </c>
      <c r="Y1038" s="52">
        <f ca="1">$B$14 * EXP(($E$3 - $C$14^2/2) * Y$2 + $C$14*SQRT(Y$2)*T1038)</f>
        <v>165.23477865190276</v>
      </c>
      <c r="Z1038" s="52">
        <f ca="1">Y1038 * EXP(($E$3 - $C$14^2/2) * (Z$2-Y$2) + $C$14*SQRT(Z$2-Y$2)*U1038)</f>
        <v>195.12295250735357</v>
      </c>
      <c r="AA1038" s="52">
        <f ca="1">Z1038 * EXP(($E$3 - $C$14^2/2) * (AA$2-Z$2) + $C$14*SQRT(AA$2-Z$2)*V1038)</f>
        <v>183.52450793242352</v>
      </c>
      <c r="AB1038" s="52">
        <f ca="1">AA1038 * EXP(($E$3 - $C$14^2/2) * (AB$2-AA$2) + $C$14*SQRT(AB$2-AA$2)*W1038)</f>
        <v>184.46132208332023</v>
      </c>
      <c r="AC1038" s="52">
        <f ca="1">AB1038 * EXP(($E$3 - $C$14^2/2) * (AC$2-AB$2) + $C$14*SQRT(AC$2-AB$2)*X1038)</f>
        <v>202.81300360413118</v>
      </c>
      <c r="AD1038" s="47"/>
      <c r="AE1038" s="3" t="s">
        <v>68</v>
      </c>
      <c r="AF1038" s="52" t="b">
        <f ca="1">AND(AF1035&gt;$B$3, NOT(OR($AF1037:AF1037)))</f>
        <v>0</v>
      </c>
      <c r="AG1038" s="52" t="b">
        <f ca="1">AND(AG1035&gt;$B$3, NOT(OR($AF1037:AG1037)))</f>
        <v>0</v>
      </c>
      <c r="AH1038" s="52" t="b">
        <f ca="1">AND(AH1035&gt;$B$3, NOT(OR($AF1037:AH1037)))</f>
        <v>0</v>
      </c>
      <c r="AI1038" s="52" t="b">
        <f ca="1">AND(AI1035&gt;$B$3, NOT(OR($AF1037:AI1037)))</f>
        <v>0</v>
      </c>
      <c r="AJ1038" s="52" t="b">
        <f ca="1">AND(AJ1035&gt;$B$3, NOT(OR($AF1037:AJ1037)))</f>
        <v>1</v>
      </c>
      <c r="AK1038" s="74"/>
      <c r="AL1038" s="70"/>
    </row>
    <row r="1039" spans="7:38" ht="14.55" customHeight="1" x14ac:dyDescent="0.3">
      <c r="G1039" s="3">
        <v>1037</v>
      </c>
      <c r="H1039" s="58">
        <v>-1.2535191640915415</v>
      </c>
      <c r="I1039" s="58">
        <v>1.085626050395899</v>
      </c>
      <c r="J1039" s="58">
        <v>1.352442707316206</v>
      </c>
      <c r="K1039" s="59">
        <v>2.6738896424286337E-2</v>
      </c>
      <c r="L1039" s="60">
        <f t="array" ref="L1039:O1039">TRANSPOSE(MMULT(Option!$B$25:$E$28, TRANSPOSE(H1039:K1039)))</f>
        <v>-1.2535191640915415</v>
      </c>
      <c r="M1039" s="60">
        <v>0.49358504483441346</v>
      </c>
      <c r="N1039" s="60">
        <v>0.9707400089822722</v>
      </c>
      <c r="O1039" s="60">
        <v>6.9743576170040567E-2</v>
      </c>
      <c r="P1039" s="56" t="str">
        <f t="shared" si="1295"/>
        <v>208/2</v>
      </c>
      <c r="R1039" s="80">
        <v>260</v>
      </c>
      <c r="S1039" s="3" t="s">
        <v>28</v>
      </c>
      <c r="T1039" s="60">
        <f t="array" aca="1" ref="T1039:T1042" ca="1">TRANSPOSE(OFFSET($L$3, MATCH($R1039 &amp; "/" &amp; T$2, $P$3:$P$5002, 0) - 1, 0, 1, $E$1))</f>
        <v>0.3438672882593431</v>
      </c>
      <c r="U1039" s="60">
        <f t="array" aca="1" ref="U1039:U1042" ca="1">TRANSPOSE(OFFSET($L$3, MATCH($R1039 &amp; "/" &amp; U$2, $P$3:$P$5002, 0) - 1, 0, 1, $E$1))</f>
        <v>2.421327016954003E-2</v>
      </c>
      <c r="V1039" s="60">
        <f t="array" aca="1" ref="V1039:V1042" ca="1">TRANSPOSE(OFFSET($L$3, MATCH($R1039 &amp; "/" &amp; V$2, $P$3:$P$5002, 0) - 1, 0, 1, $E$1))</f>
        <v>9.4035346319026436E-2</v>
      </c>
      <c r="W1039" s="60">
        <f t="array" aca="1" ref="W1039:W1042" ca="1">TRANSPOSE(OFFSET($L$3, MATCH($R1039 &amp; "/" &amp; W$2, $P$3:$P$5002, 0) - 1, 0, 1, $E$1))</f>
        <v>-0.64676378171416182</v>
      </c>
      <c r="X1039" s="60">
        <f t="array" aca="1" ref="X1039:X1042" ca="1">TRANSPOSE(OFFSET($L$3, MATCH($R1039 &amp; "/" &amp; X$2, $P$3:$P$5002, 0) - 1, 0, 1, $E$1))</f>
        <v>4.7051806347124407E-2</v>
      </c>
      <c r="Y1039" s="52">
        <f ca="1">$B$11 * EXP(($E$3 - $C$11^2/2) * Y$2 + $C$11*SQRT(Y$2)*T1039)</f>
        <v>111.42262150647385</v>
      </c>
      <c r="Z1039" s="52">
        <f ca="1">Y1039 * EXP(($E$3 - $C$11^2/2) * (Z$2-Y$2) + $C$11*SQRT(Z$2-Y$2)*U1039)</f>
        <v>112.79752005753714</v>
      </c>
      <c r="AA1039" s="52">
        <f ca="1">Z1039 * EXP(($E$3 - $C$11^2/2) * (AA$2-Z$2) + $C$11*SQRT(AA$2-Z$2)*V1039)</f>
        <v>116.60649287641338</v>
      </c>
      <c r="AB1039" s="52">
        <f ca="1">AA1039 * EXP(($E$3 - $C$11^2/2) * (AB$2-AA$2) + $C$11*SQRT(AB$2-AA$2)*W1039)</f>
        <v>96.522469219870288</v>
      </c>
      <c r="AC1039" s="52">
        <f ca="1">AB1039 * EXP(($E$3 - $C$11^2/2) * (AC$2-AB$2) + $C$11*SQRT(AC$2-AB$2)*X1039)</f>
        <v>98.385296275908047</v>
      </c>
      <c r="AD1039" s="47"/>
      <c r="AE1039" s="3" t="s">
        <v>69</v>
      </c>
      <c r="AF1039" s="20" cm="1">
        <f t="array" aca="1" ref="AF1039" ca="1">MIN(Y1039:Y1042 / $D$11:$D$14)</f>
        <v>0.58380205237707949</v>
      </c>
      <c r="AG1039" s="20" cm="1">
        <f t="array" aca="1" ref="AG1039" ca="1">MIN(Z1039:Z1042 / $D$11:$D$14)</f>
        <v>0.58358646488229227</v>
      </c>
      <c r="AH1039" s="20" cm="1">
        <f t="array" aca="1" ref="AH1039" ca="1">MIN(AA1039:AA1042 / $D$11:$D$14)</f>
        <v>0.62350721932384023</v>
      </c>
      <c r="AI1039" s="20" cm="1">
        <f t="array" aca="1" ref="AI1039" ca="1">MIN(AB1039:AB1042 / $D$11:$D$14)</f>
        <v>0.74908389278624332</v>
      </c>
      <c r="AJ1039" s="20" cm="1">
        <f t="array" aca="1" ref="AJ1039" ca="1">MIN(AC1039:AC1042 / $D$11:$D$14)</f>
        <v>0.80792925286253703</v>
      </c>
      <c r="AK1039" s="72">
        <f t="array" aca="1" ref="AK1039" ca="1">SUMPRODUCT(AF1040:AJ1040, EXP(-$E$3*$AF$2:$AJ$2))</f>
        <v>89562.090053211548</v>
      </c>
      <c r="AL1039" s="70">
        <f ca="1">MAX(AC1040 - $D$11, 0) * EXP(-$E$2*$E$3)</f>
        <v>78.334146678506244</v>
      </c>
    </row>
    <row r="1040" spans="7:38" ht="14.55" customHeight="1" x14ac:dyDescent="0.3">
      <c r="G1040" s="3">
        <v>1038</v>
      </c>
      <c r="H1040" s="58">
        <v>-0.36185154938305325</v>
      </c>
      <c r="I1040" s="58">
        <v>-0.44696072057946284</v>
      </c>
      <c r="J1040" s="58">
        <v>-0.19804037978398187</v>
      </c>
      <c r="K1040" s="59">
        <v>0.12974556724197067</v>
      </c>
      <c r="L1040" s="60">
        <f t="array" ref="L1040:O1040">TRANSPOSE(MMULT(Option!$B$25:$E$28, TRANSPOSE(H1040:K1040)))</f>
        <v>-0.36185154938305325</v>
      </c>
      <c r="M1040" s="60">
        <v>-0.55438688669870029</v>
      </c>
      <c r="N1040" s="60">
        <v>-0.43572326927922123</v>
      </c>
      <c r="O1040" s="60">
        <v>-0.18932846870639786</v>
      </c>
      <c r="P1040" s="56" t="str">
        <f t="shared" si="1295"/>
        <v>208/3</v>
      </c>
      <c r="R1040" s="80"/>
      <c r="S1040" s="3" t="s">
        <v>29</v>
      </c>
      <c r="T1040" s="60">
        <f ca="1"/>
        <v>-0.47906239670974921</v>
      </c>
      <c r="U1040" s="60">
        <f ca="1"/>
        <v>0.59276573792776255</v>
      </c>
      <c r="V1040" s="60">
        <f ca="1"/>
        <v>0.53308649180301249</v>
      </c>
      <c r="W1040" s="60">
        <f ca="1"/>
        <v>2.1650301107668386</v>
      </c>
      <c r="X1040" s="60">
        <f ca="1"/>
        <v>-0.57495955605054727</v>
      </c>
      <c r="Y1040" s="52">
        <f ca="1">$B$12 * EXP(($E$3 - $C$12^2/2) * Y$2 + $C$12*SQRT(Y$2)*T1040)</f>
        <v>87.047284148608782</v>
      </c>
      <c r="Z1040" s="52">
        <f ca="1">Y1040 * EXP(($E$3 - $C$12^2/2) * (Z$2-Y$2) + $C$12*SQRT(Z$2-Y$2)*U1040)</f>
        <v>104.50983568397682</v>
      </c>
      <c r="AA1040" s="52">
        <f ca="1">Z1040 * EXP(($E$3 - $C$12^2/2) * (AA$2-Z$2) + $C$12*SQRT(AA$2-Z$2)*V1040)</f>
        <v>123.24905380988162</v>
      </c>
      <c r="AB1040" s="52">
        <f ca="1">AA1040 * EXP(($E$3 - $C$12^2/2) * (AB$2-AA$2) + $C$12*SQRT(AB$2-AA$2)*W1040)</f>
        <v>237.15552964379049</v>
      </c>
      <c r="AC1040" s="52">
        <f ca="1">AB1040 * EXP(($E$3 - $C$12^2/2) * (AC$2-AB$2) + $C$12*SQRT(AC$2-AB$2)*X1040)</f>
        <v>200.58303532974764</v>
      </c>
      <c r="AD1040" s="47"/>
      <c r="AE1040" s="3" t="s">
        <v>47</v>
      </c>
      <c r="AF1040" s="64">
        <f t="shared" ref="AF1040" ca="1" si="1311">($B$5*AF1042 + (1 + $B$6)*AF1041)*$B$2</f>
        <v>0</v>
      </c>
      <c r="AG1040" s="64">
        <f t="shared" ref="AG1040" ca="1" si="1312">($B$5*AG1042 + (1 + $B$6)*AG1041)*$B$2</f>
        <v>0</v>
      </c>
      <c r="AH1040" s="64">
        <f t="shared" ref="AH1040" ca="1" si="1313">($B$5*AH1042 + (1 + $B$6)*AH1041)*$B$2</f>
        <v>0</v>
      </c>
      <c r="AI1040" s="64">
        <f t="shared" ref="AI1040" ca="1" si="1314">($B$5*AI1042 + (1 + $B$6)*AI1041)*$B$2</f>
        <v>0</v>
      </c>
      <c r="AJ1040" s="64" cm="1">
        <f t="array" aca="1" ref="AJ1040" ca="1">($B$5*AJ1042 + (1 + $B$6)*AJ1041 + AND(NOT(AF1041:AJ1041)))*$B$2</f>
        <v>114999.99999999999</v>
      </c>
      <c r="AK1040" s="73"/>
      <c r="AL1040" s="70"/>
    </row>
    <row r="1041" spans="7:38" ht="14.55" customHeight="1" x14ac:dyDescent="0.3">
      <c r="G1041" s="3">
        <v>1039</v>
      </c>
      <c r="H1041" s="58">
        <v>-1.5345672524540439</v>
      </c>
      <c r="I1041" s="58">
        <v>-0.56364291304896441</v>
      </c>
      <c r="J1041" s="58">
        <v>0.18485200990365025</v>
      </c>
      <c r="K1041" s="59">
        <v>-1.3468230646407089</v>
      </c>
      <c r="L1041" s="60">
        <f t="array" ref="L1041:O1041">TRANSPOSE(MMULT(Option!$B$25:$E$28, TRANSPOSE(H1041:K1041)))</f>
        <v>-1.5345672524540439</v>
      </c>
      <c r="M1041" s="60">
        <v>-1.1304141637760761</v>
      </c>
      <c r="N1041" s="60">
        <v>-0.59906588082534451</v>
      </c>
      <c r="O1041" s="60">
        <v>-1.8786942109647995</v>
      </c>
      <c r="P1041" s="56" t="str">
        <f t="shared" si="1295"/>
        <v>208/4</v>
      </c>
      <c r="R1041" s="80"/>
      <c r="S1041" s="3" t="s">
        <v>31</v>
      </c>
      <c r="T1041" s="60">
        <f ca="1"/>
        <v>-1.4474074297032533</v>
      </c>
      <c r="U1041" s="60">
        <f ca="1"/>
        <v>-0.30181707910656691</v>
      </c>
      <c r="V1041" s="60">
        <f ca="1"/>
        <v>0.17416118905349218</v>
      </c>
      <c r="W1041" s="60">
        <f ca="1"/>
        <v>0.54538233526637081</v>
      </c>
      <c r="X1041" s="60">
        <f ca="1"/>
        <v>0.47043405403890354</v>
      </c>
      <c r="Y1041" s="52">
        <f ca="1">$B$13 * EXP(($E$3 - $C$13^2/2) * Y$2 + $C$13*SQRT(Y$2)*T1041)</f>
        <v>65.101523869689927</v>
      </c>
      <c r="Z1041" s="52">
        <f ca="1">Y1041 * EXP(($E$3 - $C$13^2/2) * (Z$2-Y$2) + $C$13*SQRT(Z$2-Y$2)*U1041)</f>
        <v>59.763961772346555</v>
      </c>
      <c r="AA1041" s="52">
        <f ca="1">Z1041 * EXP(($E$3 - $C$13^2/2) * (AA$2-Z$2) + $C$13*SQRT(AA$2-Z$2)*V1041)</f>
        <v>63.285180730623075</v>
      </c>
      <c r="AB1041" s="52">
        <f ca="1">AA1041 * EXP(($E$3 - $C$13^2/2) * (AB$2-AA$2) + $C$13*SQRT(AB$2-AA$2)*W1041)</f>
        <v>74.908389278624327</v>
      </c>
      <c r="AC1041" s="52">
        <f ca="1">AB1041 * EXP(($E$3 - $C$13^2/2) * (AC$2-AB$2) + $C$13*SQRT(AC$2-AB$2)*X1041)</f>
        <v>86.694990884553462</v>
      </c>
      <c r="AD1041" s="47"/>
      <c r="AE1041" s="3" t="s">
        <v>46</v>
      </c>
      <c r="AF1041" s="52" t="b">
        <f t="shared" ref="AF1041" ca="1" si="1315">AF1039 &gt;= $B$4</f>
        <v>0</v>
      </c>
      <c r="AG1041" s="52" t="b">
        <f t="array" aca="1" ref="AG1041" ca="1">AND(AG1039 &gt;= $B$4, NOT(OR($AF1041:AF1041)))</f>
        <v>0</v>
      </c>
      <c r="AH1041" s="52" t="b">
        <f t="array" aca="1" ref="AH1041" ca="1">AND(AH1039 &gt;= $B$4, NOT(OR($AF1041:AG1041)))</f>
        <v>0</v>
      </c>
      <c r="AI1041" s="52" t="b">
        <f t="array" aca="1" ref="AI1041" ca="1">AND(AI1039 &gt;= $B$4, NOT(OR($AF1041:AH1041)))</f>
        <v>0</v>
      </c>
      <c r="AJ1041" s="52" t="b">
        <f t="array" aca="1" ref="AJ1041" ca="1">AND(AJ1039 &gt;= $B$4, NOT(OR($AF1041:AI1041)))</f>
        <v>0</v>
      </c>
      <c r="AK1041" s="73"/>
      <c r="AL1041" s="70"/>
    </row>
    <row r="1042" spans="7:38" ht="14.55" customHeight="1" x14ac:dyDescent="0.3">
      <c r="G1042" s="3">
        <v>1040</v>
      </c>
      <c r="H1042" s="58">
        <v>-2.1099809660991777</v>
      </c>
      <c r="I1042" s="58">
        <v>-0.34933650571923114</v>
      </c>
      <c r="J1042" s="58">
        <v>0.168858347039091</v>
      </c>
      <c r="K1042" s="59">
        <v>1.1549049588928808</v>
      </c>
      <c r="L1042" s="60">
        <f t="array" ref="L1042:O1042">TRANSPOSE(MMULT(Option!$B$25:$E$28, TRANSPOSE(H1042:K1042)))</f>
        <v>-2.1099809660991777</v>
      </c>
      <c r="M1042" s="60">
        <v>-1.1641645825336213</v>
      </c>
      <c r="N1042" s="60">
        <v>-0.78716017087815249</v>
      </c>
      <c r="O1042" s="60">
        <v>8.6489138101971341E-2</v>
      </c>
      <c r="P1042" s="56" t="str">
        <f t="shared" si="1295"/>
        <v>208/5</v>
      </c>
      <c r="R1042" s="80"/>
      <c r="S1042" s="3" t="s">
        <v>30</v>
      </c>
      <c r="T1042" s="60">
        <f ca="1"/>
        <v>-1.8106443500667768</v>
      </c>
      <c r="U1042" s="60">
        <f ca="1"/>
        <v>-1.7897833463613899E-2</v>
      </c>
      <c r="V1042" s="60">
        <f ca="1"/>
        <v>0.20389239945693324</v>
      </c>
      <c r="W1042" s="60">
        <f ca="1"/>
        <v>0.75873936097829642</v>
      </c>
      <c r="X1042" s="60">
        <f ca="1"/>
        <v>7.1641147652025103E-2</v>
      </c>
      <c r="Y1042" s="52">
        <f ca="1">$B$14 * EXP(($E$3 - $C$14^2/2) * Y$2 + $C$14*SQRT(Y$2)*T1042)</f>
        <v>58.380205237707948</v>
      </c>
      <c r="Z1042" s="52">
        <f ca="1">Y1042 * EXP(($E$3 - $C$14^2/2) * (Z$2-Y$2) + $C$14*SQRT(Z$2-Y$2)*U1042)</f>
        <v>58.358646488229226</v>
      </c>
      <c r="AA1042" s="52">
        <f ca="1">Z1042 * EXP(($E$3 - $C$14^2/2) * (AA$2-Z$2) + $C$14*SQRT(AA$2-Z$2)*V1042)</f>
        <v>62.350721932384026</v>
      </c>
      <c r="AB1042" s="52">
        <f ca="1">AA1042 * EXP(($E$3 - $C$14^2/2) * (AB$2-AA$2) + $C$14*SQRT(AB$2-AA$2)*W1042)</f>
        <v>78.680634599142891</v>
      </c>
      <c r="AC1042" s="52">
        <f ca="1">AB1042 * EXP(($E$3 - $C$14^2/2) * (AC$2-AB$2) + $C$14*SQRT(AC$2-AB$2)*X1042)</f>
        <v>80.792925286253706</v>
      </c>
      <c r="AD1042" s="47"/>
      <c r="AE1042" s="3" t="s">
        <v>68</v>
      </c>
      <c r="AF1042" s="52" t="b">
        <f ca="1">AND(AF1039&gt;$B$3, NOT(OR($AF1041:AF1041)))</f>
        <v>0</v>
      </c>
      <c r="AG1042" s="52" t="b">
        <f ca="1">AND(AG1039&gt;$B$3, NOT(OR($AF1041:AG1041)))</f>
        <v>0</v>
      </c>
      <c r="AH1042" s="52" t="b">
        <f ca="1">AND(AH1039&gt;$B$3, NOT(OR($AF1041:AH1041)))</f>
        <v>0</v>
      </c>
      <c r="AI1042" s="52" t="b">
        <f ca="1">AND(AI1039&gt;$B$3, NOT(OR($AF1041:AI1041)))</f>
        <v>0</v>
      </c>
      <c r="AJ1042" s="52" t="b">
        <f ca="1">AND(AJ1039&gt;$B$3, NOT(OR($AF1041:AJ1041)))</f>
        <v>1</v>
      </c>
      <c r="AK1042" s="74"/>
      <c r="AL1042" s="70"/>
    </row>
    <row r="1043" spans="7:38" ht="14.55" customHeight="1" x14ac:dyDescent="0.3">
      <c r="G1043" s="3">
        <v>1041</v>
      </c>
      <c r="H1043" s="58">
        <v>-0.6004909401070635</v>
      </c>
      <c r="I1043" s="58">
        <v>0.19317938347196104</v>
      </c>
      <c r="J1043" s="58">
        <v>0.28573922105205612</v>
      </c>
      <c r="K1043" s="59">
        <v>-1.2359588149655962</v>
      </c>
      <c r="L1043" s="60">
        <f t="array" ref="L1043:O1043">TRANSPOSE(MMULT(Option!$B$25:$E$28, TRANSPOSE(H1043:K1043)))</f>
        <v>-0.6004909401070635</v>
      </c>
      <c r="M1043" s="60">
        <v>-6.3144546549792901E-2</v>
      </c>
      <c r="N1043" s="60">
        <v>6.1357494957246628E-2</v>
      </c>
      <c r="O1043" s="60">
        <v>-1.1922514494366525</v>
      </c>
      <c r="P1043" s="56" t="str">
        <f t="shared" si="1295"/>
        <v>209/1</v>
      </c>
      <c r="R1043" s="80">
        <v>261</v>
      </c>
      <c r="S1043" s="3" t="s">
        <v>28</v>
      </c>
      <c r="T1043" s="60">
        <f t="array" aca="1" ref="T1043:T1046" ca="1">TRANSPOSE(OFFSET($L$3, MATCH($R1043 &amp; "/" &amp; T$2, $P$3:$P$5002, 0) - 1, 0, 1, $E$1))</f>
        <v>0.49306988440523875</v>
      </c>
      <c r="U1043" s="60">
        <f t="array" aca="1" ref="U1043:U1046" ca="1">TRANSPOSE(OFFSET($L$3, MATCH($R1043 &amp; "/" &amp; U$2, $P$3:$P$5002, 0) - 1, 0, 1, $E$1))</f>
        <v>-0.2358927347081051</v>
      </c>
      <c r="V1043" s="60">
        <f t="array" aca="1" ref="V1043:V1046" ca="1">TRANSPOSE(OFFSET($L$3, MATCH($R1043 &amp; "/" &amp; V$2, $P$3:$P$5002, 0) - 1, 0, 1, $E$1))</f>
        <v>0.14267448065040911</v>
      </c>
      <c r="W1043" s="60">
        <f t="array" aca="1" ref="W1043:W1046" ca="1">TRANSPOSE(OFFSET($L$3, MATCH($R1043 &amp; "/" &amp; W$2, $P$3:$P$5002, 0) - 1, 0, 1, $E$1))</f>
        <v>0.94606719588212995</v>
      </c>
      <c r="X1043" s="60">
        <f t="array" aca="1" ref="X1043:X1046" ca="1">TRANSPOSE(OFFSET($L$3, MATCH($R1043 &amp; "/" &amp; X$2, $P$3:$P$5002, 0) - 1, 0, 1, $E$1))</f>
        <v>1.093956606977464</v>
      </c>
      <c r="Y1043" s="52">
        <f ca="1">$B$11 * EXP(($E$3 - $C$11^2/2) * Y$2 + $C$11*SQRT(Y$2)*T1043)</f>
        <v>116.52328814972566</v>
      </c>
      <c r="Z1043" s="52">
        <f ca="1">Y1043 * EXP(($E$3 - $C$11^2/2) * (Z$2-Y$2) + $C$11*SQRT(Z$2-Y$2)*U1043)</f>
        <v>109.10637577844255</v>
      </c>
      <c r="AA1043" s="52">
        <f ca="1">Z1043 * EXP(($E$3 - $C$11^2/2) * (AA$2-Z$2) + $C$11*SQRT(AA$2-Z$2)*V1043)</f>
        <v>114.44858411276115</v>
      </c>
      <c r="AB1043" s="52">
        <f ca="1">AA1043 * EXP(($E$3 - $C$11^2/2) * (AB$2-AA$2) + $C$11*SQRT(AB$2-AA$2)*W1043)</f>
        <v>152.77188083627999</v>
      </c>
      <c r="AC1043" s="52">
        <f ca="1">AB1043 * EXP(($E$3 - $C$11^2/2) * (AC$2-AB$2) + $C$11*SQRT(AC$2-AB$2)*X1043)</f>
        <v>213.17913378517235</v>
      </c>
      <c r="AD1043" s="47"/>
      <c r="AE1043" s="3" t="s">
        <v>69</v>
      </c>
      <c r="AF1043" s="20" cm="1">
        <f t="array" aca="1" ref="AF1043" ca="1">MIN(Y1043:Y1046 / $D$11:$D$14)</f>
        <v>0.80057930187187831</v>
      </c>
      <c r="AG1043" s="20" cm="1">
        <f t="array" aca="1" ref="AG1043" ca="1">MIN(Z1043:Z1046 / $D$11:$D$14)</f>
        <v>1.0536164167970214</v>
      </c>
      <c r="AH1043" s="20" cm="1">
        <f t="array" aca="1" ref="AH1043" ca="1">MIN(AA1043:AA1046 / $D$11:$D$14)</f>
        <v>0.75247460552579748</v>
      </c>
      <c r="AI1043" s="20" cm="1">
        <f t="array" aca="1" ref="AI1043" ca="1">MIN(AB1043:AB1046 / $D$11:$D$14)</f>
        <v>0.97507308127409931</v>
      </c>
      <c r="AJ1043" s="20" cm="1">
        <f t="array" aca="1" ref="AJ1043" ca="1">MIN(AC1043:AC1046 / $D$11:$D$14)</f>
        <v>1.079630182353319</v>
      </c>
      <c r="AK1043" s="72">
        <f t="array" aca="1" ref="AK1043" ca="1">SUMPRODUCT(AF1044:AJ1044, EXP(-$E$3*$AF$2:$AJ$2))</f>
        <v>129684.05398743137</v>
      </c>
      <c r="AL1043" s="70">
        <f ca="1">MAX(AC1044 - $D$11, 0) * EXP(-$E$2*$E$3)</f>
        <v>84.955993906857586</v>
      </c>
    </row>
    <row r="1044" spans="7:38" ht="14.55" customHeight="1" x14ac:dyDescent="0.3">
      <c r="G1044" s="3">
        <v>1042</v>
      </c>
      <c r="H1044" s="58">
        <v>0.53929619904316872</v>
      </c>
      <c r="I1044" s="58">
        <v>0.5775614091933905</v>
      </c>
      <c r="J1044" s="58">
        <v>-0.87367543666256575</v>
      </c>
      <c r="K1044" s="59">
        <v>1.1836663781630803</v>
      </c>
      <c r="L1044" s="60">
        <f t="array" ref="L1044:O1044">TRANSPOSE(MMULT(Option!$B$25:$E$28, TRANSPOSE(H1044:K1044)))</f>
        <v>0.53929619904316872</v>
      </c>
      <c r="M1044" s="60">
        <v>0.7450622548400827</v>
      </c>
      <c r="N1044" s="60">
        <v>-0.40039837188274802</v>
      </c>
      <c r="O1044" s="60">
        <v>1.2100669019812866</v>
      </c>
      <c r="P1044" s="56" t="str">
        <f t="shared" si="1295"/>
        <v>209/2</v>
      </c>
      <c r="R1044" s="80"/>
      <c r="S1044" s="3" t="s">
        <v>29</v>
      </c>
      <c r="T1044" s="60">
        <f ca="1"/>
        <v>0.44595225068691413</v>
      </c>
      <c r="U1044" s="60">
        <f ca="1"/>
        <v>0.1691554736441655</v>
      </c>
      <c r="V1044" s="60">
        <f ca="1"/>
        <v>0.64192264431891499</v>
      </c>
      <c r="W1044" s="60">
        <f ca="1"/>
        <v>0.68003304699646372</v>
      </c>
      <c r="X1044" s="60">
        <f ca="1"/>
        <v>0.43818264046206684</v>
      </c>
      <c r="Y1044" s="52">
        <f ca="1">$B$12 * EXP(($E$3 - $C$12^2/2) * Y$2 + $C$12*SQRT(Y$2)*T1044)</f>
        <v>114.88778406083664</v>
      </c>
      <c r="Z1044" s="52">
        <f ca="1">Y1044 * EXP(($E$3 - $C$12^2/2) * (Z$2-Y$2) + $C$12*SQRT(Z$2-Y$2)*U1044)</f>
        <v>121.47427394554192</v>
      </c>
      <c r="AA1044" s="52">
        <f ca="1">Z1044 * EXP(($E$3 - $C$12^2/2) * (AA$2-Z$2) + $C$12*SQRT(AA$2-Z$2)*V1044)</f>
        <v>148.00991970962798</v>
      </c>
      <c r="AB1044" s="52">
        <f ca="1">AA1044 * EXP(($E$3 - $C$12^2/2) * (AB$2-AA$2) + $C$12*SQRT(AB$2-AA$2)*W1044)</f>
        <v>182.41589375924966</v>
      </c>
      <c r="AC1044" s="52">
        <f ca="1">AB1044 * EXP(($E$3 - $C$12^2/2) * (AC$2-AB$2) + $C$12*SQRT(AC$2-AB$2)*X1044)</f>
        <v>209.08565547637403</v>
      </c>
      <c r="AD1044" s="47"/>
      <c r="AE1044" s="3" t="s">
        <v>47</v>
      </c>
      <c r="AF1044" s="64">
        <f t="shared" ref="AF1044" ca="1" si="1316">($B$5*AF1046 + (1 + $B$6)*AF1045)*$B$2</f>
        <v>15000</v>
      </c>
      <c r="AG1044" s="64">
        <f t="shared" ref="AG1044" ca="1" si="1317">($B$5*AG1046 + (1 + $B$6)*AG1045)*$B$2</f>
        <v>15000</v>
      </c>
      <c r="AH1044" s="64">
        <f t="shared" ref="AH1044" ca="1" si="1318">($B$5*AH1046 + (1 + $B$6)*AH1045)*$B$2</f>
        <v>0</v>
      </c>
      <c r="AI1044" s="64">
        <f t="shared" ref="AI1044" ca="1" si="1319">($B$5*AI1046 + (1 + $B$6)*AI1045)*$B$2</f>
        <v>15000</v>
      </c>
      <c r="AJ1044" s="64" cm="1">
        <f t="array" aca="1" ref="AJ1044" ca="1">($B$5*AJ1046 + (1 + $B$6)*AJ1045 + AND(NOT(AF1045:AJ1045)))*$B$2</f>
        <v>114999.99999999999</v>
      </c>
      <c r="AK1044" s="73"/>
      <c r="AL1044" s="70"/>
    </row>
    <row r="1045" spans="7:38" ht="14.55" customHeight="1" x14ac:dyDescent="0.3">
      <c r="G1045" s="3">
        <v>1043</v>
      </c>
      <c r="H1045" s="58">
        <v>1.1004665163366019</v>
      </c>
      <c r="I1045" s="58">
        <v>-0.96149033670634021</v>
      </c>
      <c r="J1045" s="58">
        <v>1.3152224552504006</v>
      </c>
      <c r="K1045" s="59">
        <v>-1.988013695301748</v>
      </c>
      <c r="L1045" s="60">
        <f t="array" ref="L1045:O1045">TRANSPOSE(MMULT(Option!$B$25:$E$28, TRANSPOSE(H1045:K1045)))</f>
        <v>1.1004665163366019</v>
      </c>
      <c r="M1045" s="60">
        <v>-0.44103384305043553</v>
      </c>
      <c r="N1045" s="60">
        <v>1.3435824562447924</v>
      </c>
      <c r="O1045" s="60">
        <v>-1.2573187458190622</v>
      </c>
      <c r="P1045" s="56" t="str">
        <f t="shared" si="1295"/>
        <v>209/3</v>
      </c>
      <c r="R1045" s="80"/>
      <c r="S1045" s="3" t="s">
        <v>31</v>
      </c>
      <c r="T1045" s="60">
        <f ca="1"/>
        <v>-0.7580656200935495</v>
      </c>
      <c r="U1045" s="60">
        <f ca="1"/>
        <v>1.3707567774958211</v>
      </c>
      <c r="V1045" s="60">
        <f ca="1"/>
        <v>0.66645309087178206</v>
      </c>
      <c r="W1045" s="60">
        <f ca="1"/>
        <v>-0.45259713570102245</v>
      </c>
      <c r="X1045" s="60">
        <f ca="1"/>
        <v>-0.65448525007702019</v>
      </c>
      <c r="Y1045" s="52">
        <f ca="1">$B$13 * EXP(($E$3 - $C$13^2/2) * Y$2 + $C$13*SQRT(Y$2)*T1045)</f>
        <v>80.057930187187836</v>
      </c>
      <c r="Z1045" s="52">
        <f ca="1">Y1045 * EXP(($E$3 - $C$13^2/2) * (Z$2-Y$2) + $C$13*SQRT(Z$2-Y$2)*U1045)</f>
        <v>121.38624064621631</v>
      </c>
      <c r="AA1045" s="52">
        <f ca="1">Z1045 * EXP(($E$3 - $C$13^2/2) * (AA$2-Z$2) + $C$13*SQRT(AA$2-Z$2)*V1045)</f>
        <v>148.99510610457401</v>
      </c>
      <c r="AB1045" s="52">
        <f ca="1">AA1045 * EXP(($E$3 - $C$13^2/2) * (AB$2-AA$2) + $C$13*SQRT(AB$2-AA$2)*W1045)</f>
        <v>130.73002512450853</v>
      </c>
      <c r="AC1045" s="52">
        <f ca="1">AB1045 * EXP(($E$3 - $C$13^2/2) * (AC$2-AB$2) + $C$13*SQRT(AC$2-AB$2)*X1045)</f>
        <v>107.9630182353319</v>
      </c>
      <c r="AD1045" s="47"/>
      <c r="AE1045" s="3" t="s">
        <v>46</v>
      </c>
      <c r="AF1045" s="52" t="b">
        <f t="shared" ref="AF1045" ca="1" si="1320">AF1043 &gt;= $B$4</f>
        <v>0</v>
      </c>
      <c r="AG1045" s="52" t="b">
        <f t="array" aca="1" ref="AG1045" ca="1">AND(AG1043 &gt;= $B$4, NOT(OR($AF1045:AF1045)))</f>
        <v>0</v>
      </c>
      <c r="AH1045" s="52" t="b">
        <f t="array" aca="1" ref="AH1045" ca="1">AND(AH1043 &gt;= $B$4, NOT(OR($AF1045:AG1045)))</f>
        <v>0</v>
      </c>
      <c r="AI1045" s="52" t="b">
        <f t="array" aca="1" ref="AI1045" ca="1">AND(AI1043 &gt;= $B$4, NOT(OR($AF1045:AH1045)))</f>
        <v>0</v>
      </c>
      <c r="AJ1045" s="52" t="b">
        <f t="array" aca="1" ref="AJ1045" ca="1">AND(AJ1043 &gt;= $B$4, NOT(OR($AF1045:AI1045)))</f>
        <v>0</v>
      </c>
      <c r="AK1045" s="73"/>
      <c r="AL1045" s="70"/>
    </row>
    <row r="1046" spans="7:38" ht="14.55" customHeight="1" x14ac:dyDescent="0.3">
      <c r="G1046" s="3">
        <v>1044</v>
      </c>
      <c r="H1046" s="58">
        <v>0.79600794486840176</v>
      </c>
      <c r="I1046" s="58">
        <v>0.293016724259688</v>
      </c>
      <c r="J1046" s="58">
        <v>1.6609890853094493E-2</v>
      </c>
      <c r="K1046" s="59">
        <v>-0.39168953142554064</v>
      </c>
      <c r="L1046" s="60">
        <f t="array" ref="L1046:O1046">TRANSPOSE(MMULT(Option!$B$25:$E$28, TRANSPOSE(H1046:K1046)))</f>
        <v>0.79600794486840176</v>
      </c>
      <c r="M1046" s="60">
        <v>0.58695744170896536</v>
      </c>
      <c r="N1046" s="60">
        <v>0.40972160191921536</v>
      </c>
      <c r="O1046" s="60">
        <v>6.2952011013278353E-2</v>
      </c>
      <c r="P1046" s="56" t="str">
        <f t="shared" si="1295"/>
        <v>209/4</v>
      </c>
      <c r="R1046" s="80"/>
      <c r="S1046" s="3" t="s">
        <v>30</v>
      </c>
      <c r="T1046" s="60">
        <f ca="1"/>
        <v>0.81260633720103648</v>
      </c>
      <c r="U1046" s="60">
        <f ca="1"/>
        <v>-0.67184482737563567</v>
      </c>
      <c r="V1046" s="60">
        <f ca="1"/>
        <v>-1.1387216089524475</v>
      </c>
      <c r="W1046" s="60">
        <f ca="1"/>
        <v>0.84715058032583168</v>
      </c>
      <c r="X1046" s="60">
        <f ca="1"/>
        <v>0.76381270169297466</v>
      </c>
      <c r="Y1046" s="52">
        <f ca="1">$B$14 * EXP(($E$3 - $C$14^2/2) * Y$2 + $C$14*SQRT(Y$2)*T1046)</f>
        <v>128.24622990267221</v>
      </c>
      <c r="Z1046" s="52">
        <f ca="1">Y1046 * EXP(($E$3 - $C$14^2/2) * (Z$2-Y$2) + $C$14*SQRT(Z$2-Y$2)*U1046)</f>
        <v>105.36164167970215</v>
      </c>
      <c r="AA1046" s="52">
        <f ca="1">Z1046 * EXP(($E$3 - $C$14^2/2) * (AA$2-Z$2) + $C$14*SQRT(AA$2-Z$2)*V1046)</f>
        <v>75.247460552579753</v>
      </c>
      <c r="AB1046" s="52">
        <f ca="1">AA1046 * EXP(($E$3 - $C$14^2/2) * (AB$2-AA$2) + $C$14*SQRT(AB$2-AA$2)*W1046)</f>
        <v>97.507308127409928</v>
      </c>
      <c r="AC1046" s="52">
        <f ca="1">AB1046 * EXP(($E$3 - $C$14^2/2) * (AC$2-AB$2) + $C$14*SQRT(AC$2-AB$2)*X1046)</f>
        <v>123.23229368970158</v>
      </c>
      <c r="AD1046" s="47"/>
      <c r="AE1046" s="3" t="s">
        <v>68</v>
      </c>
      <c r="AF1046" s="52" t="b">
        <f ca="1">AND(AF1043&gt;$B$3, NOT(OR($AF1045:AF1045)))</f>
        <v>1</v>
      </c>
      <c r="AG1046" s="52" t="b">
        <f ca="1">AND(AG1043&gt;$B$3, NOT(OR($AF1045:AG1045)))</f>
        <v>1</v>
      </c>
      <c r="AH1046" s="52" t="b">
        <f ca="1">AND(AH1043&gt;$B$3, NOT(OR($AF1045:AH1045)))</f>
        <v>0</v>
      </c>
      <c r="AI1046" s="52" t="b">
        <f ca="1">AND(AI1043&gt;$B$3, NOT(OR($AF1045:AI1045)))</f>
        <v>1</v>
      </c>
      <c r="AJ1046" s="52" t="b">
        <f ca="1">AND(AJ1043&gt;$B$3, NOT(OR($AF1045:AJ1045)))</f>
        <v>1</v>
      </c>
      <c r="AK1046" s="74"/>
      <c r="AL1046" s="70"/>
    </row>
    <row r="1047" spans="7:38" ht="14.55" customHeight="1" x14ac:dyDescent="0.3">
      <c r="G1047" s="3">
        <v>1045</v>
      </c>
      <c r="H1047" s="58">
        <v>-1.2029989070158025</v>
      </c>
      <c r="I1047" s="58">
        <v>-7.9819546104834757E-2</v>
      </c>
      <c r="J1047" s="58">
        <v>-2.0909545591852061</v>
      </c>
      <c r="K1047" s="59">
        <v>0.58702362235127248</v>
      </c>
      <c r="L1047" s="60">
        <f t="array" ref="L1047:O1047">TRANSPOSE(MMULT(Option!$B$25:$E$28, TRANSPOSE(H1047:K1047)))</f>
        <v>-1.2029989070158025</v>
      </c>
      <c r="M1047" s="60">
        <v>-0.55435538519880556</v>
      </c>
      <c r="N1047" s="60">
        <v>-2.3386076625038505</v>
      </c>
      <c r="O1047" s="60">
        <v>-0.40751677049704116</v>
      </c>
      <c r="P1047" s="56" t="str">
        <f t="shared" si="1295"/>
        <v>209/5</v>
      </c>
      <c r="R1047" s="80">
        <v>262</v>
      </c>
      <c r="S1047" s="3" t="s">
        <v>28</v>
      </c>
      <c r="T1047" s="60">
        <f t="array" aca="1" ref="T1047:T1050" ca="1">TRANSPOSE(OFFSET($L$3, MATCH($R1047 &amp; "/" &amp; T$2, $P$3:$P$5002, 0) - 1, 0, 1, $E$1))</f>
        <v>0.56342250728156662</v>
      </c>
      <c r="U1047" s="60">
        <f t="array" aca="1" ref="U1047:U1050" ca="1">TRANSPOSE(OFFSET($L$3, MATCH($R1047 &amp; "/" &amp; U$2, $P$3:$P$5002, 0) - 1, 0, 1, $E$1))</f>
        <v>-1.6545220387030352E-2</v>
      </c>
      <c r="V1047" s="60">
        <f t="array" aca="1" ref="V1047:V1050" ca="1">TRANSPOSE(OFFSET($L$3, MATCH($R1047 &amp; "/" &amp; V$2, $P$3:$P$5002, 0) - 1, 0, 1, $E$1))</f>
        <v>0.46780728580140352</v>
      </c>
      <c r="W1047" s="60">
        <f t="array" aca="1" ref="W1047:W1050" ca="1">TRANSPOSE(OFFSET($L$3, MATCH($R1047 &amp; "/" &amp; W$2, $P$3:$P$5002, 0) - 1, 0, 1, $E$1))</f>
        <v>-0.7628753410991661</v>
      </c>
      <c r="X1047" s="60">
        <f t="array" aca="1" ref="X1047:X1050" ca="1">TRANSPOSE(OFFSET($L$3, MATCH($R1047 &amp; "/" &amp; X$2, $P$3:$P$5002, 0) - 1, 0, 1, $E$1))</f>
        <v>1.2412785504903872</v>
      </c>
      <c r="Y1047" s="52">
        <f ca="1">$B$11 * EXP(($E$3 - $C$11^2/2) * Y$2 + $C$11*SQRT(Y$2)*T1047)</f>
        <v>119.00874028322418</v>
      </c>
      <c r="Z1047" s="52">
        <f ca="1">Y1047 * EXP(($E$3 - $C$11^2/2) * (Z$2-Y$2) + $C$11*SQRT(Z$2-Y$2)*U1047)</f>
        <v>119.01307631283839</v>
      </c>
      <c r="AA1047" s="52">
        <f ca="1">Z1047 * EXP(($E$3 - $C$11^2/2) * (AA$2-Z$2) + $C$11*SQRT(AA$2-Z$2)*V1047)</f>
        <v>137.63091287603908</v>
      </c>
      <c r="AB1047" s="52">
        <f ca="1">AA1047 * EXP(($E$3 - $C$11^2/2) * (AB$2-AA$2) + $C$11*SQRT(AB$2-AA$2)*W1047)</f>
        <v>110.02558783983611</v>
      </c>
      <c r="AC1047" s="52">
        <f ca="1">AB1047 * EXP(($E$3 - $C$11^2/2) * (AC$2-AB$2) + $C$11*SQRT(AC$2-AB$2)*X1047)</f>
        <v>160.46831690366145</v>
      </c>
      <c r="AD1047" s="47"/>
      <c r="AE1047" s="3" t="s">
        <v>69</v>
      </c>
      <c r="AF1047" s="20" cm="1">
        <f t="array" aca="1" ref="AF1047" ca="1">MIN(Y1047:Y1050 / $D$11:$D$14)</f>
        <v>1.1900874028322419</v>
      </c>
      <c r="AG1047" s="20" cm="1">
        <f t="array" aca="1" ref="AG1047" ca="1">MIN(Z1047:Z1050 / $D$11:$D$14)</f>
        <v>0.99512772718646358</v>
      </c>
      <c r="AH1047" s="20" cm="1">
        <f t="array" aca="1" ref="AH1047" ca="1">MIN(AA1047:AA1050 / $D$11:$D$14)</f>
        <v>0.97707357144168616</v>
      </c>
      <c r="AI1047" s="20" cm="1">
        <f t="array" aca="1" ref="AI1047" ca="1">MIN(AB1047:AB1050 / $D$11:$D$14)</f>
        <v>0.97614991540672946</v>
      </c>
      <c r="AJ1047" s="20" cm="1">
        <f t="array" aca="1" ref="AJ1047" ca="1">MIN(AC1047:AC1050 / $D$11:$D$14)</f>
        <v>1.5871300407834994</v>
      </c>
      <c r="AK1047" s="72">
        <f t="array" aca="1" ref="AK1047" ca="1">SUMPRODUCT(AF1048:AJ1048, EXP(-$E$3*$AF$2:$AJ$2))</f>
        <v>134806.6658030932</v>
      </c>
      <c r="AL1047" s="70">
        <f ca="1">MAX(AC1048 - $D$11, 0) * EXP(-$E$2*$E$3)</f>
        <v>71.137566838672583</v>
      </c>
    </row>
    <row r="1048" spans="7:38" ht="14.55" customHeight="1" x14ac:dyDescent="0.3">
      <c r="G1048" s="3">
        <v>1046</v>
      </c>
      <c r="H1048" s="58">
        <v>2.4485410330300099</v>
      </c>
      <c r="I1048" s="58">
        <v>0.87715907084497136</v>
      </c>
      <c r="J1048" s="58">
        <v>1.0360179902701201</v>
      </c>
      <c r="K1048" s="59">
        <v>0.45025378977046493</v>
      </c>
      <c r="L1048" s="60">
        <f t="array" ref="L1048:O1048">TRANSPOSE(MMULT(Option!$B$25:$E$28, TRANSPOSE(H1048:K1048)))</f>
        <v>2.4485410330300099</v>
      </c>
      <c r="M1048" s="60">
        <v>1.7833459809448469</v>
      </c>
      <c r="N1048" s="60">
        <v>2.1190556044739299</v>
      </c>
      <c r="O1048" s="60">
        <v>1.7968948918126424</v>
      </c>
      <c r="P1048" s="56" t="str">
        <f t="shared" si="1295"/>
        <v>210/1</v>
      </c>
      <c r="R1048" s="80"/>
      <c r="S1048" s="3" t="s">
        <v>29</v>
      </c>
      <c r="T1048" s="60">
        <f ca="1"/>
        <v>1.0145090911329182</v>
      </c>
      <c r="U1048" s="60">
        <f ca="1"/>
        <v>1.1552301093095538</v>
      </c>
      <c r="V1048" s="60">
        <f ca="1"/>
        <v>-0.75238811650337534</v>
      </c>
      <c r="W1048" s="60">
        <f ca="1"/>
        <v>-0.84970002599892158</v>
      </c>
      <c r="X1048" s="60">
        <f ca="1"/>
        <v>1.5119973978705799</v>
      </c>
      <c r="Y1048" s="52">
        <f ca="1">$B$12 * EXP(($E$3 - $C$12^2/2) * Y$2 + $C$12*SQRT(Y$2)*T1048)</f>
        <v>136.25428918816459</v>
      </c>
      <c r="Z1048" s="52">
        <f ca="1">Y1048 * EXP(($E$3 - $C$12^2/2) * (Z$2-Y$2) + $C$12*SQRT(Z$2-Y$2)*U1048)</f>
        <v>193.65765710337848</v>
      </c>
      <c r="AA1048" s="52">
        <f ca="1">Z1048 * EXP(($E$3 - $C$12^2/2) * (AA$2-Z$2) + $C$12*SQRT(AA$2-Z$2)*V1048)</f>
        <v>155.30260611352386</v>
      </c>
      <c r="AB1048" s="52">
        <f ca="1">AA1048 * EXP(($E$3 - $C$12^2/2) * (AB$2-AA$2) + $C$12*SQRT(AB$2-AA$2)*W1048)</f>
        <v>120.96067628186242</v>
      </c>
      <c r="AC1048" s="52">
        <f ca="1">AB1048 * EXP(($E$3 - $C$12^2/2) * (AC$2-AB$2) + $C$12*SQRT(AC$2-AB$2)*X1048)</f>
        <v>191.34244390217862</v>
      </c>
      <c r="AD1048" s="47"/>
      <c r="AE1048" s="3" t="s">
        <v>47</v>
      </c>
      <c r="AF1048" s="64">
        <f t="shared" ref="AF1048" ca="1" si="1321">($B$5*AF1050 + (1 + $B$6)*AF1049)*$B$2</f>
        <v>15000</v>
      </c>
      <c r="AG1048" s="64">
        <f t="shared" ref="AG1048" ca="1" si="1322">($B$5*AG1050 + (1 + $B$6)*AG1049)*$B$2</f>
        <v>15000</v>
      </c>
      <c r="AH1048" s="64">
        <f t="shared" ref="AH1048" ca="1" si="1323">($B$5*AH1050 + (1 + $B$6)*AH1049)*$B$2</f>
        <v>15000</v>
      </c>
      <c r="AI1048" s="64">
        <f t="shared" ref="AI1048" ca="1" si="1324">($B$5*AI1050 + (1 + $B$6)*AI1049)*$B$2</f>
        <v>15000</v>
      </c>
      <c r="AJ1048" s="64" cm="1">
        <f t="array" aca="1" ref="AJ1048" ca="1">($B$5*AJ1050 + (1 + $B$6)*AJ1049 + AND(NOT(AF1049:AJ1049)))*$B$2</f>
        <v>105000</v>
      </c>
      <c r="AK1048" s="73"/>
      <c r="AL1048" s="70"/>
    </row>
    <row r="1049" spans="7:38" ht="14.55" customHeight="1" x14ac:dyDescent="0.3">
      <c r="G1049" s="3">
        <v>1047</v>
      </c>
      <c r="H1049" s="58">
        <v>1.4296880197872315</v>
      </c>
      <c r="I1049" s="58">
        <v>1.5281520591834203</v>
      </c>
      <c r="J1049" s="58">
        <v>-8.1001519346690809E-2</v>
      </c>
      <c r="K1049" s="59">
        <v>-0.43971589230686081</v>
      </c>
      <c r="L1049" s="60">
        <f t="array" ref="L1049:O1049">TRANSPOSE(MMULT(Option!$B$25:$E$28, TRANSPOSE(H1049:K1049)))</f>
        <v>1.4296880197872315</v>
      </c>
      <c r="M1049" s="60">
        <v>1.9724497048370249</v>
      </c>
      <c r="N1049" s="60">
        <v>0.90089490011720486</v>
      </c>
      <c r="O1049" s="60">
        <v>0.57967927848364287</v>
      </c>
      <c r="P1049" s="56" t="str">
        <f t="shared" si="1295"/>
        <v>210/2</v>
      </c>
      <c r="R1049" s="80"/>
      <c r="S1049" s="3" t="s">
        <v>31</v>
      </c>
      <c r="T1049" s="60">
        <f ca="1"/>
        <v>1.336253942388423</v>
      </c>
      <c r="U1049" s="60">
        <f ca="1"/>
        <v>-2.9599007266413624E-2</v>
      </c>
      <c r="V1049" s="60">
        <f ca="1"/>
        <v>-1.4339660229692108</v>
      </c>
      <c r="W1049" s="60">
        <f ca="1"/>
        <v>-1.9819253864278852E-2</v>
      </c>
      <c r="X1049" s="60">
        <f ca="1"/>
        <v>1.7995345862349832</v>
      </c>
      <c r="Y1049" s="52">
        <f ca="1">$B$13 * EXP(($E$3 - $C$13^2/2) * Y$2 + $C$13*SQRT(Y$2)*T1049)</f>
        <v>150.06167386666618</v>
      </c>
      <c r="Z1049" s="52">
        <f ca="1">Y1049 * EXP(($E$3 - $C$13^2/2) * (Z$2-Y$2) + $C$13*SQRT(Z$2-Y$2)*U1049)</f>
        <v>149.48060717515295</v>
      </c>
      <c r="AA1049" s="52">
        <f ca="1">Z1049 * EXP(($E$3 - $C$13^2/2) * (AA$2-Z$2) + $C$13*SQRT(AA$2-Z$2)*V1049)</f>
        <v>97.707357144168611</v>
      </c>
      <c r="AB1049" s="52">
        <f ca="1">AA1049 * EXP(($E$3 - $C$13^2/2) * (AB$2-AA$2) + $C$13*SQRT(AB$2-AA$2)*W1049)</f>
        <v>97.614991540672946</v>
      </c>
      <c r="AC1049" s="52">
        <f ca="1">AB1049 * EXP(($E$3 - $C$13^2/2) * (AC$2-AB$2) + $C$13*SQRT(AC$2-AB$2)*X1049)</f>
        <v>168.32412890586903</v>
      </c>
      <c r="AD1049" s="47"/>
      <c r="AE1049" s="3" t="s">
        <v>46</v>
      </c>
      <c r="AF1049" s="52" t="b">
        <f t="shared" ref="AF1049" ca="1" si="1325">AF1047 &gt;= $B$4</f>
        <v>0</v>
      </c>
      <c r="AG1049" s="52" t="b">
        <f t="array" aca="1" ref="AG1049" ca="1">AND(AG1047 &gt;= $B$4, NOT(OR($AF1049:AF1049)))</f>
        <v>0</v>
      </c>
      <c r="AH1049" s="52" t="b">
        <f t="array" aca="1" ref="AH1049" ca="1">AND(AH1047 &gt;= $B$4, NOT(OR($AF1049:AG1049)))</f>
        <v>0</v>
      </c>
      <c r="AI1049" s="52" t="b">
        <f t="array" aca="1" ref="AI1049" ca="1">AND(AI1047 &gt;= $B$4, NOT(OR($AF1049:AH1049)))</f>
        <v>0</v>
      </c>
      <c r="AJ1049" s="52" t="b">
        <f t="array" aca="1" ref="AJ1049" ca="1">AND(AJ1047 &gt;= $B$4, NOT(OR($AF1049:AI1049)))</f>
        <v>1</v>
      </c>
      <c r="AK1049" s="73"/>
      <c r="AL1049" s="70"/>
    </row>
    <row r="1050" spans="7:38" ht="14.55" customHeight="1" x14ac:dyDescent="0.3">
      <c r="G1050" s="3">
        <v>1048</v>
      </c>
      <c r="H1050" s="58">
        <v>1.1686779865629</v>
      </c>
      <c r="I1050" s="58">
        <v>-0.42548757628983369</v>
      </c>
      <c r="J1050" s="58">
        <v>-0.25117653627386821</v>
      </c>
      <c r="K1050" s="59">
        <v>1.2281110526621766</v>
      </c>
      <c r="L1050" s="60">
        <f t="array" ref="L1050:O1050">TRANSPOSE(MMULT(Option!$B$25:$E$28, TRANSPOSE(H1050:K1050)))</f>
        <v>1.1686779865629</v>
      </c>
      <c r="M1050" s="60">
        <v>7.7505389502867894E-2</v>
      </c>
      <c r="N1050" s="60">
        <v>0.13544151309628291</v>
      </c>
      <c r="O1050" s="60">
        <v>1.3587192267387833</v>
      </c>
      <c r="P1050" s="56" t="str">
        <f t="shared" si="1295"/>
        <v>210/3</v>
      </c>
      <c r="R1050" s="80"/>
      <c r="S1050" s="3" t="s">
        <v>30</v>
      </c>
      <c r="T1050" s="60">
        <f ca="1"/>
        <v>1.0301012169609074</v>
      </c>
      <c r="U1050" s="60">
        <f ca="1"/>
        <v>-1.0797151537293124</v>
      </c>
      <c r="V1050" s="60">
        <f ca="1"/>
        <v>0.31152214396622147</v>
      </c>
      <c r="W1050" s="60">
        <f ca="1"/>
        <v>-2.9346803294232671E-2</v>
      </c>
      <c r="X1050" s="60">
        <f ca="1"/>
        <v>1.2238631942621323</v>
      </c>
      <c r="Y1050" s="52">
        <f ca="1">$B$14 * EXP(($E$3 - $C$14^2/2) * Y$2 + $C$14*SQRT(Y$2)*T1050)</f>
        <v>136.89313036361517</v>
      </c>
      <c r="Z1050" s="52">
        <f ca="1">Y1050 * EXP(($E$3 - $C$14^2/2) * (Z$2-Y$2) + $C$14*SQRT(Z$2-Y$2)*U1050)</f>
        <v>99.51277271864636</v>
      </c>
      <c r="AA1050" s="52">
        <f ca="1">Z1050 * EXP(($E$3 - $C$14^2/2) * (AA$2-Z$2) + $C$14*SQRT(AA$2-Z$2)*V1050)</f>
        <v>109.80901704433683</v>
      </c>
      <c r="AB1050" s="52">
        <f ca="1">AA1050 * EXP(($E$3 - $C$14^2/2) * (AB$2-AA$2) + $C$14*SQRT(AB$2-AA$2)*W1050)</f>
        <v>109.3920925443287</v>
      </c>
      <c r="AC1050" s="52">
        <f ca="1">AB1050 * EXP(($E$3 - $C$14^2/2) * (AC$2-AB$2) + $C$14*SQRT(AC$2-AB$2)*X1050)</f>
        <v>158.71300407834994</v>
      </c>
      <c r="AD1050" s="47"/>
      <c r="AE1050" s="3" t="s">
        <v>68</v>
      </c>
      <c r="AF1050" s="52" t="b">
        <f ca="1">AND(AF1047&gt;$B$3, NOT(OR($AF1049:AF1049)))</f>
        <v>1</v>
      </c>
      <c r="AG1050" s="52" t="b">
        <f ca="1">AND(AG1047&gt;$B$3, NOT(OR($AF1049:AG1049)))</f>
        <v>1</v>
      </c>
      <c r="AH1050" s="52" t="b">
        <f ca="1">AND(AH1047&gt;$B$3, NOT(OR($AF1049:AH1049)))</f>
        <v>1</v>
      </c>
      <c r="AI1050" s="52" t="b">
        <f ca="1">AND(AI1047&gt;$B$3, NOT(OR($AF1049:AI1049)))</f>
        <v>1</v>
      </c>
      <c r="AJ1050" s="52" t="b">
        <f ca="1">AND(AJ1047&gt;$B$3, NOT(OR($AF1049:AJ1049)))</f>
        <v>0</v>
      </c>
      <c r="AK1050" s="74"/>
      <c r="AL1050" s="70"/>
    </row>
    <row r="1051" spans="7:38" ht="14.55" customHeight="1" x14ac:dyDescent="0.3">
      <c r="G1051" s="3">
        <v>1049</v>
      </c>
      <c r="H1051" s="58">
        <v>0.1099724181829846</v>
      </c>
      <c r="I1051" s="58">
        <v>-2.1552798224830472</v>
      </c>
      <c r="J1051" s="58">
        <v>0.19706764124080128</v>
      </c>
      <c r="K1051" s="59">
        <v>-1.4186643494419831</v>
      </c>
      <c r="L1051" s="60">
        <f t="array" ref="L1051:O1051">TRANSPOSE(MMULT(Option!$B$25:$E$28, TRANSPOSE(H1051:K1051)))</f>
        <v>0.1099724181829846</v>
      </c>
      <c r="M1051" s="60">
        <v>-1.9313576187947159</v>
      </c>
      <c r="N1051" s="60">
        <v>-0.34730927868692785</v>
      </c>
      <c r="O1051" s="60">
        <v>-1.6968036744870083</v>
      </c>
      <c r="P1051" s="56" t="str">
        <f t="shared" si="1295"/>
        <v>210/4</v>
      </c>
      <c r="R1051" s="80">
        <v>263</v>
      </c>
      <c r="S1051" s="3" t="s">
        <v>28</v>
      </c>
      <c r="T1051" s="60">
        <f t="array" aca="1" ref="T1051:T1054" ca="1">TRANSPOSE(OFFSET($L$3, MATCH($R1051 &amp; "/" &amp; T$2, $P$3:$P$5002, 0) - 1, 0, 1, $E$1))</f>
        <v>-0.18214759334212985</v>
      </c>
      <c r="U1051" s="60">
        <f t="array" aca="1" ref="U1051:U1054" ca="1">TRANSPOSE(OFFSET($L$3, MATCH($R1051 &amp; "/" &amp; U$2, $P$3:$P$5002, 0) - 1, 0, 1, $E$1))</f>
        <v>0.93439860716638024</v>
      </c>
      <c r="V1051" s="60">
        <f t="array" aca="1" ref="V1051:V1054" ca="1">TRANSPOSE(OFFSET($L$3, MATCH($R1051 &amp; "/" &amp; V$2, $P$3:$P$5002, 0) - 1, 0, 1, $E$1))</f>
        <v>2.8666098454055104</v>
      </c>
      <c r="W1051" s="60">
        <f t="array" aca="1" ref="W1051:W1054" ca="1">TRANSPOSE(OFFSET($L$3, MATCH($R1051 &amp; "/" &amp; W$2, $P$3:$P$5002, 0) - 1, 0, 1, $E$1))</f>
        <v>-0.98205583629363435</v>
      </c>
      <c r="X1051" s="60">
        <f t="array" aca="1" ref="X1051:X1054" ca="1">TRANSPOSE(OFFSET($L$3, MATCH($R1051 &amp; "/" &amp; X$2, $P$3:$P$5002, 0) - 1, 0, 1, $E$1))</f>
        <v>-0.78057822093505347</v>
      </c>
      <c r="Y1051" s="52">
        <f ca="1">$B$11 * EXP(($E$3 - $C$11^2/2) * Y$2 + $C$11*SQRT(Y$2)*T1051)</f>
        <v>95.156785792208353</v>
      </c>
      <c r="Z1051" s="52">
        <f ca="1">Y1051 * EXP(($E$3 - $C$11^2/2) * (Z$2-Y$2) + $C$11*SQRT(Z$2-Y$2)*U1051)</f>
        <v>126.57632553570491</v>
      </c>
      <c r="AA1051" s="52">
        <f ca="1">Z1051 * EXP(($E$3 - $C$11^2/2) * (AA$2-Z$2) + $C$11*SQRT(AA$2-Z$2)*V1051)</f>
        <v>300.61441905711911</v>
      </c>
      <c r="AB1051" s="52">
        <f ca="1">AA1051 * EXP(($E$3 - $C$11^2/2) * (AB$2-AA$2) + $C$11*SQRT(AB$2-AA$2)*W1051)</f>
        <v>225.02504179294755</v>
      </c>
      <c r="AC1051" s="52">
        <f ca="1">AB1051 * EXP(($E$3 - $C$11^2/2) * (AC$2-AB$2) + $C$11*SQRT(AC$2-AB$2)*X1051)</f>
        <v>178.93779412519277</v>
      </c>
      <c r="AD1051" s="47"/>
      <c r="AE1051" s="3" t="s">
        <v>69</v>
      </c>
      <c r="AF1051" s="20" cm="1">
        <f t="array" aca="1" ref="AF1051" ca="1">MIN(Y1051:Y1054 / $D$11:$D$14)</f>
        <v>0.6877030267983667</v>
      </c>
      <c r="AG1051" s="20" cm="1">
        <f t="array" aca="1" ref="AG1051" ca="1">MIN(Z1051:Z1054 / $D$11:$D$14)</f>
        <v>0.51306928124017614</v>
      </c>
      <c r="AH1051" s="20" cm="1">
        <f t="array" aca="1" ref="AH1051" ca="1">MIN(AA1051:AA1054 / $D$11:$D$14)</f>
        <v>0.79094245016910947</v>
      </c>
      <c r="AI1051" s="20" cm="1">
        <f t="array" aca="1" ref="AI1051" ca="1">MIN(AB1051:AB1054 / $D$11:$D$14)</f>
        <v>0.96419307878001459</v>
      </c>
      <c r="AJ1051" s="20" cm="1">
        <f t="array" aca="1" ref="AJ1051" ca="1">MIN(AC1051:AC1054 / $D$11:$D$14)</f>
        <v>0.70555817822999289</v>
      </c>
      <c r="AK1051" s="72">
        <f t="array" aca="1" ref="AK1051" ca="1">SUMPRODUCT(AF1052:AJ1052, EXP(-$E$3*$AF$2:$AJ$2))</f>
        <v>90161.039603310215</v>
      </c>
      <c r="AL1051" s="70">
        <f ca="1">MAX(AC1052 - $D$11, 0) * EXP(-$E$2*$E$3)</f>
        <v>9.3643639163317296</v>
      </c>
    </row>
    <row r="1052" spans="7:38" ht="14.55" customHeight="1" x14ac:dyDescent="0.3">
      <c r="G1052" s="3">
        <v>1050</v>
      </c>
      <c r="H1052" s="58">
        <v>-1.5294976177689006</v>
      </c>
      <c r="I1052" s="58">
        <v>-5.2106583333841265E-2</v>
      </c>
      <c r="J1052" s="58">
        <v>4.8989487578004094E-2</v>
      </c>
      <c r="K1052" s="59">
        <v>7.5578183679998578E-2</v>
      </c>
      <c r="L1052" s="60">
        <f t="array" ref="L1052:O1052">TRANSPOSE(MMULT(Option!$B$25:$E$28, TRANSPOSE(H1052:K1052)))</f>
        <v>-1.5294976177689006</v>
      </c>
      <c r="M1052" s="60">
        <v>-0.65955551957413072</v>
      </c>
      <c r="N1052" s="60">
        <v>-0.58241579347560357</v>
      </c>
      <c r="O1052" s="60">
        <v>-0.55116069481018637</v>
      </c>
      <c r="P1052" s="56" t="str">
        <f t="shared" si="1295"/>
        <v>210/5</v>
      </c>
      <c r="R1052" s="80"/>
      <c r="S1052" s="3" t="s">
        <v>29</v>
      </c>
      <c r="T1052" s="60">
        <f ca="1"/>
        <v>-1.1436408798502966</v>
      </c>
      <c r="U1052" s="60">
        <f ca="1"/>
        <v>-0.39082142735843456</v>
      </c>
      <c r="V1052" s="60">
        <f ca="1"/>
        <v>2.1500545334448056</v>
      </c>
      <c r="W1052" s="60">
        <f ca="1"/>
        <v>0.88872426329455068</v>
      </c>
      <c r="X1052" s="60">
        <f ca="1"/>
        <v>-1.2091709107936088</v>
      </c>
      <c r="Y1052" s="52">
        <f ca="1">$B$12 * EXP(($E$3 - $C$12^2/2) * Y$2 + $C$12*SQRT(Y$2)*T1052)</f>
        <v>71.31294887157631</v>
      </c>
      <c r="Z1052" s="52">
        <f ca="1">Y1052 * EXP(($E$3 - $C$12^2/2) * (Z$2-Y$2) + $C$12*SQRT(Z$2-Y$2)*U1052)</f>
        <v>63.741222853194678</v>
      </c>
      <c r="AA1052" s="52">
        <f ca="1">Z1052 * EXP(($E$3 - $C$12^2/2) * (AA$2-Z$2) + $C$12*SQRT(AA$2-Z$2)*V1052)</f>
        <v>122.10091242523846</v>
      </c>
      <c r="AB1052" s="52">
        <f ca="1">AA1052 * EXP(($E$3 - $C$12^2/2) * (AB$2-AA$2) + $C$12*SQRT(AB$2-AA$2)*W1052)</f>
        <v>160.20674427568579</v>
      </c>
      <c r="AC1052" s="52">
        <f ca="1">AB1052 * EXP(($E$3 - $C$12^2/2) * (AC$2-AB$2) + $C$12*SQRT(AC$2-AB$2)*X1052)</f>
        <v>112.0240812796835</v>
      </c>
      <c r="AD1052" s="47"/>
      <c r="AE1052" s="3" t="s">
        <v>47</v>
      </c>
      <c r="AF1052" s="64">
        <f t="shared" ref="AF1052" ca="1" si="1326">($B$5*AF1054 + (1 + $B$6)*AF1053)*$B$2</f>
        <v>0</v>
      </c>
      <c r="AG1052" s="64">
        <f t="shared" ref="AG1052" ca="1" si="1327">($B$5*AG1054 + (1 + $B$6)*AG1053)*$B$2</f>
        <v>0</v>
      </c>
      <c r="AH1052" s="64">
        <f t="shared" ref="AH1052" ca="1" si="1328">($B$5*AH1054 + (1 + $B$6)*AH1053)*$B$2</f>
        <v>0</v>
      </c>
      <c r="AI1052" s="64">
        <f t="shared" ref="AI1052" ca="1" si="1329">($B$5*AI1054 + (1 + $B$6)*AI1053)*$B$2</f>
        <v>15000</v>
      </c>
      <c r="AJ1052" s="64" cm="1">
        <f t="array" aca="1" ref="AJ1052" ca="1">($B$5*AJ1054 + (1 + $B$6)*AJ1053 + AND(NOT(AF1053:AJ1053)))*$B$2</f>
        <v>100000</v>
      </c>
      <c r="AK1052" s="73"/>
      <c r="AL1052" s="70"/>
    </row>
    <row r="1053" spans="7:38" ht="14.55" customHeight="1" x14ac:dyDescent="0.3">
      <c r="G1053" s="3">
        <v>1051</v>
      </c>
      <c r="H1053" s="58">
        <v>0.1271217429318181</v>
      </c>
      <c r="I1053" s="58">
        <v>1.6409400508361638</v>
      </c>
      <c r="J1053" s="58">
        <v>1.3023365344436559</v>
      </c>
      <c r="K1053" s="59">
        <v>0.36533752504302286</v>
      </c>
      <c r="L1053" s="60">
        <f t="array" ref="L1053:O1053">TRANSPOSE(MMULT(Option!$B$25:$E$28, TRANSPOSE(H1053:K1053)))</f>
        <v>0.1271217429318181</v>
      </c>
      <c r="M1053" s="60">
        <v>1.5547950959410082</v>
      </c>
      <c r="N1053" s="60">
        <v>1.6244029553197721</v>
      </c>
      <c r="O1053" s="60">
        <v>1.0475940973022346</v>
      </c>
      <c r="P1053" s="56" t="str">
        <f t="shared" si="1295"/>
        <v>211/1</v>
      </c>
      <c r="R1053" s="80"/>
      <c r="S1053" s="3" t="s">
        <v>31</v>
      </c>
      <c r="T1053" s="60">
        <f ca="1"/>
        <v>-1.2528487872686516</v>
      </c>
      <c r="U1053" s="60">
        <f ca="1"/>
        <v>4.1772100700555495E-2</v>
      </c>
      <c r="V1053" s="60">
        <f ca="1"/>
        <v>1.5160981501185218</v>
      </c>
      <c r="W1053" s="60">
        <f ca="1"/>
        <v>-0.33372276533254336</v>
      </c>
      <c r="X1053" s="60">
        <f ca="1"/>
        <v>-0.38157088615104984</v>
      </c>
      <c r="Y1053" s="52">
        <f ca="1">$B$13 * EXP(($E$3 - $C$13^2/2) * Y$2 + $C$13*SQRT(Y$2)*T1053)</f>
        <v>69.014425627257921</v>
      </c>
      <c r="Z1053" s="52">
        <f ca="1">Y1053 * EXP(($E$3 - $C$13^2/2) * (Z$2-Y$2) + $C$13*SQRT(Z$2-Y$2)*U1053)</f>
        <v>70.235029339609056</v>
      </c>
      <c r="AA1053" s="52">
        <f ca="1">Z1053 * EXP(($E$3 - $C$13^2/2) * (AA$2-Z$2) + $C$13*SQRT(AA$2-Z$2)*V1053)</f>
        <v>111.23850891426599</v>
      </c>
      <c r="AB1053" s="52">
        <f ca="1">AA1053 * EXP(($E$3 - $C$13^2/2) * (AB$2-AA$2) + $C$13*SQRT(AB$2-AA$2)*W1053)</f>
        <v>101.14547180194612</v>
      </c>
      <c r="AC1053" s="52">
        <f ca="1">AB1053 * EXP(($E$3 - $C$13^2/2) * (AC$2-AB$2) + $C$13*SQRT(AC$2-AB$2)*X1053)</f>
        <v>90.657487310913282</v>
      </c>
      <c r="AD1053" s="47"/>
      <c r="AE1053" s="3" t="s">
        <v>46</v>
      </c>
      <c r="AF1053" s="52" t="b">
        <f t="shared" ref="AF1053" ca="1" si="1330">AF1051 &gt;= $B$4</f>
        <v>0</v>
      </c>
      <c r="AG1053" s="52" t="b">
        <f t="array" aca="1" ref="AG1053" ca="1">AND(AG1051 &gt;= $B$4, NOT(OR($AF1053:AF1053)))</f>
        <v>0</v>
      </c>
      <c r="AH1053" s="52" t="b">
        <f t="array" aca="1" ref="AH1053" ca="1">AND(AH1051 &gt;= $B$4, NOT(OR($AF1053:AG1053)))</f>
        <v>0</v>
      </c>
      <c r="AI1053" s="52" t="b">
        <f t="array" aca="1" ref="AI1053" ca="1">AND(AI1051 &gt;= $B$4, NOT(OR($AF1053:AH1053)))</f>
        <v>0</v>
      </c>
      <c r="AJ1053" s="52" t="b">
        <f t="array" aca="1" ref="AJ1053" ca="1">AND(AJ1051 &gt;= $B$4, NOT(OR($AF1053:AI1053)))</f>
        <v>0</v>
      </c>
      <c r="AK1053" s="73"/>
      <c r="AL1053" s="70"/>
    </row>
    <row r="1054" spans="7:38" ht="14.55" customHeight="1" x14ac:dyDescent="0.3">
      <c r="G1054" s="3">
        <v>1052</v>
      </c>
      <c r="H1054" s="58">
        <v>2.3153992481765476E-2</v>
      </c>
      <c r="I1054" s="58">
        <v>-0.40015208787238571</v>
      </c>
      <c r="J1054" s="58">
        <v>-0.16733199212803923</v>
      </c>
      <c r="K1054" s="59">
        <v>-1.2523168290230322</v>
      </c>
      <c r="L1054" s="60">
        <f t="array" ref="L1054:O1054">TRANSPOSE(MMULT(Option!$B$25:$E$28, TRANSPOSE(H1054:K1054)))</f>
        <v>2.3153992481765476E-2</v>
      </c>
      <c r="M1054" s="60">
        <v>-0.35748384944125949</v>
      </c>
      <c r="N1054" s="60">
        <v>-0.24249218926608032</v>
      </c>
      <c r="O1054" s="60">
        <v>-1.2006027390041671</v>
      </c>
      <c r="P1054" s="56" t="str">
        <f t="shared" si="1295"/>
        <v>211/2</v>
      </c>
      <c r="R1054" s="80"/>
      <c r="S1054" s="3" t="s">
        <v>30</v>
      </c>
      <c r="T1054" s="60">
        <f ca="1"/>
        <v>-1.2646606044353823</v>
      </c>
      <c r="U1054" s="60">
        <f ca="1"/>
        <v>-0.9931540348296588</v>
      </c>
      <c r="V1054" s="60">
        <f ca="1"/>
        <v>1.4260477404231116</v>
      </c>
      <c r="W1054" s="60">
        <f ca="1"/>
        <v>0.64355451472223946</v>
      </c>
      <c r="X1054" s="60">
        <f ca="1"/>
        <v>-1.0576744400875098</v>
      </c>
      <c r="Y1054" s="52">
        <f ca="1">$B$14 * EXP(($E$3 - $C$14^2/2) * Y$2 + $C$14*SQRT(Y$2)*T1054)</f>
        <v>68.770302679836675</v>
      </c>
      <c r="Z1054" s="52">
        <f ca="1">Y1054 * EXP(($E$3 - $C$14^2/2) * (Z$2-Y$2) + $C$14*SQRT(Z$2-Y$2)*U1054)</f>
        <v>51.30692812401761</v>
      </c>
      <c r="AA1054" s="52">
        <f ca="1">Z1054 * EXP(($E$3 - $C$14^2/2) * (AA$2-Z$2) + $C$14*SQRT(AA$2-Z$2)*V1054)</f>
        <v>79.094245016910946</v>
      </c>
      <c r="AB1054" s="52">
        <f ca="1">AA1054 * EXP(($E$3 - $C$14^2/2) * (AB$2-AA$2) + $C$14*SQRT(AB$2-AA$2)*W1054)</f>
        <v>96.419307878001462</v>
      </c>
      <c r="AC1054" s="52">
        <f ca="1">AB1054 * EXP(($E$3 - $C$14^2/2) * (AC$2-AB$2) + $C$14*SQRT(AC$2-AB$2)*X1054)</f>
        <v>70.555817822999288</v>
      </c>
      <c r="AD1054" s="47"/>
      <c r="AE1054" s="3" t="s">
        <v>68</v>
      </c>
      <c r="AF1054" s="52" t="b">
        <f ca="1">AND(AF1051&gt;$B$3, NOT(OR($AF1053:AF1053)))</f>
        <v>0</v>
      </c>
      <c r="AG1054" s="52" t="b">
        <f ca="1">AND(AG1051&gt;$B$3, NOT(OR($AF1053:AG1053)))</f>
        <v>0</v>
      </c>
      <c r="AH1054" s="52" t="b">
        <f ca="1">AND(AH1051&gt;$B$3, NOT(OR($AF1053:AH1053)))</f>
        <v>0</v>
      </c>
      <c r="AI1054" s="52" t="b">
        <f ca="1">AND(AI1051&gt;$B$3, NOT(OR($AF1053:AI1053)))</f>
        <v>1</v>
      </c>
      <c r="AJ1054" s="52" t="b">
        <f ca="1">AND(AJ1051&gt;$B$3, NOT(OR($AF1053:AJ1053)))</f>
        <v>0</v>
      </c>
      <c r="AK1054" s="74"/>
      <c r="AL1054" s="70"/>
    </row>
    <row r="1055" spans="7:38" ht="14.55" customHeight="1" x14ac:dyDescent="0.3">
      <c r="G1055" s="3">
        <v>1053</v>
      </c>
      <c r="H1055" s="58">
        <v>-0.19394279433330236</v>
      </c>
      <c r="I1055" s="58">
        <v>1.7401843620998858</v>
      </c>
      <c r="J1055" s="58">
        <v>-1.4548705334848853</v>
      </c>
      <c r="K1055" s="59">
        <v>0.42780548287131182</v>
      </c>
      <c r="L1055" s="60">
        <f t="array" ref="L1055:O1055">TRANSPOSE(MMULT(Option!$B$25:$E$28, TRANSPOSE(H1055:K1055)))</f>
        <v>-0.19394279433330236</v>
      </c>
      <c r="M1055" s="60">
        <v>1.5173281947669131</v>
      </c>
      <c r="N1055" s="60">
        <v>-0.89971731937311072</v>
      </c>
      <c r="O1055" s="60">
        <v>0.46049919085189822</v>
      </c>
      <c r="P1055" s="56" t="str">
        <f t="shared" si="1295"/>
        <v>211/3</v>
      </c>
      <c r="R1055" s="80">
        <v>264</v>
      </c>
      <c r="S1055" s="3" t="s">
        <v>28</v>
      </c>
      <c r="T1055" s="60">
        <f t="array" aca="1" ref="T1055:T1058" ca="1">TRANSPOSE(OFFSET($L$3, MATCH($R1055 &amp; "/" &amp; T$2, $P$3:$P$5002, 0) - 1, 0, 1, $E$1))</f>
        <v>0.95843761360308743</v>
      </c>
      <c r="U1055" s="60">
        <f t="array" aca="1" ref="U1055:U1058" ca="1">TRANSPOSE(OFFSET($L$3, MATCH($R1055 &amp; "/" &amp; U$2, $P$3:$P$5002, 0) - 1, 0, 1, $E$1))</f>
        <v>-0.43789268183957208</v>
      </c>
      <c r="V1055" s="60">
        <f t="array" aca="1" ref="V1055:V1058" ca="1">TRANSPOSE(OFFSET($L$3, MATCH($R1055 &amp; "/" &amp; V$2, $P$3:$P$5002, 0) - 1, 0, 1, $E$1))</f>
        <v>0.860880593126084</v>
      </c>
      <c r="W1055" s="60">
        <f t="array" aca="1" ref="W1055:W1058" ca="1">TRANSPOSE(OFFSET($L$3, MATCH($R1055 &amp; "/" &amp; W$2, $P$3:$P$5002, 0) - 1, 0, 1, $E$1))</f>
        <v>0.10956509817252774</v>
      </c>
      <c r="X1055" s="60">
        <f t="array" aca="1" ref="X1055:X1058" ca="1">TRANSPOSE(OFFSET($L$3, MATCH($R1055 &amp; "/" &amp; X$2, $P$3:$P$5002, 0) - 1, 0, 1, $E$1))</f>
        <v>-0.80969023235527493</v>
      </c>
      <c r="Y1055" s="52">
        <f ca="1">$B$11 * EXP(($E$3 - $C$11^2/2) * Y$2 + $C$11*SQRT(Y$2)*T1055)</f>
        <v>133.98146507782258</v>
      </c>
      <c r="Z1055" s="52">
        <f ca="1">Y1055 * EXP(($E$3 - $C$11^2/2) * (Z$2-Y$2) + $C$11*SQRT(Z$2-Y$2)*U1055)</f>
        <v>118.07661170345564</v>
      </c>
      <c r="AA1055" s="52">
        <f ca="1">Z1055 * EXP(($E$3 - $C$11^2/2) * (AA$2-Z$2) + $C$11*SQRT(AA$2-Z$2)*V1055)</f>
        <v>153.63779374194831</v>
      </c>
      <c r="AB1055" s="52">
        <f ca="1">AA1055 * EXP(($E$3 - $C$11^2/2) * (AB$2-AA$2) + $C$11*SQRT(AB$2-AA$2)*W1055)</f>
        <v>159.56755468578135</v>
      </c>
      <c r="AC1055" s="52">
        <f ca="1">AB1055 * EXP(($E$3 - $C$11^2/2) * (AC$2-AB$2) + $C$11*SQRT(AC$2-AB$2)*X1055)</f>
        <v>125.78326454714882</v>
      </c>
      <c r="AD1055" s="47"/>
      <c r="AE1055" s="3" t="s">
        <v>69</v>
      </c>
      <c r="AF1055" s="20" cm="1">
        <f t="array" aca="1" ref="AF1055" ca="1">MIN(Y1055:Y1058 / $D$11:$D$14)</f>
        <v>0.60126733352325079</v>
      </c>
      <c r="AG1055" s="20" cm="1">
        <f t="array" aca="1" ref="AG1055" ca="1">MIN(Z1055:Z1058 / $D$11:$D$14)</f>
        <v>0.69144825785818009</v>
      </c>
      <c r="AH1055" s="20" cm="1">
        <f t="array" aca="1" ref="AH1055" ca="1">MIN(AA1055:AA1058 / $D$11:$D$14)</f>
        <v>0.52466041152125964</v>
      </c>
      <c r="AI1055" s="20" cm="1">
        <f t="array" aca="1" ref="AI1055" ca="1">MIN(AB1055:AB1058 / $D$11:$D$14)</f>
        <v>0.54163631361169451</v>
      </c>
      <c r="AJ1055" s="20" cm="1">
        <f t="array" aca="1" ref="AJ1055" ca="1">MIN(AC1055:AC1058 / $D$11:$D$14)</f>
        <v>0.85075091862424745</v>
      </c>
      <c r="AK1055" s="72">
        <f t="array" aca="1" ref="AK1055" ca="1">SUMPRODUCT(AF1056:AJ1056, EXP(-$E$3*$AF$2:$AJ$2))</f>
        <v>89562.090053211548</v>
      </c>
      <c r="AL1055" s="70">
        <f ca="1">MAX(AC1056 - $D$11, 0) * EXP(-$E$2*$E$3)</f>
        <v>0</v>
      </c>
    </row>
    <row r="1056" spans="7:38" ht="14.55" customHeight="1" x14ac:dyDescent="0.3">
      <c r="G1056" s="3">
        <v>1054</v>
      </c>
      <c r="H1056" s="58">
        <v>-0.37805960062037336</v>
      </c>
      <c r="I1056" s="58">
        <v>1.0428557496099728</v>
      </c>
      <c r="J1056" s="58">
        <v>-0.27443298619980111</v>
      </c>
      <c r="K1056" s="59">
        <v>-0.6938558756072073</v>
      </c>
      <c r="L1056" s="60">
        <f t="array" ref="L1056:O1056">TRANSPOSE(MMULT(Option!$B$25:$E$28, TRANSPOSE(H1056:K1056)))</f>
        <v>-0.37805960062037336</v>
      </c>
      <c r="M1056" s="60">
        <v>0.80456924205337355</v>
      </c>
      <c r="N1056" s="60">
        <v>-0.11917735657439699</v>
      </c>
      <c r="O1056" s="60">
        <v>-0.525886609914616</v>
      </c>
      <c r="P1056" s="56" t="str">
        <f t="shared" si="1295"/>
        <v>211/4</v>
      </c>
      <c r="R1056" s="80"/>
      <c r="S1056" s="3" t="s">
        <v>29</v>
      </c>
      <c r="T1056" s="60">
        <f ca="1"/>
        <v>-1.7123854294433933</v>
      </c>
      <c r="U1056" s="60">
        <f ca="1"/>
        <v>0.49093529444738437</v>
      </c>
      <c r="V1056" s="60">
        <f ca="1"/>
        <v>1.9264510891804165</v>
      </c>
      <c r="W1056" s="60">
        <f ca="1"/>
        <v>-0.66767323593117611</v>
      </c>
      <c r="X1056" s="60">
        <f ca="1"/>
        <v>-0.3408455675891961</v>
      </c>
      <c r="Y1056" s="52">
        <f ca="1">$B$12 * EXP(($E$3 - $C$12^2/2) * Y$2 + $C$12*SQRT(Y$2)*T1056)</f>
        <v>60.126733352325076</v>
      </c>
      <c r="Z1056" s="52">
        <f ca="1">Y1056 * EXP(($E$3 - $C$12^2/2) * (Z$2-Y$2) + $C$12*SQRT(Z$2-Y$2)*U1056)</f>
        <v>70.016795255334287</v>
      </c>
      <c r="AA1056" s="52">
        <f ca="1">Z1056 * EXP(($E$3 - $C$12^2/2) * (AA$2-Z$2) + $C$12*SQRT(AA$2-Z$2)*V1056)</f>
        <v>125.42029688561273</v>
      </c>
      <c r="AB1056" s="52">
        <f ca="1">AA1056 * EXP(($E$3 - $C$12^2/2) * (AB$2-AA$2) + $C$12*SQRT(AB$2-AA$2)*W1056)</f>
        <v>103.16900837101836</v>
      </c>
      <c r="AC1056" s="52">
        <f ca="1">AB1056 * EXP(($E$3 - $C$12^2/2) * (AC$2-AB$2) + $C$12*SQRT(AC$2-AB$2)*X1056)</f>
        <v>93.60790463883113</v>
      </c>
      <c r="AD1056" s="47"/>
      <c r="AE1056" s="3" t="s">
        <v>47</v>
      </c>
      <c r="AF1056" s="64">
        <f t="shared" ref="AF1056" ca="1" si="1331">($B$5*AF1058 + (1 + $B$6)*AF1057)*$B$2</f>
        <v>0</v>
      </c>
      <c r="AG1056" s="64">
        <f t="shared" ref="AG1056" ca="1" si="1332">($B$5*AG1058 + (1 + $B$6)*AG1057)*$B$2</f>
        <v>0</v>
      </c>
      <c r="AH1056" s="64">
        <f t="shared" ref="AH1056" ca="1" si="1333">($B$5*AH1058 + (1 + $B$6)*AH1057)*$B$2</f>
        <v>0</v>
      </c>
      <c r="AI1056" s="64">
        <f t="shared" ref="AI1056" ca="1" si="1334">($B$5*AI1058 + (1 + $B$6)*AI1057)*$B$2</f>
        <v>0</v>
      </c>
      <c r="AJ1056" s="64" cm="1">
        <f t="array" aca="1" ref="AJ1056" ca="1">($B$5*AJ1058 + (1 + $B$6)*AJ1057 + AND(NOT(AF1057:AJ1057)))*$B$2</f>
        <v>114999.99999999999</v>
      </c>
      <c r="AK1056" s="73"/>
      <c r="AL1056" s="70"/>
    </row>
    <row r="1057" spans="7:38" ht="14.55" customHeight="1" x14ac:dyDescent="0.3">
      <c r="G1057" s="3">
        <v>1055</v>
      </c>
      <c r="H1057" s="58">
        <v>0.34651029560265079</v>
      </c>
      <c r="I1057" s="58">
        <v>-0.82723471446331143</v>
      </c>
      <c r="J1057" s="58">
        <v>0.82400971036421444</v>
      </c>
      <c r="K1057" s="59">
        <v>-1.7872733742156222</v>
      </c>
      <c r="L1057" s="60">
        <f t="array" ref="L1057:O1057">TRANSPOSE(MMULT(Option!$B$25:$E$28, TRANSPOSE(H1057:K1057)))</f>
        <v>0.34651029560265079</v>
      </c>
      <c r="M1057" s="60">
        <v>-0.61956902106360068</v>
      </c>
      <c r="N1057" s="60">
        <v>0.64571924410613435</v>
      </c>
      <c r="O1057" s="60">
        <v>-1.447716029642532</v>
      </c>
      <c r="P1057" s="56" t="str">
        <f t="shared" si="1295"/>
        <v>211/5</v>
      </c>
      <c r="R1057" s="80"/>
      <c r="S1057" s="3" t="s">
        <v>31</v>
      </c>
      <c r="T1057" s="60">
        <f ca="1"/>
        <v>-1.0079889632267975</v>
      </c>
      <c r="U1057" s="60">
        <f ca="1"/>
        <v>0.79645904814949053</v>
      </c>
      <c r="V1057" s="60">
        <f ca="1"/>
        <v>-0.11163918073149648</v>
      </c>
      <c r="W1057" s="60">
        <f ca="1"/>
        <v>0.88437292229286002</v>
      </c>
      <c r="X1057" s="60">
        <f ca="1"/>
        <v>1.2803057910845284</v>
      </c>
      <c r="Y1057" s="52">
        <f ca="1">$B$13 * EXP(($E$3 - $C$13^2/2) * Y$2 + $C$13*SQRT(Y$2)*T1057)</f>
        <v>74.274931345523541</v>
      </c>
      <c r="Z1057" s="52">
        <f ca="1">Y1057 * EXP(($E$3 - $C$13^2/2) * (Z$2-Y$2) + $C$13*SQRT(Z$2-Y$2)*U1057)</f>
        <v>94.794483009471818</v>
      </c>
      <c r="AA1057" s="52">
        <f ca="1">Z1057 * EXP(($E$3 - $C$13^2/2) * (AA$2-Z$2) + $C$13*SQRT(AA$2-Z$2)*V1057)</f>
        <v>92.131735204240769</v>
      </c>
      <c r="AB1057" s="52">
        <f ca="1">AA1057 * EXP(($E$3 - $C$13^2/2) * (AB$2-AA$2) + $C$13*SQRT(AB$2-AA$2)*W1057)</f>
        <v>120.72694395057115</v>
      </c>
      <c r="AC1057" s="52">
        <f ca="1">AB1057 * EXP(($E$3 - $C$13^2/2) * (AC$2-AB$2) + $C$13*SQRT(AC$2-AB$2)*X1057)</f>
        <v>178.14949747640406</v>
      </c>
      <c r="AD1057" s="47"/>
      <c r="AE1057" s="3" t="s">
        <v>46</v>
      </c>
      <c r="AF1057" s="52" t="b">
        <f t="shared" ref="AF1057" ca="1" si="1335">AF1055 &gt;= $B$4</f>
        <v>0</v>
      </c>
      <c r="AG1057" s="52" t="b">
        <f t="array" aca="1" ref="AG1057" ca="1">AND(AG1055 &gt;= $B$4, NOT(OR($AF1057:AF1057)))</f>
        <v>0</v>
      </c>
      <c r="AH1057" s="52" t="b">
        <f t="array" aca="1" ref="AH1057" ca="1">AND(AH1055 &gt;= $B$4, NOT(OR($AF1057:AG1057)))</f>
        <v>0</v>
      </c>
      <c r="AI1057" s="52" t="b">
        <f t="array" aca="1" ref="AI1057" ca="1">AND(AI1055 &gt;= $B$4, NOT(OR($AF1057:AH1057)))</f>
        <v>0</v>
      </c>
      <c r="AJ1057" s="52" t="b">
        <f t="array" aca="1" ref="AJ1057" ca="1">AND(AJ1055 &gt;= $B$4, NOT(OR($AF1057:AI1057)))</f>
        <v>0</v>
      </c>
      <c r="AK1057" s="73"/>
      <c r="AL1057" s="70"/>
    </row>
    <row r="1058" spans="7:38" ht="14.55" customHeight="1" x14ac:dyDescent="0.3">
      <c r="G1058" s="3">
        <v>1056</v>
      </c>
      <c r="H1058" s="58">
        <v>-0.12033511170447367</v>
      </c>
      <c r="I1058" s="58">
        <v>0.6621819662449504</v>
      </c>
      <c r="J1058" s="58">
        <v>0.45386829677520596</v>
      </c>
      <c r="K1058" s="59">
        <v>0.73351155351972475</v>
      </c>
      <c r="L1058" s="60">
        <f t="array" ref="L1058:O1058">TRANSPOSE(MMULT(Option!$B$25:$E$28, TRANSPOSE(H1058:K1058)))</f>
        <v>-0.12033511170447367</v>
      </c>
      <c r="M1058" s="60">
        <v>0.5587657521486461</v>
      </c>
      <c r="N1058" s="60">
        <v>0.52390299080851854</v>
      </c>
      <c r="O1058" s="60">
        <v>0.84199368499607607</v>
      </c>
      <c r="P1058" s="56" t="str">
        <f t="shared" si="1295"/>
        <v>212/1</v>
      </c>
      <c r="R1058" s="80"/>
      <c r="S1058" s="3" t="s">
        <v>30</v>
      </c>
      <c r="T1058" s="60">
        <f ca="1"/>
        <v>-1.3003887721999019</v>
      </c>
      <c r="U1058" s="60">
        <f ca="1"/>
        <v>3.7165583456043316E-2</v>
      </c>
      <c r="V1058" s="60">
        <f ca="1"/>
        <v>-0.93679034751032564</v>
      </c>
      <c r="W1058" s="60">
        <f ca="1"/>
        <v>8.9478500035228836E-2</v>
      </c>
      <c r="X1058" s="60">
        <f ca="1"/>
        <v>1.488415416818806</v>
      </c>
      <c r="Y1058" s="52">
        <f ca="1">$B$14 * EXP(($E$3 - $C$14^2/2) * Y$2 + $C$14*SQRT(Y$2)*T1058)</f>
        <v>68.037127874524515</v>
      </c>
      <c r="Z1058" s="52">
        <f ca="1">Y1058 * EXP(($E$3 - $C$14^2/2) * (Z$2-Y$2) + $C$14*SQRT(Z$2-Y$2)*U1058)</f>
        <v>69.144825785818014</v>
      </c>
      <c r="AA1058" s="52">
        <f ca="1">Z1058 * EXP(($E$3 - $C$14^2/2) * (AA$2-Z$2) + $C$14*SQRT(AA$2-Z$2)*V1058)</f>
        <v>52.466041152125968</v>
      </c>
      <c r="AB1058" s="52">
        <f ca="1">AA1058 * EXP(($E$3 - $C$14^2/2) * (AB$2-AA$2) + $C$14*SQRT(AB$2-AA$2)*W1058)</f>
        <v>54.16363136116945</v>
      </c>
      <c r="AC1058" s="52">
        <f ca="1">AB1058 * EXP(($E$3 - $C$14^2/2) * (AC$2-AB$2) + $C$14*SQRT(AC$2-AB$2)*X1058)</f>
        <v>85.075091862424742</v>
      </c>
      <c r="AD1058" s="47"/>
      <c r="AE1058" s="3" t="s">
        <v>68</v>
      </c>
      <c r="AF1058" s="52" t="b">
        <f ca="1">AND(AF1055&gt;$B$3, NOT(OR($AF1057:AF1057)))</f>
        <v>0</v>
      </c>
      <c r="AG1058" s="52" t="b">
        <f ca="1">AND(AG1055&gt;$B$3, NOT(OR($AF1057:AG1057)))</f>
        <v>0</v>
      </c>
      <c r="AH1058" s="52" t="b">
        <f ca="1">AND(AH1055&gt;$B$3, NOT(OR($AF1057:AH1057)))</f>
        <v>0</v>
      </c>
      <c r="AI1058" s="52" t="b">
        <f ca="1">AND(AI1055&gt;$B$3, NOT(OR($AF1057:AI1057)))</f>
        <v>0</v>
      </c>
      <c r="AJ1058" s="52" t="b">
        <f ca="1">AND(AJ1055&gt;$B$3, NOT(OR($AF1057:AJ1057)))</f>
        <v>1</v>
      </c>
      <c r="AK1058" s="74"/>
      <c r="AL1058" s="70"/>
    </row>
    <row r="1059" spans="7:38" ht="14.55" customHeight="1" x14ac:dyDescent="0.3">
      <c r="G1059" s="3">
        <v>1057</v>
      </c>
      <c r="H1059" s="58">
        <v>-0.48321009857807268</v>
      </c>
      <c r="I1059" s="58">
        <v>1.5533383427474032</v>
      </c>
      <c r="J1059" s="58">
        <v>-5.5667129429686206E-2</v>
      </c>
      <c r="K1059" s="59">
        <v>-1.6220629379243379</v>
      </c>
      <c r="L1059" s="60">
        <f t="array" ref="L1059:O1059">TRANSPOSE(MMULT(Option!$B$25:$E$28, TRANSPOSE(H1059:K1059)))</f>
        <v>-0.48321009857807268</v>
      </c>
      <c r="M1059" s="60">
        <v>1.2303740676722179</v>
      </c>
      <c r="N1059" s="60">
        <v>0.1645824196370447</v>
      </c>
      <c r="O1059" s="60">
        <v>-1.1864414043844673</v>
      </c>
      <c r="P1059" s="56" t="str">
        <f t="shared" si="1295"/>
        <v>212/2</v>
      </c>
      <c r="R1059" s="80">
        <v>265</v>
      </c>
      <c r="S1059" s="3" t="s">
        <v>28</v>
      </c>
      <c r="T1059" s="60">
        <f t="array" aca="1" ref="T1059:T1062" ca="1">TRANSPOSE(OFFSET($L$3, MATCH($R1059 &amp; "/" &amp; T$2, $P$3:$P$5002, 0) - 1, 0, 1, $E$1))</f>
        <v>0.73561652828611745</v>
      </c>
      <c r="U1059" s="60">
        <f t="array" aca="1" ref="U1059:U1062" ca="1">TRANSPOSE(OFFSET($L$3, MATCH($R1059 &amp; "/" &amp; U$2, $P$3:$P$5002, 0) - 1, 0, 1, $E$1))</f>
        <v>-0.20921238724346508</v>
      </c>
      <c r="V1059" s="60">
        <f t="array" aca="1" ref="V1059:V1062" ca="1">TRANSPOSE(OFFSET($L$3, MATCH($R1059 &amp; "/" &amp; V$2, $P$3:$P$5002, 0) - 1, 0, 1, $E$1))</f>
        <v>0.70698626807748954</v>
      </c>
      <c r="W1059" s="60">
        <f t="array" aca="1" ref="W1059:W1062" ca="1">TRANSPOSE(OFFSET($L$3, MATCH($R1059 &amp; "/" &amp; W$2, $P$3:$P$5002, 0) - 1, 0, 1, $E$1))</f>
        <v>0.43683667369960161</v>
      </c>
      <c r="X1059" s="60">
        <f t="array" aca="1" ref="X1059:X1062" ca="1">TRANSPOSE(OFFSET($L$3, MATCH($R1059 &amp; "/" &amp; X$2, $P$3:$P$5002, 0) - 1, 0, 1, $E$1))</f>
        <v>1.2013819928502329</v>
      </c>
      <c r="Y1059" s="52">
        <f ca="1">$B$11 * EXP(($E$3 - $C$11^2/2) * Y$2 + $C$11*SQRT(Y$2)*T1059)</f>
        <v>125.31807991053621</v>
      </c>
      <c r="Z1059" s="52">
        <f ca="1">Y1059 * EXP(($E$3 - $C$11^2/2) * (Z$2-Y$2) + $C$11*SQRT(Z$2-Y$2)*U1059)</f>
        <v>118.28434489648946</v>
      </c>
      <c r="AA1059" s="52">
        <f ca="1">Z1059 * EXP(($E$3 - $C$11^2/2) * (AA$2-Z$2) + $C$11*SQRT(AA$2-Z$2)*V1059)</f>
        <v>146.96394854746927</v>
      </c>
      <c r="AB1059" s="52">
        <f ca="1">AA1059 * EXP(($E$3 - $C$11^2/2) * (AB$2-AA$2) + $C$11*SQRT(AB$2-AA$2)*W1059)</f>
        <v>168.38252250696144</v>
      </c>
      <c r="AC1059" s="52">
        <f ca="1">AB1059 * EXP(($E$3 - $C$11^2/2) * (AC$2-AB$2) + $C$11*SQRT(AC$2-AB$2)*X1059)</f>
        <v>242.65796701889576</v>
      </c>
      <c r="AD1059" s="47"/>
      <c r="AE1059" s="3" t="s">
        <v>69</v>
      </c>
      <c r="AF1059" s="20" cm="1">
        <f t="array" aca="1" ref="AF1059" ca="1">MIN(Y1059:Y1062 / $D$11:$D$14)</f>
        <v>0.83765770297507192</v>
      </c>
      <c r="AG1059" s="20" cm="1">
        <f t="array" aca="1" ref="AG1059" ca="1">MIN(Z1059:Z1062 / $D$11:$D$14)</f>
        <v>1.1695695604471901</v>
      </c>
      <c r="AH1059" s="20" cm="1">
        <f t="array" aca="1" ref="AH1059" ca="1">MIN(AA1059:AA1062 / $D$11:$D$14)</f>
        <v>0.86473844797220667</v>
      </c>
      <c r="AI1059" s="20" cm="1">
        <f t="array" aca="1" ref="AI1059" ca="1">MIN(AB1059:AB1062 / $D$11:$D$14)</f>
        <v>1.1075053346949577</v>
      </c>
      <c r="AJ1059" s="20" cm="1">
        <f t="array" aca="1" ref="AJ1059" ca="1">MIN(AC1059:AC1062 / $D$11:$D$14)</f>
        <v>1.3285426476714024</v>
      </c>
      <c r="AK1059" s="72">
        <f t="array" aca="1" ref="AK1059" ca="1">SUMPRODUCT(AF1060:AJ1060, EXP(-$E$3*$AF$2:$AJ$2))</f>
        <v>134806.6658030932</v>
      </c>
      <c r="AL1059" s="70">
        <f ca="1">MAX(AC1060 - $D$11, 0) * EXP(-$E$2*$E$3)</f>
        <v>34.554150840645661</v>
      </c>
    </row>
    <row r="1060" spans="7:38" ht="14.55" customHeight="1" x14ac:dyDescent="0.3">
      <c r="G1060" s="3">
        <v>1058</v>
      </c>
      <c r="H1060" s="58">
        <v>-1.0111487799619112</v>
      </c>
      <c r="I1060" s="58">
        <v>1.6850099944790027</v>
      </c>
      <c r="J1060" s="58">
        <v>1.064066582419148</v>
      </c>
      <c r="K1060" s="59">
        <v>1.3172074080826983</v>
      </c>
      <c r="L1060" s="60">
        <f t="array" ref="L1060:O1060">TRANSPOSE(MMULT(Option!$B$25:$E$28, TRANSPOSE(H1060:K1060)))</f>
        <v>-1.0111487799619112</v>
      </c>
      <c r="M1060" s="60">
        <v>1.1398776573066658</v>
      </c>
      <c r="N1060" s="60">
        <v>0.97136006910580708</v>
      </c>
      <c r="O1060" s="60">
        <v>1.3724532443998756</v>
      </c>
      <c r="P1060" s="56" t="str">
        <f t="shared" si="1295"/>
        <v>212/3</v>
      </c>
      <c r="R1060" s="80"/>
      <c r="S1060" s="3" t="s">
        <v>29</v>
      </c>
      <c r="T1060" s="60">
        <f ca="1"/>
        <v>-0.28014918350266332</v>
      </c>
      <c r="U1060" s="60">
        <f ca="1"/>
        <v>0.7689351303868539</v>
      </c>
      <c r="V1060" s="60">
        <f ca="1"/>
        <v>-0.43333374769548755</v>
      </c>
      <c r="W1060" s="60">
        <f ca="1"/>
        <v>0.8005511255811778</v>
      </c>
      <c r="X1060" s="60">
        <f ca="1"/>
        <v>0.28465745821775323</v>
      </c>
      <c r="Y1060" s="52">
        <f ca="1">$B$12 * EXP(($E$3 - $C$12^2/2) * Y$2 + $C$12*SQRT(Y$2)*T1060)</f>
        <v>92.399856991674696</v>
      </c>
      <c r="Z1060" s="52">
        <f ca="1">Y1060 * EXP(($E$3 - $C$12^2/2) * (Z$2-Y$2) + $C$12*SQRT(Z$2-Y$2)*U1060)</f>
        <v>116.95695604471901</v>
      </c>
      <c r="AA1060" s="52">
        <f ca="1">Z1060 * EXP(($E$3 - $C$12^2/2) * (AA$2-Z$2) + $C$12*SQRT(AA$2-Z$2)*V1060)</f>
        <v>103.21413861477656</v>
      </c>
      <c r="AB1060" s="52">
        <f ca="1">AA1060 * EXP(($E$3 - $C$12^2/2) * (AB$2-AA$2) + $C$12*SQRT(AB$2-AA$2)*W1060)</f>
        <v>131.89038796572331</v>
      </c>
      <c r="AC1060" s="52">
        <f ca="1">AB1060 * EXP(($E$3 - $C$12^2/2) * (AC$2-AB$2) + $C$12*SQRT(AC$2-AB$2)*X1060)</f>
        <v>144.36840793145112</v>
      </c>
      <c r="AD1060" s="47"/>
      <c r="AE1060" s="3" t="s">
        <v>47</v>
      </c>
      <c r="AF1060" s="64">
        <f t="shared" ref="AF1060" ca="1" si="1336">($B$5*AF1062 + (1 + $B$6)*AF1061)*$B$2</f>
        <v>15000</v>
      </c>
      <c r="AG1060" s="64">
        <f t="shared" ref="AG1060" ca="1" si="1337">($B$5*AG1062 + (1 + $B$6)*AG1061)*$B$2</f>
        <v>15000</v>
      </c>
      <c r="AH1060" s="64">
        <f t="shared" ref="AH1060" ca="1" si="1338">($B$5*AH1062 + (1 + $B$6)*AH1061)*$B$2</f>
        <v>15000</v>
      </c>
      <c r="AI1060" s="64">
        <f t="shared" ref="AI1060" ca="1" si="1339">($B$5*AI1062 + (1 + $B$6)*AI1061)*$B$2</f>
        <v>15000</v>
      </c>
      <c r="AJ1060" s="64" cm="1">
        <f t="array" aca="1" ref="AJ1060" ca="1">($B$5*AJ1062 + (1 + $B$6)*AJ1061 + AND(NOT(AF1061:AJ1061)))*$B$2</f>
        <v>105000</v>
      </c>
      <c r="AK1060" s="73"/>
      <c r="AL1060" s="70"/>
    </row>
    <row r="1061" spans="7:38" ht="14.55" customHeight="1" x14ac:dyDescent="0.3">
      <c r="G1061" s="3">
        <v>1059</v>
      </c>
      <c r="H1061" s="58">
        <v>-1.2896221705951179</v>
      </c>
      <c r="I1061" s="58">
        <v>-1.384380077080458</v>
      </c>
      <c r="J1061" s="58">
        <v>-0.42244946874067313</v>
      </c>
      <c r="K1061" s="59">
        <v>1.1644126821920029</v>
      </c>
      <c r="L1061" s="60">
        <f t="array" ref="L1061:O1061">TRANSPOSE(MMULT(Option!$B$25:$E$28, TRANSPOSE(H1061:K1061)))</f>
        <v>-1.2896221705951179</v>
      </c>
      <c r="M1061" s="60">
        <v>-1.7846541670000469</v>
      </c>
      <c r="N1061" s="60">
        <v>-1.2494062885093156</v>
      </c>
      <c r="O1061" s="60">
        <v>3.6325086663685946E-2</v>
      </c>
      <c r="P1061" s="56" t="str">
        <f t="shared" si="1295"/>
        <v>212/4</v>
      </c>
      <c r="R1061" s="80"/>
      <c r="S1061" s="3" t="s">
        <v>31</v>
      </c>
      <c r="T1061" s="60">
        <f ca="1"/>
        <v>-0.60715243649911932</v>
      </c>
      <c r="U1061" s="60">
        <f ca="1"/>
        <v>1.3159353749472902</v>
      </c>
      <c r="V1061" s="60">
        <f ca="1"/>
        <v>-1.2432102386496411</v>
      </c>
      <c r="W1061" s="60">
        <f ca="1"/>
        <v>0.80812743288772171</v>
      </c>
      <c r="X1061" s="60">
        <f ca="1"/>
        <v>0.58990849340114671</v>
      </c>
      <c r="Y1061" s="52">
        <f ca="1">$B$13 * EXP(($E$3 - $C$13^2/2) * Y$2 + $C$13*SQRT(Y$2)*T1061)</f>
        <v>83.765770297507189</v>
      </c>
      <c r="Z1061" s="52">
        <f ca="1">Y1061 * EXP(($E$3 - $C$13^2/2) * (Z$2-Y$2) + $C$13*SQRT(Z$2-Y$2)*U1061)</f>
        <v>124.9364324463476</v>
      </c>
      <c r="AA1061" s="52">
        <f ca="1">Z1061 * EXP(($E$3 - $C$13^2/2) * (AA$2-Z$2) + $C$13*SQRT(AA$2-Z$2)*V1061)</f>
        <v>86.473844797220664</v>
      </c>
      <c r="AB1061" s="52">
        <f ca="1">AA1061 * EXP(($E$3 - $C$13^2/2) * (AB$2-AA$2) + $C$13*SQRT(AB$2-AA$2)*W1061)</f>
        <v>110.75053346949576</v>
      </c>
      <c r="AC1061" s="52">
        <f ca="1">AB1061 * EXP(($E$3 - $C$13^2/2) * (AC$2-AB$2) + $C$13*SQRT(AC$2-AB$2)*X1061)</f>
        <v>132.85426476714025</v>
      </c>
      <c r="AD1061" s="47"/>
      <c r="AE1061" s="3" t="s">
        <v>46</v>
      </c>
      <c r="AF1061" s="52" t="b">
        <f t="shared" ref="AF1061" ca="1" si="1340">AF1059 &gt;= $B$4</f>
        <v>0</v>
      </c>
      <c r="AG1061" s="52" t="b">
        <f t="array" aca="1" ref="AG1061" ca="1">AND(AG1059 &gt;= $B$4, NOT(OR($AF1061:AF1061)))</f>
        <v>0</v>
      </c>
      <c r="AH1061" s="52" t="b">
        <f t="array" aca="1" ref="AH1061" ca="1">AND(AH1059 &gt;= $B$4, NOT(OR($AF1061:AG1061)))</f>
        <v>0</v>
      </c>
      <c r="AI1061" s="52" t="b">
        <f t="array" aca="1" ref="AI1061" ca="1">AND(AI1059 &gt;= $B$4, NOT(OR($AF1061:AH1061)))</f>
        <v>0</v>
      </c>
      <c r="AJ1061" s="52" t="b">
        <f t="array" aca="1" ref="AJ1061" ca="1">AND(AJ1059 &gt;= $B$4, NOT(OR($AF1061:AI1061)))</f>
        <v>1</v>
      </c>
      <c r="AK1061" s="73"/>
      <c r="AL1061" s="70"/>
    </row>
    <row r="1062" spans="7:38" ht="14.55" customHeight="1" x14ac:dyDescent="0.3">
      <c r="G1062" s="3">
        <v>1060</v>
      </c>
      <c r="H1062" s="58">
        <v>0.6425136642819177</v>
      </c>
      <c r="I1062" s="58">
        <v>3.4018976691652283E-2</v>
      </c>
      <c r="J1062" s="58">
        <v>-2.8210689959616068E-2</v>
      </c>
      <c r="K1062" s="59">
        <v>-0.49837062677045929</v>
      </c>
      <c r="L1062" s="60">
        <f t="array" ref="L1062:O1062">TRANSPOSE(MMULT(Option!$B$25:$E$28, TRANSPOSE(H1062:K1062)))</f>
        <v>0.6425136642819177</v>
      </c>
      <c r="M1062" s="60">
        <v>0.28818437286365411</v>
      </c>
      <c r="N1062" s="60">
        <v>0.24113599194816884</v>
      </c>
      <c r="O1062" s="60">
        <v>-0.1663715453952796</v>
      </c>
      <c r="P1062" s="56" t="str">
        <f t="shared" si="1295"/>
        <v>212/5</v>
      </c>
      <c r="R1062" s="80"/>
      <c r="S1062" s="3" t="s">
        <v>30</v>
      </c>
      <c r="T1062" s="60">
        <f ca="1"/>
        <v>0.53046069562688092</v>
      </c>
      <c r="U1062" s="60">
        <f ca="1"/>
        <v>1.099948317979536</v>
      </c>
      <c r="V1062" s="60">
        <f ca="1"/>
        <v>1.2710415891288775</v>
      </c>
      <c r="W1062" s="60">
        <f ca="1"/>
        <v>1.4484812054112133</v>
      </c>
      <c r="X1062" s="60">
        <f ca="1"/>
        <v>-0.94587559088380702</v>
      </c>
      <c r="Y1062" s="52">
        <f ca="1">$B$14 * EXP(($E$3 - $C$14^2/2) * Y$2 + $C$14*SQRT(Y$2)*T1062)</f>
        <v>117.83771658009019</v>
      </c>
      <c r="Z1062" s="52">
        <f ca="1">Y1062 * EXP(($E$3 - $C$14^2/2) * (Z$2-Y$2) + $C$14*SQRT(Z$2-Y$2)*U1062)</f>
        <v>164.72754885414213</v>
      </c>
      <c r="AA1062" s="52">
        <f ca="1">Z1062 * EXP(($E$3 - $C$14^2/2) * (AA$2-Z$2) + $C$14*SQRT(AA$2-Z$2)*V1062)</f>
        <v>242.40390572898298</v>
      </c>
      <c r="AB1062" s="52">
        <f ca="1">AA1062 * EXP(($E$3 - $C$14^2/2) * (AB$2-AA$2) + $C$14*SQRT(AB$2-AA$2)*W1062)</f>
        <v>376.2108390669402</v>
      </c>
      <c r="AC1062" s="52">
        <f ca="1">AB1062 * EXP(($E$3 - $C$14^2/2) * (AC$2-AB$2) + $C$14*SQRT(AC$2-AB$2)*X1062)</f>
        <v>284.68606623554808</v>
      </c>
      <c r="AD1062" s="47"/>
      <c r="AE1062" s="3" t="s">
        <v>68</v>
      </c>
      <c r="AF1062" s="52" t="b">
        <f ca="1">AND(AF1059&gt;$B$3, NOT(OR($AF1061:AF1061)))</f>
        <v>1</v>
      </c>
      <c r="AG1062" s="52" t="b">
        <f ca="1">AND(AG1059&gt;$B$3, NOT(OR($AF1061:AG1061)))</f>
        <v>1</v>
      </c>
      <c r="AH1062" s="52" t="b">
        <f ca="1">AND(AH1059&gt;$B$3, NOT(OR($AF1061:AH1061)))</f>
        <v>1</v>
      </c>
      <c r="AI1062" s="52" t="b">
        <f ca="1">AND(AI1059&gt;$B$3, NOT(OR($AF1061:AI1061)))</f>
        <v>1</v>
      </c>
      <c r="AJ1062" s="52" t="b">
        <f ca="1">AND(AJ1059&gt;$B$3, NOT(OR($AF1061:AJ1061)))</f>
        <v>0</v>
      </c>
      <c r="AK1062" s="74"/>
      <c r="AL1062" s="70"/>
    </row>
    <row r="1063" spans="7:38" ht="14.55" customHeight="1" x14ac:dyDescent="0.3">
      <c r="G1063" s="3">
        <v>1061</v>
      </c>
      <c r="H1063" s="58">
        <v>-1.1888338668592149</v>
      </c>
      <c r="I1063" s="58">
        <v>1.2623533326275631</v>
      </c>
      <c r="J1063" s="58">
        <v>-0.65736464772332204</v>
      </c>
      <c r="K1063" s="59">
        <v>1.6323519981899741</v>
      </c>
      <c r="L1063" s="60">
        <f t="array" ref="L1063:O1063">TRANSPOSE(MMULT(Option!$B$25:$E$28, TRANSPOSE(H1063:K1063)))</f>
        <v>-1.1888338668592149</v>
      </c>
      <c r="M1063" s="60">
        <v>0.68143239336542905</v>
      </c>
      <c r="N1063" s="60">
        <v>-0.72234183646993211</v>
      </c>
      <c r="O1063" s="60">
        <v>1.1245864466968833</v>
      </c>
      <c r="P1063" s="56" t="str">
        <f t="shared" si="1295"/>
        <v>213/1</v>
      </c>
      <c r="R1063" s="80">
        <v>266</v>
      </c>
      <c r="S1063" s="3" t="s">
        <v>28</v>
      </c>
      <c r="T1063" s="60">
        <f t="array" aca="1" ref="T1063:T1066" ca="1">TRANSPOSE(OFFSET($L$3, MATCH($R1063 &amp; "/" &amp; T$2, $P$3:$P$5002, 0) - 1, 0, 1, $E$1))</f>
        <v>7.961278483863686E-2</v>
      </c>
      <c r="U1063" s="60">
        <f t="array" aca="1" ref="U1063:U1066" ca="1">TRANSPOSE(OFFSET($L$3, MATCH($R1063 &amp; "/" &amp; U$2, $P$3:$P$5002, 0) - 1, 0, 1, $E$1))</f>
        <v>-1.7824336214424179</v>
      </c>
      <c r="V1063" s="60">
        <f t="array" aca="1" ref="V1063:V1066" ca="1">TRANSPOSE(OFFSET($L$3, MATCH($R1063 &amp; "/" &amp; V$2, $P$3:$P$5002, 0) - 1, 0, 1, $E$1))</f>
        <v>-0.42866114369802477</v>
      </c>
      <c r="W1063" s="60">
        <f t="array" aca="1" ref="W1063:W1066" ca="1">TRANSPOSE(OFFSET($L$3, MATCH($R1063 &amp; "/" &amp; W$2, $P$3:$P$5002, 0) - 1, 0, 1, $E$1))</f>
        <v>-0.66577579334953763</v>
      </c>
      <c r="X1063" s="60">
        <f t="array" aca="1" ref="X1063:X1066" ca="1">TRANSPOSE(OFFSET($L$3, MATCH($R1063 &amp; "/" &amp; X$2, $P$3:$P$5002, 0) - 1, 0, 1, $E$1))</f>
        <v>0.9491005157107899</v>
      </c>
      <c r="Y1063" s="52">
        <f ca="1">$B$11 * EXP(($E$3 - $C$11^2/2) * Y$2 + $C$11*SQRT(Y$2)*T1063)</f>
        <v>102.93050187773557</v>
      </c>
      <c r="Z1063" s="52">
        <f ca="1">Y1063 * EXP(($E$3 - $C$11^2/2) * (Z$2-Y$2) + $C$11*SQRT(Z$2-Y$2)*U1063)</f>
        <v>60.601759966616612</v>
      </c>
      <c r="AA1063" s="52">
        <f ca="1">Z1063 * EXP(($E$3 - $C$11^2/2) * (AA$2-Z$2) + $C$11*SQRT(AA$2-Z$2)*V1063)</f>
        <v>53.555879845235971</v>
      </c>
      <c r="AB1063" s="52">
        <f ca="1">AA1063 * EXP(($E$3 - $C$11^2/2) * (AB$2-AA$2) + $C$11*SQRT(AB$2-AA$2)*W1063)</f>
        <v>44.0794132571422</v>
      </c>
      <c r="AC1063" s="52">
        <f ca="1">AB1063 * EXP(($E$3 - $C$11^2/2) * (AC$2-AB$2) + $C$11*SQRT(AC$2-AB$2)*X1063)</f>
        <v>58.893045377775955</v>
      </c>
      <c r="AD1063" s="47"/>
      <c r="AE1063" s="3" t="s">
        <v>69</v>
      </c>
      <c r="AF1063" s="20" cm="1">
        <f t="array" aca="1" ref="AF1063" ca="1">MIN(Y1063:Y1066 / $D$11:$D$14)</f>
        <v>0.54864972711209314</v>
      </c>
      <c r="AG1063" s="20" cm="1">
        <f t="array" aca="1" ref="AG1063" ca="1">MIN(Z1063:Z1066 / $D$11:$D$14)</f>
        <v>0.41646361298327106</v>
      </c>
      <c r="AH1063" s="20" cm="1">
        <f t="array" aca="1" ref="AH1063" ca="1">MIN(AA1063:AA1066 / $D$11:$D$14)</f>
        <v>0.43029121256834174</v>
      </c>
      <c r="AI1063" s="20" cm="1">
        <f t="array" aca="1" ref="AI1063" ca="1">MIN(AB1063:AB1066 / $D$11:$D$14)</f>
        <v>0.42847632876098851</v>
      </c>
      <c r="AJ1063" s="20" cm="1">
        <f t="array" aca="1" ref="AJ1063" ca="1">MIN(AC1063:AC1066 / $D$11:$D$14)</f>
        <v>0.58893045377775954</v>
      </c>
      <c r="AK1063" s="72">
        <f t="array" aca="1" ref="AK1063" ca="1">SUMPRODUCT(AF1064:AJ1064, EXP(-$E$3*$AF$2:$AJ$2))</f>
        <v>77880.078307140488</v>
      </c>
      <c r="AL1063" s="70">
        <f ca="1">MAX(AC1064 - $D$11, 0) * EXP(-$E$2*$E$3)</f>
        <v>0</v>
      </c>
    </row>
    <row r="1064" spans="7:38" ht="14.55" customHeight="1" x14ac:dyDescent="0.3">
      <c r="G1064" s="3">
        <v>1062</v>
      </c>
      <c r="H1064" s="58">
        <v>0.17238212503383779</v>
      </c>
      <c r="I1064" s="58">
        <v>0.68691366459665626</v>
      </c>
      <c r="J1064" s="58">
        <v>-1.9747186632118052</v>
      </c>
      <c r="K1064" s="59">
        <v>0.66405150830422521</v>
      </c>
      <c r="L1064" s="60">
        <f t="array" ref="L1064:O1064">TRANSPOSE(MMULT(Option!$B$25:$E$28, TRANSPOSE(H1064:K1064)))</f>
        <v>0.17238212503383779</v>
      </c>
      <c r="M1064" s="60">
        <v>0.69851962279627211</v>
      </c>
      <c r="N1064" s="60">
        <v>-1.4855862079245048</v>
      </c>
      <c r="O1064" s="60">
        <v>0.43206319120443343</v>
      </c>
      <c r="P1064" s="56" t="str">
        <f t="shared" si="1295"/>
        <v>213/2</v>
      </c>
      <c r="R1064" s="80"/>
      <c r="S1064" s="3" t="s">
        <v>29</v>
      </c>
      <c r="T1064" s="60">
        <f ca="1"/>
        <v>-2.0176502030870891</v>
      </c>
      <c r="U1064" s="60">
        <f ca="1"/>
        <v>-0.93553708017071457</v>
      </c>
      <c r="V1064" s="60">
        <f ca="1"/>
        <v>9.2210413304372685E-2</v>
      </c>
      <c r="W1064" s="60">
        <f ca="1"/>
        <v>0.53386543946226572</v>
      </c>
      <c r="X1064" s="60">
        <f ca="1"/>
        <v>1.631443319087412</v>
      </c>
      <c r="Y1064" s="52">
        <f ca="1">$B$12 * EXP(($E$3 - $C$12^2/2) * Y$2 + $C$12*SQRT(Y$2)*T1064)</f>
        <v>54.864972711209312</v>
      </c>
      <c r="Z1064" s="52">
        <f ca="1">Y1064 * EXP(($E$3 - $C$12^2/2) * (Z$2-Y$2) + $C$12*SQRT(Z$2-Y$2)*U1064)</f>
        <v>41.646361298327108</v>
      </c>
      <c r="AA1064" s="52">
        <f ca="1">Z1064 * EXP(($E$3 - $C$12^2/2) * (AA$2-Z$2) + $C$12*SQRT(AA$2-Z$2)*V1064)</f>
        <v>43.029121256834173</v>
      </c>
      <c r="AB1064" s="52">
        <f ca="1">AA1064 * EXP(($E$3 - $C$12^2/2) * (AB$2-AA$2) + $C$12*SQRT(AB$2-AA$2)*W1064)</f>
        <v>50.7563511975141</v>
      </c>
      <c r="AC1064" s="52">
        <f ca="1">AB1064 * EXP(($E$3 - $C$12^2/2) * (AC$2-AB$2) + $C$12*SQRT(AC$2-AB$2)*X1064)</f>
        <v>83.218506132201057</v>
      </c>
      <c r="AD1064" s="47"/>
      <c r="AE1064" s="3" t="s">
        <v>47</v>
      </c>
      <c r="AF1064" s="64">
        <f t="shared" ref="AF1064" ca="1" si="1341">($B$5*AF1066 + (1 + $B$6)*AF1065)*$B$2</f>
        <v>0</v>
      </c>
      <c r="AG1064" s="64">
        <f t="shared" ref="AG1064" ca="1" si="1342">($B$5*AG1066 + (1 + $B$6)*AG1065)*$B$2</f>
        <v>0</v>
      </c>
      <c r="AH1064" s="64">
        <f t="shared" ref="AH1064" ca="1" si="1343">($B$5*AH1066 + (1 + $B$6)*AH1065)*$B$2</f>
        <v>0</v>
      </c>
      <c r="AI1064" s="64">
        <f t="shared" ref="AI1064" ca="1" si="1344">($B$5*AI1066 + (1 + $B$6)*AI1065)*$B$2</f>
        <v>0</v>
      </c>
      <c r="AJ1064" s="64" cm="1">
        <f t="array" aca="1" ref="AJ1064" ca="1">($B$5*AJ1066 + (1 + $B$6)*AJ1065 + AND(NOT(AF1065:AJ1065)))*$B$2</f>
        <v>100000</v>
      </c>
      <c r="AK1064" s="73"/>
      <c r="AL1064" s="70"/>
    </row>
    <row r="1065" spans="7:38" ht="14.55" customHeight="1" x14ac:dyDescent="0.3">
      <c r="G1065" s="3">
        <v>1063</v>
      </c>
      <c r="H1065" s="58">
        <v>0.1805478097742064</v>
      </c>
      <c r="I1065" s="58">
        <v>0.18529957878623624</v>
      </c>
      <c r="J1065" s="58">
        <v>0.15515264667015366</v>
      </c>
      <c r="K1065" s="59">
        <v>-0.29625388029340544</v>
      </c>
      <c r="L1065" s="60">
        <f t="array" ref="L1065:O1065">TRANSPOSE(MMULT(Option!$B$25:$E$28, TRANSPOSE(H1065:K1065)))</f>
        <v>0.1805478097742064</v>
      </c>
      <c r="M1065" s="60">
        <v>0.24204899311595474</v>
      </c>
      <c r="N1065" s="60">
        <v>0.25701407496610806</v>
      </c>
      <c r="O1065" s="60">
        <v>-0.10267202678977203</v>
      </c>
      <c r="P1065" s="56" t="str">
        <f t="shared" si="1295"/>
        <v>213/3</v>
      </c>
      <c r="R1065" s="80"/>
      <c r="S1065" s="3" t="s">
        <v>31</v>
      </c>
      <c r="T1065" s="60">
        <f ca="1"/>
        <v>-0.35645835710139634</v>
      </c>
      <c r="U1065" s="60">
        <f ca="1"/>
        <v>-0.40199874593877644</v>
      </c>
      <c r="V1065" s="60">
        <f ca="1"/>
        <v>-0.78842041240554428</v>
      </c>
      <c r="W1065" s="60">
        <f ca="1"/>
        <v>-1.3448550997817721</v>
      </c>
      <c r="X1065" s="60">
        <f ca="1"/>
        <v>1.738632932246885</v>
      </c>
      <c r="Y1065" s="52">
        <f ca="1">$B$13 * EXP(($E$3 - $C$13^2/2) * Y$2 + $C$13*SQRT(Y$2)*T1065)</f>
        <v>90.308598634024108</v>
      </c>
      <c r="Z1065" s="52">
        <f ca="1">Y1065 * EXP(($E$3 - $C$13^2/2) * (Z$2-Y$2) + $C$13*SQRT(Z$2-Y$2)*U1065)</f>
        <v>80.449773263068252</v>
      </c>
      <c r="AA1065" s="52">
        <f ca="1">Z1065 * EXP(($E$3 - $C$13^2/2) * (AA$2-Z$2) + $C$13*SQRT(AA$2-Z$2)*V1065)</f>
        <v>63.822572668235509</v>
      </c>
      <c r="AB1065" s="52">
        <f ca="1">AA1065 * EXP(($E$3 - $C$13^2/2) * (AB$2-AA$2) + $C$13*SQRT(AB$2-AA$2)*W1065)</f>
        <v>42.847632876098849</v>
      </c>
      <c r="AC1065" s="52">
        <f ca="1">AB1065 * EXP(($E$3 - $C$13^2/2) * (AC$2-AB$2) + $C$13*SQRT(AC$2-AB$2)*X1065)</f>
        <v>72.547410139184407</v>
      </c>
      <c r="AD1065" s="47"/>
      <c r="AE1065" s="3" t="s">
        <v>46</v>
      </c>
      <c r="AF1065" s="52" t="b">
        <f t="shared" ref="AF1065" ca="1" si="1345">AF1063 &gt;= $B$4</f>
        <v>0</v>
      </c>
      <c r="AG1065" s="52" t="b">
        <f t="array" aca="1" ref="AG1065" ca="1">AND(AG1063 &gt;= $B$4, NOT(OR($AF1065:AF1065)))</f>
        <v>0</v>
      </c>
      <c r="AH1065" s="52" t="b">
        <f t="array" aca="1" ref="AH1065" ca="1">AND(AH1063 &gt;= $B$4, NOT(OR($AF1065:AG1065)))</f>
        <v>0</v>
      </c>
      <c r="AI1065" s="52" t="b">
        <f t="array" aca="1" ref="AI1065" ca="1">AND(AI1063 &gt;= $B$4, NOT(OR($AF1065:AH1065)))</f>
        <v>0</v>
      </c>
      <c r="AJ1065" s="52" t="b">
        <f t="array" aca="1" ref="AJ1065" ca="1">AND(AJ1063 &gt;= $B$4, NOT(OR($AF1065:AI1065)))</f>
        <v>0</v>
      </c>
      <c r="AK1065" s="73"/>
      <c r="AL1065" s="70"/>
    </row>
    <row r="1066" spans="7:38" ht="14.55" customHeight="1" x14ac:dyDescent="0.3">
      <c r="G1066" s="3">
        <v>1064</v>
      </c>
      <c r="H1066" s="58">
        <v>0.84984097505766243</v>
      </c>
      <c r="I1066" s="58">
        <v>-6.7046800263609388E-3</v>
      </c>
      <c r="J1066" s="58">
        <v>-0.28810179986478696</v>
      </c>
      <c r="K1066" s="59">
        <v>-0.74058094384665296</v>
      </c>
      <c r="L1066" s="60">
        <f t="array" ref="L1066:O1066">TRANSPOSE(MMULT(Option!$B$25:$E$28, TRANSPOSE(H1066:K1066)))</f>
        <v>0.84984097505766243</v>
      </c>
      <c r="M1066" s="60">
        <v>0.33379144927681348</v>
      </c>
      <c r="N1066" s="60">
        <v>8.5137981912808747E-2</v>
      </c>
      <c r="O1066" s="60">
        <v>-0.3522466519697765</v>
      </c>
      <c r="P1066" s="56" t="str">
        <f t="shared" si="1295"/>
        <v>213/4</v>
      </c>
      <c r="R1066" s="80"/>
      <c r="S1066" s="3" t="s">
        <v>30</v>
      </c>
      <c r="T1066" s="60">
        <f ca="1"/>
        <v>-0.35986322106899488</v>
      </c>
      <c r="U1066" s="60">
        <f ca="1"/>
        <v>-0.23121202463065299</v>
      </c>
      <c r="V1066" s="60">
        <f ca="1"/>
        <v>-1.1973880260493461</v>
      </c>
      <c r="W1066" s="60">
        <f ca="1"/>
        <v>0.40697655242764852</v>
      </c>
      <c r="X1066" s="60">
        <f ca="1"/>
        <v>0.68421362044426448</v>
      </c>
      <c r="Y1066" s="52">
        <f ca="1">$B$14 * EXP(($E$3 - $C$14^2/2) * Y$2 + $C$14*SQRT(Y$2)*T1066)</f>
        <v>90.216399182992987</v>
      </c>
      <c r="Z1066" s="52">
        <f ca="1">Y1066 * EXP(($E$3 - $C$14^2/2) * (Z$2-Y$2) + $C$14*SQRT(Z$2-Y$2)*U1066)</f>
        <v>84.592669360965644</v>
      </c>
      <c r="AA1066" s="52">
        <f ca="1">Z1066 * EXP(($E$3 - $C$14^2/2) * (AA$2-Z$2) + $C$14*SQRT(AA$2-Z$2)*V1066)</f>
        <v>59.360629552007737</v>
      </c>
      <c r="AB1066" s="52">
        <f ca="1">AA1066 * EXP(($E$3 - $C$14^2/2) * (AB$2-AA$2) + $C$14*SQRT(AB$2-AA$2)*W1066)</f>
        <v>67.405335074367784</v>
      </c>
      <c r="AC1066" s="52">
        <f ca="1">AB1066 * EXP(($E$3 - $C$14^2/2) * (AC$2-AB$2) + $C$14*SQRT(AC$2-AB$2)*X1066)</f>
        <v>83.178446379317862</v>
      </c>
      <c r="AD1066" s="47"/>
      <c r="AE1066" s="3" t="s">
        <v>68</v>
      </c>
      <c r="AF1066" s="52" t="b">
        <f ca="1">AND(AF1063&gt;$B$3, NOT(OR($AF1065:AF1065)))</f>
        <v>0</v>
      </c>
      <c r="AG1066" s="52" t="b">
        <f ca="1">AND(AG1063&gt;$B$3, NOT(OR($AF1065:AG1065)))</f>
        <v>0</v>
      </c>
      <c r="AH1066" s="52" t="b">
        <f ca="1">AND(AH1063&gt;$B$3, NOT(OR($AF1065:AH1065)))</f>
        <v>0</v>
      </c>
      <c r="AI1066" s="52" t="b">
        <f ca="1">AND(AI1063&gt;$B$3, NOT(OR($AF1065:AI1065)))</f>
        <v>0</v>
      </c>
      <c r="AJ1066" s="52" t="b">
        <f ca="1">AND(AJ1063&gt;$B$3, NOT(OR($AF1065:AJ1065)))</f>
        <v>0</v>
      </c>
      <c r="AK1066" s="74"/>
      <c r="AL1066" s="70"/>
    </row>
    <row r="1067" spans="7:38" ht="14.55" customHeight="1" x14ac:dyDescent="0.3">
      <c r="G1067" s="3">
        <v>1065</v>
      </c>
      <c r="H1067" s="58">
        <v>1.4681630338170155</v>
      </c>
      <c r="I1067" s="58">
        <v>-0.48954285613924747</v>
      </c>
      <c r="J1067" s="58">
        <v>0.23291497352319535</v>
      </c>
      <c r="K1067" s="59">
        <v>0.24565704264611993</v>
      </c>
      <c r="L1067" s="60">
        <f t="array" ref="L1067:O1067">TRANSPOSE(MMULT(Option!$B$25:$E$28, TRANSPOSE(H1067:K1067)))</f>
        <v>1.4681630338170155</v>
      </c>
      <c r="M1067" s="60">
        <v>0.1385917746902105</v>
      </c>
      <c r="N1067" s="60">
        <v>0.66364436811751892</v>
      </c>
      <c r="O1067" s="60">
        <v>0.71490127351948574</v>
      </c>
      <c r="P1067" s="56" t="str">
        <f t="shared" si="1295"/>
        <v>213/5</v>
      </c>
      <c r="R1067" s="80">
        <v>267</v>
      </c>
      <c r="S1067" s="3" t="s">
        <v>28</v>
      </c>
      <c r="T1067" s="60">
        <f t="array" aca="1" ref="T1067:T1070" ca="1">TRANSPOSE(OFFSET($L$3, MATCH($R1067 &amp; "/" &amp; T$2, $P$3:$P$5002, 0) - 1, 0, 1, $E$1))</f>
        <v>-1.0247148230768648</v>
      </c>
      <c r="U1067" s="60">
        <f t="array" aca="1" ref="U1067:U1070" ca="1">TRANSPOSE(OFFSET($L$3, MATCH($R1067 &amp; "/" &amp; U$2, $P$3:$P$5002, 0) - 1, 0, 1, $E$1))</f>
        <v>-1.0483122672602256</v>
      </c>
      <c r="V1067" s="60">
        <f t="array" aca="1" ref="V1067:V1070" ca="1">TRANSPOSE(OFFSET($L$3, MATCH($R1067 &amp; "/" &amp; V$2, $P$3:$P$5002, 0) - 1, 0, 1, $E$1))</f>
        <v>0.47636541023539131</v>
      </c>
      <c r="W1067" s="60">
        <f t="array" aca="1" ref="W1067:W1070" ca="1">TRANSPOSE(OFFSET($L$3, MATCH($R1067 &amp; "/" &amp; W$2, $P$3:$P$5002, 0) - 1, 0, 1, $E$1))</f>
        <v>0.70563041970113272</v>
      </c>
      <c r="X1067" s="60">
        <f t="array" aca="1" ref="X1067:X1070" ca="1">TRANSPOSE(OFFSET($L$3, MATCH($R1067 &amp; "/" &amp; X$2, $P$3:$P$5002, 0) - 1, 0, 1, $E$1))</f>
        <v>-1.015241839462635</v>
      </c>
      <c r="Y1067" s="52">
        <f ca="1">$B$11 * EXP(($E$3 - $C$11^2/2) * Y$2 + $C$11*SQRT(Y$2)*T1067)</f>
        <v>73.903171199133084</v>
      </c>
      <c r="Z1067" s="52">
        <f ca="1">Y1067 * EXP(($E$3 - $C$11^2/2) * (Z$2-Y$2) + $C$11*SQRT(Z$2-Y$2)*U1067)</f>
        <v>54.231507508336335</v>
      </c>
      <c r="AA1067" s="52">
        <f ca="1">Z1067 * EXP(($E$3 - $C$11^2/2) * (AA$2-Z$2) + $C$11*SQRT(AA$2-Z$2)*V1067)</f>
        <v>62.876449507889603</v>
      </c>
      <c r="AB1067" s="52">
        <f ca="1">AA1067 * EXP(($E$3 - $C$11^2/2) * (AB$2-AA$2) + $C$11*SQRT(AB$2-AA$2)*W1067)</f>
        <v>78.089906307153953</v>
      </c>
      <c r="AC1067" s="52">
        <f ca="1">AB1067 * EXP(($E$3 - $C$11^2/2) * (AC$2-AB$2) + $C$11*SQRT(AC$2-AB$2)*X1067)</f>
        <v>57.875158787383484</v>
      </c>
      <c r="AD1067" s="47"/>
      <c r="AE1067" s="3" t="s">
        <v>69</v>
      </c>
      <c r="AF1067" s="20" cm="1">
        <f t="array" aca="1" ref="AF1067" ca="1">MIN(Y1067:Y1070 / $D$11:$D$14)</f>
        <v>0.63060822594393973</v>
      </c>
      <c r="AG1067" s="20" cm="1">
        <f t="array" aca="1" ref="AG1067" ca="1">MIN(Z1067:Z1070 / $D$11:$D$14)</f>
        <v>0.54231507508336341</v>
      </c>
      <c r="AH1067" s="20" cm="1">
        <f t="array" aca="1" ref="AH1067" ca="1">MIN(AA1067:AA1070 / $D$11:$D$14)</f>
        <v>0.62876449507889598</v>
      </c>
      <c r="AI1067" s="20" cm="1">
        <f t="array" aca="1" ref="AI1067" ca="1">MIN(AB1067:AB1070 / $D$11:$D$14)</f>
        <v>0.78089906307153956</v>
      </c>
      <c r="AJ1067" s="20" cm="1">
        <f t="array" aca="1" ref="AJ1067" ca="1">MIN(AC1067:AC1070 / $D$11:$D$14)</f>
        <v>0.57875158787383485</v>
      </c>
      <c r="AK1067" s="72">
        <f t="array" aca="1" ref="AK1067" ca="1">SUMPRODUCT(AF1068:AJ1068, EXP(-$E$3*$AF$2:$AJ$2))</f>
        <v>77880.078307140488</v>
      </c>
      <c r="AL1067" s="70">
        <f ca="1">MAX(AC1068 - $D$11, 0) * EXP(-$E$2*$E$3)</f>
        <v>46.912946394015329</v>
      </c>
    </row>
    <row r="1068" spans="7:38" ht="14.55" customHeight="1" x14ac:dyDescent="0.3">
      <c r="G1068" s="3">
        <v>1066</v>
      </c>
      <c r="H1068" s="58">
        <v>-1.658673364261577</v>
      </c>
      <c r="I1068" s="58">
        <v>6.8276471632172514E-2</v>
      </c>
      <c r="J1068" s="58">
        <v>-0.51700675766036475</v>
      </c>
      <c r="K1068" s="59">
        <v>0.3387734760882225</v>
      </c>
      <c r="L1068" s="60">
        <f t="array" ref="L1068:O1068">TRANSPOSE(MMULT(Option!$B$25:$E$28, TRANSPOSE(H1068:K1068)))</f>
        <v>-1.658673364261577</v>
      </c>
      <c r="M1068" s="60">
        <v>-0.60089292581684361</v>
      </c>
      <c r="N1068" s="60">
        <v>-1.0996826078579056</v>
      </c>
      <c r="O1068" s="60">
        <v>-0.45639148230789017</v>
      </c>
      <c r="P1068" s="56" t="str">
        <f t="shared" si="1295"/>
        <v>214/1</v>
      </c>
      <c r="R1068" s="80"/>
      <c r="S1068" s="3" t="s">
        <v>29</v>
      </c>
      <c r="T1068" s="60">
        <f ca="1"/>
        <v>-0.78455005441994463</v>
      </c>
      <c r="U1068" s="60">
        <f ca="1"/>
        <v>0.28304716478008951</v>
      </c>
      <c r="V1068" s="60">
        <f ca="1"/>
        <v>0.3765927639741572</v>
      </c>
      <c r="W1068" s="60">
        <f ca="1"/>
        <v>1.3202659889007056</v>
      </c>
      <c r="X1068" s="60">
        <f ca="1"/>
        <v>0.29293205865688776</v>
      </c>
      <c r="Y1068" s="52">
        <f ca="1">$B$12 * EXP(($E$3 - $C$12^2/2) * Y$2 + $C$12*SQRT(Y$2)*T1068)</f>
        <v>79.424363769104261</v>
      </c>
      <c r="Z1068" s="52">
        <f ca="1">Y1068 * EXP(($E$3 - $C$12^2/2) * (Z$2-Y$2) + $C$12*SQRT(Z$2-Y$2)*U1068)</f>
        <v>86.896635890192215</v>
      </c>
      <c r="AA1068" s="52">
        <f ca="1">Z1068 * EXP(($E$3 - $C$12^2/2) * (AA$2-Z$2) + $C$12*SQRT(AA$2-Z$2)*V1068)</f>
        <v>97.777759997120199</v>
      </c>
      <c r="AB1068" s="52">
        <f ca="1">AA1068 * EXP(($E$3 - $C$12^2/2) * (AB$2-AA$2) + $C$12*SQRT(AB$2-AA$2)*W1068)</f>
        <v>146.02486931238846</v>
      </c>
      <c r="AC1068" s="52">
        <f ca="1">AB1068 * EXP(($E$3 - $C$12^2/2) * (AC$2-AB$2) + $C$12*SQRT(AC$2-AB$2)*X1068)</f>
        <v>160.23741554162521</v>
      </c>
      <c r="AD1068" s="47"/>
      <c r="AE1068" s="3" t="s">
        <v>47</v>
      </c>
      <c r="AF1068" s="64">
        <f t="shared" ref="AF1068" ca="1" si="1346">($B$5*AF1070 + (1 + $B$6)*AF1069)*$B$2</f>
        <v>0</v>
      </c>
      <c r="AG1068" s="64">
        <f t="shared" ref="AG1068" ca="1" si="1347">($B$5*AG1070 + (1 + $B$6)*AG1069)*$B$2</f>
        <v>0</v>
      </c>
      <c r="AH1068" s="64">
        <f t="shared" ref="AH1068" ca="1" si="1348">($B$5*AH1070 + (1 + $B$6)*AH1069)*$B$2</f>
        <v>0</v>
      </c>
      <c r="AI1068" s="64">
        <f t="shared" ref="AI1068" ca="1" si="1349">($B$5*AI1070 + (1 + $B$6)*AI1069)*$B$2</f>
        <v>0</v>
      </c>
      <c r="AJ1068" s="64" cm="1">
        <f t="array" aca="1" ref="AJ1068" ca="1">($B$5*AJ1070 + (1 + $B$6)*AJ1069 + AND(NOT(AF1069:AJ1069)))*$B$2</f>
        <v>100000</v>
      </c>
      <c r="AK1068" s="73"/>
      <c r="AL1068" s="70"/>
    </row>
    <row r="1069" spans="7:38" ht="14.55" customHeight="1" x14ac:dyDescent="0.3">
      <c r="G1069" s="3">
        <v>1067</v>
      </c>
      <c r="H1069" s="58">
        <v>0.54763352086508565</v>
      </c>
      <c r="I1069" s="58">
        <v>-0.73883410935284799</v>
      </c>
      <c r="J1069" s="58">
        <v>4.1944390479124107E-2</v>
      </c>
      <c r="K1069" s="59">
        <v>-3.1900665012693281</v>
      </c>
      <c r="L1069" s="60">
        <f t="array" ref="L1069:O1069">TRANSPOSE(MMULT(Option!$B$25:$E$28, TRANSPOSE(H1069:K1069)))</f>
        <v>0.54763352086508565</v>
      </c>
      <c r="M1069" s="60">
        <v>-0.45809923807890707</v>
      </c>
      <c r="N1069" s="60">
        <v>6.2421404008716978E-2</v>
      </c>
      <c r="O1069" s="60">
        <v>-2.6980418129486714</v>
      </c>
      <c r="P1069" s="56" t="str">
        <f t="shared" si="1295"/>
        <v>214/2</v>
      </c>
      <c r="R1069" s="80"/>
      <c r="S1069" s="3" t="s">
        <v>31</v>
      </c>
      <c r="T1069" s="60">
        <f ca="1"/>
        <v>-1.5535682910861404</v>
      </c>
      <c r="U1069" s="60">
        <f ca="1"/>
        <v>0.20976768626734274</v>
      </c>
      <c r="V1069" s="60">
        <f ca="1"/>
        <v>1.563035789940191</v>
      </c>
      <c r="W1069" s="60">
        <f ca="1"/>
        <v>0.8121774094500569</v>
      </c>
      <c r="X1069" s="60">
        <f ca="1"/>
        <v>-0.82138809481782382</v>
      </c>
      <c r="Y1069" s="52">
        <f ca="1">$B$13 * EXP(($E$3 - $C$13^2/2) * Y$2 + $C$13*SQRT(Y$2)*T1069)</f>
        <v>63.060822594393976</v>
      </c>
      <c r="Z1069" s="52">
        <f ca="1">Y1069 * EXP(($E$3 - $C$13^2/2) * (Z$2-Y$2) + $C$13*SQRT(Z$2-Y$2)*U1069)</f>
        <v>67.493412771257894</v>
      </c>
      <c r="AA1069" s="52">
        <f ca="1">Z1069 * EXP(($E$3 - $C$13^2/2) * (AA$2-Z$2) + $C$13*SQRT(AA$2-Z$2)*V1069)</f>
        <v>108.41221222091147</v>
      </c>
      <c r="AB1069" s="52">
        <f ca="1">AA1069 * EXP(($E$3 - $C$13^2/2) * (AB$2-AA$2) + $C$13*SQRT(AB$2-AA$2)*W1069)</f>
        <v>139.01668534216907</v>
      </c>
      <c r="AC1069" s="52">
        <f ca="1">AB1069 * EXP(($E$3 - $C$13^2/2) * (AC$2-AB$2) + $C$13*SQRT(AC$2-AB$2)*X1069)</f>
        <v>109.19961480896789</v>
      </c>
      <c r="AD1069" s="47"/>
      <c r="AE1069" s="3" t="s">
        <v>46</v>
      </c>
      <c r="AF1069" s="52" t="b">
        <f t="shared" ref="AF1069" ca="1" si="1350">AF1067 &gt;= $B$4</f>
        <v>0</v>
      </c>
      <c r="AG1069" s="52" t="b">
        <f t="array" aca="1" ref="AG1069" ca="1">AND(AG1067 &gt;= $B$4, NOT(OR($AF1069:AF1069)))</f>
        <v>0</v>
      </c>
      <c r="AH1069" s="52" t="b">
        <f t="array" aca="1" ref="AH1069" ca="1">AND(AH1067 &gt;= $B$4, NOT(OR($AF1069:AG1069)))</f>
        <v>0</v>
      </c>
      <c r="AI1069" s="52" t="b">
        <f t="array" aca="1" ref="AI1069" ca="1">AND(AI1067 &gt;= $B$4, NOT(OR($AF1069:AH1069)))</f>
        <v>0</v>
      </c>
      <c r="AJ1069" s="52" t="b">
        <f t="array" aca="1" ref="AJ1069" ca="1">AND(AJ1067 &gt;= $B$4, NOT(OR($AF1069:AI1069)))</f>
        <v>0</v>
      </c>
      <c r="AK1069" s="73"/>
      <c r="AL1069" s="70"/>
    </row>
    <row r="1070" spans="7:38" ht="14.55" customHeight="1" x14ac:dyDescent="0.3">
      <c r="G1070" s="3">
        <v>1068</v>
      </c>
      <c r="H1070" s="58">
        <v>-0.43894866440934577</v>
      </c>
      <c r="I1070" s="58">
        <v>-0.54091000474494499</v>
      </c>
      <c r="J1070" s="58">
        <v>-0.19696402631529322</v>
      </c>
      <c r="K1070" s="59">
        <v>1.1698812389473345</v>
      </c>
      <c r="L1070" s="60">
        <f t="array" ref="L1070:O1070">TRANSPOSE(MMULT(Option!$B$25:$E$28, TRANSPOSE(H1070:K1070)))</f>
        <v>-0.43894866440934577</v>
      </c>
      <c r="M1070" s="60">
        <v>-0.67133167394426496</v>
      </c>
      <c r="N1070" s="60">
        <v>-0.49021844069971565</v>
      </c>
      <c r="O1070" s="60">
        <v>0.64616004490117807</v>
      </c>
      <c r="P1070" s="56" t="str">
        <f t="shared" si="1295"/>
        <v>214/3</v>
      </c>
      <c r="R1070" s="80"/>
      <c r="S1070" s="3" t="s">
        <v>30</v>
      </c>
      <c r="T1070" s="60">
        <f ca="1"/>
        <v>-0.1823137293023549</v>
      </c>
      <c r="U1070" s="60">
        <f ca="1"/>
        <v>-1.0489134515610761</v>
      </c>
      <c r="V1070" s="60">
        <f ca="1"/>
        <v>0.38061803709390829</v>
      </c>
      <c r="W1070" s="60">
        <f ca="1"/>
        <v>3.296070616261737E-2</v>
      </c>
      <c r="X1070" s="60">
        <f ca="1"/>
        <v>-0.45074129541347585</v>
      </c>
      <c r="Y1070" s="52">
        <f ca="1">$B$14 * EXP(($E$3 - $C$14^2/2) * Y$2 + $C$14*SQRT(Y$2)*T1070)</f>
        <v>95.15204322120222</v>
      </c>
      <c r="Z1070" s="52">
        <f ca="1">Y1070 * EXP(($E$3 - $C$14^2/2) * (Z$2-Y$2) + $C$14*SQRT(Z$2-Y$2)*U1070)</f>
        <v>69.811728918189644</v>
      </c>
      <c r="AA1070" s="52">
        <f ca="1">Z1070 * EXP(($E$3 - $C$14^2/2) * (AA$2-Z$2) + $C$14*SQRT(AA$2-Z$2)*V1070)</f>
        <v>78.648412336234202</v>
      </c>
      <c r="AB1070" s="52">
        <f ca="1">AA1070 * EXP(($E$3 - $C$14^2/2) * (AB$2-AA$2) + $C$14*SQRT(AB$2-AA$2)*W1070)</f>
        <v>79.828106538542315</v>
      </c>
      <c r="AC1070" s="52">
        <f ca="1">AB1070 * EXP(($E$3 - $C$14^2/2) * (AC$2-AB$2) + $C$14*SQRT(AC$2-AB$2)*X1070)</f>
        <v>70.081108636094172</v>
      </c>
      <c r="AD1070" s="47"/>
      <c r="AE1070" s="3" t="s">
        <v>68</v>
      </c>
      <c r="AF1070" s="52" t="b">
        <f ca="1">AND(AF1067&gt;$B$3, NOT(OR($AF1069:AF1069)))</f>
        <v>0</v>
      </c>
      <c r="AG1070" s="52" t="b">
        <f ca="1">AND(AG1067&gt;$B$3, NOT(OR($AF1069:AG1069)))</f>
        <v>0</v>
      </c>
      <c r="AH1070" s="52" t="b">
        <f ca="1">AND(AH1067&gt;$B$3, NOT(OR($AF1069:AH1069)))</f>
        <v>0</v>
      </c>
      <c r="AI1070" s="52" t="b">
        <f ca="1">AND(AI1067&gt;$B$3, NOT(OR($AF1069:AI1069)))</f>
        <v>0</v>
      </c>
      <c r="AJ1070" s="52" t="b">
        <f ca="1">AND(AJ1067&gt;$B$3, NOT(OR($AF1069:AJ1069)))</f>
        <v>0</v>
      </c>
      <c r="AK1070" s="74"/>
      <c r="AL1070" s="70"/>
    </row>
    <row r="1071" spans="7:38" ht="14.55" customHeight="1" x14ac:dyDescent="0.3">
      <c r="G1071" s="3">
        <v>1069</v>
      </c>
      <c r="H1071" s="58">
        <v>-1.8519463196106825</v>
      </c>
      <c r="I1071" s="58">
        <v>-4.6885451201471751E-2</v>
      </c>
      <c r="J1071" s="58">
        <v>1.5672217642085431</v>
      </c>
      <c r="K1071" s="59">
        <v>0.32974114660753706</v>
      </c>
      <c r="L1071" s="60">
        <f t="array" ref="L1071:O1071">TRANSPOSE(MMULT(Option!$B$25:$E$28, TRANSPOSE(H1071:K1071)))</f>
        <v>-1.8519463196106825</v>
      </c>
      <c r="M1071" s="60">
        <v>-0.78374975366885347</v>
      </c>
      <c r="N1071" s="60">
        <v>0.6234506296788711</v>
      </c>
      <c r="O1071" s="60">
        <v>-0.1647922062048458</v>
      </c>
      <c r="P1071" s="56" t="str">
        <f t="shared" si="1295"/>
        <v>214/4</v>
      </c>
      <c r="R1071" s="80">
        <v>268</v>
      </c>
      <c r="S1071" s="3" t="s">
        <v>28</v>
      </c>
      <c r="T1071" s="60">
        <f t="array" aca="1" ref="T1071:T1074" ca="1">TRANSPOSE(OFFSET($L$3, MATCH($R1071 &amp; "/" &amp; T$2, $P$3:$P$5002, 0) - 1, 0, 1, $E$1))</f>
        <v>-3.2400098590228974</v>
      </c>
      <c r="U1071" s="60">
        <f t="array" aca="1" ref="U1071:U1074" ca="1">TRANSPOSE(OFFSET($L$3, MATCH($R1071 &amp; "/" &amp; U$2, $P$3:$P$5002, 0) - 1, 0, 1, $E$1))</f>
        <v>-0.39464259641010191</v>
      </c>
      <c r="V1071" s="60">
        <f t="array" aca="1" ref="V1071:V1074" ca="1">TRANSPOSE(OFFSET($L$3, MATCH($R1071 &amp; "/" &amp; V$2, $P$3:$P$5002, 0) - 1, 0, 1, $E$1))</f>
        <v>-0.3229530541770102</v>
      </c>
      <c r="W1071" s="60">
        <f t="array" aca="1" ref="W1071:W1074" ca="1">TRANSPOSE(OFFSET($L$3, MATCH($R1071 &amp; "/" &amp; W$2, $P$3:$P$5002, 0) - 1, 0, 1, $E$1))</f>
        <v>-0.86894071610714119</v>
      </c>
      <c r="X1071" s="60">
        <f t="array" aca="1" ref="X1071:X1074" ca="1">TRANSPOSE(OFFSET($L$3, MATCH($R1071 &amp; "/" &amp; X$2, $P$3:$P$5002, 0) - 1, 0, 1, $E$1))</f>
        <v>1.0083300455817741</v>
      </c>
      <c r="Y1071" s="52">
        <f ca="1">$B$11 * EXP(($E$3 - $C$11^2/2) * Y$2 + $C$11*SQRT(Y$2)*T1071)</f>
        <v>38.022087021499154</v>
      </c>
      <c r="Z1071" s="52">
        <f ca="1">Y1071 * EXP(($E$3 - $C$11^2/2) * (Z$2-Y$2) + $C$11*SQRT(Z$2-Y$2)*U1071)</f>
        <v>33.946116184418372</v>
      </c>
      <c r="AA1071" s="52">
        <f ca="1">Z1071 * EXP(($E$3 - $C$11^2/2) * (AA$2-Z$2) + $C$11*SQRT(AA$2-Z$2)*V1071)</f>
        <v>30.965959890089565</v>
      </c>
      <c r="AB1071" s="52">
        <f ca="1">AA1071 * EXP(($E$3 - $C$11^2/2) * (AB$2-AA$2) + $C$11*SQRT(AB$2-AA$2)*W1071)</f>
        <v>23.979668327086141</v>
      </c>
      <c r="AC1071" s="52">
        <f ca="1">AB1071 * EXP(($E$3 - $C$11^2/2) * (AC$2-AB$2) + $C$11*SQRT(AC$2-AB$2)*X1071)</f>
        <v>32.612815738945947</v>
      </c>
      <c r="AD1071" s="47"/>
      <c r="AE1071" s="3" t="s">
        <v>69</v>
      </c>
      <c r="AF1071" s="20" cm="1">
        <f t="array" aca="1" ref="AF1071" ca="1">MIN(Y1071:Y1074 / $D$11:$D$14)</f>
        <v>0.38022087021499151</v>
      </c>
      <c r="AG1071" s="20" cm="1">
        <f t="array" aca="1" ref="AG1071" ca="1">MIN(Z1071:Z1074 / $D$11:$D$14)</f>
        <v>0.33946116184418373</v>
      </c>
      <c r="AH1071" s="20" cm="1">
        <f t="array" aca="1" ref="AH1071" ca="1">MIN(AA1071:AA1074 / $D$11:$D$14)</f>
        <v>0.30965959890089567</v>
      </c>
      <c r="AI1071" s="20" cm="1">
        <f t="array" aca="1" ref="AI1071" ca="1">MIN(AB1071:AB1074 / $D$11:$D$14)</f>
        <v>0.23979668327086143</v>
      </c>
      <c r="AJ1071" s="20" cm="1">
        <f t="array" aca="1" ref="AJ1071" ca="1">MIN(AC1071:AC1074 / $D$11:$D$14)</f>
        <v>0.32612815738945949</v>
      </c>
      <c r="AK1071" s="72">
        <f t="array" aca="1" ref="AK1071" ca="1">SUMPRODUCT(AF1072:AJ1072, EXP(-$E$3*$AF$2:$AJ$2))</f>
        <v>77880.078307140488</v>
      </c>
      <c r="AL1071" s="70">
        <f ca="1">MAX(AC1072 - $D$11, 0) * EXP(-$E$2*$E$3)</f>
        <v>0</v>
      </c>
    </row>
    <row r="1072" spans="7:38" ht="14.55" customHeight="1" x14ac:dyDescent="0.3">
      <c r="G1072" s="3">
        <v>1070</v>
      </c>
      <c r="H1072" s="58">
        <v>-0.77105637894422141</v>
      </c>
      <c r="I1072" s="58">
        <v>1.153310892807103</v>
      </c>
      <c r="J1072" s="58">
        <v>6.7504123474481604E-3</v>
      </c>
      <c r="K1072" s="59">
        <v>-1.5024869149111539E-2</v>
      </c>
      <c r="L1072" s="60">
        <f t="array" ref="L1072:O1072">TRANSPOSE(MMULT(Option!$B$25:$E$28, TRANSPOSE(H1072:K1072)))</f>
        <v>-0.77105637894422141</v>
      </c>
      <c r="M1072" s="60">
        <v>0.74860434164344136</v>
      </c>
      <c r="N1072" s="60">
        <v>-4.8591268814627414E-4</v>
      </c>
      <c r="O1072" s="60">
        <v>-1.7963851465384619E-2</v>
      </c>
      <c r="P1072" s="56" t="str">
        <f t="shared" si="1295"/>
        <v>214/5</v>
      </c>
      <c r="R1072" s="80"/>
      <c r="S1072" s="3" t="s">
        <v>29</v>
      </c>
      <c r="T1072" s="60">
        <f ca="1"/>
        <v>-0.35356105594695109</v>
      </c>
      <c r="U1072" s="60">
        <f ca="1"/>
        <v>-0.21283163637332439</v>
      </c>
      <c r="V1072" s="60">
        <f ca="1"/>
        <v>0.4080385338108527</v>
      </c>
      <c r="W1072" s="60">
        <f ca="1"/>
        <v>-0.93562405798815318</v>
      </c>
      <c r="X1072" s="60">
        <f ca="1"/>
        <v>0.27267768167230166</v>
      </c>
      <c r="Y1072" s="52">
        <f ca="1">$B$12 * EXP(($E$3 - $C$12^2/2) * Y$2 + $C$12*SQRT(Y$2)*T1072)</f>
        <v>90.387128119739117</v>
      </c>
      <c r="Z1072" s="52">
        <f ca="1">Y1072 * EXP(($E$3 - $C$12^2/2) * (Z$2-Y$2) + $C$12*SQRT(Z$2-Y$2)*U1072)</f>
        <v>85.221383150593468</v>
      </c>
      <c r="AA1072" s="52">
        <f ca="1">Z1072 * EXP(($E$3 - $C$12^2/2) * (AA$2-Z$2) + $C$12*SQRT(AA$2-Z$2)*V1072)</f>
        <v>96.801640207880496</v>
      </c>
      <c r="AB1072" s="52">
        <f ca="1">AA1072 * EXP(($E$3 - $C$12^2/2) * (AB$2-AA$2) + $C$12*SQRT(AB$2-AA$2)*W1072)</f>
        <v>73.477315140692099</v>
      </c>
      <c r="AC1072" s="52">
        <f ca="1">AB1072 * EXP(($E$3 - $C$12^2/2) * (AC$2-AB$2) + $C$12*SQRT(AC$2-AB$2)*X1072)</f>
        <v>80.140394316417485</v>
      </c>
      <c r="AD1072" s="47"/>
      <c r="AE1072" s="3" t="s">
        <v>47</v>
      </c>
      <c r="AF1072" s="64">
        <f t="shared" ref="AF1072" ca="1" si="1351">($B$5*AF1074 + (1 + $B$6)*AF1073)*$B$2</f>
        <v>0</v>
      </c>
      <c r="AG1072" s="64">
        <f t="shared" ref="AG1072" ca="1" si="1352">($B$5*AG1074 + (1 + $B$6)*AG1073)*$B$2</f>
        <v>0</v>
      </c>
      <c r="AH1072" s="64">
        <f t="shared" ref="AH1072" ca="1" si="1353">($B$5*AH1074 + (1 + $B$6)*AH1073)*$B$2</f>
        <v>0</v>
      </c>
      <c r="AI1072" s="64">
        <f t="shared" ref="AI1072" ca="1" si="1354">($B$5*AI1074 + (1 + $B$6)*AI1073)*$B$2</f>
        <v>0</v>
      </c>
      <c r="AJ1072" s="64" cm="1">
        <f t="array" aca="1" ref="AJ1072" ca="1">($B$5*AJ1074 + (1 + $B$6)*AJ1073 + AND(NOT(AF1073:AJ1073)))*$B$2</f>
        <v>100000</v>
      </c>
      <c r="AK1072" s="73"/>
      <c r="AL1072" s="70"/>
    </row>
    <row r="1073" spans="7:38" ht="14.55" customHeight="1" x14ac:dyDescent="0.3">
      <c r="G1073" s="3">
        <v>1071</v>
      </c>
      <c r="H1073" s="58">
        <v>-0.9470024672702585</v>
      </c>
      <c r="I1073" s="58">
        <v>1.0957280492245873</v>
      </c>
      <c r="J1073" s="58">
        <v>-0.72448327471463192</v>
      </c>
      <c r="K1073" s="59">
        <v>1.9845995539642793</v>
      </c>
      <c r="L1073" s="60">
        <f t="array" ref="L1073:O1073">TRANSPOSE(MMULT(Option!$B$25:$E$28, TRANSPOSE(H1073:K1073)))</f>
        <v>-0.9470024672702585</v>
      </c>
      <c r="M1073" s="60">
        <v>0.6254503584234905</v>
      </c>
      <c r="N1073" s="60">
        <v>-0.72819298367867791</v>
      </c>
      <c r="O1073" s="60">
        <v>1.466232835851206</v>
      </c>
      <c r="P1073" s="56" t="str">
        <f t="shared" si="1295"/>
        <v>215/1</v>
      </c>
      <c r="R1073" s="80"/>
      <c r="S1073" s="3" t="s">
        <v>31</v>
      </c>
      <c r="T1073" s="60">
        <f ca="1"/>
        <v>-1.4744840733410411</v>
      </c>
      <c r="U1073" s="60">
        <f ca="1"/>
        <v>-1.3277699873367104</v>
      </c>
      <c r="V1073" s="60">
        <f ca="1"/>
        <v>1.1818949446770954</v>
      </c>
      <c r="W1073" s="60">
        <f ca="1"/>
        <v>-0.28280890561821631</v>
      </c>
      <c r="X1073" s="60">
        <f ca="1"/>
        <v>0.42866451312761911</v>
      </c>
      <c r="Y1073" s="52">
        <f ca="1">$B$13 * EXP(($E$3 - $C$13^2/2) * Y$2 + $C$13*SQRT(Y$2)*T1073)</f>
        <v>64.574846634807344</v>
      </c>
      <c r="Z1073" s="52">
        <f ca="1">Y1073 * EXP(($E$3 - $C$13^2/2) * (Z$2-Y$2) + $C$13*SQRT(Z$2-Y$2)*U1073)</f>
        <v>43.575452153046896</v>
      </c>
      <c r="AA1073" s="52">
        <f ca="1">Z1073 * EXP(($E$3 - $C$13^2/2) * (AA$2-Z$2) + $C$13*SQRT(AA$2-Z$2)*V1073)</f>
        <v>62.431031484113255</v>
      </c>
      <c r="AB1073" s="52">
        <f ca="1">AA1073 * EXP(($E$3 - $C$13^2/2) * (AB$2-AA$2) + $C$13*SQRT(AB$2-AA$2)*W1073)</f>
        <v>57.640173402771524</v>
      </c>
      <c r="AC1073" s="52">
        <f ca="1">AB1073 * EXP(($E$3 - $C$13^2/2) * (AC$2-AB$2) + $C$13*SQRT(AC$2-AB$2)*X1073)</f>
        <v>65.878960957482306</v>
      </c>
      <c r="AD1073" s="47"/>
      <c r="AE1073" s="3" t="s">
        <v>46</v>
      </c>
      <c r="AF1073" s="52" t="b">
        <f t="shared" ref="AF1073" ca="1" si="1355">AF1071 &gt;= $B$4</f>
        <v>0</v>
      </c>
      <c r="AG1073" s="52" t="b">
        <f t="array" aca="1" ref="AG1073" ca="1">AND(AG1071 &gt;= $B$4, NOT(OR($AF1073:AF1073)))</f>
        <v>0</v>
      </c>
      <c r="AH1073" s="52" t="b">
        <f t="array" aca="1" ref="AH1073" ca="1">AND(AH1071 &gt;= $B$4, NOT(OR($AF1073:AG1073)))</f>
        <v>0</v>
      </c>
      <c r="AI1073" s="52" t="b">
        <f t="array" aca="1" ref="AI1073" ca="1">AND(AI1071 &gt;= $B$4, NOT(OR($AF1073:AH1073)))</f>
        <v>0</v>
      </c>
      <c r="AJ1073" s="52" t="b">
        <f t="array" aca="1" ref="AJ1073" ca="1">AND(AJ1071 &gt;= $B$4, NOT(OR($AF1073:AI1073)))</f>
        <v>0</v>
      </c>
      <c r="AK1073" s="73"/>
      <c r="AL1073" s="70"/>
    </row>
    <row r="1074" spans="7:38" ht="14.55" customHeight="1" x14ac:dyDescent="0.3">
      <c r="G1074" s="3">
        <v>1072</v>
      </c>
      <c r="H1074" s="58">
        <v>-1.4843769535037312</v>
      </c>
      <c r="I1074" s="58">
        <v>0.45167495661996837</v>
      </c>
      <c r="J1074" s="58">
        <v>0.37297146733946979</v>
      </c>
      <c r="K1074" s="59">
        <v>0.97481624681587065</v>
      </c>
      <c r="L1074" s="60">
        <f t="array" ref="L1074:O1074">TRANSPOSE(MMULT(Option!$B$25:$E$28, TRANSPOSE(H1074:K1074)))</f>
        <v>-1.4843769535037312</v>
      </c>
      <c r="M1074" s="60">
        <v>-0.17978384575611245</v>
      </c>
      <c r="N1074" s="60">
        <v>-0.14788992010836205</v>
      </c>
      <c r="O1074" s="60">
        <v>0.43210482315004012</v>
      </c>
      <c r="P1074" s="56" t="str">
        <f t="shared" si="1295"/>
        <v>215/2</v>
      </c>
      <c r="R1074" s="80"/>
      <c r="S1074" s="3" t="s">
        <v>30</v>
      </c>
      <c r="T1074" s="60">
        <f ca="1"/>
        <v>-1.0655351804860906</v>
      </c>
      <c r="U1074" s="60">
        <f ca="1"/>
        <v>0.73321883905786378</v>
      </c>
      <c r="V1074" s="60">
        <f ca="1"/>
        <v>-0.29764258772042007</v>
      </c>
      <c r="W1074" s="60">
        <f ca="1"/>
        <v>-1.1781615548081703</v>
      </c>
      <c r="X1074" s="60">
        <f ca="1"/>
        <v>-0.24001040311587152</v>
      </c>
      <c r="Y1074" s="52">
        <f ca="1">$B$14 * EXP(($E$3 - $C$14^2/2) * Y$2 + $C$14*SQRT(Y$2)*T1074)</f>
        <v>73.003664012601632</v>
      </c>
      <c r="Z1074" s="52">
        <f ca="1">Y1074 * EXP(($E$3 - $C$14^2/2) * (Z$2-Y$2) + $C$14*SQRT(Z$2-Y$2)*U1074)</f>
        <v>91.421006599715454</v>
      </c>
      <c r="AA1074" s="52">
        <f ca="1">Z1074 * EXP(($E$3 - $C$14^2/2) * (AA$2-Z$2) + $C$14*SQRT(AA$2-Z$2)*V1074)</f>
        <v>84.030725123490868</v>
      </c>
      <c r="AB1074" s="52">
        <f ca="1">AA1074 * EXP(($E$3 - $C$14^2/2) * (AB$2-AA$2) + $C$14*SQRT(AB$2-AA$2)*W1074)</f>
        <v>59.307397234820527</v>
      </c>
      <c r="AC1074" s="52">
        <f ca="1">AB1074 * EXP(($E$3 - $C$14^2/2) * (AC$2-AB$2) + $C$14*SQRT(AC$2-AB$2)*X1074)</f>
        <v>55.463820198543594</v>
      </c>
      <c r="AD1074" s="47"/>
      <c r="AE1074" s="3" t="s">
        <v>68</v>
      </c>
      <c r="AF1074" s="52" t="b">
        <f ca="1">AND(AF1071&gt;$B$3, NOT(OR($AF1073:AF1073)))</f>
        <v>0</v>
      </c>
      <c r="AG1074" s="52" t="b">
        <f ca="1">AND(AG1071&gt;$B$3, NOT(OR($AF1073:AG1073)))</f>
        <v>0</v>
      </c>
      <c r="AH1074" s="52" t="b">
        <f ca="1">AND(AH1071&gt;$B$3, NOT(OR($AF1073:AH1073)))</f>
        <v>0</v>
      </c>
      <c r="AI1074" s="52" t="b">
        <f ca="1">AND(AI1071&gt;$B$3, NOT(OR($AF1073:AI1073)))</f>
        <v>0</v>
      </c>
      <c r="AJ1074" s="52" t="b">
        <f ca="1">AND(AJ1071&gt;$B$3, NOT(OR($AF1073:AJ1073)))</f>
        <v>0</v>
      </c>
      <c r="AK1074" s="74"/>
      <c r="AL1074" s="70"/>
    </row>
    <row r="1075" spans="7:38" ht="14.55" customHeight="1" x14ac:dyDescent="0.3">
      <c r="G1075" s="3">
        <v>1073</v>
      </c>
      <c r="H1075" s="58">
        <v>0.51927700447435754</v>
      </c>
      <c r="I1075" s="58">
        <v>0.23911570552680647</v>
      </c>
      <c r="J1075" s="58">
        <v>0.60258517578076776</v>
      </c>
      <c r="K1075" s="59">
        <v>-1.4170839085346829</v>
      </c>
      <c r="L1075" s="60">
        <f t="array" ref="L1075:O1075">TRANSPOSE(MMULT(Option!$B$25:$E$28, TRANSPOSE(H1075:K1075)))</f>
        <v>0.51927700447435754</v>
      </c>
      <c r="M1075" s="60">
        <v>0.42686396587561526</v>
      </c>
      <c r="N1075" s="60">
        <v>0.79958261683050402</v>
      </c>
      <c r="O1075" s="60">
        <v>-0.82557958431179346</v>
      </c>
      <c r="P1075" s="56" t="str">
        <f t="shared" si="1295"/>
        <v>215/3</v>
      </c>
      <c r="R1075" s="80">
        <v>269</v>
      </c>
      <c r="S1075" s="3" t="s">
        <v>28</v>
      </c>
      <c r="T1075" s="60">
        <f t="array" aca="1" ref="T1075:T1078" ca="1">TRANSPOSE(OFFSET($L$3, MATCH($R1075 &amp; "/" &amp; T$2, $P$3:$P$5002, 0) - 1, 0, 1, $E$1))</f>
        <v>-1.0076938433556719</v>
      </c>
      <c r="U1075" s="60">
        <f t="array" aca="1" ref="U1075:U1078" ca="1">TRANSPOSE(OFFSET($L$3, MATCH($R1075 &amp; "/" &amp; U$2, $P$3:$P$5002, 0) - 1, 0, 1, $E$1))</f>
        <v>1.6827894159885177</v>
      </c>
      <c r="V1075" s="60">
        <f t="array" aca="1" ref="V1075:V1078" ca="1">TRANSPOSE(OFFSET($L$3, MATCH($R1075 &amp; "/" &amp; V$2, $P$3:$P$5002, 0) - 1, 0, 1, $E$1))</f>
        <v>4.769797730854626E-2</v>
      </c>
      <c r="W1075" s="60">
        <f t="array" aca="1" ref="W1075:W1078" ca="1">TRANSPOSE(OFFSET($L$3, MATCH($R1075 &amp; "/" &amp; W$2, $P$3:$P$5002, 0) - 1, 0, 1, $E$1))</f>
        <v>-0.86441429446187856</v>
      </c>
      <c r="X1075" s="60">
        <f t="array" aca="1" ref="X1075:X1078" ca="1">TRANSPOSE(OFFSET($L$3, MATCH($R1075 &amp; "/" &amp; X$2, $P$3:$P$5002, 0) - 1, 0, 1, $E$1))</f>
        <v>-0.49824173055025561</v>
      </c>
      <c r="Y1075" s="52">
        <f ca="1">$B$11 * EXP(($E$3 - $C$11^2/2) * Y$2 + $C$11*SQRT(Y$2)*T1075)</f>
        <v>74.281507639088446</v>
      </c>
      <c r="Z1075" s="52">
        <f ca="1">Y1075 * EXP(($E$3 - $C$11^2/2) * (Z$2-Y$2) + $C$11*SQRT(Z$2-Y$2)*U1075)</f>
        <v>123.68015743717511</v>
      </c>
      <c r="AA1075" s="52">
        <f ca="1">Z1075 * EXP(($E$3 - $C$11^2/2) * (AA$2-Z$2) + $C$11*SQRT(AA$2-Z$2)*V1075)</f>
        <v>126.09155259171153</v>
      </c>
      <c r="AB1075" s="52">
        <f ca="1">AA1075 * EXP(($E$3 - $C$11^2/2) * (AB$2-AA$2) + $C$11*SQRT(AB$2-AA$2)*W1075)</f>
        <v>97.776470741669598</v>
      </c>
      <c r="AC1075" s="52">
        <f ca="1">AB1075 * EXP(($E$3 - $C$11^2/2) * (AC$2-AB$2) + $C$11*SQRT(AC$2-AB$2)*X1075)</f>
        <v>84.623452411989618</v>
      </c>
      <c r="AD1075" s="47"/>
      <c r="AE1075" s="3" t="s">
        <v>69</v>
      </c>
      <c r="AF1075" s="20" cm="1">
        <f t="array" aca="1" ref="AF1075" ca="1">MIN(Y1075:Y1078 / $D$11:$D$14)</f>
        <v>0.74281507639088451</v>
      </c>
      <c r="AG1075" s="20" cm="1">
        <f t="array" aca="1" ref="AG1075" ca="1">MIN(Z1075:Z1078 / $D$11:$D$14)</f>
        <v>1.2368015743717511</v>
      </c>
      <c r="AH1075" s="20" cm="1">
        <f t="array" aca="1" ref="AH1075" ca="1">MIN(AA1075:AA1078 / $D$11:$D$14)</f>
        <v>1.2609155259171154</v>
      </c>
      <c r="AI1075" s="20" cm="1">
        <f t="array" aca="1" ref="AI1075" ca="1">MIN(AB1075:AB1078 / $D$11:$D$14)</f>
        <v>0.97776470741669597</v>
      </c>
      <c r="AJ1075" s="20" cm="1">
        <f t="array" aca="1" ref="AJ1075" ca="1">MIN(AC1075:AC1078 / $D$11:$D$14)</f>
        <v>0.84623452411989619</v>
      </c>
      <c r="AK1075" s="72">
        <f t="array" aca="1" ref="AK1075" ca="1">SUMPRODUCT(AF1076:AJ1076, EXP(-$E$3*$AF$2:$AJ$2))</f>
        <v>128326.23226629655</v>
      </c>
      <c r="AL1075" s="70">
        <f ca="1">MAX(AC1076 - $D$11, 0) * EXP(-$E$2*$E$3)</f>
        <v>3.4702162552224993</v>
      </c>
    </row>
    <row r="1076" spans="7:38" ht="14.55" customHeight="1" x14ac:dyDescent="0.3">
      <c r="G1076" s="3">
        <v>1074</v>
      </c>
      <c r="H1076" s="58">
        <v>-0.83581451568801168</v>
      </c>
      <c r="I1076" s="58">
        <v>1.0977506364332656</v>
      </c>
      <c r="J1076" s="58">
        <v>0.20216701163841186</v>
      </c>
      <c r="K1076" s="59">
        <v>-0.40950210989351071</v>
      </c>
      <c r="L1076" s="60">
        <f t="array" ref="L1076:O1076">TRANSPOSE(MMULT(Option!$B$25:$E$28, TRANSPOSE(H1076:K1076)))</f>
        <v>-0.83581451568801168</v>
      </c>
      <c r="M1076" s="60">
        <v>0.67177927085307287</v>
      </c>
      <c r="N1076" s="60">
        <v>0.13069810845515925</v>
      </c>
      <c r="O1076" s="60">
        <v>-0.35808490873125531</v>
      </c>
      <c r="P1076" s="56" t="str">
        <f t="shared" si="1295"/>
        <v>215/4</v>
      </c>
      <c r="R1076" s="80"/>
      <c r="S1076" s="3" t="s">
        <v>29</v>
      </c>
      <c r="T1076" s="60">
        <f ca="1"/>
        <v>0.93647886154758275</v>
      </c>
      <c r="U1076" s="60">
        <f ca="1"/>
        <v>0.66594086384476403</v>
      </c>
      <c r="V1076" s="60">
        <f ca="1"/>
        <v>0.46864215859890435</v>
      </c>
      <c r="W1076" s="60">
        <f ca="1"/>
        <v>-1.3543893081529859</v>
      </c>
      <c r="X1076" s="60">
        <f ca="1"/>
        <v>-0.65469168051558491</v>
      </c>
      <c r="Y1076" s="52">
        <f ca="1">$B$12 * EXP(($E$3 - $C$12^2/2) * Y$2 + $C$12*SQRT(Y$2)*T1076)</f>
        <v>133.10174615718199</v>
      </c>
      <c r="Z1076" s="52">
        <f ca="1">Y1076 * EXP(($E$3 - $C$12^2/2) * (Z$2-Y$2) + $C$12*SQRT(Z$2-Y$2)*U1076)</f>
        <v>163.35015772409244</v>
      </c>
      <c r="AA1076" s="52">
        <f ca="1">Z1076 * EXP(($E$3 - $C$12^2/2) * (AA$2-Z$2) + $C$12*SQRT(AA$2-Z$2)*V1076)</f>
        <v>188.9511944304098</v>
      </c>
      <c r="AB1076" s="52">
        <f ca="1">AA1076 * EXP(($E$3 - $C$12^2/2) * (AB$2-AA$2) + $C$12*SQRT(AB$2-AA$2)*W1076)</f>
        <v>126.49110111037706</v>
      </c>
      <c r="AC1076" s="52">
        <f ca="1">AB1076 * EXP(($E$3 - $C$12^2/2) * (AC$2-AB$2) + $C$12*SQRT(AC$2-AB$2)*X1076)</f>
        <v>104.45584587310864</v>
      </c>
      <c r="AD1076" s="47"/>
      <c r="AE1076" s="3" t="s">
        <v>47</v>
      </c>
      <c r="AF1076" s="64">
        <f t="shared" ref="AF1076" ca="1" si="1356">($B$5*AF1078 + (1 + $B$6)*AF1077)*$B$2</f>
        <v>0</v>
      </c>
      <c r="AG1076" s="64">
        <f t="shared" ref="AG1076" ca="1" si="1357">($B$5*AG1078 + (1 + $B$6)*AG1077)*$B$2</f>
        <v>15000</v>
      </c>
      <c r="AH1076" s="64">
        <f t="shared" ref="AH1076" ca="1" si="1358">($B$5*AH1078 + (1 + $B$6)*AH1077)*$B$2</f>
        <v>15000</v>
      </c>
      <c r="AI1076" s="64">
        <f t="shared" ref="AI1076" ca="1" si="1359">($B$5*AI1078 + (1 + $B$6)*AI1077)*$B$2</f>
        <v>15000</v>
      </c>
      <c r="AJ1076" s="64" cm="1">
        <f t="array" aca="1" ref="AJ1076" ca="1">($B$5*AJ1078 + (1 + $B$6)*AJ1077 + AND(NOT(AF1077:AJ1077)))*$B$2</f>
        <v>114999.99999999999</v>
      </c>
      <c r="AK1076" s="73"/>
      <c r="AL1076" s="70"/>
    </row>
    <row r="1077" spans="7:38" ht="14.55" customHeight="1" x14ac:dyDescent="0.3">
      <c r="G1077" s="3">
        <v>1075</v>
      </c>
      <c r="H1077" s="58">
        <v>0.10910917811325117</v>
      </c>
      <c r="I1077" s="58">
        <v>-2.1815815309834282E-2</v>
      </c>
      <c r="J1077" s="58">
        <v>-0.20528047914140937</v>
      </c>
      <c r="K1077" s="59">
        <v>1.5000064866206537</v>
      </c>
      <c r="L1077" s="60">
        <f t="array" ref="L1077:O1077">TRANSPOSE(MMULT(Option!$B$25:$E$28, TRANSPOSE(H1077:K1077)))</f>
        <v>0.10910917811325117</v>
      </c>
      <c r="M1077" s="60">
        <v>2.3649146244402054E-2</v>
      </c>
      <c r="N1077" s="60">
        <v>-0.14236896129563778</v>
      </c>
      <c r="O1077" s="60">
        <v>1.2823931155792461</v>
      </c>
      <c r="P1077" s="56" t="str">
        <f t="shared" si="1295"/>
        <v>215/5</v>
      </c>
      <c r="R1077" s="80"/>
      <c r="S1077" s="3" t="s">
        <v>31</v>
      </c>
      <c r="T1077" s="60">
        <f ca="1"/>
        <v>1.2622836327344342</v>
      </c>
      <c r="U1077" s="60">
        <f ca="1"/>
        <v>1.2529647335877971</v>
      </c>
      <c r="V1077" s="60">
        <f ca="1"/>
        <v>2.0236053099363609</v>
      </c>
      <c r="W1077" s="60">
        <f ca="1"/>
        <v>-0.64486900652804868</v>
      </c>
      <c r="X1077" s="60">
        <f ca="1"/>
        <v>-0.24890262277810821</v>
      </c>
      <c r="Y1077" s="52">
        <f ca="1">$B$13 * EXP(($E$3 - $C$13^2/2) * Y$2 + $C$13*SQRT(Y$2)*T1077)</f>
        <v>146.768318052636</v>
      </c>
      <c r="Z1077" s="52">
        <f ca="1">Y1077 * EXP(($E$3 - $C$13^2/2) * (Z$2-Y$2) + $C$13*SQRT(Z$2-Y$2)*U1077)</f>
        <v>214.80801933180393</v>
      </c>
      <c r="AA1077" s="52">
        <f ca="1">Z1077 * EXP(($E$3 - $C$13^2/2) * (AA$2-Z$2) + $C$13*SQRT(AA$2-Z$2)*V1077)</f>
        <v>396.16321636062509</v>
      </c>
      <c r="AB1077" s="52">
        <f ca="1">AA1077 * EXP(($E$3 - $C$13^2/2) * (AB$2-AA$2) + $C$13*SQRT(AB$2-AA$2)*W1077)</f>
        <v>328.11546927574079</v>
      </c>
      <c r="AC1077" s="52">
        <f ca="1">AB1077 * EXP(($E$3 - $C$13^2/2) * (AC$2-AB$2) + $C$13*SQRT(AC$2-AB$2)*X1077)</f>
        <v>306.0335694663811</v>
      </c>
      <c r="AD1077" s="47"/>
      <c r="AE1077" s="3" t="s">
        <v>46</v>
      </c>
      <c r="AF1077" s="52" t="b">
        <f t="shared" ref="AF1077" ca="1" si="1360">AF1075 &gt;= $B$4</f>
        <v>0</v>
      </c>
      <c r="AG1077" s="52" t="b">
        <f t="array" aca="1" ref="AG1077" ca="1">AND(AG1075 &gt;= $B$4, NOT(OR($AF1077:AF1077)))</f>
        <v>0</v>
      </c>
      <c r="AH1077" s="52" t="b">
        <f t="array" aca="1" ref="AH1077" ca="1">AND(AH1075 &gt;= $B$4, NOT(OR($AF1077:AG1077)))</f>
        <v>0</v>
      </c>
      <c r="AI1077" s="52" t="b">
        <f t="array" aca="1" ref="AI1077" ca="1">AND(AI1075 &gt;= $B$4, NOT(OR($AF1077:AH1077)))</f>
        <v>0</v>
      </c>
      <c r="AJ1077" s="52" t="b">
        <f t="array" aca="1" ref="AJ1077" ca="1">AND(AJ1075 &gt;= $B$4, NOT(OR($AF1077:AI1077)))</f>
        <v>0</v>
      </c>
      <c r="AK1077" s="73"/>
      <c r="AL1077" s="70"/>
    </row>
    <row r="1078" spans="7:38" ht="14.55" customHeight="1" x14ac:dyDescent="0.3">
      <c r="G1078" s="3">
        <v>1076</v>
      </c>
      <c r="H1078" s="58">
        <v>-0.87745282555216342</v>
      </c>
      <c r="I1078" s="58">
        <v>-0.52392340580527486</v>
      </c>
      <c r="J1078" s="58">
        <v>-0.50009461788852072</v>
      </c>
      <c r="K1078" s="59">
        <v>0.86899455264366832</v>
      </c>
      <c r="L1078" s="60">
        <f t="array" ref="L1078:O1078">TRANSPOSE(MMULT(Option!$B$25:$E$28, TRANSPOSE(H1078:K1078)))</f>
        <v>-0.87745282555216342</v>
      </c>
      <c r="M1078" s="60">
        <v>-0.83116486331321293</v>
      </c>
      <c r="N1078" s="60">
        <v>-0.9274146192036834</v>
      </c>
      <c r="O1078" s="60">
        <v>0.15837751853805182</v>
      </c>
      <c r="P1078" s="56" t="str">
        <f t="shared" si="1295"/>
        <v>216/1</v>
      </c>
      <c r="R1078" s="80"/>
      <c r="S1078" s="3" t="s">
        <v>30</v>
      </c>
      <c r="T1078" s="60">
        <f ca="1"/>
        <v>0.80897661363318307</v>
      </c>
      <c r="U1078" s="60">
        <f ca="1"/>
        <v>1.9997064097820036</v>
      </c>
      <c r="V1078" s="60">
        <f ca="1"/>
        <v>8.2310845441686153E-2</v>
      </c>
      <c r="W1078" s="60">
        <f ca="1"/>
        <v>0.94973572793713912</v>
      </c>
      <c r="X1078" s="60">
        <f ca="1"/>
        <v>-1.0894283165810585</v>
      </c>
      <c r="Y1078" s="52">
        <f ca="1">$B$14 * EXP(($E$3 - $C$14^2/2) * Y$2 + $C$14*SQRT(Y$2)*T1078)</f>
        <v>128.10665639949897</v>
      </c>
      <c r="Z1078" s="52">
        <f ca="1">Y1078 * EXP(($E$3 - $C$14^2/2) * (Z$2-Y$2) + $C$14*SQRT(Z$2-Y$2)*U1078)</f>
        <v>234.57493592268867</v>
      </c>
      <c r="AA1078" s="52">
        <f ca="1">Z1078 * EXP(($E$3 - $C$14^2/2) * (AA$2-Z$2) + $C$14*SQRT(AA$2-Z$2)*V1078)</f>
        <v>241.64467127851236</v>
      </c>
      <c r="AB1078" s="52">
        <f ca="1">AA1078 * EXP(($E$3 - $C$14^2/2) * (AB$2-AA$2) + $C$14*SQRT(AB$2-AA$2)*W1078)</f>
        <v>322.91497879433081</v>
      </c>
      <c r="AC1078" s="52">
        <f ca="1">AB1078 * EXP(($E$3 - $C$14^2/2) * (AC$2-AB$2) + $C$14*SQRT(AC$2-AB$2)*X1078)</f>
        <v>234.05603910760647</v>
      </c>
      <c r="AD1078" s="47"/>
      <c r="AE1078" s="3" t="s">
        <v>68</v>
      </c>
      <c r="AF1078" s="52" t="b">
        <f ca="1">AND(AF1075&gt;$B$3, NOT(OR($AF1077:AF1077)))</f>
        <v>0</v>
      </c>
      <c r="AG1078" s="52" t="b">
        <f ca="1">AND(AG1075&gt;$B$3, NOT(OR($AF1077:AG1077)))</f>
        <v>1</v>
      </c>
      <c r="AH1078" s="52" t="b">
        <f ca="1">AND(AH1075&gt;$B$3, NOT(OR($AF1077:AH1077)))</f>
        <v>1</v>
      </c>
      <c r="AI1078" s="52" t="b">
        <f ca="1">AND(AI1075&gt;$B$3, NOT(OR($AF1077:AI1077)))</f>
        <v>1</v>
      </c>
      <c r="AJ1078" s="52" t="b">
        <f ca="1">AND(AJ1075&gt;$B$3, NOT(OR($AF1077:AJ1077)))</f>
        <v>1</v>
      </c>
      <c r="AK1078" s="74"/>
      <c r="AL1078" s="70"/>
    </row>
    <row r="1079" spans="7:38" ht="14.55" customHeight="1" x14ac:dyDescent="0.3">
      <c r="G1079" s="3">
        <v>1077</v>
      </c>
      <c r="H1079" s="58">
        <v>-0.12529489883855285</v>
      </c>
      <c r="I1079" s="58">
        <v>1.6592679333169296</v>
      </c>
      <c r="J1079" s="58">
        <v>-0.34627176006789367</v>
      </c>
      <c r="K1079" s="59">
        <v>-1.1650143644758881</v>
      </c>
      <c r="L1079" s="60">
        <f t="array" ref="L1079:O1079">TRANSPOSE(MMULT(Option!$B$25:$E$28, TRANSPOSE(H1079:K1079)))</f>
        <v>-0.12529489883855285</v>
      </c>
      <c r="M1079" s="60">
        <v>1.4706262209921326</v>
      </c>
      <c r="N1079" s="60">
        <v>8.0246405438918644E-2</v>
      </c>
      <c r="O1079" s="60">
        <v>-0.68086364736912452</v>
      </c>
      <c r="P1079" s="56" t="str">
        <f t="shared" si="1295"/>
        <v>216/2</v>
      </c>
      <c r="R1079" s="80">
        <v>270</v>
      </c>
      <c r="S1079" s="3" t="s">
        <v>28</v>
      </c>
      <c r="T1079" s="60">
        <f t="array" aca="1" ref="T1079:T1082" ca="1">TRANSPOSE(OFFSET($L$3, MATCH($R1079 &amp; "/" &amp; T$2, $P$3:$P$5002, 0) - 1, 0, 1, $E$1))</f>
        <v>-0.6600624976280508</v>
      </c>
      <c r="U1079" s="60">
        <f t="array" aca="1" ref="U1079:U1082" ca="1">TRANSPOSE(OFFSET($L$3, MATCH($R1079 &amp; "/" &amp; U$2, $P$3:$P$5002, 0) - 1, 0, 1, $E$1))</f>
        <v>-1.3001926572862576E-2</v>
      </c>
      <c r="V1079" s="60">
        <f t="array" aca="1" ref="V1079:V1082" ca="1">TRANSPOSE(OFFSET($L$3, MATCH($R1079 &amp; "/" &amp; V$2, $P$3:$P$5002, 0) - 1, 0, 1, $E$1))</f>
        <v>-2.1654581902727932</v>
      </c>
      <c r="W1079" s="60">
        <f t="array" aca="1" ref="W1079:W1082" ca="1">TRANSPOSE(OFFSET($L$3, MATCH($R1079 &amp; "/" &amp; W$2, $P$3:$P$5002, 0) - 1, 0, 1, $E$1))</f>
        <v>-1.2091299103968434</v>
      </c>
      <c r="X1079" s="60">
        <f t="array" aca="1" ref="X1079:X1082" ca="1">TRANSPOSE(OFFSET($L$3, MATCH($R1079 &amp; "/" &amp; X$2, $P$3:$P$5002, 0) - 1, 0, 1, $E$1))</f>
        <v>-1.7951586737479983</v>
      </c>
      <c r="Y1079" s="52">
        <f ca="1">$B$11 * EXP(($E$3 - $C$11^2/2) * Y$2 + $C$11*SQRT(Y$2)*T1079)</f>
        <v>82.446651583369842</v>
      </c>
      <c r="Z1079" s="52">
        <f ca="1">Y1079 * EXP(($E$3 - $C$11^2/2) * (Z$2-Y$2) + $C$11*SQRT(Z$2-Y$2)*U1079)</f>
        <v>82.537345094353654</v>
      </c>
      <c r="AA1079" s="52">
        <f ca="1">Z1079 * EXP(($E$3 - $C$11^2/2) * (AA$2-Z$2) + $C$11*SQRT(AA$2-Z$2)*V1079)</f>
        <v>43.319955792533925</v>
      </c>
      <c r="AB1079" s="52">
        <f ca="1">AA1079 * EXP(($E$3 - $C$11^2/2) * (AB$2-AA$2) + $C$11*SQRT(AB$2-AA$2)*W1079)</f>
        <v>30.291720626513197</v>
      </c>
      <c r="AC1079" s="52">
        <f ca="1">AB1079 * EXP(($E$3 - $C$11^2/2) * (AC$2-AB$2) + $C$11*SQRT(AC$2-AB$2)*X1079)</f>
        <v>17.766716127338196</v>
      </c>
      <c r="AD1079" s="47"/>
      <c r="AE1079" s="3" t="s">
        <v>69</v>
      </c>
      <c r="AF1079" s="20" cm="1">
        <f t="array" aca="1" ref="AF1079" ca="1">MIN(Y1079:Y1082 / $D$11:$D$14)</f>
        <v>0.63782404173752993</v>
      </c>
      <c r="AG1079" s="20" cm="1">
        <f t="array" aca="1" ref="AG1079" ca="1">MIN(Z1079:Z1082 / $D$11:$D$14)</f>
        <v>0.39174672626568813</v>
      </c>
      <c r="AH1079" s="20" cm="1">
        <f t="array" aca="1" ref="AH1079" ca="1">MIN(AA1079:AA1082 / $D$11:$D$14)</f>
        <v>0.32521629410195452</v>
      </c>
      <c r="AI1079" s="20" cm="1">
        <f t="array" aca="1" ref="AI1079" ca="1">MIN(AB1079:AB1082 / $D$11:$D$14)</f>
        <v>0.30291720626513197</v>
      </c>
      <c r="AJ1079" s="20" cm="1">
        <f t="array" aca="1" ref="AJ1079" ca="1">MIN(AC1079:AC1082 / $D$11:$D$14)</f>
        <v>0.17766716127338195</v>
      </c>
      <c r="AK1079" s="72">
        <f t="array" aca="1" ref="AK1079" ca="1">SUMPRODUCT(AF1080:AJ1080, EXP(-$E$3*$AF$2:$AJ$2))</f>
        <v>77880.078307140488</v>
      </c>
      <c r="AL1079" s="70">
        <f ca="1">MAX(AC1080 - $D$11, 0) * EXP(-$E$2*$E$3)</f>
        <v>0</v>
      </c>
    </row>
    <row r="1080" spans="7:38" ht="14.55" customHeight="1" x14ac:dyDescent="0.3">
      <c r="G1080" s="3">
        <v>1078</v>
      </c>
      <c r="H1080" s="58">
        <v>-0.30531197477120592</v>
      </c>
      <c r="I1080" s="58">
        <v>-1.3866941536553117</v>
      </c>
      <c r="J1080" s="58">
        <v>-0.60962684114390497</v>
      </c>
      <c r="K1080" s="59">
        <v>-1.4580240295163429</v>
      </c>
      <c r="L1080" s="60">
        <f t="array" ref="L1080:O1080">TRANSPOSE(MMULT(Option!$B$25:$E$28, TRANSPOSE(H1080:K1080)))</f>
        <v>-0.30531197477120592</v>
      </c>
      <c r="M1080" s="60">
        <v>-1.3930509748841204</v>
      </c>
      <c r="N1080" s="60">
        <v>-1.0206879479137276</v>
      </c>
      <c r="O1080" s="60">
        <v>-1.8528107170877854</v>
      </c>
      <c r="P1080" s="56" t="str">
        <f t="shared" si="1295"/>
        <v>216/3</v>
      </c>
      <c r="R1080" s="80"/>
      <c r="S1080" s="3" t="s">
        <v>29</v>
      </c>
      <c r="T1080" s="60">
        <f ca="1"/>
        <v>-1.3058664300747838</v>
      </c>
      <c r="U1080" s="60">
        <f ca="1"/>
        <v>-1.061805453805998</v>
      </c>
      <c r="V1080" s="60">
        <f ca="1"/>
        <v>-0.69165376100656362</v>
      </c>
      <c r="W1080" s="60">
        <f ca="1"/>
        <v>-0.67666035923441048</v>
      </c>
      <c r="X1080" s="60">
        <f ca="1"/>
        <v>0.59034694013754785</v>
      </c>
      <c r="Y1080" s="52">
        <f ca="1">$B$12 * EXP(($E$3 - $C$12^2/2) * Y$2 + $C$12*SQRT(Y$2)*T1080)</f>
        <v>67.925414456061077</v>
      </c>
      <c r="Z1080" s="52">
        <f ca="1">Y1080 * EXP(($E$3 - $C$12^2/2) * (Z$2-Y$2) + $C$12*SQRT(Z$2-Y$2)*U1080)</f>
        <v>49.643557354056369</v>
      </c>
      <c r="AA1080" s="52">
        <f ca="1">Z1080 * EXP(($E$3 - $C$12^2/2) * (AA$2-Z$2) + $C$12*SQRT(AA$2-Z$2)*V1080)</f>
        <v>40.543379210559458</v>
      </c>
      <c r="AB1080" s="52">
        <f ca="1">AA1080 * EXP(($E$3 - $C$12^2/2) * (AB$2-AA$2) + $C$12*SQRT(AB$2-AA$2)*W1080)</f>
        <v>33.260628985367745</v>
      </c>
      <c r="AC1080" s="52">
        <f ca="1">AB1080 * EXP(($E$3 - $C$12^2/2) * (AC$2-AB$2) + $C$12*SQRT(AC$2-AB$2)*X1080)</f>
        <v>39.904075709739594</v>
      </c>
      <c r="AD1080" s="47"/>
      <c r="AE1080" s="3" t="s">
        <v>47</v>
      </c>
      <c r="AF1080" s="64">
        <f t="shared" ref="AF1080" ca="1" si="1361">($B$5*AF1082 + (1 + $B$6)*AF1081)*$B$2</f>
        <v>0</v>
      </c>
      <c r="AG1080" s="64">
        <f t="shared" ref="AG1080" ca="1" si="1362">($B$5*AG1082 + (1 + $B$6)*AG1081)*$B$2</f>
        <v>0</v>
      </c>
      <c r="AH1080" s="64">
        <f t="shared" ref="AH1080" ca="1" si="1363">($B$5*AH1082 + (1 + $B$6)*AH1081)*$B$2</f>
        <v>0</v>
      </c>
      <c r="AI1080" s="64">
        <f t="shared" ref="AI1080" ca="1" si="1364">($B$5*AI1082 + (1 + $B$6)*AI1081)*$B$2</f>
        <v>0</v>
      </c>
      <c r="AJ1080" s="64" cm="1">
        <f t="array" aca="1" ref="AJ1080" ca="1">($B$5*AJ1082 + (1 + $B$6)*AJ1081 + AND(NOT(AF1081:AJ1081)))*$B$2</f>
        <v>100000</v>
      </c>
      <c r="AK1080" s="73"/>
      <c r="AL1080" s="70"/>
    </row>
    <row r="1081" spans="7:38" ht="14.55" customHeight="1" x14ac:dyDescent="0.3">
      <c r="G1081" s="3">
        <v>1079</v>
      </c>
      <c r="H1081" s="58">
        <v>0.35596856245104302</v>
      </c>
      <c r="I1081" s="58">
        <v>-0.12871681109917887</v>
      </c>
      <c r="J1081" s="58">
        <v>0.21188179822075287</v>
      </c>
      <c r="K1081" s="59">
        <v>-0.1131359242904796</v>
      </c>
      <c r="L1081" s="60">
        <f t="array" ref="L1081:O1081">TRANSPOSE(MMULT(Option!$B$25:$E$28, TRANSPOSE(H1081:K1081)))</f>
        <v>0.35596856245104302</v>
      </c>
      <c r="M1081" s="60">
        <v>2.4416518965353365E-2</v>
      </c>
      <c r="N1081" s="60">
        <v>0.29477936793934534</v>
      </c>
      <c r="O1081" s="60">
        <v>5.3152726933711952E-2</v>
      </c>
      <c r="P1081" s="56" t="str">
        <f t="shared" si="1295"/>
        <v>216/4</v>
      </c>
      <c r="R1081" s="80"/>
      <c r="S1081" s="3" t="s">
        <v>31</v>
      </c>
      <c r="T1081" s="60">
        <f ca="1"/>
        <v>-1.4878739648816426</v>
      </c>
      <c r="U1081" s="60">
        <f ca="1"/>
        <v>-1.6692585500299839</v>
      </c>
      <c r="V1081" s="60">
        <f ca="1"/>
        <v>-0.63708347741880511</v>
      </c>
      <c r="W1081" s="60">
        <f ca="1"/>
        <v>0.50921927351032625</v>
      </c>
      <c r="X1081" s="60">
        <f ca="1"/>
        <v>-0.5788552414607453</v>
      </c>
      <c r="Y1081" s="52">
        <f ca="1">$B$13 * EXP(($E$3 - $C$13^2/2) * Y$2 + $C$13*SQRT(Y$2)*T1081)</f>
        <v>64.315971870852579</v>
      </c>
      <c r="Z1081" s="52">
        <f ca="1">Y1081 * EXP(($E$3 - $C$13^2/2) * (Z$2-Y$2) + $C$13*SQRT(Z$2-Y$2)*U1081)</f>
        <v>39.174672626568814</v>
      </c>
      <c r="AA1081" s="52">
        <f ca="1">Z1081 * EXP(($E$3 - $C$13^2/2) * (AA$2-Z$2) + $C$13*SQRT(AA$2-Z$2)*V1081)</f>
        <v>32.521629410195452</v>
      </c>
      <c r="AB1081" s="52">
        <f ca="1">AA1081 * EXP(($E$3 - $C$13^2/2) * (AB$2-AA$2) + $C$13*SQRT(AB$2-AA$2)*W1081)</f>
        <v>38.079313058947612</v>
      </c>
      <c r="AC1081" s="52">
        <f ca="1">AB1081 * EXP(($E$3 - $C$13^2/2) * (AC$2-AB$2) + $C$13*SQRT(AC$2-AB$2)*X1081)</f>
        <v>32.169364862793721</v>
      </c>
      <c r="AD1081" s="47"/>
      <c r="AE1081" s="3" t="s">
        <v>46</v>
      </c>
      <c r="AF1081" s="52" t="b">
        <f t="shared" ref="AF1081" ca="1" si="1365">AF1079 &gt;= $B$4</f>
        <v>0</v>
      </c>
      <c r="AG1081" s="52" t="b">
        <f t="array" aca="1" ref="AG1081" ca="1">AND(AG1079 &gt;= $B$4, NOT(OR($AF1081:AF1081)))</f>
        <v>0</v>
      </c>
      <c r="AH1081" s="52" t="b">
        <f t="array" aca="1" ref="AH1081" ca="1">AND(AH1079 &gt;= $B$4, NOT(OR($AF1081:AG1081)))</f>
        <v>0</v>
      </c>
      <c r="AI1081" s="52" t="b">
        <f t="array" aca="1" ref="AI1081" ca="1">AND(AI1079 &gt;= $B$4, NOT(OR($AF1081:AH1081)))</f>
        <v>0</v>
      </c>
      <c r="AJ1081" s="52" t="b">
        <f t="array" aca="1" ref="AJ1081" ca="1">AND(AJ1079 &gt;= $B$4, NOT(OR($AF1081:AI1081)))</f>
        <v>0</v>
      </c>
      <c r="AK1081" s="73"/>
      <c r="AL1081" s="70"/>
    </row>
    <row r="1082" spans="7:38" ht="14.55" customHeight="1" x14ac:dyDescent="0.3">
      <c r="G1082" s="3">
        <v>1080</v>
      </c>
      <c r="H1082" s="58">
        <v>-0.14693179208073459</v>
      </c>
      <c r="I1082" s="58">
        <v>-1.1157669079428223</v>
      </c>
      <c r="J1082" s="58">
        <v>-0.33489793880343072</v>
      </c>
      <c r="K1082" s="59">
        <v>0.87227712488279774</v>
      </c>
      <c r="L1082" s="60">
        <f t="array" ref="L1082:O1082">TRANSPOSE(MMULT(Option!$B$25:$E$28, TRANSPOSE(H1082:K1082)))</f>
        <v>-0.14693179208073459</v>
      </c>
      <c r="M1082" s="60">
        <v>-1.0813899795472552</v>
      </c>
      <c r="N1082" s="60">
        <v>-0.64509330822572042</v>
      </c>
      <c r="O1082" s="60">
        <v>0.33065904062154416</v>
      </c>
      <c r="P1082" s="56" t="str">
        <f t="shared" si="1295"/>
        <v>216/5</v>
      </c>
      <c r="R1082" s="80"/>
      <c r="S1082" s="3" t="s">
        <v>30</v>
      </c>
      <c r="T1082" s="60">
        <f ca="1"/>
        <v>-1.5156427677529234</v>
      </c>
      <c r="U1082" s="60">
        <f ca="1"/>
        <v>-0.38537266306512469</v>
      </c>
      <c r="V1082" s="60">
        <f ca="1"/>
        <v>-1.5428549369612408</v>
      </c>
      <c r="W1082" s="60">
        <f ca="1"/>
        <v>3.2312061174901319E-2</v>
      </c>
      <c r="X1082" s="60">
        <f ca="1"/>
        <v>0.35471926499813733</v>
      </c>
      <c r="Y1082" s="52">
        <f ca="1">$B$14 * EXP(($E$3 - $C$14^2/2) * Y$2 + $C$14*SQRT(Y$2)*T1082)</f>
        <v>63.782404173752994</v>
      </c>
      <c r="Z1082" s="52">
        <f ca="1">Y1082 * EXP(($E$3 - $C$14^2/2) * (Z$2-Y$2) + $C$14*SQRT(Z$2-Y$2)*U1082)</f>
        <v>57.103508336383818</v>
      </c>
      <c r="AA1082" s="52">
        <f ca="1">Z1082 * EXP(($E$3 - $C$14^2/2) * (AA$2-Z$2) + $C$14*SQRT(AA$2-Z$2)*V1082)</f>
        <v>36.125864453477035</v>
      </c>
      <c r="AB1082" s="52">
        <f ca="1">AA1082 * EXP(($E$3 - $C$14^2/2) * (AB$2-AA$2) + $C$14*SQRT(AB$2-AA$2)*W1082)</f>
        <v>36.66060312044177</v>
      </c>
      <c r="AC1082" s="52">
        <f ca="1">AB1082 * EXP(($E$3 - $C$14^2/2) * (AC$2-AB$2) + $C$14*SQRT(AC$2-AB$2)*X1082)</f>
        <v>40.981406896049798</v>
      </c>
      <c r="AD1082" s="47"/>
      <c r="AE1082" s="3" t="s">
        <v>68</v>
      </c>
      <c r="AF1082" s="52" t="b">
        <f ca="1">AND(AF1079&gt;$B$3, NOT(OR($AF1081:AF1081)))</f>
        <v>0</v>
      </c>
      <c r="AG1082" s="52" t="b">
        <f ca="1">AND(AG1079&gt;$B$3, NOT(OR($AF1081:AG1081)))</f>
        <v>0</v>
      </c>
      <c r="AH1082" s="52" t="b">
        <f ca="1">AND(AH1079&gt;$B$3, NOT(OR($AF1081:AH1081)))</f>
        <v>0</v>
      </c>
      <c r="AI1082" s="52" t="b">
        <f ca="1">AND(AI1079&gt;$B$3, NOT(OR($AF1081:AI1081)))</f>
        <v>0</v>
      </c>
      <c r="AJ1082" s="52" t="b">
        <f ca="1">AND(AJ1079&gt;$B$3, NOT(OR($AF1081:AJ1081)))</f>
        <v>0</v>
      </c>
      <c r="AK1082" s="74"/>
      <c r="AL1082" s="70"/>
    </row>
    <row r="1083" spans="7:38" ht="14.55" customHeight="1" x14ac:dyDescent="0.3">
      <c r="G1083" s="3">
        <v>1081</v>
      </c>
      <c r="H1083" s="58">
        <v>0.59058124225086805</v>
      </c>
      <c r="I1083" s="58">
        <v>0.25224671765838558</v>
      </c>
      <c r="J1083" s="58">
        <v>-1.4332958886282194</v>
      </c>
      <c r="K1083" s="59">
        <v>-1.1532959188702463</v>
      </c>
      <c r="L1083" s="60">
        <f t="array" ref="L1083:O1083">TRANSPOSE(MMULT(Option!$B$25:$E$28, TRANSPOSE(H1083:K1083)))</f>
        <v>0.59058124225086805</v>
      </c>
      <c r="M1083" s="60">
        <v>0.4674204323950884</v>
      </c>
      <c r="N1083" s="60">
        <v>-0.95659201328621324</v>
      </c>
      <c r="O1083" s="60">
        <v>-0.96508814035874302</v>
      </c>
      <c r="P1083" s="56" t="str">
        <f t="shared" si="1295"/>
        <v>217/1</v>
      </c>
      <c r="R1083" s="80">
        <v>271</v>
      </c>
      <c r="S1083" s="3" t="s">
        <v>28</v>
      </c>
      <c r="T1083" s="60">
        <f t="array" aca="1" ref="T1083:T1086" ca="1">TRANSPOSE(OFFSET($L$3, MATCH($R1083 &amp; "/" &amp; T$2, $P$3:$P$5002, 0) - 1, 0, 1, $E$1))</f>
        <v>1.0957867575927638</v>
      </c>
      <c r="U1083" s="60">
        <f t="array" aca="1" ref="U1083:U1086" ca="1">TRANSPOSE(OFFSET($L$3, MATCH($R1083 &amp; "/" &amp; U$2, $P$3:$P$5002, 0) - 1, 0, 1, $E$1))</f>
        <v>0.8268114659088488</v>
      </c>
      <c r="V1083" s="60">
        <f t="array" aca="1" ref="V1083:V1086" ca="1">TRANSPOSE(OFFSET($L$3, MATCH($R1083 &amp; "/" &amp; V$2, $P$3:$P$5002, 0) - 1, 0, 1, $E$1))</f>
        <v>-0.71289393971041504</v>
      </c>
      <c r="W1083" s="60">
        <f t="array" aca="1" ref="W1083:W1086" ca="1">TRANSPOSE(OFFSET($L$3, MATCH($R1083 &amp; "/" &amp; W$2, $P$3:$P$5002, 0) - 1, 0, 1, $E$1))</f>
        <v>-0.63251492876583371</v>
      </c>
      <c r="X1083" s="60">
        <f t="array" aca="1" ref="X1083:X1086" ca="1">TRANSPOSE(OFFSET($L$3, MATCH($R1083 &amp; "/" &amp; X$2, $P$3:$P$5002, 0) - 1, 0, 1, $E$1))</f>
        <v>0.48871450620499401</v>
      </c>
      <c r="Y1083" s="52">
        <f ca="1">$B$11 * EXP(($E$3 - $C$11^2/2) * Y$2 + $C$11*SQRT(Y$2)*T1083)</f>
        <v>139.61745429316647</v>
      </c>
      <c r="Z1083" s="52">
        <f ca="1">Y1083 * EXP(($E$3 - $C$11^2/2) * (Z$2-Y$2) + $C$11*SQRT(Z$2-Y$2)*U1083)</f>
        <v>179.81879565633699</v>
      </c>
      <c r="AA1083" s="52">
        <f ca="1">Z1083 * EXP(($E$3 - $C$11^2/2) * (AA$2-Z$2) + $C$11*SQRT(AA$2-Z$2)*V1083)</f>
        <v>145.92334814354382</v>
      </c>
      <c r="AB1083" s="52">
        <f ca="1">AA1083 * EXP(($E$3 - $C$11^2/2) * (AB$2-AA$2) + $C$11*SQRT(AB$2-AA$2)*W1083)</f>
        <v>121.30729963462412</v>
      </c>
      <c r="AC1083" s="52">
        <f ca="1">AB1083 * EXP(($E$3 - $C$11^2/2) * (AC$2-AB$2) + $C$11*SQRT(AC$2-AB$2)*X1083)</f>
        <v>141.16668345607096</v>
      </c>
      <c r="AD1083" s="47"/>
      <c r="AE1083" s="3" t="s">
        <v>69</v>
      </c>
      <c r="AF1083" s="20" cm="1">
        <f t="array" aca="1" ref="AF1083" ca="1">MIN(Y1083:Y1086 / $D$11:$D$14)</f>
        <v>1.1346399288609705</v>
      </c>
      <c r="AG1083" s="20" cm="1">
        <f t="array" aca="1" ref="AG1083" ca="1">MIN(Z1083:Z1086 / $D$11:$D$14)</f>
        <v>0.92562127288597551</v>
      </c>
      <c r="AH1083" s="20" cm="1">
        <f t="array" aca="1" ref="AH1083" ca="1">MIN(AA1083:AA1086 / $D$11:$D$14)</f>
        <v>0.8643205372022229</v>
      </c>
      <c r="AI1083" s="20" cm="1">
        <f t="array" aca="1" ref="AI1083" ca="1">MIN(AB1083:AB1086 / $D$11:$D$14)</f>
        <v>0.83861238117373194</v>
      </c>
      <c r="AJ1083" s="20" cm="1">
        <f t="array" aca="1" ref="AJ1083" ca="1">MIN(AC1083:AC1086 / $D$11:$D$14)</f>
        <v>0.73691606959552169</v>
      </c>
      <c r="AK1083" s="72">
        <f t="array" aca="1" ref="AK1083" ca="1">SUMPRODUCT(AF1084:AJ1084, EXP(-$E$3*$AF$2:$AJ$2))</f>
        <v>130912.66188773618</v>
      </c>
      <c r="AL1083" s="70">
        <f ca="1">MAX(AC1084 - $D$11, 0) * EXP(-$E$2*$E$3)</f>
        <v>16.522203357777414</v>
      </c>
    </row>
    <row r="1084" spans="7:38" ht="14.55" customHeight="1" x14ac:dyDescent="0.3">
      <c r="G1084" s="3">
        <v>1082</v>
      </c>
      <c r="H1084" s="58">
        <v>0.37339151190671604</v>
      </c>
      <c r="I1084" s="58">
        <v>-0.30540625056531545</v>
      </c>
      <c r="J1084" s="58">
        <v>-0.38541249560448898</v>
      </c>
      <c r="K1084" s="59">
        <v>-0.82536397282522012</v>
      </c>
      <c r="L1084" s="60">
        <f t="array" ref="L1084:O1084">TRANSPOSE(MMULT(Option!$B$25:$E$28, TRANSPOSE(H1084:K1084)))</f>
        <v>0.37339151190671604</v>
      </c>
      <c r="M1084" s="60">
        <v>-0.13055284742295514</v>
      </c>
      <c r="N1084" s="60">
        <v>-0.26912919875133851</v>
      </c>
      <c r="O1084" s="60">
        <v>-0.71264182048108371</v>
      </c>
      <c r="P1084" s="56" t="str">
        <f t="shared" si="1295"/>
        <v>217/2</v>
      </c>
      <c r="R1084" s="80"/>
      <c r="S1084" s="3" t="s">
        <v>29</v>
      </c>
      <c r="T1084" s="60">
        <f ca="1"/>
        <v>1.4066556313966037</v>
      </c>
      <c r="U1084" s="60">
        <f ca="1"/>
        <v>0.13407737085978691</v>
      </c>
      <c r="V1084" s="60">
        <f ca="1"/>
        <v>-0.6153149954842132</v>
      </c>
      <c r="W1084" s="60">
        <f ca="1"/>
        <v>4.214537909136773E-2</v>
      </c>
      <c r="X1084" s="60">
        <f ca="1"/>
        <v>-0.40957986236193067</v>
      </c>
      <c r="Y1084" s="52">
        <f ca="1">$B$12 * EXP(($E$3 - $C$12^2/2) * Y$2 + $C$12*SQRT(Y$2)*T1084)</f>
        <v>153.26475877616073</v>
      </c>
      <c r="Z1084" s="52">
        <f ca="1">Y1084 * EXP(($E$3 - $C$12^2/2) * (Z$2-Y$2) + $C$12*SQRT(Z$2-Y$2)*U1084)</f>
        <v>160.35499666816821</v>
      </c>
      <c r="AA1084" s="52">
        <f ca="1">Z1084 * EXP(($E$3 - $C$12^2/2) * (AA$2-Z$2) + $C$12*SQRT(AA$2-Z$2)*V1084)</f>
        <v>133.9940757321863</v>
      </c>
      <c r="AB1084" s="52">
        <f ca="1">AA1084 * EXP(($E$3 - $C$12^2/2) * (AB$2-AA$2) + $C$12*SQRT(AB$2-AA$2)*W1084)</f>
        <v>136.37919463137894</v>
      </c>
      <c r="AC1084" s="52">
        <f ca="1">AB1084 * EXP(($E$3 - $C$12^2/2) * (AC$2-AB$2) + $C$12*SQRT(AC$2-AB$2)*X1084)</f>
        <v>121.21492905106975</v>
      </c>
      <c r="AD1084" s="47"/>
      <c r="AE1084" s="3" t="s">
        <v>47</v>
      </c>
      <c r="AF1084" s="64">
        <f t="shared" ref="AF1084" ca="1" si="1366">($B$5*AF1086 + (1 + $B$6)*AF1085)*$B$2</f>
        <v>15000</v>
      </c>
      <c r="AG1084" s="64">
        <f t="shared" ref="AG1084" ca="1" si="1367">($B$5*AG1086 + (1 + $B$6)*AG1085)*$B$2</f>
        <v>15000</v>
      </c>
      <c r="AH1084" s="64">
        <f t="shared" ref="AH1084" ca="1" si="1368">($B$5*AH1086 + (1 + $B$6)*AH1085)*$B$2</f>
        <v>15000</v>
      </c>
      <c r="AI1084" s="64">
        <f t="shared" ref="AI1084" ca="1" si="1369">($B$5*AI1086 + (1 + $B$6)*AI1085)*$B$2</f>
        <v>15000</v>
      </c>
      <c r="AJ1084" s="64" cm="1">
        <f t="array" aca="1" ref="AJ1084" ca="1">($B$5*AJ1086 + (1 + $B$6)*AJ1085 + AND(NOT(AF1085:AJ1085)))*$B$2</f>
        <v>100000</v>
      </c>
      <c r="AK1084" s="73"/>
      <c r="AL1084" s="70"/>
    </row>
    <row r="1085" spans="7:38" ht="14.55" customHeight="1" x14ac:dyDescent="0.3">
      <c r="G1085" s="3">
        <v>1083</v>
      </c>
      <c r="H1085" s="58">
        <v>-0.24965871080478017</v>
      </c>
      <c r="I1085" s="58">
        <v>-0.78124404211702136</v>
      </c>
      <c r="J1085" s="58">
        <v>0.5583044199492031</v>
      </c>
      <c r="K1085" s="59">
        <v>0.22517919181941454</v>
      </c>
      <c r="L1085" s="60">
        <f t="array" ref="L1085:O1085">TRANSPOSE(MMULT(Option!$B$25:$E$28, TRANSPOSE(H1085:K1085)))</f>
        <v>-0.24965871080478017</v>
      </c>
      <c r="M1085" s="60">
        <v>-0.81588547616881579</v>
      </c>
      <c r="N1085" s="60">
        <v>0.18592319546215391</v>
      </c>
      <c r="O1085" s="60">
        <v>-2.6393920605719545E-3</v>
      </c>
      <c r="P1085" s="56" t="str">
        <f t="shared" si="1295"/>
        <v>217/3</v>
      </c>
      <c r="R1085" s="80"/>
      <c r="S1085" s="3" t="s">
        <v>31</v>
      </c>
      <c r="T1085" s="60">
        <f ca="1"/>
        <v>0.40438452435589217</v>
      </c>
      <c r="U1085" s="60">
        <f ca="1"/>
        <v>-0.69535159288912363</v>
      </c>
      <c r="V1085" s="60">
        <f ca="1"/>
        <v>-0.24507155428825014</v>
      </c>
      <c r="W1085" s="60">
        <f ca="1"/>
        <v>-0.1173169780288279</v>
      </c>
      <c r="X1085" s="60">
        <f ca="1"/>
        <v>-0.44758198056163256</v>
      </c>
      <c r="Y1085" s="52">
        <f ca="1">$B$13 * EXP(($E$3 - $C$13^2/2) * Y$2 + $C$13*SQRT(Y$2)*T1085)</f>
        <v>113.46399288609706</v>
      </c>
      <c r="Z1085" s="52">
        <f ca="1">Y1085 * EXP(($E$3 - $C$13^2/2) * (Z$2-Y$2) + $C$13*SQRT(Z$2-Y$2)*U1085)</f>
        <v>92.562127288597551</v>
      </c>
      <c r="AA1085" s="52">
        <f ca="1">Z1085 * EXP(($E$3 - $C$13^2/2) * (AA$2-Z$2) + $C$13*SQRT(AA$2-Z$2)*V1085)</f>
        <v>86.432053720222285</v>
      </c>
      <c r="AB1085" s="52">
        <f ca="1">AA1085 * EXP(($E$3 - $C$13^2/2) * (AB$2-AA$2) + $C$13*SQRT(AB$2-AA$2)*W1085)</f>
        <v>83.86123811737319</v>
      </c>
      <c r="AC1085" s="52">
        <f ca="1">AB1085 * EXP(($E$3 - $C$13^2/2) * (AC$2-AB$2) + $C$13*SQRT(AC$2-AB$2)*X1085)</f>
        <v>73.691606959552175</v>
      </c>
      <c r="AD1085" s="47"/>
      <c r="AE1085" s="3" t="s">
        <v>46</v>
      </c>
      <c r="AF1085" s="52" t="b">
        <f t="shared" ref="AF1085" ca="1" si="1370">AF1083 &gt;= $B$4</f>
        <v>0</v>
      </c>
      <c r="AG1085" s="52" t="b">
        <f t="array" aca="1" ref="AG1085" ca="1">AND(AG1083 &gt;= $B$4, NOT(OR($AF1085:AF1085)))</f>
        <v>0</v>
      </c>
      <c r="AH1085" s="52" t="b">
        <f t="array" aca="1" ref="AH1085" ca="1">AND(AH1083 &gt;= $B$4, NOT(OR($AF1085:AG1085)))</f>
        <v>0</v>
      </c>
      <c r="AI1085" s="52" t="b">
        <f t="array" aca="1" ref="AI1085" ca="1">AND(AI1083 &gt;= $B$4, NOT(OR($AF1085:AH1085)))</f>
        <v>0</v>
      </c>
      <c r="AJ1085" s="52" t="b">
        <f t="array" aca="1" ref="AJ1085" ca="1">AND(AJ1083 &gt;= $B$4, NOT(OR($AF1085:AI1085)))</f>
        <v>0</v>
      </c>
      <c r="AK1085" s="73"/>
      <c r="AL1085" s="70"/>
    </row>
    <row r="1086" spans="7:38" ht="14.55" customHeight="1" x14ac:dyDescent="0.3">
      <c r="G1086" s="3">
        <v>1084</v>
      </c>
      <c r="H1086" s="58">
        <v>-4.0989456344147815E-2</v>
      </c>
      <c r="I1086" s="58">
        <v>-0.32403439831378389</v>
      </c>
      <c r="J1086" s="58">
        <v>1.7377500037419014</v>
      </c>
      <c r="K1086" s="59">
        <v>0.63558062162206763</v>
      </c>
      <c r="L1086" s="60">
        <f t="array" ref="L1086:O1086">TRANSPOSE(MMULT(Option!$B$25:$E$28, TRANSPOSE(H1086:K1086)))</f>
        <v>-4.0989456344147815E-2</v>
      </c>
      <c r="M1086" s="60">
        <v>-0.31337821414613626</v>
      </c>
      <c r="N1086" s="60">
        <v>1.4250354140218648</v>
      </c>
      <c r="O1086" s="60">
        <v>0.78220489237777457</v>
      </c>
      <c r="P1086" s="56" t="str">
        <f t="shared" si="1295"/>
        <v>217/4</v>
      </c>
      <c r="R1086" s="80"/>
      <c r="S1086" s="3" t="s">
        <v>30</v>
      </c>
      <c r="T1086" s="60">
        <f ca="1"/>
        <v>1.3444298142515048</v>
      </c>
      <c r="U1086" s="60">
        <f ca="1"/>
        <v>1.3984623518045365</v>
      </c>
      <c r="V1086" s="60">
        <f ca="1"/>
        <v>-1.1244412328711144</v>
      </c>
      <c r="W1086" s="60">
        <f ca="1"/>
        <v>1.2547975878272291</v>
      </c>
      <c r="X1086" s="60">
        <f ca="1"/>
        <v>-0.58939145056039699</v>
      </c>
      <c r="Y1086" s="52">
        <f ca="1">$B$14 * EXP(($E$3 - $C$14^2/2) * Y$2 + $C$14*SQRT(Y$2)*T1086)</f>
        <v>150.43019112953112</v>
      </c>
      <c r="Z1086" s="52">
        <f ca="1">Y1086 * EXP(($E$3 - $C$14^2/2) * (Z$2-Y$2) + $C$14*SQRT(Z$2-Y$2)*U1086)</f>
        <v>229.99046138059245</v>
      </c>
      <c r="AA1086" s="52">
        <f ca="1">Z1086 * EXP(($E$3 - $C$14^2/2) * (AA$2-Z$2) + $C$14*SQRT(AA$2-Z$2)*V1086)</f>
        <v>164.96040343902811</v>
      </c>
      <c r="AB1086" s="52">
        <f ca="1">AA1086 * EXP(($E$3 - $C$14^2/2) * (AB$2-AA$2) + $C$14*SQRT(AB$2-AA$2)*W1086)</f>
        <v>241.56648666203057</v>
      </c>
      <c r="AC1086" s="52">
        <f ca="1">AB1086 * EXP(($E$3 - $C$14^2/2) * (AC$2-AB$2) + $C$14*SQRT(AC$2-AB$2)*X1086)</f>
        <v>203.43108667709009</v>
      </c>
      <c r="AD1086" s="47"/>
      <c r="AE1086" s="3" t="s">
        <v>68</v>
      </c>
      <c r="AF1086" s="52" t="b">
        <f ca="1">AND(AF1083&gt;$B$3, NOT(OR($AF1085:AF1085)))</f>
        <v>1</v>
      </c>
      <c r="AG1086" s="52" t="b">
        <f ca="1">AND(AG1083&gt;$B$3, NOT(OR($AF1085:AG1085)))</f>
        <v>1</v>
      </c>
      <c r="AH1086" s="52" t="b">
        <f ca="1">AND(AH1083&gt;$B$3, NOT(OR($AF1085:AH1085)))</f>
        <v>1</v>
      </c>
      <c r="AI1086" s="52" t="b">
        <f ca="1">AND(AI1083&gt;$B$3, NOT(OR($AF1085:AI1085)))</f>
        <v>1</v>
      </c>
      <c r="AJ1086" s="52" t="b">
        <f ca="1">AND(AJ1083&gt;$B$3, NOT(OR($AF1085:AJ1085)))</f>
        <v>0</v>
      </c>
      <c r="AK1086" s="74"/>
      <c r="AL1086" s="70"/>
    </row>
    <row r="1087" spans="7:38" ht="14.55" customHeight="1" x14ac:dyDescent="0.3">
      <c r="G1087" s="3">
        <v>1085</v>
      </c>
      <c r="H1087" s="58">
        <v>0.41370523219013339</v>
      </c>
      <c r="I1087" s="58">
        <v>0.92846042202408741</v>
      </c>
      <c r="J1087" s="58">
        <v>-1.3124632155063511</v>
      </c>
      <c r="K1087" s="59">
        <v>-0.27370764732807995</v>
      </c>
      <c r="L1087" s="60">
        <f t="array" ref="L1087:O1087">TRANSPOSE(MMULT(Option!$B$25:$E$28, TRANSPOSE(H1087:K1087)))</f>
        <v>0.41370523219013339</v>
      </c>
      <c r="M1087" s="60">
        <v>1.0164301256152584</v>
      </c>
      <c r="N1087" s="60">
        <v>-0.74413955074931115</v>
      </c>
      <c r="O1087" s="60">
        <v>-8.1945713220100164E-2</v>
      </c>
      <c r="P1087" s="56" t="str">
        <f t="shared" si="1295"/>
        <v>217/5</v>
      </c>
      <c r="R1087" s="80">
        <v>272</v>
      </c>
      <c r="S1087" s="3" t="s">
        <v>28</v>
      </c>
      <c r="T1087" s="60">
        <f t="array" aca="1" ref="T1087:T1090" ca="1">TRANSPOSE(OFFSET($L$3, MATCH($R1087 &amp; "/" &amp; T$2, $P$3:$P$5002, 0) - 1, 0, 1, $E$1))</f>
        <v>1.9450567743398355</v>
      </c>
      <c r="U1087" s="60">
        <f t="array" aca="1" ref="U1087:U1090" ca="1">TRANSPOSE(OFFSET($L$3, MATCH($R1087 &amp; "/" &amp; U$2, $P$3:$P$5002, 0) - 1, 0, 1, $E$1))</f>
        <v>0.8356794373909795</v>
      </c>
      <c r="V1087" s="60">
        <f t="array" aca="1" ref="V1087:V1090" ca="1">TRANSPOSE(OFFSET($L$3, MATCH($R1087 &amp; "/" &amp; V$2, $P$3:$P$5002, 0) - 1, 0, 1, $E$1))</f>
        <v>-0.29132338681854086</v>
      </c>
      <c r="W1087" s="60">
        <f t="array" aca="1" ref="W1087:W1090" ca="1">TRANSPOSE(OFFSET($L$3, MATCH($R1087 &amp; "/" &amp; W$2, $P$3:$P$5002, 0) - 1, 0, 1, $E$1))</f>
        <v>-1.0308970738581478</v>
      </c>
      <c r="X1087" s="60">
        <f t="array" aca="1" ref="X1087:X1090" ca="1">TRANSPOSE(OFFSET($L$3, MATCH($R1087 &amp; "/" &amp; X$2, $P$3:$P$5002, 0) - 1, 0, 1, $E$1))</f>
        <v>-0.13416669225790553</v>
      </c>
      <c r="Y1087" s="52">
        <f ca="1">$B$11 * EXP(($E$3 - $C$11^2/2) * Y$2 + $C$11*SQRT(Y$2)*T1087)</f>
        <v>180.13151415294845</v>
      </c>
      <c r="Z1087" s="52">
        <f ca="1">Y1087 * EXP(($E$3 - $C$11^2/2) * (Z$2-Y$2) + $C$11*SQRT(Z$2-Y$2)*U1087)</f>
        <v>232.6164708548757</v>
      </c>
      <c r="AA1087" s="52">
        <f ca="1">Z1087 * EXP(($E$3 - $C$11^2/2) * (AA$2-Z$2) + $C$11*SQRT(AA$2-Z$2)*V1087)</f>
        <v>214.21796687446769</v>
      </c>
      <c r="AB1087" s="52">
        <f ca="1">AA1087 * EXP(($E$3 - $C$11^2/2) * (AB$2-AA$2) + $C$11*SQRT(AB$2-AA$2)*W1087)</f>
        <v>158.02052210048194</v>
      </c>
      <c r="AC1087" s="52">
        <f ca="1">AB1087 * EXP(($E$3 - $C$11^2/2) * (AC$2-AB$2) + $C$11*SQRT(AC$2-AB$2)*X1087)</f>
        <v>152.54732924880494</v>
      </c>
      <c r="AD1087" s="47"/>
      <c r="AE1087" s="3" t="s">
        <v>69</v>
      </c>
      <c r="AF1087" s="20" cm="1">
        <f t="array" aca="1" ref="AF1087" ca="1">MIN(Y1087:Y1090 / $D$11:$D$14)</f>
        <v>0.98355679447768618</v>
      </c>
      <c r="AG1087" s="20" cm="1">
        <f t="array" aca="1" ref="AG1087" ca="1">MIN(Z1087:Z1090 / $D$11:$D$14)</f>
        <v>1.054368039284703</v>
      </c>
      <c r="AH1087" s="20" cm="1">
        <f t="array" aca="1" ref="AH1087" ca="1">MIN(AA1087:AA1090 / $D$11:$D$14)</f>
        <v>0.96139683921350072</v>
      </c>
      <c r="AI1087" s="20" cm="1">
        <f t="array" aca="1" ref="AI1087" ca="1">MIN(AB1087:AB1090 / $D$11:$D$14)</f>
        <v>0.96261340927652528</v>
      </c>
      <c r="AJ1087" s="20" cm="1">
        <f t="array" aca="1" ref="AJ1087" ca="1">MIN(AC1087:AC1090 / $D$11:$D$14)</f>
        <v>0.94137982902512563</v>
      </c>
      <c r="AK1087" s="72">
        <f t="array" aca="1" ref="AK1087" ca="1">SUMPRODUCT(AF1088:AJ1088, EXP(-$E$3*$AF$2:$AJ$2))</f>
        <v>142594.67363380725</v>
      </c>
      <c r="AL1087" s="70">
        <f ca="1">MAX(AC1088 - $D$11, 0) * EXP(-$E$2*$E$3)</f>
        <v>0</v>
      </c>
    </row>
    <row r="1088" spans="7:38" ht="14.55" customHeight="1" x14ac:dyDescent="0.3">
      <c r="G1088" s="3">
        <v>1086</v>
      </c>
      <c r="H1088" s="58">
        <v>0.5161089017131868</v>
      </c>
      <c r="I1088" s="58">
        <v>-0.71730699326918368</v>
      </c>
      <c r="J1088" s="58">
        <v>0.12352759206471786</v>
      </c>
      <c r="K1088" s="59">
        <v>-0.59102222394588333</v>
      </c>
      <c r="L1088" s="60">
        <f t="array" ref="L1088:O1088">TRANSPOSE(MMULT(Option!$B$25:$E$28, TRANSPOSE(H1088:K1088)))</f>
        <v>0.5161089017131868</v>
      </c>
      <c r="M1088" s="60">
        <v>-0.45097915795016796</v>
      </c>
      <c r="N1088" s="60">
        <v>0.12710402571440871</v>
      </c>
      <c r="O1088" s="60">
        <v>-0.46340257961022346</v>
      </c>
      <c r="P1088" s="56" t="str">
        <f t="shared" si="1295"/>
        <v>218/1</v>
      </c>
      <c r="R1088" s="80"/>
      <c r="S1088" s="3" t="s">
        <v>29</v>
      </c>
      <c r="T1088" s="60">
        <f ca="1"/>
        <v>0.89296318061863511</v>
      </c>
      <c r="U1088" s="60">
        <f ca="1"/>
        <v>-0.14196604095114929</v>
      </c>
      <c r="V1088" s="60">
        <f ca="1"/>
        <v>0.47310000956553566</v>
      </c>
      <c r="W1088" s="60">
        <f ca="1"/>
        <v>-1.4068093349082893</v>
      </c>
      <c r="X1088" s="60">
        <f ca="1"/>
        <v>3.0308250212697806E-2</v>
      </c>
      <c r="Y1088" s="52">
        <f ca="1">$B$12 * EXP(($E$3 - $C$12^2/2) * Y$2 + $C$12*SQRT(Y$2)*T1088)</f>
        <v>131.37543498026656</v>
      </c>
      <c r="Z1088" s="52">
        <f ca="1">Y1088 * EXP(($E$3 - $C$12^2/2) * (Z$2-Y$2) + $C$12*SQRT(Z$2-Y$2)*U1088)</f>
        <v>126.52872125469868</v>
      </c>
      <c r="AA1088" s="52">
        <f ca="1">Z1088 * EXP(($E$3 - $C$12^2/2) * (AA$2-Z$2) + $C$12*SQRT(AA$2-Z$2)*V1088)</f>
        <v>146.55478692891941</v>
      </c>
      <c r="AB1088" s="52">
        <f ca="1">AA1088 * EXP(($E$3 - $C$12^2/2) * (AB$2-AA$2) + $C$12*SQRT(AB$2-AA$2)*W1088)</f>
        <v>96.578536808642156</v>
      </c>
      <c r="AC1088" s="52">
        <f ca="1">AB1088 * EXP(($E$3 - $C$12^2/2) * (AC$2-AB$2) + $C$12*SQRT(AC$2-AB$2)*X1088)</f>
        <v>97.949202784155887</v>
      </c>
      <c r="AD1088" s="47"/>
      <c r="AE1088" s="3" t="s">
        <v>47</v>
      </c>
      <c r="AF1088" s="64">
        <f t="shared" ref="AF1088" ca="1" si="1371">($B$5*AF1090 + (1 + $B$6)*AF1089)*$B$2</f>
        <v>15000</v>
      </c>
      <c r="AG1088" s="64">
        <f t="shared" ref="AG1088" ca="1" si="1372">($B$5*AG1090 + (1 + $B$6)*AG1089)*$B$2</f>
        <v>15000</v>
      </c>
      <c r="AH1088" s="64">
        <f t="shared" ref="AH1088" ca="1" si="1373">($B$5*AH1090 + (1 + $B$6)*AH1089)*$B$2</f>
        <v>15000</v>
      </c>
      <c r="AI1088" s="64">
        <f t="shared" ref="AI1088" ca="1" si="1374">($B$5*AI1090 + (1 + $B$6)*AI1089)*$B$2</f>
        <v>15000</v>
      </c>
      <c r="AJ1088" s="64" cm="1">
        <f t="array" aca="1" ref="AJ1088" ca="1">($B$5*AJ1090 + (1 + $B$6)*AJ1089 + AND(NOT(AF1089:AJ1089)))*$B$2</f>
        <v>114999.99999999999</v>
      </c>
      <c r="AK1088" s="73"/>
      <c r="AL1088" s="70"/>
    </row>
    <row r="1089" spans="7:38" ht="14.55" customHeight="1" x14ac:dyDescent="0.3">
      <c r="G1089" s="3">
        <v>1087</v>
      </c>
      <c r="H1089" s="58">
        <v>-0.61820215405588463</v>
      </c>
      <c r="I1089" s="58">
        <v>-0.52997387703581467</v>
      </c>
      <c r="J1089" s="58">
        <v>1.26265565895277</v>
      </c>
      <c r="K1089" s="59">
        <v>1.172167530054546</v>
      </c>
      <c r="L1089" s="60">
        <f t="array" ref="L1089:O1089">TRANSPOSE(MMULT(Option!$B$25:$E$28, TRANSPOSE(H1089:K1089)))</f>
        <v>-0.61820215405588463</v>
      </c>
      <c r="M1089" s="60">
        <v>-0.73300994319552171</v>
      </c>
      <c r="N1089" s="60">
        <v>0.72294257549811025</v>
      </c>
      <c r="O1089" s="60">
        <v>0.86416885370216234</v>
      </c>
      <c r="P1089" s="56" t="str">
        <f t="shared" si="1295"/>
        <v>218/2</v>
      </c>
      <c r="R1089" s="80"/>
      <c r="S1089" s="3" t="s">
        <v>31</v>
      </c>
      <c r="T1089" s="60">
        <f ca="1"/>
        <v>0.22976507028893756</v>
      </c>
      <c r="U1089" s="60">
        <f ca="1"/>
        <v>0.57640596414193201</v>
      </c>
      <c r="V1089" s="60">
        <f ca="1"/>
        <v>-0.10302992625747279</v>
      </c>
      <c r="W1089" s="60">
        <f ca="1"/>
        <v>-0.89681908131200871</v>
      </c>
      <c r="X1089" s="60">
        <f ca="1"/>
        <v>-9.1017282916856526E-2</v>
      </c>
      <c r="Y1089" s="52">
        <f ca="1">$B$13 * EXP(($E$3 - $C$13^2/2) * Y$2 + $C$13*SQRT(Y$2)*T1089)</f>
        <v>107.67309159970505</v>
      </c>
      <c r="Z1089" s="52">
        <f ca="1">Y1089 * EXP(($E$3 - $C$13^2/2) * (Z$2-Y$2) + $C$13*SQRT(Z$2-Y$2)*U1089)</f>
        <v>128.64047479654079</v>
      </c>
      <c r="AA1089" s="52">
        <f ca="1">Z1089 * EXP(($E$3 - $C$13^2/2) * (AA$2-Z$2) + $C$13*SQRT(AA$2-Z$2)*V1089)</f>
        <v>125.35033767277335</v>
      </c>
      <c r="AB1089" s="52">
        <f ca="1">AA1089 * EXP(($E$3 - $C$13^2/2) * (AB$2-AA$2) + $C$13*SQRT(AB$2-AA$2)*W1089)</f>
        <v>96.261340927652526</v>
      </c>
      <c r="AC1089" s="52">
        <f ca="1">AB1089 * EXP(($E$3 - $C$13^2/2) * (AC$2-AB$2) + $C$13*SQRT(AC$2-AB$2)*X1089)</f>
        <v>94.137982902512562</v>
      </c>
      <c r="AD1089" s="47"/>
      <c r="AE1089" s="3" t="s">
        <v>46</v>
      </c>
      <c r="AF1089" s="52" t="b">
        <f t="shared" ref="AF1089" ca="1" si="1375">AF1087 &gt;= $B$4</f>
        <v>0</v>
      </c>
      <c r="AG1089" s="52" t="b">
        <f t="array" aca="1" ref="AG1089" ca="1">AND(AG1087 &gt;= $B$4, NOT(OR($AF1089:AF1089)))</f>
        <v>0</v>
      </c>
      <c r="AH1089" s="52" t="b">
        <f t="array" aca="1" ref="AH1089" ca="1">AND(AH1087 &gt;= $B$4, NOT(OR($AF1089:AG1089)))</f>
        <v>0</v>
      </c>
      <c r="AI1089" s="52" t="b">
        <f t="array" aca="1" ref="AI1089" ca="1">AND(AI1087 &gt;= $B$4, NOT(OR($AF1089:AH1089)))</f>
        <v>0</v>
      </c>
      <c r="AJ1089" s="52" t="b">
        <f t="array" aca="1" ref="AJ1089" ca="1">AND(AJ1087 &gt;= $B$4, NOT(OR($AF1089:AI1089)))</f>
        <v>0</v>
      </c>
      <c r="AK1089" s="73"/>
      <c r="AL1089" s="70"/>
    </row>
    <row r="1090" spans="7:38" ht="14.55" customHeight="1" x14ac:dyDescent="0.3">
      <c r="G1090" s="3">
        <v>1088</v>
      </c>
      <c r="H1090" s="58">
        <v>-0.80071583292838167</v>
      </c>
      <c r="I1090" s="58">
        <v>-8.8314979618965145E-2</v>
      </c>
      <c r="J1090" s="58">
        <v>2.6838321302261434</v>
      </c>
      <c r="K1090" s="59">
        <v>-0.43159070761287333</v>
      </c>
      <c r="L1090" s="60">
        <f t="array" ref="L1090:O1090">TRANSPOSE(MMULT(Option!$B$25:$E$28, TRANSPOSE(H1090:K1090)))</f>
        <v>-0.80071583292838167</v>
      </c>
      <c r="M1090" s="60">
        <v>-0.40122834899183069</v>
      </c>
      <c r="N1090" s="60">
        <v>2.0138241510966046</v>
      </c>
      <c r="O1090" s="60">
        <v>-0.18917443027711395</v>
      </c>
      <c r="P1090" s="56" t="str">
        <f t="shared" si="1295"/>
        <v>218/3</v>
      </c>
      <c r="R1090" s="80"/>
      <c r="S1090" s="3" t="s">
        <v>30</v>
      </c>
      <c r="T1090" s="60">
        <f ca="1"/>
        <v>-7.1932985040207065E-2</v>
      </c>
      <c r="U1090" s="60">
        <f ca="1"/>
        <v>0.21507156020991647</v>
      </c>
      <c r="V1090" s="60">
        <f ca="1"/>
        <v>-0.32436527923326908</v>
      </c>
      <c r="W1090" s="60">
        <f ca="1"/>
        <v>0.5246942356101828</v>
      </c>
      <c r="X1090" s="60">
        <f ca="1"/>
        <v>0.19616224730125953</v>
      </c>
      <c r="Y1090" s="52">
        <f ca="1">$B$14 * EXP(($E$3 - $C$14^2/2) * Y$2 + $C$14*SQRT(Y$2)*T1090)</f>
        <v>98.355679447768622</v>
      </c>
      <c r="Z1090" s="52">
        <f ca="1">Y1090 * EXP(($E$3 - $C$14^2/2) * (Z$2-Y$2) + $C$14*SQRT(Z$2-Y$2)*U1090)</f>
        <v>105.4368039284703</v>
      </c>
      <c r="AA1090" s="52">
        <f ca="1">Z1090 * EXP(($E$3 - $C$14^2/2) * (AA$2-Z$2) + $C$14*SQRT(AA$2-Z$2)*V1090)</f>
        <v>96.13968392135007</v>
      </c>
      <c r="AB1090" s="52">
        <f ca="1">AA1090 * EXP(($E$3 - $C$14^2/2) * (AB$2-AA$2) + $C$14*SQRT(AB$2-AA$2)*W1090)</f>
        <v>113.09299506646026</v>
      </c>
      <c r="AC1090" s="52">
        <f ca="1">AB1090 * EXP(($E$3 - $C$14^2/2) * (AC$2-AB$2) + $C$14*SQRT(AC$2-AB$2)*X1090)</f>
        <v>120.54933878690491</v>
      </c>
      <c r="AD1090" s="47"/>
      <c r="AE1090" s="3" t="s">
        <v>68</v>
      </c>
      <c r="AF1090" s="52" t="b">
        <f ca="1">AND(AF1087&gt;$B$3, NOT(OR($AF1089:AF1089)))</f>
        <v>1</v>
      </c>
      <c r="AG1090" s="52" t="b">
        <f ca="1">AND(AG1087&gt;$B$3, NOT(OR($AF1089:AG1089)))</f>
        <v>1</v>
      </c>
      <c r="AH1090" s="52" t="b">
        <f ca="1">AND(AH1087&gt;$B$3, NOT(OR($AF1089:AH1089)))</f>
        <v>1</v>
      </c>
      <c r="AI1090" s="52" t="b">
        <f ca="1">AND(AI1087&gt;$B$3, NOT(OR($AF1089:AI1089)))</f>
        <v>1</v>
      </c>
      <c r="AJ1090" s="52" t="b">
        <f ca="1">AND(AJ1087&gt;$B$3, NOT(OR($AF1089:AJ1089)))</f>
        <v>1</v>
      </c>
      <c r="AK1090" s="74"/>
      <c r="AL1090" s="70"/>
    </row>
    <row r="1091" spans="7:38" ht="14.55" customHeight="1" x14ac:dyDescent="0.3">
      <c r="G1091" s="3">
        <v>1089</v>
      </c>
      <c r="H1091" s="58">
        <v>-0.90706783584887984</v>
      </c>
      <c r="I1091" s="58">
        <v>-0.59934048474619017</v>
      </c>
      <c r="J1091" s="58">
        <v>-1.3871504028080466</v>
      </c>
      <c r="K1091" s="59">
        <v>1.3586633327200344</v>
      </c>
      <c r="L1091" s="60">
        <f t="array" ref="L1091:O1091">TRANSPOSE(MMULT(Option!$B$25:$E$28, TRANSPOSE(H1091:K1091)))</f>
        <v>-0.90706783584887984</v>
      </c>
      <c r="M1091" s="60">
        <v>-0.91213176201974044</v>
      </c>
      <c r="N1091" s="60">
        <v>-1.7381194750386126</v>
      </c>
      <c r="O1091" s="60">
        <v>0.37297441745793436</v>
      </c>
      <c r="P1091" s="56" t="str">
        <f t="shared" si="1295"/>
        <v>218/4</v>
      </c>
      <c r="R1091" s="80">
        <v>273</v>
      </c>
      <c r="S1091" s="3" t="s">
        <v>28</v>
      </c>
      <c r="T1091" s="60">
        <f t="array" aca="1" ref="T1091:T1094" ca="1">TRANSPOSE(OFFSET($L$3, MATCH($R1091 &amp; "/" &amp; T$2, $P$3:$P$5002, 0) - 1, 0, 1, $E$1))</f>
        <v>-0.76086800343838223</v>
      </c>
      <c r="U1091" s="60">
        <f t="array" aca="1" ref="U1091:U1094" ca="1">TRANSPOSE(OFFSET($L$3, MATCH($R1091 &amp; "/" &amp; U$2, $P$3:$P$5002, 0) - 1, 0, 1, $E$1))</f>
        <v>-0.5021946088114988</v>
      </c>
      <c r="V1091" s="60">
        <f t="array" aca="1" ref="V1091:V1094" ca="1">TRANSPOSE(OFFSET($L$3, MATCH($R1091 &amp; "/" &amp; V$2, $P$3:$P$5002, 0) - 1, 0, 1, $E$1))</f>
        <v>-0.32304994823808825</v>
      </c>
      <c r="W1091" s="60">
        <f t="array" aca="1" ref="W1091:W1094" ca="1">TRANSPOSE(OFFSET($L$3, MATCH($R1091 &amp; "/" &amp; W$2, $P$3:$P$5002, 0) - 1, 0, 1, $E$1))</f>
        <v>-0.36730312503081713</v>
      </c>
      <c r="X1091" s="60">
        <f t="array" aca="1" ref="X1091:X1094" ca="1">TRANSPOSE(OFFSET($L$3, MATCH($R1091 &amp; "/" &amp; X$2, $P$3:$P$5002, 0) - 1, 0, 1, $E$1))</f>
        <v>1.8307352192912976</v>
      </c>
      <c r="Y1091" s="52">
        <f ca="1">$B$11 * EXP(($E$3 - $C$11^2/2) * Y$2 + $C$11*SQRT(Y$2)*T1091)</f>
        <v>79.990652568748601</v>
      </c>
      <c r="Z1091" s="52">
        <f ca="1">Y1091 * EXP(($E$3 - $C$11^2/2) * (Z$2-Y$2) + $C$11*SQRT(Z$2-Y$2)*U1091)</f>
        <v>69.14815677615961</v>
      </c>
      <c r="AA1091" s="52">
        <f ca="1">Z1091 * EXP(($E$3 - $C$11^2/2) * (AA$2-Z$2) + $C$11*SQRT(AA$2-Z$2)*V1091)</f>
        <v>63.075752067550653</v>
      </c>
      <c r="AB1091" s="52">
        <f ca="1">AA1091 * EXP(($E$3 - $C$11^2/2) * (AB$2-AA$2) + $C$11*SQRT(AB$2-AA$2)*W1091)</f>
        <v>56.777804319406201</v>
      </c>
      <c r="AC1091" s="52">
        <f ca="1">AB1091 * EXP(($E$3 - $C$11^2/2) * (AC$2-AB$2) + $C$11*SQRT(AC$2-AB$2)*X1091)</f>
        <v>98.826525567083479</v>
      </c>
      <c r="AD1091" s="47"/>
      <c r="AE1091" s="3" t="s">
        <v>69</v>
      </c>
      <c r="AF1091" s="20" cm="1">
        <f t="array" aca="1" ref="AF1091" ca="1">MIN(Y1091:Y1094 / $D$11:$D$14)</f>
        <v>0.72392150458008298</v>
      </c>
      <c r="AG1091" s="20" cm="1">
        <f t="array" aca="1" ref="AG1091" ca="1">MIN(Z1091:Z1094 / $D$11:$D$14)</f>
        <v>0.50873370682560859</v>
      </c>
      <c r="AH1091" s="20" cm="1">
        <f t="array" aca="1" ref="AH1091" ca="1">MIN(AA1091:AA1094 / $D$11:$D$14)</f>
        <v>0.51445364057436704</v>
      </c>
      <c r="AI1091" s="20" cm="1">
        <f t="array" aca="1" ref="AI1091" ca="1">MIN(AB1091:AB1094 / $D$11:$D$14)</f>
        <v>0.46692030703454335</v>
      </c>
      <c r="AJ1091" s="20" cm="1">
        <f t="array" aca="1" ref="AJ1091" ca="1">MIN(AC1091:AC1094 / $D$11:$D$14)</f>
        <v>0.66761768963866475</v>
      </c>
      <c r="AK1091" s="72">
        <f t="array" aca="1" ref="AK1091" ca="1">SUMPRODUCT(AF1092:AJ1092, EXP(-$E$3*$AF$2:$AJ$2))</f>
        <v>77880.078307140488</v>
      </c>
      <c r="AL1091" s="70">
        <f ca="1">MAX(AC1092 - $D$11, 0) * EXP(-$E$2*$E$3)</f>
        <v>0</v>
      </c>
    </row>
    <row r="1092" spans="7:38" ht="14.55" customHeight="1" x14ac:dyDescent="0.3">
      <c r="G1092" s="3">
        <v>1090</v>
      </c>
      <c r="H1092" s="58">
        <v>-0.49713373875291278</v>
      </c>
      <c r="I1092" s="58">
        <v>-0.98959470921447779</v>
      </c>
      <c r="J1092" s="58">
        <v>0.29396347498021486</v>
      </c>
      <c r="K1092" s="59">
        <v>1.8805265872478782</v>
      </c>
      <c r="L1092" s="60">
        <f t="array" ref="L1092:O1092">TRANSPOSE(MMULT(Option!$B$25:$E$28, TRANSPOSE(H1092:K1092)))</f>
        <v>-0.49713373875291278</v>
      </c>
      <c r="M1092" s="60">
        <v>-1.1058320279617966</v>
      </c>
      <c r="N1092" s="60">
        <v>-0.19979914005168914</v>
      </c>
      <c r="O1092" s="60">
        <v>1.2097723351782932</v>
      </c>
      <c r="P1092" s="56" t="str">
        <f t="shared" ref="P1092:P1155" si="1376">(QUOTIENT(G1092 - 1, $E$2) + 1) &amp; "/" &amp; MOD(G1092 -1, $E$2) + 1</f>
        <v>218/5</v>
      </c>
      <c r="R1092" s="80"/>
      <c r="S1092" s="3" t="s">
        <v>29</v>
      </c>
      <c r="T1092" s="60">
        <f ca="1"/>
        <v>-1.0935743718749265</v>
      </c>
      <c r="U1092" s="60">
        <f ca="1"/>
        <v>-1.1925275235710135</v>
      </c>
      <c r="V1092" s="60">
        <f ca="1"/>
        <v>1.3786041326838365</v>
      </c>
      <c r="W1092" s="60">
        <f ca="1"/>
        <v>-1.3486686520223417</v>
      </c>
      <c r="X1092" s="60">
        <f ca="1"/>
        <v>0.82603444750506072</v>
      </c>
      <c r="Y1092" s="52">
        <f ca="1">$B$12 * EXP(($E$3 - $C$12^2/2) * Y$2 + $C$12*SQRT(Y$2)*T1092)</f>
        <v>72.392150458008302</v>
      </c>
      <c r="Z1092" s="52">
        <f ca="1">Y1092 * EXP(($E$3 - $C$12^2/2) * (Z$2-Y$2) + $C$12*SQRT(Z$2-Y$2)*U1092)</f>
        <v>50.873370682560854</v>
      </c>
      <c r="AA1092" s="52">
        <f ca="1">Z1092 * EXP(($E$3 - $C$12^2/2) * (AA$2-Z$2) + $C$12*SQRT(AA$2-Z$2)*V1092)</f>
        <v>77.317541481077797</v>
      </c>
      <c r="AB1092" s="52">
        <f ca="1">AA1092 * EXP(($E$3 - $C$12^2/2) * (AB$2-AA$2) + $C$12*SQRT(AB$2-AA$2)*W1092)</f>
        <v>51.848202229751273</v>
      </c>
      <c r="AC1092" s="52">
        <f ca="1">AB1092 * EXP(($E$3 - $C$12^2/2) * (AC$2-AB$2) + $C$12*SQRT(AC$2-AB$2)*X1092)</f>
        <v>66.761768963866473</v>
      </c>
      <c r="AD1092" s="47"/>
      <c r="AE1092" s="3" t="s">
        <v>47</v>
      </c>
      <c r="AF1092" s="64">
        <f t="shared" ref="AF1092" ca="1" si="1377">($B$5*AF1094 + (1 + $B$6)*AF1093)*$B$2</f>
        <v>0</v>
      </c>
      <c r="AG1092" s="64">
        <f t="shared" ref="AG1092" ca="1" si="1378">($B$5*AG1094 + (1 + $B$6)*AG1093)*$B$2</f>
        <v>0</v>
      </c>
      <c r="AH1092" s="64">
        <f t="shared" ref="AH1092" ca="1" si="1379">($B$5*AH1094 + (1 + $B$6)*AH1093)*$B$2</f>
        <v>0</v>
      </c>
      <c r="AI1092" s="64">
        <f t="shared" ref="AI1092" ca="1" si="1380">($B$5*AI1094 + (1 + $B$6)*AI1093)*$B$2</f>
        <v>0</v>
      </c>
      <c r="AJ1092" s="64" cm="1">
        <f t="array" aca="1" ref="AJ1092" ca="1">($B$5*AJ1094 + (1 + $B$6)*AJ1093 + AND(NOT(AF1093:AJ1093)))*$B$2</f>
        <v>100000</v>
      </c>
      <c r="AK1092" s="73"/>
      <c r="AL1092" s="70"/>
    </row>
    <row r="1093" spans="7:38" ht="14.55" customHeight="1" x14ac:dyDescent="0.3">
      <c r="G1093" s="3">
        <v>1091</v>
      </c>
      <c r="H1093" s="58">
        <v>2.4441511938089913</v>
      </c>
      <c r="I1093" s="58">
        <v>0.17239915647625559</v>
      </c>
      <c r="J1093" s="58">
        <v>-1.4250301704660151</v>
      </c>
      <c r="K1093" s="59">
        <v>-0.1240472577214211</v>
      </c>
      <c r="L1093" s="60">
        <f t="array" ref="L1093:O1093">TRANSPOSE(MMULT(Option!$B$25:$E$28, TRANSPOSE(H1093:K1093)))</f>
        <v>2.4441511938089913</v>
      </c>
      <c r="M1093" s="60">
        <v>1.135666914383392</v>
      </c>
      <c r="N1093" s="60">
        <v>-0.22881316881122804</v>
      </c>
      <c r="O1093" s="60">
        <v>0.63844003922843873</v>
      </c>
      <c r="P1093" s="56" t="str">
        <f t="shared" si="1376"/>
        <v>219/1</v>
      </c>
      <c r="R1093" s="80"/>
      <c r="S1093" s="3" t="s">
        <v>31</v>
      </c>
      <c r="T1093" s="60">
        <f ca="1"/>
        <v>0.56510726742178119</v>
      </c>
      <c r="U1093" s="60">
        <f ca="1"/>
        <v>-1.4739046686463695</v>
      </c>
      <c r="V1093" s="60">
        <f ca="1"/>
        <v>-1.3567020439465651</v>
      </c>
      <c r="W1093" s="60">
        <f ca="1"/>
        <v>-0.33982283690783122</v>
      </c>
      <c r="X1093" s="60">
        <f ca="1"/>
        <v>1.2079755607591873</v>
      </c>
      <c r="Y1093" s="52">
        <f ca="1">$B$13 * EXP(($E$3 - $C$13^2/2) * Y$2 + $C$13*SQRT(Y$2)*T1093)</f>
        <v>119.06890584121336</v>
      </c>
      <c r="Z1093" s="52">
        <f ca="1">Y1093 * EXP(($E$3 - $C$13^2/2) * (Z$2-Y$2) + $C$13*SQRT(Z$2-Y$2)*U1093)</f>
        <v>76.901929376694142</v>
      </c>
      <c r="AA1093" s="52">
        <f ca="1">Z1093 * EXP(($E$3 - $C$13^2/2) * (AA$2-Z$2) + $C$13*SQRT(AA$2-Z$2)*V1093)</f>
        <v>51.445364057436706</v>
      </c>
      <c r="AB1093" s="52">
        <f ca="1">AA1093 * EXP(($E$3 - $C$13^2/2) * (AB$2-AA$2) + $C$13*SQRT(AB$2-AA$2)*W1093)</f>
        <v>46.692030703454336</v>
      </c>
      <c r="AC1093" s="52">
        <f ca="1">AB1093 * EXP(($E$3 - $C$13^2/2) * (AC$2-AB$2) + $C$13*SQRT(AC$2-AB$2)*X1093)</f>
        <v>67.421649098956365</v>
      </c>
      <c r="AD1093" s="47"/>
      <c r="AE1093" s="3" t="s">
        <v>46</v>
      </c>
      <c r="AF1093" s="52" t="b">
        <f t="shared" ref="AF1093" ca="1" si="1381">AF1091 &gt;= $B$4</f>
        <v>0</v>
      </c>
      <c r="AG1093" s="52" t="b">
        <f t="array" aca="1" ref="AG1093" ca="1">AND(AG1091 &gt;= $B$4, NOT(OR($AF1093:AF1093)))</f>
        <v>0</v>
      </c>
      <c r="AH1093" s="52" t="b">
        <f t="array" aca="1" ref="AH1093" ca="1">AND(AH1091 &gt;= $B$4, NOT(OR($AF1093:AG1093)))</f>
        <v>0</v>
      </c>
      <c r="AI1093" s="52" t="b">
        <f t="array" aca="1" ref="AI1093" ca="1">AND(AI1091 &gt;= $B$4, NOT(OR($AF1093:AH1093)))</f>
        <v>0</v>
      </c>
      <c r="AJ1093" s="52" t="b">
        <f t="array" aca="1" ref="AJ1093" ca="1">AND(AJ1091 &gt;= $B$4, NOT(OR($AF1093:AI1093)))</f>
        <v>0</v>
      </c>
      <c r="AK1093" s="73"/>
      <c r="AL1093" s="70"/>
    </row>
    <row r="1094" spans="7:38" ht="14.55" customHeight="1" x14ac:dyDescent="0.3">
      <c r="G1094" s="3">
        <v>1092</v>
      </c>
      <c r="H1094" s="58">
        <v>0.81242246790007966</v>
      </c>
      <c r="I1094" s="58">
        <v>-0.31769547404733084</v>
      </c>
      <c r="J1094" s="58">
        <v>1.3086555947446874</v>
      </c>
      <c r="K1094" s="59">
        <v>0.10499291490421539</v>
      </c>
      <c r="L1094" s="60">
        <f t="array" ref="L1094:O1094">TRANSPOSE(MMULT(Option!$B$25:$E$28, TRANSPOSE(H1094:K1094)))</f>
        <v>0.81242246790007966</v>
      </c>
      <c r="M1094" s="60">
        <v>3.3796275606677417E-2</v>
      </c>
      <c r="N1094" s="60">
        <v>1.3911821651973353</v>
      </c>
      <c r="O1094" s="60">
        <v>0.58711076267135232</v>
      </c>
      <c r="P1094" s="56" t="str">
        <f t="shared" si="1376"/>
        <v>219/2</v>
      </c>
      <c r="R1094" s="80"/>
      <c r="S1094" s="3" t="s">
        <v>30</v>
      </c>
      <c r="T1094" s="60">
        <f ca="1"/>
        <v>-4.8803734183467534E-2</v>
      </c>
      <c r="U1094" s="60">
        <f ca="1"/>
        <v>0.14766288216426116</v>
      </c>
      <c r="V1094" s="60">
        <f ca="1"/>
        <v>-0.12077070219496722</v>
      </c>
      <c r="W1094" s="60">
        <f ca="1"/>
        <v>-1.0981369292987189</v>
      </c>
      <c r="X1094" s="60">
        <f ca="1"/>
        <v>1.0463966180854662</v>
      </c>
      <c r="Y1094" s="52">
        <f ca="1">$B$14 * EXP(($E$3 - $C$14^2/2) * Y$2 + $C$14*SQRT(Y$2)*T1094)</f>
        <v>99.040520634520064</v>
      </c>
      <c r="Z1094" s="52">
        <f ca="1">Y1094 * EXP(($E$3 - $C$14^2/2) * (Z$2-Y$2) + $C$14*SQRT(Z$2-Y$2)*U1094)</f>
        <v>104.04546118231441</v>
      </c>
      <c r="AA1094" s="52">
        <f ca="1">Z1094 * EXP(($E$3 - $C$14^2/2) * (AA$2-Z$2) + $C$14*SQRT(AA$2-Z$2)*V1094)</f>
        <v>100.84621369046528</v>
      </c>
      <c r="AB1094" s="52">
        <f ca="1">AA1094 * EXP(($E$3 - $C$14^2/2) * (AB$2-AA$2) + $C$14*SQRT(AB$2-AA$2)*W1094)</f>
        <v>72.904884603576747</v>
      </c>
      <c r="AC1094" s="52">
        <f ca="1">AB1094 * EXP(($E$3 - $C$14^2/2) * (AC$2-AB$2) + $C$14*SQRT(AC$2-AB$2)*X1094)</f>
        <v>100.29086623452093</v>
      </c>
      <c r="AD1094" s="47"/>
      <c r="AE1094" s="3" t="s">
        <v>68</v>
      </c>
      <c r="AF1094" s="52" t="b">
        <f ca="1">AND(AF1091&gt;$B$3, NOT(OR($AF1093:AF1093)))</f>
        <v>0</v>
      </c>
      <c r="AG1094" s="52" t="b">
        <f ca="1">AND(AG1091&gt;$B$3, NOT(OR($AF1093:AG1093)))</f>
        <v>0</v>
      </c>
      <c r="AH1094" s="52" t="b">
        <f ca="1">AND(AH1091&gt;$B$3, NOT(OR($AF1093:AH1093)))</f>
        <v>0</v>
      </c>
      <c r="AI1094" s="52" t="b">
        <f ca="1">AND(AI1091&gt;$B$3, NOT(OR($AF1093:AI1093)))</f>
        <v>0</v>
      </c>
      <c r="AJ1094" s="52" t="b">
        <f ca="1">AND(AJ1091&gt;$B$3, NOT(OR($AF1093:AJ1093)))</f>
        <v>0</v>
      </c>
      <c r="AK1094" s="74"/>
      <c r="AL1094" s="70"/>
    </row>
    <row r="1095" spans="7:38" ht="14.55" customHeight="1" x14ac:dyDescent="0.3">
      <c r="G1095" s="3">
        <v>1093</v>
      </c>
      <c r="H1095" s="58">
        <v>0.45644872787388163</v>
      </c>
      <c r="I1095" s="58">
        <v>0.17861965736896263</v>
      </c>
      <c r="J1095" s="58">
        <v>-1.7945871244829854</v>
      </c>
      <c r="K1095" s="59">
        <v>-1.1668395187293641</v>
      </c>
      <c r="L1095" s="60">
        <f t="array" ref="L1095:O1095">TRANSPOSE(MMULT(Option!$B$25:$E$28, TRANSPOSE(H1095:K1095)))</f>
        <v>0.45644872787388163</v>
      </c>
      <c r="M1095" s="60">
        <v>0.34628711124962225</v>
      </c>
      <c r="N1095" s="60">
        <v>-1.3468508382334696</v>
      </c>
      <c r="O1095" s="60">
        <v>-1.1201361109170835</v>
      </c>
      <c r="P1095" s="56" t="str">
        <f t="shared" si="1376"/>
        <v>219/3</v>
      </c>
      <c r="R1095" s="80">
        <v>274</v>
      </c>
      <c r="S1095" s="3" t="s">
        <v>28</v>
      </c>
      <c r="T1095" s="60">
        <f t="array" aca="1" ref="T1095:T1098" ca="1">TRANSPOSE(OFFSET($L$3, MATCH($R1095 &amp; "/" &amp; T$2, $P$3:$P$5002, 0) - 1, 0, 1, $E$1))</f>
        <v>1.3630646662686567</v>
      </c>
      <c r="U1095" s="60">
        <f t="array" aca="1" ref="U1095:U1098" ca="1">TRANSPOSE(OFFSET($L$3, MATCH($R1095 &amp; "/" &amp; U$2, $P$3:$P$5002, 0) - 1, 0, 1, $E$1))</f>
        <v>-1.2910935800295213</v>
      </c>
      <c r="V1095" s="60">
        <f t="array" aca="1" ref="V1095:V1098" ca="1">TRANSPOSE(OFFSET($L$3, MATCH($R1095 &amp; "/" &amp; V$2, $P$3:$P$5002, 0) - 1, 0, 1, $E$1))</f>
        <v>-0.59324156145305362</v>
      </c>
      <c r="W1095" s="60">
        <f t="array" aca="1" ref="W1095:W1098" ca="1">TRANSPOSE(OFFSET($L$3, MATCH($R1095 &amp; "/" &amp; W$2, $P$3:$P$5002, 0) - 1, 0, 1, $E$1))</f>
        <v>-1.1849950763119377</v>
      </c>
      <c r="X1095" s="60">
        <f t="array" aca="1" ref="X1095:X1098" ca="1">TRANSPOSE(OFFSET($L$3, MATCH($R1095 &amp; "/" &amp; X$2, $P$3:$P$5002, 0) - 1, 0, 1, $E$1))</f>
        <v>0.74127392104940937</v>
      </c>
      <c r="Y1095" s="52">
        <f ca="1">$B$11 * EXP(($E$3 - $C$11^2/2) * Y$2 + $C$11*SQRT(Y$2)*T1095)</f>
        <v>151.27351953332428</v>
      </c>
      <c r="Z1095" s="52">
        <f ca="1">Y1095 * EXP(($E$3 - $C$11^2/2) * (Z$2-Y$2) + $C$11*SQRT(Z$2-Y$2)*U1095)</f>
        <v>103.20956283247006</v>
      </c>
      <c r="AA1095" s="52">
        <f ca="1">Z1095 * EXP(($E$3 - $C$11^2/2) * (AA$2-Z$2) + $C$11*SQRT(AA$2-Z$2)*V1095)</f>
        <v>86.815835652900574</v>
      </c>
      <c r="AB1095" s="52">
        <f ca="1">AA1095 * EXP(($E$3 - $C$11^2/2) * (AB$2-AA$2) + $C$11*SQRT(AB$2-AA$2)*W1095)</f>
        <v>61.147594308308108</v>
      </c>
      <c r="AC1095" s="52">
        <f ca="1">AB1095 * EXP(($E$3 - $C$11^2/2) * (AC$2-AB$2) + $C$11*SQRT(AC$2-AB$2)*X1095)</f>
        <v>76.759157617788603</v>
      </c>
      <c r="AD1095" s="47"/>
      <c r="AE1095" s="3" t="s">
        <v>69</v>
      </c>
      <c r="AF1095" s="20" cm="1">
        <f t="array" aca="1" ref="AF1095" ca="1">MIN(Y1095:Y1098 / $D$11:$D$14)</f>
        <v>1.1223905363236248</v>
      </c>
      <c r="AG1095" s="20" cm="1">
        <f t="array" aca="1" ref="AG1095" ca="1">MIN(Z1095:Z1098 / $D$11:$D$14)</f>
        <v>0.77350930408449803</v>
      </c>
      <c r="AH1095" s="20" cm="1">
        <f t="array" aca="1" ref="AH1095" ca="1">MIN(AA1095:AA1098 / $D$11:$D$14)</f>
        <v>0.48715969850818702</v>
      </c>
      <c r="AI1095" s="20" cm="1">
        <f t="array" aca="1" ref="AI1095" ca="1">MIN(AB1095:AB1098 / $D$11:$D$14)</f>
        <v>0.57923616549260626</v>
      </c>
      <c r="AJ1095" s="20" cm="1">
        <f t="array" aca="1" ref="AJ1095" ca="1">MIN(AC1095:AC1098 / $D$11:$D$14)</f>
        <v>0.68042677683150443</v>
      </c>
      <c r="AK1095" s="72">
        <f t="array" aca="1" ref="AK1095" ca="1">SUMPRODUCT(AF1096:AJ1096, EXP(-$E$3*$AF$2:$AJ$2))</f>
        <v>92148.519674651194</v>
      </c>
      <c r="AL1095" s="70">
        <f ca="1">MAX(AC1096 - $D$11, 0) * EXP(-$E$2*$E$3)</f>
        <v>8.9605396276548532</v>
      </c>
    </row>
    <row r="1096" spans="7:38" ht="14.55" customHeight="1" x14ac:dyDescent="0.3">
      <c r="G1096" s="3">
        <v>1094</v>
      </c>
      <c r="H1096" s="58">
        <v>0.1718203452661454</v>
      </c>
      <c r="I1096" s="58">
        <v>-1.3130711633257373</v>
      </c>
      <c r="J1096" s="58">
        <v>-0.13498488626905342</v>
      </c>
      <c r="K1096" s="59">
        <v>1.420667886731608</v>
      </c>
      <c r="L1096" s="60">
        <f t="array" ref="L1096:O1096">TRANSPOSE(MMULT(Option!$B$25:$E$28, TRANSPOSE(H1096:K1096)))</f>
        <v>0.1718203452661454</v>
      </c>
      <c r="M1096" s="60">
        <v>-1.1347214616543246</v>
      </c>
      <c r="N1096" s="60">
        <v>-0.39367318900356374</v>
      </c>
      <c r="O1096" s="60">
        <v>0.91512633805349208</v>
      </c>
      <c r="P1096" s="56" t="str">
        <f t="shared" si="1376"/>
        <v>219/4</v>
      </c>
      <c r="R1096" s="80"/>
      <c r="S1096" s="3" t="s">
        <v>29</v>
      </c>
      <c r="T1096" s="60">
        <f ca="1"/>
        <v>1.6501533436165736</v>
      </c>
      <c r="U1096" s="60">
        <f ca="1"/>
        <v>0.12639291844097844</v>
      </c>
      <c r="V1096" s="60">
        <f ca="1"/>
        <v>-0.46432731652079073</v>
      </c>
      <c r="W1096" s="60">
        <f ca="1"/>
        <v>-0.59826818681866223</v>
      </c>
      <c r="X1096" s="60">
        <f ca="1"/>
        <v>-0.43426984277816055</v>
      </c>
      <c r="Y1096" s="52">
        <f ca="1">$B$12 * EXP(($E$3 - $C$12^2/2) * Y$2 + $C$12*SQRT(Y$2)*T1096)</f>
        <v>164.87971187094473</v>
      </c>
      <c r="Z1096" s="52">
        <f ca="1">Y1096 * EXP(($E$3 - $C$12^2/2) * (Z$2-Y$2) + $C$12*SQRT(Z$2-Y$2)*U1096)</f>
        <v>172.11004428794769</v>
      </c>
      <c r="AA1096" s="52">
        <f ca="1">Z1096 * EXP(($E$3 - $C$12^2/2) * (AA$2-Z$2) + $C$12*SQRT(AA$2-Z$2)*V1096)</f>
        <v>150.48085542951816</v>
      </c>
      <c r="AB1096" s="52">
        <f ca="1">AA1096 * EXP(($E$3 - $C$12^2/2) * (AB$2-AA$2) + $C$12*SQRT(AB$2-AA$2)*W1096)</f>
        <v>126.38785757425184</v>
      </c>
      <c r="AC1096" s="52">
        <f ca="1">AB1096 * EXP(($E$3 - $C$12^2/2) * (AC$2-AB$2) + $C$12*SQRT(AC$2-AB$2)*X1096)</f>
        <v>111.50556062914654</v>
      </c>
      <c r="AD1096" s="47"/>
      <c r="AE1096" s="3" t="s">
        <v>47</v>
      </c>
      <c r="AF1096" s="64">
        <f t="shared" ref="AF1096" ca="1" si="1382">($B$5*AF1098 + (1 + $B$6)*AF1097)*$B$2</f>
        <v>15000</v>
      </c>
      <c r="AG1096" s="64">
        <f t="shared" ref="AG1096" ca="1" si="1383">($B$5*AG1098 + (1 + $B$6)*AG1097)*$B$2</f>
        <v>0</v>
      </c>
      <c r="AH1096" s="64">
        <f t="shared" ref="AH1096" ca="1" si="1384">($B$5*AH1098 + (1 + $B$6)*AH1097)*$B$2</f>
        <v>0</v>
      </c>
      <c r="AI1096" s="64">
        <f t="shared" ref="AI1096" ca="1" si="1385">($B$5*AI1098 + (1 + $B$6)*AI1097)*$B$2</f>
        <v>0</v>
      </c>
      <c r="AJ1096" s="64" cm="1">
        <f t="array" aca="1" ref="AJ1096" ca="1">($B$5*AJ1098 + (1 + $B$6)*AJ1097 + AND(NOT(AF1097:AJ1097)))*$B$2</f>
        <v>100000</v>
      </c>
      <c r="AK1096" s="73"/>
      <c r="AL1096" s="70"/>
    </row>
    <row r="1097" spans="7:38" ht="14.55" customHeight="1" x14ac:dyDescent="0.3">
      <c r="G1097" s="3">
        <v>1095</v>
      </c>
      <c r="H1097" s="58">
        <v>-2.0238702916668174</v>
      </c>
      <c r="I1097" s="58">
        <v>-0.18083338017462086</v>
      </c>
      <c r="J1097" s="58">
        <v>-2.13962098992703</v>
      </c>
      <c r="K1097" s="59">
        <v>0.35321494344817633</v>
      </c>
      <c r="L1097" s="60">
        <f t="array" ref="L1097:O1097">TRANSPOSE(MMULT(Option!$B$25:$E$28, TRANSPOSE(H1097:K1097)))</f>
        <v>-2.0238702916668174</v>
      </c>
      <c r="M1097" s="60">
        <v>-0.97528464723171238</v>
      </c>
      <c r="N1097" s="60">
        <v>-2.7361520632506666</v>
      </c>
      <c r="O1097" s="60">
        <v>-0.97203746055414086</v>
      </c>
      <c r="P1097" s="56" t="str">
        <f t="shared" si="1376"/>
        <v>219/5</v>
      </c>
      <c r="R1097" s="80"/>
      <c r="S1097" s="3" t="s">
        <v>31</v>
      </c>
      <c r="T1097" s="60">
        <f ca="1"/>
        <v>0.97608189829035141</v>
      </c>
      <c r="U1097" s="60">
        <f ca="1"/>
        <v>-1.8266683484519119</v>
      </c>
      <c r="V1097" s="60">
        <f ca="1"/>
        <v>-0.10940725833653761</v>
      </c>
      <c r="W1097" s="60">
        <f ca="1"/>
        <v>-0.78173542346887559</v>
      </c>
      <c r="X1097" s="60">
        <f ca="1"/>
        <v>0.37494558299649827</v>
      </c>
      <c r="Y1097" s="52">
        <f ca="1">$B$13 * EXP(($E$3 - $C$13^2/2) * Y$2 + $C$13*SQRT(Y$2)*T1097)</f>
        <v>134.69254753249766</v>
      </c>
      <c r="Z1097" s="52">
        <f ca="1">Y1097 * EXP(($E$3 - $C$13^2/2) * (Z$2-Y$2) + $C$13*SQRT(Z$2-Y$2)*U1097)</f>
        <v>78.256684519386795</v>
      </c>
      <c r="AA1097" s="52">
        <f ca="1">Z1097 * EXP(($E$3 - $C$13^2/2) * (AA$2-Z$2) + $C$13*SQRT(AA$2-Z$2)*V1097)</f>
        <v>76.109422415530616</v>
      </c>
      <c r="AB1097" s="52">
        <f ca="1">AA1097 * EXP(($E$3 - $C$13^2/2) * (AB$2-AA$2) + $C$13*SQRT(AB$2-AA$2)*W1097)</f>
        <v>60.500488924328387</v>
      </c>
      <c r="AC1097" s="52">
        <f ca="1">AB1097 * EXP(($E$3 - $C$13^2/2) * (AC$2-AB$2) + $C$13*SQRT(AC$2-AB$2)*X1097)</f>
        <v>68.042677683150444</v>
      </c>
      <c r="AD1097" s="47"/>
      <c r="AE1097" s="3" t="s">
        <v>46</v>
      </c>
      <c r="AF1097" s="52" t="b">
        <f t="shared" ref="AF1097" ca="1" si="1386">AF1095 &gt;= $B$4</f>
        <v>0</v>
      </c>
      <c r="AG1097" s="52" t="b">
        <f t="array" aca="1" ref="AG1097" ca="1">AND(AG1095 &gt;= $B$4, NOT(OR($AF1097:AF1097)))</f>
        <v>0</v>
      </c>
      <c r="AH1097" s="52" t="b">
        <f t="array" aca="1" ref="AH1097" ca="1">AND(AH1095 &gt;= $B$4, NOT(OR($AF1097:AG1097)))</f>
        <v>0</v>
      </c>
      <c r="AI1097" s="52" t="b">
        <f t="array" aca="1" ref="AI1097" ca="1">AND(AI1095 &gt;= $B$4, NOT(OR($AF1097:AH1097)))</f>
        <v>0</v>
      </c>
      <c r="AJ1097" s="52" t="b">
        <f t="array" aca="1" ref="AJ1097" ca="1">AND(AJ1095 &gt;= $B$4, NOT(OR($AF1097:AI1097)))</f>
        <v>0</v>
      </c>
      <c r="AK1097" s="73"/>
      <c r="AL1097" s="70"/>
    </row>
    <row r="1098" spans="7:38" ht="14.55" customHeight="1" x14ac:dyDescent="0.3">
      <c r="G1098" s="3">
        <v>1096</v>
      </c>
      <c r="H1098" s="58">
        <v>0.39207236707176218</v>
      </c>
      <c r="I1098" s="58">
        <v>0.56211859560348121</v>
      </c>
      <c r="J1098" s="58">
        <v>-0.3240637019969011</v>
      </c>
      <c r="K1098" s="59">
        <v>-0.19313748252658189</v>
      </c>
      <c r="L1098" s="60">
        <f t="array" ref="L1098:O1098">TRANSPOSE(MMULT(Option!$B$25:$E$28, TRANSPOSE(H1098:K1098)))</f>
        <v>0.39207236707176218</v>
      </c>
      <c r="M1098" s="60">
        <v>0.67201914960774956</v>
      </c>
      <c r="N1098" s="60">
        <v>1.9397736245844899E-2</v>
      </c>
      <c r="O1098" s="60">
        <v>7.5382330691513705E-2</v>
      </c>
      <c r="P1098" s="56" t="str">
        <f t="shared" si="1376"/>
        <v>220/1</v>
      </c>
      <c r="R1098" s="80"/>
      <c r="S1098" s="3" t="s">
        <v>30</v>
      </c>
      <c r="T1098" s="60">
        <f ca="1"/>
        <v>0.36820272709108459</v>
      </c>
      <c r="U1098" s="60">
        <f ca="1"/>
        <v>-1.2575946620576561</v>
      </c>
      <c r="V1098" s="60">
        <f ca="1"/>
        <v>-1.5578190204993949</v>
      </c>
      <c r="W1098" s="60">
        <f ca="1"/>
        <v>0.5603942906738496</v>
      </c>
      <c r="X1098" s="60">
        <f ca="1"/>
        <v>0.54341138628177399</v>
      </c>
      <c r="Y1098" s="52">
        <f ca="1">$B$14 * EXP(($E$3 - $C$14^2/2) * Y$2 + $C$14*SQRT(Y$2)*T1098)</f>
        <v>112.23905363236248</v>
      </c>
      <c r="Z1098" s="52">
        <f ca="1">Y1098 * EXP(($E$3 - $C$14^2/2) * (Z$2-Y$2) + $C$14*SQRT(Z$2-Y$2)*U1098)</f>
        <v>77.350930408449798</v>
      </c>
      <c r="AA1098" s="52">
        <f ca="1">Z1098 * EXP(($E$3 - $C$14^2/2) * (AA$2-Z$2) + $C$14*SQRT(AA$2-Z$2)*V1098)</f>
        <v>48.715969850818702</v>
      </c>
      <c r="AB1098" s="52">
        <f ca="1">AA1098 * EXP(($E$3 - $C$14^2/2) * (AB$2-AA$2) + $C$14*SQRT(AB$2-AA$2)*W1098)</f>
        <v>57.923616549260629</v>
      </c>
      <c r="AC1098" s="52">
        <f ca="1">AB1098 * EXP(($E$3 - $C$14^2/2) * (AC$2-AB$2) + $C$14*SQRT(AC$2-AB$2)*X1098)</f>
        <v>68.521571111657764</v>
      </c>
      <c r="AD1098" s="47"/>
      <c r="AE1098" s="3" t="s">
        <v>68</v>
      </c>
      <c r="AF1098" s="52" t="b">
        <f ca="1">AND(AF1095&gt;$B$3, NOT(OR($AF1097:AF1097)))</f>
        <v>1</v>
      </c>
      <c r="AG1098" s="52" t="b">
        <f ca="1">AND(AG1095&gt;$B$3, NOT(OR($AF1097:AG1097)))</f>
        <v>0</v>
      </c>
      <c r="AH1098" s="52" t="b">
        <f ca="1">AND(AH1095&gt;$B$3, NOT(OR($AF1097:AH1097)))</f>
        <v>0</v>
      </c>
      <c r="AI1098" s="52" t="b">
        <f ca="1">AND(AI1095&gt;$B$3, NOT(OR($AF1097:AI1097)))</f>
        <v>0</v>
      </c>
      <c r="AJ1098" s="52" t="b">
        <f ca="1">AND(AJ1095&gt;$B$3, NOT(OR($AF1097:AJ1097)))</f>
        <v>0</v>
      </c>
      <c r="AK1098" s="74"/>
      <c r="AL1098" s="70"/>
    </row>
    <row r="1099" spans="7:38" ht="14.55" customHeight="1" x14ac:dyDescent="0.3">
      <c r="G1099" s="3">
        <v>1097</v>
      </c>
      <c r="H1099" s="58">
        <v>-0.91725677509547843</v>
      </c>
      <c r="I1099" s="58">
        <v>0.99463765415900451</v>
      </c>
      <c r="J1099" s="58">
        <v>0.67822158225939821</v>
      </c>
      <c r="K1099" s="59">
        <v>-0.19702157165322187</v>
      </c>
      <c r="L1099" s="60">
        <f t="array" ref="L1099:O1099">TRANSPOSE(MMULT(Option!$B$25:$E$28, TRANSPOSE(H1099:K1099)))</f>
        <v>-0.91725677509547843</v>
      </c>
      <c r="M1099" s="60">
        <v>0.54469775780919794</v>
      </c>
      <c r="N1099" s="60">
        <v>0.48924340893162882</v>
      </c>
      <c r="O1099" s="60">
        <v>-0.14278932924990739</v>
      </c>
      <c r="P1099" s="56" t="str">
        <f t="shared" si="1376"/>
        <v>220/2</v>
      </c>
      <c r="R1099" s="80">
        <v>275</v>
      </c>
      <c r="S1099" s="3" t="s">
        <v>28</v>
      </c>
      <c r="T1099" s="60">
        <f t="array" aca="1" ref="T1099:T1102" ca="1">TRANSPOSE(OFFSET($L$3, MATCH($R1099 &amp; "/" &amp; T$2, $P$3:$P$5002, 0) - 1, 0, 1, $E$1))</f>
        <v>0.19924563953436294</v>
      </c>
      <c r="U1099" s="60">
        <f t="array" aca="1" ref="U1099:U1102" ca="1">TRANSPOSE(OFFSET($L$3, MATCH($R1099 &amp; "/" &amp; U$2, $P$3:$P$5002, 0) - 1, 0, 1, $E$1))</f>
        <v>0.81328379495679792</v>
      </c>
      <c r="V1099" s="60">
        <f t="array" aca="1" ref="V1099:V1102" ca="1">TRANSPOSE(OFFSET($L$3, MATCH($R1099 &amp; "/" &amp; V$2, $P$3:$P$5002, 0) - 1, 0, 1, $E$1))</f>
        <v>0.60420394008881129</v>
      </c>
      <c r="W1099" s="60">
        <f t="array" aca="1" ref="W1099:W1102" ca="1">TRANSPOSE(OFFSET($L$3, MATCH($R1099 &amp; "/" &amp; W$2, $P$3:$P$5002, 0) - 1, 0, 1, $E$1))</f>
        <v>0.22902466221269674</v>
      </c>
      <c r="X1099" s="60">
        <f t="array" aca="1" ref="X1099:X1102" ca="1">TRANSPOSE(OFFSET($L$3, MATCH($R1099 &amp; "/" &amp; X$2, $P$3:$P$5002, 0) - 1, 0, 1, $E$1))</f>
        <v>-1.3687016893203721</v>
      </c>
      <c r="Y1099" s="52">
        <f ca="1">$B$11 * EXP(($E$3 - $C$11^2/2) * Y$2 + $C$11*SQRT(Y$2)*T1099)</f>
        <v>106.69175449360426</v>
      </c>
      <c r="Z1099" s="52">
        <f ca="1">Y1099 * EXP(($E$3 - $C$11^2/2) * (Z$2-Y$2) + $C$11*SQRT(Z$2-Y$2)*U1099)</f>
        <v>136.8559641691125</v>
      </c>
      <c r="AA1099" s="52">
        <f ca="1">Z1099 * EXP(($E$3 - $C$11^2/2) * (AA$2-Z$2) + $C$11*SQRT(AA$2-Z$2)*V1099)</f>
        <v>164.875426585696</v>
      </c>
      <c r="AB1099" s="52">
        <f ca="1">AA1099 * EXP(($E$3 - $C$11^2/2) * (AB$2-AA$2) + $C$11*SQRT(AB$2-AA$2)*W1099)</f>
        <v>177.48704086269112</v>
      </c>
      <c r="AC1099" s="52">
        <f ca="1">AB1099 * EXP(($E$3 - $C$11^2/2) * (AC$2-AB$2) + $C$11*SQRT(AC$2-AB$2)*X1099)</f>
        <v>118.30749090389214</v>
      </c>
      <c r="AD1099" s="47"/>
      <c r="AE1099" s="3" t="s">
        <v>69</v>
      </c>
      <c r="AF1099" s="20" cm="1">
        <f t="array" aca="1" ref="AF1099" ca="1">MIN(Y1099:Y1102 / $D$11:$D$14)</f>
        <v>0.82069742329318007</v>
      </c>
      <c r="AG1099" s="20" cm="1">
        <f t="array" aca="1" ref="AG1099" ca="1">MIN(Z1099:Z1102 / $D$11:$D$14)</f>
        <v>0.78458143982244011</v>
      </c>
      <c r="AH1099" s="20" cm="1">
        <f t="array" aca="1" ref="AH1099" ca="1">MIN(AA1099:AA1102 / $D$11:$D$14)</f>
        <v>0.55673533039065726</v>
      </c>
      <c r="AI1099" s="20" cm="1">
        <f t="array" aca="1" ref="AI1099" ca="1">MIN(AB1099:AB1102 / $D$11:$D$14)</f>
        <v>0.6402948668567241</v>
      </c>
      <c r="AJ1099" s="20" cm="1">
        <f t="array" aca="1" ref="AJ1099" ca="1">MIN(AC1099:AC1102 / $D$11:$D$14)</f>
        <v>0.5107610437453054</v>
      </c>
      <c r="AK1099" s="72">
        <f t="array" aca="1" ref="AK1099" ca="1">SUMPRODUCT(AF1100:AJ1100, EXP(-$E$3*$AF$2:$AJ$2))</f>
        <v>92148.519674651194</v>
      </c>
      <c r="AL1099" s="70">
        <f ca="1">MAX(AC1100 - $D$11, 0) * EXP(-$E$2*$E$3)</f>
        <v>0</v>
      </c>
    </row>
    <row r="1100" spans="7:38" ht="14.55" customHeight="1" x14ac:dyDescent="0.3">
      <c r="G1100" s="3">
        <v>1098</v>
      </c>
      <c r="H1100" s="58">
        <v>0.81372930063048465</v>
      </c>
      <c r="I1100" s="58">
        <v>-0.10546522578083911</v>
      </c>
      <c r="J1100" s="58">
        <v>-0.58647747038517828</v>
      </c>
      <c r="K1100" s="59">
        <v>1.0865771922134717</v>
      </c>
      <c r="L1100" s="60">
        <f t="array" ref="L1100:O1100">TRANSPOSE(MMULT(Option!$B$25:$E$28, TRANSPOSE(H1100:K1100)))</f>
        <v>0.81372930063048465</v>
      </c>
      <c r="M1100" s="60">
        <v>0.22883124418693318</v>
      </c>
      <c r="N1100" s="60">
        <v>-0.21723462414200495</v>
      </c>
      <c r="O1100" s="60">
        <v>1.1138948767270898</v>
      </c>
      <c r="P1100" s="56" t="str">
        <f t="shared" si="1376"/>
        <v>220/3</v>
      </c>
      <c r="R1100" s="80"/>
      <c r="S1100" s="3" t="s">
        <v>29</v>
      </c>
      <c r="T1100" s="60">
        <f ca="1"/>
        <v>-0.67533594665535013</v>
      </c>
      <c r="U1100" s="60">
        <f ca="1"/>
        <v>-0.16668039027325177</v>
      </c>
      <c r="V1100" s="60">
        <f ca="1"/>
        <v>-1.1602014025347889</v>
      </c>
      <c r="W1100" s="60">
        <f ca="1"/>
        <v>0.44946280856999427</v>
      </c>
      <c r="X1100" s="60">
        <f ca="1"/>
        <v>-0.77008981215180161</v>
      </c>
      <c r="Y1100" s="52">
        <f ca="1">$B$12 * EXP(($E$3 - $C$12^2/2) * Y$2 + $C$12*SQRT(Y$2)*T1100)</f>
        <v>82.069742329318004</v>
      </c>
      <c r="Z1100" s="52">
        <f ca="1">Y1100 * EXP(($E$3 - $C$12^2/2) * (Z$2-Y$2) + $C$12*SQRT(Z$2-Y$2)*U1100)</f>
        <v>78.45814398224401</v>
      </c>
      <c r="AA1100" s="52">
        <f ca="1">Z1100 * EXP(($E$3 - $C$12^2/2) * (AA$2-Z$2) + $C$12*SQRT(AA$2-Z$2)*V1100)</f>
        <v>55.673533039065724</v>
      </c>
      <c r="AB1100" s="52">
        <f ca="1">AA1100 * EXP(($E$3 - $C$12^2/2) * (AB$2-AA$2) + $C$12*SQRT(AB$2-AA$2)*W1100)</f>
        <v>64.02948668567241</v>
      </c>
      <c r="AC1100" s="52">
        <f ca="1">AB1100 * EXP(($E$3 - $C$12^2/2) * (AC$2-AB$2) + $C$12*SQRT(AC$2-AB$2)*X1100)</f>
        <v>51.076104374530537</v>
      </c>
      <c r="AD1100" s="47"/>
      <c r="AE1100" s="3" t="s">
        <v>47</v>
      </c>
      <c r="AF1100" s="64">
        <f t="shared" ref="AF1100" ca="1" si="1387">($B$5*AF1102 + (1 + $B$6)*AF1101)*$B$2</f>
        <v>15000</v>
      </c>
      <c r="AG1100" s="64">
        <f t="shared" ref="AG1100" ca="1" si="1388">($B$5*AG1102 + (1 + $B$6)*AG1101)*$B$2</f>
        <v>0</v>
      </c>
      <c r="AH1100" s="64">
        <f t="shared" ref="AH1100" ca="1" si="1389">($B$5*AH1102 + (1 + $B$6)*AH1101)*$B$2</f>
        <v>0</v>
      </c>
      <c r="AI1100" s="64">
        <f t="shared" ref="AI1100" ca="1" si="1390">($B$5*AI1102 + (1 + $B$6)*AI1101)*$B$2</f>
        <v>0</v>
      </c>
      <c r="AJ1100" s="64" cm="1">
        <f t="array" aca="1" ref="AJ1100" ca="1">($B$5*AJ1102 + (1 + $B$6)*AJ1101 + AND(NOT(AF1101:AJ1101)))*$B$2</f>
        <v>100000</v>
      </c>
      <c r="AK1100" s="73"/>
      <c r="AL1100" s="70"/>
    </row>
    <row r="1101" spans="7:38" ht="14.55" customHeight="1" x14ac:dyDescent="0.3">
      <c r="G1101" s="3">
        <v>1099</v>
      </c>
      <c r="H1101" s="58">
        <v>-1.497397830840568</v>
      </c>
      <c r="I1101" s="58">
        <v>-1.0330098549774001</v>
      </c>
      <c r="J1101" s="58">
        <v>-0.67580374159136369</v>
      </c>
      <c r="K1101" s="59">
        <v>0.26137675034341745</v>
      </c>
      <c r="L1101" s="60">
        <f t="array" ref="L1101:O1101">TRANSPOSE(MMULT(Option!$B$25:$E$28, TRANSPOSE(H1101:K1101)))</f>
        <v>-1.497397830840568</v>
      </c>
      <c r="M1101" s="60">
        <v>-1.5457283031500855</v>
      </c>
      <c r="N1101" s="60">
        <v>-1.4630298383577283</v>
      </c>
      <c r="O1101" s="60">
        <v>-0.7775383172674033</v>
      </c>
      <c r="P1101" s="56" t="str">
        <f t="shared" si="1376"/>
        <v>220/4</v>
      </c>
      <c r="R1101" s="80"/>
      <c r="S1101" s="3" t="s">
        <v>31</v>
      </c>
      <c r="T1101" s="60">
        <f ca="1"/>
        <v>0.33478553526270288</v>
      </c>
      <c r="U1101" s="60">
        <f ca="1"/>
        <v>0.69113051563300454</v>
      </c>
      <c r="V1101" s="60">
        <f ca="1"/>
        <v>1.832886981649275</v>
      </c>
      <c r="W1101" s="60">
        <f ca="1"/>
        <v>0.82847065615638116</v>
      </c>
      <c r="X1101" s="60">
        <f ca="1"/>
        <v>-5.4731516761406196E-2</v>
      </c>
      <c r="Y1101" s="52">
        <f ca="1">$B$13 * EXP(($E$3 - $C$13^2/2) * Y$2 + $C$13*SQRT(Y$2)*T1101)</f>
        <v>111.11946086049275</v>
      </c>
      <c r="Z1101" s="52">
        <f ca="1">Y1101 * EXP(($E$3 - $C$13^2/2) * (Z$2-Y$2) + $C$13*SQRT(Z$2-Y$2)*U1101)</f>
        <v>137.40668075219205</v>
      </c>
      <c r="AA1101" s="52">
        <f ca="1">Z1101 * EXP(($E$3 - $C$13^2/2) * (AA$2-Z$2) + $C$13*SQRT(AA$2-Z$2)*V1101)</f>
        <v>239.32228006748628</v>
      </c>
      <c r="AB1101" s="52">
        <f ca="1">AA1101 * EXP(($E$3 - $C$13^2/2) * (AB$2-AA$2) + $C$13*SQRT(AB$2-AA$2)*W1101)</f>
        <v>308.38601465754977</v>
      </c>
      <c r="AC1101" s="52">
        <f ca="1">AB1101 * EXP(($E$3 - $C$13^2/2) * (AC$2-AB$2) + $C$13*SQRT(AC$2-AB$2)*X1101)</f>
        <v>304.88444548905369</v>
      </c>
      <c r="AD1101" s="47"/>
      <c r="AE1101" s="3" t="s">
        <v>46</v>
      </c>
      <c r="AF1101" s="52" t="b">
        <f t="shared" ref="AF1101" ca="1" si="1391">AF1099 &gt;= $B$4</f>
        <v>0</v>
      </c>
      <c r="AG1101" s="52" t="b">
        <f t="array" aca="1" ref="AG1101" ca="1">AND(AG1099 &gt;= $B$4, NOT(OR($AF1101:AF1101)))</f>
        <v>0</v>
      </c>
      <c r="AH1101" s="52" t="b">
        <f t="array" aca="1" ref="AH1101" ca="1">AND(AH1099 &gt;= $B$4, NOT(OR($AF1101:AG1101)))</f>
        <v>0</v>
      </c>
      <c r="AI1101" s="52" t="b">
        <f t="array" aca="1" ref="AI1101" ca="1">AND(AI1099 &gt;= $B$4, NOT(OR($AF1101:AH1101)))</f>
        <v>0</v>
      </c>
      <c r="AJ1101" s="52" t="b">
        <f t="array" aca="1" ref="AJ1101" ca="1">AND(AJ1099 &gt;= $B$4, NOT(OR($AF1101:AI1101)))</f>
        <v>0</v>
      </c>
      <c r="AK1101" s="73"/>
      <c r="AL1101" s="70"/>
    </row>
    <row r="1102" spans="7:38" ht="14.55" customHeight="1" x14ac:dyDescent="0.3">
      <c r="G1102" s="3">
        <v>1100</v>
      </c>
      <c r="H1102" s="58">
        <v>-0.86986112447548425</v>
      </c>
      <c r="I1102" s="58">
        <v>-1.20423197260684</v>
      </c>
      <c r="J1102" s="58">
        <v>1.7517785906196379</v>
      </c>
      <c r="K1102" s="59">
        <v>0.52492038191066481</v>
      </c>
      <c r="L1102" s="60">
        <f t="array" ref="L1102:O1102">TRANSPOSE(MMULT(Option!$B$25:$E$28, TRANSPOSE(H1102:K1102)))</f>
        <v>-0.86986112447548425</v>
      </c>
      <c r="M1102" s="60">
        <v>-1.4516412835415602</v>
      </c>
      <c r="N1102" s="60">
        <v>0.87531836664726093</v>
      </c>
      <c r="O1102" s="60">
        <v>0.12814072797944004</v>
      </c>
      <c r="P1102" s="56" t="str">
        <f t="shared" si="1376"/>
        <v>220/5</v>
      </c>
      <c r="R1102" s="80"/>
      <c r="S1102" s="3" t="s">
        <v>30</v>
      </c>
      <c r="T1102" s="60">
        <f ca="1"/>
        <v>-5.3358015527534705E-2</v>
      </c>
      <c r="U1102" s="60">
        <f ca="1"/>
        <v>0.61799793253786395</v>
      </c>
      <c r="V1102" s="60">
        <f ca="1"/>
        <v>0.27490782782935114</v>
      </c>
      <c r="W1102" s="60">
        <f ca="1"/>
        <v>-0.19334474008205749</v>
      </c>
      <c r="X1102" s="60">
        <f ca="1"/>
        <v>0.45765180543001377</v>
      </c>
      <c r="Y1102" s="52">
        <f ca="1">$B$14 * EXP(($E$3 - $C$14^2/2) * Y$2 + $C$14*SQRT(Y$2)*T1102)</f>
        <v>98.905295514911998</v>
      </c>
      <c r="Z1102" s="52">
        <f ca="1">Y1102 * EXP(($E$3 - $C$14^2/2) * (Z$2-Y$2) + $C$14*SQRT(Z$2-Y$2)*U1102)</f>
        <v>119.64896464153867</v>
      </c>
      <c r="AA1102" s="52">
        <f ca="1">Z1102 * EXP(($E$3 - $C$14^2/2) * (AA$2-Z$2) + $C$14*SQRT(AA$2-Z$2)*V1102)</f>
        <v>130.58632592915572</v>
      </c>
      <c r="AB1102" s="52">
        <f ca="1">AA1102 * EXP(($E$3 - $C$14^2/2) * (AB$2-AA$2) + $C$14*SQRT(AB$2-AA$2)*W1102)</f>
        <v>123.84503761321758</v>
      </c>
      <c r="AC1102" s="52">
        <f ca="1">AB1102 * EXP(($E$3 - $C$14^2/2) * (AC$2-AB$2) + $C$14*SQRT(AC$2-AB$2)*X1102)</f>
        <v>142.78309050227307</v>
      </c>
      <c r="AD1102" s="47"/>
      <c r="AE1102" s="3" t="s">
        <v>68</v>
      </c>
      <c r="AF1102" s="52" t="b">
        <f ca="1">AND(AF1099&gt;$B$3, NOT(OR($AF1101:AF1101)))</f>
        <v>1</v>
      </c>
      <c r="AG1102" s="52" t="b">
        <f ca="1">AND(AG1099&gt;$B$3, NOT(OR($AF1101:AG1101)))</f>
        <v>0</v>
      </c>
      <c r="AH1102" s="52" t="b">
        <f ca="1">AND(AH1099&gt;$B$3, NOT(OR($AF1101:AH1101)))</f>
        <v>0</v>
      </c>
      <c r="AI1102" s="52" t="b">
        <f ca="1">AND(AI1099&gt;$B$3, NOT(OR($AF1101:AI1101)))</f>
        <v>0</v>
      </c>
      <c r="AJ1102" s="52" t="b">
        <f ca="1">AND(AJ1099&gt;$B$3, NOT(OR($AF1101:AJ1101)))</f>
        <v>0</v>
      </c>
      <c r="AK1102" s="74"/>
      <c r="AL1102" s="70"/>
    </row>
    <row r="1103" spans="7:38" ht="14.55" customHeight="1" x14ac:dyDescent="0.3">
      <c r="G1103" s="3">
        <v>1101</v>
      </c>
      <c r="H1103" s="58">
        <v>-0.19166093339544235</v>
      </c>
      <c r="I1103" s="58">
        <v>-1.3256965174011333</v>
      </c>
      <c r="J1103" s="58">
        <v>0.31915477437829676</v>
      </c>
      <c r="K1103" s="59">
        <v>0.87183914671250706</v>
      </c>
      <c r="L1103" s="60">
        <f t="array" ref="L1103:O1103">TRANSPOSE(MMULT(Option!$B$25:$E$28, TRANSPOSE(H1103:K1103)))</f>
        <v>-0.19166093339544235</v>
      </c>
      <c r="M1103" s="60">
        <v>-1.2916853012641838</v>
      </c>
      <c r="N1103" s="60">
        <v>-0.14349635906486313</v>
      </c>
      <c r="O1103" s="60">
        <v>0.38507786433058688</v>
      </c>
      <c r="P1103" s="56" t="str">
        <f t="shared" si="1376"/>
        <v>221/1</v>
      </c>
      <c r="R1103" s="80">
        <v>276</v>
      </c>
      <c r="S1103" s="3" t="s">
        <v>28</v>
      </c>
      <c r="T1103" s="60">
        <f t="array" aca="1" ref="T1103:T1106" ca="1">TRANSPOSE(OFFSET($L$3, MATCH($R1103 &amp; "/" &amp; T$2, $P$3:$P$5002, 0) - 1, 0, 1, $E$1))</f>
        <v>-7.1536692183459372E-2</v>
      </c>
      <c r="U1103" s="60">
        <f t="array" aca="1" ref="U1103:U1106" ca="1">TRANSPOSE(OFFSET($L$3, MATCH($R1103 &amp; "/" &amp; U$2, $P$3:$P$5002, 0) - 1, 0, 1, $E$1))</f>
        <v>0.67839415597132324</v>
      </c>
      <c r="V1103" s="60">
        <f t="array" aca="1" ref="V1103:V1106" ca="1">TRANSPOSE(OFFSET($L$3, MATCH($R1103 &amp; "/" &amp; V$2, $P$3:$P$5002, 0) - 1, 0, 1, $E$1))</f>
        <v>1.460845267967012E-2</v>
      </c>
      <c r="W1103" s="60">
        <f t="array" aca="1" ref="W1103:W1106" ca="1">TRANSPOSE(OFFSET($L$3, MATCH($R1103 &amp; "/" &amp; W$2, $P$3:$P$5002, 0) - 1, 0, 1, $E$1))</f>
        <v>1.3218599530126935</v>
      </c>
      <c r="X1103" s="60">
        <f t="array" aca="1" ref="X1103:X1106" ca="1">TRANSPOSE(OFFSET($L$3, MATCH($R1103 &amp; "/" &amp; X$2, $P$3:$P$5002, 0) - 1, 0, 1, $E$1))</f>
        <v>0.26016993133011207</v>
      </c>
      <c r="Y1103" s="52">
        <f ca="1">$B$11 * EXP(($E$3 - $C$11^2/2) * Y$2 + $C$11*SQRT(Y$2)*T1103)</f>
        <v>98.367373438847338</v>
      </c>
      <c r="Z1103" s="52">
        <f ca="1">Y1103 * EXP(($E$3 - $C$11^2/2) * (Z$2-Y$2) + $C$11*SQRT(Z$2-Y$2)*U1103)</f>
        <v>121.17398739237908</v>
      </c>
      <c r="AA1103" s="52">
        <f ca="1">Z1103 * EXP(($E$3 - $C$11^2/2) * (AA$2-Z$2) + $C$11*SQRT(AA$2-Z$2)*V1103)</f>
        <v>122.31625698056864</v>
      </c>
      <c r="AB1103" s="52">
        <f ca="1">AA1103 * EXP(($E$3 - $C$11^2/2) * (AB$2-AA$2) + $C$11*SQRT(AB$2-AA$2)*W1103)</f>
        <v>182.75892722700286</v>
      </c>
      <c r="AC1103" s="52">
        <f ca="1">AB1103 * EXP(($E$3 - $C$11^2/2) * (AC$2-AB$2) + $C$11*SQRT(AC$2-AB$2)*X1103)</f>
        <v>198.58533882074622</v>
      </c>
      <c r="AD1103" s="47"/>
      <c r="AE1103" s="3" t="s">
        <v>69</v>
      </c>
      <c r="AF1103" s="20" cm="1">
        <f t="array" aca="1" ref="AF1103" ca="1">MIN(Y1103:Y1106 / $D$11:$D$14)</f>
        <v>0.66058912454637608</v>
      </c>
      <c r="AG1103" s="20" cm="1">
        <f t="array" aca="1" ref="AG1103" ca="1">MIN(Z1103:Z1106 / $D$11:$D$14)</f>
        <v>0.47209216056857839</v>
      </c>
      <c r="AH1103" s="20" cm="1">
        <f t="array" aca="1" ref="AH1103" ca="1">MIN(AA1103:AA1106 / $D$11:$D$14)</f>
        <v>0.60502672787336509</v>
      </c>
      <c r="AI1103" s="20" cm="1">
        <f t="array" aca="1" ref="AI1103" ca="1">MIN(AB1103:AB1106 / $D$11:$D$14)</f>
        <v>0.72416900357167113</v>
      </c>
      <c r="AJ1103" s="20" cm="1">
        <f t="array" aca="1" ref="AJ1103" ca="1">MIN(AC1103:AC1106 / $D$11:$D$14)</f>
        <v>0.71741170262661103</v>
      </c>
      <c r="AK1103" s="72">
        <f t="array" aca="1" ref="AK1103" ca="1">SUMPRODUCT(AF1104:AJ1104, EXP(-$E$3*$AF$2:$AJ$2))</f>
        <v>77880.078307140488</v>
      </c>
      <c r="AL1103" s="70">
        <f ca="1">MAX(AC1104 - $D$11, 0) * EXP(-$E$2*$E$3)</f>
        <v>0</v>
      </c>
    </row>
    <row r="1104" spans="7:38" ht="14.55" customHeight="1" x14ac:dyDescent="0.3">
      <c r="G1104" s="3">
        <v>1102</v>
      </c>
      <c r="H1104" s="58">
        <v>1.7072239019244808</v>
      </c>
      <c r="I1104" s="58">
        <v>-0.31845069493211148</v>
      </c>
      <c r="J1104" s="58">
        <v>-1.4151073084101322</v>
      </c>
      <c r="K1104" s="59">
        <v>-0.96459611101935527</v>
      </c>
      <c r="L1104" s="60">
        <f t="array" ref="L1104:O1104">TRANSPOSE(MMULT(Option!$B$25:$E$28, TRANSPOSE(H1104:K1104)))</f>
        <v>1.7072239019244808</v>
      </c>
      <c r="M1104" s="60">
        <v>0.39102467784225414</v>
      </c>
      <c r="N1104" s="60">
        <v>-0.6434033987376383</v>
      </c>
      <c r="O1104" s="60">
        <v>-0.50273183025039003</v>
      </c>
      <c r="P1104" s="56" t="str">
        <f t="shared" si="1376"/>
        <v>221/2</v>
      </c>
      <c r="R1104" s="80"/>
      <c r="S1104" s="3" t="s">
        <v>29</v>
      </c>
      <c r="T1104" s="60">
        <f ca="1"/>
        <v>-1.3987440971821423</v>
      </c>
      <c r="U1104" s="60">
        <f ca="1"/>
        <v>-1.1365260928663279</v>
      </c>
      <c r="V1104" s="60">
        <f ca="1"/>
        <v>0.81032804463498564</v>
      </c>
      <c r="W1104" s="60">
        <f ca="1"/>
        <v>0.79172067929258838</v>
      </c>
      <c r="X1104" s="60">
        <f ca="1"/>
        <v>0.6628823776557804</v>
      </c>
      <c r="Y1104" s="52">
        <f ca="1">$B$12 * EXP(($E$3 - $C$12^2/2) * Y$2 + $C$12*SQRT(Y$2)*T1104)</f>
        <v>66.058912454637607</v>
      </c>
      <c r="Z1104" s="52">
        <f ca="1">Y1104 * EXP(($E$3 - $C$12^2/2) * (Z$2-Y$2) + $C$12*SQRT(Z$2-Y$2)*U1104)</f>
        <v>47.209216056857841</v>
      </c>
      <c r="AA1104" s="52">
        <f ca="1">Z1104 * EXP(($E$3 - $C$12^2/2) * (AA$2-Z$2) + $C$12*SQRT(AA$2-Z$2)*V1104)</f>
        <v>60.502672787336508</v>
      </c>
      <c r="AB1104" s="52">
        <f ca="1">AA1104 * EXP(($E$3 - $C$12^2/2) * (AB$2-AA$2) + $C$12*SQRT(AB$2-AA$2)*W1104)</f>
        <v>77.107746285524769</v>
      </c>
      <c r="AC1104" s="52">
        <f ca="1">AB1104 * EXP(($E$3 - $C$12^2/2) * (AC$2-AB$2) + $C$12*SQRT(AC$2-AB$2)*X1104)</f>
        <v>94.544295435829767</v>
      </c>
      <c r="AD1104" s="47"/>
      <c r="AE1104" s="3" t="s">
        <v>47</v>
      </c>
      <c r="AF1104" s="64">
        <f t="shared" ref="AF1104" ca="1" si="1392">($B$5*AF1106 + (1 + $B$6)*AF1105)*$B$2</f>
        <v>0</v>
      </c>
      <c r="AG1104" s="64">
        <f t="shared" ref="AG1104" ca="1" si="1393">($B$5*AG1106 + (1 + $B$6)*AG1105)*$B$2</f>
        <v>0</v>
      </c>
      <c r="AH1104" s="64">
        <f t="shared" ref="AH1104" ca="1" si="1394">($B$5*AH1106 + (1 + $B$6)*AH1105)*$B$2</f>
        <v>0</v>
      </c>
      <c r="AI1104" s="64">
        <f t="shared" ref="AI1104" ca="1" si="1395">($B$5*AI1106 + (1 + $B$6)*AI1105)*$B$2</f>
        <v>0</v>
      </c>
      <c r="AJ1104" s="64" cm="1">
        <f t="array" aca="1" ref="AJ1104" ca="1">($B$5*AJ1106 + (1 + $B$6)*AJ1105 + AND(NOT(AF1105:AJ1105)))*$B$2</f>
        <v>100000</v>
      </c>
      <c r="AK1104" s="73"/>
      <c r="AL1104" s="70"/>
    </row>
    <row r="1105" spans="7:38" ht="14.55" customHeight="1" x14ac:dyDescent="0.3">
      <c r="G1105" s="3">
        <v>1103</v>
      </c>
      <c r="H1105" s="58">
        <v>-0.55400358770176839</v>
      </c>
      <c r="I1105" s="58">
        <v>-0.34256178246907087</v>
      </c>
      <c r="J1105" s="58">
        <v>-0.12052411462104168</v>
      </c>
      <c r="K1105" s="59">
        <v>-1.1138254085510582</v>
      </c>
      <c r="L1105" s="60">
        <f t="array" ref="L1105:O1105">TRANSPOSE(MMULT(Option!$B$25:$E$28, TRANSPOSE(H1105:K1105)))</f>
        <v>-0.55400358770176839</v>
      </c>
      <c r="M1105" s="60">
        <v>-0.53556449475341017</v>
      </c>
      <c r="N1105" s="60">
        <v>-0.41716270944142403</v>
      </c>
      <c r="O1105" s="60">
        <v>-1.2886521598569149</v>
      </c>
      <c r="P1105" s="56" t="str">
        <f t="shared" si="1376"/>
        <v>221/3</v>
      </c>
      <c r="R1105" s="80"/>
      <c r="S1105" s="3" t="s">
        <v>31</v>
      </c>
      <c r="T1105" s="60">
        <f ca="1"/>
        <v>-9.3956554822471339E-2</v>
      </c>
      <c r="U1105" s="60">
        <f ca="1"/>
        <v>-1.6321098639490303</v>
      </c>
      <c r="V1105" s="60">
        <f ca="1"/>
        <v>0.93337732132728046</v>
      </c>
      <c r="W1105" s="60">
        <f ca="1"/>
        <v>-0.34974584752055571</v>
      </c>
      <c r="X1105" s="60">
        <f ca="1"/>
        <v>-4.7916393243507882E-2</v>
      </c>
      <c r="Y1105" s="52">
        <f ca="1">$B$13 * EXP(($E$3 - $C$13^2/2) * Y$2 + $C$13*SQRT(Y$2)*T1105)</f>
        <v>97.70797855589025</v>
      </c>
      <c r="Z1105" s="52">
        <f ca="1">Y1105 * EXP(($E$3 - $C$13^2/2) * (Z$2-Y$2) + $C$13*SQRT(Z$2-Y$2)*U1105)</f>
        <v>60.180613186456284</v>
      </c>
      <c r="AA1105" s="52">
        <f ca="1">Z1105 * EXP(($E$3 - $C$13^2/2) * (AA$2-Z$2) + $C$13*SQRT(AA$2-Z$2)*V1105)</f>
        <v>80.02695030494958</v>
      </c>
      <c r="AB1105" s="52">
        <f ca="1">AA1105 * EXP(($E$3 - $C$13^2/2) * (AB$2-AA$2) + $C$13*SQRT(AB$2-AA$2)*W1105)</f>
        <v>72.416900357167108</v>
      </c>
      <c r="AC1105" s="52">
        <f ca="1">AB1105 * EXP(($E$3 - $C$13^2/2) * (AC$2-AB$2) + $C$13*SQRT(AC$2-AB$2)*X1105)</f>
        <v>71.7411702626611</v>
      </c>
      <c r="AD1105" s="47"/>
      <c r="AE1105" s="3" t="s">
        <v>46</v>
      </c>
      <c r="AF1105" s="52" t="b">
        <f t="shared" ref="AF1105" ca="1" si="1396">AF1103 &gt;= $B$4</f>
        <v>0</v>
      </c>
      <c r="AG1105" s="52" t="b">
        <f t="array" aca="1" ref="AG1105" ca="1">AND(AG1103 &gt;= $B$4, NOT(OR($AF1105:AF1105)))</f>
        <v>0</v>
      </c>
      <c r="AH1105" s="52" t="b">
        <f t="array" aca="1" ref="AH1105" ca="1">AND(AH1103 &gt;= $B$4, NOT(OR($AF1105:AG1105)))</f>
        <v>0</v>
      </c>
      <c r="AI1105" s="52" t="b">
        <f t="array" aca="1" ref="AI1105" ca="1">AND(AI1103 &gt;= $B$4, NOT(OR($AF1105:AH1105)))</f>
        <v>0</v>
      </c>
      <c r="AJ1105" s="52" t="b">
        <f t="array" aca="1" ref="AJ1105" ca="1">AND(AJ1103 &gt;= $B$4, NOT(OR($AF1105:AI1105)))</f>
        <v>0</v>
      </c>
      <c r="AK1105" s="73"/>
      <c r="AL1105" s="70"/>
    </row>
    <row r="1106" spans="7:38" ht="14.55" customHeight="1" x14ac:dyDescent="0.3">
      <c r="G1106" s="3">
        <v>1104</v>
      </c>
      <c r="H1106" s="58">
        <v>-0.11621512460425491</v>
      </c>
      <c r="I1106" s="58">
        <v>8.2848925694919737E-2</v>
      </c>
      <c r="J1106" s="58">
        <v>-1.1414103659165844</v>
      </c>
      <c r="K1106" s="59">
        <v>-1.0074048644104119</v>
      </c>
      <c r="L1106" s="60">
        <f t="array" ref="L1106:O1106">TRANSPOSE(MMULT(Option!$B$25:$E$28, TRANSPOSE(H1106:K1106)))</f>
        <v>-0.11621512460425491</v>
      </c>
      <c r="M1106" s="60">
        <v>2.9446244806846343E-2</v>
      </c>
      <c r="N1106" s="60">
        <v>-1.0273033219395313</v>
      </c>
      <c r="O1106" s="60">
        <v>-1.1102615860013432</v>
      </c>
      <c r="P1106" s="56" t="str">
        <f t="shared" si="1376"/>
        <v>221/4</v>
      </c>
      <c r="R1106" s="80"/>
      <c r="S1106" s="3" t="s">
        <v>30</v>
      </c>
      <c r="T1106" s="60">
        <f ca="1"/>
        <v>1.0343496585687804</v>
      </c>
      <c r="U1106" s="60">
        <f ca="1"/>
        <v>8.7577087975683421E-2</v>
      </c>
      <c r="V1106" s="60">
        <f ca="1"/>
        <v>-0.13143280092863358</v>
      </c>
      <c r="W1106" s="60">
        <f ca="1"/>
        <v>0.97893929100156518</v>
      </c>
      <c r="X1106" s="60">
        <f ca="1"/>
        <v>-0.40834891234119702</v>
      </c>
      <c r="Y1106" s="52">
        <f ca="1">$B$14 * EXP(($E$3 - $C$14^2/2) * Y$2 + $C$14*SQRT(Y$2)*T1106)</f>
        <v>137.06771633899052</v>
      </c>
      <c r="Z1106" s="52">
        <f ca="1">Y1106 * EXP(($E$3 - $C$14^2/2) * (Z$2-Y$2) + $C$14*SQRT(Z$2-Y$2)*U1106)</f>
        <v>141.42198325621433</v>
      </c>
      <c r="AA1106" s="52">
        <f ca="1">Z1106 * EXP(($E$3 - $C$14^2/2) * (AA$2-Z$2) + $C$14*SQRT(AA$2-Z$2)*V1106)</f>
        <v>136.63571498658598</v>
      </c>
      <c r="AB1106" s="52">
        <f ca="1">AA1106 * EXP(($E$3 - $C$14^2/2) * (AB$2-AA$2) + $C$14*SQRT(AB$2-AA$2)*W1106)</f>
        <v>184.19595375105931</v>
      </c>
      <c r="AC1106" s="52">
        <f ca="1">AB1106 * EXP(($E$3 - $C$14^2/2) * (AC$2-AB$2) + $C$14*SQRT(AC$2-AB$2)*X1106)</f>
        <v>163.77531914095781</v>
      </c>
      <c r="AD1106" s="47"/>
      <c r="AE1106" s="3" t="s">
        <v>68</v>
      </c>
      <c r="AF1106" s="52" t="b">
        <f ca="1">AND(AF1103&gt;$B$3, NOT(OR($AF1105:AF1105)))</f>
        <v>0</v>
      </c>
      <c r="AG1106" s="52" t="b">
        <f ca="1">AND(AG1103&gt;$B$3, NOT(OR($AF1105:AG1105)))</f>
        <v>0</v>
      </c>
      <c r="AH1106" s="52" t="b">
        <f ca="1">AND(AH1103&gt;$B$3, NOT(OR($AF1105:AH1105)))</f>
        <v>0</v>
      </c>
      <c r="AI1106" s="52" t="b">
        <f ca="1">AND(AI1103&gt;$B$3, NOT(OR($AF1105:AI1105)))</f>
        <v>0</v>
      </c>
      <c r="AJ1106" s="52" t="b">
        <f ca="1">AND(AJ1103&gt;$B$3, NOT(OR($AF1105:AJ1105)))</f>
        <v>0</v>
      </c>
      <c r="AK1106" s="74"/>
      <c r="AL1106" s="70"/>
    </row>
    <row r="1107" spans="7:38" ht="14.55" customHeight="1" x14ac:dyDescent="0.3">
      <c r="G1107" s="3">
        <v>1105</v>
      </c>
      <c r="H1107" s="58">
        <v>-0.58905225516537296</v>
      </c>
      <c r="I1107" s="58">
        <v>-1.0636989845802451</v>
      </c>
      <c r="J1107" s="58">
        <v>-1.2078815218903172</v>
      </c>
      <c r="K1107" s="59">
        <v>3.1530198834680694</v>
      </c>
      <c r="L1107" s="60">
        <f t="array" ref="L1107:O1107">TRANSPOSE(MMULT(Option!$B$25:$E$28, TRANSPOSE(H1107:K1107)))</f>
        <v>-0.58905225516537296</v>
      </c>
      <c r="M1107" s="60">
        <v>-1.2105171247634769</v>
      </c>
      <c r="N1107" s="60">
        <v>-1.5750571787730228</v>
      </c>
      <c r="O1107" s="60">
        <v>1.9501679021753373</v>
      </c>
      <c r="P1107" s="56" t="str">
        <f t="shared" si="1376"/>
        <v>221/5</v>
      </c>
      <c r="R1107" s="80">
        <v>277</v>
      </c>
      <c r="S1107" s="3" t="s">
        <v>28</v>
      </c>
      <c r="T1107" s="60">
        <f t="array" aca="1" ref="T1107:T1110" ca="1">TRANSPOSE(OFFSET($L$3, MATCH($R1107 &amp; "/" &amp; T$2, $P$3:$P$5002, 0) - 1, 0, 1, $E$1))</f>
        <v>-0.18021495060316195</v>
      </c>
      <c r="U1107" s="60">
        <f t="array" aca="1" ref="U1107:U1110" ca="1">TRANSPOSE(OFFSET($L$3, MATCH($R1107 &amp; "/" &amp; U$2, $P$3:$P$5002, 0) - 1, 0, 1, $E$1))</f>
        <v>-1.1969686581495524</v>
      </c>
      <c r="V1107" s="60">
        <f t="array" aca="1" ref="V1107:V1110" ca="1">TRANSPOSE(OFFSET($L$3, MATCH($R1107 &amp; "/" &amp; V$2, $P$3:$P$5002, 0) - 1, 0, 1, $E$1))</f>
        <v>-0.54039709899772104</v>
      </c>
      <c r="W1107" s="60">
        <f t="array" aca="1" ref="W1107:W1110" ca="1">TRANSPOSE(OFFSET($L$3, MATCH($R1107 &amp; "/" &amp; W$2, $P$3:$P$5002, 0) - 1, 0, 1, $E$1))</f>
        <v>0.67968138765354458</v>
      </c>
      <c r="X1107" s="60">
        <f t="array" aca="1" ref="X1107:X1110" ca="1">TRANSPOSE(OFFSET($L$3, MATCH($R1107 &amp; "/" &amp; X$2, $P$3:$P$5002, 0) - 1, 0, 1, $E$1))</f>
        <v>1.4348474188102198</v>
      </c>
      <c r="Y1107" s="52">
        <f ca="1">$B$11 * EXP(($E$3 - $C$11^2/2) * Y$2 + $C$11*SQRT(Y$2)*T1107)</f>
        <v>95.211973010576372</v>
      </c>
      <c r="Z1107" s="52">
        <f ca="1">Y1107 * EXP(($E$3 - $C$11^2/2) * (Z$2-Y$2) + $C$11*SQRT(Z$2-Y$2)*U1107)</f>
        <v>66.82084637645788</v>
      </c>
      <c r="AA1107" s="52">
        <f ca="1">Z1107 * EXP(($E$3 - $C$11^2/2) * (AA$2-Z$2) + $C$11*SQRT(AA$2-Z$2)*V1107)</f>
        <v>57.105245275660849</v>
      </c>
      <c r="AB1107" s="52">
        <f ca="1">AA1107 * EXP(($E$3 - $C$11^2/2) * (AB$2-AA$2) + $C$11*SQRT(AB$2-AA$2)*W1107)</f>
        <v>70.372347158755801</v>
      </c>
      <c r="AC1107" s="52">
        <f ca="1">AB1107 * EXP(($E$3 - $C$11^2/2) * (AC$2-AB$2) + $C$11*SQRT(AC$2-AB$2)*X1107)</f>
        <v>108.77207257731185</v>
      </c>
      <c r="AD1107" s="47"/>
      <c r="AE1107" s="3" t="s">
        <v>69</v>
      </c>
      <c r="AF1107" s="20" cm="1">
        <f t="array" aca="1" ref="AF1107" ca="1">MIN(Y1107:Y1110 / $D$11:$D$14)</f>
        <v>0.76135486890699411</v>
      </c>
      <c r="AG1107" s="20" cm="1">
        <f t="array" aca="1" ref="AG1107" ca="1">MIN(Z1107:Z1110 / $D$11:$D$14)</f>
        <v>0.66820846376457876</v>
      </c>
      <c r="AH1107" s="20" cm="1">
        <f t="array" aca="1" ref="AH1107" ca="1">MIN(AA1107:AA1110 / $D$11:$D$14)</f>
        <v>0.57105245275660854</v>
      </c>
      <c r="AI1107" s="20" cm="1">
        <f t="array" aca="1" ref="AI1107" ca="1">MIN(AB1107:AB1110 / $D$11:$D$14)</f>
        <v>0.70372347158755799</v>
      </c>
      <c r="AJ1107" s="20" cm="1">
        <f t="array" aca="1" ref="AJ1107" ca="1">MIN(AC1107:AC1110 / $D$11:$D$14)</f>
        <v>1.0877207257731185</v>
      </c>
      <c r="AK1107" s="72">
        <f t="array" aca="1" ref="AK1107" ca="1">SUMPRODUCT(AF1108:AJ1108, EXP(-$E$3*$AF$2:$AJ$2))</f>
        <v>89562.090053211548</v>
      </c>
      <c r="AL1107" s="70">
        <f ca="1">MAX(AC1108 - $D$11, 0) * EXP(-$E$2*$E$3)</f>
        <v>310.86515313308871</v>
      </c>
    </row>
    <row r="1108" spans="7:38" ht="14.55" customHeight="1" x14ac:dyDescent="0.3">
      <c r="G1108" s="3">
        <v>1106</v>
      </c>
      <c r="H1108" s="58">
        <v>3.1670554961818351</v>
      </c>
      <c r="I1108" s="58">
        <v>0.96807706137148608</v>
      </c>
      <c r="J1108" s="58">
        <v>0.63242228939841238</v>
      </c>
      <c r="K1108" s="59">
        <v>1.3600707433224117</v>
      </c>
      <c r="L1108" s="60">
        <f t="array" ref="L1108:O1108">TRANSPOSE(MMULT(Option!$B$25:$E$28, TRANSPOSE(H1108:K1108)))</f>
        <v>3.1670554961818351</v>
      </c>
      <c r="M1108" s="60">
        <v>2.1540794809297834</v>
      </c>
      <c r="N1108" s="60">
        <v>2.0757871416971181</v>
      </c>
      <c r="O1108" s="60">
        <v>2.8084554722740087</v>
      </c>
      <c r="P1108" s="56" t="str">
        <f t="shared" si="1376"/>
        <v>222/1</v>
      </c>
      <c r="R1108" s="80"/>
      <c r="S1108" s="3" t="s">
        <v>29</v>
      </c>
      <c r="T1108" s="60">
        <f ca="1"/>
        <v>0.49795879812805621</v>
      </c>
      <c r="U1108" s="60">
        <f ca="1"/>
        <v>1.8344546724000386</v>
      </c>
      <c r="V1108" s="60">
        <f ca="1"/>
        <v>1.3482524303477779</v>
      </c>
      <c r="W1108" s="60">
        <f ca="1"/>
        <v>0.8812095051188773</v>
      </c>
      <c r="X1108" s="60">
        <f ca="1"/>
        <v>0.71397129746667209</v>
      </c>
      <c r="Y1108" s="52">
        <f ca="1">$B$12 * EXP(($E$3 - $C$12^2/2) * Y$2 + $C$12*SQRT(Y$2)*T1108)</f>
        <v>116.69431523030222</v>
      </c>
      <c r="Z1108" s="52">
        <f ca="1">Y1108 * EXP(($E$3 - $C$12^2/2) * (Z$2-Y$2) + $C$12*SQRT(Z$2-Y$2)*U1108)</f>
        <v>203.34300382156789</v>
      </c>
      <c r="AA1108" s="52">
        <f ca="1">Z1108 * EXP(($E$3 - $C$12^2/2) * (AA$2-Z$2) + $C$12*SQRT(AA$2-Z$2)*V1108)</f>
        <v>306.24025968742342</v>
      </c>
      <c r="AB1108" s="52">
        <f ca="1">AA1108 * EXP(($E$3 - $C$12^2/2) * (AB$2-AA$2) + $C$12*SQRT(AB$2-AA$2)*W1108)</f>
        <v>400.90833405117053</v>
      </c>
      <c r="AC1108" s="52">
        <f ca="1">AB1108 * EXP(($E$3 - $C$12^2/2) * (AC$2-AB$2) + $C$12*SQRT(AC$2-AB$2)*X1108)</f>
        <v>499.15875778541277</v>
      </c>
      <c r="AD1108" s="47"/>
      <c r="AE1108" s="3" t="s">
        <v>47</v>
      </c>
      <c r="AF1108" s="64">
        <f t="shared" ref="AF1108" ca="1" si="1397">($B$5*AF1110 + (1 + $B$6)*AF1109)*$B$2</f>
        <v>0</v>
      </c>
      <c r="AG1108" s="64">
        <f t="shared" ref="AG1108" ca="1" si="1398">($B$5*AG1110 + (1 + $B$6)*AG1109)*$B$2</f>
        <v>0</v>
      </c>
      <c r="AH1108" s="64">
        <f t="shared" ref="AH1108" ca="1" si="1399">($B$5*AH1110 + (1 + $B$6)*AH1109)*$B$2</f>
        <v>0</v>
      </c>
      <c r="AI1108" s="64">
        <f t="shared" ref="AI1108" ca="1" si="1400">($B$5*AI1110 + (1 + $B$6)*AI1109)*$B$2</f>
        <v>0</v>
      </c>
      <c r="AJ1108" s="64" cm="1">
        <f t="array" aca="1" ref="AJ1108" ca="1">($B$5*AJ1110 + (1 + $B$6)*AJ1109 + AND(NOT(AF1109:AJ1109)))*$B$2</f>
        <v>114999.99999999999</v>
      </c>
      <c r="AK1108" s="73"/>
      <c r="AL1108" s="70"/>
    </row>
    <row r="1109" spans="7:38" ht="14.55" customHeight="1" x14ac:dyDescent="0.3">
      <c r="G1109" s="3">
        <v>1107</v>
      </c>
      <c r="H1109" s="58">
        <v>-1.48979246527267</v>
      </c>
      <c r="I1109" s="58">
        <v>-1.0056697602339548</v>
      </c>
      <c r="J1109" s="58">
        <v>-0.22307758042417566</v>
      </c>
      <c r="K1109" s="59">
        <v>2.1423441868346718</v>
      </c>
      <c r="L1109" s="60">
        <f t="array" ref="L1109:O1109">TRANSPOSE(MMULT(Option!$B$25:$E$28, TRANSPOSE(H1109:K1109)))</f>
        <v>-1.48979246527267</v>
      </c>
      <c r="M1109" s="60">
        <v>-1.5176285461891057</v>
      </c>
      <c r="N1109" s="60">
        <v>-1.0551944304401577</v>
      </c>
      <c r="O1109" s="60">
        <v>0.93179052469574208</v>
      </c>
      <c r="P1109" s="56" t="str">
        <f t="shared" si="1376"/>
        <v>222/2</v>
      </c>
      <c r="R1109" s="80"/>
      <c r="S1109" s="3" t="s">
        <v>31</v>
      </c>
      <c r="T1109" s="60">
        <f ca="1"/>
        <v>0.23998387200626242</v>
      </c>
      <c r="U1109" s="60">
        <f ca="1"/>
        <v>1.4415379497372758</v>
      </c>
      <c r="V1109" s="60">
        <f ca="1"/>
        <v>2.0147419133893889</v>
      </c>
      <c r="W1109" s="60">
        <f ca="1"/>
        <v>1.0819363051575257</v>
      </c>
      <c r="X1109" s="60">
        <f ca="1"/>
        <v>0.34438017380340957</v>
      </c>
      <c r="Y1109" s="52">
        <f ca="1">$B$13 * EXP(($E$3 - $C$13^2/2) * Y$2 + $C$13*SQRT(Y$2)*T1109)</f>
        <v>108.00368507316888</v>
      </c>
      <c r="Z1109" s="52">
        <f ca="1">Y1109 * EXP(($E$3 - $C$13^2/2) * (Z$2-Y$2) + $C$13*SQRT(Z$2-Y$2)*U1109)</f>
        <v>167.2729204237429</v>
      </c>
      <c r="AA1109" s="52">
        <f ca="1">Z1109 * EXP(($E$3 - $C$13^2/2) * (AA$2-Z$2) + $C$13*SQRT(AA$2-Z$2)*V1109)</f>
        <v>307.67662313438109</v>
      </c>
      <c r="AB1109" s="52">
        <f ca="1">AA1109 * EXP(($E$3 - $C$13^2/2) * (AB$2-AA$2) + $C$13*SQRT(AB$2-AA$2)*W1109)</f>
        <v>427.78904907060189</v>
      </c>
      <c r="AC1109" s="52">
        <f ca="1">AB1109 * EXP(($E$3 - $C$13^2/2) * (AC$2-AB$2) + $C$13*SQRT(AC$2-AB$2)*X1109)</f>
        <v>476.72711928358126</v>
      </c>
      <c r="AD1109" s="47"/>
      <c r="AE1109" s="3" t="s">
        <v>46</v>
      </c>
      <c r="AF1109" s="52" t="b">
        <f t="shared" ref="AF1109" ca="1" si="1401">AF1107 &gt;= $B$4</f>
        <v>0</v>
      </c>
      <c r="AG1109" s="52" t="b">
        <f t="array" aca="1" ref="AG1109" ca="1">AND(AG1107 &gt;= $B$4, NOT(OR($AF1109:AF1109)))</f>
        <v>0</v>
      </c>
      <c r="AH1109" s="52" t="b">
        <f t="array" aca="1" ref="AH1109" ca="1">AND(AH1107 &gt;= $B$4, NOT(OR($AF1109:AG1109)))</f>
        <v>0</v>
      </c>
      <c r="AI1109" s="52" t="b">
        <f t="array" aca="1" ref="AI1109" ca="1">AND(AI1107 &gt;= $B$4, NOT(OR($AF1109:AH1109)))</f>
        <v>0</v>
      </c>
      <c r="AJ1109" s="52" t="b">
        <f t="array" aca="1" ref="AJ1109" ca="1">AND(AJ1107 &gt;= $B$4, NOT(OR($AF1109:AI1109)))</f>
        <v>0</v>
      </c>
      <c r="AK1109" s="73"/>
      <c r="AL1109" s="70"/>
    </row>
    <row r="1110" spans="7:38" ht="14.55" customHeight="1" x14ac:dyDescent="0.3">
      <c r="G1110" s="3">
        <v>1108</v>
      </c>
      <c r="H1110" s="58">
        <v>0.41907218292503745</v>
      </c>
      <c r="I1110" s="58">
        <v>0.23845927573796621</v>
      </c>
      <c r="J1110" s="58">
        <v>-0.1488913216410569</v>
      </c>
      <c r="K1110" s="59">
        <v>0.86860500926365203</v>
      </c>
      <c r="L1110" s="60">
        <f t="array" ref="L1110:O1110">TRANSPOSE(MMULT(Option!$B$25:$E$28, TRANSPOSE(H1110:K1110)))</f>
        <v>0.41907218292503745</v>
      </c>
      <c r="M1110" s="60">
        <v>0.38618040941673037</v>
      </c>
      <c r="N1110" s="60">
        <v>9.9299422754685229E-2</v>
      </c>
      <c r="O1110" s="60">
        <v>0.94484044977600212</v>
      </c>
      <c r="P1110" s="56" t="str">
        <f t="shared" si="1376"/>
        <v>222/3</v>
      </c>
      <c r="R1110" s="80"/>
      <c r="S1110" s="3" t="s">
        <v>30</v>
      </c>
      <c r="T1110" s="60">
        <f ca="1"/>
        <v>-0.92551903539661518</v>
      </c>
      <c r="U1110" s="60">
        <f ca="1"/>
        <v>1.9881069874633099</v>
      </c>
      <c r="V1110" s="60">
        <f ca="1"/>
        <v>0.3497945051145383</v>
      </c>
      <c r="W1110" s="60">
        <f ca="1"/>
        <v>-0.73312466018276834</v>
      </c>
      <c r="X1110" s="60">
        <f ca="1"/>
        <v>0.75868528335383267</v>
      </c>
      <c r="Y1110" s="52">
        <f ca="1">$B$14 * EXP(($E$3 - $C$14^2/2) * Y$2 + $C$14*SQRT(Y$2)*T1110)</f>
        <v>76.135486890699411</v>
      </c>
      <c r="Z1110" s="52">
        <f ca="1">Y1110 * EXP(($E$3 - $C$14^2/2) * (Z$2-Y$2) + $C$14*SQRT(Z$2-Y$2)*U1110)</f>
        <v>138.92671607361964</v>
      </c>
      <c r="AA1110" s="52">
        <f ca="1">Z1110 * EXP(($E$3 - $C$14^2/2) * (AA$2-Z$2) + $C$14*SQRT(AA$2-Z$2)*V1110)</f>
        <v>155.07128635229654</v>
      </c>
      <c r="AB1110" s="52">
        <f ca="1">AA1110 * EXP(($E$3 - $C$14^2/2) * (AB$2-AA$2) + $C$14*SQRT(AB$2-AA$2)*W1110)</f>
        <v>125.0792485839057</v>
      </c>
      <c r="AC1110" s="52">
        <f ca="1">AB1110 * EXP(($E$3 - $C$14^2/2) * (AC$2-AB$2) + $C$14*SQRT(AC$2-AB$2)*X1110)</f>
        <v>157.83546190944679</v>
      </c>
      <c r="AD1110" s="47"/>
      <c r="AE1110" s="3" t="s">
        <v>68</v>
      </c>
      <c r="AF1110" s="52" t="b">
        <f ca="1">AND(AF1107&gt;$B$3, NOT(OR($AF1109:AF1109)))</f>
        <v>0</v>
      </c>
      <c r="AG1110" s="52" t="b">
        <f ca="1">AND(AG1107&gt;$B$3, NOT(OR($AF1109:AG1109)))</f>
        <v>0</v>
      </c>
      <c r="AH1110" s="52" t="b">
        <f ca="1">AND(AH1107&gt;$B$3, NOT(OR($AF1109:AH1109)))</f>
        <v>0</v>
      </c>
      <c r="AI1110" s="52" t="b">
        <f ca="1">AND(AI1107&gt;$B$3, NOT(OR($AF1109:AI1109)))</f>
        <v>0</v>
      </c>
      <c r="AJ1110" s="52" t="b">
        <f ca="1">AND(AJ1107&gt;$B$3, NOT(OR($AF1109:AJ1109)))</f>
        <v>1</v>
      </c>
      <c r="AK1110" s="74"/>
      <c r="AL1110" s="70"/>
    </row>
    <row r="1111" spans="7:38" ht="14.55" customHeight="1" x14ac:dyDescent="0.3">
      <c r="G1111" s="3">
        <v>1109</v>
      </c>
      <c r="H1111" s="58">
        <v>-0.50497361716683853</v>
      </c>
      <c r="I1111" s="58">
        <v>2.6988456851686062</v>
      </c>
      <c r="J1111" s="58">
        <v>-1.5210334335824613</v>
      </c>
      <c r="K1111" s="59">
        <v>-0.22032565000357543</v>
      </c>
      <c r="L1111" s="60">
        <f t="array" ref="L1111:O1111">TRANSPOSE(MMULT(Option!$B$25:$E$28, TRANSPOSE(H1111:K1111)))</f>
        <v>-0.50497361716683853</v>
      </c>
      <c r="M1111" s="60">
        <v>2.2715434813912836</v>
      </c>
      <c r="N1111" s="60">
        <v>-0.83120472798998368</v>
      </c>
      <c r="O1111" s="60">
        <v>1.9183304673780571E-2</v>
      </c>
      <c r="P1111" s="56" t="str">
        <f t="shared" si="1376"/>
        <v>222/4</v>
      </c>
      <c r="R1111" s="80">
        <v>278</v>
      </c>
      <c r="S1111" s="3" t="s">
        <v>28</v>
      </c>
      <c r="T1111" s="60">
        <f t="array" aca="1" ref="T1111:T1114" ca="1">TRANSPOSE(OFFSET($L$3, MATCH($R1111 &amp; "/" &amp; T$2, $P$3:$P$5002, 0) - 1, 0, 1, $E$1))</f>
        <v>2.2174729064999368</v>
      </c>
      <c r="U1111" s="60">
        <f t="array" aca="1" ref="U1111:U1114" ca="1">TRANSPOSE(OFFSET($L$3, MATCH($R1111 &amp; "/" &amp; U$2, $P$3:$P$5002, 0) - 1, 0, 1, $E$1))</f>
        <v>0.14014363042191946</v>
      </c>
      <c r="V1111" s="60">
        <f t="array" aca="1" ref="V1111:V1114" ca="1">TRANSPOSE(OFFSET($L$3, MATCH($R1111 &amp; "/" &amp; V$2, $P$3:$P$5002, 0) - 1, 0, 1, $E$1))</f>
        <v>2.8008087367807946</v>
      </c>
      <c r="W1111" s="60">
        <f t="array" aca="1" ref="W1111:W1114" ca="1">TRANSPOSE(OFFSET($L$3, MATCH($R1111 &amp; "/" &amp; W$2, $P$3:$P$5002, 0) - 1, 0, 1, $E$1))</f>
        <v>0.21314828229249363</v>
      </c>
      <c r="X1111" s="60">
        <f t="array" aca="1" ref="X1111:X1114" ca="1">TRANSPOSE(OFFSET($L$3, MATCH($R1111 &amp; "/" &amp; X$2, $P$3:$P$5002, 0) - 1, 0, 1, $E$1))</f>
        <v>0.94766491560847743</v>
      </c>
      <c r="Y1111" s="52">
        <f ca="1">$B$11 * EXP(($E$3 - $C$11^2/2) * Y$2 + $C$11*SQRT(Y$2)*T1111)</f>
        <v>195.47100529954514</v>
      </c>
      <c r="Z1111" s="52">
        <f ca="1">Y1111 * EXP(($E$3 - $C$11^2/2) * (Z$2-Y$2) + $C$11*SQRT(Z$2-Y$2)*U1111)</f>
        <v>204.88629097250396</v>
      </c>
      <c r="AA1111" s="52">
        <f ca="1">Z1111 * EXP(($E$3 - $C$11^2/2) * (AA$2-Z$2) + $C$11*SQRT(AA$2-Z$2)*V1111)</f>
        <v>477.086477067354</v>
      </c>
      <c r="AB1111" s="52">
        <f ca="1">AA1111 * EXP(($E$3 - $C$11^2/2) * (AB$2-AA$2) + $C$11*SQRT(AB$2-AA$2)*W1111)</f>
        <v>511.13934957672166</v>
      </c>
      <c r="AC1111" s="52">
        <f ca="1">AB1111 * EXP(($E$3 - $C$11^2/2) * (AC$2-AB$2) + $C$11*SQRT(AC$2-AB$2)*X1111)</f>
        <v>682.62231523901107</v>
      </c>
      <c r="AD1111" s="47"/>
      <c r="AE1111" s="3" t="s">
        <v>69</v>
      </c>
      <c r="AF1111" s="20" cm="1">
        <f t="array" aca="1" ref="AF1111" ca="1">MIN(Y1111:Y1114 / $D$11:$D$14)</f>
        <v>1.0584744115497788</v>
      </c>
      <c r="AG1111" s="20" cm="1">
        <f t="array" aca="1" ref="AG1111" ca="1">MIN(Z1111:Z1114 / $D$11:$D$14)</f>
        <v>0.96458778839351356</v>
      </c>
      <c r="AH1111" s="20" cm="1">
        <f t="array" aca="1" ref="AH1111" ca="1">MIN(AA1111:AA1114 / $D$11:$D$14)</f>
        <v>1.9611745438544745</v>
      </c>
      <c r="AI1111" s="20" cm="1">
        <f t="array" aca="1" ref="AI1111" ca="1">MIN(AB1111:AB1114 / $D$11:$D$14)</f>
        <v>2.2542048920119848</v>
      </c>
      <c r="AJ1111" s="20" cm="1">
        <f t="array" aca="1" ref="AJ1111" ca="1">MIN(AC1111:AC1114 / $D$11:$D$14)</f>
        <v>2.1646288076158071</v>
      </c>
      <c r="AK1111" s="72">
        <f t="array" aca="1" ref="AK1111" ca="1">SUMPRODUCT(AF1112:AJ1112, EXP(-$E$3*$AF$2:$AJ$2))</f>
        <v>118215.34016268118</v>
      </c>
      <c r="AL1111" s="70">
        <f ca="1">MAX(AC1112 - $D$11, 0) * EXP(-$E$2*$E$3)</f>
        <v>90.701382735870723</v>
      </c>
    </row>
    <row r="1112" spans="7:38" ht="14.55" customHeight="1" x14ac:dyDescent="0.3">
      <c r="G1112" s="3">
        <v>1110</v>
      </c>
      <c r="H1112" s="58">
        <v>0.50224104063825514</v>
      </c>
      <c r="I1112" s="58">
        <v>0.38142970038153512</v>
      </c>
      <c r="J1112" s="58">
        <v>8.2612477883016705E-2</v>
      </c>
      <c r="K1112" s="59">
        <v>0.22509889800405306</v>
      </c>
      <c r="L1112" s="60">
        <f t="array" ref="L1112:O1112">TRANSPOSE(MMULT(Option!$B$25:$E$28, TRANSPOSE(H1112:K1112)))</f>
        <v>0.50224104063825514</v>
      </c>
      <c r="M1112" s="60">
        <v>0.55048251111584423</v>
      </c>
      <c r="N1112" s="60">
        <v>0.37333752851727398</v>
      </c>
      <c r="O1112" s="60">
        <v>0.50966564215341281</v>
      </c>
      <c r="P1112" s="56" t="str">
        <f t="shared" si="1376"/>
        <v>222/5</v>
      </c>
      <c r="R1112" s="80"/>
      <c r="S1112" s="3" t="s">
        <v>29</v>
      </c>
      <c r="T1112" s="60">
        <f ca="1"/>
        <v>0.17276212348116382</v>
      </c>
      <c r="U1112" s="60">
        <f ca="1"/>
        <v>2.3263400171948855E-2</v>
      </c>
      <c r="V1112" s="60">
        <f ca="1"/>
        <v>2.8432834621197052</v>
      </c>
      <c r="W1112" s="60">
        <f ca="1"/>
        <v>-0.39665127577268849</v>
      </c>
      <c r="X1112" s="60">
        <f ca="1"/>
        <v>-0.15182805897576496</v>
      </c>
      <c r="Y1112" s="52">
        <f ca="1">$B$12 * EXP(($E$3 - $C$12^2/2) * Y$2 + $C$12*SQRT(Y$2)*T1112)</f>
        <v>105.84744115497789</v>
      </c>
      <c r="Z1112" s="52">
        <f ca="1">Y1112 * EXP(($E$3 - $C$12^2/2) * (Z$2-Y$2) + $C$12*SQRT(Z$2-Y$2)*U1112)</f>
        <v>107.12301458144023</v>
      </c>
      <c r="AA1112" s="52">
        <f ca="1">Z1112 * EXP(($E$3 - $C$12^2/2) * (AA$2-Z$2) + $C$12*SQRT(AA$2-Z$2)*V1112)</f>
        <v>252.63932575845217</v>
      </c>
      <c r="AB1112" s="52">
        <f ca="1">AA1112 * EXP(($E$3 - $C$12^2/2) * (AB$2-AA$2) + $C$12*SQRT(AB$2-AA$2)*W1112)</f>
        <v>225.42048920119848</v>
      </c>
      <c r="AC1112" s="52">
        <f ca="1">AB1112 * EXP(($E$3 - $C$12^2/2) * (AC$2-AB$2) + $C$12*SQRT(AC$2-AB$2)*X1112)</f>
        <v>216.46288076158072</v>
      </c>
      <c r="AD1112" s="47"/>
      <c r="AE1112" s="3" t="s">
        <v>47</v>
      </c>
      <c r="AF1112" s="64">
        <f t="shared" ref="AF1112" ca="1" si="1402">($B$5*AF1114 + (1 + $B$6)*AF1113)*$B$2</f>
        <v>15000</v>
      </c>
      <c r="AG1112" s="64">
        <f t="shared" ref="AG1112" ca="1" si="1403">($B$5*AG1114 + (1 + $B$6)*AG1113)*$B$2</f>
        <v>15000</v>
      </c>
      <c r="AH1112" s="64">
        <f t="shared" ref="AH1112" ca="1" si="1404">($B$5*AH1114 + (1 + $B$6)*AH1113)*$B$2</f>
        <v>105000</v>
      </c>
      <c r="AI1112" s="64">
        <f t="shared" ref="AI1112" ca="1" si="1405">($B$5*AI1114 + (1 + $B$6)*AI1113)*$B$2</f>
        <v>0</v>
      </c>
      <c r="AJ1112" s="64" cm="1">
        <f t="array" aca="1" ref="AJ1112" ca="1">($B$5*AJ1114 + (1 + $B$6)*AJ1113 + AND(NOT(AF1113:AJ1113)))*$B$2</f>
        <v>0</v>
      </c>
      <c r="AK1112" s="73"/>
      <c r="AL1112" s="70"/>
    </row>
    <row r="1113" spans="7:38" ht="14.55" customHeight="1" x14ac:dyDescent="0.3">
      <c r="G1113" s="3">
        <v>1111</v>
      </c>
      <c r="H1113" s="58">
        <v>1.9791766333938314</v>
      </c>
      <c r="I1113" s="58">
        <v>-0.21045357622657812</v>
      </c>
      <c r="J1113" s="58">
        <v>-0.14504129386698403</v>
      </c>
      <c r="K1113" s="59">
        <v>-1.0264311036369145</v>
      </c>
      <c r="L1113" s="60">
        <f t="array" ref="L1113:O1113">TRANSPOSE(MMULT(Option!$B$25:$E$28, TRANSPOSE(H1113:K1113)))</f>
        <v>1.9791766333938314</v>
      </c>
      <c r="M1113" s="60">
        <v>0.59878676469104197</v>
      </c>
      <c r="N1113" s="60">
        <v>0.60916974254258704</v>
      </c>
      <c r="O1113" s="60">
        <v>-0.17073127445114844</v>
      </c>
      <c r="P1113" s="56" t="str">
        <f t="shared" si="1376"/>
        <v>223/1</v>
      </c>
      <c r="R1113" s="80"/>
      <c r="S1113" s="3" t="s">
        <v>31</v>
      </c>
      <c r="T1113" s="60">
        <f ca="1"/>
        <v>0.7457446224461125</v>
      </c>
      <c r="U1113" s="60">
        <f ca="1"/>
        <v>0.25855166371772237</v>
      </c>
      <c r="V1113" s="60">
        <f ca="1"/>
        <v>3.0071574664575769</v>
      </c>
      <c r="W1113" s="60">
        <f ca="1"/>
        <v>0.39201490383550286</v>
      </c>
      <c r="X1113" s="60">
        <f ca="1"/>
        <v>-0.35628793493398025</v>
      </c>
      <c r="Y1113" s="52">
        <f ca="1">$B$13 * EXP(($E$3 - $C$13^2/2) * Y$2 + $C$13*SQRT(Y$2)*T1113)</f>
        <v>125.6994289620005</v>
      </c>
      <c r="Z1113" s="52">
        <f ca="1">Y1113 * EXP(($E$3 - $C$13^2/2) * (Z$2-Y$2) + $C$13*SQRT(Z$2-Y$2)*U1113)</f>
        <v>136.51835464339845</v>
      </c>
      <c r="AA1113" s="52">
        <f ca="1">Z1113 * EXP(($E$3 - $C$13^2/2) * (AA$2-Z$2) + $C$13*SQRT(AA$2-Z$2)*V1113)</f>
        <v>338.18947379366705</v>
      </c>
      <c r="AB1113" s="52">
        <f ca="1">AA1113 * EXP(($E$3 - $C$13^2/2) * (AB$2-AA$2) + $C$13*SQRT(AB$2-AA$2)*W1113)</f>
        <v>382.30196587683031</v>
      </c>
      <c r="AC1113" s="52">
        <f ca="1">AB1113 * EXP(($E$3 - $C$13^2/2) * (AC$2-AB$2) + $C$13*SQRT(AC$2-AB$2)*X1113)</f>
        <v>345.26919994006141</v>
      </c>
      <c r="AD1113" s="47"/>
      <c r="AE1113" s="3" t="s">
        <v>46</v>
      </c>
      <c r="AF1113" s="52" t="b">
        <f t="shared" ref="AF1113" ca="1" si="1406">AF1111 &gt;= $B$4</f>
        <v>0</v>
      </c>
      <c r="AG1113" s="52" t="b">
        <f t="array" aca="1" ref="AG1113" ca="1">AND(AG1111 &gt;= $B$4, NOT(OR($AF1113:AF1113)))</f>
        <v>0</v>
      </c>
      <c r="AH1113" s="52" t="b">
        <f t="array" aca="1" ref="AH1113" ca="1">AND(AH1111 &gt;= $B$4, NOT(OR($AF1113:AG1113)))</f>
        <v>1</v>
      </c>
      <c r="AI1113" s="52" t="b">
        <f t="array" aca="1" ref="AI1113" ca="1">AND(AI1111 &gt;= $B$4, NOT(OR($AF1113:AH1113)))</f>
        <v>0</v>
      </c>
      <c r="AJ1113" s="52" t="b">
        <f t="array" aca="1" ref="AJ1113" ca="1">AND(AJ1111 &gt;= $B$4, NOT(OR($AF1113:AI1113)))</f>
        <v>0</v>
      </c>
      <c r="AK1113" s="73"/>
      <c r="AL1113" s="70"/>
    </row>
    <row r="1114" spans="7:38" ht="14.55" customHeight="1" x14ac:dyDescent="0.3">
      <c r="G1114" s="3">
        <v>1112</v>
      </c>
      <c r="H1114" s="58">
        <v>0.86848408454177872</v>
      </c>
      <c r="I1114" s="58">
        <v>0.55279692757865406</v>
      </c>
      <c r="J1114" s="58">
        <v>0.51323543973900609</v>
      </c>
      <c r="K1114" s="59">
        <v>0.72435384967879912</v>
      </c>
      <c r="L1114" s="60">
        <f t="array" ref="L1114:O1114">TRANSPOSE(MMULT(Option!$B$25:$E$28, TRANSPOSE(H1114:K1114)))</f>
        <v>0.86848408454177872</v>
      </c>
      <c r="M1114" s="60">
        <v>0.85404038673035232</v>
      </c>
      <c r="N1114" s="60">
        <v>0.94292970170785617</v>
      </c>
      <c r="O1114" s="60">
        <v>1.2126227274428159</v>
      </c>
      <c r="P1114" s="56" t="str">
        <f t="shared" si="1376"/>
        <v>223/2</v>
      </c>
      <c r="R1114" s="80"/>
      <c r="S1114" s="3" t="s">
        <v>30</v>
      </c>
      <c r="T1114" s="60">
        <f ca="1"/>
        <v>1.1225900239094739</v>
      </c>
      <c r="U1114" s="60">
        <f ca="1"/>
        <v>-1.2761047945410224</v>
      </c>
      <c r="V1114" s="60">
        <f ca="1"/>
        <v>2.3486599400589445</v>
      </c>
      <c r="W1114" s="60">
        <f ca="1"/>
        <v>0.688324133238154</v>
      </c>
      <c r="X1114" s="60">
        <f ca="1"/>
        <v>1.323801144063278</v>
      </c>
      <c r="Y1114" s="52">
        <f ca="1">$B$14 * EXP(($E$3 - $C$14^2/2) * Y$2 + $C$14*SQRT(Y$2)*T1114)</f>
        <v>140.74464120638021</v>
      </c>
      <c r="Z1114" s="52">
        <f ca="1">Y1114 * EXP(($E$3 - $C$14^2/2) * (Z$2-Y$2) + $C$14*SQRT(Z$2-Y$2)*U1114)</f>
        <v>96.458778839351353</v>
      </c>
      <c r="AA1114" s="52">
        <f ca="1">Z1114 * EXP(($E$3 - $C$14^2/2) * (AA$2-Z$2) + $C$14*SQRT(AA$2-Z$2)*V1114)</f>
        <v>196.11745438544745</v>
      </c>
      <c r="AB1114" s="52">
        <f ca="1">AA1114 * EXP(($E$3 - $C$14^2/2) * (AB$2-AA$2) + $C$14*SQRT(AB$2-AA$2)*W1114)</f>
        <v>242.30832289722707</v>
      </c>
      <c r="AC1114" s="52">
        <f ca="1">AB1114 * EXP(($E$3 - $C$14^2/2) * (AC$2-AB$2) + $C$14*SQRT(AC$2-AB$2)*X1114)</f>
        <v>362.25606368320393</v>
      </c>
      <c r="AD1114" s="47"/>
      <c r="AE1114" s="3" t="s">
        <v>68</v>
      </c>
      <c r="AF1114" s="52" t="b">
        <f ca="1">AND(AF1111&gt;$B$3, NOT(OR($AF1113:AF1113)))</f>
        <v>1</v>
      </c>
      <c r="AG1114" s="52" t="b">
        <f ca="1">AND(AG1111&gt;$B$3, NOT(OR($AF1113:AG1113)))</f>
        <v>1</v>
      </c>
      <c r="AH1114" s="52" t="b">
        <f ca="1">AND(AH1111&gt;$B$3, NOT(OR($AF1113:AH1113)))</f>
        <v>0</v>
      </c>
      <c r="AI1114" s="52" t="b">
        <f ca="1">AND(AI1111&gt;$B$3, NOT(OR($AF1113:AI1113)))</f>
        <v>0</v>
      </c>
      <c r="AJ1114" s="52" t="b">
        <f ca="1">AND(AJ1111&gt;$B$3, NOT(OR($AF1113:AJ1113)))</f>
        <v>0</v>
      </c>
      <c r="AK1114" s="74"/>
      <c r="AL1114" s="70"/>
    </row>
    <row r="1115" spans="7:38" ht="14.55" customHeight="1" x14ac:dyDescent="0.3">
      <c r="G1115" s="3">
        <v>1113</v>
      </c>
      <c r="H1115" s="58">
        <v>-1.2458681447823927</v>
      </c>
      <c r="I1115" s="58">
        <v>-0.40294815851146226</v>
      </c>
      <c r="J1115" s="58">
        <v>0.70417740086164682</v>
      </c>
      <c r="K1115" s="59">
        <v>-1.6897224453605653</v>
      </c>
      <c r="L1115" s="60">
        <f t="array" ref="L1115:O1115">TRANSPOSE(MMULT(Option!$B$25:$E$28, TRANSPOSE(H1115:K1115)))</f>
        <v>-1.2458681447823927</v>
      </c>
      <c r="M1115" s="60">
        <v>-0.86765534541732503</v>
      </c>
      <c r="N1115" s="60">
        <v>1.4622244839854082E-2</v>
      </c>
      <c r="O1115" s="60">
        <v>-1.913414352572008</v>
      </c>
      <c r="P1115" s="56" t="str">
        <f t="shared" si="1376"/>
        <v>223/3</v>
      </c>
      <c r="R1115" s="80">
        <v>279</v>
      </c>
      <c r="S1115" s="3" t="s">
        <v>28</v>
      </c>
      <c r="T1115" s="60">
        <f t="array" aca="1" ref="T1115:T1118" ca="1">TRANSPOSE(OFFSET($L$3, MATCH($R1115 &amp; "/" &amp; T$2, $P$3:$P$5002, 0) - 1, 0, 1, $E$1))</f>
        <v>0.19692897078584493</v>
      </c>
      <c r="U1115" s="60">
        <f t="array" aca="1" ref="U1115:U1118" ca="1">TRANSPOSE(OFFSET($L$3, MATCH($R1115 &amp; "/" &amp; U$2, $P$3:$P$5002, 0) - 1, 0, 1, $E$1))</f>
        <v>1.1037196987827256</v>
      </c>
      <c r="V1115" s="60">
        <f t="array" aca="1" ref="V1115:V1118" ca="1">TRANSPOSE(OFFSET($L$3, MATCH($R1115 &amp; "/" &amp; V$2, $P$3:$P$5002, 0) - 1, 0, 1, $E$1))</f>
        <v>-0.34721160334835677</v>
      </c>
      <c r="W1115" s="60">
        <f t="array" aca="1" ref="W1115:W1118" ca="1">TRANSPOSE(OFFSET($L$3, MATCH($R1115 &amp; "/" &amp; W$2, $P$3:$P$5002, 0) - 1, 0, 1, $E$1))</f>
        <v>-0.35980340315241038</v>
      </c>
      <c r="X1115" s="60">
        <f t="array" aca="1" ref="X1115:X1118" ca="1">TRANSPOSE(OFFSET($L$3, MATCH($R1115 &amp; "/" &amp; X$2, $P$3:$P$5002, 0) - 1, 0, 1, $E$1))</f>
        <v>0.98593876565052474</v>
      </c>
      <c r="Y1115" s="52">
        <f ca="1">$B$11 * EXP(($E$3 - $C$11^2/2) * Y$2 + $C$11*SQRT(Y$2)*T1115)</f>
        <v>106.61762941906655</v>
      </c>
      <c r="Z1115" s="52">
        <f ca="1">Y1115 * EXP(($E$3 - $C$11^2/2) * (Z$2-Y$2) + $C$11*SQRT(Z$2-Y$2)*U1115)</f>
        <v>149.21150362753301</v>
      </c>
      <c r="AA1115" s="52">
        <f ca="1">Z1115 * EXP(($E$3 - $C$11^2/2) * (AA$2-Z$2) + $C$11*SQRT(AA$2-Z$2)*V1115)</f>
        <v>135.12513916460424</v>
      </c>
      <c r="AB1115" s="52">
        <f ca="1">AA1115 * EXP(($E$3 - $C$11^2/2) * (AB$2-AA$2) + $C$11*SQRT(AB$2-AA$2)*W1115)</f>
        <v>121.90722259650668</v>
      </c>
      <c r="AC1115" s="52">
        <f ca="1">AB1115 * EXP(($E$3 - $C$11^2/2) * (AC$2-AB$2) + $C$11*SQRT(AC$2-AB$2)*X1115)</f>
        <v>164.68621146828698</v>
      </c>
      <c r="AD1115" s="47"/>
      <c r="AE1115" s="3" t="s">
        <v>69</v>
      </c>
      <c r="AF1115" s="20" cm="1">
        <f t="array" aca="1" ref="AF1115" ca="1">MIN(Y1115:Y1118 / $D$11:$D$14)</f>
        <v>0.79144121188290706</v>
      </c>
      <c r="AG1115" s="20" cm="1">
        <f t="array" aca="1" ref="AG1115" ca="1">MIN(Z1115:Z1118 / $D$11:$D$14)</f>
        <v>0.61006939479603128</v>
      </c>
      <c r="AH1115" s="20" cm="1">
        <f t="array" aca="1" ref="AH1115" ca="1">MIN(AA1115:AA1118 / $D$11:$D$14)</f>
        <v>0.41436354095591504</v>
      </c>
      <c r="AI1115" s="20" cm="1">
        <f t="array" aca="1" ref="AI1115" ca="1">MIN(AB1115:AB1118 / $D$11:$D$14)</f>
        <v>0.38797354455450239</v>
      </c>
      <c r="AJ1115" s="20" cm="1">
        <f t="array" aca="1" ref="AJ1115" ca="1">MIN(AC1115:AC1118 / $D$11:$D$14)</f>
        <v>0.28793618052744718</v>
      </c>
      <c r="AK1115" s="72">
        <f t="array" aca="1" ref="AK1115" ca="1">SUMPRODUCT(AF1116:AJ1116, EXP(-$E$3*$AF$2:$AJ$2))</f>
        <v>77880.078307140488</v>
      </c>
      <c r="AL1115" s="70">
        <f ca="1">MAX(AC1116 - $D$11, 0) * EXP(-$E$2*$E$3)</f>
        <v>0</v>
      </c>
    </row>
    <row r="1116" spans="7:38" ht="14.55" customHeight="1" x14ac:dyDescent="0.3">
      <c r="G1116" s="3">
        <v>1114</v>
      </c>
      <c r="H1116" s="58">
        <v>-0.56189634358231078</v>
      </c>
      <c r="I1116" s="58">
        <v>-0.57760566504489419</v>
      </c>
      <c r="J1116" s="58">
        <v>-1.3562297479223206</v>
      </c>
      <c r="K1116" s="59">
        <v>-0.40715489526163084</v>
      </c>
      <c r="L1116" s="60">
        <f t="array" ref="L1116:O1116">TRANSPOSE(MMULT(Option!$B$25:$E$28, TRANSPOSE(H1116:K1116)))</f>
        <v>-0.56189634358231078</v>
      </c>
      <c r="M1116" s="60">
        <v>-0.75414287381363154</v>
      </c>
      <c r="N1116" s="60">
        <v>-1.5672014439093964</v>
      </c>
      <c r="O1116" s="60">
        <v>-0.98938676863525443</v>
      </c>
      <c r="P1116" s="56" t="str">
        <f t="shared" si="1376"/>
        <v>223/4</v>
      </c>
      <c r="R1116" s="80"/>
      <c r="S1116" s="3" t="s">
        <v>29</v>
      </c>
      <c r="T1116" s="60">
        <f ca="1"/>
        <v>-1.5836558551786881E-2</v>
      </c>
      <c r="U1116" s="60">
        <f ca="1"/>
        <v>-3.9964023499125145E-2</v>
      </c>
      <c r="V1116" s="60">
        <f ca="1"/>
        <v>-1.4323619997782477</v>
      </c>
      <c r="W1116" s="60">
        <f ca="1"/>
        <v>-0.66862060697616621</v>
      </c>
      <c r="X1116" s="60">
        <f ca="1"/>
        <v>-0.51715882022080029</v>
      </c>
      <c r="Y1116" s="52">
        <f ca="1">$B$12 * EXP(($E$3 - $C$12^2/2) * Y$2 + $C$12*SQRT(Y$2)*T1116)</f>
        <v>100.02490634456149</v>
      </c>
      <c r="Z1116" s="52">
        <f ca="1">Y1116 * EXP(($E$3 - $C$12^2/2) * (Z$2-Y$2) + $C$12*SQRT(Z$2-Y$2)*U1116)</f>
        <v>99.328248941322428</v>
      </c>
      <c r="AA1116" s="52">
        <f ca="1">Z1116 * EXP(($E$3 - $C$12^2/2) * (AA$2-Z$2) + $C$12*SQRT(AA$2-Z$2)*V1116)</f>
        <v>64.956733606586468</v>
      </c>
      <c r="AB1116" s="52">
        <f ca="1">AA1116 * EXP(($E$3 - $C$12^2/2) * (AB$2-AA$2) + $C$12*SQRT(AB$2-AA$2)*W1116)</f>
        <v>53.417330224043184</v>
      </c>
      <c r="AC1116" s="52">
        <f ca="1">AB1116 * EXP(($E$3 - $C$12^2/2) * (AC$2-AB$2) + $C$12*SQRT(AC$2-AB$2)*X1116)</f>
        <v>45.969934422100295</v>
      </c>
      <c r="AD1116" s="47"/>
      <c r="AE1116" s="3" t="s">
        <v>47</v>
      </c>
      <c r="AF1116" s="64">
        <f t="shared" ref="AF1116" ca="1" si="1407">($B$5*AF1118 + (1 + $B$6)*AF1117)*$B$2</f>
        <v>0</v>
      </c>
      <c r="AG1116" s="64">
        <f t="shared" ref="AG1116" ca="1" si="1408">($B$5*AG1118 + (1 + $B$6)*AG1117)*$B$2</f>
        <v>0</v>
      </c>
      <c r="AH1116" s="64">
        <f t="shared" ref="AH1116" ca="1" si="1409">($B$5*AH1118 + (1 + $B$6)*AH1117)*$B$2</f>
        <v>0</v>
      </c>
      <c r="AI1116" s="64">
        <f t="shared" ref="AI1116" ca="1" si="1410">($B$5*AI1118 + (1 + $B$6)*AI1117)*$B$2</f>
        <v>0</v>
      </c>
      <c r="AJ1116" s="64" cm="1">
        <f t="array" aca="1" ref="AJ1116" ca="1">($B$5*AJ1118 + (1 + $B$6)*AJ1117 + AND(NOT(AF1117:AJ1117)))*$B$2</f>
        <v>100000</v>
      </c>
      <c r="AK1116" s="73"/>
      <c r="AL1116" s="70"/>
    </row>
    <row r="1117" spans="7:38" ht="14.55" customHeight="1" x14ac:dyDescent="0.3">
      <c r="G1117" s="3">
        <v>1115</v>
      </c>
      <c r="H1117" s="58">
        <v>-1.1306215119514302</v>
      </c>
      <c r="I1117" s="58">
        <v>-1.1060403126334635</v>
      </c>
      <c r="J1117" s="58">
        <v>-0.18201450525669266</v>
      </c>
      <c r="K1117" s="59">
        <v>0.36415063675719817</v>
      </c>
      <c r="L1117" s="60">
        <f t="array" ref="L1117:O1117">TRANSPOSE(MMULT(Option!$B$25:$E$28, TRANSPOSE(H1117:K1117)))</f>
        <v>-1.1306215119514302</v>
      </c>
      <c r="M1117" s="60">
        <v>-1.4659512956436658</v>
      </c>
      <c r="N1117" s="60">
        <v>-0.90174311708909816</v>
      </c>
      <c r="O1117" s="60">
        <v>-0.46556356396436233</v>
      </c>
      <c r="P1117" s="56" t="str">
        <f t="shared" si="1376"/>
        <v>223/5</v>
      </c>
      <c r="R1117" s="80"/>
      <c r="S1117" s="3" t="s">
        <v>31</v>
      </c>
      <c r="T1117" s="60">
        <f ca="1"/>
        <v>-0.79633225576821043</v>
      </c>
      <c r="U1117" s="60">
        <f ca="1"/>
        <v>-0.88427629864670421</v>
      </c>
      <c r="V1117" s="60">
        <f ca="1"/>
        <v>-1.3060966863387422</v>
      </c>
      <c r="W1117" s="60">
        <f ca="1"/>
        <v>-0.23602184531763754</v>
      </c>
      <c r="X1117" s="60">
        <f ca="1"/>
        <v>-1.0106609765716594</v>
      </c>
      <c r="Y1117" s="52">
        <f ca="1">$B$13 * EXP(($E$3 - $C$13^2/2) * Y$2 + $C$13*SQRT(Y$2)*T1117)</f>
        <v>79.144121188290711</v>
      </c>
      <c r="Z1117" s="52">
        <f ca="1">Y1117 * EXP(($E$3 - $C$13^2/2) * (Z$2-Y$2) + $C$13*SQRT(Z$2-Y$2)*U1117)</f>
        <v>61.006939479603126</v>
      </c>
      <c r="AA1117" s="52">
        <f ca="1">Z1117 * EXP(($E$3 - $C$13^2/2) * (AA$2-Z$2) + $C$13*SQRT(AA$2-Z$2)*V1117)</f>
        <v>41.436354095591504</v>
      </c>
      <c r="AB1117" s="52">
        <f ca="1">AA1117 * EXP(($E$3 - $C$13^2/2) * (AB$2-AA$2) + $C$13*SQRT(AB$2-AA$2)*W1117)</f>
        <v>38.79735445545024</v>
      </c>
      <c r="AC1117" s="52">
        <f ca="1">AB1117 * EXP(($E$3 - $C$13^2/2) * (AC$2-AB$2) + $C$13*SQRT(AC$2-AB$2)*X1117)</f>
        <v>28.793618052744716</v>
      </c>
      <c r="AD1117" s="47"/>
      <c r="AE1117" s="3" t="s">
        <v>46</v>
      </c>
      <c r="AF1117" s="52" t="b">
        <f t="shared" ref="AF1117" ca="1" si="1411">AF1115 &gt;= $B$4</f>
        <v>0</v>
      </c>
      <c r="AG1117" s="52" t="b">
        <f t="array" aca="1" ref="AG1117" ca="1">AND(AG1115 &gt;= $B$4, NOT(OR($AF1117:AF1117)))</f>
        <v>0</v>
      </c>
      <c r="AH1117" s="52" t="b">
        <f t="array" aca="1" ref="AH1117" ca="1">AND(AH1115 &gt;= $B$4, NOT(OR($AF1117:AG1117)))</f>
        <v>0</v>
      </c>
      <c r="AI1117" s="52" t="b">
        <f t="array" aca="1" ref="AI1117" ca="1">AND(AI1115 &gt;= $B$4, NOT(OR($AF1117:AH1117)))</f>
        <v>0</v>
      </c>
      <c r="AJ1117" s="52" t="b">
        <f t="array" aca="1" ref="AJ1117" ca="1">AND(AJ1115 &gt;= $B$4, NOT(OR($AF1117:AI1117)))</f>
        <v>0</v>
      </c>
      <c r="AK1117" s="73"/>
      <c r="AL1117" s="70"/>
    </row>
    <row r="1118" spans="7:38" ht="14.55" customHeight="1" x14ac:dyDescent="0.3">
      <c r="G1118" s="3">
        <v>1116</v>
      </c>
      <c r="H1118" s="58">
        <v>-1.1560011134571142</v>
      </c>
      <c r="I1118" s="58">
        <v>1.2678228058245145</v>
      </c>
      <c r="J1118" s="58">
        <v>0.18049612480618074</v>
      </c>
      <c r="K1118" s="59">
        <v>0.2385536917393962</v>
      </c>
      <c r="L1118" s="60">
        <f t="array" ref="L1118:O1118">TRANSPOSE(MMULT(Option!$B$25:$E$28, TRANSPOSE(H1118:K1118)))</f>
        <v>-1.1560011134571142</v>
      </c>
      <c r="M1118" s="60">
        <v>0.6995783497135819</v>
      </c>
      <c r="N1118" s="60">
        <v>2.8125059302027799E-2</v>
      </c>
      <c r="O1118" s="60">
        <v>0.10910790920578096</v>
      </c>
      <c r="P1118" s="56" t="str">
        <f t="shared" si="1376"/>
        <v>224/1</v>
      </c>
      <c r="R1118" s="80"/>
      <c r="S1118" s="3" t="s">
        <v>30</v>
      </c>
      <c r="T1118" s="60">
        <f ca="1"/>
        <v>-0.19041259699440721</v>
      </c>
      <c r="U1118" s="60">
        <f ca="1"/>
        <v>2.4251044016933981E-4</v>
      </c>
      <c r="V1118" s="60">
        <f ca="1"/>
        <v>-1.0672828516960213</v>
      </c>
      <c r="W1118" s="60">
        <f ca="1"/>
        <v>-1.0843961207461299</v>
      </c>
      <c r="X1118" s="60">
        <f ca="1"/>
        <v>-0.36752429134192521</v>
      </c>
      <c r="Y1118" s="52">
        <f ca="1">$B$14 * EXP(($E$3 - $C$14^2/2) * Y$2 + $C$14*SQRT(Y$2)*T1118)</f>
        <v>94.921136704390022</v>
      </c>
      <c r="Z1118" s="52">
        <f ca="1">Y1118 * EXP(($E$3 - $C$14^2/2) * (Z$2-Y$2) + $C$14*SQRT(Z$2-Y$2)*U1118)</f>
        <v>95.403871560103525</v>
      </c>
      <c r="AA1118" s="52">
        <f ca="1">Z1118 * EXP(($E$3 - $C$14^2/2) * (AA$2-Z$2) + $C$14*SQRT(AA$2-Z$2)*V1118)</f>
        <v>69.611814709885095</v>
      </c>
      <c r="AB1118" s="52">
        <f ca="1">AA1118 * EXP(($E$3 - $C$14^2/2) * (AB$2-AA$2) + $C$14*SQRT(AB$2-AA$2)*W1118)</f>
        <v>50.532438080047093</v>
      </c>
      <c r="AC1118" s="52">
        <f ca="1">AB1118 * EXP(($E$3 - $C$14^2/2) * (AC$2-AB$2) + $C$14*SQRT(AC$2-AB$2)*X1118)</f>
        <v>45.483889252240346</v>
      </c>
      <c r="AD1118" s="47"/>
      <c r="AE1118" s="3" t="s">
        <v>68</v>
      </c>
      <c r="AF1118" s="52" t="b">
        <f ca="1">AND(AF1115&gt;$B$3, NOT(OR($AF1117:AF1117)))</f>
        <v>0</v>
      </c>
      <c r="AG1118" s="52" t="b">
        <f ca="1">AND(AG1115&gt;$B$3, NOT(OR($AF1117:AG1117)))</f>
        <v>0</v>
      </c>
      <c r="AH1118" s="52" t="b">
        <f ca="1">AND(AH1115&gt;$B$3, NOT(OR($AF1117:AH1117)))</f>
        <v>0</v>
      </c>
      <c r="AI1118" s="52" t="b">
        <f ca="1">AND(AI1115&gt;$B$3, NOT(OR($AF1117:AI1117)))</f>
        <v>0</v>
      </c>
      <c r="AJ1118" s="52" t="b">
        <f ca="1">AND(AJ1115&gt;$B$3, NOT(OR($AF1117:AJ1117)))</f>
        <v>0</v>
      </c>
      <c r="AK1118" s="74"/>
      <c r="AL1118" s="70"/>
    </row>
    <row r="1119" spans="7:38" ht="14.55" customHeight="1" x14ac:dyDescent="0.3">
      <c r="G1119" s="3">
        <v>1117</v>
      </c>
      <c r="H1119" s="58">
        <v>-0.81325818258562643</v>
      </c>
      <c r="I1119" s="58">
        <v>-1.5664636683252131</v>
      </c>
      <c r="J1119" s="58">
        <v>0.3815940174029816</v>
      </c>
      <c r="K1119" s="59">
        <v>-6.2393743762526981E-2</v>
      </c>
      <c r="L1119" s="60">
        <f t="array" ref="L1119:O1119">TRANSPOSE(MMULT(Option!$B$25:$E$28, TRANSPOSE(H1119:K1119)))</f>
        <v>-0.81325818258562643</v>
      </c>
      <c r="M1119" s="60">
        <v>-1.7609909397339483</v>
      </c>
      <c r="N1119" s="60">
        <v>-0.40034188275589994</v>
      </c>
      <c r="O1119" s="60">
        <v>-0.71445103335565852</v>
      </c>
      <c r="P1119" s="56" t="str">
        <f t="shared" si="1376"/>
        <v>224/2</v>
      </c>
      <c r="R1119" s="80">
        <v>280</v>
      </c>
      <c r="S1119" s="3" t="s">
        <v>28</v>
      </c>
      <c r="T1119" s="60">
        <f t="array" aca="1" ref="T1119:T1122" ca="1">TRANSPOSE(OFFSET($L$3, MATCH($R1119 &amp; "/" &amp; T$2, $P$3:$P$5002, 0) - 1, 0, 1, $E$1))</f>
        <v>0.85048803489635549</v>
      </c>
      <c r="U1119" s="60">
        <f t="array" aca="1" ref="U1119:U1122" ca="1">TRANSPOSE(OFFSET($L$3, MATCH($R1119 &amp; "/" &amp; U$2, $P$3:$P$5002, 0) - 1, 0, 1, $E$1))</f>
        <v>-1.7940567978630888</v>
      </c>
      <c r="V1119" s="60">
        <f t="array" aca="1" ref="V1119:V1122" ca="1">TRANSPOSE(OFFSET($L$3, MATCH($R1119 &amp; "/" &amp; V$2, $P$3:$P$5002, 0) - 1, 0, 1, $E$1))</f>
        <v>1.0290687893294317</v>
      </c>
      <c r="W1119" s="60">
        <f t="array" aca="1" ref="W1119:W1122" ca="1">TRANSPOSE(OFFSET($L$3, MATCH($R1119 &amp; "/" &amp; W$2, $P$3:$P$5002, 0) - 1, 0, 1, $E$1))</f>
        <v>1.539642353306225E-2</v>
      </c>
      <c r="X1119" s="60">
        <f t="array" aca="1" ref="X1119:X1122" ca="1">TRANSPOSE(OFFSET($L$3, MATCH($R1119 &amp; "/" &amp; X$2, $P$3:$P$5002, 0) - 1, 0, 1, $E$1))</f>
        <v>1.6693231893927649</v>
      </c>
      <c r="Y1119" s="52">
        <f ca="1">$B$11 * EXP(($E$3 - $C$11^2/2) * Y$2 + $C$11*SQRT(Y$2)*T1119)</f>
        <v>129.71199847090912</v>
      </c>
      <c r="Z1119" s="52">
        <f ca="1">Y1119 * EXP(($E$3 - $C$11^2/2) * (Z$2-Y$2) + $C$11*SQRT(Z$2-Y$2)*U1119)</f>
        <v>76.103903438843005</v>
      </c>
      <c r="AA1119" s="52">
        <f ca="1">Z1119 * EXP(($E$3 - $C$11^2/2) * (AA$2-Z$2) + $C$11*SQRT(AA$2-Z$2)*V1119)</f>
        <v>104.14875293514623</v>
      </c>
      <c r="AB1119" s="52">
        <f ca="1">AA1119 * EXP(($E$3 - $C$11^2/2) * (AB$2-AA$2) + $C$11*SQRT(AB$2-AA$2)*W1119)</f>
        <v>105.15538579559869</v>
      </c>
      <c r="AC1119" s="52">
        <f ca="1">AB1119 * EXP(($E$3 - $C$11^2/2) * (AC$2-AB$2) + $C$11*SQRT(AC$2-AB$2)*X1119)</f>
        <v>174.37986952456984</v>
      </c>
      <c r="AD1119" s="47"/>
      <c r="AE1119" s="3" t="s">
        <v>69</v>
      </c>
      <c r="AF1119" s="20" cm="1">
        <f t="array" aca="1" ref="AF1119" ca="1">MIN(Y1119:Y1122 / $D$11:$D$14)</f>
        <v>0.86421472160644042</v>
      </c>
      <c r="AG1119" s="20" cm="1">
        <f t="array" aca="1" ref="AG1119" ca="1">MIN(Z1119:Z1122 / $D$11:$D$14)</f>
        <v>0.53484015786756334</v>
      </c>
      <c r="AH1119" s="20" cm="1">
        <f t="array" aca="1" ref="AH1119" ca="1">MIN(AA1119:AA1122 / $D$11:$D$14)</f>
        <v>0.45543324300246218</v>
      </c>
      <c r="AI1119" s="20" cm="1">
        <f t="array" aca="1" ref="AI1119" ca="1">MIN(AB1119:AB1122 / $D$11:$D$14)</f>
        <v>0.81866897807880823</v>
      </c>
      <c r="AJ1119" s="20" cm="1">
        <f t="array" aca="1" ref="AJ1119" ca="1">MIN(AC1119:AC1122 / $D$11:$D$14)</f>
        <v>1.3212632376292612</v>
      </c>
      <c r="AK1119" s="72">
        <f t="array" aca="1" ref="AK1119" ca="1">SUMPRODUCT(AF1120:AJ1120, EXP(-$E$3*$AF$2:$AJ$2))</f>
        <v>108323.48488617795</v>
      </c>
      <c r="AL1119" s="70">
        <f ca="1">MAX(AC1120 - $D$11, 0) * EXP(-$E$2*$E$3)</f>
        <v>25.020006103772346</v>
      </c>
    </row>
    <row r="1120" spans="7:38" ht="14.55" customHeight="1" x14ac:dyDescent="0.3">
      <c r="G1120" s="3">
        <v>1118</v>
      </c>
      <c r="H1120" s="58">
        <v>0.64771258811231125</v>
      </c>
      <c r="I1120" s="58">
        <v>0.92558729713565402</v>
      </c>
      <c r="J1120" s="58">
        <v>-1.3312884532662121</v>
      </c>
      <c r="K1120" s="59">
        <v>-1.4905713639860882</v>
      </c>
      <c r="L1120" s="60">
        <f t="array" ref="L1120:O1120">TRANSPOSE(MMULT(Option!$B$25:$E$28, TRANSPOSE(H1120:K1120)))</f>
        <v>0.64771258811231125</v>
      </c>
      <c r="M1120" s="60">
        <v>1.1073998055276679</v>
      </c>
      <c r="N1120" s="60">
        <v>-0.66782336489509575</v>
      </c>
      <c r="O1120" s="60">
        <v>-1.0348292722010981</v>
      </c>
      <c r="P1120" s="56" t="str">
        <f t="shared" si="1376"/>
        <v>224/3</v>
      </c>
      <c r="R1120" s="80"/>
      <c r="S1120" s="3" t="s">
        <v>29</v>
      </c>
      <c r="T1120" s="60">
        <f ca="1"/>
        <v>-0.50311340225443502</v>
      </c>
      <c r="U1120" s="60">
        <f ca="1"/>
        <v>-1.6161777546385103</v>
      </c>
      <c r="V1120" s="60">
        <f ca="1"/>
        <v>-0.5523959452614402</v>
      </c>
      <c r="W1120" s="60">
        <f ca="1"/>
        <v>1.9381022521509421</v>
      </c>
      <c r="X1120" s="60">
        <f ca="1"/>
        <v>1.5788791072415389</v>
      </c>
      <c r="Y1120" s="52">
        <f ca="1">$B$12 * EXP(($E$3 - $C$12^2/2) * Y$2 + $C$12*SQRT(Y$2)*T1120)</f>
        <v>86.421472160644043</v>
      </c>
      <c r="Z1120" s="52">
        <f ca="1">Y1120 * EXP(($E$3 - $C$12^2/2) * (Z$2-Y$2) + $C$12*SQRT(Z$2-Y$2)*U1120)</f>
        <v>53.484015786756338</v>
      </c>
      <c r="AA1120" s="52">
        <f ca="1">Z1120 * EXP(($E$3 - $C$12^2/2) * (AA$2-Z$2) + $C$12*SQRT(AA$2-Z$2)*V1120)</f>
        <v>45.543324300246219</v>
      </c>
      <c r="AB1120" s="52">
        <f ca="1">AA1120 * EXP(($E$3 - $C$12^2/2) * (AB$2-AA$2) + $C$12*SQRT(AB$2-AA$2)*W1120)</f>
        <v>81.866897807880818</v>
      </c>
      <c r="AC1120" s="52">
        <f ca="1">AB1120 * EXP(($E$3 - $C$12^2/2) * (AC$2-AB$2) + $C$12*SQRT(AC$2-AB$2)*X1120)</f>
        <v>132.12632376292612</v>
      </c>
      <c r="AD1120" s="47"/>
      <c r="AE1120" s="3" t="s">
        <v>47</v>
      </c>
      <c r="AF1120" s="64">
        <f t="shared" ref="AF1120" ca="1" si="1412">($B$5*AF1122 + (1 + $B$6)*AF1121)*$B$2</f>
        <v>15000</v>
      </c>
      <c r="AG1120" s="64">
        <f t="shared" ref="AG1120" ca="1" si="1413">($B$5*AG1122 + (1 + $B$6)*AG1121)*$B$2</f>
        <v>0</v>
      </c>
      <c r="AH1120" s="64">
        <f t="shared" ref="AH1120" ca="1" si="1414">($B$5*AH1122 + (1 + $B$6)*AH1121)*$B$2</f>
        <v>0</v>
      </c>
      <c r="AI1120" s="64">
        <f t="shared" ref="AI1120" ca="1" si="1415">($B$5*AI1122 + (1 + $B$6)*AI1121)*$B$2</f>
        <v>15000</v>
      </c>
      <c r="AJ1120" s="64" cm="1">
        <f t="array" aca="1" ref="AJ1120" ca="1">($B$5*AJ1122 + (1 + $B$6)*AJ1121 + AND(NOT(AF1121:AJ1121)))*$B$2</f>
        <v>105000</v>
      </c>
      <c r="AK1120" s="73"/>
      <c r="AL1120" s="70"/>
    </row>
    <row r="1121" spans="7:38" ht="14.55" customHeight="1" x14ac:dyDescent="0.3">
      <c r="G1121" s="3">
        <v>1119</v>
      </c>
      <c r="H1121" s="58">
        <v>-0.78697632413594376</v>
      </c>
      <c r="I1121" s="58">
        <v>9.5366309803229729E-2</v>
      </c>
      <c r="J1121" s="58">
        <v>-0.76628389499050353</v>
      </c>
      <c r="K1121" s="59">
        <v>-0.60430341836015888</v>
      </c>
      <c r="L1121" s="60">
        <f t="array" ref="L1121:O1121">TRANSPOSE(MMULT(Option!$B$25:$E$28, TRANSPOSE(H1121:K1121)))</f>
        <v>-0.78697632413594376</v>
      </c>
      <c r="M1121" s="60">
        <v>-0.22738586296999566</v>
      </c>
      <c r="N1121" s="60">
        <v>-0.96285262586302078</v>
      </c>
      <c r="O1121" s="60">
        <v>-0.95687560000989891</v>
      </c>
      <c r="P1121" s="56" t="str">
        <f t="shared" si="1376"/>
        <v>224/4</v>
      </c>
      <c r="R1121" s="80"/>
      <c r="S1121" s="3" t="s">
        <v>31</v>
      </c>
      <c r="T1121" s="60">
        <f ca="1"/>
        <v>0.36557962464856053</v>
      </c>
      <c r="U1121" s="60">
        <f ca="1"/>
        <v>-0.80654212285989901</v>
      </c>
      <c r="V1121" s="60">
        <f ca="1"/>
        <v>0.55092380007488551</v>
      </c>
      <c r="W1121" s="60">
        <f ca="1"/>
        <v>0.21863184414928549</v>
      </c>
      <c r="X1121" s="60">
        <f ca="1"/>
        <v>2.6650836439878951</v>
      </c>
      <c r="Y1121" s="52">
        <f ca="1">$B$13 * EXP(($E$3 - $C$13^2/2) * Y$2 + $C$13*SQRT(Y$2)*T1121)</f>
        <v>112.15076401510638</v>
      </c>
      <c r="Z1121" s="52">
        <f ca="1">Y1121 * EXP(($E$3 - $C$13^2/2) * (Z$2-Y$2) + $C$13*SQRT(Z$2-Y$2)*U1121)</f>
        <v>88.489281928281684</v>
      </c>
      <c r="AA1121" s="52">
        <f ca="1">Z1121 * EXP(($E$3 - $C$13^2/2) * (AA$2-Z$2) + $C$13*SQRT(AA$2-Z$2)*V1121)</f>
        <v>104.91584751104189</v>
      </c>
      <c r="AB1121" s="52">
        <f ca="1">AA1121 * EXP(($E$3 - $C$13^2/2) * (AB$2-AA$2) + $C$13*SQRT(AB$2-AA$2)*W1121)</f>
        <v>112.58946271920138</v>
      </c>
      <c r="AC1121" s="52">
        <f ca="1">AB1121 * EXP(($E$3 - $C$13^2/2) * (AC$2-AB$2) + $C$13*SQRT(AC$2-AB$2)*X1121)</f>
        <v>251.70889041420747</v>
      </c>
      <c r="AD1121" s="47"/>
      <c r="AE1121" s="3" t="s">
        <v>46</v>
      </c>
      <c r="AF1121" s="52" t="b">
        <f t="shared" ref="AF1121" ca="1" si="1416">AF1119 &gt;= $B$4</f>
        <v>0</v>
      </c>
      <c r="AG1121" s="52" t="b">
        <f t="array" aca="1" ref="AG1121" ca="1">AND(AG1119 &gt;= $B$4, NOT(OR($AF1121:AF1121)))</f>
        <v>0</v>
      </c>
      <c r="AH1121" s="52" t="b">
        <f t="array" aca="1" ref="AH1121" ca="1">AND(AH1119 &gt;= $B$4, NOT(OR($AF1121:AG1121)))</f>
        <v>0</v>
      </c>
      <c r="AI1121" s="52" t="b">
        <f t="array" aca="1" ref="AI1121" ca="1">AND(AI1119 &gt;= $B$4, NOT(OR($AF1121:AH1121)))</f>
        <v>0</v>
      </c>
      <c r="AJ1121" s="52" t="b">
        <f t="array" aca="1" ref="AJ1121" ca="1">AND(AJ1119 &gt;= $B$4, NOT(OR($AF1121:AI1121)))</f>
        <v>1</v>
      </c>
      <c r="AK1121" s="73"/>
      <c r="AL1121" s="70"/>
    </row>
    <row r="1122" spans="7:38" ht="14.55" customHeight="1" x14ac:dyDescent="0.3">
      <c r="G1122" s="3">
        <v>1120</v>
      </c>
      <c r="H1122" s="58">
        <v>-0.41002512405162872</v>
      </c>
      <c r="I1122" s="58">
        <v>-0.5750689658200695</v>
      </c>
      <c r="J1122" s="58">
        <v>-9.4439251079150022E-2</v>
      </c>
      <c r="K1122" s="59">
        <v>0.12742034445054645</v>
      </c>
      <c r="L1122" s="60">
        <f t="array" ref="L1122:O1122">TRANSPOSE(MMULT(Option!$B$25:$E$28, TRANSPOSE(H1122:K1122)))</f>
        <v>-0.41002512405162872</v>
      </c>
      <c r="M1122" s="60">
        <v>-0.69106946275873971</v>
      </c>
      <c r="N1122" s="60">
        <v>-0.39754539819000356</v>
      </c>
      <c r="O1122" s="60">
        <v>-0.22391484379646764</v>
      </c>
      <c r="P1122" s="56" t="str">
        <f t="shared" si="1376"/>
        <v>224/5</v>
      </c>
      <c r="R1122" s="80"/>
      <c r="S1122" s="3" t="s">
        <v>30</v>
      </c>
      <c r="T1122" s="60">
        <f ca="1"/>
        <v>0.44874640563869855</v>
      </c>
      <c r="U1122" s="60">
        <f ca="1"/>
        <v>-0.80813501561061818</v>
      </c>
      <c r="V1122" s="60">
        <f ca="1"/>
        <v>0.86732420759994833</v>
      </c>
      <c r="W1122" s="60">
        <f ca="1"/>
        <v>1.464427766194752</v>
      </c>
      <c r="X1122" s="60">
        <f ca="1"/>
        <v>1.0409186005243787</v>
      </c>
      <c r="Y1122" s="52">
        <f ca="1">$B$14 * EXP(($E$3 - $C$14^2/2) * Y$2 + $C$14*SQRT(Y$2)*T1122)</f>
        <v>114.98412871669971</v>
      </c>
      <c r="Z1122" s="52">
        <f ca="1">Y1122 * EXP(($E$3 - $C$14^2/2) * (Z$2-Y$2) + $C$14*SQRT(Z$2-Y$2)*U1122)</f>
        <v>90.681521383512091</v>
      </c>
      <c r="AA1122" s="52">
        <f ca="1">Z1122 * EXP(($E$3 - $C$14^2/2) * (AA$2-Z$2) + $C$14*SQRT(AA$2-Z$2)*V1122)</f>
        <v>118.22042203199959</v>
      </c>
      <c r="AB1122" s="52">
        <f ca="1">AA1122 * EXP(($E$3 - $C$14^2/2) * (AB$2-AA$2) + $C$14*SQRT(AB$2-AA$2)*W1122)</f>
        <v>184.3579402093302</v>
      </c>
      <c r="AC1122" s="52">
        <f ca="1">AB1122 * EXP(($E$3 - $C$14^2/2) * (AC$2-AB$2) + $C$14*SQRT(AC$2-AB$2)*X1122)</f>
        <v>253.19369160621267</v>
      </c>
      <c r="AD1122" s="47"/>
      <c r="AE1122" s="3" t="s">
        <v>68</v>
      </c>
      <c r="AF1122" s="52" t="b">
        <f ca="1">AND(AF1119&gt;$B$3, NOT(OR($AF1121:AF1121)))</f>
        <v>1</v>
      </c>
      <c r="AG1122" s="52" t="b">
        <f ca="1">AND(AG1119&gt;$B$3, NOT(OR($AF1121:AG1121)))</f>
        <v>0</v>
      </c>
      <c r="AH1122" s="52" t="b">
        <f ca="1">AND(AH1119&gt;$B$3, NOT(OR($AF1121:AH1121)))</f>
        <v>0</v>
      </c>
      <c r="AI1122" s="52" t="b">
        <f ca="1">AND(AI1119&gt;$B$3, NOT(OR($AF1121:AI1121)))</f>
        <v>1</v>
      </c>
      <c r="AJ1122" s="52" t="b">
        <f ca="1">AND(AJ1119&gt;$B$3, NOT(OR($AF1121:AJ1121)))</f>
        <v>0</v>
      </c>
      <c r="AK1122" s="74"/>
      <c r="AL1122" s="70"/>
    </row>
    <row r="1123" spans="7:38" ht="14.55" customHeight="1" x14ac:dyDescent="0.3">
      <c r="G1123" s="3">
        <v>1121</v>
      </c>
      <c r="H1123" s="58">
        <v>0.39474301234568587</v>
      </c>
      <c r="I1123" s="58">
        <v>-0.4881219795190736</v>
      </c>
      <c r="J1123" s="58">
        <v>1.1403636565848656</v>
      </c>
      <c r="K1123" s="59">
        <v>-0.44308943091641789</v>
      </c>
      <c r="L1123" s="60">
        <f t="array" ref="L1123:O1123">TRANSPOSE(MMULT(Option!$B$25:$E$28, TRANSPOSE(H1123:K1123)))</f>
        <v>0.39474301234568587</v>
      </c>
      <c r="M1123" s="60">
        <v>-0.28947397896529342</v>
      </c>
      <c r="N1123" s="60">
        <v>1.0316697447642358</v>
      </c>
      <c r="O1123" s="60">
        <v>-0.12678605774140006</v>
      </c>
      <c r="P1123" s="56" t="str">
        <f t="shared" si="1376"/>
        <v>225/1</v>
      </c>
      <c r="R1123" s="80">
        <v>281</v>
      </c>
      <c r="S1123" s="3" t="s">
        <v>28</v>
      </c>
      <c r="T1123" s="60">
        <f t="array" aca="1" ref="T1123:T1126" ca="1">TRANSPOSE(OFFSET($L$3, MATCH($R1123 &amp; "/" &amp; T$2, $P$3:$P$5002, 0) - 1, 0, 1, $E$1))</f>
        <v>0.44717652349426074</v>
      </c>
      <c r="U1123" s="60">
        <f t="array" aca="1" ref="U1123:U1126" ca="1">TRANSPOSE(OFFSET($L$3, MATCH($R1123 &amp; "/" &amp; U$2, $P$3:$P$5002, 0) - 1, 0, 1, $E$1))</f>
        <v>-0.2831137165315053</v>
      </c>
      <c r="V1123" s="60">
        <f t="array" aca="1" ref="V1123:V1126" ca="1">TRANSPOSE(OFFSET($L$3, MATCH($R1123 &amp; "/" &amp; V$2, $P$3:$P$5002, 0) - 1, 0, 1, $E$1))</f>
        <v>-1.7288617840602365</v>
      </c>
      <c r="W1123" s="60">
        <f t="array" aca="1" ref="W1123:W1126" ca="1">TRANSPOSE(OFFSET($L$3, MATCH($R1123 &amp; "/" &amp; W$2, $P$3:$P$5002, 0) - 1, 0, 1, $E$1))</f>
        <v>-1.2928792282240544</v>
      </c>
      <c r="X1123" s="60">
        <f t="array" aca="1" ref="X1123:X1126" ca="1">TRANSPOSE(OFFSET($L$3, MATCH($R1123 &amp; "/" &amp; X$2, $P$3:$P$5002, 0) - 1, 0, 1, $E$1))</f>
        <v>-0.58241667392803109</v>
      </c>
      <c r="Y1123" s="52">
        <f ca="1">$B$11 * EXP(($E$3 - $C$11^2/2) * Y$2 + $C$11*SQRT(Y$2)*T1123)</f>
        <v>114.92998800771048</v>
      </c>
      <c r="Z1123" s="52">
        <f ca="1">Y1123 * EXP(($E$3 - $C$11^2/2) * (Z$2-Y$2) + $C$11*SQRT(Z$2-Y$2)*U1123)</f>
        <v>106.10074084127207</v>
      </c>
      <c r="AA1123" s="52">
        <f ca="1">Z1123 * EXP(($E$3 - $C$11^2/2) * (AA$2-Z$2) + $C$11*SQRT(AA$2-Z$2)*V1123)</f>
        <v>63.480355311290914</v>
      </c>
      <c r="AB1123" s="52">
        <f ca="1">AA1123 * EXP(($E$3 - $C$11^2/2) * (AB$2-AA$2) + $C$11*SQRT(AB$2-AA$2)*W1123)</f>
        <v>43.287621839899991</v>
      </c>
      <c r="AC1123" s="52">
        <f ca="1">AB1123 * EXP(($E$3 - $C$11^2/2) * (AC$2-AB$2) + $C$11*SQRT(AC$2-AB$2)*X1123)</f>
        <v>36.530287908896845</v>
      </c>
      <c r="AD1123" s="47"/>
      <c r="AE1123" s="3" t="s">
        <v>69</v>
      </c>
      <c r="AF1123" s="20" cm="1">
        <f t="array" aca="1" ref="AF1123" ca="1">MIN(Y1123:Y1126 / $D$11:$D$14)</f>
        <v>0.88855921844477936</v>
      </c>
      <c r="AG1123" s="20" cm="1">
        <f t="array" aca="1" ref="AG1123" ca="1">MIN(Z1123:Z1126 / $D$11:$D$14)</f>
        <v>0.88636222029196787</v>
      </c>
      <c r="AH1123" s="20" cm="1">
        <f t="array" aca="1" ref="AH1123" ca="1">MIN(AA1123:AA1126 / $D$11:$D$14)</f>
        <v>0.4840210214284012</v>
      </c>
      <c r="AI1123" s="20" cm="1">
        <f t="array" aca="1" ref="AI1123" ca="1">MIN(AB1123:AB1126 / $D$11:$D$14)</f>
        <v>0.43287621839899992</v>
      </c>
      <c r="AJ1123" s="20" cm="1">
        <f t="array" aca="1" ref="AJ1123" ca="1">MIN(AC1123:AC1126 / $D$11:$D$14)</f>
        <v>0.36530287908896847</v>
      </c>
      <c r="AK1123" s="72">
        <f t="array" aca="1" ref="AK1123" ca="1">SUMPRODUCT(AF1124:AJ1124, EXP(-$E$3*$AF$2:$AJ$2))</f>
        <v>105721.0809451906</v>
      </c>
      <c r="AL1123" s="70">
        <f ca="1">MAX(AC1124 - $D$11, 0) * EXP(-$E$2*$E$3)</f>
        <v>0</v>
      </c>
    </row>
    <row r="1124" spans="7:38" ht="14.55" customHeight="1" x14ac:dyDescent="0.3">
      <c r="G1124" s="3">
        <v>1122</v>
      </c>
      <c r="H1124" s="58">
        <v>1.586398523471688</v>
      </c>
      <c r="I1124" s="58">
        <v>-0.98788624031634342</v>
      </c>
      <c r="J1124" s="58">
        <v>0.82561534949241788</v>
      </c>
      <c r="K1124" s="59">
        <v>-1.7317989690339539</v>
      </c>
      <c r="L1124" s="60">
        <f t="array" ref="L1124:O1124">TRANSPOSE(MMULT(Option!$B$25:$E$28, TRANSPOSE(H1124:K1124)))</f>
        <v>1.586398523471688</v>
      </c>
      <c r="M1124" s="60">
        <v>-0.27085328546232057</v>
      </c>
      <c r="N1124" s="60">
        <v>1.1010163398200479</v>
      </c>
      <c r="O1124" s="60">
        <v>-0.94601035182014936</v>
      </c>
      <c r="P1124" s="56" t="str">
        <f t="shared" si="1376"/>
        <v>225/2</v>
      </c>
      <c r="R1124" s="80"/>
      <c r="S1124" s="3" t="s">
        <v>29</v>
      </c>
      <c r="T1124" s="60">
        <f ca="1"/>
        <v>-0.2015870152291612</v>
      </c>
      <c r="U1124" s="60">
        <f ca="1"/>
        <v>-0.23384493613486948</v>
      </c>
      <c r="V1124" s="60">
        <f ca="1"/>
        <v>-0.99198744670662042</v>
      </c>
      <c r="W1124" s="60">
        <f ca="1"/>
        <v>0.36880214485197116</v>
      </c>
      <c r="X1124" s="60">
        <f ca="1"/>
        <v>0.48729145812900887</v>
      </c>
      <c r="Y1124" s="52">
        <f ca="1">$B$12 * EXP(($E$3 - $C$12^2/2) * Y$2 + $C$12*SQRT(Y$2)*T1124)</f>
        <v>94.603462930579411</v>
      </c>
      <c r="Z1124" s="52">
        <f ca="1">Y1124 * EXP(($E$3 - $C$12^2/2) * (Z$2-Y$2) + $C$12*SQRT(Z$2-Y$2)*U1124)</f>
        <v>88.636222029196787</v>
      </c>
      <c r="AA1124" s="52">
        <f ca="1">Z1124 * EXP(($E$3 - $C$12^2/2) * (AA$2-Z$2) + $C$12*SQRT(AA$2-Z$2)*V1124)</f>
        <v>66.151288350338277</v>
      </c>
      <c r="AB1124" s="52">
        <f ca="1">AA1124 * EXP(($E$3 - $C$12^2/2) * (AB$2-AA$2) + $C$12*SQRT(AB$2-AA$2)*W1124)</f>
        <v>74.26093280603267</v>
      </c>
      <c r="AC1124" s="52">
        <f ca="1">AB1124 * EXP(($E$3 - $C$12^2/2) * (AC$2-AB$2) + $C$12*SQRT(AC$2-AB$2)*X1124)</f>
        <v>86.381406271682465</v>
      </c>
      <c r="AD1124" s="47"/>
      <c r="AE1124" s="3" t="s">
        <v>47</v>
      </c>
      <c r="AF1124" s="64">
        <f t="shared" ref="AF1124" ca="1" si="1417">($B$5*AF1126 + (1 + $B$6)*AF1125)*$B$2</f>
        <v>15000</v>
      </c>
      <c r="AG1124" s="64">
        <f t="shared" ref="AG1124" ca="1" si="1418">($B$5*AG1126 + (1 + $B$6)*AG1125)*$B$2</f>
        <v>15000</v>
      </c>
      <c r="AH1124" s="64">
        <f t="shared" ref="AH1124" ca="1" si="1419">($B$5*AH1126 + (1 + $B$6)*AH1125)*$B$2</f>
        <v>0</v>
      </c>
      <c r="AI1124" s="64">
        <f t="shared" ref="AI1124" ca="1" si="1420">($B$5*AI1126 + (1 + $B$6)*AI1125)*$B$2</f>
        <v>0</v>
      </c>
      <c r="AJ1124" s="64" cm="1">
        <f t="array" aca="1" ref="AJ1124" ca="1">($B$5*AJ1126 + (1 + $B$6)*AJ1125 + AND(NOT(AF1125:AJ1125)))*$B$2</f>
        <v>100000</v>
      </c>
      <c r="AK1124" s="73"/>
      <c r="AL1124" s="70"/>
    </row>
    <row r="1125" spans="7:38" ht="14.55" customHeight="1" x14ac:dyDescent="0.3">
      <c r="G1125" s="3">
        <v>1123</v>
      </c>
      <c r="H1125" s="58">
        <v>0.5624654045215377</v>
      </c>
      <c r="I1125" s="58">
        <v>-1.4395995409507409</v>
      </c>
      <c r="J1125" s="58">
        <v>1.079857707253868</v>
      </c>
      <c r="K1125" s="59">
        <v>-1.2875419072248695</v>
      </c>
      <c r="L1125" s="60">
        <f t="array" ref="L1125:O1125">TRANSPOSE(MMULT(Option!$B$25:$E$28, TRANSPOSE(H1125:K1125)))</f>
        <v>0.5624654045215377</v>
      </c>
      <c r="M1125" s="60">
        <v>-1.0944286115574748</v>
      </c>
      <c r="N1125" s="60">
        <v>0.7964604060302235</v>
      </c>
      <c r="O1125" s="60">
        <v>-1.0438078615400381</v>
      </c>
      <c r="P1125" s="56" t="str">
        <f t="shared" si="1376"/>
        <v>225/3</v>
      </c>
      <c r="R1125" s="80"/>
      <c r="S1125" s="3" t="s">
        <v>31</v>
      </c>
      <c r="T1125" s="60">
        <f ca="1"/>
        <v>-0.41051327899575119</v>
      </c>
      <c r="U1125" s="60">
        <f ca="1"/>
        <v>0.65666743809595807</v>
      </c>
      <c r="V1125" s="60">
        <f ca="1"/>
        <v>-2.7149106274514394</v>
      </c>
      <c r="W1125" s="60">
        <f ca="1"/>
        <v>-7.9311043512181767E-2</v>
      </c>
      <c r="X1125" s="60">
        <f ca="1"/>
        <v>0.61613628834433065</v>
      </c>
      <c r="Y1125" s="52">
        <f ca="1">$B$13 * EXP(($E$3 - $C$13^2/2) * Y$2 + $C$13*SQRT(Y$2)*T1125)</f>
        <v>88.855921844477933</v>
      </c>
      <c r="Z1125" s="52">
        <f ca="1">Y1125 * EXP(($E$3 - $C$13^2/2) * (Z$2-Y$2) + $C$13*SQRT(Z$2-Y$2)*U1125)</f>
        <v>108.74616812525375</v>
      </c>
      <c r="AA1125" s="52">
        <f ca="1">Z1125 * EXP(($E$3 - $C$13^2/2) * (AA$2-Z$2) + $C$13*SQRT(AA$2-Z$2)*V1125)</f>
        <v>48.402102142840121</v>
      </c>
      <c r="AB1125" s="52">
        <f ca="1">AA1125 * EXP(($E$3 - $C$13^2/2) * (AB$2-AA$2) + $C$13*SQRT(AB$2-AA$2)*W1125)</f>
        <v>47.500960525663956</v>
      </c>
      <c r="AC1125" s="52">
        <f ca="1">AB1125 * EXP(($E$3 - $C$13^2/2) * (AC$2-AB$2) + $C$13*SQRT(AC$2-AB$2)*X1125)</f>
        <v>57.431378569490903</v>
      </c>
      <c r="AD1125" s="47"/>
      <c r="AE1125" s="3" t="s">
        <v>46</v>
      </c>
      <c r="AF1125" s="52" t="b">
        <f t="shared" ref="AF1125" ca="1" si="1421">AF1123 &gt;= $B$4</f>
        <v>0</v>
      </c>
      <c r="AG1125" s="52" t="b">
        <f t="array" aca="1" ref="AG1125" ca="1">AND(AG1123 &gt;= $B$4, NOT(OR($AF1125:AF1125)))</f>
        <v>0</v>
      </c>
      <c r="AH1125" s="52" t="b">
        <f t="array" aca="1" ref="AH1125" ca="1">AND(AH1123 &gt;= $B$4, NOT(OR($AF1125:AG1125)))</f>
        <v>0</v>
      </c>
      <c r="AI1125" s="52" t="b">
        <f t="array" aca="1" ref="AI1125" ca="1">AND(AI1123 &gt;= $B$4, NOT(OR($AF1125:AH1125)))</f>
        <v>0</v>
      </c>
      <c r="AJ1125" s="52" t="b">
        <f t="array" aca="1" ref="AJ1125" ca="1">AND(AJ1123 &gt;= $B$4, NOT(OR($AF1125:AI1125)))</f>
        <v>0</v>
      </c>
      <c r="AK1125" s="73"/>
      <c r="AL1125" s="70"/>
    </row>
    <row r="1126" spans="7:38" ht="14.55" customHeight="1" x14ac:dyDescent="0.3">
      <c r="G1126" s="3">
        <v>1124</v>
      </c>
      <c r="H1126" s="58">
        <v>0.11943153286938453</v>
      </c>
      <c r="I1126" s="58">
        <v>2.0135217401337222</v>
      </c>
      <c r="J1126" s="58">
        <v>0.2414422244422621</v>
      </c>
      <c r="K1126" s="59">
        <v>-0.66088194354702312</v>
      </c>
      <c r="L1126" s="60">
        <f t="array" ref="L1126:O1126">TRANSPOSE(MMULT(Option!$B$25:$E$28, TRANSPOSE(H1126:K1126)))</f>
        <v>0.11943153286938453</v>
      </c>
      <c r="M1126" s="60">
        <v>1.8931957706681506</v>
      </c>
      <c r="N1126" s="60">
        <v>0.78709750844074944</v>
      </c>
      <c r="O1126" s="60">
        <v>5.6215584535057705E-2</v>
      </c>
      <c r="P1126" s="56" t="str">
        <f t="shared" si="1376"/>
        <v>225/4</v>
      </c>
      <c r="R1126" s="80"/>
      <c r="S1126" s="3" t="s">
        <v>30</v>
      </c>
      <c r="T1126" s="60">
        <f ca="1"/>
        <v>0.24089990319659038</v>
      </c>
      <c r="U1126" s="60">
        <f ca="1"/>
        <v>1.2516753673697905</v>
      </c>
      <c r="V1126" s="60">
        <f ca="1"/>
        <v>0.5205726088705136</v>
      </c>
      <c r="W1126" s="60">
        <f ca="1"/>
        <v>0.26548903967652443</v>
      </c>
      <c r="X1126" s="60">
        <f ca="1"/>
        <v>0.40552299633851008</v>
      </c>
      <c r="Y1126" s="52">
        <f ca="1">$B$14 * EXP(($E$3 - $C$14^2/2) * Y$2 + $C$14*SQRT(Y$2)*T1126)</f>
        <v>108.03336957503073</v>
      </c>
      <c r="Z1126" s="52">
        <f ca="1">Y1126 * EXP(($E$3 - $C$14^2/2) * (Z$2-Y$2) + $C$14*SQRT(Z$2-Y$2)*U1126)</f>
        <v>158.05495154641454</v>
      </c>
      <c r="AA1126" s="52">
        <f ca="1">Z1126 * EXP(($E$3 - $C$14^2/2) * (AA$2-Z$2) + $C$14*SQRT(AA$2-Z$2)*V1126)</f>
        <v>185.69667255702635</v>
      </c>
      <c r="AB1126" s="52">
        <f ca="1">AA1126 * EXP(($E$3 - $C$14^2/2) * (AB$2-AA$2) + $C$14*SQRT(AB$2-AA$2)*W1126)</f>
        <v>202.09972460105234</v>
      </c>
      <c r="AC1126" s="52">
        <f ca="1">AB1126 * EXP(($E$3 - $C$14^2/2) * (AC$2-AB$2) + $C$14*SQRT(AC$2-AB$2)*X1126)</f>
        <v>229.38874956586073</v>
      </c>
      <c r="AD1126" s="47"/>
      <c r="AE1126" s="3" t="s">
        <v>68</v>
      </c>
      <c r="AF1126" s="52" t="b">
        <f ca="1">AND(AF1123&gt;$B$3, NOT(OR($AF1125:AF1125)))</f>
        <v>1</v>
      </c>
      <c r="AG1126" s="52" t="b">
        <f ca="1">AND(AG1123&gt;$B$3, NOT(OR($AF1125:AG1125)))</f>
        <v>1</v>
      </c>
      <c r="AH1126" s="52" t="b">
        <f ca="1">AND(AH1123&gt;$B$3, NOT(OR($AF1125:AH1125)))</f>
        <v>0</v>
      </c>
      <c r="AI1126" s="52" t="b">
        <f ca="1">AND(AI1123&gt;$B$3, NOT(OR($AF1125:AI1125)))</f>
        <v>0</v>
      </c>
      <c r="AJ1126" s="52" t="b">
        <f ca="1">AND(AJ1123&gt;$B$3, NOT(OR($AF1125:AJ1125)))</f>
        <v>0</v>
      </c>
      <c r="AK1126" s="74"/>
      <c r="AL1126" s="70"/>
    </row>
    <row r="1127" spans="7:38" ht="14.55" customHeight="1" x14ac:dyDescent="0.3">
      <c r="G1127" s="3">
        <v>1125</v>
      </c>
      <c r="H1127" s="58">
        <v>-0.15132457230390375</v>
      </c>
      <c r="I1127" s="58">
        <v>-6.3998719611360333E-2</v>
      </c>
      <c r="J1127" s="58">
        <v>1.2563471411237161</v>
      </c>
      <c r="K1127" s="59">
        <v>1.3951942923111262</v>
      </c>
      <c r="L1127" s="60">
        <f t="array" ref="L1127:O1127">TRANSPOSE(MMULT(Option!$B$25:$E$28, TRANSPOSE(H1127:K1127)))</f>
        <v>-0.15132457230390375</v>
      </c>
      <c r="M1127" s="60">
        <v>-0.11918562432142421</v>
      </c>
      <c r="N1127" s="60">
        <v>1.0261737123969474</v>
      </c>
      <c r="O1127" s="60">
        <v>1.3626982375378609</v>
      </c>
      <c r="P1127" s="56" t="str">
        <f t="shared" si="1376"/>
        <v>225/5</v>
      </c>
      <c r="R1127" s="80">
        <v>282</v>
      </c>
      <c r="S1127" s="3" t="s">
        <v>28</v>
      </c>
      <c r="T1127" s="60">
        <f t="array" aca="1" ref="T1127:T1130" ca="1">TRANSPOSE(OFFSET($L$3, MATCH($R1127 &amp; "/" &amp; T$2, $P$3:$P$5002, 0) - 1, 0, 1, $E$1))</f>
        <v>1.609642559742525</v>
      </c>
      <c r="U1127" s="60">
        <f t="array" aca="1" ref="U1127:U1130" ca="1">TRANSPOSE(OFFSET($L$3, MATCH($R1127 &amp; "/" &amp; U$2, $P$3:$P$5002, 0) - 1, 0, 1, $E$1))</f>
        <v>-0.20515612977869715</v>
      </c>
      <c r="V1127" s="60">
        <f t="array" aca="1" ref="V1127:V1130" ca="1">TRANSPOSE(OFFSET($L$3, MATCH($R1127 &amp; "/" &amp; V$2, $P$3:$P$5002, 0) - 1, 0, 1, $E$1))</f>
        <v>1.7022931328691295</v>
      </c>
      <c r="W1127" s="60">
        <f t="array" aca="1" ref="W1127:W1130" ca="1">TRANSPOSE(OFFSET($L$3, MATCH($R1127 &amp; "/" &amp; W$2, $P$3:$P$5002, 0) - 1, 0, 1, $E$1))</f>
        <v>0.89111468256200177</v>
      </c>
      <c r="X1127" s="60">
        <f t="array" aca="1" ref="X1127:X1130" ca="1">TRANSPOSE(OFFSET($L$3, MATCH($R1127 &amp; "/" &amp; X$2, $P$3:$P$5002, 0) - 1, 0, 1, $E$1))</f>
        <v>-0.75326002469918274</v>
      </c>
      <c r="Y1127" s="52">
        <f ca="1">$B$11 * EXP(($E$3 - $C$11^2/2) * Y$2 + $C$11*SQRT(Y$2)*T1127)</f>
        <v>162.88801724027564</v>
      </c>
      <c r="Z1127" s="52">
        <f ca="1">Y1127 * EXP(($E$3 - $C$11^2/2) * (Z$2-Y$2) + $C$11*SQRT(Z$2-Y$2)*U1127)</f>
        <v>153.93279560280055</v>
      </c>
      <c r="AA1127" s="52">
        <f ca="1">Z1127 * EXP(($E$3 - $C$11^2/2) * (AA$2-Z$2) + $C$11*SQRT(AA$2-Z$2)*V1127)</f>
        <v>257.80514685639605</v>
      </c>
      <c r="AB1127" s="52">
        <f ca="1">AA1127 * EXP(($E$3 - $C$11^2/2) * (AB$2-AA$2) + $C$11*SQRT(AB$2-AA$2)*W1127)</f>
        <v>338.50486335049982</v>
      </c>
      <c r="AC1127" s="52">
        <f ca="1">AB1127 * EXP(($E$3 - $C$11^2/2) * (AC$2-AB$2) + $C$11*SQRT(AC$2-AB$2)*X1127)</f>
        <v>271.39096383208079</v>
      </c>
      <c r="AD1127" s="47"/>
      <c r="AE1127" s="3" t="s">
        <v>69</v>
      </c>
      <c r="AF1127" s="20" cm="1">
        <f t="array" aca="1" ref="AF1127" ca="1">MIN(Y1127:Y1130 / $D$11:$D$14)</f>
        <v>0.67189623908308027</v>
      </c>
      <c r="AG1127" s="20" cm="1">
        <f t="array" aca="1" ref="AG1127" ca="1">MIN(Z1127:Z1130 / $D$11:$D$14)</f>
        <v>0.56033801076567524</v>
      </c>
      <c r="AH1127" s="20" cm="1">
        <f t="array" aca="1" ref="AH1127" ca="1">MIN(AA1127:AA1130 / $D$11:$D$14)</f>
        <v>0.53178463516312169</v>
      </c>
      <c r="AI1127" s="20" cm="1">
        <f t="array" aca="1" ref="AI1127" ca="1">MIN(AB1127:AB1130 / $D$11:$D$14)</f>
        <v>0.66139665602727316</v>
      </c>
      <c r="AJ1127" s="20" cm="1">
        <f t="array" aca="1" ref="AJ1127" ca="1">MIN(AC1127:AC1130 / $D$11:$D$14)</f>
        <v>0.48200760749213861</v>
      </c>
      <c r="AK1127" s="72">
        <f t="array" aca="1" ref="AK1127" ca="1">SUMPRODUCT(AF1128:AJ1128, EXP(-$E$3*$AF$2:$AJ$2))</f>
        <v>77880.078307140488</v>
      </c>
      <c r="AL1127" s="70">
        <f ca="1">MAX(AC1128 - $D$11, 0) * EXP(-$E$2*$E$3)</f>
        <v>0</v>
      </c>
    </row>
    <row r="1128" spans="7:38" ht="14.55" customHeight="1" x14ac:dyDescent="0.3">
      <c r="G1128" s="3">
        <v>1126</v>
      </c>
      <c r="H1128" s="58">
        <v>1.5989585985718873</v>
      </c>
      <c r="I1128" s="58">
        <v>-0.83170222676632233</v>
      </c>
      <c r="J1128" s="58">
        <v>0.85862981451998621</v>
      </c>
      <c r="K1128" s="59">
        <v>-2.4917811560483885</v>
      </c>
      <c r="L1128" s="60">
        <f t="array" ref="L1128:O1128">TRANSPOSE(MMULT(Option!$B$25:$E$28, TRANSPOSE(H1128:K1128)))</f>
        <v>1.5989585985718873</v>
      </c>
      <c r="M1128" s="60">
        <v>-0.1226842425352449</v>
      </c>
      <c r="N1128" s="60">
        <v>1.1759358819165824</v>
      </c>
      <c r="O1128" s="60">
        <v>-1.54445384609328</v>
      </c>
      <c r="P1128" s="56" t="str">
        <f t="shared" si="1376"/>
        <v>226/1</v>
      </c>
      <c r="R1128" s="80"/>
      <c r="S1128" s="3" t="s">
        <v>29</v>
      </c>
      <c r="T1128" s="60">
        <f ca="1"/>
        <v>-1.3421711883573642</v>
      </c>
      <c r="U1128" s="60">
        <f ca="1"/>
        <v>-0.62187910060104057</v>
      </c>
      <c r="V1128" s="60">
        <f ca="1"/>
        <v>-0.1910053534570465</v>
      </c>
      <c r="W1128" s="60">
        <f ca="1"/>
        <v>0.71664363775852169</v>
      </c>
      <c r="X1128" s="60">
        <f ca="1"/>
        <v>-1.0775726016010005</v>
      </c>
      <c r="Y1128" s="52">
        <f ca="1">$B$12 * EXP(($E$3 - $C$12^2/2) * Y$2 + $C$12*SQRT(Y$2)*T1128)</f>
        <v>67.189623908308022</v>
      </c>
      <c r="Z1128" s="52">
        <f ca="1">Y1128 * EXP(($E$3 - $C$12^2/2) * (Z$2-Y$2) + $C$12*SQRT(Z$2-Y$2)*U1128)</f>
        <v>56.033801076567528</v>
      </c>
      <c r="AA1128" s="52">
        <f ca="1">Z1128 * EXP(($E$3 - $C$12^2/2) * (AA$2-Z$2) + $C$12*SQRT(AA$2-Z$2)*V1128)</f>
        <v>53.178463516312171</v>
      </c>
      <c r="AB1128" s="52">
        <f ca="1">AA1128 * EXP(($E$3 - $C$12^2/2) * (AB$2-AA$2) + $C$12*SQRT(AB$2-AA$2)*W1128)</f>
        <v>66.263988158296215</v>
      </c>
      <c r="AC1128" s="52">
        <f ca="1">AB1128 * EXP(($E$3 - $C$12^2/2) * (AC$2-AB$2) + $C$12*SQRT(AC$2-AB$2)*X1128)</f>
        <v>48.200760749213863</v>
      </c>
      <c r="AD1128" s="47"/>
      <c r="AE1128" s="3" t="s">
        <v>47</v>
      </c>
      <c r="AF1128" s="64">
        <f t="shared" ref="AF1128" ca="1" si="1422">($B$5*AF1130 + (1 + $B$6)*AF1129)*$B$2</f>
        <v>0</v>
      </c>
      <c r="AG1128" s="64">
        <f t="shared" ref="AG1128" ca="1" si="1423">($B$5*AG1130 + (1 + $B$6)*AG1129)*$B$2</f>
        <v>0</v>
      </c>
      <c r="AH1128" s="64">
        <f t="shared" ref="AH1128" ca="1" si="1424">($B$5*AH1130 + (1 + $B$6)*AH1129)*$B$2</f>
        <v>0</v>
      </c>
      <c r="AI1128" s="64">
        <f t="shared" ref="AI1128" ca="1" si="1425">($B$5*AI1130 + (1 + $B$6)*AI1129)*$B$2</f>
        <v>0</v>
      </c>
      <c r="AJ1128" s="64" cm="1">
        <f t="array" aca="1" ref="AJ1128" ca="1">($B$5*AJ1130 + (1 + $B$6)*AJ1129 + AND(NOT(AF1129:AJ1129)))*$B$2</f>
        <v>100000</v>
      </c>
      <c r="AK1128" s="73"/>
      <c r="AL1128" s="70"/>
    </row>
    <row r="1129" spans="7:38" ht="14.55" customHeight="1" x14ac:dyDescent="0.3">
      <c r="G1129" s="3">
        <v>1127</v>
      </c>
      <c r="H1129" s="58">
        <v>0.74758346028403655</v>
      </c>
      <c r="I1129" s="58">
        <v>-0.49040996321385882</v>
      </c>
      <c r="J1129" s="58">
        <v>0.78134585297609616</v>
      </c>
      <c r="K1129" s="59">
        <v>0.6225199680657536</v>
      </c>
      <c r="L1129" s="60">
        <f t="array" ref="L1129:O1129">TRANSPOSE(MMULT(Option!$B$25:$E$28, TRANSPOSE(H1129:K1129)))</f>
        <v>0.74758346028403655</v>
      </c>
      <c r="M1129" s="60">
        <v>-0.15043477148398876</v>
      </c>
      <c r="N1129" s="60">
        <v>0.85687783851139354</v>
      </c>
      <c r="O1129" s="60">
        <v>0.85621125771372864</v>
      </c>
      <c r="P1129" s="56" t="str">
        <f t="shared" si="1376"/>
        <v>226/2</v>
      </c>
      <c r="R1129" s="80"/>
      <c r="S1129" s="3" t="s">
        <v>31</v>
      </c>
      <c r="T1129" s="60">
        <f ca="1"/>
        <v>1.0019221504028555</v>
      </c>
      <c r="U1129" s="60">
        <f ca="1"/>
        <v>-1.0403107520365329</v>
      </c>
      <c r="V1129" s="60">
        <f ca="1"/>
        <v>0.56286589474295123</v>
      </c>
      <c r="W1129" s="60">
        <f ca="1"/>
        <v>0.224134429731604</v>
      </c>
      <c r="X1129" s="60">
        <f ca="1"/>
        <v>1.072524149821076</v>
      </c>
      <c r="Y1129" s="52">
        <f ca="1">$B$13 * EXP(($E$3 - $C$13^2/2) * Y$2 + $C$13*SQRT(Y$2)*T1129)</f>
        <v>135.74075197905989</v>
      </c>
      <c r="Z1129" s="52">
        <f ca="1">Y1129 * EXP(($E$3 - $C$13^2/2) * (Z$2-Y$2) + $C$13*SQRT(Z$2-Y$2)*U1129)</f>
        <v>99.848456893694845</v>
      </c>
      <c r="AA1129" s="52">
        <f ca="1">Z1129 * EXP(($E$3 - $C$13^2/2) * (AA$2-Z$2) + $C$13*SQRT(AA$2-Z$2)*V1129)</f>
        <v>118.80854998634337</v>
      </c>
      <c r="AB1129" s="52">
        <f ca="1">AA1129 * EXP(($E$3 - $C$13^2/2) * (AB$2-AA$2) + $C$13*SQRT(AB$2-AA$2)*W1129)</f>
        <v>127.70893162503205</v>
      </c>
      <c r="AC1129" s="52">
        <f ca="1">AB1129 * EXP(($E$3 - $C$13^2/2) * (AC$2-AB$2) + $C$13*SQRT(AC$2-AB$2)*X1129)</f>
        <v>177.06394664122868</v>
      </c>
      <c r="AD1129" s="47"/>
      <c r="AE1129" s="3" t="s">
        <v>46</v>
      </c>
      <c r="AF1129" s="52" t="b">
        <f t="shared" ref="AF1129" ca="1" si="1426">AF1127 &gt;= $B$4</f>
        <v>0</v>
      </c>
      <c r="AG1129" s="52" t="b">
        <f t="array" aca="1" ref="AG1129" ca="1">AND(AG1127 &gt;= $B$4, NOT(OR($AF1129:AF1129)))</f>
        <v>0</v>
      </c>
      <c r="AH1129" s="52" t="b">
        <f t="array" aca="1" ref="AH1129" ca="1">AND(AH1127 &gt;= $B$4, NOT(OR($AF1129:AG1129)))</f>
        <v>0</v>
      </c>
      <c r="AI1129" s="52" t="b">
        <f t="array" aca="1" ref="AI1129" ca="1">AND(AI1127 &gt;= $B$4, NOT(OR($AF1129:AH1129)))</f>
        <v>0</v>
      </c>
      <c r="AJ1129" s="52" t="b">
        <f t="array" aca="1" ref="AJ1129" ca="1">AND(AJ1127 &gt;= $B$4, NOT(OR($AF1129:AI1129)))</f>
        <v>0</v>
      </c>
      <c r="AK1129" s="73"/>
      <c r="AL1129" s="70"/>
    </row>
    <row r="1130" spans="7:38" ht="14.55" customHeight="1" x14ac:dyDescent="0.3">
      <c r="G1130" s="3">
        <v>1128</v>
      </c>
      <c r="H1130" s="58">
        <v>-0.53376842189520013</v>
      </c>
      <c r="I1130" s="58">
        <v>-9.5855538940096394E-2</v>
      </c>
      <c r="J1130" s="58">
        <v>-0.25351689160934104</v>
      </c>
      <c r="K1130" s="59">
        <v>-0.726879005537306</v>
      </c>
      <c r="L1130" s="60">
        <f t="array" ref="L1130:O1130">TRANSPOSE(MMULT(Option!$B$25:$E$28, TRANSPOSE(H1130:K1130)))</f>
        <v>-0.53376842189520013</v>
      </c>
      <c r="M1130" s="60">
        <v>-0.30136042135283581</v>
      </c>
      <c r="N1130" s="60">
        <v>-0.46127467864172744</v>
      </c>
      <c r="O1130" s="60">
        <v>-0.91055166370942597</v>
      </c>
      <c r="P1130" s="56" t="str">
        <f t="shared" si="1376"/>
        <v>226/3</v>
      </c>
      <c r="R1130" s="80"/>
      <c r="S1130" s="3" t="s">
        <v>30</v>
      </c>
      <c r="T1130" s="60">
        <f ca="1"/>
        <v>-0.22450244501476424</v>
      </c>
      <c r="U1130" s="60">
        <f ca="1"/>
        <v>-1.1527008953797411</v>
      </c>
      <c r="V1130" s="60">
        <f ca="1"/>
        <v>0.73292124223960453</v>
      </c>
      <c r="W1130" s="60">
        <f ca="1"/>
        <v>-0.80038968300487179</v>
      </c>
      <c r="X1130" s="60">
        <f ca="1"/>
        <v>-0.68528634640073016</v>
      </c>
      <c r="Y1130" s="52">
        <f ca="1">$B$14 * EXP(($E$3 - $C$14^2/2) * Y$2 + $C$14*SQRT(Y$2)*T1130)</f>
        <v>93.955329617506621</v>
      </c>
      <c r="Z1130" s="52">
        <f ca="1">Y1130 * EXP(($E$3 - $C$14^2/2) * (Z$2-Y$2) + $C$14*SQRT(Z$2-Y$2)*U1130)</f>
        <v>66.820450832127136</v>
      </c>
      <c r="AA1130" s="52">
        <f ca="1">Z1130 * EXP(($E$3 - $C$14^2/2) * (AA$2-Z$2) + $C$14*SQRT(AA$2-Z$2)*V1130)</f>
        <v>83.670423892882084</v>
      </c>
      <c r="AB1130" s="52">
        <f ca="1">AA1130 * EXP(($E$3 - $C$14^2/2) * (AB$2-AA$2) + $C$14*SQRT(AB$2-AA$2)*W1130)</f>
        <v>66.13966560272732</v>
      </c>
      <c r="AC1130" s="52">
        <f ca="1">AB1130 * EXP(($E$3 - $C$14^2/2) * (AC$2-AB$2) + $C$14*SQRT(AC$2-AB$2)*X1130)</f>
        <v>54.118860483863799</v>
      </c>
      <c r="AD1130" s="47"/>
      <c r="AE1130" s="3" t="s">
        <v>68</v>
      </c>
      <c r="AF1130" s="52" t="b">
        <f ca="1">AND(AF1127&gt;$B$3, NOT(OR($AF1129:AF1129)))</f>
        <v>0</v>
      </c>
      <c r="AG1130" s="52" t="b">
        <f ca="1">AND(AG1127&gt;$B$3, NOT(OR($AF1129:AG1129)))</f>
        <v>0</v>
      </c>
      <c r="AH1130" s="52" t="b">
        <f ca="1">AND(AH1127&gt;$B$3, NOT(OR($AF1129:AH1129)))</f>
        <v>0</v>
      </c>
      <c r="AI1130" s="52" t="b">
        <f ca="1">AND(AI1127&gt;$B$3, NOT(OR($AF1129:AI1129)))</f>
        <v>0</v>
      </c>
      <c r="AJ1130" s="52" t="b">
        <f ca="1">AND(AJ1127&gt;$B$3, NOT(OR($AF1129:AJ1129)))</f>
        <v>0</v>
      </c>
      <c r="AK1130" s="74"/>
      <c r="AL1130" s="70"/>
    </row>
    <row r="1131" spans="7:38" ht="14.55" customHeight="1" x14ac:dyDescent="0.3">
      <c r="G1131" s="3">
        <v>1129</v>
      </c>
      <c r="H1131" s="58">
        <v>5.2808844079011923E-2</v>
      </c>
      <c r="I1131" s="58">
        <v>2.1840981980758278</v>
      </c>
      <c r="J1131" s="58">
        <v>-1.0119664695619235</v>
      </c>
      <c r="K1131" s="59">
        <v>3.4180020982980459E-2</v>
      </c>
      <c r="L1131" s="60">
        <f t="array" ref="L1131:O1131">TRANSPOSE(MMULT(Option!$B$25:$E$28, TRANSPOSE(H1131:K1131)))</f>
        <v>5.2808844079011923E-2</v>
      </c>
      <c r="M1131" s="60">
        <v>2.0228826012114318</v>
      </c>
      <c r="N1131" s="60">
        <v>-0.29576563766584307</v>
      </c>
      <c r="O1131" s="60">
        <v>0.42480908963235825</v>
      </c>
      <c r="P1131" s="56" t="str">
        <f t="shared" si="1376"/>
        <v>226/4</v>
      </c>
      <c r="R1131" s="80">
        <v>283</v>
      </c>
      <c r="S1131" s="3" t="s">
        <v>28</v>
      </c>
      <c r="T1131" s="60">
        <f t="array" aca="1" ref="T1131:T1134" ca="1">TRANSPOSE(OFFSET($L$3, MATCH($R1131 &amp; "/" &amp; T$2, $P$3:$P$5002, 0) - 1, 0, 1, $E$1))</f>
        <v>1.0599468766625555</v>
      </c>
      <c r="U1131" s="60">
        <f t="array" aca="1" ref="U1131:U1134" ca="1">TRANSPOSE(OFFSET($L$3, MATCH($R1131 &amp; "/" &amp; U$2, $P$3:$P$5002, 0) - 1, 0, 1, $E$1))</f>
        <v>-1.0683161834517828E-4</v>
      </c>
      <c r="V1131" s="60">
        <f t="array" aca="1" ref="V1131:V1134" ca="1">TRANSPOSE(OFFSET($L$3, MATCH($R1131 &amp; "/" &amp; V$2, $P$3:$P$5002, 0) - 1, 0, 1, $E$1))</f>
        <v>-0.43423184691568389</v>
      </c>
      <c r="W1131" s="60">
        <f t="array" aca="1" ref="W1131:W1134" ca="1">TRANSPOSE(OFFSET($L$3, MATCH($R1131 &amp; "/" &amp; W$2, $P$3:$P$5002, 0) - 1, 0, 1, $E$1))</f>
        <v>0.21025842370721259</v>
      </c>
      <c r="X1131" s="60">
        <f t="array" aca="1" ref="X1131:X1134" ca="1">TRANSPOSE(OFFSET($L$3, MATCH($R1131 &amp; "/" &amp; X$2, $P$3:$P$5002, 0) - 1, 0, 1, $E$1))</f>
        <v>7.9332707349343043E-2</v>
      </c>
      <c r="Y1131" s="52">
        <f ca="1">$B$11 * EXP(($E$3 - $C$11^2/2) * Y$2 + $C$11*SQRT(Y$2)*T1131)</f>
        <v>138.12433378534405</v>
      </c>
      <c r="Z1131" s="52">
        <f ca="1">Y1131 * EXP(($E$3 - $C$11^2/2) * (Z$2-Y$2) + $C$11*SQRT(Z$2-Y$2)*U1131)</f>
        <v>138.8122359575973</v>
      </c>
      <c r="AA1131" s="52">
        <f ca="1">Z1131 * EXP(($E$3 - $C$11^2/2) * (AA$2-Z$2) + $C$11*SQRT(AA$2-Z$2)*V1131)</f>
        <v>122.46835198048461</v>
      </c>
      <c r="AB1131" s="52">
        <f ca="1">AA1131 * EXP(($E$3 - $C$11^2/2) * (AB$2-AA$2) + $C$11*SQRT(AB$2-AA$2)*W1131)</f>
        <v>131.09603844979256</v>
      </c>
      <c r="AC1131" s="52">
        <f ca="1">AB1131 * EXP(($E$3 - $C$11^2/2) * (AC$2-AB$2) + $C$11*SQRT(AC$2-AB$2)*X1131)</f>
        <v>134.92647288157403</v>
      </c>
      <c r="AD1131" s="47"/>
      <c r="AE1131" s="3" t="s">
        <v>69</v>
      </c>
      <c r="AF1131" s="20" cm="1">
        <f t="array" aca="1" ref="AF1131" ca="1">MIN(Y1131:Y1134 / $D$11:$D$14)</f>
        <v>1.21133253478242</v>
      </c>
      <c r="AG1131" s="20" cm="1">
        <f t="array" aca="1" ref="AG1131" ca="1">MIN(Z1131:Z1134 / $D$11:$D$14)</f>
        <v>1.2532207374222302</v>
      </c>
      <c r="AH1131" s="20" cm="1">
        <f t="array" aca="1" ref="AH1131" ca="1">MIN(AA1131:AA1134 / $D$11:$D$14)</f>
        <v>0.84426622377527227</v>
      </c>
      <c r="AI1131" s="20" cm="1">
        <f t="array" aca="1" ref="AI1131" ca="1">MIN(AB1131:AB1134 / $D$11:$D$14)</f>
        <v>0.72768140028307338</v>
      </c>
      <c r="AJ1131" s="20" cm="1">
        <f t="array" aca="1" ref="AJ1131" ca="1">MIN(AC1131:AC1134 / $D$11:$D$14)</f>
        <v>0.76245160582302995</v>
      </c>
      <c r="AK1131" s="72">
        <f t="array" aca="1" ref="AK1131" ca="1">SUMPRODUCT(AF1132:AJ1132, EXP(-$E$3*$AF$2:$AJ$2))</f>
        <v>118631.70059156645</v>
      </c>
      <c r="AL1131" s="70">
        <f ca="1">MAX(AC1132 - $D$11, 0) * EXP(-$E$2*$E$3)</f>
        <v>139.66506100468095</v>
      </c>
    </row>
    <row r="1132" spans="7:38" ht="14.55" customHeight="1" x14ac:dyDescent="0.3">
      <c r="G1132" s="3">
        <v>1130</v>
      </c>
      <c r="H1132" s="58">
        <v>0.22299333247210645</v>
      </c>
      <c r="I1132" s="58">
        <v>-0.1674097839537777</v>
      </c>
      <c r="J1132" s="58">
        <v>0.32656024819218904</v>
      </c>
      <c r="K1132" s="59">
        <v>-0.9323219781654617</v>
      </c>
      <c r="L1132" s="60">
        <f t="array" ref="L1132:O1132">TRANSPOSE(MMULT(Option!$B$25:$E$28, TRANSPOSE(H1132:K1132)))</f>
        <v>0.22299333247210645</v>
      </c>
      <c r="M1132" s="60">
        <v>-6.4236268420035381E-2</v>
      </c>
      <c r="N1132" s="60">
        <v>0.33218031418729815</v>
      </c>
      <c r="O1132" s="60">
        <v>-0.68929564801812948</v>
      </c>
      <c r="P1132" s="56" t="str">
        <f t="shared" si="1376"/>
        <v>226/5</v>
      </c>
      <c r="R1132" s="80"/>
      <c r="S1132" s="3" t="s">
        <v>29</v>
      </c>
      <c r="T1132" s="60">
        <f ca="1"/>
        <v>1.0926696179072302</v>
      </c>
      <c r="U1132" s="60">
        <f ca="1"/>
        <v>-0.1321475803904559</v>
      </c>
      <c r="V1132" s="60">
        <f ca="1"/>
        <v>0.86039396330466655</v>
      </c>
      <c r="W1132" s="60">
        <f ca="1"/>
        <v>1.1690749165131318</v>
      </c>
      <c r="X1132" s="60">
        <f ca="1"/>
        <v>0.35079634957761202</v>
      </c>
      <c r="Y1132" s="52">
        <f ca="1">$B$12 * EXP(($E$3 - $C$12^2/2) * Y$2 + $C$12*SQRT(Y$2)*T1132)</f>
        <v>139.48695318893118</v>
      </c>
      <c r="Z1132" s="52">
        <f ca="1">Y1132 * EXP(($E$3 - $C$12^2/2) * (Z$2-Y$2) + $C$12*SQRT(Z$2-Y$2)*U1132)</f>
        <v>134.73727850997238</v>
      </c>
      <c r="AA1132" s="52">
        <f ca="1">Z1132 * EXP(($E$3 - $C$12^2/2) * (AA$2-Z$2) + $C$12*SQRT(AA$2-Z$2)*V1132)</f>
        <v>175.29056811582259</v>
      </c>
      <c r="AB1132" s="52">
        <f ca="1">AA1132 * EXP(($E$3 - $C$12^2/2) * (AB$2-AA$2) + $C$12*SQRT(AB$2-AA$2)*W1132)</f>
        <v>250.17669824668695</v>
      </c>
      <c r="AC1132" s="52">
        <f ca="1">AB1132 * EXP(($E$3 - $C$12^2/2) * (AC$2-AB$2) + $C$12*SQRT(AC$2-AB$2)*X1132)</f>
        <v>279.33348815325428</v>
      </c>
      <c r="AD1132" s="47"/>
      <c r="AE1132" s="3" t="s">
        <v>47</v>
      </c>
      <c r="AF1132" s="64">
        <f t="shared" ref="AF1132" ca="1" si="1427">($B$5*AF1134 + (1 + $B$6)*AF1133)*$B$2</f>
        <v>15000</v>
      </c>
      <c r="AG1132" s="64">
        <f t="shared" ref="AG1132" ca="1" si="1428">($B$5*AG1134 + (1 + $B$6)*AG1133)*$B$2</f>
        <v>15000</v>
      </c>
      <c r="AH1132" s="64">
        <f t="shared" ref="AH1132" ca="1" si="1429">($B$5*AH1134 + (1 + $B$6)*AH1133)*$B$2</f>
        <v>15000</v>
      </c>
      <c r="AI1132" s="64">
        <f t="shared" ref="AI1132" ca="1" si="1430">($B$5*AI1134 + (1 + $B$6)*AI1133)*$B$2</f>
        <v>0</v>
      </c>
      <c r="AJ1132" s="64" cm="1">
        <f t="array" aca="1" ref="AJ1132" ca="1">($B$5*AJ1134 + (1 + $B$6)*AJ1133 + AND(NOT(AF1133:AJ1133)))*$B$2</f>
        <v>100000</v>
      </c>
      <c r="AK1132" s="73"/>
      <c r="AL1132" s="70"/>
    </row>
    <row r="1133" spans="7:38" ht="14.55" customHeight="1" x14ac:dyDescent="0.3">
      <c r="G1133" s="3">
        <v>1131</v>
      </c>
      <c r="H1133" s="58">
        <v>0.43224361685844465</v>
      </c>
      <c r="I1133" s="58">
        <v>-0.60878209483989565</v>
      </c>
      <c r="J1133" s="58">
        <v>0.2142549874948606</v>
      </c>
      <c r="K1133" s="59">
        <v>-1.1236606353317016</v>
      </c>
      <c r="L1133" s="60">
        <f t="array" ref="L1133:O1133">TRANSPOSE(MMULT(Option!$B$25:$E$28, TRANSPOSE(H1133:K1133)))</f>
        <v>0.43224361685844465</v>
      </c>
      <c r="M1133" s="60">
        <v>-0.38506055952414348</v>
      </c>
      <c r="N1133" s="60">
        <v>0.20166318565732544</v>
      </c>
      <c r="O1133" s="60">
        <v>-0.90694631491250488</v>
      </c>
      <c r="P1133" s="56" t="str">
        <f t="shared" si="1376"/>
        <v>227/1</v>
      </c>
      <c r="R1133" s="80"/>
      <c r="S1133" s="3" t="s">
        <v>31</v>
      </c>
      <c r="T1133" s="60">
        <f ca="1"/>
        <v>1.065640994919093</v>
      </c>
      <c r="U1133" s="60">
        <f ca="1"/>
        <v>-0.34658490313582752</v>
      </c>
      <c r="V1133" s="60">
        <f ca="1"/>
        <v>-1.3333474354856905</v>
      </c>
      <c r="W1133" s="60">
        <f ca="1"/>
        <v>-0.51201520146511115</v>
      </c>
      <c r="X1133" s="60">
        <f ca="1"/>
        <v>0.13891907754150135</v>
      </c>
      <c r="Y1133" s="52">
        <f ca="1">$B$13 * EXP(($E$3 - $C$13^2/2) * Y$2 + $C$13*SQRT(Y$2)*T1133)</f>
        <v>138.36048431547928</v>
      </c>
      <c r="Z1133" s="52">
        <f ca="1">Y1133 * EXP(($E$3 - $C$13^2/2) * (Z$2-Y$2) + $C$13*SQRT(Z$2-Y$2)*U1133)</f>
        <v>125.32207374222303</v>
      </c>
      <c r="AA1133" s="52">
        <f ca="1">Z1133 * EXP(($E$3 - $C$13^2/2) * (AA$2-Z$2) + $C$13*SQRT(AA$2-Z$2)*V1133)</f>
        <v>84.426622377527224</v>
      </c>
      <c r="AB1133" s="52">
        <f ca="1">AA1133 * EXP(($E$3 - $C$13^2/2) * (AB$2-AA$2) + $C$13*SQRT(AB$2-AA$2)*W1133)</f>
        <v>72.768140028307343</v>
      </c>
      <c r="AC1133" s="52">
        <f ca="1">AB1133 * EXP(($E$3 - $C$13^2/2) * (AC$2-AB$2) + $C$13*SQRT(AC$2-AB$2)*X1133)</f>
        <v>76.245160582303001</v>
      </c>
      <c r="AD1133" s="47"/>
      <c r="AE1133" s="3" t="s">
        <v>46</v>
      </c>
      <c r="AF1133" s="52" t="b">
        <f t="shared" ref="AF1133" ca="1" si="1431">AF1131 &gt;= $B$4</f>
        <v>0</v>
      </c>
      <c r="AG1133" s="52" t="b">
        <f t="array" aca="1" ref="AG1133" ca="1">AND(AG1131 &gt;= $B$4, NOT(OR($AF1133:AF1133)))</f>
        <v>0</v>
      </c>
      <c r="AH1133" s="52" t="b">
        <f t="array" aca="1" ref="AH1133" ca="1">AND(AH1131 &gt;= $B$4, NOT(OR($AF1133:AG1133)))</f>
        <v>0</v>
      </c>
      <c r="AI1133" s="52" t="b">
        <f t="array" aca="1" ref="AI1133" ca="1">AND(AI1131 &gt;= $B$4, NOT(OR($AF1133:AH1133)))</f>
        <v>0</v>
      </c>
      <c r="AJ1133" s="52" t="b">
        <f t="array" aca="1" ref="AJ1133" ca="1">AND(AJ1131 &gt;= $B$4, NOT(OR($AF1133:AI1133)))</f>
        <v>0</v>
      </c>
      <c r="AK1133" s="73"/>
      <c r="AL1133" s="70"/>
    </row>
    <row r="1134" spans="7:38" ht="14.55" customHeight="1" x14ac:dyDescent="0.3">
      <c r="G1134" s="3">
        <v>1132</v>
      </c>
      <c r="H1134" s="58">
        <v>-1.013947156375427</v>
      </c>
      <c r="I1134" s="58">
        <v>0.46382294738514696</v>
      </c>
      <c r="J1134" s="58">
        <v>-0.48567425373941825</v>
      </c>
      <c r="K1134" s="59">
        <v>0.64556153783058368</v>
      </c>
      <c r="L1134" s="60">
        <f t="array" ref="L1134:O1134">TRANSPOSE(MMULT(Option!$B$25:$E$28, TRANSPOSE(H1134:K1134)))</f>
        <v>-1.013947156375427</v>
      </c>
      <c r="M1134" s="60">
        <v>1.9521890539820341E-2</v>
      </c>
      <c r="N1134" s="60">
        <v>-0.71069409021262953</v>
      </c>
      <c r="O1134" s="60">
        <v>0.17391046069647464</v>
      </c>
      <c r="P1134" s="56" t="str">
        <f t="shared" si="1376"/>
        <v>227/2</v>
      </c>
      <c r="R1134" s="80"/>
      <c r="S1134" s="3" t="s">
        <v>30</v>
      </c>
      <c r="T1134" s="60">
        <f ca="1"/>
        <v>0.62240340690882501</v>
      </c>
      <c r="U1134" s="60">
        <f ca="1"/>
        <v>1.0014822400500911</v>
      </c>
      <c r="V1134" s="60">
        <f ca="1"/>
        <v>-1.4036475164769502</v>
      </c>
      <c r="W1134" s="60">
        <f ca="1"/>
        <v>0.39996669750951819</v>
      </c>
      <c r="X1134" s="60">
        <f ca="1"/>
        <v>0.96813439519191791</v>
      </c>
      <c r="Y1134" s="52">
        <f ca="1">$B$14 * EXP(($E$3 - $C$14^2/2) * Y$2 + $C$14*SQRT(Y$2)*T1134)</f>
        <v>121.133253478242</v>
      </c>
      <c r="Z1134" s="52">
        <f ca="1">Y1134 * EXP(($E$3 - $C$14^2/2) * (Z$2-Y$2) + $C$14*SQRT(Z$2-Y$2)*U1134)</f>
        <v>164.40549063307216</v>
      </c>
      <c r="AA1134" s="52">
        <f ca="1">Z1134 * EXP(($E$3 - $C$14^2/2) * (AA$2-Z$2) + $C$14*SQRT(AA$2-Z$2)*V1134)</f>
        <v>108.44483658631663</v>
      </c>
      <c r="AB1134" s="52">
        <f ca="1">AA1134 * EXP(($E$3 - $C$14^2/2) * (AB$2-AA$2) + $C$14*SQRT(AB$2-AA$2)*W1134)</f>
        <v>122.88287112304288</v>
      </c>
      <c r="AC1134" s="52">
        <f ca="1">AB1134 * EXP(($E$3 - $C$14^2/2) * (AC$2-AB$2) + $C$14*SQRT(AC$2-AB$2)*X1134)</f>
        <v>165.11991259373696</v>
      </c>
      <c r="AD1134" s="47"/>
      <c r="AE1134" s="3" t="s">
        <v>68</v>
      </c>
      <c r="AF1134" s="52" t="b">
        <f ca="1">AND(AF1131&gt;$B$3, NOT(OR($AF1133:AF1133)))</f>
        <v>1</v>
      </c>
      <c r="AG1134" s="52" t="b">
        <f ca="1">AND(AG1131&gt;$B$3, NOT(OR($AF1133:AG1133)))</f>
        <v>1</v>
      </c>
      <c r="AH1134" s="52" t="b">
        <f ca="1">AND(AH1131&gt;$B$3, NOT(OR($AF1133:AH1133)))</f>
        <v>1</v>
      </c>
      <c r="AI1134" s="52" t="b">
        <f ca="1">AND(AI1131&gt;$B$3, NOT(OR($AF1133:AI1133)))</f>
        <v>0</v>
      </c>
      <c r="AJ1134" s="52" t="b">
        <f ca="1">AND(AJ1131&gt;$B$3, NOT(OR($AF1133:AJ1133)))</f>
        <v>0</v>
      </c>
      <c r="AK1134" s="74"/>
      <c r="AL1134" s="70"/>
    </row>
    <row r="1135" spans="7:38" ht="14.55" customHeight="1" x14ac:dyDescent="0.3">
      <c r="G1135" s="3">
        <v>1133</v>
      </c>
      <c r="H1135" s="58">
        <v>-0.79201206301242033</v>
      </c>
      <c r="I1135" s="58">
        <v>7.3595929790017389E-2</v>
      </c>
      <c r="J1135" s="58">
        <v>-4.0928739315822575E-2</v>
      </c>
      <c r="K1135" s="59">
        <v>0.1035184394516758</v>
      </c>
      <c r="L1135" s="60">
        <f t="array" ref="L1135:O1135">TRANSPOSE(MMULT(Option!$B$25:$E$28, TRANSPOSE(H1135:K1135)))</f>
        <v>-0.79201206301242033</v>
      </c>
      <c r="M1135" s="60">
        <v>-0.24935304138428616</v>
      </c>
      <c r="N1135" s="60">
        <v>-0.33348101068609004</v>
      </c>
      <c r="O1135" s="60">
        <v>-0.21687346351147213</v>
      </c>
      <c r="P1135" s="56" t="str">
        <f t="shared" si="1376"/>
        <v>227/3</v>
      </c>
      <c r="R1135" s="80">
        <v>284</v>
      </c>
      <c r="S1135" s="3" t="s">
        <v>28</v>
      </c>
      <c r="T1135" s="60">
        <f t="array" aca="1" ref="T1135:T1138" ca="1">TRANSPOSE(OFFSET($L$3, MATCH($R1135 &amp; "/" &amp; T$2, $P$3:$P$5002, 0) - 1, 0, 1, $E$1))</f>
        <v>0.68317883575968441</v>
      </c>
      <c r="U1135" s="60">
        <f t="array" aca="1" ref="U1135:U1138" ca="1">TRANSPOSE(OFFSET($L$3, MATCH($R1135 &amp; "/" &amp; U$2, $P$3:$P$5002, 0) - 1, 0, 1, $E$1))</f>
        <v>1.3512838729666545</v>
      </c>
      <c r="V1135" s="60">
        <f t="array" aca="1" ref="V1135:V1138" ca="1">TRANSPOSE(OFFSET($L$3, MATCH($R1135 &amp; "/" &amp; V$2, $P$3:$P$5002, 0) - 1, 0, 1, $E$1))</f>
        <v>-8.7734914477386863E-2</v>
      </c>
      <c r="W1135" s="60">
        <f t="array" aca="1" ref="W1135:W1138" ca="1">TRANSPOSE(OFFSET($L$3, MATCH($R1135 &amp; "/" &amp; W$2, $P$3:$P$5002, 0) - 1, 0, 1, $E$1))</f>
        <v>-0.58344363123408505</v>
      </c>
      <c r="X1135" s="60">
        <f t="array" aca="1" ref="X1135:X1138" ca="1">TRANSPOSE(OFFSET($L$3, MATCH($R1135 &amp; "/" &amp; X$2, $P$3:$P$5002, 0) - 1, 0, 1, $E$1))</f>
        <v>-0.13168832746292991</v>
      </c>
      <c r="Y1135" s="52">
        <f ca="1">$B$11 * EXP(($E$3 - $C$11^2/2) * Y$2 + $C$11*SQRT(Y$2)*T1135)</f>
        <v>123.36208812017722</v>
      </c>
      <c r="Z1135" s="52">
        <f ca="1">Y1135 * EXP(($E$3 - $C$11^2/2) * (Z$2-Y$2) + $C$11*SQRT(Z$2-Y$2)*U1135)</f>
        <v>185.95579768316256</v>
      </c>
      <c r="AA1135" s="52">
        <f ca="1">Z1135 * EXP(($E$3 - $C$11^2/2) * (AA$2-Z$2) + $C$11*SQRT(AA$2-Z$2)*V1135)</f>
        <v>182.03309737692442</v>
      </c>
      <c r="AB1135" s="52">
        <f ca="1">AA1135 * EXP(($E$3 - $C$11^2/2) * (AB$2-AA$2) + $C$11*SQRT(AB$2-AA$2)*W1135)</f>
        <v>153.56983809967301</v>
      </c>
      <c r="AC1135" s="52">
        <f ca="1">AB1135 * EXP(($E$3 - $C$11^2/2) * (AC$2-AB$2) + $C$11*SQRT(AC$2-AB$2)*X1135)</f>
        <v>148.3610658268579</v>
      </c>
      <c r="AD1135" s="47"/>
      <c r="AE1135" s="3" t="s">
        <v>69</v>
      </c>
      <c r="AF1135" s="20" cm="1">
        <f t="array" aca="1" ref="AF1135" ca="1">MIN(Y1135:Y1138 / $D$11:$D$14)</f>
        <v>0.81431739323909402</v>
      </c>
      <c r="AG1135" s="20" cm="1">
        <f t="array" aca="1" ref="AG1135" ca="1">MIN(Z1135:Z1138 / $D$11:$D$14)</f>
        <v>0.866310262991137</v>
      </c>
      <c r="AH1135" s="20" cm="1">
        <f t="array" aca="1" ref="AH1135" ca="1">MIN(AA1135:AA1138 / $D$11:$D$14)</f>
        <v>0.72676047215590767</v>
      </c>
      <c r="AI1135" s="20" cm="1">
        <f t="array" aca="1" ref="AI1135" ca="1">MIN(AB1135:AB1138 / $D$11:$D$14)</f>
        <v>0.47703923831137773</v>
      </c>
      <c r="AJ1135" s="20" cm="1">
        <f t="array" aca="1" ref="AJ1135" ca="1">MIN(AC1135:AC1138 / $D$11:$D$14)</f>
        <v>0.4357469859243267</v>
      </c>
      <c r="AK1135" s="72">
        <f t="array" aca="1" ref="AK1135" ca="1">SUMPRODUCT(AF1136:AJ1136, EXP(-$E$3*$AF$2:$AJ$2))</f>
        <v>105721.0809451906</v>
      </c>
      <c r="AL1135" s="70">
        <f ca="1">MAX(AC1136 - $D$11, 0) * EXP(-$E$2*$E$3)</f>
        <v>0</v>
      </c>
    </row>
    <row r="1136" spans="7:38" ht="14.55" customHeight="1" x14ac:dyDescent="0.3">
      <c r="G1136" s="3">
        <v>1134</v>
      </c>
      <c r="H1136" s="58">
        <v>-0.16268216121559387</v>
      </c>
      <c r="I1136" s="58">
        <v>-0.15659032078075805</v>
      </c>
      <c r="J1136" s="58">
        <v>-0.62809848045727845</v>
      </c>
      <c r="K1136" s="59">
        <v>-0.37704583758133731</v>
      </c>
      <c r="L1136" s="60">
        <f t="array" ref="L1136:O1136">TRANSPOSE(MMULT(Option!$B$25:$E$28, TRANSPOSE(H1136:K1136)))</f>
        <v>-0.16268216121559387</v>
      </c>
      <c r="M1136" s="60">
        <v>-0.20859026410128556</v>
      </c>
      <c r="N1136" s="60">
        <v>-0.65774305341223149</v>
      </c>
      <c r="O1136" s="60">
        <v>-0.55155287148757182</v>
      </c>
      <c r="P1136" s="56" t="str">
        <f t="shared" si="1376"/>
        <v>227/4</v>
      </c>
      <c r="R1136" s="80"/>
      <c r="S1136" s="3" t="s">
        <v>29</v>
      </c>
      <c r="T1136" s="60">
        <f ca="1"/>
        <v>-0.70135023664571383</v>
      </c>
      <c r="U1136" s="60">
        <f ca="1"/>
        <v>0.6827904406049099</v>
      </c>
      <c r="V1136" s="60">
        <f ca="1"/>
        <v>-1.0953013042115831</v>
      </c>
      <c r="W1136" s="60">
        <f ca="1"/>
        <v>-1.4199940026348115</v>
      </c>
      <c r="X1136" s="60">
        <f ca="1"/>
        <v>0.87169015225017454</v>
      </c>
      <c r="Y1136" s="52">
        <f ca="1">$B$12 * EXP(($E$3 - $C$12^2/2) * Y$2 + $C$12*SQRT(Y$2)*T1136)</f>
        <v>81.431739323909397</v>
      </c>
      <c r="Z1136" s="52">
        <f ca="1">Y1136 * EXP(($E$3 - $C$12^2/2) * (Z$2-Y$2) + $C$12*SQRT(Z$2-Y$2)*U1136)</f>
        <v>100.44418972969888</v>
      </c>
      <c r="AA1136" s="52">
        <f ca="1">Z1136 * EXP(($E$3 - $C$12^2/2) * (AA$2-Z$2) + $C$12*SQRT(AA$2-Z$2)*V1136)</f>
        <v>72.676047215590771</v>
      </c>
      <c r="AB1136" s="52">
        <f ca="1">AA1136 * EXP(($E$3 - $C$12^2/2) * (AB$2-AA$2) + $C$12*SQRT(AB$2-AA$2)*W1136)</f>
        <v>47.703923831137772</v>
      </c>
      <c r="AC1136" s="52">
        <f ca="1">AB1136 * EXP(($E$3 - $C$12^2/2) * (AC$2-AB$2) + $C$12*SQRT(AC$2-AB$2)*X1136)</f>
        <v>62.272548882364028</v>
      </c>
      <c r="AD1136" s="47"/>
      <c r="AE1136" s="3" t="s">
        <v>47</v>
      </c>
      <c r="AF1136" s="64">
        <f t="shared" ref="AF1136" ca="1" si="1432">($B$5*AF1138 + (1 + $B$6)*AF1137)*$B$2</f>
        <v>15000</v>
      </c>
      <c r="AG1136" s="64">
        <f t="shared" ref="AG1136" ca="1" si="1433">($B$5*AG1138 + (1 + $B$6)*AG1137)*$B$2</f>
        <v>15000</v>
      </c>
      <c r="AH1136" s="64">
        <f t="shared" ref="AH1136" ca="1" si="1434">($B$5*AH1138 + (1 + $B$6)*AH1137)*$B$2</f>
        <v>0</v>
      </c>
      <c r="AI1136" s="64">
        <f t="shared" ref="AI1136" ca="1" si="1435">($B$5*AI1138 + (1 + $B$6)*AI1137)*$B$2</f>
        <v>0</v>
      </c>
      <c r="AJ1136" s="64" cm="1">
        <f t="array" aca="1" ref="AJ1136" ca="1">($B$5*AJ1138 + (1 + $B$6)*AJ1137 + AND(NOT(AF1137:AJ1137)))*$B$2</f>
        <v>100000</v>
      </c>
      <c r="AK1136" s="73"/>
      <c r="AL1136" s="70"/>
    </row>
    <row r="1137" spans="7:38" ht="14.55" customHeight="1" x14ac:dyDescent="0.3">
      <c r="G1137" s="3">
        <v>1135</v>
      </c>
      <c r="H1137" s="58">
        <v>-1.8679740870143269</v>
      </c>
      <c r="I1137" s="58">
        <v>0.66083187529340381</v>
      </c>
      <c r="J1137" s="58">
        <v>0.78946015592549124</v>
      </c>
      <c r="K1137" s="59">
        <v>5.425866868966208E-2</v>
      </c>
      <c r="L1137" s="60">
        <f t="array" ref="L1137:O1137">TRANSPOSE(MMULT(Option!$B$25:$E$28, TRANSPOSE(H1137:K1137)))</f>
        <v>-1.8679740870143269</v>
      </c>
      <c r="M1137" s="60">
        <v>-0.14152721677140256</v>
      </c>
      <c r="N1137" s="60">
        <v>0.11924757172881706</v>
      </c>
      <c r="O1137" s="60">
        <v>-0.37359203698637311</v>
      </c>
      <c r="P1137" s="56" t="str">
        <f t="shared" si="1376"/>
        <v>227/5</v>
      </c>
      <c r="R1137" s="80"/>
      <c r="S1137" s="3" t="s">
        <v>31</v>
      </c>
      <c r="T1137" s="60">
        <f ca="1"/>
        <v>-0.25232705057506866</v>
      </c>
      <c r="U1137" s="60">
        <f ca="1"/>
        <v>2.4867389347020241</v>
      </c>
      <c r="V1137" s="60">
        <f ca="1"/>
        <v>-1.07278086219266</v>
      </c>
      <c r="W1137" s="60">
        <f ca="1"/>
        <v>-0.32779203725055084</v>
      </c>
      <c r="X1137" s="60">
        <f ca="1"/>
        <v>-0.62870970208579591</v>
      </c>
      <c r="Y1137" s="52">
        <f ca="1">$B$13 * EXP(($E$3 - $C$13^2/2) * Y$2 + $C$13*SQRT(Y$2)*T1137)</f>
        <v>93.174312878860533</v>
      </c>
      <c r="Z1137" s="52">
        <f ca="1">Y1137 * EXP(($E$3 - $C$13^2/2) * (Z$2-Y$2) + $C$13*SQRT(Z$2-Y$2)*U1137)</f>
        <v>197.45165137870109</v>
      </c>
      <c r="AA1137" s="52">
        <f ca="1">Z1137 * EXP(($E$3 - $C$13^2/2) * (AA$2-Z$2) + $C$13*SQRT(AA$2-Z$2)*V1137)</f>
        <v>143.83394760553253</v>
      </c>
      <c r="AB1137" s="52">
        <f ca="1">AA1137 * EXP(($E$3 - $C$13^2/2) * (AB$2-AA$2) + $C$13*SQRT(AB$2-AA$2)*W1137)</f>
        <v>131.01631813941813</v>
      </c>
      <c r="AC1137" s="52">
        <f ca="1">AB1137 * EXP(($E$3 - $C$13^2/2) * (AC$2-AB$2) + $C$13*SQRT(AC$2-AB$2)*X1137)</f>
        <v>109.0393657575124</v>
      </c>
      <c r="AD1137" s="47"/>
      <c r="AE1137" s="3" t="s">
        <v>46</v>
      </c>
      <c r="AF1137" s="52" t="b">
        <f t="shared" ref="AF1137" ca="1" si="1436">AF1135 &gt;= $B$4</f>
        <v>0</v>
      </c>
      <c r="AG1137" s="52" t="b">
        <f t="array" aca="1" ref="AG1137" ca="1">AND(AG1135 &gt;= $B$4, NOT(OR($AF1137:AF1137)))</f>
        <v>0</v>
      </c>
      <c r="AH1137" s="52" t="b">
        <f t="array" aca="1" ref="AH1137" ca="1">AND(AH1135 &gt;= $B$4, NOT(OR($AF1137:AG1137)))</f>
        <v>0</v>
      </c>
      <c r="AI1137" s="52" t="b">
        <f t="array" aca="1" ref="AI1137" ca="1">AND(AI1135 &gt;= $B$4, NOT(OR($AF1137:AH1137)))</f>
        <v>0</v>
      </c>
      <c r="AJ1137" s="52" t="b">
        <f t="array" aca="1" ref="AJ1137" ca="1">AND(AJ1135 &gt;= $B$4, NOT(OR($AF1137:AI1137)))</f>
        <v>0</v>
      </c>
      <c r="AK1137" s="73"/>
      <c r="AL1137" s="70"/>
    </row>
    <row r="1138" spans="7:38" ht="14.55" customHeight="1" x14ac:dyDescent="0.3">
      <c r="G1138" s="3">
        <v>1136</v>
      </c>
      <c r="H1138" s="58">
        <v>1.1044966387044313</v>
      </c>
      <c r="I1138" s="58">
        <v>-0.16865553963733426</v>
      </c>
      <c r="J1138" s="58">
        <v>1.9490502865784869</v>
      </c>
      <c r="K1138" s="59">
        <v>-1.2580372748407092</v>
      </c>
      <c r="L1138" s="60">
        <f t="array" ref="L1138:O1138">TRANSPOSE(MMULT(Option!$B$25:$E$28, TRANSPOSE(H1138:K1138)))</f>
        <v>1.1044966387044313</v>
      </c>
      <c r="M1138" s="60">
        <v>0.2872233001294307</v>
      </c>
      <c r="N1138" s="60">
        <v>2.1095047534053206</v>
      </c>
      <c r="O1138" s="60">
        <v>-0.29926882758855755</v>
      </c>
      <c r="P1138" s="56" t="str">
        <f t="shared" si="1376"/>
        <v>228/1</v>
      </c>
      <c r="R1138" s="80"/>
      <c r="S1138" s="3" t="s">
        <v>30</v>
      </c>
      <c r="T1138" s="60">
        <f ca="1"/>
        <v>0.17449123738050279</v>
      </c>
      <c r="U1138" s="60">
        <f ca="1"/>
        <v>-0.68619844815118869</v>
      </c>
      <c r="V1138" s="60">
        <f ca="1"/>
        <v>-0.35798076355555575</v>
      </c>
      <c r="W1138" s="60">
        <f ca="1"/>
        <v>-0.87896110400400529</v>
      </c>
      <c r="X1138" s="60">
        <f ca="1"/>
        <v>-1.1036626269687169</v>
      </c>
      <c r="Y1138" s="52">
        <f ca="1">$B$14 * EXP(($E$3 - $C$14^2/2) * Y$2 + $C$14*SQRT(Y$2)*T1138)</f>
        <v>105.9023620829405</v>
      </c>
      <c r="Z1138" s="52">
        <f ca="1">Y1138 * EXP(($E$3 - $C$14^2/2) * (Z$2-Y$2) + $C$14*SQRT(Z$2-Y$2)*U1138)</f>
        <v>86.631026299113699</v>
      </c>
      <c r="AA1138" s="52">
        <f ca="1">Z1138 * EXP(($E$3 - $C$14^2/2) * (AA$2-Z$2) + $C$14*SQRT(AA$2-Z$2)*V1138)</f>
        <v>78.199542229406035</v>
      </c>
      <c r="AB1138" s="52">
        <f ca="1">AA1138 * EXP(($E$3 - $C$14^2/2) * (AB$2-AA$2) + $C$14*SQRT(AB$2-AA$2)*W1138)</f>
        <v>60.375021162424154</v>
      </c>
      <c r="AC1138" s="52">
        <f ca="1">AB1138 * EXP(($E$3 - $C$14^2/2) * (AC$2-AB$2) + $C$14*SQRT(AC$2-AB$2)*X1138)</f>
        <v>43.574698592432668</v>
      </c>
      <c r="AD1138" s="47"/>
      <c r="AE1138" s="3" t="s">
        <v>68</v>
      </c>
      <c r="AF1138" s="52" t="b">
        <f ca="1">AND(AF1135&gt;$B$3, NOT(OR($AF1137:AF1137)))</f>
        <v>1</v>
      </c>
      <c r="AG1138" s="52" t="b">
        <f ca="1">AND(AG1135&gt;$B$3, NOT(OR($AF1137:AG1137)))</f>
        <v>1</v>
      </c>
      <c r="AH1138" s="52" t="b">
        <f ca="1">AND(AH1135&gt;$B$3, NOT(OR($AF1137:AH1137)))</f>
        <v>0</v>
      </c>
      <c r="AI1138" s="52" t="b">
        <f ca="1">AND(AI1135&gt;$B$3, NOT(OR($AF1137:AI1137)))</f>
        <v>0</v>
      </c>
      <c r="AJ1138" s="52" t="b">
        <f ca="1">AND(AJ1135&gt;$B$3, NOT(OR($AF1137:AJ1137)))</f>
        <v>0</v>
      </c>
      <c r="AK1138" s="74"/>
      <c r="AL1138" s="70"/>
    </row>
    <row r="1139" spans="7:38" ht="14.55" customHeight="1" x14ac:dyDescent="0.3">
      <c r="G1139" s="3">
        <v>1137</v>
      </c>
      <c r="H1139" s="58">
        <v>-0.48488412025268279</v>
      </c>
      <c r="I1139" s="58">
        <v>-0.62370181787785961</v>
      </c>
      <c r="J1139" s="58">
        <v>1.7491196575942669</v>
      </c>
      <c r="K1139" s="59">
        <v>0.34575587484988285</v>
      </c>
      <c r="L1139" s="60">
        <f t="array" ref="L1139:O1139">TRANSPOSE(MMULT(Option!$B$25:$E$28, TRANSPOSE(H1139:K1139)))</f>
        <v>-0.48488412025268279</v>
      </c>
      <c r="M1139" s="60">
        <v>-0.76558580640244367</v>
      </c>
      <c r="N1139" s="60">
        <v>1.1789922793962979</v>
      </c>
      <c r="O1139" s="60">
        <v>0.28020372024603213</v>
      </c>
      <c r="P1139" s="56" t="str">
        <f t="shared" si="1376"/>
        <v>228/2</v>
      </c>
      <c r="R1139" s="80">
        <v>285</v>
      </c>
      <c r="S1139" s="3" t="s">
        <v>28</v>
      </c>
      <c r="T1139" s="60">
        <f t="array" aca="1" ref="T1139:T1142" ca="1">TRANSPOSE(OFFSET($L$3, MATCH($R1139 &amp; "/" &amp; T$2, $P$3:$P$5002, 0) - 1, 0, 1, $E$1))</f>
        <v>-1.4337507664563927</v>
      </c>
      <c r="U1139" s="60">
        <f t="array" aca="1" ref="U1139:U1142" ca="1">TRANSPOSE(OFFSET($L$3, MATCH($R1139 &amp; "/" &amp; U$2, $P$3:$P$5002, 0) - 1, 0, 1, $E$1))</f>
        <v>1.9683230167340697</v>
      </c>
      <c r="V1139" s="60">
        <f t="array" aca="1" ref="V1139:V1142" ca="1">TRANSPOSE(OFFSET($L$3, MATCH($R1139 &amp; "/" &amp; V$2, $P$3:$P$5002, 0) - 1, 0, 1, $E$1))</f>
        <v>-1.3181244664132012</v>
      </c>
      <c r="W1139" s="60">
        <f t="array" aca="1" ref="W1139:W1142" ca="1">TRANSPOSE(OFFSET($L$3, MATCH($R1139 &amp; "/" &amp; W$2, $P$3:$P$5002, 0) - 1, 0, 1, $E$1))</f>
        <v>-2.2193665855396043</v>
      </c>
      <c r="X1139" s="60">
        <f t="array" aca="1" ref="X1139:X1142" ca="1">TRANSPOSE(OFFSET($L$3, MATCH($R1139 &amp; "/" &amp; X$2, $P$3:$P$5002, 0) - 1, 0, 1, $E$1))</f>
        <v>-6.3524871179644143E-2</v>
      </c>
      <c r="Y1139" s="52">
        <f ca="1">$B$11 * EXP(($E$3 - $C$11^2/2) * Y$2 + $C$11*SQRT(Y$2)*T1139)</f>
        <v>65.368791870706715</v>
      </c>
      <c r="Z1139" s="52">
        <f ca="1">Y1139 * EXP(($E$3 - $C$11^2/2) * (Z$2-Y$2) + $C$11*SQRT(Z$2-Y$2)*U1139)</f>
        <v>118.57454814802728</v>
      </c>
      <c r="AA1139" s="52">
        <f ca="1">Z1139 * EXP(($E$3 - $C$11^2/2) * (AA$2-Z$2) + $C$11*SQRT(AA$2-Z$2)*V1139)</f>
        <v>80.246610242362678</v>
      </c>
      <c r="AB1139" s="52">
        <f ca="1">AA1139 * EXP(($E$3 - $C$11^2/2) * (AB$2-AA$2) + $C$11*SQRT(AB$2-AA$2)*W1139)</f>
        <v>41.441986993457775</v>
      </c>
      <c r="AC1139" s="52">
        <f ca="1">AB1139 * EXP(($E$3 - $C$11^2/2) * (AC$2-AB$2) + $C$11*SQRT(AC$2-AB$2)*X1139)</f>
        <v>40.863493464499918</v>
      </c>
      <c r="AD1139" s="47"/>
      <c r="AE1139" s="3" t="s">
        <v>69</v>
      </c>
      <c r="AF1139" s="20" cm="1">
        <f t="array" aca="1" ref="AF1139" ca="1">MIN(Y1139:Y1142 / $D$11:$D$14)</f>
        <v>0.65368791870706711</v>
      </c>
      <c r="AG1139" s="20" cm="1">
        <f t="array" aca="1" ref="AG1139" ca="1">MIN(Z1139:Z1142 / $D$11:$D$14)</f>
        <v>0.93174767424465643</v>
      </c>
      <c r="AH1139" s="20" cm="1">
        <f t="array" aca="1" ref="AH1139" ca="1">MIN(AA1139:AA1142 / $D$11:$D$14)</f>
        <v>0.80246610242362681</v>
      </c>
      <c r="AI1139" s="20" cm="1">
        <f t="array" aca="1" ref="AI1139" ca="1">MIN(AB1139:AB1142 / $D$11:$D$14)</f>
        <v>0.41441986993457774</v>
      </c>
      <c r="AJ1139" s="20" cm="1">
        <f t="array" aca="1" ref="AJ1139" ca="1">MIN(AC1139:AC1142 / $D$11:$D$14)</f>
        <v>0.35143180053801948</v>
      </c>
      <c r="AK1139" s="72">
        <f t="array" aca="1" ref="AK1139" ca="1">SUMPRODUCT(AF1140:AJ1140, EXP(-$E$3*$AF$2:$AJ$2))</f>
        <v>104363.25922405574</v>
      </c>
      <c r="AL1139" s="70">
        <f ca="1">MAX(AC1140 - $D$11, 0) * EXP(-$E$2*$E$3)</f>
        <v>0</v>
      </c>
    </row>
    <row r="1140" spans="7:38" ht="14.55" customHeight="1" x14ac:dyDescent="0.3">
      <c r="G1140" s="3">
        <v>1138</v>
      </c>
      <c r="H1140" s="58">
        <v>5.1793617682257653E-2</v>
      </c>
      <c r="I1140" s="58">
        <v>-9.6197698240178556E-2</v>
      </c>
      <c r="J1140" s="58">
        <v>0.99925698141001928</v>
      </c>
      <c r="K1140" s="59">
        <v>1.1283399396772169</v>
      </c>
      <c r="L1140" s="60">
        <f t="array" ref="L1140:O1140">TRANSPOSE(MMULT(Option!$B$25:$E$28, TRANSPOSE(H1140:K1140)))</f>
        <v>5.1793617682257653E-2</v>
      </c>
      <c r="M1140" s="60">
        <v>-6.7449199700324633E-2</v>
      </c>
      <c r="N1140" s="60">
        <v>0.87318444151339858</v>
      </c>
      <c r="O1140" s="60">
        <v>1.1568145656401292</v>
      </c>
      <c r="P1140" s="56" t="str">
        <f t="shared" si="1376"/>
        <v>228/3</v>
      </c>
      <c r="R1140" s="80"/>
      <c r="S1140" s="3" t="s">
        <v>29</v>
      </c>
      <c r="T1140" s="60">
        <f ca="1"/>
        <v>1.5340311511536693</v>
      </c>
      <c r="U1140" s="60">
        <f ca="1"/>
        <v>1.055522024067058</v>
      </c>
      <c r="V1140" s="60">
        <f ca="1"/>
        <v>-0.55310379449482028</v>
      </c>
      <c r="W1140" s="60">
        <f ca="1"/>
        <v>-0.48796609477700287</v>
      </c>
      <c r="X1140" s="60">
        <f ca="1"/>
        <v>-2.6581121741886022</v>
      </c>
      <c r="Y1140" s="52">
        <f ca="1">$B$12 * EXP(($E$3 - $C$12^2/2) * Y$2 + $C$12*SQRT(Y$2)*T1140)</f>
        <v>159.23475045362937</v>
      </c>
      <c r="Z1140" s="52">
        <f ca="1">Y1140 * EXP(($E$3 - $C$12^2/2) * (Z$2-Y$2) + $C$12*SQRT(Z$2-Y$2)*U1140)</f>
        <v>219.65016872037302</v>
      </c>
      <c r="AA1140" s="52">
        <f ca="1">Z1140 * EXP(($E$3 - $C$12^2/2) * (AA$2-Z$2) + $C$12*SQRT(AA$2-Z$2)*V1140)</f>
        <v>186.99932368791175</v>
      </c>
      <c r="AB1140" s="52">
        <f ca="1">AA1140 * EXP(($E$3 - $C$12^2/2) * (AB$2-AA$2) + $C$12*SQRT(AB$2-AA$2)*W1140)</f>
        <v>162.34361542344462</v>
      </c>
      <c r="AC1140" s="52">
        <f ca="1">AB1140 * EXP(($E$3 - $C$12^2/2) * (AC$2-AB$2) + $C$12*SQRT(AC$2-AB$2)*X1140)</f>
        <v>73.499714327913395</v>
      </c>
      <c r="AD1140" s="47"/>
      <c r="AE1140" s="3" t="s">
        <v>47</v>
      </c>
      <c r="AF1140" s="64">
        <f t="shared" ref="AF1140" ca="1" si="1437">($B$5*AF1142 + (1 + $B$6)*AF1141)*$B$2</f>
        <v>0</v>
      </c>
      <c r="AG1140" s="64">
        <f t="shared" ref="AG1140" ca="1" si="1438">($B$5*AG1142 + (1 + $B$6)*AG1141)*$B$2</f>
        <v>15000</v>
      </c>
      <c r="AH1140" s="64">
        <f t="shared" ref="AH1140" ca="1" si="1439">($B$5*AH1142 + (1 + $B$6)*AH1141)*$B$2</f>
        <v>15000</v>
      </c>
      <c r="AI1140" s="64">
        <f t="shared" ref="AI1140" ca="1" si="1440">($B$5*AI1142 + (1 + $B$6)*AI1141)*$B$2</f>
        <v>0</v>
      </c>
      <c r="AJ1140" s="64" cm="1">
        <f t="array" aca="1" ref="AJ1140" ca="1">($B$5*AJ1142 + (1 + $B$6)*AJ1141 + AND(NOT(AF1141:AJ1141)))*$B$2</f>
        <v>100000</v>
      </c>
      <c r="AK1140" s="73"/>
      <c r="AL1140" s="70"/>
    </row>
    <row r="1141" spans="7:38" ht="14.55" customHeight="1" x14ac:dyDescent="0.3">
      <c r="G1141" s="3">
        <v>1139</v>
      </c>
      <c r="H1141" s="58">
        <v>0.38103170678040077</v>
      </c>
      <c r="I1141" s="58">
        <v>-0.23831469679884251</v>
      </c>
      <c r="J1141" s="58">
        <v>-0.62688760680752309</v>
      </c>
      <c r="K1141" s="59">
        <v>1.0481255492249153E-2</v>
      </c>
      <c r="L1141" s="60">
        <f t="array" ref="L1141:O1141">TRANSPOSE(MMULT(Option!$B$25:$E$28, TRANSPOSE(H1141:K1141)))</f>
        <v>0.38103170678040077</v>
      </c>
      <c r="M1141" s="60">
        <v>-6.6006344748068879E-2</v>
      </c>
      <c r="N1141" s="60">
        <v>-0.46059444879764183</v>
      </c>
      <c r="O1141" s="60">
        <v>-2.3373074980223195E-2</v>
      </c>
      <c r="P1141" s="56" t="str">
        <f t="shared" si="1376"/>
        <v>228/4</v>
      </c>
      <c r="R1141" s="80"/>
      <c r="S1141" s="3" t="s">
        <v>31</v>
      </c>
      <c r="T1141" s="60">
        <f ca="1"/>
        <v>0.39019041749215477</v>
      </c>
      <c r="U1141" s="60">
        <f ca="1"/>
        <v>0.21736092706957277</v>
      </c>
      <c r="V1141" s="60">
        <f ca="1"/>
        <v>-0.8946008665117362</v>
      </c>
      <c r="W1141" s="60">
        <f ca="1"/>
        <v>-0.68104666169619232</v>
      </c>
      <c r="X1141" s="60">
        <f ca="1"/>
        <v>-1.2772921350530735</v>
      </c>
      <c r="Y1141" s="52">
        <f ca="1">$B$13 * EXP(($E$3 - $C$13^2/2) * Y$2 + $C$13*SQRT(Y$2)*T1141)</f>
        <v>112.98186411065574</v>
      </c>
      <c r="Z1141" s="52">
        <f ca="1">Y1141 * EXP(($E$3 - $C$13^2/2) * (Z$2-Y$2) + $C$13*SQRT(Z$2-Y$2)*U1141)</f>
        <v>121.19921410798112</v>
      </c>
      <c r="AA1141" s="52">
        <f ca="1">Z1141 * EXP(($E$3 - $C$13^2/2) * (AA$2-Z$2) + $C$13*SQRT(AA$2-Z$2)*V1141)</f>
        <v>93.135491373930606</v>
      </c>
      <c r="AB1141" s="52">
        <f ca="1">AA1141 * EXP(($E$3 - $C$13^2/2) * (AB$2-AA$2) + $C$13*SQRT(AB$2-AA$2)*W1141)</f>
        <v>76.305218534123981</v>
      </c>
      <c r="AC1141" s="52">
        <f ca="1">AB1141 * EXP(($E$3 - $C$13^2/2) * (AC$2-AB$2) + $C$13*SQRT(AC$2-AB$2)*X1141)</f>
        <v>52.276852923538613</v>
      </c>
      <c r="AD1141" s="47"/>
      <c r="AE1141" s="3" t="s">
        <v>46</v>
      </c>
      <c r="AF1141" s="52" t="b">
        <f t="shared" ref="AF1141" ca="1" si="1441">AF1139 &gt;= $B$4</f>
        <v>0</v>
      </c>
      <c r="AG1141" s="52" t="b">
        <f t="array" aca="1" ref="AG1141" ca="1">AND(AG1139 &gt;= $B$4, NOT(OR($AF1141:AF1141)))</f>
        <v>0</v>
      </c>
      <c r="AH1141" s="52" t="b">
        <f t="array" aca="1" ref="AH1141" ca="1">AND(AH1139 &gt;= $B$4, NOT(OR($AF1141:AG1141)))</f>
        <v>0</v>
      </c>
      <c r="AI1141" s="52" t="b">
        <f t="array" aca="1" ref="AI1141" ca="1">AND(AI1139 &gt;= $B$4, NOT(OR($AF1141:AH1141)))</f>
        <v>0</v>
      </c>
      <c r="AJ1141" s="52" t="b">
        <f t="array" aca="1" ref="AJ1141" ca="1">AND(AJ1139 &gt;= $B$4, NOT(OR($AF1141:AI1141)))</f>
        <v>0</v>
      </c>
      <c r="AK1141" s="73"/>
      <c r="AL1141" s="70"/>
    </row>
    <row r="1142" spans="7:38" ht="14.55" customHeight="1" x14ac:dyDescent="0.3">
      <c r="G1142" s="3">
        <v>1140</v>
      </c>
      <c r="H1142" s="58">
        <v>-0.41950569442516844</v>
      </c>
      <c r="I1142" s="58">
        <v>0.70617373617928081</v>
      </c>
      <c r="J1142" s="58">
        <v>-1.9316478053828863</v>
      </c>
      <c r="K1142" s="59">
        <v>1.3278774596794189</v>
      </c>
      <c r="L1142" s="60">
        <f t="array" ref="L1142:O1142">TRANSPOSE(MMULT(Option!$B$25:$E$28, TRANSPOSE(H1142:K1142)))</f>
        <v>-0.41950569442516844</v>
      </c>
      <c r="M1142" s="60">
        <v>0.47941664219619851</v>
      </c>
      <c r="N1142" s="60">
        <v>-1.6794682971167638</v>
      </c>
      <c r="O1142" s="60">
        <v>0.77722468718200344</v>
      </c>
      <c r="P1142" s="56" t="str">
        <f t="shared" si="1376"/>
        <v>228/5</v>
      </c>
      <c r="R1142" s="80"/>
      <c r="S1142" s="3" t="s">
        <v>30</v>
      </c>
      <c r="T1142" s="60">
        <f ca="1"/>
        <v>-0.88007302164225609</v>
      </c>
      <c r="U1142" s="60">
        <f ca="1"/>
        <v>0.61109556583861901</v>
      </c>
      <c r="V1142" s="60">
        <f ca="1"/>
        <v>-0.37937556724120064</v>
      </c>
      <c r="W1142" s="60">
        <f ca="1"/>
        <v>-1.0625999770718497</v>
      </c>
      <c r="X1142" s="60">
        <f ca="1"/>
        <v>-1.8581790353181002</v>
      </c>
      <c r="Y1142" s="52">
        <f ca="1">$B$14 * EXP(($E$3 - $C$14^2/2) * Y$2 + $C$14*SQRT(Y$2)*T1142)</f>
        <v>77.18061152934969</v>
      </c>
      <c r="Z1142" s="52">
        <f ca="1">Y1142 * EXP(($E$3 - $C$14^2/2) * (Z$2-Y$2) + $C$14*SQRT(Z$2-Y$2)*U1142)</f>
        <v>93.174767424465642</v>
      </c>
      <c r="AA1142" s="52">
        <f ca="1">Z1142 * EXP(($E$3 - $C$14^2/2) * (AA$2-Z$2) + $C$14*SQRT(AA$2-Z$2)*V1142)</f>
        <v>83.568301462133846</v>
      </c>
      <c r="AB1142" s="52">
        <f ca="1">AA1142 * EXP(($E$3 - $C$14^2/2) * (AB$2-AA$2) + $C$14*SQRT(AB$2-AA$2)*W1142)</f>
        <v>61.061666878097988</v>
      </c>
      <c r="AC1142" s="52">
        <f ca="1">AB1142 * EXP(($E$3 - $C$14^2/2) * (AC$2-AB$2) + $C$14*SQRT(AC$2-AB$2)*X1142)</f>
        <v>35.143180053801949</v>
      </c>
      <c r="AD1142" s="47"/>
      <c r="AE1142" s="3" t="s">
        <v>68</v>
      </c>
      <c r="AF1142" s="52" t="b">
        <f ca="1">AND(AF1139&gt;$B$3, NOT(OR($AF1141:AF1141)))</f>
        <v>0</v>
      </c>
      <c r="AG1142" s="52" t="b">
        <f ca="1">AND(AG1139&gt;$B$3, NOT(OR($AF1141:AG1141)))</f>
        <v>1</v>
      </c>
      <c r="AH1142" s="52" t="b">
        <f ca="1">AND(AH1139&gt;$B$3, NOT(OR($AF1141:AH1141)))</f>
        <v>1</v>
      </c>
      <c r="AI1142" s="52" t="b">
        <f ca="1">AND(AI1139&gt;$B$3, NOT(OR($AF1141:AI1141)))</f>
        <v>0</v>
      </c>
      <c r="AJ1142" s="52" t="b">
        <f ca="1">AND(AJ1139&gt;$B$3, NOT(OR($AF1141:AJ1141)))</f>
        <v>0</v>
      </c>
      <c r="AK1142" s="74"/>
      <c r="AL1142" s="70"/>
    </row>
    <row r="1143" spans="7:38" ht="14.55" customHeight="1" x14ac:dyDescent="0.3">
      <c r="G1143" s="3">
        <v>1141</v>
      </c>
      <c r="H1143" s="58">
        <v>0.81389687364066743</v>
      </c>
      <c r="I1143" s="58">
        <v>0.75648639954611796</v>
      </c>
      <c r="J1143" s="58">
        <v>7.2899359908071337E-2</v>
      </c>
      <c r="K1143" s="59">
        <v>-1.2506662545324607</v>
      </c>
      <c r="L1143" s="60">
        <f t="array" ref="L1143:O1143">TRANSPOSE(MMULT(Option!$B$25:$E$28, TRANSPOSE(H1143:K1143)))</f>
        <v>0.81389687364066743</v>
      </c>
      <c r="M1143" s="60">
        <v>1.0188899870812056</v>
      </c>
      <c r="N1143" s="60">
        <v>0.58768163036464738</v>
      </c>
      <c r="O1143" s="60">
        <v>-0.53312470760904818</v>
      </c>
      <c r="P1143" s="56" t="str">
        <f t="shared" si="1376"/>
        <v>229/1</v>
      </c>
      <c r="R1143" s="80">
        <v>286</v>
      </c>
      <c r="S1143" s="3" t="s">
        <v>28</v>
      </c>
      <c r="T1143" s="60">
        <f t="array" aca="1" ref="T1143:T1146" ca="1">TRANSPOSE(OFFSET($L$3, MATCH($R1143 &amp; "/" &amp; T$2, $P$3:$P$5002, 0) - 1, 0, 1, $E$1))</f>
        <v>-9.3652520846593881E-2</v>
      </c>
      <c r="U1143" s="60">
        <f t="array" aca="1" ref="U1143:U1146" ca="1">TRANSPOSE(OFFSET($L$3, MATCH($R1143 &amp; "/" &amp; U$2, $P$3:$P$5002, 0) - 1, 0, 1, $E$1))</f>
        <v>-0.68635444431541026</v>
      </c>
      <c r="V1143" s="60">
        <f t="array" aca="1" ref="V1143:V1146" ca="1">TRANSPOSE(OFFSET($L$3, MATCH($R1143 &amp; "/" &amp; V$2, $P$3:$P$5002, 0) - 1, 0, 1, $E$1))</f>
        <v>-0.37385587688108507</v>
      </c>
      <c r="W1143" s="60">
        <f t="array" aca="1" ref="W1143:W1146" ca="1">TRANSPOSE(OFFSET($L$3, MATCH($R1143 &amp; "/" &amp; W$2, $P$3:$P$5002, 0) - 1, 0, 1, $E$1))</f>
        <v>-1.198074065120506</v>
      </c>
      <c r="X1143" s="60">
        <f t="array" aca="1" ref="X1143:X1146" ca="1">TRANSPOSE(OFFSET($L$3, MATCH($R1143 &amp; "/" &amp; X$2, $P$3:$P$5002, 0) - 1, 0, 1, $E$1))</f>
        <v>0.32716878470751254</v>
      </c>
      <c r="Y1143" s="52">
        <f ca="1">$B$11 * EXP(($E$3 - $C$11^2/2) * Y$2 + $C$11*SQRT(Y$2)*T1143)</f>
        <v>97.716890925892159</v>
      </c>
      <c r="Z1143" s="52">
        <f ca="1">Y1143 * EXP(($E$3 - $C$11^2/2) * (Z$2-Y$2) + $C$11*SQRT(Z$2-Y$2)*U1143)</f>
        <v>79.931346416328921</v>
      </c>
      <c r="AA1143" s="52">
        <f ca="1">Z1143 * EXP(($E$3 - $C$11^2/2) * (AA$2-Z$2) + $C$11*SQRT(AA$2-Z$2)*V1143)</f>
        <v>71.809108933402044</v>
      </c>
      <c r="AB1143" s="52">
        <f ca="1">AA1143 * EXP(($E$3 - $C$11^2/2) * (AB$2-AA$2) + $C$11*SQRT(AB$2-AA$2)*W1143)</f>
        <v>50.379740186704915</v>
      </c>
      <c r="AC1143" s="52">
        <f ca="1">AB1143 * EXP(($E$3 - $C$11^2/2) * (AC$2-AB$2) + $C$11*SQRT(AC$2-AB$2)*X1143)</f>
        <v>55.85392213337061</v>
      </c>
      <c r="AD1143" s="47"/>
      <c r="AE1143" s="3" t="s">
        <v>69</v>
      </c>
      <c r="AF1143" s="20" cm="1">
        <f t="array" aca="1" ref="AF1143" ca="1">MIN(Y1143:Y1146 / $D$11:$D$14)</f>
        <v>0.95694224029613595</v>
      </c>
      <c r="AG1143" s="20" cm="1">
        <f t="array" aca="1" ref="AG1143" ca="1">MIN(Z1143:Z1146 / $D$11:$D$14)</f>
        <v>0.79931346416328919</v>
      </c>
      <c r="AH1143" s="20" cm="1">
        <f t="array" aca="1" ref="AH1143" ca="1">MIN(AA1143:AA1146 / $D$11:$D$14)</f>
        <v>0.71809108933402044</v>
      </c>
      <c r="AI1143" s="20" cm="1">
        <f t="array" aca="1" ref="AI1143" ca="1">MIN(AB1143:AB1146 / $D$11:$D$14)</f>
        <v>0.50379740186704913</v>
      </c>
      <c r="AJ1143" s="20" cm="1">
        <f t="array" aca="1" ref="AJ1143" ca="1">MIN(AC1143:AC1146 / $D$11:$D$14)</f>
        <v>0.55853922133370615</v>
      </c>
      <c r="AK1143" s="72">
        <f t="array" aca="1" ref="AK1143" ca="1">SUMPRODUCT(AF1144:AJ1144, EXP(-$E$3*$AF$2:$AJ$2))</f>
        <v>92148.519674651194</v>
      </c>
      <c r="AL1143" s="70">
        <f ca="1">MAX(AC1144 - $D$11, 0) * EXP(-$E$2*$E$3)</f>
        <v>0</v>
      </c>
    </row>
    <row r="1144" spans="7:38" ht="14.55" customHeight="1" x14ac:dyDescent="0.3">
      <c r="G1144" s="3">
        <v>1142</v>
      </c>
      <c r="H1144" s="58">
        <v>1.6307874413192112</v>
      </c>
      <c r="I1144" s="58">
        <v>0.27406532505756137</v>
      </c>
      <c r="J1144" s="58">
        <v>1.5319248660857054</v>
      </c>
      <c r="K1144" s="59">
        <v>-2.5277437703796903</v>
      </c>
      <c r="L1144" s="60">
        <f t="array" ref="L1144:O1144">TRANSPOSE(MMULT(Option!$B$25:$E$28, TRANSPOSE(H1144:K1144)))</f>
        <v>1.6307874413192112</v>
      </c>
      <c r="M1144" s="60">
        <v>0.90349999601547504</v>
      </c>
      <c r="N1144" s="60">
        <v>2.0695871546610083</v>
      </c>
      <c r="O1144" s="60">
        <v>-1.1415471993208914</v>
      </c>
      <c r="P1144" s="56" t="str">
        <f t="shared" si="1376"/>
        <v>229/2</v>
      </c>
      <c r="R1144" s="80"/>
      <c r="S1144" s="3" t="s">
        <v>29</v>
      </c>
      <c r="T1144" s="60">
        <f ca="1"/>
        <v>0.27684804169057753</v>
      </c>
      <c r="U1144" s="60">
        <f ca="1"/>
        <v>-0.3128691491515434</v>
      </c>
      <c r="V1144" s="60">
        <f ca="1"/>
        <v>-0.68267039517537342</v>
      </c>
      <c r="W1144" s="60">
        <f ca="1"/>
        <v>-0.24282847181640682</v>
      </c>
      <c r="X1144" s="60">
        <f ca="1"/>
        <v>-0.39033281695881139</v>
      </c>
      <c r="Y1144" s="52">
        <f ca="1">$B$12 * EXP(($E$3 - $C$12^2/2) * Y$2 + $C$12*SQRT(Y$2)*T1144)</f>
        <v>109.20475414562858</v>
      </c>
      <c r="Z1144" s="52">
        <f ca="1">Y1144 * EXP(($E$3 - $C$12^2/2) * (Z$2-Y$2) + $C$12*SQRT(Z$2-Y$2)*U1144)</f>
        <v>99.919399276019149</v>
      </c>
      <c r="AA1144" s="52">
        <f ca="1">Z1144 * EXP(($E$3 - $C$12^2/2) * (AA$2-Z$2) + $C$12*SQRT(AA$2-Z$2)*V1144)</f>
        <v>81.823356545828389</v>
      </c>
      <c r="AB1144" s="52">
        <f ca="1">AA1144 * EXP(($E$3 - $C$12^2/2) * (AB$2-AA$2) + $C$12*SQRT(AB$2-AA$2)*W1144)</f>
        <v>76.455906852824214</v>
      </c>
      <c r="AC1144" s="52">
        <f ca="1">AB1144 * EXP(($E$3 - $C$12^2/2) * (AC$2-AB$2) + $C$12*SQRT(AC$2-AB$2)*X1144)</f>
        <v>68.348139907036355</v>
      </c>
      <c r="AD1144" s="47"/>
      <c r="AE1144" s="3" t="s">
        <v>47</v>
      </c>
      <c r="AF1144" s="64">
        <f t="shared" ref="AF1144" ca="1" si="1442">($B$5*AF1146 + (1 + $B$6)*AF1145)*$B$2</f>
        <v>15000</v>
      </c>
      <c r="AG1144" s="64">
        <f t="shared" ref="AG1144" ca="1" si="1443">($B$5*AG1146 + (1 + $B$6)*AG1145)*$B$2</f>
        <v>0</v>
      </c>
      <c r="AH1144" s="64">
        <f t="shared" ref="AH1144" ca="1" si="1444">($B$5*AH1146 + (1 + $B$6)*AH1145)*$B$2</f>
        <v>0</v>
      </c>
      <c r="AI1144" s="64">
        <f t="shared" ref="AI1144" ca="1" si="1445">($B$5*AI1146 + (1 + $B$6)*AI1145)*$B$2</f>
        <v>0</v>
      </c>
      <c r="AJ1144" s="64" cm="1">
        <f t="array" aca="1" ref="AJ1144" ca="1">($B$5*AJ1146 + (1 + $B$6)*AJ1145 + AND(NOT(AF1145:AJ1145)))*$B$2</f>
        <v>100000</v>
      </c>
      <c r="AK1144" s="73"/>
      <c r="AL1144" s="70"/>
    </row>
    <row r="1145" spans="7:38" ht="14.55" customHeight="1" x14ac:dyDescent="0.3">
      <c r="G1145" s="3">
        <v>1143</v>
      </c>
      <c r="H1145" s="58">
        <v>-1.4687412370589221</v>
      </c>
      <c r="I1145" s="58">
        <v>1.2790753251086284</v>
      </c>
      <c r="J1145" s="58">
        <v>1.2225998448553368</v>
      </c>
      <c r="K1145" s="59">
        <v>-0.12970548807014046</v>
      </c>
      <c r="L1145" s="60">
        <f t="array" ref="L1145:O1145">TRANSPOSE(MMULT(Option!$B$25:$E$28, TRANSPOSE(H1145:K1145)))</f>
        <v>-1.4687412370589221</v>
      </c>
      <c r="M1145" s="60">
        <v>0.58479540454853896</v>
      </c>
      <c r="N1145" s="60">
        <v>0.82126579785724574</v>
      </c>
      <c r="O1145" s="60">
        <v>-0.12500204065560136</v>
      </c>
      <c r="P1145" s="56" t="str">
        <f t="shared" si="1376"/>
        <v>229/3</v>
      </c>
      <c r="R1145" s="80"/>
      <c r="S1145" s="3" t="s">
        <v>31</v>
      </c>
      <c r="T1145" s="60">
        <f ca="1"/>
        <v>-0.16337414772694048</v>
      </c>
      <c r="U1145" s="60">
        <f ca="1"/>
        <v>-0.4634625596066318</v>
      </c>
      <c r="V1145" s="60">
        <f ca="1"/>
        <v>-9.9721429075427331E-2</v>
      </c>
      <c r="W1145" s="60">
        <f ca="1"/>
        <v>-1.5045729844711178</v>
      </c>
      <c r="X1145" s="60">
        <f ca="1"/>
        <v>2.8532867306782093</v>
      </c>
      <c r="Y1145" s="52">
        <f ca="1">$B$13 * EXP(($E$3 - $C$13^2/2) * Y$2 + $C$13*SQRT(Y$2)*T1145)</f>
        <v>95.694224029613594</v>
      </c>
      <c r="Z1145" s="52">
        <f ca="1">Y1145 * EXP(($E$3 - $C$13^2/2) * (Z$2-Y$2) + $C$13*SQRT(Z$2-Y$2)*U1145)</f>
        <v>83.68997303033585</v>
      </c>
      <c r="AA1145" s="52">
        <f ca="1">Z1145 * EXP(($E$3 - $C$13^2/2) * (AA$2-Z$2) + $C$13*SQRT(AA$2-Z$2)*V1145)</f>
        <v>81.63048191246412</v>
      </c>
      <c r="AB1145" s="52">
        <f ca="1">AA1145 * EXP(($E$3 - $C$13^2/2) * (AB$2-AA$2) + $C$13*SQRT(AB$2-AA$2)*W1145)</f>
        <v>52.23907874297052</v>
      </c>
      <c r="AC1145" s="52">
        <f ca="1">AB1145 * EXP(($E$3 - $C$13^2/2) * (AC$2-AB$2) + $C$13*SQRT(AC$2-AB$2)*X1145)</f>
        <v>123.57112100882192</v>
      </c>
      <c r="AD1145" s="47"/>
      <c r="AE1145" s="3" t="s">
        <v>46</v>
      </c>
      <c r="AF1145" s="52" t="b">
        <f t="shared" ref="AF1145" ca="1" si="1446">AF1143 &gt;= $B$4</f>
        <v>0</v>
      </c>
      <c r="AG1145" s="52" t="b">
        <f t="array" aca="1" ref="AG1145" ca="1">AND(AG1143 &gt;= $B$4, NOT(OR($AF1145:AF1145)))</f>
        <v>0</v>
      </c>
      <c r="AH1145" s="52" t="b">
        <f t="array" aca="1" ref="AH1145" ca="1">AND(AH1143 &gt;= $B$4, NOT(OR($AF1145:AG1145)))</f>
        <v>0</v>
      </c>
      <c r="AI1145" s="52" t="b">
        <f t="array" aca="1" ref="AI1145" ca="1">AND(AI1143 &gt;= $B$4, NOT(OR($AF1145:AH1145)))</f>
        <v>0</v>
      </c>
      <c r="AJ1145" s="52" t="b">
        <f t="array" aca="1" ref="AJ1145" ca="1">AND(AJ1143 &gt;= $B$4, NOT(OR($AF1145:AI1145)))</f>
        <v>0</v>
      </c>
      <c r="AK1145" s="73"/>
      <c r="AL1145" s="70"/>
    </row>
    <row r="1146" spans="7:38" ht="14.55" customHeight="1" x14ac:dyDescent="0.3">
      <c r="G1146" s="3">
        <v>1144</v>
      </c>
      <c r="H1146" s="58">
        <v>0.53271247309176661</v>
      </c>
      <c r="I1146" s="58">
        <v>1.2720923762213587</v>
      </c>
      <c r="J1146" s="58">
        <v>-0.58231160739638721</v>
      </c>
      <c r="K1146" s="59">
        <v>-2.0698085934781708E-2</v>
      </c>
      <c r="L1146" s="60">
        <f t="array" ref="L1146:O1146">TRANSPOSE(MMULT(Option!$B$25:$E$28, TRANSPOSE(H1146:K1146)))</f>
        <v>0.53271247309176661</v>
      </c>
      <c r="M1146" s="60">
        <v>1.3789769102388303</v>
      </c>
      <c r="N1146" s="60">
        <v>3.4746820542664092E-2</v>
      </c>
      <c r="O1146" s="60">
        <v>0.41481659678747118</v>
      </c>
      <c r="P1146" s="56" t="str">
        <f t="shared" si="1376"/>
        <v>229/4</v>
      </c>
      <c r="R1146" s="80"/>
      <c r="S1146" s="3" t="s">
        <v>30</v>
      </c>
      <c r="T1146" s="60">
        <f ca="1"/>
        <v>1.4864256693177631</v>
      </c>
      <c r="U1146" s="60">
        <f ca="1"/>
        <v>1.2131944917517479</v>
      </c>
      <c r="V1146" s="60">
        <f ca="1"/>
        <v>0.3551182394654035</v>
      </c>
      <c r="W1146" s="60">
        <f ca="1"/>
        <v>-1.3739145362717937</v>
      </c>
      <c r="X1146" s="60">
        <f ca="1"/>
        <v>2.1761385114664309</v>
      </c>
      <c r="Y1146" s="52">
        <f ca="1">$B$14 * EXP(($E$3 - $C$14^2/2) * Y$2 + $C$14*SQRT(Y$2)*T1146)</f>
        <v>156.97677850280024</v>
      </c>
      <c r="Z1146" s="52">
        <f ca="1">Y1146 * EXP(($E$3 - $C$14^2/2) * (Z$2-Y$2) + $C$14*SQRT(Z$2-Y$2)*U1146)</f>
        <v>227.02411250040601</v>
      </c>
      <c r="AA1146" s="52">
        <f ca="1">Z1146 * EXP(($E$3 - $C$14^2/2) * (AA$2-Z$2) + $C$14*SQRT(AA$2-Z$2)*V1146)</f>
        <v>253.81145954907137</v>
      </c>
      <c r="AB1146" s="52">
        <f ca="1">AA1146 * EXP(($E$3 - $C$14^2/2) * (AB$2-AA$2) + $C$14*SQRT(AB$2-AA$2)*W1146)</f>
        <v>168.91866810505189</v>
      </c>
      <c r="AC1146" s="52">
        <f ca="1">AB1146 * EXP(($E$3 - $C$14^2/2) * (AC$2-AB$2) + $C$14*SQRT(AC$2-AB$2)*X1146)</f>
        <v>326.11787595873898</v>
      </c>
      <c r="AD1146" s="47"/>
      <c r="AE1146" s="3" t="s">
        <v>68</v>
      </c>
      <c r="AF1146" s="52" t="b">
        <f ca="1">AND(AF1143&gt;$B$3, NOT(OR($AF1145:AF1145)))</f>
        <v>1</v>
      </c>
      <c r="AG1146" s="52" t="b">
        <f ca="1">AND(AG1143&gt;$B$3, NOT(OR($AF1145:AG1145)))</f>
        <v>0</v>
      </c>
      <c r="AH1146" s="52" t="b">
        <f ca="1">AND(AH1143&gt;$B$3, NOT(OR($AF1145:AH1145)))</f>
        <v>0</v>
      </c>
      <c r="AI1146" s="52" t="b">
        <f ca="1">AND(AI1143&gt;$B$3, NOT(OR($AF1145:AI1145)))</f>
        <v>0</v>
      </c>
      <c r="AJ1146" s="52" t="b">
        <f ca="1">AND(AJ1143&gt;$B$3, NOT(OR($AF1145:AJ1145)))</f>
        <v>0</v>
      </c>
      <c r="AK1146" s="74"/>
      <c r="AL1146" s="70"/>
    </row>
    <row r="1147" spans="7:38" ht="14.55" customHeight="1" x14ac:dyDescent="0.3">
      <c r="G1147" s="3">
        <v>1145</v>
      </c>
      <c r="H1147" s="58">
        <v>1.5407457539431493</v>
      </c>
      <c r="I1147" s="58">
        <v>-0.86349460444956938</v>
      </c>
      <c r="J1147" s="58">
        <v>-0.44042327290788774</v>
      </c>
      <c r="K1147" s="59">
        <v>3.4261429915895071E-2</v>
      </c>
      <c r="L1147" s="60">
        <f t="array" ref="L1147:O1147">TRANSPOSE(MMULT(Option!$B$25:$E$28, TRANSPOSE(H1147:K1147)))</f>
        <v>1.5407457539431493</v>
      </c>
      <c r="M1147" s="60">
        <v>-0.17510757583796099</v>
      </c>
      <c r="N1147" s="60">
        <v>3.3541428583469535E-3</v>
      </c>
      <c r="O1147" s="60">
        <v>0.3335602514861617</v>
      </c>
      <c r="P1147" s="56" t="str">
        <f t="shared" si="1376"/>
        <v>229/5</v>
      </c>
      <c r="R1147" s="80">
        <v>287</v>
      </c>
      <c r="S1147" s="3" t="s">
        <v>28</v>
      </c>
      <c r="T1147" s="60">
        <f t="array" aca="1" ref="T1147:T1150" ca="1">TRANSPOSE(OFFSET($L$3, MATCH($R1147 &amp; "/" &amp; T$2, $P$3:$P$5002, 0) - 1, 0, 1, $E$1))</f>
        <v>1.6591874514048131</v>
      </c>
      <c r="U1147" s="60">
        <f t="array" aca="1" ref="U1147:U1150" ca="1">TRANSPOSE(OFFSET($L$3, MATCH($R1147 &amp; "/" &amp; U$2, $P$3:$P$5002, 0) - 1, 0, 1, $E$1))</f>
        <v>0.86058789571299632</v>
      </c>
      <c r="V1147" s="60">
        <f t="array" aca="1" ref="V1147:V1150" ca="1">TRANSPOSE(OFFSET($L$3, MATCH($R1147 &amp; "/" &amp; V$2, $P$3:$P$5002, 0) - 1, 0, 1, $E$1))</f>
        <v>-0.47672859631902675</v>
      </c>
      <c r="W1147" s="60">
        <f t="array" aca="1" ref="W1147:W1150" ca="1">TRANSPOSE(OFFSET($L$3, MATCH($R1147 &amp; "/" &amp; W$2, $P$3:$P$5002, 0) - 1, 0, 1, $E$1))</f>
        <v>-0.18968297380292778</v>
      </c>
      <c r="X1147" s="60">
        <f t="array" aca="1" ref="X1147:X1150" ca="1">TRANSPOSE(OFFSET($L$3, MATCH($R1147 &amp; "/" &amp; X$2, $P$3:$P$5002, 0) - 1, 0, 1, $E$1))</f>
        <v>-0.77500261503508594</v>
      </c>
      <c r="Y1147" s="52">
        <f ca="1">$B$11 * EXP(($E$3 - $C$11^2/2) * Y$2 + $C$11*SQRT(Y$2)*T1147)</f>
        <v>165.32718029548107</v>
      </c>
      <c r="Z1147" s="52">
        <f ca="1">Y1147 * EXP(($E$3 - $C$11^2/2) * (Z$2-Y$2) + $C$11*SQRT(Z$2-Y$2)*U1147)</f>
        <v>215.09994705308773</v>
      </c>
      <c r="AA1147" s="52">
        <f ca="1">Z1147 * EXP(($E$3 - $C$11^2/2) * (AA$2-Z$2) + $C$11*SQRT(AA$2-Z$2)*V1147)</f>
        <v>187.36980131619981</v>
      </c>
      <c r="AB1147" s="52">
        <f ca="1">AA1147 * EXP(($E$3 - $C$11^2/2) * (AB$2-AA$2) + $C$11*SQRT(AB$2-AA$2)*W1147)</f>
        <v>177.89247933241035</v>
      </c>
      <c r="AC1147" s="52">
        <f ca="1">AB1147 * EXP(($E$3 - $C$11^2/2) * (AC$2-AB$2) + $C$11*SQRT(AC$2-AB$2)*X1147)</f>
        <v>141.69523724259534</v>
      </c>
      <c r="AD1147" s="47"/>
      <c r="AE1147" s="3" t="s">
        <v>69</v>
      </c>
      <c r="AF1147" s="20" cm="1">
        <f t="array" aca="1" ref="AF1147" ca="1">MIN(Y1147:Y1150 / $D$11:$D$14)</f>
        <v>1.6532718029548108</v>
      </c>
      <c r="AG1147" s="20" cm="1">
        <f t="array" aca="1" ref="AG1147" ca="1">MIN(Z1147:Z1150 / $D$11:$D$14)</f>
        <v>1.5367115323148821</v>
      </c>
      <c r="AH1147" s="20" cm="1">
        <f t="array" aca="1" ref="AH1147" ca="1">MIN(AA1147:AA1150 / $D$11:$D$14)</f>
        <v>1.1217007661074481</v>
      </c>
      <c r="AI1147" s="20" cm="1">
        <f t="array" aca="1" ref="AI1147" ca="1">MIN(AB1147:AB1150 / $D$11:$D$14)</f>
        <v>1.1070498366306163</v>
      </c>
      <c r="AJ1147" s="20" cm="1">
        <f t="array" aca="1" ref="AJ1147" ca="1">MIN(AC1147:AC1150 / $D$11:$D$14)</f>
        <v>1.0204908965330042</v>
      </c>
      <c r="AK1147" s="72">
        <f t="array" aca="1" ref="AK1147" ca="1">SUMPRODUCT(AF1148:AJ1148, EXP(-$E$3*$AF$2:$AJ$2))</f>
        <v>99879.089572574972</v>
      </c>
      <c r="AL1147" s="70">
        <f ca="1">MAX(AC1148 - $D$11, 0) * EXP(-$E$2*$E$3)</f>
        <v>1.5958326265738865</v>
      </c>
    </row>
    <row r="1148" spans="7:38" ht="14.55" customHeight="1" x14ac:dyDescent="0.3">
      <c r="G1148" s="3">
        <v>1146</v>
      </c>
      <c r="H1148" s="58">
        <v>-1.0150889948218402</v>
      </c>
      <c r="I1148" s="58">
        <v>8.8748009247885701E-2</v>
      </c>
      <c r="J1148" s="58">
        <v>-0.49584811305741566</v>
      </c>
      <c r="K1148" s="59">
        <v>-1.6641389416766712</v>
      </c>
      <c r="L1148" s="60">
        <f t="array" ref="L1148:O1148">TRANSPOSE(MMULT(Option!$B$25:$E$28, TRANSPOSE(H1148:K1148)))</f>
        <v>-1.0150889948218402</v>
      </c>
      <c r="M1148" s="60">
        <v>-0.32469670389772071</v>
      </c>
      <c r="N1148" s="60">
        <v>-0.81830430265358656</v>
      </c>
      <c r="O1148" s="60">
        <v>-1.9046590057973982</v>
      </c>
      <c r="P1148" s="56" t="str">
        <f t="shared" si="1376"/>
        <v>230/1</v>
      </c>
      <c r="R1148" s="80"/>
      <c r="S1148" s="3" t="s">
        <v>29</v>
      </c>
      <c r="T1148" s="60">
        <f ca="1"/>
        <v>2.4340194942004865</v>
      </c>
      <c r="U1148" s="60">
        <f ca="1"/>
        <v>-1.0352036120390609</v>
      </c>
      <c r="V1148" s="60">
        <f ca="1"/>
        <v>-1.0427218959758515</v>
      </c>
      <c r="W1148" s="60">
        <f ca="1"/>
        <v>-8.3765078675564292E-2</v>
      </c>
      <c r="X1148" s="60">
        <f ca="1"/>
        <v>-0.28804963206610501</v>
      </c>
      <c r="Y1148" s="52">
        <f ca="1">$B$12 * EXP(($E$3 - $C$12^2/2) * Y$2 + $C$12*SQRT(Y$2)*T1148)</f>
        <v>208.59113295323746</v>
      </c>
      <c r="Z1148" s="52">
        <f ca="1">Y1148 * EXP(($E$3 - $C$12^2/2) * (Z$2-Y$2) + $C$12*SQRT(Z$2-Y$2)*U1148)</f>
        <v>153.6711532314882</v>
      </c>
      <c r="AA1148" s="52">
        <f ca="1">Z1148 * EXP(($E$3 - $C$12^2/2) * (AA$2-Z$2) + $C$12*SQRT(AA$2-Z$2)*V1148)</f>
        <v>112.95600220158929</v>
      </c>
      <c r="AB1148" s="52">
        <f ca="1">AA1148 * EXP(($E$3 - $C$12^2/2) * (AB$2-AA$2) + $C$12*SQRT(AB$2-AA$2)*W1148)</f>
        <v>110.70498366306164</v>
      </c>
      <c r="AC1148" s="52">
        <f ca="1">AB1148 * EXP(($E$3 - $C$12^2/2) * (AC$2-AB$2) + $C$12*SQRT(AC$2-AB$2)*X1148)</f>
        <v>102.04908965330043</v>
      </c>
      <c r="AD1148" s="47"/>
      <c r="AE1148" s="3" t="s">
        <v>47</v>
      </c>
      <c r="AF1148" s="64">
        <f t="shared" ref="AF1148" ca="1" si="1447">($B$5*AF1150 + (1 + $B$6)*AF1149)*$B$2</f>
        <v>105000</v>
      </c>
      <c r="AG1148" s="64">
        <f t="shared" ref="AG1148" ca="1" si="1448">($B$5*AG1150 + (1 + $B$6)*AG1149)*$B$2</f>
        <v>0</v>
      </c>
      <c r="AH1148" s="64">
        <f t="shared" ref="AH1148" ca="1" si="1449">($B$5*AH1150 + (1 + $B$6)*AH1149)*$B$2</f>
        <v>0</v>
      </c>
      <c r="AI1148" s="64">
        <f t="shared" ref="AI1148" ca="1" si="1450">($B$5*AI1150 + (1 + $B$6)*AI1149)*$B$2</f>
        <v>0</v>
      </c>
      <c r="AJ1148" s="64" cm="1">
        <f t="array" aca="1" ref="AJ1148" ca="1">($B$5*AJ1150 + (1 + $B$6)*AJ1149 + AND(NOT(AF1149:AJ1149)))*$B$2</f>
        <v>0</v>
      </c>
      <c r="AK1148" s="73"/>
      <c r="AL1148" s="70"/>
    </row>
    <row r="1149" spans="7:38" ht="14.55" customHeight="1" x14ac:dyDescent="0.3">
      <c r="G1149" s="3">
        <v>1147</v>
      </c>
      <c r="H1149" s="58">
        <v>-1.6307844586727571</v>
      </c>
      <c r="I1149" s="58">
        <v>-0.23477981512361892</v>
      </c>
      <c r="J1149" s="58">
        <v>-0.10125590172317665</v>
      </c>
      <c r="K1149" s="59">
        <v>1.3241216977853831</v>
      </c>
      <c r="L1149" s="60">
        <f t="array" ref="L1149:O1149">TRANSPOSE(MMULT(Option!$B$25:$E$28, TRANSPOSE(H1149:K1149)))</f>
        <v>-1.6307844586727571</v>
      </c>
      <c r="M1149" s="60">
        <v>-0.86749303835944713</v>
      </c>
      <c r="N1149" s="60">
        <v>-0.80272764827093557</v>
      </c>
      <c r="O1149" s="60">
        <v>0.40035337907775903</v>
      </c>
      <c r="P1149" s="56" t="str">
        <f t="shared" si="1376"/>
        <v>230/2</v>
      </c>
      <c r="R1149" s="80"/>
      <c r="S1149" s="3" t="s">
        <v>31</v>
      </c>
      <c r="T1149" s="60">
        <f ca="1"/>
        <v>2.7296948172216027</v>
      </c>
      <c r="U1149" s="60">
        <f ca="1"/>
        <v>-0.98871031960499856</v>
      </c>
      <c r="V1149" s="60">
        <f ca="1"/>
        <v>-1.4081642487611483</v>
      </c>
      <c r="W1149" s="60">
        <f ca="1"/>
        <v>0.3369309197695175</v>
      </c>
      <c r="X1149" s="60">
        <f ca="1"/>
        <v>0.12598774712039201</v>
      </c>
      <c r="Y1149" s="52">
        <f ca="1">$B$13 * EXP(($E$3 - $C$13^2/2) * Y$2 + $C$13*SQRT(Y$2)*T1149)</f>
        <v>227.93913262771878</v>
      </c>
      <c r="Z1149" s="52">
        <f ca="1">Y1149 * EXP(($E$3 - $C$13^2/2) * (Z$2-Y$2) + $C$13*SQRT(Z$2-Y$2)*U1149)</f>
        <v>170.28364306260852</v>
      </c>
      <c r="AA1149" s="52">
        <f ca="1">Z1149 * EXP(($E$3 - $C$13^2/2) * (AA$2-Z$2) + $C$13*SQRT(AA$2-Z$2)*V1149)</f>
        <v>112.17007661074481</v>
      </c>
      <c r="AB1149" s="52">
        <f ca="1">AA1149 * EXP(($E$3 - $C$13^2/2) * (AB$2-AA$2) + $C$13*SQRT(AB$2-AA$2)*W1149)</f>
        <v>124.7230322078056</v>
      </c>
      <c r="AC1149" s="52">
        <f ca="1">AB1149 * EXP(($E$3 - $C$13^2/2) * (AC$2-AB$2) + $C$13*SQRT(AC$2-AB$2)*X1149)</f>
        <v>130.17658315407382</v>
      </c>
      <c r="AD1149" s="47"/>
      <c r="AE1149" s="3" t="s">
        <v>46</v>
      </c>
      <c r="AF1149" s="52" t="b">
        <f t="shared" ref="AF1149" ca="1" si="1451">AF1147 &gt;= $B$4</f>
        <v>1</v>
      </c>
      <c r="AG1149" s="52" t="b">
        <f t="array" aca="1" ref="AG1149" ca="1">AND(AG1147 &gt;= $B$4, NOT(OR($AF1149:AF1149)))</f>
        <v>0</v>
      </c>
      <c r="AH1149" s="52" t="b">
        <f t="array" aca="1" ref="AH1149" ca="1">AND(AH1147 &gt;= $B$4, NOT(OR($AF1149:AG1149)))</f>
        <v>0</v>
      </c>
      <c r="AI1149" s="52" t="b">
        <f t="array" aca="1" ref="AI1149" ca="1">AND(AI1147 &gt;= $B$4, NOT(OR($AF1149:AH1149)))</f>
        <v>0</v>
      </c>
      <c r="AJ1149" s="52" t="b">
        <f t="array" aca="1" ref="AJ1149" ca="1">AND(AJ1147 &gt;= $B$4, NOT(OR($AF1149:AI1149)))</f>
        <v>0</v>
      </c>
      <c r="AK1149" s="73"/>
      <c r="AL1149" s="70"/>
    </row>
    <row r="1150" spans="7:38" ht="14.55" customHeight="1" x14ac:dyDescent="0.3">
      <c r="G1150" s="3">
        <v>1148</v>
      </c>
      <c r="H1150" s="58">
        <v>0.72789324992150617</v>
      </c>
      <c r="I1150" s="58">
        <v>-7.3927351606702676E-2</v>
      </c>
      <c r="J1150" s="58">
        <v>-1.0307185182434884</v>
      </c>
      <c r="K1150" s="59">
        <v>-0.99330121370551494</v>
      </c>
      <c r="L1150" s="60">
        <f t="array" ref="L1150:O1150">TRANSPOSE(MMULT(Option!$B$25:$E$28, TRANSPOSE(H1150:K1150)))</f>
        <v>0.72789324992150617</v>
      </c>
      <c r="M1150" s="60">
        <v>0.22340176303553641</v>
      </c>
      <c r="N1150" s="60">
        <v>-0.63349187429831832</v>
      </c>
      <c r="O1150" s="60">
        <v>-0.77998942101257418</v>
      </c>
      <c r="P1150" s="56" t="str">
        <f t="shared" si="1376"/>
        <v>230/3</v>
      </c>
      <c r="R1150" s="80"/>
      <c r="S1150" s="3" t="s">
        <v>30</v>
      </c>
      <c r="T1150" s="60">
        <f ca="1"/>
        <v>1.8123486781323108</v>
      </c>
      <c r="U1150" s="60">
        <f ca="1"/>
        <v>-0.35554056413329982</v>
      </c>
      <c r="V1150" s="60">
        <f ca="1"/>
        <v>-0.24150781414885281</v>
      </c>
      <c r="W1150" s="60">
        <f ca="1"/>
        <v>-0.73046591788122561</v>
      </c>
      <c r="X1150" s="60">
        <f ca="1"/>
        <v>-0.2556610293144384</v>
      </c>
      <c r="Y1150" s="52">
        <f ca="1">$B$14 * EXP(($E$3 - $C$14^2/2) * Y$2 + $C$14*SQRT(Y$2)*T1150)</f>
        <v>173.10092214867325</v>
      </c>
      <c r="Z1150" s="52">
        <f ca="1">Y1150 * EXP(($E$3 - $C$14^2/2) * (Z$2-Y$2) + $C$14*SQRT(Z$2-Y$2)*U1150)</f>
        <v>156.36806514156427</v>
      </c>
      <c r="AA1150" s="52">
        <f ca="1">Z1150 * EXP(($E$3 - $C$14^2/2) * (AA$2-Z$2) + $C$14*SQRT(AA$2-Z$2)*V1150)</f>
        <v>146.16853071267462</v>
      </c>
      <c r="AB1150" s="52">
        <f ca="1">AA1150 * EXP(($E$3 - $C$14^2/2) * (AB$2-AA$2) + $C$14*SQRT(AB$2-AA$2)*W1150)</f>
        <v>117.99243362394188</v>
      </c>
      <c r="AC1150" s="52">
        <f ca="1">AB1150 * EXP(($E$3 - $C$14^2/2) * (AC$2-AB$2) + $C$14*SQRT(AC$2-AB$2)*X1150)</f>
        <v>109.8287343246359</v>
      </c>
      <c r="AD1150" s="47"/>
      <c r="AE1150" s="3" t="s">
        <v>68</v>
      </c>
      <c r="AF1150" s="52" t="b">
        <f ca="1">AND(AF1147&gt;$B$3, NOT(OR($AF1149:AF1149)))</f>
        <v>0</v>
      </c>
      <c r="AG1150" s="52" t="b">
        <f ca="1">AND(AG1147&gt;$B$3, NOT(OR($AF1149:AG1149)))</f>
        <v>0</v>
      </c>
      <c r="AH1150" s="52" t="b">
        <f ca="1">AND(AH1147&gt;$B$3, NOT(OR($AF1149:AH1149)))</f>
        <v>0</v>
      </c>
      <c r="AI1150" s="52" t="b">
        <f ca="1">AND(AI1147&gt;$B$3, NOT(OR($AF1149:AI1149)))</f>
        <v>0</v>
      </c>
      <c r="AJ1150" s="52" t="b">
        <f ca="1">AND(AJ1147&gt;$B$3, NOT(OR($AF1149:AJ1149)))</f>
        <v>0</v>
      </c>
      <c r="AK1150" s="74"/>
      <c r="AL1150" s="70"/>
    </row>
    <row r="1151" spans="7:38" ht="14.55" customHeight="1" x14ac:dyDescent="0.3">
      <c r="G1151" s="3">
        <v>1149</v>
      </c>
      <c r="H1151" s="58">
        <v>1.6724109429493119</v>
      </c>
      <c r="I1151" s="58">
        <v>0.15942208372319708</v>
      </c>
      <c r="J1151" s="58">
        <v>0.22941388779208327</v>
      </c>
      <c r="K1151" s="59">
        <v>1.6746779560220935</v>
      </c>
      <c r="L1151" s="60">
        <f t="array" ref="L1151:O1151">TRANSPOSE(MMULT(Option!$B$25:$E$28, TRANSPOSE(H1151:K1151)))</f>
        <v>1.6724109429493119</v>
      </c>
      <c r="M1151" s="60">
        <v>0.81507713040155239</v>
      </c>
      <c r="N1151" s="60">
        <v>0.9122074049487775</v>
      </c>
      <c r="O1151" s="60">
        <v>2.189596406697742</v>
      </c>
      <c r="P1151" s="56" t="str">
        <f t="shared" si="1376"/>
        <v>230/4</v>
      </c>
      <c r="R1151" s="80">
        <v>288</v>
      </c>
      <c r="S1151" s="3" t="s">
        <v>28</v>
      </c>
      <c r="T1151" s="60">
        <f t="array" aca="1" ref="T1151:T1154" ca="1">TRANSPOSE(OFFSET($L$3, MATCH($R1151 &amp; "/" &amp; T$2, $P$3:$P$5002, 0) - 1, 0, 1, $E$1))</f>
        <v>0.19175520620808978</v>
      </c>
      <c r="U1151" s="60">
        <f t="array" aca="1" ref="U1151:U1154" ca="1">TRANSPOSE(OFFSET($L$3, MATCH($R1151 &amp; "/" &amp; U$2, $P$3:$P$5002, 0) - 1, 0, 1, $E$1))</f>
        <v>-7.9054513024145984E-2</v>
      </c>
      <c r="V1151" s="60">
        <f t="array" aca="1" ref="V1151:V1154" ca="1">TRANSPOSE(OFFSET($L$3, MATCH($R1151 &amp; "/" &amp; V$2, $P$3:$P$5002, 0) - 1, 0, 1, $E$1))</f>
        <v>-0.28624643639676134</v>
      </c>
      <c r="W1151" s="60">
        <f t="array" aca="1" ref="W1151:W1154" ca="1">TRANSPOSE(OFFSET($L$3, MATCH($R1151 &amp; "/" &amp; W$2, $P$3:$P$5002, 0) - 1, 0, 1, $E$1))</f>
        <v>-1.2522752832473354</v>
      </c>
      <c r="X1151" s="60">
        <f t="array" aca="1" ref="X1151:X1154" ca="1">TRANSPOSE(OFFSET($L$3, MATCH($R1151 &amp; "/" &amp; X$2, $P$3:$P$5002, 0) - 1, 0, 1, $E$1))</f>
        <v>-0.10737731780618359</v>
      </c>
      <c r="Y1151" s="52">
        <f ca="1">$B$11 * EXP(($E$3 - $C$11^2/2) * Y$2 + $C$11*SQRT(Y$2)*T1151)</f>
        <v>106.45227342487524</v>
      </c>
      <c r="Z1151" s="52">
        <f ca="1">Y1151 * EXP(($E$3 - $C$11^2/2) * (Z$2-Y$2) + $C$11*SQRT(Z$2-Y$2)*U1151)</f>
        <v>104.47840443699866</v>
      </c>
      <c r="AA1151" s="52">
        <f ca="1">Z1151 * EXP(($E$3 - $C$11^2/2) * (AA$2-Z$2) + $C$11*SQRT(AA$2-Z$2)*V1151)</f>
        <v>96.361472900603985</v>
      </c>
      <c r="AB1151" s="52">
        <f ca="1">AA1151 * EXP(($E$3 - $C$11^2/2) * (AB$2-AA$2) + $C$11*SQRT(AB$2-AA$2)*W1151)</f>
        <v>66.514760008604398</v>
      </c>
      <c r="AC1151" s="52">
        <f ca="1">AB1151 * EXP(($E$3 - $C$11^2/2) * (AC$2-AB$2) + $C$11*SQRT(AC$2-AB$2)*X1151)</f>
        <v>64.729087970484642</v>
      </c>
      <c r="AD1151" s="47"/>
      <c r="AE1151" s="3" t="s">
        <v>69</v>
      </c>
      <c r="AF1151" s="20" cm="1">
        <f t="array" aca="1" ref="AF1151" ca="1">MIN(Y1151:Y1154 / $D$11:$D$14)</f>
        <v>1.0645227342487524</v>
      </c>
      <c r="AG1151" s="20" cm="1">
        <f t="array" aca="1" ref="AG1151" ca="1">MIN(Z1151:Z1154 / $D$11:$D$14)</f>
        <v>1.0447840443699865</v>
      </c>
      <c r="AH1151" s="20" cm="1">
        <f t="array" aca="1" ref="AH1151" ca="1">MIN(AA1151:AA1154 / $D$11:$D$14)</f>
        <v>0.96361472900603984</v>
      </c>
      <c r="AI1151" s="20" cm="1">
        <f t="array" aca="1" ref="AI1151" ca="1">MIN(AB1151:AB1154 / $D$11:$D$14)</f>
        <v>0.66514760008604401</v>
      </c>
      <c r="AJ1151" s="20" cm="1">
        <f t="array" aca="1" ref="AJ1151" ca="1">MIN(AC1151:AC1154 / $D$11:$D$14)</f>
        <v>0.64729087970484644</v>
      </c>
      <c r="AK1151" s="72">
        <f t="array" aca="1" ref="AK1151" ca="1">SUMPRODUCT(AF1152:AJ1152, EXP(-$E$3*$AF$2:$AJ$2))</f>
        <v>118631.70059156645</v>
      </c>
      <c r="AL1151" s="70">
        <f ca="1">MAX(AC1152 - $D$11, 0) * EXP(-$E$2*$E$3)</f>
        <v>47.085731277030014</v>
      </c>
    </row>
    <row r="1152" spans="7:38" ht="14.55" customHeight="1" x14ac:dyDescent="0.3">
      <c r="G1152" s="3">
        <v>1150</v>
      </c>
      <c r="H1152" s="58">
        <v>-0.45406519551134256</v>
      </c>
      <c r="I1152" s="58">
        <v>0.88199692195511092</v>
      </c>
      <c r="J1152" s="58">
        <v>-1.1374473826094733</v>
      </c>
      <c r="K1152" s="59">
        <v>-1.8589826245058951</v>
      </c>
      <c r="L1152" s="60">
        <f t="array" ref="L1152:O1152">TRANSPOSE(MMULT(Option!$B$25:$E$28, TRANSPOSE(H1152:K1152)))</f>
        <v>-0.45406519551134256</v>
      </c>
      <c r="M1152" s="60">
        <v>0.62673745331093378</v>
      </c>
      <c r="N1152" s="60">
        <v>-0.94969655449744961</v>
      </c>
      <c r="O1152" s="60">
        <v>-1.764609677364559</v>
      </c>
      <c r="P1152" s="56" t="str">
        <f t="shared" si="1376"/>
        <v>230/5</v>
      </c>
      <c r="R1152" s="80"/>
      <c r="S1152" s="3" t="s">
        <v>29</v>
      </c>
      <c r="T1152" s="60">
        <f ca="1"/>
        <v>0.53088455222997188</v>
      </c>
      <c r="U1152" s="60">
        <f ca="1"/>
        <v>0.46053152856599072</v>
      </c>
      <c r="V1152" s="60">
        <f ca="1"/>
        <v>-7.8836488022820408E-2</v>
      </c>
      <c r="W1152" s="60">
        <f ca="1"/>
        <v>0.23296568918472482</v>
      </c>
      <c r="X1152" s="60">
        <f ca="1"/>
        <v>0.3473546866196191</v>
      </c>
      <c r="Y1152" s="52">
        <f ca="1">$B$12 * EXP(($E$3 - $C$12^2/2) * Y$2 + $C$12*SQRT(Y$2)*T1152)</f>
        <v>117.85270142106326</v>
      </c>
      <c r="Z1152" s="52">
        <f ca="1">Y1152 * EXP(($E$3 - $C$12^2/2) * (Z$2-Y$2) + $C$12*SQRT(Z$2-Y$2)*U1152)</f>
        <v>135.99185717453298</v>
      </c>
      <c r="AA1152" s="52">
        <f ca="1">Z1152 * EXP(($E$3 - $C$12^2/2) * (AA$2-Z$2) + $C$12*SQRT(AA$2-Z$2)*V1152)</f>
        <v>133.47898688221701</v>
      </c>
      <c r="AB1152" s="52">
        <f ca="1">AA1152 * EXP(($E$3 - $C$12^2/2) * (AB$2-AA$2) + $C$12*SQRT(AB$2-AA$2)*W1152)</f>
        <v>143.85901688371894</v>
      </c>
      <c r="AC1152" s="52">
        <f ca="1">AB1152 * EXP(($E$3 - $C$12^2/2) * (AC$2-AB$2) + $C$12*SQRT(AC$2-AB$2)*X1152)</f>
        <v>160.45927572303549</v>
      </c>
      <c r="AD1152" s="47"/>
      <c r="AE1152" s="3" t="s">
        <v>47</v>
      </c>
      <c r="AF1152" s="64">
        <f t="shared" ref="AF1152" ca="1" si="1452">($B$5*AF1154 + (1 + $B$6)*AF1153)*$B$2</f>
        <v>15000</v>
      </c>
      <c r="AG1152" s="64">
        <f t="shared" ref="AG1152" ca="1" si="1453">($B$5*AG1154 + (1 + $B$6)*AG1153)*$B$2</f>
        <v>15000</v>
      </c>
      <c r="AH1152" s="64">
        <f t="shared" ref="AH1152" ca="1" si="1454">($B$5*AH1154 + (1 + $B$6)*AH1153)*$B$2</f>
        <v>15000</v>
      </c>
      <c r="AI1152" s="64">
        <f t="shared" ref="AI1152" ca="1" si="1455">($B$5*AI1154 + (1 + $B$6)*AI1153)*$B$2</f>
        <v>0</v>
      </c>
      <c r="AJ1152" s="64" cm="1">
        <f t="array" aca="1" ref="AJ1152" ca="1">($B$5*AJ1154 + (1 + $B$6)*AJ1153 + AND(NOT(AF1153:AJ1153)))*$B$2</f>
        <v>100000</v>
      </c>
      <c r="AK1152" s="73"/>
      <c r="AL1152" s="70"/>
    </row>
    <row r="1153" spans="7:38" ht="14.55" customHeight="1" x14ac:dyDescent="0.3">
      <c r="G1153" s="3">
        <v>1151</v>
      </c>
      <c r="H1153" s="58">
        <v>-0.67153022912936911</v>
      </c>
      <c r="I1153" s="58">
        <v>-0.86862932611795052</v>
      </c>
      <c r="J1153" s="58">
        <v>-0.32637838312718775</v>
      </c>
      <c r="K1153" s="59">
        <v>-1.0586565597631261</v>
      </c>
      <c r="L1153" s="60">
        <f t="array" ref="L1153:O1153">TRANSPOSE(MMULT(Option!$B$25:$E$28, TRANSPOSE(H1153:K1153)))</f>
        <v>-0.67153022912936911</v>
      </c>
      <c r="M1153" s="60">
        <v>-1.0647240192105456</v>
      </c>
      <c r="N1153" s="60">
        <v>-0.78273406149521496</v>
      </c>
      <c r="O1153" s="60">
        <v>-1.4663544953691523</v>
      </c>
      <c r="P1153" s="56" t="str">
        <f t="shared" si="1376"/>
        <v>231/1</v>
      </c>
      <c r="R1153" s="80"/>
      <c r="S1153" s="3" t="s">
        <v>31</v>
      </c>
      <c r="T1153" s="60">
        <f ca="1"/>
        <v>1.556241829973658</v>
      </c>
      <c r="U1153" s="60">
        <f ca="1"/>
        <v>-0.68748341995342688</v>
      </c>
      <c r="V1153" s="60">
        <f ca="1"/>
        <v>0.1739282397927899</v>
      </c>
      <c r="W1153" s="60">
        <f ca="1"/>
        <v>5.0409647058522855E-2</v>
      </c>
      <c r="X1153" s="60">
        <f ca="1"/>
        <v>-0.96083052354927334</v>
      </c>
      <c r="Y1153" s="52">
        <f ca="1">$B$13 * EXP(($E$3 - $C$13^2/2) * Y$2 + $C$13*SQRT(Y$2)*T1153)</f>
        <v>160.29930676245746</v>
      </c>
      <c r="Z1153" s="52">
        <f ca="1">Y1153 * EXP(($E$3 - $C$13^2/2) * (Z$2-Y$2) + $C$13*SQRT(Z$2-Y$2)*U1153)</f>
        <v>131.0786741539431</v>
      </c>
      <c r="AA1153" s="52">
        <f ca="1">Z1153 * EXP(($E$3 - $C$13^2/2) * (AA$2-Z$2) + $C$13*SQRT(AA$2-Z$2)*V1153)</f>
        <v>138.79196827325873</v>
      </c>
      <c r="AB1153" s="52">
        <f ca="1">AA1153 * EXP(($E$3 - $C$13^2/2) * (AB$2-AA$2) + $C$13*SQRT(AB$2-AA$2)*W1153)</f>
        <v>141.61315437162509</v>
      </c>
      <c r="AC1153" s="52">
        <f ca="1">AB1153 * EXP(($E$3 - $C$13^2/2) * (AC$2-AB$2) + $C$13*SQRT(AC$2-AB$2)*X1153)</f>
        <v>106.68173022184882</v>
      </c>
      <c r="AD1153" s="47"/>
      <c r="AE1153" s="3" t="s">
        <v>46</v>
      </c>
      <c r="AF1153" s="52" t="b">
        <f t="shared" ref="AF1153" ca="1" si="1456">AF1151 &gt;= $B$4</f>
        <v>0</v>
      </c>
      <c r="AG1153" s="52" t="b">
        <f t="array" aca="1" ref="AG1153" ca="1">AND(AG1151 &gt;= $B$4, NOT(OR($AF1153:AF1153)))</f>
        <v>0</v>
      </c>
      <c r="AH1153" s="52" t="b">
        <f t="array" aca="1" ref="AH1153" ca="1">AND(AH1151 &gt;= $B$4, NOT(OR($AF1153:AG1153)))</f>
        <v>0</v>
      </c>
      <c r="AI1153" s="52" t="b">
        <f t="array" aca="1" ref="AI1153" ca="1">AND(AI1151 &gt;= $B$4, NOT(OR($AF1153:AH1153)))</f>
        <v>0</v>
      </c>
      <c r="AJ1153" s="52" t="b">
        <f t="array" aca="1" ref="AJ1153" ca="1">AND(AJ1151 &gt;= $B$4, NOT(OR($AF1153:AI1153)))</f>
        <v>0</v>
      </c>
      <c r="AK1153" s="73"/>
      <c r="AL1153" s="70"/>
    </row>
    <row r="1154" spans="7:38" ht="14.55" customHeight="1" x14ac:dyDescent="0.3">
      <c r="G1154" s="3">
        <v>1152</v>
      </c>
      <c r="H1154" s="58">
        <v>-0.22445379865920104</v>
      </c>
      <c r="I1154" s="58">
        <v>-1.094464507158758</v>
      </c>
      <c r="J1154" s="58">
        <v>-1.1521245404721074</v>
      </c>
      <c r="K1154" s="59">
        <v>-0.66297859350616972</v>
      </c>
      <c r="L1154" s="60">
        <f t="array" ref="L1154:O1154">TRANSPOSE(MMULT(Option!$B$25:$E$28, TRANSPOSE(H1154:K1154)))</f>
        <v>-0.22445379865920104</v>
      </c>
      <c r="M1154" s="60">
        <v>-1.0928748093631897</v>
      </c>
      <c r="N1154" s="60">
        <v>-1.3883021830753839</v>
      </c>
      <c r="O1154" s="60">
        <v>-1.1689922354614857</v>
      </c>
      <c r="P1154" s="56" t="str">
        <f t="shared" si="1376"/>
        <v>231/2</v>
      </c>
      <c r="R1154" s="80"/>
      <c r="S1154" s="3" t="s">
        <v>30</v>
      </c>
      <c r="T1154" s="60">
        <f ca="1"/>
        <v>1.3762844284909121</v>
      </c>
      <c r="U1154" s="60">
        <f ca="1"/>
        <v>-0.45508662104220493</v>
      </c>
      <c r="V1154" s="60">
        <f ca="1"/>
        <v>-0.11087292533744125</v>
      </c>
      <c r="W1154" s="60">
        <f ca="1"/>
        <v>-0.32003036424095949</v>
      </c>
      <c r="X1154" s="60">
        <f ca="1"/>
        <v>-0.78155397545926375</v>
      </c>
      <c r="Y1154" s="52">
        <f ca="1">$B$14 * EXP(($E$3 - $C$14^2/2) * Y$2 + $C$14*SQRT(Y$2)*T1154)</f>
        <v>151.8746507548104</v>
      </c>
      <c r="Z1154" s="52">
        <f ca="1">Y1154 * EXP(($E$3 - $C$14^2/2) * (Z$2-Y$2) + $C$14*SQRT(Z$2-Y$2)*U1154)</f>
        <v>133.15708589398145</v>
      </c>
      <c r="AA1154" s="52">
        <f ca="1">Z1154 * EXP(($E$3 - $C$14^2/2) * (AA$2-Z$2) + $C$14*SQRT(AA$2-Z$2)*V1154)</f>
        <v>129.44649770305554</v>
      </c>
      <c r="AB1154" s="52">
        <f ca="1">AA1154 * EXP(($E$3 - $C$14^2/2) * (AB$2-AA$2) + $C$14*SQRT(AB$2-AA$2)*W1154)</f>
        <v>118.18586842461131</v>
      </c>
      <c r="AC1154" s="52">
        <f ca="1">AB1154 * EXP(($E$3 - $C$14^2/2) * (AC$2-AB$2) + $C$14*SQRT(AC$2-AB$2)*X1154)</f>
        <v>93.952783108160389</v>
      </c>
      <c r="AD1154" s="47"/>
      <c r="AE1154" s="3" t="s">
        <v>68</v>
      </c>
      <c r="AF1154" s="52" t="b">
        <f ca="1">AND(AF1151&gt;$B$3, NOT(OR($AF1153:AF1153)))</f>
        <v>1</v>
      </c>
      <c r="AG1154" s="52" t="b">
        <f ca="1">AND(AG1151&gt;$B$3, NOT(OR($AF1153:AG1153)))</f>
        <v>1</v>
      </c>
      <c r="AH1154" s="52" t="b">
        <f ca="1">AND(AH1151&gt;$B$3, NOT(OR($AF1153:AH1153)))</f>
        <v>1</v>
      </c>
      <c r="AI1154" s="52" t="b">
        <f ca="1">AND(AI1151&gt;$B$3, NOT(OR($AF1153:AI1153)))</f>
        <v>0</v>
      </c>
      <c r="AJ1154" s="52" t="b">
        <f ca="1">AND(AJ1151&gt;$B$3, NOT(OR($AF1153:AJ1153)))</f>
        <v>0</v>
      </c>
      <c r="AK1154" s="74"/>
      <c r="AL1154" s="70"/>
    </row>
    <row r="1155" spans="7:38" ht="14.55" customHeight="1" x14ac:dyDescent="0.3">
      <c r="G1155" s="3">
        <v>1153</v>
      </c>
      <c r="H1155" s="58">
        <v>-2.4333479205854878</v>
      </c>
      <c r="I1155" s="58">
        <v>-1.5132416469354126</v>
      </c>
      <c r="J1155" s="58">
        <v>1.1927291833694669</v>
      </c>
      <c r="K1155" s="59">
        <v>-2.0345485193955515</v>
      </c>
      <c r="L1155" s="60">
        <f t="array" ref="L1155:O1155">TRANSPOSE(MMULT(Option!$B$25:$E$28, TRANSPOSE(H1155:K1155)))</f>
        <v>-2.4333479205854878</v>
      </c>
      <c r="M1155" s="60">
        <v>-2.3602480466024289</v>
      </c>
      <c r="N1155" s="60">
        <v>-0.3220128004156797</v>
      </c>
      <c r="O1155" s="60">
        <v>-2.8790852099706639</v>
      </c>
      <c r="P1155" s="56" t="str">
        <f t="shared" si="1376"/>
        <v>231/3</v>
      </c>
      <c r="R1155" s="80">
        <v>289</v>
      </c>
      <c r="S1155" s="3" t="s">
        <v>28</v>
      </c>
      <c r="T1155" s="60">
        <f t="array" aca="1" ref="T1155:T1158" ca="1">TRANSPOSE(OFFSET($L$3, MATCH($R1155 &amp; "/" &amp; T$2, $P$3:$P$5002, 0) - 1, 0, 1, $E$1))</f>
        <v>-4.4668060141664405E-2</v>
      </c>
      <c r="U1155" s="60">
        <f t="array" aca="1" ref="U1155:U1158" ca="1">TRANSPOSE(OFFSET($L$3, MATCH($R1155 &amp; "/" &amp; U$2, $P$3:$P$5002, 0) - 1, 0, 1, $E$1))</f>
        <v>0.88860332655744301</v>
      </c>
      <c r="V1155" s="60">
        <f t="array" aca="1" ref="V1155:V1158" ca="1">TRANSPOSE(OFFSET($L$3, MATCH($R1155 &amp; "/" &amp; V$2, $P$3:$P$5002, 0) - 1, 0, 1, $E$1))</f>
        <v>0.21636000078421572</v>
      </c>
      <c r="W1155" s="60">
        <f t="array" aca="1" ref="W1155:W1158" ca="1">TRANSPOSE(OFFSET($L$3, MATCH($R1155 &amp; "/" &amp; W$2, $P$3:$P$5002, 0) - 1, 0, 1, $E$1))</f>
        <v>5.1237761197746819E-2</v>
      </c>
      <c r="X1155" s="60">
        <f t="array" aca="1" ref="X1155:X1158" ca="1">TRANSPOSE(OFFSET($L$3, MATCH($R1155 &amp; "/" &amp; X$2, $P$3:$P$5002, 0) - 1, 0, 1, $E$1))</f>
        <v>-4.4068664788354646E-2</v>
      </c>
      <c r="Y1155" s="52">
        <f ca="1">$B$11 * EXP(($E$3 - $C$11^2/2) * Y$2 + $C$11*SQRT(Y$2)*T1155)</f>
        <v>99.163476687753544</v>
      </c>
      <c r="Z1155" s="52">
        <f ca="1">Y1155 * EXP(($E$3 - $C$11^2/2) * (Z$2-Y$2) + $C$11*SQRT(Z$2-Y$2)*U1155)</f>
        <v>130.10616433534011</v>
      </c>
      <c r="AA1155" s="52">
        <f ca="1">Z1155 * EXP(($E$3 - $C$11^2/2) * (AA$2-Z$2) + $C$11*SQRT(AA$2-Z$2)*V1155)</f>
        <v>139.52708863143579</v>
      </c>
      <c r="AB1155" s="52">
        <f ca="1">AA1155 * EXP(($E$3 - $C$11^2/2) * (AB$2-AA$2) + $C$11*SQRT(AB$2-AA$2)*W1155)</f>
        <v>142.39858961039084</v>
      </c>
      <c r="AC1155" s="52">
        <f ca="1">AB1155 * EXP(($E$3 - $C$11^2/2) * (AC$2-AB$2) + $C$11*SQRT(AC$2-AB$2)*X1155)</f>
        <v>141.23278621150158</v>
      </c>
      <c r="AD1155" s="47"/>
      <c r="AE1155" s="3" t="s">
        <v>69</v>
      </c>
      <c r="AF1155" s="20" cm="1">
        <f t="array" aca="1" ref="AF1155" ca="1">MIN(Y1155:Y1158 / $D$11:$D$14)</f>
        <v>0.99163476687753549</v>
      </c>
      <c r="AG1155" s="20" cm="1">
        <f t="array" aca="1" ref="AG1155" ca="1">MIN(Z1155:Z1158 / $D$11:$D$14)</f>
        <v>0.84429100015563774</v>
      </c>
      <c r="AH1155" s="20" cm="1">
        <f t="array" aca="1" ref="AH1155" ca="1">MIN(AA1155:AA1158 / $D$11:$D$14)</f>
        <v>0.7228244307443481</v>
      </c>
      <c r="AI1155" s="20" cm="1">
        <f t="array" aca="1" ref="AI1155" ca="1">MIN(AB1155:AB1158 / $D$11:$D$14)</f>
        <v>1.0228058468645032</v>
      </c>
      <c r="AJ1155" s="20" cm="1">
        <f t="array" aca="1" ref="AJ1155" ca="1">MIN(AC1155:AC1158 / $D$11:$D$14)</f>
        <v>0.57968208660162457</v>
      </c>
      <c r="AK1155" s="72">
        <f t="array" aca="1" ref="AK1155" ca="1">SUMPRODUCT(AF1156:AJ1156, EXP(-$E$3*$AF$2:$AJ$2))</f>
        <v>118002.04224136032</v>
      </c>
      <c r="AL1155" s="70">
        <f ca="1">MAX(AC1156 - $D$11, 0) * EXP(-$E$2*$E$3)</f>
        <v>0</v>
      </c>
    </row>
    <row r="1156" spans="7:38" ht="14.55" customHeight="1" x14ac:dyDescent="0.3">
      <c r="G1156" s="3">
        <v>1154</v>
      </c>
      <c r="H1156" s="58">
        <v>-0.88278754676465188</v>
      </c>
      <c r="I1156" s="58">
        <v>0.14273421229747957</v>
      </c>
      <c r="J1156" s="58">
        <v>1.1597479053340944</v>
      </c>
      <c r="K1156" s="59">
        <v>-2.2758890218029633</v>
      </c>
      <c r="L1156" s="60">
        <f t="array" ref="L1156:O1156">TRANSPOSE(MMULT(Option!$B$25:$E$28, TRANSPOSE(H1156:K1156)))</f>
        <v>-0.88278754676465188</v>
      </c>
      <c r="M1156" s="60">
        <v>-0.22229695228324139</v>
      </c>
      <c r="N1156" s="60">
        <v>0.70287983057630821</v>
      </c>
      <c r="O1156" s="60">
        <v>-2.0383337357685565</v>
      </c>
      <c r="P1156" s="56" t="str">
        <f t="shared" ref="P1156:P1219" si="1457">(QUOTIENT(G1156 - 1, $E$2) + 1) &amp; "/" &amp; MOD(G1156 -1, $E$2) + 1</f>
        <v>231/4</v>
      </c>
      <c r="R1156" s="80"/>
      <c r="S1156" s="3" t="s">
        <v>29</v>
      </c>
      <c r="T1156" s="60">
        <f ca="1"/>
        <v>0.20912051472237309</v>
      </c>
      <c r="U1156" s="60">
        <f ca="1"/>
        <v>-0.80664737104659412</v>
      </c>
      <c r="V1156" s="60">
        <f ca="1"/>
        <v>0.67264446773734476</v>
      </c>
      <c r="W1156" s="60">
        <f ca="1"/>
        <v>0.70236956857655186</v>
      </c>
      <c r="X1156" s="60">
        <f ca="1"/>
        <v>-1.0534173995732536</v>
      </c>
      <c r="Y1156" s="52">
        <f ca="1">$B$12 * EXP(($E$3 - $C$12^2/2) * Y$2 + $C$12*SQRT(Y$2)*T1156)</f>
        <v>107.00829345728195</v>
      </c>
      <c r="Z1156" s="52">
        <f ca="1">Y1156 * EXP(($E$3 - $C$12^2/2) * (Z$2-Y$2) + $C$12*SQRT(Z$2-Y$2)*U1156)</f>
        <v>84.429100015563776</v>
      </c>
      <c r="AA1156" s="52">
        <f ca="1">Z1156 * EXP(($E$3 - $C$12^2/2) * (AA$2-Z$2) + $C$12*SQRT(AA$2-Z$2)*V1156)</f>
        <v>103.82486294021076</v>
      </c>
      <c r="AB1156" s="52">
        <f ca="1">AA1156 * EXP(($E$3 - $C$12^2/2) * (AB$2-AA$2) + $C$12*SQRT(AB$2-AA$2)*W1156)</f>
        <v>128.82003334715455</v>
      </c>
      <c r="AC1156" s="52">
        <f ca="1">AB1156 * EXP(($E$3 - $C$12^2/2) * (AC$2-AB$2) + $C$12*SQRT(AC$2-AB$2)*X1156)</f>
        <v>94.385845494453619</v>
      </c>
      <c r="AD1156" s="47"/>
      <c r="AE1156" s="3" t="s">
        <v>47</v>
      </c>
      <c r="AF1156" s="64">
        <f t="shared" ref="AF1156" ca="1" si="1458">($B$5*AF1158 + (1 + $B$6)*AF1157)*$B$2</f>
        <v>15000</v>
      </c>
      <c r="AG1156" s="64">
        <f t="shared" ref="AG1156" ca="1" si="1459">($B$5*AG1158 + (1 + $B$6)*AG1157)*$B$2</f>
        <v>15000</v>
      </c>
      <c r="AH1156" s="64">
        <f t="shared" ref="AH1156" ca="1" si="1460">($B$5*AH1158 + (1 + $B$6)*AH1157)*$B$2</f>
        <v>0</v>
      </c>
      <c r="AI1156" s="64">
        <f t="shared" ref="AI1156" ca="1" si="1461">($B$5*AI1158 + (1 + $B$6)*AI1157)*$B$2</f>
        <v>15000</v>
      </c>
      <c r="AJ1156" s="64" cm="1">
        <f t="array" aca="1" ref="AJ1156" ca="1">($B$5*AJ1158 + (1 + $B$6)*AJ1157 + AND(NOT(AF1157:AJ1157)))*$B$2</f>
        <v>100000</v>
      </c>
      <c r="AK1156" s="73"/>
      <c r="AL1156" s="70"/>
    </row>
    <row r="1157" spans="7:38" ht="14.55" customHeight="1" x14ac:dyDescent="0.3">
      <c r="G1157" s="3">
        <v>1155</v>
      </c>
      <c r="H1157" s="58">
        <v>0.15147541309971779</v>
      </c>
      <c r="I1157" s="58">
        <v>-0.26064512884474816</v>
      </c>
      <c r="J1157" s="58">
        <v>-0.18902810255237168</v>
      </c>
      <c r="K1157" s="59">
        <v>1.1930288176156802</v>
      </c>
      <c r="L1157" s="60">
        <f t="array" ref="L1157:O1157">TRANSPOSE(MMULT(Option!$B$25:$E$28, TRANSPOSE(H1157:K1157)))</f>
        <v>0.15147541309971779</v>
      </c>
      <c r="M1157" s="60">
        <v>-0.17829504125062814</v>
      </c>
      <c r="N1157" s="60">
        <v>-0.17368803606342417</v>
      </c>
      <c r="O1157" s="60">
        <v>0.97709158364058823</v>
      </c>
      <c r="P1157" s="56" t="str">
        <f t="shared" si="1457"/>
        <v>231/5</v>
      </c>
      <c r="R1157" s="80"/>
      <c r="S1157" s="3" t="s">
        <v>31</v>
      </c>
      <c r="T1157" s="60">
        <f ca="1"/>
        <v>0.13050180011777357</v>
      </c>
      <c r="U1157" s="60">
        <f ca="1"/>
        <v>-0.2113513234237811</v>
      </c>
      <c r="V1157" s="60">
        <f ca="1"/>
        <v>-1.0511135456636898</v>
      </c>
      <c r="W1157" s="60">
        <f ca="1"/>
        <v>1.1404620054571215</v>
      </c>
      <c r="X1157" s="60">
        <f ca="1"/>
        <v>-1.9094171107103184</v>
      </c>
      <c r="Y1157" s="52">
        <f ca="1">$B$13 * EXP(($E$3 - $C$13^2/2) * Y$2 + $C$13*SQRT(Y$2)*T1157)</f>
        <v>104.51396784105174</v>
      </c>
      <c r="Z1157" s="52">
        <f ca="1">Y1157 * EXP(($E$3 - $C$13^2/2) * (Z$2-Y$2) + $C$13*SQRT(Z$2-Y$2)*U1157)</f>
        <v>98.584626243093354</v>
      </c>
      <c r="AA1157" s="52">
        <f ca="1">Z1157 * EXP(($E$3 - $C$13^2/2) * (AA$2-Z$2) + $C$13*SQRT(AA$2-Z$2)*V1157)</f>
        <v>72.282443074434809</v>
      </c>
      <c r="AB1157" s="52">
        <f ca="1">AA1157 * EXP(($E$3 - $C$13^2/2) * (AB$2-AA$2) + $C$13*SQRT(AB$2-AA$2)*W1157)</f>
        <v>102.28058468645031</v>
      </c>
      <c r="AC1157" s="52">
        <f ca="1">AB1157 * EXP(($E$3 - $C$13^2/2) * (AC$2-AB$2) + $C$13*SQRT(AC$2-AB$2)*X1157)</f>
        <v>57.96820866016246</v>
      </c>
      <c r="AD1157" s="47"/>
      <c r="AE1157" s="3" t="s">
        <v>46</v>
      </c>
      <c r="AF1157" s="52" t="b">
        <f t="shared" ref="AF1157" ca="1" si="1462">AF1155 &gt;= $B$4</f>
        <v>0</v>
      </c>
      <c r="AG1157" s="52" t="b">
        <f t="array" aca="1" ref="AG1157" ca="1">AND(AG1155 &gt;= $B$4, NOT(OR($AF1157:AF1157)))</f>
        <v>0</v>
      </c>
      <c r="AH1157" s="52" t="b">
        <f t="array" aca="1" ref="AH1157" ca="1">AND(AH1155 &gt;= $B$4, NOT(OR($AF1157:AG1157)))</f>
        <v>0</v>
      </c>
      <c r="AI1157" s="52" t="b">
        <f t="array" aca="1" ref="AI1157" ca="1">AND(AI1155 &gt;= $B$4, NOT(OR($AF1157:AH1157)))</f>
        <v>0</v>
      </c>
      <c r="AJ1157" s="52" t="b">
        <f t="array" aca="1" ref="AJ1157" ca="1">AND(AJ1155 &gt;= $B$4, NOT(OR($AF1157:AI1157)))</f>
        <v>0</v>
      </c>
      <c r="AK1157" s="73"/>
      <c r="AL1157" s="70"/>
    </row>
    <row r="1158" spans="7:38" ht="14.55" customHeight="1" x14ac:dyDescent="0.3">
      <c r="G1158" s="3">
        <v>1156</v>
      </c>
      <c r="H1158" s="58">
        <v>1.0520759932882047</v>
      </c>
      <c r="I1158" s="58">
        <v>2.0125042955107597</v>
      </c>
      <c r="J1158" s="58">
        <v>-2.2548283408294014</v>
      </c>
      <c r="K1158" s="59">
        <v>0.61299839600963624</v>
      </c>
      <c r="L1158" s="60">
        <f t="array" ref="L1158:O1158">TRANSPOSE(MMULT(Option!$B$25:$E$28, TRANSPOSE(H1158:K1158)))</f>
        <v>1.0520759932882047</v>
      </c>
      <c r="M1158" s="60">
        <v>2.2653210514356483</v>
      </c>
      <c r="N1158" s="60">
        <v>-1.0326107010076915</v>
      </c>
      <c r="O1158" s="60">
        <v>1.0326707630764216</v>
      </c>
      <c r="P1158" s="56" t="str">
        <f t="shared" si="1457"/>
        <v>232/1</v>
      </c>
      <c r="R1158" s="80"/>
      <c r="S1158" s="3" t="s">
        <v>30</v>
      </c>
      <c r="T1158" s="60">
        <f ca="1"/>
        <v>0.97823986556831588</v>
      </c>
      <c r="U1158" s="60">
        <f ca="1"/>
        <v>0.58546072462817145</v>
      </c>
      <c r="V1158" s="60">
        <f ca="1"/>
        <v>0.39411327582198508</v>
      </c>
      <c r="W1158" s="60">
        <f ca="1"/>
        <v>1.1243885430291263</v>
      </c>
      <c r="X1158" s="60">
        <f ca="1"/>
        <v>-7.2152612261462079E-2</v>
      </c>
      <c r="Y1158" s="52">
        <f ca="1">$B$14 * EXP(($E$3 - $C$14^2/2) * Y$2 + $C$14*SQRT(Y$2)*T1158)</f>
        <v>134.77977439740744</v>
      </c>
      <c r="Z1158" s="52">
        <f ca="1">Y1158 * EXP(($E$3 - $C$14^2/2) * (Z$2-Y$2) + $C$14*SQRT(Z$2-Y$2)*U1158)</f>
        <v>161.46370217172745</v>
      </c>
      <c r="AA1158" s="52">
        <f ca="1">Z1158 * EXP(($E$3 - $C$14^2/2) * (AA$2-Z$2) + $C$14*SQRT(AA$2-Z$2)*V1158)</f>
        <v>182.63951483065145</v>
      </c>
      <c r="AB1158" s="52">
        <f ca="1">AA1158 * EXP(($E$3 - $C$14^2/2) * (AB$2-AA$2) + $C$14*SQRT(AB$2-AA$2)*W1158)</f>
        <v>257.19406295089146</v>
      </c>
      <c r="AC1158" s="52">
        <f ca="1">AB1158 * EXP(($E$3 - $C$14^2/2) * (AC$2-AB$2) + $C$14*SQRT(AC$2-AB$2)*X1158)</f>
        <v>252.94830126584458</v>
      </c>
      <c r="AD1158" s="47"/>
      <c r="AE1158" s="3" t="s">
        <v>68</v>
      </c>
      <c r="AF1158" s="52" t="b">
        <f ca="1">AND(AF1155&gt;$B$3, NOT(OR($AF1157:AF1157)))</f>
        <v>1</v>
      </c>
      <c r="AG1158" s="52" t="b">
        <f ca="1">AND(AG1155&gt;$B$3, NOT(OR($AF1157:AG1157)))</f>
        <v>1</v>
      </c>
      <c r="AH1158" s="52" t="b">
        <f ca="1">AND(AH1155&gt;$B$3, NOT(OR($AF1157:AH1157)))</f>
        <v>0</v>
      </c>
      <c r="AI1158" s="52" t="b">
        <f ca="1">AND(AI1155&gt;$B$3, NOT(OR($AF1157:AI1157)))</f>
        <v>1</v>
      </c>
      <c r="AJ1158" s="52" t="b">
        <f ca="1">AND(AJ1155&gt;$B$3, NOT(OR($AF1157:AJ1157)))</f>
        <v>0</v>
      </c>
      <c r="AK1158" s="74"/>
      <c r="AL1158" s="70"/>
    </row>
    <row r="1159" spans="7:38" ht="14.55" customHeight="1" x14ac:dyDescent="0.3">
      <c r="G1159" s="3">
        <v>1157</v>
      </c>
      <c r="H1159" s="58">
        <v>0.80291659625551359</v>
      </c>
      <c r="I1159" s="58">
        <v>-0.62725761901582289</v>
      </c>
      <c r="J1159" s="58">
        <v>0.38679139936487805</v>
      </c>
      <c r="K1159" s="59">
        <v>-0.14560984644422345</v>
      </c>
      <c r="L1159" s="60">
        <f t="array" ref="L1159:O1159">TRANSPOSE(MMULT(Option!$B$25:$E$28, TRANSPOSE(H1159:K1159)))</f>
        <v>0.80291659625551359</v>
      </c>
      <c r="M1159" s="60">
        <v>-0.25372446537335053</v>
      </c>
      <c r="N1159" s="60">
        <v>0.49663481676534849</v>
      </c>
      <c r="O1159" s="60">
        <v>0.10771316547812927</v>
      </c>
      <c r="P1159" s="56" t="str">
        <f t="shared" si="1457"/>
        <v>232/2</v>
      </c>
      <c r="R1159" s="80">
        <v>290</v>
      </c>
      <c r="S1159" s="3" t="s">
        <v>28</v>
      </c>
      <c r="T1159" s="60">
        <f t="array" aca="1" ref="T1159:T1162" ca="1">TRANSPOSE(OFFSET($L$3, MATCH($R1159 &amp; "/" &amp; T$2, $P$3:$P$5002, 0) - 1, 0, 1, $E$1))</f>
        <v>-0.4841372034872462</v>
      </c>
      <c r="U1159" s="60">
        <f t="array" aca="1" ref="U1159:U1162" ca="1">TRANSPOSE(OFFSET($L$3, MATCH($R1159 &amp; "/" &amp; U$2, $P$3:$P$5002, 0) - 1, 0, 1, $E$1))</f>
        <v>1.1210661342310269</v>
      </c>
      <c r="V1159" s="60">
        <f t="array" aca="1" ref="V1159:V1162" ca="1">TRANSPOSE(OFFSET($L$3, MATCH($R1159 &amp; "/" &amp; V$2, $P$3:$P$5002, 0) - 1, 0, 1, $E$1))</f>
        <v>-1.0045497366179614</v>
      </c>
      <c r="W1159" s="60">
        <f t="array" aca="1" ref="W1159:W1162" ca="1">TRANSPOSE(OFFSET($L$3, MATCH($R1159 &amp; "/" &amp; W$2, $P$3:$P$5002, 0) - 1, 0, 1, $E$1))</f>
        <v>-1.0843164940195742</v>
      </c>
      <c r="X1159" s="60">
        <f t="array" aca="1" ref="X1159:X1162" ca="1">TRANSPOSE(OFFSET($L$3, MATCH($R1159 &amp; "/" &amp; X$2, $P$3:$P$5002, 0) - 1, 0, 1, $E$1))</f>
        <v>0.27792668528361059</v>
      </c>
      <c r="Y1159" s="52">
        <f ca="1">$B$11 * EXP(($E$3 - $C$11^2/2) * Y$2 + $C$11*SQRT(Y$2)*T1159)</f>
        <v>86.914860533557587</v>
      </c>
      <c r="Z1159" s="52">
        <f ca="1">Y1159 * EXP(($E$3 - $C$11^2/2) * (Z$2-Y$2) + $C$11*SQRT(Z$2-Y$2)*U1159)</f>
        <v>122.27209707749385</v>
      </c>
      <c r="AA1159" s="52">
        <f ca="1">Z1159 * EXP(($E$3 - $C$11^2/2) * (AA$2-Z$2) + $C$11*SQRT(AA$2-Z$2)*V1159)</f>
        <v>90.911267120780707</v>
      </c>
      <c r="AB1159" s="52">
        <f ca="1">AA1159 * EXP(($E$3 - $C$11^2/2) * (AB$2-AA$2) + $C$11*SQRT(AB$2-AA$2)*W1159)</f>
        <v>65.995660906214198</v>
      </c>
      <c r="AC1159" s="52">
        <f ca="1">AB1159 * EXP(($E$3 - $C$11^2/2) * (AC$2-AB$2) + $C$11*SQRT(AC$2-AB$2)*X1159)</f>
        <v>72.093724495472173</v>
      </c>
      <c r="AD1159" s="47"/>
      <c r="AE1159" s="3" t="s">
        <v>69</v>
      </c>
      <c r="AF1159" s="20" cm="1">
        <f t="array" aca="1" ref="AF1159" ca="1">MIN(Y1159:Y1162 / $D$11:$D$14)</f>
        <v>0.61417890038308287</v>
      </c>
      <c r="AG1159" s="20" cm="1">
        <f t="array" aca="1" ref="AG1159" ca="1">MIN(Z1159:Z1162 / $D$11:$D$14)</f>
        <v>0.57667829825988204</v>
      </c>
      <c r="AH1159" s="20" cm="1">
        <f t="array" aca="1" ref="AH1159" ca="1">MIN(AA1159:AA1162 / $D$11:$D$14)</f>
        <v>0.48838895455059883</v>
      </c>
      <c r="AI1159" s="20" cm="1">
        <f t="array" aca="1" ref="AI1159" ca="1">MIN(AB1159:AB1162 / $D$11:$D$14)</f>
        <v>0.29669327312568328</v>
      </c>
      <c r="AJ1159" s="20" cm="1">
        <f t="array" aca="1" ref="AJ1159" ca="1">MIN(AC1159:AC1162 / $D$11:$D$14)</f>
        <v>0.31211179244784987</v>
      </c>
      <c r="AK1159" s="72">
        <f t="array" aca="1" ref="AK1159" ca="1">SUMPRODUCT(AF1160:AJ1160, EXP(-$E$3*$AF$2:$AJ$2))</f>
        <v>77880.078307140488</v>
      </c>
      <c r="AL1159" s="70">
        <f ca="1">MAX(AC1160 - $D$11, 0) * EXP(-$E$2*$E$3)</f>
        <v>0</v>
      </c>
    </row>
    <row r="1160" spans="7:38" ht="14.55" customHeight="1" x14ac:dyDescent="0.3">
      <c r="G1160" s="3">
        <v>1158</v>
      </c>
      <c r="H1160" s="58">
        <v>-0.47178255157672322</v>
      </c>
      <c r="I1160" s="58">
        <v>-0.54534137488202394</v>
      </c>
      <c r="J1160" s="58">
        <v>0.79898657335421008</v>
      </c>
      <c r="K1160" s="59">
        <v>-0.38305818513257828</v>
      </c>
      <c r="L1160" s="60">
        <f t="array" ref="L1160:O1160">TRANSPOSE(MMULT(Option!$B$25:$E$28, TRANSPOSE(H1160:K1160)))</f>
        <v>-0.47178255157672322</v>
      </c>
      <c r="M1160" s="60">
        <v>-0.68852664662832219</v>
      </c>
      <c r="N1160" s="60">
        <v>0.37024103592627489</v>
      </c>
      <c r="O1160" s="60">
        <v>-0.50360213467457116</v>
      </c>
      <c r="P1160" s="56" t="str">
        <f t="shared" si="1457"/>
        <v>232/3</v>
      </c>
      <c r="R1160" s="80"/>
      <c r="S1160" s="3" t="s">
        <v>29</v>
      </c>
      <c r="T1160" s="60">
        <f ca="1"/>
        <v>-1.6415634152417402</v>
      </c>
      <c r="U1160" s="60">
        <f ca="1"/>
        <v>-0.22667228465486866</v>
      </c>
      <c r="V1160" s="60">
        <f ca="1"/>
        <v>-0.57057480870868438</v>
      </c>
      <c r="W1160" s="60">
        <f ca="1"/>
        <v>-1.6780442389019687</v>
      </c>
      <c r="X1160" s="60">
        <f ca="1"/>
        <v>0.15220859343287291</v>
      </c>
      <c r="Y1160" s="52">
        <f ca="1">$B$12 * EXP(($E$3 - $C$12^2/2) * Y$2 + $C$12*SQRT(Y$2)*T1160)</f>
        <v>61.417890038308286</v>
      </c>
      <c r="Z1160" s="52">
        <f ca="1">Y1160 * EXP(($E$3 - $C$12^2/2) * (Z$2-Y$2) + $C$12*SQRT(Z$2-Y$2)*U1160)</f>
        <v>57.667829825988207</v>
      </c>
      <c r="AA1160" s="52">
        <f ca="1">Z1160 * EXP(($E$3 - $C$12^2/2) * (AA$2-Z$2) + $C$12*SQRT(AA$2-Z$2)*V1160)</f>
        <v>48.838895455059884</v>
      </c>
      <c r="AB1160" s="52">
        <f ca="1">AA1160 * EXP(($E$3 - $C$12^2/2) * (AB$2-AA$2) + $C$12*SQRT(AB$2-AA$2)*W1160)</f>
        <v>29.669327312568328</v>
      </c>
      <c r="AC1160" s="52">
        <f ca="1">AB1160 * EXP(($E$3 - $C$12^2/2) * (AC$2-AB$2) + $C$12*SQRT(AC$2-AB$2)*X1160)</f>
        <v>31.211179244784987</v>
      </c>
      <c r="AD1160" s="47"/>
      <c r="AE1160" s="3" t="s">
        <v>47</v>
      </c>
      <c r="AF1160" s="64">
        <f t="shared" ref="AF1160" ca="1" si="1463">($B$5*AF1162 + (1 + $B$6)*AF1161)*$B$2</f>
        <v>0</v>
      </c>
      <c r="AG1160" s="64">
        <f t="shared" ref="AG1160" ca="1" si="1464">($B$5*AG1162 + (1 + $B$6)*AG1161)*$B$2</f>
        <v>0</v>
      </c>
      <c r="AH1160" s="64">
        <f t="shared" ref="AH1160" ca="1" si="1465">($B$5*AH1162 + (1 + $B$6)*AH1161)*$B$2</f>
        <v>0</v>
      </c>
      <c r="AI1160" s="64">
        <f t="shared" ref="AI1160" ca="1" si="1466">($B$5*AI1162 + (1 + $B$6)*AI1161)*$B$2</f>
        <v>0</v>
      </c>
      <c r="AJ1160" s="64" cm="1">
        <f t="array" aca="1" ref="AJ1160" ca="1">($B$5*AJ1162 + (1 + $B$6)*AJ1161 + AND(NOT(AF1161:AJ1161)))*$B$2</f>
        <v>100000</v>
      </c>
      <c r="AK1160" s="73"/>
      <c r="AL1160" s="70"/>
    </row>
    <row r="1161" spans="7:38" ht="14.55" customHeight="1" x14ac:dyDescent="0.3">
      <c r="G1161" s="3">
        <v>1159</v>
      </c>
      <c r="H1161" s="58">
        <v>-0.47857931983414076</v>
      </c>
      <c r="I1161" s="58">
        <v>-0.30907969024406068</v>
      </c>
      <c r="J1161" s="58">
        <v>1.1294219566737611</v>
      </c>
      <c r="K1161" s="59">
        <v>0.43011089178319217</v>
      </c>
      <c r="L1161" s="60">
        <f t="array" ref="L1161:O1161">TRANSPOSE(MMULT(Option!$B$25:$E$28, TRANSPOSE(H1161:K1161)))</f>
        <v>-0.47857931983414076</v>
      </c>
      <c r="M1161" s="60">
        <v>-0.47470794319703874</v>
      </c>
      <c r="N1161" s="60">
        <v>0.71961488347935887</v>
      </c>
      <c r="O1161" s="60">
        <v>0.3163977671821846</v>
      </c>
      <c r="P1161" s="56" t="str">
        <f t="shared" si="1457"/>
        <v>232/4</v>
      </c>
      <c r="R1161" s="80"/>
      <c r="S1161" s="3" t="s">
        <v>31</v>
      </c>
      <c r="T1161" s="60">
        <f ca="1"/>
        <v>-1.5387628386736374</v>
      </c>
      <c r="U1161" s="60">
        <f ca="1"/>
        <v>1.3430962646181682E-2</v>
      </c>
      <c r="V1161" s="60">
        <f ca="1"/>
        <v>-0.12888576222181353</v>
      </c>
      <c r="W1161" s="60">
        <f ca="1"/>
        <v>-1.1075356332251427</v>
      </c>
      <c r="X1161" s="60">
        <f ca="1"/>
        <v>7.7783205085010826E-2</v>
      </c>
      <c r="Y1161" s="52">
        <f ca="1">$B$13 * EXP(($E$3 - $C$13^2/2) * Y$2 + $C$13*SQRT(Y$2)*T1161)</f>
        <v>63.341538754761196</v>
      </c>
      <c r="Z1161" s="52">
        <f ca="1">Y1161 * EXP(($E$3 - $C$13^2/2) * (Z$2-Y$2) + $C$13*SQRT(Z$2-Y$2)*U1161)</f>
        <v>63.916057646039775</v>
      </c>
      <c r="AA1161" s="52">
        <f ca="1">Z1161 * EXP(($E$3 - $C$13^2/2) * (AA$2-Z$2) + $C$13*SQRT(AA$2-Z$2)*V1161)</f>
        <v>61.800094557141669</v>
      </c>
      <c r="AB1161" s="52">
        <f ca="1">AA1161 * EXP(($E$3 - $C$13^2/2) * (AB$2-AA$2) + $C$13*SQRT(AB$2-AA$2)*W1161)</f>
        <v>44.551427878401775</v>
      </c>
      <c r="AC1161" s="52">
        <f ca="1">AB1161 * EXP(($E$3 - $C$13^2/2) * (AC$2-AB$2) + $C$13*SQRT(AC$2-AB$2)*X1161)</f>
        <v>45.83184549898403</v>
      </c>
      <c r="AD1161" s="47"/>
      <c r="AE1161" s="3" t="s">
        <v>46</v>
      </c>
      <c r="AF1161" s="52" t="b">
        <f t="shared" ref="AF1161" ca="1" si="1467">AF1159 &gt;= $B$4</f>
        <v>0</v>
      </c>
      <c r="AG1161" s="52" t="b">
        <f t="array" aca="1" ref="AG1161" ca="1">AND(AG1159 &gt;= $B$4, NOT(OR($AF1161:AF1161)))</f>
        <v>0</v>
      </c>
      <c r="AH1161" s="52" t="b">
        <f t="array" aca="1" ref="AH1161" ca="1">AND(AH1159 &gt;= $B$4, NOT(OR($AF1161:AG1161)))</f>
        <v>0</v>
      </c>
      <c r="AI1161" s="52" t="b">
        <f t="array" aca="1" ref="AI1161" ca="1">AND(AI1159 &gt;= $B$4, NOT(OR($AF1161:AH1161)))</f>
        <v>0</v>
      </c>
      <c r="AJ1161" s="52" t="b">
        <f t="array" aca="1" ref="AJ1161" ca="1">AND(AJ1159 &gt;= $B$4, NOT(OR($AF1161:AI1161)))</f>
        <v>0</v>
      </c>
      <c r="AK1161" s="73"/>
      <c r="AL1161" s="70"/>
    </row>
    <row r="1162" spans="7:38" ht="14.55" customHeight="1" x14ac:dyDescent="0.3">
      <c r="G1162" s="3">
        <v>1160</v>
      </c>
      <c r="H1162" s="58">
        <v>1.0213159947425419</v>
      </c>
      <c r="I1162" s="58">
        <v>1.1419735845641383</v>
      </c>
      <c r="J1162" s="58">
        <v>-1.1338680326508829E-2</v>
      </c>
      <c r="K1162" s="59">
        <v>-1.0286869168477819</v>
      </c>
      <c r="L1162" s="60">
        <f t="array" ref="L1162:O1162">TRANSPOSE(MMULT(Option!$B$25:$E$28, TRANSPOSE(H1162:K1162)))</f>
        <v>1.0213159947425419</v>
      </c>
      <c r="M1162" s="60">
        <v>1.4551624764780604</v>
      </c>
      <c r="N1162" s="60">
        <v>0.69760640042959854</v>
      </c>
      <c r="O1162" s="60">
        <v>-0.17556265280260308</v>
      </c>
      <c r="P1162" s="56" t="str">
        <f t="shared" si="1457"/>
        <v>232/5</v>
      </c>
      <c r="R1162" s="80"/>
      <c r="S1162" s="3" t="s">
        <v>30</v>
      </c>
      <c r="T1162" s="60">
        <f ca="1"/>
        <v>-0.79082639117312992</v>
      </c>
      <c r="U1162" s="60">
        <f ca="1"/>
        <v>0.40451221039231067</v>
      </c>
      <c r="V1162" s="60">
        <f ca="1"/>
        <v>-1.7818319061244496</v>
      </c>
      <c r="W1162" s="60">
        <f ca="1"/>
        <v>-0.55655699586994256</v>
      </c>
      <c r="X1162" s="60">
        <f ca="1"/>
        <v>0.89982560062598049</v>
      </c>
      <c r="Y1162" s="52">
        <f ca="1">$B$14 * EXP(($E$3 - $C$14^2/2) * Y$2 + $C$14*SQRT(Y$2)*T1162)</f>
        <v>79.274956256997868</v>
      </c>
      <c r="Z1162" s="52">
        <f ca="1">Y1162 * EXP(($E$3 - $C$14^2/2) * (Z$2-Y$2) + $C$14*SQRT(Z$2-Y$2)*U1162)</f>
        <v>89.951976345300864</v>
      </c>
      <c r="AA1162" s="52">
        <f ca="1">Z1162 * EXP(($E$3 - $C$14^2/2) * (AA$2-Z$2) + $C$14*SQRT(AA$2-Z$2)*V1162)</f>
        <v>52.970034131764194</v>
      </c>
      <c r="AB1162" s="52">
        <f ca="1">AA1162 * EXP(($E$3 - $C$14^2/2) * (AB$2-AA$2) + $C$14*SQRT(AB$2-AA$2)*W1162)</f>
        <v>45.049381787650049</v>
      </c>
      <c r="AC1162" s="52">
        <f ca="1">AB1162 * EXP(($E$3 - $C$14^2/2) * (AC$2-AB$2) + $C$14*SQRT(AC$2-AB$2)*X1162)</f>
        <v>59.30579005829334</v>
      </c>
      <c r="AD1162" s="47"/>
      <c r="AE1162" s="3" t="s">
        <v>68</v>
      </c>
      <c r="AF1162" s="52" t="b">
        <f ca="1">AND(AF1159&gt;$B$3, NOT(OR($AF1161:AF1161)))</f>
        <v>0</v>
      </c>
      <c r="AG1162" s="52" t="b">
        <f ca="1">AND(AG1159&gt;$B$3, NOT(OR($AF1161:AG1161)))</f>
        <v>0</v>
      </c>
      <c r="AH1162" s="52" t="b">
        <f ca="1">AND(AH1159&gt;$B$3, NOT(OR($AF1161:AH1161)))</f>
        <v>0</v>
      </c>
      <c r="AI1162" s="52" t="b">
        <f ca="1">AND(AI1159&gt;$B$3, NOT(OR($AF1161:AI1161)))</f>
        <v>0</v>
      </c>
      <c r="AJ1162" s="52" t="b">
        <f ca="1">AND(AJ1159&gt;$B$3, NOT(OR($AF1161:AJ1161)))</f>
        <v>0</v>
      </c>
      <c r="AK1162" s="74"/>
      <c r="AL1162" s="70"/>
    </row>
    <row r="1163" spans="7:38" ht="14.55" customHeight="1" x14ac:dyDescent="0.3">
      <c r="G1163" s="3">
        <v>1161</v>
      </c>
      <c r="H1163" s="58">
        <v>-0.89607712608423717</v>
      </c>
      <c r="I1163" s="58">
        <v>-0.70177581742480466</v>
      </c>
      <c r="J1163" s="58">
        <v>-1.4218381573131029</v>
      </c>
      <c r="K1163" s="59">
        <v>0.73941645743825102</v>
      </c>
      <c r="L1163" s="60">
        <f t="array" ref="L1163:O1163">TRANSPOSE(MMULT(Option!$B$25:$E$28, TRANSPOSE(H1163:K1163)))</f>
        <v>-0.89607712608423717</v>
      </c>
      <c r="M1163" s="60">
        <v>-1.0016190112814303</v>
      </c>
      <c r="N1163" s="60">
        <v>-1.7910136616887693</v>
      </c>
      <c r="O1163" s="60">
        <v>-0.18651486412629847</v>
      </c>
      <c r="P1163" s="56" t="str">
        <f t="shared" si="1457"/>
        <v>233/1</v>
      </c>
      <c r="R1163" s="80">
        <v>291</v>
      </c>
      <c r="S1163" s="3" t="s">
        <v>28</v>
      </c>
      <c r="T1163" s="60">
        <f t="array" aca="1" ref="T1163:T1166" ca="1">TRANSPOSE(OFFSET($L$3, MATCH($R1163 &amp; "/" &amp; T$2, $P$3:$P$5002, 0) - 1, 0, 1, $E$1))</f>
        <v>0.66080279348485471</v>
      </c>
      <c r="U1163" s="60">
        <f t="array" aca="1" ref="U1163:U1166" ca="1">TRANSPOSE(OFFSET($L$3, MATCH($R1163 &amp; "/" &amp; U$2, $P$3:$P$5002, 0) - 1, 0, 1, $E$1))</f>
        <v>-0.69867835567614989</v>
      </c>
      <c r="V1163" s="60">
        <f t="array" aca="1" ref="V1163:V1166" ca="1">TRANSPOSE(OFFSET($L$3, MATCH($R1163 &amp; "/" &amp; V$2, $P$3:$P$5002, 0) - 1, 0, 1, $E$1))</f>
        <v>1.6892382522791063</v>
      </c>
      <c r="W1163" s="60">
        <f t="array" aca="1" ref="W1163:W1166" ca="1">TRANSPOSE(OFFSET($L$3, MATCH($R1163 &amp; "/" &amp; W$2, $P$3:$P$5002, 0) - 1, 0, 1, $E$1))</f>
        <v>1.9141184159337696</v>
      </c>
      <c r="X1163" s="60">
        <f t="array" aca="1" ref="X1163:X1166" ca="1">TRANSPOSE(OFFSET($L$3, MATCH($R1163 &amp; "/" &amp; X$2, $P$3:$P$5002, 0) - 1, 0, 1, $E$1))</f>
        <v>0.94164188298015084</v>
      </c>
      <c r="Y1163" s="52">
        <f ca="1">$B$11 * EXP(($E$3 - $C$11^2/2) * Y$2 + $C$11*SQRT(Y$2)*T1163)</f>
        <v>122.53675478380642</v>
      </c>
      <c r="Z1163" s="52">
        <f ca="1">Y1163 * EXP(($E$3 - $C$11^2/2) * (Z$2-Y$2) + $C$11*SQRT(Z$2-Y$2)*U1163)</f>
        <v>99.863825935397458</v>
      </c>
      <c r="AA1163" s="52">
        <f ca="1">Z1163 * EXP(($E$3 - $C$11^2/2) * (AA$2-Z$2) + $C$11*SQRT(AA$2-Z$2)*V1163)</f>
        <v>166.59721168606362</v>
      </c>
      <c r="AB1163" s="52">
        <f ca="1">AA1163 * EXP(($E$3 - $C$11^2/2) * (AB$2-AA$2) + $C$11*SQRT(AB$2-AA$2)*W1163)</f>
        <v>297.32164059769576</v>
      </c>
      <c r="AC1163" s="52">
        <f ca="1">AB1163 * EXP(($E$3 - $C$11^2/2) * (AC$2-AB$2) + $C$11*SQRT(AC$2-AB$2)*X1163)</f>
        <v>396.3537349843466</v>
      </c>
      <c r="AD1163" s="47"/>
      <c r="AE1163" s="3" t="s">
        <v>69</v>
      </c>
      <c r="AF1163" s="20" cm="1">
        <f t="array" aca="1" ref="AF1163" ca="1">MIN(Y1163:Y1166 / $D$11:$D$14)</f>
        <v>0.96757942887225068</v>
      </c>
      <c r="AG1163" s="20" cm="1">
        <f t="array" aca="1" ref="AG1163" ca="1">MIN(Z1163:Z1166 / $D$11:$D$14)</f>
        <v>0.99863825935397454</v>
      </c>
      <c r="AH1163" s="20" cm="1">
        <f t="array" aca="1" ref="AH1163" ca="1">MIN(AA1163:AA1166 / $D$11:$D$14)</f>
        <v>1.3110653750758192</v>
      </c>
      <c r="AI1163" s="20" cm="1">
        <f t="array" aca="1" ref="AI1163" ca="1">MIN(AB1163:AB1166 / $D$11:$D$14)</f>
        <v>2.5717720186672524</v>
      </c>
      <c r="AJ1163" s="20" cm="1">
        <f t="array" aca="1" ref="AJ1163" ca="1">MIN(AC1163:AC1166 / $D$11:$D$14)</f>
        <v>1.7971199873049182</v>
      </c>
      <c r="AK1163" s="72">
        <f t="array" aca="1" ref="AK1163" ca="1">SUMPRODUCT(AF1164:AJ1164, EXP(-$E$3*$AF$2:$AJ$2))</f>
        <v>118215.34016268118</v>
      </c>
      <c r="AL1163" s="70">
        <f ca="1">MAX(AC1164 - $D$11, 0) * EXP(-$E$2*$E$3)</f>
        <v>62.079767031493859</v>
      </c>
    </row>
    <row r="1164" spans="7:38" ht="14.55" customHeight="1" x14ac:dyDescent="0.3">
      <c r="G1164" s="3">
        <v>1162</v>
      </c>
      <c r="H1164" s="58">
        <v>-2.1153575023098541</v>
      </c>
      <c r="I1164" s="58">
        <v>-0.67806349311913605</v>
      </c>
      <c r="J1164" s="58">
        <v>2.7566583942694827</v>
      </c>
      <c r="K1164" s="59">
        <v>-1.5552182606460152</v>
      </c>
      <c r="L1164" s="60">
        <f t="array" ref="L1164:O1164">TRANSPOSE(MMULT(Option!$B$25:$E$28, TRANSPOSE(H1164:K1164)))</f>
        <v>-2.1153575023098541</v>
      </c>
      <c r="M1164" s="60">
        <v>-1.4675984575648635</v>
      </c>
      <c r="N1164" s="60">
        <v>1.3974991124342491</v>
      </c>
      <c r="O1164" s="60">
        <v>-1.8174664284480002</v>
      </c>
      <c r="P1164" s="56" t="str">
        <f t="shared" si="1457"/>
        <v>233/2</v>
      </c>
      <c r="R1164" s="80"/>
      <c r="S1164" s="3" t="s">
        <v>29</v>
      </c>
      <c r="T1164" s="60">
        <f ca="1"/>
        <v>-0.12652586807464805</v>
      </c>
      <c r="U1164" s="60">
        <f ca="1"/>
        <v>0.36068083115460753</v>
      </c>
      <c r="V1164" s="60">
        <f ca="1"/>
        <v>0.61864527062074393</v>
      </c>
      <c r="W1164" s="60">
        <f ca="1"/>
        <v>2.2291836420898807</v>
      </c>
      <c r="X1164" s="60">
        <f ca="1"/>
        <v>-1.2113659542205197</v>
      </c>
      <c r="Y1164" s="52">
        <f ca="1">$B$12 * EXP(($E$3 - $C$12^2/2) * Y$2 + $C$12*SQRT(Y$2)*T1164)</f>
        <v>96.75794288722507</v>
      </c>
      <c r="Z1164" s="52">
        <f ca="1">Y1164 * EXP(($E$3 - $C$12^2/2) * (Z$2-Y$2) + $C$12*SQRT(Z$2-Y$2)*U1164)</f>
        <v>108.35541188498659</v>
      </c>
      <c r="AA1164" s="52">
        <f ca="1">Z1164 * EXP(($E$3 - $C$12^2/2) * (AA$2-Z$2) + $C$12*SQRT(AA$2-Z$2)*V1164)</f>
        <v>131.10653750758192</v>
      </c>
      <c r="AB1164" s="52">
        <f ca="1">AA1164 * EXP(($E$3 - $C$12^2/2) * (AB$2-AA$2) + $C$12*SQRT(AB$2-AA$2)*W1164)</f>
        <v>257.17720186672523</v>
      </c>
      <c r="AC1164" s="52">
        <f ca="1">AB1164 * EXP(($E$3 - $C$12^2/2) * (AC$2-AB$2) + $C$12*SQRT(AC$2-AB$2)*X1164)</f>
        <v>179.71199873049181</v>
      </c>
      <c r="AD1164" s="47"/>
      <c r="AE1164" s="3" t="s">
        <v>47</v>
      </c>
      <c r="AF1164" s="64">
        <f t="shared" ref="AF1164" ca="1" si="1468">($B$5*AF1166 + (1 + $B$6)*AF1165)*$B$2</f>
        <v>15000</v>
      </c>
      <c r="AG1164" s="64">
        <f t="shared" ref="AG1164" ca="1" si="1469">($B$5*AG1166 + (1 + $B$6)*AG1165)*$B$2</f>
        <v>15000</v>
      </c>
      <c r="AH1164" s="64">
        <f t="shared" ref="AH1164" ca="1" si="1470">($B$5*AH1166 + (1 + $B$6)*AH1165)*$B$2</f>
        <v>105000</v>
      </c>
      <c r="AI1164" s="64">
        <f t="shared" ref="AI1164" ca="1" si="1471">($B$5*AI1166 + (1 + $B$6)*AI1165)*$B$2</f>
        <v>0</v>
      </c>
      <c r="AJ1164" s="64" cm="1">
        <f t="array" aca="1" ref="AJ1164" ca="1">($B$5*AJ1166 + (1 + $B$6)*AJ1165 + AND(NOT(AF1165:AJ1165)))*$B$2</f>
        <v>0</v>
      </c>
      <c r="AK1164" s="73"/>
      <c r="AL1164" s="70"/>
    </row>
    <row r="1165" spans="7:38" ht="14.55" customHeight="1" x14ac:dyDescent="0.3">
      <c r="G1165" s="3">
        <v>1163</v>
      </c>
      <c r="H1165" s="58">
        <v>0.5358546884562414</v>
      </c>
      <c r="I1165" s="58">
        <v>-0.3573460294977378</v>
      </c>
      <c r="J1165" s="58">
        <v>0.41092165844078959</v>
      </c>
      <c r="K1165" s="59">
        <v>0.22070765880317772</v>
      </c>
      <c r="L1165" s="60">
        <f t="array" ref="L1165:O1165">TRANSPOSE(MMULT(Option!$B$25:$E$28, TRANSPOSE(H1165:K1165)))</f>
        <v>0.5358546884562414</v>
      </c>
      <c r="M1165" s="60">
        <v>-0.11317117051056461</v>
      </c>
      <c r="N1165" s="60">
        <v>0.48168334821669945</v>
      </c>
      <c r="O1165" s="60">
        <v>0.3899731619840493</v>
      </c>
      <c r="P1165" s="56" t="str">
        <f t="shared" si="1457"/>
        <v>233/3</v>
      </c>
      <c r="R1165" s="80"/>
      <c r="S1165" s="3" t="s">
        <v>31</v>
      </c>
      <c r="T1165" s="60">
        <f ca="1"/>
        <v>0.1344729017644101</v>
      </c>
      <c r="U1165" s="60">
        <f ca="1"/>
        <v>2.3620471202543172</v>
      </c>
      <c r="V1165" s="60">
        <f ca="1"/>
        <v>0.80951831026232002</v>
      </c>
      <c r="W1165" s="60">
        <f ca="1"/>
        <v>2.1709678229347595</v>
      </c>
      <c r="X1165" s="60">
        <f ca="1"/>
        <v>1.3749673292654743</v>
      </c>
      <c r="Y1165" s="52">
        <f ca="1">$B$13 * EXP(($E$3 - $C$13^2/2) * Y$2 + $C$13*SQRT(Y$2)*T1165)</f>
        <v>104.638552714133</v>
      </c>
      <c r="Z1165" s="52">
        <f ca="1">Y1165 * EXP(($E$3 - $C$13^2/2) * (Z$2-Y$2) + $C$13*SQRT(Z$2-Y$2)*U1165)</f>
        <v>213.60450391192168</v>
      </c>
      <c r="AA1165" s="52">
        <f ca="1">Z1165 * EXP(($E$3 - $C$13^2/2) * (AA$2-Z$2) + $C$13*SQRT(AA$2-Z$2)*V1165)</f>
        <v>273.6860607115434</v>
      </c>
      <c r="AB1165" s="52">
        <f ca="1">AA1165 * EXP(($E$3 - $C$13^2/2) * (AB$2-AA$2) + $C$13*SQRT(AB$2-AA$2)*W1165)</f>
        <v>527.56497470067166</v>
      </c>
      <c r="AC1165" s="52">
        <f ca="1">AB1165 * EXP(($E$3 - $C$13^2/2) * (AC$2-AB$2) + $C$13*SQRT(AC$2-AB$2)*X1165)</f>
        <v>800.92093259821991</v>
      </c>
      <c r="AD1165" s="47"/>
      <c r="AE1165" s="3" t="s">
        <v>46</v>
      </c>
      <c r="AF1165" s="52" t="b">
        <f t="shared" ref="AF1165" ca="1" si="1472">AF1163 &gt;= $B$4</f>
        <v>0</v>
      </c>
      <c r="AG1165" s="52" t="b">
        <f t="array" aca="1" ref="AG1165" ca="1">AND(AG1163 &gt;= $B$4, NOT(OR($AF1165:AF1165)))</f>
        <v>0</v>
      </c>
      <c r="AH1165" s="52" t="b">
        <f t="array" aca="1" ref="AH1165" ca="1">AND(AH1163 &gt;= $B$4, NOT(OR($AF1165:AG1165)))</f>
        <v>1</v>
      </c>
      <c r="AI1165" s="52" t="b">
        <f t="array" aca="1" ref="AI1165" ca="1">AND(AI1163 &gt;= $B$4, NOT(OR($AF1165:AH1165)))</f>
        <v>0</v>
      </c>
      <c r="AJ1165" s="52" t="b">
        <f t="array" aca="1" ref="AJ1165" ca="1">AND(AJ1163 &gt;= $B$4, NOT(OR($AF1165:AI1165)))</f>
        <v>0</v>
      </c>
      <c r="AK1165" s="73"/>
      <c r="AL1165" s="70"/>
    </row>
    <row r="1166" spans="7:38" ht="14.55" customHeight="1" x14ac:dyDescent="0.3">
      <c r="G1166" s="3">
        <v>1164</v>
      </c>
      <c r="H1166" s="58">
        <v>-3.1353119714041117E-2</v>
      </c>
      <c r="I1166" s="58">
        <v>0.91964360008245238</v>
      </c>
      <c r="J1166" s="58">
        <v>-0.50493543502943217</v>
      </c>
      <c r="K1166" s="59">
        <v>0.36862299559232237</v>
      </c>
      <c r="L1166" s="60">
        <f t="array" ref="L1166:O1166">TRANSPOSE(MMULT(Option!$B$25:$E$28, TRANSPOSE(H1166:K1166)))</f>
        <v>-3.1353119714041117E-2</v>
      </c>
      <c r="M1166" s="60">
        <v>0.83032603406629057</v>
      </c>
      <c r="N1166" s="60">
        <v>-0.21521189956235584</v>
      </c>
      <c r="O1166" s="60">
        <v>0.44539454410181839</v>
      </c>
      <c r="P1166" s="56" t="str">
        <f t="shared" si="1457"/>
        <v>233/4</v>
      </c>
      <c r="R1166" s="80"/>
      <c r="S1166" s="3" t="s">
        <v>30</v>
      </c>
      <c r="T1166" s="60">
        <f ca="1"/>
        <v>1.8319131624995997</v>
      </c>
      <c r="U1166" s="60">
        <f ca="1"/>
        <v>0.18385299200709354</v>
      </c>
      <c r="V1166" s="60">
        <f ca="1"/>
        <v>-0.65381503421505383</v>
      </c>
      <c r="W1166" s="60">
        <f ca="1"/>
        <v>1.8496981353370265</v>
      </c>
      <c r="X1166" s="60">
        <f ca="1"/>
        <v>0.87498304172115615</v>
      </c>
      <c r="Y1166" s="52">
        <f ca="1">$B$14 * EXP(($E$3 - $C$14^2/2) * Y$2 + $C$14*SQRT(Y$2)*T1166)</f>
        <v>174.1198986715701</v>
      </c>
      <c r="Z1166" s="52">
        <f ca="1">Y1166 * EXP(($E$3 - $C$14^2/2) * (Z$2-Y$2) + $C$14*SQRT(Z$2-Y$2)*U1166)</f>
        <v>184.91569755710839</v>
      </c>
      <c r="AA1166" s="52">
        <f ca="1">Z1166 * EXP(($E$3 - $C$14^2/2) * (AA$2-Z$2) + $C$14*SQRT(AA$2-Z$2)*V1166)</f>
        <v>152.74280931390305</v>
      </c>
      <c r="AB1166" s="52">
        <f ca="1">AA1166 * EXP(($E$3 - $C$14^2/2) * (AB$2-AA$2) + $C$14*SQRT(AB$2-AA$2)*W1166)</f>
        <v>267.37842115830551</v>
      </c>
      <c r="AC1166" s="52">
        <f ca="1">AB1166 * EXP(($E$3 - $C$14^2/2) * (AC$2-AB$2) + $C$14*SQRT(AC$2-AB$2)*X1166)</f>
        <v>349.37990221412582</v>
      </c>
      <c r="AD1166" s="47"/>
      <c r="AE1166" s="3" t="s">
        <v>68</v>
      </c>
      <c r="AF1166" s="52" t="b">
        <f ca="1">AND(AF1163&gt;$B$3, NOT(OR($AF1165:AF1165)))</f>
        <v>1</v>
      </c>
      <c r="AG1166" s="52" t="b">
        <f ca="1">AND(AG1163&gt;$B$3, NOT(OR($AF1165:AG1165)))</f>
        <v>1</v>
      </c>
      <c r="AH1166" s="52" t="b">
        <f ca="1">AND(AH1163&gt;$B$3, NOT(OR($AF1165:AH1165)))</f>
        <v>0</v>
      </c>
      <c r="AI1166" s="52" t="b">
        <f ca="1">AND(AI1163&gt;$B$3, NOT(OR($AF1165:AI1165)))</f>
        <v>0</v>
      </c>
      <c r="AJ1166" s="52" t="b">
        <f ca="1">AND(AJ1163&gt;$B$3, NOT(OR($AF1165:AJ1165)))</f>
        <v>0</v>
      </c>
      <c r="AK1166" s="74"/>
      <c r="AL1166" s="70"/>
    </row>
    <row r="1167" spans="7:38" ht="14.55" customHeight="1" x14ac:dyDescent="0.3">
      <c r="G1167" s="3">
        <v>1165</v>
      </c>
      <c r="H1167" s="58">
        <v>0.4084579716274333</v>
      </c>
      <c r="I1167" s="58">
        <v>1.7796270662303368</v>
      </c>
      <c r="J1167" s="58">
        <v>7.6742170297362966E-2</v>
      </c>
      <c r="K1167" s="59">
        <v>1.2869933790125128</v>
      </c>
      <c r="L1167" s="60">
        <f t="array" ref="L1167:O1167">TRANSPOSE(MMULT(Option!$B$25:$E$28, TRANSPOSE(H1167:K1167)))</f>
        <v>0.4084579716274333</v>
      </c>
      <c r="M1167" s="60">
        <v>1.7944383366095151</v>
      </c>
      <c r="N1167" s="60">
        <v>0.69680236584283939</v>
      </c>
      <c r="O1167" s="60">
        <v>1.7464927685033649</v>
      </c>
      <c r="P1167" s="56" t="str">
        <f t="shared" si="1457"/>
        <v>233/5</v>
      </c>
      <c r="R1167" s="80">
        <v>292</v>
      </c>
      <c r="S1167" s="3" t="s">
        <v>28</v>
      </c>
      <c r="T1167" s="60">
        <f t="array" aca="1" ref="T1167:T1170" ca="1">TRANSPOSE(OFFSET($L$3, MATCH($R1167 &amp; "/" &amp; T$2, $P$3:$P$5002, 0) - 1, 0, 1, $E$1))</f>
        <v>-8.1348951839560979E-2</v>
      </c>
      <c r="U1167" s="60">
        <f t="array" aca="1" ref="U1167:U1170" ca="1">TRANSPOSE(OFFSET($L$3, MATCH($R1167 &amp; "/" &amp; U$2, $P$3:$P$5002, 0) - 1, 0, 1, $E$1))</f>
        <v>4.2183454152731413E-2</v>
      </c>
      <c r="V1167" s="60">
        <f t="array" aca="1" ref="V1167:V1170" ca="1">TRANSPOSE(OFFSET($L$3, MATCH($R1167 &amp; "/" &amp; V$2, $P$3:$P$5002, 0) - 1, 0, 1, $E$1))</f>
        <v>0.98446186729564833</v>
      </c>
      <c r="W1167" s="60">
        <f t="array" aca="1" ref="W1167:W1170" ca="1">TRANSPOSE(OFFSET($L$3, MATCH($R1167 &amp; "/" &amp; W$2, $P$3:$P$5002, 0) - 1, 0, 1, $E$1))</f>
        <v>-0.25867440689821075</v>
      </c>
      <c r="X1167" s="60">
        <f t="array" aca="1" ref="X1167:X1170" ca="1">TRANSPOSE(OFFSET($L$3, MATCH($R1167 &amp; "/" &amp; X$2, $P$3:$P$5002, 0) - 1, 0, 1, $E$1))</f>
        <v>-1.3181656186635211</v>
      </c>
      <c r="Y1167" s="52">
        <f ca="1">$B$11 * EXP(($E$3 - $C$11^2/2) * Y$2 + $C$11*SQRT(Y$2)*T1167)</f>
        <v>98.078237346434435</v>
      </c>
      <c r="Z1167" s="52">
        <f ca="1">Y1167 * EXP(($E$3 - $C$11^2/2) * (Z$2-Y$2) + $C$11*SQRT(Z$2-Y$2)*U1167)</f>
        <v>99.825188043799614</v>
      </c>
      <c r="AA1167" s="52">
        <f ca="1">Z1167 * EXP(($E$3 - $C$11^2/2) * (AA$2-Z$2) + $C$11*SQRT(AA$2-Z$2)*V1167)</f>
        <v>134.79553797716355</v>
      </c>
      <c r="AB1167" s="52">
        <f ca="1">AA1167 * EXP(($E$3 - $C$11^2/2) * (AB$2-AA$2) + $C$11*SQRT(AB$2-AA$2)*W1167)</f>
        <v>125.35588534534833</v>
      </c>
      <c r="AC1167" s="52">
        <f ca="1">AB1167 * EXP(($E$3 - $C$11^2/2) * (AC$2-AB$2) + $C$11*SQRT(AC$2-AB$2)*X1167)</f>
        <v>84.834906317381751</v>
      </c>
      <c r="AD1167" s="47"/>
      <c r="AE1167" s="3" t="s">
        <v>69</v>
      </c>
      <c r="AF1167" s="20" cm="1">
        <f t="array" aca="1" ref="AF1167" ca="1">MIN(Y1167:Y1170 / $D$11:$D$14)</f>
        <v>0.98078237346434438</v>
      </c>
      <c r="AG1167" s="20" cm="1">
        <f t="array" aca="1" ref="AG1167" ca="1">MIN(Z1167:Z1170 / $D$11:$D$14)</f>
        <v>0.90563144381359606</v>
      </c>
      <c r="AH1167" s="20" cm="1">
        <f t="array" aca="1" ref="AH1167" ca="1">MIN(AA1167:AA1170 / $D$11:$D$14)</f>
        <v>1.3479553797716355</v>
      </c>
      <c r="AI1167" s="20" cm="1">
        <f t="array" aca="1" ref="AI1167" ca="1">MIN(AB1167:AB1170 / $D$11:$D$14)</f>
        <v>0.93283562313105406</v>
      </c>
      <c r="AJ1167" s="20" cm="1">
        <f t="array" aca="1" ref="AJ1167" ca="1">MIN(AC1167:AC1170 / $D$11:$D$14)</f>
        <v>0.62774015084037027</v>
      </c>
      <c r="AK1167" s="72">
        <f t="array" aca="1" ref="AK1167" ca="1">SUMPRODUCT(AF1168:AJ1168, EXP(-$E$3*$AF$2:$AJ$2))</f>
        <v>118215.34016268118</v>
      </c>
      <c r="AL1167" s="70">
        <f ca="1">MAX(AC1168 - $D$11, 0) * EXP(-$E$2*$E$3)</f>
        <v>0</v>
      </c>
    </row>
    <row r="1168" spans="7:38" ht="14.55" customHeight="1" x14ac:dyDescent="0.3">
      <c r="G1168" s="3">
        <v>1166</v>
      </c>
      <c r="H1168" s="58">
        <v>0.99277285255613357</v>
      </c>
      <c r="I1168" s="58">
        <v>0.96561496373830102</v>
      </c>
      <c r="J1168" s="58">
        <v>-1.9489924108730541</v>
      </c>
      <c r="K1168" s="59">
        <v>-1.5333311043852171</v>
      </c>
      <c r="L1168" s="60">
        <f t="array" ref="L1168:O1168">TRANSPOSE(MMULT(Option!$B$25:$E$28, TRANSPOSE(H1168:K1168)))</f>
        <v>0.99277285255613357</v>
      </c>
      <c r="M1168" s="60">
        <v>1.2821098737250141</v>
      </c>
      <c r="N1168" s="60">
        <v>-1.0618531591292508</v>
      </c>
      <c r="O1168" s="60">
        <v>-1.0435041843615498</v>
      </c>
      <c r="P1168" s="56" t="str">
        <f t="shared" si="1457"/>
        <v>234/1</v>
      </c>
      <c r="R1168" s="80"/>
      <c r="S1168" s="3" t="s">
        <v>29</v>
      </c>
      <c r="T1168" s="60">
        <f ca="1"/>
        <v>0.34912468729703661</v>
      </c>
      <c r="U1168" s="60">
        <f ca="1"/>
        <v>0.24995064705614786</v>
      </c>
      <c r="V1168" s="60">
        <f ca="1"/>
        <v>0.75752536393752312</v>
      </c>
      <c r="W1168" s="60">
        <f ca="1"/>
        <v>-1.1903306383536514</v>
      </c>
      <c r="X1168" s="60">
        <f ca="1"/>
        <v>-1.4526639397306782</v>
      </c>
      <c r="Y1168" s="52">
        <f ca="1">$B$12 * EXP(($E$3 - $C$12^2/2) * Y$2 + $C$12*SQRT(Y$2)*T1168)</f>
        <v>111.59849812297307</v>
      </c>
      <c r="Z1168" s="52">
        <f ca="1">Y1168 * EXP(($E$3 - $C$12^2/2) * (Z$2-Y$2) + $C$12*SQRT(Z$2-Y$2)*U1168)</f>
        <v>120.8914198710771</v>
      </c>
      <c r="AA1168" s="52">
        <f ca="1">Z1168 * EXP(($E$3 - $C$12^2/2) * (AA$2-Z$2) + $C$12*SQRT(AA$2-Z$2)*V1168)</f>
        <v>152.49783442812142</v>
      </c>
      <c r="AB1168" s="52">
        <f ca="1">AA1168 * EXP(($E$3 - $C$12^2/2) * (AB$2-AA$2) + $C$12*SQRT(AB$2-AA$2)*W1168)</f>
        <v>107.23805796568406</v>
      </c>
      <c r="AC1168" s="52">
        <f ca="1">AB1168 * EXP(($E$3 - $C$12^2/2) * (AC$2-AB$2) + $C$12*SQRT(AC$2-AB$2)*X1168)</f>
        <v>69.703603881729066</v>
      </c>
      <c r="AD1168" s="47"/>
      <c r="AE1168" s="3" t="s">
        <v>47</v>
      </c>
      <c r="AF1168" s="64">
        <f t="shared" ref="AF1168" ca="1" si="1473">($B$5*AF1170 + (1 + $B$6)*AF1169)*$B$2</f>
        <v>15000</v>
      </c>
      <c r="AG1168" s="64">
        <f t="shared" ref="AG1168" ca="1" si="1474">($B$5*AG1170 + (1 + $B$6)*AG1169)*$B$2</f>
        <v>15000</v>
      </c>
      <c r="AH1168" s="64">
        <f t="shared" ref="AH1168" ca="1" si="1475">($B$5*AH1170 + (1 + $B$6)*AH1169)*$B$2</f>
        <v>105000</v>
      </c>
      <c r="AI1168" s="64">
        <f t="shared" ref="AI1168" ca="1" si="1476">($B$5*AI1170 + (1 + $B$6)*AI1169)*$B$2</f>
        <v>0</v>
      </c>
      <c r="AJ1168" s="64" cm="1">
        <f t="array" aca="1" ref="AJ1168" ca="1">($B$5*AJ1170 + (1 + $B$6)*AJ1169 + AND(NOT(AF1169:AJ1169)))*$B$2</f>
        <v>0</v>
      </c>
      <c r="AK1168" s="73"/>
      <c r="AL1168" s="70"/>
    </row>
    <row r="1169" spans="7:38" ht="14.55" customHeight="1" x14ac:dyDescent="0.3">
      <c r="G1169" s="3">
        <v>1167</v>
      </c>
      <c r="H1169" s="58">
        <v>0.32363649189180393</v>
      </c>
      <c r="I1169" s="58">
        <v>0.73858255986300902</v>
      </c>
      <c r="J1169" s="58">
        <v>0.82675160908267142</v>
      </c>
      <c r="K1169" s="59">
        <v>0.24319210587490084</v>
      </c>
      <c r="L1169" s="60">
        <f t="array" ref="L1169:O1169">TRANSPOSE(MMULT(Option!$B$25:$E$28, TRANSPOSE(H1169:K1169)))</f>
        <v>0.32363649189180393</v>
      </c>
      <c r="M1169" s="60">
        <v>0.80637669426601988</v>
      </c>
      <c r="N1169" s="60">
        <v>1.0490051703834935</v>
      </c>
      <c r="O1169" s="60">
        <v>0.69248357887085643</v>
      </c>
      <c r="P1169" s="56" t="str">
        <f t="shared" si="1457"/>
        <v>234/2</v>
      </c>
      <c r="R1169" s="80"/>
      <c r="S1169" s="3" t="s">
        <v>31</v>
      </c>
      <c r="T1169" s="60">
        <f ca="1"/>
        <v>1.634074122358393</v>
      </c>
      <c r="U1169" s="60">
        <f ca="1"/>
        <v>0.12843784933721181</v>
      </c>
      <c r="V1169" s="60">
        <f ca="1"/>
        <v>-9.4629832388069102E-2</v>
      </c>
      <c r="W1169" s="60">
        <f ca="1"/>
        <v>-1.2406942874173494</v>
      </c>
      <c r="X1169" s="60">
        <f ca="1"/>
        <v>-6.4711665762478221E-2</v>
      </c>
      <c r="Y1169" s="52">
        <f ca="1">$B$13 * EXP(($E$3 - $C$13^2/2) * Y$2 + $C$13*SQRT(Y$2)*T1169)</f>
        <v>164.08628584987923</v>
      </c>
      <c r="Z1169" s="52">
        <f ca="1">Y1169 * EXP(($E$3 - $C$13^2/2) * (Z$2-Y$2) + $C$13*SQRT(Z$2-Y$2)*U1169)</f>
        <v>171.38693490446593</v>
      </c>
      <c r="AA1169" s="52">
        <f ca="1">Z1169 * EXP(($E$3 - $C$13^2/2) * (AA$2-Z$2) + $C$13*SQRT(AA$2-Z$2)*V1169)</f>
        <v>167.42488916204775</v>
      </c>
      <c r="AB1169" s="52">
        <f ca="1">AA1169 * EXP(($E$3 - $C$13^2/2) * (AB$2-AA$2) + $C$13*SQRT(AB$2-AA$2)*W1169)</f>
        <v>115.96942068334747</v>
      </c>
      <c r="AC1169" s="52">
        <f ca="1">AB1169 * EXP(($E$3 - $C$13^2/2) * (AC$2-AB$2) + $C$13*SQRT(AC$2-AB$2)*X1169)</f>
        <v>114.30988406556699</v>
      </c>
      <c r="AD1169" s="47"/>
      <c r="AE1169" s="3" t="s">
        <v>46</v>
      </c>
      <c r="AF1169" s="52" t="b">
        <f t="shared" ref="AF1169" ca="1" si="1477">AF1167 &gt;= $B$4</f>
        <v>0</v>
      </c>
      <c r="AG1169" s="52" t="b">
        <f t="array" aca="1" ref="AG1169" ca="1">AND(AG1167 &gt;= $B$4, NOT(OR($AF1169:AF1169)))</f>
        <v>0</v>
      </c>
      <c r="AH1169" s="52" t="b">
        <f t="array" aca="1" ref="AH1169" ca="1">AND(AH1167 &gt;= $B$4, NOT(OR($AF1169:AG1169)))</f>
        <v>1</v>
      </c>
      <c r="AI1169" s="52" t="b">
        <f t="array" aca="1" ref="AI1169" ca="1">AND(AI1167 &gt;= $B$4, NOT(OR($AF1169:AH1169)))</f>
        <v>0</v>
      </c>
      <c r="AJ1169" s="52" t="b">
        <f t="array" aca="1" ref="AJ1169" ca="1">AND(AJ1167 &gt;= $B$4, NOT(OR($AF1169:AI1169)))</f>
        <v>0</v>
      </c>
      <c r="AK1169" s="73"/>
      <c r="AL1169" s="70"/>
    </row>
    <row r="1170" spans="7:38" ht="14.55" customHeight="1" x14ac:dyDescent="0.3">
      <c r="G1170" s="3">
        <v>1168</v>
      </c>
      <c r="H1170" s="58">
        <v>2.0037863075195519</v>
      </c>
      <c r="I1170" s="58">
        <v>0.40955431918871926</v>
      </c>
      <c r="J1170" s="58">
        <v>-0.30265747017959549</v>
      </c>
      <c r="K1170" s="59">
        <v>1.2444653787589031</v>
      </c>
      <c r="L1170" s="60">
        <f t="array" ref="L1170:O1170">TRANSPOSE(MMULT(Option!$B$25:$E$28, TRANSPOSE(H1170:K1170)))</f>
        <v>2.0037863075195519</v>
      </c>
      <c r="M1170" s="60">
        <v>1.1768772567835031</v>
      </c>
      <c r="N1170" s="60">
        <v>0.6429339158682843</v>
      </c>
      <c r="O1170" s="60">
        <v>1.9153848106772777</v>
      </c>
      <c r="P1170" s="56" t="str">
        <f t="shared" si="1457"/>
        <v>234/3</v>
      </c>
      <c r="R1170" s="80"/>
      <c r="S1170" s="3" t="s">
        <v>30</v>
      </c>
      <c r="T1170" s="60">
        <f ca="1"/>
        <v>0.75818252199845604</v>
      </c>
      <c r="U1170" s="60">
        <f ca="1"/>
        <v>-1.1219253573663985</v>
      </c>
      <c r="V1170" s="60">
        <f ca="1"/>
        <v>2.2067806059615052</v>
      </c>
      <c r="W1170" s="60">
        <f ca="1"/>
        <v>-2.1414586861007052</v>
      </c>
      <c r="X1170" s="60">
        <f ca="1"/>
        <v>-1.3370089867881938</v>
      </c>
      <c r="Y1170" s="52">
        <f ca="1">$B$14 * EXP(($E$3 - $C$14^2/2) * Y$2 + $C$14*SQRT(Y$2)*T1170)</f>
        <v>126.16933617696174</v>
      </c>
      <c r="Z1170" s="52">
        <f ca="1">Y1170 * EXP(($E$3 - $C$14^2/2) * (Z$2-Y$2) + $C$14*SQRT(Z$2-Y$2)*U1170)</f>
        <v>90.563144381359606</v>
      </c>
      <c r="AA1170" s="52">
        <f ca="1">Z1170 * EXP(($E$3 - $C$14^2/2) * (AA$2-Z$2) + $C$14*SQRT(AA$2-Z$2)*V1170)</f>
        <v>176.45775815561962</v>
      </c>
      <c r="AB1170" s="52">
        <f ca="1">AA1170 * EXP(($E$3 - $C$14^2/2) * (AB$2-AA$2) + $C$14*SQRT(AB$2-AA$2)*W1170)</f>
        <v>93.283562313105406</v>
      </c>
      <c r="AC1170" s="52">
        <f ca="1">AB1170 * EXP(($E$3 - $C$14^2/2) * (AC$2-AB$2) + $C$14*SQRT(AC$2-AB$2)*X1170)</f>
        <v>62.774015084037025</v>
      </c>
      <c r="AD1170" s="47"/>
      <c r="AE1170" s="3" t="s">
        <v>68</v>
      </c>
      <c r="AF1170" s="52" t="b">
        <f ca="1">AND(AF1167&gt;$B$3, NOT(OR($AF1169:AF1169)))</f>
        <v>1</v>
      </c>
      <c r="AG1170" s="52" t="b">
        <f ca="1">AND(AG1167&gt;$B$3, NOT(OR($AF1169:AG1169)))</f>
        <v>1</v>
      </c>
      <c r="AH1170" s="52" t="b">
        <f ca="1">AND(AH1167&gt;$B$3, NOT(OR($AF1169:AH1169)))</f>
        <v>0</v>
      </c>
      <c r="AI1170" s="52" t="b">
        <f ca="1">AND(AI1167&gt;$B$3, NOT(OR($AF1169:AI1169)))</f>
        <v>0</v>
      </c>
      <c r="AJ1170" s="52" t="b">
        <f ca="1">AND(AJ1167&gt;$B$3, NOT(OR($AF1169:AJ1169)))</f>
        <v>0</v>
      </c>
      <c r="AK1170" s="74"/>
      <c r="AL1170" s="70"/>
    </row>
    <row r="1171" spans="7:38" ht="14.55" customHeight="1" x14ac:dyDescent="0.3">
      <c r="G1171" s="3">
        <v>1169</v>
      </c>
      <c r="H1171" s="58">
        <v>-0.79268663887269863</v>
      </c>
      <c r="I1171" s="58">
        <v>-1.7667808462538379</v>
      </c>
      <c r="J1171" s="58">
        <v>0.94590564165473978</v>
      </c>
      <c r="K1171" s="59">
        <v>0.3588579105999492</v>
      </c>
      <c r="L1171" s="60">
        <f t="array" ref="L1171:O1171">TRANSPOSE(MMULT(Option!$B$25:$E$28, TRANSPOSE(H1171:K1171)))</f>
        <v>-0.79268663887269863</v>
      </c>
      <c r="M1171" s="60">
        <v>-1.9363560484203493</v>
      </c>
      <c r="N1171" s="60">
        <v>5.107196414023274E-2</v>
      </c>
      <c r="O1171" s="60">
        <v>-0.2877970501883923</v>
      </c>
      <c r="P1171" s="56" t="str">
        <f t="shared" si="1457"/>
        <v>234/4</v>
      </c>
      <c r="R1171" s="80">
        <v>293</v>
      </c>
      <c r="S1171" s="3" t="s">
        <v>28</v>
      </c>
      <c r="T1171" s="60">
        <f t="array" aca="1" ref="T1171:T1174" ca="1">TRANSPOSE(OFFSET($L$3, MATCH($R1171 &amp; "/" &amp; T$2, $P$3:$P$5002, 0) - 1, 0, 1, $E$1))</f>
        <v>1.9440324553707875</v>
      </c>
      <c r="U1171" s="60">
        <f t="array" aca="1" ref="U1171:U1174" ca="1">TRANSPOSE(OFFSET($L$3, MATCH($R1171 &amp; "/" &amp; U$2, $P$3:$P$5002, 0) - 1, 0, 1, $E$1))</f>
        <v>-0.44372313723439044</v>
      </c>
      <c r="V1171" s="60">
        <f t="array" aca="1" ref="V1171:V1174" ca="1">TRANSPOSE(OFFSET($L$3, MATCH($R1171 &amp; "/" &amp; V$2, $P$3:$P$5002, 0) - 1, 0, 1, $E$1))</f>
        <v>1.0627077308674255</v>
      </c>
      <c r="W1171" s="60">
        <f t="array" aca="1" ref="W1171:W1174" ca="1">TRANSPOSE(OFFSET($L$3, MATCH($R1171 &amp; "/" &amp; W$2, $P$3:$P$5002, 0) - 1, 0, 1, $E$1))</f>
        <v>7.3515788875776034E-2</v>
      </c>
      <c r="X1171" s="60">
        <f t="array" aca="1" ref="X1171:X1174" ca="1">TRANSPOSE(OFFSET($L$3, MATCH($R1171 &amp; "/" &amp; X$2, $P$3:$P$5002, 0) - 1, 0, 1, $E$1))</f>
        <v>-1.0856872656134384</v>
      </c>
      <c r="Y1171" s="52">
        <f ca="1">$B$11 * EXP(($E$3 - $C$11^2/2) * Y$2 + $C$11*SQRT(Y$2)*T1171)</f>
        <v>180.07616901898348</v>
      </c>
      <c r="Z1171" s="52">
        <f ca="1">Y1171 * EXP(($E$3 - $C$11^2/2) * (Z$2-Y$2) + $C$11*SQRT(Z$2-Y$2)*U1171)</f>
        <v>158.42209866588041</v>
      </c>
      <c r="AA1171" s="52">
        <f ca="1">Z1171 * EXP(($E$3 - $C$11^2/2) * (AA$2-Z$2) + $C$11*SQRT(AA$2-Z$2)*V1171)</f>
        <v>219.00078202252567</v>
      </c>
      <c r="AB1171" s="52">
        <f ca="1">AA1171 * EXP(($E$3 - $C$11^2/2) * (AB$2-AA$2) + $C$11*SQRT(AB$2-AA$2)*W1171)</f>
        <v>225.00666800700208</v>
      </c>
      <c r="AC1171" s="52">
        <f ca="1">AB1171 * EXP(($E$3 - $C$11^2/2) * (AC$2-AB$2) + $C$11*SQRT(AC$2-AB$2)*X1171)</f>
        <v>163.27303448765994</v>
      </c>
      <c r="AD1171" s="47"/>
      <c r="AE1171" s="3" t="s">
        <v>69</v>
      </c>
      <c r="AF1171" s="20" cm="1">
        <f t="array" aca="1" ref="AF1171" ca="1">MIN(Y1171:Y1174 / $D$11:$D$14)</f>
        <v>1.0501477797638945</v>
      </c>
      <c r="AG1171" s="20" cm="1">
        <f t="array" aca="1" ref="AG1171" ca="1">MIN(Z1171:Z1174 / $D$11:$D$14)</f>
        <v>1.0835522512378346</v>
      </c>
      <c r="AH1171" s="20" cm="1">
        <f t="array" aca="1" ref="AH1171" ca="1">MIN(AA1171:AA1174 / $D$11:$D$14)</f>
        <v>1.0474969724964751</v>
      </c>
      <c r="AI1171" s="20" cm="1">
        <f t="array" aca="1" ref="AI1171" ca="1">MIN(AB1171:AB1174 / $D$11:$D$14)</f>
        <v>0.65625141627511763</v>
      </c>
      <c r="AJ1171" s="20" cm="1">
        <f t="array" aca="1" ref="AJ1171" ca="1">MIN(AC1171:AC1174 / $D$11:$D$14)</f>
        <v>0.42025455217399732</v>
      </c>
      <c r="AK1171" s="72">
        <f t="array" aca="1" ref="AK1171" ca="1">SUMPRODUCT(AF1172:AJ1172, EXP(-$E$3*$AF$2:$AJ$2))</f>
        <v>118631.70059156645</v>
      </c>
      <c r="AL1171" s="70">
        <f ca="1">MAX(AC1172 - $D$11, 0) * EXP(-$E$2*$E$3)</f>
        <v>50.091466475066419</v>
      </c>
    </row>
    <row r="1172" spans="7:38" ht="14.55" customHeight="1" x14ac:dyDescent="0.3">
      <c r="G1172" s="3">
        <v>1170</v>
      </c>
      <c r="H1172" s="58">
        <v>0.37762062828400988</v>
      </c>
      <c r="I1172" s="58">
        <v>-0.59048974616748773</v>
      </c>
      <c r="J1172" s="58">
        <v>1.1771888264249557</v>
      </c>
      <c r="K1172" s="59">
        <v>0.5700034084509733</v>
      </c>
      <c r="L1172" s="60">
        <f t="array" ref="L1172:O1172">TRANSPOSE(MMULT(Option!$B$25:$E$28, TRANSPOSE(H1172:K1172)))</f>
        <v>0.37762062828400988</v>
      </c>
      <c r="M1172" s="60">
        <v>-0.39014454046795055</v>
      </c>
      <c r="N1172" s="60">
        <v>1.0303585348000981</v>
      </c>
      <c r="O1172" s="60">
        <v>0.71430722850478667</v>
      </c>
      <c r="P1172" s="56" t="str">
        <f t="shared" si="1457"/>
        <v>234/5</v>
      </c>
      <c r="R1172" s="80"/>
      <c r="S1172" s="3" t="s">
        <v>29</v>
      </c>
      <c r="T1172" s="60">
        <f ca="1"/>
        <v>0.94340931291633068</v>
      </c>
      <c r="U1172" s="60">
        <f ca="1"/>
        <v>0.91213122816880776</v>
      </c>
      <c r="V1172" s="60">
        <f ca="1"/>
        <v>-1.1876902093129309</v>
      </c>
      <c r="W1172" s="60">
        <f ca="1"/>
        <v>1.490435051320002</v>
      </c>
      <c r="X1172" s="60">
        <f ca="1"/>
        <v>-0.58615956032957828</v>
      </c>
      <c r="Y1172" s="52">
        <f ca="1">$B$12 * EXP(($E$3 - $C$12^2/2) * Y$2 + $C$12*SQRT(Y$2)*T1172)</f>
        <v>133.37877059670072</v>
      </c>
      <c r="Z1172" s="52">
        <f ca="1">Y1172 * EXP(($E$3 - $C$12^2/2) * (Z$2-Y$2) + $C$12*SQRT(Z$2-Y$2)*U1172)</f>
        <v>176.23747023739301</v>
      </c>
      <c r="AA1172" s="52">
        <f ca="1">Z1172 * EXP(($E$3 - $C$12^2/2) * (AA$2-Z$2) + $C$12*SQRT(AA$2-Z$2)*V1172)</f>
        <v>124.03022495248668</v>
      </c>
      <c r="AB1172" s="52">
        <f ca="1">AA1172 * EXP(($E$3 - $C$12^2/2) * (AB$2-AA$2) + $C$12*SQRT(AB$2-AA$2)*W1172)</f>
        <v>194.93297877883009</v>
      </c>
      <c r="AC1172" s="52">
        <f ca="1">AB1172 * EXP(($E$3 - $C$12^2/2) * (AC$2-AB$2) + $C$12*SQRT(AC$2-AB$2)*X1172)</f>
        <v>164.31871611314719</v>
      </c>
      <c r="AD1172" s="47"/>
      <c r="AE1172" s="3" t="s">
        <v>47</v>
      </c>
      <c r="AF1172" s="64">
        <f t="shared" ref="AF1172" ca="1" si="1478">($B$5*AF1174 + (1 + $B$6)*AF1173)*$B$2</f>
        <v>15000</v>
      </c>
      <c r="AG1172" s="64">
        <f t="shared" ref="AG1172" ca="1" si="1479">($B$5*AG1174 + (1 + $B$6)*AG1173)*$B$2</f>
        <v>15000</v>
      </c>
      <c r="AH1172" s="64">
        <f t="shared" ref="AH1172" ca="1" si="1480">($B$5*AH1174 + (1 + $B$6)*AH1173)*$B$2</f>
        <v>15000</v>
      </c>
      <c r="AI1172" s="64">
        <f t="shared" ref="AI1172" ca="1" si="1481">($B$5*AI1174 + (1 + $B$6)*AI1173)*$B$2</f>
        <v>0</v>
      </c>
      <c r="AJ1172" s="64" cm="1">
        <f t="array" aca="1" ref="AJ1172" ca="1">($B$5*AJ1174 + (1 + $B$6)*AJ1173 + AND(NOT(AF1173:AJ1173)))*$B$2</f>
        <v>100000</v>
      </c>
      <c r="AK1172" s="73"/>
      <c r="AL1172" s="70"/>
    </row>
    <row r="1173" spans="7:38" ht="14.55" customHeight="1" x14ac:dyDescent="0.3">
      <c r="G1173" s="3">
        <v>1171</v>
      </c>
      <c r="H1173" s="58">
        <v>0.62860892726264384</v>
      </c>
      <c r="I1173" s="58">
        <v>0.57024729214134307</v>
      </c>
      <c r="J1173" s="58">
        <v>0.60453621477918462</v>
      </c>
      <c r="K1173" s="59">
        <v>-0.26973922165239156</v>
      </c>
      <c r="L1173" s="60">
        <f t="array" ref="L1173:O1173">TRANSPOSE(MMULT(Option!$B$25:$E$28, TRANSPOSE(H1173:K1173)))</f>
        <v>0.62860892726264384</v>
      </c>
      <c r="M1173" s="60">
        <v>0.77408384712131773</v>
      </c>
      <c r="N1173" s="60">
        <v>0.93173960660243604</v>
      </c>
      <c r="O1173" s="60">
        <v>0.28777188214943894</v>
      </c>
      <c r="P1173" s="56" t="str">
        <f t="shared" si="1457"/>
        <v>235/1</v>
      </c>
      <c r="R1173" s="80"/>
      <c r="S1173" s="3" t="s">
        <v>31</v>
      </c>
      <c r="T1173" s="60">
        <f ca="1"/>
        <v>0.14643632299465825</v>
      </c>
      <c r="U1173" s="60">
        <f ca="1"/>
        <v>8.7712894752700971E-2</v>
      </c>
      <c r="V1173" s="60">
        <f ca="1"/>
        <v>0.48080516248583061</v>
      </c>
      <c r="W1173" s="60">
        <f ca="1"/>
        <v>-0.6104638558338904</v>
      </c>
      <c r="X1173" s="60">
        <f ca="1"/>
        <v>4.8200029815622714E-2</v>
      </c>
      <c r="Y1173" s="52">
        <f ca="1">$B$13 * EXP(($E$3 - $C$13^2/2) * Y$2 + $C$13*SQRT(Y$2)*T1173)</f>
        <v>105.01477797638945</v>
      </c>
      <c r="Z1173" s="52">
        <f ca="1">Y1173 * EXP(($E$3 - $C$13^2/2) * (Z$2-Y$2) + $C$13*SQRT(Z$2-Y$2)*U1173)</f>
        <v>108.35522512378346</v>
      </c>
      <c r="AA1173" s="52">
        <f ca="1">Z1173 * EXP(($E$3 - $C$13^2/2) * (AA$2-Z$2) + $C$13*SQRT(AA$2-Z$2)*V1173)</f>
        <v>125.79536508398232</v>
      </c>
      <c r="AB1173" s="52">
        <f ca="1">AA1173 * EXP(($E$3 - $C$13^2/2) * (AB$2-AA$2) + $C$13*SQRT(AB$2-AA$2)*W1173)</f>
        <v>105.26882782977611</v>
      </c>
      <c r="AC1173" s="52">
        <f ca="1">AB1173 * EXP(($E$3 - $C$13^2/2) * (AC$2-AB$2) + $C$13*SQRT(AC$2-AB$2)*X1173)</f>
        <v>107.33742231493808</v>
      </c>
      <c r="AD1173" s="47"/>
      <c r="AE1173" s="3" t="s">
        <v>46</v>
      </c>
      <c r="AF1173" s="52" t="b">
        <f t="shared" ref="AF1173" ca="1" si="1482">AF1171 &gt;= $B$4</f>
        <v>0</v>
      </c>
      <c r="AG1173" s="52" t="b">
        <f t="array" aca="1" ref="AG1173" ca="1">AND(AG1171 &gt;= $B$4, NOT(OR($AF1173:AF1173)))</f>
        <v>0</v>
      </c>
      <c r="AH1173" s="52" t="b">
        <f t="array" aca="1" ref="AH1173" ca="1">AND(AH1171 &gt;= $B$4, NOT(OR($AF1173:AG1173)))</f>
        <v>0</v>
      </c>
      <c r="AI1173" s="52" t="b">
        <f t="array" aca="1" ref="AI1173" ca="1">AND(AI1171 &gt;= $B$4, NOT(OR($AF1173:AH1173)))</f>
        <v>0</v>
      </c>
      <c r="AJ1173" s="52" t="b">
        <f t="array" aca="1" ref="AJ1173" ca="1">AND(AJ1171 &gt;= $B$4, NOT(OR($AF1173:AI1173)))</f>
        <v>0</v>
      </c>
      <c r="AK1173" s="73"/>
      <c r="AL1173" s="70"/>
    </row>
    <row r="1174" spans="7:38" ht="14.55" customHeight="1" x14ac:dyDescent="0.3">
      <c r="G1174" s="3">
        <v>1172</v>
      </c>
      <c r="H1174" s="58">
        <v>-0.38908085369786816</v>
      </c>
      <c r="I1174" s="58">
        <v>0.42581243918755229</v>
      </c>
      <c r="J1174" s="58">
        <v>-0.48645512571069616</v>
      </c>
      <c r="K1174" s="59">
        <v>-0.30899068518016137</v>
      </c>
      <c r="L1174" s="60">
        <f t="array" ref="L1174:O1174">TRANSPOSE(MMULT(Option!$B$25:$E$28, TRANSPOSE(H1174:K1174)))</f>
        <v>-0.38908085369786816</v>
      </c>
      <c r="M1174" s="60">
        <v>0.2346312054070005</v>
      </c>
      <c r="N1174" s="60">
        <v>-0.47138690434077857</v>
      </c>
      <c r="O1174" s="60">
        <v>-0.40367860385905041</v>
      </c>
      <c r="P1174" s="56" t="str">
        <f t="shared" si="1457"/>
        <v>235/2</v>
      </c>
      <c r="R1174" s="80"/>
      <c r="S1174" s="3" t="s">
        <v>30</v>
      </c>
      <c r="T1174" s="60">
        <f ca="1"/>
        <v>0.41568668089119926</v>
      </c>
      <c r="U1174" s="60">
        <f ca="1"/>
        <v>0.86537396645148368</v>
      </c>
      <c r="V1174" s="60">
        <f ca="1"/>
        <v>-1.1763823720366267</v>
      </c>
      <c r="W1174" s="60">
        <f ca="1"/>
        <v>-1.5753826317897885</v>
      </c>
      <c r="X1174" s="60">
        <f ca="1"/>
        <v>-1.5022778924836571</v>
      </c>
      <c r="Y1174" s="52">
        <f ca="1">$B$14 * EXP(($E$3 - $C$14^2/2) * Y$2 + $C$14*SQRT(Y$2)*T1174)</f>
        <v>113.84936218513484</v>
      </c>
      <c r="Z1174" s="52">
        <f ca="1">Y1174 * EXP(($E$3 - $C$14^2/2) * (Z$2-Y$2) + $C$14*SQRT(Z$2-Y$2)*U1174)</f>
        <v>148.33724741106647</v>
      </c>
      <c r="AA1174" s="52">
        <f ca="1">Z1174 * EXP(($E$3 - $C$14^2/2) * (AA$2-Z$2) + $C$14*SQRT(AA$2-Z$2)*V1174)</f>
        <v>104.74969724964751</v>
      </c>
      <c r="AB1174" s="52">
        <f ca="1">AA1174 * EXP(($E$3 - $C$14^2/2) * (AB$2-AA$2) + $C$14*SQRT(AB$2-AA$2)*W1174)</f>
        <v>65.625141627511766</v>
      </c>
      <c r="AC1174" s="52">
        <f ca="1">AB1174 * EXP(($E$3 - $C$14^2/2) * (AC$2-AB$2) + $C$14*SQRT(AC$2-AB$2)*X1174)</f>
        <v>42.025455217399731</v>
      </c>
      <c r="AD1174" s="47"/>
      <c r="AE1174" s="3" t="s">
        <v>68</v>
      </c>
      <c r="AF1174" s="52" t="b">
        <f ca="1">AND(AF1171&gt;$B$3, NOT(OR($AF1173:AF1173)))</f>
        <v>1</v>
      </c>
      <c r="AG1174" s="52" t="b">
        <f ca="1">AND(AG1171&gt;$B$3, NOT(OR($AF1173:AG1173)))</f>
        <v>1</v>
      </c>
      <c r="AH1174" s="52" t="b">
        <f ca="1">AND(AH1171&gt;$B$3, NOT(OR($AF1173:AH1173)))</f>
        <v>1</v>
      </c>
      <c r="AI1174" s="52" t="b">
        <f ca="1">AND(AI1171&gt;$B$3, NOT(OR($AF1173:AI1173)))</f>
        <v>0</v>
      </c>
      <c r="AJ1174" s="52" t="b">
        <f ca="1">AND(AJ1171&gt;$B$3, NOT(OR($AF1173:AJ1173)))</f>
        <v>0</v>
      </c>
      <c r="AK1174" s="74"/>
      <c r="AL1174" s="70"/>
    </row>
    <row r="1175" spans="7:38" ht="14.55" customHeight="1" x14ac:dyDescent="0.3">
      <c r="G1175" s="3">
        <v>1173</v>
      </c>
      <c r="H1175" s="58">
        <v>1.1827993213538187E-2</v>
      </c>
      <c r="I1175" s="58">
        <v>-0.61161004496967986</v>
      </c>
      <c r="J1175" s="58">
        <v>-0.31390555739951542</v>
      </c>
      <c r="K1175" s="59">
        <v>-0.41716997331041888</v>
      </c>
      <c r="L1175" s="60">
        <f t="array" ref="L1175:O1175">TRANSPOSE(MMULT(Option!$B$25:$E$28, TRANSPOSE(H1175:K1175)))</f>
        <v>1.1827993213538187E-2</v>
      </c>
      <c r="M1175" s="60">
        <v>-0.55581866808836533</v>
      </c>
      <c r="N1175" s="60">
        <v>-0.43113231783571682</v>
      </c>
      <c r="O1175" s="60">
        <v>-0.57393702051397777</v>
      </c>
      <c r="P1175" s="56" t="str">
        <f t="shared" si="1457"/>
        <v>235/3</v>
      </c>
      <c r="R1175" s="80">
        <v>294</v>
      </c>
      <c r="S1175" s="3" t="s">
        <v>28</v>
      </c>
      <c r="T1175" s="60">
        <f t="array" aca="1" ref="T1175:T1178" ca="1">TRANSPOSE(OFFSET($L$3, MATCH($R1175 &amp; "/" &amp; T$2, $P$3:$P$5002, 0) - 1, 0, 1, $E$1))</f>
        <v>1.3869770234989562</v>
      </c>
      <c r="U1175" s="60">
        <f t="array" aca="1" ref="U1175:U1178" ca="1">TRANSPOSE(OFFSET($L$3, MATCH($R1175 &amp; "/" &amp; U$2, $P$3:$P$5002, 0) - 1, 0, 1, $E$1))</f>
        <v>1.0514424326763172</v>
      </c>
      <c r="V1175" s="60">
        <f t="array" aca="1" ref="V1175:V1178" ca="1">TRANSPOSE(OFFSET($L$3, MATCH($R1175 &amp; "/" &amp; V$2, $P$3:$P$5002, 0) - 1, 0, 1, $E$1))</f>
        <v>0.74805700365745198</v>
      </c>
      <c r="W1175" s="60">
        <f t="array" aca="1" ref="W1175:W1178" ca="1">TRANSPOSE(OFFSET($L$3, MATCH($R1175 &amp; "/" &amp; W$2, $P$3:$P$5002, 0) - 1, 0, 1, $E$1))</f>
        <v>0.47280704236497378</v>
      </c>
      <c r="X1175" s="60">
        <f t="array" aca="1" ref="X1175:X1178" ca="1">TRANSPOSE(OFFSET($L$3, MATCH($R1175 &amp; "/" &amp; X$2, $P$3:$P$5002, 0) - 1, 0, 1, $E$1))</f>
        <v>0.31602536824605615</v>
      </c>
      <c r="Y1175" s="52">
        <f ca="1">$B$11 * EXP(($E$3 - $C$11^2/2) * Y$2 + $C$11*SQRT(Y$2)*T1175)</f>
        <v>152.36261321388497</v>
      </c>
      <c r="Z1175" s="52">
        <f ca="1">Y1175 * EXP(($E$3 - $C$11^2/2) * (Z$2-Y$2) + $C$11*SQRT(Z$2-Y$2)*U1175)</f>
        <v>209.91360112400125</v>
      </c>
      <c r="AA1175" s="52">
        <f ca="1">Z1175 * EXP(($E$3 - $C$11^2/2) * (AA$2-Z$2) + $C$11*SQRT(AA$2-Z$2)*V1175)</f>
        <v>264.04330504034692</v>
      </c>
      <c r="AB1175" s="52">
        <f ca="1">AA1175 * EXP(($E$3 - $C$11^2/2) * (AB$2-AA$2) + $C$11*SQRT(AB$2-AA$2)*W1175)</f>
        <v>305.8073219036703</v>
      </c>
      <c r="AC1175" s="52">
        <f ca="1">AB1175 * EXP(($E$3 - $C$11^2/2) * (AC$2-AB$2) + $C$11*SQRT(AC$2-AB$2)*X1175)</f>
        <v>337.90434319210135</v>
      </c>
      <c r="AD1175" s="47"/>
      <c r="AE1175" s="3" t="s">
        <v>69</v>
      </c>
      <c r="AF1175" s="20" cm="1">
        <f t="array" aca="1" ref="AF1175" ca="1">MIN(Y1175:Y1178 / $D$11:$D$14)</f>
        <v>1.2482478209172863</v>
      </c>
      <c r="AG1175" s="20" cm="1">
        <f t="array" aca="1" ref="AG1175" ca="1">MIN(Z1175:Z1178 / $D$11:$D$14)</f>
        <v>2.0991360112400126</v>
      </c>
      <c r="AH1175" s="20" cm="1">
        <f t="array" aca="1" ref="AH1175" ca="1">MIN(AA1175:AA1178 / $D$11:$D$14)</f>
        <v>2.3496186094935081</v>
      </c>
      <c r="AI1175" s="20" cm="1">
        <f t="array" aca="1" ref="AI1175" ca="1">MIN(AB1175:AB1178 / $D$11:$D$14)</f>
        <v>2.3519476929018355</v>
      </c>
      <c r="AJ1175" s="20" cm="1">
        <f t="array" aca="1" ref="AJ1175" ca="1">MIN(AC1175:AC1178 / $D$11:$D$14)</f>
        <v>2.4730117033095267</v>
      </c>
      <c r="AK1175" s="72">
        <f t="array" aca="1" ref="AK1175" ca="1">SUMPRODUCT(AF1176:AJ1176, EXP(-$E$3*$AF$2:$AJ$2))</f>
        <v>109276.37026128646</v>
      </c>
      <c r="AL1175" s="70">
        <f ca="1">MAX(AC1176 - $D$11, 0) * EXP(-$E$2*$E$3)</f>
        <v>114.71826680108032</v>
      </c>
    </row>
    <row r="1176" spans="7:38" ht="14.55" customHeight="1" x14ac:dyDescent="0.3">
      <c r="G1176" s="3">
        <v>1174</v>
      </c>
      <c r="H1176" s="58">
        <v>1.8978594150446408</v>
      </c>
      <c r="I1176" s="58">
        <v>-1.8933471162989581</v>
      </c>
      <c r="J1176" s="58">
        <v>-0.29867166503244308</v>
      </c>
      <c r="K1176" s="59">
        <v>-0.65198474271862061</v>
      </c>
      <c r="L1176" s="60">
        <f t="array" ref="L1176:O1176">TRANSPOSE(MMULT(Option!$B$25:$E$28, TRANSPOSE(H1176:K1176)))</f>
        <v>1.8978594150446408</v>
      </c>
      <c r="M1176" s="60">
        <v>-0.97613752943541043</v>
      </c>
      <c r="N1176" s="60">
        <v>1.02278045052695E-3</v>
      </c>
      <c r="O1176" s="60">
        <v>-0.35327200696195343</v>
      </c>
      <c r="P1176" s="56" t="str">
        <f t="shared" si="1457"/>
        <v>235/4</v>
      </c>
      <c r="R1176" s="80"/>
      <c r="S1176" s="3" t="s">
        <v>29</v>
      </c>
      <c r="T1176" s="60">
        <f ca="1"/>
        <v>1.3634960824302147</v>
      </c>
      <c r="U1176" s="60">
        <f ca="1"/>
        <v>2.0305305117003511</v>
      </c>
      <c r="V1176" s="60">
        <f ca="1"/>
        <v>-0.45044477920400755</v>
      </c>
      <c r="W1176" s="60">
        <f ca="1"/>
        <v>-0.15400096043122768</v>
      </c>
      <c r="X1176" s="60">
        <f ca="1"/>
        <v>0.14520821537860326</v>
      </c>
      <c r="Y1176" s="52">
        <f ca="1">$B$12 * EXP(($E$3 - $C$12^2/2) * Y$2 + $C$12*SQRT(Y$2)*T1176)</f>
        <v>151.29309935269725</v>
      </c>
      <c r="Z1176" s="52">
        <f ca="1">Y1176 * EXP(($E$3 - $C$12^2/2) * (Z$2-Y$2) + $C$12*SQRT(Z$2-Y$2)*U1176)</f>
        <v>279.60507586745575</v>
      </c>
      <c r="AA1176" s="52">
        <f ca="1">Z1176 * EXP(($E$3 - $C$12^2/2) * (AA$2-Z$2) + $C$12*SQRT(AA$2-Z$2)*V1176)</f>
        <v>245.48718111801242</v>
      </c>
      <c r="AB1176" s="52">
        <f ca="1">AA1176 * EXP(($E$3 - $C$12^2/2) * (AB$2-AA$2) + $C$12*SQRT(AB$2-AA$2)*W1176)</f>
        <v>235.57855915143602</v>
      </c>
      <c r="AC1176" s="52">
        <f ca="1">AB1176 * EXP(($E$3 - $C$12^2/2) * (AC$2-AB$2) + $C$12*SQRT(AC$2-AB$2)*X1176)</f>
        <v>247.30117033095266</v>
      </c>
      <c r="AD1176" s="47"/>
      <c r="AE1176" s="3" t="s">
        <v>47</v>
      </c>
      <c r="AF1176" s="64">
        <f t="shared" ref="AF1176" ca="1" si="1483">($B$5*AF1178 + (1 + $B$6)*AF1177)*$B$2</f>
        <v>15000</v>
      </c>
      <c r="AG1176" s="64">
        <f t="shared" ref="AG1176" ca="1" si="1484">($B$5*AG1178 + (1 + $B$6)*AG1177)*$B$2</f>
        <v>105000</v>
      </c>
      <c r="AH1176" s="64">
        <f t="shared" ref="AH1176" ca="1" si="1485">($B$5*AH1178 + (1 + $B$6)*AH1177)*$B$2</f>
        <v>0</v>
      </c>
      <c r="AI1176" s="64">
        <f t="shared" ref="AI1176" ca="1" si="1486">($B$5*AI1178 + (1 + $B$6)*AI1177)*$B$2</f>
        <v>0</v>
      </c>
      <c r="AJ1176" s="64" cm="1">
        <f t="array" aca="1" ref="AJ1176" ca="1">($B$5*AJ1178 + (1 + $B$6)*AJ1177 + AND(NOT(AF1177:AJ1177)))*$B$2</f>
        <v>0</v>
      </c>
      <c r="AK1176" s="73"/>
      <c r="AL1176" s="70"/>
    </row>
    <row r="1177" spans="7:38" ht="14.55" customHeight="1" x14ac:dyDescent="0.3">
      <c r="G1177" s="3">
        <v>1175</v>
      </c>
      <c r="H1177" s="58">
        <v>0.16885934396698363</v>
      </c>
      <c r="I1177" s="58">
        <v>1.2528054871285479</v>
      </c>
      <c r="J1177" s="58">
        <v>1.1330897989938966</v>
      </c>
      <c r="K1177" s="59">
        <v>1.3753236442304226</v>
      </c>
      <c r="L1177" s="60">
        <f t="array" ref="L1177:O1177">TRANSPOSE(MMULT(Option!$B$25:$E$28, TRANSPOSE(H1177:K1177)))</f>
        <v>0.16885934396698363</v>
      </c>
      <c r="M1177" s="60">
        <v>1.2157589327513125</v>
      </c>
      <c r="N1177" s="60">
        <v>1.3908093976653575</v>
      </c>
      <c r="O1177" s="60">
        <v>1.7945185108237278</v>
      </c>
      <c r="P1177" s="56" t="str">
        <f t="shared" si="1457"/>
        <v>235/5</v>
      </c>
      <c r="R1177" s="80"/>
      <c r="S1177" s="3" t="s">
        <v>31</v>
      </c>
      <c r="T1177" s="60">
        <f ca="1"/>
        <v>2.9693909559073117</v>
      </c>
      <c r="U1177" s="60">
        <f ca="1"/>
        <v>1.211280775396625</v>
      </c>
      <c r="V1177" s="60">
        <f ca="1"/>
        <v>-0.62024755707657031</v>
      </c>
      <c r="W1177" s="60">
        <f ca="1"/>
        <v>1.1782153180273178</v>
      </c>
      <c r="X1177" s="60">
        <f ca="1"/>
        <v>1.6076680958167555E-2</v>
      </c>
      <c r="Y1177" s="52">
        <f ca="1">$B$13 * EXP(($E$3 - $C$13^2/2) * Y$2 + $C$13*SQRT(Y$2)*T1177)</f>
        <v>244.93367822112253</v>
      </c>
      <c r="Z1177" s="52">
        <f ca="1">Y1177 * EXP(($E$3 - $C$13^2/2) * (Z$2-Y$2) + $C$13*SQRT(Z$2-Y$2)*U1177)</f>
        <v>354.0264774450477</v>
      </c>
      <c r="AA1177" s="52">
        <f ca="1">Z1177 * EXP(($E$3 - $C$13^2/2) * (AA$2-Z$2) + $C$13*SQRT(AA$2-Z$2)*V1177)</f>
        <v>295.39027209435483</v>
      </c>
      <c r="AB1177" s="52">
        <f ca="1">AA1177 * EXP(($E$3 - $C$13^2/2) * (AB$2-AA$2) + $C$13*SQRT(AB$2-AA$2)*W1177)</f>
        <v>422.74198722416259</v>
      </c>
      <c r="AC1177" s="52">
        <f ca="1">AB1177 * EXP(($E$3 - $C$13^2/2) * (AC$2-AB$2) + $C$13*SQRT(AC$2-AB$2)*X1177)</f>
        <v>426.91504600901078</v>
      </c>
      <c r="AD1177" s="47"/>
      <c r="AE1177" s="3" t="s">
        <v>46</v>
      </c>
      <c r="AF1177" s="52" t="b">
        <f t="shared" ref="AF1177" ca="1" si="1487">AF1175 &gt;= $B$4</f>
        <v>0</v>
      </c>
      <c r="AG1177" s="52" t="b">
        <f t="array" aca="1" ref="AG1177" ca="1">AND(AG1175 &gt;= $B$4, NOT(OR($AF1177:AF1177)))</f>
        <v>1</v>
      </c>
      <c r="AH1177" s="52" t="b">
        <f t="array" aca="1" ref="AH1177" ca="1">AND(AH1175 &gt;= $B$4, NOT(OR($AF1177:AG1177)))</f>
        <v>0</v>
      </c>
      <c r="AI1177" s="52" t="b">
        <f t="array" aca="1" ref="AI1177" ca="1">AND(AI1175 &gt;= $B$4, NOT(OR($AF1177:AH1177)))</f>
        <v>0</v>
      </c>
      <c r="AJ1177" s="52" t="b">
        <f t="array" aca="1" ref="AJ1177" ca="1">AND(AJ1175 &gt;= $B$4, NOT(OR($AF1177:AI1177)))</f>
        <v>0</v>
      </c>
      <c r="AK1177" s="73"/>
      <c r="AL1177" s="70"/>
    </row>
    <row r="1178" spans="7:38" ht="14.55" customHeight="1" x14ac:dyDescent="0.3">
      <c r="G1178" s="3">
        <v>1176</v>
      </c>
      <c r="H1178" s="58">
        <v>-0.38759910397689196</v>
      </c>
      <c r="I1178" s="58">
        <v>-1.1409854216198256</v>
      </c>
      <c r="J1178" s="58">
        <v>-0.19180715774152199</v>
      </c>
      <c r="K1178" s="59">
        <v>-0.44581950648537233</v>
      </c>
      <c r="L1178" s="60">
        <f t="array" ref="L1178:O1178">TRANSPOSE(MMULT(Option!$B$25:$E$28, TRANSPOSE(H1178:K1178)))</f>
        <v>-0.38759910397689196</v>
      </c>
      <c r="M1178" s="60">
        <v>-1.2007700538735477</v>
      </c>
      <c r="N1178" s="60">
        <v>-0.62228591669464184</v>
      </c>
      <c r="O1178" s="60">
        <v>-0.87303369982626122</v>
      </c>
      <c r="P1178" s="56" t="str">
        <f t="shared" si="1457"/>
        <v>236/1</v>
      </c>
      <c r="R1178" s="80"/>
      <c r="S1178" s="3" t="s">
        <v>30</v>
      </c>
      <c r="T1178" s="60">
        <f ca="1"/>
        <v>0.72246941562297573</v>
      </c>
      <c r="U1178" s="60">
        <f ca="1"/>
        <v>1.8747921222438251</v>
      </c>
      <c r="V1178" s="60">
        <f ca="1"/>
        <v>0.20024853264136216</v>
      </c>
      <c r="W1178" s="60">
        <f ca="1"/>
        <v>-1.3364102586175486E-2</v>
      </c>
      <c r="X1178" s="60">
        <f ca="1"/>
        <v>1.5044753626204723</v>
      </c>
      <c r="Y1178" s="52">
        <f ca="1">$B$14 * EXP(($E$3 - $C$14^2/2) * Y$2 + $C$14*SQRT(Y$2)*T1178)</f>
        <v>124.82478209172862</v>
      </c>
      <c r="Z1178" s="52">
        <f ca="1">Y1178 * EXP(($E$3 - $C$14^2/2) * (Z$2-Y$2) + $C$14*SQRT(Z$2-Y$2)*U1178)</f>
        <v>220.15869943135158</v>
      </c>
      <c r="AA1178" s="52">
        <f ca="1">Z1178 * EXP(($E$3 - $C$14^2/2) * (AA$2-Z$2) + $C$14*SQRT(AA$2-Z$2)*V1178)</f>
        <v>234.96186094935081</v>
      </c>
      <c r="AB1178" s="52">
        <f ca="1">AA1178 * EXP(($E$3 - $C$14^2/2) * (AB$2-AA$2) + $C$14*SQRT(AB$2-AA$2)*W1178)</f>
        <v>235.19476929018353</v>
      </c>
      <c r="AC1178" s="52">
        <f ca="1">AB1178 * EXP(($E$3 - $C$14^2/2) * (AC$2-AB$2) + $C$14*SQRT(AC$2-AB$2)*X1178)</f>
        <v>371.20578491451312</v>
      </c>
      <c r="AD1178" s="47"/>
      <c r="AE1178" s="3" t="s">
        <v>68</v>
      </c>
      <c r="AF1178" s="52" t="b">
        <f ca="1">AND(AF1175&gt;$B$3, NOT(OR($AF1177:AF1177)))</f>
        <v>1</v>
      </c>
      <c r="AG1178" s="52" t="b">
        <f ca="1">AND(AG1175&gt;$B$3, NOT(OR($AF1177:AG1177)))</f>
        <v>0</v>
      </c>
      <c r="AH1178" s="52" t="b">
        <f ca="1">AND(AH1175&gt;$B$3, NOT(OR($AF1177:AH1177)))</f>
        <v>0</v>
      </c>
      <c r="AI1178" s="52" t="b">
        <f ca="1">AND(AI1175&gt;$B$3, NOT(OR($AF1177:AI1177)))</f>
        <v>0</v>
      </c>
      <c r="AJ1178" s="52" t="b">
        <f ca="1">AND(AJ1175&gt;$B$3, NOT(OR($AF1177:AJ1177)))</f>
        <v>0</v>
      </c>
      <c r="AK1178" s="74"/>
      <c r="AL1178" s="70"/>
    </row>
    <row r="1179" spans="7:38" ht="14.55" customHeight="1" x14ac:dyDescent="0.3">
      <c r="G1179" s="3">
        <v>1177</v>
      </c>
      <c r="H1179" s="58">
        <v>-0.48395086819046229</v>
      </c>
      <c r="I1179" s="58">
        <v>-0.67852723035149975</v>
      </c>
      <c r="J1179" s="58">
        <v>1.2925679353910651</v>
      </c>
      <c r="K1179" s="59">
        <v>0.16969477061622079</v>
      </c>
      <c r="L1179" s="60">
        <f t="array" ref="L1179:O1179">TRANSPOSE(MMULT(Option!$B$25:$E$28, TRANSPOSE(H1179:K1179)))</f>
        <v>-0.48395086819046229</v>
      </c>
      <c r="M1179" s="60">
        <v>-0.81546082611108195</v>
      </c>
      <c r="N1179" s="60">
        <v>0.76401494410901227</v>
      </c>
      <c r="O1179" s="60">
        <v>2.6340864131565195E-2</v>
      </c>
      <c r="P1179" s="56" t="str">
        <f t="shared" si="1457"/>
        <v>236/2</v>
      </c>
      <c r="R1179" s="80">
        <v>295</v>
      </c>
      <c r="S1179" s="3" t="s">
        <v>28</v>
      </c>
      <c r="T1179" s="60">
        <f t="array" aca="1" ref="T1179:T1182" ca="1">TRANSPOSE(OFFSET($L$3, MATCH($R1179 &amp; "/" &amp; T$2, $P$3:$P$5002, 0) - 1, 0, 1, $E$1))</f>
        <v>0.81649464947577532</v>
      </c>
      <c r="U1179" s="60">
        <f t="array" aca="1" ref="U1179:U1182" ca="1">TRANSPOSE(OFFSET($L$3, MATCH($R1179 &amp; "/" &amp; U$2, $P$3:$P$5002, 0) - 1, 0, 1, $E$1))</f>
        <v>0.90431676032266317</v>
      </c>
      <c r="V1179" s="60">
        <f t="array" aca="1" ref="V1179:V1182" ca="1">TRANSPOSE(OFFSET($L$3, MATCH($R1179 &amp; "/" &amp; V$2, $P$3:$P$5002, 0) - 1, 0, 1, $E$1))</f>
        <v>0.50075179691121829</v>
      </c>
      <c r="W1179" s="60">
        <f t="array" aca="1" ref="W1179:W1182" ca="1">TRANSPOSE(OFFSET($L$3, MATCH($R1179 &amp; "/" &amp; W$2, $P$3:$P$5002, 0) - 1, 0, 1, $E$1))</f>
        <v>0.76746298015679171</v>
      </c>
      <c r="X1179" s="60">
        <f t="array" aca="1" ref="X1179:X1182" ca="1">TRANSPOSE(OFFSET($L$3, MATCH($R1179 &amp; "/" &amp; X$2, $P$3:$P$5002, 0) - 1, 0, 1, $E$1))</f>
        <v>-0.90839038748332435</v>
      </c>
      <c r="Y1179" s="52">
        <f ca="1">$B$11 * EXP(($E$3 - $C$11^2/2) * Y$2 + $C$11*SQRT(Y$2)*T1179)</f>
        <v>128.39591560638877</v>
      </c>
      <c r="Z1179" s="52">
        <f ca="1">Y1179 * EXP(($E$3 - $C$11^2/2) * (Z$2-Y$2) + $C$11*SQRT(Z$2-Y$2)*U1179)</f>
        <v>169.2562111041033</v>
      </c>
      <c r="AA1179" s="52">
        <f ca="1">Z1179 * EXP(($E$3 - $C$11^2/2) * (AA$2-Z$2) + $C$11*SQRT(AA$2-Z$2)*V1179)</f>
        <v>197.67794143458153</v>
      </c>
      <c r="AB1179" s="52">
        <f ca="1">AA1179 * EXP(($E$3 - $C$11^2/2) * (AB$2-AA$2) + $C$11*SQRT(AB$2-AA$2)*W1179)</f>
        <v>250.10430279854248</v>
      </c>
      <c r="AC1179" s="52">
        <f ca="1">AB1179 * EXP(($E$3 - $C$11^2/2) * (AC$2-AB$2) + $C$11*SQRT(AC$2-AB$2)*X1179)</f>
        <v>191.39912851647506</v>
      </c>
      <c r="AD1179" s="47"/>
      <c r="AE1179" s="3" t="s">
        <v>69</v>
      </c>
      <c r="AF1179" s="20" cm="1">
        <f t="array" aca="1" ref="AF1179" ca="1">MIN(Y1179:Y1182 / $D$11:$D$14)</f>
        <v>0.75194502393360707</v>
      </c>
      <c r="AG1179" s="20" cm="1">
        <f t="array" aca="1" ref="AG1179" ca="1">MIN(Z1179:Z1182 / $D$11:$D$14)</f>
        <v>1.1146331793161284</v>
      </c>
      <c r="AH1179" s="20" cm="1">
        <f t="array" aca="1" ref="AH1179" ca="1">MIN(AA1179:AA1182 / $D$11:$D$14)</f>
        <v>0.64894651401202386</v>
      </c>
      <c r="AI1179" s="20" cm="1">
        <f t="array" aca="1" ref="AI1179" ca="1">MIN(AB1179:AB1182 / $D$11:$D$14)</f>
        <v>0.6619064999494455</v>
      </c>
      <c r="AJ1179" s="20" cm="1">
        <f t="array" aca="1" ref="AJ1179" ca="1">MIN(AC1179:AC1182 / $D$11:$D$14)</f>
        <v>0.5385940661588825</v>
      </c>
      <c r="AK1179" s="72">
        <f t="array" aca="1" ref="AK1179" ca="1">SUMPRODUCT(AF1180:AJ1180, EXP(-$E$3*$AF$2:$AJ$2))</f>
        <v>91452.639577679874</v>
      </c>
      <c r="AL1179" s="70">
        <f ca="1">MAX(AC1180 - $D$11, 0) * EXP(-$E$2*$E$3)</f>
        <v>35.563921953866206</v>
      </c>
    </row>
    <row r="1180" spans="7:38" ht="14.55" customHeight="1" x14ac:dyDescent="0.3">
      <c r="G1180" s="3">
        <v>1178</v>
      </c>
      <c r="H1180" s="58">
        <v>0.68745528680522783</v>
      </c>
      <c r="I1180" s="58">
        <v>-0.64085770722317581</v>
      </c>
      <c r="J1180" s="58">
        <v>-0.14562599391775349</v>
      </c>
      <c r="K1180" s="59">
        <v>-2.2951238095887607</v>
      </c>
      <c r="L1180" s="60">
        <f t="array" ref="L1180:O1180">TRANSPOSE(MMULT(Option!$B$25:$E$28, TRANSPOSE(H1180:K1180)))</f>
        <v>0.68745528680522783</v>
      </c>
      <c r="M1180" s="60">
        <v>-0.31237367588711901</v>
      </c>
      <c r="N1180" s="60">
        <v>-2.073860173075337E-2</v>
      </c>
      <c r="O1180" s="60">
        <v>-1.8866837178027811</v>
      </c>
      <c r="P1180" s="56" t="str">
        <f t="shared" si="1457"/>
        <v>236/3</v>
      </c>
      <c r="R1180" s="80"/>
      <c r="S1180" s="3" t="s">
        <v>29</v>
      </c>
      <c r="T1180" s="60">
        <f ca="1"/>
        <v>0.70152972481551501</v>
      </c>
      <c r="U1180" s="60">
        <f ca="1"/>
        <v>0.52634389313283458</v>
      </c>
      <c r="V1180" s="60">
        <f ca="1"/>
        <v>-0.13191663141690216</v>
      </c>
      <c r="W1180" s="60">
        <f ca="1"/>
        <v>0.65676625529921162</v>
      </c>
      <c r="X1180" s="60">
        <f ca="1"/>
        <v>-0.58225944381160544</v>
      </c>
      <c r="Y1180" s="52">
        <f ca="1">$B$12 * EXP(($E$3 - $C$12^2/2) * Y$2 + $C$12*SQRT(Y$2)*T1180)</f>
        <v>124.04310218002108</v>
      </c>
      <c r="Z1180" s="52">
        <f ca="1">Y1180 * EXP(($E$3 - $C$12^2/2) * (Z$2-Y$2) + $C$12*SQRT(Z$2-Y$2)*U1180)</f>
        <v>145.98914525451391</v>
      </c>
      <c r="AA1180" s="52">
        <f ca="1">Z1180 * EXP(($E$3 - $C$12^2/2) * (AA$2-Z$2) + $C$12*SQRT(AA$2-Z$2)*V1180)</f>
        <v>141.02783495838207</v>
      </c>
      <c r="AB1180" s="52">
        <f ca="1">AA1180 * EXP(($E$3 - $C$12^2/2) * (AB$2-AA$2) + $C$12*SQRT(AB$2-AA$2)*W1180)</f>
        <v>172.60179157796034</v>
      </c>
      <c r="AC1180" s="52">
        <f ca="1">AB1180 * EXP(($E$3 - $C$12^2/2) * (AC$2-AB$2) + $C$12*SQRT(AC$2-AB$2)*X1180)</f>
        <v>145.66497970586337</v>
      </c>
      <c r="AD1180" s="47"/>
      <c r="AE1180" s="3" t="s">
        <v>47</v>
      </c>
      <c r="AF1180" s="64">
        <f t="shared" ref="AF1180" ca="1" si="1488">($B$5*AF1182 + (1 + $B$6)*AF1181)*$B$2</f>
        <v>0</v>
      </c>
      <c r="AG1180" s="64">
        <f t="shared" ref="AG1180" ca="1" si="1489">($B$5*AG1182 + (1 + $B$6)*AG1181)*$B$2</f>
        <v>15000</v>
      </c>
      <c r="AH1180" s="64">
        <f t="shared" ref="AH1180" ca="1" si="1490">($B$5*AH1182 + (1 + $B$6)*AH1181)*$B$2</f>
        <v>0</v>
      </c>
      <c r="AI1180" s="64">
        <f t="shared" ref="AI1180" ca="1" si="1491">($B$5*AI1182 + (1 + $B$6)*AI1181)*$B$2</f>
        <v>0</v>
      </c>
      <c r="AJ1180" s="64" cm="1">
        <f t="array" aca="1" ref="AJ1180" ca="1">($B$5*AJ1182 + (1 + $B$6)*AJ1181 + AND(NOT(AF1181:AJ1181)))*$B$2</f>
        <v>100000</v>
      </c>
      <c r="AK1180" s="73"/>
      <c r="AL1180" s="70"/>
    </row>
    <row r="1181" spans="7:38" ht="14.55" customHeight="1" x14ac:dyDescent="0.3">
      <c r="G1181" s="3">
        <v>1179</v>
      </c>
      <c r="H1181" s="58">
        <v>-0.33557550150476445</v>
      </c>
      <c r="I1181" s="58">
        <v>-6.6752632987629582E-2</v>
      </c>
      <c r="J1181" s="58">
        <v>1.971693639031133</v>
      </c>
      <c r="K1181" s="59">
        <v>1.5420592985751063</v>
      </c>
      <c r="L1181" s="60">
        <f t="array" ref="L1181:O1181">TRANSPOSE(MMULT(Option!$B$25:$E$28, TRANSPOSE(H1181:K1181)))</f>
        <v>-0.33557550150476445</v>
      </c>
      <c r="M1181" s="60">
        <v>-0.19540999930258957</v>
      </c>
      <c r="N1181" s="60">
        <v>1.580048226458562</v>
      </c>
      <c r="O1181" s="60">
        <v>1.5536657394974096</v>
      </c>
      <c r="P1181" s="56" t="str">
        <f t="shared" si="1457"/>
        <v>236/4</v>
      </c>
      <c r="R1181" s="80"/>
      <c r="S1181" s="3" t="s">
        <v>31</v>
      </c>
      <c r="T1181" s="60">
        <f ca="1"/>
        <v>-0.96697354725324236</v>
      </c>
      <c r="U1181" s="60">
        <f ca="1"/>
        <v>1.2953914259982797</v>
      </c>
      <c r="V1181" s="60">
        <f ca="1"/>
        <v>-1.8197678074071753</v>
      </c>
      <c r="W1181" s="60">
        <f ca="1"/>
        <v>4.9246689437733582E-2</v>
      </c>
      <c r="X1181" s="60">
        <f ca="1"/>
        <v>-0.70387381351889988</v>
      </c>
      <c r="Y1181" s="52">
        <f ca="1">$B$13 * EXP(($E$3 - $C$13^2/2) * Y$2 + $C$13*SQRT(Y$2)*T1181)</f>
        <v>75.194502393360708</v>
      </c>
      <c r="Z1181" s="52">
        <f ca="1">Y1181 * EXP(($E$3 - $C$13^2/2) * (Z$2-Y$2) + $C$13*SQRT(Z$2-Y$2)*U1181)</f>
        <v>111.46331793161283</v>
      </c>
      <c r="AA1181" s="52">
        <f ca="1">Z1181 * EXP(($E$3 - $C$13^2/2) * (AA$2-Z$2) + $C$13*SQRT(AA$2-Z$2)*V1181)</f>
        <v>64.894651401202381</v>
      </c>
      <c r="AB1181" s="52">
        <f ca="1">AA1181 * EXP(($E$3 - $C$13^2/2) * (AB$2-AA$2) + $C$13*SQRT(AB$2-AA$2)*W1181)</f>
        <v>66.19064999494455</v>
      </c>
      <c r="AC1181" s="52">
        <f ca="1">AB1181 * EXP(($E$3 - $C$13^2/2) * (AC$2-AB$2) + $C$13*SQRT(AC$2-AB$2)*X1181)</f>
        <v>53.859406615888254</v>
      </c>
      <c r="AD1181" s="47"/>
      <c r="AE1181" s="3" t="s">
        <v>46</v>
      </c>
      <c r="AF1181" s="52" t="b">
        <f t="shared" ref="AF1181" ca="1" si="1492">AF1179 &gt;= $B$4</f>
        <v>0</v>
      </c>
      <c r="AG1181" s="52" t="b">
        <f t="array" aca="1" ref="AG1181" ca="1">AND(AG1179 &gt;= $B$4, NOT(OR($AF1181:AF1181)))</f>
        <v>0</v>
      </c>
      <c r="AH1181" s="52" t="b">
        <f t="array" aca="1" ref="AH1181" ca="1">AND(AH1179 &gt;= $B$4, NOT(OR($AF1181:AG1181)))</f>
        <v>0</v>
      </c>
      <c r="AI1181" s="52" t="b">
        <f t="array" aca="1" ref="AI1181" ca="1">AND(AI1179 &gt;= $B$4, NOT(OR($AF1181:AH1181)))</f>
        <v>0</v>
      </c>
      <c r="AJ1181" s="52" t="b">
        <f t="array" aca="1" ref="AJ1181" ca="1">AND(AJ1179 &gt;= $B$4, NOT(OR($AF1181:AI1181)))</f>
        <v>0</v>
      </c>
      <c r="AK1181" s="73"/>
      <c r="AL1181" s="70"/>
    </row>
    <row r="1182" spans="7:38" ht="14.55" customHeight="1" x14ac:dyDescent="0.3">
      <c r="G1182" s="3">
        <v>1180</v>
      </c>
      <c r="H1182" s="58">
        <v>1.3107785059105319</v>
      </c>
      <c r="I1182" s="58">
        <v>1.1828154815262826</v>
      </c>
      <c r="J1182" s="58">
        <v>0.605645804241842</v>
      </c>
      <c r="K1182" s="59">
        <v>-0.88954568670891054</v>
      </c>
      <c r="L1182" s="60">
        <f t="array" ref="L1182:O1182">TRANSPOSE(MMULT(Option!$B$25:$E$28, TRANSPOSE(H1182:K1182)))</f>
        <v>1.3107785059105319</v>
      </c>
      <c r="M1182" s="60">
        <v>1.6083796978161791</v>
      </c>
      <c r="N1182" s="60">
        <v>1.3659900071513025</v>
      </c>
      <c r="O1182" s="60">
        <v>0.19049374229793581</v>
      </c>
      <c r="P1182" s="56" t="str">
        <f t="shared" si="1457"/>
        <v>236/5</v>
      </c>
      <c r="R1182" s="80"/>
      <c r="S1182" s="3" t="s">
        <v>30</v>
      </c>
      <c r="T1182" s="60">
        <f ca="1"/>
        <v>-0.12933585960892702</v>
      </c>
      <c r="U1182" s="60">
        <f ca="1"/>
        <v>1.0226685083255287</v>
      </c>
      <c r="V1182" s="60">
        <f ca="1"/>
        <v>-1.1576788701857907</v>
      </c>
      <c r="W1182" s="60">
        <f ca="1"/>
        <v>0.9397921613433905</v>
      </c>
      <c r="X1182" s="60">
        <f ca="1"/>
        <v>-2.0663392020056879</v>
      </c>
      <c r="Y1182" s="52">
        <f ca="1">$B$14 * EXP(($E$3 - $C$14^2/2) * Y$2 + $C$14*SQRT(Y$2)*T1182)</f>
        <v>96.676410557710597</v>
      </c>
      <c r="Z1182" s="52">
        <f ca="1">Y1182 * EXP(($E$3 - $C$14^2/2) * (Z$2-Y$2) + $C$14*SQRT(Z$2-Y$2)*U1182)</f>
        <v>132.048592600104</v>
      </c>
      <c r="AA1182" s="52">
        <f ca="1">Z1182 * EXP(($E$3 - $C$14^2/2) * (AA$2-Z$2) + $C$14*SQRT(AA$2-Z$2)*V1182)</f>
        <v>93.772001459098277</v>
      </c>
      <c r="AB1182" s="52">
        <f ca="1">AA1182 * EXP(($E$3 - $C$14^2/2) * (AB$2-AA$2) + $C$14*SQRT(AB$2-AA$2)*W1182)</f>
        <v>124.93629506979642</v>
      </c>
      <c r="AC1182" s="52">
        <f ca="1">AB1182 * EXP(($E$3 - $C$14^2/2) * (AC$2-AB$2) + $C$14*SQRT(AC$2-AB$2)*X1182)</f>
        <v>67.55230639513502</v>
      </c>
      <c r="AD1182" s="47"/>
      <c r="AE1182" s="3" t="s">
        <v>68</v>
      </c>
      <c r="AF1182" s="52" t="b">
        <f ca="1">AND(AF1179&gt;$B$3, NOT(OR($AF1181:AF1181)))</f>
        <v>0</v>
      </c>
      <c r="AG1182" s="52" t="b">
        <f ca="1">AND(AG1179&gt;$B$3, NOT(OR($AF1181:AG1181)))</f>
        <v>1</v>
      </c>
      <c r="AH1182" s="52" t="b">
        <f ca="1">AND(AH1179&gt;$B$3, NOT(OR($AF1181:AH1181)))</f>
        <v>0</v>
      </c>
      <c r="AI1182" s="52" t="b">
        <f ca="1">AND(AI1179&gt;$B$3, NOT(OR($AF1181:AI1181)))</f>
        <v>0</v>
      </c>
      <c r="AJ1182" s="52" t="b">
        <f ca="1">AND(AJ1179&gt;$B$3, NOT(OR($AF1181:AJ1181)))</f>
        <v>0</v>
      </c>
      <c r="AK1182" s="74"/>
      <c r="AL1182" s="70"/>
    </row>
    <row r="1183" spans="7:38" ht="14.55" customHeight="1" x14ac:dyDescent="0.3">
      <c r="G1183" s="3">
        <v>1181</v>
      </c>
      <c r="H1183" s="58">
        <v>0.45329259333598149</v>
      </c>
      <c r="I1183" s="58">
        <v>0.72445025531403484</v>
      </c>
      <c r="J1183" s="58">
        <v>8.652292645199533E-2</v>
      </c>
      <c r="K1183" s="59">
        <v>0.31877693557450953</v>
      </c>
      <c r="L1183" s="60">
        <f t="array" ref="L1183:O1183">TRANSPOSE(MMULT(Option!$B$25:$E$28, TRANSPOSE(H1183:K1183)))</f>
        <v>0.45329259333598149</v>
      </c>
      <c r="M1183" s="60">
        <v>0.84528666377572237</v>
      </c>
      <c r="N1183" s="60">
        <v>0.44701660210165878</v>
      </c>
      <c r="O1183" s="60">
        <v>0.66089444948088438</v>
      </c>
      <c r="P1183" s="56" t="str">
        <f t="shared" si="1457"/>
        <v>237/1</v>
      </c>
      <c r="R1183" s="80">
        <v>296</v>
      </c>
      <c r="S1183" s="3" t="s">
        <v>28</v>
      </c>
      <c r="T1183" s="60">
        <f t="array" aca="1" ref="T1183:T1186" ca="1">TRANSPOSE(OFFSET($L$3, MATCH($R1183 &amp; "/" &amp; T$2, $P$3:$P$5002, 0) - 1, 0, 1, $E$1))</f>
        <v>-1.8026753419048718</v>
      </c>
      <c r="U1183" s="60">
        <f t="array" aca="1" ref="U1183:U1186" ca="1">TRANSPOSE(OFFSET($L$3, MATCH($R1183 &amp; "/" &amp; U$2, $P$3:$P$5002, 0) - 1, 0, 1, $E$1))</f>
        <v>-0.1923947750874356</v>
      </c>
      <c r="V1183" s="60">
        <f t="array" aca="1" ref="V1183:V1186" ca="1">TRANSPOSE(OFFSET($L$3, MATCH($R1183 &amp; "/" &amp; V$2, $P$3:$P$5002, 0) - 1, 0, 1, $E$1))</f>
        <v>1.2001131411686299</v>
      </c>
      <c r="W1183" s="60">
        <f t="array" aca="1" ref="W1183:W1186" ca="1">TRANSPOSE(OFFSET($L$3, MATCH($R1183 &amp; "/" &amp; W$2, $P$3:$P$5002, 0) - 1, 0, 1, $E$1))</f>
        <v>-0.41658702594288549</v>
      </c>
      <c r="X1183" s="60">
        <f t="array" aca="1" ref="X1183:X1186" ca="1">TRANSPOSE(OFFSET($L$3, MATCH($R1183 &amp; "/" &amp; X$2, $P$3:$P$5002, 0) - 1, 0, 1, $E$1))</f>
        <v>1.2322718332040317E-2</v>
      </c>
      <c r="Y1183" s="52">
        <f ca="1">$B$11 * EXP(($E$3 - $C$11^2/2) * Y$2 + $C$11*SQRT(Y$2)*T1183)</f>
        <v>58.519941905159442</v>
      </c>
      <c r="Z1183" s="52">
        <f ca="1">Y1183 * EXP(($E$3 - $C$11^2/2) * (Z$2-Y$2) + $C$11*SQRT(Z$2-Y$2)*U1183)</f>
        <v>55.514772188234623</v>
      </c>
      <c r="AA1183" s="52">
        <f ca="1">Z1183 * EXP(($E$3 - $C$11^2/2) * (AA$2-Z$2) + $C$11*SQRT(AA$2-Z$2)*V1183)</f>
        <v>79.972521405656607</v>
      </c>
      <c r="AB1183" s="52">
        <f ca="1">AA1183 * EXP(($E$3 - $C$11^2/2) * (AB$2-AA$2) + $C$11*SQRT(AB$2-AA$2)*W1183)</f>
        <v>70.930958288089272</v>
      </c>
      <c r="AC1183" s="52">
        <f ca="1">AB1183 * EXP(($E$3 - $C$11^2/2) * (AC$2-AB$2) + $C$11*SQRT(AC$2-AB$2)*X1183)</f>
        <v>71.550521955953712</v>
      </c>
      <c r="AD1183" s="47"/>
      <c r="AE1183" s="3" t="s">
        <v>69</v>
      </c>
      <c r="AF1183" s="20" cm="1">
        <f t="array" aca="1" ref="AF1183" ca="1">MIN(Y1183:Y1186 / $D$11:$D$14)</f>
        <v>0.58519941905159445</v>
      </c>
      <c r="AG1183" s="20" cm="1">
        <f t="array" aca="1" ref="AG1183" ca="1">MIN(Z1183:Z1186 / $D$11:$D$14)</f>
        <v>0.51994391757754177</v>
      </c>
      <c r="AH1183" s="20" cm="1">
        <f t="array" aca="1" ref="AH1183" ca="1">MIN(AA1183:AA1186 / $D$11:$D$14)</f>
        <v>0.55563306268113766</v>
      </c>
      <c r="AI1183" s="20" cm="1">
        <f t="array" aca="1" ref="AI1183" ca="1">MIN(AB1183:AB1186 / $D$11:$D$14)</f>
        <v>0.42137341293869113</v>
      </c>
      <c r="AJ1183" s="20" cm="1">
        <f t="array" aca="1" ref="AJ1183" ca="1">MIN(AC1183:AC1186 / $D$11:$D$14)</f>
        <v>0.32965003794744907</v>
      </c>
      <c r="AK1183" s="72">
        <f t="array" aca="1" ref="AK1183" ca="1">SUMPRODUCT(AF1184:AJ1184, EXP(-$E$3*$AF$2:$AJ$2))</f>
        <v>77880.078307140488</v>
      </c>
      <c r="AL1183" s="70">
        <f ca="1">MAX(AC1184 - $D$11, 0) * EXP(-$E$2*$E$3)</f>
        <v>0</v>
      </c>
    </row>
    <row r="1184" spans="7:38" ht="14.55" customHeight="1" x14ac:dyDescent="0.3">
      <c r="G1184" s="3">
        <v>1182</v>
      </c>
      <c r="H1184" s="58">
        <v>1.2429663046969706</v>
      </c>
      <c r="I1184" s="58">
        <v>1.2437036944593687</v>
      </c>
      <c r="J1184" s="58">
        <v>-0.12881794819105707</v>
      </c>
      <c r="K1184" s="59">
        <v>0.3916696880329128</v>
      </c>
      <c r="L1184" s="60">
        <f t="array" ref="L1184:O1184">TRANSPOSE(MMULT(Option!$B$25:$E$28, TRANSPOSE(H1184:K1184)))</f>
        <v>1.2429663046969706</v>
      </c>
      <c r="M1184" s="60">
        <v>1.6370597862700458</v>
      </c>
      <c r="N1184" s="60">
        <v>0.70972249688608779</v>
      </c>
      <c r="O1184" s="60">
        <v>1.133127790864866</v>
      </c>
      <c r="P1184" s="56" t="str">
        <f t="shared" si="1457"/>
        <v>237/2</v>
      </c>
      <c r="R1184" s="80"/>
      <c r="S1184" s="3" t="s">
        <v>29</v>
      </c>
      <c r="T1184" s="60">
        <f ca="1"/>
        <v>-1.4250297688772786</v>
      </c>
      <c r="U1184" s="60">
        <f ca="1"/>
        <v>-0.78841797790739021</v>
      </c>
      <c r="V1184" s="60">
        <f ca="1"/>
        <v>0.5545429639056707</v>
      </c>
      <c r="W1184" s="60">
        <f ca="1"/>
        <v>-0.74818974549571682</v>
      </c>
      <c r="X1184" s="60">
        <f ca="1"/>
        <v>0.76584359949380165</v>
      </c>
      <c r="Y1184" s="52">
        <f ca="1">$B$12 * EXP(($E$3 - $C$12^2/2) * Y$2 + $C$12*SQRT(Y$2)*T1184)</f>
        <v>65.540040114047116</v>
      </c>
      <c r="Z1184" s="52">
        <f ca="1">Y1184 * EXP(($E$3 - $C$12^2/2) * (Z$2-Y$2) + $C$12*SQRT(Z$2-Y$2)*U1184)</f>
        <v>51.99439175775418</v>
      </c>
      <c r="AA1184" s="52">
        <f ca="1">Z1184 * EXP(($E$3 - $C$12^2/2) * (AA$2-Z$2) + $C$12*SQRT(AA$2-Z$2)*V1184)</f>
        <v>61.713255830904394</v>
      </c>
      <c r="AB1184" s="52">
        <f ca="1">AA1184 * EXP(($E$3 - $C$12^2/2) * (AB$2-AA$2) + $C$12*SQRT(AB$2-AA$2)*W1184)</f>
        <v>49.552951617877326</v>
      </c>
      <c r="AC1184" s="52">
        <f ca="1">AB1184 * EXP(($E$3 - $C$12^2/2) * (AC$2-AB$2) + $C$12*SQRT(AC$2-AB$2)*X1184)</f>
        <v>62.664487982690467</v>
      </c>
      <c r="AD1184" s="47"/>
      <c r="AE1184" s="3" t="s">
        <v>47</v>
      </c>
      <c r="AF1184" s="64">
        <f t="shared" ref="AF1184" ca="1" si="1493">($B$5*AF1186 + (1 + $B$6)*AF1185)*$B$2</f>
        <v>0</v>
      </c>
      <c r="AG1184" s="64">
        <f t="shared" ref="AG1184" ca="1" si="1494">($B$5*AG1186 + (1 + $B$6)*AG1185)*$B$2</f>
        <v>0</v>
      </c>
      <c r="AH1184" s="64">
        <f t="shared" ref="AH1184" ca="1" si="1495">($B$5*AH1186 + (1 + $B$6)*AH1185)*$B$2</f>
        <v>0</v>
      </c>
      <c r="AI1184" s="64">
        <f t="shared" ref="AI1184" ca="1" si="1496">($B$5*AI1186 + (1 + $B$6)*AI1185)*$B$2</f>
        <v>0</v>
      </c>
      <c r="AJ1184" s="64" cm="1">
        <f t="array" aca="1" ref="AJ1184" ca="1">($B$5*AJ1186 + (1 + $B$6)*AJ1185 + AND(NOT(AF1185:AJ1185)))*$B$2</f>
        <v>100000</v>
      </c>
      <c r="AK1184" s="73"/>
      <c r="AL1184" s="70"/>
    </row>
    <row r="1185" spans="7:38" ht="14.55" customHeight="1" x14ac:dyDescent="0.3">
      <c r="G1185" s="3">
        <v>1183</v>
      </c>
      <c r="H1185" s="58">
        <v>7.9227208020138565E-2</v>
      </c>
      <c r="I1185" s="58">
        <v>0.28157527105799002</v>
      </c>
      <c r="J1185" s="58">
        <v>-1.3811878603244208</v>
      </c>
      <c r="K1185" s="59">
        <v>1.8442287365406376</v>
      </c>
      <c r="L1185" s="60">
        <f t="array" ref="L1185:O1185">TRANSPOSE(MMULT(Option!$B$25:$E$28, TRANSPOSE(H1185:K1185)))</f>
        <v>7.9227208020138565E-2</v>
      </c>
      <c r="M1185" s="60">
        <v>0.28975888189824495</v>
      </c>
      <c r="N1185" s="60">
        <v>-1.1076866031620693</v>
      </c>
      <c r="O1185" s="60">
        <v>1.4151474669984403</v>
      </c>
      <c r="P1185" s="56" t="str">
        <f t="shared" si="1457"/>
        <v>237/3</v>
      </c>
      <c r="R1185" s="80"/>
      <c r="S1185" s="3" t="s">
        <v>31</v>
      </c>
      <c r="T1185" s="60">
        <f ca="1"/>
        <v>-1.0095879624949218</v>
      </c>
      <c r="U1185" s="60">
        <f ca="1"/>
        <v>-0.29748894540508231</v>
      </c>
      <c r="V1185" s="60">
        <f ca="1"/>
        <v>-0.70174696479026477</v>
      </c>
      <c r="W1185" s="60">
        <f ca="1"/>
        <v>0.79928411172539393</v>
      </c>
      <c r="X1185" s="60">
        <f ca="1"/>
        <v>-1.1137834946819647</v>
      </c>
      <c r="Y1185" s="52">
        <f ca="1">$B$13 * EXP(($E$3 - $C$13^2/2) * Y$2 + $C$13*SQRT(Y$2)*T1185)</f>
        <v>74.23931022167082</v>
      </c>
      <c r="Z1185" s="52">
        <f ca="1">Y1185 * EXP(($E$3 - $C$13^2/2) * (Z$2-Y$2) + $C$13*SQRT(Z$2-Y$2)*U1185)</f>
        <v>68.241106209027691</v>
      </c>
      <c r="AA1185" s="52">
        <f ca="1">Z1185 * EXP(($E$3 - $C$13^2/2) * (AA$2-Z$2) + $C$13*SQRT(AA$2-Z$2)*V1185)</f>
        <v>55.563306268113763</v>
      </c>
      <c r="AB1185" s="52">
        <f ca="1">AA1185 * EXP(($E$3 - $C$13^2/2) * (AB$2-AA$2) + $C$13*SQRT(AB$2-AA$2)*W1185)</f>
        <v>70.973619928645235</v>
      </c>
      <c r="AC1185" s="52">
        <f ca="1">AB1185 * EXP(($E$3 - $C$13^2/2) * (AC$2-AB$2) + $C$13*SQRT(AC$2-AB$2)*X1185)</f>
        <v>51.068772732909757</v>
      </c>
      <c r="AD1185" s="47"/>
      <c r="AE1185" s="3" t="s">
        <v>46</v>
      </c>
      <c r="AF1185" s="52" t="b">
        <f t="shared" ref="AF1185" ca="1" si="1497">AF1183 &gt;= $B$4</f>
        <v>0</v>
      </c>
      <c r="AG1185" s="52" t="b">
        <f t="array" aca="1" ref="AG1185" ca="1">AND(AG1183 &gt;= $B$4, NOT(OR($AF1185:AF1185)))</f>
        <v>0</v>
      </c>
      <c r="AH1185" s="52" t="b">
        <f t="array" aca="1" ref="AH1185" ca="1">AND(AH1183 &gt;= $B$4, NOT(OR($AF1185:AG1185)))</f>
        <v>0</v>
      </c>
      <c r="AI1185" s="52" t="b">
        <f t="array" aca="1" ref="AI1185" ca="1">AND(AI1183 &gt;= $B$4, NOT(OR($AF1185:AH1185)))</f>
        <v>0</v>
      </c>
      <c r="AJ1185" s="52" t="b">
        <f t="array" aca="1" ref="AJ1185" ca="1">AND(AJ1183 &gt;= $B$4, NOT(OR($AF1185:AI1185)))</f>
        <v>0</v>
      </c>
      <c r="AK1185" s="73"/>
      <c r="AL1185" s="70"/>
    </row>
    <row r="1186" spans="7:38" ht="14.55" customHeight="1" x14ac:dyDescent="0.3">
      <c r="G1186" s="3">
        <v>1184</v>
      </c>
      <c r="H1186" s="58">
        <v>0.19342924425709873</v>
      </c>
      <c r="I1186" s="58">
        <v>-0.42600268042230555</v>
      </c>
      <c r="J1186" s="58">
        <v>-0.41036383883218247</v>
      </c>
      <c r="K1186" s="59">
        <v>-0.56456940986755977</v>
      </c>
      <c r="L1186" s="60">
        <f t="array" ref="L1186:O1186">TRANSPOSE(MMULT(Option!$B$25:$E$28, TRANSPOSE(H1186:K1186)))</f>
        <v>0.19342924425709873</v>
      </c>
      <c r="M1186" s="60">
        <v>-0.31306620815501995</v>
      </c>
      <c r="N1186" s="60">
        <v>-0.39460867991171067</v>
      </c>
      <c r="O1186" s="60">
        <v>-0.59774516817204204</v>
      </c>
      <c r="P1186" s="56" t="str">
        <f t="shared" si="1457"/>
        <v>237/4</v>
      </c>
      <c r="R1186" s="80"/>
      <c r="S1186" s="3" t="s">
        <v>30</v>
      </c>
      <c r="T1186" s="60">
        <f ca="1"/>
        <v>-0.56950802944443657</v>
      </c>
      <c r="U1186" s="60">
        <f ca="1"/>
        <v>-1.1259886906670973</v>
      </c>
      <c r="V1186" s="60">
        <f ca="1"/>
        <v>3.7262473604972868E-3</v>
      </c>
      <c r="W1186" s="60">
        <f ca="1"/>
        <v>-1.255682433322209</v>
      </c>
      <c r="X1186" s="60">
        <f ca="1"/>
        <v>-0.83495935495500151</v>
      </c>
      <c r="Y1186" s="52">
        <f ca="1">$B$14 * EXP(($E$3 - $C$14^2/2) * Y$2 + $C$14*SQRT(Y$2)*T1186)</f>
        <v>84.71712599574488</v>
      </c>
      <c r="Z1186" s="52">
        <f ca="1">Y1186 * EXP(($E$3 - $C$14^2/2) * (Z$2-Y$2) + $C$14*SQRT(Z$2-Y$2)*U1186)</f>
        <v>60.735062666550917</v>
      </c>
      <c r="AA1186" s="52">
        <f ca="1">Z1186 * EXP(($E$3 - $C$14^2/2) * (AA$2-Z$2) + $C$14*SQRT(AA$2-Z$2)*V1186)</f>
        <v>61.107771069041576</v>
      </c>
      <c r="AB1186" s="52">
        <f ca="1">AA1186 * EXP(($E$3 - $C$14^2/2) * (AB$2-AA$2) + $C$14*SQRT(AB$2-AA$2)*W1186)</f>
        <v>42.137341293869113</v>
      </c>
      <c r="AC1186" s="52">
        <f ca="1">AB1186 * EXP(($E$3 - $C$14^2/2) * (AC$2-AB$2) + $C$14*SQRT(AC$2-AB$2)*X1186)</f>
        <v>32.965003794744909</v>
      </c>
      <c r="AD1186" s="47"/>
      <c r="AE1186" s="3" t="s">
        <v>68</v>
      </c>
      <c r="AF1186" s="52" t="b">
        <f ca="1">AND(AF1183&gt;$B$3, NOT(OR($AF1185:AF1185)))</f>
        <v>0</v>
      </c>
      <c r="AG1186" s="52" t="b">
        <f ca="1">AND(AG1183&gt;$B$3, NOT(OR($AF1185:AG1185)))</f>
        <v>0</v>
      </c>
      <c r="AH1186" s="52" t="b">
        <f ca="1">AND(AH1183&gt;$B$3, NOT(OR($AF1185:AH1185)))</f>
        <v>0</v>
      </c>
      <c r="AI1186" s="52" t="b">
        <f ca="1">AND(AI1183&gt;$B$3, NOT(OR($AF1185:AI1185)))</f>
        <v>0</v>
      </c>
      <c r="AJ1186" s="52" t="b">
        <f ca="1">AND(AJ1183&gt;$B$3, NOT(OR($AF1185:AJ1185)))</f>
        <v>0</v>
      </c>
      <c r="AK1186" s="74"/>
      <c r="AL1186" s="70"/>
    </row>
    <row r="1187" spans="7:38" ht="14.55" customHeight="1" x14ac:dyDescent="0.3">
      <c r="G1187" s="3">
        <v>1185</v>
      </c>
      <c r="H1187" s="58">
        <v>-0.36938037944372326</v>
      </c>
      <c r="I1187" s="58">
        <v>0.57151769378110906</v>
      </c>
      <c r="J1187" s="58">
        <v>3.2838578716519171E-2</v>
      </c>
      <c r="K1187" s="59">
        <v>0.73923322941202707</v>
      </c>
      <c r="L1187" s="60">
        <f t="array" ref="L1187:O1187">TRANSPOSE(MMULT(Option!$B$25:$E$28, TRANSPOSE(H1187:K1187)))</f>
        <v>-0.36938037944372326</v>
      </c>
      <c r="M1187" s="60">
        <v>0.37605246677421555</v>
      </c>
      <c r="N1187" s="60">
        <v>3.0748764894334434E-2</v>
      </c>
      <c r="O1187" s="60">
        <v>0.64135726238386381</v>
      </c>
      <c r="P1187" s="56" t="str">
        <f t="shared" si="1457"/>
        <v>237/5</v>
      </c>
      <c r="R1187" s="80">
        <v>297</v>
      </c>
      <c r="S1187" s="3" t="s">
        <v>28</v>
      </c>
      <c r="T1187" s="60">
        <f t="array" aca="1" ref="T1187:T1190" ca="1">TRANSPOSE(OFFSET($L$3, MATCH($R1187 &amp; "/" &amp; T$2, $P$3:$P$5002, 0) - 1, 0, 1, $E$1))</f>
        <v>0.35336145143123271</v>
      </c>
      <c r="U1187" s="60">
        <f t="array" aca="1" ref="U1187:U1190" ca="1">TRANSPOSE(OFFSET($L$3, MATCH($R1187 &amp; "/" &amp; U$2, $P$3:$P$5002, 0) - 1, 0, 1, $E$1))</f>
        <v>1.2818490635086144</v>
      </c>
      <c r="V1187" s="60">
        <f t="array" aca="1" ref="V1187:V1190" ca="1">TRANSPOSE(OFFSET($L$3, MATCH($R1187 &amp; "/" &amp; V$2, $P$3:$P$5002, 0) - 1, 0, 1, $E$1))</f>
        <v>0.72269215452565616</v>
      </c>
      <c r="W1187" s="60">
        <f t="array" aca="1" ref="W1187:W1190" ca="1">TRANSPOSE(OFFSET($L$3, MATCH($R1187 &amp; "/" &amp; W$2, $P$3:$P$5002, 0) - 1, 0, 1, $E$1))</f>
        <v>0.59149272817279941</v>
      </c>
      <c r="X1187" s="60">
        <f t="array" aca="1" ref="X1187:X1190" ca="1">TRANSPOSE(OFFSET($L$3, MATCH($R1187 &amp; "/" &amp; X$2, $P$3:$P$5002, 0) - 1, 0, 1, $E$1))</f>
        <v>-0.57555735407286523</v>
      </c>
      <c r="Y1187" s="52">
        <f ca="1">$B$11 * EXP(($E$3 - $C$11^2/2) * Y$2 + $C$11*SQRT(Y$2)*T1187)</f>
        <v>111.74043326000283</v>
      </c>
      <c r="Z1187" s="52">
        <f ca="1">Y1187 * EXP(($E$3 - $C$11^2/2) * (Z$2-Y$2) + $C$11*SQRT(Z$2-Y$2)*U1187)</f>
        <v>164.96500169624809</v>
      </c>
      <c r="AA1187" s="52">
        <f ca="1">Z1187 * EXP(($E$3 - $C$11^2/2) * (AA$2-Z$2) + $C$11*SQRT(AA$2-Z$2)*V1187)</f>
        <v>205.93096408630407</v>
      </c>
      <c r="AB1187" s="52">
        <f ca="1">AA1187 * EXP(($E$3 - $C$11^2/2) * (AB$2-AA$2) + $C$11*SQRT(AB$2-AA$2)*W1187)</f>
        <v>247.14836029534194</v>
      </c>
      <c r="AC1187" s="52">
        <f ca="1">AB1187 * EXP(($E$3 - $C$11^2/2) * (AC$2-AB$2) + $C$11*SQRT(AC$2-AB$2)*X1187)</f>
        <v>208.9973555591485</v>
      </c>
      <c r="AD1187" s="47"/>
      <c r="AE1187" s="3" t="s">
        <v>69</v>
      </c>
      <c r="AF1187" s="20" cm="1">
        <f t="array" aca="1" ref="AF1187" ca="1">MIN(Y1187:Y1190 / $D$11:$D$14)</f>
        <v>0.91002124723225397</v>
      </c>
      <c r="AG1187" s="20" cm="1">
        <f t="array" aca="1" ref="AG1187" ca="1">MIN(Z1187:Z1190 / $D$11:$D$14)</f>
        <v>1.0088845767498038</v>
      </c>
      <c r="AH1187" s="20" cm="1">
        <f t="array" aca="1" ref="AH1187" ca="1">MIN(AA1187:AA1190 / $D$11:$D$14)</f>
        <v>0.85760761168742439</v>
      </c>
      <c r="AI1187" s="20" cm="1">
        <f t="array" aca="1" ref="AI1187" ca="1">MIN(AB1187:AB1190 / $D$11:$D$14)</f>
        <v>0.65075048749764364</v>
      </c>
      <c r="AJ1187" s="20" cm="1">
        <f t="array" aca="1" ref="AJ1187" ca="1">MIN(AC1187:AC1190 / $D$11:$D$14)</f>
        <v>0.36887081649173159</v>
      </c>
      <c r="AK1187" s="72">
        <f t="array" aca="1" ref="AK1187" ca="1">SUMPRODUCT(AF1188:AJ1188, EXP(-$E$3*$AF$2:$AJ$2))</f>
        <v>118631.70059156645</v>
      </c>
      <c r="AL1187" s="70">
        <f ca="1">MAX(AC1188 - $D$11, 0) * EXP(-$E$2*$E$3)</f>
        <v>0</v>
      </c>
    </row>
    <row r="1188" spans="7:38" ht="14.55" customHeight="1" x14ac:dyDescent="0.3">
      <c r="G1188" s="3">
        <v>1186</v>
      </c>
      <c r="H1188" s="58">
        <v>-0.43301344425316135</v>
      </c>
      <c r="I1188" s="58">
        <v>-0.74466421915016778</v>
      </c>
      <c r="J1188" s="58">
        <v>-0.68726162897829635</v>
      </c>
      <c r="K1188" s="59">
        <v>0.47848367797340013</v>
      </c>
      <c r="L1188" s="60">
        <f t="array" ref="L1188:O1188">TRANSPOSE(MMULT(Option!$B$25:$E$28, TRANSPOSE(H1188:K1188)))</f>
        <v>-0.43301344425316135</v>
      </c>
      <c r="M1188" s="60">
        <v>-0.85570140801743011</v>
      </c>
      <c r="N1188" s="60">
        <v>-0.97183304997506581</v>
      </c>
      <c r="O1188" s="60">
        <v>-9.2595036365917094E-2</v>
      </c>
      <c r="P1188" s="56" t="str">
        <f t="shared" si="1457"/>
        <v>238/1</v>
      </c>
      <c r="R1188" s="80"/>
      <c r="S1188" s="3" t="s">
        <v>29</v>
      </c>
      <c r="T1188" s="60">
        <f ca="1"/>
        <v>-0.33095777045647778</v>
      </c>
      <c r="U1188" s="60">
        <f ca="1"/>
        <v>0.32710890752707206</v>
      </c>
      <c r="V1188" s="60">
        <f ca="1"/>
        <v>0.23355787883179907</v>
      </c>
      <c r="W1188" s="60">
        <f ca="1"/>
        <v>-0.14301060567647939</v>
      </c>
      <c r="X1188" s="60">
        <f ca="1"/>
        <v>-0.24902496021574849</v>
      </c>
      <c r="Y1188" s="52">
        <f ca="1">$B$12 * EXP(($E$3 - $C$12^2/2) * Y$2 + $C$12*SQRT(Y$2)*T1188)</f>
        <v>91.002124723225393</v>
      </c>
      <c r="Z1188" s="52">
        <f ca="1">Y1188 * EXP(($E$3 - $C$12^2/2) * (Z$2-Y$2) + $C$12*SQRT(Z$2-Y$2)*U1188)</f>
        <v>100.88845767498039</v>
      </c>
      <c r="AA1188" s="52">
        <f ca="1">Z1188 * EXP(($E$3 - $C$12^2/2) * (AA$2-Z$2) + $C$12*SQRT(AA$2-Z$2)*V1188)</f>
        <v>108.75339531391613</v>
      </c>
      <c r="AB1188" s="52">
        <f ca="1">AA1188 * EXP(($E$3 - $C$12^2/2) * (AB$2-AA$2) + $C$12*SQRT(AB$2-AA$2)*W1188)</f>
        <v>104.70843823649963</v>
      </c>
      <c r="AC1188" s="52">
        <f ca="1">AB1188 * EXP(($E$3 - $C$12^2/2) * (AC$2-AB$2) + $C$12*SQRT(AC$2-AB$2)*X1188)</f>
        <v>97.658062675061856</v>
      </c>
      <c r="AD1188" s="47"/>
      <c r="AE1188" s="3" t="s">
        <v>47</v>
      </c>
      <c r="AF1188" s="64">
        <f t="shared" ref="AF1188" ca="1" si="1498">($B$5*AF1190 + (1 + $B$6)*AF1189)*$B$2</f>
        <v>15000</v>
      </c>
      <c r="AG1188" s="64">
        <f t="shared" ref="AG1188" ca="1" si="1499">($B$5*AG1190 + (1 + $B$6)*AG1189)*$B$2</f>
        <v>15000</v>
      </c>
      <c r="AH1188" s="64">
        <f t="shared" ref="AH1188" ca="1" si="1500">($B$5*AH1190 + (1 + $B$6)*AH1189)*$B$2</f>
        <v>15000</v>
      </c>
      <c r="AI1188" s="64">
        <f t="shared" ref="AI1188" ca="1" si="1501">($B$5*AI1190 + (1 + $B$6)*AI1189)*$B$2</f>
        <v>0</v>
      </c>
      <c r="AJ1188" s="64" cm="1">
        <f t="array" aca="1" ref="AJ1188" ca="1">($B$5*AJ1190 + (1 + $B$6)*AJ1189 + AND(NOT(AF1189:AJ1189)))*$B$2</f>
        <v>100000</v>
      </c>
      <c r="AK1188" s="73"/>
      <c r="AL1188" s="70"/>
    </row>
    <row r="1189" spans="7:38" ht="14.55" customHeight="1" x14ac:dyDescent="0.3">
      <c r="G1189" s="3">
        <v>1187</v>
      </c>
      <c r="H1189" s="58">
        <v>2.029462009000242</v>
      </c>
      <c r="I1189" s="58">
        <v>-0.29724750631518687</v>
      </c>
      <c r="J1189" s="58">
        <v>-2.0245116007855578E-2</v>
      </c>
      <c r="K1189" s="59">
        <v>0.41104463837793093</v>
      </c>
      <c r="L1189" s="60">
        <f t="array" ref="L1189:O1189">TRANSPOSE(MMULT(Option!$B$25:$E$28, TRANSPOSE(H1189:K1189)))</f>
        <v>2.029462009000242</v>
      </c>
      <c r="M1189" s="60">
        <v>0.53935296403485533</v>
      </c>
      <c r="N1189" s="60">
        <v>0.71616564598285903</v>
      </c>
      <c r="O1189" s="60">
        <v>1.0819932917936232</v>
      </c>
      <c r="P1189" s="56" t="str">
        <f t="shared" si="1457"/>
        <v>238/2</v>
      </c>
      <c r="R1189" s="80"/>
      <c r="S1189" s="3" t="s">
        <v>31</v>
      </c>
      <c r="T1189" s="60">
        <f ca="1"/>
        <v>2.2387170721774758</v>
      </c>
      <c r="U1189" s="60">
        <f ca="1"/>
        <v>0.7442186324939879</v>
      </c>
      <c r="V1189" s="60">
        <f ca="1"/>
        <v>0.67621698952482101</v>
      </c>
      <c r="W1189" s="60">
        <f ca="1"/>
        <v>0.53708177836749971</v>
      </c>
      <c r="X1189" s="60">
        <f ca="1"/>
        <v>-0.30304743339089568</v>
      </c>
      <c r="Y1189" s="52">
        <f ca="1">$B$13 * EXP(($E$3 - $C$13^2/2) * Y$2 + $C$13*SQRT(Y$2)*T1189)</f>
        <v>196.7207691242574</v>
      </c>
      <c r="Z1189" s="52">
        <f ca="1">Y1189 * EXP(($E$3 - $C$13^2/2) * (Z$2-Y$2) + $C$13*SQRT(Z$2-Y$2)*U1189)</f>
        <v>247.16370673494441</v>
      </c>
      <c r="AA1189" s="52">
        <f ca="1">Z1189 * EXP(($E$3 - $C$13^2/2) * (AA$2-Z$2) + $C$13*SQRT(AA$2-Z$2)*V1189)</f>
        <v>304.27016099686472</v>
      </c>
      <c r="AB1189" s="52">
        <f ca="1">AA1189 * EXP(($E$3 - $C$13^2/2) * (AB$2-AA$2) + $C$13*SQRT(AB$2-AA$2)*W1189)</f>
        <v>359.25790459217598</v>
      </c>
      <c r="AC1189" s="52">
        <f ca="1">AB1189 * EXP(($E$3 - $C$13^2/2) * (AC$2-AB$2) + $C$13*SQRT(AC$2-AB$2)*X1189)</f>
        <v>329.68125631706749</v>
      </c>
      <c r="AD1189" s="47"/>
      <c r="AE1189" s="3" t="s">
        <v>46</v>
      </c>
      <c r="AF1189" s="52" t="b">
        <f t="shared" ref="AF1189" ca="1" si="1502">AF1187 &gt;= $B$4</f>
        <v>0</v>
      </c>
      <c r="AG1189" s="52" t="b">
        <f t="array" aca="1" ref="AG1189" ca="1">AND(AG1187 &gt;= $B$4, NOT(OR($AF1189:AF1189)))</f>
        <v>0</v>
      </c>
      <c r="AH1189" s="52" t="b">
        <f t="array" aca="1" ref="AH1189" ca="1">AND(AH1187 &gt;= $B$4, NOT(OR($AF1189:AG1189)))</f>
        <v>0</v>
      </c>
      <c r="AI1189" s="52" t="b">
        <f t="array" aca="1" ref="AI1189" ca="1">AND(AI1187 &gt;= $B$4, NOT(OR($AF1189:AH1189)))</f>
        <v>0</v>
      </c>
      <c r="AJ1189" s="52" t="b">
        <f t="array" aca="1" ref="AJ1189" ca="1">AND(AJ1187 &gt;= $B$4, NOT(OR($AF1189:AI1189)))</f>
        <v>0</v>
      </c>
      <c r="AK1189" s="73"/>
      <c r="AL1189" s="70"/>
    </row>
    <row r="1190" spans="7:38" ht="14.55" customHeight="1" x14ac:dyDescent="0.3">
      <c r="G1190" s="3">
        <v>1188</v>
      </c>
      <c r="H1190" s="58">
        <v>0.71861552117728011</v>
      </c>
      <c r="I1190" s="58">
        <v>1.4356370766443338</v>
      </c>
      <c r="J1190" s="58">
        <v>2.3202215536328783</v>
      </c>
      <c r="K1190" s="59">
        <v>-0.38012190576224586</v>
      </c>
      <c r="L1190" s="60">
        <f t="array" ref="L1190:O1190">TRANSPOSE(MMULT(Option!$B$25:$E$28, TRANSPOSE(H1190:K1190)))</f>
        <v>0.71861552117728011</v>
      </c>
      <c r="M1190" s="60">
        <v>1.6032293233124677</v>
      </c>
      <c r="N1190" s="60">
        <v>2.7012581863851617</v>
      </c>
      <c r="O1190" s="60">
        <v>0.7907281654547702</v>
      </c>
      <c r="P1190" s="56" t="str">
        <f t="shared" si="1457"/>
        <v>238/3</v>
      </c>
      <c r="R1190" s="80"/>
      <c r="S1190" s="3" t="s">
        <v>30</v>
      </c>
      <c r="T1190" s="60">
        <f ca="1"/>
        <v>0.89395917213493781</v>
      </c>
      <c r="U1190" s="60">
        <f ca="1"/>
        <v>-6.7406348644591496E-2</v>
      </c>
      <c r="V1190" s="60">
        <f ca="1"/>
        <v>-1.388581533945775</v>
      </c>
      <c r="W1190" s="60">
        <f ca="1"/>
        <v>-0.93673457613040845</v>
      </c>
      <c r="X1190" s="60">
        <f ca="1"/>
        <v>-1.9089326702342255</v>
      </c>
      <c r="Y1190" s="52">
        <f ca="1">$B$14 * EXP(($E$3 - $C$14^2/2) * Y$2 + $C$14*SQRT(Y$2)*T1190)</f>
        <v>131.41469549105207</v>
      </c>
      <c r="Z1190" s="52">
        <f ca="1">Y1190 * EXP(($E$3 - $C$14^2/2) * (Z$2-Y$2) + $C$14*SQRT(Z$2-Y$2)*U1190)</f>
        <v>129.42946138863991</v>
      </c>
      <c r="AA1190" s="52">
        <f ca="1">Z1190 * EXP(($E$3 - $C$14^2/2) * (AA$2-Z$2) + $C$14*SQRT(AA$2-Z$2)*V1190)</f>
        <v>85.760761168742434</v>
      </c>
      <c r="AB1190" s="52">
        <f ca="1">AA1190 * EXP(($E$3 - $C$14^2/2) * (AB$2-AA$2) + $C$14*SQRT(AB$2-AA$2)*W1190)</f>
        <v>65.075048749764363</v>
      </c>
      <c r="AC1190" s="52">
        <f ca="1">AB1190 * EXP(($E$3 - $C$14^2/2) * (AC$2-AB$2) + $C$14*SQRT(AC$2-AB$2)*X1190)</f>
        <v>36.887081649173162</v>
      </c>
      <c r="AD1190" s="47"/>
      <c r="AE1190" s="3" t="s">
        <v>68</v>
      </c>
      <c r="AF1190" s="52" t="b">
        <f ca="1">AND(AF1187&gt;$B$3, NOT(OR($AF1189:AF1189)))</f>
        <v>1</v>
      </c>
      <c r="AG1190" s="52" t="b">
        <f ca="1">AND(AG1187&gt;$B$3, NOT(OR($AF1189:AG1189)))</f>
        <v>1</v>
      </c>
      <c r="AH1190" s="52" t="b">
        <f ca="1">AND(AH1187&gt;$B$3, NOT(OR($AF1189:AH1189)))</f>
        <v>1</v>
      </c>
      <c r="AI1190" s="52" t="b">
        <f ca="1">AND(AI1187&gt;$B$3, NOT(OR($AF1189:AI1189)))</f>
        <v>0</v>
      </c>
      <c r="AJ1190" s="52" t="b">
        <f ca="1">AND(AJ1187&gt;$B$3, NOT(OR($AF1189:AJ1189)))</f>
        <v>0</v>
      </c>
      <c r="AK1190" s="74"/>
      <c r="AL1190" s="70"/>
    </row>
    <row r="1191" spans="7:38" ht="14.55" customHeight="1" x14ac:dyDescent="0.3">
      <c r="G1191" s="3">
        <v>1189</v>
      </c>
      <c r="H1191" s="58">
        <v>1.2294595826046</v>
      </c>
      <c r="I1191" s="58">
        <v>0.67470337084670118</v>
      </c>
      <c r="J1191" s="58">
        <v>6.6620675254409928E-2</v>
      </c>
      <c r="K1191" s="59">
        <v>-2.8106422291602165E-2</v>
      </c>
      <c r="L1191" s="60">
        <f t="array" ref="L1191:O1191">TRANSPOSE(MMULT(Option!$B$25:$E$28, TRANSPOSE(H1191:K1191)))</f>
        <v>1.2294595826046</v>
      </c>
      <c r="M1191" s="60">
        <v>1.110159686751214</v>
      </c>
      <c r="N1191" s="60">
        <v>0.7269762580439687</v>
      </c>
      <c r="O1191" s="60">
        <v>0.65739677066952007</v>
      </c>
      <c r="P1191" s="56" t="str">
        <f t="shared" si="1457"/>
        <v>238/4</v>
      </c>
      <c r="R1191" s="80">
        <v>298</v>
      </c>
      <c r="S1191" s="3" t="s">
        <v>28</v>
      </c>
      <c r="T1191" s="60">
        <f t="array" aca="1" ref="T1191:T1194" ca="1">TRANSPOSE(OFFSET($L$3, MATCH($R1191 &amp; "/" &amp; T$2, $P$3:$P$5002, 0) - 1, 0, 1, $E$1))</f>
        <v>-0.22256457602484225</v>
      </c>
      <c r="U1191" s="60">
        <f t="array" aca="1" ref="U1191:U1194" ca="1">TRANSPOSE(OFFSET($L$3, MATCH($R1191 &amp; "/" &amp; U$2, $P$3:$P$5002, 0) - 1, 0, 1, $E$1))</f>
        <v>-0.31285587540196053</v>
      </c>
      <c r="V1191" s="60">
        <f t="array" aca="1" ref="V1191:V1194" ca="1">TRANSPOSE(OFFSET($L$3, MATCH($R1191 &amp; "/" &amp; V$2, $P$3:$P$5002, 0) - 1, 0, 1, $E$1))</f>
        <v>0.27504587158991595</v>
      </c>
      <c r="W1191" s="60">
        <f t="array" aca="1" ref="W1191:W1194" ca="1">TRANSPOSE(OFFSET($L$3, MATCH($R1191 &amp; "/" &amp; W$2, $P$3:$P$5002, 0) - 1, 0, 1, $E$1))</f>
        <v>-0.62700815750310435</v>
      </c>
      <c r="X1191" s="60">
        <f t="array" aca="1" ref="X1191:X1194" ca="1">TRANSPOSE(OFFSET($L$3, MATCH($R1191 &amp; "/" &amp; X$2, $P$3:$P$5002, 0) - 1, 0, 1, $E$1))</f>
        <v>1.3932664196858109</v>
      </c>
      <c r="Y1191" s="52">
        <f ca="1">$B$11 * EXP(($E$3 - $C$11^2/2) * Y$2 + $C$11*SQRT(Y$2)*T1191)</f>
        <v>94.009967434018378</v>
      </c>
      <c r="Z1191" s="52">
        <f ca="1">Y1191 * EXP(($E$3 - $C$11^2/2) * (Z$2-Y$2) + $C$11*SQRT(Z$2-Y$2)*U1191)</f>
        <v>86.0169225350989</v>
      </c>
      <c r="AA1191" s="52">
        <f ca="1">Z1191 * EXP(($E$3 - $C$11^2/2) * (AA$2-Z$2) + $C$11*SQRT(AA$2-Z$2)*V1191)</f>
        <v>93.883796682938922</v>
      </c>
      <c r="AB1191" s="52">
        <f ca="1">AA1191 * EXP(($E$3 - $C$11^2/2) * (AB$2-AA$2) + $C$11*SQRT(AB$2-AA$2)*W1191)</f>
        <v>78.175426949408973</v>
      </c>
      <c r="AC1191" s="52">
        <f ca="1">AB1191 * EXP(($E$3 - $C$11^2/2) * (AC$2-AB$2) + $C$11*SQRT(AC$2-AB$2)*X1191)</f>
        <v>119.33507477250971</v>
      </c>
      <c r="AD1191" s="47"/>
      <c r="AE1191" s="3" t="s">
        <v>69</v>
      </c>
      <c r="AF1191" s="20" cm="1">
        <f t="array" aca="1" ref="AF1191" ca="1">MIN(Y1191:Y1194 / $D$11:$D$14)</f>
        <v>0.68843317657735337</v>
      </c>
      <c r="AG1191" s="20" cm="1">
        <f t="array" aca="1" ref="AG1191" ca="1">MIN(Z1191:Z1194 / $D$11:$D$14)</f>
        <v>0.65974623770548102</v>
      </c>
      <c r="AH1191" s="20" cm="1">
        <f t="array" aca="1" ref="AH1191" ca="1">MIN(AA1191:AA1194 / $D$11:$D$14)</f>
        <v>0.47759447826901924</v>
      </c>
      <c r="AI1191" s="20" cm="1">
        <f t="array" aca="1" ref="AI1191" ca="1">MIN(AB1191:AB1194 / $D$11:$D$14)</f>
        <v>0.40602066154282623</v>
      </c>
      <c r="AJ1191" s="20" cm="1">
        <f t="array" aca="1" ref="AJ1191" ca="1">MIN(AC1191:AC1194 / $D$11:$D$14)</f>
        <v>0.54867303610148777</v>
      </c>
      <c r="AK1191" s="72">
        <f t="array" aca="1" ref="AK1191" ca="1">SUMPRODUCT(AF1192:AJ1192, EXP(-$E$3*$AF$2:$AJ$2))</f>
        <v>77880.078307140488</v>
      </c>
      <c r="AL1191" s="70">
        <f ca="1">MAX(AC1192 - $D$11, 0) * EXP(-$E$2*$E$3)</f>
        <v>29.917705092540587</v>
      </c>
    </row>
    <row r="1192" spans="7:38" ht="14.55" customHeight="1" x14ac:dyDescent="0.3">
      <c r="G1192" s="3">
        <v>1190</v>
      </c>
      <c r="H1192" s="58">
        <v>-0.47825669233580964</v>
      </c>
      <c r="I1192" s="58">
        <v>1.403283850384839</v>
      </c>
      <c r="J1192" s="58">
        <v>-6.3269952497718843E-2</v>
      </c>
      <c r="K1192" s="59">
        <v>1.2886328656393171</v>
      </c>
      <c r="L1192" s="60">
        <f t="array" ref="L1192:O1192">TRANSPOSE(MMULT(Option!$B$25:$E$28, TRANSPOSE(H1192:K1192)))</f>
        <v>-0.47825669233580964</v>
      </c>
      <c r="M1192" s="60">
        <v>1.0948282162451983</v>
      </c>
      <c r="N1192" s="60">
        <v>0.12059265641336298</v>
      </c>
      <c r="O1192" s="60">
        <v>1.2673335201371954</v>
      </c>
      <c r="P1192" s="56" t="str">
        <f t="shared" si="1457"/>
        <v>238/5</v>
      </c>
      <c r="R1192" s="80"/>
      <c r="S1192" s="3" t="s">
        <v>29</v>
      </c>
      <c r="T1192" s="60">
        <f ca="1"/>
        <v>0.19286064017907506</v>
      </c>
      <c r="U1192" s="60">
        <f ca="1"/>
        <v>6.8699553018698623E-2</v>
      </c>
      <c r="V1192" s="60">
        <f ca="1"/>
        <v>-0.96004321302165863</v>
      </c>
      <c r="W1192" s="60">
        <f ca="1"/>
        <v>-2.5939325123617185E-2</v>
      </c>
      <c r="X1192" s="60">
        <f ca="1"/>
        <v>1.7247120453485341</v>
      </c>
      <c r="Y1192" s="52">
        <f ca="1">$B$12 * EXP(($E$3 - $C$12^2/2) * Y$2 + $C$12*SQRT(Y$2)*T1192)</f>
        <v>106.48758206705726</v>
      </c>
      <c r="Z1192" s="52">
        <f ca="1">Y1192 * EXP(($E$3 - $C$12^2/2) * (Z$2-Y$2) + $C$12*SQRT(Z$2-Y$2)*U1192)</f>
        <v>109.24993553942984</v>
      </c>
      <c r="AA1192" s="52">
        <f ca="1">Z1192 * EXP(($E$3 - $C$12^2/2) * (AA$2-Z$2) + $C$12*SQRT(AA$2-Z$2)*V1192)</f>
        <v>82.320921043718187</v>
      </c>
      <c r="AB1192" s="52">
        <f ca="1">AA1192 * EXP(($E$3 - $C$12^2/2) * (AB$2-AA$2) + $C$12*SQRT(AB$2-AA$2)*W1192)</f>
        <v>82.092239129170792</v>
      </c>
      <c r="AC1192" s="52">
        <f ca="1">AB1192 * EXP(($E$3 - $C$12^2/2) * (AC$2-AB$2) + $C$12*SQRT(AC$2-AB$2)*X1192)</f>
        <v>138.41509374779039</v>
      </c>
      <c r="AD1192" s="47"/>
      <c r="AE1192" s="3" t="s">
        <v>47</v>
      </c>
      <c r="AF1192" s="64">
        <f t="shared" ref="AF1192" ca="1" si="1503">($B$5*AF1194 + (1 + $B$6)*AF1193)*$B$2</f>
        <v>0</v>
      </c>
      <c r="AG1192" s="64">
        <f t="shared" ref="AG1192" ca="1" si="1504">($B$5*AG1194 + (1 + $B$6)*AG1193)*$B$2</f>
        <v>0</v>
      </c>
      <c r="AH1192" s="64">
        <f t="shared" ref="AH1192" ca="1" si="1505">($B$5*AH1194 + (1 + $B$6)*AH1193)*$B$2</f>
        <v>0</v>
      </c>
      <c r="AI1192" s="64">
        <f t="shared" ref="AI1192" ca="1" si="1506">($B$5*AI1194 + (1 + $B$6)*AI1193)*$B$2</f>
        <v>0</v>
      </c>
      <c r="AJ1192" s="64" cm="1">
        <f t="array" aca="1" ref="AJ1192" ca="1">($B$5*AJ1194 + (1 + $B$6)*AJ1193 + AND(NOT(AF1193:AJ1193)))*$B$2</f>
        <v>100000</v>
      </c>
      <c r="AK1192" s="73"/>
      <c r="AL1192" s="70"/>
    </row>
    <row r="1193" spans="7:38" ht="14.55" customHeight="1" x14ac:dyDescent="0.3">
      <c r="G1193" s="3">
        <v>1191</v>
      </c>
      <c r="H1193" s="58">
        <v>0.29811758245980619</v>
      </c>
      <c r="I1193" s="58">
        <v>9.3450385102187686E-2</v>
      </c>
      <c r="J1193" s="58">
        <v>-2.4570390676585167E-2</v>
      </c>
      <c r="K1193" s="59">
        <v>-0.28673816377038203</v>
      </c>
      <c r="L1193" s="60">
        <f t="array" ref="L1193:O1193">TRANSPOSE(MMULT(Option!$B$25:$E$28, TRANSPOSE(H1193:K1193)))</f>
        <v>0.29811758245980619</v>
      </c>
      <c r="M1193" s="60">
        <v>0.20489572567463221</v>
      </c>
      <c r="N1193" s="60">
        <v>0.12213766659012287</v>
      </c>
      <c r="O1193" s="60">
        <v>-0.1066254546929816</v>
      </c>
      <c r="P1193" s="56" t="str">
        <f t="shared" si="1457"/>
        <v>239/1</v>
      </c>
      <c r="R1193" s="80"/>
      <c r="S1193" s="3" t="s">
        <v>31</v>
      </c>
      <c r="T1193" s="60">
        <f ca="1"/>
        <v>-0.50945783821513757</v>
      </c>
      <c r="U1193" s="60">
        <f ca="1"/>
        <v>-0.67912813113314474</v>
      </c>
      <c r="V1193" s="60">
        <f ca="1"/>
        <v>0.58036593646633372</v>
      </c>
      <c r="W1193" s="60">
        <f ca="1"/>
        <v>-0.78151002681373838</v>
      </c>
      <c r="X1193" s="60">
        <f ca="1"/>
        <v>0.7254607527091802</v>
      </c>
      <c r="Y1193" s="52">
        <f ca="1">$B$13 * EXP(($E$3 - $C$13^2/2) * Y$2 + $C$13*SQRT(Y$2)*T1193)</f>
        <v>86.257139950805524</v>
      </c>
      <c r="Z1193" s="52">
        <f ca="1">Y1193 * EXP(($E$3 - $C$13^2/2) * (Z$2-Y$2) + $C$13*SQRT(Z$2-Y$2)*U1193)</f>
        <v>70.710522518245497</v>
      </c>
      <c r="AA1193" s="52">
        <f ca="1">Z1193 * EXP(($E$3 - $C$13^2/2) * (AA$2-Z$2) + $C$13*SQRT(AA$2-Z$2)*V1193)</f>
        <v>84.580536583917791</v>
      </c>
      <c r="AB1193" s="52">
        <f ca="1">AA1193 * EXP(($E$3 - $C$13^2/2) * (AB$2-AA$2) + $C$13*SQRT(AB$2-AA$2)*W1193)</f>
        <v>67.238847485277731</v>
      </c>
      <c r="AC1193" s="52">
        <f ca="1">AB1193 * EXP(($E$3 - $C$13^2/2) * (AC$2-AB$2) + $C$13*SQRT(AC$2-AB$2)*X1193)</f>
        <v>84.006098205448453</v>
      </c>
      <c r="AD1193" s="47"/>
      <c r="AE1193" s="3" t="s">
        <v>46</v>
      </c>
      <c r="AF1193" s="52" t="b">
        <f t="shared" ref="AF1193" ca="1" si="1507">AF1191 &gt;= $B$4</f>
        <v>0</v>
      </c>
      <c r="AG1193" s="52" t="b">
        <f t="array" aca="1" ref="AG1193" ca="1">AND(AG1191 &gt;= $B$4, NOT(OR($AF1193:AF1193)))</f>
        <v>0</v>
      </c>
      <c r="AH1193" s="52" t="b">
        <f t="array" aca="1" ref="AH1193" ca="1">AND(AH1191 &gt;= $B$4, NOT(OR($AF1193:AG1193)))</f>
        <v>0</v>
      </c>
      <c r="AI1193" s="52" t="b">
        <f t="array" aca="1" ref="AI1193" ca="1">AND(AI1191 &gt;= $B$4, NOT(OR($AF1193:AH1193)))</f>
        <v>0</v>
      </c>
      <c r="AJ1193" s="52" t="b">
        <f t="array" aca="1" ref="AJ1193" ca="1">AND(AJ1191 &gt;= $B$4, NOT(OR($AF1193:AI1193)))</f>
        <v>0</v>
      </c>
      <c r="AK1193" s="73"/>
      <c r="AL1193" s="70"/>
    </row>
    <row r="1194" spans="7:38" ht="14.55" customHeight="1" x14ac:dyDescent="0.3">
      <c r="G1194" s="3">
        <v>1192</v>
      </c>
      <c r="H1194" s="58">
        <v>-0.18426475413008425</v>
      </c>
      <c r="I1194" s="58">
        <v>-1.8961040853886646</v>
      </c>
      <c r="J1194" s="58">
        <v>0.15731184289466493</v>
      </c>
      <c r="K1194" s="59">
        <v>-0.1016467293983995</v>
      </c>
      <c r="L1194" s="60">
        <f t="array" ref="L1194:O1194">TRANSPOSE(MMULT(Option!$B$25:$E$28, TRANSPOSE(H1194:K1194)))</f>
        <v>-0.18426475413008425</v>
      </c>
      <c r="M1194" s="60">
        <v>-1.8115140010137469</v>
      </c>
      <c r="N1194" s="60">
        <v>-0.43205392640875151</v>
      </c>
      <c r="O1194" s="60">
        <v>-0.62656343234389034</v>
      </c>
      <c r="P1194" s="56" t="str">
        <f t="shared" si="1457"/>
        <v>239/2</v>
      </c>
      <c r="R1194" s="80"/>
      <c r="S1194" s="3" t="s">
        <v>30</v>
      </c>
      <c r="T1194" s="60">
        <f ca="1"/>
        <v>-1.261123406854157</v>
      </c>
      <c r="U1194" s="60">
        <f ca="1"/>
        <v>-0.15854328055011777</v>
      </c>
      <c r="V1194" s="60">
        <f ca="1"/>
        <v>-1.0936442405419069</v>
      </c>
      <c r="W1194" s="60">
        <f ca="1"/>
        <v>-0.55785983930618444</v>
      </c>
      <c r="X1194" s="60">
        <f ca="1"/>
        <v>0.98699550876182707</v>
      </c>
      <c r="Y1194" s="52">
        <f ca="1">$B$14 * EXP(($E$3 - $C$14^2/2) * Y$2 + $C$14*SQRT(Y$2)*T1194)</f>
        <v>68.843317657735341</v>
      </c>
      <c r="Z1194" s="52">
        <f ca="1">Y1194 * EXP(($E$3 - $C$14^2/2) * (Z$2-Y$2) + $C$14*SQRT(Z$2-Y$2)*U1194)</f>
        <v>65.974623770548106</v>
      </c>
      <c r="AA1194" s="52">
        <f ca="1">Z1194 * EXP(($E$3 - $C$14^2/2) * (AA$2-Z$2) + $C$14*SQRT(AA$2-Z$2)*V1194)</f>
        <v>47.759447826901926</v>
      </c>
      <c r="AB1194" s="52">
        <f ca="1">AA1194 * EXP(($E$3 - $C$14^2/2) * (AB$2-AA$2) + $C$14*SQRT(AB$2-AA$2)*W1194)</f>
        <v>40.602066154282625</v>
      </c>
      <c r="AC1194" s="52">
        <f ca="1">AB1194 * EXP(($E$3 - $C$14^2/2) * (AC$2-AB$2) + $C$14*SQRT(AC$2-AB$2)*X1194)</f>
        <v>54.867303610148781</v>
      </c>
      <c r="AD1194" s="47"/>
      <c r="AE1194" s="3" t="s">
        <v>68</v>
      </c>
      <c r="AF1194" s="52" t="b">
        <f ca="1">AND(AF1191&gt;$B$3, NOT(OR($AF1193:AF1193)))</f>
        <v>0</v>
      </c>
      <c r="AG1194" s="52" t="b">
        <f ca="1">AND(AG1191&gt;$B$3, NOT(OR($AF1193:AG1193)))</f>
        <v>0</v>
      </c>
      <c r="AH1194" s="52" t="b">
        <f ca="1">AND(AH1191&gt;$B$3, NOT(OR($AF1193:AH1193)))</f>
        <v>0</v>
      </c>
      <c r="AI1194" s="52" t="b">
        <f ca="1">AND(AI1191&gt;$B$3, NOT(OR($AF1193:AI1193)))</f>
        <v>0</v>
      </c>
      <c r="AJ1194" s="52" t="b">
        <f ca="1">AND(AJ1191&gt;$B$3, NOT(OR($AF1193:AJ1193)))</f>
        <v>0</v>
      </c>
      <c r="AK1194" s="74"/>
      <c r="AL1194" s="70"/>
    </row>
    <row r="1195" spans="7:38" ht="14.55" customHeight="1" x14ac:dyDescent="0.3">
      <c r="G1195" s="3">
        <v>1193</v>
      </c>
      <c r="H1195" s="58">
        <v>-0.20292080999579781</v>
      </c>
      <c r="I1195" s="58">
        <v>-0.15740852796928331</v>
      </c>
      <c r="J1195" s="58">
        <v>0.52863770467650617</v>
      </c>
      <c r="K1195" s="59">
        <v>0.6298612337490066</v>
      </c>
      <c r="L1195" s="60">
        <f t="array" ref="L1195:O1195">TRANSPOSE(MMULT(Option!$B$25:$E$28, TRANSPOSE(H1195:K1195)))</f>
        <v>-0.20292080999579781</v>
      </c>
      <c r="M1195" s="60">
        <v>-0.22543562288848198</v>
      </c>
      <c r="N1195" s="60">
        <v>0.34192026484878135</v>
      </c>
      <c r="O1195" s="60">
        <v>0.52017289864484151</v>
      </c>
      <c r="P1195" s="56" t="str">
        <f t="shared" si="1457"/>
        <v>239/3</v>
      </c>
      <c r="R1195" s="80">
        <v>299</v>
      </c>
      <c r="S1195" s="3" t="s">
        <v>28</v>
      </c>
      <c r="T1195" s="60">
        <f t="array" aca="1" ref="T1195:T1198" ca="1">TRANSPOSE(OFFSET($L$3, MATCH($R1195 &amp; "/" &amp; T$2, $P$3:$P$5002, 0) - 1, 0, 1, $E$1))</f>
        <v>-1.1784387966985237</v>
      </c>
      <c r="U1195" s="60">
        <f t="array" aca="1" ref="U1195:U1198" ca="1">TRANSPOSE(OFFSET($L$3, MATCH($R1195 &amp; "/" &amp; U$2, $P$3:$P$5002, 0) - 1, 0, 1, $E$1))</f>
        <v>-0.54923511668894298</v>
      </c>
      <c r="V1195" s="60">
        <f t="array" aca="1" ref="V1195:V1198" ca="1">TRANSPOSE(OFFSET($L$3, MATCH($R1195 &amp; "/" &amp; V$2, $P$3:$P$5002, 0) - 1, 0, 1, $E$1))</f>
        <v>0.16987552707321965</v>
      </c>
      <c r="W1195" s="60">
        <f t="array" aca="1" ref="W1195:W1198" ca="1">TRANSPOSE(OFFSET($L$3, MATCH($R1195 &amp; "/" &amp; W$2, $P$3:$P$5002, 0) - 1, 0, 1, $E$1))</f>
        <v>-0.4140510954921594</v>
      </c>
      <c r="X1195" s="60">
        <f t="array" aca="1" ref="X1195:X1198" ca="1">TRANSPOSE(OFFSET($L$3, MATCH($R1195 &amp; "/" &amp; X$2, $P$3:$P$5002, 0) - 1, 0, 1, $E$1))</f>
        <v>0.6275787043885076</v>
      </c>
      <c r="Y1195" s="52">
        <f ca="1">$B$11 * EXP(($E$3 - $C$11^2/2) * Y$2 + $C$11*SQRT(Y$2)*T1195)</f>
        <v>70.57235862754095</v>
      </c>
      <c r="Z1195" s="52">
        <f ca="1">Y1195 * EXP(($E$3 - $C$11^2/2) * (Z$2-Y$2) + $C$11*SQRT(Z$2-Y$2)*U1195)</f>
        <v>60.151598179733853</v>
      </c>
      <c r="AA1195" s="52">
        <f ca="1">Z1195 * EXP(($E$3 - $C$11^2/2) * (AA$2-Z$2) + $C$11*SQRT(AA$2-Z$2)*V1195)</f>
        <v>63.613815404253167</v>
      </c>
      <c r="AB1195" s="52">
        <f ca="1">AA1195 * EXP(($E$3 - $C$11^2/2) * (AB$2-AA$2) + $C$11*SQRT(AB$2-AA$2)*W1195)</f>
        <v>56.464681779432517</v>
      </c>
      <c r="AC1195" s="52">
        <f ca="1">AB1195 * EXP(($E$3 - $C$11^2/2) * (AC$2-AB$2) + $C$11*SQRT(AC$2-AB$2)*X1195)</f>
        <v>68.503781817767518</v>
      </c>
      <c r="AD1195" s="47"/>
      <c r="AE1195" s="3" t="s">
        <v>69</v>
      </c>
      <c r="AF1195" s="20" cm="1">
        <f t="array" aca="1" ref="AF1195" ca="1">MIN(Y1195:Y1198 / $D$11:$D$14)</f>
        <v>0.6465636402681697</v>
      </c>
      <c r="AG1195" s="20" cm="1">
        <f t="array" aca="1" ref="AG1195" ca="1">MIN(Z1195:Z1198 / $D$11:$D$14)</f>
        <v>0.56074251615553228</v>
      </c>
      <c r="AH1195" s="20" cm="1">
        <f t="array" aca="1" ref="AH1195" ca="1">MIN(AA1195:AA1198 / $D$11:$D$14)</f>
        <v>0.44959266001776255</v>
      </c>
      <c r="AI1195" s="20" cm="1">
        <f t="array" aca="1" ref="AI1195" ca="1">MIN(AB1195:AB1198 / $D$11:$D$14)</f>
        <v>0.28220550371573233</v>
      </c>
      <c r="AJ1195" s="20" cm="1">
        <f t="array" aca="1" ref="AJ1195" ca="1">MIN(AC1195:AC1198 / $D$11:$D$14)</f>
        <v>0.29090817355223508</v>
      </c>
      <c r="AK1195" s="72">
        <f t="array" aca="1" ref="AK1195" ca="1">SUMPRODUCT(AF1196:AJ1196, EXP(-$E$3*$AF$2:$AJ$2))</f>
        <v>77880.078307140488</v>
      </c>
      <c r="AL1195" s="70">
        <f ca="1">MAX(AC1196 - $D$11, 0) * EXP(-$E$2*$E$3)</f>
        <v>0</v>
      </c>
    </row>
    <row r="1196" spans="7:38" ht="14.55" customHeight="1" x14ac:dyDescent="0.3">
      <c r="G1196" s="3">
        <v>1194</v>
      </c>
      <c r="H1196" s="58">
        <v>1.2210159561855756E-3</v>
      </c>
      <c r="I1196" s="58">
        <v>-2.2113512615935615</v>
      </c>
      <c r="J1196" s="58">
        <v>1.5267769198553445</v>
      </c>
      <c r="K1196" s="59">
        <v>-0.77043586078640047</v>
      </c>
      <c r="L1196" s="60">
        <f t="array" ref="L1196:O1196">TRANSPOSE(MMULT(Option!$B$25:$E$28, TRANSPOSE(H1196:K1196)))</f>
        <v>1.2210159561855756E-3</v>
      </c>
      <c r="M1196" s="60">
        <v>-2.0262485024952435</v>
      </c>
      <c r="N1196" s="60">
        <v>0.76240425484836849</v>
      </c>
      <c r="O1196" s="60">
        <v>-0.94034479495873424</v>
      </c>
      <c r="P1196" s="56" t="str">
        <f t="shared" si="1457"/>
        <v>239/4</v>
      </c>
      <c r="R1196" s="80"/>
      <c r="S1196" s="3" t="s">
        <v>29</v>
      </c>
      <c r="T1196" s="60">
        <f ca="1"/>
        <v>-1.0766851917228115</v>
      </c>
      <c r="U1196" s="60">
        <f ca="1"/>
        <v>-0.88495964762576163</v>
      </c>
      <c r="V1196" s="60">
        <f ca="1"/>
        <v>-0.75306618104872025</v>
      </c>
      <c r="W1196" s="60">
        <f ca="1"/>
        <v>-1.569021435812656</v>
      </c>
      <c r="X1196" s="60">
        <f ca="1"/>
        <v>8.4573734837102621E-2</v>
      </c>
      <c r="Y1196" s="52">
        <f ca="1">$B$12 * EXP(($E$3 - $C$12^2/2) * Y$2 + $C$12*SQRT(Y$2)*T1196)</f>
        <v>72.759874476107996</v>
      </c>
      <c r="Z1196" s="52">
        <f ca="1">Y1196 * EXP(($E$3 - $C$12^2/2) * (Z$2-Y$2) + $C$12*SQRT(Z$2-Y$2)*U1196)</f>
        <v>56.074251615553223</v>
      </c>
      <c r="AA1196" s="52">
        <f ca="1">Z1196 * EXP(($E$3 - $C$12^2/2) * (AA$2-Z$2) + $C$12*SQRT(AA$2-Z$2)*V1196)</f>
        <v>44.959266001776257</v>
      </c>
      <c r="AB1196" s="52">
        <f ca="1">AA1196 * EXP(($E$3 - $C$12^2/2) * (AB$2-AA$2) + $C$12*SQRT(AB$2-AA$2)*W1196)</f>
        <v>28.220550371573236</v>
      </c>
      <c r="AC1196" s="52">
        <f ca="1">AB1196 * EXP(($E$3 - $C$12^2/2) * (AC$2-AB$2) + $C$12*SQRT(AC$2-AB$2)*X1196)</f>
        <v>29.090817355223507</v>
      </c>
      <c r="AD1196" s="47"/>
      <c r="AE1196" s="3" t="s">
        <v>47</v>
      </c>
      <c r="AF1196" s="64">
        <f t="shared" ref="AF1196" ca="1" si="1508">($B$5*AF1198 + (1 + $B$6)*AF1197)*$B$2</f>
        <v>0</v>
      </c>
      <c r="AG1196" s="64">
        <f t="shared" ref="AG1196" ca="1" si="1509">($B$5*AG1198 + (1 + $B$6)*AG1197)*$B$2</f>
        <v>0</v>
      </c>
      <c r="AH1196" s="64">
        <f t="shared" ref="AH1196" ca="1" si="1510">($B$5*AH1198 + (1 + $B$6)*AH1197)*$B$2</f>
        <v>0</v>
      </c>
      <c r="AI1196" s="64">
        <f t="shared" ref="AI1196" ca="1" si="1511">($B$5*AI1198 + (1 + $B$6)*AI1197)*$B$2</f>
        <v>0</v>
      </c>
      <c r="AJ1196" s="64" cm="1">
        <f t="array" aca="1" ref="AJ1196" ca="1">($B$5*AJ1198 + (1 + $B$6)*AJ1197 + AND(NOT(AF1197:AJ1197)))*$B$2</f>
        <v>100000</v>
      </c>
      <c r="AK1196" s="73"/>
      <c r="AL1196" s="70"/>
    </row>
    <row r="1197" spans="7:38" ht="14.55" customHeight="1" x14ac:dyDescent="0.3">
      <c r="G1197" s="3">
        <v>1195</v>
      </c>
      <c r="H1197" s="58">
        <v>0.68845166713018058</v>
      </c>
      <c r="I1197" s="58">
        <v>-0.2400722290424662</v>
      </c>
      <c r="J1197" s="58">
        <v>-0.32006598489142118</v>
      </c>
      <c r="K1197" s="59">
        <v>4.4820438171573475E-2</v>
      </c>
      <c r="L1197" s="60">
        <f t="array" ref="L1197:O1197">TRANSPOSE(MMULT(Option!$B$25:$E$28, TRANSPOSE(H1197:K1197)))</f>
        <v>0.68845166713018058</v>
      </c>
      <c r="M1197" s="60">
        <v>5.5350834483296835E-2</v>
      </c>
      <c r="N1197" s="60">
        <v>-6.8602175742500299E-2</v>
      </c>
      <c r="O1197" s="60">
        <v>0.18842644703298658</v>
      </c>
      <c r="P1197" s="56" t="str">
        <f t="shared" si="1457"/>
        <v>239/5</v>
      </c>
      <c r="R1197" s="80"/>
      <c r="S1197" s="3" t="s">
        <v>31</v>
      </c>
      <c r="T1197" s="60">
        <f ca="1"/>
        <v>-1.4702788248615133</v>
      </c>
      <c r="U1197" s="60">
        <f ca="1"/>
        <v>-0.3417673597103954</v>
      </c>
      <c r="V1197" s="60">
        <f ca="1"/>
        <v>0.52325657478336318</v>
      </c>
      <c r="W1197" s="60">
        <f ca="1"/>
        <v>-1.694495724299554</v>
      </c>
      <c r="X1197" s="60">
        <f ca="1"/>
        <v>-0.8776159921382366</v>
      </c>
      <c r="Y1197" s="52">
        <f ca="1">$B$13 * EXP(($E$3 - $C$13^2/2) * Y$2 + $C$13*SQRT(Y$2)*T1197)</f>
        <v>64.656364026816973</v>
      </c>
      <c r="Z1197" s="52">
        <f ca="1">Y1197 * EXP(($E$3 - $C$13^2/2) * (Z$2-Y$2) + $C$13*SQRT(Z$2-Y$2)*U1197)</f>
        <v>58.648167539701355</v>
      </c>
      <c r="AA1197" s="52">
        <f ca="1">Z1197 * EXP(($E$3 - $C$13^2/2) * (AA$2-Z$2) + $C$13*SQRT(AA$2-Z$2)*V1197)</f>
        <v>68.960460426499438</v>
      </c>
      <c r="AB1197" s="52">
        <f ca="1">AA1197 * EXP(($E$3 - $C$13^2/2) * (AB$2-AA$2) + $C$13*SQRT(AB$2-AA$2)*W1197)</f>
        <v>41.686802244042092</v>
      </c>
      <c r="AC1197" s="52">
        <f ca="1">AB1197 * EXP(($E$3 - $C$13^2/2) * (AC$2-AB$2) + $C$13*SQRT(AC$2-AB$2)*X1197)</f>
        <v>32.197853476897627</v>
      </c>
      <c r="AD1197" s="47"/>
      <c r="AE1197" s="3" t="s">
        <v>46</v>
      </c>
      <c r="AF1197" s="52" t="b">
        <f t="shared" ref="AF1197" ca="1" si="1512">AF1195 &gt;= $B$4</f>
        <v>0</v>
      </c>
      <c r="AG1197" s="52" t="b">
        <f t="array" aca="1" ref="AG1197" ca="1">AND(AG1195 &gt;= $B$4, NOT(OR($AF1197:AF1197)))</f>
        <v>0</v>
      </c>
      <c r="AH1197" s="52" t="b">
        <f t="array" aca="1" ref="AH1197" ca="1">AND(AH1195 &gt;= $B$4, NOT(OR($AF1197:AG1197)))</f>
        <v>0</v>
      </c>
      <c r="AI1197" s="52" t="b">
        <f t="array" aca="1" ref="AI1197" ca="1">AND(AI1195 &gt;= $B$4, NOT(OR($AF1197:AH1197)))</f>
        <v>0</v>
      </c>
      <c r="AJ1197" s="52" t="b">
        <f t="array" aca="1" ref="AJ1197" ca="1">AND(AJ1195 &gt;= $B$4, NOT(OR($AF1197:AI1197)))</f>
        <v>0</v>
      </c>
      <c r="AK1197" s="73"/>
      <c r="AL1197" s="70"/>
    </row>
    <row r="1198" spans="7:38" ht="14.55" customHeight="1" x14ac:dyDescent="0.3">
      <c r="G1198" s="3">
        <v>1196</v>
      </c>
      <c r="H1198" s="58">
        <v>-0.42989841461345918</v>
      </c>
      <c r="I1198" s="58">
        <v>1.1949446947501035</v>
      </c>
      <c r="J1198" s="58">
        <v>1.5711617234434168</v>
      </c>
      <c r="K1198" s="59">
        <v>0.77285753502920895</v>
      </c>
      <c r="L1198" s="60">
        <f t="array" ref="L1198:O1198">TRANSPOSE(MMULT(Option!$B$25:$E$28, TRANSPOSE(H1198:K1198)))</f>
        <v>-0.42989841461345918</v>
      </c>
      <c r="M1198" s="60">
        <v>0.92322553715026623</v>
      </c>
      <c r="N1198" s="60">
        <v>1.5209177629092239</v>
      </c>
      <c r="O1198" s="60">
        <v>1.1094456270518305</v>
      </c>
      <c r="P1198" s="56" t="str">
        <f t="shared" si="1457"/>
        <v>240/1</v>
      </c>
      <c r="R1198" s="80"/>
      <c r="S1198" s="3" t="s">
        <v>30</v>
      </c>
      <c r="T1198" s="60">
        <f ca="1"/>
        <v>-1.0666641381983619</v>
      </c>
      <c r="U1198" s="60">
        <f ca="1"/>
        <v>2.1773189949674028</v>
      </c>
      <c r="V1198" s="60">
        <f ca="1"/>
        <v>-1.0798304091412314</v>
      </c>
      <c r="W1198" s="60">
        <f ca="1"/>
        <v>0.36022015979960087</v>
      </c>
      <c r="X1198" s="60">
        <f ca="1"/>
        <v>-8.3408083584201764E-2</v>
      </c>
      <c r="Y1198" s="52">
        <f ca="1">$B$14 * EXP(($E$3 - $C$14^2/2) * Y$2 + $C$14*SQRT(Y$2)*T1198)</f>
        <v>72.978942784367803</v>
      </c>
      <c r="Z1198" s="52">
        <f ca="1">Y1198 * EXP(($E$3 - $C$14^2/2) * (Z$2-Y$2) + $C$14*SQRT(Z$2-Y$2)*U1198)</f>
        <v>140.94456302326634</v>
      </c>
      <c r="AA1198" s="52">
        <f ca="1">Z1198 * EXP(($E$3 - $C$14^2/2) * (AA$2-Z$2) + $C$14*SQRT(AA$2-Z$2)*V1198)</f>
        <v>102.45436913401326</v>
      </c>
      <c r="AB1198" s="52">
        <f ca="1">AA1198 * EXP(($E$3 - $C$14^2/2) * (AB$2-AA$2) + $C$14*SQRT(AB$2-AA$2)*W1198)</f>
        <v>114.71876004009444</v>
      </c>
      <c r="AC1198" s="52">
        <f ca="1">AB1198 * EXP(($E$3 - $C$14^2/2) * (AC$2-AB$2) + $C$14*SQRT(AC$2-AB$2)*X1198)</f>
        <v>112.44465478657682</v>
      </c>
      <c r="AD1198" s="47"/>
      <c r="AE1198" s="3" t="s">
        <v>68</v>
      </c>
      <c r="AF1198" s="52" t="b">
        <f ca="1">AND(AF1195&gt;$B$3, NOT(OR($AF1197:AF1197)))</f>
        <v>0</v>
      </c>
      <c r="AG1198" s="52" t="b">
        <f ca="1">AND(AG1195&gt;$B$3, NOT(OR($AF1197:AG1197)))</f>
        <v>0</v>
      </c>
      <c r="AH1198" s="52" t="b">
        <f ca="1">AND(AH1195&gt;$B$3, NOT(OR($AF1197:AH1197)))</f>
        <v>0</v>
      </c>
      <c r="AI1198" s="52" t="b">
        <f ca="1">AND(AI1195&gt;$B$3, NOT(OR($AF1197:AI1197)))</f>
        <v>0</v>
      </c>
      <c r="AJ1198" s="52" t="b">
        <f ca="1">AND(AJ1195&gt;$B$3, NOT(OR($AF1197:AJ1197)))</f>
        <v>0</v>
      </c>
      <c r="AK1198" s="74"/>
      <c r="AL1198" s="70"/>
    </row>
    <row r="1199" spans="7:38" ht="14.55" customHeight="1" x14ac:dyDescent="0.3">
      <c r="G1199" s="3">
        <v>1197</v>
      </c>
      <c r="H1199" s="58">
        <v>1.1383242959673909</v>
      </c>
      <c r="I1199" s="58">
        <v>0.86792270415287975</v>
      </c>
      <c r="J1199" s="58">
        <v>-0.54248201350182645</v>
      </c>
      <c r="K1199" s="59">
        <v>-0.5819785452880899</v>
      </c>
      <c r="L1199" s="60">
        <f t="array" ref="L1199:O1199">TRANSPOSE(MMULT(Option!$B$25:$E$28, TRANSPOSE(H1199:K1199)))</f>
        <v>1.1383242959673909</v>
      </c>
      <c r="M1199" s="60">
        <v>1.2507940162172233</v>
      </c>
      <c r="N1199" s="60">
        <v>0.20613781915801727</v>
      </c>
      <c r="O1199" s="60">
        <v>7.8346933408226349E-2</v>
      </c>
      <c r="P1199" s="56" t="str">
        <f t="shared" si="1457"/>
        <v>240/2</v>
      </c>
      <c r="R1199" s="80">
        <v>300</v>
      </c>
      <c r="S1199" s="3" t="s">
        <v>28</v>
      </c>
      <c r="T1199" s="60">
        <f t="array" aca="1" ref="T1199:T1202" ca="1">TRANSPOSE(OFFSET($L$3, MATCH($R1199 &amp; "/" &amp; T$2, $P$3:$P$5002, 0) - 1, 0, 1, $E$1))</f>
        <v>-0.75111142144506593</v>
      </c>
      <c r="U1199" s="60">
        <f t="array" aca="1" ref="U1199:U1202" ca="1">TRANSPOSE(OFFSET($L$3, MATCH($R1199 &amp; "/" &amp; U$2, $P$3:$P$5002, 0) - 1, 0, 1, $E$1))</f>
        <v>-0.11927342517119148</v>
      </c>
      <c r="V1199" s="60">
        <f t="array" aca="1" ref="V1199:V1202" ca="1">TRANSPOSE(OFFSET($L$3, MATCH($R1199 &amp; "/" &amp; V$2, $P$3:$P$5002, 0) - 1, 0, 1, $E$1))</f>
        <v>-1.0624462709996219</v>
      </c>
      <c r="W1199" s="60">
        <f t="array" aca="1" ref="W1199:W1202" ca="1">TRANSPOSE(OFFSET($L$3, MATCH($R1199 &amp; "/" &amp; W$2, $P$3:$P$5002, 0) - 1, 0, 1, $E$1))</f>
        <v>3.1082237032677629</v>
      </c>
      <c r="X1199" s="60">
        <f t="array" aca="1" ref="X1199:X1202" ca="1">TRANSPOSE(OFFSET($L$3, MATCH($R1199 &amp; "/" &amp; X$2, $P$3:$P$5002, 0) - 1, 0, 1, $E$1))</f>
        <v>-0.87939096094621394</v>
      </c>
      <c r="Y1199" s="52">
        <f ca="1">$B$11 * EXP(($E$3 - $C$11^2/2) * Y$2 + $C$11*SQRT(Y$2)*T1199)</f>
        <v>80.225126158616973</v>
      </c>
      <c r="Z1199" s="52">
        <f ca="1">Y1199 * EXP(($E$3 - $C$11^2/2) * (Z$2-Y$2) + $C$11*SQRT(Z$2-Y$2)*U1199)</f>
        <v>77.793255096100992</v>
      </c>
      <c r="AA1199" s="52">
        <f ca="1">Z1199 * EXP(($E$3 - $C$11^2/2) * (AA$2-Z$2) + $C$11*SQRT(AA$2-Z$2)*V1199)</f>
        <v>56.844578502837408</v>
      </c>
      <c r="AB1199" s="52">
        <f ca="1">AA1199 * EXP(($E$3 - $C$11^2/2) * (AB$2-AA$2) + $C$11*SQRT(AB$2-AA$2)*W1199)</f>
        <v>145.15294239639235</v>
      </c>
      <c r="AC1199" s="52">
        <f ca="1">AB1199 * EXP(($E$3 - $C$11^2/2) * (AC$2-AB$2) + $C$11*SQRT(AC$2-AB$2)*X1199)</f>
        <v>112.05285430313143</v>
      </c>
      <c r="AD1199" s="47"/>
      <c r="AE1199" s="3" t="s">
        <v>69</v>
      </c>
      <c r="AF1199" s="20" cm="1">
        <f t="array" aca="1" ref="AF1199" ca="1">MIN(Y1199:Y1202 / $D$11:$D$14)</f>
        <v>0.73862256982922037</v>
      </c>
      <c r="AG1199" s="20" cm="1">
        <f t="array" aca="1" ref="AG1199" ca="1">MIN(Z1199:Z1202 / $D$11:$D$14)</f>
        <v>0.52500221388818913</v>
      </c>
      <c r="AH1199" s="20" cm="1">
        <f t="array" aca="1" ref="AH1199" ca="1">MIN(AA1199:AA1202 / $D$11:$D$14)</f>
        <v>0.56844578502837406</v>
      </c>
      <c r="AI1199" s="20" cm="1">
        <f t="array" aca="1" ref="AI1199" ca="1">MIN(AB1199:AB1202 / $D$11:$D$14)</f>
        <v>0.92086920903954417</v>
      </c>
      <c r="AJ1199" s="20" cm="1">
        <f t="array" aca="1" ref="AJ1199" ca="1">MIN(AC1199:AC1202 / $D$11:$D$14)</f>
        <v>1.1205285430313143</v>
      </c>
      <c r="AK1199" s="72">
        <f t="array" aca="1" ref="AK1199" ca="1">SUMPRODUCT(AF1200:AJ1200, EXP(-$E$3*$AF$2:$AJ$2))</f>
        <v>101843.05134938128</v>
      </c>
      <c r="AL1199" s="70">
        <f ca="1">MAX(AC1200 - $D$11, 0) * EXP(-$E$2*$E$3)</f>
        <v>18.305600256255556</v>
      </c>
    </row>
    <row r="1200" spans="7:38" ht="14.55" customHeight="1" x14ac:dyDescent="0.3">
      <c r="G1200" s="3">
        <v>1198</v>
      </c>
      <c r="H1200" s="58">
        <v>1.3160047937638586</v>
      </c>
      <c r="I1200" s="58">
        <v>-0.34723854722993452</v>
      </c>
      <c r="J1200" s="58">
        <v>0.22899906272721796</v>
      </c>
      <c r="K1200" s="59">
        <v>-0.94754995798734831</v>
      </c>
      <c r="L1200" s="60">
        <f t="array" ref="L1200:O1200">TRANSPOSE(MMULT(Option!$B$25:$E$28, TRANSPOSE(H1200:K1200)))</f>
        <v>1.3160047937638586</v>
      </c>
      <c r="M1200" s="60">
        <v>0.20815253212800877</v>
      </c>
      <c r="N1200" s="60">
        <v>0.63660570350196455</v>
      </c>
      <c r="O1200" s="60">
        <v>-0.33126374392927244</v>
      </c>
      <c r="P1200" s="56" t="str">
        <f t="shared" si="1457"/>
        <v>240/3</v>
      </c>
      <c r="R1200" s="80"/>
      <c r="S1200" s="3" t="s">
        <v>29</v>
      </c>
      <c r="T1200" s="60">
        <f ca="1"/>
        <v>-0.58088818786429475</v>
      </c>
      <c r="U1200" s="60">
        <f ca="1"/>
        <v>-1.6002878103674407</v>
      </c>
      <c r="V1200" s="60">
        <f ca="1"/>
        <v>0.42727156220139118</v>
      </c>
      <c r="W1200" s="60">
        <f ca="1"/>
        <v>1.4124468942296193</v>
      </c>
      <c r="X1200" s="60">
        <f ca="1"/>
        <v>0.96182517219652675</v>
      </c>
      <c r="Y1200" s="52">
        <f ca="1">$B$12 * EXP(($E$3 - $C$12^2/2) * Y$2 + $C$12*SQRT(Y$2)*T1200)</f>
        <v>84.428390859522906</v>
      </c>
      <c r="Z1200" s="52">
        <f ca="1">Y1200 * EXP(($E$3 - $C$12^2/2) * (Z$2-Y$2) + $C$12*SQRT(Z$2-Y$2)*U1200)</f>
        <v>52.500221388818908</v>
      </c>
      <c r="AA1200" s="52">
        <f ca="1">Z1200 * EXP(($E$3 - $C$12^2/2) * (AA$2-Z$2) + $C$12*SQRT(AA$2-Z$2)*V1200)</f>
        <v>59.97926116240091</v>
      </c>
      <c r="AB1200" s="52">
        <f ca="1">AA1200 * EXP(($E$3 - $C$12^2/2) * (AB$2-AA$2) + $C$12*SQRT(AB$2-AA$2)*W1200)</f>
        <v>92.086920903954422</v>
      </c>
      <c r="AC1200" s="52">
        <f ca="1">AB1200 * EXP(($E$3 - $C$12^2/2) * (AC$2-AB$2) + $C$12*SQRT(AC$2-AB$2)*X1200)</f>
        <v>123.50485599675777</v>
      </c>
      <c r="AD1200" s="47"/>
      <c r="AE1200" s="3" t="s">
        <v>47</v>
      </c>
      <c r="AF1200" s="64">
        <f t="shared" ref="AF1200" ca="1" si="1513">($B$5*AF1202 + (1 + $B$6)*AF1201)*$B$2</f>
        <v>0</v>
      </c>
      <c r="AG1200" s="64">
        <f t="shared" ref="AG1200" ca="1" si="1514">($B$5*AG1202 + (1 + $B$6)*AG1201)*$B$2</f>
        <v>0</v>
      </c>
      <c r="AH1200" s="64">
        <f t="shared" ref="AH1200" ca="1" si="1515">($B$5*AH1202 + (1 + $B$6)*AH1201)*$B$2</f>
        <v>0</v>
      </c>
      <c r="AI1200" s="64">
        <f t="shared" ref="AI1200" ca="1" si="1516">($B$5*AI1202 + (1 + $B$6)*AI1201)*$B$2</f>
        <v>15000</v>
      </c>
      <c r="AJ1200" s="64" cm="1">
        <f t="array" aca="1" ref="AJ1200" ca="1">($B$5*AJ1202 + (1 + $B$6)*AJ1201 + AND(NOT(AF1201:AJ1201)))*$B$2</f>
        <v>114999.99999999999</v>
      </c>
      <c r="AK1200" s="73"/>
      <c r="AL1200" s="70"/>
    </row>
    <row r="1201" spans="7:38" ht="14.55" customHeight="1" x14ac:dyDescent="0.3">
      <c r="G1201" s="3">
        <v>1199</v>
      </c>
      <c r="H1201" s="58">
        <v>-1.1180339111477986</v>
      </c>
      <c r="I1201" s="58">
        <v>1.9050375013406768</v>
      </c>
      <c r="J1201" s="58">
        <v>0.5308043996374836</v>
      </c>
      <c r="K1201" s="59">
        <v>2.9536484688239248</v>
      </c>
      <c r="L1201" s="60">
        <f t="array" ref="L1201:O1201">TRANSPOSE(MMULT(Option!$B$25:$E$28, TRANSPOSE(H1201:K1201)))</f>
        <v>-1.1180339111477986</v>
      </c>
      <c r="M1201" s="60">
        <v>1.2987821458655182</v>
      </c>
      <c r="N1201" s="60">
        <v>0.51785319987135159</v>
      </c>
      <c r="O1201" s="60">
        <v>2.6845981990861127</v>
      </c>
      <c r="P1201" s="56" t="str">
        <f t="shared" si="1457"/>
        <v>240/4</v>
      </c>
      <c r="R1201" s="80"/>
      <c r="S1201" s="3" t="s">
        <v>31</v>
      </c>
      <c r="T1201" s="60">
        <f ca="1"/>
        <v>-6.8807049349416949E-2</v>
      </c>
      <c r="U1201" s="60">
        <f ca="1"/>
        <v>-0.29425685691741688</v>
      </c>
      <c r="V1201" s="60">
        <f ca="1"/>
        <v>0.77247353000264884</v>
      </c>
      <c r="W1201" s="60">
        <f ca="1"/>
        <v>1.6826221310175857</v>
      </c>
      <c r="X1201" s="60">
        <f ca="1"/>
        <v>-7.4339422076945078E-2</v>
      </c>
      <c r="Y1201" s="52">
        <f ca="1">$B$13 * EXP(($E$3 - $C$13^2/2) * Y$2 + $C$13*SQRT(Y$2)*T1201)</f>
        <v>98.447958768522497</v>
      </c>
      <c r="Z1201" s="52">
        <f ca="1">Y1201 * EXP(($E$3 - $C$13^2/2) * (Z$2-Y$2) + $C$13*SQRT(Z$2-Y$2)*U1201)</f>
        <v>90.581592046256844</v>
      </c>
      <c r="AA1201" s="52">
        <f ca="1">Z1201 * EXP(($E$3 - $C$13^2/2) * (AA$2-Z$2) + $C$13*SQRT(AA$2-Z$2)*V1201)</f>
        <v>114.77722470234983</v>
      </c>
      <c r="AB1201" s="52">
        <f ca="1">AA1201 * EXP(($E$3 - $C$13^2/2) * (AB$2-AA$2) + $C$13*SQRT(AB$2-AA$2)*W1201)</f>
        <v>191.09672479724932</v>
      </c>
      <c r="AC1201" s="52">
        <f ca="1">AB1201 * EXP(($E$3 - $C$13^2/2) * (AC$2-AB$2) + $C$13*SQRT(AC$2-AB$2)*X1201)</f>
        <v>187.81884085639962</v>
      </c>
      <c r="AD1201" s="47"/>
      <c r="AE1201" s="3" t="s">
        <v>46</v>
      </c>
      <c r="AF1201" s="52" t="b">
        <f t="shared" ref="AF1201" ca="1" si="1517">AF1199 &gt;= $B$4</f>
        <v>0</v>
      </c>
      <c r="AG1201" s="52" t="b">
        <f t="array" aca="1" ref="AG1201" ca="1">AND(AG1199 &gt;= $B$4, NOT(OR($AF1201:AF1201)))</f>
        <v>0</v>
      </c>
      <c r="AH1201" s="52" t="b">
        <f t="array" aca="1" ref="AH1201" ca="1">AND(AH1199 &gt;= $B$4, NOT(OR($AF1201:AG1201)))</f>
        <v>0</v>
      </c>
      <c r="AI1201" s="52" t="b">
        <f t="array" aca="1" ref="AI1201" ca="1">AND(AI1199 &gt;= $B$4, NOT(OR($AF1201:AH1201)))</f>
        <v>0</v>
      </c>
      <c r="AJ1201" s="52" t="b">
        <f t="array" aca="1" ref="AJ1201" ca="1">AND(AJ1199 &gt;= $B$4, NOT(OR($AF1201:AI1201)))</f>
        <v>0</v>
      </c>
      <c r="AK1201" s="73"/>
      <c r="AL1201" s="70"/>
    </row>
    <row r="1202" spans="7:38" ht="14.55" customHeight="1" x14ac:dyDescent="0.3">
      <c r="G1202" s="3">
        <v>1200</v>
      </c>
      <c r="H1202" s="58">
        <v>-0.82569104825045636</v>
      </c>
      <c r="I1202" s="58">
        <v>1.4160389862875991</v>
      </c>
      <c r="J1202" s="58">
        <v>-0.20117699741158501</v>
      </c>
      <c r="K1202" s="59">
        <v>-0.41206146699991014</v>
      </c>
      <c r="L1202" s="60">
        <f t="array" ref="L1202:O1202">TRANSPOSE(MMULT(Option!$B$25:$E$28, TRANSPOSE(H1202:K1202)))</f>
        <v>-0.82569104825045636</v>
      </c>
      <c r="M1202" s="60">
        <v>0.96754474903410892</v>
      </c>
      <c r="N1202" s="60">
        <v>-0.1361661530092502</v>
      </c>
      <c r="O1202" s="60">
        <v>-0.35160445918256339</v>
      </c>
      <c r="P1202" s="56" t="str">
        <f t="shared" si="1457"/>
        <v>240/5</v>
      </c>
      <c r="R1202" s="80"/>
      <c r="S1202" s="3" t="s">
        <v>30</v>
      </c>
      <c r="T1202" s="60">
        <f ca="1"/>
        <v>-1.0265607314989713</v>
      </c>
      <c r="U1202" s="60">
        <f ca="1"/>
        <v>0.47857882312494648</v>
      </c>
      <c r="V1202" s="60">
        <f ca="1"/>
        <v>-0.66000001313673462</v>
      </c>
      <c r="W1202" s="60">
        <f ca="1"/>
        <v>1.2758388528012277</v>
      </c>
      <c r="X1202" s="60">
        <f ca="1"/>
        <v>0.23686424320804123</v>
      </c>
      <c r="Y1202" s="52">
        <f ca="1">$B$14 * EXP(($E$3 - $C$14^2/2) * Y$2 + $C$14*SQRT(Y$2)*T1202)</f>
        <v>73.862256982922034</v>
      </c>
      <c r="Z1202" s="52">
        <f ca="1">Y1202 * EXP(($E$3 - $C$14^2/2) * (Z$2-Y$2) + $C$14*SQRT(Z$2-Y$2)*U1202)</f>
        <v>85.693383176096049</v>
      </c>
      <c r="AA1202" s="52">
        <f ca="1">Z1202 * EXP(($E$3 - $C$14^2/2) * (AA$2-Z$2) + $C$14*SQRT(AA$2-Z$2)*V1202)</f>
        <v>70.652649453243171</v>
      </c>
      <c r="AB1202" s="52">
        <f ca="1">AA1202 * EXP(($E$3 - $C$14^2/2) * (AB$2-AA$2) + $C$14*SQRT(AB$2-AA$2)*W1202)</f>
        <v>104.11824926283118</v>
      </c>
      <c r="AC1202" s="52">
        <f ca="1">AB1202 * EXP(($E$3 - $C$14^2/2) * (AC$2-AB$2) + $C$14*SQRT(AC$2-AB$2)*X1202)</f>
        <v>112.34635314519278</v>
      </c>
      <c r="AD1202" s="47"/>
      <c r="AE1202" s="3" t="s">
        <v>68</v>
      </c>
      <c r="AF1202" s="52" t="b">
        <f ca="1">AND(AF1199&gt;$B$3, NOT(OR($AF1201:AF1201)))</f>
        <v>0</v>
      </c>
      <c r="AG1202" s="52" t="b">
        <f ca="1">AND(AG1199&gt;$B$3, NOT(OR($AF1201:AG1201)))</f>
        <v>0</v>
      </c>
      <c r="AH1202" s="52" t="b">
        <f ca="1">AND(AH1199&gt;$B$3, NOT(OR($AF1201:AH1201)))</f>
        <v>0</v>
      </c>
      <c r="AI1202" s="52" t="b">
        <f ca="1">AND(AI1199&gt;$B$3, NOT(OR($AF1201:AI1201)))</f>
        <v>1</v>
      </c>
      <c r="AJ1202" s="52" t="b">
        <f ca="1">AND(AJ1199&gt;$B$3, NOT(OR($AF1201:AJ1201)))</f>
        <v>1</v>
      </c>
      <c r="AK1202" s="74"/>
      <c r="AL1202" s="70"/>
    </row>
    <row r="1203" spans="7:38" ht="14.55" customHeight="1" x14ac:dyDescent="0.3">
      <c r="G1203" s="3">
        <v>1201</v>
      </c>
      <c r="H1203" s="58">
        <v>-0.6910040184400984</v>
      </c>
      <c r="I1203" s="58">
        <v>1.0285781489992538</v>
      </c>
      <c r="J1203" s="58">
        <v>0.20396754935580433</v>
      </c>
      <c r="K1203" s="59">
        <v>-0.50417946858040419</v>
      </c>
      <c r="L1203" s="60">
        <f t="array" ref="L1203:O1203">TRANSPOSE(MMULT(Option!$B$25:$E$28, TRANSPOSE(H1203:K1203)))</f>
        <v>-0.6910040184400984</v>
      </c>
      <c r="M1203" s="60">
        <v>0.66630583781729003</v>
      </c>
      <c r="N1203" s="60">
        <v>0.17209012863082859</v>
      </c>
      <c r="O1203" s="60">
        <v>-0.3989997361295341</v>
      </c>
      <c r="P1203" s="56" t="str">
        <f t="shared" si="1457"/>
        <v>241/1</v>
      </c>
      <c r="R1203" s="80">
        <v>301</v>
      </c>
      <c r="S1203" s="3" t="s">
        <v>28</v>
      </c>
      <c r="T1203" s="60">
        <f t="array" aca="1" ref="T1203:T1206" ca="1">TRANSPOSE(OFFSET($L$3, MATCH($R1203 &amp; "/" &amp; T$2, $P$3:$P$5002, 0) - 1, 0, 1, $E$1))</f>
        <v>1.624766780581917</v>
      </c>
      <c r="U1203" s="60">
        <f t="array" aca="1" ref="U1203:U1206" ca="1">TRANSPOSE(OFFSET($L$3, MATCH($R1203 &amp; "/" &amp; U$2, $P$3:$P$5002, 0) - 1, 0, 1, $E$1))</f>
        <v>1.9493263486052848</v>
      </c>
      <c r="V1203" s="60">
        <f t="array" aca="1" ref="V1203:V1206" ca="1">TRANSPOSE(OFFSET($L$3, MATCH($R1203 &amp; "/" &amp; V$2, $P$3:$P$5002, 0) - 1, 0, 1, $E$1))</f>
        <v>4.1409844205532648E-2</v>
      </c>
      <c r="W1203" s="60">
        <f t="array" aca="1" ref="W1203:W1206" ca="1">TRANSPOSE(OFFSET($L$3, MATCH($R1203 &amp; "/" &amp; W$2, $P$3:$P$5002, 0) - 1, 0, 1, $E$1))</f>
        <v>0.72570202165650022</v>
      </c>
      <c r="X1203" s="60">
        <f t="array" aca="1" ref="X1203:X1206" ca="1">TRANSPOSE(OFFSET($L$3, MATCH($R1203 &amp; "/" &amp; X$2, $P$3:$P$5002, 0) - 1, 0, 1, $E$1))</f>
        <v>-0.76086179204150994</v>
      </c>
      <c r="Y1203" s="52">
        <f ca="1">$B$11 * EXP(($E$3 - $C$11^2/2) * Y$2 + $C$11*SQRT(Y$2)*T1203)</f>
        <v>163.62876275273592</v>
      </c>
      <c r="Z1203" s="52">
        <f ca="1">Y1203 * EXP(($E$3 - $C$11^2/2) * (Z$2-Y$2) + $C$11*SQRT(Z$2-Y$2)*U1203)</f>
        <v>295.12474304615881</v>
      </c>
      <c r="AA1203" s="52">
        <f ca="1">Z1203 * EXP(($E$3 - $C$11^2/2) * (AA$2-Z$2) + $C$11*SQRT(AA$2-Z$2)*V1203)</f>
        <v>300.31174286548236</v>
      </c>
      <c r="AB1203" s="52">
        <f ca="1">AA1203 * EXP(($E$3 - $C$11^2/2) * (AB$2-AA$2) + $C$11*SQRT(AB$2-AA$2)*W1203)</f>
        <v>375.22719074273016</v>
      </c>
      <c r="AC1203" s="52">
        <f ca="1">AB1203 * EXP(($E$3 - $C$11^2/2) * (AC$2-AB$2) + $C$11*SQRT(AC$2-AB$2)*X1203)</f>
        <v>300.14723779005595</v>
      </c>
      <c r="AD1203" s="47"/>
      <c r="AE1203" s="3" t="s">
        <v>69</v>
      </c>
      <c r="AF1203" s="20" cm="1">
        <f t="array" aca="1" ref="AF1203" ca="1">MIN(Y1203:Y1206 / $D$11:$D$14)</f>
        <v>1.2478897407673979</v>
      </c>
      <c r="AG1203" s="20" cm="1">
        <f t="array" aca="1" ref="AG1203" ca="1">MIN(Z1203:Z1206 / $D$11:$D$14)</f>
        <v>1.5665943219557459</v>
      </c>
      <c r="AH1203" s="20" cm="1">
        <f t="array" aca="1" ref="AH1203" ca="1">MIN(AA1203:AA1206 / $D$11:$D$14)</f>
        <v>2.0946078047863472</v>
      </c>
      <c r="AI1203" s="20" cm="1">
        <f t="array" aca="1" ref="AI1203" ca="1">MIN(AB1203:AB1206 / $D$11:$D$14)</f>
        <v>1.5718723429109411</v>
      </c>
      <c r="AJ1203" s="20" cm="1">
        <f t="array" aca="1" ref="AJ1203" ca="1">MIN(AC1203:AC1206 / $D$11:$D$14)</f>
        <v>1.322381390590728</v>
      </c>
      <c r="AK1203" s="72">
        <f t="array" aca="1" ref="AK1203" ca="1">SUMPRODUCT(AF1204:AJ1204, EXP(-$E$3*$AF$2:$AJ$2))</f>
        <v>109276.37026128646</v>
      </c>
      <c r="AL1203" s="70">
        <f ca="1">MAX(AC1204 - $D$11, 0) * EXP(-$E$2*$E$3)</f>
        <v>65.91565222142917</v>
      </c>
    </row>
    <row r="1204" spans="7:38" ht="14.55" customHeight="1" x14ac:dyDescent="0.3">
      <c r="G1204" s="3">
        <v>1202</v>
      </c>
      <c r="H1204" s="58">
        <v>-9.6085726890898476E-2</v>
      </c>
      <c r="I1204" s="58">
        <v>2.2411891852530923</v>
      </c>
      <c r="J1204" s="58">
        <v>-0.58625904638278215</v>
      </c>
      <c r="K1204" s="59">
        <v>-0.24486242549728665</v>
      </c>
      <c r="L1204" s="60">
        <f t="array" ref="L1204:O1204">TRANSPOSE(MMULT(Option!$B$25:$E$28, TRANSPOSE(H1204:K1204)))</f>
        <v>-9.6085726890898476E-2</v>
      </c>
      <c r="M1204" s="60">
        <v>2.015649526871381</v>
      </c>
      <c r="N1204" s="60">
        <v>3.3529578475898436E-2</v>
      </c>
      <c r="O1204" s="60">
        <v>0.22433309708217072</v>
      </c>
      <c r="P1204" s="56" t="str">
        <f t="shared" si="1457"/>
        <v>241/2</v>
      </c>
      <c r="R1204" s="80"/>
      <c r="S1204" s="3" t="s">
        <v>29</v>
      </c>
      <c r="T1204" s="60">
        <f ca="1"/>
        <v>1.3730033354545006</v>
      </c>
      <c r="U1204" s="60">
        <f ca="1"/>
        <v>1.9521715906148376</v>
      </c>
      <c r="V1204" s="60">
        <f ca="1"/>
        <v>0.53910094203657488</v>
      </c>
      <c r="W1204" s="60">
        <f ca="1"/>
        <v>-1.0762314958626791</v>
      </c>
      <c r="X1204" s="60">
        <f ca="1"/>
        <v>-0.82729914386208658</v>
      </c>
      <c r="Y1204" s="52">
        <f ca="1">$B$12 * EXP(($E$3 - $C$12^2/2) * Y$2 + $C$12*SQRT(Y$2)*T1204)</f>
        <v>151.72522984875937</v>
      </c>
      <c r="Z1204" s="52">
        <f ca="1">Y1204 * EXP(($E$3 - $C$12^2/2) * (Z$2-Y$2) + $C$12*SQRT(Z$2-Y$2)*U1204)</f>
        <v>273.88893125082694</v>
      </c>
      <c r="AA1204" s="52">
        <f ca="1">Z1204 * EXP(($E$3 - $C$12^2/2) * (AA$2-Z$2) + $C$12*SQRT(AA$2-Z$2)*V1204)</f>
        <v>323.58212522951169</v>
      </c>
      <c r="AB1204" s="52">
        <f ca="1">AA1204 * EXP(($E$3 - $C$12^2/2) * (AB$2-AA$2) + $C$12*SQRT(AB$2-AA$2)*W1204)</f>
        <v>235.46999549174546</v>
      </c>
      <c r="AC1204" s="52">
        <f ca="1">AB1204 * EXP(($E$3 - $C$12^2/2) * (AC$2-AB$2) + $C$12*SQRT(AC$2-AB$2)*X1204)</f>
        <v>184.63737280986484</v>
      </c>
      <c r="AD1204" s="47"/>
      <c r="AE1204" s="3" t="s">
        <v>47</v>
      </c>
      <c r="AF1204" s="64">
        <f t="shared" ref="AF1204" ca="1" si="1518">($B$5*AF1206 + (1 + $B$6)*AF1205)*$B$2</f>
        <v>15000</v>
      </c>
      <c r="AG1204" s="64">
        <f t="shared" ref="AG1204" ca="1" si="1519">($B$5*AG1206 + (1 + $B$6)*AG1205)*$B$2</f>
        <v>105000</v>
      </c>
      <c r="AH1204" s="64">
        <f t="shared" ref="AH1204" ca="1" si="1520">($B$5*AH1206 + (1 + $B$6)*AH1205)*$B$2</f>
        <v>0</v>
      </c>
      <c r="AI1204" s="64">
        <f t="shared" ref="AI1204" ca="1" si="1521">($B$5*AI1206 + (1 + $B$6)*AI1205)*$B$2</f>
        <v>0</v>
      </c>
      <c r="AJ1204" s="64" cm="1">
        <f t="array" aca="1" ref="AJ1204" ca="1">($B$5*AJ1206 + (1 + $B$6)*AJ1205 + AND(NOT(AF1205:AJ1205)))*$B$2</f>
        <v>0</v>
      </c>
      <c r="AK1204" s="73"/>
      <c r="AL1204" s="70"/>
    </row>
    <row r="1205" spans="7:38" ht="14.55" customHeight="1" x14ac:dyDescent="0.3">
      <c r="G1205" s="3">
        <v>1203</v>
      </c>
      <c r="H1205" s="58">
        <v>0.84241204801823411</v>
      </c>
      <c r="I1205" s="58">
        <v>-4.1309149054314237E-2</v>
      </c>
      <c r="J1205" s="58">
        <v>-0.76635033080101211</v>
      </c>
      <c r="K1205" s="59">
        <v>-0.47058166291226133</v>
      </c>
      <c r="L1205" s="60">
        <f t="array" ref="L1205:O1205">TRANSPOSE(MMULT(Option!$B$25:$E$28, TRANSPOSE(H1205:K1205)))</f>
        <v>0.84241204801823411</v>
      </c>
      <c r="M1205" s="60">
        <v>0.29910435872017194</v>
      </c>
      <c r="N1205" s="60">
        <v>-0.34694566457715442</v>
      </c>
      <c r="O1205" s="60">
        <v>-0.22641078445503232</v>
      </c>
      <c r="P1205" s="56" t="str">
        <f t="shared" si="1457"/>
        <v>241/3</v>
      </c>
      <c r="R1205" s="80"/>
      <c r="S1205" s="3" t="s">
        <v>31</v>
      </c>
      <c r="T1205" s="60">
        <f ca="1"/>
        <v>0.88090678458652127</v>
      </c>
      <c r="U1205" s="60">
        <f ca="1"/>
        <v>0.5821066871022621</v>
      </c>
      <c r="V1205" s="60">
        <f ca="1"/>
        <v>1.2107921230015766</v>
      </c>
      <c r="W1205" s="60">
        <f ca="1"/>
        <v>7.7218632435597317E-2</v>
      </c>
      <c r="X1205" s="60">
        <f ca="1"/>
        <v>-8.4250165198526294E-2</v>
      </c>
      <c r="Y1205" s="52">
        <f ca="1">$B$13 * EXP(($E$3 - $C$13^2/2) * Y$2 + $C$13*SQRT(Y$2)*T1205)</f>
        <v>130.90111899665138</v>
      </c>
      <c r="Z1205" s="52">
        <f ca="1">Y1205 * EXP(($E$3 - $C$13^2/2) * (Z$2-Y$2) + $C$13*SQRT(Z$2-Y$2)*U1205)</f>
        <v>156.6594321955746</v>
      </c>
      <c r="AA1205" s="52">
        <f ca="1">Z1205 * EXP(($E$3 - $C$13^2/2) * (AA$2-Z$2) + $C$13*SQRT(AA$2-Z$2)*V1205)</f>
        <v>226.40192849839474</v>
      </c>
      <c r="AB1205" s="52">
        <f ca="1">AA1205 * EXP(($E$3 - $C$13^2/2) * (AB$2-AA$2) + $C$13*SQRT(AB$2-AA$2)*W1205)</f>
        <v>232.86932378858933</v>
      </c>
      <c r="AC1205" s="52">
        <f ca="1">AB1205 * EXP(($E$3 - $C$13^2/2) * (AC$2-AB$2) + $C$13*SQRT(AC$2-AB$2)*X1205)</f>
        <v>228.19542854676016</v>
      </c>
      <c r="AD1205" s="47"/>
      <c r="AE1205" s="3" t="s">
        <v>46</v>
      </c>
      <c r="AF1205" s="52" t="b">
        <f t="shared" ref="AF1205" ca="1" si="1522">AF1203 &gt;= $B$4</f>
        <v>0</v>
      </c>
      <c r="AG1205" s="52" t="b">
        <f t="array" aca="1" ref="AG1205" ca="1">AND(AG1203 &gt;= $B$4, NOT(OR($AF1205:AF1205)))</f>
        <v>1</v>
      </c>
      <c r="AH1205" s="52" t="b">
        <f t="array" aca="1" ref="AH1205" ca="1">AND(AH1203 &gt;= $B$4, NOT(OR($AF1205:AG1205)))</f>
        <v>0</v>
      </c>
      <c r="AI1205" s="52" t="b">
        <f t="array" aca="1" ref="AI1205" ca="1">AND(AI1203 &gt;= $B$4, NOT(OR($AF1205:AH1205)))</f>
        <v>0</v>
      </c>
      <c r="AJ1205" s="52" t="b">
        <f t="array" aca="1" ref="AJ1205" ca="1">AND(AJ1203 &gt;= $B$4, NOT(OR($AF1205:AI1205)))</f>
        <v>0</v>
      </c>
      <c r="AK1205" s="73"/>
      <c r="AL1205" s="70"/>
    </row>
    <row r="1206" spans="7:38" ht="14.55" customHeight="1" x14ac:dyDescent="0.3">
      <c r="G1206" s="3">
        <v>1204</v>
      </c>
      <c r="H1206" s="58">
        <v>2.287420520288296</v>
      </c>
      <c r="I1206" s="58">
        <v>1.1994098149266375</v>
      </c>
      <c r="J1206" s="58">
        <v>1.5368700164046174</v>
      </c>
      <c r="K1206" s="59">
        <v>-0.38401661930815723</v>
      </c>
      <c r="L1206" s="60">
        <f t="array" ref="L1206:O1206">TRANSPOSE(MMULT(Option!$B$25:$E$28, TRANSPOSE(H1206:K1206)))</f>
        <v>2.287420520288296</v>
      </c>
      <c r="M1206" s="60">
        <v>2.0142454613501766</v>
      </c>
      <c r="N1206" s="60">
        <v>2.5788958283347894</v>
      </c>
      <c r="O1206" s="60">
        <v>1.2001615496105482</v>
      </c>
      <c r="P1206" s="56" t="str">
        <f t="shared" si="1457"/>
        <v>241/4</v>
      </c>
      <c r="R1206" s="80"/>
      <c r="S1206" s="3" t="s">
        <v>30</v>
      </c>
      <c r="T1206" s="60">
        <f ca="1"/>
        <v>0.72151305766727869</v>
      </c>
      <c r="U1206" s="60">
        <f ca="1"/>
        <v>1.5203705133602634</v>
      </c>
      <c r="V1206" s="60">
        <f ca="1"/>
        <v>0.17267086396050121</v>
      </c>
      <c r="W1206" s="60">
        <f ca="1"/>
        <v>-0.97366282195501497</v>
      </c>
      <c r="X1206" s="60">
        <f ca="1"/>
        <v>-0.59277762978433812</v>
      </c>
      <c r="Y1206" s="52">
        <f ca="1">$B$14 * EXP(($E$3 - $C$14^2/2) * Y$2 + $C$14*SQRT(Y$2)*T1206)</f>
        <v>124.78897407673979</v>
      </c>
      <c r="Z1206" s="52">
        <f ca="1">Y1206 * EXP(($E$3 - $C$14^2/2) * (Z$2-Y$2) + $C$14*SQRT(Z$2-Y$2)*U1206)</f>
        <v>197.89473685771009</v>
      </c>
      <c r="AA1206" s="52">
        <f ca="1">Z1206 * EXP(($E$3 - $C$14^2/2) * (AA$2-Z$2) + $C$14*SQRT(AA$2-Z$2)*V1206)</f>
        <v>209.46078047863472</v>
      </c>
      <c r="AB1206" s="52">
        <f ca="1">AA1206 * EXP(($E$3 - $C$14^2/2) * (AB$2-AA$2) + $C$14*SQRT(AB$2-AA$2)*W1206)</f>
        <v>157.18723429109411</v>
      </c>
      <c r="AC1206" s="52">
        <f ca="1">AB1206 * EXP(($E$3 - $C$14^2/2) * (AC$2-AB$2) + $C$14*SQRT(AC$2-AB$2)*X1206)</f>
        <v>132.23813905907281</v>
      </c>
      <c r="AD1206" s="47"/>
      <c r="AE1206" s="3" t="s">
        <v>68</v>
      </c>
      <c r="AF1206" s="52" t="b">
        <f ca="1">AND(AF1203&gt;$B$3, NOT(OR($AF1205:AF1205)))</f>
        <v>1</v>
      </c>
      <c r="AG1206" s="52" t="b">
        <f ca="1">AND(AG1203&gt;$B$3, NOT(OR($AF1205:AG1205)))</f>
        <v>0</v>
      </c>
      <c r="AH1206" s="52" t="b">
        <f ca="1">AND(AH1203&gt;$B$3, NOT(OR($AF1205:AH1205)))</f>
        <v>0</v>
      </c>
      <c r="AI1206" s="52" t="b">
        <f ca="1">AND(AI1203&gt;$B$3, NOT(OR($AF1205:AI1205)))</f>
        <v>0</v>
      </c>
      <c r="AJ1206" s="52" t="b">
        <f ca="1">AND(AJ1203&gt;$B$3, NOT(OR($AF1205:AJ1205)))</f>
        <v>0</v>
      </c>
      <c r="AK1206" s="74"/>
      <c r="AL1206" s="70"/>
    </row>
    <row r="1207" spans="7:38" ht="14.55" customHeight="1" x14ac:dyDescent="0.3">
      <c r="G1207" s="3">
        <v>1205</v>
      </c>
      <c r="H1207" s="58">
        <v>-0.96203394856124547</v>
      </c>
      <c r="I1207" s="58">
        <v>-0.48557806750789839</v>
      </c>
      <c r="J1207" s="58">
        <v>-0.28719925392340695</v>
      </c>
      <c r="K1207" s="59">
        <v>1.3148488177077116</v>
      </c>
      <c r="L1207" s="60">
        <f t="array" ref="L1207:O1207">TRANSPOSE(MMULT(Option!$B$25:$E$28, TRANSPOSE(H1207:K1207)))</f>
        <v>-0.96203394856124547</v>
      </c>
      <c r="M1207" s="60">
        <v>-0.82985322945756246</v>
      </c>
      <c r="N1207" s="60">
        <v>-0.76421776071738634</v>
      </c>
      <c r="O1207" s="60">
        <v>0.55794593823007399</v>
      </c>
      <c r="P1207" s="56" t="str">
        <f t="shared" si="1457"/>
        <v>241/5</v>
      </c>
      <c r="R1207" s="80">
        <v>302</v>
      </c>
      <c r="S1207" s="3" t="s">
        <v>28</v>
      </c>
      <c r="T1207" s="60">
        <f t="array" aca="1" ref="T1207:T1210" ca="1">TRANSPOSE(OFFSET($L$3, MATCH($R1207 &amp; "/" &amp; T$2, $P$3:$P$5002, 0) - 1, 0, 1, $E$1))</f>
        <v>-3.2358232012560245E-2</v>
      </c>
      <c r="U1207" s="60">
        <f t="array" aca="1" ref="U1207:U1210" ca="1">TRANSPOSE(OFFSET($L$3, MATCH($R1207 &amp; "/" &amp; U$2, $P$3:$P$5002, 0) - 1, 0, 1, $E$1))</f>
        <v>-1.7654123621688087</v>
      </c>
      <c r="V1207" s="60">
        <f t="array" aca="1" ref="V1207:V1210" ca="1">TRANSPOSE(OFFSET($L$3, MATCH($R1207 &amp; "/" &amp; V$2, $P$3:$P$5002, 0) - 1, 0, 1, $E$1))</f>
        <v>1.6465126294082022</v>
      </c>
      <c r="W1207" s="60">
        <f t="array" aca="1" ref="W1207:W1210" ca="1">TRANSPOSE(OFFSET($L$3, MATCH($R1207 &amp; "/" &amp; W$2, $P$3:$P$5002, 0) - 1, 0, 1, $E$1))</f>
        <v>0.32984147855801987</v>
      </c>
      <c r="X1207" s="60">
        <f t="array" aca="1" ref="X1207:X1210" ca="1">TRANSPOSE(OFFSET($L$3, MATCH($R1207 &amp; "/" &amp; X$2, $P$3:$P$5002, 0) - 1, 0, 1, $E$1))</f>
        <v>1.2439392527853352</v>
      </c>
      <c r="Y1207" s="52">
        <f ca="1">$B$11 * EXP(($E$3 - $C$11^2/2) * Y$2 + $C$11*SQRT(Y$2)*T1207)</f>
        <v>99.530359316524326</v>
      </c>
      <c r="Z1207" s="52">
        <f ca="1">Y1207 * EXP(($E$3 - $C$11^2/2) * (Z$2-Y$2) + $C$11*SQRT(Z$2-Y$2)*U1207)</f>
        <v>58.899877315912406</v>
      </c>
      <c r="AA1207" s="52">
        <f ca="1">Z1207 * EXP(($E$3 - $C$11^2/2) * (AA$2-Z$2) + $C$11*SQRT(AA$2-Z$2)*V1207)</f>
        <v>97.007936675794852</v>
      </c>
      <c r="AB1207" s="52">
        <f ca="1">AA1207 * EXP(($E$3 - $C$11^2/2) * (AB$2-AA$2) + $C$11*SQRT(AB$2-AA$2)*W1207)</f>
        <v>107.6349318107883</v>
      </c>
      <c r="AC1207" s="52">
        <f ca="1">AB1207 * EXP(($E$3 - $C$11^2/2) * (AC$2-AB$2) + $C$11*SQRT(AC$2-AB$2)*X1207)</f>
        <v>157.10698650193484</v>
      </c>
      <c r="AD1207" s="47"/>
      <c r="AE1207" s="3" t="s">
        <v>69</v>
      </c>
      <c r="AF1207" s="20" cm="1">
        <f t="array" aca="1" ref="AF1207" ca="1">MIN(Y1207:Y1210 / $D$11:$D$14)</f>
        <v>0.98410516236162993</v>
      </c>
      <c r="AG1207" s="20" cm="1">
        <f t="array" aca="1" ref="AG1207" ca="1">MIN(Z1207:Z1210 / $D$11:$D$14)</f>
        <v>0.58899877315912408</v>
      </c>
      <c r="AH1207" s="20" cm="1">
        <f t="array" aca="1" ref="AH1207" ca="1">MIN(AA1207:AA1210 / $D$11:$D$14)</f>
        <v>0.86522290508278754</v>
      </c>
      <c r="AI1207" s="20" cm="1">
        <f t="array" aca="1" ref="AI1207" ca="1">MIN(AB1207:AB1210 / $D$11:$D$14)</f>
        <v>0.68564239462207932</v>
      </c>
      <c r="AJ1207" s="20" cm="1">
        <f t="array" aca="1" ref="AJ1207" ca="1">MIN(AC1207:AC1210 / $D$11:$D$14)</f>
        <v>0.82335389101252332</v>
      </c>
      <c r="AK1207" s="72">
        <f t="array" aca="1" ref="AK1207" ca="1">SUMPRODUCT(AF1208:AJ1208, EXP(-$E$3*$AF$2:$AJ$2))</f>
        <v>116741.15106709812</v>
      </c>
      <c r="AL1207" s="70">
        <f ca="1">MAX(AC1208 - $D$11, 0) * EXP(-$E$2*$E$3)</f>
        <v>0</v>
      </c>
    </row>
    <row r="1208" spans="7:38" ht="14.55" customHeight="1" x14ac:dyDescent="0.3">
      <c r="G1208" s="3">
        <v>1206</v>
      </c>
      <c r="H1208" s="58">
        <v>2.4468713935053086</v>
      </c>
      <c r="I1208" s="58">
        <v>-0.83450558405575836</v>
      </c>
      <c r="J1208" s="58">
        <v>0.38230058518758669</v>
      </c>
      <c r="K1208" s="59">
        <v>-1.152376834465072</v>
      </c>
      <c r="L1208" s="60">
        <f t="array" ref="L1208:O1208">TRANSPOSE(MMULT(Option!$B$25:$E$28, TRANSPOSE(H1208:K1208)))</f>
        <v>2.4468713935053086</v>
      </c>
      <c r="M1208" s="60">
        <v>0.21391155604235434</v>
      </c>
      <c r="N1208" s="60">
        <v>1.0960021519463103</v>
      </c>
      <c r="O1208" s="60">
        <v>-0.15199543013265482</v>
      </c>
      <c r="P1208" s="56" t="str">
        <f t="shared" si="1457"/>
        <v>242/1</v>
      </c>
      <c r="R1208" s="80"/>
      <c r="S1208" s="3" t="s">
        <v>29</v>
      </c>
      <c r="T1208" s="60">
        <f ca="1"/>
        <v>-7.0075051071978228E-2</v>
      </c>
      <c r="U1208" s="60">
        <f ca="1"/>
        <v>-1.0146964036057522</v>
      </c>
      <c r="V1208" s="60">
        <f ca="1"/>
        <v>1.1339469317393904</v>
      </c>
      <c r="W1208" s="60">
        <f ca="1"/>
        <v>-1.3738390697744027</v>
      </c>
      <c r="X1208" s="60">
        <f ca="1"/>
        <v>0.59343302771667961</v>
      </c>
      <c r="Y1208" s="52">
        <f ca="1">$B$12 * EXP(($E$3 - $C$12^2/2) * Y$2 + $C$12*SQRT(Y$2)*T1208)</f>
        <v>98.410516236162991</v>
      </c>
      <c r="Z1208" s="52">
        <f ca="1">Y1208 * EXP(($E$3 - $C$12^2/2) * (Z$2-Y$2) + $C$12*SQRT(Z$2-Y$2)*U1208)</f>
        <v>72.94740846926841</v>
      </c>
      <c r="AA1208" s="52">
        <f ca="1">Z1208 * EXP(($E$3 - $C$12^2/2) * (AA$2-Z$2) + $C$12*SQRT(AA$2-Z$2)*V1208)</f>
        <v>103.01996754552698</v>
      </c>
      <c r="AB1208" s="52">
        <f ca="1">AA1208 * EXP(($E$3 - $C$12^2/2) * (AB$2-AA$2) + $C$12*SQRT(AB$2-AA$2)*W1208)</f>
        <v>68.564239462207937</v>
      </c>
      <c r="AC1208" s="52">
        <f ca="1">AB1208 * EXP(($E$3 - $C$12^2/2) * (AC$2-AB$2) + $C$12*SQRT(AC$2-AB$2)*X1208)</f>
        <v>82.335389101252332</v>
      </c>
      <c r="AD1208" s="47"/>
      <c r="AE1208" s="3" t="s">
        <v>47</v>
      </c>
      <c r="AF1208" s="64">
        <f t="shared" ref="AF1208" ca="1" si="1523">($B$5*AF1210 + (1 + $B$6)*AF1209)*$B$2</f>
        <v>15000</v>
      </c>
      <c r="AG1208" s="64">
        <f t="shared" ref="AG1208" ca="1" si="1524">($B$5*AG1210 + (1 + $B$6)*AG1209)*$B$2</f>
        <v>0</v>
      </c>
      <c r="AH1208" s="64">
        <f t="shared" ref="AH1208" ca="1" si="1525">($B$5*AH1210 + (1 + $B$6)*AH1209)*$B$2</f>
        <v>15000</v>
      </c>
      <c r="AI1208" s="64">
        <f t="shared" ref="AI1208" ca="1" si="1526">($B$5*AI1210 + (1 + $B$6)*AI1209)*$B$2</f>
        <v>0</v>
      </c>
      <c r="AJ1208" s="64" cm="1">
        <f t="array" aca="1" ref="AJ1208" ca="1">($B$5*AJ1210 + (1 + $B$6)*AJ1209 + AND(NOT(AF1209:AJ1209)))*$B$2</f>
        <v>114999.99999999999</v>
      </c>
      <c r="AK1208" s="73"/>
      <c r="AL1208" s="70"/>
    </row>
    <row r="1209" spans="7:38" ht="14.55" customHeight="1" x14ac:dyDescent="0.3">
      <c r="G1209" s="3">
        <v>1207</v>
      </c>
      <c r="H1209" s="58">
        <v>0.68133448893099313</v>
      </c>
      <c r="I1209" s="58">
        <v>-3.0086334044951224</v>
      </c>
      <c r="J1209" s="58">
        <v>-0.41869045785283188</v>
      </c>
      <c r="K1209" s="59">
        <v>-1.0833777481946012</v>
      </c>
      <c r="L1209" s="60">
        <f t="array" ref="L1209:O1209">TRANSPOSE(MMULT(Option!$B$25:$E$28, TRANSPOSE(H1209:K1209)))</f>
        <v>0.68133448893099313</v>
      </c>
      <c r="M1209" s="60">
        <v>-2.4849242673219205</v>
      </c>
      <c r="N1209" s="60">
        <v>-0.88305140877984067</v>
      </c>
      <c r="O1209" s="60">
        <v>-1.5247806513341811</v>
      </c>
      <c r="P1209" s="56" t="str">
        <f t="shared" si="1457"/>
        <v>242/2</v>
      </c>
      <c r="R1209" s="80"/>
      <c r="S1209" s="3" t="s">
        <v>31</v>
      </c>
      <c r="T1209" s="60">
        <f ca="1"/>
        <v>0.89609420561545916</v>
      </c>
      <c r="U1209" s="60">
        <f ca="1"/>
        <v>-1.587914467939662</v>
      </c>
      <c r="V1209" s="60">
        <f ca="1"/>
        <v>1.8332685681608609</v>
      </c>
      <c r="W1209" s="60">
        <f ca="1"/>
        <v>-1.3653719876743027</v>
      </c>
      <c r="X1209" s="60">
        <f ca="1"/>
        <v>1.880714149599549</v>
      </c>
      <c r="Y1209" s="52">
        <f ca="1">$B$13 * EXP(($E$3 - $C$13^2/2) * Y$2 + $C$13*SQRT(Y$2)*T1209)</f>
        <v>131.49889488586433</v>
      </c>
      <c r="Z1209" s="52">
        <f ca="1">Y1209 * EXP(($E$3 - $C$13^2/2) * (Z$2-Y$2) + $C$13*SQRT(Z$2-Y$2)*U1209)</f>
        <v>82.074232101945299</v>
      </c>
      <c r="AA1209" s="52">
        <f ca="1">Z1209 * EXP(($E$3 - $C$13^2/2) * (AA$2-Z$2) + $C$13*SQRT(AA$2-Z$2)*V1209)</f>
        <v>142.96569090596438</v>
      </c>
      <c r="AB1209" s="52">
        <f ca="1">AA1209 * EXP(($E$3 - $C$13^2/2) * (AB$2-AA$2) + $C$13*SQRT(AB$2-AA$2)*W1209)</f>
        <v>95.391843933200633</v>
      </c>
      <c r="AC1209" s="52">
        <f ca="1">AB1209 * EXP(($E$3 - $C$13^2/2) * (AC$2-AB$2) + $C$13*SQRT(AC$2-AB$2)*X1209)</f>
        <v>168.54576685865644</v>
      </c>
      <c r="AD1209" s="47"/>
      <c r="AE1209" s="3" t="s">
        <v>46</v>
      </c>
      <c r="AF1209" s="52" t="b">
        <f t="shared" ref="AF1209" ca="1" si="1527">AF1207 &gt;= $B$4</f>
        <v>0</v>
      </c>
      <c r="AG1209" s="52" t="b">
        <f t="array" aca="1" ref="AG1209" ca="1">AND(AG1207 &gt;= $B$4, NOT(OR($AF1209:AF1209)))</f>
        <v>0</v>
      </c>
      <c r="AH1209" s="52" t="b">
        <f t="array" aca="1" ref="AH1209" ca="1">AND(AH1207 &gt;= $B$4, NOT(OR($AF1209:AG1209)))</f>
        <v>0</v>
      </c>
      <c r="AI1209" s="52" t="b">
        <f t="array" aca="1" ref="AI1209" ca="1">AND(AI1207 &gt;= $B$4, NOT(OR($AF1209:AH1209)))</f>
        <v>0</v>
      </c>
      <c r="AJ1209" s="52" t="b">
        <f t="array" aca="1" ref="AJ1209" ca="1">AND(AJ1207 &gt;= $B$4, NOT(OR($AF1209:AI1209)))</f>
        <v>0</v>
      </c>
      <c r="AK1209" s="73"/>
      <c r="AL1209" s="70"/>
    </row>
    <row r="1210" spans="7:38" ht="14.55" customHeight="1" x14ac:dyDescent="0.3">
      <c r="G1210" s="3">
        <v>1208</v>
      </c>
      <c r="H1210" s="58">
        <v>-1.1042466629812784</v>
      </c>
      <c r="I1210" s="58">
        <v>-0.9038468453823798</v>
      </c>
      <c r="J1210" s="58">
        <v>-0.14537898938139993</v>
      </c>
      <c r="K1210" s="59">
        <v>0.57521817760144389</v>
      </c>
      <c r="L1210" s="60">
        <f t="array" ref="L1210:O1210">TRANSPOSE(MMULT(Option!$B$25:$E$28, TRANSPOSE(H1210:K1210)))</f>
        <v>-1.1042466629812784</v>
      </c>
      <c r="M1210" s="60">
        <v>-1.2700879823148719</v>
      </c>
      <c r="N1210" s="60">
        <v>-0.80606915693571457</v>
      </c>
      <c r="O1210" s="60">
        <v>-0.21416898217820662</v>
      </c>
      <c r="P1210" s="56" t="str">
        <f t="shared" si="1457"/>
        <v>242/3</v>
      </c>
      <c r="R1210" s="80"/>
      <c r="S1210" s="3" t="s">
        <v>30</v>
      </c>
      <c r="T1210" s="60">
        <f ca="1"/>
        <v>0.18439753387796678</v>
      </c>
      <c r="U1210" s="60">
        <f ca="1"/>
        <v>-1.5942677992907193</v>
      </c>
      <c r="V1210" s="60">
        <f ca="1"/>
        <v>0.87730989371188839</v>
      </c>
      <c r="W1210" s="60">
        <f ca="1"/>
        <v>0.22982442898040734</v>
      </c>
      <c r="X1210" s="60">
        <f ca="1"/>
        <v>1.7961163685334238</v>
      </c>
      <c r="Y1210" s="52">
        <f ca="1">$B$14 * EXP(($E$3 - $C$14^2/2) * Y$2 + $C$14*SQRT(Y$2)*T1210)</f>
        <v>106.2175602775397</v>
      </c>
      <c r="Z1210" s="52">
        <f ca="1">Y1210 * EXP(($E$3 - $C$14^2/2) * (Z$2-Y$2) + $C$14*SQRT(Z$2-Y$2)*U1210)</f>
        <v>66.168803547394447</v>
      </c>
      <c r="AA1210" s="52">
        <f ca="1">Z1210 * EXP(($E$3 - $C$14^2/2) * (AA$2-Z$2) + $C$14*SQRT(AA$2-Z$2)*V1210)</f>
        <v>86.522290508278758</v>
      </c>
      <c r="AB1210" s="52">
        <f ca="1">AA1210 * EXP(($E$3 - $C$14^2/2) * (AB$2-AA$2) + $C$14*SQRT(AB$2-AA$2)*W1210)</f>
        <v>93.162884106438725</v>
      </c>
      <c r="AC1210" s="52">
        <f ca="1">AB1210 * EXP(($E$3 - $C$14^2/2) * (AC$2-AB$2) + $C$14*SQRT(AC$2-AB$2)*X1210)</f>
        <v>160.48240553593465</v>
      </c>
      <c r="AD1210" s="47"/>
      <c r="AE1210" s="3" t="s">
        <v>68</v>
      </c>
      <c r="AF1210" s="52" t="b">
        <f ca="1">AND(AF1207&gt;$B$3, NOT(OR($AF1209:AF1209)))</f>
        <v>1</v>
      </c>
      <c r="AG1210" s="52" t="b">
        <f ca="1">AND(AG1207&gt;$B$3, NOT(OR($AF1209:AG1209)))</f>
        <v>0</v>
      </c>
      <c r="AH1210" s="52" t="b">
        <f ca="1">AND(AH1207&gt;$B$3, NOT(OR($AF1209:AH1209)))</f>
        <v>1</v>
      </c>
      <c r="AI1210" s="52" t="b">
        <f ca="1">AND(AI1207&gt;$B$3, NOT(OR($AF1209:AI1209)))</f>
        <v>0</v>
      </c>
      <c r="AJ1210" s="52" t="b">
        <f ca="1">AND(AJ1207&gt;$B$3, NOT(OR($AF1209:AJ1209)))</f>
        <v>1</v>
      </c>
      <c r="AK1210" s="74"/>
      <c r="AL1210" s="70"/>
    </row>
    <row r="1211" spans="7:38" ht="14.55" customHeight="1" x14ac:dyDescent="0.3">
      <c r="G1211" s="3">
        <v>1209</v>
      </c>
      <c r="H1211" s="58">
        <v>1.9267059824014521</v>
      </c>
      <c r="I1211" s="58">
        <v>-0.55336628841526847</v>
      </c>
      <c r="J1211" s="58">
        <v>1.2510363620137961</v>
      </c>
      <c r="K1211" s="59">
        <v>-0.49278288572921164</v>
      </c>
      <c r="L1211" s="60">
        <f t="array" ref="L1211:O1211">TRANSPOSE(MMULT(Option!$B$25:$E$28, TRANSPOSE(H1211:K1211)))</f>
        <v>1.9267059824014521</v>
      </c>
      <c r="M1211" s="60">
        <v>0.2635138122206343</v>
      </c>
      <c r="N1211" s="60">
        <v>1.7245749134332171</v>
      </c>
      <c r="O1211" s="60">
        <v>0.44796032770267963</v>
      </c>
      <c r="P1211" s="56" t="str">
        <f t="shared" si="1457"/>
        <v>242/4</v>
      </c>
      <c r="R1211" s="80">
        <v>303</v>
      </c>
      <c r="S1211" s="3" t="s">
        <v>28</v>
      </c>
      <c r="T1211" s="60">
        <f t="array" aca="1" ref="T1211:T1214" ca="1">TRANSPOSE(OFFSET($L$3, MATCH($R1211 &amp; "/" &amp; T$2, $P$3:$P$5002, 0) - 1, 0, 1, $E$1))</f>
        <v>0.37256154884211162</v>
      </c>
      <c r="U1211" s="60">
        <f t="array" aca="1" ref="U1211:U1214" ca="1">TRANSPOSE(OFFSET($L$3, MATCH($R1211 &amp; "/" &amp; U$2, $P$3:$P$5002, 0) - 1, 0, 1, $E$1))</f>
        <v>-4.8412403217126471E-3</v>
      </c>
      <c r="V1211" s="60">
        <f t="array" aca="1" ref="V1211:V1214" ca="1">TRANSPOSE(OFFSET($L$3, MATCH($R1211 &amp; "/" &amp; V$2, $P$3:$P$5002, 0) - 1, 0, 1, $E$1))</f>
        <v>-1.5381080615300715</v>
      </c>
      <c r="W1211" s="60">
        <f t="array" aca="1" ref="W1211:W1214" ca="1">TRANSPOSE(OFFSET($L$3, MATCH($R1211 &amp; "/" &amp; W$2, $P$3:$P$5002, 0) - 1, 0, 1, $E$1))</f>
        <v>-0.60583677582321027</v>
      </c>
      <c r="X1211" s="60">
        <f t="array" aca="1" ref="X1211:X1214" ca="1">TRANSPOSE(OFFSET($L$3, MATCH($R1211 &amp; "/" &amp; X$2, $P$3:$P$5002, 0) - 1, 0, 1, $E$1))</f>
        <v>0.25473034677820011</v>
      </c>
      <c r="Y1211" s="52">
        <f ca="1">$B$11 * EXP(($E$3 - $C$11^2/2) * Y$2 + $C$11*SQRT(Y$2)*T1211)</f>
        <v>112.38591864368206</v>
      </c>
      <c r="Z1211" s="52">
        <f ca="1">Y1211 * EXP(($E$3 - $C$11^2/2) * (Z$2-Y$2) + $C$11*SQRT(Z$2-Y$2)*U1211)</f>
        <v>112.78533012737877</v>
      </c>
      <c r="AA1211" s="52">
        <f ca="1">Z1211 * EXP(($E$3 - $C$11^2/2) * (AA$2-Z$2) + $C$11*SQRT(AA$2-Z$2)*V1211)</f>
        <v>71.453998147288956</v>
      </c>
      <c r="AB1211" s="52">
        <f ca="1">AA1211 * EXP(($E$3 - $C$11^2/2) * (AB$2-AA$2) + $C$11*SQRT(AB$2-AA$2)*W1211)</f>
        <v>59.877620882337624</v>
      </c>
      <c r="AC1211" s="52">
        <f ca="1">AB1211 * EXP(($E$3 - $C$11^2/2) * (AC$2-AB$2) + $C$11*SQRT(AC$2-AB$2)*X1211)</f>
        <v>64.956767379701915</v>
      </c>
      <c r="AD1211" s="47"/>
      <c r="AE1211" s="3" t="s">
        <v>69</v>
      </c>
      <c r="AF1211" s="20" cm="1">
        <f t="array" aca="1" ref="AF1211" ca="1">MIN(Y1211:Y1214 / $D$11:$D$14)</f>
        <v>1.030194695491087</v>
      </c>
      <c r="AG1211" s="20" cm="1">
        <f t="array" aca="1" ref="AG1211" ca="1">MIN(Z1211:Z1214 / $D$11:$D$14)</f>
        <v>0.7804595406496031</v>
      </c>
      <c r="AH1211" s="20" cm="1">
        <f t="array" aca="1" ref="AH1211" ca="1">MIN(AA1211:AA1214 / $D$11:$D$14)</f>
        <v>0.56931777142438278</v>
      </c>
      <c r="AI1211" s="20" cm="1">
        <f t="array" aca="1" ref="AI1211" ca="1">MIN(AB1211:AB1214 / $D$11:$D$14)</f>
        <v>0.59877620882337623</v>
      </c>
      <c r="AJ1211" s="20" cm="1">
        <f t="array" aca="1" ref="AJ1211" ca="1">MIN(AC1211:AC1214 / $D$11:$D$14)</f>
        <v>0.47792129396365324</v>
      </c>
      <c r="AK1211" s="72">
        <f t="array" aca="1" ref="AK1211" ca="1">SUMPRODUCT(AF1212:AJ1212, EXP(-$E$3*$AF$2:$AJ$2))</f>
        <v>92148.519674651194</v>
      </c>
      <c r="AL1211" s="70">
        <f ca="1">MAX(AC1212 - $D$11, 0) * EXP(-$E$2*$E$3)</f>
        <v>0</v>
      </c>
    </row>
    <row r="1212" spans="7:38" ht="14.55" customHeight="1" x14ac:dyDescent="0.3">
      <c r="G1212" s="3">
        <v>1210</v>
      </c>
      <c r="H1212" s="58">
        <v>-0.56041763022469349</v>
      </c>
      <c r="I1212" s="58">
        <v>0.27795875278978166</v>
      </c>
      <c r="J1212" s="58">
        <v>-1.2159924809638851</v>
      </c>
      <c r="K1212" s="59">
        <v>-1.5785999991965856</v>
      </c>
      <c r="L1212" s="60">
        <f t="array" ref="L1212:O1212">TRANSPOSE(MMULT(Option!$B$25:$E$28, TRANSPOSE(H1212:K1212)))</f>
        <v>-0.56041763022469349</v>
      </c>
      <c r="M1212" s="60">
        <v>3.0586352857061017E-2</v>
      </c>
      <c r="N1212" s="60">
        <v>-1.2193988007519518</v>
      </c>
      <c r="O1212" s="60">
        <v>-1.7405500710284003</v>
      </c>
      <c r="P1212" s="56" t="str">
        <f t="shared" si="1457"/>
        <v>242/5</v>
      </c>
      <c r="R1212" s="80"/>
      <c r="S1212" s="3" t="s">
        <v>29</v>
      </c>
      <c r="T1212" s="60">
        <f ca="1"/>
        <v>8.2492697090819175E-2</v>
      </c>
      <c r="U1212" s="60">
        <f ca="1"/>
        <v>-0.56101753068040894</v>
      </c>
      <c r="V1212" s="60">
        <f ca="1"/>
        <v>-0.99905354143573299</v>
      </c>
      <c r="W1212" s="60">
        <f ca="1"/>
        <v>0.38145911071795036</v>
      </c>
      <c r="X1212" s="60">
        <f ca="1"/>
        <v>-0.14989760792980844</v>
      </c>
      <c r="Y1212" s="52">
        <f ca="1">$B$12 * EXP(($E$3 - $C$12^2/2) * Y$2 + $C$12*SQRT(Y$2)*T1212)</f>
        <v>103.01946954910871</v>
      </c>
      <c r="Z1212" s="52">
        <f ca="1">Y1212 * EXP(($E$3 - $C$12^2/2) * (Z$2-Y$2) + $C$12*SQRT(Z$2-Y$2)*U1212)</f>
        <v>87.49772000262459</v>
      </c>
      <c r="AA1212" s="52">
        <f ca="1">Z1212 * EXP(($E$3 - $C$12^2/2) * (AA$2-Z$2) + $C$12*SQRT(AA$2-Z$2)*V1212)</f>
        <v>65.163316060267746</v>
      </c>
      <c r="AB1212" s="52">
        <f ca="1">AA1212 * EXP(($E$3 - $C$12^2/2) * (AB$2-AA$2) + $C$12*SQRT(AB$2-AA$2)*W1212)</f>
        <v>73.430134761235905</v>
      </c>
      <c r="AC1212" s="52">
        <f ca="1">AB1212 * EXP(($E$3 - $C$12^2/2) * (AC$2-AB$2) + $C$12*SQRT(AC$2-AB$2)*X1212)</f>
        <v>70.553065183162474</v>
      </c>
      <c r="AD1212" s="47"/>
      <c r="AE1212" s="3" t="s">
        <v>47</v>
      </c>
      <c r="AF1212" s="64">
        <f t="shared" ref="AF1212" ca="1" si="1528">($B$5*AF1214 + (1 + $B$6)*AF1213)*$B$2</f>
        <v>15000</v>
      </c>
      <c r="AG1212" s="64">
        <f t="shared" ref="AG1212" ca="1" si="1529">($B$5*AG1214 + (1 + $B$6)*AG1213)*$B$2</f>
        <v>0</v>
      </c>
      <c r="AH1212" s="64">
        <f t="shared" ref="AH1212" ca="1" si="1530">($B$5*AH1214 + (1 + $B$6)*AH1213)*$B$2</f>
        <v>0</v>
      </c>
      <c r="AI1212" s="64">
        <f t="shared" ref="AI1212" ca="1" si="1531">($B$5*AI1214 + (1 + $B$6)*AI1213)*$B$2</f>
        <v>0</v>
      </c>
      <c r="AJ1212" s="64" cm="1">
        <f t="array" aca="1" ref="AJ1212" ca="1">($B$5*AJ1214 + (1 + $B$6)*AJ1213 + AND(NOT(AF1213:AJ1213)))*$B$2</f>
        <v>100000</v>
      </c>
      <c r="AK1212" s="73"/>
      <c r="AL1212" s="70"/>
    </row>
    <row r="1213" spans="7:38" ht="14.55" customHeight="1" x14ac:dyDescent="0.3">
      <c r="G1213" s="3">
        <v>1211</v>
      </c>
      <c r="H1213" s="58">
        <v>0.74878591992468058</v>
      </c>
      <c r="I1213" s="58">
        <v>0.89612223622708587</v>
      </c>
      <c r="J1213" s="58">
        <v>-0.41245002376875306</v>
      </c>
      <c r="K1213" s="59">
        <v>-0.32710846212296163</v>
      </c>
      <c r="L1213" s="60">
        <f t="array" ref="L1213:O1213">TRANSPOSE(MMULT(Option!$B$25:$E$28, TRANSPOSE(H1213:K1213)))</f>
        <v>0.74878591992468058</v>
      </c>
      <c r="M1213" s="60">
        <v>1.1208239638586162</v>
      </c>
      <c r="N1213" s="60">
        <v>0.17191524505431804</v>
      </c>
      <c r="O1213" s="60">
        <v>0.17355329922487561</v>
      </c>
      <c r="P1213" s="56" t="str">
        <f t="shared" si="1457"/>
        <v>243/1</v>
      </c>
      <c r="R1213" s="80"/>
      <c r="S1213" s="3" t="s">
        <v>31</v>
      </c>
      <c r="T1213" s="60">
        <f ca="1"/>
        <v>0.84561180127298985</v>
      </c>
      <c r="U1213" s="60">
        <f ca="1"/>
        <v>1.7944912268107465</v>
      </c>
      <c r="V1213" s="60">
        <f ca="1"/>
        <v>-0.23466099679680125</v>
      </c>
      <c r="W1213" s="60">
        <f ca="1"/>
        <v>-2.0752298168275414</v>
      </c>
      <c r="X1213" s="60">
        <f ca="1"/>
        <v>0.85417160866991593</v>
      </c>
      <c r="Y1213" s="52">
        <f ca="1">$B$13 * EXP(($E$3 - $C$13^2/2) * Y$2 + $C$13*SQRT(Y$2)*T1213)</f>
        <v>129.52238539188465</v>
      </c>
      <c r="Z1213" s="52">
        <f ca="1">Y1213 * EXP(($E$3 - $C$13^2/2) * (Z$2-Y$2) + $C$13*SQRT(Z$2-Y$2)*U1213)</f>
        <v>223.00653911441248</v>
      </c>
      <c r="AA1213" s="52">
        <f ca="1">Z1213 * EXP(($E$3 - $C$13^2/2) * (AA$2-Z$2) + $C$13*SQRT(AA$2-Z$2)*V1213)</f>
        <v>208.88895508294664</v>
      </c>
      <c r="AB1213" s="52">
        <f ca="1">AA1213 * EXP(($E$3 - $C$13^2/2) * (AB$2-AA$2) + $C$13*SQRT(AB$2-AA$2)*W1213)</f>
        <v>112.64416301660594</v>
      </c>
      <c r="AC1213" s="52">
        <f ca="1">AB1213 * EXP(($E$3 - $C$13^2/2) * (AC$2-AB$2) + $C$13*SQRT(AC$2-AB$2)*X1213)</f>
        <v>146.27454965691504</v>
      </c>
      <c r="AD1213" s="47"/>
      <c r="AE1213" s="3" t="s">
        <v>46</v>
      </c>
      <c r="AF1213" s="52" t="b">
        <f t="shared" ref="AF1213" ca="1" si="1532">AF1211 &gt;= $B$4</f>
        <v>0</v>
      </c>
      <c r="AG1213" s="52" t="b">
        <f t="array" aca="1" ref="AG1213" ca="1">AND(AG1211 &gt;= $B$4, NOT(OR($AF1213:AF1213)))</f>
        <v>0</v>
      </c>
      <c r="AH1213" s="52" t="b">
        <f t="array" aca="1" ref="AH1213" ca="1">AND(AH1211 &gt;= $B$4, NOT(OR($AF1213:AG1213)))</f>
        <v>0</v>
      </c>
      <c r="AI1213" s="52" t="b">
        <f t="array" aca="1" ref="AI1213" ca="1">AND(AI1211 &gt;= $B$4, NOT(OR($AF1213:AH1213)))</f>
        <v>0</v>
      </c>
      <c r="AJ1213" s="52" t="b">
        <f t="array" aca="1" ref="AJ1213" ca="1">AND(AJ1211 &gt;= $B$4, NOT(OR($AF1213:AI1213)))</f>
        <v>0</v>
      </c>
      <c r="AK1213" s="73"/>
      <c r="AL1213" s="70"/>
    </row>
    <row r="1214" spans="7:38" ht="14.55" customHeight="1" x14ac:dyDescent="0.3">
      <c r="G1214" s="3">
        <v>1212</v>
      </c>
      <c r="H1214" s="58">
        <v>0.90141526904636426</v>
      </c>
      <c r="I1214" s="58">
        <v>-0.25310617013707626</v>
      </c>
      <c r="J1214" s="58">
        <v>1.2443870491814888</v>
      </c>
      <c r="K1214" s="59">
        <v>4.6534356039070621E-2</v>
      </c>
      <c r="L1214" s="60">
        <f t="array" ref="L1214:O1214">TRANSPOSE(MMULT(Option!$B$25:$E$28, TRANSPOSE(H1214:K1214)))</f>
        <v>0.90141526904636426</v>
      </c>
      <c r="M1214" s="60">
        <v>0.12859047091584108</v>
      </c>
      <c r="N1214" s="60">
        <v>1.3872450251400983</v>
      </c>
      <c r="O1214" s="60">
        <v>0.57701647843741899</v>
      </c>
      <c r="P1214" s="56" t="str">
        <f t="shared" si="1457"/>
        <v>243/2</v>
      </c>
      <c r="R1214" s="80"/>
      <c r="S1214" s="3" t="s">
        <v>30</v>
      </c>
      <c r="T1214" s="60">
        <f ca="1"/>
        <v>0.20454280949373066</v>
      </c>
      <c r="U1214" s="60">
        <f ca="1"/>
        <v>-1.0641174031704084</v>
      </c>
      <c r="V1214" s="60">
        <f ca="1"/>
        <v>-1.0681471637867577</v>
      </c>
      <c r="W1214" s="60">
        <f ca="1"/>
        <v>0.29642858393198346</v>
      </c>
      <c r="X1214" s="60">
        <f ca="1"/>
        <v>-0.91307088322833019</v>
      </c>
      <c r="Y1214" s="52">
        <f ca="1">$B$14 * EXP(($E$3 - $C$14^2/2) * Y$2 + $C$14*SQRT(Y$2)*T1214)</f>
        <v>106.86143859176507</v>
      </c>
      <c r="Z1214" s="52">
        <f ca="1">Y1214 * EXP(($E$3 - $C$14^2/2) * (Z$2-Y$2) + $C$14*SQRT(Z$2-Y$2)*U1214)</f>
        <v>78.045954064960313</v>
      </c>
      <c r="AA1214" s="52">
        <f ca="1">Z1214 * EXP(($E$3 - $C$14^2/2) * (AA$2-Z$2) + $C$14*SQRT(AA$2-Z$2)*V1214)</f>
        <v>56.931777142438278</v>
      </c>
      <c r="AB1214" s="52">
        <f ca="1">AA1214 * EXP(($E$3 - $C$14^2/2) * (AB$2-AA$2) + $C$14*SQRT(AB$2-AA$2)*W1214)</f>
        <v>62.538491672150059</v>
      </c>
      <c r="AC1214" s="52">
        <f ca="1">AB1214 * EXP(($E$3 - $C$14^2/2) * (AC$2-AB$2) + $C$14*SQRT(AC$2-AB$2)*X1214)</f>
        <v>47.792129396365326</v>
      </c>
      <c r="AD1214" s="47"/>
      <c r="AE1214" s="3" t="s">
        <v>68</v>
      </c>
      <c r="AF1214" s="52" t="b">
        <f ca="1">AND(AF1211&gt;$B$3, NOT(OR($AF1213:AF1213)))</f>
        <v>1</v>
      </c>
      <c r="AG1214" s="52" t="b">
        <f ca="1">AND(AG1211&gt;$B$3, NOT(OR($AF1213:AG1213)))</f>
        <v>0</v>
      </c>
      <c r="AH1214" s="52" t="b">
        <f ca="1">AND(AH1211&gt;$B$3, NOT(OR($AF1213:AH1213)))</f>
        <v>0</v>
      </c>
      <c r="AI1214" s="52" t="b">
        <f ca="1">AND(AI1211&gt;$B$3, NOT(OR($AF1213:AI1213)))</f>
        <v>0</v>
      </c>
      <c r="AJ1214" s="52" t="b">
        <f ca="1">AND(AJ1211&gt;$B$3, NOT(OR($AF1213:AJ1213)))</f>
        <v>0</v>
      </c>
      <c r="AK1214" s="74"/>
      <c r="AL1214" s="70"/>
    </row>
    <row r="1215" spans="7:38" ht="14.55" customHeight="1" x14ac:dyDescent="0.3">
      <c r="G1215" s="3">
        <v>1213</v>
      </c>
      <c r="H1215" s="58">
        <v>-0.51087050520965127</v>
      </c>
      <c r="I1215" s="58">
        <v>-0.91156707137344428</v>
      </c>
      <c r="J1215" s="58">
        <v>1.8875848998699869</v>
      </c>
      <c r="K1215" s="59">
        <v>-1.8298491851392658</v>
      </c>
      <c r="L1215" s="60">
        <f t="array" ref="L1215:O1215">TRANSPOSE(MMULT(Option!$B$25:$E$28, TRANSPOSE(H1215:K1215)))</f>
        <v>-0.51087050520965127</v>
      </c>
      <c r="M1215" s="60">
        <v>-1.0398132232034647</v>
      </c>
      <c r="N1215" s="60">
        <v>1.2148323234993841</v>
      </c>
      <c r="O1215" s="60">
        <v>-1.6416228700027005</v>
      </c>
      <c r="P1215" s="56" t="str">
        <f t="shared" si="1457"/>
        <v>243/3</v>
      </c>
      <c r="R1215" s="80">
        <v>304</v>
      </c>
      <c r="S1215" s="3" t="s">
        <v>28</v>
      </c>
      <c r="T1215" s="60">
        <f t="array" aca="1" ref="T1215:T1218" ca="1">TRANSPOSE(OFFSET($L$3, MATCH($R1215 &amp; "/" &amp; T$2, $P$3:$P$5002, 0) - 1, 0, 1, $E$1))</f>
        <v>2.1174025756293449</v>
      </c>
      <c r="U1215" s="60">
        <f t="array" aca="1" ref="U1215:U1218" ca="1">TRANSPOSE(OFFSET($L$3, MATCH($R1215 &amp; "/" &amp; U$2, $P$3:$P$5002, 0) - 1, 0, 1, $E$1))</f>
        <v>-1.3211723020290027</v>
      </c>
      <c r="V1215" s="60">
        <f t="array" aca="1" ref="V1215:V1218" ca="1">TRANSPOSE(OFFSET($L$3, MATCH($R1215 &amp; "/" &amp; V$2, $P$3:$P$5002, 0) - 1, 0, 1, $E$1))</f>
        <v>-1.5397651864611159</v>
      </c>
      <c r="W1215" s="60">
        <f t="array" aca="1" ref="W1215:W1218" ca="1">TRANSPOSE(OFFSET($L$3, MATCH($R1215 &amp; "/" &amp; W$2, $P$3:$P$5002, 0) - 1, 0, 1, $E$1))</f>
        <v>0.21524475201825791</v>
      </c>
      <c r="X1215" s="60">
        <f t="array" aca="1" ref="X1215:X1218" ca="1">TRANSPOSE(OFFSET($L$3, MATCH($R1215 &amp; "/" &amp; X$2, $P$3:$P$5002, 0) - 1, 0, 1, $E$1))</f>
        <v>0.90193505858117939</v>
      </c>
      <c r="Y1215" s="52">
        <f ca="1">$B$11 * EXP(($E$3 - $C$11^2/2) * Y$2 + $C$11*SQRT(Y$2)*T1215)</f>
        <v>189.68996167091302</v>
      </c>
      <c r="Z1215" s="52">
        <f ca="1">Y1215 * EXP(($E$3 - $C$11^2/2) * (Z$2-Y$2) + $C$11*SQRT(Z$2-Y$2)*U1215)</f>
        <v>128.25741101433769</v>
      </c>
      <c r="AA1215" s="52">
        <f ca="1">Z1215 * EXP(($E$3 - $C$11^2/2) * (AA$2-Z$2) + $C$11*SQRT(AA$2-Z$2)*V1215)</f>
        <v>81.215792090387197</v>
      </c>
      <c r="AB1215" s="52">
        <f ca="1">AA1215 * EXP(($E$3 - $C$11^2/2) * (AB$2-AA$2) + $C$11*SQRT(AB$2-AA$2)*W1215)</f>
        <v>87.067452795250873</v>
      </c>
      <c r="AC1215" s="52">
        <f ca="1">AB1215 * EXP(($E$3 - $C$11^2/2) * (AC$2-AB$2) + $C$11*SQRT(AC$2-AB$2)*X1215)</f>
        <v>114.69353467792274</v>
      </c>
      <c r="AD1215" s="47"/>
      <c r="AE1215" s="3" t="s">
        <v>69</v>
      </c>
      <c r="AF1215" s="20" cm="1">
        <f t="array" aca="1" ref="AF1215" ca="1">MIN(Y1215:Y1218 / $D$11:$D$14)</f>
        <v>1.1652263940447602</v>
      </c>
      <c r="AG1215" s="20" cm="1">
        <f t="array" aca="1" ref="AG1215" ca="1">MIN(Z1215:Z1218 / $D$11:$D$14)</f>
        <v>0.73851498683907579</v>
      </c>
      <c r="AH1215" s="20" cm="1">
        <f t="array" aca="1" ref="AH1215" ca="1">MIN(AA1215:AA1218 / $D$11:$D$14)</f>
        <v>0.64888259176720153</v>
      </c>
      <c r="AI1215" s="20" cm="1">
        <f t="array" aca="1" ref="AI1215" ca="1">MIN(AB1215:AB1218 / $D$11:$D$14)</f>
        <v>0.87067452795250877</v>
      </c>
      <c r="AJ1215" s="20" cm="1">
        <f t="array" aca="1" ref="AJ1215" ca="1">MIN(AC1215:AC1218 / $D$11:$D$14)</f>
        <v>1.1469353467792274</v>
      </c>
      <c r="AK1215" s="72">
        <f t="array" aca="1" ref="AK1215" ca="1">SUMPRODUCT(AF1216:AJ1216, EXP(-$E$3*$AF$2:$AJ$2))</f>
        <v>116111.49271689198</v>
      </c>
      <c r="AL1215" s="70">
        <f ca="1">MAX(AC1216 - $D$11, 0) * EXP(-$E$2*$E$3)</f>
        <v>82.126234813012715</v>
      </c>
    </row>
    <row r="1216" spans="7:38" ht="14.55" customHeight="1" x14ac:dyDescent="0.3">
      <c r="G1216" s="3">
        <v>1214</v>
      </c>
      <c r="H1216" s="58">
        <v>0.39958913325965528</v>
      </c>
      <c r="I1216" s="58">
        <v>0.14689318088934655</v>
      </c>
      <c r="J1216" s="58">
        <v>-1.1162919970267013</v>
      </c>
      <c r="K1216" s="59">
        <v>1.5914936779087827</v>
      </c>
      <c r="L1216" s="60">
        <f t="array" ref="L1216:O1216">TRANSPOSE(MMULT(Option!$B$25:$E$28, TRANSPOSE(H1216:K1216)))</f>
        <v>0.39958913325965528</v>
      </c>
      <c r="M1216" s="60">
        <v>0.29446547740351636</v>
      </c>
      <c r="N1216" s="60">
        <v>-0.78214917986486476</v>
      </c>
      <c r="O1216" s="60">
        <v>1.343297191747189</v>
      </c>
      <c r="P1216" s="56" t="str">
        <f t="shared" si="1457"/>
        <v>243/4</v>
      </c>
      <c r="R1216" s="80"/>
      <c r="S1216" s="3" t="s">
        <v>29</v>
      </c>
      <c r="T1216" s="60">
        <f ca="1"/>
        <v>2.3175004784760844</v>
      </c>
      <c r="U1216" s="60">
        <f ca="1"/>
        <v>0.74236273855177504</v>
      </c>
      <c r="V1216" s="60">
        <f ca="1"/>
        <v>-0.44818175483625483</v>
      </c>
      <c r="W1216" s="60">
        <f ca="1"/>
        <v>0.72267646681639541</v>
      </c>
      <c r="X1216" s="60">
        <f ca="1"/>
        <v>-1.017547644113713</v>
      </c>
      <c r="Y1216" s="52">
        <f ca="1">$B$12 * EXP(($E$3 - $C$12^2/2) * Y$2 + $C$12*SQRT(Y$2)*T1216)</f>
        <v>201.42564977144085</v>
      </c>
      <c r="Z1216" s="52">
        <f ca="1">Y1216 * EXP(($E$3 - $C$12^2/2) * (Z$2-Y$2) + $C$12*SQRT(Z$2-Y$2)*U1216)</f>
        <v>252.93414315221884</v>
      </c>
      <c r="AA1216" s="52">
        <f ca="1">Z1216 * EXP(($E$3 - $C$12^2/2) * (AA$2-Z$2) + $C$12*SQRT(AA$2-Z$2)*V1216)</f>
        <v>222.22149832111455</v>
      </c>
      <c r="AB1216" s="52">
        <f ca="1">AA1216 * EXP(($E$3 - $C$12^2/2) * (AB$2-AA$2) + $C$12*SQRT(AB$2-AA$2)*W1216)</f>
        <v>277.40473159938034</v>
      </c>
      <c r="AC1216" s="52">
        <f ca="1">AB1216 * EXP(($E$3 - $C$12^2/2) * (AC$2-AB$2) + $C$12*SQRT(AC$2-AB$2)*X1216)</f>
        <v>205.45217287677394</v>
      </c>
      <c r="AD1216" s="47"/>
      <c r="AE1216" s="3" t="s">
        <v>47</v>
      </c>
      <c r="AF1216" s="64">
        <f t="shared" ref="AF1216" ca="1" si="1533">($B$5*AF1218 + (1 + $B$6)*AF1217)*$B$2</f>
        <v>15000</v>
      </c>
      <c r="AG1216" s="64">
        <f t="shared" ref="AG1216" ca="1" si="1534">($B$5*AG1218 + (1 + $B$6)*AG1217)*$B$2</f>
        <v>0</v>
      </c>
      <c r="AH1216" s="64">
        <f t="shared" ref="AH1216" ca="1" si="1535">($B$5*AH1218 + (1 + $B$6)*AH1217)*$B$2</f>
        <v>0</v>
      </c>
      <c r="AI1216" s="64">
        <f t="shared" ref="AI1216" ca="1" si="1536">($B$5*AI1218 + (1 + $B$6)*AI1217)*$B$2</f>
        <v>15000</v>
      </c>
      <c r="AJ1216" s="64" cm="1">
        <f t="array" aca="1" ref="AJ1216" ca="1">($B$5*AJ1218 + (1 + $B$6)*AJ1217 + AND(NOT(AF1217:AJ1217)))*$B$2</f>
        <v>114999.99999999999</v>
      </c>
      <c r="AK1216" s="73"/>
      <c r="AL1216" s="70"/>
    </row>
    <row r="1217" spans="7:38" ht="14.55" customHeight="1" x14ac:dyDescent="0.3">
      <c r="G1217" s="3">
        <v>1215</v>
      </c>
      <c r="H1217" s="58">
        <v>1.4575638149917298</v>
      </c>
      <c r="I1217" s="58">
        <v>-0.52912828892625874</v>
      </c>
      <c r="J1217" s="58">
        <v>-1.6440955657066467</v>
      </c>
      <c r="K1217" s="59">
        <v>-0.45006901628424106</v>
      </c>
      <c r="L1217" s="60">
        <f t="array" ref="L1217:O1217">TRANSPOSE(MMULT(Option!$B$25:$E$28, TRANSPOSE(H1217:K1217)))</f>
        <v>1.4575638149917298</v>
      </c>
      <c r="M1217" s="60">
        <v>9.8071438727283078E-2</v>
      </c>
      <c r="N1217" s="60">
        <v>-0.99955846890843925</v>
      </c>
      <c r="O1217" s="60">
        <v>-0.26184346052801238</v>
      </c>
      <c r="P1217" s="56" t="str">
        <f t="shared" si="1457"/>
        <v>243/5</v>
      </c>
      <c r="R1217" s="80"/>
      <c r="S1217" s="3" t="s">
        <v>31</v>
      </c>
      <c r="T1217" s="60">
        <f ca="1"/>
        <v>1.8272783157547243</v>
      </c>
      <c r="U1217" s="60">
        <f ca="1"/>
        <v>1.4802114049029007</v>
      </c>
      <c r="V1217" s="60">
        <f ca="1"/>
        <v>-1.899550095140436</v>
      </c>
      <c r="W1217" s="60">
        <f ca="1"/>
        <v>-0.94609188446361414</v>
      </c>
      <c r="X1217" s="60">
        <f ca="1"/>
        <v>0.45729318599555424</v>
      </c>
      <c r="Y1217" s="52">
        <f ca="1">$B$13 * EXP(($E$3 - $C$13^2/2) * Y$2 + $C$13*SQRT(Y$2)*T1217)</f>
        <v>173.87796119834326</v>
      </c>
      <c r="Z1217" s="52">
        <f ca="1">Y1217 * EXP(($E$3 - $C$13^2/2) * (Z$2-Y$2) + $C$13*SQRT(Z$2-Y$2)*U1217)</f>
        <v>272.43964468732412</v>
      </c>
      <c r="AA1217" s="52">
        <f ca="1">Z1217 * EXP(($E$3 - $C$13^2/2) * (AA$2-Z$2) + $C$13*SQRT(AA$2-Z$2)*V1217)</f>
        <v>154.86473734588702</v>
      </c>
      <c r="AB1217" s="52">
        <f ca="1">AA1217 * EXP(($E$3 - $C$13^2/2) * (AB$2-AA$2) + $C$13*SQRT(AB$2-AA$2)*W1217)</f>
        <v>117.18155782324871</v>
      </c>
      <c r="AC1217" s="52">
        <f ca="1">AB1217 * EXP(($E$3 - $C$13^2/2) * (AC$2-AB$2) + $C$13*SQRT(AC$2-AB$2)*X1217)</f>
        <v>135.08611501893245</v>
      </c>
      <c r="AD1217" s="47"/>
      <c r="AE1217" s="3" t="s">
        <v>46</v>
      </c>
      <c r="AF1217" s="52" t="b">
        <f t="shared" ref="AF1217" ca="1" si="1537">AF1215 &gt;= $B$4</f>
        <v>0</v>
      </c>
      <c r="AG1217" s="52" t="b">
        <f t="array" aca="1" ref="AG1217" ca="1">AND(AG1215 &gt;= $B$4, NOT(OR($AF1217:AF1217)))</f>
        <v>0</v>
      </c>
      <c r="AH1217" s="52" t="b">
        <f t="array" aca="1" ref="AH1217" ca="1">AND(AH1215 &gt;= $B$4, NOT(OR($AF1217:AG1217)))</f>
        <v>0</v>
      </c>
      <c r="AI1217" s="52" t="b">
        <f t="array" aca="1" ref="AI1217" ca="1">AND(AI1215 &gt;= $B$4, NOT(OR($AF1217:AH1217)))</f>
        <v>0</v>
      </c>
      <c r="AJ1217" s="52" t="b">
        <f t="array" aca="1" ref="AJ1217" ca="1">AND(AJ1215 &gt;= $B$4, NOT(OR($AF1217:AI1217)))</f>
        <v>0</v>
      </c>
      <c r="AK1217" s="73"/>
      <c r="AL1217" s="70"/>
    </row>
    <row r="1218" spans="7:38" ht="14.55" customHeight="1" x14ac:dyDescent="0.3">
      <c r="G1218" s="3">
        <v>1216</v>
      </c>
      <c r="H1218" s="58">
        <v>-0.54825139803634471</v>
      </c>
      <c r="I1218" s="58">
        <v>7.508164775605923E-2</v>
      </c>
      <c r="J1218" s="58">
        <v>-2.1517821508606643</v>
      </c>
      <c r="K1218" s="59">
        <v>-0.82369024569442995</v>
      </c>
      <c r="L1218" s="60">
        <f t="array" ref="L1218:O1218">TRANSPOSE(MMULT(Option!$B$25:$E$28, TRANSPOSE(H1218:K1218)))</f>
        <v>-0.54825139803634471</v>
      </c>
      <c r="M1218" s="60">
        <v>-0.15048709238570734</v>
      </c>
      <c r="N1218" s="60">
        <v>-2.0895714908868612</v>
      </c>
      <c r="O1218" s="60">
        <v>-1.3249906255390547</v>
      </c>
      <c r="P1218" s="56" t="str">
        <f t="shared" si="1457"/>
        <v>244/1</v>
      </c>
      <c r="R1218" s="80"/>
      <c r="S1218" s="3" t="s">
        <v>30</v>
      </c>
      <c r="T1218" s="60">
        <f ca="1"/>
        <v>0.49305132596752521</v>
      </c>
      <c r="U1218" s="60">
        <f ca="1"/>
        <v>-1.5367642712863907</v>
      </c>
      <c r="V1218" s="60">
        <f ca="1"/>
        <v>-0.44796533805288857</v>
      </c>
      <c r="W1218" s="60">
        <f ca="1"/>
        <v>1.0037035537904055</v>
      </c>
      <c r="X1218" s="60">
        <f ca="1"/>
        <v>0.98830758584750189</v>
      </c>
      <c r="Y1218" s="52">
        <f ca="1">$B$14 * EXP(($E$3 - $C$14^2/2) * Y$2 + $C$14*SQRT(Y$2)*T1218)</f>
        <v>116.52263940447602</v>
      </c>
      <c r="Z1218" s="52">
        <f ca="1">Y1218 * EXP(($E$3 - $C$14^2/2) * (Z$2-Y$2) + $C$14*SQRT(Z$2-Y$2)*U1218)</f>
        <v>73.851498683907579</v>
      </c>
      <c r="AA1218" s="52">
        <f ca="1">Z1218 * EXP(($E$3 - $C$14^2/2) * (AA$2-Z$2) + $C$14*SQRT(AA$2-Z$2)*V1218)</f>
        <v>64.888259176720155</v>
      </c>
      <c r="AB1218" s="52">
        <f ca="1">AA1218 * EXP(($E$3 - $C$14^2/2) * (AB$2-AA$2) + $C$14*SQRT(AB$2-AA$2)*W1218)</f>
        <v>88.126895234977383</v>
      </c>
      <c r="AC1218" s="52">
        <f ca="1">AB1218 * EXP(($E$3 - $C$14^2/2) * (AC$2-AB$2) + $C$14*SQRT(AC$2-AB$2)*X1218)</f>
        <v>119.13651766820692</v>
      </c>
      <c r="AD1218" s="47"/>
      <c r="AE1218" s="3" t="s">
        <v>68</v>
      </c>
      <c r="AF1218" s="52" t="b">
        <f ca="1">AND(AF1215&gt;$B$3, NOT(OR($AF1217:AF1217)))</f>
        <v>1</v>
      </c>
      <c r="AG1218" s="52" t="b">
        <f ca="1">AND(AG1215&gt;$B$3, NOT(OR($AF1217:AG1217)))</f>
        <v>0</v>
      </c>
      <c r="AH1218" s="52" t="b">
        <f ca="1">AND(AH1215&gt;$B$3, NOT(OR($AF1217:AH1217)))</f>
        <v>0</v>
      </c>
      <c r="AI1218" s="52" t="b">
        <f ca="1">AND(AI1215&gt;$B$3, NOT(OR($AF1217:AI1217)))</f>
        <v>1</v>
      </c>
      <c r="AJ1218" s="52" t="b">
        <f ca="1">AND(AJ1215&gt;$B$3, NOT(OR($AF1217:AJ1217)))</f>
        <v>1</v>
      </c>
      <c r="AK1218" s="74"/>
      <c r="AL1218" s="70"/>
    </row>
    <row r="1219" spans="7:38" ht="14.55" customHeight="1" x14ac:dyDescent="0.3">
      <c r="G1219" s="3">
        <v>1217</v>
      </c>
      <c r="H1219" s="58">
        <v>-0.39979181180730405</v>
      </c>
      <c r="I1219" s="58">
        <v>0.98696558983659299</v>
      </c>
      <c r="J1219" s="58">
        <v>-0.47911270880664586</v>
      </c>
      <c r="K1219" s="59">
        <v>-0.77357586747516549</v>
      </c>
      <c r="L1219" s="60">
        <f t="array" ref="L1219:O1219">TRANSPOSE(MMULT(Option!$B$25:$E$28, TRANSPOSE(H1219:K1219)))</f>
        <v>-0.39979181180730405</v>
      </c>
      <c r="M1219" s="60">
        <v>0.74465218002566347</v>
      </c>
      <c r="N1219" s="60">
        <v>-0.3222779809508034</v>
      </c>
      <c r="O1219" s="60">
        <v>-0.65743248738239635</v>
      </c>
      <c r="P1219" s="56" t="str">
        <f t="shared" si="1457"/>
        <v>244/2</v>
      </c>
      <c r="R1219" s="80">
        <v>305</v>
      </c>
      <c r="S1219" s="3" t="s">
        <v>28</v>
      </c>
      <c r="T1219" s="60">
        <f t="array" aca="1" ref="T1219:T1222" ca="1">TRANSPOSE(OFFSET($L$3, MATCH($R1219 &amp; "/" &amp; T$2, $P$3:$P$5002, 0) - 1, 0, 1, $E$1))</f>
        <v>0.79374914944698005</v>
      </c>
      <c r="U1219" s="60">
        <f t="array" aca="1" ref="U1219:U1222" ca="1">TRANSPOSE(OFFSET($L$3, MATCH($R1219 &amp; "/" &amp; U$2, $P$3:$P$5002, 0) - 1, 0, 1, $E$1))</f>
        <v>0.87395939558804192</v>
      </c>
      <c r="V1219" s="60">
        <f t="array" aca="1" ref="V1219:V1222" ca="1">TRANSPOSE(OFFSET($L$3, MATCH($R1219 &amp; "/" &amp; V$2, $P$3:$P$5002, 0) - 1, 0, 1, $E$1))</f>
        <v>-1.3570025869800473</v>
      </c>
      <c r="W1219" s="60">
        <f t="array" aca="1" ref="W1219:W1222" ca="1">TRANSPOSE(OFFSET($L$3, MATCH($R1219 &amp; "/" &amp; W$2, $P$3:$P$5002, 0) - 1, 0, 1, $E$1))</f>
        <v>-0.38966615698537616</v>
      </c>
      <c r="X1219" s="60">
        <f t="array" aca="1" ref="X1219:X1222" ca="1">TRANSPOSE(OFFSET($L$3, MATCH($R1219 &amp; "/" &amp; X$2, $P$3:$P$5002, 0) - 1, 0, 1, $E$1))</f>
        <v>-0.31405593573383694</v>
      </c>
      <c r="Y1219" s="52">
        <f ca="1">$B$11 * EXP(($E$3 - $C$11^2/2) * Y$2 + $C$11*SQRT(Y$2)*T1219)</f>
        <v>127.52276922636921</v>
      </c>
      <c r="Z1219" s="52">
        <f ca="1">Y1219 * EXP(($E$3 - $C$11^2/2) * (Z$2-Y$2) + $C$11*SQRT(Z$2-Y$2)*U1219)</f>
        <v>166.58117855623712</v>
      </c>
      <c r="AA1219" s="52">
        <f ca="1">Z1219 * EXP(($E$3 - $C$11^2/2) * (AA$2-Z$2) + $C$11*SQRT(AA$2-Z$2)*V1219)</f>
        <v>111.42837116667745</v>
      </c>
      <c r="AB1219" s="52">
        <f ca="1">AA1219 * EXP(($E$3 - $C$11^2/2) * (AB$2-AA$2) + $C$11*SQRT(AB$2-AA$2)*W1219)</f>
        <v>99.631873285998225</v>
      </c>
      <c r="AC1219" s="52">
        <f ca="1">AB1219 * EXP(($E$3 - $C$11^2/2) * (AC$2-AB$2) + $C$11*SQRT(AC$2-AB$2)*X1219)</f>
        <v>91.128021323153376</v>
      </c>
      <c r="AD1219" s="47"/>
      <c r="AE1219" s="3" t="s">
        <v>69</v>
      </c>
      <c r="AF1219" s="20" cm="1">
        <f t="array" aca="1" ref="AF1219" ca="1">MIN(Y1219:Y1222 / $D$11:$D$14)</f>
        <v>1.275227692263692</v>
      </c>
      <c r="AG1219" s="20" cm="1">
        <f t="array" aca="1" ref="AG1219" ca="1">MIN(Z1219:Z1222 / $D$11:$D$14)</f>
        <v>1.5751489784027388</v>
      </c>
      <c r="AH1219" s="20" cm="1">
        <f t="array" aca="1" ref="AH1219" ca="1">MIN(AA1219:AA1222 / $D$11:$D$14)</f>
        <v>1.1142837116667745</v>
      </c>
      <c r="AI1219" s="20" cm="1">
        <f t="array" aca="1" ref="AI1219" ca="1">MIN(AB1219:AB1222 / $D$11:$D$14)</f>
        <v>0.99631873285998229</v>
      </c>
      <c r="AJ1219" s="20" cm="1">
        <f t="array" aca="1" ref="AJ1219" ca="1">MIN(AC1219:AC1222 / $D$11:$D$14)</f>
        <v>0.91128021323153374</v>
      </c>
      <c r="AK1219" s="72">
        <f t="array" aca="1" ref="AK1219" ca="1">SUMPRODUCT(AF1220:AJ1220, EXP(-$E$3*$AF$2:$AJ$2))</f>
        <v>109276.37026128646</v>
      </c>
      <c r="AL1219" s="70">
        <f ca="1">MAX(AC1220 - $D$11, 0) * EXP(-$E$2*$E$3)</f>
        <v>37.825979445671798</v>
      </c>
    </row>
    <row r="1220" spans="7:38" ht="14.55" customHeight="1" x14ac:dyDescent="0.3">
      <c r="G1220" s="3">
        <v>1218</v>
      </c>
      <c r="H1220" s="58">
        <v>1.1200438591916362</v>
      </c>
      <c r="I1220" s="58">
        <v>0.59195319276261105</v>
      </c>
      <c r="J1220" s="58">
        <v>0.78100527823104982</v>
      </c>
      <c r="K1220" s="59">
        <v>1.2775581870160475</v>
      </c>
      <c r="L1220" s="60">
        <f t="array" ref="L1220:O1220">TRANSPOSE(MMULT(Option!$B$25:$E$28, TRANSPOSE(H1220:K1220)))</f>
        <v>1.1200438591916362</v>
      </c>
      <c r="M1220" s="60">
        <v>0.99055160641774465</v>
      </c>
      <c r="N1220" s="60">
        <v>1.2889920730873783</v>
      </c>
      <c r="O1220" s="60">
        <v>1.8494993671547615</v>
      </c>
      <c r="P1220" s="56" t="str">
        <f t="shared" ref="P1220:P1283" si="1538">(QUOTIENT(G1220 - 1, $E$2) + 1) &amp; "/" &amp; MOD(G1220 -1, $E$2) + 1</f>
        <v>244/3</v>
      </c>
      <c r="R1220" s="80"/>
      <c r="S1220" s="3" t="s">
        <v>29</v>
      </c>
      <c r="T1220" s="60">
        <f ca="1"/>
        <v>1.4903102439646463</v>
      </c>
      <c r="U1220" s="60">
        <f ca="1"/>
        <v>1.3040659518940982</v>
      </c>
      <c r="V1220" s="60">
        <f ca="1"/>
        <v>-0.74648320523443146</v>
      </c>
      <c r="W1220" s="60">
        <f ca="1"/>
        <v>-0.87495708851952758</v>
      </c>
      <c r="X1220" s="60">
        <f ca="1"/>
        <v>6.3340112078700633E-2</v>
      </c>
      <c r="Y1220" s="52">
        <f ca="1">$B$12 * EXP(($E$3 - $C$12^2/2) * Y$2 + $C$12*SQRT(Y$2)*T1220)</f>
        <v>157.15982154291379</v>
      </c>
      <c r="Z1220" s="52">
        <f ca="1">Y1220 * EXP(($E$3 - $C$12^2/2) * (Z$2-Y$2) + $C$12*SQRT(Z$2-Y$2)*U1220)</f>
        <v>233.57028651963739</v>
      </c>
      <c r="AA1220" s="52">
        <f ca="1">Z1220 * EXP(($E$3 - $C$12^2/2) * (AA$2-Z$2) + $C$12*SQRT(AA$2-Z$2)*V1220)</f>
        <v>187.64241113603779</v>
      </c>
      <c r="AB1220" s="52">
        <f ca="1">AA1220 * EXP(($E$3 - $C$12^2/2) * (AB$2-AA$2) + $C$12*SQRT(AB$2-AA$2)*W1220)</f>
        <v>145.04600335492106</v>
      </c>
      <c r="AC1220" s="52">
        <f ca="1">AB1220 * EXP(($E$3 - $C$12^2/2) * (AC$2-AB$2) + $C$12*SQRT(AC$2-AB$2)*X1220)</f>
        <v>148.56951901935068</v>
      </c>
      <c r="AD1220" s="47"/>
      <c r="AE1220" s="3" t="s">
        <v>47</v>
      </c>
      <c r="AF1220" s="64">
        <f t="shared" ref="AF1220" ca="1" si="1539">($B$5*AF1222 + (1 + $B$6)*AF1221)*$B$2</f>
        <v>15000</v>
      </c>
      <c r="AG1220" s="64">
        <f t="shared" ref="AG1220" ca="1" si="1540">($B$5*AG1222 + (1 + $B$6)*AG1221)*$B$2</f>
        <v>105000</v>
      </c>
      <c r="AH1220" s="64">
        <f t="shared" ref="AH1220" ca="1" si="1541">($B$5*AH1222 + (1 + $B$6)*AH1221)*$B$2</f>
        <v>0</v>
      </c>
      <c r="AI1220" s="64">
        <f t="shared" ref="AI1220" ca="1" si="1542">($B$5*AI1222 + (1 + $B$6)*AI1221)*$B$2</f>
        <v>0</v>
      </c>
      <c r="AJ1220" s="64" cm="1">
        <f t="array" aca="1" ref="AJ1220" ca="1">($B$5*AJ1222 + (1 + $B$6)*AJ1221 + AND(NOT(AF1221:AJ1221)))*$B$2</f>
        <v>0</v>
      </c>
      <c r="AK1220" s="73"/>
      <c r="AL1220" s="70"/>
    </row>
    <row r="1221" spans="7:38" ht="14.55" customHeight="1" x14ac:dyDescent="0.3">
      <c r="G1221" s="3">
        <v>1219</v>
      </c>
      <c r="H1221" s="58">
        <v>2.1328169171231357</v>
      </c>
      <c r="I1221" s="58">
        <v>2.1128112679643607</v>
      </c>
      <c r="J1221" s="58">
        <v>7.9914262605205004E-3</v>
      </c>
      <c r="K1221" s="59">
        <v>-0.27414710566481071</v>
      </c>
      <c r="L1221" s="60">
        <f t="array" ref="L1221:O1221">TRANSPOSE(MMULT(Option!$B$25:$E$28, TRANSPOSE(H1221:K1221)))</f>
        <v>2.1328169171231357</v>
      </c>
      <c r="M1221" s="60">
        <v>2.789550279769716</v>
      </c>
      <c r="N1221" s="60">
        <v>1.4134095778072164</v>
      </c>
      <c r="O1221" s="60">
        <v>1.1731848388423012</v>
      </c>
      <c r="P1221" s="56" t="str">
        <f t="shared" si="1538"/>
        <v>244/4</v>
      </c>
      <c r="R1221" s="80"/>
      <c r="S1221" s="3" t="s">
        <v>31</v>
      </c>
      <c r="T1221" s="60">
        <f ca="1"/>
        <v>1.1056644701894829</v>
      </c>
      <c r="U1221" s="60">
        <f ca="1"/>
        <v>0.37550172069835613</v>
      </c>
      <c r="V1221" s="60">
        <f ca="1"/>
        <v>0.14998040727066952</v>
      </c>
      <c r="W1221" s="60">
        <f ca="1"/>
        <v>-0.94046443097953447</v>
      </c>
      <c r="X1221" s="60">
        <f ca="1"/>
        <v>1.2358586272113532</v>
      </c>
      <c r="Y1221" s="52">
        <f ca="1">$B$13 * EXP(($E$3 - $C$13^2/2) * Y$2 + $C$13*SQRT(Y$2)*T1221)</f>
        <v>140.0317982316115</v>
      </c>
      <c r="Z1221" s="52">
        <f ca="1">Y1221 * EXP(($E$3 - $C$13^2/2) * (Z$2-Y$2) + $C$13*SQRT(Z$2-Y$2)*U1221)</f>
        <v>157.51489784027387</v>
      </c>
      <c r="AA1221" s="52">
        <f ca="1">Z1221 * EXP(($E$3 - $C$13^2/2) * (AA$2-Z$2) + $C$13*SQRT(AA$2-Z$2)*V1221)</f>
        <v>165.58988603789655</v>
      </c>
      <c r="AB1221" s="52">
        <f ca="1">AA1221 * EXP(($E$3 - $C$13^2/2) * (AB$2-AA$2) + $C$13*SQRT(AB$2-AA$2)*W1221)</f>
        <v>125.50866953445981</v>
      </c>
      <c r="AC1221" s="52">
        <f ca="1">AB1221 * EXP(($E$3 - $C$13^2/2) * (AC$2-AB$2) + $C$13*SQRT(AC$2-AB$2)*X1221)</f>
        <v>182.7524352833872</v>
      </c>
      <c r="AD1221" s="47"/>
      <c r="AE1221" s="3" t="s">
        <v>46</v>
      </c>
      <c r="AF1221" s="52" t="b">
        <f t="shared" ref="AF1221" ca="1" si="1543">AF1219 &gt;= $B$4</f>
        <v>0</v>
      </c>
      <c r="AG1221" s="52" t="b">
        <f t="array" aca="1" ref="AG1221" ca="1">AND(AG1219 &gt;= $B$4, NOT(OR($AF1221:AF1221)))</f>
        <v>1</v>
      </c>
      <c r="AH1221" s="52" t="b">
        <f t="array" aca="1" ref="AH1221" ca="1">AND(AH1219 &gt;= $B$4, NOT(OR($AF1221:AG1221)))</f>
        <v>0</v>
      </c>
      <c r="AI1221" s="52" t="b">
        <f t="array" aca="1" ref="AI1221" ca="1">AND(AI1219 &gt;= $B$4, NOT(OR($AF1221:AH1221)))</f>
        <v>0</v>
      </c>
      <c r="AJ1221" s="52" t="b">
        <f t="array" aca="1" ref="AJ1221" ca="1">AND(AJ1219 &gt;= $B$4, NOT(OR($AF1221:AI1221)))</f>
        <v>0</v>
      </c>
      <c r="AK1221" s="73"/>
      <c r="AL1221" s="70"/>
    </row>
    <row r="1222" spans="7:38" ht="14.55" customHeight="1" x14ac:dyDescent="0.3">
      <c r="G1222" s="3">
        <v>1220</v>
      </c>
      <c r="H1222" s="58">
        <v>0.11540234305312477</v>
      </c>
      <c r="I1222" s="58">
        <v>1.4021143168254915</v>
      </c>
      <c r="J1222" s="58">
        <v>-1.6082603857945696</v>
      </c>
      <c r="K1222" s="59">
        <v>-0.58329623624275306</v>
      </c>
      <c r="L1222" s="60">
        <f t="array" ref="L1222:O1222">TRANSPOSE(MMULT(Option!$B$25:$E$28, TRANSPOSE(H1222:K1222)))</f>
        <v>0.11540234305312477</v>
      </c>
      <c r="M1222" s="60">
        <v>1.3312199351880718</v>
      </c>
      <c r="N1222" s="60">
        <v>-0.99923063410938484</v>
      </c>
      <c r="O1222" s="60">
        <v>-0.40008468909058598</v>
      </c>
      <c r="P1222" s="56" t="str">
        <f t="shared" si="1538"/>
        <v>244/5</v>
      </c>
      <c r="R1222" s="80"/>
      <c r="S1222" s="3" t="s">
        <v>30</v>
      </c>
      <c r="T1222" s="60">
        <f ca="1"/>
        <v>1.7133438562743906</v>
      </c>
      <c r="U1222" s="60">
        <f ca="1"/>
        <v>1.4836268064352325</v>
      </c>
      <c r="V1222" s="60">
        <f ca="1"/>
        <v>0.68768579249816664</v>
      </c>
      <c r="W1222" s="60">
        <f ca="1"/>
        <v>-0.18220301043883164</v>
      </c>
      <c r="X1222" s="60">
        <f ca="1"/>
        <v>0.32880302960206553</v>
      </c>
      <c r="Y1222" s="52">
        <f ca="1">$B$14 * EXP(($E$3 - $C$14^2/2) * Y$2 + $C$14*SQRT(Y$2)*T1222)</f>
        <v>168.03517674471527</v>
      </c>
      <c r="Z1222" s="52">
        <f ca="1">Y1222 * EXP(($E$3 - $C$14^2/2) * (Z$2-Y$2) + $C$14*SQRT(Z$2-Y$2)*U1222)</f>
        <v>263.55481813330357</v>
      </c>
      <c r="AA1222" s="52">
        <f ca="1">Z1222 * EXP(($E$3 - $C$14^2/2) * (AA$2-Z$2) + $C$14*SQRT(AA$2-Z$2)*V1222)</f>
        <v>325.56662394096264</v>
      </c>
      <c r="AB1222" s="52">
        <f ca="1">AA1222 * EXP(($E$3 - $C$14^2/2) * (AB$2-AA$2) + $C$14*SQRT(AB$2-AA$2)*W1222)</f>
        <v>309.79358455330356</v>
      </c>
      <c r="AC1222" s="52">
        <f ca="1">AB1222 * EXP(($E$3 - $C$14^2/2) * (AC$2-AB$2) + $C$14*SQRT(AC$2-AB$2)*X1222)</f>
        <v>343.62368797833653</v>
      </c>
      <c r="AD1222" s="47"/>
      <c r="AE1222" s="3" t="s">
        <v>68</v>
      </c>
      <c r="AF1222" s="52" t="b">
        <f ca="1">AND(AF1219&gt;$B$3, NOT(OR($AF1221:AF1221)))</f>
        <v>1</v>
      </c>
      <c r="AG1222" s="52" t="b">
        <f ca="1">AND(AG1219&gt;$B$3, NOT(OR($AF1221:AG1221)))</f>
        <v>0</v>
      </c>
      <c r="AH1222" s="52" t="b">
        <f ca="1">AND(AH1219&gt;$B$3, NOT(OR($AF1221:AH1221)))</f>
        <v>0</v>
      </c>
      <c r="AI1222" s="52" t="b">
        <f ca="1">AND(AI1219&gt;$B$3, NOT(OR($AF1221:AI1221)))</f>
        <v>0</v>
      </c>
      <c r="AJ1222" s="52" t="b">
        <f ca="1">AND(AJ1219&gt;$B$3, NOT(OR($AF1221:AJ1221)))</f>
        <v>0</v>
      </c>
      <c r="AK1222" s="74"/>
      <c r="AL1222" s="70"/>
    </row>
    <row r="1223" spans="7:38" ht="14.55" customHeight="1" x14ac:dyDescent="0.3">
      <c r="G1223" s="3">
        <v>1221</v>
      </c>
      <c r="H1223" s="58">
        <v>-2.0014683044690035E-2</v>
      </c>
      <c r="I1223" s="58">
        <v>-1.3040534823310785</v>
      </c>
      <c r="J1223" s="58">
        <v>-0.79424753469209286</v>
      </c>
      <c r="K1223" s="59">
        <v>-1.2951924970635837</v>
      </c>
      <c r="L1223" s="60">
        <f t="array" ref="L1223:O1223">TRANSPOSE(MMULT(Option!$B$25:$E$28, TRANSPOSE(H1223:K1223)))</f>
        <v>-2.0014683044690035E-2</v>
      </c>
      <c r="M1223" s="60">
        <v>-1.2031906318284611</v>
      </c>
      <c r="N1223" s="60">
        <v>-1.0470828371615857</v>
      </c>
      <c r="O1223" s="60">
        <v>-1.6136450688248605</v>
      </c>
      <c r="P1223" s="56" t="str">
        <f t="shared" si="1538"/>
        <v>245/1</v>
      </c>
      <c r="R1223" s="80">
        <v>306</v>
      </c>
      <c r="S1223" s="3" t="s">
        <v>28</v>
      </c>
      <c r="T1223" s="60">
        <f t="array" aca="1" ref="T1223:T1226" ca="1">TRANSPOSE(OFFSET($L$3, MATCH($R1223 &amp; "/" &amp; T$2, $P$3:$P$5002, 0) - 1, 0, 1, $E$1))</f>
        <v>0.64958513948436125</v>
      </c>
      <c r="U1223" s="60">
        <f t="array" aca="1" ref="U1223:U1226" ca="1">TRANSPOSE(OFFSET($L$3, MATCH($R1223 &amp; "/" &amp; U$2, $P$3:$P$5002, 0) - 1, 0, 1, $E$1))</f>
        <v>0.56722120952136157</v>
      </c>
      <c r="V1223" s="60">
        <f t="array" aca="1" ref="V1223:V1226" ca="1">TRANSPOSE(OFFSET($L$3, MATCH($R1223 &amp; "/" &amp; V$2, $P$3:$P$5002, 0) - 1, 0, 1, $E$1))</f>
        <v>-0.13906905219601287</v>
      </c>
      <c r="W1223" s="60">
        <f t="array" aca="1" ref="W1223:W1226" ca="1">TRANSPOSE(OFFSET($L$3, MATCH($R1223 &amp; "/" &amp; W$2, $P$3:$P$5002, 0) - 1, 0, 1, $E$1))</f>
        <v>5.3417607613909387E-2</v>
      </c>
      <c r="X1223" s="60">
        <f t="array" aca="1" ref="X1223:X1226" ca="1">TRANSPOSE(OFFSET($L$3, MATCH($R1223 &amp; "/" &amp; X$2, $P$3:$P$5002, 0) - 1, 0, 1, $E$1))</f>
        <v>-1.3346336939025556</v>
      </c>
      <c r="Y1223" s="52">
        <f ca="1">$B$11 * EXP(($E$3 - $C$11^2/2) * Y$2 + $C$11*SQRT(Y$2)*T1223)</f>
        <v>122.12507540860233</v>
      </c>
      <c r="Z1223" s="52">
        <f ca="1">Y1223 * EXP(($E$3 - $C$11^2/2) * (Z$2-Y$2) + $C$11*SQRT(Z$2-Y$2)*U1223)</f>
        <v>145.50523868769346</v>
      </c>
      <c r="AA1223" s="52">
        <f ca="1">Z1223 * EXP(($E$3 - $C$11^2/2) * (AA$2-Z$2) + $C$11*SQRT(AA$2-Z$2)*V1223)</f>
        <v>140.25909279034732</v>
      </c>
      <c r="AB1223" s="52">
        <f ca="1">AA1223 * EXP(($E$3 - $C$11^2/2) * (AB$2-AA$2) + $C$11*SQRT(AB$2-AA$2)*W1223)</f>
        <v>143.23929987108261</v>
      </c>
      <c r="AC1223" s="52">
        <f ca="1">AB1223 * EXP(($E$3 - $C$11^2/2) * (AC$2-AB$2) + $C$11*SQRT(AC$2-AB$2)*X1223)</f>
        <v>96.459820054383627</v>
      </c>
      <c r="AD1223" s="47"/>
      <c r="AE1223" s="3" t="s">
        <v>69</v>
      </c>
      <c r="AF1223" s="20" cm="1">
        <f t="array" aca="1" ref="AF1223" ca="1">MIN(Y1223:Y1226 / $D$11:$D$14)</f>
        <v>0.67505820457923205</v>
      </c>
      <c r="AG1223" s="20" cm="1">
        <f t="array" aca="1" ref="AG1223" ca="1">MIN(Z1223:Z1226 / $D$11:$D$14)</f>
        <v>0.5493306183860448</v>
      </c>
      <c r="AH1223" s="20" cm="1">
        <f t="array" aca="1" ref="AH1223" ca="1">MIN(AA1223:AA1226 / $D$11:$D$14)</f>
        <v>0.27662300419577607</v>
      </c>
      <c r="AI1223" s="20" cm="1">
        <f t="array" aca="1" ref="AI1223" ca="1">MIN(AB1223:AB1226 / $D$11:$D$14)</f>
        <v>0.32120932755552312</v>
      </c>
      <c r="AJ1223" s="20" cm="1">
        <f t="array" aca="1" ref="AJ1223" ca="1">MIN(AC1223:AC1226 / $D$11:$D$14)</f>
        <v>0.28888324596610376</v>
      </c>
      <c r="AK1223" s="72">
        <f t="array" aca="1" ref="AK1223" ca="1">SUMPRODUCT(AF1224:AJ1224, EXP(-$E$3*$AF$2:$AJ$2))</f>
        <v>77880.078307140488</v>
      </c>
      <c r="AL1223" s="70">
        <f ca="1">MAX(AC1224 - $D$11, 0) * EXP(-$E$2*$E$3)</f>
        <v>0</v>
      </c>
    </row>
    <row r="1224" spans="7:38" ht="14.55" customHeight="1" x14ac:dyDescent="0.3">
      <c r="G1224" s="3">
        <v>1222</v>
      </c>
      <c r="H1224" s="58">
        <v>0.12280904538089761</v>
      </c>
      <c r="I1224" s="58">
        <v>0.11181538437149811</v>
      </c>
      <c r="J1224" s="58">
        <v>-0.55735054158950892</v>
      </c>
      <c r="K1224" s="59">
        <v>-1.110858724668089</v>
      </c>
      <c r="L1224" s="60">
        <f t="array" ref="L1224:O1224">TRANSPOSE(MMULT(Option!$B$25:$E$28, TRANSPOSE(H1224:K1224)))</f>
        <v>0.12280904538089761</v>
      </c>
      <c r="M1224" s="60">
        <v>0.15160411070095353</v>
      </c>
      <c r="N1224" s="60">
        <v>-0.41112283189506671</v>
      </c>
      <c r="O1224" s="60">
        <v>-0.98166250665188781</v>
      </c>
      <c r="P1224" s="56" t="str">
        <f t="shared" si="1538"/>
        <v>245/2</v>
      </c>
      <c r="R1224" s="80"/>
      <c r="S1224" s="3" t="s">
        <v>29</v>
      </c>
      <c r="T1224" s="60">
        <f ca="1"/>
        <v>-1.3265212094028151</v>
      </c>
      <c r="U1224" s="60">
        <f ca="1"/>
        <v>-0.7036614554353724</v>
      </c>
      <c r="V1224" s="60">
        <f ca="1"/>
        <v>-2.3034829867409097</v>
      </c>
      <c r="W1224" s="60">
        <f ca="1"/>
        <v>0.48145812618214567</v>
      </c>
      <c r="X1224" s="60">
        <f ca="1"/>
        <v>-0.37023469358243111</v>
      </c>
      <c r="Y1224" s="52">
        <f ca="1">$B$12 * EXP(($E$3 - $C$12^2/2) * Y$2 + $C$12*SQRT(Y$2)*T1224)</f>
        <v>67.505820457923207</v>
      </c>
      <c r="Z1224" s="52">
        <f ca="1">Y1224 * EXP(($E$3 - $C$12^2/2) * (Z$2-Y$2) + $C$12*SQRT(Z$2-Y$2)*U1224)</f>
        <v>54.93306183860448</v>
      </c>
      <c r="AA1224" s="52">
        <f ca="1">Z1224 * EXP(($E$3 - $C$12^2/2) * (AA$2-Z$2) + $C$12*SQRT(AA$2-Z$2)*V1224)</f>
        <v>27.662300419577608</v>
      </c>
      <c r="AB1224" s="52">
        <f ca="1">AA1224 * EXP(($E$3 - $C$12^2/2) * (AB$2-AA$2) + $C$12*SQRT(AB$2-AA$2)*W1224)</f>
        <v>32.12093275555231</v>
      </c>
      <c r="AC1224" s="52">
        <f ca="1">AB1224 * EXP(($E$3 - $C$12^2/2) * (AC$2-AB$2) + $C$12*SQRT(AC$2-AB$2)*X1224)</f>
        <v>28.888324596610374</v>
      </c>
      <c r="AD1224" s="47"/>
      <c r="AE1224" s="3" t="s">
        <v>47</v>
      </c>
      <c r="AF1224" s="64">
        <f t="shared" ref="AF1224" ca="1" si="1544">($B$5*AF1226 + (1 + $B$6)*AF1225)*$B$2</f>
        <v>0</v>
      </c>
      <c r="AG1224" s="64">
        <f t="shared" ref="AG1224" ca="1" si="1545">($B$5*AG1226 + (1 + $B$6)*AG1225)*$B$2</f>
        <v>0</v>
      </c>
      <c r="AH1224" s="64">
        <f t="shared" ref="AH1224" ca="1" si="1546">($B$5*AH1226 + (1 + $B$6)*AH1225)*$B$2</f>
        <v>0</v>
      </c>
      <c r="AI1224" s="64">
        <f t="shared" ref="AI1224" ca="1" si="1547">($B$5*AI1226 + (1 + $B$6)*AI1225)*$B$2</f>
        <v>0</v>
      </c>
      <c r="AJ1224" s="64" cm="1">
        <f t="array" aca="1" ref="AJ1224" ca="1">($B$5*AJ1226 + (1 + $B$6)*AJ1225 + AND(NOT(AF1225:AJ1225)))*$B$2</f>
        <v>100000</v>
      </c>
      <c r="AK1224" s="73"/>
      <c r="AL1224" s="70"/>
    </row>
    <row r="1225" spans="7:38" ht="14.55" customHeight="1" x14ac:dyDescent="0.3">
      <c r="G1225" s="3">
        <v>1223</v>
      </c>
      <c r="H1225" s="58">
        <v>-0.74480996576312208</v>
      </c>
      <c r="I1225" s="58">
        <v>-1.1799667488279784</v>
      </c>
      <c r="J1225" s="58">
        <v>0.18498411409608187</v>
      </c>
      <c r="K1225" s="59">
        <v>0.22720753888108508</v>
      </c>
      <c r="L1225" s="60">
        <f t="array" ref="L1225:O1225">TRANSPOSE(MMULT(Option!$B$25:$E$28, TRANSPOSE(H1225:K1225)))</f>
        <v>-0.74480996576312208</v>
      </c>
      <c r="M1225" s="60">
        <v>-1.3793813751122799</v>
      </c>
      <c r="N1225" s="60">
        <v>-0.44443840228206888</v>
      </c>
      <c r="O1225" s="60">
        <v>-0.37623769755364</v>
      </c>
      <c r="P1225" s="56" t="str">
        <f t="shared" si="1538"/>
        <v>245/3</v>
      </c>
      <c r="R1225" s="80"/>
      <c r="S1225" s="3" t="s">
        <v>31</v>
      </c>
      <c r="T1225" s="60">
        <f ca="1"/>
        <v>0.46187410242573701</v>
      </c>
      <c r="U1225" s="60">
        <f ca="1"/>
        <v>1.4608753149265952</v>
      </c>
      <c r="V1225" s="60">
        <f ca="1"/>
        <v>-1.1632064558064505</v>
      </c>
      <c r="W1225" s="60">
        <f ca="1"/>
        <v>0.29764830134795167</v>
      </c>
      <c r="X1225" s="60">
        <f ca="1"/>
        <v>-1.2284908262481697</v>
      </c>
      <c r="Y1225" s="52">
        <f ca="1">$B$13 * EXP(($E$3 - $C$13^2/2) * Y$2 + $C$13*SQRT(Y$2)*T1225)</f>
        <v>115.43786463951248</v>
      </c>
      <c r="Z1225" s="52">
        <f ca="1">Y1225 * EXP(($E$3 - $C$13^2/2) * (Z$2-Y$2) + $C$13*SQRT(Z$2-Y$2)*U1225)</f>
        <v>179.82695209016012</v>
      </c>
      <c r="AA1225" s="52">
        <f ca="1">Z1225 * EXP(($E$3 - $C$13^2/2) * (AA$2-Z$2) + $C$13*SQRT(AA$2-Z$2)*V1225)</f>
        <v>127.48938094854263</v>
      </c>
      <c r="AB1225" s="52">
        <f ca="1">AA1225 * EXP(($E$3 - $C$13^2/2) * (AB$2-AA$2) + $C$13*SQRT(AB$2-AA$2)*W1225)</f>
        <v>140.09595278146983</v>
      </c>
      <c r="AC1225" s="52">
        <f ca="1">AB1225 * EXP(($E$3 - $C$13^2/2) * (AC$2-AB$2) + $C$13*SQRT(AC$2-AB$2)*X1225)</f>
        <v>97.395530059435288</v>
      </c>
      <c r="AD1225" s="47"/>
      <c r="AE1225" s="3" t="s">
        <v>46</v>
      </c>
      <c r="AF1225" s="52" t="b">
        <f t="shared" ref="AF1225" ca="1" si="1548">AF1223 &gt;= $B$4</f>
        <v>0</v>
      </c>
      <c r="AG1225" s="52" t="b">
        <f t="array" aca="1" ref="AG1225" ca="1">AND(AG1223 &gt;= $B$4, NOT(OR($AF1225:AF1225)))</f>
        <v>0</v>
      </c>
      <c r="AH1225" s="52" t="b">
        <f t="array" aca="1" ref="AH1225" ca="1">AND(AH1223 &gt;= $B$4, NOT(OR($AF1225:AG1225)))</f>
        <v>0</v>
      </c>
      <c r="AI1225" s="52" t="b">
        <f t="array" aca="1" ref="AI1225" ca="1">AND(AI1223 &gt;= $B$4, NOT(OR($AF1225:AH1225)))</f>
        <v>0</v>
      </c>
      <c r="AJ1225" s="52" t="b">
        <f t="array" aca="1" ref="AJ1225" ca="1">AND(AJ1223 &gt;= $B$4, NOT(OR($AF1225:AI1225)))</f>
        <v>0</v>
      </c>
      <c r="AK1225" s="73"/>
      <c r="AL1225" s="70"/>
    </row>
    <row r="1226" spans="7:38" ht="14.55" customHeight="1" x14ac:dyDescent="0.3">
      <c r="G1226" s="3">
        <v>1224</v>
      </c>
      <c r="H1226" s="58">
        <v>0.14503100555918275</v>
      </c>
      <c r="I1226" s="58">
        <v>0.38959169523812659</v>
      </c>
      <c r="J1226" s="58">
        <v>-0.11427269715974589</v>
      </c>
      <c r="K1226" s="59">
        <v>0.49989374936357067</v>
      </c>
      <c r="L1226" s="60">
        <f t="array" ref="L1226:O1226">TRANSPOSE(MMULT(Option!$B$25:$E$28, TRANSPOSE(H1226:K1226)))</f>
        <v>0.14503100555918275</v>
      </c>
      <c r="M1226" s="60">
        <v>0.41507908893464945</v>
      </c>
      <c r="N1226" s="60">
        <v>5.9664595424866865E-2</v>
      </c>
      <c r="O1226" s="60">
        <v>0.56581114055055526</v>
      </c>
      <c r="P1226" s="56" t="str">
        <f t="shared" si="1538"/>
        <v>245/4</v>
      </c>
      <c r="R1226" s="80"/>
      <c r="S1226" s="3" t="s">
        <v>30</v>
      </c>
      <c r="T1226" s="60">
        <f ca="1"/>
        <v>-0.44904940811858263</v>
      </c>
      <c r="U1226" s="60">
        <f ca="1"/>
        <v>-4.339399714358505E-2</v>
      </c>
      <c r="V1226" s="60">
        <f ca="1"/>
        <v>-0.36081936873625708</v>
      </c>
      <c r="W1226" s="60">
        <f ca="1"/>
        <v>0.31124482397510622</v>
      </c>
      <c r="X1226" s="60">
        <f ca="1"/>
        <v>-0.26407234871705737</v>
      </c>
      <c r="Y1226" s="52">
        <f ca="1">$B$14 * EXP(($E$3 - $C$14^2/2) * Y$2 + $C$14*SQRT(Y$2)*T1226)</f>
        <v>87.834587974637984</v>
      </c>
      <c r="Z1226" s="52">
        <f ca="1">Y1226 * EXP(($E$3 - $C$14^2/2) * (Z$2-Y$2) + $C$14*SQRT(Z$2-Y$2)*U1226)</f>
        <v>87.13312873469819</v>
      </c>
      <c r="AA1226" s="52">
        <f ca="1">Z1226 * EXP(($E$3 - $C$14^2/2) * (AA$2-Z$2) + $C$14*SQRT(AA$2-Z$2)*V1226)</f>
        <v>78.585826110315537</v>
      </c>
      <c r="AB1226" s="52">
        <f ca="1">AA1226 * EXP(($E$3 - $C$14^2/2) * (AB$2-AA$2) + $C$14*SQRT(AB$2-AA$2)*W1226)</f>
        <v>86.70961705411024</v>
      </c>
      <c r="AC1226" s="52">
        <f ca="1">AB1226 * EXP(($E$3 - $C$14^2/2) * (AC$2-AB$2) + $C$14*SQRT(AC$2-AB$2)*X1226)</f>
        <v>80.50691620837577</v>
      </c>
      <c r="AD1226" s="47"/>
      <c r="AE1226" s="3" t="s">
        <v>68</v>
      </c>
      <c r="AF1226" s="52" t="b">
        <f ca="1">AND(AF1223&gt;$B$3, NOT(OR($AF1225:AF1225)))</f>
        <v>0</v>
      </c>
      <c r="AG1226" s="52" t="b">
        <f ca="1">AND(AG1223&gt;$B$3, NOT(OR($AF1225:AG1225)))</f>
        <v>0</v>
      </c>
      <c r="AH1226" s="52" t="b">
        <f ca="1">AND(AH1223&gt;$B$3, NOT(OR($AF1225:AH1225)))</f>
        <v>0</v>
      </c>
      <c r="AI1226" s="52" t="b">
        <f ca="1">AND(AI1223&gt;$B$3, NOT(OR($AF1225:AI1225)))</f>
        <v>0</v>
      </c>
      <c r="AJ1226" s="52" t="b">
        <f ca="1">AND(AJ1223&gt;$B$3, NOT(OR($AF1225:AJ1225)))</f>
        <v>0</v>
      </c>
      <c r="AK1226" s="74"/>
      <c r="AL1226" s="70"/>
    </row>
    <row r="1227" spans="7:38" ht="14.55" customHeight="1" x14ac:dyDescent="0.3">
      <c r="G1227" s="3">
        <v>1225</v>
      </c>
      <c r="H1227" s="58">
        <v>0.76788886032986381</v>
      </c>
      <c r="I1227" s="58">
        <v>0.6961609590081449</v>
      </c>
      <c r="J1227" s="58">
        <v>-0.73978920013206251</v>
      </c>
      <c r="K1227" s="59">
        <v>5.6159446401335487E-2</v>
      </c>
      <c r="L1227" s="60">
        <f t="array" ref="L1227:O1227">TRANSPOSE(MMULT(Option!$B$25:$E$28, TRANSPOSE(H1227:K1227)))</f>
        <v>0.76788886032986381</v>
      </c>
      <c r="M1227" s="60">
        <v>0.94519760223752025</v>
      </c>
      <c r="N1227" s="60">
        <v>-0.16031102591862256</v>
      </c>
      <c r="O1227" s="60">
        <v>0.39315328484511813</v>
      </c>
      <c r="P1227" s="56" t="str">
        <f t="shared" si="1538"/>
        <v>245/5</v>
      </c>
      <c r="R1227" s="80">
        <v>307</v>
      </c>
      <c r="S1227" s="3" t="s">
        <v>28</v>
      </c>
      <c r="T1227" s="60">
        <f t="array" aca="1" ref="T1227:T1230" ca="1">TRANSPOSE(OFFSET($L$3, MATCH($R1227 &amp; "/" &amp; T$2, $P$3:$P$5002, 0) - 1, 0, 1, $E$1))</f>
        <v>0.9300825921017265</v>
      </c>
      <c r="U1227" s="60">
        <f t="array" aca="1" ref="U1227:U1230" ca="1">TRANSPOSE(OFFSET($L$3, MATCH($R1227 &amp; "/" &amp; U$2, $P$3:$P$5002, 0) - 1, 0, 1, $E$1))</f>
        <v>0.2334912406792026</v>
      </c>
      <c r="V1227" s="60">
        <f t="array" aca="1" ref="V1227:V1230" ca="1">TRANSPOSE(OFFSET($L$3, MATCH($R1227 &amp; "/" &amp; V$2, $P$3:$P$5002, 0) - 1, 0, 1, $E$1))</f>
        <v>-0.90805156346251226</v>
      </c>
      <c r="W1227" s="60">
        <f t="array" aca="1" ref="W1227:W1230" ca="1">TRANSPOSE(OFFSET($L$3, MATCH($R1227 &amp; "/" &amp; W$2, $P$3:$P$5002, 0) - 1, 0, 1, $E$1))</f>
        <v>-0.16901720286781638</v>
      </c>
      <c r="X1227" s="60">
        <f t="array" aca="1" ref="X1227:X1230" ca="1">TRANSPOSE(OFFSET($L$3, MATCH($R1227 &amp; "/" &amp; X$2, $P$3:$P$5002, 0) - 1, 0, 1, $E$1))</f>
        <v>0.48374420776120053</v>
      </c>
      <c r="Y1227" s="52">
        <f ca="1">$B$11 * EXP(($E$3 - $C$11^2/2) * Y$2 + $C$11*SQRT(Y$2)*T1227)</f>
        <v>132.84658465809071</v>
      </c>
      <c r="Z1227" s="52">
        <f ca="1">Y1227 * EXP(($E$3 - $C$11^2/2) * (Z$2-Y$2) + $C$11*SQRT(Z$2-Y$2)*U1227)</f>
        <v>143.20001164156258</v>
      </c>
      <c r="AA1227" s="52">
        <f ca="1">Z1227 * EXP(($E$3 - $C$11^2/2) * (AA$2-Z$2) + $C$11*SQRT(AA$2-Z$2)*V1227)</f>
        <v>109.59884835880982</v>
      </c>
      <c r="AB1227" s="52">
        <f ca="1">AA1227 * EXP(($E$3 - $C$11^2/2) * (AB$2-AA$2) + $C$11*SQRT(AB$2-AA$2)*W1227)</f>
        <v>104.7023649952081</v>
      </c>
      <c r="AC1227" s="52">
        <f ca="1">AB1227 * EXP(($E$3 - $C$11^2/2) * (AC$2-AB$2) + $C$11*SQRT(AC$2-AB$2)*X1227)</f>
        <v>121.6617883371684</v>
      </c>
      <c r="AD1227" s="47"/>
      <c r="AE1227" s="3" t="s">
        <v>69</v>
      </c>
      <c r="AF1227" s="20" cm="1">
        <f t="array" aca="1" ref="AF1227" ca="1">MIN(Y1227:Y1230 / $D$11:$D$14)</f>
        <v>0.81590484075238134</v>
      </c>
      <c r="AG1227" s="20" cm="1">
        <f t="array" aca="1" ref="AG1227" ca="1">MIN(Z1227:Z1230 / $D$11:$D$14)</f>
        <v>0.87722749098597486</v>
      </c>
      <c r="AH1227" s="20" cm="1">
        <f t="array" aca="1" ref="AH1227" ca="1">MIN(AA1227:AA1230 / $D$11:$D$14)</f>
        <v>0.91695539394082348</v>
      </c>
      <c r="AI1227" s="20" cm="1">
        <f t="array" aca="1" ref="AI1227" ca="1">MIN(AB1227:AB1230 / $D$11:$D$14)</f>
        <v>0.57770355981840682</v>
      </c>
      <c r="AJ1227" s="20" cm="1">
        <f t="array" aca="1" ref="AJ1227" ca="1">MIN(AC1227:AC1230 / $D$11:$D$14)</f>
        <v>0.51781676931551723</v>
      </c>
      <c r="AK1227" s="72">
        <f t="array" aca="1" ref="AK1227" ca="1">SUMPRODUCT(AF1228:AJ1228, EXP(-$E$3*$AF$2:$AJ$2))</f>
        <v>118631.70059156645</v>
      </c>
      <c r="AL1227" s="70">
        <f ca="1">MAX(AC1228 - $D$11, 0) * EXP(-$E$2*$E$3)</f>
        <v>0</v>
      </c>
    </row>
    <row r="1228" spans="7:38" ht="14.55" customHeight="1" x14ac:dyDescent="0.3">
      <c r="G1228" s="3">
        <v>1226</v>
      </c>
      <c r="H1228" s="58">
        <v>-0.21857388590574425</v>
      </c>
      <c r="I1228" s="58">
        <v>0.31594597821435166</v>
      </c>
      <c r="J1228" s="58">
        <v>-1.6091480370676328</v>
      </c>
      <c r="K1228" s="59">
        <v>0.23537187784985159</v>
      </c>
      <c r="L1228" s="60">
        <f t="array" ref="L1228:O1228">TRANSPOSE(MMULT(Option!$B$25:$E$28, TRANSPOSE(H1228:K1228)))</f>
        <v>-0.21857388590574425</v>
      </c>
      <c r="M1228" s="60">
        <v>0.20213971777452933</v>
      </c>
      <c r="N1228" s="60">
        <v>-1.4180263946922813</v>
      </c>
      <c r="O1228" s="60">
        <v>-0.11720857973021007</v>
      </c>
      <c r="P1228" s="56" t="str">
        <f t="shared" si="1538"/>
        <v>246/1</v>
      </c>
      <c r="R1228" s="80"/>
      <c r="S1228" s="3" t="s">
        <v>29</v>
      </c>
      <c r="T1228" s="60">
        <f ca="1"/>
        <v>9.1424428014825032E-2</v>
      </c>
      <c r="U1228" s="60">
        <f ca="1"/>
        <v>-0.14661844913857858</v>
      </c>
      <c r="V1228" s="60">
        <f ca="1"/>
        <v>0.18549002836921696</v>
      </c>
      <c r="W1228" s="60">
        <f ca="1"/>
        <v>-1.200342301869934</v>
      </c>
      <c r="X1228" s="60">
        <f ca="1"/>
        <v>-0.54197617166028644</v>
      </c>
      <c r="Y1228" s="52">
        <f ca="1">$B$12 * EXP(($E$3 - $C$12^2/2) * Y$2 + $C$12*SQRT(Y$2)*T1228)</f>
        <v>103.29588236504409</v>
      </c>
      <c r="Z1228" s="52">
        <f ca="1">Y1228 * EXP(($E$3 - $C$12^2/2) * (Z$2-Y$2) + $C$12*SQRT(Z$2-Y$2)*U1228)</f>
        <v>99.346325176354483</v>
      </c>
      <c r="AA1228" s="52">
        <f ca="1">Z1228 * EXP(($E$3 - $C$12^2/2) * (AA$2-Z$2) + $C$12*SQRT(AA$2-Z$2)*V1228)</f>
        <v>105.55783356438012</v>
      </c>
      <c r="AB1228" s="52">
        <f ca="1">AA1228 * EXP(($E$3 - $C$12^2/2) * (AB$2-AA$2) + $C$12*SQRT(AB$2-AA$2)*W1228)</f>
        <v>74.006749433131276</v>
      </c>
      <c r="AC1228" s="52">
        <f ca="1">AB1228 * EXP(($E$3 - $C$12^2/2) * (AC$2-AB$2) + $C$12*SQRT(AC$2-AB$2)*X1228)</f>
        <v>63.216380083146937</v>
      </c>
      <c r="AD1228" s="47"/>
      <c r="AE1228" s="3" t="s">
        <v>47</v>
      </c>
      <c r="AF1228" s="64">
        <f t="shared" ref="AF1228" ca="1" si="1549">($B$5*AF1230 + (1 + $B$6)*AF1229)*$B$2</f>
        <v>15000</v>
      </c>
      <c r="AG1228" s="64">
        <f t="shared" ref="AG1228" ca="1" si="1550">($B$5*AG1230 + (1 + $B$6)*AG1229)*$B$2</f>
        <v>15000</v>
      </c>
      <c r="AH1228" s="64">
        <f t="shared" ref="AH1228" ca="1" si="1551">($B$5*AH1230 + (1 + $B$6)*AH1229)*$B$2</f>
        <v>15000</v>
      </c>
      <c r="AI1228" s="64">
        <f t="shared" ref="AI1228" ca="1" si="1552">($B$5*AI1230 + (1 + $B$6)*AI1229)*$B$2</f>
        <v>0</v>
      </c>
      <c r="AJ1228" s="64" cm="1">
        <f t="array" aca="1" ref="AJ1228" ca="1">($B$5*AJ1230 + (1 + $B$6)*AJ1229 + AND(NOT(AF1229:AJ1229)))*$B$2</f>
        <v>100000</v>
      </c>
      <c r="AK1228" s="73"/>
      <c r="AL1228" s="70"/>
    </row>
    <row r="1229" spans="7:38" ht="14.55" customHeight="1" x14ac:dyDescent="0.3">
      <c r="G1229" s="3">
        <v>1227</v>
      </c>
      <c r="H1229" s="58">
        <v>0.33488019442843997</v>
      </c>
      <c r="I1229" s="58">
        <v>1.1190038674781662</v>
      </c>
      <c r="J1229" s="58">
        <v>-2.0339854757218134</v>
      </c>
      <c r="K1229" s="59">
        <v>0.14609385893127494</v>
      </c>
      <c r="L1229" s="60">
        <f t="array" ref="L1229:O1229">TRANSPOSE(MMULT(Option!$B$25:$E$28, TRANSPOSE(H1229:K1229)))</f>
        <v>0.33488019442843997</v>
      </c>
      <c r="M1229" s="60">
        <v>1.159536062904782</v>
      </c>
      <c r="N1229" s="60">
        <v>-1.3594938431960797</v>
      </c>
      <c r="O1229" s="60">
        <v>0.15509006511627074</v>
      </c>
      <c r="P1229" s="56" t="str">
        <f t="shared" si="1538"/>
        <v>246/2</v>
      </c>
      <c r="R1229" s="80"/>
      <c r="S1229" s="3" t="s">
        <v>31</v>
      </c>
      <c r="T1229" s="60">
        <f ca="1"/>
        <v>-9.2928128016965483E-2</v>
      </c>
      <c r="U1229" s="60">
        <f ca="1"/>
        <v>-1.0394485222892123E-2</v>
      </c>
      <c r="V1229" s="60">
        <f ca="1"/>
        <v>-0.23566555801259531</v>
      </c>
      <c r="W1229" s="60">
        <f ca="1"/>
        <v>-1.556659875948313</v>
      </c>
      <c r="X1229" s="60">
        <f ca="1"/>
        <v>2.4527790268094511</v>
      </c>
      <c r="Y1229" s="52">
        <f ca="1">$B$13 * EXP(($E$3 - $C$13^2/2) * Y$2 + $C$13*SQRT(Y$2)*T1229)</f>
        <v>97.738128858035523</v>
      </c>
      <c r="Z1229" s="52">
        <f ca="1">Y1229 * EXP(($E$3 - $C$13^2/2) * (Z$2-Y$2) + $C$13*SQRT(Z$2-Y$2)*U1229)</f>
        <v>97.922211377017362</v>
      </c>
      <c r="AA1229" s="52">
        <f ca="1">Z1229 * EXP(($E$3 - $C$13^2/2) * (AA$2-Z$2) + $C$13*SQRT(AA$2-Z$2)*V1229)</f>
        <v>91.695539394082346</v>
      </c>
      <c r="AB1229" s="52">
        <f ca="1">AA1229 * EXP(($E$3 - $C$13^2/2) * (AB$2-AA$2) + $C$13*SQRT(AB$2-AA$2)*W1229)</f>
        <v>57.77035598184068</v>
      </c>
      <c r="AC1229" s="52">
        <f ca="1">AB1229 * EXP(($E$3 - $C$13^2/2) * (AC$2-AB$2) + $C$13*SQRT(AC$2-AB$2)*X1229)</f>
        <v>121.18393070110848</v>
      </c>
      <c r="AD1229" s="47"/>
      <c r="AE1229" s="3" t="s">
        <v>46</v>
      </c>
      <c r="AF1229" s="52" t="b">
        <f t="shared" ref="AF1229" ca="1" si="1553">AF1227 &gt;= $B$4</f>
        <v>0</v>
      </c>
      <c r="AG1229" s="52" t="b">
        <f t="array" aca="1" ref="AG1229" ca="1">AND(AG1227 &gt;= $B$4, NOT(OR($AF1229:AF1229)))</f>
        <v>0</v>
      </c>
      <c r="AH1229" s="52" t="b">
        <f t="array" aca="1" ref="AH1229" ca="1">AND(AH1227 &gt;= $B$4, NOT(OR($AF1229:AG1229)))</f>
        <v>0</v>
      </c>
      <c r="AI1229" s="52" t="b">
        <f t="array" aca="1" ref="AI1229" ca="1">AND(AI1227 &gt;= $B$4, NOT(OR($AF1229:AH1229)))</f>
        <v>0</v>
      </c>
      <c r="AJ1229" s="52" t="b">
        <f t="array" aca="1" ref="AJ1229" ca="1">AND(AJ1227 &gt;= $B$4, NOT(OR($AF1229:AI1229)))</f>
        <v>0</v>
      </c>
      <c r="AK1229" s="73"/>
      <c r="AL1229" s="70"/>
    </row>
    <row r="1230" spans="7:38" ht="14.55" customHeight="1" x14ac:dyDescent="0.3">
      <c r="G1230" s="3">
        <v>1228</v>
      </c>
      <c r="H1230" s="58">
        <v>1.3024381263324214</v>
      </c>
      <c r="I1230" s="58">
        <v>-4.9286678724431543E-2</v>
      </c>
      <c r="J1230" s="58">
        <v>0.68601542213200151</v>
      </c>
      <c r="K1230" s="59">
        <v>-0.36521613854995011</v>
      </c>
      <c r="L1230" s="60">
        <f t="array" ref="L1230:O1230">TRANSPOSE(MMULT(Option!$B$25:$E$28, TRANSPOSE(H1230:K1230)))</f>
        <v>1.3024381263324214</v>
      </c>
      <c r="M1230" s="60">
        <v>0.47580326333143313</v>
      </c>
      <c r="N1230" s="60">
        <v>1.1106032189275821</v>
      </c>
      <c r="O1230" s="60">
        <v>0.32921305249880167</v>
      </c>
      <c r="P1230" s="56" t="str">
        <f t="shared" si="1538"/>
        <v>246/3</v>
      </c>
      <c r="R1230" s="80"/>
      <c r="S1230" s="3" t="s">
        <v>30</v>
      </c>
      <c r="T1230" s="60">
        <f ca="1"/>
        <v>-0.69485849181103942</v>
      </c>
      <c r="U1230" s="60">
        <f ca="1"/>
        <v>0.22489541362377519</v>
      </c>
      <c r="V1230" s="60">
        <f ca="1"/>
        <v>1.3921208081493339</v>
      </c>
      <c r="W1230" s="60">
        <f ca="1"/>
        <v>-1.5486482700902613</v>
      </c>
      <c r="X1230" s="60">
        <f ca="1"/>
        <v>-1.6506222148351244</v>
      </c>
      <c r="Y1230" s="52">
        <f ca="1">$B$14 * EXP(($E$3 - $C$14^2/2) * Y$2 + $C$14*SQRT(Y$2)*T1230)</f>
        <v>81.590484075238138</v>
      </c>
      <c r="Z1230" s="52">
        <f ca="1">Y1230 * EXP(($E$3 - $C$14^2/2) * (Z$2-Y$2) + $C$14*SQRT(Z$2-Y$2)*U1230)</f>
        <v>87.72274909859749</v>
      </c>
      <c r="AA1230" s="52">
        <f ca="1">Z1230 * EXP(($E$3 - $C$14^2/2) * (AA$2-Z$2) + $C$14*SQRT(AA$2-Z$2)*V1230)</f>
        <v>133.86308247043272</v>
      </c>
      <c r="AB1230" s="52">
        <f ca="1">AA1230 * EXP(($E$3 - $C$14^2/2) * (AB$2-AA$2) + $C$14*SQRT(AB$2-AA$2)*W1230)</f>
        <v>84.539850263813705</v>
      </c>
      <c r="AC1230" s="52">
        <f ca="1">AB1230 * EXP(($E$3 - $C$14^2/2) * (AC$2-AB$2) + $C$14*SQRT(AC$2-AB$2)*X1230)</f>
        <v>51.781676931551722</v>
      </c>
      <c r="AD1230" s="47"/>
      <c r="AE1230" s="3" t="s">
        <v>68</v>
      </c>
      <c r="AF1230" s="52" t="b">
        <f ca="1">AND(AF1227&gt;$B$3, NOT(OR($AF1229:AF1229)))</f>
        <v>1</v>
      </c>
      <c r="AG1230" s="52" t="b">
        <f ca="1">AND(AG1227&gt;$B$3, NOT(OR($AF1229:AG1229)))</f>
        <v>1</v>
      </c>
      <c r="AH1230" s="52" t="b">
        <f ca="1">AND(AH1227&gt;$B$3, NOT(OR($AF1229:AH1229)))</f>
        <v>1</v>
      </c>
      <c r="AI1230" s="52" t="b">
        <f ca="1">AND(AI1227&gt;$B$3, NOT(OR($AF1229:AI1229)))</f>
        <v>0</v>
      </c>
      <c r="AJ1230" s="52" t="b">
        <f ca="1">AND(AJ1227&gt;$B$3, NOT(OR($AF1229:AJ1229)))</f>
        <v>0</v>
      </c>
      <c r="AK1230" s="74"/>
      <c r="AL1230" s="70"/>
    </row>
    <row r="1231" spans="7:38" ht="14.55" customHeight="1" x14ac:dyDescent="0.3">
      <c r="G1231" s="3">
        <v>1229</v>
      </c>
      <c r="H1231" s="58">
        <v>0.46061420331745401</v>
      </c>
      <c r="I1231" s="58">
        <v>0.77962888864581092</v>
      </c>
      <c r="J1231" s="58">
        <v>-0.38371169191685395</v>
      </c>
      <c r="K1231" s="59">
        <v>0.31344637083241483</v>
      </c>
      <c r="L1231" s="60">
        <f t="array" ref="L1231:O1231">TRANSPOSE(MMULT(Option!$B$25:$E$28, TRANSPOSE(H1231:K1231)))</f>
        <v>0.46061420331745401</v>
      </c>
      <c r="M1231" s="60">
        <v>0.89878736056572683</v>
      </c>
      <c r="N1231" s="60">
        <v>5.1382605504189383E-2</v>
      </c>
      <c r="O1231" s="60">
        <v>0.58192702881591907</v>
      </c>
      <c r="P1231" s="56" t="str">
        <f t="shared" si="1538"/>
        <v>246/4</v>
      </c>
      <c r="R1231" s="80">
        <v>308</v>
      </c>
      <c r="S1231" s="3" t="s">
        <v>28</v>
      </c>
      <c r="T1231" s="60">
        <f t="array" aca="1" ref="T1231:T1234" ca="1">TRANSPOSE(OFFSET($L$3, MATCH($R1231 &amp; "/" &amp; T$2, $P$3:$P$5002, 0) - 1, 0, 1, $E$1))</f>
        <v>0.91318067470426079</v>
      </c>
      <c r="U1231" s="60">
        <f t="array" aca="1" ref="U1231:U1234" ca="1">TRANSPOSE(OFFSET($L$3, MATCH($R1231 &amp; "/" &amp; U$2, $P$3:$P$5002, 0) - 1, 0, 1, $E$1))</f>
        <v>0.51956157401939818</v>
      </c>
      <c r="V1231" s="60">
        <f t="array" aca="1" ref="V1231:V1234" ca="1">TRANSPOSE(OFFSET($L$3, MATCH($R1231 &amp; "/" &amp; V$2, $P$3:$P$5002, 0) - 1, 0, 1, $E$1))</f>
        <v>-1.7103968298422885</v>
      </c>
      <c r="W1231" s="60">
        <f t="array" aca="1" ref="W1231:W1234" ca="1">TRANSPOSE(OFFSET($L$3, MATCH($R1231 &amp; "/" &amp; W$2, $P$3:$P$5002, 0) - 1, 0, 1, $E$1))</f>
        <v>0.43546044117680688</v>
      </c>
      <c r="X1231" s="60">
        <f t="array" aca="1" ref="X1231:X1234" ca="1">TRANSPOSE(OFFSET($L$3, MATCH($R1231 &amp; "/" &amp; X$2, $P$3:$P$5002, 0) - 1, 0, 1, $E$1))</f>
        <v>0.29745191230056056</v>
      </c>
      <c r="Y1231" s="52">
        <f ca="1">$B$11 * EXP(($E$3 - $C$11^2/2) * Y$2 + $C$11*SQRT(Y$2)*T1231)</f>
        <v>132.17468096666062</v>
      </c>
      <c r="Z1231" s="52">
        <f ca="1">Y1231 * EXP(($E$3 - $C$11^2/2) * (Z$2-Y$2) + $C$11*SQRT(Z$2-Y$2)*U1231)</f>
        <v>155.24319085197246</v>
      </c>
      <c r="AA1231" s="52">
        <f ca="1">Z1231 * EXP(($E$3 - $C$11^2/2) * (AA$2-Z$2) + $C$11*SQRT(AA$2-Z$2)*V1231)</f>
        <v>93.398362377770439</v>
      </c>
      <c r="AB1231" s="52">
        <f ca="1">AA1231 * EXP(($E$3 - $C$11^2/2) * (AB$2-AA$2) + $C$11*SQRT(AB$2-AA$2)*W1231)</f>
        <v>106.9660980930484</v>
      </c>
      <c r="AC1231" s="52">
        <f ca="1">AB1231 * EXP(($E$3 - $C$11^2/2) * (AC$2-AB$2) + $C$11*SQRT(AC$2-AB$2)*X1231)</f>
        <v>117.53633474987539</v>
      </c>
      <c r="AD1231" s="47"/>
      <c r="AE1231" s="3" t="s">
        <v>69</v>
      </c>
      <c r="AF1231" s="20" cm="1">
        <f t="array" aca="1" ref="AF1231" ca="1">MIN(Y1231:Y1234 / $D$11:$D$14)</f>
        <v>1.0551614345303335</v>
      </c>
      <c r="AG1231" s="20" cm="1">
        <f t="array" aca="1" ref="AG1231" ca="1">MIN(Z1231:Z1234 / $D$11:$D$14)</f>
        <v>1.0438654502045828</v>
      </c>
      <c r="AH1231" s="20" cm="1">
        <f t="array" aca="1" ref="AH1231" ca="1">MIN(AA1231:AA1234 / $D$11:$D$14)</f>
        <v>0.77929799662454358</v>
      </c>
      <c r="AI1231" s="20" cm="1">
        <f t="array" aca="1" ref="AI1231" ca="1">MIN(AB1231:AB1234 / $D$11:$D$14)</f>
        <v>0.85453813908540199</v>
      </c>
      <c r="AJ1231" s="20" cm="1">
        <f t="array" aca="1" ref="AJ1231" ca="1">MIN(AC1231:AC1234 / $D$11:$D$14)</f>
        <v>0.6561315473142616</v>
      </c>
      <c r="AK1231" s="72">
        <f t="array" aca="1" ref="AK1231" ca="1">SUMPRODUCT(AF1232:AJ1232, EXP(-$E$3*$AF$2:$AJ$2))</f>
        <v>118002.04224136032</v>
      </c>
      <c r="AL1231" s="70">
        <f ca="1">MAX(AC1232 - $D$11, 0) * EXP(-$E$2*$E$3)</f>
        <v>0</v>
      </c>
    </row>
    <row r="1232" spans="7:38" ht="14.55" customHeight="1" x14ac:dyDescent="0.3">
      <c r="G1232" s="3">
        <v>1230</v>
      </c>
      <c r="H1232" s="58">
        <v>-0.69512442660260243</v>
      </c>
      <c r="I1232" s="58">
        <v>-0.14768388330113996</v>
      </c>
      <c r="J1232" s="58">
        <v>0.8606119803566924</v>
      </c>
      <c r="K1232" s="59">
        <v>-0.28867261100110037</v>
      </c>
      <c r="L1232" s="60">
        <f t="array" ref="L1232:O1232">TRANSPOSE(MMULT(Option!$B$25:$E$28, TRANSPOSE(H1232:K1232)))</f>
        <v>-0.69512442660260243</v>
      </c>
      <c r="M1232" s="60">
        <v>-0.41340428547154073</v>
      </c>
      <c r="N1232" s="60">
        <v>0.43916167580538901</v>
      </c>
      <c r="O1232" s="60">
        <v>-0.39595268544192264</v>
      </c>
      <c r="P1232" s="56" t="str">
        <f t="shared" si="1538"/>
        <v>246/5</v>
      </c>
      <c r="R1232" s="80"/>
      <c r="S1232" s="3" t="s">
        <v>29</v>
      </c>
      <c r="T1232" s="60">
        <f ca="1"/>
        <v>0.4201348895288699</v>
      </c>
      <c r="U1232" s="60">
        <f ca="1"/>
        <v>-6.4966256080114471E-2</v>
      </c>
      <c r="V1232" s="60">
        <f ca="1"/>
        <v>-0.8341784791795388</v>
      </c>
      <c r="W1232" s="60">
        <f ca="1"/>
        <v>0.53881938065148294</v>
      </c>
      <c r="X1232" s="60">
        <f ca="1"/>
        <v>-0.43123432905033077</v>
      </c>
      <c r="Y1232" s="52">
        <f ca="1">$B$12 * EXP(($E$3 - $C$12^2/2) * Y$2 + $C$12*SQRT(Y$2)*T1232)</f>
        <v>114.00139131604739</v>
      </c>
      <c r="Z1232" s="52">
        <f ca="1">Y1232 * EXP(($E$3 - $C$12^2/2) * (Z$2-Y$2) + $C$12*SQRT(Z$2-Y$2)*U1232)</f>
        <v>112.36143527183772</v>
      </c>
      <c r="AA1232" s="52">
        <f ca="1">Z1232 * EXP(($E$3 - $C$12^2/2) * (AA$2-Z$2) + $C$12*SQRT(AA$2-Z$2)*V1232)</f>
        <v>87.923510027556787</v>
      </c>
      <c r="AB1232" s="52">
        <f ca="1">AA1232 * EXP(($E$3 - $C$12^2/2) * (AB$2-AA$2) + $C$12*SQRT(AB$2-AA$2)*W1232)</f>
        <v>103.86718819661628</v>
      </c>
      <c r="AC1232" s="52">
        <f ca="1">AB1232 * EXP(($E$3 - $C$12^2/2) * (AC$2-AB$2) + $C$12*SQRT(AC$2-AB$2)*X1232)</f>
        <v>91.720210016981639</v>
      </c>
      <c r="AD1232" s="47"/>
      <c r="AE1232" s="3" t="s">
        <v>47</v>
      </c>
      <c r="AF1232" s="64">
        <f t="shared" ref="AF1232" ca="1" si="1554">($B$5*AF1234 + (1 + $B$6)*AF1233)*$B$2</f>
        <v>15000</v>
      </c>
      <c r="AG1232" s="64">
        <f t="shared" ref="AG1232" ca="1" si="1555">($B$5*AG1234 + (1 + $B$6)*AG1233)*$B$2</f>
        <v>15000</v>
      </c>
      <c r="AH1232" s="64">
        <f t="shared" ref="AH1232" ca="1" si="1556">($B$5*AH1234 + (1 + $B$6)*AH1233)*$B$2</f>
        <v>0</v>
      </c>
      <c r="AI1232" s="64">
        <f t="shared" ref="AI1232" ca="1" si="1557">($B$5*AI1234 + (1 + $B$6)*AI1233)*$B$2</f>
        <v>15000</v>
      </c>
      <c r="AJ1232" s="64" cm="1">
        <f t="array" aca="1" ref="AJ1232" ca="1">($B$5*AJ1234 + (1 + $B$6)*AJ1233 + AND(NOT(AF1233:AJ1233)))*$B$2</f>
        <v>100000</v>
      </c>
      <c r="AK1232" s="73"/>
      <c r="AL1232" s="70"/>
    </row>
    <row r="1233" spans="7:38" ht="14.55" customHeight="1" x14ac:dyDescent="0.3">
      <c r="G1233" s="3">
        <v>1231</v>
      </c>
      <c r="H1233" s="58">
        <v>0.48142897808093077</v>
      </c>
      <c r="I1233" s="58">
        <v>6.7271518933585808E-2</v>
      </c>
      <c r="J1233" s="58">
        <v>2.5273385760095244</v>
      </c>
      <c r="K1233" s="59">
        <v>0.27702629720629995</v>
      </c>
      <c r="L1233" s="60">
        <f t="array" ref="L1233:O1233">TRANSPOSE(MMULT(Option!$B$25:$E$28, TRANSPOSE(H1233:K1233)))</f>
        <v>0.48142897808093077</v>
      </c>
      <c r="M1233" s="60">
        <v>0.25422695675793472</v>
      </c>
      <c r="N1233" s="60">
        <v>2.4299743205779647</v>
      </c>
      <c r="O1233" s="60">
        <v>0.94070453796071773</v>
      </c>
      <c r="P1233" s="56" t="str">
        <f t="shared" si="1538"/>
        <v>247/1</v>
      </c>
      <c r="R1233" s="80"/>
      <c r="S1233" s="3" t="s">
        <v>31</v>
      </c>
      <c r="T1233" s="60">
        <f ca="1"/>
        <v>0.50679646704098791</v>
      </c>
      <c r="U1233" s="60">
        <f ca="1"/>
        <v>-0.39702779357286777</v>
      </c>
      <c r="V1233" s="60">
        <f ca="1"/>
        <v>-0.99097456971168829</v>
      </c>
      <c r="W1233" s="60">
        <f ca="1"/>
        <v>0.54606873964377578</v>
      </c>
      <c r="X1233" s="60">
        <f ca="1"/>
        <v>-1.1528427790632652</v>
      </c>
      <c r="Y1233" s="52">
        <f ca="1">$B$13 * EXP(($E$3 - $C$13^2/2) * Y$2 + $C$13*SQRT(Y$2)*T1233)</f>
        <v>117.00411745485677</v>
      </c>
      <c r="Z1233" s="52">
        <f ca="1">Y1233 * EXP(($E$3 - $C$13^2/2) * (Z$2-Y$2) + $C$13*SQRT(Z$2-Y$2)*U1233)</f>
        <v>104.38654502045829</v>
      </c>
      <c r="AA1233" s="52">
        <f ca="1">Z1233 * EXP(($E$3 - $C$13^2/2) * (AA$2-Z$2) + $C$13*SQRT(AA$2-Z$2)*V1233)</f>
        <v>77.929799662454357</v>
      </c>
      <c r="AB1233" s="52">
        <f ca="1">AA1233 * EXP(($E$3 - $C$13^2/2) * (AB$2-AA$2) + $C$13*SQRT(AB$2-AA$2)*W1233)</f>
        <v>92.26169399020003</v>
      </c>
      <c r="AC1233" s="52">
        <f ca="1">AB1233 * EXP(($E$3 - $C$13^2/2) * (AC$2-AB$2) + $C$13*SQRT(AC$2-AB$2)*X1233)</f>
        <v>65.613154731426164</v>
      </c>
      <c r="AD1233" s="47"/>
      <c r="AE1233" s="3" t="s">
        <v>46</v>
      </c>
      <c r="AF1233" s="52" t="b">
        <f t="shared" ref="AF1233" ca="1" si="1558">AF1231 &gt;= $B$4</f>
        <v>0</v>
      </c>
      <c r="AG1233" s="52" t="b">
        <f t="array" aca="1" ref="AG1233" ca="1">AND(AG1231 &gt;= $B$4, NOT(OR($AF1233:AF1233)))</f>
        <v>0</v>
      </c>
      <c r="AH1233" s="52" t="b">
        <f t="array" aca="1" ref="AH1233" ca="1">AND(AH1231 &gt;= $B$4, NOT(OR($AF1233:AG1233)))</f>
        <v>0</v>
      </c>
      <c r="AI1233" s="52" t="b">
        <f t="array" aca="1" ref="AI1233" ca="1">AND(AI1231 &gt;= $B$4, NOT(OR($AF1233:AH1233)))</f>
        <v>0</v>
      </c>
      <c r="AJ1233" s="52" t="b">
        <f t="array" aca="1" ref="AJ1233" ca="1">AND(AJ1231 &gt;= $B$4, NOT(OR($AF1233:AI1233)))</f>
        <v>0</v>
      </c>
      <c r="AK1233" s="73"/>
      <c r="AL1233" s="70"/>
    </row>
    <row r="1234" spans="7:38" ht="14.55" customHeight="1" x14ac:dyDescent="0.3">
      <c r="G1234" s="3">
        <v>1232</v>
      </c>
      <c r="H1234" s="58">
        <v>0.96843576448627033</v>
      </c>
      <c r="I1234" s="58">
        <v>-1.5622975580617549</v>
      </c>
      <c r="J1234" s="58">
        <v>-0.6798691220387505</v>
      </c>
      <c r="K1234" s="59">
        <v>-0.29601272105643706</v>
      </c>
      <c r="L1234" s="60">
        <f t="array" ref="L1234:O1234">TRANSPOSE(MMULT(Option!$B$25:$E$28, TRANSPOSE(H1234:K1234)))</f>
        <v>0.96843576448627033</v>
      </c>
      <c r="M1234" s="60">
        <v>-1.0444950577780237</v>
      </c>
      <c r="N1234" s="60">
        <v>-0.61886711986855114</v>
      </c>
      <c r="O1234" s="60">
        <v>-0.40791824169429813</v>
      </c>
      <c r="P1234" s="56" t="str">
        <f t="shared" si="1538"/>
        <v>247/2</v>
      </c>
      <c r="R1234" s="80"/>
      <c r="S1234" s="3" t="s">
        <v>30</v>
      </c>
      <c r="T1234" s="60">
        <f ca="1"/>
        <v>0.16231257911351954</v>
      </c>
      <c r="U1234" s="60">
        <f ca="1"/>
        <v>0.81343482486244856</v>
      </c>
      <c r="V1234" s="60">
        <f ca="1"/>
        <v>-1.6518916427985531</v>
      </c>
      <c r="W1234" s="60">
        <f ca="1"/>
        <v>8.5497091476593512E-2</v>
      </c>
      <c r="X1234" s="60">
        <f ca="1"/>
        <v>0.63326015461529761</v>
      </c>
      <c r="Y1234" s="52">
        <f ca="1">$B$14 * EXP(($E$3 - $C$14^2/2) * Y$2 + $C$14*SQRT(Y$2)*T1234)</f>
        <v>105.51614345303335</v>
      </c>
      <c r="Z1234" s="52">
        <f ca="1">Y1234 * EXP(($E$3 - $C$14^2/2) * (Z$2-Y$2) + $C$14*SQRT(Z$2-Y$2)*U1234)</f>
        <v>135.35411350067602</v>
      </c>
      <c r="AA1234" s="52">
        <f ca="1">Z1234 * EXP(($E$3 - $C$14^2/2) * (AA$2-Z$2) + $C$14*SQRT(AA$2-Z$2)*V1234)</f>
        <v>82.874458482868803</v>
      </c>
      <c r="AB1234" s="52">
        <f ca="1">AA1234 * EXP(($E$3 - $C$14^2/2) * (AB$2-AA$2) + $C$14*SQRT(AB$2-AA$2)*W1234)</f>
        <v>85.453813908540198</v>
      </c>
      <c r="AC1234" s="52">
        <f ca="1">AB1234 * EXP(($E$3 - $C$14^2/2) * (AC$2-AB$2) + $C$14*SQRT(AC$2-AB$2)*X1234)</f>
        <v>103.85067895760571</v>
      </c>
      <c r="AD1234" s="47"/>
      <c r="AE1234" s="3" t="s">
        <v>68</v>
      </c>
      <c r="AF1234" s="52" t="b">
        <f ca="1">AND(AF1231&gt;$B$3, NOT(OR($AF1233:AF1233)))</f>
        <v>1</v>
      </c>
      <c r="AG1234" s="52" t="b">
        <f ca="1">AND(AG1231&gt;$B$3, NOT(OR($AF1233:AG1233)))</f>
        <v>1</v>
      </c>
      <c r="AH1234" s="52" t="b">
        <f ca="1">AND(AH1231&gt;$B$3, NOT(OR($AF1233:AH1233)))</f>
        <v>0</v>
      </c>
      <c r="AI1234" s="52" t="b">
        <f ca="1">AND(AI1231&gt;$B$3, NOT(OR($AF1233:AI1233)))</f>
        <v>1</v>
      </c>
      <c r="AJ1234" s="52" t="b">
        <f ca="1">AND(AJ1231&gt;$B$3, NOT(OR($AF1233:AJ1233)))</f>
        <v>0</v>
      </c>
      <c r="AK1234" s="74"/>
      <c r="AL1234" s="70"/>
    </row>
    <row r="1235" spans="7:38" ht="14.55" customHeight="1" x14ac:dyDescent="0.3">
      <c r="G1235" s="3">
        <v>1233</v>
      </c>
      <c r="H1235" s="58">
        <v>-0.68349280505042698</v>
      </c>
      <c r="I1235" s="58">
        <v>-1.4839113493328064</v>
      </c>
      <c r="J1235" s="58">
        <v>0.39849598058820684</v>
      </c>
      <c r="K1235" s="59">
        <v>-1.1838486776688271</v>
      </c>
      <c r="L1235" s="60">
        <f t="array" ref="L1235:O1235">TRANSPOSE(MMULT(Option!$B$25:$E$28, TRANSPOSE(H1235:K1235)))</f>
        <v>-0.68349280505042698</v>
      </c>
      <c r="M1235" s="60">
        <v>-1.6334243386044995</v>
      </c>
      <c r="N1235" s="60">
        <v>-0.31197329588539496</v>
      </c>
      <c r="O1235" s="60">
        <v>-1.5979853156268213</v>
      </c>
      <c r="P1235" s="56" t="str">
        <f t="shared" si="1538"/>
        <v>247/3</v>
      </c>
      <c r="R1235" s="80">
        <v>309</v>
      </c>
      <c r="S1235" s="3" t="s">
        <v>28</v>
      </c>
      <c r="T1235" s="60">
        <f t="array" aca="1" ref="T1235:T1238" ca="1">TRANSPOSE(OFFSET($L$3, MATCH($R1235 &amp; "/" &amp; T$2, $P$3:$P$5002, 0) - 1, 0, 1, $E$1))</f>
        <v>-1.3596496984313282</v>
      </c>
      <c r="U1235" s="60">
        <f t="array" aca="1" ref="U1235:U1238" ca="1">TRANSPOSE(OFFSET($L$3, MATCH($R1235 &amp; "/" &amp; U$2, $P$3:$P$5002, 0) - 1, 0, 1, $E$1))</f>
        <v>0.16449912121937049</v>
      </c>
      <c r="V1235" s="60">
        <f t="array" aca="1" ref="V1235:V1238" ca="1">TRANSPOSE(OFFSET($L$3, MATCH($R1235 &amp; "/" &amp; V$2, $P$3:$P$5002, 0) - 1, 0, 1, $E$1))</f>
        <v>0.28141944223330856</v>
      </c>
      <c r="W1235" s="60">
        <f t="array" aca="1" ref="W1235:W1238" ca="1">TRANSPOSE(OFFSET($L$3, MATCH($R1235 &amp; "/" &amp; W$2, $P$3:$P$5002, 0) - 1, 0, 1, $E$1))</f>
        <v>-0.40585723237148341</v>
      </c>
      <c r="X1235" s="60">
        <f t="array" aca="1" ref="X1235:X1238" ca="1">TRANSPOSE(OFFSET($L$3, MATCH($R1235 &amp; "/" &amp; X$2, $P$3:$P$5002, 0) - 1, 0, 1, $E$1))</f>
        <v>1.1351178896765468</v>
      </c>
      <c r="Y1235" s="52">
        <f ca="1">$B$11 * EXP(($E$3 - $C$11^2/2) * Y$2 + $C$11*SQRT(Y$2)*T1235)</f>
        <v>66.838233624713794</v>
      </c>
      <c r="Z1235" s="52">
        <f ca="1">Y1235 * EXP(($E$3 - $C$11^2/2) * (Z$2-Y$2) + $C$11*SQRT(Z$2-Y$2)*U1235)</f>
        <v>70.57140349683246</v>
      </c>
      <c r="AA1235" s="52">
        <f ca="1">Z1235 * EXP(($E$3 - $C$11^2/2) * (AA$2-Z$2) + $C$11*SQRT(AA$2-Z$2)*V1235)</f>
        <v>77.173091879915802</v>
      </c>
      <c r="AB1235" s="52">
        <f ca="1">AA1235 * EXP(($E$3 - $C$11^2/2) * (AB$2-AA$2) + $C$11*SQRT(AB$2-AA$2)*W1235)</f>
        <v>68.668712665909311</v>
      </c>
      <c r="AC1235" s="52">
        <f ca="1">AB1235 * EXP(($E$3 - $C$11^2/2) * (AC$2-AB$2) + $C$11*SQRT(AC$2-AB$2)*X1235)</f>
        <v>97.011452901790832</v>
      </c>
      <c r="AD1235" s="47"/>
      <c r="AE1235" s="3" t="s">
        <v>69</v>
      </c>
      <c r="AF1235" s="20" cm="1">
        <f t="array" aca="1" ref="AF1235" ca="1">MIN(Y1235:Y1238 / $D$11:$D$14)</f>
        <v>0.64069566838910319</v>
      </c>
      <c r="AG1235" s="20" cm="1">
        <f t="array" aca="1" ref="AG1235" ca="1">MIN(Z1235:Z1238 / $D$11:$D$14)</f>
        <v>0.45186626550721454</v>
      </c>
      <c r="AH1235" s="20" cm="1">
        <f t="array" aca="1" ref="AH1235" ca="1">MIN(AA1235:AA1238 / $D$11:$D$14)</f>
        <v>0.37244600461475824</v>
      </c>
      <c r="AI1235" s="20" cm="1">
        <f t="array" aca="1" ref="AI1235" ca="1">MIN(AB1235:AB1238 / $D$11:$D$14)</f>
        <v>0.26388445554494105</v>
      </c>
      <c r="AJ1235" s="20" cm="1">
        <f t="array" aca="1" ref="AJ1235" ca="1">MIN(AC1235:AC1238 / $D$11:$D$14)</f>
        <v>0.29268483617164676</v>
      </c>
      <c r="AK1235" s="72">
        <f t="array" aca="1" ref="AK1235" ca="1">SUMPRODUCT(AF1236:AJ1236, EXP(-$E$3*$AF$2:$AJ$2))</f>
        <v>77880.078307140488</v>
      </c>
      <c r="AL1235" s="70">
        <f ca="1">MAX(AC1236 - $D$11, 0) * EXP(-$E$2*$E$3)</f>
        <v>0</v>
      </c>
    </row>
    <row r="1236" spans="7:38" ht="14.55" customHeight="1" x14ac:dyDescent="0.3">
      <c r="G1236" s="3">
        <v>1234</v>
      </c>
      <c r="H1236" s="58">
        <v>-0.27061236656019549</v>
      </c>
      <c r="I1236" s="58">
        <v>-1.0949058374582139</v>
      </c>
      <c r="J1236" s="58">
        <v>-0.10929404851642584</v>
      </c>
      <c r="K1236" s="59">
        <v>1.8768600348144615</v>
      </c>
      <c r="L1236" s="60">
        <f t="array" ref="L1236:O1236">TRANSPOSE(MMULT(Option!$B$25:$E$28, TRANSPOSE(H1236:K1236)))</f>
        <v>-0.27061236656019549</v>
      </c>
      <c r="M1236" s="60">
        <v>-1.1117427224243344</v>
      </c>
      <c r="N1236" s="60">
        <v>-0.49095265978074121</v>
      </c>
      <c r="O1236" s="60">
        <v>1.1909563001494923</v>
      </c>
      <c r="P1236" s="56" t="str">
        <f t="shared" si="1538"/>
        <v>247/4</v>
      </c>
      <c r="R1236" s="80"/>
      <c r="S1236" s="3" t="s">
        <v>29</v>
      </c>
      <c r="T1236" s="60">
        <f ca="1"/>
        <v>-1.5006690370249132</v>
      </c>
      <c r="U1236" s="60">
        <f ca="1"/>
        <v>-1.1805610153102173</v>
      </c>
      <c r="V1236" s="60">
        <f ca="1"/>
        <v>-0.66098063341059432</v>
      </c>
      <c r="W1236" s="60">
        <f ca="1"/>
        <v>-1.1652691143574776</v>
      </c>
      <c r="X1236" s="60">
        <f ca="1"/>
        <v>0.32861682226611444</v>
      </c>
      <c r="Y1236" s="52">
        <f ca="1">$B$12 * EXP(($E$3 - $C$12^2/2) * Y$2 + $C$12*SQRT(Y$2)*T1236)</f>
        <v>64.069566838910319</v>
      </c>
      <c r="Z1236" s="52">
        <f ca="1">Y1236 * EXP(($E$3 - $C$12^2/2) * (Z$2-Y$2) + $C$12*SQRT(Z$2-Y$2)*U1236)</f>
        <v>45.186626550721456</v>
      </c>
      <c r="AA1236" s="52">
        <f ca="1">Z1236 * EXP(($E$3 - $C$12^2/2) * (AA$2-Z$2) + $C$12*SQRT(AA$2-Z$2)*V1236)</f>
        <v>37.244600461475827</v>
      </c>
      <c r="AB1236" s="52">
        <f ca="1">AA1236 * EXP(($E$3 - $C$12^2/2) * (AB$2-AA$2) + $C$12*SQRT(AB$2-AA$2)*W1236)</f>
        <v>26.388445554494105</v>
      </c>
      <c r="AC1236" s="52">
        <f ca="1">AB1236 * EXP(($E$3 - $C$12^2/2) * (AC$2-AB$2) + $C$12*SQRT(AC$2-AB$2)*X1236)</f>
        <v>29.268483617164677</v>
      </c>
      <c r="AD1236" s="47"/>
      <c r="AE1236" s="3" t="s">
        <v>47</v>
      </c>
      <c r="AF1236" s="64">
        <f t="shared" ref="AF1236" ca="1" si="1559">($B$5*AF1238 + (1 + $B$6)*AF1237)*$B$2</f>
        <v>0</v>
      </c>
      <c r="AG1236" s="64">
        <f t="shared" ref="AG1236" ca="1" si="1560">($B$5*AG1238 + (1 + $B$6)*AG1237)*$B$2</f>
        <v>0</v>
      </c>
      <c r="AH1236" s="64">
        <f t="shared" ref="AH1236" ca="1" si="1561">($B$5*AH1238 + (1 + $B$6)*AH1237)*$B$2</f>
        <v>0</v>
      </c>
      <c r="AI1236" s="64">
        <f t="shared" ref="AI1236" ca="1" si="1562">($B$5*AI1238 + (1 + $B$6)*AI1237)*$B$2</f>
        <v>0</v>
      </c>
      <c r="AJ1236" s="64" cm="1">
        <f t="array" aca="1" ref="AJ1236" ca="1">($B$5*AJ1238 + (1 + $B$6)*AJ1237 + AND(NOT(AF1237:AJ1237)))*$B$2</f>
        <v>100000</v>
      </c>
      <c r="AK1236" s="73"/>
      <c r="AL1236" s="70"/>
    </row>
    <row r="1237" spans="7:38" ht="14.55" customHeight="1" x14ac:dyDescent="0.3">
      <c r="G1237" s="3">
        <v>1235</v>
      </c>
      <c r="H1237" s="58">
        <v>1.2957283471031387</v>
      </c>
      <c r="I1237" s="58">
        <v>1.3402624161280945</v>
      </c>
      <c r="J1237" s="58">
        <v>0.66568680338885244</v>
      </c>
      <c r="K1237" s="59">
        <v>0.90854416432946639</v>
      </c>
      <c r="L1237" s="60">
        <f t="array" ref="L1237:O1237">TRANSPOSE(MMULT(Option!$B$25:$E$28, TRANSPOSE(H1237:K1237)))</f>
        <v>1.2957283471031387</v>
      </c>
      <c r="M1237" s="60">
        <v>1.7466621334435346</v>
      </c>
      <c r="N1237" s="60">
        <v>1.4539338430025865</v>
      </c>
      <c r="O1237" s="60">
        <v>1.7772139229310095</v>
      </c>
      <c r="P1237" s="56" t="str">
        <f t="shared" si="1538"/>
        <v>247/5</v>
      </c>
      <c r="R1237" s="80"/>
      <c r="S1237" s="3" t="s">
        <v>31</v>
      </c>
      <c r="T1237" s="60">
        <f ca="1"/>
        <v>-1.4928126587200266</v>
      </c>
      <c r="U1237" s="60">
        <f ca="1"/>
        <v>-0.73854969948300564</v>
      </c>
      <c r="V1237" s="60">
        <f ca="1"/>
        <v>1.2849445400074515</v>
      </c>
      <c r="W1237" s="60">
        <f ca="1"/>
        <v>-1.8652078657638362</v>
      </c>
      <c r="X1237" s="60">
        <f ca="1"/>
        <v>-0.24122422506025726</v>
      </c>
      <c r="Y1237" s="52">
        <f ca="1">$B$13 * EXP(($E$3 - $C$13^2/2) * Y$2 + $C$13*SQRT(Y$2)*T1237)</f>
        <v>64.220751359817484</v>
      </c>
      <c r="Z1237" s="52">
        <f ca="1">Y1237 * EXP(($E$3 - $C$13^2/2) * (Z$2-Y$2) + $C$13*SQRT(Z$2-Y$2)*U1237)</f>
        <v>51.715703519997021</v>
      </c>
      <c r="AA1237" s="52">
        <f ca="1">Z1237 * EXP(($E$3 - $C$13^2/2) * (AA$2-Z$2) + $C$13*SQRT(AA$2-Z$2)*V1237)</f>
        <v>76.420030454190936</v>
      </c>
      <c r="AB1237" s="52">
        <f ca="1">AA1237 * EXP(($E$3 - $C$13^2/2) * (AB$2-AA$2) + $C$13*SQRT(AB$2-AA$2)*W1237)</f>
        <v>43.889823435279574</v>
      </c>
      <c r="AC1237" s="52">
        <f ca="1">AB1237 * EXP(($E$3 - $C$13^2/2) * (AC$2-AB$2) + $C$13*SQRT(AC$2-AB$2)*X1237)</f>
        <v>41.030480333968299</v>
      </c>
      <c r="AD1237" s="47"/>
      <c r="AE1237" s="3" t="s">
        <v>46</v>
      </c>
      <c r="AF1237" s="52" t="b">
        <f t="shared" ref="AF1237" ca="1" si="1563">AF1235 &gt;= $B$4</f>
        <v>0</v>
      </c>
      <c r="AG1237" s="52" t="b">
        <f t="array" aca="1" ref="AG1237" ca="1">AND(AG1235 &gt;= $B$4, NOT(OR($AF1237:AF1237)))</f>
        <v>0</v>
      </c>
      <c r="AH1237" s="52" t="b">
        <f t="array" aca="1" ref="AH1237" ca="1">AND(AH1235 &gt;= $B$4, NOT(OR($AF1237:AG1237)))</f>
        <v>0</v>
      </c>
      <c r="AI1237" s="52" t="b">
        <f t="array" aca="1" ref="AI1237" ca="1">AND(AI1235 &gt;= $B$4, NOT(OR($AF1237:AH1237)))</f>
        <v>0</v>
      </c>
      <c r="AJ1237" s="52" t="b">
        <f t="array" aca="1" ref="AJ1237" ca="1">AND(AJ1235 &gt;= $B$4, NOT(OR($AF1237:AI1237)))</f>
        <v>0</v>
      </c>
      <c r="AK1237" s="73"/>
      <c r="AL1237" s="70"/>
    </row>
    <row r="1238" spans="7:38" ht="14.55" customHeight="1" x14ac:dyDescent="0.3">
      <c r="G1238" s="3">
        <v>1236</v>
      </c>
      <c r="H1238" s="58">
        <v>0.13688690852594956</v>
      </c>
      <c r="I1238" s="58">
        <v>-0.33525470299667903</v>
      </c>
      <c r="J1238" s="58">
        <v>-0.48679432121567151</v>
      </c>
      <c r="K1238" s="59">
        <v>0.1917477030783924</v>
      </c>
      <c r="L1238" s="60">
        <f t="array" ref="L1238:O1238">TRANSPOSE(MMULT(Option!$B$25:$E$28, TRANSPOSE(H1238:K1238)))</f>
        <v>0.13688690852594956</v>
      </c>
      <c r="M1238" s="60">
        <v>-0.25251124730406421</v>
      </c>
      <c r="N1238" s="60">
        <v>-0.46059187759195058</v>
      </c>
      <c r="O1238" s="60">
        <v>3.6154874748881516E-2</v>
      </c>
      <c r="P1238" s="56" t="str">
        <f t="shared" si="1538"/>
        <v>248/1</v>
      </c>
      <c r="R1238" s="80"/>
      <c r="S1238" s="3" t="s">
        <v>30</v>
      </c>
      <c r="T1238" s="60">
        <f ca="1"/>
        <v>-0.43241733222637457</v>
      </c>
      <c r="U1238" s="60">
        <f ca="1"/>
        <v>1.1599026669063868</v>
      </c>
      <c r="V1238" s="60">
        <f ca="1"/>
        <v>1.9060122688615982E-2</v>
      </c>
      <c r="W1238" s="60">
        <f ca="1"/>
        <v>-0.26942028944073271</v>
      </c>
      <c r="X1238" s="60">
        <f ca="1"/>
        <v>1.4800430447223805</v>
      </c>
      <c r="Y1238" s="52">
        <f ca="1">$B$14 * EXP(($E$3 - $C$14^2/2) * Y$2 + $C$14*SQRT(Y$2)*T1238)</f>
        <v>88.273944635051933</v>
      </c>
      <c r="Z1238" s="52">
        <f ca="1">Y1238 * EXP(($E$3 - $C$14^2/2) * (Z$2-Y$2) + $C$14*SQRT(Z$2-Y$2)*U1238)</f>
        <v>125.63938583820911</v>
      </c>
      <c r="AA1238" s="52">
        <f ca="1">Z1238 * EXP(($E$3 - $C$14^2/2) * (AA$2-Z$2) + $C$14*SQRT(AA$2-Z$2)*V1238)</f>
        <v>126.99323574613594</v>
      </c>
      <c r="AB1238" s="52">
        <f ca="1">AA1238 * EXP(($E$3 - $C$14^2/2) * (AB$2-AA$2) + $C$14*SQRT(AB$2-AA$2)*W1238)</f>
        <v>117.71986026658276</v>
      </c>
      <c r="AC1238" s="52">
        <f ca="1">AB1238 * EXP(($E$3 - $C$14^2/2) * (AC$2-AB$2) + $C$14*SQRT(AC$2-AB$2)*X1238)</f>
        <v>184.43934384566191</v>
      </c>
      <c r="AD1238" s="47"/>
      <c r="AE1238" s="3" t="s">
        <v>68</v>
      </c>
      <c r="AF1238" s="52" t="b">
        <f ca="1">AND(AF1235&gt;$B$3, NOT(OR($AF1237:AF1237)))</f>
        <v>0</v>
      </c>
      <c r="AG1238" s="52" t="b">
        <f ca="1">AND(AG1235&gt;$B$3, NOT(OR($AF1237:AG1237)))</f>
        <v>0</v>
      </c>
      <c r="AH1238" s="52" t="b">
        <f ca="1">AND(AH1235&gt;$B$3, NOT(OR($AF1237:AH1237)))</f>
        <v>0</v>
      </c>
      <c r="AI1238" s="52" t="b">
        <f ca="1">AND(AI1235&gt;$B$3, NOT(OR($AF1237:AI1237)))</f>
        <v>0</v>
      </c>
      <c r="AJ1238" s="52" t="b">
        <f ca="1">AND(AJ1235&gt;$B$3, NOT(OR($AF1237:AJ1237)))</f>
        <v>0</v>
      </c>
      <c r="AK1238" s="74"/>
      <c r="AL1238" s="70"/>
    </row>
    <row r="1239" spans="7:38" ht="14.55" customHeight="1" x14ac:dyDescent="0.3">
      <c r="G1239" s="3">
        <v>1237</v>
      </c>
      <c r="H1239" s="58">
        <v>0.12070356750000592</v>
      </c>
      <c r="I1239" s="58">
        <v>-0.53004485872834506</v>
      </c>
      <c r="J1239" s="58">
        <v>0.55000477110353896</v>
      </c>
      <c r="K1239" s="59">
        <v>2.4379398736952926E-2</v>
      </c>
      <c r="L1239" s="60">
        <f t="array" ref="L1239:O1239">TRANSPOSE(MMULT(Option!$B$25:$E$28, TRANSPOSE(H1239:K1239)))</f>
        <v>0.12070356750000592</v>
      </c>
      <c r="M1239" s="60">
        <v>-0.43751271036896078</v>
      </c>
      <c r="N1239" s="60">
        <v>0.39255782865522793</v>
      </c>
      <c r="O1239" s="60">
        <v>3.7710311079450151E-2</v>
      </c>
      <c r="P1239" s="56" t="str">
        <f t="shared" si="1538"/>
        <v>248/2</v>
      </c>
      <c r="R1239" s="80">
        <v>310</v>
      </c>
      <c r="S1239" s="3" t="s">
        <v>28</v>
      </c>
      <c r="T1239" s="60">
        <f t="array" aca="1" ref="T1239:T1242" ca="1">TRANSPOSE(OFFSET($L$3, MATCH($R1239 &amp; "/" &amp; T$2, $P$3:$P$5002, 0) - 1, 0, 1, $E$1))</f>
        <v>-0.72509884064631946</v>
      </c>
      <c r="U1239" s="60">
        <f t="array" aca="1" ref="U1239:U1242" ca="1">TRANSPOSE(OFFSET($L$3, MATCH($R1239 &amp; "/" &amp; U$2, $P$3:$P$5002, 0) - 1, 0, 1, $E$1))</f>
        <v>-6.2154684020369146E-2</v>
      </c>
      <c r="V1239" s="60">
        <f t="array" aca="1" ref="V1239:V1242" ca="1">TRANSPOSE(OFFSET($L$3, MATCH($R1239 &amp; "/" &amp; V$2, $P$3:$P$5002, 0) - 1, 0, 1, $E$1))</f>
        <v>-0.76951010672565179</v>
      </c>
      <c r="W1239" s="60">
        <f t="array" aca="1" ref="W1239:W1242" ca="1">TRANSPOSE(OFFSET($L$3, MATCH($R1239 &amp; "/" &amp; W$2, $P$3:$P$5002, 0) - 1, 0, 1, $E$1))</f>
        <v>0.16482368880001255</v>
      </c>
      <c r="X1239" s="60">
        <f t="array" aca="1" ref="X1239:X1242" ca="1">TRANSPOSE(OFFSET($L$3, MATCH($R1239 &amp; "/" &amp; X$2, $P$3:$P$5002, 0) - 1, 0, 1, $E$1))</f>
        <v>-0.21128371893318865</v>
      </c>
      <c r="Y1239" s="52">
        <f ca="1">$B$11 * EXP(($E$3 - $C$11^2/2) * Y$2 + $C$11*SQRT(Y$2)*T1239)</f>
        <v>80.853634108963732</v>
      </c>
      <c r="Z1239" s="52">
        <f ca="1">Y1239 * EXP(($E$3 - $C$11^2/2) * (Z$2-Y$2) + $C$11*SQRT(Z$2-Y$2)*U1239)</f>
        <v>79.757766985314959</v>
      </c>
      <c r="AA1239" s="52">
        <f ca="1">Z1239 * EXP(($E$3 - $C$11^2/2) * (AA$2-Z$2) + $C$11*SQRT(AA$2-Z$2)*V1239)</f>
        <v>63.633565882207449</v>
      </c>
      <c r="AB1239" s="52">
        <f ca="1">AA1239 * EXP(($E$3 - $C$11^2/2) * (AB$2-AA$2) + $C$11*SQRT(AB$2-AA$2)*W1239)</f>
        <v>67.194285264788974</v>
      </c>
      <c r="AC1239" s="52">
        <f ca="1">AB1239 * EXP(($E$3 - $C$11^2/2) * (AC$2-AB$2) + $C$11*SQRT(AC$2-AB$2)*X1239)</f>
        <v>63.383469089440851</v>
      </c>
      <c r="AD1239" s="47"/>
      <c r="AE1239" s="3" t="s">
        <v>69</v>
      </c>
      <c r="AF1239" s="20" cm="1">
        <f t="array" aca="1" ref="AF1239" ca="1">MIN(Y1239:Y1242 / $D$11:$D$14)</f>
        <v>0.80853634108963734</v>
      </c>
      <c r="AG1239" s="20" cm="1">
        <f t="array" aca="1" ref="AG1239" ca="1">MIN(Z1239:Z1242 / $D$11:$D$14)</f>
        <v>0.65343116304061422</v>
      </c>
      <c r="AH1239" s="20" cm="1">
        <f t="array" aca="1" ref="AH1239" ca="1">MIN(AA1239:AA1242 / $D$11:$D$14)</f>
        <v>0.49381653004081344</v>
      </c>
      <c r="AI1239" s="20" cm="1">
        <f t="array" aca="1" ref="AI1239" ca="1">MIN(AB1239:AB1242 / $D$11:$D$14)</f>
        <v>0.38251664504151905</v>
      </c>
      <c r="AJ1239" s="20" cm="1">
        <f t="array" aca="1" ref="AJ1239" ca="1">MIN(AC1239:AC1242 / $D$11:$D$14)</f>
        <v>0.43283687498299644</v>
      </c>
      <c r="AK1239" s="72">
        <f t="array" aca="1" ref="AK1239" ca="1">SUMPRODUCT(AF1240:AJ1240, EXP(-$E$3*$AF$2:$AJ$2))</f>
        <v>92148.519674651194</v>
      </c>
      <c r="AL1239" s="70">
        <f ca="1">MAX(AC1240 - $D$11, 0) * EXP(-$E$2*$E$3)</f>
        <v>0</v>
      </c>
    </row>
    <row r="1240" spans="7:38" ht="14.55" customHeight="1" x14ac:dyDescent="0.3">
      <c r="G1240" s="3">
        <v>1238</v>
      </c>
      <c r="H1240" s="58">
        <v>1.5214402228370627</v>
      </c>
      <c r="I1240" s="58">
        <v>-1.6438976166715678</v>
      </c>
      <c r="J1240" s="58">
        <v>-0.48679546839558901</v>
      </c>
      <c r="K1240" s="59">
        <v>0.14186541363551161</v>
      </c>
      <c r="L1240" s="60">
        <f t="array" ref="L1240:O1240">TRANSPOSE(MMULT(Option!$B$25:$E$28, TRANSPOSE(H1240:K1240)))</f>
        <v>1.5214402228370627</v>
      </c>
      <c r="M1240" s="60">
        <v>-0.89808096349616662</v>
      </c>
      <c r="N1240" s="60">
        <v>-0.24945471428047328</v>
      </c>
      <c r="O1240" s="60">
        <v>0.20457618110342804</v>
      </c>
      <c r="P1240" s="56" t="str">
        <f t="shared" si="1538"/>
        <v>248/3</v>
      </c>
      <c r="R1240" s="80"/>
      <c r="S1240" s="3" t="s">
        <v>29</v>
      </c>
      <c r="T1240" s="60">
        <f ca="1"/>
        <v>0.70224782355206439</v>
      </c>
      <c r="U1240" s="60">
        <f ca="1"/>
        <v>-0.41253693257033319</v>
      </c>
      <c r="V1240" s="60">
        <f ca="1"/>
        <v>-2.4896238553098606</v>
      </c>
      <c r="W1240" s="60">
        <f ca="1"/>
        <v>-0.54339727185296105</v>
      </c>
      <c r="X1240" s="60">
        <f ca="1"/>
        <v>0.71166881658648806</v>
      </c>
      <c r="Y1240" s="52">
        <f ca="1">$B$12 * EXP(($E$3 - $C$12^2/2) * Y$2 + $C$12*SQRT(Y$2)*T1240)</f>
        <v>124.06982761712906</v>
      </c>
      <c r="Z1240" s="52">
        <f ca="1">Y1240 * EXP(($E$3 - $C$12^2/2) * (Z$2-Y$2) + $C$12*SQRT(Z$2-Y$2)*U1240)</f>
        <v>110.17648104340313</v>
      </c>
      <c r="AA1240" s="52">
        <f ca="1">Z1240 * EXP(($E$3 - $C$12^2/2) * (AA$2-Z$2) + $C$12*SQRT(AA$2-Z$2)*V1240)</f>
        <v>52.4676241592501</v>
      </c>
      <c r="AB1240" s="52">
        <f ca="1">AA1240 * EXP(($E$3 - $C$12^2/2) * (AB$2-AA$2) + $C$12*SQRT(AB$2-AA$2)*W1240)</f>
        <v>44.798610133494471</v>
      </c>
      <c r="AC1240" s="52">
        <f ca="1">AB1240 * EXP(($E$3 - $C$12^2/2) * (AC$2-AB$2) + $C$12*SQRT(AC$2-AB$2)*X1240)</f>
        <v>55.738870610678198</v>
      </c>
      <c r="AD1240" s="47"/>
      <c r="AE1240" s="3" t="s">
        <v>47</v>
      </c>
      <c r="AF1240" s="64">
        <f t="shared" ref="AF1240" ca="1" si="1564">($B$5*AF1242 + (1 + $B$6)*AF1241)*$B$2</f>
        <v>15000</v>
      </c>
      <c r="AG1240" s="64">
        <f t="shared" ref="AG1240" ca="1" si="1565">($B$5*AG1242 + (1 + $B$6)*AG1241)*$B$2</f>
        <v>0</v>
      </c>
      <c r="AH1240" s="64">
        <f t="shared" ref="AH1240" ca="1" si="1566">($B$5*AH1242 + (1 + $B$6)*AH1241)*$B$2</f>
        <v>0</v>
      </c>
      <c r="AI1240" s="64">
        <f t="shared" ref="AI1240" ca="1" si="1567">($B$5*AI1242 + (1 + $B$6)*AI1241)*$B$2</f>
        <v>0</v>
      </c>
      <c r="AJ1240" s="64" cm="1">
        <f t="array" aca="1" ref="AJ1240" ca="1">($B$5*AJ1242 + (1 + $B$6)*AJ1241 + AND(NOT(AF1241:AJ1241)))*$B$2</f>
        <v>100000</v>
      </c>
      <c r="AK1240" s="73"/>
      <c r="AL1240" s="70"/>
    </row>
    <row r="1241" spans="7:38" ht="14.55" customHeight="1" x14ac:dyDescent="0.3">
      <c r="G1241" s="3">
        <v>1239</v>
      </c>
      <c r="H1241" s="58">
        <v>-0.4825462352325543</v>
      </c>
      <c r="I1241" s="58">
        <v>-0.47549815943087836</v>
      </c>
      <c r="J1241" s="58">
        <v>-0.43385446871664535</v>
      </c>
      <c r="K1241" s="59">
        <v>-3.9120420424335008E-2</v>
      </c>
      <c r="L1241" s="60">
        <f t="array" ref="L1241:O1241">TRANSPOSE(MMULT(Option!$B$25:$E$28, TRANSPOSE(H1241:K1241)))</f>
        <v>-0.4825462352325543</v>
      </c>
      <c r="M1241" s="60">
        <v>-0.62881975577385774</v>
      </c>
      <c r="N1241" s="60">
        <v>-0.69859188719020548</v>
      </c>
      <c r="O1241" s="60">
        <v>-0.43571358841652019</v>
      </c>
      <c r="P1241" s="56" t="str">
        <f t="shared" si="1538"/>
        <v>248/4</v>
      </c>
      <c r="R1241" s="80"/>
      <c r="S1241" s="3" t="s">
        <v>31</v>
      </c>
      <c r="T1241" s="60">
        <f ca="1"/>
        <v>-0.39492488923866309</v>
      </c>
      <c r="U1241" s="60">
        <f ca="1"/>
        <v>-0.37950933562061129</v>
      </c>
      <c r="V1241" s="60">
        <f ca="1"/>
        <v>-1.6275365333325837</v>
      </c>
      <c r="W1241" s="60">
        <f ca="1"/>
        <v>-0.3162701929002093</v>
      </c>
      <c r="X1241" s="60">
        <f ca="1"/>
        <v>0.46224199841196356</v>
      </c>
      <c r="Y1241" s="52">
        <f ca="1">$B$13 * EXP(($E$3 - $C$13^2/2) * Y$2 + $C$13*SQRT(Y$2)*T1241)</f>
        <v>89.272431214537278</v>
      </c>
      <c r="Z1241" s="52">
        <f ca="1">Y1241 * EXP(($E$3 - $C$13^2/2) * (Z$2-Y$2) + $C$13*SQRT(Z$2-Y$2)*U1241)</f>
        <v>80.065089172913318</v>
      </c>
      <c r="AA1241" s="52">
        <f ca="1">Z1241 * EXP(($E$3 - $C$13^2/2) * (AA$2-Z$2) + $C$13*SQRT(AA$2-Z$2)*V1241)</f>
        <v>49.381653004081343</v>
      </c>
      <c r="AB1241" s="52">
        <f ca="1">AA1241 * EXP(($E$3 - $C$13^2/2) * (AB$2-AA$2) + $C$13*SQRT(AB$2-AA$2)*W1241)</f>
        <v>45.136801008655389</v>
      </c>
      <c r="AC1241" s="52">
        <f ca="1">AB1241 * EXP(($E$3 - $C$13^2/2) * (AC$2-AB$2) + $C$13*SQRT(AC$2-AB$2)*X1241)</f>
        <v>52.110710329952994</v>
      </c>
      <c r="AD1241" s="47"/>
      <c r="AE1241" s="3" t="s">
        <v>46</v>
      </c>
      <c r="AF1241" s="52" t="b">
        <f t="shared" ref="AF1241" ca="1" si="1568">AF1239 &gt;= $B$4</f>
        <v>0</v>
      </c>
      <c r="AG1241" s="52" t="b">
        <f t="array" aca="1" ref="AG1241" ca="1">AND(AG1239 &gt;= $B$4, NOT(OR($AF1241:AF1241)))</f>
        <v>0</v>
      </c>
      <c r="AH1241" s="52" t="b">
        <f t="array" aca="1" ref="AH1241" ca="1">AND(AH1239 &gt;= $B$4, NOT(OR($AF1241:AG1241)))</f>
        <v>0</v>
      </c>
      <c r="AI1241" s="52" t="b">
        <f t="array" aca="1" ref="AI1241" ca="1">AND(AI1239 &gt;= $B$4, NOT(OR($AF1241:AH1241)))</f>
        <v>0</v>
      </c>
      <c r="AJ1241" s="52" t="b">
        <f t="array" aca="1" ref="AJ1241" ca="1">AND(AJ1239 &gt;= $B$4, NOT(OR($AF1241:AI1241)))</f>
        <v>0</v>
      </c>
      <c r="AK1241" s="73"/>
      <c r="AL1241" s="70"/>
    </row>
    <row r="1242" spans="7:38" ht="14.55" customHeight="1" x14ac:dyDescent="0.3">
      <c r="G1242" s="3">
        <v>1240</v>
      </c>
      <c r="H1242" s="58">
        <v>-0.42133703624140401</v>
      </c>
      <c r="I1242" s="58">
        <v>-5.9682692495144414E-2</v>
      </c>
      <c r="J1242" s="58">
        <v>1.0445251453971944</v>
      </c>
      <c r="K1242" s="59">
        <v>-1.7585803709551622</v>
      </c>
      <c r="L1242" s="60">
        <f t="array" ref="L1242:O1242">TRANSPOSE(MMULT(Option!$B$25:$E$28, TRANSPOSE(H1242:K1242)))</f>
        <v>-0.42133703624140401</v>
      </c>
      <c r="M1242" s="60">
        <v>-0.22323490570411603</v>
      </c>
      <c r="N1242" s="60">
        <v>0.73325353704629503</v>
      </c>
      <c r="O1242" s="60">
        <v>-1.4862512370794447</v>
      </c>
      <c r="P1242" s="56" t="str">
        <f t="shared" si="1538"/>
        <v>248/5</v>
      </c>
      <c r="R1242" s="80"/>
      <c r="S1242" s="3" t="s">
        <v>30</v>
      </c>
      <c r="T1242" s="60">
        <f ca="1"/>
        <v>-0.47460819893965278</v>
      </c>
      <c r="U1242" s="60">
        <f ca="1"/>
        <v>-0.97711875868575349</v>
      </c>
      <c r="V1242" s="60">
        <f ca="1"/>
        <v>0.28228081540578853</v>
      </c>
      <c r="W1242" s="60">
        <f ca="1"/>
        <v>-2.1004975584935277</v>
      </c>
      <c r="X1242" s="60">
        <f ca="1"/>
        <v>0.39529585370676668</v>
      </c>
      <c r="Y1242" s="52">
        <f ca="1">$B$14 * EXP(($E$3 - $C$14^2/2) * Y$2 + $C$14*SQRT(Y$2)*T1242)</f>
        <v>87.163679644257115</v>
      </c>
      <c r="Z1242" s="52">
        <f ca="1">Y1242 * EXP(($E$3 - $C$14^2/2) * (Z$2-Y$2) + $C$14*SQRT(Z$2-Y$2)*U1242)</f>
        <v>65.343116304061425</v>
      </c>
      <c r="AA1242" s="52">
        <f ca="1">Z1242 * EXP(($E$3 - $C$14^2/2) * (AA$2-Z$2) + $C$14*SQRT(AA$2-Z$2)*V1242)</f>
        <v>71.474185555151294</v>
      </c>
      <c r="AB1242" s="52">
        <f ca="1">AA1242 * EXP(($E$3 - $C$14^2/2) * (AB$2-AA$2) + $C$14*SQRT(AB$2-AA$2)*W1242)</f>
        <v>38.251664504151904</v>
      </c>
      <c r="AC1242" s="52">
        <f ca="1">AB1242 * EXP(($E$3 - $C$14^2/2) * (AC$2-AB$2) + $C$14*SQRT(AC$2-AB$2)*X1242)</f>
        <v>43.283687498299642</v>
      </c>
      <c r="AD1242" s="47"/>
      <c r="AE1242" s="3" t="s">
        <v>68</v>
      </c>
      <c r="AF1242" s="52" t="b">
        <f ca="1">AND(AF1239&gt;$B$3, NOT(OR($AF1241:AF1241)))</f>
        <v>1</v>
      </c>
      <c r="AG1242" s="52" t="b">
        <f ca="1">AND(AG1239&gt;$B$3, NOT(OR($AF1241:AG1241)))</f>
        <v>0</v>
      </c>
      <c r="AH1242" s="52" t="b">
        <f ca="1">AND(AH1239&gt;$B$3, NOT(OR($AF1241:AH1241)))</f>
        <v>0</v>
      </c>
      <c r="AI1242" s="52" t="b">
        <f ca="1">AND(AI1239&gt;$B$3, NOT(OR($AF1241:AI1241)))</f>
        <v>0</v>
      </c>
      <c r="AJ1242" s="52" t="b">
        <f ca="1">AND(AJ1239&gt;$B$3, NOT(OR($AF1241:AJ1241)))</f>
        <v>0</v>
      </c>
      <c r="AK1242" s="74"/>
      <c r="AL1242" s="70"/>
    </row>
    <row r="1243" spans="7:38" ht="14.55" customHeight="1" x14ac:dyDescent="0.3">
      <c r="G1243" s="3">
        <v>1241</v>
      </c>
      <c r="H1243" s="58">
        <v>-0.74432878355684495</v>
      </c>
      <c r="I1243" s="58">
        <v>-1.0713188342347517</v>
      </c>
      <c r="J1243" s="58">
        <v>-1.2170655235509458</v>
      </c>
      <c r="K1243" s="59">
        <v>-0.8492388817213028</v>
      </c>
      <c r="L1243" s="60">
        <f t="array" ref="L1243:O1243">TRANSPOSE(MMULT(Option!$B$25:$E$28, TRANSPOSE(H1243:K1243)))</f>
        <v>-0.74432878355684495</v>
      </c>
      <c r="M1243" s="60">
        <v>-1.2796114436852575</v>
      </c>
      <c r="N1243" s="60">
        <v>-1.647229536249748</v>
      </c>
      <c r="O1243" s="60">
        <v>-1.5430602330352303</v>
      </c>
      <c r="P1243" s="56" t="str">
        <f t="shared" si="1538"/>
        <v>249/1</v>
      </c>
      <c r="R1243" s="80">
        <v>311</v>
      </c>
      <c r="S1243" s="3" t="s">
        <v>28</v>
      </c>
      <c r="T1243" s="60">
        <f t="array" aca="1" ref="T1243:T1246" ca="1">TRANSPOSE(OFFSET($L$3, MATCH($R1243 &amp; "/" &amp; T$2, $P$3:$P$5002, 0) - 1, 0, 1, $E$1))</f>
        <v>-2.6995987900415526</v>
      </c>
      <c r="U1243" s="60">
        <f t="array" aca="1" ref="U1243:U1246" ca="1">TRANSPOSE(OFFSET($L$3, MATCH($R1243 &amp; "/" &amp; U$2, $P$3:$P$5002, 0) - 1, 0, 1, $E$1))</f>
        <v>-1.7869546228476789</v>
      </c>
      <c r="V1243" s="60">
        <f t="array" aca="1" ref="V1243:V1246" ca="1">TRANSPOSE(OFFSET($L$3, MATCH($R1243 &amp; "/" &amp; V$2, $P$3:$P$5002, 0) - 1, 0, 1, $E$1))</f>
        <v>-0.76657647118185512</v>
      </c>
      <c r="W1243" s="60">
        <f t="array" aca="1" ref="W1243:W1246" ca="1">TRANSPOSE(OFFSET($L$3, MATCH($R1243 &amp; "/" &amp; W$2, $P$3:$P$5002, 0) - 1, 0, 1, $E$1))</f>
        <v>-0.51203860376747579</v>
      </c>
      <c r="X1243" s="60">
        <f t="array" aca="1" ref="X1243:X1246" ca="1">TRANSPOSE(OFFSET($L$3, MATCH($R1243 &amp; "/" &amp; X$2, $P$3:$P$5002, 0) - 1, 0, 1, $E$1))</f>
        <v>0.96007328862578556</v>
      </c>
      <c r="Y1243" s="52">
        <f ca="1">$B$11 * EXP(($E$3 - $C$11^2/2) * Y$2 + $C$11*SQRT(Y$2)*T1243)</f>
        <v>44.714174263655451</v>
      </c>
      <c r="Z1243" s="52">
        <f ca="1">Y1243 * EXP(($E$3 - $C$11^2/2) * (Z$2-Y$2) + $C$11*SQRT(Z$2-Y$2)*U1243)</f>
        <v>26.290408112815534</v>
      </c>
      <c r="AA1243" s="52">
        <f ca="1">Z1243 * EXP(($E$3 - $C$11^2/2) * (AA$2-Z$2) + $C$11*SQRT(AA$2-Z$2)*V1243)</f>
        <v>20.993885334300572</v>
      </c>
      <c r="AB1243" s="52">
        <f ca="1">AA1243 * EXP(($E$3 - $C$11^2/2) * (AB$2-AA$2) + $C$11*SQRT(AB$2-AA$2)*W1243)</f>
        <v>18.094710167844866</v>
      </c>
      <c r="AC1243" s="52">
        <f ca="1">AB1243 * EXP(($E$3 - $C$11^2/2) * (AC$2-AB$2) + $C$11*SQRT(AC$2-AB$2)*X1243)</f>
        <v>24.25545707831099</v>
      </c>
      <c r="AD1243" s="47"/>
      <c r="AE1243" s="3" t="s">
        <v>69</v>
      </c>
      <c r="AF1243" s="20" cm="1">
        <f t="array" aca="1" ref="AF1243" ca="1">MIN(Y1243:Y1246 / $D$11:$D$14)</f>
        <v>0.44714174263655448</v>
      </c>
      <c r="AG1243" s="20" cm="1">
        <f t="array" aca="1" ref="AG1243" ca="1">MIN(Z1243:Z1246 / $D$11:$D$14)</f>
        <v>0.26290408112815533</v>
      </c>
      <c r="AH1243" s="20" cm="1">
        <f t="array" aca="1" ref="AH1243" ca="1">MIN(AA1243:AA1246 / $D$11:$D$14)</f>
        <v>0.20993885334300572</v>
      </c>
      <c r="AI1243" s="20" cm="1">
        <f t="array" aca="1" ref="AI1243" ca="1">MIN(AB1243:AB1246 / $D$11:$D$14)</f>
        <v>0.18094710167844866</v>
      </c>
      <c r="AJ1243" s="20" cm="1">
        <f t="array" aca="1" ref="AJ1243" ca="1">MIN(AC1243:AC1246 / $D$11:$D$14)</f>
        <v>0.24255457078310991</v>
      </c>
      <c r="AK1243" s="72">
        <f t="array" aca="1" ref="AK1243" ca="1">SUMPRODUCT(AF1244:AJ1244, EXP(-$E$3*$AF$2:$AJ$2))</f>
        <v>77880.078307140488</v>
      </c>
      <c r="AL1243" s="70">
        <f ca="1">MAX(AC1244 - $D$11, 0) * EXP(-$E$2*$E$3)</f>
        <v>0</v>
      </c>
    </row>
    <row r="1244" spans="7:38" ht="14.55" customHeight="1" x14ac:dyDescent="0.3">
      <c r="G1244" s="3">
        <v>1242</v>
      </c>
      <c r="H1244" s="58">
        <v>0.21487140959261958</v>
      </c>
      <c r="I1244" s="58">
        <v>0.61615569595205133</v>
      </c>
      <c r="J1244" s="58">
        <v>-1.1415517194367784</v>
      </c>
      <c r="K1244" s="59">
        <v>0.63697040372826152</v>
      </c>
      <c r="L1244" s="60">
        <f t="array" ref="L1244:O1244">TRANSPOSE(MMULT(Option!$B$25:$E$28, TRANSPOSE(H1244:K1244)))</f>
        <v>0.21487140959261958</v>
      </c>
      <c r="M1244" s="60">
        <v>0.650664587152742</v>
      </c>
      <c r="N1244" s="60">
        <v>-0.75534036657548453</v>
      </c>
      <c r="O1244" s="60">
        <v>0.56995678325657784</v>
      </c>
      <c r="P1244" s="56" t="str">
        <f t="shared" si="1538"/>
        <v>249/2</v>
      </c>
      <c r="R1244" s="80"/>
      <c r="S1244" s="3" t="s">
        <v>29</v>
      </c>
      <c r="T1244" s="60">
        <f ca="1"/>
        <v>-0.95024679424595204</v>
      </c>
      <c r="U1244" s="60">
        <f ca="1"/>
        <v>-0.24657584471714072</v>
      </c>
      <c r="V1244" s="60">
        <f ca="1"/>
        <v>-1.6422042150917411</v>
      </c>
      <c r="W1244" s="60">
        <f ca="1"/>
        <v>-0.33306025264546091</v>
      </c>
      <c r="X1244" s="60">
        <f ca="1"/>
        <v>1.5281982505033702</v>
      </c>
      <c r="Y1244" s="52">
        <f ca="1">$B$12 * EXP(($E$3 - $C$12^2/2) * Y$2 + $C$12*SQRT(Y$2)*T1244)</f>
        <v>75.572778660357869</v>
      </c>
      <c r="Z1244" s="52">
        <f ca="1">Y1244 * EXP(($E$3 - $C$12^2/2) * (Z$2-Y$2) + $C$12*SQRT(Z$2-Y$2)*U1244)</f>
        <v>70.53601245062346</v>
      </c>
      <c r="AA1244" s="52">
        <f ca="1">Z1244 * EXP(($E$3 - $C$12^2/2) * (AA$2-Z$2) + $C$12*SQRT(AA$2-Z$2)*V1244)</f>
        <v>43.313403197249123</v>
      </c>
      <c r="AB1244" s="52">
        <f ca="1">AA1244 * EXP(($E$3 - $C$12^2/2) * (AB$2-AA$2) + $C$12*SQRT(AB$2-AA$2)*W1244)</f>
        <v>39.391263533105537</v>
      </c>
      <c r="AC1244" s="52">
        <f ca="1">AB1244 * EXP(($E$3 - $C$12^2/2) * (AC$2-AB$2) + $C$12*SQRT(AC$2-AB$2)*X1244)</f>
        <v>62.614916290877595</v>
      </c>
      <c r="AD1244" s="47"/>
      <c r="AE1244" s="3" t="s">
        <v>47</v>
      </c>
      <c r="AF1244" s="64">
        <f t="shared" ref="AF1244" ca="1" si="1569">($B$5*AF1246 + (1 + $B$6)*AF1245)*$B$2</f>
        <v>0</v>
      </c>
      <c r="AG1244" s="64">
        <f t="shared" ref="AG1244" ca="1" si="1570">($B$5*AG1246 + (1 + $B$6)*AG1245)*$B$2</f>
        <v>0</v>
      </c>
      <c r="AH1244" s="64">
        <f t="shared" ref="AH1244" ca="1" si="1571">($B$5*AH1246 + (1 + $B$6)*AH1245)*$B$2</f>
        <v>0</v>
      </c>
      <c r="AI1244" s="64">
        <f t="shared" ref="AI1244" ca="1" si="1572">($B$5*AI1246 + (1 + $B$6)*AI1245)*$B$2</f>
        <v>0</v>
      </c>
      <c r="AJ1244" s="64" cm="1">
        <f t="array" aca="1" ref="AJ1244" ca="1">($B$5*AJ1246 + (1 + $B$6)*AJ1245 + AND(NOT(AF1245:AJ1245)))*$B$2</f>
        <v>100000</v>
      </c>
      <c r="AK1244" s="73"/>
      <c r="AL1244" s="70"/>
    </row>
    <row r="1245" spans="7:38" ht="14.55" customHeight="1" x14ac:dyDescent="0.3">
      <c r="G1245" s="3">
        <v>1243</v>
      </c>
      <c r="H1245" s="58">
        <v>4.8970201500381796E-2</v>
      </c>
      <c r="I1245" s="58">
        <v>-0.99787794059545476</v>
      </c>
      <c r="J1245" s="58">
        <v>-0.6431303431694434</v>
      </c>
      <c r="K1245" s="59">
        <v>0.94452591187484158</v>
      </c>
      <c r="L1245" s="60">
        <f t="array" ref="L1245:O1245">TRANSPOSE(MMULT(Option!$B$25:$E$28, TRANSPOSE(H1245:K1245)))</f>
        <v>4.8970201500381796E-2</v>
      </c>
      <c r="M1245" s="60">
        <v>-0.89498215882091103</v>
      </c>
      <c r="N1245" s="60">
        <v>-0.80658555602460735</v>
      </c>
      <c r="O1245" s="60">
        <v>0.44159977578606535</v>
      </c>
      <c r="P1245" s="56" t="str">
        <f t="shared" si="1538"/>
        <v>249/3</v>
      </c>
      <c r="R1245" s="80"/>
      <c r="S1245" s="3" t="s">
        <v>31</v>
      </c>
      <c r="T1245" s="60">
        <f ca="1"/>
        <v>-1.2901449686165354</v>
      </c>
      <c r="U1245" s="60">
        <f ca="1"/>
        <v>-0.46907441986559262</v>
      </c>
      <c r="V1245" s="60">
        <f ca="1"/>
        <v>0.55990291921983382</v>
      </c>
      <c r="W1245" s="60">
        <f ca="1"/>
        <v>0.10564799570751043</v>
      </c>
      <c r="X1245" s="60">
        <f ca="1"/>
        <v>2.4546590135780559</v>
      </c>
      <c r="Y1245" s="52">
        <f ca="1">$B$13 * EXP(($E$3 - $C$13^2/2) * Y$2 + $C$13*SQRT(Y$2)*T1245)</f>
        <v>68.246537174173028</v>
      </c>
      <c r="Z1245" s="52">
        <f ca="1">Y1245 * EXP(($E$3 - $C$13^2/2) * (Z$2-Y$2) + $C$13*SQRT(Z$2-Y$2)*U1245)</f>
        <v>59.585030084514827</v>
      </c>
      <c r="AA1245" s="52">
        <f ca="1">Z1245 * EXP(($E$3 - $C$13^2/2) * (AA$2-Z$2) + $C$13*SQRT(AA$2-Z$2)*V1245)</f>
        <v>70.836559547309662</v>
      </c>
      <c r="AB1245" s="52">
        <f ca="1">AA1245 * EXP(($E$3 - $C$13^2/2) * (AB$2-AA$2) + $C$13*SQRT(AB$2-AA$2)*W1245)</f>
        <v>73.484143181873876</v>
      </c>
      <c r="AC1245" s="52">
        <f ca="1">AB1245 * EXP(($E$3 - $C$13^2/2) * (AC$2-AB$2) + $C$13*SQRT(AC$2-AB$2)*X1245)</f>
        <v>154.23344758175264</v>
      </c>
      <c r="AD1245" s="47"/>
      <c r="AE1245" s="3" t="s">
        <v>46</v>
      </c>
      <c r="AF1245" s="52" t="b">
        <f t="shared" ref="AF1245" ca="1" si="1573">AF1243 &gt;= $B$4</f>
        <v>0</v>
      </c>
      <c r="AG1245" s="52" t="b">
        <f t="array" aca="1" ref="AG1245" ca="1">AND(AG1243 &gt;= $B$4, NOT(OR($AF1245:AF1245)))</f>
        <v>0</v>
      </c>
      <c r="AH1245" s="52" t="b">
        <f t="array" aca="1" ref="AH1245" ca="1">AND(AH1243 &gt;= $B$4, NOT(OR($AF1245:AG1245)))</f>
        <v>0</v>
      </c>
      <c r="AI1245" s="52" t="b">
        <f t="array" aca="1" ref="AI1245" ca="1">AND(AI1243 &gt;= $B$4, NOT(OR($AF1245:AH1245)))</f>
        <v>0</v>
      </c>
      <c r="AJ1245" s="52" t="b">
        <f t="array" aca="1" ref="AJ1245" ca="1">AND(AJ1243 &gt;= $B$4, NOT(OR($AF1245:AI1245)))</f>
        <v>0</v>
      </c>
      <c r="AK1245" s="73"/>
      <c r="AL1245" s="70"/>
    </row>
    <row r="1246" spans="7:38" ht="14.55" customHeight="1" x14ac:dyDescent="0.3">
      <c r="G1246" s="3">
        <v>1244</v>
      </c>
      <c r="H1246" s="58">
        <v>0.36566841770333036</v>
      </c>
      <c r="I1246" s="58">
        <v>-7.6223454932449558E-2</v>
      </c>
      <c r="J1246" s="58">
        <v>-1.5638037411792367</v>
      </c>
      <c r="K1246" s="59">
        <v>0.5200797811105109</v>
      </c>
      <c r="L1246" s="60">
        <f t="array" ref="L1246:O1246">TRANSPOSE(MMULT(Option!$B$25:$E$28, TRANSPOSE(H1246:K1246)))</f>
        <v>0.36566841770333036</v>
      </c>
      <c r="M1246" s="60">
        <v>7.6407416689531105E-2</v>
      </c>
      <c r="N1246" s="60">
        <v>-1.2471971853295023</v>
      </c>
      <c r="O1246" s="60">
        <v>0.26645386075801958</v>
      </c>
      <c r="P1246" s="56" t="str">
        <f t="shared" si="1538"/>
        <v>249/4</v>
      </c>
      <c r="R1246" s="80"/>
      <c r="S1246" s="3" t="s">
        <v>30</v>
      </c>
      <c r="T1246" s="60">
        <f ca="1"/>
        <v>-1.1789395774219529</v>
      </c>
      <c r="U1246" s="60">
        <f ca="1"/>
        <v>-1.7466655742922712</v>
      </c>
      <c r="V1246" s="60">
        <f ca="1"/>
        <v>0.11582460424980406</v>
      </c>
      <c r="W1246" s="60">
        <f ca="1"/>
        <v>-0.41402460289984255</v>
      </c>
      <c r="X1246" s="60">
        <f ca="1"/>
        <v>3.4262875276083489</v>
      </c>
      <c r="Y1246" s="52">
        <f ca="1">$B$14 * EXP(($E$3 - $C$14^2/2) * Y$2 + $C$14*SQRT(Y$2)*T1246)</f>
        <v>70.561757040879144</v>
      </c>
      <c r="Z1246" s="52">
        <f ca="1">Y1246 * EXP(($E$3 - $C$14^2/2) * (Z$2-Y$2) + $C$14*SQRT(Z$2-Y$2)*U1246)</f>
        <v>41.992399619769976</v>
      </c>
      <c r="AA1246" s="52">
        <f ca="1">Z1246 * EXP(($E$3 - $C$14^2/2) * (AA$2-Z$2) + $C$14*SQRT(AA$2-Z$2)*V1246)</f>
        <v>43.695102363053124</v>
      </c>
      <c r="AB1246" s="52">
        <f ca="1">AA1246 * EXP(($E$3 - $C$14^2/2) * (AB$2-AA$2) + $C$14*SQRT(AB$2-AA$2)*W1246)</f>
        <v>38.784808671583818</v>
      </c>
      <c r="AC1246" s="52">
        <f ca="1">AB1246 * EXP(($E$3 - $C$14^2/2) * (AC$2-AB$2) + $C$14*SQRT(AC$2-AB$2)*X1246)</f>
        <v>108.95281506148382</v>
      </c>
      <c r="AD1246" s="47"/>
      <c r="AE1246" s="3" t="s">
        <v>68</v>
      </c>
      <c r="AF1246" s="52" t="b">
        <f ca="1">AND(AF1243&gt;$B$3, NOT(OR($AF1245:AF1245)))</f>
        <v>0</v>
      </c>
      <c r="AG1246" s="52" t="b">
        <f ca="1">AND(AG1243&gt;$B$3, NOT(OR($AF1245:AG1245)))</f>
        <v>0</v>
      </c>
      <c r="AH1246" s="52" t="b">
        <f ca="1">AND(AH1243&gt;$B$3, NOT(OR($AF1245:AH1245)))</f>
        <v>0</v>
      </c>
      <c r="AI1246" s="52" t="b">
        <f ca="1">AND(AI1243&gt;$B$3, NOT(OR($AF1245:AI1245)))</f>
        <v>0</v>
      </c>
      <c r="AJ1246" s="52" t="b">
        <f ca="1">AND(AJ1243&gt;$B$3, NOT(OR($AF1245:AJ1245)))</f>
        <v>0</v>
      </c>
      <c r="AK1246" s="74"/>
      <c r="AL1246" s="70"/>
    </row>
    <row r="1247" spans="7:38" ht="14.55" customHeight="1" x14ac:dyDescent="0.3">
      <c r="G1247" s="3">
        <v>1245</v>
      </c>
      <c r="H1247" s="58">
        <v>-1.2751720868278476</v>
      </c>
      <c r="I1247" s="58">
        <v>-0.34571410011892384</v>
      </c>
      <c r="J1247" s="58">
        <v>-0.71558846324868164</v>
      </c>
      <c r="K1247" s="59">
        <v>-1.0268576632706246</v>
      </c>
      <c r="L1247" s="60">
        <f t="array" ref="L1247:O1247">TRANSPOSE(MMULT(Option!$B$25:$E$28, TRANSPOSE(H1247:K1247)))</f>
        <v>-1.2751720868278476</v>
      </c>
      <c r="M1247" s="60">
        <v>-0.82692104125284116</v>
      </c>
      <c r="N1247" s="60">
        <v>-1.2291065867314481</v>
      </c>
      <c r="O1247" s="60">
        <v>-1.6196149706179708</v>
      </c>
      <c r="P1247" s="56" t="str">
        <f t="shared" si="1538"/>
        <v>249/5</v>
      </c>
      <c r="R1247" s="80">
        <v>312</v>
      </c>
      <c r="S1247" s="3" t="s">
        <v>28</v>
      </c>
      <c r="T1247" s="60">
        <f t="array" aca="1" ref="T1247:T1250" ca="1">TRANSPOSE(OFFSET($L$3, MATCH($R1247 &amp; "/" &amp; T$2, $P$3:$P$5002, 0) - 1, 0, 1, $E$1))</f>
        <v>0.39157564921097981</v>
      </c>
      <c r="U1247" s="60">
        <f t="array" aca="1" ref="U1247:U1250" ca="1">TRANSPOSE(OFFSET($L$3, MATCH($R1247 &amp; "/" &amp; U$2, $P$3:$P$5002, 0) - 1, 0, 1, $E$1))</f>
        <v>0.57440255804799534</v>
      </c>
      <c r="V1247" s="60">
        <f t="array" aca="1" ref="V1247:V1250" ca="1">TRANSPOSE(OFFSET($L$3, MATCH($R1247 &amp; "/" &amp; V$2, $P$3:$P$5002, 0) - 1, 0, 1, $E$1))</f>
        <v>0.513712845893041</v>
      </c>
      <c r="W1247" s="60">
        <f t="array" aca="1" ref="W1247:W1250" ca="1">TRANSPOSE(OFFSET($L$3, MATCH($R1247 &amp; "/" &amp; W$2, $P$3:$P$5002, 0) - 1, 0, 1, $E$1))</f>
        <v>0.23899764839965565</v>
      </c>
      <c r="X1247" s="60">
        <f t="array" aca="1" ref="X1247:X1250" ca="1">TRANSPOSE(OFFSET($L$3, MATCH($R1247 &amp; "/" &amp; X$2, $P$3:$P$5002, 0) - 1, 0, 1, $E$1))</f>
        <v>0.5727285288860009</v>
      </c>
      <c r="Y1247" s="52">
        <f ca="1">$B$11 * EXP(($E$3 - $C$11^2/2) * Y$2 + $C$11*SQRT(Y$2)*T1247)</f>
        <v>113.02882568642497</v>
      </c>
      <c r="Z1247" s="52">
        <f ca="1">Y1247 * EXP(($E$3 - $C$11^2/2) * (Z$2-Y$2) + $C$11*SQRT(Z$2-Y$2)*U1247)</f>
        <v>134.95800394665341</v>
      </c>
      <c r="AA1247" s="52">
        <f ca="1">Z1247 * EXP(($E$3 - $C$11^2/2) * (AA$2-Z$2) + $C$11*SQRT(AA$2-Z$2)*V1247)</f>
        <v>158.23440379250087</v>
      </c>
      <c r="AB1247" s="52">
        <f ca="1">AA1247 * EXP(($E$3 - $C$11^2/2) * (AB$2-AA$2) + $C$11*SQRT(AB$2-AA$2)*W1247)</f>
        <v>170.84843124410037</v>
      </c>
      <c r="AC1247" s="52">
        <f ca="1">AB1247 * EXP(($E$3 - $C$11^2/2) * (AC$2-AB$2) + $C$11*SQRT(AC$2-AB$2)*X1247)</f>
        <v>203.89300177029773</v>
      </c>
      <c r="AD1247" s="47"/>
      <c r="AE1247" s="3" t="s">
        <v>69</v>
      </c>
      <c r="AF1247" s="20" cm="1">
        <f t="array" aca="1" ref="AF1247" ca="1">MIN(Y1247:Y1250 / $D$11:$D$14)</f>
        <v>1.0654163508251746</v>
      </c>
      <c r="AG1247" s="20" cm="1">
        <f t="array" aca="1" ref="AG1247" ca="1">MIN(Z1247:Z1250 / $D$11:$D$14)</f>
        <v>0.94877510948519728</v>
      </c>
      <c r="AH1247" s="20" cm="1">
        <f t="array" aca="1" ref="AH1247" ca="1">MIN(AA1247:AA1250 / $D$11:$D$14)</f>
        <v>0.95310932119663283</v>
      </c>
      <c r="AI1247" s="20" cm="1">
        <f t="array" aca="1" ref="AI1247" ca="1">MIN(AB1247:AB1250 / $D$11:$D$14)</f>
        <v>1.7084843124410036</v>
      </c>
      <c r="AJ1247" s="20" cm="1">
        <f t="array" aca="1" ref="AJ1247" ca="1">MIN(AC1247:AC1250 / $D$11:$D$14)</f>
        <v>1.1951319135764706</v>
      </c>
      <c r="AK1247" s="72">
        <f t="array" aca="1" ref="AK1247" ca="1">SUMPRODUCT(AF1248:AJ1248, EXP(-$E$3*$AF$2:$AJ$2))</f>
        <v>126718.35135761407</v>
      </c>
      <c r="AL1247" s="70">
        <f ca="1">MAX(AC1248 - $D$11, 0) * EXP(-$E$2*$E$3)</f>
        <v>101.32692799960363</v>
      </c>
    </row>
    <row r="1248" spans="7:38" ht="14.55" customHeight="1" x14ac:dyDescent="0.3">
      <c r="G1248" s="3">
        <v>1246</v>
      </c>
      <c r="H1248" s="58">
        <v>1.7264368127177654</v>
      </c>
      <c r="I1248" s="58">
        <v>-1.1313164850533335</v>
      </c>
      <c r="J1248" s="58">
        <v>-1.4451017176288723</v>
      </c>
      <c r="K1248" s="59">
        <v>-0.21272868745291554</v>
      </c>
      <c r="L1248" s="60">
        <f t="array" ref="L1248:O1248">TRANSPOSE(MMULT(Option!$B$25:$E$28, TRANSPOSE(H1248:K1248)))</f>
        <v>1.7264368127177654</v>
      </c>
      <c r="M1248" s="60">
        <v>-0.34629396045454941</v>
      </c>
      <c r="N1248" s="60">
        <v>-0.87492085526879859</v>
      </c>
      <c r="O1248" s="60">
        <v>-6.9898409544809137E-2</v>
      </c>
      <c r="P1248" s="56" t="str">
        <f t="shared" si="1538"/>
        <v>250/1</v>
      </c>
      <c r="R1248" s="80"/>
      <c r="S1248" s="3" t="s">
        <v>29</v>
      </c>
      <c r="T1248" s="60">
        <f ca="1"/>
        <v>1.1236662870457503</v>
      </c>
      <c r="U1248" s="60">
        <f ca="1"/>
        <v>0.60308974099814971</v>
      </c>
      <c r="V1248" s="60">
        <f ca="1"/>
        <v>1.0573277595058777</v>
      </c>
      <c r="W1248" s="60">
        <f ca="1"/>
        <v>0.13508891142612056</v>
      </c>
      <c r="X1248" s="60">
        <f ca="1"/>
        <v>-0.22460132736813698</v>
      </c>
      <c r="Y1248" s="52">
        <f ca="1">$B$12 * EXP(($E$3 - $C$12^2/2) * Y$2 + $C$12*SQRT(Y$2)*T1248)</f>
        <v>140.79009202422898</v>
      </c>
      <c r="Z1248" s="52">
        <f ca="1">Y1248 * EXP(($E$3 - $C$12^2/2) * (Z$2-Y$2) + $C$12*SQRT(Z$2-Y$2)*U1248)</f>
        <v>169.55832948900587</v>
      </c>
      <c r="AA1248" s="52">
        <f ca="1">Z1248 * EXP(($E$3 - $C$12^2/2) * (AA$2-Z$2) + $C$12*SQRT(AA$2-Z$2)*V1248)</f>
        <v>234.01736505780119</v>
      </c>
      <c r="AB1248" s="52">
        <f ca="1">AA1248 * EXP(($E$3 - $C$12^2/2) * (AB$2-AA$2) + $C$12*SQRT(AB$2-AA$2)*W1248)</f>
        <v>244.91764120425424</v>
      </c>
      <c r="AC1248" s="52">
        <f ca="1">AB1248 * EXP(($E$3 - $C$12^2/2) * (AC$2-AB$2) + $C$12*SQRT(AC$2-AB$2)*X1248)</f>
        <v>230.10635094637982</v>
      </c>
      <c r="AD1248" s="47"/>
      <c r="AE1248" s="3" t="s">
        <v>47</v>
      </c>
      <c r="AF1248" s="64">
        <f t="shared" ref="AF1248" ca="1" si="1574">($B$5*AF1250 + (1 + $B$6)*AF1249)*$B$2</f>
        <v>15000</v>
      </c>
      <c r="AG1248" s="64">
        <f t="shared" ref="AG1248" ca="1" si="1575">($B$5*AG1250 + (1 + $B$6)*AG1249)*$B$2</f>
        <v>15000</v>
      </c>
      <c r="AH1248" s="64">
        <f t="shared" ref="AH1248" ca="1" si="1576">($B$5*AH1250 + (1 + $B$6)*AH1249)*$B$2</f>
        <v>15000</v>
      </c>
      <c r="AI1248" s="64">
        <f t="shared" ref="AI1248" ca="1" si="1577">($B$5*AI1250 + (1 + $B$6)*AI1249)*$B$2</f>
        <v>105000</v>
      </c>
      <c r="AJ1248" s="64" cm="1">
        <f t="array" aca="1" ref="AJ1248" ca="1">($B$5*AJ1250 + (1 + $B$6)*AJ1249 + AND(NOT(AF1249:AJ1249)))*$B$2</f>
        <v>0</v>
      </c>
      <c r="AK1248" s="73"/>
      <c r="AL1248" s="70"/>
    </row>
    <row r="1249" spans="7:38" ht="14.55" customHeight="1" x14ac:dyDescent="0.3">
      <c r="G1249" s="3">
        <v>1247</v>
      </c>
      <c r="H1249" s="58">
        <v>0.25235815258603228</v>
      </c>
      <c r="I1249" s="58">
        <v>-1.0168970030523223</v>
      </c>
      <c r="J1249" s="58">
        <v>0.69102907167965177</v>
      </c>
      <c r="K1249" s="59">
        <v>7.9810481675676323E-2</v>
      </c>
      <c r="L1249" s="60">
        <f t="array" ref="L1249:O1249">TRANSPOSE(MMULT(Option!$B$25:$E$28, TRANSPOSE(H1249:K1249)))</f>
        <v>0.25235815258603228</v>
      </c>
      <c r="M1249" s="60">
        <v>-0.83105823705778836</v>
      </c>
      <c r="N1249" s="60">
        <v>0.44159490803791179</v>
      </c>
      <c r="O1249" s="60">
        <v>3.7877796303991476E-2</v>
      </c>
      <c r="P1249" s="56" t="str">
        <f t="shared" si="1538"/>
        <v>250/2</v>
      </c>
      <c r="R1249" s="80"/>
      <c r="S1249" s="3" t="s">
        <v>31</v>
      </c>
      <c r="T1249" s="60">
        <f ca="1"/>
        <v>0.79417877692593142</v>
      </c>
      <c r="U1249" s="60">
        <f ca="1"/>
        <v>-1.0027903927991368</v>
      </c>
      <c r="V1249" s="60">
        <f ca="1"/>
        <v>-1.4739481725242198E-3</v>
      </c>
      <c r="W1249" s="60">
        <f ca="1"/>
        <v>1.9839284108079047</v>
      </c>
      <c r="X1249" s="60">
        <f ca="1"/>
        <v>-0.75843499285961657</v>
      </c>
      <c r="Y1249" s="52">
        <f ca="1">$B$13 * EXP(($E$3 - $C$13^2/2) * Y$2 + $C$13*SQRT(Y$2)*T1249)</f>
        <v>127.53920647138577</v>
      </c>
      <c r="Z1249" s="52">
        <f ca="1">Y1249 * EXP(($E$3 - $C$13^2/2) * (Z$2-Y$2) + $C$13*SQRT(Z$2-Y$2)*U1249)</f>
        <v>94.877510948519728</v>
      </c>
      <c r="AA1249" s="52">
        <f ca="1">Z1249 * EXP(($E$3 - $C$13^2/2) * (AA$2-Z$2) + $C$13*SQRT(AA$2-Z$2)*V1249)</f>
        <v>95.310932119663278</v>
      </c>
      <c r="AB1249" s="52">
        <f ca="1">AA1249 * EXP(($E$3 - $C$13^2/2) * (AB$2-AA$2) + $C$13*SQRT(AB$2-AA$2)*W1249)</f>
        <v>173.69884781171558</v>
      </c>
      <c r="AC1249" s="52">
        <f ca="1">AB1249 * EXP(($E$3 - $C$13^2/2) * (AC$2-AB$2) + $C$13*SQRT(AC$2-AB$2)*X1249)</f>
        <v>139.0442937107286</v>
      </c>
      <c r="AD1249" s="47"/>
      <c r="AE1249" s="3" t="s">
        <v>46</v>
      </c>
      <c r="AF1249" s="52" t="b">
        <f t="shared" ref="AF1249" ca="1" si="1578">AF1247 &gt;= $B$4</f>
        <v>0</v>
      </c>
      <c r="AG1249" s="52" t="b">
        <f t="array" aca="1" ref="AG1249" ca="1">AND(AG1247 &gt;= $B$4, NOT(OR($AF1249:AF1249)))</f>
        <v>0</v>
      </c>
      <c r="AH1249" s="52" t="b">
        <f t="array" aca="1" ref="AH1249" ca="1">AND(AH1247 &gt;= $B$4, NOT(OR($AF1249:AG1249)))</f>
        <v>0</v>
      </c>
      <c r="AI1249" s="52" t="b">
        <f t="array" aca="1" ref="AI1249" ca="1">AND(AI1247 &gt;= $B$4, NOT(OR($AF1249:AH1249)))</f>
        <v>1</v>
      </c>
      <c r="AJ1249" s="52" t="b">
        <f t="array" aca="1" ref="AJ1249" ca="1">AND(AJ1247 &gt;= $B$4, NOT(OR($AF1249:AI1249)))</f>
        <v>0</v>
      </c>
      <c r="AK1249" s="73"/>
      <c r="AL1249" s="70"/>
    </row>
    <row r="1250" spans="7:38" ht="14.55" customHeight="1" x14ac:dyDescent="0.3">
      <c r="G1250" s="3">
        <v>1248</v>
      </c>
      <c r="H1250" s="58">
        <v>0.8694875808389585</v>
      </c>
      <c r="I1250" s="58">
        <v>1.720978670665954</v>
      </c>
      <c r="J1250" s="58">
        <v>-0.42532074134491621</v>
      </c>
      <c r="K1250" s="59">
        <v>-0.42424655657855714</v>
      </c>
      <c r="L1250" s="60">
        <f t="array" ref="L1250:O1250">TRANSPOSE(MMULT(Option!$B$25:$E$28, TRANSPOSE(H1250:K1250)))</f>
        <v>0.8694875808389585</v>
      </c>
      <c r="M1250" s="60">
        <v>1.9250980378818257</v>
      </c>
      <c r="N1250" s="60">
        <v>0.42488954566569892</v>
      </c>
      <c r="O1250" s="60">
        <v>0.35213587942259311</v>
      </c>
      <c r="P1250" s="56" t="str">
        <f t="shared" si="1538"/>
        <v>250/3</v>
      </c>
      <c r="R1250" s="80"/>
      <c r="S1250" s="3" t="s">
        <v>30</v>
      </c>
      <c r="T1250" s="60">
        <f ca="1"/>
        <v>0.19455220835435283</v>
      </c>
      <c r="U1250" s="60">
        <f ca="1"/>
        <v>1.0227666150510477</v>
      </c>
      <c r="V1250" s="60">
        <f ca="1"/>
        <v>0.65031861479944197</v>
      </c>
      <c r="W1250" s="60">
        <f ca="1"/>
        <v>0.4163829169171227</v>
      </c>
      <c r="X1250" s="60">
        <f ca="1"/>
        <v>-1.7731651310510463</v>
      </c>
      <c r="Y1250" s="52">
        <f ca="1">$B$14 * EXP(($E$3 - $C$14^2/2) * Y$2 + $C$14*SQRT(Y$2)*T1250)</f>
        <v>106.54163508251746</v>
      </c>
      <c r="Z1250" s="52">
        <f ca="1">Y1250 * EXP(($E$3 - $C$14^2/2) * (Z$2-Y$2) + $C$14*SQRT(Z$2-Y$2)*U1250)</f>
        <v>145.52761072036745</v>
      </c>
      <c r="AA1250" s="52">
        <f ca="1">Z1250 * EXP(($E$3 - $C$14^2/2) * (AA$2-Z$2) + $C$14*SQRT(AA$2-Z$2)*V1250)</f>
        <v>177.76481586062425</v>
      </c>
      <c r="AB1250" s="52">
        <f ca="1">AA1250 * EXP(($E$3 - $C$14^2/2) * (AB$2-AA$2) + $C$14*SQRT(AB$2-AA$2)*W1250)</f>
        <v>202.42638559425257</v>
      </c>
      <c r="AC1250" s="52">
        <f ca="1">AB1250 * EXP(($E$3 - $C$14^2/2) * (AC$2-AB$2) + $C$14*SQRT(AC$2-AB$2)*X1250)</f>
        <v>119.51319135764707</v>
      </c>
      <c r="AD1250" s="47"/>
      <c r="AE1250" s="3" t="s">
        <v>68</v>
      </c>
      <c r="AF1250" s="52" t="b">
        <f ca="1">AND(AF1247&gt;$B$3, NOT(OR($AF1249:AF1249)))</f>
        <v>1</v>
      </c>
      <c r="AG1250" s="52" t="b">
        <f ca="1">AND(AG1247&gt;$B$3, NOT(OR($AF1249:AG1249)))</f>
        <v>1</v>
      </c>
      <c r="AH1250" s="52" t="b">
        <f ca="1">AND(AH1247&gt;$B$3, NOT(OR($AF1249:AH1249)))</f>
        <v>1</v>
      </c>
      <c r="AI1250" s="52" t="b">
        <f ca="1">AND(AI1247&gt;$B$3, NOT(OR($AF1249:AI1249)))</f>
        <v>0</v>
      </c>
      <c r="AJ1250" s="52" t="b">
        <f ca="1">AND(AJ1247&gt;$B$3, NOT(OR($AF1249:AJ1249)))</f>
        <v>0</v>
      </c>
      <c r="AK1250" s="74"/>
      <c r="AL1250" s="70"/>
    </row>
    <row r="1251" spans="7:38" ht="14.55" customHeight="1" x14ac:dyDescent="0.3">
      <c r="G1251" s="3">
        <v>1249</v>
      </c>
      <c r="H1251" s="58">
        <v>-0.71581683756989634</v>
      </c>
      <c r="I1251" s="58">
        <v>0.66836677080884443</v>
      </c>
      <c r="J1251" s="58">
        <v>-1.1096609132266011</v>
      </c>
      <c r="K1251" s="59">
        <v>0.47412903539027335</v>
      </c>
      <c r="L1251" s="60">
        <f t="array" ref="L1251:O1251">TRANSPOSE(MMULT(Option!$B$25:$E$28, TRANSPOSE(H1251:K1251)))</f>
        <v>-0.71581683756989634</v>
      </c>
      <c r="M1251" s="60">
        <v>0.3262415288169877</v>
      </c>
      <c r="N1251" s="60">
        <v>-1.0859335806216379</v>
      </c>
      <c r="O1251" s="60">
        <v>7.8128984486959263E-2</v>
      </c>
      <c r="P1251" s="56" t="str">
        <f t="shared" si="1538"/>
        <v>250/4</v>
      </c>
      <c r="R1251" s="80">
        <v>313</v>
      </c>
      <c r="S1251" s="3" t="s">
        <v>28</v>
      </c>
      <c r="T1251" s="60">
        <f t="array" aca="1" ref="T1251:T1254" ca="1">TRANSPOSE(OFFSET($L$3, MATCH($R1251 &amp; "/" &amp; T$2, $P$3:$P$5002, 0) - 1, 0, 1, $E$1))</f>
        <v>-1.6183147386083192</v>
      </c>
      <c r="U1251" s="60">
        <f t="array" aca="1" ref="U1251:U1254" ca="1">TRANSPOSE(OFFSET($L$3, MATCH($R1251 &amp; "/" &amp; U$2, $P$3:$P$5002, 0) - 1, 0, 1, $E$1))</f>
        <v>1.2423270453155222</v>
      </c>
      <c r="V1251" s="60">
        <f t="array" aca="1" ref="V1251:V1254" ca="1">TRANSPOSE(OFFSET($L$3, MATCH($R1251 &amp; "/" &amp; V$2, $P$3:$P$5002, 0) - 1, 0, 1, $E$1))</f>
        <v>-0.87966126511861031</v>
      </c>
      <c r="W1251" s="60">
        <f t="array" aca="1" ref="W1251:W1254" ca="1">TRANSPOSE(OFFSET($L$3, MATCH($R1251 &amp; "/" &amp; W$2, $P$3:$P$5002, 0) - 1, 0, 1, $E$1))</f>
        <v>1.6652274747311038</v>
      </c>
      <c r="X1251" s="60">
        <f t="array" aca="1" ref="X1251:X1254" ca="1">TRANSPOSE(OFFSET($L$3, MATCH($R1251 &amp; "/" &amp; X$2, $P$3:$P$5002, 0) - 1, 0, 1, $E$1))</f>
        <v>-0.6904617639424826</v>
      </c>
      <c r="Y1251" s="52">
        <f ca="1">$B$11 * EXP(($E$3 - $C$11^2/2) * Y$2 + $C$11*SQRT(Y$2)*T1251)</f>
        <v>61.847752756151472</v>
      </c>
      <c r="Z1251" s="52">
        <f ca="1">Y1251 * EXP(($E$3 - $C$11^2/2) * (Z$2-Y$2) + $C$11*SQRT(Z$2-Y$2)*U1251)</f>
        <v>90.2310748256061</v>
      </c>
      <c r="AA1251" s="52">
        <f ca="1">Z1251 * EXP(($E$3 - $C$11^2/2) * (AA$2-Z$2) + $C$11*SQRT(AA$2-Z$2)*V1251)</f>
        <v>69.649498399142416</v>
      </c>
      <c r="AB1251" s="52">
        <f ca="1">AA1251 * EXP(($E$3 - $C$11^2/2) * (AB$2-AA$2) + $C$11*SQRT(AB$2-AA$2)*W1251)</f>
        <v>115.35839274038833</v>
      </c>
      <c r="AC1251" s="52">
        <f ca="1">AB1251 * EXP(($E$3 - $C$11^2/2) * (AC$2-AB$2) + $C$11*SQRT(AC$2-AB$2)*X1251)</f>
        <v>94.245700919469229</v>
      </c>
      <c r="AD1251" s="47"/>
      <c r="AE1251" s="3" t="s">
        <v>69</v>
      </c>
      <c r="AF1251" s="20" cm="1">
        <f t="array" aca="1" ref="AF1251" ca="1">MIN(Y1251:Y1254 / $D$11:$D$14)</f>
        <v>0.61847752756151475</v>
      </c>
      <c r="AG1251" s="20" cm="1">
        <f t="array" aca="1" ref="AG1251" ca="1">MIN(Z1251:Z1254 / $D$11:$D$14)</f>
        <v>0.81555305873843309</v>
      </c>
      <c r="AH1251" s="20" cm="1">
        <f t="array" aca="1" ref="AH1251" ca="1">MIN(AA1251:AA1254 / $D$11:$D$14)</f>
        <v>0.63303586690841496</v>
      </c>
      <c r="AI1251" s="20" cm="1">
        <f t="array" aca="1" ref="AI1251" ca="1">MIN(AB1251:AB1254 / $D$11:$D$14)</f>
        <v>0.61179199570998166</v>
      </c>
      <c r="AJ1251" s="20" cm="1">
        <f t="array" aca="1" ref="AJ1251" ca="1">MIN(AC1251:AC1254 / $D$11:$D$14)</f>
        <v>0.41019018911339472</v>
      </c>
      <c r="AK1251" s="72">
        <f t="array" aca="1" ref="AK1251" ca="1">SUMPRODUCT(AF1252:AJ1252, EXP(-$E$3*$AF$2:$AJ$2))</f>
        <v>91452.639577679874</v>
      </c>
      <c r="AL1251" s="70">
        <f ca="1">MAX(AC1252 - $D$11, 0) * EXP(-$E$2*$E$3)</f>
        <v>0</v>
      </c>
    </row>
    <row r="1252" spans="7:38" ht="14.55" customHeight="1" x14ac:dyDescent="0.3">
      <c r="G1252" s="3">
        <v>1250</v>
      </c>
      <c r="H1252" s="58">
        <v>-1.2120495238912721</v>
      </c>
      <c r="I1252" s="58">
        <v>-0.26234219934820002</v>
      </c>
      <c r="J1252" s="58">
        <v>1.0045112850436244</v>
      </c>
      <c r="K1252" s="59">
        <v>-1.1458222802651041</v>
      </c>
      <c r="L1252" s="60">
        <f t="array" ref="L1252:O1252">TRANSPOSE(MMULT(Option!$B$25:$E$28, TRANSPOSE(H1252:K1252)))</f>
        <v>-1.2120495238912721</v>
      </c>
      <c r="M1252" s="60">
        <v>-0.72526040685537307</v>
      </c>
      <c r="N1252" s="60">
        <v>0.32875524964605796</v>
      </c>
      <c r="O1252" s="60">
        <v>-1.338680174721576</v>
      </c>
      <c r="P1252" s="56" t="str">
        <f t="shared" si="1538"/>
        <v>250/5</v>
      </c>
      <c r="R1252" s="80"/>
      <c r="S1252" s="3" t="s">
        <v>29</v>
      </c>
      <c r="T1252" s="60">
        <f ca="1"/>
        <v>-0.45535153084323343</v>
      </c>
      <c r="U1252" s="60">
        <f ca="1"/>
        <v>-0.25761112317965362</v>
      </c>
      <c r="V1252" s="60">
        <f ca="1"/>
        <v>-0.61159869605694483</v>
      </c>
      <c r="W1252" s="60">
        <f ca="1"/>
        <v>-0.12912695179077016</v>
      </c>
      <c r="X1252" s="60">
        <f ca="1"/>
        <v>-1.6000928679781086</v>
      </c>
      <c r="Y1252" s="52">
        <f ca="1">$B$12 * EXP(($E$3 - $C$12^2/2) * Y$2 + $C$12*SQRT(Y$2)*T1252)</f>
        <v>87.668681552586762</v>
      </c>
      <c r="Z1252" s="52">
        <f ca="1">Y1252 * EXP(($E$3 - $C$12^2/2) * (Z$2-Y$2) + $C$12*SQRT(Z$2-Y$2)*U1252)</f>
        <v>81.555305873843309</v>
      </c>
      <c r="AA1252" s="52">
        <f ca="1">Z1252 * EXP(($E$3 - $C$12^2/2) * (AA$2-Z$2) + $C$12*SQRT(AA$2-Z$2)*V1252)</f>
        <v>68.224366490816763</v>
      </c>
      <c r="AB1252" s="52">
        <f ca="1">AA1252 * EXP(($E$3 - $C$12^2/2) * (AB$2-AA$2) + $C$12*SQRT(AB$2-AA$2)*W1252)</f>
        <v>65.961002450251883</v>
      </c>
      <c r="AC1252" s="52">
        <f ca="1">AB1252 * EXP(($E$3 - $C$12^2/2) * (AC$2-AB$2) + $C$12*SQRT(AC$2-AB$2)*X1252)</f>
        <v>41.019018911339472</v>
      </c>
      <c r="AD1252" s="47"/>
      <c r="AE1252" s="3" t="s">
        <v>47</v>
      </c>
      <c r="AF1252" s="64">
        <f t="shared" ref="AF1252" ca="1" si="1579">($B$5*AF1254 + (1 + $B$6)*AF1253)*$B$2</f>
        <v>0</v>
      </c>
      <c r="AG1252" s="64">
        <f t="shared" ref="AG1252" ca="1" si="1580">($B$5*AG1254 + (1 + $B$6)*AG1253)*$B$2</f>
        <v>15000</v>
      </c>
      <c r="AH1252" s="64">
        <f t="shared" ref="AH1252" ca="1" si="1581">($B$5*AH1254 + (1 + $B$6)*AH1253)*$B$2</f>
        <v>0</v>
      </c>
      <c r="AI1252" s="64">
        <f t="shared" ref="AI1252" ca="1" si="1582">($B$5*AI1254 + (1 + $B$6)*AI1253)*$B$2</f>
        <v>0</v>
      </c>
      <c r="AJ1252" s="64" cm="1">
        <f t="array" aca="1" ref="AJ1252" ca="1">($B$5*AJ1254 + (1 + $B$6)*AJ1253 + AND(NOT(AF1253:AJ1253)))*$B$2</f>
        <v>100000</v>
      </c>
      <c r="AK1252" s="73"/>
      <c r="AL1252" s="70"/>
    </row>
    <row r="1253" spans="7:38" ht="14.55" customHeight="1" x14ac:dyDescent="0.3">
      <c r="G1253" s="3">
        <v>1251</v>
      </c>
      <c r="H1253" s="58">
        <v>1.9929954032273987</v>
      </c>
      <c r="I1253" s="58">
        <v>-0.13913124387085779</v>
      </c>
      <c r="J1253" s="58">
        <v>0.91908884506312005</v>
      </c>
      <c r="K1253" s="59">
        <v>-0.50765795217417531</v>
      </c>
      <c r="L1253" s="60">
        <f t="array" ref="L1253:O1253">TRANSPOSE(MMULT(Option!$B$25:$E$28, TRANSPOSE(H1253:K1253)))</f>
        <v>1.9929954032273987</v>
      </c>
      <c r="M1253" s="60">
        <v>0.66968226997664626</v>
      </c>
      <c r="N1253" s="60">
        <v>1.568010033335824</v>
      </c>
      <c r="O1253" s="60">
        <v>0.50542052593645037</v>
      </c>
      <c r="P1253" s="56" t="str">
        <f t="shared" si="1538"/>
        <v>251/1</v>
      </c>
      <c r="R1253" s="80"/>
      <c r="S1253" s="3" t="s">
        <v>31</v>
      </c>
      <c r="T1253" s="60">
        <f ca="1"/>
        <v>0.37149701143995162</v>
      </c>
      <c r="U1253" s="60">
        <f ca="1"/>
        <v>-0.99854543267799445</v>
      </c>
      <c r="V1253" s="60">
        <f ca="1"/>
        <v>-0.94704556763040038</v>
      </c>
      <c r="W1253" s="60">
        <f ca="1"/>
        <v>-0.13044911290398181</v>
      </c>
      <c r="X1253" s="60">
        <f ca="1"/>
        <v>-0.69615508661671688</v>
      </c>
      <c r="Y1253" s="52">
        <f ca="1">$B$13 * EXP(($E$3 - $C$13^2/2) * Y$2 + $C$13*SQRT(Y$2)*T1253)</f>
        <v>112.35003267011953</v>
      </c>
      <c r="Z1253" s="52">
        <f ca="1">Y1253 * EXP(($E$3 - $C$13^2/2) * (Z$2-Y$2) + $C$13*SQRT(Z$2-Y$2)*U1253)</f>
        <v>83.684657699850447</v>
      </c>
      <c r="AA1253" s="52">
        <f ca="1">Z1253 * EXP(($E$3 - $C$13^2/2) * (AA$2-Z$2) + $C$13*SQRT(AA$2-Z$2)*V1253)</f>
        <v>63.303586690841492</v>
      </c>
      <c r="AB1253" s="52">
        <f ca="1">AA1253 * EXP(($E$3 - $C$13^2/2) * (AB$2-AA$2) + $C$13*SQRT(AB$2-AA$2)*W1253)</f>
        <v>61.179199570998165</v>
      </c>
      <c r="AC1253" s="52">
        <f ca="1">AB1253 * EXP(($E$3 - $C$13^2/2) * (AC$2-AB$2) + $C$13*SQRT(AC$2-AB$2)*X1253)</f>
        <v>49.896992453660665</v>
      </c>
      <c r="AD1253" s="47"/>
      <c r="AE1253" s="3" t="s">
        <v>46</v>
      </c>
      <c r="AF1253" s="52" t="b">
        <f t="shared" ref="AF1253" ca="1" si="1583">AF1251 &gt;= $B$4</f>
        <v>0</v>
      </c>
      <c r="AG1253" s="52" t="b">
        <f t="array" aca="1" ref="AG1253" ca="1">AND(AG1251 &gt;= $B$4, NOT(OR($AF1253:AF1253)))</f>
        <v>0</v>
      </c>
      <c r="AH1253" s="52" t="b">
        <f t="array" aca="1" ref="AH1253" ca="1">AND(AH1251 &gt;= $B$4, NOT(OR($AF1253:AG1253)))</f>
        <v>0</v>
      </c>
      <c r="AI1253" s="52" t="b">
        <f t="array" aca="1" ref="AI1253" ca="1">AND(AI1251 &gt;= $B$4, NOT(OR($AF1253:AH1253)))</f>
        <v>0</v>
      </c>
      <c r="AJ1253" s="52" t="b">
        <f t="array" aca="1" ref="AJ1253" ca="1">AND(AJ1251 &gt;= $B$4, NOT(OR($AF1253:AI1253)))</f>
        <v>0</v>
      </c>
      <c r="AK1253" s="73"/>
      <c r="AL1253" s="70"/>
    </row>
    <row r="1254" spans="7:38" ht="14.55" customHeight="1" x14ac:dyDescent="0.3">
      <c r="G1254" s="3">
        <v>1252</v>
      </c>
      <c r="H1254" s="58">
        <v>5.5720690690177835E-2</v>
      </c>
      <c r="I1254" s="58">
        <v>2.0033792664226304</v>
      </c>
      <c r="J1254" s="58">
        <v>0.26808978592949512</v>
      </c>
      <c r="K1254" s="59">
        <v>-2.1543609158556492</v>
      </c>
      <c r="L1254" s="60">
        <f t="array" ref="L1254:O1254">TRANSPOSE(MMULT(Option!$B$25:$E$28, TRANSPOSE(H1254:K1254)))</f>
        <v>5.5720690690177835E-2</v>
      </c>
      <c r="M1254" s="60">
        <v>1.8584157030934325</v>
      </c>
      <c r="N1254" s="60">
        <v>0.7823620699904188</v>
      </c>
      <c r="O1254" s="60">
        <v>-1.2456625873314486</v>
      </c>
      <c r="P1254" s="56" t="str">
        <f t="shared" si="1538"/>
        <v>251/2</v>
      </c>
      <c r="R1254" s="80"/>
      <c r="S1254" s="3" t="s">
        <v>30</v>
      </c>
      <c r="T1254" s="60">
        <f ca="1"/>
        <v>-0.89994788374961887</v>
      </c>
      <c r="U1254" s="60">
        <f ca="1"/>
        <v>1.704516377858333</v>
      </c>
      <c r="V1254" s="60">
        <f ca="1"/>
        <v>0.34605309115703131</v>
      </c>
      <c r="W1254" s="60">
        <f ca="1"/>
        <v>-0.10591766538109809</v>
      </c>
      <c r="X1254" s="60">
        <f ca="1"/>
        <v>-1.0804084826042759</v>
      </c>
      <c r="Y1254" s="52">
        <f ca="1">$B$14 * EXP(($E$3 - $C$14^2/2) * Y$2 + $C$14*SQRT(Y$2)*T1254)</f>
        <v>76.721794523884256</v>
      </c>
      <c r="Z1254" s="52">
        <f ca="1">Y1254 * EXP(($E$3 - $C$14^2/2) * (Z$2-Y$2) + $C$14*SQRT(Z$2-Y$2)*U1254)</f>
        <v>128.5786441962594</v>
      </c>
      <c r="AA1254" s="52">
        <f ca="1">Z1254 * EXP(($E$3 - $C$14^2/2) * (AA$2-Z$2) + $C$14*SQRT(AA$2-Z$2)*V1254)</f>
        <v>143.35967204160877</v>
      </c>
      <c r="AB1254" s="52">
        <f ca="1">AA1254 * EXP(($E$3 - $C$14^2/2) * (AB$2-AA$2) + $C$14*SQRT(AB$2-AA$2)*W1254)</f>
        <v>139.57210674590442</v>
      </c>
      <c r="AC1254" s="52">
        <f ca="1">AB1254 * EXP(($E$3 - $C$14^2/2) * (AC$2-AB$2) + $C$14*SQRT(AC$2-AB$2)*X1254)</f>
        <v>101.43912016228028</v>
      </c>
      <c r="AD1254" s="47"/>
      <c r="AE1254" s="3" t="s">
        <v>68</v>
      </c>
      <c r="AF1254" s="52" t="b">
        <f ca="1">AND(AF1251&gt;$B$3, NOT(OR($AF1253:AF1253)))</f>
        <v>0</v>
      </c>
      <c r="AG1254" s="52" t="b">
        <f ca="1">AND(AG1251&gt;$B$3, NOT(OR($AF1253:AG1253)))</f>
        <v>1</v>
      </c>
      <c r="AH1254" s="52" t="b">
        <f ca="1">AND(AH1251&gt;$B$3, NOT(OR($AF1253:AH1253)))</f>
        <v>0</v>
      </c>
      <c r="AI1254" s="52" t="b">
        <f ca="1">AND(AI1251&gt;$B$3, NOT(OR($AF1253:AI1253)))</f>
        <v>0</v>
      </c>
      <c r="AJ1254" s="52" t="b">
        <f ca="1">AND(AJ1251&gt;$B$3, NOT(OR($AF1253:AJ1253)))</f>
        <v>0</v>
      </c>
      <c r="AK1254" s="74"/>
      <c r="AL1254" s="70"/>
    </row>
    <row r="1255" spans="7:38" ht="14.55" customHeight="1" x14ac:dyDescent="0.3">
      <c r="G1255" s="3">
        <v>1253</v>
      </c>
      <c r="H1255" s="58">
        <v>-0.48367442108334452</v>
      </c>
      <c r="I1255" s="58">
        <v>2.1537546538809553</v>
      </c>
      <c r="J1255" s="58">
        <v>9.6165116125378952E-2</v>
      </c>
      <c r="K1255" s="59">
        <v>8.5990914402422361E-2</v>
      </c>
      <c r="L1255" s="60">
        <f t="array" ref="L1255:O1255">TRANSPOSE(MMULT(Option!$B$25:$E$28, TRANSPOSE(H1255:K1255)))</f>
        <v>-0.48367442108334452</v>
      </c>
      <c r="M1255" s="60">
        <v>1.7804789775212408</v>
      </c>
      <c r="N1255" s="60">
        <v>0.45497837701135996</v>
      </c>
      <c r="O1255" s="60">
        <v>0.4629233159988036</v>
      </c>
      <c r="P1255" s="56" t="str">
        <f t="shared" si="1538"/>
        <v>251/3</v>
      </c>
      <c r="R1255" s="80">
        <v>314</v>
      </c>
      <c r="S1255" s="3" t="s">
        <v>28</v>
      </c>
      <c r="T1255" s="60">
        <f t="array" aca="1" ref="T1255:T1258" ca="1">TRANSPOSE(OFFSET($L$3, MATCH($R1255 &amp; "/" &amp; T$2, $P$3:$P$5002, 0) - 1, 0, 1, $E$1))</f>
        <v>2.1139705167815501</v>
      </c>
      <c r="U1255" s="60">
        <f t="array" aca="1" ref="U1255:U1258" ca="1">TRANSPOSE(OFFSET($L$3, MATCH($R1255 &amp; "/" &amp; U$2, $P$3:$P$5002, 0) - 1, 0, 1, $E$1))</f>
        <v>1.5548080961305544</v>
      </c>
      <c r="V1255" s="60">
        <f t="array" aca="1" ref="V1255:V1258" ca="1">TRANSPOSE(OFFSET($L$3, MATCH($R1255 &amp; "/" &amp; V$2, $P$3:$P$5002, 0) - 1, 0, 1, $E$1))</f>
        <v>-1.3467513766896286</v>
      </c>
      <c r="W1255" s="60">
        <f t="array" aca="1" ref="W1255:W1258" ca="1">TRANSPOSE(OFFSET($L$3, MATCH($R1255 &amp; "/" &amp; W$2, $P$3:$P$5002, 0) - 1, 0, 1, $E$1))</f>
        <v>-1.6221628795758403</v>
      </c>
      <c r="X1255" s="60">
        <f t="array" aca="1" ref="X1255:X1258" ca="1">TRANSPOSE(OFFSET($L$3, MATCH($R1255 &amp; "/" &amp; X$2, $P$3:$P$5002, 0) - 1, 0, 1, $E$1))</f>
        <v>1.406736246888868</v>
      </c>
      <c r="Y1255" s="52">
        <f ca="1">$B$11 * EXP(($E$3 - $C$11^2/2) * Y$2 + $C$11*SQRT(Y$2)*T1255)</f>
        <v>189.49475404937775</v>
      </c>
      <c r="Z1255" s="52">
        <f ca="1">Y1255 * EXP(($E$3 - $C$11^2/2) * (Z$2-Y$2) + $C$11*SQRT(Z$2-Y$2)*U1255)</f>
        <v>303.62815241488613</v>
      </c>
      <c r="AA1255" s="52">
        <f ca="1">Z1255 * EXP(($E$3 - $C$11^2/2) * (AA$2-Z$2) + $C$11*SQRT(AA$2-Z$2)*V1255)</f>
        <v>203.72648957104661</v>
      </c>
      <c r="AB1255" s="52">
        <f ca="1">AA1255 * EXP(($E$3 - $C$11^2/2) * (AB$2-AA$2) + $C$11*SQRT(AB$2-AA$2)*W1255)</f>
        <v>125.85487947537675</v>
      </c>
      <c r="AC1255" s="52">
        <f ca="1">AB1255 * EXP(($E$3 - $C$11^2/2) * (AC$2-AB$2) + $C$11*SQRT(AC$2-AB$2)*X1255)</f>
        <v>192.89584249754193</v>
      </c>
      <c r="AD1255" s="47"/>
      <c r="AE1255" s="3" t="s">
        <v>69</v>
      </c>
      <c r="AF1255" s="20" cm="1">
        <f t="array" aca="1" ref="AF1255" ca="1">MIN(Y1255:Y1258 / $D$11:$D$14)</f>
        <v>1.0142017468695481</v>
      </c>
      <c r="AG1255" s="20" cm="1">
        <f t="array" aca="1" ref="AG1255" ca="1">MIN(Z1255:Z1258 / $D$11:$D$14)</f>
        <v>1.664510223882296</v>
      </c>
      <c r="AH1255" s="20" cm="1">
        <f t="array" aca="1" ref="AH1255" ca="1">MIN(AA1255:AA1258 / $D$11:$D$14)</f>
        <v>2.0372648957104662</v>
      </c>
      <c r="AI1255" s="20" cm="1">
        <f t="array" aca="1" ref="AI1255" ca="1">MIN(AB1255:AB1258 / $D$11:$D$14)</f>
        <v>1.2585487947537675</v>
      </c>
      <c r="AJ1255" s="20" cm="1">
        <f t="array" aca="1" ref="AJ1255" ca="1">MIN(AC1255:AC1258 / $D$11:$D$14)</f>
        <v>1.9289584249754193</v>
      </c>
      <c r="AK1255" s="72">
        <f t="array" aca="1" ref="AK1255" ca="1">SUMPRODUCT(AF1256:AJ1256, EXP(-$E$3*$AF$2:$AJ$2))</f>
        <v>109276.37026128646</v>
      </c>
      <c r="AL1255" s="70">
        <f ca="1">MAX(AC1256 - $D$11, 0) * EXP(-$E$2*$E$3)</f>
        <v>136.87178815317077</v>
      </c>
    </row>
    <row r="1256" spans="7:38" ht="14.55" customHeight="1" x14ac:dyDescent="0.3">
      <c r="G1256" s="3">
        <v>1254</v>
      </c>
      <c r="H1256" s="58">
        <v>-0.20712456062475115</v>
      </c>
      <c r="I1256" s="58">
        <v>-0.96170656702814428</v>
      </c>
      <c r="J1256" s="58">
        <v>-0.57325308102167105</v>
      </c>
      <c r="K1256" s="59">
        <v>-1.1875842719892304</v>
      </c>
      <c r="L1256" s="60">
        <f t="array" ref="L1256:O1256">TRANSPOSE(MMULT(Option!$B$25:$E$28, TRANSPOSE(H1256:K1256)))</f>
        <v>-0.20712456062475115</v>
      </c>
      <c r="M1256" s="60">
        <v>-0.96426845219841917</v>
      </c>
      <c r="N1256" s="60">
        <v>-0.83817766917779535</v>
      </c>
      <c r="O1256" s="60">
        <v>-1.4635576746979726</v>
      </c>
      <c r="P1256" s="56" t="str">
        <f t="shared" si="1538"/>
        <v>251/4</v>
      </c>
      <c r="R1256" s="80"/>
      <c r="S1256" s="3" t="s">
        <v>29</v>
      </c>
      <c r="T1256" s="60">
        <f ca="1"/>
        <v>1.9993769333727391</v>
      </c>
      <c r="U1256" s="60">
        <f ca="1"/>
        <v>2.0344397847118256</v>
      </c>
      <c r="V1256" s="60">
        <f ca="1"/>
        <v>-0.36574986208393012</v>
      </c>
      <c r="W1256" s="60">
        <f ca="1"/>
        <v>-0.32134383628817514</v>
      </c>
      <c r="X1256" s="60">
        <f ca="1"/>
        <v>-4.9012799194336654E-2</v>
      </c>
      <c r="Y1256" s="52">
        <f ca="1">$B$12 * EXP(($E$3 - $C$12^2/2) * Y$2 + $C$12*SQRT(Y$2)*T1256)</f>
        <v>183.09099432336794</v>
      </c>
      <c r="Z1256" s="52">
        <f ca="1">Y1256 * EXP(($E$3 - $C$12^2/2) * (Z$2-Y$2) + $C$12*SQRT(Z$2-Y$2)*U1256)</f>
        <v>338.76789637084408</v>
      </c>
      <c r="AA1256" s="52">
        <f ca="1">Z1256 * EXP(($E$3 - $C$12^2/2) * (AA$2-Z$2) + $C$12*SQRT(AA$2-Z$2)*V1256)</f>
        <v>305.0849440116337</v>
      </c>
      <c r="AB1256" s="52">
        <f ca="1">AA1256 * EXP(($E$3 - $C$12^2/2) * (AB$2-AA$2) + $C$12*SQRT(AB$2-AA$2)*W1256)</f>
        <v>278.43568298871003</v>
      </c>
      <c r="AC1256" s="52">
        <f ca="1">AB1256 * EXP(($E$3 - $C$12^2/2) * (AC$2-AB$2) + $C$12*SQRT(AC$2-AB$2)*X1256)</f>
        <v>275.74685481617138</v>
      </c>
      <c r="AD1256" s="47"/>
      <c r="AE1256" s="3" t="s">
        <v>47</v>
      </c>
      <c r="AF1256" s="64">
        <f t="shared" ref="AF1256" ca="1" si="1584">($B$5*AF1258 + (1 + $B$6)*AF1257)*$B$2</f>
        <v>15000</v>
      </c>
      <c r="AG1256" s="64">
        <f t="shared" ref="AG1256" ca="1" si="1585">($B$5*AG1258 + (1 + $B$6)*AG1257)*$B$2</f>
        <v>105000</v>
      </c>
      <c r="AH1256" s="64">
        <f t="shared" ref="AH1256" ca="1" si="1586">($B$5*AH1258 + (1 + $B$6)*AH1257)*$B$2</f>
        <v>0</v>
      </c>
      <c r="AI1256" s="64">
        <f t="shared" ref="AI1256" ca="1" si="1587">($B$5*AI1258 + (1 + $B$6)*AI1257)*$B$2</f>
        <v>0</v>
      </c>
      <c r="AJ1256" s="64" cm="1">
        <f t="array" aca="1" ref="AJ1256" ca="1">($B$5*AJ1258 + (1 + $B$6)*AJ1257 + AND(NOT(AF1257:AJ1257)))*$B$2</f>
        <v>0</v>
      </c>
      <c r="AK1256" s="73"/>
      <c r="AL1256" s="70"/>
    </row>
    <row r="1257" spans="7:38" ht="14.55" customHeight="1" x14ac:dyDescent="0.3">
      <c r="G1257" s="3">
        <v>1255</v>
      </c>
      <c r="H1257" s="58">
        <v>0.75814763571576016</v>
      </c>
      <c r="I1257" s="58">
        <v>0.11133938097684572</v>
      </c>
      <c r="J1257" s="58">
        <v>-0.9193131823825007</v>
      </c>
      <c r="K1257" s="59">
        <v>1.0920084332366102</v>
      </c>
      <c r="L1257" s="60">
        <f t="array" ref="L1257:O1257">TRANSPOSE(MMULT(Option!$B$25:$E$28, TRANSPOSE(H1257:K1257)))</f>
        <v>0.75814763571576016</v>
      </c>
      <c r="M1257" s="60">
        <v>0.40530328251748843</v>
      </c>
      <c r="N1257" s="60">
        <v>-0.47502747350802516</v>
      </c>
      <c r="O1257" s="60">
        <v>1.0881231412359142</v>
      </c>
      <c r="P1257" s="56" t="str">
        <f t="shared" si="1538"/>
        <v>251/5</v>
      </c>
      <c r="R1257" s="80"/>
      <c r="S1257" s="3" t="s">
        <v>31</v>
      </c>
      <c r="T1257" s="60">
        <f ca="1"/>
        <v>3.0339489295352573E-2</v>
      </c>
      <c r="U1257" s="60">
        <f ca="1"/>
        <v>1.6347635784661971</v>
      </c>
      <c r="V1257" s="60">
        <f ca="1"/>
        <v>2.0516815138099425</v>
      </c>
      <c r="W1257" s="60">
        <f ca="1"/>
        <v>-0.54746634633859237</v>
      </c>
      <c r="X1257" s="60">
        <f ca="1"/>
        <v>2.5633421275161272E-2</v>
      </c>
      <c r="Y1257" s="52">
        <f ca="1">$B$13 * EXP(($E$3 - $C$13^2/2) * Y$2 + $C$13*SQRT(Y$2)*T1257)</f>
        <v>101.42017468695481</v>
      </c>
      <c r="Z1257" s="52">
        <f ca="1">Y1257 * EXP(($E$3 - $C$13^2/2) * (Z$2-Y$2) + $C$13*SQRT(Z$2-Y$2)*U1257)</f>
        <v>166.4510223882296</v>
      </c>
      <c r="AA1257" s="52">
        <f ca="1">Z1257 * EXP(($E$3 - $C$13^2/2) * (AA$2-Z$2) + $C$13*SQRT(AA$2-Z$2)*V1257)</f>
        <v>309.57660092740895</v>
      </c>
      <c r="AB1257" s="52">
        <f ca="1">AA1257 * EXP(($E$3 - $C$13^2/2) * (AB$2-AA$2) + $C$13*SQRT(AB$2-AA$2)*W1257)</f>
        <v>264.00437013684456</v>
      </c>
      <c r="AC1257" s="52">
        <f ca="1">AB1257 * EXP(($E$3 - $C$13^2/2) * (AC$2-AB$2) + $C$13*SQRT(AC$2-AB$2)*X1257)</f>
        <v>267.37593996860898</v>
      </c>
      <c r="AD1257" s="47"/>
      <c r="AE1257" s="3" t="s">
        <v>46</v>
      </c>
      <c r="AF1257" s="52" t="b">
        <f t="shared" ref="AF1257" ca="1" si="1588">AF1255 &gt;= $B$4</f>
        <v>0</v>
      </c>
      <c r="AG1257" s="52" t="b">
        <f t="array" aca="1" ref="AG1257" ca="1">AND(AG1255 &gt;= $B$4, NOT(OR($AF1257:AF1257)))</f>
        <v>1</v>
      </c>
      <c r="AH1257" s="52" t="b">
        <f t="array" aca="1" ref="AH1257" ca="1">AND(AH1255 &gt;= $B$4, NOT(OR($AF1257:AG1257)))</f>
        <v>0</v>
      </c>
      <c r="AI1257" s="52" t="b">
        <f t="array" aca="1" ref="AI1257" ca="1">AND(AI1255 &gt;= $B$4, NOT(OR($AF1257:AH1257)))</f>
        <v>0</v>
      </c>
      <c r="AJ1257" s="52" t="b">
        <f t="array" aca="1" ref="AJ1257" ca="1">AND(AJ1255 &gt;= $B$4, NOT(OR($AF1257:AI1257)))</f>
        <v>0</v>
      </c>
      <c r="AK1257" s="73"/>
      <c r="AL1257" s="70"/>
    </row>
    <row r="1258" spans="7:38" ht="14.55" customHeight="1" x14ac:dyDescent="0.3">
      <c r="G1258" s="3">
        <v>1256</v>
      </c>
      <c r="H1258" s="58">
        <v>1.0586970076603193</v>
      </c>
      <c r="I1258" s="58">
        <v>-1.8313540485665876</v>
      </c>
      <c r="J1258" s="58">
        <v>-0.73841664561503939</v>
      </c>
      <c r="K1258" s="59">
        <v>0.34954860289414935</v>
      </c>
      <c r="L1258" s="60">
        <f t="array" ref="L1258:O1258">TRANSPOSE(MMULT(Option!$B$25:$E$28, TRANSPOSE(H1258:K1258)))</f>
        <v>1.0586970076603193</v>
      </c>
      <c r="M1258" s="60">
        <v>-1.2549849072999166</v>
      </c>
      <c r="N1258" s="60">
        <v>-0.70464102952980023</v>
      </c>
      <c r="O1258" s="60">
        <v>9.9129111410543286E-2</v>
      </c>
      <c r="P1258" s="56" t="str">
        <f t="shared" si="1538"/>
        <v>252/1</v>
      </c>
      <c r="R1258" s="80"/>
      <c r="S1258" s="3" t="s">
        <v>30</v>
      </c>
      <c r="T1258" s="60">
        <f ca="1"/>
        <v>0.98694053578597973</v>
      </c>
      <c r="U1258" s="60">
        <f ca="1"/>
        <v>1.5340631910034095</v>
      </c>
      <c r="V1258" s="60">
        <f ca="1"/>
        <v>1.2180279281385271</v>
      </c>
      <c r="W1258" s="60">
        <f ca="1"/>
        <v>1.260932193477148</v>
      </c>
      <c r="X1258" s="60">
        <f ca="1"/>
        <v>1.0182102881494792</v>
      </c>
      <c r="Y1258" s="52">
        <f ca="1">$B$14 * EXP(($E$3 - $C$14^2/2) * Y$2 + $C$14*SQRT(Y$2)*T1258)</f>
        <v>135.13203624524454</v>
      </c>
      <c r="Z1258" s="52">
        <f ca="1">Y1258 * EXP(($E$3 - $C$14^2/2) * (Z$2-Y$2) + $C$14*SQRT(Z$2-Y$2)*U1258)</f>
        <v>215.17922898113213</v>
      </c>
      <c r="AA1258" s="52">
        <f ca="1">Z1258 * EXP(($E$3 - $C$14^2/2) * (AA$2-Z$2) + $C$14*SQRT(AA$2-Z$2)*V1258)</f>
        <v>311.64966317247917</v>
      </c>
      <c r="AB1258" s="52">
        <f ca="1">AA1258 * EXP(($E$3 - $C$14^2/2) * (AB$2-AA$2) + $C$14*SQRT(AB$2-AA$2)*W1258)</f>
        <v>457.21756074410968</v>
      </c>
      <c r="AC1258" s="52">
        <f ca="1">AB1258 * EXP(($E$3 - $C$14^2/2) * (AC$2-AB$2) + $C$14*SQRT(AC$2-AB$2)*X1258)</f>
        <v>623.670651503062</v>
      </c>
      <c r="AD1258" s="47"/>
      <c r="AE1258" s="3" t="s">
        <v>68</v>
      </c>
      <c r="AF1258" s="52" t="b">
        <f ca="1">AND(AF1255&gt;$B$3, NOT(OR($AF1257:AF1257)))</f>
        <v>1</v>
      </c>
      <c r="AG1258" s="52" t="b">
        <f ca="1">AND(AG1255&gt;$B$3, NOT(OR($AF1257:AG1257)))</f>
        <v>0</v>
      </c>
      <c r="AH1258" s="52" t="b">
        <f ca="1">AND(AH1255&gt;$B$3, NOT(OR($AF1257:AH1257)))</f>
        <v>0</v>
      </c>
      <c r="AI1258" s="52" t="b">
        <f ca="1">AND(AI1255&gt;$B$3, NOT(OR($AF1257:AI1257)))</f>
        <v>0</v>
      </c>
      <c r="AJ1258" s="52" t="b">
        <f ca="1">AND(AJ1255&gt;$B$3, NOT(OR($AF1257:AJ1257)))</f>
        <v>0</v>
      </c>
      <c r="AK1258" s="74"/>
      <c r="AL1258" s="70"/>
    </row>
    <row r="1259" spans="7:38" ht="14.55" customHeight="1" x14ac:dyDescent="0.3">
      <c r="G1259" s="3">
        <v>1257</v>
      </c>
      <c r="H1259" s="58">
        <v>-0.59642760119963556</v>
      </c>
      <c r="I1259" s="58">
        <v>2.6591854857315869</v>
      </c>
      <c r="J1259" s="58">
        <v>1.6166811543751249</v>
      </c>
      <c r="K1259" s="59">
        <v>1.3605300858237146</v>
      </c>
      <c r="L1259" s="60">
        <f t="array" ref="L1259:O1259">TRANSPOSE(MMULT(Option!$B$25:$E$28, TRANSPOSE(H1259:K1259)))</f>
        <v>-0.59642760119963556</v>
      </c>
      <c r="M1259" s="60">
        <v>2.1986127145787275</v>
      </c>
      <c r="N1259" s="60">
        <v>1.8777145060914522</v>
      </c>
      <c r="O1259" s="60">
        <v>1.9383993853941324</v>
      </c>
      <c r="P1259" s="56" t="str">
        <f t="shared" si="1538"/>
        <v>252/2</v>
      </c>
      <c r="R1259" s="80">
        <v>315</v>
      </c>
      <c r="S1259" s="3" t="s">
        <v>28</v>
      </c>
      <c r="T1259" s="60">
        <f t="array" aca="1" ref="T1259:T1262" ca="1">TRANSPOSE(OFFSET($L$3, MATCH($R1259 &amp; "/" &amp; T$2, $P$3:$P$5002, 0) - 1, 0, 1, $E$1))</f>
        <v>-0.17339677746388857</v>
      </c>
      <c r="U1259" s="60">
        <f t="array" aca="1" ref="U1259:U1262" ca="1">TRANSPOSE(OFFSET($L$3, MATCH($R1259 &amp; "/" &amp; U$2, $P$3:$P$5002, 0) - 1, 0, 1, $E$1))</f>
        <v>-7.2031958801499624E-2</v>
      </c>
      <c r="V1259" s="60">
        <f t="array" aca="1" ref="V1259:V1262" ca="1">TRANSPOSE(OFFSET($L$3, MATCH($R1259 &amp; "/" &amp; V$2, $P$3:$P$5002, 0) - 1, 0, 1, $E$1))</f>
        <v>-0.31541590631857669</v>
      </c>
      <c r="W1259" s="60">
        <f t="array" aca="1" ref="W1259:W1262" ca="1">TRANSPOSE(OFFSET($L$3, MATCH($R1259 &amp; "/" &amp; W$2, $P$3:$P$5002, 0) - 1, 0, 1, $E$1))</f>
        <v>0.78519245298429219</v>
      </c>
      <c r="X1259" s="60">
        <f t="array" aca="1" ref="X1259:X1262" ca="1">TRANSPOSE(OFFSET($L$3, MATCH($R1259 &amp; "/" &amp; X$2, $P$3:$P$5002, 0) - 1, 0, 1, $E$1))</f>
        <v>-1.708511973705531</v>
      </c>
      <c r="Y1259" s="52">
        <f ca="1">$B$11 * EXP(($E$3 - $C$11^2/2) * Y$2 + $C$11*SQRT(Y$2)*T1259)</f>
        <v>95.406923838956175</v>
      </c>
      <c r="Z1259" s="52">
        <f ca="1">Y1259 * EXP(($E$3 - $C$11^2/2) * (Z$2-Y$2) + $C$11*SQRT(Z$2-Y$2)*U1259)</f>
        <v>93.835341969635323</v>
      </c>
      <c r="AA1259" s="52">
        <f ca="1">Z1259 * EXP(($E$3 - $C$11^2/2) * (AA$2-Z$2) + $C$11*SQRT(AA$2-Z$2)*V1259)</f>
        <v>85.791230548673767</v>
      </c>
      <c r="AB1259" s="52">
        <f ca="1">AA1259 * EXP(($E$3 - $C$11^2/2) * (AB$2-AA$2) + $C$11*SQRT(AB$2-AA$2)*W1259)</f>
        <v>109.12287371446214</v>
      </c>
      <c r="AC1259" s="52">
        <f ca="1">AB1259 * EXP(($E$3 - $C$11^2/2) * (AC$2-AB$2) + $C$11*SQRT(AC$2-AB$2)*X1259)</f>
        <v>65.688307196565034</v>
      </c>
      <c r="AD1259" s="47"/>
      <c r="AE1259" s="3" t="s">
        <v>69</v>
      </c>
      <c r="AF1259" s="20" cm="1">
        <f t="array" aca="1" ref="AF1259" ca="1">MIN(Y1259:Y1262 / $D$11:$D$14)</f>
        <v>0.9540692383895617</v>
      </c>
      <c r="AG1259" s="20" cm="1">
        <f t="array" aca="1" ref="AG1259" ca="1">MIN(Z1259:Z1262 / $D$11:$D$14)</f>
        <v>0.8485758868086698</v>
      </c>
      <c r="AH1259" s="20" cm="1">
        <f t="array" aca="1" ref="AH1259" ca="1">MIN(AA1259:AA1262 / $D$11:$D$14)</f>
        <v>0.85791230548673769</v>
      </c>
      <c r="AI1259" s="20" cm="1">
        <f t="array" aca="1" ref="AI1259" ca="1">MIN(AB1259:AB1262 / $D$11:$D$14)</f>
        <v>1.0912287371446214</v>
      </c>
      <c r="AJ1259" s="20" cm="1">
        <f t="array" aca="1" ref="AJ1259" ca="1">MIN(AC1259:AC1262 / $D$11:$D$14)</f>
        <v>0.65688307196565032</v>
      </c>
      <c r="AK1259" s="72">
        <f t="array" aca="1" ref="AK1259" ca="1">SUMPRODUCT(AF1260:AJ1260, EXP(-$E$3*$AF$2:$AJ$2))</f>
        <v>130912.66188773618</v>
      </c>
      <c r="AL1259" s="70">
        <f ca="1">MAX(AC1260 - $D$11, 0) * EXP(-$E$2*$E$3)</f>
        <v>101.07854345750677</v>
      </c>
    </row>
    <row r="1260" spans="7:38" ht="14.55" customHeight="1" x14ac:dyDescent="0.3">
      <c r="G1260" s="3">
        <v>1258</v>
      </c>
      <c r="H1260" s="58">
        <v>0.18914934304718592</v>
      </c>
      <c r="I1260" s="58">
        <v>-0.22803915784509152</v>
      </c>
      <c r="J1260" s="58">
        <v>0.98262326572574654</v>
      </c>
      <c r="K1260" s="59">
        <v>0.93730334469209731</v>
      </c>
      <c r="L1260" s="60">
        <f t="array" ref="L1260:O1260">TRANSPOSE(MMULT(Option!$B$25:$E$28, TRANSPOSE(H1260:K1260)))</f>
        <v>0.18914934304718592</v>
      </c>
      <c r="M1260" s="60">
        <v>-0.13334160322894859</v>
      </c>
      <c r="N1260" s="60">
        <v>0.87899297355191019</v>
      </c>
      <c r="O1260" s="60">
        <v>1.0103921224820807</v>
      </c>
      <c r="P1260" s="56" t="str">
        <f t="shared" si="1538"/>
        <v>252/3</v>
      </c>
      <c r="R1260" s="80"/>
      <c r="S1260" s="3" t="s">
        <v>29</v>
      </c>
      <c r="T1260" s="60">
        <f ca="1"/>
        <v>2.3929862515637934</v>
      </c>
      <c r="U1260" s="60">
        <f ca="1"/>
        <v>9.6759189035703297E-2</v>
      </c>
      <c r="V1260" s="60">
        <f ca="1"/>
        <v>0.24636683491503109</v>
      </c>
      <c r="W1260" s="60">
        <f ca="1"/>
        <v>-0.33308486578705793</v>
      </c>
      <c r="X1260" s="60">
        <f ca="1"/>
        <v>0.28692068962023309</v>
      </c>
      <c r="Y1260" s="52">
        <f ca="1">$B$12 * EXP(($E$3 - $C$12^2/2) * Y$2 + $C$12*SQRT(Y$2)*T1260)</f>
        <v>206.03912160387083</v>
      </c>
      <c r="Z1260" s="52">
        <f ca="1">Y1260 * EXP(($E$3 - $C$12^2/2) * (Z$2-Y$2) + $C$12*SQRT(Z$2-Y$2)*U1260)</f>
        <v>213.17082043382601</v>
      </c>
      <c r="AA1260" s="52">
        <f ca="1">Z1260 * EXP(($E$3 - $C$12^2/2) * (AA$2-Z$2) + $C$12*SQRT(AA$2-Z$2)*V1260)</f>
        <v>230.67363329569469</v>
      </c>
      <c r="AB1260" s="52">
        <f ca="1">AA1260 * EXP(($E$3 - $C$12^2/2) * (AB$2-AA$2) + $C$12*SQRT(AB$2-AA$2)*W1260)</f>
        <v>209.78399558615217</v>
      </c>
      <c r="AC1260" s="52">
        <f ca="1">AB1260 * EXP(($E$3 - $C$12^2/2) * (AC$2-AB$2) + $C$12*SQRT(AC$2-AB$2)*X1260)</f>
        <v>229.7874188812151</v>
      </c>
      <c r="AD1260" s="47"/>
      <c r="AE1260" s="3" t="s">
        <v>47</v>
      </c>
      <c r="AF1260" s="64">
        <f t="shared" ref="AF1260" ca="1" si="1589">($B$5*AF1262 + (1 + $B$6)*AF1261)*$B$2</f>
        <v>15000</v>
      </c>
      <c r="AG1260" s="64">
        <f t="shared" ref="AG1260" ca="1" si="1590">($B$5*AG1262 + (1 + $B$6)*AG1261)*$B$2</f>
        <v>15000</v>
      </c>
      <c r="AH1260" s="64">
        <f t="shared" ref="AH1260" ca="1" si="1591">($B$5*AH1262 + (1 + $B$6)*AH1261)*$B$2</f>
        <v>15000</v>
      </c>
      <c r="AI1260" s="64">
        <f t="shared" ref="AI1260" ca="1" si="1592">($B$5*AI1262 + (1 + $B$6)*AI1261)*$B$2</f>
        <v>15000</v>
      </c>
      <c r="AJ1260" s="64" cm="1">
        <f t="array" aca="1" ref="AJ1260" ca="1">($B$5*AJ1262 + (1 + $B$6)*AJ1261 + AND(NOT(AF1261:AJ1261)))*$B$2</f>
        <v>100000</v>
      </c>
      <c r="AK1260" s="73"/>
      <c r="AL1260" s="70"/>
    </row>
    <row r="1261" spans="7:38" ht="14.55" customHeight="1" x14ac:dyDescent="0.3">
      <c r="G1261" s="3">
        <v>1259</v>
      </c>
      <c r="H1261" s="58">
        <v>-0.51491735504982528</v>
      </c>
      <c r="I1261" s="58">
        <v>1.0550520919567579</v>
      </c>
      <c r="J1261" s="58">
        <v>1.1702576938632965</v>
      </c>
      <c r="K1261" s="59">
        <v>0.49059339322466855</v>
      </c>
      <c r="L1261" s="60">
        <f t="array" ref="L1261:O1261">TRANSPOSE(MMULT(Option!$B$25:$E$28, TRANSPOSE(H1261:K1261)))</f>
        <v>-0.51491735504982528</v>
      </c>
      <c r="M1261" s="60">
        <v>0.76100427268274029</v>
      </c>
      <c r="N1261" s="60">
        <v>1.0981596598239145</v>
      </c>
      <c r="O1261" s="60">
        <v>0.71884054415889875</v>
      </c>
      <c r="P1261" s="56" t="str">
        <f t="shared" si="1538"/>
        <v>252/4</v>
      </c>
      <c r="R1261" s="80"/>
      <c r="S1261" s="3" t="s">
        <v>31</v>
      </c>
      <c r="T1261" s="60">
        <f ca="1"/>
        <v>1.3797294673225748</v>
      </c>
      <c r="U1261" s="60">
        <f ca="1"/>
        <v>0.52385232054310871</v>
      </c>
      <c r="V1261" s="60">
        <f ca="1"/>
        <v>0.38275464312401491</v>
      </c>
      <c r="W1261" s="60">
        <f ca="1"/>
        <v>1.2951984543137394</v>
      </c>
      <c r="X1261" s="60">
        <f ca="1"/>
        <v>-1.1541690562515703</v>
      </c>
      <c r="Y1261" s="52">
        <f ca="1">$B$13 * EXP(($E$3 - $C$13^2/2) * Y$2 + $C$13*SQRT(Y$2)*T1261)</f>
        <v>152.03169611575512</v>
      </c>
      <c r="Z1261" s="52">
        <f ca="1">Y1261 * EXP(($E$3 - $C$13^2/2) * (Z$2-Y$2) + $C$13*SQRT(Z$2-Y$2)*U1261)</f>
        <v>178.79586254585016</v>
      </c>
      <c r="AA1261" s="52">
        <f ca="1">Z1261 * EXP(($E$3 - $C$13^2/2) * (AA$2-Z$2) + $C$13*SQRT(AA$2-Z$2)*V1261)</f>
        <v>201.5567773781805</v>
      </c>
      <c r="AB1261" s="52">
        <f ca="1">AA1261 * EXP(($E$3 - $C$13^2/2) * (AB$2-AA$2) + $C$13*SQRT(AB$2-AA$2)*W1261)</f>
        <v>298.75703514743657</v>
      </c>
      <c r="AC1261" s="52">
        <f ca="1">AB1261 * EXP(($E$3 - $C$13^2/2) * (AC$2-AB$2) + $C$13*SQRT(AC$2-AB$2)*X1261)</f>
        <v>212.38059715562196</v>
      </c>
      <c r="AD1261" s="47"/>
      <c r="AE1261" s="3" t="s">
        <v>46</v>
      </c>
      <c r="AF1261" s="52" t="b">
        <f t="shared" ref="AF1261" ca="1" si="1593">AF1259 &gt;= $B$4</f>
        <v>0</v>
      </c>
      <c r="AG1261" s="52" t="b">
        <f t="array" aca="1" ref="AG1261" ca="1">AND(AG1259 &gt;= $B$4, NOT(OR($AF1261:AF1261)))</f>
        <v>0</v>
      </c>
      <c r="AH1261" s="52" t="b">
        <f t="array" aca="1" ref="AH1261" ca="1">AND(AH1259 &gt;= $B$4, NOT(OR($AF1261:AG1261)))</f>
        <v>0</v>
      </c>
      <c r="AI1261" s="52" t="b">
        <f t="array" aca="1" ref="AI1261" ca="1">AND(AI1259 &gt;= $B$4, NOT(OR($AF1261:AH1261)))</f>
        <v>0</v>
      </c>
      <c r="AJ1261" s="52" t="b">
        <f t="array" aca="1" ref="AJ1261" ca="1">AND(AJ1259 &gt;= $B$4, NOT(OR($AF1261:AI1261)))</f>
        <v>0</v>
      </c>
      <c r="AK1261" s="73"/>
      <c r="AL1261" s="70"/>
    </row>
    <row r="1262" spans="7:38" ht="14.55" customHeight="1" x14ac:dyDescent="0.3">
      <c r="G1262" s="3">
        <v>1260</v>
      </c>
      <c r="H1262" s="58">
        <v>-0.38725087018792881</v>
      </c>
      <c r="I1262" s="58">
        <v>-0.390363555307777</v>
      </c>
      <c r="J1262" s="58">
        <v>0.73839780586611026</v>
      </c>
      <c r="K1262" s="59">
        <v>-1.3589266823750334</v>
      </c>
      <c r="L1262" s="60">
        <f t="array" ref="L1262:O1262">TRANSPOSE(MMULT(Option!$B$25:$E$28, TRANSPOSE(H1262:K1262)))</f>
        <v>-0.38725087018792881</v>
      </c>
      <c r="M1262" s="60">
        <v>-0.51267445622516528</v>
      </c>
      <c r="N1262" s="60">
        <v>0.39142070351648389</v>
      </c>
      <c r="O1262" s="60">
        <v>-1.276716313474431</v>
      </c>
      <c r="P1262" s="56" t="str">
        <f t="shared" si="1538"/>
        <v>252/5</v>
      </c>
      <c r="R1262" s="80"/>
      <c r="S1262" s="3" t="s">
        <v>30</v>
      </c>
      <c r="T1262" s="60">
        <f ca="1"/>
        <v>0.36996294106595501</v>
      </c>
      <c r="U1262" s="60">
        <f ca="1"/>
        <v>-0.95061548066472301</v>
      </c>
      <c r="V1262" s="60">
        <f ca="1"/>
        <v>0.68003446527194622</v>
      </c>
      <c r="W1262" s="60">
        <f ca="1"/>
        <v>0.1740285267056319</v>
      </c>
      <c r="X1262" s="60">
        <f ca="1"/>
        <v>-0.70944009861787372</v>
      </c>
      <c r="Y1262" s="52">
        <f ca="1">$B$14 * EXP(($E$3 - $C$14^2/2) * Y$2 + $C$14*SQRT(Y$2)*T1262)</f>
        <v>112.29833870936699</v>
      </c>
      <c r="Z1262" s="52">
        <f ca="1">Y1262 * EXP(($E$3 - $C$14^2/2) * (Z$2-Y$2) + $C$14*SQRT(Z$2-Y$2)*U1262)</f>
        <v>84.857588680866982</v>
      </c>
      <c r="AA1262" s="52">
        <f ca="1">Z1262 * EXP(($E$3 - $C$14^2/2) * (AA$2-Z$2) + $C$14*SQRT(AA$2-Z$2)*V1262)</f>
        <v>104.58339209999669</v>
      </c>
      <c r="AB1262" s="52">
        <f ca="1">AA1262 * EXP(($E$3 - $C$14^2/2) * (AB$2-AA$2) + $C$14*SQRT(AB$2-AA$2)*W1262)</f>
        <v>110.74090921312005</v>
      </c>
      <c r="AC1262" s="52">
        <f ca="1">AB1262 * EXP(($E$3 - $C$14^2/2) * (AC$2-AB$2) + $C$14*SQRT(AC$2-AB$2)*X1262)</f>
        <v>89.959655006333691</v>
      </c>
      <c r="AD1262" s="47"/>
      <c r="AE1262" s="3" t="s">
        <v>68</v>
      </c>
      <c r="AF1262" s="52" t="b">
        <f ca="1">AND(AF1259&gt;$B$3, NOT(OR($AF1261:AF1261)))</f>
        <v>1</v>
      </c>
      <c r="AG1262" s="52" t="b">
        <f ca="1">AND(AG1259&gt;$B$3, NOT(OR($AF1261:AG1261)))</f>
        <v>1</v>
      </c>
      <c r="AH1262" s="52" t="b">
        <f ca="1">AND(AH1259&gt;$B$3, NOT(OR($AF1261:AH1261)))</f>
        <v>1</v>
      </c>
      <c r="AI1262" s="52" t="b">
        <f ca="1">AND(AI1259&gt;$B$3, NOT(OR($AF1261:AI1261)))</f>
        <v>1</v>
      </c>
      <c r="AJ1262" s="52" t="b">
        <f ca="1">AND(AJ1259&gt;$B$3, NOT(OR($AF1261:AJ1261)))</f>
        <v>0</v>
      </c>
      <c r="AK1262" s="74"/>
      <c r="AL1262" s="70"/>
    </row>
    <row r="1263" spans="7:38" ht="14.55" customHeight="1" x14ac:dyDescent="0.3">
      <c r="G1263" s="3">
        <v>1261</v>
      </c>
      <c r="H1263" s="58">
        <v>0.45586153342732993</v>
      </c>
      <c r="I1263" s="58">
        <v>-0.30443792026718702</v>
      </c>
      <c r="J1263" s="58">
        <v>-1.034812221967691</v>
      </c>
      <c r="K1263" s="59">
        <v>1.348516954548949</v>
      </c>
      <c r="L1263" s="60">
        <f t="array" ref="L1263:O1263">TRANSPOSE(MMULT(Option!$B$25:$E$28, TRANSPOSE(H1263:K1263)))</f>
        <v>0.45586153342732993</v>
      </c>
      <c r="M1263" s="60">
        <v>-9.6677349436931015E-2</v>
      </c>
      <c r="N1263" s="60">
        <v>-0.80626193804698754</v>
      </c>
      <c r="O1263" s="60">
        <v>1.0554503158177209</v>
      </c>
      <c r="P1263" s="56" t="str">
        <f t="shared" si="1538"/>
        <v>253/1</v>
      </c>
      <c r="R1263" s="80">
        <v>316</v>
      </c>
      <c r="S1263" s="3" t="s">
        <v>28</v>
      </c>
      <c r="T1263" s="60">
        <f t="array" aca="1" ref="T1263:T1266" ca="1">TRANSPOSE(OFFSET($L$3, MATCH($R1263 &amp; "/" &amp; T$2, $P$3:$P$5002, 0) - 1, 0, 1, $E$1))</f>
        <v>0.4854831727323185</v>
      </c>
      <c r="U1263" s="60">
        <f t="array" aca="1" ref="U1263:U1266" ca="1">TRANSPOSE(OFFSET($L$3, MATCH($R1263 &amp; "/" &amp; U$2, $P$3:$P$5002, 0) - 1, 0, 1, $E$1))</f>
        <v>1.8400624879749232</v>
      </c>
      <c r="V1263" s="60">
        <f t="array" aca="1" ref="V1263:V1266" ca="1">TRANSPOSE(OFFSET($L$3, MATCH($R1263 &amp; "/" &amp; V$2, $P$3:$P$5002, 0) - 1, 0, 1, $E$1))</f>
        <v>1.3566733863059655</v>
      </c>
      <c r="W1263" s="60">
        <f t="array" aca="1" ref="W1263:W1266" ca="1">TRANSPOSE(OFFSET($L$3, MATCH($R1263 &amp; "/" &amp; W$2, $P$3:$P$5002, 0) - 1, 0, 1, $E$1))</f>
        <v>-1.7421437361841536</v>
      </c>
      <c r="X1263" s="60">
        <f t="array" aca="1" ref="X1263:X1266" ca="1">TRANSPOSE(OFFSET($L$3, MATCH($R1263 &amp; "/" &amp; X$2, $P$3:$P$5002, 0) - 1, 0, 1, $E$1))</f>
        <v>-0.35596919792320586</v>
      </c>
      <c r="Y1263" s="52">
        <f ca="1">$B$11 * EXP(($E$3 - $C$11^2/2) * Y$2 + $C$11*SQRT(Y$2)*T1263)</f>
        <v>116.25838115292137</v>
      </c>
      <c r="Z1263" s="52">
        <f ca="1">Y1263 * EXP(($E$3 - $C$11^2/2) * (Z$2-Y$2) + $C$11*SQRT(Z$2-Y$2)*U1263)</f>
        <v>202.92447879856684</v>
      </c>
      <c r="AA1263" s="52">
        <f ca="1">Z1263 * EXP(($E$3 - $C$11^2/2) * (AA$2-Z$2) + $C$11*SQRT(AA$2-Z$2)*V1263)</f>
        <v>306.38298369845728</v>
      </c>
      <c r="AB1263" s="52">
        <f ca="1">AA1263 * EXP(($E$3 - $C$11^2/2) * (AB$2-AA$2) + $C$11*SQRT(AB$2-AA$2)*W1263)</f>
        <v>182.5807935126391</v>
      </c>
      <c r="AC1263" s="52">
        <f ca="1">AB1263 * EXP(($E$3 - $C$11^2/2) * (AC$2-AB$2) + $C$11*SQRT(AC$2-AB$2)*X1263)</f>
        <v>164.91035444460474</v>
      </c>
      <c r="AD1263" s="47"/>
      <c r="AE1263" s="3" t="s">
        <v>69</v>
      </c>
      <c r="AF1263" s="20" cm="1">
        <f t="array" aca="1" ref="AF1263" ca="1">MIN(Y1263:Y1266 / $D$11:$D$14)</f>
        <v>1.1118242922056611</v>
      </c>
      <c r="AG1263" s="20" cm="1">
        <f t="array" aca="1" ref="AG1263" ca="1">MIN(Z1263:Z1266 / $D$11:$D$14)</f>
        <v>1.1695848214831726</v>
      </c>
      <c r="AH1263" s="20" cm="1">
        <f t="array" aca="1" ref="AH1263" ca="1">MIN(AA1263:AA1266 / $D$11:$D$14)</f>
        <v>0.9542643355040632</v>
      </c>
      <c r="AI1263" s="20" cm="1">
        <f t="array" aca="1" ref="AI1263" ca="1">MIN(AB1263:AB1266 / $D$11:$D$14)</f>
        <v>1.5520519718881496</v>
      </c>
      <c r="AJ1263" s="20" cm="1">
        <f t="array" aca="1" ref="AJ1263" ca="1">MIN(AC1263:AC1266 / $D$11:$D$14)</f>
        <v>1.6491035444460473</v>
      </c>
      <c r="AK1263" s="72">
        <f t="array" aca="1" ref="AK1263" ca="1">SUMPRODUCT(AF1264:AJ1264, EXP(-$E$3*$AF$2:$AJ$2))</f>
        <v>126718.35135761407</v>
      </c>
      <c r="AL1263" s="70">
        <f ca="1">MAX(AC1264 - $D$11, 0) * EXP(-$E$2*$E$3)</f>
        <v>106.14089540669342</v>
      </c>
    </row>
    <row r="1264" spans="7:38" ht="14.55" customHeight="1" x14ac:dyDescent="0.3">
      <c r="G1264" s="3">
        <v>1262</v>
      </c>
      <c r="H1264" s="58">
        <v>-1.0907468688809248</v>
      </c>
      <c r="I1264" s="58">
        <v>9.3666812044029588E-2</v>
      </c>
      <c r="J1264" s="58">
        <v>0.35793929789019202</v>
      </c>
      <c r="K1264" s="59">
        <v>-1.5758699594937045</v>
      </c>
      <c r="L1264" s="60">
        <f t="array" ref="L1264:O1264">TRANSPOSE(MMULT(Option!$B$25:$E$28, TRANSPOSE(H1264:K1264)))</f>
        <v>-1.0907468688809248</v>
      </c>
      <c r="M1264" s="60">
        <v>-0.35045169629297651</v>
      </c>
      <c r="N1264" s="60">
        <v>-9.7389330391147999E-2</v>
      </c>
      <c r="O1264" s="60">
        <v>-1.6914028307985596</v>
      </c>
      <c r="P1264" s="56" t="str">
        <f t="shared" si="1538"/>
        <v>253/2</v>
      </c>
      <c r="R1264" s="80"/>
      <c r="S1264" s="3" t="s">
        <v>29</v>
      </c>
      <c r="T1264" s="60">
        <f ca="1"/>
        <v>2.2859645650364202</v>
      </c>
      <c r="U1264" s="60">
        <f ca="1"/>
        <v>1.7775067464103982</v>
      </c>
      <c r="V1264" s="60">
        <f ca="1"/>
        <v>-0.861415802471444</v>
      </c>
      <c r="W1264" s="60">
        <f ca="1"/>
        <v>-0.3680933401590345</v>
      </c>
      <c r="X1264" s="60">
        <f ca="1"/>
        <v>-5.1030326483044855E-2</v>
      </c>
      <c r="Y1264" s="52">
        <f ca="1">$B$12 * EXP(($E$3 - $C$12^2/2) * Y$2 + $C$12*SQRT(Y$2)*T1264)</f>
        <v>199.52899328082404</v>
      </c>
      <c r="Z1264" s="52">
        <f ca="1">Y1264 * EXP(($E$3 - $C$12^2/2) * (Z$2-Y$2) + $C$12*SQRT(Z$2-Y$2)*U1264)</f>
        <v>341.79514946197065</v>
      </c>
      <c r="AA1264" s="52">
        <f ca="1">Z1264 * EXP(($E$3 - $C$12^2/2) * (AA$2-Z$2) + $C$12*SQRT(AA$2-Z$2)*V1264)</f>
        <v>265.2802564552594</v>
      </c>
      <c r="AB1264" s="52">
        <f ca="1">AA1264 * EXP(($E$3 - $C$12^2/2) * (AB$2-AA$2) + $C$12*SQRT(AB$2-AA$2)*W1264)</f>
        <v>238.73611882727522</v>
      </c>
      <c r="AC1264" s="52">
        <f ca="1">AB1264 * EXP(($E$3 - $C$12^2/2) * (AC$2-AB$2) + $C$12*SQRT(AC$2-AB$2)*X1264)</f>
        <v>236.28760745218949</v>
      </c>
      <c r="AD1264" s="47"/>
      <c r="AE1264" s="3" t="s">
        <v>47</v>
      </c>
      <c r="AF1264" s="64">
        <f t="shared" ref="AF1264" ca="1" si="1594">($B$5*AF1266 + (1 + $B$6)*AF1265)*$B$2</f>
        <v>15000</v>
      </c>
      <c r="AG1264" s="64">
        <f t="shared" ref="AG1264" ca="1" si="1595">($B$5*AG1266 + (1 + $B$6)*AG1265)*$B$2</f>
        <v>15000</v>
      </c>
      <c r="AH1264" s="64">
        <f t="shared" ref="AH1264" ca="1" si="1596">($B$5*AH1266 + (1 + $B$6)*AH1265)*$B$2</f>
        <v>15000</v>
      </c>
      <c r="AI1264" s="64">
        <f t="shared" ref="AI1264" ca="1" si="1597">($B$5*AI1266 + (1 + $B$6)*AI1265)*$B$2</f>
        <v>105000</v>
      </c>
      <c r="AJ1264" s="64" cm="1">
        <f t="array" aca="1" ref="AJ1264" ca="1">($B$5*AJ1266 + (1 + $B$6)*AJ1265 + AND(NOT(AF1265:AJ1265)))*$B$2</f>
        <v>0</v>
      </c>
      <c r="AK1264" s="73"/>
      <c r="AL1264" s="70"/>
    </row>
    <row r="1265" spans="7:38" ht="14.55" customHeight="1" x14ac:dyDescent="0.3">
      <c r="G1265" s="3">
        <v>1263</v>
      </c>
      <c r="H1265" s="58">
        <v>1.4659226477454061</v>
      </c>
      <c r="I1265" s="58">
        <v>0.26270614282767502</v>
      </c>
      <c r="J1265" s="58">
        <v>1.4663950285478784</v>
      </c>
      <c r="K1265" s="59">
        <v>0.55022024710883877</v>
      </c>
      <c r="L1265" s="60">
        <f t="array" ref="L1265:O1265">TRANSPOSE(MMULT(Option!$B$25:$E$28, TRANSPOSE(H1265:K1265)))</f>
        <v>1.4659226477454061</v>
      </c>
      <c r="M1265" s="60">
        <v>0.82714321610570274</v>
      </c>
      <c r="N1265" s="60">
        <v>1.9431111891841479</v>
      </c>
      <c r="O1265" s="60">
        <v>1.4125531480258549</v>
      </c>
      <c r="P1265" s="56" t="str">
        <f t="shared" si="1538"/>
        <v>253/3</v>
      </c>
      <c r="R1265" s="80"/>
      <c r="S1265" s="3" t="s">
        <v>31</v>
      </c>
      <c r="T1265" s="60">
        <f ca="1"/>
        <v>1.1291001803535528</v>
      </c>
      <c r="U1265" s="60">
        <f ca="1"/>
        <v>2.1226596256105417</v>
      </c>
      <c r="V1265" s="60">
        <f ca="1"/>
        <v>0.48214433304579241</v>
      </c>
      <c r="W1265" s="60">
        <f ca="1"/>
        <v>1.7422376560666299</v>
      </c>
      <c r="X1265" s="60">
        <f ca="1"/>
        <v>0.91346227805282887</v>
      </c>
      <c r="Y1265" s="52">
        <f ca="1">$B$13 * EXP(($E$3 - $C$13^2/2) * Y$2 + $C$13*SQRT(Y$2)*T1265)</f>
        <v>141.01979069873144</v>
      </c>
      <c r="Z1265" s="52">
        <f ca="1">Y1265 * EXP(($E$3 - $C$13^2/2) * (Z$2-Y$2) + $C$13*SQRT(Z$2-Y$2)*U1265)</f>
        <v>267.92259864674651</v>
      </c>
      <c r="AA1265" s="52">
        <f ca="1">Z1265 * EXP(($E$3 - $C$13^2/2) * (AA$2-Z$2) + $C$13*SQRT(AA$2-Z$2)*V1265)</f>
        <v>311.17063511790337</v>
      </c>
      <c r="AB1265" s="52">
        <f ca="1">AA1265 * EXP(($E$3 - $C$13^2/2) * (AB$2-AA$2) + $C$13*SQRT(AB$2-AA$2)*W1265)</f>
        <v>527.42819059554233</v>
      </c>
      <c r="AC1265" s="52">
        <f ca="1">AB1265 * EXP(($E$3 - $C$13^2/2) * (AC$2-AB$2) + $C$13*SQRT(AC$2-AB$2)*X1265)</f>
        <v>697.18542468508781</v>
      </c>
      <c r="AD1265" s="47"/>
      <c r="AE1265" s="3" t="s">
        <v>46</v>
      </c>
      <c r="AF1265" s="52" t="b">
        <f t="shared" ref="AF1265" ca="1" si="1598">AF1263 &gt;= $B$4</f>
        <v>0</v>
      </c>
      <c r="AG1265" s="52" t="b">
        <f t="array" aca="1" ref="AG1265" ca="1">AND(AG1263 &gt;= $B$4, NOT(OR($AF1265:AF1265)))</f>
        <v>0</v>
      </c>
      <c r="AH1265" s="52" t="b">
        <f t="array" aca="1" ref="AH1265" ca="1">AND(AH1263 &gt;= $B$4, NOT(OR($AF1265:AG1265)))</f>
        <v>0</v>
      </c>
      <c r="AI1265" s="52" t="b">
        <f t="array" aca="1" ref="AI1265" ca="1">AND(AI1263 &gt;= $B$4, NOT(OR($AF1265:AH1265)))</f>
        <v>1</v>
      </c>
      <c r="AJ1265" s="52" t="b">
        <f t="array" aca="1" ref="AJ1265" ca="1">AND(AJ1263 &gt;= $B$4, NOT(OR($AF1265:AI1265)))</f>
        <v>0</v>
      </c>
      <c r="AK1265" s="73"/>
      <c r="AL1265" s="70"/>
    </row>
    <row r="1266" spans="7:38" ht="14.55" customHeight="1" x14ac:dyDescent="0.3">
      <c r="G1266" s="3">
        <v>1264</v>
      </c>
      <c r="H1266" s="58">
        <v>-1.4286921092451905</v>
      </c>
      <c r="I1266" s="58">
        <v>1.8806148823570281</v>
      </c>
      <c r="J1266" s="58">
        <v>-0.57435721507260529</v>
      </c>
      <c r="K1266" s="59">
        <v>-1.390034325507854</v>
      </c>
      <c r="L1266" s="60">
        <f t="array" ref="L1266:O1266">TRANSPOSE(MMULT(Option!$B$25:$E$28, TRANSPOSE(H1266:K1266)))</f>
        <v>-1.4286921092451905</v>
      </c>
      <c r="M1266" s="60">
        <v>1.1521351665942343</v>
      </c>
      <c r="N1266" s="60">
        <v>-0.58347999260792927</v>
      </c>
      <c r="O1266" s="60">
        <v>-1.3814735991781719</v>
      </c>
      <c r="P1266" s="56" t="str">
        <f t="shared" si="1538"/>
        <v>253/4</v>
      </c>
      <c r="R1266" s="80"/>
      <c r="S1266" s="3" t="s">
        <v>30</v>
      </c>
      <c r="T1266" s="60">
        <f ca="1"/>
        <v>0.336673909123266</v>
      </c>
      <c r="U1266" s="60">
        <f ca="1"/>
        <v>0.15215553221373712</v>
      </c>
      <c r="V1266" s="60">
        <f ca="1"/>
        <v>-0.69487799024570929</v>
      </c>
      <c r="W1266" s="60">
        <f ca="1"/>
        <v>1.6046415763809803</v>
      </c>
      <c r="X1266" s="60">
        <f ca="1"/>
        <v>0.44831434373835077</v>
      </c>
      <c r="Y1266" s="52">
        <f ca="1">$B$14 * EXP(($E$3 - $C$14^2/2) * Y$2 + $C$14*SQRT(Y$2)*T1266)</f>
        <v>111.18242922056612</v>
      </c>
      <c r="Z1266" s="52">
        <f ca="1">Y1266 * EXP(($E$3 - $C$14^2/2) * (Z$2-Y$2) + $C$14*SQRT(Z$2-Y$2)*U1266)</f>
        <v>116.95848214831726</v>
      </c>
      <c r="AA1266" s="52">
        <f ca="1">Z1266 * EXP(($E$3 - $C$14^2/2) * (AA$2-Z$2) + $C$14*SQRT(AA$2-Z$2)*V1266)</f>
        <v>95.426433550406315</v>
      </c>
      <c r="AB1266" s="52">
        <f ca="1">AA1266 * EXP(($E$3 - $C$14^2/2) * (AB$2-AA$2) + $C$14*SQRT(AB$2-AA$2)*W1266)</f>
        <v>155.20519718881496</v>
      </c>
      <c r="AC1266" s="52">
        <f ca="1">AB1266 * EXP(($E$3 - $C$14^2/2) * (AC$2-AB$2) + $C$14*SQRT(AC$2-AB$2)*X1266)</f>
        <v>178.43821330550136</v>
      </c>
      <c r="AD1266" s="47"/>
      <c r="AE1266" s="3" t="s">
        <v>68</v>
      </c>
      <c r="AF1266" s="52" t="b">
        <f ca="1">AND(AF1263&gt;$B$3, NOT(OR($AF1265:AF1265)))</f>
        <v>1</v>
      </c>
      <c r="AG1266" s="52" t="b">
        <f ca="1">AND(AG1263&gt;$B$3, NOT(OR($AF1265:AG1265)))</f>
        <v>1</v>
      </c>
      <c r="AH1266" s="52" t="b">
        <f ca="1">AND(AH1263&gt;$B$3, NOT(OR($AF1265:AH1265)))</f>
        <v>1</v>
      </c>
      <c r="AI1266" s="52" t="b">
        <f ca="1">AND(AI1263&gt;$B$3, NOT(OR($AF1265:AI1265)))</f>
        <v>0</v>
      </c>
      <c r="AJ1266" s="52" t="b">
        <f ca="1">AND(AJ1263&gt;$B$3, NOT(OR($AF1265:AJ1265)))</f>
        <v>0</v>
      </c>
      <c r="AK1266" s="74"/>
      <c r="AL1266" s="70"/>
    </row>
    <row r="1267" spans="7:38" ht="14.55" customHeight="1" x14ac:dyDescent="0.3">
      <c r="G1267" s="3">
        <v>1265</v>
      </c>
      <c r="H1267" s="58">
        <v>0.62846730927586014</v>
      </c>
      <c r="I1267" s="58">
        <v>-5.669986739974904E-2</v>
      </c>
      <c r="J1267" s="58">
        <v>-0.8561019630647646</v>
      </c>
      <c r="K1267" s="59">
        <v>0.52797868143133286</v>
      </c>
      <c r="L1267" s="60">
        <f t="array" ref="L1267:O1267">TRANSPOSE(MMULT(Option!$B$25:$E$28, TRANSPOSE(H1267:K1267)))</f>
        <v>0.62846730927586014</v>
      </c>
      <c r="M1267" s="60">
        <v>0.19942063685968225</v>
      </c>
      <c r="N1267" s="60">
        <v>-0.515383558204074</v>
      </c>
      <c r="O1267" s="60">
        <v>0.52157935017782053</v>
      </c>
      <c r="P1267" s="56" t="str">
        <f t="shared" si="1538"/>
        <v>253/5</v>
      </c>
      <c r="R1267" s="80">
        <v>317</v>
      </c>
      <c r="S1267" s="3" t="s">
        <v>28</v>
      </c>
      <c r="T1267" s="60">
        <f t="array" aca="1" ref="T1267:T1270" ca="1">TRANSPOSE(OFFSET($L$3, MATCH($R1267 &amp; "/" &amp; T$2, $P$3:$P$5002, 0) - 1, 0, 1, $E$1))</f>
        <v>-1.612439121306948</v>
      </c>
      <c r="U1267" s="60">
        <f t="array" aca="1" ref="U1267:U1270" ca="1">TRANSPOSE(OFFSET($L$3, MATCH($R1267 &amp; "/" &amp; U$2, $P$3:$P$5002, 0) - 1, 0, 1, $E$1))</f>
        <v>-7.2548298696054605E-3</v>
      </c>
      <c r="V1267" s="60">
        <f t="array" aca="1" ref="V1267:V1270" ca="1">TRANSPOSE(OFFSET($L$3, MATCH($R1267 &amp; "/" &amp; V$2, $P$3:$P$5002, 0) - 1, 0, 1, $E$1))</f>
        <v>-0.16420408880202608</v>
      </c>
      <c r="W1267" s="60">
        <f t="array" aca="1" ref="W1267:W1270" ca="1">TRANSPOSE(OFFSET($L$3, MATCH($R1267 &amp; "/" &amp; W$2, $P$3:$P$5002, 0) - 1, 0, 1, $E$1))</f>
        <v>0.25787250069905132</v>
      </c>
      <c r="X1267" s="60">
        <f t="array" aca="1" ref="X1267:X1270" ca="1">TRANSPOSE(OFFSET($L$3, MATCH($R1267 &amp; "/" &amp; X$2, $P$3:$P$5002, 0) - 1, 0, 1, $E$1))</f>
        <v>0.28278716985569058</v>
      </c>
      <c r="Y1267" s="52">
        <f ca="1">$B$11 * EXP(($E$3 - $C$11^2/2) * Y$2 + $C$11*SQRT(Y$2)*T1267)</f>
        <v>61.956867012785047</v>
      </c>
      <c r="Z1267" s="52">
        <f ca="1">Y1267 * EXP(($E$3 - $C$11^2/2) * (Z$2-Y$2) + $C$11*SQRT(Z$2-Y$2)*U1267)</f>
        <v>62.132052595348313</v>
      </c>
      <c r="AA1267" s="52">
        <f ca="1">Z1267 * EXP(($E$3 - $C$11^2/2) * (AA$2-Z$2) + $C$11*SQRT(AA$2-Z$2)*V1267)</f>
        <v>59.441983758995612</v>
      </c>
      <c r="AB1267" s="52">
        <f ca="1">AA1267 * EXP(($E$3 - $C$11^2/2) * (AB$2-AA$2) + $C$11*SQRT(AB$2-AA$2)*W1267)</f>
        <v>64.544991560455244</v>
      </c>
      <c r="AC1267" s="52">
        <f ca="1">AB1267 * EXP(($E$3 - $C$11^2/2) * (AC$2-AB$2) + $C$11*SQRT(AC$2-AB$2)*X1267)</f>
        <v>70.611899267386647</v>
      </c>
      <c r="AD1267" s="47"/>
      <c r="AE1267" s="3" t="s">
        <v>69</v>
      </c>
      <c r="AF1267" s="20" cm="1">
        <f t="array" aca="1" ref="AF1267" ca="1">MIN(Y1267:Y1270 / $D$11:$D$14)</f>
        <v>0.61956867012785044</v>
      </c>
      <c r="AG1267" s="20" cm="1">
        <f t="array" aca="1" ref="AG1267" ca="1">MIN(Z1267:Z1270 / $D$11:$D$14)</f>
        <v>0.50396295340507191</v>
      </c>
      <c r="AH1267" s="20" cm="1">
        <f t="array" aca="1" ref="AH1267" ca="1">MIN(AA1267:AA1270 / $D$11:$D$14)</f>
        <v>0.53572068772770587</v>
      </c>
      <c r="AI1267" s="20" cm="1">
        <f t="array" aca="1" ref="AI1267" ca="1">MIN(AB1267:AB1270 / $D$11:$D$14)</f>
        <v>0.64544991560455245</v>
      </c>
      <c r="AJ1267" s="20" cm="1">
        <f t="array" aca="1" ref="AJ1267" ca="1">MIN(AC1267:AC1270 / $D$11:$D$14)</f>
        <v>0.70611899267386646</v>
      </c>
      <c r="AK1267" s="72">
        <f t="array" aca="1" ref="AK1267" ca="1">SUMPRODUCT(AF1268:AJ1268, EXP(-$E$3*$AF$2:$AJ$2))</f>
        <v>77880.078307140488</v>
      </c>
      <c r="AL1267" s="70">
        <f ca="1">MAX(AC1268 - $D$11, 0) * EXP(-$E$2*$E$3)</f>
        <v>37.98785410853332</v>
      </c>
    </row>
    <row r="1268" spans="7:38" ht="14.55" customHeight="1" x14ac:dyDescent="0.3">
      <c r="G1268" s="3">
        <v>1266</v>
      </c>
      <c r="H1268" s="58">
        <v>0.51761633734557144</v>
      </c>
      <c r="I1268" s="58">
        <v>0.34798855819264629</v>
      </c>
      <c r="J1268" s="58">
        <v>-2.5214387827800517</v>
      </c>
      <c r="K1268" s="59">
        <v>-1.3652088490005163</v>
      </c>
      <c r="L1268" s="60">
        <f t="array" ref="L1268:O1268">TRANSPOSE(MMULT(Option!$B$25:$E$28, TRANSPOSE(H1268:K1268)))</f>
        <v>0.51761633734557144</v>
      </c>
      <c r="M1268" s="60">
        <v>0.52598331671749798</v>
      </c>
      <c r="N1268" s="60">
        <v>-1.9164337331129766</v>
      </c>
      <c r="O1268" s="60">
        <v>-1.3630581409353142</v>
      </c>
      <c r="P1268" s="56" t="str">
        <f t="shared" si="1538"/>
        <v>254/1</v>
      </c>
      <c r="R1268" s="80"/>
      <c r="S1268" s="3" t="s">
        <v>29</v>
      </c>
      <c r="T1268" s="60">
        <f ca="1"/>
        <v>-1.194426816321674</v>
      </c>
      <c r="U1268" s="60">
        <f ca="1"/>
        <v>0.74407273323463785</v>
      </c>
      <c r="V1268" s="60">
        <f ca="1"/>
        <v>-2.3468270858652732E-2</v>
      </c>
      <c r="W1268" s="60">
        <f ca="1"/>
        <v>1.5771587179501403</v>
      </c>
      <c r="X1268" s="60">
        <f ca="1"/>
        <v>0.13759977886646527</v>
      </c>
      <c r="Y1268" s="52">
        <f ca="1">$B$12 * EXP(($E$3 - $C$12^2/2) * Y$2 + $C$12*SQRT(Y$2)*T1268)</f>
        <v>70.234675431380111</v>
      </c>
      <c r="Z1268" s="52">
        <f ca="1">Y1268 * EXP(($E$3 - $C$12^2/2) * (Z$2-Y$2) + $C$12*SQRT(Z$2-Y$2)*U1268)</f>
        <v>88.24031643950795</v>
      </c>
      <c r="AA1268" s="52">
        <f ca="1">Z1268 * EXP(($E$3 - $C$12^2/2) * (AA$2-Z$2) + $C$12*SQRT(AA$2-Z$2)*V1268)</f>
        <v>88.060447299860996</v>
      </c>
      <c r="AB1268" s="52">
        <f ca="1">AA1268 * EXP(($E$3 - $C$12^2/2) * (AB$2-AA$2) + $C$12*SQRT(AB$2-AA$2)*W1268)</f>
        <v>142.04886174217557</v>
      </c>
      <c r="AC1268" s="52">
        <f ca="1">AB1268 * EXP(($E$3 - $C$12^2/2) * (AC$2-AB$2) + $C$12*SQRT(AC$2-AB$2)*X1268)</f>
        <v>148.77737020078263</v>
      </c>
      <c r="AD1268" s="47"/>
      <c r="AE1268" s="3" t="s">
        <v>47</v>
      </c>
      <c r="AF1268" s="64">
        <f t="shared" ref="AF1268" ca="1" si="1599">($B$5*AF1270 + (1 + $B$6)*AF1269)*$B$2</f>
        <v>0</v>
      </c>
      <c r="AG1268" s="64">
        <f t="shared" ref="AG1268" ca="1" si="1600">($B$5*AG1270 + (1 + $B$6)*AG1269)*$B$2</f>
        <v>0</v>
      </c>
      <c r="AH1268" s="64">
        <f t="shared" ref="AH1268" ca="1" si="1601">($B$5*AH1270 + (1 + $B$6)*AH1269)*$B$2</f>
        <v>0</v>
      </c>
      <c r="AI1268" s="64">
        <f t="shared" ref="AI1268" ca="1" si="1602">($B$5*AI1270 + (1 + $B$6)*AI1269)*$B$2</f>
        <v>0</v>
      </c>
      <c r="AJ1268" s="64" cm="1">
        <f t="array" aca="1" ref="AJ1268" ca="1">($B$5*AJ1270 + (1 + $B$6)*AJ1269 + AND(NOT(AF1269:AJ1269)))*$B$2</f>
        <v>100000</v>
      </c>
      <c r="AK1268" s="73"/>
      <c r="AL1268" s="70"/>
    </row>
    <row r="1269" spans="7:38" ht="14.55" customHeight="1" x14ac:dyDescent="0.3">
      <c r="G1269" s="3">
        <v>1267</v>
      </c>
      <c r="H1269" s="58">
        <v>0.95188731896512913</v>
      </c>
      <c r="I1269" s="58">
        <v>-1.4434821111325284</v>
      </c>
      <c r="J1269" s="58">
        <v>-0.23559597268311352</v>
      </c>
      <c r="K1269" s="59">
        <v>-0.94875381940818027</v>
      </c>
      <c r="L1269" s="60">
        <f t="array" ref="L1269:O1269">TRANSPOSE(MMULT(Option!$B$25:$E$28, TRANSPOSE(H1269:K1269)))</f>
        <v>0.95188731896512913</v>
      </c>
      <c r="M1269" s="60">
        <v>-0.94221828012984232</v>
      </c>
      <c r="N1269" s="60">
        <v>-0.20416373171068028</v>
      </c>
      <c r="O1269" s="60">
        <v>-0.85568527420752705</v>
      </c>
      <c r="P1269" s="56" t="str">
        <f t="shared" si="1538"/>
        <v>254/2</v>
      </c>
      <c r="R1269" s="80"/>
      <c r="S1269" s="3" t="s">
        <v>31</v>
      </c>
      <c r="T1269" s="60">
        <f ca="1"/>
        <v>-0.7799747234047314</v>
      </c>
      <c r="U1269" s="60">
        <f ca="1"/>
        <v>-0.39372506942591584</v>
      </c>
      <c r="V1269" s="60">
        <f ca="1"/>
        <v>-0.95677473623384923</v>
      </c>
      <c r="W1269" s="60">
        <f ca="1"/>
        <v>1.2793999596654642</v>
      </c>
      <c r="X1269" s="60">
        <f ca="1"/>
        <v>1.2614228495221342</v>
      </c>
      <c r="Y1269" s="52">
        <f ca="1">$B$13 * EXP(($E$3 - $C$13^2/2) * Y$2 + $C$13*SQRT(Y$2)*T1269)</f>
        <v>79.533456448719448</v>
      </c>
      <c r="Z1269" s="52">
        <f ca="1">Y1269 * EXP(($E$3 - $C$13^2/2) * (Z$2-Y$2) + $C$13*SQRT(Z$2-Y$2)*U1269)</f>
        <v>71.027011484796702</v>
      </c>
      <c r="AA1269" s="52">
        <f ca="1">Z1269 * EXP(($E$3 - $C$13^2/2) * (AA$2-Z$2) + $C$13*SQRT(AA$2-Z$2)*V1269)</f>
        <v>53.572068772770585</v>
      </c>
      <c r="AB1269" s="52">
        <f ca="1">AA1269 * EXP(($E$3 - $C$13^2/2) * (AB$2-AA$2) + $C$13*SQRT(AB$2-AA$2)*W1269)</f>
        <v>79.031603373071405</v>
      </c>
      <c r="AC1269" s="52">
        <f ca="1">AB1269 * EXP(($E$3 - $C$13^2/2) * (AC$2-AB$2) + $C$13*SQRT(AC$2-AB$2)*X1269)</f>
        <v>115.96340532806309</v>
      </c>
      <c r="AD1269" s="47"/>
      <c r="AE1269" s="3" t="s">
        <v>46</v>
      </c>
      <c r="AF1269" s="52" t="b">
        <f t="shared" ref="AF1269" ca="1" si="1603">AF1267 &gt;= $B$4</f>
        <v>0</v>
      </c>
      <c r="AG1269" s="52" t="b">
        <f t="array" aca="1" ref="AG1269" ca="1">AND(AG1267 &gt;= $B$4, NOT(OR($AF1269:AF1269)))</f>
        <v>0</v>
      </c>
      <c r="AH1269" s="52" t="b">
        <f t="array" aca="1" ref="AH1269" ca="1">AND(AH1267 &gt;= $B$4, NOT(OR($AF1269:AG1269)))</f>
        <v>0</v>
      </c>
      <c r="AI1269" s="52" t="b">
        <f t="array" aca="1" ref="AI1269" ca="1">AND(AI1267 &gt;= $B$4, NOT(OR($AF1269:AH1269)))</f>
        <v>0</v>
      </c>
      <c r="AJ1269" s="52" t="b">
        <f t="array" aca="1" ref="AJ1269" ca="1">AND(AJ1267 &gt;= $B$4, NOT(OR($AF1269:AI1269)))</f>
        <v>0</v>
      </c>
      <c r="AK1269" s="73"/>
      <c r="AL1269" s="70"/>
    </row>
    <row r="1270" spans="7:38" ht="14.55" customHeight="1" x14ac:dyDescent="0.3">
      <c r="G1270" s="3">
        <v>1268</v>
      </c>
      <c r="H1270" s="58">
        <v>-0.40679007506040132</v>
      </c>
      <c r="I1270" s="58">
        <v>0.24355357518308893</v>
      </c>
      <c r="J1270" s="58">
        <v>0.62881576081282753</v>
      </c>
      <c r="K1270" s="59">
        <v>2.1573022854137176</v>
      </c>
      <c r="L1270" s="60">
        <f t="array" ref="L1270:O1270">TRANSPOSE(MMULT(Option!$B$25:$E$28, TRANSPOSE(H1270:K1270)))</f>
        <v>-0.40679007506040132</v>
      </c>
      <c r="M1270" s="60">
        <v>6.0504508786564076E-2</v>
      </c>
      <c r="N1270" s="60">
        <v>0.45335647894248687</v>
      </c>
      <c r="O1270" s="60">
        <v>1.8711968427235903</v>
      </c>
      <c r="P1270" s="56" t="str">
        <f t="shared" si="1538"/>
        <v>254/3</v>
      </c>
      <c r="R1270" s="80"/>
      <c r="S1270" s="3" t="s">
        <v>30</v>
      </c>
      <c r="T1270" s="60">
        <f ca="1"/>
        <v>-0.74572820871114431</v>
      </c>
      <c r="U1270" s="60">
        <f ca="1"/>
        <v>-1.5717801871590926</v>
      </c>
      <c r="V1270" s="60">
        <f ca="1"/>
        <v>0.27824947076278639</v>
      </c>
      <c r="W1270" s="60">
        <f ca="1"/>
        <v>0.88808202044480855</v>
      </c>
      <c r="X1270" s="60">
        <f ca="1"/>
        <v>0.87210742835878619</v>
      </c>
      <c r="Y1270" s="52">
        <f ca="1">$B$14 * EXP(($E$3 - $C$14^2/2) * Y$2 + $C$14*SQRT(Y$2)*T1270)</f>
        <v>80.354791509075326</v>
      </c>
      <c r="Z1270" s="52">
        <f ca="1">Y1270 * EXP(($E$3 - $C$14^2/2) * (Z$2-Y$2) + $C$14*SQRT(Z$2-Y$2)*U1270)</f>
        <v>50.396295340507194</v>
      </c>
      <c r="AA1270" s="52">
        <f ca="1">Z1270 * EXP(($E$3 - $C$14^2/2) * (AA$2-Z$2) + $C$14*SQRT(AA$2-Z$2)*V1270)</f>
        <v>55.058293647742346</v>
      </c>
      <c r="AB1270" s="52">
        <f ca="1">AA1270 * EXP(($E$3 - $C$14^2/2) * (AB$2-AA$2) + $C$14*SQRT(AB$2-AA$2)*W1270)</f>
        <v>72.227229492827391</v>
      </c>
      <c r="AC1270" s="52">
        <f ca="1">AB1270 * EXP(($E$3 - $C$14^2/2) * (AC$2-AB$2) + $C$14*SQRT(AC$2-AB$2)*X1270)</f>
        <v>94.296996918863528</v>
      </c>
      <c r="AD1270" s="47"/>
      <c r="AE1270" s="3" t="s">
        <v>68</v>
      </c>
      <c r="AF1270" s="52" t="b">
        <f ca="1">AND(AF1267&gt;$B$3, NOT(OR($AF1269:AF1269)))</f>
        <v>0</v>
      </c>
      <c r="AG1270" s="52" t="b">
        <f ca="1">AND(AG1267&gt;$B$3, NOT(OR($AF1269:AG1269)))</f>
        <v>0</v>
      </c>
      <c r="AH1270" s="52" t="b">
        <f ca="1">AND(AH1267&gt;$B$3, NOT(OR($AF1269:AH1269)))</f>
        <v>0</v>
      </c>
      <c r="AI1270" s="52" t="b">
        <f ca="1">AND(AI1267&gt;$B$3, NOT(OR($AF1269:AI1269)))</f>
        <v>0</v>
      </c>
      <c r="AJ1270" s="52" t="b">
        <f ca="1">AND(AJ1267&gt;$B$3, NOT(OR($AF1269:AJ1269)))</f>
        <v>0</v>
      </c>
      <c r="AK1270" s="74"/>
      <c r="AL1270" s="70"/>
    </row>
    <row r="1271" spans="7:38" ht="14.55" customHeight="1" x14ac:dyDescent="0.3">
      <c r="G1271" s="3">
        <v>1269</v>
      </c>
      <c r="H1271" s="58">
        <v>-0.73541532661332487</v>
      </c>
      <c r="I1271" s="58">
        <v>0.49839822552710705</v>
      </c>
      <c r="J1271" s="58">
        <v>-0.37957156491062172</v>
      </c>
      <c r="K1271" s="59">
        <v>0.67768364870378994</v>
      </c>
      <c r="L1271" s="60">
        <f t="array" ref="L1271:O1271">TRANSPOSE(MMULT(Option!$B$25:$E$28, TRANSPOSE(H1271:K1271)))</f>
        <v>-0.73541532661332487</v>
      </c>
      <c r="M1271" s="60">
        <v>0.162623388296598</v>
      </c>
      <c r="N1271" s="60">
        <v>-0.49703636561598302</v>
      </c>
      <c r="O1271" s="60">
        <v>0.34259398239441402</v>
      </c>
      <c r="P1271" s="56" t="str">
        <f t="shared" si="1538"/>
        <v>254/4</v>
      </c>
      <c r="R1271" s="80">
        <v>318</v>
      </c>
      <c r="S1271" s="3" t="s">
        <v>28</v>
      </c>
      <c r="T1271" s="60">
        <f t="array" aca="1" ref="T1271:T1274" ca="1">TRANSPOSE(OFFSET($L$3, MATCH($R1271 &amp; "/" &amp; T$2, $P$3:$P$5002, 0) - 1, 0, 1, $E$1))</f>
        <v>-2.6358006722249634</v>
      </c>
      <c r="U1271" s="60">
        <f t="array" aca="1" ref="U1271:U1274" ca="1">TRANSPOSE(OFFSET($L$3, MATCH($R1271 &amp; "/" &amp; U$2, $P$3:$P$5002, 0) - 1, 0, 1, $E$1))</f>
        <v>-2.2152466819813088</v>
      </c>
      <c r="V1271" s="60">
        <f t="array" aca="1" ref="V1271:V1274" ca="1">TRANSPOSE(OFFSET($L$3, MATCH($R1271 &amp; "/" &amp; V$2, $P$3:$P$5002, 0) - 1, 0, 1, $E$1))</f>
        <v>-0.16682295347185688</v>
      </c>
      <c r="W1271" s="60">
        <f t="array" aca="1" ref="W1271:W1274" ca="1">TRANSPOSE(OFFSET($L$3, MATCH($R1271 &amp; "/" &amp; W$2, $P$3:$P$5002, 0) - 1, 0, 1, $E$1))</f>
        <v>-0.20529312251167026</v>
      </c>
      <c r="X1271" s="60">
        <f t="array" aca="1" ref="X1271:X1274" ca="1">TRANSPOSE(OFFSET($L$3, MATCH($R1271 &amp; "/" &amp; X$2, $P$3:$P$5002, 0) - 1, 0, 1, $E$1))</f>
        <v>1.171492513974923</v>
      </c>
      <c r="Y1271" s="52">
        <f ca="1">$B$11 * EXP(($E$3 - $C$11^2/2) * Y$2 + $C$11*SQRT(Y$2)*T1271)</f>
        <v>45.578220614463049</v>
      </c>
      <c r="Z1271" s="52">
        <f ca="1">Y1271 * EXP(($E$3 - $C$11^2/2) * (Z$2-Y$2) + $C$11*SQRT(Z$2-Y$2)*U1271)</f>
        <v>23.567201529826043</v>
      </c>
      <c r="AA1271" s="52">
        <f ca="1">Z1271 * EXP(($E$3 - $C$11^2/2) * (AA$2-Z$2) + $C$11*SQRT(AA$2-Z$2)*V1271)</f>
        <v>22.529128989925525</v>
      </c>
      <c r="AB1271" s="52">
        <f ca="1">AA1271 * EXP(($E$3 - $C$11^2/2) * (AB$2-AA$2) + $C$11*SQRT(AB$2-AA$2)*W1271)</f>
        <v>21.289652508004394</v>
      </c>
      <c r="AC1271" s="52">
        <f ca="1">AB1271 * EXP(($E$3 - $C$11^2/2) * (AC$2-AB$2) + $C$11*SQRT(AC$2-AB$2)*X1271)</f>
        <v>30.40688038092323</v>
      </c>
      <c r="AD1271" s="47"/>
      <c r="AE1271" s="3" t="s">
        <v>69</v>
      </c>
      <c r="AF1271" s="20" cm="1">
        <f t="array" aca="1" ref="AF1271" ca="1">MIN(Y1271:Y1274 / $D$11:$D$14)</f>
        <v>0.4557822061446305</v>
      </c>
      <c r="AG1271" s="20" cm="1">
        <f t="array" aca="1" ref="AG1271" ca="1">MIN(Z1271:Z1274 / $D$11:$D$14)</f>
        <v>0.23567201529826043</v>
      </c>
      <c r="AH1271" s="20" cm="1">
        <f t="array" aca="1" ref="AH1271" ca="1">MIN(AA1271:AA1274 / $D$11:$D$14)</f>
        <v>0.22529128989925526</v>
      </c>
      <c r="AI1271" s="20" cm="1">
        <f t="array" aca="1" ref="AI1271" ca="1">MIN(AB1271:AB1274 / $D$11:$D$14)</f>
        <v>0.21289652508004395</v>
      </c>
      <c r="AJ1271" s="20" cm="1">
        <f t="array" aca="1" ref="AJ1271" ca="1">MIN(AC1271:AC1274 / $D$11:$D$14)</f>
        <v>0.30406880380923229</v>
      </c>
      <c r="AK1271" s="72">
        <f t="array" aca="1" ref="AK1271" ca="1">SUMPRODUCT(AF1272:AJ1272, EXP(-$E$3*$AF$2:$AJ$2))</f>
        <v>77880.078307140488</v>
      </c>
      <c r="AL1271" s="70">
        <f ca="1">MAX(AC1272 - $D$11, 0) * EXP(-$E$2*$E$3)</f>
        <v>3.1304001214046866</v>
      </c>
    </row>
    <row r="1272" spans="7:38" ht="14.55" customHeight="1" x14ac:dyDescent="0.3">
      <c r="G1272" s="3">
        <v>1270</v>
      </c>
      <c r="H1272" s="58">
        <v>-0.87925689899958048</v>
      </c>
      <c r="I1272" s="58">
        <v>0.46208708631346324</v>
      </c>
      <c r="J1272" s="58">
        <v>-0.5753210602941482</v>
      </c>
      <c r="K1272" s="59">
        <v>-0.39103997574569194</v>
      </c>
      <c r="L1272" s="60">
        <f t="array" ref="L1272:O1272">TRANSPOSE(MMULT(Option!$B$25:$E$28, TRANSPOSE(H1272:K1272)))</f>
        <v>-0.87925689899958048</v>
      </c>
      <c r="M1272" s="60">
        <v>7.1807050538775397E-2</v>
      </c>
      <c r="N1272" s="60">
        <v>-0.73601023494198525</v>
      </c>
      <c r="O1272" s="60">
        <v>-0.67785775871233001</v>
      </c>
      <c r="P1272" s="56" t="str">
        <f t="shared" si="1538"/>
        <v>254/5</v>
      </c>
      <c r="R1272" s="80"/>
      <c r="S1272" s="3" t="s">
        <v>29</v>
      </c>
      <c r="T1272" s="60">
        <f ca="1"/>
        <v>-0.84334320281440611</v>
      </c>
      <c r="U1272" s="60">
        <f ca="1"/>
        <v>-0.98047991515648825</v>
      </c>
      <c r="V1272" s="60">
        <f ca="1"/>
        <v>0.6167547169246006</v>
      </c>
      <c r="W1272" s="60">
        <f ca="1"/>
        <v>0.38483033900387081</v>
      </c>
      <c r="X1272" s="60">
        <f ca="1"/>
        <v>0.87026580748578164</v>
      </c>
      <c r="Y1272" s="52">
        <f ca="1">$B$12 * EXP(($E$3 - $C$12^2/2) * Y$2 + $C$12*SQRT(Y$2)*T1272)</f>
        <v>78.035763275714771</v>
      </c>
      <c r="Z1272" s="52">
        <f ca="1">Y1272 * EXP(($E$3 - $C$12^2/2) * (Z$2-Y$2) + $C$12*SQRT(Z$2-Y$2)*U1272)</f>
        <v>58.441324482473902</v>
      </c>
      <c r="AA1272" s="52">
        <f ca="1">Z1272 * EXP(($E$3 - $C$12^2/2) * (AA$2-Z$2) + $C$12*SQRT(AA$2-Z$2)*V1272)</f>
        <v>70.67201489907491</v>
      </c>
      <c r="AB1272" s="52">
        <f ca="1">AA1272 * EXP(($E$3 - $C$12^2/2) * (AB$2-AA$2) + $C$12*SQRT(AB$2-AA$2)*W1272)</f>
        <v>79.718267865110988</v>
      </c>
      <c r="AC1272" s="52">
        <f ca="1">AB1272 * EXP(($E$3 - $C$12^2/2) * (AC$2-AB$2) + $C$12*SQRT(AC$2-AB$2)*X1272)</f>
        <v>104.01951332028601</v>
      </c>
      <c r="AD1272" s="47"/>
      <c r="AE1272" s="3" t="s">
        <v>47</v>
      </c>
      <c r="AF1272" s="64">
        <f t="shared" ref="AF1272" ca="1" si="1604">($B$5*AF1274 + (1 + $B$6)*AF1273)*$B$2</f>
        <v>0</v>
      </c>
      <c r="AG1272" s="64">
        <f t="shared" ref="AG1272" ca="1" si="1605">($B$5*AG1274 + (1 + $B$6)*AG1273)*$B$2</f>
        <v>0</v>
      </c>
      <c r="AH1272" s="64">
        <f t="shared" ref="AH1272" ca="1" si="1606">($B$5*AH1274 + (1 + $B$6)*AH1273)*$B$2</f>
        <v>0</v>
      </c>
      <c r="AI1272" s="64">
        <f t="shared" ref="AI1272" ca="1" si="1607">($B$5*AI1274 + (1 + $B$6)*AI1273)*$B$2</f>
        <v>0</v>
      </c>
      <c r="AJ1272" s="64" cm="1">
        <f t="array" aca="1" ref="AJ1272" ca="1">($B$5*AJ1274 + (1 + $B$6)*AJ1273 + AND(NOT(AF1273:AJ1273)))*$B$2</f>
        <v>100000</v>
      </c>
      <c r="AK1272" s="73"/>
      <c r="AL1272" s="70"/>
    </row>
    <row r="1273" spans="7:38" ht="14.55" customHeight="1" x14ac:dyDescent="0.3">
      <c r="G1273" s="3">
        <v>1271</v>
      </c>
      <c r="H1273" s="58">
        <v>0.5273082405268078</v>
      </c>
      <c r="I1273" s="58">
        <v>-8.91262451542809E-2</v>
      </c>
      <c r="J1273" s="58">
        <v>-0.16389171217329127</v>
      </c>
      <c r="K1273" s="59">
        <v>-0.11679849296140372</v>
      </c>
      <c r="L1273" s="60">
        <f t="array" ref="L1273:O1273">TRANSPOSE(MMULT(Option!$B$25:$E$28, TRANSPOSE(H1273:K1273)))</f>
        <v>0.5273082405268078</v>
      </c>
      <c r="M1273" s="60">
        <v>0.12923774324538648</v>
      </c>
      <c r="N1273" s="60">
        <v>4.3636826313038057E-2</v>
      </c>
      <c r="O1273" s="60">
        <v>5.5575926223819669E-2</v>
      </c>
      <c r="P1273" s="56" t="str">
        <f t="shared" si="1538"/>
        <v>255/1</v>
      </c>
      <c r="R1273" s="80"/>
      <c r="S1273" s="3" t="s">
        <v>31</v>
      </c>
      <c r="T1273" s="60">
        <f ca="1"/>
        <v>-0.77069127253918213</v>
      </c>
      <c r="U1273" s="60">
        <f ca="1"/>
        <v>0.26159991551305228</v>
      </c>
      <c r="V1273" s="60">
        <f ca="1"/>
        <v>8.0508925816872634E-2</v>
      </c>
      <c r="W1273" s="60">
        <f ca="1"/>
        <v>-0.32066916786387767</v>
      </c>
      <c r="X1273" s="60">
        <f ca="1"/>
        <v>0.80684328788035597</v>
      </c>
      <c r="Y1273" s="52">
        <f ca="1">$B$13 * EXP(($E$3 - $C$13^2/2) * Y$2 + $C$13*SQRT(Y$2)*T1273)</f>
        <v>79.755268663299063</v>
      </c>
      <c r="Z1273" s="52">
        <f ca="1">Y1273 * EXP(($E$3 - $C$13^2/2) * (Z$2-Y$2) + $C$13*SQRT(Z$2-Y$2)*U1273)</f>
        <v>86.699037209974534</v>
      </c>
      <c r="AA1273" s="52">
        <f ca="1">Z1273 * EXP(($E$3 - $C$13^2/2) * (AA$2-Z$2) + $C$13*SQRT(AA$2-Z$2)*V1273)</f>
        <v>89.263748768802003</v>
      </c>
      <c r="AB1273" s="52">
        <f ca="1">AA1273 * EXP(($E$3 - $C$13^2/2) * (AB$2-AA$2) + $C$13*SQRT(AB$2-AA$2)*W1273)</f>
        <v>81.483024178787559</v>
      </c>
      <c r="AC1273" s="52">
        <f ca="1">AB1273 * EXP(($E$3 - $C$13^2/2) * (AC$2-AB$2) + $C$13*SQRT(AC$2-AB$2)*X1273)</f>
        <v>104.31839290560289</v>
      </c>
      <c r="AD1273" s="47"/>
      <c r="AE1273" s="3" t="s">
        <v>46</v>
      </c>
      <c r="AF1273" s="52" t="b">
        <f t="shared" ref="AF1273" ca="1" si="1608">AF1271 &gt;= $B$4</f>
        <v>0</v>
      </c>
      <c r="AG1273" s="52" t="b">
        <f t="array" aca="1" ref="AG1273" ca="1">AND(AG1271 &gt;= $B$4, NOT(OR($AF1273:AF1273)))</f>
        <v>0</v>
      </c>
      <c r="AH1273" s="52" t="b">
        <f t="array" aca="1" ref="AH1273" ca="1">AND(AH1271 &gt;= $B$4, NOT(OR($AF1273:AG1273)))</f>
        <v>0</v>
      </c>
      <c r="AI1273" s="52" t="b">
        <f t="array" aca="1" ref="AI1273" ca="1">AND(AI1271 &gt;= $B$4, NOT(OR($AF1273:AH1273)))</f>
        <v>0</v>
      </c>
      <c r="AJ1273" s="52" t="b">
        <f t="array" aca="1" ref="AJ1273" ca="1">AND(AJ1271 &gt;= $B$4, NOT(OR($AF1273:AI1273)))</f>
        <v>0</v>
      </c>
      <c r="AK1273" s="73"/>
      <c r="AL1273" s="70"/>
    </row>
    <row r="1274" spans="7:38" ht="14.55" customHeight="1" x14ac:dyDescent="0.3">
      <c r="G1274" s="3">
        <v>1272</v>
      </c>
      <c r="H1274" s="58">
        <v>-0.31896422689473425</v>
      </c>
      <c r="I1274" s="58">
        <v>0.4648064691175548</v>
      </c>
      <c r="J1274" s="58">
        <v>-0.47279382517474561</v>
      </c>
      <c r="K1274" s="59">
        <v>1.1432269948404858</v>
      </c>
      <c r="L1274" s="60">
        <f t="array" ref="L1274:O1274">TRANSPOSE(MMULT(Option!$B$25:$E$28, TRANSPOSE(H1274:K1274)))</f>
        <v>-0.31896422689473425</v>
      </c>
      <c r="M1274" s="60">
        <v>0.29841647488937606</v>
      </c>
      <c r="N1274" s="60">
        <v>-0.42113036191713044</v>
      </c>
      <c r="O1274" s="60">
        <v>0.88085041727952063</v>
      </c>
      <c r="P1274" s="56" t="str">
        <f t="shared" si="1538"/>
        <v>255/2</v>
      </c>
      <c r="R1274" s="80"/>
      <c r="S1274" s="3" t="s">
        <v>30</v>
      </c>
      <c r="T1274" s="60">
        <f ca="1"/>
        <v>-1.4567516119337247</v>
      </c>
      <c r="U1274" s="60">
        <f ca="1"/>
        <v>-0.94523993418611507</v>
      </c>
      <c r="V1274" s="60">
        <f ca="1"/>
        <v>0.47232587153070194</v>
      </c>
      <c r="W1274" s="60">
        <f ca="1"/>
        <v>-0.35110367781971202</v>
      </c>
      <c r="X1274" s="60">
        <f ca="1"/>
        <v>-0.3823173978559592</v>
      </c>
      <c r="Y1274" s="52">
        <f ca="1">$B$14 * EXP(($E$3 - $C$14^2/2) * Y$2 + $C$14*SQRT(Y$2)*T1274)</f>
        <v>64.919283271678424</v>
      </c>
      <c r="Z1274" s="52">
        <f ca="1">Y1274 * EXP(($E$3 - $C$14^2/2) * (Z$2-Y$2) + $C$14*SQRT(Z$2-Y$2)*U1274)</f>
        <v>49.135054556475595</v>
      </c>
      <c r="AA1274" s="52">
        <f ca="1">Z1274 * EXP(($E$3 - $C$14^2/2) * (AA$2-Z$2) + $C$14*SQRT(AA$2-Z$2)*V1274)</f>
        <v>56.898585624637782</v>
      </c>
      <c r="AB1274" s="52">
        <f ca="1">AA1274 * EXP(($E$3 - $C$14^2/2) * (AB$2-AA$2) + $C$14*SQRT(AB$2-AA$2)*W1274)</f>
        <v>51.466925613764481</v>
      </c>
      <c r="AC1274" s="52">
        <f ca="1">AB1274 * EXP(($E$3 - $C$14^2/2) * (AC$2-AB$2) + $C$14*SQRT(AC$2-AB$2)*X1274)</f>
        <v>46.119883109367422</v>
      </c>
      <c r="AD1274" s="47"/>
      <c r="AE1274" s="3" t="s">
        <v>68</v>
      </c>
      <c r="AF1274" s="52" t="b">
        <f ca="1">AND(AF1271&gt;$B$3, NOT(OR($AF1273:AF1273)))</f>
        <v>0</v>
      </c>
      <c r="AG1274" s="52" t="b">
        <f ca="1">AND(AG1271&gt;$B$3, NOT(OR($AF1273:AG1273)))</f>
        <v>0</v>
      </c>
      <c r="AH1274" s="52" t="b">
        <f ca="1">AND(AH1271&gt;$B$3, NOT(OR($AF1273:AH1273)))</f>
        <v>0</v>
      </c>
      <c r="AI1274" s="52" t="b">
        <f ca="1">AND(AI1271&gt;$B$3, NOT(OR($AF1273:AI1273)))</f>
        <v>0</v>
      </c>
      <c r="AJ1274" s="52" t="b">
        <f ca="1">AND(AJ1271&gt;$B$3, NOT(OR($AF1273:AJ1273)))</f>
        <v>0</v>
      </c>
      <c r="AK1274" s="74"/>
      <c r="AL1274" s="70"/>
    </row>
    <row r="1275" spans="7:38" ht="14.55" customHeight="1" x14ac:dyDescent="0.3">
      <c r="G1275" s="3">
        <v>1273</v>
      </c>
      <c r="H1275" s="58">
        <v>-1.5426978402644502</v>
      </c>
      <c r="I1275" s="58">
        <v>-0.37978424532207322</v>
      </c>
      <c r="J1275" s="58">
        <v>1.5562192280840517</v>
      </c>
      <c r="K1275" s="59">
        <v>-1.7136059476276218</v>
      </c>
      <c r="L1275" s="60">
        <f t="array" ref="L1275:O1275">TRANSPOSE(MMULT(Option!$B$25:$E$28, TRANSPOSE(H1275:K1275)))</f>
        <v>-1.5426978402644502</v>
      </c>
      <c r="M1275" s="60">
        <v>-0.96515714649379591</v>
      </c>
      <c r="N1275" s="60">
        <v>0.65031301617338055</v>
      </c>
      <c r="O1275" s="60">
        <v>-1.8802315676051251</v>
      </c>
      <c r="P1275" s="56" t="str">
        <f t="shared" si="1538"/>
        <v>255/3</v>
      </c>
      <c r="R1275" s="80">
        <v>319</v>
      </c>
      <c r="S1275" s="3" t="s">
        <v>28</v>
      </c>
      <c r="T1275" s="60">
        <f t="array" aca="1" ref="T1275:T1278" ca="1">TRANSPOSE(OFFSET($L$3, MATCH($R1275 &amp; "/" &amp; T$2, $P$3:$P$5002, 0) - 1, 0, 1, $E$1))</f>
        <v>-1.3556571763346266</v>
      </c>
      <c r="U1275" s="60">
        <f t="array" aca="1" ref="U1275:U1278" ca="1">TRANSPOSE(OFFSET($L$3, MATCH($R1275 &amp; "/" &amp; U$2, $P$3:$P$5002, 0) - 1, 0, 1, $E$1))</f>
        <v>0.7569991184833067</v>
      </c>
      <c r="V1275" s="60">
        <f t="array" aca="1" ref="V1275:V1278" ca="1">TRANSPOSE(OFFSET($L$3, MATCH($R1275 &amp; "/" &amp; V$2, $P$3:$P$5002, 0) - 1, 0, 1, $E$1))</f>
        <v>-0.35694661868877281</v>
      </c>
      <c r="W1275" s="60">
        <f t="array" aca="1" ref="W1275:W1278" ca="1">TRANSPOSE(OFFSET($L$3, MATCH($R1275 &amp; "/" &amp; W$2, $P$3:$P$5002, 0) - 1, 0, 1, $E$1))</f>
        <v>-2.8240188518236287E-2</v>
      </c>
      <c r="X1275" s="60">
        <f t="array" aca="1" ref="X1275:X1278" ca="1">TRANSPOSE(OFFSET($L$3, MATCH($R1275 &amp; "/" &amp; X$2, $P$3:$P$5002, 0) - 1, 0, 1, $E$1))</f>
        <v>-0.32816947707677702</v>
      </c>
      <c r="Y1275" s="52">
        <f ca="1">$B$11 * EXP(($E$3 - $C$11^2/2) * Y$2 + $C$11*SQRT(Y$2)*T1275)</f>
        <v>66.918337525021386</v>
      </c>
      <c r="Z1275" s="52">
        <f ca="1">Y1275 * EXP(($E$3 - $C$11^2/2) * (Z$2-Y$2) + $C$11*SQRT(Z$2-Y$2)*U1275)</f>
        <v>84.400452978613743</v>
      </c>
      <c r="AA1275" s="52">
        <f ca="1">Z1275 * EXP(($E$3 - $C$11^2/2) * (AA$2-Z$2) + $C$11*SQRT(AA$2-Z$2)*V1275)</f>
        <v>76.209702427054907</v>
      </c>
      <c r="AB1275" s="52">
        <f ca="1">AA1275 * EXP(($E$3 - $C$11^2/2) * (AB$2-AA$2) + $C$11*SQRT(AB$2-AA$2)*W1275)</f>
        <v>75.945556859687031</v>
      </c>
      <c r="AC1275" s="52">
        <f ca="1">AB1275 * EXP(($E$3 - $C$11^2/2) * (AC$2-AB$2) + $C$11*SQRT(AC$2-AB$2)*X1275)</f>
        <v>69.169905979708446</v>
      </c>
      <c r="AD1275" s="47"/>
      <c r="AE1275" s="3" t="s">
        <v>69</v>
      </c>
      <c r="AF1275" s="20" cm="1">
        <f t="array" aca="1" ref="AF1275" ca="1">MIN(Y1275:Y1278 / $D$11:$D$14)</f>
        <v>0.66918337525021387</v>
      </c>
      <c r="AG1275" s="20" cm="1">
        <f t="array" aca="1" ref="AG1275" ca="1">MIN(Z1275:Z1278 / $D$11:$D$14)</f>
        <v>0.84400452978613738</v>
      </c>
      <c r="AH1275" s="20" cm="1">
        <f t="array" aca="1" ref="AH1275" ca="1">MIN(AA1275:AA1278 / $D$11:$D$14)</f>
        <v>0.76209702427054904</v>
      </c>
      <c r="AI1275" s="20" cm="1">
        <f t="array" aca="1" ref="AI1275" ca="1">MIN(AB1275:AB1278 / $D$11:$D$14)</f>
        <v>0.75945556859687036</v>
      </c>
      <c r="AJ1275" s="20" cm="1">
        <f t="array" aca="1" ref="AJ1275" ca="1">MIN(AC1275:AC1278 / $D$11:$D$14)</f>
        <v>0.69169905979708446</v>
      </c>
      <c r="AK1275" s="72">
        <f t="array" aca="1" ref="AK1275" ca="1">SUMPRODUCT(AF1276:AJ1276, EXP(-$E$3*$AF$2:$AJ$2))</f>
        <v>91452.639577679874</v>
      </c>
      <c r="AL1275" s="70">
        <f ca="1">MAX(AC1276 - $D$11, 0) * EXP(-$E$2*$E$3)</f>
        <v>122.17961835613967</v>
      </c>
    </row>
    <row r="1276" spans="7:38" ht="14.55" customHeight="1" x14ac:dyDescent="0.3">
      <c r="G1276" s="3">
        <v>1274</v>
      </c>
      <c r="H1276" s="58">
        <v>-0.98895383119768399</v>
      </c>
      <c r="I1276" s="58">
        <v>-0.90983193643478744</v>
      </c>
      <c r="J1276" s="58">
        <v>-1.7274991030475666</v>
      </c>
      <c r="K1276" s="59">
        <v>-0.62445587760458177</v>
      </c>
      <c r="L1276" s="60">
        <f t="array" ref="L1276:O1276">TRANSPOSE(MMULT(Option!$B$25:$E$28, TRANSPOSE(H1276:K1276)))</f>
        <v>-0.98895383119768399</v>
      </c>
      <c r="M1276" s="60">
        <v>-1.2294562761592063</v>
      </c>
      <c r="N1276" s="60">
        <v>-2.151111309859207</v>
      </c>
      <c r="O1276" s="60">
        <v>-1.5057568249110416</v>
      </c>
      <c r="P1276" s="56" t="str">
        <f t="shared" si="1538"/>
        <v>255/4</v>
      </c>
      <c r="R1276" s="80"/>
      <c r="S1276" s="3" t="s">
        <v>29</v>
      </c>
      <c r="T1276" s="60">
        <f ca="1"/>
        <v>4.51589104989224E-2</v>
      </c>
      <c r="U1276" s="60">
        <f ca="1"/>
        <v>1.7616722048293365</v>
      </c>
      <c r="V1276" s="60">
        <f ca="1"/>
        <v>0.91508832055029521</v>
      </c>
      <c r="W1276" s="60">
        <f ca="1"/>
        <v>0.58194349347679841</v>
      </c>
      <c r="X1276" s="60">
        <f ca="1"/>
        <v>-0.24237753155847508</v>
      </c>
      <c r="Y1276" s="52">
        <f ca="1">$B$12 * EXP(($E$3 - $C$12^2/2) * Y$2 + $C$12*SQRT(Y$2)*T1276)</f>
        <v>101.87207496387316</v>
      </c>
      <c r="Z1276" s="52">
        <f ca="1">Y1276 * EXP(($E$3 - $C$12^2/2) * (Z$2-Y$2) + $C$12*SQRT(Z$2-Y$2)*U1276)</f>
        <v>173.68086753663806</v>
      </c>
      <c r="AA1276" s="52">
        <f ca="1">Z1276 * EXP(($E$3 - $C$12^2/2) * (AA$2-Z$2) + $C$12*SQRT(AA$2-Z$2)*V1276)</f>
        <v>229.69354714154247</v>
      </c>
      <c r="AB1276" s="52">
        <f ca="1">AA1276 * EXP(($E$3 - $C$12^2/2) * (AB$2-AA$2) + $C$12*SQRT(AB$2-AA$2)*W1276)</f>
        <v>274.87846782282213</v>
      </c>
      <c r="AC1276" s="52">
        <f ca="1">AB1276 * EXP(($E$3 - $C$12^2/2) * (AC$2-AB$2) + $C$12*SQRT(AC$2-AB$2)*X1276)</f>
        <v>256.88173537049147</v>
      </c>
      <c r="AD1276" s="47"/>
      <c r="AE1276" s="3" t="s">
        <v>47</v>
      </c>
      <c r="AF1276" s="64">
        <f t="shared" ref="AF1276" ca="1" si="1609">($B$5*AF1278 + (1 + $B$6)*AF1277)*$B$2</f>
        <v>0</v>
      </c>
      <c r="AG1276" s="64">
        <f t="shared" ref="AG1276" ca="1" si="1610">($B$5*AG1278 + (1 + $B$6)*AG1277)*$B$2</f>
        <v>15000</v>
      </c>
      <c r="AH1276" s="64">
        <f t="shared" ref="AH1276" ca="1" si="1611">($B$5*AH1278 + (1 + $B$6)*AH1277)*$B$2</f>
        <v>0</v>
      </c>
      <c r="AI1276" s="64">
        <f t="shared" ref="AI1276" ca="1" si="1612">($B$5*AI1278 + (1 + $B$6)*AI1277)*$B$2</f>
        <v>0</v>
      </c>
      <c r="AJ1276" s="64" cm="1">
        <f t="array" aca="1" ref="AJ1276" ca="1">($B$5*AJ1278 + (1 + $B$6)*AJ1277 + AND(NOT(AF1277:AJ1277)))*$B$2</f>
        <v>100000</v>
      </c>
      <c r="AK1276" s="73"/>
      <c r="AL1276" s="70"/>
    </row>
    <row r="1277" spans="7:38" ht="14.55" customHeight="1" x14ac:dyDescent="0.3">
      <c r="G1277" s="3">
        <v>1275</v>
      </c>
      <c r="H1277" s="58">
        <v>-2.4003854268860052</v>
      </c>
      <c r="I1277" s="58">
        <v>-0.56275703979231217</v>
      </c>
      <c r="J1277" s="58">
        <v>-1.1219684798306722</v>
      </c>
      <c r="K1277" s="59">
        <v>1.0984018115348703E-2</v>
      </c>
      <c r="L1277" s="60">
        <f t="array" ref="L1277:O1277">TRANSPOSE(MMULT(Option!$B$25:$E$28, TRANSPOSE(H1277:K1277)))</f>
        <v>-2.4003854268860052</v>
      </c>
      <c r="M1277" s="60">
        <v>-1.4759295172979114</v>
      </c>
      <c r="N1277" s="60">
        <v>-2.0929547646625561</v>
      </c>
      <c r="O1277" s="60">
        <v>-1.3170982285876656</v>
      </c>
      <c r="P1277" s="56" t="str">
        <f t="shared" si="1538"/>
        <v>255/5</v>
      </c>
      <c r="R1277" s="80"/>
      <c r="S1277" s="3" t="s">
        <v>31</v>
      </c>
      <c r="T1277" s="60">
        <f ca="1"/>
        <v>5.363745503925782E-2</v>
      </c>
      <c r="U1277" s="60">
        <f ca="1"/>
        <v>0.44008887962879473</v>
      </c>
      <c r="V1277" s="60">
        <f ca="1"/>
        <v>0.32529999508156443</v>
      </c>
      <c r="W1277" s="60">
        <f ca="1"/>
        <v>-1.5268585464859856</v>
      </c>
      <c r="X1277" s="60">
        <f ca="1"/>
        <v>0.1178134463561003</v>
      </c>
      <c r="Y1277" s="52">
        <f ca="1">$B$13 * EXP(($E$3 - $C$13^2/2) * Y$2 + $C$13*SQRT(Y$2)*T1277)</f>
        <v>102.13152286257771</v>
      </c>
      <c r="Z1277" s="52">
        <f ca="1">Y1277 * EXP(($E$3 - $C$13^2/2) * (Z$2-Y$2) + $C$13*SQRT(Z$2-Y$2)*U1277)</f>
        <v>117.13042838111991</v>
      </c>
      <c r="AA1277" s="52">
        <f ca="1">Z1277 * EXP(($E$3 - $C$13^2/2) * (AA$2-Z$2) + $C$13*SQRT(AA$2-Z$2)*V1277)</f>
        <v>129.78485071158448</v>
      </c>
      <c r="AB1277" s="52">
        <f ca="1">AA1277 * EXP(($E$3 - $C$13^2/2) * (AB$2-AA$2) + $C$13*SQRT(AB$2-AA$2)*W1277)</f>
        <v>82.50183379957042</v>
      </c>
      <c r="AC1277" s="52">
        <f ca="1">AB1277 * EXP(($E$3 - $C$13^2/2) * (AC$2-AB$2) + $C$13*SQRT(AC$2-AB$2)*X1277)</f>
        <v>85.898344369373973</v>
      </c>
      <c r="AD1277" s="47"/>
      <c r="AE1277" s="3" t="s">
        <v>46</v>
      </c>
      <c r="AF1277" s="52" t="b">
        <f t="shared" ref="AF1277" ca="1" si="1613">AF1275 &gt;= $B$4</f>
        <v>0</v>
      </c>
      <c r="AG1277" s="52" t="b">
        <f t="array" aca="1" ref="AG1277" ca="1">AND(AG1275 &gt;= $B$4, NOT(OR($AF1277:AF1277)))</f>
        <v>0</v>
      </c>
      <c r="AH1277" s="52" t="b">
        <f t="array" aca="1" ref="AH1277" ca="1">AND(AH1275 &gt;= $B$4, NOT(OR($AF1277:AG1277)))</f>
        <v>0</v>
      </c>
      <c r="AI1277" s="52" t="b">
        <f t="array" aca="1" ref="AI1277" ca="1">AND(AI1275 &gt;= $B$4, NOT(OR($AF1277:AH1277)))</f>
        <v>0</v>
      </c>
      <c r="AJ1277" s="52" t="b">
        <f t="array" aca="1" ref="AJ1277" ca="1">AND(AJ1275 &gt;= $B$4, NOT(OR($AF1277:AI1277)))</f>
        <v>0</v>
      </c>
      <c r="AK1277" s="73"/>
      <c r="AL1277" s="70"/>
    </row>
    <row r="1278" spans="7:38" ht="14.55" customHeight="1" x14ac:dyDescent="0.3">
      <c r="G1278" s="3">
        <v>1276</v>
      </c>
      <c r="H1278" s="58">
        <v>-2.0805453523802155</v>
      </c>
      <c r="I1278" s="58">
        <v>-2.2803778296761383E-2</v>
      </c>
      <c r="J1278" s="58">
        <v>-0.25886546243290404</v>
      </c>
      <c r="K1278" s="59">
        <v>0.15036295861044252</v>
      </c>
      <c r="L1278" s="60">
        <f t="array" ref="L1278:O1278">TRANSPOSE(MMULT(Option!$B$25:$E$28, TRANSPOSE(H1278:K1278)))</f>
        <v>-2.0805453523802155</v>
      </c>
      <c r="M1278" s="60">
        <v>-0.85311814898726623</v>
      </c>
      <c r="N1278" s="60">
        <v>-1.0655537131241948</v>
      </c>
      <c r="O1278" s="60">
        <v>-0.75995179158255044</v>
      </c>
      <c r="P1278" s="56" t="str">
        <f t="shared" si="1538"/>
        <v>256/1</v>
      </c>
      <c r="R1278" s="80"/>
      <c r="S1278" s="3" t="s">
        <v>30</v>
      </c>
      <c r="T1278" s="60">
        <f ca="1"/>
        <v>-0.63456689742455707</v>
      </c>
      <c r="U1278" s="60">
        <f ca="1"/>
        <v>0.78276495111190947</v>
      </c>
      <c r="V1278" s="60">
        <f ca="1"/>
        <v>1.4640177391617284</v>
      </c>
      <c r="W1278" s="60">
        <f ca="1"/>
        <v>-0.15809717928935113</v>
      </c>
      <c r="X1278" s="60">
        <f ca="1"/>
        <v>-0.24149307365819062</v>
      </c>
      <c r="Y1278" s="52">
        <f ca="1">$B$14 * EXP(($E$3 - $C$14^2/2) * Y$2 + $C$14*SQRT(Y$2)*T1278)</f>
        <v>83.079677463529762</v>
      </c>
      <c r="Z1278" s="52">
        <f ca="1">Y1278 * EXP(($E$3 - $C$14^2/2) * (Z$2-Y$2) + $C$14*SQRT(Z$2-Y$2)*U1278)</f>
        <v>105.59696201851789</v>
      </c>
      <c r="AA1278" s="52">
        <f ca="1">Z1278 * EXP(($E$3 - $C$14^2/2) * (AA$2-Z$2) + $C$14*SQRT(AA$2-Z$2)*V1278)</f>
        <v>164.65212647184751</v>
      </c>
      <c r="AB1278" s="52">
        <f ca="1">AA1278 * EXP(($E$3 - $C$14^2/2) * (AB$2-AA$2) + $C$14*SQRT(AB$2-AA$2)*W1278)</f>
        <v>157.81220813967528</v>
      </c>
      <c r="AC1278" s="52">
        <f ca="1">AB1278 * EXP(($E$3 - $C$14^2/2) * (AC$2-AB$2) + $C$14*SQRT(AC$2-AB$2)*X1278)</f>
        <v>147.51912788650563</v>
      </c>
      <c r="AD1278" s="47"/>
      <c r="AE1278" s="3" t="s">
        <v>68</v>
      </c>
      <c r="AF1278" s="52" t="b">
        <f ca="1">AND(AF1275&gt;$B$3, NOT(OR($AF1277:AF1277)))</f>
        <v>0</v>
      </c>
      <c r="AG1278" s="52" t="b">
        <f ca="1">AND(AG1275&gt;$B$3, NOT(OR($AF1277:AG1277)))</f>
        <v>1</v>
      </c>
      <c r="AH1278" s="52" t="b">
        <f ca="1">AND(AH1275&gt;$B$3, NOT(OR($AF1277:AH1277)))</f>
        <v>0</v>
      </c>
      <c r="AI1278" s="52" t="b">
        <f ca="1">AND(AI1275&gt;$B$3, NOT(OR($AF1277:AI1277)))</f>
        <v>0</v>
      </c>
      <c r="AJ1278" s="52" t="b">
        <f ca="1">AND(AJ1275&gt;$B$3, NOT(OR($AF1277:AJ1277)))</f>
        <v>0</v>
      </c>
      <c r="AK1278" s="74"/>
      <c r="AL1278" s="70"/>
    </row>
    <row r="1279" spans="7:38" ht="14.55" customHeight="1" x14ac:dyDescent="0.3">
      <c r="G1279" s="3">
        <v>1277</v>
      </c>
      <c r="H1279" s="58">
        <v>-0.78286440143698499</v>
      </c>
      <c r="I1279" s="58">
        <v>0.61014180730637912</v>
      </c>
      <c r="J1279" s="58">
        <v>-0.98850251296407099</v>
      </c>
      <c r="K1279" s="59">
        <v>3.0950161159014208E-2</v>
      </c>
      <c r="L1279" s="60">
        <f t="array" ref="L1279:O1279">TRANSPOSE(MMULT(Option!$B$25:$E$28, TRANSPOSE(H1279:K1279)))</f>
        <v>-0.78286440143698499</v>
      </c>
      <c r="M1279" s="60">
        <v>0.24605844275293443</v>
      </c>
      <c r="N1279" s="60">
        <v>-1.0215848381128867</v>
      </c>
      <c r="O1279" s="60">
        <v>-0.31980493139256128</v>
      </c>
      <c r="P1279" s="56" t="str">
        <f t="shared" si="1538"/>
        <v>256/2</v>
      </c>
      <c r="R1279" s="80">
        <v>320</v>
      </c>
      <c r="S1279" s="3" t="s">
        <v>28</v>
      </c>
      <c r="T1279" s="60">
        <f t="array" aca="1" ref="T1279:T1282" ca="1">TRANSPOSE(OFFSET($L$3, MATCH($R1279 &amp; "/" &amp; T$2, $P$3:$P$5002, 0) - 1, 0, 1, $E$1))</f>
        <v>9.0984803420124924E-2</v>
      </c>
      <c r="U1279" s="60">
        <f t="array" aca="1" ref="U1279:U1282" ca="1">TRANSPOSE(OFFSET($L$3, MATCH($R1279 &amp; "/" &amp; U$2, $P$3:$P$5002, 0) - 1, 0, 1, $E$1))</f>
        <v>2.377315471779696</v>
      </c>
      <c r="V1279" s="60">
        <f t="array" aca="1" ref="V1279:V1282" ca="1">TRANSPOSE(OFFSET($L$3, MATCH($R1279 &amp; "/" &amp; V$2, $P$3:$P$5002, 0) - 1, 0, 1, $E$1))</f>
        <v>1.0344490766926681E-2</v>
      </c>
      <c r="W1279" s="60">
        <f t="array" aca="1" ref="W1279:W1282" ca="1">TRANSPOSE(OFFSET($L$3, MATCH($R1279 &amp; "/" &amp; W$2, $P$3:$P$5002, 0) - 1, 0, 1, $E$1))</f>
        <v>-1.5907339658073452</v>
      </c>
      <c r="X1279" s="60">
        <f t="array" aca="1" ref="X1279:X1282" ca="1">TRANSPOSE(OFFSET($L$3, MATCH($R1279 &amp; "/" &amp; X$2, $P$3:$P$5002, 0) - 1, 0, 1, $E$1))</f>
        <v>-0.67845064819188139</v>
      </c>
      <c r="Y1279" s="52">
        <f ca="1">$B$11 * EXP(($E$3 - $C$11^2/2) * Y$2 + $C$11*SQRT(Y$2)*T1279)</f>
        <v>103.28225984025772</v>
      </c>
      <c r="Z1279" s="52">
        <f ca="1">Y1279 * EXP(($E$3 - $C$11^2/2) * (Z$2-Y$2) + $C$11*SQRT(Z$2-Y$2)*U1279)</f>
        <v>211.80377756732605</v>
      </c>
      <c r="AA1279" s="52">
        <f ca="1">Z1279 * EXP(($E$3 - $C$11^2/2) * (AA$2-Z$2) + $C$11*SQRT(AA$2-Z$2)*V1279)</f>
        <v>213.52706990983211</v>
      </c>
      <c r="AB1279" s="52">
        <f ca="1">AA1279 * EXP(($E$3 - $C$11^2/2) * (AB$2-AA$2) + $C$11*SQRT(AB$2-AA$2)*W1279)</f>
        <v>133.1589364991483</v>
      </c>
      <c r="AC1279" s="52">
        <f ca="1">AB1279 * EXP(($E$3 - $C$11^2/2) * (AC$2-AB$2) + $C$11*SQRT(AC$2-AB$2)*X1279)</f>
        <v>109.18112840566788</v>
      </c>
      <c r="AD1279" s="47"/>
      <c r="AE1279" s="3" t="s">
        <v>69</v>
      </c>
      <c r="AF1279" s="20" cm="1">
        <f t="array" aca="1" ref="AF1279" ca="1">MIN(Y1279:Y1282 / $D$11:$D$14)</f>
        <v>0.81485555074560423</v>
      </c>
      <c r="AG1279" s="20" cm="1">
        <f t="array" aca="1" ref="AG1279" ca="1">MIN(Z1279:Z1282 / $D$11:$D$14)</f>
        <v>0.7621493569914779</v>
      </c>
      <c r="AH1279" s="20" cm="1">
        <f t="array" aca="1" ref="AH1279" ca="1">MIN(AA1279:AA1282 / $D$11:$D$14)</f>
        <v>0.88857267402748874</v>
      </c>
      <c r="AI1279" s="20" cm="1">
        <f t="array" aca="1" ref="AI1279" ca="1">MIN(AB1279:AB1282 / $D$11:$D$14)</f>
        <v>0.58440007636767166</v>
      </c>
      <c r="AJ1279" s="20" cm="1">
        <f t="array" aca="1" ref="AJ1279" ca="1">MIN(AC1279:AC1282 / $D$11:$D$14)</f>
        <v>0.36335134994884116</v>
      </c>
      <c r="AK1279" s="72">
        <f t="array" aca="1" ref="AK1279" ca="1">SUMPRODUCT(AF1280:AJ1280, EXP(-$E$3*$AF$2:$AJ$2))</f>
        <v>105059.13932102706</v>
      </c>
      <c r="AL1279" s="70">
        <f ca="1">MAX(AC1280 - $D$11, 0) * EXP(-$E$2*$E$3)</f>
        <v>0</v>
      </c>
    </row>
    <row r="1280" spans="7:38" ht="14.55" customHeight="1" x14ac:dyDescent="0.3">
      <c r="G1280" s="3">
        <v>1278</v>
      </c>
      <c r="H1280" s="58">
        <v>-0.19496454483545342</v>
      </c>
      <c r="I1280" s="58">
        <v>0.38908618439454812</v>
      </c>
      <c r="J1280" s="58">
        <v>-0.17568333377813722</v>
      </c>
      <c r="K1280" s="59">
        <v>0.32929851756695416</v>
      </c>
      <c r="L1280" s="60">
        <f t="array" ref="L1280:O1280">TRANSPOSE(MMULT(Option!$B$25:$E$28, TRANSPOSE(H1280:K1280)))</f>
        <v>-0.19496454483545342</v>
      </c>
      <c r="M1280" s="60">
        <v>0.2786175604357311</v>
      </c>
      <c r="N1280" s="60">
        <v>-0.13040357882485371</v>
      </c>
      <c r="O1280" s="60">
        <v>0.27160538901390557</v>
      </c>
      <c r="P1280" s="56" t="str">
        <f t="shared" si="1538"/>
        <v>256/3</v>
      </c>
      <c r="R1280" s="80"/>
      <c r="S1280" s="3" t="s">
        <v>29</v>
      </c>
      <c r="T1280" s="60">
        <f ca="1"/>
        <v>-0.69914806599599488</v>
      </c>
      <c r="U1280" s="60">
        <f ca="1"/>
        <v>-0.23956105384323489</v>
      </c>
      <c r="V1280" s="60">
        <f ca="1"/>
        <v>0.49491298428404784</v>
      </c>
      <c r="W1280" s="60">
        <f ca="1"/>
        <v>-1.4134354258733013</v>
      </c>
      <c r="X1280" s="60">
        <f ca="1"/>
        <v>-1.6007184607091625</v>
      </c>
      <c r="Y1280" s="52">
        <f ca="1">$B$12 * EXP(($E$3 - $C$12^2/2) * Y$2 + $C$12*SQRT(Y$2)*T1280)</f>
        <v>81.485555074560423</v>
      </c>
      <c r="Z1280" s="52">
        <f ca="1">Y1280 * EXP(($E$3 - $C$12^2/2) * (Z$2-Y$2) + $C$12*SQRT(Z$2-Y$2)*U1280)</f>
        <v>76.214935699147787</v>
      </c>
      <c r="AA1280" s="52">
        <f ca="1">Z1280 * EXP(($E$3 - $C$12^2/2) * (AA$2-Z$2) + $C$12*SQRT(AA$2-Z$2)*V1280)</f>
        <v>88.857267402748874</v>
      </c>
      <c r="AB1280" s="52">
        <f ca="1">AA1280 * EXP(($E$3 - $C$12^2/2) * (AB$2-AA$2) + $C$12*SQRT(AB$2-AA$2)*W1280)</f>
        <v>58.440007636767163</v>
      </c>
      <c r="AC1280" s="52">
        <f ca="1">AB1280 * EXP(($E$3 - $C$12^2/2) * (AC$2-AB$2) + $C$12*SQRT(AC$2-AB$2)*X1280)</f>
        <v>36.335134994884115</v>
      </c>
      <c r="AD1280" s="47"/>
      <c r="AE1280" s="3" t="s">
        <v>47</v>
      </c>
      <c r="AF1280" s="64">
        <f t="shared" ref="AF1280" ca="1" si="1614">($B$5*AF1282 + (1 + $B$6)*AF1281)*$B$2</f>
        <v>15000</v>
      </c>
      <c r="AG1280" s="64">
        <f t="shared" ref="AG1280" ca="1" si="1615">($B$5*AG1282 + (1 + $B$6)*AG1281)*$B$2</f>
        <v>0</v>
      </c>
      <c r="AH1280" s="64">
        <f t="shared" ref="AH1280" ca="1" si="1616">($B$5*AH1282 + (1 + $B$6)*AH1281)*$B$2</f>
        <v>15000</v>
      </c>
      <c r="AI1280" s="64">
        <f t="shared" ref="AI1280" ca="1" si="1617">($B$5*AI1282 + (1 + $B$6)*AI1281)*$B$2</f>
        <v>0</v>
      </c>
      <c r="AJ1280" s="64" cm="1">
        <f t="array" aca="1" ref="AJ1280" ca="1">($B$5*AJ1282 + (1 + $B$6)*AJ1281 + AND(NOT(AF1281:AJ1281)))*$B$2</f>
        <v>100000</v>
      </c>
      <c r="AK1280" s="73"/>
      <c r="AL1280" s="70"/>
    </row>
    <row r="1281" spans="7:38" ht="14.55" customHeight="1" x14ac:dyDescent="0.3">
      <c r="G1281" s="3">
        <v>1279</v>
      </c>
      <c r="H1281" s="58">
        <v>-1.0497610107810846</v>
      </c>
      <c r="I1281" s="58">
        <v>0.48402879653016506</v>
      </c>
      <c r="J1281" s="58">
        <v>-1.3652417382719355</v>
      </c>
      <c r="K1281" s="59">
        <v>0.20191332140150539</v>
      </c>
      <c r="L1281" s="60">
        <f t="array" ref="L1281:O1281">TRANSPOSE(MMULT(Option!$B$25:$E$28, TRANSPOSE(H1281:K1281)))</f>
        <v>-1.0497610107810846</v>
      </c>
      <c r="M1281" s="60">
        <v>2.3715315415138161E-2</v>
      </c>
      <c r="N1281" s="60">
        <v>-1.4922614737364666</v>
      </c>
      <c r="O1281" s="60">
        <v>-0.38671557708055182</v>
      </c>
      <c r="P1281" s="56" t="str">
        <f t="shared" si="1538"/>
        <v>256/4</v>
      </c>
      <c r="R1281" s="80"/>
      <c r="S1281" s="3" t="s">
        <v>31</v>
      </c>
      <c r="T1281" s="60">
        <f ca="1"/>
        <v>1.3647840905559594</v>
      </c>
      <c r="U1281" s="60">
        <f ca="1"/>
        <v>0.67579111956237126</v>
      </c>
      <c r="V1281" s="60">
        <f ca="1"/>
        <v>-0.96579558805206023</v>
      </c>
      <c r="W1281" s="60">
        <f ca="1"/>
        <v>-1.7589626884101741</v>
      </c>
      <c r="X1281" s="60">
        <f ca="1"/>
        <v>-0.74244778554764257</v>
      </c>
      <c r="Y1281" s="52">
        <f ca="1">$B$13 * EXP(($E$3 - $C$13^2/2) * Y$2 + $C$13*SQRT(Y$2)*T1281)</f>
        <v>151.35157067110035</v>
      </c>
      <c r="Z1281" s="52">
        <f ca="1">Y1281 * EXP(($E$3 - $C$13^2/2) * (Z$2-Y$2) + $C$13*SQRT(Z$2-Y$2)*U1281)</f>
        <v>186.29710704727151</v>
      </c>
      <c r="AA1281" s="52">
        <f ca="1">Z1281 * EXP(($E$3 - $C$13^2/2) * (AA$2-Z$2) + $C$13*SQRT(AA$2-Z$2)*V1281)</f>
        <v>140.13469575451941</v>
      </c>
      <c r="AB1281" s="52">
        <f ca="1">AA1281 * EXP(($E$3 - $C$13^2/2) * (AB$2-AA$2) + $C$13*SQRT(AB$2-AA$2)*W1281)</f>
        <v>83.089244583057223</v>
      </c>
      <c r="AC1281" s="52">
        <f ca="1">AB1281 * EXP(($E$3 - $C$13^2/2) * (AC$2-AB$2) + $C$13*SQRT(AC$2-AB$2)*X1281)</f>
        <v>66.831927999640072</v>
      </c>
      <c r="AD1281" s="47"/>
      <c r="AE1281" s="3" t="s">
        <v>46</v>
      </c>
      <c r="AF1281" s="52" t="b">
        <f t="shared" ref="AF1281" ca="1" si="1618">AF1279 &gt;= $B$4</f>
        <v>0</v>
      </c>
      <c r="AG1281" s="52" t="b">
        <f t="array" aca="1" ref="AG1281" ca="1">AND(AG1279 &gt;= $B$4, NOT(OR($AF1281:AF1281)))</f>
        <v>0</v>
      </c>
      <c r="AH1281" s="52" t="b">
        <f t="array" aca="1" ref="AH1281" ca="1">AND(AH1279 &gt;= $B$4, NOT(OR($AF1281:AG1281)))</f>
        <v>0</v>
      </c>
      <c r="AI1281" s="52" t="b">
        <f t="array" aca="1" ref="AI1281" ca="1">AND(AI1279 &gt;= $B$4, NOT(OR($AF1281:AH1281)))</f>
        <v>0</v>
      </c>
      <c r="AJ1281" s="52" t="b">
        <f t="array" aca="1" ref="AJ1281" ca="1">AND(AJ1279 &gt;= $B$4, NOT(OR($AF1281:AI1281)))</f>
        <v>0</v>
      </c>
      <c r="AK1281" s="73"/>
      <c r="AL1281" s="70"/>
    </row>
    <row r="1282" spans="7:38" ht="14.55" customHeight="1" x14ac:dyDescent="0.3">
      <c r="G1282" s="3">
        <v>1280</v>
      </c>
      <c r="H1282" s="58">
        <v>0.13675217950772617</v>
      </c>
      <c r="I1282" s="58">
        <v>0.83579364021888269</v>
      </c>
      <c r="J1282" s="58">
        <v>1.0478341617708933</v>
      </c>
      <c r="K1282" s="59">
        <v>1.3142088510547181</v>
      </c>
      <c r="L1282" s="60">
        <f t="array" ref="L1282:O1282">TRANSPOSE(MMULT(Option!$B$25:$E$28, TRANSPOSE(H1282:K1282)))</f>
        <v>0.13675217950772617</v>
      </c>
      <c r="M1282" s="60">
        <v>0.82071839613623399</v>
      </c>
      <c r="N1282" s="60">
        <v>1.1938863130317219</v>
      </c>
      <c r="O1282" s="60">
        <v>1.6035005318438047</v>
      </c>
      <c r="P1282" s="56" t="str">
        <f t="shared" si="1538"/>
        <v>256/5</v>
      </c>
      <c r="R1282" s="80"/>
      <c r="S1282" s="3" t="s">
        <v>30</v>
      </c>
      <c r="T1282" s="60">
        <f ca="1"/>
        <v>-9.6953030074935775E-3</v>
      </c>
      <c r="U1282" s="60">
        <f ca="1"/>
        <v>0.50670182163531019</v>
      </c>
      <c r="V1282" s="60">
        <f ca="1"/>
        <v>0.47904776003326599</v>
      </c>
      <c r="W1282" s="60">
        <f ca="1"/>
        <v>-1.238886135168539</v>
      </c>
      <c r="X1282" s="60">
        <f ca="1"/>
        <v>-1.243982648639629</v>
      </c>
      <c r="Y1282" s="52">
        <f ca="1">$B$14 * EXP(($E$3 - $C$14^2/2) * Y$2 + $C$14*SQRT(Y$2)*T1282)</f>
        <v>100.20935976191909</v>
      </c>
      <c r="Z1282" s="52">
        <f ca="1">Y1282 * EXP(($E$3 - $C$14^2/2) * (Z$2-Y$2) + $C$14*SQRT(Z$2-Y$2)*U1282)</f>
        <v>117.24574791792102</v>
      </c>
      <c r="AA1282" s="52">
        <f ca="1">Z1282 * EXP(($E$3 - $C$14^2/2) * (AA$2-Z$2) + $C$14*SQRT(AA$2-Z$2)*V1282)</f>
        <v>136.04510288092973</v>
      </c>
      <c r="AB1282" s="52">
        <f ca="1">AA1282 * EXP(($E$3 - $C$14^2/2) * (AB$2-AA$2) + $C$14*SQRT(AB$2-AA$2)*W1282)</f>
        <v>94.284860350532696</v>
      </c>
      <c r="AC1282" s="52">
        <f ca="1">AB1282 * EXP(($E$3 - $C$14^2/2) * (AC$2-AB$2) + $C$14*SQRT(AC$2-AB$2)*X1282)</f>
        <v>65.243461510358131</v>
      </c>
      <c r="AD1282" s="47"/>
      <c r="AE1282" s="3" t="s">
        <v>68</v>
      </c>
      <c r="AF1282" s="52" t="b">
        <f ca="1">AND(AF1279&gt;$B$3, NOT(OR($AF1281:AF1281)))</f>
        <v>1</v>
      </c>
      <c r="AG1282" s="52" t="b">
        <f ca="1">AND(AG1279&gt;$B$3, NOT(OR($AF1281:AG1281)))</f>
        <v>0</v>
      </c>
      <c r="AH1282" s="52" t="b">
        <f ca="1">AND(AH1279&gt;$B$3, NOT(OR($AF1281:AH1281)))</f>
        <v>1</v>
      </c>
      <c r="AI1282" s="52" t="b">
        <f ca="1">AND(AI1279&gt;$B$3, NOT(OR($AF1281:AI1281)))</f>
        <v>0</v>
      </c>
      <c r="AJ1282" s="52" t="b">
        <f ca="1">AND(AJ1279&gt;$B$3, NOT(OR($AF1281:AJ1281)))</f>
        <v>0</v>
      </c>
      <c r="AK1282" s="74"/>
      <c r="AL1282" s="70"/>
    </row>
    <row r="1283" spans="7:38" ht="14.55" customHeight="1" x14ac:dyDescent="0.3">
      <c r="G1283" s="3">
        <v>1281</v>
      </c>
      <c r="H1283" s="58">
        <v>0.83628790663969643</v>
      </c>
      <c r="I1283" s="58">
        <v>0.15990030875264288</v>
      </c>
      <c r="J1283" s="58">
        <v>0.477322121333833</v>
      </c>
      <c r="K1283" s="59">
        <v>-1.973286613983418</v>
      </c>
      <c r="L1283" s="60">
        <f t="array" ref="L1283:O1283">TRANSPOSE(MMULT(Option!$B$25:$E$28, TRANSPOSE(H1283:K1283)))</f>
        <v>0.83628790663969643</v>
      </c>
      <c r="M1283" s="60">
        <v>0.48106621635703778</v>
      </c>
      <c r="N1283" s="60">
        <v>0.79562371601145387</v>
      </c>
      <c r="O1283" s="60">
        <v>-1.2202710691748648</v>
      </c>
      <c r="P1283" s="56" t="str">
        <f t="shared" si="1538"/>
        <v>257/1</v>
      </c>
      <c r="R1283" s="80">
        <v>321</v>
      </c>
      <c r="S1283" s="3" t="s">
        <v>28</v>
      </c>
      <c r="T1283" s="60">
        <f t="array" aca="1" ref="T1283:T1286" ca="1">TRANSPOSE(OFFSET($L$3, MATCH($R1283 &amp; "/" &amp; T$2, $P$3:$P$5002, 0) - 1, 0, 1, $E$1))</f>
        <v>-1.7441240261068751</v>
      </c>
      <c r="U1283" s="60">
        <f t="array" aca="1" ref="U1283:U1286" ca="1">TRANSPOSE(OFFSET($L$3, MATCH($R1283 &amp; "/" &amp; U$2, $P$3:$P$5002, 0) - 1, 0, 1, $E$1))</f>
        <v>0.441519739629265</v>
      </c>
      <c r="V1283" s="60">
        <f t="array" aca="1" ref="V1283:V1286" ca="1">TRANSPOSE(OFFSET($L$3, MATCH($R1283 &amp; "/" &amp; V$2, $P$3:$P$5002, 0) - 1, 0, 1, $E$1))</f>
        <v>-0.24139979284120197</v>
      </c>
      <c r="W1283" s="60">
        <f t="array" aca="1" ref="W1283:W1286" ca="1">TRANSPOSE(OFFSET($L$3, MATCH($R1283 &amp; "/" &amp; W$2, $P$3:$P$5002, 0) - 1, 0, 1, $E$1))</f>
        <v>-0.75923911101771446</v>
      </c>
      <c r="X1283" s="60">
        <f t="array" aca="1" ref="X1283:X1286" ca="1">TRANSPOSE(OFFSET($L$3, MATCH($R1283 &amp; "/" &amp; X$2, $P$3:$P$5002, 0) - 1, 0, 1, $E$1))</f>
        <v>0.46053564596256236</v>
      </c>
      <c r="Y1283" s="52">
        <f ca="1">$B$11 * EXP(($E$3 - $C$11^2/2) * Y$2 + $C$11*SQRT(Y$2)*T1283)</f>
        <v>59.55694883961916</v>
      </c>
      <c r="Z1283" s="52">
        <f ca="1">Y1283 * EXP(($E$3 - $C$11^2/2) * (Z$2-Y$2) + $C$11*SQRT(Z$2-Y$2)*U1283)</f>
        <v>68.332732656898273</v>
      </c>
      <c r="AA1283" s="52">
        <f ca="1">Z1283 * EXP(($E$3 - $C$11^2/2) * (AA$2-Z$2) + $C$11*SQRT(AA$2-Z$2)*V1283)</f>
        <v>63.877613414042308</v>
      </c>
      <c r="AB1283" s="52">
        <f ca="1">AA1283 * EXP(($E$3 - $C$11^2/2) * (AB$2-AA$2) + $C$11*SQRT(AB$2-AA$2)*W1283)</f>
        <v>51.121094941694835</v>
      </c>
      <c r="AC1283" s="52">
        <f ca="1">AB1283 * EXP(($E$3 - $C$11^2/2) * (AC$2-AB$2) + $C$11*SQRT(AC$2-AB$2)*X1283)</f>
        <v>58.989409198106109</v>
      </c>
      <c r="AD1283" s="47"/>
      <c r="AE1283" s="3" t="s">
        <v>69</v>
      </c>
      <c r="AF1283" s="20" cm="1">
        <f t="array" aca="1" ref="AF1283" ca="1">MIN(Y1283:Y1286 / $D$11:$D$14)</f>
        <v>0.59556948839619162</v>
      </c>
      <c r="AG1283" s="20" cm="1">
        <f t="array" aca="1" ref="AG1283" ca="1">MIN(Z1283:Z1286 / $D$11:$D$14)</f>
        <v>0.68332732656898276</v>
      </c>
      <c r="AH1283" s="20" cm="1">
        <f t="array" aca="1" ref="AH1283" ca="1">MIN(AA1283:AA1286 / $D$11:$D$14)</f>
        <v>0.63877613414042311</v>
      </c>
      <c r="AI1283" s="20" cm="1">
        <f t="array" aca="1" ref="AI1283" ca="1">MIN(AB1283:AB1286 / $D$11:$D$14)</f>
        <v>0.51121094941694833</v>
      </c>
      <c r="AJ1283" s="20" cm="1">
        <f t="array" aca="1" ref="AJ1283" ca="1">MIN(AC1283:AC1286 / $D$11:$D$14)</f>
        <v>0.57403754995975453</v>
      </c>
      <c r="AK1283" s="72">
        <f t="array" aca="1" ref="AK1283" ca="1">SUMPRODUCT(AF1284:AJ1284, EXP(-$E$3*$AF$2:$AJ$2))</f>
        <v>77880.078307140488</v>
      </c>
      <c r="AL1283" s="70">
        <f ca="1">MAX(AC1284 - $D$11, 0) * EXP(-$E$2*$E$3)</f>
        <v>0</v>
      </c>
    </row>
    <row r="1284" spans="7:38" ht="14.55" customHeight="1" x14ac:dyDescent="0.3">
      <c r="G1284" s="3">
        <v>1282</v>
      </c>
      <c r="H1284" s="58">
        <v>0.45859124487915798</v>
      </c>
      <c r="I1284" s="58">
        <v>0.61305324955490326</v>
      </c>
      <c r="J1284" s="58">
        <v>0.42441735915695289</v>
      </c>
      <c r="K1284" s="59">
        <v>0.73537567478439092</v>
      </c>
      <c r="L1284" s="60">
        <f t="array" ref="L1284:O1284">TRANSPOSE(MMULT(Option!$B$25:$E$28, TRANSPOSE(H1284:K1284)))</f>
        <v>0.45859124487915798</v>
      </c>
      <c r="M1284" s="60">
        <v>0.74530908217646252</v>
      </c>
      <c r="N1284" s="60">
        <v>0.71674156060159633</v>
      </c>
      <c r="O1284" s="60">
        <v>1.0565474133881576</v>
      </c>
      <c r="P1284" s="56" t="str">
        <f t="shared" ref="P1284:P1347" si="1619">(QUOTIENT(G1284 - 1, $E$2) + 1) &amp; "/" &amp; MOD(G1284 -1, $E$2) + 1</f>
        <v>257/2</v>
      </c>
      <c r="R1284" s="80"/>
      <c r="S1284" s="3" t="s">
        <v>29</v>
      </c>
      <c r="T1284" s="60">
        <f ca="1"/>
        <v>-1.1960361035015752</v>
      </c>
      <c r="U1284" s="60">
        <f ca="1"/>
        <v>0.51747126717742131</v>
      </c>
      <c r="V1284" s="60">
        <f ca="1"/>
        <v>-6.1628779647174836E-3</v>
      </c>
      <c r="W1284" s="60">
        <f ca="1"/>
        <v>0.15973829208430695</v>
      </c>
      <c r="X1284" s="60">
        <f ca="1"/>
        <v>2.9921404734116197E-3</v>
      </c>
      <c r="Y1284" s="52">
        <f ca="1">$B$12 * EXP(($E$3 - $C$12^2/2) * Y$2 + $C$12*SQRT(Y$2)*T1284)</f>
        <v>70.200775286471995</v>
      </c>
      <c r="Z1284" s="52">
        <f ca="1">Y1284 * EXP(($E$3 - $C$12^2/2) * (Z$2-Y$2) + $C$12*SQRT(Z$2-Y$2)*U1284)</f>
        <v>82.401260579296803</v>
      </c>
      <c r="AA1284" s="52">
        <f ca="1">Z1284 * EXP(($E$3 - $C$12^2/2) * (AA$2-Z$2) + $C$12*SQRT(AA$2-Z$2)*V1284)</f>
        <v>82.661327746654479</v>
      </c>
      <c r="AB1284" s="52">
        <f ca="1">AA1284 * EXP(($E$3 - $C$12^2/2) * (AB$2-AA$2) + $C$12*SQRT(AB$2-AA$2)*W1284)</f>
        <v>87.153711567516694</v>
      </c>
      <c r="AC1284" s="52">
        <f ca="1">AB1284 * EXP(($E$3 - $C$12^2/2) * (AC$2-AB$2) + $C$12*SQRT(AC$2-AB$2)*X1284)</f>
        <v>87.669231651936556</v>
      </c>
      <c r="AD1284" s="47"/>
      <c r="AE1284" s="3" t="s">
        <v>47</v>
      </c>
      <c r="AF1284" s="64">
        <f t="shared" ref="AF1284" ca="1" si="1620">($B$5*AF1286 + (1 + $B$6)*AF1285)*$B$2</f>
        <v>0</v>
      </c>
      <c r="AG1284" s="64">
        <f t="shared" ref="AG1284" ca="1" si="1621">($B$5*AG1286 + (1 + $B$6)*AG1285)*$B$2</f>
        <v>0</v>
      </c>
      <c r="AH1284" s="64">
        <f t="shared" ref="AH1284" ca="1" si="1622">($B$5*AH1286 + (1 + $B$6)*AH1285)*$B$2</f>
        <v>0</v>
      </c>
      <c r="AI1284" s="64">
        <f t="shared" ref="AI1284" ca="1" si="1623">($B$5*AI1286 + (1 + $B$6)*AI1285)*$B$2</f>
        <v>0</v>
      </c>
      <c r="AJ1284" s="64" cm="1">
        <f t="array" aca="1" ref="AJ1284" ca="1">($B$5*AJ1286 + (1 + $B$6)*AJ1285 + AND(NOT(AF1285:AJ1285)))*$B$2</f>
        <v>100000</v>
      </c>
      <c r="AK1284" s="73"/>
      <c r="AL1284" s="70"/>
    </row>
    <row r="1285" spans="7:38" ht="14.55" customHeight="1" x14ac:dyDescent="0.3">
      <c r="G1285" s="3">
        <v>1283</v>
      </c>
      <c r="H1285" s="58">
        <v>0.60197965241630469</v>
      </c>
      <c r="I1285" s="58">
        <v>-0.38076418697112879</v>
      </c>
      <c r="J1285" s="58">
        <v>-0.29133253035180351</v>
      </c>
      <c r="K1285" s="59">
        <v>0.17951512116137741</v>
      </c>
      <c r="L1285" s="60">
        <f t="array" ref="L1285:O1285">TRANSPOSE(MMULT(Option!$B$25:$E$28, TRANSPOSE(H1285:K1285)))</f>
        <v>0.60197965241630469</v>
      </c>
      <c r="M1285" s="60">
        <v>-0.10818428077818132</v>
      </c>
      <c r="N1285" s="60">
        <v>-0.11479590196373851</v>
      </c>
      <c r="O1285" s="60">
        <v>0.23794966988576174</v>
      </c>
      <c r="P1285" s="56" t="str">
        <f t="shared" si="1619"/>
        <v>257/3</v>
      </c>
      <c r="R1285" s="80"/>
      <c r="S1285" s="3" t="s">
        <v>31</v>
      </c>
      <c r="T1285" s="60">
        <f ca="1"/>
        <v>-0.52104743359767391</v>
      </c>
      <c r="U1285" s="60">
        <f ca="1"/>
        <v>1.0368240071443215</v>
      </c>
      <c r="V1285" s="60">
        <f ca="1"/>
        <v>0.6710544315153153</v>
      </c>
      <c r="W1285" s="60">
        <f ca="1"/>
        <v>-0.32242229854108617</v>
      </c>
      <c r="X1285" s="60">
        <f ca="1"/>
        <v>-4.1560183890925639E-2</v>
      </c>
      <c r="Y1285" s="52">
        <f ca="1">$B$13 * EXP(($E$3 - $C$13^2/2) * Y$2 + $C$13*SQRT(Y$2)*T1285)</f>
        <v>85.957755109513613</v>
      </c>
      <c r="Z1285" s="52">
        <f ca="1">Y1285 * EXP(($E$3 - $C$13^2/2) * (Z$2-Y$2) + $C$13*SQRT(Z$2-Y$2)*U1285)</f>
        <v>117.90782298450948</v>
      </c>
      <c r="AA1285" s="52">
        <f ca="1">Z1285 * EXP(($E$3 - $C$13^2/2) * (AA$2-Z$2) + $C$13*SQRT(AA$2-Z$2)*V1285)</f>
        <v>144.92545220741258</v>
      </c>
      <c r="AB1285" s="52">
        <f ca="1">AA1285 * EXP(($E$3 - $C$13^2/2) * (AB$2-AA$2) + $C$13*SQRT(AB$2-AA$2)*W1285)</f>
        <v>132.22338435157914</v>
      </c>
      <c r="AC1285" s="52">
        <f ca="1">AB1285 * EXP(($E$3 - $C$13^2/2) * (AC$2-AB$2) + $C$13*SQRT(AC$2-AB$2)*X1285)</f>
        <v>131.23961083252826</v>
      </c>
      <c r="AD1285" s="47"/>
      <c r="AE1285" s="3" t="s">
        <v>46</v>
      </c>
      <c r="AF1285" s="52" t="b">
        <f t="shared" ref="AF1285" ca="1" si="1624">AF1283 &gt;= $B$4</f>
        <v>0</v>
      </c>
      <c r="AG1285" s="52" t="b">
        <f t="array" aca="1" ref="AG1285" ca="1">AND(AG1283 &gt;= $B$4, NOT(OR($AF1285:AF1285)))</f>
        <v>0</v>
      </c>
      <c r="AH1285" s="52" t="b">
        <f t="array" aca="1" ref="AH1285" ca="1">AND(AH1283 &gt;= $B$4, NOT(OR($AF1285:AG1285)))</f>
        <v>0</v>
      </c>
      <c r="AI1285" s="52" t="b">
        <f t="array" aca="1" ref="AI1285" ca="1">AND(AI1283 &gt;= $B$4, NOT(OR($AF1285:AH1285)))</f>
        <v>0</v>
      </c>
      <c r="AJ1285" s="52" t="b">
        <f t="array" aca="1" ref="AJ1285" ca="1">AND(AJ1283 &gt;= $B$4, NOT(OR($AF1285:AI1285)))</f>
        <v>0</v>
      </c>
      <c r="AK1285" s="73"/>
      <c r="AL1285" s="70"/>
    </row>
    <row r="1286" spans="7:38" ht="14.55" customHeight="1" x14ac:dyDescent="0.3">
      <c r="G1286" s="3">
        <v>1284</v>
      </c>
      <c r="H1286" s="58">
        <v>-2.4922250289851893</v>
      </c>
      <c r="I1286" s="58">
        <v>-0.28060195433776225</v>
      </c>
      <c r="J1286" s="58">
        <v>1.5049090040947646</v>
      </c>
      <c r="K1286" s="59">
        <v>0.60539830155617924</v>
      </c>
      <c r="L1286" s="60">
        <f t="array" ref="L1286:O1286">TRANSPOSE(MMULT(Option!$B$25:$E$28, TRANSPOSE(H1286:K1286)))</f>
        <v>-2.4922250289851893</v>
      </c>
      <c r="M1286" s="60">
        <v>-1.2540659507751433</v>
      </c>
      <c r="N1286" s="60">
        <v>0.25140787482919147</v>
      </c>
      <c r="O1286" s="60">
        <v>-0.25820855757016681</v>
      </c>
      <c r="P1286" s="56" t="str">
        <f t="shared" si="1619"/>
        <v>257/4</v>
      </c>
      <c r="R1286" s="80"/>
      <c r="S1286" s="3" t="s">
        <v>30</v>
      </c>
      <c r="T1286" s="60">
        <f ca="1"/>
        <v>0.37140145674518044</v>
      </c>
      <c r="U1286" s="60">
        <f ca="1"/>
        <v>-0.50192416124424055</v>
      </c>
      <c r="V1286" s="60">
        <f ca="1"/>
        <v>5.5351542601039874E-2</v>
      </c>
      <c r="W1286" s="60">
        <f ca="1"/>
        <v>-1.6248965511898368</v>
      </c>
      <c r="X1286" s="60">
        <f ca="1"/>
        <v>-0.23346717609175965</v>
      </c>
      <c r="Y1286" s="52">
        <f ca="1">$B$14 * EXP(($E$3 - $C$14^2/2) * Y$2 + $C$14*SQRT(Y$2)*T1286)</f>
        <v>112.34681204435786</v>
      </c>
      <c r="Z1286" s="52">
        <f ca="1">Y1286 * EXP(($E$3 - $C$14^2/2) * (Z$2-Y$2) + $C$14*SQRT(Z$2-Y$2)*U1286)</f>
        <v>97.126414728251731</v>
      </c>
      <c r="AA1286" s="52">
        <f ca="1">Z1286 * EXP(($E$3 - $C$14^2/2) * (AA$2-Z$2) + $C$14*SQRT(AA$2-Z$2)*V1286)</f>
        <v>99.247709123189296</v>
      </c>
      <c r="AB1286" s="52">
        <f ca="1">AA1286 * EXP(($E$3 - $C$14^2/2) * (AB$2-AA$2) + $C$14*SQRT(AB$2-AA$2)*W1286)</f>
        <v>61.261394946336118</v>
      </c>
      <c r="AC1286" s="52">
        <f ca="1">AB1286 * EXP(($E$3 - $C$14^2/2) * (AC$2-AB$2) + $C$14*SQRT(AC$2-AB$2)*X1286)</f>
        <v>57.403754995975454</v>
      </c>
      <c r="AD1286" s="47"/>
      <c r="AE1286" s="3" t="s">
        <v>68</v>
      </c>
      <c r="AF1286" s="52" t="b">
        <f ca="1">AND(AF1283&gt;$B$3, NOT(OR($AF1285:AF1285)))</f>
        <v>0</v>
      </c>
      <c r="AG1286" s="52" t="b">
        <f ca="1">AND(AG1283&gt;$B$3, NOT(OR($AF1285:AG1285)))</f>
        <v>0</v>
      </c>
      <c r="AH1286" s="52" t="b">
        <f ca="1">AND(AH1283&gt;$B$3, NOT(OR($AF1285:AH1285)))</f>
        <v>0</v>
      </c>
      <c r="AI1286" s="52" t="b">
        <f ca="1">AND(AI1283&gt;$B$3, NOT(OR($AF1285:AI1285)))</f>
        <v>0</v>
      </c>
      <c r="AJ1286" s="52" t="b">
        <f ca="1">AND(AJ1283&gt;$B$3, NOT(OR($AF1285:AJ1285)))</f>
        <v>0</v>
      </c>
      <c r="AK1286" s="74"/>
      <c r="AL1286" s="70"/>
    </row>
    <row r="1287" spans="7:38" ht="14.55" customHeight="1" x14ac:dyDescent="0.3">
      <c r="G1287" s="3">
        <v>1285</v>
      </c>
      <c r="H1287" s="58">
        <v>-0.77563507481258742</v>
      </c>
      <c r="I1287" s="58">
        <v>-2.0528693967471319E-2</v>
      </c>
      <c r="J1287" s="58">
        <v>-0.84284747932684445</v>
      </c>
      <c r="K1287" s="59">
        <v>0.35048191641301474</v>
      </c>
      <c r="L1287" s="60">
        <f t="array" ref="L1287:O1287">TRANSPOSE(MMULT(Option!$B$25:$E$28, TRANSPOSE(H1287:K1287)))</f>
        <v>-0.77563507481258742</v>
      </c>
      <c r="M1287" s="60">
        <v>-0.32906888872993911</v>
      </c>
      <c r="N1287" s="60">
        <v>-1.0559111287728926</v>
      </c>
      <c r="O1287" s="60">
        <v>-0.18000190511844127</v>
      </c>
      <c r="P1287" s="56" t="str">
        <f t="shared" si="1619"/>
        <v>257/5</v>
      </c>
      <c r="R1287" s="80">
        <v>322</v>
      </c>
      <c r="S1287" s="3" t="s">
        <v>28</v>
      </c>
      <c r="T1287" s="60">
        <f t="array" aca="1" ref="T1287:T1290" ca="1">TRANSPOSE(OFFSET($L$3, MATCH($R1287 &amp; "/" &amp; T$2, $P$3:$P$5002, 0) - 1, 0, 1, $E$1))</f>
        <v>1.3076181625243164</v>
      </c>
      <c r="U1287" s="60">
        <f t="array" aca="1" ref="U1287:U1290" ca="1">TRANSPOSE(OFFSET($L$3, MATCH($R1287 &amp; "/" &amp; U$2, $P$3:$P$5002, 0) - 1, 0, 1, $E$1))</f>
        <v>0.34556618279375612</v>
      </c>
      <c r="V1287" s="60">
        <f t="array" aca="1" ref="V1287:V1290" ca="1">TRANSPOSE(OFFSET($L$3, MATCH($R1287 &amp; "/" &amp; V$2, $P$3:$P$5002, 0) - 1, 0, 1, $E$1))</f>
        <v>2.3917393950033978</v>
      </c>
      <c r="W1287" s="60">
        <f t="array" aca="1" ref="W1287:W1290" ca="1">TRANSPOSE(OFFSET($L$3, MATCH($R1287 &amp; "/" &amp; W$2, $P$3:$P$5002, 0) - 1, 0, 1, $E$1))</f>
        <v>0.83464861445872973</v>
      </c>
      <c r="X1287" s="60">
        <f t="array" aca="1" ref="X1287:X1290" ca="1">TRANSPOSE(OFFSET($L$3, MATCH($R1287 &amp; "/" &amp; X$2, $P$3:$P$5002, 0) - 1, 0, 1, $E$1))</f>
        <v>-0.32086886137014858</v>
      </c>
      <c r="Y1287" s="52">
        <f ca="1">$B$11 * EXP(($E$3 - $C$11^2/2) * Y$2 + $C$11*SQRT(Y$2)*T1287)</f>
        <v>148.778055455458</v>
      </c>
      <c r="Z1287" s="52">
        <f ca="1">Y1287 * EXP(($E$3 - $C$11^2/2) * (Z$2-Y$2) + $C$11*SQRT(Z$2-Y$2)*U1287)</f>
        <v>165.85692010135321</v>
      </c>
      <c r="AA1287" s="52">
        <f ca="1">Z1287 * EXP(($E$3 - $C$11^2/2) * (AA$2-Z$2) + $C$11*SQRT(AA$2-Z$2)*V1287)</f>
        <v>341.60233865971759</v>
      </c>
      <c r="AB1287" s="52">
        <f ca="1">AA1287 * EXP(($E$3 - $C$11^2/2) * (AB$2-AA$2) + $C$11*SQRT(AB$2-AA$2)*W1287)</f>
        <v>440.99868448807172</v>
      </c>
      <c r="AC1287" s="52">
        <f ca="1">AB1287 * EXP(($E$3 - $C$11^2/2) * (AC$2-AB$2) + $C$11*SQRT(AC$2-AB$2)*X1287)</f>
        <v>402.53467169711587</v>
      </c>
      <c r="AD1287" s="47"/>
      <c r="AE1287" s="3" t="s">
        <v>69</v>
      </c>
      <c r="AF1287" s="20" cm="1">
        <f t="array" aca="1" ref="AF1287" ca="1">MIN(Y1287:Y1290 / $D$11:$D$14)</f>
        <v>0.70485423126718327</v>
      </c>
      <c r="AG1287" s="20" cm="1">
        <f t="array" aca="1" ref="AG1287" ca="1">MIN(Z1287:Z1290 / $D$11:$D$14)</f>
        <v>0.53287965704515583</v>
      </c>
      <c r="AH1287" s="20" cm="1">
        <f t="array" aca="1" ref="AH1287" ca="1">MIN(AA1287:AA1290 / $D$11:$D$14)</f>
        <v>0.60690548753633589</v>
      </c>
      <c r="AI1287" s="20" cm="1">
        <f t="array" aca="1" ref="AI1287" ca="1">MIN(AB1287:AB1290 / $D$11:$D$14)</f>
        <v>0.58157647146245484</v>
      </c>
      <c r="AJ1287" s="20" cm="1">
        <f t="array" aca="1" ref="AJ1287" ca="1">MIN(AC1287:AC1290 / $D$11:$D$14)</f>
        <v>0.62517553007702564</v>
      </c>
      <c r="AK1287" s="72">
        <f t="array" aca="1" ref="AK1287" ca="1">SUMPRODUCT(AF1288:AJ1288, EXP(-$E$3*$AF$2:$AJ$2))</f>
        <v>77880.078307140488</v>
      </c>
      <c r="AL1287" s="70">
        <f ca="1">MAX(AC1288 - $D$11, 0) * EXP(-$E$2*$E$3)</f>
        <v>0</v>
      </c>
    </row>
    <row r="1288" spans="7:38" ht="14.55" customHeight="1" x14ac:dyDescent="0.3">
      <c r="G1288" s="3">
        <v>1286</v>
      </c>
      <c r="H1288" s="58">
        <v>-0.91280180108811437</v>
      </c>
      <c r="I1288" s="58">
        <v>-0.56667415356641382</v>
      </c>
      <c r="J1288" s="58">
        <v>0.89942248642794076</v>
      </c>
      <c r="K1288" s="59">
        <v>0.89289370875488716</v>
      </c>
      <c r="L1288" s="60">
        <f t="array" ref="L1288:O1288">TRANSPOSE(MMULT(Option!$B$25:$E$28, TRANSPOSE(H1288:K1288)))</f>
        <v>-0.91280180108811437</v>
      </c>
      <c r="M1288" s="60">
        <v>-0.88448616105387001</v>
      </c>
      <c r="N1288" s="60">
        <v>0.27646097677863934</v>
      </c>
      <c r="O1288" s="60">
        <v>0.42666693816259493</v>
      </c>
      <c r="P1288" s="56" t="str">
        <f t="shared" si="1619"/>
        <v>258/1</v>
      </c>
      <c r="R1288" s="80"/>
      <c r="S1288" s="3" t="s">
        <v>29</v>
      </c>
      <c r="T1288" s="60">
        <f ca="1"/>
        <v>-0.9790772075606774</v>
      </c>
      <c r="U1288" s="60">
        <f ca="1"/>
        <v>-1.1524550073219966</v>
      </c>
      <c r="V1288" s="60">
        <f ca="1"/>
        <v>0.41692486731834377</v>
      </c>
      <c r="W1288" s="60">
        <f ca="1"/>
        <v>-0.15876868052106657</v>
      </c>
      <c r="X1288" s="60">
        <f ca="1"/>
        <v>0.74796900473689754</v>
      </c>
      <c r="Y1288" s="52">
        <f ca="1">$B$12 * EXP(($E$3 - $C$12^2/2) * Y$2 + $C$12*SQRT(Y$2)*T1288)</f>
        <v>74.921958894717164</v>
      </c>
      <c r="Z1288" s="52">
        <f ca="1">Y1288 * EXP(($E$3 - $C$12^2/2) * (Z$2-Y$2) + $C$12*SQRT(Z$2-Y$2)*U1288)</f>
        <v>53.287965704515578</v>
      </c>
      <c r="AA1288" s="52">
        <f ca="1">Z1288 * EXP(($E$3 - $C$12^2/2) * (AA$2-Z$2) + $C$12*SQRT(AA$2-Z$2)*V1288)</f>
        <v>60.690548753633593</v>
      </c>
      <c r="AB1288" s="52">
        <f ca="1">AA1288 * EXP(($E$3 - $C$12^2/2) * (AB$2-AA$2) + $C$12*SQRT(AB$2-AA$2)*W1288)</f>
        <v>58.157647146245488</v>
      </c>
      <c r="AC1288" s="52">
        <f ca="1">AB1288 * EXP(($E$3 - $C$12^2/2) * (AC$2-AB$2) + $C$12*SQRT(AC$2-AB$2)*X1288)</f>
        <v>73.152629900772595</v>
      </c>
      <c r="AD1288" s="47"/>
      <c r="AE1288" s="3" t="s">
        <v>47</v>
      </c>
      <c r="AF1288" s="64">
        <f t="shared" ref="AF1288" ca="1" si="1625">($B$5*AF1290 + (1 + $B$6)*AF1289)*$B$2</f>
        <v>0</v>
      </c>
      <c r="AG1288" s="64">
        <f t="shared" ref="AG1288" ca="1" si="1626">($B$5*AG1290 + (1 + $B$6)*AG1289)*$B$2</f>
        <v>0</v>
      </c>
      <c r="AH1288" s="64">
        <f t="shared" ref="AH1288" ca="1" si="1627">($B$5*AH1290 + (1 + $B$6)*AH1289)*$B$2</f>
        <v>0</v>
      </c>
      <c r="AI1288" s="64">
        <f t="shared" ref="AI1288" ca="1" si="1628">($B$5*AI1290 + (1 + $B$6)*AI1289)*$B$2</f>
        <v>0</v>
      </c>
      <c r="AJ1288" s="64" cm="1">
        <f t="array" aca="1" ref="AJ1288" ca="1">($B$5*AJ1290 + (1 + $B$6)*AJ1289 + AND(NOT(AF1289:AJ1289)))*$B$2</f>
        <v>100000</v>
      </c>
      <c r="AK1288" s="73"/>
      <c r="AL1288" s="70"/>
    </row>
    <row r="1289" spans="7:38" ht="14.55" customHeight="1" x14ac:dyDescent="0.3">
      <c r="G1289" s="3">
        <v>1287</v>
      </c>
      <c r="H1289" s="58">
        <v>0.43248375449307841</v>
      </c>
      <c r="I1289" s="58">
        <v>-4.239289591243741E-2</v>
      </c>
      <c r="J1289" s="58">
        <v>-0.33206721198447264</v>
      </c>
      <c r="K1289" s="59">
        <v>-0.32578199333520175</v>
      </c>
      <c r="L1289" s="60">
        <f t="array" ref="L1289:O1289">TRANSPOSE(MMULT(Option!$B$25:$E$28, TRANSPOSE(H1289:K1289)))</f>
        <v>0.43248375449307841</v>
      </c>
      <c r="M1289" s="60">
        <v>0.13413977090780571</v>
      </c>
      <c r="N1289" s="60">
        <v>-0.12976553893069256</v>
      </c>
      <c r="O1289" s="60">
        <v>-0.18190347907318849</v>
      </c>
      <c r="P1289" s="56" t="str">
        <f t="shared" si="1619"/>
        <v>258/2</v>
      </c>
      <c r="R1289" s="80"/>
      <c r="S1289" s="3" t="s">
        <v>31</v>
      </c>
      <c r="T1289" s="60">
        <f ca="1"/>
        <v>-1.1825475390284934</v>
      </c>
      <c r="U1289" s="60">
        <f ca="1"/>
        <v>1.0596411358821991</v>
      </c>
      <c r="V1289" s="60">
        <f ca="1"/>
        <v>2.7945982871925565</v>
      </c>
      <c r="W1289" s="60">
        <f ca="1"/>
        <v>-0.60330482561457865</v>
      </c>
      <c r="X1289" s="60">
        <f ca="1"/>
        <v>-1.5854811858776248</v>
      </c>
      <c r="Y1289" s="52">
        <f ca="1">$B$13 * EXP(($E$3 - $C$13^2/2) * Y$2 + $C$13*SQRT(Y$2)*T1289)</f>
        <v>70.485423126718331</v>
      </c>
      <c r="Z1289" s="52">
        <f ca="1">Y1289 * EXP(($E$3 - $C$13^2/2) * (Z$2-Y$2) + $C$13*SQRT(Z$2-Y$2)*U1289)</f>
        <v>97.348591669737587</v>
      </c>
      <c r="AA1289" s="52">
        <f ca="1">Z1289 * EXP(($E$3 - $C$13^2/2) * (AA$2-Z$2) + $C$13*SQRT(AA$2-Z$2)*V1289)</f>
        <v>226.25840955699755</v>
      </c>
      <c r="AB1289" s="52">
        <f ca="1">AA1289 * EXP(($E$3 - $C$13^2/2) * (AB$2-AA$2) + $C$13*SQRT(AB$2-AA$2)*W1289)</f>
        <v>189.74599389643251</v>
      </c>
      <c r="AC1289" s="52">
        <f ca="1">AB1289 * EXP(($E$3 - $C$13^2/2) * (AC$2-AB$2) + $C$13*SQRT(AC$2-AB$2)*X1289)</f>
        <v>118.51528596655177</v>
      </c>
      <c r="AD1289" s="47"/>
      <c r="AE1289" s="3" t="s">
        <v>46</v>
      </c>
      <c r="AF1289" s="52" t="b">
        <f t="shared" ref="AF1289" ca="1" si="1629">AF1287 &gt;= $B$4</f>
        <v>0</v>
      </c>
      <c r="AG1289" s="52" t="b">
        <f t="array" aca="1" ref="AG1289" ca="1">AND(AG1287 &gt;= $B$4, NOT(OR($AF1289:AF1289)))</f>
        <v>0</v>
      </c>
      <c r="AH1289" s="52" t="b">
        <f t="array" aca="1" ref="AH1289" ca="1">AND(AH1287 &gt;= $B$4, NOT(OR($AF1289:AG1289)))</f>
        <v>0</v>
      </c>
      <c r="AI1289" s="52" t="b">
        <f t="array" aca="1" ref="AI1289" ca="1">AND(AI1287 &gt;= $B$4, NOT(OR($AF1289:AH1289)))</f>
        <v>0</v>
      </c>
      <c r="AJ1289" s="52" t="b">
        <f t="array" aca="1" ref="AJ1289" ca="1">AND(AJ1287 &gt;= $B$4, NOT(OR($AF1289:AI1289)))</f>
        <v>0</v>
      </c>
      <c r="AK1289" s="73"/>
      <c r="AL1289" s="70"/>
    </row>
    <row r="1290" spans="7:38" ht="14.55" customHeight="1" x14ac:dyDescent="0.3">
      <c r="G1290" s="3">
        <v>1288</v>
      </c>
      <c r="H1290" s="58">
        <v>-1.810315790407854</v>
      </c>
      <c r="I1290" s="58">
        <v>-0.14499391375370893</v>
      </c>
      <c r="J1290" s="58">
        <v>-1.5962592029249663</v>
      </c>
      <c r="K1290" s="59">
        <v>-0.50773370019517194</v>
      </c>
      <c r="L1290" s="60">
        <f t="array" ref="L1290:O1290">TRANSPOSE(MMULT(Option!$B$25:$E$28, TRANSPOSE(H1290:K1290)))</f>
        <v>-1.810315790407854</v>
      </c>
      <c r="M1290" s="60">
        <v>-0.85701543317999551</v>
      </c>
      <c r="N1290" s="60">
        <v>-2.1641051606321318</v>
      </c>
      <c r="O1290" s="60">
        <v>-1.5084496942955437</v>
      </c>
      <c r="P1290" s="56" t="str">
        <f t="shared" si="1619"/>
        <v>258/3</v>
      </c>
      <c r="R1290" s="80"/>
      <c r="S1290" s="3" t="s">
        <v>30</v>
      </c>
      <c r="T1290" s="60">
        <f ca="1"/>
        <v>-0.37417703807771113</v>
      </c>
      <c r="U1290" s="60">
        <f ca="1"/>
        <v>-0.2230992602592656</v>
      </c>
      <c r="V1290" s="60">
        <f ca="1"/>
        <v>0.2863143294665752</v>
      </c>
      <c r="W1290" s="60">
        <f ca="1"/>
        <v>-0.56635804481972429</v>
      </c>
      <c r="X1290" s="60">
        <f ca="1"/>
        <v>-0.77175605481969478</v>
      </c>
      <c r="Y1290" s="52">
        <f ca="1">$B$14 * EXP(($E$3 - $C$14^2/2) * Y$2 + $C$14*SQRT(Y$2)*T1290)</f>
        <v>89.829827465810325</v>
      </c>
      <c r="Z1290" s="52">
        <f ca="1">Y1290 * EXP(($E$3 - $C$14^2/2) * (Z$2-Y$2) + $C$14*SQRT(Z$2-Y$2)*U1290)</f>
        <v>84.435446569697191</v>
      </c>
      <c r="AA1290" s="52">
        <f ca="1">Z1290 * EXP(($E$3 - $C$14^2/2) * (AA$2-Z$2) + $C$14*SQRT(AA$2-Z$2)*V1290)</f>
        <v>92.469752896209727</v>
      </c>
      <c r="AB1290" s="52">
        <f ca="1">AA1290 * EXP(($E$3 - $C$14^2/2) * (AB$2-AA$2) + $C$14*SQRT(AB$2-AA$2)*W1290)</f>
        <v>78.411780839775886</v>
      </c>
      <c r="AC1290" s="52">
        <f ca="1">AB1290 * EXP(($E$3 - $C$14^2/2) * (AC$2-AB$2) + $C$14*SQRT(AC$2-AB$2)*X1290)</f>
        <v>62.517553007702567</v>
      </c>
      <c r="AD1290" s="47"/>
      <c r="AE1290" s="3" t="s">
        <v>68</v>
      </c>
      <c r="AF1290" s="52" t="b">
        <f ca="1">AND(AF1287&gt;$B$3, NOT(OR($AF1289:AF1289)))</f>
        <v>0</v>
      </c>
      <c r="AG1290" s="52" t="b">
        <f ca="1">AND(AG1287&gt;$B$3, NOT(OR($AF1289:AG1289)))</f>
        <v>0</v>
      </c>
      <c r="AH1290" s="52" t="b">
        <f ca="1">AND(AH1287&gt;$B$3, NOT(OR($AF1289:AH1289)))</f>
        <v>0</v>
      </c>
      <c r="AI1290" s="52" t="b">
        <f ca="1">AND(AI1287&gt;$B$3, NOT(OR($AF1289:AI1289)))</f>
        <v>0</v>
      </c>
      <c r="AJ1290" s="52" t="b">
        <f ca="1">AND(AJ1287&gt;$B$3, NOT(OR($AF1289:AJ1289)))</f>
        <v>0</v>
      </c>
      <c r="AK1290" s="74"/>
      <c r="AL1290" s="70"/>
    </row>
    <row r="1291" spans="7:38" ht="14.55" customHeight="1" x14ac:dyDescent="0.3">
      <c r="G1291" s="3">
        <v>1289</v>
      </c>
      <c r="H1291" s="58">
        <v>-0.70663538007797799</v>
      </c>
      <c r="I1291" s="58">
        <v>-1.682118165607138</v>
      </c>
      <c r="J1291" s="58">
        <v>0.36449754879770574</v>
      </c>
      <c r="K1291" s="59">
        <v>-0.31739658827615291</v>
      </c>
      <c r="L1291" s="60">
        <f t="array" ref="L1291:O1291">TRANSPOSE(MMULT(Option!$B$25:$E$28, TRANSPOSE(H1291:K1291)))</f>
        <v>-0.70663538007797799</v>
      </c>
      <c r="M1291" s="60">
        <v>-1.8243409163821858</v>
      </c>
      <c r="N1291" s="60">
        <v>-0.40299421868778573</v>
      </c>
      <c r="O1291" s="60">
        <v>-0.92379564754945553</v>
      </c>
      <c r="P1291" s="56" t="str">
        <f t="shared" si="1619"/>
        <v>258/4</v>
      </c>
      <c r="R1291" s="80">
        <v>323</v>
      </c>
      <c r="S1291" s="3" t="s">
        <v>28</v>
      </c>
      <c r="T1291" s="60">
        <f t="array" aca="1" ref="T1291:T1294" ca="1">TRANSPOSE(OFFSET($L$3, MATCH($R1291 &amp; "/" &amp; T$2, $P$3:$P$5002, 0) - 1, 0, 1, $E$1))</f>
        <v>0.10683447203942319</v>
      </c>
      <c r="U1291" s="60">
        <f t="array" aca="1" ref="U1291:U1294" ca="1">TRANSPOSE(OFFSET($L$3, MATCH($R1291 &amp; "/" &amp; U$2, $P$3:$P$5002, 0) - 1, 0, 1, $E$1))</f>
        <v>-0.15403025482308785</v>
      </c>
      <c r="V1291" s="60">
        <f t="array" aca="1" ref="V1291:V1294" ca="1">TRANSPOSE(OFFSET($L$3, MATCH($R1291 &amp; "/" &amp; V$2, $P$3:$P$5002, 0) - 1, 0, 1, $E$1))</f>
        <v>6.6060266700153941E-2</v>
      </c>
      <c r="W1291" s="60">
        <f t="array" aca="1" ref="W1291:W1294" ca="1">TRANSPOSE(OFFSET($L$3, MATCH($R1291 &amp; "/" &amp; W$2, $P$3:$P$5002, 0) - 1, 0, 1, $E$1))</f>
        <v>-1.4909192133432738</v>
      </c>
      <c r="X1291" s="60">
        <f t="array" aca="1" ref="X1291:X1294" ca="1">TRANSPOSE(OFFSET($L$3, MATCH($R1291 &amp; "/" &amp; X$2, $P$3:$P$5002, 0) - 1, 0, 1, $E$1))</f>
        <v>2.3175253481836662</v>
      </c>
      <c r="Y1291" s="52">
        <f ca="1">$B$11 * EXP(($E$3 - $C$11^2/2) * Y$2 + $C$11*SQRT(Y$2)*T1291)</f>
        <v>103.7745261292331</v>
      </c>
      <c r="Z1291" s="52">
        <f ca="1">Y1291 * EXP(($E$3 - $C$11^2/2) * (Z$2-Y$2) + $C$11*SQRT(Z$2-Y$2)*U1291)</f>
        <v>99.584990072746251</v>
      </c>
      <c r="AA1291" s="52">
        <f ca="1">Z1291 * EXP(($E$3 - $C$11^2/2) * (AA$2-Z$2) + $C$11*SQRT(AA$2-Z$2)*V1291)</f>
        <v>102.08742266656786</v>
      </c>
      <c r="AB1291" s="52">
        <f ca="1">AA1291 * EXP(($E$3 - $C$11^2/2) * (AB$2-AA$2) + $C$11*SQRT(AB$2-AA$2)*W1291)</f>
        <v>65.598561487149311</v>
      </c>
      <c r="AC1291" s="52">
        <f ca="1">AB1291 * EXP(($E$3 - $C$11^2/2) * (AC$2-AB$2) + $C$11*SQRT(AC$2-AB$2)*X1291)</f>
        <v>132.13331454759944</v>
      </c>
      <c r="AD1291" s="47"/>
      <c r="AE1291" s="3" t="s">
        <v>69</v>
      </c>
      <c r="AF1291" s="20" cm="1">
        <f t="array" aca="1" ref="AF1291" ca="1">MIN(Y1291:Y1294 / $D$11:$D$14)</f>
        <v>0.83276257008527532</v>
      </c>
      <c r="AG1291" s="20" cm="1">
        <f t="array" aca="1" ref="AG1291" ca="1">MIN(Z1291:Z1294 / $D$11:$D$14)</f>
        <v>0.76992659965433929</v>
      </c>
      <c r="AH1291" s="20" cm="1">
        <f t="array" aca="1" ref="AH1291" ca="1">MIN(AA1291:AA1294 / $D$11:$D$14)</f>
        <v>0.98045331338305564</v>
      </c>
      <c r="AI1291" s="20" cm="1">
        <f t="array" aca="1" ref="AI1291" ca="1">MIN(AB1291:AB1294 / $D$11:$D$14)</f>
        <v>0.40981952319122855</v>
      </c>
      <c r="AJ1291" s="20" cm="1">
        <f t="array" aca="1" ref="AJ1291" ca="1">MIN(AC1291:AC1294 / $D$11:$D$14)</f>
        <v>0.41436025182139874</v>
      </c>
      <c r="AK1291" s="72">
        <f t="array" aca="1" ref="AK1291" ca="1">SUMPRODUCT(AF1292:AJ1292, EXP(-$E$3*$AF$2:$AJ$2))</f>
        <v>105059.13932102706</v>
      </c>
      <c r="AL1291" s="70">
        <f ca="1">MAX(AC1292 - $D$11, 0) * EXP(-$E$2*$E$3)</f>
        <v>108.42660663820574</v>
      </c>
    </row>
    <row r="1292" spans="7:38" ht="14.55" customHeight="1" x14ac:dyDescent="0.3">
      <c r="G1292" s="3">
        <v>1290</v>
      </c>
      <c r="H1292" s="58">
        <v>-0.31225724226708318</v>
      </c>
      <c r="I1292" s="58">
        <v>0.15671977177289531</v>
      </c>
      <c r="J1292" s="58">
        <v>-0.85062742168271022</v>
      </c>
      <c r="K1292" s="59">
        <v>1.6619031177036467</v>
      </c>
      <c r="L1292" s="60">
        <f t="array" ref="L1292:O1292">TRANSPOSE(MMULT(Option!$B$25:$E$28, TRANSPOSE(H1292:K1292)))</f>
        <v>-0.31225724226708318</v>
      </c>
      <c r="M1292" s="60">
        <v>1.8733146502265999E-2</v>
      </c>
      <c r="N1292" s="60">
        <v>-0.83097865394633796</v>
      </c>
      <c r="O1292" s="60">
        <v>1.173279304738323</v>
      </c>
      <c r="P1292" s="56" t="str">
        <f t="shared" si="1619"/>
        <v>258/5</v>
      </c>
      <c r="R1292" s="80"/>
      <c r="S1292" s="3" t="s">
        <v>29</v>
      </c>
      <c r="T1292" s="60">
        <f ca="1"/>
        <v>1.4762759501616858</v>
      </c>
      <c r="U1292" s="60">
        <f ca="1"/>
        <v>1.7193781368694681</v>
      </c>
      <c r="V1292" s="60">
        <f ca="1"/>
        <v>0.56205381891865314</v>
      </c>
      <c r="W1292" s="60">
        <f ca="1"/>
        <v>-2.70815004114686</v>
      </c>
      <c r="X1292" s="60">
        <f ca="1"/>
        <v>1.7745220474195611</v>
      </c>
      <c r="Y1292" s="52">
        <f ca="1">$B$12 * EXP(($E$3 - $C$12^2/2) * Y$2 + $C$12*SQRT(Y$2)*T1292)</f>
        <v>156.49952440604756</v>
      </c>
      <c r="Z1292" s="52">
        <f ca="1">Y1292 * EXP(($E$3 - $C$12^2/2) * (Z$2-Y$2) + $C$12*SQRT(Z$2-Y$2)*U1292)</f>
        <v>263.45074172927661</v>
      </c>
      <c r="AA1292" s="52">
        <f ca="1">Z1292 * EXP(($E$3 - $C$12^2/2) * (AA$2-Z$2) + $C$12*SQRT(AA$2-Z$2)*V1292)</f>
        <v>313.40069820931654</v>
      </c>
      <c r="AB1292" s="52">
        <f ca="1">AA1292 * EXP(($E$3 - $C$12^2/2) * (AB$2-AA$2) + $C$12*SQRT(AB$2-AA$2)*W1292)</f>
        <v>139.77549739249613</v>
      </c>
      <c r="AC1292" s="52">
        <f ca="1">AB1292 * EXP(($E$3 - $C$12^2/2) * (AC$2-AB$2) + $C$12*SQRT(AC$2-AB$2)*X1292)</f>
        <v>239.22251876865997</v>
      </c>
      <c r="AD1292" s="47"/>
      <c r="AE1292" s="3" t="s">
        <v>47</v>
      </c>
      <c r="AF1292" s="64">
        <f t="shared" ref="AF1292" ca="1" si="1630">($B$5*AF1294 + (1 + $B$6)*AF1293)*$B$2</f>
        <v>15000</v>
      </c>
      <c r="AG1292" s="64">
        <f t="shared" ref="AG1292" ca="1" si="1631">($B$5*AG1294 + (1 + $B$6)*AG1293)*$B$2</f>
        <v>0</v>
      </c>
      <c r="AH1292" s="64">
        <f t="shared" ref="AH1292" ca="1" si="1632">($B$5*AH1294 + (1 + $B$6)*AH1293)*$B$2</f>
        <v>15000</v>
      </c>
      <c r="AI1292" s="64">
        <f t="shared" ref="AI1292" ca="1" si="1633">($B$5*AI1294 + (1 + $B$6)*AI1293)*$B$2</f>
        <v>0</v>
      </c>
      <c r="AJ1292" s="64" cm="1">
        <f t="array" aca="1" ref="AJ1292" ca="1">($B$5*AJ1294 + (1 + $B$6)*AJ1293 + AND(NOT(AF1293:AJ1293)))*$B$2</f>
        <v>100000</v>
      </c>
      <c r="AK1292" s="73"/>
      <c r="AL1292" s="70"/>
    </row>
    <row r="1293" spans="7:38" ht="14.55" customHeight="1" x14ac:dyDescent="0.3">
      <c r="G1293" s="3">
        <v>1291</v>
      </c>
      <c r="H1293" s="58">
        <v>-1.0492580592823981</v>
      </c>
      <c r="I1293" s="58">
        <v>-0.6135279032972466</v>
      </c>
      <c r="J1293" s="58">
        <v>0.712984476598025</v>
      </c>
      <c r="K1293" s="59">
        <v>2.4505505830312555</v>
      </c>
      <c r="L1293" s="60">
        <f t="array" ref="L1293:O1293">TRANSPOSE(MMULT(Option!$B$25:$E$28, TRANSPOSE(H1293:K1293)))</f>
        <v>-1.0492580592823981</v>
      </c>
      <c r="M1293" s="60">
        <v>-0.98201083527839517</v>
      </c>
      <c r="N1293" s="60">
        <v>4.5858901147782127E-2</v>
      </c>
      <c r="O1293" s="60">
        <v>1.6573239248962137</v>
      </c>
      <c r="P1293" s="56" t="str">
        <f t="shared" si="1619"/>
        <v>259/1</v>
      </c>
      <c r="R1293" s="80"/>
      <c r="S1293" s="3" t="s">
        <v>31</v>
      </c>
      <c r="T1293" s="60">
        <f ca="1"/>
        <v>-0.62668902451224273</v>
      </c>
      <c r="U1293" s="60">
        <f ca="1"/>
        <v>-0.27817795482899277</v>
      </c>
      <c r="V1293" s="60">
        <f ca="1"/>
        <v>0.78906614737126035</v>
      </c>
      <c r="W1293" s="60">
        <f ca="1"/>
        <v>-2.9243271798071491</v>
      </c>
      <c r="X1293" s="60">
        <f ca="1"/>
        <v>2.0062978254997255E-2</v>
      </c>
      <c r="Y1293" s="52">
        <f ca="1">$B$13 * EXP(($E$3 - $C$13^2/2) * Y$2 + $C$13*SQRT(Y$2)*T1293)</f>
        <v>83.276257008527537</v>
      </c>
      <c r="Z1293" s="52">
        <f ca="1">Y1293 * EXP(($E$3 - $C$13^2/2) * (Z$2-Y$2) + $C$13*SQRT(Z$2-Y$2)*U1293)</f>
        <v>76.99265996543393</v>
      </c>
      <c r="AA1293" s="52">
        <f ca="1">Z1293 * EXP(($E$3 - $C$13^2/2) * (AA$2-Z$2) + $C$13*SQRT(AA$2-Z$2)*V1293)</f>
        <v>98.045331338305559</v>
      </c>
      <c r="AB1293" s="52">
        <f ca="1">AA1293 * EXP(($E$3 - $C$13^2/2) * (AB$2-AA$2) + $C$13*SQRT(AB$2-AA$2)*W1293)</f>
        <v>40.981952319122854</v>
      </c>
      <c r="AC1293" s="52">
        <f ca="1">AB1293 * EXP(($E$3 - $C$13^2/2) * (AC$2-AB$2) + $C$13*SQRT(AC$2-AB$2)*X1293)</f>
        <v>41.436025182139872</v>
      </c>
      <c r="AD1293" s="47"/>
      <c r="AE1293" s="3" t="s">
        <v>46</v>
      </c>
      <c r="AF1293" s="52" t="b">
        <f t="shared" ref="AF1293" ca="1" si="1634">AF1291 &gt;= $B$4</f>
        <v>0</v>
      </c>
      <c r="AG1293" s="52" t="b">
        <f t="array" aca="1" ref="AG1293" ca="1">AND(AG1291 &gt;= $B$4, NOT(OR($AF1293:AF1293)))</f>
        <v>0</v>
      </c>
      <c r="AH1293" s="52" t="b">
        <f t="array" aca="1" ref="AH1293" ca="1">AND(AH1291 &gt;= $B$4, NOT(OR($AF1293:AG1293)))</f>
        <v>0</v>
      </c>
      <c r="AI1293" s="52" t="b">
        <f t="array" aca="1" ref="AI1293" ca="1">AND(AI1291 &gt;= $B$4, NOT(OR($AF1293:AH1293)))</f>
        <v>0</v>
      </c>
      <c r="AJ1293" s="52" t="b">
        <f t="array" aca="1" ref="AJ1293" ca="1">AND(AJ1291 &gt;= $B$4, NOT(OR($AF1293:AI1293)))</f>
        <v>0</v>
      </c>
      <c r="AK1293" s="73"/>
      <c r="AL1293" s="70"/>
    </row>
    <row r="1294" spans="7:38" ht="14.55" customHeight="1" x14ac:dyDescent="0.3">
      <c r="G1294" s="3">
        <v>1292</v>
      </c>
      <c r="H1294" s="58">
        <v>0.63175475322173802</v>
      </c>
      <c r="I1294" s="58">
        <v>-0.29004195806745425</v>
      </c>
      <c r="J1294" s="58">
        <v>-0.26353327213864763</v>
      </c>
      <c r="K1294" s="59">
        <v>0.48137751969464149</v>
      </c>
      <c r="L1294" s="60">
        <f t="array" ref="L1294:O1294">TRANSPOSE(MMULT(Option!$B$25:$E$28, TRANSPOSE(H1294:K1294)))</f>
        <v>0.63175475322173802</v>
      </c>
      <c r="M1294" s="60">
        <v>-1.3125944222768138E-2</v>
      </c>
      <c r="N1294" s="60">
        <v>-5.471283726860468E-2</v>
      </c>
      <c r="O1294" s="60">
        <v>0.53754174029243385</v>
      </c>
      <c r="P1294" s="56" t="str">
        <f t="shared" si="1619"/>
        <v>259/2</v>
      </c>
      <c r="R1294" s="80"/>
      <c r="S1294" s="3" t="s">
        <v>30</v>
      </c>
      <c r="T1294" s="60">
        <f ca="1"/>
        <v>1.3558847141605768</v>
      </c>
      <c r="U1294" s="60">
        <f ca="1"/>
        <v>0.70431094898598912</v>
      </c>
      <c r="V1294" s="60">
        <f ca="1"/>
        <v>0.4052147549875641</v>
      </c>
      <c r="W1294" s="60">
        <f ca="1"/>
        <v>-1.0481169415025899</v>
      </c>
      <c r="X1294" s="60">
        <f ca="1"/>
        <v>0.61593166713033098</v>
      </c>
      <c r="Y1294" s="52">
        <f ca="1">$B$14 * EXP(($E$3 - $C$14^2/2) * Y$2 + $C$14*SQRT(Y$2)*T1294)</f>
        <v>150.94802922225691</v>
      </c>
      <c r="Z1294" s="52">
        <f ca="1">Y1294 * EXP(($E$3 - $C$14^2/2) * (Z$2-Y$2) + $C$14*SQRT(Z$2-Y$2)*U1294)</f>
        <v>187.39691076040125</v>
      </c>
      <c r="AA1294" s="52">
        <f ca="1">Z1294 * EXP(($E$3 - $C$14^2/2) * (AA$2-Z$2) + $C$14*SQRT(AA$2-Z$2)*V1294)</f>
        <v>212.680983177716</v>
      </c>
      <c r="AB1294" s="52">
        <f ca="1">AA1294 * EXP(($E$3 - $C$14^2/2) * (AB$2-AA$2) + $C$14*SQRT(AB$2-AA$2)*W1294)</f>
        <v>156.07836626654426</v>
      </c>
      <c r="AC1294" s="52">
        <f ca="1">AB1294 * EXP(($E$3 - $C$14^2/2) * (AC$2-AB$2) + $C$14*SQRT(AC$2-AB$2)*X1294)</f>
        <v>188.69608956176199</v>
      </c>
      <c r="AD1294" s="47"/>
      <c r="AE1294" s="3" t="s">
        <v>68</v>
      </c>
      <c r="AF1294" s="52" t="b">
        <f ca="1">AND(AF1291&gt;$B$3, NOT(OR($AF1293:AF1293)))</f>
        <v>1</v>
      </c>
      <c r="AG1294" s="52" t="b">
        <f ca="1">AND(AG1291&gt;$B$3, NOT(OR($AF1293:AG1293)))</f>
        <v>0</v>
      </c>
      <c r="AH1294" s="52" t="b">
        <f ca="1">AND(AH1291&gt;$B$3, NOT(OR($AF1293:AH1293)))</f>
        <v>1</v>
      </c>
      <c r="AI1294" s="52" t="b">
        <f ca="1">AND(AI1291&gt;$B$3, NOT(OR($AF1293:AI1293)))</f>
        <v>0</v>
      </c>
      <c r="AJ1294" s="52" t="b">
        <f ca="1">AND(AJ1291&gt;$B$3, NOT(OR($AF1293:AJ1293)))</f>
        <v>0</v>
      </c>
      <c r="AK1294" s="74"/>
      <c r="AL1294" s="70"/>
    </row>
    <row r="1295" spans="7:38" ht="14.55" customHeight="1" x14ac:dyDescent="0.3">
      <c r="G1295" s="3">
        <v>1293</v>
      </c>
      <c r="H1295" s="58">
        <v>0.36994563597567642</v>
      </c>
      <c r="I1295" s="58">
        <v>-0.12506714722998769</v>
      </c>
      <c r="J1295" s="58">
        <v>-0.51541916784113206</v>
      </c>
      <c r="K1295" s="59">
        <v>-0.27508341474399289</v>
      </c>
      <c r="L1295" s="60">
        <f t="array" ref="L1295:O1295">TRANSPOSE(MMULT(Option!$B$25:$E$28, TRANSPOSE(H1295:K1295)))</f>
        <v>0.36994563597567642</v>
      </c>
      <c r="M1295" s="60">
        <v>3.3352320563549531E-2</v>
      </c>
      <c r="N1295" s="60">
        <v>-0.33746985556307374</v>
      </c>
      <c r="O1295" s="60">
        <v>-0.22093889584440984</v>
      </c>
      <c r="P1295" s="56" t="str">
        <f t="shared" si="1619"/>
        <v>259/3</v>
      </c>
      <c r="R1295" s="80">
        <v>324</v>
      </c>
      <c r="S1295" s="3" t="s">
        <v>28</v>
      </c>
      <c r="T1295" s="60">
        <f t="array" aca="1" ref="T1295:T1298" ca="1">TRANSPOSE(OFFSET($L$3, MATCH($R1295 &amp; "/" &amp; T$2, $P$3:$P$5002, 0) - 1, 0, 1, $E$1))</f>
        <v>0.59426271241577777</v>
      </c>
      <c r="U1295" s="60">
        <f t="array" aca="1" ref="U1295:U1298" ca="1">TRANSPOSE(OFFSET($L$3, MATCH($R1295 &amp; "/" &amp; U$2, $P$3:$P$5002, 0) - 1, 0, 1, $E$1))</f>
        <v>-0.84999951384799577</v>
      </c>
      <c r="V1295" s="60">
        <f t="array" aca="1" ref="V1295:V1298" ca="1">TRANSPOSE(OFFSET($L$3, MATCH($R1295 &amp; "/" &amp; V$2, $P$3:$P$5002, 0) - 1, 0, 1, $E$1))</f>
        <v>-1.524797599559818</v>
      </c>
      <c r="W1295" s="60">
        <f t="array" aca="1" ref="W1295:W1298" ca="1">TRANSPOSE(OFFSET($L$3, MATCH($R1295 &amp; "/" &amp; W$2, $P$3:$P$5002, 0) - 1, 0, 1, $E$1))</f>
        <v>-0.10681643594991981</v>
      </c>
      <c r="X1295" s="60">
        <f t="array" aca="1" ref="X1295:X1298" ca="1">TRANSPOSE(OFFSET($L$3, MATCH($R1295 &amp; "/" &amp; X$2, $P$3:$P$5002, 0) - 1, 0, 1, $E$1))</f>
        <v>-0.2917032341910521</v>
      </c>
      <c r="Y1295" s="52">
        <f ca="1">$B$11 * EXP(($E$3 - $C$11^2/2) * Y$2 + $C$11*SQRT(Y$2)*T1295)</f>
        <v>120.114925829691</v>
      </c>
      <c r="Z1295" s="52">
        <f ca="1">Y1295 * EXP(($E$3 - $C$11^2/2) * (Z$2-Y$2) + $C$11*SQRT(Z$2-Y$2)*U1295)</f>
        <v>93.545611937942098</v>
      </c>
      <c r="AA1295" s="52">
        <f ca="1">Z1295 * EXP(($E$3 - $C$11^2/2) * (AA$2-Z$2) + $C$11*SQRT(AA$2-Z$2)*V1295)</f>
        <v>59.50199644525766</v>
      </c>
      <c r="AB1295" s="52">
        <f ca="1">AA1295 * EXP(($E$3 - $C$11^2/2) * (AB$2-AA$2) + $C$11*SQRT(AB$2-AA$2)*W1295)</f>
        <v>57.914334938143647</v>
      </c>
      <c r="AC1295" s="52">
        <f ca="1">AB1295 * EXP(($E$3 - $C$11^2/2) * (AC$2-AB$2) + $C$11*SQRT(AC$2-AB$2)*X1295)</f>
        <v>53.327597006242534</v>
      </c>
      <c r="AD1295" s="47"/>
      <c r="AE1295" s="3" t="s">
        <v>69</v>
      </c>
      <c r="AF1295" s="20" cm="1">
        <f t="array" aca="1" ref="AF1295" ca="1">MIN(Y1295:Y1298 / $D$11:$D$14)</f>
        <v>0.73939053363576901</v>
      </c>
      <c r="AG1295" s="20" cm="1">
        <f t="array" aca="1" ref="AG1295" ca="1">MIN(Z1295:Z1298 / $D$11:$D$14)</f>
        <v>0.61006641336399692</v>
      </c>
      <c r="AH1295" s="20" cm="1">
        <f t="array" aca="1" ref="AH1295" ca="1">MIN(AA1295:AA1298 / $D$11:$D$14)</f>
        <v>0.45114721262678409</v>
      </c>
      <c r="AI1295" s="20" cm="1">
        <f t="array" aca="1" ref="AI1295" ca="1">MIN(AB1295:AB1298 / $D$11:$D$14)</f>
        <v>0.36580672603940073</v>
      </c>
      <c r="AJ1295" s="20" cm="1">
        <f t="array" aca="1" ref="AJ1295" ca="1">MIN(AC1295:AC1298 / $D$11:$D$14)</f>
        <v>0.53327597006242533</v>
      </c>
      <c r="AK1295" s="72">
        <f t="array" aca="1" ref="AK1295" ca="1">SUMPRODUCT(AF1296:AJ1296, EXP(-$E$3*$AF$2:$AJ$2))</f>
        <v>77880.078307140488</v>
      </c>
      <c r="AL1295" s="70">
        <f ca="1">MAX(AC1296 - $D$11, 0) * EXP(-$E$2*$E$3)</f>
        <v>0</v>
      </c>
    </row>
    <row r="1296" spans="7:38" ht="14.55" customHeight="1" x14ac:dyDescent="0.3">
      <c r="G1296" s="3">
        <v>1294</v>
      </c>
      <c r="H1296" s="58">
        <v>-0.90649019798097374</v>
      </c>
      <c r="I1296" s="58">
        <v>0.38119905779663676</v>
      </c>
      <c r="J1296" s="58">
        <v>-0.24610178706438635</v>
      </c>
      <c r="K1296" s="59">
        <v>0.36330308974903508</v>
      </c>
      <c r="L1296" s="60">
        <f t="array" ref="L1296:O1296">TRANSPOSE(MMULT(Option!$B$25:$E$28, TRANSPOSE(H1296:K1296)))</f>
        <v>-0.90649019798097374</v>
      </c>
      <c r="M1296" s="60">
        <v>-1.3221371752602684E-2</v>
      </c>
      <c r="N1296" s="60">
        <v>-0.47892841096360239</v>
      </c>
      <c r="O1296" s="60">
        <v>3.052943588939816E-4</v>
      </c>
      <c r="P1296" s="56" t="str">
        <f t="shared" si="1619"/>
        <v>259/4</v>
      </c>
      <c r="R1296" s="80"/>
      <c r="S1296" s="3" t="s">
        <v>29</v>
      </c>
      <c r="T1296" s="60">
        <f ca="1"/>
        <v>-1.0230967844209256</v>
      </c>
      <c r="U1296" s="60">
        <f ca="1"/>
        <v>-0.6317037961330616</v>
      </c>
      <c r="V1296" s="60">
        <f ca="1"/>
        <v>-0.17977929990594282</v>
      </c>
      <c r="W1296" s="60">
        <f ca="1"/>
        <v>-0.26491873408817262</v>
      </c>
      <c r="X1296" s="60">
        <f ca="1"/>
        <v>0.44343118070306592</v>
      </c>
      <c r="Y1296" s="52">
        <f ca="1">$B$12 * EXP(($E$3 - $C$12^2/2) * Y$2 + $C$12*SQRT(Y$2)*T1296)</f>
        <v>73.939053363576903</v>
      </c>
      <c r="Z1296" s="52">
        <f ca="1">Y1296 * EXP(($E$3 - $C$12^2/2) * (Z$2-Y$2) + $C$12*SQRT(Z$2-Y$2)*U1296)</f>
        <v>61.481112377017411</v>
      </c>
      <c r="AA1296" s="52">
        <f ca="1">Z1296 * EXP(($E$3 - $C$12^2/2) * (AA$2-Z$2) + $C$12*SQRT(AA$2-Z$2)*V1296)</f>
        <v>58.545031178114364</v>
      </c>
      <c r="AB1296" s="52">
        <f ca="1">AA1296 * EXP(($E$3 - $C$12^2/2) * (AB$2-AA$2) + $C$12*SQRT(AB$2-AA$2)*W1296)</f>
        <v>54.343260368773663</v>
      </c>
      <c r="AC1296" s="52">
        <f ca="1">AB1296 * EXP(($E$3 - $C$12^2/2) * (AC$2-AB$2) + $C$12*SQRT(AC$2-AB$2)*X1296)</f>
        <v>62.386565507060325</v>
      </c>
      <c r="AD1296" s="47"/>
      <c r="AE1296" s="3" t="s">
        <v>47</v>
      </c>
      <c r="AF1296" s="64">
        <f t="shared" ref="AF1296" ca="1" si="1635">($B$5*AF1298 + (1 + $B$6)*AF1297)*$B$2</f>
        <v>0</v>
      </c>
      <c r="AG1296" s="64">
        <f t="shared" ref="AG1296" ca="1" si="1636">($B$5*AG1298 + (1 + $B$6)*AG1297)*$B$2</f>
        <v>0</v>
      </c>
      <c r="AH1296" s="64">
        <f t="shared" ref="AH1296" ca="1" si="1637">($B$5*AH1298 + (1 + $B$6)*AH1297)*$B$2</f>
        <v>0</v>
      </c>
      <c r="AI1296" s="64">
        <f t="shared" ref="AI1296" ca="1" si="1638">($B$5*AI1298 + (1 + $B$6)*AI1297)*$B$2</f>
        <v>0</v>
      </c>
      <c r="AJ1296" s="64" cm="1">
        <f t="array" aca="1" ref="AJ1296" ca="1">($B$5*AJ1298 + (1 + $B$6)*AJ1297 + AND(NOT(AF1297:AJ1297)))*$B$2</f>
        <v>100000</v>
      </c>
      <c r="AK1296" s="73"/>
      <c r="AL1296" s="70"/>
    </row>
    <row r="1297" spans="7:38" ht="14.55" customHeight="1" x14ac:dyDescent="0.3">
      <c r="G1297" s="3">
        <v>1295</v>
      </c>
      <c r="H1297" s="58">
        <v>1.0238558244734735</v>
      </c>
      <c r="I1297" s="58">
        <v>1.1216565318634009</v>
      </c>
      <c r="J1297" s="58">
        <v>-0.5425973022367806</v>
      </c>
      <c r="K1297" s="59">
        <v>-0.34784289262225188</v>
      </c>
      <c r="L1297" s="60">
        <f t="array" ref="L1297:O1297">TRANSPOSE(MMULT(Option!$B$25:$E$28, TRANSPOSE(H1297:K1297)))</f>
        <v>1.0238558244734735</v>
      </c>
      <c r="M1297" s="60">
        <v>1.4375575219905257</v>
      </c>
      <c r="N1297" s="60">
        <v>0.2266922839814749</v>
      </c>
      <c r="O1297" s="60">
        <v>0.29948194966109659</v>
      </c>
      <c r="P1297" s="56" t="str">
        <f t="shared" si="1619"/>
        <v>259/5</v>
      </c>
      <c r="R1297" s="80"/>
      <c r="S1297" s="3" t="s">
        <v>31</v>
      </c>
      <c r="T1297" s="60">
        <f ca="1"/>
        <v>-0.77649969737708779</v>
      </c>
      <c r="U1297" s="60">
        <f ca="1"/>
        <v>-0.90412514720276471</v>
      </c>
      <c r="V1297" s="60">
        <f ca="1"/>
        <v>-1.0225804185342766</v>
      </c>
      <c r="W1297" s="60">
        <f ca="1"/>
        <v>-0.71562859018563385</v>
      </c>
      <c r="X1297" s="60">
        <f ca="1"/>
        <v>2.9550015003435459</v>
      </c>
      <c r="Y1297" s="52">
        <f ca="1">$B$13 * EXP(($E$3 - $C$13^2/2) * Y$2 + $C$13*SQRT(Y$2)*T1297)</f>
        <v>79.616413932486722</v>
      </c>
      <c r="Z1297" s="52">
        <f ca="1">Y1297 * EXP(($E$3 - $C$13^2/2) * (Z$2-Y$2) + $C$13*SQRT(Z$2-Y$2)*U1297)</f>
        <v>61.006641336399696</v>
      </c>
      <c r="AA1297" s="52">
        <f ca="1">Z1297 * EXP(($E$3 - $C$13^2/2) * (AA$2-Z$2) + $C$13*SQRT(AA$2-Z$2)*V1297)</f>
        <v>45.114721262678408</v>
      </c>
      <c r="AB1297" s="52">
        <f ca="1">AA1297 * EXP(($E$3 - $C$13^2/2) * (AB$2-AA$2) + $C$13*SQRT(AB$2-AA$2)*W1297)</f>
        <v>36.580672603940073</v>
      </c>
      <c r="AC1297" s="52">
        <f ca="1">AB1297 * EXP(($E$3 - $C$13^2/2) * (AC$2-AB$2) + $C$13*SQRT(AC$2-AB$2)*X1297)</f>
        <v>89.212438961188823</v>
      </c>
      <c r="AD1297" s="47"/>
      <c r="AE1297" s="3" t="s">
        <v>46</v>
      </c>
      <c r="AF1297" s="52" t="b">
        <f t="shared" ref="AF1297" ca="1" si="1639">AF1295 &gt;= $B$4</f>
        <v>0</v>
      </c>
      <c r="AG1297" s="52" t="b">
        <f t="array" aca="1" ref="AG1297" ca="1">AND(AG1295 &gt;= $B$4, NOT(OR($AF1297:AF1297)))</f>
        <v>0</v>
      </c>
      <c r="AH1297" s="52" t="b">
        <f t="array" aca="1" ref="AH1297" ca="1">AND(AH1295 &gt;= $B$4, NOT(OR($AF1297:AG1297)))</f>
        <v>0</v>
      </c>
      <c r="AI1297" s="52" t="b">
        <f t="array" aca="1" ref="AI1297" ca="1">AND(AI1295 &gt;= $B$4, NOT(OR($AF1297:AH1297)))</f>
        <v>0</v>
      </c>
      <c r="AJ1297" s="52" t="b">
        <f t="array" aca="1" ref="AJ1297" ca="1">AND(AJ1295 &gt;= $B$4, NOT(OR($AF1297:AI1297)))</f>
        <v>0</v>
      </c>
      <c r="AK1297" s="73"/>
      <c r="AL1297" s="70"/>
    </row>
    <row r="1298" spans="7:38" ht="14.55" customHeight="1" x14ac:dyDescent="0.3">
      <c r="G1298" s="3">
        <v>1296</v>
      </c>
      <c r="H1298" s="58">
        <v>0.3438672882593431</v>
      </c>
      <c r="I1298" s="58">
        <v>-0.67277591583724883</v>
      </c>
      <c r="J1298" s="58">
        <v>-1.6039668802062508</v>
      </c>
      <c r="K1298" s="59">
        <v>-1.7036922705085291</v>
      </c>
      <c r="L1298" s="60">
        <f t="array" ref="L1298:O1298">TRANSPOSE(MMULT(Option!$B$25:$E$28, TRANSPOSE(H1298:K1298)))</f>
        <v>0.3438672882593431</v>
      </c>
      <c r="M1298" s="60">
        <v>-0.47906239670974921</v>
      </c>
      <c r="N1298" s="60">
        <v>-1.4474074297032533</v>
      </c>
      <c r="O1298" s="60">
        <v>-1.8106443500667768</v>
      </c>
      <c r="P1298" s="56" t="str">
        <f t="shared" si="1619"/>
        <v>260/1</v>
      </c>
      <c r="R1298" s="80"/>
      <c r="S1298" s="3" t="s">
        <v>30</v>
      </c>
      <c r="T1298" s="60">
        <f ca="1"/>
        <v>-0.44990373936107736</v>
      </c>
      <c r="U1298" s="60">
        <f ca="1"/>
        <v>3.7837812910502588E-2</v>
      </c>
      <c r="V1298" s="60">
        <f ca="1"/>
        <v>0.73420844664726226</v>
      </c>
      <c r="W1298" s="60">
        <f ca="1"/>
        <v>0.13742645910538251</v>
      </c>
      <c r="X1298" s="60">
        <f ca="1"/>
        <v>1.7236533502011426</v>
      </c>
      <c r="Y1298" s="52">
        <f ca="1">$B$14 * EXP(($E$3 - $C$14^2/2) * Y$2 + $C$14*SQRT(Y$2)*T1298)</f>
        <v>87.81207890948734</v>
      </c>
      <c r="Z1298" s="52">
        <f ca="1">Y1298 * EXP(($E$3 - $C$14^2/2) * (Z$2-Y$2) + $C$14*SQRT(Z$2-Y$2)*U1298)</f>
        <v>89.259727654926706</v>
      </c>
      <c r="AA1298" s="52">
        <f ca="1">Z1298 * EXP(($E$3 - $C$14^2/2) * (AA$2-Z$2) + $C$14*SQRT(AA$2-Z$2)*V1298)</f>
        <v>111.81133500682714</v>
      </c>
      <c r="AB1298" s="52">
        <f ca="1">AA1298 * EXP(($E$3 - $C$14^2/2) * (AB$2-AA$2) + $C$14*SQRT(AB$2-AA$2)*W1298)</f>
        <v>117.10147654370621</v>
      </c>
      <c r="AC1298" s="52">
        <f ca="1">AB1298 * EXP(($E$3 - $C$14^2/2) * (AC$2-AB$2) + $C$14*SQRT(AC$2-AB$2)*X1298)</f>
        <v>197.38120009283767</v>
      </c>
      <c r="AD1298" s="47"/>
      <c r="AE1298" s="3" t="s">
        <v>68</v>
      </c>
      <c r="AF1298" s="52" t="b">
        <f ca="1">AND(AF1295&gt;$B$3, NOT(OR($AF1297:AF1297)))</f>
        <v>0</v>
      </c>
      <c r="AG1298" s="52" t="b">
        <f ca="1">AND(AG1295&gt;$B$3, NOT(OR($AF1297:AG1297)))</f>
        <v>0</v>
      </c>
      <c r="AH1298" s="52" t="b">
        <f ca="1">AND(AH1295&gt;$B$3, NOT(OR($AF1297:AH1297)))</f>
        <v>0</v>
      </c>
      <c r="AI1298" s="52" t="b">
        <f ca="1">AND(AI1295&gt;$B$3, NOT(OR($AF1297:AI1297)))</f>
        <v>0</v>
      </c>
      <c r="AJ1298" s="52" t="b">
        <f ca="1">AND(AJ1295&gt;$B$3, NOT(OR($AF1297:AJ1297)))</f>
        <v>0</v>
      </c>
      <c r="AK1298" s="74"/>
      <c r="AL1298" s="70"/>
    </row>
    <row r="1299" spans="7:38" ht="14.55" customHeight="1" x14ac:dyDescent="0.3">
      <c r="G1299" s="3">
        <v>1297</v>
      </c>
      <c r="H1299" s="58">
        <v>2.421327016954003E-2</v>
      </c>
      <c r="I1299" s="58">
        <v>0.6361929062096654</v>
      </c>
      <c r="J1299" s="58">
        <v>-0.54433714744003758</v>
      </c>
      <c r="K1299" s="59">
        <v>-0.10268457633436884</v>
      </c>
      <c r="L1299" s="60">
        <f t="array" ref="L1299:O1299">TRANSPOSE(MMULT(Option!$B$25:$E$28, TRANSPOSE(H1299:K1299)))</f>
        <v>2.421327016954003E-2</v>
      </c>
      <c r="M1299" s="60">
        <v>0.59276573792776255</v>
      </c>
      <c r="N1299" s="60">
        <v>-0.30181707910656691</v>
      </c>
      <c r="O1299" s="60">
        <v>-1.7897833463613899E-2</v>
      </c>
      <c r="P1299" s="56" t="str">
        <f t="shared" si="1619"/>
        <v>260/2</v>
      </c>
      <c r="R1299" s="80">
        <v>325</v>
      </c>
      <c r="S1299" s="3" t="s">
        <v>28</v>
      </c>
      <c r="T1299" s="60">
        <f t="array" aca="1" ref="T1299:T1302" ca="1">TRANSPOSE(OFFSET($L$3, MATCH($R1299 &amp; "/" &amp; T$2, $P$3:$P$5002, 0) - 1, 0, 1, $E$1))</f>
        <v>-1.4287876622260653</v>
      </c>
      <c r="U1299" s="60">
        <f t="array" aca="1" ref="U1299:U1302" ca="1">TRANSPOSE(OFFSET($L$3, MATCH($R1299 &amp; "/" &amp; U$2, $P$3:$P$5002, 0) - 1, 0, 1, $E$1))</f>
        <v>-0.83280502353127828</v>
      </c>
      <c r="V1299" s="60">
        <f t="array" aca="1" ref="V1299:V1302" ca="1">TRANSPOSE(OFFSET($L$3, MATCH($R1299 &amp; "/" &amp; V$2, $P$3:$P$5002, 0) - 1, 0, 1, $E$1))</f>
        <v>-0.12519269879941122</v>
      </c>
      <c r="W1299" s="60">
        <f t="array" aca="1" ref="W1299:W1302" ca="1">TRANSPOSE(OFFSET($L$3, MATCH($R1299 &amp; "/" &amp; W$2, $P$3:$P$5002, 0) - 1, 0, 1, $E$1))</f>
        <v>-0.44949407383223206</v>
      </c>
      <c r="X1299" s="60">
        <f t="array" aca="1" ref="X1299:X1302" ca="1">TRANSPOSE(OFFSET($L$3, MATCH($R1299 &amp; "/" &amp; X$2, $P$3:$P$5002, 0) - 1, 0, 1, $E$1))</f>
        <v>0.92215026120946519</v>
      </c>
      <c r="Y1299" s="52">
        <f ca="1">$B$11 * EXP(($E$3 - $C$11^2/2) * Y$2 + $C$11*SQRT(Y$2)*T1299)</f>
        <v>65.466194003492404</v>
      </c>
      <c r="Z1299" s="52">
        <f ca="1">Y1299 * EXP(($E$3 - $C$11^2/2) * (Z$2-Y$2) + $C$11*SQRT(Z$2-Y$2)*U1299)</f>
        <v>51.248809078758718</v>
      </c>
      <c r="AA1299" s="52">
        <f ca="1">Z1299 * EXP(($E$3 - $C$11^2/2) * (AA$2-Z$2) + $C$11*SQRT(AA$2-Z$2)*V1299)</f>
        <v>49.60712986215291</v>
      </c>
      <c r="AB1299" s="52">
        <f ca="1">AA1299 * EXP(($E$3 - $C$11^2/2) * (AB$2-AA$2) + $C$11*SQRT(AB$2-AA$2)*W1299)</f>
        <v>43.566405986702975</v>
      </c>
      <c r="AC1299" s="52">
        <f ca="1">AB1299 * EXP(($E$3 - $C$11^2/2) * (AC$2-AB$2) + $C$11*SQRT(AC$2-AB$2)*X1299)</f>
        <v>57.738917535238727</v>
      </c>
      <c r="AD1299" s="47"/>
      <c r="AE1299" s="3" t="s">
        <v>69</v>
      </c>
      <c r="AF1299" s="20" cm="1">
        <f t="array" aca="1" ref="AF1299" ca="1">MIN(Y1299:Y1302 / $D$11:$D$14)</f>
        <v>0.65466194003492406</v>
      </c>
      <c r="AG1299" s="20" cm="1">
        <f t="array" aca="1" ref="AG1299" ca="1">MIN(Z1299:Z1302 / $D$11:$D$14)</f>
        <v>0.51248809078758717</v>
      </c>
      <c r="AH1299" s="20" cm="1">
        <f t="array" aca="1" ref="AH1299" ca="1">MIN(AA1299:AA1302 / $D$11:$D$14)</f>
        <v>0.4960712986215291</v>
      </c>
      <c r="AI1299" s="20" cm="1">
        <f t="array" aca="1" ref="AI1299" ca="1">MIN(AB1299:AB1302 / $D$11:$D$14)</f>
        <v>0.43566405986702977</v>
      </c>
      <c r="AJ1299" s="20" cm="1">
        <f t="array" aca="1" ref="AJ1299" ca="1">MIN(AC1299:AC1302 / $D$11:$D$14)</f>
        <v>0.57738917535238732</v>
      </c>
      <c r="AK1299" s="72">
        <f t="array" aca="1" ref="AK1299" ca="1">SUMPRODUCT(AF1300:AJ1300, EXP(-$E$3*$AF$2:$AJ$2))</f>
        <v>77880.078307140488</v>
      </c>
      <c r="AL1299" s="70">
        <f ca="1">MAX(AC1300 - $D$11, 0) * EXP(-$E$2*$E$3)</f>
        <v>42.171495290499038</v>
      </c>
    </row>
    <row r="1300" spans="7:38" ht="14.55" customHeight="1" x14ac:dyDescent="0.3">
      <c r="G1300" s="3">
        <v>1298</v>
      </c>
      <c r="H1300" s="58">
        <v>9.4035346319026436E-2</v>
      </c>
      <c r="I1300" s="58">
        <v>0.54060465801010249</v>
      </c>
      <c r="J1300" s="58">
        <v>-5.711512571181316E-3</v>
      </c>
      <c r="K1300" s="59">
        <v>3.0162363006106398E-2</v>
      </c>
      <c r="L1300" s="60">
        <f t="array" ref="L1300:O1300">TRANSPOSE(MMULT(Option!$B$25:$E$28, TRANSPOSE(H1300:K1300)))</f>
        <v>9.4035346319026436E-2</v>
      </c>
      <c r="M1300" s="60">
        <v>0.53308649180301249</v>
      </c>
      <c r="N1300" s="60">
        <v>0.17416118905349218</v>
      </c>
      <c r="O1300" s="60">
        <v>0.20389239945693324</v>
      </c>
      <c r="P1300" s="56" t="str">
        <f t="shared" si="1619"/>
        <v>260/3</v>
      </c>
      <c r="R1300" s="80"/>
      <c r="S1300" s="3" t="s">
        <v>29</v>
      </c>
      <c r="T1300" s="60">
        <f ca="1"/>
        <v>-1.0340699641537971</v>
      </c>
      <c r="U1300" s="60">
        <f ca="1"/>
        <v>0.3876274682281996</v>
      </c>
      <c r="V1300" s="60">
        <f ca="1"/>
        <v>1.146735969671735</v>
      </c>
      <c r="W1300" s="60">
        <f ca="1"/>
        <v>-0.66447032490206581</v>
      </c>
      <c r="X1300" s="60">
        <f ca="1"/>
        <v>1.523347665973666</v>
      </c>
      <c r="Y1300" s="52">
        <f ca="1">$B$12 * EXP(($E$3 - $C$12^2/2) * Y$2 + $C$12*SQRT(Y$2)*T1300)</f>
        <v>73.696049605065312</v>
      </c>
      <c r="Z1300" s="52">
        <f ca="1">Y1300 * EXP(($E$3 - $C$12^2/2) * (Z$2-Y$2) + $C$12*SQRT(Z$2-Y$2)*U1300)</f>
        <v>83.199175440772279</v>
      </c>
      <c r="AA1300" s="52">
        <f ca="1">Z1300 * EXP(($E$3 - $C$12^2/2) * (AA$2-Z$2) + $C$12*SQRT(AA$2-Z$2)*V1300)</f>
        <v>117.94969595575229</v>
      </c>
      <c r="AB1300" s="52">
        <f ca="1">AA1300 * EXP(($E$3 - $C$12^2/2) * (AB$2-AA$2) + $C$12*SQRT(AB$2-AA$2)*W1300)</f>
        <v>97.117067343700171</v>
      </c>
      <c r="AC1300" s="52">
        <f ca="1">AB1300 * EXP(($E$3 - $C$12^2/2) * (AC$2-AB$2) + $C$12*SQRT(AC$2-AB$2)*X1300)</f>
        <v>154.14927181272816</v>
      </c>
      <c r="AD1300" s="47"/>
      <c r="AE1300" s="3" t="s">
        <v>47</v>
      </c>
      <c r="AF1300" s="64">
        <f t="shared" ref="AF1300" ca="1" si="1640">($B$5*AF1302 + (1 + $B$6)*AF1301)*$B$2</f>
        <v>0</v>
      </c>
      <c r="AG1300" s="64">
        <f t="shared" ref="AG1300" ca="1" si="1641">($B$5*AG1302 + (1 + $B$6)*AG1301)*$B$2</f>
        <v>0</v>
      </c>
      <c r="AH1300" s="64">
        <f t="shared" ref="AH1300" ca="1" si="1642">($B$5*AH1302 + (1 + $B$6)*AH1301)*$B$2</f>
        <v>0</v>
      </c>
      <c r="AI1300" s="64">
        <f t="shared" ref="AI1300" ca="1" si="1643">($B$5*AI1302 + (1 + $B$6)*AI1301)*$B$2</f>
        <v>0</v>
      </c>
      <c r="AJ1300" s="64" cm="1">
        <f t="array" aca="1" ref="AJ1300" ca="1">($B$5*AJ1302 + (1 + $B$6)*AJ1301 + AND(NOT(AF1301:AJ1301)))*$B$2</f>
        <v>100000</v>
      </c>
      <c r="AK1300" s="73"/>
      <c r="AL1300" s="70"/>
    </row>
    <row r="1301" spans="7:38" ht="14.55" customHeight="1" x14ac:dyDescent="0.3">
      <c r="G1301" s="3">
        <v>1299</v>
      </c>
      <c r="H1301" s="58">
        <v>-0.64676378171416182</v>
      </c>
      <c r="I1301" s="58">
        <v>2.6445123711981147</v>
      </c>
      <c r="J1301" s="58">
        <v>0.1270530304739052</v>
      </c>
      <c r="K1301" s="59">
        <v>0.35050058502551679</v>
      </c>
      <c r="L1301" s="60">
        <f t="array" ref="L1301:O1301">TRANSPOSE(MMULT(Option!$B$25:$E$28, TRANSPOSE(H1301:K1301)))</f>
        <v>-0.64676378171416182</v>
      </c>
      <c r="M1301" s="60">
        <v>2.1650301107668386</v>
      </c>
      <c r="N1301" s="60">
        <v>0.54538233526637081</v>
      </c>
      <c r="O1301" s="60">
        <v>0.75873936097829642</v>
      </c>
      <c r="P1301" s="56" t="str">
        <f t="shared" si="1619"/>
        <v>260/4</v>
      </c>
      <c r="R1301" s="80"/>
      <c r="S1301" s="3" t="s">
        <v>31</v>
      </c>
      <c r="T1301" s="60">
        <f ca="1"/>
        <v>0.11927763949514036</v>
      </c>
      <c r="U1301" s="60">
        <f ca="1"/>
        <v>-0.47108056506025353</v>
      </c>
      <c r="V1301" s="60">
        <f ca="1"/>
        <v>4.315941860478098E-2</v>
      </c>
      <c r="W1301" s="60">
        <f ca="1"/>
        <v>-1.0873929266158471</v>
      </c>
      <c r="X1301" s="60">
        <f ca="1"/>
        <v>1.2667578950355936</v>
      </c>
      <c r="Y1301" s="52">
        <f ca="1">$B$13 * EXP(($E$3 - $C$13^2/2) * Y$2 + $C$13*SQRT(Y$2)*T1301)</f>
        <v>104.16263521637768</v>
      </c>
      <c r="Z1301" s="52">
        <f ca="1">Y1301 * EXP(($E$3 - $C$13^2/2) * (Z$2-Y$2) + $C$13*SQRT(Z$2-Y$2)*U1301)</f>
        <v>90.888120794863383</v>
      </c>
      <c r="AA1301" s="52">
        <f ca="1">Z1301 * EXP(($E$3 - $C$13^2/2) * (AA$2-Z$2) + $C$13*SQRT(AA$2-Z$2)*V1301)</f>
        <v>92.534091548600216</v>
      </c>
      <c r="AB1301" s="52">
        <f ca="1">AA1301 * EXP(($E$3 - $C$13^2/2) * (AB$2-AA$2) + $C$13*SQRT(AB$2-AA$2)*W1301)</f>
        <v>67.111757751032158</v>
      </c>
      <c r="AC1301" s="52">
        <f ca="1">AB1301 * EXP(($E$3 - $C$13^2/2) * (AC$2-AB$2) + $C$13*SQRT(AC$2-AB$2)*X1301)</f>
        <v>98.631099677371537</v>
      </c>
      <c r="AD1301" s="47"/>
      <c r="AE1301" s="3" t="s">
        <v>46</v>
      </c>
      <c r="AF1301" s="52" t="b">
        <f t="shared" ref="AF1301" ca="1" si="1644">AF1299 &gt;= $B$4</f>
        <v>0</v>
      </c>
      <c r="AG1301" s="52" t="b">
        <f t="array" aca="1" ref="AG1301" ca="1">AND(AG1299 &gt;= $B$4, NOT(OR($AF1301:AF1301)))</f>
        <v>0</v>
      </c>
      <c r="AH1301" s="52" t="b">
        <f t="array" aca="1" ref="AH1301" ca="1">AND(AH1299 &gt;= $B$4, NOT(OR($AF1301:AG1301)))</f>
        <v>0</v>
      </c>
      <c r="AI1301" s="52" t="b">
        <f t="array" aca="1" ref="AI1301" ca="1">AND(AI1299 &gt;= $B$4, NOT(OR($AF1301:AH1301)))</f>
        <v>0</v>
      </c>
      <c r="AJ1301" s="52" t="b">
        <f t="array" aca="1" ref="AJ1301" ca="1">AND(AJ1299 &gt;= $B$4, NOT(OR($AF1301:AI1301)))</f>
        <v>0</v>
      </c>
      <c r="AK1301" s="73"/>
      <c r="AL1301" s="70"/>
    </row>
    <row r="1302" spans="7:38" ht="14.55" customHeight="1" x14ac:dyDescent="0.3">
      <c r="G1302" s="3">
        <v>1300</v>
      </c>
      <c r="H1302" s="58">
        <v>4.7051806347124407E-2</v>
      </c>
      <c r="I1302" s="58">
        <v>-0.6478673982875901</v>
      </c>
      <c r="J1302" s="58">
        <v>0.70734113607826898</v>
      </c>
      <c r="K1302" s="59">
        <v>9.8573240505728313E-2</v>
      </c>
      <c r="L1302" s="60">
        <f t="array" ref="L1302:O1302">TRANSPOSE(MMULT(Option!$B$25:$E$28, TRANSPOSE(H1302:K1302)))</f>
        <v>4.7051806347124407E-2</v>
      </c>
      <c r="M1302" s="60">
        <v>-0.57495955605054727</v>
      </c>
      <c r="N1302" s="60">
        <v>0.47043405403890354</v>
      </c>
      <c r="O1302" s="60">
        <v>7.1641147652025103E-2</v>
      </c>
      <c r="P1302" s="56" t="str">
        <f t="shared" si="1619"/>
        <v>260/5</v>
      </c>
      <c r="R1302" s="80"/>
      <c r="S1302" s="3" t="s">
        <v>30</v>
      </c>
      <c r="T1302" s="60">
        <f ca="1"/>
        <v>-1.303355180088859</v>
      </c>
      <c r="U1302" s="60">
        <f ca="1"/>
        <v>0.96834320267293106</v>
      </c>
      <c r="V1302" s="60">
        <f ca="1"/>
        <v>7.8773918155993938E-2</v>
      </c>
      <c r="W1302" s="60">
        <f ca="1"/>
        <v>-0.34427555029013812</v>
      </c>
      <c r="X1302" s="60">
        <f ca="1"/>
        <v>1.3715413155348573</v>
      </c>
      <c r="Y1302" s="52">
        <f ca="1">$B$14 * EXP(($E$3 - $C$14^2/2) * Y$2 + $C$14*SQRT(Y$2)*T1302)</f>
        <v>67.976607046077447</v>
      </c>
      <c r="Z1302" s="52">
        <f ca="1">Y1302 * EXP(($E$3 - $C$14^2/2) * (Z$2-Y$2) + $C$14*SQRT(Z$2-Y$2)*U1302)</f>
        <v>91.347105158823908</v>
      </c>
      <c r="AA1302" s="52">
        <f ca="1">Z1302 * EXP(($E$3 - $C$14^2/2) * (AA$2-Z$2) + $C$14*SQRT(AA$2-Z$2)*V1302)</f>
        <v>94.000374679116831</v>
      </c>
      <c r="AB1302" s="52">
        <f ca="1">AA1302 * EXP(($E$3 - $C$14^2/2) * (AB$2-AA$2) + $C$14*SQRT(AB$2-AA$2)*W1302)</f>
        <v>85.201249832487619</v>
      </c>
      <c r="AC1302" s="52">
        <f ca="1">AB1302 * EXP(($E$3 - $C$14^2/2) * (AC$2-AB$2) + $C$14*SQRT(AC$2-AB$2)*X1302)</f>
        <v>129.21510519433534</v>
      </c>
      <c r="AD1302" s="47"/>
      <c r="AE1302" s="3" t="s">
        <v>68</v>
      </c>
      <c r="AF1302" s="52" t="b">
        <f ca="1">AND(AF1299&gt;$B$3, NOT(OR($AF1301:AF1301)))</f>
        <v>0</v>
      </c>
      <c r="AG1302" s="52" t="b">
        <f ca="1">AND(AG1299&gt;$B$3, NOT(OR($AF1301:AG1301)))</f>
        <v>0</v>
      </c>
      <c r="AH1302" s="52" t="b">
        <f ca="1">AND(AH1299&gt;$B$3, NOT(OR($AF1301:AH1301)))</f>
        <v>0</v>
      </c>
      <c r="AI1302" s="52" t="b">
        <f ca="1">AND(AI1299&gt;$B$3, NOT(OR($AF1301:AI1301)))</f>
        <v>0</v>
      </c>
      <c r="AJ1302" s="52" t="b">
        <f ca="1">AND(AJ1299&gt;$B$3, NOT(OR($AF1301:AJ1301)))</f>
        <v>0</v>
      </c>
      <c r="AK1302" s="74"/>
      <c r="AL1302" s="70"/>
    </row>
    <row r="1303" spans="7:38" ht="14.55" customHeight="1" x14ac:dyDescent="0.3">
      <c r="G1303" s="3">
        <v>1301</v>
      </c>
      <c r="H1303" s="58">
        <v>0.49306988440523875</v>
      </c>
      <c r="I1303" s="58">
        <v>0.2713804566268222</v>
      </c>
      <c r="J1303" s="58">
        <v>-1.1685595996528215</v>
      </c>
      <c r="K1303" s="59">
        <v>0.90196161133976693</v>
      </c>
      <c r="L1303" s="60">
        <f t="array" ref="L1303:O1303">TRANSPOSE(MMULT(Option!$B$25:$E$28, TRANSPOSE(H1303:K1303)))</f>
        <v>0.49306988440523875</v>
      </c>
      <c r="M1303" s="60">
        <v>0.44595225068691413</v>
      </c>
      <c r="N1303" s="60">
        <v>-0.7580656200935495</v>
      </c>
      <c r="O1303" s="60">
        <v>0.81260633720103648</v>
      </c>
      <c r="P1303" s="56" t="str">
        <f t="shared" si="1619"/>
        <v>261/1</v>
      </c>
      <c r="R1303" s="80">
        <v>326</v>
      </c>
      <c r="S1303" s="3" t="s">
        <v>28</v>
      </c>
      <c r="T1303" s="60">
        <f t="array" aca="1" ref="T1303:T1306" ca="1">TRANSPOSE(OFFSET($L$3, MATCH($R1303 &amp; "/" &amp; T$2, $P$3:$P$5002, 0) - 1, 0, 1, $E$1))</f>
        <v>-0.85659115005971209</v>
      </c>
      <c r="U1303" s="60">
        <f t="array" aca="1" ref="U1303:U1306" ca="1">TRANSPOSE(OFFSET($L$3, MATCH($R1303 &amp; "/" &amp; U$2, $P$3:$P$5002, 0) - 1, 0, 1, $E$1))</f>
        <v>0.60435063214203721</v>
      </c>
      <c r="V1303" s="60">
        <f t="array" aca="1" ref="V1303:V1306" ca="1">TRANSPOSE(OFFSET($L$3, MATCH($R1303 &amp; "/" &amp; V$2, $P$3:$P$5002, 0) - 1, 0, 1, $E$1))</f>
        <v>-1.4430196762871441</v>
      </c>
      <c r="W1303" s="60">
        <f t="array" aca="1" ref="W1303:W1306" ca="1">TRANSPOSE(OFFSET($L$3, MATCH($R1303 &amp; "/" &amp; W$2, $P$3:$P$5002, 0) - 1, 0, 1, $E$1))</f>
        <v>-0.35897684305837635</v>
      </c>
      <c r="X1303" s="60">
        <f t="array" aca="1" ref="X1303:X1306" ca="1">TRANSPOSE(OFFSET($L$3, MATCH($R1303 &amp; "/" &amp; X$2, $P$3:$P$5002, 0) - 1, 0, 1, $E$1))</f>
        <v>-0.20762792197672336</v>
      </c>
      <c r="Y1303" s="52">
        <f ca="1">$B$11 * EXP(($E$3 - $C$11^2/2) * Y$2 + $C$11*SQRT(Y$2)*T1303)</f>
        <v>77.726234673402502</v>
      </c>
      <c r="Z1303" s="52">
        <f ca="1">Y1303 * EXP(($E$3 - $C$11^2/2) * (Z$2-Y$2) + $C$11*SQRT(Z$2-Y$2)*U1303)</f>
        <v>93.643782007764315</v>
      </c>
      <c r="AA1303" s="52">
        <f ca="1">Z1303 * EXP(($E$3 - $C$11^2/2) * (AA$2-Z$2) + $C$11*SQRT(AA$2-Z$2)*V1303)</f>
        <v>61.043829815548598</v>
      </c>
      <c r="AB1303" s="52">
        <f ca="1">AA1303 * EXP(($E$3 - $C$11^2/2) * (AB$2-AA$2) + $C$11*SQRT(AB$2-AA$2)*W1303)</f>
        <v>55.086191392205876</v>
      </c>
      <c r="AC1303" s="52">
        <f ca="1">AB1303 * EXP(($E$3 - $C$11^2/2) * (AC$2-AB$2) + $C$11*SQRT(AC$2-AB$2)*X1303)</f>
        <v>52.019086442957523</v>
      </c>
      <c r="AD1303" s="47"/>
      <c r="AE1303" s="3" t="s">
        <v>69</v>
      </c>
      <c r="AF1303" s="20" cm="1">
        <f t="array" aca="1" ref="AF1303" ca="1">MIN(Y1303:Y1306 / $D$11:$D$14)</f>
        <v>0.69945118381441707</v>
      </c>
      <c r="AG1303" s="20" cm="1">
        <f t="array" aca="1" ref="AG1303" ca="1">MIN(Z1303:Z1306 / $D$11:$D$14)</f>
        <v>0.71328016453919263</v>
      </c>
      <c r="AH1303" s="20" cm="1">
        <f t="array" aca="1" ref="AH1303" ca="1">MIN(AA1303:AA1306 / $D$11:$D$14)</f>
        <v>0.59817406886967639</v>
      </c>
      <c r="AI1303" s="20" cm="1">
        <f t="array" aca="1" ref="AI1303" ca="1">MIN(AB1303:AB1306 / $D$11:$D$14)</f>
        <v>0.47908910717200526</v>
      </c>
      <c r="AJ1303" s="20" cm="1">
        <f t="array" aca="1" ref="AJ1303" ca="1">MIN(AC1303:AC1306 / $D$11:$D$14)</f>
        <v>0.46242345988283029</v>
      </c>
      <c r="AK1303" s="72">
        <f t="array" aca="1" ref="AK1303" ca="1">SUMPRODUCT(AF1304:AJ1304, EXP(-$E$3*$AF$2:$AJ$2))</f>
        <v>77880.078307140488</v>
      </c>
      <c r="AL1303" s="70">
        <f ca="1">MAX(AC1304 - $D$11, 0) * EXP(-$E$2*$E$3)</f>
        <v>0</v>
      </c>
    </row>
    <row r="1304" spans="7:38" ht="14.55" customHeight="1" x14ac:dyDescent="0.3">
      <c r="G1304" s="3">
        <v>1302</v>
      </c>
      <c r="H1304" s="58">
        <v>-0.2358927347081051</v>
      </c>
      <c r="I1304" s="58">
        <v>0.28751578268250177</v>
      </c>
      <c r="J1304" s="58">
        <v>1.5823848783252408</v>
      </c>
      <c r="K1304" s="59">
        <v>-1.1229383386978828</v>
      </c>
      <c r="L1304" s="60">
        <f t="array" ref="L1304:O1304">TRANSPOSE(MMULT(Option!$B$25:$E$28, TRANSPOSE(H1304:K1304)))</f>
        <v>-0.2358927347081051</v>
      </c>
      <c r="M1304" s="60">
        <v>0.1691554736441655</v>
      </c>
      <c r="N1304" s="60">
        <v>1.3707567774958211</v>
      </c>
      <c r="O1304" s="60">
        <v>-0.67184482737563567</v>
      </c>
      <c r="P1304" s="56" t="str">
        <f t="shared" si="1619"/>
        <v>261/2</v>
      </c>
      <c r="R1304" s="80"/>
      <c r="S1304" s="3" t="s">
        <v>29</v>
      </c>
      <c r="T1304" s="60">
        <f ca="1"/>
        <v>-1.2081975818928694</v>
      </c>
      <c r="U1304" s="60">
        <f ca="1"/>
        <v>4.8594254876225623E-2</v>
      </c>
      <c r="V1304" s="60">
        <f ca="1"/>
        <v>-0.46248760178930975</v>
      </c>
      <c r="W1304" s="60">
        <f ca="1"/>
        <v>-0.89747130910479456</v>
      </c>
      <c r="X1304" s="60">
        <f ca="1"/>
        <v>0.34791878135884441</v>
      </c>
      <c r="Y1304" s="52">
        <f ca="1">$B$12 * EXP(($E$3 - $C$12^2/2) * Y$2 + $C$12*SQRT(Y$2)*T1304)</f>
        <v>69.945118381441702</v>
      </c>
      <c r="Z1304" s="52">
        <f ca="1">Y1304 * EXP(($E$3 - $C$12^2/2) * (Z$2-Y$2) + $C$12*SQRT(Z$2-Y$2)*U1304)</f>
        <v>71.328016453919261</v>
      </c>
      <c r="AA1304" s="52">
        <f ca="1">Z1304 * EXP(($E$3 - $C$12^2/2) * (AA$2-Z$2) + $C$12*SQRT(AA$2-Z$2)*V1304)</f>
        <v>62.398604250595767</v>
      </c>
      <c r="AB1304" s="52">
        <f ca="1">AA1304 * EXP(($E$3 - $C$12^2/2) * (AB$2-AA$2) + $C$12*SQRT(AB$2-AA$2)*W1304)</f>
        <v>47.908910717200527</v>
      </c>
      <c r="AC1304" s="52">
        <f ca="1">AB1304 * EXP(($E$3 - $C$12^2/2) * (AC$2-AB$2) + $C$12*SQRT(AC$2-AB$2)*X1304)</f>
        <v>53.446285971468406</v>
      </c>
      <c r="AD1304" s="47"/>
      <c r="AE1304" s="3" t="s">
        <v>47</v>
      </c>
      <c r="AF1304" s="64">
        <f t="shared" ref="AF1304" ca="1" si="1645">($B$5*AF1306 + (1 + $B$6)*AF1305)*$B$2</f>
        <v>0</v>
      </c>
      <c r="AG1304" s="64">
        <f t="shared" ref="AG1304" ca="1" si="1646">($B$5*AG1306 + (1 + $B$6)*AG1305)*$B$2</f>
        <v>0</v>
      </c>
      <c r="AH1304" s="64">
        <f t="shared" ref="AH1304" ca="1" si="1647">($B$5*AH1306 + (1 + $B$6)*AH1305)*$B$2</f>
        <v>0</v>
      </c>
      <c r="AI1304" s="64">
        <f t="shared" ref="AI1304" ca="1" si="1648">($B$5*AI1306 + (1 + $B$6)*AI1305)*$B$2</f>
        <v>0</v>
      </c>
      <c r="AJ1304" s="64" cm="1">
        <f t="array" aca="1" ref="AJ1304" ca="1">($B$5*AJ1306 + (1 + $B$6)*AJ1305 + AND(NOT(AF1305:AJ1305)))*$B$2</f>
        <v>100000</v>
      </c>
      <c r="AK1304" s="73"/>
      <c r="AL1304" s="70"/>
    </row>
    <row r="1305" spans="7:38" ht="14.55" customHeight="1" x14ac:dyDescent="0.3">
      <c r="G1305" s="3">
        <v>1303</v>
      </c>
      <c r="H1305" s="58">
        <v>0.14267448065040911</v>
      </c>
      <c r="I1305" s="58">
        <v>0.63812677737381851</v>
      </c>
      <c r="J1305" s="58">
        <v>0.50356075950071444</v>
      </c>
      <c r="K1305" s="59">
        <v>-1.7062873757143038</v>
      </c>
      <c r="L1305" s="60">
        <f t="array" ref="L1305:O1305">TRANSPOSE(MMULT(Option!$B$25:$E$28, TRANSPOSE(H1305:K1305)))</f>
        <v>0.14267448065040911</v>
      </c>
      <c r="M1305" s="60">
        <v>0.64192264431891499</v>
      </c>
      <c r="N1305" s="60">
        <v>0.66645309087178206</v>
      </c>
      <c r="O1305" s="60">
        <v>-1.1387216089524475</v>
      </c>
      <c r="P1305" s="56" t="str">
        <f t="shared" si="1619"/>
        <v>261/3</v>
      </c>
      <c r="R1305" s="80"/>
      <c r="S1305" s="3" t="s">
        <v>31</v>
      </c>
      <c r="T1305" s="60">
        <f ca="1"/>
        <v>0.33067301877102928</v>
      </c>
      <c r="U1305" s="60">
        <f ca="1"/>
        <v>-1.2107445302033502</v>
      </c>
      <c r="V1305" s="60">
        <f ca="1"/>
        <v>-0.17373081808507151</v>
      </c>
      <c r="W1305" s="60">
        <f ca="1"/>
        <v>1.4013126976651151</v>
      </c>
      <c r="X1305" s="60">
        <f ca="1"/>
        <v>1.1292432806872126</v>
      </c>
      <c r="Y1305" s="52">
        <f ca="1">$B$13 * EXP(($E$3 - $C$13^2/2) * Y$2 + $C$13*SQRT(Y$2)*T1305)</f>
        <v>110.98245121143766</v>
      </c>
      <c r="Z1305" s="52">
        <f ca="1">Y1305 * EXP(($E$3 - $C$13^2/2) * (Z$2-Y$2) + $C$13*SQRT(Z$2-Y$2)*U1305)</f>
        <v>77.567516097543944</v>
      </c>
      <c r="AA1305" s="52">
        <f ca="1">Z1305 * EXP(($E$3 - $C$13^2/2) * (AA$2-Z$2) + $C$13*SQRT(AA$2-Z$2)*V1305)</f>
        <v>73.997365197631837</v>
      </c>
      <c r="AB1305" s="52">
        <f ca="1">AA1305 * EXP(($E$3 - $C$13^2/2) * (AB$2-AA$2) + $C$13*SQRT(AB$2-AA$2)*W1305)</f>
        <v>113.23024323035568</v>
      </c>
      <c r="AC1305" s="52">
        <f ca="1">AB1305 * EXP(($E$3 - $C$13^2/2) * (AC$2-AB$2) + $C$13*SQRT(AC$2-AB$2)*X1305)</f>
        <v>159.68390711008226</v>
      </c>
      <c r="AD1305" s="47"/>
      <c r="AE1305" s="3" t="s">
        <v>46</v>
      </c>
      <c r="AF1305" s="52" t="b">
        <f t="shared" ref="AF1305" ca="1" si="1649">AF1303 &gt;= $B$4</f>
        <v>0</v>
      </c>
      <c r="AG1305" s="52" t="b">
        <f t="array" aca="1" ref="AG1305" ca="1">AND(AG1303 &gt;= $B$4, NOT(OR($AF1305:AF1305)))</f>
        <v>0</v>
      </c>
      <c r="AH1305" s="52" t="b">
        <f t="array" aca="1" ref="AH1305" ca="1">AND(AH1303 &gt;= $B$4, NOT(OR($AF1305:AG1305)))</f>
        <v>0</v>
      </c>
      <c r="AI1305" s="52" t="b">
        <f t="array" aca="1" ref="AI1305" ca="1">AND(AI1303 &gt;= $B$4, NOT(OR($AF1305:AH1305)))</f>
        <v>0</v>
      </c>
      <c r="AJ1305" s="52" t="b">
        <f t="array" aca="1" ref="AJ1305" ca="1">AND(AJ1303 &gt;= $B$4, NOT(OR($AF1305:AI1305)))</f>
        <v>0</v>
      </c>
      <c r="AK1305" s="73"/>
      <c r="AL1305" s="70"/>
    </row>
    <row r="1306" spans="7:38" ht="14.55" customHeight="1" x14ac:dyDescent="0.3">
      <c r="G1306" s="3">
        <v>1304</v>
      </c>
      <c r="H1306" s="58">
        <v>0.94606719588212995</v>
      </c>
      <c r="I1306" s="58">
        <v>0.32907930901784932</v>
      </c>
      <c r="J1306" s="58">
        <v>-1.0442749559203615</v>
      </c>
      <c r="K1306" s="59">
        <v>0.68473510519155356</v>
      </c>
      <c r="L1306" s="60">
        <f t="array" ref="L1306:O1306">TRANSPOSE(MMULT(Option!$B$25:$E$28, TRANSPOSE(H1306:K1306)))</f>
        <v>0.94606719588212995</v>
      </c>
      <c r="M1306" s="60">
        <v>0.68003304699646372</v>
      </c>
      <c r="N1306" s="60">
        <v>-0.45259713570102245</v>
      </c>
      <c r="O1306" s="60">
        <v>0.84715058032583168</v>
      </c>
      <c r="P1306" s="56" t="str">
        <f t="shared" si="1619"/>
        <v>261/4</v>
      </c>
      <c r="R1306" s="80"/>
      <c r="S1306" s="3" t="s">
        <v>30</v>
      </c>
      <c r="T1306" s="60">
        <f ca="1"/>
        <v>-0.23616106823061422</v>
      </c>
      <c r="U1306" s="60">
        <f ca="1"/>
        <v>-0.53320320972359525</v>
      </c>
      <c r="V1306" s="60">
        <f ca="1"/>
        <v>-0.99354732978644211</v>
      </c>
      <c r="W1306" s="60">
        <f ca="1"/>
        <v>0.4707194938663134</v>
      </c>
      <c r="X1306" s="60">
        <f ca="1"/>
        <v>-1.3620553123597459</v>
      </c>
      <c r="Y1306" s="52">
        <f ca="1">$B$14 * EXP(($E$3 - $C$14^2/2) * Y$2 + $C$14*SQRT(Y$2)*T1306)</f>
        <v>93.627286695107287</v>
      </c>
      <c r="Z1306" s="52">
        <f ca="1">Y1306 * EXP(($E$3 - $C$14^2/2) * (Z$2-Y$2) + $C$14*SQRT(Z$2-Y$2)*U1306)</f>
        <v>80.186959556191482</v>
      </c>
      <c r="AA1306" s="52">
        <f ca="1">Z1306 * EXP(($E$3 - $C$14^2/2) * (AA$2-Z$2) + $C$14*SQRT(AA$2-Z$2)*V1306)</f>
        <v>59.817406886967639</v>
      </c>
      <c r="AB1306" s="52">
        <f ca="1">AA1306 * EXP(($E$3 - $C$14^2/2) * (AB$2-AA$2) + $C$14*SQRT(AB$2-AA$2)*W1306)</f>
        <v>69.235417953509312</v>
      </c>
      <c r="AC1306" s="52">
        <f ca="1">AB1306 * EXP(($E$3 - $C$14^2/2) * (AC$2-AB$2) + $C$14*SQRT(AC$2-AB$2)*X1306)</f>
        <v>46.242345988283027</v>
      </c>
      <c r="AD1306" s="47"/>
      <c r="AE1306" s="3" t="s">
        <v>68</v>
      </c>
      <c r="AF1306" s="52" t="b">
        <f ca="1">AND(AF1303&gt;$B$3, NOT(OR($AF1305:AF1305)))</f>
        <v>0</v>
      </c>
      <c r="AG1306" s="52" t="b">
        <f ca="1">AND(AG1303&gt;$B$3, NOT(OR($AF1305:AG1305)))</f>
        <v>0</v>
      </c>
      <c r="AH1306" s="52" t="b">
        <f ca="1">AND(AH1303&gt;$B$3, NOT(OR($AF1305:AH1305)))</f>
        <v>0</v>
      </c>
      <c r="AI1306" s="52" t="b">
        <f ca="1">AND(AI1303&gt;$B$3, NOT(OR($AF1305:AI1305)))</f>
        <v>0</v>
      </c>
      <c r="AJ1306" s="52" t="b">
        <f ca="1">AND(AJ1303&gt;$B$3, NOT(OR($AF1305:AJ1305)))</f>
        <v>0</v>
      </c>
      <c r="AK1306" s="74"/>
      <c r="AL1306" s="70"/>
    </row>
    <row r="1307" spans="7:38" ht="14.55" customHeight="1" x14ac:dyDescent="0.3">
      <c r="G1307" s="3">
        <v>1305</v>
      </c>
      <c r="H1307" s="58">
        <v>1.093956606977464</v>
      </c>
      <c r="I1307" s="58">
        <v>6.5465112964927777E-4</v>
      </c>
      <c r="J1307" s="58">
        <v>-1.2435691716240698</v>
      </c>
      <c r="K1307" s="59">
        <v>0.66419016927909347</v>
      </c>
      <c r="L1307" s="60">
        <f t="array" ref="L1307:O1307">TRANSPOSE(MMULT(Option!$B$25:$E$28, TRANSPOSE(H1307:K1307)))</f>
        <v>1.093956606977464</v>
      </c>
      <c r="M1307" s="60">
        <v>0.43818264046206684</v>
      </c>
      <c r="N1307" s="60">
        <v>-0.65448525007702019</v>
      </c>
      <c r="O1307" s="60">
        <v>0.76381270169297466</v>
      </c>
      <c r="P1307" s="56" t="str">
        <f t="shared" si="1619"/>
        <v>261/5</v>
      </c>
      <c r="R1307" s="80">
        <v>327</v>
      </c>
      <c r="S1307" s="3" t="s">
        <v>28</v>
      </c>
      <c r="T1307" s="60">
        <f t="array" aca="1" ref="T1307:T1310" ca="1">TRANSPOSE(OFFSET($L$3, MATCH($R1307 &amp; "/" &amp; T$2, $P$3:$P$5002, 0) - 1, 0, 1, $E$1))</f>
        <v>-1.4122556155253256</v>
      </c>
      <c r="U1307" s="60">
        <f t="array" aca="1" ref="U1307:U1310" ca="1">TRANSPOSE(OFFSET($L$3, MATCH($R1307 &amp; "/" &amp; U$2, $P$3:$P$5002, 0) - 1, 0, 1, $E$1))</f>
        <v>0.38195940622126467</v>
      </c>
      <c r="V1307" s="60">
        <f t="array" aca="1" ref="V1307:V1310" ca="1">TRANSPOSE(OFFSET($L$3, MATCH($R1307 &amp; "/" &amp; V$2, $P$3:$P$5002, 0) - 1, 0, 1, $E$1))</f>
        <v>-0.91700248486205183</v>
      </c>
      <c r="W1307" s="60">
        <f t="array" aca="1" ref="W1307:W1310" ca="1">TRANSPOSE(OFFSET($L$3, MATCH($R1307 &amp; "/" &amp; W$2, $P$3:$P$5002, 0) - 1, 0, 1, $E$1))</f>
        <v>0.23529380259180793</v>
      </c>
      <c r="X1307" s="60">
        <f t="array" aca="1" ref="X1307:X1310" ca="1">TRANSPOSE(OFFSET($L$3, MATCH($R1307 &amp; "/" &amp; X$2, $P$3:$P$5002, 0) - 1, 0, 1, $E$1))</f>
        <v>0.11346054564678662</v>
      </c>
      <c r="Y1307" s="52">
        <f ca="1">$B$11 * EXP(($E$3 - $C$11^2/2) * Y$2 + $C$11*SQRT(Y$2)*T1307)</f>
        <v>65.791687550444848</v>
      </c>
      <c r="Z1307" s="52">
        <f ca="1">Y1307 * EXP(($E$3 - $C$11^2/2) * (Z$2-Y$2) + $C$11*SQRT(Z$2-Y$2)*U1307)</f>
        <v>74.149351532384458</v>
      </c>
      <c r="AA1307" s="52">
        <f ca="1">Z1307 * EXP(($E$3 - $C$11^2/2) * (AA$2-Z$2) + $C$11*SQRT(AA$2-Z$2)*V1307)</f>
        <v>56.598392159985643</v>
      </c>
      <c r="AB1307" s="52">
        <f ca="1">AA1307 * EXP(($E$3 - $C$11^2/2) * (AB$2-AA$2) + $C$11*SQRT(AB$2-AA$2)*W1307)</f>
        <v>61.042400844391217</v>
      </c>
      <c r="AC1307" s="52">
        <f ca="1">AB1307 * EXP(($E$3 - $C$11^2/2) * (AC$2-AB$2) + $C$11*SQRT(AC$2-AB$2)*X1307)</f>
        <v>63.472508948328425</v>
      </c>
      <c r="AD1307" s="47"/>
      <c r="AE1307" s="3" t="s">
        <v>69</v>
      </c>
      <c r="AF1307" s="20" cm="1">
        <f t="array" aca="1" ref="AF1307" ca="1">MIN(Y1307:Y1310 / $D$11:$D$14)</f>
        <v>0.65791687550444844</v>
      </c>
      <c r="AG1307" s="20" cm="1">
        <f t="array" aca="1" ref="AG1307" ca="1">MIN(Z1307:Z1310 / $D$11:$D$14)</f>
        <v>0.45980003085658849</v>
      </c>
      <c r="AH1307" s="20" cm="1">
        <f t="array" aca="1" ref="AH1307" ca="1">MIN(AA1307:AA1310 / $D$11:$D$14)</f>
        <v>0.2672510811034548</v>
      </c>
      <c r="AI1307" s="20" cm="1">
        <f t="array" aca="1" ref="AI1307" ca="1">MIN(AB1307:AB1310 / $D$11:$D$14)</f>
        <v>0.21222287185502942</v>
      </c>
      <c r="AJ1307" s="20" cm="1">
        <f t="array" aca="1" ref="AJ1307" ca="1">MIN(AC1307:AC1310 / $D$11:$D$14)</f>
        <v>0.26484951661628969</v>
      </c>
      <c r="AK1307" s="72">
        <f t="array" aca="1" ref="AK1307" ca="1">SUMPRODUCT(AF1308:AJ1308, EXP(-$E$3*$AF$2:$AJ$2))</f>
        <v>77880.078307140488</v>
      </c>
      <c r="AL1307" s="70">
        <f ca="1">MAX(AC1308 - $D$11, 0) * EXP(-$E$2*$E$3)</f>
        <v>0</v>
      </c>
    </row>
    <row r="1308" spans="7:38" ht="14.55" customHeight="1" x14ac:dyDescent="0.3">
      <c r="G1308" s="3">
        <v>1306</v>
      </c>
      <c r="H1308" s="58">
        <v>0.56342250728156662</v>
      </c>
      <c r="I1308" s="58">
        <v>0.86102242576038457</v>
      </c>
      <c r="J1308" s="58">
        <v>1.008090852496901</v>
      </c>
      <c r="K1308" s="59">
        <v>0.44666894247340272</v>
      </c>
      <c r="L1308" s="60">
        <f t="array" ref="L1308:O1308">TRANSPOSE(MMULT(Option!$B$25:$E$28, TRANSPOSE(H1308:K1308)))</f>
        <v>0.56342250728156662</v>
      </c>
      <c r="M1308" s="60">
        <v>1.0145090911329182</v>
      </c>
      <c r="N1308" s="60">
        <v>1.336253942388423</v>
      </c>
      <c r="O1308" s="60">
        <v>1.0301012169609074</v>
      </c>
      <c r="P1308" s="56" t="str">
        <f t="shared" si="1619"/>
        <v>262/1</v>
      </c>
      <c r="R1308" s="80"/>
      <c r="S1308" s="3" t="s">
        <v>29</v>
      </c>
      <c r="T1308" s="60">
        <f ca="1"/>
        <v>-0.83271671888794041</v>
      </c>
      <c r="U1308" s="60">
        <f ca="1"/>
        <v>-1.7904952795931939</v>
      </c>
      <c r="V1308" s="60">
        <f ca="1"/>
        <v>-1.8253436141731281</v>
      </c>
      <c r="W1308" s="60">
        <f ca="1"/>
        <v>-0.78517196796363442</v>
      </c>
      <c r="X1308" s="60">
        <f ca="1"/>
        <v>0.72174932689846927</v>
      </c>
      <c r="Y1308" s="52">
        <f ca="1">$B$12 * EXP(($E$3 - $C$12^2/2) * Y$2 + $C$12*SQRT(Y$2)*T1308)</f>
        <v>78.284933971188337</v>
      </c>
      <c r="Z1308" s="52">
        <f ca="1">Y1308 * EXP(($E$3 - $C$12^2/2) * (Z$2-Y$2) + $C$12*SQRT(Z$2-Y$2)*U1308)</f>
        <v>45.980003085658851</v>
      </c>
      <c r="AA1308" s="52">
        <f ca="1">Z1308 * EXP(($E$3 - $C$12^2/2) * (AA$2-Z$2) + $C$12*SQRT(AA$2-Z$2)*V1308)</f>
        <v>26.725108110345481</v>
      </c>
      <c r="AB1308" s="52">
        <f ca="1">AA1308 * EXP(($E$3 - $C$12^2/2) * (AB$2-AA$2) + $C$12*SQRT(AB$2-AA$2)*W1308)</f>
        <v>21.222287185502942</v>
      </c>
      <c r="AC1308" s="52">
        <f ca="1">AB1308 * EXP(($E$3 - $C$12^2/2) * (AC$2-AB$2) + $C$12*SQRT(AC$2-AB$2)*X1308)</f>
        <v>26.484951661628969</v>
      </c>
      <c r="AD1308" s="47"/>
      <c r="AE1308" s="3" t="s">
        <v>47</v>
      </c>
      <c r="AF1308" s="64">
        <f t="shared" ref="AF1308" ca="1" si="1650">($B$5*AF1310 + (1 + $B$6)*AF1309)*$B$2</f>
        <v>0</v>
      </c>
      <c r="AG1308" s="64">
        <f t="shared" ref="AG1308" ca="1" si="1651">($B$5*AG1310 + (1 + $B$6)*AG1309)*$B$2</f>
        <v>0</v>
      </c>
      <c r="AH1308" s="64">
        <f t="shared" ref="AH1308" ca="1" si="1652">($B$5*AH1310 + (1 + $B$6)*AH1309)*$B$2</f>
        <v>0</v>
      </c>
      <c r="AI1308" s="64">
        <f t="shared" ref="AI1308" ca="1" si="1653">($B$5*AI1310 + (1 + $B$6)*AI1309)*$B$2</f>
        <v>0</v>
      </c>
      <c r="AJ1308" s="64" cm="1">
        <f t="array" aca="1" ref="AJ1308" ca="1">($B$5*AJ1310 + (1 + $B$6)*AJ1309 + AND(NOT(AF1309:AJ1309)))*$B$2</f>
        <v>100000</v>
      </c>
      <c r="AK1308" s="73"/>
      <c r="AL1308" s="70"/>
    </row>
    <row r="1309" spans="7:38" ht="14.55" customHeight="1" x14ac:dyDescent="0.3">
      <c r="G1309" s="3">
        <v>1307</v>
      </c>
      <c r="H1309" s="58">
        <v>-1.6545220387030352E-2</v>
      </c>
      <c r="I1309" s="58">
        <v>1.2676803121258231</v>
      </c>
      <c r="J1309" s="58">
        <v>-0.40411417429720775</v>
      </c>
      <c r="K1309" s="59">
        <v>-1.5486430567114438</v>
      </c>
      <c r="L1309" s="60">
        <f t="array" ref="L1309:O1309">TRANSPOSE(MMULT(Option!$B$25:$E$28, TRANSPOSE(H1309:K1309)))</f>
        <v>-1.6545220387030352E-2</v>
      </c>
      <c r="M1309" s="60">
        <v>1.1552301093095538</v>
      </c>
      <c r="N1309" s="60">
        <v>-2.9599007266413624E-2</v>
      </c>
      <c r="O1309" s="60">
        <v>-1.0797151537293124</v>
      </c>
      <c r="P1309" s="56" t="str">
        <f t="shared" si="1619"/>
        <v>262/2</v>
      </c>
      <c r="R1309" s="80"/>
      <c r="S1309" s="3" t="s">
        <v>31</v>
      </c>
      <c r="T1309" s="60">
        <f ca="1"/>
        <v>-0.89582661352845161</v>
      </c>
      <c r="U1309" s="60">
        <f ca="1"/>
        <v>-1.2749754307464585</v>
      </c>
      <c r="V1309" s="60">
        <f ca="1"/>
        <v>-0.60981549711243266</v>
      </c>
      <c r="W1309" s="60">
        <f ca="1"/>
        <v>-0.18523917692014558</v>
      </c>
      <c r="X1309" s="60">
        <f ca="1"/>
        <v>1.290257649529069</v>
      </c>
      <c r="Y1309" s="52">
        <f ca="1">$B$13 * EXP(($E$3 - $C$13^2/2) * Y$2 + $C$13*SQRT(Y$2)*T1309)</f>
        <v>76.816710562115247</v>
      </c>
      <c r="Z1309" s="52">
        <f ca="1">Y1309 * EXP(($E$3 - $C$13^2/2) * (Z$2-Y$2) + $C$13*SQRT(Z$2-Y$2)*U1309)</f>
        <v>52.663866367378361</v>
      </c>
      <c r="AA1309" s="52">
        <f ca="1">Z1309 * EXP(($E$3 - $C$13^2/2) * (AA$2-Z$2) + $C$13*SQRT(AA$2-Z$2)*V1309)</f>
        <v>44.079063694640475</v>
      </c>
      <c r="AB1309" s="52">
        <f ca="1">AA1309 * EXP(($E$3 - $C$13^2/2) * (AB$2-AA$2) + $C$13*SQRT(AB$2-AA$2)*W1309)</f>
        <v>41.905336035236523</v>
      </c>
      <c r="AC1309" s="52">
        <f ca="1">AB1309 * EXP(($E$3 - $C$13^2/2) * (AC$2-AB$2) + $C$13*SQRT(AC$2-AB$2)*X1309)</f>
        <v>62.022080910242764</v>
      </c>
      <c r="AD1309" s="47"/>
      <c r="AE1309" s="3" t="s">
        <v>46</v>
      </c>
      <c r="AF1309" s="52" t="b">
        <f t="shared" ref="AF1309" ca="1" si="1654">AF1307 &gt;= $B$4</f>
        <v>0</v>
      </c>
      <c r="AG1309" s="52" t="b">
        <f t="array" aca="1" ref="AG1309" ca="1">AND(AG1307 &gt;= $B$4, NOT(OR($AF1309:AF1309)))</f>
        <v>0</v>
      </c>
      <c r="AH1309" s="52" t="b">
        <f t="array" aca="1" ref="AH1309" ca="1">AND(AH1307 &gt;= $B$4, NOT(OR($AF1309:AG1309)))</f>
        <v>0</v>
      </c>
      <c r="AI1309" s="52" t="b">
        <f t="array" aca="1" ref="AI1309" ca="1">AND(AI1307 &gt;= $B$4, NOT(OR($AF1309:AH1309)))</f>
        <v>0</v>
      </c>
      <c r="AJ1309" s="52" t="b">
        <f t="array" aca="1" ref="AJ1309" ca="1">AND(AJ1307 &gt;= $B$4, NOT(OR($AF1309:AI1309)))</f>
        <v>0</v>
      </c>
      <c r="AK1309" s="73"/>
      <c r="AL1309" s="70"/>
    </row>
    <row r="1310" spans="7:38" ht="14.55" customHeight="1" x14ac:dyDescent="0.3">
      <c r="G1310" s="3">
        <v>1308</v>
      </c>
      <c r="H1310" s="58">
        <v>0.46780728580140352</v>
      </c>
      <c r="I1310" s="58">
        <v>-1.0250905749992094</v>
      </c>
      <c r="J1310" s="58">
        <v>-1.5400679863443298</v>
      </c>
      <c r="K1310" s="59">
        <v>0.80974179393266377</v>
      </c>
      <c r="L1310" s="60">
        <f t="array" ref="L1310:O1310">TRANSPOSE(MMULT(Option!$B$25:$E$28, TRANSPOSE(H1310:K1310)))</f>
        <v>0.46780728580140352</v>
      </c>
      <c r="M1310" s="60">
        <v>-0.75238811650337534</v>
      </c>
      <c r="N1310" s="60">
        <v>-1.4339660229692108</v>
      </c>
      <c r="O1310" s="60">
        <v>0.31152214396622147</v>
      </c>
      <c r="P1310" s="56" t="str">
        <f t="shared" si="1619"/>
        <v>262/3</v>
      </c>
      <c r="R1310" s="80"/>
      <c r="S1310" s="3" t="s">
        <v>30</v>
      </c>
      <c r="T1310" s="60">
        <f ca="1"/>
        <v>-0.56561865612822437</v>
      </c>
      <c r="U1310" s="60">
        <f ca="1"/>
        <v>-0.64324354172403275</v>
      </c>
      <c r="V1310" s="60">
        <f ca="1"/>
        <v>-0.68697823531957902</v>
      </c>
      <c r="W1310" s="60">
        <f ca="1"/>
        <v>0.61326079089001562</v>
      </c>
      <c r="X1310" s="60">
        <f ca="1"/>
        <v>0.24777522651784664</v>
      </c>
      <c r="Y1310" s="52">
        <f ca="1">$B$14 * EXP(($E$3 - $C$14^2/2) * Y$2 + $C$14*SQRT(Y$2)*T1310)</f>
        <v>84.816032646038693</v>
      </c>
      <c r="Z1310" s="52">
        <f ca="1">Y1310 * EXP(($E$3 - $C$14^2/2) * (Z$2-Y$2) + $C$14*SQRT(Z$2-Y$2)*U1310)</f>
        <v>70.281705246361412</v>
      </c>
      <c r="AA1310" s="52">
        <f ca="1">Z1310 * EXP(($E$3 - $C$14^2/2) * (AA$2-Z$2) + $C$14*SQRT(AA$2-Z$2)*V1310)</f>
        <v>57.478907592962898</v>
      </c>
      <c r="AB1310" s="52">
        <f ca="1">AA1310 * EXP(($E$3 - $C$14^2/2) * (AB$2-AA$2) + $C$14*SQRT(AB$2-AA$2)*W1310)</f>
        <v>69.435363156567803</v>
      </c>
      <c r="AC1310" s="52">
        <f ca="1">AB1310 * EXP(($E$3 - $C$14^2/2) * (AC$2-AB$2) + $C$14*SQRT(AC$2-AB$2)*X1310)</f>
        <v>75.168244505544862</v>
      </c>
      <c r="AD1310" s="47"/>
      <c r="AE1310" s="3" t="s">
        <v>68</v>
      </c>
      <c r="AF1310" s="52" t="b">
        <f ca="1">AND(AF1307&gt;$B$3, NOT(OR($AF1309:AF1309)))</f>
        <v>0</v>
      </c>
      <c r="AG1310" s="52" t="b">
        <f ca="1">AND(AG1307&gt;$B$3, NOT(OR($AF1309:AG1309)))</f>
        <v>0</v>
      </c>
      <c r="AH1310" s="52" t="b">
        <f ca="1">AND(AH1307&gt;$B$3, NOT(OR($AF1309:AH1309)))</f>
        <v>0</v>
      </c>
      <c r="AI1310" s="52" t="b">
        <f ca="1">AND(AI1307&gt;$B$3, NOT(OR($AF1309:AI1309)))</f>
        <v>0</v>
      </c>
      <c r="AJ1310" s="52" t="b">
        <f ca="1">AND(AJ1307&gt;$B$3, NOT(OR($AF1309:AJ1309)))</f>
        <v>0</v>
      </c>
      <c r="AK1310" s="74"/>
      <c r="AL1310" s="70"/>
    </row>
    <row r="1311" spans="7:38" ht="14.55" customHeight="1" x14ac:dyDescent="0.3">
      <c r="G1311" s="3">
        <v>1309</v>
      </c>
      <c r="H1311" s="58">
        <v>-0.7628753410991661</v>
      </c>
      <c r="I1311" s="58">
        <v>-0.59415264013931657</v>
      </c>
      <c r="J1311" s="58">
        <v>0.50200559295475278</v>
      </c>
      <c r="K1311" s="59">
        <v>0.38933614655610327</v>
      </c>
      <c r="L1311" s="60">
        <f t="array" ref="L1311:O1311">TRANSPOSE(MMULT(Option!$B$25:$E$28, TRANSPOSE(H1311:K1311)))</f>
        <v>-0.7628753410991661</v>
      </c>
      <c r="M1311" s="60">
        <v>-0.84970002599892158</v>
      </c>
      <c r="N1311" s="60">
        <v>-1.9819253864278852E-2</v>
      </c>
      <c r="O1311" s="60">
        <v>-2.9346803294232671E-2</v>
      </c>
      <c r="P1311" s="56" t="str">
        <f t="shared" si="1619"/>
        <v>262/4</v>
      </c>
      <c r="R1311" s="80">
        <v>328</v>
      </c>
      <c r="S1311" s="3" t="s">
        <v>28</v>
      </c>
      <c r="T1311" s="60">
        <f t="array" aca="1" ref="T1311:T1314" ca="1">TRANSPOSE(OFFSET($L$3, MATCH($R1311 &amp; "/" &amp; T$2, $P$3:$P$5002, 0) - 1, 0, 1, $E$1))</f>
        <v>-1.0997394709694741</v>
      </c>
      <c r="U1311" s="60">
        <f t="array" aca="1" ref="U1311:U1314" ca="1">TRANSPOSE(OFFSET($L$3, MATCH($R1311 &amp; "/" &amp; U$2, $P$3:$P$5002, 0) - 1, 0, 1, $E$1))</f>
        <v>8.4104153562320122E-2</v>
      </c>
      <c r="V1311" s="60">
        <f t="array" aca="1" ref="V1311:V1314" ca="1">TRANSPOSE(OFFSET($L$3, MATCH($R1311 &amp; "/" &amp; V$2, $P$3:$P$5002, 0) - 1, 0, 1, $E$1))</f>
        <v>-0.40073180047401197</v>
      </c>
      <c r="W1311" s="60">
        <f t="array" aca="1" ref="W1311:W1314" ca="1">TRANSPOSE(OFFSET($L$3, MATCH($R1311 &amp; "/" &amp; W$2, $P$3:$P$5002, 0) - 1, 0, 1, $E$1))</f>
        <v>1.5600160651259274</v>
      </c>
      <c r="X1311" s="60">
        <f t="array" aca="1" ref="X1311:X1314" ca="1">TRANSPOSE(OFFSET($L$3, MATCH($R1311 &amp; "/" &amp; X$2, $P$3:$P$5002, 0) - 1, 0, 1, $E$1))</f>
        <v>2.0632731880679653</v>
      </c>
      <c r="Y1311" s="52">
        <f ca="1">$B$11 * EXP(($E$3 - $C$11^2/2) * Y$2 + $C$11*SQRT(Y$2)*T1311)</f>
        <v>72.258382765430312</v>
      </c>
      <c r="Z1311" s="52">
        <f ca="1">Y1311 * EXP(($E$3 - $C$11^2/2) * (Z$2-Y$2) + $C$11*SQRT(Z$2-Y$2)*U1311)</f>
        <v>74.476198473750458</v>
      </c>
      <c r="AA1311" s="52">
        <f ca="1">Z1311 * EXP(($E$3 - $C$11^2/2) * (AA$2-Z$2) + $C$11*SQRT(AA$2-Z$2)*V1311)</f>
        <v>66.370989150403176</v>
      </c>
      <c r="AB1311" s="52">
        <f ca="1">AA1311 * EXP(($E$3 - $C$11^2/2) * (AB$2-AA$2) + $C$11*SQRT(AB$2-AA$2)*W1311)</f>
        <v>106.51276851914399</v>
      </c>
      <c r="AC1311" s="52">
        <f ca="1">AB1311 * EXP(($E$3 - $C$11^2/2) * (AC$2-AB$2) + $C$11*SQRT(AC$2-AB$2)*X1311)</f>
        <v>198.78956970668463</v>
      </c>
      <c r="AD1311" s="47"/>
      <c r="AE1311" s="3" t="s">
        <v>69</v>
      </c>
      <c r="AF1311" s="20" cm="1">
        <f t="array" aca="1" ref="AF1311" ca="1">MIN(Y1311:Y1314 / $D$11:$D$14)</f>
        <v>0.68909099008126373</v>
      </c>
      <c r="AG1311" s="20" cm="1">
        <f t="array" aca="1" ref="AG1311" ca="1">MIN(Z1311:Z1314 / $D$11:$D$14)</f>
        <v>0.60249363142404588</v>
      </c>
      <c r="AH1311" s="20" cm="1">
        <f t="array" aca="1" ref="AH1311" ca="1">MIN(AA1311:AA1314 / $D$11:$D$14)</f>
        <v>0.41750863693116097</v>
      </c>
      <c r="AI1311" s="20" cm="1">
        <f t="array" aca="1" ref="AI1311" ca="1">MIN(AB1311:AB1314 / $D$11:$D$14)</f>
        <v>0.39096386122604565</v>
      </c>
      <c r="AJ1311" s="20" cm="1">
        <f t="array" aca="1" ref="AJ1311" ca="1">MIN(AC1311:AC1314 / $D$11:$D$14)</f>
        <v>0.39121810744611812</v>
      </c>
      <c r="AK1311" s="72">
        <f t="array" aca="1" ref="AK1311" ca="1">SUMPRODUCT(AF1312:AJ1312, EXP(-$E$3*$AF$2:$AJ$2))</f>
        <v>77880.078307140488</v>
      </c>
      <c r="AL1311" s="70">
        <f ca="1">MAX(AC1312 - $D$11, 0) * EXP(-$E$2*$E$3)</f>
        <v>2.3628383836214484</v>
      </c>
    </row>
    <row r="1312" spans="7:38" ht="14.55" customHeight="1" x14ac:dyDescent="0.3">
      <c r="G1312" s="3">
        <v>1310</v>
      </c>
      <c r="H1312" s="58">
        <v>1.2412785504903872</v>
      </c>
      <c r="I1312" s="58">
        <v>1.1079860380617355</v>
      </c>
      <c r="J1312" s="58">
        <v>1.1532195233591802</v>
      </c>
      <c r="K1312" s="59">
        <v>0.24771157541335986</v>
      </c>
      <c r="L1312" s="60">
        <f t="array" ref="L1312:O1312">TRANSPOSE(MMULT(Option!$B$25:$E$28, TRANSPOSE(H1312:K1312)))</f>
        <v>1.2412785504903872</v>
      </c>
      <c r="M1312" s="60">
        <v>1.5119973978705799</v>
      </c>
      <c r="N1312" s="60">
        <v>1.7995345862349832</v>
      </c>
      <c r="O1312" s="60">
        <v>1.2238631942621323</v>
      </c>
      <c r="P1312" s="56" t="str">
        <f t="shared" si="1619"/>
        <v>262/5</v>
      </c>
      <c r="R1312" s="80"/>
      <c r="S1312" s="3" t="s">
        <v>29</v>
      </c>
      <c r="T1312" s="60">
        <f ca="1"/>
        <v>-0.49385578460421992</v>
      </c>
      <c r="U1312" s="60">
        <f ca="1"/>
        <v>-0.68926482423782021</v>
      </c>
      <c r="V1312" s="60">
        <f ca="1"/>
        <v>-1.1928172560412136</v>
      </c>
      <c r="W1312" s="60">
        <f ca="1"/>
        <v>1.2787167367399994</v>
      </c>
      <c r="X1312" s="60">
        <f ca="1"/>
        <v>1.1135154834456729</v>
      </c>
      <c r="Y1312" s="52">
        <f ca="1">$B$12 * EXP(($E$3 - $C$12^2/2) * Y$2 + $C$12*SQRT(Y$2)*T1312)</f>
        <v>86.661822851181199</v>
      </c>
      <c r="Z1312" s="52">
        <f ca="1">Y1312 * EXP(($E$3 - $C$12^2/2) * (Z$2-Y$2) + $C$12*SQRT(Z$2-Y$2)*U1312)</f>
        <v>70.826555165432325</v>
      </c>
      <c r="AA1312" s="52">
        <f ca="1">Z1312 * EXP(($E$3 - $C$12^2/2) * (AA$2-Z$2) + $C$12*SQRT(AA$2-Z$2)*V1312)</f>
        <v>49.768827116712849</v>
      </c>
      <c r="AB1312" s="52">
        <f ca="1">AA1312 * EXP(($E$3 - $C$12^2/2) * (AB$2-AA$2) + $C$12*SQRT(AB$2-AA$2)*W1312)</f>
        <v>73.405865769638297</v>
      </c>
      <c r="AC1312" s="52">
        <f ca="1">AB1312 * EXP(($E$3 - $C$12^2/2) * (AC$2-AB$2) + $C$12*SQRT(AC$2-AB$2)*X1312)</f>
        <v>103.03394454009532</v>
      </c>
      <c r="AD1312" s="47"/>
      <c r="AE1312" s="3" t="s">
        <v>47</v>
      </c>
      <c r="AF1312" s="64">
        <f t="shared" ref="AF1312" ca="1" si="1655">($B$5*AF1314 + (1 + $B$6)*AF1313)*$B$2</f>
        <v>0</v>
      </c>
      <c r="AG1312" s="64">
        <f t="shared" ref="AG1312" ca="1" si="1656">($B$5*AG1314 + (1 + $B$6)*AG1313)*$B$2</f>
        <v>0</v>
      </c>
      <c r="AH1312" s="64">
        <f t="shared" ref="AH1312" ca="1" si="1657">($B$5*AH1314 + (1 + $B$6)*AH1313)*$B$2</f>
        <v>0</v>
      </c>
      <c r="AI1312" s="64">
        <f t="shared" ref="AI1312" ca="1" si="1658">($B$5*AI1314 + (1 + $B$6)*AI1313)*$B$2</f>
        <v>0</v>
      </c>
      <c r="AJ1312" s="64" cm="1">
        <f t="array" aca="1" ref="AJ1312" ca="1">($B$5*AJ1314 + (1 + $B$6)*AJ1313 + AND(NOT(AF1313:AJ1313)))*$B$2</f>
        <v>100000</v>
      </c>
      <c r="AK1312" s="73"/>
      <c r="AL1312" s="70"/>
    </row>
    <row r="1313" spans="7:38" ht="14.55" customHeight="1" x14ac:dyDescent="0.3">
      <c r="G1313" s="3">
        <v>1311</v>
      </c>
      <c r="H1313" s="58">
        <v>-0.18214759334212985</v>
      </c>
      <c r="I1313" s="58">
        <v>-1.1683187728814628</v>
      </c>
      <c r="J1313" s="58">
        <v>-0.99515207080284707</v>
      </c>
      <c r="K1313" s="59">
        <v>-0.80764995636525749</v>
      </c>
      <c r="L1313" s="60">
        <f t="array" ref="L1313:O1313">TRANSPOSE(MMULT(Option!$B$25:$E$28, TRANSPOSE(H1313:K1313)))</f>
        <v>-0.18214759334212985</v>
      </c>
      <c r="M1313" s="60">
        <v>-1.1436408798502966</v>
      </c>
      <c r="N1313" s="60">
        <v>-1.2528487872686516</v>
      </c>
      <c r="O1313" s="60">
        <v>-1.2646606044353823</v>
      </c>
      <c r="P1313" s="56" t="str">
        <f t="shared" si="1619"/>
        <v>263/1</v>
      </c>
      <c r="R1313" s="80"/>
      <c r="S1313" s="3" t="s">
        <v>31</v>
      </c>
      <c r="T1313" s="60">
        <f ca="1"/>
        <v>-0.73500585891001036</v>
      </c>
      <c r="U1313" s="60">
        <f ca="1"/>
        <v>-0.35989475937376419</v>
      </c>
      <c r="V1313" s="60">
        <f ca="1"/>
        <v>-0.82727263018720398</v>
      </c>
      <c r="W1313" s="60">
        <f ca="1"/>
        <v>0.44919271077390643</v>
      </c>
      <c r="X1313" s="60">
        <f ca="1"/>
        <v>1.6524171072056411</v>
      </c>
      <c r="Y1313" s="52">
        <f ca="1">$B$13 * EXP(($E$3 - $C$13^2/2) * Y$2 + $C$13*SQRT(Y$2)*T1313)</f>
        <v>80.613685333188826</v>
      </c>
      <c r="Z1313" s="52">
        <f ca="1">Y1313 * EXP(($E$3 - $C$13^2/2) * (Z$2-Y$2) + $C$13*SQRT(Z$2-Y$2)*U1313)</f>
        <v>72.72607605591088</v>
      </c>
      <c r="AA1313" s="52">
        <f ca="1">Z1313 * EXP(($E$3 - $C$13^2/2) * (AA$2-Z$2) + $C$13*SQRT(AA$2-Z$2)*V1313)</f>
        <v>57.026622000901035</v>
      </c>
      <c r="AB1313" s="52">
        <f ca="1">AA1313 * EXP(($E$3 - $C$13^2/2) * (AB$2-AA$2) + $C$13*SQRT(AB$2-AA$2)*W1313)</f>
        <v>65.580344509857525</v>
      </c>
      <c r="AC1313" s="52">
        <f ca="1">AB1313 * EXP(($E$3 - $C$13^2/2) * (AC$2-AB$2) + $C$13*SQRT(AC$2-AB$2)*X1313)</f>
        <v>108.202141345529</v>
      </c>
      <c r="AD1313" s="47"/>
      <c r="AE1313" s="3" t="s">
        <v>46</v>
      </c>
      <c r="AF1313" s="52" t="b">
        <f t="shared" ref="AF1313" ca="1" si="1659">AF1311 &gt;= $B$4</f>
        <v>0</v>
      </c>
      <c r="AG1313" s="52" t="b">
        <f t="array" aca="1" ref="AG1313" ca="1">AND(AG1311 &gt;= $B$4, NOT(OR($AF1313:AF1313)))</f>
        <v>0</v>
      </c>
      <c r="AH1313" s="52" t="b">
        <f t="array" aca="1" ref="AH1313" ca="1">AND(AH1311 &gt;= $B$4, NOT(OR($AF1313:AG1313)))</f>
        <v>0</v>
      </c>
      <c r="AI1313" s="52" t="b">
        <f t="array" aca="1" ref="AI1313" ca="1">AND(AI1311 &gt;= $B$4, NOT(OR($AF1313:AH1313)))</f>
        <v>0</v>
      </c>
      <c r="AJ1313" s="52" t="b">
        <f t="array" aca="1" ref="AJ1313" ca="1">AND(AJ1311 &gt;= $B$4, NOT(OR($AF1313:AI1313)))</f>
        <v>0</v>
      </c>
      <c r="AK1313" s="73"/>
      <c r="AL1313" s="70"/>
    </row>
    <row r="1314" spans="7:38" ht="14.55" customHeight="1" x14ac:dyDescent="0.3">
      <c r="G1314" s="3">
        <v>1312</v>
      </c>
      <c r="H1314" s="58">
        <v>0.93439860716638024</v>
      </c>
      <c r="I1314" s="58">
        <v>-0.83422612207647839</v>
      </c>
      <c r="J1314" s="58">
        <v>-0.12926604100154421</v>
      </c>
      <c r="K1314" s="59">
        <v>-1.311651983537494</v>
      </c>
      <c r="L1314" s="60">
        <f t="array" ref="L1314:O1314">TRANSPOSE(MMULT(Option!$B$25:$E$28, TRANSPOSE(H1314:K1314)))</f>
        <v>0.93439860716638024</v>
      </c>
      <c r="M1314" s="60">
        <v>-0.39082142735843456</v>
      </c>
      <c r="N1314" s="60">
        <v>4.1772100700555495E-2</v>
      </c>
      <c r="O1314" s="60">
        <v>-0.9931540348296588</v>
      </c>
      <c r="P1314" s="56" t="str">
        <f t="shared" si="1619"/>
        <v>263/2</v>
      </c>
      <c r="R1314" s="80"/>
      <c r="S1314" s="3" t="s">
        <v>30</v>
      </c>
      <c r="T1314" s="60">
        <f ca="1"/>
        <v>-1.2579398520397342</v>
      </c>
      <c r="U1314" s="60">
        <f ca="1"/>
        <v>-0.46432076103939512</v>
      </c>
      <c r="V1314" s="60">
        <f ca="1"/>
        <v>-1.2392395457373362</v>
      </c>
      <c r="W1314" s="60">
        <f ca="1"/>
        <v>-0.23563367385093126</v>
      </c>
      <c r="X1314" s="60">
        <f ca="1"/>
        <v>-1.4499683882525982E-2</v>
      </c>
      <c r="Y1314" s="52">
        <f ca="1">$B$14 * EXP(($E$3 - $C$14^2/2) * Y$2 + $C$14*SQRT(Y$2)*T1314)</f>
        <v>68.909099008126375</v>
      </c>
      <c r="Z1314" s="52">
        <f ca="1">Y1314 * EXP(($E$3 - $C$14^2/2) * (Z$2-Y$2) + $C$14*SQRT(Z$2-Y$2)*U1314)</f>
        <v>60.24936314240459</v>
      </c>
      <c r="AA1314" s="52">
        <f ca="1">Z1314 * EXP(($E$3 - $C$14^2/2) * (AA$2-Z$2) + $C$14*SQRT(AA$2-Z$2)*V1314)</f>
        <v>41.750863693116095</v>
      </c>
      <c r="AB1314" s="52">
        <f ca="1">AA1314 * EXP(($E$3 - $C$14^2/2) * (AB$2-AA$2) + $C$14*SQRT(AB$2-AA$2)*W1314)</f>
        <v>39.096386122604564</v>
      </c>
      <c r="AC1314" s="52">
        <f ca="1">AB1314 * EXP(($E$3 - $C$14^2/2) * (AC$2-AB$2) + $C$14*SQRT(AC$2-AB$2)*X1314)</f>
        <v>39.121810744611814</v>
      </c>
      <c r="AD1314" s="47"/>
      <c r="AE1314" s="3" t="s">
        <v>68</v>
      </c>
      <c r="AF1314" s="52" t="b">
        <f ca="1">AND(AF1311&gt;$B$3, NOT(OR($AF1313:AF1313)))</f>
        <v>0</v>
      </c>
      <c r="AG1314" s="52" t="b">
        <f ca="1">AND(AG1311&gt;$B$3, NOT(OR($AF1313:AG1313)))</f>
        <v>0</v>
      </c>
      <c r="AH1314" s="52" t="b">
        <f ca="1">AND(AH1311&gt;$B$3, NOT(OR($AF1313:AH1313)))</f>
        <v>0</v>
      </c>
      <c r="AI1314" s="52" t="b">
        <f ca="1">AND(AI1311&gt;$B$3, NOT(OR($AF1313:AI1313)))</f>
        <v>0</v>
      </c>
      <c r="AJ1314" s="52" t="b">
        <f ca="1">AND(AJ1311&gt;$B$3, NOT(OR($AF1313:AJ1313)))</f>
        <v>0</v>
      </c>
      <c r="AK1314" s="74"/>
      <c r="AL1314" s="70"/>
    </row>
    <row r="1315" spans="7:38" ht="14.55" customHeight="1" x14ac:dyDescent="0.3">
      <c r="G1315" s="3">
        <v>1313</v>
      </c>
      <c r="H1315" s="58">
        <v>2.8666098454055104</v>
      </c>
      <c r="I1315" s="58">
        <v>1.0948107157150526</v>
      </c>
      <c r="J1315" s="58">
        <v>9.4232633421324791E-2</v>
      </c>
      <c r="K1315" s="59">
        <v>-2.9984586721756665E-2</v>
      </c>
      <c r="L1315" s="60">
        <f t="array" ref="L1315:O1315">TRANSPOSE(MMULT(Option!$B$25:$E$28, TRANSPOSE(H1315:K1315)))</f>
        <v>2.8666098454055104</v>
      </c>
      <c r="M1315" s="60">
        <v>2.1500545334448056</v>
      </c>
      <c r="N1315" s="60">
        <v>1.5160981501185218</v>
      </c>
      <c r="O1315" s="60">
        <v>1.4260477404231116</v>
      </c>
      <c r="P1315" s="56" t="str">
        <f t="shared" si="1619"/>
        <v>263/3</v>
      </c>
      <c r="R1315" s="80">
        <v>329</v>
      </c>
      <c r="S1315" s="3" t="s">
        <v>28</v>
      </c>
      <c r="T1315" s="60">
        <f t="array" aca="1" ref="T1315:T1318" ca="1">TRANSPOSE(OFFSET($L$3, MATCH($R1315 &amp; "/" &amp; T$2, $P$3:$P$5002, 0) - 1, 0, 1, $E$1))</f>
        <v>0.66189731733973889</v>
      </c>
      <c r="U1315" s="60">
        <f t="array" aca="1" ref="U1315:U1318" ca="1">TRANSPOSE(OFFSET($L$3, MATCH($R1315 &amp; "/" &amp; U$2, $P$3:$P$5002, 0) - 1, 0, 1, $E$1))</f>
        <v>-0.34737643695224213</v>
      </c>
      <c r="V1315" s="60">
        <f t="array" aca="1" ref="V1315:V1318" ca="1">TRANSPOSE(OFFSET($L$3, MATCH($R1315 &amp; "/" &amp; V$2, $P$3:$P$5002, 0) - 1, 0, 1, $E$1))</f>
        <v>1.0668816701274286</v>
      </c>
      <c r="W1315" s="60">
        <f t="array" aca="1" ref="W1315:W1318" ca="1">TRANSPOSE(OFFSET($L$3, MATCH($R1315 &amp; "/" &amp; W$2, $P$3:$P$5002, 0) - 1, 0, 1, $E$1))</f>
        <v>0.94117421603048224</v>
      </c>
      <c r="X1315" s="60">
        <f t="array" aca="1" ref="X1315:X1318" ca="1">TRANSPOSE(OFFSET($L$3, MATCH($R1315 &amp; "/" &amp; X$2, $P$3:$P$5002, 0) - 1, 0, 1, $E$1))</f>
        <v>0.99743690380802208</v>
      </c>
      <c r="Y1315" s="52">
        <f ca="1">$B$11 * EXP(($E$3 - $C$11^2/2) * Y$2 + $C$11*SQRT(Y$2)*T1315)</f>
        <v>122.57699721075255</v>
      </c>
      <c r="Z1315" s="52">
        <f ca="1">Y1315 * EXP(($E$3 - $C$11^2/2) * (Z$2-Y$2) + $C$11*SQRT(Z$2-Y$2)*U1315)</f>
        <v>110.99958361669366</v>
      </c>
      <c r="AA1315" s="52">
        <f ca="1">Z1315 * EXP(($E$3 - $C$11^2/2) * (AA$2-Z$2) + $C$11*SQRT(AA$2-Z$2)*V1315)</f>
        <v>153.63673482592623</v>
      </c>
      <c r="AB1315" s="52">
        <f ca="1">AA1315 * EXP(($E$3 - $C$11^2/2) * (AB$2-AA$2) + $C$11*SQRT(AB$2-AA$2)*W1315)</f>
        <v>204.78143014859057</v>
      </c>
      <c r="AC1315" s="52">
        <f ca="1">AB1315 * EXP(($E$3 - $C$11^2/2) * (AC$2-AB$2) + $C$11*SQRT(AC$2-AB$2)*X1315)</f>
        <v>277.59807303559228</v>
      </c>
      <c r="AD1315" s="47"/>
      <c r="AE1315" s="3" t="s">
        <v>69</v>
      </c>
      <c r="AF1315" s="20" cm="1">
        <f t="array" aca="1" ref="AF1315" ca="1">MIN(Y1315:Y1318 / $D$11:$D$14)</f>
        <v>0.83694251236348971</v>
      </c>
      <c r="AG1315" s="20" cm="1">
        <f t="array" aca="1" ref="AG1315" ca="1">MIN(Z1315:Z1318 / $D$11:$D$14)</f>
        <v>0.61473717920947113</v>
      </c>
      <c r="AH1315" s="20" cm="1">
        <f t="array" aca="1" ref="AH1315" ca="1">MIN(AA1315:AA1318 / $D$11:$D$14)</f>
        <v>0.77323486131772656</v>
      </c>
      <c r="AI1315" s="20" cm="1">
        <f t="array" aca="1" ref="AI1315" ca="1">MIN(AB1315:AB1318 / $D$11:$D$14)</f>
        <v>0.72863953509607027</v>
      </c>
      <c r="AJ1315" s="20" cm="1">
        <f t="array" aca="1" ref="AJ1315" ca="1">MIN(AC1315:AC1318 / $D$11:$D$14)</f>
        <v>0.87034752461997944</v>
      </c>
      <c r="AK1315" s="72">
        <f t="array" aca="1" ref="AK1315" ca="1">SUMPRODUCT(AF1316:AJ1316, EXP(-$E$3*$AF$2:$AJ$2))</f>
        <v>103830.53142072225</v>
      </c>
      <c r="AL1315" s="70">
        <f ca="1">MAX(AC1316 - $D$11, 0) * EXP(-$E$2*$E$3)</f>
        <v>0</v>
      </c>
    </row>
    <row r="1316" spans="7:38" ht="14.55" customHeight="1" x14ac:dyDescent="0.3">
      <c r="G1316" s="3">
        <v>1314</v>
      </c>
      <c r="H1316" s="58">
        <v>-0.98205583629363435</v>
      </c>
      <c r="I1316" s="58">
        <v>1.3982819740682473</v>
      </c>
      <c r="J1316" s="58">
        <v>-0.34959931990531545</v>
      </c>
      <c r="K1316" s="59">
        <v>0.86233021582939029</v>
      </c>
      <c r="L1316" s="60">
        <f t="array" ref="L1316:O1316">TRANSPOSE(MMULT(Option!$B$25:$E$28, TRANSPOSE(H1316:K1316)))</f>
        <v>-0.98205583629363435</v>
      </c>
      <c r="M1316" s="60">
        <v>0.88872426329455068</v>
      </c>
      <c r="N1316" s="60">
        <v>-0.33372276533254336</v>
      </c>
      <c r="O1316" s="60">
        <v>0.64355451472223946</v>
      </c>
      <c r="P1316" s="56" t="str">
        <f t="shared" si="1619"/>
        <v>263/4</v>
      </c>
      <c r="R1316" s="80"/>
      <c r="S1316" s="3" t="s">
        <v>29</v>
      </c>
      <c r="T1316" s="60">
        <f ca="1"/>
        <v>-0.29075952564236912</v>
      </c>
      <c r="U1316" s="60">
        <f ca="1"/>
        <v>-1.3644419856740932</v>
      </c>
      <c r="V1316" s="60">
        <f ca="1"/>
        <v>0.74796002598127198</v>
      </c>
      <c r="W1316" s="60">
        <f ca="1"/>
        <v>-0.21467896183263568</v>
      </c>
      <c r="X1316" s="60">
        <f ca="1"/>
        <v>0.57571146880893043</v>
      </c>
      <c r="Y1316" s="52">
        <f ca="1">$B$12 * EXP(($E$3 - $C$12^2/2) * Y$2 + $C$12*SQRT(Y$2)*T1316)</f>
        <v>92.106206370748311</v>
      </c>
      <c r="Z1316" s="52">
        <f ca="1">Y1316 * EXP(($E$3 - $C$12^2/2) * (Z$2-Y$2) + $C$12*SQRT(Z$2-Y$2)*U1316)</f>
        <v>61.473717920947117</v>
      </c>
      <c r="AA1316" s="52">
        <f ca="1">Z1316 * EXP(($E$3 - $C$12^2/2) * (AA$2-Z$2) + $C$12*SQRT(AA$2-Z$2)*V1316)</f>
        <v>77.323486131772654</v>
      </c>
      <c r="AB1316" s="52">
        <f ca="1">AA1316 * EXP(($E$3 - $C$12^2/2) * (AB$2-AA$2) + $C$12*SQRT(AB$2-AA$2)*W1316)</f>
        <v>72.863953509607029</v>
      </c>
      <c r="AC1316" s="52">
        <f ca="1">AB1316 * EXP(($E$3 - $C$12^2/2) * (AC$2-AB$2) + $C$12*SQRT(AC$2-AB$2)*X1316)</f>
        <v>87.03475246199794</v>
      </c>
      <c r="AD1316" s="47"/>
      <c r="AE1316" s="3" t="s">
        <v>47</v>
      </c>
      <c r="AF1316" s="64">
        <f t="shared" ref="AF1316" ca="1" si="1660">($B$5*AF1318 + (1 + $B$6)*AF1317)*$B$2</f>
        <v>15000</v>
      </c>
      <c r="AG1316" s="64">
        <f t="shared" ref="AG1316" ca="1" si="1661">($B$5*AG1318 + (1 + $B$6)*AG1317)*$B$2</f>
        <v>0</v>
      </c>
      <c r="AH1316" s="64">
        <f t="shared" ref="AH1316" ca="1" si="1662">($B$5*AH1318 + (1 + $B$6)*AH1317)*$B$2</f>
        <v>0</v>
      </c>
      <c r="AI1316" s="64">
        <f t="shared" ref="AI1316" ca="1" si="1663">($B$5*AI1318 + (1 + $B$6)*AI1317)*$B$2</f>
        <v>0</v>
      </c>
      <c r="AJ1316" s="64" cm="1">
        <f t="array" aca="1" ref="AJ1316" ca="1">($B$5*AJ1318 + (1 + $B$6)*AJ1317 + AND(NOT(AF1317:AJ1317)))*$B$2</f>
        <v>114999.99999999999</v>
      </c>
      <c r="AK1316" s="73"/>
      <c r="AL1316" s="70"/>
    </row>
    <row r="1317" spans="7:38" ht="14.55" customHeight="1" x14ac:dyDescent="0.3">
      <c r="G1317" s="3">
        <v>1315</v>
      </c>
      <c r="H1317" s="58">
        <v>-0.78057822093505347</v>
      </c>
      <c r="I1317" s="58">
        <v>-0.97864136036734983</v>
      </c>
      <c r="J1317" s="58">
        <v>0.2128278760329404</v>
      </c>
      <c r="K1317" s="59">
        <v>-0.6197409422493213</v>
      </c>
      <c r="L1317" s="60">
        <f t="array" ref="L1317:O1317">TRANSPOSE(MMULT(Option!$B$25:$E$28, TRANSPOSE(H1317:K1317)))</f>
        <v>-0.78057822093505347</v>
      </c>
      <c r="M1317" s="60">
        <v>-1.2091709107936088</v>
      </c>
      <c r="N1317" s="60">
        <v>-0.38157088615104984</v>
      </c>
      <c r="O1317" s="60">
        <v>-1.0576744400875098</v>
      </c>
      <c r="P1317" s="56" t="str">
        <f t="shared" si="1619"/>
        <v>263/5</v>
      </c>
      <c r="R1317" s="80"/>
      <c r="S1317" s="3" t="s">
        <v>31</v>
      </c>
      <c r="T1317" s="60">
        <f ca="1"/>
        <v>-0.6099996460341256</v>
      </c>
      <c r="U1317" s="60">
        <f ca="1"/>
        <v>0.93651078674513999</v>
      </c>
      <c r="V1317" s="60">
        <f ca="1"/>
        <v>1.6037693883827477</v>
      </c>
      <c r="W1317" s="60">
        <f ca="1"/>
        <v>0.49625148550035547</v>
      </c>
      <c r="X1317" s="60">
        <f ca="1"/>
        <v>-0.61181648264442168</v>
      </c>
      <c r="Y1317" s="52">
        <f ca="1">$B$13 * EXP(($E$3 - $C$13^2/2) * Y$2 + $C$13*SQRT(Y$2)*T1317)</f>
        <v>83.694251236348975</v>
      </c>
      <c r="Z1317" s="52">
        <f ca="1">Y1317 * EXP(($E$3 - $C$13^2/2) * (Z$2-Y$2) + $C$13*SQRT(Z$2-Y$2)*U1317)</f>
        <v>111.39957675969883</v>
      </c>
      <c r="AA1317" s="52">
        <f ca="1">Z1317 * EXP(($E$3 - $C$13^2/2) * (AA$2-Z$2) + $C$13*SQRT(AA$2-Z$2)*V1317)</f>
        <v>181.13712565151778</v>
      </c>
      <c r="AB1317" s="52">
        <f ca="1">AA1317 * EXP(($E$3 - $C$13^2/2) * (AB$2-AA$2) + $C$13*SQRT(AB$2-AA$2)*W1317)</f>
        <v>211.26849028142152</v>
      </c>
      <c r="AC1317" s="52">
        <f ca="1">AB1317 * EXP(($E$3 - $C$13^2/2) * (AC$2-AB$2) + $C$13*SQRT(AC$2-AB$2)*X1317)</f>
        <v>176.72323161295969</v>
      </c>
      <c r="AD1317" s="47"/>
      <c r="AE1317" s="3" t="s">
        <v>46</v>
      </c>
      <c r="AF1317" s="52" t="b">
        <f t="shared" ref="AF1317" ca="1" si="1664">AF1315 &gt;= $B$4</f>
        <v>0</v>
      </c>
      <c r="AG1317" s="52" t="b">
        <f t="array" aca="1" ref="AG1317" ca="1">AND(AG1315 &gt;= $B$4, NOT(OR($AF1317:AF1317)))</f>
        <v>0</v>
      </c>
      <c r="AH1317" s="52" t="b">
        <f t="array" aca="1" ref="AH1317" ca="1">AND(AH1315 &gt;= $B$4, NOT(OR($AF1317:AG1317)))</f>
        <v>0</v>
      </c>
      <c r="AI1317" s="52" t="b">
        <f t="array" aca="1" ref="AI1317" ca="1">AND(AI1315 &gt;= $B$4, NOT(OR($AF1317:AH1317)))</f>
        <v>0</v>
      </c>
      <c r="AJ1317" s="52" t="b">
        <f t="array" aca="1" ref="AJ1317" ca="1">AND(AJ1315 &gt;= $B$4, NOT(OR($AF1317:AI1317)))</f>
        <v>0</v>
      </c>
      <c r="AK1317" s="73"/>
      <c r="AL1317" s="70"/>
    </row>
    <row r="1318" spans="7:38" ht="14.55" customHeight="1" x14ac:dyDescent="0.3">
      <c r="G1318" s="3">
        <v>1316</v>
      </c>
      <c r="H1318" s="58">
        <v>0.95843761360308743</v>
      </c>
      <c r="I1318" s="58">
        <v>-2.2866621463465253</v>
      </c>
      <c r="J1318" s="58">
        <v>-0.90238667704242548</v>
      </c>
      <c r="K1318" s="59">
        <v>-1.061304955174653</v>
      </c>
      <c r="L1318" s="60">
        <f t="array" ref="L1318:O1318">TRANSPOSE(MMULT(Option!$B$25:$E$28, TRANSPOSE(H1318:K1318)))</f>
        <v>0.95843761360308743</v>
      </c>
      <c r="M1318" s="60">
        <v>-1.7123854294433933</v>
      </c>
      <c r="N1318" s="60">
        <v>-1.0079889632267975</v>
      </c>
      <c r="O1318" s="60">
        <v>-1.3003887721999019</v>
      </c>
      <c r="P1318" s="56" t="str">
        <f t="shared" si="1619"/>
        <v>264/1</v>
      </c>
      <c r="R1318" s="80"/>
      <c r="S1318" s="3" t="s">
        <v>30</v>
      </c>
      <c r="T1318" s="60">
        <f ca="1"/>
        <v>0.11020840047120858</v>
      </c>
      <c r="U1318" s="60">
        <f ca="1"/>
        <v>-0.63033683529864548</v>
      </c>
      <c r="V1318" s="60">
        <f ca="1"/>
        <v>-0.29842266326542477</v>
      </c>
      <c r="W1318" s="60">
        <f ca="1"/>
        <v>1.0935229392458645</v>
      </c>
      <c r="X1318" s="60">
        <f ca="1"/>
        <v>1.0876296769430964</v>
      </c>
      <c r="Y1318" s="52">
        <f ca="1">$B$14 * EXP(($E$3 - $C$14^2/2) * Y$2 + $C$14*SQRT(Y$2)*T1318)</f>
        <v>103.8796176532137</v>
      </c>
      <c r="Z1318" s="52">
        <f ca="1">Y1318 * EXP(($E$3 - $C$14^2/2) * (Z$2-Y$2) + $C$14*SQRT(Z$2-Y$2)*U1318)</f>
        <v>86.412440744245075</v>
      </c>
      <c r="AA1318" s="52">
        <f ca="1">Z1318 * EXP(($E$3 - $C$14^2/2) * (AA$2-Z$2) + $C$14*SQRT(AA$2-Z$2)*V1318)</f>
        <v>79.408455621791575</v>
      </c>
      <c r="AB1318" s="52">
        <f ca="1">AA1318 * EXP(($E$3 - $C$14^2/2) * (AB$2-AA$2) + $C$14*SQRT(AB$2-AA$2)*W1318)</f>
        <v>110.79279424782472</v>
      </c>
      <c r="AC1318" s="52">
        <f ca="1">AB1318 * EXP(($E$3 - $C$14^2/2) * (AC$2-AB$2) + $C$14*SQRT(AC$2-AB$2)*X1318)</f>
        <v>154.30800560764831</v>
      </c>
      <c r="AD1318" s="47"/>
      <c r="AE1318" s="3" t="s">
        <v>68</v>
      </c>
      <c r="AF1318" s="52" t="b">
        <f ca="1">AND(AF1315&gt;$B$3, NOT(OR($AF1317:AF1317)))</f>
        <v>1</v>
      </c>
      <c r="AG1318" s="52" t="b">
        <f ca="1">AND(AG1315&gt;$B$3, NOT(OR($AF1317:AG1317)))</f>
        <v>0</v>
      </c>
      <c r="AH1318" s="52" t="b">
        <f ca="1">AND(AH1315&gt;$B$3, NOT(OR($AF1317:AH1317)))</f>
        <v>0</v>
      </c>
      <c r="AI1318" s="52" t="b">
        <f ca="1">AND(AI1315&gt;$B$3, NOT(OR($AF1317:AI1317)))</f>
        <v>0</v>
      </c>
      <c r="AJ1318" s="52" t="b">
        <f ca="1">AND(AJ1315&gt;$B$3, NOT(OR($AF1317:AJ1317)))</f>
        <v>1</v>
      </c>
      <c r="AK1318" s="74"/>
      <c r="AL1318" s="70"/>
    </row>
    <row r="1319" spans="7:38" ht="14.55" customHeight="1" x14ac:dyDescent="0.3">
      <c r="G1319" s="3">
        <v>1317</v>
      </c>
      <c r="H1319" s="58">
        <v>-0.43789268183957208</v>
      </c>
      <c r="I1319" s="58">
        <v>0.72676635534509371</v>
      </c>
      <c r="J1319" s="58">
        <v>0.88955375388342672</v>
      </c>
      <c r="K1319" s="59">
        <v>-0.17704533076815848</v>
      </c>
      <c r="L1319" s="60">
        <f t="array" ref="L1319:O1319">TRANSPOSE(MMULT(Option!$B$25:$E$28, TRANSPOSE(H1319:K1319)))</f>
        <v>-0.43789268183957208</v>
      </c>
      <c r="M1319" s="60">
        <v>0.49093529444738437</v>
      </c>
      <c r="N1319" s="60">
        <v>0.79645904814949053</v>
      </c>
      <c r="O1319" s="60">
        <v>3.7165583456043316E-2</v>
      </c>
      <c r="P1319" s="56" t="str">
        <f t="shared" si="1619"/>
        <v>264/2</v>
      </c>
      <c r="R1319" s="80">
        <v>330</v>
      </c>
      <c r="S1319" s="3" t="s">
        <v>28</v>
      </c>
      <c r="T1319" s="60">
        <f t="array" aca="1" ref="T1319:T1322" ca="1">TRANSPOSE(OFFSET($L$3, MATCH($R1319 &amp; "/" &amp; T$2, $P$3:$P$5002, 0) - 1, 0, 1, $E$1))</f>
        <v>0.95056957458622138</v>
      </c>
      <c r="U1319" s="60">
        <f t="array" aca="1" ref="U1319:U1322" ca="1">TRANSPOSE(OFFSET($L$3, MATCH($R1319 &amp; "/" &amp; U$2, $P$3:$P$5002, 0) - 1, 0, 1, $E$1))</f>
        <v>1.5089612009751683</v>
      </c>
      <c r="V1319" s="60">
        <f t="array" aca="1" ref="V1319:V1322" ca="1">TRANSPOSE(OFFSET($L$3, MATCH($R1319 &amp; "/" &amp; V$2, $P$3:$P$5002, 0) - 1, 0, 1, $E$1))</f>
        <v>-2.0655389180935995</v>
      </c>
      <c r="W1319" s="60">
        <f t="array" aca="1" ref="W1319:W1322" ca="1">TRANSPOSE(OFFSET($L$3, MATCH($R1319 &amp; "/" &amp; W$2, $P$3:$P$5002, 0) - 1, 0, 1, $E$1))</f>
        <v>0.91448288689664414</v>
      </c>
      <c r="X1319" s="60">
        <f t="array" aca="1" ref="X1319:X1322" ca="1">TRANSPOSE(OFFSET($L$3, MATCH($R1319 &amp; "/" &amp; X$2, $P$3:$P$5002, 0) - 1, 0, 1, $E$1))</f>
        <v>1.0219746209929892</v>
      </c>
      <c r="Y1319" s="52">
        <f ca="1">$B$11 * EXP(($E$3 - $C$11^2/2) * Y$2 + $C$11*SQRT(Y$2)*T1319)</f>
        <v>133.66558660767188</v>
      </c>
      <c r="Z1319" s="52">
        <f ca="1">Y1319 * EXP(($E$3 - $C$11^2/2) * (Z$2-Y$2) + $C$11*SQRT(Z$2-Y$2)*U1319)</f>
        <v>211.24728596599573</v>
      </c>
      <c r="AA1319" s="52">
        <f ca="1">Z1319 * EXP(($E$3 - $C$11^2/2) * (AA$2-Z$2) + $C$11*SQRT(AA$2-Z$2)*V1319)</f>
        <v>114.24756803801671</v>
      </c>
      <c r="AB1319" s="52">
        <f ca="1">AA1319 * EXP(($E$3 - $C$11^2/2) * (AB$2-AA$2) + $C$11*SQRT(AB$2-AA$2)*W1319)</f>
        <v>151.06536278744485</v>
      </c>
      <c r="AC1319" s="52">
        <f ca="1">AB1319 * EXP(($E$3 - $C$11^2/2) * (AC$2-AB$2) + $C$11*SQRT(AC$2-AB$2)*X1319)</f>
        <v>206.29454870141078</v>
      </c>
      <c r="AD1319" s="47"/>
      <c r="AE1319" s="3" t="s">
        <v>69</v>
      </c>
      <c r="AF1319" s="20" cm="1">
        <f t="array" aca="1" ref="AF1319" ca="1">MIN(Y1319:Y1322 / $D$11:$D$14)</f>
        <v>0.89701822457171299</v>
      </c>
      <c r="AG1319" s="20" cm="1">
        <f t="array" aca="1" ref="AG1319" ca="1">MIN(Z1319:Z1322 / $D$11:$D$14)</f>
        <v>1.0588049361343299</v>
      </c>
      <c r="AH1319" s="20" cm="1">
        <f t="array" aca="1" ref="AH1319" ca="1">MIN(AA1319:AA1322 / $D$11:$D$14)</f>
        <v>0.82988922955407174</v>
      </c>
      <c r="AI1319" s="20" cm="1">
        <f t="array" aca="1" ref="AI1319" ca="1">MIN(AB1319:AB1322 / $D$11:$D$14)</f>
        <v>0.87498201794356434</v>
      </c>
      <c r="AJ1319" s="20" cm="1">
        <f t="array" aca="1" ref="AJ1319" ca="1">MIN(AC1319:AC1322 / $D$11:$D$14)</f>
        <v>0.81615192366742861</v>
      </c>
      <c r="AK1319" s="72">
        <f t="array" aca="1" ref="AK1319" ca="1">SUMPRODUCT(AF1320:AJ1320, EXP(-$E$3*$AF$2:$AJ$2))</f>
        <v>142594.67363380725</v>
      </c>
      <c r="AL1319" s="70">
        <f ca="1">MAX(AC1320 - $D$11, 0) * EXP(-$E$2*$E$3)</f>
        <v>13.889751631542802</v>
      </c>
    </row>
    <row r="1320" spans="7:38" ht="14.55" customHeight="1" x14ac:dyDescent="0.3">
      <c r="G1320" s="3">
        <v>1318</v>
      </c>
      <c r="H1320" s="58">
        <v>0.860880593126084</v>
      </c>
      <c r="I1320" s="58">
        <v>1.7262113680647331</v>
      </c>
      <c r="J1320" s="58">
        <v>-1.0338258627546362</v>
      </c>
      <c r="K1320" s="59">
        <v>-1.7882767071152572</v>
      </c>
      <c r="L1320" s="60">
        <f t="array" ref="L1320:O1320">TRANSPOSE(MMULT(Option!$B$25:$E$28, TRANSPOSE(H1320:K1320)))</f>
        <v>0.860880593126084</v>
      </c>
      <c r="M1320" s="60">
        <v>1.9264510891804165</v>
      </c>
      <c r="N1320" s="60">
        <v>-0.11163918073149648</v>
      </c>
      <c r="O1320" s="60">
        <v>-0.93679034751032564</v>
      </c>
      <c r="P1320" s="56" t="str">
        <f t="shared" si="1619"/>
        <v>264/3</v>
      </c>
      <c r="R1320" s="80"/>
      <c r="S1320" s="3" t="s">
        <v>29</v>
      </c>
      <c r="T1320" s="60">
        <f ca="1"/>
        <v>1.7529436402038332</v>
      </c>
      <c r="U1320" s="60">
        <f ca="1"/>
        <v>1.3713256289759435</v>
      </c>
      <c r="V1320" s="60">
        <f ca="1"/>
        <v>-1.6105783549932462</v>
      </c>
      <c r="W1320" s="60">
        <f ca="1"/>
        <v>-1.2257300377716858</v>
      </c>
      <c r="X1320" s="60">
        <f ca="1"/>
        <v>0.17575048263757861</v>
      </c>
      <c r="Y1320" s="52">
        <f ca="1">$B$12 * EXP(($E$3 - $C$12^2/2) * Y$2 + $C$12*SQRT(Y$2)*T1320)</f>
        <v>170.04332849052992</v>
      </c>
      <c r="Z1320" s="52">
        <f ca="1">Y1320 * EXP(($E$3 - $C$12^2/2) * (Z$2-Y$2) + $C$12*SQRT(Z$2-Y$2)*U1320)</f>
        <v>257.86880987533431</v>
      </c>
      <c r="AA1320" s="52">
        <f ca="1">Z1320 * EXP(($E$3 - $C$12^2/2) * (AA$2-Z$2) + $C$12*SQRT(AA$2-Z$2)*V1320)</f>
        <v>159.85664745861672</v>
      </c>
      <c r="AB1320" s="52">
        <f ca="1">AA1320 * EXP(($E$3 - $C$12^2/2) * (AB$2-AA$2) + $C$12*SQRT(AB$2-AA$2)*W1320)</f>
        <v>111.22536395331382</v>
      </c>
      <c r="AC1320" s="52">
        <f ca="1">AB1320 * EXP(($E$3 - $C$12^2/2) * (AC$2-AB$2) + $C$12*SQRT(AC$2-AB$2)*X1320)</f>
        <v>117.83479412638098</v>
      </c>
      <c r="AD1320" s="47"/>
      <c r="AE1320" s="3" t="s">
        <v>47</v>
      </c>
      <c r="AF1320" s="64">
        <f t="shared" ref="AF1320" ca="1" si="1665">($B$5*AF1322 + (1 + $B$6)*AF1321)*$B$2</f>
        <v>15000</v>
      </c>
      <c r="AG1320" s="64">
        <f t="shared" ref="AG1320" ca="1" si="1666">($B$5*AG1322 + (1 + $B$6)*AG1321)*$B$2</f>
        <v>15000</v>
      </c>
      <c r="AH1320" s="64">
        <f t="shared" ref="AH1320" ca="1" si="1667">($B$5*AH1322 + (1 + $B$6)*AH1321)*$B$2</f>
        <v>15000</v>
      </c>
      <c r="AI1320" s="64">
        <f t="shared" ref="AI1320" ca="1" si="1668">($B$5*AI1322 + (1 + $B$6)*AI1321)*$B$2</f>
        <v>15000</v>
      </c>
      <c r="AJ1320" s="64" cm="1">
        <f t="array" aca="1" ref="AJ1320" ca="1">($B$5*AJ1322 + (1 + $B$6)*AJ1321 + AND(NOT(AF1321:AJ1321)))*$B$2</f>
        <v>114999.99999999999</v>
      </c>
      <c r="AK1320" s="73"/>
      <c r="AL1320" s="70"/>
    </row>
    <row r="1321" spans="7:38" ht="14.55" customHeight="1" x14ac:dyDescent="0.3">
      <c r="G1321" s="3">
        <v>1319</v>
      </c>
      <c r="H1321" s="58">
        <v>0.10956509817252774</v>
      </c>
      <c r="I1321" s="58">
        <v>-0.77630935369311294</v>
      </c>
      <c r="J1321" s="58">
        <v>1.1884554567264727</v>
      </c>
      <c r="K1321" s="59">
        <v>1.98227799448835E-2</v>
      </c>
      <c r="L1321" s="60">
        <f t="array" ref="L1321:O1321">TRANSPOSE(MMULT(Option!$B$25:$E$28, TRANSPOSE(H1321:K1321)))</f>
        <v>0.10956509817252774</v>
      </c>
      <c r="M1321" s="60">
        <v>-0.66767323593117611</v>
      </c>
      <c r="N1321" s="60">
        <v>0.88437292229286002</v>
      </c>
      <c r="O1321" s="60">
        <v>8.9478500035228836E-2</v>
      </c>
      <c r="P1321" s="56" t="str">
        <f t="shared" si="1619"/>
        <v>264/4</v>
      </c>
      <c r="R1321" s="80"/>
      <c r="S1321" s="3" t="s">
        <v>31</v>
      </c>
      <c r="T1321" s="60">
        <f ca="1"/>
        <v>-0.37893033293815592</v>
      </c>
      <c r="U1321" s="60">
        <f ca="1"/>
        <v>0.53606651083211332</v>
      </c>
      <c r="V1321" s="60">
        <f ca="1"/>
        <v>-0.82867966278209737</v>
      </c>
      <c r="W1321" s="60">
        <f ca="1"/>
        <v>0.15970367236368566</v>
      </c>
      <c r="X1321" s="60">
        <f ca="1"/>
        <v>-0.24867605541744164</v>
      </c>
      <c r="Y1321" s="52">
        <f ca="1">$B$13 * EXP(($E$3 - $C$13^2/2) * Y$2 + $C$13*SQRT(Y$2)*T1321)</f>
        <v>89.701822457171303</v>
      </c>
      <c r="Z1321" s="52">
        <f ca="1">Y1321 * EXP(($E$3 - $C$13^2/2) * (Z$2-Y$2) + $C$13*SQRT(Z$2-Y$2)*U1321)</f>
        <v>105.88049361343299</v>
      </c>
      <c r="AA1321" s="52">
        <f ca="1">Z1321 * EXP(($E$3 - $C$13^2/2) * (AA$2-Z$2) + $C$13*SQRT(AA$2-Z$2)*V1321)</f>
        <v>82.988922955407176</v>
      </c>
      <c r="AB1321" s="52">
        <f ca="1">AA1321 * EXP(($E$3 - $C$13^2/2) * (AB$2-AA$2) + $C$13*SQRT(AB$2-AA$2)*W1321)</f>
        <v>87.498201794356433</v>
      </c>
      <c r="AC1321" s="52">
        <f ca="1">AB1321 * EXP(($E$3 - $C$13^2/2) * (AC$2-AB$2) + $C$13*SQRT(AC$2-AB$2)*X1321)</f>
        <v>81.61519236674286</v>
      </c>
      <c r="AD1321" s="47"/>
      <c r="AE1321" s="3" t="s">
        <v>46</v>
      </c>
      <c r="AF1321" s="52" t="b">
        <f t="shared" ref="AF1321" ca="1" si="1669">AF1319 &gt;= $B$4</f>
        <v>0</v>
      </c>
      <c r="AG1321" s="52" t="b">
        <f t="array" aca="1" ref="AG1321" ca="1">AND(AG1319 &gt;= $B$4, NOT(OR($AF1321:AF1321)))</f>
        <v>0</v>
      </c>
      <c r="AH1321" s="52" t="b">
        <f t="array" aca="1" ref="AH1321" ca="1">AND(AH1319 &gt;= $B$4, NOT(OR($AF1321:AG1321)))</f>
        <v>0</v>
      </c>
      <c r="AI1321" s="52" t="b">
        <f t="array" aca="1" ref="AI1321" ca="1">AND(AI1319 &gt;= $B$4, NOT(OR($AF1321:AH1321)))</f>
        <v>0</v>
      </c>
      <c r="AJ1321" s="52" t="b">
        <f t="array" aca="1" ref="AJ1321" ca="1">AND(AJ1319 &gt;= $B$4, NOT(OR($AF1321:AI1321)))</f>
        <v>0</v>
      </c>
      <c r="AK1321" s="73"/>
      <c r="AL1321" s="70"/>
    </row>
    <row r="1322" spans="7:38" ht="14.55" customHeight="1" x14ac:dyDescent="0.3">
      <c r="G1322" s="3">
        <v>1320</v>
      </c>
      <c r="H1322" s="58">
        <v>-0.80969023235527493</v>
      </c>
      <c r="I1322" s="58">
        <v>-1.8515214779501445E-2</v>
      </c>
      <c r="J1322" s="58">
        <v>1.8319615911003604</v>
      </c>
      <c r="K1322" s="59">
        <v>1.7044194786719657</v>
      </c>
      <c r="L1322" s="60">
        <f t="array" ref="L1322:O1322">TRANSPOSE(MMULT(Option!$B$25:$E$28, TRANSPOSE(H1322:K1322)))</f>
        <v>-0.80969023235527493</v>
      </c>
      <c r="M1322" s="60">
        <v>-0.3408455675891961</v>
      </c>
      <c r="N1322" s="60">
        <v>1.2803057910845284</v>
      </c>
      <c r="O1322" s="60">
        <v>1.488415416818806</v>
      </c>
      <c r="P1322" s="56" t="str">
        <f t="shared" si="1619"/>
        <v>264/5</v>
      </c>
      <c r="R1322" s="80"/>
      <c r="S1322" s="3" t="s">
        <v>30</v>
      </c>
      <c r="T1322" s="60">
        <f ca="1"/>
        <v>-4.129228521802164E-2</v>
      </c>
      <c r="U1322" s="60">
        <f ca="1"/>
        <v>1.3512049751745716</v>
      </c>
      <c r="V1322" s="60">
        <f ca="1"/>
        <v>0.50136652950139027</v>
      </c>
      <c r="W1322" s="60">
        <f ca="1"/>
        <v>1.14827340390217</v>
      </c>
      <c r="X1322" s="60">
        <f ca="1"/>
        <v>0.103424547172895</v>
      </c>
      <c r="Y1322" s="52">
        <f ca="1">$B$14 * EXP(($E$3 - $C$14^2/2) * Y$2 + $C$14*SQRT(Y$2)*T1322)</f>
        <v>99.26395363068066</v>
      </c>
      <c r="Z1322" s="52">
        <f ca="1">Y1322 * EXP(($E$3 - $C$14^2/2) * (Z$2-Y$2) + $C$14*SQRT(Z$2-Y$2)*U1322)</f>
        <v>149.62676993909491</v>
      </c>
      <c r="AA1322" s="52">
        <f ca="1">Z1322 * EXP(($E$3 - $C$14^2/2) * (AA$2-Z$2) + $C$14*SQRT(AA$2-Z$2)*V1322)</f>
        <v>174.7845288926807</v>
      </c>
      <c r="AB1322" s="52">
        <f ca="1">AA1322 * EXP(($E$3 - $C$14^2/2) * (AB$2-AA$2) + $C$14*SQRT(AB$2-AA$2)*W1322)</f>
        <v>247.90261138119357</v>
      </c>
      <c r="AC1322" s="52">
        <f ca="1">AB1322 * EXP(($E$3 - $C$14^2/2) * (AC$2-AB$2) + $C$14*SQRT(AC$2-AB$2)*X1322)</f>
        <v>256.99672384984456</v>
      </c>
      <c r="AD1322" s="47"/>
      <c r="AE1322" s="3" t="s">
        <v>68</v>
      </c>
      <c r="AF1322" s="52" t="b">
        <f ca="1">AND(AF1319&gt;$B$3, NOT(OR($AF1321:AF1321)))</f>
        <v>1</v>
      </c>
      <c r="AG1322" s="52" t="b">
        <f ca="1">AND(AG1319&gt;$B$3, NOT(OR($AF1321:AG1321)))</f>
        <v>1</v>
      </c>
      <c r="AH1322" s="52" t="b">
        <f ca="1">AND(AH1319&gt;$B$3, NOT(OR($AF1321:AH1321)))</f>
        <v>1</v>
      </c>
      <c r="AI1322" s="52" t="b">
        <f ca="1">AND(AI1319&gt;$B$3, NOT(OR($AF1321:AI1321)))</f>
        <v>1</v>
      </c>
      <c r="AJ1322" s="52" t="b">
        <f ca="1">AND(AJ1319&gt;$B$3, NOT(OR($AF1321:AJ1321)))</f>
        <v>1</v>
      </c>
      <c r="AK1322" s="74"/>
      <c r="AL1322" s="70"/>
    </row>
    <row r="1323" spans="7:38" ht="14.55" customHeight="1" x14ac:dyDescent="0.3">
      <c r="G1323" s="3">
        <v>1321</v>
      </c>
      <c r="H1323" s="58">
        <v>0.73561652828611745</v>
      </c>
      <c r="I1323" s="58">
        <v>-0.62671719252707891</v>
      </c>
      <c r="J1323" s="58">
        <v>-0.83943699658204773</v>
      </c>
      <c r="K1323" s="59">
        <v>0.65880686511230047</v>
      </c>
      <c r="L1323" s="60">
        <f t="array" ref="L1323:O1323">TRANSPOSE(MMULT(Option!$B$25:$E$28, TRANSPOSE(H1323:K1323)))</f>
        <v>0.73561652828611745</v>
      </c>
      <c r="M1323" s="60">
        <v>-0.28014918350266332</v>
      </c>
      <c r="N1323" s="60">
        <v>-0.60715243649911932</v>
      </c>
      <c r="O1323" s="60">
        <v>0.53046069562688092</v>
      </c>
      <c r="P1323" s="56" t="str">
        <f t="shared" si="1619"/>
        <v>265/1</v>
      </c>
      <c r="R1323" s="80">
        <v>331</v>
      </c>
      <c r="S1323" s="3" t="s">
        <v>28</v>
      </c>
      <c r="T1323" s="60">
        <f t="array" aca="1" ref="T1323:T1326" ca="1">TRANSPOSE(OFFSET($L$3, MATCH($R1323 &amp; "/" &amp; T$2, $P$3:$P$5002, 0) - 1, 0, 1, $E$1))</f>
        <v>1.7002071795599965</v>
      </c>
      <c r="U1323" s="60">
        <f t="array" aca="1" ref="U1323:U1326" ca="1">TRANSPOSE(OFFSET($L$3, MATCH($R1323 &amp; "/" &amp; U$2, $P$3:$P$5002, 0) - 1, 0, 1, $E$1))</f>
        <v>0.69940297936868001</v>
      </c>
      <c r="V1323" s="60">
        <f t="array" aca="1" ref="V1323:V1326" ca="1">TRANSPOSE(OFFSET($L$3, MATCH($R1323 &amp; "/" &amp; V$2, $P$3:$P$5002, 0) - 1, 0, 1, $E$1))</f>
        <v>-0.5094228292891545</v>
      </c>
      <c r="W1323" s="60">
        <f t="array" aca="1" ref="W1323:W1326" ca="1">TRANSPOSE(OFFSET($L$3, MATCH($R1323 &amp; "/" &amp; W$2, $P$3:$P$5002, 0) - 1, 0, 1, $E$1))</f>
        <v>-0.67958953806546551</v>
      </c>
      <c r="X1323" s="60">
        <f t="array" aca="1" ref="X1323:X1326" ca="1">TRANSPOSE(OFFSET($L$3, MATCH($R1323 &amp; "/" &amp; X$2, $P$3:$P$5002, 0) - 1, 0, 1, $E$1))</f>
        <v>-2.4255458711586275</v>
      </c>
      <c r="Y1323" s="52">
        <f ca="1">$B$11 * EXP(($E$3 - $C$11^2/2) * Y$2 + $C$11*SQRT(Y$2)*T1323)</f>
        <v>167.37425281368343</v>
      </c>
      <c r="Z1323" s="52">
        <f ca="1">Y1323 * EXP(($E$3 - $C$11^2/2) * (Z$2-Y$2) + $C$11*SQRT(Z$2-Y$2)*U1323)</f>
        <v>207.48379363707318</v>
      </c>
      <c r="AA1323" s="52">
        <f ca="1">Z1323 * EXP(($E$3 - $C$11^2/2) * (AA$2-Z$2) + $C$11*SQRT(AA$2-Z$2)*V1323)</f>
        <v>178.97146592254097</v>
      </c>
      <c r="AB1323" s="52">
        <f ca="1">AA1323 * EXP(($E$3 - $C$11^2/2) * (AB$2-AA$2) + $C$11*SQRT(AB$2-AA$2)*W1323)</f>
        <v>146.69410839858742</v>
      </c>
      <c r="AC1323" s="52">
        <f ca="1">AB1323 * EXP(($E$3 - $C$11^2/2) * (AC$2-AB$2) + $C$11*SQRT(AC$2-AB$2)*X1323)</f>
        <v>71.213738916445067</v>
      </c>
      <c r="AD1323" s="47"/>
      <c r="AE1323" s="3" t="s">
        <v>69</v>
      </c>
      <c r="AF1323" s="20" cm="1">
        <f t="array" aca="1" ref="AF1323" ca="1">MIN(Y1323:Y1326 / $D$11:$D$14)</f>
        <v>1.0508062101141644</v>
      </c>
      <c r="AG1323" s="20" cm="1">
        <f t="array" aca="1" ref="AG1323" ca="1">MIN(Z1323:Z1326 / $D$11:$D$14)</f>
        <v>1.1698528833227841</v>
      </c>
      <c r="AH1323" s="20" cm="1">
        <f t="array" aca="1" ref="AH1323" ca="1">MIN(AA1323:AA1326 / $D$11:$D$14)</f>
        <v>0.78546319288616506</v>
      </c>
      <c r="AI1323" s="20" cm="1">
        <f t="array" aca="1" ref="AI1323" ca="1">MIN(AB1323:AB1326 / $D$11:$D$14)</f>
        <v>0.44740400994548035</v>
      </c>
      <c r="AJ1323" s="20" cm="1">
        <f t="array" aca="1" ref="AJ1323" ca="1">MIN(AC1323:AC1326 / $D$11:$D$14)</f>
        <v>0.3498935726232284</v>
      </c>
      <c r="AK1323" s="72">
        <f t="array" aca="1" ref="AK1323" ca="1">SUMPRODUCT(AF1324:AJ1324, EXP(-$E$3*$AF$2:$AJ$2))</f>
        <v>105721.0809451906</v>
      </c>
      <c r="AL1323" s="70">
        <f ca="1">MAX(AC1324 - $D$11, 0) * EXP(-$E$2*$E$3)</f>
        <v>37.138489992516639</v>
      </c>
    </row>
    <row r="1324" spans="7:38" ht="14.55" customHeight="1" x14ac:dyDescent="0.3">
      <c r="G1324" s="3">
        <v>1322</v>
      </c>
      <c r="H1324" s="58">
        <v>-0.20921238724346508</v>
      </c>
      <c r="I1324" s="58">
        <v>0.93028478091779365</v>
      </c>
      <c r="J1324" s="58">
        <v>1.3161805111861897</v>
      </c>
      <c r="K1324" s="59">
        <v>0.79773028475510721</v>
      </c>
      <c r="L1324" s="60">
        <f t="array" ref="L1324:O1324">TRANSPOSE(MMULT(Option!$B$25:$E$28, TRANSPOSE(H1324:K1324)))</f>
        <v>-0.20921238724346508</v>
      </c>
      <c r="M1324" s="60">
        <v>0.7689351303868539</v>
      </c>
      <c r="N1324" s="60">
        <v>1.3159353749472902</v>
      </c>
      <c r="O1324" s="60">
        <v>1.099948317979536</v>
      </c>
      <c r="P1324" s="56" t="str">
        <f t="shared" si="1619"/>
        <v>265/2</v>
      </c>
      <c r="R1324" s="80"/>
      <c r="S1324" s="3" t="s">
        <v>29</v>
      </c>
      <c r="T1324" s="60">
        <f ca="1"/>
        <v>1.2167803261368879</v>
      </c>
      <c r="U1324" s="60">
        <f ca="1"/>
        <v>-0.58800342063891131</v>
      </c>
      <c r="V1324" s="60">
        <f ca="1"/>
        <v>0.16883765473339457</v>
      </c>
      <c r="W1324" s="60">
        <f ca="1"/>
        <v>9.8877008102906394E-2</v>
      </c>
      <c r="X1324" s="60">
        <f ca="1"/>
        <v>0.3199197410544361</v>
      </c>
      <c r="Y1324" s="52">
        <f ca="1">$B$12 * EXP(($E$3 - $C$12^2/2) * Y$2 + $C$12*SQRT(Y$2)*T1324)</f>
        <v>144.77839801297446</v>
      </c>
      <c r="Z1324" s="52">
        <f ca="1">Y1324 * EXP(($E$3 - $C$12^2/2) * (Z$2-Y$2) + $C$12*SQRT(Z$2-Y$2)*U1324)</f>
        <v>121.97343286741012</v>
      </c>
      <c r="AA1324" s="52">
        <f ca="1">Z1324 * EXP(($E$3 - $C$12^2/2) * (AA$2-Z$2) + $C$12*SQRT(AA$2-Z$2)*V1324)</f>
        <v>128.95384556944319</v>
      </c>
      <c r="AB1324" s="52">
        <f ca="1">AA1324 * EXP(($E$3 - $C$12^2/2) * (AB$2-AA$2) + $C$12*SQRT(AB$2-AA$2)*W1324)</f>
        <v>133.50215986698922</v>
      </c>
      <c r="AC1324" s="52">
        <f ca="1">AB1324 * EXP(($E$3 - $C$12^2/2) * (AC$2-AB$2) + $C$12*SQRT(AC$2-AB$2)*X1324)</f>
        <v>147.6867650877947</v>
      </c>
      <c r="AD1324" s="47"/>
      <c r="AE1324" s="3" t="s">
        <v>47</v>
      </c>
      <c r="AF1324" s="64">
        <f t="shared" ref="AF1324" ca="1" si="1670">($B$5*AF1326 + (1 + $B$6)*AF1325)*$B$2</f>
        <v>15000</v>
      </c>
      <c r="AG1324" s="64">
        <f t="shared" ref="AG1324" ca="1" si="1671">($B$5*AG1326 + (1 + $B$6)*AG1325)*$B$2</f>
        <v>15000</v>
      </c>
      <c r="AH1324" s="64">
        <f t="shared" ref="AH1324" ca="1" si="1672">($B$5*AH1326 + (1 + $B$6)*AH1325)*$B$2</f>
        <v>0</v>
      </c>
      <c r="AI1324" s="64">
        <f t="shared" ref="AI1324" ca="1" si="1673">($B$5*AI1326 + (1 + $B$6)*AI1325)*$B$2</f>
        <v>0</v>
      </c>
      <c r="AJ1324" s="64" cm="1">
        <f t="array" aca="1" ref="AJ1324" ca="1">($B$5*AJ1326 + (1 + $B$6)*AJ1325 + AND(NOT(AF1325:AJ1325)))*$B$2</f>
        <v>100000</v>
      </c>
      <c r="AK1324" s="73"/>
      <c r="AL1324" s="70"/>
    </row>
    <row r="1325" spans="7:38" ht="14.55" customHeight="1" x14ac:dyDescent="0.3">
      <c r="G1325" s="3">
        <v>1323</v>
      </c>
      <c r="H1325" s="58">
        <v>0.70698626807748954</v>
      </c>
      <c r="I1325" s="58">
        <v>-0.78135998464220058</v>
      </c>
      <c r="J1325" s="58">
        <v>-1.5044762945544212</v>
      </c>
      <c r="K1325" s="59">
        <v>1.7358566893416607</v>
      </c>
      <c r="L1325" s="60">
        <f t="array" ref="L1325:O1325">TRANSPOSE(MMULT(Option!$B$25:$E$28, TRANSPOSE(H1325:K1325)))</f>
        <v>0.70698626807748954</v>
      </c>
      <c r="M1325" s="60">
        <v>-0.43333374769548755</v>
      </c>
      <c r="N1325" s="60">
        <v>-1.2432102386496411</v>
      </c>
      <c r="O1325" s="60">
        <v>1.2710415891288775</v>
      </c>
      <c r="P1325" s="56" t="str">
        <f t="shared" si="1619"/>
        <v>265/3</v>
      </c>
      <c r="R1325" s="80"/>
      <c r="S1325" s="3" t="s">
        <v>31</v>
      </c>
      <c r="T1325" s="60">
        <f ca="1"/>
        <v>1.2019281543399387</v>
      </c>
      <c r="U1325" s="60">
        <f ca="1"/>
        <v>-0.57370700732845026</v>
      </c>
      <c r="V1325" s="60">
        <f ca="1"/>
        <v>-1.2218714013608916</v>
      </c>
      <c r="W1325" s="60">
        <f ca="1"/>
        <v>-0.2844717902730915</v>
      </c>
      <c r="X1325" s="60">
        <f ca="1"/>
        <v>0.24826905379351916</v>
      </c>
      <c r="Y1325" s="52">
        <f ca="1">$B$13 * EXP(($E$3 - $C$13^2/2) * Y$2 + $C$13*SQRT(Y$2)*T1325)</f>
        <v>144.13475091947416</v>
      </c>
      <c r="Z1325" s="52">
        <f ca="1">Y1325 * EXP(($E$3 - $C$13^2/2) * (Z$2-Y$2) + $C$13*SQRT(Z$2-Y$2)*U1325)</f>
        <v>121.95309823149655</v>
      </c>
      <c r="AA1325" s="52">
        <f ca="1">Z1325 * EXP(($E$3 - $C$13^2/2) * (AA$2-Z$2) + $C$13*SQRT(AA$2-Z$2)*V1325)</f>
        <v>84.951041626360706</v>
      </c>
      <c r="AB1325" s="52">
        <f ca="1">AA1325 * EXP(($E$3 - $C$13^2/2) * (AB$2-AA$2) + $C$13*SQRT(AB$2-AA$2)*W1325)</f>
        <v>78.392916507224939</v>
      </c>
      <c r="AC1325" s="52">
        <f ca="1">AB1325 * EXP(($E$3 - $C$13^2/2) * (AC$2-AB$2) + $C$13*SQRT(AC$2-AB$2)*X1325)</f>
        <v>84.877945456395793</v>
      </c>
      <c r="AD1325" s="47"/>
      <c r="AE1325" s="3" t="s">
        <v>46</v>
      </c>
      <c r="AF1325" s="52" t="b">
        <f t="shared" ref="AF1325" ca="1" si="1674">AF1323 &gt;= $B$4</f>
        <v>0</v>
      </c>
      <c r="AG1325" s="52" t="b">
        <f t="array" aca="1" ref="AG1325" ca="1">AND(AG1323 &gt;= $B$4, NOT(OR($AF1325:AF1325)))</f>
        <v>0</v>
      </c>
      <c r="AH1325" s="52" t="b">
        <f t="array" aca="1" ref="AH1325" ca="1">AND(AH1323 &gt;= $B$4, NOT(OR($AF1325:AG1325)))</f>
        <v>0</v>
      </c>
      <c r="AI1325" s="52" t="b">
        <f t="array" aca="1" ref="AI1325" ca="1">AND(AI1323 &gt;= $B$4, NOT(OR($AF1325:AH1325)))</f>
        <v>0</v>
      </c>
      <c r="AJ1325" s="52" t="b">
        <f t="array" aca="1" ref="AJ1325" ca="1">AND(AJ1323 &gt;= $B$4, NOT(OR($AF1325:AI1325)))</f>
        <v>0</v>
      </c>
      <c r="AK1325" s="73"/>
      <c r="AL1325" s="70"/>
    </row>
    <row r="1326" spans="7:38" ht="14.55" customHeight="1" x14ac:dyDescent="0.3">
      <c r="G1326" s="3">
        <v>1324</v>
      </c>
      <c r="H1326" s="58">
        <v>0.43683667369960161</v>
      </c>
      <c r="I1326" s="58">
        <v>0.68282173362699672</v>
      </c>
      <c r="J1326" s="58">
        <v>0.51757127629673227</v>
      </c>
      <c r="K1326" s="59">
        <v>1.1606511507391626</v>
      </c>
      <c r="L1326" s="60">
        <f t="array" ref="L1326:O1326">TRANSPOSE(MMULT(Option!$B$25:$E$28, TRANSPOSE(H1326:K1326)))</f>
        <v>0.43683667369960161</v>
      </c>
      <c r="M1326" s="60">
        <v>0.8005511255811778</v>
      </c>
      <c r="N1326" s="60">
        <v>0.80812743288772171</v>
      </c>
      <c r="O1326" s="60">
        <v>1.4484812054112133</v>
      </c>
      <c r="P1326" s="56" t="str">
        <f t="shared" si="1619"/>
        <v>265/4</v>
      </c>
      <c r="R1326" s="80"/>
      <c r="S1326" s="3" t="s">
        <v>30</v>
      </c>
      <c r="T1326" s="60">
        <f ca="1"/>
        <v>0.14852562901150723</v>
      </c>
      <c r="U1326" s="60">
        <f ca="1"/>
        <v>0.34106770483474869</v>
      </c>
      <c r="V1326" s="60">
        <f ca="1"/>
        <v>-1.3445322691177803</v>
      </c>
      <c r="W1326" s="60">
        <f ca="1"/>
        <v>-1.8927052886997944</v>
      </c>
      <c r="X1326" s="60">
        <f ca="1"/>
        <v>-0.83610993922595167</v>
      </c>
      <c r="Y1326" s="52">
        <f ca="1">$B$14 * EXP(($E$3 - $C$14^2/2) * Y$2 + $C$14*SQRT(Y$2)*T1326)</f>
        <v>105.08062101141644</v>
      </c>
      <c r="Z1326" s="52">
        <f ca="1">Y1326 * EXP(($E$3 - $C$14^2/2) * (Z$2-Y$2) + $C$14*SQRT(Z$2-Y$2)*U1326)</f>
        <v>116.98528833227842</v>
      </c>
      <c r="AA1326" s="52">
        <f ca="1">Z1326 * EXP(($E$3 - $C$14^2/2) * (AA$2-Z$2) + $C$14*SQRT(AA$2-Z$2)*V1326)</f>
        <v>78.546319288616502</v>
      </c>
      <c r="AB1326" s="52">
        <f ca="1">AA1326 * EXP(($E$3 - $C$14^2/2) * (AB$2-AA$2) + $C$14*SQRT(AB$2-AA$2)*W1326)</f>
        <v>44.740400994548033</v>
      </c>
      <c r="AC1326" s="52">
        <f ca="1">AB1326 * EXP(($E$3 - $C$14^2/2) * (AC$2-AB$2) + $C$14*SQRT(AC$2-AB$2)*X1326)</f>
        <v>34.989357262322841</v>
      </c>
      <c r="AD1326" s="47"/>
      <c r="AE1326" s="3" t="s">
        <v>68</v>
      </c>
      <c r="AF1326" s="52" t="b">
        <f ca="1">AND(AF1323&gt;$B$3, NOT(OR($AF1325:AF1325)))</f>
        <v>1</v>
      </c>
      <c r="AG1326" s="52" t="b">
        <f ca="1">AND(AG1323&gt;$B$3, NOT(OR($AF1325:AG1325)))</f>
        <v>1</v>
      </c>
      <c r="AH1326" s="52" t="b">
        <f ca="1">AND(AH1323&gt;$B$3, NOT(OR($AF1325:AH1325)))</f>
        <v>0</v>
      </c>
      <c r="AI1326" s="52" t="b">
        <f ca="1">AND(AI1323&gt;$B$3, NOT(OR($AF1325:AI1325)))</f>
        <v>0</v>
      </c>
      <c r="AJ1326" s="52" t="b">
        <f ca="1">AND(AJ1323&gt;$B$3, NOT(OR($AF1325:AJ1325)))</f>
        <v>0</v>
      </c>
      <c r="AK1326" s="74"/>
      <c r="AL1326" s="70"/>
    </row>
    <row r="1327" spans="7:38" ht="14.55" customHeight="1" x14ac:dyDescent="0.3">
      <c r="G1327" s="3">
        <v>1325</v>
      </c>
      <c r="H1327" s="58">
        <v>1.2013819928502329</v>
      </c>
      <c r="I1327" s="58">
        <v>-0.2137393378334885</v>
      </c>
      <c r="J1327" s="58">
        <v>0.18823169579977941</v>
      </c>
      <c r="K1327" s="59">
        <v>-1.6432524841846357</v>
      </c>
      <c r="L1327" s="60">
        <f t="array" ref="L1327:O1327">TRANSPOSE(MMULT(Option!$B$25:$E$28, TRANSPOSE(H1327:K1327)))</f>
        <v>1.2013819928502329</v>
      </c>
      <c r="M1327" s="60">
        <v>0.28465745821775323</v>
      </c>
      <c r="N1327" s="60">
        <v>0.58990849340114671</v>
      </c>
      <c r="O1327" s="60">
        <v>-0.94587559088380702</v>
      </c>
      <c r="P1327" s="56" t="str">
        <f t="shared" si="1619"/>
        <v>265/5</v>
      </c>
      <c r="R1327" s="80">
        <v>332</v>
      </c>
      <c r="S1327" s="3" t="s">
        <v>28</v>
      </c>
      <c r="T1327" s="60">
        <f t="array" aca="1" ref="T1327:T1330" ca="1">TRANSPOSE(OFFSET($L$3, MATCH($R1327 &amp; "/" &amp; T$2, $P$3:$P$5002, 0) - 1, 0, 1, $E$1))</f>
        <v>-2.1640584221375478</v>
      </c>
      <c r="U1327" s="60">
        <f t="array" aca="1" ref="U1327:U1330" ca="1">TRANSPOSE(OFFSET($L$3, MATCH($R1327 &amp; "/" &amp; U$2, $P$3:$P$5002, 0) - 1, 0, 1, $E$1))</f>
        <v>1.7458988976572563</v>
      </c>
      <c r="V1327" s="60">
        <f t="array" aca="1" ref="V1327:V1330" ca="1">TRANSPOSE(OFFSET($L$3, MATCH($R1327 &amp; "/" &amp; V$2, $P$3:$P$5002, 0) - 1, 0, 1, $E$1))</f>
        <v>-1.4030149365366857</v>
      </c>
      <c r="W1327" s="60">
        <f t="array" aca="1" ref="W1327:W1330" ca="1">TRANSPOSE(OFFSET($L$3, MATCH($R1327 &amp; "/" &amp; W$2, $P$3:$P$5002, 0) - 1, 0, 1, $E$1))</f>
        <v>1.4606819903709869</v>
      </c>
      <c r="X1327" s="60">
        <f t="array" aca="1" ref="X1327:X1330" ca="1">TRANSPOSE(OFFSET($L$3, MATCH($R1327 &amp; "/" &amp; X$2, $P$3:$P$5002, 0) - 1, 0, 1, $E$1))</f>
        <v>-1.149788327056998</v>
      </c>
      <c r="Y1327" s="52">
        <f ca="1">$B$11 * EXP(($E$3 - $C$11^2/2) * Y$2 + $C$11*SQRT(Y$2)*T1327)</f>
        <v>52.507323722615816</v>
      </c>
      <c r="Z1327" s="52">
        <f ca="1">Y1327 * EXP(($E$3 - $C$11^2/2) * (Z$2-Y$2) + $C$11*SQRT(Z$2-Y$2)*U1327)</f>
        <v>89.096702841308542</v>
      </c>
      <c r="AA1327" s="52">
        <f ca="1">Z1327 * EXP(($E$3 - $C$11^2/2) * (AA$2-Z$2) + $C$11*SQRT(AA$2-Z$2)*V1327)</f>
        <v>58.780951461469584</v>
      </c>
      <c r="AB1327" s="52">
        <f ca="1">AA1327 * EXP(($E$3 - $C$11^2/2) * (AB$2-AA$2) + $C$11*SQRT(AB$2-AA$2)*W1327)</f>
        <v>91.562559111204081</v>
      </c>
      <c r="AC1327" s="52">
        <f ca="1">AB1327 * EXP(($E$3 - $C$11^2/2) * (AC$2-AB$2) + $C$11*SQRT(AC$2-AB$2)*X1327)</f>
        <v>65.175650896696197</v>
      </c>
      <c r="AD1327" s="47"/>
      <c r="AE1327" s="3" t="s">
        <v>69</v>
      </c>
      <c r="AF1327" s="20" cm="1">
        <f t="array" aca="1" ref="AF1327" ca="1">MIN(Y1327:Y1330 / $D$11:$D$14)</f>
        <v>0.34514923072453191</v>
      </c>
      <c r="AG1327" s="20" cm="1">
        <f t="array" aca="1" ref="AG1327" ca="1">MIN(Z1327:Z1330 / $D$11:$D$14)</f>
        <v>0.47199991820253406</v>
      </c>
      <c r="AH1327" s="20" cm="1">
        <f t="array" aca="1" ref="AH1327" ca="1">MIN(AA1327:AA1330 / $D$11:$D$14)</f>
        <v>0.24424077318395615</v>
      </c>
      <c r="AI1327" s="20" cm="1">
        <f t="array" aca="1" ref="AI1327" ca="1">MIN(AB1327:AB1330 / $D$11:$D$14)</f>
        <v>0.28758277486611389</v>
      </c>
      <c r="AJ1327" s="20" cm="1">
        <f t="array" aca="1" ref="AJ1327" ca="1">MIN(AC1327:AC1330 / $D$11:$D$14)</f>
        <v>0.18969573179188362</v>
      </c>
      <c r="AK1327" s="72">
        <f t="array" aca="1" ref="AK1327" ca="1">SUMPRODUCT(AF1328:AJ1328, EXP(-$E$3*$AF$2:$AJ$2))</f>
        <v>77880.078307140488</v>
      </c>
      <c r="AL1327" s="70">
        <f ca="1">MAX(AC1328 - $D$11, 0) * EXP(-$E$2*$E$3)</f>
        <v>0</v>
      </c>
    </row>
    <row r="1328" spans="7:38" ht="14.55" customHeight="1" x14ac:dyDescent="0.3">
      <c r="G1328" s="3">
        <v>1326</v>
      </c>
      <c r="H1328" s="58">
        <v>7.961278483863686E-2</v>
      </c>
      <c r="I1328" s="58">
        <v>-2.236182720646029</v>
      </c>
      <c r="J1328" s="58">
        <v>0.22459792646712223</v>
      </c>
      <c r="K1328" s="59">
        <v>0.17519113969714473</v>
      </c>
      <c r="L1328" s="60">
        <f t="array" ref="L1328:O1328">TRANSPOSE(MMULT(Option!$B$25:$E$28, TRANSPOSE(H1328:K1328)))</f>
        <v>7.961278483863686E-2</v>
      </c>
      <c r="M1328" s="60">
        <v>-2.0176502030870891</v>
      </c>
      <c r="N1328" s="60">
        <v>-0.35645835710139634</v>
      </c>
      <c r="O1328" s="60">
        <v>-0.35986322106899488</v>
      </c>
      <c r="P1328" s="56" t="str">
        <f t="shared" si="1619"/>
        <v>266/1</v>
      </c>
      <c r="R1328" s="80"/>
      <c r="S1328" s="3" t="s">
        <v>29</v>
      </c>
      <c r="T1328" s="60">
        <f ca="1"/>
        <v>-1.7617629147407459</v>
      </c>
      <c r="U1328" s="60">
        <f ca="1"/>
        <v>-0.20110622569015801</v>
      </c>
      <c r="V1328" s="60">
        <f ca="1"/>
        <v>-0.65275887665510823</v>
      </c>
      <c r="W1328" s="60">
        <f ca="1"/>
        <v>-1.6051871416000445</v>
      </c>
      <c r="X1328" s="60">
        <f ca="1"/>
        <v>-0.5708121577619899</v>
      </c>
      <c r="Y1328" s="52">
        <f ca="1">$B$12 * EXP(($E$3 - $C$12^2/2) * Y$2 + $C$12*SQRT(Y$2)*T1328)</f>
        <v>59.242625703317806</v>
      </c>
      <c r="Z1328" s="52">
        <f ca="1">Y1328 * EXP(($E$3 - $C$12^2/2) * (Z$2-Y$2) + $C$12*SQRT(Z$2-Y$2)*U1328)</f>
        <v>56.053659867276508</v>
      </c>
      <c r="AA1328" s="52">
        <f ca="1">Z1328 * EXP(($E$3 - $C$12^2/2) * (AA$2-Z$2) + $C$12*SQRT(AA$2-Z$2)*V1328)</f>
        <v>46.315736328962011</v>
      </c>
      <c r="AB1328" s="52">
        <f ca="1">AA1328 * EXP(($E$3 - $C$12^2/2) * (AB$2-AA$2) + $C$12*SQRT(AB$2-AA$2)*W1328)</f>
        <v>28.758277486611391</v>
      </c>
      <c r="AC1328" s="52">
        <f ca="1">AB1328 * EXP(($E$3 - $C$12^2/2) * (AC$2-AB$2) + $C$12*SQRT(AC$2-AB$2)*X1328)</f>
        <v>24.353656220604066</v>
      </c>
      <c r="AD1328" s="47"/>
      <c r="AE1328" s="3" t="s">
        <v>47</v>
      </c>
      <c r="AF1328" s="64">
        <f t="shared" ref="AF1328" ca="1" si="1675">($B$5*AF1330 + (1 + $B$6)*AF1329)*$B$2</f>
        <v>0</v>
      </c>
      <c r="AG1328" s="64">
        <f t="shared" ref="AG1328" ca="1" si="1676">($B$5*AG1330 + (1 + $B$6)*AG1329)*$B$2</f>
        <v>0</v>
      </c>
      <c r="AH1328" s="64">
        <f t="shared" ref="AH1328" ca="1" si="1677">($B$5*AH1330 + (1 + $B$6)*AH1329)*$B$2</f>
        <v>0</v>
      </c>
      <c r="AI1328" s="64">
        <f t="shared" ref="AI1328" ca="1" si="1678">($B$5*AI1330 + (1 + $B$6)*AI1329)*$B$2</f>
        <v>0</v>
      </c>
      <c r="AJ1328" s="64" cm="1">
        <f t="array" aca="1" ref="AJ1328" ca="1">($B$5*AJ1330 + (1 + $B$6)*AJ1329 + AND(NOT(AF1329:AJ1329)))*$B$2</f>
        <v>100000</v>
      </c>
      <c r="AK1328" s="73"/>
      <c r="AL1328" s="70"/>
    </row>
    <row r="1329" spans="7:38" ht="14.55" customHeight="1" x14ac:dyDescent="0.3">
      <c r="G1329" s="3">
        <v>1327</v>
      </c>
      <c r="H1329" s="58">
        <v>-1.7824336214424179</v>
      </c>
      <c r="I1329" s="58">
        <v>-0.2428368306482411</v>
      </c>
      <c r="J1329" s="58">
        <v>0.42646022892406149</v>
      </c>
      <c r="K1329" s="59">
        <v>0.53963349799984006</v>
      </c>
      <c r="L1329" s="60">
        <f t="array" ref="L1329:O1329">TRANSPOSE(MMULT(Option!$B$25:$E$28, TRANSPOSE(H1329:K1329)))</f>
        <v>-1.7824336214424179</v>
      </c>
      <c r="M1329" s="60">
        <v>-0.93553708017071457</v>
      </c>
      <c r="N1329" s="60">
        <v>-0.40199874593877644</v>
      </c>
      <c r="O1329" s="60">
        <v>-0.23121202463065299</v>
      </c>
      <c r="P1329" s="56" t="str">
        <f t="shared" si="1619"/>
        <v>266/2</v>
      </c>
      <c r="R1329" s="80"/>
      <c r="S1329" s="3" t="s">
        <v>31</v>
      </c>
      <c r="T1329" s="60">
        <f ca="1"/>
        <v>-3.5625946755001721</v>
      </c>
      <c r="U1329" s="60">
        <f ca="1"/>
        <v>1.0266731198457968</v>
      </c>
      <c r="V1329" s="60">
        <f ca="1"/>
        <v>-2.2127476606376129</v>
      </c>
      <c r="W1329" s="60">
        <f ca="1"/>
        <v>0.93633612639159369</v>
      </c>
      <c r="X1329" s="60">
        <f ca="1"/>
        <v>-1.8121132503446178</v>
      </c>
      <c r="Y1329" s="52">
        <f ca="1">$B$13 * EXP(($E$3 - $C$13^2/2) * Y$2 + $C$13*SQRT(Y$2)*T1329)</f>
        <v>34.514923072453193</v>
      </c>
      <c r="Z1329" s="52">
        <f ca="1">Y1329 * EXP(($E$3 - $C$13^2/2) * (Z$2-Y$2) + $C$13*SQRT(Z$2-Y$2)*U1329)</f>
        <v>47.199991820253409</v>
      </c>
      <c r="AA1329" s="52">
        <f ca="1">Z1329 * EXP(($E$3 - $C$13^2/2) * (AA$2-Z$2) + $C$13*SQRT(AA$2-Z$2)*V1329)</f>
        <v>24.424077318395614</v>
      </c>
      <c r="AB1329" s="52">
        <f ca="1">AA1329 * EXP(($E$3 - $C$13^2/2) * (AB$2-AA$2) + $C$13*SQRT(AB$2-AA$2)*W1329)</f>
        <v>32.507481375634036</v>
      </c>
      <c r="AC1329" s="52">
        <f ca="1">AB1329 * EXP(($E$3 - $C$13^2/2) * (AC$2-AB$2) + $C$13*SQRT(AC$2-AB$2)*X1329)</f>
        <v>18.969573179188362</v>
      </c>
      <c r="AD1329" s="47"/>
      <c r="AE1329" s="3" t="s">
        <v>46</v>
      </c>
      <c r="AF1329" s="52" t="b">
        <f t="shared" ref="AF1329" ca="1" si="1679">AF1327 &gt;= $B$4</f>
        <v>0</v>
      </c>
      <c r="AG1329" s="52" t="b">
        <f t="array" aca="1" ref="AG1329" ca="1">AND(AG1327 &gt;= $B$4, NOT(OR($AF1329:AF1329)))</f>
        <v>0</v>
      </c>
      <c r="AH1329" s="52" t="b">
        <f t="array" aca="1" ref="AH1329" ca="1">AND(AH1327 &gt;= $B$4, NOT(OR($AF1329:AG1329)))</f>
        <v>0</v>
      </c>
      <c r="AI1329" s="52" t="b">
        <f t="array" aca="1" ref="AI1329" ca="1">AND(AI1327 &gt;= $B$4, NOT(OR($AF1329:AH1329)))</f>
        <v>0</v>
      </c>
      <c r="AJ1329" s="52" t="b">
        <f t="array" aca="1" ref="AJ1329" ca="1">AND(AJ1327 &gt;= $B$4, NOT(OR($AF1329:AI1329)))</f>
        <v>0</v>
      </c>
      <c r="AK1329" s="73"/>
      <c r="AL1329" s="70"/>
    </row>
    <row r="1330" spans="7:38" ht="14.55" customHeight="1" x14ac:dyDescent="0.3">
      <c r="G1330" s="3">
        <v>1328</v>
      </c>
      <c r="H1330" s="58">
        <v>-0.42866114369802477</v>
      </c>
      <c r="I1330" s="58">
        <v>0.28769287005320648</v>
      </c>
      <c r="J1330" s="58">
        <v>-0.78820869686587969</v>
      </c>
      <c r="K1330" s="59">
        <v>-1.1063443053842861</v>
      </c>
      <c r="L1330" s="60">
        <f t="array" ref="L1330:O1330">TRANSPOSE(MMULT(Option!$B$25:$E$28, TRANSPOSE(H1330:K1330)))</f>
        <v>-0.42866114369802477</v>
      </c>
      <c r="M1330" s="60">
        <v>9.2210413304372685E-2</v>
      </c>
      <c r="N1330" s="60">
        <v>-0.78842041240554428</v>
      </c>
      <c r="O1330" s="60">
        <v>-1.1973880260493461</v>
      </c>
      <c r="P1330" s="56" t="str">
        <f t="shared" si="1619"/>
        <v>266/3</v>
      </c>
      <c r="R1330" s="80"/>
      <c r="S1330" s="3" t="s">
        <v>30</v>
      </c>
      <c r="T1330" s="60">
        <f ca="1"/>
        <v>-1.550432956917555</v>
      </c>
      <c r="U1330" s="60">
        <f ca="1"/>
        <v>1.2456430535573497</v>
      </c>
      <c r="V1330" s="60">
        <f ca="1"/>
        <v>-1.608431471985625</v>
      </c>
      <c r="W1330" s="60">
        <f ca="1"/>
        <v>0.75881257819821069</v>
      </c>
      <c r="X1330" s="60">
        <f ca="1"/>
        <v>-1.4738258519563168</v>
      </c>
      <c r="Y1330" s="52">
        <f ca="1">$B$14 * EXP(($E$3 - $C$14^2/2) * Y$2 + $C$14*SQRT(Y$2)*T1330)</f>
        <v>63.120165524540042</v>
      </c>
      <c r="Z1330" s="52">
        <f ca="1">Y1330 * EXP(($E$3 - $C$14^2/2) * (Z$2-Y$2) + $C$14*SQRT(Z$2-Y$2)*U1330)</f>
        <v>92.17908075683269</v>
      </c>
      <c r="AA1330" s="52">
        <f ca="1">Z1330 * EXP(($E$3 - $C$14^2/2) * (AA$2-Z$2) + $C$14*SQRT(AA$2-Z$2)*V1330)</f>
        <v>57.179976355513183</v>
      </c>
      <c r="AB1330" s="52">
        <f ca="1">AA1330 * EXP(($E$3 - $C$14^2/2) * (AB$2-AA$2) + $C$14*SQRT(AB$2-AA$2)*W1330)</f>
        <v>72.157234238818447</v>
      </c>
      <c r="AC1330" s="52">
        <f ca="1">AB1330 * EXP(($E$3 - $C$14^2/2) * (AC$2-AB$2) + $C$14*SQRT(AC$2-AB$2)*X1330)</f>
        <v>46.604625285365749</v>
      </c>
      <c r="AD1330" s="47"/>
      <c r="AE1330" s="3" t="s">
        <v>68</v>
      </c>
      <c r="AF1330" s="52" t="b">
        <f ca="1">AND(AF1327&gt;$B$3, NOT(OR($AF1329:AF1329)))</f>
        <v>0</v>
      </c>
      <c r="AG1330" s="52" t="b">
        <f ca="1">AND(AG1327&gt;$B$3, NOT(OR($AF1329:AG1329)))</f>
        <v>0</v>
      </c>
      <c r="AH1330" s="52" t="b">
        <f ca="1">AND(AH1327&gt;$B$3, NOT(OR($AF1329:AH1329)))</f>
        <v>0</v>
      </c>
      <c r="AI1330" s="52" t="b">
        <f ca="1">AND(AI1327&gt;$B$3, NOT(OR($AF1329:AI1329)))</f>
        <v>0</v>
      </c>
      <c r="AJ1330" s="52" t="b">
        <f ca="1">AND(AJ1327&gt;$B$3, NOT(OR($AF1329:AJ1329)))</f>
        <v>0</v>
      </c>
      <c r="AK1330" s="74"/>
      <c r="AL1330" s="70"/>
    </row>
    <row r="1331" spans="7:38" ht="14.55" customHeight="1" x14ac:dyDescent="0.3">
      <c r="G1331" s="3">
        <v>1329</v>
      </c>
      <c r="H1331" s="58">
        <v>-0.66577579334953763</v>
      </c>
      <c r="I1331" s="58">
        <v>0.87306332733669312</v>
      </c>
      <c r="J1331" s="58">
        <v>-1.4882744469855262</v>
      </c>
      <c r="K1331" s="59">
        <v>0.85846634003031952</v>
      </c>
      <c r="L1331" s="60">
        <f t="array" ref="L1331:O1331">TRANSPOSE(MMULT(Option!$B$25:$E$28, TRANSPOSE(H1331:K1331)))</f>
        <v>-0.66577579334953763</v>
      </c>
      <c r="M1331" s="60">
        <v>0.53386543946226572</v>
      </c>
      <c r="N1331" s="60">
        <v>-1.3448550997817721</v>
      </c>
      <c r="O1331" s="60">
        <v>0.40697655242764852</v>
      </c>
      <c r="P1331" s="56" t="str">
        <f t="shared" si="1619"/>
        <v>266/4</v>
      </c>
      <c r="R1331" s="80">
        <v>333</v>
      </c>
      <c r="S1331" s="3" t="s">
        <v>28</v>
      </c>
      <c r="T1331" s="60">
        <f t="array" aca="1" ref="T1331:T1334" ca="1">TRANSPOSE(OFFSET($L$3, MATCH($R1331 &amp; "/" &amp; T$2, $P$3:$P$5002, 0) - 1, 0, 1, $E$1))</f>
        <v>-0.95761834051001693</v>
      </c>
      <c r="U1331" s="60">
        <f t="array" aca="1" ref="U1331:U1334" ca="1">TRANSPOSE(OFFSET($L$3, MATCH($R1331 &amp; "/" &amp; U$2, $P$3:$P$5002, 0) - 1, 0, 1, $E$1))</f>
        <v>-0.67485054921208054</v>
      </c>
      <c r="V1331" s="60">
        <f t="array" aca="1" ref="V1331:V1334" ca="1">TRANSPOSE(OFFSET($L$3, MATCH($R1331 &amp; "/" &amp; V$2, $P$3:$P$5002, 0) - 1, 0, 1, $E$1))</f>
        <v>-0.33865855814163337</v>
      </c>
      <c r="W1331" s="60">
        <f t="array" aca="1" ref="W1331:W1334" ca="1">TRANSPOSE(OFFSET($L$3, MATCH($R1331 &amp; "/" &amp; W$2, $P$3:$P$5002, 0) - 1, 0, 1, $E$1))</f>
        <v>1.0733348662109659</v>
      </c>
      <c r="X1331" s="60">
        <f t="array" aca="1" ref="X1331:X1334" ca="1">TRANSPOSE(OFFSET($L$3, MATCH($R1331 &amp; "/" &amp; X$2, $P$3:$P$5002, 0) - 1, 0, 1, $E$1))</f>
        <v>-0.93530568486985677</v>
      </c>
      <c r="Y1331" s="52">
        <f ca="1">$B$11 * EXP(($E$3 - $C$11^2/2) * Y$2 + $C$11*SQRT(Y$2)*T1331)</f>
        <v>75.405836851025626</v>
      </c>
      <c r="Z1331" s="52">
        <f ca="1">Y1331 * EXP(($E$3 - $C$11^2/2) * (Z$2-Y$2) + $C$11*SQRT(Z$2-Y$2)*U1331)</f>
        <v>61.894388362059559</v>
      </c>
      <c r="AA1331" s="52">
        <f ca="1">Z1331 * EXP(($E$3 - $C$11^2/2) * (AA$2-Z$2) + $C$11*SQRT(AA$2-Z$2)*V1331)</f>
        <v>56.195234145875787</v>
      </c>
      <c r="AB1331" s="52">
        <f ca="1">AA1331 * EXP(($E$3 - $C$11^2/2) * (AB$2-AA$2) + $C$11*SQRT(AB$2-AA$2)*W1331)</f>
        <v>77.931669561899184</v>
      </c>
      <c r="AC1331" s="52">
        <f ca="1">AB1331 * EXP(($E$3 - $C$11^2/2) * (AC$2-AB$2) + $C$11*SQRT(AC$2-AB$2)*X1331)</f>
        <v>59.159708234763286</v>
      </c>
      <c r="AD1331" s="47"/>
      <c r="AE1331" s="3" t="s">
        <v>69</v>
      </c>
      <c r="AF1331" s="20" cm="1">
        <f t="array" aca="1" ref="AF1331" ca="1">MIN(Y1331:Y1334 / $D$11:$D$14)</f>
        <v>0.39987860121080859</v>
      </c>
      <c r="AG1331" s="20" cm="1">
        <f t="array" aca="1" ref="AG1331" ca="1">MIN(Z1331:Z1334 / $D$11:$D$14)</f>
        <v>0.3823533802860094</v>
      </c>
      <c r="AH1331" s="20" cm="1">
        <f t="array" aca="1" ref="AH1331" ca="1">MIN(AA1331:AA1334 / $D$11:$D$14)</f>
        <v>0.34940726392011351</v>
      </c>
      <c r="AI1331" s="20" cm="1">
        <f t="array" aca="1" ref="AI1331" ca="1">MIN(AB1331:AB1334 / $D$11:$D$14)</f>
        <v>0.38133743774728662</v>
      </c>
      <c r="AJ1331" s="20" cm="1">
        <f t="array" aca="1" ref="AJ1331" ca="1">MIN(AC1331:AC1334 / $D$11:$D$14)</f>
        <v>0.39950387800794729</v>
      </c>
      <c r="AK1331" s="72">
        <f t="array" aca="1" ref="AK1331" ca="1">SUMPRODUCT(AF1332:AJ1332, EXP(-$E$3*$AF$2:$AJ$2))</f>
        <v>77880.078307140488</v>
      </c>
      <c r="AL1331" s="70">
        <f ca="1">MAX(AC1332 - $D$11, 0) * EXP(-$E$2*$E$3)</f>
        <v>14.327901390655239</v>
      </c>
    </row>
    <row r="1332" spans="7:38" ht="14.55" customHeight="1" x14ac:dyDescent="0.3">
      <c r="G1332" s="3">
        <v>1330</v>
      </c>
      <c r="H1332" s="58">
        <v>0.9491005157107899</v>
      </c>
      <c r="I1332" s="58">
        <v>1.3658291713336979</v>
      </c>
      <c r="J1332" s="58">
        <v>1.1400697007700491</v>
      </c>
      <c r="K1332" s="59">
        <v>-0.3218354792853374</v>
      </c>
      <c r="L1332" s="60">
        <f t="array" ref="L1332:O1332">TRANSPOSE(MMULT(Option!$B$25:$E$28, TRANSPOSE(H1332:K1332)))</f>
        <v>0.9491005157107899</v>
      </c>
      <c r="M1332" s="60">
        <v>1.631443319087412</v>
      </c>
      <c r="N1332" s="60">
        <v>1.738632932246885</v>
      </c>
      <c r="O1332" s="60">
        <v>0.68421362044426448</v>
      </c>
      <c r="P1332" s="56" t="str">
        <f t="shared" si="1619"/>
        <v>266/5</v>
      </c>
      <c r="R1332" s="80"/>
      <c r="S1332" s="3" t="s">
        <v>29</v>
      </c>
      <c r="T1332" s="60">
        <f ca="1"/>
        <v>1.2164047802567499</v>
      </c>
      <c r="U1332" s="60">
        <f ca="1"/>
        <v>-0.98939459077775127</v>
      </c>
      <c r="V1332" s="60">
        <f ca="1"/>
        <v>-0.41162078356102338</v>
      </c>
      <c r="W1332" s="60">
        <f ca="1"/>
        <v>1.006514705598208</v>
      </c>
      <c r="X1332" s="60">
        <f ca="1"/>
        <v>-0.34231581642333009</v>
      </c>
      <c r="Y1332" s="52">
        <f ca="1">$B$12 * EXP(($E$3 - $C$12^2/2) * Y$2 + $C$12*SQRT(Y$2)*T1332)</f>
        <v>144.762087652513</v>
      </c>
      <c r="Z1332" s="52">
        <f ca="1">Y1332 * EXP(($E$3 - $C$12^2/2) * (Z$2-Y$2) + $C$12*SQRT(Z$2-Y$2)*U1332)</f>
        <v>108.12340815002818</v>
      </c>
      <c r="AA1332" s="52">
        <f ca="1">Z1332 * EXP(($E$3 - $C$12^2/2) * (AA$2-Z$2) + $C$12*SQRT(AA$2-Z$2)*V1332)</f>
        <v>96.042135608601896</v>
      </c>
      <c r="AB1332" s="52">
        <f ca="1">AA1332 * EXP(($E$3 - $C$12^2/2) * (AB$2-AA$2) + $C$12*SQRT(AB$2-AA$2)*W1332)</f>
        <v>130.54805799152331</v>
      </c>
      <c r="AC1332" s="52">
        <f ca="1">AB1332 * EXP(($E$3 - $C$12^2/2) * (AC$2-AB$2) + $C$12*SQRT(AC$2-AB$2)*X1332)</f>
        <v>118.39738955339696</v>
      </c>
      <c r="AD1332" s="47"/>
      <c r="AE1332" s="3" t="s">
        <v>47</v>
      </c>
      <c r="AF1332" s="64">
        <f t="shared" ref="AF1332" ca="1" si="1680">($B$5*AF1334 + (1 + $B$6)*AF1333)*$B$2</f>
        <v>0</v>
      </c>
      <c r="AG1332" s="64">
        <f t="shared" ref="AG1332" ca="1" si="1681">($B$5*AG1334 + (1 + $B$6)*AG1333)*$B$2</f>
        <v>0</v>
      </c>
      <c r="AH1332" s="64">
        <f t="shared" ref="AH1332" ca="1" si="1682">($B$5*AH1334 + (1 + $B$6)*AH1333)*$B$2</f>
        <v>0</v>
      </c>
      <c r="AI1332" s="64">
        <f t="shared" ref="AI1332" ca="1" si="1683">($B$5*AI1334 + (1 + $B$6)*AI1333)*$B$2</f>
        <v>0</v>
      </c>
      <c r="AJ1332" s="64" cm="1">
        <f t="array" aca="1" ref="AJ1332" ca="1">($B$5*AJ1334 + (1 + $B$6)*AJ1333 + AND(NOT(AF1333:AJ1333)))*$B$2</f>
        <v>100000</v>
      </c>
      <c r="AK1332" s="73"/>
      <c r="AL1332" s="70"/>
    </row>
    <row r="1333" spans="7:38" ht="14.55" customHeight="1" x14ac:dyDescent="0.3">
      <c r="G1333" s="3">
        <v>1331</v>
      </c>
      <c r="H1333" s="58">
        <v>-1.0247148230768648</v>
      </c>
      <c r="I1333" s="58">
        <v>-0.4087920747295033</v>
      </c>
      <c r="J1333" s="58">
        <v>-1.180261401390956</v>
      </c>
      <c r="K1333" s="59">
        <v>0.65975745505900896</v>
      </c>
      <c r="L1333" s="60">
        <f t="array" ref="L1333:O1333">TRANSPOSE(MMULT(Option!$B$25:$E$28, TRANSPOSE(H1333:K1333)))</f>
        <v>-1.0247148230768648</v>
      </c>
      <c r="M1333" s="60">
        <v>-0.78455005441994463</v>
      </c>
      <c r="N1333" s="60">
        <v>-1.5535682910861404</v>
      </c>
      <c r="O1333" s="60">
        <v>-0.1823137293023549</v>
      </c>
      <c r="P1333" s="56" t="str">
        <f t="shared" si="1619"/>
        <v>267/1</v>
      </c>
      <c r="R1333" s="80"/>
      <c r="S1333" s="3" t="s">
        <v>31</v>
      </c>
      <c r="T1333" s="60">
        <f ca="1"/>
        <v>-3.0719809163722016</v>
      </c>
      <c r="U1333" s="60">
        <f ca="1"/>
        <v>-0.16605247934430412</v>
      </c>
      <c r="V1333" s="60">
        <f ca="1"/>
        <v>0.10415135106366288</v>
      </c>
      <c r="W1333" s="60">
        <f ca="1"/>
        <v>1.4532677609024858</v>
      </c>
      <c r="X1333" s="60">
        <f ca="1"/>
        <v>1.3428601109812255E-2</v>
      </c>
      <c r="Y1333" s="52">
        <f ca="1">$B$13 * EXP(($E$3 - $C$13^2/2) * Y$2 + $C$13*SQRT(Y$2)*T1333)</f>
        <v>39.987860121080857</v>
      </c>
      <c r="Z1333" s="52">
        <f ca="1">Y1333 * EXP(($E$3 - $C$13^2/2) * (Z$2-Y$2) + $C$13*SQRT(Z$2-Y$2)*U1333)</f>
        <v>38.235338028600943</v>
      </c>
      <c r="AA1333" s="52">
        <f ca="1">Z1333 * EXP(($E$3 - $C$13^2/2) * (AA$2-Z$2) + $C$13*SQRT(AA$2-Z$2)*V1333)</f>
        <v>39.646615006376074</v>
      </c>
      <c r="AB1333" s="52">
        <f ca="1">AA1333 * EXP(($E$3 - $C$13^2/2) * (AB$2-AA$2) + $C$13*SQRT(AB$2-AA$2)*W1333)</f>
        <v>61.619963502143584</v>
      </c>
      <c r="AC1333" s="52">
        <f ca="1">AB1333 * EXP(($E$3 - $C$13^2/2) * (AC$2-AB$2) + $C$13*SQRT(AC$2-AB$2)*X1333)</f>
        <v>62.178823351964759</v>
      </c>
      <c r="AD1333" s="47"/>
      <c r="AE1333" s="3" t="s">
        <v>46</v>
      </c>
      <c r="AF1333" s="52" t="b">
        <f t="shared" ref="AF1333" ca="1" si="1684">AF1331 &gt;= $B$4</f>
        <v>0</v>
      </c>
      <c r="AG1333" s="52" t="b">
        <f t="array" aca="1" ref="AG1333" ca="1">AND(AG1331 &gt;= $B$4, NOT(OR($AF1333:AF1333)))</f>
        <v>0</v>
      </c>
      <c r="AH1333" s="52" t="b">
        <f t="array" aca="1" ref="AH1333" ca="1">AND(AH1331 &gt;= $B$4, NOT(OR($AF1333:AG1333)))</f>
        <v>0</v>
      </c>
      <c r="AI1333" s="52" t="b">
        <f t="array" aca="1" ref="AI1333" ca="1">AND(AI1331 &gt;= $B$4, NOT(OR($AF1333:AH1333)))</f>
        <v>0</v>
      </c>
      <c r="AJ1333" s="52" t="b">
        <f t="array" aca="1" ref="AJ1333" ca="1">AND(AJ1331 &gt;= $B$4, NOT(OR($AF1333:AI1333)))</f>
        <v>0</v>
      </c>
      <c r="AK1333" s="73"/>
      <c r="AL1333" s="70"/>
    </row>
    <row r="1334" spans="7:38" ht="14.55" customHeight="1" x14ac:dyDescent="0.3">
      <c r="G1334" s="3">
        <v>1332</v>
      </c>
      <c r="H1334" s="58">
        <v>-1.0483122672602256</v>
      </c>
      <c r="I1334" s="58">
        <v>0.76635075821802456</v>
      </c>
      <c r="J1334" s="58">
        <v>0.48777177349741285</v>
      </c>
      <c r="K1334" s="59">
        <v>-1.0807156378336369</v>
      </c>
      <c r="L1334" s="60">
        <f t="array" ref="L1334:O1334">TRANSPOSE(MMULT(Option!$B$25:$E$28, TRANSPOSE(H1334:K1334)))</f>
        <v>-1.0483122672602256</v>
      </c>
      <c r="M1334" s="60">
        <v>0.28304716478008951</v>
      </c>
      <c r="N1334" s="60">
        <v>0.20976768626734274</v>
      </c>
      <c r="O1334" s="60">
        <v>-1.0489134515610761</v>
      </c>
      <c r="P1334" s="56" t="str">
        <f t="shared" si="1619"/>
        <v>267/2</v>
      </c>
      <c r="R1334" s="80"/>
      <c r="S1334" s="3" t="s">
        <v>30</v>
      </c>
      <c r="T1334" s="60">
        <f ca="1"/>
        <v>-1.2402996045932104</v>
      </c>
      <c r="U1334" s="60">
        <f ca="1"/>
        <v>-0.50030884459101022</v>
      </c>
      <c r="V1334" s="60">
        <f ca="1"/>
        <v>-1.814448523486899</v>
      </c>
      <c r="W1334" s="60">
        <f ca="1"/>
        <v>0.2748215311873754</v>
      </c>
      <c r="X1334" s="60">
        <f ca="1"/>
        <v>0.13846275258670759</v>
      </c>
      <c r="Y1334" s="52">
        <f ca="1">$B$14 * EXP(($E$3 - $C$14^2/2) * Y$2 + $C$14*SQRT(Y$2)*T1334)</f>
        <v>69.274737715723262</v>
      </c>
      <c r="Z1334" s="52">
        <f ca="1">Y1334 * EXP(($E$3 - $C$14^2/2) * (Z$2-Y$2) + $C$14*SQRT(Z$2-Y$2)*U1334)</f>
        <v>59.918640551891379</v>
      </c>
      <c r="AA1334" s="52">
        <f ca="1">Z1334 * EXP(($E$3 - $C$14^2/2) * (AA$2-Z$2) + $C$14*SQRT(AA$2-Z$2)*V1334)</f>
        <v>34.940726392011349</v>
      </c>
      <c r="AB1334" s="52">
        <f ca="1">AA1334 * EXP(($E$3 - $C$14^2/2) * (AB$2-AA$2) + $C$14*SQRT(AB$2-AA$2)*W1334)</f>
        <v>38.133743774728664</v>
      </c>
      <c r="AC1334" s="52">
        <f ca="1">AB1334 * EXP(($E$3 - $C$14^2/2) * (AC$2-AB$2) + $C$14*SQRT(AC$2-AB$2)*X1334)</f>
        <v>39.950387800794729</v>
      </c>
      <c r="AD1334" s="47"/>
      <c r="AE1334" s="3" t="s">
        <v>68</v>
      </c>
      <c r="AF1334" s="52" t="b">
        <f ca="1">AND(AF1331&gt;$B$3, NOT(OR($AF1333:AF1333)))</f>
        <v>0</v>
      </c>
      <c r="AG1334" s="52" t="b">
        <f ca="1">AND(AG1331&gt;$B$3, NOT(OR($AF1333:AG1333)))</f>
        <v>0</v>
      </c>
      <c r="AH1334" s="52" t="b">
        <f ca="1">AND(AH1331&gt;$B$3, NOT(OR($AF1333:AH1333)))</f>
        <v>0</v>
      </c>
      <c r="AI1334" s="52" t="b">
        <f ca="1">AND(AI1331&gt;$B$3, NOT(OR($AF1333:AI1333)))</f>
        <v>0</v>
      </c>
      <c r="AJ1334" s="52" t="b">
        <f ca="1">AND(AJ1331&gt;$B$3, NOT(OR($AF1333:AJ1333)))</f>
        <v>0</v>
      </c>
      <c r="AK1334" s="74"/>
      <c r="AL1334" s="70"/>
    </row>
    <row r="1335" spans="7:38" ht="14.55" customHeight="1" x14ac:dyDescent="0.3">
      <c r="G1335" s="3">
        <v>1333</v>
      </c>
      <c r="H1335" s="58">
        <v>0.47636541023539131</v>
      </c>
      <c r="I1335" s="58">
        <v>0.20299348255696792</v>
      </c>
      <c r="J1335" s="58">
        <v>1.5021272168500519</v>
      </c>
      <c r="K1335" s="59">
        <v>-0.18248347338740312</v>
      </c>
      <c r="L1335" s="60">
        <f t="array" ref="L1335:O1335">TRANSPOSE(MMULT(Option!$B$25:$E$28, TRANSPOSE(H1335:K1335)))</f>
        <v>0.47636541023539131</v>
      </c>
      <c r="M1335" s="60">
        <v>0.3765927639741572</v>
      </c>
      <c r="N1335" s="60">
        <v>1.563035789940191</v>
      </c>
      <c r="O1335" s="60">
        <v>0.38061803709390829</v>
      </c>
      <c r="P1335" s="56" t="str">
        <f t="shared" si="1619"/>
        <v>267/3</v>
      </c>
      <c r="R1335" s="80">
        <v>334</v>
      </c>
      <c r="S1335" s="3" t="s">
        <v>28</v>
      </c>
      <c r="T1335" s="60">
        <f t="array" aca="1" ref="T1335:T1338" ca="1">TRANSPOSE(OFFSET($L$3, MATCH($R1335 &amp; "/" &amp; T$2, $P$3:$P$5002, 0) - 1, 0, 1, $E$1))</f>
        <v>1.279865222955902</v>
      </c>
      <c r="U1335" s="60">
        <f t="array" aca="1" ref="U1335:U1338" ca="1">TRANSPOSE(OFFSET($L$3, MATCH($R1335 &amp; "/" &amp; U$2, $P$3:$P$5002, 0) - 1, 0, 1, $E$1))</f>
        <v>0.99460311704798965</v>
      </c>
      <c r="V1335" s="60">
        <f t="array" aca="1" ref="V1335:V1338" ca="1">TRANSPOSE(OFFSET($L$3, MATCH($R1335 &amp; "/" &amp; V$2, $P$3:$P$5002, 0) - 1, 0, 1, $E$1))</f>
        <v>-1.196600970169734</v>
      </c>
      <c r="W1335" s="60">
        <f t="array" aca="1" ref="W1335:W1338" ca="1">TRANSPOSE(OFFSET($L$3, MATCH($R1335 &amp; "/" &amp; W$2, $P$3:$P$5002, 0) - 1, 0, 1, $E$1))</f>
        <v>1.2026886654468942</v>
      </c>
      <c r="X1335" s="60">
        <f t="array" aca="1" ref="X1335:X1338" ca="1">TRANSPOSE(OFFSET($L$3, MATCH($R1335 &amp; "/" &amp; X$2, $P$3:$P$5002, 0) - 1, 0, 1, $E$1))</f>
        <v>3.0290496812734342</v>
      </c>
      <c r="Y1335" s="52">
        <f ca="1">$B$11 * EXP(($E$3 - $C$11^2/2) * Y$2 + $C$11*SQRT(Y$2)*T1335)</f>
        <v>147.54448932965485</v>
      </c>
      <c r="Z1335" s="52">
        <f ca="1">Y1335 * EXP(($E$3 - $C$11^2/2) * (Z$2-Y$2) + $C$11*SQRT(Z$2-Y$2)*U1335)</f>
        <v>199.83872934377999</v>
      </c>
      <c r="AA1335" s="52">
        <f ca="1">Z1335 * EXP(($E$3 - $C$11^2/2) * (AA$2-Z$2) + $C$11*SQRT(AA$2-Z$2)*V1335)</f>
        <v>140.26456607445729</v>
      </c>
      <c r="AB1335" s="52">
        <f ca="1">AA1335 * EXP(($E$3 - $C$11^2/2) * (AB$2-AA$2) + $C$11*SQRT(AB$2-AA$2)*W1335)</f>
        <v>202.21611395722843</v>
      </c>
      <c r="AC1335" s="52">
        <f ca="1">AB1335 * EXP(($E$3 - $C$11^2/2) * (AC$2-AB$2) + $C$11*SQRT(AC$2-AB$2)*X1335)</f>
        <v>504.23977599121918</v>
      </c>
      <c r="AD1335" s="47"/>
      <c r="AE1335" s="3" t="s">
        <v>69</v>
      </c>
      <c r="AF1335" s="20" cm="1">
        <f t="array" aca="1" ref="AF1335" ca="1">MIN(Y1335:Y1338 / $D$11:$D$14)</f>
        <v>0.82200505108525723</v>
      </c>
      <c r="AG1335" s="20" cm="1">
        <f t="array" aca="1" ref="AG1335" ca="1">MIN(Z1335:Z1338 / $D$11:$D$14)</f>
        <v>0.90516745295345136</v>
      </c>
      <c r="AH1335" s="20" cm="1">
        <f t="array" aca="1" ref="AH1335" ca="1">MIN(AA1335:AA1338 / $D$11:$D$14)</f>
        <v>0.68858057815144735</v>
      </c>
      <c r="AI1335" s="20" cm="1">
        <f t="array" aca="1" ref="AI1335" ca="1">MIN(AB1335:AB1338 / $D$11:$D$14)</f>
        <v>0.80064001410684726</v>
      </c>
      <c r="AJ1335" s="20" cm="1">
        <f t="array" aca="1" ref="AJ1335" ca="1">MIN(AC1335:AC1338 / $D$11:$D$14)</f>
        <v>1.2155220069657595</v>
      </c>
      <c r="AK1335" s="72">
        <f t="array" aca="1" ref="AK1335" ca="1">SUMPRODUCT(AF1336:AJ1336, EXP(-$E$3*$AF$2:$AJ$2))</f>
        <v>129684.05398743137</v>
      </c>
      <c r="AL1335" s="70">
        <f ca="1">MAX(AC1336 - $D$11, 0) * EXP(-$E$2*$E$3)</f>
        <v>114.69491907122205</v>
      </c>
    </row>
    <row r="1336" spans="7:38" ht="14.55" customHeight="1" x14ac:dyDescent="0.3">
      <c r="G1336" s="3">
        <v>1334</v>
      </c>
      <c r="H1336" s="58">
        <v>0.70563041970113272</v>
      </c>
      <c r="I1336" s="58">
        <v>1.1325659302942026</v>
      </c>
      <c r="J1336" s="58">
        <v>0.26568050767080292</v>
      </c>
      <c r="K1336" s="59">
        <v>-0.69798934451566386</v>
      </c>
      <c r="L1336" s="60">
        <f t="array" ref="L1336:O1336">TRANSPOSE(MMULT(Option!$B$25:$E$28, TRANSPOSE(H1336:K1336)))</f>
        <v>0.70563041970113272</v>
      </c>
      <c r="M1336" s="60">
        <v>1.3202659889007056</v>
      </c>
      <c r="N1336" s="60">
        <v>0.8121774094500569</v>
      </c>
      <c r="O1336" s="60">
        <v>3.296070616261737E-2</v>
      </c>
      <c r="P1336" s="56" t="str">
        <f t="shared" si="1619"/>
        <v>267/4</v>
      </c>
      <c r="R1336" s="80"/>
      <c r="S1336" s="3" t="s">
        <v>29</v>
      </c>
      <c r="T1336" s="60">
        <f ca="1"/>
        <v>0.74111003945282183</v>
      </c>
      <c r="U1336" s="60">
        <f ca="1"/>
        <v>3.3813873409117401E-2</v>
      </c>
      <c r="V1336" s="60">
        <f ca="1"/>
        <v>-0.5844463081700022</v>
      </c>
      <c r="W1336" s="60">
        <f ca="1"/>
        <v>0.79407272186217059</v>
      </c>
      <c r="X1336" s="60">
        <f ca="1"/>
        <v>1.9498346355703791</v>
      </c>
      <c r="Y1336" s="52">
        <f ca="1">$B$12 * EXP(($E$3 - $C$12^2/2) * Y$2 + $C$12*SQRT(Y$2)*T1336)</f>
        <v>125.52478107243617</v>
      </c>
      <c r="Z1336" s="52">
        <f ca="1">Y1336 * EXP(($E$3 - $C$12^2/2) * (Z$2-Y$2) + $C$12*SQRT(Z$2-Y$2)*U1336)</f>
        <v>127.44021591475042</v>
      </c>
      <c r="AA1336" s="52">
        <f ca="1">Z1336 * EXP(($E$3 - $C$12^2/2) * (AA$2-Z$2) + $C$12*SQRT(AA$2-Z$2)*V1336)</f>
        <v>107.48093332258043</v>
      </c>
      <c r="AB1336" s="52">
        <f ca="1">AA1336 * EXP(($E$3 - $C$12^2/2) * (AB$2-AA$2) + $C$12*SQRT(AB$2-AA$2)*W1336)</f>
        <v>137.07596811811555</v>
      </c>
      <c r="AC1336" s="52">
        <f ca="1">AB1336 * EXP(($E$3 - $C$12^2/2) * (AC$2-AB$2) + $C$12*SQRT(AC$2-AB$2)*X1336)</f>
        <v>247.27119125239267</v>
      </c>
      <c r="AD1336" s="47"/>
      <c r="AE1336" s="3" t="s">
        <v>47</v>
      </c>
      <c r="AF1336" s="64">
        <f t="shared" ref="AF1336" ca="1" si="1685">($B$5*AF1338 + (1 + $B$6)*AF1337)*$B$2</f>
        <v>15000</v>
      </c>
      <c r="AG1336" s="64">
        <f t="shared" ref="AG1336" ca="1" si="1686">($B$5*AG1338 + (1 + $B$6)*AG1337)*$B$2</f>
        <v>15000</v>
      </c>
      <c r="AH1336" s="64">
        <f t="shared" ref="AH1336" ca="1" si="1687">($B$5*AH1338 + (1 + $B$6)*AH1337)*$B$2</f>
        <v>0</v>
      </c>
      <c r="AI1336" s="64">
        <f t="shared" ref="AI1336" ca="1" si="1688">($B$5*AI1338 + (1 + $B$6)*AI1337)*$B$2</f>
        <v>15000</v>
      </c>
      <c r="AJ1336" s="64" cm="1">
        <f t="array" aca="1" ref="AJ1336" ca="1">($B$5*AJ1338 + (1 + $B$6)*AJ1337 + AND(NOT(AF1337:AJ1337)))*$B$2</f>
        <v>114999.99999999999</v>
      </c>
      <c r="AK1336" s="73"/>
      <c r="AL1336" s="70"/>
    </row>
    <row r="1337" spans="7:38" ht="14.55" customHeight="1" x14ac:dyDescent="0.3">
      <c r="G1337" s="3">
        <v>1335</v>
      </c>
      <c r="H1337" s="58">
        <v>-1.015241839462635</v>
      </c>
      <c r="I1337" s="58">
        <v>0.7627029436866487</v>
      </c>
      <c r="J1337" s="58">
        <v>-0.70022409600047675</v>
      </c>
      <c r="K1337" s="59">
        <v>-0.12576337842830343</v>
      </c>
      <c r="L1337" s="60">
        <f t="array" ref="L1337:O1337">TRANSPOSE(MMULT(Option!$B$25:$E$28, TRANSPOSE(H1337:K1337)))</f>
        <v>-1.015241839462635</v>
      </c>
      <c r="M1337" s="60">
        <v>0.29293205865688776</v>
      </c>
      <c r="N1337" s="60">
        <v>-0.82138809481782382</v>
      </c>
      <c r="O1337" s="60">
        <v>-0.45074129541347585</v>
      </c>
      <c r="P1337" s="56" t="str">
        <f t="shared" si="1619"/>
        <v>267/5</v>
      </c>
      <c r="R1337" s="80"/>
      <c r="S1337" s="3" t="s">
        <v>31</v>
      </c>
      <c r="T1337" s="60">
        <f ca="1"/>
        <v>1.5633326672521366</v>
      </c>
      <c r="U1337" s="60">
        <f ca="1"/>
        <v>-0.50538151172017765</v>
      </c>
      <c r="V1337" s="60">
        <f ca="1"/>
        <v>-0.99790587430184885</v>
      </c>
      <c r="W1337" s="60">
        <f ca="1"/>
        <v>0.36598224480934882</v>
      </c>
      <c r="X1337" s="60">
        <f ca="1"/>
        <v>1.8557006887938994</v>
      </c>
      <c r="Y1337" s="52">
        <f ca="1">$B$13 * EXP(($E$3 - $C$13^2/2) * Y$2 + $C$13*SQRT(Y$2)*T1337)</f>
        <v>160.64066660282458</v>
      </c>
      <c r="Z1337" s="52">
        <f ca="1">Y1337 * EXP(($E$3 - $C$13^2/2) * (Z$2-Y$2) + $C$13*SQRT(Z$2-Y$2)*U1337)</f>
        <v>138.73359794747674</v>
      </c>
      <c r="AA1337" s="52">
        <f ca="1">Z1337 * EXP(($E$3 - $C$13^2/2) * (AA$2-Z$2) + $C$13*SQRT(AA$2-Z$2)*V1337)</f>
        <v>103.35645794686083</v>
      </c>
      <c r="AB1337" s="52">
        <f ca="1">AA1337 * EXP(($E$3 - $C$13^2/2) * (AB$2-AA$2) + $C$13*SQRT(AB$2-AA$2)*W1337)</f>
        <v>115.9290590136445</v>
      </c>
      <c r="AC1337" s="52">
        <f ca="1">AB1337 * EXP(($E$3 - $C$13^2/2) * (AC$2-AB$2) + $C$13*SQRT(AC$2-AB$2)*X1337)</f>
        <v>203.3012055326864</v>
      </c>
      <c r="AD1337" s="47"/>
      <c r="AE1337" s="3" t="s">
        <v>46</v>
      </c>
      <c r="AF1337" s="52" t="b">
        <f t="shared" ref="AF1337" ca="1" si="1689">AF1335 &gt;= $B$4</f>
        <v>0</v>
      </c>
      <c r="AG1337" s="52" t="b">
        <f t="array" aca="1" ref="AG1337" ca="1">AND(AG1335 &gt;= $B$4, NOT(OR($AF1337:AF1337)))</f>
        <v>0</v>
      </c>
      <c r="AH1337" s="52" t="b">
        <f t="array" aca="1" ref="AH1337" ca="1">AND(AH1335 &gt;= $B$4, NOT(OR($AF1337:AG1337)))</f>
        <v>0</v>
      </c>
      <c r="AI1337" s="52" t="b">
        <f t="array" aca="1" ref="AI1337" ca="1">AND(AI1335 &gt;= $B$4, NOT(OR($AF1337:AH1337)))</f>
        <v>0</v>
      </c>
      <c r="AJ1337" s="52" t="b">
        <f t="array" aca="1" ref="AJ1337" ca="1">AND(AJ1335 &gt;= $B$4, NOT(OR($AF1337:AI1337)))</f>
        <v>0</v>
      </c>
      <c r="AK1337" s="73"/>
      <c r="AL1337" s="70"/>
    </row>
    <row r="1338" spans="7:38" ht="14.55" customHeight="1" x14ac:dyDescent="0.3">
      <c r="G1338" s="3">
        <v>1336</v>
      </c>
      <c r="H1338" s="58">
        <v>-3.2400098590228974</v>
      </c>
      <c r="I1338" s="58">
        <v>1.028289493067817</v>
      </c>
      <c r="J1338" s="58">
        <v>-0.50978526116920031</v>
      </c>
      <c r="K1338" s="59">
        <v>7.0881466321120246E-2</v>
      </c>
      <c r="L1338" s="60">
        <f t="array" ref="L1338:O1338">TRANSPOSE(MMULT(Option!$B$25:$E$28, TRANSPOSE(H1338:K1338)))</f>
        <v>-3.2400098590228974</v>
      </c>
      <c r="M1338" s="60">
        <v>-0.35356105594695109</v>
      </c>
      <c r="N1338" s="60">
        <v>-1.4744840733410411</v>
      </c>
      <c r="O1338" s="60">
        <v>-1.0655351804860906</v>
      </c>
      <c r="P1338" s="56" t="str">
        <f t="shared" si="1619"/>
        <v>268/1</v>
      </c>
      <c r="R1338" s="80"/>
      <c r="S1338" s="3" t="s">
        <v>30</v>
      </c>
      <c r="T1338" s="60">
        <f ca="1"/>
        <v>-0.67002913024087085</v>
      </c>
      <c r="U1338" s="60">
        <f ca="1"/>
        <v>0.30457805853912806</v>
      </c>
      <c r="V1338" s="60">
        <f ca="1"/>
        <v>-0.92829203932917248</v>
      </c>
      <c r="W1338" s="60">
        <f ca="1"/>
        <v>0.48593026595030869</v>
      </c>
      <c r="X1338" s="60">
        <f ca="1"/>
        <v>1.3750582447087096</v>
      </c>
      <c r="Y1338" s="52">
        <f ca="1">$B$14 * EXP(($E$3 - $C$14^2/2) * Y$2 + $C$14*SQRT(Y$2)*T1338)</f>
        <v>82.200505108525718</v>
      </c>
      <c r="Z1338" s="52">
        <f ca="1">Y1338 * EXP(($E$3 - $C$14^2/2) * (Z$2-Y$2) + $C$14*SQRT(Z$2-Y$2)*U1338)</f>
        <v>90.516745295345132</v>
      </c>
      <c r="AA1338" s="52">
        <f ca="1">Z1338 * EXP(($E$3 - $C$14^2/2) * (AA$2-Z$2) + $C$14*SQRT(AA$2-Z$2)*V1338)</f>
        <v>68.858057815144733</v>
      </c>
      <c r="AB1338" s="52">
        <f ca="1">AA1338 * EXP(($E$3 - $C$14^2/2) * (AB$2-AA$2) + $C$14*SQRT(AB$2-AA$2)*W1338)</f>
        <v>80.064001410684725</v>
      </c>
      <c r="AC1338" s="52">
        <f ca="1">AB1338 * EXP(($E$3 - $C$14^2/2) * (AC$2-AB$2) + $C$14*SQRT(AC$2-AB$2)*X1338)</f>
        <v>121.55220069657595</v>
      </c>
      <c r="AD1338" s="47"/>
      <c r="AE1338" s="3" t="s">
        <v>68</v>
      </c>
      <c r="AF1338" s="52" t="b">
        <f ca="1">AND(AF1335&gt;$B$3, NOT(OR($AF1337:AF1337)))</f>
        <v>1</v>
      </c>
      <c r="AG1338" s="52" t="b">
        <f ca="1">AND(AG1335&gt;$B$3, NOT(OR($AF1337:AG1337)))</f>
        <v>1</v>
      </c>
      <c r="AH1338" s="52" t="b">
        <f ca="1">AND(AH1335&gt;$B$3, NOT(OR($AF1337:AH1337)))</f>
        <v>0</v>
      </c>
      <c r="AI1338" s="52" t="b">
        <f ca="1">AND(AI1335&gt;$B$3, NOT(OR($AF1337:AI1337)))</f>
        <v>1</v>
      </c>
      <c r="AJ1338" s="52" t="b">
        <f ca="1">AND(AJ1335&gt;$B$3, NOT(OR($AF1337:AJ1337)))</f>
        <v>1</v>
      </c>
      <c r="AK1338" s="74"/>
      <c r="AL1338" s="70"/>
    </row>
    <row r="1339" spans="7:38" ht="14.55" customHeight="1" x14ac:dyDescent="0.3">
      <c r="G1339" s="3">
        <v>1337</v>
      </c>
      <c r="H1339" s="58">
        <v>-0.39464259641010191</v>
      </c>
      <c r="I1339" s="58">
        <v>-5.9982203752570407E-2</v>
      </c>
      <c r="J1339" s="58">
        <v>-1.3141212493883301</v>
      </c>
      <c r="K1339" s="59">
        <v>1.3584103320882324</v>
      </c>
      <c r="L1339" s="60">
        <f t="array" ref="L1339:O1339">TRANSPOSE(MMULT(Option!$B$25:$E$28, TRANSPOSE(H1339:K1339)))</f>
        <v>-0.39464259641010191</v>
      </c>
      <c r="M1339" s="60">
        <v>-0.21283163637332439</v>
      </c>
      <c r="N1339" s="60">
        <v>-1.3277699873367104</v>
      </c>
      <c r="O1339" s="60">
        <v>0.73321883905786378</v>
      </c>
      <c r="P1339" s="56" t="str">
        <f t="shared" si="1619"/>
        <v>268/2</v>
      </c>
      <c r="R1339" s="80">
        <v>335</v>
      </c>
      <c r="S1339" s="3" t="s">
        <v>28</v>
      </c>
      <c r="T1339" s="60">
        <f t="array" aca="1" ref="T1339:T1342" ca="1">TRANSPOSE(OFFSET($L$3, MATCH($R1339 &amp; "/" &amp; T$2, $P$3:$P$5002, 0) - 1, 0, 1, $E$1))</f>
        <v>-0.63448918090921158</v>
      </c>
      <c r="U1339" s="60">
        <f t="array" aca="1" ref="U1339:U1342" ca="1">TRANSPOSE(OFFSET($L$3, MATCH($R1339 &amp; "/" &amp; U$2, $P$3:$P$5002, 0) - 1, 0, 1, $E$1))</f>
        <v>0.86415756337738348</v>
      </c>
      <c r="V1339" s="60">
        <f t="array" aca="1" ref="V1339:V1342" ca="1">TRANSPOSE(OFFSET($L$3, MATCH($R1339 &amp; "/" &amp; V$2, $P$3:$P$5002, 0) - 1, 0, 1, $E$1))</f>
        <v>-0.49602305814402109</v>
      </c>
      <c r="W1339" s="60">
        <f t="array" aca="1" ref="W1339:W1342" ca="1">TRANSPOSE(OFFSET($L$3, MATCH($R1339 &amp; "/" &amp; W$2, $P$3:$P$5002, 0) - 1, 0, 1, $E$1))</f>
        <v>1.1144420716604579</v>
      </c>
      <c r="X1339" s="60">
        <f t="array" aca="1" ref="X1339:X1342" ca="1">TRANSPOSE(OFFSET($L$3, MATCH($R1339 &amp; "/" &amp; X$2, $P$3:$P$5002, 0) - 1, 0, 1, $E$1))</f>
        <v>0.55806409830369563</v>
      </c>
      <c r="Y1339" s="52">
        <f ca="1">$B$11 * EXP(($E$3 - $C$11^2/2) * Y$2 + $C$11*SQRT(Y$2)*T1339)</f>
        <v>83.081614485019003</v>
      </c>
      <c r="Z1339" s="52">
        <f ca="1">Y1339 * EXP(($E$3 - $C$11^2/2) * (Z$2-Y$2) + $C$11*SQRT(Z$2-Y$2)*U1339)</f>
        <v>108.2096664047731</v>
      </c>
      <c r="AA1339" s="52">
        <f ca="1">Z1339 * EXP(($E$3 - $C$11^2/2) * (AA$2-Z$2) + $C$11*SQRT(AA$2-Z$2)*V1339)</f>
        <v>93.715517446400824</v>
      </c>
      <c r="AB1339" s="52">
        <f ca="1">AA1339 * EXP(($E$3 - $C$11^2/2) * (AB$2-AA$2) + $C$11*SQRT(AB$2-AA$2)*W1339)</f>
        <v>131.57754909869573</v>
      </c>
      <c r="AC1339" s="52">
        <f ca="1">AB1339 * EXP(($E$3 - $C$11^2/2) * (AC$2-AB$2) + $C$11*SQRT(AC$2-AB$2)*X1339)</f>
        <v>156.33726586906613</v>
      </c>
      <c r="AD1339" s="47"/>
      <c r="AE1339" s="3" t="s">
        <v>69</v>
      </c>
      <c r="AF1339" s="20" cm="1">
        <f t="array" aca="1" ref="AF1339" ca="1">MIN(Y1339:Y1342 / $D$11:$D$14)</f>
        <v>0.83081614485019006</v>
      </c>
      <c r="AG1339" s="20" cm="1">
        <f t="array" aca="1" ref="AG1339" ca="1">MIN(Z1339:Z1342 / $D$11:$D$14)</f>
        <v>1.0247822300281673</v>
      </c>
      <c r="AH1339" s="20" cm="1">
        <f t="array" aca="1" ref="AH1339" ca="1">MIN(AA1339:AA1342 / $D$11:$D$14)</f>
        <v>0.64528014237622822</v>
      </c>
      <c r="AI1339" s="20" cm="1">
        <f t="array" aca="1" ref="AI1339" ca="1">MIN(AB1339:AB1342 / $D$11:$D$14)</f>
        <v>0.84099482169917683</v>
      </c>
      <c r="AJ1339" s="20" cm="1">
        <f t="array" aca="1" ref="AJ1339" ca="1">MIN(AC1339:AC1342 / $D$11:$D$14)</f>
        <v>1.1432892390560236</v>
      </c>
      <c r="AK1339" s="72">
        <f t="array" aca="1" ref="AK1339" ca="1">SUMPRODUCT(AF1340:AJ1340, EXP(-$E$3*$AF$2:$AJ$2))</f>
        <v>129684.05398743137</v>
      </c>
      <c r="AL1339" s="70">
        <f ca="1">MAX(AC1340 - $D$11, 0) * EXP(-$E$2*$E$3)</f>
        <v>24.084398468696325</v>
      </c>
    </row>
    <row r="1340" spans="7:38" ht="14.55" customHeight="1" x14ac:dyDescent="0.3">
      <c r="G1340" s="3">
        <v>1338</v>
      </c>
      <c r="H1340" s="58">
        <v>-0.3229530541770102</v>
      </c>
      <c r="I1340" s="58">
        <v>0.58615480817151422</v>
      </c>
      <c r="J1340" s="58">
        <v>1.3179682812553506</v>
      </c>
      <c r="K1340" s="59">
        <v>-0.67635263461657025</v>
      </c>
      <c r="L1340" s="60">
        <f t="array" ref="L1340:O1340">TRANSPOSE(MMULT(Option!$B$25:$E$28, TRANSPOSE(H1340:K1340)))</f>
        <v>-0.3229530541770102</v>
      </c>
      <c r="M1340" s="60">
        <v>0.4080385338108527</v>
      </c>
      <c r="N1340" s="60">
        <v>1.1818949446770954</v>
      </c>
      <c r="O1340" s="60">
        <v>-0.29764258772042007</v>
      </c>
      <c r="P1340" s="56" t="str">
        <f t="shared" si="1619"/>
        <v>268/3</v>
      </c>
      <c r="R1340" s="80"/>
      <c r="S1340" s="3" t="s">
        <v>29</v>
      </c>
      <c r="T1340" s="60">
        <f ca="1"/>
        <v>-0.20851639774602609</v>
      </c>
      <c r="U1340" s="60">
        <f ca="1"/>
        <v>0.25678350277522627</v>
      </c>
      <c r="V1340" s="60">
        <f ca="1"/>
        <v>-1.5585028624110266</v>
      </c>
      <c r="W1340" s="60">
        <f ca="1"/>
        <v>1.8007721482610222</v>
      </c>
      <c r="X1340" s="60">
        <f ca="1"/>
        <v>0.52431127489952711</v>
      </c>
      <c r="Y1340" s="52">
        <f ca="1">$B$12 * EXP(($E$3 - $C$12^2/2) * Y$2 + $C$12*SQRT(Y$2)*T1340)</f>
        <v>94.407004127438213</v>
      </c>
      <c r="Z1340" s="52">
        <f ca="1">Y1340 * EXP(($E$3 - $C$12^2/2) * (Z$2-Y$2) + $C$12*SQRT(Z$2-Y$2)*U1340)</f>
        <v>102.47822300281673</v>
      </c>
      <c r="AA1340" s="52">
        <f ca="1">Z1340 * EXP(($E$3 - $C$12^2/2) * (AA$2-Z$2) + $C$12*SQRT(AA$2-Z$2)*V1340)</f>
        <v>64.528014237622827</v>
      </c>
      <c r="AB1340" s="52">
        <f ca="1">AA1340 * EXP(($E$3 - $C$12^2/2) * (AB$2-AA$2) + $C$12*SQRT(AB$2-AA$2)*W1340)</f>
        <v>111.31133592244362</v>
      </c>
      <c r="AC1340" s="52">
        <f ca="1">AB1340 * EXP(($E$3 - $C$12^2/2) * (AC$2-AB$2) + $C$12*SQRT(AC$2-AB$2)*X1340)</f>
        <v>130.9249797794414</v>
      </c>
      <c r="AD1340" s="47"/>
      <c r="AE1340" s="3" t="s">
        <v>47</v>
      </c>
      <c r="AF1340" s="64">
        <f t="shared" ref="AF1340" ca="1" si="1690">($B$5*AF1342 + (1 + $B$6)*AF1341)*$B$2</f>
        <v>15000</v>
      </c>
      <c r="AG1340" s="64">
        <f t="shared" ref="AG1340" ca="1" si="1691">($B$5*AG1342 + (1 + $B$6)*AG1341)*$B$2</f>
        <v>15000</v>
      </c>
      <c r="AH1340" s="64">
        <f t="shared" ref="AH1340" ca="1" si="1692">($B$5*AH1342 + (1 + $B$6)*AH1341)*$B$2</f>
        <v>0</v>
      </c>
      <c r="AI1340" s="64">
        <f t="shared" ref="AI1340" ca="1" si="1693">($B$5*AI1342 + (1 + $B$6)*AI1341)*$B$2</f>
        <v>15000</v>
      </c>
      <c r="AJ1340" s="64" cm="1">
        <f t="array" aca="1" ref="AJ1340" ca="1">($B$5*AJ1342 + (1 + $B$6)*AJ1341 + AND(NOT(AF1341:AJ1341)))*$B$2</f>
        <v>114999.99999999999</v>
      </c>
      <c r="AK1340" s="73"/>
      <c r="AL1340" s="70"/>
    </row>
    <row r="1341" spans="7:38" ht="14.55" customHeight="1" x14ac:dyDescent="0.3">
      <c r="G1341" s="3">
        <v>1339</v>
      </c>
      <c r="H1341" s="58">
        <v>-0.86894071610714119</v>
      </c>
      <c r="I1341" s="58">
        <v>-0.64161272032295735</v>
      </c>
      <c r="J1341" s="58">
        <v>0.26503286133278614</v>
      </c>
      <c r="K1341" s="59">
        <v>-0.83412355446228137</v>
      </c>
      <c r="L1341" s="60">
        <f t="array" ref="L1341:O1341">TRANSPOSE(MMULT(Option!$B$25:$E$28, TRANSPOSE(H1341:K1341)))</f>
        <v>-0.86894071610714119</v>
      </c>
      <c r="M1341" s="60">
        <v>-0.93562405798815318</v>
      </c>
      <c r="N1341" s="60">
        <v>-0.28280890561821631</v>
      </c>
      <c r="O1341" s="60">
        <v>-1.1781615548081703</v>
      </c>
      <c r="P1341" s="56" t="str">
        <f t="shared" si="1619"/>
        <v>268/4</v>
      </c>
      <c r="R1341" s="80"/>
      <c r="S1341" s="3" t="s">
        <v>31</v>
      </c>
      <c r="T1341" s="60">
        <f ca="1"/>
        <v>-0.24558305020057444</v>
      </c>
      <c r="U1341" s="60">
        <f ca="1"/>
        <v>1.6316549313855784</v>
      </c>
      <c r="V1341" s="60">
        <f ca="1"/>
        <v>-1.3555246138634058</v>
      </c>
      <c r="W1341" s="60">
        <f ca="1"/>
        <v>-0.67444652179442199</v>
      </c>
      <c r="X1341" s="60">
        <f ca="1"/>
        <v>1.0069306056152649</v>
      </c>
      <c r="Y1341" s="52">
        <f ca="1">$B$13 * EXP(($E$3 - $C$13^2/2) * Y$2 + $C$13*SQRT(Y$2)*T1341)</f>
        <v>93.363013984826281</v>
      </c>
      <c r="Z1341" s="52">
        <f ca="1">Y1341 * EXP(($E$3 - $C$13^2/2) * (Z$2-Y$2) + $C$13*SQRT(Z$2-Y$2)*U1341)</f>
        <v>153.08475929843723</v>
      </c>
      <c r="AA1341" s="52">
        <f ca="1">Z1341 * EXP(($E$3 - $C$13^2/2) * (AA$2-Z$2) + $C$13*SQRT(AA$2-Z$2)*V1341)</f>
        <v>102.44584998819633</v>
      </c>
      <c r="AB1341" s="52">
        <f ca="1">AA1341 * EXP(($E$3 - $C$13^2/2) * (AB$2-AA$2) + $C$13*SQRT(AB$2-AA$2)*W1341)</f>
        <v>84.099482169917678</v>
      </c>
      <c r="AC1341" s="52">
        <f ca="1">AB1341 * EXP(($E$3 - $C$13^2/2) * (AC$2-AB$2) + $C$13*SQRT(AC$2-AB$2)*X1341)</f>
        <v>114.32892390560237</v>
      </c>
      <c r="AD1341" s="47"/>
      <c r="AE1341" s="3" t="s">
        <v>46</v>
      </c>
      <c r="AF1341" s="52" t="b">
        <f t="shared" ref="AF1341" ca="1" si="1694">AF1339 &gt;= $B$4</f>
        <v>0</v>
      </c>
      <c r="AG1341" s="52" t="b">
        <f t="array" aca="1" ref="AG1341" ca="1">AND(AG1339 &gt;= $B$4, NOT(OR($AF1341:AF1341)))</f>
        <v>0</v>
      </c>
      <c r="AH1341" s="52" t="b">
        <f t="array" aca="1" ref="AH1341" ca="1">AND(AH1339 &gt;= $B$4, NOT(OR($AF1341:AG1341)))</f>
        <v>0</v>
      </c>
      <c r="AI1341" s="52" t="b">
        <f t="array" aca="1" ref="AI1341" ca="1">AND(AI1339 &gt;= $B$4, NOT(OR($AF1341:AH1341)))</f>
        <v>0</v>
      </c>
      <c r="AJ1341" s="52" t="b">
        <f t="array" aca="1" ref="AJ1341" ca="1">AND(AJ1339 &gt;= $B$4, NOT(OR($AF1341:AI1341)))</f>
        <v>0</v>
      </c>
      <c r="AK1341" s="73"/>
      <c r="AL1341" s="70"/>
    </row>
    <row r="1342" spans="7:38" ht="14.55" customHeight="1" x14ac:dyDescent="0.3">
      <c r="G1342" s="3">
        <v>1340</v>
      </c>
      <c r="H1342" s="58">
        <v>1.0083300455817741</v>
      </c>
      <c r="I1342" s="58">
        <v>-0.14255556837197761</v>
      </c>
      <c r="J1342" s="58">
        <v>7.1344173078676965E-2</v>
      </c>
      <c r="K1342" s="59">
        <v>-0.72393111278670297</v>
      </c>
      <c r="L1342" s="60">
        <f t="array" ref="L1342:O1342">TRANSPOSE(MMULT(Option!$B$25:$E$28, TRANSPOSE(H1342:K1342)))</f>
        <v>1.0083300455817741</v>
      </c>
      <c r="M1342" s="60">
        <v>0.27267768167230166</v>
      </c>
      <c r="N1342" s="60">
        <v>0.42866451312761911</v>
      </c>
      <c r="O1342" s="60">
        <v>-0.24001040311587152</v>
      </c>
      <c r="P1342" s="56" t="str">
        <f t="shared" si="1619"/>
        <v>268/5</v>
      </c>
      <c r="R1342" s="80"/>
      <c r="S1342" s="3" t="s">
        <v>30</v>
      </c>
      <c r="T1342" s="60">
        <f ca="1"/>
        <v>0.94874273054143243</v>
      </c>
      <c r="U1342" s="60">
        <f ca="1"/>
        <v>0.94852412199140479</v>
      </c>
      <c r="V1342" s="60">
        <f ca="1"/>
        <v>-0.67546791159579878</v>
      </c>
      <c r="W1342" s="60">
        <f ca="1"/>
        <v>0.79281792997611134</v>
      </c>
      <c r="X1342" s="60">
        <f ca="1"/>
        <v>-8.6293834701151151E-2</v>
      </c>
      <c r="Y1342" s="52">
        <f ca="1">$B$14 * EXP(($E$3 - $C$14^2/2) * Y$2 + $C$14*SQRT(Y$2)*T1342)</f>
        <v>133.59235082379209</v>
      </c>
      <c r="Z1342" s="52">
        <f ca="1">Y1342 * EXP(($E$3 - $C$14^2/2) * (Z$2-Y$2) + $C$14*SQRT(Z$2-Y$2)*U1342)</f>
        <v>178.45745790464952</v>
      </c>
      <c r="AA1342" s="52">
        <f ca="1">Z1342 * EXP(($E$3 - $C$14^2/2) * (AA$2-Z$2) + $C$14*SQRT(AA$2-Z$2)*V1342)</f>
        <v>146.45377772580818</v>
      </c>
      <c r="AB1342" s="52">
        <f ca="1">AA1342 * EXP(($E$3 - $C$14^2/2) * (AB$2-AA$2) + $C$14*SQRT(AB$2-AA$2)*W1342)</f>
        <v>186.70974538090712</v>
      </c>
      <c r="AC1342" s="52">
        <f ca="1">AB1342 * EXP(($E$3 - $C$14^2/2) * (AC$2-AB$2) + $C$14*SQRT(AC$2-AB$2)*X1342)</f>
        <v>182.8501741201475</v>
      </c>
      <c r="AD1342" s="47"/>
      <c r="AE1342" s="3" t="s">
        <v>68</v>
      </c>
      <c r="AF1342" s="52" t="b">
        <f ca="1">AND(AF1339&gt;$B$3, NOT(OR($AF1341:AF1341)))</f>
        <v>1</v>
      </c>
      <c r="AG1342" s="52" t="b">
        <f ca="1">AND(AG1339&gt;$B$3, NOT(OR($AF1341:AG1341)))</f>
        <v>1</v>
      </c>
      <c r="AH1342" s="52" t="b">
        <f ca="1">AND(AH1339&gt;$B$3, NOT(OR($AF1341:AH1341)))</f>
        <v>0</v>
      </c>
      <c r="AI1342" s="52" t="b">
        <f ca="1">AND(AI1339&gt;$B$3, NOT(OR($AF1341:AI1341)))</f>
        <v>1</v>
      </c>
      <c r="AJ1342" s="52" t="b">
        <f ca="1">AND(AJ1339&gt;$B$3, NOT(OR($AF1341:AJ1341)))</f>
        <v>1</v>
      </c>
      <c r="AK1342" s="74"/>
      <c r="AL1342" s="70"/>
    </row>
    <row r="1343" spans="7:38" ht="14.55" customHeight="1" x14ac:dyDescent="0.3">
      <c r="G1343" s="3">
        <v>1341</v>
      </c>
      <c r="H1343" s="58">
        <v>-1.0076938433556719</v>
      </c>
      <c r="I1343" s="58">
        <v>1.4615758560893344</v>
      </c>
      <c r="J1343" s="58">
        <v>1.4603393727923339</v>
      </c>
      <c r="K1343" s="59">
        <v>0.63559926362384633</v>
      </c>
      <c r="L1343" s="60">
        <f t="array" ref="L1343:O1343">TRANSPOSE(MMULT(Option!$B$25:$E$28, TRANSPOSE(H1343:K1343)))</f>
        <v>-1.0076938433556719</v>
      </c>
      <c r="M1343" s="60">
        <v>0.93647886154758275</v>
      </c>
      <c r="N1343" s="60">
        <v>1.2622836327344342</v>
      </c>
      <c r="O1343" s="60">
        <v>0.80897661363318307</v>
      </c>
      <c r="P1343" s="56" t="str">
        <f t="shared" si="1619"/>
        <v>269/1</v>
      </c>
      <c r="R1343" s="80">
        <v>336</v>
      </c>
      <c r="S1343" s="3" t="s">
        <v>28</v>
      </c>
      <c r="T1343" s="60">
        <f t="array" aca="1" ref="T1343:T1346" ca="1">TRANSPOSE(OFFSET($L$3, MATCH($R1343 &amp; "/" &amp; T$2, $P$3:$P$5002, 0) - 1, 0, 1, $E$1))</f>
        <v>0.67823049370490263</v>
      </c>
      <c r="U1343" s="60">
        <f t="array" aca="1" ref="U1343:U1346" ca="1">TRANSPOSE(OFFSET($L$3, MATCH($R1343 &amp; "/" &amp; U$2, $P$3:$P$5002, 0) - 1, 0, 1, $E$1))</f>
        <v>0.81611944291683447</v>
      </c>
      <c r="V1343" s="60">
        <f t="array" aca="1" ref="V1343:V1346" ca="1">TRANSPOSE(OFFSET($L$3, MATCH($R1343 &amp; "/" &amp; V$2, $P$3:$P$5002, 0) - 1, 0, 1, $E$1))</f>
        <v>0.17246845562812102</v>
      </c>
      <c r="W1343" s="60">
        <f t="array" aca="1" ref="W1343:W1346" ca="1">TRANSPOSE(OFFSET($L$3, MATCH($R1343 &amp; "/" &amp; W$2, $P$3:$P$5002, 0) - 1, 0, 1, $E$1))</f>
        <v>-0.56687600113976344</v>
      </c>
      <c r="X1343" s="60">
        <f t="array" aca="1" ref="X1343:X1346" ca="1">TRANSPOSE(OFFSET($L$3, MATCH($R1343 &amp; "/" &amp; X$2, $P$3:$P$5002, 0) - 1, 0, 1, $E$1))</f>
        <v>0.44971055463930087</v>
      </c>
      <c r="Y1343" s="52">
        <f ca="1">$B$11 * EXP(($E$3 - $C$11^2/2) * Y$2 + $C$11*SQRT(Y$2)*T1343)</f>
        <v>123.17909263983499</v>
      </c>
      <c r="Z1343" s="52">
        <f ca="1">Y1343 * EXP(($E$3 - $C$11^2/2) * (Z$2-Y$2) + $C$11*SQRT(Z$2-Y$2)*U1343)</f>
        <v>158.13912237791109</v>
      </c>
      <c r="AA1343" s="52">
        <f ca="1">Z1343 * EXP(($E$3 - $C$11^2/2) * (AA$2-Z$2) + $C$11*SQRT(AA$2-Z$2)*V1343)</f>
        <v>167.3714683664648</v>
      </c>
      <c r="AB1343" s="52">
        <f ca="1">AA1343 * EXP(($E$3 - $C$11^2/2) * (AB$2-AA$2) + $C$11*SQRT(AB$2-AA$2)*W1343)</f>
        <v>141.90430235333343</v>
      </c>
      <c r="AC1343" s="52">
        <f ca="1">AB1343 * EXP(($E$3 - $C$11^2/2) * (AC$2-AB$2) + $C$11*SQRT(AC$2-AB$2)*X1343)</f>
        <v>163.21462781176481</v>
      </c>
      <c r="AD1343" s="47"/>
      <c r="AE1343" s="3" t="s">
        <v>69</v>
      </c>
      <c r="AF1343" s="20" cm="1">
        <f t="array" aca="1" ref="AF1343" ca="1">MIN(Y1343:Y1346 / $D$11:$D$14)</f>
        <v>0.95084075871404961</v>
      </c>
      <c r="AG1343" s="20" cm="1">
        <f t="array" aca="1" ref="AG1343" ca="1">MIN(Z1343:Z1346 / $D$11:$D$14)</f>
        <v>1.2414665317290356</v>
      </c>
      <c r="AH1343" s="20" cm="1">
        <f t="array" aca="1" ref="AH1343" ca="1">MIN(AA1343:AA1346 / $D$11:$D$14)</f>
        <v>1.1812216718791992</v>
      </c>
      <c r="AI1343" s="20" cm="1">
        <f t="array" aca="1" ref="AI1343" ca="1">MIN(AB1343:AB1346 / $D$11:$D$14)</f>
        <v>1.0833572181819218</v>
      </c>
      <c r="AJ1343" s="20" cm="1">
        <f t="array" aca="1" ref="AJ1343" ca="1">MIN(AC1343:AC1346 / $D$11:$D$14)</f>
        <v>0.8582738900485789</v>
      </c>
      <c r="AK1343" s="72">
        <f t="array" aca="1" ref="AK1343" ca="1">SUMPRODUCT(AF1344:AJ1344, EXP(-$E$3*$AF$2:$AJ$2))</f>
        <v>142594.67363380725</v>
      </c>
      <c r="AL1343" s="70">
        <f ca="1">MAX(AC1344 - $D$11, 0) * EXP(-$E$2*$E$3)</f>
        <v>12.18053657894591</v>
      </c>
    </row>
    <row r="1344" spans="7:38" ht="14.55" customHeight="1" x14ac:dyDescent="0.3">
      <c r="G1344" s="3">
        <v>1342</v>
      </c>
      <c r="H1344" s="58">
        <v>1.6827894159885177</v>
      </c>
      <c r="I1344" s="58">
        <v>-7.8284604862508891E-3</v>
      </c>
      <c r="J1344" s="58">
        <v>0.66252108692007305</v>
      </c>
      <c r="K1344" s="59">
        <v>1.4005154045924353</v>
      </c>
      <c r="L1344" s="60">
        <f t="array" ref="L1344:O1344">TRANSPOSE(MMULT(Option!$B$25:$E$28, TRANSPOSE(H1344:K1344)))</f>
        <v>1.6827894159885177</v>
      </c>
      <c r="M1344" s="60">
        <v>0.66594086384476403</v>
      </c>
      <c r="N1344" s="60">
        <v>1.2529647335877971</v>
      </c>
      <c r="O1344" s="60">
        <v>1.9997064097820036</v>
      </c>
      <c r="P1344" s="56" t="str">
        <f t="shared" si="1619"/>
        <v>269/2</v>
      </c>
      <c r="R1344" s="80"/>
      <c r="S1344" s="3" t="s">
        <v>29</v>
      </c>
      <c r="T1344" s="60">
        <f ca="1"/>
        <v>0.40560772140363488</v>
      </c>
      <c r="U1344" s="60">
        <f ca="1"/>
        <v>0.28203683750307362</v>
      </c>
      <c r="V1344" s="60">
        <f ca="1"/>
        <v>-0.18248049870561311</v>
      </c>
      <c r="W1344" s="60">
        <f ca="1"/>
        <v>-0.21410189953472727</v>
      </c>
      <c r="X1344" s="60">
        <f ca="1"/>
        <v>0.10998036059355282</v>
      </c>
      <c r="Y1344" s="52">
        <f ca="1">$B$12 * EXP(($E$3 - $C$12^2/2) * Y$2 + $C$12*SQRT(Y$2)*T1344)</f>
        <v>113.50563717284203</v>
      </c>
      <c r="Z1344" s="52">
        <f ca="1">Y1344 * EXP(($E$3 - $C$12^2/2) * (Z$2-Y$2) + $C$12*SQRT(Z$2-Y$2)*U1344)</f>
        <v>124.14665317290357</v>
      </c>
      <c r="AA1344" s="52">
        <f ca="1">Z1344 * EXP(($E$3 - $C$12^2/2) * (AA$2-Z$2) + $C$12*SQRT(AA$2-Z$2)*V1344)</f>
        <v>118.12216718791991</v>
      </c>
      <c r="AB1344" s="52">
        <f ca="1">AA1344 * EXP(($E$3 - $C$12^2/2) * (AB$2-AA$2) + $C$12*SQRT(AB$2-AA$2)*W1344)</f>
        <v>111.32889454839579</v>
      </c>
      <c r="AC1344" s="52">
        <f ca="1">AB1344 * EXP(($E$3 - $C$12^2/2) * (AC$2-AB$2) + $C$12*SQRT(AC$2-AB$2)*X1344)</f>
        <v>115.6401185562613</v>
      </c>
      <c r="AD1344" s="47"/>
      <c r="AE1344" s="3" t="s">
        <v>47</v>
      </c>
      <c r="AF1344" s="64">
        <f t="shared" ref="AF1344" ca="1" si="1695">($B$5*AF1346 + (1 + $B$6)*AF1345)*$B$2</f>
        <v>15000</v>
      </c>
      <c r="AG1344" s="64">
        <f t="shared" ref="AG1344" ca="1" si="1696">($B$5*AG1346 + (1 + $B$6)*AG1345)*$B$2</f>
        <v>15000</v>
      </c>
      <c r="AH1344" s="64">
        <f t="shared" ref="AH1344" ca="1" si="1697">($B$5*AH1346 + (1 + $B$6)*AH1345)*$B$2</f>
        <v>15000</v>
      </c>
      <c r="AI1344" s="64">
        <f t="shared" ref="AI1344" ca="1" si="1698">($B$5*AI1346 + (1 + $B$6)*AI1345)*$B$2</f>
        <v>15000</v>
      </c>
      <c r="AJ1344" s="64" cm="1">
        <f t="array" aca="1" ref="AJ1344" ca="1">($B$5*AJ1346 + (1 + $B$6)*AJ1345 + AND(NOT(AF1345:AJ1345)))*$B$2</f>
        <v>114999.99999999999</v>
      </c>
      <c r="AK1344" s="73"/>
      <c r="AL1344" s="70"/>
    </row>
    <row r="1345" spans="7:38" ht="14.55" customHeight="1" x14ac:dyDescent="0.3">
      <c r="G1345" s="3">
        <v>1343</v>
      </c>
      <c r="H1345" s="58">
        <v>4.769797730854626E-2</v>
      </c>
      <c r="I1345" s="58">
        <v>0.49051341167188078</v>
      </c>
      <c r="J1345" s="58">
        <v>2.1360105390841437</v>
      </c>
      <c r="K1345" s="59">
        <v>-0.5629965898683329</v>
      </c>
      <c r="L1345" s="60">
        <f t="array" ref="L1345:O1345">TRANSPOSE(MMULT(Option!$B$25:$E$28, TRANSPOSE(H1345:K1345)))</f>
        <v>4.769797730854626E-2</v>
      </c>
      <c r="M1345" s="60">
        <v>0.46864215859890435</v>
      </c>
      <c r="N1345" s="60">
        <v>2.0236053099363609</v>
      </c>
      <c r="O1345" s="60">
        <v>8.2310845441686153E-2</v>
      </c>
      <c r="P1345" s="56" t="str">
        <f t="shared" si="1619"/>
        <v>269/3</v>
      </c>
      <c r="R1345" s="80"/>
      <c r="S1345" s="3" t="s">
        <v>31</v>
      </c>
      <c r="T1345" s="60">
        <f ca="1"/>
        <v>0.52976841288139764</v>
      </c>
      <c r="U1345" s="60">
        <f ca="1"/>
        <v>0.83956962813137148</v>
      </c>
      <c r="V1345" s="60">
        <f ca="1"/>
        <v>-0.36820365973073521</v>
      </c>
      <c r="W1345" s="60">
        <f ca="1"/>
        <v>-0.80091853133858104</v>
      </c>
      <c r="X1345" s="60">
        <f ca="1"/>
        <v>-0.79298922081990619</v>
      </c>
      <c r="Y1345" s="52">
        <f ca="1">$B$13 * EXP(($E$3 - $C$13^2/2) * Y$2 + $C$13*SQRT(Y$2)*T1345)</f>
        <v>117.81324601587389</v>
      </c>
      <c r="Z1345" s="52">
        <f ca="1">Y1345 * EXP(($E$3 - $C$13^2/2) * (Z$2-Y$2) + $C$13*SQRT(Z$2-Y$2)*U1345)</f>
        <v>152.31817632146465</v>
      </c>
      <c r="AA1345" s="52">
        <f ca="1">Z1345 * EXP(($E$3 - $C$13^2/2) * (AA$2-Z$2) + $C$13*SQRT(AA$2-Z$2)*V1345)</f>
        <v>137.07257092676869</v>
      </c>
      <c r="AB1345" s="52">
        <f ca="1">AA1345 * EXP(($E$3 - $C$13^2/2) * (AB$2-AA$2) + $C$13*SQRT(AB$2-AA$2)*W1345)</f>
        <v>108.33572181819217</v>
      </c>
      <c r="AC1345" s="52">
        <f ca="1">AB1345 * EXP(($E$3 - $C$13^2/2) * (AC$2-AB$2) + $C$13*SQRT(AC$2-AB$2)*X1345)</f>
        <v>85.827389004857892</v>
      </c>
      <c r="AD1345" s="47"/>
      <c r="AE1345" s="3" t="s">
        <v>46</v>
      </c>
      <c r="AF1345" s="52" t="b">
        <f t="shared" ref="AF1345" ca="1" si="1699">AF1343 &gt;= $B$4</f>
        <v>0</v>
      </c>
      <c r="AG1345" s="52" t="b">
        <f t="array" aca="1" ref="AG1345" ca="1">AND(AG1343 &gt;= $B$4, NOT(OR($AF1345:AF1345)))</f>
        <v>0</v>
      </c>
      <c r="AH1345" s="52" t="b">
        <f t="array" aca="1" ref="AH1345" ca="1">AND(AH1343 &gt;= $B$4, NOT(OR($AF1345:AG1345)))</f>
        <v>0</v>
      </c>
      <c r="AI1345" s="52" t="b">
        <f t="array" aca="1" ref="AI1345" ca="1">AND(AI1343 &gt;= $B$4, NOT(OR($AF1345:AH1345)))</f>
        <v>0</v>
      </c>
      <c r="AJ1345" s="52" t="b">
        <f t="array" aca="1" ref="AJ1345" ca="1">AND(AJ1343 &gt;= $B$4, NOT(OR($AF1345:AI1345)))</f>
        <v>0</v>
      </c>
      <c r="AK1345" s="73"/>
      <c r="AL1345" s="70"/>
    </row>
    <row r="1346" spans="7:38" ht="14.55" customHeight="1" x14ac:dyDescent="0.3">
      <c r="G1346" s="3">
        <v>1344</v>
      </c>
      <c r="H1346" s="58">
        <v>-0.86441429446187856</v>
      </c>
      <c r="I1346" s="58">
        <v>-1.1004985596620396</v>
      </c>
      <c r="J1346" s="58">
        <v>-1.2438796381694629E-2</v>
      </c>
      <c r="K1346" s="59">
        <v>1.852174426361318</v>
      </c>
      <c r="L1346" s="60">
        <f t="array" ref="L1346:O1346">TRANSPOSE(MMULT(Option!$B$25:$E$28, TRANSPOSE(H1346:K1346)))</f>
        <v>-0.86441429446187856</v>
      </c>
      <c r="M1346" s="60">
        <v>-1.3543893081529859</v>
      </c>
      <c r="N1346" s="60">
        <v>-0.64486900652804868</v>
      </c>
      <c r="O1346" s="60">
        <v>0.94973572793713912</v>
      </c>
      <c r="P1346" s="56" t="str">
        <f t="shared" si="1619"/>
        <v>269/4</v>
      </c>
      <c r="R1346" s="80"/>
      <c r="S1346" s="3" t="s">
        <v>30</v>
      </c>
      <c r="T1346" s="60">
        <f ca="1"/>
        <v>-0.18469558868193098</v>
      </c>
      <c r="U1346" s="60">
        <f ca="1"/>
        <v>2.5894681984607391</v>
      </c>
      <c r="V1346" s="60">
        <f ca="1"/>
        <v>-0.50619273101783901</v>
      </c>
      <c r="W1346" s="60">
        <f ca="1"/>
        <v>2.9507293187538086E-2</v>
      </c>
      <c r="X1346" s="60">
        <f ca="1"/>
        <v>0.11109058361283164</v>
      </c>
      <c r="Y1346" s="52">
        <f ca="1">$B$14 * EXP(($E$3 - $C$14^2/2) * Y$2 + $C$14*SQRT(Y$2)*T1346)</f>
        <v>95.084075871404963</v>
      </c>
      <c r="Z1346" s="52">
        <f ca="1">Y1346 * EXP(($E$3 - $C$14^2/2) * (Z$2-Y$2) + $C$14*SQRT(Z$2-Y$2)*U1346)</f>
        <v>207.80538006496823</v>
      </c>
      <c r="AA1346" s="52">
        <f ca="1">Z1346 * EXP(($E$3 - $C$14^2/2) * (AA$2-Z$2) + $C$14*SQRT(AA$2-Z$2)*V1346)</f>
        <v>179.42264170717013</v>
      </c>
      <c r="AB1346" s="52">
        <f ca="1">AA1346 * EXP(($E$3 - $C$14^2/2) * (AB$2-AA$2) + $C$14*SQRT(AB$2-AA$2)*W1346)</f>
        <v>181.92533171133977</v>
      </c>
      <c r="AC1346" s="52">
        <f ca="1">AB1346 * EXP(($E$3 - $C$14^2/2) * (AC$2-AB$2) + $C$14*SQRT(AC$2-AB$2)*X1346)</f>
        <v>189.03336098978548</v>
      </c>
      <c r="AD1346" s="47"/>
      <c r="AE1346" s="3" t="s">
        <v>68</v>
      </c>
      <c r="AF1346" s="52" t="b">
        <f ca="1">AND(AF1343&gt;$B$3, NOT(OR($AF1345:AF1345)))</f>
        <v>1</v>
      </c>
      <c r="AG1346" s="52" t="b">
        <f ca="1">AND(AG1343&gt;$B$3, NOT(OR($AF1345:AG1345)))</f>
        <v>1</v>
      </c>
      <c r="AH1346" s="52" t="b">
        <f ca="1">AND(AH1343&gt;$B$3, NOT(OR($AF1345:AH1345)))</f>
        <v>1</v>
      </c>
      <c r="AI1346" s="52" t="b">
        <f ca="1">AND(AI1343&gt;$B$3, NOT(OR($AF1345:AI1345)))</f>
        <v>1</v>
      </c>
      <c r="AJ1346" s="52" t="b">
        <f ca="1">AND(AJ1343&gt;$B$3, NOT(OR($AF1345:AJ1345)))</f>
        <v>1</v>
      </c>
      <c r="AK1346" s="74"/>
      <c r="AL1346" s="70"/>
    </row>
    <row r="1347" spans="7:38" ht="14.55" customHeight="1" x14ac:dyDescent="0.3">
      <c r="G1347" s="3">
        <v>1345</v>
      </c>
      <c r="H1347" s="58">
        <v>-0.49824173055025561</v>
      </c>
      <c r="I1347" s="58">
        <v>-0.49687666784942336</v>
      </c>
      <c r="J1347" s="58">
        <v>9.1661164307375101E-2</v>
      </c>
      <c r="K1347" s="59">
        <v>-0.90840223388533226</v>
      </c>
      <c r="L1347" s="60">
        <f t="array" ref="L1347:O1347">TRANSPOSE(MMULT(Option!$B$25:$E$28, TRANSPOSE(H1347:K1347)))</f>
        <v>-0.49824173055025561</v>
      </c>
      <c r="M1347" s="60">
        <v>-0.65469168051558491</v>
      </c>
      <c r="N1347" s="60">
        <v>-0.24890262277810821</v>
      </c>
      <c r="O1347" s="60">
        <v>-1.0894283165810585</v>
      </c>
      <c r="P1347" s="56" t="str">
        <f t="shared" si="1619"/>
        <v>269/5</v>
      </c>
      <c r="R1347" s="80">
        <v>337</v>
      </c>
      <c r="S1347" s="3" t="s">
        <v>28</v>
      </c>
      <c r="T1347" s="60">
        <f t="array" aca="1" ref="T1347:T1350" ca="1">TRANSPOSE(OFFSET($L$3, MATCH($R1347 &amp; "/" &amp; T$2, $P$3:$P$5002, 0) - 1, 0, 1, $E$1))</f>
        <v>0.1081114158328768</v>
      </c>
      <c r="U1347" s="60">
        <f t="array" aca="1" ref="U1347:U1350" ca="1">TRANSPOSE(OFFSET($L$3, MATCH($R1347 &amp; "/" &amp; U$2, $P$3:$P$5002, 0) - 1, 0, 1, $E$1))</f>
        <v>0.10625471200459603</v>
      </c>
      <c r="V1347" s="60">
        <f t="array" aca="1" ref="V1347:V1350" ca="1">TRANSPOSE(OFFSET($L$3, MATCH($R1347 &amp; "/" &amp; V$2, $P$3:$P$5002, 0) - 1, 0, 1, $E$1))</f>
        <v>0.4622484960705448</v>
      </c>
      <c r="W1347" s="60">
        <f t="array" aca="1" ref="W1347:W1350" ca="1">TRANSPOSE(OFFSET($L$3, MATCH($R1347 &amp; "/" &amp; W$2, $P$3:$P$5002, 0) - 1, 0, 1, $E$1))</f>
        <v>-0.39191475497573702</v>
      </c>
      <c r="X1347" s="60">
        <f t="array" aca="1" ref="X1347:X1350" ca="1">TRANSPOSE(OFFSET($L$3, MATCH($R1347 &amp; "/" &amp; X$2, $P$3:$P$5002, 0) - 1, 0, 1, $E$1))</f>
        <v>0.174885699734142</v>
      </c>
      <c r="Y1347" s="52">
        <f ca="1">$B$11 * EXP(($E$3 - $C$11^2/2) * Y$2 + $C$11*SQRT(Y$2)*T1347)</f>
        <v>103.81428801591879</v>
      </c>
      <c r="Z1347" s="52">
        <f ca="1">Y1347 * EXP(($E$3 - $C$11^2/2) * (Z$2-Y$2) + $C$11*SQRT(Z$2-Y$2)*U1347)</f>
        <v>107.71404932334006</v>
      </c>
      <c r="AA1347" s="52">
        <f ca="1">Z1347 * EXP(($E$3 - $C$11^2/2) * (AA$2-Z$2) + $C$11*SQRT(AA$2-Z$2)*V1347)</f>
        <v>124.35676518601441</v>
      </c>
      <c r="AB1347" s="52">
        <f ca="1">AA1347 * EXP(($E$3 - $C$11^2/2) * (AB$2-AA$2) + $C$11*SQRT(AB$2-AA$2)*W1347)</f>
        <v>111.11660513825369</v>
      </c>
      <c r="AC1347" s="52">
        <f ca="1">AB1347 * EXP(($E$3 - $C$11^2/2) * (AC$2-AB$2) + $C$11*SQRT(AC$2-AB$2)*X1347)</f>
        <v>117.68903585197957</v>
      </c>
      <c r="AD1347" s="47"/>
      <c r="AE1347" s="3" t="s">
        <v>69</v>
      </c>
      <c r="AF1347" s="20" cm="1">
        <f t="array" aca="1" ref="AF1347" ca="1">MIN(Y1347:Y1350 / $D$11:$D$14)</f>
        <v>0.94289851838654526</v>
      </c>
      <c r="AG1347" s="20" cm="1">
        <f t="array" aca="1" ref="AG1347" ca="1">MIN(Z1347:Z1350 / $D$11:$D$14)</f>
        <v>0.92548963175580667</v>
      </c>
      <c r="AH1347" s="20" cm="1">
        <f t="array" aca="1" ref="AH1347" ca="1">MIN(AA1347:AA1350 / $D$11:$D$14)</f>
        <v>0.90357556971960706</v>
      </c>
      <c r="AI1347" s="20" cm="1">
        <f t="array" aca="1" ref="AI1347" ca="1">MIN(AB1347:AB1350 / $D$11:$D$14)</f>
        <v>0.60690307861925841</v>
      </c>
      <c r="AJ1347" s="20" cm="1">
        <f t="array" aca="1" ref="AJ1347" ca="1">MIN(AC1347:AC1350 / $D$11:$D$14)</f>
        <v>0.51510708649325421</v>
      </c>
      <c r="AK1347" s="72">
        <f t="array" aca="1" ref="AK1347" ca="1">SUMPRODUCT(AF1348:AJ1348, EXP(-$E$3*$AF$2:$AJ$2))</f>
        <v>118631.70059156645</v>
      </c>
      <c r="AL1347" s="70">
        <f ca="1">MAX(AC1348 - $D$11, 0) * EXP(-$E$2*$E$3)</f>
        <v>0</v>
      </c>
    </row>
    <row r="1348" spans="7:38" ht="14.55" customHeight="1" x14ac:dyDescent="0.3">
      <c r="G1348" s="3">
        <v>1346</v>
      </c>
      <c r="H1348" s="58">
        <v>-0.6600624976280508</v>
      </c>
      <c r="I1348" s="58">
        <v>-1.1367421951920458</v>
      </c>
      <c r="J1348" s="58">
        <v>-1.0545023013583121</v>
      </c>
      <c r="K1348" s="59">
        <v>-0.87362880655953901</v>
      </c>
      <c r="L1348" s="60">
        <f t="array" ref="L1348:O1348">TRANSPOSE(MMULT(Option!$B$25:$E$28, TRANSPOSE(H1348:K1348)))</f>
        <v>-0.6600624976280508</v>
      </c>
      <c r="M1348" s="60">
        <v>-1.3058664300747838</v>
      </c>
      <c r="N1348" s="60">
        <v>-1.4878739648816426</v>
      </c>
      <c r="O1348" s="60">
        <v>-1.5156427677529234</v>
      </c>
      <c r="P1348" s="56" t="str">
        <f t="shared" ref="P1348:P1411" si="1700">(QUOTIENT(G1348 - 1, $E$2) + 1) &amp; "/" &amp; MOD(G1348 -1, $E$2) + 1</f>
        <v>270/1</v>
      </c>
      <c r="R1348" s="80"/>
      <c r="S1348" s="3" t="s">
        <v>29</v>
      </c>
      <c r="T1348" s="60">
        <f ca="1"/>
        <v>-0.21265539282841728</v>
      </c>
      <c r="U1348" s="60">
        <f ca="1"/>
        <v>0.95264885076714267</v>
      </c>
      <c r="V1348" s="60">
        <f ca="1"/>
        <v>-1.1279785624831877</v>
      </c>
      <c r="W1348" s="60">
        <f ca="1"/>
        <v>-1.3433021403125429</v>
      </c>
      <c r="X1348" s="60">
        <f ca="1"/>
        <v>-0.5633143051280497</v>
      </c>
      <c r="Y1348" s="52">
        <f ca="1">$B$12 * EXP(($E$3 - $C$12^2/2) * Y$2 + $C$12*SQRT(Y$2)*T1348)</f>
        <v>94.289851838654528</v>
      </c>
      <c r="Z1348" s="52">
        <f ca="1">Y1348 * EXP(($E$3 - $C$12^2/2) * (Z$2-Y$2) + $C$12*SQRT(Z$2-Y$2)*U1348)</f>
        <v>126.11172537339962</v>
      </c>
      <c r="AA1348" s="52">
        <f ca="1">Z1348 * EXP(($E$3 - $C$12^2/2) * (AA$2-Z$2) + $C$12*SQRT(AA$2-Z$2)*V1348)</f>
        <v>90.357556971960705</v>
      </c>
      <c r="AB1348" s="52">
        <f ca="1">AA1348 * EXP(($E$3 - $C$12^2/2) * (AB$2-AA$2) + $C$12*SQRT(AB$2-AA$2)*W1348)</f>
        <v>60.690307861925838</v>
      </c>
      <c r="AC1348" s="52">
        <f ca="1">AB1348 * EXP(($E$3 - $C$12^2/2) * (AC$2-AB$2) + $C$12*SQRT(AC$2-AB$2)*X1348)</f>
        <v>51.510708649325416</v>
      </c>
      <c r="AD1348" s="47"/>
      <c r="AE1348" s="3" t="s">
        <v>47</v>
      </c>
      <c r="AF1348" s="64">
        <f t="shared" ref="AF1348" ca="1" si="1701">($B$5*AF1350 + (1 + $B$6)*AF1349)*$B$2</f>
        <v>15000</v>
      </c>
      <c r="AG1348" s="64">
        <f t="shared" ref="AG1348" ca="1" si="1702">($B$5*AG1350 + (1 + $B$6)*AG1349)*$B$2</f>
        <v>15000</v>
      </c>
      <c r="AH1348" s="64">
        <f t="shared" ref="AH1348" ca="1" si="1703">($B$5*AH1350 + (1 + $B$6)*AH1349)*$B$2</f>
        <v>15000</v>
      </c>
      <c r="AI1348" s="64">
        <f t="shared" ref="AI1348" ca="1" si="1704">($B$5*AI1350 + (1 + $B$6)*AI1349)*$B$2</f>
        <v>0</v>
      </c>
      <c r="AJ1348" s="64" cm="1">
        <f t="array" aca="1" ref="AJ1348" ca="1">($B$5*AJ1350 + (1 + $B$6)*AJ1349 + AND(NOT(AF1349:AJ1349)))*$B$2</f>
        <v>100000</v>
      </c>
      <c r="AK1348" s="73"/>
      <c r="AL1348" s="70"/>
    </row>
    <row r="1349" spans="7:38" ht="14.55" customHeight="1" x14ac:dyDescent="0.3">
      <c r="G1349" s="3">
        <v>1347</v>
      </c>
      <c r="H1349" s="58">
        <v>-1.3001926572862576E-2</v>
      </c>
      <c r="I1349" s="58">
        <v>-1.1528502238816101</v>
      </c>
      <c r="J1349" s="58">
        <v>-1.5508995972291439</v>
      </c>
      <c r="K1349" s="59">
        <v>0.26206582622025998</v>
      </c>
      <c r="L1349" s="60">
        <f t="array" ref="L1349:O1349">TRANSPOSE(MMULT(Option!$B$25:$E$28, TRANSPOSE(H1349:K1349)))</f>
        <v>-1.3001926572862576E-2</v>
      </c>
      <c r="M1349" s="60">
        <v>-1.061805453805998</v>
      </c>
      <c r="N1349" s="60">
        <v>-1.6692585500299839</v>
      </c>
      <c r="O1349" s="60">
        <v>-0.38537266306512469</v>
      </c>
      <c r="P1349" s="56" t="str">
        <f t="shared" si="1700"/>
        <v>270/2</v>
      </c>
      <c r="R1349" s="80"/>
      <c r="S1349" s="3" t="s">
        <v>31</v>
      </c>
      <c r="T1349" s="60">
        <f ca="1"/>
        <v>0.46675032260356886</v>
      </c>
      <c r="U1349" s="60">
        <f ca="1"/>
        <v>-0.75819148889817023</v>
      </c>
      <c r="V1349" s="60">
        <f ca="1"/>
        <v>0.68516208009338497</v>
      </c>
      <c r="W1349" s="60">
        <f ca="1"/>
        <v>-0.85902177410933978</v>
      </c>
      <c r="X1349" s="60">
        <f ca="1"/>
        <v>0.17341441771251287</v>
      </c>
      <c r="Y1349" s="52">
        <f ca="1">$B$13 * EXP(($E$3 - $C$13^2/2) * Y$2 + $C$13*SQRT(Y$2)*T1349)</f>
        <v>115.60685835040935</v>
      </c>
      <c r="Z1349" s="52">
        <f ca="1">Y1349 * EXP(($E$3 - $C$13^2/2) * (Z$2-Y$2) + $C$13*SQRT(Z$2-Y$2)*U1349)</f>
        <v>92.548963175580667</v>
      </c>
      <c r="AA1349" s="52">
        <f ca="1">Z1349 * EXP(($E$3 - $C$13^2/2) * (AA$2-Z$2) + $C$13*SQRT(AA$2-Z$2)*V1349)</f>
        <v>114.23828201884224</v>
      </c>
      <c r="AB1349" s="52">
        <f ca="1">AA1349 * EXP(($E$3 - $C$13^2/2) * (AB$2-AA$2) + $C$13*SQRT(AB$2-AA$2)*W1349)</f>
        <v>88.72839196501171</v>
      </c>
      <c r="AC1349" s="52">
        <f ca="1">AB1349 * EXP(($E$3 - $C$13^2/2) * (AC$2-AB$2) + $C$13*SQRT(AC$2-AB$2)*X1349)</f>
        <v>93.935112674105895</v>
      </c>
      <c r="AD1349" s="47"/>
      <c r="AE1349" s="3" t="s">
        <v>46</v>
      </c>
      <c r="AF1349" s="52" t="b">
        <f t="shared" ref="AF1349" ca="1" si="1705">AF1347 &gt;= $B$4</f>
        <v>0</v>
      </c>
      <c r="AG1349" s="52" t="b">
        <f t="array" aca="1" ref="AG1349" ca="1">AND(AG1347 &gt;= $B$4, NOT(OR($AF1349:AF1349)))</f>
        <v>0</v>
      </c>
      <c r="AH1349" s="52" t="b">
        <f t="array" aca="1" ref="AH1349" ca="1">AND(AH1347 &gt;= $B$4, NOT(OR($AF1349:AG1349)))</f>
        <v>0</v>
      </c>
      <c r="AI1349" s="52" t="b">
        <f t="array" aca="1" ref="AI1349" ca="1">AND(AI1347 &gt;= $B$4, NOT(OR($AF1349:AH1349)))</f>
        <v>0</v>
      </c>
      <c r="AJ1349" s="52" t="b">
        <f t="array" aca="1" ref="AJ1349" ca="1">AND(AJ1347 &gt;= $B$4, NOT(OR($AF1349:AI1349)))</f>
        <v>0</v>
      </c>
      <c r="AK1349" s="73"/>
      <c r="AL1349" s="70"/>
    </row>
    <row r="1350" spans="7:38" ht="14.55" customHeight="1" x14ac:dyDescent="0.3">
      <c r="G1350" s="3">
        <v>1348</v>
      </c>
      <c r="H1350" s="58">
        <v>-2.1654581902727932</v>
      </c>
      <c r="I1350" s="58">
        <v>0.19042731284795014</v>
      </c>
      <c r="J1350" s="58">
        <v>0.20406713979001351</v>
      </c>
      <c r="K1350" s="59">
        <v>-0.89492392514956565</v>
      </c>
      <c r="L1350" s="60">
        <f t="array" ref="L1350:O1350">TRANSPOSE(MMULT(Option!$B$25:$E$28, TRANSPOSE(H1350:K1350)))</f>
        <v>-2.1654581902727932</v>
      </c>
      <c r="M1350" s="60">
        <v>-0.69165376100656362</v>
      </c>
      <c r="N1350" s="60">
        <v>-0.63708347741880511</v>
      </c>
      <c r="O1350" s="60">
        <v>-1.5428549369612408</v>
      </c>
      <c r="P1350" s="56" t="str">
        <f t="shared" si="1700"/>
        <v>270/3</v>
      </c>
      <c r="R1350" s="80"/>
      <c r="S1350" s="3" t="s">
        <v>30</v>
      </c>
      <c r="T1350" s="60">
        <f ca="1"/>
        <v>0.57694285532265965</v>
      </c>
      <c r="U1350" s="60">
        <f ca="1"/>
        <v>0.47133099797814348</v>
      </c>
      <c r="V1350" s="60">
        <f ca="1"/>
        <v>-0.21842847254241565</v>
      </c>
      <c r="W1350" s="60">
        <f ca="1"/>
        <v>-0.55416858168380423</v>
      </c>
      <c r="X1350" s="60">
        <f ca="1"/>
        <v>0.40147614664995196</v>
      </c>
      <c r="Y1350" s="52">
        <f ca="1">$B$14 * EXP(($E$3 - $C$14^2/2) * Y$2 + $C$14*SQRT(Y$2)*T1350)</f>
        <v>119.49243244961663</v>
      </c>
      <c r="Z1350" s="52">
        <f ca="1">Y1350 * EXP(($E$3 - $C$14^2/2) * (Z$2-Y$2) + $C$14*SQRT(Z$2-Y$2)*U1350)</f>
        <v>138.33141195418816</v>
      </c>
      <c r="AA1350" s="52">
        <f ca="1">Z1350 * EXP(($E$3 - $C$14^2/2) * (AA$2-Z$2) + $C$14*SQRT(AA$2-Z$2)*V1350)</f>
        <v>130.20677974794697</v>
      </c>
      <c r="AB1350" s="52">
        <f ca="1">AA1350 * EXP(($E$3 - $C$14^2/2) * (AB$2-AA$2) + $C$14*SQRT(AB$2-AA$2)*W1350)</f>
        <v>110.81622800309681</v>
      </c>
      <c r="AC1350" s="52">
        <f ca="1">AB1350 * EXP(($E$3 - $C$14^2/2) * (AC$2-AB$2) + $C$14*SQRT(AC$2-AB$2)*X1350)</f>
        <v>125.62685811956314</v>
      </c>
      <c r="AD1350" s="47"/>
      <c r="AE1350" s="3" t="s">
        <v>68</v>
      </c>
      <c r="AF1350" s="52" t="b">
        <f ca="1">AND(AF1347&gt;$B$3, NOT(OR($AF1349:AF1349)))</f>
        <v>1</v>
      </c>
      <c r="AG1350" s="52" t="b">
        <f ca="1">AND(AG1347&gt;$B$3, NOT(OR($AF1349:AG1349)))</f>
        <v>1</v>
      </c>
      <c r="AH1350" s="52" t="b">
        <f ca="1">AND(AH1347&gt;$B$3, NOT(OR($AF1349:AH1349)))</f>
        <v>1</v>
      </c>
      <c r="AI1350" s="52" t="b">
        <f ca="1">AND(AI1347&gt;$B$3, NOT(OR($AF1349:AI1349)))</f>
        <v>0</v>
      </c>
      <c r="AJ1350" s="52" t="b">
        <f ca="1">AND(AJ1347&gt;$B$3, NOT(OR($AF1349:AJ1349)))</f>
        <v>0</v>
      </c>
      <c r="AK1350" s="74"/>
      <c r="AL1350" s="70"/>
    </row>
    <row r="1351" spans="7:38" ht="14.55" customHeight="1" x14ac:dyDescent="0.3">
      <c r="G1351" s="3">
        <v>1349</v>
      </c>
      <c r="H1351" s="58">
        <v>-1.2091299103968434</v>
      </c>
      <c r="I1351" s="58">
        <v>-0.21058942385624152</v>
      </c>
      <c r="J1351" s="58">
        <v>1.1932192677593725</v>
      </c>
      <c r="K1351" s="59">
        <v>0.39495204727702093</v>
      </c>
      <c r="L1351" s="60">
        <f t="array" ref="L1351:O1351">TRANSPOSE(MMULT(Option!$B$25:$E$28, TRANSPOSE(H1351:K1351)))</f>
        <v>-1.2091299103968434</v>
      </c>
      <c r="M1351" s="60">
        <v>-0.67666035923441048</v>
      </c>
      <c r="N1351" s="60">
        <v>0.50921927351032625</v>
      </c>
      <c r="O1351" s="60">
        <v>3.2312061174901319E-2</v>
      </c>
      <c r="P1351" s="56" t="str">
        <f t="shared" si="1700"/>
        <v>270/4</v>
      </c>
      <c r="R1351" s="80">
        <v>338</v>
      </c>
      <c r="S1351" s="3" t="s">
        <v>28</v>
      </c>
      <c r="T1351" s="60">
        <f t="array" aca="1" ref="T1351:T1354" ca="1">TRANSPOSE(OFFSET($L$3, MATCH($R1351 &amp; "/" &amp; T$2, $P$3:$P$5002, 0) - 1, 0, 1, $E$1))</f>
        <v>-0.329777443794188</v>
      </c>
      <c r="U1351" s="60">
        <f t="array" aca="1" ref="U1351:U1354" ca="1">TRANSPOSE(OFFSET($L$3, MATCH($R1351 &amp; "/" &amp; U$2, $P$3:$P$5002, 0) - 1, 0, 1, $E$1))</f>
        <v>0.74102681393273706</v>
      </c>
      <c r="V1351" s="60">
        <f t="array" aca="1" ref="V1351:V1354" ca="1">TRANSPOSE(OFFSET($L$3, MATCH($R1351 &amp; "/" &amp; V$2, $P$3:$P$5002, 0) - 1, 0, 1, $E$1))</f>
        <v>1.1777188436410195</v>
      </c>
      <c r="W1351" s="60">
        <f t="array" aca="1" ref="W1351:W1354" ca="1">TRANSPOSE(OFFSET($L$3, MATCH($R1351 &amp; "/" &amp; W$2, $P$3:$P$5002, 0) - 1, 0, 1, $E$1))</f>
        <v>0.15263509198090566</v>
      </c>
      <c r="X1351" s="60">
        <f t="array" aca="1" ref="X1351:X1354" ca="1">TRANSPOSE(OFFSET($L$3, MATCH($R1351 &amp; "/" &amp; X$2, $P$3:$P$5002, 0) - 1, 0, 1, $E$1))</f>
        <v>1.7949246124594351</v>
      </c>
      <c r="Y1351" s="52">
        <f ca="1">$B$11 * EXP(($E$3 - $C$11^2/2) * Y$2 + $C$11*SQRT(Y$2)*T1351)</f>
        <v>91.034354099308175</v>
      </c>
      <c r="Z1351" s="52">
        <f ca="1">Y1351 * EXP(($E$3 - $C$11^2/2) * (Z$2-Y$2) + $C$11*SQRT(Z$2-Y$2)*U1351)</f>
        <v>114.26782064860552</v>
      </c>
      <c r="AA1351" s="52">
        <f ca="1">Z1351 * EXP(($E$3 - $C$11^2/2) * (AA$2-Z$2) + $C$11*SQRT(AA$2-Z$2)*V1351)</f>
        <v>163.50779256048529</v>
      </c>
      <c r="AB1351" s="52">
        <f ca="1">AA1351 * EXP(($E$3 - $C$11^2/2) * (AB$2-AA$2) + $C$11*SQRT(AB$2-AA$2)*W1351)</f>
        <v>172.02695466713342</v>
      </c>
      <c r="AC1351" s="52">
        <f ca="1">AB1351 * EXP(($E$3 - $C$11^2/2) * (AC$2-AB$2) + $C$11*SQRT(AC$2-AB$2)*X1351)</f>
        <v>296.22774327874453</v>
      </c>
      <c r="AD1351" s="47"/>
      <c r="AE1351" s="3" t="s">
        <v>69</v>
      </c>
      <c r="AF1351" s="20" cm="1">
        <f t="array" aca="1" ref="AF1351" ca="1">MIN(Y1351:Y1354 / $D$11:$D$14)</f>
        <v>0.69704622964691898</v>
      </c>
      <c r="AG1351" s="20" cm="1">
        <f t="array" aca="1" ref="AG1351" ca="1">MIN(Z1351:Z1354 / $D$11:$D$14)</f>
        <v>0.81908848359748521</v>
      </c>
      <c r="AH1351" s="20" cm="1">
        <f t="array" aca="1" ref="AH1351" ca="1">MIN(AA1351:AA1354 / $D$11:$D$14)</f>
        <v>1.2179280213858465</v>
      </c>
      <c r="AI1351" s="20" cm="1">
        <f t="array" aca="1" ref="AI1351" ca="1">MIN(AB1351:AB1354 / $D$11:$D$14)</f>
        <v>0.83558195882592468</v>
      </c>
      <c r="AJ1351" s="20" cm="1">
        <f t="array" aca="1" ref="AJ1351" ca="1">MIN(AC1351:AC1354 / $D$11:$D$14)</f>
        <v>1.1816885602486302</v>
      </c>
      <c r="AK1351" s="72">
        <f t="array" aca="1" ref="AK1351" ca="1">SUMPRODUCT(AF1352:AJ1352, EXP(-$E$3*$AF$2:$AJ$2))</f>
        <v>128326.23226629655</v>
      </c>
      <c r="AL1351" s="70">
        <f ca="1">MAX(AC1352 - $D$11, 0) * EXP(-$E$2*$E$3)</f>
        <v>14.149919299674941</v>
      </c>
    </row>
    <row r="1352" spans="7:38" ht="14.55" customHeight="1" x14ac:dyDescent="0.3">
      <c r="G1352" s="3">
        <v>1350</v>
      </c>
      <c r="H1352" s="58">
        <v>-1.7951586737479983</v>
      </c>
      <c r="I1352" s="58">
        <v>1.4275927957687078</v>
      </c>
      <c r="J1352" s="58">
        <v>-0.26713039818965001</v>
      </c>
      <c r="K1352" s="59">
        <v>0.87708381218843667</v>
      </c>
      <c r="L1352" s="60">
        <f t="array" ref="L1352:O1352">TRANSPOSE(MMULT(Option!$B$25:$E$28, TRANSPOSE(H1352:K1352)))</f>
        <v>-1.7951586737479983</v>
      </c>
      <c r="M1352" s="60">
        <v>0.59034694013754785</v>
      </c>
      <c r="N1352" s="60">
        <v>-0.5788552414607453</v>
      </c>
      <c r="O1352" s="60">
        <v>0.35471926499813733</v>
      </c>
      <c r="P1352" s="56" t="str">
        <f t="shared" si="1700"/>
        <v>270/5</v>
      </c>
      <c r="R1352" s="80"/>
      <c r="S1352" s="3" t="s">
        <v>29</v>
      </c>
      <c r="T1352" s="60">
        <f ca="1"/>
        <v>-1.2196784793716191</v>
      </c>
      <c r="U1352" s="60">
        <f ca="1"/>
        <v>0.52113460475746365</v>
      </c>
      <c r="V1352" s="60">
        <f ca="1"/>
        <v>1.3057141139446786</v>
      </c>
      <c r="W1352" s="60">
        <f ca="1"/>
        <v>-1.4102296063531888E-3</v>
      </c>
      <c r="X1352" s="60">
        <f ca="1"/>
        <v>-0.1326120135299107</v>
      </c>
      <c r="Y1352" s="52">
        <f ca="1">$B$12 * EXP(($E$3 - $C$12^2/2) * Y$2 + $C$12*SQRT(Y$2)*T1352)</f>
        <v>69.704622964691893</v>
      </c>
      <c r="Z1352" s="52">
        <f ca="1">Y1352 * EXP(($E$3 - $C$12^2/2) * (Z$2-Y$2) + $C$12*SQRT(Z$2-Y$2)*U1352)</f>
        <v>81.908848359748518</v>
      </c>
      <c r="AA1352" s="52">
        <f ca="1">Z1352 * EXP(($E$3 - $C$12^2/2) * (AA$2-Z$2) + $C$12*SQRT(AA$2-Z$2)*V1352)</f>
        <v>121.79280213858466</v>
      </c>
      <c r="AB1352" s="52">
        <f ca="1">AA1352 * EXP(($E$3 - $C$12^2/2) * (AB$2-AA$2) + $C$12*SQRT(AB$2-AA$2)*W1352)</f>
        <v>122.35151702909336</v>
      </c>
      <c r="AC1352" s="52">
        <f ca="1">AB1352 * EXP(($E$3 - $C$12^2/2) * (AC$2-AB$2) + $C$12*SQRT(AC$2-AB$2)*X1352)</f>
        <v>118.16885602486303</v>
      </c>
      <c r="AD1352" s="47"/>
      <c r="AE1352" s="3" t="s">
        <v>47</v>
      </c>
      <c r="AF1352" s="64">
        <f t="shared" ref="AF1352" ca="1" si="1706">($B$5*AF1354 + (1 + $B$6)*AF1353)*$B$2</f>
        <v>0</v>
      </c>
      <c r="AG1352" s="64">
        <f t="shared" ref="AG1352" ca="1" si="1707">($B$5*AG1354 + (1 + $B$6)*AG1353)*$B$2</f>
        <v>15000</v>
      </c>
      <c r="AH1352" s="64">
        <f t="shared" ref="AH1352" ca="1" si="1708">($B$5*AH1354 + (1 + $B$6)*AH1353)*$B$2</f>
        <v>15000</v>
      </c>
      <c r="AI1352" s="64">
        <f t="shared" ref="AI1352" ca="1" si="1709">($B$5*AI1354 + (1 + $B$6)*AI1353)*$B$2</f>
        <v>15000</v>
      </c>
      <c r="AJ1352" s="64" cm="1">
        <f t="array" aca="1" ref="AJ1352" ca="1">($B$5*AJ1354 + (1 + $B$6)*AJ1353 + AND(NOT(AF1353:AJ1353)))*$B$2</f>
        <v>114999.99999999999</v>
      </c>
      <c r="AK1352" s="73"/>
      <c r="AL1352" s="70"/>
    </row>
    <row r="1353" spans="7:38" ht="14.55" customHeight="1" x14ac:dyDescent="0.3">
      <c r="G1353" s="3">
        <v>1351</v>
      </c>
      <c r="H1353" s="58">
        <v>1.0957867575927638</v>
      </c>
      <c r="I1353" s="58">
        <v>1.0565465720788598</v>
      </c>
      <c r="J1353" s="58">
        <v>-0.35363253536687322</v>
      </c>
      <c r="K1353" s="59">
        <v>0.81563522537457578</v>
      </c>
      <c r="L1353" s="60">
        <f t="array" ref="L1353:O1353">TRANSPOSE(MMULT(Option!$B$25:$E$28, TRANSPOSE(H1353:K1353)))</f>
        <v>1.0957867575927638</v>
      </c>
      <c r="M1353" s="60">
        <v>1.4066556313966037</v>
      </c>
      <c r="N1353" s="60">
        <v>0.40438452435589217</v>
      </c>
      <c r="O1353" s="60">
        <v>1.3444298142515048</v>
      </c>
      <c r="P1353" s="56" t="str">
        <f t="shared" si="1700"/>
        <v>271/1</v>
      </c>
      <c r="R1353" s="80"/>
      <c r="S1353" s="3" t="s">
        <v>31</v>
      </c>
      <c r="T1353" s="60">
        <f ca="1"/>
        <v>0.14611915197338887</v>
      </c>
      <c r="U1353" s="60">
        <f ca="1"/>
        <v>0.12315175025581571</v>
      </c>
      <c r="V1353" s="60">
        <f ca="1"/>
        <v>0.48027436655074263</v>
      </c>
      <c r="W1353" s="60">
        <f ca="1"/>
        <v>-1.4149680694967588</v>
      </c>
      <c r="X1353" s="60">
        <f ca="1"/>
        <v>1.6315300382781173</v>
      </c>
      <c r="Y1353" s="52">
        <f ca="1">$B$13 * EXP(($E$3 - $C$13^2/2) * Y$2 + $C$13*SQRT(Y$2)*T1353)</f>
        <v>105.00478615845053</v>
      </c>
      <c r="Z1353" s="52">
        <f ca="1">Y1353 * EXP(($E$3 - $C$13^2/2) * (Z$2-Y$2) + $C$13*SQRT(Z$2-Y$2)*U1353)</f>
        <v>109.50294639997237</v>
      </c>
      <c r="AA1353" s="52">
        <f ca="1">Z1353 * EXP(($E$3 - $C$13^2/2) * (AA$2-Z$2) + $C$13*SQRT(AA$2-Z$2)*V1353)</f>
        <v>127.10757391468601</v>
      </c>
      <c r="AB1353" s="52">
        <f ca="1">AA1353 * EXP(($E$3 - $C$13^2/2) * (AB$2-AA$2) + $C$13*SQRT(AB$2-AA$2)*W1353)</f>
        <v>83.558195882592472</v>
      </c>
      <c r="AC1353" s="52">
        <f ca="1">AB1353 * EXP(($E$3 - $C$13^2/2) * (AC$2-AB$2) + $C$13*SQRT(AC$2-AB$2)*X1353)</f>
        <v>137.0029361371478</v>
      </c>
      <c r="AD1353" s="47"/>
      <c r="AE1353" s="3" t="s">
        <v>46</v>
      </c>
      <c r="AF1353" s="52" t="b">
        <f t="shared" ref="AF1353" ca="1" si="1710">AF1351 &gt;= $B$4</f>
        <v>0</v>
      </c>
      <c r="AG1353" s="52" t="b">
        <f t="array" aca="1" ref="AG1353" ca="1">AND(AG1351 &gt;= $B$4, NOT(OR($AF1353:AF1353)))</f>
        <v>0</v>
      </c>
      <c r="AH1353" s="52" t="b">
        <f t="array" aca="1" ref="AH1353" ca="1">AND(AH1351 &gt;= $B$4, NOT(OR($AF1353:AG1353)))</f>
        <v>0</v>
      </c>
      <c r="AI1353" s="52" t="b">
        <f t="array" aca="1" ref="AI1353" ca="1">AND(AI1351 &gt;= $B$4, NOT(OR($AF1353:AH1353)))</f>
        <v>0</v>
      </c>
      <c r="AJ1353" s="52" t="b">
        <f t="array" aca="1" ref="AJ1353" ca="1">AND(AJ1351 &gt;= $B$4, NOT(OR($AF1353:AI1353)))</f>
        <v>0</v>
      </c>
      <c r="AK1353" s="73"/>
      <c r="AL1353" s="70"/>
    </row>
    <row r="1354" spans="7:38" ht="14.55" customHeight="1" x14ac:dyDescent="0.3">
      <c r="G1354" s="3">
        <v>1352</v>
      </c>
      <c r="H1354" s="58">
        <v>0.8268114659088488</v>
      </c>
      <c r="I1354" s="58">
        <v>-0.21455970244005715</v>
      </c>
      <c r="J1354" s="58">
        <v>-1.1042697772289178</v>
      </c>
      <c r="K1354" s="59">
        <v>1.5641453751622878</v>
      </c>
      <c r="L1354" s="60">
        <f t="array" ref="L1354:O1354">TRANSPOSE(MMULT(Option!$B$25:$E$28, TRANSPOSE(H1354:K1354)))</f>
        <v>0.8268114659088488</v>
      </c>
      <c r="M1354" s="60">
        <v>0.13407737085978691</v>
      </c>
      <c r="N1354" s="60">
        <v>-0.69535159288912363</v>
      </c>
      <c r="O1354" s="60">
        <v>1.3984623518045365</v>
      </c>
      <c r="P1354" s="56" t="str">
        <f t="shared" si="1700"/>
        <v>271/2</v>
      </c>
      <c r="R1354" s="80"/>
      <c r="S1354" s="3" t="s">
        <v>30</v>
      </c>
      <c r="T1354" s="60">
        <f ca="1"/>
        <v>-0.39704952409963801</v>
      </c>
      <c r="U1354" s="60">
        <f ca="1"/>
        <v>0.75111994990601127</v>
      </c>
      <c r="V1354" s="60">
        <f ca="1"/>
        <v>2.7937601372194831</v>
      </c>
      <c r="W1354" s="60">
        <f ca="1"/>
        <v>-1.4765578457710258</v>
      </c>
      <c r="X1354" s="60">
        <f ca="1"/>
        <v>-0.85529804016414479</v>
      </c>
      <c r="Y1354" s="52">
        <f ca="1">$B$14 * EXP(($E$3 - $C$14^2/2) * Y$2 + $C$14*SQRT(Y$2)*T1354)</f>
        <v>89.21554794904371</v>
      </c>
      <c r="Z1354" s="52">
        <f ca="1">Y1354 * EXP(($E$3 - $C$14^2/2) * (Z$2-Y$2) + $C$14*SQRT(Z$2-Y$2)*U1354)</f>
        <v>112.3244225132493</v>
      </c>
      <c r="AA1354" s="52">
        <f ca="1">Z1354 * EXP(($E$3 - $C$14^2/2) * (AA$2-Z$2) + $C$14*SQRT(AA$2-Z$2)*V1354)</f>
        <v>260.99972531673802</v>
      </c>
      <c r="AB1354" s="52">
        <f ca="1">AA1354 * EXP(($E$3 - $C$14^2/2) * (AB$2-AA$2) + $C$14*SQRT(AB$2-AA$2)*W1354)</f>
        <v>168.4353507615246</v>
      </c>
      <c r="AC1354" s="52">
        <f ca="1">AB1354 * EXP(($E$3 - $C$14^2/2) * (AC$2-AB$2) + $C$14*SQRT(AC$2-AB$2)*X1354)</f>
        <v>130.9692534435267</v>
      </c>
      <c r="AD1354" s="47"/>
      <c r="AE1354" s="3" t="s">
        <v>68</v>
      </c>
      <c r="AF1354" s="52" t="b">
        <f ca="1">AND(AF1351&gt;$B$3, NOT(OR($AF1353:AF1353)))</f>
        <v>0</v>
      </c>
      <c r="AG1354" s="52" t="b">
        <f ca="1">AND(AG1351&gt;$B$3, NOT(OR($AF1353:AG1353)))</f>
        <v>1</v>
      </c>
      <c r="AH1354" s="52" t="b">
        <f ca="1">AND(AH1351&gt;$B$3, NOT(OR($AF1353:AH1353)))</f>
        <v>1</v>
      </c>
      <c r="AI1354" s="52" t="b">
        <f ca="1">AND(AI1351&gt;$B$3, NOT(OR($AF1353:AI1353)))</f>
        <v>1</v>
      </c>
      <c r="AJ1354" s="52" t="b">
        <f ca="1">AND(AJ1351&gt;$B$3, NOT(OR($AF1353:AJ1353)))</f>
        <v>1</v>
      </c>
      <c r="AK1354" s="74"/>
      <c r="AL1354" s="70"/>
    </row>
    <row r="1355" spans="7:38" ht="14.55" customHeight="1" x14ac:dyDescent="0.3">
      <c r="G1355" s="3">
        <v>1353</v>
      </c>
      <c r="H1355" s="58">
        <v>-0.71289393971041504</v>
      </c>
      <c r="I1355" s="58">
        <v>-0.36023127775440783</v>
      </c>
      <c r="J1355" s="58">
        <v>0.15304015992367773</v>
      </c>
      <c r="K1355" s="59">
        <v>-0.90479873553198398</v>
      </c>
      <c r="L1355" s="60">
        <f t="array" ref="L1355:O1355">TRANSPOSE(MMULT(Option!$B$25:$E$28, TRANSPOSE(H1355:K1355)))</f>
        <v>-0.71289393971041504</v>
      </c>
      <c r="M1355" s="60">
        <v>-0.6153149954842132</v>
      </c>
      <c r="N1355" s="60">
        <v>-0.24507155428825014</v>
      </c>
      <c r="O1355" s="60">
        <v>-1.1244412328711144</v>
      </c>
      <c r="P1355" s="56" t="str">
        <f t="shared" si="1700"/>
        <v>271/3</v>
      </c>
      <c r="R1355" s="80">
        <v>339</v>
      </c>
      <c r="S1355" s="3" t="s">
        <v>28</v>
      </c>
      <c r="T1355" s="60">
        <f t="array" aca="1" ref="T1355:T1358" ca="1">TRANSPOSE(OFFSET($L$3, MATCH($R1355 &amp; "/" &amp; T$2, $P$3:$P$5002, 0) - 1, 0, 1, $E$1))</f>
        <v>-2.0324915781452639</v>
      </c>
      <c r="U1355" s="60">
        <f t="array" aca="1" ref="U1355:U1358" ca="1">TRANSPOSE(OFFSET($L$3, MATCH($R1355 &amp; "/" &amp; U$2, $P$3:$P$5002, 0) - 1, 0, 1, $E$1))</f>
        <v>1.6286739139758364</v>
      </c>
      <c r="V1355" s="60">
        <f t="array" aca="1" ref="V1355:V1358" ca="1">TRANSPOSE(OFFSET($L$3, MATCH($R1355 &amp; "/" &amp; V$2, $P$3:$P$5002, 0) - 1, 0, 1, $E$1))</f>
        <v>0.67233436792467405</v>
      </c>
      <c r="W1355" s="60">
        <f t="array" aca="1" ref="W1355:W1358" ca="1">TRANSPOSE(OFFSET($L$3, MATCH($R1355 &amp; "/" &amp; W$2, $P$3:$P$5002, 0) - 1, 0, 1, $E$1))</f>
        <v>0.72528883682570067</v>
      </c>
      <c r="X1355" s="60">
        <f t="array" aca="1" ref="X1355:X1358" ca="1">TRANSPOSE(OFFSET($L$3, MATCH($R1355 &amp; "/" &amp; X$2, $P$3:$P$5002, 0) - 1, 0, 1, $E$1))</f>
        <v>-0.86489478285090637</v>
      </c>
      <c r="Y1355" s="52">
        <f ca="1">$B$11 * EXP(($E$3 - $C$11^2/2) * Y$2 + $C$11*SQRT(Y$2)*T1355)</f>
        <v>54.621234234717463</v>
      </c>
      <c r="Z1355" s="52">
        <f ca="1">Y1355 * EXP(($E$3 - $C$11^2/2) * (Z$2-Y$2) + $C$11*SQRT(Z$2-Y$2)*U1355)</f>
        <v>89.480872444573308</v>
      </c>
      <c r="AA1355" s="52">
        <f ca="1">Z1355 * EXP(($E$3 - $C$11^2/2) * (AA$2-Z$2) + $C$11*SQRT(AA$2-Z$2)*V1355)</f>
        <v>110.02693474254716</v>
      </c>
      <c r="AB1355" s="52">
        <f ca="1">AA1355 * EXP(($E$3 - $C$11^2/2) * (AB$2-AA$2) + $C$11*SQRT(AB$2-AA$2)*W1355)</f>
        <v>137.45709721482714</v>
      </c>
      <c r="AC1355" s="52">
        <f ca="1">AB1355 * EXP(($E$3 - $C$11^2/2) * (AC$2-AB$2) + $C$11*SQRT(AC$2-AB$2)*X1355)</f>
        <v>106.57440858028602</v>
      </c>
      <c r="AD1355" s="47"/>
      <c r="AE1355" s="3" t="s">
        <v>69</v>
      </c>
      <c r="AF1355" s="20" cm="1">
        <f t="array" aca="1" ref="AF1355" ca="1">MIN(Y1355:Y1358 / $D$11:$D$14)</f>
        <v>0.54621234234717464</v>
      </c>
      <c r="AG1355" s="20" cm="1">
        <f t="array" aca="1" ref="AG1355" ca="1">MIN(Z1355:Z1358 / $D$11:$D$14)</f>
        <v>0.89480872444573312</v>
      </c>
      <c r="AH1355" s="20" cm="1">
        <f t="array" aca="1" ref="AH1355" ca="1">MIN(AA1355:AA1358 / $D$11:$D$14)</f>
        <v>0.81830758477840437</v>
      </c>
      <c r="AI1355" s="20" cm="1">
        <f t="array" aca="1" ref="AI1355" ca="1">MIN(AB1355:AB1358 / $D$11:$D$14)</f>
        <v>1.0406830586838387</v>
      </c>
      <c r="AJ1355" s="20" cm="1">
        <f t="array" aca="1" ref="AJ1355" ca="1">MIN(AC1355:AC1358 / $D$11:$D$14)</f>
        <v>1.0657440858028602</v>
      </c>
      <c r="AK1355" s="72">
        <f t="array" aca="1" ref="AK1355" ca="1">SUMPRODUCT(AF1356:AJ1356, EXP(-$E$3*$AF$2:$AJ$2))</f>
        <v>128326.23226629655</v>
      </c>
      <c r="AL1355" s="70">
        <f ca="1">MAX(AC1356 - $D$11, 0) * EXP(-$E$2*$E$3)</f>
        <v>44.630406832003523</v>
      </c>
    </row>
    <row r="1356" spans="7:38" ht="14.55" customHeight="1" x14ac:dyDescent="0.3">
      <c r="G1356" s="3">
        <v>1354</v>
      </c>
      <c r="H1356" s="58">
        <v>-0.63251492876583371</v>
      </c>
      <c r="I1356" s="58">
        <v>0.32203652513867032</v>
      </c>
      <c r="J1356" s="58">
        <v>5.8475973545460962E-2</v>
      </c>
      <c r="K1356" s="59">
        <v>1.6489323007613352</v>
      </c>
      <c r="L1356" s="60">
        <f t="array" ref="L1356:O1356">TRANSPOSE(MMULT(Option!$B$25:$E$28, TRANSPOSE(H1356:K1356)))</f>
        <v>-0.63251492876583371</v>
      </c>
      <c r="M1356" s="60">
        <v>4.214537909136773E-2</v>
      </c>
      <c r="N1356" s="60">
        <v>-0.1173169780288279</v>
      </c>
      <c r="O1356" s="60">
        <v>1.2547975878272291</v>
      </c>
      <c r="P1356" s="56" t="str">
        <f t="shared" si="1700"/>
        <v>271/4</v>
      </c>
      <c r="R1356" s="80"/>
      <c r="S1356" s="3" t="s">
        <v>29</v>
      </c>
      <c r="T1356" s="60">
        <f ca="1"/>
        <v>-1.587461746343386</v>
      </c>
      <c r="U1356" s="60">
        <f ca="1"/>
        <v>1.4977073691963509</v>
      </c>
      <c r="V1356" s="60">
        <f ca="1"/>
        <v>-0.62863559800592739</v>
      </c>
      <c r="W1356" s="60">
        <f ca="1"/>
        <v>1.8182479625835826</v>
      </c>
      <c r="X1356" s="60">
        <f ca="1"/>
        <v>0.32689679025746304</v>
      </c>
      <c r="Y1356" s="52">
        <f ca="1">$B$12 * EXP(($E$3 - $C$12^2/2) * Y$2 + $C$12*SQRT(Y$2)*T1356)</f>
        <v>62.422866719460131</v>
      </c>
      <c r="Z1356" s="52">
        <f ca="1">Y1356 * EXP(($E$3 - $C$12^2/2) * (Z$2-Y$2) + $C$12*SQRT(Z$2-Y$2)*U1356)</f>
        <v>98.321613207109706</v>
      </c>
      <c r="AA1356" s="52">
        <f ca="1">Z1356 * EXP(($E$3 - $C$12^2/2) * (AA$2-Z$2) + $C$12*SQRT(AA$2-Z$2)*V1356)</f>
        <v>81.830758477840433</v>
      </c>
      <c r="AB1356" s="52">
        <f ca="1">AA1356 * EXP(($E$3 - $C$12^2/2) * (AB$2-AA$2) + $C$12*SQRT(AB$2-AA$2)*W1356)</f>
        <v>141.90070922524905</v>
      </c>
      <c r="AC1356" s="52">
        <f ca="1">AB1356 * EXP(($E$3 - $C$12^2/2) * (AC$2-AB$2) + $C$12*SQRT(AC$2-AB$2)*X1356)</f>
        <v>157.30657672940674</v>
      </c>
      <c r="AD1356" s="47"/>
      <c r="AE1356" s="3" t="s">
        <v>47</v>
      </c>
      <c r="AF1356" s="64">
        <f t="shared" ref="AF1356" ca="1" si="1711">($B$5*AF1358 + (1 + $B$6)*AF1357)*$B$2</f>
        <v>0</v>
      </c>
      <c r="AG1356" s="64">
        <f t="shared" ref="AG1356" ca="1" si="1712">($B$5*AG1358 + (1 + $B$6)*AG1357)*$B$2</f>
        <v>15000</v>
      </c>
      <c r="AH1356" s="64">
        <f t="shared" ref="AH1356" ca="1" si="1713">($B$5*AH1358 + (1 + $B$6)*AH1357)*$B$2</f>
        <v>15000</v>
      </c>
      <c r="AI1356" s="64">
        <f t="shared" ref="AI1356" ca="1" si="1714">($B$5*AI1358 + (1 + $B$6)*AI1357)*$B$2</f>
        <v>15000</v>
      </c>
      <c r="AJ1356" s="64" cm="1">
        <f t="array" aca="1" ref="AJ1356" ca="1">($B$5*AJ1358 + (1 + $B$6)*AJ1357 + AND(NOT(AF1357:AJ1357)))*$B$2</f>
        <v>114999.99999999999</v>
      </c>
      <c r="AK1356" s="73"/>
      <c r="AL1356" s="70"/>
    </row>
    <row r="1357" spans="7:38" ht="14.55" customHeight="1" x14ac:dyDescent="0.3">
      <c r="G1357" s="3">
        <v>1355</v>
      </c>
      <c r="H1357" s="58">
        <v>0.48871450620499401</v>
      </c>
      <c r="I1357" s="58">
        <v>-0.66018076418240057</v>
      </c>
      <c r="J1357" s="58">
        <v>-0.53533700362703784</v>
      </c>
      <c r="K1357" s="59">
        <v>-0.59264897873380251</v>
      </c>
      <c r="L1357" s="60">
        <f t="array" ref="L1357:O1357">TRANSPOSE(MMULT(Option!$B$25:$E$28, TRANSPOSE(H1357:K1357)))</f>
        <v>0.48871450620499401</v>
      </c>
      <c r="M1357" s="60">
        <v>-0.40957986236193067</v>
      </c>
      <c r="N1357" s="60">
        <v>-0.44758198056163256</v>
      </c>
      <c r="O1357" s="60">
        <v>-0.58939145056039699</v>
      </c>
      <c r="P1357" s="56" t="str">
        <f t="shared" si="1700"/>
        <v>271/5</v>
      </c>
      <c r="R1357" s="80"/>
      <c r="S1357" s="3" t="s">
        <v>31</v>
      </c>
      <c r="T1357" s="60">
        <f ca="1"/>
        <v>-1.1230841425497147</v>
      </c>
      <c r="U1357" s="60">
        <f ca="1"/>
        <v>1.1770626765206686</v>
      </c>
      <c r="V1357" s="60">
        <f ca="1"/>
        <v>-0.23195670870437327</v>
      </c>
      <c r="W1357" s="60">
        <f ca="1"/>
        <v>0.24423579059662759</v>
      </c>
      <c r="X1357" s="60">
        <f ca="1"/>
        <v>0.13463095058780458</v>
      </c>
      <c r="Y1357" s="52">
        <f ca="1">$B$13 * EXP(($E$3 - $C$13^2/2) * Y$2 + $C$13*SQRT(Y$2)*T1357)</f>
        <v>71.754096222784952</v>
      </c>
      <c r="Z1357" s="52">
        <f ca="1">Y1357 * EXP(($E$3 - $C$13^2/2) * (Z$2-Y$2) + $C$13*SQRT(Z$2-Y$2)*U1357)</f>
        <v>102.65396264512069</v>
      </c>
      <c r="AA1357" s="52">
        <f ca="1">Z1357 * EXP(($E$3 - $C$13^2/2) * (AA$2-Z$2) + $C$13*SQRT(AA$2-Z$2)*V1357)</f>
        <v>96.23342336613392</v>
      </c>
      <c r="AB1357" s="52">
        <f ca="1">AA1357 * EXP(($E$3 - $C$13^2/2) * (AB$2-AA$2) + $C$13*SQRT(AB$2-AA$2)*W1357)</f>
        <v>104.06830586838387</v>
      </c>
      <c r="AC1357" s="52">
        <f ca="1">AB1357 * EXP(($E$3 - $C$13^2/2) * (AC$2-AB$2) + $C$13*SQRT(AC$2-AB$2)*X1357)</f>
        <v>108.90073246217318</v>
      </c>
      <c r="AD1357" s="47"/>
      <c r="AE1357" s="3" t="s">
        <v>46</v>
      </c>
      <c r="AF1357" s="52" t="b">
        <f t="shared" ref="AF1357" ca="1" si="1715">AF1355 &gt;= $B$4</f>
        <v>0</v>
      </c>
      <c r="AG1357" s="52" t="b">
        <f t="array" aca="1" ref="AG1357" ca="1">AND(AG1355 &gt;= $B$4, NOT(OR($AF1357:AF1357)))</f>
        <v>0</v>
      </c>
      <c r="AH1357" s="52" t="b">
        <f t="array" aca="1" ref="AH1357" ca="1">AND(AH1355 &gt;= $B$4, NOT(OR($AF1357:AG1357)))</f>
        <v>0</v>
      </c>
      <c r="AI1357" s="52" t="b">
        <f t="array" aca="1" ref="AI1357" ca="1">AND(AI1355 &gt;= $B$4, NOT(OR($AF1357:AH1357)))</f>
        <v>0</v>
      </c>
      <c r="AJ1357" s="52" t="b">
        <f t="array" aca="1" ref="AJ1357" ca="1">AND(AJ1355 &gt;= $B$4, NOT(OR($AF1357:AI1357)))</f>
        <v>0</v>
      </c>
      <c r="AK1357" s="73"/>
      <c r="AL1357" s="70"/>
    </row>
    <row r="1358" spans="7:38" ht="14.55" customHeight="1" x14ac:dyDescent="0.3">
      <c r="G1358" s="3">
        <v>1356</v>
      </c>
      <c r="H1358" s="58">
        <v>1.9450567743398355</v>
      </c>
      <c r="I1358" s="58">
        <v>0.12541033529377243</v>
      </c>
      <c r="J1358" s="58">
        <v>-0.6616089200257893</v>
      </c>
      <c r="K1358" s="59">
        <v>-0.88008876371282796</v>
      </c>
      <c r="L1358" s="60">
        <f t="array" ref="L1358:O1358">TRANSPOSE(MMULT(Option!$B$25:$E$28, TRANSPOSE(H1358:K1358)))</f>
        <v>1.9450567743398355</v>
      </c>
      <c r="M1358" s="60">
        <v>0.89296318061863511</v>
      </c>
      <c r="N1358" s="60">
        <v>0.22976507028893756</v>
      </c>
      <c r="O1358" s="60">
        <v>-7.1932985040207065E-2</v>
      </c>
      <c r="P1358" s="56" t="str">
        <f t="shared" si="1700"/>
        <v>272/1</v>
      </c>
      <c r="R1358" s="80"/>
      <c r="S1358" s="3" t="s">
        <v>30</v>
      </c>
      <c r="T1358" s="60">
        <f ca="1"/>
        <v>-0.89128172368631464</v>
      </c>
      <c r="U1358" s="60">
        <f ca="1"/>
        <v>1.099067760222024</v>
      </c>
      <c r="V1358" s="60">
        <f ca="1"/>
        <v>-0.28320006127314101</v>
      </c>
      <c r="W1358" s="60">
        <f ca="1"/>
        <v>0.68773401475883422</v>
      </c>
      <c r="X1358" s="60">
        <f ca="1"/>
        <v>0.74724059509100615</v>
      </c>
      <c r="Y1358" s="52">
        <f ca="1">$B$14 * EXP(($E$3 - $C$14^2/2) * Y$2 + $C$14*SQRT(Y$2)*T1358)</f>
        <v>76.921519043590763</v>
      </c>
      <c r="Z1358" s="52">
        <f ca="1">Y1358 * EXP(($E$3 - $C$14^2/2) * (Z$2-Y$2) + $C$14*SQRT(Z$2-Y$2)*U1358)</f>
        <v>107.50162857080271</v>
      </c>
      <c r="AA1358" s="52">
        <f ca="1">Z1358 * EXP(($E$3 - $C$14^2/2) * (AA$2-Z$2) + $C$14*SQRT(AA$2-Z$2)*V1358)</f>
        <v>99.240478312473954</v>
      </c>
      <c r="AB1358" s="52">
        <f ca="1">AA1358 * EXP(($E$3 - $C$14^2/2) * (AB$2-AA$2) + $C$14*SQRT(AB$2-AA$2)*W1358)</f>
        <v>122.59254118066985</v>
      </c>
      <c r="AC1358" s="52">
        <f ca="1">AB1358 * EXP(($E$3 - $C$14^2/2) * (AC$2-AB$2) + $C$14*SQRT(AC$2-AB$2)*X1358)</f>
        <v>154.16729770873076</v>
      </c>
      <c r="AD1358" s="47"/>
      <c r="AE1358" s="3" t="s">
        <v>68</v>
      </c>
      <c r="AF1358" s="52" t="b">
        <f ca="1">AND(AF1355&gt;$B$3, NOT(OR($AF1357:AF1357)))</f>
        <v>0</v>
      </c>
      <c r="AG1358" s="52" t="b">
        <f ca="1">AND(AG1355&gt;$B$3, NOT(OR($AF1357:AG1357)))</f>
        <v>1</v>
      </c>
      <c r="AH1358" s="52" t="b">
        <f ca="1">AND(AH1355&gt;$B$3, NOT(OR($AF1357:AH1357)))</f>
        <v>1</v>
      </c>
      <c r="AI1358" s="52" t="b">
        <f ca="1">AND(AI1355&gt;$B$3, NOT(OR($AF1357:AI1357)))</f>
        <v>1</v>
      </c>
      <c r="AJ1358" s="52" t="b">
        <f ca="1">AND(AJ1355&gt;$B$3, NOT(OR($AF1357:AJ1357)))</f>
        <v>1</v>
      </c>
      <c r="AK1358" s="74"/>
      <c r="AL1358" s="70"/>
    </row>
    <row r="1359" spans="7:38" ht="14.55" customHeight="1" x14ac:dyDescent="0.3">
      <c r="G1359" s="3">
        <v>1357</v>
      </c>
      <c r="H1359" s="58">
        <v>0.8356794373909795</v>
      </c>
      <c r="I1359" s="58">
        <v>-0.51961805718970278</v>
      </c>
      <c r="J1359" s="58">
        <v>0.43060207479942619</v>
      </c>
      <c r="K1359" s="59">
        <v>-7.8446053243449776E-2</v>
      </c>
      <c r="L1359" s="60">
        <f t="array" ref="L1359:O1359">TRANSPOSE(MMULT(Option!$B$25:$E$28, TRANSPOSE(H1359:K1359)))</f>
        <v>0.8356794373909795</v>
      </c>
      <c r="M1359" s="60">
        <v>-0.14196604095114929</v>
      </c>
      <c r="N1359" s="60">
        <v>0.57640596414193201</v>
      </c>
      <c r="O1359" s="60">
        <v>0.21507156020991647</v>
      </c>
      <c r="P1359" s="56" t="str">
        <f t="shared" si="1700"/>
        <v>272/2</v>
      </c>
      <c r="R1359" s="80">
        <v>340</v>
      </c>
      <c r="S1359" s="3" t="s">
        <v>28</v>
      </c>
      <c r="T1359" s="60">
        <f t="array" aca="1" ref="T1359:T1362" ca="1">TRANSPOSE(OFFSET($L$3, MATCH($R1359 &amp; "/" &amp; T$2, $P$3:$P$5002, 0) - 1, 0, 1, $E$1))</f>
        <v>1.7154527188478217</v>
      </c>
      <c r="U1359" s="60">
        <f t="array" aca="1" ref="U1359:U1362" ca="1">TRANSPOSE(OFFSET($L$3, MATCH($R1359 &amp; "/" &amp; U$2, $P$3:$P$5002, 0) - 1, 0, 1, $E$1))</f>
        <v>-0.28294106516791195</v>
      </c>
      <c r="V1359" s="60">
        <f t="array" aca="1" ref="V1359:V1362" ca="1">TRANSPOSE(OFFSET($L$3, MATCH($R1359 &amp; "/" &amp; V$2, $P$3:$P$5002, 0) - 1, 0, 1, $E$1))</f>
        <v>-0.68818463950133135</v>
      </c>
      <c r="W1359" s="60">
        <f t="array" aca="1" ref="W1359:W1362" ca="1">TRANSPOSE(OFFSET($L$3, MATCH($R1359 &amp; "/" &amp; W$2, $P$3:$P$5002, 0) - 1, 0, 1, $E$1))</f>
        <v>1.1554479374369724</v>
      </c>
      <c r="X1359" s="60">
        <f t="array" aca="1" ref="X1359:X1362" ca="1">TRANSPOSE(OFFSET($L$3, MATCH($R1359 &amp; "/" &amp; X$2, $P$3:$P$5002, 0) - 1, 0, 1, $E$1))</f>
        <v>0.28371627345750544</v>
      </c>
      <c r="Y1359" s="52">
        <f ca="1">$B$11 * EXP(($E$3 - $C$11^2/2) * Y$2 + $C$11*SQRT(Y$2)*T1359)</f>
        <v>168.14151930902335</v>
      </c>
      <c r="Z1359" s="52">
        <f ca="1">Y1359 * EXP(($E$3 - $C$11^2/2) * (Z$2-Y$2) + $C$11*SQRT(Z$2-Y$2)*U1359)</f>
        <v>155.2324517303191</v>
      </c>
      <c r="AA1359" s="52">
        <f ca="1">Z1359 * EXP(($E$3 - $C$11^2/2) * (AA$2-Z$2) + $C$11*SQRT(AA$2-Z$2)*V1359)</f>
        <v>126.90874568100901</v>
      </c>
      <c r="AB1359" s="52">
        <f ca="1">AA1359 * EXP(($E$3 - $C$11^2/2) * (AB$2-AA$2) + $C$11*SQRT(AB$2-AA$2)*W1359)</f>
        <v>180.38666241057084</v>
      </c>
      <c r="AC1359" s="52">
        <f ca="1">AB1359 * EXP(($E$3 - $C$11^2/2) * (AC$2-AB$2) + $C$11*SQRT(AC$2-AB$2)*X1359)</f>
        <v>197.39712321416027</v>
      </c>
      <c r="AD1359" s="47"/>
      <c r="AE1359" s="3" t="s">
        <v>69</v>
      </c>
      <c r="AF1359" s="20" cm="1">
        <f t="array" aca="1" ref="AF1359" ca="1">MIN(Y1359:Y1362 / $D$11:$D$14)</f>
        <v>0.69054279818708797</v>
      </c>
      <c r="AG1359" s="20" cm="1">
        <f t="array" aca="1" ref="AG1359" ca="1">MIN(Z1359:Z1362 / $D$11:$D$14)</f>
        <v>0.74137271260081816</v>
      </c>
      <c r="AH1359" s="20" cm="1">
        <f t="array" aca="1" ref="AH1359" ca="1">MIN(AA1359:AA1362 / $D$11:$D$14)</f>
        <v>0.76410176011474651</v>
      </c>
      <c r="AI1359" s="20" cm="1">
        <f t="array" aca="1" ref="AI1359" ca="1">MIN(AB1359:AB1362 / $D$11:$D$14)</f>
        <v>0.97322691342272816</v>
      </c>
      <c r="AJ1359" s="20" cm="1">
        <f t="array" aca="1" ref="AJ1359" ca="1">MIN(AC1359:AC1362 / $D$11:$D$14)</f>
        <v>1.1681740768349129</v>
      </c>
      <c r="AK1359" s="72">
        <f t="array" aca="1" ref="AK1359" ca="1">SUMPRODUCT(AF1360:AJ1360, EXP(-$E$3*$AF$2:$AJ$2))</f>
        <v>101843.05134938128</v>
      </c>
      <c r="AL1359" s="70">
        <f ca="1">MAX(AC1360 - $D$11, 0) * EXP(-$E$2*$E$3)</f>
        <v>13.097410273134082</v>
      </c>
    </row>
    <row r="1360" spans="7:38" ht="14.55" customHeight="1" x14ac:dyDescent="0.3">
      <c r="G1360" s="3">
        <v>1358</v>
      </c>
      <c r="H1360" s="58">
        <v>-0.29132338681854086</v>
      </c>
      <c r="I1360" s="58">
        <v>0.64333837948598682</v>
      </c>
      <c r="J1360" s="58">
        <v>-0.17643667110868469</v>
      </c>
      <c r="K1360" s="59">
        <v>-0.39921178113306993</v>
      </c>
      <c r="L1360" s="60">
        <f t="array" ref="L1360:O1360">TRANSPOSE(MMULT(Option!$B$25:$E$28, TRANSPOSE(H1360:K1360)))</f>
        <v>-0.29132338681854086</v>
      </c>
      <c r="M1360" s="60">
        <v>0.47310000956553566</v>
      </c>
      <c r="N1360" s="60">
        <v>-0.10302992625747279</v>
      </c>
      <c r="O1360" s="60">
        <v>-0.32436527923326908</v>
      </c>
      <c r="P1360" s="56" t="str">
        <f t="shared" si="1700"/>
        <v>272/3</v>
      </c>
      <c r="R1360" s="80"/>
      <c r="S1360" s="3" t="s">
        <v>29</v>
      </c>
      <c r="T1360" s="60">
        <f ca="1"/>
        <v>-1.2509244220318405</v>
      </c>
      <c r="U1360" s="60">
        <f ca="1"/>
        <v>0.22008510811492926</v>
      </c>
      <c r="V1360" s="60">
        <f ca="1"/>
        <v>8.3991631191366656E-2</v>
      </c>
      <c r="W1360" s="60">
        <f ca="1"/>
        <v>0.78972096975861694</v>
      </c>
      <c r="X1360" s="60">
        <f ca="1"/>
        <v>0.59193308525683963</v>
      </c>
      <c r="Y1360" s="52">
        <f ca="1">$B$12 * EXP(($E$3 - $C$12^2/2) * Y$2 + $C$12*SQRT(Y$2)*T1360)</f>
        <v>69.054279818708793</v>
      </c>
      <c r="Z1360" s="52">
        <f ca="1">Y1360 * EXP(($E$3 - $C$12^2/2) * (Z$2-Y$2) + $C$12*SQRT(Z$2-Y$2)*U1360)</f>
        <v>74.137271260081818</v>
      </c>
      <c r="AA1360" s="52">
        <f ca="1">Z1360 * EXP(($E$3 - $C$12^2/2) * (AA$2-Z$2) + $C$12*SQRT(AA$2-Z$2)*V1360)</f>
        <v>76.410176011474647</v>
      </c>
      <c r="AB1360" s="52">
        <f ca="1">AA1360 * EXP(($E$3 - $C$12^2/2) * (AB$2-AA$2) + $C$12*SQRT(AB$2-AA$2)*W1360)</f>
        <v>97.322691342272819</v>
      </c>
      <c r="AC1360" s="52">
        <f ca="1">AB1360 * EXP(($E$3 - $C$12^2/2) * (AC$2-AB$2) + $C$12*SQRT(AC$2-AB$2)*X1360)</f>
        <v>116.8174076834913</v>
      </c>
      <c r="AD1360" s="47"/>
      <c r="AE1360" s="3" t="s">
        <v>47</v>
      </c>
      <c r="AF1360" s="64">
        <f t="shared" ref="AF1360" ca="1" si="1716">($B$5*AF1362 + (1 + $B$6)*AF1361)*$B$2</f>
        <v>0</v>
      </c>
      <c r="AG1360" s="64">
        <f t="shared" ref="AG1360" ca="1" si="1717">($B$5*AG1362 + (1 + $B$6)*AG1361)*$B$2</f>
        <v>0</v>
      </c>
      <c r="AH1360" s="64">
        <f t="shared" ref="AH1360" ca="1" si="1718">($B$5*AH1362 + (1 + $B$6)*AH1361)*$B$2</f>
        <v>0</v>
      </c>
      <c r="AI1360" s="64">
        <f t="shared" ref="AI1360" ca="1" si="1719">($B$5*AI1362 + (1 + $B$6)*AI1361)*$B$2</f>
        <v>15000</v>
      </c>
      <c r="AJ1360" s="64" cm="1">
        <f t="array" aca="1" ref="AJ1360" ca="1">($B$5*AJ1362 + (1 + $B$6)*AJ1361 + AND(NOT(AF1361:AJ1361)))*$B$2</f>
        <v>114999.99999999999</v>
      </c>
      <c r="AK1360" s="73"/>
      <c r="AL1360" s="70"/>
    </row>
    <row r="1361" spans="7:38" ht="14.55" customHeight="1" x14ac:dyDescent="0.3">
      <c r="G1361" s="3">
        <v>1359</v>
      </c>
      <c r="H1361" s="58">
        <v>-1.0308970738581478</v>
      </c>
      <c r="I1361" s="58">
        <v>-1.0850344561243666</v>
      </c>
      <c r="J1361" s="58">
        <v>-0.22808748730560574</v>
      </c>
      <c r="K1361" s="59">
        <v>1.4780190537471656</v>
      </c>
      <c r="L1361" s="60">
        <f t="array" ref="L1361:O1361">TRANSPOSE(MMULT(Option!$B$25:$E$28, TRANSPOSE(H1361:K1361)))</f>
        <v>-1.0308970738581478</v>
      </c>
      <c r="M1361" s="60">
        <v>-1.4068093349082893</v>
      </c>
      <c r="N1361" s="60">
        <v>-0.89681908131200871</v>
      </c>
      <c r="O1361" s="60">
        <v>0.5246942356101828</v>
      </c>
      <c r="P1361" s="56" t="str">
        <f t="shared" si="1700"/>
        <v>272/4</v>
      </c>
      <c r="R1361" s="80"/>
      <c r="S1361" s="3" t="s">
        <v>31</v>
      </c>
      <c r="T1361" s="60">
        <f ca="1"/>
        <v>1.6723869880690811</v>
      </c>
      <c r="U1361" s="60">
        <f ca="1"/>
        <v>4.0136469475292584E-2</v>
      </c>
      <c r="V1361" s="60">
        <f ca="1"/>
        <v>-0.74284333710599293</v>
      </c>
      <c r="W1361" s="60">
        <f ca="1"/>
        <v>1.7185672199684454</v>
      </c>
      <c r="X1361" s="60">
        <f ca="1"/>
        <v>1.1851298649196906</v>
      </c>
      <c r="Y1361" s="52">
        <f ca="1">$B$13 * EXP(($E$3 - $C$13^2/2) * Y$2 + $C$13*SQRT(Y$2)*T1361)</f>
        <v>165.98315086783526</v>
      </c>
      <c r="Z1361" s="52">
        <f ca="1">Y1361 * EXP(($E$3 - $C$13^2/2) * (Z$2-Y$2) + $C$13*SQRT(Z$2-Y$2)*U1361)</f>
        <v>168.83589763243609</v>
      </c>
      <c r="AA1361" s="52">
        <f ca="1">Z1361 * EXP(($E$3 - $C$13^2/2) * (AA$2-Z$2) + $C$13*SQRT(AA$2-Z$2)*V1361)</f>
        <v>135.78519955650941</v>
      </c>
      <c r="AB1361" s="52">
        <f ca="1">AA1361 * EXP(($E$3 - $C$13^2/2) * (AB$2-AA$2) + $C$13*SQRT(AB$2-AA$2)*W1361)</f>
        <v>228.52471995883954</v>
      </c>
      <c r="AC1361" s="52">
        <f ca="1">AB1361 * EXP(($E$3 - $C$13^2/2) * (AC$2-AB$2) + $C$13*SQRT(AC$2-AB$2)*X1361)</f>
        <v>327.72778747755427</v>
      </c>
      <c r="AD1361" s="47"/>
      <c r="AE1361" s="3" t="s">
        <v>46</v>
      </c>
      <c r="AF1361" s="52" t="b">
        <f t="shared" ref="AF1361" ca="1" si="1720">AF1359 &gt;= $B$4</f>
        <v>0</v>
      </c>
      <c r="AG1361" s="52" t="b">
        <f t="array" aca="1" ref="AG1361" ca="1">AND(AG1359 &gt;= $B$4, NOT(OR($AF1361:AF1361)))</f>
        <v>0</v>
      </c>
      <c r="AH1361" s="52" t="b">
        <f t="array" aca="1" ref="AH1361" ca="1">AND(AH1359 &gt;= $B$4, NOT(OR($AF1361:AG1361)))</f>
        <v>0</v>
      </c>
      <c r="AI1361" s="52" t="b">
        <f t="array" aca="1" ref="AI1361" ca="1">AND(AI1359 &gt;= $B$4, NOT(OR($AF1361:AH1361)))</f>
        <v>0</v>
      </c>
      <c r="AJ1361" s="52" t="b">
        <f t="array" aca="1" ref="AJ1361" ca="1">AND(AJ1359 &gt;= $B$4, NOT(OR($AF1361:AI1361)))</f>
        <v>0</v>
      </c>
      <c r="AK1361" s="73"/>
      <c r="AL1361" s="70"/>
    </row>
    <row r="1362" spans="7:38" ht="14.55" customHeight="1" x14ac:dyDescent="0.3">
      <c r="G1362" s="3">
        <v>1360</v>
      </c>
      <c r="H1362" s="58">
        <v>-0.13416669225790553</v>
      </c>
      <c r="I1362" s="58">
        <v>9.162415713972101E-2</v>
      </c>
      <c r="J1362" s="58">
        <v>-6.9842581488414088E-2</v>
      </c>
      <c r="K1362" s="59">
        <v>0.279638335654466</v>
      </c>
      <c r="L1362" s="60">
        <f t="array" ref="L1362:O1362">TRANSPOSE(MMULT(Option!$B$25:$E$28, TRANSPOSE(H1362:K1362)))</f>
        <v>-0.13416669225790553</v>
      </c>
      <c r="M1362" s="60">
        <v>3.0308250212697806E-2</v>
      </c>
      <c r="N1362" s="60">
        <v>-9.1017282916856526E-2</v>
      </c>
      <c r="O1362" s="60">
        <v>0.19616224730125953</v>
      </c>
      <c r="P1362" s="56" t="str">
        <f t="shared" si="1700"/>
        <v>272/5</v>
      </c>
      <c r="R1362" s="80"/>
      <c r="S1362" s="3" t="s">
        <v>30</v>
      </c>
      <c r="T1362" s="60">
        <f ca="1"/>
        <v>0.93570194203917456</v>
      </c>
      <c r="U1362" s="60">
        <f ca="1"/>
        <v>-0.36373433176855646</v>
      </c>
      <c r="V1362" s="60">
        <f ca="1"/>
        <v>2.5256368602126378E-2</v>
      </c>
      <c r="W1362" s="60">
        <f ca="1"/>
        <v>-0.38503209986776854</v>
      </c>
      <c r="X1362" s="60">
        <f ca="1"/>
        <v>0.31856815287731011</v>
      </c>
      <c r="Y1362" s="52">
        <f ca="1">$B$14 * EXP(($E$3 - $C$14^2/2) * Y$2 + $C$14*SQRT(Y$2)*T1362)</f>
        <v>133.07072696927645</v>
      </c>
      <c r="Z1362" s="52">
        <f ca="1">Y1362 * EXP(($E$3 - $C$14^2/2) * (Z$2-Y$2) + $C$14*SQRT(Z$2-Y$2)*U1362)</f>
        <v>119.91227923232256</v>
      </c>
      <c r="AA1362" s="52">
        <f ca="1">Z1362 * EXP(($E$3 - $C$14^2/2) * (AA$2-Z$2) + $C$14*SQRT(AA$2-Z$2)*V1362)</f>
        <v>121.42992891297864</v>
      </c>
      <c r="AB1362" s="52">
        <f ca="1">AA1362 * EXP(($E$3 - $C$14^2/2) * (AB$2-AA$2) + $C$14*SQRT(AB$2-AA$2)*W1362)</f>
        <v>108.72565139581084</v>
      </c>
      <c r="AC1362" s="52">
        <f ca="1">AB1362 * EXP(($E$3 - $C$14^2/2) * (AC$2-AB$2) + $C$14*SQRT(AC$2-AB$2)*X1362)</f>
        <v>120.22899254486626</v>
      </c>
      <c r="AD1362" s="47"/>
      <c r="AE1362" s="3" t="s">
        <v>68</v>
      </c>
      <c r="AF1362" s="52" t="b">
        <f ca="1">AND(AF1359&gt;$B$3, NOT(OR($AF1361:AF1361)))</f>
        <v>0</v>
      </c>
      <c r="AG1362" s="52" t="b">
        <f ca="1">AND(AG1359&gt;$B$3, NOT(OR($AF1361:AG1361)))</f>
        <v>0</v>
      </c>
      <c r="AH1362" s="52" t="b">
        <f ca="1">AND(AH1359&gt;$B$3, NOT(OR($AF1361:AH1361)))</f>
        <v>0</v>
      </c>
      <c r="AI1362" s="52" t="b">
        <f ca="1">AND(AI1359&gt;$B$3, NOT(OR($AF1361:AI1361)))</f>
        <v>1</v>
      </c>
      <c r="AJ1362" s="52" t="b">
        <f ca="1">AND(AJ1359&gt;$B$3, NOT(OR($AF1361:AJ1361)))</f>
        <v>1</v>
      </c>
      <c r="AK1362" s="74"/>
      <c r="AL1362" s="70"/>
    </row>
    <row r="1363" spans="7:38" ht="14.55" customHeight="1" x14ac:dyDescent="0.3">
      <c r="G1363" s="3">
        <v>1361</v>
      </c>
      <c r="H1363" s="58">
        <v>-0.76086800343838223</v>
      </c>
      <c r="I1363" s="58">
        <v>-0.86111744031669391</v>
      </c>
      <c r="J1363" s="58">
        <v>1.2466530771998092</v>
      </c>
      <c r="K1363" s="59">
        <v>0.27759152342185883</v>
      </c>
      <c r="L1363" s="60">
        <f t="array" ref="L1363:O1363">TRANSPOSE(MMULT(Option!$B$25:$E$28, TRANSPOSE(H1363:K1363)))</f>
        <v>-0.76086800343838223</v>
      </c>
      <c r="M1363" s="60">
        <v>-1.0935743718749265</v>
      </c>
      <c r="N1363" s="60">
        <v>0.56510726742178119</v>
      </c>
      <c r="O1363" s="60">
        <v>-4.8803734183467534E-2</v>
      </c>
      <c r="P1363" s="56" t="str">
        <f t="shared" si="1700"/>
        <v>273/1</v>
      </c>
      <c r="R1363" s="80">
        <v>341</v>
      </c>
      <c r="S1363" s="3" t="s">
        <v>28</v>
      </c>
      <c r="T1363" s="60">
        <f t="array" aca="1" ref="T1363:T1366" ca="1">TRANSPOSE(OFFSET($L$3, MATCH($R1363 &amp; "/" &amp; T$2, $P$3:$P$5002, 0) - 1, 0, 1, $E$1))</f>
        <v>1.1850239079924123</v>
      </c>
      <c r="U1363" s="60">
        <f t="array" aca="1" ref="U1363:U1366" ca="1">TRANSPOSE(OFFSET($L$3, MATCH($R1363 &amp; "/" &amp; U$2, $P$3:$P$5002, 0) - 1, 0, 1, $E$1))</f>
        <v>0.41160034512771726</v>
      </c>
      <c r="V1363" s="60">
        <f t="array" aca="1" ref="V1363:V1366" ca="1">TRANSPOSE(OFFSET($L$3, MATCH($R1363 &amp; "/" &amp; V$2, $P$3:$P$5002, 0) - 1, 0, 1, $E$1))</f>
        <v>0.37373247425806799</v>
      </c>
      <c r="W1363" s="60">
        <f t="array" aca="1" ref="W1363:W1366" ca="1">TRANSPOSE(OFFSET($L$3, MATCH($R1363 &amp; "/" &amp; W$2, $P$3:$P$5002, 0) - 1, 0, 1, $E$1))</f>
        <v>0.9167391652404594</v>
      </c>
      <c r="X1363" s="60">
        <f t="array" aca="1" ref="X1363:X1366" ca="1">TRANSPOSE(OFFSET($L$3, MATCH($R1363 &amp; "/" &amp; X$2, $P$3:$P$5002, 0) - 1, 0, 1, $E$1))</f>
        <v>-1.1611661660080803</v>
      </c>
      <c r="Y1363" s="52">
        <f ca="1">$B$11 * EXP(($E$3 - $C$11^2/2) * Y$2 + $C$11*SQRT(Y$2)*T1363)</f>
        <v>143.4056544050668</v>
      </c>
      <c r="Z1363" s="52">
        <f ca="1">Y1363 * EXP(($E$3 - $C$11^2/2) * (Z$2-Y$2) + $C$11*SQRT(Z$2-Y$2)*U1363)</f>
        <v>163.06639708168808</v>
      </c>
      <c r="AA1363" s="52">
        <f ca="1">Z1363 * EXP(($E$3 - $C$11^2/2) * (AA$2-Z$2) + $C$11*SQRT(AA$2-Z$2)*V1363)</f>
        <v>183.32805609386367</v>
      </c>
      <c r="AB1363" s="52">
        <f ca="1">AA1363 * EXP(($E$3 - $C$11^2/2) * (AB$2-AA$2) + $C$11*SQRT(AB$2-AA$2)*W1363)</f>
        <v>242.5720922375065</v>
      </c>
      <c r="AC1363" s="52">
        <f ca="1">AB1363 * EXP(($E$3 - $C$11^2/2) * (AC$2-AB$2) + $C$11*SQRT(AC$2-AB$2)*X1363)</f>
        <v>172.07821364882088</v>
      </c>
      <c r="AD1363" s="47"/>
      <c r="AE1363" s="3" t="s">
        <v>69</v>
      </c>
      <c r="AF1363" s="20" cm="1">
        <f t="array" aca="1" ref="AF1363" ca="1">MIN(Y1363:Y1366 / $D$11:$D$14)</f>
        <v>0.79371081590350001</v>
      </c>
      <c r="AG1363" s="20" cm="1">
        <f t="array" aca="1" ref="AG1363" ca="1">MIN(Z1363:Z1366 / $D$11:$D$14)</f>
        <v>0.71053799657430616</v>
      </c>
      <c r="AH1363" s="20" cm="1">
        <f t="array" aca="1" ref="AH1363" ca="1">MIN(AA1363:AA1366 / $D$11:$D$14)</f>
        <v>0.69586567480916983</v>
      </c>
      <c r="AI1363" s="20" cm="1">
        <f t="array" aca="1" ref="AI1363" ca="1">MIN(AB1363:AB1366 / $D$11:$D$14)</f>
        <v>1.0504978236664184</v>
      </c>
      <c r="AJ1363" s="20" cm="1">
        <f t="array" aca="1" ref="AJ1363" ca="1">MIN(AC1363:AC1366 / $D$11:$D$14)</f>
        <v>0.92755545321791633</v>
      </c>
      <c r="AK1363" s="72">
        <f t="array" aca="1" ref="AK1363" ca="1">SUMPRODUCT(AF1364:AJ1364, EXP(-$E$3*$AF$2:$AJ$2))</f>
        <v>101843.05134938128</v>
      </c>
      <c r="AL1363" s="70">
        <f ca="1">MAX(AC1364 - $D$11, 0) * EXP(-$E$2*$E$3)</f>
        <v>18.551816266297248</v>
      </c>
    </row>
    <row r="1364" spans="7:38" ht="14.55" customHeight="1" x14ac:dyDescent="0.3">
      <c r="G1364" s="3">
        <v>1362</v>
      </c>
      <c r="H1364" s="58">
        <v>-0.5021946088114988</v>
      </c>
      <c r="I1364" s="58">
        <v>-1.0819785051646267</v>
      </c>
      <c r="J1364" s="58">
        <v>-1.1268211350531758</v>
      </c>
      <c r="K1364" s="59">
        <v>0.99469063646605005</v>
      </c>
      <c r="L1364" s="60">
        <f t="array" ref="L1364:O1364">TRANSPOSE(MMULT(Option!$B$25:$E$28, TRANSPOSE(H1364:K1364)))</f>
        <v>-0.5021946088114988</v>
      </c>
      <c r="M1364" s="60">
        <v>-1.1925275235710135</v>
      </c>
      <c r="N1364" s="60">
        <v>-1.4739046686463695</v>
      </c>
      <c r="O1364" s="60">
        <v>0.14766288216426116</v>
      </c>
      <c r="P1364" s="56" t="str">
        <f t="shared" si="1700"/>
        <v>273/2</v>
      </c>
      <c r="R1364" s="80"/>
      <c r="S1364" s="3" t="s">
        <v>29</v>
      </c>
      <c r="T1364" s="60">
        <f ca="1"/>
        <v>1.3450266453202118</v>
      </c>
      <c r="U1364" s="60">
        <f ca="1"/>
        <v>0.39022689902416702</v>
      </c>
      <c r="V1364" s="60">
        <f ca="1"/>
        <v>0.15761460104460531</v>
      </c>
      <c r="W1364" s="60">
        <f ca="1"/>
        <v>0.63113220209718368</v>
      </c>
      <c r="X1364" s="60">
        <f ca="1"/>
        <v>-1.8951109558915888</v>
      </c>
      <c r="Y1364" s="52">
        <f ca="1">$B$12 * EXP(($E$3 - $C$12^2/2) * Y$2 + $C$12*SQRT(Y$2)*T1364)</f>
        <v>150.45712796449143</v>
      </c>
      <c r="Z1364" s="52">
        <f ca="1">Y1364 * EXP(($E$3 - $C$12^2/2) * (Z$2-Y$2) + $C$12*SQRT(Z$2-Y$2)*U1364)</f>
        <v>169.99112831249309</v>
      </c>
      <c r="AA1364" s="52">
        <f ca="1">Z1364 * EXP(($E$3 - $C$12^2/2) * (AA$2-Z$2) + $C$12*SQRT(AA$2-Z$2)*V1364)</f>
        <v>179.11546067565467</v>
      </c>
      <c r="AB1364" s="52">
        <f ca="1">AA1364 * EXP(($E$3 - $C$12^2/2) * (AB$2-AA$2) + $C$12*SQRT(AB$2-AA$2)*W1364)</f>
        <v>217.53729133239779</v>
      </c>
      <c r="AC1364" s="52">
        <f ca="1">AB1364 * EXP(($E$3 - $C$12^2/2) * (AC$2-AB$2) + $C$12*SQRT(AC$2-AB$2)*X1364)</f>
        <v>123.82100361164674</v>
      </c>
      <c r="AD1364" s="47"/>
      <c r="AE1364" s="3" t="s">
        <v>47</v>
      </c>
      <c r="AF1364" s="64">
        <f t="shared" ref="AF1364" ca="1" si="1721">($B$5*AF1366 + (1 + $B$6)*AF1365)*$B$2</f>
        <v>0</v>
      </c>
      <c r="AG1364" s="64">
        <f t="shared" ref="AG1364" ca="1" si="1722">($B$5*AG1366 + (1 + $B$6)*AG1365)*$B$2</f>
        <v>0</v>
      </c>
      <c r="AH1364" s="64">
        <f t="shared" ref="AH1364" ca="1" si="1723">($B$5*AH1366 + (1 + $B$6)*AH1365)*$B$2</f>
        <v>0</v>
      </c>
      <c r="AI1364" s="64">
        <f t="shared" ref="AI1364" ca="1" si="1724">($B$5*AI1366 + (1 + $B$6)*AI1365)*$B$2</f>
        <v>15000</v>
      </c>
      <c r="AJ1364" s="64" cm="1">
        <f t="array" aca="1" ref="AJ1364" ca="1">($B$5*AJ1366 + (1 + $B$6)*AJ1365 + AND(NOT(AF1365:AJ1365)))*$B$2</f>
        <v>114999.99999999999</v>
      </c>
      <c r="AK1364" s="73"/>
      <c r="AL1364" s="70"/>
    </row>
    <row r="1365" spans="7:38" ht="14.55" customHeight="1" x14ac:dyDescent="0.3">
      <c r="G1365" s="3">
        <v>1363</v>
      </c>
      <c r="H1365" s="58">
        <v>-0.32304994823808825</v>
      </c>
      <c r="I1365" s="58">
        <v>1.6451709828151588</v>
      </c>
      <c r="J1365" s="58">
        <v>-1.8880450294669349</v>
      </c>
      <c r="K1365" s="59">
        <v>-6.288203266401203E-2</v>
      </c>
      <c r="L1365" s="60">
        <f t="array" ref="L1365:O1365">TRANSPOSE(MMULT(Option!$B$25:$E$28, TRANSPOSE(H1365:K1365)))</f>
        <v>-0.32304994823808825</v>
      </c>
      <c r="M1365" s="60">
        <v>1.3786041326838365</v>
      </c>
      <c r="N1365" s="60">
        <v>-1.3567020439465651</v>
      </c>
      <c r="O1365" s="60">
        <v>-0.12077070219496722</v>
      </c>
      <c r="P1365" s="56" t="str">
        <f t="shared" si="1700"/>
        <v>273/3</v>
      </c>
      <c r="R1365" s="80"/>
      <c r="S1365" s="3" t="s">
        <v>31</v>
      </c>
      <c r="T1365" s="60">
        <f ca="1"/>
        <v>0.34579586831894271</v>
      </c>
      <c r="U1365" s="60">
        <f ca="1"/>
        <v>2.1337519968543441</v>
      </c>
      <c r="V1365" s="60">
        <f ca="1"/>
        <v>-0.77808921725769786</v>
      </c>
      <c r="W1365" s="60">
        <f ca="1"/>
        <v>0.59356569066208564</v>
      </c>
      <c r="X1365" s="60">
        <f ca="1"/>
        <v>4.2588655241975415E-2</v>
      </c>
      <c r="Y1365" s="52">
        <f ca="1">$B$13 * EXP(($E$3 - $C$13^2/2) * Y$2 + $C$13*SQRT(Y$2)*T1365)</f>
        <v>111.48710639312267</v>
      </c>
      <c r="Z1365" s="52">
        <f ca="1">Y1365 * EXP(($E$3 - $C$13^2/2) * (Z$2-Y$2) + $C$13*SQRT(Z$2-Y$2)*U1365)</f>
        <v>212.5196693100701</v>
      </c>
      <c r="AA1365" s="52">
        <f ca="1">Z1365 * EXP(($E$3 - $C$13^2/2) * (AA$2-Z$2) + $C$13*SQRT(AA$2-Z$2)*V1365)</f>
        <v>169.1198745537375</v>
      </c>
      <c r="AB1365" s="52">
        <f ca="1">AA1365 * EXP(($E$3 - $C$13^2/2) * (AB$2-AA$2) + $C$13*SQRT(AB$2-AA$2)*W1365)</f>
        <v>203.09573879853599</v>
      </c>
      <c r="AC1365" s="52">
        <f ca="1">AB1365 * EXP(($E$3 - $C$13^2/2) * (AC$2-AB$2) + $C$13*SQRT(AC$2-AB$2)*X1365)</f>
        <v>206.73837068716708</v>
      </c>
      <c r="AD1365" s="47"/>
      <c r="AE1365" s="3" t="s">
        <v>46</v>
      </c>
      <c r="AF1365" s="52" t="b">
        <f t="shared" ref="AF1365" ca="1" si="1725">AF1363 &gt;= $B$4</f>
        <v>0</v>
      </c>
      <c r="AG1365" s="52" t="b">
        <f t="array" aca="1" ref="AG1365" ca="1">AND(AG1363 &gt;= $B$4, NOT(OR($AF1365:AF1365)))</f>
        <v>0</v>
      </c>
      <c r="AH1365" s="52" t="b">
        <f t="array" aca="1" ref="AH1365" ca="1">AND(AH1363 &gt;= $B$4, NOT(OR($AF1365:AG1365)))</f>
        <v>0</v>
      </c>
      <c r="AI1365" s="52" t="b">
        <f t="array" aca="1" ref="AI1365" ca="1">AND(AI1363 &gt;= $B$4, NOT(OR($AF1365:AH1365)))</f>
        <v>0</v>
      </c>
      <c r="AJ1365" s="52" t="b">
        <f t="array" aca="1" ref="AJ1365" ca="1">AND(AJ1363 &gt;= $B$4, NOT(OR($AF1365:AI1365)))</f>
        <v>0</v>
      </c>
      <c r="AK1365" s="73"/>
      <c r="AL1365" s="70"/>
    </row>
    <row r="1366" spans="7:38" ht="14.55" customHeight="1" x14ac:dyDescent="0.3">
      <c r="G1366" s="3">
        <v>1364</v>
      </c>
      <c r="H1366" s="58">
        <v>-0.36730312503081713</v>
      </c>
      <c r="I1366" s="58">
        <v>-1.3112139133160521</v>
      </c>
      <c r="J1366" s="58">
        <v>0.17130034091868229</v>
      </c>
      <c r="K1366" s="59">
        <v>-0.74886968121188568</v>
      </c>
      <c r="L1366" s="60">
        <f t="array" ref="L1366:O1366">TRANSPOSE(MMULT(Option!$B$25:$E$28, TRANSPOSE(H1366:K1366)))</f>
        <v>-0.36730312503081713</v>
      </c>
      <c r="M1366" s="60">
        <v>-1.3486686520223417</v>
      </c>
      <c r="N1366" s="60">
        <v>-0.33982283690783122</v>
      </c>
      <c r="O1366" s="60">
        <v>-1.0981369292987189</v>
      </c>
      <c r="P1366" s="56" t="str">
        <f t="shared" si="1700"/>
        <v>273/4</v>
      </c>
      <c r="R1366" s="80"/>
      <c r="S1366" s="3" t="s">
        <v>30</v>
      </c>
      <c r="T1366" s="60">
        <f ca="1"/>
        <v>-0.78678698594877505</v>
      </c>
      <c r="U1366" s="60">
        <f ca="1"/>
        <v>-0.38565586149818576</v>
      </c>
      <c r="V1366" s="60">
        <f ca="1"/>
        <v>-8.6219263345277686E-2</v>
      </c>
      <c r="W1366" s="60">
        <f ca="1"/>
        <v>1.3562093427544131</v>
      </c>
      <c r="X1366" s="60">
        <f ca="1"/>
        <v>-0.43155622680130801</v>
      </c>
      <c r="Y1366" s="52">
        <f ca="1">$B$14 * EXP(($E$3 - $C$14^2/2) * Y$2 + $C$14*SQRT(Y$2)*T1366)</f>
        <v>79.371081590350002</v>
      </c>
      <c r="Z1366" s="52">
        <f ca="1">Y1366 * EXP(($E$3 - $C$14^2/2) * (Z$2-Y$2) + $C$14*SQRT(Z$2-Y$2)*U1366)</f>
        <v>71.053799657430616</v>
      </c>
      <c r="AA1366" s="52">
        <f ca="1">Z1366 * EXP(($E$3 - $C$14^2/2) * (AA$2-Z$2) + $C$14*SQRT(AA$2-Z$2)*V1366)</f>
        <v>69.586567480916983</v>
      </c>
      <c r="AB1366" s="52">
        <f ca="1">AA1366 * EXP(($E$3 - $C$14^2/2) * (AB$2-AA$2) + $C$14*SQRT(AB$2-AA$2)*W1366)</f>
        <v>105.04978236664184</v>
      </c>
      <c r="AC1366" s="52">
        <f ca="1">AB1366 * EXP(($E$3 - $C$14^2/2) * (AC$2-AB$2) + $C$14*SQRT(AC$2-AB$2)*X1366)</f>
        <v>92.755545321791629</v>
      </c>
      <c r="AD1366" s="47"/>
      <c r="AE1366" s="3" t="s">
        <v>68</v>
      </c>
      <c r="AF1366" s="52" t="b">
        <f ca="1">AND(AF1363&gt;$B$3, NOT(OR($AF1365:AF1365)))</f>
        <v>0</v>
      </c>
      <c r="AG1366" s="52" t="b">
        <f ca="1">AND(AG1363&gt;$B$3, NOT(OR($AF1365:AG1365)))</f>
        <v>0</v>
      </c>
      <c r="AH1366" s="52" t="b">
        <f ca="1">AND(AH1363&gt;$B$3, NOT(OR($AF1365:AH1365)))</f>
        <v>0</v>
      </c>
      <c r="AI1366" s="52" t="b">
        <f ca="1">AND(AI1363&gt;$B$3, NOT(OR($AF1365:AI1365)))</f>
        <v>1</v>
      </c>
      <c r="AJ1366" s="52" t="b">
        <f ca="1">AND(AJ1363&gt;$B$3, NOT(OR($AF1365:AJ1365)))</f>
        <v>1</v>
      </c>
      <c r="AK1366" s="74"/>
      <c r="AL1366" s="70"/>
    </row>
    <row r="1367" spans="7:38" ht="14.55" customHeight="1" x14ac:dyDescent="0.3">
      <c r="G1367" s="3">
        <v>1365</v>
      </c>
      <c r="H1367" s="58">
        <v>1.8307352192912976</v>
      </c>
      <c r="I1367" s="58">
        <v>0.10227911771509217</v>
      </c>
      <c r="J1367" s="58">
        <v>0.51109344029775339</v>
      </c>
      <c r="K1367" s="59">
        <v>0.21902796716216028</v>
      </c>
      <c r="L1367" s="60">
        <f t="array" ref="L1367:O1367">TRANSPOSE(MMULT(Option!$B$25:$E$28, TRANSPOSE(H1367:K1367)))</f>
        <v>1.8307352192912976</v>
      </c>
      <c r="M1367" s="60">
        <v>0.82603444750506072</v>
      </c>
      <c r="N1367" s="60">
        <v>1.2079755607591873</v>
      </c>
      <c r="O1367" s="60">
        <v>1.0463966180854662</v>
      </c>
      <c r="P1367" s="56" t="str">
        <f t="shared" si="1700"/>
        <v>273/5</v>
      </c>
      <c r="R1367" s="80">
        <v>342</v>
      </c>
      <c r="S1367" s="3" t="s">
        <v>28</v>
      </c>
      <c r="T1367" s="60">
        <f t="array" aca="1" ref="T1367:T1370" ca="1">TRANSPOSE(OFFSET($L$3, MATCH($R1367 &amp; "/" &amp; T$2, $P$3:$P$5002, 0) - 1, 0, 1, $E$1))</f>
        <v>0.72539902464906392</v>
      </c>
      <c r="U1367" s="60">
        <f t="array" aca="1" ref="U1367:U1370" ca="1">TRANSPOSE(OFFSET($L$3, MATCH($R1367 &amp; "/" &amp; U$2, $P$3:$P$5002, 0) - 1, 0, 1, $E$1))</f>
        <v>1.8232765300192153</v>
      </c>
      <c r="V1367" s="60">
        <f t="array" aca="1" ref="V1367:V1370" ca="1">TRANSPOSE(OFFSET($L$3, MATCH($R1367 &amp; "/" &amp; V$2, $P$3:$P$5002, 0) - 1, 0, 1, $E$1))</f>
        <v>-0.16224199051218757</v>
      </c>
      <c r="W1367" s="60">
        <f t="array" aca="1" ref="W1367:W1370" ca="1">TRANSPOSE(OFFSET($L$3, MATCH($R1367 &amp; "/" &amp; W$2, $P$3:$P$5002, 0) - 1, 0, 1, $E$1))</f>
        <v>-1.3802217708173061</v>
      </c>
      <c r="X1367" s="60">
        <f t="array" aca="1" ref="X1367:X1370" ca="1">TRANSPOSE(OFFSET($L$3, MATCH($R1367 &amp; "/" &amp; X$2, $P$3:$P$5002, 0) - 1, 0, 1, $E$1))</f>
        <v>0.43180581138211666</v>
      </c>
      <c r="Y1367" s="52">
        <f ca="1">$B$11 * EXP(($E$3 - $C$11^2/2) * Y$2 + $C$11*SQRT(Y$2)*T1367)</f>
        <v>124.93453665784754</v>
      </c>
      <c r="Z1367" s="52">
        <f ca="1">Y1367 * EXP(($E$3 - $C$11^2/2) * (Z$2-Y$2) + $C$11*SQRT(Z$2-Y$2)*U1367)</f>
        <v>216.97298493177954</v>
      </c>
      <c r="AA1367" s="52">
        <f ca="1">Z1367 * EXP(($E$3 - $C$11^2/2) * (AA$2-Z$2) + $C$11*SQRT(AA$2-Z$2)*V1367)</f>
        <v>207.70114741125676</v>
      </c>
      <c r="AB1367" s="52">
        <f ca="1">AA1367 * EXP(($E$3 - $C$11^2/2) * (AB$2-AA$2) + $C$11*SQRT(AB$2-AA$2)*W1367)</f>
        <v>137.96964869706449</v>
      </c>
      <c r="AC1367" s="52">
        <f ca="1">AB1367 * EXP(($E$3 - $C$11^2/2) * (AC$2-AB$2) + $C$11*SQRT(AC$2-AB$2)*X1367)</f>
        <v>157.83899072533674</v>
      </c>
      <c r="AD1367" s="47"/>
      <c r="AE1367" s="3" t="s">
        <v>69</v>
      </c>
      <c r="AF1367" s="20" cm="1">
        <f t="array" aca="1" ref="AF1367" ca="1">MIN(Y1367:Y1370 / $D$11:$D$14)</f>
        <v>1.1617690666287133</v>
      </c>
      <c r="AG1367" s="20" cm="1">
        <f t="array" aca="1" ref="AG1367" ca="1">MIN(Z1367:Z1370 / $D$11:$D$14)</f>
        <v>1.0659009987393953</v>
      </c>
      <c r="AH1367" s="20" cm="1">
        <f t="array" aca="1" ref="AH1367" ca="1">MIN(AA1367:AA1370 / $D$11:$D$14)</f>
        <v>1.4509794638551876</v>
      </c>
      <c r="AI1367" s="20" cm="1">
        <f t="array" aca="1" ref="AI1367" ca="1">MIN(AB1367:AB1370 / $D$11:$D$14)</f>
        <v>1.1251055664262772</v>
      </c>
      <c r="AJ1367" s="20" cm="1">
        <f t="array" aca="1" ref="AJ1367" ca="1">MIN(AC1367:AC1370 / $D$11:$D$14)</f>
        <v>1.2691754895054432</v>
      </c>
      <c r="AK1367" s="72">
        <f t="array" aca="1" ref="AK1367" ca="1">SUMPRODUCT(AF1368:AJ1368, EXP(-$E$3*$AF$2:$AJ$2))</f>
        <v>118215.34016268118</v>
      </c>
      <c r="AL1367" s="70">
        <f ca="1">MAX(AC1368 - $D$11, 0) * EXP(-$E$2*$E$3)</f>
        <v>20.963408201046796</v>
      </c>
    </row>
    <row r="1368" spans="7:38" ht="14.55" customHeight="1" x14ac:dyDescent="0.3">
      <c r="G1368" s="3">
        <v>1366</v>
      </c>
      <c r="H1368" s="58">
        <v>1.3630646662686567</v>
      </c>
      <c r="I1368" s="58">
        <v>1.2055747145926397</v>
      </c>
      <c r="J1368" s="58">
        <v>0.13111823648390278</v>
      </c>
      <c r="K1368" s="59">
        <v>-0.60525377073607955</v>
      </c>
      <c r="L1368" s="60">
        <f t="array" ref="L1368:O1368">TRANSPOSE(MMULT(Option!$B$25:$E$28, TRANSPOSE(H1368:K1368)))</f>
        <v>1.3630646662686567</v>
      </c>
      <c r="M1368" s="60">
        <v>1.6501533436165736</v>
      </c>
      <c r="N1368" s="60">
        <v>0.97608189829035141</v>
      </c>
      <c r="O1368" s="60">
        <v>0.36820272709108459</v>
      </c>
      <c r="P1368" s="56" t="str">
        <f t="shared" si="1700"/>
        <v>274/1</v>
      </c>
      <c r="R1368" s="80"/>
      <c r="S1368" s="3" t="s">
        <v>29</v>
      </c>
      <c r="T1368" s="60">
        <f ca="1"/>
        <v>0.48314633612566471</v>
      </c>
      <c r="U1368" s="60">
        <f ca="1"/>
        <v>0.66972822717150748</v>
      </c>
      <c r="V1368" s="60">
        <f ca="1"/>
        <v>0.71689783463881873</v>
      </c>
      <c r="W1368" s="60">
        <f ca="1"/>
        <v>-1.5435161710115186</v>
      </c>
      <c r="X1368" s="60">
        <f ca="1"/>
        <v>0.38496866898727145</v>
      </c>
      <c r="Y1368" s="52">
        <f ca="1">$B$12 * EXP(($E$3 - $C$12^2/2) * Y$2 + $C$12*SQRT(Y$2)*T1368)</f>
        <v>116.17690666287133</v>
      </c>
      <c r="Z1368" s="52">
        <f ca="1">Y1368 * EXP(($E$3 - $C$12^2/2) * (Z$2-Y$2) + $C$12*SQRT(Z$2-Y$2)*U1368)</f>
        <v>142.74110787143439</v>
      </c>
      <c r="AA1368" s="52">
        <f ca="1">Z1368 * EXP(($E$3 - $C$12^2/2) * (AA$2-Z$2) + $C$12*SQRT(AA$2-Z$2)*V1368)</f>
        <v>177.87870854721893</v>
      </c>
      <c r="AB1368" s="52">
        <f ca="1">AA1368 * EXP(($E$3 - $C$12^2/2) * (AB$2-AA$2) + $C$12*SQRT(AB$2-AA$2)*W1368)</f>
        <v>112.51055664262773</v>
      </c>
      <c r="AC1368" s="52">
        <f ca="1">AB1368 * EXP(($E$3 - $C$12^2/2) * (AC$2-AB$2) + $C$12*SQRT(AC$2-AB$2)*X1368)</f>
        <v>126.91754895054433</v>
      </c>
      <c r="AD1368" s="47"/>
      <c r="AE1368" s="3" t="s">
        <v>47</v>
      </c>
      <c r="AF1368" s="64">
        <f t="shared" ref="AF1368" ca="1" si="1726">($B$5*AF1370 + (1 + $B$6)*AF1369)*$B$2</f>
        <v>15000</v>
      </c>
      <c r="AG1368" s="64">
        <f t="shared" ref="AG1368" ca="1" si="1727">($B$5*AG1370 + (1 + $B$6)*AG1369)*$B$2</f>
        <v>15000</v>
      </c>
      <c r="AH1368" s="64">
        <f t="shared" ref="AH1368" ca="1" si="1728">($B$5*AH1370 + (1 + $B$6)*AH1369)*$B$2</f>
        <v>105000</v>
      </c>
      <c r="AI1368" s="64">
        <f t="shared" ref="AI1368" ca="1" si="1729">($B$5*AI1370 + (1 + $B$6)*AI1369)*$B$2</f>
        <v>0</v>
      </c>
      <c r="AJ1368" s="64" cm="1">
        <f t="array" aca="1" ref="AJ1368" ca="1">($B$5*AJ1370 + (1 + $B$6)*AJ1369 + AND(NOT(AF1369:AJ1369)))*$B$2</f>
        <v>0</v>
      </c>
      <c r="AK1368" s="73"/>
      <c r="AL1368" s="70"/>
    </row>
    <row r="1369" spans="7:38" ht="14.55" customHeight="1" x14ac:dyDescent="0.3">
      <c r="G1369" s="3">
        <v>1367</v>
      </c>
      <c r="H1369" s="58">
        <v>-1.2910935800295213</v>
      </c>
      <c r="I1369" s="58">
        <v>0.70138541427735401</v>
      </c>
      <c r="J1369" s="58">
        <v>-1.7008762500556758</v>
      </c>
      <c r="K1369" s="59">
        <v>-0.69229496958791414</v>
      </c>
      <c r="L1369" s="60">
        <f t="array" ref="L1369:O1369">TRANSPOSE(MMULT(Option!$B$25:$E$28, TRANSPOSE(H1369:K1369)))</f>
        <v>-1.2910935800295213</v>
      </c>
      <c r="M1369" s="60">
        <v>0.12639291844097844</v>
      </c>
      <c r="N1369" s="60">
        <v>-1.8266683484519119</v>
      </c>
      <c r="O1369" s="60">
        <v>-1.2575946620576561</v>
      </c>
      <c r="P1369" s="56" t="str">
        <f t="shared" si="1700"/>
        <v>274/2</v>
      </c>
      <c r="R1369" s="80"/>
      <c r="S1369" s="3" t="s">
        <v>31</v>
      </c>
      <c r="T1369" s="60">
        <f ca="1"/>
        <v>0.7342485862052982</v>
      </c>
      <c r="U1369" s="60">
        <f ca="1"/>
        <v>0.63943688640418439</v>
      </c>
      <c r="V1369" s="60">
        <f ca="1"/>
        <v>1.5332861978153893</v>
      </c>
      <c r="W1369" s="60">
        <f ca="1"/>
        <v>-0.29562210111953102</v>
      </c>
      <c r="X1369" s="60">
        <f ca="1"/>
        <v>0.38451209731816227</v>
      </c>
      <c r="Y1369" s="52">
        <f ca="1">$B$13 * EXP(($E$3 - $C$13^2/2) * Y$2 + $C$13*SQRT(Y$2)*T1369)</f>
        <v>125.26666209924686</v>
      </c>
      <c r="Z1369" s="52">
        <f ca="1">Y1369 * EXP(($E$3 - $C$13^2/2) * (Z$2-Y$2) + $C$13*SQRT(Z$2-Y$2)*U1369)</f>
        <v>152.51696378126695</v>
      </c>
      <c r="AA1369" s="52">
        <f ca="1">Z1369 * EXP(($E$3 - $C$13^2/2) * (AA$2-Z$2) + $C$13*SQRT(AA$2-Z$2)*V1369)</f>
        <v>242.80573692923048</v>
      </c>
      <c r="AB1369" s="52">
        <f ca="1">AA1369 * EXP(($E$3 - $C$13^2/2) * (AB$2-AA$2) + $C$13*SQRT(AB$2-AA$2)*W1369)</f>
        <v>223.3131522958864</v>
      </c>
      <c r="AC1369" s="52">
        <f ca="1">AB1369 * EXP(($E$3 - $C$13^2/2) * (AC$2-AB$2) + $C$13*SQRT(AC$2-AB$2)*X1369)</f>
        <v>251.87393035820904</v>
      </c>
      <c r="AD1369" s="47"/>
      <c r="AE1369" s="3" t="s">
        <v>46</v>
      </c>
      <c r="AF1369" s="52" t="b">
        <f t="shared" ref="AF1369" ca="1" si="1730">AF1367 &gt;= $B$4</f>
        <v>0</v>
      </c>
      <c r="AG1369" s="52" t="b">
        <f t="array" aca="1" ref="AG1369" ca="1">AND(AG1367 &gt;= $B$4, NOT(OR($AF1369:AF1369)))</f>
        <v>0</v>
      </c>
      <c r="AH1369" s="52" t="b">
        <f t="array" aca="1" ref="AH1369" ca="1">AND(AH1367 &gt;= $B$4, NOT(OR($AF1369:AG1369)))</f>
        <v>1</v>
      </c>
      <c r="AI1369" s="52" t="b">
        <f t="array" aca="1" ref="AI1369" ca="1">AND(AI1367 &gt;= $B$4, NOT(OR($AF1369:AH1369)))</f>
        <v>0</v>
      </c>
      <c r="AJ1369" s="52" t="b">
        <f t="array" aca="1" ref="AJ1369" ca="1">AND(AJ1367 &gt;= $B$4, NOT(OR($AF1369:AI1369)))</f>
        <v>0</v>
      </c>
      <c r="AK1369" s="73"/>
      <c r="AL1369" s="70"/>
    </row>
    <row r="1370" spans="7:38" ht="14.55" customHeight="1" x14ac:dyDescent="0.3">
      <c r="G1370" s="3">
        <v>1368</v>
      </c>
      <c r="H1370" s="58">
        <v>-0.59324156145305362</v>
      </c>
      <c r="I1370" s="58">
        <v>-0.24771079306935168</v>
      </c>
      <c r="J1370" s="58">
        <v>0.21946153843057728</v>
      </c>
      <c r="K1370" s="59">
        <v>-1.5163107973205001</v>
      </c>
      <c r="L1370" s="60">
        <f t="array" ref="L1370:O1370">TRANSPOSE(MMULT(Option!$B$25:$E$28, TRANSPOSE(H1370:K1370)))</f>
        <v>-0.59324156145305362</v>
      </c>
      <c r="M1370" s="60">
        <v>-0.46432731652079073</v>
      </c>
      <c r="N1370" s="60">
        <v>-0.10940725833653761</v>
      </c>
      <c r="O1370" s="60">
        <v>-1.5578190204993949</v>
      </c>
      <c r="P1370" s="56" t="str">
        <f t="shared" si="1700"/>
        <v>274/3</v>
      </c>
      <c r="R1370" s="80"/>
      <c r="S1370" s="3" t="s">
        <v>30</v>
      </c>
      <c r="T1370" s="60">
        <f ca="1"/>
        <v>0.8407823542769115</v>
      </c>
      <c r="U1370" s="60">
        <f ca="1"/>
        <v>-0.66138085526304236</v>
      </c>
      <c r="V1370" s="60">
        <f ca="1"/>
        <v>1.0113945699999993</v>
      </c>
      <c r="W1370" s="60">
        <f ca="1"/>
        <v>0.51345431571006295</v>
      </c>
      <c r="X1370" s="60">
        <f ca="1"/>
        <v>-0.44721050430036935</v>
      </c>
      <c r="Y1370" s="52">
        <f ca="1">$B$14 * EXP(($E$3 - $C$14^2/2) * Y$2 + $C$14*SQRT(Y$2)*T1370)</f>
        <v>129.33486481927019</v>
      </c>
      <c r="Z1370" s="52">
        <f ca="1">Y1370 * EXP(($E$3 - $C$14^2/2) * (Z$2-Y$2) + $C$14*SQRT(Z$2-Y$2)*U1370)</f>
        <v>106.59009987393952</v>
      </c>
      <c r="AA1370" s="52">
        <f ca="1">Z1370 * EXP(($E$3 - $C$14^2/2) * (AA$2-Z$2) + $C$14*SQRT(AA$2-Z$2)*V1370)</f>
        <v>145.09794638551875</v>
      </c>
      <c r="AB1370" s="52">
        <f ca="1">AA1370 * EXP(($E$3 - $C$14^2/2) * (AB$2-AA$2) + $C$14*SQRT(AB$2-AA$2)*W1370)</f>
        <v>170.11000251486871</v>
      </c>
      <c r="AC1370" s="52">
        <f ca="1">AB1370 * EXP(($E$3 - $C$14^2/2) * (AC$2-AB$2) + $C$14*SQRT(AC$2-AB$2)*X1370)</f>
        <v>149.49787072918394</v>
      </c>
      <c r="AD1370" s="47"/>
      <c r="AE1370" s="3" t="s">
        <v>68</v>
      </c>
      <c r="AF1370" s="52" t="b">
        <f ca="1">AND(AF1367&gt;$B$3, NOT(OR($AF1369:AF1369)))</f>
        <v>1</v>
      </c>
      <c r="AG1370" s="52" t="b">
        <f ca="1">AND(AG1367&gt;$B$3, NOT(OR($AF1369:AG1369)))</f>
        <v>1</v>
      </c>
      <c r="AH1370" s="52" t="b">
        <f ca="1">AND(AH1367&gt;$B$3, NOT(OR($AF1369:AH1369)))</f>
        <v>0</v>
      </c>
      <c r="AI1370" s="52" t="b">
        <f ca="1">AND(AI1367&gt;$B$3, NOT(OR($AF1369:AI1369)))</f>
        <v>0</v>
      </c>
      <c r="AJ1370" s="52" t="b">
        <f ca="1">AND(AJ1367&gt;$B$3, NOT(OR($AF1369:AJ1369)))</f>
        <v>0</v>
      </c>
      <c r="AK1370" s="74"/>
      <c r="AL1370" s="70"/>
    </row>
    <row r="1371" spans="7:38" ht="14.55" customHeight="1" x14ac:dyDescent="0.3">
      <c r="G1371" s="3">
        <v>1369</v>
      </c>
      <c r="H1371" s="58">
        <v>-1.1849950763119377</v>
      </c>
      <c r="I1371" s="58">
        <v>-0.13558985662874543</v>
      </c>
      <c r="J1371" s="58">
        <v>-0.30994935006281893</v>
      </c>
      <c r="K1371" s="59">
        <v>1.3200158018367347</v>
      </c>
      <c r="L1371" s="60">
        <f t="array" ref="L1371:O1371">TRANSPOSE(MMULT(Option!$B$25:$E$28, TRANSPOSE(H1371:K1371)))</f>
        <v>-1.1849950763119377</v>
      </c>
      <c r="M1371" s="60">
        <v>-0.59826818681866223</v>
      </c>
      <c r="N1371" s="60">
        <v>-0.78173542346887559</v>
      </c>
      <c r="O1371" s="60">
        <v>0.5603942906738496</v>
      </c>
      <c r="P1371" s="56" t="str">
        <f t="shared" si="1700"/>
        <v>274/4</v>
      </c>
      <c r="R1371" s="80">
        <v>343</v>
      </c>
      <c r="S1371" s="3" t="s">
        <v>28</v>
      </c>
      <c r="T1371" s="60">
        <f t="array" aca="1" ref="T1371:T1374" ca="1">TRANSPOSE(OFFSET($L$3, MATCH($R1371 &amp; "/" &amp; T$2, $P$3:$P$5002, 0) - 1, 0, 1, $E$1))</f>
        <v>-1.88669039691829</v>
      </c>
      <c r="U1371" s="60">
        <f t="array" aca="1" ref="U1371:U1374" ca="1">TRANSPOSE(OFFSET($L$3, MATCH($R1371 &amp; "/" &amp; U$2, $P$3:$P$5002, 0) - 1, 0, 1, $E$1))</f>
        <v>-8.9642405570926648E-2</v>
      </c>
      <c r="V1371" s="60">
        <f t="array" aca="1" ref="V1371:V1374" ca="1">TRANSPOSE(OFFSET($L$3, MATCH($R1371 &amp; "/" &amp; V$2, $P$3:$P$5002, 0) - 1, 0, 1, $E$1))</f>
        <v>0.62269067714769888</v>
      </c>
      <c r="W1371" s="60">
        <f t="array" aca="1" ref="W1371:W1374" ca="1">TRANSPOSE(OFFSET($L$3, MATCH($R1371 &amp; "/" &amp; W$2, $P$3:$P$5002, 0) - 1, 0, 1, $E$1))</f>
        <v>-0.40283548743325814</v>
      </c>
      <c r="X1371" s="60">
        <f t="array" aca="1" ref="X1371:X1374" ca="1">TRANSPOSE(OFFSET($L$3, MATCH($R1371 &amp; "/" &amp; X$2, $P$3:$P$5002, 0) - 1, 0, 1, $E$1))</f>
        <v>-0.35776732124052785</v>
      </c>
      <c r="Y1371" s="52">
        <f ca="1">$B$11 * EXP(($E$3 - $C$11^2/2) * Y$2 + $C$11*SQRT(Y$2)*T1371)</f>
        <v>57.063407789278408</v>
      </c>
      <c r="Z1371" s="52">
        <f ca="1">Y1371 * EXP(($E$3 - $C$11^2/2) * (Z$2-Y$2) + $C$11*SQRT(Z$2-Y$2)*U1371)</f>
        <v>55.827710230817686</v>
      </c>
      <c r="AA1371" s="52">
        <f ca="1">Z1371 * EXP(($E$3 - $C$11^2/2) * (AA$2-Z$2) + $C$11*SQRT(AA$2-Z$2)*V1371)</f>
        <v>67.63175007054501</v>
      </c>
      <c r="AB1371" s="52">
        <f ca="1">AA1371 * EXP(($E$3 - $C$11^2/2) * (AB$2-AA$2) + $C$11*SQRT(AB$2-AA$2)*W1371)</f>
        <v>60.233393158650813</v>
      </c>
      <c r="AC1371" s="52">
        <f ca="1">AB1371 * EXP(($E$3 - $C$11^2/2) * (AC$2-AB$2) + $C$11*SQRT(AC$2-AB$2)*X1371)</f>
        <v>54.374576767018858</v>
      </c>
      <c r="AD1371" s="47"/>
      <c r="AE1371" s="3" t="s">
        <v>69</v>
      </c>
      <c r="AF1371" s="20" cm="1">
        <f t="array" aca="1" ref="AF1371" ca="1">MIN(Y1371:Y1374 / $D$11:$D$14)</f>
        <v>0.57063407789278409</v>
      </c>
      <c r="AG1371" s="20" cm="1">
        <f t="array" aca="1" ref="AG1371" ca="1">MIN(Z1371:Z1374 / $D$11:$D$14)</f>
        <v>0.55827710230817684</v>
      </c>
      <c r="AH1371" s="20" cm="1">
        <f t="array" aca="1" ref="AH1371" ca="1">MIN(AA1371:AA1374 / $D$11:$D$14)</f>
        <v>0.59212594482258252</v>
      </c>
      <c r="AI1371" s="20" cm="1">
        <f t="array" aca="1" ref="AI1371" ca="1">MIN(AB1371:AB1374 / $D$11:$D$14)</f>
        <v>0.48275610182786061</v>
      </c>
      <c r="AJ1371" s="20" cm="1">
        <f t="array" aca="1" ref="AJ1371" ca="1">MIN(AC1371:AC1374 / $D$11:$D$14)</f>
        <v>0.35561318198647007</v>
      </c>
      <c r="AK1371" s="72">
        <f t="array" aca="1" ref="AK1371" ca="1">SUMPRODUCT(AF1372:AJ1372, EXP(-$E$3*$AF$2:$AJ$2))</f>
        <v>77880.078307140488</v>
      </c>
      <c r="AL1371" s="70">
        <f ca="1">MAX(AC1372 - $D$11, 0) * EXP(-$E$2*$E$3)</f>
        <v>0</v>
      </c>
    </row>
    <row r="1372" spans="7:38" ht="14.55" customHeight="1" x14ac:dyDescent="0.3">
      <c r="G1372" s="3">
        <v>1370</v>
      </c>
      <c r="H1372" s="58">
        <v>0.74127392104940937</v>
      </c>
      <c r="I1372" s="58">
        <v>-0.797345706697559</v>
      </c>
      <c r="J1372" s="58">
        <v>0.32702589130421217</v>
      </c>
      <c r="K1372" s="59">
        <v>0.45760208860914947</v>
      </c>
      <c r="L1372" s="60">
        <f t="array" ref="L1372:O1372">TRANSPOSE(MMULT(Option!$B$25:$E$28, TRANSPOSE(H1372:K1372)))</f>
        <v>0.74127392104940937</v>
      </c>
      <c r="M1372" s="60">
        <v>-0.43426984277816055</v>
      </c>
      <c r="N1372" s="60">
        <v>0.37494558299649827</v>
      </c>
      <c r="O1372" s="60">
        <v>0.54341138628177399</v>
      </c>
      <c r="P1372" s="56" t="str">
        <f t="shared" si="1700"/>
        <v>274/5</v>
      </c>
      <c r="R1372" s="80"/>
      <c r="S1372" s="3" t="s">
        <v>29</v>
      </c>
      <c r="T1372" s="60">
        <f ca="1"/>
        <v>0.27503632806706291</v>
      </c>
      <c r="U1372" s="60">
        <f ca="1"/>
        <v>4.3866898908698576E-2</v>
      </c>
      <c r="V1372" s="60">
        <f ca="1"/>
        <v>-2.1156896339501645</v>
      </c>
      <c r="W1372" s="60">
        <f ca="1"/>
        <v>0.486033543544237</v>
      </c>
      <c r="X1372" s="60">
        <f ca="1"/>
        <v>-1.6609055511332935</v>
      </c>
      <c r="Y1372" s="52">
        <f ca="1">$B$12 * EXP(($E$3 - $C$12^2/2) * Y$2 + $C$12*SQRT(Y$2)*T1372)</f>
        <v>109.14541595041037</v>
      </c>
      <c r="Z1372" s="52">
        <f ca="1">Y1372 * EXP(($E$3 - $C$12^2/2) * (Z$2-Y$2) + $C$12*SQRT(Z$2-Y$2)*U1372)</f>
        <v>111.14561118113852</v>
      </c>
      <c r="AA1372" s="52">
        <f ca="1">Z1372 * EXP(($E$3 - $C$12^2/2) * (AA$2-Z$2) + $C$12*SQRT(AA$2-Z$2)*V1372)</f>
        <v>59.212594482258247</v>
      </c>
      <c r="AB1372" s="52">
        <f ca="1">AA1372 * EXP(($E$3 - $C$12^2/2) * (AB$2-AA$2) + $C$12*SQRT(AB$2-AA$2)*W1372)</f>
        <v>68.850970914700198</v>
      </c>
      <c r="AC1372" s="52">
        <f ca="1">AB1372 * EXP(($E$3 - $C$12^2/2) * (AC$2-AB$2) + $C$12*SQRT(AC$2-AB$2)*X1372)</f>
        <v>42.04214895517925</v>
      </c>
      <c r="AD1372" s="47"/>
      <c r="AE1372" s="3" t="s">
        <v>47</v>
      </c>
      <c r="AF1372" s="64">
        <f t="shared" ref="AF1372" ca="1" si="1731">($B$5*AF1374 + (1 + $B$6)*AF1373)*$B$2</f>
        <v>0</v>
      </c>
      <c r="AG1372" s="64">
        <f t="shared" ref="AG1372" ca="1" si="1732">($B$5*AG1374 + (1 + $B$6)*AG1373)*$B$2</f>
        <v>0</v>
      </c>
      <c r="AH1372" s="64">
        <f t="shared" ref="AH1372" ca="1" si="1733">($B$5*AH1374 + (1 + $B$6)*AH1373)*$B$2</f>
        <v>0</v>
      </c>
      <c r="AI1372" s="64">
        <f t="shared" ref="AI1372" ca="1" si="1734">($B$5*AI1374 + (1 + $B$6)*AI1373)*$B$2</f>
        <v>0</v>
      </c>
      <c r="AJ1372" s="64" cm="1">
        <f t="array" aca="1" ref="AJ1372" ca="1">($B$5*AJ1374 + (1 + $B$6)*AJ1373 + AND(NOT(AF1373:AJ1373)))*$B$2</f>
        <v>100000</v>
      </c>
      <c r="AK1372" s="73"/>
      <c r="AL1372" s="70"/>
    </row>
    <row r="1373" spans="7:38" ht="14.55" customHeight="1" x14ac:dyDescent="0.3">
      <c r="G1373" s="3">
        <v>1371</v>
      </c>
      <c r="H1373" s="58">
        <v>0.19924563953436294</v>
      </c>
      <c r="I1373" s="58">
        <v>-0.82380985359410552</v>
      </c>
      <c r="J1373" s="58">
        <v>0.53604228814897004</v>
      </c>
      <c r="K1373" s="59">
        <v>-2.5640199560556808E-2</v>
      </c>
      <c r="L1373" s="60">
        <f t="array" ref="L1373:O1373">TRANSPOSE(MMULT(Option!$B$25:$E$28, TRANSPOSE(H1373:K1373)))</f>
        <v>0.19924563953436294</v>
      </c>
      <c r="M1373" s="60">
        <v>-0.67533594665535013</v>
      </c>
      <c r="N1373" s="60">
        <v>0.33478553526270288</v>
      </c>
      <c r="O1373" s="60">
        <v>-5.3358015527534705E-2</v>
      </c>
      <c r="P1373" s="56" t="str">
        <f t="shared" si="1700"/>
        <v>275/1</v>
      </c>
      <c r="R1373" s="80"/>
      <c r="S1373" s="3" t="s">
        <v>31</v>
      </c>
      <c r="T1373" s="60">
        <f ca="1"/>
        <v>-0.95801069771683789</v>
      </c>
      <c r="U1373" s="60">
        <f ca="1"/>
        <v>1.2581988239205536E-3</v>
      </c>
      <c r="V1373" s="60">
        <f ca="1"/>
        <v>-0.7855952310989115</v>
      </c>
      <c r="W1373" s="60">
        <f ca="1"/>
        <v>-0.75179799676522485</v>
      </c>
      <c r="X1373" s="60">
        <f ca="1"/>
        <v>-1.0355599609970061</v>
      </c>
      <c r="Y1373" s="52">
        <f ca="1">$B$13 * EXP(($E$3 - $C$13^2/2) * Y$2 + $C$13*SQRT(Y$2)*T1373)</f>
        <v>75.396961566320698</v>
      </c>
      <c r="Z1373" s="52">
        <f ca="1">Y1373 * EXP(($E$3 - $C$13^2/2) * (Z$2-Y$2) + $C$13*SQRT(Z$2-Y$2)*U1373)</f>
        <v>75.80349777102866</v>
      </c>
      <c r="AA1373" s="52">
        <f ca="1">Z1373 * EXP(($E$3 - $C$13^2/2) * (AA$2-Z$2) + $C$13*SQRT(AA$2-Z$2)*V1373)</f>
        <v>60.187570866742163</v>
      </c>
      <c r="AB1373" s="52">
        <f ca="1">AA1373 * EXP(($E$3 - $C$13^2/2) * (AB$2-AA$2) + $C$13*SQRT(AB$2-AA$2)*W1373)</f>
        <v>48.27561018278606</v>
      </c>
      <c r="AC1373" s="52">
        <f ca="1">AB1373 * EXP(($E$3 - $C$13^2/2) * (AC$2-AB$2) + $C$13*SQRT(AC$2-AB$2)*X1373)</f>
        <v>35.561318198647008</v>
      </c>
      <c r="AD1373" s="47"/>
      <c r="AE1373" s="3" t="s">
        <v>46</v>
      </c>
      <c r="AF1373" s="52" t="b">
        <f t="shared" ref="AF1373" ca="1" si="1735">AF1371 &gt;= $B$4</f>
        <v>0</v>
      </c>
      <c r="AG1373" s="52" t="b">
        <f t="array" aca="1" ref="AG1373" ca="1">AND(AG1371 &gt;= $B$4, NOT(OR($AF1373:AF1373)))</f>
        <v>0</v>
      </c>
      <c r="AH1373" s="52" t="b">
        <f t="array" aca="1" ref="AH1373" ca="1">AND(AH1371 &gt;= $B$4, NOT(OR($AF1373:AG1373)))</f>
        <v>0</v>
      </c>
      <c r="AI1373" s="52" t="b">
        <f t="array" aca="1" ref="AI1373" ca="1">AND(AI1371 &gt;= $B$4, NOT(OR($AF1373:AH1373)))</f>
        <v>0</v>
      </c>
      <c r="AJ1373" s="52" t="b">
        <f t="array" aca="1" ref="AJ1373" ca="1">AND(AJ1371 &gt;= $B$4, NOT(OR($AF1373:AI1373)))</f>
        <v>0</v>
      </c>
      <c r="AK1373" s="73"/>
      <c r="AL1373" s="70"/>
    </row>
    <row r="1374" spans="7:38" ht="14.55" customHeight="1" x14ac:dyDescent="0.3">
      <c r="G1374" s="3">
        <v>1372</v>
      </c>
      <c r="H1374" s="58">
        <v>0.81328379495679792</v>
      </c>
      <c r="I1374" s="58">
        <v>-0.53680936334289187</v>
      </c>
      <c r="J1374" s="58">
        <v>0.57654660412726</v>
      </c>
      <c r="K1374" s="59">
        <v>0.37452462545026693</v>
      </c>
      <c r="L1374" s="60">
        <f t="array" ref="L1374:O1374">TRANSPOSE(MMULT(Option!$B$25:$E$28, TRANSPOSE(H1374:K1374)))</f>
        <v>0.81328379495679792</v>
      </c>
      <c r="M1374" s="60">
        <v>-0.16668039027325177</v>
      </c>
      <c r="N1374" s="60">
        <v>0.69113051563300454</v>
      </c>
      <c r="O1374" s="60">
        <v>0.61799793253786395</v>
      </c>
      <c r="P1374" s="56" t="str">
        <f t="shared" si="1700"/>
        <v>275/2</v>
      </c>
      <c r="R1374" s="80"/>
      <c r="S1374" s="3" t="s">
        <v>30</v>
      </c>
      <c r="T1374" s="60">
        <f ca="1"/>
        <v>-1.5332562631294699</v>
      </c>
      <c r="U1374" s="60">
        <f ca="1"/>
        <v>0.80495123523005707</v>
      </c>
      <c r="V1374" s="60">
        <f ca="1"/>
        <v>-0.36723167791716371</v>
      </c>
      <c r="W1374" s="60">
        <f ca="1"/>
        <v>-0.20652641026994453</v>
      </c>
      <c r="X1374" s="60">
        <f ca="1"/>
        <v>-0.63064140990667494</v>
      </c>
      <c r="Y1374" s="52">
        <f ca="1">$B$14 * EXP(($E$3 - $C$14^2/2) * Y$2 + $C$14*SQRT(Y$2)*T1374)</f>
        <v>63.446263722808141</v>
      </c>
      <c r="Z1374" s="52">
        <f ca="1">Y1374 * EXP(($E$3 - $C$14^2/2) * (Z$2-Y$2) + $C$14*SQRT(Z$2-Y$2)*U1374)</f>
        <v>81.180792824597575</v>
      </c>
      <c r="AA1374" s="52">
        <f ca="1">Z1374 * EXP(($E$3 - $C$14^2/2) * (AA$2-Z$2) + $C$14*SQRT(AA$2-Z$2)*V1374)</f>
        <v>73.076670750786803</v>
      </c>
      <c r="AB1374" s="52">
        <f ca="1">AA1374 * EXP(($E$3 - $C$14^2/2) * (AB$2-AA$2) + $C$14*SQRT(AB$2-AA$2)*W1374)</f>
        <v>69.0306943380712</v>
      </c>
      <c r="AC1374" s="52">
        <f ca="1">AB1374 * EXP(($E$3 - $C$14^2/2) * (AC$2-AB$2) + $C$14*SQRT(AC$2-AB$2)*X1374)</f>
        <v>57.418056566699477</v>
      </c>
      <c r="AD1374" s="47"/>
      <c r="AE1374" s="3" t="s">
        <v>68</v>
      </c>
      <c r="AF1374" s="52" t="b">
        <f ca="1">AND(AF1371&gt;$B$3, NOT(OR($AF1373:AF1373)))</f>
        <v>0</v>
      </c>
      <c r="AG1374" s="52" t="b">
        <f ca="1">AND(AG1371&gt;$B$3, NOT(OR($AF1373:AG1373)))</f>
        <v>0</v>
      </c>
      <c r="AH1374" s="52" t="b">
        <f ca="1">AND(AH1371&gt;$B$3, NOT(OR($AF1373:AH1373)))</f>
        <v>0</v>
      </c>
      <c r="AI1374" s="52" t="b">
        <f ca="1">AND(AI1371&gt;$B$3, NOT(OR($AF1373:AI1373)))</f>
        <v>0</v>
      </c>
      <c r="AJ1374" s="52" t="b">
        <f ca="1">AND(AJ1371&gt;$B$3, NOT(OR($AF1373:AJ1373)))</f>
        <v>0</v>
      </c>
      <c r="AK1374" s="74"/>
      <c r="AL1374" s="70"/>
    </row>
    <row r="1375" spans="7:38" ht="14.55" customHeight="1" x14ac:dyDescent="0.3">
      <c r="G1375" s="3">
        <v>1373</v>
      </c>
      <c r="H1375" s="58">
        <v>0.60420394008881129</v>
      </c>
      <c r="I1375" s="58">
        <v>-1.5295797297068137</v>
      </c>
      <c r="J1375" s="58">
        <v>2.2676996170010115</v>
      </c>
      <c r="K1375" s="59">
        <v>-1.0329200276562511E-2</v>
      </c>
      <c r="L1375" s="60">
        <f t="array" ref="L1375:O1375">TRANSPOSE(MMULT(Option!$B$25:$E$28, TRANSPOSE(H1375:K1375)))</f>
        <v>0.60420394008881129</v>
      </c>
      <c r="M1375" s="60">
        <v>-1.1602014025347889</v>
      </c>
      <c r="N1375" s="60">
        <v>1.832886981649275</v>
      </c>
      <c r="O1375" s="60">
        <v>0.27490782782935114</v>
      </c>
      <c r="P1375" s="56" t="str">
        <f t="shared" si="1700"/>
        <v>275/3</v>
      </c>
      <c r="R1375" s="80">
        <v>344</v>
      </c>
      <c r="S1375" s="3" t="s">
        <v>28</v>
      </c>
      <c r="T1375" s="60">
        <f t="array" aca="1" ref="T1375:T1378" ca="1">TRANSPOSE(OFFSET($L$3, MATCH($R1375 &amp; "/" &amp; T$2, $P$3:$P$5002, 0) - 1, 0, 1, $E$1))</f>
        <v>-1.4400379863300445</v>
      </c>
      <c r="U1375" s="60">
        <f t="array" aca="1" ref="U1375:U1378" ca="1">TRANSPOSE(OFFSET($L$3, MATCH($R1375 &amp; "/" &amp; U$2, $P$3:$P$5002, 0) - 1, 0, 1, $E$1))</f>
        <v>-0.57584728964132192</v>
      </c>
      <c r="V1375" s="60">
        <f t="array" aca="1" ref="V1375:V1378" ca="1">TRANSPOSE(OFFSET($L$3, MATCH($R1375 &amp; "/" &amp; V$2, $P$3:$P$5002, 0) - 1, 0, 1, $E$1))</f>
        <v>-2.2920056366175587</v>
      </c>
      <c r="W1375" s="60">
        <f t="array" aca="1" ref="W1375:W1378" ca="1">TRANSPOSE(OFFSET($L$3, MATCH($R1375 &amp; "/" &amp; W$2, $P$3:$P$5002, 0) - 1, 0, 1, $E$1))</f>
        <v>-1.108565208379543</v>
      </c>
      <c r="X1375" s="60">
        <f t="array" aca="1" ref="X1375:X1378" ca="1">TRANSPOSE(OFFSET($L$3, MATCH($R1375 &amp; "/" &amp; X$2, $P$3:$P$5002, 0) - 1, 0, 1, $E$1))</f>
        <v>-0.29589169973843776</v>
      </c>
      <c r="Y1375" s="52">
        <f ca="1">$B$11 * EXP(($E$3 - $C$11^2/2) * Y$2 + $C$11*SQRT(Y$2)*T1375)</f>
        <v>65.245611686151577</v>
      </c>
      <c r="Z1375" s="52">
        <f ca="1">Y1375 * EXP(($E$3 - $C$11^2/2) * (Z$2-Y$2) + $C$11*SQRT(Z$2-Y$2)*U1375)</f>
        <v>55.169187678064269</v>
      </c>
      <c r="AA1375" s="52">
        <f ca="1">Z1375 * EXP(($E$3 - $C$11^2/2) * (AA$2-Z$2) + $C$11*SQRT(AA$2-Z$2)*V1375)</f>
        <v>27.877026096397692</v>
      </c>
      <c r="AB1375" s="52">
        <f ca="1">AA1375 * EXP(($E$3 - $C$11^2/2) * (AB$2-AA$2) + $C$11*SQRT(AB$2-AA$2)*W1375)</f>
        <v>20.090224424046028</v>
      </c>
      <c r="AC1375" s="52">
        <f ca="1">AB1375 * EXP(($E$3 - $C$11^2/2) * (AC$2-AB$2) + $C$11*SQRT(AC$2-AB$2)*X1375)</f>
        <v>18.475875235829996</v>
      </c>
      <c r="AD1375" s="47"/>
      <c r="AE1375" s="3" t="s">
        <v>69</v>
      </c>
      <c r="AF1375" s="20" cm="1">
        <f t="array" aca="1" ref="AF1375" ca="1">MIN(Y1375:Y1378 / $D$11:$D$14)</f>
        <v>0.65245611686151572</v>
      </c>
      <c r="AG1375" s="20" cm="1">
        <f t="array" aca="1" ref="AG1375" ca="1">MIN(Z1375:Z1378 / $D$11:$D$14)</f>
        <v>0.55169187678064269</v>
      </c>
      <c r="AH1375" s="20" cm="1">
        <f t="array" aca="1" ref="AH1375" ca="1">MIN(AA1375:AA1378 / $D$11:$D$14)</f>
        <v>0.27877026096397695</v>
      </c>
      <c r="AI1375" s="20" cm="1">
        <f t="array" aca="1" ref="AI1375" ca="1">MIN(AB1375:AB1378 / $D$11:$D$14)</f>
        <v>0.20090224424046027</v>
      </c>
      <c r="AJ1375" s="20" cm="1">
        <f t="array" aca="1" ref="AJ1375" ca="1">MIN(AC1375:AC1378 / $D$11:$D$14)</f>
        <v>0.18475875235829997</v>
      </c>
      <c r="AK1375" s="72">
        <f t="array" aca="1" ref="AK1375" ca="1">SUMPRODUCT(AF1376:AJ1376, EXP(-$E$3*$AF$2:$AJ$2))</f>
        <v>77880.078307140488</v>
      </c>
      <c r="AL1375" s="70">
        <f ca="1">MAX(AC1376 - $D$11, 0) * EXP(-$E$2*$E$3)</f>
        <v>0</v>
      </c>
    </row>
    <row r="1376" spans="7:38" ht="14.55" customHeight="1" x14ac:dyDescent="0.3">
      <c r="G1376" s="3">
        <v>1374</v>
      </c>
      <c r="H1376" s="58">
        <v>0.22902466221269674</v>
      </c>
      <c r="I1376" s="58">
        <v>0.39044957192830831</v>
      </c>
      <c r="J1376" s="58">
        <v>0.72254334533135545</v>
      </c>
      <c r="K1376" s="59">
        <v>-0.61683311759216342</v>
      </c>
      <c r="L1376" s="60">
        <f t="array" ref="L1376:O1376">TRANSPOSE(MMULT(Option!$B$25:$E$28, TRANSPOSE(H1376:K1376)))</f>
        <v>0.22902466221269674</v>
      </c>
      <c r="M1376" s="60">
        <v>0.44946280856999427</v>
      </c>
      <c r="N1376" s="60">
        <v>0.82847065615638116</v>
      </c>
      <c r="O1376" s="60">
        <v>-0.19334474008205749</v>
      </c>
      <c r="P1376" s="56" t="str">
        <f t="shared" si="1700"/>
        <v>275/4</v>
      </c>
      <c r="R1376" s="80"/>
      <c r="S1376" s="3" t="s">
        <v>29</v>
      </c>
      <c r="T1376" s="60">
        <f ca="1"/>
        <v>0.43592660466457722</v>
      </c>
      <c r="U1376" s="60">
        <f ca="1"/>
        <v>0.42020823851787881</v>
      </c>
      <c r="V1376" s="60">
        <f ca="1"/>
        <v>-0.44721649514410533</v>
      </c>
      <c r="W1376" s="60">
        <f ca="1"/>
        <v>-1.6764141015995233</v>
      </c>
      <c r="X1376" s="60">
        <f ca="1"/>
        <v>-0.16930248032854678</v>
      </c>
      <c r="Y1376" s="52">
        <f ca="1">$B$12 * EXP(($E$3 - $C$12^2/2) * Y$2 + $C$12*SQRT(Y$2)*T1376)</f>
        <v>114.54275591386171</v>
      </c>
      <c r="Z1376" s="52">
        <f ca="1">Y1376 * EXP(($E$3 - $C$12^2/2) * (Z$2-Y$2) + $C$12*SQRT(Z$2-Y$2)*U1376)</f>
        <v>130.58320880583634</v>
      </c>
      <c r="AA1376" s="52">
        <f ca="1">Z1376 * EXP(($E$3 - $C$12^2/2) * (AA$2-Z$2) + $C$12*SQRT(AA$2-Z$2)*V1376)</f>
        <v>114.76030977052908</v>
      </c>
      <c r="AB1376" s="52">
        <f ca="1">AA1376 * EXP(($E$3 - $C$12^2/2) * (AB$2-AA$2) + $C$12*SQRT(AB$2-AA$2)*W1376)</f>
        <v>69.75028173604295</v>
      </c>
      <c r="AC1376" s="52">
        <f ca="1">AB1376 * EXP(($E$3 - $C$12^2/2) * (AC$2-AB$2) + $C$12*SQRT(AC$2-AB$2)*X1376)</f>
        <v>66.628386857037384</v>
      </c>
      <c r="AD1376" s="47"/>
      <c r="AE1376" s="3" t="s">
        <v>47</v>
      </c>
      <c r="AF1376" s="64">
        <f t="shared" ref="AF1376" ca="1" si="1736">($B$5*AF1378 + (1 + $B$6)*AF1377)*$B$2</f>
        <v>0</v>
      </c>
      <c r="AG1376" s="64">
        <f t="shared" ref="AG1376" ca="1" si="1737">($B$5*AG1378 + (1 + $B$6)*AG1377)*$B$2</f>
        <v>0</v>
      </c>
      <c r="AH1376" s="64">
        <f t="shared" ref="AH1376" ca="1" si="1738">($B$5*AH1378 + (1 + $B$6)*AH1377)*$B$2</f>
        <v>0</v>
      </c>
      <c r="AI1376" s="64">
        <f t="shared" ref="AI1376" ca="1" si="1739">($B$5*AI1378 + (1 + $B$6)*AI1377)*$B$2</f>
        <v>0</v>
      </c>
      <c r="AJ1376" s="64" cm="1">
        <f t="array" aca="1" ref="AJ1376" ca="1">($B$5*AJ1378 + (1 + $B$6)*AJ1377 + AND(NOT(AF1377:AJ1377)))*$B$2</f>
        <v>100000</v>
      </c>
      <c r="AK1376" s="73"/>
      <c r="AL1376" s="70"/>
    </row>
    <row r="1377" spans="7:38" ht="14.55" customHeight="1" x14ac:dyDescent="0.3">
      <c r="G1377" s="3">
        <v>1375</v>
      </c>
      <c r="H1377" s="58">
        <v>-1.3687016893203721</v>
      </c>
      <c r="I1377" s="58">
        <v>-0.24288648048812861</v>
      </c>
      <c r="J1377" s="58">
        <v>0.63343435436941886</v>
      </c>
      <c r="K1377" s="59">
        <v>1.1036406222109338</v>
      </c>
      <c r="L1377" s="60">
        <f t="array" ref="L1377:O1377">TRANSPOSE(MMULT(Option!$B$25:$E$28, TRANSPOSE(H1377:K1377)))</f>
        <v>-1.3687016893203721</v>
      </c>
      <c r="M1377" s="60">
        <v>-0.77008981215180161</v>
      </c>
      <c r="N1377" s="60">
        <v>-5.4731516761406196E-2</v>
      </c>
      <c r="O1377" s="60">
        <v>0.45765180543001377</v>
      </c>
      <c r="P1377" s="56" t="str">
        <f t="shared" si="1700"/>
        <v>275/5</v>
      </c>
      <c r="R1377" s="80"/>
      <c r="S1377" s="3" t="s">
        <v>31</v>
      </c>
      <c r="T1377" s="60">
        <f ca="1"/>
        <v>-0.32906421348882375</v>
      </c>
      <c r="U1377" s="60">
        <f ca="1"/>
        <v>-0.14350099551151044</v>
      </c>
      <c r="V1377" s="60">
        <f ca="1"/>
        <v>1.1266719912424645</v>
      </c>
      <c r="W1377" s="60">
        <f ca="1"/>
        <v>0.19296219101818346</v>
      </c>
      <c r="X1377" s="60">
        <f ca="1"/>
        <v>9.9022171814922233E-2</v>
      </c>
      <c r="Y1377" s="52">
        <f ca="1">$B$13 * EXP(($E$3 - $C$13^2/2) * Y$2 + $C$13*SQRT(Y$2)*T1377)</f>
        <v>91.053834721411235</v>
      </c>
      <c r="Z1377" s="52">
        <f ca="1">Y1377 * EXP(($E$3 - $C$13^2/2) * (Z$2-Y$2) + $C$13*SQRT(Z$2-Y$2)*U1377)</f>
        <v>87.654296000130287</v>
      </c>
      <c r="AA1377" s="52">
        <f ca="1">Z1377 * EXP(($E$3 - $C$13^2/2) * (AA$2-Z$2) + $C$13*SQRT(AA$2-Z$2)*V1377)</f>
        <v>123.51989307919062</v>
      </c>
      <c r="AB1377" s="52">
        <f ca="1">AA1377 * EXP(($E$3 - $C$13^2/2) * (AB$2-AA$2) + $C$13*SQRT(AB$2-AA$2)*W1377)</f>
        <v>131.53735476942845</v>
      </c>
      <c r="AC1377" s="52">
        <f ca="1">AB1377 * EXP(($E$3 - $C$13^2/2) * (AC$2-AB$2) + $C$13*SQRT(AC$2-AB$2)*X1377)</f>
        <v>136.18272219130401</v>
      </c>
      <c r="AD1377" s="47"/>
      <c r="AE1377" s="3" t="s">
        <v>46</v>
      </c>
      <c r="AF1377" s="52" t="b">
        <f t="shared" ref="AF1377" ca="1" si="1740">AF1375 &gt;= $B$4</f>
        <v>0</v>
      </c>
      <c r="AG1377" s="52" t="b">
        <f t="array" aca="1" ref="AG1377" ca="1">AND(AG1375 &gt;= $B$4, NOT(OR($AF1377:AF1377)))</f>
        <v>0</v>
      </c>
      <c r="AH1377" s="52" t="b">
        <f t="array" aca="1" ref="AH1377" ca="1">AND(AH1375 &gt;= $B$4, NOT(OR($AF1377:AG1377)))</f>
        <v>0</v>
      </c>
      <c r="AI1377" s="52" t="b">
        <f t="array" aca="1" ref="AI1377" ca="1">AND(AI1375 &gt;= $B$4, NOT(OR($AF1377:AH1377)))</f>
        <v>0</v>
      </c>
      <c r="AJ1377" s="52" t="b">
        <f t="array" aca="1" ref="AJ1377" ca="1">AND(AJ1375 &gt;= $B$4, NOT(OR($AF1377:AI1377)))</f>
        <v>0</v>
      </c>
      <c r="AK1377" s="73"/>
      <c r="AL1377" s="70"/>
    </row>
    <row r="1378" spans="7:38" ht="14.55" customHeight="1" x14ac:dyDescent="0.3">
      <c r="G1378" s="3">
        <v>1376</v>
      </c>
      <c r="H1378" s="58">
        <v>-7.1536692183459372E-2</v>
      </c>
      <c r="I1378" s="58">
        <v>-1.4949337572502028</v>
      </c>
      <c r="J1378" s="58">
        <v>0.37130813304278953</v>
      </c>
      <c r="K1378" s="59">
        <v>1.613779215923921</v>
      </c>
      <c r="L1378" s="60">
        <f t="array" ref="L1378:O1378">TRANSPOSE(MMULT(Option!$B$25:$E$28, TRANSPOSE(H1378:K1378)))</f>
        <v>-7.1536692183459372E-2</v>
      </c>
      <c r="M1378" s="60">
        <v>-1.3987440971821423</v>
      </c>
      <c r="N1378" s="60">
        <v>-9.3956554822471339E-2</v>
      </c>
      <c r="O1378" s="60">
        <v>1.0343496585687804</v>
      </c>
      <c r="P1378" s="56" t="str">
        <f t="shared" si="1700"/>
        <v>276/1</v>
      </c>
      <c r="R1378" s="80"/>
      <c r="S1378" s="3" t="s">
        <v>30</v>
      </c>
      <c r="T1378" s="60">
        <f ca="1"/>
        <v>-1.2062064113610327</v>
      </c>
      <c r="U1378" s="60">
        <f ca="1"/>
        <v>0.52666926028636074</v>
      </c>
      <c r="V1378" s="60">
        <f ca="1"/>
        <v>0.25860854659831078</v>
      </c>
      <c r="W1378" s="60">
        <f ca="1"/>
        <v>-1.2708701126194981</v>
      </c>
      <c r="X1378" s="60">
        <f ca="1"/>
        <v>-0.56513335740753079</v>
      </c>
      <c r="Y1378" s="52">
        <f ca="1">$B$14 * EXP(($E$3 - $C$14^2/2) * Y$2 + $C$14*SQRT(Y$2)*T1378)</f>
        <v>69.986912660699588</v>
      </c>
      <c r="Z1378" s="52">
        <f ca="1">Y1378 * EXP(($E$3 - $C$14^2/2) * (Z$2-Y$2) + $C$14*SQRT(Z$2-Y$2)*U1378)</f>
        <v>82.377228096201108</v>
      </c>
      <c r="AA1378" s="52">
        <f ca="1">Z1378 * EXP(($E$3 - $C$14^2/2) * (AA$2-Z$2) + $C$14*SQRT(AA$2-Z$2)*V1378)</f>
        <v>89.468947041431747</v>
      </c>
      <c r="AB1378" s="52">
        <f ca="1">AA1378 * EXP(($E$3 - $C$14^2/2) * (AB$2-AA$2) + $C$14*SQRT(AB$2-AA$2)*W1378)</f>
        <v>61.413554668307548</v>
      </c>
      <c r="AC1378" s="52">
        <f ca="1">AB1378 * EXP(($E$3 - $C$14^2/2) * (AC$2-AB$2) + $C$14*SQRT(AC$2-AB$2)*X1378)</f>
        <v>52.096124679265834</v>
      </c>
      <c r="AD1378" s="47"/>
      <c r="AE1378" s="3" t="s">
        <v>68</v>
      </c>
      <c r="AF1378" s="52" t="b">
        <f ca="1">AND(AF1375&gt;$B$3, NOT(OR($AF1377:AF1377)))</f>
        <v>0</v>
      </c>
      <c r="AG1378" s="52" t="b">
        <f ca="1">AND(AG1375&gt;$B$3, NOT(OR($AF1377:AG1377)))</f>
        <v>0</v>
      </c>
      <c r="AH1378" s="52" t="b">
        <f ca="1">AND(AH1375&gt;$B$3, NOT(OR($AF1377:AH1377)))</f>
        <v>0</v>
      </c>
      <c r="AI1378" s="52" t="b">
        <f ca="1">AND(AI1375&gt;$B$3, NOT(OR($AF1377:AI1377)))</f>
        <v>0</v>
      </c>
      <c r="AJ1378" s="52" t="b">
        <f ca="1">AND(AJ1375&gt;$B$3, NOT(OR($AF1377:AJ1377)))</f>
        <v>0</v>
      </c>
      <c r="AK1378" s="74"/>
      <c r="AL1378" s="70"/>
    </row>
    <row r="1379" spans="7:38" ht="14.55" customHeight="1" x14ac:dyDescent="0.3">
      <c r="G1379" s="3">
        <v>1377</v>
      </c>
      <c r="H1379" s="58">
        <v>0.67839415597132324</v>
      </c>
      <c r="I1379" s="58">
        <v>-1.5361271138462058</v>
      </c>
      <c r="J1379" s="58">
        <v>-1.7092084942905632</v>
      </c>
      <c r="K1379" s="59">
        <v>0.64468501744916928</v>
      </c>
      <c r="L1379" s="60">
        <f t="array" ref="L1379:O1379">TRANSPOSE(MMULT(Option!$B$25:$E$28, TRANSPOSE(H1379:K1379)))</f>
        <v>0.67839415597132324</v>
      </c>
      <c r="M1379" s="60">
        <v>-1.1365260928663279</v>
      </c>
      <c r="N1379" s="60">
        <v>-1.6321098639490303</v>
      </c>
      <c r="O1379" s="60">
        <v>8.7577087975683421E-2</v>
      </c>
      <c r="P1379" s="56" t="str">
        <f t="shared" si="1700"/>
        <v>276/2</v>
      </c>
      <c r="R1379" s="80">
        <v>345</v>
      </c>
      <c r="S1379" s="3" t="s">
        <v>28</v>
      </c>
      <c r="T1379" s="60">
        <f t="array" aca="1" ref="T1379:T1382" ca="1">TRANSPOSE(OFFSET($L$3, MATCH($R1379 &amp; "/" &amp; T$2, $P$3:$P$5002, 0) - 1, 0, 1, $E$1))</f>
        <v>0.61209383197145129</v>
      </c>
      <c r="U1379" s="60">
        <f t="array" aca="1" ref="U1379:U1382" ca="1">TRANSPOSE(OFFSET($L$3, MATCH($R1379 &amp; "/" &amp; U$2, $P$3:$P$5002, 0) - 1, 0, 1, $E$1))</f>
        <v>1.4336690155621317</v>
      </c>
      <c r="V1379" s="60">
        <f t="array" aca="1" ref="V1379:V1382" ca="1">TRANSPOSE(OFFSET($L$3, MATCH($R1379 &amp; "/" &amp; V$2, $P$3:$P$5002, 0) - 1, 0, 1, $E$1))</f>
        <v>-0.37373522418148281</v>
      </c>
      <c r="W1379" s="60">
        <f t="array" aca="1" ref="W1379:W1382" ca="1">TRANSPOSE(OFFSET($L$3, MATCH($R1379 &amp; "/" &amp; W$2, $P$3:$P$5002, 0) - 1, 0, 1, $E$1))</f>
        <v>-0.20687777273062127</v>
      </c>
      <c r="X1379" s="60">
        <f t="array" aca="1" ref="X1379:X1382" ca="1">TRANSPOSE(OFFSET($L$3, MATCH($R1379 &amp; "/" &amp; X$2, $P$3:$P$5002, 0) - 1, 0, 1, $E$1))</f>
        <v>-1.6002136284142292</v>
      </c>
      <c r="Y1379" s="52">
        <f ca="1">$B$11 * EXP(($E$3 - $C$11^2/2) * Y$2 + $C$11*SQRT(Y$2)*T1379)</f>
        <v>120.7591825470365</v>
      </c>
      <c r="Z1379" s="52">
        <f ca="1">Y1379 * EXP(($E$3 - $C$11^2/2) * (Z$2-Y$2) + $C$11*SQRT(Z$2-Y$2)*U1379)</f>
        <v>186.58726532696056</v>
      </c>
      <c r="AA1379" s="52">
        <f ca="1">Z1379 * EXP(($E$3 - $C$11^2/2) * (AA$2-Z$2) + $C$11*SQRT(AA$2-Z$2)*V1379)</f>
        <v>167.63323585188147</v>
      </c>
      <c r="AB1379" s="52">
        <f ca="1">AA1379 * EXP(($E$3 - $C$11^2/2) * (AB$2-AA$2) + $C$11*SQRT(AB$2-AA$2)*W1379)</f>
        <v>158.33533243222064</v>
      </c>
      <c r="AC1379" s="52">
        <f ca="1">AB1379 * EXP(($E$3 - $C$11^2/2) * (AC$2-AB$2) + $C$11*SQRT(AC$2-AB$2)*X1379)</f>
        <v>98.460066787430705</v>
      </c>
      <c r="AD1379" s="47"/>
      <c r="AE1379" s="3" t="s">
        <v>69</v>
      </c>
      <c r="AF1379" s="20" cm="1">
        <f t="array" aca="1" ref="AF1379" ca="1">MIN(Y1379:Y1382 / $D$11:$D$14)</f>
        <v>0.83067877464056838</v>
      </c>
      <c r="AG1379" s="20" cm="1">
        <f t="array" aca="1" ref="AG1379" ca="1">MIN(Z1379:Z1382 / $D$11:$D$14)</f>
        <v>0.88488823889133539</v>
      </c>
      <c r="AH1379" s="20" cm="1">
        <f t="array" aca="1" ref="AH1379" ca="1">MIN(AA1379:AA1382 / $D$11:$D$14)</f>
        <v>1.0368649921393425</v>
      </c>
      <c r="AI1379" s="20" cm="1">
        <f t="array" aca="1" ref="AI1379" ca="1">MIN(AB1379:AB1382 / $D$11:$D$14)</f>
        <v>0.95892637401299718</v>
      </c>
      <c r="AJ1379" s="20" cm="1">
        <f t="array" aca="1" ref="AJ1379" ca="1">MIN(AC1379:AC1382 / $D$11:$D$14)</f>
        <v>0.72694843861759806</v>
      </c>
      <c r="AK1379" s="72">
        <f t="array" aca="1" ref="AK1379" ca="1">SUMPRODUCT(AF1380:AJ1380, EXP(-$E$3*$AF$2:$AJ$2))</f>
        <v>130912.66188773618</v>
      </c>
      <c r="AL1379" s="70">
        <f ca="1">MAX(AC1380 - $D$11, 0) * EXP(-$E$2*$E$3)</f>
        <v>0</v>
      </c>
    </row>
    <row r="1380" spans="7:38" ht="14.55" customHeight="1" x14ac:dyDescent="0.3">
      <c r="G1380" s="3">
        <v>1378</v>
      </c>
      <c r="H1380" s="58">
        <v>1.460845267967012E-2</v>
      </c>
      <c r="I1380" s="58">
        <v>0.87776473004977829</v>
      </c>
      <c r="J1380" s="58">
        <v>0.79434496599800608</v>
      </c>
      <c r="K1380" s="59">
        <v>-0.60976226223248697</v>
      </c>
      <c r="L1380" s="60">
        <f t="array" ref="L1380:O1380">TRANSPOSE(MMULT(Option!$B$25:$E$28, TRANSPOSE(H1380:K1380)))</f>
        <v>1.460845267967012E-2</v>
      </c>
      <c r="M1380" s="60">
        <v>0.81032804463498564</v>
      </c>
      <c r="N1380" s="60">
        <v>0.93337732132728046</v>
      </c>
      <c r="O1380" s="60">
        <v>-0.13143280092863358</v>
      </c>
      <c r="P1380" s="56" t="str">
        <f t="shared" si="1700"/>
        <v>276/3</v>
      </c>
      <c r="R1380" s="80"/>
      <c r="S1380" s="3" t="s">
        <v>29</v>
      </c>
      <c r="T1380" s="60">
        <f ca="1"/>
        <v>-0.11016522080430527</v>
      </c>
      <c r="U1380" s="60">
        <f ca="1"/>
        <v>0.4523171114000592</v>
      </c>
      <c r="V1380" s="60">
        <f ca="1"/>
        <v>-0.2714794573597118</v>
      </c>
      <c r="W1380" s="60">
        <f ca="1"/>
        <v>0.75563593033052157</v>
      </c>
      <c r="X1380" s="60">
        <f ca="1"/>
        <v>-1.9726407884363029</v>
      </c>
      <c r="Y1380" s="52">
        <f ca="1">$B$12 * EXP(($E$3 - $C$12^2/2) * Y$2 + $C$12*SQRT(Y$2)*T1380)</f>
        <v>97.234017035929696</v>
      </c>
      <c r="Z1380" s="52">
        <f ca="1">Y1380 * EXP(($E$3 - $C$12^2/2) * (Z$2-Y$2) + $C$12*SQRT(Z$2-Y$2)*U1380)</f>
        <v>111.9235168961046</v>
      </c>
      <c r="AA1380" s="52">
        <f ca="1">Z1380 * EXP(($E$3 - $C$12^2/2) * (AA$2-Z$2) + $C$12*SQRT(AA$2-Z$2)*V1380)</f>
        <v>103.68649921393425</v>
      </c>
      <c r="AB1380" s="52">
        <f ca="1">AA1380 * EXP(($E$3 - $C$12^2/2) * (AB$2-AA$2) + $C$12*SQRT(AB$2-AA$2)*W1380)</f>
        <v>130.72066196074525</v>
      </c>
      <c r="AC1380" s="52">
        <f ca="1">AB1380 * EXP(($E$3 - $C$12^2/2) * (AC$2-AB$2) + $C$12*SQRT(AC$2-AB$2)*X1380)</f>
        <v>72.694843861759807</v>
      </c>
      <c r="AD1380" s="47"/>
      <c r="AE1380" s="3" t="s">
        <v>47</v>
      </c>
      <c r="AF1380" s="64">
        <f t="shared" ref="AF1380" ca="1" si="1741">($B$5*AF1382 + (1 + $B$6)*AF1381)*$B$2</f>
        <v>15000</v>
      </c>
      <c r="AG1380" s="64">
        <f t="shared" ref="AG1380" ca="1" si="1742">($B$5*AG1382 + (1 + $B$6)*AG1381)*$B$2</f>
        <v>15000</v>
      </c>
      <c r="AH1380" s="64">
        <f t="shared" ref="AH1380" ca="1" si="1743">($B$5*AH1382 + (1 + $B$6)*AH1381)*$B$2</f>
        <v>15000</v>
      </c>
      <c r="AI1380" s="64">
        <f t="shared" ref="AI1380" ca="1" si="1744">($B$5*AI1382 + (1 + $B$6)*AI1381)*$B$2</f>
        <v>15000</v>
      </c>
      <c r="AJ1380" s="64" cm="1">
        <f t="array" aca="1" ref="AJ1380" ca="1">($B$5*AJ1382 + (1 + $B$6)*AJ1381 + AND(NOT(AF1381:AJ1381)))*$B$2</f>
        <v>100000</v>
      </c>
      <c r="AK1380" s="73"/>
      <c r="AL1380" s="70"/>
    </row>
    <row r="1381" spans="7:38" ht="14.55" customHeight="1" x14ac:dyDescent="0.3">
      <c r="G1381" s="3">
        <v>1379</v>
      </c>
      <c r="H1381" s="58">
        <v>1.3218599530126935</v>
      </c>
      <c r="I1381" s="58">
        <v>0.28693110118942083</v>
      </c>
      <c r="J1381" s="58">
        <v>-1.0857509955433269</v>
      </c>
      <c r="K1381" s="59">
        <v>0.68544030078766383</v>
      </c>
      <c r="L1381" s="60">
        <f t="array" ref="L1381:O1381">TRANSPOSE(MMULT(Option!$B$25:$E$28, TRANSPOSE(H1381:K1381)))</f>
        <v>1.3218599530126935</v>
      </c>
      <c r="M1381" s="60">
        <v>0.79172067929258838</v>
      </c>
      <c r="N1381" s="60">
        <v>-0.34974584752055571</v>
      </c>
      <c r="O1381" s="60">
        <v>0.97893929100156518</v>
      </c>
      <c r="P1381" s="56" t="str">
        <f t="shared" si="1700"/>
        <v>276/4</v>
      </c>
      <c r="R1381" s="80"/>
      <c r="S1381" s="3" t="s">
        <v>31</v>
      </c>
      <c r="T1381" s="60">
        <f ca="1"/>
        <v>0.76388856242205794</v>
      </c>
      <c r="U1381" s="60">
        <f ca="1"/>
        <v>0.18160410890500239</v>
      </c>
      <c r="V1381" s="60">
        <f ca="1"/>
        <v>1.2938977855341276</v>
      </c>
      <c r="W1381" s="60">
        <f ca="1"/>
        <v>0.14245407067615087</v>
      </c>
      <c r="X1381" s="60">
        <f ca="1"/>
        <v>0.14699119338659705</v>
      </c>
      <c r="Y1381" s="52">
        <f ca="1">$B$13 * EXP(($E$3 - $C$13^2/2) * Y$2 + $C$13*SQRT(Y$2)*T1381)</f>
        <v>126.38549933927123</v>
      </c>
      <c r="Z1381" s="52">
        <f ca="1">Y1381 * EXP(($E$3 - $C$13^2/2) * (Z$2-Y$2) + $C$13*SQRT(Z$2-Y$2)*U1381)</f>
        <v>134.13114124623272</v>
      </c>
      <c r="AA1381" s="52">
        <f ca="1">Z1381 * EXP(($E$3 - $C$13^2/2) * (AA$2-Z$2) + $C$13*SQRT(AA$2-Z$2)*V1381)</f>
        <v>198.73798980340592</v>
      </c>
      <c r="AB1381" s="52">
        <f ca="1">AA1381 * EXP(($E$3 - $C$13^2/2) * (AB$2-AA$2) + $C$13*SQRT(AB$2-AA$2)*W1381)</f>
        <v>208.45507371858909</v>
      </c>
      <c r="AC1381" s="52">
        <f ca="1">AB1381 * EXP(($E$3 - $C$13^2/2) * (AC$2-AB$2) + $C$13*SQRT(AC$2-AB$2)*X1381)</f>
        <v>218.94507565483829</v>
      </c>
      <c r="AD1381" s="47"/>
      <c r="AE1381" s="3" t="s">
        <v>46</v>
      </c>
      <c r="AF1381" s="52" t="b">
        <f t="shared" ref="AF1381" ca="1" si="1745">AF1379 &gt;= $B$4</f>
        <v>0</v>
      </c>
      <c r="AG1381" s="52" t="b">
        <f t="array" aca="1" ref="AG1381" ca="1">AND(AG1379 &gt;= $B$4, NOT(OR($AF1381:AF1381)))</f>
        <v>0</v>
      </c>
      <c r="AH1381" s="52" t="b">
        <f t="array" aca="1" ref="AH1381" ca="1">AND(AH1379 &gt;= $B$4, NOT(OR($AF1381:AG1381)))</f>
        <v>0</v>
      </c>
      <c r="AI1381" s="52" t="b">
        <f t="array" aca="1" ref="AI1381" ca="1">AND(AI1379 &gt;= $B$4, NOT(OR($AF1381:AH1381)))</f>
        <v>0</v>
      </c>
      <c r="AJ1381" s="52" t="b">
        <f t="array" aca="1" ref="AJ1381" ca="1">AND(AJ1379 &gt;= $B$4, NOT(OR($AF1381:AI1381)))</f>
        <v>0</v>
      </c>
      <c r="AK1381" s="73"/>
      <c r="AL1381" s="70"/>
    </row>
    <row r="1382" spans="7:38" ht="14.55" customHeight="1" x14ac:dyDescent="0.3">
      <c r="G1382" s="3">
        <v>1380</v>
      </c>
      <c r="H1382" s="58">
        <v>0.26016993133011207</v>
      </c>
      <c r="I1382" s="58">
        <v>0.60971650259791355</v>
      </c>
      <c r="J1382" s="58">
        <v>-0.35482415216361307</v>
      </c>
      <c r="K1382" s="59">
        <v>-0.70394625779511688</v>
      </c>
      <c r="L1382" s="60">
        <f t="array" ref="L1382:O1382">TRANSPOSE(MMULT(Option!$B$25:$E$28, TRANSPOSE(H1382:K1382)))</f>
        <v>0.26016993133011207</v>
      </c>
      <c r="M1382" s="60">
        <v>0.6628823776557804</v>
      </c>
      <c r="N1382" s="60">
        <v>-4.7916393243507882E-2</v>
      </c>
      <c r="O1382" s="60">
        <v>-0.40834891234119702</v>
      </c>
      <c r="P1382" s="56" t="str">
        <f t="shared" si="1700"/>
        <v>276/5</v>
      </c>
      <c r="R1382" s="80"/>
      <c r="S1382" s="3" t="s">
        <v>30</v>
      </c>
      <c r="T1382" s="60">
        <f ca="1"/>
        <v>-0.63504037212190911</v>
      </c>
      <c r="U1382" s="60">
        <f ca="1"/>
        <v>0.19406061983099476</v>
      </c>
      <c r="V1382" s="60">
        <f ca="1"/>
        <v>0.69929124024978229</v>
      </c>
      <c r="W1382" s="60">
        <f ca="1"/>
        <v>-0.46478142380895404</v>
      </c>
      <c r="X1382" s="60">
        <f ca="1"/>
        <v>-0.62230861226615253</v>
      </c>
      <c r="Y1382" s="52">
        <f ca="1">$B$14 * EXP(($E$3 - $C$14^2/2) * Y$2 + $C$14*SQRT(Y$2)*T1382)</f>
        <v>83.067877464056835</v>
      </c>
      <c r="Z1382" s="52">
        <f ca="1">Y1382 * EXP(($E$3 - $C$14^2/2) * (Z$2-Y$2) + $C$14*SQRT(Z$2-Y$2)*U1382)</f>
        <v>88.488823889133542</v>
      </c>
      <c r="AA1382" s="52">
        <f ca="1">Z1382 * EXP(($E$3 - $C$14^2/2) * (AA$2-Z$2) + $C$14*SQRT(AA$2-Z$2)*V1382)</f>
        <v>109.69059528403601</v>
      </c>
      <c r="AB1382" s="52">
        <f ca="1">AA1382 * EXP(($E$3 - $C$14^2/2) * (AB$2-AA$2) + $C$14*SQRT(AB$2-AA$2)*W1382)</f>
        <v>95.892637401299723</v>
      </c>
      <c r="AC1382" s="52">
        <f ca="1">AB1382 * EXP(($E$3 - $C$14^2/2) * (AC$2-AB$2) + $C$14*SQRT(AC$2-AB$2)*X1382)</f>
        <v>79.960808553292807</v>
      </c>
      <c r="AD1382" s="47"/>
      <c r="AE1382" s="3" t="s">
        <v>68</v>
      </c>
      <c r="AF1382" s="52" t="b">
        <f ca="1">AND(AF1379&gt;$B$3, NOT(OR($AF1381:AF1381)))</f>
        <v>1</v>
      </c>
      <c r="AG1382" s="52" t="b">
        <f ca="1">AND(AG1379&gt;$B$3, NOT(OR($AF1381:AG1381)))</f>
        <v>1</v>
      </c>
      <c r="AH1382" s="52" t="b">
        <f ca="1">AND(AH1379&gt;$B$3, NOT(OR($AF1381:AH1381)))</f>
        <v>1</v>
      </c>
      <c r="AI1382" s="52" t="b">
        <f ca="1">AND(AI1379&gt;$B$3, NOT(OR($AF1381:AI1381)))</f>
        <v>1</v>
      </c>
      <c r="AJ1382" s="52" t="b">
        <f ca="1">AND(AJ1379&gt;$B$3, NOT(OR($AF1381:AJ1381)))</f>
        <v>0</v>
      </c>
      <c r="AK1382" s="74"/>
      <c r="AL1382" s="70"/>
    </row>
    <row r="1383" spans="7:38" ht="14.55" customHeight="1" x14ac:dyDescent="0.3">
      <c r="G1383" s="3">
        <v>1381</v>
      </c>
      <c r="H1383" s="58">
        <v>-0.18021495060316195</v>
      </c>
      <c r="I1383" s="58">
        <v>0.6219698443789855</v>
      </c>
      <c r="J1383" s="58">
        <v>0.16987157657078281</v>
      </c>
      <c r="K1383" s="59">
        <v>-1.225503534714691</v>
      </c>
      <c r="L1383" s="60">
        <f t="array" ref="L1383:O1383">TRANSPOSE(MMULT(Option!$B$25:$E$28, TRANSPOSE(H1383:K1383)))</f>
        <v>-0.18021495060316195</v>
      </c>
      <c r="M1383" s="60">
        <v>0.49795879812805621</v>
      </c>
      <c r="N1383" s="60">
        <v>0.23998387200626242</v>
      </c>
      <c r="O1383" s="60">
        <v>-0.92551903539661518</v>
      </c>
      <c r="P1383" s="56" t="str">
        <f t="shared" si="1700"/>
        <v>277/1</v>
      </c>
      <c r="R1383" s="80">
        <v>346</v>
      </c>
      <c r="S1383" s="3" t="s">
        <v>28</v>
      </c>
      <c r="T1383" s="60">
        <f t="array" aca="1" ref="T1383:T1386" ca="1">TRANSPOSE(OFFSET($L$3, MATCH($R1383 &amp; "/" &amp; T$2, $P$3:$P$5002, 0) - 1, 0, 1, $E$1))</f>
        <v>-7.4166801866243923E-3</v>
      </c>
      <c r="U1383" s="60">
        <f t="array" aca="1" ref="U1383:U1386" ca="1">TRANSPOSE(OFFSET($L$3, MATCH($R1383 &amp; "/" &amp; U$2, $P$3:$P$5002, 0) - 1, 0, 1, $E$1))</f>
        <v>-0.55356056361661632</v>
      </c>
      <c r="V1383" s="60">
        <f t="array" aca="1" ref="V1383:V1386" ca="1">TRANSPOSE(OFFSET($L$3, MATCH($R1383 &amp; "/" &amp; V$2, $P$3:$P$5002, 0) - 1, 0, 1, $E$1))</f>
        <v>1.6712771637617849</v>
      </c>
      <c r="W1383" s="60">
        <f t="array" aca="1" ref="W1383:W1386" ca="1">TRANSPOSE(OFFSET($L$3, MATCH($R1383 &amp; "/" &amp; W$2, $P$3:$P$5002, 0) - 1, 0, 1, $E$1))</f>
        <v>0.31874387586264991</v>
      </c>
      <c r="X1383" s="60">
        <f t="array" aca="1" ref="X1383:X1386" ca="1">TRANSPOSE(OFFSET($L$3, MATCH($R1383 &amp; "/" &amp; X$2, $P$3:$P$5002, 0) - 1, 0, 1, $E$1))</f>
        <v>-5.82619495378284E-2</v>
      </c>
      <c r="Y1383" s="52">
        <f ca="1">$B$11 * EXP(($E$3 - $C$11^2/2) * Y$2 + $C$11*SQRT(Y$2)*T1383)</f>
        <v>100.27788498092529</v>
      </c>
      <c r="Z1383" s="52">
        <f ca="1">Y1383 * EXP(($E$3 - $C$11^2/2) * (Z$2-Y$2) + $C$11*SQRT(Z$2-Y$2)*U1383)</f>
        <v>85.359949283680166</v>
      </c>
      <c r="AA1383" s="52">
        <f ca="1">Z1383 * EXP(($E$3 - $C$11^2/2) * (AA$2-Z$2) + $C$11*SQRT(AA$2-Z$2)*V1383)</f>
        <v>141.6359682368165</v>
      </c>
      <c r="AB1383" s="52">
        <f ca="1">AA1383 * EXP(($E$3 - $C$11^2/2) * (AB$2-AA$2) + $C$11*SQRT(AB$2-AA$2)*W1383)</f>
        <v>156.62952833200092</v>
      </c>
      <c r="AC1383" s="52">
        <f ca="1">AB1383 * EXP(($E$3 - $C$11^2/2) * (AC$2-AB$2) + $C$11*SQRT(AC$2-AB$2)*X1383)</f>
        <v>154.68715769397102</v>
      </c>
      <c r="AD1383" s="47"/>
      <c r="AE1383" s="3" t="s">
        <v>69</v>
      </c>
      <c r="AF1383" s="20" cm="1">
        <f t="array" aca="1" ref="AF1383" ca="1">MIN(Y1383:Y1386 / $D$11:$D$14)</f>
        <v>0.96551502938227207</v>
      </c>
      <c r="AG1383" s="20" cm="1">
        <f t="array" aca="1" ref="AG1383" ca="1">MIN(Z1383:Z1386 / $D$11:$D$14)</f>
        <v>0.8535994928368017</v>
      </c>
      <c r="AH1383" s="20" cm="1">
        <f t="array" aca="1" ref="AH1383" ca="1">MIN(AA1383:AA1386 / $D$11:$D$14)</f>
        <v>0.9688645873486732</v>
      </c>
      <c r="AI1383" s="20" cm="1">
        <f t="array" aca="1" ref="AI1383" ca="1">MIN(AB1383:AB1386 / $D$11:$D$14)</f>
        <v>0.644670218733436</v>
      </c>
      <c r="AJ1383" s="20" cm="1">
        <f t="array" aca="1" ref="AJ1383" ca="1">MIN(AC1383:AC1386 / $D$11:$D$14)</f>
        <v>0.78466290321133414</v>
      </c>
      <c r="AK1383" s="72">
        <f t="array" aca="1" ref="AK1383" ca="1">SUMPRODUCT(AF1384:AJ1384, EXP(-$E$3*$AF$2:$AJ$2))</f>
        <v>118631.70059156645</v>
      </c>
      <c r="AL1383" s="70">
        <f ca="1">MAX(AC1384 - $D$11, 0) * EXP(-$E$2*$E$3)</f>
        <v>0</v>
      </c>
    </row>
    <row r="1384" spans="7:38" ht="14.55" customHeight="1" x14ac:dyDescent="0.3">
      <c r="G1384" s="3">
        <v>1382</v>
      </c>
      <c r="H1384" s="58">
        <v>-1.1969686581495524</v>
      </c>
      <c r="I1384" s="58">
        <v>2.5239540922434793</v>
      </c>
      <c r="J1384" s="58">
        <v>1.4338889394208945</v>
      </c>
      <c r="K1384" s="59">
        <v>1.7821027989801739</v>
      </c>
      <c r="L1384" s="60">
        <f t="array" ref="L1384:O1384">TRANSPOSE(MMULT(Option!$B$25:$E$28, TRANSPOSE(H1384:K1384)))</f>
        <v>-1.1969686581495524</v>
      </c>
      <c r="M1384" s="60">
        <v>1.8344546724000386</v>
      </c>
      <c r="N1384" s="60">
        <v>1.4415379497372758</v>
      </c>
      <c r="O1384" s="60">
        <v>1.9881069874633099</v>
      </c>
      <c r="P1384" s="56" t="str">
        <f t="shared" si="1700"/>
        <v>277/2</v>
      </c>
      <c r="R1384" s="80"/>
      <c r="S1384" s="3" t="s">
        <v>29</v>
      </c>
      <c r="T1384" s="60">
        <f ca="1"/>
        <v>0.41481203365472935</v>
      </c>
      <c r="U1384" s="60">
        <f ca="1"/>
        <v>0.21905456961826708</v>
      </c>
      <c r="V1384" s="60">
        <f ca="1"/>
        <v>-0.2208523954325996</v>
      </c>
      <c r="W1384" s="60">
        <f ca="1"/>
        <v>-0.3851756142658892</v>
      </c>
      <c r="X1384" s="60">
        <f ca="1"/>
        <v>-0.91950884720372295</v>
      </c>
      <c r="Y1384" s="52">
        <f ca="1">$B$12 * EXP(($E$3 - $C$12^2/2) * Y$2 + $C$12*SQRT(Y$2)*T1384)</f>
        <v>113.81949269509353</v>
      </c>
      <c r="Z1384" s="52">
        <f ca="1">Y1384 * EXP(($E$3 - $C$12^2/2) * (Z$2-Y$2) + $C$12*SQRT(Z$2-Y$2)*U1384)</f>
        <v>122.15981750037869</v>
      </c>
      <c r="AA1384" s="52">
        <f ca="1">Z1384 * EXP(($E$3 - $C$12^2/2) * (AA$2-Z$2) + $C$12*SQRT(AA$2-Z$2)*V1384)</f>
        <v>114.90140908312412</v>
      </c>
      <c r="AB1384" s="52">
        <f ca="1">AA1384 * EXP(($E$3 - $C$12^2/2) * (AB$2-AA$2) + $C$12*SQRT(AB$2-AA$2)*W1384)</f>
        <v>102.87573093597439</v>
      </c>
      <c r="AC1384" s="52">
        <f ca="1">AB1384 * EXP(($E$3 - $C$12^2/2) * (AC$2-AB$2) + $C$12*SQRT(AC$2-AB$2)*X1384)</f>
        <v>78.466290321133414</v>
      </c>
      <c r="AD1384" s="47"/>
      <c r="AE1384" s="3" t="s">
        <v>47</v>
      </c>
      <c r="AF1384" s="64">
        <f t="shared" ref="AF1384" ca="1" si="1746">($B$5*AF1386 + (1 + $B$6)*AF1385)*$B$2</f>
        <v>15000</v>
      </c>
      <c r="AG1384" s="64">
        <f t="shared" ref="AG1384" ca="1" si="1747">($B$5*AG1386 + (1 + $B$6)*AG1385)*$B$2</f>
        <v>15000</v>
      </c>
      <c r="AH1384" s="64">
        <f t="shared" ref="AH1384" ca="1" si="1748">($B$5*AH1386 + (1 + $B$6)*AH1385)*$B$2</f>
        <v>15000</v>
      </c>
      <c r="AI1384" s="64">
        <f t="shared" ref="AI1384" ca="1" si="1749">($B$5*AI1386 + (1 + $B$6)*AI1385)*$B$2</f>
        <v>0</v>
      </c>
      <c r="AJ1384" s="64" cm="1">
        <f t="array" aca="1" ref="AJ1384" ca="1">($B$5*AJ1386 + (1 + $B$6)*AJ1385 + AND(NOT(AF1385:AJ1385)))*$B$2</f>
        <v>100000</v>
      </c>
      <c r="AK1384" s="73"/>
      <c r="AL1384" s="70"/>
    </row>
    <row r="1385" spans="7:38" ht="14.55" customHeight="1" x14ac:dyDescent="0.3">
      <c r="G1385" s="3">
        <v>1383</v>
      </c>
      <c r="H1385" s="58">
        <v>-0.54039709899772104</v>
      </c>
      <c r="I1385" s="58">
        <v>1.7069126339460738</v>
      </c>
      <c r="J1385" s="58">
        <v>2.0310892180252398</v>
      </c>
      <c r="K1385" s="59">
        <v>-0.32399101224987165</v>
      </c>
      <c r="L1385" s="60">
        <f t="array" ref="L1385:O1385">TRANSPOSE(MMULT(Option!$B$25:$E$28, TRANSPOSE(H1385:K1385)))</f>
        <v>-0.54039709899772104</v>
      </c>
      <c r="M1385" s="60">
        <v>1.3482524303477779</v>
      </c>
      <c r="N1385" s="60">
        <v>2.0147419133893889</v>
      </c>
      <c r="O1385" s="60">
        <v>0.3497945051145383</v>
      </c>
      <c r="P1385" s="56" t="str">
        <f t="shared" si="1700"/>
        <v>277/3</v>
      </c>
      <c r="R1385" s="80"/>
      <c r="S1385" s="3" t="s">
        <v>31</v>
      </c>
      <c r="T1385" s="60">
        <f ca="1"/>
        <v>1.2492295135179894</v>
      </c>
      <c r="U1385" s="60">
        <f ca="1"/>
        <v>-0.46452880178660783</v>
      </c>
      <c r="V1385" s="60">
        <f ca="1"/>
        <v>0.63473816670109295</v>
      </c>
      <c r="W1385" s="60">
        <f ca="1"/>
        <v>0.78387233869771222</v>
      </c>
      <c r="X1385" s="60">
        <f ca="1"/>
        <v>-1.1448712153126497</v>
      </c>
      <c r="Y1385" s="52">
        <f ca="1">$B$13 * EXP(($E$3 - $C$13^2/2) * Y$2 + $C$13*SQRT(Y$2)*T1385)</f>
        <v>146.19466273423092</v>
      </c>
      <c r="Z1385" s="52">
        <f ca="1">Y1385 * EXP(($E$3 - $C$13^2/2) * (Z$2-Y$2) + $C$13*SQRT(Z$2-Y$2)*U1385)</f>
        <v>127.81455182509028</v>
      </c>
      <c r="AA1385" s="52">
        <f ca="1">Z1385 * EXP(($E$3 - $C$13^2/2) * (AA$2-Z$2) + $C$13*SQRT(AA$2-Z$2)*V1385)</f>
        <v>155.39990856022504</v>
      </c>
      <c r="AB1385" s="52">
        <f ca="1">AA1385 * EXP(($E$3 - $C$13^2/2) * (AB$2-AA$2) + $C$13*SQRT(AB$2-AA$2)*W1385)</f>
        <v>197.58394877668675</v>
      </c>
      <c r="AC1385" s="52">
        <f ca="1">AB1385 * EXP(($E$3 - $C$13^2/2) * (AC$2-AB$2) + $C$13*SQRT(AC$2-AB$2)*X1385)</f>
        <v>140.85094260106931</v>
      </c>
      <c r="AD1385" s="47"/>
      <c r="AE1385" s="3" t="s">
        <v>46</v>
      </c>
      <c r="AF1385" s="52" t="b">
        <f t="shared" ref="AF1385" ca="1" si="1750">AF1383 &gt;= $B$4</f>
        <v>0</v>
      </c>
      <c r="AG1385" s="52" t="b">
        <f t="array" aca="1" ref="AG1385" ca="1">AND(AG1383 &gt;= $B$4, NOT(OR($AF1385:AF1385)))</f>
        <v>0</v>
      </c>
      <c r="AH1385" s="52" t="b">
        <f t="array" aca="1" ref="AH1385" ca="1">AND(AH1383 &gt;= $B$4, NOT(OR($AF1385:AG1385)))</f>
        <v>0</v>
      </c>
      <c r="AI1385" s="52" t="b">
        <f t="array" aca="1" ref="AI1385" ca="1">AND(AI1383 &gt;= $B$4, NOT(OR($AF1385:AH1385)))</f>
        <v>0</v>
      </c>
      <c r="AJ1385" s="52" t="b">
        <f t="array" aca="1" ref="AJ1385" ca="1">AND(AJ1383 &gt;= $B$4, NOT(OR($AF1385:AI1385)))</f>
        <v>0</v>
      </c>
      <c r="AK1385" s="73"/>
      <c r="AL1385" s="70"/>
    </row>
    <row r="1386" spans="7:38" ht="14.55" customHeight="1" x14ac:dyDescent="0.3">
      <c r="G1386" s="3">
        <v>1384</v>
      </c>
      <c r="H1386" s="58">
        <v>0.67968138765354458</v>
      </c>
      <c r="I1386" s="58">
        <v>0.66484111842186533</v>
      </c>
      <c r="J1386" s="58">
        <v>0.72408082694327602</v>
      </c>
      <c r="K1386" s="59">
        <v>-1.541917888566531</v>
      </c>
      <c r="L1386" s="60">
        <f t="array" ref="L1386:O1386">TRANSPOSE(MMULT(Option!$B$25:$E$28, TRANSPOSE(H1386:K1386)))</f>
        <v>0.67968138765354458</v>
      </c>
      <c r="M1386" s="60">
        <v>0.8812095051188773</v>
      </c>
      <c r="N1386" s="60">
        <v>1.0819363051575257</v>
      </c>
      <c r="O1386" s="60">
        <v>-0.73312466018276834</v>
      </c>
      <c r="P1386" s="56" t="str">
        <f t="shared" si="1700"/>
        <v>277/4</v>
      </c>
      <c r="R1386" s="80"/>
      <c r="S1386" s="3" t="s">
        <v>30</v>
      </c>
      <c r="T1386" s="60">
        <f ca="1"/>
        <v>-0.13364536936942295</v>
      </c>
      <c r="U1386" s="60">
        <f ca="1"/>
        <v>0.3476006175882882</v>
      </c>
      <c r="V1386" s="60">
        <f ca="1"/>
        <v>-0.36938998686815794</v>
      </c>
      <c r="W1386" s="60">
        <f ca="1"/>
        <v>-1.3746198670987615</v>
      </c>
      <c r="X1386" s="60">
        <f ca="1"/>
        <v>0.82102435449055655</v>
      </c>
      <c r="Y1386" s="52">
        <f ca="1">$B$14 * EXP(($E$3 - $C$14^2/2) * Y$2 + $C$14*SQRT(Y$2)*T1386)</f>
        <v>96.551502938227202</v>
      </c>
      <c r="Z1386" s="52">
        <f ca="1">Y1386 * EXP(($E$3 - $C$14^2/2) * (Z$2-Y$2) + $C$14*SQRT(Z$2-Y$2)*U1386)</f>
        <v>107.70077288935788</v>
      </c>
      <c r="AA1386" s="52">
        <f ca="1">Z1386 * EXP(($E$3 - $C$14^2/2) * (AA$2-Z$2) + $C$14*SQRT(AA$2-Z$2)*V1386)</f>
        <v>96.886458734867318</v>
      </c>
      <c r="AB1386" s="52">
        <f ca="1">AA1386 * EXP(($E$3 - $C$14^2/2) * (AB$2-AA$2) + $C$14*SQRT(AB$2-AA$2)*W1386)</f>
        <v>64.467021873343597</v>
      </c>
      <c r="AC1386" s="52">
        <f ca="1">AB1386 * EXP(($E$3 - $C$14^2/2) * (AC$2-AB$2) + $C$14*SQRT(AC$2-AB$2)*X1386)</f>
        <v>82.885580672297664</v>
      </c>
      <c r="AD1386" s="47"/>
      <c r="AE1386" s="3" t="s">
        <v>68</v>
      </c>
      <c r="AF1386" s="52" t="b">
        <f ca="1">AND(AF1383&gt;$B$3, NOT(OR($AF1385:AF1385)))</f>
        <v>1</v>
      </c>
      <c r="AG1386" s="52" t="b">
        <f ca="1">AND(AG1383&gt;$B$3, NOT(OR($AF1385:AG1385)))</f>
        <v>1</v>
      </c>
      <c r="AH1386" s="52" t="b">
        <f ca="1">AND(AH1383&gt;$B$3, NOT(OR($AF1385:AH1385)))</f>
        <v>1</v>
      </c>
      <c r="AI1386" s="52" t="b">
        <f ca="1">AND(AI1383&gt;$B$3, NOT(OR($AF1385:AI1385)))</f>
        <v>0</v>
      </c>
      <c r="AJ1386" s="52" t="b">
        <f ca="1">AND(AJ1383&gt;$B$3, NOT(OR($AF1385:AJ1385)))</f>
        <v>0</v>
      </c>
      <c r="AK1386" s="74"/>
      <c r="AL1386" s="70"/>
    </row>
    <row r="1387" spans="7:38" ht="14.55" customHeight="1" x14ac:dyDescent="0.3">
      <c r="G1387" s="3">
        <v>1385</v>
      </c>
      <c r="H1387" s="58">
        <v>1.4348474188102198</v>
      </c>
      <c r="I1387" s="58">
        <v>0.15278779802450546</v>
      </c>
      <c r="J1387" s="58">
        <v>-0.30691670446302538</v>
      </c>
      <c r="K1387" s="59">
        <v>0.23896930355870175</v>
      </c>
      <c r="L1387" s="60">
        <f t="array" ref="L1387:O1387">TRANSPOSE(MMULT(Option!$B$25:$E$28, TRANSPOSE(H1387:K1387)))</f>
        <v>1.4348474188102198</v>
      </c>
      <c r="M1387" s="60">
        <v>0.71397129746667209</v>
      </c>
      <c r="N1387" s="60">
        <v>0.34438017380340957</v>
      </c>
      <c r="O1387" s="60">
        <v>0.75868528335383267</v>
      </c>
      <c r="P1387" s="56" t="str">
        <f t="shared" si="1700"/>
        <v>277/5</v>
      </c>
      <c r="R1387" s="80">
        <v>347</v>
      </c>
      <c r="S1387" s="3" t="s">
        <v>28</v>
      </c>
      <c r="T1387" s="60">
        <f t="array" aca="1" ref="T1387:T1390" ca="1">TRANSPOSE(OFFSET($L$3, MATCH($R1387 &amp; "/" &amp; T$2, $P$3:$P$5002, 0) - 1, 0, 1, $E$1))</f>
        <v>0.20602703907904221</v>
      </c>
      <c r="U1387" s="60">
        <f t="array" aca="1" ref="U1387:U1390" ca="1">TRANSPOSE(OFFSET($L$3, MATCH($R1387 &amp; "/" &amp; U$2, $P$3:$P$5002, 0) - 1, 0, 1, $E$1))</f>
        <v>0.22577836689537836</v>
      </c>
      <c r="V1387" s="60">
        <f t="array" aca="1" ref="V1387:V1390" ca="1">TRANSPOSE(OFFSET($L$3, MATCH($R1387 &amp; "/" &amp; V$2, $P$3:$P$5002, 0) - 1, 0, 1, $E$1))</f>
        <v>-7.980237627125264E-2</v>
      </c>
      <c r="W1387" s="60">
        <f t="array" aca="1" ref="W1387:W1390" ca="1">TRANSPOSE(OFFSET($L$3, MATCH($R1387 &amp; "/" &amp; W$2, $P$3:$P$5002, 0) - 1, 0, 1, $E$1))</f>
        <v>1.4929113235165745E-2</v>
      </c>
      <c r="X1387" s="60">
        <f t="array" aca="1" ref="X1387:X1390" ca="1">TRANSPOSE(OFFSET($L$3, MATCH($R1387 &amp; "/" &amp; X$2, $P$3:$P$5002, 0) - 1, 0, 1, $E$1))</f>
        <v>1.5043828319413324</v>
      </c>
      <c r="Y1387" s="52">
        <f ca="1">$B$11 * EXP(($E$3 - $C$11^2/2) * Y$2 + $C$11*SQRT(Y$2)*T1387)</f>
        <v>106.90903125935158</v>
      </c>
      <c r="Z1387" s="52">
        <f ca="1">Y1387 * EXP(($E$3 - $C$11^2/2) * (Z$2-Y$2) + $C$11*SQRT(Z$2-Y$2)*U1387)</f>
        <v>114.97466592388595</v>
      </c>
      <c r="AA1387" s="52">
        <f ca="1">Z1387 * EXP(($E$3 - $C$11^2/2) * (AA$2-Z$2) + $C$11*SQRT(AA$2-Z$2)*V1387)</f>
        <v>112.81745780901146</v>
      </c>
      <c r="AB1387" s="52">
        <f ca="1">AA1387 * EXP(($E$3 - $C$11^2/2) * (AB$2-AA$2) + $C$11*SQRT(AB$2-AA$2)*W1387)</f>
        <v>113.89190865104877</v>
      </c>
      <c r="AC1387" s="52">
        <f ca="1">AB1387 * EXP(($E$3 - $C$11^2/2) * (AC$2-AB$2) + $C$11*SQRT(AC$2-AB$2)*X1387)</f>
        <v>179.7495833131706</v>
      </c>
      <c r="AD1387" s="47"/>
      <c r="AE1387" s="3" t="s">
        <v>69</v>
      </c>
      <c r="AF1387" s="20" cm="1">
        <f t="array" aca="1" ref="AF1387" ca="1">MIN(Y1387:Y1390 / $D$11:$D$14)</f>
        <v>0.76798599297820958</v>
      </c>
      <c r="AG1387" s="20" cm="1">
        <f t="array" aca="1" ref="AG1387" ca="1">MIN(Z1387:Z1390 / $D$11:$D$14)</f>
        <v>0.85093314502027073</v>
      </c>
      <c r="AH1387" s="20" cm="1">
        <f t="array" aca="1" ref="AH1387" ca="1">MIN(AA1387:AA1390 / $D$11:$D$14)</f>
        <v>0.84082072549936737</v>
      </c>
      <c r="AI1387" s="20" cm="1">
        <f t="array" aca="1" ref="AI1387" ca="1">MIN(AB1387:AB1390 / $D$11:$D$14)</f>
        <v>0.56496344703255563</v>
      </c>
      <c r="AJ1387" s="20" cm="1">
        <f t="array" aca="1" ref="AJ1387" ca="1">MIN(AC1387:AC1390 / $D$11:$D$14)</f>
        <v>0.95783090768926993</v>
      </c>
      <c r="AK1387" s="72">
        <f t="array" aca="1" ref="AK1387" ca="1">SUMPRODUCT(AF1388:AJ1388, EXP(-$E$3*$AF$2:$AJ$2))</f>
        <v>116045.27097012682</v>
      </c>
      <c r="AL1387" s="70">
        <f ca="1">MAX(AC1388 - $D$11, 0) * EXP(-$E$2*$E$3)</f>
        <v>61.776630968121268</v>
      </c>
    </row>
    <row r="1388" spans="7:38" ht="14.55" customHeight="1" x14ac:dyDescent="0.3">
      <c r="G1388" s="3">
        <v>1386</v>
      </c>
      <c r="H1388" s="58">
        <v>2.2174729064999368</v>
      </c>
      <c r="I1388" s="58">
        <v>-0.77928558813003257</v>
      </c>
      <c r="J1388" s="58">
        <v>7.1524089979595279E-2</v>
      </c>
      <c r="K1388" s="59">
        <v>0.49711710640080808</v>
      </c>
      <c r="L1388" s="60">
        <f t="array" ref="L1388:O1388">TRANSPOSE(MMULT(Option!$B$25:$E$28, TRANSPOSE(H1388:K1388)))</f>
        <v>2.2174729064999368</v>
      </c>
      <c r="M1388" s="60">
        <v>0.17276212348116382</v>
      </c>
      <c r="N1388" s="60">
        <v>0.7457446224461125</v>
      </c>
      <c r="O1388" s="60">
        <v>1.1225900239094739</v>
      </c>
      <c r="P1388" s="56" t="str">
        <f t="shared" si="1700"/>
        <v>278/1</v>
      </c>
      <c r="R1388" s="80"/>
      <c r="S1388" s="3" t="s">
        <v>29</v>
      </c>
      <c r="T1388" s="60">
        <f ca="1"/>
        <v>-0.8966126143680262</v>
      </c>
      <c r="U1388" s="60">
        <f ca="1"/>
        <v>0.65906394255611978</v>
      </c>
      <c r="V1388" s="60">
        <f ca="1"/>
        <v>-0.39037402814010547</v>
      </c>
      <c r="W1388" s="60">
        <f ca="1"/>
        <v>1.9797058329520969</v>
      </c>
      <c r="X1388" s="60">
        <f ca="1"/>
        <v>0.51160736284167363</v>
      </c>
      <c r="Y1388" s="52">
        <f ca="1">$B$12 * EXP(($E$3 - $C$12^2/2) * Y$2 + $C$12*SQRT(Y$2)*T1388)</f>
        <v>76.798599297820957</v>
      </c>
      <c r="Z1388" s="52">
        <f ca="1">Y1388 * EXP(($E$3 - $C$12^2/2) * (Z$2-Y$2) + $C$12*SQRT(Z$2-Y$2)*U1388)</f>
        <v>94.057432942702036</v>
      </c>
      <c r="AA1388" s="52">
        <f ca="1">Z1388 * EXP(($E$3 - $C$12^2/2) * (AA$2-Z$2) + $C$12*SQRT(AA$2-Z$2)*V1388)</f>
        <v>84.08207254993674</v>
      </c>
      <c r="AB1388" s="52">
        <f ca="1">AA1388 * EXP(($E$3 - $C$12^2/2) * (AB$2-AA$2) + $C$12*SQRT(AB$2-AA$2)*W1388)</f>
        <v>153.04088775029135</v>
      </c>
      <c r="AC1388" s="52">
        <f ca="1">AB1388 * EXP(($E$3 - $C$12^2/2) * (AC$2-AB$2) + $C$12*SQRT(AC$2-AB$2)*X1388)</f>
        <v>179.32276432040675</v>
      </c>
      <c r="AD1388" s="47"/>
      <c r="AE1388" s="3" t="s">
        <v>47</v>
      </c>
      <c r="AF1388" s="64">
        <f t="shared" ref="AF1388" ca="1" si="1751">($B$5*AF1390 + (1 + $B$6)*AF1389)*$B$2</f>
        <v>0</v>
      </c>
      <c r="AG1388" s="64">
        <f t="shared" ref="AG1388" ca="1" si="1752">($B$5*AG1390 + (1 + $B$6)*AG1389)*$B$2</f>
        <v>15000</v>
      </c>
      <c r="AH1388" s="64">
        <f t="shared" ref="AH1388" ca="1" si="1753">($B$5*AH1390 + (1 + $B$6)*AH1389)*$B$2</f>
        <v>15000</v>
      </c>
      <c r="AI1388" s="64">
        <f t="shared" ref="AI1388" ca="1" si="1754">($B$5*AI1390 + (1 + $B$6)*AI1389)*$B$2</f>
        <v>0</v>
      </c>
      <c r="AJ1388" s="64" cm="1">
        <f t="array" aca="1" ref="AJ1388" ca="1">($B$5*AJ1390 + (1 + $B$6)*AJ1389 + AND(NOT(AF1389:AJ1389)))*$B$2</f>
        <v>114999.99999999999</v>
      </c>
      <c r="AK1388" s="73"/>
      <c r="AL1388" s="70"/>
    </row>
    <row r="1389" spans="7:38" ht="14.55" customHeight="1" x14ac:dyDescent="0.3">
      <c r="G1389" s="3">
        <v>1387</v>
      </c>
      <c r="H1389" s="58">
        <v>0.14014363042191946</v>
      </c>
      <c r="I1389" s="58">
        <v>-3.5781244195176302E-2</v>
      </c>
      <c r="J1389" s="58">
        <v>0.24121770770465178</v>
      </c>
      <c r="K1389" s="59">
        <v>-1.5996674854515809</v>
      </c>
      <c r="L1389" s="60">
        <f t="array" ref="L1389:O1389">TRANSPOSE(MMULT(Option!$B$25:$E$28, TRANSPOSE(H1389:K1389)))</f>
        <v>0.14014363042191946</v>
      </c>
      <c r="M1389" s="60">
        <v>2.3263400171948855E-2</v>
      </c>
      <c r="N1389" s="60">
        <v>0.25855166371772237</v>
      </c>
      <c r="O1389" s="60">
        <v>-1.2761047945410224</v>
      </c>
      <c r="P1389" s="56" t="str">
        <f t="shared" si="1700"/>
        <v>278/2</v>
      </c>
      <c r="R1389" s="80"/>
      <c r="S1389" s="3" t="s">
        <v>31</v>
      </c>
      <c r="T1389" s="60">
        <f ca="1"/>
        <v>1.6039460124239744</v>
      </c>
      <c r="U1389" s="60">
        <f ca="1"/>
        <v>-0.54492239018517075</v>
      </c>
      <c r="V1389" s="60">
        <f ca="1"/>
        <v>-1.9065376640759621E-2</v>
      </c>
      <c r="W1389" s="60">
        <f ca="1"/>
        <v>-0.58192412203236787</v>
      </c>
      <c r="X1389" s="60">
        <f ca="1"/>
        <v>0.47261020716937835</v>
      </c>
      <c r="Y1389" s="52">
        <f ca="1">$B$13 * EXP(($E$3 - $C$13^2/2) * Y$2 + $C$13*SQRT(Y$2)*T1389)</f>
        <v>162.60988517748564</v>
      </c>
      <c r="Z1389" s="52">
        <f ca="1">Y1389 * EXP(($E$3 - $C$13^2/2) * (Z$2-Y$2) + $C$13*SQRT(Z$2-Y$2)*U1389)</f>
        <v>138.7782412783404</v>
      </c>
      <c r="AA1389" s="52">
        <f ca="1">Z1389 * EXP(($E$3 - $C$13^2/2) * (AA$2-Z$2) + $C$13*SQRT(AA$2-Z$2)*V1389)</f>
        <v>138.6784105769209</v>
      </c>
      <c r="AB1389" s="52">
        <f ca="1">AA1389 * EXP(($E$3 - $C$13^2/2) * (AB$2-AA$2) + $C$13*SQRT(AB$2-AA$2)*W1389)</f>
        <v>117.04756879384759</v>
      </c>
      <c r="AC1389" s="52">
        <f ca="1">AB1389 * EXP(($E$3 - $C$13^2/2) * (AC$2-AB$2) + $C$13*SQRT(AC$2-AB$2)*X1389)</f>
        <v>135.55310538629706</v>
      </c>
      <c r="AD1389" s="47"/>
      <c r="AE1389" s="3" t="s">
        <v>46</v>
      </c>
      <c r="AF1389" s="52" t="b">
        <f t="shared" ref="AF1389" ca="1" si="1755">AF1387 &gt;= $B$4</f>
        <v>0</v>
      </c>
      <c r="AG1389" s="52" t="b">
        <f t="array" aca="1" ref="AG1389" ca="1">AND(AG1387 &gt;= $B$4, NOT(OR($AF1389:AF1389)))</f>
        <v>0</v>
      </c>
      <c r="AH1389" s="52" t="b">
        <f t="array" aca="1" ref="AH1389" ca="1">AND(AH1387 &gt;= $B$4, NOT(OR($AF1389:AG1389)))</f>
        <v>0</v>
      </c>
      <c r="AI1389" s="52" t="b">
        <f t="array" aca="1" ref="AI1389" ca="1">AND(AI1387 &gt;= $B$4, NOT(OR($AF1389:AH1389)))</f>
        <v>0</v>
      </c>
      <c r="AJ1389" s="52" t="b">
        <f t="array" aca="1" ref="AJ1389" ca="1">AND(AJ1387 &gt;= $B$4, NOT(OR($AF1389:AI1389)))</f>
        <v>0</v>
      </c>
      <c r="AK1389" s="73"/>
      <c r="AL1389" s="70"/>
    </row>
    <row r="1390" spans="7:38" ht="14.55" customHeight="1" x14ac:dyDescent="0.3">
      <c r="G1390" s="3">
        <v>1388</v>
      </c>
      <c r="H1390" s="58">
        <v>2.8008087367807946</v>
      </c>
      <c r="I1390" s="58">
        <v>1.8799034452435712</v>
      </c>
      <c r="J1390" s="58">
        <v>1.5877760598192063</v>
      </c>
      <c r="K1390" s="59">
        <v>0.4976476819092005</v>
      </c>
      <c r="L1390" s="60">
        <f t="array" ref="L1390:O1390">TRANSPOSE(MMULT(Option!$B$25:$E$28, TRANSPOSE(H1390:K1390)))</f>
        <v>2.8008087367807946</v>
      </c>
      <c r="M1390" s="60">
        <v>2.8432834621197052</v>
      </c>
      <c r="N1390" s="60">
        <v>3.0071574664575769</v>
      </c>
      <c r="O1390" s="60">
        <v>2.3486599400589445</v>
      </c>
      <c r="P1390" s="56" t="str">
        <f t="shared" si="1700"/>
        <v>278/3</v>
      </c>
      <c r="R1390" s="80"/>
      <c r="S1390" s="3" t="s">
        <v>30</v>
      </c>
      <c r="T1390" s="60">
        <f ca="1"/>
        <v>0.68893983270191717</v>
      </c>
      <c r="U1390" s="60">
        <f ca="1"/>
        <v>-1.2603455459953139</v>
      </c>
      <c r="V1390" s="60">
        <f ca="1"/>
        <v>0.16658608289423837</v>
      </c>
      <c r="W1390" s="60">
        <f ca="1"/>
        <v>-1.5651611877546487</v>
      </c>
      <c r="X1390" s="60">
        <f ca="1"/>
        <v>1.7430340777078976</v>
      </c>
      <c r="Y1390" s="52">
        <f ca="1">$B$14 * EXP(($E$3 - $C$14^2/2) * Y$2 + $C$14*SQRT(Y$2)*T1390)</f>
        <v>123.57547905247095</v>
      </c>
      <c r="Z1390" s="52">
        <f ca="1">Y1390 * EXP(($E$3 - $C$14^2/2) * (Z$2-Y$2) + $C$14*SQRT(Z$2-Y$2)*U1390)</f>
        <v>85.09331450202707</v>
      </c>
      <c r="AA1390" s="52">
        <f ca="1">Z1390 * EXP(($E$3 - $C$14^2/2) * (AA$2-Z$2) + $C$14*SQRT(AA$2-Z$2)*V1390)</f>
        <v>89.902369380853003</v>
      </c>
      <c r="AB1390" s="52">
        <f ca="1">AA1390 * EXP(($E$3 - $C$14^2/2) * (AB$2-AA$2) + $C$14*SQRT(AB$2-AA$2)*W1390)</f>
        <v>56.496344703255566</v>
      </c>
      <c r="AC1390" s="52">
        <f ca="1">AB1390 * EXP(($E$3 - $C$14^2/2) * (AC$2-AB$2) + $C$14*SQRT(AC$2-AB$2)*X1390)</f>
        <v>95.783090768926996</v>
      </c>
      <c r="AD1390" s="47"/>
      <c r="AE1390" s="3" t="s">
        <v>68</v>
      </c>
      <c r="AF1390" s="52" t="b">
        <f ca="1">AND(AF1387&gt;$B$3, NOT(OR($AF1389:AF1389)))</f>
        <v>0</v>
      </c>
      <c r="AG1390" s="52" t="b">
        <f ca="1">AND(AG1387&gt;$B$3, NOT(OR($AF1389:AG1389)))</f>
        <v>1</v>
      </c>
      <c r="AH1390" s="52" t="b">
        <f ca="1">AND(AH1387&gt;$B$3, NOT(OR($AF1389:AH1389)))</f>
        <v>1</v>
      </c>
      <c r="AI1390" s="52" t="b">
        <f ca="1">AND(AI1387&gt;$B$3, NOT(OR($AF1389:AI1389)))</f>
        <v>0</v>
      </c>
      <c r="AJ1390" s="52" t="b">
        <f ca="1">AND(AJ1387&gt;$B$3, NOT(OR($AF1389:AJ1389)))</f>
        <v>1</v>
      </c>
      <c r="AK1390" s="74"/>
      <c r="AL1390" s="70"/>
    </row>
    <row r="1391" spans="7:38" ht="14.55" customHeight="1" x14ac:dyDescent="0.3">
      <c r="G1391" s="3">
        <v>1389</v>
      </c>
      <c r="H1391" s="58">
        <v>0.21314828229249363</v>
      </c>
      <c r="I1391" s="58">
        <v>-0.52580755973124182</v>
      </c>
      <c r="J1391" s="58">
        <v>0.50602213036617483</v>
      </c>
      <c r="K1391" s="59">
        <v>0.74968064909796117</v>
      </c>
      <c r="L1391" s="60">
        <f t="array" ref="L1391:O1391">TRANSPOSE(MMULT(Option!$B$25:$E$28, TRANSPOSE(H1391:K1391)))</f>
        <v>0.21314828229249363</v>
      </c>
      <c r="M1391" s="60">
        <v>-0.39665127577268849</v>
      </c>
      <c r="N1391" s="60">
        <v>0.39201490383550286</v>
      </c>
      <c r="O1391" s="60">
        <v>0.688324133238154</v>
      </c>
      <c r="P1391" s="56" t="str">
        <f t="shared" si="1700"/>
        <v>278/4</v>
      </c>
      <c r="R1391" s="80">
        <v>348</v>
      </c>
      <c r="S1391" s="3" t="s">
        <v>28</v>
      </c>
      <c r="T1391" s="60">
        <f t="array" aca="1" ref="T1391:T1394" ca="1">TRANSPOSE(OFFSET($L$3, MATCH($R1391 &amp; "/" &amp; T$2, $P$3:$P$5002, 0) - 1, 0, 1, $E$1))</f>
        <v>-0.43230597850277019</v>
      </c>
      <c r="U1391" s="60">
        <f t="array" aca="1" ref="U1391:U1394" ca="1">TRANSPOSE(OFFSET($L$3, MATCH($R1391 &amp; "/" &amp; U$2, $P$3:$P$5002, 0) - 1, 0, 1, $E$1))</f>
        <v>-0.65345660709355036</v>
      </c>
      <c r="V1391" s="60">
        <f t="array" aca="1" ref="V1391:V1394" ca="1">TRANSPOSE(OFFSET($L$3, MATCH($R1391 &amp; "/" &amp; V$2, $P$3:$P$5002, 0) - 1, 0, 1, $E$1))</f>
        <v>1.2909369700592559</v>
      </c>
      <c r="W1391" s="60">
        <f t="array" aca="1" ref="W1391:W1394" ca="1">TRANSPOSE(OFFSET($L$3, MATCH($R1391 &amp; "/" &amp; W$2, $P$3:$P$5002, 0) - 1, 0, 1, $E$1))</f>
        <v>1.126031886878216</v>
      </c>
      <c r="X1391" s="60">
        <f t="array" aca="1" ref="X1391:X1394" ca="1">TRANSPOSE(OFFSET($L$3, MATCH($R1391 &amp; "/" &amp; X$2, $P$3:$P$5002, 0) - 1, 0, 1, $E$1))</f>
        <v>-2.2299575552768665</v>
      </c>
      <c r="Y1391" s="52">
        <f ca="1">$B$11 * EXP(($E$3 - $C$11^2/2) * Y$2 + $C$11*SQRT(Y$2)*T1391)</f>
        <v>88.276893574037672</v>
      </c>
      <c r="Z1391" s="52">
        <f ca="1">Y1391 * EXP(($E$3 - $C$11^2/2) * (Z$2-Y$2) + $C$11*SQRT(Z$2-Y$2)*U1391)</f>
        <v>72.92572156402305</v>
      </c>
      <c r="AA1391" s="52">
        <f ca="1">Z1391 * EXP(($E$3 - $C$11^2/2) * (AA$2-Z$2) + $C$11*SQRT(AA$2-Z$2)*V1391)</f>
        <v>107.95586663373429</v>
      </c>
      <c r="AB1391" s="52">
        <f ca="1">AA1391 * EXP(($E$3 - $C$11^2/2) * (AB$2-AA$2) + $C$11*SQRT(AB$2-AA$2)*W1391)</f>
        <v>152.09906734470079</v>
      </c>
      <c r="AC1391" s="52">
        <f ca="1">AB1391 * EXP(($E$3 - $C$11^2/2) * (AC$2-AB$2) + $C$11*SQRT(AC$2-AB$2)*X1391)</f>
        <v>78.299780588878903</v>
      </c>
      <c r="AD1391" s="47"/>
      <c r="AE1391" s="3" t="s">
        <v>69</v>
      </c>
      <c r="AF1391" s="20" cm="1">
        <f t="array" aca="1" ref="AF1391" ca="1">MIN(Y1391:Y1394 / $D$11:$D$14)</f>
        <v>0.88276893574037674</v>
      </c>
      <c r="AG1391" s="20" cm="1">
        <f t="array" aca="1" ref="AG1391" ca="1">MIN(Z1391:Z1394 / $D$11:$D$14)</f>
        <v>0.47283032082805632</v>
      </c>
      <c r="AH1391" s="20" cm="1">
        <f t="array" aca="1" ref="AH1391" ca="1">MIN(AA1391:AA1394 / $D$11:$D$14)</f>
        <v>0.7230825805051605</v>
      </c>
      <c r="AI1391" s="20" cm="1">
        <f t="array" aca="1" ref="AI1391" ca="1">MIN(AB1391:AB1394 / $D$11:$D$14)</f>
        <v>0.80580427840450908</v>
      </c>
      <c r="AJ1391" s="20" cm="1">
        <f t="array" aca="1" ref="AJ1391" ca="1">MIN(AC1391:AC1394 / $D$11:$D$14)</f>
        <v>0.58337435343125943</v>
      </c>
      <c r="AK1391" s="72">
        <f t="array" aca="1" ref="AK1391" ca="1">SUMPRODUCT(AF1392:AJ1392, EXP(-$E$3*$AF$2:$AJ$2))</f>
        <v>104429.48097082092</v>
      </c>
      <c r="AL1391" s="70">
        <f ca="1">MAX(AC1392 - $D$11, 0) * EXP(-$E$2*$E$3)</f>
        <v>15.303148047079773</v>
      </c>
    </row>
    <row r="1392" spans="7:38" ht="14.55" customHeight="1" x14ac:dyDescent="0.3">
      <c r="G1392" s="3">
        <v>1390</v>
      </c>
      <c r="H1392" s="58">
        <v>0.94766491560847743</v>
      </c>
      <c r="I1392" s="58">
        <v>-0.57925287061108977</v>
      </c>
      <c r="J1392" s="58">
        <v>-0.66453740745587775</v>
      </c>
      <c r="K1392" s="59">
        <v>1.4318038989163508</v>
      </c>
      <c r="L1392" s="60">
        <f t="array" ref="L1392:O1392">TRANSPOSE(MMULT(Option!$B$25:$E$28, TRANSPOSE(H1392:K1392)))</f>
        <v>0.94766491560847743</v>
      </c>
      <c r="M1392" s="60">
        <v>-0.15182805897576496</v>
      </c>
      <c r="N1392" s="60">
        <v>-0.35628793493398025</v>
      </c>
      <c r="O1392" s="60">
        <v>1.323801144063278</v>
      </c>
      <c r="P1392" s="56" t="str">
        <f t="shared" si="1700"/>
        <v>278/5</v>
      </c>
      <c r="R1392" s="80"/>
      <c r="S1392" s="3" t="s">
        <v>29</v>
      </c>
      <c r="T1392" s="60">
        <f ca="1"/>
        <v>0.14301060615837896</v>
      </c>
      <c r="U1392" s="60">
        <f ca="1"/>
        <v>0.11919403085597319</v>
      </c>
      <c r="V1392" s="60">
        <f ca="1"/>
        <v>1.8747395153034938</v>
      </c>
      <c r="W1392" s="60">
        <f ca="1"/>
        <v>-0.71978010681161542</v>
      </c>
      <c r="X1392" s="60">
        <f ca="1"/>
        <v>-0.90250556295312645</v>
      </c>
      <c r="Y1392" s="52">
        <f ca="1">$B$12 * EXP(($E$3 - $C$12^2/2) * Y$2 + $C$12*SQRT(Y$2)*T1392)</f>
        <v>104.90690814771546</v>
      </c>
      <c r="Z1392" s="52">
        <f ca="1">Y1392 * EXP(($E$3 - $C$12^2/2) * (Z$2-Y$2) + $C$12*SQRT(Z$2-Y$2)*U1392)</f>
        <v>109.27105921494336</v>
      </c>
      <c r="AA1392" s="52">
        <f ca="1">Z1392 * EXP(($E$3 - $C$12^2/2) * (AA$2-Z$2) + $C$12*SQRT(AA$2-Z$2)*V1392)</f>
        <v>192.72290496307625</v>
      </c>
      <c r="AB1392" s="52">
        <f ca="1">AA1392 * EXP(($E$3 - $C$12^2/2) * (AB$2-AA$2) + $C$12*SQRT(AB$2-AA$2)*W1392)</f>
        <v>156.07230596462907</v>
      </c>
      <c r="AC1392" s="52">
        <f ca="1">AB1392 * EXP(($E$3 - $C$12^2/2) * (AC$2-AB$2) + $C$12*SQRT(AC$2-AB$2)*X1392)</f>
        <v>119.6496310477858</v>
      </c>
      <c r="AD1392" s="47"/>
      <c r="AE1392" s="3" t="s">
        <v>47</v>
      </c>
      <c r="AF1392" s="64">
        <f t="shared" ref="AF1392" ca="1" si="1756">($B$5*AF1394 + (1 + $B$6)*AF1393)*$B$2</f>
        <v>15000</v>
      </c>
      <c r="AG1392" s="64">
        <f t="shared" ref="AG1392" ca="1" si="1757">($B$5*AG1394 + (1 + $B$6)*AG1393)*$B$2</f>
        <v>0</v>
      </c>
      <c r="AH1392" s="64">
        <f t="shared" ref="AH1392" ca="1" si="1758">($B$5*AH1394 + (1 + $B$6)*AH1393)*$B$2</f>
        <v>0</v>
      </c>
      <c r="AI1392" s="64">
        <f t="shared" ref="AI1392" ca="1" si="1759">($B$5*AI1394 + (1 + $B$6)*AI1393)*$B$2</f>
        <v>15000</v>
      </c>
      <c r="AJ1392" s="64" cm="1">
        <f t="array" aca="1" ref="AJ1392" ca="1">($B$5*AJ1394 + (1 + $B$6)*AJ1393 + AND(NOT(AF1393:AJ1393)))*$B$2</f>
        <v>100000</v>
      </c>
      <c r="AK1392" s="73"/>
      <c r="AL1392" s="70"/>
    </row>
    <row r="1393" spans="7:38" ht="14.55" customHeight="1" x14ac:dyDescent="0.3">
      <c r="G1393" s="3">
        <v>1391</v>
      </c>
      <c r="H1393" s="58">
        <v>0.19692897078584493</v>
      </c>
      <c r="I1393" s="58">
        <v>-0.10322595104131341</v>
      </c>
      <c r="J1393" s="58">
        <v>-0.96557352368125859</v>
      </c>
      <c r="K1393" s="59">
        <v>-6.2699485706986677E-2</v>
      </c>
      <c r="L1393" s="60">
        <f t="array" ref="L1393:O1393">TRANSPOSE(MMULT(Option!$B$25:$E$28, TRANSPOSE(H1393:K1393)))</f>
        <v>0.19692897078584493</v>
      </c>
      <c r="M1393" s="60">
        <v>-1.5836558551786881E-2</v>
      </c>
      <c r="N1393" s="60">
        <v>-0.79633225576821043</v>
      </c>
      <c r="O1393" s="60">
        <v>-0.19041259699440721</v>
      </c>
      <c r="P1393" s="56" t="str">
        <f t="shared" si="1700"/>
        <v>279/1</v>
      </c>
      <c r="R1393" s="80"/>
      <c r="S1393" s="3" t="s">
        <v>31</v>
      </c>
      <c r="T1393" s="60">
        <f ca="1"/>
        <v>6.3617697861586039E-2</v>
      </c>
      <c r="U1393" s="60">
        <f ca="1"/>
        <v>-2.5936799798599948</v>
      </c>
      <c r="V1393" s="60">
        <f ca="1"/>
        <v>1.3992894682873913</v>
      </c>
      <c r="W1393" s="60">
        <f ca="1"/>
        <v>0.34439149128665469</v>
      </c>
      <c r="X1393" s="60">
        <f ca="1"/>
        <v>-1.0933726210328403</v>
      </c>
      <c r="Y1393" s="52">
        <f ca="1">$B$13 * EXP(($E$3 - $C$13^2/2) * Y$2 + $C$13*SQRT(Y$2)*T1393)</f>
        <v>102.43777031678718</v>
      </c>
      <c r="Z1393" s="52">
        <f ca="1">Y1393 * EXP(($E$3 - $C$13^2/2) * (Z$2-Y$2) + $C$13*SQRT(Z$2-Y$2)*U1393)</f>
        <v>47.283032082805633</v>
      </c>
      <c r="AA1393" s="52">
        <f ca="1">Z1393 * EXP(($E$3 - $C$13^2/2) * (AA$2-Z$2) + $C$13*SQRT(AA$2-Z$2)*V1393)</f>
        <v>72.308258050516045</v>
      </c>
      <c r="AB1393" s="52">
        <f ca="1">AA1393 * EXP(($E$3 - $C$13^2/2) * (AB$2-AA$2) + $C$13*SQRT(AB$2-AA$2)*W1393)</f>
        <v>80.580427840450909</v>
      </c>
      <c r="AC1393" s="52">
        <f ca="1">AB1393 * EXP(($E$3 - $C$13^2/2) * (AC$2-AB$2) + $C$13*SQRT(AC$2-AB$2)*X1393)</f>
        <v>58.337435343125939</v>
      </c>
      <c r="AD1393" s="47"/>
      <c r="AE1393" s="3" t="s">
        <v>46</v>
      </c>
      <c r="AF1393" s="52" t="b">
        <f t="shared" ref="AF1393" ca="1" si="1760">AF1391 &gt;= $B$4</f>
        <v>0</v>
      </c>
      <c r="AG1393" s="52" t="b">
        <f t="array" aca="1" ref="AG1393" ca="1">AND(AG1391 &gt;= $B$4, NOT(OR($AF1393:AF1393)))</f>
        <v>0</v>
      </c>
      <c r="AH1393" s="52" t="b">
        <f t="array" aca="1" ref="AH1393" ca="1">AND(AH1391 &gt;= $B$4, NOT(OR($AF1393:AG1393)))</f>
        <v>0</v>
      </c>
      <c r="AI1393" s="52" t="b">
        <f t="array" aca="1" ref="AI1393" ca="1">AND(AI1391 &gt;= $B$4, NOT(OR($AF1393:AH1393)))</f>
        <v>0</v>
      </c>
      <c r="AJ1393" s="52" t="b">
        <f t="array" aca="1" ref="AJ1393" ca="1">AND(AJ1391 &gt;= $B$4, NOT(OR($AF1393:AI1393)))</f>
        <v>0</v>
      </c>
      <c r="AK1393" s="73"/>
      <c r="AL1393" s="70"/>
    </row>
    <row r="1394" spans="7:38" ht="14.55" customHeight="1" x14ac:dyDescent="0.3">
      <c r="G1394" s="3">
        <v>1392</v>
      </c>
      <c r="H1394" s="58">
        <v>1.1037196987827256</v>
      </c>
      <c r="I1394" s="58">
        <v>-0.52530709262714637</v>
      </c>
      <c r="J1394" s="58">
        <v>-1.3528326021182011</v>
      </c>
      <c r="K1394" s="59">
        <v>-4.6291643887767416E-2</v>
      </c>
      <c r="L1394" s="60">
        <f t="array" ref="L1394:O1394">TRANSPOSE(MMULT(Option!$B$25:$E$28, TRANSPOSE(H1394:K1394)))</f>
        <v>1.1037196987827256</v>
      </c>
      <c r="M1394" s="60">
        <v>-3.9964023499125145E-2</v>
      </c>
      <c r="N1394" s="60">
        <v>-0.88427629864670421</v>
      </c>
      <c r="O1394" s="60">
        <v>2.4251044016933981E-4</v>
      </c>
      <c r="P1394" s="56" t="str">
        <f t="shared" si="1700"/>
        <v>279/2</v>
      </c>
      <c r="R1394" s="80"/>
      <c r="S1394" s="3" t="s">
        <v>30</v>
      </c>
      <c r="T1394" s="60">
        <f ca="1"/>
        <v>0.83351948709427093</v>
      </c>
      <c r="U1394" s="60">
        <f ca="1"/>
        <v>-0.68280670408329713</v>
      </c>
      <c r="V1394" s="60">
        <f ca="1"/>
        <v>2.0432805496840487</v>
      </c>
      <c r="W1394" s="60">
        <f ca="1"/>
        <v>0.60354296282153164</v>
      </c>
      <c r="X1394" s="60">
        <f ca="1"/>
        <v>-0.80335071346475118</v>
      </c>
      <c r="Y1394" s="52">
        <f ca="1">$B$14 * EXP(($E$3 - $C$14^2/2) * Y$2 + $C$14*SQRT(Y$2)*T1394)</f>
        <v>129.05336901704879</v>
      </c>
      <c r="Z1394" s="52">
        <f ca="1">Y1394 * EXP(($E$3 - $C$14^2/2) * (Z$2-Y$2) + $C$14*SQRT(Z$2-Y$2)*U1394)</f>
        <v>105.67665640927324</v>
      </c>
      <c r="AA1394" s="52">
        <f ca="1">Z1394 * EXP(($E$3 - $C$14^2/2) * (AA$2-Z$2) + $C$14*SQRT(AA$2-Z$2)*V1394)</f>
        <v>196.04969750650471</v>
      </c>
      <c r="AB1394" s="52">
        <f ca="1">AA1394 * EXP(($E$3 - $C$14^2/2) * (AB$2-AA$2) + $C$14*SQRT(AB$2-AA$2)*W1394)</f>
        <v>236.14147001482462</v>
      </c>
      <c r="AC1394" s="52">
        <f ca="1">AB1394 * EXP(($E$3 - $C$14^2/2) * (AC$2-AB$2) + $C$14*SQRT(AC$2-AB$2)*X1394)</f>
        <v>186.49899691613311</v>
      </c>
      <c r="AD1394" s="47"/>
      <c r="AE1394" s="3" t="s">
        <v>68</v>
      </c>
      <c r="AF1394" s="52" t="b">
        <f ca="1">AND(AF1391&gt;$B$3, NOT(OR($AF1393:AF1393)))</f>
        <v>1</v>
      </c>
      <c r="AG1394" s="52" t="b">
        <f ca="1">AND(AG1391&gt;$B$3, NOT(OR($AF1393:AG1393)))</f>
        <v>0</v>
      </c>
      <c r="AH1394" s="52" t="b">
        <f ca="1">AND(AH1391&gt;$B$3, NOT(OR($AF1393:AH1393)))</f>
        <v>0</v>
      </c>
      <c r="AI1394" s="52" t="b">
        <f ca="1">AND(AI1391&gt;$B$3, NOT(OR($AF1393:AI1393)))</f>
        <v>1</v>
      </c>
      <c r="AJ1394" s="52" t="b">
        <f ca="1">AND(AJ1391&gt;$B$3, NOT(OR($AF1393:AJ1393)))</f>
        <v>0</v>
      </c>
      <c r="AK1394" s="74"/>
      <c r="AL1394" s="70"/>
    </row>
    <row r="1395" spans="7:38" ht="14.55" customHeight="1" x14ac:dyDescent="0.3">
      <c r="G1395" s="3">
        <v>1393</v>
      </c>
      <c r="H1395" s="58">
        <v>-0.34721160334835677</v>
      </c>
      <c r="I1395" s="58">
        <v>-1.4112995011328118</v>
      </c>
      <c r="J1395" s="58">
        <v>-0.90816115701893951</v>
      </c>
      <c r="K1395" s="59">
        <v>-0.44558750562412669</v>
      </c>
      <c r="L1395" s="60">
        <f t="array" ref="L1395:O1395">TRANSPOSE(MMULT(Option!$B$25:$E$28, TRANSPOSE(H1395:K1395)))</f>
        <v>-0.34721160334835677</v>
      </c>
      <c r="M1395" s="60">
        <v>-1.4323619997782477</v>
      </c>
      <c r="N1395" s="60">
        <v>-1.3060966863387422</v>
      </c>
      <c r="O1395" s="60">
        <v>-1.0672828516960213</v>
      </c>
      <c r="P1395" s="56" t="str">
        <f t="shared" si="1700"/>
        <v>279/3</v>
      </c>
      <c r="R1395" s="80">
        <v>349</v>
      </c>
      <c r="S1395" s="3" t="s">
        <v>28</v>
      </c>
      <c r="T1395" s="60">
        <f t="array" aca="1" ref="T1395:T1398" ca="1">TRANSPOSE(OFFSET($L$3, MATCH($R1395 &amp; "/" &amp; T$2, $P$3:$P$5002, 0) - 1, 0, 1, $E$1))</f>
        <v>1.2401694516434458</v>
      </c>
      <c r="U1395" s="60">
        <f t="array" aca="1" ref="U1395:U1398" ca="1">TRANSPOSE(OFFSET($L$3, MATCH($R1395 &amp; "/" &amp; U$2, $P$3:$P$5002, 0) - 1, 0, 1, $E$1))</f>
        <v>-9.5184051050919899E-2</v>
      </c>
      <c r="V1395" s="60">
        <f t="array" aca="1" ref="V1395:V1398" ca="1">TRANSPOSE(OFFSET($L$3, MATCH($R1395 &amp; "/" &amp; V$2, $P$3:$P$5002, 0) - 1, 0, 1, $E$1))</f>
        <v>-1.2846779331294473</v>
      </c>
      <c r="W1395" s="60">
        <f t="array" aca="1" ref="W1395:W1398" ca="1">TRANSPOSE(OFFSET($L$3, MATCH($R1395 &amp; "/" &amp; W$2, $P$3:$P$5002, 0) - 1, 0, 1, $E$1))</f>
        <v>1.3858449406401121</v>
      </c>
      <c r="X1395" s="60">
        <f t="array" aca="1" ref="X1395:X1398" ca="1">TRANSPOSE(OFFSET($L$3, MATCH($R1395 &amp; "/" &amp; X$2, $P$3:$P$5002, 0) - 1, 0, 1, $E$1))</f>
        <v>-0.96336050785431115</v>
      </c>
      <c r="Y1395" s="52">
        <f ca="1">$B$11 * EXP(($E$3 - $C$11^2/2) * Y$2 + $C$11*SQRT(Y$2)*T1395)</f>
        <v>145.79784245394134</v>
      </c>
      <c r="Z1395" s="52">
        <f ca="1">Y1395 * EXP(($E$3 - $C$11^2/2) * (Z$2-Y$2) + $C$11*SQRT(Z$2-Y$2)*U1395)</f>
        <v>142.40367499098787</v>
      </c>
      <c r="AA1395" s="52">
        <f ca="1">Z1395 * EXP(($E$3 - $C$11^2/2) * (AA$2-Z$2) + $C$11*SQRT(AA$2-Z$2)*V1395)</f>
        <v>97.345102873874751</v>
      </c>
      <c r="AB1395" s="52">
        <f ca="1">AA1395 * EXP(($E$3 - $C$11^2/2) * (AB$2-AA$2) + $C$11*SQRT(AB$2-AA$2)*W1395)</f>
        <v>148.26717880297434</v>
      </c>
      <c r="AC1395" s="52">
        <f ca="1">AB1395 * EXP(($E$3 - $C$11^2/2) * (AC$2-AB$2) + $C$11*SQRT(AC$2-AB$2)*X1395)</f>
        <v>111.60967682200857</v>
      </c>
      <c r="AD1395" s="47"/>
      <c r="AE1395" s="3" t="s">
        <v>69</v>
      </c>
      <c r="AF1395" s="20" cm="1">
        <f t="array" aca="1" ref="AF1395" ca="1">MIN(Y1395:Y1398 / $D$11:$D$14)</f>
        <v>1.3951420519200928</v>
      </c>
      <c r="AG1395" s="20" cm="1">
        <f t="array" aca="1" ref="AG1395" ca="1">MIN(Z1395:Z1398 / $D$11:$D$14)</f>
        <v>1.0416351992310571</v>
      </c>
      <c r="AH1395" s="20" cm="1">
        <f t="array" aca="1" ref="AH1395" ca="1">MIN(AA1395:AA1398 / $D$11:$D$14)</f>
        <v>0.97345102873874756</v>
      </c>
      <c r="AI1395" s="20" cm="1">
        <f t="array" aca="1" ref="AI1395" ca="1">MIN(AB1395:AB1398 / $D$11:$D$14)</f>
        <v>0.728441220972324</v>
      </c>
      <c r="AJ1395" s="20" cm="1">
        <f t="array" aca="1" ref="AJ1395" ca="1">MIN(AC1395:AC1398 / $D$11:$D$14)</f>
        <v>0.57157902949818284</v>
      </c>
      <c r="AK1395" s="72">
        <f t="array" aca="1" ref="AK1395" ca="1">SUMPRODUCT(AF1396:AJ1396, EXP(-$E$3*$AF$2:$AJ$2))</f>
        <v>99879.089572574972</v>
      </c>
      <c r="AL1395" s="70">
        <f ca="1">MAX(AC1396 - $D$11, 0) * EXP(-$E$2*$E$3)</f>
        <v>30.866794565332857</v>
      </c>
    </row>
    <row r="1396" spans="7:38" ht="14.55" customHeight="1" x14ac:dyDescent="0.3">
      <c r="G1396" s="3">
        <v>1394</v>
      </c>
      <c r="H1396" s="58">
        <v>-0.35980340315241038</v>
      </c>
      <c r="I1396" s="58">
        <v>-0.57249381204193972</v>
      </c>
      <c r="J1396" s="58">
        <v>6.5823663428748708E-2</v>
      </c>
      <c r="K1396" s="59">
        <v>-0.93817859810914006</v>
      </c>
      <c r="L1396" s="60">
        <f t="array" ref="L1396:O1396">TRANSPOSE(MMULT(Option!$B$25:$E$28, TRANSPOSE(H1396:K1396)))</f>
        <v>-0.35980340315241038</v>
      </c>
      <c r="M1396" s="60">
        <v>-0.66862060697616621</v>
      </c>
      <c r="N1396" s="60">
        <v>-0.23602184531763754</v>
      </c>
      <c r="O1396" s="60">
        <v>-1.0843961207461299</v>
      </c>
      <c r="P1396" s="56" t="str">
        <f t="shared" si="1700"/>
        <v>279/4</v>
      </c>
      <c r="R1396" s="80"/>
      <c r="S1396" s="3" t="s">
        <v>29</v>
      </c>
      <c r="T1396" s="60">
        <f ca="1"/>
        <v>2.2755937808058415</v>
      </c>
      <c r="U1396" s="60">
        <f ca="1"/>
        <v>-0.59378032460787566</v>
      </c>
      <c r="V1396" s="60">
        <f ca="1"/>
        <v>-0.11557056182526532</v>
      </c>
      <c r="W1396" s="60">
        <f ca="1"/>
        <v>0.49158594103432507</v>
      </c>
      <c r="X1396" s="60">
        <f ca="1"/>
        <v>-1.0283197408349718</v>
      </c>
      <c r="Y1396" s="52">
        <f ca="1">$B$12 * EXP(($E$3 - $C$12^2/2) * Y$2 + $C$12*SQRT(Y$2)*T1396)</f>
        <v>198.90917633784719</v>
      </c>
      <c r="Z1396" s="52">
        <f ca="1">Y1396 * EXP(($E$3 - $C$12^2/2) * (Z$2-Y$2) + $C$12*SQRT(Z$2-Y$2)*U1396)</f>
        <v>167.28755582802827</v>
      </c>
      <c r="AA1396" s="52">
        <f ca="1">Z1396 * EXP(($E$3 - $C$12^2/2) * (AA$2-Z$2) + $C$12*SQRT(AA$2-Z$2)*V1396)</f>
        <v>162.39685378582197</v>
      </c>
      <c r="AB1396" s="52">
        <f ca="1">AA1396 * EXP(($E$3 - $C$12^2/2) * (AB$2-AA$2) + $C$12*SQRT(AB$2-AA$2)*W1396)</f>
        <v>189.14593058199489</v>
      </c>
      <c r="AC1396" s="52">
        <f ca="1">AB1396 * EXP(($E$3 - $C$12^2/2) * (AC$2-AB$2) + $C$12*SQRT(AC$2-AB$2)*X1396)</f>
        <v>139.63374875356644</v>
      </c>
      <c r="AD1396" s="47"/>
      <c r="AE1396" s="3" t="s">
        <v>47</v>
      </c>
      <c r="AF1396" s="64">
        <f t="shared" ref="AF1396" ca="1" si="1761">($B$5*AF1398 + (1 + $B$6)*AF1397)*$B$2</f>
        <v>105000</v>
      </c>
      <c r="AG1396" s="64">
        <f t="shared" ref="AG1396" ca="1" si="1762">($B$5*AG1398 + (1 + $B$6)*AG1397)*$B$2</f>
        <v>0</v>
      </c>
      <c r="AH1396" s="64">
        <f t="shared" ref="AH1396" ca="1" si="1763">($B$5*AH1398 + (1 + $B$6)*AH1397)*$B$2</f>
        <v>0</v>
      </c>
      <c r="AI1396" s="64">
        <f t="shared" ref="AI1396" ca="1" si="1764">($B$5*AI1398 + (1 + $B$6)*AI1397)*$B$2</f>
        <v>0</v>
      </c>
      <c r="AJ1396" s="64" cm="1">
        <f t="array" aca="1" ref="AJ1396" ca="1">($B$5*AJ1398 + (1 + $B$6)*AJ1397 + AND(NOT(AF1397:AJ1397)))*$B$2</f>
        <v>0</v>
      </c>
      <c r="AK1396" s="73"/>
      <c r="AL1396" s="70"/>
    </row>
    <row r="1397" spans="7:38" ht="14.55" customHeight="1" x14ac:dyDescent="0.3">
      <c r="G1397" s="3">
        <v>1395</v>
      </c>
      <c r="H1397" s="58">
        <v>0.98593876565052474</v>
      </c>
      <c r="I1397" s="58">
        <v>-0.99456548801186162</v>
      </c>
      <c r="J1397" s="58">
        <v>-1.3031822685368304</v>
      </c>
      <c r="K1397" s="59">
        <v>-0.28855797227671653</v>
      </c>
      <c r="L1397" s="60">
        <f t="array" ref="L1397:O1397">TRANSPOSE(MMULT(Option!$B$25:$E$28, TRANSPOSE(H1397:K1397)))</f>
        <v>0.98593876565052474</v>
      </c>
      <c r="M1397" s="60">
        <v>-0.51715882022080029</v>
      </c>
      <c r="N1397" s="60">
        <v>-1.0106609765716594</v>
      </c>
      <c r="O1397" s="60">
        <v>-0.36752429134192521</v>
      </c>
      <c r="P1397" s="56" t="str">
        <f t="shared" si="1700"/>
        <v>279/5</v>
      </c>
      <c r="R1397" s="80"/>
      <c r="S1397" s="3" t="s">
        <v>31</v>
      </c>
      <c r="T1397" s="60">
        <f ca="1"/>
        <v>1.093320798074914</v>
      </c>
      <c r="U1397" s="60">
        <f ca="1"/>
        <v>1.013909347013076</v>
      </c>
      <c r="V1397" s="60">
        <f ca="1"/>
        <v>-0.96955616918567566</v>
      </c>
      <c r="W1397" s="60">
        <f ca="1"/>
        <v>-1.3453443337335216</v>
      </c>
      <c r="X1397" s="60">
        <f ca="1"/>
        <v>-0.41363546593500367</v>
      </c>
      <c r="Y1397" s="52">
        <f ca="1">$B$13 * EXP(($E$3 - $C$13^2/2) * Y$2 + $C$13*SQRT(Y$2)*T1397)</f>
        <v>139.51420519200929</v>
      </c>
      <c r="Z1397" s="52">
        <f ca="1">Y1397 * EXP(($E$3 - $C$13^2/2) * (Z$2-Y$2) + $C$13*SQRT(Z$2-Y$2)*U1397)</f>
        <v>190.05988933404674</v>
      </c>
      <c r="AA1397" s="52">
        <f ca="1">Z1397 * EXP(($E$3 - $C$13^2/2) * (AA$2-Z$2) + $C$13*SQRT(AA$2-Z$2)*V1397)</f>
        <v>142.8039026135782</v>
      </c>
      <c r="AB1397" s="52">
        <f ca="1">AA1397 * EXP(($E$3 - $C$13^2/2) * (AB$2-AA$2) + $C$13*SQRT(AB$2-AA$2)*W1397)</f>
        <v>95.858110129837939</v>
      </c>
      <c r="AC1397" s="52">
        <f ca="1">AB1397 * EXP(($E$3 - $C$13^2/2) * (AC$2-AB$2) + $C$13*SQRT(AC$2-AB$2)*X1397)</f>
        <v>85.095864519520561</v>
      </c>
      <c r="AD1397" s="47"/>
      <c r="AE1397" s="3" t="s">
        <v>46</v>
      </c>
      <c r="AF1397" s="52" t="b">
        <f t="shared" ref="AF1397" ca="1" si="1765">AF1395 &gt;= $B$4</f>
        <v>1</v>
      </c>
      <c r="AG1397" s="52" t="b">
        <f t="array" aca="1" ref="AG1397" ca="1">AND(AG1395 &gt;= $B$4, NOT(OR($AF1397:AF1397)))</f>
        <v>0</v>
      </c>
      <c r="AH1397" s="52" t="b">
        <f t="array" aca="1" ref="AH1397" ca="1">AND(AH1395 &gt;= $B$4, NOT(OR($AF1397:AG1397)))</f>
        <v>0</v>
      </c>
      <c r="AI1397" s="52" t="b">
        <f t="array" aca="1" ref="AI1397" ca="1">AND(AI1395 &gt;= $B$4, NOT(OR($AF1397:AH1397)))</f>
        <v>0</v>
      </c>
      <c r="AJ1397" s="52" t="b">
        <f t="array" aca="1" ref="AJ1397" ca="1">AND(AJ1395 &gt;= $B$4, NOT(OR($AF1397:AI1397)))</f>
        <v>0</v>
      </c>
      <c r="AK1397" s="73"/>
      <c r="AL1397" s="70"/>
    </row>
    <row r="1398" spans="7:38" ht="14.55" customHeight="1" x14ac:dyDescent="0.3">
      <c r="G1398" s="3">
        <v>1396</v>
      </c>
      <c r="H1398" s="58">
        <v>0.85048803489635549</v>
      </c>
      <c r="I1398" s="58">
        <v>-0.92012513523915052</v>
      </c>
      <c r="J1398" s="58">
        <v>0.30322973631162548</v>
      </c>
      <c r="K1398" s="59">
        <v>0.33901152563364056</v>
      </c>
      <c r="L1398" s="60">
        <f t="array" ref="L1398:O1398">TRANSPOSE(MMULT(Option!$B$25:$E$28, TRANSPOSE(H1398:K1398)))</f>
        <v>0.85048803489635549</v>
      </c>
      <c r="M1398" s="60">
        <v>-0.50311340225443502</v>
      </c>
      <c r="N1398" s="60">
        <v>0.36557962464856053</v>
      </c>
      <c r="O1398" s="60">
        <v>0.44874640563869855</v>
      </c>
      <c r="P1398" s="56" t="str">
        <f t="shared" si="1700"/>
        <v>280/1</v>
      </c>
      <c r="R1398" s="80"/>
      <c r="S1398" s="3" t="s">
        <v>30</v>
      </c>
      <c r="T1398" s="60">
        <f ca="1"/>
        <v>1.1085544651323944</v>
      </c>
      <c r="U1398" s="60">
        <f ca="1"/>
        <v>-1.0059151807131381</v>
      </c>
      <c r="V1398" s="60">
        <f ca="1"/>
        <v>-0.21117904167855278</v>
      </c>
      <c r="W1398" s="60">
        <f ca="1"/>
        <v>-1.0142880481046799</v>
      </c>
      <c r="X1398" s="60">
        <f ca="1"/>
        <v>-0.82501393120732847</v>
      </c>
      <c r="Y1398" s="52">
        <f ca="1">$B$14 * EXP(($E$3 - $C$14^2/2) * Y$2 + $C$14*SQRT(Y$2)*T1398)</f>
        <v>140.1532582334427</v>
      </c>
      <c r="Z1398" s="52">
        <f ca="1">Y1398 * EXP(($E$3 - $C$14^2/2) * (Z$2-Y$2) + $C$14*SQRT(Z$2-Y$2)*U1398)</f>
        <v>104.16351992310571</v>
      </c>
      <c r="AA1398" s="52">
        <f ca="1">Z1398 * EXP(($E$3 - $C$14^2/2) * (AA$2-Z$2) + $C$14*SQRT(AA$2-Z$2)*V1398)</f>
        <v>98.259138466955505</v>
      </c>
      <c r="AB1398" s="52">
        <f ca="1">AA1398 * EXP(($E$3 - $C$14^2/2) * (AB$2-AA$2) + $C$14*SQRT(AB$2-AA$2)*W1398)</f>
        <v>72.8441220972324</v>
      </c>
      <c r="AC1398" s="52">
        <f ca="1">AB1398 * EXP(($E$3 - $C$14^2/2) * (AC$2-AB$2) + $C$14*SQRT(AC$2-AB$2)*X1398)</f>
        <v>57.157902949818279</v>
      </c>
      <c r="AD1398" s="47"/>
      <c r="AE1398" s="3" t="s">
        <v>68</v>
      </c>
      <c r="AF1398" s="52" t="b">
        <f ca="1">AND(AF1395&gt;$B$3, NOT(OR($AF1397:AF1397)))</f>
        <v>0</v>
      </c>
      <c r="AG1398" s="52" t="b">
        <f ca="1">AND(AG1395&gt;$B$3, NOT(OR($AF1397:AG1397)))</f>
        <v>0</v>
      </c>
      <c r="AH1398" s="52" t="b">
        <f ca="1">AND(AH1395&gt;$B$3, NOT(OR($AF1397:AH1397)))</f>
        <v>0</v>
      </c>
      <c r="AI1398" s="52" t="b">
        <f ca="1">AND(AI1395&gt;$B$3, NOT(OR($AF1397:AI1397)))</f>
        <v>0</v>
      </c>
      <c r="AJ1398" s="52" t="b">
        <f ca="1">AND(AJ1395&gt;$B$3, NOT(OR($AF1397:AJ1397)))</f>
        <v>0</v>
      </c>
      <c r="AK1398" s="74"/>
      <c r="AL1398" s="70"/>
    </row>
    <row r="1399" spans="7:38" ht="14.55" customHeight="1" x14ac:dyDescent="0.3">
      <c r="G1399" s="3">
        <v>1397</v>
      </c>
      <c r="H1399" s="58">
        <v>-1.7940567978630888</v>
      </c>
      <c r="I1399" s="58">
        <v>-0.98040392053134828</v>
      </c>
      <c r="J1399" s="58">
        <v>0.19106078022842596</v>
      </c>
      <c r="K1399" s="59">
        <v>0.15055367858872132</v>
      </c>
      <c r="L1399" s="60">
        <f t="array" ref="L1399:O1399">TRANSPOSE(MMULT(Option!$B$25:$E$28, TRANSPOSE(H1399:K1399)))</f>
        <v>-1.7940567978630888</v>
      </c>
      <c r="M1399" s="60">
        <v>-1.6161777546385103</v>
      </c>
      <c r="N1399" s="60">
        <v>-0.80654212285989901</v>
      </c>
      <c r="O1399" s="60">
        <v>-0.80813501561061818</v>
      </c>
      <c r="P1399" s="56" t="str">
        <f t="shared" si="1700"/>
        <v>280/2</v>
      </c>
      <c r="R1399" s="80">
        <v>350</v>
      </c>
      <c r="S1399" s="3" t="s">
        <v>28</v>
      </c>
      <c r="T1399" s="60">
        <f t="array" aca="1" ref="T1399:T1402" ca="1">TRANSPOSE(OFFSET($L$3, MATCH($R1399 &amp; "/" &amp; T$2, $P$3:$P$5002, 0) - 1, 0, 1, $E$1))</f>
        <v>2.29285355619042</v>
      </c>
      <c r="U1399" s="60">
        <f t="array" aca="1" ref="U1399:U1402" ca="1">TRANSPOSE(OFFSET($L$3, MATCH($R1399 &amp; "/" &amp; U$2, $P$3:$P$5002, 0) - 1, 0, 1, $E$1))</f>
        <v>-0.8688773002076472</v>
      </c>
      <c r="V1399" s="60">
        <f t="array" aca="1" ref="V1399:V1402" ca="1">TRANSPOSE(OFFSET($L$3, MATCH($R1399 &amp; "/" &amp; V$2, $P$3:$P$5002, 0) - 1, 0, 1, $E$1))</f>
        <v>0.49185536206911468</v>
      </c>
      <c r="W1399" s="60">
        <f t="array" aca="1" ref="W1399:W1402" ca="1">TRANSPOSE(OFFSET($L$3, MATCH($R1399 &amp; "/" &amp; W$2, $P$3:$P$5002, 0) - 1, 0, 1, $E$1))</f>
        <v>0.75620057222613968</v>
      </c>
      <c r="X1399" s="60">
        <f t="array" aca="1" ref="X1399:X1402" ca="1">TRANSPOSE(OFFSET($L$3, MATCH($R1399 &amp; "/" &amp; X$2, $P$3:$P$5002, 0) - 1, 0, 1, $E$1))</f>
        <v>0.83255461196282821</v>
      </c>
      <c r="Y1399" s="52">
        <f ca="1">$B$11 * EXP(($E$3 - $C$11^2/2) * Y$2 + $C$11*SQRT(Y$2)*T1399)</f>
        <v>199.94178573333261</v>
      </c>
      <c r="Z1399" s="52">
        <f ca="1">Y1399 * EXP(($E$3 - $C$11^2/2) * (Z$2-Y$2) + $C$11*SQRT(Z$2-Y$2)*U1399)</f>
        <v>154.83546899475255</v>
      </c>
      <c r="AA1399" s="52">
        <f ca="1">Z1399 * EXP(($E$3 - $C$11^2/2) * (AA$2-Z$2) + $C$11*SQRT(AA$2-Z$2)*V1399)</f>
        <v>180.35365465918761</v>
      </c>
      <c r="AB1399" s="52">
        <f ca="1">AA1399 * EXP(($E$3 - $C$11^2/2) * (AB$2-AA$2) + $C$11*SQRT(AB$2-AA$2)*W1399)</f>
        <v>227.41575066855467</v>
      </c>
      <c r="AC1399" s="52">
        <f ca="1">AB1399 * EXP(($E$3 - $C$11^2/2) * (AC$2-AB$2) + $C$11*SQRT(AC$2-AB$2)*X1399)</f>
        <v>293.40274651601527</v>
      </c>
      <c r="AD1399" s="47"/>
      <c r="AE1399" s="3" t="s">
        <v>69</v>
      </c>
      <c r="AF1399" s="20" cm="1">
        <f t="array" aca="1" ref="AF1399" ca="1">MIN(Y1399:Y1402 / $D$11:$D$14)</f>
        <v>1.308740056762731</v>
      </c>
      <c r="AG1399" s="20" cm="1">
        <f t="array" aca="1" ref="AG1399" ca="1">MIN(Z1399:Z1402 / $D$11:$D$14)</f>
        <v>0.83023473482114074</v>
      </c>
      <c r="AH1399" s="20" cm="1">
        <f t="array" aca="1" ref="AH1399" ca="1">MIN(AA1399:AA1402 / $D$11:$D$14)</f>
        <v>1.2389565864432712</v>
      </c>
      <c r="AI1399" s="20" cm="1">
        <f t="array" aca="1" ref="AI1399" ca="1">MIN(AB1399:AB1402 / $D$11:$D$14)</f>
        <v>1.2662848102644404</v>
      </c>
      <c r="AJ1399" s="20" cm="1">
        <f t="array" aca="1" ref="AJ1399" ca="1">MIN(AC1399:AC1402 / $D$11:$D$14)</f>
        <v>1.50970301477849</v>
      </c>
      <c r="AK1399" s="72">
        <f t="array" aca="1" ref="AK1399" ca="1">SUMPRODUCT(AF1400:AJ1400, EXP(-$E$3*$AF$2:$AJ$2))</f>
        <v>99879.089572574972</v>
      </c>
      <c r="AL1399" s="70">
        <f ca="1">MAX(AC1400 - $D$11, 0) * EXP(-$E$2*$E$3)</f>
        <v>61.028217810602975</v>
      </c>
    </row>
    <row r="1400" spans="7:38" ht="14.55" customHeight="1" x14ac:dyDescent="0.3">
      <c r="G1400" s="3">
        <v>1398</v>
      </c>
      <c r="H1400" s="58">
        <v>1.0290687893294317</v>
      </c>
      <c r="I1400" s="58">
        <v>-1.0518358289796921</v>
      </c>
      <c r="J1400" s="58">
        <v>0.47219265169634533</v>
      </c>
      <c r="K1400" s="59">
        <v>0.74615550229704941</v>
      </c>
      <c r="L1400" s="60">
        <f t="array" ref="L1400:O1400">TRANSPOSE(MMULT(Option!$B$25:$E$28, TRANSPOSE(H1400:K1400)))</f>
        <v>1.0290687893294317</v>
      </c>
      <c r="M1400" s="60">
        <v>-0.5523959452614402</v>
      </c>
      <c r="N1400" s="60">
        <v>0.55092380007488551</v>
      </c>
      <c r="O1400" s="60">
        <v>0.86732420759994833</v>
      </c>
      <c r="P1400" s="56" t="str">
        <f t="shared" si="1700"/>
        <v>280/3</v>
      </c>
      <c r="R1400" s="80"/>
      <c r="S1400" s="3" t="s">
        <v>29</v>
      </c>
      <c r="T1400" s="60">
        <f ca="1"/>
        <v>0.88021628555587172</v>
      </c>
      <c r="U1400" s="60">
        <f ca="1"/>
        <v>-1.5337056360160153</v>
      </c>
      <c r="V1400" s="60">
        <f ca="1"/>
        <v>1.3177212266030149</v>
      </c>
      <c r="W1400" s="60">
        <f ca="1"/>
        <v>5.6059013969271182E-2</v>
      </c>
      <c r="X1400" s="60">
        <f ca="1"/>
        <v>1.1251884074151102</v>
      </c>
      <c r="Y1400" s="52">
        <f ca="1">$B$12 * EXP(($E$3 - $C$12^2/2) * Y$2 + $C$12*SQRT(Y$2)*T1400)</f>
        <v>130.8740056762731</v>
      </c>
      <c r="Z1400" s="52">
        <f ca="1">Y1400 * EXP(($E$3 - $C$12^2/2) * (Z$2-Y$2) + $C$12*SQRT(Z$2-Y$2)*U1400)</f>
        <v>83.023473482114071</v>
      </c>
      <c r="AA1400" s="52">
        <f ca="1">Z1400 * EXP(($E$3 - $C$12^2/2) * (AA$2-Z$2) + $C$12*SQRT(AA$2-Z$2)*V1400)</f>
        <v>123.89565864432713</v>
      </c>
      <c r="AB1400" s="52">
        <f ca="1">AA1400 * EXP(($E$3 - $C$12^2/2) * (AB$2-AA$2) + $C$12*SQRT(AB$2-AA$2)*W1400)</f>
        <v>126.62848102644404</v>
      </c>
      <c r="AC1400" s="52">
        <f ca="1">AB1400 * EXP(($E$3 - $C$12^2/2) * (AC$2-AB$2) + $C$12*SQRT(AC$2-AB$2)*X1400)</f>
        <v>178.36178280396973</v>
      </c>
      <c r="AD1400" s="47"/>
      <c r="AE1400" s="3" t="s">
        <v>47</v>
      </c>
      <c r="AF1400" s="64">
        <f t="shared" ref="AF1400" ca="1" si="1766">($B$5*AF1402 + (1 + $B$6)*AF1401)*$B$2</f>
        <v>105000</v>
      </c>
      <c r="AG1400" s="64">
        <f t="shared" ref="AG1400" ca="1" si="1767">($B$5*AG1402 + (1 + $B$6)*AG1401)*$B$2</f>
        <v>0</v>
      </c>
      <c r="AH1400" s="64">
        <f t="shared" ref="AH1400" ca="1" si="1768">($B$5*AH1402 + (1 + $B$6)*AH1401)*$B$2</f>
        <v>0</v>
      </c>
      <c r="AI1400" s="64">
        <f t="shared" ref="AI1400" ca="1" si="1769">($B$5*AI1402 + (1 + $B$6)*AI1401)*$B$2</f>
        <v>0</v>
      </c>
      <c r="AJ1400" s="64" cm="1">
        <f t="array" aca="1" ref="AJ1400" ca="1">($B$5*AJ1402 + (1 + $B$6)*AJ1401 + AND(NOT(AF1401:AJ1401)))*$B$2</f>
        <v>0</v>
      </c>
      <c r="AK1400" s="73"/>
      <c r="AL1400" s="70"/>
    </row>
    <row r="1401" spans="7:38" ht="14.55" customHeight="1" x14ac:dyDescent="0.3">
      <c r="G1401" s="3">
        <v>1399</v>
      </c>
      <c r="H1401" s="58">
        <v>1.539642353306225E-2</v>
      </c>
      <c r="I1401" s="58">
        <v>2.1079233725088904</v>
      </c>
      <c r="J1401" s="58">
        <v>-0.38654986193844088</v>
      </c>
      <c r="K1401" s="59">
        <v>1.1464160992514028</v>
      </c>
      <c r="L1401" s="60">
        <f t="array" ref="L1401:O1401">TRANSPOSE(MMULT(Option!$B$25:$E$28, TRANSPOSE(H1401:K1401)))</f>
        <v>1.539642353306225E-2</v>
      </c>
      <c r="M1401" s="60">
        <v>1.9381022521509421</v>
      </c>
      <c r="N1401" s="60">
        <v>0.21863184414928549</v>
      </c>
      <c r="O1401" s="60">
        <v>1.464427766194752</v>
      </c>
      <c r="P1401" s="56" t="str">
        <f t="shared" si="1700"/>
        <v>280/4</v>
      </c>
      <c r="R1401" s="80"/>
      <c r="S1401" s="3" t="s">
        <v>31</v>
      </c>
      <c r="T1401" s="60">
        <f ca="1"/>
        <v>1.8472774118677528</v>
      </c>
      <c r="U1401" s="60">
        <f ca="1"/>
        <v>7.8614516850138205E-2</v>
      </c>
      <c r="V1401" s="60">
        <f ca="1"/>
        <v>1.6596956797143436</v>
      </c>
      <c r="W1401" s="60">
        <f ca="1"/>
        <v>0.31184561846336339</v>
      </c>
      <c r="X1401" s="60">
        <f ca="1"/>
        <v>0.95866729643377302</v>
      </c>
      <c r="Y1401" s="52">
        <f ca="1">$B$13 * EXP(($E$3 - $C$13^2/2) * Y$2 + $C$13*SQRT(Y$2)*T1401)</f>
        <v>174.92431760429224</v>
      </c>
      <c r="Z1401" s="52">
        <f ca="1">Y1401 * EXP(($E$3 - $C$13^2/2) * (Z$2-Y$2) + $C$13*SQRT(Z$2-Y$2)*U1401)</f>
        <v>179.99656450117024</v>
      </c>
      <c r="AA1401" s="52">
        <f ca="1">Z1401 * EXP(($E$3 - $C$13^2/2) * (AA$2-Z$2) + $C$13*SQRT(AA$2-Z$2)*V1401)</f>
        <v>297.62862024642521</v>
      </c>
      <c r="AB1401" s="52">
        <f ca="1">AA1401 * EXP(($E$3 - $C$13^2/2) * (AB$2-AA$2) + $C$13*SQRT(AB$2-AA$2)*W1401)</f>
        <v>328.45510241785411</v>
      </c>
      <c r="AC1401" s="52">
        <f ca="1">AB1401 * EXP(($E$3 - $C$13^2/2) * (AC$2-AB$2) + $C$13*SQRT(AC$2-AB$2)*X1401)</f>
        <v>440.09928227223918</v>
      </c>
      <c r="AD1401" s="47"/>
      <c r="AE1401" s="3" t="s">
        <v>46</v>
      </c>
      <c r="AF1401" s="52" t="b">
        <f t="shared" ref="AF1401" ca="1" si="1770">AF1399 &gt;= $B$4</f>
        <v>1</v>
      </c>
      <c r="AG1401" s="52" t="b">
        <f t="array" aca="1" ref="AG1401" ca="1">AND(AG1399 &gt;= $B$4, NOT(OR($AF1401:AF1401)))</f>
        <v>0</v>
      </c>
      <c r="AH1401" s="52" t="b">
        <f t="array" aca="1" ref="AH1401" ca="1">AND(AH1399 &gt;= $B$4, NOT(OR($AF1401:AG1401)))</f>
        <v>0</v>
      </c>
      <c r="AI1401" s="52" t="b">
        <f t="array" aca="1" ref="AI1401" ca="1">AND(AI1399 &gt;= $B$4, NOT(OR($AF1401:AH1401)))</f>
        <v>0</v>
      </c>
      <c r="AJ1401" s="52" t="b">
        <f t="array" aca="1" ref="AJ1401" ca="1">AND(AJ1399 &gt;= $B$4, NOT(OR($AF1401:AI1401)))</f>
        <v>0</v>
      </c>
      <c r="AK1401" s="73"/>
      <c r="AL1401" s="70"/>
    </row>
    <row r="1402" spans="7:38" ht="14.55" customHeight="1" x14ac:dyDescent="0.3">
      <c r="G1402" s="3">
        <v>1400</v>
      </c>
      <c r="H1402" s="58">
        <v>1.6693231893927649</v>
      </c>
      <c r="I1402" s="58">
        <v>0.99414596957706447</v>
      </c>
      <c r="J1402" s="58">
        <v>1.9776909235996807</v>
      </c>
      <c r="K1402" s="59">
        <v>-0.31896457323370814</v>
      </c>
      <c r="L1402" s="60">
        <f t="array" ref="L1402:O1402">TRANSPOSE(MMULT(Option!$B$25:$E$28, TRANSPOSE(H1402:K1402)))</f>
        <v>1.6693231893927649</v>
      </c>
      <c r="M1402" s="60">
        <v>1.5788791072415389</v>
      </c>
      <c r="N1402" s="60">
        <v>2.6650836439878951</v>
      </c>
      <c r="O1402" s="60">
        <v>1.0409186005243787</v>
      </c>
      <c r="P1402" s="56" t="str">
        <f t="shared" si="1700"/>
        <v>280/5</v>
      </c>
      <c r="R1402" s="80"/>
      <c r="S1402" s="3" t="s">
        <v>30</v>
      </c>
      <c r="T1402" s="60">
        <f ca="1"/>
        <v>1.3902222108446236</v>
      </c>
      <c r="U1402" s="60">
        <f ca="1"/>
        <v>0.15236282521458588</v>
      </c>
      <c r="V1402" s="60">
        <f ca="1"/>
        <v>0.8549641673959073</v>
      </c>
      <c r="W1402" s="60">
        <f ca="1"/>
        <v>-0.74258057718566328</v>
      </c>
      <c r="X1402" s="60">
        <f ca="1"/>
        <v>-0.36525878450829141</v>
      </c>
      <c r="Y1402" s="52">
        <f ca="1">$B$14 * EXP(($E$3 - $C$14^2/2) * Y$2 + $C$14*SQRT(Y$2)*T1402)</f>
        <v>152.51101901016139</v>
      </c>
      <c r="Z1402" s="52">
        <f ca="1">Y1402 * EXP(($E$3 - $C$14^2/2) * (Z$2-Y$2) + $C$14*SQRT(Z$2-Y$2)*U1402)</f>
        <v>160.44411628604138</v>
      </c>
      <c r="AA1402" s="52">
        <f ca="1">Z1402 * EXP(($E$3 - $C$14^2/2) * (AA$2-Z$2) + $C$14*SQRT(AA$2-Z$2)*V1402)</f>
        <v>208.39492284295164</v>
      </c>
      <c r="AB1402" s="52">
        <f ca="1">AA1402 * EXP(($E$3 - $C$14^2/2) * (AB$2-AA$2) + $C$14*SQRT(AB$2-AA$2)*W1402)</f>
        <v>167.61350672780841</v>
      </c>
      <c r="AC1402" s="52">
        <f ca="1">AB1402 * EXP(($E$3 - $C$14^2/2) * (AC$2-AB$2) + $C$14*SQRT(AC$2-AB$2)*X1402)</f>
        <v>150.97030147784901</v>
      </c>
      <c r="AD1402" s="47"/>
      <c r="AE1402" s="3" t="s">
        <v>68</v>
      </c>
      <c r="AF1402" s="52" t="b">
        <f ca="1">AND(AF1399&gt;$B$3, NOT(OR($AF1401:AF1401)))</f>
        <v>0</v>
      </c>
      <c r="AG1402" s="52" t="b">
        <f ca="1">AND(AG1399&gt;$B$3, NOT(OR($AF1401:AG1401)))</f>
        <v>0</v>
      </c>
      <c r="AH1402" s="52" t="b">
        <f ca="1">AND(AH1399&gt;$B$3, NOT(OR($AF1401:AH1401)))</f>
        <v>0</v>
      </c>
      <c r="AI1402" s="52" t="b">
        <f ca="1">AND(AI1399&gt;$B$3, NOT(OR($AF1401:AI1401)))</f>
        <v>0</v>
      </c>
      <c r="AJ1402" s="52" t="b">
        <f ca="1">AND(AJ1399&gt;$B$3, NOT(OR($AF1401:AJ1401)))</f>
        <v>0</v>
      </c>
      <c r="AK1402" s="74"/>
      <c r="AL1402" s="70"/>
    </row>
    <row r="1403" spans="7:38" ht="14.55" customHeight="1" x14ac:dyDescent="0.3">
      <c r="G1403" s="3">
        <v>1401</v>
      </c>
      <c r="H1403" s="58">
        <v>0.44717652349426074</v>
      </c>
      <c r="I1403" s="58">
        <v>-0.41511330085135867</v>
      </c>
      <c r="J1403" s="58">
        <v>-0.54728020174844605</v>
      </c>
      <c r="K1403" s="59">
        <v>0.32410814089105461</v>
      </c>
      <c r="L1403" s="60">
        <f t="array" ref="L1403:O1403">TRANSPOSE(MMULT(Option!$B$25:$E$28, TRANSPOSE(H1403:K1403)))</f>
        <v>0.44717652349426074</v>
      </c>
      <c r="M1403" s="60">
        <v>-0.2015870152291612</v>
      </c>
      <c r="N1403" s="60">
        <v>-0.41051327899575119</v>
      </c>
      <c r="O1403" s="60">
        <v>0.24089990319659038</v>
      </c>
      <c r="P1403" s="56" t="str">
        <f t="shared" si="1700"/>
        <v>281/1</v>
      </c>
      <c r="R1403" s="80">
        <v>351</v>
      </c>
      <c r="S1403" s="3" t="s">
        <v>28</v>
      </c>
      <c r="T1403" s="60">
        <f t="array" aca="1" ref="T1403:T1406" ca="1">TRANSPOSE(OFFSET($L$3, MATCH($R1403 &amp; "/" &amp; T$2, $P$3:$P$5002, 0) - 1, 0, 1, $E$1))</f>
        <v>-0.59334875419811606</v>
      </c>
      <c r="U1403" s="60">
        <f t="array" aca="1" ref="U1403:U1406" ca="1">TRANSPOSE(OFFSET($L$3, MATCH($R1403 &amp; "/" &amp; U$2, $P$3:$P$5002, 0) - 1, 0, 1, $E$1))</f>
        <v>0.16903900566491017</v>
      </c>
      <c r="V1403" s="60">
        <f t="array" aca="1" ref="V1403:V1406" ca="1">TRANSPOSE(OFFSET($L$3, MATCH($R1403 &amp; "/" &amp; V$2, $P$3:$P$5002, 0) - 1, 0, 1, $E$1))</f>
        <v>0.13255792611785325</v>
      </c>
      <c r="W1403" s="60">
        <f t="array" aca="1" ref="W1403:W1406" ca="1">TRANSPOSE(OFFSET($L$3, MATCH($R1403 &amp; "/" &amp; W$2, $P$3:$P$5002, 0) - 1, 0, 1, $E$1))</f>
        <v>0.55053991851964057</v>
      </c>
      <c r="X1403" s="60">
        <f t="array" aca="1" ref="X1403:X1406" ca="1">TRANSPOSE(OFFSET($L$3, MATCH($R1403 &amp; "/" &amp; X$2, $P$3:$P$5002, 0) - 1, 0, 1, $E$1))</f>
        <v>0.710925047554127</v>
      </c>
      <c r="Y1403" s="52">
        <f ca="1">$B$11 * EXP(($E$3 - $C$11^2/2) * Y$2 + $C$11*SQRT(Y$2)*T1403)</f>
        <v>84.113372353279772</v>
      </c>
      <c r="Z1403" s="52">
        <f ca="1">Y1403 * EXP(($E$3 - $C$11^2/2) * (Z$2-Y$2) + $C$11*SQRT(Z$2-Y$2)*U1403)</f>
        <v>88.932464997376812</v>
      </c>
      <c r="AA1403" s="52">
        <f ca="1">Z1403 * EXP(($E$3 - $C$11^2/2) * (AA$2-Z$2) + $C$11*SQRT(AA$2-Z$2)*V1403)</f>
        <v>93.004198683027752</v>
      </c>
      <c r="AB1403" s="52">
        <f ca="1">AA1403 * EXP(($E$3 - $C$11^2/2) * (AB$2-AA$2) + $C$11*SQRT(AB$2-AA$2)*W1403)</f>
        <v>110.25618525278581</v>
      </c>
      <c r="AC1403" s="52">
        <f ca="1">AB1403 * EXP(($E$3 - $C$11^2/2) * (AC$2-AB$2) + $C$11*SQRT(AC$2-AB$2)*X1403)</f>
        <v>137.15122224537595</v>
      </c>
      <c r="AD1403" s="47"/>
      <c r="AE1403" s="3" t="s">
        <v>69</v>
      </c>
      <c r="AF1403" s="20" cm="1">
        <f t="array" aca="1" ref="AF1403" ca="1">MIN(Y1403:Y1406 / $D$11:$D$14)</f>
        <v>0.84113372353279769</v>
      </c>
      <c r="AG1403" s="20" cm="1">
        <f t="array" aca="1" ref="AG1403" ca="1">MIN(Z1403:Z1406 / $D$11:$D$14)</f>
        <v>0.88932464997376814</v>
      </c>
      <c r="AH1403" s="20" cm="1">
        <f t="array" aca="1" ref="AH1403" ca="1">MIN(AA1403:AA1406 / $D$11:$D$14)</f>
        <v>0.9300419868302775</v>
      </c>
      <c r="AI1403" s="20" cm="1">
        <f t="array" aca="1" ref="AI1403" ca="1">MIN(AB1403:AB1406 / $D$11:$D$14)</f>
        <v>1.0748744639065608</v>
      </c>
      <c r="AJ1403" s="20" cm="1">
        <f t="array" aca="1" ref="AJ1403" ca="1">MIN(AC1403:AC1406 / $D$11:$D$14)</f>
        <v>0.83985916388356929</v>
      </c>
      <c r="AK1403" s="72">
        <f t="array" aca="1" ref="AK1403" ca="1">SUMPRODUCT(AF1404:AJ1404, EXP(-$E$3*$AF$2:$AJ$2))</f>
        <v>142594.67363380725</v>
      </c>
      <c r="AL1403" s="70">
        <f ca="1">MAX(AC1404 - $D$11, 0) * EXP(-$E$2*$E$3)</f>
        <v>0.19262310972267427</v>
      </c>
    </row>
    <row r="1404" spans="7:38" ht="14.55" customHeight="1" x14ac:dyDescent="0.3">
      <c r="G1404" s="3">
        <v>1402</v>
      </c>
      <c r="H1404" s="58">
        <v>-0.2831137165315053</v>
      </c>
      <c r="I1404" s="58">
        <v>-0.13158478719185621</v>
      </c>
      <c r="J1404" s="58">
        <v>0.91581542981373076</v>
      </c>
      <c r="K1404" s="59">
        <v>1.425387547246546</v>
      </c>
      <c r="L1404" s="60">
        <f t="array" ref="L1404:O1404">TRANSPOSE(MMULT(Option!$B$25:$E$28, TRANSPOSE(H1404:K1404)))</f>
        <v>-0.2831137165315053</v>
      </c>
      <c r="M1404" s="60">
        <v>-0.23384493613486948</v>
      </c>
      <c r="N1404" s="60">
        <v>0.65666743809595807</v>
      </c>
      <c r="O1404" s="60">
        <v>1.2516753673697905</v>
      </c>
      <c r="P1404" s="56" t="str">
        <f t="shared" si="1700"/>
        <v>281/2</v>
      </c>
      <c r="R1404" s="80"/>
      <c r="S1404" s="3" t="s">
        <v>29</v>
      </c>
      <c r="T1404" s="60">
        <f ca="1"/>
        <v>0.16854035260742672</v>
      </c>
      <c r="U1404" s="60">
        <f ca="1"/>
        <v>-0.3981972966351337</v>
      </c>
      <c r="V1404" s="60">
        <f ca="1"/>
        <v>0.69212876367431264</v>
      </c>
      <c r="W1404" s="60">
        <f ca="1"/>
        <v>-9.0353388423017295E-2</v>
      </c>
      <c r="X1404" s="60">
        <f ca="1"/>
        <v>-0.44721751108538388</v>
      </c>
      <c r="Y1404" s="52">
        <f ca="1">$B$12 * EXP(($E$3 - $C$12^2/2) * Y$2 + $C$12*SQRT(Y$2)*T1404)</f>
        <v>105.71346692092646</v>
      </c>
      <c r="Z1404" s="52">
        <f ca="1">Y1404 * EXP(($E$3 - $C$12^2/2) * (Z$2-Y$2) + $C$12*SQRT(Z$2-Y$2)*U1404)</f>
        <v>94.280379450596698</v>
      </c>
      <c r="AA1404" s="52">
        <f ca="1">Z1404 * EXP(($E$3 - $C$12^2/2) * (AA$2-Z$2) + $C$12*SQRT(AA$2-Z$2)*V1404)</f>
        <v>116.61894413756976</v>
      </c>
      <c r="AB1404" s="52">
        <f ca="1">AA1404 * EXP(($E$3 - $C$12^2/2) * (AB$2-AA$2) + $C$12*SQRT(AB$2-AA$2)*W1404)</f>
        <v>114.06924945784243</v>
      </c>
      <c r="AC1404" s="52">
        <f ca="1">AB1404 * EXP(($E$3 - $C$12^2/2) * (AC$2-AB$2) + $C$12*SQRT(AC$2-AB$2)*X1404)</f>
        <v>100.24733296872535</v>
      </c>
      <c r="AD1404" s="47"/>
      <c r="AE1404" s="3" t="s">
        <v>47</v>
      </c>
      <c r="AF1404" s="64">
        <f t="shared" ref="AF1404" ca="1" si="1771">($B$5*AF1406 + (1 + $B$6)*AF1405)*$B$2</f>
        <v>15000</v>
      </c>
      <c r="AG1404" s="64">
        <f t="shared" ref="AG1404" ca="1" si="1772">($B$5*AG1406 + (1 + $B$6)*AG1405)*$B$2</f>
        <v>15000</v>
      </c>
      <c r="AH1404" s="64">
        <f t="shared" ref="AH1404" ca="1" si="1773">($B$5*AH1406 + (1 + $B$6)*AH1405)*$B$2</f>
        <v>15000</v>
      </c>
      <c r="AI1404" s="64">
        <f t="shared" ref="AI1404" ca="1" si="1774">($B$5*AI1406 + (1 + $B$6)*AI1405)*$B$2</f>
        <v>15000</v>
      </c>
      <c r="AJ1404" s="64" cm="1">
        <f t="array" aca="1" ref="AJ1404" ca="1">($B$5*AJ1406 + (1 + $B$6)*AJ1405 + AND(NOT(AF1405:AJ1405)))*$B$2</f>
        <v>114999.99999999999</v>
      </c>
      <c r="AK1404" s="73"/>
      <c r="AL1404" s="70"/>
    </row>
    <row r="1405" spans="7:38" ht="14.55" customHeight="1" x14ac:dyDescent="0.3">
      <c r="G1405" s="3">
        <v>1403</v>
      </c>
      <c r="H1405" s="58">
        <v>-1.7288617840602365</v>
      </c>
      <c r="I1405" s="58">
        <v>-0.32780989675002087</v>
      </c>
      <c r="J1405" s="58">
        <v>-2.2059694050125969</v>
      </c>
      <c r="K1405" s="59">
        <v>2.0184756096605012</v>
      </c>
      <c r="L1405" s="60">
        <f t="array" ref="L1405:O1405">TRANSPOSE(MMULT(Option!$B$25:$E$28, TRANSPOSE(H1405:K1405)))</f>
        <v>-1.7288617840602365</v>
      </c>
      <c r="M1405" s="60">
        <v>-0.99198744670662042</v>
      </c>
      <c r="N1405" s="60">
        <v>-2.7149106274514394</v>
      </c>
      <c r="O1405" s="60">
        <v>0.5205726088705136</v>
      </c>
      <c r="P1405" s="56" t="str">
        <f t="shared" si="1700"/>
        <v>281/3</v>
      </c>
      <c r="R1405" s="80"/>
      <c r="S1405" s="3" t="s">
        <v>31</v>
      </c>
      <c r="T1405" s="60">
        <f ca="1"/>
        <v>0.99338354006875607</v>
      </c>
      <c r="U1405" s="60">
        <f ca="1"/>
        <v>0.18034097775040603</v>
      </c>
      <c r="V1405" s="60">
        <f ca="1"/>
        <v>0.8566380737126732</v>
      </c>
      <c r="W1405" s="60">
        <f ca="1"/>
        <v>0.69060069583712858</v>
      </c>
      <c r="X1405" s="60">
        <f ca="1"/>
        <v>-0.44571735156770309</v>
      </c>
      <c r="Y1405" s="52">
        <f ca="1">$B$13 * EXP(($E$3 - $C$13^2/2) * Y$2 + $C$13*SQRT(Y$2)*T1405)</f>
        <v>135.39348572834569</v>
      </c>
      <c r="Z1405" s="52">
        <f ca="1">Y1405 * EXP(($E$3 - $C$13^2/2) * (Z$2-Y$2) + $C$13*SQRT(Z$2-Y$2)*U1405)</f>
        <v>143.63674974740013</v>
      </c>
      <c r="AA1405" s="52">
        <f ca="1">Z1405 * EXP(($E$3 - $C$13^2/2) * (AA$2-Z$2) + $C$13*SQRT(AA$2-Z$2)*V1405)</f>
        <v>186.65816762564623</v>
      </c>
      <c r="AB1405" s="52">
        <f ca="1">AA1405 * EXP(($E$3 - $C$13^2/2) * (AB$2-AA$2) + $C$13*SQRT(AB$2-AA$2)*W1405)</f>
        <v>230.77868373439037</v>
      </c>
      <c r="AC1405" s="52">
        <f ca="1">AB1405 * EXP(($E$3 - $C$13^2/2) * (AC$2-AB$2) + $C$13*SQRT(AC$2-AB$2)*X1405)</f>
        <v>202.90623316278109</v>
      </c>
      <c r="AD1405" s="47"/>
      <c r="AE1405" s="3" t="s">
        <v>46</v>
      </c>
      <c r="AF1405" s="52" t="b">
        <f t="shared" ref="AF1405" ca="1" si="1775">AF1403 &gt;= $B$4</f>
        <v>0</v>
      </c>
      <c r="AG1405" s="52" t="b">
        <f t="array" aca="1" ref="AG1405" ca="1">AND(AG1403 &gt;= $B$4, NOT(OR($AF1405:AF1405)))</f>
        <v>0</v>
      </c>
      <c r="AH1405" s="52" t="b">
        <f t="array" aca="1" ref="AH1405" ca="1">AND(AH1403 &gt;= $B$4, NOT(OR($AF1405:AG1405)))</f>
        <v>0</v>
      </c>
      <c r="AI1405" s="52" t="b">
        <f t="array" aca="1" ref="AI1405" ca="1">AND(AI1403 &gt;= $B$4, NOT(OR($AF1405:AH1405)))</f>
        <v>0</v>
      </c>
      <c r="AJ1405" s="52" t="b">
        <f t="array" aca="1" ref="AJ1405" ca="1">AND(AJ1403 &gt;= $B$4, NOT(OR($AF1405:AI1405)))</f>
        <v>0</v>
      </c>
      <c r="AK1405" s="73"/>
      <c r="AL1405" s="70"/>
    </row>
    <row r="1406" spans="7:38" ht="14.55" customHeight="1" x14ac:dyDescent="0.3">
      <c r="G1406" s="3">
        <v>1404</v>
      </c>
      <c r="H1406" s="58">
        <v>-1.2928792282240544</v>
      </c>
      <c r="I1406" s="58">
        <v>0.96665488484651252</v>
      </c>
      <c r="J1406" s="58">
        <v>0.21030270235027176</v>
      </c>
      <c r="K1406" s="59">
        <v>0.57040327139981606</v>
      </c>
      <c r="L1406" s="60">
        <f t="array" ref="L1406:O1406">TRANSPOSE(MMULT(Option!$B$25:$E$28, TRANSPOSE(H1406:K1406)))</f>
        <v>-1.2928792282240544</v>
      </c>
      <c r="M1406" s="60">
        <v>0.36880214485197116</v>
      </c>
      <c r="N1406" s="60">
        <v>-7.9311043512181767E-2</v>
      </c>
      <c r="O1406" s="60">
        <v>0.26548903967652443</v>
      </c>
      <c r="P1406" s="56" t="str">
        <f t="shared" si="1700"/>
        <v>281/4</v>
      </c>
      <c r="R1406" s="80"/>
      <c r="S1406" s="3" t="s">
        <v>30</v>
      </c>
      <c r="T1406" s="60">
        <f ca="1"/>
        <v>0.11599155813837439</v>
      </c>
      <c r="U1406" s="60">
        <f ca="1"/>
        <v>0.11509727372024728</v>
      </c>
      <c r="V1406" s="60">
        <f ca="1"/>
        <v>-0.21902431091732733</v>
      </c>
      <c r="W1406" s="60">
        <f ca="1"/>
        <v>0.1619484023894848</v>
      </c>
      <c r="X1406" s="60">
        <f ca="1"/>
        <v>-0.83908313414744351</v>
      </c>
      <c r="Y1406" s="52">
        <f ca="1">$B$14 * EXP(($E$3 - $C$14^2/2) * Y$2 + $C$14*SQRT(Y$2)*T1406)</f>
        <v>104.05999974686846</v>
      </c>
      <c r="Z1406" s="52">
        <f ca="1">Y1406 * EXP(($E$3 - $C$14^2/2) * (Z$2-Y$2) + $C$14*SQRT(Z$2-Y$2)*U1406)</f>
        <v>108.25578813751888</v>
      </c>
      <c r="AA1406" s="52">
        <f ca="1">Z1406 * EXP(($E$3 - $C$14^2/2) * (AA$2-Z$2) + $C$14*SQRT(AA$2-Z$2)*V1406)</f>
        <v>101.87937773508203</v>
      </c>
      <c r="AB1406" s="52">
        <f ca="1">AA1406 * EXP(($E$3 - $C$14^2/2) * (AB$2-AA$2) + $C$14*SQRT(AB$2-AA$2)*W1406)</f>
        <v>107.48744639065609</v>
      </c>
      <c r="AC1406" s="52">
        <f ca="1">AB1406 * EXP(($E$3 - $C$14^2/2) * (AC$2-AB$2) + $C$14*SQRT(AC$2-AB$2)*X1406)</f>
        <v>83.985916388356927</v>
      </c>
      <c r="AD1406" s="47"/>
      <c r="AE1406" s="3" t="s">
        <v>68</v>
      </c>
      <c r="AF1406" s="52" t="b">
        <f ca="1">AND(AF1403&gt;$B$3, NOT(OR($AF1405:AF1405)))</f>
        <v>1</v>
      </c>
      <c r="AG1406" s="52" t="b">
        <f ca="1">AND(AG1403&gt;$B$3, NOT(OR($AF1405:AG1405)))</f>
        <v>1</v>
      </c>
      <c r="AH1406" s="52" t="b">
        <f ca="1">AND(AH1403&gt;$B$3, NOT(OR($AF1405:AH1405)))</f>
        <v>1</v>
      </c>
      <c r="AI1406" s="52" t="b">
        <f ca="1">AND(AI1403&gt;$B$3, NOT(OR($AF1405:AI1405)))</f>
        <v>1</v>
      </c>
      <c r="AJ1406" s="52" t="b">
        <f ca="1">AND(AJ1403&gt;$B$3, NOT(OR($AF1405:AJ1405)))</f>
        <v>1</v>
      </c>
      <c r="AK1406" s="74"/>
      <c r="AL1406" s="70"/>
    </row>
    <row r="1407" spans="7:38" ht="14.55" customHeight="1" x14ac:dyDescent="0.3">
      <c r="G1407" s="3">
        <v>1405</v>
      </c>
      <c r="H1407" s="58">
        <v>-0.58241667392803109</v>
      </c>
      <c r="I1407" s="58">
        <v>0.78586604526034143</v>
      </c>
      <c r="J1407" s="58">
        <v>0.73244625854421941</v>
      </c>
      <c r="K1407" s="59">
        <v>0.3383466467664592</v>
      </c>
      <c r="L1407" s="60">
        <f t="array" ref="L1407:O1407">TRANSPOSE(MMULT(Option!$B$25:$E$28, TRANSPOSE(H1407:K1407)))</f>
        <v>-0.58241667392803109</v>
      </c>
      <c r="M1407" s="60">
        <v>0.48729145812900887</v>
      </c>
      <c r="N1407" s="60">
        <v>0.61613628834433065</v>
      </c>
      <c r="O1407" s="60">
        <v>0.40552299633851008</v>
      </c>
      <c r="P1407" s="56" t="str">
        <f t="shared" si="1700"/>
        <v>281/5</v>
      </c>
      <c r="R1407" s="80">
        <v>352</v>
      </c>
      <c r="S1407" s="3" t="s">
        <v>28</v>
      </c>
      <c r="T1407" s="60">
        <f t="array" aca="1" ref="T1407:T1410" ca="1">TRANSPOSE(OFFSET($L$3, MATCH($R1407 &amp; "/" &amp; T$2, $P$3:$P$5002, 0) - 1, 0, 1, $E$1))</f>
        <v>-1.1768005169275049</v>
      </c>
      <c r="U1407" s="60">
        <f t="array" aca="1" ref="U1407:U1410" ca="1">TRANSPOSE(OFFSET($L$3, MATCH($R1407 &amp; "/" &amp; U$2, $P$3:$P$5002, 0) - 1, 0, 1, $E$1))</f>
        <v>0.11717835644845585</v>
      </c>
      <c r="V1407" s="60">
        <f t="array" aca="1" ref="V1407:V1410" ca="1">TRANSPOSE(OFFSET($L$3, MATCH($R1407 &amp; "/" &amp; V$2, $P$3:$P$5002, 0) - 1, 0, 1, $E$1))</f>
        <v>-1.6584371940259739</v>
      </c>
      <c r="W1407" s="60">
        <f t="array" aca="1" ref="W1407:W1410" ca="1">TRANSPOSE(OFFSET($L$3, MATCH($R1407 &amp; "/" &amp; W$2, $P$3:$P$5002, 0) - 1, 0, 1, $E$1))</f>
        <v>-1.8262804322688686</v>
      </c>
      <c r="X1407" s="60">
        <f t="array" aca="1" ref="X1407:X1410" ca="1">TRANSPOSE(OFFSET($L$3, MATCH($R1407 &amp; "/" &amp; X$2, $P$3:$P$5002, 0) - 1, 0, 1, $E$1))</f>
        <v>-0.56717962191948768</v>
      </c>
      <c r="Y1407" s="52">
        <f ca="1">$B$11 * EXP(($E$3 - $C$11^2/2) * Y$2 + $C$11*SQRT(Y$2)*T1407)</f>
        <v>70.607052332801672</v>
      </c>
      <c r="Z1407" s="52">
        <f ca="1">Y1407 * EXP(($E$3 - $C$11^2/2) * (Z$2-Y$2) + $C$11*SQRT(Z$2-Y$2)*U1407)</f>
        <v>73.499862674608835</v>
      </c>
      <c r="AA1407" s="52">
        <f ca="1">Z1407 * EXP(($E$3 - $C$11^2/2) * (AA$2-Z$2) + $C$11*SQRT(AA$2-Z$2)*V1407)</f>
        <v>44.914127083455057</v>
      </c>
      <c r="AB1407" s="52">
        <f ca="1">AA1407 * EXP(($E$3 - $C$11^2/2) * (AB$2-AA$2) + $C$11*SQRT(AB$2-AA$2)*W1407)</f>
        <v>26.09824967856467</v>
      </c>
      <c r="AC1407" s="52">
        <f ca="1">AB1407 * EXP(($E$3 - $C$11^2/2) * (AC$2-AB$2) + $C$11*SQRT(AC$2-AB$2)*X1407)</f>
        <v>22.125136566676098</v>
      </c>
      <c r="AD1407" s="47"/>
      <c r="AE1407" s="3" t="s">
        <v>69</v>
      </c>
      <c r="AF1407" s="20" cm="1">
        <f t="array" aca="1" ref="AF1407" ca="1">MIN(Y1407:Y1410 / $D$11:$D$14)</f>
        <v>0.50921259042021583</v>
      </c>
      <c r="AG1407" s="20" cm="1">
        <f t="array" aca="1" ref="AG1407" ca="1">MIN(Z1407:Z1410 / $D$11:$D$14)</f>
        <v>0.51059347623199625</v>
      </c>
      <c r="AH1407" s="20" cm="1">
        <f t="array" aca="1" ref="AH1407" ca="1">MIN(AA1407:AA1410 / $D$11:$D$14)</f>
        <v>0.20762006488118442</v>
      </c>
      <c r="AI1407" s="20" cm="1">
        <f t="array" aca="1" ref="AI1407" ca="1">MIN(AB1407:AB1410 / $D$11:$D$14)</f>
        <v>0.15521518998387571</v>
      </c>
      <c r="AJ1407" s="20" cm="1">
        <f t="array" aca="1" ref="AJ1407" ca="1">MIN(AC1407:AC1410 / $D$11:$D$14)</f>
        <v>0.10144840827972276</v>
      </c>
      <c r="AK1407" s="72">
        <f t="array" aca="1" ref="AK1407" ca="1">SUMPRODUCT(AF1408:AJ1408, EXP(-$E$3*$AF$2:$AJ$2))</f>
        <v>77880.078307140488</v>
      </c>
      <c r="AL1407" s="70">
        <f ca="1">MAX(AC1408 - $D$11, 0) * EXP(-$E$2*$E$3)</f>
        <v>0</v>
      </c>
    </row>
    <row r="1408" spans="7:38" ht="14.55" customHeight="1" x14ac:dyDescent="0.3">
      <c r="G1408" s="3">
        <v>1406</v>
      </c>
      <c r="H1408" s="58">
        <v>1.609642559742525</v>
      </c>
      <c r="I1408" s="58">
        <v>-2.166934432136546</v>
      </c>
      <c r="J1408" s="58">
        <v>1.0537301059959068</v>
      </c>
      <c r="K1408" s="59">
        <v>-0.59156954675432749</v>
      </c>
      <c r="L1408" s="60">
        <f t="array" ref="L1408:O1408">TRANSPOSE(MMULT(Option!$B$25:$E$28, TRANSPOSE(H1408:K1408)))</f>
        <v>1.609642559742525</v>
      </c>
      <c r="M1408" s="60">
        <v>-1.3421711883573642</v>
      </c>
      <c r="N1408" s="60">
        <v>1.0019221504028555</v>
      </c>
      <c r="O1408" s="60">
        <v>-0.22450244501476424</v>
      </c>
      <c r="P1408" s="56" t="str">
        <f t="shared" si="1700"/>
        <v>282/1</v>
      </c>
      <c r="R1408" s="80"/>
      <c r="S1408" s="3" t="s">
        <v>29</v>
      </c>
      <c r="T1408" s="60">
        <f ca="1"/>
        <v>-2.266298955734674</v>
      </c>
      <c r="U1408" s="60">
        <f ca="1"/>
        <v>1.1728291914349138</v>
      </c>
      <c r="V1408" s="60">
        <f ca="1"/>
        <v>-0.24323417379206896</v>
      </c>
      <c r="W1408" s="60">
        <f ca="1"/>
        <v>-0.54374894825051268</v>
      </c>
      <c r="X1408" s="60">
        <f ca="1"/>
        <v>-0.16510086030727447</v>
      </c>
      <c r="Y1408" s="52">
        <f ca="1">$B$12 * EXP(($E$3 - $C$12^2/2) * Y$2 + $C$12*SQRT(Y$2)*T1408)</f>
        <v>50.921259042021582</v>
      </c>
      <c r="Z1408" s="52">
        <f ca="1">Y1408 * EXP(($E$3 - $C$12^2/2) * (Z$2-Y$2) + $C$12*SQRT(Z$2-Y$2)*U1408)</f>
        <v>72.757300875855023</v>
      </c>
      <c r="AA1408" s="52">
        <f ca="1">Z1408 * EXP(($E$3 - $C$12^2/2) * (AA$2-Z$2) + $C$12*SQRT(AA$2-Z$2)*V1408)</f>
        <v>67.976292491793217</v>
      </c>
      <c r="AB1408" s="52">
        <f ca="1">AA1408 * EXP(($E$3 - $C$12^2/2) * (AB$2-AA$2) + $C$12*SQRT(AB$2-AA$2)*W1408)</f>
        <v>58.034306095021257</v>
      </c>
      <c r="AC1408" s="52">
        <f ca="1">AB1408 * EXP(($E$3 - $C$12^2/2) * (AC$2-AB$2) + $C$12*SQRT(AC$2-AB$2)*X1408)</f>
        <v>55.506718195446531</v>
      </c>
      <c r="AD1408" s="47"/>
      <c r="AE1408" s="3" t="s">
        <v>47</v>
      </c>
      <c r="AF1408" s="64">
        <f t="shared" ref="AF1408" ca="1" si="1776">($B$5*AF1410 + (1 + $B$6)*AF1409)*$B$2</f>
        <v>0</v>
      </c>
      <c r="AG1408" s="64">
        <f t="shared" ref="AG1408" ca="1" si="1777">($B$5*AG1410 + (1 + $B$6)*AG1409)*$B$2</f>
        <v>0</v>
      </c>
      <c r="AH1408" s="64">
        <f t="shared" ref="AH1408" ca="1" si="1778">($B$5*AH1410 + (1 + $B$6)*AH1409)*$B$2</f>
        <v>0</v>
      </c>
      <c r="AI1408" s="64">
        <f t="shared" ref="AI1408" ca="1" si="1779">($B$5*AI1410 + (1 + $B$6)*AI1409)*$B$2</f>
        <v>0</v>
      </c>
      <c r="AJ1408" s="64" cm="1">
        <f t="array" aca="1" ref="AJ1408" ca="1">($B$5*AJ1410 + (1 + $B$6)*AJ1409 + AND(NOT(AF1409:AJ1409)))*$B$2</f>
        <v>100000</v>
      </c>
      <c r="AK1408" s="73"/>
      <c r="AL1408" s="70"/>
    </row>
    <row r="1409" spans="7:38" ht="14.55" customHeight="1" x14ac:dyDescent="0.3">
      <c r="G1409" s="3">
        <v>1407</v>
      </c>
      <c r="H1409" s="58">
        <v>-0.20515612977869715</v>
      </c>
      <c r="I1409" s="58">
        <v>-0.5889882509565002</v>
      </c>
      <c r="J1409" s="58">
        <v>-0.91541131471566406</v>
      </c>
      <c r="K1409" s="59">
        <v>-0.86148901974897985</v>
      </c>
      <c r="L1409" s="60">
        <f t="array" ref="L1409:O1409">TRANSPOSE(MMULT(Option!$B$25:$E$28, TRANSPOSE(H1409:K1409)))</f>
        <v>-0.20515612977869715</v>
      </c>
      <c r="M1409" s="60">
        <v>-0.62187910060104057</v>
      </c>
      <c r="N1409" s="60">
        <v>-1.0403107520365329</v>
      </c>
      <c r="O1409" s="60">
        <v>-1.1527008953797411</v>
      </c>
      <c r="P1409" s="56" t="str">
        <f t="shared" si="1700"/>
        <v>282/2</v>
      </c>
      <c r="R1409" s="80"/>
      <c r="S1409" s="3" t="s">
        <v>31</v>
      </c>
      <c r="T1409" s="60">
        <f ca="1"/>
        <v>-2.0615208886041438</v>
      </c>
      <c r="U1409" s="60">
        <f ca="1"/>
        <v>-0.21241761448574659</v>
      </c>
      <c r="V1409" s="60">
        <f ca="1"/>
        <v>-0.30503151148057123</v>
      </c>
      <c r="W1409" s="60">
        <f ca="1"/>
        <v>-0.25999377101281068</v>
      </c>
      <c r="X1409" s="60">
        <f ca="1"/>
        <v>-0.39068057922660676</v>
      </c>
      <c r="Y1409" s="52">
        <f ca="1">$B$13 * EXP(($E$3 - $C$13^2/2) * Y$2 + $C$13*SQRT(Y$2)*T1409)</f>
        <v>54.14761452627107</v>
      </c>
      <c r="Z1409" s="52">
        <f ca="1">Y1409 * EXP(($E$3 - $C$13^2/2) * (Z$2-Y$2) + $C$13*SQRT(Z$2-Y$2)*U1409)</f>
        <v>51.059347623199621</v>
      </c>
      <c r="AA1409" s="52">
        <f ca="1">Z1409 * EXP(($E$3 - $C$13^2/2) * (AA$2-Z$2) + $C$13*SQRT(AA$2-Z$2)*V1409)</f>
        <v>46.827900115960375</v>
      </c>
      <c r="AB1409" s="52">
        <f ca="1">AA1409 * EXP(($E$3 - $C$13^2/2) * (AB$2-AA$2) + $C$13*SQRT(AB$2-AA$2)*W1409)</f>
        <v>43.531336162926259</v>
      </c>
      <c r="AC1409" s="52">
        <f ca="1">AB1409 * EXP(($E$3 - $C$13^2/2) * (AC$2-AB$2) + $C$13*SQRT(AC$2-AB$2)*X1409)</f>
        <v>38.910995702078303</v>
      </c>
      <c r="AD1409" s="47"/>
      <c r="AE1409" s="3" t="s">
        <v>46</v>
      </c>
      <c r="AF1409" s="52" t="b">
        <f t="shared" ref="AF1409" ca="1" si="1780">AF1407 &gt;= $B$4</f>
        <v>0</v>
      </c>
      <c r="AG1409" s="52" t="b">
        <f t="array" aca="1" ref="AG1409" ca="1">AND(AG1407 &gt;= $B$4, NOT(OR($AF1409:AF1409)))</f>
        <v>0</v>
      </c>
      <c r="AH1409" s="52" t="b">
        <f t="array" aca="1" ref="AH1409" ca="1">AND(AH1407 &gt;= $B$4, NOT(OR($AF1409:AG1409)))</f>
        <v>0</v>
      </c>
      <c r="AI1409" s="52" t="b">
        <f t="array" aca="1" ref="AI1409" ca="1">AND(AI1407 &gt;= $B$4, NOT(OR($AF1409:AH1409)))</f>
        <v>0</v>
      </c>
      <c r="AJ1409" s="52" t="b">
        <f t="array" aca="1" ref="AJ1409" ca="1">AND(AJ1407 &gt;= $B$4, NOT(OR($AF1409:AI1409)))</f>
        <v>0</v>
      </c>
      <c r="AK1409" s="73"/>
      <c r="AL1409" s="70"/>
    </row>
    <row r="1410" spans="7:38" ht="14.55" customHeight="1" x14ac:dyDescent="0.3">
      <c r="G1410" s="3">
        <v>1408</v>
      </c>
      <c r="H1410" s="58">
        <v>1.7022931328691295</v>
      </c>
      <c r="I1410" s="58">
        <v>-0.95134555831172218</v>
      </c>
      <c r="J1410" s="58">
        <v>0.14922906097170929</v>
      </c>
      <c r="K1410" s="59">
        <v>0.31762547140281339</v>
      </c>
      <c r="L1410" s="60">
        <f t="array" ref="L1410:O1410">TRANSPOSE(MMULT(Option!$B$25:$E$28, TRANSPOSE(H1410:K1410)))</f>
        <v>1.7022931328691295</v>
      </c>
      <c r="M1410" s="60">
        <v>-0.1910053534570465</v>
      </c>
      <c r="N1410" s="60">
        <v>0.56286589474295123</v>
      </c>
      <c r="O1410" s="60">
        <v>0.73292124223960453</v>
      </c>
      <c r="P1410" s="56" t="str">
        <f t="shared" si="1700"/>
        <v>282/3</v>
      </c>
      <c r="R1410" s="80"/>
      <c r="S1410" s="3" t="s">
        <v>30</v>
      </c>
      <c r="T1410" s="60">
        <f ca="1"/>
        <v>-1.0486615237637853</v>
      </c>
      <c r="U1410" s="60">
        <f ca="1"/>
        <v>-1.0447578125667931</v>
      </c>
      <c r="V1410" s="60">
        <f ca="1"/>
        <v>-3.1967322660607631</v>
      </c>
      <c r="W1410" s="60">
        <f ca="1"/>
        <v>-0.9863244056582624</v>
      </c>
      <c r="X1410" s="60">
        <f ca="1"/>
        <v>-1.4342070004020293</v>
      </c>
      <c r="Y1410" s="52">
        <f ca="1">$B$14 * EXP(($E$3 - $C$14^2/2) * Y$2 + $C$14*SQRT(Y$2)*T1410)</f>
        <v>73.374152575790845</v>
      </c>
      <c r="Z1410" s="52">
        <f ca="1">Y1410 * EXP(($E$3 - $C$14^2/2) * (Z$2-Y$2) + $C$14*SQRT(Z$2-Y$2)*U1410)</f>
        <v>53.900749601889196</v>
      </c>
      <c r="AA1410" s="52">
        <f ca="1">Z1410 * EXP(($E$3 - $C$14^2/2) * (AA$2-Z$2) + $C$14*SQRT(AA$2-Z$2)*V1410)</f>
        <v>20.762006488118441</v>
      </c>
      <c r="AB1410" s="52">
        <f ca="1">AA1410 * EXP(($E$3 - $C$14^2/2) * (AB$2-AA$2) + $C$14*SQRT(AB$2-AA$2)*W1410)</f>
        <v>15.52151899838757</v>
      </c>
      <c r="AC1410" s="52">
        <f ca="1">AB1410 * EXP(($E$3 - $C$14^2/2) * (AC$2-AB$2) + $C$14*SQRT(AC$2-AB$2)*X1410)</f>
        <v>10.144840827972276</v>
      </c>
      <c r="AD1410" s="47"/>
      <c r="AE1410" s="3" t="s">
        <v>68</v>
      </c>
      <c r="AF1410" s="52" t="b">
        <f ca="1">AND(AF1407&gt;$B$3, NOT(OR($AF1409:AF1409)))</f>
        <v>0</v>
      </c>
      <c r="AG1410" s="52" t="b">
        <f ca="1">AND(AG1407&gt;$B$3, NOT(OR($AF1409:AG1409)))</f>
        <v>0</v>
      </c>
      <c r="AH1410" s="52" t="b">
        <f ca="1">AND(AH1407&gt;$B$3, NOT(OR($AF1409:AH1409)))</f>
        <v>0</v>
      </c>
      <c r="AI1410" s="52" t="b">
        <f ca="1">AND(AI1407&gt;$B$3, NOT(OR($AF1409:AI1409)))</f>
        <v>0</v>
      </c>
      <c r="AJ1410" s="52" t="b">
        <f ca="1">AND(AJ1407&gt;$B$3, NOT(OR($AF1409:AJ1409)))</f>
        <v>0</v>
      </c>
      <c r="AK1410" s="74"/>
      <c r="AL1410" s="70"/>
    </row>
    <row r="1411" spans="7:38" ht="14.55" customHeight="1" x14ac:dyDescent="0.3">
      <c r="G1411" s="3">
        <v>1409</v>
      </c>
      <c r="H1411" s="58">
        <v>0.89111468256200177</v>
      </c>
      <c r="I1411" s="58">
        <v>0.39300798143956461</v>
      </c>
      <c r="J1411" s="58">
        <v>-0.26781554664856144</v>
      </c>
      <c r="K1411" s="59">
        <v>-1.4100293086165134</v>
      </c>
      <c r="L1411" s="60">
        <f t="array" ref="L1411:O1411">TRANSPOSE(MMULT(Option!$B$25:$E$28, TRANSPOSE(H1411:K1411)))</f>
        <v>0.89111468256200177</v>
      </c>
      <c r="M1411" s="60">
        <v>0.71664363775852169</v>
      </c>
      <c r="N1411" s="60">
        <v>0.224134429731604</v>
      </c>
      <c r="O1411" s="60">
        <v>-0.80038968300487179</v>
      </c>
      <c r="P1411" s="56" t="str">
        <f t="shared" si="1700"/>
        <v>282/4</v>
      </c>
      <c r="R1411" s="80">
        <v>353</v>
      </c>
      <c r="S1411" s="3" t="s">
        <v>28</v>
      </c>
      <c r="T1411" s="60">
        <f t="array" aca="1" ref="T1411:T1414" ca="1">TRANSPOSE(OFFSET($L$3, MATCH($R1411 &amp; "/" &amp; T$2, $P$3:$P$5002, 0) - 1, 0, 1, $E$1))</f>
        <v>0.50090500809436156</v>
      </c>
      <c r="U1411" s="60">
        <f t="array" aca="1" ref="U1411:U1414" ca="1">TRANSPOSE(OFFSET($L$3, MATCH($R1411 &amp; "/" &amp; U$2, $P$3:$P$5002, 0) - 1, 0, 1, $E$1))</f>
        <v>0.42655112189369193</v>
      </c>
      <c r="V1411" s="60">
        <f t="array" aca="1" ref="V1411:V1414" ca="1">TRANSPOSE(OFFSET($L$3, MATCH($R1411 &amp; "/" &amp; V$2, $P$3:$P$5002, 0) - 1, 0, 1, $E$1))</f>
        <v>0.76239339285343344</v>
      </c>
      <c r="W1411" s="60">
        <f t="array" aca="1" ref="W1411:W1414" ca="1">TRANSPOSE(OFFSET($L$3, MATCH($R1411 &amp; "/" &amp; W$2, $P$3:$P$5002, 0) - 1, 0, 1, $E$1))</f>
        <v>-8.8500740834148356E-2</v>
      </c>
      <c r="X1411" s="60">
        <f t="array" aca="1" ref="X1411:X1414" ca="1">TRANSPOSE(OFFSET($L$3, MATCH($R1411 &amp; "/" &amp; X$2, $P$3:$P$5002, 0) - 1, 0, 1, $E$1))</f>
        <v>0.24500718407811881</v>
      </c>
      <c r="Y1411" s="52">
        <f ca="1">$B$11 * EXP(($E$3 - $C$11^2/2) * Y$2 + $C$11*SQRT(Y$2)*T1411)</f>
        <v>116.79750261170115</v>
      </c>
      <c r="Z1411" s="52">
        <f ca="1">Y1411 * EXP(($E$3 - $C$11^2/2) * (Z$2-Y$2) + $C$11*SQRT(Z$2-Y$2)*U1411)</f>
        <v>133.407322727474</v>
      </c>
      <c r="AA1411" s="52">
        <f ca="1">Z1411 * EXP(($E$3 - $C$11^2/2) * (AA$2-Z$2) + $C$11*SQRT(AA$2-Z$2)*V1411)</f>
        <v>168.53189889763291</v>
      </c>
      <c r="AB1411" s="52">
        <f ca="1">AA1411 * EXP(($E$3 - $C$11^2/2) * (AB$2-AA$2) + $C$11*SQRT(AB$2-AA$2)*W1411)</f>
        <v>164.93885353657211</v>
      </c>
      <c r="AC1411" s="52">
        <f ca="1">AB1411 * EXP(($E$3 - $C$11^2/2) * (AC$2-AB$2) + $C$11*SQRT(AC$2-AB$2)*X1411)</f>
        <v>178.40869822318112</v>
      </c>
      <c r="AD1411" s="47"/>
      <c r="AE1411" s="3" t="s">
        <v>69</v>
      </c>
      <c r="AF1411" s="20" cm="1">
        <f t="array" aca="1" ref="AF1411" ca="1">MIN(Y1411:Y1414 / $D$11:$D$14)</f>
        <v>1.1679750261170114</v>
      </c>
      <c r="AG1411" s="20" cm="1">
        <f t="array" aca="1" ref="AG1411" ca="1">MIN(Z1411:Z1414 / $D$11:$D$14)</f>
        <v>1.1220659553574612</v>
      </c>
      <c r="AH1411" s="20" cm="1">
        <f t="array" aca="1" ref="AH1411" ca="1">MIN(AA1411:AA1414 / $D$11:$D$14)</f>
        <v>1.0487525260720707</v>
      </c>
      <c r="AI1411" s="20" cm="1">
        <f t="array" aca="1" ref="AI1411" ca="1">MIN(AB1411:AB1414 / $D$11:$D$14)</f>
        <v>1.0737967678433959</v>
      </c>
      <c r="AJ1411" s="20" cm="1">
        <f t="array" aca="1" ref="AJ1411" ca="1">MIN(AC1411:AC1414 / $D$11:$D$14)</f>
        <v>1.1064833559066041</v>
      </c>
      <c r="AK1411" s="72">
        <f t="array" aca="1" ref="AK1411" ca="1">SUMPRODUCT(AF1412:AJ1412, EXP(-$E$3*$AF$2:$AJ$2))</f>
        <v>142594.67363380725</v>
      </c>
      <c r="AL1411" s="70">
        <f ca="1">MAX(AC1412 - $D$11, 0) * EXP(-$E$2*$E$3)</f>
        <v>161.05274157248945</v>
      </c>
    </row>
    <row r="1412" spans="7:38" ht="14.55" customHeight="1" x14ac:dyDescent="0.3">
      <c r="G1412" s="3">
        <v>1410</v>
      </c>
      <c r="H1412" s="58">
        <v>-0.75326002469918274</v>
      </c>
      <c r="I1412" s="58">
        <v>-0.84697847170946494</v>
      </c>
      <c r="J1412" s="58">
        <v>1.8166923599119948</v>
      </c>
      <c r="K1412" s="59">
        <v>-0.60346126291934166</v>
      </c>
      <c r="L1412" s="60">
        <f t="array" ref="L1412:O1412">TRANSPOSE(MMULT(Option!$B$25:$E$28, TRANSPOSE(H1412:K1412)))</f>
        <v>-0.75326002469918274</v>
      </c>
      <c r="M1412" s="60">
        <v>-1.0775726016010005</v>
      </c>
      <c r="N1412" s="60">
        <v>1.072524149821076</v>
      </c>
      <c r="O1412" s="60">
        <v>-0.68528634640073016</v>
      </c>
      <c r="P1412" s="56" t="str">
        <f t="shared" ref="P1412:P1475" si="1781">(QUOTIENT(G1412 - 1, $E$2) + 1) &amp; "/" &amp; MOD(G1412 -1, $E$2) + 1</f>
        <v>282/5</v>
      </c>
      <c r="R1412" s="80"/>
      <c r="S1412" s="3" t="s">
        <v>29</v>
      </c>
      <c r="T1412" s="60">
        <f ca="1"/>
        <v>1.8175125062612469</v>
      </c>
      <c r="U1412" s="60">
        <f ca="1"/>
        <v>-0.30091317706587511</v>
      </c>
      <c r="V1412" s="60">
        <f ca="1"/>
        <v>1.027319048911457</v>
      </c>
      <c r="W1412" s="60">
        <f ca="1"/>
        <v>-0.18994718589738138</v>
      </c>
      <c r="X1412" s="60">
        <f ca="1"/>
        <v>1.2994029346603173</v>
      </c>
      <c r="Y1412" s="52">
        <f ca="1">$B$12 * EXP(($E$3 - $C$12^2/2) * Y$2 + $C$12*SQRT(Y$2)*T1412)</f>
        <v>173.36928898831917</v>
      </c>
      <c r="Z1412" s="52">
        <f ca="1">Y1412 * EXP(($E$3 - $C$12^2/2) * (Z$2-Y$2) + $C$12*SQRT(Z$2-Y$2)*U1412)</f>
        <v>159.19820285490184</v>
      </c>
      <c r="AA1412" s="52">
        <f ca="1">Z1412 * EXP(($E$3 - $C$12^2/2) * (AA$2-Z$2) + $C$12*SQRT(AA$2-Z$2)*V1412)</f>
        <v>217.74958272335903</v>
      </c>
      <c r="AB1412" s="52">
        <f ca="1">AA1412 * EXP(($E$3 - $C$12^2/2) * (AB$2-AA$2) + $C$12*SQRT(AB$2-AA$2)*W1412)</f>
        <v>206.71923990367611</v>
      </c>
      <c r="AC1412" s="52">
        <f ca="1">AB1412 * EXP(($E$3 - $C$12^2/2) * (AC$2-AB$2) + $C$12*SQRT(AC$2-AB$2)*X1412)</f>
        <v>306.79581360631892</v>
      </c>
      <c r="AD1412" s="47"/>
      <c r="AE1412" s="3" t="s">
        <v>47</v>
      </c>
      <c r="AF1412" s="64">
        <f t="shared" ref="AF1412" ca="1" si="1782">($B$5*AF1414 + (1 + $B$6)*AF1413)*$B$2</f>
        <v>15000</v>
      </c>
      <c r="AG1412" s="64">
        <f t="shared" ref="AG1412" ca="1" si="1783">($B$5*AG1414 + (1 + $B$6)*AG1413)*$B$2</f>
        <v>15000</v>
      </c>
      <c r="AH1412" s="64">
        <f t="shared" ref="AH1412" ca="1" si="1784">($B$5*AH1414 + (1 + $B$6)*AH1413)*$B$2</f>
        <v>15000</v>
      </c>
      <c r="AI1412" s="64">
        <f t="shared" ref="AI1412" ca="1" si="1785">($B$5*AI1414 + (1 + $B$6)*AI1413)*$B$2</f>
        <v>15000</v>
      </c>
      <c r="AJ1412" s="64" cm="1">
        <f t="array" aca="1" ref="AJ1412" ca="1">($B$5*AJ1414 + (1 + $B$6)*AJ1413 + AND(NOT(AF1413:AJ1413)))*$B$2</f>
        <v>114999.99999999999</v>
      </c>
      <c r="AK1412" s="73"/>
      <c r="AL1412" s="70"/>
    </row>
    <row r="1413" spans="7:38" ht="14.55" customHeight="1" x14ac:dyDescent="0.3">
      <c r="G1413" s="3">
        <v>1411</v>
      </c>
      <c r="H1413" s="58">
        <v>1.0599468766625555</v>
      </c>
      <c r="I1413" s="58">
        <v>0.72960155134835347</v>
      </c>
      <c r="J1413" s="58">
        <v>0.51303944743128227</v>
      </c>
      <c r="K1413" s="59">
        <v>-0.10832609318741941</v>
      </c>
      <c r="L1413" s="60">
        <f t="array" ref="L1413:O1413">TRANSPOSE(MMULT(Option!$B$25:$E$28, TRANSPOSE(H1413:K1413)))</f>
        <v>1.0599468766625555</v>
      </c>
      <c r="M1413" s="60">
        <v>1.0926696179072302</v>
      </c>
      <c r="N1413" s="60">
        <v>1.065640994919093</v>
      </c>
      <c r="O1413" s="60">
        <v>0.62240340690882501</v>
      </c>
      <c r="P1413" s="56" t="str">
        <f t="shared" si="1781"/>
        <v>283/1</v>
      </c>
      <c r="R1413" s="80"/>
      <c r="S1413" s="3" t="s">
        <v>31</v>
      </c>
      <c r="T1413" s="60">
        <f ca="1"/>
        <v>1.2587345239458241</v>
      </c>
      <c r="U1413" s="60">
        <f ca="1"/>
        <v>-0.90816256023295394</v>
      </c>
      <c r="V1413" s="60">
        <f ca="1"/>
        <v>-0.24190067222372491</v>
      </c>
      <c r="W1413" s="60">
        <f ca="1"/>
        <v>6.1997871792442968E-2</v>
      </c>
      <c r="X1413" s="60">
        <f ca="1"/>
        <v>8.3286964341830638E-2</v>
      </c>
      <c r="Y1413" s="52">
        <f ca="1">$B$13 * EXP(($E$3 - $C$13^2/2) * Y$2 + $C$13*SQRT(Y$2)*T1413)</f>
        <v>146.61213219723282</v>
      </c>
      <c r="Z1413" s="52">
        <f ca="1">Y1413 * EXP(($E$3 - $C$13^2/2) * (Z$2-Y$2) + $C$13*SQRT(Z$2-Y$2)*U1413)</f>
        <v>112.20659553574612</v>
      </c>
      <c r="AA1413" s="52">
        <f ca="1">Z1413 * EXP(($E$3 - $C$13^2/2) * (AA$2-Z$2) + $C$13*SQRT(AA$2-Z$2)*V1413)</f>
        <v>104.87525260720707</v>
      </c>
      <c r="AB1413" s="52">
        <f ca="1">AA1413 * EXP(($E$3 - $C$13^2/2) * (AB$2-AA$2) + $C$13*SQRT(AB$2-AA$2)*W1413)</f>
        <v>107.37967678433959</v>
      </c>
      <c r="AC1413" s="52">
        <f ca="1">AB1413 * EXP(($E$3 - $C$13^2/2) * (AC$2-AB$2) + $C$13*SQRT(AC$2-AB$2)*X1413)</f>
        <v>110.64833559066041</v>
      </c>
      <c r="AD1413" s="47"/>
      <c r="AE1413" s="3" t="s">
        <v>46</v>
      </c>
      <c r="AF1413" s="52" t="b">
        <f t="shared" ref="AF1413" ca="1" si="1786">AF1411 &gt;= $B$4</f>
        <v>0</v>
      </c>
      <c r="AG1413" s="52" t="b">
        <f t="array" aca="1" ref="AG1413" ca="1">AND(AG1411 &gt;= $B$4, NOT(OR($AF1413:AF1413)))</f>
        <v>0</v>
      </c>
      <c r="AH1413" s="52" t="b">
        <f t="array" aca="1" ref="AH1413" ca="1">AND(AH1411 &gt;= $B$4, NOT(OR($AF1413:AG1413)))</f>
        <v>0</v>
      </c>
      <c r="AI1413" s="52" t="b">
        <f t="array" aca="1" ref="AI1413" ca="1">AND(AI1411 &gt;= $B$4, NOT(OR($AF1413:AH1413)))</f>
        <v>0</v>
      </c>
      <c r="AJ1413" s="52" t="b">
        <f t="array" aca="1" ref="AJ1413" ca="1">AND(AJ1411 &gt;= $B$4, NOT(OR($AF1413:AI1413)))</f>
        <v>0</v>
      </c>
      <c r="AK1413" s="73"/>
      <c r="AL1413" s="70"/>
    </row>
    <row r="1414" spans="7:38" ht="14.55" customHeight="1" x14ac:dyDescent="0.3">
      <c r="G1414" s="3">
        <v>1412</v>
      </c>
      <c r="H1414" s="58">
        <v>-1.0683161834517828E-4</v>
      </c>
      <c r="I1414" s="58">
        <v>-0.14413820582225087</v>
      </c>
      <c r="J1414" s="58">
        <v>-0.35158190751958202</v>
      </c>
      <c r="K1414" s="59">
        <v>1.2937379334676427</v>
      </c>
      <c r="L1414" s="60">
        <f t="array" ref="L1414:O1414">TRANSPOSE(MMULT(Option!$B$25:$E$28, TRANSPOSE(H1414:K1414)))</f>
        <v>-1.0683161834517828E-4</v>
      </c>
      <c r="M1414" s="60">
        <v>-0.1321475803904559</v>
      </c>
      <c r="N1414" s="60">
        <v>-0.34658490313582752</v>
      </c>
      <c r="O1414" s="60">
        <v>1.0014822400500911</v>
      </c>
      <c r="P1414" s="56" t="str">
        <f t="shared" si="1781"/>
        <v>283/2</v>
      </c>
      <c r="R1414" s="80"/>
      <c r="S1414" s="3" t="s">
        <v>30</v>
      </c>
      <c r="T1414" s="60">
        <f ca="1"/>
        <v>0.96815364379048197</v>
      </c>
      <c r="U1414" s="60">
        <f ca="1"/>
        <v>0.49738739499674189</v>
      </c>
      <c r="V1414" s="60">
        <f ca="1"/>
        <v>0.53834032194281478</v>
      </c>
      <c r="W1414" s="60">
        <f ca="1"/>
        <v>0.55791960906950577</v>
      </c>
      <c r="X1414" s="60">
        <f ca="1"/>
        <v>0.9860505180071073</v>
      </c>
      <c r="Y1414" s="52">
        <f ca="1">$B$14 * EXP(($E$3 - $C$14^2/2) * Y$2 + $C$14*SQRT(Y$2)*T1414)</f>
        <v>134.37256517975385</v>
      </c>
      <c r="Z1414" s="52">
        <f ca="1">Y1414 * EXP(($E$3 - $C$14^2/2) * (Z$2-Y$2) + $C$14*SQRT(Z$2-Y$2)*U1414)</f>
        <v>156.77826741242168</v>
      </c>
      <c r="AA1414" s="52">
        <f ca="1">Z1414 * EXP(($E$3 - $C$14^2/2) * (AA$2-Z$2) + $C$14*SQRT(AA$2-Z$2)*V1414)</f>
        <v>185.18116093172512</v>
      </c>
      <c r="AB1414" s="52">
        <f ca="1">AA1414 * EXP(($E$3 - $C$14^2/2) * (AB$2-AA$2) + $C$14*SQRT(AB$2-AA$2)*W1414)</f>
        <v>220.01824548317427</v>
      </c>
      <c r="AC1414" s="52">
        <f ca="1">AB1414 * EXP(($E$3 - $C$14^2/2) * (AC$2-AB$2) + $C$14*SQRT(AC$2-AB$2)*X1414)</f>
        <v>297.2357611027183</v>
      </c>
      <c r="AD1414" s="47"/>
      <c r="AE1414" s="3" t="s">
        <v>68</v>
      </c>
      <c r="AF1414" s="52" t="b">
        <f ca="1">AND(AF1411&gt;$B$3, NOT(OR($AF1413:AF1413)))</f>
        <v>1</v>
      </c>
      <c r="AG1414" s="52" t="b">
        <f ca="1">AND(AG1411&gt;$B$3, NOT(OR($AF1413:AG1413)))</f>
        <v>1</v>
      </c>
      <c r="AH1414" s="52" t="b">
        <f ca="1">AND(AH1411&gt;$B$3, NOT(OR($AF1413:AH1413)))</f>
        <v>1</v>
      </c>
      <c r="AI1414" s="52" t="b">
        <f ca="1">AND(AI1411&gt;$B$3, NOT(OR($AF1413:AI1413)))</f>
        <v>1</v>
      </c>
      <c r="AJ1414" s="52" t="b">
        <f ca="1">AND(AJ1411&gt;$B$3, NOT(OR($AF1413:AJ1413)))</f>
        <v>1</v>
      </c>
      <c r="AK1414" s="74"/>
      <c r="AL1414" s="70"/>
    </row>
    <row r="1415" spans="7:38" ht="14.55" customHeight="1" x14ac:dyDescent="0.3">
      <c r="G1415" s="3">
        <v>1413</v>
      </c>
      <c r="H1415" s="58">
        <v>-0.43423184691568389</v>
      </c>
      <c r="I1415" s="58">
        <v>1.1282810922350788</v>
      </c>
      <c r="J1415" s="58">
        <v>-1.6567133829728991</v>
      </c>
      <c r="K1415" s="59">
        <v>-1.4036928933031674</v>
      </c>
      <c r="L1415" s="60">
        <f t="array" ref="L1415:O1415">TRANSPOSE(MMULT(Option!$B$25:$E$28, TRANSPOSE(H1415:K1415)))</f>
        <v>-0.43423184691568389</v>
      </c>
      <c r="M1415" s="60">
        <v>0.86039396330466655</v>
      </c>
      <c r="N1415" s="60">
        <v>-1.3333474354856905</v>
      </c>
      <c r="O1415" s="60">
        <v>-1.4036475164769502</v>
      </c>
      <c r="P1415" s="56" t="str">
        <f t="shared" si="1781"/>
        <v>283/3</v>
      </c>
      <c r="R1415" s="80">
        <v>354</v>
      </c>
      <c r="S1415" s="3" t="s">
        <v>28</v>
      </c>
      <c r="T1415" s="60">
        <f t="array" aca="1" ref="T1415:T1418" ca="1">TRANSPOSE(OFFSET($L$3, MATCH($R1415 &amp; "/" &amp; T$2, $P$3:$P$5002, 0) - 1, 0, 1, $E$1))</f>
        <v>1.1822604584530463</v>
      </c>
      <c r="U1415" s="60">
        <f t="array" aca="1" ref="U1415:U1418" ca="1">TRANSPOSE(OFFSET($L$3, MATCH($R1415 &amp; "/" &amp; U$2, $P$3:$P$5002, 0) - 1, 0, 1, $E$1))</f>
        <v>0.69047422878129783</v>
      </c>
      <c r="V1415" s="60">
        <f t="array" aca="1" ref="V1415:V1418" ca="1">TRANSPOSE(OFFSET($L$3, MATCH($R1415 &amp; "/" &amp; V$2, $P$3:$P$5002, 0) - 1, 0, 1, $E$1))</f>
        <v>-1.0672347248662575</v>
      </c>
      <c r="W1415" s="60">
        <f t="array" aca="1" ref="W1415:W1418" ca="1">TRANSPOSE(OFFSET($L$3, MATCH($R1415 &amp; "/" &amp; W$2, $P$3:$P$5002, 0) - 1, 0, 1, $E$1))</f>
        <v>1.1444778798754617E-2</v>
      </c>
      <c r="X1415" s="60">
        <f t="array" aca="1" ref="X1415:X1418" ca="1">TRANSPOSE(OFFSET($L$3, MATCH($R1415 &amp; "/" &amp; X$2, $P$3:$P$5002, 0) - 1, 0, 1, $E$1))</f>
        <v>-7.1658718475510322E-2</v>
      </c>
      <c r="Y1415" s="52">
        <f ca="1">$B$11 * EXP(($E$3 - $C$11^2/2) * Y$2 + $C$11*SQRT(Y$2)*T1415)</f>
        <v>143.28681538583578</v>
      </c>
      <c r="Z1415" s="52">
        <f ca="1">Y1415 * EXP(($E$3 - $C$11^2/2) * (Z$2-Y$2) + $C$11*SQRT(Z$2-Y$2)*U1415)</f>
        <v>177.14889473747868</v>
      </c>
      <c r="AA1415" s="52">
        <f ca="1">Z1415 * EXP(($E$3 - $C$11^2/2) * (AA$2-Z$2) + $C$11*SQRT(AA$2-Z$2)*V1415)</f>
        <v>129.25926255619424</v>
      </c>
      <c r="AB1415" s="52">
        <f ca="1">AA1415 * EXP(($E$3 - $C$11^2/2) * (AB$2-AA$2) + $C$11*SQRT(AB$2-AA$2)*W1415)</f>
        <v>130.35397155891013</v>
      </c>
      <c r="AC1415" s="52">
        <f ca="1">AB1415 * EXP(($E$3 - $C$11^2/2) * (AC$2-AB$2) + $C$11*SQRT(AC$2-AB$2)*X1415)</f>
        <v>128.22108400677075</v>
      </c>
      <c r="AD1415" s="47"/>
      <c r="AE1415" s="3" t="s">
        <v>69</v>
      </c>
      <c r="AF1415" s="20" cm="1">
        <f t="array" aca="1" ref="AF1415" ca="1">MIN(Y1415:Y1418 / $D$11:$D$14)</f>
        <v>1.0923727749753773</v>
      </c>
      <c r="AG1415" s="20" cm="1">
        <f t="array" aca="1" ref="AG1415" ca="1">MIN(Z1415:Z1418 / $D$11:$D$14)</f>
        <v>0.85718015803753855</v>
      </c>
      <c r="AH1415" s="20" cm="1">
        <f t="array" aca="1" ref="AH1415" ca="1">MIN(AA1415:AA1418 / $D$11:$D$14)</f>
        <v>0.76598781331434429</v>
      </c>
      <c r="AI1415" s="20" cm="1">
        <f t="array" aca="1" ref="AI1415" ca="1">MIN(AB1415:AB1418 / $D$11:$D$14)</f>
        <v>1.0819820320181512</v>
      </c>
      <c r="AJ1415" s="20" cm="1">
        <f t="array" aca="1" ref="AJ1415" ca="1">MIN(AC1415:AC1418 / $D$11:$D$14)</f>
        <v>1.269195207163738</v>
      </c>
      <c r="AK1415" s="72">
        <f t="array" aca="1" ref="AK1415" ca="1">SUMPRODUCT(AF1416:AJ1416, EXP(-$E$3*$AF$2:$AJ$2))</f>
        <v>129684.05398743137</v>
      </c>
      <c r="AL1415" s="70">
        <f ca="1">MAX(AC1416 - $D$11, 0) * EXP(-$E$2*$E$3)</f>
        <v>20.964943813818831</v>
      </c>
    </row>
    <row r="1416" spans="7:38" ht="14.55" customHeight="1" x14ac:dyDescent="0.3">
      <c r="G1416" s="3">
        <v>1414</v>
      </c>
      <c r="H1416" s="58">
        <v>0.21025842370721259</v>
      </c>
      <c r="I1416" s="58">
        <v>1.1838010097951062</v>
      </c>
      <c r="J1416" s="58">
        <v>-1.0316521203177793</v>
      </c>
      <c r="K1416" s="59">
        <v>0.24199172580870129</v>
      </c>
      <c r="L1416" s="60">
        <f t="array" ref="L1416:O1416">TRANSPOSE(MMULT(Option!$B$25:$E$28, TRANSPOSE(H1416:K1416)))</f>
        <v>0.21025842370721259</v>
      </c>
      <c r="M1416" s="60">
        <v>1.1690749165131318</v>
      </c>
      <c r="N1416" s="60">
        <v>-0.51201520146511115</v>
      </c>
      <c r="O1416" s="60">
        <v>0.39996669750951819</v>
      </c>
      <c r="P1416" s="56" t="str">
        <f t="shared" si="1781"/>
        <v>283/4</v>
      </c>
      <c r="R1416" s="80"/>
      <c r="S1416" s="3" t="s">
        <v>29</v>
      </c>
      <c r="T1416" s="60">
        <f ca="1"/>
        <v>0.27784062698211753</v>
      </c>
      <c r="U1416" s="60">
        <f ca="1"/>
        <v>-0.82486450386100041</v>
      </c>
      <c r="V1416" s="60">
        <f ca="1"/>
        <v>-0.39160618605246217</v>
      </c>
      <c r="W1416" s="60">
        <f ca="1"/>
        <v>1.1346119763264171</v>
      </c>
      <c r="X1416" s="60">
        <f ca="1"/>
        <v>0.51529476811893737</v>
      </c>
      <c r="Y1416" s="52">
        <f ca="1">$B$12 * EXP(($E$3 - $C$12^2/2) * Y$2 + $C$12*SQRT(Y$2)*T1416)</f>
        <v>109.23727749753773</v>
      </c>
      <c r="Z1416" s="52">
        <f ca="1">Y1416 * EXP(($E$3 - $C$12^2/2) * (Z$2-Y$2) + $C$12*SQRT(Z$2-Y$2)*U1416)</f>
        <v>85.718015803753858</v>
      </c>
      <c r="AA1416" s="52">
        <f ca="1">Z1416 * EXP(($E$3 - $C$12^2/2) * (AA$2-Z$2) + $C$12*SQRT(AA$2-Z$2)*V1416)</f>
        <v>76.598781331434424</v>
      </c>
      <c r="AB1416" s="52">
        <f ca="1">AA1416 * EXP(($E$3 - $C$12^2/2) * (AB$2-AA$2) + $C$12*SQRT(AB$2-AA$2)*W1416)</f>
        <v>108.19820320181512</v>
      </c>
      <c r="AC1416" s="52">
        <f ca="1">AB1416 * EXP(($E$3 - $C$12^2/2) * (AC$2-AB$2) + $C$12*SQRT(AC$2-AB$2)*X1416)</f>
        <v>126.91952071637381</v>
      </c>
      <c r="AD1416" s="47"/>
      <c r="AE1416" s="3" t="s">
        <v>47</v>
      </c>
      <c r="AF1416" s="64">
        <f t="shared" ref="AF1416" ca="1" si="1787">($B$5*AF1418 + (1 + $B$6)*AF1417)*$B$2</f>
        <v>15000</v>
      </c>
      <c r="AG1416" s="64">
        <f t="shared" ref="AG1416" ca="1" si="1788">($B$5*AG1418 + (1 + $B$6)*AG1417)*$B$2</f>
        <v>15000</v>
      </c>
      <c r="AH1416" s="64">
        <f t="shared" ref="AH1416" ca="1" si="1789">($B$5*AH1418 + (1 + $B$6)*AH1417)*$B$2</f>
        <v>0</v>
      </c>
      <c r="AI1416" s="64">
        <f t="shared" ref="AI1416" ca="1" si="1790">($B$5*AI1418 + (1 + $B$6)*AI1417)*$B$2</f>
        <v>15000</v>
      </c>
      <c r="AJ1416" s="64" cm="1">
        <f t="array" aca="1" ref="AJ1416" ca="1">($B$5*AJ1418 + (1 + $B$6)*AJ1417 + AND(NOT(AF1417:AJ1417)))*$B$2</f>
        <v>114999.99999999999</v>
      </c>
      <c r="AK1416" s="73"/>
      <c r="AL1416" s="70"/>
    </row>
    <row r="1417" spans="7:38" ht="14.55" customHeight="1" x14ac:dyDescent="0.3">
      <c r="G1417" s="3">
        <v>1415</v>
      </c>
      <c r="H1417" s="58">
        <v>7.9332707349343043E-2</v>
      </c>
      <c r="I1417" s="58">
        <v>0.34812656448760471</v>
      </c>
      <c r="J1417" s="58">
        <v>1.8245334880376687E-2</v>
      </c>
      <c r="K1417" s="59">
        <v>0.98286961607478496</v>
      </c>
      <c r="L1417" s="60">
        <f t="array" ref="L1417:O1417">TRANSPOSE(MMULT(Option!$B$25:$E$28, TRANSPOSE(H1417:K1417)))</f>
        <v>7.9332707349343043E-2</v>
      </c>
      <c r="M1417" s="60">
        <v>0.35079634957761202</v>
      </c>
      <c r="N1417" s="60">
        <v>0.13891907754150135</v>
      </c>
      <c r="O1417" s="60">
        <v>0.96813439519191791</v>
      </c>
      <c r="P1417" s="56" t="str">
        <f t="shared" si="1781"/>
        <v>283/5</v>
      </c>
      <c r="R1417" s="80"/>
      <c r="S1417" s="3" t="s">
        <v>31</v>
      </c>
      <c r="T1417" s="60">
        <f ca="1"/>
        <v>0.77609653151956526</v>
      </c>
      <c r="U1417" s="60">
        <f ca="1"/>
        <v>1.0720230804869142</v>
      </c>
      <c r="V1417" s="60">
        <f ca="1"/>
        <v>0.21447580261675886</v>
      </c>
      <c r="W1417" s="60">
        <f ca="1"/>
        <v>0.13706043214336136</v>
      </c>
      <c r="X1417" s="60">
        <f ca="1"/>
        <v>1.1863153828552249</v>
      </c>
      <c r="Y1417" s="52">
        <f ca="1">$B$13 * EXP(($E$3 - $C$13^2/2) * Y$2 + $C$13*SQRT(Y$2)*T1417)</f>
        <v>126.84922106711285</v>
      </c>
      <c r="Z1417" s="52">
        <f ca="1">Y1417 * EXP(($E$3 - $C$13^2/2) * (Z$2-Y$2) + $C$13*SQRT(Z$2-Y$2)*U1417)</f>
        <v>175.84555292755917</v>
      </c>
      <c r="AA1417" s="52">
        <f ca="1">Z1417 * EXP(($E$3 - $C$13^2/2) * (AA$2-Z$2) + $C$13*SQRT(AA$2-Z$2)*V1417)</f>
        <v>188.47187855516191</v>
      </c>
      <c r="AB1417" s="52">
        <f ca="1">AA1417 * EXP(($E$3 - $C$13^2/2) * (AB$2-AA$2) + $C$13*SQRT(AB$2-AA$2)*W1417)</f>
        <v>197.36739478294223</v>
      </c>
      <c r="AC1417" s="52">
        <f ca="1">AB1417 * EXP(($E$3 - $C$13^2/2) * (AC$2-AB$2) + $C$13*SQRT(AC$2-AB$2)*X1417)</f>
        <v>283.14568548231432</v>
      </c>
      <c r="AD1417" s="47"/>
      <c r="AE1417" s="3" t="s">
        <v>46</v>
      </c>
      <c r="AF1417" s="52" t="b">
        <f t="shared" ref="AF1417" ca="1" si="1791">AF1415 &gt;= $B$4</f>
        <v>0</v>
      </c>
      <c r="AG1417" s="52" t="b">
        <f t="array" aca="1" ref="AG1417" ca="1">AND(AG1415 &gt;= $B$4, NOT(OR($AF1417:AF1417)))</f>
        <v>0</v>
      </c>
      <c r="AH1417" s="52" t="b">
        <f t="array" aca="1" ref="AH1417" ca="1">AND(AH1415 &gt;= $B$4, NOT(OR($AF1417:AG1417)))</f>
        <v>0</v>
      </c>
      <c r="AI1417" s="52" t="b">
        <f t="array" aca="1" ref="AI1417" ca="1">AND(AI1415 &gt;= $B$4, NOT(OR($AF1417:AH1417)))</f>
        <v>0</v>
      </c>
      <c r="AJ1417" s="52" t="b">
        <f t="array" aca="1" ref="AJ1417" ca="1">AND(AJ1415 &gt;= $B$4, NOT(OR($AF1417:AI1417)))</f>
        <v>0</v>
      </c>
      <c r="AK1417" s="73"/>
      <c r="AL1417" s="70"/>
    </row>
    <row r="1418" spans="7:38" ht="14.55" customHeight="1" x14ac:dyDescent="0.3">
      <c r="G1418" s="3">
        <v>1416</v>
      </c>
      <c r="H1418" s="58">
        <v>0.68317883575968441</v>
      </c>
      <c r="I1418" s="58">
        <v>-1.0633995331734281</v>
      </c>
      <c r="J1418" s="58">
        <v>-0.28137582775686298</v>
      </c>
      <c r="K1418" s="59">
        <v>0.27395611905250256</v>
      </c>
      <c r="L1418" s="60">
        <f t="array" ref="L1418:O1418">TRANSPOSE(MMULT(Option!$B$25:$E$28, TRANSPOSE(H1418:K1418)))</f>
        <v>0.68317883575968441</v>
      </c>
      <c r="M1418" s="60">
        <v>-0.70135023664571383</v>
      </c>
      <c r="N1418" s="60">
        <v>-0.25232705057506866</v>
      </c>
      <c r="O1418" s="60">
        <v>0.17449123738050279</v>
      </c>
      <c r="P1418" s="56" t="str">
        <f t="shared" si="1781"/>
        <v>284/1</v>
      </c>
      <c r="R1418" s="80"/>
      <c r="S1418" s="3" t="s">
        <v>30</v>
      </c>
      <c r="T1418" s="60">
        <f ca="1"/>
        <v>0.35145739799981623</v>
      </c>
      <c r="U1418" s="60">
        <f ca="1"/>
        <v>1.1577004647021825</v>
      </c>
      <c r="V1418" s="60">
        <f ca="1"/>
        <v>1.2310495293904768</v>
      </c>
      <c r="W1418" s="60">
        <f ca="1"/>
        <v>0.72655959141471982</v>
      </c>
      <c r="X1418" s="60">
        <f ca="1"/>
        <v>1.4784366511791844</v>
      </c>
      <c r="Y1418" s="52">
        <f ca="1">$B$14 * EXP(($E$3 - $C$14^2/2) * Y$2 + $C$14*SQRT(Y$2)*T1418)</f>
        <v>111.67662355968669</v>
      </c>
      <c r="Z1418" s="52">
        <f ca="1">Y1418 * EXP(($E$3 - $C$14^2/2) * (Z$2-Y$2) + $C$14*SQRT(Z$2-Y$2)*U1418)</f>
        <v>158.84319883721096</v>
      </c>
      <c r="AA1418" s="52">
        <f ca="1">Z1418 * EXP(($E$3 - $C$14^2/2) * (AA$2-Z$2) + $C$14*SQRT(AA$2-Z$2)*V1418)</f>
        <v>230.9571980705924</v>
      </c>
      <c r="AB1418" s="52">
        <f ca="1">AA1418 * EXP(($E$3 - $C$14^2/2) * (AB$2-AA$2) + $C$14*SQRT(AB$2-AA$2)*W1418)</f>
        <v>288.64578560605537</v>
      </c>
      <c r="AC1418" s="52">
        <f ca="1">AB1418 * EXP(($E$3 - $C$14^2/2) * (AC$2-AB$2) + $C$14*SQRT(AC$2-AB$2)*X1418)</f>
        <v>452.02219219069769</v>
      </c>
      <c r="AD1418" s="47"/>
      <c r="AE1418" s="3" t="s">
        <v>68</v>
      </c>
      <c r="AF1418" s="52" t="b">
        <f ca="1">AND(AF1415&gt;$B$3, NOT(OR($AF1417:AF1417)))</f>
        <v>1</v>
      </c>
      <c r="AG1418" s="52" t="b">
        <f ca="1">AND(AG1415&gt;$B$3, NOT(OR($AF1417:AG1417)))</f>
        <v>1</v>
      </c>
      <c r="AH1418" s="52" t="b">
        <f ca="1">AND(AH1415&gt;$B$3, NOT(OR($AF1417:AH1417)))</f>
        <v>0</v>
      </c>
      <c r="AI1418" s="52" t="b">
        <f ca="1">AND(AI1415&gt;$B$3, NOT(OR($AF1417:AI1417)))</f>
        <v>1</v>
      </c>
      <c r="AJ1418" s="52" t="b">
        <f ca="1">AND(AJ1415&gt;$B$3, NOT(OR($AF1417:AJ1417)))</f>
        <v>1</v>
      </c>
      <c r="AK1418" s="74"/>
      <c r="AL1418" s="70"/>
    </row>
    <row r="1419" spans="7:38" ht="14.55" customHeight="1" x14ac:dyDescent="0.3">
      <c r="G1419" s="3">
        <v>1417</v>
      </c>
      <c r="H1419" s="58">
        <v>1.3512838729666545</v>
      </c>
      <c r="I1419" s="58">
        <v>0.15523681537312736</v>
      </c>
      <c r="J1419" s="58">
        <v>2.1695924020771975</v>
      </c>
      <c r="K1419" s="59">
        <v>-1.9744565979006021</v>
      </c>
      <c r="L1419" s="60">
        <f t="array" ref="L1419:O1419">TRANSPOSE(MMULT(Option!$B$25:$E$28, TRANSPOSE(H1419:K1419)))</f>
        <v>1.3512838729666545</v>
      </c>
      <c r="M1419" s="60">
        <v>0.6827904406049099</v>
      </c>
      <c r="N1419" s="60">
        <v>2.4867389347020241</v>
      </c>
      <c r="O1419" s="60">
        <v>-0.68619844815118869</v>
      </c>
      <c r="P1419" s="56" t="str">
        <f t="shared" si="1781"/>
        <v>284/2</v>
      </c>
      <c r="R1419" s="80">
        <v>355</v>
      </c>
      <c r="S1419" s="3" t="s">
        <v>28</v>
      </c>
      <c r="T1419" s="60">
        <f t="array" aca="1" ref="T1419:T1422" ca="1">TRANSPOSE(OFFSET($L$3, MATCH($R1419 &amp; "/" &amp; T$2, $P$3:$P$5002, 0) - 1, 0, 1, $E$1))</f>
        <v>2.1786743600815157</v>
      </c>
      <c r="U1419" s="60">
        <f t="array" aca="1" ref="U1419:U1422" ca="1">TRANSPOSE(OFFSET($L$3, MATCH($R1419 &amp; "/" &amp; U$2, $P$3:$P$5002, 0) - 1, 0, 1, $E$1))</f>
        <v>-0.91099295626184884</v>
      </c>
      <c r="V1419" s="60">
        <f t="array" aca="1" ref="V1419:V1422" ca="1">TRANSPOSE(OFFSET($L$3, MATCH($R1419 &amp; "/" &amp; V$2, $P$3:$P$5002, 0) - 1, 0, 1, $E$1))</f>
        <v>-0.68358839820685058</v>
      </c>
      <c r="W1419" s="60">
        <f t="array" aca="1" ref="W1419:W1422" ca="1">TRANSPOSE(OFFSET($L$3, MATCH($R1419 &amp; "/" &amp; W$2, $P$3:$P$5002, 0) - 1, 0, 1, $E$1))</f>
        <v>0.75940692752248184</v>
      </c>
      <c r="X1419" s="60">
        <f t="array" aca="1" ref="X1419:X1422" ca="1">TRANSPOSE(OFFSET($L$3, MATCH($R1419 &amp; "/" &amp; X$2, $P$3:$P$5002, 0) - 1, 0, 1, $E$1))</f>
        <v>-1.9015139725605268</v>
      </c>
      <c r="Y1419" s="52">
        <f ca="1">$B$11 * EXP(($E$3 - $C$11^2/2) * Y$2 + $C$11*SQRT(Y$2)*T1419)</f>
        <v>193.20899796515965</v>
      </c>
      <c r="Z1419" s="52">
        <f ca="1">Y1419 * EXP(($E$3 - $C$11^2/2) * (Z$2-Y$2) + $C$11*SQRT(Z$2-Y$2)*U1419)</f>
        <v>147.74304865128886</v>
      </c>
      <c r="AA1419" s="52">
        <f ca="1">Z1419 * EXP(($E$3 - $C$11^2/2) * (AA$2-Z$2) + $C$11*SQRT(AA$2-Z$2)*V1419)</f>
        <v>120.95252190828467</v>
      </c>
      <c r="AB1419" s="52">
        <f ca="1">AA1419 * EXP(($E$3 - $C$11^2/2) * (AB$2-AA$2) + $C$11*SQRT(AB$2-AA$2)*W1419)</f>
        <v>152.66105939665457</v>
      </c>
      <c r="AC1419" s="52">
        <f ca="1">AB1419 * EXP(($E$3 - $C$11^2/2) * (AC$2-AB$2) + $C$11*SQRT(AC$2-AB$2)*X1419)</f>
        <v>86.7270624581748</v>
      </c>
      <c r="AD1419" s="47"/>
      <c r="AE1419" s="3" t="s">
        <v>69</v>
      </c>
      <c r="AF1419" s="20" cm="1">
        <f t="array" aca="1" ref="AF1419" ca="1">MIN(Y1419:Y1422 / $D$11:$D$14)</f>
        <v>0.98153195396241155</v>
      </c>
      <c r="AG1419" s="20" cm="1">
        <f t="array" aca="1" ref="AG1419" ca="1">MIN(Z1419:Z1422 / $D$11:$D$14)</f>
        <v>0.50415162973196304</v>
      </c>
      <c r="AH1419" s="20" cm="1">
        <f t="array" aca="1" ref="AH1419" ca="1">MIN(AA1419:AA1422 / $D$11:$D$14)</f>
        <v>0.50201560157000413</v>
      </c>
      <c r="AI1419" s="20" cm="1">
        <f t="array" aca="1" ref="AI1419" ca="1">MIN(AB1419:AB1422 / $D$11:$D$14)</f>
        <v>0.83973033755165094</v>
      </c>
      <c r="AJ1419" s="20" cm="1">
        <f t="array" aca="1" ref="AJ1419" ca="1">MIN(AC1419:AC1422 / $D$11:$D$14)</f>
        <v>0.48040701266424007</v>
      </c>
      <c r="AK1419" s="72">
        <f t="array" aca="1" ref="AK1419" ca="1">SUMPRODUCT(AF1420:AJ1420, EXP(-$E$3*$AF$2:$AJ$2))</f>
        <v>104429.48097082092</v>
      </c>
      <c r="AL1419" s="70">
        <f ca="1">MAX(AC1420 - $D$11, 0) * EXP(-$E$2*$E$3)</f>
        <v>0</v>
      </c>
    </row>
    <row r="1420" spans="7:38" ht="14.55" customHeight="1" x14ac:dyDescent="0.3">
      <c r="G1420" s="3">
        <v>1418</v>
      </c>
      <c r="H1420" s="58">
        <v>-8.7734914477386863E-2</v>
      </c>
      <c r="I1420" s="58">
        <v>-1.1567810430143315</v>
      </c>
      <c r="J1420" s="58">
        <v>-0.83657303124376747</v>
      </c>
      <c r="K1420" s="59">
        <v>0.16735226887542209</v>
      </c>
      <c r="L1420" s="60">
        <f t="array" ref="L1420:O1420">TRANSPOSE(MMULT(Option!$B$25:$E$28, TRANSPOSE(H1420:K1420)))</f>
        <v>-8.7734914477386863E-2</v>
      </c>
      <c r="M1420" s="60">
        <v>-1.0953013042115831</v>
      </c>
      <c r="N1420" s="60">
        <v>-1.07278086219266</v>
      </c>
      <c r="O1420" s="60">
        <v>-0.35798076355555575</v>
      </c>
      <c r="P1420" s="56" t="str">
        <f t="shared" si="1781"/>
        <v>284/3</v>
      </c>
      <c r="R1420" s="80"/>
      <c r="S1420" s="3" t="s">
        <v>29</v>
      </c>
      <c r="T1420" s="60">
        <f ca="1"/>
        <v>0.82879397822629253</v>
      </c>
      <c r="U1420" s="60">
        <f ca="1"/>
        <v>-0.9272642465401939</v>
      </c>
      <c r="V1420" s="60">
        <f ca="1"/>
        <v>-1.3708472421270212E-2</v>
      </c>
      <c r="W1420" s="60">
        <f ca="1"/>
        <v>0.86220804188747713</v>
      </c>
      <c r="X1420" s="60">
        <f ca="1"/>
        <v>-1.0197531998722669</v>
      </c>
      <c r="Y1420" s="52">
        <f ca="1">$B$12 * EXP(($E$3 - $C$12^2/2) * Y$2 + $C$12*SQRT(Y$2)*T1420)</f>
        <v>128.87054578566816</v>
      </c>
      <c r="Z1420" s="52">
        <f ca="1">Y1420 * EXP(($E$3 - $C$12^2/2) * (Z$2-Y$2) + $C$12*SQRT(Z$2-Y$2)*U1420)</f>
        <v>98.064860883172187</v>
      </c>
      <c r="AA1420" s="52">
        <f ca="1">Z1420 * EXP(($E$3 - $C$12^2/2) * (AA$2-Z$2) + $C$12*SQRT(AA$2-Z$2)*V1420)</f>
        <v>98.151927983809273</v>
      </c>
      <c r="AB1420" s="52">
        <f ca="1">AA1420 * EXP(($E$3 - $C$12^2/2) * (AB$2-AA$2) + $C$12*SQRT(AB$2-AA$2)*W1420)</f>
        <v>127.76325439872538</v>
      </c>
      <c r="AC1420" s="52">
        <f ca="1">AB1420 * EXP(($E$3 - $C$12^2/2) * (AC$2-AB$2) + $C$12*SQRT(AC$2-AB$2)*X1420)</f>
        <v>94.561745850382138</v>
      </c>
      <c r="AD1420" s="47"/>
      <c r="AE1420" s="3" t="s">
        <v>47</v>
      </c>
      <c r="AF1420" s="64">
        <f t="shared" ref="AF1420" ca="1" si="1792">($B$5*AF1422 + (1 + $B$6)*AF1421)*$B$2</f>
        <v>15000</v>
      </c>
      <c r="AG1420" s="64">
        <f t="shared" ref="AG1420" ca="1" si="1793">($B$5*AG1422 + (1 + $B$6)*AG1421)*$B$2</f>
        <v>0</v>
      </c>
      <c r="AH1420" s="64">
        <f t="shared" ref="AH1420" ca="1" si="1794">($B$5*AH1422 + (1 + $B$6)*AH1421)*$B$2</f>
        <v>0</v>
      </c>
      <c r="AI1420" s="64">
        <f t="shared" ref="AI1420" ca="1" si="1795">($B$5*AI1422 + (1 + $B$6)*AI1421)*$B$2</f>
        <v>15000</v>
      </c>
      <c r="AJ1420" s="64" cm="1">
        <f t="array" aca="1" ref="AJ1420" ca="1">($B$5*AJ1422 + (1 + $B$6)*AJ1421 + AND(NOT(AF1421:AJ1421)))*$B$2</f>
        <v>100000</v>
      </c>
      <c r="AK1420" s="73"/>
      <c r="AL1420" s="70"/>
    </row>
    <row r="1421" spans="7:38" ht="14.55" customHeight="1" x14ac:dyDescent="0.3">
      <c r="G1421" s="3">
        <v>1419</v>
      </c>
      <c r="H1421" s="58">
        <v>-0.58344363123408505</v>
      </c>
      <c r="I1421" s="58">
        <v>-1.2947048004545971</v>
      </c>
      <c r="J1421" s="58">
        <v>0.27851065910460998</v>
      </c>
      <c r="K1421" s="59">
        <v>-0.42145215795107904</v>
      </c>
      <c r="L1421" s="60">
        <f t="array" ref="L1421:O1421">TRANSPOSE(MMULT(Option!$B$25:$E$28, TRANSPOSE(H1421:K1421)))</f>
        <v>-0.58344363123408505</v>
      </c>
      <c r="M1421" s="60">
        <v>-1.4199940026348115</v>
      </c>
      <c r="N1421" s="60">
        <v>-0.32779203725055084</v>
      </c>
      <c r="O1421" s="60">
        <v>-0.87896110400400529</v>
      </c>
      <c r="P1421" s="56" t="str">
        <f t="shared" si="1781"/>
        <v>284/4</v>
      </c>
      <c r="R1421" s="80"/>
      <c r="S1421" s="3" t="s">
        <v>31</v>
      </c>
      <c r="T1421" s="60">
        <f ca="1"/>
        <v>-7.8802365141569464E-2</v>
      </c>
      <c r="U1421" s="60">
        <f ca="1"/>
        <v>-2.2374583132419845</v>
      </c>
      <c r="V1421" s="60">
        <f ca="1"/>
        <v>-3.0819591445230138E-2</v>
      </c>
      <c r="W1421" s="60">
        <f ca="1"/>
        <v>1.698165385131742</v>
      </c>
      <c r="X1421" s="60">
        <f ca="1"/>
        <v>-1.8781570864039985</v>
      </c>
      <c r="Y1421" s="52">
        <f ca="1">$B$13 * EXP(($E$3 - $C$13^2/2) * Y$2 + $C$13*SQRT(Y$2)*T1421)</f>
        <v>98.153195396241159</v>
      </c>
      <c r="Z1421" s="52">
        <f ca="1">Y1421 * EXP(($E$3 - $C$13^2/2) * (Z$2-Y$2) + $C$13*SQRT(Z$2-Y$2)*U1421)</f>
        <v>50.415162973196303</v>
      </c>
      <c r="AA1421" s="52">
        <f ca="1">Z1421 * EXP(($E$3 - $C$13^2/2) * (AA$2-Z$2) + $C$13*SQRT(AA$2-Z$2)*V1421)</f>
        <v>50.201560157000408</v>
      </c>
      <c r="AB1421" s="52">
        <f ca="1">AA1421 * EXP(($E$3 - $C$13^2/2) * (AB$2-AA$2) + $C$13*SQRT(AB$2-AA$2)*W1421)</f>
        <v>83.97303375516509</v>
      </c>
      <c r="AC1421" s="52">
        <f ca="1">AB1421 * EXP(($E$3 - $C$13^2/2) * (AC$2-AB$2) + $C$13*SQRT(AC$2-AB$2)*X1421)</f>
        <v>48.040701266424009</v>
      </c>
      <c r="AD1421" s="47"/>
      <c r="AE1421" s="3" t="s">
        <v>46</v>
      </c>
      <c r="AF1421" s="52" t="b">
        <f t="shared" ref="AF1421" ca="1" si="1796">AF1419 &gt;= $B$4</f>
        <v>0</v>
      </c>
      <c r="AG1421" s="52" t="b">
        <f t="array" aca="1" ref="AG1421" ca="1">AND(AG1419 &gt;= $B$4, NOT(OR($AF1421:AF1421)))</f>
        <v>0</v>
      </c>
      <c r="AH1421" s="52" t="b">
        <f t="array" aca="1" ref="AH1421" ca="1">AND(AH1419 &gt;= $B$4, NOT(OR($AF1421:AG1421)))</f>
        <v>0</v>
      </c>
      <c r="AI1421" s="52" t="b">
        <f t="array" aca="1" ref="AI1421" ca="1">AND(AI1419 &gt;= $B$4, NOT(OR($AF1421:AH1421)))</f>
        <v>0</v>
      </c>
      <c r="AJ1421" s="52" t="b">
        <f t="array" aca="1" ref="AJ1421" ca="1">AND(AJ1419 &gt;= $B$4, NOT(OR($AF1421:AI1421)))</f>
        <v>0</v>
      </c>
      <c r="AK1421" s="73"/>
      <c r="AL1421" s="70"/>
    </row>
    <row r="1422" spans="7:38" ht="14.55" customHeight="1" x14ac:dyDescent="0.3">
      <c r="G1422" s="3">
        <v>1420</v>
      </c>
      <c r="H1422" s="58">
        <v>-0.13168832746292991</v>
      </c>
      <c r="I1422" s="58">
        <v>1.0085654277929545</v>
      </c>
      <c r="J1422" s="58">
        <v>-0.95654009641444859</v>
      </c>
      <c r="K1422" s="59">
        <v>-1.3176805513807093</v>
      </c>
      <c r="L1422" s="60">
        <f t="array" ref="L1422:O1422">TRANSPOSE(MMULT(Option!$B$25:$E$28, TRANSPOSE(H1422:K1422)))</f>
        <v>-0.13168832746292991</v>
      </c>
      <c r="M1422" s="60">
        <v>0.87169015225017454</v>
      </c>
      <c r="N1422" s="60">
        <v>-0.62870970208579591</v>
      </c>
      <c r="O1422" s="60">
        <v>-1.1036626269687169</v>
      </c>
      <c r="P1422" s="56" t="str">
        <f t="shared" si="1781"/>
        <v>284/5</v>
      </c>
      <c r="R1422" s="80"/>
      <c r="S1422" s="3" t="s">
        <v>30</v>
      </c>
      <c r="T1422" s="60">
        <f ca="1"/>
        <v>0.94948405288963122</v>
      </c>
      <c r="U1422" s="60">
        <f ca="1"/>
        <v>-0.51159122224287545</v>
      </c>
      <c r="V1422" s="60">
        <f ca="1"/>
        <v>-0.33016086685027723</v>
      </c>
      <c r="W1422" s="60">
        <f ca="1"/>
        <v>0.76385965158929681</v>
      </c>
      <c r="X1422" s="60">
        <f ca="1"/>
        <v>0.88196229104405277</v>
      </c>
      <c r="Y1422" s="52">
        <f ca="1">$B$14 * EXP(($E$3 - $C$14^2/2) * Y$2 + $C$14*SQRT(Y$2)*T1422)</f>
        <v>133.62206462635973</v>
      </c>
      <c r="Z1422" s="52">
        <f ca="1">Y1422 * EXP(($E$3 - $C$14^2/2) * (Z$2-Y$2) + $C$14*SQRT(Z$2-Y$2)*U1422)</f>
        <v>115.18482765244195</v>
      </c>
      <c r="AA1422" s="52">
        <f ca="1">Z1422 * EXP(($E$3 - $C$14^2/2) * (AA$2-Z$2) + $C$14*SQRT(AA$2-Z$2)*V1422)</f>
        <v>104.84570310218808</v>
      </c>
      <c r="AB1422" s="52">
        <f ca="1">AA1422 * EXP(($E$3 - $C$14^2/2) * (AB$2-AA$2) + $C$14*SQRT(AB$2-AA$2)*W1422)</f>
        <v>132.5086161161542</v>
      </c>
      <c r="AC1422" s="52">
        <f ca="1">AB1422 * EXP(($E$3 - $C$14^2/2) * (AC$2-AB$2) + $C$14*SQRT(AC$2-AB$2)*X1422)</f>
        <v>173.51019490449272</v>
      </c>
      <c r="AD1422" s="47"/>
      <c r="AE1422" s="3" t="s">
        <v>68</v>
      </c>
      <c r="AF1422" s="52" t="b">
        <f ca="1">AND(AF1419&gt;$B$3, NOT(OR($AF1421:AF1421)))</f>
        <v>1</v>
      </c>
      <c r="AG1422" s="52" t="b">
        <f ca="1">AND(AG1419&gt;$B$3, NOT(OR($AF1421:AG1421)))</f>
        <v>0</v>
      </c>
      <c r="AH1422" s="52" t="b">
        <f ca="1">AND(AH1419&gt;$B$3, NOT(OR($AF1421:AH1421)))</f>
        <v>0</v>
      </c>
      <c r="AI1422" s="52" t="b">
        <f ca="1">AND(AI1419&gt;$B$3, NOT(OR($AF1421:AI1421)))</f>
        <v>1</v>
      </c>
      <c r="AJ1422" s="52" t="b">
        <f ca="1">AND(AJ1419&gt;$B$3, NOT(OR($AF1421:AJ1421)))</f>
        <v>0</v>
      </c>
      <c r="AK1422" s="74"/>
      <c r="AL1422" s="70"/>
    </row>
    <row r="1423" spans="7:38" ht="14.55" customHeight="1" x14ac:dyDescent="0.3">
      <c r="G1423" s="3">
        <v>1421</v>
      </c>
      <c r="H1423" s="58">
        <v>-1.4337507664563927</v>
      </c>
      <c r="I1423" s="58">
        <v>2.2995053415659243</v>
      </c>
      <c r="J1423" s="58">
        <v>0.41163012146302158</v>
      </c>
      <c r="K1423" s="59">
        <v>-1.1549808777491488</v>
      </c>
      <c r="L1423" s="60">
        <f t="array" ref="L1423:O1423">TRANSPOSE(MMULT(Option!$B$25:$E$28, TRANSPOSE(H1423:K1423)))</f>
        <v>-1.4337507664563927</v>
      </c>
      <c r="M1423" s="60">
        <v>1.5340311511536693</v>
      </c>
      <c r="N1423" s="60">
        <v>0.39019041749215477</v>
      </c>
      <c r="O1423" s="60">
        <v>-0.88007302164225609</v>
      </c>
      <c r="P1423" s="56" t="str">
        <f t="shared" si="1781"/>
        <v>285/1</v>
      </c>
      <c r="R1423" s="80">
        <v>356</v>
      </c>
      <c r="S1423" s="3" t="s">
        <v>28</v>
      </c>
      <c r="T1423" s="60">
        <f t="array" aca="1" ref="T1423:T1426" ca="1">TRANSPOSE(OFFSET($L$3, MATCH($R1423 &amp; "/" &amp; T$2, $P$3:$P$5002, 0) - 1, 0, 1, $E$1))</f>
        <v>0.44942542320408202</v>
      </c>
      <c r="U1423" s="60">
        <f t="array" aca="1" ref="U1423:U1426" ca="1">TRANSPOSE(OFFSET($L$3, MATCH($R1423 &amp; "/" &amp; U$2, $P$3:$P$5002, 0) - 1, 0, 1, $E$1))</f>
        <v>0.425268145162287</v>
      </c>
      <c r="V1423" s="60">
        <f t="array" aca="1" ref="V1423:V1426" ca="1">TRANSPOSE(OFFSET($L$3, MATCH($R1423 &amp; "/" &amp; V$2, $P$3:$P$5002, 0) - 1, 0, 1, $E$1))</f>
        <v>0.49077332172097576</v>
      </c>
      <c r="W1423" s="60">
        <f t="array" aca="1" ref="W1423:W1426" ca="1">TRANSPOSE(OFFSET($L$3, MATCH($R1423 &amp; "/" &amp; W$2, $P$3:$P$5002, 0) - 1, 0, 1, $E$1))</f>
        <v>-1.0701921757472277</v>
      </c>
      <c r="X1423" s="60">
        <f t="array" aca="1" ref="X1423:X1426" ca="1">TRANSPOSE(OFFSET($L$3, MATCH($R1423 &amp; "/" &amp; X$2, $P$3:$P$5002, 0) - 1, 0, 1, $E$1))</f>
        <v>0.60564717279338909</v>
      </c>
      <c r="Y1423" s="52">
        <f ca="1">$B$11 * EXP(($E$3 - $C$11^2/2) * Y$2 + $C$11*SQRT(Y$2)*T1423)</f>
        <v>115.00755397548474</v>
      </c>
      <c r="Z1423" s="52">
        <f ca="1">Y1423 * EXP(($E$3 - $C$11^2/2) * (Z$2-Y$2) + $C$11*SQRT(Z$2-Y$2)*U1423)</f>
        <v>131.31227386599076</v>
      </c>
      <c r="AA1423" s="52">
        <f ca="1">Z1423 * EXP(($E$3 - $C$11^2/2) * (AA$2-Z$2) + $C$11*SQRT(AA$2-Z$2)*V1423)</f>
        <v>152.90399687036066</v>
      </c>
      <c r="AB1423" s="52">
        <f ca="1">AA1423 * EXP(($E$3 - $C$11^2/2) * (AB$2-AA$2) + $C$11*SQRT(AB$2-AA$2)*W1423)</f>
        <v>111.46967717092909</v>
      </c>
      <c r="AC1423" s="52">
        <f ca="1">AB1423 * EXP(($E$3 - $C$11^2/2) * (AC$2-AB$2) + $C$11*SQRT(AC$2-AB$2)*X1423)</f>
        <v>134.34978733307179</v>
      </c>
      <c r="AD1423" s="47"/>
      <c r="AE1423" s="3" t="s">
        <v>69</v>
      </c>
      <c r="AF1423" s="20" cm="1">
        <f t="array" aca="1" ref="AF1423" ca="1">MIN(Y1423:Y1426 / $D$11:$D$14)</f>
        <v>0.70387558972687458</v>
      </c>
      <c r="AG1423" s="20" cm="1">
        <f t="array" aca="1" ref="AG1423" ca="1">MIN(Z1423:Z1426 / $D$11:$D$14)</f>
        <v>0.73337887465157081</v>
      </c>
      <c r="AH1423" s="20" cm="1">
        <f t="array" aca="1" ref="AH1423" ca="1">MIN(AA1423:AA1426 / $D$11:$D$14)</f>
        <v>0.67427677051849844</v>
      </c>
      <c r="AI1423" s="20" cm="1">
        <f t="array" aca="1" ref="AI1423" ca="1">MIN(AB1423:AB1426 / $D$11:$D$14)</f>
        <v>0.51517371306411275</v>
      </c>
      <c r="AJ1423" s="20" cm="1">
        <f t="array" aca="1" ref="AJ1423" ca="1">MIN(AC1423:AC1426 / $D$11:$D$14)</f>
        <v>0.58515396248196128</v>
      </c>
      <c r="AK1423" s="72">
        <f t="array" aca="1" ref="AK1423" ca="1">SUMPRODUCT(AF1424:AJ1424, EXP(-$E$3*$AF$2:$AJ$2))</f>
        <v>77880.078307140488</v>
      </c>
      <c r="AL1423" s="70">
        <f ca="1">MAX(AC1424 - $D$11, 0) * EXP(-$E$2*$E$3)</f>
        <v>0</v>
      </c>
    </row>
    <row r="1424" spans="7:38" ht="14.55" customHeight="1" x14ac:dyDescent="0.3">
      <c r="G1424" s="3">
        <v>1422</v>
      </c>
      <c r="H1424" s="58">
        <v>1.9683230167340697</v>
      </c>
      <c r="I1424" s="58">
        <v>0.29262235391838348</v>
      </c>
      <c r="J1424" s="58">
        <v>-0.73618056328704395</v>
      </c>
      <c r="K1424" s="59">
        <v>-0.12748592875172576</v>
      </c>
      <c r="L1424" s="60">
        <f t="array" ref="L1424:O1424">TRANSPOSE(MMULT(Option!$B$25:$E$28, TRANSPOSE(H1424:K1424)))</f>
        <v>1.9683230167340697</v>
      </c>
      <c r="M1424" s="60">
        <v>1.055522024067058</v>
      </c>
      <c r="N1424" s="60">
        <v>0.21736092706957277</v>
      </c>
      <c r="O1424" s="60">
        <v>0.61109556583861901</v>
      </c>
      <c r="P1424" s="56" t="str">
        <f t="shared" si="1781"/>
        <v>285/2</v>
      </c>
      <c r="R1424" s="80"/>
      <c r="S1424" s="3" t="s">
        <v>29</v>
      </c>
      <c r="T1424" s="60">
        <f ca="1"/>
        <v>0.19469406103219614</v>
      </c>
      <c r="U1424" s="60">
        <f ca="1"/>
        <v>0.75692807151276953</v>
      </c>
      <c r="V1424" s="60">
        <f ca="1"/>
        <v>1.4159481933991358E-2</v>
      </c>
      <c r="W1424" s="60">
        <f ca="1"/>
        <v>-0.80169534985809199</v>
      </c>
      <c r="X1424" s="60">
        <f ca="1"/>
        <v>-0.50068203087427832</v>
      </c>
      <c r="Y1424" s="52">
        <f ca="1">$B$12 * EXP(($E$3 - $C$12^2/2) * Y$2 + $C$12*SQRT(Y$2)*T1424)</f>
        <v>106.54616914386355</v>
      </c>
      <c r="Z1424" s="52">
        <f ca="1">Y1424 * EXP(($E$3 - $C$12^2/2) * (Z$2-Y$2) + $C$12*SQRT(Z$2-Y$2)*U1424)</f>
        <v>134.3780136444029</v>
      </c>
      <c r="AA1424" s="52">
        <f ca="1">Z1424 * EXP(($E$3 - $C$12^2/2) * (AA$2-Z$2) + $C$12*SQRT(AA$2-Z$2)*V1424)</f>
        <v>135.62648456440053</v>
      </c>
      <c r="AB1424" s="52">
        <f ca="1">AA1424 * EXP(($E$3 - $C$12^2/2) * (AB$2-AA$2) + $C$12*SQRT(AB$2-AA$2)*W1424)</f>
        <v>107.16782518368827</v>
      </c>
      <c r="AC1424" s="52">
        <f ca="1">AB1424 * EXP(($E$3 - $C$12^2/2) * (AC$2-AB$2) + $C$12*SQRT(AC$2-AB$2)*X1424)</f>
        <v>92.683592026465448</v>
      </c>
      <c r="AD1424" s="47"/>
      <c r="AE1424" s="3" t="s">
        <v>47</v>
      </c>
      <c r="AF1424" s="64">
        <f t="shared" ref="AF1424" ca="1" si="1797">($B$5*AF1426 + (1 + $B$6)*AF1425)*$B$2</f>
        <v>0</v>
      </c>
      <c r="AG1424" s="64">
        <f t="shared" ref="AG1424" ca="1" si="1798">($B$5*AG1426 + (1 + $B$6)*AG1425)*$B$2</f>
        <v>0</v>
      </c>
      <c r="AH1424" s="64">
        <f t="shared" ref="AH1424" ca="1" si="1799">($B$5*AH1426 + (1 + $B$6)*AH1425)*$B$2</f>
        <v>0</v>
      </c>
      <c r="AI1424" s="64">
        <f t="shared" ref="AI1424" ca="1" si="1800">($B$5*AI1426 + (1 + $B$6)*AI1425)*$B$2</f>
        <v>0</v>
      </c>
      <c r="AJ1424" s="64" cm="1">
        <f t="array" aca="1" ref="AJ1424" ca="1">($B$5*AJ1426 + (1 + $B$6)*AJ1425 + AND(NOT(AF1425:AJ1425)))*$B$2</f>
        <v>100000</v>
      </c>
      <c r="AK1424" s="73"/>
      <c r="AL1424" s="70"/>
    </row>
    <row r="1425" spans="7:38" ht="14.55" customHeight="1" x14ac:dyDescent="0.3">
      <c r="G1425" s="3">
        <v>1423</v>
      </c>
      <c r="H1425" s="58">
        <v>-1.3181244664132012</v>
      </c>
      <c r="I1425" s="58">
        <v>-2.8209035322643902E-2</v>
      </c>
      <c r="J1425" s="58">
        <v>-0.40983729392889667</v>
      </c>
      <c r="K1425" s="59">
        <v>0.27471646733555899</v>
      </c>
      <c r="L1425" s="60">
        <f t="array" ref="L1425:O1425">TRANSPOSE(MMULT(Option!$B$25:$E$28, TRANSPOSE(H1425:K1425)))</f>
        <v>-1.3181244664132012</v>
      </c>
      <c r="M1425" s="60">
        <v>-0.55310379449482028</v>
      </c>
      <c r="N1425" s="60">
        <v>-0.8946008665117362</v>
      </c>
      <c r="O1425" s="60">
        <v>-0.37937556724120064</v>
      </c>
      <c r="P1425" s="56" t="str">
        <f t="shared" si="1781"/>
        <v>285/3</v>
      </c>
      <c r="R1425" s="80"/>
      <c r="S1425" s="3" t="s">
        <v>31</v>
      </c>
      <c r="T1425" s="60">
        <f ca="1"/>
        <v>-1.1871788585957452</v>
      </c>
      <c r="U1425" s="60">
        <f ca="1"/>
        <v>0.12020276381414649</v>
      </c>
      <c r="V1425" s="60">
        <f ca="1"/>
        <v>-0.29673928390962279</v>
      </c>
      <c r="W1425" s="60">
        <f ca="1"/>
        <v>-0.91378838221872394</v>
      </c>
      <c r="X1425" s="60">
        <f ca="1"/>
        <v>0.4079028187526304</v>
      </c>
      <c r="Y1425" s="52">
        <f ca="1">$B$13 * EXP(($E$3 - $C$13^2/2) * Y$2 + $C$13*SQRT(Y$2)*T1425)</f>
        <v>70.387558972687458</v>
      </c>
      <c r="Z1425" s="52">
        <f ca="1">Y1425 * EXP(($E$3 - $C$13^2/2) * (Z$2-Y$2) + $C$13*SQRT(Z$2-Y$2)*U1425)</f>
        <v>73.337887465157081</v>
      </c>
      <c r="AA1425" s="52">
        <f ca="1">Z1425 * EXP(($E$3 - $C$13^2/2) * (AA$2-Z$2) + $C$13*SQRT(AA$2-Z$2)*V1425)</f>
        <v>67.427677051849841</v>
      </c>
      <c r="AB1425" s="52">
        <f ca="1">AA1425 * EXP(($E$3 - $C$13^2/2) * (AB$2-AA$2) + $C$13*SQRT(AB$2-AA$2)*W1425)</f>
        <v>51.51737130641127</v>
      </c>
      <c r="AC1425" s="52">
        <f ca="1">AB1425 * EXP(($E$3 - $C$13^2/2) * (AC$2-AB$2) + $C$13*SQRT(AC$2-AB$2)*X1425)</f>
        <v>58.515396248196126</v>
      </c>
      <c r="AD1425" s="47"/>
      <c r="AE1425" s="3" t="s">
        <v>46</v>
      </c>
      <c r="AF1425" s="52" t="b">
        <f t="shared" ref="AF1425" ca="1" si="1801">AF1423 &gt;= $B$4</f>
        <v>0</v>
      </c>
      <c r="AG1425" s="52" t="b">
        <f t="array" aca="1" ref="AG1425" ca="1">AND(AG1423 &gt;= $B$4, NOT(OR($AF1425:AF1425)))</f>
        <v>0</v>
      </c>
      <c r="AH1425" s="52" t="b">
        <f t="array" aca="1" ref="AH1425" ca="1">AND(AH1423 &gt;= $B$4, NOT(OR($AF1425:AG1425)))</f>
        <v>0</v>
      </c>
      <c r="AI1425" s="52" t="b">
        <f t="array" aca="1" ref="AI1425" ca="1">AND(AI1423 &gt;= $B$4, NOT(OR($AF1425:AH1425)))</f>
        <v>0</v>
      </c>
      <c r="AJ1425" s="52" t="b">
        <f t="array" aca="1" ref="AJ1425" ca="1">AND(AJ1423 &gt;= $B$4, NOT(OR($AF1425:AI1425)))</f>
        <v>0</v>
      </c>
      <c r="AK1425" s="73"/>
      <c r="AL1425" s="70"/>
    </row>
    <row r="1426" spans="7:38" ht="14.55" customHeight="1" x14ac:dyDescent="0.3">
      <c r="G1426" s="3">
        <v>1424</v>
      </c>
      <c r="H1426" s="58">
        <v>-2.2193665855396043</v>
      </c>
      <c r="I1426" s="58">
        <v>0.43619632936875186</v>
      </c>
      <c r="J1426" s="58">
        <v>0.10528965210319442</v>
      </c>
      <c r="K1426" s="59">
        <v>-0.36156619359951325</v>
      </c>
      <c r="L1426" s="60">
        <f t="array" ref="L1426:O1426">TRANSPOSE(MMULT(Option!$B$25:$E$28, TRANSPOSE(H1426:K1426)))</f>
        <v>-2.2193665855396043</v>
      </c>
      <c r="M1426" s="60">
        <v>-0.48796609477700287</v>
      </c>
      <c r="N1426" s="60">
        <v>-0.68104666169619232</v>
      </c>
      <c r="O1426" s="60">
        <v>-1.0625999770718497</v>
      </c>
      <c r="P1426" s="56" t="str">
        <f t="shared" si="1781"/>
        <v>285/4</v>
      </c>
      <c r="R1426" s="80"/>
      <c r="S1426" s="3" t="s">
        <v>30</v>
      </c>
      <c r="T1426" s="60">
        <f ca="1"/>
        <v>-7.4402583710562561E-2</v>
      </c>
      <c r="U1426" s="60">
        <f ca="1"/>
        <v>0.44471712790898099</v>
      </c>
      <c r="V1426" s="60">
        <f ca="1"/>
        <v>0.3161282560354805</v>
      </c>
      <c r="W1426" s="60">
        <f ca="1"/>
        <v>-1.016231290427422</v>
      </c>
      <c r="X1426" s="60">
        <f ca="1"/>
        <v>0.52830122914762756</v>
      </c>
      <c r="Y1426" s="52">
        <f ca="1">$B$14 * EXP(($E$3 - $C$14^2/2) * Y$2 + $C$14*SQRT(Y$2)*T1426)</f>
        <v>98.282836718390897</v>
      </c>
      <c r="Z1426" s="52">
        <f ca="1">Y1426 * EXP(($E$3 - $C$14^2/2) * (Z$2-Y$2) + $C$14*SQRT(Z$2-Y$2)*U1426)</f>
        <v>112.87314181178924</v>
      </c>
      <c r="AA1426" s="52">
        <f ca="1">Z1426 * EXP(($E$3 - $C$14^2/2) * (AA$2-Z$2) + $C$14*SQRT(AA$2-Z$2)*V1426)</f>
        <v>124.72396632229281</v>
      </c>
      <c r="AB1426" s="52">
        <f ca="1">AA1426 * EXP(($E$3 - $C$14^2/2) * (AB$2-AA$2) + $C$14*SQRT(AB$2-AA$2)*W1426)</f>
        <v>92.409855935702467</v>
      </c>
      <c r="AC1426" s="52">
        <f ca="1">AB1426 * EXP(($E$3 - $C$14^2/2) * (AC$2-AB$2) + $C$14*SQRT(AC$2-AB$2)*X1426)</f>
        <v>108.82314131055151</v>
      </c>
      <c r="AD1426" s="47"/>
      <c r="AE1426" s="3" t="s">
        <v>68</v>
      </c>
      <c r="AF1426" s="52" t="b">
        <f ca="1">AND(AF1423&gt;$B$3, NOT(OR($AF1425:AF1425)))</f>
        <v>0</v>
      </c>
      <c r="AG1426" s="52" t="b">
        <f ca="1">AND(AG1423&gt;$B$3, NOT(OR($AF1425:AG1425)))</f>
        <v>0</v>
      </c>
      <c r="AH1426" s="52" t="b">
        <f ca="1">AND(AH1423&gt;$B$3, NOT(OR($AF1425:AH1425)))</f>
        <v>0</v>
      </c>
      <c r="AI1426" s="52" t="b">
        <f ca="1">AND(AI1423&gt;$B$3, NOT(OR($AF1425:AI1425)))</f>
        <v>0</v>
      </c>
      <c r="AJ1426" s="52" t="b">
        <f ca="1">AND(AJ1423&gt;$B$3, NOT(OR($AF1425:AJ1425)))</f>
        <v>0</v>
      </c>
      <c r="AK1426" s="74"/>
      <c r="AL1426" s="70"/>
    </row>
    <row r="1427" spans="7:38" ht="14.55" customHeight="1" x14ac:dyDescent="0.3">
      <c r="G1427" s="3">
        <v>1425</v>
      </c>
      <c r="H1427" s="58">
        <v>-6.3524871179644143E-2</v>
      </c>
      <c r="I1427" s="58">
        <v>-2.8725136265775468</v>
      </c>
      <c r="J1427" s="58">
        <v>-0.56891247203259532</v>
      </c>
      <c r="K1427" s="59">
        <v>-1.1321649106757603</v>
      </c>
      <c r="L1427" s="60">
        <f t="array" ref="L1427:O1427">TRANSPOSE(MMULT(Option!$B$25:$E$28, TRANSPOSE(H1427:K1427)))</f>
        <v>-6.3524871179644143E-2</v>
      </c>
      <c r="M1427" s="60">
        <v>-2.6581121741886022</v>
      </c>
      <c r="N1427" s="60">
        <v>-1.2772921350530735</v>
      </c>
      <c r="O1427" s="60">
        <v>-1.8581790353181002</v>
      </c>
      <c r="P1427" s="56" t="str">
        <f t="shared" si="1781"/>
        <v>285/5</v>
      </c>
      <c r="R1427" s="80">
        <v>357</v>
      </c>
      <c r="S1427" s="3" t="s">
        <v>28</v>
      </c>
      <c r="T1427" s="60">
        <f t="array" aca="1" ref="T1427:T1430" ca="1">TRANSPOSE(OFFSET($L$3, MATCH($R1427 &amp; "/" &amp; T$2, $P$3:$P$5002, 0) - 1, 0, 1, $E$1))</f>
        <v>0.66533244878052133</v>
      </c>
      <c r="U1427" s="60">
        <f t="array" aca="1" ref="U1427:U1430" ca="1">TRANSPOSE(OFFSET($L$3, MATCH($R1427 &amp; "/" &amp; U$2, $P$3:$P$5002, 0) - 1, 0, 1, $E$1))</f>
        <v>1.3102107334538877</v>
      </c>
      <c r="V1427" s="60">
        <f t="array" aca="1" ref="V1427:V1430" ca="1">TRANSPOSE(OFFSET($L$3, MATCH($R1427 &amp; "/" &amp; V$2, $P$3:$P$5002, 0) - 1, 0, 1, $E$1))</f>
        <v>-1.9741800180196691</v>
      </c>
      <c r="W1427" s="60">
        <f t="array" aca="1" ref="W1427:W1430" ca="1">TRANSPOSE(OFFSET($L$3, MATCH($R1427 &amp; "/" &amp; W$2, $P$3:$P$5002, 0) - 1, 0, 1, $E$1))</f>
        <v>0.7461812075679336</v>
      </c>
      <c r="X1427" s="60">
        <f t="array" aca="1" ref="X1427:X1430" ca="1">TRANSPOSE(OFFSET($L$3, MATCH($R1427 &amp; "/" &amp; X$2, $P$3:$P$5002, 0) - 1, 0, 1, $E$1))</f>
        <v>1.4451249940024613</v>
      </c>
      <c r="Y1427" s="52">
        <f ca="1">$B$11 * EXP(($E$3 - $C$11^2/2) * Y$2 + $C$11*SQRT(Y$2)*T1427)</f>
        <v>122.70338275131954</v>
      </c>
      <c r="Z1427" s="52">
        <f ca="1">Y1427 * EXP(($E$3 - $C$11^2/2) * (Z$2-Y$2) + $C$11*SQRT(Z$2-Y$2)*U1427)</f>
        <v>182.69774865191397</v>
      </c>
      <c r="AA1427" s="52">
        <f ca="1">Z1427 * EXP(($E$3 - $C$11^2/2) * (AA$2-Z$2) + $C$11*SQRT(AA$2-Z$2)*V1427)</f>
        <v>101.5528279251872</v>
      </c>
      <c r="AB1427" s="52">
        <f ca="1">AA1427 * EXP(($E$3 - $C$11^2/2) * (AB$2-AA$2) + $C$11*SQRT(AB$2-AA$2)*W1427)</f>
        <v>127.66804509243035</v>
      </c>
      <c r="AC1427" s="52">
        <f ca="1">AB1427 * EXP(($E$3 - $C$11^2/2) * (AC$2-AB$2) + $C$11*SQRT(AC$2-AB$2)*X1427)</f>
        <v>197.94139375093874</v>
      </c>
      <c r="AD1427" s="47"/>
      <c r="AE1427" s="3" t="s">
        <v>69</v>
      </c>
      <c r="AF1427" s="20" cm="1">
        <f t="array" aca="1" ref="AF1427" ca="1">MIN(Y1427:Y1430 / $D$11:$D$14)</f>
        <v>0.64405204404614769</v>
      </c>
      <c r="AG1427" s="20" cm="1">
        <f t="array" aca="1" ref="AG1427" ca="1">MIN(Z1427:Z1430 / $D$11:$D$14)</f>
        <v>0.55306820762760378</v>
      </c>
      <c r="AH1427" s="20" cm="1">
        <f t="array" aca="1" ref="AH1427" ca="1">MIN(AA1427:AA1430 / $D$11:$D$14)</f>
        <v>0.27830961980869079</v>
      </c>
      <c r="AI1427" s="20" cm="1">
        <f t="array" aca="1" ref="AI1427" ca="1">MIN(AB1427:AB1430 / $D$11:$D$14)</f>
        <v>0.33824755727980815</v>
      </c>
      <c r="AJ1427" s="20" cm="1">
        <f t="array" aca="1" ref="AJ1427" ca="1">MIN(AC1427:AC1430 / $D$11:$D$14)</f>
        <v>0.30327777757744395</v>
      </c>
      <c r="AK1427" s="72">
        <f t="array" aca="1" ref="AK1427" ca="1">SUMPRODUCT(AF1428:AJ1428, EXP(-$E$3*$AF$2:$AJ$2))</f>
        <v>77880.078307140488</v>
      </c>
      <c r="AL1427" s="70">
        <f ca="1">MAX(AC1428 - $D$11, 0) * EXP(-$E$2*$E$3)</f>
        <v>26.13587522019548</v>
      </c>
    </row>
    <row r="1428" spans="7:38" ht="14.55" customHeight="1" x14ac:dyDescent="0.3">
      <c r="G1428" s="3">
        <v>1426</v>
      </c>
      <c r="H1428" s="58">
        <v>-9.3652520846593881E-2</v>
      </c>
      <c r="I1428" s="58">
        <v>0.34293928889727149</v>
      </c>
      <c r="J1428" s="58">
        <v>-0.24560315718389267</v>
      </c>
      <c r="K1428" s="59">
        <v>1.7306275818598791</v>
      </c>
      <c r="L1428" s="60">
        <f t="array" ref="L1428:O1428">TRANSPOSE(MMULT(Option!$B$25:$E$28, TRANSPOSE(H1428:K1428)))</f>
        <v>-9.3652520846593881E-2</v>
      </c>
      <c r="M1428" s="60">
        <v>0.27684804169057753</v>
      </c>
      <c r="N1428" s="60">
        <v>-0.16337414772694048</v>
      </c>
      <c r="O1428" s="60">
        <v>1.4864256693177631</v>
      </c>
      <c r="P1428" s="56" t="str">
        <f t="shared" si="1781"/>
        <v>286/1</v>
      </c>
      <c r="R1428" s="80"/>
      <c r="S1428" s="3" t="s">
        <v>29</v>
      </c>
      <c r="T1428" s="60">
        <f ca="1"/>
        <v>-8.7471208029393788E-2</v>
      </c>
      <c r="U1428" s="60">
        <f ca="1"/>
        <v>-9.7658525024312492E-2</v>
      </c>
      <c r="V1428" s="60">
        <f ca="1"/>
        <v>-1.4862869975003483</v>
      </c>
      <c r="W1428" s="60">
        <f ca="1"/>
        <v>1.3793698212413414</v>
      </c>
      <c r="X1428" s="60">
        <f ca="1"/>
        <v>1.1732939116131105</v>
      </c>
      <c r="Y1428" s="52">
        <f ca="1">$B$12 * EXP(($E$3 - $C$12^2/2) * Y$2 + $C$12*SQRT(Y$2)*T1428)</f>
        <v>97.898264644171419</v>
      </c>
      <c r="Z1428" s="52">
        <f ca="1">Y1428 * EXP(($E$3 - $C$12^2/2) * (Z$2-Y$2) + $C$12*SQRT(Z$2-Y$2)*U1428)</f>
        <v>95.548241455286103</v>
      </c>
      <c r="AA1428" s="52">
        <f ca="1">Z1428 * EXP(($E$3 - $C$12^2/2) * (AA$2-Z$2) + $C$12*SQRT(AA$2-Z$2)*V1428)</f>
        <v>61.482044130334565</v>
      </c>
      <c r="AB1428" s="52">
        <f ca="1">AA1428 * EXP(($E$3 - $C$12^2/2) * (AB$2-AA$2) + $C$12*SQRT(AB$2-AA$2)*W1428)</f>
        <v>93.462109969487017</v>
      </c>
      <c r="AC1428" s="52">
        <f ca="1">AB1428 * EXP(($E$3 - $C$12^2/2) * (AC$2-AB$2) + $C$12*SQRT(AC$2-AB$2)*X1428)</f>
        <v>133.55912807011032</v>
      </c>
      <c r="AD1428" s="47"/>
      <c r="AE1428" s="3" t="s">
        <v>47</v>
      </c>
      <c r="AF1428" s="64">
        <f t="shared" ref="AF1428" ca="1" si="1802">($B$5*AF1430 + (1 + $B$6)*AF1429)*$B$2</f>
        <v>0</v>
      </c>
      <c r="AG1428" s="64">
        <f t="shared" ref="AG1428" ca="1" si="1803">($B$5*AG1430 + (1 + $B$6)*AG1429)*$B$2</f>
        <v>0</v>
      </c>
      <c r="AH1428" s="64">
        <f t="shared" ref="AH1428" ca="1" si="1804">($B$5*AH1430 + (1 + $B$6)*AH1429)*$B$2</f>
        <v>0</v>
      </c>
      <c r="AI1428" s="64">
        <f t="shared" ref="AI1428" ca="1" si="1805">($B$5*AI1430 + (1 + $B$6)*AI1429)*$B$2</f>
        <v>0</v>
      </c>
      <c r="AJ1428" s="64" cm="1">
        <f t="array" aca="1" ref="AJ1428" ca="1">($B$5*AJ1430 + (1 + $B$6)*AJ1429 + AND(NOT(AF1429:AJ1429)))*$B$2</f>
        <v>100000</v>
      </c>
      <c r="AK1428" s="73"/>
      <c r="AL1428" s="70"/>
    </row>
    <row r="1429" spans="7:38" ht="14.55" customHeight="1" x14ac:dyDescent="0.3">
      <c r="G1429" s="3">
        <v>1427</v>
      </c>
      <c r="H1429" s="58">
        <v>-0.68635444431541026</v>
      </c>
      <c r="I1429" s="58">
        <v>-4.1818590653687621E-2</v>
      </c>
      <c r="J1429" s="58">
        <v>-0.202627877431765</v>
      </c>
      <c r="K1429" s="59">
        <v>1.796272488272789</v>
      </c>
      <c r="L1429" s="60">
        <f t="array" ref="L1429:O1429">TRANSPOSE(MMULT(Option!$B$25:$E$28, TRANSPOSE(H1429:K1429)))</f>
        <v>-0.68635444431541026</v>
      </c>
      <c r="M1429" s="60">
        <v>-0.3128691491515434</v>
      </c>
      <c r="N1429" s="60">
        <v>-0.4634625596066318</v>
      </c>
      <c r="O1429" s="60">
        <v>1.2131944917517479</v>
      </c>
      <c r="P1429" s="56" t="str">
        <f t="shared" si="1781"/>
        <v>286/2</v>
      </c>
      <c r="R1429" s="80"/>
      <c r="S1429" s="3" t="s">
        <v>31</v>
      </c>
      <c r="T1429" s="60">
        <f ca="1"/>
        <v>-1.4832524746892779</v>
      </c>
      <c r="U1429" s="60">
        <f ca="1"/>
        <v>-0.39361854799011287</v>
      </c>
      <c r="V1429" s="60">
        <f ca="1"/>
        <v>-0.49303021509297601</v>
      </c>
      <c r="W1429" s="60">
        <f ca="1"/>
        <v>0.73642716728005619</v>
      </c>
      <c r="X1429" s="60">
        <f ca="1"/>
        <v>-0.13217101970757705</v>
      </c>
      <c r="Y1429" s="52">
        <f ca="1">$B$13 * EXP(($E$3 - $C$13^2/2) * Y$2 + $C$13*SQRT(Y$2)*T1429)</f>
        <v>64.405204404614764</v>
      </c>
      <c r="Z1429" s="52">
        <f ca="1">Y1429 * EXP(($E$3 - $C$13^2/2) * (Z$2-Y$2) + $C$13*SQRT(Z$2-Y$2)*U1429)</f>
        <v>57.518629071513267</v>
      </c>
      <c r="AA1429" s="52">
        <f ca="1">Z1429 * EXP(($E$3 - $C$13^2/2) * (AA$2-Z$2) + $C$13*SQRT(AA$2-Z$2)*V1429)</f>
        <v>49.859039534180901</v>
      </c>
      <c r="AB1429" s="52">
        <f ca="1">AA1429 * EXP(($E$3 - $C$13^2/2) * (AB$2-AA$2) + $C$13*SQRT(AB$2-AA$2)*W1429)</f>
        <v>62.497588052668753</v>
      </c>
      <c r="AC1429" s="52">
        <f ca="1">AB1429 * EXP(($E$3 - $C$13^2/2) * (AC$2-AB$2) + $C$13*SQRT(AC$2-AB$2)*X1429)</f>
        <v>60.369056190029454</v>
      </c>
      <c r="AD1429" s="47"/>
      <c r="AE1429" s="3" t="s">
        <v>46</v>
      </c>
      <c r="AF1429" s="52" t="b">
        <f t="shared" ref="AF1429" ca="1" si="1806">AF1427 &gt;= $B$4</f>
        <v>0</v>
      </c>
      <c r="AG1429" s="52" t="b">
        <f t="array" aca="1" ref="AG1429" ca="1">AND(AG1427 &gt;= $B$4, NOT(OR($AF1429:AF1429)))</f>
        <v>0</v>
      </c>
      <c r="AH1429" s="52" t="b">
        <f t="array" aca="1" ref="AH1429" ca="1">AND(AH1427 &gt;= $B$4, NOT(OR($AF1429:AG1429)))</f>
        <v>0</v>
      </c>
      <c r="AI1429" s="52" t="b">
        <f t="array" aca="1" ref="AI1429" ca="1">AND(AI1427 &gt;= $B$4, NOT(OR($AF1429:AH1429)))</f>
        <v>0</v>
      </c>
      <c r="AJ1429" s="52" t="b">
        <f t="array" aca="1" ref="AJ1429" ca="1">AND(AJ1427 &gt;= $B$4, NOT(OR($AF1429:AI1429)))</f>
        <v>0</v>
      </c>
      <c r="AK1429" s="73"/>
      <c r="AL1429" s="70"/>
    </row>
    <row r="1430" spans="7:38" ht="14.55" customHeight="1" x14ac:dyDescent="0.3">
      <c r="G1430" s="3">
        <v>1428</v>
      </c>
      <c r="H1430" s="58">
        <v>-0.37385587688108507</v>
      </c>
      <c r="I1430" s="58">
        <v>-0.58169038539807127</v>
      </c>
      <c r="J1430" s="58">
        <v>0.23015018042986479</v>
      </c>
      <c r="K1430" s="59">
        <v>0.71473463322126041</v>
      </c>
      <c r="L1430" s="60">
        <f t="array" ref="L1430:O1430">TRANSPOSE(MMULT(Option!$B$25:$E$28, TRANSPOSE(H1430:K1430)))</f>
        <v>-0.37385587688108507</v>
      </c>
      <c r="M1430" s="60">
        <v>-0.68267039517537342</v>
      </c>
      <c r="N1430" s="60">
        <v>-9.9721429075427331E-2</v>
      </c>
      <c r="O1430" s="60">
        <v>0.3551182394654035</v>
      </c>
      <c r="P1430" s="56" t="str">
        <f t="shared" si="1781"/>
        <v>286/3</v>
      </c>
      <c r="R1430" s="80"/>
      <c r="S1430" s="3" t="s">
        <v>30</v>
      </c>
      <c r="T1430" s="60">
        <f ca="1"/>
        <v>-0.18058905101119505</v>
      </c>
      <c r="U1430" s="60">
        <f ca="1"/>
        <v>-1.826990762211969</v>
      </c>
      <c r="V1430" s="60">
        <f ca="1"/>
        <v>-2.305823669180505</v>
      </c>
      <c r="W1430" s="60">
        <f ca="1"/>
        <v>0.63347937040806535</v>
      </c>
      <c r="X1430" s="60">
        <f ca="1"/>
        <v>-0.38042967386141679</v>
      </c>
      <c r="Y1430" s="52">
        <f ca="1">$B$14 * EXP(($E$3 - $C$14^2/2) * Y$2 + $C$14*SQRT(Y$2)*T1430)</f>
        <v>95.20128795879404</v>
      </c>
      <c r="Z1430" s="52">
        <f ca="1">Y1430 * EXP(($E$3 - $C$14^2/2) * (Z$2-Y$2) + $C$14*SQRT(Z$2-Y$2)*U1430)</f>
        <v>55.306820762760374</v>
      </c>
      <c r="AA1430" s="52">
        <f ca="1">Z1430 * EXP(($E$3 - $C$14^2/2) * (AA$2-Z$2) + $C$14*SQRT(AA$2-Z$2)*V1430)</f>
        <v>27.83096198086908</v>
      </c>
      <c r="AB1430" s="52">
        <f ca="1">AA1430 * EXP(($E$3 - $C$14^2/2) * (AB$2-AA$2) + $C$14*SQRT(AB$2-AA$2)*W1430)</f>
        <v>33.824755727980815</v>
      </c>
      <c r="AC1430" s="52">
        <f ca="1">AB1430 * EXP(($E$3 - $C$14^2/2) * (AC$2-AB$2) + $C$14*SQRT(AC$2-AB$2)*X1430)</f>
        <v>30.327777757744396</v>
      </c>
      <c r="AD1430" s="47"/>
      <c r="AE1430" s="3" t="s">
        <v>68</v>
      </c>
      <c r="AF1430" s="52" t="b">
        <f ca="1">AND(AF1427&gt;$B$3, NOT(OR($AF1429:AF1429)))</f>
        <v>0</v>
      </c>
      <c r="AG1430" s="52" t="b">
        <f ca="1">AND(AG1427&gt;$B$3, NOT(OR($AF1429:AG1429)))</f>
        <v>0</v>
      </c>
      <c r="AH1430" s="52" t="b">
        <f ca="1">AND(AH1427&gt;$B$3, NOT(OR($AF1429:AH1429)))</f>
        <v>0</v>
      </c>
      <c r="AI1430" s="52" t="b">
        <f ca="1">AND(AI1427&gt;$B$3, NOT(OR($AF1429:AI1429)))</f>
        <v>0</v>
      </c>
      <c r="AJ1430" s="52" t="b">
        <f ca="1">AND(AJ1427&gt;$B$3, NOT(OR($AF1429:AJ1429)))</f>
        <v>0</v>
      </c>
      <c r="AK1430" s="74"/>
      <c r="AL1430" s="70"/>
    </row>
    <row r="1431" spans="7:38" ht="14.55" customHeight="1" x14ac:dyDescent="0.3">
      <c r="G1431" s="3">
        <v>1429</v>
      </c>
      <c r="H1431" s="58">
        <v>-1.198074065120506</v>
      </c>
      <c r="I1431" s="58">
        <v>0.25793480562907939</v>
      </c>
      <c r="J1431" s="58">
        <v>-1.2443060692158954</v>
      </c>
      <c r="K1431" s="59">
        <v>-0.84003666262705223</v>
      </c>
      <c r="L1431" s="60">
        <f t="array" ref="L1431:O1431">TRANSPOSE(MMULT(Option!$B$25:$E$28, TRANSPOSE(H1431:K1431)))</f>
        <v>-1.198074065120506</v>
      </c>
      <c r="M1431" s="60">
        <v>-0.24282847181640682</v>
      </c>
      <c r="N1431" s="60">
        <v>-1.5045729844711178</v>
      </c>
      <c r="O1431" s="60">
        <v>-1.3739145362717937</v>
      </c>
      <c r="P1431" s="56" t="str">
        <f t="shared" si="1781"/>
        <v>286/4</v>
      </c>
      <c r="R1431" s="80">
        <v>358</v>
      </c>
      <c r="S1431" s="3" t="s">
        <v>28</v>
      </c>
      <c r="T1431" s="60">
        <f t="array" aca="1" ref="T1431:T1434" ca="1">TRANSPOSE(OFFSET($L$3, MATCH($R1431 &amp; "/" &amp; T$2, $P$3:$P$5002, 0) - 1, 0, 1, $E$1))</f>
        <v>0.18329354611848669</v>
      </c>
      <c r="U1431" s="60">
        <f t="array" aca="1" ref="U1431:U1434" ca="1">TRANSPOSE(OFFSET($L$3, MATCH($R1431 &amp; "/" &amp; U$2, $P$3:$P$5002, 0) - 1, 0, 1, $E$1))</f>
        <v>1.213689581608145</v>
      </c>
      <c r="V1431" s="60">
        <f t="array" aca="1" ref="V1431:V1434" ca="1">TRANSPOSE(OFFSET($L$3, MATCH($R1431 &amp; "/" &amp; V$2, $P$3:$P$5002, 0) - 1, 0, 1, $E$1))</f>
        <v>0.47594811626112016</v>
      </c>
      <c r="W1431" s="60">
        <f t="array" aca="1" ref="W1431:W1434" ca="1">TRANSPOSE(OFFSET($L$3, MATCH($R1431 &amp; "/" &amp; W$2, $P$3:$P$5002, 0) - 1, 0, 1, $E$1))</f>
        <v>-0.36847019428936206</v>
      </c>
      <c r="X1431" s="60">
        <f t="array" aca="1" ref="X1431:X1434" ca="1">TRANSPOSE(OFFSET($L$3, MATCH($R1431 &amp; "/" &amp; X$2, $P$3:$P$5002, 0) - 1, 0, 1, $E$1))</f>
        <v>1.0694651294749127</v>
      </c>
      <c r="Y1431" s="52">
        <f ca="1">$B$11 * EXP(($E$3 - $C$11^2/2) * Y$2 + $C$11*SQRT(Y$2)*T1431)</f>
        <v>106.18238723653575</v>
      </c>
      <c r="Z1431" s="52">
        <f ca="1">Y1431 * EXP(($E$3 - $C$11^2/2) * (Z$2-Y$2) + $C$11*SQRT(Z$2-Y$2)*U1431)</f>
        <v>153.58668400904202</v>
      </c>
      <c r="AA1431" s="52">
        <f ca="1">Z1431 * EXP(($E$3 - $C$11^2/2) * (AA$2-Z$2) + $C$11*SQRT(AA$2-Z$2)*V1431)</f>
        <v>178.04735588109853</v>
      </c>
      <c r="AB1431" s="52">
        <f ca="1">AA1431 * EXP(($E$3 - $C$11^2/2) * (AB$2-AA$2) + $C$11*SQRT(AB$2-AA$2)*W1431)</f>
        <v>160.21369228049426</v>
      </c>
      <c r="AC1431" s="52">
        <f ca="1">AB1431 * EXP(($E$3 - $C$11^2/2) * (AC$2-AB$2) + $C$11*SQRT(AC$2-AB$2)*X1431)</f>
        <v>221.9268980850832</v>
      </c>
      <c r="AD1431" s="47"/>
      <c r="AE1431" s="3" t="s">
        <v>69</v>
      </c>
      <c r="AF1431" s="20" cm="1">
        <f t="array" aca="1" ref="AF1431" ca="1">MIN(Y1431:Y1434 / $D$11:$D$14)</f>
        <v>0.78616171570615345</v>
      </c>
      <c r="AG1431" s="20" cm="1">
        <f t="array" aca="1" ref="AG1431" ca="1">MIN(Z1431:Z1434 / $D$11:$D$14)</f>
        <v>1.1392856221011072</v>
      </c>
      <c r="AH1431" s="20" cm="1">
        <f t="array" aca="1" ref="AH1431" ca="1">MIN(AA1431:AA1434 / $D$11:$D$14)</f>
        <v>1.3362651189765018</v>
      </c>
      <c r="AI1431" s="20" cm="1">
        <f t="array" aca="1" ref="AI1431" ca="1">MIN(AB1431:AB1434 / $D$11:$D$14)</f>
        <v>0.84663433208858674</v>
      </c>
      <c r="AJ1431" s="20" cm="1">
        <f t="array" aca="1" ref="AJ1431" ca="1">MIN(AC1431:AC1434 / $D$11:$D$14)</f>
        <v>1.1676890917673162</v>
      </c>
      <c r="AK1431" s="72">
        <f t="array" aca="1" ref="AK1431" ca="1">SUMPRODUCT(AF1432:AJ1432, EXP(-$E$3*$AF$2:$AJ$2))</f>
        <v>103946.89879517046</v>
      </c>
      <c r="AL1431" s="70">
        <f ca="1">MAX(AC1432 - $D$11, 0) * EXP(-$E$2*$E$3)</f>
        <v>30.093819894168281</v>
      </c>
    </row>
    <row r="1432" spans="7:38" ht="14.55" customHeight="1" x14ac:dyDescent="0.3">
      <c r="G1432" s="3">
        <v>1430</v>
      </c>
      <c r="H1432" s="58">
        <v>0.32716878470751254</v>
      </c>
      <c r="I1432" s="58">
        <v>-0.56867618293301203</v>
      </c>
      <c r="J1432" s="58">
        <v>3.2691571112745259</v>
      </c>
      <c r="K1432" s="59">
        <v>1.8171464420199508</v>
      </c>
      <c r="L1432" s="60">
        <f t="array" ref="L1432:O1432">TRANSPOSE(MMULT(Option!$B$25:$E$28, TRANSPOSE(H1432:K1432)))</f>
        <v>0.32716878470751254</v>
      </c>
      <c r="M1432" s="60">
        <v>-0.39033281695881139</v>
      </c>
      <c r="N1432" s="60">
        <v>2.8532867306782093</v>
      </c>
      <c r="O1432" s="60">
        <v>2.1761385114664309</v>
      </c>
      <c r="P1432" s="56" t="str">
        <f t="shared" si="1781"/>
        <v>286/5</v>
      </c>
      <c r="R1432" s="80"/>
      <c r="S1432" s="3" t="s">
        <v>29</v>
      </c>
      <c r="T1432" s="60">
        <f ca="1"/>
        <v>0.26142938194964011</v>
      </c>
      <c r="U1432" s="60">
        <f ca="1"/>
        <v>1.0744792043095757</v>
      </c>
      <c r="V1432" s="60">
        <f ca="1"/>
        <v>-2.8325708428191876E-2</v>
      </c>
      <c r="W1432" s="60">
        <f ca="1"/>
        <v>-1.3717658709951237</v>
      </c>
      <c r="X1432" s="60">
        <f ca="1"/>
        <v>1.0699140885134102</v>
      </c>
      <c r="Y1432" s="52">
        <f ca="1">$B$12 * EXP(($E$3 - $C$12^2/2) * Y$2 + $C$12*SQRT(Y$2)*T1432)</f>
        <v>108.70078334348314</v>
      </c>
      <c r="Z1432" s="52">
        <f ca="1">Y1432 * EXP(($E$3 - $C$12^2/2) * (Z$2-Y$2) + $C$12*SQRT(Z$2-Y$2)*U1432)</f>
        <v>150.79823659914399</v>
      </c>
      <c r="AA1432" s="52">
        <f ca="1">Z1432 * EXP(($E$3 - $C$12^2/2) * (AA$2-Z$2) + $C$12*SQRT(AA$2-Z$2)*V1432)</f>
        <v>150.27170907547429</v>
      </c>
      <c r="AB1432" s="52">
        <f ca="1">AA1432 * EXP(($E$3 - $C$12^2/2) * (AB$2-AA$2) + $C$12*SQRT(AB$2-AA$2)*W1432)</f>
        <v>100.07453797082596</v>
      </c>
      <c r="AC1432" s="52">
        <f ca="1">AB1432 * EXP(($E$3 - $C$12^2/2) * (AC$2-AB$2) + $C$12*SQRT(AC$2-AB$2)*X1432)</f>
        <v>138.64122962933527</v>
      </c>
      <c r="AD1432" s="47"/>
      <c r="AE1432" s="3" t="s">
        <v>47</v>
      </c>
      <c r="AF1432" s="64">
        <f t="shared" ref="AF1432" ca="1" si="1807">($B$5*AF1434 + (1 + $B$6)*AF1433)*$B$2</f>
        <v>0</v>
      </c>
      <c r="AG1432" s="64">
        <f t="shared" ref="AG1432" ca="1" si="1808">($B$5*AG1434 + (1 + $B$6)*AG1433)*$B$2</f>
        <v>15000</v>
      </c>
      <c r="AH1432" s="64">
        <f t="shared" ref="AH1432" ca="1" si="1809">($B$5*AH1434 + (1 + $B$6)*AH1433)*$B$2</f>
        <v>105000</v>
      </c>
      <c r="AI1432" s="64">
        <f t="shared" ref="AI1432" ca="1" si="1810">($B$5*AI1434 + (1 + $B$6)*AI1433)*$B$2</f>
        <v>0</v>
      </c>
      <c r="AJ1432" s="64" cm="1">
        <f t="array" aca="1" ref="AJ1432" ca="1">($B$5*AJ1434 + (1 + $B$6)*AJ1433 + AND(NOT(AF1433:AJ1433)))*$B$2</f>
        <v>0</v>
      </c>
      <c r="AK1432" s="73"/>
      <c r="AL1432" s="70"/>
    </row>
    <row r="1433" spans="7:38" ht="14.55" customHeight="1" x14ac:dyDescent="0.3">
      <c r="G1433" s="3">
        <v>1431</v>
      </c>
      <c r="H1433" s="58">
        <v>1.6591874514048131</v>
      </c>
      <c r="I1433" s="58">
        <v>1.9316042237853543</v>
      </c>
      <c r="J1433" s="58">
        <v>1.776373947526209</v>
      </c>
      <c r="K1433" s="59">
        <v>0.34582669240829117</v>
      </c>
      <c r="L1433" s="60">
        <f t="array" ref="L1433:O1433">TRANSPOSE(MMULT(Option!$B$25:$E$28, TRANSPOSE(H1433:K1433)))</f>
        <v>1.6591874514048131</v>
      </c>
      <c r="M1433" s="60">
        <v>2.4340194942004865</v>
      </c>
      <c r="N1433" s="60">
        <v>2.7296948172216027</v>
      </c>
      <c r="O1433" s="60">
        <v>1.8123486781323108</v>
      </c>
      <c r="P1433" s="56" t="str">
        <f t="shared" si="1781"/>
        <v>287/1</v>
      </c>
      <c r="R1433" s="80"/>
      <c r="S1433" s="3" t="s">
        <v>31</v>
      </c>
      <c r="T1433" s="60">
        <f ca="1"/>
        <v>-1.643616305929374E-2</v>
      </c>
      <c r="U1433" s="60">
        <f ca="1"/>
        <v>1.2008824983750963</v>
      </c>
      <c r="V1433" s="60">
        <f ca="1"/>
        <v>-3.5914006029448248E-2</v>
      </c>
      <c r="W1433" s="60">
        <f ca="1"/>
        <v>-0.4388511727714734</v>
      </c>
      <c r="X1433" s="60">
        <f ca="1"/>
        <v>0.61673333449025192</v>
      </c>
      <c r="Y1433" s="52">
        <f ca="1">$B$13 * EXP(($E$3 - $C$13^2/2) * Y$2 + $C$13*SQRT(Y$2)*T1433)</f>
        <v>100.00691534732032</v>
      </c>
      <c r="Z1433" s="52">
        <f ca="1">Y1433 * EXP(($E$3 - $C$13^2/2) * (Z$2-Y$2) + $C$13*SQRT(Z$2-Y$2)*U1433)</f>
        <v>144.09950769433794</v>
      </c>
      <c r="AA1433" s="52">
        <f ca="1">Z1433 * EXP(($E$3 - $C$13^2/2) * (AA$2-Z$2) + $C$13*SQRT(AA$2-Z$2)*V1433)</f>
        <v>143.26984567948418</v>
      </c>
      <c r="AB1433" s="52">
        <f ca="1">AA1433 * EXP(($E$3 - $C$13^2/2) * (AB$2-AA$2) + $C$13*SQRT(AB$2-AA$2)*W1433)</f>
        <v>126.22607344690347</v>
      </c>
      <c r="AC1433" s="52">
        <f ca="1">AB1433 * EXP(($E$3 - $C$13^2/2) * (AC$2-AB$2) + $C$13*SQRT(AC$2-AB$2)*X1433)</f>
        <v>152.64188138959955</v>
      </c>
      <c r="AD1433" s="47"/>
      <c r="AE1433" s="3" t="s">
        <v>46</v>
      </c>
      <c r="AF1433" s="52" t="b">
        <f t="shared" ref="AF1433" ca="1" si="1811">AF1431 &gt;= $B$4</f>
        <v>0</v>
      </c>
      <c r="AG1433" s="52" t="b">
        <f t="array" aca="1" ref="AG1433" ca="1">AND(AG1431 &gt;= $B$4, NOT(OR($AF1433:AF1433)))</f>
        <v>0</v>
      </c>
      <c r="AH1433" s="52" t="b">
        <f t="array" aca="1" ref="AH1433" ca="1">AND(AH1431 &gt;= $B$4, NOT(OR($AF1433:AG1433)))</f>
        <v>1</v>
      </c>
      <c r="AI1433" s="52" t="b">
        <f t="array" aca="1" ref="AI1433" ca="1">AND(AI1431 &gt;= $B$4, NOT(OR($AF1433:AH1433)))</f>
        <v>0</v>
      </c>
      <c r="AJ1433" s="52" t="b">
        <f t="array" aca="1" ref="AJ1433" ca="1">AND(AJ1431 &gt;= $B$4, NOT(OR($AF1433:AI1433)))</f>
        <v>0</v>
      </c>
      <c r="AK1433" s="73"/>
      <c r="AL1433" s="70"/>
    </row>
    <row r="1434" spans="7:38" ht="14.55" customHeight="1" x14ac:dyDescent="0.3">
      <c r="G1434" s="3">
        <v>1432</v>
      </c>
      <c r="H1434" s="58">
        <v>0.86058789571299632</v>
      </c>
      <c r="I1434" s="58">
        <v>-1.5050910908494577</v>
      </c>
      <c r="J1434" s="58">
        <v>-1.068893721765211</v>
      </c>
      <c r="K1434" s="59">
        <v>-0.11329923378056851</v>
      </c>
      <c r="L1434" s="60">
        <f t="array" ref="L1434:O1434">TRANSPOSE(MMULT(Option!$B$25:$E$28, TRANSPOSE(H1434:K1434)))</f>
        <v>0.86058789571299632</v>
      </c>
      <c r="M1434" s="60">
        <v>-1.0352036120390609</v>
      </c>
      <c r="N1434" s="60">
        <v>-0.98871031960499856</v>
      </c>
      <c r="O1434" s="60">
        <v>-0.35554056413329982</v>
      </c>
      <c r="P1434" s="56" t="str">
        <f t="shared" si="1781"/>
        <v>287/2</v>
      </c>
      <c r="R1434" s="80"/>
      <c r="S1434" s="3" t="s">
        <v>30</v>
      </c>
      <c r="T1434" s="60">
        <f ca="1"/>
        <v>-0.8186425418078086</v>
      </c>
      <c r="U1434" s="60">
        <f ca="1"/>
        <v>1.2199806041451522</v>
      </c>
      <c r="V1434" s="60">
        <f ca="1"/>
        <v>0.51492359691284584</v>
      </c>
      <c r="W1434" s="60">
        <f ca="1"/>
        <v>-1.5378829886284866</v>
      </c>
      <c r="X1434" s="60">
        <f ca="1"/>
        <v>1.0550435307656096</v>
      </c>
      <c r="Y1434" s="52">
        <f ca="1">$B$14 * EXP(($E$3 - $C$14^2/2) * Y$2 + $C$14*SQRT(Y$2)*T1434)</f>
        <v>78.61617157061535</v>
      </c>
      <c r="Z1434" s="52">
        <f ca="1">Y1434 * EXP(($E$3 - $C$14^2/2) * (Z$2-Y$2) + $C$14*SQRT(Z$2-Y$2)*U1434)</f>
        <v>113.92856221011071</v>
      </c>
      <c r="AA1434" s="52">
        <f ca="1">Z1434 * EXP(($E$3 - $C$14^2/2) * (AA$2-Z$2) + $C$14*SQRT(AA$2-Z$2)*V1434)</f>
        <v>133.62651189765018</v>
      </c>
      <c r="AB1434" s="52">
        <f ca="1">AA1434 * EXP(($E$3 - $C$14^2/2) * (AB$2-AA$2) + $C$14*SQRT(AB$2-AA$2)*W1434)</f>
        <v>84.663433208858677</v>
      </c>
      <c r="AC1434" s="52">
        <f ca="1">AB1434 * EXP(($E$3 - $C$14^2/2) * (AC$2-AB$2) + $C$14*SQRT(AC$2-AB$2)*X1434)</f>
        <v>116.76890917673163</v>
      </c>
      <c r="AD1434" s="47"/>
      <c r="AE1434" s="3" t="s">
        <v>68</v>
      </c>
      <c r="AF1434" s="52" t="b">
        <f ca="1">AND(AF1431&gt;$B$3, NOT(OR($AF1433:AF1433)))</f>
        <v>0</v>
      </c>
      <c r="AG1434" s="52" t="b">
        <f ca="1">AND(AG1431&gt;$B$3, NOT(OR($AF1433:AG1433)))</f>
        <v>1</v>
      </c>
      <c r="AH1434" s="52" t="b">
        <f ca="1">AND(AH1431&gt;$B$3, NOT(OR($AF1433:AH1433)))</f>
        <v>0</v>
      </c>
      <c r="AI1434" s="52" t="b">
        <f ca="1">AND(AI1431&gt;$B$3, NOT(OR($AF1433:AI1433)))</f>
        <v>0</v>
      </c>
      <c r="AJ1434" s="52" t="b">
        <f ca="1">AND(AJ1431&gt;$B$3, NOT(OR($AF1433:AJ1433)))</f>
        <v>0</v>
      </c>
      <c r="AK1434" s="74"/>
      <c r="AL1434" s="70"/>
    </row>
    <row r="1435" spans="7:38" ht="14.55" customHeight="1" x14ac:dyDescent="0.3">
      <c r="G1435" s="3">
        <v>1433</v>
      </c>
      <c r="H1435" s="58">
        <v>-0.47672859631902675</v>
      </c>
      <c r="I1435" s="58">
        <v>-0.92964144420581296</v>
      </c>
      <c r="J1435" s="58">
        <v>-1.1089882431803557</v>
      </c>
      <c r="K1435" s="59">
        <v>0.47769462745881691</v>
      </c>
      <c r="L1435" s="60">
        <f t="array" ref="L1435:O1435">TRANSPOSE(MMULT(Option!$B$25:$E$28, TRANSPOSE(H1435:K1435)))</f>
        <v>-0.47672859631902675</v>
      </c>
      <c r="M1435" s="60">
        <v>-1.0427218959758515</v>
      </c>
      <c r="N1435" s="60">
        <v>-1.4081642487611483</v>
      </c>
      <c r="O1435" s="60">
        <v>-0.24150781414885281</v>
      </c>
      <c r="P1435" s="56" t="str">
        <f t="shared" si="1781"/>
        <v>287/3</v>
      </c>
      <c r="R1435" s="80">
        <v>359</v>
      </c>
      <c r="S1435" s="3" t="s">
        <v>28</v>
      </c>
      <c r="T1435" s="60">
        <f t="array" aca="1" ref="T1435:T1438" ca="1">TRANSPOSE(OFFSET($L$3, MATCH($R1435 &amp; "/" &amp; T$2, $P$3:$P$5002, 0) - 1, 0, 1, $E$1))</f>
        <v>-1.0831146984608788</v>
      </c>
      <c r="U1435" s="60">
        <f t="array" aca="1" ref="U1435:U1438" ca="1">TRANSPOSE(OFFSET($L$3, MATCH($R1435 &amp; "/" &amp; U$2, $P$3:$P$5002, 0) - 1, 0, 1, $E$1))</f>
        <v>0.90338936151908222</v>
      </c>
      <c r="V1435" s="60">
        <f t="array" aca="1" ref="V1435:V1438" ca="1">TRANSPOSE(OFFSET($L$3, MATCH($R1435 &amp; "/" &amp; V$2, $P$3:$P$5002, 0) - 1, 0, 1, $E$1))</f>
        <v>0.50271137984898262</v>
      </c>
      <c r="W1435" s="60">
        <f t="array" aca="1" ref="W1435:W1438" ca="1">TRANSPOSE(OFFSET($L$3, MATCH($R1435 &amp; "/" &amp; W$2, $P$3:$P$5002, 0) - 1, 0, 1, $E$1))</f>
        <v>7.2452959964277391E-2</v>
      </c>
      <c r="X1435" s="60">
        <f t="array" aca="1" ref="X1435:X1438" ca="1">TRANSPOSE(OFFSET($L$3, MATCH($R1435 &amp; "/" &amp; X$2, $P$3:$P$5002, 0) - 1, 0, 1, $E$1))</f>
        <v>1.1011859143718588</v>
      </c>
      <c r="Y1435" s="52">
        <f ca="1">$B$11 * EXP(($E$3 - $C$11^2/2) * Y$2 + $C$11*SQRT(Y$2)*T1435)</f>
        <v>72.619666708634227</v>
      </c>
      <c r="Z1435" s="52">
        <f ca="1">Y1435 * EXP(($E$3 - $C$11^2/2) * (Z$2-Y$2) + $C$11*SQRT(Z$2-Y$2)*U1435)</f>
        <v>95.703281269195031</v>
      </c>
      <c r="AA1435" s="52">
        <f ca="1">Z1435 * EXP(($E$3 - $C$11^2/2) * (AA$2-Z$2) + $C$11*SQRT(AA$2-Z$2)*V1435)</f>
        <v>111.8396332073132</v>
      </c>
      <c r="AB1435" s="52">
        <f ca="1">AA1435 * EXP(($E$3 - $C$11^2/2) * (AB$2-AA$2) + $C$11*SQRT(AB$2-AA$2)*W1435)</f>
        <v>114.87009565139489</v>
      </c>
      <c r="AC1435" s="52">
        <f ca="1">AB1435 * EXP(($E$3 - $C$11^2/2) * (AC$2-AB$2) + $C$11*SQRT(AC$2-AB$2)*X1435)</f>
        <v>160.63868671838506</v>
      </c>
      <c r="AD1435" s="47"/>
      <c r="AE1435" s="3" t="s">
        <v>69</v>
      </c>
      <c r="AF1435" s="20" cm="1">
        <f t="array" aca="1" ref="AF1435" ca="1">MIN(Y1435:Y1438 / $D$11:$D$14)</f>
        <v>0.72619666708634223</v>
      </c>
      <c r="AG1435" s="20" cm="1">
        <f t="array" aca="1" ref="AG1435" ca="1">MIN(Z1435:Z1438 / $D$11:$D$14)</f>
        <v>0.90755095624955928</v>
      </c>
      <c r="AH1435" s="20" cm="1">
        <f t="array" aca="1" ref="AH1435" ca="1">MIN(AA1435:AA1438 / $D$11:$D$14)</f>
        <v>1.118396332073132</v>
      </c>
      <c r="AI1435" s="20" cm="1">
        <f t="array" aca="1" ref="AI1435" ca="1">MIN(AB1435:AB1438 / $D$11:$D$14)</f>
        <v>1.148700956513949</v>
      </c>
      <c r="AJ1435" s="20" cm="1">
        <f t="array" aca="1" ref="AJ1435" ca="1">MIN(AC1435:AC1438 / $D$11:$D$14)</f>
        <v>1.6063868671838506</v>
      </c>
      <c r="AK1435" s="72">
        <f t="array" aca="1" ref="AK1435" ca="1">SUMPRODUCT(AF1436:AJ1436, EXP(-$E$3*$AF$2:$AJ$2))</f>
        <v>120538.2244355825</v>
      </c>
      <c r="AL1435" s="70">
        <f ca="1">MAX(AC1436 - $D$11, 0) * EXP(-$E$2*$E$3)</f>
        <v>153.11421015610327</v>
      </c>
    </row>
    <row r="1436" spans="7:38" ht="14.55" customHeight="1" x14ac:dyDescent="0.3">
      <c r="G1436" s="3">
        <v>1434</v>
      </c>
      <c r="H1436" s="58">
        <v>-0.18968297380292778</v>
      </c>
      <c r="I1436" s="58">
        <v>-8.6107570062399445E-3</v>
      </c>
      <c r="J1436" s="58">
        <v>0.47256538549910149</v>
      </c>
      <c r="K1436" s="59">
        <v>-0.86947420044423762</v>
      </c>
      <c r="L1436" s="60">
        <f t="array" ref="L1436:O1436">TRANSPOSE(MMULT(Option!$B$25:$E$28, TRANSPOSE(H1436:K1436)))</f>
        <v>-0.18968297380292778</v>
      </c>
      <c r="M1436" s="60">
        <v>-8.3765078675564292E-2</v>
      </c>
      <c r="N1436" s="60">
        <v>0.3369309197695175</v>
      </c>
      <c r="O1436" s="60">
        <v>-0.73046591788122561</v>
      </c>
      <c r="P1436" s="56" t="str">
        <f t="shared" si="1781"/>
        <v>287/4</v>
      </c>
      <c r="R1436" s="80"/>
      <c r="S1436" s="3" t="s">
        <v>29</v>
      </c>
      <c r="T1436" s="60">
        <f ca="1"/>
        <v>1.0924906301424775</v>
      </c>
      <c r="U1436" s="60">
        <f ca="1"/>
        <v>0.84434604042585981</v>
      </c>
      <c r="V1436" s="60">
        <f ca="1"/>
        <v>0.50971300676597364</v>
      </c>
      <c r="W1436" s="60">
        <f ca="1"/>
        <v>0.10193980642223988</v>
      </c>
      <c r="X1436" s="60">
        <f ca="1"/>
        <v>0.99225317944573099</v>
      </c>
      <c r="Y1436" s="52">
        <f ca="1">$B$12 * EXP(($E$3 - $C$12^2/2) * Y$2 + $C$12*SQRT(Y$2)*T1436)</f>
        <v>139.47946345262963</v>
      </c>
      <c r="Z1436" s="52">
        <f ca="1">Y1436 * EXP(($E$3 - $C$12^2/2) * (Z$2-Y$2) + $C$12*SQRT(Z$2-Y$2)*U1436)</f>
        <v>180.5885406029079</v>
      </c>
      <c r="AA1436" s="52">
        <f ca="1">Z1436 * EXP(($E$3 - $C$12^2/2) * (AA$2-Z$2) + $C$12*SQRT(AA$2-Z$2)*V1436)</f>
        <v>211.48098503830772</v>
      </c>
      <c r="AB1436" s="52">
        <f ca="1">AA1436 * EXP(($E$3 - $C$12^2/2) * (AB$2-AA$2) + $C$12*SQRT(AB$2-AA$2)*W1436)</f>
        <v>219.14136659150068</v>
      </c>
      <c r="AC1436" s="52">
        <f ca="1">AB1436 * EXP(($E$3 - $C$12^2/2) * (AC$2-AB$2) + $C$12*SQRT(AC$2-AB$2)*X1436)</f>
        <v>296.60253749650491</v>
      </c>
      <c r="AD1436" s="47"/>
      <c r="AE1436" s="3" t="s">
        <v>47</v>
      </c>
      <c r="AF1436" s="64">
        <f t="shared" ref="AF1436" ca="1" si="1812">($B$5*AF1438 + (1 + $B$6)*AF1437)*$B$2</f>
        <v>0</v>
      </c>
      <c r="AG1436" s="64">
        <f t="shared" ref="AG1436" ca="1" si="1813">($B$5*AG1438 + (1 + $B$6)*AG1437)*$B$2</f>
        <v>15000</v>
      </c>
      <c r="AH1436" s="64">
        <f t="shared" ref="AH1436" ca="1" si="1814">($B$5*AH1438 + (1 + $B$6)*AH1437)*$B$2</f>
        <v>15000</v>
      </c>
      <c r="AI1436" s="64">
        <f t="shared" ref="AI1436" ca="1" si="1815">($B$5*AI1438 + (1 + $B$6)*AI1437)*$B$2</f>
        <v>15000</v>
      </c>
      <c r="AJ1436" s="64" cm="1">
        <f t="array" aca="1" ref="AJ1436" ca="1">($B$5*AJ1438 + (1 + $B$6)*AJ1437 + AND(NOT(AF1437:AJ1437)))*$B$2</f>
        <v>105000</v>
      </c>
      <c r="AK1436" s="73"/>
      <c r="AL1436" s="70"/>
    </row>
    <row r="1437" spans="7:38" ht="14.55" customHeight="1" x14ac:dyDescent="0.3">
      <c r="G1437" s="3">
        <v>1435</v>
      </c>
      <c r="H1437" s="58">
        <v>-0.77500261503508594</v>
      </c>
      <c r="I1437" s="58">
        <v>2.3950956197070446E-2</v>
      </c>
      <c r="J1437" s="58">
        <v>0.48925428203769866</v>
      </c>
      <c r="K1437" s="59">
        <v>-5.5379854128041896E-2</v>
      </c>
      <c r="L1437" s="60">
        <f t="array" ref="L1437:O1437">TRANSPOSE(MMULT(Option!$B$25:$E$28, TRANSPOSE(H1437:K1437)))</f>
        <v>-0.77500261503508594</v>
      </c>
      <c r="M1437" s="60">
        <v>-0.28804963206610501</v>
      </c>
      <c r="N1437" s="60">
        <v>0.12598774712039201</v>
      </c>
      <c r="O1437" s="60">
        <v>-0.2556610293144384</v>
      </c>
      <c r="P1437" s="56" t="str">
        <f t="shared" si="1781"/>
        <v>287/5</v>
      </c>
      <c r="R1437" s="80"/>
      <c r="S1437" s="3" t="s">
        <v>31</v>
      </c>
      <c r="T1437" s="60">
        <f ca="1"/>
        <v>0.52783368889801208</v>
      </c>
      <c r="U1437" s="60">
        <f ca="1"/>
        <v>-0.88451890317213167</v>
      </c>
      <c r="V1437" s="60">
        <f ca="1"/>
        <v>0.86135327799510519</v>
      </c>
      <c r="W1437" s="60">
        <f ca="1"/>
        <v>0.96539149177110617</v>
      </c>
      <c r="X1437" s="60">
        <f ca="1"/>
        <v>0.19201208034239237</v>
      </c>
      <c r="Y1437" s="52">
        <f ca="1">$B$13 * EXP(($E$3 - $C$13^2/2) * Y$2 + $C$13*SQRT(Y$2)*T1437)</f>
        <v>117.74488502295269</v>
      </c>
      <c r="Z1437" s="52">
        <f ca="1">Y1437 * EXP(($E$3 - $C$13^2/2) * (Z$2-Y$2) + $C$13*SQRT(Z$2-Y$2)*U1437)</f>
        <v>90.755095624955928</v>
      </c>
      <c r="AA1437" s="52">
        <f ca="1">Z1437 * EXP(($E$3 - $C$13^2/2) * (AA$2-Z$2) + $C$13*SQRT(AA$2-Z$2)*V1437)</f>
        <v>118.1045920417895</v>
      </c>
      <c r="AB1437" s="52">
        <f ca="1">AA1437 * EXP(($E$3 - $C$13^2/2) * (AB$2-AA$2) + $C$13*SQRT(AB$2-AA$2)*W1437)</f>
        <v>158.56871819415866</v>
      </c>
      <c r="AC1437" s="52">
        <f ca="1">AB1437 * EXP(($E$3 - $C$13^2/2) * (AC$2-AB$2) + $C$13*SQRT(AC$2-AB$2)*X1437)</f>
        <v>168.8130140661772</v>
      </c>
      <c r="AD1437" s="47"/>
      <c r="AE1437" s="3" t="s">
        <v>46</v>
      </c>
      <c r="AF1437" s="52" t="b">
        <f t="shared" ref="AF1437" ca="1" si="1816">AF1435 &gt;= $B$4</f>
        <v>0</v>
      </c>
      <c r="AG1437" s="52" t="b">
        <f t="array" aca="1" ref="AG1437" ca="1">AND(AG1435 &gt;= $B$4, NOT(OR($AF1437:AF1437)))</f>
        <v>0</v>
      </c>
      <c r="AH1437" s="52" t="b">
        <f t="array" aca="1" ref="AH1437" ca="1">AND(AH1435 &gt;= $B$4, NOT(OR($AF1437:AG1437)))</f>
        <v>0</v>
      </c>
      <c r="AI1437" s="52" t="b">
        <f t="array" aca="1" ref="AI1437" ca="1">AND(AI1435 &gt;= $B$4, NOT(OR($AF1437:AH1437)))</f>
        <v>0</v>
      </c>
      <c r="AJ1437" s="52" t="b">
        <f t="array" aca="1" ref="AJ1437" ca="1">AND(AJ1435 &gt;= $B$4, NOT(OR($AF1437:AI1437)))</f>
        <v>1</v>
      </c>
      <c r="AK1437" s="73"/>
      <c r="AL1437" s="70"/>
    </row>
    <row r="1438" spans="7:38" ht="14.55" customHeight="1" x14ac:dyDescent="0.3">
      <c r="G1438" s="3">
        <v>1436</v>
      </c>
      <c r="H1438" s="58">
        <v>0.19175520620808978</v>
      </c>
      <c r="I1438" s="58">
        <v>0.49555370165152579</v>
      </c>
      <c r="J1438" s="58">
        <v>1.5367845369712554</v>
      </c>
      <c r="K1438" s="59">
        <v>1.015784991519961</v>
      </c>
      <c r="L1438" s="60">
        <f t="array" ref="L1438:O1438">TRANSPOSE(MMULT(Option!$B$25:$E$28, TRANSPOSE(H1438:K1438)))</f>
        <v>0.19175520620808978</v>
      </c>
      <c r="M1438" s="60">
        <v>0.53088455222997188</v>
      </c>
      <c r="N1438" s="60">
        <v>1.556241829973658</v>
      </c>
      <c r="O1438" s="60">
        <v>1.3762844284909121</v>
      </c>
      <c r="P1438" s="56" t="str">
        <f t="shared" si="1781"/>
        <v>288/1</v>
      </c>
      <c r="R1438" s="80"/>
      <c r="S1438" s="3" t="s">
        <v>30</v>
      </c>
      <c r="T1438" s="60">
        <f ca="1"/>
        <v>1.7426717155487059</v>
      </c>
      <c r="U1438" s="60">
        <f ca="1"/>
        <v>-4.8570945655908498E-2</v>
      </c>
      <c r="V1438" s="60">
        <f ca="1"/>
        <v>0.59302528782376485</v>
      </c>
      <c r="W1438" s="60">
        <f ca="1"/>
        <v>0.21255292860685779</v>
      </c>
      <c r="X1438" s="60">
        <f ca="1"/>
        <v>0.81713592174553185</v>
      </c>
      <c r="Y1438" s="52">
        <f ca="1">$B$14 * EXP(($E$3 - $C$14^2/2) * Y$2 + $C$14*SQRT(Y$2)*T1438)</f>
        <v>169.52013336019209</v>
      </c>
      <c r="Z1438" s="52">
        <f ca="1">Y1438 * EXP(($E$3 - $C$14^2/2) * (Z$2-Y$2) + $C$14*SQRT(Z$2-Y$2)*U1438)</f>
        <v>167.90534818245894</v>
      </c>
      <c r="AA1438" s="52">
        <f ca="1">Z1438 * EXP(($E$3 - $C$14^2/2) * (AA$2-Z$2) + $C$14*SQRT(AA$2-Z$2)*V1438)</f>
        <v>201.60452941941992</v>
      </c>
      <c r="AB1438" s="52">
        <f ca="1">AA1438 * EXP(($E$3 - $C$14^2/2) * (AB$2-AA$2) + $C$14*SQRT(AB$2-AA$2)*W1438)</f>
        <v>215.95582694482439</v>
      </c>
      <c r="AC1438" s="52">
        <f ca="1">AB1438 * EXP(($E$3 - $C$14^2/2) * (AC$2-AB$2) + $C$14*SQRT(AC$2-AB$2)*X1438)</f>
        <v>277.33180973909316</v>
      </c>
      <c r="AD1438" s="47"/>
      <c r="AE1438" s="3" t="s">
        <v>68</v>
      </c>
      <c r="AF1438" s="52" t="b">
        <f ca="1">AND(AF1435&gt;$B$3, NOT(OR($AF1437:AF1437)))</f>
        <v>0</v>
      </c>
      <c r="AG1438" s="52" t="b">
        <f ca="1">AND(AG1435&gt;$B$3, NOT(OR($AF1437:AG1437)))</f>
        <v>1</v>
      </c>
      <c r="AH1438" s="52" t="b">
        <f ca="1">AND(AH1435&gt;$B$3, NOT(OR($AF1437:AH1437)))</f>
        <v>1</v>
      </c>
      <c r="AI1438" s="52" t="b">
        <f ca="1">AND(AI1435&gt;$B$3, NOT(OR($AF1437:AI1437)))</f>
        <v>1</v>
      </c>
      <c r="AJ1438" s="52" t="b">
        <f ca="1">AND(AJ1435&gt;$B$3, NOT(OR($AF1437:AJ1437)))</f>
        <v>0</v>
      </c>
      <c r="AK1438" s="74"/>
      <c r="AL1438" s="70"/>
    </row>
    <row r="1439" spans="7:38" ht="14.55" customHeight="1" x14ac:dyDescent="0.3">
      <c r="G1439" s="3">
        <v>1437</v>
      </c>
      <c r="H1439" s="58">
        <v>-7.9054513024145984E-2</v>
      </c>
      <c r="I1439" s="58">
        <v>0.53698331084566164</v>
      </c>
      <c r="J1439" s="58">
        <v>-0.9068287887291907</v>
      </c>
      <c r="K1439" s="59">
        <v>-0.45201812672806063</v>
      </c>
      <c r="L1439" s="60">
        <f t="array" ref="L1439:O1439">TRANSPOSE(MMULT(Option!$B$25:$E$28, TRANSPOSE(H1439:K1439)))</f>
        <v>-7.9054513024145984E-2</v>
      </c>
      <c r="M1439" s="60">
        <v>0.46053152856599072</v>
      </c>
      <c r="N1439" s="60">
        <v>-0.68748341995342688</v>
      </c>
      <c r="O1439" s="60">
        <v>-0.45508662104220493</v>
      </c>
      <c r="P1439" s="56" t="str">
        <f t="shared" si="1781"/>
        <v>288/2</v>
      </c>
      <c r="R1439" s="80">
        <v>360</v>
      </c>
      <c r="S1439" s="3" t="s">
        <v>28</v>
      </c>
      <c r="T1439" s="60">
        <f t="array" aca="1" ref="T1439:T1442" ca="1">TRANSPOSE(OFFSET($L$3, MATCH($R1439 &amp; "/" &amp; T$2, $P$3:$P$5002, 0) - 1, 0, 1, $E$1))</f>
        <v>0.68629577351537752</v>
      </c>
      <c r="U1439" s="60">
        <f t="array" aca="1" ref="U1439:U1442" ca="1">TRANSPOSE(OFFSET($L$3, MATCH($R1439 &amp; "/" &amp; U$2, $P$3:$P$5002, 0) - 1, 0, 1, $E$1))</f>
        <v>0.32931540961389372</v>
      </c>
      <c r="V1439" s="60">
        <f t="array" aca="1" ref="V1439:V1442" ca="1">TRANSPOSE(OFFSET($L$3, MATCH($R1439 &amp; "/" &amp; V$2, $P$3:$P$5002, 0) - 1, 0, 1, $E$1))</f>
        <v>0.79741131341436089</v>
      </c>
      <c r="W1439" s="60">
        <f t="array" aca="1" ref="W1439:W1442" ca="1">TRANSPOSE(OFFSET($L$3, MATCH($R1439 &amp; "/" &amp; W$2, $P$3:$P$5002, 0) - 1, 0, 1, $E$1))</f>
        <v>0.85815767931027032</v>
      </c>
      <c r="X1439" s="60">
        <f t="array" aca="1" ref="X1439:X1442" ca="1">TRANSPOSE(OFFSET($L$3, MATCH($R1439 &amp; "/" &amp; X$2, $P$3:$P$5002, 0) - 1, 0, 1, $E$1))</f>
        <v>1.0337300140265262</v>
      </c>
      <c r="Y1439" s="52">
        <f ca="1">$B$11 * EXP(($E$3 - $C$11^2/2) * Y$2 + $C$11*SQRT(Y$2)*T1439)</f>
        <v>123.47749565450809</v>
      </c>
      <c r="Z1439" s="52">
        <f ca="1">Y1439 * EXP(($E$3 - $C$11^2/2) * (Z$2-Y$2) + $C$11*SQRT(Z$2-Y$2)*U1439)</f>
        <v>136.98254938002478</v>
      </c>
      <c r="AA1439" s="52">
        <f ca="1">Z1439 * EXP(($E$3 - $C$11^2/2) * (AA$2-Z$2) + $C$11*SQRT(AA$2-Z$2)*V1439)</f>
        <v>174.87596215886992</v>
      </c>
      <c r="AB1439" s="52">
        <f ca="1">AA1439 * EXP(($E$3 - $C$11^2/2) * (AB$2-AA$2) + $C$11*SQRT(AB$2-AA$2)*W1439)</f>
        <v>227.3576296469106</v>
      </c>
      <c r="AC1439" s="52">
        <f ca="1">AB1439 * EXP(($E$3 - $C$11^2/2) * (AC$2-AB$2) + $C$11*SQRT(AC$2-AB$2)*X1439)</f>
        <v>311.57598558799305</v>
      </c>
      <c r="AD1439" s="47"/>
      <c r="AE1439" s="3" t="s">
        <v>69</v>
      </c>
      <c r="AF1439" s="20" cm="1">
        <f t="array" aca="1" ref="AF1439" ca="1">MIN(Y1439:Y1442 / $D$11:$D$14)</f>
        <v>0.94538448164531463</v>
      </c>
      <c r="AG1439" s="20" cm="1">
        <f t="array" aca="1" ref="AG1439" ca="1">MIN(Z1439:Z1442 / $D$11:$D$14)</f>
        <v>0.86010543491441527</v>
      </c>
      <c r="AH1439" s="20" cm="1">
        <f t="array" aca="1" ref="AH1439" ca="1">MIN(AA1439:AA1442 / $D$11:$D$14)</f>
        <v>0.61225261589980817</v>
      </c>
      <c r="AI1439" s="20" cm="1">
        <f t="array" aca="1" ref="AI1439" ca="1">MIN(AB1439:AB1442 / $D$11:$D$14)</f>
        <v>0.73833292147888396</v>
      </c>
      <c r="AJ1439" s="20" cm="1">
        <f t="array" aca="1" ref="AJ1439" ca="1">MIN(AC1439:AC1442 / $D$11:$D$14)</f>
        <v>0.82819633845194784</v>
      </c>
      <c r="AK1439" s="72">
        <f t="array" aca="1" ref="AK1439" ca="1">SUMPRODUCT(AF1440:AJ1440, EXP(-$E$3*$AF$2:$AJ$2))</f>
        <v>117403.09269126164</v>
      </c>
      <c r="AL1439" s="70">
        <f ca="1">MAX(AC1440 - $D$11, 0) * EXP(-$E$2*$E$3)</f>
        <v>105.47834486682743</v>
      </c>
    </row>
    <row r="1440" spans="7:38" ht="14.55" customHeight="1" x14ac:dyDescent="0.3">
      <c r="G1440" s="3">
        <v>1438</v>
      </c>
      <c r="H1440" s="58">
        <v>-0.28624643639676134</v>
      </c>
      <c r="I1440" s="58">
        <v>3.8910526426370134E-2</v>
      </c>
      <c r="J1440" s="58">
        <v>0.31678749640963716</v>
      </c>
      <c r="K1440" s="59">
        <v>-7.9867109582450607E-2</v>
      </c>
      <c r="L1440" s="60">
        <f t="array" ref="L1440:O1440">TRANSPOSE(MMULT(Option!$B$25:$E$28, TRANSPOSE(H1440:K1440)))</f>
        <v>-0.28624643639676134</v>
      </c>
      <c r="M1440" s="60">
        <v>-7.8836488022820408E-2</v>
      </c>
      <c r="N1440" s="60">
        <v>0.1739282397927899</v>
      </c>
      <c r="O1440" s="60">
        <v>-0.11087292533744125</v>
      </c>
      <c r="P1440" s="56" t="str">
        <f t="shared" si="1781"/>
        <v>288/3</v>
      </c>
      <c r="R1440" s="80"/>
      <c r="S1440" s="3" t="s">
        <v>29</v>
      </c>
      <c r="T1440" s="60">
        <f ca="1"/>
        <v>0.56389786285911503</v>
      </c>
      <c r="U1440" s="60">
        <f ca="1"/>
        <v>2.8220695769770765E-2</v>
      </c>
      <c r="V1440" s="60">
        <f ca="1"/>
        <v>-0.18514667603696611</v>
      </c>
      <c r="W1440" s="60">
        <f ca="1"/>
        <v>0.8671864419318529</v>
      </c>
      <c r="X1440" s="60">
        <f ca="1"/>
        <v>1.4967505017525409</v>
      </c>
      <c r="Y1440" s="52">
        <f ca="1">$B$12 * EXP(($E$3 - $C$12^2/2) * Y$2 + $C$12*SQRT(Y$2)*T1440)</f>
        <v>119.02571293394324</v>
      </c>
      <c r="Z1440" s="52">
        <f ca="1">Y1440 * EXP(($E$3 - $C$12^2/2) * (Z$2-Y$2) + $C$12*SQRT(Z$2-Y$2)*U1440)</f>
        <v>120.63937862321653</v>
      </c>
      <c r="AA1440" s="52">
        <f ca="1">Z1440 * EXP(($E$3 - $C$12^2/2) * (AA$2-Z$2) + $C$12*SQRT(AA$2-Z$2)*V1440)</f>
        <v>114.69331623924477</v>
      </c>
      <c r="AB1440" s="52">
        <f ca="1">AA1440 * EXP(($E$3 - $C$12^2/2) * (AB$2-AA$2) + $C$12*SQRT(AB$2-AA$2)*W1440)</f>
        <v>149.51813403163584</v>
      </c>
      <c r="AC1440" s="52">
        <f ca="1">AB1440 * EXP(($E$3 - $C$12^2/2) * (AC$2-AB$2) + $C$12*SQRT(AC$2-AB$2)*X1440)</f>
        <v>235.43687571916138</v>
      </c>
      <c r="AD1440" s="47"/>
      <c r="AE1440" s="3" t="s">
        <v>47</v>
      </c>
      <c r="AF1440" s="64">
        <f t="shared" ref="AF1440" ca="1" si="1817">($B$5*AF1442 + (1 + $B$6)*AF1441)*$B$2</f>
        <v>15000</v>
      </c>
      <c r="AG1440" s="64">
        <f t="shared" ref="AG1440" ca="1" si="1818">($B$5*AG1442 + (1 + $B$6)*AG1441)*$B$2</f>
        <v>15000</v>
      </c>
      <c r="AH1440" s="64">
        <f t="shared" ref="AH1440" ca="1" si="1819">($B$5*AH1442 + (1 + $B$6)*AH1441)*$B$2</f>
        <v>0</v>
      </c>
      <c r="AI1440" s="64">
        <f t="shared" ref="AI1440" ca="1" si="1820">($B$5*AI1442 + (1 + $B$6)*AI1441)*$B$2</f>
        <v>0</v>
      </c>
      <c r="AJ1440" s="64" cm="1">
        <f t="array" aca="1" ref="AJ1440" ca="1">($B$5*AJ1442 + (1 + $B$6)*AJ1441 + AND(NOT(AF1441:AJ1441)))*$B$2</f>
        <v>114999.99999999999</v>
      </c>
      <c r="AK1440" s="73"/>
      <c r="AL1440" s="70"/>
    </row>
    <row r="1441" spans="7:38" ht="14.55" customHeight="1" x14ac:dyDescent="0.3">
      <c r="G1441" s="3">
        <v>1439</v>
      </c>
      <c r="H1441" s="58">
        <v>-1.2522752832473354</v>
      </c>
      <c r="I1441" s="58">
        <v>0.80072414656614965</v>
      </c>
      <c r="J1441" s="58">
        <v>0.3889753436829565</v>
      </c>
      <c r="K1441" s="59">
        <v>-0.12228575574487589</v>
      </c>
      <c r="L1441" s="60">
        <f t="array" ref="L1441:O1441">TRANSPOSE(MMULT(Option!$B$25:$E$28, TRANSPOSE(H1441:K1441)))</f>
        <v>-1.2522752832473354</v>
      </c>
      <c r="M1441" s="60">
        <v>0.23296568918472482</v>
      </c>
      <c r="N1441" s="60">
        <v>5.0409647058522855E-2</v>
      </c>
      <c r="O1441" s="60">
        <v>-0.32003036424095949</v>
      </c>
      <c r="P1441" s="56" t="str">
        <f t="shared" si="1781"/>
        <v>288/4</v>
      </c>
      <c r="R1441" s="80"/>
      <c r="S1441" s="3" t="s">
        <v>31</v>
      </c>
      <c r="T1441" s="60">
        <f ca="1"/>
        <v>-0.20387858449698804</v>
      </c>
      <c r="U1441" s="60">
        <f ca="1"/>
        <v>-0.33178907720802037</v>
      </c>
      <c r="V1441" s="60">
        <f ca="1"/>
        <v>-1.1497000401557886</v>
      </c>
      <c r="W1441" s="60">
        <f ca="1"/>
        <v>0.78956170021059169</v>
      </c>
      <c r="X1441" s="60">
        <f ca="1"/>
        <v>0.18412257174343893</v>
      </c>
      <c r="Y1441" s="52">
        <f ca="1">$B$13 * EXP(($E$3 - $C$13^2/2) * Y$2 + $C$13*SQRT(Y$2)*T1441)</f>
        <v>94.538448164531459</v>
      </c>
      <c r="Z1441" s="52">
        <f ca="1">Y1441 * EXP(($E$3 - $C$13^2/2) * (Z$2-Y$2) + $C$13*SQRT(Z$2-Y$2)*U1441)</f>
        <v>86.010543491441524</v>
      </c>
      <c r="AA1441" s="52">
        <f ca="1">Z1441 * EXP(($E$3 - $C$13^2/2) * (AA$2-Z$2) + $C$13*SQRT(AA$2-Z$2)*V1441)</f>
        <v>61.225261589980818</v>
      </c>
      <c r="AB1441" s="52">
        <f ca="1">AA1441 * EXP(($E$3 - $C$13^2/2) * (AB$2-AA$2) + $C$13*SQRT(AB$2-AA$2)*W1441)</f>
        <v>77.978128653624779</v>
      </c>
      <c r="AC1441" s="52">
        <f ca="1">AB1441 * EXP(($E$3 - $C$13^2/2) * (AC$2-AB$2) + $C$13*SQRT(AC$2-AB$2)*X1441)</f>
        <v>82.819633845194787</v>
      </c>
      <c r="AD1441" s="47"/>
      <c r="AE1441" s="3" t="s">
        <v>46</v>
      </c>
      <c r="AF1441" s="52" t="b">
        <f t="shared" ref="AF1441" ca="1" si="1821">AF1439 &gt;= $B$4</f>
        <v>0</v>
      </c>
      <c r="AG1441" s="52" t="b">
        <f t="array" aca="1" ref="AG1441" ca="1">AND(AG1439 &gt;= $B$4, NOT(OR($AF1441:AF1441)))</f>
        <v>0</v>
      </c>
      <c r="AH1441" s="52" t="b">
        <f t="array" aca="1" ref="AH1441" ca="1">AND(AH1439 &gt;= $B$4, NOT(OR($AF1441:AG1441)))</f>
        <v>0</v>
      </c>
      <c r="AI1441" s="52" t="b">
        <f t="array" aca="1" ref="AI1441" ca="1">AND(AI1439 &gt;= $B$4, NOT(OR($AF1441:AH1441)))</f>
        <v>0</v>
      </c>
      <c r="AJ1441" s="52" t="b">
        <f t="array" aca="1" ref="AJ1441" ca="1">AND(AJ1439 &gt;= $B$4, NOT(OR($AF1441:AI1441)))</f>
        <v>0</v>
      </c>
      <c r="AK1441" s="73"/>
      <c r="AL1441" s="70"/>
    </row>
    <row r="1442" spans="7:38" ht="14.55" customHeight="1" x14ac:dyDescent="0.3">
      <c r="G1442" s="3">
        <v>1440</v>
      </c>
      <c r="H1442" s="58">
        <v>-0.10737731780618359</v>
      </c>
      <c r="I1442" s="58">
        <v>0.42585833789031796</v>
      </c>
      <c r="J1442" s="58">
        <v>-1.1720183182704083</v>
      </c>
      <c r="K1442" s="59">
        <v>-0.72559727709796562</v>
      </c>
      <c r="L1442" s="60">
        <f t="array" ref="L1442:O1442">TRANSPOSE(MMULT(Option!$B$25:$E$28, TRANSPOSE(H1442:K1442)))</f>
        <v>-0.10737731780618359</v>
      </c>
      <c r="M1442" s="60">
        <v>0.3473546866196191</v>
      </c>
      <c r="N1442" s="60">
        <v>-0.96083052354927334</v>
      </c>
      <c r="O1442" s="60">
        <v>-0.78155397545926375</v>
      </c>
      <c r="P1442" s="56" t="str">
        <f t="shared" si="1781"/>
        <v>288/5</v>
      </c>
      <c r="R1442" s="80"/>
      <c r="S1442" s="3" t="s">
        <v>30</v>
      </c>
      <c r="T1442" s="60">
        <f ca="1"/>
        <v>0.26138584422929223</v>
      </c>
      <c r="U1442" s="60">
        <f ca="1"/>
        <v>-0.15054670060467168</v>
      </c>
      <c r="V1442" s="60">
        <f ca="1"/>
        <v>-1.0398030829364</v>
      </c>
      <c r="W1442" s="60">
        <f ca="1"/>
        <v>-0.14890420398014215</v>
      </c>
      <c r="X1442" s="60">
        <f ca="1"/>
        <v>1.020806920494538</v>
      </c>
      <c r="Y1442" s="52">
        <f ca="1">$B$14 * EXP(($E$3 - $C$14^2/2) * Y$2 + $C$14*SQRT(Y$2)*T1442)</f>
        <v>108.69936357746315</v>
      </c>
      <c r="Z1442" s="52">
        <f ca="1">Y1442 * EXP(($E$3 - $C$14^2/2) * (Z$2-Y$2) + $C$14*SQRT(Z$2-Y$2)*U1442)</f>
        <v>104.42007320816417</v>
      </c>
      <c r="AA1442" s="52">
        <f ca="1">Z1442 * EXP(($E$3 - $C$14^2/2) * (AA$2-Z$2) + $C$14*SQRT(AA$2-Z$2)*V1442)</f>
        <v>76.821227691493704</v>
      </c>
      <c r="AB1442" s="52">
        <f ca="1">AA1442 * EXP(($E$3 - $C$14^2/2) * (AB$2-AA$2) + $C$14*SQRT(AB$2-AA$2)*W1442)</f>
        <v>73.8332921478884</v>
      </c>
      <c r="AC1442" s="52">
        <f ca="1">AB1442 * EXP(($E$3 - $C$14^2/2) * (AC$2-AB$2) + $C$14*SQRT(AC$2-AB$2)*X1442)</f>
        <v>100.79127749938286</v>
      </c>
      <c r="AD1442" s="47"/>
      <c r="AE1442" s="3" t="s">
        <v>68</v>
      </c>
      <c r="AF1442" s="52" t="b">
        <f ca="1">AND(AF1439&gt;$B$3, NOT(OR($AF1441:AF1441)))</f>
        <v>1</v>
      </c>
      <c r="AG1442" s="52" t="b">
        <f ca="1">AND(AG1439&gt;$B$3, NOT(OR($AF1441:AG1441)))</f>
        <v>1</v>
      </c>
      <c r="AH1442" s="52" t="b">
        <f ca="1">AND(AH1439&gt;$B$3, NOT(OR($AF1441:AH1441)))</f>
        <v>0</v>
      </c>
      <c r="AI1442" s="52" t="b">
        <f ca="1">AND(AI1439&gt;$B$3, NOT(OR($AF1441:AI1441)))</f>
        <v>0</v>
      </c>
      <c r="AJ1442" s="52" t="b">
        <f ca="1">AND(AJ1439&gt;$B$3, NOT(OR($AF1441:AJ1441)))</f>
        <v>1</v>
      </c>
      <c r="AK1442" s="74"/>
      <c r="AL1442" s="70"/>
    </row>
    <row r="1443" spans="7:38" ht="14.55" customHeight="1" x14ac:dyDescent="0.3">
      <c r="G1443" s="3">
        <v>1441</v>
      </c>
      <c r="H1443" s="58">
        <v>-4.4668060141664405E-2</v>
      </c>
      <c r="I1443" s="58">
        <v>0.24766392732900205</v>
      </c>
      <c r="J1443" s="58">
        <v>9.5086448156698825E-2</v>
      </c>
      <c r="K1443" s="59">
        <v>1.0657975284362271</v>
      </c>
      <c r="L1443" s="60">
        <f t="array" ref="L1443:O1443">TRANSPOSE(MMULT(Option!$B$25:$E$28, TRANSPOSE(H1443:K1443)))</f>
        <v>-4.4668060141664405E-2</v>
      </c>
      <c r="M1443" s="60">
        <v>0.20912051472237309</v>
      </c>
      <c r="N1443" s="60">
        <v>0.13050180011777357</v>
      </c>
      <c r="O1443" s="60">
        <v>0.97823986556831588</v>
      </c>
      <c r="P1443" s="56" t="str">
        <f t="shared" si="1781"/>
        <v>289/1</v>
      </c>
      <c r="R1443" s="80">
        <v>361</v>
      </c>
      <c r="S1443" s="3" t="s">
        <v>28</v>
      </c>
      <c r="T1443" s="60">
        <f t="array" aca="1" ref="T1443:T1446" ca="1">TRANSPOSE(OFFSET($L$3, MATCH($R1443 &amp; "/" &amp; T$2, $P$3:$P$5002, 0) - 1, 0, 1, $E$1))</f>
        <v>-0.45482447332534726</v>
      </c>
      <c r="U1443" s="60">
        <f t="array" aca="1" ref="U1443:U1446" ca="1">TRANSPOSE(OFFSET($L$3, MATCH($R1443 &amp; "/" &amp; U$2, $P$3:$P$5002, 0) - 1, 0, 1, $E$1))</f>
        <v>1.1739730126701107</v>
      </c>
      <c r="V1443" s="60">
        <f t="array" aca="1" ref="V1443:V1446" ca="1">TRANSPOSE(OFFSET($L$3, MATCH($R1443 &amp; "/" &amp; V$2, $P$3:$P$5002, 0) - 1, 0, 1, $E$1))</f>
        <v>-1.8238447280883743</v>
      </c>
      <c r="W1443" s="60">
        <f t="array" aca="1" ref="W1443:W1446" ca="1">TRANSPOSE(OFFSET($L$3, MATCH($R1443 &amp; "/" &amp; W$2, $P$3:$P$5002, 0) - 1, 0, 1, $E$1))</f>
        <v>1.4570994311536074</v>
      </c>
      <c r="X1443" s="60">
        <f t="array" aca="1" ref="X1443:X1446" ca="1">TRANSPOSE(OFFSET($L$3, MATCH($R1443 &amp; "/" &amp; X$2, $P$3:$P$5002, 0) - 1, 0, 1, $E$1))</f>
        <v>0.71251581669904951</v>
      </c>
      <c r="Y1443" s="52">
        <f ca="1">$B$11 * EXP(($E$3 - $C$11^2/2) * Y$2 + $C$11*SQRT(Y$2)*T1443)</f>
        <v>87.68254457985843</v>
      </c>
      <c r="Z1443" s="52">
        <f ca="1">Y1443 * EXP(($E$3 - $C$11^2/2) * (Z$2-Y$2) + $C$11*SQRT(Z$2-Y$2)*U1443)</f>
        <v>125.32554950645749</v>
      </c>
      <c r="AA1443" s="52">
        <f ca="1">Z1443 * EXP(($E$3 - $C$11^2/2) * (AA$2-Z$2) + $C$11*SQRT(AA$2-Z$2)*V1443)</f>
        <v>72.876143031064913</v>
      </c>
      <c r="AB1443" s="52">
        <f ca="1">AA1443 * EXP(($E$3 - $C$11^2/2) * (AB$2-AA$2) + $C$11*SQRT(AB$2-AA$2)*W1443)</f>
        <v>113.39657167696134</v>
      </c>
      <c r="AC1443" s="52">
        <f ca="1">AB1443 * EXP(($E$3 - $C$11^2/2) * (AC$2-AB$2) + $C$11*SQRT(AC$2-AB$2)*X1443)</f>
        <v>141.12498324154544</v>
      </c>
      <c r="AD1443" s="47"/>
      <c r="AE1443" s="3" t="s">
        <v>69</v>
      </c>
      <c r="AF1443" s="20" cm="1">
        <f t="array" aca="1" ref="AF1443" ca="1">MIN(Y1443:Y1446 / $D$11:$D$14)</f>
        <v>0.87682544579858435</v>
      </c>
      <c r="AG1443" s="20" cm="1">
        <f t="array" aca="1" ref="AG1443" ca="1">MIN(Z1443:Z1446 / $D$11:$D$14)</f>
        <v>0.98691240672193292</v>
      </c>
      <c r="AH1443" s="20" cm="1">
        <f t="array" aca="1" ref="AH1443" ca="1">MIN(AA1443:AA1446 / $D$11:$D$14)</f>
        <v>0.52628897855315304</v>
      </c>
      <c r="AI1443" s="20" cm="1">
        <f t="array" aca="1" ref="AI1443" ca="1">MIN(AB1443:AB1446 / $D$11:$D$14)</f>
        <v>0.80300089345643544</v>
      </c>
      <c r="AJ1443" s="20" cm="1">
        <f t="array" aca="1" ref="AJ1443" ca="1">MIN(AC1443:AC1446 / $D$11:$D$14)</f>
        <v>1.4112498324154543</v>
      </c>
      <c r="AK1443" s="72">
        <f t="array" aca="1" ref="AK1443" ca="1">SUMPRODUCT(AF1444:AJ1444, EXP(-$E$3*$AF$2:$AJ$2))</f>
        <v>121896.04615671735</v>
      </c>
      <c r="AL1443" s="70">
        <f ca="1">MAX(AC1444 - $D$11, 0) * EXP(-$E$2*$E$3)</f>
        <v>91.5431529064888</v>
      </c>
    </row>
    <row r="1444" spans="7:38" ht="14.55" customHeight="1" x14ac:dyDescent="0.3">
      <c r="G1444" s="3">
        <v>1442</v>
      </c>
      <c r="H1444" s="58">
        <v>0.88860332655744301</v>
      </c>
      <c r="I1444" s="58">
        <v>-1.2679427237270871</v>
      </c>
      <c r="J1444" s="58">
        <v>-0.26729434159207793</v>
      </c>
      <c r="K1444" s="59">
        <v>0.71724888638981066</v>
      </c>
      <c r="L1444" s="60">
        <f t="array" ref="L1444:O1444">TRANSPOSE(MMULT(Option!$B$25:$E$28, TRANSPOSE(H1444:K1444)))</f>
        <v>0.88860332655744301</v>
      </c>
      <c r="M1444" s="60">
        <v>-0.80664737104659412</v>
      </c>
      <c r="N1444" s="60">
        <v>-0.2113513234237811</v>
      </c>
      <c r="O1444" s="60">
        <v>0.58546072462817145</v>
      </c>
      <c r="P1444" s="56" t="str">
        <f t="shared" si="1781"/>
        <v>289/2</v>
      </c>
      <c r="R1444" s="80"/>
      <c r="S1444" s="3" t="s">
        <v>29</v>
      </c>
      <c r="T1444" s="60">
        <f ca="1"/>
        <v>0.10753526885551068</v>
      </c>
      <c r="U1444" s="60">
        <f ca="1"/>
        <v>0.91094198464768539</v>
      </c>
      <c r="V1444" s="60">
        <f ca="1"/>
        <v>-0.84244276309061739</v>
      </c>
      <c r="W1444" s="60">
        <f ca="1"/>
        <v>-0.1691187734736318</v>
      </c>
      <c r="X1444" s="60">
        <f ca="1"/>
        <v>2.5005166998688066</v>
      </c>
      <c r="Y1444" s="52">
        <f ca="1">$B$12 * EXP(($E$3 - $C$12^2/2) * Y$2 + $C$12*SQRT(Y$2)*T1444)</f>
        <v>103.79634588008521</v>
      </c>
      <c r="Z1444" s="52">
        <f ca="1">Y1444 * EXP(($E$3 - $C$12^2/2) * (Z$2-Y$2) + $C$12*SQRT(Z$2-Y$2)*U1444)</f>
        <v>137.10038051757221</v>
      </c>
      <c r="AA1444" s="52">
        <f ca="1">Z1444 * EXP(($E$3 - $C$12^2/2) * (AA$2-Z$2) + $C$12*SQRT(AA$2-Z$2)*V1444)</f>
        <v>107.01623298677556</v>
      </c>
      <c r="AB1444" s="52">
        <f ca="1">AA1444 * EXP(($E$3 - $C$12^2/2) * (AB$2-AA$2) + $C$12*SQRT(AB$2-AA$2)*W1444)</f>
        <v>102.23201643516251</v>
      </c>
      <c r="AC1444" s="52">
        <f ca="1">AB1444 * EXP(($E$3 - $C$12^2/2) * (AC$2-AB$2) + $C$12*SQRT(AC$2-AB$2)*X1444)</f>
        <v>217.54373505566392</v>
      </c>
      <c r="AD1444" s="47"/>
      <c r="AE1444" s="3" t="s">
        <v>47</v>
      </c>
      <c r="AF1444" s="64">
        <f t="shared" ref="AF1444" ca="1" si="1822">($B$5*AF1446 + (1 + $B$6)*AF1445)*$B$2</f>
        <v>15000</v>
      </c>
      <c r="AG1444" s="64">
        <f t="shared" ref="AG1444" ca="1" si="1823">($B$5*AG1446 + (1 + $B$6)*AG1445)*$B$2</f>
        <v>15000</v>
      </c>
      <c r="AH1444" s="64">
        <f t="shared" ref="AH1444" ca="1" si="1824">($B$5*AH1446 + (1 + $B$6)*AH1445)*$B$2</f>
        <v>0</v>
      </c>
      <c r="AI1444" s="64">
        <f t="shared" ref="AI1444" ca="1" si="1825">($B$5*AI1446 + (1 + $B$6)*AI1445)*$B$2</f>
        <v>15000</v>
      </c>
      <c r="AJ1444" s="64" cm="1">
        <f t="array" aca="1" ref="AJ1444" ca="1">($B$5*AJ1446 + (1 + $B$6)*AJ1445 + AND(NOT(AF1445:AJ1445)))*$B$2</f>
        <v>105000</v>
      </c>
      <c r="AK1444" s="73"/>
      <c r="AL1444" s="70"/>
    </row>
    <row r="1445" spans="7:38" ht="14.55" customHeight="1" x14ac:dyDescent="0.3">
      <c r="G1445" s="3">
        <v>1443</v>
      </c>
      <c r="H1445" s="58">
        <v>0.21636000078421572</v>
      </c>
      <c r="I1445" s="58">
        <v>0.63948803733759874</v>
      </c>
      <c r="J1445" s="58">
        <v>-1.4859385920993715</v>
      </c>
      <c r="K1445" s="59">
        <v>0.50229240212589721</v>
      </c>
      <c r="L1445" s="60">
        <f t="array" ref="L1445:O1445">TRANSPOSE(MMULT(Option!$B$25:$E$28, TRANSPOSE(H1445:K1445)))</f>
        <v>0.21636000078421572</v>
      </c>
      <c r="M1445" s="60">
        <v>0.67264446773734476</v>
      </c>
      <c r="N1445" s="60">
        <v>-1.0511135456636898</v>
      </c>
      <c r="O1445" s="60">
        <v>0.39411327582198508</v>
      </c>
      <c r="P1445" s="56" t="str">
        <f t="shared" si="1781"/>
        <v>289/3</v>
      </c>
      <c r="R1445" s="80"/>
      <c r="S1445" s="3" t="s">
        <v>31</v>
      </c>
      <c r="T1445" s="60">
        <f ca="1"/>
        <v>1.561447275204956</v>
      </c>
      <c r="U1445" s="60">
        <f ca="1"/>
        <v>1.0418186026898233</v>
      </c>
      <c r="V1445" s="60">
        <f ca="1"/>
        <v>-1.5404271383471384</v>
      </c>
      <c r="W1445" s="60">
        <f ca="1"/>
        <v>1.0944755941968536</v>
      </c>
      <c r="X1445" s="60">
        <f ca="1"/>
        <v>1.2212253989546882</v>
      </c>
      <c r="Y1445" s="52">
        <f ca="1">$B$13 * EXP(($E$3 - $C$13^2/2) * Y$2 + $C$13*SQRT(Y$2)*T1445)</f>
        <v>160.54983110374542</v>
      </c>
      <c r="Z1445" s="52">
        <f ca="1">Y1445 * EXP(($E$3 - $C$13^2/2) * (Z$2-Y$2) + $C$13*SQRT(Z$2-Y$2)*U1445)</f>
        <v>220.55562912660517</v>
      </c>
      <c r="AA1445" s="52">
        <f ca="1">Z1445 * EXP(($E$3 - $C$13^2/2) * (AA$2-Z$2) + $C$13*SQRT(AA$2-Z$2)*V1445)</f>
        <v>139.63359424788629</v>
      </c>
      <c r="AB1445" s="52">
        <f ca="1">AA1445 * EXP(($E$3 - $C$13^2/2) * (AB$2-AA$2) + $C$13*SQRT(AB$2-AA$2)*W1445)</f>
        <v>194.87620018688648</v>
      </c>
      <c r="AC1445" s="52">
        <f ca="1">AB1445 * EXP(($E$3 - $C$13^2/2) * (AC$2-AB$2) + $C$13*SQRT(AC$2-AB$2)*X1445)</f>
        <v>282.51512975234152</v>
      </c>
      <c r="AD1445" s="47"/>
      <c r="AE1445" s="3" t="s">
        <v>46</v>
      </c>
      <c r="AF1445" s="52" t="b">
        <f t="shared" ref="AF1445" ca="1" si="1826">AF1443 &gt;= $B$4</f>
        <v>0</v>
      </c>
      <c r="AG1445" s="52" t="b">
        <f t="array" aca="1" ref="AG1445" ca="1">AND(AG1443 &gt;= $B$4, NOT(OR($AF1445:AF1445)))</f>
        <v>0</v>
      </c>
      <c r="AH1445" s="52" t="b">
        <f t="array" aca="1" ref="AH1445" ca="1">AND(AH1443 &gt;= $B$4, NOT(OR($AF1445:AG1445)))</f>
        <v>0</v>
      </c>
      <c r="AI1445" s="52" t="b">
        <f t="array" aca="1" ref="AI1445" ca="1">AND(AI1443 &gt;= $B$4, NOT(OR($AF1445:AH1445)))</f>
        <v>0</v>
      </c>
      <c r="AJ1445" s="52" t="b">
        <f t="array" aca="1" ref="AJ1445" ca="1">AND(AJ1443 &gt;= $B$4, NOT(OR($AF1445:AI1445)))</f>
        <v>1</v>
      </c>
      <c r="AK1445" s="73"/>
      <c r="AL1445" s="70"/>
    </row>
    <row r="1446" spans="7:38" ht="14.55" customHeight="1" x14ac:dyDescent="0.3">
      <c r="G1446" s="3">
        <v>1444</v>
      </c>
      <c r="H1446" s="58">
        <v>5.1237761197746819E-2</v>
      </c>
      <c r="I1446" s="58">
        <v>0.74398603480572079</v>
      </c>
      <c r="J1446" s="58">
        <v>1.0533246306736455</v>
      </c>
      <c r="K1446" s="59">
        <v>0.82149261448110589</v>
      </c>
      <c r="L1446" s="60">
        <f t="array" ref="L1446:O1446">TRANSPOSE(MMULT(Option!$B$25:$E$28, TRANSPOSE(H1446:K1446)))</f>
        <v>5.1237761197746819E-2</v>
      </c>
      <c r="M1446" s="60">
        <v>0.70236956857655186</v>
      </c>
      <c r="N1446" s="60">
        <v>1.1404620054571215</v>
      </c>
      <c r="O1446" s="60">
        <v>1.1243885430291263</v>
      </c>
      <c r="P1446" s="56" t="str">
        <f t="shared" si="1781"/>
        <v>289/4</v>
      </c>
      <c r="R1446" s="80"/>
      <c r="S1446" s="3" t="s">
        <v>30</v>
      </c>
      <c r="T1446" s="60">
        <f ca="1"/>
        <v>-0.18951537351509129</v>
      </c>
      <c r="U1446" s="60">
        <f ca="1"/>
        <v>0.11226873859567232</v>
      </c>
      <c r="V1446" s="60">
        <f ca="1"/>
        <v>-2.1124361258103415</v>
      </c>
      <c r="W1446" s="60">
        <f ca="1"/>
        <v>1.3916845861034917</v>
      </c>
      <c r="X1446" s="60">
        <f ca="1"/>
        <v>2.1945479740179294</v>
      </c>
      <c r="Y1446" s="52">
        <f ca="1">$B$14 * EXP(($E$3 - $C$14^2/2) * Y$2 + $C$14*SQRT(Y$2)*T1446)</f>
        <v>94.946689785019686</v>
      </c>
      <c r="Z1446" s="52">
        <f ca="1">Y1446 * EXP(($E$3 - $C$14^2/2) * (Z$2-Y$2) + $C$14*SQRT(Z$2-Y$2)*U1446)</f>
        <v>98.691240672193288</v>
      </c>
      <c r="AA1446" s="52">
        <f ca="1">Z1446 * EXP(($E$3 - $C$14^2/2) * (AA$2-Z$2) + $C$14*SQRT(AA$2-Z$2)*V1446)</f>
        <v>52.628897855315309</v>
      </c>
      <c r="AB1446" s="52">
        <f ca="1">AA1446 * EXP(($E$3 - $C$14^2/2) * (AB$2-AA$2) + $C$14*SQRT(AB$2-AA$2)*W1446)</f>
        <v>80.300089345643542</v>
      </c>
      <c r="AC1446" s="52">
        <f ca="1">AB1446 * EXP(($E$3 - $C$14^2/2) * (AC$2-AB$2) + $C$14*SQRT(AC$2-AB$2)*X1446)</f>
        <v>155.88758301927021</v>
      </c>
      <c r="AD1446" s="47"/>
      <c r="AE1446" s="3" t="s">
        <v>68</v>
      </c>
      <c r="AF1446" s="52" t="b">
        <f ca="1">AND(AF1443&gt;$B$3, NOT(OR($AF1445:AF1445)))</f>
        <v>1</v>
      </c>
      <c r="AG1446" s="52" t="b">
        <f ca="1">AND(AG1443&gt;$B$3, NOT(OR($AF1445:AG1445)))</f>
        <v>1</v>
      </c>
      <c r="AH1446" s="52" t="b">
        <f ca="1">AND(AH1443&gt;$B$3, NOT(OR($AF1445:AH1445)))</f>
        <v>0</v>
      </c>
      <c r="AI1446" s="52" t="b">
        <f ca="1">AND(AI1443&gt;$B$3, NOT(OR($AF1445:AI1445)))</f>
        <v>1</v>
      </c>
      <c r="AJ1446" s="52" t="b">
        <f ca="1">AND(AJ1443&gt;$B$3, NOT(OR($AF1445:AJ1445)))</f>
        <v>0</v>
      </c>
      <c r="AK1446" s="74"/>
      <c r="AL1446" s="70"/>
    </row>
    <row r="1447" spans="7:38" ht="14.55" customHeight="1" x14ac:dyDescent="0.3">
      <c r="G1447" s="3">
        <v>1445</v>
      </c>
      <c r="H1447" s="58">
        <v>-4.4068664788354646E-2</v>
      </c>
      <c r="I1447" s="58">
        <v>-1.13013947025254</v>
      </c>
      <c r="J1447" s="58">
        <v>-1.8169547704797759</v>
      </c>
      <c r="K1447" s="59">
        <v>0.69603421696707601</v>
      </c>
      <c r="L1447" s="60">
        <f t="array" ref="L1447:O1447">TRANSPOSE(MMULT(Option!$B$25:$E$28, TRANSPOSE(H1447:K1447)))</f>
        <v>-4.4068664788354646E-2</v>
      </c>
      <c r="M1447" s="60">
        <v>-1.0534173995732536</v>
      </c>
      <c r="N1447" s="60">
        <v>-1.9094171107103184</v>
      </c>
      <c r="O1447" s="60">
        <v>-7.2152612261462079E-2</v>
      </c>
      <c r="P1447" s="56" t="str">
        <f t="shared" si="1781"/>
        <v>289/5</v>
      </c>
      <c r="R1447" s="80">
        <v>362</v>
      </c>
      <c r="S1447" s="3" t="s">
        <v>28</v>
      </c>
      <c r="T1447" s="60">
        <f t="array" aca="1" ref="T1447:T1450" ca="1">TRANSPOSE(OFFSET($L$3, MATCH($R1447 &amp; "/" &amp; T$2, $P$3:$P$5002, 0) - 1, 0, 1, $E$1))</f>
        <v>0.63921517487165769</v>
      </c>
      <c r="U1447" s="60">
        <f t="array" aca="1" ref="U1447:U1450" ca="1">TRANSPOSE(OFFSET($L$3, MATCH($R1447 &amp; "/" &amp; U$2, $P$3:$P$5002, 0) - 1, 0, 1, $E$1))</f>
        <v>0.78800959641386492</v>
      </c>
      <c r="V1447" s="60">
        <f t="array" aca="1" ref="V1447:V1450" ca="1">TRANSPOSE(OFFSET($L$3, MATCH($R1447 &amp; "/" &amp; V$2, $P$3:$P$5002, 0) - 1, 0, 1, $E$1))</f>
        <v>0.36059207588321263</v>
      </c>
      <c r="W1447" s="60">
        <f t="array" aca="1" ref="W1447:W1450" ca="1">TRANSPOSE(OFFSET($L$3, MATCH($R1447 &amp; "/" &amp; W$2, $P$3:$P$5002, 0) - 1, 0, 1, $E$1))</f>
        <v>1.6879181665237504</v>
      </c>
      <c r="X1447" s="60">
        <f t="array" aca="1" ref="X1447:X1450" ca="1">TRANSPOSE(OFFSET($L$3, MATCH($R1447 &amp; "/" &amp; X$2, $P$3:$P$5002, 0) - 1, 0, 1, $E$1))</f>
        <v>1.0160416150998635</v>
      </c>
      <c r="Y1447" s="52">
        <f ca="1">$B$11 * EXP(($E$3 - $C$11^2/2) * Y$2 + $C$11*SQRT(Y$2)*T1447)</f>
        <v>121.74573596195002</v>
      </c>
      <c r="Z1447" s="52">
        <f ca="1">Y1447 * EXP(($E$3 - $C$11^2/2) * (Z$2-Y$2) + $C$11*SQRT(Z$2-Y$2)*U1447)</f>
        <v>154.98643816378362</v>
      </c>
      <c r="AA1447" s="52">
        <f ca="1">Z1447 * EXP(($E$3 - $C$11^2/2) * (AA$2-Z$2) + $C$11*SQRT(AA$2-Z$2)*V1447)</f>
        <v>173.55859056116088</v>
      </c>
      <c r="AB1447" s="52">
        <f ca="1">AA1447 * EXP(($E$3 - $C$11^2/2) * (AB$2-AA$2) + $C$11*SQRT(AB$2-AA$2)*W1447)</f>
        <v>289.42340643150777</v>
      </c>
      <c r="AC1447" s="52">
        <f ca="1">AB1447 * EXP(($E$3 - $C$11^2/2) * (AC$2-AB$2) + $C$11*SQRT(AC$2-AB$2)*X1447)</f>
        <v>394.53315294005074</v>
      </c>
      <c r="AD1447" s="47"/>
      <c r="AE1447" s="3" t="s">
        <v>69</v>
      </c>
      <c r="AF1447" s="20" cm="1">
        <f t="array" aca="1" ref="AF1447" ca="1">MIN(Y1447:Y1450 / $D$11:$D$14)</f>
        <v>1.0312119435273328</v>
      </c>
      <c r="AG1447" s="20" cm="1">
        <f t="array" aca="1" ref="AG1447" ca="1">MIN(Z1447:Z1450 / $D$11:$D$14)</f>
        <v>0.96026670632060673</v>
      </c>
      <c r="AH1447" s="20" cm="1">
        <f t="array" aca="1" ref="AH1447" ca="1">MIN(AA1447:AA1450 / $D$11:$D$14)</f>
        <v>1.3864654392282216</v>
      </c>
      <c r="AI1447" s="20" cm="1">
        <f t="array" aca="1" ref="AI1447" ca="1">MIN(AB1447:AB1450 / $D$11:$D$14)</f>
        <v>1.7021831152019191</v>
      </c>
      <c r="AJ1447" s="20" cm="1">
        <f t="array" aca="1" ref="AJ1447" ca="1">MIN(AC1447:AC1450 / $D$11:$D$14)</f>
        <v>1.6017792951535441</v>
      </c>
      <c r="AK1447" s="72">
        <f t="array" aca="1" ref="AK1447" ca="1">SUMPRODUCT(AF1448:AJ1448, EXP(-$E$3*$AF$2:$AJ$2))</f>
        <v>118215.34016268118</v>
      </c>
      <c r="AL1447" s="70">
        <f ca="1">MAX(AC1448 - $D$11, 0) * EXP(-$E$2*$E$3)</f>
        <v>70.342510286515875</v>
      </c>
    </row>
    <row r="1448" spans="7:38" ht="14.55" customHeight="1" x14ac:dyDescent="0.3">
      <c r="G1448" s="3">
        <v>1446</v>
      </c>
      <c r="H1448" s="58">
        <v>-0.4841372034872462</v>
      </c>
      <c r="I1448" s="58">
        <v>-1.5797977275537336</v>
      </c>
      <c r="J1448" s="58">
        <v>-1.0604680979693237</v>
      </c>
      <c r="K1448" s="59">
        <v>2.7440711687118341E-2</v>
      </c>
      <c r="L1448" s="60">
        <f t="array" ref="L1448:O1448">TRANSPOSE(MMULT(Option!$B$25:$E$28, TRANSPOSE(H1448:K1448)))</f>
        <v>-0.4841372034872462</v>
      </c>
      <c r="M1448" s="60">
        <v>-1.6415634152417402</v>
      </c>
      <c r="N1448" s="60">
        <v>-1.5387628386736374</v>
      </c>
      <c r="O1448" s="60">
        <v>-0.79082639117312992</v>
      </c>
      <c r="P1448" s="56" t="str">
        <f t="shared" si="1781"/>
        <v>290/1</v>
      </c>
      <c r="R1448" s="80"/>
      <c r="S1448" s="3" t="s">
        <v>29</v>
      </c>
      <c r="T1448" s="60">
        <f ca="1"/>
        <v>0.98013633103449105</v>
      </c>
      <c r="U1448" s="60">
        <f ca="1"/>
        <v>-1.1486170444373758</v>
      </c>
      <c r="V1448" s="60">
        <f ca="1"/>
        <v>1.6540375290571636</v>
      </c>
      <c r="W1448" s="60">
        <f ca="1"/>
        <v>0.35908797304044693</v>
      </c>
      <c r="X1448" s="60">
        <f ca="1"/>
        <v>0.21717166103693458</v>
      </c>
      <c r="Y1448" s="52">
        <f ca="1">$B$12 * EXP(($E$3 - $C$12^2/2) * Y$2 + $C$12*SQRT(Y$2)*T1448)</f>
        <v>134.85647777143851</v>
      </c>
      <c r="Z1448" s="52">
        <f ca="1">Y1448 * EXP(($E$3 - $C$12^2/2) * (Z$2-Y$2) + $C$12*SQRT(Z$2-Y$2)*U1448)</f>
        <v>96.026670632060672</v>
      </c>
      <c r="AA1448" s="52">
        <f ca="1">Z1448 * EXP(($E$3 - $C$12^2/2) * (AA$2-Z$2) + $C$12*SQRT(AA$2-Z$2)*V1448)</f>
        <v>158.51309856388377</v>
      </c>
      <c r="AB1448" s="52">
        <f ca="1">AA1448 * EXP(($E$3 - $C$12^2/2) * (AB$2-AA$2) + $C$12*SQRT(AB$2-AA$2)*W1448)</f>
        <v>177.4277746267507</v>
      </c>
      <c r="AC1448" s="52">
        <f ca="1">AB1448 * EXP(($E$3 - $C$12^2/2) * (AC$2-AB$2) + $C$12*SQRT(AC$2-AB$2)*X1448)</f>
        <v>190.32157108150528</v>
      </c>
      <c r="AD1448" s="47"/>
      <c r="AE1448" s="3" t="s">
        <v>47</v>
      </c>
      <c r="AF1448" s="64">
        <f t="shared" ref="AF1448" ca="1" si="1827">($B$5*AF1450 + (1 + $B$6)*AF1449)*$B$2</f>
        <v>15000</v>
      </c>
      <c r="AG1448" s="64">
        <f t="shared" ref="AG1448" ca="1" si="1828">($B$5*AG1450 + (1 + $B$6)*AG1449)*$B$2</f>
        <v>15000</v>
      </c>
      <c r="AH1448" s="64">
        <f t="shared" ref="AH1448" ca="1" si="1829">($B$5*AH1450 + (1 + $B$6)*AH1449)*$B$2</f>
        <v>105000</v>
      </c>
      <c r="AI1448" s="64">
        <f t="shared" ref="AI1448" ca="1" si="1830">($B$5*AI1450 + (1 + $B$6)*AI1449)*$B$2</f>
        <v>0</v>
      </c>
      <c r="AJ1448" s="64" cm="1">
        <f t="array" aca="1" ref="AJ1448" ca="1">($B$5*AJ1450 + (1 + $B$6)*AJ1449 + AND(NOT(AF1449:AJ1449)))*$B$2</f>
        <v>0</v>
      </c>
      <c r="AK1448" s="73"/>
      <c r="AL1448" s="70"/>
    </row>
    <row r="1449" spans="7:38" ht="14.55" customHeight="1" x14ac:dyDescent="0.3">
      <c r="G1449" s="3">
        <v>1447</v>
      </c>
      <c r="H1449" s="58">
        <v>1.1210661342310269</v>
      </c>
      <c r="I1449" s="58">
        <v>-0.73659311191561783</v>
      </c>
      <c r="J1449" s="58">
        <v>-0.27565451735149005</v>
      </c>
      <c r="K1449" s="59">
        <v>0.2367882737700451</v>
      </c>
      <c r="L1449" s="60">
        <f t="array" ref="L1449:O1449">TRANSPOSE(MMULT(Option!$B$25:$E$28, TRANSPOSE(H1449:K1449)))</f>
        <v>1.1210661342310269</v>
      </c>
      <c r="M1449" s="60">
        <v>-0.22667228465486866</v>
      </c>
      <c r="N1449" s="60">
        <v>1.3430962646181682E-2</v>
      </c>
      <c r="O1449" s="60">
        <v>0.40451221039231067</v>
      </c>
      <c r="P1449" s="56" t="str">
        <f t="shared" si="1781"/>
        <v>290/2</v>
      </c>
      <c r="R1449" s="80"/>
      <c r="S1449" s="3" t="s">
        <v>31</v>
      </c>
      <c r="T1449" s="60">
        <f ca="1"/>
        <v>8.5782515798631442E-2</v>
      </c>
      <c r="U1449" s="60">
        <f ca="1"/>
        <v>-0.19158167219447741</v>
      </c>
      <c r="V1449" s="60">
        <f ca="1"/>
        <v>1.1449913535076419</v>
      </c>
      <c r="W1449" s="60">
        <f ca="1"/>
        <v>0.66717984493562998</v>
      </c>
      <c r="X1449" s="60">
        <f ca="1"/>
        <v>-0.21932180592541262</v>
      </c>
      <c r="Y1449" s="52">
        <f ca="1">$B$13 * EXP(($E$3 - $C$13^2/2) * Y$2 + $C$13*SQRT(Y$2)*T1449)</f>
        <v>103.12119435273328</v>
      </c>
      <c r="Z1449" s="52">
        <f ca="1">Y1449 * EXP(($E$3 - $C$13^2/2) * (Z$2-Y$2) + $C$13*SQRT(Z$2-Y$2)*U1449)</f>
        <v>97.84948582183759</v>
      </c>
      <c r="AA1449" s="52">
        <f ca="1">Z1449 * EXP(($E$3 - $C$13^2/2) * (AA$2-Z$2) + $C$13*SQRT(AA$2-Z$2)*V1449)</f>
        <v>138.64654392282216</v>
      </c>
      <c r="AB1449" s="52">
        <f ca="1">AA1449 * EXP(($E$3 - $C$13^2/2) * (AB$2-AA$2) + $C$13*SQRT(AB$2-AA$2)*W1449)</f>
        <v>170.21831152019192</v>
      </c>
      <c r="AC1449" s="52">
        <f ca="1">AB1449 * EXP(($E$3 - $C$13^2/2) * (AC$2-AB$2) + $C$13*SQRT(AC$2-AB$2)*X1449)</f>
        <v>160.17792951535441</v>
      </c>
      <c r="AD1449" s="47"/>
      <c r="AE1449" s="3" t="s">
        <v>46</v>
      </c>
      <c r="AF1449" s="52" t="b">
        <f t="shared" ref="AF1449" ca="1" si="1831">AF1447 &gt;= $B$4</f>
        <v>0</v>
      </c>
      <c r="AG1449" s="52" t="b">
        <f t="array" aca="1" ref="AG1449" ca="1">AND(AG1447 &gt;= $B$4, NOT(OR($AF1449:AF1449)))</f>
        <v>0</v>
      </c>
      <c r="AH1449" s="52" t="b">
        <f t="array" aca="1" ref="AH1449" ca="1">AND(AH1447 &gt;= $B$4, NOT(OR($AF1449:AG1449)))</f>
        <v>1</v>
      </c>
      <c r="AI1449" s="52" t="b">
        <f t="array" aca="1" ref="AI1449" ca="1">AND(AI1447 &gt;= $B$4, NOT(OR($AF1449:AH1449)))</f>
        <v>0</v>
      </c>
      <c r="AJ1449" s="52" t="b">
        <f t="array" aca="1" ref="AJ1449" ca="1">AND(AJ1447 &gt;= $B$4, NOT(OR($AF1449:AI1449)))</f>
        <v>0</v>
      </c>
      <c r="AK1449" s="73"/>
      <c r="AL1449" s="70"/>
    </row>
    <row r="1450" spans="7:38" ht="14.55" customHeight="1" x14ac:dyDescent="0.3">
      <c r="G1450" s="3">
        <v>1448</v>
      </c>
      <c r="H1450" s="58">
        <v>-1.0045497366179614</v>
      </c>
      <c r="I1450" s="58">
        <v>-0.1841267065672835</v>
      </c>
      <c r="J1450" s="58">
        <v>0.36564515734908865</v>
      </c>
      <c r="K1450" s="59">
        <v>-1.6385413112978544</v>
      </c>
      <c r="L1450" s="60">
        <f t="array" ref="L1450:O1450">TRANSPOSE(MMULT(Option!$B$25:$E$28, TRANSPOSE(H1450:K1450)))</f>
        <v>-1.0045497366179614</v>
      </c>
      <c r="M1450" s="60">
        <v>-0.57057480870868438</v>
      </c>
      <c r="N1450" s="60">
        <v>-0.12888576222181353</v>
      </c>
      <c r="O1450" s="60">
        <v>-1.7818319061244496</v>
      </c>
      <c r="P1450" s="56" t="str">
        <f t="shared" si="1781"/>
        <v>290/3</v>
      </c>
      <c r="R1450" s="80"/>
      <c r="S1450" s="3" t="s">
        <v>30</v>
      </c>
      <c r="T1450" s="60">
        <f ca="1"/>
        <v>1.0250345296679846</v>
      </c>
      <c r="U1450" s="60">
        <f ca="1"/>
        <v>-0.66246159506351421</v>
      </c>
      <c r="V1450" s="60">
        <f ca="1"/>
        <v>0.78575862568969557</v>
      </c>
      <c r="W1450" s="60">
        <f ca="1"/>
        <v>1.2778901538517387</v>
      </c>
      <c r="X1450" s="60">
        <f ca="1"/>
        <v>1.2340235541782762</v>
      </c>
      <c r="Y1450" s="52">
        <f ca="1">$B$14 * EXP(($E$3 - $C$14^2/2) * Y$2 + $C$14*SQRT(Y$2)*T1450)</f>
        <v>136.68521001852213</v>
      </c>
      <c r="Z1450" s="52">
        <f ca="1">Y1450 * EXP(($E$3 - $C$14^2/2) * (Z$2-Y$2) + $C$14*SQRT(Z$2-Y$2)*U1450)</f>
        <v>112.61130005172302</v>
      </c>
      <c r="AA1450" s="52">
        <f ca="1">Z1450 * EXP(($E$3 - $C$14^2/2) * (AA$2-Z$2) + $C$14*SQRT(AA$2-Z$2)*V1450)</f>
        <v>143.26121669659318</v>
      </c>
      <c r="AB1450" s="52">
        <f ca="1">AA1450 * EXP(($E$3 - $C$14^2/2) * (AB$2-AA$2) + $C$14*SQRT(AB$2-AA$2)*W1450)</f>
        <v>211.24882418462721</v>
      </c>
      <c r="AC1450" s="52">
        <f ca="1">AB1450 * EXP(($E$3 - $C$14^2/2) * (AC$2-AB$2) + $C$14*SQRT(AC$2-AB$2)*X1450)</f>
        <v>307.42887709234242</v>
      </c>
      <c r="AD1450" s="47"/>
      <c r="AE1450" s="3" t="s">
        <v>68</v>
      </c>
      <c r="AF1450" s="52" t="b">
        <f ca="1">AND(AF1447&gt;$B$3, NOT(OR($AF1449:AF1449)))</f>
        <v>1</v>
      </c>
      <c r="AG1450" s="52" t="b">
        <f ca="1">AND(AG1447&gt;$B$3, NOT(OR($AF1449:AG1449)))</f>
        <v>1</v>
      </c>
      <c r="AH1450" s="52" t="b">
        <f ca="1">AND(AH1447&gt;$B$3, NOT(OR($AF1449:AH1449)))</f>
        <v>0</v>
      </c>
      <c r="AI1450" s="52" t="b">
        <f ca="1">AND(AI1447&gt;$B$3, NOT(OR($AF1449:AI1449)))</f>
        <v>0</v>
      </c>
      <c r="AJ1450" s="52" t="b">
        <f ca="1">AND(AJ1447&gt;$B$3, NOT(OR($AF1449:AJ1449)))</f>
        <v>0</v>
      </c>
      <c r="AK1450" s="74"/>
      <c r="AL1450" s="70"/>
    </row>
    <row r="1451" spans="7:38" ht="14.55" customHeight="1" x14ac:dyDescent="0.3">
      <c r="G1451" s="3">
        <v>1449</v>
      </c>
      <c r="H1451" s="58">
        <v>-1.0843164940195742</v>
      </c>
      <c r="I1451" s="58">
        <v>-1.3576618523331669</v>
      </c>
      <c r="J1451" s="58">
        <v>-0.36238877587767027</v>
      </c>
      <c r="K1451" s="59">
        <v>0.35431819454421398</v>
      </c>
      <c r="L1451" s="60">
        <f t="array" ref="L1451:O1451">TRANSPOSE(MMULT(Option!$B$25:$E$28, TRANSPOSE(H1451:K1451)))</f>
        <v>-1.0843164940195742</v>
      </c>
      <c r="M1451" s="60">
        <v>-1.6780442389019687</v>
      </c>
      <c r="N1451" s="60">
        <v>-1.1075356332251427</v>
      </c>
      <c r="O1451" s="60">
        <v>-0.55655699586994256</v>
      </c>
      <c r="P1451" s="56" t="str">
        <f t="shared" si="1781"/>
        <v>290/4</v>
      </c>
      <c r="R1451" s="80">
        <v>363</v>
      </c>
      <c r="S1451" s="3" t="s">
        <v>28</v>
      </c>
      <c r="T1451" s="60">
        <f t="array" aca="1" ref="T1451:T1454" ca="1">TRANSPOSE(OFFSET($L$3, MATCH($R1451 &amp; "/" &amp; T$2, $P$3:$P$5002, 0) - 1, 0, 1, $E$1))</f>
        <v>0.83693242331272233</v>
      </c>
      <c r="U1451" s="60">
        <f t="array" aca="1" ref="U1451:U1454" ca="1">TRANSPOSE(OFFSET($L$3, MATCH($R1451 &amp; "/" &amp; U$2, $P$3:$P$5002, 0) - 1, 0, 1, $E$1))</f>
        <v>1.3717416748955544</v>
      </c>
      <c r="V1451" s="60">
        <f t="array" aca="1" ref="V1451:V1454" ca="1">TRANSPOSE(OFFSET($L$3, MATCH($R1451 &amp; "/" &amp; V$2, $P$3:$P$5002, 0) - 1, 0, 1, $E$1))</f>
        <v>0.64476220535602902</v>
      </c>
      <c r="W1451" s="60">
        <f t="array" aca="1" ref="W1451:W1454" ca="1">TRANSPOSE(OFFSET($L$3, MATCH($R1451 &amp; "/" &amp; W$2, $P$3:$P$5002, 0) - 1, 0, 1, $E$1))</f>
        <v>0.63474570492984561</v>
      </c>
      <c r="X1451" s="60">
        <f t="array" aca="1" ref="X1451:X1454" ca="1">TRANSPOSE(OFFSET($L$3, MATCH($R1451 &amp; "/" &amp; X$2, $P$3:$P$5002, 0) - 1, 0, 1, $E$1))</f>
        <v>-0.34227507196968054</v>
      </c>
      <c r="Y1451" s="52">
        <f ca="1">$B$11 * EXP(($E$3 - $C$11^2/2) * Y$2 + $C$11*SQRT(Y$2)*T1451)</f>
        <v>129.18557196070105</v>
      </c>
      <c r="Z1451" s="52">
        <f ca="1">Y1451 * EXP(($E$3 - $C$11^2/2) * (Z$2-Y$2) + $C$11*SQRT(Z$2-Y$2)*U1451)</f>
        <v>195.93293169664068</v>
      </c>
      <c r="AA1451" s="52">
        <f ca="1">Z1451 * EXP(($E$3 - $C$11^2/2) * (AA$2-Z$2) + $C$11*SQRT(AA$2-Z$2)*V1451)</f>
        <v>238.93727673708389</v>
      </c>
      <c r="AB1451" s="52">
        <f ca="1">AA1451 * EXP(($E$3 - $C$11^2/2) * (AB$2-AA$2) + $C$11*SQRT(AB$2-AA$2)*W1451)</f>
        <v>290.5061622223468</v>
      </c>
      <c r="AC1451" s="52">
        <f ca="1">AB1451 * EXP(($E$3 - $C$11^2/2) * (AC$2-AB$2) + $C$11*SQRT(AC$2-AB$2)*X1451)</f>
        <v>263.47072650320615</v>
      </c>
      <c r="AD1451" s="47"/>
      <c r="AE1451" s="3" t="s">
        <v>69</v>
      </c>
      <c r="AF1451" s="20" cm="1">
        <f t="array" aca="1" ref="AF1451" ca="1">MIN(Y1451:Y1454 / $D$11:$D$14)</f>
        <v>0.96975491150002024</v>
      </c>
      <c r="AG1451" s="20" cm="1">
        <f t="array" aca="1" ref="AG1451" ca="1">MIN(Z1451:Z1454 / $D$11:$D$14)</f>
        <v>1.1431669068043941</v>
      </c>
      <c r="AH1451" s="20" cm="1">
        <f t="array" aca="1" ref="AH1451" ca="1">MIN(AA1451:AA1454 / $D$11:$D$14)</f>
        <v>1.4491881195269771</v>
      </c>
      <c r="AI1451" s="20" cm="1">
        <f t="array" aca="1" ref="AI1451" ca="1">MIN(AB1451:AB1454 / $D$11:$D$14)</f>
        <v>1.5927197934514361</v>
      </c>
      <c r="AJ1451" s="20" cm="1">
        <f t="array" aca="1" ref="AJ1451" ca="1">MIN(AC1451:AC1454 / $D$11:$D$14)</f>
        <v>1.7194085694395469</v>
      </c>
      <c r="AK1451" s="72">
        <f t="array" aca="1" ref="AK1451" ca="1">SUMPRODUCT(AF1452:AJ1452, EXP(-$E$3*$AF$2:$AJ$2))</f>
        <v>118215.34016268118</v>
      </c>
      <c r="AL1451" s="70">
        <f ca="1">MAX(AC1452 - $D$11, 0) * EXP(-$E$2*$E$3)</f>
        <v>56.027595722779822</v>
      </c>
    </row>
    <row r="1452" spans="7:38" ht="14.55" customHeight="1" x14ac:dyDescent="0.3">
      <c r="G1452" s="3">
        <v>1450</v>
      </c>
      <c r="H1452" s="58">
        <v>0.27792668528361059</v>
      </c>
      <c r="I1452" s="58">
        <v>4.4776040867802999E-2</v>
      </c>
      <c r="J1452" s="58">
        <v>-5.1362941856313044E-2</v>
      </c>
      <c r="K1452" s="59">
        <v>0.91896525223872283</v>
      </c>
      <c r="L1452" s="60">
        <f t="array" ref="L1452:O1452">TRANSPOSE(MMULT(Option!$B$25:$E$28, TRANSPOSE(H1452:K1452)))</f>
        <v>0.27792668528361059</v>
      </c>
      <c r="M1452" s="60">
        <v>0.15220859343287291</v>
      </c>
      <c r="N1452" s="60">
        <v>7.7783205085010826E-2</v>
      </c>
      <c r="O1452" s="60">
        <v>0.89982560062598049</v>
      </c>
      <c r="P1452" s="56" t="str">
        <f t="shared" si="1781"/>
        <v>290/5</v>
      </c>
      <c r="R1452" s="80"/>
      <c r="S1452" s="3" t="s">
        <v>29</v>
      </c>
      <c r="T1452" s="60">
        <f ca="1"/>
        <v>-0.11903969322488789</v>
      </c>
      <c r="U1452" s="60">
        <f ca="1"/>
        <v>0.53171435773397657</v>
      </c>
      <c r="V1452" s="60">
        <f ca="1"/>
        <v>0.7740036089992528</v>
      </c>
      <c r="W1452" s="60">
        <f ca="1"/>
        <v>0.29813211584661209</v>
      </c>
      <c r="X1452" s="60">
        <f ca="1"/>
        <v>0.23845753303396633</v>
      </c>
      <c r="Y1452" s="52">
        <f ca="1">$B$12 * EXP(($E$3 - $C$12^2/2) * Y$2 + $C$12*SQRT(Y$2)*T1452)</f>
        <v>96.975491150002028</v>
      </c>
      <c r="Z1452" s="52">
        <f ca="1">Y1452 * EXP(($E$3 - $C$12^2/2) * (Z$2-Y$2) + $C$12*SQRT(Z$2-Y$2)*U1452)</f>
        <v>114.31669068043942</v>
      </c>
      <c r="AA1452" s="52">
        <f ca="1">Z1452 * EXP(($E$3 - $C$12^2/2) * (AA$2-Z$2) + $C$12*SQRT(AA$2-Z$2)*V1452)</f>
        <v>144.91881195269772</v>
      </c>
      <c r="AB1452" s="52">
        <f ca="1">AA1452 * EXP(($E$3 - $C$12^2/2) * (AB$2-AA$2) + $C$12*SQRT(AB$2-AA$2)*W1452)</f>
        <v>159.27197934514362</v>
      </c>
      <c r="AC1452" s="52">
        <f ca="1">AB1452 * EXP(($E$3 - $C$12^2/2) * (AC$2-AB$2) + $C$12*SQRT(AC$2-AB$2)*X1452)</f>
        <v>171.94085694395469</v>
      </c>
      <c r="AD1452" s="47"/>
      <c r="AE1452" s="3" t="s">
        <v>47</v>
      </c>
      <c r="AF1452" s="64">
        <f t="shared" ref="AF1452" ca="1" si="1832">($B$5*AF1454 + (1 + $B$6)*AF1453)*$B$2</f>
        <v>15000</v>
      </c>
      <c r="AG1452" s="64">
        <f t="shared" ref="AG1452" ca="1" si="1833">($B$5*AG1454 + (1 + $B$6)*AG1453)*$B$2</f>
        <v>15000</v>
      </c>
      <c r="AH1452" s="64">
        <f t="shared" ref="AH1452" ca="1" si="1834">($B$5*AH1454 + (1 + $B$6)*AH1453)*$B$2</f>
        <v>105000</v>
      </c>
      <c r="AI1452" s="64">
        <f t="shared" ref="AI1452" ca="1" si="1835">($B$5*AI1454 + (1 + $B$6)*AI1453)*$B$2</f>
        <v>0</v>
      </c>
      <c r="AJ1452" s="64" cm="1">
        <f t="array" aca="1" ref="AJ1452" ca="1">($B$5*AJ1454 + (1 + $B$6)*AJ1453 + AND(NOT(AF1453:AJ1453)))*$B$2</f>
        <v>0</v>
      </c>
      <c r="AK1452" s="73"/>
      <c r="AL1452" s="70"/>
    </row>
    <row r="1453" spans="7:38" ht="14.55" customHeight="1" x14ac:dyDescent="0.3">
      <c r="G1453" s="3">
        <v>1451</v>
      </c>
      <c r="H1453" s="58">
        <v>0.66080279348485471</v>
      </c>
      <c r="I1453" s="58">
        <v>-0.42644902287026631</v>
      </c>
      <c r="J1453" s="58">
        <v>-2.0696163079109355E-2</v>
      </c>
      <c r="K1453" s="59">
        <v>1.9656733494144225</v>
      </c>
      <c r="L1453" s="60">
        <f t="array" ref="L1453:O1453">TRANSPOSE(MMULT(Option!$B$25:$E$28, TRANSPOSE(H1453:K1453)))</f>
        <v>0.66080279348485471</v>
      </c>
      <c r="M1453" s="60">
        <v>-0.12652586807464805</v>
      </c>
      <c r="N1453" s="60">
        <v>0.1344729017644101</v>
      </c>
      <c r="O1453" s="60">
        <v>1.8319131624995997</v>
      </c>
      <c r="P1453" s="56" t="str">
        <f t="shared" si="1781"/>
        <v>291/1</v>
      </c>
      <c r="R1453" s="80"/>
      <c r="S1453" s="3" t="s">
        <v>31</v>
      </c>
      <c r="T1453" s="60">
        <f ca="1"/>
        <v>1.5363958933191331</v>
      </c>
      <c r="U1453" s="60">
        <f ca="1"/>
        <v>0.99644492681926411</v>
      </c>
      <c r="V1453" s="60">
        <f ca="1"/>
        <v>0.7871386895593071</v>
      </c>
      <c r="W1453" s="60">
        <f ca="1"/>
        <v>0.3941709987998645</v>
      </c>
      <c r="X1453" s="60">
        <f ca="1"/>
        <v>-8.6152462342637973E-2</v>
      </c>
      <c r="Y1453" s="52">
        <f ca="1">$B$13 * EXP(($E$3 - $C$13^2/2) * Y$2 + $C$13*SQRT(Y$2)*T1453)</f>
        <v>159.34775527156006</v>
      </c>
      <c r="Z1453" s="52">
        <f ca="1">Y1453 * EXP(($E$3 - $C$13^2/2) * (Z$2-Y$2) + $C$13*SQRT(Z$2-Y$2)*U1453)</f>
        <v>215.9447163345543</v>
      </c>
      <c r="AA1453" s="52">
        <f ca="1">Z1453 * EXP(($E$3 - $C$13^2/2) * (AA$2-Z$2) + $C$13*SQRT(AA$2-Z$2)*V1453)</f>
        <v>274.83310949977459</v>
      </c>
      <c r="AB1453" s="52">
        <f ca="1">AA1453 * EXP(($E$3 - $C$13^2/2) * (AB$2-AA$2) + $C$13*SQRT(AB$2-AA$2)*W1453)</f>
        <v>310.88259676295633</v>
      </c>
      <c r="AC1453" s="52">
        <f ca="1">AB1453 * EXP(($E$3 - $C$13^2/2) * (AC$2-AB$2) + $C$13*SQRT(AC$2-AB$2)*X1453)</f>
        <v>304.46909868053882</v>
      </c>
      <c r="AD1453" s="47"/>
      <c r="AE1453" s="3" t="s">
        <v>46</v>
      </c>
      <c r="AF1453" s="52" t="b">
        <f t="shared" ref="AF1453" ca="1" si="1836">AF1451 &gt;= $B$4</f>
        <v>0</v>
      </c>
      <c r="AG1453" s="52" t="b">
        <f t="array" aca="1" ref="AG1453" ca="1">AND(AG1451 &gt;= $B$4, NOT(OR($AF1453:AF1453)))</f>
        <v>0</v>
      </c>
      <c r="AH1453" s="52" t="b">
        <f t="array" aca="1" ref="AH1453" ca="1">AND(AH1451 &gt;= $B$4, NOT(OR($AF1453:AG1453)))</f>
        <v>1</v>
      </c>
      <c r="AI1453" s="52" t="b">
        <f t="array" aca="1" ref="AI1453" ca="1">AND(AI1451 &gt;= $B$4, NOT(OR($AF1453:AH1453)))</f>
        <v>0</v>
      </c>
      <c r="AJ1453" s="52" t="b">
        <f t="array" aca="1" ref="AJ1453" ca="1">AND(AJ1451 &gt;= $B$4, NOT(OR($AF1453:AI1453)))</f>
        <v>0</v>
      </c>
      <c r="AK1453" s="73"/>
      <c r="AL1453" s="70"/>
    </row>
    <row r="1454" spans="7:38" ht="14.55" customHeight="1" x14ac:dyDescent="0.3">
      <c r="G1454" s="3">
        <v>1452</v>
      </c>
      <c r="H1454" s="58">
        <v>-0.69867835567614989</v>
      </c>
      <c r="I1454" s="58">
        <v>0.69846328357401666</v>
      </c>
      <c r="J1454" s="58">
        <v>2.7992595527370701</v>
      </c>
      <c r="K1454" s="59">
        <v>-0.31054611749848537</v>
      </c>
      <c r="L1454" s="60">
        <f t="array" ref="L1454:O1454">TRANSPOSE(MMULT(Option!$B$25:$E$28, TRANSPOSE(H1454:K1454)))</f>
        <v>-0.69867835567614989</v>
      </c>
      <c r="M1454" s="60">
        <v>0.36068083115460753</v>
      </c>
      <c r="N1454" s="60">
        <v>2.3620471202543172</v>
      </c>
      <c r="O1454" s="60">
        <v>0.18385299200709354</v>
      </c>
      <c r="P1454" s="56" t="str">
        <f t="shared" si="1781"/>
        <v>291/2</v>
      </c>
      <c r="R1454" s="80"/>
      <c r="S1454" s="3" t="s">
        <v>30</v>
      </c>
      <c r="T1454" s="60">
        <f ca="1"/>
        <v>0.18659514195946852</v>
      </c>
      <c r="U1454" s="60">
        <f ca="1"/>
        <v>1.1862044201389961</v>
      </c>
      <c r="V1454" s="60">
        <f ca="1"/>
        <v>1.3671941997938859</v>
      </c>
      <c r="W1454" s="60">
        <f ca="1"/>
        <v>-0.68981367825308459</v>
      </c>
      <c r="X1454" s="60">
        <f ca="1"/>
        <v>0.61328124634768855</v>
      </c>
      <c r="Y1454" s="52">
        <f ca="1">$B$14 * EXP(($E$3 - $C$14^2/2) * Y$2 + $C$14*SQRT(Y$2)*T1454)</f>
        <v>106.28761073717983</v>
      </c>
      <c r="Z1454" s="52">
        <f ca="1">Y1454 * EXP(($E$3 - $C$14^2/2) * (Z$2-Y$2) + $C$14*SQRT(Z$2-Y$2)*U1454)</f>
        <v>152.4764342529391</v>
      </c>
      <c r="AA1454" s="52">
        <f ca="1">Z1454 * EXP(($E$3 - $C$14^2/2) * (AA$2-Z$2) + $C$14*SQRT(AA$2-Z$2)*V1454)</f>
        <v>230.94239671516667</v>
      </c>
      <c r="AB1454" s="52">
        <f ca="1">AA1454 * EXP(($E$3 - $C$14^2/2) * (AB$2-AA$2) + $C$14*SQRT(AB$2-AA$2)*W1454)</f>
        <v>188.71240907570058</v>
      </c>
      <c r="AC1454" s="52">
        <f ca="1">AB1454 * EXP(($E$3 - $C$14^2/2) * (AC$2-AB$2) + $C$14*SQRT(AC$2-AB$2)*X1454)</f>
        <v>227.96875611572187</v>
      </c>
      <c r="AD1454" s="47"/>
      <c r="AE1454" s="3" t="s">
        <v>68</v>
      </c>
      <c r="AF1454" s="52" t="b">
        <f ca="1">AND(AF1451&gt;$B$3, NOT(OR($AF1453:AF1453)))</f>
        <v>1</v>
      </c>
      <c r="AG1454" s="52" t="b">
        <f ca="1">AND(AG1451&gt;$B$3, NOT(OR($AF1453:AG1453)))</f>
        <v>1</v>
      </c>
      <c r="AH1454" s="52" t="b">
        <f ca="1">AND(AH1451&gt;$B$3, NOT(OR($AF1453:AH1453)))</f>
        <v>0</v>
      </c>
      <c r="AI1454" s="52" t="b">
        <f ca="1">AND(AI1451&gt;$B$3, NOT(OR($AF1453:AI1453)))</f>
        <v>0</v>
      </c>
      <c r="AJ1454" s="52" t="b">
        <f ca="1">AND(AJ1451&gt;$B$3, NOT(OR($AF1453:AJ1453)))</f>
        <v>0</v>
      </c>
      <c r="AK1454" s="74"/>
      <c r="AL1454" s="70"/>
    </row>
    <row r="1455" spans="7:38" ht="14.55" customHeight="1" x14ac:dyDescent="0.3">
      <c r="G1455" s="3">
        <v>1453</v>
      </c>
      <c r="H1455" s="58">
        <v>1.6892382522791063</v>
      </c>
      <c r="I1455" s="58">
        <v>-6.224668623989673E-2</v>
      </c>
      <c r="J1455" s="58">
        <v>0.17092257492630611</v>
      </c>
      <c r="K1455" s="59">
        <v>-1.5724561492680063</v>
      </c>
      <c r="L1455" s="60">
        <f t="array" ref="L1455:O1455">TRANSPOSE(MMULT(Option!$B$25:$E$28, TRANSPOSE(H1455:K1455)))</f>
        <v>1.6892382522791063</v>
      </c>
      <c r="M1455" s="60">
        <v>0.61864527062074393</v>
      </c>
      <c r="N1455" s="60">
        <v>0.80951831026232002</v>
      </c>
      <c r="O1455" s="60">
        <v>-0.65381503421505383</v>
      </c>
      <c r="P1455" s="56" t="str">
        <f t="shared" si="1781"/>
        <v>291/3</v>
      </c>
      <c r="R1455" s="80">
        <v>364</v>
      </c>
      <c r="S1455" s="3" t="s">
        <v>28</v>
      </c>
      <c r="T1455" s="60">
        <f t="array" aca="1" ref="T1455:T1458" ca="1">TRANSPOSE(OFFSET($L$3, MATCH($R1455 &amp; "/" &amp; T$2, $P$3:$P$5002, 0) - 1, 0, 1, $E$1))</f>
        <v>0.94351910443502651</v>
      </c>
      <c r="U1455" s="60">
        <f t="array" aca="1" ref="U1455:U1458" ca="1">TRANSPOSE(OFFSET($L$3, MATCH($R1455 &amp; "/" &amp; U$2, $P$3:$P$5002, 0) - 1, 0, 1, $E$1))</f>
        <v>0.83029529407644453</v>
      </c>
      <c r="V1455" s="60">
        <f t="array" aca="1" ref="V1455:V1458" ca="1">TRANSPOSE(OFFSET($L$3, MATCH($R1455 &amp; "/" &amp; V$2, $P$3:$P$5002, 0) - 1, 0, 1, $E$1))</f>
        <v>-0.3626274813441468</v>
      </c>
      <c r="W1455" s="60">
        <f t="array" aca="1" ref="W1455:W1458" ca="1">TRANSPOSE(OFFSET($L$3, MATCH($R1455 &amp; "/" &amp; W$2, $P$3:$P$5002, 0) - 1, 0, 1, $E$1))</f>
        <v>0.88369482835089153</v>
      </c>
      <c r="X1455" s="60">
        <f t="array" aca="1" ref="X1455:X1458" ca="1">TRANSPOSE(OFFSET($L$3, MATCH($R1455 &amp; "/" &amp; X$2, $P$3:$P$5002, 0) - 1, 0, 1, $E$1))</f>
        <v>-0.57272743554594752</v>
      </c>
      <c r="Y1455" s="52">
        <f ca="1">$B$11 * EXP(($E$3 - $C$11^2/2) * Y$2 + $C$11*SQRT(Y$2)*T1455)</f>
        <v>133.38316382638692</v>
      </c>
      <c r="Z1455" s="52">
        <f ca="1">Y1455 * EXP(($E$3 - $C$11^2/2) * (Z$2-Y$2) + $C$11*SQRT(Z$2-Y$2)*U1455)</f>
        <v>171.96904772657328</v>
      </c>
      <c r="AA1455" s="52">
        <f ca="1">Z1455 * EXP(($E$3 - $C$11^2/2) * (AA$2-Z$2) + $C$11*SQRT(AA$2-Z$2)*V1455)</f>
        <v>155.01567814681513</v>
      </c>
      <c r="AB1455" s="52">
        <f ca="1">AA1455 * EXP(($E$3 - $C$11^2/2) * (AB$2-AA$2) + $C$11*SQRT(AB$2-AA$2)*W1455)</f>
        <v>203.08705097153342</v>
      </c>
      <c r="AC1455" s="52">
        <f ca="1">AB1455 * EXP(($E$3 - $C$11^2/2) * (AC$2-AB$2) + $C$11*SQRT(AC$2-AB$2)*X1455)</f>
        <v>171.88342389624543</v>
      </c>
      <c r="AD1455" s="47"/>
      <c r="AE1455" s="3" t="s">
        <v>69</v>
      </c>
      <c r="AF1455" s="20" cm="1">
        <f t="array" aca="1" ref="AF1455" ca="1">MIN(Y1455:Y1458 / $D$11:$D$14)</f>
        <v>0.9147665695775905</v>
      </c>
      <c r="AG1455" s="20" cm="1">
        <f t="array" aca="1" ref="AG1455" ca="1">MIN(Z1455:Z1458 / $D$11:$D$14)</f>
        <v>0.54719745217182914</v>
      </c>
      <c r="AH1455" s="20" cm="1">
        <f t="array" aca="1" ref="AH1455" ca="1">MIN(AA1455:AA1458 / $D$11:$D$14)</f>
        <v>0.46793446843233011</v>
      </c>
      <c r="AI1455" s="20" cm="1">
        <f t="array" aca="1" ref="AI1455" ca="1">MIN(AB1455:AB1458 / $D$11:$D$14)</f>
        <v>0.44253188507559149</v>
      </c>
      <c r="AJ1455" s="20" cm="1">
        <f t="array" aca="1" ref="AJ1455" ca="1">MIN(AC1455:AC1458 / $D$11:$D$14)</f>
        <v>0.48249964690848934</v>
      </c>
      <c r="AK1455" s="72">
        <f t="array" aca="1" ref="AK1455" ca="1">SUMPRODUCT(AF1456:AJ1456, EXP(-$E$3*$AF$2:$AJ$2))</f>
        <v>92148.519674651194</v>
      </c>
      <c r="AL1455" s="70">
        <f ca="1">MAX(AC1456 - $D$11, 0) * EXP(-$E$2*$E$3)</f>
        <v>0</v>
      </c>
    </row>
    <row r="1456" spans="7:38" ht="14.55" customHeight="1" x14ac:dyDescent="0.3">
      <c r="G1456" s="3">
        <v>1454</v>
      </c>
      <c r="H1456" s="58">
        <v>1.9141184159337696</v>
      </c>
      <c r="I1456" s="58">
        <v>1.5968489918533426</v>
      </c>
      <c r="J1456" s="58">
        <v>1.1239393393417458</v>
      </c>
      <c r="K1456" s="59">
        <v>0.52143125624044384</v>
      </c>
      <c r="L1456" s="60">
        <f t="array" ref="L1456:O1456">TRANSPOSE(MMULT(Option!$B$25:$E$28, TRANSPOSE(H1456:K1456)))</f>
        <v>1.9141184159337696</v>
      </c>
      <c r="M1456" s="60">
        <v>2.2291836420898807</v>
      </c>
      <c r="N1456" s="60">
        <v>2.1709678229347595</v>
      </c>
      <c r="O1456" s="60">
        <v>1.8496981353370265</v>
      </c>
      <c r="P1456" s="56" t="str">
        <f t="shared" si="1781"/>
        <v>291/4</v>
      </c>
      <c r="R1456" s="80"/>
      <c r="S1456" s="3" t="s">
        <v>29</v>
      </c>
      <c r="T1456" s="60">
        <f ca="1"/>
        <v>-0.31362120489928735</v>
      </c>
      <c r="U1456" s="60">
        <f ca="1"/>
        <v>-1.7295306911119439</v>
      </c>
      <c r="V1456" s="60">
        <f ca="1"/>
        <v>-0.53827149594246737</v>
      </c>
      <c r="W1456" s="60">
        <f ca="1"/>
        <v>-0.20271914291998916</v>
      </c>
      <c r="X1456" s="60">
        <f ca="1"/>
        <v>0.27155890154288431</v>
      </c>
      <c r="Y1456" s="52">
        <f ca="1">$B$12 * EXP(($E$3 - $C$12^2/2) * Y$2 + $C$12*SQRT(Y$2)*T1456)</f>
        <v>91.476656957759047</v>
      </c>
      <c r="Z1456" s="52">
        <f ca="1">Y1456 * EXP(($E$3 - $C$12^2/2) * (Z$2-Y$2) + $C$12*SQRT(Z$2-Y$2)*U1456)</f>
        <v>54.719745217182918</v>
      </c>
      <c r="AA1456" s="52">
        <f ca="1">Z1456 * EXP(($E$3 - $C$12^2/2) * (AA$2-Z$2) + $C$12*SQRT(AA$2-Z$2)*V1456)</f>
        <v>46.793446843233014</v>
      </c>
      <c r="AB1456" s="52">
        <f ca="1">AA1456 * EXP(($E$3 - $C$12^2/2) * (AB$2-AA$2) + $C$12*SQRT(AB$2-AA$2)*W1456)</f>
        <v>44.253188507559152</v>
      </c>
      <c r="AC1456" s="52">
        <f ca="1">AB1456 * EXP(($E$3 - $C$12^2/2) * (AC$2-AB$2) + $C$12*SQRT(AC$2-AB$2)*X1456)</f>
        <v>48.249964690848934</v>
      </c>
      <c r="AD1456" s="47"/>
      <c r="AE1456" s="3" t="s">
        <v>47</v>
      </c>
      <c r="AF1456" s="64">
        <f t="shared" ref="AF1456" ca="1" si="1837">($B$5*AF1458 + (1 + $B$6)*AF1457)*$B$2</f>
        <v>15000</v>
      </c>
      <c r="AG1456" s="64">
        <f t="shared" ref="AG1456" ca="1" si="1838">($B$5*AG1458 + (1 + $B$6)*AG1457)*$B$2</f>
        <v>0</v>
      </c>
      <c r="AH1456" s="64">
        <f t="shared" ref="AH1456" ca="1" si="1839">($B$5*AH1458 + (1 + $B$6)*AH1457)*$B$2</f>
        <v>0</v>
      </c>
      <c r="AI1456" s="64">
        <f t="shared" ref="AI1456" ca="1" si="1840">($B$5*AI1458 + (1 + $B$6)*AI1457)*$B$2</f>
        <v>0</v>
      </c>
      <c r="AJ1456" s="64" cm="1">
        <f t="array" aca="1" ref="AJ1456" ca="1">($B$5*AJ1458 + (1 + $B$6)*AJ1457 + AND(NOT(AF1457:AJ1457)))*$B$2</f>
        <v>100000</v>
      </c>
      <c r="AK1456" s="73"/>
      <c r="AL1456" s="70"/>
    </row>
    <row r="1457" spans="7:38" ht="14.55" customHeight="1" x14ac:dyDescent="0.3">
      <c r="G1457" s="3">
        <v>1455</v>
      </c>
      <c r="H1457" s="58">
        <v>0.94164188298015084</v>
      </c>
      <c r="I1457" s="58">
        <v>-1.7326748242921093</v>
      </c>
      <c r="J1457" s="58">
        <v>1.6532104166871811</v>
      </c>
      <c r="K1457" s="59">
        <v>0.73494982473734138</v>
      </c>
      <c r="L1457" s="60">
        <f t="array" ref="L1457:O1457">TRANSPOSE(MMULT(Option!$B$25:$E$28, TRANSPOSE(H1457:K1457)))</f>
        <v>0.94164188298015084</v>
      </c>
      <c r="M1457" s="60">
        <v>-1.2113659542205197</v>
      </c>
      <c r="N1457" s="60">
        <v>1.3749673292654743</v>
      </c>
      <c r="O1457" s="60">
        <v>0.87498304172115615</v>
      </c>
      <c r="P1457" s="56" t="str">
        <f t="shared" si="1781"/>
        <v>291/5</v>
      </c>
      <c r="R1457" s="80"/>
      <c r="S1457" s="3" t="s">
        <v>31</v>
      </c>
      <c r="T1457" s="60">
        <f ca="1"/>
        <v>1.0682103825455604</v>
      </c>
      <c r="U1457" s="60">
        <f ca="1"/>
        <v>1.1162690156726554</v>
      </c>
      <c r="V1457" s="60">
        <f ca="1"/>
        <v>1.5553583545840151</v>
      </c>
      <c r="W1457" s="60">
        <f ca="1"/>
        <v>-0.1581017494861392</v>
      </c>
      <c r="X1457" s="60">
        <f ca="1"/>
        <v>-0.42111162420695814</v>
      </c>
      <c r="Y1457" s="52">
        <f ca="1">$B$13 * EXP(($E$3 - $C$13^2/2) * Y$2 + $C$13*SQRT(Y$2)*T1457)</f>
        <v>138.4671759449372</v>
      </c>
      <c r="Z1457" s="52">
        <f ca="1">Y1457 * EXP(($E$3 - $C$13^2/2) * (Z$2-Y$2) + $C$13*SQRT(Z$2-Y$2)*U1457)</f>
        <v>194.51591899725378</v>
      </c>
      <c r="AA1457" s="52">
        <f ca="1">Z1457 * EXP(($E$3 - $C$13^2/2) * (AA$2-Z$2) + $C$13*SQRT(AA$2-Z$2)*V1457)</f>
        <v>311.72503832537876</v>
      </c>
      <c r="AB1457" s="52">
        <f ca="1">AA1457 * EXP(($E$3 - $C$13^2/2) * (AB$2-AA$2) + $C$13*SQRT(AB$2-AA$2)*W1457)</f>
        <v>298.77506131759185</v>
      </c>
      <c r="AC1457" s="52">
        <f ca="1">AB1457 * EXP(($E$3 - $C$13^2/2) * (AC$2-AB$2) + $C$13*SQRT(AC$2-AB$2)*X1457)</f>
        <v>264.63658296008066</v>
      </c>
      <c r="AD1457" s="47"/>
      <c r="AE1457" s="3" t="s">
        <v>46</v>
      </c>
      <c r="AF1457" s="52" t="b">
        <f t="shared" ref="AF1457" ca="1" si="1841">AF1455 &gt;= $B$4</f>
        <v>0</v>
      </c>
      <c r="AG1457" s="52" t="b">
        <f t="array" aca="1" ref="AG1457" ca="1">AND(AG1455 &gt;= $B$4, NOT(OR($AF1457:AF1457)))</f>
        <v>0</v>
      </c>
      <c r="AH1457" s="52" t="b">
        <f t="array" aca="1" ref="AH1457" ca="1">AND(AH1455 &gt;= $B$4, NOT(OR($AF1457:AG1457)))</f>
        <v>0</v>
      </c>
      <c r="AI1457" s="52" t="b">
        <f t="array" aca="1" ref="AI1457" ca="1">AND(AI1455 &gt;= $B$4, NOT(OR($AF1457:AH1457)))</f>
        <v>0</v>
      </c>
      <c r="AJ1457" s="52" t="b">
        <f t="array" aca="1" ref="AJ1457" ca="1">AND(AJ1455 &gt;= $B$4, NOT(OR($AF1457:AI1457)))</f>
        <v>0</v>
      </c>
      <c r="AK1457" s="73"/>
      <c r="AL1457" s="70"/>
    </row>
    <row r="1458" spans="7:38" ht="14.55" customHeight="1" x14ac:dyDescent="0.3">
      <c r="G1458" s="3">
        <v>1456</v>
      </c>
      <c r="H1458" s="58">
        <v>-8.1348951839560979E-2</v>
      </c>
      <c r="I1458" s="58">
        <v>0.41642985674297622</v>
      </c>
      <c r="J1458" s="58">
        <v>1.7733677778260779</v>
      </c>
      <c r="K1458" s="59">
        <v>0.39183707053181255</v>
      </c>
      <c r="L1458" s="60">
        <f t="array" ref="L1458:O1458">TRANSPOSE(MMULT(Option!$B$25:$E$28, TRANSPOSE(H1458:K1458)))</f>
        <v>-8.1348951839560979E-2</v>
      </c>
      <c r="M1458" s="60">
        <v>0.34912468729703661</v>
      </c>
      <c r="N1458" s="60">
        <v>1.634074122358393</v>
      </c>
      <c r="O1458" s="60">
        <v>0.75818252199845604</v>
      </c>
      <c r="P1458" s="56" t="str">
        <f t="shared" si="1781"/>
        <v>292/1</v>
      </c>
      <c r="R1458" s="80"/>
      <c r="S1458" s="3" t="s">
        <v>30</v>
      </c>
      <c r="T1458" s="60">
        <f ca="1"/>
        <v>1.274891607045868</v>
      </c>
      <c r="U1458" s="60">
        <f ca="1"/>
        <v>-0.41982723200748273</v>
      </c>
      <c r="V1458" s="60">
        <f ca="1"/>
        <v>-0.97540269894291276</v>
      </c>
      <c r="W1458" s="60">
        <f ca="1"/>
        <v>1.8668291052857471</v>
      </c>
      <c r="X1458" s="60">
        <f ca="1"/>
        <v>-0.26982291292415372</v>
      </c>
      <c r="Y1458" s="52">
        <f ca="1">$B$14 * EXP(($E$3 - $C$14^2/2) * Y$2 + $C$14*SQRT(Y$2)*T1458)</f>
        <v>147.32450460252829</v>
      </c>
      <c r="Z1458" s="52">
        <f ca="1">Y1458 * EXP(($E$3 - $C$14^2/2) * (Z$2-Y$2) + $C$14*SQRT(Z$2-Y$2)*U1458)</f>
        <v>130.54127998916292</v>
      </c>
      <c r="AA1458" s="52">
        <f ca="1">Z1458 * EXP(($E$3 - $C$14^2/2) * (AA$2-Z$2) + $C$14*SQRT(AA$2-Z$2)*V1458)</f>
        <v>97.911958165804293</v>
      </c>
      <c r="AB1458" s="52">
        <f ca="1">AA1458 * EXP(($E$3 - $C$14^2/2) * (AB$2-AA$2) + $C$14*SQRT(AB$2-AA$2)*W1458)</f>
        <v>172.27937293924796</v>
      </c>
      <c r="AC1458" s="52">
        <f ca="1">AB1458 * EXP(($E$3 - $C$14^2/2) * (AC$2-AB$2) + $C$14*SQRT(AC$2-AB$2)*X1458)</f>
        <v>159.67979783918926</v>
      </c>
      <c r="AD1458" s="47"/>
      <c r="AE1458" s="3" t="s">
        <v>68</v>
      </c>
      <c r="AF1458" s="52" t="b">
        <f ca="1">AND(AF1455&gt;$B$3, NOT(OR($AF1457:AF1457)))</f>
        <v>1</v>
      </c>
      <c r="AG1458" s="52" t="b">
        <f ca="1">AND(AG1455&gt;$B$3, NOT(OR($AF1457:AG1457)))</f>
        <v>0</v>
      </c>
      <c r="AH1458" s="52" t="b">
        <f ca="1">AND(AH1455&gt;$B$3, NOT(OR($AF1457:AH1457)))</f>
        <v>0</v>
      </c>
      <c r="AI1458" s="52" t="b">
        <f ca="1">AND(AI1455&gt;$B$3, NOT(OR($AF1457:AI1457)))</f>
        <v>0</v>
      </c>
      <c r="AJ1458" s="52" t="b">
        <f ca="1">AND(AJ1455&gt;$B$3, NOT(OR($AF1457:AJ1457)))</f>
        <v>0</v>
      </c>
      <c r="AK1458" s="74"/>
      <c r="AL1458" s="70"/>
    </row>
    <row r="1459" spans="7:38" ht="14.55" customHeight="1" x14ac:dyDescent="0.3">
      <c r="G1459" s="3">
        <v>1457</v>
      </c>
      <c r="H1459" s="58">
        <v>4.2183454152731413E-2</v>
      </c>
      <c r="I1459" s="58">
        <v>0.25430814558241721</v>
      </c>
      <c r="J1459" s="58">
        <v>5.1201694066960846E-2</v>
      </c>
      <c r="K1459" s="59">
        <v>-1.419264832354699</v>
      </c>
      <c r="L1459" s="60">
        <f t="array" ref="L1459:O1459">TRANSPOSE(MMULT(Option!$B$25:$E$28, TRANSPOSE(H1459:K1459)))</f>
        <v>4.2183454152731413E-2</v>
      </c>
      <c r="M1459" s="60">
        <v>0.24995064705614786</v>
      </c>
      <c r="N1459" s="60">
        <v>0.12843784933721181</v>
      </c>
      <c r="O1459" s="60">
        <v>-1.1219253573663985</v>
      </c>
      <c r="P1459" s="56" t="str">
        <f t="shared" si="1781"/>
        <v>292/2</v>
      </c>
      <c r="R1459" s="80">
        <v>365</v>
      </c>
      <c r="S1459" s="3" t="s">
        <v>28</v>
      </c>
      <c r="T1459" s="60">
        <f t="array" aca="1" ref="T1459:T1462" ca="1">TRANSPOSE(OFFSET($L$3, MATCH($R1459 &amp; "/" &amp; T$2, $P$3:$P$5002, 0) - 1, 0, 1, $E$1))</f>
        <v>1.2084172977553815</v>
      </c>
      <c r="U1459" s="60">
        <f t="array" aca="1" ref="U1459:U1462" ca="1">TRANSPOSE(OFFSET($L$3, MATCH($R1459 &amp; "/" &amp; U$2, $P$3:$P$5002, 0) - 1, 0, 1, $E$1))</f>
        <v>-1.1468675587224546</v>
      </c>
      <c r="V1459" s="60">
        <f t="array" aca="1" ref="V1459:V1462" ca="1">TRANSPOSE(OFFSET($L$3, MATCH($R1459 &amp; "/" &amp; V$2, $P$3:$P$5002, 0) - 1, 0, 1, $E$1))</f>
        <v>0.70656527644190403</v>
      </c>
      <c r="W1459" s="60">
        <f t="array" aca="1" ref="W1459:W1462" ca="1">TRANSPOSE(OFFSET($L$3, MATCH($R1459 &amp; "/" &amp; W$2, $P$3:$P$5002, 0) - 1, 0, 1, $E$1))</f>
        <v>-0.39153590637937902</v>
      </c>
      <c r="X1459" s="60">
        <f t="array" aca="1" ref="X1459:X1462" ca="1">TRANSPOSE(OFFSET($L$3, MATCH($R1459 &amp; "/" &amp; X$2, $P$3:$P$5002, 0) - 1, 0, 1, $E$1))</f>
        <v>-0.6919948509436592</v>
      </c>
      <c r="Y1459" s="52">
        <f ca="1">$B$11 * EXP(($E$3 - $C$11^2/2) * Y$2 + $C$11*SQRT(Y$2)*T1459)</f>
        <v>144.41561753929778</v>
      </c>
      <c r="Z1459" s="52">
        <f ca="1">Y1459 * EXP(($E$3 - $C$11^2/2) * (Z$2-Y$2) + $C$11*SQRT(Z$2-Y$2)*U1459)</f>
        <v>102.88739190636771</v>
      </c>
      <c r="AA1459" s="52">
        <f ca="1">Z1459 * EXP(($E$3 - $C$11^2/2) * (AA$2-Z$2) + $C$11*SQRT(AA$2-Z$2)*V1459)</f>
        <v>127.81765662180366</v>
      </c>
      <c r="AB1459" s="52">
        <f ca="1">AA1459 * EXP(($E$3 - $C$11^2/2) * (AB$2-AA$2) + $C$11*SQRT(AB$2-AA$2)*W1459)</f>
        <v>114.22199949342775</v>
      </c>
      <c r="AC1459" s="52">
        <f ca="1">AB1459 * EXP(($E$3 - $C$11^2/2) * (AC$2-AB$2) + $C$11*SQRT(AC$2-AB$2)*X1459)</f>
        <v>93.274379194111617</v>
      </c>
      <c r="AD1459" s="47"/>
      <c r="AE1459" s="3" t="s">
        <v>69</v>
      </c>
      <c r="AF1459" s="20" cm="1">
        <f t="array" aca="1" ref="AF1459" ca="1">MIN(Y1459:Y1462 / $D$11:$D$14)</f>
        <v>1.4441561753929779</v>
      </c>
      <c r="AG1459" s="20" cm="1">
        <f t="array" aca="1" ref="AG1459" ca="1">MIN(Z1459:Z1462 / $D$11:$D$14)</f>
        <v>0.96499249166364176</v>
      </c>
      <c r="AH1459" s="20" cm="1">
        <f t="array" aca="1" ref="AH1459" ca="1">MIN(AA1459:AA1462 / $D$11:$D$14)</f>
        <v>0.88099065196794679</v>
      </c>
      <c r="AI1459" s="20" cm="1">
        <f t="array" aca="1" ref="AI1459" ca="1">MIN(AB1459:AB1462 / $D$11:$D$14)</f>
        <v>0.84967525100443342</v>
      </c>
      <c r="AJ1459" s="20" cm="1">
        <f t="array" aca="1" ref="AJ1459" ca="1">MIN(AC1459:AC1462 / $D$11:$D$14)</f>
        <v>0.93274379194111612</v>
      </c>
      <c r="AK1459" s="72">
        <f t="array" aca="1" ref="AK1459" ca="1">SUMPRODUCT(AF1460:AJ1460, EXP(-$E$3*$AF$2:$AJ$2))</f>
        <v>99879.089572574972</v>
      </c>
      <c r="AL1459" s="70">
        <f ca="1">MAX(AC1460 - $D$11, 0) * EXP(-$E$2*$E$3)</f>
        <v>255.05014812467903</v>
      </c>
    </row>
    <row r="1460" spans="7:38" ht="14.55" customHeight="1" x14ac:dyDescent="0.3">
      <c r="G1460" s="3">
        <v>1458</v>
      </c>
      <c r="H1460" s="58">
        <v>0.98446186729564833</v>
      </c>
      <c r="I1460" s="58">
        <v>0.39687355019540921</v>
      </c>
      <c r="J1460" s="58">
        <v>-0.67440929239768321</v>
      </c>
      <c r="K1460" s="59">
        <v>2.1494758923865414</v>
      </c>
      <c r="L1460" s="60">
        <f t="array" ref="L1460:O1460">TRANSPOSE(MMULT(Option!$B$25:$E$28, TRANSPOSE(H1460:K1460)))</f>
        <v>0.98446186729564833</v>
      </c>
      <c r="M1460" s="60">
        <v>0.75752536393752312</v>
      </c>
      <c r="N1460" s="60">
        <v>-9.4629832388069102E-2</v>
      </c>
      <c r="O1460" s="60">
        <v>2.2067806059615052</v>
      </c>
      <c r="P1460" s="56" t="str">
        <f t="shared" si="1781"/>
        <v>292/3</v>
      </c>
      <c r="R1460" s="80"/>
      <c r="S1460" s="3" t="s">
        <v>29</v>
      </c>
      <c r="T1460" s="60">
        <f ca="1"/>
        <v>2.2623320579305144</v>
      </c>
      <c r="U1460" s="60">
        <f ca="1"/>
        <v>-0.36134206972803468</v>
      </c>
      <c r="V1460" s="60">
        <f ca="1"/>
        <v>1.4673886661333679</v>
      </c>
      <c r="W1460" s="60">
        <f ca="1"/>
        <v>0.8112673566107832</v>
      </c>
      <c r="X1460" s="60">
        <f ca="1"/>
        <v>0.57956316173020084</v>
      </c>
      <c r="Y1460" s="52">
        <f ca="1">$B$12 * EXP(($E$3 - $C$12^2/2) * Y$2 + $C$12*SQRT(Y$2)*T1460)</f>
        <v>198.11938496657964</v>
      </c>
      <c r="Z1460" s="52">
        <f ca="1">Y1460 * EXP(($E$3 - $C$12^2/2) * (Z$2-Y$2) + $C$12*SQRT(Z$2-Y$2)*U1460)</f>
        <v>178.65689566210122</v>
      </c>
      <c r="AA1460" s="52">
        <f ca="1">Z1460 * EXP(($E$3 - $C$12^2/2) * (AA$2-Z$2) + $C$12*SQRT(AA$2-Z$2)*V1460)</f>
        <v>278.85272701388232</v>
      </c>
      <c r="AB1460" s="52">
        <f ca="1">AA1460 * EXP(($E$3 - $C$12^2/2) * (AB$2-AA$2) + $C$12*SQRT(AB$2-AA$2)*W1460)</f>
        <v>357.4744851123877</v>
      </c>
      <c r="AC1460" s="52">
        <f ca="1">AB1460 * EXP(($E$3 - $C$12^2/2) * (AC$2-AB$2) + $C$12*SQRT(AC$2-AB$2)*X1460)</f>
        <v>427.49087272206117</v>
      </c>
      <c r="AD1460" s="47"/>
      <c r="AE1460" s="3" t="s">
        <v>47</v>
      </c>
      <c r="AF1460" s="64">
        <f t="shared" ref="AF1460" ca="1" si="1842">($B$5*AF1462 + (1 + $B$6)*AF1461)*$B$2</f>
        <v>105000</v>
      </c>
      <c r="AG1460" s="64">
        <f t="shared" ref="AG1460" ca="1" si="1843">($B$5*AG1462 + (1 + $B$6)*AG1461)*$B$2</f>
        <v>0</v>
      </c>
      <c r="AH1460" s="64">
        <f t="shared" ref="AH1460" ca="1" si="1844">($B$5*AH1462 + (1 + $B$6)*AH1461)*$B$2</f>
        <v>0</v>
      </c>
      <c r="AI1460" s="64">
        <f t="shared" ref="AI1460" ca="1" si="1845">($B$5*AI1462 + (1 + $B$6)*AI1461)*$B$2</f>
        <v>0</v>
      </c>
      <c r="AJ1460" s="64" cm="1">
        <f t="array" aca="1" ref="AJ1460" ca="1">($B$5*AJ1462 + (1 + $B$6)*AJ1461 + AND(NOT(AF1461:AJ1461)))*$B$2</f>
        <v>0</v>
      </c>
      <c r="AK1460" s="73"/>
      <c r="AL1460" s="70"/>
    </row>
    <row r="1461" spans="7:38" ht="14.55" customHeight="1" x14ac:dyDescent="0.3">
      <c r="G1461" s="3">
        <v>1459</v>
      </c>
      <c r="H1461" s="58">
        <v>-0.25867440689821075</v>
      </c>
      <c r="I1461" s="58">
        <v>-1.1858624362612309</v>
      </c>
      <c r="J1461" s="58">
        <v>-0.94123121007562782</v>
      </c>
      <c r="K1461" s="59">
        <v>-1.8027089589440708</v>
      </c>
      <c r="L1461" s="60">
        <f t="array" ref="L1461:O1461">TRANSPOSE(MMULT(Option!$B$25:$E$28, TRANSPOSE(H1461:K1461)))</f>
        <v>-0.25867440689821075</v>
      </c>
      <c r="M1461" s="60">
        <v>-1.1903306383536514</v>
      </c>
      <c r="N1461" s="60">
        <v>-1.2406942874173494</v>
      </c>
      <c r="O1461" s="60">
        <v>-2.1414586861007052</v>
      </c>
      <c r="P1461" s="56" t="str">
        <f t="shared" si="1781"/>
        <v>292/4</v>
      </c>
      <c r="R1461" s="80"/>
      <c r="S1461" s="3" t="s">
        <v>31</v>
      </c>
      <c r="T1461" s="60">
        <f ca="1"/>
        <v>1.5837314631293125</v>
      </c>
      <c r="U1461" s="60">
        <f ca="1"/>
        <v>-0.95236294272930611</v>
      </c>
      <c r="V1461" s="60">
        <f ca="1"/>
        <v>0.66381989911802697</v>
      </c>
      <c r="W1461" s="60">
        <f ca="1"/>
        <v>0.98871591835185602</v>
      </c>
      <c r="X1461" s="60">
        <f ca="1"/>
        <v>0.7174723706385302</v>
      </c>
      <c r="Y1461" s="52">
        <f ca="1">$B$13 * EXP(($E$3 - $C$13^2/2) * Y$2 + $C$13*SQRT(Y$2)*T1461)</f>
        <v>161.6267435932146</v>
      </c>
      <c r="Z1461" s="52">
        <f ca="1">Y1461 * EXP(($E$3 - $C$13^2/2) * (Z$2-Y$2) + $C$13*SQRT(Z$2-Y$2)*U1461)</f>
        <v>122.06830219222589</v>
      </c>
      <c r="AA1461" s="52">
        <f ca="1">Z1461 * EXP(($E$3 - $C$13^2/2) * (AA$2-Z$2) + $C$13*SQRT(AA$2-Z$2)*V1461)</f>
        <v>149.71398568982673</v>
      </c>
      <c r="AB1461" s="52">
        <f ca="1">AA1461 * EXP(($E$3 - $C$13^2/2) * (AB$2-AA$2) + $C$13*SQRT(AB$2-AA$2)*W1461)</f>
        <v>202.41934023095951</v>
      </c>
      <c r="AC1461" s="52">
        <f ca="1">AB1461 * EXP(($E$3 - $C$13^2/2) * (AC$2-AB$2) + $C$13*SQRT(AC$2-AB$2)*X1461)</f>
        <v>252.29100387244543</v>
      </c>
      <c r="AD1461" s="47"/>
      <c r="AE1461" s="3" t="s">
        <v>46</v>
      </c>
      <c r="AF1461" s="52" t="b">
        <f t="shared" ref="AF1461" ca="1" si="1846">AF1459 &gt;= $B$4</f>
        <v>1</v>
      </c>
      <c r="AG1461" s="52" t="b">
        <f t="array" aca="1" ref="AG1461" ca="1">AND(AG1459 &gt;= $B$4, NOT(OR($AF1461:AF1461)))</f>
        <v>0</v>
      </c>
      <c r="AH1461" s="52" t="b">
        <f t="array" aca="1" ref="AH1461" ca="1">AND(AH1459 &gt;= $B$4, NOT(OR($AF1461:AG1461)))</f>
        <v>0</v>
      </c>
      <c r="AI1461" s="52" t="b">
        <f t="array" aca="1" ref="AI1461" ca="1">AND(AI1459 &gt;= $B$4, NOT(OR($AF1461:AH1461)))</f>
        <v>0</v>
      </c>
      <c r="AJ1461" s="52" t="b">
        <f t="array" aca="1" ref="AJ1461" ca="1">AND(AJ1459 &gt;= $B$4, NOT(OR($AF1461:AI1461)))</f>
        <v>0</v>
      </c>
      <c r="AK1461" s="73"/>
      <c r="AL1461" s="70"/>
    </row>
    <row r="1462" spans="7:38" ht="14.55" customHeight="1" x14ac:dyDescent="0.3">
      <c r="G1462" s="3">
        <v>1460</v>
      </c>
      <c r="H1462" s="58">
        <v>-1.3181656186635211</v>
      </c>
      <c r="I1462" s="58">
        <v>-1.0096916601769164</v>
      </c>
      <c r="J1462" s="58">
        <v>0.82767345016035621</v>
      </c>
      <c r="K1462" s="59">
        <v>-0.82546817711279952</v>
      </c>
      <c r="L1462" s="60">
        <f t="array" ref="L1462:O1462">TRANSPOSE(MMULT(Option!$B$25:$E$28, TRANSPOSE(H1462:K1462)))</f>
        <v>-1.3181656186635211</v>
      </c>
      <c r="M1462" s="60">
        <v>-1.4526639397306782</v>
      </c>
      <c r="N1462" s="60">
        <v>-6.4711665762478221E-2</v>
      </c>
      <c r="O1462" s="60">
        <v>-1.3370089867881938</v>
      </c>
      <c r="P1462" s="56" t="str">
        <f t="shared" si="1781"/>
        <v>292/5</v>
      </c>
      <c r="R1462" s="80"/>
      <c r="S1462" s="3" t="s">
        <v>30</v>
      </c>
      <c r="T1462" s="60">
        <f ca="1"/>
        <v>1.3839358802529884</v>
      </c>
      <c r="U1462" s="60">
        <f ca="1"/>
        <v>-1.536052408029186</v>
      </c>
      <c r="V1462" s="60">
        <f ca="1"/>
        <v>-0.32024435158489539</v>
      </c>
      <c r="W1462" s="60">
        <f ca="1"/>
        <v>-0.13730932111301958</v>
      </c>
      <c r="X1462" s="60">
        <f ca="1"/>
        <v>1.1752603135604882</v>
      </c>
      <c r="Y1462" s="52">
        <f ca="1">$B$14 * EXP(($E$3 - $C$14^2/2) * Y$2 + $C$14*SQRT(Y$2)*T1462)</f>
        <v>152.2236696459826</v>
      </c>
      <c r="Z1462" s="52">
        <f ca="1">Y1462 * EXP(($E$3 - $C$14^2/2) * (Z$2-Y$2) + $C$14*SQRT(Z$2-Y$2)*U1462)</f>
        <v>96.49924916636418</v>
      </c>
      <c r="AA1462" s="52">
        <f ca="1">Z1462 * EXP(($E$3 - $C$14^2/2) * (AA$2-Z$2) + $C$14*SQRT(AA$2-Z$2)*V1462)</f>
        <v>88.099065196794683</v>
      </c>
      <c r="AB1462" s="52">
        <f ca="1">AA1462 * EXP(($E$3 - $C$14^2/2) * (AB$2-AA$2) + $C$14*SQRT(AB$2-AA$2)*W1462)</f>
        <v>84.967525100443339</v>
      </c>
      <c r="AC1462" s="52">
        <f ca="1">AB1462 * EXP(($E$3 - $C$14^2/2) * (AC$2-AB$2) + $C$14*SQRT(AC$2-AB$2)*X1462)</f>
        <v>121.49185456475794</v>
      </c>
      <c r="AD1462" s="47"/>
      <c r="AE1462" s="3" t="s">
        <v>68</v>
      </c>
      <c r="AF1462" s="52" t="b">
        <f ca="1">AND(AF1459&gt;$B$3, NOT(OR($AF1461:AF1461)))</f>
        <v>0</v>
      </c>
      <c r="AG1462" s="52" t="b">
        <f ca="1">AND(AG1459&gt;$B$3, NOT(OR($AF1461:AG1461)))</f>
        <v>0</v>
      </c>
      <c r="AH1462" s="52" t="b">
        <f ca="1">AND(AH1459&gt;$B$3, NOT(OR($AF1461:AH1461)))</f>
        <v>0</v>
      </c>
      <c r="AI1462" s="52" t="b">
        <f ca="1">AND(AI1459&gt;$B$3, NOT(OR($AF1461:AI1461)))</f>
        <v>0</v>
      </c>
      <c r="AJ1462" s="52" t="b">
        <f ca="1">AND(AJ1459&gt;$B$3, NOT(OR($AF1461:AJ1461)))</f>
        <v>0</v>
      </c>
      <c r="AK1462" s="74"/>
      <c r="AL1462" s="70"/>
    </row>
    <row r="1463" spans="7:38" ht="14.55" customHeight="1" x14ac:dyDescent="0.3">
      <c r="G1463" s="3">
        <v>1461</v>
      </c>
      <c r="H1463" s="58">
        <v>1.9440324553707875</v>
      </c>
      <c r="I1463" s="58">
        <v>0.1808986275453256</v>
      </c>
      <c r="J1463" s="58">
        <v>-0.77255978942707793</v>
      </c>
      <c r="K1463" s="59">
        <v>-0.30187283366217021</v>
      </c>
      <c r="L1463" s="60">
        <f t="array" ref="L1463:O1463">TRANSPOSE(MMULT(Option!$B$25:$E$28, TRANSPOSE(H1463:K1463)))</f>
        <v>1.9440324553707875</v>
      </c>
      <c r="M1463" s="60">
        <v>0.94340931291633068</v>
      </c>
      <c r="N1463" s="60">
        <v>0.14643632299465825</v>
      </c>
      <c r="O1463" s="60">
        <v>0.41568668089119926</v>
      </c>
      <c r="P1463" s="56" t="str">
        <f t="shared" si="1781"/>
        <v>293/1</v>
      </c>
      <c r="R1463" s="80">
        <v>366</v>
      </c>
      <c r="S1463" s="3" t="s">
        <v>28</v>
      </c>
      <c r="T1463" s="60">
        <f t="array" aca="1" ref="T1463:T1466" ca="1">TRANSPOSE(OFFSET($L$3, MATCH($R1463 &amp; "/" &amp; T$2, $P$3:$P$5002, 0) - 1, 0, 1, $E$1))</f>
        <v>-4.3919871281487277E-3</v>
      </c>
      <c r="U1463" s="60">
        <f t="array" aca="1" ref="U1463:U1466" ca="1">TRANSPOSE(OFFSET($L$3, MATCH($R1463 &amp; "/" &amp; U$2, $P$3:$P$5002, 0) - 1, 0, 1, $E$1))</f>
        <v>-0.51882004943070781</v>
      </c>
      <c r="V1463" s="60">
        <f t="array" aca="1" ref="V1463:V1466" ca="1">TRANSPOSE(OFFSET($L$3, MATCH($R1463 &amp; "/" &amp; V$2, $P$3:$P$5002, 0) - 1, 0, 1, $E$1))</f>
        <v>-1.085883358035749</v>
      </c>
      <c r="W1463" s="60">
        <f t="array" aca="1" ref="W1463:W1466" ca="1">TRANSPOSE(OFFSET($L$3, MATCH($R1463 &amp; "/" &amp; W$2, $P$3:$P$5002, 0) - 1, 0, 1, $E$1))</f>
        <v>-1.7924041704500828</v>
      </c>
      <c r="X1463" s="60">
        <f t="array" aca="1" ref="X1463:X1466" ca="1">TRANSPOSE(OFFSET($L$3, MATCH($R1463 &amp; "/" &amp; X$2, $P$3:$P$5002, 0) - 1, 0, 1, $E$1))</f>
        <v>-0.19702758412126517</v>
      </c>
      <c r="Y1463" s="52">
        <f ca="1">$B$11 * EXP(($E$3 - $C$11^2/2) * Y$2 + $C$11*SQRT(Y$2)*T1463)</f>
        <v>100.36891922406153</v>
      </c>
      <c r="Z1463" s="52">
        <f ca="1">Y1463 * EXP(($E$3 - $C$11^2/2) * (Z$2-Y$2) + $C$11*SQRT(Z$2-Y$2)*U1463)</f>
        <v>86.332539242036248</v>
      </c>
      <c r="AA1463" s="52">
        <f ca="1">Z1463 * EXP(($E$3 - $C$11^2/2) * (AA$2-Z$2) + $C$11*SQRT(AA$2-Z$2)*V1463)</f>
        <v>62.642350041759158</v>
      </c>
      <c r="AB1463" s="52">
        <f ca="1">AA1463 * EXP(($E$3 - $C$11^2/2) * (AB$2-AA$2) + $C$11*SQRT(AB$2-AA$2)*W1463)</f>
        <v>36.771398064686373</v>
      </c>
      <c r="AC1463" s="52">
        <f ca="1">AB1463 * EXP(($E$3 - $C$11^2/2) * (AC$2-AB$2) + $C$11*SQRT(AC$2-AB$2)*X1463)</f>
        <v>34.83463119531536</v>
      </c>
      <c r="AD1463" s="47"/>
      <c r="AE1463" s="3" t="s">
        <v>69</v>
      </c>
      <c r="AF1463" s="20" cm="1">
        <f t="array" aca="1" ref="AF1463" ca="1">MIN(Y1463:Y1466 / $D$11:$D$14)</f>
        <v>0.92589728601575838</v>
      </c>
      <c r="AG1463" s="20" cm="1">
        <f t="array" aca="1" ref="AG1463" ca="1">MIN(Z1463:Z1466 / $D$11:$D$14)</f>
        <v>0.86332539242036244</v>
      </c>
      <c r="AH1463" s="20" cm="1">
        <f t="array" aca="1" ref="AH1463" ca="1">MIN(AA1463:AA1466 / $D$11:$D$14)</f>
        <v>0.5702635925783307</v>
      </c>
      <c r="AI1463" s="20" cm="1">
        <f t="array" aca="1" ref="AI1463" ca="1">MIN(AB1463:AB1466 / $D$11:$D$14)</f>
        <v>0.36771398064686373</v>
      </c>
      <c r="AJ1463" s="20" cm="1">
        <f t="array" aca="1" ref="AJ1463" ca="1">MIN(AC1463:AC1466 / $D$11:$D$14)</f>
        <v>0.34834631195315358</v>
      </c>
      <c r="AK1463" s="72">
        <f t="array" aca="1" ref="AK1463" ca="1">SUMPRODUCT(AF1464:AJ1464, EXP(-$E$3*$AF$2:$AJ$2))</f>
        <v>105721.0809451906</v>
      </c>
      <c r="AL1463" s="70">
        <f ca="1">MAX(AC1464 - $D$11, 0) * EXP(-$E$2*$E$3)</f>
        <v>0</v>
      </c>
    </row>
    <row r="1464" spans="7:38" ht="14.55" customHeight="1" x14ac:dyDescent="0.3">
      <c r="G1464" s="3">
        <v>1462</v>
      </c>
      <c r="H1464" s="58">
        <v>-0.44372313723439044</v>
      </c>
      <c r="I1464" s="58">
        <v>1.188873414859178</v>
      </c>
      <c r="J1464" s="58">
        <v>-5.2507639585224482E-2</v>
      </c>
      <c r="K1464" s="59">
        <v>0.86622587871986156</v>
      </c>
      <c r="L1464" s="60">
        <f t="array" ref="L1464:O1464">TRANSPOSE(MMULT(Option!$B$25:$E$28, TRANSPOSE(H1464:K1464)))</f>
        <v>-0.44372313723439044</v>
      </c>
      <c r="M1464" s="60">
        <v>0.91213122816880776</v>
      </c>
      <c r="N1464" s="60">
        <v>8.7712894752700971E-2</v>
      </c>
      <c r="O1464" s="60">
        <v>0.86537396645148368</v>
      </c>
      <c r="P1464" s="56" t="str">
        <f t="shared" si="1781"/>
        <v>293/2</v>
      </c>
      <c r="R1464" s="80"/>
      <c r="S1464" s="3" t="s">
        <v>29</v>
      </c>
      <c r="T1464" s="60">
        <f ca="1"/>
        <v>1.300090084973718</v>
      </c>
      <c r="U1464" s="60">
        <f ca="1"/>
        <v>-1.4021018720880507</v>
      </c>
      <c r="V1464" s="60">
        <f ca="1"/>
        <v>-0.81286469074107071</v>
      </c>
      <c r="W1464" s="60">
        <f ca="1"/>
        <v>-0.6279587107411122</v>
      </c>
      <c r="X1464" s="60">
        <f ca="1"/>
        <v>0.3461074400937692</v>
      </c>
      <c r="Y1464" s="52">
        <f ca="1">$B$12 * EXP(($E$3 - $C$12^2/2) * Y$2 + $C$12*SQRT(Y$2)*T1464)</f>
        <v>148.4424307676247</v>
      </c>
      <c r="Z1464" s="52">
        <f ca="1">Y1464 * EXP(($E$3 - $C$12^2/2) * (Z$2-Y$2) + $C$12*SQRT(Z$2-Y$2)*U1464)</f>
        <v>97.960726647427066</v>
      </c>
      <c r="AA1464" s="52">
        <f ca="1">Z1464 * EXP(($E$3 - $C$12^2/2) * (AA$2-Z$2) + $C$12*SQRT(AA$2-Z$2)*V1464)</f>
        <v>77.146579539716114</v>
      </c>
      <c r="AB1464" s="52">
        <f ca="1">AA1464 * EXP(($E$3 - $C$12^2/2) * (AB$2-AA$2) + $C$12*SQRT(AB$2-AA$2)*W1464)</f>
        <v>64.220317295605554</v>
      </c>
      <c r="AC1464" s="52">
        <f ca="1">AB1464 * EXP(($E$3 - $C$12^2/2) * (AC$2-AB$2) + $C$12*SQRT(AC$2-AB$2)*X1464)</f>
        <v>71.60406609835043</v>
      </c>
      <c r="AD1464" s="47"/>
      <c r="AE1464" s="3" t="s">
        <v>47</v>
      </c>
      <c r="AF1464" s="64">
        <f t="shared" ref="AF1464" ca="1" si="1847">($B$5*AF1466 + (1 + $B$6)*AF1465)*$B$2</f>
        <v>15000</v>
      </c>
      <c r="AG1464" s="64">
        <f t="shared" ref="AG1464" ca="1" si="1848">($B$5*AG1466 + (1 + $B$6)*AG1465)*$B$2</f>
        <v>15000</v>
      </c>
      <c r="AH1464" s="64">
        <f t="shared" ref="AH1464" ca="1" si="1849">($B$5*AH1466 + (1 + $B$6)*AH1465)*$B$2</f>
        <v>0</v>
      </c>
      <c r="AI1464" s="64">
        <f t="shared" ref="AI1464" ca="1" si="1850">($B$5*AI1466 + (1 + $B$6)*AI1465)*$B$2</f>
        <v>0</v>
      </c>
      <c r="AJ1464" s="64" cm="1">
        <f t="array" aca="1" ref="AJ1464" ca="1">($B$5*AJ1466 + (1 + $B$6)*AJ1465 + AND(NOT(AF1465:AJ1465)))*$B$2</f>
        <v>100000</v>
      </c>
      <c r="AK1464" s="73"/>
      <c r="AL1464" s="70"/>
    </row>
    <row r="1465" spans="7:38" ht="14.55" customHeight="1" x14ac:dyDescent="0.3">
      <c r="G1465" s="3">
        <v>1463</v>
      </c>
      <c r="H1465" s="58">
        <v>1.0627077308674255</v>
      </c>
      <c r="I1465" s="58">
        <v>-1.7596799365857967</v>
      </c>
      <c r="J1465" s="58">
        <v>0.58807756194536476</v>
      </c>
      <c r="K1465" s="59">
        <v>-1.46605451311915</v>
      </c>
      <c r="L1465" s="60">
        <f t="array" ref="L1465:O1465">TRANSPOSE(MMULT(Option!$B$25:$E$28, TRANSPOSE(H1465:K1465)))</f>
        <v>1.0627077308674255</v>
      </c>
      <c r="M1465" s="60">
        <v>-1.1876902093129309</v>
      </c>
      <c r="N1465" s="60">
        <v>0.48080516248583061</v>
      </c>
      <c r="O1465" s="60">
        <v>-1.1763823720366267</v>
      </c>
      <c r="P1465" s="56" t="str">
        <f t="shared" si="1781"/>
        <v>293/3</v>
      </c>
      <c r="R1465" s="80"/>
      <c r="S1465" s="3" t="s">
        <v>31</v>
      </c>
      <c r="T1465" s="60">
        <f ca="1"/>
        <v>5.792282234684798E-2</v>
      </c>
      <c r="U1465" s="60">
        <f ca="1"/>
        <v>-8.6467888074186705E-2</v>
      </c>
      <c r="V1465" s="60">
        <f ca="1"/>
        <v>0.28476876142703567</v>
      </c>
      <c r="W1465" s="60">
        <f ca="1"/>
        <v>-0.35534828122700368</v>
      </c>
      <c r="X1465" s="60">
        <f ca="1"/>
        <v>1.0490010348575021</v>
      </c>
      <c r="Y1465" s="52">
        <f ca="1">$B$13 * EXP(($E$3 - $C$13^2/2) * Y$2 + $C$13*SQRT(Y$2)*T1465)</f>
        <v>102.26290862666521</v>
      </c>
      <c r="Z1465" s="52">
        <f ca="1">Y1465 * EXP(($E$3 - $C$13^2/2) * (Z$2-Y$2) + $C$13*SQRT(Z$2-Y$2)*U1465)</f>
        <v>100.14375125137994</v>
      </c>
      <c r="AA1465" s="52">
        <f ca="1">Z1465 * EXP(($E$3 - $C$13^2/2) * (AA$2-Z$2) + $C$13*SQRT(AA$2-Z$2)*V1465)</f>
        <v>109.62191344257248</v>
      </c>
      <c r="AB1465" s="52">
        <f ca="1">AA1465 * EXP(($E$3 - $C$13^2/2) * (AB$2-AA$2) + $C$13*SQRT(AB$2-AA$2)*W1465)</f>
        <v>99.03098790807357</v>
      </c>
      <c r="AC1465" s="52">
        <f ca="1">AB1465 * EXP(($E$3 - $C$13^2/2) * (AC$2-AB$2) + $C$13*SQRT(AC$2-AB$2)*X1465)</f>
        <v>136.33745794428987</v>
      </c>
      <c r="AD1465" s="47"/>
      <c r="AE1465" s="3" t="s">
        <v>46</v>
      </c>
      <c r="AF1465" s="52" t="b">
        <f t="shared" ref="AF1465" ca="1" si="1851">AF1463 &gt;= $B$4</f>
        <v>0</v>
      </c>
      <c r="AG1465" s="52" t="b">
        <f t="array" aca="1" ref="AG1465" ca="1">AND(AG1463 &gt;= $B$4, NOT(OR($AF1465:AF1465)))</f>
        <v>0</v>
      </c>
      <c r="AH1465" s="52" t="b">
        <f t="array" aca="1" ref="AH1465" ca="1">AND(AH1463 &gt;= $B$4, NOT(OR($AF1465:AG1465)))</f>
        <v>0</v>
      </c>
      <c r="AI1465" s="52" t="b">
        <f t="array" aca="1" ref="AI1465" ca="1">AND(AI1463 &gt;= $B$4, NOT(OR($AF1465:AH1465)))</f>
        <v>0</v>
      </c>
      <c r="AJ1465" s="52" t="b">
        <f t="array" aca="1" ref="AJ1465" ca="1">AND(AJ1463 &gt;= $B$4, NOT(OR($AF1465:AI1465)))</f>
        <v>0</v>
      </c>
      <c r="AK1465" s="73"/>
      <c r="AL1465" s="70"/>
    </row>
    <row r="1466" spans="7:38" ht="14.55" customHeight="1" x14ac:dyDescent="0.3">
      <c r="G1466" s="3">
        <v>1464</v>
      </c>
      <c r="H1466" s="58">
        <v>7.3515788875776034E-2</v>
      </c>
      <c r="I1466" s="58">
        <v>1.5941130414691065</v>
      </c>
      <c r="J1466" s="58">
        <v>-1.2037969213591857</v>
      </c>
      <c r="K1466" s="59">
        <v>-2.0870801101139556</v>
      </c>
      <c r="L1466" s="60">
        <f t="array" ref="L1466:O1466">TRANSPOSE(MMULT(Option!$B$25:$E$28, TRANSPOSE(H1466:K1466)))</f>
        <v>7.3515788875776034E-2</v>
      </c>
      <c r="M1466" s="60">
        <v>1.490435051320002</v>
      </c>
      <c r="N1466" s="60">
        <v>-0.6104638558338904</v>
      </c>
      <c r="O1466" s="60">
        <v>-1.5753826317897885</v>
      </c>
      <c r="P1466" s="56" t="str">
        <f t="shared" si="1781"/>
        <v>293/4</v>
      </c>
      <c r="R1466" s="80"/>
      <c r="S1466" s="3" t="s">
        <v>30</v>
      </c>
      <c r="T1466" s="60">
        <f ca="1"/>
        <v>-0.27330657572495198</v>
      </c>
      <c r="U1466" s="60">
        <f ca="1"/>
        <v>2.5097064189938678E-2</v>
      </c>
      <c r="V1466" s="60">
        <f ca="1"/>
        <v>-1.6739790948900819</v>
      </c>
      <c r="W1466" s="60">
        <f ca="1"/>
        <v>-0.85945515105770676</v>
      </c>
      <c r="X1466" s="60">
        <f ca="1"/>
        <v>-0.32377421470876161</v>
      </c>
      <c r="Y1466" s="52">
        <f ca="1">$B$14 * EXP(($E$3 - $C$14^2/2) * Y$2 + $C$14*SQRT(Y$2)*T1466)</f>
        <v>92.589728601575843</v>
      </c>
      <c r="Z1466" s="52">
        <f ca="1">Y1466 * EXP(($E$3 - $C$14^2/2) * (Z$2-Y$2) + $C$14*SQRT(Z$2-Y$2)*U1466)</f>
        <v>93.75709411311918</v>
      </c>
      <c r="AA1466" s="52">
        <f ca="1">Z1466 * EXP(($E$3 - $C$14^2/2) * (AA$2-Z$2) + $C$14*SQRT(AA$2-Z$2)*V1466)</f>
        <v>57.026359257833072</v>
      </c>
      <c r="AB1466" s="52">
        <f ca="1">AA1466 * EXP(($E$3 - $C$14^2/2) * (AB$2-AA$2) + $C$14*SQRT(AB$2-AA$2)*W1466)</f>
        <v>44.286374604780676</v>
      </c>
      <c r="AC1466" s="52">
        <f ca="1">AB1466 * EXP(($E$3 - $C$14^2/2) * (AC$2-AB$2) + $C$14*SQRT(AC$2-AB$2)*X1466)</f>
        <v>40.388488018767468</v>
      </c>
      <c r="AD1466" s="47"/>
      <c r="AE1466" s="3" t="s">
        <v>68</v>
      </c>
      <c r="AF1466" s="52" t="b">
        <f ca="1">AND(AF1463&gt;$B$3, NOT(OR($AF1465:AF1465)))</f>
        <v>1</v>
      </c>
      <c r="AG1466" s="52" t="b">
        <f ca="1">AND(AG1463&gt;$B$3, NOT(OR($AF1465:AG1465)))</f>
        <v>1</v>
      </c>
      <c r="AH1466" s="52" t="b">
        <f ca="1">AND(AH1463&gt;$B$3, NOT(OR($AF1465:AH1465)))</f>
        <v>0</v>
      </c>
      <c r="AI1466" s="52" t="b">
        <f ca="1">AND(AI1463&gt;$B$3, NOT(OR($AF1465:AI1465)))</f>
        <v>0</v>
      </c>
      <c r="AJ1466" s="52" t="b">
        <f ca="1">AND(AJ1463&gt;$B$3, NOT(OR($AF1465:AJ1465)))</f>
        <v>0</v>
      </c>
      <c r="AK1466" s="74"/>
      <c r="AL1466" s="70"/>
    </row>
    <row r="1467" spans="7:38" ht="14.55" customHeight="1" x14ac:dyDescent="0.3">
      <c r="G1467" s="3">
        <v>1465</v>
      </c>
      <c r="H1467" s="58">
        <v>-1.0856872656134384</v>
      </c>
      <c r="I1467" s="58">
        <v>-0.16571974386739127</v>
      </c>
      <c r="J1467" s="58">
        <v>0.59872996118090682</v>
      </c>
      <c r="K1467" s="59">
        <v>-1.3329468575447823</v>
      </c>
      <c r="L1467" s="60">
        <f t="array" ref="L1467:O1467">TRANSPOSE(MMULT(Option!$B$25:$E$28, TRANSPOSE(H1467:K1467)))</f>
        <v>-1.0856872656134384</v>
      </c>
      <c r="M1467" s="60">
        <v>-0.58615956032957828</v>
      </c>
      <c r="N1467" s="60">
        <v>4.8200029815622714E-2</v>
      </c>
      <c r="O1467" s="60">
        <v>-1.5022778924836571</v>
      </c>
      <c r="P1467" s="56" t="str">
        <f t="shared" si="1781"/>
        <v>293/5</v>
      </c>
      <c r="R1467" s="80">
        <v>367</v>
      </c>
      <c r="S1467" s="3" t="s">
        <v>28</v>
      </c>
      <c r="T1467" s="60">
        <f t="array" aca="1" ref="T1467:T1470" ca="1">TRANSPOSE(OFFSET($L$3, MATCH($R1467 &amp; "/" &amp; T$2, $P$3:$P$5002, 0) - 1, 0, 1, $E$1))</f>
        <v>-0.14788601982904015</v>
      </c>
      <c r="U1467" s="60">
        <f t="array" aca="1" ref="U1467:U1470" ca="1">TRANSPOSE(OFFSET($L$3, MATCH($R1467 &amp; "/" &amp; U$2, $P$3:$P$5002, 0) - 1, 0, 1, $E$1))</f>
        <v>1.1017825376349899</v>
      </c>
      <c r="V1467" s="60">
        <f t="array" aca="1" ref="V1467:V1470" ca="1">TRANSPOSE(OFFSET($L$3, MATCH($R1467 &amp; "/" &amp; V$2, $P$3:$P$5002, 0) - 1, 0, 1, $E$1))</f>
        <v>0.28000426212501867</v>
      </c>
      <c r="W1467" s="60">
        <f t="array" aca="1" ref="W1467:W1470" ca="1">TRANSPOSE(OFFSET($L$3, MATCH($R1467 &amp; "/" &amp; W$2, $P$3:$P$5002, 0) - 1, 0, 1, $E$1))</f>
        <v>0.349213351008266</v>
      </c>
      <c r="X1467" s="60">
        <f t="array" aca="1" ref="X1467:X1470" ca="1">TRANSPOSE(OFFSET($L$3, MATCH($R1467 &amp; "/" &amp; X$2, $P$3:$P$5002, 0) - 1, 0, 1, $E$1))</f>
        <v>1.0226689801226563</v>
      </c>
      <c r="Y1467" s="52">
        <f ca="1">$B$11 * EXP(($E$3 - $C$11^2/2) * Y$2 + $C$11*SQRT(Y$2)*T1467)</f>
        <v>96.139895935578835</v>
      </c>
      <c r="Z1467" s="52">
        <f ca="1">Y1467 * EXP(($E$3 - $C$11^2/2) * (Z$2-Y$2) + $C$11*SQRT(Z$2-Y$2)*U1467)</f>
        <v>134.46973314375612</v>
      </c>
      <c r="AA1467" s="52">
        <f ca="1">Z1467 * EXP(($E$3 - $C$11^2/2) * (AA$2-Z$2) + $C$11*SQRT(AA$2-Z$2)*V1467)</f>
        <v>146.98645210307373</v>
      </c>
      <c r="AB1467" s="52">
        <f ca="1">AA1467 * EXP(($E$3 - $C$11^2/2) * (AB$2-AA$2) + $C$11*SQRT(AB$2-AA$2)*W1467)</f>
        <v>164.03903622616556</v>
      </c>
      <c r="AC1467" s="52">
        <f ca="1">AB1467 * EXP(($E$3 - $C$11^2/2) * (AC$2-AB$2) + $C$11*SQRT(AC$2-AB$2)*X1467)</f>
        <v>224.05803862679753</v>
      </c>
      <c r="AD1467" s="47"/>
      <c r="AE1467" s="3" t="s">
        <v>69</v>
      </c>
      <c r="AF1467" s="20" cm="1">
        <f t="array" aca="1" ref="AF1467" ca="1">MIN(Y1467:Y1470 / $D$11:$D$14)</f>
        <v>0.96139895935578834</v>
      </c>
      <c r="AG1467" s="20" cm="1">
        <f t="array" aca="1" ref="AG1467" ca="1">MIN(Z1467:Z1470 / $D$11:$D$14)</f>
        <v>1.3446973314375612</v>
      </c>
      <c r="AH1467" s="20" cm="1">
        <f t="array" aca="1" ref="AH1467" ca="1">MIN(AA1467:AA1470 / $D$11:$D$14)</f>
        <v>1.4698645210307373</v>
      </c>
      <c r="AI1467" s="20" cm="1">
        <f t="array" aca="1" ref="AI1467" ca="1">MIN(AB1467:AB1470 / $D$11:$D$14)</f>
        <v>1.6403903622616556</v>
      </c>
      <c r="AJ1467" s="20" cm="1">
        <f t="array" aca="1" ref="AJ1467" ca="1">MIN(AC1467:AC1470 / $D$11:$D$14)</f>
        <v>1.6112595011130373</v>
      </c>
      <c r="AK1467" s="72">
        <f t="array" aca="1" ref="AK1467" ca="1">SUMPRODUCT(AF1468:AJ1468, EXP(-$E$3*$AF$2:$AJ$2))</f>
        <v>109276.37026128646</v>
      </c>
      <c r="AL1467" s="70">
        <f ca="1">MAX(AC1468 - $D$11, 0) * EXP(-$E$2*$E$3)</f>
        <v>505.69607571773872</v>
      </c>
    </row>
    <row r="1468" spans="7:38" ht="14.55" customHeight="1" x14ac:dyDescent="0.3">
      <c r="G1468" s="3">
        <v>1466</v>
      </c>
      <c r="H1468" s="58">
        <v>1.3869770234989562</v>
      </c>
      <c r="I1468" s="58">
        <v>0.88236979251733394</v>
      </c>
      <c r="J1468" s="58">
        <v>2.4860713573233513</v>
      </c>
      <c r="K1468" s="59">
        <v>-0.64064019508516212</v>
      </c>
      <c r="L1468" s="60">
        <f t="array" ref="L1468:O1468">TRANSPOSE(MMULT(Option!$B$25:$E$28, TRANSPOSE(H1468:K1468)))</f>
        <v>1.3869770234989562</v>
      </c>
      <c r="M1468" s="60">
        <v>1.3634960824302147</v>
      </c>
      <c r="N1468" s="60">
        <v>2.9693909559073117</v>
      </c>
      <c r="O1468" s="60">
        <v>0.72246941562297573</v>
      </c>
      <c r="P1468" s="56" t="str">
        <f t="shared" si="1781"/>
        <v>294/1</v>
      </c>
      <c r="R1468" s="80"/>
      <c r="S1468" s="3" t="s">
        <v>29</v>
      </c>
      <c r="T1468" s="60">
        <f ca="1"/>
        <v>1.494109281596854</v>
      </c>
      <c r="U1468" s="60">
        <f ca="1"/>
        <v>2.5811974049978184</v>
      </c>
      <c r="V1468" s="60">
        <f ca="1"/>
        <v>3.1780146753248038</v>
      </c>
      <c r="W1468" s="60">
        <f ca="1"/>
        <v>-0.62632809408139767</v>
      </c>
      <c r="X1468" s="60">
        <f ca="1"/>
        <v>3.022631129148079E-3</v>
      </c>
      <c r="Y1468" s="52">
        <f ca="1">$B$12 * EXP(($E$3 - $C$12^2/2) * Y$2 + $C$12*SQRT(Y$2)*T1468)</f>
        <v>157.33904047532826</v>
      </c>
      <c r="Z1468" s="52">
        <f ca="1">Y1468 * EXP(($E$3 - $C$12^2/2) * (Z$2-Y$2) + $C$12*SQRT(Z$2-Y$2)*U1468)</f>
        <v>343.01088863941754</v>
      </c>
      <c r="AA1468" s="52">
        <f ca="1">Z1468 * EXP(($E$3 - $C$12^2/2) * (AA$2-Z$2) + $C$12*SQRT(AA$2-Z$2)*V1468)</f>
        <v>894.41206747208378</v>
      </c>
      <c r="AB1468" s="52">
        <f ca="1">AA1468 * EXP(($E$3 - $C$12^2/2) * (AB$2-AA$2) + $C$12*SQRT(AB$2-AA$2)*W1468)</f>
        <v>744.91354624683061</v>
      </c>
      <c r="AC1468" s="52">
        <f ca="1">AB1468 * EXP(($E$3 - $C$12^2/2) * (AC$2-AB$2) + $C$12*SQRT(AC$2-AB$2)*X1468)</f>
        <v>749.32661434082513</v>
      </c>
      <c r="AD1468" s="47"/>
      <c r="AE1468" s="3" t="s">
        <v>47</v>
      </c>
      <c r="AF1468" s="64">
        <f t="shared" ref="AF1468" ca="1" si="1852">($B$5*AF1470 + (1 + $B$6)*AF1469)*$B$2</f>
        <v>15000</v>
      </c>
      <c r="AG1468" s="64">
        <f t="shared" ref="AG1468" ca="1" si="1853">($B$5*AG1470 + (1 + $B$6)*AG1469)*$B$2</f>
        <v>105000</v>
      </c>
      <c r="AH1468" s="64">
        <f t="shared" ref="AH1468" ca="1" si="1854">($B$5*AH1470 + (1 + $B$6)*AH1469)*$B$2</f>
        <v>0</v>
      </c>
      <c r="AI1468" s="64">
        <f t="shared" ref="AI1468" ca="1" si="1855">($B$5*AI1470 + (1 + $B$6)*AI1469)*$B$2</f>
        <v>0</v>
      </c>
      <c r="AJ1468" s="64" cm="1">
        <f t="array" aca="1" ref="AJ1468" ca="1">($B$5*AJ1470 + (1 + $B$6)*AJ1469 + AND(NOT(AF1469:AJ1469)))*$B$2</f>
        <v>0</v>
      </c>
      <c r="AK1468" s="73"/>
      <c r="AL1468" s="70"/>
    </row>
    <row r="1469" spans="7:38" ht="14.55" customHeight="1" x14ac:dyDescent="0.3">
      <c r="G1469" s="3">
        <v>1467</v>
      </c>
      <c r="H1469" s="58">
        <v>1.0514424326763172</v>
      </c>
      <c r="I1469" s="58">
        <v>1.7566033228888522</v>
      </c>
      <c r="J1469" s="58">
        <v>0.37653795616831071</v>
      </c>
      <c r="K1469" s="59">
        <v>1.0751877022467251</v>
      </c>
      <c r="L1469" s="60">
        <f t="array" ref="L1469:O1469">TRANSPOSE(MMULT(Option!$B$25:$E$28, TRANSPOSE(H1469:K1469)))</f>
        <v>1.0514424326763172</v>
      </c>
      <c r="M1469" s="60">
        <v>2.0305305117003511</v>
      </c>
      <c r="N1469" s="60">
        <v>1.211280775396625</v>
      </c>
      <c r="O1469" s="60">
        <v>1.8747921222438251</v>
      </c>
      <c r="P1469" s="56" t="str">
        <f t="shared" si="1781"/>
        <v>294/2</v>
      </c>
      <c r="R1469" s="80"/>
      <c r="S1469" s="3" t="s">
        <v>31</v>
      </c>
      <c r="T1469" s="60">
        <f ca="1"/>
        <v>1.2511464243060653</v>
      </c>
      <c r="U1469" s="60">
        <f ca="1"/>
        <v>2.1264982542887418</v>
      </c>
      <c r="V1469" s="60">
        <f ca="1"/>
        <v>0.1208145124710619</v>
      </c>
      <c r="W1469" s="60">
        <f ca="1"/>
        <v>-0.79377337216129817</v>
      </c>
      <c r="X1469" s="60">
        <f ca="1"/>
        <v>1.8027769048858746</v>
      </c>
      <c r="Y1469" s="52">
        <f ca="1">$B$13 * EXP(($E$3 - $C$13^2/2) * Y$2 + $C$13*SQRT(Y$2)*T1469)</f>
        <v>146.27875955067381</v>
      </c>
      <c r="Z1469" s="52">
        <f ca="1">Y1469 * EXP(($E$3 - $C$13^2/2) * (Z$2-Y$2) + $C$13*SQRT(Z$2-Y$2)*U1469)</f>
        <v>278.23430697862915</v>
      </c>
      <c r="AA1469" s="52">
        <f ca="1">Z1469 * EXP(($E$3 - $C$13^2/2) * (AA$2-Z$2) + $C$13*SQRT(AA$2-Z$2)*V1469)</f>
        <v>289.94984023336144</v>
      </c>
      <c r="AB1469" s="52">
        <f ca="1">AA1469 * EXP(($E$3 - $C$13^2/2) * (AB$2-AA$2) + $C$13*SQRT(AB$2-AA$2)*W1469)</f>
        <v>229.65448301560721</v>
      </c>
      <c r="AC1469" s="52">
        <f ca="1">AB1469 * EXP(($E$3 - $C$13^2/2) * (AC$2-AB$2) + $C$13*SQRT(AC$2-AB$2)*X1469)</f>
        <v>396.39413358875652</v>
      </c>
      <c r="AD1469" s="47"/>
      <c r="AE1469" s="3" t="s">
        <v>46</v>
      </c>
      <c r="AF1469" s="52" t="b">
        <f t="shared" ref="AF1469" ca="1" si="1856">AF1467 &gt;= $B$4</f>
        <v>0</v>
      </c>
      <c r="AG1469" s="52" t="b">
        <f t="array" aca="1" ref="AG1469" ca="1">AND(AG1467 &gt;= $B$4, NOT(OR($AF1469:AF1469)))</f>
        <v>1</v>
      </c>
      <c r="AH1469" s="52" t="b">
        <f t="array" aca="1" ref="AH1469" ca="1">AND(AH1467 &gt;= $B$4, NOT(OR($AF1469:AG1469)))</f>
        <v>0</v>
      </c>
      <c r="AI1469" s="52" t="b">
        <f t="array" aca="1" ref="AI1469" ca="1">AND(AI1467 &gt;= $B$4, NOT(OR($AF1469:AH1469)))</f>
        <v>0</v>
      </c>
      <c r="AJ1469" s="52" t="b">
        <f t="array" aca="1" ref="AJ1469" ca="1">AND(AJ1467 &gt;= $B$4, NOT(OR($AF1469:AI1469)))</f>
        <v>0</v>
      </c>
      <c r="AK1469" s="73"/>
      <c r="AL1469" s="70"/>
    </row>
    <row r="1470" spans="7:38" ht="14.55" customHeight="1" x14ac:dyDescent="0.3">
      <c r="G1470" s="3">
        <v>1468</v>
      </c>
      <c r="H1470" s="58">
        <v>0.74805700365745198</v>
      </c>
      <c r="I1470" s="58">
        <v>-0.81795438915735419</v>
      </c>
      <c r="J1470" s="58">
        <v>-0.80299617274820079</v>
      </c>
      <c r="K1470" s="59">
        <v>0.3175636621122272</v>
      </c>
      <c r="L1470" s="60">
        <f t="array" ref="L1470:O1470">TRANSPOSE(MMULT(Option!$B$25:$E$28, TRANSPOSE(H1470:K1470)))</f>
        <v>0.74805700365745198</v>
      </c>
      <c r="M1470" s="60">
        <v>-0.45044477920400755</v>
      </c>
      <c r="N1470" s="60">
        <v>-0.62024755707657031</v>
      </c>
      <c r="O1470" s="60">
        <v>0.20024853264136216</v>
      </c>
      <c r="P1470" s="56" t="str">
        <f t="shared" si="1781"/>
        <v>294/3</v>
      </c>
      <c r="R1470" s="80"/>
      <c r="S1470" s="3" t="s">
        <v>30</v>
      </c>
      <c r="T1470" s="60">
        <f ca="1"/>
        <v>0.7758396059853766</v>
      </c>
      <c r="U1470" s="60">
        <f ca="1"/>
        <v>1.4306254376384293</v>
      </c>
      <c r="V1470" s="60">
        <f ca="1"/>
        <v>0.22170468698010304</v>
      </c>
      <c r="W1470" s="60">
        <f ca="1"/>
        <v>-0.79727648561308606</v>
      </c>
      <c r="X1470" s="60">
        <f ca="1"/>
        <v>-0.12417267169712176</v>
      </c>
      <c r="Y1470" s="52">
        <f ca="1">$B$14 * EXP(($E$3 - $C$14^2/2) * Y$2 + $C$14*SQRT(Y$2)*T1470)</f>
        <v>126.83944420274138</v>
      </c>
      <c r="Z1470" s="52">
        <f ca="1">Y1470 * EXP(($E$3 - $C$14^2/2) * (Z$2-Y$2) + $C$14*SQRT(Z$2-Y$2)*U1470)</f>
        <v>195.80312675101899</v>
      </c>
      <c r="AA1470" s="52">
        <f ca="1">Z1470 * EXP(($E$3 - $C$14^2/2) * (AA$2-Z$2) + $C$14*SQRT(AA$2-Z$2)*V1470)</f>
        <v>210.31809130158422</v>
      </c>
      <c r="AB1470" s="52">
        <f ca="1">AA1470 * EXP(($E$3 - $C$14^2/2) * (AB$2-AA$2) + $C$14*SQRT(AB$2-AA$2)*W1470)</f>
        <v>166.40726037313331</v>
      </c>
      <c r="AC1470" s="52">
        <f ca="1">AB1470 * EXP(($E$3 - $C$14^2/2) * (AC$2-AB$2) + $C$14*SQRT(AC$2-AB$2)*X1470)</f>
        <v>161.12595011130372</v>
      </c>
      <c r="AD1470" s="47"/>
      <c r="AE1470" s="3" t="s">
        <v>68</v>
      </c>
      <c r="AF1470" s="52" t="b">
        <f ca="1">AND(AF1467&gt;$B$3, NOT(OR($AF1469:AF1469)))</f>
        <v>1</v>
      </c>
      <c r="AG1470" s="52" t="b">
        <f ca="1">AND(AG1467&gt;$B$3, NOT(OR($AF1469:AG1469)))</f>
        <v>0</v>
      </c>
      <c r="AH1470" s="52" t="b">
        <f ca="1">AND(AH1467&gt;$B$3, NOT(OR($AF1469:AH1469)))</f>
        <v>0</v>
      </c>
      <c r="AI1470" s="52" t="b">
        <f ca="1">AND(AI1467&gt;$B$3, NOT(OR($AF1469:AI1469)))</f>
        <v>0</v>
      </c>
      <c r="AJ1470" s="52" t="b">
        <f ca="1">AND(AJ1467&gt;$B$3, NOT(OR($AF1469:AJ1469)))</f>
        <v>0</v>
      </c>
      <c r="AK1470" s="74"/>
      <c r="AL1470" s="70"/>
    </row>
    <row r="1471" spans="7:38" ht="14.55" customHeight="1" x14ac:dyDescent="0.3">
      <c r="G1471" s="3">
        <v>1469</v>
      </c>
      <c r="H1471" s="58">
        <v>0.47280704236497378</v>
      </c>
      <c r="I1471" s="58">
        <v>-0.37437873394530335</v>
      </c>
      <c r="J1471" s="58">
        <v>1.2377495244087355</v>
      </c>
      <c r="K1471" s="59">
        <v>-0.40408243604847027</v>
      </c>
      <c r="L1471" s="60">
        <f t="array" ref="L1471:O1471">TRANSPOSE(MMULT(Option!$B$25:$E$28, TRANSPOSE(H1471:K1471)))</f>
        <v>0.47280704236497378</v>
      </c>
      <c r="M1471" s="60">
        <v>-0.15400096043122768</v>
      </c>
      <c r="N1471" s="60">
        <v>1.1782153180273178</v>
      </c>
      <c r="O1471" s="60">
        <v>-1.3364102586175486E-2</v>
      </c>
      <c r="P1471" s="56" t="str">
        <f t="shared" si="1781"/>
        <v>294/4</v>
      </c>
      <c r="R1471" s="80">
        <v>368</v>
      </c>
      <c r="S1471" s="3" t="s">
        <v>28</v>
      </c>
      <c r="T1471" s="60">
        <f t="array" aca="1" ref="T1471:T1474" ca="1">TRANSPOSE(OFFSET($L$3, MATCH($R1471 &amp; "/" &amp; T$2, $P$3:$P$5002, 0) - 1, 0, 1, $E$1))</f>
        <v>-0.90357653480413602</v>
      </c>
      <c r="U1471" s="60">
        <f t="array" aca="1" ref="U1471:U1474" ca="1">TRANSPOSE(OFFSET($L$3, MATCH($R1471 &amp; "/" &amp; U$2, $P$3:$P$5002, 0) - 1, 0, 1, $E$1))</f>
        <v>0.26587721346357074</v>
      </c>
      <c r="V1471" s="60">
        <f t="array" aca="1" ref="V1471:V1474" ca="1">TRANSPOSE(OFFSET($L$3, MATCH($R1471 &amp; "/" &amp; V$2, $P$3:$P$5002, 0) - 1, 0, 1, $E$1))</f>
        <v>-0.78994265073931436</v>
      </c>
      <c r="W1471" s="60">
        <f t="array" aca="1" ref="W1471:W1474" ca="1">TRANSPOSE(OFFSET($L$3, MATCH($R1471 &amp; "/" &amp; W$2, $P$3:$P$5002, 0) - 1, 0, 1, $E$1))</f>
        <v>1.4161954593394332</v>
      </c>
      <c r="X1471" s="60">
        <f t="array" aca="1" ref="X1471:X1474" ca="1">TRANSPOSE(OFFSET($L$3, MATCH($R1471 &amp; "/" &amp; X$2, $P$3:$P$5002, 0) - 1, 0, 1, $E$1))</f>
        <v>1.8197495028446686</v>
      </c>
      <c r="Y1471" s="52">
        <f ca="1">$B$11 * EXP(($E$3 - $C$11^2/2) * Y$2 + $C$11*SQRT(Y$2)*T1471)</f>
        <v>76.638320980400721</v>
      </c>
      <c r="Z1471" s="52">
        <f ca="1">Y1471 * EXP(($E$3 - $C$11^2/2) * (Z$2-Y$2) + $C$11*SQRT(Z$2-Y$2)*U1471)</f>
        <v>83.417689366165845</v>
      </c>
      <c r="AA1471" s="52">
        <f ca="1">Z1471 * EXP(($E$3 - $C$11^2/2) * (AA$2-Z$2) + $C$11*SQRT(AA$2-Z$2)*V1471)</f>
        <v>66.146871430564516</v>
      </c>
      <c r="AB1471" s="52">
        <f ca="1">AA1471 * EXP(($E$3 - $C$11^2/2) * (AB$2-AA$2) + $C$11*SQRT(AB$2-AA$2)*W1471)</f>
        <v>101.67040239834283</v>
      </c>
      <c r="AC1471" s="52">
        <f ca="1">AB1471 * EXP(($E$3 - $C$11^2/2) * (AC$2-AB$2) + $C$11*SQRT(AC$2-AB$2)*X1471)</f>
        <v>176.38358488220388</v>
      </c>
      <c r="AD1471" s="47"/>
      <c r="AE1471" s="3" t="s">
        <v>69</v>
      </c>
      <c r="AF1471" s="20" cm="1">
        <f t="array" aca="1" ref="AF1471" ca="1">MIN(Y1471:Y1474 / $D$11:$D$14)</f>
        <v>0.7663832098040072</v>
      </c>
      <c r="AG1471" s="20" cm="1">
        <f t="array" aca="1" ref="AG1471" ca="1">MIN(Z1471:Z1474 / $D$11:$D$14)</f>
        <v>0.83417689366165848</v>
      </c>
      <c r="AH1471" s="20" cm="1">
        <f t="array" aca="1" ref="AH1471" ca="1">MIN(AA1471:AA1474 / $D$11:$D$14)</f>
        <v>0.66146871430564513</v>
      </c>
      <c r="AI1471" s="20" cm="1">
        <f t="array" aca="1" ref="AI1471" ca="1">MIN(AB1471:AB1474 / $D$11:$D$14)</f>
        <v>1.0167040239834284</v>
      </c>
      <c r="AJ1471" s="20" cm="1">
        <f t="array" aca="1" ref="AJ1471" ca="1">MIN(AC1471:AC1474 / $D$11:$D$14)</f>
        <v>1.7638358488220387</v>
      </c>
      <c r="AK1471" s="72">
        <f t="array" aca="1" ref="AK1471" ca="1">SUMPRODUCT(AF1472:AJ1472, EXP(-$E$3*$AF$2:$AJ$2))</f>
        <v>107627.60478920664</v>
      </c>
      <c r="AL1471" s="70">
        <f ca="1">MAX(AC1472 - $D$11, 0) * EXP(-$E$2*$E$3)</f>
        <v>161.87976031261138</v>
      </c>
    </row>
    <row r="1472" spans="7:38" ht="14.55" customHeight="1" x14ac:dyDescent="0.3">
      <c r="G1472" s="3">
        <v>1470</v>
      </c>
      <c r="H1472" s="58">
        <v>0.31602536824605615</v>
      </c>
      <c r="I1472" s="58">
        <v>2.0510373784848036E-2</v>
      </c>
      <c r="J1472" s="58">
        <v>-0.13173518949538582</v>
      </c>
      <c r="K1472" s="59">
        <v>1.632986876303864</v>
      </c>
      <c r="L1472" s="60">
        <f t="array" ref="L1472:O1472">TRANSPOSE(MMULT(Option!$B$25:$E$28, TRANSPOSE(H1472:K1472)))</f>
        <v>0.31602536824605615</v>
      </c>
      <c r="M1472" s="60">
        <v>0.14520821537860326</v>
      </c>
      <c r="N1472" s="60">
        <v>1.6076680958167555E-2</v>
      </c>
      <c r="O1472" s="60">
        <v>1.5044753626204723</v>
      </c>
      <c r="P1472" s="56" t="str">
        <f t="shared" si="1781"/>
        <v>294/5</v>
      </c>
      <c r="R1472" s="80"/>
      <c r="S1472" s="3" t="s">
        <v>29</v>
      </c>
      <c r="T1472" s="60">
        <f ca="1"/>
        <v>0.82645000937997037</v>
      </c>
      <c r="U1472" s="60">
        <f ca="1"/>
        <v>1.2765788242935183</v>
      </c>
      <c r="V1472" s="60">
        <f ca="1"/>
        <v>0.10199666381403771</v>
      </c>
      <c r="W1472" s="60">
        <f ca="1"/>
        <v>0.62582010204815786</v>
      </c>
      <c r="X1472" s="60">
        <f ca="1"/>
        <v>0.83404628022864402</v>
      </c>
      <c r="Y1472" s="52">
        <f ca="1">$B$12 * EXP(($E$3 - $C$12^2/2) * Y$2 + $C$12*SQRT(Y$2)*T1472)</f>
        <v>128.77995707660872</v>
      </c>
      <c r="Z1472" s="52">
        <f ca="1">Y1472 * EXP(($E$3 - $C$12^2/2) * (Z$2-Y$2) + $C$12*SQRT(Z$2-Y$2)*U1472)</f>
        <v>189.8204899996631</v>
      </c>
      <c r="AA1472" s="52">
        <f ca="1">Z1472 * EXP(($E$3 - $C$12^2/2) * (AA$2-Z$2) + $C$12*SQRT(AA$2-Z$2)*V1472)</f>
        <v>196.69962820574875</v>
      </c>
      <c r="AB1472" s="52">
        <f ca="1">AA1472 * EXP(($E$3 - $C$12^2/2) * (AB$2-AA$2) + $C$12*SQRT(AB$2-AA$2)*W1472)</f>
        <v>238.51301184654636</v>
      </c>
      <c r="AC1472" s="52">
        <f ca="1">AB1472 * EXP(($E$3 - $C$12^2/2) * (AC$2-AB$2) + $C$12*SQRT(AC$2-AB$2)*X1472)</f>
        <v>307.85772668871255</v>
      </c>
      <c r="AD1472" s="47"/>
      <c r="AE1472" s="3" t="s">
        <v>47</v>
      </c>
      <c r="AF1472" s="64">
        <f t="shared" ref="AF1472" ca="1" si="1857">($B$5*AF1474 + (1 + $B$6)*AF1473)*$B$2</f>
        <v>0</v>
      </c>
      <c r="AG1472" s="64">
        <f t="shared" ref="AG1472" ca="1" si="1858">($B$5*AG1474 + (1 + $B$6)*AG1473)*$B$2</f>
        <v>15000</v>
      </c>
      <c r="AH1472" s="64">
        <f t="shared" ref="AH1472" ca="1" si="1859">($B$5*AH1474 + (1 + $B$6)*AH1473)*$B$2</f>
        <v>0</v>
      </c>
      <c r="AI1472" s="64">
        <f t="shared" ref="AI1472" ca="1" si="1860">($B$5*AI1474 + (1 + $B$6)*AI1473)*$B$2</f>
        <v>15000</v>
      </c>
      <c r="AJ1472" s="64" cm="1">
        <f t="array" aca="1" ref="AJ1472" ca="1">($B$5*AJ1474 + (1 + $B$6)*AJ1473 + AND(NOT(AF1473:AJ1473)))*$B$2</f>
        <v>105000</v>
      </c>
      <c r="AK1472" s="73"/>
      <c r="AL1472" s="70"/>
    </row>
    <row r="1473" spans="7:38" ht="14.55" customHeight="1" x14ac:dyDescent="0.3">
      <c r="G1473" s="3">
        <v>1471</v>
      </c>
      <c r="H1473" s="58">
        <v>0.81649464947577532</v>
      </c>
      <c r="I1473" s="58">
        <v>0.40908420284023028</v>
      </c>
      <c r="J1473" s="58">
        <v>-1.5947611803905386</v>
      </c>
      <c r="K1473" s="59">
        <v>-0.29402924089781046</v>
      </c>
      <c r="L1473" s="60">
        <f t="array" ref="L1473:O1473">TRANSPOSE(MMULT(Option!$B$25:$E$28, TRANSPOSE(H1473:K1473)))</f>
        <v>0.81649464947577532</v>
      </c>
      <c r="M1473" s="60">
        <v>0.70152972481551501</v>
      </c>
      <c r="N1473" s="60">
        <v>-0.96697354725324236</v>
      </c>
      <c r="O1473" s="60">
        <v>-0.12933585960892702</v>
      </c>
      <c r="P1473" s="56" t="str">
        <f t="shared" si="1781"/>
        <v>295/1</v>
      </c>
      <c r="R1473" s="80"/>
      <c r="S1473" s="3" t="s">
        <v>31</v>
      </c>
      <c r="T1473" s="60">
        <f ca="1"/>
        <v>0.95798426308435614</v>
      </c>
      <c r="U1473" s="60">
        <f ca="1"/>
        <v>0.96211145212995453</v>
      </c>
      <c r="V1473" s="60">
        <f ca="1"/>
        <v>1.3569618748356632E-2</v>
      </c>
      <c r="W1473" s="60">
        <f ca="1"/>
        <v>0.56382266724279062</v>
      </c>
      <c r="X1473" s="60">
        <f ca="1"/>
        <v>1.5592452192612387</v>
      </c>
      <c r="Y1473" s="52">
        <f ca="1">$B$13 * EXP(($E$3 - $C$13^2/2) * Y$2 + $C$13*SQRT(Y$2)*T1473)</f>
        <v>133.96324414691293</v>
      </c>
      <c r="Z1473" s="52">
        <f ca="1">Y1473 * EXP(($E$3 - $C$13^2/2) * (Z$2-Y$2) + $C$13*SQRT(Z$2-Y$2)*U1473)</f>
        <v>179.68384691132556</v>
      </c>
      <c r="AA1473" s="52">
        <f ca="1">Z1473 * EXP(($E$3 - $C$13^2/2) * (AA$2-Z$2) + $C$13*SQRT(AA$2-Z$2)*V1473)</f>
        <v>181.32115321776865</v>
      </c>
      <c r="AB1473" s="52">
        <f ca="1">AA1473 * EXP(($E$3 - $C$13^2/2) * (AB$2-AA$2) + $C$13*SQRT(AB$2-AA$2)*W1473)</f>
        <v>215.8139267842123</v>
      </c>
      <c r="AC1473" s="52">
        <f ca="1">AB1473 * EXP(($E$3 - $C$13^2/2) * (AC$2-AB$2) + $C$13*SQRT(AC$2-AB$2)*X1473)</f>
        <v>346.26007416099498</v>
      </c>
      <c r="AD1473" s="47"/>
      <c r="AE1473" s="3" t="s">
        <v>46</v>
      </c>
      <c r="AF1473" s="52" t="b">
        <f t="shared" ref="AF1473" ca="1" si="1861">AF1471 &gt;= $B$4</f>
        <v>0</v>
      </c>
      <c r="AG1473" s="52" t="b">
        <f t="array" aca="1" ref="AG1473" ca="1">AND(AG1471 &gt;= $B$4, NOT(OR($AF1473:AF1473)))</f>
        <v>0</v>
      </c>
      <c r="AH1473" s="52" t="b">
        <f t="array" aca="1" ref="AH1473" ca="1">AND(AH1471 &gt;= $B$4, NOT(OR($AF1473:AG1473)))</f>
        <v>0</v>
      </c>
      <c r="AI1473" s="52" t="b">
        <f t="array" aca="1" ref="AI1473" ca="1">AND(AI1471 &gt;= $B$4, NOT(OR($AF1473:AH1473)))</f>
        <v>0</v>
      </c>
      <c r="AJ1473" s="52" t="b">
        <f t="array" aca="1" ref="AJ1473" ca="1">AND(AJ1471 &gt;= $B$4, NOT(OR($AF1473:AI1473)))</f>
        <v>1</v>
      </c>
      <c r="AK1473" s="73"/>
      <c r="AL1473" s="70"/>
    </row>
    <row r="1474" spans="7:38" ht="14.55" customHeight="1" x14ac:dyDescent="0.3">
      <c r="G1474" s="3">
        <v>1472</v>
      </c>
      <c r="H1474" s="58">
        <v>0.90431676032266317</v>
      </c>
      <c r="I1474" s="58">
        <v>0.17961207840491072</v>
      </c>
      <c r="J1474" s="58">
        <v>1.0094740729594578</v>
      </c>
      <c r="K1474" s="59">
        <v>0.48680997574329893</v>
      </c>
      <c r="L1474" s="60">
        <f t="array" ref="L1474:O1474">TRANSPOSE(MMULT(Option!$B$25:$E$28, TRANSPOSE(H1474:K1474)))</f>
        <v>0.90431676032266317</v>
      </c>
      <c r="M1474" s="60">
        <v>0.52634389313283458</v>
      </c>
      <c r="N1474" s="60">
        <v>1.2953914259982797</v>
      </c>
      <c r="O1474" s="60">
        <v>1.0226685083255287</v>
      </c>
      <c r="P1474" s="56" t="str">
        <f t="shared" si="1781"/>
        <v>295/2</v>
      </c>
      <c r="R1474" s="80"/>
      <c r="S1474" s="3" t="s">
        <v>30</v>
      </c>
      <c r="T1474" s="60">
        <f ca="1"/>
        <v>2.5594923002220629</v>
      </c>
      <c r="U1474" s="60">
        <f ca="1"/>
        <v>-0.13134502301385287</v>
      </c>
      <c r="V1474" s="60">
        <f ca="1"/>
        <v>-1.8237006788086048</v>
      </c>
      <c r="W1474" s="60">
        <f ca="1"/>
        <v>0.73004502682997807</v>
      </c>
      <c r="X1474" s="60">
        <f ca="1"/>
        <v>0.97420821499659949</v>
      </c>
      <c r="Y1474" s="52">
        <f ca="1">$B$14 * EXP(($E$3 - $C$14^2/2) * Y$2 + $C$14*SQRT(Y$2)*T1474)</f>
        <v>216.59253641485458</v>
      </c>
      <c r="Z1474" s="52">
        <f ca="1">Y1474 * EXP(($E$3 - $C$14^2/2) * (Z$2-Y$2) + $C$14*SQRT(Z$2-Y$2)*U1474)</f>
        <v>209.26771580906561</v>
      </c>
      <c r="AA1474" s="52">
        <f ca="1">Z1474 * EXP(($E$3 - $C$14^2/2) * (AA$2-Z$2) + $C$14*SQRT(AA$2-Z$2)*V1474)</f>
        <v>121.69332682607534</v>
      </c>
      <c r="AB1474" s="52">
        <f ca="1">AA1474 * EXP(($E$3 - $C$14^2/2) * (AB$2-AA$2) + $C$14*SQRT(AB$2-AA$2)*W1474)</f>
        <v>152.24905102367717</v>
      </c>
      <c r="AC1474" s="52">
        <f ca="1">AB1474 * EXP(($E$3 - $C$14^2/2) * (AC$2-AB$2) + $C$14*SQRT(AC$2-AB$2)*X1474)</f>
        <v>204.95288799244011</v>
      </c>
      <c r="AD1474" s="47"/>
      <c r="AE1474" s="3" t="s">
        <v>68</v>
      </c>
      <c r="AF1474" s="52" t="b">
        <f ca="1">AND(AF1471&gt;$B$3, NOT(OR($AF1473:AF1473)))</f>
        <v>0</v>
      </c>
      <c r="AG1474" s="52" t="b">
        <f ca="1">AND(AG1471&gt;$B$3, NOT(OR($AF1473:AG1473)))</f>
        <v>1</v>
      </c>
      <c r="AH1474" s="52" t="b">
        <f ca="1">AND(AH1471&gt;$B$3, NOT(OR($AF1473:AH1473)))</f>
        <v>0</v>
      </c>
      <c r="AI1474" s="52" t="b">
        <f ca="1">AND(AI1471&gt;$B$3, NOT(OR($AF1473:AI1473)))</f>
        <v>1</v>
      </c>
      <c r="AJ1474" s="52" t="b">
        <f ca="1">AND(AJ1471&gt;$B$3, NOT(OR($AF1473:AJ1473)))</f>
        <v>0</v>
      </c>
      <c r="AK1474" s="74"/>
      <c r="AL1474" s="70"/>
    </row>
    <row r="1475" spans="7:38" ht="14.55" customHeight="1" x14ac:dyDescent="0.3">
      <c r="G1475" s="3">
        <v>1473</v>
      </c>
      <c r="H1475" s="58">
        <v>0.50075179691121829</v>
      </c>
      <c r="I1475" s="58">
        <v>-0.36247884628187349</v>
      </c>
      <c r="J1475" s="58">
        <v>-2.1918788803016929</v>
      </c>
      <c r="K1475" s="59">
        <v>-0.97536115725039785</v>
      </c>
      <c r="L1475" s="60">
        <f t="array" ref="L1475:O1475">TRANSPOSE(MMULT(Option!$B$25:$E$28, TRANSPOSE(H1475:K1475)))</f>
        <v>0.50075179691121829</v>
      </c>
      <c r="M1475" s="60">
        <v>-0.13191663141690216</v>
      </c>
      <c r="N1475" s="60">
        <v>-1.8197678074071753</v>
      </c>
      <c r="O1475" s="60">
        <v>-1.1576788701857907</v>
      </c>
      <c r="P1475" s="56" t="str">
        <f t="shared" si="1781"/>
        <v>295/3</v>
      </c>
      <c r="R1475" s="80">
        <v>369</v>
      </c>
      <c r="S1475" s="3" t="s">
        <v>28</v>
      </c>
      <c r="T1475" s="60">
        <f t="array" aca="1" ref="T1475:T1478" ca="1">TRANSPOSE(OFFSET($L$3, MATCH($R1475 &amp; "/" &amp; T$2, $P$3:$P$5002, 0) - 1, 0, 1, $E$1))</f>
        <v>-0.72557629117339495</v>
      </c>
      <c r="U1475" s="60">
        <f t="array" aca="1" ref="U1475:U1478" ca="1">TRANSPOSE(OFFSET($L$3, MATCH($R1475 &amp; "/" &amp; U$2, $P$3:$P$5002, 0) - 1, 0, 1, $E$1))</f>
        <v>-1.0741887935975116</v>
      </c>
      <c r="V1475" s="60">
        <f t="array" aca="1" ref="V1475:V1478" ca="1">TRANSPOSE(OFFSET($L$3, MATCH($R1475 &amp; "/" &amp; V$2, $P$3:$P$5002, 0) - 1, 0, 1, $E$1))</f>
        <v>-0.14261355619189581</v>
      </c>
      <c r="W1475" s="60">
        <f t="array" aca="1" ref="W1475:W1478" ca="1">TRANSPOSE(OFFSET($L$3, MATCH($R1475 &amp; "/" &amp; W$2, $P$3:$P$5002, 0) - 1, 0, 1, $E$1))</f>
        <v>-0.9932316856643173</v>
      </c>
      <c r="X1475" s="60">
        <f t="array" aca="1" ref="X1475:X1478" ca="1">TRANSPOSE(OFFSET($L$3, MATCH($R1475 &amp; "/" &amp; X$2, $P$3:$P$5002, 0) - 1, 0, 1, $E$1))</f>
        <v>0.35410810366306034</v>
      </c>
      <c r="Y1475" s="52">
        <f ca="1">$B$11 * EXP(($E$3 - $C$11^2/2) * Y$2 + $C$11*SQRT(Y$2)*T1475)</f>
        <v>80.842053855266869</v>
      </c>
      <c r="Z1475" s="52">
        <f ca="1">Y1475 * EXP(($E$3 - $C$11^2/2) * (Z$2-Y$2) + $C$11*SQRT(Z$2-Y$2)*U1475)</f>
        <v>58.864645282148054</v>
      </c>
      <c r="AA1475" s="52">
        <f ca="1">Z1475 * EXP(($E$3 - $C$11^2/2) * (AA$2-Z$2) + $C$11*SQRT(AA$2-Z$2)*V1475)</f>
        <v>56.681993973808048</v>
      </c>
      <c r="AB1475" s="52">
        <f ca="1">AA1475 * EXP(($E$3 - $C$11^2/2) * (AB$2-AA$2) + $C$11*SQRT(AB$2-AA$2)*W1475)</f>
        <v>42.287311985673639</v>
      </c>
      <c r="AC1475" s="52">
        <f ca="1">AB1475 * EXP(($E$3 - $C$11^2/2) * (AC$2-AB$2) + $C$11*SQRT(AC$2-AB$2)*X1475)</f>
        <v>47.262611061420117</v>
      </c>
      <c r="AD1475" s="47"/>
      <c r="AE1475" s="3" t="s">
        <v>69</v>
      </c>
      <c r="AF1475" s="20" cm="1">
        <f t="array" aca="1" ref="AF1475" ca="1">MIN(Y1475:Y1478 / $D$11:$D$14)</f>
        <v>0.60838214107205379</v>
      </c>
      <c r="AG1475" s="20" cm="1">
        <f t="array" aca="1" ref="AG1475" ca="1">MIN(Z1475:Z1478 / $D$11:$D$14)</f>
        <v>0.39458718408811905</v>
      </c>
      <c r="AH1475" s="20" cm="1">
        <f t="array" aca="1" ref="AH1475" ca="1">MIN(AA1475:AA1478 / $D$11:$D$14)</f>
        <v>0.37443286390146729</v>
      </c>
      <c r="AI1475" s="20" cm="1">
        <f t="array" aca="1" ref="AI1475" ca="1">MIN(AB1475:AB1478 / $D$11:$D$14)</f>
        <v>0.42287311985673637</v>
      </c>
      <c r="AJ1475" s="20" cm="1">
        <f t="array" aca="1" ref="AJ1475" ca="1">MIN(AC1475:AC1478 / $D$11:$D$14)</f>
        <v>0.47262611061420118</v>
      </c>
      <c r="AK1475" s="72">
        <f t="array" aca="1" ref="AK1475" ca="1">SUMPRODUCT(AF1476:AJ1476, EXP(-$E$3*$AF$2:$AJ$2))</f>
        <v>77880.078307140488</v>
      </c>
      <c r="AL1475" s="70">
        <f ca="1">MAX(AC1476 - $D$11, 0) * EXP(-$E$2*$E$3)</f>
        <v>0</v>
      </c>
    </row>
    <row r="1476" spans="7:38" ht="14.55" customHeight="1" x14ac:dyDescent="0.3">
      <c r="G1476" s="3">
        <v>1474</v>
      </c>
      <c r="H1476" s="58">
        <v>0.76746298015679171</v>
      </c>
      <c r="I1476" s="58">
        <v>0.38164242831985085</v>
      </c>
      <c r="J1476" s="58">
        <v>-0.40723198247509812</v>
      </c>
      <c r="K1476" s="59">
        <v>0.71507432407992522</v>
      </c>
      <c r="L1476" s="60">
        <f t="array" ref="L1476:O1476">TRANSPOSE(MMULT(Option!$B$25:$E$28, TRANSPOSE(H1476:K1476)))</f>
        <v>0.76746298015679171</v>
      </c>
      <c r="M1476" s="60">
        <v>0.65676625529921162</v>
      </c>
      <c r="N1476" s="60">
        <v>4.9246689437733582E-2</v>
      </c>
      <c r="O1476" s="60">
        <v>0.9397921613433905</v>
      </c>
      <c r="P1476" s="56" t="str">
        <f t="shared" ref="P1476:P1539" si="1862">(QUOTIENT(G1476 - 1, $E$2) + 1) &amp; "/" &amp; MOD(G1476 -1, $E$2) + 1</f>
        <v>295/4</v>
      </c>
      <c r="R1476" s="80"/>
      <c r="S1476" s="3" t="s">
        <v>29</v>
      </c>
      <c r="T1476" s="60">
        <f ca="1"/>
        <v>0.45776165008026665</v>
      </c>
      <c r="U1476" s="60">
        <f ca="1"/>
        <v>-2.2294486627111274</v>
      </c>
      <c r="V1476" s="60">
        <f ca="1"/>
        <v>-0.23496013713805852</v>
      </c>
      <c r="W1476" s="60">
        <f ca="1"/>
        <v>0.28091592468904808</v>
      </c>
      <c r="X1476" s="60">
        <f ca="1"/>
        <v>0.94517835107597736</v>
      </c>
      <c r="Y1476" s="52">
        <f ca="1">$B$12 * EXP(($E$3 - $C$12^2/2) * Y$2 + $C$12*SQRT(Y$2)*T1476)</f>
        <v>115.29553264244159</v>
      </c>
      <c r="Z1476" s="52">
        <f ca="1">Y1476 * EXP(($E$3 - $C$12^2/2) * (Z$2-Y$2) + $C$12*SQRT(Z$2-Y$2)*U1476)</f>
        <v>59.362581227164867</v>
      </c>
      <c r="AA1476" s="52">
        <f ca="1">Z1476 * EXP(($E$3 - $C$12^2/2) * (AA$2-Z$2) + $C$12*SQRT(AA$2-Z$2)*V1476)</f>
        <v>55.599601894354137</v>
      </c>
      <c r="AB1476" s="52">
        <f ca="1">AA1476 * EXP(($E$3 - $C$12^2/2) * (AB$2-AA$2) + $C$12*SQRT(AB$2-AA$2)*W1476)</f>
        <v>60.791551180196137</v>
      </c>
      <c r="AC1476" s="52">
        <f ca="1">AB1476 * EXP(($E$3 - $C$12^2/2) * (AC$2-AB$2) + $C$12*SQRT(AC$2-AB$2)*X1476)</f>
        <v>81.126066700384442</v>
      </c>
      <c r="AD1476" s="47"/>
      <c r="AE1476" s="3" t="s">
        <v>47</v>
      </c>
      <c r="AF1476" s="64">
        <f t="shared" ref="AF1476" ca="1" si="1863">($B$5*AF1478 + (1 + $B$6)*AF1477)*$B$2</f>
        <v>0</v>
      </c>
      <c r="AG1476" s="64">
        <f t="shared" ref="AG1476" ca="1" si="1864">($B$5*AG1478 + (1 + $B$6)*AG1477)*$B$2</f>
        <v>0</v>
      </c>
      <c r="AH1476" s="64">
        <f t="shared" ref="AH1476" ca="1" si="1865">($B$5*AH1478 + (1 + $B$6)*AH1477)*$B$2</f>
        <v>0</v>
      </c>
      <c r="AI1476" s="64">
        <f t="shared" ref="AI1476" ca="1" si="1866">($B$5*AI1478 + (1 + $B$6)*AI1477)*$B$2</f>
        <v>0</v>
      </c>
      <c r="AJ1476" s="64" cm="1">
        <f t="array" aca="1" ref="AJ1476" ca="1">($B$5*AJ1478 + (1 + $B$6)*AJ1477 + AND(NOT(AF1477:AJ1477)))*$B$2</f>
        <v>100000</v>
      </c>
      <c r="AK1476" s="73"/>
      <c r="AL1476" s="70"/>
    </row>
    <row r="1477" spans="7:38" ht="14.55" customHeight="1" x14ac:dyDescent="0.3">
      <c r="G1477" s="3">
        <v>1475</v>
      </c>
      <c r="H1477" s="58">
        <v>-0.90839038748332435</v>
      </c>
      <c r="I1477" s="58">
        <v>-0.23884306925822116</v>
      </c>
      <c r="J1477" s="58">
        <v>-0.31648716391911919</v>
      </c>
      <c r="K1477" s="59">
        <v>-1.843486217086467</v>
      </c>
      <c r="L1477" s="60">
        <f t="array" ref="L1477:O1477">TRANSPOSE(MMULT(Option!$B$25:$E$28, TRANSPOSE(H1477:K1477)))</f>
        <v>-0.90839038748332435</v>
      </c>
      <c r="M1477" s="60">
        <v>-0.58225944381160544</v>
      </c>
      <c r="N1477" s="60">
        <v>-0.70387381351889988</v>
      </c>
      <c r="O1477" s="60">
        <v>-2.0663392020056879</v>
      </c>
      <c r="P1477" s="56" t="str">
        <f t="shared" si="1862"/>
        <v>295/5</v>
      </c>
      <c r="R1477" s="80"/>
      <c r="S1477" s="3" t="s">
        <v>31</v>
      </c>
      <c r="T1477" s="60">
        <f ca="1"/>
        <v>9.2242974236595027E-2</v>
      </c>
      <c r="U1477" s="60">
        <f ca="1"/>
        <v>-1.5765256199799229</v>
      </c>
      <c r="V1477" s="60">
        <f ca="1"/>
        <v>0.1005776512042931</v>
      </c>
      <c r="W1477" s="60">
        <f ca="1"/>
        <v>-0.50998484055924576</v>
      </c>
      <c r="X1477" s="60">
        <f ca="1"/>
        <v>-0.34473465776965762</v>
      </c>
      <c r="Y1477" s="52">
        <f ca="1">$B$13 * EXP(($E$3 - $C$13^2/2) * Y$2 + $C$13*SQRT(Y$2)*T1477)</f>
        <v>103.32125121602347</v>
      </c>
      <c r="Z1477" s="52">
        <f ca="1">Y1477 * EXP(($E$3 - $C$13^2/2) * (Z$2-Y$2) + $C$13*SQRT(Z$2-Y$2)*U1477)</f>
        <v>64.708035641023855</v>
      </c>
      <c r="AA1477" s="52">
        <f ca="1">Z1477 * EXP(($E$3 - $C$13^2/2) * (AA$2-Z$2) + $C$13*SQRT(AA$2-Z$2)*V1477)</f>
        <v>67.024531061520065</v>
      </c>
      <c r="AB1477" s="52">
        <f ca="1">AA1477 * EXP(($E$3 - $C$13^2/2) * (AB$2-AA$2) + $C$13*SQRT(AB$2-AA$2)*W1477)</f>
        <v>57.804303935532985</v>
      </c>
      <c r="AC1477" s="52">
        <f ca="1">AB1477 * EXP(($E$3 - $C$13^2/2) * (AC$2-AB$2) + $C$13*SQRT(AC$2-AB$2)*X1477)</f>
        <v>52.386181154819809</v>
      </c>
      <c r="AD1477" s="47"/>
      <c r="AE1477" s="3" t="s">
        <v>46</v>
      </c>
      <c r="AF1477" s="52" t="b">
        <f t="shared" ref="AF1477" ca="1" si="1867">AF1475 &gt;= $B$4</f>
        <v>0</v>
      </c>
      <c r="AG1477" s="52" t="b">
        <f t="array" aca="1" ref="AG1477" ca="1">AND(AG1475 &gt;= $B$4, NOT(OR($AF1477:AF1477)))</f>
        <v>0</v>
      </c>
      <c r="AH1477" s="52" t="b">
        <f t="array" aca="1" ref="AH1477" ca="1">AND(AH1475 &gt;= $B$4, NOT(OR($AF1477:AG1477)))</f>
        <v>0</v>
      </c>
      <c r="AI1477" s="52" t="b">
        <f t="array" aca="1" ref="AI1477" ca="1">AND(AI1475 &gt;= $B$4, NOT(OR($AF1477:AH1477)))</f>
        <v>0</v>
      </c>
      <c r="AJ1477" s="52" t="b">
        <f t="array" aca="1" ref="AJ1477" ca="1">AND(AJ1475 &gt;= $B$4, NOT(OR($AF1477:AI1477)))</f>
        <v>0</v>
      </c>
      <c r="AK1477" s="73"/>
      <c r="AL1477" s="70"/>
    </row>
    <row r="1478" spans="7:38" ht="14.55" customHeight="1" x14ac:dyDescent="0.3">
      <c r="G1478" s="3">
        <v>1476</v>
      </c>
      <c r="H1478" s="58">
        <v>-1.8026753419048718</v>
      </c>
      <c r="I1478" s="58">
        <v>-0.76808292865756311</v>
      </c>
      <c r="J1478" s="58">
        <v>-9.9493909598329655E-2</v>
      </c>
      <c r="K1478" s="59">
        <v>0.43453396179537357</v>
      </c>
      <c r="L1478" s="60">
        <f t="array" ref="L1478:O1478">TRANSPOSE(MMULT(Option!$B$25:$E$28, TRANSPOSE(H1478:K1478)))</f>
        <v>-1.8026753419048718</v>
      </c>
      <c r="M1478" s="60">
        <v>-1.4250297688772786</v>
      </c>
      <c r="N1478" s="60">
        <v>-1.0095879624949218</v>
      </c>
      <c r="O1478" s="60">
        <v>-0.56950802944443657</v>
      </c>
      <c r="P1478" s="56" t="str">
        <f t="shared" si="1862"/>
        <v>296/1</v>
      </c>
      <c r="R1478" s="80"/>
      <c r="S1478" s="3" t="s">
        <v>30</v>
      </c>
      <c r="T1478" s="60">
        <f ca="1"/>
        <v>-1.6731735765093165</v>
      </c>
      <c r="U1478" s="60">
        <f ca="1"/>
        <v>-1.4598769706804777</v>
      </c>
      <c r="V1478" s="60">
        <f ca="1"/>
        <v>-0.19142532186459865</v>
      </c>
      <c r="W1478" s="60">
        <f ca="1"/>
        <v>1.6527810518808506</v>
      </c>
      <c r="X1478" s="60">
        <f ca="1"/>
        <v>1.0236621330953979</v>
      </c>
      <c r="Y1478" s="52">
        <f ca="1">$B$14 * EXP(($E$3 - $C$14^2/2) * Y$2 + $C$14*SQRT(Y$2)*T1478)</f>
        <v>60.838214107205381</v>
      </c>
      <c r="Z1478" s="52">
        <f ca="1">Y1478 * EXP(($E$3 - $C$14^2/2) * (Z$2-Y$2) + $C$14*SQRT(Z$2-Y$2)*U1478)</f>
        <v>39.458718408811905</v>
      </c>
      <c r="AA1478" s="52">
        <f ca="1">Z1478 * EXP(($E$3 - $C$14^2/2) * (AA$2-Z$2) + $C$14*SQRT(AA$2-Z$2)*V1478)</f>
        <v>37.443286390146731</v>
      </c>
      <c r="AB1478" s="52">
        <f ca="1">AA1478 * EXP(($E$3 - $C$14^2/2) * (AB$2-AA$2) + $C$14*SQRT(AB$2-AA$2)*W1478)</f>
        <v>61.785069463671121</v>
      </c>
      <c r="AC1478" s="52">
        <f ca="1">AB1478 * EXP(($E$3 - $C$14^2/2) * (AC$2-AB$2) + $C$14*SQRT(AC$2-AB$2)*X1478)</f>
        <v>84.416289013004459</v>
      </c>
      <c r="AD1478" s="47"/>
      <c r="AE1478" s="3" t="s">
        <v>68</v>
      </c>
      <c r="AF1478" s="52" t="b">
        <f ca="1">AND(AF1475&gt;$B$3, NOT(OR($AF1477:AF1477)))</f>
        <v>0</v>
      </c>
      <c r="AG1478" s="52" t="b">
        <f ca="1">AND(AG1475&gt;$B$3, NOT(OR($AF1477:AG1477)))</f>
        <v>0</v>
      </c>
      <c r="AH1478" s="52" t="b">
        <f ca="1">AND(AH1475&gt;$B$3, NOT(OR($AF1477:AH1477)))</f>
        <v>0</v>
      </c>
      <c r="AI1478" s="52" t="b">
        <f ca="1">AND(AI1475&gt;$B$3, NOT(OR($AF1477:AI1477)))</f>
        <v>0</v>
      </c>
      <c r="AJ1478" s="52" t="b">
        <f ca="1">AND(AJ1475&gt;$B$3, NOT(OR($AF1477:AJ1477)))</f>
        <v>0</v>
      </c>
      <c r="AK1478" s="74"/>
      <c r="AL1478" s="70"/>
    </row>
    <row r="1479" spans="7:38" ht="14.55" customHeight="1" x14ac:dyDescent="0.3">
      <c r="G1479" s="3">
        <v>1477</v>
      </c>
      <c r="H1479" s="58">
        <v>-0.1923947750874356</v>
      </c>
      <c r="I1479" s="58">
        <v>-0.77626657499137286</v>
      </c>
      <c r="J1479" s="58">
        <v>-1.9647651710401653E-2</v>
      </c>
      <c r="K1479" s="59">
        <v>-0.98315266939182322</v>
      </c>
      <c r="L1479" s="60">
        <f t="array" ref="L1479:O1479">TRANSPOSE(MMULT(Option!$B$25:$E$28, TRANSPOSE(H1479:K1479)))</f>
        <v>-0.1923947750874356</v>
      </c>
      <c r="M1479" s="60">
        <v>-0.78841797790739021</v>
      </c>
      <c r="N1479" s="60">
        <v>-0.29748894540508231</v>
      </c>
      <c r="O1479" s="60">
        <v>-1.1259886906670973</v>
      </c>
      <c r="P1479" s="56" t="str">
        <f t="shared" si="1862"/>
        <v>296/2</v>
      </c>
      <c r="R1479" s="80">
        <v>370</v>
      </c>
      <c r="S1479" s="3" t="s">
        <v>28</v>
      </c>
      <c r="T1479" s="60">
        <f t="array" aca="1" ref="T1479:T1482" ca="1">TRANSPOSE(OFFSET($L$3, MATCH($R1479 &amp; "/" &amp; T$2, $P$3:$P$5002, 0) - 1, 0, 1, $E$1))</f>
        <v>-0.27252305981143166</v>
      </c>
      <c r="U1479" s="60">
        <f t="array" aca="1" ref="U1479:U1482" ca="1">TRANSPOSE(OFFSET($L$3, MATCH($R1479 &amp; "/" &amp; U$2, $P$3:$P$5002, 0) - 1, 0, 1, $E$1))</f>
        <v>0.3781779107636995</v>
      </c>
      <c r="V1479" s="60">
        <f t="array" aca="1" ref="V1479:V1482" ca="1">TRANSPOSE(OFFSET($L$3, MATCH($R1479 &amp; "/" &amp; V$2, $P$3:$P$5002, 0) - 1, 0, 1, $E$1))</f>
        <v>-0.63522501451540581</v>
      </c>
      <c r="W1479" s="60">
        <f t="array" aca="1" ref="W1479:W1482" ca="1">TRANSPOSE(OFFSET($L$3, MATCH($R1479 &amp; "/" &amp; W$2, $P$3:$P$5002, 0) - 1, 0, 1, $E$1))</f>
        <v>0.27786604023794792</v>
      </c>
      <c r="X1479" s="60">
        <f t="array" aca="1" ref="X1479:X1482" ca="1">TRANSPOSE(OFFSET($L$3, MATCH($R1479 &amp; "/" &amp; X$2, $P$3:$P$5002, 0) - 1, 0, 1, $E$1))</f>
        <v>1.1805647558815171</v>
      </c>
      <c r="Y1479" s="52">
        <f ca="1">$B$11 * EXP(($E$3 - $C$11^2/2) * Y$2 + $C$11*SQRT(Y$2)*T1479)</f>
        <v>92.611494817338453</v>
      </c>
      <c r="Z1479" s="52">
        <f ca="1">Y1479 * EXP(($E$3 - $C$11^2/2) * (Z$2-Y$2) + $C$11*SQRT(Z$2-Y$2)*U1479)</f>
        <v>104.25779616851167</v>
      </c>
      <c r="AA1479" s="52">
        <f ca="1">Z1479 * EXP(($E$3 - $C$11^2/2) * (AA$2-Z$2) + $C$11*SQRT(AA$2-Z$2)*V1479)</f>
        <v>86.599941228995803</v>
      </c>
      <c r="AB1479" s="52">
        <f ca="1">AA1479 * EXP(($E$3 - $C$11^2/2) * (AB$2-AA$2) + $C$11*SQRT(AB$2-AA$2)*W1479)</f>
        <v>94.600139339536213</v>
      </c>
      <c r="AC1479" s="52">
        <f ca="1">AB1479 * EXP(($E$3 - $C$11^2/2) * (AC$2-AB$2) + $C$11*SQRT(AC$2-AB$2)*X1479)</f>
        <v>135.48058904195864</v>
      </c>
      <c r="AD1479" s="47"/>
      <c r="AE1479" s="3" t="s">
        <v>69</v>
      </c>
      <c r="AF1479" s="20" cm="1">
        <f t="array" aca="1" ref="AF1479" ca="1">MIN(Y1479:Y1482 / $D$11:$D$14)</f>
        <v>0.82761279812191713</v>
      </c>
      <c r="AG1479" s="20" cm="1">
        <f t="array" aca="1" ref="AG1479" ca="1">MIN(Z1479:Z1482 / $D$11:$D$14)</f>
        <v>0.87343299345087422</v>
      </c>
      <c r="AH1479" s="20" cm="1">
        <f t="array" aca="1" ref="AH1479" ca="1">MIN(AA1479:AA1482 / $D$11:$D$14)</f>
        <v>0.85413035917464186</v>
      </c>
      <c r="AI1479" s="20" cm="1">
        <f t="array" aca="1" ref="AI1479" ca="1">MIN(AB1479:AB1482 / $D$11:$D$14)</f>
        <v>0.94600139339536216</v>
      </c>
      <c r="AJ1479" s="20" cm="1">
        <f t="array" aca="1" ref="AJ1479" ca="1">MIN(AC1479:AC1482 / $D$11:$D$14)</f>
        <v>0.95485694099093232</v>
      </c>
      <c r="AK1479" s="72">
        <f t="array" aca="1" ref="AK1479" ca="1">SUMPRODUCT(AF1480:AJ1480, EXP(-$E$3*$AF$2:$AJ$2))</f>
        <v>142594.67363380725</v>
      </c>
      <c r="AL1479" s="70">
        <f ca="1">MAX(AC1480 - $D$11, 0) * EXP(-$E$2*$E$3)</f>
        <v>14.275894383327168</v>
      </c>
    </row>
    <row r="1480" spans="7:38" ht="14.55" customHeight="1" x14ac:dyDescent="0.3">
      <c r="G1480" s="3">
        <v>1478</v>
      </c>
      <c r="H1480" s="58">
        <v>1.2001131411686299</v>
      </c>
      <c r="I1480" s="58">
        <v>8.1283662722931443E-2</v>
      </c>
      <c r="J1480" s="58">
        <v>-1.3697637401324694</v>
      </c>
      <c r="K1480" s="59">
        <v>-0.26887823188263194</v>
      </c>
      <c r="L1480" s="60">
        <f t="array" ref="L1480:O1480">TRANSPOSE(MMULT(Option!$B$25:$E$28, TRANSPOSE(H1480:K1480)))</f>
        <v>1.2001131411686299</v>
      </c>
      <c r="M1480" s="60">
        <v>0.5545429639056707</v>
      </c>
      <c r="N1480" s="60">
        <v>-0.70174696479026477</v>
      </c>
      <c r="O1480" s="60">
        <v>3.7262473604972868E-3</v>
      </c>
      <c r="P1480" s="56" t="str">
        <f t="shared" si="1862"/>
        <v>296/3</v>
      </c>
      <c r="R1480" s="80"/>
      <c r="S1480" s="3" t="s">
        <v>29</v>
      </c>
      <c r="T1480" s="60">
        <f ca="1"/>
        <v>0.30430333879453547</v>
      </c>
      <c r="U1480" s="60">
        <f ca="1"/>
        <v>-0.41138502328546267</v>
      </c>
      <c r="V1480" s="60">
        <f ca="1"/>
        <v>1.1391576112398403</v>
      </c>
      <c r="W1480" s="60">
        <f ca="1"/>
        <v>-0.13476454994199938</v>
      </c>
      <c r="X1480" s="60">
        <f ca="1"/>
        <v>-0.41960367380862218</v>
      </c>
      <c r="Y1480" s="52">
        <f ca="1">$B$12 * EXP(($E$3 - $C$12^2/2) * Y$2 + $C$12*SQRT(Y$2)*T1480)</f>
        <v>110.10794332967765</v>
      </c>
      <c r="Z1480" s="52">
        <f ca="1">Y1480 * EXP(($E$3 - $C$12^2/2) * (Z$2-Y$2) + $C$12*SQRT(Z$2-Y$2)*U1480)</f>
        <v>97.81184464928441</v>
      </c>
      <c r="AA1480" s="52">
        <f ca="1">Z1480 * EXP(($E$3 - $C$12^2/2) * (AA$2-Z$2) + $C$12*SQRT(AA$2-Z$2)*V1480)</f>
        <v>138.3508657665484</v>
      </c>
      <c r="AB1480" s="52">
        <f ca="1">AA1480 * EXP(($E$3 - $C$12^2/2) * (AB$2-AA$2) + $C$12*SQRT(AB$2-AA$2)*W1480)</f>
        <v>133.53499776547403</v>
      </c>
      <c r="AC1480" s="52">
        <f ca="1">AB1480 * EXP(($E$3 - $C$12^2/2) * (AC$2-AB$2) + $C$12*SQRT(AC$2-AB$2)*X1480)</f>
        <v>118.33061123414186</v>
      </c>
      <c r="AD1480" s="47"/>
      <c r="AE1480" s="3" t="s">
        <v>47</v>
      </c>
      <c r="AF1480" s="64">
        <f t="shared" ref="AF1480" ca="1" si="1868">($B$5*AF1482 + (1 + $B$6)*AF1481)*$B$2</f>
        <v>15000</v>
      </c>
      <c r="AG1480" s="64">
        <f t="shared" ref="AG1480" ca="1" si="1869">($B$5*AG1482 + (1 + $B$6)*AG1481)*$B$2</f>
        <v>15000</v>
      </c>
      <c r="AH1480" s="64">
        <f t="shared" ref="AH1480" ca="1" si="1870">($B$5*AH1482 + (1 + $B$6)*AH1481)*$B$2</f>
        <v>15000</v>
      </c>
      <c r="AI1480" s="64">
        <f t="shared" ref="AI1480" ca="1" si="1871">($B$5*AI1482 + (1 + $B$6)*AI1481)*$B$2</f>
        <v>15000</v>
      </c>
      <c r="AJ1480" s="64" cm="1">
        <f t="array" aca="1" ref="AJ1480" ca="1">($B$5*AJ1482 + (1 + $B$6)*AJ1481 + AND(NOT(AF1481:AJ1481)))*$B$2</f>
        <v>114999.99999999999</v>
      </c>
      <c r="AK1480" s="73"/>
      <c r="AL1480" s="70"/>
    </row>
    <row r="1481" spans="7:38" ht="14.55" customHeight="1" x14ac:dyDescent="0.3">
      <c r="G1481" s="3">
        <v>1479</v>
      </c>
      <c r="H1481" s="58">
        <v>-0.41658702594288549</v>
      </c>
      <c r="I1481" s="58">
        <v>-0.63452845498951083</v>
      </c>
      <c r="J1481" s="58">
        <v>1.2889269055012145</v>
      </c>
      <c r="K1481" s="59">
        <v>-1.3714759562534278</v>
      </c>
      <c r="L1481" s="60">
        <f t="array" ref="L1481:O1481">TRANSPOSE(MMULT(Option!$B$25:$E$28, TRANSPOSE(H1481:K1481)))</f>
        <v>-0.41658702594288549</v>
      </c>
      <c r="M1481" s="60">
        <v>-0.74818974549571682</v>
      </c>
      <c r="N1481" s="60">
        <v>0.79928411172539393</v>
      </c>
      <c r="O1481" s="60">
        <v>-1.255682433322209</v>
      </c>
      <c r="P1481" s="56" t="str">
        <f t="shared" si="1862"/>
        <v>296/4</v>
      </c>
      <c r="R1481" s="80"/>
      <c r="S1481" s="3" t="s">
        <v>31</v>
      </c>
      <c r="T1481" s="60">
        <f ca="1"/>
        <v>-0.64736623030245577</v>
      </c>
      <c r="U1481" s="60">
        <f ca="1"/>
        <v>0.43898506182357022</v>
      </c>
      <c r="V1481" s="60">
        <f ca="1"/>
        <v>-0.36719033631821291</v>
      </c>
      <c r="W1481" s="60">
        <f ca="1"/>
        <v>1.0617770159360553</v>
      </c>
      <c r="X1481" s="60">
        <f ca="1"/>
        <v>-0.29598616822775564</v>
      </c>
      <c r="Y1481" s="52">
        <f ca="1">$B$13 * EXP(($E$3 - $C$13^2/2) * Y$2 + $C$13*SQRT(Y$2)*T1481)</f>
        <v>82.761279812191717</v>
      </c>
      <c r="Z1481" s="52">
        <f ca="1">Y1481 * EXP(($E$3 - $C$13^2/2) * (Z$2-Y$2) + $C$13*SQRT(Z$2-Y$2)*U1481)</f>
        <v>94.884070457813678</v>
      </c>
      <c r="AA1481" s="52">
        <f ca="1">Z1481 * EXP(($E$3 - $C$13^2/2) * (AA$2-Z$2) + $C$13*SQRT(AA$2-Z$2)*V1481)</f>
        <v>85.413035917464185</v>
      </c>
      <c r="AB1481" s="52">
        <f ca="1">AA1481 * EXP(($E$3 - $C$13^2/2) * (AB$2-AA$2) + $C$13*SQRT(AB$2-AA$2)*W1481)</f>
        <v>118.04097846772028</v>
      </c>
      <c r="AC1481" s="52">
        <f ca="1">AB1481 * EXP(($E$3 - $C$13^2/2) * (AC$2-AB$2) + $C$13*SQRT(AC$2-AB$2)*X1481)</f>
        <v>108.55272382908147</v>
      </c>
      <c r="AD1481" s="47"/>
      <c r="AE1481" s="3" t="s">
        <v>46</v>
      </c>
      <c r="AF1481" s="52" t="b">
        <f t="shared" ref="AF1481" ca="1" si="1872">AF1479 &gt;= $B$4</f>
        <v>0</v>
      </c>
      <c r="AG1481" s="52" t="b">
        <f t="array" aca="1" ref="AG1481" ca="1">AND(AG1479 &gt;= $B$4, NOT(OR($AF1481:AF1481)))</f>
        <v>0</v>
      </c>
      <c r="AH1481" s="52" t="b">
        <f t="array" aca="1" ref="AH1481" ca="1">AND(AH1479 &gt;= $B$4, NOT(OR($AF1481:AG1481)))</f>
        <v>0</v>
      </c>
      <c r="AI1481" s="52" t="b">
        <f t="array" aca="1" ref="AI1481" ca="1">AND(AI1479 &gt;= $B$4, NOT(OR($AF1481:AH1481)))</f>
        <v>0</v>
      </c>
      <c r="AJ1481" s="52" t="b">
        <f t="array" aca="1" ref="AJ1481" ca="1">AND(AJ1479 &gt;= $B$4, NOT(OR($AF1481:AI1481)))</f>
        <v>0</v>
      </c>
      <c r="AK1481" s="73"/>
      <c r="AL1481" s="70"/>
    </row>
    <row r="1482" spans="7:38" ht="14.55" customHeight="1" x14ac:dyDescent="0.3">
      <c r="G1482" s="3">
        <v>1480</v>
      </c>
      <c r="H1482" s="58">
        <v>1.2322718332040317E-2</v>
      </c>
      <c r="I1482" s="58">
        <v>0.83022579746859815</v>
      </c>
      <c r="J1482" s="58">
        <v>-1.5212358147712788</v>
      </c>
      <c r="K1482" s="59">
        <v>-0.88792992510039492</v>
      </c>
      <c r="L1482" s="60">
        <f t="array" ref="L1482:O1482">TRANSPOSE(MMULT(Option!$B$25:$E$28, TRANSPOSE(H1482:K1482)))</f>
        <v>1.2322718332040317E-2</v>
      </c>
      <c r="M1482" s="60">
        <v>0.76584359949380165</v>
      </c>
      <c r="N1482" s="60">
        <v>-1.1137834946819647</v>
      </c>
      <c r="O1482" s="60">
        <v>-0.83495935495500151</v>
      </c>
      <c r="P1482" s="56" t="str">
        <f t="shared" si="1862"/>
        <v>296/5</v>
      </c>
      <c r="R1482" s="80"/>
      <c r="S1482" s="3" t="s">
        <v>30</v>
      </c>
      <c r="T1482" s="60">
        <f ca="1"/>
        <v>-0.34589590016603833</v>
      </c>
      <c r="U1482" s="60">
        <f ca="1"/>
        <v>-0.13851697572489066</v>
      </c>
      <c r="V1482" s="60">
        <f ca="1"/>
        <v>0.37590325646253048</v>
      </c>
      <c r="W1482" s="60">
        <f ca="1"/>
        <v>6.6076610197636415E-2</v>
      </c>
      <c r="X1482" s="60">
        <f ca="1"/>
        <v>-0.19487948987604981</v>
      </c>
      <c r="Y1482" s="52">
        <f ca="1">$B$14 * EXP(($E$3 - $C$14^2/2) * Y$2 + $C$14*SQRT(Y$2)*T1482)</f>
        <v>90.595216708047872</v>
      </c>
      <c r="Z1482" s="52">
        <f ca="1">Y1482 * EXP(($E$3 - $C$14^2/2) * (Z$2-Y$2) + $C$14*SQRT(Z$2-Y$2)*U1482)</f>
        <v>87.343299345087416</v>
      </c>
      <c r="AA1482" s="52">
        <f ca="1">Z1482 * EXP(($E$3 - $C$14^2/2) * (AA$2-Z$2) + $C$14*SQRT(AA$2-Z$2)*V1482)</f>
        <v>98.260026866161439</v>
      </c>
      <c r="AB1482" s="52">
        <f ca="1">AA1482 * EXP(($E$3 - $C$14^2/2) * (AB$2-AA$2) + $C$14*SQRT(AB$2-AA$2)*W1482)</f>
        <v>100.72965885468788</v>
      </c>
      <c r="AC1482" s="52">
        <f ca="1">AB1482 * EXP(($E$3 - $C$14^2/2) * (AC$2-AB$2) + $C$14*SQRT(AC$2-AB$2)*X1482)</f>
        <v>95.485694099093237</v>
      </c>
      <c r="AD1482" s="47"/>
      <c r="AE1482" s="3" t="s">
        <v>68</v>
      </c>
      <c r="AF1482" s="52" t="b">
        <f ca="1">AND(AF1479&gt;$B$3, NOT(OR($AF1481:AF1481)))</f>
        <v>1</v>
      </c>
      <c r="AG1482" s="52" t="b">
        <f ca="1">AND(AG1479&gt;$B$3, NOT(OR($AF1481:AG1481)))</f>
        <v>1</v>
      </c>
      <c r="AH1482" s="52" t="b">
        <f ca="1">AND(AH1479&gt;$B$3, NOT(OR($AF1481:AH1481)))</f>
        <v>1</v>
      </c>
      <c r="AI1482" s="52" t="b">
        <f ca="1">AND(AI1479&gt;$B$3, NOT(OR($AF1481:AI1481)))</f>
        <v>1</v>
      </c>
      <c r="AJ1482" s="52" t="b">
        <f ca="1">AND(AJ1479&gt;$B$3, NOT(OR($AF1481:AJ1481)))</f>
        <v>1</v>
      </c>
      <c r="AK1482" s="74"/>
      <c r="AL1482" s="70"/>
    </row>
    <row r="1483" spans="7:38" ht="14.55" customHeight="1" x14ac:dyDescent="0.3">
      <c r="G1483" s="3">
        <v>1481</v>
      </c>
      <c r="H1483" s="58">
        <v>0.35336145143123271</v>
      </c>
      <c r="I1483" s="58">
        <v>-0.51532411297520553</v>
      </c>
      <c r="J1483" s="58">
        <v>2.5416035950914533</v>
      </c>
      <c r="K1483" s="59">
        <v>0.45715936779559774</v>
      </c>
      <c r="L1483" s="60">
        <f t="array" ref="L1483:O1483">TRANSPOSE(MMULT(Option!$B$25:$E$28, TRANSPOSE(H1483:K1483)))</f>
        <v>0.35336145143123271</v>
      </c>
      <c r="M1483" s="60">
        <v>-0.33095777045647778</v>
      </c>
      <c r="N1483" s="60">
        <v>2.2387170721774758</v>
      </c>
      <c r="O1483" s="60">
        <v>0.89395917213493781</v>
      </c>
      <c r="P1483" s="56" t="str">
        <f t="shared" si="1862"/>
        <v>297/1</v>
      </c>
      <c r="R1483" s="80">
        <v>371</v>
      </c>
      <c r="S1483" s="3" t="s">
        <v>28</v>
      </c>
      <c r="T1483" s="60">
        <f t="array" aca="1" ref="T1483:T1486" ca="1">TRANSPOSE(OFFSET($L$3, MATCH($R1483 &amp; "/" &amp; T$2, $P$3:$P$5002, 0) - 1, 0, 1, $E$1))</f>
        <v>0.25093508173423035</v>
      </c>
      <c r="U1483" s="60">
        <f t="array" aca="1" ref="U1483:U1486" ca="1">TRANSPOSE(OFFSET($L$3, MATCH($R1483 &amp; "/" &amp; U$2, $P$3:$P$5002, 0) - 1, 0, 1, $E$1))</f>
        <v>-0.90521216942572169</v>
      </c>
      <c r="V1483" s="60">
        <f t="array" aca="1" ref="V1483:V1486" ca="1">TRANSPOSE(OFFSET($L$3, MATCH($R1483 &amp; "/" &amp; V$2, $P$3:$P$5002, 0) - 1, 0, 1, $E$1))</f>
        <v>-3.7331088831462349E-2</v>
      </c>
      <c r="W1483" s="60">
        <f t="array" aca="1" ref="W1483:W1486" ca="1">TRANSPOSE(OFFSET($L$3, MATCH($R1483 &amp; "/" &amp; W$2, $P$3:$P$5002, 0) - 1, 0, 1, $E$1))</f>
        <v>1.0713743876950195</v>
      </c>
      <c r="X1483" s="60">
        <f t="array" aca="1" ref="X1483:X1486" ca="1">TRANSPOSE(OFFSET($L$3, MATCH($R1483 &amp; "/" &amp; X$2, $P$3:$P$5002, 0) - 1, 0, 1, $E$1))</f>
        <v>-0.33918742125825097</v>
      </c>
      <c r="Y1483" s="52">
        <f ca="1">$B$11 * EXP(($E$3 - $C$11^2/2) * Y$2 + $C$11*SQRT(Y$2)*T1483)</f>
        <v>108.35909988880175</v>
      </c>
      <c r="Z1483" s="52">
        <f ca="1">Y1483 * EXP(($E$3 - $C$11^2/2) * (Z$2-Y$2) + $C$11*SQRT(Z$2-Y$2)*U1483)</f>
        <v>83.003855595924975</v>
      </c>
      <c r="AA1483" s="52">
        <f ca="1">Z1483 * EXP(($E$3 - $C$11^2/2) * (AA$2-Z$2) + $C$11*SQRT(AA$2-Z$2)*V1483)</f>
        <v>82.490879278676189</v>
      </c>
      <c r="AB1483" s="52">
        <f ca="1">AA1483 * EXP(($E$3 - $C$11^2/2) * (AB$2-AA$2) + $C$11*SQRT(AB$2-AA$2)*W1483)</f>
        <v>114.33126287166891</v>
      </c>
      <c r="AC1483" s="52">
        <f ca="1">AB1483 * EXP(($E$3 - $C$11^2/2) * (AC$2-AB$2) + $C$11*SQRT(AC$2-AB$2)*X1483)</f>
        <v>103.78732183584094</v>
      </c>
      <c r="AD1483" s="47"/>
      <c r="AE1483" s="3" t="s">
        <v>69</v>
      </c>
      <c r="AF1483" s="20" cm="1">
        <f t="array" aca="1" ref="AF1483" ca="1">MIN(Y1483:Y1486 / $D$11:$D$14)</f>
        <v>0.6934790498520329</v>
      </c>
      <c r="AG1483" s="20" cm="1">
        <f t="array" aca="1" ref="AG1483" ca="1">MIN(Z1483:Z1486 / $D$11:$D$14)</f>
        <v>0.66152547242679172</v>
      </c>
      <c r="AH1483" s="20" cm="1">
        <f t="array" aca="1" ref="AH1483" ca="1">MIN(AA1483:AA1486 / $D$11:$D$14)</f>
        <v>0.82490879278676188</v>
      </c>
      <c r="AI1483" s="20" cm="1">
        <f t="array" aca="1" ref="AI1483" ca="1">MIN(AB1483:AB1486 / $D$11:$D$14)</f>
        <v>1.143312628716689</v>
      </c>
      <c r="AJ1483" s="20" cm="1">
        <f t="array" aca="1" ref="AJ1483" ca="1">MIN(AC1483:AC1486 / $D$11:$D$14)</f>
        <v>1.0378732183584094</v>
      </c>
      <c r="AK1483" s="72">
        <f t="array" aca="1" ref="AK1483" ca="1">SUMPRODUCT(AF1484:AJ1484, EXP(-$E$3*$AF$2:$AJ$2))</f>
        <v>114753.67099575714</v>
      </c>
      <c r="AL1483" s="70">
        <f ca="1">MAX(AC1484 - $D$11, 0) * EXP(-$E$2*$E$3)</f>
        <v>144.16370928395688</v>
      </c>
    </row>
    <row r="1484" spans="7:38" ht="14.55" customHeight="1" x14ac:dyDescent="0.3">
      <c r="G1484" s="3">
        <v>1482</v>
      </c>
      <c r="H1484" s="58">
        <v>1.2818490635086144</v>
      </c>
      <c r="I1484" s="58">
        <v>-0.20253971808987492</v>
      </c>
      <c r="J1484" s="58">
        <v>0.32393612026234703</v>
      </c>
      <c r="K1484" s="59">
        <v>-0.68936215729888051</v>
      </c>
      <c r="L1484" s="60">
        <f t="array" ref="L1484:O1484">TRANSPOSE(MMULT(Option!$B$25:$E$28, TRANSPOSE(H1484:K1484)))</f>
        <v>1.2818490635086144</v>
      </c>
      <c r="M1484" s="60">
        <v>0.32710890752707206</v>
      </c>
      <c r="N1484" s="60">
        <v>0.7442186324939879</v>
      </c>
      <c r="O1484" s="60">
        <v>-6.7406348644591496E-2</v>
      </c>
      <c r="P1484" s="56" t="str">
        <f t="shared" si="1862"/>
        <v>297/2</v>
      </c>
      <c r="R1484" s="80"/>
      <c r="S1484" s="3" t="s">
        <v>29</v>
      </c>
      <c r="T1484" s="60">
        <f ca="1"/>
        <v>0.34244743886012086</v>
      </c>
      <c r="U1484" s="60">
        <f ca="1"/>
        <v>1.4706366223630716</v>
      </c>
      <c r="V1484" s="60">
        <f ca="1"/>
        <v>0.66028956953349838</v>
      </c>
      <c r="W1484" s="60">
        <f ca="1"/>
        <v>0.40751284405393429</v>
      </c>
      <c r="X1484" s="60">
        <f ca="1"/>
        <v>0.5281282513093738</v>
      </c>
      <c r="Y1484" s="52">
        <f ca="1">$B$12 * EXP(($E$3 - $C$12^2/2) * Y$2 + $C$12*SQRT(Y$2)*T1484)</f>
        <v>111.37517061049849</v>
      </c>
      <c r="Z1484" s="52">
        <f ca="1">Y1484 * EXP(($E$3 - $C$12^2/2) * (Z$2-Y$2) + $C$12*SQRT(Z$2-Y$2)*U1484)</f>
        <v>174.00697843438513</v>
      </c>
      <c r="AA1484" s="52">
        <f ca="1">Z1484 * EXP(($E$3 - $C$12^2/2) * (AA$2-Z$2) + $C$12*SQRT(AA$2-Z$2)*V1484)</f>
        <v>213.18967772915997</v>
      </c>
      <c r="AB1484" s="52">
        <f ca="1">AA1484 * EXP(($E$3 - $C$12^2/2) * (AB$2-AA$2) + $C$12*SQRT(AB$2-AA$2)*W1484)</f>
        <v>242.12064341242962</v>
      </c>
      <c r="AC1484" s="52">
        <f ca="1">AB1484 * EXP(($E$3 - $C$12^2/2) * (AC$2-AB$2) + $C$12*SQRT(AC$2-AB$2)*X1484)</f>
        <v>285.10986688458314</v>
      </c>
      <c r="AD1484" s="47"/>
      <c r="AE1484" s="3" t="s">
        <v>47</v>
      </c>
      <c r="AF1484" s="64">
        <f t="shared" ref="AF1484" ca="1" si="1873">($B$5*AF1486 + (1 + $B$6)*AF1485)*$B$2</f>
        <v>0</v>
      </c>
      <c r="AG1484" s="64">
        <f t="shared" ref="AG1484" ca="1" si="1874">($B$5*AG1486 + (1 + $B$6)*AG1485)*$B$2</f>
        <v>0</v>
      </c>
      <c r="AH1484" s="64">
        <f t="shared" ref="AH1484" ca="1" si="1875">($B$5*AH1486 + (1 + $B$6)*AH1485)*$B$2</f>
        <v>15000</v>
      </c>
      <c r="AI1484" s="64">
        <f t="shared" ref="AI1484" ca="1" si="1876">($B$5*AI1486 + (1 + $B$6)*AI1485)*$B$2</f>
        <v>15000</v>
      </c>
      <c r="AJ1484" s="64" cm="1">
        <f t="array" aca="1" ref="AJ1484" ca="1">($B$5*AJ1486 + (1 + $B$6)*AJ1485 + AND(NOT(AF1485:AJ1485)))*$B$2</f>
        <v>114999.99999999999</v>
      </c>
      <c r="AK1484" s="73"/>
      <c r="AL1484" s="70"/>
    </row>
    <row r="1485" spans="7:38" ht="14.55" customHeight="1" x14ac:dyDescent="0.3">
      <c r="G1485" s="3">
        <v>1483</v>
      </c>
      <c r="H1485" s="58">
        <v>0.72269215452565616</v>
      </c>
      <c r="I1485" s="58">
        <v>-6.0576176668041277E-2</v>
      </c>
      <c r="J1485" s="58">
        <v>0.45883875187050271</v>
      </c>
      <c r="K1485" s="59">
        <v>-2.0451385049859132</v>
      </c>
      <c r="L1485" s="60">
        <f t="array" ref="L1485:O1485">TRANSPOSE(MMULT(Option!$B$25:$E$28, TRANSPOSE(H1485:K1485)))</f>
        <v>0.72269215452565616</v>
      </c>
      <c r="M1485" s="60">
        <v>0.23355787883179907</v>
      </c>
      <c r="N1485" s="60">
        <v>0.67621698952482101</v>
      </c>
      <c r="O1485" s="60">
        <v>-1.388581533945775</v>
      </c>
      <c r="P1485" s="56" t="str">
        <f t="shared" si="1862"/>
        <v>297/3</v>
      </c>
      <c r="R1485" s="80"/>
      <c r="S1485" s="3" t="s">
        <v>31</v>
      </c>
      <c r="T1485" s="60">
        <f ca="1"/>
        <v>-0.29861366711171572</v>
      </c>
      <c r="U1485" s="60">
        <f ca="1"/>
        <v>1.60620106088935</v>
      </c>
      <c r="V1485" s="60">
        <f ca="1"/>
        <v>0.36228465424901191</v>
      </c>
      <c r="W1485" s="60">
        <f ca="1"/>
        <v>0.47119151031263212</v>
      </c>
      <c r="X1485" s="60">
        <f ca="1"/>
        <v>0.94512751099825576</v>
      </c>
      <c r="Y1485" s="52">
        <f ca="1">$B$13 * EXP(($E$3 - $C$13^2/2) * Y$2 + $C$13*SQRT(Y$2)*T1485)</f>
        <v>91.889437298769352</v>
      </c>
      <c r="Z1485" s="52">
        <f ca="1">Y1485 * EXP(($E$3 - $C$13^2/2) * (Z$2-Y$2) + $C$13*SQRT(Z$2-Y$2)*U1485)</f>
        <v>149.52242837016308</v>
      </c>
      <c r="AA1485" s="52">
        <f ca="1">Z1485 * EXP(($E$3 - $C$13^2/2) * (AA$2-Z$2) + $C$13*SQRT(AA$2-Z$2)*V1485)</f>
        <v>167.5248670751387</v>
      </c>
      <c r="AB1485" s="52">
        <f ca="1">AA1485 * EXP(($E$3 - $C$13^2/2) * (AB$2-AA$2) + $C$13*SQRT(AB$2-AA$2)*W1485)</f>
        <v>193.92844551798521</v>
      </c>
      <c r="AC1485" s="52">
        <f ca="1">AB1485 * EXP(($E$3 - $C$13^2/2) * (AC$2-AB$2) + $C$13*SQRT(AC$2-AB$2)*X1485)</f>
        <v>258.7927392511362</v>
      </c>
      <c r="AD1485" s="47"/>
      <c r="AE1485" s="3" t="s">
        <v>46</v>
      </c>
      <c r="AF1485" s="52" t="b">
        <f t="shared" ref="AF1485" ca="1" si="1877">AF1483 &gt;= $B$4</f>
        <v>0</v>
      </c>
      <c r="AG1485" s="52" t="b">
        <f t="array" aca="1" ref="AG1485" ca="1">AND(AG1483 &gt;= $B$4, NOT(OR($AF1485:AF1485)))</f>
        <v>0</v>
      </c>
      <c r="AH1485" s="52" t="b">
        <f t="array" aca="1" ref="AH1485" ca="1">AND(AH1483 &gt;= $B$4, NOT(OR($AF1485:AG1485)))</f>
        <v>0</v>
      </c>
      <c r="AI1485" s="52" t="b">
        <f t="array" aca="1" ref="AI1485" ca="1">AND(AI1483 &gt;= $B$4, NOT(OR($AF1485:AH1485)))</f>
        <v>0</v>
      </c>
      <c r="AJ1485" s="52" t="b">
        <f t="array" aca="1" ref="AJ1485" ca="1">AND(AJ1483 &gt;= $B$4, NOT(OR($AF1485:AI1485)))</f>
        <v>0</v>
      </c>
      <c r="AK1485" s="73"/>
      <c r="AL1485" s="70"/>
    </row>
    <row r="1486" spans="7:38" ht="14.55" customHeight="1" x14ac:dyDescent="0.3">
      <c r="G1486" s="3">
        <v>1484</v>
      </c>
      <c r="H1486" s="58">
        <v>0.59149272817279941</v>
      </c>
      <c r="I1486" s="58">
        <v>-0.41418595372406308</v>
      </c>
      <c r="J1486" s="58">
        <v>0.46560325911610884</v>
      </c>
      <c r="K1486" s="59">
        <v>-1.3496238031244041</v>
      </c>
      <c r="L1486" s="60">
        <f t="array" ref="L1486:O1486">TRANSPOSE(MMULT(Option!$B$25:$E$28, TRANSPOSE(H1486:K1486)))</f>
        <v>0.59149272817279941</v>
      </c>
      <c r="M1486" s="60">
        <v>-0.14301060567647939</v>
      </c>
      <c r="N1486" s="60">
        <v>0.53708177836749971</v>
      </c>
      <c r="O1486" s="60">
        <v>-0.93673457613040845</v>
      </c>
      <c r="P1486" s="56" t="str">
        <f t="shared" si="1862"/>
        <v>297/4</v>
      </c>
      <c r="R1486" s="80"/>
      <c r="S1486" s="3" t="s">
        <v>30</v>
      </c>
      <c r="T1486" s="60">
        <f ca="1"/>
        <v>-1.2367808299375949</v>
      </c>
      <c r="U1486" s="60">
        <f ca="1"/>
        <v>-0.17390846705748836</v>
      </c>
      <c r="V1486" s="60">
        <f ca="1"/>
        <v>1.0253041339102622</v>
      </c>
      <c r="W1486" s="60">
        <f ca="1"/>
        <v>0.82975559862997916</v>
      </c>
      <c r="X1486" s="60">
        <f ca="1"/>
        <v>2.0539042380069708</v>
      </c>
      <c r="Y1486" s="52">
        <f ca="1">$B$14 * EXP(($E$3 - $C$14^2/2) * Y$2 + $C$14*SQRT(Y$2)*T1486)</f>
        <v>69.347904985203286</v>
      </c>
      <c r="Z1486" s="52">
        <f ca="1">Y1486 * EXP(($E$3 - $C$14^2/2) * (Z$2-Y$2) + $C$14*SQRT(Z$2-Y$2)*U1486)</f>
        <v>66.152547242679177</v>
      </c>
      <c r="AA1486" s="52">
        <f ca="1">Z1486 * EXP(($E$3 - $C$14^2/2) * (AA$2-Z$2) + $C$14*SQRT(AA$2-Z$2)*V1486)</f>
        <v>90.428061772208252</v>
      </c>
      <c r="AB1486" s="52">
        <f ca="1">AA1486 * EXP(($E$3 - $C$14^2/2) * (AB$2-AA$2) + $C$14*SQRT(AB$2-AA$2)*W1486)</f>
        <v>116.56876036855981</v>
      </c>
      <c r="AC1486" s="52">
        <f ca="1">AB1486 * EXP(($E$3 - $C$14^2/2) * (AC$2-AB$2) + $C$14*SQRT(AC$2-AB$2)*X1486)</f>
        <v>216.94689238909996</v>
      </c>
      <c r="AD1486" s="47"/>
      <c r="AE1486" s="3" t="s">
        <v>68</v>
      </c>
      <c r="AF1486" s="52" t="b">
        <f ca="1">AND(AF1483&gt;$B$3, NOT(OR($AF1485:AF1485)))</f>
        <v>0</v>
      </c>
      <c r="AG1486" s="52" t="b">
        <f ca="1">AND(AG1483&gt;$B$3, NOT(OR($AF1485:AG1485)))</f>
        <v>0</v>
      </c>
      <c r="AH1486" s="52" t="b">
        <f ca="1">AND(AH1483&gt;$B$3, NOT(OR($AF1485:AH1485)))</f>
        <v>1</v>
      </c>
      <c r="AI1486" s="52" t="b">
        <f ca="1">AND(AI1483&gt;$B$3, NOT(OR($AF1485:AI1485)))</f>
        <v>1</v>
      </c>
      <c r="AJ1486" s="52" t="b">
        <f ca="1">AND(AJ1483&gt;$B$3, NOT(OR($AF1485:AJ1485)))</f>
        <v>1</v>
      </c>
      <c r="AK1486" s="74"/>
      <c r="AL1486" s="70"/>
    </row>
    <row r="1487" spans="7:38" ht="14.55" customHeight="1" x14ac:dyDescent="0.3">
      <c r="G1487" s="3">
        <v>1485</v>
      </c>
      <c r="H1487" s="58">
        <v>-0.57555735407286523</v>
      </c>
      <c r="I1487" s="58">
        <v>-2.0514684140731432E-2</v>
      </c>
      <c r="J1487" s="58">
        <v>-7.6798034189771533E-2</v>
      </c>
      <c r="K1487" s="59">
        <v>-1.9365335797212979</v>
      </c>
      <c r="L1487" s="60">
        <f t="array" ref="L1487:O1487">TRANSPOSE(MMULT(Option!$B$25:$E$28, TRANSPOSE(H1487:K1487)))</f>
        <v>-0.57555735407286523</v>
      </c>
      <c r="M1487" s="60">
        <v>-0.24902496021574849</v>
      </c>
      <c r="N1487" s="60">
        <v>-0.30304743339089568</v>
      </c>
      <c r="O1487" s="60">
        <v>-1.9089326702342255</v>
      </c>
      <c r="P1487" s="56" t="str">
        <f t="shared" si="1862"/>
        <v>297/5</v>
      </c>
      <c r="R1487" s="80">
        <v>372</v>
      </c>
      <c r="S1487" s="3" t="s">
        <v>28</v>
      </c>
      <c r="T1487" s="60">
        <f t="array" aca="1" ref="T1487:T1490" ca="1">TRANSPOSE(OFFSET($L$3, MATCH($R1487 &amp; "/" &amp; T$2, $P$3:$P$5002, 0) - 1, 0, 1, $E$1))</f>
        <v>-0.13648734613362071</v>
      </c>
      <c r="U1487" s="60">
        <f t="array" aca="1" ref="U1487:U1490" ca="1">TRANSPOSE(OFFSET($L$3, MATCH($R1487 &amp; "/" &amp; U$2, $P$3:$P$5002, 0) - 1, 0, 1, $E$1))</f>
        <v>0.2130537090493656</v>
      </c>
      <c r="V1487" s="60">
        <f t="array" aca="1" ref="V1487:V1490" ca="1">TRANSPOSE(OFFSET($L$3, MATCH($R1487 &amp; "/" &amp; V$2, $P$3:$P$5002, 0) - 1, 0, 1, $E$1))</f>
        <v>0.38197620828964951</v>
      </c>
      <c r="W1487" s="60">
        <f t="array" aca="1" ref="W1487:W1490" ca="1">TRANSPOSE(OFFSET($L$3, MATCH($R1487 &amp; "/" &amp; W$2, $P$3:$P$5002, 0) - 1, 0, 1, $E$1))</f>
        <v>0.58784100476877743</v>
      </c>
      <c r="X1487" s="60">
        <f t="array" aca="1" ref="X1487:X1490" ca="1">TRANSPOSE(OFFSET($L$3, MATCH($R1487 &amp; "/" &amp; X$2, $P$3:$P$5002, 0) - 1, 0, 1, $E$1))</f>
        <v>0.64723591079669474</v>
      </c>
      <c r="Y1487" s="52">
        <f ca="1">$B$11 * EXP(($E$3 - $C$11^2/2) * Y$2 + $C$11*SQRT(Y$2)*T1487)</f>
        <v>96.469218882248299</v>
      </c>
      <c r="Z1487" s="52">
        <f ca="1">Y1487 * EXP(($E$3 - $C$11^2/2) * (Z$2-Y$2) + $C$11*SQRT(Z$2-Y$2)*U1487)</f>
        <v>103.35194390104725</v>
      </c>
      <c r="AA1487" s="52">
        <f ca="1">Z1487 * EXP(($E$3 - $C$11^2/2) * (AA$2-Z$2) + $C$11*SQRT(AA$2-Z$2)*V1487)</f>
        <v>116.48155768596276</v>
      </c>
      <c r="AB1487" s="52">
        <f ca="1">AA1487 * EXP(($E$3 - $C$11^2/2) * (AB$2-AA$2) + $C$11*SQRT(AB$2-AA$2)*W1487)</f>
        <v>139.64245441010542</v>
      </c>
      <c r="AC1487" s="52">
        <f ca="1">AB1487 * EXP(($E$3 - $C$11^2/2) * (AC$2-AB$2) + $C$11*SQRT(AC$2-AB$2)*X1487)</f>
        <v>170.41830494627217</v>
      </c>
      <c r="AD1487" s="47"/>
      <c r="AE1487" s="3" t="s">
        <v>69</v>
      </c>
      <c r="AF1487" s="20" cm="1">
        <f t="array" aca="1" ref="AF1487" ca="1">MIN(Y1487:Y1490 / $D$11:$D$14)</f>
        <v>0.7325883684622635</v>
      </c>
      <c r="AG1487" s="20" cm="1">
        <f t="array" aca="1" ref="AG1487" ca="1">MIN(Z1487:Z1490 / $D$11:$D$14)</f>
        <v>0.66290912490721465</v>
      </c>
      <c r="AH1487" s="20" cm="1">
        <f t="array" aca="1" ref="AH1487" ca="1">MIN(AA1487:AA1490 / $D$11:$D$14)</f>
        <v>0.74891523812185379</v>
      </c>
      <c r="AI1487" s="20" cm="1">
        <f t="array" aca="1" ref="AI1487" ca="1">MIN(AB1487:AB1490 / $D$11:$D$14)</f>
        <v>0.5132125708913452</v>
      </c>
      <c r="AJ1487" s="20" cm="1">
        <f t="array" aca="1" ref="AJ1487" ca="1">MIN(AC1487:AC1490 / $D$11:$D$14)</f>
        <v>0.42352832101023524</v>
      </c>
      <c r="AK1487" s="72">
        <f t="array" aca="1" ref="AK1487" ca="1">SUMPRODUCT(AF1488:AJ1488, EXP(-$E$3*$AF$2:$AJ$2))</f>
        <v>77880.078307140488</v>
      </c>
      <c r="AL1487" s="70">
        <f ca="1">MAX(AC1488 - $D$11, 0) * EXP(-$E$2*$E$3)</f>
        <v>0</v>
      </c>
    </row>
    <row r="1488" spans="7:38" ht="14.55" customHeight="1" x14ac:dyDescent="0.3">
      <c r="G1488" s="3">
        <v>1486</v>
      </c>
      <c r="H1488" s="58">
        <v>-0.22256457602484225</v>
      </c>
      <c r="I1488" s="58">
        <v>0.30756335449002153</v>
      </c>
      <c r="J1488" s="58">
        <v>-0.57038057400516629</v>
      </c>
      <c r="K1488" s="59">
        <v>-1.3327625704271266</v>
      </c>
      <c r="L1488" s="60">
        <f t="array" ref="L1488:O1488">TRANSPOSE(MMULT(Option!$B$25:$E$28, TRANSPOSE(H1488:K1488)))</f>
        <v>-0.22256457602484225</v>
      </c>
      <c r="M1488" s="60">
        <v>0.19286064017907506</v>
      </c>
      <c r="N1488" s="60">
        <v>-0.50945783821513757</v>
      </c>
      <c r="O1488" s="60">
        <v>-1.261123406854157</v>
      </c>
      <c r="P1488" s="56" t="str">
        <f t="shared" si="1862"/>
        <v>298/1</v>
      </c>
      <c r="R1488" s="80"/>
      <c r="S1488" s="3" t="s">
        <v>29</v>
      </c>
      <c r="T1488" s="60">
        <f ca="1"/>
        <v>-0.66064069164673267</v>
      </c>
      <c r="U1488" s="60">
        <f ca="1"/>
        <v>0.12927547901876651</v>
      </c>
      <c r="V1488" s="60">
        <f ca="1"/>
        <v>-0.28153350997200932</v>
      </c>
      <c r="W1488" s="60">
        <f ca="1"/>
        <v>-0.41526001568870097</v>
      </c>
      <c r="X1488" s="60">
        <f ca="1"/>
        <v>-2.3518324509698596E-2</v>
      </c>
      <c r="Y1488" s="52">
        <f ca="1">$B$12 * EXP(($E$3 - $C$12^2/2) * Y$2 + $C$12*SQRT(Y$2)*T1488)</f>
        <v>82.432351775373462</v>
      </c>
      <c r="Z1488" s="52">
        <f ca="1">Y1488 * EXP(($E$3 - $C$12^2/2) * (Z$2-Y$2) + $C$12*SQRT(Z$2-Y$2)*U1488)</f>
        <v>86.121631963931364</v>
      </c>
      <c r="AA1488" s="52">
        <f ca="1">Z1488 * EXP(($E$3 - $C$12^2/2) * (AA$2-Z$2) + $C$12*SQRT(AA$2-Z$2)*V1488)</f>
        <v>79.543223776075649</v>
      </c>
      <c r="AB1488" s="52">
        <f ca="1">AA1488 * EXP(($E$3 - $C$12^2/2) * (AB$2-AA$2) + $C$12*SQRT(AB$2-AA$2)*W1488)</f>
        <v>70.578288191392005</v>
      </c>
      <c r="AC1488" s="52">
        <f ca="1">AB1488 * EXP(($E$3 - $C$12^2/2) * (AC$2-AB$2) + $C$12*SQRT(AC$2-AB$2)*X1488)</f>
        <v>70.43336370381833</v>
      </c>
      <c r="AD1488" s="47"/>
      <c r="AE1488" s="3" t="s">
        <v>47</v>
      </c>
      <c r="AF1488" s="64">
        <f t="shared" ref="AF1488" ca="1" si="1878">($B$5*AF1490 + (1 + $B$6)*AF1489)*$B$2</f>
        <v>0</v>
      </c>
      <c r="AG1488" s="64">
        <f t="shared" ref="AG1488" ca="1" si="1879">($B$5*AG1490 + (1 + $B$6)*AG1489)*$B$2</f>
        <v>0</v>
      </c>
      <c r="AH1488" s="64">
        <f t="shared" ref="AH1488" ca="1" si="1880">($B$5*AH1490 + (1 + $B$6)*AH1489)*$B$2</f>
        <v>0</v>
      </c>
      <c r="AI1488" s="64">
        <f t="shared" ref="AI1488" ca="1" si="1881">($B$5*AI1490 + (1 + $B$6)*AI1489)*$B$2</f>
        <v>0</v>
      </c>
      <c r="AJ1488" s="64" cm="1">
        <f t="array" aca="1" ref="AJ1488" ca="1">($B$5*AJ1490 + (1 + $B$6)*AJ1489 + AND(NOT(AF1489:AJ1489)))*$B$2</f>
        <v>100000</v>
      </c>
      <c r="AK1488" s="73"/>
      <c r="AL1488" s="70"/>
    </row>
    <row r="1489" spans="7:38" ht="14.55" customHeight="1" x14ac:dyDescent="0.3">
      <c r="G1489" s="3">
        <v>1487</v>
      </c>
      <c r="H1489" s="58">
        <v>-0.31285587540196053</v>
      </c>
      <c r="I1489" s="58">
        <v>0.21149885575578123</v>
      </c>
      <c r="J1489" s="58">
        <v>-0.69379733389171938</v>
      </c>
      <c r="K1489" s="59">
        <v>5.4453325972834185E-2</v>
      </c>
      <c r="L1489" s="60">
        <f t="array" ref="L1489:O1489">TRANSPOSE(MMULT(Option!$B$25:$E$28, TRANSPOSE(H1489:K1489)))</f>
        <v>-0.31285587540196053</v>
      </c>
      <c r="M1489" s="60">
        <v>6.8699553018698623E-2</v>
      </c>
      <c r="N1489" s="60">
        <v>-0.67912813113314474</v>
      </c>
      <c r="O1489" s="60">
        <v>-0.15854328055011777</v>
      </c>
      <c r="P1489" s="56" t="str">
        <f t="shared" si="1862"/>
        <v>298/2</v>
      </c>
      <c r="R1489" s="80"/>
      <c r="S1489" s="3" t="s">
        <v>31</v>
      </c>
      <c r="T1489" s="60">
        <f ca="1"/>
        <v>0.34076535154128684</v>
      </c>
      <c r="U1489" s="60">
        <f ca="1"/>
        <v>0.78639605846642024</v>
      </c>
      <c r="V1489" s="60">
        <f ca="1"/>
        <v>-1.304728111302881</v>
      </c>
      <c r="W1489" s="60">
        <f ca="1"/>
        <v>-2.1126504701345445</v>
      </c>
      <c r="X1489" s="60">
        <f ca="1"/>
        <v>-0.65689914000369087</v>
      </c>
      <c r="Y1489" s="52">
        <f ca="1">$B$13 * EXP(($E$3 - $C$13^2/2) * Y$2 + $C$13*SQRT(Y$2)*T1489)</f>
        <v>111.3189819601882</v>
      </c>
      <c r="Z1489" s="52">
        <f ca="1">Y1489 * EXP(($E$3 - $C$13^2/2) * (Z$2-Y$2) + $C$13*SQRT(Z$2-Y$2)*U1489)</f>
        <v>141.64424667826376</v>
      </c>
      <c r="AA1489" s="52">
        <f ca="1">Z1489 * EXP(($E$3 - $C$13^2/2) * (AA$2-Z$2) + $C$13*SQRT(AA$2-Z$2)*V1489)</f>
        <v>96.245303348639396</v>
      </c>
      <c r="AB1489" s="52">
        <f ca="1">AA1489 * EXP(($E$3 - $C$13^2/2) * (AB$2-AA$2) + $C$13*SQRT(AB$2-AA$2)*W1489)</f>
        <v>51.321257089134519</v>
      </c>
      <c r="AC1489" s="52">
        <f ca="1">AB1489 * EXP(($E$3 - $C$13^2/2) * (AC$2-AB$2) + $C$13*SQRT(AC$2-AB$2)*X1489)</f>
        <v>42.352832101023523</v>
      </c>
      <c r="AD1489" s="47"/>
      <c r="AE1489" s="3" t="s">
        <v>46</v>
      </c>
      <c r="AF1489" s="52" t="b">
        <f t="shared" ref="AF1489" ca="1" si="1882">AF1487 &gt;= $B$4</f>
        <v>0</v>
      </c>
      <c r="AG1489" s="52" t="b">
        <f t="array" aca="1" ref="AG1489" ca="1">AND(AG1487 &gt;= $B$4, NOT(OR($AF1489:AF1489)))</f>
        <v>0</v>
      </c>
      <c r="AH1489" s="52" t="b">
        <f t="array" aca="1" ref="AH1489" ca="1">AND(AH1487 &gt;= $B$4, NOT(OR($AF1489:AG1489)))</f>
        <v>0</v>
      </c>
      <c r="AI1489" s="52" t="b">
        <f t="array" aca="1" ref="AI1489" ca="1">AND(AI1487 &gt;= $B$4, NOT(OR($AF1489:AH1489)))</f>
        <v>0</v>
      </c>
      <c r="AJ1489" s="52" t="b">
        <f t="array" aca="1" ref="AJ1489" ca="1">AND(AJ1487 &gt;= $B$4, NOT(OR($AF1489:AI1489)))</f>
        <v>0</v>
      </c>
      <c r="AK1489" s="73"/>
      <c r="AL1489" s="70"/>
    </row>
    <row r="1490" spans="7:38" ht="14.55" customHeight="1" x14ac:dyDescent="0.3">
      <c r="G1490" s="3">
        <v>1488</v>
      </c>
      <c r="H1490" s="58">
        <v>0.27504587158991595</v>
      </c>
      <c r="I1490" s="58">
        <v>-1.167532882037791</v>
      </c>
      <c r="J1490" s="58">
        <v>0.88360533818099163</v>
      </c>
      <c r="K1490" s="59">
        <v>-1.2499495170614052</v>
      </c>
      <c r="L1490" s="60">
        <f t="array" ref="L1490:O1490">TRANSPOSE(MMULT(Option!$B$25:$E$28, TRANSPOSE(H1490:K1490)))</f>
        <v>0.27504587158991595</v>
      </c>
      <c r="M1490" s="60">
        <v>-0.96004321302165863</v>
      </c>
      <c r="N1490" s="60">
        <v>0.58036593646633372</v>
      </c>
      <c r="O1490" s="60">
        <v>-1.0936442405419069</v>
      </c>
      <c r="P1490" s="56" t="str">
        <f t="shared" si="1862"/>
        <v>298/3</v>
      </c>
      <c r="R1490" s="80"/>
      <c r="S1490" s="3" t="s">
        <v>30</v>
      </c>
      <c r="T1490" s="60">
        <f ca="1"/>
        <v>-1.0539043527611753</v>
      </c>
      <c r="U1490" s="60">
        <f ca="1"/>
        <v>-0.34982019622449767</v>
      </c>
      <c r="V1490" s="60">
        <f ca="1"/>
        <v>0.38995965366816721</v>
      </c>
      <c r="W1490" s="60">
        <f ca="1"/>
        <v>0.85512404296392042</v>
      </c>
      <c r="X1490" s="60">
        <f ca="1"/>
        <v>-0.9096598364958618</v>
      </c>
      <c r="Y1490" s="52">
        <f ca="1">$B$14 * EXP(($E$3 - $C$14^2/2) * Y$2 + $C$14*SQRT(Y$2)*T1490)</f>
        <v>73.258836846226345</v>
      </c>
      <c r="Z1490" s="52">
        <f ca="1">Y1490 * EXP(($E$3 - $C$14^2/2) * (Z$2-Y$2) + $C$14*SQRT(Z$2-Y$2)*U1490)</f>
        <v>66.290912490721468</v>
      </c>
      <c r="AA1490" s="52">
        <f ca="1">Z1490 * EXP(($E$3 - $C$14^2/2) * (AA$2-Z$2) + $C$14*SQRT(AA$2-Z$2)*V1490)</f>
        <v>74.891523812185383</v>
      </c>
      <c r="AB1490" s="52">
        <f ca="1">AA1490 * EXP(($E$3 - $C$14^2/2) * (AB$2-AA$2) + $C$14*SQRT(AB$2-AA$2)*W1490)</f>
        <v>97.278493345268913</v>
      </c>
      <c r="AC1490" s="52">
        <f ca="1">AB1490 * EXP(($E$3 - $C$14^2/2) * (AC$2-AB$2) + $C$14*SQRT(AC$2-AB$2)*X1490)</f>
        <v>74.416670256880877</v>
      </c>
      <c r="AD1490" s="47"/>
      <c r="AE1490" s="3" t="s">
        <v>68</v>
      </c>
      <c r="AF1490" s="52" t="b">
        <f ca="1">AND(AF1487&gt;$B$3, NOT(OR($AF1489:AF1489)))</f>
        <v>0</v>
      </c>
      <c r="AG1490" s="52" t="b">
        <f ca="1">AND(AG1487&gt;$B$3, NOT(OR($AF1489:AG1489)))</f>
        <v>0</v>
      </c>
      <c r="AH1490" s="52" t="b">
        <f ca="1">AND(AH1487&gt;$B$3, NOT(OR($AF1489:AH1489)))</f>
        <v>0</v>
      </c>
      <c r="AI1490" s="52" t="b">
        <f ca="1">AND(AI1487&gt;$B$3, NOT(OR($AF1489:AI1489)))</f>
        <v>0</v>
      </c>
      <c r="AJ1490" s="52" t="b">
        <f ca="1">AND(AJ1487&gt;$B$3, NOT(OR($AF1489:AJ1489)))</f>
        <v>0</v>
      </c>
      <c r="AK1490" s="74"/>
      <c r="AL1490" s="70"/>
    </row>
    <row r="1491" spans="7:38" ht="14.55" customHeight="1" x14ac:dyDescent="0.3">
      <c r="G1491" s="3">
        <v>1489</v>
      </c>
      <c r="H1491" s="58">
        <v>-0.62700815750310435</v>
      </c>
      <c r="I1491" s="58">
        <v>0.24534667056906242</v>
      </c>
      <c r="J1491" s="58">
        <v>-0.67738447556480075</v>
      </c>
      <c r="K1491" s="59">
        <v>-0.27919872498698362</v>
      </c>
      <c r="L1491" s="60">
        <f t="array" ref="L1491:O1491">TRANSPOSE(MMULT(Option!$B$25:$E$28, TRANSPOSE(H1491:K1491)))</f>
        <v>-0.62700815750310435</v>
      </c>
      <c r="M1491" s="60">
        <v>-2.5939325123617185E-2</v>
      </c>
      <c r="N1491" s="60">
        <v>-0.78151002681373838</v>
      </c>
      <c r="O1491" s="60">
        <v>-0.55785983930618444</v>
      </c>
      <c r="P1491" s="56" t="str">
        <f t="shared" si="1862"/>
        <v>298/4</v>
      </c>
      <c r="R1491" s="80">
        <v>373</v>
      </c>
      <c r="S1491" s="3" t="s">
        <v>28</v>
      </c>
      <c r="T1491" s="60">
        <f t="array" aca="1" ref="T1491:T1494" ca="1">TRANSPOSE(OFFSET($L$3, MATCH($R1491 &amp; "/" &amp; T$2, $P$3:$P$5002, 0) - 1, 0, 1, $E$1))</f>
        <v>0.47663224521533187</v>
      </c>
      <c r="U1491" s="60">
        <f t="array" aca="1" ref="U1491:U1494" ca="1">TRANSPOSE(OFFSET($L$3, MATCH($R1491 &amp; "/" &amp; U$2, $P$3:$P$5002, 0) - 1, 0, 1, $E$1))</f>
        <v>1.1411861002691015</v>
      </c>
      <c r="V1491" s="60">
        <f t="array" aca="1" ref="V1491:V1494" ca="1">TRANSPOSE(OFFSET($L$3, MATCH($R1491 &amp; "/" &amp; V$2, $P$3:$P$5002, 0) - 1, 0, 1, $E$1))</f>
        <v>0.60308089640781715</v>
      </c>
      <c r="W1491" s="60">
        <f t="array" aca="1" ref="W1491:W1494" ca="1">TRANSPOSE(OFFSET($L$3, MATCH($R1491 &amp; "/" &amp; W$2, $P$3:$P$5002, 0) - 1, 0, 1, $E$1))</f>
        <v>0.74965543763813081</v>
      </c>
      <c r="X1491" s="60">
        <f t="array" aca="1" ref="X1491:X1494" ca="1">TRANSPOSE(OFFSET($L$3, MATCH($R1491 &amp; "/" &amp; X$2, $P$3:$P$5002, 0) - 1, 0, 1, $E$1))</f>
        <v>6.8216817651087849E-2</v>
      </c>
      <c r="Y1491" s="52">
        <f ca="1">$B$11 * EXP(($E$3 - $C$11^2/2) * Y$2 + $C$11*SQRT(Y$2)*T1491)</f>
        <v>115.95009227897759</v>
      </c>
      <c r="Z1491" s="52">
        <f ca="1">Y1491 * EXP(($E$3 - $C$11^2/2) * (Z$2-Y$2) + $C$11*SQRT(Z$2-Y$2)*U1491)</f>
        <v>164.10651351054821</v>
      </c>
      <c r="AA1491" s="52">
        <f ca="1">Z1491 * EXP(($E$3 - $C$11^2/2) * (AA$2-Z$2) + $C$11*SQRT(AA$2-Z$2)*V1491)</f>
        <v>197.63856999641223</v>
      </c>
      <c r="AB1491" s="52">
        <f ca="1">AA1491 * EXP(($E$3 - $C$11^2/2) * (AB$2-AA$2) + $C$11*SQRT(AB$2-AA$2)*W1491)</f>
        <v>248.72219473901635</v>
      </c>
      <c r="AC1491" s="52">
        <f ca="1">AB1491 * EXP(($E$3 - $C$11^2/2) * (AC$2-AB$2) + $C$11*SQRT(AC$2-AB$2)*X1491)</f>
        <v>255.13724986902531</v>
      </c>
      <c r="AD1491" s="47"/>
      <c r="AE1491" s="3" t="s">
        <v>69</v>
      </c>
      <c r="AF1491" s="20" cm="1">
        <f t="array" aca="1" ref="AF1491" ca="1">MIN(Y1491:Y1494 / $D$11:$D$14)</f>
        <v>0.81637380727455233</v>
      </c>
      <c r="AG1491" s="20" cm="1">
        <f t="array" aca="1" ref="AG1491" ca="1">MIN(Z1491:Z1494 / $D$11:$D$14)</f>
        <v>1.0026198208147861</v>
      </c>
      <c r="AH1491" s="20" cm="1">
        <f t="array" aca="1" ref="AH1491" ca="1">MIN(AA1491:AA1494 / $D$11:$D$14)</f>
        <v>0.66585403060753745</v>
      </c>
      <c r="AI1491" s="20" cm="1">
        <f t="array" aca="1" ref="AI1491" ca="1">MIN(AB1491:AB1494 / $D$11:$D$14)</f>
        <v>0.71311806162269264</v>
      </c>
      <c r="AJ1491" s="20" cm="1">
        <f t="array" aca="1" ref="AJ1491" ca="1">MIN(AC1491:AC1494 / $D$11:$D$14)</f>
        <v>0.54751225470319764</v>
      </c>
      <c r="AK1491" s="72">
        <f t="array" aca="1" ref="AK1491" ca="1">SUMPRODUCT(AF1492:AJ1492, EXP(-$E$3*$AF$2:$AJ$2))</f>
        <v>105721.0809451906</v>
      </c>
      <c r="AL1491" s="70">
        <f ca="1">MAX(AC1492 - $D$11, 0) * EXP(-$E$2*$E$3)</f>
        <v>0</v>
      </c>
    </row>
    <row r="1492" spans="7:38" ht="14.55" customHeight="1" x14ac:dyDescent="0.3">
      <c r="G1492" s="3">
        <v>1490</v>
      </c>
      <c r="H1492" s="58">
        <v>1.3932664196858109</v>
      </c>
      <c r="I1492" s="58">
        <v>1.2737438017218168</v>
      </c>
      <c r="J1492" s="58">
        <v>-0.18830506875443984</v>
      </c>
      <c r="K1492" s="59">
        <v>0.15519131787409648</v>
      </c>
      <c r="L1492" s="60">
        <f t="array" ref="L1492:O1492">TRANSPOSE(MMULT(Option!$B$25:$E$28, TRANSPOSE(H1492:K1492)))</f>
        <v>1.3932664196858109</v>
      </c>
      <c r="M1492" s="60">
        <v>1.7247120453485341</v>
      </c>
      <c r="N1492" s="60">
        <v>0.7254607527091802</v>
      </c>
      <c r="O1492" s="60">
        <v>0.98699550876182707</v>
      </c>
      <c r="P1492" s="56" t="str">
        <f t="shared" si="1862"/>
        <v>298/5</v>
      </c>
      <c r="R1492" s="80"/>
      <c r="S1492" s="3" t="s">
        <v>29</v>
      </c>
      <c r="T1492" s="60">
        <f ca="1"/>
        <v>-0.69294310587436458</v>
      </c>
      <c r="U1492" s="60">
        <f ca="1"/>
        <v>0.66833108942823993</v>
      </c>
      <c r="V1492" s="60">
        <f ca="1"/>
        <v>-1.3810040026394521</v>
      </c>
      <c r="W1492" s="60">
        <f ca="1"/>
        <v>0.21192172591271041</v>
      </c>
      <c r="X1492" s="60">
        <f ca="1"/>
        <v>-0.89754048856859403</v>
      </c>
      <c r="Y1492" s="52">
        <f ca="1">$B$12 * EXP(($E$3 - $C$12^2/2) * Y$2 + $C$12*SQRT(Y$2)*T1492)</f>
        <v>81.637380727455238</v>
      </c>
      <c r="Z1492" s="52">
        <f ca="1">Y1492 * EXP(($E$3 - $C$12^2/2) * (Z$2-Y$2) + $C$12*SQRT(Z$2-Y$2)*U1492)</f>
        <v>100.26198208147861</v>
      </c>
      <c r="AA1492" s="52">
        <f ca="1">Z1492 * EXP(($E$3 - $C$12^2/2) * (AA$2-Z$2) + $C$12*SQRT(AA$2-Z$2)*V1492)</f>
        <v>66.585403060753748</v>
      </c>
      <c r="AB1492" s="52">
        <f ca="1">AA1492 * EXP(($E$3 - $C$12^2/2) * (AB$2-AA$2) + $C$12*SQRT(AB$2-AA$2)*W1492)</f>
        <v>71.311806162269264</v>
      </c>
      <c r="AC1492" s="52">
        <f ca="1">AB1492 * EXP(($E$3 - $C$12^2/2) * (AC$2-AB$2) + $C$12*SQRT(AC$2-AB$2)*X1492)</f>
        <v>54.75122547031976</v>
      </c>
      <c r="AD1492" s="47"/>
      <c r="AE1492" s="3" t="s">
        <v>47</v>
      </c>
      <c r="AF1492" s="64">
        <f t="shared" ref="AF1492" ca="1" si="1883">($B$5*AF1494 + (1 + $B$6)*AF1493)*$B$2</f>
        <v>15000</v>
      </c>
      <c r="AG1492" s="64">
        <f t="shared" ref="AG1492" ca="1" si="1884">($B$5*AG1494 + (1 + $B$6)*AG1493)*$B$2</f>
        <v>15000</v>
      </c>
      <c r="AH1492" s="64">
        <f t="shared" ref="AH1492" ca="1" si="1885">($B$5*AH1494 + (1 + $B$6)*AH1493)*$B$2</f>
        <v>0</v>
      </c>
      <c r="AI1492" s="64">
        <f t="shared" ref="AI1492" ca="1" si="1886">($B$5*AI1494 + (1 + $B$6)*AI1493)*$B$2</f>
        <v>0</v>
      </c>
      <c r="AJ1492" s="64" cm="1">
        <f t="array" aca="1" ref="AJ1492" ca="1">($B$5*AJ1494 + (1 + $B$6)*AJ1493 + AND(NOT(AF1493:AJ1493)))*$B$2</f>
        <v>100000</v>
      </c>
      <c r="AK1492" s="73"/>
      <c r="AL1492" s="70"/>
    </row>
    <row r="1493" spans="7:38" ht="14.55" customHeight="1" x14ac:dyDescent="0.3">
      <c r="G1493" s="3">
        <v>1491</v>
      </c>
      <c r="H1493" s="58">
        <v>-1.1784387966985237</v>
      </c>
      <c r="I1493" s="58">
        <v>-0.66044699895484771</v>
      </c>
      <c r="J1493" s="58">
        <v>-0.94039419290708415</v>
      </c>
      <c r="K1493" s="59">
        <v>-0.27885463913788999</v>
      </c>
      <c r="L1493" s="60">
        <f t="array" ref="L1493:O1493">TRANSPOSE(MMULT(Option!$B$25:$E$28, TRANSPOSE(H1493:K1493)))</f>
        <v>-1.1784387966985237</v>
      </c>
      <c r="M1493" s="60">
        <v>-1.0766851917228115</v>
      </c>
      <c r="N1493" s="60">
        <v>-1.4702788248615133</v>
      </c>
      <c r="O1493" s="60">
        <v>-1.0666641381983619</v>
      </c>
      <c r="P1493" s="56" t="str">
        <f t="shared" si="1862"/>
        <v>299/1</v>
      </c>
      <c r="R1493" s="80"/>
      <c r="S1493" s="3" t="s">
        <v>31</v>
      </c>
      <c r="T1493" s="60">
        <f ca="1"/>
        <v>-4.999209834698129E-2</v>
      </c>
      <c r="U1493" s="60">
        <f ca="1"/>
        <v>0.73156059772554216</v>
      </c>
      <c r="V1493" s="60">
        <f ca="1"/>
        <v>0.60845074858325454</v>
      </c>
      <c r="W1493" s="60">
        <f ca="1"/>
        <v>0.4341859017431729</v>
      </c>
      <c r="X1493" s="60">
        <f ca="1"/>
        <v>2.3041151402744906</v>
      </c>
      <c r="Y1493" s="52">
        <f ca="1">$B$13 * EXP(($E$3 - $C$13^2/2) * Y$2 + $C$13*SQRT(Y$2)*T1493)</f>
        <v>99.005218066102699</v>
      </c>
      <c r="Z1493" s="52">
        <f ca="1">Y1493 * EXP(($E$3 - $C$13^2/2) * (Z$2-Y$2) + $C$13*SQRT(Z$2-Y$2)*U1493)</f>
        <v>123.92056256003924</v>
      </c>
      <c r="AA1493" s="52">
        <f ca="1">Z1493 * EXP(($E$3 - $C$13^2/2) * (AA$2-Z$2) + $C$13*SQRT(AA$2-Z$2)*V1493)</f>
        <v>149.48199643223998</v>
      </c>
      <c r="AB1493" s="52">
        <f ca="1">AA1493 * EXP(($E$3 - $C$13^2/2) * (AB$2-AA$2) + $C$13*SQRT(AB$2-AA$2)*W1493)</f>
        <v>171.13140828765387</v>
      </c>
      <c r="AC1493" s="52">
        <f ca="1">AB1493 * EXP(($E$3 - $C$13^2/2) * (AC$2-AB$2) + $C$13*SQRT(AC$2-AB$2)*X1493)</f>
        <v>343.32113849629707</v>
      </c>
      <c r="AD1493" s="47"/>
      <c r="AE1493" s="3" t="s">
        <v>46</v>
      </c>
      <c r="AF1493" s="52" t="b">
        <f t="shared" ref="AF1493" ca="1" si="1887">AF1491 &gt;= $B$4</f>
        <v>0</v>
      </c>
      <c r="AG1493" s="52" t="b">
        <f t="array" aca="1" ref="AG1493" ca="1">AND(AG1491 &gt;= $B$4, NOT(OR($AF1493:AF1493)))</f>
        <v>0</v>
      </c>
      <c r="AH1493" s="52" t="b">
        <f t="array" aca="1" ref="AH1493" ca="1">AND(AH1491 &gt;= $B$4, NOT(OR($AF1493:AG1493)))</f>
        <v>0</v>
      </c>
      <c r="AI1493" s="52" t="b">
        <f t="array" aca="1" ref="AI1493" ca="1">AND(AI1491 &gt;= $B$4, NOT(OR($AF1493:AH1493)))</f>
        <v>0</v>
      </c>
      <c r="AJ1493" s="52" t="b">
        <f t="array" aca="1" ref="AJ1493" ca="1">AND(AJ1491 &gt;= $B$4, NOT(OR($AF1493:AI1493)))</f>
        <v>0</v>
      </c>
      <c r="AK1493" s="73"/>
      <c r="AL1493" s="70"/>
    </row>
    <row r="1494" spans="7:38" ht="14.55" customHeight="1" x14ac:dyDescent="0.3">
      <c r="G1494" s="3">
        <v>1492</v>
      </c>
      <c r="H1494" s="58">
        <v>-0.54923511668894298</v>
      </c>
      <c r="I1494" s="58">
        <v>-0.72586427942964427</v>
      </c>
      <c r="J1494" s="58">
        <v>7.742433522077205E-2</v>
      </c>
      <c r="K1494" s="59">
        <v>3.0034223541688925</v>
      </c>
      <c r="L1494" s="60">
        <f t="array" ref="L1494:O1494">TRANSPOSE(MMULT(Option!$B$25:$E$28, TRANSPOSE(H1494:K1494)))</f>
        <v>-0.54923511668894298</v>
      </c>
      <c r="M1494" s="60">
        <v>-0.88495964762576163</v>
      </c>
      <c r="N1494" s="60">
        <v>-0.3417673597103954</v>
      </c>
      <c r="O1494" s="60">
        <v>2.1773189949674028</v>
      </c>
      <c r="P1494" s="56" t="str">
        <f t="shared" si="1862"/>
        <v>299/2</v>
      </c>
      <c r="R1494" s="80"/>
      <c r="S1494" s="3" t="s">
        <v>30</v>
      </c>
      <c r="T1494" s="60">
        <f ca="1"/>
        <v>-0.15863912674272046</v>
      </c>
      <c r="U1494" s="60">
        <f ca="1"/>
        <v>0.25549634226766732</v>
      </c>
      <c r="V1494" s="60">
        <f ca="1"/>
        <v>-0.11651371354390092</v>
      </c>
      <c r="W1494" s="60">
        <f ca="1"/>
        <v>8.1860549382815617E-2</v>
      </c>
      <c r="X1494" s="60">
        <f ca="1"/>
        <v>1.6692318832180479</v>
      </c>
      <c r="Y1494" s="52">
        <f ca="1">$B$14 * EXP(($E$3 - $C$14^2/2) * Y$2 + $C$14*SQRT(Y$2)*T1494)</f>
        <v>95.830254870727316</v>
      </c>
      <c r="Z1494" s="52">
        <f ca="1">Y1494 * EXP(($E$3 - $C$14^2/2) * (Z$2-Y$2) + $C$14*SQRT(Z$2-Y$2)*U1494)</f>
        <v>103.98299234726301</v>
      </c>
      <c r="AA1494" s="52">
        <f ca="1">Z1494 * EXP(($E$3 - $C$14^2/2) * (AA$2-Z$2) + $C$14*SQRT(AA$2-Z$2)*V1494)</f>
        <v>100.9144609367528</v>
      </c>
      <c r="AB1494" s="52">
        <f ca="1">AA1494 * EXP(($E$3 - $C$14^2/2) * (AB$2-AA$2) + $C$14*SQRT(AB$2-AA$2)*W1494)</f>
        <v>103.94182850953757</v>
      </c>
      <c r="AC1494" s="52">
        <f ca="1">AB1494 * EXP(($E$3 - $C$14^2/2) * (AC$2-AB$2) + $C$14*SQRT(AC$2-AB$2)*X1494)</f>
        <v>172.36269807820335</v>
      </c>
      <c r="AD1494" s="47"/>
      <c r="AE1494" s="3" t="s">
        <v>68</v>
      </c>
      <c r="AF1494" s="52" t="b">
        <f ca="1">AND(AF1491&gt;$B$3, NOT(OR($AF1493:AF1493)))</f>
        <v>1</v>
      </c>
      <c r="AG1494" s="52" t="b">
        <f ca="1">AND(AG1491&gt;$B$3, NOT(OR($AF1493:AG1493)))</f>
        <v>1</v>
      </c>
      <c r="AH1494" s="52" t="b">
        <f ca="1">AND(AH1491&gt;$B$3, NOT(OR($AF1493:AH1493)))</f>
        <v>0</v>
      </c>
      <c r="AI1494" s="52" t="b">
        <f ca="1">AND(AI1491&gt;$B$3, NOT(OR($AF1493:AI1493)))</f>
        <v>0</v>
      </c>
      <c r="AJ1494" s="52" t="b">
        <f ca="1">AND(AJ1491&gt;$B$3, NOT(OR($AF1493:AJ1493)))</f>
        <v>0</v>
      </c>
      <c r="AK1494" s="74"/>
      <c r="AL1494" s="70"/>
    </row>
    <row r="1495" spans="7:38" ht="14.55" customHeight="1" x14ac:dyDescent="0.3">
      <c r="G1495" s="3">
        <v>1493</v>
      </c>
      <c r="H1495" s="58">
        <v>0.16987552707321965</v>
      </c>
      <c r="I1495" s="58">
        <v>-0.89580232442392838</v>
      </c>
      <c r="J1495" s="58">
        <v>0.78546575167139565</v>
      </c>
      <c r="K1495" s="59">
        <v>-1.2454173776281405</v>
      </c>
      <c r="L1495" s="60">
        <f t="array" ref="L1495:O1495">TRANSPOSE(MMULT(Option!$B$25:$E$28, TRANSPOSE(H1495:K1495)))</f>
        <v>0.16987552707321965</v>
      </c>
      <c r="M1495" s="60">
        <v>-0.75306618104872025</v>
      </c>
      <c r="N1495" s="60">
        <v>0.52325657478336318</v>
      </c>
      <c r="O1495" s="60">
        <v>-1.0798304091412314</v>
      </c>
      <c r="P1495" s="56" t="str">
        <f t="shared" si="1862"/>
        <v>299/3</v>
      </c>
      <c r="R1495" s="80">
        <v>374</v>
      </c>
      <c r="S1495" s="3" t="s">
        <v>28</v>
      </c>
      <c r="T1495" s="60">
        <f t="array" aca="1" ref="T1495:T1498" ca="1">TRANSPOSE(OFFSET($L$3, MATCH($R1495 &amp; "/" &amp; T$2, $P$3:$P$5002, 0) - 1, 0, 1, $E$1))</f>
        <v>0.68779276358109898</v>
      </c>
      <c r="U1495" s="60">
        <f t="array" aca="1" ref="U1495:U1498" ca="1">TRANSPOSE(OFFSET($L$3, MATCH($R1495 &amp; "/" &amp; U$2, $P$3:$P$5002, 0) - 1, 0, 1, $E$1))</f>
        <v>0.36538488424209092</v>
      </c>
      <c r="V1495" s="60">
        <f t="array" aca="1" ref="V1495:V1498" ca="1">TRANSPOSE(OFFSET($L$3, MATCH($R1495 &amp; "/" &amp; V$2, $P$3:$P$5002, 0) - 1, 0, 1, $E$1))</f>
        <v>-0.46871317081708763</v>
      </c>
      <c r="W1495" s="60">
        <f t="array" aca="1" ref="W1495:W1498" ca="1">TRANSPOSE(OFFSET($L$3, MATCH($R1495 &amp; "/" &amp; W$2, $P$3:$P$5002, 0) - 1, 0, 1, $E$1))</f>
        <v>0.45645578259813052</v>
      </c>
      <c r="X1495" s="60">
        <f t="array" aca="1" ref="X1495:X1498" ca="1">TRANSPOSE(OFFSET($L$3, MATCH($R1495 &amp; "/" &amp; X$2, $P$3:$P$5002, 0) - 1, 0, 1, $E$1))</f>
        <v>-0.57328589552926956</v>
      </c>
      <c r="Y1495" s="52">
        <f ca="1">$B$11 * EXP(($E$3 - $C$11^2/2) * Y$2 + $C$11*SQRT(Y$2)*T1495)</f>
        <v>123.53296148364565</v>
      </c>
      <c r="Z1495" s="52">
        <f ca="1">Y1495 * EXP(($E$3 - $C$11^2/2) * (Z$2-Y$2) + $C$11*SQRT(Z$2-Y$2)*U1495)</f>
        <v>138.53506636543071</v>
      </c>
      <c r="AA1495" s="52">
        <f ca="1">Z1495 * EXP(($E$3 - $C$11^2/2) * (AA$2-Z$2) + $C$11*SQRT(AA$2-Z$2)*V1495)</f>
        <v>120.96600177992916</v>
      </c>
      <c r="AB1495" s="52">
        <f ca="1">AA1495 * EXP(($E$3 - $C$11^2/2) * (AB$2-AA$2) + $C$11*SQRT(AB$2-AA$2)*W1495)</f>
        <v>139.41376859660579</v>
      </c>
      <c r="AC1495" s="52">
        <f ca="1">AB1495 * EXP(($E$3 - $C$11^2/2) * (AC$2-AB$2) + $C$11*SQRT(AC$2-AB$2)*X1495)</f>
        <v>117.9735557114801</v>
      </c>
      <c r="AD1495" s="47"/>
      <c r="AE1495" s="3" t="s">
        <v>69</v>
      </c>
      <c r="AF1495" s="20" cm="1">
        <f t="array" aca="1" ref="AF1495" ca="1">MIN(Y1495:Y1498 / $D$11:$D$14)</f>
        <v>0.76042618436660225</v>
      </c>
      <c r="AG1495" s="20" cm="1">
        <f t="array" aca="1" ref="AG1495" ca="1">MIN(Z1495:Z1498 / $D$11:$D$14)</f>
        <v>0.86969455410626106</v>
      </c>
      <c r="AH1495" s="20" cm="1">
        <f t="array" aca="1" ref="AH1495" ca="1">MIN(AA1495:AA1498 / $D$11:$D$14)</f>
        <v>0.73668870184010005</v>
      </c>
      <c r="AI1495" s="20" cm="1">
        <f t="array" aca="1" ref="AI1495" ca="1">MIN(AB1495:AB1498 / $D$11:$D$14)</f>
        <v>0.60610279132814515</v>
      </c>
      <c r="AJ1495" s="20" cm="1">
        <f t="array" aca="1" ref="AJ1495" ca="1">MIN(AC1495:AC1498 / $D$11:$D$14)</f>
        <v>0.57045706439853705</v>
      </c>
      <c r="AK1495" s="72">
        <f t="array" aca="1" ref="AK1495" ca="1">SUMPRODUCT(AF1496:AJ1496, EXP(-$E$3*$AF$2:$AJ$2))</f>
        <v>91452.639577679874</v>
      </c>
      <c r="AL1495" s="70">
        <f ca="1">MAX(AC1496 - $D$11, 0) * EXP(-$E$2*$E$3)</f>
        <v>0</v>
      </c>
    </row>
    <row r="1496" spans="7:38" ht="14.55" customHeight="1" x14ac:dyDescent="0.3">
      <c r="G1496" s="3">
        <v>1494</v>
      </c>
      <c r="H1496" s="58">
        <v>-0.4140510954921594</v>
      </c>
      <c r="I1496" s="58">
        <v>-1.5312360242740257</v>
      </c>
      <c r="J1496" s="58">
        <v>-1.2841747084598638</v>
      </c>
      <c r="K1496" s="59">
        <v>1.3749741891278386</v>
      </c>
      <c r="L1496" s="60">
        <f t="array" ref="L1496:O1496">TRANSPOSE(MMULT(Option!$B$25:$E$28, TRANSPOSE(H1496:K1496)))</f>
        <v>-0.4140510954921594</v>
      </c>
      <c r="M1496" s="60">
        <v>-1.569021435812656</v>
      </c>
      <c r="N1496" s="60">
        <v>-1.694495724299554</v>
      </c>
      <c r="O1496" s="60">
        <v>0.36022015979960087</v>
      </c>
      <c r="P1496" s="56" t="str">
        <f t="shared" si="1862"/>
        <v>299/4</v>
      </c>
      <c r="R1496" s="80"/>
      <c r="S1496" s="3" t="s">
        <v>29</v>
      </c>
      <c r="T1496" s="60">
        <f ca="1"/>
        <v>2.2451098011774639E-2</v>
      </c>
      <c r="U1496" s="60">
        <f ca="1"/>
        <v>-0.17659446105148924</v>
      </c>
      <c r="V1496" s="60">
        <f ca="1"/>
        <v>-0.91448950891250969</v>
      </c>
      <c r="W1496" s="60">
        <f ca="1"/>
        <v>0.64562101857790433</v>
      </c>
      <c r="X1496" s="60">
        <f ca="1"/>
        <v>-4.115078928351143E-2</v>
      </c>
      <c r="Y1496" s="52">
        <f ca="1">$B$12 * EXP(($E$3 - $C$12^2/2) * Y$2 + $C$12*SQRT(Y$2)*T1496)</f>
        <v>101.18044585346854</v>
      </c>
      <c r="Z1496" s="52">
        <f ca="1">Y1496 * EXP(($E$3 - $C$12^2/2) * (Z$2-Y$2) + $C$12*SQRT(Z$2-Y$2)*U1496)</f>
        <v>96.440590577531921</v>
      </c>
      <c r="AA1496" s="52">
        <f ca="1">Z1496 * EXP(($E$3 - $C$12^2/2) * (AA$2-Z$2) + $C$12*SQRT(AA$2-Z$2)*V1496)</f>
        <v>73.668870184010004</v>
      </c>
      <c r="AB1496" s="52">
        <f ca="1">AA1496 * EXP(($E$3 - $C$12^2/2) * (AB$2-AA$2) + $C$12*SQRT(AB$2-AA$2)*W1496)</f>
        <v>89.861233456819008</v>
      </c>
      <c r="AC1496" s="52">
        <f ca="1">AB1496 * EXP(($E$3 - $C$12^2/2) * (AC$2-AB$2) + $C$12*SQRT(AC$2-AB$2)*X1496)</f>
        <v>89.203599614174436</v>
      </c>
      <c r="AD1496" s="47"/>
      <c r="AE1496" s="3" t="s">
        <v>47</v>
      </c>
      <c r="AF1496" s="64">
        <f t="shared" ref="AF1496" ca="1" si="1888">($B$5*AF1498 + (1 + $B$6)*AF1497)*$B$2</f>
        <v>0</v>
      </c>
      <c r="AG1496" s="64">
        <f t="shared" ref="AG1496" ca="1" si="1889">($B$5*AG1498 + (1 + $B$6)*AG1497)*$B$2</f>
        <v>15000</v>
      </c>
      <c r="AH1496" s="64">
        <f t="shared" ref="AH1496" ca="1" si="1890">($B$5*AH1498 + (1 + $B$6)*AH1497)*$B$2</f>
        <v>0</v>
      </c>
      <c r="AI1496" s="64">
        <f t="shared" ref="AI1496" ca="1" si="1891">($B$5*AI1498 + (1 + $B$6)*AI1497)*$B$2</f>
        <v>0</v>
      </c>
      <c r="AJ1496" s="64" cm="1">
        <f t="array" aca="1" ref="AJ1496" ca="1">($B$5*AJ1498 + (1 + $B$6)*AJ1497 + AND(NOT(AF1497:AJ1497)))*$B$2</f>
        <v>100000</v>
      </c>
      <c r="AK1496" s="73"/>
      <c r="AL1496" s="70"/>
    </row>
    <row r="1497" spans="7:38" ht="14.55" customHeight="1" x14ac:dyDescent="0.3">
      <c r="G1497" s="3">
        <v>1495</v>
      </c>
      <c r="H1497" s="58">
        <v>0.6275787043885076</v>
      </c>
      <c r="I1497" s="58">
        <v>-0.18162029172974145</v>
      </c>
      <c r="J1497" s="58">
        <v>-1.2308729683368382</v>
      </c>
      <c r="K1497" s="59">
        <v>-5.4461923760691054E-2</v>
      </c>
      <c r="L1497" s="60">
        <f t="array" ref="L1497:O1497">TRANSPOSE(MMULT(Option!$B$25:$E$28, TRANSPOSE(H1497:K1497)))</f>
        <v>0.6275787043885076</v>
      </c>
      <c r="M1497" s="60">
        <v>8.4573734837102621E-2</v>
      </c>
      <c r="N1497" s="60">
        <v>-0.8776159921382366</v>
      </c>
      <c r="O1497" s="60">
        <v>-8.3408083584201764E-2</v>
      </c>
      <c r="P1497" s="56" t="str">
        <f t="shared" si="1862"/>
        <v>299/5</v>
      </c>
      <c r="R1497" s="80"/>
      <c r="S1497" s="3" t="s">
        <v>31</v>
      </c>
      <c r="T1497" s="60">
        <f ca="1"/>
        <v>-0.92958744656820813</v>
      </c>
      <c r="U1497" s="60">
        <f ca="1"/>
        <v>0.43087672585740039</v>
      </c>
      <c r="V1497" s="60">
        <f ca="1"/>
        <v>-0.51737146555443358</v>
      </c>
      <c r="W1497" s="60">
        <f ca="1"/>
        <v>-0.70373029324921266</v>
      </c>
      <c r="X1497" s="60">
        <f ca="1"/>
        <v>-0.18257809760137791</v>
      </c>
      <c r="Y1497" s="52">
        <f ca="1">$B$13 * EXP(($E$3 - $C$13^2/2) * Y$2 + $C$13*SQRT(Y$2)*T1497)</f>
        <v>76.04261843666022</v>
      </c>
      <c r="Z1497" s="52">
        <f ca="1">Y1497 * EXP(($E$3 - $C$13^2/2) * (Z$2-Y$2) + $C$13*SQRT(Z$2-Y$2)*U1497)</f>
        <v>86.969455410626111</v>
      </c>
      <c r="AA1497" s="52">
        <f ca="1">Z1497 * EXP(($E$3 - $C$13^2/2) * (AA$2-Z$2) + $C$13*SQRT(AA$2-Z$2)*V1497)</f>
        <v>74.839478269923404</v>
      </c>
      <c r="AB1497" s="52">
        <f ca="1">AA1497 * EXP(($E$3 - $C$13^2/2) * (AB$2-AA$2) + $C$13*SQRT(AB$2-AA$2)*W1497)</f>
        <v>60.899589987130568</v>
      </c>
      <c r="AC1497" s="52">
        <f ca="1">AB1497 * EXP(($E$3 - $C$13^2/2) * (AC$2-AB$2) + $C$13*SQRT(AC$2-AB$2)*X1497)</f>
        <v>57.942608547191874</v>
      </c>
      <c r="AD1497" s="47"/>
      <c r="AE1497" s="3" t="s">
        <v>46</v>
      </c>
      <c r="AF1497" s="52" t="b">
        <f t="shared" ref="AF1497" ca="1" si="1892">AF1495 &gt;= $B$4</f>
        <v>0</v>
      </c>
      <c r="AG1497" s="52" t="b">
        <f t="array" aca="1" ref="AG1497" ca="1">AND(AG1495 &gt;= $B$4, NOT(OR($AF1497:AF1497)))</f>
        <v>0</v>
      </c>
      <c r="AH1497" s="52" t="b">
        <f t="array" aca="1" ref="AH1497" ca="1">AND(AH1495 &gt;= $B$4, NOT(OR($AF1497:AG1497)))</f>
        <v>0</v>
      </c>
      <c r="AI1497" s="52" t="b">
        <f t="array" aca="1" ref="AI1497" ca="1">AND(AI1495 &gt;= $B$4, NOT(OR($AF1497:AH1497)))</f>
        <v>0</v>
      </c>
      <c r="AJ1497" s="52" t="b">
        <f t="array" aca="1" ref="AJ1497" ca="1">AND(AJ1495 &gt;= $B$4, NOT(OR($AF1497:AI1497)))</f>
        <v>0</v>
      </c>
      <c r="AK1497" s="73"/>
      <c r="AL1497" s="70"/>
    </row>
    <row r="1498" spans="7:38" ht="14.55" customHeight="1" x14ac:dyDescent="0.3">
      <c r="G1498" s="3">
        <v>1496</v>
      </c>
      <c r="H1498" s="58">
        <v>-0.75111142144506593</v>
      </c>
      <c r="I1498" s="58">
        <v>-0.30598907465397673</v>
      </c>
      <c r="J1498" s="58">
        <v>0.35495923340476004</v>
      </c>
      <c r="K1498" s="59">
        <v>-0.83525583347101506</v>
      </c>
      <c r="L1498" s="60">
        <f t="array" ref="L1498:O1498">TRANSPOSE(MMULT(Option!$B$25:$E$28, TRANSPOSE(H1498:K1498)))</f>
        <v>-0.75111142144506593</v>
      </c>
      <c r="M1498" s="60">
        <v>-0.58088818786429475</v>
      </c>
      <c r="N1498" s="60">
        <v>-6.8807049349416949E-2</v>
      </c>
      <c r="O1498" s="60">
        <v>-1.0265607314989713</v>
      </c>
      <c r="P1498" s="56" t="str">
        <f t="shared" si="1862"/>
        <v>300/1</v>
      </c>
      <c r="R1498" s="80"/>
      <c r="S1498" s="3" t="s">
        <v>30</v>
      </c>
      <c r="T1498" s="60">
        <f ca="1"/>
        <v>0.51020003068766506</v>
      </c>
      <c r="U1498" s="60">
        <f ca="1"/>
        <v>-0.67825602850350886</v>
      </c>
      <c r="V1498" s="60">
        <f ca="1"/>
        <v>-0.49696581969069953</v>
      </c>
      <c r="W1498" s="60">
        <f ca="1"/>
        <v>-1.0706637979715024</v>
      </c>
      <c r="X1498" s="60">
        <f ca="1"/>
        <v>-0.218705624893827</v>
      </c>
      <c r="Y1498" s="52">
        <f ca="1">$B$14 * EXP(($E$3 - $C$14^2/2) * Y$2 + $C$14*SQRT(Y$2)*T1498)</f>
        <v>117.12364775702471</v>
      </c>
      <c r="Z1498" s="52">
        <f ca="1">Y1498 * EXP(($E$3 - $C$14^2/2) * (Z$2-Y$2) + $C$14*SQRT(Z$2-Y$2)*U1498)</f>
        <v>96.038906618702981</v>
      </c>
      <c r="AA1498" s="52">
        <f ca="1">Z1498 * EXP(($E$3 - $C$14^2/2) * (AA$2-Z$2) + $C$14*SQRT(AA$2-Z$2)*V1498)</f>
        <v>83.151449740969653</v>
      </c>
      <c r="AB1498" s="52">
        <f ca="1">AA1498 * EXP(($E$3 - $C$14^2/2) * (AB$2-AA$2) + $C$14*SQRT(AB$2-AA$2)*W1498)</f>
        <v>60.610279132814512</v>
      </c>
      <c r="AC1498" s="52">
        <f ca="1">AB1498 * EXP(($E$3 - $C$14^2/2) * (AC$2-AB$2) + $C$14*SQRT(AC$2-AB$2)*X1498)</f>
        <v>57.04570643985371</v>
      </c>
      <c r="AD1498" s="47"/>
      <c r="AE1498" s="3" t="s">
        <v>68</v>
      </c>
      <c r="AF1498" s="52" t="b">
        <f ca="1">AND(AF1495&gt;$B$3, NOT(OR($AF1497:AF1497)))</f>
        <v>0</v>
      </c>
      <c r="AG1498" s="52" t="b">
        <f ca="1">AND(AG1495&gt;$B$3, NOT(OR($AF1497:AG1497)))</f>
        <v>1</v>
      </c>
      <c r="AH1498" s="52" t="b">
        <f ca="1">AND(AH1495&gt;$B$3, NOT(OR($AF1497:AH1497)))</f>
        <v>0</v>
      </c>
      <c r="AI1498" s="52" t="b">
        <f ca="1">AND(AI1495&gt;$B$3, NOT(OR($AF1497:AI1497)))</f>
        <v>0</v>
      </c>
      <c r="AJ1498" s="52" t="b">
        <f ca="1">AND(AJ1495&gt;$B$3, NOT(OR($AF1497:AJ1497)))</f>
        <v>0</v>
      </c>
      <c r="AK1498" s="74"/>
      <c r="AL1498" s="70"/>
    </row>
    <row r="1499" spans="7:38" ht="14.55" customHeight="1" x14ac:dyDescent="0.3">
      <c r="G1499" s="3">
        <v>1497</v>
      </c>
      <c r="H1499" s="58">
        <v>-0.11927342517119148</v>
      </c>
      <c r="I1499" s="58">
        <v>-1.6940019583396382</v>
      </c>
      <c r="J1499" s="58">
        <v>0.22434714224734159</v>
      </c>
      <c r="K1499" s="59">
        <v>1.081444748988055</v>
      </c>
      <c r="L1499" s="60">
        <f t="array" ref="L1499:O1499">TRANSPOSE(MMULT(Option!$B$25:$E$28, TRANSPOSE(H1499:K1499)))</f>
        <v>-0.11927342517119148</v>
      </c>
      <c r="M1499" s="60">
        <v>-1.6002878103674407</v>
      </c>
      <c r="N1499" s="60">
        <v>-0.29425685691741688</v>
      </c>
      <c r="O1499" s="60">
        <v>0.47857882312494648</v>
      </c>
      <c r="P1499" s="56" t="str">
        <f t="shared" si="1862"/>
        <v>300/2</v>
      </c>
      <c r="R1499" s="80">
        <v>375</v>
      </c>
      <c r="S1499" s="3" t="s">
        <v>28</v>
      </c>
      <c r="T1499" s="60">
        <f t="array" aca="1" ref="T1499:T1502" ca="1">TRANSPOSE(OFFSET($L$3, MATCH($R1499 &amp; "/" &amp; T$2, $P$3:$P$5002, 0) - 1, 0, 1, $E$1))</f>
        <v>0.18956199676578492</v>
      </c>
      <c r="U1499" s="60">
        <f t="array" aca="1" ref="U1499:U1502" ca="1">TRANSPOSE(OFFSET($L$3, MATCH($R1499 &amp; "/" &amp; U$2, $P$3:$P$5002, 0) - 1, 0, 1, $E$1))</f>
        <v>9.0480313762991357E-2</v>
      </c>
      <c r="V1499" s="60">
        <f t="array" aca="1" ref="V1499:V1502" ca="1">TRANSPOSE(OFFSET($L$3, MATCH($R1499 &amp; "/" &amp; V$2, $P$3:$P$5002, 0) - 1, 0, 1, $E$1))</f>
        <v>1.8258867655957274</v>
      </c>
      <c r="W1499" s="60">
        <f t="array" aca="1" ref="W1499:W1502" ca="1">TRANSPOSE(OFFSET($L$3, MATCH($R1499 &amp; "/" &amp; W$2, $P$3:$P$5002, 0) - 1, 0, 1, $E$1))</f>
        <v>1.7232989014848064</v>
      </c>
      <c r="X1499" s="60">
        <f t="array" aca="1" ref="X1499:X1502" ca="1">TRANSPOSE(OFFSET($L$3, MATCH($R1499 &amp; "/" &amp; X$2, $P$3:$P$5002, 0) - 1, 0, 1, $E$1))</f>
        <v>-0.52955502885823025</v>
      </c>
      <c r="Y1499" s="52">
        <f ca="1">$B$11 * EXP(($E$3 - $C$11^2/2) * Y$2 + $C$11*SQRT(Y$2)*T1499)</f>
        <v>106.38225482285104</v>
      </c>
      <c r="Z1499" s="52">
        <f ca="1">Y1499 * EXP(($E$3 - $C$11^2/2) * (Z$2-Y$2) + $C$11*SQRT(Z$2-Y$2)*U1499)</f>
        <v>109.85736901987947</v>
      </c>
      <c r="AA1499" s="52">
        <f ca="1">Z1499 * EXP(($E$3 - $C$11^2/2) * (AA$2-Z$2) + $C$11*SQRT(AA$2-Z$2)*V1499)</f>
        <v>190.93802688503058</v>
      </c>
      <c r="AB1499" s="52">
        <f ca="1">AA1499 * EXP(($E$3 - $C$11^2/2) * (AB$2-AA$2) + $C$11*SQRT(AB$2-AA$2)*W1499)</f>
        <v>321.80268533971935</v>
      </c>
      <c r="AC1499" s="52">
        <f ca="1">AB1499 * EXP(($E$3 - $C$11^2/2) * (AC$2-AB$2) + $C$11*SQRT(AC$2-AB$2)*X1499)</f>
        <v>275.90926746839273</v>
      </c>
      <c r="AD1499" s="47"/>
      <c r="AE1499" s="3" t="s">
        <v>69</v>
      </c>
      <c r="AF1499" s="20" cm="1">
        <f t="array" aca="1" ref="AF1499" ca="1">MIN(Y1499:Y1502 / $D$11:$D$14)</f>
        <v>0.76307404270017998</v>
      </c>
      <c r="AG1499" s="20" cm="1">
        <f t="array" aca="1" ref="AG1499" ca="1">MIN(Z1499:Z1502 / $D$11:$D$14)</f>
        <v>0.45219882750291007</v>
      </c>
      <c r="AH1499" s="20" cm="1">
        <f t="array" aca="1" ref="AH1499" ca="1">MIN(AA1499:AA1502 / $D$11:$D$14)</f>
        <v>0.7020284967450493</v>
      </c>
      <c r="AI1499" s="20" cm="1">
        <f t="array" aca="1" ref="AI1499" ca="1">MIN(AB1499:AB1502 / $D$11:$D$14)</f>
        <v>0.88492960731863979</v>
      </c>
      <c r="AJ1499" s="20" cm="1">
        <f t="array" aca="1" ref="AJ1499" ca="1">MIN(AC1499:AC1502 / $D$11:$D$14)</f>
        <v>1.0503217692787483</v>
      </c>
      <c r="AK1499" s="72">
        <f t="array" aca="1" ref="AK1499" ca="1">SUMPRODUCT(AF1500:AJ1500, EXP(-$E$3*$AF$2:$AJ$2))</f>
        <v>101843.05134938128</v>
      </c>
      <c r="AL1499" s="70">
        <f ca="1">MAX(AC1500 - $D$11, 0) * EXP(-$E$2*$E$3)</f>
        <v>180.46953554302607</v>
      </c>
    </row>
    <row r="1500" spans="7:38" ht="14.55" customHeight="1" x14ac:dyDescent="0.3">
      <c r="G1500" s="3">
        <v>1498</v>
      </c>
      <c r="H1500" s="58">
        <v>-1.0624462709996219</v>
      </c>
      <c r="I1500" s="58">
        <v>0.92988106180039065</v>
      </c>
      <c r="J1500" s="58">
        <v>1.0861221515442141</v>
      </c>
      <c r="K1500" s="59">
        <v>-0.80634296584106258</v>
      </c>
      <c r="L1500" s="60">
        <f t="array" ref="L1500:O1500">TRANSPOSE(MMULT(Option!$B$25:$E$28, TRANSPOSE(H1500:K1500)))</f>
        <v>-1.0624462709996219</v>
      </c>
      <c r="M1500" s="60">
        <v>0.42727156220139118</v>
      </c>
      <c r="N1500" s="60">
        <v>0.77247353000264884</v>
      </c>
      <c r="O1500" s="60">
        <v>-0.66000001313673462</v>
      </c>
      <c r="P1500" s="56" t="str">
        <f t="shared" si="1862"/>
        <v>300/3</v>
      </c>
      <c r="R1500" s="80"/>
      <c r="S1500" s="3" t="s">
        <v>29</v>
      </c>
      <c r="T1500" s="60">
        <f ca="1"/>
        <v>-0.64677191996776451</v>
      </c>
      <c r="U1500" s="60">
        <f ca="1"/>
        <v>0.11877162482399486</v>
      </c>
      <c r="V1500" s="60">
        <f ca="1"/>
        <v>2.8071733688157439</v>
      </c>
      <c r="W1500" s="60">
        <f ca="1"/>
        <v>0.63698886488950768</v>
      </c>
      <c r="X1500" s="60">
        <f ca="1"/>
        <v>0.99764997499474206</v>
      </c>
      <c r="Y1500" s="52">
        <f ca="1">$B$12 * EXP(($E$3 - $C$12^2/2) * Y$2 + $C$12*SQRT(Y$2)*T1500)</f>
        <v>82.776036892866856</v>
      </c>
      <c r="Z1500" s="52">
        <f ca="1">Y1500 * EXP(($E$3 - $C$12^2/2) * (Z$2-Y$2) + $C$12*SQRT(Z$2-Y$2)*U1500)</f>
        <v>86.208613514955061</v>
      </c>
      <c r="AA1500" s="52">
        <f ca="1">Z1500 * EXP(($E$3 - $C$12^2/2) * (AA$2-Z$2) + $C$12*SQRT(AA$2-Z$2)*V1500)</f>
        <v>201.12409549808544</v>
      </c>
      <c r="AB1500" s="52">
        <f ca="1">AA1500 * EXP(($E$3 - $C$12^2/2) * (AB$2-AA$2) + $C$12*SQRT(AB$2-AA$2)*W1500)</f>
        <v>244.69652457698615</v>
      </c>
      <c r="AC1500" s="52">
        <f ca="1">AB1500 * EXP(($E$3 - $C$12^2/2) * (AC$2-AB$2) + $C$12*SQRT(AC$2-AB$2)*X1500)</f>
        <v>331.72747057507723</v>
      </c>
      <c r="AD1500" s="47"/>
      <c r="AE1500" s="3" t="s">
        <v>47</v>
      </c>
      <c r="AF1500" s="64">
        <f t="shared" ref="AF1500" ca="1" si="1893">($B$5*AF1502 + (1 + $B$6)*AF1501)*$B$2</f>
        <v>0</v>
      </c>
      <c r="AG1500" s="64">
        <f t="shared" ref="AG1500" ca="1" si="1894">($B$5*AG1502 + (1 + $B$6)*AG1501)*$B$2</f>
        <v>0</v>
      </c>
      <c r="AH1500" s="64">
        <f t="shared" ref="AH1500" ca="1" si="1895">($B$5*AH1502 + (1 + $B$6)*AH1501)*$B$2</f>
        <v>0</v>
      </c>
      <c r="AI1500" s="64">
        <f t="shared" ref="AI1500" ca="1" si="1896">($B$5*AI1502 + (1 + $B$6)*AI1501)*$B$2</f>
        <v>15000</v>
      </c>
      <c r="AJ1500" s="64" cm="1">
        <f t="array" aca="1" ref="AJ1500" ca="1">($B$5*AJ1502 + (1 + $B$6)*AJ1501 + AND(NOT(AF1501:AJ1501)))*$B$2</f>
        <v>114999.99999999999</v>
      </c>
      <c r="AK1500" s="73"/>
      <c r="AL1500" s="70"/>
    </row>
    <row r="1501" spans="7:38" ht="14.55" customHeight="1" x14ac:dyDescent="0.3">
      <c r="G1501" s="3">
        <v>1499</v>
      </c>
      <c r="H1501" s="58">
        <v>3.1082237032677629</v>
      </c>
      <c r="I1501" s="58">
        <v>0.18456586882864826</v>
      </c>
      <c r="J1501" s="58">
        <v>0.44517531518102987</v>
      </c>
      <c r="K1501" s="59">
        <v>-0.11989348008557839</v>
      </c>
      <c r="L1501" s="60">
        <f t="array" ref="L1501:O1501">TRANSPOSE(MMULT(Option!$B$25:$E$28, TRANSPOSE(H1501:K1501)))</f>
        <v>3.1082237032677629</v>
      </c>
      <c r="M1501" s="60">
        <v>1.4124468942296193</v>
      </c>
      <c r="N1501" s="60">
        <v>1.6826221310175857</v>
      </c>
      <c r="O1501" s="60">
        <v>1.2758388528012277</v>
      </c>
      <c r="P1501" s="56" t="str">
        <f t="shared" si="1862"/>
        <v>300/4</v>
      </c>
      <c r="R1501" s="80"/>
      <c r="S1501" s="3" t="s">
        <v>31</v>
      </c>
      <c r="T1501" s="60">
        <f ca="1"/>
        <v>-0.91800070286381197</v>
      </c>
      <c r="U1501" s="60">
        <f ca="1"/>
        <v>-0.47066900939795508</v>
      </c>
      <c r="V1501" s="60">
        <f ca="1"/>
        <v>3.1582505389945772</v>
      </c>
      <c r="W1501" s="60">
        <f ca="1"/>
        <v>0.78825409429806259</v>
      </c>
      <c r="X1501" s="60">
        <f ca="1"/>
        <v>0.7509765501012462</v>
      </c>
      <c r="Y1501" s="52">
        <f ca="1">$B$13 * EXP(($E$3 - $C$13^2/2) * Y$2 + $C$13*SQRT(Y$2)*T1501)</f>
        <v>76.307404270017997</v>
      </c>
      <c r="Z1501" s="52">
        <f ca="1">Y1501 * EXP(($E$3 - $C$13^2/2) * (Z$2-Y$2) + $C$13*SQRT(Z$2-Y$2)*U1501)</f>
        <v>66.590989280842805</v>
      </c>
      <c r="AA1501" s="52">
        <f ca="1">Z1501 * EXP(($E$3 - $C$13^2/2) * (AA$2-Z$2) + $C$13*SQRT(AA$2-Z$2)*V1501)</f>
        <v>172.61167770992091</v>
      </c>
      <c r="AB1501" s="52">
        <f ca="1">AA1501 * EXP(($E$3 - $C$13^2/2) * (AB$2-AA$2) + $C$13*SQRT(AB$2-AA$2)*W1501)</f>
        <v>219.7566202293408</v>
      </c>
      <c r="AC1501" s="52">
        <f ca="1">AB1501 * EXP(($E$3 - $C$13^2/2) * (AC$2-AB$2) + $C$13*SQRT(AC$2-AB$2)*X1501)</f>
        <v>276.6667262067765</v>
      </c>
      <c r="AD1501" s="47"/>
      <c r="AE1501" s="3" t="s">
        <v>46</v>
      </c>
      <c r="AF1501" s="52" t="b">
        <f t="shared" ref="AF1501" ca="1" si="1897">AF1499 &gt;= $B$4</f>
        <v>0</v>
      </c>
      <c r="AG1501" s="52" t="b">
        <f t="array" aca="1" ref="AG1501" ca="1">AND(AG1499 &gt;= $B$4, NOT(OR($AF1501:AF1501)))</f>
        <v>0</v>
      </c>
      <c r="AH1501" s="52" t="b">
        <f t="array" aca="1" ref="AH1501" ca="1">AND(AH1499 &gt;= $B$4, NOT(OR($AF1501:AG1501)))</f>
        <v>0</v>
      </c>
      <c r="AI1501" s="52" t="b">
        <f t="array" aca="1" ref="AI1501" ca="1">AND(AI1499 &gt;= $B$4, NOT(OR($AF1501:AH1501)))</f>
        <v>0</v>
      </c>
      <c r="AJ1501" s="52" t="b">
        <f t="array" aca="1" ref="AJ1501" ca="1">AND(AJ1499 &gt;= $B$4, NOT(OR($AF1501:AI1501)))</f>
        <v>0</v>
      </c>
      <c r="AK1501" s="73"/>
      <c r="AL1501" s="70"/>
    </row>
    <row r="1502" spans="7:38" ht="14.55" customHeight="1" x14ac:dyDescent="0.3">
      <c r="G1502" s="3">
        <v>1500</v>
      </c>
      <c r="H1502" s="58">
        <v>-0.87939096094621394</v>
      </c>
      <c r="I1502" s="58">
        <v>1.4332349796435504</v>
      </c>
      <c r="J1502" s="58">
        <v>-0.11145500625669458</v>
      </c>
      <c r="K1502" s="59">
        <v>0.2744972499290585</v>
      </c>
      <c r="L1502" s="60">
        <f t="array" ref="L1502:O1502">TRANSPOSE(MMULT(Option!$B$25:$E$28, TRANSPOSE(H1502:K1502)))</f>
        <v>-0.87939096094621394</v>
      </c>
      <c r="M1502" s="60">
        <v>0.96182517219652675</v>
      </c>
      <c r="N1502" s="60">
        <v>-7.4339422076945078E-2</v>
      </c>
      <c r="O1502" s="60">
        <v>0.23686424320804123</v>
      </c>
      <c r="P1502" s="56" t="str">
        <f t="shared" si="1862"/>
        <v>300/5</v>
      </c>
      <c r="R1502" s="80"/>
      <c r="S1502" s="3" t="s">
        <v>30</v>
      </c>
      <c r="T1502" s="60">
        <f ca="1"/>
        <v>-0.7176706490048822</v>
      </c>
      <c r="U1502" s="60">
        <f ca="1"/>
        <v>-1.9611070577099536</v>
      </c>
      <c r="V1502" s="60">
        <f ca="1"/>
        <v>1.4495067662938039</v>
      </c>
      <c r="W1502" s="60">
        <f ca="1"/>
        <v>0.75511368411899527</v>
      </c>
      <c r="X1502" s="60">
        <f ca="1"/>
        <v>0.55447913682304528</v>
      </c>
      <c r="Y1502" s="52">
        <f ca="1">$B$14 * EXP(($E$3 - $C$14^2/2) * Y$2 + $C$14*SQRT(Y$2)*T1502)</f>
        <v>81.034013905391049</v>
      </c>
      <c r="Z1502" s="52">
        <f ca="1">Y1502 * EXP(($E$3 - $C$14^2/2) * (Z$2-Y$2) + $C$14*SQRT(Z$2-Y$2)*U1502)</f>
        <v>45.219882750291006</v>
      </c>
      <c r="AA1502" s="52">
        <f ca="1">Z1502 * EXP(($E$3 - $C$14^2/2) * (AA$2-Z$2) + $C$14*SQRT(AA$2-Z$2)*V1502)</f>
        <v>70.202849674504932</v>
      </c>
      <c r="AB1502" s="52">
        <f ca="1">AA1502 * EXP(($E$3 - $C$14^2/2) * (AB$2-AA$2) + $C$14*SQRT(AB$2-AA$2)*W1502)</f>
        <v>88.492960731863974</v>
      </c>
      <c r="AC1502" s="52">
        <f ca="1">AB1502 * EXP(($E$3 - $C$14^2/2) * (AC$2-AB$2) + $C$14*SQRT(AC$2-AB$2)*X1502)</f>
        <v>105.03217692787483</v>
      </c>
      <c r="AD1502" s="47"/>
      <c r="AE1502" s="3" t="s">
        <v>68</v>
      </c>
      <c r="AF1502" s="52" t="b">
        <f ca="1">AND(AF1499&gt;$B$3, NOT(OR($AF1501:AF1501)))</f>
        <v>0</v>
      </c>
      <c r="AG1502" s="52" t="b">
        <f ca="1">AND(AG1499&gt;$B$3, NOT(OR($AF1501:AG1501)))</f>
        <v>0</v>
      </c>
      <c r="AH1502" s="52" t="b">
        <f ca="1">AND(AH1499&gt;$B$3, NOT(OR($AF1501:AH1501)))</f>
        <v>0</v>
      </c>
      <c r="AI1502" s="52" t="b">
        <f ca="1">AND(AI1499&gt;$B$3, NOT(OR($AF1501:AI1501)))</f>
        <v>1</v>
      </c>
      <c r="AJ1502" s="52" t="b">
        <f ca="1">AND(AJ1499&gt;$B$3, NOT(OR($AF1501:AJ1501)))</f>
        <v>1</v>
      </c>
      <c r="AK1502" s="74"/>
      <c r="AL1502" s="70"/>
    </row>
    <row r="1503" spans="7:38" ht="14.55" customHeight="1" x14ac:dyDescent="0.3">
      <c r="G1503" s="3">
        <v>1501</v>
      </c>
      <c r="H1503" s="58">
        <v>1.624766780581917</v>
      </c>
      <c r="I1503" s="58">
        <v>0.7889630977810852</v>
      </c>
      <c r="J1503" s="58">
        <v>2.7781802921026937E-2</v>
      </c>
      <c r="K1503" s="59">
        <v>-0.16396956023712278</v>
      </c>
      <c r="L1503" s="60">
        <f t="array" ref="L1503:O1503">TRANSPOSE(MMULT(Option!$B$25:$E$28, TRANSPOSE(H1503:K1503)))</f>
        <v>1.624766780581917</v>
      </c>
      <c r="M1503" s="60">
        <v>1.3730033354545006</v>
      </c>
      <c r="N1503" s="60">
        <v>0.88090678458652127</v>
      </c>
      <c r="O1503" s="60">
        <v>0.72151305766727869</v>
      </c>
      <c r="P1503" s="56" t="str">
        <f t="shared" si="1862"/>
        <v>301/1</v>
      </c>
      <c r="R1503" s="80">
        <v>376</v>
      </c>
      <c r="S1503" s="3" t="s">
        <v>28</v>
      </c>
      <c r="T1503" s="60">
        <f t="array" aca="1" ref="T1503:T1506" ca="1">TRANSPOSE(OFFSET($L$3, MATCH($R1503 &amp; "/" &amp; T$2, $P$3:$P$5002, 0) - 1, 0, 1, $E$1))</f>
        <v>0.81072001845355923</v>
      </c>
      <c r="U1503" s="60">
        <f t="array" aca="1" ref="U1503:U1506" ca="1">TRANSPOSE(OFFSET($L$3, MATCH($R1503 &amp; "/" &amp; U$2, $P$3:$P$5002, 0) - 1, 0, 1, $E$1))</f>
        <v>0.19774909873532104</v>
      </c>
      <c r="V1503" s="60">
        <f t="array" aca="1" ref="V1503:V1506" ca="1">TRANSPOSE(OFFSET($L$3, MATCH($R1503 &amp; "/" &amp; V$2, $P$3:$P$5002, 0) - 1, 0, 1, $E$1))</f>
        <v>-1.1617390646256813</v>
      </c>
      <c r="W1503" s="60">
        <f t="array" aca="1" ref="W1503:W1506" ca="1">TRANSPOSE(OFFSET($L$3, MATCH($R1503 &amp; "/" &amp; W$2, $P$3:$P$5002, 0) - 1, 0, 1, $E$1))</f>
        <v>-0.84774777778908306</v>
      </c>
      <c r="X1503" s="60">
        <f t="array" aca="1" ref="X1503:X1506" ca="1">TRANSPOSE(OFFSET($L$3, MATCH($R1503 &amp; "/" &amp; X$2, $P$3:$P$5002, 0) - 1, 0, 1, $E$1))</f>
        <v>1.4652298623489752</v>
      </c>
      <c r="Y1503" s="52">
        <f ca="1">$B$11 * EXP(($E$3 - $C$11^2/2) * Y$2 + $C$11*SQRT(Y$2)*T1503)</f>
        <v>128.17367645312063</v>
      </c>
      <c r="Z1503" s="52">
        <f ca="1">Y1503 * EXP(($E$3 - $C$11^2/2) * (Z$2-Y$2) + $C$11*SQRT(Z$2-Y$2)*U1503)</f>
        <v>136.68936206655133</v>
      </c>
      <c r="AA1503" s="52">
        <f ca="1">Z1503 * EXP(($E$3 - $C$11^2/2) * (AA$2-Z$2) + $C$11*SQRT(AA$2-Z$2)*V1503)</f>
        <v>96.949400857481777</v>
      </c>
      <c r="AB1503" s="52">
        <f ca="1">AA1503 * EXP(($E$3 - $C$11^2/2) * (AB$2-AA$2) + $C$11*SQRT(AB$2-AA$2)*W1503)</f>
        <v>75.555302262507624</v>
      </c>
      <c r="AC1503" s="52">
        <f ca="1">AB1503 * EXP(($E$3 - $C$11^2/2) * (AC$2-AB$2) + $C$11*SQRT(AC$2-AB$2)*X1503)</f>
        <v>117.85249818047606</v>
      </c>
      <c r="AD1503" s="47"/>
      <c r="AE1503" s="3" t="s">
        <v>69</v>
      </c>
      <c r="AF1503" s="20" cm="1">
        <f t="array" aca="1" ref="AF1503" ca="1">MIN(Y1503:Y1506 / $D$11:$D$14)</f>
        <v>0.96835284482358086</v>
      </c>
      <c r="AG1503" s="20" cm="1">
        <f t="array" aca="1" ref="AG1503" ca="1">MIN(Z1503:Z1506 / $D$11:$D$14)</f>
        <v>1.1997295968494921</v>
      </c>
      <c r="AH1503" s="20" cm="1">
        <f t="array" aca="1" ref="AH1503" ca="1">MIN(AA1503:AA1506 / $D$11:$D$14)</f>
        <v>0.91180962888444728</v>
      </c>
      <c r="AI1503" s="20" cm="1">
        <f t="array" aca="1" ref="AI1503" ca="1">MIN(AB1503:AB1506 / $D$11:$D$14)</f>
        <v>0.7497266147606001</v>
      </c>
      <c r="AJ1503" s="20" cm="1">
        <f t="array" aca="1" ref="AJ1503" ca="1">MIN(AC1503:AC1506 / $D$11:$D$14)</f>
        <v>0.58909152965876466</v>
      </c>
      <c r="AK1503" s="72">
        <f t="array" aca="1" ref="AK1503" ca="1">SUMPRODUCT(AF1504:AJ1504, EXP(-$E$3*$AF$2:$AJ$2))</f>
        <v>118631.70059156645</v>
      </c>
      <c r="AL1503" s="70">
        <f ca="1">MAX(AC1504 - $D$11, 0) * EXP(-$E$2*$E$3)</f>
        <v>29.958402571359354</v>
      </c>
    </row>
    <row r="1504" spans="7:38" ht="14.55" customHeight="1" x14ac:dyDescent="0.3">
      <c r="G1504" s="3">
        <v>1502</v>
      </c>
      <c r="H1504" s="58">
        <v>1.9493263486052848</v>
      </c>
      <c r="I1504" s="58">
        <v>1.2792380630649047</v>
      </c>
      <c r="J1504" s="58">
        <v>-0.60639975635640897</v>
      </c>
      <c r="K1504" s="59">
        <v>0.61191643653468442</v>
      </c>
      <c r="L1504" s="60">
        <f t="array" ref="L1504:O1504">TRANSPOSE(MMULT(Option!$B$25:$E$28, TRANSPOSE(H1504:K1504)))</f>
        <v>1.9493263486052848</v>
      </c>
      <c r="M1504" s="60">
        <v>1.9521715906148376</v>
      </c>
      <c r="N1504" s="60">
        <v>0.5821066871022621</v>
      </c>
      <c r="O1504" s="60">
        <v>1.5203705133602634</v>
      </c>
      <c r="P1504" s="56" t="str">
        <f t="shared" si="1862"/>
        <v>301/2</v>
      </c>
      <c r="R1504" s="80"/>
      <c r="S1504" s="3" t="s">
        <v>29</v>
      </c>
      <c r="T1504" s="60">
        <f ca="1"/>
        <v>1.0626039842018509</v>
      </c>
      <c r="U1504" s="60">
        <f ca="1"/>
        <v>1.5676793689674395</v>
      </c>
      <c r="V1504" s="60">
        <f ca="1"/>
        <v>-0.60513400119102168</v>
      </c>
      <c r="W1504" s="60">
        <f ca="1"/>
        <v>-6.0989880862754808E-2</v>
      </c>
      <c r="X1504" s="60">
        <f ca="1"/>
        <v>-0.96261155689043953</v>
      </c>
      <c r="Y1504" s="52">
        <f ca="1">$B$12 * EXP(($E$3 - $C$12^2/2) * Y$2 + $C$12*SQRT(Y$2)*T1504)</f>
        <v>138.23448104307627</v>
      </c>
      <c r="Z1504" s="52">
        <f ca="1">Y1504 * EXP(($E$3 - $C$12^2/2) * (Z$2-Y$2) + $C$12*SQRT(Z$2-Y$2)*U1504)</f>
        <v>222.35055031296719</v>
      </c>
      <c r="AA1504" s="52">
        <f ca="1">Z1504 * EXP(($E$3 - $C$12^2/2) * (AA$2-Z$2) + $C$12*SQRT(AA$2-Z$2)*V1504)</f>
        <v>186.36646766762976</v>
      </c>
      <c r="AB1504" s="52">
        <f ca="1">AA1504 * EXP(($E$3 - $C$12^2/2) * (AB$2-AA$2) + $C$12*SQRT(AB$2-AA$2)*W1504)</f>
        <v>183.90476228318434</v>
      </c>
      <c r="AC1504" s="52">
        <f ca="1">AB1504 * EXP(($E$3 - $C$12^2/2) * (AC$2-AB$2) + $C$12*SQRT(AC$2-AB$2)*X1504)</f>
        <v>138.4673503449888</v>
      </c>
      <c r="AD1504" s="47"/>
      <c r="AE1504" s="3" t="s">
        <v>47</v>
      </c>
      <c r="AF1504" s="64">
        <f t="shared" ref="AF1504" ca="1" si="1898">($B$5*AF1506 + (1 + $B$6)*AF1505)*$B$2</f>
        <v>15000</v>
      </c>
      <c r="AG1504" s="64">
        <f t="shared" ref="AG1504" ca="1" si="1899">($B$5*AG1506 + (1 + $B$6)*AG1505)*$B$2</f>
        <v>15000</v>
      </c>
      <c r="AH1504" s="64">
        <f t="shared" ref="AH1504" ca="1" si="1900">($B$5*AH1506 + (1 + $B$6)*AH1505)*$B$2</f>
        <v>15000</v>
      </c>
      <c r="AI1504" s="64">
        <f t="shared" ref="AI1504" ca="1" si="1901">($B$5*AI1506 + (1 + $B$6)*AI1505)*$B$2</f>
        <v>0</v>
      </c>
      <c r="AJ1504" s="64" cm="1">
        <f t="array" aca="1" ref="AJ1504" ca="1">($B$5*AJ1506 + (1 + $B$6)*AJ1505 + AND(NOT(AF1505:AJ1505)))*$B$2</f>
        <v>100000</v>
      </c>
      <c r="AK1504" s="73"/>
      <c r="AL1504" s="70"/>
    </row>
    <row r="1505" spans="7:38" ht="14.55" customHeight="1" x14ac:dyDescent="0.3">
      <c r="G1505" s="3">
        <v>1503</v>
      </c>
      <c r="H1505" s="58">
        <v>4.1409844205532648E-2</v>
      </c>
      <c r="I1505" s="58">
        <v>0.57013461330222193</v>
      </c>
      <c r="J1505" s="58">
        <v>1.1897073018095117</v>
      </c>
      <c r="K1505" s="59">
        <v>-0.26320634658549524</v>
      </c>
      <c r="L1505" s="60">
        <f t="array" ref="L1505:O1505">TRANSPOSE(MMULT(Option!$B$25:$E$28, TRANSPOSE(H1505:K1505)))</f>
        <v>4.1409844205532648E-2</v>
      </c>
      <c r="M1505" s="60">
        <v>0.53910094203657488</v>
      </c>
      <c r="N1505" s="60">
        <v>1.2107921230015766</v>
      </c>
      <c r="O1505" s="60">
        <v>0.17267086396050121</v>
      </c>
      <c r="P1505" s="56" t="str">
        <f t="shared" si="1862"/>
        <v>301/3</v>
      </c>
      <c r="R1505" s="80"/>
      <c r="S1505" s="3" t="s">
        <v>31</v>
      </c>
      <c r="T1505" s="60">
        <f ca="1"/>
        <v>-0.12386249669199545</v>
      </c>
      <c r="U1505" s="60">
        <f ca="1"/>
        <v>1.0478571504160397</v>
      </c>
      <c r="V1505" s="60">
        <f ca="1"/>
        <v>-1.2817414902419346</v>
      </c>
      <c r="W1505" s="60">
        <f ca="1"/>
        <v>-0.17715833990390339</v>
      </c>
      <c r="X1505" s="60">
        <f ca="1"/>
        <v>-1.3123405202503855</v>
      </c>
      <c r="Y1505" s="52">
        <f ca="1">$B$13 * EXP(($E$3 - $C$13^2/2) * Y$2 + $C$13*SQRT(Y$2)*T1505)</f>
        <v>96.835284482358091</v>
      </c>
      <c r="Z1505" s="52">
        <f ca="1">Y1505 * EXP(($E$3 - $C$13^2/2) * (Z$2-Y$2) + $C$13*SQRT(Z$2-Y$2)*U1505)</f>
        <v>133.26885874906321</v>
      </c>
      <c r="AA1505" s="52">
        <f ca="1">Z1505 * EXP(($E$3 - $C$13^2/2) * (AA$2-Z$2) + $C$13*SQRT(AA$2-Z$2)*V1505)</f>
        <v>91.180962888444725</v>
      </c>
      <c r="AB1505" s="52">
        <f ca="1">AA1505 * EXP(($E$3 - $C$13^2/2) * (AB$2-AA$2) + $C$13*SQRT(AB$2-AA$2)*W1505)</f>
        <v>86.894838361969093</v>
      </c>
      <c r="AC1505" s="52">
        <f ca="1">AB1505 * EXP(($E$3 - $C$13^2/2) * (AC$2-AB$2) + $C$13*SQRT(AC$2-AB$2)*X1505)</f>
        <v>58.909152965876466</v>
      </c>
      <c r="AD1505" s="47"/>
      <c r="AE1505" s="3" t="s">
        <v>46</v>
      </c>
      <c r="AF1505" s="52" t="b">
        <f t="shared" ref="AF1505" ca="1" si="1902">AF1503 &gt;= $B$4</f>
        <v>0</v>
      </c>
      <c r="AG1505" s="52" t="b">
        <f t="array" aca="1" ref="AG1505" ca="1">AND(AG1503 &gt;= $B$4, NOT(OR($AF1505:AF1505)))</f>
        <v>0</v>
      </c>
      <c r="AH1505" s="52" t="b">
        <f t="array" aca="1" ref="AH1505" ca="1">AND(AH1503 &gt;= $B$4, NOT(OR($AF1505:AG1505)))</f>
        <v>0</v>
      </c>
      <c r="AI1505" s="52" t="b">
        <f t="array" aca="1" ref="AI1505" ca="1">AND(AI1503 &gt;= $B$4, NOT(OR($AF1505:AH1505)))</f>
        <v>0</v>
      </c>
      <c r="AJ1505" s="52" t="b">
        <f t="array" aca="1" ref="AJ1505" ca="1">AND(AJ1503 &gt;= $B$4, NOT(OR($AF1505:AI1505)))</f>
        <v>0</v>
      </c>
      <c r="AK1505" s="73"/>
      <c r="AL1505" s="70"/>
    </row>
    <row r="1506" spans="7:38" ht="14.55" customHeight="1" x14ac:dyDescent="0.3">
      <c r="G1506" s="3">
        <v>1504</v>
      </c>
      <c r="H1506" s="58">
        <v>0.72570202165650022</v>
      </c>
      <c r="I1506" s="58">
        <v>-1.4909871603751519</v>
      </c>
      <c r="J1506" s="58">
        <v>0.20194452701417323</v>
      </c>
      <c r="K1506" s="59">
        <v>-1.0660691510431972</v>
      </c>
      <c r="L1506" s="60">
        <f t="array" ref="L1506:O1506">TRANSPOSE(MMULT(Option!$B$25:$E$28, TRANSPOSE(H1506:K1506)))</f>
        <v>0.72570202165650022</v>
      </c>
      <c r="M1506" s="60">
        <v>-1.0762314958626791</v>
      </c>
      <c r="N1506" s="60">
        <v>7.7218632435597317E-2</v>
      </c>
      <c r="O1506" s="60">
        <v>-0.97366282195501497</v>
      </c>
      <c r="P1506" s="56" t="str">
        <f t="shared" si="1862"/>
        <v>301/4</v>
      </c>
      <c r="R1506" s="80"/>
      <c r="S1506" s="3" t="s">
        <v>30</v>
      </c>
      <c r="T1506" s="60">
        <f ca="1"/>
        <v>0.35185226391434893</v>
      </c>
      <c r="U1506" s="60">
        <f ca="1"/>
        <v>0.22180172089643907</v>
      </c>
      <c r="V1506" s="60">
        <f ca="1"/>
        <v>-0.8555663961762211</v>
      </c>
      <c r="W1506" s="60">
        <f ca="1"/>
        <v>-0.74490976381978102</v>
      </c>
      <c r="X1506" s="60">
        <f ca="1"/>
        <v>-0.33619050868657385</v>
      </c>
      <c r="Y1506" s="52">
        <f ca="1">$B$14 * EXP(($E$3 - $C$14^2/2) * Y$2 + $C$14*SQRT(Y$2)*T1506)</f>
        <v>111.68985353090906</v>
      </c>
      <c r="Z1506" s="52">
        <f ca="1">Y1506 * EXP(($E$3 - $C$14^2/2) * (Z$2-Y$2) + $C$14*SQRT(Z$2-Y$2)*U1506)</f>
        <v>119.97295968494922</v>
      </c>
      <c r="AA1506" s="52">
        <f ca="1">Z1506 * EXP(($E$3 - $C$14^2/2) * (AA$2-Z$2) + $C$14*SQRT(AA$2-Z$2)*V1506)</f>
        <v>93.279136228986587</v>
      </c>
      <c r="AB1506" s="52">
        <f ca="1">AA1506 * EXP(($E$3 - $C$14^2/2) * (AB$2-AA$2) + $C$14*SQRT(AB$2-AA$2)*W1506)</f>
        <v>74.972661476060011</v>
      </c>
      <c r="AC1506" s="52">
        <f ca="1">AB1506 * EXP(($E$3 - $C$14^2/2) * (AC$2-AB$2) + $C$14*SQRT(AC$2-AB$2)*X1506)</f>
        <v>68.119695165866489</v>
      </c>
      <c r="AD1506" s="47"/>
      <c r="AE1506" s="3" t="s">
        <v>68</v>
      </c>
      <c r="AF1506" s="52" t="b">
        <f ca="1">AND(AF1503&gt;$B$3, NOT(OR($AF1505:AF1505)))</f>
        <v>1</v>
      </c>
      <c r="AG1506" s="52" t="b">
        <f ca="1">AND(AG1503&gt;$B$3, NOT(OR($AF1505:AG1505)))</f>
        <v>1</v>
      </c>
      <c r="AH1506" s="52" t="b">
        <f ca="1">AND(AH1503&gt;$B$3, NOT(OR($AF1505:AH1505)))</f>
        <v>1</v>
      </c>
      <c r="AI1506" s="52" t="b">
        <f ca="1">AND(AI1503&gt;$B$3, NOT(OR($AF1505:AI1505)))</f>
        <v>0</v>
      </c>
      <c r="AJ1506" s="52" t="b">
        <f ca="1">AND(AJ1503&gt;$B$3, NOT(OR($AF1505:AJ1505)))</f>
        <v>0</v>
      </c>
      <c r="AK1506" s="74"/>
      <c r="AL1506" s="70"/>
    </row>
    <row r="1507" spans="7:38" ht="14.55" customHeight="1" x14ac:dyDescent="0.3">
      <c r="G1507" s="3">
        <v>1505</v>
      </c>
      <c r="H1507" s="58">
        <v>-0.76086179204150994</v>
      </c>
      <c r="I1507" s="58">
        <v>-0.57059005879718705</v>
      </c>
      <c r="J1507" s="58">
        <v>0.42070575831041446</v>
      </c>
      <c r="K1507" s="59">
        <v>-0.25822504622717846</v>
      </c>
      <c r="L1507" s="60">
        <f t="array" ref="L1507:O1507">TRANSPOSE(MMULT(Option!$B$25:$E$28, TRANSPOSE(H1507:K1507)))</f>
        <v>-0.76086179204150994</v>
      </c>
      <c r="M1507" s="60">
        <v>-0.82729914386208658</v>
      </c>
      <c r="N1507" s="60">
        <v>-8.4250165198526294E-2</v>
      </c>
      <c r="O1507" s="60">
        <v>-0.59277762978433812</v>
      </c>
      <c r="P1507" s="56" t="str">
        <f t="shared" si="1862"/>
        <v>301/5</v>
      </c>
      <c r="R1507" s="80">
        <v>377</v>
      </c>
      <c r="S1507" s="3" t="s">
        <v>28</v>
      </c>
      <c r="T1507" s="60">
        <f t="array" aca="1" ref="T1507:T1510" ca="1">TRANSPOSE(OFFSET($L$3, MATCH($R1507 &amp; "/" &amp; T$2, $P$3:$P$5002, 0) - 1, 0, 1, $E$1))</f>
        <v>-1.0723517149311761</v>
      </c>
      <c r="U1507" s="60">
        <f t="array" aca="1" ref="U1507:U1510" ca="1">TRANSPOSE(OFFSET($L$3, MATCH($R1507 &amp; "/" &amp; U$2, $P$3:$P$5002, 0) - 1, 0, 1, $E$1))</f>
        <v>0.23834838348419718</v>
      </c>
      <c r="V1507" s="60">
        <f t="array" aca="1" ref="V1507:V1510" ca="1">TRANSPOSE(OFFSET($L$3, MATCH($R1507 &amp; "/" &amp; V$2, $P$3:$P$5002, 0) - 1, 0, 1, $E$1))</f>
        <v>0.94618660170844449</v>
      </c>
      <c r="W1507" s="60">
        <f t="array" aca="1" ref="W1507:W1510" ca="1">TRANSPOSE(OFFSET($L$3, MATCH($R1507 &amp; "/" &amp; W$2, $P$3:$P$5002, 0) - 1, 0, 1, $E$1))</f>
        <v>0.69980623796252295</v>
      </c>
      <c r="X1507" s="60">
        <f t="array" aca="1" ref="X1507:X1510" ca="1">TRANSPOSE(OFFSET($L$3, MATCH($R1507 &amp; "/" &amp; X$2, $P$3:$P$5002, 0) - 1, 0, 1, $E$1))</f>
        <v>1.2259772162310936</v>
      </c>
      <c r="Y1507" s="52">
        <f ca="1">$B$11 * EXP(($E$3 - $C$11^2/2) * Y$2 + $C$11*SQRT(Y$2)*T1507)</f>
        <v>72.854526957147712</v>
      </c>
      <c r="Z1507" s="52">
        <f ca="1">Y1507 * EXP(($E$3 - $C$11^2/2) * (Z$2-Y$2) + $C$11*SQRT(Z$2-Y$2)*U1507)</f>
        <v>78.646976520075867</v>
      </c>
      <c r="AA1507" s="52">
        <f ca="1">Z1507 * EXP(($E$3 - $C$11^2/2) * (AA$2-Z$2) + $C$11*SQRT(AA$2-Z$2)*V1507)</f>
        <v>104.98580673481213</v>
      </c>
      <c r="AB1507" s="52">
        <f ca="1">AA1507 * EXP(($E$3 - $C$11^2/2) * (AB$2-AA$2) + $C$11*SQRT(AB$2-AA$2)*W1507)</f>
        <v>130.16033523330452</v>
      </c>
      <c r="AC1507" s="52">
        <f ca="1">AB1507 * EXP(($E$3 - $C$11^2/2) * (AC$2-AB$2) + $C$11*SQRT(AC$2-AB$2)*X1507)</f>
        <v>188.96469587979462</v>
      </c>
      <c r="AD1507" s="47"/>
      <c r="AE1507" s="3" t="s">
        <v>69</v>
      </c>
      <c r="AF1507" s="20" cm="1">
        <f t="array" aca="1" ref="AF1507" ca="1">MIN(Y1507:Y1510 / $D$11:$D$14)</f>
        <v>0.72854526957147714</v>
      </c>
      <c r="AG1507" s="20" cm="1">
        <f t="array" aca="1" ref="AG1507" ca="1">MIN(Z1507:Z1510 / $D$11:$D$14)</f>
        <v>0.78646976520075862</v>
      </c>
      <c r="AH1507" s="20" cm="1">
        <f t="array" aca="1" ref="AH1507" ca="1">MIN(AA1507:AA1510 / $D$11:$D$14)</f>
        <v>0.95371233054892823</v>
      </c>
      <c r="AI1507" s="20" cm="1">
        <f t="array" aca="1" ref="AI1507" ca="1">MIN(AB1507:AB1510 / $D$11:$D$14)</f>
        <v>0.86733978050329952</v>
      </c>
      <c r="AJ1507" s="20" cm="1">
        <f t="array" aca="1" ref="AJ1507" ca="1">MIN(AC1507:AC1510 / $D$11:$D$14)</f>
        <v>0.79159757804183639</v>
      </c>
      <c r="AK1507" s="72">
        <f t="array" aca="1" ref="AK1507" ca="1">SUMPRODUCT(AF1508:AJ1508, EXP(-$E$3*$AF$2:$AJ$2))</f>
        <v>103071.65924968608</v>
      </c>
      <c r="AL1507" s="70">
        <f ca="1">MAX(AC1508 - $D$11, 0) * EXP(-$E$2*$E$3)</f>
        <v>0</v>
      </c>
    </row>
    <row r="1508" spans="7:38" ht="14.55" customHeight="1" x14ac:dyDescent="0.3">
      <c r="G1508" s="3">
        <v>1506</v>
      </c>
      <c r="H1508" s="58">
        <v>-3.2358232012560245E-2</v>
      </c>
      <c r="I1508" s="58">
        <v>-6.2335858772437233E-2</v>
      </c>
      <c r="J1508" s="58">
        <v>1.0535696835452182</v>
      </c>
      <c r="K1508" s="59">
        <v>9.3751980741180602E-3</v>
      </c>
      <c r="L1508" s="60">
        <f t="array" ref="L1508:O1508">TRANSPOSE(MMULT(Option!$B$25:$E$28, TRANSPOSE(H1508:K1508)))</f>
        <v>-3.2358232012560245E-2</v>
      </c>
      <c r="M1508" s="60">
        <v>-7.0075051071978228E-2</v>
      </c>
      <c r="N1508" s="60">
        <v>0.89609420561545916</v>
      </c>
      <c r="O1508" s="60">
        <v>0.18439753387796678</v>
      </c>
      <c r="P1508" s="56" t="str">
        <f t="shared" si="1862"/>
        <v>302/1</v>
      </c>
      <c r="R1508" s="80"/>
      <c r="S1508" s="3" t="s">
        <v>29</v>
      </c>
      <c r="T1508" s="60">
        <f ca="1"/>
        <v>0.81553839828193508</v>
      </c>
      <c r="U1508" s="60">
        <f ca="1"/>
        <v>-0.22057812836017593</v>
      </c>
      <c r="V1508" s="60">
        <f ca="1"/>
        <v>-0.80293758095968104</v>
      </c>
      <c r="W1508" s="60">
        <f ca="1"/>
        <v>-0.33310427323239994</v>
      </c>
      <c r="X1508" s="60">
        <f ca="1"/>
        <v>-0.32125883183511283</v>
      </c>
      <c r="Y1508" s="52">
        <f ca="1">$B$12 * EXP(($E$3 - $C$12^2/2) * Y$2 + $C$12*SQRT(Y$2)*T1508)</f>
        <v>128.35908726493832</v>
      </c>
      <c r="Z1508" s="52">
        <f ca="1">Y1508 * EXP(($E$3 - $C$12^2/2) * (Z$2-Y$2) + $C$12*SQRT(Z$2-Y$2)*U1508)</f>
        <v>120.74226916014476</v>
      </c>
      <c r="AA1508" s="52">
        <f ca="1">Z1508 * EXP(($E$3 - $C$12^2/2) * (AA$2-Z$2) + $C$12*SQRT(AA$2-Z$2)*V1508)</f>
        <v>95.371233054892826</v>
      </c>
      <c r="AB1508" s="52">
        <f ca="1">AA1508 * EXP(($E$3 - $C$12^2/2) * (AB$2-AA$2) + $C$12*SQRT(AB$2-AA$2)*W1508)</f>
        <v>86.733978050329952</v>
      </c>
      <c r="AC1508" s="52">
        <f ca="1">AB1508 * EXP(($E$3 - $C$12^2/2) * (AC$2-AB$2) + $C$12*SQRT(AC$2-AB$2)*X1508)</f>
        <v>79.159757804183641</v>
      </c>
      <c r="AD1508" s="47"/>
      <c r="AE1508" s="3" t="s">
        <v>47</v>
      </c>
      <c r="AF1508" s="64">
        <f t="shared" ref="AF1508" ca="1" si="1903">($B$5*AF1510 + (1 + $B$6)*AF1509)*$B$2</f>
        <v>0</v>
      </c>
      <c r="AG1508" s="64">
        <f t="shared" ref="AG1508" ca="1" si="1904">($B$5*AG1510 + (1 + $B$6)*AG1509)*$B$2</f>
        <v>0</v>
      </c>
      <c r="AH1508" s="64">
        <f t="shared" ref="AH1508" ca="1" si="1905">($B$5*AH1510 + (1 + $B$6)*AH1509)*$B$2</f>
        <v>15000</v>
      </c>
      <c r="AI1508" s="64">
        <f t="shared" ref="AI1508" ca="1" si="1906">($B$5*AI1510 + (1 + $B$6)*AI1509)*$B$2</f>
        <v>15000</v>
      </c>
      <c r="AJ1508" s="64" cm="1">
        <f t="array" aca="1" ref="AJ1508" ca="1">($B$5*AJ1510 + (1 + $B$6)*AJ1509 + AND(NOT(AF1509:AJ1509)))*$B$2</f>
        <v>100000</v>
      </c>
      <c r="AK1508" s="73"/>
      <c r="AL1508" s="70"/>
    </row>
    <row r="1509" spans="7:38" ht="14.55" customHeight="1" x14ac:dyDescent="0.3">
      <c r="G1509" s="3">
        <v>1507</v>
      </c>
      <c r="H1509" s="58">
        <v>-1.7654123621688087</v>
      </c>
      <c r="I1509" s="58">
        <v>-0.3366354199864468</v>
      </c>
      <c r="J1509" s="58">
        <v>-0.90355070350665512</v>
      </c>
      <c r="K1509" s="59">
        <v>-0.72820320584796838</v>
      </c>
      <c r="L1509" s="60">
        <f t="array" ref="L1509:O1509">TRANSPOSE(MMULT(Option!$B$25:$E$28, TRANSPOSE(H1509:K1509)))</f>
        <v>-1.7654123621688087</v>
      </c>
      <c r="M1509" s="60">
        <v>-1.0146964036057522</v>
      </c>
      <c r="N1509" s="60">
        <v>-1.587914467939662</v>
      </c>
      <c r="O1509" s="60">
        <v>-1.5942677992907193</v>
      </c>
      <c r="P1509" s="56" t="str">
        <f t="shared" si="1862"/>
        <v>302/2</v>
      </c>
      <c r="R1509" s="80"/>
      <c r="S1509" s="3" t="s">
        <v>31</v>
      </c>
      <c r="T1509" s="60">
        <f ca="1"/>
        <v>2.0019264269625587</v>
      </c>
      <c r="U1509" s="60">
        <f ca="1"/>
        <v>0.57297897535754316</v>
      </c>
      <c r="V1509" s="60">
        <f ca="1"/>
        <v>-1.1937584056559885</v>
      </c>
      <c r="W1509" s="60">
        <f ca="1"/>
        <v>-0.76058632447011454</v>
      </c>
      <c r="X1509" s="60">
        <f ca="1"/>
        <v>-0.65767700039420829</v>
      </c>
      <c r="Y1509" s="52">
        <f ca="1">$B$13 * EXP(($E$3 - $C$13^2/2) * Y$2 + $C$13*SQRT(Y$2)*T1509)</f>
        <v>183.23108468537495</v>
      </c>
      <c r="Z1509" s="52">
        <f ca="1">Y1509 * EXP(($E$3 - $C$13^2/2) * (Z$2-Y$2) + $C$13*SQRT(Z$2-Y$2)*U1509)</f>
        <v>218.68707061980888</v>
      </c>
      <c r="AA1509" s="52">
        <f ca="1">Z1509 * EXP(($E$3 - $C$13^2/2) * (AA$2-Z$2) + $C$13*SQRT(AA$2-Z$2)*V1509)</f>
        <v>153.62495653966673</v>
      </c>
      <c r="AB1509" s="52">
        <f ca="1">AA1509 * EXP(($E$3 - $C$13^2/2) * (AB$2-AA$2) + $C$13*SQRT(AB$2-AA$2)*W1509)</f>
        <v>122.89598997045356</v>
      </c>
      <c r="AC1509" s="52">
        <f ca="1">AB1509 * EXP(($E$3 - $C$13^2/2) * (AC$2-AB$2) + $C$13*SQRT(AC$2-AB$2)*X1509)</f>
        <v>101.3961667844691</v>
      </c>
      <c r="AD1509" s="47"/>
      <c r="AE1509" s="3" t="s">
        <v>46</v>
      </c>
      <c r="AF1509" s="52" t="b">
        <f t="shared" ref="AF1509" ca="1" si="1907">AF1507 &gt;= $B$4</f>
        <v>0</v>
      </c>
      <c r="AG1509" s="52" t="b">
        <f t="array" aca="1" ref="AG1509" ca="1">AND(AG1507 &gt;= $B$4, NOT(OR($AF1509:AF1509)))</f>
        <v>0</v>
      </c>
      <c r="AH1509" s="52" t="b">
        <f t="array" aca="1" ref="AH1509" ca="1">AND(AH1507 &gt;= $B$4, NOT(OR($AF1509:AG1509)))</f>
        <v>0</v>
      </c>
      <c r="AI1509" s="52" t="b">
        <f t="array" aca="1" ref="AI1509" ca="1">AND(AI1507 &gt;= $B$4, NOT(OR($AF1509:AH1509)))</f>
        <v>0</v>
      </c>
      <c r="AJ1509" s="52" t="b">
        <f t="array" aca="1" ref="AJ1509" ca="1">AND(AJ1507 &gt;= $B$4, NOT(OR($AF1509:AI1509)))</f>
        <v>0</v>
      </c>
      <c r="AK1509" s="73"/>
      <c r="AL1509" s="70"/>
    </row>
    <row r="1510" spans="7:38" ht="14.55" customHeight="1" x14ac:dyDescent="0.3">
      <c r="G1510" s="3">
        <v>1508</v>
      </c>
      <c r="H1510" s="58">
        <v>1.6465126294082022</v>
      </c>
      <c r="I1510" s="58">
        <v>0.51864051094598462</v>
      </c>
      <c r="J1510" s="58">
        <v>1.1827845214513826</v>
      </c>
      <c r="K1510" s="59">
        <v>-0.17278358683590536</v>
      </c>
      <c r="L1510" s="60">
        <f t="array" ref="L1510:O1510">TRANSPOSE(MMULT(Option!$B$25:$E$28, TRANSPOSE(H1510:K1510)))</f>
        <v>1.6465126294082022</v>
      </c>
      <c r="M1510" s="60">
        <v>1.1339469317393904</v>
      </c>
      <c r="N1510" s="60">
        <v>1.8332685681608609</v>
      </c>
      <c r="O1510" s="60">
        <v>0.87730989371188839</v>
      </c>
      <c r="P1510" s="56" t="str">
        <f t="shared" si="1862"/>
        <v>302/3</v>
      </c>
      <c r="R1510" s="80"/>
      <c r="S1510" s="3" t="s">
        <v>30</v>
      </c>
      <c r="T1510" s="60">
        <f ca="1"/>
        <v>-9.9569421285788773E-2</v>
      </c>
      <c r="U1510" s="60">
        <f ca="1"/>
        <v>-0.5757452893337115</v>
      </c>
      <c r="V1510" s="60">
        <f ca="1"/>
        <v>0.47117718959818922</v>
      </c>
      <c r="W1510" s="60">
        <f ca="1"/>
        <v>1.3730219707911826</v>
      </c>
      <c r="X1510" s="60">
        <f ca="1"/>
        <v>0.91680748534088063</v>
      </c>
      <c r="Y1510" s="52">
        <f ca="1">$B$14 * EXP(($E$3 - $C$14^2/2) * Y$2 + $C$14*SQRT(Y$2)*T1510)</f>
        <v>97.543590447197076</v>
      </c>
      <c r="Z1510" s="52">
        <f ca="1">Y1510 * EXP(($E$3 - $C$14^2/2) * (Z$2-Y$2) + $C$14*SQRT(Z$2-Y$2)*U1510)</f>
        <v>82.481644097940844</v>
      </c>
      <c r="AA1510" s="52">
        <f ca="1">Z1510 * EXP(($E$3 - $C$14^2/2) * (AA$2-Z$2) + $C$14*SQRT(AA$2-Z$2)*V1510)</f>
        <v>95.481158008615125</v>
      </c>
      <c r="AB1510" s="52">
        <f ca="1">AA1510 * EXP(($E$3 - $C$14^2/2) * (AB$2-AA$2) + $C$14*SQRT(AB$2-AA$2)*W1510)</f>
        <v>144.86981635790534</v>
      </c>
      <c r="AC1510" s="52">
        <f ca="1">AB1510 * EXP(($E$3 - $C$14^2/2) * (AC$2-AB$2) + $C$14*SQRT(AC$2-AB$2)*X1510)</f>
        <v>191.68967080553423</v>
      </c>
      <c r="AD1510" s="47"/>
      <c r="AE1510" s="3" t="s">
        <v>68</v>
      </c>
      <c r="AF1510" s="52" t="b">
        <f ca="1">AND(AF1507&gt;$B$3, NOT(OR($AF1509:AF1509)))</f>
        <v>0</v>
      </c>
      <c r="AG1510" s="52" t="b">
        <f ca="1">AND(AG1507&gt;$B$3, NOT(OR($AF1509:AG1509)))</f>
        <v>0</v>
      </c>
      <c r="AH1510" s="52" t="b">
        <f ca="1">AND(AH1507&gt;$B$3, NOT(OR($AF1509:AH1509)))</f>
        <v>1</v>
      </c>
      <c r="AI1510" s="52" t="b">
        <f ca="1">AND(AI1507&gt;$B$3, NOT(OR($AF1509:AI1509)))</f>
        <v>1</v>
      </c>
      <c r="AJ1510" s="52" t="b">
        <f ca="1">AND(AJ1507&gt;$B$3, NOT(OR($AF1509:AJ1509)))</f>
        <v>0</v>
      </c>
      <c r="AK1510" s="74"/>
      <c r="AL1510" s="70"/>
    </row>
    <row r="1511" spans="7:38" ht="14.55" customHeight="1" x14ac:dyDescent="0.3">
      <c r="G1511" s="3">
        <v>1509</v>
      </c>
      <c r="H1511" s="58">
        <v>0.32984147855801987</v>
      </c>
      <c r="I1511" s="58">
        <v>-1.6429359397762453</v>
      </c>
      <c r="J1511" s="58">
        <v>-1.2149319509600547</v>
      </c>
      <c r="K1511" s="59">
        <v>0.89360767070942204</v>
      </c>
      <c r="L1511" s="60">
        <f t="array" ref="L1511:O1511">TRANSPOSE(MMULT(Option!$B$25:$E$28, TRANSPOSE(H1511:K1511)))</f>
        <v>0.32984147855801987</v>
      </c>
      <c r="M1511" s="60">
        <v>-1.3738390697744027</v>
      </c>
      <c r="N1511" s="60">
        <v>-1.3653719876743027</v>
      </c>
      <c r="O1511" s="60">
        <v>0.22982442898040734</v>
      </c>
      <c r="P1511" s="56" t="str">
        <f t="shared" si="1862"/>
        <v>302/4</v>
      </c>
      <c r="R1511" s="80">
        <v>378</v>
      </c>
      <c r="S1511" s="3" t="s">
        <v>28</v>
      </c>
      <c r="T1511" s="60">
        <f t="array" aca="1" ref="T1511:T1514" ca="1">TRANSPOSE(OFFSET($L$3, MATCH($R1511 &amp; "/" &amp; T$2, $P$3:$P$5002, 0) - 1, 0, 1, $E$1))</f>
        <v>-1.0396446226316796</v>
      </c>
      <c r="U1511" s="60">
        <f t="array" aca="1" ref="U1511:U1514" ca="1">TRANSPOSE(OFFSET($L$3, MATCH($R1511 &amp; "/" &amp; U$2, $P$3:$P$5002, 0) - 1, 0, 1, $E$1))</f>
        <v>4.2658329182718363E-2</v>
      </c>
      <c r="V1511" s="60">
        <f t="array" aca="1" ref="V1511:V1514" ca="1">TRANSPOSE(OFFSET($L$3, MATCH($R1511 &amp; "/" &amp; V$2, $P$3:$P$5002, 0) - 1, 0, 1, $E$1))</f>
        <v>-1.4512971857987</v>
      </c>
      <c r="W1511" s="60">
        <f t="array" aca="1" ref="W1511:W1514" ca="1">TRANSPOSE(OFFSET($L$3, MATCH($R1511 &amp; "/" &amp; W$2, $P$3:$P$5002, 0) - 1, 0, 1, $E$1))</f>
        <v>1.1146021532525525</v>
      </c>
      <c r="X1511" s="60">
        <f t="array" aca="1" ref="X1511:X1514" ca="1">TRANSPOSE(OFFSET($L$3, MATCH($R1511 &amp; "/" &amp; X$2, $P$3:$P$5002, 0) - 1, 0, 1, $E$1))</f>
        <v>0.79910871313844489</v>
      </c>
      <c r="Y1511" s="52">
        <f ca="1">$B$11 * EXP(($E$3 - $C$11^2/2) * Y$2 + $C$11*SQRT(Y$2)*T1511)</f>
        <v>73.57290351606089</v>
      </c>
      <c r="Z1511" s="52">
        <f ca="1">Y1511 * EXP(($E$3 - $C$11^2/2) * (Z$2-Y$2) + $C$11*SQRT(Z$2-Y$2)*U1511)</f>
        <v>74.894038753762757</v>
      </c>
      <c r="AA1511" s="52">
        <f ca="1">Z1511 * EXP(($E$3 - $C$11^2/2) * (AA$2-Z$2) + $C$11*SQRT(AA$2-Z$2)*V1511)</f>
        <v>48.700297661409287</v>
      </c>
      <c r="AB1511" s="52">
        <f ca="1">AA1511 * EXP(($E$3 - $C$11^2/2) * (AB$2-AA$2) + $C$11*SQRT(AB$2-AA$2)*W1511)</f>
        <v>68.379001931327153</v>
      </c>
      <c r="AC1511" s="52">
        <f ca="1">AB1511 * EXP(($E$3 - $C$11^2/2) * (AC$2-AB$2) + $C$11*SQRT(AC$2-AB$2)*X1511)</f>
        <v>87.339113859290322</v>
      </c>
      <c r="AD1511" s="47"/>
      <c r="AE1511" s="3" t="s">
        <v>69</v>
      </c>
      <c r="AF1511" s="20" cm="1">
        <f t="array" aca="1" ref="AF1511" ca="1">MIN(Y1511:Y1514 / $D$11:$D$14)</f>
        <v>0.73572903516060895</v>
      </c>
      <c r="AG1511" s="20" cm="1">
        <f t="array" aca="1" ref="AG1511" ca="1">MIN(Z1511:Z1514 / $D$11:$D$14)</f>
        <v>0.74894038753762759</v>
      </c>
      <c r="AH1511" s="20" cm="1">
        <f t="array" aca="1" ref="AH1511" ca="1">MIN(AA1511:AA1514 / $D$11:$D$14)</f>
        <v>0.48700297661409286</v>
      </c>
      <c r="AI1511" s="20" cm="1">
        <f t="array" aca="1" ref="AI1511" ca="1">MIN(AB1511:AB1514 / $D$11:$D$14)</f>
        <v>0.68379001931327155</v>
      </c>
      <c r="AJ1511" s="20" cm="1">
        <f t="array" aca="1" ref="AJ1511" ca="1">MIN(AC1511:AC1514 / $D$11:$D$14)</f>
        <v>0.87339113859290318</v>
      </c>
      <c r="AK1511" s="72">
        <f t="array" aca="1" ref="AK1511" ca="1">SUMPRODUCT(AF1512:AJ1512, EXP(-$E$3*$AF$2:$AJ$2))</f>
        <v>89562.090053211548</v>
      </c>
      <c r="AL1511" s="70">
        <f ca="1">MAX(AC1512 - $D$11, 0) * EXP(-$E$2*$E$3)</f>
        <v>0</v>
      </c>
    </row>
    <row r="1512" spans="7:38" ht="14.55" customHeight="1" x14ac:dyDescent="0.3">
      <c r="G1512" s="3">
        <v>1510</v>
      </c>
      <c r="H1512" s="58">
        <v>1.2439392527853352</v>
      </c>
      <c r="I1512" s="58">
        <v>0.10458891787434975</v>
      </c>
      <c r="J1512" s="58">
        <v>1.5435900075626183</v>
      </c>
      <c r="K1512" s="59">
        <v>1.1325699246966312</v>
      </c>
      <c r="L1512" s="60">
        <f t="array" ref="L1512:O1512">TRANSPOSE(MMULT(Option!$B$25:$E$28, TRANSPOSE(H1512:K1512)))</f>
        <v>1.2439392527853352</v>
      </c>
      <c r="M1512" s="60">
        <v>0.59343302771667961</v>
      </c>
      <c r="N1512" s="60">
        <v>1.880714149599549</v>
      </c>
      <c r="O1512" s="60">
        <v>1.7961163685334238</v>
      </c>
      <c r="P1512" s="56" t="str">
        <f t="shared" si="1862"/>
        <v>302/5</v>
      </c>
      <c r="R1512" s="80"/>
      <c r="S1512" s="3" t="s">
        <v>29</v>
      </c>
      <c r="T1512" s="60">
        <f ca="1"/>
        <v>-0.2581126819505476</v>
      </c>
      <c r="U1512" s="60">
        <f ca="1"/>
        <v>0.59818535181477328</v>
      </c>
      <c r="V1512" s="60">
        <f ca="1"/>
        <v>-0.32822113615438658</v>
      </c>
      <c r="W1512" s="60">
        <f ca="1"/>
        <v>0.64710816249266101</v>
      </c>
      <c r="X1512" s="60">
        <f ca="1"/>
        <v>-1.1045187445777513</v>
      </c>
      <c r="Y1512" s="52">
        <f ca="1">$B$12 * EXP(($E$3 - $C$12^2/2) * Y$2 + $C$12*SQRT(Y$2)*T1512)</f>
        <v>93.012731478594446</v>
      </c>
      <c r="Z1512" s="52">
        <f ca="1">Y1512 * EXP(($E$3 - $C$12^2/2) * (Z$2-Y$2) + $C$12*SQRT(Z$2-Y$2)*U1512)</f>
        <v>111.85372455641669</v>
      </c>
      <c r="AA1512" s="52">
        <f ca="1">Z1512 * EXP(($E$3 - $C$12^2/2) * (AA$2-Z$2) + $C$12*SQRT(AA$2-Z$2)*V1512)</f>
        <v>101.87286824106826</v>
      </c>
      <c r="AB1512" s="52">
        <f ca="1">AA1512 * EXP(($E$3 - $C$12^2/2) * (AB$2-AA$2) + $C$12*SQRT(AB$2-AA$2)*W1512)</f>
        <v>124.31990156713091</v>
      </c>
      <c r="AC1512" s="52">
        <f ca="1">AB1512 * EXP(($E$3 - $C$12^2/2) * (AC$2-AB$2) + $C$12*SQRT(AC$2-AB$2)*X1512)</f>
        <v>89.702843751322305</v>
      </c>
      <c r="AD1512" s="47"/>
      <c r="AE1512" s="3" t="s">
        <v>47</v>
      </c>
      <c r="AF1512" s="64">
        <f t="shared" ref="AF1512" ca="1" si="1908">($B$5*AF1514 + (1 + $B$6)*AF1513)*$B$2</f>
        <v>0</v>
      </c>
      <c r="AG1512" s="64">
        <f t="shared" ref="AG1512" ca="1" si="1909">($B$5*AG1514 + (1 + $B$6)*AG1513)*$B$2</f>
        <v>0</v>
      </c>
      <c r="AH1512" s="64">
        <f t="shared" ref="AH1512" ca="1" si="1910">($B$5*AH1514 + (1 + $B$6)*AH1513)*$B$2</f>
        <v>0</v>
      </c>
      <c r="AI1512" s="64">
        <f t="shared" ref="AI1512" ca="1" si="1911">($B$5*AI1514 + (1 + $B$6)*AI1513)*$B$2</f>
        <v>0</v>
      </c>
      <c r="AJ1512" s="64" cm="1">
        <f t="array" aca="1" ref="AJ1512" ca="1">($B$5*AJ1514 + (1 + $B$6)*AJ1513 + AND(NOT(AF1513:AJ1513)))*$B$2</f>
        <v>114999.99999999999</v>
      </c>
      <c r="AK1512" s="73"/>
      <c r="AL1512" s="70"/>
    </row>
    <row r="1513" spans="7:38" ht="14.55" customHeight="1" x14ac:dyDescent="0.3">
      <c r="G1513" s="3">
        <v>1511</v>
      </c>
      <c r="H1513" s="58">
        <v>0.37256154884211162</v>
      </c>
      <c r="I1513" s="58">
        <v>-7.2592278747581729E-2</v>
      </c>
      <c r="J1513" s="58">
        <v>0.81474223103936427</v>
      </c>
      <c r="K1513" s="59">
        <v>-9.8667839645465702E-2</v>
      </c>
      <c r="L1513" s="60">
        <f t="array" ref="L1513:O1513">TRANSPOSE(MMULT(Option!$B$25:$E$28, TRANSPOSE(H1513:K1513)))</f>
        <v>0.37256154884211162</v>
      </c>
      <c r="M1513" s="60">
        <v>8.2492697090819175E-2</v>
      </c>
      <c r="N1513" s="60">
        <v>0.84561180127298985</v>
      </c>
      <c r="O1513" s="60">
        <v>0.20454280949373066</v>
      </c>
      <c r="P1513" s="56" t="str">
        <f t="shared" si="1862"/>
        <v>303/1</v>
      </c>
      <c r="R1513" s="80"/>
      <c r="S1513" s="3" t="s">
        <v>31</v>
      </c>
      <c r="T1513" s="60">
        <f ca="1"/>
        <v>1.1360977385041826E-2</v>
      </c>
      <c r="U1513" s="60">
        <f ca="1"/>
        <v>0.54541893855176293</v>
      </c>
      <c r="V1513" s="60">
        <f ca="1"/>
        <v>-0.61529869835346962</v>
      </c>
      <c r="W1513" s="60">
        <f ca="1"/>
        <v>0.91282002592692413</v>
      </c>
      <c r="X1513" s="60">
        <f ca="1"/>
        <v>-0.4171306124763402</v>
      </c>
      <c r="Y1513" s="52">
        <f ca="1">$B$13 * EXP(($E$3 - $C$13^2/2) * Y$2 + $C$13*SQRT(Y$2)*T1513)</f>
        <v>100.84437421984028</v>
      </c>
      <c r="Z1513" s="52">
        <f ca="1">Y1513 * EXP(($E$3 - $C$13^2/2) * (Z$2-Y$2) + $C$13*SQRT(Z$2-Y$2)*U1513)</f>
        <v>119.36716471710757</v>
      </c>
      <c r="AA1513" s="52">
        <f ca="1">Z1513 * EXP(($E$3 - $C$13^2/2) * (AA$2-Z$2) + $C$13*SQRT(AA$2-Z$2)*V1513)</f>
        <v>99.744762812927803</v>
      </c>
      <c r="AB1513" s="52">
        <f ca="1">AA1513 * EXP(($E$3 - $C$13^2/2) * (AB$2-AA$2) + $C$13*SQRT(AB$2-AA$2)*W1513)</f>
        <v>131.82305870986173</v>
      </c>
      <c r="AC1513" s="52">
        <f ca="1">AB1513 * EXP(($E$3 - $C$13^2/2) * (AC$2-AB$2) + $C$13*SQRT(AC$2-AB$2)*X1513)</f>
        <v>116.90029304765388</v>
      </c>
      <c r="AD1513" s="47"/>
      <c r="AE1513" s="3" t="s">
        <v>46</v>
      </c>
      <c r="AF1513" s="52" t="b">
        <f t="shared" ref="AF1513" ca="1" si="1912">AF1511 &gt;= $B$4</f>
        <v>0</v>
      </c>
      <c r="AG1513" s="52" t="b">
        <f t="array" aca="1" ref="AG1513" ca="1">AND(AG1511 &gt;= $B$4, NOT(OR($AF1513:AF1513)))</f>
        <v>0</v>
      </c>
      <c r="AH1513" s="52" t="b">
        <f t="array" aca="1" ref="AH1513" ca="1">AND(AH1511 &gt;= $B$4, NOT(OR($AF1513:AG1513)))</f>
        <v>0</v>
      </c>
      <c r="AI1513" s="52" t="b">
        <f t="array" aca="1" ref="AI1513" ca="1">AND(AI1511 &gt;= $B$4, NOT(OR($AF1513:AH1513)))</f>
        <v>0</v>
      </c>
      <c r="AJ1513" s="52" t="b">
        <f t="array" aca="1" ref="AJ1513" ca="1">AND(AJ1511 &gt;= $B$4, NOT(OR($AF1513:AI1513)))</f>
        <v>0</v>
      </c>
      <c r="AK1513" s="73"/>
      <c r="AL1513" s="70"/>
    </row>
    <row r="1514" spans="7:38" ht="14.55" customHeight="1" x14ac:dyDescent="0.3">
      <c r="G1514" s="3">
        <v>1512</v>
      </c>
      <c r="H1514" s="58">
        <v>-4.8412403217126471E-3</v>
      </c>
      <c r="I1514" s="58">
        <v>-0.61000741915416568</v>
      </c>
      <c r="J1514" s="58">
        <v>2.2271920109749748</v>
      </c>
      <c r="K1514" s="59">
        <v>-1.5614511021179616</v>
      </c>
      <c r="L1514" s="60">
        <f t="array" ref="L1514:O1514">TRANSPOSE(MMULT(Option!$B$25:$E$28, TRANSPOSE(H1514:K1514)))</f>
        <v>-4.8412403217126471E-3</v>
      </c>
      <c r="M1514" s="60">
        <v>-0.56101753068040894</v>
      </c>
      <c r="N1514" s="60">
        <v>1.7944912268107465</v>
      </c>
      <c r="O1514" s="60">
        <v>-1.0641174031704084</v>
      </c>
      <c r="P1514" s="56" t="str">
        <f t="shared" si="1862"/>
        <v>303/2</v>
      </c>
      <c r="R1514" s="80"/>
      <c r="S1514" s="3" t="s">
        <v>30</v>
      </c>
      <c r="T1514" s="60">
        <f ca="1"/>
        <v>-0.83029819273763383</v>
      </c>
      <c r="U1514" s="60">
        <f ca="1"/>
        <v>1.2338628931129847</v>
      </c>
      <c r="V1514" s="60">
        <f ca="1"/>
        <v>-1.2303606693839433</v>
      </c>
      <c r="W1514" s="60">
        <f ca="1"/>
        <v>0.63225258493456926</v>
      </c>
      <c r="X1514" s="60">
        <f ca="1"/>
        <v>-0.30409950351317344</v>
      </c>
      <c r="Y1514" s="52">
        <f ca="1">$B$14 * EXP(($E$3 - $C$14^2/2) * Y$2 + $C$14*SQRT(Y$2)*T1514)</f>
        <v>78.341754830100911</v>
      </c>
      <c r="Z1514" s="52">
        <f ca="1">Y1514 * EXP(($E$3 - $C$14^2/2) * (Z$2-Y$2) + $C$14*SQRT(Z$2-Y$2)*U1514)</f>
        <v>114.00469093501688</v>
      </c>
      <c r="AA1514" s="52">
        <f ca="1">Z1514 * EXP(($E$3 - $C$14^2/2) * (AA$2-Z$2) + $C$14*SQRT(AA$2-Z$2)*V1514)</f>
        <v>79.2122845926624</v>
      </c>
      <c r="AB1514" s="52">
        <f ca="1">AA1514 * EXP(($E$3 - $C$14^2/2) * (AB$2-AA$2) + $C$14*SQRT(AB$2-AA$2)*W1514)</f>
        <v>96.236352486454592</v>
      </c>
      <c r="AC1514" s="52">
        <f ca="1">AB1514 * EXP(($E$3 - $C$14^2/2) * (AC$2-AB$2) + $C$14*SQRT(AC$2-AB$2)*X1514)</f>
        <v>88.285626998515298</v>
      </c>
      <c r="AD1514" s="47"/>
      <c r="AE1514" s="3" t="s">
        <v>68</v>
      </c>
      <c r="AF1514" s="52" t="b">
        <f ca="1">AND(AF1511&gt;$B$3, NOT(OR($AF1513:AF1513)))</f>
        <v>0</v>
      </c>
      <c r="AG1514" s="52" t="b">
        <f ca="1">AND(AG1511&gt;$B$3, NOT(OR($AF1513:AG1513)))</f>
        <v>0</v>
      </c>
      <c r="AH1514" s="52" t="b">
        <f ca="1">AND(AH1511&gt;$B$3, NOT(OR($AF1513:AH1513)))</f>
        <v>0</v>
      </c>
      <c r="AI1514" s="52" t="b">
        <f ca="1">AND(AI1511&gt;$B$3, NOT(OR($AF1513:AI1513)))</f>
        <v>0</v>
      </c>
      <c r="AJ1514" s="52" t="b">
        <f ca="1">AND(AJ1511&gt;$B$3, NOT(OR($AF1513:AJ1513)))</f>
        <v>1</v>
      </c>
      <c r="AK1514" s="74"/>
      <c r="AL1514" s="70"/>
    </row>
    <row r="1515" spans="7:38" ht="14.55" customHeight="1" x14ac:dyDescent="0.3">
      <c r="G1515" s="3">
        <v>1513</v>
      </c>
      <c r="H1515" s="58">
        <v>-1.5381080615300715</v>
      </c>
      <c r="I1515" s="58">
        <v>-0.41877138794038293</v>
      </c>
      <c r="J1515" s="58">
        <v>0.55816543326464585</v>
      </c>
      <c r="K1515" s="59">
        <v>-0.52804016971959555</v>
      </c>
      <c r="L1515" s="60">
        <f t="array" ref="L1515:O1515">TRANSPOSE(MMULT(Option!$B$25:$E$28, TRANSPOSE(H1515:K1515)))</f>
        <v>-1.5381080615300715</v>
      </c>
      <c r="M1515" s="60">
        <v>-0.99905354143573299</v>
      </c>
      <c r="N1515" s="60">
        <v>-0.23466099679680125</v>
      </c>
      <c r="O1515" s="60">
        <v>-1.0681471637867577</v>
      </c>
      <c r="P1515" s="56" t="str">
        <f t="shared" si="1862"/>
        <v>303/3</v>
      </c>
      <c r="R1515" s="80">
        <v>379</v>
      </c>
      <c r="S1515" s="3" t="s">
        <v>28</v>
      </c>
      <c r="T1515" s="60">
        <f t="array" aca="1" ref="T1515:T1518" ca="1">TRANSPOSE(OFFSET($L$3, MATCH($R1515 &amp; "/" &amp; T$2, $P$3:$P$5002, 0) - 1, 0, 1, $E$1))</f>
        <v>0.75665404342873366</v>
      </c>
      <c r="U1515" s="60">
        <f t="array" aca="1" ref="U1515:U1518" ca="1">TRANSPOSE(OFFSET($L$3, MATCH($R1515 &amp; "/" &amp; U$2, $P$3:$P$5002, 0) - 1, 0, 1, $E$1))</f>
        <v>1.0335688648133727</v>
      </c>
      <c r="V1515" s="60">
        <f t="array" aca="1" ref="V1515:V1518" ca="1">TRANSPOSE(OFFSET($L$3, MATCH($R1515 &amp; "/" &amp; V$2, $P$3:$P$5002, 0) - 1, 0, 1, $E$1))</f>
        <v>-0.67932635549948184</v>
      </c>
      <c r="W1515" s="60">
        <f t="array" aca="1" ref="W1515:W1518" ca="1">TRANSPOSE(OFFSET($L$3, MATCH($R1515 &amp; "/" &amp; W$2, $P$3:$P$5002, 0) - 1, 0, 1, $E$1))</f>
        <v>0.3665338413433421</v>
      </c>
      <c r="X1515" s="60">
        <f t="array" aca="1" ref="X1515:X1518" ca="1">TRANSPOSE(OFFSET($L$3, MATCH($R1515 &amp; "/" &amp; X$2, $P$3:$P$5002, 0) - 1, 0, 1, $E$1))</f>
        <v>0.58491806872657415</v>
      </c>
      <c r="Y1515" s="52">
        <f ca="1">$B$11 * EXP(($E$3 - $C$11^2/2) * Y$2 + $C$11*SQRT(Y$2)*T1515)</f>
        <v>126.11149530130525</v>
      </c>
      <c r="Z1515" s="52">
        <f ca="1">Y1515 * EXP(($E$3 - $C$11^2/2) * (Z$2-Y$2) + $C$11*SQRT(Z$2-Y$2)*U1515)</f>
        <v>172.81766142378655</v>
      </c>
      <c r="AA1515" s="52">
        <f ca="1">Z1515 * EXP(($E$3 - $C$11^2/2) * (AA$2-Z$2) + $C$11*SQRT(AA$2-Z$2)*V1515)</f>
        <v>141.66132190438972</v>
      </c>
      <c r="AB1515" s="52">
        <f ca="1">AA1515 * EXP(($E$3 - $C$11^2/2) * (AB$2-AA$2) + $C$11*SQRT(AB$2-AA$2)*W1515)</f>
        <v>158.9197414798787</v>
      </c>
      <c r="AC1515" s="52">
        <f ca="1">AB1515 * EXP(($E$3 - $C$11^2/2) * (AC$2-AB$2) + $C$11*SQRT(AC$2-AB$2)*X1515)</f>
        <v>190.35194957532093</v>
      </c>
      <c r="AD1515" s="47"/>
      <c r="AE1515" s="3" t="s">
        <v>69</v>
      </c>
      <c r="AF1515" s="20" cm="1">
        <f t="array" aca="1" ref="AF1515" ca="1">MIN(Y1515:Y1518 / $D$11:$D$14)</f>
        <v>1.0394203242193705</v>
      </c>
      <c r="AG1515" s="20" cm="1">
        <f t="array" aca="1" ref="AG1515" ca="1">MIN(Z1515:Z1518 / $D$11:$D$14)</f>
        <v>0.95308076031891842</v>
      </c>
      <c r="AH1515" s="20" cm="1">
        <f t="array" aca="1" ref="AH1515" ca="1">MIN(AA1515:AA1518 / $D$11:$D$14)</f>
        <v>0.63770890126471569</v>
      </c>
      <c r="AI1515" s="20" cm="1">
        <f t="array" aca="1" ref="AI1515" ca="1">MIN(AB1515:AB1518 / $D$11:$D$14)</f>
        <v>0.8603326287201114</v>
      </c>
      <c r="AJ1515" s="20" cm="1">
        <f t="array" aca="1" ref="AJ1515" ca="1">MIN(AC1515:AC1518 / $D$11:$D$14)</f>
        <v>0.83627441648482714</v>
      </c>
      <c r="AK1515" s="72">
        <f t="array" aca="1" ref="AK1515" ca="1">SUMPRODUCT(AF1516:AJ1516, EXP(-$E$3*$AF$2:$AJ$2))</f>
        <v>129684.05398743137</v>
      </c>
      <c r="AL1515" s="70">
        <f ca="1">MAX(AC1516 - $D$11, 0) * EXP(-$E$2*$E$3)</f>
        <v>25.076427081169253</v>
      </c>
    </row>
    <row r="1516" spans="7:38" ht="14.55" customHeight="1" x14ac:dyDescent="0.3">
      <c r="G1516" s="3">
        <v>1514</v>
      </c>
      <c r="H1516" s="58">
        <v>-0.60583677582321027</v>
      </c>
      <c r="I1516" s="58">
        <v>0.68061485785587839</v>
      </c>
      <c r="J1516" s="58">
        <v>-2.2897630246500489</v>
      </c>
      <c r="K1516" s="59">
        <v>0.94290134163905837</v>
      </c>
      <c r="L1516" s="60">
        <f t="array" ref="L1516:O1516">TRANSPOSE(MMULT(Option!$B$25:$E$28, TRANSPOSE(H1516:K1516)))</f>
        <v>-0.60583677582321027</v>
      </c>
      <c r="M1516" s="60">
        <v>0.38145911071795036</v>
      </c>
      <c r="N1516" s="60">
        <v>-2.0752298168275414</v>
      </c>
      <c r="O1516" s="60">
        <v>0.29642858393198346</v>
      </c>
      <c r="P1516" s="56" t="str">
        <f t="shared" si="1862"/>
        <v>303/4</v>
      </c>
      <c r="R1516" s="80"/>
      <c r="S1516" s="3" t="s">
        <v>29</v>
      </c>
      <c r="T1516" s="60">
        <f ca="1"/>
        <v>1.846286692171025</v>
      </c>
      <c r="U1516" s="60">
        <f ca="1"/>
        <v>-0.99301538055409933</v>
      </c>
      <c r="V1516" s="60">
        <f ca="1"/>
        <v>0.15839929544641768</v>
      </c>
      <c r="W1516" s="60">
        <f ca="1"/>
        <v>-1.3171284032346471</v>
      </c>
      <c r="X1516" s="60">
        <f ca="1"/>
        <v>1.1525792470838794</v>
      </c>
      <c r="Y1516" s="52">
        <f ca="1">$B$12 * EXP(($E$3 - $C$12^2/2) * Y$2 + $C$12*SQRT(Y$2)*T1516)</f>
        <v>174.87233503963134</v>
      </c>
      <c r="Z1516" s="52">
        <f ca="1">Y1516 * EXP(($E$3 - $C$12^2/2) * (Z$2-Y$2) + $C$12*SQRT(Z$2-Y$2)*U1516)</f>
        <v>130.47107823404386</v>
      </c>
      <c r="AA1516" s="52">
        <f ca="1">Z1516 * EXP(($E$3 - $C$12^2/2) * (AA$2-Z$2) + $C$12*SQRT(AA$2-Z$2)*V1516)</f>
        <v>137.50652466736418</v>
      </c>
      <c r="AB1516" s="52">
        <f ca="1">AA1516 * EXP(($E$3 - $C$12^2/2) * (AB$2-AA$2) + $C$12*SQRT(AB$2-AA$2)*W1516)</f>
        <v>93.086842441525292</v>
      </c>
      <c r="AC1516" s="52">
        <f ca="1">AB1516 * EXP(($E$3 - $C$12^2/2) * (AC$2-AB$2) + $C$12*SQRT(AC$2-AB$2)*X1516)</f>
        <v>132.19876973193811</v>
      </c>
      <c r="AD1516" s="47"/>
      <c r="AE1516" s="3" t="s">
        <v>47</v>
      </c>
      <c r="AF1516" s="64">
        <f t="shared" ref="AF1516" ca="1" si="1913">($B$5*AF1518 + (1 + $B$6)*AF1517)*$B$2</f>
        <v>15000</v>
      </c>
      <c r="AG1516" s="64">
        <f t="shared" ref="AG1516" ca="1" si="1914">($B$5*AG1518 + (1 + $B$6)*AG1517)*$B$2</f>
        <v>15000</v>
      </c>
      <c r="AH1516" s="64">
        <f t="shared" ref="AH1516" ca="1" si="1915">($B$5*AH1518 + (1 + $B$6)*AH1517)*$B$2</f>
        <v>0</v>
      </c>
      <c r="AI1516" s="64">
        <f t="shared" ref="AI1516" ca="1" si="1916">($B$5*AI1518 + (1 + $B$6)*AI1517)*$B$2</f>
        <v>15000</v>
      </c>
      <c r="AJ1516" s="64" cm="1">
        <f t="array" aca="1" ref="AJ1516" ca="1">($B$5*AJ1518 + (1 + $B$6)*AJ1517 + AND(NOT(AF1517:AJ1517)))*$B$2</f>
        <v>114999.99999999999</v>
      </c>
      <c r="AK1516" s="73"/>
      <c r="AL1516" s="70"/>
    </row>
    <row r="1517" spans="7:38" ht="14.55" customHeight="1" x14ac:dyDescent="0.3">
      <c r="G1517" s="3">
        <v>1515</v>
      </c>
      <c r="H1517" s="58">
        <v>0.25473034677820011</v>
      </c>
      <c r="I1517" s="58">
        <v>-0.27472513647536689</v>
      </c>
      <c r="J1517" s="58">
        <v>0.93841506525027973</v>
      </c>
      <c r="K1517" s="59">
        <v>-1.3150983684699309</v>
      </c>
      <c r="L1517" s="60">
        <f t="array" ref="L1517:O1517">TRANSPOSE(MMULT(Option!$B$25:$E$28, TRANSPOSE(H1517:K1517)))</f>
        <v>0.25473034677820011</v>
      </c>
      <c r="M1517" s="60">
        <v>-0.14989760792980844</v>
      </c>
      <c r="N1517" s="60">
        <v>0.85417160866991593</v>
      </c>
      <c r="O1517" s="60">
        <v>-0.91307088322833019</v>
      </c>
      <c r="P1517" s="56" t="str">
        <f t="shared" si="1862"/>
        <v>303/5</v>
      </c>
      <c r="R1517" s="80"/>
      <c r="S1517" s="3" t="s">
        <v>31</v>
      </c>
      <c r="T1517" s="60">
        <f ca="1"/>
        <v>0.11221059066898398</v>
      </c>
      <c r="U1517" s="60">
        <f ca="1"/>
        <v>-0.30572937622461943</v>
      </c>
      <c r="V1517" s="60">
        <f ca="1"/>
        <v>-1.3560591056751961</v>
      </c>
      <c r="W1517" s="60">
        <f ca="1"/>
        <v>0.98145726812341039</v>
      </c>
      <c r="X1517" s="60">
        <f ca="1"/>
        <v>-0.11120761147829028</v>
      </c>
      <c r="Y1517" s="52">
        <f ca="1">$B$13 * EXP(($E$3 - $C$13^2/2) * Y$2 + $C$13*SQRT(Y$2)*T1517)</f>
        <v>103.94203242193704</v>
      </c>
      <c r="Z1517" s="52">
        <f ca="1">Y1517 * EXP(($E$3 - $C$13^2/2) * (Z$2-Y$2) + $C$13*SQRT(Z$2-Y$2)*U1517)</f>
        <v>95.308076031891844</v>
      </c>
      <c r="AA1517" s="52">
        <f ca="1">Z1517 * EXP(($E$3 - $C$13^2/2) * (AA$2-Z$2) + $C$13*SQRT(AA$2-Z$2)*V1517)</f>
        <v>63.770890126471571</v>
      </c>
      <c r="AB1517" s="52">
        <f ca="1">AA1517 * EXP(($E$3 - $C$13^2/2) * (AB$2-AA$2) + $C$13*SQRT(AB$2-AA$2)*W1517)</f>
        <v>86.033262872011136</v>
      </c>
      <c r="AC1517" s="52">
        <f ca="1">AB1517 * EXP(($E$3 - $C$13^2/2) * (AC$2-AB$2) + $C$13*SQRT(AC$2-AB$2)*X1517)</f>
        <v>83.627441648482716</v>
      </c>
      <c r="AD1517" s="47"/>
      <c r="AE1517" s="3" t="s">
        <v>46</v>
      </c>
      <c r="AF1517" s="52" t="b">
        <f t="shared" ref="AF1517" ca="1" si="1917">AF1515 &gt;= $B$4</f>
        <v>0</v>
      </c>
      <c r="AG1517" s="52" t="b">
        <f t="array" aca="1" ref="AG1517" ca="1">AND(AG1515 &gt;= $B$4, NOT(OR($AF1517:AF1517)))</f>
        <v>0</v>
      </c>
      <c r="AH1517" s="52" t="b">
        <f t="array" aca="1" ref="AH1517" ca="1">AND(AH1515 &gt;= $B$4, NOT(OR($AF1517:AG1517)))</f>
        <v>0</v>
      </c>
      <c r="AI1517" s="52" t="b">
        <f t="array" aca="1" ref="AI1517" ca="1">AND(AI1515 &gt;= $B$4, NOT(OR($AF1517:AH1517)))</f>
        <v>0</v>
      </c>
      <c r="AJ1517" s="52" t="b">
        <f t="array" aca="1" ref="AJ1517" ca="1">AND(AJ1515 &gt;= $B$4, NOT(OR($AF1517:AI1517)))</f>
        <v>0</v>
      </c>
      <c r="AK1517" s="73"/>
      <c r="AL1517" s="70"/>
    </row>
    <row r="1518" spans="7:38" ht="14.55" customHeight="1" x14ac:dyDescent="0.3">
      <c r="G1518" s="3">
        <v>1516</v>
      </c>
      <c r="H1518" s="58">
        <v>2.1174025756293449</v>
      </c>
      <c r="I1518" s="58">
        <v>1.6044900795015864</v>
      </c>
      <c r="J1518" s="58">
        <v>0.63777381057563942</v>
      </c>
      <c r="K1518" s="59">
        <v>-1.0492739565032938</v>
      </c>
      <c r="L1518" s="60">
        <f t="array" ref="L1518:O1518">TRANSPOSE(MMULT(Option!$B$25:$E$28, TRANSPOSE(H1518:K1518)))</f>
        <v>2.1174025756293449</v>
      </c>
      <c r="M1518" s="60">
        <v>2.3175004784760844</v>
      </c>
      <c r="N1518" s="60">
        <v>1.8272783157547243</v>
      </c>
      <c r="O1518" s="60">
        <v>0.49305132596752521</v>
      </c>
      <c r="P1518" s="56" t="str">
        <f t="shared" si="1862"/>
        <v>304/1</v>
      </c>
      <c r="R1518" s="80"/>
      <c r="S1518" s="3" t="s">
        <v>30</v>
      </c>
      <c r="T1518" s="60">
        <f ca="1"/>
        <v>0.96803704679666647</v>
      </c>
      <c r="U1518" s="60">
        <f ca="1"/>
        <v>0.2318651730973032</v>
      </c>
      <c r="V1518" s="60">
        <f ca="1"/>
        <v>0.89441446850378448</v>
      </c>
      <c r="W1518" s="60">
        <f ca="1"/>
        <v>1.4417620172219827</v>
      </c>
      <c r="X1518" s="60">
        <f ca="1"/>
        <v>0.19829004072383319</v>
      </c>
      <c r="Y1518" s="52">
        <f ca="1">$B$14 * EXP(($E$3 - $C$14^2/2) * Y$2 + $C$14*SQRT(Y$2)*T1518)</f>
        <v>134.36786503081242</v>
      </c>
      <c r="Z1518" s="52">
        <f ca="1">Y1518 * EXP(($E$3 - $C$14^2/2) * (Z$2-Y$2) + $C$14*SQRT(Z$2-Y$2)*U1518)</f>
        <v>144.76921473929579</v>
      </c>
      <c r="AA1518" s="52">
        <f ca="1">Z1518 * EXP(($E$3 - $C$14^2/2) * (AA$2-Z$2) + $C$14*SQRT(AA$2-Z$2)*V1518)</f>
        <v>190.27401025937431</v>
      </c>
      <c r="AB1518" s="52">
        <f ca="1">AA1518 * EXP(($E$3 - $C$14^2/2) * (AB$2-AA$2) + $C$14*SQRT(AB$2-AA$2)*W1518)</f>
        <v>294.71058225707043</v>
      </c>
      <c r="AC1518" s="52">
        <f ca="1">AB1518 * EXP(($E$3 - $C$14^2/2) * (AC$2-AB$2) + $C$14*SQRT(AC$2-AB$2)*X1518)</f>
        <v>314.34176258569966</v>
      </c>
      <c r="AD1518" s="47"/>
      <c r="AE1518" s="3" t="s">
        <v>68</v>
      </c>
      <c r="AF1518" s="52" t="b">
        <f ca="1">AND(AF1515&gt;$B$3, NOT(OR($AF1517:AF1517)))</f>
        <v>1</v>
      </c>
      <c r="AG1518" s="52" t="b">
        <f ca="1">AND(AG1515&gt;$B$3, NOT(OR($AF1517:AG1517)))</f>
        <v>1</v>
      </c>
      <c r="AH1518" s="52" t="b">
        <f ca="1">AND(AH1515&gt;$B$3, NOT(OR($AF1517:AH1517)))</f>
        <v>0</v>
      </c>
      <c r="AI1518" s="52" t="b">
        <f ca="1">AND(AI1515&gt;$B$3, NOT(OR($AF1517:AI1517)))</f>
        <v>1</v>
      </c>
      <c r="AJ1518" s="52" t="b">
        <f ca="1">AND(AJ1515&gt;$B$3, NOT(OR($AF1517:AJ1517)))</f>
        <v>1</v>
      </c>
      <c r="AK1518" s="74"/>
      <c r="AL1518" s="70"/>
    </row>
    <row r="1519" spans="7:38" ht="14.55" customHeight="1" x14ac:dyDescent="0.3">
      <c r="G1519" s="3">
        <v>1517</v>
      </c>
      <c r="H1519" s="58">
        <v>-1.3211723020290027</v>
      </c>
      <c r="I1519" s="58">
        <v>1.3865910177569063</v>
      </c>
      <c r="J1519" s="58">
        <v>1.8735815861015688</v>
      </c>
      <c r="K1519" s="59">
        <v>-2.0284675045374576</v>
      </c>
      <c r="L1519" s="60">
        <f t="array" ref="L1519:O1519">TRANSPOSE(MMULT(Option!$B$25:$E$28, TRANSPOSE(H1519:K1519)))</f>
        <v>-1.3211723020290027</v>
      </c>
      <c r="M1519" s="60">
        <v>0.74236273855177504</v>
      </c>
      <c r="N1519" s="60">
        <v>1.4802114049029007</v>
      </c>
      <c r="O1519" s="60">
        <v>-1.5367642712863907</v>
      </c>
      <c r="P1519" s="56" t="str">
        <f t="shared" si="1862"/>
        <v>304/2</v>
      </c>
      <c r="R1519" s="80">
        <v>380</v>
      </c>
      <c r="S1519" s="3" t="s">
        <v>28</v>
      </c>
      <c r="T1519" s="60">
        <f t="array" aca="1" ref="T1519:T1522" ca="1">TRANSPOSE(OFFSET($L$3, MATCH($R1519 &amp; "/" &amp; T$2, $P$3:$P$5002, 0) - 1, 0, 1, $E$1))</f>
        <v>0.34771868974039011</v>
      </c>
      <c r="U1519" s="60">
        <f t="array" aca="1" ref="U1519:U1522" ca="1">TRANSPOSE(OFFSET($L$3, MATCH($R1519 &amp; "/" &amp; U$2, $P$3:$P$5002, 0) - 1, 0, 1, $E$1))</f>
        <v>0.26325695629095164</v>
      </c>
      <c r="V1519" s="60">
        <f t="array" aca="1" ref="V1519:V1522" ca="1">TRANSPOSE(OFFSET($L$3, MATCH($R1519 &amp; "/" &amp; V$2, $P$3:$P$5002, 0) - 1, 0, 1, $E$1))</f>
        <v>-0.17968738373676152</v>
      </c>
      <c r="W1519" s="60">
        <f t="array" aca="1" ref="W1519:W1522" ca="1">TRANSPOSE(OFFSET($L$3, MATCH($R1519 &amp; "/" &amp; W$2, $P$3:$P$5002, 0) - 1, 0, 1, $E$1))</f>
        <v>0.23060468867827741</v>
      </c>
      <c r="X1519" s="60">
        <f t="array" aca="1" ref="X1519:X1522" ca="1">TRANSPOSE(OFFSET($L$3, MATCH($R1519 &amp; "/" &amp; X$2, $P$3:$P$5002, 0) - 1, 0, 1, $E$1))</f>
        <v>-0.88957281851301306</v>
      </c>
      <c r="Y1519" s="52">
        <f ca="1">$B$11 * EXP(($E$3 - $C$11^2/2) * Y$2 + $C$11*SQRT(Y$2)*T1519)</f>
        <v>111.5514358843738</v>
      </c>
      <c r="Z1519" s="52">
        <f ca="1">Y1519 * EXP(($E$3 - $C$11^2/2) * (Z$2-Y$2) + $C$11*SQRT(Z$2-Y$2)*U1519)</f>
        <v>121.32378487630147</v>
      </c>
      <c r="AA1519" s="52">
        <f ca="1">Z1519 * EXP(($E$3 - $C$11^2/2) * (AA$2-Z$2) + $C$11*SQRT(AA$2-Z$2)*V1519)</f>
        <v>115.53305328815938</v>
      </c>
      <c r="AB1519" s="52">
        <f ca="1">AA1519 * EXP(($E$3 - $C$11^2/2) * (AB$2-AA$2) + $C$11*SQRT(AB$2-AA$2)*W1519)</f>
        <v>124.42934829863709</v>
      </c>
      <c r="AC1519" s="52">
        <f ca="1">AB1519 * EXP(($E$3 - $C$11^2/2) * (AC$2-AB$2) + $C$11*SQRT(AC$2-AB$2)*X1519)</f>
        <v>95.762026731700374</v>
      </c>
      <c r="AD1519" s="47"/>
      <c r="AE1519" s="3" t="s">
        <v>69</v>
      </c>
      <c r="AF1519" s="20" cm="1">
        <f t="array" aca="1" ref="AF1519" ca="1">MIN(Y1519:Y1522 / $D$11:$D$14)</f>
        <v>0.64936681854450184</v>
      </c>
      <c r="AG1519" s="20" cm="1">
        <f t="array" aca="1" ref="AG1519" ca="1">MIN(Z1519:Z1522 / $D$11:$D$14)</f>
        <v>0.6036918876735089</v>
      </c>
      <c r="AH1519" s="20" cm="1">
        <f t="array" aca="1" ref="AH1519" ca="1">MIN(AA1519:AA1522 / $D$11:$D$14)</f>
        <v>0.40585081741627932</v>
      </c>
      <c r="AI1519" s="20" cm="1">
        <f t="array" aca="1" ref="AI1519" ca="1">MIN(AB1519:AB1522 / $D$11:$D$14)</f>
        <v>0.40428220639504053</v>
      </c>
      <c r="AJ1519" s="20" cm="1">
        <f t="array" aca="1" ref="AJ1519" ca="1">MIN(AC1519:AC1522 / $D$11:$D$14)</f>
        <v>0.35704045157687503</v>
      </c>
      <c r="AK1519" s="72">
        <f t="array" aca="1" ref="AK1519" ca="1">SUMPRODUCT(AF1520:AJ1520, EXP(-$E$3*$AF$2:$AJ$2))</f>
        <v>77880.078307140488</v>
      </c>
      <c r="AL1519" s="70">
        <f ca="1">MAX(AC1520 - $D$11, 0) * EXP(-$E$2*$E$3)</f>
        <v>0</v>
      </c>
    </row>
    <row r="1520" spans="7:38" ht="14.55" customHeight="1" x14ac:dyDescent="0.3">
      <c r="G1520" s="3">
        <v>1518</v>
      </c>
      <c r="H1520" s="58">
        <v>-1.5397651864611159</v>
      </c>
      <c r="I1520" s="58">
        <v>0.18300223598358686</v>
      </c>
      <c r="J1520" s="58">
        <v>-1.5160537341431295</v>
      </c>
      <c r="K1520" s="59">
        <v>0.48569329872326067</v>
      </c>
      <c r="L1520" s="60">
        <f t="array" ref="L1520:O1520">TRANSPOSE(MMULT(Option!$B$25:$E$28, TRANSPOSE(H1520:K1520)))</f>
        <v>-1.5397651864611159</v>
      </c>
      <c r="M1520" s="60">
        <v>-0.44818175483625483</v>
      </c>
      <c r="N1520" s="60">
        <v>-1.899550095140436</v>
      </c>
      <c r="O1520" s="60">
        <v>-0.44796533805288857</v>
      </c>
      <c r="P1520" s="56" t="str">
        <f t="shared" si="1862"/>
        <v>304/3</v>
      </c>
      <c r="R1520" s="80"/>
      <c r="S1520" s="3" t="s">
        <v>29</v>
      </c>
      <c r="T1520" s="60">
        <f ca="1"/>
        <v>-0.96582903562470723</v>
      </c>
      <c r="U1520" s="60">
        <f ca="1"/>
        <v>-0.74980873420366256</v>
      </c>
      <c r="V1520" s="60">
        <f ca="1"/>
        <v>0.48807195582345431</v>
      </c>
      <c r="W1520" s="60">
        <f ca="1"/>
        <v>-0.42562917991061194</v>
      </c>
      <c r="X1520" s="60">
        <f ca="1"/>
        <v>-0.77662019907005897</v>
      </c>
      <c r="Y1520" s="52">
        <f ca="1">$B$12 * EXP(($E$3 - $C$12^2/2) * Y$2 + $C$12*SQRT(Y$2)*T1520)</f>
        <v>75.220325120986161</v>
      </c>
      <c r="Z1520" s="52">
        <f ca="1">Y1520 * EXP(($E$3 - $C$12^2/2) * (Z$2-Y$2) + $C$12*SQRT(Z$2-Y$2)*U1520)</f>
        <v>60.369188767350884</v>
      </c>
      <c r="AA1520" s="52">
        <f ca="1">Z1520 * EXP(($E$3 - $C$12^2/2) * (AA$2-Z$2) + $C$12*SQRT(AA$2-Z$2)*V1520)</f>
        <v>70.238770281137931</v>
      </c>
      <c r="AB1520" s="52">
        <f ca="1">AA1520 * EXP(($E$3 - $C$12^2/2) * (AB$2-AA$2) + $C$12*SQRT(AB$2-AA$2)*W1520)</f>
        <v>62.128926635103312</v>
      </c>
      <c r="AC1520" s="52">
        <f ca="1">AB1520 * EXP(($E$3 - $C$12^2/2) * (AC$2-AB$2) + $C$12*SQRT(AC$2-AB$2)*X1520)</f>
        <v>49.463035255447522</v>
      </c>
      <c r="AD1520" s="47"/>
      <c r="AE1520" s="3" t="s">
        <v>47</v>
      </c>
      <c r="AF1520" s="64">
        <f t="shared" ref="AF1520" ca="1" si="1918">($B$5*AF1522 + (1 + $B$6)*AF1521)*$B$2</f>
        <v>0</v>
      </c>
      <c r="AG1520" s="64">
        <f t="shared" ref="AG1520" ca="1" si="1919">($B$5*AG1522 + (1 + $B$6)*AG1521)*$B$2</f>
        <v>0</v>
      </c>
      <c r="AH1520" s="64">
        <f t="shared" ref="AH1520" ca="1" si="1920">($B$5*AH1522 + (1 + $B$6)*AH1521)*$B$2</f>
        <v>0</v>
      </c>
      <c r="AI1520" s="64">
        <f t="shared" ref="AI1520" ca="1" si="1921">($B$5*AI1522 + (1 + $B$6)*AI1521)*$B$2</f>
        <v>0</v>
      </c>
      <c r="AJ1520" s="64" cm="1">
        <f t="array" aca="1" ref="AJ1520" ca="1">($B$5*AJ1522 + (1 + $B$6)*AJ1521 + AND(NOT(AF1521:AJ1521)))*$B$2</f>
        <v>100000</v>
      </c>
      <c r="AK1520" s="73"/>
      <c r="AL1520" s="70"/>
    </row>
    <row r="1521" spans="7:38" ht="14.55" customHeight="1" x14ac:dyDescent="0.3">
      <c r="G1521" s="3">
        <v>1519</v>
      </c>
      <c r="H1521" s="58">
        <v>0.21524475201825791</v>
      </c>
      <c r="I1521" s="58">
        <v>0.69456415821978768</v>
      </c>
      <c r="J1521" s="58">
        <v>-1.3822787908683041</v>
      </c>
      <c r="K1521" s="59">
        <v>1.1741935201705795</v>
      </c>
      <c r="L1521" s="60">
        <f t="array" ref="L1521:O1521">TRANSPOSE(MMULT(Option!$B$25:$E$28, TRANSPOSE(H1521:K1521)))</f>
        <v>0.21524475201825791</v>
      </c>
      <c r="M1521" s="60">
        <v>0.72267646681639541</v>
      </c>
      <c r="N1521" s="60">
        <v>-0.94609188446361414</v>
      </c>
      <c r="O1521" s="60">
        <v>1.0037035537904055</v>
      </c>
      <c r="P1521" s="56" t="str">
        <f t="shared" si="1862"/>
        <v>304/4</v>
      </c>
      <c r="R1521" s="80"/>
      <c r="S1521" s="3" t="s">
        <v>31</v>
      </c>
      <c r="T1521" s="60">
        <f ca="1"/>
        <v>-4.5743933640064377E-2</v>
      </c>
      <c r="U1521" s="60">
        <f ca="1"/>
        <v>-0.95640446668030621</v>
      </c>
      <c r="V1521" s="60">
        <f ca="1"/>
        <v>-0.97439068494587799</v>
      </c>
      <c r="W1521" s="60">
        <f ca="1"/>
        <v>9.8820555797153153E-2</v>
      </c>
      <c r="X1521" s="60">
        <f ca="1"/>
        <v>-1.6386354501389577</v>
      </c>
      <c r="Y1521" s="52">
        <f ca="1">$B$13 * EXP(($E$3 - $C$13^2/2) * Y$2 + $C$13*SQRT(Y$2)*T1521)</f>
        <v>99.131475645419087</v>
      </c>
      <c r="Z1521" s="52">
        <f ca="1">Y1521 * EXP(($E$3 - $C$13^2/2) * (Z$2-Y$2) + $C$13*SQRT(Z$2-Y$2)*U1521)</f>
        <v>74.77814520553342</v>
      </c>
      <c r="AA1521" s="52">
        <f ca="1">Z1521 * EXP(($E$3 - $C$13^2/2) * (AA$2-Z$2) + $C$13*SQRT(AA$2-Z$2)*V1521)</f>
        <v>56.104075694087136</v>
      </c>
      <c r="AB1521" s="52">
        <f ca="1">AA1521 * EXP(($E$3 - $C$13^2/2) * (AB$2-AA$2) + $C$13*SQRT(AB$2-AA$2)*W1521)</f>
        <v>58.081931577236844</v>
      </c>
      <c r="AC1521" s="52">
        <f ca="1">AB1521 * EXP(($E$3 - $C$13^2/2) * (AC$2-AB$2) + $C$13*SQRT(AC$2-AB$2)*X1521)</f>
        <v>35.704045157687503</v>
      </c>
      <c r="AD1521" s="47"/>
      <c r="AE1521" s="3" t="s">
        <v>46</v>
      </c>
      <c r="AF1521" s="52" t="b">
        <f t="shared" ref="AF1521" ca="1" si="1922">AF1519 &gt;= $B$4</f>
        <v>0</v>
      </c>
      <c r="AG1521" s="52" t="b">
        <f t="array" aca="1" ref="AG1521" ca="1">AND(AG1519 &gt;= $B$4, NOT(OR($AF1521:AF1521)))</f>
        <v>0</v>
      </c>
      <c r="AH1521" s="52" t="b">
        <f t="array" aca="1" ref="AH1521" ca="1">AND(AH1519 &gt;= $B$4, NOT(OR($AF1521:AG1521)))</f>
        <v>0</v>
      </c>
      <c r="AI1521" s="52" t="b">
        <f t="array" aca="1" ref="AI1521" ca="1">AND(AI1519 &gt;= $B$4, NOT(OR($AF1521:AH1521)))</f>
        <v>0</v>
      </c>
      <c r="AJ1521" s="52" t="b">
        <f t="array" aca="1" ref="AJ1521" ca="1">AND(AJ1519 &gt;= $B$4, NOT(OR($AF1521:AI1521)))</f>
        <v>0</v>
      </c>
      <c r="AK1521" s="73"/>
      <c r="AL1521" s="70"/>
    </row>
    <row r="1522" spans="7:38" ht="14.55" customHeight="1" x14ac:dyDescent="0.3">
      <c r="G1522" s="3">
        <v>1520</v>
      </c>
      <c r="H1522" s="58">
        <v>0.90193505858117939</v>
      </c>
      <c r="I1522" s="58">
        <v>-1.5038722317924167</v>
      </c>
      <c r="J1522" s="58">
        <v>0.55825997271890593</v>
      </c>
      <c r="K1522" s="59">
        <v>1.0654286225666771</v>
      </c>
      <c r="L1522" s="60">
        <f t="array" ref="L1522:O1522">TRANSPOSE(MMULT(Option!$B$25:$E$28, TRANSPOSE(H1522:K1522)))</f>
        <v>0.90193505858117939</v>
      </c>
      <c r="M1522" s="60">
        <v>-1.017547644113713</v>
      </c>
      <c r="N1522" s="60">
        <v>0.45729318599555424</v>
      </c>
      <c r="O1522" s="60">
        <v>0.98830758584750189</v>
      </c>
      <c r="P1522" s="56" t="str">
        <f t="shared" si="1862"/>
        <v>304/5</v>
      </c>
      <c r="R1522" s="80"/>
      <c r="S1522" s="3" t="s">
        <v>30</v>
      </c>
      <c r="T1522" s="60">
        <f ca="1"/>
        <v>-1.4558583872567292</v>
      </c>
      <c r="U1522" s="60">
        <f ca="1"/>
        <v>5.2384732187203076E-2</v>
      </c>
      <c r="V1522" s="60">
        <f ca="1"/>
        <v>-1.6524251172380453</v>
      </c>
      <c r="W1522" s="60">
        <f ca="1"/>
        <v>-2.9574941689743464E-2</v>
      </c>
      <c r="X1522" s="60">
        <f ca="1"/>
        <v>0.84641510167667389</v>
      </c>
      <c r="Y1522" s="52">
        <f ca="1">$B$14 * EXP(($E$3 - $C$14^2/2) * Y$2 + $C$14*SQRT(Y$2)*T1522)</f>
        <v>64.936681854450185</v>
      </c>
      <c r="Z1522" s="52">
        <f ca="1">Y1522 * EXP(($E$3 - $C$14^2/2) * (Z$2-Y$2) + $C$14*SQRT(Z$2-Y$2)*U1522)</f>
        <v>66.295902274496981</v>
      </c>
      <c r="AA1522" s="52">
        <f ca="1">Z1522 * EXP(($E$3 - $C$14^2/2) * (AA$2-Z$2) + $C$14*SQRT(AA$2-Z$2)*V1522)</f>
        <v>40.585081741627931</v>
      </c>
      <c r="AB1522" s="52">
        <f ca="1">AA1522 * EXP(($E$3 - $C$14^2/2) * (AB$2-AA$2) + $C$14*SQRT(AB$2-AA$2)*W1522)</f>
        <v>40.428220639504055</v>
      </c>
      <c r="AC1522" s="52">
        <f ca="1">AB1522 * EXP(($E$3 - $C$14^2/2) * (AC$2-AB$2) + $C$14*SQRT(AC$2-AB$2)*X1522)</f>
        <v>52.37621637372218</v>
      </c>
      <c r="AD1522" s="47"/>
      <c r="AE1522" s="3" t="s">
        <v>68</v>
      </c>
      <c r="AF1522" s="52" t="b">
        <f ca="1">AND(AF1519&gt;$B$3, NOT(OR($AF1521:AF1521)))</f>
        <v>0</v>
      </c>
      <c r="AG1522" s="52" t="b">
        <f ca="1">AND(AG1519&gt;$B$3, NOT(OR($AF1521:AG1521)))</f>
        <v>0</v>
      </c>
      <c r="AH1522" s="52" t="b">
        <f ca="1">AND(AH1519&gt;$B$3, NOT(OR($AF1521:AH1521)))</f>
        <v>0</v>
      </c>
      <c r="AI1522" s="52" t="b">
        <f ca="1">AND(AI1519&gt;$B$3, NOT(OR($AF1521:AI1521)))</f>
        <v>0</v>
      </c>
      <c r="AJ1522" s="52" t="b">
        <f ca="1">AND(AJ1519&gt;$B$3, NOT(OR($AF1521:AJ1521)))</f>
        <v>0</v>
      </c>
      <c r="AK1522" s="74"/>
      <c r="AL1522" s="70"/>
    </row>
    <row r="1523" spans="7:38" ht="14.55" customHeight="1" x14ac:dyDescent="0.3">
      <c r="G1523" s="3">
        <v>1521</v>
      </c>
      <c r="H1523" s="58">
        <v>0.79374914944698005</v>
      </c>
      <c r="I1523" s="58">
        <v>1.2796412566373943</v>
      </c>
      <c r="J1523" s="58">
        <v>0.51584980041720774</v>
      </c>
      <c r="K1523" s="59">
        <v>1.121122425038674</v>
      </c>
      <c r="L1523" s="60">
        <f t="array" ref="L1523:O1523">TRANSPOSE(MMULT(Option!$B$25:$E$28, TRANSPOSE(H1523:K1523)))</f>
        <v>0.79374914944698005</v>
      </c>
      <c r="M1523" s="60">
        <v>1.4903102439646463</v>
      </c>
      <c r="N1523" s="60">
        <v>1.1056644701894829</v>
      </c>
      <c r="O1523" s="60">
        <v>1.7133438562743906</v>
      </c>
      <c r="P1523" s="56" t="str">
        <f t="shared" si="1862"/>
        <v>305/1</v>
      </c>
      <c r="R1523" s="80">
        <v>381</v>
      </c>
      <c r="S1523" s="3" t="s">
        <v>28</v>
      </c>
      <c r="T1523" s="60">
        <f t="array" aca="1" ref="T1523:T1526" ca="1">TRANSPOSE(OFFSET($L$3, MATCH($R1523 &amp; "/" &amp; T$2, $P$3:$P$5002, 0) - 1, 0, 1, $E$1))</f>
        <v>0.84225439556990611</v>
      </c>
      <c r="U1523" s="60">
        <f t="array" aca="1" ref="U1523:U1526" ca="1">TRANSPOSE(OFFSET($L$3, MATCH($R1523 &amp; "/" &amp; U$2, $P$3:$P$5002, 0) - 1, 0, 1, $E$1))</f>
        <v>-0.77529690257941808</v>
      </c>
      <c r="V1523" s="60">
        <f t="array" aca="1" ref="V1523:V1526" ca="1">TRANSPOSE(OFFSET($L$3, MATCH($R1523 &amp; "/" &amp; V$2, $P$3:$P$5002, 0) - 1, 0, 1, $E$1))</f>
        <v>-0.18800365751759812</v>
      </c>
      <c r="W1523" s="60">
        <f t="array" aca="1" ref="W1523:W1526" ca="1">TRANSPOSE(OFFSET($L$3, MATCH($R1523 &amp; "/" &amp; W$2, $P$3:$P$5002, 0) - 1, 0, 1, $E$1))</f>
        <v>-8.910381440158037E-3</v>
      </c>
      <c r="X1523" s="60">
        <f t="array" aca="1" ref="X1523:X1526" ca="1">TRANSPOSE(OFFSET($L$3, MATCH($R1523 &amp; "/" &amp; X$2, $P$3:$P$5002, 0) - 1, 0, 1, $E$1))</f>
        <v>-0.61614909420493336</v>
      </c>
      <c r="Y1523" s="52">
        <f ca="1">$B$11 * EXP(($E$3 - $C$11^2/2) * Y$2 + $C$11*SQRT(Y$2)*T1523)</f>
        <v>129.39199331115796</v>
      </c>
      <c r="Z1523" s="52">
        <f ca="1">Y1523 * EXP(($E$3 - $C$11^2/2) * (Z$2-Y$2) + $C$11*SQRT(Z$2-Y$2)*U1523)</f>
        <v>103.05444428668341</v>
      </c>
      <c r="AA1523" s="52">
        <f ca="1">Z1523 * EXP(($E$3 - $C$11^2/2) * (AA$2-Z$2) + $C$11*SQRT(AA$2-Z$2)*V1523)</f>
        <v>97.891168554814186</v>
      </c>
      <c r="AB1523" s="52">
        <f ca="1">AA1523 * EXP(($E$3 - $C$11^2/2) * (AB$2-AA$2) + $C$11*SQRT(AB$2-AA$2)*W1523)</f>
        <v>98.119215318621542</v>
      </c>
      <c r="AC1523" s="52">
        <f ca="1">AB1523 * EXP(($E$3 - $C$11^2/2) * (AC$2-AB$2) + $C$11*SQRT(AC$2-AB$2)*X1523)</f>
        <v>81.968784170261245</v>
      </c>
      <c r="AD1523" s="47"/>
      <c r="AE1523" s="3" t="s">
        <v>69</v>
      </c>
      <c r="AF1523" s="20" cm="1">
        <f t="array" aca="1" ref="AF1523" ca="1">MIN(Y1523:Y1526 / $D$11:$D$14)</f>
        <v>1.0033003140444257</v>
      </c>
      <c r="AG1523" s="20" cm="1">
        <f t="array" aca="1" ref="AG1523" ca="1">MIN(Z1523:Z1526 / $D$11:$D$14)</f>
        <v>0.8035218511591008</v>
      </c>
      <c r="AH1523" s="20" cm="1">
        <f t="array" aca="1" ref="AH1523" ca="1">MIN(AA1523:AA1526 / $D$11:$D$14)</f>
        <v>0.66388088257343003</v>
      </c>
      <c r="AI1523" s="20" cm="1">
        <f t="array" aca="1" ref="AI1523" ca="1">MIN(AB1523:AB1526 / $D$11:$D$14)</f>
        <v>0.70282963551750643</v>
      </c>
      <c r="AJ1523" s="20" cm="1">
        <f t="array" aca="1" ref="AJ1523" ca="1">MIN(AC1523:AC1526 / $D$11:$D$14)</f>
        <v>0.45033510644725999</v>
      </c>
      <c r="AK1523" s="72">
        <f t="array" aca="1" ref="AK1523" ca="1">SUMPRODUCT(AF1524:AJ1524, EXP(-$E$3*$AF$2:$AJ$2))</f>
        <v>105721.0809451906</v>
      </c>
      <c r="AL1523" s="70">
        <f ca="1">MAX(AC1524 - $D$11, 0) * EXP(-$E$2*$E$3)</f>
        <v>44.602153739467859</v>
      </c>
    </row>
    <row r="1524" spans="7:38" ht="14.55" customHeight="1" x14ac:dyDescent="0.3">
      <c r="G1524" s="3">
        <v>1522</v>
      </c>
      <c r="H1524" s="58">
        <v>0.87395939558804192</v>
      </c>
      <c r="I1524" s="58">
        <v>1.0414254528403151</v>
      </c>
      <c r="J1524" s="58">
        <v>-0.28098418243839535</v>
      </c>
      <c r="K1524" s="59">
        <v>1.069863478020546</v>
      </c>
      <c r="L1524" s="60">
        <f t="array" ref="L1524:O1524">TRANSPOSE(MMULT(Option!$B$25:$E$28, TRANSPOSE(H1524:K1524)))</f>
        <v>0.87395939558804192</v>
      </c>
      <c r="M1524" s="60">
        <v>1.3040659518940982</v>
      </c>
      <c r="N1524" s="60">
        <v>0.37550172069835613</v>
      </c>
      <c r="O1524" s="60">
        <v>1.4836268064352325</v>
      </c>
      <c r="P1524" s="56" t="str">
        <f t="shared" si="1862"/>
        <v>305/2</v>
      </c>
      <c r="R1524" s="80"/>
      <c r="S1524" s="3" t="s">
        <v>29</v>
      </c>
      <c r="T1524" s="60">
        <f ca="1"/>
        <v>-5.6837334637709347E-3</v>
      </c>
      <c r="U1524" s="60">
        <f ca="1"/>
        <v>-0.75681926388112264</v>
      </c>
      <c r="V1524" s="60">
        <f ca="1"/>
        <v>-0.65300546703308782</v>
      </c>
      <c r="W1524" s="60">
        <f ca="1"/>
        <v>1.2365793499714024</v>
      </c>
      <c r="X1524" s="60">
        <f ca="1"/>
        <v>1.604915077604026</v>
      </c>
      <c r="Y1524" s="52">
        <f ca="1">$B$12 * EXP(($E$3 - $C$12^2/2) * Y$2 + $C$12*SQRT(Y$2)*T1524)</f>
        <v>100.33003140444256</v>
      </c>
      <c r="Z1524" s="52">
        <f ca="1">Y1524 * EXP(($E$3 - $C$12^2/2) * (Z$2-Y$2) + $C$12*SQRT(Z$2-Y$2)*U1524)</f>
        <v>80.352185115910075</v>
      </c>
      <c r="AA1524" s="52">
        <f ca="1">Z1524 * EXP(($E$3 - $C$12^2/2) * (AA$2-Z$2) + $C$12*SQRT(AA$2-Z$2)*V1524)</f>
        <v>66.388088257343</v>
      </c>
      <c r="AB1524" s="52">
        <f ca="1">AA1524 * EXP(($E$3 - $C$12^2/2) * (AB$2-AA$2) + $C$12*SQRT(AB$2-AA$2)*W1524)</f>
        <v>96.688208077336029</v>
      </c>
      <c r="AC1524" s="52">
        <f ca="1">AB1524 * EXP(($E$3 - $C$12^2/2) * (AC$2-AB$2) + $C$12*SQRT(AC$2-AB$2)*X1524)</f>
        <v>157.27029904049093</v>
      </c>
      <c r="AD1524" s="47"/>
      <c r="AE1524" s="3" t="s">
        <v>47</v>
      </c>
      <c r="AF1524" s="64">
        <f t="shared" ref="AF1524" ca="1" si="1923">($B$5*AF1526 + (1 + $B$6)*AF1525)*$B$2</f>
        <v>15000</v>
      </c>
      <c r="AG1524" s="64">
        <f t="shared" ref="AG1524" ca="1" si="1924">($B$5*AG1526 + (1 + $B$6)*AG1525)*$B$2</f>
        <v>15000</v>
      </c>
      <c r="AH1524" s="64">
        <f t="shared" ref="AH1524" ca="1" si="1925">($B$5*AH1526 + (1 + $B$6)*AH1525)*$B$2</f>
        <v>0</v>
      </c>
      <c r="AI1524" s="64">
        <f t="shared" ref="AI1524" ca="1" si="1926">($B$5*AI1526 + (1 + $B$6)*AI1525)*$B$2</f>
        <v>0</v>
      </c>
      <c r="AJ1524" s="64" cm="1">
        <f t="array" aca="1" ref="AJ1524" ca="1">($B$5*AJ1526 + (1 + $B$6)*AJ1525 + AND(NOT(AF1525:AJ1525)))*$B$2</f>
        <v>100000</v>
      </c>
      <c r="AK1524" s="73"/>
      <c r="AL1524" s="70"/>
    </row>
    <row r="1525" spans="7:38" ht="14.55" customHeight="1" x14ac:dyDescent="0.3">
      <c r="G1525" s="3">
        <v>1523</v>
      </c>
      <c r="H1525" s="58">
        <v>-1.3570025869800473</v>
      </c>
      <c r="I1525" s="58">
        <v>-0.22223546756315538</v>
      </c>
      <c r="J1525" s="58">
        <v>0.85502418481845099</v>
      </c>
      <c r="K1525" s="59">
        <v>1.3099779549262562</v>
      </c>
      <c r="L1525" s="60">
        <f t="array" ref="L1525:O1525">TRANSPOSE(MMULT(Option!$B$25:$E$28, TRANSPOSE(H1525:K1525)))</f>
        <v>-1.3570025869800473</v>
      </c>
      <c r="M1525" s="60">
        <v>-0.74648320523443146</v>
      </c>
      <c r="N1525" s="60">
        <v>0.14998040727066952</v>
      </c>
      <c r="O1525" s="60">
        <v>0.68768579249816664</v>
      </c>
      <c r="P1525" s="56" t="str">
        <f t="shared" si="1862"/>
        <v>305/3</v>
      </c>
      <c r="R1525" s="80"/>
      <c r="S1525" s="3" t="s">
        <v>31</v>
      </c>
      <c r="T1525" s="60">
        <f ca="1"/>
        <v>0.10186979802524856</v>
      </c>
      <c r="U1525" s="60">
        <f ca="1"/>
        <v>-0.69566613734210758</v>
      </c>
      <c r="V1525" s="60">
        <f ca="1"/>
        <v>-0.40304041369721388</v>
      </c>
      <c r="W1525" s="60">
        <f ca="1"/>
        <v>0.66111001067281872</v>
      </c>
      <c r="X1525" s="60">
        <f ca="1"/>
        <v>1.8084306976698046</v>
      </c>
      <c r="Y1525" s="52">
        <f ca="1">$B$13 * EXP(($E$3 - $C$13^2/2) * Y$2 + $C$13*SQRT(Y$2)*T1525)</f>
        <v>103.62007916664528</v>
      </c>
      <c r="Z1525" s="52">
        <f ca="1">Y1525 * EXP(($E$3 - $C$13^2/2) * (Z$2-Y$2) + $C$13*SQRT(Z$2-Y$2)*U1525)</f>
        <v>84.523642167418998</v>
      </c>
      <c r="AA1525" s="52">
        <f ca="1">Z1525 * EXP(($E$3 - $C$13^2/2) * (AA$2-Z$2) + $C$13*SQRT(AA$2-Z$2)*V1525)</f>
        <v>75.272823508743329</v>
      </c>
      <c r="AB1525" s="52">
        <f ca="1">AA1525 * EXP(($E$3 - $C$13^2/2) * (AB$2-AA$2) + $C$13*SQRT(AB$2-AA$2)*W1525)</f>
        <v>92.245376579541542</v>
      </c>
      <c r="AC1525" s="52">
        <f ca="1">AB1525 * EXP(($E$3 - $C$13^2/2) * (AC$2-AB$2) + $C$13*SQRT(AC$2-AB$2)*X1525)</f>
        <v>159.49002364471224</v>
      </c>
      <c r="AD1525" s="47"/>
      <c r="AE1525" s="3" t="s">
        <v>46</v>
      </c>
      <c r="AF1525" s="52" t="b">
        <f t="shared" ref="AF1525" ca="1" si="1927">AF1523 &gt;= $B$4</f>
        <v>0</v>
      </c>
      <c r="AG1525" s="52" t="b">
        <f t="array" aca="1" ref="AG1525" ca="1">AND(AG1523 &gt;= $B$4, NOT(OR($AF1525:AF1525)))</f>
        <v>0</v>
      </c>
      <c r="AH1525" s="52" t="b">
        <f t="array" aca="1" ref="AH1525" ca="1">AND(AH1523 &gt;= $B$4, NOT(OR($AF1525:AG1525)))</f>
        <v>0</v>
      </c>
      <c r="AI1525" s="52" t="b">
        <f t="array" aca="1" ref="AI1525" ca="1">AND(AI1523 &gt;= $B$4, NOT(OR($AF1525:AH1525)))</f>
        <v>0</v>
      </c>
      <c r="AJ1525" s="52" t="b">
        <f t="array" aca="1" ref="AJ1525" ca="1">AND(AJ1523 &gt;= $B$4, NOT(OR($AF1525:AI1525)))</f>
        <v>0</v>
      </c>
      <c r="AK1525" s="73"/>
      <c r="AL1525" s="70"/>
    </row>
    <row r="1526" spans="7:38" ht="14.55" customHeight="1" x14ac:dyDescent="0.3">
      <c r="G1526" s="3">
        <v>1524</v>
      </c>
      <c r="H1526" s="58">
        <v>-0.38966615698537616</v>
      </c>
      <c r="I1526" s="58">
        <v>-0.78459219617135711</v>
      </c>
      <c r="J1526" s="58">
        <v>-0.65938388541795101</v>
      </c>
      <c r="K1526" s="59">
        <v>0.35945219910105169</v>
      </c>
      <c r="L1526" s="60">
        <f t="array" ref="L1526:O1526">TRANSPOSE(MMULT(Option!$B$25:$E$28, TRANSPOSE(H1526:K1526)))</f>
        <v>-0.38966615698537616</v>
      </c>
      <c r="M1526" s="60">
        <v>-0.87495708851952758</v>
      </c>
      <c r="N1526" s="60">
        <v>-0.94046443097953447</v>
      </c>
      <c r="O1526" s="60">
        <v>-0.18220301043883164</v>
      </c>
      <c r="P1526" s="56" t="str">
        <f t="shared" si="1862"/>
        <v>305/4</v>
      </c>
      <c r="R1526" s="80"/>
      <c r="S1526" s="3" t="s">
        <v>30</v>
      </c>
      <c r="T1526" s="60">
        <f ca="1"/>
        <v>0.40798152278729105</v>
      </c>
      <c r="U1526" s="60">
        <f ca="1"/>
        <v>8.4053805923878455E-2</v>
      </c>
      <c r="V1526" s="60">
        <f ca="1"/>
        <v>-0.48524070264682417</v>
      </c>
      <c r="W1526" s="60">
        <f ca="1"/>
        <v>-1.2489304786502791</v>
      </c>
      <c r="X1526" s="60">
        <f ca="1"/>
        <v>-1.5004084552846479</v>
      </c>
      <c r="Y1526" s="52">
        <f ca="1">$B$14 * EXP(($E$3 - $C$14^2/2) * Y$2 + $C$14*SQRT(Y$2)*T1526)</f>
        <v>113.58649791309736</v>
      </c>
      <c r="Z1526" s="52">
        <f ca="1">Y1526 * EXP(($E$3 - $C$14^2/2) * (Z$2-Y$2) + $C$14*SQRT(Z$2-Y$2)*U1526)</f>
        <v>117.07102297499087</v>
      </c>
      <c r="AA1526" s="52">
        <f ca="1">Z1526 * EXP(($E$3 - $C$14^2/2) * (AA$2-Z$2) + $C$14*SQRT(AA$2-Z$2)*V1526)</f>
        <v>101.71843690655345</v>
      </c>
      <c r="AB1526" s="52">
        <f ca="1">AA1526 * EXP(($E$3 - $C$14^2/2) * (AB$2-AA$2) + $C$14*SQRT(AB$2-AA$2)*W1526)</f>
        <v>70.28296355175064</v>
      </c>
      <c r="AC1526" s="52">
        <f ca="1">AB1526 * EXP(($E$3 - $C$14^2/2) * (AC$2-AB$2) + $C$14*SQRT(AC$2-AB$2)*X1526)</f>
        <v>45.033510644726</v>
      </c>
      <c r="AD1526" s="47"/>
      <c r="AE1526" s="3" t="s">
        <v>68</v>
      </c>
      <c r="AF1526" s="52" t="b">
        <f ca="1">AND(AF1523&gt;$B$3, NOT(OR($AF1525:AF1525)))</f>
        <v>1</v>
      </c>
      <c r="AG1526" s="52" t="b">
        <f ca="1">AND(AG1523&gt;$B$3, NOT(OR($AF1525:AG1525)))</f>
        <v>1</v>
      </c>
      <c r="AH1526" s="52" t="b">
        <f ca="1">AND(AH1523&gt;$B$3, NOT(OR($AF1525:AH1525)))</f>
        <v>0</v>
      </c>
      <c r="AI1526" s="52" t="b">
        <f ca="1">AND(AI1523&gt;$B$3, NOT(OR($AF1525:AI1525)))</f>
        <v>0</v>
      </c>
      <c r="AJ1526" s="52" t="b">
        <f ca="1">AND(AJ1523&gt;$B$3, NOT(OR($AF1525:AJ1525)))</f>
        <v>0</v>
      </c>
      <c r="AK1526" s="74"/>
      <c r="AL1526" s="70"/>
    </row>
    <row r="1527" spans="7:38" ht="14.55" customHeight="1" x14ac:dyDescent="0.3">
      <c r="G1527" s="3">
        <v>1525</v>
      </c>
      <c r="H1527" s="58">
        <v>-0.31405593573383694</v>
      </c>
      <c r="I1527" s="58">
        <v>0.20617497554948339</v>
      </c>
      <c r="J1527" s="58">
        <v>1.4886448087227055</v>
      </c>
      <c r="K1527" s="59">
        <v>0.12831500626786452</v>
      </c>
      <c r="L1527" s="60">
        <f t="array" ref="L1527:O1527">TRANSPOSE(MMULT(Option!$B$25:$E$28, TRANSPOSE(H1527:K1527)))</f>
        <v>-0.31405593573383694</v>
      </c>
      <c r="M1527" s="60">
        <v>6.3340112078700633E-2</v>
      </c>
      <c r="N1527" s="60">
        <v>1.2358586272113532</v>
      </c>
      <c r="O1527" s="60">
        <v>0.32880302960206553</v>
      </c>
      <c r="P1527" s="56" t="str">
        <f t="shared" si="1862"/>
        <v>305/5</v>
      </c>
      <c r="R1527" s="80">
        <v>382</v>
      </c>
      <c r="S1527" s="3" t="s">
        <v>28</v>
      </c>
      <c r="T1527" s="60">
        <f t="array" aca="1" ref="T1527:T1530" ca="1">TRANSPOSE(OFFSET($L$3, MATCH($R1527 &amp; "/" &amp; T$2, $P$3:$P$5002, 0) - 1, 0, 1, $E$1))</f>
        <v>1.3211457030664289</v>
      </c>
      <c r="U1527" s="60">
        <f t="array" aca="1" ref="U1527:U1530" ca="1">TRANSPOSE(OFFSET($L$3, MATCH($R1527 &amp; "/" &amp; U$2, $P$3:$P$5002, 0) - 1, 0, 1, $E$1))</f>
        <v>-2.1542346192397512</v>
      </c>
      <c r="V1527" s="60">
        <f t="array" aca="1" ref="V1527:V1530" ca="1">TRANSPOSE(OFFSET($L$3, MATCH($R1527 &amp; "/" &amp; V$2, $P$3:$P$5002, 0) - 1, 0, 1, $E$1))</f>
        <v>0.19912095842657312</v>
      </c>
      <c r="W1527" s="60">
        <f t="array" aca="1" ref="W1527:W1530" ca="1">TRANSPOSE(OFFSET($L$3, MATCH($R1527 &amp; "/" &amp; W$2, $P$3:$P$5002, 0) - 1, 0, 1, $E$1))</f>
        <v>-1.0336570125228612</v>
      </c>
      <c r="X1527" s="60">
        <f t="array" aca="1" ref="X1527:X1530" ca="1">TRANSPOSE(OFFSET($L$3, MATCH($R1527 &amp; "/" &amp; X$2, $P$3:$P$5002, 0) - 1, 0, 1, $E$1))</f>
        <v>0.4866404813873369</v>
      </c>
      <c r="Y1527" s="52">
        <f ca="1">$B$11 * EXP(($E$3 - $C$11^2/2) * Y$2 + $C$11*SQRT(Y$2)*T1527)</f>
        <v>149.38306261703264</v>
      </c>
      <c r="Z1527" s="52">
        <f ca="1">Y1527 * EXP(($E$3 - $C$11^2/2) * (Z$2-Y$2) + $C$11*SQRT(Z$2-Y$2)*U1527)</f>
        <v>78.668554278562425</v>
      </c>
      <c r="AA1527" s="52">
        <f ca="1">Z1527 * EXP(($E$3 - $C$11^2/2) * (AA$2-Z$2) + $C$11*SQRT(AA$2-Z$2)*V1527)</f>
        <v>83.929721400646315</v>
      </c>
      <c r="AB1527" s="52">
        <f ca="1">AA1527 * EXP(($E$3 - $C$11^2/2) * (AB$2-AA$2) + $C$11*SQRT(AB$2-AA$2)*W1527)</f>
        <v>61.860552266911846</v>
      </c>
      <c r="AC1527" s="52">
        <f ca="1">AB1527 * EXP(($E$3 - $C$11^2/2) * (AC$2-AB$2) + $C$11*SQRT(AC$2-AB$2)*X1527)</f>
        <v>71.943050396633282</v>
      </c>
      <c r="AD1527" s="47"/>
      <c r="AE1527" s="3" t="s">
        <v>69</v>
      </c>
      <c r="AF1527" s="20" cm="1">
        <f t="array" aca="1" ref="AF1527" ca="1">MIN(Y1527:Y1530 / $D$11:$D$14)</f>
        <v>1.1631224850793638</v>
      </c>
      <c r="AG1527" s="20" cm="1">
        <f t="array" aca="1" ref="AG1527" ca="1">MIN(Z1527:Z1530 / $D$11:$D$14)</f>
        <v>0.7866855427856243</v>
      </c>
      <c r="AH1527" s="20" cm="1">
        <f t="array" aca="1" ref="AH1527" ca="1">MIN(AA1527:AA1530 / $D$11:$D$14)</f>
        <v>0.83929721400646318</v>
      </c>
      <c r="AI1527" s="20" cm="1">
        <f t="array" aca="1" ref="AI1527" ca="1">MIN(AB1527:AB1530 / $D$11:$D$14)</f>
        <v>0.6186055226691185</v>
      </c>
      <c r="AJ1527" s="20" cm="1">
        <f t="array" aca="1" ref="AJ1527" ca="1">MIN(AC1527:AC1530 / $D$11:$D$14)</f>
        <v>0.71943050396633279</v>
      </c>
      <c r="AK1527" s="72">
        <f t="array" aca="1" ref="AK1527" ca="1">SUMPRODUCT(AF1528:AJ1528, EXP(-$E$3*$AF$2:$AJ$2))</f>
        <v>105059.13932102706</v>
      </c>
      <c r="AL1527" s="70">
        <f ca="1">MAX(AC1528 - $D$11, 0) * EXP(-$E$2*$E$3)</f>
        <v>173.52662789668079</v>
      </c>
    </row>
    <row r="1528" spans="7:38" ht="14.55" customHeight="1" x14ac:dyDescent="0.3">
      <c r="G1528" s="3">
        <v>1526</v>
      </c>
      <c r="H1528" s="58">
        <v>0.64958513948436125</v>
      </c>
      <c r="I1528" s="58">
        <v>-1.7308554956797573</v>
      </c>
      <c r="J1528" s="58">
        <v>0.74607411863033835</v>
      </c>
      <c r="K1528" s="59">
        <v>-0.46856823027088357</v>
      </c>
      <c r="L1528" s="60">
        <f t="array" ref="L1528:O1528">TRANSPOSE(MMULT(Option!$B$25:$E$28, TRANSPOSE(H1528:K1528)))</f>
        <v>0.64958513948436125</v>
      </c>
      <c r="M1528" s="60">
        <v>-1.3265212094028151</v>
      </c>
      <c r="N1528" s="60">
        <v>0.46187410242573701</v>
      </c>
      <c r="O1528" s="60">
        <v>-0.44904940811858263</v>
      </c>
      <c r="P1528" s="56" t="str">
        <f t="shared" si="1862"/>
        <v>306/1</v>
      </c>
      <c r="R1528" s="80"/>
      <c r="S1528" s="3" t="s">
        <v>29</v>
      </c>
      <c r="T1528" s="60">
        <f ca="1"/>
        <v>1.5554080063541003</v>
      </c>
      <c r="U1528" s="60">
        <f ca="1"/>
        <v>-0.73910041703084295</v>
      </c>
      <c r="V1528" s="60">
        <f ca="1"/>
        <v>1.0341143394554253</v>
      </c>
      <c r="W1528" s="60">
        <f ca="1"/>
        <v>1.0314265967734495</v>
      </c>
      <c r="X1528" s="60">
        <f ca="1"/>
        <v>0.94115742526498125</v>
      </c>
      <c r="Y1528" s="52">
        <f ca="1">$B$12 * EXP(($E$3 - $C$12^2/2) * Y$2 + $C$12*SQRT(Y$2)*T1528)</f>
        <v>160.25921337283563</v>
      </c>
      <c r="Z1528" s="52">
        <f ca="1">Y1528 * EXP(($E$3 - $C$12^2/2) * (Z$2-Y$2) + $C$12*SQRT(Z$2-Y$2)*U1528)</f>
        <v>129.03226157008871</v>
      </c>
      <c r="AA1528" s="52">
        <f ca="1">Z1528 * EXP(($E$3 - $C$12^2/2) * (AA$2-Z$2) + $C$12*SQRT(AA$2-Z$2)*V1528)</f>
        <v>176.8490890427272</v>
      </c>
      <c r="AB1528" s="52">
        <f ca="1">AA1528 * EXP(($E$3 - $C$12^2/2) * (AB$2-AA$2) + $C$12*SQRT(AB$2-AA$2)*W1528)</f>
        <v>242.19053320093158</v>
      </c>
      <c r="AC1528" s="52">
        <f ca="1">AB1528 * EXP(($E$3 - $C$12^2/2) * (AC$2-AB$2) + $C$12*SQRT(AC$2-AB$2)*X1528)</f>
        <v>322.81260069145424</v>
      </c>
      <c r="AD1528" s="47"/>
      <c r="AE1528" s="3" t="s">
        <v>47</v>
      </c>
      <c r="AF1528" s="64">
        <f t="shared" ref="AF1528" ca="1" si="1928">($B$5*AF1530 + (1 + $B$6)*AF1529)*$B$2</f>
        <v>15000</v>
      </c>
      <c r="AG1528" s="64">
        <f t="shared" ref="AG1528" ca="1" si="1929">($B$5*AG1530 + (1 + $B$6)*AG1529)*$B$2</f>
        <v>0</v>
      </c>
      <c r="AH1528" s="64">
        <f t="shared" ref="AH1528" ca="1" si="1930">($B$5*AH1530 + (1 + $B$6)*AH1529)*$B$2</f>
        <v>15000</v>
      </c>
      <c r="AI1528" s="64">
        <f t="shared" ref="AI1528" ca="1" si="1931">($B$5*AI1530 + (1 + $B$6)*AI1529)*$B$2</f>
        <v>0</v>
      </c>
      <c r="AJ1528" s="64" cm="1">
        <f t="array" aca="1" ref="AJ1528" ca="1">($B$5*AJ1530 + (1 + $B$6)*AJ1529 + AND(NOT(AF1529:AJ1529)))*$B$2</f>
        <v>100000</v>
      </c>
      <c r="AK1528" s="73"/>
      <c r="AL1528" s="70"/>
    </row>
    <row r="1529" spans="7:38" ht="14.55" customHeight="1" x14ac:dyDescent="0.3">
      <c r="G1529" s="3">
        <v>1527</v>
      </c>
      <c r="H1529" s="58">
        <v>0.56722120952136157</v>
      </c>
      <c r="I1529" s="58">
        <v>-1.0153132225051924</v>
      </c>
      <c r="J1529" s="58">
        <v>1.7076637294533712</v>
      </c>
      <c r="K1529" s="59">
        <v>-0.39436370571777396</v>
      </c>
      <c r="L1529" s="60">
        <f t="array" ref="L1529:O1529">TRANSPOSE(MMULT(Option!$B$25:$E$28, TRANSPOSE(H1529:K1529)))</f>
        <v>0.56722120952136157</v>
      </c>
      <c r="M1529" s="60">
        <v>-0.7036614554353724</v>
      </c>
      <c r="N1529" s="60">
        <v>1.4608753149265952</v>
      </c>
      <c r="O1529" s="60">
        <v>-4.339399714358505E-2</v>
      </c>
      <c r="P1529" s="56" t="str">
        <f t="shared" si="1862"/>
        <v>306/2</v>
      </c>
      <c r="R1529" s="80"/>
      <c r="S1529" s="3" t="s">
        <v>31</v>
      </c>
      <c r="T1529" s="60">
        <f ca="1"/>
        <v>0.48702728733976258</v>
      </c>
      <c r="U1529" s="60">
        <f ca="1"/>
        <v>-0.34257319792767726</v>
      </c>
      <c r="V1529" s="60">
        <f ca="1"/>
        <v>-0.41550182656949186</v>
      </c>
      <c r="W1529" s="60">
        <f ca="1"/>
        <v>0.20976373698422915</v>
      </c>
      <c r="X1529" s="60">
        <f ca="1"/>
        <v>-0.67913791734436313</v>
      </c>
      <c r="Y1529" s="52">
        <f ca="1">$B$13 * EXP(($E$3 - $C$13^2/2) * Y$2 + $C$13*SQRT(Y$2)*T1529)</f>
        <v>116.31224850793637</v>
      </c>
      <c r="Z1529" s="52">
        <f ca="1">Y1529 * EXP(($E$3 - $C$13^2/2) * (Z$2-Y$2) + $C$13*SQRT(Z$2-Y$2)*U1529)</f>
        <v>105.47842322571842</v>
      </c>
      <c r="AA1529" s="52">
        <f ca="1">Z1529 * EXP(($E$3 - $C$13^2/2) * (AA$2-Z$2) + $C$13*SQRT(AA$2-Z$2)*V1529)</f>
        <v>93.583666480338735</v>
      </c>
      <c r="AB1529" s="52">
        <f ca="1">AA1529 * EXP(($E$3 - $C$13^2/2) * (AB$2-AA$2) + $C$13*SQRT(AB$2-AA$2)*W1529)</f>
        <v>100.16161044395527</v>
      </c>
      <c r="AC1529" s="52">
        <f ca="1">AB1529 * EXP(($E$3 - $C$13^2/2) * (AC$2-AB$2) + $C$13*SQRT(AC$2-AB$2)*X1529)</f>
        <v>82.108669747661878</v>
      </c>
      <c r="AD1529" s="47"/>
      <c r="AE1529" s="3" t="s">
        <v>46</v>
      </c>
      <c r="AF1529" s="52" t="b">
        <f t="shared" ref="AF1529" ca="1" si="1932">AF1527 &gt;= $B$4</f>
        <v>0</v>
      </c>
      <c r="AG1529" s="52" t="b">
        <f t="array" aca="1" ref="AG1529" ca="1">AND(AG1527 &gt;= $B$4, NOT(OR($AF1529:AF1529)))</f>
        <v>0</v>
      </c>
      <c r="AH1529" s="52" t="b">
        <f t="array" aca="1" ref="AH1529" ca="1">AND(AH1527 &gt;= $B$4, NOT(OR($AF1529:AG1529)))</f>
        <v>0</v>
      </c>
      <c r="AI1529" s="52" t="b">
        <f t="array" aca="1" ref="AI1529" ca="1">AND(AI1527 &gt;= $B$4, NOT(OR($AF1529:AH1529)))</f>
        <v>0</v>
      </c>
      <c r="AJ1529" s="52" t="b">
        <f t="array" aca="1" ref="AJ1529" ca="1">AND(AJ1527 &gt;= $B$4, NOT(OR($AF1529:AI1529)))</f>
        <v>0</v>
      </c>
      <c r="AK1529" s="73"/>
      <c r="AL1529" s="70"/>
    </row>
    <row r="1530" spans="7:38" ht="14.55" customHeight="1" x14ac:dyDescent="0.3">
      <c r="G1530" s="3">
        <v>1528</v>
      </c>
      <c r="H1530" s="58">
        <v>-0.13906905219601287</v>
      </c>
      <c r="I1530" s="58">
        <v>-2.4526112774708526</v>
      </c>
      <c r="J1530" s="58">
        <v>-0.52980657159529609</v>
      </c>
      <c r="K1530" s="59">
        <v>0.51434681396174775</v>
      </c>
      <c r="L1530" s="60">
        <f t="array" ref="L1530:O1530">TRANSPOSE(MMULT(Option!$B$25:$E$28, TRANSPOSE(H1530:K1530)))</f>
        <v>-0.13906905219601287</v>
      </c>
      <c r="M1530" s="60">
        <v>-2.3034829867409097</v>
      </c>
      <c r="N1530" s="60">
        <v>-1.1632064558064505</v>
      </c>
      <c r="O1530" s="60">
        <v>-0.36081936873625708</v>
      </c>
      <c r="P1530" s="56" t="str">
        <f t="shared" si="1862"/>
        <v>306/3</v>
      </c>
      <c r="R1530" s="80"/>
      <c r="S1530" s="3" t="s">
        <v>30</v>
      </c>
      <c r="T1530" s="60">
        <f ca="1"/>
        <v>1.8411994935471756</v>
      </c>
      <c r="U1530" s="60">
        <f ca="1"/>
        <v>-0.23567790797550453</v>
      </c>
      <c r="V1530" s="60">
        <f ca="1"/>
        <v>6.6089770412441337E-2</v>
      </c>
      <c r="W1530" s="60">
        <f ca="1"/>
        <v>1.1086845322172114</v>
      </c>
      <c r="X1530" s="60">
        <f ca="1"/>
        <v>-0.74735183335004429</v>
      </c>
      <c r="Y1530" s="52">
        <f ca="1">$B$14 * EXP(($E$3 - $C$14^2/2) * Y$2 + $C$14*SQRT(Y$2)*T1530)</f>
        <v>174.60565549851333</v>
      </c>
      <c r="Z1530" s="52">
        <f ca="1">Y1530 * EXP(($E$3 - $C$14^2/2) * (Z$2-Y$2) + $C$14*SQRT(Z$2-Y$2)*U1530)</f>
        <v>163.5022352764731</v>
      </c>
      <c r="AA1530" s="52">
        <f ca="1">Z1530 * EXP(($E$3 - $C$14^2/2) * (AA$2-Z$2) + $C$14*SQRT(AA$2-Z$2)*V1530)</f>
        <v>167.61230308519021</v>
      </c>
      <c r="AB1530" s="52">
        <f ca="1">AA1530 * EXP(($E$3 - $C$14^2/2) * (AB$2-AA$2) + $C$14*SQRT(AB$2-AA$2)*W1530)</f>
        <v>234.9232705306521</v>
      </c>
      <c r="AC1530" s="52">
        <f ca="1">AB1530 * EXP(($E$3 - $C$14^2/2) * (AC$2-AB$2) + $C$14*SQRT(AC$2-AB$2)*X1530)</f>
        <v>188.68017811917659</v>
      </c>
      <c r="AD1530" s="47"/>
      <c r="AE1530" s="3" t="s">
        <v>68</v>
      </c>
      <c r="AF1530" s="52" t="b">
        <f ca="1">AND(AF1527&gt;$B$3, NOT(OR($AF1529:AF1529)))</f>
        <v>1</v>
      </c>
      <c r="AG1530" s="52" t="b">
        <f ca="1">AND(AG1527&gt;$B$3, NOT(OR($AF1529:AG1529)))</f>
        <v>0</v>
      </c>
      <c r="AH1530" s="52" t="b">
        <f ca="1">AND(AH1527&gt;$B$3, NOT(OR($AF1529:AH1529)))</f>
        <v>1</v>
      </c>
      <c r="AI1530" s="52" t="b">
        <f ca="1">AND(AI1527&gt;$B$3, NOT(OR($AF1529:AI1529)))</f>
        <v>0</v>
      </c>
      <c r="AJ1530" s="52" t="b">
        <f ca="1">AND(AJ1527&gt;$B$3, NOT(OR($AF1529:AJ1529)))</f>
        <v>0</v>
      </c>
      <c r="AK1530" s="74"/>
      <c r="AL1530" s="70"/>
    </row>
    <row r="1531" spans="7:38" ht="14.55" customHeight="1" x14ac:dyDescent="0.3">
      <c r="G1531" s="3">
        <v>1529</v>
      </c>
      <c r="H1531" s="58">
        <v>5.3417607613909387E-2</v>
      </c>
      <c r="I1531" s="58">
        <v>0.5020005273922874</v>
      </c>
      <c r="J1531" s="58">
        <v>0.16489240962156176</v>
      </c>
      <c r="K1531" s="59">
        <v>0.14741595614430564</v>
      </c>
      <c r="L1531" s="60">
        <f t="array" ref="L1531:O1531">TRANSPOSE(MMULT(Option!$B$25:$E$28, TRANSPOSE(H1531:K1531)))</f>
        <v>5.3417607613909387E-2</v>
      </c>
      <c r="M1531" s="60">
        <v>0.48145812618214567</v>
      </c>
      <c r="N1531" s="60">
        <v>0.29764830134795167</v>
      </c>
      <c r="O1531" s="60">
        <v>0.31124482397510622</v>
      </c>
      <c r="P1531" s="56" t="str">
        <f t="shared" si="1862"/>
        <v>306/4</v>
      </c>
      <c r="R1531" s="80">
        <v>383</v>
      </c>
      <c r="S1531" s="3" t="s">
        <v>28</v>
      </c>
      <c r="T1531" s="60">
        <f t="array" aca="1" ref="T1531:T1534" ca="1">TRANSPOSE(OFFSET($L$3, MATCH($R1531 &amp; "/" &amp; T$2, $P$3:$P$5002, 0) - 1, 0, 1, $E$1))</f>
        <v>-1.1867054835512876</v>
      </c>
      <c r="U1531" s="60">
        <f t="array" aca="1" ref="U1531:U1534" ca="1">TRANSPOSE(OFFSET($L$3, MATCH($R1531 &amp; "/" &amp; U$2, $P$3:$P$5002, 0) - 1, 0, 1, $E$1))</f>
        <v>-1.5654850322288778</v>
      </c>
      <c r="V1531" s="60">
        <f t="array" aca="1" ref="V1531:V1534" ca="1">TRANSPOSE(OFFSET($L$3, MATCH($R1531 &amp; "/" &amp; V$2, $P$3:$P$5002, 0) - 1, 0, 1, $E$1))</f>
        <v>1.2600015634578605</v>
      </c>
      <c r="W1531" s="60">
        <f t="array" aca="1" ref="W1531:W1534" ca="1">TRANSPOSE(OFFSET($L$3, MATCH($R1531 &amp; "/" &amp; W$2, $P$3:$P$5002, 0) - 1, 0, 1, $E$1))</f>
        <v>-0.31183575249474788</v>
      </c>
      <c r="X1531" s="60">
        <f t="array" aca="1" ref="X1531:X1534" ca="1">TRANSPOSE(OFFSET($L$3, MATCH($R1531 &amp; "/" &amp; X$2, $P$3:$P$5002, 0) - 1, 0, 1, $E$1))</f>
        <v>1.4733151550043191</v>
      </c>
      <c r="Y1531" s="52">
        <f ca="1">$B$11 * EXP(($E$3 - $C$11^2/2) * Y$2 + $C$11*SQRT(Y$2)*T1531)</f>
        <v>70.397555596650889</v>
      </c>
      <c r="Z1531" s="52">
        <f ca="1">Y1531 * EXP(($E$3 - $C$11^2/2) * (Z$2-Y$2) + $C$11*SQRT(Z$2-Y$2)*U1531)</f>
        <v>44.234854038838172</v>
      </c>
      <c r="AA1531" s="52">
        <f ca="1">Z1531 * EXP(($E$3 - $C$11^2/2) * (AA$2-Z$2) + $C$11*SQRT(AA$2-Z$2)*V1531)</f>
        <v>64.878319012394527</v>
      </c>
      <c r="AB1531" s="52">
        <f ca="1">AA1531 * EXP(($E$3 - $C$11^2/2) * (AB$2-AA$2) + $C$11*SQRT(AB$2-AA$2)*W1531)</f>
        <v>59.38031502404877</v>
      </c>
      <c r="AC1531" s="52">
        <f ca="1">AB1531 * EXP(($E$3 - $C$11^2/2) * (AC$2-AB$2) + $C$11*SQRT(AC$2-AB$2)*X1531)</f>
        <v>92.847403323160393</v>
      </c>
      <c r="AD1531" s="47"/>
      <c r="AE1531" s="3" t="s">
        <v>69</v>
      </c>
      <c r="AF1531" s="20" cm="1">
        <f t="array" aca="1" ref="AF1531" ca="1">MIN(Y1531:Y1534 / $D$11:$D$14)</f>
        <v>0.62074658038703601</v>
      </c>
      <c r="AG1531" s="20" cm="1">
        <f t="array" aca="1" ref="AG1531" ca="1">MIN(Z1531:Z1534 / $D$11:$D$14)</f>
        <v>0.41898618737952148</v>
      </c>
      <c r="AH1531" s="20" cm="1">
        <f t="array" aca="1" ref="AH1531" ca="1">MIN(AA1531:AA1534 / $D$11:$D$14)</f>
        <v>0.55546398238055572</v>
      </c>
      <c r="AI1531" s="20" cm="1">
        <f t="array" aca="1" ref="AI1531" ca="1">MIN(AB1531:AB1534 / $D$11:$D$14)</f>
        <v>0.41339476901297373</v>
      </c>
      <c r="AJ1531" s="20" cm="1">
        <f t="array" aca="1" ref="AJ1531" ca="1">MIN(AC1531:AC1534 / $D$11:$D$14)</f>
        <v>0.66375187924229284</v>
      </c>
      <c r="AK1531" s="72">
        <f t="array" aca="1" ref="AK1531" ca="1">SUMPRODUCT(AF1532:AJ1532, EXP(-$E$3*$AF$2:$AJ$2))</f>
        <v>77880.078307140488</v>
      </c>
      <c r="AL1531" s="70">
        <f ca="1">MAX(AC1532 - $D$11, 0) * EXP(-$E$2*$E$3)</f>
        <v>0</v>
      </c>
    </row>
    <row r="1532" spans="7:38" ht="14.55" customHeight="1" x14ac:dyDescent="0.3">
      <c r="G1532" s="3">
        <v>1530</v>
      </c>
      <c r="H1532" s="58">
        <v>-1.3346336939025556</v>
      </c>
      <c r="I1532" s="58">
        <v>0.17852272921393383</v>
      </c>
      <c r="J1532" s="58">
        <v>-0.84410460687280908</v>
      </c>
      <c r="K1532" s="59">
        <v>0.45283561659152183</v>
      </c>
      <c r="L1532" s="60">
        <f t="array" ref="L1532:O1532">TRANSPOSE(MMULT(Option!$B$25:$E$28, TRANSPOSE(H1532:K1532)))</f>
        <v>-1.3346336939025556</v>
      </c>
      <c r="M1532" s="60">
        <v>-0.37023469358243111</v>
      </c>
      <c r="N1532" s="60">
        <v>-1.2284908262481697</v>
      </c>
      <c r="O1532" s="60">
        <v>-0.26407234871705737</v>
      </c>
      <c r="P1532" s="56" t="str">
        <f t="shared" si="1862"/>
        <v>306/5</v>
      </c>
      <c r="R1532" s="80"/>
      <c r="S1532" s="3" t="s">
        <v>29</v>
      </c>
      <c r="T1532" s="60">
        <f ca="1"/>
        <v>-1.4625268798464139</v>
      </c>
      <c r="U1532" s="60">
        <f ca="1"/>
        <v>-1.4705308711026268</v>
      </c>
      <c r="V1532" s="60">
        <f ca="1"/>
        <v>1.307593099898241</v>
      </c>
      <c r="W1532" s="60">
        <f ca="1"/>
        <v>-0.62303161599342827</v>
      </c>
      <c r="X1532" s="60">
        <f ca="1"/>
        <v>2.1326418503114843</v>
      </c>
      <c r="Y1532" s="52">
        <f ca="1">$B$12 * EXP(($E$3 - $C$12^2/2) * Y$2 + $C$12*SQRT(Y$2)*T1532)</f>
        <v>64.806902777831638</v>
      </c>
      <c r="Z1532" s="52">
        <f ca="1">Y1532 * EXP(($E$3 - $C$12^2/2) * (Z$2-Y$2) + $C$12*SQRT(Z$2-Y$2)*U1532)</f>
        <v>41.898618737952148</v>
      </c>
      <c r="AA1532" s="52">
        <f ca="1">Z1532 * EXP(($E$3 - $C$12^2/2) * (AA$2-Z$2) + $C$12*SQRT(AA$2-Z$2)*V1532)</f>
        <v>62.335481531999925</v>
      </c>
      <c r="AB1532" s="52">
        <f ca="1">AA1532 * EXP(($E$3 - $C$12^2/2) * (AB$2-AA$2) + $C$12*SQRT(AB$2-AA$2)*W1532)</f>
        <v>51.967644609504191</v>
      </c>
      <c r="AC1532" s="52">
        <f ca="1">AB1532 * EXP(($E$3 - $C$12^2/2) * (AC$2-AB$2) + $C$12*SQRT(AC$2-AB$2)*X1532)</f>
        <v>99.029111351850858</v>
      </c>
      <c r="AD1532" s="47"/>
      <c r="AE1532" s="3" t="s">
        <v>47</v>
      </c>
      <c r="AF1532" s="64">
        <f t="shared" ref="AF1532" ca="1" si="1933">($B$5*AF1534 + (1 + $B$6)*AF1533)*$B$2</f>
        <v>0</v>
      </c>
      <c r="AG1532" s="64">
        <f t="shared" ref="AG1532" ca="1" si="1934">($B$5*AG1534 + (1 + $B$6)*AG1533)*$B$2</f>
        <v>0</v>
      </c>
      <c r="AH1532" s="64">
        <f t="shared" ref="AH1532" ca="1" si="1935">($B$5*AH1534 + (1 + $B$6)*AH1533)*$B$2</f>
        <v>0</v>
      </c>
      <c r="AI1532" s="64">
        <f t="shared" ref="AI1532" ca="1" si="1936">($B$5*AI1534 + (1 + $B$6)*AI1533)*$B$2</f>
        <v>0</v>
      </c>
      <c r="AJ1532" s="64" cm="1">
        <f t="array" aca="1" ref="AJ1532" ca="1">($B$5*AJ1534 + (1 + $B$6)*AJ1533 + AND(NOT(AF1533:AJ1533)))*$B$2</f>
        <v>100000</v>
      </c>
      <c r="AK1532" s="73"/>
      <c r="AL1532" s="70"/>
    </row>
    <row r="1533" spans="7:38" ht="14.55" customHeight="1" x14ac:dyDescent="0.3">
      <c r="G1533" s="3">
        <v>1531</v>
      </c>
      <c r="H1533" s="58">
        <v>0.9300825921017265</v>
      </c>
      <c r="I1533" s="58">
        <v>-0.3061690930001863</v>
      </c>
      <c r="J1533" s="58">
        <v>-0.43809958654557557</v>
      </c>
      <c r="K1533" s="59">
        <v>-1.0523857990149119</v>
      </c>
      <c r="L1533" s="60">
        <f t="array" ref="L1533:O1533">TRANSPOSE(MMULT(Option!$B$25:$E$28, TRANSPOSE(H1533:K1533)))</f>
        <v>0.9300825921017265</v>
      </c>
      <c r="M1533" s="60">
        <v>9.1424428014825032E-2</v>
      </c>
      <c r="N1533" s="60">
        <v>-9.2928128016965483E-2</v>
      </c>
      <c r="O1533" s="60">
        <v>-0.69485849181103942</v>
      </c>
      <c r="P1533" s="56" t="str">
        <f t="shared" si="1862"/>
        <v>307/1</v>
      </c>
      <c r="R1533" s="80"/>
      <c r="S1533" s="3" t="s">
        <v>31</v>
      </c>
      <c r="T1533" s="60">
        <f ca="1"/>
        <v>-0.15157182732691177</v>
      </c>
      <c r="U1533" s="60">
        <f ca="1"/>
        <v>-0.91588548665310654</v>
      </c>
      <c r="V1533" s="60">
        <f ca="1"/>
        <v>-0.9423810533645115</v>
      </c>
      <c r="W1533" s="60">
        <f ca="1"/>
        <v>-0.83746142759618125</v>
      </c>
      <c r="X1533" s="60">
        <f ca="1"/>
        <v>1.397810211007918</v>
      </c>
      <c r="Y1533" s="52">
        <f ca="1">$B$13 * EXP(($E$3 - $C$13^2/2) * Y$2 + $C$13*SQRT(Y$2)*T1533)</f>
        <v>96.033648742624109</v>
      </c>
      <c r="Z1533" s="52">
        <f ca="1">Y1533 * EXP(($E$3 - $C$13^2/2) * (Z$2-Y$2) + $C$13*SQRT(Z$2-Y$2)*U1533)</f>
        <v>73.327300749529172</v>
      </c>
      <c r="AA1533" s="52">
        <f ca="1">Z1533 * EXP(($E$3 - $C$13^2/2) * (AA$2-Z$2) + $C$13*SQRT(AA$2-Z$2)*V1533)</f>
        <v>55.546398238055573</v>
      </c>
      <c r="AB1533" s="52">
        <f ca="1">AA1533 * EXP(($E$3 - $C$13^2/2) * (AB$2-AA$2) + $C$13*SQRT(AB$2-AA$2)*W1533)</f>
        <v>43.422608884653997</v>
      </c>
      <c r="AC1533" s="52">
        <f ca="1">AB1533 * EXP(($E$3 - $C$13^2/2) * (AC$2-AB$2) + $C$13*SQRT(AC$2-AB$2)*X1533)</f>
        <v>66.37518792422928</v>
      </c>
      <c r="AD1533" s="47"/>
      <c r="AE1533" s="3" t="s">
        <v>46</v>
      </c>
      <c r="AF1533" s="52" t="b">
        <f t="shared" ref="AF1533" ca="1" si="1937">AF1531 &gt;= $B$4</f>
        <v>0</v>
      </c>
      <c r="AG1533" s="52" t="b">
        <f t="array" aca="1" ref="AG1533" ca="1">AND(AG1531 &gt;= $B$4, NOT(OR($AF1533:AF1533)))</f>
        <v>0</v>
      </c>
      <c r="AH1533" s="52" t="b">
        <f t="array" aca="1" ref="AH1533" ca="1">AND(AH1531 &gt;= $B$4, NOT(OR($AF1533:AG1533)))</f>
        <v>0</v>
      </c>
      <c r="AI1533" s="52" t="b">
        <f t="array" aca="1" ref="AI1533" ca="1">AND(AI1531 &gt;= $B$4, NOT(OR($AF1533:AH1533)))</f>
        <v>0</v>
      </c>
      <c r="AJ1533" s="52" t="b">
        <f t="array" aca="1" ref="AJ1533" ca="1">AND(AJ1531 &gt;= $B$4, NOT(OR($AF1533:AI1533)))</f>
        <v>0</v>
      </c>
      <c r="AK1533" s="73"/>
      <c r="AL1533" s="70"/>
    </row>
    <row r="1534" spans="7:38" ht="14.55" customHeight="1" x14ac:dyDescent="0.3">
      <c r="G1534" s="3">
        <v>1532</v>
      </c>
      <c r="H1534" s="58">
        <v>0.2334912406792026</v>
      </c>
      <c r="I1534" s="58">
        <v>-0.26187777506266868</v>
      </c>
      <c r="J1534" s="58">
        <v>-4.00943632357426E-2</v>
      </c>
      <c r="K1534" s="59">
        <v>0.24277516950611167</v>
      </c>
      <c r="L1534" s="60">
        <f t="array" ref="L1534:O1534">TRANSPOSE(MMULT(Option!$B$25:$E$28, TRANSPOSE(H1534:K1534)))</f>
        <v>0.2334912406792026</v>
      </c>
      <c r="M1534" s="60">
        <v>-0.14661844913857858</v>
      </c>
      <c r="N1534" s="60">
        <v>-1.0394485222892123E-2</v>
      </c>
      <c r="O1534" s="60">
        <v>0.22489541362377519</v>
      </c>
      <c r="P1534" s="56" t="str">
        <f t="shared" si="1862"/>
        <v>307/2</v>
      </c>
      <c r="R1534" s="80"/>
      <c r="S1534" s="3" t="s">
        <v>30</v>
      </c>
      <c r="T1534" s="60">
        <f ca="1"/>
        <v>-1.6061078781663172</v>
      </c>
      <c r="U1534" s="60">
        <f ca="1"/>
        <v>-0.43268829527935071</v>
      </c>
      <c r="V1534" s="60">
        <f ca="1"/>
        <v>0.24944299610329912</v>
      </c>
      <c r="W1534" s="60">
        <f ca="1"/>
        <v>-1.2218211072823011</v>
      </c>
      <c r="X1534" s="60">
        <f ca="1"/>
        <v>1.766963204946822</v>
      </c>
      <c r="Y1534" s="52">
        <f ca="1">$B$14 * EXP(($E$3 - $C$14^2/2) * Y$2 + $C$14*SQRT(Y$2)*T1534)</f>
        <v>62.074658038703603</v>
      </c>
      <c r="Z1534" s="52">
        <f ca="1">Y1534 * EXP(($E$3 - $C$14^2/2) * (Z$2-Y$2) + $C$14*SQRT(Z$2-Y$2)*U1534)</f>
        <v>54.791295163466557</v>
      </c>
      <c r="AA1534" s="52">
        <f ca="1">Z1534 * EXP(($E$3 - $C$14^2/2) * (AA$2-Z$2) + $C$14*SQRT(AA$2-Z$2)*V1534)</f>
        <v>59.344784060371239</v>
      </c>
      <c r="AB1534" s="52">
        <f ca="1">AA1534 * EXP(($E$3 - $C$14^2/2) * (AB$2-AA$2) + $C$14*SQRT(AB$2-AA$2)*W1534)</f>
        <v>41.339476901297374</v>
      </c>
      <c r="AC1534" s="52">
        <f ca="1">AB1534 * EXP(($E$3 - $C$14^2/2) * (AC$2-AB$2) + $C$14*SQRT(AC$2-AB$2)*X1534)</f>
        <v>70.591296798026093</v>
      </c>
      <c r="AD1534" s="47"/>
      <c r="AE1534" s="3" t="s">
        <v>68</v>
      </c>
      <c r="AF1534" s="52" t="b">
        <f ca="1">AND(AF1531&gt;$B$3, NOT(OR($AF1533:AF1533)))</f>
        <v>0</v>
      </c>
      <c r="AG1534" s="52" t="b">
        <f ca="1">AND(AG1531&gt;$B$3, NOT(OR($AF1533:AG1533)))</f>
        <v>0</v>
      </c>
      <c r="AH1534" s="52" t="b">
        <f ca="1">AND(AH1531&gt;$B$3, NOT(OR($AF1533:AH1533)))</f>
        <v>0</v>
      </c>
      <c r="AI1534" s="52" t="b">
        <f ca="1">AND(AI1531&gt;$B$3, NOT(OR($AF1533:AI1533)))</f>
        <v>0</v>
      </c>
      <c r="AJ1534" s="52" t="b">
        <f ca="1">AND(AJ1531&gt;$B$3, NOT(OR($AF1533:AJ1533)))</f>
        <v>0</v>
      </c>
      <c r="AK1534" s="74"/>
      <c r="AL1534" s="70"/>
    </row>
    <row r="1535" spans="7:38" ht="14.55" customHeight="1" x14ac:dyDescent="0.3">
      <c r="G1535" s="3">
        <v>1533</v>
      </c>
      <c r="H1535" s="58">
        <v>-0.90805156346251226</v>
      </c>
      <c r="I1535" s="58">
        <v>0.59869240606129204</v>
      </c>
      <c r="J1535" s="58">
        <v>-3.3267756196156247E-2</v>
      </c>
      <c r="K1535" s="59">
        <v>1.8743064623509478</v>
      </c>
      <c r="L1535" s="60">
        <f t="array" ref="L1535:O1535">TRANSPOSE(MMULT(Option!$B$25:$E$28, TRANSPOSE(H1535:K1535)))</f>
        <v>-0.90805156346251226</v>
      </c>
      <c r="M1535" s="60">
        <v>0.18549002836921696</v>
      </c>
      <c r="N1535" s="60">
        <v>-0.23566555801259531</v>
      </c>
      <c r="O1535" s="60">
        <v>1.3921208081493339</v>
      </c>
      <c r="P1535" s="56" t="str">
        <f t="shared" si="1862"/>
        <v>307/3</v>
      </c>
      <c r="R1535" s="80">
        <v>384</v>
      </c>
      <c r="S1535" s="3" t="s">
        <v>28</v>
      </c>
      <c r="T1535" s="60">
        <f t="array" aca="1" ref="T1535:T1538" ca="1">TRANSPOSE(OFFSET($L$3, MATCH($R1535 &amp; "/" &amp; T$2, $P$3:$P$5002, 0) - 1, 0, 1, $E$1))</f>
        <v>0.6472329301819969</v>
      </c>
      <c r="U1535" s="60">
        <f t="array" aca="1" ref="U1535:U1538" ca="1">TRANSPOSE(OFFSET($L$3, MATCH($R1535 &amp; "/" &amp; U$2, $P$3:$P$5002, 0) - 1, 0, 1, $E$1))</f>
        <v>-1.0100604362756043</v>
      </c>
      <c r="V1535" s="60">
        <f t="array" aca="1" ref="V1535:V1538" ca="1">TRANSPOSE(OFFSET($L$3, MATCH($R1535 &amp; "/" &amp; V$2, $P$3:$P$5002, 0) - 1, 0, 1, $E$1))</f>
        <v>0.24748053053932428</v>
      </c>
      <c r="W1535" s="60">
        <f t="array" aca="1" ref="W1535:W1538" ca="1">TRANSPOSE(OFFSET($L$3, MATCH($R1535 &amp; "/" &amp; W$2, $P$3:$P$5002, 0) - 1, 0, 1, $E$1))</f>
        <v>-0.99762332891633232</v>
      </c>
      <c r="X1535" s="60">
        <f t="array" aca="1" ref="X1535:X1538" ca="1">TRANSPOSE(OFFSET($L$3, MATCH($R1535 &amp; "/" &amp; X$2, $P$3:$P$5002, 0) - 1, 0, 1, $E$1))</f>
        <v>-2.1303315955310285</v>
      </c>
      <c r="Y1535" s="52">
        <f ca="1">$B$11 * EXP(($E$3 - $C$11^2/2) * Y$2 + $C$11*SQRT(Y$2)*T1535)</f>
        <v>122.0389266866226</v>
      </c>
      <c r="Z1535" s="52">
        <f ca="1">Y1535 * EXP(($E$3 - $C$11^2/2) * (Z$2-Y$2) + $C$11*SQRT(Z$2-Y$2)*U1535)</f>
        <v>90.588016325274509</v>
      </c>
      <c r="AA1535" s="52">
        <f ca="1">Z1535 * EXP(($E$3 - $C$11^2/2) * (AA$2-Z$2) + $C$11*SQRT(AA$2-Z$2)*V1535)</f>
        <v>98.058681797960674</v>
      </c>
      <c r="AB1535" s="52">
        <f ca="1">AA1535 * EXP(($E$3 - $C$11^2/2) * (AB$2-AA$2) + $C$11*SQRT(AB$2-AA$2)*W1535)</f>
        <v>73.059859233955635</v>
      </c>
      <c r="AC1535" s="52">
        <f ca="1">AB1535 * EXP(($E$3 - $C$11^2/2) * (AC$2-AB$2) + $C$11*SQRT(AC$2-AB$2)*X1535)</f>
        <v>38.751893378549426</v>
      </c>
      <c r="AD1535" s="47"/>
      <c r="AE1535" s="3" t="s">
        <v>69</v>
      </c>
      <c r="AF1535" s="20" cm="1">
        <f t="array" aca="1" ref="AF1535" ca="1">MIN(Y1535:Y1538 / $D$11:$D$14)</f>
        <v>0.70971248222971828</v>
      </c>
      <c r="AG1535" s="20" cm="1">
        <f t="array" aca="1" ref="AG1535" ca="1">MIN(Z1535:Z1538 / $D$11:$D$14)</f>
        <v>0.70764758884651902</v>
      </c>
      <c r="AH1535" s="20" cm="1">
        <f t="array" aca="1" ref="AH1535" ca="1">MIN(AA1535:AA1538 / $D$11:$D$14)</f>
        <v>0.65072275203266983</v>
      </c>
      <c r="AI1535" s="20" cm="1">
        <f t="array" aca="1" ref="AI1535" ca="1">MIN(AB1535:AB1538 / $D$11:$D$14)</f>
        <v>0.47806985912713967</v>
      </c>
      <c r="AJ1535" s="20" cm="1">
        <f t="array" aca="1" ref="AJ1535" ca="1">MIN(AC1535:AC1538 / $D$11:$D$14)</f>
        <v>0.38751893378549424</v>
      </c>
      <c r="AK1535" s="72">
        <f t="array" aca="1" ref="AK1535" ca="1">SUMPRODUCT(AF1536:AJ1536, EXP(-$E$3*$AF$2:$AJ$2))</f>
        <v>77880.078307140488</v>
      </c>
      <c r="AL1535" s="70">
        <f ca="1">MAX(AC1536 - $D$11, 0) * EXP(-$E$2*$E$3)</f>
        <v>0</v>
      </c>
    </row>
    <row r="1536" spans="7:38" ht="14.55" customHeight="1" x14ac:dyDescent="0.3">
      <c r="G1536" s="3">
        <v>1534</v>
      </c>
      <c r="H1536" s="58">
        <v>-0.16901720286781638</v>
      </c>
      <c r="I1536" s="58">
        <v>-1.2359156685285511</v>
      </c>
      <c r="J1536" s="58">
        <v>-1.3268825540542362</v>
      </c>
      <c r="K1536" s="59">
        <v>-1.0491305652275051</v>
      </c>
      <c r="L1536" s="60">
        <f t="array" ref="L1536:O1536">TRANSPOSE(MMULT(Option!$B$25:$E$28, TRANSPOSE(H1536:K1536)))</f>
        <v>-0.16901720286781638</v>
      </c>
      <c r="M1536" s="60">
        <v>-1.200342301869934</v>
      </c>
      <c r="N1536" s="60">
        <v>-1.556659875948313</v>
      </c>
      <c r="O1536" s="60">
        <v>-1.5486482700902613</v>
      </c>
      <c r="P1536" s="56" t="str">
        <f t="shared" si="1862"/>
        <v>307/4</v>
      </c>
      <c r="R1536" s="80"/>
      <c r="S1536" s="3" t="s">
        <v>29</v>
      </c>
      <c r="T1536" s="60">
        <f ca="1"/>
        <v>-0.13813536540504273</v>
      </c>
      <c r="U1536" s="60">
        <f ca="1"/>
        <v>-0.33217285294223942</v>
      </c>
      <c r="V1536" s="60">
        <f ca="1"/>
        <v>-1.0119304737207711</v>
      </c>
      <c r="W1536" s="60">
        <f ca="1"/>
        <v>-1.0444226691580445</v>
      </c>
      <c r="X1536" s="60">
        <f ca="1"/>
        <v>0.68243087485206977</v>
      </c>
      <c r="Y1536" s="52">
        <f ca="1">$B$12 * EXP(($E$3 - $C$12^2/2) * Y$2 + $C$12*SQRT(Y$2)*T1536)</f>
        <v>96.421535731087303</v>
      </c>
      <c r="Z1536" s="52">
        <f ca="1">Y1536 * EXP(($E$3 - $C$12^2/2) * (Z$2-Y$2) + $C$12*SQRT(Z$2-Y$2)*U1536)</f>
        <v>87.71366657571879</v>
      </c>
      <c r="AA1536" s="52">
        <f ca="1">Z1536 * EXP(($E$3 - $C$12^2/2) * (AA$2-Z$2) + $C$12*SQRT(AA$2-Z$2)*V1536)</f>
        <v>65.072275203266983</v>
      </c>
      <c r="AB1536" s="52">
        <f ca="1">AA1536 * EXP(($E$3 - $C$12^2/2) * (AB$2-AA$2) + $C$12*SQRT(AB$2-AA$2)*W1536)</f>
        <v>47.806985912713969</v>
      </c>
      <c r="AC1536" s="52">
        <f ca="1">AB1536 * EXP(($E$3 - $C$12^2/2) * (AC$2-AB$2) + $C$12*SQRT(AC$2-AB$2)*X1536)</f>
        <v>58.962464119295632</v>
      </c>
      <c r="AD1536" s="47"/>
      <c r="AE1536" s="3" t="s">
        <v>47</v>
      </c>
      <c r="AF1536" s="64">
        <f t="shared" ref="AF1536" ca="1" si="1938">($B$5*AF1538 + (1 + $B$6)*AF1537)*$B$2</f>
        <v>0</v>
      </c>
      <c r="AG1536" s="64">
        <f t="shared" ref="AG1536" ca="1" si="1939">($B$5*AG1538 + (1 + $B$6)*AG1537)*$B$2</f>
        <v>0</v>
      </c>
      <c r="AH1536" s="64">
        <f t="shared" ref="AH1536" ca="1" si="1940">($B$5*AH1538 + (1 + $B$6)*AH1537)*$B$2</f>
        <v>0</v>
      </c>
      <c r="AI1536" s="64">
        <f t="shared" ref="AI1536" ca="1" si="1941">($B$5*AI1538 + (1 + $B$6)*AI1537)*$B$2</f>
        <v>0</v>
      </c>
      <c r="AJ1536" s="64" cm="1">
        <f t="array" aca="1" ref="AJ1536" ca="1">($B$5*AJ1538 + (1 + $B$6)*AJ1537 + AND(NOT(AF1537:AJ1537)))*$B$2</f>
        <v>100000</v>
      </c>
      <c r="AK1536" s="73"/>
      <c r="AL1536" s="70"/>
    </row>
    <row r="1537" spans="7:38" ht="14.55" customHeight="1" x14ac:dyDescent="0.3">
      <c r="G1537" s="3">
        <v>1535</v>
      </c>
      <c r="H1537" s="58">
        <v>0.48374420776120053</v>
      </c>
      <c r="I1537" s="58">
        <v>-0.80246776455250024</v>
      </c>
      <c r="J1537" s="58">
        <v>2.8115546289939894</v>
      </c>
      <c r="K1537" s="59">
        <v>-2.5488955972616467</v>
      </c>
      <c r="L1537" s="60">
        <f t="array" ref="L1537:O1537">TRANSPOSE(MMULT(Option!$B$25:$E$28, TRANSPOSE(H1537:K1537)))</f>
        <v>0.48374420776120053</v>
      </c>
      <c r="M1537" s="60">
        <v>-0.54197617166028644</v>
      </c>
      <c r="N1537" s="60">
        <v>2.4527790268094511</v>
      </c>
      <c r="O1537" s="60">
        <v>-1.6506222148351244</v>
      </c>
      <c r="P1537" s="56" t="str">
        <f t="shared" si="1862"/>
        <v>307/5</v>
      </c>
      <c r="R1537" s="80"/>
      <c r="S1537" s="3" t="s">
        <v>31</v>
      </c>
      <c r="T1537" s="60">
        <f ca="1"/>
        <v>-1.1596511518968857</v>
      </c>
      <c r="U1537" s="60">
        <f ca="1"/>
        <v>-2.6379065024750126E-2</v>
      </c>
      <c r="V1537" s="60">
        <f ca="1"/>
        <v>0.46637593450884152</v>
      </c>
      <c r="W1537" s="60">
        <f ca="1"/>
        <v>-1.2755799601174409</v>
      </c>
      <c r="X1537" s="60">
        <f ca="1"/>
        <v>0.18407042641461852</v>
      </c>
      <c r="Y1537" s="52">
        <f ca="1">$B$13 * EXP(($E$3 - $C$13^2/2) * Y$2 + $C$13*SQRT(Y$2)*T1537)</f>
        <v>70.971248222971823</v>
      </c>
      <c r="Z1537" s="52">
        <f ca="1">Y1537 * EXP(($E$3 - $C$13^2/2) * (Z$2-Y$2) + $C$13*SQRT(Z$2-Y$2)*U1537)</f>
        <v>70.764758884651897</v>
      </c>
      <c r="AA1537" s="52">
        <f ca="1">Z1537 * EXP(($E$3 - $C$13^2/2) * (AA$2-Z$2) + $C$13*SQRT(AA$2-Z$2)*V1537)</f>
        <v>81.79972659668104</v>
      </c>
      <c r="AB1537" s="52">
        <f ca="1">AA1537 * EXP(($E$3 - $C$13^2/2) * (AB$2-AA$2) + $C$13*SQRT(AB$2-AA$2)*W1537)</f>
        <v>56.069944103477027</v>
      </c>
      <c r="AC1537" s="52">
        <f ca="1">AB1537 * EXP(($E$3 - $C$13^2/2) * (AC$2-AB$2) + $C$13*SQRT(AC$2-AB$2)*X1537)</f>
        <v>59.550282586387887</v>
      </c>
      <c r="AD1537" s="47"/>
      <c r="AE1537" s="3" t="s">
        <v>46</v>
      </c>
      <c r="AF1537" s="52" t="b">
        <f t="shared" ref="AF1537" ca="1" si="1942">AF1535 &gt;= $B$4</f>
        <v>0</v>
      </c>
      <c r="AG1537" s="52" t="b">
        <f t="array" aca="1" ref="AG1537" ca="1">AND(AG1535 &gt;= $B$4, NOT(OR($AF1537:AF1537)))</f>
        <v>0</v>
      </c>
      <c r="AH1537" s="52" t="b">
        <f t="array" aca="1" ref="AH1537" ca="1">AND(AH1535 &gt;= $B$4, NOT(OR($AF1537:AG1537)))</f>
        <v>0</v>
      </c>
      <c r="AI1537" s="52" t="b">
        <f t="array" aca="1" ref="AI1537" ca="1">AND(AI1535 &gt;= $B$4, NOT(OR($AF1537:AH1537)))</f>
        <v>0</v>
      </c>
      <c r="AJ1537" s="52" t="b">
        <f t="array" aca="1" ref="AJ1537" ca="1">AND(AJ1535 &gt;= $B$4, NOT(OR($AF1537:AI1537)))</f>
        <v>0</v>
      </c>
      <c r="AK1537" s="73"/>
      <c r="AL1537" s="70"/>
    </row>
    <row r="1538" spans="7:38" ht="14.55" customHeight="1" x14ac:dyDescent="0.3">
      <c r="G1538" s="3">
        <v>1536</v>
      </c>
      <c r="H1538" s="58">
        <v>0.91318067470426079</v>
      </c>
      <c r="I1538" s="58">
        <v>5.9860025561120855E-2</v>
      </c>
      <c r="J1538" s="58">
        <v>0.14328557521507651</v>
      </c>
      <c r="K1538" s="59">
        <v>-0.28796816729925934</v>
      </c>
      <c r="L1538" s="60">
        <f t="array" ref="L1538:O1538">TRANSPOSE(MMULT(Option!$B$25:$E$28, TRANSPOSE(H1538:K1538)))</f>
        <v>0.91318067470426079</v>
      </c>
      <c r="M1538" s="60">
        <v>0.4201348895288699</v>
      </c>
      <c r="N1538" s="60">
        <v>0.50679646704098791</v>
      </c>
      <c r="O1538" s="60">
        <v>0.16231257911351954</v>
      </c>
      <c r="P1538" s="56" t="str">
        <f t="shared" si="1862"/>
        <v>308/1</v>
      </c>
      <c r="R1538" s="80"/>
      <c r="S1538" s="3" t="s">
        <v>30</v>
      </c>
      <c r="T1538" s="60">
        <f ca="1"/>
        <v>0.41903427786541236</v>
      </c>
      <c r="U1538" s="60">
        <f ca="1"/>
        <v>1.0189941700100433</v>
      </c>
      <c r="V1538" s="60">
        <f ca="1"/>
        <v>1.0591151387053028</v>
      </c>
      <c r="W1538" s="60">
        <f ca="1"/>
        <v>-0.52137946774586774</v>
      </c>
      <c r="X1538" s="60">
        <f ca="1"/>
        <v>-0.47486193225372408</v>
      </c>
      <c r="Y1538" s="52">
        <f ca="1">$B$14 * EXP(($E$3 - $C$14^2/2) * Y$2 + $C$14*SQRT(Y$2)*T1538)</f>
        <v>113.96375615136465</v>
      </c>
      <c r="Z1538" s="52">
        <f ca="1">Y1538 * EXP(($E$3 - $C$14^2/2) * (Z$2-Y$2) + $C$14*SQRT(Z$2-Y$2)*U1538)</f>
        <v>155.48958009686817</v>
      </c>
      <c r="AA1538" s="52">
        <f ca="1">Z1538 * EXP(($E$3 - $C$14^2/2) * (AA$2-Z$2) + $C$14*SQRT(AA$2-Z$2)*V1538)</f>
        <v>214.71536385424687</v>
      </c>
      <c r="AB1538" s="52">
        <f ca="1">AA1538 * EXP(($E$3 - $C$14^2/2) * (AB$2-AA$2) + $C$14*SQRT(AB$2-AA$2)*W1538)</f>
        <v>184.54612304432214</v>
      </c>
      <c r="AC1538" s="52">
        <f ca="1">AB1538 * EXP(($E$3 - $C$14^2/2) * (AC$2-AB$2) + $C$14*SQRT(AC$2-AB$2)*X1538)</f>
        <v>160.84494750377496</v>
      </c>
      <c r="AD1538" s="47"/>
      <c r="AE1538" s="3" t="s">
        <v>68</v>
      </c>
      <c r="AF1538" s="52" t="b">
        <f ca="1">AND(AF1535&gt;$B$3, NOT(OR($AF1537:AF1537)))</f>
        <v>0</v>
      </c>
      <c r="AG1538" s="52" t="b">
        <f ca="1">AND(AG1535&gt;$B$3, NOT(OR($AF1537:AG1537)))</f>
        <v>0</v>
      </c>
      <c r="AH1538" s="52" t="b">
        <f ca="1">AND(AH1535&gt;$B$3, NOT(OR($AF1537:AH1537)))</f>
        <v>0</v>
      </c>
      <c r="AI1538" s="52" t="b">
        <f ca="1">AND(AI1535&gt;$B$3, NOT(OR($AF1537:AI1537)))</f>
        <v>0</v>
      </c>
      <c r="AJ1538" s="52" t="b">
        <f ca="1">AND(AJ1535&gt;$B$3, NOT(OR($AF1537:AJ1537)))</f>
        <v>0</v>
      </c>
      <c r="AK1538" s="74"/>
      <c r="AL1538" s="70"/>
    </row>
    <row r="1539" spans="7:38" ht="14.55" customHeight="1" x14ac:dyDescent="0.3">
      <c r="G1539" s="3">
        <v>1537</v>
      </c>
      <c r="H1539" s="58">
        <v>0.51956157401939818</v>
      </c>
      <c r="I1539" s="58">
        <v>-0.29763925775207789</v>
      </c>
      <c r="J1539" s="58">
        <v>-0.59991589614175245</v>
      </c>
      <c r="K1539" s="59">
        <v>0.93494847613702858</v>
      </c>
      <c r="L1539" s="60">
        <f t="array" ref="L1539:O1539">TRANSPOSE(MMULT(Option!$B$25:$E$28, TRANSPOSE(H1539:K1539)))</f>
        <v>0.51956157401939818</v>
      </c>
      <c r="M1539" s="60">
        <v>-6.4966256080114471E-2</v>
      </c>
      <c r="N1539" s="60">
        <v>-0.39702779357286777</v>
      </c>
      <c r="O1539" s="60">
        <v>0.81343482486244856</v>
      </c>
      <c r="P1539" s="56" t="str">
        <f t="shared" si="1862"/>
        <v>308/2</v>
      </c>
      <c r="R1539" s="80">
        <v>385</v>
      </c>
      <c r="S1539" s="3" t="s">
        <v>28</v>
      </c>
      <c r="T1539" s="60">
        <f t="array" aca="1" ref="T1539:T1542" ca="1">TRANSPOSE(OFFSET($L$3, MATCH($R1539 &amp; "/" &amp; T$2, $P$3:$P$5002, 0) - 1, 0, 1, $E$1))</f>
        <v>0.4539309935738155</v>
      </c>
      <c r="U1539" s="60">
        <f t="array" aca="1" ref="U1539:U1542" ca="1">TRANSPOSE(OFFSET($L$3, MATCH($R1539 &amp; "/" &amp; U$2, $P$3:$P$5002, 0) - 1, 0, 1, $E$1))</f>
        <v>-0.26931029886302116</v>
      </c>
      <c r="V1539" s="60">
        <f t="array" aca="1" ref="V1539:V1542" ca="1">TRANSPOSE(OFFSET($L$3, MATCH($R1539 &amp; "/" &amp; V$2, $P$3:$P$5002, 0) - 1, 0, 1, $E$1))</f>
        <v>0.67703684382407114</v>
      </c>
      <c r="W1539" s="60">
        <f t="array" aca="1" ref="W1539:W1542" ca="1">TRANSPOSE(OFFSET($L$3, MATCH($R1539 &amp; "/" &amp; W$2, $P$3:$P$5002, 0) - 1, 0, 1, $E$1))</f>
        <v>0.22938440215011471</v>
      </c>
      <c r="X1539" s="60">
        <f t="array" aca="1" ref="X1539:X1542" ca="1">TRANSPOSE(OFFSET($L$3, MATCH($R1539 &amp; "/" &amp; X$2, $P$3:$P$5002, 0) - 1, 0, 1, $E$1))</f>
        <v>-1.8493559393965033</v>
      </c>
      <c r="Y1539" s="52">
        <f ca="1">$B$11 * EXP(($E$3 - $C$11^2/2) * Y$2 + $C$11*SQRT(Y$2)*T1539)</f>
        <v>115.16311147133378</v>
      </c>
      <c r="Z1539" s="52">
        <f ca="1">Y1539 * EXP(($E$3 - $C$11^2/2) * (Z$2-Y$2) + $C$11*SQRT(Z$2-Y$2)*U1539)</f>
        <v>106.75712497750061</v>
      </c>
      <c r="AA1539" s="52">
        <f ca="1">Z1539 * EXP(($E$3 - $C$11^2/2) * (AA$2-Z$2) + $C$11*SQRT(AA$2-Z$2)*V1539)</f>
        <v>131.45537593811369</v>
      </c>
      <c r="AB1539" s="52">
        <f ca="1">AA1539 * EXP(($E$3 - $C$11^2/2) * (AB$2-AA$2) + $C$11*SQRT(AB$2-AA$2)*W1539)</f>
        <v>141.52590410292154</v>
      </c>
      <c r="AC1539" s="52">
        <f ca="1">AB1539 * EXP(($E$3 - $C$11^2/2) * (AC$2-AB$2) + $C$11*SQRT(AC$2-AB$2)*X1539)</f>
        <v>81.669121970913295</v>
      </c>
      <c r="AD1539" s="47"/>
      <c r="AE1539" s="3" t="s">
        <v>69</v>
      </c>
      <c r="AF1539" s="20" cm="1">
        <f t="array" aca="1" ref="AF1539" ca="1">MIN(Y1539:Y1542 / $D$11:$D$14)</f>
        <v>0.82484940623335135</v>
      </c>
      <c r="AG1539" s="20" cm="1">
        <f t="array" aca="1" ref="AG1539" ca="1">MIN(Z1539:Z1542 / $D$11:$D$14)</f>
        <v>0.87307394303705632</v>
      </c>
      <c r="AH1539" s="20" cm="1">
        <f t="array" aca="1" ref="AH1539" ca="1">MIN(AA1539:AA1542 / $D$11:$D$14)</f>
        <v>0.76828022276904628</v>
      </c>
      <c r="AI1539" s="20" cm="1">
        <f t="array" aca="1" ref="AI1539" ca="1">MIN(AB1539:AB1542 / $D$11:$D$14)</f>
        <v>0.73635948041437982</v>
      </c>
      <c r="AJ1539" s="20" cm="1">
        <f t="array" aca="1" ref="AJ1539" ca="1">MIN(AC1539:AC1542 / $D$11:$D$14)</f>
        <v>0.52548648365955219</v>
      </c>
      <c r="AK1539" s="72">
        <f t="array" aca="1" ref="AK1539" ca="1">SUMPRODUCT(AF1540:AJ1540, EXP(-$E$3*$AF$2:$AJ$2))</f>
        <v>105721.0809451906</v>
      </c>
      <c r="AL1539" s="70">
        <f ca="1">MAX(AC1540 - $D$11, 0) * EXP(-$E$2*$E$3)</f>
        <v>0</v>
      </c>
    </row>
    <row r="1540" spans="7:38" ht="14.55" customHeight="1" x14ac:dyDescent="0.3">
      <c r="G1540" s="3">
        <v>1538</v>
      </c>
      <c r="H1540" s="58">
        <v>-1.7103968298422885</v>
      </c>
      <c r="I1540" s="58">
        <v>-0.16368496368511051</v>
      </c>
      <c r="J1540" s="58">
        <v>-0.30052377078459502</v>
      </c>
      <c r="K1540" s="59">
        <v>-1.0115199004737283</v>
      </c>
      <c r="L1540" s="60">
        <f t="array" ref="L1540:O1540">TRANSPOSE(MMULT(Option!$B$25:$E$28, TRANSPOSE(H1540:K1540)))</f>
        <v>-1.7103968298422885</v>
      </c>
      <c r="M1540" s="60">
        <v>-0.8341784791795388</v>
      </c>
      <c r="N1540" s="60">
        <v>-0.99097456971168829</v>
      </c>
      <c r="O1540" s="60">
        <v>-1.6518916427985531</v>
      </c>
      <c r="P1540" s="56" t="str">
        <f t="shared" ref="P1540:P1603" si="1943">(QUOTIENT(G1540 - 1, $E$2) + 1) &amp; "/" &amp; MOD(G1540 -1, $E$2) + 1</f>
        <v>308/3</v>
      </c>
      <c r="R1540" s="80"/>
      <c r="S1540" s="3" t="s">
        <v>29</v>
      </c>
      <c r="T1540" s="60">
        <f ca="1"/>
        <v>1.1617439864825856</v>
      </c>
      <c r="U1540" s="60">
        <f ca="1"/>
        <v>-0.55210114444919967</v>
      </c>
      <c r="V1540" s="60">
        <f ca="1"/>
        <v>-0.24370055845817262</v>
      </c>
      <c r="W1540" s="60">
        <f ca="1"/>
        <v>-0.14060480410505571</v>
      </c>
      <c r="X1540" s="60">
        <f ca="1"/>
        <v>-0.78233279320147875</v>
      </c>
      <c r="Y1540" s="52">
        <f ca="1">$B$12 * EXP(($E$3 - $C$12^2/2) * Y$2 + $C$12*SQRT(Y$2)*T1540)</f>
        <v>142.40760193569591</v>
      </c>
      <c r="Z1540" s="52">
        <f ca="1">Y1540 * EXP(($E$3 - $C$12^2/2) * (Z$2-Y$2) + $C$12*SQRT(Z$2-Y$2)*U1540)</f>
        <v>121.27528432554773</v>
      </c>
      <c r="AA1540" s="52">
        <f ca="1">Z1540 * EXP(($E$3 - $C$12^2/2) * (AA$2-Z$2) + $C$12*SQRT(AA$2-Z$2)*V1540)</f>
        <v>113.29022297479442</v>
      </c>
      <c r="AB1540" s="52">
        <f ca="1">AA1540 * EXP(($E$3 - $C$12^2/2) * (AB$2-AA$2) + $C$12*SQRT(AB$2-AA$2)*W1540)</f>
        <v>109.15527718440876</v>
      </c>
      <c r="AC1540" s="52">
        <f ca="1">AB1540 * EXP(($E$3 - $C$12^2/2) * (AC$2-AB$2) + $C$12*SQRT(AC$2-AB$2)*X1540)</f>
        <v>86.75357183490091</v>
      </c>
      <c r="AD1540" s="47"/>
      <c r="AE1540" s="3" t="s">
        <v>47</v>
      </c>
      <c r="AF1540" s="64">
        <f t="shared" ref="AF1540" ca="1" si="1944">($B$5*AF1542 + (1 + $B$6)*AF1541)*$B$2</f>
        <v>15000</v>
      </c>
      <c r="AG1540" s="64">
        <f t="shared" ref="AG1540" ca="1" si="1945">($B$5*AG1542 + (1 + $B$6)*AG1541)*$B$2</f>
        <v>15000</v>
      </c>
      <c r="AH1540" s="64">
        <f t="shared" ref="AH1540" ca="1" si="1946">($B$5*AH1542 + (1 + $B$6)*AH1541)*$B$2</f>
        <v>0</v>
      </c>
      <c r="AI1540" s="64">
        <f t="shared" ref="AI1540" ca="1" si="1947">($B$5*AI1542 + (1 + $B$6)*AI1541)*$B$2</f>
        <v>0</v>
      </c>
      <c r="AJ1540" s="64" cm="1">
        <f t="array" aca="1" ref="AJ1540" ca="1">($B$5*AJ1542 + (1 + $B$6)*AJ1541 + AND(NOT(AF1541:AJ1541)))*$B$2</f>
        <v>100000</v>
      </c>
      <c r="AK1540" s="73"/>
      <c r="AL1540" s="70"/>
    </row>
    <row r="1541" spans="7:38" ht="14.55" customHeight="1" x14ac:dyDescent="0.3">
      <c r="G1541" s="3">
        <v>1539</v>
      </c>
      <c r="H1541" s="58">
        <v>0.43546044117680688</v>
      </c>
      <c r="I1541" s="58">
        <v>0.39784962481047897</v>
      </c>
      <c r="J1541" s="58">
        <v>0.30479336026398279</v>
      </c>
      <c r="K1541" s="59">
        <v>-0.29469082345605074</v>
      </c>
      <c r="L1541" s="60">
        <f t="array" ref="L1541:O1541">TRANSPOSE(MMULT(Option!$B$25:$E$28, TRANSPOSE(H1541:K1541)))</f>
        <v>0.43546044117680688</v>
      </c>
      <c r="M1541" s="60">
        <v>0.53881938065148294</v>
      </c>
      <c r="N1541" s="60">
        <v>0.54606873964377578</v>
      </c>
      <c r="O1541" s="60">
        <v>8.5497091476593512E-2</v>
      </c>
      <c r="P1541" s="56" t="str">
        <f t="shared" si="1943"/>
        <v>308/4</v>
      </c>
      <c r="R1541" s="80"/>
      <c r="S1541" s="3" t="s">
        <v>31</v>
      </c>
      <c r="T1541" s="60">
        <f ca="1"/>
        <v>0.79254525694878442</v>
      </c>
      <c r="U1541" s="60">
        <f ca="1"/>
        <v>0.39575210313171982</v>
      </c>
      <c r="V1541" s="60">
        <f ca="1"/>
        <v>0.6833064509688237</v>
      </c>
      <c r="W1541" s="60">
        <f ca="1"/>
        <v>-1.0928679012193414</v>
      </c>
      <c r="X1541" s="60">
        <f ca="1"/>
        <v>0.57177724096723737</v>
      </c>
      <c r="Y1541" s="52">
        <f ca="1">$B$13 * EXP(($E$3 - $C$13^2/2) * Y$2 + $C$13*SQRT(Y$2)*T1541)</f>
        <v>127.47672043097344</v>
      </c>
      <c r="Z1541" s="52">
        <f ca="1">Y1541 * EXP(($E$3 - $C$13^2/2) * (Z$2-Y$2) + $C$13*SQRT(Z$2-Y$2)*U1541)</f>
        <v>144.26608313054325</v>
      </c>
      <c r="AA1541" s="52">
        <f ca="1">Z1541 * EXP(($E$3 - $C$13^2/2) * (AA$2-Z$2) + $C$13*SQRT(AA$2-Z$2)*V1541)</f>
        <v>177.97646621978734</v>
      </c>
      <c r="AB1541" s="52">
        <f ca="1">AA1541 * EXP(($E$3 - $C$13^2/2) * (AB$2-AA$2) + $C$13*SQRT(AB$2-AA$2)*W1541)</f>
        <v>128.86830081344502</v>
      </c>
      <c r="AC1541" s="52">
        <f ca="1">AB1541 * EXP(($E$3 - $C$13^2/2) * (AC$2-AB$2) + $C$13*SQRT(AC$2-AB$2)*X1541)</f>
        <v>153.74941952421781</v>
      </c>
      <c r="AD1541" s="47"/>
      <c r="AE1541" s="3" t="s">
        <v>46</v>
      </c>
      <c r="AF1541" s="52" t="b">
        <f t="shared" ref="AF1541" ca="1" si="1948">AF1539 &gt;= $B$4</f>
        <v>0</v>
      </c>
      <c r="AG1541" s="52" t="b">
        <f t="array" aca="1" ref="AG1541" ca="1">AND(AG1539 &gt;= $B$4, NOT(OR($AF1541:AF1541)))</f>
        <v>0</v>
      </c>
      <c r="AH1541" s="52" t="b">
        <f t="array" aca="1" ref="AH1541" ca="1">AND(AH1539 &gt;= $B$4, NOT(OR($AF1541:AG1541)))</f>
        <v>0</v>
      </c>
      <c r="AI1541" s="52" t="b">
        <f t="array" aca="1" ref="AI1541" ca="1">AND(AI1539 &gt;= $B$4, NOT(OR($AF1541:AH1541)))</f>
        <v>0</v>
      </c>
      <c r="AJ1541" s="52" t="b">
        <f t="array" aca="1" ref="AJ1541" ca="1">AND(AJ1539 &gt;= $B$4, NOT(OR($AF1541:AI1541)))</f>
        <v>0</v>
      </c>
      <c r="AK1541" s="73"/>
      <c r="AL1541" s="70"/>
    </row>
    <row r="1542" spans="7:38" ht="14.55" customHeight="1" x14ac:dyDescent="0.3">
      <c r="G1542" s="3">
        <v>1540</v>
      </c>
      <c r="H1542" s="58">
        <v>0.29745191230056056</v>
      </c>
      <c r="I1542" s="58">
        <v>-0.60033388491126405</v>
      </c>
      <c r="J1542" s="58">
        <v>-1.2690498207952579</v>
      </c>
      <c r="K1542" s="59">
        <v>1.073367328112045</v>
      </c>
      <c r="L1542" s="60">
        <f t="array" ref="L1542:O1542">TRANSPOSE(MMULT(Option!$B$25:$E$28, TRANSPOSE(H1542:K1542)))</f>
        <v>0.29745191230056056</v>
      </c>
      <c r="M1542" s="60">
        <v>-0.43123432905033077</v>
      </c>
      <c r="N1542" s="60">
        <v>-1.1528427790632652</v>
      </c>
      <c r="O1542" s="60">
        <v>0.63326015461529761</v>
      </c>
      <c r="P1542" s="56" t="str">
        <f t="shared" si="1943"/>
        <v>308/5</v>
      </c>
      <c r="R1542" s="80"/>
      <c r="S1542" s="3" t="s">
        <v>30</v>
      </c>
      <c r="T1542" s="60">
        <f ca="1"/>
        <v>-0.65851482402831341</v>
      </c>
      <c r="U1542" s="60">
        <f ca="1"/>
        <v>0.17273140135674142</v>
      </c>
      <c r="V1542" s="60">
        <f ca="1"/>
        <v>-0.44288570728635906</v>
      </c>
      <c r="W1542" s="60">
        <f ca="1"/>
        <v>-0.15812038676743728</v>
      </c>
      <c r="X1542" s="60">
        <f ca="1"/>
        <v>-1.1413131829752567</v>
      </c>
      <c r="Y1542" s="52">
        <f ca="1">$B$14 * EXP(($E$3 - $C$14^2/2) * Y$2 + $C$14*SQRT(Y$2)*T1542)</f>
        <v>82.484940623335135</v>
      </c>
      <c r="Z1542" s="52">
        <f ca="1">Y1542 * EXP(($E$3 - $C$14^2/2) * (Z$2-Y$2) + $C$14*SQRT(Z$2-Y$2)*U1542)</f>
        <v>87.307394303705635</v>
      </c>
      <c r="AA1542" s="52">
        <f ca="1">Z1542 * EXP(($E$3 - $C$14^2/2) * (AA$2-Z$2) + $C$14*SQRT(AA$2-Z$2)*V1542)</f>
        <v>76.828022276904633</v>
      </c>
      <c r="AB1542" s="52">
        <f ca="1">AA1542 * EXP(($E$3 - $C$14^2/2) * (AB$2-AA$2) + $C$14*SQRT(AB$2-AA$2)*W1542)</f>
        <v>73.635948041437985</v>
      </c>
      <c r="AC1542" s="52">
        <f ca="1">AB1542 * EXP(($E$3 - $C$14^2/2) * (AC$2-AB$2) + $C$14*SQRT(AC$2-AB$2)*X1542)</f>
        <v>52.548648365955216</v>
      </c>
      <c r="AD1542" s="47"/>
      <c r="AE1542" s="3" t="s">
        <v>68</v>
      </c>
      <c r="AF1542" s="52" t="b">
        <f ca="1">AND(AF1539&gt;$B$3, NOT(OR($AF1541:AF1541)))</f>
        <v>1</v>
      </c>
      <c r="AG1542" s="52" t="b">
        <f ca="1">AND(AG1539&gt;$B$3, NOT(OR($AF1541:AG1541)))</f>
        <v>1</v>
      </c>
      <c r="AH1542" s="52" t="b">
        <f ca="1">AND(AH1539&gt;$B$3, NOT(OR($AF1541:AH1541)))</f>
        <v>0</v>
      </c>
      <c r="AI1542" s="52" t="b">
        <f ca="1">AND(AI1539&gt;$B$3, NOT(OR($AF1541:AI1541)))</f>
        <v>0</v>
      </c>
      <c r="AJ1542" s="52" t="b">
        <f ca="1">AND(AJ1539&gt;$B$3, NOT(OR($AF1541:AJ1541)))</f>
        <v>0</v>
      </c>
      <c r="AK1542" s="74"/>
      <c r="AL1542" s="70"/>
    </row>
    <row r="1543" spans="7:38" ht="14.55" customHeight="1" x14ac:dyDescent="0.3">
      <c r="G1543" s="3">
        <v>1541</v>
      </c>
      <c r="H1543" s="58">
        <v>-1.3596496984313282</v>
      </c>
      <c r="I1543" s="58">
        <v>-1.0439643787068991</v>
      </c>
      <c r="J1543" s="58">
        <v>-0.7691802254379948</v>
      </c>
      <c r="K1543" s="59">
        <v>0.62468140985780507</v>
      </c>
      <c r="L1543" s="60">
        <f t="array" ref="L1543:O1543">TRANSPOSE(MMULT(Option!$B$25:$E$28, TRANSPOSE(H1543:K1543)))</f>
        <v>-1.3596496984313282</v>
      </c>
      <c r="M1543" s="60">
        <v>-1.5006690370249132</v>
      </c>
      <c r="N1543" s="60">
        <v>-1.4928126587200266</v>
      </c>
      <c r="O1543" s="60">
        <v>-0.43241733222637457</v>
      </c>
      <c r="P1543" s="56" t="str">
        <f t="shared" si="1943"/>
        <v>309/1</v>
      </c>
      <c r="R1543" s="80">
        <v>386</v>
      </c>
      <c r="S1543" s="3" t="s">
        <v>28</v>
      </c>
      <c r="T1543" s="60">
        <f t="array" aca="1" ref="T1543:T1546" ca="1">TRANSPOSE(OFFSET($L$3, MATCH($R1543 &amp; "/" &amp; T$2, $P$3:$P$5002, 0) - 1, 0, 1, $E$1))</f>
        <v>-0.31685264231560634</v>
      </c>
      <c r="U1543" s="60">
        <f t="array" aca="1" ref="U1543:U1546" ca="1">TRANSPOSE(OFFSET($L$3, MATCH($R1543 &amp; "/" &amp; U$2, $P$3:$P$5002, 0) - 1, 0, 1, $E$1))</f>
        <v>0.61417077816872934</v>
      </c>
      <c r="V1543" s="60">
        <f t="array" aca="1" ref="V1543:V1546" ca="1">TRANSPOSE(OFFSET($L$3, MATCH($R1543 &amp; "/" &amp; V$2, $P$3:$P$5002, 0) - 1, 0, 1, $E$1))</f>
        <v>-0.85544722230267067</v>
      </c>
      <c r="W1543" s="60">
        <f t="array" aca="1" ref="W1543:W1546" ca="1">TRANSPOSE(OFFSET($L$3, MATCH($R1543 &amp; "/" &amp; W$2, $P$3:$P$5002, 0) - 1, 0, 1, $E$1))</f>
        <v>-0.24213393483517054</v>
      </c>
      <c r="X1543" s="60">
        <f t="array" aca="1" ref="X1543:X1546" ca="1">TRANSPOSE(OFFSET($L$3, MATCH($R1543 &amp; "/" &amp; X$2, $P$3:$P$5002, 0) - 1, 0, 1, $E$1))</f>
        <v>-0.27576030060668039</v>
      </c>
      <c r="Y1543" s="52">
        <f ca="1">$B$11 * EXP(($E$3 - $C$11^2/2) * Y$2 + $C$11*SQRT(Y$2)*T1543)</f>
        <v>91.388019601007542</v>
      </c>
      <c r="Z1543" s="52">
        <f ca="1">Y1543 * EXP(($E$3 - $C$11^2/2) * (Z$2-Y$2) + $C$11*SQRT(Z$2-Y$2)*U1543)</f>
        <v>110.42821001985054</v>
      </c>
      <c r="AA1543" s="52">
        <f ca="1">Z1543 * EXP(($E$3 - $C$11^2/2) * (AA$2-Z$2) + $C$11*SQRT(AA$2-Z$2)*V1543)</f>
        <v>85.861150296175325</v>
      </c>
      <c r="AB1543" s="52">
        <f ca="1">AA1543 * EXP(($E$3 - $C$11^2/2) * (AB$2-AA$2) + $C$11*SQRT(AB$2-AA$2)*W1543)</f>
        <v>80.245547660316603</v>
      </c>
      <c r="AC1543" s="52">
        <f ca="1">AB1543 * EXP(($E$3 - $C$11^2/2) * (AC$2-AB$2) + $C$11*SQRT(AC$2-AB$2)*X1543)</f>
        <v>74.244462028072746</v>
      </c>
      <c r="AD1543" s="47"/>
      <c r="AE1543" s="3" t="s">
        <v>69</v>
      </c>
      <c r="AF1543" s="20" cm="1">
        <f t="array" aca="1" ref="AF1543" ca="1">MIN(Y1543:Y1546 / $D$11:$D$14)</f>
        <v>0.80768784827161921</v>
      </c>
      <c r="AG1543" s="20" cm="1">
        <f t="array" aca="1" ref="AG1543" ca="1">MIN(Z1543:Z1546 / $D$11:$D$14)</f>
        <v>0.92848117883410419</v>
      </c>
      <c r="AH1543" s="20" cm="1">
        <f t="array" aca="1" ref="AH1543" ca="1">MIN(AA1543:AA1546 / $D$11:$D$14)</f>
        <v>0.63295312031843409</v>
      </c>
      <c r="AI1543" s="20" cm="1">
        <f t="array" aca="1" ref="AI1543" ca="1">MIN(AB1543:AB1546 / $D$11:$D$14)</f>
        <v>0.69777517765975139</v>
      </c>
      <c r="AJ1543" s="20" cm="1">
        <f t="array" aca="1" ref="AJ1543" ca="1">MIN(AC1543:AC1546 / $D$11:$D$14)</f>
        <v>0.62112933245631907</v>
      </c>
      <c r="AK1543" s="72">
        <f t="array" aca="1" ref="AK1543" ca="1">SUMPRODUCT(AF1544:AJ1544, EXP(-$E$3*$AF$2:$AJ$2))</f>
        <v>105721.0809451906</v>
      </c>
      <c r="AL1543" s="70">
        <f ca="1">MAX(AC1544 - $D$11, 0) * EXP(-$E$2*$E$3)</f>
        <v>5.6795266942324387</v>
      </c>
    </row>
    <row r="1544" spans="7:38" ht="14.55" customHeight="1" x14ac:dyDescent="0.3">
      <c r="G1544" s="3">
        <v>1542</v>
      </c>
      <c r="H1544" s="58">
        <v>0.16449912121937049</v>
      </c>
      <c r="I1544" s="58">
        <v>-1.359890972635615</v>
      </c>
      <c r="J1544" s="58">
        <v>-0.51035086434735222</v>
      </c>
      <c r="K1544" s="59">
        <v>1.8097955932787391</v>
      </c>
      <c r="L1544" s="60">
        <f t="array" ref="L1544:O1544">TRANSPOSE(MMULT(Option!$B$25:$E$28, TRANSPOSE(H1544:K1544)))</f>
        <v>0.16449912121937049</v>
      </c>
      <c r="M1544" s="60">
        <v>-1.1805610153102173</v>
      </c>
      <c r="N1544" s="60">
        <v>-0.73854969948300564</v>
      </c>
      <c r="O1544" s="60">
        <v>1.1599026669063868</v>
      </c>
      <c r="P1544" s="56" t="str">
        <f t="shared" si="1943"/>
        <v>309/2</v>
      </c>
      <c r="R1544" s="80"/>
      <c r="S1544" s="3" t="s">
        <v>29</v>
      </c>
      <c r="T1544" s="60">
        <f ca="1"/>
        <v>-0.50808098760535114</v>
      </c>
      <c r="U1544" s="60">
        <f ca="1"/>
        <v>0.22739709126540597</v>
      </c>
      <c r="V1544" s="60">
        <f ca="1"/>
        <v>-0.47174649248858924</v>
      </c>
      <c r="W1544" s="60">
        <f ca="1"/>
        <v>0.70391535053391807</v>
      </c>
      <c r="X1544" s="60">
        <f ca="1"/>
        <v>0.19981511683914266</v>
      </c>
      <c r="Y1544" s="52">
        <f ca="1">$B$12 * EXP(($E$3 - $C$12^2/2) * Y$2 + $C$12*SQRT(Y$2)*T1544)</f>
        <v>86.292776268903694</v>
      </c>
      <c r="Z1544" s="52">
        <f ca="1">Y1544 * EXP(($E$3 - $C$12^2/2) * (Z$2-Y$2) + $C$12*SQRT(Z$2-Y$2)*U1544)</f>
        <v>92.848117883410424</v>
      </c>
      <c r="AA1544" s="52">
        <f ca="1">Z1544 * EXP(($E$3 - $C$12^2/2) * (AA$2-Z$2) + $C$12*SQRT(AA$2-Z$2)*V1544)</f>
        <v>80.999345090682056</v>
      </c>
      <c r="AB1544" s="52">
        <f ca="1">AA1544 * EXP(($E$3 - $C$12^2/2) * (AB$2-AA$2) + $C$12*SQRT(AB$2-AA$2)*W1544)</f>
        <v>100.54603421336836</v>
      </c>
      <c r="AC1544" s="52">
        <f ca="1">AB1544 * EXP(($E$3 - $C$12^2/2) * (AC$2-AB$2) + $C$12*SQRT(AC$2-AB$2)*X1544)</f>
        <v>107.29265663015096</v>
      </c>
      <c r="AD1544" s="47"/>
      <c r="AE1544" s="3" t="s">
        <v>47</v>
      </c>
      <c r="AF1544" s="64">
        <f t="shared" ref="AF1544" ca="1" si="1949">($B$5*AF1546 + (1 + $B$6)*AF1545)*$B$2</f>
        <v>15000</v>
      </c>
      <c r="AG1544" s="64">
        <f t="shared" ref="AG1544" ca="1" si="1950">($B$5*AG1546 + (1 + $B$6)*AG1545)*$B$2</f>
        <v>15000</v>
      </c>
      <c r="AH1544" s="64">
        <f t="shared" ref="AH1544" ca="1" si="1951">($B$5*AH1546 + (1 + $B$6)*AH1545)*$B$2</f>
        <v>0</v>
      </c>
      <c r="AI1544" s="64">
        <f t="shared" ref="AI1544" ca="1" si="1952">($B$5*AI1546 + (1 + $B$6)*AI1545)*$B$2</f>
        <v>0</v>
      </c>
      <c r="AJ1544" s="64" cm="1">
        <f t="array" aca="1" ref="AJ1544" ca="1">($B$5*AJ1546 + (1 + $B$6)*AJ1545 + AND(NOT(AF1545:AJ1545)))*$B$2</f>
        <v>100000</v>
      </c>
      <c r="AK1544" s="73"/>
      <c r="AL1544" s="70"/>
    </row>
    <row r="1545" spans="7:38" ht="14.55" customHeight="1" x14ac:dyDescent="0.3">
      <c r="G1545" s="3">
        <v>1543</v>
      </c>
      <c r="H1545" s="58">
        <v>0.28141944223330856</v>
      </c>
      <c r="I1545" s="58">
        <v>-0.8440105104596336</v>
      </c>
      <c r="J1545" s="58">
        <v>1.5864449801022216</v>
      </c>
      <c r="K1545" s="59">
        <v>-0.21268923229222103</v>
      </c>
      <c r="L1545" s="60">
        <f t="array" ref="L1545:O1545">TRANSPOSE(MMULT(Option!$B$25:$E$28, TRANSPOSE(H1545:K1545)))</f>
        <v>0.28141944223330856</v>
      </c>
      <c r="M1545" s="60">
        <v>-0.66098063341059432</v>
      </c>
      <c r="N1545" s="60">
        <v>1.2849445400074515</v>
      </c>
      <c r="O1545" s="60">
        <v>1.9060122688615982E-2</v>
      </c>
      <c r="P1545" s="56" t="str">
        <f t="shared" si="1943"/>
        <v>309/3</v>
      </c>
      <c r="R1545" s="80"/>
      <c r="S1545" s="3" t="s">
        <v>31</v>
      </c>
      <c r="T1545" s="60">
        <f ca="1"/>
        <v>-0.7285987383360667</v>
      </c>
      <c r="U1545" s="60">
        <f ca="1"/>
        <v>0.50870145444023396</v>
      </c>
      <c r="V1545" s="60">
        <f ca="1"/>
        <v>-1.3546324464676451</v>
      </c>
      <c r="W1545" s="60">
        <f ca="1"/>
        <v>0.30833531987397617</v>
      </c>
      <c r="X1545" s="60">
        <f ca="1"/>
        <v>-0.40452543586975132</v>
      </c>
      <c r="Y1545" s="52">
        <f ca="1">$B$13 * EXP(($E$3 - $C$13^2/2) * Y$2 + $C$13*SQRT(Y$2)*T1545)</f>
        <v>80.768784827161923</v>
      </c>
      <c r="Z1545" s="52">
        <f ca="1">Y1545 * EXP(($E$3 - $C$13^2/2) * (Z$2-Y$2) + $C$13*SQRT(Z$2-Y$2)*U1545)</f>
        <v>94.5568272968234</v>
      </c>
      <c r="AA1545" s="52">
        <f ca="1">Z1545 * EXP(($E$3 - $C$13^2/2) * (AA$2-Z$2) + $C$13*SQRT(AA$2-Z$2)*V1545)</f>
        <v>63.295312031843409</v>
      </c>
      <c r="AB1545" s="52">
        <f ca="1">AA1545 * EXP(($E$3 - $C$13^2/2) * (AB$2-AA$2) + $C$13*SQRT(AB$2-AA$2)*W1545)</f>
        <v>69.777517765975134</v>
      </c>
      <c r="AC1545" s="52">
        <f ca="1">AB1545 * EXP(($E$3 - $C$13^2/2) * (AC$2-AB$2) + $C$13*SQRT(AC$2-AB$2)*X1545)</f>
        <v>62.112933245631908</v>
      </c>
      <c r="AD1545" s="47"/>
      <c r="AE1545" s="3" t="s">
        <v>46</v>
      </c>
      <c r="AF1545" s="52" t="b">
        <f t="shared" ref="AF1545" ca="1" si="1953">AF1543 &gt;= $B$4</f>
        <v>0</v>
      </c>
      <c r="AG1545" s="52" t="b">
        <f t="array" aca="1" ref="AG1545" ca="1">AND(AG1543 &gt;= $B$4, NOT(OR($AF1545:AF1545)))</f>
        <v>0</v>
      </c>
      <c r="AH1545" s="52" t="b">
        <f t="array" aca="1" ref="AH1545" ca="1">AND(AH1543 &gt;= $B$4, NOT(OR($AF1545:AG1545)))</f>
        <v>0</v>
      </c>
      <c r="AI1545" s="52" t="b">
        <f t="array" aca="1" ref="AI1545" ca="1">AND(AI1543 &gt;= $B$4, NOT(OR($AF1545:AH1545)))</f>
        <v>0</v>
      </c>
      <c r="AJ1545" s="52" t="b">
        <f t="array" aca="1" ref="AJ1545" ca="1">AND(AJ1543 &gt;= $B$4, NOT(OR($AF1545:AI1545)))</f>
        <v>0</v>
      </c>
      <c r="AK1545" s="73"/>
      <c r="AL1545" s="70"/>
    </row>
    <row r="1546" spans="7:38" ht="14.55" customHeight="1" x14ac:dyDescent="0.3">
      <c r="G1546" s="3">
        <v>1544</v>
      </c>
      <c r="H1546" s="58">
        <v>-0.40585723237148341</v>
      </c>
      <c r="I1546" s="58">
        <v>-1.0942822204910123</v>
      </c>
      <c r="J1546" s="58">
        <v>-1.6125451355122382</v>
      </c>
      <c r="K1546" s="59">
        <v>0.57711240243930029</v>
      </c>
      <c r="L1546" s="60">
        <f t="array" ref="L1546:O1546">TRANSPOSE(MMULT(Option!$B$25:$E$28, TRANSPOSE(H1546:K1546)))</f>
        <v>-0.40585723237148341</v>
      </c>
      <c r="M1546" s="60">
        <v>-1.1652691143574776</v>
      </c>
      <c r="N1546" s="60">
        <v>-1.8652078657638362</v>
      </c>
      <c r="O1546" s="60">
        <v>-0.26942028944073271</v>
      </c>
      <c r="P1546" s="56" t="str">
        <f t="shared" si="1943"/>
        <v>309/4</v>
      </c>
      <c r="R1546" s="80"/>
      <c r="S1546" s="3" t="s">
        <v>30</v>
      </c>
      <c r="T1546" s="60">
        <f ca="1"/>
        <v>0.41927076977880529</v>
      </c>
      <c r="U1546" s="60">
        <f ca="1"/>
        <v>1.4142303936271201</v>
      </c>
      <c r="V1546" s="60">
        <f ca="1"/>
        <v>-1.6149643433228458</v>
      </c>
      <c r="W1546" s="60">
        <f ca="1"/>
        <v>-0.38901524673803356</v>
      </c>
      <c r="X1546" s="60">
        <f ca="1"/>
        <v>-0.77908070406187457</v>
      </c>
      <c r="Y1546" s="52">
        <f ca="1">$B$14 * EXP(($E$3 - $C$14^2/2) * Y$2 + $C$14*SQRT(Y$2)*T1546)</f>
        <v>113.97184189021795</v>
      </c>
      <c r="Z1546" s="52">
        <f ca="1">Y1546 * EXP(($E$3 - $C$14^2/2) * (Z$2-Y$2) + $C$14*SQRT(Z$2-Y$2)*U1546)</f>
        <v>175.07606471629796</v>
      </c>
      <c r="AA1546" s="52">
        <f ca="1">Z1546 * EXP(($E$3 - $C$14^2/2) * (AA$2-Z$2) + $C$14*SQRT(AA$2-Z$2)*V1546)</f>
        <v>108.38950121045849</v>
      </c>
      <c r="AB1546" s="52">
        <f ca="1">AA1546 * EXP(($E$3 - $C$14^2/2) * (AB$2-AA$2) + $C$14*SQRT(AB$2-AA$2)*W1546)</f>
        <v>96.933643617463943</v>
      </c>
      <c r="AC1546" s="52">
        <f ca="1">AB1546 * EXP(($E$3 - $C$14^2/2) * (AC$2-AB$2) + $C$14*SQRT(AC$2-AB$2)*X1546)</f>
        <v>77.11535724358103</v>
      </c>
      <c r="AD1546" s="47"/>
      <c r="AE1546" s="3" t="s">
        <v>68</v>
      </c>
      <c r="AF1546" s="52" t="b">
        <f ca="1">AND(AF1543&gt;$B$3, NOT(OR($AF1545:AF1545)))</f>
        <v>1</v>
      </c>
      <c r="AG1546" s="52" t="b">
        <f ca="1">AND(AG1543&gt;$B$3, NOT(OR($AF1545:AG1545)))</f>
        <v>1</v>
      </c>
      <c r="AH1546" s="52" t="b">
        <f ca="1">AND(AH1543&gt;$B$3, NOT(OR($AF1545:AH1545)))</f>
        <v>0</v>
      </c>
      <c r="AI1546" s="52" t="b">
        <f ca="1">AND(AI1543&gt;$B$3, NOT(OR($AF1545:AI1545)))</f>
        <v>0</v>
      </c>
      <c r="AJ1546" s="52" t="b">
        <f ca="1">AND(AJ1543&gt;$B$3, NOT(OR($AF1545:AJ1545)))</f>
        <v>0</v>
      </c>
      <c r="AK1546" s="74"/>
      <c r="AL1546" s="70"/>
    </row>
    <row r="1547" spans="7:38" ht="14.55" customHeight="1" x14ac:dyDescent="0.3">
      <c r="G1547" s="3">
        <v>1545</v>
      </c>
      <c r="H1547" s="58">
        <v>1.1351178896765468</v>
      </c>
      <c r="I1547" s="58">
        <v>-0.13685571385385811</v>
      </c>
      <c r="J1547" s="58">
        <v>-0.75079879935951599</v>
      </c>
      <c r="K1547" s="59">
        <v>1.411076880356855</v>
      </c>
      <c r="L1547" s="60">
        <f t="array" ref="L1547:O1547">TRANSPOSE(MMULT(Option!$B$25:$E$28, TRANSPOSE(H1547:K1547)))</f>
        <v>1.1351178896765468</v>
      </c>
      <c r="M1547" s="60">
        <v>0.32861682226611444</v>
      </c>
      <c r="N1547" s="60">
        <v>-0.24122422506025726</v>
      </c>
      <c r="O1547" s="60">
        <v>1.4800430447223805</v>
      </c>
      <c r="P1547" s="56" t="str">
        <f t="shared" si="1943"/>
        <v>309/5</v>
      </c>
      <c r="R1547" s="80">
        <v>387</v>
      </c>
      <c r="S1547" s="3" t="s">
        <v>28</v>
      </c>
      <c r="T1547" s="60">
        <f t="array" aca="1" ref="T1547:T1550" ca="1">TRANSPOSE(OFFSET($L$3, MATCH($R1547 &amp; "/" &amp; T$2, $P$3:$P$5002, 0) - 1, 0, 1, $E$1))</f>
        <v>-0.7270617201188061</v>
      </c>
      <c r="U1547" s="60">
        <f t="array" aca="1" ref="U1547:U1550" ca="1">TRANSPOSE(OFFSET($L$3, MATCH($R1547 &amp; "/" &amp; U$2, $P$3:$P$5002, 0) - 1, 0, 1, $E$1))</f>
        <v>-0.46577961649696858</v>
      </c>
      <c r="V1547" s="60">
        <f t="array" aca="1" ref="V1547:V1550" ca="1">TRANSPOSE(OFFSET($L$3, MATCH($R1547 &amp; "/" &amp; V$2, $P$3:$P$5002, 0) - 1, 0, 1, $E$1))</f>
        <v>-1.0828276885924086</v>
      </c>
      <c r="W1547" s="60">
        <f t="array" aca="1" ref="W1547:W1550" ca="1">TRANSPOSE(OFFSET($L$3, MATCH($R1547 &amp; "/" &amp; W$2, $P$3:$P$5002, 0) - 1, 0, 1, $E$1))</f>
        <v>-1.2445204302496184</v>
      </c>
      <c r="X1547" s="60">
        <f t="array" aca="1" ref="X1547:X1550" ca="1">TRANSPOSE(OFFSET($L$3, MATCH($R1547 &amp; "/" &amp; X$2, $P$3:$P$5002, 0) - 1, 0, 1, $E$1))</f>
        <v>-1.5905695061861407</v>
      </c>
      <c r="Y1547" s="52">
        <f ca="1">$B$11 * EXP(($E$3 - $C$11^2/2) * Y$2 + $C$11*SQRT(Y$2)*T1547)</f>
        <v>80.806036343040262</v>
      </c>
      <c r="Z1547" s="52">
        <f ca="1">Y1547 * EXP(($E$3 - $C$11^2/2) * (Z$2-Y$2) + $C$11*SQRT(Z$2-Y$2)*U1547)</f>
        <v>70.620310340492125</v>
      </c>
      <c r="AA1547" s="52">
        <f ca="1">Z1547 * EXP(($E$3 - $C$11^2/2) * (AA$2-Z$2) + $C$11*SQRT(AA$2-Z$2)*V1547)</f>
        <v>51.288649912353755</v>
      </c>
      <c r="AB1547" s="52">
        <f ca="1">AA1547 * EXP(($E$3 - $C$11^2/2) * (AB$2-AA$2) + $C$11*SQRT(AB$2-AA$2)*W1547)</f>
        <v>35.485116297800033</v>
      </c>
      <c r="AC1547" s="52">
        <f ca="1">AB1547 * EXP(($E$3 - $C$11^2/2) * (AC$2-AB$2) + $C$11*SQRT(AC$2-AB$2)*X1547)</f>
        <v>22.130184640919332</v>
      </c>
      <c r="AD1547" s="47"/>
      <c r="AE1547" s="3" t="s">
        <v>69</v>
      </c>
      <c r="AF1547" s="20" cm="1">
        <f t="array" aca="1" ref="AF1547" ca="1">MIN(Y1547:Y1550 / $D$11:$D$14)</f>
        <v>0.80806036343040266</v>
      </c>
      <c r="AG1547" s="20" cm="1">
        <f t="array" aca="1" ref="AG1547" ca="1">MIN(Z1547:Z1550 / $D$11:$D$14)</f>
        <v>0.70620310340492121</v>
      </c>
      <c r="AH1547" s="20" cm="1">
        <f t="array" aca="1" ref="AH1547" ca="1">MIN(AA1547:AA1550 / $D$11:$D$14)</f>
        <v>0.51288649912353756</v>
      </c>
      <c r="AI1547" s="20" cm="1">
        <f t="array" aca="1" ref="AI1547" ca="1">MIN(AB1547:AB1550 / $D$11:$D$14)</f>
        <v>0.35485116297800035</v>
      </c>
      <c r="AJ1547" s="20" cm="1">
        <f t="array" aca="1" ref="AJ1547" ca="1">MIN(AC1547:AC1550 / $D$11:$D$14)</f>
        <v>0.22130184640919331</v>
      </c>
      <c r="AK1547" s="72">
        <f t="array" aca="1" ref="AK1547" ca="1">SUMPRODUCT(AF1548:AJ1548, EXP(-$E$3*$AF$2:$AJ$2))</f>
        <v>92148.519674651194</v>
      </c>
      <c r="AL1547" s="70">
        <f ca="1">MAX(AC1548 - $D$11, 0) * EXP(-$E$2*$E$3)</f>
        <v>0</v>
      </c>
    </row>
    <row r="1548" spans="7:38" ht="14.55" customHeight="1" x14ac:dyDescent="0.3">
      <c r="G1548" s="3">
        <v>1546</v>
      </c>
      <c r="H1548" s="58">
        <v>-0.72509884064631946</v>
      </c>
      <c r="I1548" s="58">
        <v>1.0826742708285524</v>
      </c>
      <c r="J1548" s="58">
        <v>-0.44220832983699254</v>
      </c>
      <c r="K1548" s="59">
        <v>-0.44581027198861589</v>
      </c>
      <c r="L1548" s="60">
        <f t="array" ref="L1548:O1548">TRANSPOSE(MMULT(Option!$B$25:$E$28, TRANSPOSE(H1548:K1548)))</f>
        <v>-0.72509884064631946</v>
      </c>
      <c r="M1548" s="60">
        <v>0.70224782355206439</v>
      </c>
      <c r="N1548" s="60">
        <v>-0.39492488923866309</v>
      </c>
      <c r="O1548" s="60">
        <v>-0.47460819893965278</v>
      </c>
      <c r="P1548" s="56" t="str">
        <f t="shared" si="1943"/>
        <v>310/1</v>
      </c>
      <c r="R1548" s="80"/>
      <c r="S1548" s="3" t="s">
        <v>29</v>
      </c>
      <c r="T1548" s="60">
        <f ca="1"/>
        <v>0.54646242515918031</v>
      </c>
      <c r="U1548" s="60">
        <f ca="1"/>
        <v>0.82142916843333724</v>
      </c>
      <c r="V1548" s="60">
        <f ca="1"/>
        <v>-2.2018042877431352</v>
      </c>
      <c r="W1548" s="60">
        <f ca="1"/>
        <v>-0.98560853027066897</v>
      </c>
      <c r="X1548" s="60">
        <f ca="1"/>
        <v>-1.853697112645079</v>
      </c>
      <c r="Y1548" s="52">
        <f ca="1">$B$12 * EXP(($E$3 - $C$12^2/2) * Y$2 + $C$12*SQRT(Y$2)*T1548)</f>
        <v>118.40475872020374</v>
      </c>
      <c r="Z1548" s="52">
        <f ca="1">Y1548 * EXP(($E$3 - $C$12^2/2) * (Z$2-Y$2) + $C$12*SQRT(Z$2-Y$2)*U1548)</f>
        <v>152.25209459010478</v>
      </c>
      <c r="AA1548" s="52">
        <f ca="1">Z1548 * EXP(($E$3 - $C$12^2/2) * (AA$2-Z$2) + $C$12*SQRT(AA$2-Z$2)*V1548)</f>
        <v>79.043345383727356</v>
      </c>
      <c r="AB1548" s="52">
        <f ca="1">AA1548 * EXP(($E$3 - $C$12^2/2) * (AB$2-AA$2) + $C$12*SQRT(AB$2-AA$2)*W1548)</f>
        <v>59.104899253211642</v>
      </c>
      <c r="AC1548" s="52">
        <f ca="1">AB1548 * EXP(($E$3 - $C$12^2/2) * (AC$2-AB$2) + $C$12*SQRT(AC$2-AB$2)*X1548)</f>
        <v>34.062759299885187</v>
      </c>
      <c r="AD1548" s="47"/>
      <c r="AE1548" s="3" t="s">
        <v>47</v>
      </c>
      <c r="AF1548" s="64">
        <f t="shared" ref="AF1548" ca="1" si="1954">($B$5*AF1550 + (1 + $B$6)*AF1549)*$B$2</f>
        <v>15000</v>
      </c>
      <c r="AG1548" s="64">
        <f t="shared" ref="AG1548" ca="1" si="1955">($B$5*AG1550 + (1 + $B$6)*AG1549)*$B$2</f>
        <v>0</v>
      </c>
      <c r="AH1548" s="64">
        <f t="shared" ref="AH1548" ca="1" si="1956">($B$5*AH1550 + (1 + $B$6)*AH1549)*$B$2</f>
        <v>0</v>
      </c>
      <c r="AI1548" s="64">
        <f t="shared" ref="AI1548" ca="1" si="1957">($B$5*AI1550 + (1 + $B$6)*AI1549)*$B$2</f>
        <v>0</v>
      </c>
      <c r="AJ1548" s="64" cm="1">
        <f t="array" aca="1" ref="AJ1548" ca="1">($B$5*AJ1550 + (1 + $B$6)*AJ1549 + AND(NOT(AF1549:AJ1549)))*$B$2</f>
        <v>100000</v>
      </c>
      <c r="AK1548" s="73"/>
      <c r="AL1548" s="70"/>
    </row>
    <row r="1549" spans="7:38" ht="14.55" customHeight="1" x14ac:dyDescent="0.3">
      <c r="G1549" s="3">
        <v>1547</v>
      </c>
      <c r="H1549" s="58">
        <v>-6.2154684020369146E-2</v>
      </c>
      <c r="I1549" s="58">
        <v>-0.42298816731921035</v>
      </c>
      <c r="J1549" s="58">
        <v>-0.27767319194996343</v>
      </c>
      <c r="K1549" s="59">
        <v>-0.9193640364698239</v>
      </c>
      <c r="L1549" s="60">
        <f t="array" ref="L1549:O1549">TRANSPOSE(MMULT(Option!$B$25:$E$28, TRANSPOSE(H1549:K1549)))</f>
        <v>-6.2154684020369146E-2</v>
      </c>
      <c r="M1549" s="60">
        <v>-0.41253693257033319</v>
      </c>
      <c r="N1549" s="60">
        <v>-0.37950933562061129</v>
      </c>
      <c r="O1549" s="60">
        <v>-0.97711875868575349</v>
      </c>
      <c r="P1549" s="56" t="str">
        <f t="shared" si="1943"/>
        <v>310/2</v>
      </c>
      <c r="R1549" s="80"/>
      <c r="S1549" s="3" t="s">
        <v>31</v>
      </c>
      <c r="T1549" s="60">
        <f ca="1"/>
        <v>-0.57506704814763387</v>
      </c>
      <c r="U1549" s="60">
        <f ca="1"/>
        <v>-0.16990756417064659</v>
      </c>
      <c r="V1549" s="60">
        <f ca="1"/>
        <v>-0.97406495906058199</v>
      </c>
      <c r="W1549" s="60">
        <f ca="1"/>
        <v>-1.7586588660918456</v>
      </c>
      <c r="X1549" s="60">
        <f ca="1"/>
        <v>-1.4500770713346385</v>
      </c>
      <c r="Y1549" s="52">
        <f ca="1">$B$13 * EXP(($E$3 - $C$13^2/2) * Y$2 + $C$13*SQRT(Y$2)*T1549)</f>
        <v>84.575960513328937</v>
      </c>
      <c r="Z1549" s="52">
        <f ca="1">Y1549 * EXP(($E$3 - $C$13^2/2) * (Z$2-Y$2) + $C$13*SQRT(Z$2-Y$2)*U1549)</f>
        <v>80.775831226041603</v>
      </c>
      <c r="AA1549" s="52">
        <f ca="1">Z1549 * EXP(($E$3 - $C$13^2/2) * (AA$2-Z$2) + $C$13*SQRT(AA$2-Z$2)*V1549)</f>
        <v>60.609904152102985</v>
      </c>
      <c r="AB1549" s="52">
        <f ca="1">AA1549 * EXP(($E$3 - $C$13^2/2) * (AB$2-AA$2) + $C$13*SQRT(AB$2-AA$2)*W1549)</f>
        <v>35.940351257405773</v>
      </c>
      <c r="AC1549" s="52">
        <f ca="1">AB1549 * EXP(($E$3 - $C$13^2/2) * (AC$2-AB$2) + $C$13*SQRT(AC$2-AB$2)*X1549)</f>
        <v>23.378984799375509</v>
      </c>
      <c r="AD1549" s="47"/>
      <c r="AE1549" s="3" t="s">
        <v>46</v>
      </c>
      <c r="AF1549" s="52" t="b">
        <f t="shared" ref="AF1549" ca="1" si="1958">AF1547 &gt;= $B$4</f>
        <v>0</v>
      </c>
      <c r="AG1549" s="52" t="b">
        <f t="array" aca="1" ref="AG1549" ca="1">AND(AG1547 &gt;= $B$4, NOT(OR($AF1549:AF1549)))</f>
        <v>0</v>
      </c>
      <c r="AH1549" s="52" t="b">
        <f t="array" aca="1" ref="AH1549" ca="1">AND(AH1547 &gt;= $B$4, NOT(OR($AF1549:AG1549)))</f>
        <v>0</v>
      </c>
      <c r="AI1549" s="52" t="b">
        <f t="array" aca="1" ref="AI1549" ca="1">AND(AI1547 &gt;= $B$4, NOT(OR($AF1549:AH1549)))</f>
        <v>0</v>
      </c>
      <c r="AJ1549" s="52" t="b">
        <f t="array" aca="1" ref="AJ1549" ca="1">AND(AJ1547 &gt;= $B$4, NOT(OR($AF1549:AI1549)))</f>
        <v>0</v>
      </c>
      <c r="AK1549" s="73"/>
      <c r="AL1549" s="70"/>
    </row>
    <row r="1550" spans="7:38" ht="14.55" customHeight="1" x14ac:dyDescent="0.3">
      <c r="G1550" s="3">
        <v>1548</v>
      </c>
      <c r="H1550" s="58">
        <v>-0.76951010672565179</v>
      </c>
      <c r="I1550" s="58">
        <v>-2.3805605819246867</v>
      </c>
      <c r="J1550" s="58">
        <v>-0.79283550144011694</v>
      </c>
      <c r="K1550" s="59">
        <v>1.5977222488288001</v>
      </c>
      <c r="L1550" s="60">
        <f t="array" ref="L1550:O1550">TRANSPOSE(MMULT(Option!$B$25:$E$28, TRANSPOSE(H1550:K1550)))</f>
        <v>-0.76951010672565179</v>
      </c>
      <c r="M1550" s="60">
        <v>-2.4896238553098606</v>
      </c>
      <c r="N1550" s="60">
        <v>-1.6275365333325837</v>
      </c>
      <c r="O1550" s="60">
        <v>0.28228081540578853</v>
      </c>
      <c r="P1550" s="56" t="str">
        <f t="shared" si="1943"/>
        <v>310/3</v>
      </c>
      <c r="R1550" s="80"/>
      <c r="S1550" s="3" t="s">
        <v>30</v>
      </c>
      <c r="T1550" s="60">
        <f ca="1"/>
        <v>1.8779479622182786</v>
      </c>
      <c r="U1550" s="60">
        <f ca="1"/>
        <v>0.6017329496458047</v>
      </c>
      <c r="V1550" s="60">
        <f ca="1"/>
        <v>-1.6776144051006503</v>
      </c>
      <c r="W1550" s="60">
        <f ca="1"/>
        <v>0.6372648694136277</v>
      </c>
      <c r="X1550" s="60">
        <f ca="1"/>
        <v>-4.1025834321195056</v>
      </c>
      <c r="Y1550" s="52">
        <f ca="1">$B$14 * EXP(($E$3 - $C$14^2/2) * Y$2 + $C$14*SQRT(Y$2)*T1550)</f>
        <v>176.54125256659862</v>
      </c>
      <c r="Z1550" s="52">
        <f ca="1">Y1550 * EXP(($E$3 - $C$14^2/2) * (Z$2-Y$2) + $C$14*SQRT(Z$2-Y$2)*U1550)</f>
        <v>212.52815199097711</v>
      </c>
      <c r="AA1550" s="52">
        <f ca="1">Z1550 * EXP(($E$3 - $C$14^2/2) * (AA$2-Z$2) + $C$14*SQRT(AA$2-Z$2)*V1550)</f>
        <v>129.12618932127342</v>
      </c>
      <c r="AB1550" s="52">
        <f ca="1">AA1550 * EXP(($E$3 - $C$14^2/2) * (AB$2-AA$2) + $C$14*SQRT(AB$2-AA$2)*W1550)</f>
        <v>157.11367671265526</v>
      </c>
      <c r="AC1550" s="52">
        <f ca="1">AB1550 * EXP(($E$3 - $C$14^2/2) * (AC$2-AB$2) + $C$14*SQRT(AC$2-AB$2)*X1550)</f>
        <v>46.117596002519683</v>
      </c>
      <c r="AD1550" s="47"/>
      <c r="AE1550" s="3" t="s">
        <v>68</v>
      </c>
      <c r="AF1550" s="52" t="b">
        <f ca="1">AND(AF1547&gt;$B$3, NOT(OR($AF1549:AF1549)))</f>
        <v>1</v>
      </c>
      <c r="AG1550" s="52" t="b">
        <f ca="1">AND(AG1547&gt;$B$3, NOT(OR($AF1549:AG1549)))</f>
        <v>0</v>
      </c>
      <c r="AH1550" s="52" t="b">
        <f ca="1">AND(AH1547&gt;$B$3, NOT(OR($AF1549:AH1549)))</f>
        <v>0</v>
      </c>
      <c r="AI1550" s="52" t="b">
        <f ca="1">AND(AI1547&gt;$B$3, NOT(OR($AF1549:AI1549)))</f>
        <v>0</v>
      </c>
      <c r="AJ1550" s="52" t="b">
        <f ca="1">AND(AJ1547&gt;$B$3, NOT(OR($AF1549:AJ1549)))</f>
        <v>0</v>
      </c>
      <c r="AK1550" s="74"/>
      <c r="AL1550" s="70"/>
    </row>
    <row r="1551" spans="7:38" ht="14.55" customHeight="1" x14ac:dyDescent="0.3">
      <c r="G1551" s="3">
        <v>1549</v>
      </c>
      <c r="H1551" s="58">
        <v>0.16482368880001255</v>
      </c>
      <c r="I1551" s="58">
        <v>-0.66482998638044088</v>
      </c>
      <c r="J1551" s="58">
        <v>-0.23693945927063442</v>
      </c>
      <c r="K1551" s="59">
        <v>-2.2725409819393558</v>
      </c>
      <c r="L1551" s="60">
        <f t="array" ref="L1551:O1551">TRANSPOSE(MMULT(Option!$B$25:$E$28, TRANSPOSE(H1551:K1551)))</f>
        <v>0.16482368880001255</v>
      </c>
      <c r="M1551" s="60">
        <v>-0.54339727185296105</v>
      </c>
      <c r="N1551" s="60">
        <v>-0.3162701929002093</v>
      </c>
      <c r="O1551" s="60">
        <v>-2.1004975584935277</v>
      </c>
      <c r="P1551" s="56" t="str">
        <f t="shared" si="1943"/>
        <v>310/4</v>
      </c>
      <c r="R1551" s="80">
        <v>388</v>
      </c>
      <c r="S1551" s="3" t="s">
        <v>28</v>
      </c>
      <c r="T1551" s="60">
        <f t="array" aca="1" ref="T1551:T1554" ca="1">TRANSPOSE(OFFSET($L$3, MATCH($R1551 &amp; "/" &amp; T$2, $P$3:$P$5002, 0) - 1, 0, 1, $E$1))</f>
        <v>-0.28465731514135961</v>
      </c>
      <c r="U1551" s="60">
        <f t="array" aca="1" ref="U1551:U1554" ca="1">TRANSPOSE(OFFSET($L$3, MATCH($R1551 &amp; "/" &amp; U$2, $P$3:$P$5002, 0) - 1, 0, 1, $E$1))</f>
        <v>-1.6634799074334325</v>
      </c>
      <c r="V1551" s="60">
        <f t="array" aca="1" ref="V1551:V1554" ca="1">TRANSPOSE(OFFSET($L$3, MATCH($R1551 &amp; "/" &amp; V$2, $P$3:$P$5002, 0) - 1, 0, 1, $E$1))</f>
        <v>-0.1122787307170702</v>
      </c>
      <c r="W1551" s="60">
        <f t="array" aca="1" ref="W1551:W1554" ca="1">TRANSPOSE(OFFSET($L$3, MATCH($R1551 &amp; "/" &amp; W$2, $P$3:$P$5002, 0) - 1, 0, 1, $E$1))</f>
        <v>0.33412590346693227</v>
      </c>
      <c r="X1551" s="60">
        <f t="array" aca="1" ref="X1551:X1554" ca="1">TRANSPOSE(OFFSET($L$3, MATCH($R1551 &amp; "/" &amp; X$2, $P$3:$P$5002, 0) - 1, 0, 1, $E$1))</f>
        <v>0.23135597535513491</v>
      </c>
      <c r="Y1551" s="52">
        <f ca="1">$B$11 * EXP(($E$3 - $C$11^2/2) * Y$2 + $C$11*SQRT(Y$2)*T1551)</f>
        <v>92.274976241923852</v>
      </c>
      <c r="Z1551" s="52">
        <f ca="1">Y1551 * EXP(($E$3 - $C$11^2/2) * (Z$2-Y$2) + $C$11*SQRT(Z$2-Y$2)*U1551)</f>
        <v>56.301941486616499</v>
      </c>
      <c r="AA1551" s="52">
        <f ca="1">Z1551 * EXP(($E$3 - $C$11^2/2) * (AA$2-Z$2) + $C$11*SQRT(AA$2-Z$2)*V1551)</f>
        <v>54.709939377239294</v>
      </c>
      <c r="AB1551" s="52">
        <f ca="1">AA1551 * EXP(($E$3 - $C$11^2/2) * (AB$2-AA$2) + $C$11*SQRT(AB$2-AA$2)*W1551)</f>
        <v>60.781360487514668</v>
      </c>
      <c r="AC1551" s="52">
        <f ca="1">AB1551 * EXP(($E$3 - $C$11^2/2) * (AC$2-AB$2) + $C$11*SQRT(AC$2-AB$2)*X1551)</f>
        <v>65.476412524001191</v>
      </c>
      <c r="AD1551" s="47"/>
      <c r="AE1551" s="3" t="s">
        <v>69</v>
      </c>
      <c r="AF1551" s="20" cm="1">
        <f t="array" aca="1" ref="AF1551" ca="1">MIN(Y1551:Y1554 / $D$11:$D$14)</f>
        <v>0.75679438727881054</v>
      </c>
      <c r="AG1551" s="20" cm="1">
        <f t="array" aca="1" ref="AG1551" ca="1">MIN(Z1551:Z1554 / $D$11:$D$14)</f>
        <v>0.56301941486616502</v>
      </c>
      <c r="AH1551" s="20" cm="1">
        <f t="array" aca="1" ref="AH1551" ca="1">MIN(AA1551:AA1554 / $D$11:$D$14)</f>
        <v>0.54709939377239292</v>
      </c>
      <c r="AI1551" s="20" cm="1">
        <f t="array" aca="1" ref="AI1551" ca="1">MIN(AB1551:AB1554 / $D$11:$D$14)</f>
        <v>0.60781360487514668</v>
      </c>
      <c r="AJ1551" s="20" cm="1">
        <f t="array" aca="1" ref="AJ1551" ca="1">MIN(AC1551:AC1554 / $D$11:$D$14)</f>
        <v>0.65476412524001193</v>
      </c>
      <c r="AK1551" s="72">
        <f t="array" aca="1" ref="AK1551" ca="1">SUMPRODUCT(AF1552:AJ1552, EXP(-$E$3*$AF$2:$AJ$2))</f>
        <v>77880.078307140488</v>
      </c>
      <c r="AL1551" s="70">
        <f ca="1">MAX(AC1552 - $D$11, 0) * EXP(-$E$2*$E$3)</f>
        <v>0</v>
      </c>
    </row>
    <row r="1552" spans="7:38" ht="14.55" customHeight="1" x14ac:dyDescent="0.3">
      <c r="G1552" s="3">
        <v>1550</v>
      </c>
      <c r="H1552" s="58">
        <v>-0.21128371893318865</v>
      </c>
      <c r="I1552" s="58">
        <v>0.8687061132848739</v>
      </c>
      <c r="J1552" s="58">
        <v>0.36351038219772491</v>
      </c>
      <c r="K1552" s="59">
        <v>0.21180471447719187</v>
      </c>
      <c r="L1552" s="60">
        <f t="array" ref="L1552:O1552">TRANSPOSE(MMULT(Option!$B$25:$E$28, TRANSPOSE(H1552:K1552)))</f>
        <v>-0.21128371893318865</v>
      </c>
      <c r="M1552" s="60">
        <v>0.71166881658648806</v>
      </c>
      <c r="N1552" s="60">
        <v>0.46224199841196356</v>
      </c>
      <c r="O1552" s="60">
        <v>0.39529585370676668</v>
      </c>
      <c r="P1552" s="56" t="str">
        <f t="shared" si="1943"/>
        <v>310/5</v>
      </c>
      <c r="R1552" s="80"/>
      <c r="S1552" s="3" t="s">
        <v>29</v>
      </c>
      <c r="T1552" s="60">
        <f ca="1"/>
        <v>1.0403460602759302</v>
      </c>
      <c r="U1552" s="60">
        <f ca="1"/>
        <v>-1.3390846802266823</v>
      </c>
      <c r="V1552" s="60">
        <f ca="1"/>
        <v>0.88305726012350649</v>
      </c>
      <c r="W1552" s="60">
        <f ca="1"/>
        <v>-0.88525217353554531</v>
      </c>
      <c r="X1552" s="60">
        <f ca="1"/>
        <v>-0.2044133637161259</v>
      </c>
      <c r="Y1552" s="52">
        <f ca="1">$B$12 * EXP(($E$3 - $C$12^2/2) * Y$2 + $C$12*SQRT(Y$2)*T1552)</f>
        <v>137.3145121819627</v>
      </c>
      <c r="Z1552" s="52">
        <f ca="1">Y1552 * EXP(($E$3 - $C$12^2/2) * (Z$2-Y$2) + $C$12*SQRT(Z$2-Y$2)*U1552)</f>
        <v>92.346573265153609</v>
      </c>
      <c r="AA1552" s="52">
        <f ca="1">Z1552 * EXP(($E$3 - $C$12^2/2) * (AA$2-Z$2) + $C$12*SQRT(AA$2-Z$2)*V1552)</f>
        <v>120.96070950610856</v>
      </c>
      <c r="AB1552" s="52">
        <f ca="1">AA1552 * EXP(($E$3 - $C$12^2/2) * (AB$2-AA$2) + $C$12*SQRT(AB$2-AA$2)*W1552)</f>
        <v>93.213273024659827</v>
      </c>
      <c r="AC1552" s="52">
        <f ca="1">AB1552 * EXP(($E$3 - $C$12^2/2) * (AC$2-AB$2) + $C$12*SQRT(AC$2-AB$2)*X1552)</f>
        <v>88.108245129352852</v>
      </c>
      <c r="AD1552" s="47"/>
      <c r="AE1552" s="3" t="s">
        <v>47</v>
      </c>
      <c r="AF1552" s="64">
        <f t="shared" ref="AF1552" ca="1" si="1959">($B$5*AF1554 + (1 + $B$6)*AF1553)*$B$2</f>
        <v>0</v>
      </c>
      <c r="AG1552" s="64">
        <f t="shared" ref="AG1552" ca="1" si="1960">($B$5*AG1554 + (1 + $B$6)*AG1553)*$B$2</f>
        <v>0</v>
      </c>
      <c r="AH1552" s="64">
        <f t="shared" ref="AH1552" ca="1" si="1961">($B$5*AH1554 + (1 + $B$6)*AH1553)*$B$2</f>
        <v>0</v>
      </c>
      <c r="AI1552" s="64">
        <f t="shared" ref="AI1552" ca="1" si="1962">($B$5*AI1554 + (1 + $B$6)*AI1553)*$B$2</f>
        <v>0</v>
      </c>
      <c r="AJ1552" s="64" cm="1">
        <f t="array" aca="1" ref="AJ1552" ca="1">($B$5*AJ1554 + (1 + $B$6)*AJ1553 + AND(NOT(AF1553:AJ1553)))*$B$2</f>
        <v>100000</v>
      </c>
      <c r="AK1552" s="73"/>
      <c r="AL1552" s="70"/>
    </row>
    <row r="1553" spans="7:38" ht="14.55" customHeight="1" x14ac:dyDescent="0.3">
      <c r="G1553" s="3">
        <v>1551</v>
      </c>
      <c r="H1553" s="58">
        <v>-2.6995987900415526</v>
      </c>
      <c r="I1553" s="58">
        <v>0.1413972516736767</v>
      </c>
      <c r="J1553" s="58">
        <v>-0.28159980649921768</v>
      </c>
      <c r="K1553" s="59">
        <v>-9.4779014511936113E-2</v>
      </c>
      <c r="L1553" s="60">
        <f t="array" ref="L1553:O1553">TRANSPOSE(MMULT(Option!$B$25:$E$28, TRANSPOSE(H1553:K1553)))</f>
        <v>-2.6995987900415526</v>
      </c>
      <c r="M1553" s="60">
        <v>-0.95024679424595204</v>
      </c>
      <c r="N1553" s="60">
        <v>-1.2901449686165354</v>
      </c>
      <c r="O1553" s="60">
        <v>-1.1789395774219529</v>
      </c>
      <c r="P1553" s="56" t="str">
        <f t="shared" si="1943"/>
        <v>311/1</v>
      </c>
      <c r="R1553" s="80"/>
      <c r="S1553" s="3" t="s">
        <v>31</v>
      </c>
      <c r="T1553" s="60">
        <f ca="1"/>
        <v>-0.94554559219439915</v>
      </c>
      <c r="U1553" s="60">
        <f ca="1"/>
        <v>0.42143377517838565</v>
      </c>
      <c r="V1553" s="60">
        <f ca="1"/>
        <v>0.45704015399813303</v>
      </c>
      <c r="W1553" s="60">
        <f ca="1"/>
        <v>-0.50135533443506708</v>
      </c>
      <c r="X1553" s="60">
        <f ca="1"/>
        <v>-1.2678650095059286E-2</v>
      </c>
      <c r="Y1553" s="52">
        <f ca="1">$B$13 * EXP(($E$3 - $C$13^2/2) * Y$2 + $C$13*SQRT(Y$2)*T1553)</f>
        <v>75.679438727881049</v>
      </c>
      <c r="Z1553" s="52">
        <f ca="1">Y1553 * EXP(($E$3 - $C$13^2/2) * (Z$2-Y$2) + $C$13*SQRT(Z$2-Y$2)*U1553)</f>
        <v>86.309238287551238</v>
      </c>
      <c r="AA1553" s="52">
        <f ca="1">Z1553 * EXP(($E$3 - $C$13^2/2) * (AA$2-Z$2) + $C$13*SQRT(AA$2-Z$2)*V1553)</f>
        <v>99.489159360951845</v>
      </c>
      <c r="AB1553" s="52">
        <f ca="1">AA1553 * EXP(($E$3 - $C$13^2/2) * (AB$2-AA$2) + $C$13*SQRT(AB$2-AA$2)*W1553)</f>
        <v>86.025355720017203</v>
      </c>
      <c r="AC1553" s="52">
        <f ca="1">AB1553 * EXP(($E$3 - $C$13^2/2) * (AC$2-AB$2) + $C$13*SQRT(AC$2-AB$2)*X1553)</f>
        <v>86.128338475530498</v>
      </c>
      <c r="AD1553" s="47"/>
      <c r="AE1553" s="3" t="s">
        <v>46</v>
      </c>
      <c r="AF1553" s="52" t="b">
        <f t="shared" ref="AF1553" ca="1" si="1963">AF1551 &gt;= $B$4</f>
        <v>0</v>
      </c>
      <c r="AG1553" s="52" t="b">
        <f t="array" aca="1" ref="AG1553" ca="1">AND(AG1551 &gt;= $B$4, NOT(OR($AF1553:AF1553)))</f>
        <v>0</v>
      </c>
      <c r="AH1553" s="52" t="b">
        <f t="array" aca="1" ref="AH1553" ca="1">AND(AH1551 &gt;= $B$4, NOT(OR($AF1553:AG1553)))</f>
        <v>0</v>
      </c>
      <c r="AI1553" s="52" t="b">
        <f t="array" aca="1" ref="AI1553" ca="1">AND(AI1551 &gt;= $B$4, NOT(OR($AF1553:AH1553)))</f>
        <v>0</v>
      </c>
      <c r="AJ1553" s="52" t="b">
        <f t="array" aca="1" ref="AJ1553" ca="1">AND(AJ1551 &gt;= $B$4, NOT(OR($AF1553:AI1553)))</f>
        <v>0</v>
      </c>
      <c r="AK1553" s="73"/>
      <c r="AL1553" s="70"/>
    </row>
    <row r="1554" spans="7:38" ht="14.55" customHeight="1" x14ac:dyDescent="0.3">
      <c r="G1554" s="3">
        <v>1552</v>
      </c>
      <c r="H1554" s="58">
        <v>-1.7869546228476789</v>
      </c>
      <c r="I1554" s="58">
        <v>0.5108546324038874</v>
      </c>
      <c r="J1554" s="58">
        <v>0.12744278988721433</v>
      </c>
      <c r="K1554" s="59">
        <v>-1.3902408705787057</v>
      </c>
      <c r="L1554" s="60">
        <f t="array" ref="L1554:O1554">TRANSPOSE(MMULT(Option!$B$25:$E$28, TRANSPOSE(H1554:K1554)))</f>
        <v>-1.7869546228476789</v>
      </c>
      <c r="M1554" s="60">
        <v>-0.24657584471714072</v>
      </c>
      <c r="N1554" s="60">
        <v>-0.46907441986559262</v>
      </c>
      <c r="O1554" s="60">
        <v>-1.7466655742922712</v>
      </c>
      <c r="P1554" s="56" t="str">
        <f t="shared" si="1943"/>
        <v>311/2</v>
      </c>
      <c r="R1554" s="80"/>
      <c r="S1554" s="3" t="s">
        <v>30</v>
      </c>
      <c r="T1554" s="60">
        <f ca="1"/>
        <v>-0.65924823975796631</v>
      </c>
      <c r="U1554" s="60">
        <f ca="1"/>
        <v>-0.36434345318342726</v>
      </c>
      <c r="V1554" s="60">
        <f ca="1"/>
        <v>0.49306533903227051</v>
      </c>
      <c r="W1554" s="60">
        <f ca="1"/>
        <v>0.61465763379824878</v>
      </c>
      <c r="X1554" s="60">
        <f ca="1"/>
        <v>0.65088755850821822</v>
      </c>
      <c r="Y1554" s="52">
        <f ca="1">$B$14 * EXP(($E$3 - $C$14^2/2) * Y$2 + $C$14*SQRT(Y$2)*T1554)</f>
        <v>82.46679389389908</v>
      </c>
      <c r="Z1554" s="52">
        <f ca="1">Y1554 * EXP(($E$3 - $C$14^2/2) * (Z$2-Y$2) + $C$14*SQRT(Z$2-Y$2)*U1554)</f>
        <v>74.298642282584865</v>
      </c>
      <c r="AA1554" s="52">
        <f ca="1">Z1554 * EXP(($E$3 - $C$14^2/2) * (AA$2-Z$2) + $C$14*SQRT(AA$2-Z$2)*V1554)</f>
        <v>86.575102983349936</v>
      </c>
      <c r="AB1554" s="52">
        <f ca="1">AA1554 * EXP(($E$3 - $C$14^2/2) * (AB$2-AA$2) + $C$14*SQRT(AB$2-AA$2)*W1554)</f>
        <v>104.62782921806797</v>
      </c>
      <c r="AC1554" s="52">
        <f ca="1">AB1554 * EXP(($E$3 - $C$14^2/2) * (AC$2-AB$2) + $C$14*SQRT(AC$2-AB$2)*X1554)</f>
        <v>127.82675077237271</v>
      </c>
      <c r="AD1554" s="47"/>
      <c r="AE1554" s="3" t="s">
        <v>68</v>
      </c>
      <c r="AF1554" s="52" t="b">
        <f ca="1">AND(AF1551&gt;$B$3, NOT(OR($AF1553:AF1553)))</f>
        <v>0</v>
      </c>
      <c r="AG1554" s="52" t="b">
        <f ca="1">AND(AG1551&gt;$B$3, NOT(OR($AF1553:AG1553)))</f>
        <v>0</v>
      </c>
      <c r="AH1554" s="52" t="b">
        <f ca="1">AND(AH1551&gt;$B$3, NOT(OR($AF1553:AH1553)))</f>
        <v>0</v>
      </c>
      <c r="AI1554" s="52" t="b">
        <f ca="1">AND(AI1551&gt;$B$3, NOT(OR($AF1553:AI1553)))</f>
        <v>0</v>
      </c>
      <c r="AJ1554" s="52" t="b">
        <f ca="1">AND(AJ1551&gt;$B$3, NOT(OR($AF1553:AJ1553)))</f>
        <v>0</v>
      </c>
      <c r="AK1554" s="74"/>
      <c r="AL1554" s="70"/>
    </row>
    <row r="1555" spans="7:38" ht="14.55" customHeight="1" x14ac:dyDescent="0.3">
      <c r="G1555" s="3">
        <v>1553</v>
      </c>
      <c r="H1555" s="58">
        <v>-0.76657647118185512</v>
      </c>
      <c r="I1555" s="58">
        <v>-1.4572302952781551</v>
      </c>
      <c r="J1555" s="58">
        <v>1.421053932146328</v>
      </c>
      <c r="K1555" s="59">
        <v>0.61503712801962085</v>
      </c>
      <c r="L1555" s="60">
        <f t="array" ref="L1555:O1555">TRANSPOSE(MMULT(Option!$B$25:$E$28, TRANSPOSE(H1555:K1555)))</f>
        <v>-0.76657647118185512</v>
      </c>
      <c r="M1555" s="60">
        <v>-1.6422042150917411</v>
      </c>
      <c r="N1555" s="60">
        <v>0.55990291921983382</v>
      </c>
      <c r="O1555" s="60">
        <v>0.11582460424980406</v>
      </c>
      <c r="P1555" s="56" t="str">
        <f t="shared" si="1943"/>
        <v>311/3</v>
      </c>
      <c r="R1555" s="80">
        <v>389</v>
      </c>
      <c r="S1555" s="3" t="s">
        <v>28</v>
      </c>
      <c r="T1555" s="60">
        <f t="array" aca="1" ref="T1555:T1558" ca="1">TRANSPOSE(OFFSET($L$3, MATCH($R1555 &amp; "/" &amp; T$2, $P$3:$P$5002, 0) - 1, 0, 1, $E$1))</f>
        <v>1.106764054420289</v>
      </c>
      <c r="U1555" s="60">
        <f t="array" aca="1" ref="U1555:U1558" ca="1">TRANSPOSE(OFFSET($L$3, MATCH($R1555 &amp; "/" &amp; U$2, $P$3:$P$5002, 0) - 1, 0, 1, $E$1))</f>
        <v>-1.5976335738751646</v>
      </c>
      <c r="V1555" s="60">
        <f t="array" aca="1" ref="V1555:V1558" ca="1">TRANSPOSE(OFFSET($L$3, MATCH($R1555 &amp; "/" &amp; V$2, $P$3:$P$5002, 0) - 1, 0, 1, $E$1))</f>
        <v>-1.0470117968765928</v>
      </c>
      <c r="W1555" s="60">
        <f t="array" aca="1" ref="W1555:W1558" ca="1">TRANSPOSE(OFFSET($L$3, MATCH($R1555 &amp; "/" &amp; W$2, $P$3:$P$5002, 0) - 1, 0, 1, $E$1))</f>
        <v>-0.86339830370806991</v>
      </c>
      <c r="X1555" s="60">
        <f t="array" aca="1" ref="X1555:X1558" ca="1">TRANSPOSE(OFFSET($L$3, MATCH($R1555 &amp; "/" &amp; X$2, $P$3:$P$5002, 0) - 1, 0, 1, $E$1))</f>
        <v>0.85684636479703125</v>
      </c>
      <c r="Y1555" s="52">
        <f ca="1">$B$11 * EXP(($E$3 - $C$11^2/2) * Y$2 + $C$11*SQRT(Y$2)*T1555)</f>
        <v>140.07799887856208</v>
      </c>
      <c r="Z1555" s="52">
        <f ca="1">Y1555 * EXP(($E$3 - $C$11^2/2) * (Z$2-Y$2) + $C$11*SQRT(Z$2-Y$2)*U1555)</f>
        <v>87.174279727376359</v>
      </c>
      <c r="AA1555" s="52">
        <f ca="1">Z1555 * EXP(($E$3 - $C$11^2/2) * (AA$2-Z$2) + $C$11*SQRT(AA$2-Z$2)*V1555)</f>
        <v>63.99505348582079</v>
      </c>
      <c r="AB1555" s="52">
        <f ca="1">AA1555 * EXP(($E$3 - $C$11^2/2) * (AB$2-AA$2) + $C$11*SQRT(AB$2-AA$2)*W1555)</f>
        <v>49.639470822541469</v>
      </c>
      <c r="AC1555" s="52">
        <f ca="1">AB1555 * EXP(($E$3 - $C$11^2/2) * (AC$2-AB$2) + $C$11*SQRT(AC$2-AB$2)*X1555)</f>
        <v>64.511287559629494</v>
      </c>
      <c r="AD1555" s="47"/>
      <c r="AE1555" s="3" t="s">
        <v>69</v>
      </c>
      <c r="AF1555" s="20" cm="1">
        <f t="array" aca="1" ref="AF1555" ca="1">MIN(Y1555:Y1558 / $D$11:$D$14)</f>
        <v>0.8414693608282936</v>
      </c>
      <c r="AG1555" s="20" cm="1">
        <f t="array" aca="1" ref="AG1555" ca="1">MIN(Z1555:Z1558 / $D$11:$D$14)</f>
        <v>0.87174279727376358</v>
      </c>
      <c r="AH1555" s="20" cm="1">
        <f t="array" aca="1" ref="AH1555" ca="1">MIN(AA1555:AA1558 / $D$11:$D$14)</f>
        <v>0.63995053485820785</v>
      </c>
      <c r="AI1555" s="20" cm="1">
        <f t="array" aca="1" ref="AI1555" ca="1">MIN(AB1555:AB1558 / $D$11:$D$14)</f>
        <v>0.4963947082254147</v>
      </c>
      <c r="AJ1555" s="20" cm="1">
        <f t="array" aca="1" ref="AJ1555" ca="1">MIN(AC1555:AC1558 / $D$11:$D$14)</f>
        <v>0.54545369279438338</v>
      </c>
      <c r="AK1555" s="72">
        <f t="array" aca="1" ref="AK1555" ca="1">SUMPRODUCT(AF1556:AJ1556, EXP(-$E$3*$AF$2:$AJ$2))</f>
        <v>105721.0809451906</v>
      </c>
      <c r="AL1555" s="70">
        <f ca="1">MAX(AC1556 - $D$11, 0) * EXP(-$E$2*$E$3)</f>
        <v>0</v>
      </c>
    </row>
    <row r="1556" spans="7:38" ht="14.55" customHeight="1" x14ac:dyDescent="0.3">
      <c r="G1556" s="3">
        <v>1554</v>
      </c>
      <c r="H1556" s="58">
        <v>-0.51203860376747579</v>
      </c>
      <c r="I1556" s="58">
        <v>-0.13992656060175171</v>
      </c>
      <c r="J1556" s="58">
        <v>0.39519621304483232</v>
      </c>
      <c r="K1556" s="59">
        <v>-0.29158933621546401</v>
      </c>
      <c r="L1556" s="60">
        <f t="array" ref="L1556:O1556">TRANSPOSE(MMULT(Option!$B$25:$E$28, TRANSPOSE(H1556:K1556)))</f>
        <v>-0.51203860376747579</v>
      </c>
      <c r="M1556" s="60">
        <v>-0.33306025264546091</v>
      </c>
      <c r="N1556" s="60">
        <v>0.10564799570751043</v>
      </c>
      <c r="O1556" s="60">
        <v>-0.41402460289984255</v>
      </c>
      <c r="P1556" s="56" t="str">
        <f t="shared" si="1943"/>
        <v>311/4</v>
      </c>
      <c r="R1556" s="80"/>
      <c r="S1556" s="3" t="s">
        <v>29</v>
      </c>
      <c r="T1556" s="60">
        <f ca="1"/>
        <v>-0.59201892066788653</v>
      </c>
      <c r="U1556" s="60">
        <f ca="1"/>
        <v>0.59585532997262325</v>
      </c>
      <c r="V1556" s="60">
        <f ca="1"/>
        <v>-1.0527992780041482</v>
      </c>
      <c r="W1556" s="60">
        <f ca="1"/>
        <v>-9.5954204758258721E-2</v>
      </c>
      <c r="X1556" s="60">
        <f ca="1"/>
        <v>-0.32677153066782633</v>
      </c>
      <c r="Y1556" s="52">
        <f ca="1">$B$12 * EXP(($E$3 - $C$12^2/2) * Y$2 + $C$12*SQRT(Y$2)*T1556)</f>
        <v>84.146936082829356</v>
      </c>
      <c r="Z1556" s="52">
        <f ca="1">Y1556 * EXP(($E$3 - $C$12^2/2) * (Z$2-Y$2) + $C$12*SQRT(Z$2-Y$2)*U1556)</f>
        <v>101.12133260666396</v>
      </c>
      <c r="AA1556" s="52">
        <f ca="1">Z1556 * EXP(($E$3 - $C$12^2/2) * (AA$2-Z$2) + $C$12*SQRT(AA$2-Z$2)*V1556)</f>
        <v>74.104875427331308</v>
      </c>
      <c r="AB1556" s="52">
        <f ca="1">AA1556 * EXP(($E$3 - $C$12^2/2) * (AB$2-AA$2) + $C$12*SQRT(AB$2-AA$2)*W1556)</f>
        <v>72.362996013760807</v>
      </c>
      <c r="AC1556" s="52">
        <f ca="1">AB1556 * EXP(($E$3 - $C$12^2/2) * (AC$2-AB$2) + $C$12*SQRT(AC$2-AB$2)*X1556)</f>
        <v>65.934617346729922</v>
      </c>
      <c r="AD1556" s="47"/>
      <c r="AE1556" s="3" t="s">
        <v>47</v>
      </c>
      <c r="AF1556" s="64">
        <f t="shared" ref="AF1556" ca="1" si="1964">($B$5*AF1558 + (1 + $B$6)*AF1557)*$B$2</f>
        <v>15000</v>
      </c>
      <c r="AG1556" s="64">
        <f t="shared" ref="AG1556" ca="1" si="1965">($B$5*AG1558 + (1 + $B$6)*AG1557)*$B$2</f>
        <v>15000</v>
      </c>
      <c r="AH1556" s="64">
        <f t="shared" ref="AH1556" ca="1" si="1966">($B$5*AH1558 + (1 + $B$6)*AH1557)*$B$2</f>
        <v>0</v>
      </c>
      <c r="AI1556" s="64">
        <f t="shared" ref="AI1556" ca="1" si="1967">($B$5*AI1558 + (1 + $B$6)*AI1557)*$B$2</f>
        <v>0</v>
      </c>
      <c r="AJ1556" s="64" cm="1">
        <f t="array" aca="1" ref="AJ1556" ca="1">($B$5*AJ1558 + (1 + $B$6)*AJ1557 + AND(NOT(AF1557:AJ1557)))*$B$2</f>
        <v>100000</v>
      </c>
      <c r="AK1556" s="73"/>
      <c r="AL1556" s="70"/>
    </row>
    <row r="1557" spans="7:38" ht="14.55" customHeight="1" x14ac:dyDescent="0.3">
      <c r="G1557" s="3">
        <v>1555</v>
      </c>
      <c r="H1557" s="58">
        <v>0.96007328862578556</v>
      </c>
      <c r="I1557" s="58">
        <v>1.2483906554042004</v>
      </c>
      <c r="J1557" s="58">
        <v>1.985317436633065</v>
      </c>
      <c r="K1557" s="59">
        <v>2.7183530951732431</v>
      </c>
      <c r="L1557" s="60">
        <f t="array" ref="L1557:O1557">TRANSPOSE(MMULT(Option!$B$25:$E$28, TRANSPOSE(H1557:K1557)))</f>
        <v>0.96007328862578556</v>
      </c>
      <c r="M1557" s="60">
        <v>1.5281982505033702</v>
      </c>
      <c r="N1557" s="60">
        <v>2.4546590135780559</v>
      </c>
      <c r="O1557" s="60">
        <v>3.4262875276083489</v>
      </c>
      <c r="P1557" s="56" t="str">
        <f t="shared" si="1943"/>
        <v>311/5</v>
      </c>
      <c r="R1557" s="80"/>
      <c r="S1557" s="3" t="s">
        <v>31</v>
      </c>
      <c r="T1557" s="60">
        <f ca="1"/>
        <v>1.1058589786771753</v>
      </c>
      <c r="U1557" s="60">
        <f ca="1"/>
        <v>-0.43031730983982852</v>
      </c>
      <c r="V1557" s="60">
        <f ca="1"/>
        <v>-0.34161799461662229</v>
      </c>
      <c r="W1557" s="60">
        <f ca="1"/>
        <v>0.8914423647596259</v>
      </c>
      <c r="X1557" s="60">
        <f ca="1"/>
        <v>-0.89038563028722495</v>
      </c>
      <c r="Y1557" s="52">
        <f ca="1">$B$13 * EXP(($E$3 - $C$13^2/2) * Y$2 + $C$13*SQRT(Y$2)*T1557)</f>
        <v>140.03996968201253</v>
      </c>
      <c r="Z1557" s="52">
        <f ca="1">Y1557 * EXP(($E$3 - $C$13^2/2) * (Z$2-Y$2) + $C$13*SQRT(Z$2-Y$2)*U1557)</f>
        <v>123.6967105194319</v>
      </c>
      <c r="AA1557" s="52">
        <f ca="1">Z1557 * EXP(($E$3 - $C$13^2/2) * (AA$2-Z$2) + $C$13*SQRT(AA$2-Z$2)*V1557)</f>
        <v>112.20721414950795</v>
      </c>
      <c r="AB1557" s="52">
        <f ca="1">AA1557 * EXP(($E$3 - $C$13^2/2) * (AB$2-AA$2) + $C$13*SQRT(AB$2-AA$2)*W1557)</f>
        <v>147.34547472974219</v>
      </c>
      <c r="AC1557" s="52">
        <f ca="1">AB1557 * EXP(($E$3 - $C$13^2/2) * (AC$2-AB$2) + $C$13*SQRT(AC$2-AB$2)*X1557)</f>
        <v>113.3708505691573</v>
      </c>
      <c r="AD1557" s="47"/>
      <c r="AE1557" s="3" t="s">
        <v>46</v>
      </c>
      <c r="AF1557" s="52" t="b">
        <f t="shared" ref="AF1557" ca="1" si="1968">AF1555 &gt;= $B$4</f>
        <v>0</v>
      </c>
      <c r="AG1557" s="52" t="b">
        <f t="array" aca="1" ref="AG1557" ca="1">AND(AG1555 &gt;= $B$4, NOT(OR($AF1557:AF1557)))</f>
        <v>0</v>
      </c>
      <c r="AH1557" s="52" t="b">
        <f t="array" aca="1" ref="AH1557" ca="1">AND(AH1555 &gt;= $B$4, NOT(OR($AF1557:AG1557)))</f>
        <v>0</v>
      </c>
      <c r="AI1557" s="52" t="b">
        <f t="array" aca="1" ref="AI1557" ca="1">AND(AI1555 &gt;= $B$4, NOT(OR($AF1557:AH1557)))</f>
        <v>0</v>
      </c>
      <c r="AJ1557" s="52" t="b">
        <f t="array" aca="1" ref="AJ1557" ca="1">AND(AJ1555 &gt;= $B$4, NOT(OR($AF1557:AI1557)))</f>
        <v>0</v>
      </c>
      <c r="AK1557" s="73"/>
      <c r="AL1557" s="70"/>
    </row>
    <row r="1558" spans="7:38" ht="14.55" customHeight="1" x14ac:dyDescent="0.3">
      <c r="G1558" s="3">
        <v>1556</v>
      </c>
      <c r="H1558" s="58">
        <v>0.39157564921097981</v>
      </c>
      <c r="I1558" s="58">
        <v>1.0551228083649553</v>
      </c>
      <c r="J1558" s="58">
        <v>0.41130407534968566</v>
      </c>
      <c r="K1558" s="59">
        <v>-0.3721058290969167</v>
      </c>
      <c r="L1558" s="60">
        <f t="array" ref="L1558:O1558">TRANSPOSE(MMULT(Option!$B$25:$E$28, TRANSPOSE(H1558:K1558)))</f>
        <v>0.39157564921097981</v>
      </c>
      <c r="M1558" s="60">
        <v>1.1236662870457503</v>
      </c>
      <c r="N1558" s="60">
        <v>0.79417877692593142</v>
      </c>
      <c r="O1558" s="60">
        <v>0.19455220835435283</v>
      </c>
      <c r="P1558" s="56" t="str">
        <f t="shared" si="1943"/>
        <v>312/1</v>
      </c>
      <c r="R1558" s="80"/>
      <c r="S1558" s="3" t="s">
        <v>30</v>
      </c>
      <c r="T1558" s="60">
        <f ca="1"/>
        <v>1.1824442633848031</v>
      </c>
      <c r="U1558" s="60">
        <f ca="1"/>
        <v>-0.84592668345895883</v>
      </c>
      <c r="V1558" s="60">
        <f ca="1"/>
        <v>0.32894643938285784</v>
      </c>
      <c r="W1558" s="60">
        <f ca="1"/>
        <v>-1.7146411012588529</v>
      </c>
      <c r="X1558" s="60">
        <f ca="1"/>
        <v>-1.0546141406559641</v>
      </c>
      <c r="Y1558" s="52">
        <f ca="1">$B$14 * EXP(($E$3 - $C$14^2/2) * Y$2 + $C$14*SQRT(Y$2)*T1558)</f>
        <v>143.29471665067459</v>
      </c>
      <c r="Z1558" s="52">
        <f ca="1">Y1558 * EXP(($E$3 - $C$14^2/2) * (Z$2-Y$2) + $C$14*SQRT(Z$2-Y$2)*U1558)</f>
        <v>111.7344931342607</v>
      </c>
      <c r="AA1558" s="52">
        <f ca="1">Z1558 * EXP(($E$3 - $C$14^2/2) * (AA$2-Z$2) + $C$14*SQRT(AA$2-Z$2)*V1558)</f>
        <v>123.9414642663906</v>
      </c>
      <c r="AB1558" s="52">
        <f ca="1">AA1558 * EXP(($E$3 - $C$14^2/2) * (AB$2-AA$2) + $C$14*SQRT(AB$2-AA$2)*W1558)</f>
        <v>74.471541670103761</v>
      </c>
      <c r="AC1558" s="52">
        <f ca="1">AB1558 * EXP(($E$3 - $C$14^2/2) * (AC$2-AB$2) + $C$14*SQRT(AC$2-AB$2)*X1558)</f>
        <v>54.54536927943834</v>
      </c>
      <c r="AD1558" s="47"/>
      <c r="AE1558" s="3" t="s">
        <v>68</v>
      </c>
      <c r="AF1558" s="52" t="b">
        <f ca="1">AND(AF1555&gt;$B$3, NOT(OR($AF1557:AF1557)))</f>
        <v>1</v>
      </c>
      <c r="AG1558" s="52" t="b">
        <f ca="1">AND(AG1555&gt;$B$3, NOT(OR($AF1557:AG1557)))</f>
        <v>1</v>
      </c>
      <c r="AH1558" s="52" t="b">
        <f ca="1">AND(AH1555&gt;$B$3, NOT(OR($AF1557:AH1557)))</f>
        <v>0</v>
      </c>
      <c r="AI1558" s="52" t="b">
        <f ca="1">AND(AI1555&gt;$B$3, NOT(OR($AF1557:AI1557)))</f>
        <v>0</v>
      </c>
      <c r="AJ1558" s="52" t="b">
        <f ca="1">AND(AJ1555&gt;$B$3, NOT(OR($AF1557:AJ1557)))</f>
        <v>0</v>
      </c>
      <c r="AK1558" s="74"/>
      <c r="AL1558" s="70"/>
    </row>
    <row r="1559" spans="7:38" ht="14.55" customHeight="1" x14ac:dyDescent="0.3">
      <c r="G1559" s="3">
        <v>1557</v>
      </c>
      <c r="H1559" s="58">
        <v>0.57440255804799534</v>
      </c>
      <c r="I1559" s="58">
        <v>0.40733502579115521</v>
      </c>
      <c r="J1559" s="58">
        <v>-1.5247653605773834</v>
      </c>
      <c r="K1559" s="59">
        <v>1.1489990117259095</v>
      </c>
      <c r="L1559" s="60">
        <f t="array" ref="L1559:O1559">TRANSPOSE(MMULT(Option!$B$25:$E$28, TRANSPOSE(H1559:K1559)))</f>
        <v>0.57440255804799534</v>
      </c>
      <c r="M1559" s="60">
        <v>0.60308974099814971</v>
      </c>
      <c r="N1559" s="60">
        <v>-1.0027903927991368</v>
      </c>
      <c r="O1559" s="60">
        <v>1.0227666150510477</v>
      </c>
      <c r="P1559" s="56" t="str">
        <f t="shared" si="1943"/>
        <v>312/2</v>
      </c>
      <c r="R1559" s="80">
        <v>390</v>
      </c>
      <c r="S1559" s="3" t="s">
        <v>28</v>
      </c>
      <c r="T1559" s="60">
        <f t="array" aca="1" ref="T1559:T1562" ca="1">TRANSPOSE(OFFSET($L$3, MATCH($R1559 &amp; "/" &amp; T$2, $P$3:$P$5002, 0) - 1, 0, 1, $E$1))</f>
        <v>-0.75911971338406214</v>
      </c>
      <c r="U1559" s="60">
        <f t="array" aca="1" ref="U1559:U1562" ca="1">TRANSPOSE(OFFSET($L$3, MATCH($R1559 &amp; "/" &amp; U$2, $P$3:$P$5002, 0) - 1, 0, 1, $E$1))</f>
        <v>-0.17596622529018768</v>
      </c>
      <c r="V1559" s="60">
        <f t="array" aca="1" ref="V1559:V1562" ca="1">TRANSPOSE(OFFSET($L$3, MATCH($R1559 &amp; "/" &amp; V$2, $P$3:$P$5002, 0) - 1, 0, 1, $E$1))</f>
        <v>-0.88638615920554098</v>
      </c>
      <c r="W1559" s="60">
        <f t="array" aca="1" ref="W1559:W1562" ca="1">TRANSPOSE(OFFSET($L$3, MATCH($R1559 &amp; "/" &amp; W$2, $P$3:$P$5002, 0) - 1, 0, 1, $E$1))</f>
        <v>-0.42650812818502282</v>
      </c>
      <c r="X1559" s="60">
        <f t="array" aca="1" ref="X1559:X1562" ca="1">TRANSPOSE(OFFSET($L$3, MATCH($R1559 &amp; "/" &amp; X$2, $P$3:$P$5002, 0) - 1, 0, 1, $E$1))</f>
        <v>-1.2256741168453462</v>
      </c>
      <c r="Y1559" s="52">
        <f ca="1">$B$11 * EXP(($E$3 - $C$11^2/2) * Y$2 + $C$11*SQRT(Y$2)*T1559)</f>
        <v>80.032617631549229</v>
      </c>
      <c r="Z1559" s="52">
        <f ca="1">Y1559 * EXP(($E$3 - $C$11^2/2) * (Z$2-Y$2) + $C$11*SQRT(Z$2-Y$2)*U1559)</f>
        <v>76.297822894140225</v>
      </c>
      <c r="AA1559" s="52">
        <f ca="1">Z1559 * EXP(($E$3 - $C$11^2/2) * (AA$2-Z$2) + $C$11*SQRT(AA$2-Z$2)*V1559)</f>
        <v>58.775703082393882</v>
      </c>
      <c r="AB1559" s="52">
        <f ca="1">AA1559 * EXP(($E$3 - $C$11^2/2) * (AB$2-AA$2) + $C$11*SQRT(AB$2-AA$2)*W1559)</f>
        <v>51.975690462553253</v>
      </c>
      <c r="AC1559" s="52">
        <f ca="1">AB1559 * EXP(($E$3 - $C$11^2/2) * (AC$2-AB$2) + $C$11*SQRT(AC$2-AB$2)*X1559)</f>
        <v>36.164352030765968</v>
      </c>
      <c r="AD1559" s="47"/>
      <c r="AE1559" s="3" t="s">
        <v>69</v>
      </c>
      <c r="AF1559" s="20" cm="1">
        <f t="array" aca="1" ref="AF1559" ca="1">MIN(Y1559:Y1562 / $D$11:$D$14)</f>
        <v>0.8003261763154923</v>
      </c>
      <c r="AG1559" s="20" cm="1">
        <f t="array" aca="1" ref="AG1559" ca="1">MIN(Z1559:Z1562 / $D$11:$D$14)</f>
        <v>0.71706510457897599</v>
      </c>
      <c r="AH1559" s="20" cm="1">
        <f t="array" aca="1" ref="AH1559" ca="1">MIN(AA1559:AA1562 / $D$11:$D$14)</f>
        <v>0.58775703082393882</v>
      </c>
      <c r="AI1559" s="20" cm="1">
        <f t="array" aca="1" ref="AI1559" ca="1">MIN(AB1559:AB1562 / $D$11:$D$14)</f>
        <v>0.51975690462553248</v>
      </c>
      <c r="AJ1559" s="20" cm="1">
        <f t="array" aca="1" ref="AJ1559" ca="1">MIN(AC1559:AC1562 / $D$11:$D$14)</f>
        <v>0.36164352030765967</v>
      </c>
      <c r="AK1559" s="72">
        <f t="array" aca="1" ref="AK1559" ca="1">SUMPRODUCT(AF1560:AJ1560, EXP(-$E$3*$AF$2:$AJ$2))</f>
        <v>92148.519674651194</v>
      </c>
      <c r="AL1559" s="70">
        <f ca="1">MAX(AC1560 - $D$11, 0) * EXP(-$E$2*$E$3)</f>
        <v>0</v>
      </c>
    </row>
    <row r="1560" spans="7:38" ht="14.55" customHeight="1" x14ac:dyDescent="0.3">
      <c r="G1560" s="3">
        <v>1558</v>
      </c>
      <c r="H1560" s="58">
        <v>0.513712845893041</v>
      </c>
      <c r="I1560" s="58">
        <v>0.92943649800079298</v>
      </c>
      <c r="J1560" s="58">
        <v>-0.51273771095524101</v>
      </c>
      <c r="K1560" s="59">
        <v>0.3521065373376317</v>
      </c>
      <c r="L1560" s="60">
        <f t="array" ref="L1560:O1560">TRANSPOSE(MMULT(Option!$B$25:$E$28, TRANSPOSE(H1560:K1560)))</f>
        <v>0.513712845893041</v>
      </c>
      <c r="M1560" s="60">
        <v>1.0573277595058777</v>
      </c>
      <c r="N1560" s="60">
        <v>-1.4739481725242198E-3</v>
      </c>
      <c r="O1560" s="60">
        <v>0.65031861479944197</v>
      </c>
      <c r="P1560" s="56" t="str">
        <f t="shared" si="1943"/>
        <v>312/3</v>
      </c>
      <c r="R1560" s="80"/>
      <c r="S1560" s="3" t="s">
        <v>29</v>
      </c>
      <c r="T1560" s="60">
        <f ca="1"/>
        <v>-0.49559385351204316</v>
      </c>
      <c r="U1560" s="60">
        <f ca="1"/>
        <v>-0.64636828361906751</v>
      </c>
      <c r="V1560" s="60">
        <f ca="1"/>
        <v>0.11392579416765869</v>
      </c>
      <c r="W1560" s="60">
        <f ca="1"/>
        <v>-0.28004114512935774</v>
      </c>
      <c r="X1560" s="60">
        <f ca="1"/>
        <v>-0.33897377772230031</v>
      </c>
      <c r="Y1560" s="52">
        <f ca="1">$B$12 * EXP(($E$3 - $C$12^2/2) * Y$2 + $C$12*SQRT(Y$2)*T1560)</f>
        <v>86.616647363983304</v>
      </c>
      <c r="Z1560" s="52">
        <f ca="1">Y1560 * EXP(($E$3 - $C$12^2/2) * (Z$2-Y$2) + $C$12*SQRT(Z$2-Y$2)*U1560)</f>
        <v>71.706510457897593</v>
      </c>
      <c r="AA1560" s="52">
        <f ca="1">Z1560 * EXP(($E$3 - $C$12^2/2) * (AA$2-Z$2) + $C$12*SQRT(AA$2-Z$2)*V1560)</f>
        <v>74.571566101532994</v>
      </c>
      <c r="AB1560" s="52">
        <f ca="1">AA1560 * EXP(($E$3 - $C$12^2/2) * (AB$2-AA$2) + $C$12*SQRT(AB$2-AA$2)*W1560)</f>
        <v>68.906253753945663</v>
      </c>
      <c r="AC1560" s="52">
        <f ca="1">AB1560 * EXP(($E$3 - $C$12^2/2) * (AC$2-AB$2) + $C$12*SQRT(AC$2-AB$2)*X1560)</f>
        <v>62.555540256976215</v>
      </c>
      <c r="AD1560" s="47"/>
      <c r="AE1560" s="3" t="s">
        <v>47</v>
      </c>
      <c r="AF1560" s="64">
        <f t="shared" ref="AF1560" ca="1" si="1969">($B$5*AF1562 + (1 + $B$6)*AF1561)*$B$2</f>
        <v>15000</v>
      </c>
      <c r="AG1560" s="64">
        <f t="shared" ref="AG1560" ca="1" si="1970">($B$5*AG1562 + (1 + $B$6)*AG1561)*$B$2</f>
        <v>0</v>
      </c>
      <c r="AH1560" s="64">
        <f t="shared" ref="AH1560" ca="1" si="1971">($B$5*AH1562 + (1 + $B$6)*AH1561)*$B$2</f>
        <v>0</v>
      </c>
      <c r="AI1560" s="64">
        <f t="shared" ref="AI1560" ca="1" si="1972">($B$5*AI1562 + (1 + $B$6)*AI1561)*$B$2</f>
        <v>0</v>
      </c>
      <c r="AJ1560" s="64" cm="1">
        <f t="array" aca="1" ref="AJ1560" ca="1">($B$5*AJ1562 + (1 + $B$6)*AJ1561 + AND(NOT(AF1561:AJ1561)))*$B$2</f>
        <v>100000</v>
      </c>
      <c r="AK1560" s="73"/>
      <c r="AL1560" s="70"/>
    </row>
    <row r="1561" spans="7:38" ht="14.55" customHeight="1" x14ac:dyDescent="0.3">
      <c r="G1561" s="3">
        <v>1559</v>
      </c>
      <c r="H1561" s="58">
        <v>0.23899764839965565</v>
      </c>
      <c r="I1561" s="58">
        <v>4.3086961018151661E-2</v>
      </c>
      <c r="J1561" s="58">
        <v>2.1371114939631051</v>
      </c>
      <c r="K1561" s="59">
        <v>-0.12567356320481562</v>
      </c>
      <c r="L1561" s="60">
        <f t="array" ref="L1561:O1561">TRANSPOSE(MMULT(Option!$B$25:$E$28, TRANSPOSE(H1561:K1561)))</f>
        <v>0.23899764839965565</v>
      </c>
      <c r="M1561" s="60">
        <v>0.13508891142612056</v>
      </c>
      <c r="N1561" s="60">
        <v>1.9839284108079047</v>
      </c>
      <c r="O1561" s="60">
        <v>0.4163829169171227</v>
      </c>
      <c r="P1561" s="56" t="str">
        <f t="shared" si="1943"/>
        <v>312/4</v>
      </c>
      <c r="R1561" s="80"/>
      <c r="S1561" s="3" t="s">
        <v>31</v>
      </c>
      <c r="T1561" s="60">
        <f ca="1"/>
        <v>0.15313662473007755</v>
      </c>
      <c r="U1561" s="60">
        <f ca="1"/>
        <v>0.61422385645071365</v>
      </c>
      <c r="V1561" s="60">
        <f ca="1"/>
        <v>1.9727281291117532E-2</v>
      </c>
      <c r="W1561" s="60">
        <f ca="1"/>
        <v>-0.20177066743515112</v>
      </c>
      <c r="X1561" s="60">
        <f ca="1"/>
        <v>-1.7336892285102441</v>
      </c>
      <c r="Y1561" s="52">
        <f ca="1">$B$13 * EXP(($E$3 - $C$13^2/2) * Y$2 + $C$13*SQRT(Y$2)*T1561)</f>
        <v>105.22607948255636</v>
      </c>
      <c r="Z1561" s="52">
        <f ca="1">Y1561 * EXP(($E$3 - $C$13^2/2) * (Z$2-Y$2) + $C$13*SQRT(Z$2-Y$2)*U1561)</f>
        <v>127.15137811946288</v>
      </c>
      <c r="AA1561" s="52">
        <f ca="1">Z1561 * EXP(($E$3 - $C$13^2/2) * (AA$2-Z$2) + $C$13*SQRT(AA$2-Z$2)*V1561)</f>
        <v>128.54724661932116</v>
      </c>
      <c r="AB1561" s="52">
        <f ca="1">AA1561 * EXP(($E$3 - $C$13^2/2) * (AB$2-AA$2) + $C$13*SQRT(AB$2-AA$2)*W1561)</f>
        <v>121.60344679684295</v>
      </c>
      <c r="AC1561" s="52">
        <f ca="1">AB1561 * EXP(($E$3 - $C$13^2/2) * (AC$2-AB$2) + $C$13*SQRT(AC$2-AB$2)*X1561)</f>
        <v>72.650374579262234</v>
      </c>
      <c r="AD1561" s="47"/>
      <c r="AE1561" s="3" t="s">
        <v>46</v>
      </c>
      <c r="AF1561" s="52" t="b">
        <f t="shared" ref="AF1561" ca="1" si="1973">AF1559 &gt;= $B$4</f>
        <v>0</v>
      </c>
      <c r="AG1561" s="52" t="b">
        <f t="array" aca="1" ref="AG1561" ca="1">AND(AG1559 &gt;= $B$4, NOT(OR($AF1561:AF1561)))</f>
        <v>0</v>
      </c>
      <c r="AH1561" s="52" t="b">
        <f t="array" aca="1" ref="AH1561" ca="1">AND(AH1559 &gt;= $B$4, NOT(OR($AF1561:AG1561)))</f>
        <v>0</v>
      </c>
      <c r="AI1561" s="52" t="b">
        <f t="array" aca="1" ref="AI1561" ca="1">AND(AI1559 &gt;= $B$4, NOT(OR($AF1561:AH1561)))</f>
        <v>0</v>
      </c>
      <c r="AJ1561" s="52" t="b">
        <f t="array" aca="1" ref="AJ1561" ca="1">AND(AJ1559 &gt;= $B$4, NOT(OR($AF1561:AI1561)))</f>
        <v>0</v>
      </c>
      <c r="AK1561" s="73"/>
      <c r="AL1561" s="70"/>
    </row>
    <row r="1562" spans="7:38" ht="14.55" customHeight="1" x14ac:dyDescent="0.3">
      <c r="G1562" s="3">
        <v>1560</v>
      </c>
      <c r="H1562" s="58">
        <v>0.5727285288860009</v>
      </c>
      <c r="I1562" s="58">
        <v>-0.49501936151532505</v>
      </c>
      <c r="J1562" s="58">
        <v>-0.97676201278704078</v>
      </c>
      <c r="K1562" s="59">
        <v>-1.9641360460739685</v>
      </c>
      <c r="L1562" s="60">
        <f t="array" ref="L1562:O1562">TRANSPOSE(MMULT(Option!$B$25:$E$28, TRANSPOSE(H1562:K1562)))</f>
        <v>0.5727285288860009</v>
      </c>
      <c r="M1562" s="60">
        <v>-0.22460132736813698</v>
      </c>
      <c r="N1562" s="60">
        <v>-0.75843499285961657</v>
      </c>
      <c r="O1562" s="60">
        <v>-1.7731651310510463</v>
      </c>
      <c r="P1562" s="56" t="str">
        <f t="shared" si="1943"/>
        <v>312/5</v>
      </c>
      <c r="R1562" s="80"/>
      <c r="S1562" s="3" t="s">
        <v>30</v>
      </c>
      <c r="T1562" s="60">
        <f ca="1"/>
        <v>0.37783804716495284</v>
      </c>
      <c r="U1562" s="60">
        <f ca="1"/>
        <v>0.39638054214843244</v>
      </c>
      <c r="V1562" s="60">
        <f ca="1"/>
        <v>1.1480967445986952</v>
      </c>
      <c r="W1562" s="60">
        <f ca="1"/>
        <v>0.25876311855689454</v>
      </c>
      <c r="X1562" s="60">
        <f ca="1"/>
        <v>-2.1654694619748742</v>
      </c>
      <c r="Y1562" s="52">
        <f ca="1">$B$14 * EXP(($E$3 - $C$14^2/2) * Y$2 + $C$14*SQRT(Y$2)*T1562)</f>
        <v>112.56396075571109</v>
      </c>
      <c r="Z1562" s="52">
        <f ca="1">Y1562 * EXP(($E$3 - $C$14^2/2) * (Z$2-Y$2) + $C$14*SQRT(Z$2-Y$2)*U1562)</f>
        <v>127.4132527919146</v>
      </c>
      <c r="AA1562" s="52">
        <f ca="1">Z1562 * EXP(($E$3 - $C$14^2/2) * (AA$2-Z$2) + $C$14*SQRT(AA$2-Z$2)*V1562)</f>
        <v>180.70480461730401</v>
      </c>
      <c r="AB1562" s="52">
        <f ca="1">AA1562 * EXP(($E$3 - $C$14^2/2) * (AB$2-AA$2) + $C$14*SQRT(AB$2-AA$2)*W1562)</f>
        <v>196.27048271307598</v>
      </c>
      <c r="AC1562" s="52">
        <f ca="1">AB1562 * EXP(($E$3 - $C$14^2/2) * (AC$2-AB$2) + $C$14*SQRT(AC$2-AB$2)*X1562)</f>
        <v>103.01276196594361</v>
      </c>
      <c r="AD1562" s="47"/>
      <c r="AE1562" s="3" t="s">
        <v>68</v>
      </c>
      <c r="AF1562" s="52" t="b">
        <f ca="1">AND(AF1559&gt;$B$3, NOT(OR($AF1561:AF1561)))</f>
        <v>1</v>
      </c>
      <c r="AG1562" s="52" t="b">
        <f ca="1">AND(AG1559&gt;$B$3, NOT(OR($AF1561:AG1561)))</f>
        <v>0</v>
      </c>
      <c r="AH1562" s="52" t="b">
        <f ca="1">AND(AH1559&gt;$B$3, NOT(OR($AF1561:AH1561)))</f>
        <v>0</v>
      </c>
      <c r="AI1562" s="52" t="b">
        <f ca="1">AND(AI1559&gt;$B$3, NOT(OR($AF1561:AI1561)))</f>
        <v>0</v>
      </c>
      <c r="AJ1562" s="52" t="b">
        <f ca="1">AND(AJ1559&gt;$B$3, NOT(OR($AF1561:AJ1561)))</f>
        <v>0</v>
      </c>
      <c r="AK1562" s="74"/>
      <c r="AL1562" s="70"/>
    </row>
    <row r="1563" spans="7:38" ht="14.55" customHeight="1" x14ac:dyDescent="0.3">
      <c r="G1563" s="3">
        <v>1561</v>
      </c>
      <c r="H1563" s="58">
        <v>-1.6183147386083192</v>
      </c>
      <c r="I1563" s="58">
        <v>0.20946120411213881</v>
      </c>
      <c r="J1563" s="58">
        <v>1.0975316418680403</v>
      </c>
      <c r="K1563" s="59">
        <v>-0.60920039256713487</v>
      </c>
      <c r="L1563" s="60">
        <f t="array" ref="L1563:O1563">TRANSPOSE(MMULT(Option!$B$25:$E$28, TRANSPOSE(H1563:K1563)))</f>
        <v>-1.6183147386083192</v>
      </c>
      <c r="M1563" s="60">
        <v>-0.45535153084323343</v>
      </c>
      <c r="N1563" s="60">
        <v>0.37149701143995162</v>
      </c>
      <c r="O1563" s="60">
        <v>-0.89994788374961887</v>
      </c>
      <c r="P1563" s="56" t="str">
        <f t="shared" si="1943"/>
        <v>313/1</v>
      </c>
      <c r="R1563" s="80">
        <v>391</v>
      </c>
      <c r="S1563" s="3" t="s">
        <v>28</v>
      </c>
      <c r="T1563" s="60">
        <f t="array" aca="1" ref="T1563:T1566" ca="1">TRANSPOSE(OFFSET($L$3, MATCH($R1563 &amp; "/" &amp; T$2, $P$3:$P$5002, 0) - 1, 0, 1, $E$1))</f>
        <v>0.1442674888621516</v>
      </c>
      <c r="U1563" s="60">
        <f t="array" aca="1" ref="U1563:U1566" ca="1">TRANSPOSE(OFFSET($L$3, MATCH($R1563 &amp; "/" &amp; U$2, $P$3:$P$5002, 0) - 1, 0, 1, $E$1))</f>
        <v>-0.47746738859129073</v>
      </c>
      <c r="V1563" s="60">
        <f t="array" aca="1" ref="V1563:V1566" ca="1">TRANSPOSE(OFFSET($L$3, MATCH($R1563 &amp; "/" &amp; V$2, $P$3:$P$5002, 0) - 1, 0, 1, $E$1))</f>
        <v>-2.2668320964047997</v>
      </c>
      <c r="W1563" s="60">
        <f t="array" aca="1" ref="W1563:W1566" ca="1">TRANSPOSE(OFFSET($L$3, MATCH($R1563 &amp; "/" &amp; W$2, $P$3:$P$5002, 0) - 1, 0, 1, $E$1))</f>
        <v>-0.29215263564044031</v>
      </c>
      <c r="X1563" s="60">
        <f t="array" aca="1" ref="X1563:X1566" ca="1">TRANSPOSE(OFFSET($L$3, MATCH($R1563 &amp; "/" &amp; X$2, $P$3:$P$5002, 0) - 1, 0, 1, $E$1))</f>
        <v>-0.82655584611535682</v>
      </c>
      <c r="Y1563" s="52">
        <f ca="1">$B$11 * EXP(($E$3 - $C$11^2/2) * Y$2 + $C$11*SQRT(Y$2)*T1563)</f>
        <v>104.94647230988051</v>
      </c>
      <c r="Z1563" s="52">
        <f ca="1">Y1563 * EXP(($E$3 - $C$11^2/2) * (Z$2-Y$2) + $C$11*SQRT(Z$2-Y$2)*U1563)</f>
        <v>91.396777074309384</v>
      </c>
      <c r="AA1563" s="52">
        <f ca="1">Z1563 * EXP(($E$3 - $C$11^2/2) * (AA$2-Z$2) + $C$11*SQRT(AA$2-Z$2)*V1563)</f>
        <v>46.53294643297162</v>
      </c>
      <c r="AB1563" s="52">
        <f ca="1">AA1563 * EXP(($E$3 - $C$11^2/2) * (AB$2-AA$2) + $C$11*SQRT(AB$2-AA$2)*W1563)</f>
        <v>42.841822918320787</v>
      </c>
      <c r="AC1563" s="52">
        <f ca="1">AB1563 * EXP(($E$3 - $C$11^2/2) * (AC$2-AB$2) + $C$11*SQRT(AC$2-AB$2)*X1563)</f>
        <v>33.600738390020879</v>
      </c>
      <c r="AD1563" s="47"/>
      <c r="AE1563" s="3" t="s">
        <v>69</v>
      </c>
      <c r="AF1563" s="20" cm="1">
        <f t="array" aca="1" ref="AF1563" ca="1">MIN(Y1563:Y1566 / $D$11:$D$14)</f>
        <v>0.72033984619920177</v>
      </c>
      <c r="AG1563" s="20" cm="1">
        <f t="array" aca="1" ref="AG1563" ca="1">MIN(Z1563:Z1566 / $D$11:$D$14)</f>
        <v>0.67407487991271797</v>
      </c>
      <c r="AH1563" s="20" cm="1">
        <f t="array" aca="1" ref="AH1563" ca="1">MIN(AA1563:AA1566 / $D$11:$D$14)</f>
        <v>0.46532946432971622</v>
      </c>
      <c r="AI1563" s="20" cm="1">
        <f t="array" aca="1" ref="AI1563" ca="1">MIN(AB1563:AB1566 / $D$11:$D$14)</f>
        <v>0.37488144841219162</v>
      </c>
      <c r="AJ1563" s="20" cm="1">
        <f t="array" aca="1" ref="AJ1563" ca="1">MIN(AC1563:AC1566 / $D$11:$D$14)</f>
        <v>0.28825506357238545</v>
      </c>
      <c r="AK1563" s="72">
        <f t="array" aca="1" ref="AK1563" ca="1">SUMPRODUCT(AF1564:AJ1564, EXP(-$E$3*$AF$2:$AJ$2))</f>
        <v>77880.078307140488</v>
      </c>
      <c r="AL1563" s="70">
        <f ca="1">MAX(AC1564 - $D$11, 0) * EXP(-$E$2*$E$3)</f>
        <v>0</v>
      </c>
    </row>
    <row r="1564" spans="7:38" ht="14.55" customHeight="1" x14ac:dyDescent="0.3">
      <c r="G1564" s="3">
        <v>1562</v>
      </c>
      <c r="H1564" s="58">
        <v>1.2423270453155222</v>
      </c>
      <c r="I1564" s="58">
        <v>-0.82327275263167654</v>
      </c>
      <c r="J1564" s="58">
        <v>-1.4572221007736847</v>
      </c>
      <c r="K1564" s="59">
        <v>1.9940350538215423</v>
      </c>
      <c r="L1564" s="60">
        <f t="array" ref="L1564:O1564">TRANSPOSE(MMULT(Option!$B$25:$E$28, TRANSPOSE(H1564:K1564)))</f>
        <v>1.2423270453155222</v>
      </c>
      <c r="M1564" s="60">
        <v>-0.25761112317965362</v>
      </c>
      <c r="N1564" s="60">
        <v>-0.99854543267799445</v>
      </c>
      <c r="O1564" s="60">
        <v>1.704516377858333</v>
      </c>
      <c r="P1564" s="56" t="str">
        <f t="shared" si="1943"/>
        <v>313/2</v>
      </c>
      <c r="R1564" s="80"/>
      <c r="S1564" s="3" t="s">
        <v>29</v>
      </c>
      <c r="T1564" s="60">
        <f ca="1"/>
        <v>-1.1101072324101893</v>
      </c>
      <c r="U1564" s="60">
        <f ca="1"/>
        <v>-0.23793968908108681</v>
      </c>
      <c r="V1564" s="60">
        <f ca="1"/>
        <v>-0.19156640859956464</v>
      </c>
      <c r="W1564" s="60">
        <f ca="1"/>
        <v>-0.26409300799482627</v>
      </c>
      <c r="X1564" s="60">
        <f ca="1"/>
        <v>-1.6020063266398612</v>
      </c>
      <c r="Y1564" s="52">
        <f ca="1">$B$12 * EXP(($E$3 - $C$12^2/2) * Y$2 + $C$12*SQRT(Y$2)*T1564)</f>
        <v>72.033984619920176</v>
      </c>
      <c r="Z1564" s="52">
        <f ca="1">Y1564 * EXP(($E$3 - $C$12^2/2) * (Z$2-Y$2) + $C$12*SQRT(Z$2-Y$2)*U1564)</f>
        <v>67.407487991271793</v>
      </c>
      <c r="AA1564" s="52">
        <f ca="1">Z1564 * EXP(($E$3 - $C$12^2/2) * (AA$2-Z$2) + $C$12*SQRT(AA$2-Z$2)*V1564)</f>
        <v>63.961810029336561</v>
      </c>
      <c r="AB1564" s="52">
        <f ca="1">AA1564 * EXP(($E$3 - $C$12^2/2) * (AB$2-AA$2) + $C$12*SQRT(AB$2-AA$2)*W1564)</f>
        <v>59.385986709936738</v>
      </c>
      <c r="AC1564" s="52">
        <f ca="1">AB1564 * EXP(($E$3 - $C$12^2/2) * (AC$2-AB$2) + $C$12*SQRT(AC$2-AB$2)*X1564)</f>
        <v>36.909035536898877</v>
      </c>
      <c r="AD1564" s="47"/>
      <c r="AE1564" s="3" t="s">
        <v>47</v>
      </c>
      <c r="AF1564" s="64">
        <f t="shared" ref="AF1564" ca="1" si="1974">($B$5*AF1566 + (1 + $B$6)*AF1565)*$B$2</f>
        <v>0</v>
      </c>
      <c r="AG1564" s="64">
        <f t="shared" ref="AG1564" ca="1" si="1975">($B$5*AG1566 + (1 + $B$6)*AG1565)*$B$2</f>
        <v>0</v>
      </c>
      <c r="AH1564" s="64">
        <f t="shared" ref="AH1564" ca="1" si="1976">($B$5*AH1566 + (1 + $B$6)*AH1565)*$B$2</f>
        <v>0</v>
      </c>
      <c r="AI1564" s="64">
        <f t="shared" ref="AI1564" ca="1" si="1977">($B$5*AI1566 + (1 + $B$6)*AI1565)*$B$2</f>
        <v>0</v>
      </c>
      <c r="AJ1564" s="64" cm="1">
        <f t="array" aca="1" ref="AJ1564" ca="1">($B$5*AJ1566 + (1 + $B$6)*AJ1565 + AND(NOT(AF1565:AJ1565)))*$B$2</f>
        <v>100000</v>
      </c>
      <c r="AK1564" s="73"/>
      <c r="AL1564" s="70"/>
    </row>
    <row r="1565" spans="7:38" ht="14.55" customHeight="1" x14ac:dyDescent="0.3">
      <c r="G1565" s="3">
        <v>1563</v>
      </c>
      <c r="H1565" s="58">
        <v>-0.87966126511861031</v>
      </c>
      <c r="I1565" s="58">
        <v>-0.28339323483013801</v>
      </c>
      <c r="J1565" s="58">
        <v>-0.59315190999329126</v>
      </c>
      <c r="K1565" s="59">
        <v>1.0368423757072505</v>
      </c>
      <c r="L1565" s="60">
        <f t="array" ref="L1565:O1565">TRANSPOSE(MMULT(Option!$B$25:$E$28, TRANSPOSE(H1565:K1565)))</f>
        <v>-0.87966126511861031</v>
      </c>
      <c r="M1565" s="60">
        <v>-0.61159869605694483</v>
      </c>
      <c r="N1565" s="60">
        <v>-0.94704556763040038</v>
      </c>
      <c r="O1565" s="60">
        <v>0.34605309115703131</v>
      </c>
      <c r="P1565" s="56" t="str">
        <f t="shared" si="1943"/>
        <v>313/3</v>
      </c>
      <c r="R1565" s="80"/>
      <c r="S1565" s="3" t="s">
        <v>31</v>
      </c>
      <c r="T1565" s="60">
        <f ca="1"/>
        <v>0.34362439069952755</v>
      </c>
      <c r="U1565" s="60">
        <f ca="1"/>
        <v>-0.46176306517074217</v>
      </c>
      <c r="V1565" s="60">
        <f ca="1"/>
        <v>-2.2967517298593432</v>
      </c>
      <c r="W1565" s="60">
        <f ca="1"/>
        <v>-0.92226106420687726</v>
      </c>
      <c r="X1565" s="60">
        <f ca="1"/>
        <v>-0.48359394942727069</v>
      </c>
      <c r="Y1565" s="52">
        <f ca="1">$B$13 * EXP(($E$3 - $C$13^2/2) * Y$2 + $C$13*SQRT(Y$2)*T1565)</f>
        <v>111.41450251742818</v>
      </c>
      <c r="Z1565" s="52">
        <f ca="1">Y1565 * EXP(($E$3 - $C$13^2/2) * (Z$2-Y$2) + $C$13*SQRT(Z$2-Y$2)*U1565)</f>
        <v>97.487930797250257</v>
      </c>
      <c r="AA1565" s="52">
        <f ca="1">Z1565 * EXP(($E$3 - $C$13^2/2) * (AA$2-Z$2) + $C$13*SQRT(AA$2-Z$2)*V1565)</f>
        <v>49.190625399815247</v>
      </c>
      <c r="AB1565" s="52">
        <f ca="1">AA1565 * EXP(($E$3 - $C$13^2/2) * (AB$2-AA$2) + $C$13*SQRT(AB$2-AA$2)*W1565)</f>
        <v>37.48814484121916</v>
      </c>
      <c r="AC1565" s="52">
        <f ca="1">AB1565 * EXP(($E$3 - $C$13^2/2) * (AC$2-AB$2) + $C$13*SQRT(AC$2-AB$2)*X1565)</f>
        <v>32.588079454538324</v>
      </c>
      <c r="AD1565" s="47"/>
      <c r="AE1565" s="3" t="s">
        <v>46</v>
      </c>
      <c r="AF1565" s="52" t="b">
        <f t="shared" ref="AF1565" ca="1" si="1978">AF1563 &gt;= $B$4</f>
        <v>0</v>
      </c>
      <c r="AG1565" s="52" t="b">
        <f t="array" aca="1" ref="AG1565" ca="1">AND(AG1563 &gt;= $B$4, NOT(OR($AF1565:AF1565)))</f>
        <v>0</v>
      </c>
      <c r="AH1565" s="52" t="b">
        <f t="array" aca="1" ref="AH1565" ca="1">AND(AH1563 &gt;= $B$4, NOT(OR($AF1565:AG1565)))</f>
        <v>0</v>
      </c>
      <c r="AI1565" s="52" t="b">
        <f t="array" aca="1" ref="AI1565" ca="1">AND(AI1563 &gt;= $B$4, NOT(OR($AF1565:AH1565)))</f>
        <v>0</v>
      </c>
      <c r="AJ1565" s="52" t="b">
        <f t="array" aca="1" ref="AJ1565" ca="1">AND(AJ1563 &gt;= $B$4, NOT(OR($AF1565:AI1565)))</f>
        <v>0</v>
      </c>
      <c r="AK1565" s="73"/>
      <c r="AL1565" s="70"/>
    </row>
    <row r="1566" spans="7:38" ht="14.55" customHeight="1" x14ac:dyDescent="0.3">
      <c r="G1566" s="3">
        <v>1564</v>
      </c>
      <c r="H1566" s="58">
        <v>1.6652274747311038</v>
      </c>
      <c r="I1566" s="58">
        <v>-0.86765390755959437</v>
      </c>
      <c r="J1566" s="58">
        <v>-0.64821638606349574</v>
      </c>
      <c r="K1566" s="59">
        <v>-0.48845123219167619</v>
      </c>
      <c r="L1566" s="60">
        <f t="array" ref="L1566:O1566">TRANSPOSE(MMULT(Option!$B$25:$E$28, TRANSPOSE(H1566:K1566)))</f>
        <v>1.6652274747311038</v>
      </c>
      <c r="M1566" s="60">
        <v>-0.12912695179077016</v>
      </c>
      <c r="N1566" s="60">
        <v>-0.13044911290398181</v>
      </c>
      <c r="O1566" s="60">
        <v>-0.10591766538109809</v>
      </c>
      <c r="P1566" s="56" t="str">
        <f t="shared" si="1943"/>
        <v>313/4</v>
      </c>
      <c r="R1566" s="80"/>
      <c r="S1566" s="3" t="s">
        <v>30</v>
      </c>
      <c r="T1566" s="60">
        <f ca="1"/>
        <v>0.38927680983518953</v>
      </c>
      <c r="U1566" s="60">
        <f ca="1"/>
        <v>-0.34383050993542746</v>
      </c>
      <c r="V1566" s="60">
        <f ca="1"/>
        <v>-2.3329911911817298</v>
      </c>
      <c r="W1566" s="60">
        <f ca="1"/>
        <v>-0.93031138871742258</v>
      </c>
      <c r="X1566" s="60">
        <f ca="1"/>
        <v>-1.0118422312922206</v>
      </c>
      <c r="Y1566" s="52">
        <f ca="1">$B$14 * EXP(($E$3 - $C$14^2/2) * Y$2 + $C$14*SQRT(Y$2)*T1566)</f>
        <v>112.95090202508442</v>
      </c>
      <c r="Z1566" s="52">
        <f ca="1">Y1566 * EXP(($E$3 - $C$14^2/2) * (Z$2-Y$2) + $C$14*SQRT(Z$2-Y$2)*U1566)</f>
        <v>102.39153835693324</v>
      </c>
      <c r="AA1566" s="52">
        <f ca="1">Z1566 * EXP(($E$3 - $C$14^2/2) * (AA$2-Z$2) + $C$14*SQRT(AA$2-Z$2)*V1566)</f>
        <v>51.106245894908547</v>
      </c>
      <c r="AB1566" s="52">
        <f ca="1">AA1566 * EXP(($E$3 - $C$14^2/2) * (AB$2-AA$2) + $C$14*SQRT(AB$2-AA$2)*W1566)</f>
        <v>38.854088213121592</v>
      </c>
      <c r="AC1566" s="52">
        <f ca="1">AB1566 * EXP(($E$3 - $C$14^2/2) * (AC$2-AB$2) + $C$14*SQRT(AC$2-AB$2)*X1566)</f>
        <v>28.825506357238545</v>
      </c>
      <c r="AD1566" s="47"/>
      <c r="AE1566" s="3" t="s">
        <v>68</v>
      </c>
      <c r="AF1566" s="52" t="b">
        <f ca="1">AND(AF1563&gt;$B$3, NOT(OR($AF1565:AF1565)))</f>
        <v>0</v>
      </c>
      <c r="AG1566" s="52" t="b">
        <f ca="1">AND(AG1563&gt;$B$3, NOT(OR($AF1565:AG1565)))</f>
        <v>0</v>
      </c>
      <c r="AH1566" s="52" t="b">
        <f ca="1">AND(AH1563&gt;$B$3, NOT(OR($AF1565:AH1565)))</f>
        <v>0</v>
      </c>
      <c r="AI1566" s="52" t="b">
        <f ca="1">AND(AI1563&gt;$B$3, NOT(OR($AF1565:AI1565)))</f>
        <v>0</v>
      </c>
      <c r="AJ1566" s="52" t="b">
        <f ca="1">AND(AJ1563&gt;$B$3, NOT(OR($AF1565:AJ1565)))</f>
        <v>0</v>
      </c>
      <c r="AK1566" s="74"/>
      <c r="AL1566" s="70"/>
    </row>
    <row r="1567" spans="7:38" ht="14.55" customHeight="1" x14ac:dyDescent="0.3">
      <c r="G1567" s="3">
        <v>1565</v>
      </c>
      <c r="H1567" s="58">
        <v>-0.6904617639424826</v>
      </c>
      <c r="I1567" s="58">
        <v>-1.4445022303269051</v>
      </c>
      <c r="J1567" s="58">
        <v>-4.7489955653568998E-2</v>
      </c>
      <c r="K1567" s="59">
        <v>-0.48659517365645505</v>
      </c>
      <c r="L1567" s="60">
        <f t="array" ref="L1567:O1567">TRANSPOSE(MMULT(Option!$B$25:$E$28, TRANSPOSE(H1567:K1567)))</f>
        <v>-0.6904617639424826</v>
      </c>
      <c r="M1567" s="60">
        <v>-1.6000928679781086</v>
      </c>
      <c r="N1567" s="60">
        <v>-0.69615508661671688</v>
      </c>
      <c r="O1567" s="60">
        <v>-1.0804084826042759</v>
      </c>
      <c r="P1567" s="56" t="str">
        <f t="shared" si="1943"/>
        <v>313/5</v>
      </c>
      <c r="R1567" s="80">
        <v>392</v>
      </c>
      <c r="S1567" s="3" t="s">
        <v>28</v>
      </c>
      <c r="T1567" s="60">
        <f t="array" aca="1" ref="T1567:T1570" ca="1">TRANSPOSE(OFFSET($L$3, MATCH($R1567 &amp; "/" &amp; T$2, $P$3:$P$5002, 0) - 1, 0, 1, $E$1))</f>
        <v>0.27840025844108862</v>
      </c>
      <c r="U1567" s="60">
        <f t="array" aca="1" ref="U1567:U1570" ca="1">TRANSPOSE(OFFSET($L$3, MATCH($R1567 &amp; "/" &amp; U$2, $P$3:$P$5002, 0) - 1, 0, 1, $E$1))</f>
        <v>-1.9473942269927103</v>
      </c>
      <c r="V1567" s="60">
        <f t="array" aca="1" ref="V1567:V1570" ca="1">TRANSPOSE(OFFSET($L$3, MATCH($R1567 &amp; "/" &amp; V$2, $P$3:$P$5002, 0) - 1, 0, 1, $E$1))</f>
        <v>-7.9073301184851952E-2</v>
      </c>
      <c r="W1567" s="60">
        <f t="array" aca="1" ref="W1567:W1570" ca="1">TRANSPOSE(OFFSET($L$3, MATCH($R1567 &amp; "/" &amp; W$2, $P$3:$P$5002, 0) - 1, 0, 1, $E$1))</f>
        <v>0.2347348711095146</v>
      </c>
      <c r="X1567" s="60">
        <f t="array" aca="1" ref="X1567:X1570" ca="1">TRANSPOSE(OFFSET($L$3, MATCH($R1567 &amp; "/" &amp; X$2, $P$3:$P$5002, 0) - 1, 0, 1, $E$1))</f>
        <v>0.41967331945741865</v>
      </c>
      <c r="Y1567" s="52">
        <f ca="1">$B$11 * EXP(($E$3 - $C$11^2/2) * Y$2 + $C$11*SQRT(Y$2)*T1567)</f>
        <v>109.25561882224599</v>
      </c>
      <c r="Z1567" s="52">
        <f ca="1">Y1567 * EXP(($E$3 - $C$11^2/2) * (Z$2-Y$2) + $C$11*SQRT(Z$2-Y$2)*U1567)</f>
        <v>61.219881349959799</v>
      </c>
      <c r="AA1567" s="52">
        <f ca="1">Z1567 * EXP(($E$3 - $C$11^2/2) * (AA$2-Z$2) + $C$11*SQRT(AA$2-Z$2)*V1567)</f>
        <v>60.084385856561681</v>
      </c>
      <c r="AB1567" s="52">
        <f ca="1">AA1567 * EXP(($E$3 - $C$11^2/2) * (AB$2-AA$2) + $C$11*SQRT(AB$2-AA$2)*W1567)</f>
        <v>64.79124371676906</v>
      </c>
      <c r="AC1567" s="52">
        <f ca="1">AB1567 * EXP(($E$3 - $C$11^2/2) * (AC$2-AB$2) + $C$11*SQRT(AC$2-AB$2)*X1567)</f>
        <v>73.852692122307218</v>
      </c>
      <c r="AD1567" s="47"/>
      <c r="AE1567" s="3" t="s">
        <v>69</v>
      </c>
      <c r="AF1567" s="20" cm="1">
        <f t="array" aca="1" ref="AF1567" ca="1">MIN(Y1567:Y1570 / $D$11:$D$14)</f>
        <v>0.80548246233029497</v>
      </c>
      <c r="AG1567" s="20" cm="1">
        <f t="array" aca="1" ref="AG1567" ca="1">MIN(Z1567:Z1570 / $D$11:$D$14)</f>
        <v>0.61219881349959804</v>
      </c>
      <c r="AH1567" s="20" cm="1">
        <f t="array" aca="1" ref="AH1567" ca="1">MIN(AA1567:AA1570 / $D$11:$D$14)</f>
        <v>0.41233718320804935</v>
      </c>
      <c r="AI1567" s="20" cm="1">
        <f t="array" aca="1" ref="AI1567" ca="1">MIN(AB1567:AB1570 / $D$11:$D$14)</f>
        <v>0.36890903331030644</v>
      </c>
      <c r="AJ1567" s="20" cm="1">
        <f t="array" aca="1" ref="AJ1567" ca="1">MIN(AC1567:AC1570 / $D$11:$D$14)</f>
        <v>0.36619610618431658</v>
      </c>
      <c r="AK1567" s="72">
        <f t="array" aca="1" ref="AK1567" ca="1">SUMPRODUCT(AF1568:AJ1568, EXP(-$E$3*$AF$2:$AJ$2))</f>
        <v>92148.519674651194</v>
      </c>
      <c r="AL1567" s="70">
        <f ca="1">MAX(AC1568 - $D$11, 0) * EXP(-$E$2*$E$3)</f>
        <v>0</v>
      </c>
    </row>
    <row r="1568" spans="7:38" ht="14.55" customHeight="1" x14ac:dyDescent="0.3">
      <c r="G1568" s="3">
        <v>1566</v>
      </c>
      <c r="H1568" s="58">
        <v>2.1139705167815501</v>
      </c>
      <c r="I1568" s="58">
        <v>1.2588867085492164</v>
      </c>
      <c r="J1568" s="58">
        <v>-1.303528997436763</v>
      </c>
      <c r="K1568" s="59">
        <v>7.7212945156909948E-2</v>
      </c>
      <c r="L1568" s="60">
        <f t="array" ref="L1568:O1568">TRANSPOSE(MMULT(Option!$B$25:$E$28, TRANSPOSE(H1568:K1568)))</f>
        <v>2.1139705167815501</v>
      </c>
      <c r="M1568" s="60">
        <v>1.9993769333727391</v>
      </c>
      <c r="N1568" s="60">
        <v>3.0339489295352573E-2</v>
      </c>
      <c r="O1568" s="60">
        <v>0.98694053578597973</v>
      </c>
      <c r="P1568" s="56" t="str">
        <f t="shared" si="1943"/>
        <v>314/1</v>
      </c>
      <c r="R1568" s="80"/>
      <c r="S1568" s="3" t="s">
        <v>29</v>
      </c>
      <c r="T1568" s="60">
        <f ca="1"/>
        <v>-0.39172054579017312</v>
      </c>
      <c r="U1568" s="60">
        <f ca="1"/>
        <v>-0.35974956990400392</v>
      </c>
      <c r="V1568" s="60">
        <f ca="1"/>
        <v>-0.40047329465842346</v>
      </c>
      <c r="W1568" s="60">
        <f ca="1"/>
        <v>0.57010610071331647</v>
      </c>
      <c r="X1568" s="60">
        <f ca="1"/>
        <v>-0.61658606482315181</v>
      </c>
      <c r="Y1568" s="52">
        <f ca="1">$B$12 * EXP(($E$3 - $C$12^2/2) * Y$2 + $C$12*SQRT(Y$2)*T1568)</f>
        <v>89.358290335269956</v>
      </c>
      <c r="Z1568" s="52">
        <f ca="1">Y1568 * EXP(($E$3 - $C$12^2/2) * (Z$2-Y$2) + $C$12*SQRT(Z$2-Y$2)*U1568)</f>
        <v>80.618580583787235</v>
      </c>
      <c r="AA1568" s="52">
        <f ca="1">Z1568 * EXP(($E$3 - $C$12^2/2) * (AA$2-Z$2) + $C$12*SQRT(AA$2-Z$2)*V1568)</f>
        <v>71.85047064471182</v>
      </c>
      <c r="AB1568" s="52">
        <f ca="1">AA1568 * EXP(($E$3 - $C$12^2/2) * (AB$2-AA$2) + $C$12*SQRT(AB$2-AA$2)*W1568)</f>
        <v>85.67996289686775</v>
      </c>
      <c r="AC1568" s="52">
        <f ca="1">AB1568 * EXP(($E$3 - $C$12^2/2) * (AC$2-AB$2) + $C$12*SQRT(AC$2-AB$2)*X1568)</f>
        <v>71.567651247042022</v>
      </c>
      <c r="AD1568" s="47"/>
      <c r="AE1568" s="3" t="s">
        <v>47</v>
      </c>
      <c r="AF1568" s="64">
        <f t="shared" ref="AF1568" ca="1" si="1979">($B$5*AF1570 + (1 + $B$6)*AF1569)*$B$2</f>
        <v>15000</v>
      </c>
      <c r="AG1568" s="64">
        <f t="shared" ref="AG1568" ca="1" si="1980">($B$5*AG1570 + (1 + $B$6)*AG1569)*$B$2</f>
        <v>0</v>
      </c>
      <c r="AH1568" s="64">
        <f t="shared" ref="AH1568" ca="1" si="1981">($B$5*AH1570 + (1 + $B$6)*AH1569)*$B$2</f>
        <v>0</v>
      </c>
      <c r="AI1568" s="64">
        <f t="shared" ref="AI1568" ca="1" si="1982">($B$5*AI1570 + (1 + $B$6)*AI1569)*$B$2</f>
        <v>0</v>
      </c>
      <c r="AJ1568" s="64" cm="1">
        <f t="array" aca="1" ref="AJ1568" ca="1">($B$5*AJ1570 + (1 + $B$6)*AJ1569 + AND(NOT(AF1569:AJ1569)))*$B$2</f>
        <v>100000</v>
      </c>
      <c r="AK1568" s="73"/>
      <c r="AL1568" s="70"/>
    </row>
    <row r="1569" spans="7:38" ht="14.55" customHeight="1" x14ac:dyDescent="0.3">
      <c r="G1569" s="3">
        <v>1567</v>
      </c>
      <c r="H1569" s="58">
        <v>1.5548080961305544</v>
      </c>
      <c r="I1569" s="58">
        <v>1.5411819032410066</v>
      </c>
      <c r="J1569" s="58">
        <v>0.69367778847707939</v>
      </c>
      <c r="K1569" s="59">
        <v>0.43577072659000854</v>
      </c>
      <c r="L1569" s="60">
        <f t="array" ref="L1569:O1569">TRANSPOSE(MMULT(Option!$B$25:$E$28, TRANSPOSE(H1569:K1569)))</f>
        <v>1.5548080961305544</v>
      </c>
      <c r="M1569" s="60">
        <v>2.0344397847118256</v>
      </c>
      <c r="N1569" s="60">
        <v>1.6347635784661971</v>
      </c>
      <c r="O1569" s="60">
        <v>1.5340631910034095</v>
      </c>
      <c r="P1569" s="56" t="str">
        <f t="shared" si="1943"/>
        <v>314/2</v>
      </c>
      <c r="R1569" s="80"/>
      <c r="S1569" s="3" t="s">
        <v>31</v>
      </c>
      <c r="T1569" s="60">
        <f ca="1"/>
        <v>0.39121703809619029</v>
      </c>
      <c r="U1569" s="60">
        <f ca="1"/>
        <v>0.90185539341776677</v>
      </c>
      <c r="V1569" s="60">
        <f ca="1"/>
        <v>0.45974365845540227</v>
      </c>
      <c r="W1569" s="60">
        <f ca="1"/>
        <v>1.1876133576904384</v>
      </c>
      <c r="X1569" s="60">
        <f ca="1"/>
        <v>-0.64713727732195936</v>
      </c>
      <c r="Y1569" s="52">
        <f ca="1">$B$13 * EXP(($E$3 - $C$13^2/2) * Y$2 + $C$13*SQRT(Y$2)*T1569)</f>
        <v>113.01666632255431</v>
      </c>
      <c r="Z1569" s="52">
        <f ca="1">Y1569 * EXP(($E$3 - $C$13^2/2) * (Z$2-Y$2) + $C$13*SQRT(Z$2-Y$2)*U1569)</f>
        <v>148.87275018328441</v>
      </c>
      <c r="AA1569" s="52">
        <f ca="1">Z1569 * EXP(($E$3 - $C$13^2/2) * (AA$2-Z$2) + $C$13*SQRT(AA$2-Z$2)*V1569)</f>
        <v>171.74572036559911</v>
      </c>
      <c r="AB1569" s="52">
        <f ca="1">AA1569 * EXP(($E$3 - $C$13^2/2) * (AB$2-AA$2) + $C$13*SQRT(AB$2-AA$2)*W1569)</f>
        <v>246.4844775957628</v>
      </c>
      <c r="AC1569" s="52">
        <f ca="1">AB1569 * EXP(($E$3 - $C$13^2/2) * (AC$2-AB$2) + $C$13*SQRT(AC$2-AB$2)*X1569)</f>
        <v>204.00772016810336</v>
      </c>
      <c r="AD1569" s="47"/>
      <c r="AE1569" s="3" t="s">
        <v>46</v>
      </c>
      <c r="AF1569" s="52" t="b">
        <f t="shared" ref="AF1569" ca="1" si="1983">AF1567 &gt;= $B$4</f>
        <v>0</v>
      </c>
      <c r="AG1569" s="52" t="b">
        <f t="array" aca="1" ref="AG1569" ca="1">AND(AG1567 &gt;= $B$4, NOT(OR($AF1569:AF1569)))</f>
        <v>0</v>
      </c>
      <c r="AH1569" s="52" t="b">
        <f t="array" aca="1" ref="AH1569" ca="1">AND(AH1567 &gt;= $B$4, NOT(OR($AF1569:AG1569)))</f>
        <v>0</v>
      </c>
      <c r="AI1569" s="52" t="b">
        <f t="array" aca="1" ref="AI1569" ca="1">AND(AI1567 &gt;= $B$4, NOT(OR($AF1569:AH1569)))</f>
        <v>0</v>
      </c>
      <c r="AJ1569" s="52" t="b">
        <f t="array" aca="1" ref="AJ1569" ca="1">AND(AJ1567 &gt;= $B$4, NOT(OR($AF1569:AI1569)))</f>
        <v>0</v>
      </c>
      <c r="AK1569" s="73"/>
      <c r="AL1569" s="70"/>
    </row>
    <row r="1570" spans="7:38" ht="14.55" customHeight="1" x14ac:dyDescent="0.3">
      <c r="G1570" s="3">
        <v>1568</v>
      </c>
      <c r="H1570" s="58">
        <v>-1.3467513766896286</v>
      </c>
      <c r="I1570" s="58">
        <v>0.18870467189695589</v>
      </c>
      <c r="J1570" s="58">
        <v>2.8930188567745163</v>
      </c>
      <c r="K1570" s="59">
        <v>1.3343330220238898</v>
      </c>
      <c r="L1570" s="60">
        <f t="array" ref="L1570:O1570">TRANSPOSE(MMULT(Option!$B$25:$E$28, TRANSPOSE(H1570:K1570)))</f>
        <v>-1.3467513766896286</v>
      </c>
      <c r="M1570" s="60">
        <v>-0.36574986208393012</v>
      </c>
      <c r="N1570" s="60">
        <v>2.0516815138099425</v>
      </c>
      <c r="O1570" s="60">
        <v>1.2180279281385271</v>
      </c>
      <c r="P1570" s="56" t="str">
        <f t="shared" si="1943"/>
        <v>314/3</v>
      </c>
      <c r="R1570" s="80"/>
      <c r="S1570" s="3" t="s">
        <v>30</v>
      </c>
      <c r="T1570" s="60">
        <f ca="1"/>
        <v>-0.73771283001332844</v>
      </c>
      <c r="U1570" s="60">
        <f ca="1"/>
        <v>-0.5316252938848216</v>
      </c>
      <c r="V1570" s="60">
        <f ca="1"/>
        <v>-1.7337080710994726</v>
      </c>
      <c r="W1570" s="60">
        <f ca="1"/>
        <v>-0.38763776342735223</v>
      </c>
      <c r="X1570" s="60">
        <f ca="1"/>
        <v>-4.1270307670104256E-2</v>
      </c>
      <c r="Y1570" s="52">
        <f ca="1">$B$14 * EXP(($E$3 - $C$14^2/2) * Y$2 + $C$14*SQRT(Y$2)*T1570)</f>
        <v>80.548246233029502</v>
      </c>
      <c r="Z1570" s="52">
        <f ca="1">Y1570 * EXP(($E$3 - $C$14^2/2) * (Z$2-Y$2) + $C$14*SQRT(Z$2-Y$2)*U1570)</f>
        <v>69.018097224118208</v>
      </c>
      <c r="AA1570" s="52">
        <f ca="1">Z1570 * EXP(($E$3 - $C$14^2/2) * (AA$2-Z$2) + $C$14*SQRT(AA$2-Z$2)*V1570)</f>
        <v>41.233718320804932</v>
      </c>
      <c r="AB1570" s="52">
        <f ca="1">AA1570 * EXP(($E$3 - $C$14^2/2) * (AB$2-AA$2) + $C$14*SQRT(AB$2-AA$2)*W1570)</f>
        <v>36.890903331030643</v>
      </c>
      <c r="AC1570" s="52">
        <f ca="1">AB1570 * EXP(($E$3 - $C$14^2/2) * (AC$2-AB$2) + $C$14*SQRT(AC$2-AB$2)*X1570)</f>
        <v>36.619610618431658</v>
      </c>
      <c r="AD1570" s="47"/>
      <c r="AE1570" s="3" t="s">
        <v>68</v>
      </c>
      <c r="AF1570" s="52" t="b">
        <f ca="1">AND(AF1567&gt;$B$3, NOT(OR($AF1569:AF1569)))</f>
        <v>1</v>
      </c>
      <c r="AG1570" s="52" t="b">
        <f ca="1">AND(AG1567&gt;$B$3, NOT(OR($AF1569:AG1569)))</f>
        <v>0</v>
      </c>
      <c r="AH1570" s="52" t="b">
        <f ca="1">AND(AH1567&gt;$B$3, NOT(OR($AF1569:AH1569)))</f>
        <v>0</v>
      </c>
      <c r="AI1570" s="52" t="b">
        <f ca="1">AND(AI1567&gt;$B$3, NOT(OR($AF1569:AI1569)))</f>
        <v>0</v>
      </c>
      <c r="AJ1570" s="52" t="b">
        <f ca="1">AND(AJ1567&gt;$B$3, NOT(OR($AF1569:AJ1569)))</f>
        <v>0</v>
      </c>
      <c r="AK1570" s="74"/>
      <c r="AL1570" s="70"/>
    </row>
    <row r="1571" spans="7:38" ht="14.55" customHeight="1" x14ac:dyDescent="0.3">
      <c r="G1571" s="3">
        <v>1569</v>
      </c>
      <c r="H1571" s="58">
        <v>-1.6221628795758403</v>
      </c>
      <c r="I1571" s="58">
        <v>0.35735505242463556</v>
      </c>
      <c r="J1571" s="58">
        <v>8.904926712403222E-3</v>
      </c>
      <c r="K1571" s="59">
        <v>2.1188582048750249</v>
      </c>
      <c r="L1571" s="60">
        <f t="array" ref="L1571:O1571">TRANSPOSE(MMULT(Option!$B$25:$E$28, TRANSPOSE(H1571:K1571)))</f>
        <v>-1.6221628795758403</v>
      </c>
      <c r="M1571" s="60">
        <v>-0.32134383628817514</v>
      </c>
      <c r="N1571" s="60">
        <v>-0.54746634633859237</v>
      </c>
      <c r="O1571" s="60">
        <v>1.260932193477148</v>
      </c>
      <c r="P1571" s="56" t="str">
        <f t="shared" si="1943"/>
        <v>314/4</v>
      </c>
      <c r="R1571" s="80">
        <v>393</v>
      </c>
      <c r="S1571" s="3" t="s">
        <v>28</v>
      </c>
      <c r="T1571" s="60">
        <f t="array" aca="1" ref="T1571:T1574" ca="1">TRANSPOSE(OFFSET($L$3, MATCH($R1571 &amp; "/" &amp; T$2, $P$3:$P$5002, 0) - 1, 0, 1, $E$1))</f>
        <v>-0.14981552210826368</v>
      </c>
      <c r="U1571" s="60">
        <f t="array" aca="1" ref="U1571:U1574" ca="1">TRANSPOSE(OFFSET($L$3, MATCH($R1571 &amp; "/" &amp; U$2, $P$3:$P$5002, 0) - 1, 0, 1, $E$1))</f>
        <v>0.1068965737873899</v>
      </c>
      <c r="V1571" s="60">
        <f t="array" aca="1" ref="V1571:V1574" ca="1">TRANSPOSE(OFFSET($L$3, MATCH($R1571 &amp; "/" &amp; V$2, $P$3:$P$5002, 0) - 1, 0, 1, $E$1))</f>
        <v>0.16864358166096013</v>
      </c>
      <c r="W1571" s="60">
        <f t="array" aca="1" ref="W1571:W1574" ca="1">TRANSPOSE(OFFSET($L$3, MATCH($R1571 &amp; "/" &amp; W$2, $P$3:$P$5002, 0) - 1, 0, 1, $E$1))</f>
        <v>0.17148439013026373</v>
      </c>
      <c r="X1571" s="60">
        <f t="array" aca="1" ref="X1571:X1574" ca="1">TRANSPOSE(OFFSET($L$3, MATCH($R1571 &amp; "/" &amp; X$2, $P$3:$P$5002, 0) - 1, 0, 1, $E$1))</f>
        <v>-0.6570040818061651</v>
      </c>
      <c r="Y1571" s="52">
        <f ca="1">$B$11 * EXP(($E$3 - $C$11^2/2) * Y$2 + $C$11*SQRT(Y$2)*T1571)</f>
        <v>96.084261394678691</v>
      </c>
      <c r="Z1571" s="52">
        <f ca="1">Y1571 * EXP(($E$3 - $C$11^2/2) * (Z$2-Y$2) + $C$11*SQRT(Z$2-Y$2)*U1571)</f>
        <v>99.712844632380509</v>
      </c>
      <c r="AA1571" s="52">
        <f ca="1">Z1571 * EXP(($E$3 - $C$11^2/2) * (AA$2-Z$2) + $C$11*SQRT(AA$2-Z$2)*V1571)</f>
        <v>105.41316948633286</v>
      </c>
      <c r="AB1571" s="52">
        <f ca="1">AA1571 * EXP(($E$3 - $C$11^2/2) * (AB$2-AA$2) + $C$11*SQRT(AB$2-AA$2)*W1571)</f>
        <v>111.53438098697949</v>
      </c>
      <c r="AC1571" s="52">
        <f ca="1">AB1571 * EXP(($E$3 - $C$11^2/2) * (AC$2-AB$2) + $C$11*SQRT(AC$2-AB$2)*X1571)</f>
        <v>92.040773444839274</v>
      </c>
      <c r="AD1571" s="47"/>
      <c r="AE1571" s="3" t="s">
        <v>69</v>
      </c>
      <c r="AF1571" s="20" cm="1">
        <f t="array" aca="1" ref="AF1571" ca="1">MIN(Y1571:Y1574 / $D$11:$D$14)</f>
        <v>0.78870119921380866</v>
      </c>
      <c r="AG1571" s="20" cm="1">
        <f t="array" aca="1" ref="AG1571" ca="1">MIN(Z1571:Z1574 / $D$11:$D$14)</f>
        <v>0.53155116696080418</v>
      </c>
      <c r="AH1571" s="20" cm="1">
        <f t="array" aca="1" ref="AH1571" ca="1">MIN(AA1571:AA1574 / $D$11:$D$14)</f>
        <v>0.62725795723393274</v>
      </c>
      <c r="AI1571" s="20" cm="1">
        <f t="array" aca="1" ref="AI1571" ca="1">MIN(AB1571:AB1574 / $D$11:$D$14)</f>
        <v>0.75325320834830056</v>
      </c>
      <c r="AJ1571" s="20" cm="1">
        <f t="array" aca="1" ref="AJ1571" ca="1">MIN(AC1571:AC1574 / $D$11:$D$14)</f>
        <v>0.87643087347954673</v>
      </c>
      <c r="AK1571" s="72">
        <f t="array" aca="1" ref="AK1571" ca="1">SUMPRODUCT(AF1572:AJ1572, EXP(-$E$3*$AF$2:$AJ$2))</f>
        <v>89562.090053211548</v>
      </c>
      <c r="AL1571" s="70">
        <f ca="1">MAX(AC1572 - $D$11, 0) * EXP(-$E$2*$E$3)</f>
        <v>0</v>
      </c>
    </row>
    <row r="1572" spans="7:38" ht="14.55" customHeight="1" x14ac:dyDescent="0.3">
      <c r="G1572" s="3">
        <v>1570</v>
      </c>
      <c r="H1572" s="58">
        <v>1.406736246888868</v>
      </c>
      <c r="I1572" s="58">
        <v>-0.66742738000291624</v>
      </c>
      <c r="J1572" s="58">
        <v>-0.4124825365752669</v>
      </c>
      <c r="K1572" s="59">
        <v>0.83003283075765588</v>
      </c>
      <c r="L1572" s="60">
        <f t="array" ref="L1572:O1572">TRANSPOSE(MMULT(Option!$B$25:$E$28, TRANSPOSE(H1572:K1572)))</f>
        <v>1.406736246888868</v>
      </c>
      <c r="M1572" s="60">
        <v>-4.9012799194336654E-2</v>
      </c>
      <c r="N1572" s="60">
        <v>2.5633421275161272E-2</v>
      </c>
      <c r="O1572" s="60">
        <v>1.0182102881494792</v>
      </c>
      <c r="P1572" s="56" t="str">
        <f t="shared" si="1943"/>
        <v>314/5</v>
      </c>
      <c r="R1572" s="80"/>
      <c r="S1572" s="3" t="s">
        <v>29</v>
      </c>
      <c r="T1572" s="60">
        <f ca="1"/>
        <v>-0.80789246028368622</v>
      </c>
      <c r="U1572" s="60">
        <f ca="1"/>
        <v>-0.9886826069308825</v>
      </c>
      <c r="V1572" s="60">
        <f ca="1"/>
        <v>0.83422639179435309</v>
      </c>
      <c r="W1572" s="60">
        <f ca="1"/>
        <v>0.60165976588347669</v>
      </c>
      <c r="X1572" s="60">
        <f ca="1"/>
        <v>-0.16230257135945569</v>
      </c>
      <c r="Y1572" s="52">
        <f ca="1">$B$12 * EXP(($E$3 - $C$12^2/2) * Y$2 + $C$12*SQRT(Y$2)*T1572)</f>
        <v>78.870119921380862</v>
      </c>
      <c r="Z1572" s="52">
        <f ca="1">Y1572 * EXP(($E$3 - $C$12^2/2) * (Z$2-Y$2) + $C$12*SQRT(Z$2-Y$2)*U1572)</f>
        <v>58.921006022178346</v>
      </c>
      <c r="AA1572" s="52">
        <f ca="1">Z1572 * EXP(($E$3 - $C$12^2/2) * (AA$2-Z$2) + $C$12*SQRT(AA$2-Z$2)*V1572)</f>
        <v>76.055670853563925</v>
      </c>
      <c r="AB1572" s="52">
        <f ca="1">AA1572 * EXP(($E$3 - $C$12^2/2) * (AB$2-AA$2) + $C$12*SQRT(AB$2-AA$2)*W1572)</f>
        <v>91.557163335932884</v>
      </c>
      <c r="AC1572" s="52">
        <f ca="1">AB1572 * EXP(($E$3 - $C$12^2/2) * (AC$2-AB$2) + $C$12*SQRT(AC$2-AB$2)*X1572)</f>
        <v>87.643087347954676</v>
      </c>
      <c r="AD1572" s="47"/>
      <c r="AE1572" s="3" t="s">
        <v>47</v>
      </c>
      <c r="AF1572" s="64">
        <f t="shared" ref="AF1572" ca="1" si="1984">($B$5*AF1574 + (1 + $B$6)*AF1573)*$B$2</f>
        <v>0</v>
      </c>
      <c r="AG1572" s="64">
        <f t="shared" ref="AG1572" ca="1" si="1985">($B$5*AG1574 + (1 + $B$6)*AG1573)*$B$2</f>
        <v>0</v>
      </c>
      <c r="AH1572" s="64">
        <f t="shared" ref="AH1572" ca="1" si="1986">($B$5*AH1574 + (1 + $B$6)*AH1573)*$B$2</f>
        <v>0</v>
      </c>
      <c r="AI1572" s="64">
        <f t="shared" ref="AI1572" ca="1" si="1987">($B$5*AI1574 + (1 + $B$6)*AI1573)*$B$2</f>
        <v>0</v>
      </c>
      <c r="AJ1572" s="64" cm="1">
        <f t="array" aca="1" ref="AJ1572" ca="1">($B$5*AJ1574 + (1 + $B$6)*AJ1573 + AND(NOT(AF1573:AJ1573)))*$B$2</f>
        <v>114999.99999999999</v>
      </c>
      <c r="AK1572" s="73"/>
      <c r="AL1572" s="70"/>
    </row>
    <row r="1573" spans="7:38" ht="14.55" customHeight="1" x14ac:dyDescent="0.3">
      <c r="G1573" s="3">
        <v>1571</v>
      </c>
      <c r="H1573" s="58">
        <v>-0.17339677746388857</v>
      </c>
      <c r="I1573" s="58">
        <v>2.686638613803713</v>
      </c>
      <c r="J1573" s="58">
        <v>0.84885859254760065</v>
      </c>
      <c r="K1573" s="59">
        <v>-0.50199836003455045</v>
      </c>
      <c r="L1573" s="60">
        <f t="array" ref="L1573:O1573">TRANSPOSE(MMULT(Option!$B$25:$E$28, TRANSPOSE(H1573:K1573)))</f>
        <v>-0.17339677746388857</v>
      </c>
      <c r="M1573" s="60">
        <v>2.3929862515637934</v>
      </c>
      <c r="N1573" s="60">
        <v>1.3797294673225748</v>
      </c>
      <c r="O1573" s="60">
        <v>0.36996294106595501</v>
      </c>
      <c r="P1573" s="56" t="str">
        <f t="shared" si="1943"/>
        <v>315/1</v>
      </c>
      <c r="R1573" s="80"/>
      <c r="S1573" s="3" t="s">
        <v>31</v>
      </c>
      <c r="T1573" s="60">
        <f ca="1"/>
        <v>0.51071797750253189</v>
      </c>
      <c r="U1573" s="60">
        <f ca="1"/>
        <v>-0.44903556816331913</v>
      </c>
      <c r="V1573" s="60">
        <f ca="1"/>
        <v>2.1494918300247345</v>
      </c>
      <c r="W1573" s="60">
        <f ca="1"/>
        <v>-0.2186550588459269</v>
      </c>
      <c r="X1573" s="60">
        <f ca="1"/>
        <v>0.94521856175657093</v>
      </c>
      <c r="Y1573" s="52">
        <f ca="1">$B$13 * EXP(($E$3 - $C$13^2/2) * Y$2 + $C$13*SQRT(Y$2)*T1573)</f>
        <v>117.1418483171168</v>
      </c>
      <c r="Z1573" s="52">
        <f ca="1">Y1573 * EXP(($E$3 - $C$13^2/2) * (Z$2-Y$2) + $C$13*SQRT(Z$2-Y$2)*U1573)</f>
        <v>102.89148701840126</v>
      </c>
      <c r="AA1573" s="52">
        <f ca="1">Z1573 * EXP(($E$3 - $C$13^2/2) * (AA$2-Z$2) + $C$13*SQRT(AA$2-Z$2)*V1573)</f>
        <v>197.06279963218174</v>
      </c>
      <c r="AB1573" s="52">
        <f ca="1">AA1573 * EXP(($E$3 - $C$13^2/2) * (AB$2-AA$2) + $C$13*SQRT(AB$2-AA$2)*W1573)</f>
        <v>185.47608281880599</v>
      </c>
      <c r="AC1573" s="52">
        <f ca="1">AB1573 * EXP(($E$3 - $C$13^2/2) * (AC$2-AB$2) + $C$13*SQRT(AC$2-AB$2)*X1573)</f>
        <v>247.52003015925266</v>
      </c>
      <c r="AD1573" s="47"/>
      <c r="AE1573" s="3" t="s">
        <v>46</v>
      </c>
      <c r="AF1573" s="52" t="b">
        <f t="shared" ref="AF1573" ca="1" si="1988">AF1571 &gt;= $B$4</f>
        <v>0</v>
      </c>
      <c r="AG1573" s="52" t="b">
        <f t="array" aca="1" ref="AG1573" ca="1">AND(AG1571 &gt;= $B$4, NOT(OR($AF1573:AF1573)))</f>
        <v>0</v>
      </c>
      <c r="AH1573" s="52" t="b">
        <f t="array" aca="1" ref="AH1573" ca="1">AND(AH1571 &gt;= $B$4, NOT(OR($AF1573:AG1573)))</f>
        <v>0</v>
      </c>
      <c r="AI1573" s="52" t="b">
        <f t="array" aca="1" ref="AI1573" ca="1">AND(AI1571 &gt;= $B$4, NOT(OR($AF1573:AH1573)))</f>
        <v>0</v>
      </c>
      <c r="AJ1573" s="52" t="b">
        <f t="array" aca="1" ref="AJ1573" ca="1">AND(AJ1571 &gt;= $B$4, NOT(OR($AF1573:AI1573)))</f>
        <v>0</v>
      </c>
      <c r="AK1573" s="73"/>
      <c r="AL1573" s="70"/>
    </row>
    <row r="1574" spans="7:38" ht="14.55" customHeight="1" x14ac:dyDescent="0.3">
      <c r="G1574" s="3">
        <v>1572</v>
      </c>
      <c r="H1574" s="58">
        <v>-7.2031958801499624E-2</v>
      </c>
      <c r="I1574" s="58">
        <v>0.13701025462004204</v>
      </c>
      <c r="J1574" s="58">
        <v>0.58838833554119963</v>
      </c>
      <c r="K1574" s="59">
        <v>-1.2524359223578752</v>
      </c>
      <c r="L1574" s="60">
        <f t="array" ref="L1574:O1574">TRANSPOSE(MMULT(Option!$B$25:$E$28, TRANSPOSE(H1574:K1574)))</f>
        <v>-7.2031958801499624E-2</v>
      </c>
      <c r="M1574" s="60">
        <v>9.6759189035703297E-2</v>
      </c>
      <c r="N1574" s="60">
        <v>0.52385232054310871</v>
      </c>
      <c r="O1574" s="60">
        <v>-0.95061548066472301</v>
      </c>
      <c r="P1574" s="56" t="str">
        <f t="shared" si="1943"/>
        <v>315/2</v>
      </c>
      <c r="R1574" s="80"/>
      <c r="S1574" s="3" t="s">
        <v>30</v>
      </c>
      <c r="T1574" s="60">
        <f ca="1"/>
        <v>-0.53563122705883526</v>
      </c>
      <c r="U1574" s="60">
        <f ca="1"/>
        <v>-1.6042214957997707</v>
      </c>
      <c r="V1574" s="60">
        <f ca="1"/>
        <v>0.53519469648848439</v>
      </c>
      <c r="W1574" s="60">
        <f ca="1"/>
        <v>0.59347855423610174</v>
      </c>
      <c r="X1574" s="60">
        <f ca="1"/>
        <v>0.84361930667087537</v>
      </c>
      <c r="Y1574" s="52">
        <f ca="1">$B$14 * EXP(($E$3 - $C$14^2/2) * Y$2 + $C$14*SQRT(Y$2)*T1574)</f>
        <v>85.582499561443896</v>
      </c>
      <c r="Z1574" s="52">
        <f ca="1">Y1574 * EXP(($E$3 - $C$14^2/2) * (Z$2-Y$2) + $C$14*SQRT(Z$2-Y$2)*U1574)</f>
        <v>53.15511669608042</v>
      </c>
      <c r="AA1574" s="52">
        <f ca="1">Z1574 * EXP(($E$3 - $C$14^2/2) * (AA$2-Z$2) + $C$14*SQRT(AA$2-Z$2)*V1574)</f>
        <v>62.725795723393276</v>
      </c>
      <c r="AB1574" s="52">
        <f ca="1">AA1574 * EXP(($E$3 - $C$14^2/2) * (AB$2-AA$2) + $C$14*SQRT(AB$2-AA$2)*W1574)</f>
        <v>75.325320834830052</v>
      </c>
      <c r="AC1574" s="52">
        <f ca="1">AB1574 * EXP(($E$3 - $C$14^2/2) * (AC$2-AB$2) + $C$14*SQRT(AC$2-AB$2)*X1574)</f>
        <v>97.504851559373066</v>
      </c>
      <c r="AD1574" s="47"/>
      <c r="AE1574" s="3" t="s">
        <v>68</v>
      </c>
      <c r="AF1574" s="52" t="b">
        <f ca="1">AND(AF1571&gt;$B$3, NOT(OR($AF1573:AF1573)))</f>
        <v>0</v>
      </c>
      <c r="AG1574" s="52" t="b">
        <f ca="1">AND(AG1571&gt;$B$3, NOT(OR($AF1573:AG1573)))</f>
        <v>0</v>
      </c>
      <c r="AH1574" s="52" t="b">
        <f ca="1">AND(AH1571&gt;$B$3, NOT(OR($AF1573:AH1573)))</f>
        <v>0</v>
      </c>
      <c r="AI1574" s="52" t="b">
        <f ca="1">AND(AI1571&gt;$B$3, NOT(OR($AF1573:AI1573)))</f>
        <v>0</v>
      </c>
      <c r="AJ1574" s="52" t="b">
        <f ca="1">AND(AJ1571&gt;$B$3, NOT(OR($AF1573:AJ1573)))</f>
        <v>1</v>
      </c>
      <c r="AK1574" s="74"/>
      <c r="AL1574" s="70"/>
    </row>
    <row r="1575" spans="7:38" ht="14.55" customHeight="1" x14ac:dyDescent="0.3">
      <c r="G1575" s="3">
        <v>1573</v>
      </c>
      <c r="H1575" s="58">
        <v>-0.31541590631857669</v>
      </c>
      <c r="I1575" s="58">
        <v>0.406467041943812</v>
      </c>
      <c r="J1575" s="58">
        <v>0.45824699611038477</v>
      </c>
      <c r="K1575" s="59">
        <v>0.71270268435749329</v>
      </c>
      <c r="L1575" s="60">
        <f t="array" ref="L1575:O1575">TRANSPOSE(MMULT(Option!$B$25:$E$28, TRANSPOSE(H1575:K1575)))</f>
        <v>-0.31541590631857669</v>
      </c>
      <c r="M1575" s="60">
        <v>0.24636683491503109</v>
      </c>
      <c r="N1575" s="60">
        <v>0.38275464312401491</v>
      </c>
      <c r="O1575" s="60">
        <v>0.68003446527194622</v>
      </c>
      <c r="P1575" s="56" t="str">
        <f t="shared" si="1943"/>
        <v>315/3</v>
      </c>
      <c r="R1575" s="80">
        <v>394</v>
      </c>
      <c r="S1575" s="3" t="s">
        <v>28</v>
      </c>
      <c r="T1575" s="60">
        <f t="array" aca="1" ref="T1575:T1578" ca="1">TRANSPOSE(OFFSET($L$3, MATCH($R1575 &amp; "/" &amp; T$2, $P$3:$P$5002, 0) - 1, 0, 1, $E$1))</f>
        <v>-1.3075347610166148</v>
      </c>
      <c r="U1575" s="60">
        <f t="array" aca="1" ref="U1575:U1578" ca="1">TRANSPOSE(OFFSET($L$3, MATCH($R1575 &amp; "/" &amp; U$2, $P$3:$P$5002, 0) - 1, 0, 1, $E$1))</f>
        <v>-0.17244283117091497</v>
      </c>
      <c r="V1575" s="60">
        <f t="array" aca="1" ref="V1575:V1578" ca="1">TRANSPOSE(OFFSET($L$3, MATCH($R1575 &amp; "/" &amp; V$2, $P$3:$P$5002, 0) - 1, 0, 1, $E$1))</f>
        <v>-4.1869488327363397E-2</v>
      </c>
      <c r="W1575" s="60">
        <f t="array" aca="1" ref="W1575:W1578" ca="1">TRANSPOSE(OFFSET($L$3, MATCH($R1575 &amp; "/" &amp; W$2, $P$3:$P$5002, 0) - 1, 0, 1, $E$1))</f>
        <v>-0.12091473680839114</v>
      </c>
      <c r="X1575" s="60">
        <f t="array" aca="1" ref="X1575:X1578" ca="1">TRANSPOSE(OFFSET($L$3, MATCH($R1575 &amp; "/" &amp; X$2, $P$3:$P$5002, 0) - 1, 0, 1, $E$1))</f>
        <v>0.17719720386364682</v>
      </c>
      <c r="Y1575" s="52">
        <f ca="1">$B$11 * EXP(($E$3 - $C$11^2/2) * Y$2 + $C$11*SQRT(Y$2)*T1575)</f>
        <v>67.891426341082052</v>
      </c>
      <c r="Z1575" s="52">
        <f ca="1">Y1575 * EXP(($E$3 - $C$11^2/2) * (Z$2-Y$2) + $C$11*SQRT(Z$2-Y$2)*U1575)</f>
        <v>64.791661098888568</v>
      </c>
      <c r="AA1575" s="52">
        <f ca="1">Z1575 * EXP(($E$3 - $C$11^2/2) * (AA$2-Z$2) + $C$11*SQRT(AA$2-Z$2)*V1575)</f>
        <v>64.303628589320951</v>
      </c>
      <c r="AB1575" s="52">
        <f ca="1">AA1575 * EXP(($E$3 - $C$11^2/2) * (AB$2-AA$2) + $C$11*SQRT(AB$2-AA$2)*W1575)</f>
        <v>62.323691898078692</v>
      </c>
      <c r="AC1575" s="52">
        <f ca="1">AB1575 * EXP(($E$3 - $C$11^2/2) * (AC$2-AB$2) + $C$11*SQRT(AC$2-AB$2)*X1575)</f>
        <v>66.05586358360641</v>
      </c>
      <c r="AD1575" s="47"/>
      <c r="AE1575" s="3" t="s">
        <v>69</v>
      </c>
      <c r="AF1575" s="20" cm="1">
        <f t="array" aca="1" ref="AF1575" ca="1">MIN(Y1575:Y1578 / $D$11:$D$14)</f>
        <v>0.58957005184210998</v>
      </c>
      <c r="AG1575" s="20" cm="1">
        <f t="array" aca="1" ref="AG1575" ca="1">MIN(Z1575:Z1578 / $D$11:$D$14)</f>
        <v>0.62168365199286812</v>
      </c>
      <c r="AH1575" s="20" cm="1">
        <f t="array" aca="1" ref="AH1575" ca="1">MIN(AA1575:AA1578 / $D$11:$D$14)</f>
        <v>0.55707111731024861</v>
      </c>
      <c r="AI1575" s="20" cm="1">
        <f t="array" aca="1" ref="AI1575" ca="1">MIN(AB1575:AB1578 / $D$11:$D$14)</f>
        <v>0.58912855328077629</v>
      </c>
      <c r="AJ1575" s="20" cm="1">
        <f t="array" aca="1" ref="AJ1575" ca="1">MIN(AC1575:AC1578 / $D$11:$D$14)</f>
        <v>0.47632939607407593</v>
      </c>
      <c r="AK1575" s="72">
        <f t="array" aca="1" ref="AK1575" ca="1">SUMPRODUCT(AF1576:AJ1576, EXP(-$E$3*$AF$2:$AJ$2))</f>
        <v>77880.078307140488</v>
      </c>
      <c r="AL1575" s="70">
        <f ca="1">MAX(AC1576 - $D$11, 0) * EXP(-$E$2*$E$3)</f>
        <v>0</v>
      </c>
    </row>
    <row r="1576" spans="7:38" ht="14.55" customHeight="1" x14ac:dyDescent="0.3">
      <c r="G1576" s="3">
        <v>1574</v>
      </c>
      <c r="H1576" s="58">
        <v>0.78519245298429219</v>
      </c>
      <c r="I1576" s="58">
        <v>-0.70611146444686412</v>
      </c>
      <c r="J1576" s="58">
        <v>1.3275777012800845</v>
      </c>
      <c r="K1576" s="59">
        <v>-0.25020376637296798</v>
      </c>
      <c r="L1576" s="60">
        <f t="array" ref="L1576:O1576">TRANSPOSE(MMULT(Option!$B$25:$E$28, TRANSPOSE(H1576:K1576)))</f>
        <v>0.78519245298429219</v>
      </c>
      <c r="M1576" s="60">
        <v>-0.33308486578705793</v>
      </c>
      <c r="N1576" s="60">
        <v>1.2951984543137394</v>
      </c>
      <c r="O1576" s="60">
        <v>0.1740285267056319</v>
      </c>
      <c r="P1576" s="56" t="str">
        <f t="shared" si="1943"/>
        <v>315/4</v>
      </c>
      <c r="R1576" s="80"/>
      <c r="S1576" s="3" t="s">
        <v>29</v>
      </c>
      <c r="T1576" s="60">
        <f ca="1"/>
        <v>-0.21280739901023155</v>
      </c>
      <c r="U1576" s="60">
        <f ca="1"/>
        <v>-1.2741987952460274</v>
      </c>
      <c r="V1576" s="60">
        <f ca="1"/>
        <v>-0.15414513473390248</v>
      </c>
      <c r="W1576" s="60">
        <f ca="1"/>
        <v>0.34206623259943975</v>
      </c>
      <c r="X1576" s="60">
        <f ca="1"/>
        <v>-1.256400422006785</v>
      </c>
      <c r="Y1576" s="52">
        <f ca="1">$B$12 * EXP(($E$3 - $C$12^2/2) * Y$2 + $C$12*SQRT(Y$2)*T1576)</f>
        <v>94.285552144583733</v>
      </c>
      <c r="Z1576" s="52">
        <f ca="1">Y1576 * EXP(($E$3 - $C$12^2/2) * (Z$2-Y$2) + $C$12*SQRT(Z$2-Y$2)*U1576)</f>
        <v>64.655186592232795</v>
      </c>
      <c r="AA1576" s="52">
        <f ca="1">Z1576 * EXP(($E$3 - $C$12^2/2) * (AA$2-Z$2) + $C$12*SQRT(AA$2-Z$2)*V1576)</f>
        <v>62.042819718963202</v>
      </c>
      <c r="AB1576" s="52">
        <f ca="1">AA1576 * EXP(($E$3 - $C$12^2/2) * (AB$2-AA$2) + $C$12*SQRT(AB$2-AA$2)*W1576)</f>
        <v>69.092394325740059</v>
      </c>
      <c r="AC1576" s="52">
        <f ca="1">AB1576 * EXP(($E$3 - $C$12^2/2) * (AC$2-AB$2) + $C$12*SQRT(AC$2-AB$2)*X1576)</f>
        <v>47.632939607407593</v>
      </c>
      <c r="AD1576" s="47"/>
      <c r="AE1576" s="3" t="s">
        <v>47</v>
      </c>
      <c r="AF1576" s="64">
        <f t="shared" ref="AF1576" ca="1" si="1989">($B$5*AF1578 + (1 + $B$6)*AF1577)*$B$2</f>
        <v>0</v>
      </c>
      <c r="AG1576" s="64">
        <f t="shared" ref="AG1576" ca="1" si="1990">($B$5*AG1578 + (1 + $B$6)*AG1577)*$B$2</f>
        <v>0</v>
      </c>
      <c r="AH1576" s="64">
        <f t="shared" ref="AH1576" ca="1" si="1991">($B$5*AH1578 + (1 + $B$6)*AH1577)*$B$2</f>
        <v>0</v>
      </c>
      <c r="AI1576" s="64">
        <f t="shared" ref="AI1576" ca="1" si="1992">($B$5*AI1578 + (1 + $B$6)*AI1577)*$B$2</f>
        <v>0</v>
      </c>
      <c r="AJ1576" s="64" cm="1">
        <f t="array" aca="1" ref="AJ1576" ca="1">($B$5*AJ1578 + (1 + $B$6)*AJ1577 + AND(NOT(AF1577:AJ1577)))*$B$2</f>
        <v>100000</v>
      </c>
      <c r="AK1576" s="73"/>
      <c r="AL1576" s="70"/>
    </row>
    <row r="1577" spans="7:38" ht="14.55" customHeight="1" x14ac:dyDescent="0.3">
      <c r="G1577" s="3">
        <v>1575</v>
      </c>
      <c r="H1577" s="58">
        <v>-1.708511973705531</v>
      </c>
      <c r="I1577" s="58">
        <v>1.0587118944598208</v>
      </c>
      <c r="J1577" s="58">
        <v>-0.85163559794204124</v>
      </c>
      <c r="K1577" s="59">
        <v>-0.16003864979133314</v>
      </c>
      <c r="L1577" s="60">
        <f t="array" ref="L1577:O1577">TRANSPOSE(MMULT(Option!$B$25:$E$28, TRANSPOSE(H1577:K1577)))</f>
        <v>-1.708511973705531</v>
      </c>
      <c r="M1577" s="60">
        <v>0.28692068962023309</v>
      </c>
      <c r="N1577" s="60">
        <v>-1.1541690562515703</v>
      </c>
      <c r="O1577" s="60">
        <v>-0.70944009861787372</v>
      </c>
      <c r="P1577" s="56" t="str">
        <f t="shared" si="1943"/>
        <v>315/5</v>
      </c>
      <c r="R1577" s="80"/>
      <c r="S1577" s="3" t="s">
        <v>31</v>
      </c>
      <c r="T1577" s="60">
        <f ca="1"/>
        <v>-1.7778724447444751</v>
      </c>
      <c r="U1577" s="60">
        <f ca="1"/>
        <v>0.16012606572768229</v>
      </c>
      <c r="V1577" s="60">
        <f ca="1"/>
        <v>-0.38246151435854214</v>
      </c>
      <c r="W1577" s="60">
        <f ca="1"/>
        <v>0.1698383523697124</v>
      </c>
      <c r="X1577" s="60">
        <f ca="1"/>
        <v>-0.10064496989533334</v>
      </c>
      <c r="Y1577" s="52">
        <f ca="1">$B$13 * EXP(($E$3 - $C$13^2/2) * Y$2 + $C$13*SQRT(Y$2)*T1577)</f>
        <v>58.957005184210999</v>
      </c>
      <c r="Z1577" s="52">
        <f ca="1">Y1577 * EXP(($E$3 - $C$13^2/2) * (Z$2-Y$2) + $C$13*SQRT(Z$2-Y$2)*U1577)</f>
        <v>62.168365199286818</v>
      </c>
      <c r="AA1577" s="52">
        <f ca="1">Z1577 * EXP(($E$3 - $C$13^2/2) * (AA$2-Z$2) + $C$13*SQRT(AA$2-Z$2)*V1577)</f>
        <v>55.70711173102486</v>
      </c>
      <c r="AB1577" s="52">
        <f ca="1">AA1577 * EXP(($E$3 - $C$13^2/2) * (AB$2-AA$2) + $C$13*SQRT(AB$2-AA$2)*W1577)</f>
        <v>58.912855328077626</v>
      </c>
      <c r="AC1577" s="52">
        <f ca="1">AB1577 * EXP(($E$3 - $C$13^2/2) * (AC$2-AB$2) + $C$13*SQRT(AC$2-AB$2)*X1577)</f>
        <v>57.447175162355059</v>
      </c>
      <c r="AD1577" s="47"/>
      <c r="AE1577" s="3" t="s">
        <v>46</v>
      </c>
      <c r="AF1577" s="52" t="b">
        <f t="shared" ref="AF1577" ca="1" si="1993">AF1575 &gt;= $B$4</f>
        <v>0</v>
      </c>
      <c r="AG1577" s="52" t="b">
        <f t="array" aca="1" ref="AG1577" ca="1">AND(AG1575 &gt;= $B$4, NOT(OR($AF1577:AF1577)))</f>
        <v>0</v>
      </c>
      <c r="AH1577" s="52" t="b">
        <f t="array" aca="1" ref="AH1577" ca="1">AND(AH1575 &gt;= $B$4, NOT(OR($AF1577:AG1577)))</f>
        <v>0</v>
      </c>
      <c r="AI1577" s="52" t="b">
        <f t="array" aca="1" ref="AI1577" ca="1">AND(AI1575 &gt;= $B$4, NOT(OR($AF1577:AH1577)))</f>
        <v>0</v>
      </c>
      <c r="AJ1577" s="52" t="b">
        <f t="array" aca="1" ref="AJ1577" ca="1">AND(AJ1575 &gt;= $B$4, NOT(OR($AF1577:AI1577)))</f>
        <v>0</v>
      </c>
      <c r="AK1577" s="73"/>
      <c r="AL1577" s="70"/>
    </row>
    <row r="1578" spans="7:38" ht="14.55" customHeight="1" x14ac:dyDescent="0.3">
      <c r="G1578" s="3">
        <v>1576</v>
      </c>
      <c r="H1578" s="58">
        <v>0.4854831727323185</v>
      </c>
      <c r="I1578" s="58">
        <v>2.2823095952849832</v>
      </c>
      <c r="J1578" s="58">
        <v>0.38398508994825342</v>
      </c>
      <c r="K1578" s="59">
        <v>-0.61904038780108417</v>
      </c>
      <c r="L1578" s="60">
        <f t="array" ref="L1578:O1578">TRANSPOSE(MMULT(Option!$B$25:$E$28, TRANSPOSE(H1578:K1578)))</f>
        <v>0.4854831727323185</v>
      </c>
      <c r="M1578" s="60">
        <v>2.2859645650364202</v>
      </c>
      <c r="N1578" s="60">
        <v>1.1291001803535528</v>
      </c>
      <c r="O1578" s="60">
        <v>0.336673909123266</v>
      </c>
      <c r="P1578" s="56" t="str">
        <f t="shared" si="1943"/>
        <v>316/1</v>
      </c>
      <c r="R1578" s="80"/>
      <c r="S1578" s="3" t="s">
        <v>30</v>
      </c>
      <c r="T1578" s="60">
        <f ca="1"/>
        <v>-0.30607948865428503</v>
      </c>
      <c r="U1578" s="60">
        <f ca="1"/>
        <v>0.273317092604067</v>
      </c>
      <c r="V1578" s="60">
        <f ca="1"/>
        <v>-0.77459301892053756</v>
      </c>
      <c r="W1578" s="60">
        <f ca="1"/>
        <v>-0.75174721784738485</v>
      </c>
      <c r="X1578" s="60">
        <f ca="1"/>
        <v>-0.70990787980645953</v>
      </c>
      <c r="Y1578" s="52">
        <f ca="1">$B$14 * EXP(($E$3 - $C$14^2/2) * Y$2 + $C$14*SQRT(Y$2)*T1578)</f>
        <v>91.683858564674537</v>
      </c>
      <c r="Z1578" s="52">
        <f ca="1">Y1578 * EXP(($E$3 - $C$14^2/2) * (Z$2-Y$2) + $C$14*SQRT(Z$2-Y$2)*U1578)</f>
        <v>100.01712958543942</v>
      </c>
      <c r="AA1578" s="52">
        <f ca="1">Z1578 * EXP(($E$3 - $C$14^2/2) * (AA$2-Z$2) + $C$14*SQRT(AA$2-Z$2)*V1578)</f>
        <v>79.675613594951983</v>
      </c>
      <c r="AB1578" s="52">
        <f ca="1">AA1578 * EXP(($E$3 - $C$14^2/2) * (AB$2-AA$2) + $C$14*SQRT(AB$2-AA$2)*W1578)</f>
        <v>63.907670681475309</v>
      </c>
      <c r="AC1578" s="52">
        <f ca="1">AB1578 * EXP(($E$3 - $C$14^2/2) * (AC$2-AB$2) + $C$14*SQRT(AC$2-AB$2)*X1578)</f>
        <v>51.907694331595835</v>
      </c>
      <c r="AD1578" s="47"/>
      <c r="AE1578" s="3" t="s">
        <v>68</v>
      </c>
      <c r="AF1578" s="52" t="b">
        <f ca="1">AND(AF1575&gt;$B$3, NOT(OR($AF1577:AF1577)))</f>
        <v>0</v>
      </c>
      <c r="AG1578" s="52" t="b">
        <f ca="1">AND(AG1575&gt;$B$3, NOT(OR($AF1577:AG1577)))</f>
        <v>0</v>
      </c>
      <c r="AH1578" s="52" t="b">
        <f ca="1">AND(AH1575&gt;$B$3, NOT(OR($AF1577:AH1577)))</f>
        <v>0</v>
      </c>
      <c r="AI1578" s="52" t="b">
        <f ca="1">AND(AI1575&gt;$B$3, NOT(OR($AF1577:AI1577)))</f>
        <v>0</v>
      </c>
      <c r="AJ1578" s="52" t="b">
        <f ca="1">AND(AJ1575&gt;$B$3, NOT(OR($AF1577:AJ1577)))</f>
        <v>0</v>
      </c>
      <c r="AK1578" s="74"/>
      <c r="AL1578" s="70"/>
    </row>
    <row r="1579" spans="7:38" ht="14.55" customHeight="1" x14ac:dyDescent="0.3">
      <c r="G1579" s="3">
        <v>1577</v>
      </c>
      <c r="H1579" s="58">
        <v>1.8400624879749232</v>
      </c>
      <c r="I1579" s="58">
        <v>1.1363497523530435</v>
      </c>
      <c r="J1579" s="58">
        <v>1.2399589374802715</v>
      </c>
      <c r="K1579" s="59">
        <v>-1.3119079871523343</v>
      </c>
      <c r="L1579" s="60">
        <f t="array" ref="L1579:O1579">TRANSPOSE(MMULT(Option!$B$25:$E$28, TRANSPOSE(H1579:K1579)))</f>
        <v>1.8400624879749232</v>
      </c>
      <c r="M1579" s="60">
        <v>1.7775067464103982</v>
      </c>
      <c r="N1579" s="60">
        <v>2.1226596256105417</v>
      </c>
      <c r="O1579" s="60">
        <v>0.15215553221373712</v>
      </c>
      <c r="P1579" s="56" t="str">
        <f t="shared" si="1943"/>
        <v>316/2</v>
      </c>
      <c r="R1579" s="80">
        <v>395</v>
      </c>
      <c r="S1579" s="3" t="s">
        <v>28</v>
      </c>
      <c r="T1579" s="60">
        <f t="array" aca="1" ref="T1579:T1582" ca="1">TRANSPOSE(OFFSET($L$3, MATCH($R1579 &amp; "/" &amp; T$2, $P$3:$P$5002, 0) - 1, 0, 1, $E$1))</f>
        <v>0.76136700985435313</v>
      </c>
      <c r="U1579" s="60">
        <f t="array" aca="1" ref="U1579:U1582" ca="1">TRANSPOSE(OFFSET($L$3, MATCH($R1579 &amp; "/" &amp; U$2, $P$3:$P$5002, 0) - 1, 0, 1, $E$1))</f>
        <v>-0.86868378302813887</v>
      </c>
      <c r="V1579" s="60">
        <f t="array" aca="1" ref="V1579:V1582" ca="1">TRANSPOSE(OFFSET($L$3, MATCH($R1579 &amp; "/" &amp; V$2, $P$3:$P$5002, 0) - 1, 0, 1, $E$1))</f>
        <v>0.55017247601719899</v>
      </c>
      <c r="W1579" s="60">
        <f t="array" aca="1" ref="W1579:W1582" ca="1">TRANSPOSE(OFFSET($L$3, MATCH($R1579 &amp; "/" &amp; W$2, $P$3:$P$5002, 0) - 1, 0, 1, $E$1))</f>
        <v>2.069582535324932</v>
      </c>
      <c r="X1579" s="60">
        <f t="array" aca="1" ref="X1579:X1582" ca="1">TRANSPOSE(OFFSET($L$3, MATCH($R1579 &amp; "/" &amp; X$2, $P$3:$P$5002, 0) - 1, 0, 1, $E$1))</f>
        <v>0.15645624757491733</v>
      </c>
      <c r="Y1579" s="52">
        <f ca="1">$B$11 * EXP(($E$3 - $C$11^2/2) * Y$2 + $C$11*SQRT(Y$2)*T1579)</f>
        <v>126.28992918748902</v>
      </c>
      <c r="Z1579" s="52">
        <f ca="1">Y1579 * EXP(($E$3 - $C$11^2/2) * (Z$2-Y$2) + $C$11*SQRT(Z$2-Y$2)*U1579)</f>
        <v>97.804946555218891</v>
      </c>
      <c r="AA1579" s="52">
        <f ca="1">Z1579 * EXP(($E$3 - $C$11^2/2) * (AA$2-Z$2) + $C$11*SQRT(AA$2-Z$2)*V1579)</f>
        <v>115.93467626520096</v>
      </c>
      <c r="AB1579" s="52">
        <f ca="1">AA1579 * EXP(($E$3 - $C$11^2/2) * (AB$2-AA$2) + $C$11*SQRT(AB$2-AA$2)*W1579)</f>
        <v>216.78404147826652</v>
      </c>
      <c r="AC1579" s="52">
        <f ca="1">AB1579 * EXP(($E$3 - $C$11^2/2) * (AC$2-AB$2) + $C$11*SQRT(AC$2-AB$2)*X1579)</f>
        <v>228.34063603348196</v>
      </c>
      <c r="AD1579" s="47"/>
      <c r="AE1579" s="3" t="s">
        <v>69</v>
      </c>
      <c r="AF1579" s="20" cm="1">
        <f t="array" aca="1" ref="AF1579" ca="1">MIN(Y1579:Y1582 / $D$11:$D$14)</f>
        <v>1.2628992918748903</v>
      </c>
      <c r="AG1579" s="20" cm="1">
        <f t="array" aca="1" ref="AG1579" ca="1">MIN(Z1579:Z1582 / $D$11:$D$14)</f>
        <v>0.97804946555218886</v>
      </c>
      <c r="AH1579" s="20" cm="1">
        <f t="array" aca="1" ref="AH1579" ca="1">MIN(AA1579:AA1582 / $D$11:$D$14)</f>
        <v>1.1593467626520095</v>
      </c>
      <c r="AI1579" s="20" cm="1">
        <f t="array" aca="1" ref="AI1579" ca="1">MIN(AB1579:AB1582 / $D$11:$D$14)</f>
        <v>2.1678404147826651</v>
      </c>
      <c r="AJ1579" s="20" cm="1">
        <f t="array" aca="1" ref="AJ1579" ca="1">MIN(AC1579:AC1582 / $D$11:$D$14)</f>
        <v>2.2834063603348196</v>
      </c>
      <c r="AK1579" s="72">
        <f t="array" aca="1" ref="AK1579" ca="1">SUMPRODUCT(AF1580:AJ1580, EXP(-$E$3*$AF$2:$AJ$2))</f>
        <v>126718.35135761407</v>
      </c>
      <c r="AL1579" s="70">
        <f ca="1">MAX(AC1580 - $D$11, 0) * EXP(-$E$2*$E$3)</f>
        <v>269.21067684502191</v>
      </c>
    </row>
    <row r="1580" spans="7:38" ht="14.55" customHeight="1" x14ac:dyDescent="0.3">
      <c r="G1580" s="3">
        <v>1578</v>
      </c>
      <c r="H1580" s="58">
        <v>1.3566733863059655</v>
      </c>
      <c r="I1580" s="58">
        <v>-1.5319825033543288</v>
      </c>
      <c r="J1580" s="58">
        <v>0.38783816735882121</v>
      </c>
      <c r="K1580" s="59">
        <v>-1.0650781260286397</v>
      </c>
      <c r="L1580" s="60">
        <f t="array" ref="L1580:O1580">TRANSPOSE(MMULT(Option!$B$25:$E$28, TRANSPOSE(H1580:K1580)))</f>
        <v>1.3566733863059655</v>
      </c>
      <c r="M1580" s="60">
        <v>-0.861415802471444</v>
      </c>
      <c r="N1580" s="60">
        <v>0.48214433304579241</v>
      </c>
      <c r="O1580" s="60">
        <v>-0.69487799024570929</v>
      </c>
      <c r="P1580" s="56" t="str">
        <f t="shared" si="1943"/>
        <v>316/3</v>
      </c>
      <c r="R1580" s="80"/>
      <c r="S1580" s="3" t="s">
        <v>29</v>
      </c>
      <c r="T1580" s="60">
        <f ca="1"/>
        <v>3.001948900398026</v>
      </c>
      <c r="U1580" s="60">
        <f ca="1"/>
        <v>1.3001510915382541E-2</v>
      </c>
      <c r="V1580" s="60">
        <f ca="1"/>
        <v>-0.29835328232330655</v>
      </c>
      <c r="W1580" s="60">
        <f ca="1"/>
        <v>2.9420558522211984</v>
      </c>
      <c r="X1580" s="60">
        <f ca="1"/>
        <v>-0.76059930791858532</v>
      </c>
      <c r="Y1580" s="52">
        <f ca="1">$B$12 * EXP(($E$3 - $C$12^2/2) * Y$2 + $C$12*SQRT(Y$2)*T1580)</f>
        <v>247.3377610373999</v>
      </c>
      <c r="Z1580" s="52">
        <f ca="1">Y1580 * EXP(($E$3 - $C$12^2/2) * (Z$2-Y$2) + $C$12*SQRT(Z$2-Y$2)*U1580)</f>
        <v>249.54900516254696</v>
      </c>
      <c r="AA1580" s="52">
        <f ca="1">Z1580 * EXP(($E$3 - $C$12^2/2) * (AA$2-Z$2) + $C$12*SQRT(AA$2-Z$2)*V1580)</f>
        <v>229.32708991461524</v>
      </c>
      <c r="AB1580" s="52">
        <f ca="1">AA1580 * EXP(($E$3 - $C$12^2/2) * (AB$2-AA$2) + $C$12*SQRT(AB$2-AA$2)*W1580)</f>
        <v>557.1118793508499</v>
      </c>
      <c r="AC1580" s="52">
        <f ca="1">AB1580 * EXP(($E$3 - $C$12^2/2) * (AC$2-AB$2) + $C$12*SQRT(AC$2-AB$2)*X1580)</f>
        <v>445.67335151271817</v>
      </c>
      <c r="AD1580" s="47"/>
      <c r="AE1580" s="3" t="s">
        <v>47</v>
      </c>
      <c r="AF1580" s="64">
        <f t="shared" ref="AF1580" ca="1" si="1994">($B$5*AF1582 + (1 + $B$6)*AF1581)*$B$2</f>
        <v>15000</v>
      </c>
      <c r="AG1580" s="64">
        <f t="shared" ref="AG1580" ca="1" si="1995">($B$5*AG1582 + (1 + $B$6)*AG1581)*$B$2</f>
        <v>15000</v>
      </c>
      <c r="AH1580" s="64">
        <f t="shared" ref="AH1580" ca="1" si="1996">($B$5*AH1582 + (1 + $B$6)*AH1581)*$B$2</f>
        <v>15000</v>
      </c>
      <c r="AI1580" s="64">
        <f t="shared" ref="AI1580" ca="1" si="1997">($B$5*AI1582 + (1 + $B$6)*AI1581)*$B$2</f>
        <v>105000</v>
      </c>
      <c r="AJ1580" s="64" cm="1">
        <f t="array" aca="1" ref="AJ1580" ca="1">($B$5*AJ1582 + (1 + $B$6)*AJ1581 + AND(NOT(AF1581:AJ1581)))*$B$2</f>
        <v>0</v>
      </c>
      <c r="AK1580" s="73"/>
      <c r="AL1580" s="70"/>
    </row>
    <row r="1581" spans="7:38" ht="14.55" customHeight="1" x14ac:dyDescent="0.3">
      <c r="G1581" s="3">
        <v>1579</v>
      </c>
      <c r="H1581" s="58">
        <v>-1.7421437361841536</v>
      </c>
      <c r="I1581" s="58">
        <v>0.3587111006987907</v>
      </c>
      <c r="J1581" s="58">
        <v>2.6700850038379622</v>
      </c>
      <c r="K1581" s="59">
        <v>1.969313379501197</v>
      </c>
      <c r="L1581" s="60">
        <f t="array" ref="L1581:O1581">TRANSPOSE(MMULT(Option!$B$25:$E$28, TRANSPOSE(H1581:K1581)))</f>
        <v>-1.7421437361841536</v>
      </c>
      <c r="M1581" s="60">
        <v>-0.3680933401590345</v>
      </c>
      <c r="N1581" s="60">
        <v>1.7422376560666299</v>
      </c>
      <c r="O1581" s="60">
        <v>1.6046415763809803</v>
      </c>
      <c r="P1581" s="56" t="str">
        <f t="shared" si="1943"/>
        <v>316/4</v>
      </c>
      <c r="R1581" s="80"/>
      <c r="S1581" s="3" t="s">
        <v>31</v>
      </c>
      <c r="T1581" s="60">
        <f ca="1"/>
        <v>1.2413842008008293</v>
      </c>
      <c r="U1581" s="60">
        <f ca="1"/>
        <v>0.45399288431982432</v>
      </c>
      <c r="V1581" s="60">
        <f ca="1"/>
        <v>0.52872919398424667</v>
      </c>
      <c r="W1581" s="60">
        <f ca="1"/>
        <v>1.5881471302824666</v>
      </c>
      <c r="X1581" s="60">
        <f ca="1"/>
        <v>-0.49908581063797208</v>
      </c>
      <c r="Y1581" s="52">
        <f ca="1">$B$13 * EXP(($E$3 - $C$13^2/2) * Y$2 + $C$13*SQRT(Y$2)*T1581)</f>
        <v>145.85098447836839</v>
      </c>
      <c r="Z1581" s="52">
        <f ca="1">Y1581 * EXP(($E$3 - $C$13^2/2) * (Z$2-Y$2) + $C$13*SQRT(Z$2-Y$2)*U1581)</f>
        <v>167.96965053800182</v>
      </c>
      <c r="AA1581" s="52">
        <f ca="1">Z1581 * EXP(($E$3 - $C$13^2/2) * (AA$2-Z$2) + $C$13*SQRT(AA$2-Z$2)*V1581)</f>
        <v>197.82881177319595</v>
      </c>
      <c r="AB1581" s="52">
        <f ca="1">AA1581 * EXP(($E$3 - $C$13^2/2) * (AB$2-AA$2) + $C$13*SQRT(AB$2-AA$2)*W1581)</f>
        <v>320.16811230689024</v>
      </c>
      <c r="AC1581" s="52">
        <f ca="1">AB1581 * EXP(($E$3 - $C$13^2/2) * (AC$2-AB$2) + $C$13*SQRT(AC$2-AB$2)*X1581)</f>
        <v>277.0285212291227</v>
      </c>
      <c r="AD1581" s="47"/>
      <c r="AE1581" s="3" t="s">
        <v>46</v>
      </c>
      <c r="AF1581" s="52" t="b">
        <f t="shared" ref="AF1581" ca="1" si="1998">AF1579 &gt;= $B$4</f>
        <v>0</v>
      </c>
      <c r="AG1581" s="52" t="b">
        <f t="array" aca="1" ref="AG1581" ca="1">AND(AG1579 &gt;= $B$4, NOT(OR($AF1581:AF1581)))</f>
        <v>0</v>
      </c>
      <c r="AH1581" s="52" t="b">
        <f t="array" aca="1" ref="AH1581" ca="1">AND(AH1579 &gt;= $B$4, NOT(OR($AF1581:AG1581)))</f>
        <v>0</v>
      </c>
      <c r="AI1581" s="52" t="b">
        <f t="array" aca="1" ref="AI1581" ca="1">AND(AI1579 &gt;= $B$4, NOT(OR($AF1581:AH1581)))</f>
        <v>1</v>
      </c>
      <c r="AJ1581" s="52" t="b">
        <f t="array" aca="1" ref="AJ1581" ca="1">AND(AJ1579 &gt;= $B$4, NOT(OR($AF1581:AI1581)))</f>
        <v>0</v>
      </c>
      <c r="AK1581" s="73"/>
      <c r="AL1581" s="70"/>
    </row>
    <row r="1582" spans="7:38" ht="14.55" customHeight="1" x14ac:dyDescent="0.3">
      <c r="G1582" s="3">
        <v>1580</v>
      </c>
      <c r="H1582" s="58">
        <v>-0.35596919792320586</v>
      </c>
      <c r="I1582" s="58">
        <v>9.9679043803681089E-2</v>
      </c>
      <c r="J1582" s="58">
        <v>1.1724195096047632</v>
      </c>
      <c r="K1582" s="59">
        <v>0.3920914585554921</v>
      </c>
      <c r="L1582" s="60">
        <f t="array" ref="L1582:O1582">TRANSPOSE(MMULT(Option!$B$25:$E$28, TRANSPOSE(H1582:K1582)))</f>
        <v>-0.35596919792320586</v>
      </c>
      <c r="M1582" s="60">
        <v>-5.1030326483044855E-2</v>
      </c>
      <c r="N1582" s="60">
        <v>0.91346227805282887</v>
      </c>
      <c r="O1582" s="60">
        <v>0.44831434373835077</v>
      </c>
      <c r="P1582" s="56" t="str">
        <f t="shared" si="1943"/>
        <v>316/5</v>
      </c>
      <c r="R1582" s="80"/>
      <c r="S1582" s="3" t="s">
        <v>30</v>
      </c>
      <c r="T1582" s="60">
        <f ca="1"/>
        <v>1.9148755648270699</v>
      </c>
      <c r="U1582" s="60">
        <f ca="1"/>
        <v>1.2325634317966503</v>
      </c>
      <c r="V1582" s="60">
        <f ca="1"/>
        <v>1.2753812893146055</v>
      </c>
      <c r="W1582" s="60">
        <f ca="1"/>
        <v>1.196975816382102</v>
      </c>
      <c r="X1582" s="60">
        <f ca="1"/>
        <v>0.82551785856068127</v>
      </c>
      <c r="Y1582" s="52">
        <f ca="1">$B$14 * EXP(($E$3 - $C$14^2/2) * Y$2 + $C$14*SQRT(Y$2)*T1582)</f>
        <v>178.50789955244153</v>
      </c>
      <c r="Z1582" s="52">
        <f ca="1">Y1582 * EXP(($E$3 - $C$14^2/2) * (Z$2-Y$2) + $C$14*SQRT(Z$2-Y$2)*U1582)</f>
        <v>259.6674788462139</v>
      </c>
      <c r="AA1582" s="52">
        <f ca="1">Z1582 * EXP(($E$3 - $C$14^2/2) * (AA$2-Z$2) + $C$14*SQRT(AA$2-Z$2)*V1582)</f>
        <v>382.61002989995603</v>
      </c>
      <c r="AB1582" s="52">
        <f ca="1">AA1582 * EXP(($E$3 - $C$14^2/2) * (AB$2-AA$2) + $C$14*SQRT(AB$2-AA$2)*W1582)</f>
        <v>550.65529621751398</v>
      </c>
      <c r="AC1582" s="52">
        <f ca="1">AB1582 * EXP(($E$3 - $C$14^2/2) * (AC$2-AB$2) + $C$14*SQRT(AC$2-AB$2)*X1582)</f>
        <v>708.93537597904833</v>
      </c>
      <c r="AD1582" s="47"/>
      <c r="AE1582" s="3" t="s">
        <v>68</v>
      </c>
      <c r="AF1582" s="52" t="b">
        <f ca="1">AND(AF1579&gt;$B$3, NOT(OR($AF1581:AF1581)))</f>
        <v>1</v>
      </c>
      <c r="AG1582" s="52" t="b">
        <f ca="1">AND(AG1579&gt;$B$3, NOT(OR($AF1581:AG1581)))</f>
        <v>1</v>
      </c>
      <c r="AH1582" s="52" t="b">
        <f ca="1">AND(AH1579&gt;$B$3, NOT(OR($AF1581:AH1581)))</f>
        <v>1</v>
      </c>
      <c r="AI1582" s="52" t="b">
        <f ca="1">AND(AI1579&gt;$B$3, NOT(OR($AF1581:AI1581)))</f>
        <v>0</v>
      </c>
      <c r="AJ1582" s="52" t="b">
        <f ca="1">AND(AJ1579&gt;$B$3, NOT(OR($AF1581:AJ1581)))</f>
        <v>0</v>
      </c>
      <c r="AK1582" s="74"/>
      <c r="AL1582" s="70"/>
    </row>
    <row r="1583" spans="7:38" ht="14.55" customHeight="1" x14ac:dyDescent="0.3">
      <c r="G1583" s="3">
        <v>1581</v>
      </c>
      <c r="H1583" s="58">
        <v>-1.612439121306948</v>
      </c>
      <c r="I1583" s="58">
        <v>-0.59950037312388527</v>
      </c>
      <c r="J1583" s="58">
        <v>2.503327004937082E-2</v>
      </c>
      <c r="K1583" s="59">
        <v>5.9960954493727139E-2</v>
      </c>
      <c r="L1583" s="60">
        <f t="array" ref="L1583:O1583">TRANSPOSE(MMULT(Option!$B$25:$E$28, TRANSPOSE(H1583:K1583)))</f>
        <v>-1.612439121306948</v>
      </c>
      <c r="M1583" s="60">
        <v>-1.194426816321674</v>
      </c>
      <c r="N1583" s="60">
        <v>-0.7799747234047314</v>
      </c>
      <c r="O1583" s="60">
        <v>-0.74572820871114431</v>
      </c>
      <c r="P1583" s="56" t="str">
        <f t="shared" si="1943"/>
        <v>317/1</v>
      </c>
      <c r="R1583" s="80">
        <v>396</v>
      </c>
      <c r="S1583" s="3" t="s">
        <v>28</v>
      </c>
      <c r="T1583" s="60">
        <f t="array" aca="1" ref="T1583:T1586" ca="1">TRANSPOSE(OFFSET($L$3, MATCH($R1583 &amp; "/" &amp; T$2, $P$3:$P$5002, 0) - 1, 0, 1, $E$1))</f>
        <v>0.49357110324310727</v>
      </c>
      <c r="U1583" s="60">
        <f t="array" aca="1" ref="U1583:U1586" ca="1">TRANSPOSE(OFFSET($L$3, MATCH($R1583 &amp; "/" &amp; U$2, $P$3:$P$5002, 0) - 1, 0, 1, $E$1))</f>
        <v>-1.048551908453752</v>
      </c>
      <c r="V1583" s="60">
        <f t="array" aca="1" ref="V1583:V1586" ca="1">TRANSPOSE(OFFSET($L$3, MATCH($R1583 &amp; "/" &amp; V$2, $P$3:$P$5002, 0) - 1, 0, 1, $E$1))</f>
        <v>7.5224851705474369E-2</v>
      </c>
      <c r="W1583" s="60">
        <f t="array" aca="1" ref="W1583:W1586" ca="1">TRANSPOSE(OFFSET($L$3, MATCH($R1583 &amp; "/" &amp; W$2, $P$3:$P$5002, 0) - 1, 0, 1, $E$1))</f>
        <v>0.15555382651583488</v>
      </c>
      <c r="X1583" s="60">
        <f t="array" aca="1" ref="X1583:X1586" ca="1">TRANSPOSE(OFFSET($L$3, MATCH($R1583 &amp; "/" &amp; X$2, $P$3:$P$5002, 0) - 1, 0, 1, $E$1))</f>
        <v>-1.4812513201454962</v>
      </c>
      <c r="Y1583" s="52">
        <f ca="1">$B$11 * EXP(($E$3 - $C$11^2/2) * Y$2 + $C$11*SQRT(Y$2)*T1583)</f>
        <v>116.5408105671988</v>
      </c>
      <c r="Z1583" s="52">
        <f ca="1">Y1583 * EXP(($E$3 - $C$11^2/2) * (Z$2-Y$2) + $C$11*SQRT(Z$2-Y$2)*U1583)</f>
        <v>85.513644193789389</v>
      </c>
      <c r="AA1583" s="52">
        <f ca="1">Z1583 * EXP(($E$3 - $C$11^2/2) * (AA$2-Z$2) + $C$11*SQRT(AA$2-Z$2)*V1583)</f>
        <v>87.903832105601637</v>
      </c>
      <c r="AB1583" s="52">
        <f ca="1">AA1583 * EXP(($E$3 - $C$11^2/2) * (AB$2-AA$2) + $C$11*SQRT(AB$2-AA$2)*W1583)</f>
        <v>92.564856288334767</v>
      </c>
      <c r="AC1583" s="52">
        <f ca="1">AB1583 * EXP(($E$3 - $C$11^2/2) * (AC$2-AB$2) + $C$11*SQRT(AC$2-AB$2)*X1583)</f>
        <v>59.652386244795224</v>
      </c>
      <c r="AD1583" s="47"/>
      <c r="AE1583" s="3" t="s">
        <v>69</v>
      </c>
      <c r="AF1583" s="20" cm="1">
        <f t="array" aca="1" ref="AF1583" ca="1">MIN(Y1583:Y1586 / $D$11:$D$14)</f>
        <v>0.73912315572564891</v>
      </c>
      <c r="AG1583" s="20" cm="1">
        <f t="array" aca="1" ref="AG1583" ca="1">MIN(Z1583:Z1586 / $D$11:$D$14)</f>
        <v>0.51259057931897567</v>
      </c>
      <c r="AH1583" s="20" cm="1">
        <f t="array" aca="1" ref="AH1583" ca="1">MIN(AA1583:AA1586 / $D$11:$D$14)</f>
        <v>0.44122697401680405</v>
      </c>
      <c r="AI1583" s="20" cm="1">
        <f t="array" aca="1" ref="AI1583" ca="1">MIN(AB1583:AB1586 / $D$11:$D$14)</f>
        <v>0.36149118049410034</v>
      </c>
      <c r="AJ1583" s="20" cm="1">
        <f t="array" aca="1" ref="AJ1583" ca="1">MIN(AC1583:AC1586 / $D$11:$D$14)</f>
        <v>0.31150847602939225</v>
      </c>
      <c r="AK1583" s="72">
        <f t="array" aca="1" ref="AK1583" ca="1">SUMPRODUCT(AF1584:AJ1584, EXP(-$E$3*$AF$2:$AJ$2))</f>
        <v>77880.078307140488</v>
      </c>
      <c r="AL1583" s="70">
        <f ca="1">MAX(AC1584 - $D$11, 0) * EXP(-$E$2*$E$3)</f>
        <v>0</v>
      </c>
    </row>
    <row r="1584" spans="7:38" ht="14.55" customHeight="1" x14ac:dyDescent="0.3">
      <c r="G1584" s="3">
        <v>1582</v>
      </c>
      <c r="H1584" s="58">
        <v>-7.2548298696054605E-3</v>
      </c>
      <c r="I1584" s="58">
        <v>0.8150161774792879</v>
      </c>
      <c r="J1584" s="58">
        <v>-0.68796259318472719</v>
      </c>
      <c r="K1584" s="59">
        <v>-1.9244762938930278</v>
      </c>
      <c r="L1584" s="60">
        <f t="array" ref="L1584:O1584">TRANSPOSE(MMULT(Option!$B$25:$E$28, TRANSPOSE(H1584:K1584)))</f>
        <v>-7.2548298696054605E-3</v>
      </c>
      <c r="M1584" s="60">
        <v>0.74407273323463785</v>
      </c>
      <c r="N1584" s="60">
        <v>-0.39372506942591584</v>
      </c>
      <c r="O1584" s="60">
        <v>-1.5717801871590926</v>
      </c>
      <c r="P1584" s="56" t="str">
        <f t="shared" si="1943"/>
        <v>317/2</v>
      </c>
      <c r="R1584" s="80"/>
      <c r="S1584" s="3" t="s">
        <v>29</v>
      </c>
      <c r="T1584" s="60">
        <f ca="1"/>
        <v>-0.73982561890063403</v>
      </c>
      <c r="U1584" s="60">
        <f ca="1"/>
        <v>-1.5211005259383148</v>
      </c>
      <c r="V1584" s="60">
        <f ca="1"/>
        <v>0.69421676233141016</v>
      </c>
      <c r="W1584" s="60">
        <f ca="1"/>
        <v>-1.8916827330070336</v>
      </c>
      <c r="X1584" s="60">
        <f ca="1"/>
        <v>-5.0452363597524474E-2</v>
      </c>
      <c r="Y1584" s="52">
        <f ca="1">$B$12 * EXP(($E$3 - $C$12^2/2) * Y$2 + $C$12*SQRT(Y$2)*T1584)</f>
        <v>80.49720797783705</v>
      </c>
      <c r="Z1584" s="52">
        <f ca="1">Y1584 * EXP(($E$3 - $C$12^2/2) * (Z$2-Y$2) + $C$12*SQRT(Z$2-Y$2)*U1584)</f>
        <v>51.259057931897566</v>
      </c>
      <c r="AA1584" s="52">
        <f ca="1">Z1584 * EXP(($E$3 - $C$12^2/2) * (AA$2-Z$2) + $C$12*SQRT(AA$2-Z$2)*V1584)</f>
        <v>63.443983770678962</v>
      </c>
      <c r="AB1584" s="52">
        <f ca="1">AA1584 * EXP(($E$3 - $C$12^2/2) * (AB$2-AA$2) + $C$12*SQRT(AB$2-AA$2)*W1584)</f>
        <v>36.149118049410035</v>
      </c>
      <c r="AC1584" s="52">
        <f ca="1">AB1584 * EXP(($E$3 - $C$12^2/2) * (AC$2-AB$2) + $C$12*SQRT(AC$2-AB$2)*X1584)</f>
        <v>35.784571694184905</v>
      </c>
      <c r="AD1584" s="47"/>
      <c r="AE1584" s="3" t="s">
        <v>47</v>
      </c>
      <c r="AF1584" s="64">
        <f t="shared" ref="AF1584" ca="1" si="1999">($B$5*AF1586 + (1 + $B$6)*AF1585)*$B$2</f>
        <v>0</v>
      </c>
      <c r="AG1584" s="64">
        <f t="shared" ref="AG1584" ca="1" si="2000">($B$5*AG1586 + (1 + $B$6)*AG1585)*$B$2</f>
        <v>0</v>
      </c>
      <c r="AH1584" s="64">
        <f t="shared" ref="AH1584" ca="1" si="2001">($B$5*AH1586 + (1 + $B$6)*AH1585)*$B$2</f>
        <v>0</v>
      </c>
      <c r="AI1584" s="64">
        <f t="shared" ref="AI1584" ca="1" si="2002">($B$5*AI1586 + (1 + $B$6)*AI1585)*$B$2</f>
        <v>0</v>
      </c>
      <c r="AJ1584" s="64" cm="1">
        <f t="array" aca="1" ref="AJ1584" ca="1">($B$5*AJ1586 + (1 + $B$6)*AJ1585 + AND(NOT(AF1585:AJ1585)))*$B$2</f>
        <v>100000</v>
      </c>
      <c r="AK1584" s="73"/>
      <c r="AL1584" s="70"/>
    </row>
    <row r="1585" spans="7:38" ht="14.55" customHeight="1" x14ac:dyDescent="0.3">
      <c r="G1585" s="3">
        <v>1583</v>
      </c>
      <c r="H1585" s="58">
        <v>-0.16420408880202608</v>
      </c>
      <c r="I1585" s="58">
        <v>4.6058556881693254E-2</v>
      </c>
      <c r="J1585" s="58">
        <v>-1.0282861342058216</v>
      </c>
      <c r="K1585" s="59">
        <v>0.62190899740436811</v>
      </c>
      <c r="L1585" s="60">
        <f t="array" ref="L1585:O1585">TRANSPOSE(MMULT(Option!$B$25:$E$28, TRANSPOSE(H1585:K1585)))</f>
        <v>-0.16420408880202608</v>
      </c>
      <c r="M1585" s="60">
        <v>-2.3468270858652732E-2</v>
      </c>
      <c r="N1585" s="60">
        <v>-0.95677473623384923</v>
      </c>
      <c r="O1585" s="60">
        <v>0.27824947076278639</v>
      </c>
      <c r="P1585" s="56" t="str">
        <f t="shared" si="1943"/>
        <v>317/3</v>
      </c>
      <c r="R1585" s="80"/>
      <c r="S1585" s="3" t="s">
        <v>31</v>
      </c>
      <c r="T1585" s="60">
        <f ca="1"/>
        <v>-1.0243024001910452</v>
      </c>
      <c r="U1585" s="60">
        <f ca="1"/>
        <v>-0.70779488854522243</v>
      </c>
      <c r="V1585" s="60">
        <f ca="1"/>
        <v>-1.0452222300222682</v>
      </c>
      <c r="W1585" s="60">
        <f ca="1"/>
        <v>0.47797294208971119</v>
      </c>
      <c r="X1585" s="60">
        <f ca="1"/>
        <v>-1.1379696060698428</v>
      </c>
      <c r="Y1585" s="52">
        <f ca="1">$B$13 * EXP(($E$3 - $C$13^2/2) * Y$2 + $C$13*SQRT(Y$2)*T1585)</f>
        <v>73.912315572564893</v>
      </c>
      <c r="Z1585" s="52">
        <f ca="1">Y1585 * EXP(($E$3 - $C$13^2/2) * (Z$2-Y$2) + $C$13*SQRT(Z$2-Y$2)*U1585)</f>
        <v>60.07182918969356</v>
      </c>
      <c r="AA1585" s="52">
        <f ca="1">Z1585 * EXP(($E$3 - $C$13^2/2) * (AA$2-Z$2) + $C$13*SQRT(AA$2-Z$2)*V1585)</f>
        <v>44.122697401680405</v>
      </c>
      <c r="AB1585" s="52">
        <f ca="1">AA1585 * EXP(($E$3 - $C$13^2/2) * (AB$2-AA$2) + $C$13*SQRT(AB$2-AA$2)*W1585)</f>
        <v>51.180889631583796</v>
      </c>
      <c r="AC1585" s="52">
        <f ca="1">AB1585 * EXP(($E$3 - $C$13^2/2) * (AC$2-AB$2) + $C$13*SQRT(AC$2-AB$2)*X1585)</f>
        <v>36.560752580010366</v>
      </c>
      <c r="AD1585" s="47"/>
      <c r="AE1585" s="3" t="s">
        <v>46</v>
      </c>
      <c r="AF1585" s="52" t="b">
        <f t="shared" ref="AF1585" ca="1" si="2003">AF1583 &gt;= $B$4</f>
        <v>0</v>
      </c>
      <c r="AG1585" s="52" t="b">
        <f t="array" aca="1" ref="AG1585" ca="1">AND(AG1583 &gt;= $B$4, NOT(OR($AF1585:AF1585)))</f>
        <v>0</v>
      </c>
      <c r="AH1585" s="52" t="b">
        <f t="array" aca="1" ref="AH1585" ca="1">AND(AH1583 &gt;= $B$4, NOT(OR($AF1585:AG1585)))</f>
        <v>0</v>
      </c>
      <c r="AI1585" s="52" t="b">
        <f t="array" aca="1" ref="AI1585" ca="1">AND(AI1583 &gt;= $B$4, NOT(OR($AF1585:AH1585)))</f>
        <v>0</v>
      </c>
      <c r="AJ1585" s="52" t="b">
        <f t="array" aca="1" ref="AJ1585" ca="1">AND(AJ1583 &gt;= $B$4, NOT(OR($AF1585:AI1585)))</f>
        <v>0</v>
      </c>
      <c r="AK1585" s="73"/>
      <c r="AL1585" s="70"/>
    </row>
    <row r="1586" spans="7:38" ht="14.55" customHeight="1" x14ac:dyDescent="0.3">
      <c r="G1586" s="3">
        <v>1584</v>
      </c>
      <c r="H1586" s="58">
        <v>0.25787250069905132</v>
      </c>
      <c r="I1586" s="58">
        <v>1.608276453887058</v>
      </c>
      <c r="J1586" s="58">
        <v>0.8597252329149957</v>
      </c>
      <c r="K1586" s="59">
        <v>0.22886257820711087</v>
      </c>
      <c r="L1586" s="60">
        <f t="array" ref="L1586:O1586">TRANSPOSE(MMULT(Option!$B$25:$E$28, TRANSPOSE(H1586:K1586)))</f>
        <v>0.25787250069905132</v>
      </c>
      <c r="M1586" s="60">
        <v>1.5771587179501403</v>
      </c>
      <c r="N1586" s="60">
        <v>1.2793999596654642</v>
      </c>
      <c r="O1586" s="60">
        <v>0.88808202044480855</v>
      </c>
      <c r="P1586" s="56" t="str">
        <f t="shared" si="1943"/>
        <v>317/4</v>
      </c>
      <c r="R1586" s="80"/>
      <c r="S1586" s="3" t="s">
        <v>30</v>
      </c>
      <c r="T1586" s="60">
        <f ca="1"/>
        <v>0.7581490235546402</v>
      </c>
      <c r="U1586" s="60">
        <f ca="1"/>
        <v>-2.0678107692016607</v>
      </c>
      <c r="V1586" s="60">
        <f ca="1"/>
        <v>0.73041811451108007</v>
      </c>
      <c r="W1586" s="60">
        <f ca="1"/>
        <v>-2.2415030106282936</v>
      </c>
      <c r="X1586" s="60">
        <f ca="1"/>
        <v>-1.1503491274277471</v>
      </c>
      <c r="Y1586" s="52">
        <f ca="1">$B$14 * EXP(($E$3 - $C$14^2/2) * Y$2 + $C$14*SQRT(Y$2)*T1586)</f>
        <v>126.16806824040707</v>
      </c>
      <c r="Z1586" s="52">
        <f ca="1">Y1586 * EXP(($E$3 - $C$14^2/2) * (Z$2-Y$2) + $C$14*SQRT(Z$2-Y$2)*U1586)</f>
        <v>68.188209065090362</v>
      </c>
      <c r="AA1586" s="52">
        <f ca="1">Z1586 * EXP(($E$3 - $C$14^2/2) * (AA$2-Z$2) + $C$14*SQRT(AA$2-Z$2)*V1586)</f>
        <v>85.318993489664592</v>
      </c>
      <c r="AB1586" s="52">
        <f ca="1">AA1586 * EXP(($E$3 - $C$14^2/2) * (AB$2-AA$2) + $C$14*SQRT(AB$2-AA$2)*W1586)</f>
        <v>43.769892424678076</v>
      </c>
      <c r="AC1586" s="52">
        <f ca="1">AB1586 * EXP(($E$3 - $C$14^2/2) * (AC$2-AB$2) + $C$14*SQRT(AC$2-AB$2)*X1586)</f>
        <v>31.150847602939226</v>
      </c>
      <c r="AD1586" s="47"/>
      <c r="AE1586" s="3" t="s">
        <v>68</v>
      </c>
      <c r="AF1586" s="52" t="b">
        <f ca="1">AND(AF1583&gt;$B$3, NOT(OR($AF1585:AF1585)))</f>
        <v>0</v>
      </c>
      <c r="AG1586" s="52" t="b">
        <f ca="1">AND(AG1583&gt;$B$3, NOT(OR($AF1585:AG1585)))</f>
        <v>0</v>
      </c>
      <c r="AH1586" s="52" t="b">
        <f ca="1">AND(AH1583&gt;$B$3, NOT(OR($AF1585:AH1585)))</f>
        <v>0</v>
      </c>
      <c r="AI1586" s="52" t="b">
        <f ca="1">AND(AI1583&gt;$B$3, NOT(OR($AF1585:AI1585)))</f>
        <v>0</v>
      </c>
      <c r="AJ1586" s="52" t="b">
        <f ca="1">AND(AJ1583&gt;$B$3, NOT(OR($AF1585:AJ1585)))</f>
        <v>0</v>
      </c>
      <c r="AK1586" s="74"/>
      <c r="AL1586" s="70"/>
    </row>
    <row r="1587" spans="7:38" ht="14.55" customHeight="1" x14ac:dyDescent="0.3">
      <c r="G1587" s="3">
        <v>1585</v>
      </c>
      <c r="H1587" s="58">
        <v>0.28278716985569058</v>
      </c>
      <c r="I1587" s="58">
        <v>2.6715228022463663E-2</v>
      </c>
      <c r="J1587" s="58">
        <v>1.2994412080373428</v>
      </c>
      <c r="K1587" s="59">
        <v>0.58197301752120956</v>
      </c>
      <c r="L1587" s="60">
        <f t="array" ref="L1587:O1587">TRANSPOSE(MMULT(Option!$B$25:$E$28, TRANSPOSE(H1587:K1587)))</f>
        <v>0.28278716985569058</v>
      </c>
      <c r="M1587" s="60">
        <v>0.13759977886646527</v>
      </c>
      <c r="N1587" s="60">
        <v>1.2614228495221342</v>
      </c>
      <c r="O1587" s="60">
        <v>0.87210742835878619</v>
      </c>
      <c r="P1587" s="56" t="str">
        <f t="shared" si="1943"/>
        <v>317/5</v>
      </c>
      <c r="R1587" s="80">
        <v>397</v>
      </c>
      <c r="S1587" s="3" t="s">
        <v>28</v>
      </c>
      <c r="T1587" s="60">
        <f t="array" aca="1" ref="T1587:T1590" ca="1">TRANSPOSE(OFFSET($L$3, MATCH($R1587 &amp; "/" &amp; T$2, $P$3:$P$5002, 0) - 1, 0, 1, $E$1))</f>
        <v>-1.3624903341794081</v>
      </c>
      <c r="U1587" s="60">
        <f t="array" aca="1" ref="U1587:U1590" ca="1">TRANSPOSE(OFFSET($L$3, MATCH($R1587 &amp; "/" &amp; U$2, $P$3:$P$5002, 0) - 1, 0, 1, $E$1))</f>
        <v>0.96714070075943226</v>
      </c>
      <c r="V1587" s="60">
        <f t="array" aca="1" ref="V1587:V1590" ca="1">TRANSPOSE(OFFSET($L$3, MATCH($R1587 &amp; "/" &amp; V$2, $P$3:$P$5002, 0) - 1, 0, 1, $E$1))</f>
        <v>-0.43921073604904187</v>
      </c>
      <c r="W1587" s="60">
        <f t="array" aca="1" ref="W1587:W1590" ca="1">TRANSPOSE(OFFSET($L$3, MATCH($R1587 &amp; "/" &amp; W$2, $P$3:$P$5002, 0) - 1, 0, 1, $E$1))</f>
        <v>-0.23080311032288342</v>
      </c>
      <c r="X1587" s="60">
        <f t="array" aca="1" ref="X1587:X1590" ca="1">TRANSPOSE(OFFSET($L$3, MATCH($R1587 &amp; "/" &amp; X$2, $P$3:$P$5002, 0) - 1, 0, 1, $E$1))</f>
        <v>-0.55318213642867187</v>
      </c>
      <c r="Y1587" s="52">
        <f ca="1">$B$11 * EXP(($E$3 - $C$11^2/2) * Y$2 + $C$11*SQRT(Y$2)*T1587)</f>
        <v>66.781298965022003</v>
      </c>
      <c r="Z1587" s="52">
        <f ca="1">Y1587 * EXP(($E$3 - $C$11^2/2) * (Z$2-Y$2) + $C$11*SQRT(Z$2-Y$2)*U1587)</f>
        <v>89.708479463454495</v>
      </c>
      <c r="AA1587" s="52">
        <f ca="1">Z1587 * EXP(($E$3 - $C$11^2/2) * (AA$2-Z$2) + $C$11*SQRT(AA$2-Z$2)*V1587)</f>
        <v>79.02798854854548</v>
      </c>
      <c r="AB1587" s="52">
        <f ca="1">AA1587 * EXP(($E$3 - $C$11^2/2) * (AB$2-AA$2) + $C$11*SQRT(AB$2-AA$2)*W1587)</f>
        <v>74.110790467941939</v>
      </c>
      <c r="AC1587" s="52">
        <f ca="1">AB1587 * EXP(($E$3 - $C$11^2/2) * (AC$2-AB$2) + $C$11*SQRT(AC$2-AB$2)*X1587)</f>
        <v>63.092790074308112</v>
      </c>
      <c r="AD1587" s="47"/>
      <c r="AE1587" s="3" t="s">
        <v>69</v>
      </c>
      <c r="AF1587" s="20" cm="1">
        <f t="array" aca="1" ref="AF1587" ca="1">MIN(Y1587:Y1590 / $D$11:$D$14)</f>
        <v>0.66781298965022007</v>
      </c>
      <c r="AG1587" s="20" cm="1">
        <f t="array" aca="1" ref="AG1587" ca="1">MIN(Z1587:Z1590 / $D$11:$D$14)</f>
        <v>0.89708479463454494</v>
      </c>
      <c r="AH1587" s="20" cm="1">
        <f t="array" aca="1" ref="AH1587" ca="1">MIN(AA1587:AA1590 / $D$11:$D$14)</f>
        <v>0.7902798854854548</v>
      </c>
      <c r="AI1587" s="20" cm="1">
        <f t="array" aca="1" ref="AI1587" ca="1">MIN(AB1587:AB1590 / $D$11:$D$14)</f>
        <v>0.7368429451559827</v>
      </c>
      <c r="AJ1587" s="20" cm="1">
        <f t="array" aca="1" ref="AJ1587" ca="1">MIN(AC1587:AC1590 / $D$11:$D$14)</f>
        <v>0.63092790074308114</v>
      </c>
      <c r="AK1587" s="72">
        <f t="array" aca="1" ref="AK1587" ca="1">SUMPRODUCT(AF1588:AJ1588, EXP(-$E$3*$AF$2:$AJ$2))</f>
        <v>91452.639577679874</v>
      </c>
      <c r="AL1587" s="70">
        <f ca="1">MAX(AC1588 - $D$11, 0) * EXP(-$E$2*$E$3)</f>
        <v>141.57412869483747</v>
      </c>
    </row>
    <row r="1588" spans="7:38" ht="14.55" customHeight="1" x14ac:dyDescent="0.3">
      <c r="G1588" s="3">
        <v>1586</v>
      </c>
      <c r="H1588" s="58">
        <v>-2.6358006722249634</v>
      </c>
      <c r="I1588" s="58">
        <v>0.23019485123596226</v>
      </c>
      <c r="J1588" s="58">
        <v>0.254294973209371</v>
      </c>
      <c r="K1588" s="59">
        <v>-0.59828866261052438</v>
      </c>
      <c r="L1588" s="60">
        <f t="array" ref="L1588:O1588">TRANSPOSE(MMULT(Option!$B$25:$E$28, TRANSPOSE(H1588:K1588)))</f>
        <v>-2.6358006722249634</v>
      </c>
      <c r="M1588" s="60">
        <v>-0.84334320281440611</v>
      </c>
      <c r="N1588" s="60">
        <v>-0.77069127253918213</v>
      </c>
      <c r="O1588" s="60">
        <v>-1.4567516119337247</v>
      </c>
      <c r="P1588" s="56" t="str">
        <f t="shared" si="1943"/>
        <v>318/1</v>
      </c>
      <c r="R1588" s="80"/>
      <c r="S1588" s="3" t="s">
        <v>29</v>
      </c>
      <c r="T1588" s="60">
        <f ca="1"/>
        <v>-0.58182989302974852</v>
      </c>
      <c r="U1588" s="60">
        <f ca="1"/>
        <v>0.26117118384122207</v>
      </c>
      <c r="V1588" s="60">
        <f ca="1"/>
        <v>0.33487406195795644</v>
      </c>
      <c r="W1588" s="60">
        <f ca="1"/>
        <v>2.1706637106887903</v>
      </c>
      <c r="X1588" s="60">
        <f ca="1"/>
        <v>1.1850322719595057</v>
      </c>
      <c r="Y1588" s="52">
        <f ca="1">$B$12 * EXP(($E$3 - $C$12^2/2) * Y$2 + $C$12*SQRT(Y$2)*T1588)</f>
        <v>84.404542232902742</v>
      </c>
      <c r="Z1588" s="52">
        <f ca="1">Y1588 * EXP(($E$3 - $C$12^2/2) * (Z$2-Y$2) + $C$12*SQRT(Z$2-Y$2)*U1588)</f>
        <v>91.741292080993276</v>
      </c>
      <c r="AA1588" s="52">
        <f ca="1">Z1588 * EXP(($E$3 - $C$12^2/2) * (AA$2-Z$2) + $C$12*SQRT(AA$2-Z$2)*V1588)</f>
        <v>101.94513657070895</v>
      </c>
      <c r="AB1588" s="52">
        <f ca="1">AA1588 * EXP(($E$3 - $C$12^2/2) * (AB$2-AA$2) + $C$12*SQRT(AB$2-AA$2)*W1588)</f>
        <v>196.49439466519149</v>
      </c>
      <c r="AC1588" s="52">
        <f ca="1">AB1588 * EXP(($E$3 - $C$12^2/2) * (AC$2-AB$2) + $C$12*SQRT(AC$2-AB$2)*X1588)</f>
        <v>281.78477958959263</v>
      </c>
      <c r="AD1588" s="47"/>
      <c r="AE1588" s="3" t="s">
        <v>47</v>
      </c>
      <c r="AF1588" s="64">
        <f t="shared" ref="AF1588" ca="1" si="2004">($B$5*AF1590 + (1 + $B$6)*AF1589)*$B$2</f>
        <v>0</v>
      </c>
      <c r="AG1588" s="64">
        <f t="shared" ref="AG1588" ca="1" si="2005">($B$5*AG1590 + (1 + $B$6)*AG1589)*$B$2</f>
        <v>15000</v>
      </c>
      <c r="AH1588" s="64">
        <f t="shared" ref="AH1588" ca="1" si="2006">($B$5*AH1590 + (1 + $B$6)*AH1589)*$B$2</f>
        <v>0</v>
      </c>
      <c r="AI1588" s="64">
        <f t="shared" ref="AI1588" ca="1" si="2007">($B$5*AI1590 + (1 + $B$6)*AI1589)*$B$2</f>
        <v>0</v>
      </c>
      <c r="AJ1588" s="64" cm="1">
        <f t="array" aca="1" ref="AJ1588" ca="1">($B$5*AJ1590 + (1 + $B$6)*AJ1589 + AND(NOT(AF1589:AJ1589)))*$B$2</f>
        <v>100000</v>
      </c>
      <c r="AK1588" s="73"/>
      <c r="AL1588" s="70"/>
    </row>
    <row r="1589" spans="7:38" ht="14.55" customHeight="1" x14ac:dyDescent="0.3">
      <c r="G1589" s="3">
        <v>1587</v>
      </c>
      <c r="H1589" s="58">
        <v>-2.2152466819813088</v>
      </c>
      <c r="I1589" s="58">
        <v>-0.10297837793258124</v>
      </c>
      <c r="J1589" s="58">
        <v>1.3374145458280522</v>
      </c>
      <c r="K1589" s="59">
        <v>-0.34239759488779142</v>
      </c>
      <c r="L1589" s="60">
        <f t="array" ref="L1589:O1589">TRANSPOSE(MMULT(Option!$B$25:$E$28, TRANSPOSE(H1589:K1589)))</f>
        <v>-2.2152466819813088</v>
      </c>
      <c r="M1589" s="60">
        <v>-0.98047991515648825</v>
      </c>
      <c r="N1589" s="60">
        <v>0.26159991551305228</v>
      </c>
      <c r="O1589" s="60">
        <v>-0.94523993418611507</v>
      </c>
      <c r="P1589" s="56" t="str">
        <f t="shared" si="1943"/>
        <v>318/2</v>
      </c>
      <c r="R1589" s="80"/>
      <c r="S1589" s="3" t="s">
        <v>31</v>
      </c>
      <c r="T1589" s="60">
        <f ca="1"/>
        <v>0.11191055378167836</v>
      </c>
      <c r="U1589" s="60">
        <f ca="1"/>
        <v>1.6056803800830144</v>
      </c>
      <c r="V1589" s="60">
        <f ca="1"/>
        <v>-0.91828211160624185</v>
      </c>
      <c r="W1589" s="60">
        <f ca="1"/>
        <v>-0.60263729859962201</v>
      </c>
      <c r="X1589" s="60">
        <f ca="1"/>
        <v>0.77004278319911201</v>
      </c>
      <c r="Y1589" s="52">
        <f ca="1">$B$13 * EXP(($E$3 - $C$13^2/2) * Y$2 + $C$13*SQRT(Y$2)*T1589)</f>
        <v>103.93267690983275</v>
      </c>
      <c r="Z1589" s="52">
        <f ca="1">Y1589 * EXP(($E$3 - $C$13^2/2) * (Z$2-Y$2) + $C$13*SQRT(Z$2-Y$2)*U1589)</f>
        <v>169.09276440689106</v>
      </c>
      <c r="AA1589" s="52">
        <f ca="1">Z1589 * EXP(($E$3 - $C$13^2/2) * (AA$2-Z$2) + $C$13*SQRT(AA$2-Z$2)*V1589)</f>
        <v>129.01940671083287</v>
      </c>
      <c r="AB1589" s="52">
        <f ca="1">AA1589 * EXP(($E$3 - $C$13^2/2) * (AB$2-AA$2) + $C$13*SQRT(AB$2-AA$2)*W1589)</f>
        <v>108.22058989488369</v>
      </c>
      <c r="AC1589" s="52">
        <f ca="1">AB1589 * EXP(($E$3 - $C$13^2/2) * (AC$2-AB$2) + $C$13*SQRT(AC$2-AB$2)*X1589)</f>
        <v>137.02788949216449</v>
      </c>
      <c r="AD1589" s="47"/>
      <c r="AE1589" s="3" t="s">
        <v>46</v>
      </c>
      <c r="AF1589" s="52" t="b">
        <f t="shared" ref="AF1589" ca="1" si="2008">AF1587 &gt;= $B$4</f>
        <v>0</v>
      </c>
      <c r="AG1589" s="52" t="b">
        <f t="array" aca="1" ref="AG1589" ca="1">AND(AG1587 &gt;= $B$4, NOT(OR($AF1589:AF1589)))</f>
        <v>0</v>
      </c>
      <c r="AH1589" s="52" t="b">
        <f t="array" aca="1" ref="AH1589" ca="1">AND(AH1587 &gt;= $B$4, NOT(OR($AF1589:AG1589)))</f>
        <v>0</v>
      </c>
      <c r="AI1589" s="52" t="b">
        <f t="array" aca="1" ref="AI1589" ca="1">AND(AI1587 &gt;= $B$4, NOT(OR($AF1589:AH1589)))</f>
        <v>0</v>
      </c>
      <c r="AJ1589" s="52" t="b">
        <f t="array" aca="1" ref="AJ1589" ca="1">AND(AJ1587 &gt;= $B$4, NOT(OR($AF1589:AI1589)))</f>
        <v>0</v>
      </c>
      <c r="AK1589" s="73"/>
      <c r="AL1589" s="70"/>
    </row>
    <row r="1590" spans="7:38" ht="14.55" customHeight="1" x14ac:dyDescent="0.3">
      <c r="G1590" s="3">
        <v>1588</v>
      </c>
      <c r="H1590" s="58">
        <v>-0.16682295347185688</v>
      </c>
      <c r="I1590" s="58">
        <v>0.74574207150104665</v>
      </c>
      <c r="J1590" s="58">
        <v>-5.4699369251155157E-2</v>
      </c>
      <c r="K1590" s="59">
        <v>0.41390861625133168</v>
      </c>
      <c r="L1590" s="60">
        <f t="array" ref="L1590:O1590">TRANSPOSE(MMULT(Option!$B$25:$E$28, TRANSPOSE(H1590:K1590)))</f>
        <v>-0.16682295347185688</v>
      </c>
      <c r="M1590" s="60">
        <v>0.6167547169246006</v>
      </c>
      <c r="N1590" s="60">
        <v>8.0508925816872634E-2</v>
      </c>
      <c r="O1590" s="60">
        <v>0.47232587153070194</v>
      </c>
      <c r="P1590" s="56" t="str">
        <f t="shared" si="1943"/>
        <v>318/3</v>
      </c>
      <c r="R1590" s="80"/>
      <c r="S1590" s="3" t="s">
        <v>30</v>
      </c>
      <c r="T1590" s="60">
        <f ca="1"/>
        <v>0.64404418201773628</v>
      </c>
      <c r="U1590" s="60">
        <f ca="1"/>
        <v>1.2619190677835013E-2</v>
      </c>
      <c r="V1590" s="60">
        <f ca="1"/>
        <v>-1.3431209825171184</v>
      </c>
      <c r="W1590" s="60">
        <f ca="1"/>
        <v>-0.3981440891693982</v>
      </c>
      <c r="X1590" s="60">
        <f ca="1"/>
        <v>0.52681740256337029</v>
      </c>
      <c r="Y1590" s="52">
        <f ca="1">$B$14 * EXP(($E$3 - $C$14^2/2) * Y$2 + $C$14*SQRT(Y$2)*T1590)</f>
        <v>121.92223708855059</v>
      </c>
      <c r="Z1590" s="52">
        <f ca="1">Y1590 * EXP(($E$3 - $C$14^2/2) * (Z$2-Y$2) + $C$14*SQRT(Z$2-Y$2)*U1590)</f>
        <v>122.99813563232415</v>
      </c>
      <c r="AA1590" s="52">
        <f ca="1">Z1590 * EXP(($E$3 - $C$14^2/2) * (AA$2-Z$2) + $C$14*SQRT(AA$2-Z$2)*V1590)</f>
        <v>82.618440237775346</v>
      </c>
      <c r="AB1590" s="52">
        <f ca="1">AA1590 * EXP(($E$3 - $C$14^2/2) * (AB$2-AA$2) + $C$14*SQRT(AB$2-AA$2)*W1590)</f>
        <v>73.684294515598268</v>
      </c>
      <c r="AC1590" s="52">
        <f ca="1">AB1590 * EXP(($E$3 - $C$14^2/2) * (AC$2-AB$2) + $C$14*SQRT(AC$2-AB$2)*X1590)</f>
        <v>86.733040144764217</v>
      </c>
      <c r="AD1590" s="47"/>
      <c r="AE1590" s="3" t="s">
        <v>68</v>
      </c>
      <c r="AF1590" s="52" t="b">
        <f ca="1">AND(AF1587&gt;$B$3, NOT(OR($AF1589:AF1589)))</f>
        <v>0</v>
      </c>
      <c r="AG1590" s="52" t="b">
        <f ca="1">AND(AG1587&gt;$B$3, NOT(OR($AF1589:AG1589)))</f>
        <v>1</v>
      </c>
      <c r="AH1590" s="52" t="b">
        <f ca="1">AND(AH1587&gt;$B$3, NOT(OR($AF1589:AH1589)))</f>
        <v>0</v>
      </c>
      <c r="AI1590" s="52" t="b">
        <f ca="1">AND(AI1587&gt;$B$3, NOT(OR($AF1589:AI1589)))</f>
        <v>0</v>
      </c>
      <c r="AJ1590" s="52" t="b">
        <f ca="1">AND(AJ1587&gt;$B$3, NOT(OR($AF1589:AJ1589)))</f>
        <v>0</v>
      </c>
      <c r="AK1590" s="74"/>
      <c r="AL1590" s="70"/>
    </row>
    <row r="1591" spans="7:38" ht="14.55" customHeight="1" x14ac:dyDescent="0.3">
      <c r="G1591" s="3">
        <v>1589</v>
      </c>
      <c r="H1591" s="58">
        <v>-0.20529312251167026</v>
      </c>
      <c r="I1591" s="58">
        <v>0.50948158753004369</v>
      </c>
      <c r="J1591" s="58">
        <v>-0.42350136925305926</v>
      </c>
      <c r="K1591" s="59">
        <v>-0.37337707200070808</v>
      </c>
      <c r="L1591" s="60">
        <f t="array" ref="L1591:O1591">TRANSPOSE(MMULT(Option!$B$25:$E$28, TRANSPOSE(H1591:K1591)))</f>
        <v>-0.20529312251167026</v>
      </c>
      <c r="M1591" s="60">
        <v>0.38483033900387081</v>
      </c>
      <c r="N1591" s="60">
        <v>-0.32066916786387767</v>
      </c>
      <c r="O1591" s="60">
        <v>-0.35110367781971202</v>
      </c>
      <c r="P1591" s="56" t="str">
        <f t="shared" si="1943"/>
        <v>318/4</v>
      </c>
      <c r="R1591" s="80">
        <v>398</v>
      </c>
      <c r="S1591" s="3" t="s">
        <v>28</v>
      </c>
      <c r="T1591" s="60">
        <f t="array" aca="1" ref="T1591:T1594" ca="1">TRANSPOSE(OFFSET($L$3, MATCH($R1591 &amp; "/" &amp; T$2, $P$3:$P$5002, 0) - 1, 0, 1, $E$1))</f>
        <v>-0.61482662444732394</v>
      </c>
      <c r="U1591" s="60">
        <f t="array" aca="1" ref="U1591:U1594" ca="1">TRANSPOSE(OFFSET($L$3, MATCH($R1591 &amp; "/" &amp; U$2, $P$3:$P$5002, 0) - 1, 0, 1, $E$1))</f>
        <v>2.6943620743809098</v>
      </c>
      <c r="V1591" s="60">
        <f t="array" aca="1" ref="V1591:V1594" ca="1">TRANSPOSE(OFFSET($L$3, MATCH($R1591 &amp; "/" &amp; V$2, $P$3:$P$5002, 0) - 1, 0, 1, $E$1))</f>
        <v>-0.50318078240368058</v>
      </c>
      <c r="W1591" s="60">
        <f t="array" aca="1" ref="W1591:W1594" ca="1">TRANSPOSE(OFFSET($L$3, MATCH($R1591 &amp; "/" &amp; W$2, $P$3:$P$5002, 0) - 1, 0, 1, $E$1))</f>
        <v>-0.54973006030815674</v>
      </c>
      <c r="X1591" s="60">
        <f t="array" aca="1" ref="X1591:X1594" ca="1">TRANSPOSE(OFFSET($L$3, MATCH($R1591 &amp; "/" &amp; X$2, $P$3:$P$5002, 0) - 1, 0, 1, $E$1))</f>
        <v>1.222695660507528E-2</v>
      </c>
      <c r="Y1591" s="52">
        <f ca="1">$B$11 * EXP(($E$3 - $C$11^2/2) * Y$2 + $C$11*SQRT(Y$2)*T1591)</f>
        <v>83.573141843168571</v>
      </c>
      <c r="Z1591" s="52">
        <f ca="1">Y1591 * EXP(($E$3 - $C$11^2/2) * (Z$2-Y$2) + $C$11*SQRT(Z$2-Y$2)*U1591)</f>
        <v>188.48733587952921</v>
      </c>
      <c r="AA1591" s="52">
        <f ca="1">Z1591 * EXP(($E$3 - $C$11^2/2) * (AA$2-Z$2) + $C$11*SQRT(AA$2-Z$2)*V1591)</f>
        <v>162.89023779962758</v>
      </c>
      <c r="AB1591" s="52">
        <f ca="1">AA1591 * EXP(($E$3 - $C$11^2/2) * (AB$2-AA$2) + $C$11*SQRT(AB$2-AA$2)*W1591)</f>
        <v>138.81714564626338</v>
      </c>
      <c r="AC1591" s="52">
        <f ca="1">AB1591 * EXP(($E$3 - $C$11^2/2) * (AC$2-AB$2) + $C$11*SQRT(AC$2-AB$2)*X1591)</f>
        <v>140.02565490409145</v>
      </c>
      <c r="AD1591" s="47"/>
      <c r="AE1591" s="3" t="s">
        <v>69</v>
      </c>
      <c r="AF1591" s="20" cm="1">
        <f t="array" aca="1" ref="AF1591" ca="1">MIN(Y1591:Y1594 / $D$11:$D$14)</f>
        <v>0.59556881127863592</v>
      </c>
      <c r="AG1591" s="20" cm="1">
        <f t="array" aca="1" ref="AG1591" ca="1">MIN(Z1591:Z1594 / $D$11:$D$14)</f>
        <v>1.0303291191915953</v>
      </c>
      <c r="AH1591" s="20" cm="1">
        <f t="array" aca="1" ref="AH1591" ca="1">MIN(AA1591:AA1594 / $D$11:$D$14)</f>
        <v>0.91092554519683389</v>
      </c>
      <c r="AI1591" s="20" cm="1">
        <f t="array" aca="1" ref="AI1591" ca="1">MIN(AB1591:AB1594 / $D$11:$D$14)</f>
        <v>0.52653994352763822</v>
      </c>
      <c r="AJ1591" s="20" cm="1">
        <f t="array" aca="1" ref="AJ1591" ca="1">MIN(AC1591:AC1594 / $D$11:$D$14)</f>
        <v>0.61098957147987565</v>
      </c>
      <c r="AK1591" s="72">
        <f t="array" aca="1" ref="AK1591" ca="1">SUMPRODUCT(AF1592:AJ1592, EXP(-$E$3*$AF$2:$AJ$2))</f>
        <v>104363.25922405574</v>
      </c>
      <c r="AL1591" s="70">
        <f ca="1">MAX(AC1592 - $D$11, 0) * EXP(-$E$2*$E$3)</f>
        <v>0</v>
      </c>
    </row>
    <row r="1592" spans="7:38" ht="14.55" customHeight="1" x14ac:dyDescent="0.3">
      <c r="G1592" s="3">
        <v>1590</v>
      </c>
      <c r="H1592" s="58">
        <v>1.171492513974923</v>
      </c>
      <c r="I1592" s="58">
        <v>0.43825659261661482</v>
      </c>
      <c r="J1592" s="58">
        <v>0.25444746246496058</v>
      </c>
      <c r="K1592" s="59">
        <v>-1.185661650917778</v>
      </c>
      <c r="L1592" s="60">
        <f t="array" ref="L1592:O1592">TRANSPOSE(MMULT(Option!$B$25:$E$28, TRANSPOSE(H1592:K1592)))</f>
        <v>1.171492513974923</v>
      </c>
      <c r="M1592" s="60">
        <v>0.87026580748578164</v>
      </c>
      <c r="N1592" s="60">
        <v>0.80684328788035597</v>
      </c>
      <c r="O1592" s="60">
        <v>-0.3823173978559592</v>
      </c>
      <c r="P1592" s="56" t="str">
        <f t="shared" si="1943"/>
        <v>318/5</v>
      </c>
      <c r="R1592" s="80"/>
      <c r="S1592" s="3" t="s">
        <v>29</v>
      </c>
      <c r="T1592" s="60">
        <f ca="1"/>
        <v>-1.7441278158574349</v>
      </c>
      <c r="U1592" s="60">
        <f ca="1"/>
        <v>1.8103887638487974</v>
      </c>
      <c r="V1592" s="60">
        <f ca="1"/>
        <v>-0.42724132704288909</v>
      </c>
      <c r="W1592" s="60">
        <f ca="1"/>
        <v>-1.8437799014032652</v>
      </c>
      <c r="X1592" s="60">
        <f ca="1"/>
        <v>1.5380400141159161</v>
      </c>
      <c r="Y1592" s="52">
        <f ca="1">$B$12 * EXP(($E$3 - $C$12^2/2) * Y$2 + $C$12*SQRT(Y$2)*T1592)</f>
        <v>59.556881127863591</v>
      </c>
      <c r="Z1592" s="52">
        <f ca="1">Y1592 * EXP(($E$3 - $C$12^2/2) * (Z$2-Y$2) + $C$12*SQRT(Z$2-Y$2)*U1592)</f>
        <v>103.03291191915953</v>
      </c>
      <c r="AA1592" s="52">
        <f ca="1">Z1592 * EXP(($E$3 - $C$12^2/2) * (AA$2-Z$2) + $C$12*SQRT(AA$2-Z$2)*V1592)</f>
        <v>91.092554519683389</v>
      </c>
      <c r="AB1592" s="52">
        <f ca="1">AA1592 * EXP(($E$3 - $C$12^2/2) * (AB$2-AA$2) + $C$12*SQRT(AB$2-AA$2)*W1592)</f>
        <v>52.653994352763817</v>
      </c>
      <c r="AC1592" s="52">
        <f ca="1">AB1592 * EXP(($E$3 - $C$12^2/2) * (AC$2-AB$2) + $C$12*SQRT(AC$2-AB$2)*X1592)</f>
        <v>83.944352249138916</v>
      </c>
      <c r="AD1592" s="47"/>
      <c r="AE1592" s="3" t="s">
        <v>47</v>
      </c>
      <c r="AF1592" s="64">
        <f t="shared" ref="AF1592" ca="1" si="2009">($B$5*AF1594 + (1 + $B$6)*AF1593)*$B$2</f>
        <v>0</v>
      </c>
      <c r="AG1592" s="64">
        <f t="shared" ref="AG1592" ca="1" si="2010">($B$5*AG1594 + (1 + $B$6)*AG1593)*$B$2</f>
        <v>15000</v>
      </c>
      <c r="AH1592" s="64">
        <f t="shared" ref="AH1592" ca="1" si="2011">($B$5*AH1594 + (1 + $B$6)*AH1593)*$B$2</f>
        <v>15000</v>
      </c>
      <c r="AI1592" s="64">
        <f t="shared" ref="AI1592" ca="1" si="2012">($B$5*AI1594 + (1 + $B$6)*AI1593)*$B$2</f>
        <v>0</v>
      </c>
      <c r="AJ1592" s="64" cm="1">
        <f t="array" aca="1" ref="AJ1592" ca="1">($B$5*AJ1594 + (1 + $B$6)*AJ1593 + AND(NOT(AF1593:AJ1593)))*$B$2</f>
        <v>100000</v>
      </c>
      <c r="AK1592" s="73"/>
      <c r="AL1592" s="70"/>
    </row>
    <row r="1593" spans="7:38" ht="14.55" customHeight="1" x14ac:dyDescent="0.3">
      <c r="G1593" s="3">
        <v>1591</v>
      </c>
      <c r="H1593" s="58">
        <v>-1.3556571763346266</v>
      </c>
      <c r="I1593" s="58">
        <v>0.6409297086782042</v>
      </c>
      <c r="J1593" s="58">
        <v>0.48737404674251295</v>
      </c>
      <c r="K1593" s="59">
        <v>-0.41485955141296355</v>
      </c>
      <c r="L1593" s="60">
        <f t="array" ref="L1593:O1593">TRANSPOSE(MMULT(Option!$B$25:$E$28, TRANSPOSE(H1593:K1593)))</f>
        <v>-1.3556571763346266</v>
      </c>
      <c r="M1593" s="60">
        <v>4.51589104989224E-2</v>
      </c>
      <c r="N1593" s="60">
        <v>5.363745503925782E-2</v>
      </c>
      <c r="O1593" s="60">
        <v>-0.63456689742455707</v>
      </c>
      <c r="P1593" s="56" t="str">
        <f t="shared" si="1943"/>
        <v>319/1</v>
      </c>
      <c r="R1593" s="80"/>
      <c r="S1593" s="3" t="s">
        <v>31</v>
      </c>
      <c r="T1593" s="60">
        <f ca="1"/>
        <v>-0.23983433610129673</v>
      </c>
      <c r="U1593" s="60">
        <f ca="1"/>
        <v>2.2239543925938587</v>
      </c>
      <c r="V1593" s="60">
        <f ca="1"/>
        <v>-0.93409466236157368</v>
      </c>
      <c r="W1593" s="60">
        <f ca="1"/>
        <v>-0.47387536475675751</v>
      </c>
      <c r="X1593" s="60">
        <f ca="1"/>
        <v>0.2816112482284604</v>
      </c>
      <c r="Y1593" s="52">
        <f ca="1">$B$13 * EXP(($E$3 - $C$13^2/2) * Y$2 + $C$13*SQRT(Y$2)*T1593)</f>
        <v>93.524168091669594</v>
      </c>
      <c r="Z1593" s="52">
        <f ca="1">Y1593 * EXP(($E$3 - $C$13^2/2) * (Z$2-Y$2) + $C$13*SQRT(Z$2-Y$2)*U1593)</f>
        <v>183.16844664507582</v>
      </c>
      <c r="AA1593" s="52">
        <f ca="1">Z1593 * EXP(($E$3 - $C$13^2/2) * (AA$2-Z$2) + $C$13*SQRT(AA$2-Z$2)*V1593)</f>
        <v>139.0978725232201</v>
      </c>
      <c r="AB1593" s="52">
        <f ca="1">AA1593 * EXP(($E$3 - $C$13^2/2) * (AB$2-AA$2) + $C$13*SQRT(AB$2-AA$2)*W1593)</f>
        <v>121.26948219417191</v>
      </c>
      <c r="AC1593" s="52">
        <f ca="1">AB1593 * EXP(($E$3 - $C$13^2/2) * (AC$2-AB$2) + $C$13*SQRT(AC$2-AB$2)*X1593)</f>
        <v>132.62141550433694</v>
      </c>
      <c r="AD1593" s="47"/>
      <c r="AE1593" s="3" t="s">
        <v>46</v>
      </c>
      <c r="AF1593" s="52" t="b">
        <f t="shared" ref="AF1593" ca="1" si="2013">AF1591 &gt;= $B$4</f>
        <v>0</v>
      </c>
      <c r="AG1593" s="52" t="b">
        <f t="array" aca="1" ref="AG1593" ca="1">AND(AG1591 &gt;= $B$4, NOT(OR($AF1593:AF1593)))</f>
        <v>0</v>
      </c>
      <c r="AH1593" s="52" t="b">
        <f t="array" aca="1" ref="AH1593" ca="1">AND(AH1591 &gt;= $B$4, NOT(OR($AF1593:AG1593)))</f>
        <v>0</v>
      </c>
      <c r="AI1593" s="52" t="b">
        <f t="array" aca="1" ref="AI1593" ca="1">AND(AI1591 &gt;= $B$4, NOT(OR($AF1593:AH1593)))</f>
        <v>0</v>
      </c>
      <c r="AJ1593" s="52" t="b">
        <f t="array" aca="1" ref="AJ1593" ca="1">AND(AJ1591 &gt;= $B$4, NOT(OR($AF1593:AI1593)))</f>
        <v>0</v>
      </c>
      <c r="AK1593" s="73"/>
      <c r="AL1593" s="70"/>
    </row>
    <row r="1594" spans="7:38" ht="14.55" customHeight="1" x14ac:dyDescent="0.3">
      <c r="G1594" s="3">
        <v>1592</v>
      </c>
      <c r="H1594" s="58">
        <v>0.7569991184833067</v>
      </c>
      <c r="I1594" s="58">
        <v>1.5917604580343676</v>
      </c>
      <c r="J1594" s="58">
        <v>-0.31826061136222022</v>
      </c>
      <c r="K1594" s="59">
        <v>0.14627530061188715</v>
      </c>
      <c r="L1594" s="60">
        <f t="array" ref="L1594:O1594">TRANSPOSE(MMULT(Option!$B$25:$E$28, TRANSPOSE(H1594:K1594)))</f>
        <v>0.7569991184833067</v>
      </c>
      <c r="M1594" s="60">
        <v>1.7616722048293365</v>
      </c>
      <c r="N1594" s="60">
        <v>0.44008887962879473</v>
      </c>
      <c r="O1594" s="60">
        <v>0.78276495111190947</v>
      </c>
      <c r="P1594" s="56" t="str">
        <f t="shared" si="1943"/>
        <v>319/2</v>
      </c>
      <c r="R1594" s="80"/>
      <c r="S1594" s="3" t="s">
        <v>30</v>
      </c>
      <c r="T1594" s="60">
        <f ca="1"/>
        <v>-0.2355887967678067</v>
      </c>
      <c r="U1594" s="60">
        <f ca="1"/>
        <v>1.5483889320078694</v>
      </c>
      <c r="V1594" s="60">
        <f ca="1"/>
        <v>-0.4267980160229739</v>
      </c>
      <c r="W1594" s="60">
        <f ca="1"/>
        <v>-2.3755120660353199</v>
      </c>
      <c r="X1594" s="60">
        <f ca="1"/>
        <v>-0.23607467955036293</v>
      </c>
      <c r="Y1594" s="52">
        <f ca="1">$B$14 * EXP(($E$3 - $C$14^2/2) * Y$2 + $C$14*SQRT(Y$2)*T1594)</f>
        <v>93.643362142290471</v>
      </c>
      <c r="Z1594" s="52">
        <f ca="1">Y1594 * EXP(($E$3 - $C$14^2/2) * (Z$2-Y$2) + $C$14*SQRT(Z$2-Y$2)*U1594)</f>
        <v>149.75643782567025</v>
      </c>
      <c r="AA1594" s="52">
        <f ca="1">Z1594 * EXP(($E$3 - $C$14^2/2) * (AA$2-Z$2) + $C$14*SQRT(AA$2-Z$2)*V1594)</f>
        <v>132.41895815750661</v>
      </c>
      <c r="AB1594" s="52">
        <f ca="1">AA1594 * EXP(($E$3 - $C$14^2/2) * (AB$2-AA$2) + $C$14*SQRT(AB$2-AA$2)*W1594)</f>
        <v>65.255948183124616</v>
      </c>
      <c r="AC1594" s="52">
        <f ca="1">AB1594 * EXP(($E$3 - $C$14^2/2) * (AC$2-AB$2) + $C$14*SQRT(AC$2-AB$2)*X1594)</f>
        <v>61.098957147987562</v>
      </c>
      <c r="AD1594" s="47"/>
      <c r="AE1594" s="3" t="s">
        <v>68</v>
      </c>
      <c r="AF1594" s="52" t="b">
        <f ca="1">AND(AF1591&gt;$B$3, NOT(OR($AF1593:AF1593)))</f>
        <v>0</v>
      </c>
      <c r="AG1594" s="52" t="b">
        <f ca="1">AND(AG1591&gt;$B$3, NOT(OR($AF1593:AG1593)))</f>
        <v>1</v>
      </c>
      <c r="AH1594" s="52" t="b">
        <f ca="1">AND(AH1591&gt;$B$3, NOT(OR($AF1593:AH1593)))</f>
        <v>1</v>
      </c>
      <c r="AI1594" s="52" t="b">
        <f ca="1">AND(AI1591&gt;$B$3, NOT(OR($AF1593:AI1593)))</f>
        <v>0</v>
      </c>
      <c r="AJ1594" s="52" t="b">
        <f ca="1">AND(AJ1591&gt;$B$3, NOT(OR($AF1593:AJ1593)))</f>
        <v>0</v>
      </c>
      <c r="AK1594" s="74"/>
      <c r="AL1594" s="70"/>
    </row>
    <row r="1595" spans="7:38" ht="14.55" customHeight="1" x14ac:dyDescent="0.3">
      <c r="G1595" s="3">
        <v>1593</v>
      </c>
      <c r="H1595" s="58">
        <v>-0.35694661868877281</v>
      </c>
      <c r="I1595" s="58">
        <v>1.1542274895646851</v>
      </c>
      <c r="J1595" s="58">
        <v>0.18880682789787287</v>
      </c>
      <c r="K1595" s="59">
        <v>1.4803515868238994</v>
      </c>
      <c r="L1595" s="60">
        <f t="array" ref="L1595:O1595">TRANSPOSE(MMULT(Option!$B$25:$E$28, TRANSPOSE(H1595:K1595)))</f>
        <v>-0.35694661868877281</v>
      </c>
      <c r="M1595" s="60">
        <v>0.91508832055029521</v>
      </c>
      <c r="N1595" s="60">
        <v>0.32529999508156443</v>
      </c>
      <c r="O1595" s="60">
        <v>1.4640177391617284</v>
      </c>
      <c r="P1595" s="56" t="str">
        <f t="shared" si="1943"/>
        <v>319/3</v>
      </c>
      <c r="R1595" s="80">
        <v>399</v>
      </c>
      <c r="S1595" s="3" t="s">
        <v>28</v>
      </c>
      <c r="T1595" s="60">
        <f t="array" aca="1" ref="T1595:T1598" ca="1">TRANSPOSE(OFFSET($L$3, MATCH($R1595 &amp; "/" &amp; T$2, $P$3:$P$5002, 0) - 1, 0, 1, $E$1))</f>
        <v>-0.50443920578221368</v>
      </c>
      <c r="U1595" s="60">
        <f t="array" aca="1" ref="U1595:U1598" ca="1">TRANSPOSE(OFFSET($L$3, MATCH($R1595 &amp; "/" &amp; U$2, $P$3:$P$5002, 0) - 1, 0, 1, $E$1))</f>
        <v>-0.57712563151462093</v>
      </c>
      <c r="V1595" s="60">
        <f t="array" aca="1" ref="V1595:V1598" ca="1">TRANSPOSE(OFFSET($L$3, MATCH($R1595 &amp; "/" &amp; V$2, $P$3:$P$5002, 0) - 1, 0, 1, $E$1))</f>
        <v>-0.9257184481497942</v>
      </c>
      <c r="W1595" s="60">
        <f t="array" aca="1" ref="W1595:W1598" ca="1">TRANSPOSE(OFFSET($L$3, MATCH($R1595 &amp; "/" &amp; W$2, $P$3:$P$5002, 0) - 1, 0, 1, $E$1))</f>
        <v>-0.29593513516016978</v>
      </c>
      <c r="X1595" s="60">
        <f t="array" aca="1" ref="X1595:X1598" ca="1">TRANSPOSE(OFFSET($L$3, MATCH($R1595 &amp; "/" &amp; X$2, $P$3:$P$5002, 0) - 1, 0, 1, $E$1))</f>
        <v>-0.46967030712054664</v>
      </c>
      <c r="Y1595" s="52">
        <f ca="1">$B$11 * EXP(($E$3 - $C$11^2/2) * Y$2 + $C$11*SQRT(Y$2)*T1595)</f>
        <v>86.387105627787747</v>
      </c>
      <c r="Z1595" s="52">
        <f ca="1">Y1595 * EXP(($E$3 - $C$11^2/2) * (Z$2-Y$2) + $C$11*SQRT(Z$2-Y$2)*U1595)</f>
        <v>73.017616561794213</v>
      </c>
      <c r="AA1595" s="52">
        <f ca="1">Z1595 * EXP(($E$3 - $C$11^2/2) * (AA$2-Z$2) + $C$11*SQRT(AA$2-Z$2)*V1595)</f>
        <v>55.588992239633875</v>
      </c>
      <c r="AB1595" s="52">
        <f ca="1">AA1595 * EXP(($E$3 - $C$11^2/2) * (AB$2-AA$2) + $C$11*SQRT(AB$2-AA$2)*W1595)</f>
        <v>51.121474819817784</v>
      </c>
      <c r="AC1595" s="52">
        <f ca="1">AB1595 * EXP(($E$3 - $C$11^2/2) * (AC$2-AB$2) + $C$11*SQRT(AC$2-AB$2)*X1595)</f>
        <v>44.625416244756295</v>
      </c>
      <c r="AD1595" s="47"/>
      <c r="AE1595" s="3" t="s">
        <v>69</v>
      </c>
      <c r="AF1595" s="20" cm="1">
        <f t="array" aca="1" ref="AF1595" ca="1">MIN(Y1595:Y1598 / $D$11:$D$14)</f>
        <v>0.6127955831849996</v>
      </c>
      <c r="AG1595" s="20" cm="1">
        <f t="array" aca="1" ref="AG1595" ca="1">MIN(Z1595:Z1598 / $D$11:$D$14)</f>
        <v>0.73017616561794219</v>
      </c>
      <c r="AH1595" s="20" cm="1">
        <f t="array" aca="1" ref="AH1595" ca="1">MIN(AA1595:AA1598 / $D$11:$D$14)</f>
        <v>0.55588992239633872</v>
      </c>
      <c r="AI1595" s="20" cm="1">
        <f t="array" aca="1" ref="AI1595" ca="1">MIN(AB1595:AB1598 / $D$11:$D$14)</f>
        <v>0.5112147481981778</v>
      </c>
      <c r="AJ1595" s="20" cm="1">
        <f t="array" aca="1" ref="AJ1595" ca="1">MIN(AC1595:AC1598 / $D$11:$D$14)</f>
        <v>0.44625416244756294</v>
      </c>
      <c r="AK1595" s="72">
        <f t="array" aca="1" ref="AK1595" ca="1">SUMPRODUCT(AF1596:AJ1596, EXP(-$E$3*$AF$2:$AJ$2))</f>
        <v>77880.078307140488</v>
      </c>
      <c r="AL1595" s="70">
        <f ca="1">MAX(AC1596 - $D$11, 0) * EXP(-$E$2*$E$3)</f>
        <v>0</v>
      </c>
    </row>
    <row r="1596" spans="7:38" ht="14.55" customHeight="1" x14ac:dyDescent="0.3">
      <c r="G1596" s="3">
        <v>1594</v>
      </c>
      <c r="H1596" s="58">
        <v>-2.8240188518236287E-2</v>
      </c>
      <c r="I1596" s="58">
        <v>0.64727743563198215</v>
      </c>
      <c r="J1596" s="58">
        <v>-1.9185246266143603</v>
      </c>
      <c r="K1596" s="59">
        <v>6.7915711950604751E-2</v>
      </c>
      <c r="L1596" s="60">
        <f t="array" ref="L1596:O1596">TRANSPOSE(MMULT(Option!$B$25:$E$28, TRANSPOSE(H1596:K1596)))</f>
        <v>-2.8240188518236287E-2</v>
      </c>
      <c r="M1596" s="60">
        <v>0.58194349347679841</v>
      </c>
      <c r="N1596" s="60">
        <v>-1.5268585464859856</v>
      </c>
      <c r="O1596" s="60">
        <v>-0.15809717928935113</v>
      </c>
      <c r="P1596" s="56" t="str">
        <f t="shared" si="1943"/>
        <v>319/4</v>
      </c>
      <c r="R1596" s="80"/>
      <c r="S1596" s="3" t="s">
        <v>29</v>
      </c>
      <c r="T1596" s="60">
        <f ca="1"/>
        <v>-1.6490795605933679</v>
      </c>
      <c r="U1596" s="60">
        <f ca="1"/>
        <v>1.0120265168782825</v>
      </c>
      <c r="V1596" s="60">
        <f ca="1"/>
        <v>-0.95178555600353132</v>
      </c>
      <c r="W1596" s="60">
        <f ca="1"/>
        <v>0.30315810931718062</v>
      </c>
      <c r="X1596" s="60">
        <f ca="1"/>
        <v>0.30083672953805474</v>
      </c>
      <c r="Y1596" s="52">
        <f ca="1">$B$12 * EXP(($E$3 - $C$12^2/2) * Y$2 + $C$12*SQRT(Y$2)*T1596)</f>
        <v>61.279558318499959</v>
      </c>
      <c r="Z1596" s="52">
        <f ca="1">Y1596 * EXP(($E$3 - $C$12^2/2) * (Z$2-Y$2) + $C$12*SQRT(Z$2-Y$2)*U1596)</f>
        <v>83.433864229995038</v>
      </c>
      <c r="AA1596" s="52">
        <f ca="1">Z1596 * EXP(($E$3 - $C$12^2/2) * (AA$2-Z$2) + $C$12*SQRT(AA$2-Z$2)*V1596)</f>
        <v>63.024189062449075</v>
      </c>
      <c r="AB1596" s="52">
        <f ca="1">AA1596 * EXP(($E$3 - $C$12^2/2) * (AB$2-AA$2) + $C$12*SQRT(AB$2-AA$2)*W1596)</f>
        <v>69.3708006364254</v>
      </c>
      <c r="AC1596" s="52">
        <f ca="1">AB1596 * EXP(($E$3 - $C$12^2/2) * (AC$2-AB$2) + $C$12*SQRT(AC$2-AB$2)*X1596)</f>
        <v>76.303366387431183</v>
      </c>
      <c r="AD1596" s="47"/>
      <c r="AE1596" s="3" t="s">
        <v>47</v>
      </c>
      <c r="AF1596" s="64">
        <f t="shared" ref="AF1596" ca="1" si="2014">($B$5*AF1598 + (1 + $B$6)*AF1597)*$B$2</f>
        <v>0</v>
      </c>
      <c r="AG1596" s="64">
        <f t="shared" ref="AG1596" ca="1" si="2015">($B$5*AG1598 + (1 + $B$6)*AG1597)*$B$2</f>
        <v>0</v>
      </c>
      <c r="AH1596" s="64">
        <f t="shared" ref="AH1596" ca="1" si="2016">($B$5*AH1598 + (1 + $B$6)*AH1597)*$B$2</f>
        <v>0</v>
      </c>
      <c r="AI1596" s="64">
        <f t="shared" ref="AI1596" ca="1" si="2017">($B$5*AI1598 + (1 + $B$6)*AI1597)*$B$2</f>
        <v>0</v>
      </c>
      <c r="AJ1596" s="64" cm="1">
        <f t="array" aca="1" ref="AJ1596" ca="1">($B$5*AJ1598 + (1 + $B$6)*AJ1597 + AND(NOT(AF1597:AJ1597)))*$B$2</f>
        <v>100000</v>
      </c>
      <c r="AK1596" s="73"/>
      <c r="AL1596" s="70"/>
    </row>
    <row r="1597" spans="7:38" ht="14.55" customHeight="1" x14ac:dyDescent="0.3">
      <c r="G1597" s="3">
        <v>1595</v>
      </c>
      <c r="H1597" s="58">
        <v>-0.32816947707677702</v>
      </c>
      <c r="I1597" s="58">
        <v>-0.12123066603140419</v>
      </c>
      <c r="J1597" s="58">
        <v>0.31973546515801243</v>
      </c>
      <c r="K1597" s="59">
        <v>-0.16451895422423185</v>
      </c>
      <c r="L1597" s="60">
        <f t="array" ref="L1597:O1597">TRANSPOSE(MMULT(Option!$B$25:$E$28, TRANSPOSE(H1597:K1597)))</f>
        <v>-0.32816947707677702</v>
      </c>
      <c r="M1597" s="60">
        <v>-0.24237753155847508</v>
      </c>
      <c r="N1597" s="60">
        <v>0.1178134463561003</v>
      </c>
      <c r="O1597" s="60">
        <v>-0.24149307365819062</v>
      </c>
      <c r="P1597" s="56" t="str">
        <f t="shared" si="1943"/>
        <v>319/5</v>
      </c>
      <c r="R1597" s="80"/>
      <c r="S1597" s="3" t="s">
        <v>31</v>
      </c>
      <c r="T1597" s="60">
        <f ca="1"/>
        <v>0.10541331298736278</v>
      </c>
      <c r="U1597" s="60">
        <f ca="1"/>
        <v>0.30843116228319156</v>
      </c>
      <c r="V1597" s="60">
        <f ca="1"/>
        <v>0.48004272613443333</v>
      </c>
      <c r="W1597" s="60">
        <f ca="1"/>
        <v>1.2265558161485368</v>
      </c>
      <c r="X1597" s="60">
        <f ca="1"/>
        <v>-0.29413395875590476</v>
      </c>
      <c r="Y1597" s="52">
        <f ca="1">$B$13 * EXP(($E$3 - $C$13^2/2) * Y$2 + $C$13*SQRT(Y$2)*T1597)</f>
        <v>103.73029152740931</v>
      </c>
      <c r="Z1597" s="52">
        <f ca="1">Y1597 * EXP(($E$3 - $C$13^2/2) * (Z$2-Y$2) + $C$13*SQRT(Z$2-Y$2)*U1597)</f>
        <v>114.35681638944244</v>
      </c>
      <c r="AA1597" s="52">
        <f ca="1">Z1597 * EXP(($E$3 - $C$13^2/2) * (AA$2-Z$2) + $C$13*SQRT(AA$2-Z$2)*V1597)</f>
        <v>132.73256924914421</v>
      </c>
      <c r="AB1597" s="52">
        <f ca="1">AA1597 * EXP(($E$3 - $C$13^2/2) * (AB$2-AA$2) + $C$13*SQRT(AB$2-AA$2)*W1597)</f>
        <v>192.73247573743978</v>
      </c>
      <c r="AC1597" s="52">
        <f ca="1">AB1597 * EXP(($E$3 - $C$13^2/2) * (AC$2-AB$2) + $C$13*SQRT(AC$2-AB$2)*X1597)</f>
        <v>177.33895541293253</v>
      </c>
      <c r="AD1597" s="47"/>
      <c r="AE1597" s="3" t="s">
        <v>46</v>
      </c>
      <c r="AF1597" s="52" t="b">
        <f t="shared" ref="AF1597" ca="1" si="2018">AF1595 &gt;= $B$4</f>
        <v>0</v>
      </c>
      <c r="AG1597" s="52" t="b">
        <f t="array" aca="1" ref="AG1597" ca="1">AND(AG1595 &gt;= $B$4, NOT(OR($AF1597:AF1597)))</f>
        <v>0</v>
      </c>
      <c r="AH1597" s="52" t="b">
        <f t="array" aca="1" ref="AH1597" ca="1">AND(AH1595 &gt;= $B$4, NOT(OR($AF1597:AG1597)))</f>
        <v>0</v>
      </c>
      <c r="AI1597" s="52" t="b">
        <f t="array" aca="1" ref="AI1597" ca="1">AND(AI1595 &gt;= $B$4, NOT(OR($AF1597:AH1597)))</f>
        <v>0</v>
      </c>
      <c r="AJ1597" s="52" t="b">
        <f t="array" aca="1" ref="AJ1597" ca="1">AND(AJ1595 &gt;= $B$4, NOT(OR($AF1597:AI1597)))</f>
        <v>0</v>
      </c>
      <c r="AK1597" s="73"/>
      <c r="AL1597" s="70"/>
    </row>
    <row r="1598" spans="7:38" ht="14.55" customHeight="1" x14ac:dyDescent="0.3">
      <c r="G1598" s="3">
        <v>1596</v>
      </c>
      <c r="H1598" s="58">
        <v>9.0984803420124924E-2</v>
      </c>
      <c r="I1598" s="58">
        <v>-0.80254210331285414</v>
      </c>
      <c r="J1598" s="58">
        <v>1.7517105665587878</v>
      </c>
      <c r="K1598" s="59">
        <v>-0.20766451330302868</v>
      </c>
      <c r="L1598" s="60">
        <f t="array" ref="L1598:O1598">TRANSPOSE(MMULT(Option!$B$25:$E$28, TRANSPOSE(H1598:K1598)))</f>
        <v>9.0984803420124924E-2</v>
      </c>
      <c r="M1598" s="60">
        <v>-0.69914806599599488</v>
      </c>
      <c r="N1598" s="60">
        <v>1.3647840905559594</v>
      </c>
      <c r="O1598" s="60">
        <v>-9.6953030074935775E-3</v>
      </c>
      <c r="P1598" s="56" t="str">
        <f t="shared" si="1943"/>
        <v>320/1</v>
      </c>
      <c r="R1598" s="80"/>
      <c r="S1598" s="3" t="s">
        <v>30</v>
      </c>
      <c r="T1598" s="60">
        <f ca="1"/>
        <v>-0.16075706413060437</v>
      </c>
      <c r="U1598" s="60">
        <f ca="1"/>
        <v>-0.57401933944160122</v>
      </c>
      <c r="V1598" s="60">
        <f ca="1"/>
        <v>1.2175367429602793</v>
      </c>
      <c r="W1598" s="60">
        <f ca="1"/>
        <v>-0.15294834504913363</v>
      </c>
      <c r="X1598" s="60">
        <f ca="1"/>
        <v>0.43071814169783318</v>
      </c>
      <c r="Y1598" s="52">
        <f ca="1">$B$14 * EXP(($E$3 - $C$14^2/2) * Y$2 + $C$14*SQRT(Y$2)*T1598)</f>
        <v>95.769385466508822</v>
      </c>
      <c r="Z1598" s="52">
        <f ca="1">Y1598 * EXP(($E$3 - $C$14^2/2) * (Z$2-Y$2) + $C$14*SQRT(Z$2-Y$2)*U1598)</f>
        <v>81.02334029189042</v>
      </c>
      <c r="AA1598" s="52">
        <f ca="1">Z1598 * EXP(($E$3 - $C$14^2/2) * (AA$2-Z$2) + $C$14*SQRT(AA$2-Z$2)*V1598)</f>
        <v>117.33091639417124</v>
      </c>
      <c r="AB1598" s="52">
        <f ca="1">AA1598 * EXP(($E$3 - $C$14^2/2) * (AB$2-AA$2) + $C$14*SQRT(AB$2-AA$2)*W1598)</f>
        <v>112.63063909035702</v>
      </c>
      <c r="AC1598" s="52">
        <f ca="1">AB1598 * EXP(($E$3 - $C$14^2/2) * (AC$2-AB$2) + $C$14*SQRT(AC$2-AB$2)*X1598)</f>
        <v>128.80881191242028</v>
      </c>
      <c r="AD1598" s="47"/>
      <c r="AE1598" s="3" t="s">
        <v>68</v>
      </c>
      <c r="AF1598" s="52" t="b">
        <f ca="1">AND(AF1595&gt;$B$3, NOT(OR($AF1597:AF1597)))</f>
        <v>0</v>
      </c>
      <c r="AG1598" s="52" t="b">
        <f ca="1">AND(AG1595&gt;$B$3, NOT(OR($AF1597:AG1597)))</f>
        <v>0</v>
      </c>
      <c r="AH1598" s="52" t="b">
        <f ca="1">AND(AH1595&gt;$B$3, NOT(OR($AF1597:AH1597)))</f>
        <v>0</v>
      </c>
      <c r="AI1598" s="52" t="b">
        <f ca="1">AND(AI1595&gt;$B$3, NOT(OR($AF1597:AI1597)))</f>
        <v>0</v>
      </c>
      <c r="AJ1598" s="52" t="b">
        <f ca="1">AND(AJ1595&gt;$B$3, NOT(OR($AF1597:AJ1597)))</f>
        <v>0</v>
      </c>
      <c r="AK1598" s="74"/>
      <c r="AL1598" s="70"/>
    </row>
    <row r="1599" spans="7:38" ht="14.55" customHeight="1" x14ac:dyDescent="0.3">
      <c r="G1599" s="3">
        <v>1597</v>
      </c>
      <c r="H1599" s="58">
        <v>2.377315471779696</v>
      </c>
      <c r="I1599" s="58">
        <v>-1.2989280721162049</v>
      </c>
      <c r="J1599" s="58">
        <v>7.4010472555289822E-2</v>
      </c>
      <c r="K1599" s="59">
        <v>-0.13841382704268806</v>
      </c>
      <c r="L1599" s="60">
        <f t="array" ref="L1599:O1599">TRANSPOSE(MMULT(Option!$B$25:$E$28, TRANSPOSE(H1599:K1599)))</f>
        <v>2.377315471779696</v>
      </c>
      <c r="M1599" s="60">
        <v>-0.23956105384323489</v>
      </c>
      <c r="N1599" s="60">
        <v>0.67579111956237126</v>
      </c>
      <c r="O1599" s="60">
        <v>0.50670182163531019</v>
      </c>
      <c r="P1599" s="56" t="str">
        <f t="shared" si="1943"/>
        <v>320/2</v>
      </c>
      <c r="R1599" s="80">
        <v>400</v>
      </c>
      <c r="S1599" s="3" t="s">
        <v>28</v>
      </c>
      <c r="T1599" s="60">
        <f t="array" aca="1" ref="T1599:T1602" ca="1">TRANSPOSE(OFFSET($L$3, MATCH($R1599 &amp; "/" &amp; T$2, $P$3:$P$5002, 0) - 1, 0, 1, $E$1))</f>
        <v>0.41627659921417309</v>
      </c>
      <c r="U1599" s="60">
        <f t="array" aca="1" ref="U1599:U1602" ca="1">TRANSPOSE(OFFSET($L$3, MATCH($R1599 &amp; "/" &amp; U$2, $P$3:$P$5002, 0) - 1, 0, 1, $E$1))</f>
        <v>-0.29019394567002282</v>
      </c>
      <c r="V1599" s="60">
        <f t="array" aca="1" ref="V1599:V1602" ca="1">TRANSPOSE(OFFSET($L$3, MATCH($R1599 &amp; "/" &amp; V$2, $P$3:$P$5002, 0) - 1, 0, 1, $E$1))</f>
        <v>-0.70518123256481968</v>
      </c>
      <c r="W1599" s="60">
        <f t="array" aca="1" ref="W1599:W1602" ca="1">TRANSPOSE(OFFSET($L$3, MATCH($R1599 &amp; "/" &amp; W$2, $P$3:$P$5002, 0) - 1, 0, 1, $E$1))</f>
        <v>-0.54973946058898748</v>
      </c>
      <c r="X1599" s="60">
        <f t="array" aca="1" ref="X1599:X1602" ca="1">TRANSPOSE(OFFSET($L$3, MATCH($R1599 &amp; "/" &amp; X$2, $P$3:$P$5002, 0) - 1, 0, 1, $E$1))</f>
        <v>2.2699687112596831</v>
      </c>
      <c r="Y1599" s="52">
        <f ca="1">$B$11 * EXP(($E$3 - $C$11^2/2) * Y$2 + $C$11*SQRT(Y$2)*T1599)</f>
        <v>113.86951251558317</v>
      </c>
      <c r="Z1599" s="52">
        <f ca="1">Y1599 * EXP(($E$3 - $C$11^2/2) * (Z$2-Y$2) + $C$11*SQRT(Z$2-Y$2)*U1599)</f>
        <v>104.89868525972805</v>
      </c>
      <c r="AA1599" s="52">
        <f ca="1">Z1599 * EXP(($E$3 - $C$11^2/2) * (AA$2-Z$2) + $C$11*SQRT(AA$2-Z$2)*V1599)</f>
        <v>85.322706280589728</v>
      </c>
      <c r="AB1599" s="52">
        <f ca="1">AA1599 * EXP(($E$3 - $C$11^2/2) * (AB$2-AA$2) + $C$11*SQRT(AB$2-AA$2)*W1599)</f>
        <v>72.712897365323059</v>
      </c>
      <c r="AC1599" s="52">
        <f ca="1">AB1599 * EXP(($E$3 - $C$11^2/2) * (AC$2-AB$2) + $C$11*SQRT(AC$2-AB$2)*X1599)</f>
        <v>144.38876048936115</v>
      </c>
      <c r="AD1599" s="47"/>
      <c r="AE1599" s="3" t="s">
        <v>69</v>
      </c>
      <c r="AF1599" s="20" cm="1">
        <f t="array" aca="1" ref="AF1599" ca="1">MIN(Y1599:Y1602 / $D$11:$D$14)</f>
        <v>0.8819069230688289</v>
      </c>
      <c r="AG1599" s="20" cm="1">
        <f t="array" aca="1" ref="AG1599" ca="1">MIN(Z1599:Z1602 / $D$11:$D$14)</f>
        <v>0.91113831941355639</v>
      </c>
      <c r="AH1599" s="20" cm="1">
        <f t="array" aca="1" ref="AH1599" ca="1">MIN(AA1599:AA1602 / $D$11:$D$14)</f>
        <v>0.85322706280589733</v>
      </c>
      <c r="AI1599" s="20" cm="1">
        <f t="array" aca="1" ref="AI1599" ca="1">MIN(AB1599:AB1602 / $D$11:$D$14)</f>
        <v>0.72712897365323059</v>
      </c>
      <c r="AJ1599" s="20" cm="1">
        <f t="array" aca="1" ref="AJ1599" ca="1">MIN(AC1599:AC1602 / $D$11:$D$14)</f>
        <v>1.3366119632295481</v>
      </c>
      <c r="AK1599" s="72">
        <f t="array" aca="1" ref="AK1599" ca="1">SUMPRODUCT(AF1600:AJ1600, EXP(-$E$3*$AF$2:$AJ$2))</f>
        <v>122525.70450692347</v>
      </c>
      <c r="AL1599" s="70">
        <f ca="1">MAX(AC1600 - $D$11, 0) * EXP(-$E$2*$E$3)</f>
        <v>122.36880799930799</v>
      </c>
    </row>
    <row r="1600" spans="7:38" ht="14.55" customHeight="1" x14ac:dyDescent="0.3">
      <c r="G1600" s="3">
        <v>1598</v>
      </c>
      <c r="H1600" s="58">
        <v>1.0344490766926681E-2</v>
      </c>
      <c r="I1600" s="58">
        <v>0.53547963050286995</v>
      </c>
      <c r="J1600" s="58">
        <v>-1.2639669178922859</v>
      </c>
      <c r="K1600" s="59">
        <v>0.67891674132242219</v>
      </c>
      <c r="L1600" s="60">
        <f t="array" ref="L1600:O1600">TRANSPOSE(MMULT(Option!$B$25:$E$28, TRANSPOSE(H1600:K1600)))</f>
        <v>1.0344490766926681E-2</v>
      </c>
      <c r="M1600" s="60">
        <v>0.49491298428404784</v>
      </c>
      <c r="N1600" s="60">
        <v>-0.96579558805206023</v>
      </c>
      <c r="O1600" s="60">
        <v>0.47904776003326599</v>
      </c>
      <c r="P1600" s="56" t="str">
        <f t="shared" si="1943"/>
        <v>320/3</v>
      </c>
      <c r="R1600" s="80"/>
      <c r="S1600" s="3" t="s">
        <v>29</v>
      </c>
      <c r="T1600" s="60">
        <f ca="1"/>
        <v>-0.43556252648128468</v>
      </c>
      <c r="U1600" s="60">
        <f ca="1"/>
        <v>9.2027324011554529E-2</v>
      </c>
      <c r="V1600" s="60">
        <f ca="1"/>
        <v>0.76566758470818108</v>
      </c>
      <c r="W1600" s="60">
        <f ca="1"/>
        <v>0.86889061882014496</v>
      </c>
      <c r="X1600" s="60">
        <f ca="1"/>
        <v>1.7736131270382351</v>
      </c>
      <c r="Y1600" s="52">
        <f ca="1">$B$12 * EXP(($E$3 - $C$12^2/2) * Y$2 + $C$12*SQRT(Y$2)*T1600)</f>
        <v>88.190692306882895</v>
      </c>
      <c r="Z1600" s="52">
        <f ca="1">Y1600 * EXP(($E$3 - $C$12^2/2) * (Z$2-Y$2) + $C$12*SQRT(Z$2-Y$2)*U1600)</f>
        <v>91.113831941355642</v>
      </c>
      <c r="AA1600" s="52">
        <f ca="1">Z1600 * EXP(($E$3 - $C$12^2/2) * (AA$2-Z$2) + $C$12*SQRT(AA$2-Z$2)*V1600)</f>
        <v>115.21614668770275</v>
      </c>
      <c r="AB1600" s="52">
        <f ca="1">AA1600 * EXP(($E$3 - $C$12^2/2) * (AB$2-AA$2) + $C$12*SQRT(AB$2-AA$2)*W1600)</f>
        <v>150.2765234025679</v>
      </c>
      <c r="AC1600" s="52">
        <f ca="1">AB1600 * EXP(($E$3 - $C$12^2/2) * (AC$2-AB$2) + $C$12*SQRT(AC$2-AB$2)*X1600)</f>
        <v>257.12465968089367</v>
      </c>
      <c r="AD1600" s="47"/>
      <c r="AE1600" s="3" t="s">
        <v>47</v>
      </c>
      <c r="AF1600" s="64">
        <f t="shared" ref="AF1600" ca="1" si="2019">($B$5*AF1602 + (1 + $B$6)*AF1601)*$B$2</f>
        <v>15000</v>
      </c>
      <c r="AG1600" s="64">
        <f t="shared" ref="AG1600" ca="1" si="2020">($B$5*AG1602 + (1 + $B$6)*AG1601)*$B$2</f>
        <v>15000</v>
      </c>
      <c r="AH1600" s="64">
        <f t="shared" ref="AH1600" ca="1" si="2021">($B$5*AH1602 + (1 + $B$6)*AH1601)*$B$2</f>
        <v>15000</v>
      </c>
      <c r="AI1600" s="64">
        <f t="shared" ref="AI1600" ca="1" si="2022">($B$5*AI1602 + (1 + $B$6)*AI1601)*$B$2</f>
        <v>0</v>
      </c>
      <c r="AJ1600" s="64" cm="1">
        <f t="array" aca="1" ref="AJ1600" ca="1">($B$5*AJ1602 + (1 + $B$6)*AJ1601 + AND(NOT(AF1601:AJ1601)))*$B$2</f>
        <v>105000</v>
      </c>
      <c r="AK1600" s="73"/>
      <c r="AL1600" s="70"/>
    </row>
    <row r="1601" spans="7:38" ht="14.55" customHeight="1" x14ac:dyDescent="0.3">
      <c r="G1601" s="3">
        <v>1599</v>
      </c>
      <c r="H1601" s="58">
        <v>-1.5907339658073452</v>
      </c>
      <c r="I1601" s="58">
        <v>-0.8479312632039917</v>
      </c>
      <c r="J1601" s="58">
        <v>-1.0254107424251453</v>
      </c>
      <c r="K1601" s="59">
        <v>-0.21067622383005868</v>
      </c>
      <c r="L1601" s="60">
        <f t="array" ref="L1601:O1601">TRANSPOSE(MMULT(Option!$B$25:$E$28, TRANSPOSE(H1601:K1601)))</f>
        <v>-1.5907339658073452</v>
      </c>
      <c r="M1601" s="60">
        <v>-1.4134354258733013</v>
      </c>
      <c r="N1601" s="60">
        <v>-1.7589626884101741</v>
      </c>
      <c r="O1601" s="60">
        <v>-1.238886135168539</v>
      </c>
      <c r="P1601" s="56" t="str">
        <f t="shared" si="1943"/>
        <v>320/4</v>
      </c>
      <c r="R1601" s="80"/>
      <c r="S1601" s="3" t="s">
        <v>31</v>
      </c>
      <c r="T1601" s="60">
        <f ca="1"/>
        <v>1.2030985039032007</v>
      </c>
      <c r="U1601" s="60">
        <f ca="1"/>
        <v>0.7104490100341716</v>
      </c>
      <c r="V1601" s="60">
        <f ca="1"/>
        <v>0.17680699456947876</v>
      </c>
      <c r="W1601" s="60">
        <f ca="1"/>
        <v>0.92854364381200516</v>
      </c>
      <c r="X1601" s="60">
        <f ca="1"/>
        <v>-0.74713048193053178</v>
      </c>
      <c r="Y1601" s="52">
        <f ca="1">$B$13 * EXP(($E$3 - $C$13^2/2) * Y$2 + $C$13*SQRT(Y$2)*T1601)</f>
        <v>144.18536621742984</v>
      </c>
      <c r="Z1601" s="52">
        <f ca="1">Y1601 * EXP(($E$3 - $C$13^2/2) * (Z$2-Y$2) + $C$13*SQRT(Z$2-Y$2)*U1601)</f>
        <v>179.33121159504756</v>
      </c>
      <c r="AA1601" s="52">
        <f ca="1">Z1601 * EXP(($E$3 - $C$13^2/2) * (AA$2-Z$2) + $C$13*SQRT(AA$2-Z$2)*V1601)</f>
        <v>190.04797466787608</v>
      </c>
      <c r="AB1601" s="52">
        <f ca="1">AA1601 * EXP(($E$3 - $C$13^2/2) * (AB$2-AA$2) + $C$13*SQRT(AB$2-AA$2)*W1601)</f>
        <v>252.35570794333177</v>
      </c>
      <c r="AC1601" s="52">
        <f ca="1">AB1601 * EXP(($E$3 - $C$13^2/2) * (AC$2-AB$2) + $C$13*SQRT(AC$2-AB$2)*X1601)</f>
        <v>202.69461507170209</v>
      </c>
      <c r="AD1601" s="47"/>
      <c r="AE1601" s="3" t="s">
        <v>46</v>
      </c>
      <c r="AF1601" s="52" t="b">
        <f t="shared" ref="AF1601" ca="1" si="2023">AF1599 &gt;= $B$4</f>
        <v>0</v>
      </c>
      <c r="AG1601" s="52" t="b">
        <f t="array" aca="1" ref="AG1601" ca="1">AND(AG1599 &gt;= $B$4, NOT(OR($AF1601:AF1601)))</f>
        <v>0</v>
      </c>
      <c r="AH1601" s="52" t="b">
        <f t="array" aca="1" ref="AH1601" ca="1">AND(AH1599 &gt;= $B$4, NOT(OR($AF1601:AG1601)))</f>
        <v>0</v>
      </c>
      <c r="AI1601" s="52" t="b">
        <f t="array" aca="1" ref="AI1601" ca="1">AND(AI1599 &gt;= $B$4, NOT(OR($AF1601:AH1601)))</f>
        <v>0</v>
      </c>
      <c r="AJ1601" s="52" t="b">
        <f t="array" aca="1" ref="AJ1601" ca="1">AND(AJ1599 &gt;= $B$4, NOT(OR($AF1601:AI1601)))</f>
        <v>1</v>
      </c>
      <c r="AK1601" s="73"/>
      <c r="AL1601" s="70"/>
    </row>
    <row r="1602" spans="7:38" ht="14.55" customHeight="1" x14ac:dyDescent="0.3">
      <c r="G1602" s="3">
        <v>1600</v>
      </c>
      <c r="H1602" s="58">
        <v>-0.67845064819188139</v>
      </c>
      <c r="I1602" s="58">
        <v>-1.4504268886334457</v>
      </c>
      <c r="J1602" s="58">
        <v>-0.10390022287630078</v>
      </c>
      <c r="K1602" s="59">
        <v>-0.66855024711883482</v>
      </c>
      <c r="L1602" s="60">
        <f t="array" ref="L1602:O1602">TRANSPOSE(MMULT(Option!$B$25:$E$28, TRANSPOSE(H1602:K1602)))</f>
        <v>-0.67845064819188139</v>
      </c>
      <c r="M1602" s="60">
        <v>-1.6007184607091625</v>
      </c>
      <c r="N1602" s="60">
        <v>-0.74244778554764257</v>
      </c>
      <c r="O1602" s="60">
        <v>-1.243982648639629</v>
      </c>
      <c r="P1602" s="56" t="str">
        <f t="shared" si="1943"/>
        <v>320/5</v>
      </c>
      <c r="R1602" s="80"/>
      <c r="S1602" s="3" t="s">
        <v>30</v>
      </c>
      <c r="T1602" s="60">
        <f ca="1"/>
        <v>1.2110307173720503</v>
      </c>
      <c r="U1602" s="60">
        <f ca="1"/>
        <v>0.77013710958125081</v>
      </c>
      <c r="V1602" s="60">
        <f ca="1"/>
        <v>-1.6174074341493649</v>
      </c>
      <c r="W1602" s="60">
        <f ca="1"/>
        <v>-0.28494843000377823</v>
      </c>
      <c r="X1602" s="60">
        <f ca="1"/>
        <v>0.80498145902727425</v>
      </c>
      <c r="Y1602" s="52">
        <f ca="1">$B$14 * EXP(($E$3 - $C$14^2/2) * Y$2 + $C$14*SQRT(Y$2)*T1602)</f>
        <v>144.52888751914281</v>
      </c>
      <c r="Z1602" s="52">
        <f ca="1">Y1602 * EXP(($E$3 - $C$14^2/2) * (Z$2-Y$2) + $C$14*SQRT(Z$2-Y$2)*U1602)</f>
        <v>183.00629187373747</v>
      </c>
      <c r="AA1602" s="52">
        <f ca="1">Z1602 * EXP(($E$3 - $C$14^2/2) * (AA$2-Z$2) + $C$14*SQRT(AA$2-Z$2)*V1602)</f>
        <v>113.21609117197035</v>
      </c>
      <c r="AB1602" s="52">
        <f ca="1">AA1602 * EXP(($E$3 - $C$14^2/2) * (AB$2-AA$2) + $C$14*SQRT(AB$2-AA$2)*W1602)</f>
        <v>104.46099778788107</v>
      </c>
      <c r="AC1602" s="52">
        <f ca="1">AB1602 * EXP(($E$3 - $C$14^2/2) * (AC$2-AB$2) + $C$14*SQRT(AC$2-AB$2)*X1602)</f>
        <v>133.66119632295482</v>
      </c>
      <c r="AD1602" s="47"/>
      <c r="AE1602" s="3" t="s">
        <v>68</v>
      </c>
      <c r="AF1602" s="52" t="b">
        <f ca="1">AND(AF1599&gt;$B$3, NOT(OR($AF1601:AF1601)))</f>
        <v>1</v>
      </c>
      <c r="AG1602" s="52" t="b">
        <f ca="1">AND(AG1599&gt;$B$3, NOT(OR($AF1601:AG1601)))</f>
        <v>1</v>
      </c>
      <c r="AH1602" s="52" t="b">
        <f ca="1">AND(AH1599&gt;$B$3, NOT(OR($AF1601:AH1601)))</f>
        <v>1</v>
      </c>
      <c r="AI1602" s="52" t="b">
        <f ca="1">AND(AI1599&gt;$B$3, NOT(OR($AF1601:AI1601)))</f>
        <v>0</v>
      </c>
      <c r="AJ1602" s="52" t="b">
        <f ca="1">AND(AJ1599&gt;$B$3, NOT(OR($AF1601:AJ1601)))</f>
        <v>0</v>
      </c>
      <c r="AK1602" s="74"/>
      <c r="AL1602" s="70"/>
    </row>
    <row r="1603" spans="7:38" ht="14.55" customHeight="1" x14ac:dyDescent="0.3">
      <c r="G1603" s="3">
        <v>1601</v>
      </c>
      <c r="H1603" s="58">
        <v>-1.7441240261068751</v>
      </c>
      <c r="I1603" s="58">
        <v>-0.54378424518705926</v>
      </c>
      <c r="J1603" s="58">
        <v>0.36319556178786655</v>
      </c>
      <c r="K1603" s="59">
        <v>1.3318856073975438</v>
      </c>
      <c r="L1603" s="60">
        <f t="array" ref="L1603:O1603">TRANSPOSE(MMULT(Option!$B$25:$E$28, TRANSPOSE(H1603:K1603)))</f>
        <v>-1.7441240261068751</v>
      </c>
      <c r="M1603" s="60">
        <v>-1.1960361035015752</v>
      </c>
      <c r="N1603" s="60">
        <v>-0.52104743359767391</v>
      </c>
      <c r="O1603" s="60">
        <v>0.37140145674518044</v>
      </c>
      <c r="P1603" s="56" t="str">
        <f t="shared" si="1943"/>
        <v>321/1</v>
      </c>
      <c r="R1603" s="80">
        <v>401</v>
      </c>
      <c r="S1603" s="3" t="s">
        <v>28</v>
      </c>
      <c r="T1603" s="60">
        <f t="array" aca="1" ref="T1603:T1606" ca="1">TRANSPOSE(OFFSET($L$3, MATCH($R1603 &amp; "/" &amp; T$2, $P$3:$P$5002, 0) - 1, 0, 1, $E$1))</f>
        <v>-7.779195632501186E-3</v>
      </c>
      <c r="U1603" s="60">
        <f t="array" aca="1" ref="U1603:U1606" ca="1">TRANSPOSE(OFFSET($L$3, MATCH($R1603 &amp; "/" &amp; U$2, $P$3:$P$5002, 0) - 1, 0, 1, $E$1))</f>
        <v>-1.0710937368024909</v>
      </c>
      <c r="V1603" s="60">
        <f t="array" aca="1" ref="V1603:V1606" ca="1">TRANSPOSE(OFFSET($L$3, MATCH($R1603 &amp; "/" &amp; V$2, $P$3:$P$5002, 0) - 1, 0, 1, $E$1))</f>
        <v>-1.4078962106763182</v>
      </c>
      <c r="W1603" s="60">
        <f t="array" aca="1" ref="W1603:W1606" ca="1">TRANSPOSE(OFFSET($L$3, MATCH($R1603 &amp; "/" &amp; W$2, $P$3:$P$5002, 0) - 1, 0, 1, $E$1))</f>
        <v>0.16762932029735733</v>
      </c>
      <c r="X1603" s="60">
        <f t="array" aca="1" ref="X1603:X1606" ca="1">TRANSPOSE(OFFSET($L$3, MATCH($R1603 &amp; "/" &amp; X$2, $P$3:$P$5002, 0) - 1, 0, 1, $E$1))</f>
        <v>1.7072472258710334</v>
      </c>
      <c r="Y1603" s="52">
        <f ca="1">$B$11 * EXP(($E$3 - $C$11^2/2) * Y$2 + $C$11*SQRT(Y$2)*T1603)</f>
        <v>100.26697988927002</v>
      </c>
      <c r="Z1603" s="52">
        <f ca="1">Y1603 * EXP(($E$3 - $C$11^2/2) * (Z$2-Y$2) + $C$11*SQRT(Z$2-Y$2)*U1603)</f>
        <v>73.076607321321916</v>
      </c>
      <c r="AA1603" s="52">
        <f ca="1">Z1603 * EXP(($E$3 - $C$11^2/2) * (AA$2-Z$2) + $C$11*SQRT(AA$2-Z$2)*V1603)</f>
        <v>48.141252171371896</v>
      </c>
      <c r="AB1603" s="52">
        <f ca="1">AA1603 * EXP(($E$3 - $C$11^2/2) * (AB$2-AA$2) + $C$11*SQRT(AB$2-AA$2)*W1603)</f>
        <v>50.877879371494622</v>
      </c>
      <c r="AC1603" s="52">
        <f ca="1">AB1603 * EXP(($E$3 - $C$11^2/2) * (AC$2-AB$2) + $C$11*SQRT(AC$2-AB$2)*X1603)</f>
        <v>85.336512152541289</v>
      </c>
      <c r="AD1603" s="47"/>
      <c r="AE1603" s="3" t="s">
        <v>69</v>
      </c>
      <c r="AF1603" s="20" cm="1">
        <f t="array" aca="1" ref="AF1603" ca="1">MIN(Y1603:Y1606 / $D$11:$D$14)</f>
        <v>1.0026697988927002</v>
      </c>
      <c r="AG1603" s="20" cm="1">
        <f t="array" aca="1" ref="AG1603" ca="1">MIN(Z1603:Z1606 / $D$11:$D$14)</f>
        <v>0.73076607321321918</v>
      </c>
      <c r="AH1603" s="20" cm="1">
        <f t="array" aca="1" ref="AH1603" ca="1">MIN(AA1603:AA1606 / $D$11:$D$14)</f>
        <v>0.48141252171371895</v>
      </c>
      <c r="AI1603" s="20" cm="1">
        <f t="array" aca="1" ref="AI1603" ca="1">MIN(AB1603:AB1606 / $D$11:$D$14)</f>
        <v>0.50877879371494616</v>
      </c>
      <c r="AJ1603" s="20" cm="1">
        <f t="array" aca="1" ref="AJ1603" ca="1">MIN(AC1603:AC1606 / $D$11:$D$14)</f>
        <v>0.85336512152541288</v>
      </c>
      <c r="AK1603" s="72">
        <f t="array" aca="1" ref="AK1603" ca="1">SUMPRODUCT(AF1604:AJ1604, EXP(-$E$3*$AF$2:$AJ$2))</f>
        <v>103830.53142072225</v>
      </c>
      <c r="AL1603" s="70">
        <f ca="1">MAX(AC1604 - $D$11, 0) * EXP(-$E$2*$E$3)</f>
        <v>8.9236217760163168</v>
      </c>
    </row>
    <row r="1604" spans="7:38" ht="14.55" customHeight="1" x14ac:dyDescent="0.3">
      <c r="G1604" s="3">
        <v>1602</v>
      </c>
      <c r="H1604" s="58">
        <v>0.441519739629265</v>
      </c>
      <c r="I1604" s="58">
        <v>0.37191242874712627</v>
      </c>
      <c r="J1604" s="58">
        <v>0.86851626374154545</v>
      </c>
      <c r="K1604" s="59">
        <v>-1.1040344380675573</v>
      </c>
      <c r="L1604" s="60">
        <f t="array" ref="L1604:O1604">TRANSPOSE(MMULT(Option!$B$25:$E$28, TRANSPOSE(H1604:K1604)))</f>
        <v>0.441519739629265</v>
      </c>
      <c r="M1604" s="60">
        <v>0.51747126717742131</v>
      </c>
      <c r="N1604" s="60">
        <v>1.0368240071443215</v>
      </c>
      <c r="O1604" s="60">
        <v>-0.50192416124424055</v>
      </c>
      <c r="P1604" s="56" t="str">
        <f t="shared" ref="P1604:P1667" si="2024">(QUOTIENT(G1604 - 1, $E$2) + 1) &amp; "/" &amp; MOD(G1604 -1, $E$2) + 1</f>
        <v>321/2</v>
      </c>
      <c r="R1604" s="80"/>
      <c r="S1604" s="3" t="s">
        <v>29</v>
      </c>
      <c r="T1604" s="60">
        <f ca="1"/>
        <v>0.46401896146121524</v>
      </c>
      <c r="U1604" s="60">
        <f ca="1"/>
        <v>-0.30385406970015694</v>
      </c>
      <c r="V1604" s="60">
        <f ca="1"/>
        <v>-0.67890654681663942</v>
      </c>
      <c r="W1604" s="60">
        <f ca="1"/>
        <v>0.16085175147139763</v>
      </c>
      <c r="X1604" s="60">
        <f ca="1"/>
        <v>0.63615344510357452</v>
      </c>
      <c r="Y1604" s="52">
        <f ca="1">$B$12 * EXP(($E$3 - $C$12^2/2) * Y$2 + $C$12*SQRT(Y$2)*T1604)</f>
        <v>115.51216792656278</v>
      </c>
      <c r="Z1604" s="52">
        <f ca="1">Y1604 * EXP(($E$3 - $C$12^2/2) * (Z$2-Y$2) + $C$12*SQRT(Z$2-Y$2)*U1604)</f>
        <v>105.97674184884482</v>
      </c>
      <c r="AA1604" s="52">
        <f ca="1">Z1604 * EXP(($E$3 - $C$12^2/2) * (AA$2-Z$2) + $C$12*SQRT(AA$2-Z$2)*V1604)</f>
        <v>86.881723132957219</v>
      </c>
      <c r="AB1604" s="52">
        <f ca="1">AA1604 * EXP(($E$3 - $C$12^2/2) * (AB$2-AA$2) + $C$12*SQRT(AB$2-AA$2)*W1604)</f>
        <v>91.634076336958685</v>
      </c>
      <c r="AC1604" s="52">
        <f ca="1">AB1604 * EXP(($E$3 - $C$12^2/2) * (AC$2-AB$2) + $C$12*SQRT(AC$2-AB$2)*X1604)</f>
        <v>111.45815716931315</v>
      </c>
      <c r="AD1604" s="47"/>
      <c r="AE1604" s="3" t="s">
        <v>47</v>
      </c>
      <c r="AF1604" s="64">
        <f t="shared" ref="AF1604" ca="1" si="2025">($B$5*AF1606 + (1 + $B$6)*AF1605)*$B$2</f>
        <v>15000</v>
      </c>
      <c r="AG1604" s="64">
        <f t="shared" ref="AG1604" ca="1" si="2026">($B$5*AG1606 + (1 + $B$6)*AG1605)*$B$2</f>
        <v>0</v>
      </c>
      <c r="AH1604" s="64">
        <f t="shared" ref="AH1604" ca="1" si="2027">($B$5*AH1606 + (1 + $B$6)*AH1605)*$B$2</f>
        <v>0</v>
      </c>
      <c r="AI1604" s="64">
        <f t="shared" ref="AI1604" ca="1" si="2028">($B$5*AI1606 + (1 + $B$6)*AI1605)*$B$2</f>
        <v>0</v>
      </c>
      <c r="AJ1604" s="64" cm="1">
        <f t="array" aca="1" ref="AJ1604" ca="1">($B$5*AJ1606 + (1 + $B$6)*AJ1605 + AND(NOT(AF1605:AJ1605)))*$B$2</f>
        <v>114999.99999999999</v>
      </c>
      <c r="AK1604" s="73"/>
      <c r="AL1604" s="70"/>
    </row>
    <row r="1605" spans="7:38" ht="14.55" customHeight="1" x14ac:dyDescent="0.3">
      <c r="G1605" s="3">
        <v>1603</v>
      </c>
      <c r="H1605" s="58">
        <v>-0.24139979284120197</v>
      </c>
      <c r="I1605" s="58">
        <v>9.8631255858212752E-2</v>
      </c>
      <c r="J1605" s="58">
        <v>0.84456122294588165</v>
      </c>
      <c r="K1605" s="59">
        <v>-4.5259286648858026E-2</v>
      </c>
      <c r="L1605" s="60">
        <f t="array" ref="L1605:O1605">TRANSPOSE(MMULT(Option!$B$25:$E$28, TRANSPOSE(H1605:K1605)))</f>
        <v>-0.24139979284120197</v>
      </c>
      <c r="M1605" s="60">
        <v>-6.1628779647174836E-3</v>
      </c>
      <c r="N1605" s="60">
        <v>0.6710544315153153</v>
      </c>
      <c r="O1605" s="60">
        <v>5.5351542601039874E-2</v>
      </c>
      <c r="P1605" s="56" t="str">
        <f t="shared" si="2024"/>
        <v>321/3</v>
      </c>
      <c r="R1605" s="80"/>
      <c r="S1605" s="3" t="s">
        <v>31</v>
      </c>
      <c r="T1605" s="60">
        <f ca="1"/>
        <v>0.62627265408867261</v>
      </c>
      <c r="U1605" s="60">
        <f ca="1"/>
        <v>-1.3278521735357462</v>
      </c>
      <c r="V1605" s="60">
        <f ca="1"/>
        <v>0.58688985877534072</v>
      </c>
      <c r="W1605" s="60">
        <f ca="1"/>
        <v>1.4776567742638171</v>
      </c>
      <c r="X1605" s="60">
        <f ca="1"/>
        <v>1.2197986825129976</v>
      </c>
      <c r="Y1605" s="52">
        <f ca="1">$B$13 * EXP(($E$3 - $C$13^2/2) * Y$2 + $C$13*SQRT(Y$2)*T1605)</f>
        <v>121.27394346691813</v>
      </c>
      <c r="Z1605" s="52">
        <f ca="1">Y1605 * EXP(($E$3 - $C$13^2/2) * (Z$2-Y$2) + $C$13*SQRT(Z$2-Y$2)*U1605)</f>
        <v>81.834288463817984</v>
      </c>
      <c r="AA1605" s="52">
        <f ca="1">Z1605 * EXP(($E$3 - $C$13^2/2) * (AA$2-Z$2) + $C$13*SQRT(AA$2-Z$2)*V1605)</f>
        <v>98.078020333896831</v>
      </c>
      <c r="AB1605" s="52">
        <f ca="1">AA1605 * EXP(($E$3 - $C$13^2/2) * (AB$2-AA$2) + $C$13*SQRT(AB$2-AA$2)*W1605)</f>
        <v>153.55523202575321</v>
      </c>
      <c r="AC1605" s="52">
        <f ca="1">AB1605 * EXP(($E$3 - $C$13^2/2) * (AC$2-AB$2) + $C$13*SQRT(AC$2-AB$2)*X1605)</f>
        <v>222.51620375496154</v>
      </c>
      <c r="AD1605" s="47"/>
      <c r="AE1605" s="3" t="s">
        <v>46</v>
      </c>
      <c r="AF1605" s="52" t="b">
        <f t="shared" ref="AF1605" ca="1" si="2029">AF1603 &gt;= $B$4</f>
        <v>0</v>
      </c>
      <c r="AG1605" s="52" t="b">
        <f t="array" aca="1" ref="AG1605" ca="1">AND(AG1603 &gt;= $B$4, NOT(OR($AF1605:AF1605)))</f>
        <v>0</v>
      </c>
      <c r="AH1605" s="52" t="b">
        <f t="array" aca="1" ref="AH1605" ca="1">AND(AH1603 &gt;= $B$4, NOT(OR($AF1605:AG1605)))</f>
        <v>0</v>
      </c>
      <c r="AI1605" s="52" t="b">
        <f t="array" aca="1" ref="AI1605" ca="1">AND(AI1603 &gt;= $B$4, NOT(OR($AF1605:AH1605)))</f>
        <v>0</v>
      </c>
      <c r="AJ1605" s="52" t="b">
        <f t="array" aca="1" ref="AJ1605" ca="1">AND(AJ1603 &gt;= $B$4, NOT(OR($AF1605:AI1605)))</f>
        <v>0</v>
      </c>
      <c r="AK1605" s="73"/>
      <c r="AL1605" s="70"/>
    </row>
    <row r="1606" spans="7:38" ht="14.55" customHeight="1" x14ac:dyDescent="0.3">
      <c r="G1606" s="3">
        <v>1604</v>
      </c>
      <c r="H1606" s="58">
        <v>-0.75923911101771446</v>
      </c>
      <c r="I1606" s="58">
        <v>0.50564787942456302</v>
      </c>
      <c r="J1606" s="58">
        <v>-0.1720763044676204</v>
      </c>
      <c r="K1606" s="59">
        <v>-1.658231649692151</v>
      </c>
      <c r="L1606" s="60">
        <f t="array" ref="L1606:O1606">TRANSPOSE(MMULT(Option!$B$25:$E$28, TRANSPOSE(H1606:K1606)))</f>
        <v>-0.75923911101771446</v>
      </c>
      <c r="M1606" s="60">
        <v>0.15973829208430695</v>
      </c>
      <c r="N1606" s="60">
        <v>-0.32242229854108617</v>
      </c>
      <c r="O1606" s="60">
        <v>-1.6248965511898368</v>
      </c>
      <c r="P1606" s="56" t="str">
        <f t="shared" si="2024"/>
        <v>321/4</v>
      </c>
      <c r="R1606" s="80"/>
      <c r="S1606" s="3" t="s">
        <v>30</v>
      </c>
      <c r="T1606" s="60">
        <f ca="1"/>
        <v>0.47023471458732635</v>
      </c>
      <c r="U1606" s="60">
        <f ca="1"/>
        <v>-2.749150858213556E-2</v>
      </c>
      <c r="V1606" s="60">
        <f ca="1"/>
        <v>4.9980346867502301E-2</v>
      </c>
      <c r="W1606" s="60">
        <f ca="1"/>
        <v>-0.36004867778997679</v>
      </c>
      <c r="X1606" s="60">
        <f ca="1"/>
        <v>0.24365295720673186</v>
      </c>
      <c r="Y1606" s="52">
        <f ca="1">$B$14 * EXP(($E$3 - $C$14^2/2) * Y$2 + $C$14*SQRT(Y$2)*T1606)</f>
        <v>115.72776741673798</v>
      </c>
      <c r="Z1606" s="52">
        <f ca="1">Y1606 * EXP(($E$3 - $C$14^2/2) * (Z$2-Y$2) + $C$14*SQRT(Z$2-Y$2)*U1606)</f>
        <v>115.35255654997687</v>
      </c>
      <c r="AA1606" s="52">
        <f ca="1">Z1606 * EXP(($E$3 - $C$14^2/2) * (AA$2-Z$2) + $C$14*SQRT(AA$2-Z$2)*V1606)</f>
        <v>117.68213891895243</v>
      </c>
      <c r="AB1606" s="52">
        <f ca="1">AA1606 * EXP(($E$3 - $C$14^2/2) * (AB$2-AA$2) + $C$14*SQRT(AB$2-AA$2)*W1606)</f>
        <v>106.16268147505224</v>
      </c>
      <c r="AC1606" s="52">
        <f ca="1">AB1606 * EXP(($E$3 - $C$14^2/2) * (AC$2-AB$2) + $C$14*SQRT(AC$2-AB$2)*X1606)</f>
        <v>114.78588641306789</v>
      </c>
      <c r="AD1606" s="47"/>
      <c r="AE1606" s="3" t="s">
        <v>68</v>
      </c>
      <c r="AF1606" s="52" t="b">
        <f ca="1">AND(AF1603&gt;$B$3, NOT(OR($AF1605:AF1605)))</f>
        <v>1</v>
      </c>
      <c r="AG1606" s="52" t="b">
        <f ca="1">AND(AG1603&gt;$B$3, NOT(OR($AF1605:AG1605)))</f>
        <v>0</v>
      </c>
      <c r="AH1606" s="52" t="b">
        <f ca="1">AND(AH1603&gt;$B$3, NOT(OR($AF1605:AH1605)))</f>
        <v>0</v>
      </c>
      <c r="AI1606" s="52" t="b">
        <f ca="1">AND(AI1603&gt;$B$3, NOT(OR($AF1605:AI1605)))</f>
        <v>0</v>
      </c>
      <c r="AJ1606" s="52" t="b">
        <f ca="1">AND(AJ1603&gt;$B$3, NOT(OR($AF1605:AJ1605)))</f>
        <v>1</v>
      </c>
      <c r="AK1606" s="74"/>
      <c r="AL1606" s="70"/>
    </row>
    <row r="1607" spans="7:38" ht="14.55" customHeight="1" x14ac:dyDescent="0.3">
      <c r="G1607" s="3">
        <v>1605</v>
      </c>
      <c r="H1607" s="58">
        <v>0.46053564596256236</v>
      </c>
      <c r="I1607" s="58">
        <v>-0.19772954117385252</v>
      </c>
      <c r="J1607" s="58">
        <v>-0.19810395110490664</v>
      </c>
      <c r="K1607" s="59">
        <v>-0.38213136947627402</v>
      </c>
      <c r="L1607" s="60">
        <f t="array" ref="L1607:O1607">TRANSPOSE(MMULT(Option!$B$25:$E$28, TRANSPOSE(H1607:K1607)))</f>
        <v>0.46053564596256236</v>
      </c>
      <c r="M1607" s="60">
        <v>2.9921404734116197E-3</v>
      </c>
      <c r="N1607" s="60">
        <v>-4.1560183890925639E-2</v>
      </c>
      <c r="O1607" s="60">
        <v>-0.23346717609175965</v>
      </c>
      <c r="P1607" s="56" t="str">
        <f t="shared" si="2024"/>
        <v>321/5</v>
      </c>
      <c r="R1607" s="80">
        <v>402</v>
      </c>
      <c r="S1607" s="3" t="s">
        <v>28</v>
      </c>
      <c r="T1607" s="60">
        <f t="array" aca="1" ref="T1607:T1610" ca="1">TRANSPOSE(OFFSET($L$3, MATCH($R1607 &amp; "/" &amp; T$2, $P$3:$P$5002, 0) - 1, 0, 1, $E$1))</f>
        <v>1.7175477035090068</v>
      </c>
      <c r="U1607" s="60">
        <f t="array" aca="1" ref="U1607:U1610" ca="1">TRANSPOSE(OFFSET($L$3, MATCH($R1607 &amp; "/" &amp; U$2, $P$3:$P$5002, 0) - 1, 0, 1, $E$1))</f>
        <v>-0.28774424810050964</v>
      </c>
      <c r="V1607" s="60">
        <f t="array" aca="1" ref="V1607:V1610" ca="1">TRANSPOSE(OFFSET($L$3, MATCH($R1607 &amp; "/" &amp; V$2, $P$3:$P$5002, 0) - 1, 0, 1, $E$1))</f>
        <v>0.74627571271472959</v>
      </c>
      <c r="W1607" s="60">
        <f t="array" aca="1" ref="W1607:W1610" ca="1">TRANSPOSE(OFFSET($L$3, MATCH($R1607 &amp; "/" &amp; W$2, $P$3:$P$5002, 0) - 1, 0, 1, $E$1))</f>
        <v>2.8391070848715829</v>
      </c>
      <c r="X1607" s="60">
        <f t="array" aca="1" ref="X1607:X1610" ca="1">TRANSPOSE(OFFSET($L$3, MATCH($R1607 &amp; "/" &amp; X$2, $P$3:$P$5002, 0) - 1, 0, 1, $E$1))</f>
        <v>0.55575652165732192</v>
      </c>
      <c r="Y1607" s="52">
        <f ca="1">$B$11 * EXP(($E$3 - $C$11^2/2) * Y$2 + $C$11*SQRT(Y$2)*T1607)</f>
        <v>168.24722869563345</v>
      </c>
      <c r="Z1607" s="52">
        <f ca="1">Y1607 * EXP(($E$3 - $C$11^2/2) * (Z$2-Y$2) + $C$11*SQRT(Z$2-Y$2)*U1607)</f>
        <v>155.10638287294015</v>
      </c>
      <c r="AA1607" s="52">
        <f ca="1">Z1607 * EXP(($E$3 - $C$11^2/2) * (AA$2-Z$2) + $C$11*SQRT(AA$2-Z$2)*V1607)</f>
        <v>194.99890368603781</v>
      </c>
      <c r="AB1607" s="52">
        <f ca="1">AA1607 * EXP(($E$3 - $C$11^2/2) * (AB$2-AA$2) + $C$11*SQRT(AB$2-AA$2)*W1607)</f>
        <v>459.31032084177059</v>
      </c>
      <c r="AC1607" s="52">
        <f ca="1">AB1607 * EXP(($E$3 - $C$11^2/2) * (AC$2-AB$2) + $C$11*SQRT(AC$2-AB$2)*X1607)</f>
        <v>545.3637582682428</v>
      </c>
      <c r="AD1607" s="47"/>
      <c r="AE1607" s="3" t="s">
        <v>69</v>
      </c>
      <c r="AF1607" s="20" cm="1">
        <f t="array" aca="1" ref="AF1607" ca="1">MIN(Y1607:Y1610 / $D$11:$D$14)</f>
        <v>0.809502960889803</v>
      </c>
      <c r="AG1607" s="20" cm="1">
        <f t="array" aca="1" ref="AG1607" ca="1">MIN(Z1607:Z1610 / $D$11:$D$14)</f>
        <v>0.96720501779279955</v>
      </c>
      <c r="AH1607" s="20" cm="1">
        <f t="array" aca="1" ref="AH1607" ca="1">MIN(AA1607:AA1610 / $D$11:$D$14)</f>
        <v>0.60857909859093628</v>
      </c>
      <c r="AI1607" s="20" cm="1">
        <f t="array" aca="1" ref="AI1607" ca="1">MIN(AB1607:AB1610 / $D$11:$D$14)</f>
        <v>1.2321929526686015</v>
      </c>
      <c r="AJ1607" s="20" cm="1">
        <f t="array" aca="1" ref="AJ1607" ca="1">MIN(AC1607:AC1610 / $D$11:$D$14)</f>
        <v>1.7207235353926733</v>
      </c>
      <c r="AK1607" s="72">
        <f t="array" aca="1" ref="AK1607" ca="1">SUMPRODUCT(AF1608:AJ1608, EXP(-$E$3*$AF$2:$AJ$2))</f>
        <v>121896.04615671735</v>
      </c>
      <c r="AL1607" s="70">
        <f ca="1">MAX(AC1608 - $D$11, 0) * EXP(-$E$2*$E$3)</f>
        <v>114.44003595545563</v>
      </c>
    </row>
    <row r="1608" spans="7:38" ht="14.55" customHeight="1" x14ac:dyDescent="0.3">
      <c r="G1608" s="3">
        <v>1606</v>
      </c>
      <c r="H1608" s="58">
        <v>1.3076181625243164</v>
      </c>
      <c r="I1608" s="58">
        <v>-1.6389521663808317</v>
      </c>
      <c r="J1608" s="58">
        <v>-1.4532639818420496</v>
      </c>
      <c r="K1608" s="59">
        <v>-0.21533023560898351</v>
      </c>
      <c r="L1608" s="60">
        <f t="array" ref="L1608:O1608">TRANSPOSE(MMULT(Option!$B$25:$E$28, TRANSPOSE(H1608:K1608)))</f>
        <v>1.3076181625243164</v>
      </c>
      <c r="M1608" s="60">
        <v>-0.9790772075606774</v>
      </c>
      <c r="N1608" s="60">
        <v>-1.1825475390284934</v>
      </c>
      <c r="O1608" s="60">
        <v>-0.37417703807771113</v>
      </c>
      <c r="P1608" s="56" t="str">
        <f t="shared" si="2024"/>
        <v>322/1</v>
      </c>
      <c r="R1608" s="80"/>
      <c r="S1608" s="3" t="s">
        <v>29</v>
      </c>
      <c r="T1608" s="60">
        <f ca="1"/>
        <v>0.1082075725306999</v>
      </c>
      <c r="U1608" s="60">
        <f ca="1"/>
        <v>0.77917786362146113</v>
      </c>
      <c r="V1608" s="60">
        <f ca="1"/>
        <v>-0.29537174385588205</v>
      </c>
      <c r="W1608" s="60">
        <f ca="1"/>
        <v>1.9437772720009421</v>
      </c>
      <c r="X1608" s="60">
        <f ca="1"/>
        <v>0.39417923398961452</v>
      </c>
      <c r="Y1608" s="52">
        <f ca="1">$B$12 * EXP(($E$3 - $C$12^2/2) * Y$2 + $C$12*SQRT(Y$2)*T1608)</f>
        <v>103.81728279085047</v>
      </c>
      <c r="Z1608" s="52">
        <f ca="1">Y1608 * EXP(($E$3 - $C$12^2/2) * (Z$2-Y$2) + $C$12*SQRT(Z$2-Y$2)*U1608)</f>
        <v>131.81320633166246</v>
      </c>
      <c r="AA1608" s="52">
        <f ca="1">Z1608 * EXP(($E$3 - $C$12^2/2) * (AA$2-Z$2) + $C$12*SQRT(AA$2-Z$2)*V1608)</f>
        <v>121.24027175823362</v>
      </c>
      <c r="AB1608" s="52">
        <f ca="1">AA1608 * EXP(($E$3 - $C$12^2/2) * (AB$2-AA$2) + $C$12*SQRT(AB$2-AA$2)*W1608)</f>
        <v>218.30812346991596</v>
      </c>
      <c r="AC1608" s="52">
        <f ca="1">AB1608 * EXP(($E$3 - $C$12^2/2) * (AC$2-AB$2) + $C$12*SQRT(AC$2-AB$2)*X1608)</f>
        <v>246.94391485346404</v>
      </c>
      <c r="AD1608" s="47"/>
      <c r="AE1608" s="3" t="s">
        <v>47</v>
      </c>
      <c r="AF1608" s="64">
        <f t="shared" ref="AF1608" ca="1" si="2030">($B$5*AF1610 + (1 + $B$6)*AF1609)*$B$2</f>
        <v>15000</v>
      </c>
      <c r="AG1608" s="64">
        <f t="shared" ref="AG1608" ca="1" si="2031">($B$5*AG1610 + (1 + $B$6)*AG1609)*$B$2</f>
        <v>15000</v>
      </c>
      <c r="AH1608" s="64">
        <f t="shared" ref="AH1608" ca="1" si="2032">($B$5*AH1610 + (1 + $B$6)*AH1609)*$B$2</f>
        <v>0</v>
      </c>
      <c r="AI1608" s="64">
        <f t="shared" ref="AI1608" ca="1" si="2033">($B$5*AI1610 + (1 + $B$6)*AI1609)*$B$2</f>
        <v>15000</v>
      </c>
      <c r="AJ1608" s="64" cm="1">
        <f t="array" aca="1" ref="AJ1608" ca="1">($B$5*AJ1610 + (1 + $B$6)*AJ1609 + AND(NOT(AF1609:AJ1609)))*$B$2</f>
        <v>105000</v>
      </c>
      <c r="AK1608" s="73"/>
      <c r="AL1608" s="70"/>
    </row>
    <row r="1609" spans="7:38" ht="14.55" customHeight="1" x14ac:dyDescent="0.3">
      <c r="G1609" s="3">
        <v>1607</v>
      </c>
      <c r="H1609" s="58">
        <v>0.34556618279375612</v>
      </c>
      <c r="I1609" s="58">
        <v>-1.4082489481408738</v>
      </c>
      <c r="J1609" s="58">
        <v>1.4689354596806441</v>
      </c>
      <c r="K1609" s="59">
        <v>-0.32611294367372978</v>
      </c>
      <c r="L1609" s="60">
        <f t="array" ref="L1609:O1609">TRANSPOSE(MMULT(Option!$B$25:$E$28, TRANSPOSE(H1609:K1609)))</f>
        <v>0.34556618279375612</v>
      </c>
      <c r="M1609" s="60">
        <v>-1.1524550073219966</v>
      </c>
      <c r="N1609" s="60">
        <v>1.0596411358821991</v>
      </c>
      <c r="O1609" s="60">
        <v>-0.2230992602592656</v>
      </c>
      <c r="P1609" s="56" t="str">
        <f t="shared" si="2024"/>
        <v>322/2</v>
      </c>
      <c r="R1609" s="80"/>
      <c r="S1609" s="3" t="s">
        <v>31</v>
      </c>
      <c r="T1609" s="60">
        <f ca="1"/>
        <v>-0.72111616064600359</v>
      </c>
      <c r="U1609" s="60">
        <f ca="1"/>
        <v>0.57663352152201841</v>
      </c>
      <c r="V1609" s="60">
        <f ca="1"/>
        <v>-1.5609453126594002</v>
      </c>
      <c r="W1609" s="60">
        <f ca="1"/>
        <v>2.3347461860297596</v>
      </c>
      <c r="X1609" s="60">
        <f ca="1"/>
        <v>1.096497974036029</v>
      </c>
      <c r="Y1609" s="52">
        <f ca="1">$B$13 * EXP(($E$3 - $C$13^2/2) * Y$2 + $C$13*SQRT(Y$2)*T1609)</f>
        <v>80.950296088980295</v>
      </c>
      <c r="Z1609" s="52">
        <f ca="1">Y1609 * EXP(($E$3 - $C$13^2/2) * (Z$2-Y$2) + $C$13*SQRT(Z$2-Y$2)*U1609)</f>
        <v>96.720501779279957</v>
      </c>
      <c r="AA1609" s="52">
        <f ca="1">Z1609 * EXP(($E$3 - $C$13^2/2) * (AA$2-Z$2) + $C$13*SQRT(AA$2-Z$2)*V1609)</f>
        <v>60.857909859093624</v>
      </c>
      <c r="AB1609" s="52">
        <f ca="1">AA1609 * EXP(($E$3 - $C$13^2/2) * (AB$2-AA$2) + $C$13*SQRT(AB$2-AA$2)*W1609)</f>
        <v>123.21929526686014</v>
      </c>
      <c r="AC1609" s="52">
        <f ca="1">AB1609 * EXP(($E$3 - $C$13^2/2) * (AC$2-AB$2) + $C$13*SQRT(AC$2-AB$2)*X1609)</f>
        <v>172.07235353926734</v>
      </c>
      <c r="AD1609" s="47"/>
      <c r="AE1609" s="3" t="s">
        <v>46</v>
      </c>
      <c r="AF1609" s="52" t="b">
        <f t="shared" ref="AF1609" ca="1" si="2034">AF1607 &gt;= $B$4</f>
        <v>0</v>
      </c>
      <c r="AG1609" s="52" t="b">
        <f t="array" aca="1" ref="AG1609" ca="1">AND(AG1607 &gt;= $B$4, NOT(OR($AF1609:AF1609)))</f>
        <v>0</v>
      </c>
      <c r="AH1609" s="52" t="b">
        <f t="array" aca="1" ref="AH1609" ca="1">AND(AH1607 &gt;= $B$4, NOT(OR($AF1609:AG1609)))</f>
        <v>0</v>
      </c>
      <c r="AI1609" s="52" t="b">
        <f t="array" aca="1" ref="AI1609" ca="1">AND(AI1607 &gt;= $B$4, NOT(OR($AF1609:AH1609)))</f>
        <v>0</v>
      </c>
      <c r="AJ1609" s="52" t="b">
        <f t="array" aca="1" ref="AJ1609" ca="1">AND(AJ1607 &gt;= $B$4, NOT(OR($AF1609:AI1609)))</f>
        <v>1</v>
      </c>
      <c r="AK1609" s="73"/>
      <c r="AL1609" s="70"/>
    </row>
    <row r="1610" spans="7:38" ht="14.55" customHeight="1" x14ac:dyDescent="0.3">
      <c r="G1610" s="3">
        <v>1608</v>
      </c>
      <c r="H1610" s="58">
        <v>2.3917393950033978</v>
      </c>
      <c r="I1610" s="58">
        <v>-0.58893832487825049</v>
      </c>
      <c r="J1610" s="58">
        <v>2.2681315648926632</v>
      </c>
      <c r="K1610" s="59">
        <v>-1.1197015547701634</v>
      </c>
      <c r="L1610" s="60">
        <f t="array" ref="L1610:O1610">TRANSPOSE(MMULT(Option!$B$25:$E$28, TRANSPOSE(H1610:K1610)))</f>
        <v>2.3917393950033978</v>
      </c>
      <c r="M1610" s="60">
        <v>0.41692486731834377</v>
      </c>
      <c r="N1610" s="60">
        <v>2.7945982871925565</v>
      </c>
      <c r="O1610" s="60">
        <v>0.2863143294665752</v>
      </c>
      <c r="P1610" s="56" t="str">
        <f t="shared" si="2024"/>
        <v>322/3</v>
      </c>
      <c r="R1610" s="80"/>
      <c r="S1610" s="3" t="s">
        <v>30</v>
      </c>
      <c r="T1610" s="60">
        <f ca="1"/>
        <v>-0.1666003815705151</v>
      </c>
      <c r="U1610" s="60">
        <f ca="1"/>
        <v>1.029883825160224</v>
      </c>
      <c r="V1610" s="60">
        <f ca="1"/>
        <v>-0.97568155235605691</v>
      </c>
      <c r="W1610" s="60">
        <f ca="1"/>
        <v>3.2795012100278345</v>
      </c>
      <c r="X1610" s="60">
        <f ca="1"/>
        <v>0.11707998778515877</v>
      </c>
      <c r="Y1610" s="52">
        <f ca="1">$B$14 * EXP(($E$3 - $C$14^2/2) * Y$2 + $C$14*SQRT(Y$2)*T1610)</f>
        <v>95.601649253761948</v>
      </c>
      <c r="Z1610" s="52">
        <f ca="1">Y1610 * EXP(($E$3 - $C$14^2/2) * (Z$2-Y$2) + $C$14*SQRT(Z$2-Y$2)*U1610)</f>
        <v>130.86355546521972</v>
      </c>
      <c r="AA1610" s="52">
        <f ca="1">Z1610 * EXP(($E$3 - $C$14^2/2) * (AA$2-Z$2) + $C$14*SQRT(AA$2-Z$2)*V1610)</f>
        <v>98.14546877779371</v>
      </c>
      <c r="AB1610" s="52">
        <f ca="1">AA1610 * EXP(($E$3 - $C$14^2/2) * (AB$2-AA$2) + $C$14*SQRT(AB$2-AA$2)*W1610)</f>
        <v>263.82898690323515</v>
      </c>
      <c r="AC1610" s="52">
        <f ca="1">AB1610 * EXP(($E$3 - $C$14^2/2) * (AC$2-AB$2) + $C$14*SQRT(AC$2-AB$2)*X1610)</f>
        <v>274.63010312842442</v>
      </c>
      <c r="AD1610" s="47"/>
      <c r="AE1610" s="3" t="s">
        <v>68</v>
      </c>
      <c r="AF1610" s="52" t="b">
        <f ca="1">AND(AF1607&gt;$B$3, NOT(OR($AF1609:AF1609)))</f>
        <v>1</v>
      </c>
      <c r="AG1610" s="52" t="b">
        <f ca="1">AND(AG1607&gt;$B$3, NOT(OR($AF1609:AG1609)))</f>
        <v>1</v>
      </c>
      <c r="AH1610" s="52" t="b">
        <f ca="1">AND(AH1607&gt;$B$3, NOT(OR($AF1609:AH1609)))</f>
        <v>0</v>
      </c>
      <c r="AI1610" s="52" t="b">
        <f ca="1">AND(AI1607&gt;$B$3, NOT(OR($AF1609:AI1609)))</f>
        <v>1</v>
      </c>
      <c r="AJ1610" s="52" t="b">
        <f ca="1">AND(AJ1607&gt;$B$3, NOT(OR($AF1609:AJ1609)))</f>
        <v>0</v>
      </c>
      <c r="AK1610" s="74"/>
      <c r="AL1610" s="70"/>
    </row>
    <row r="1611" spans="7:38" ht="14.55" customHeight="1" x14ac:dyDescent="0.3">
      <c r="G1611" s="3">
        <v>1609</v>
      </c>
      <c r="H1611" s="58">
        <v>0.83464861445872973</v>
      </c>
      <c r="I1611" s="58">
        <v>-0.53750135196545368</v>
      </c>
      <c r="J1611" s="58">
        <v>-0.90675651949345271</v>
      </c>
      <c r="K1611" s="59">
        <v>-0.68019692493161965</v>
      </c>
      <c r="L1611" s="60">
        <f t="array" ref="L1611:O1611">TRANSPOSE(MMULT(Option!$B$25:$E$28, TRANSPOSE(H1611:K1611)))</f>
        <v>0.83464861445872973</v>
      </c>
      <c r="M1611" s="60">
        <v>-0.15876868052106657</v>
      </c>
      <c r="N1611" s="60">
        <v>-0.60330482561457865</v>
      </c>
      <c r="O1611" s="60">
        <v>-0.56635804481972429</v>
      </c>
      <c r="P1611" s="56" t="str">
        <f t="shared" si="2024"/>
        <v>322/4</v>
      </c>
      <c r="R1611" s="80">
        <v>403</v>
      </c>
      <c r="S1611" s="3" t="s">
        <v>28</v>
      </c>
      <c r="T1611" s="60">
        <f t="array" aca="1" ref="T1611:T1614" ca="1">TRANSPOSE(OFFSET($L$3, MATCH($R1611 &amp; "/" &amp; T$2, $P$3:$P$5002, 0) - 1, 0, 1, $E$1))</f>
        <v>-1.5102217272354741</v>
      </c>
      <c r="U1611" s="60">
        <f t="array" aca="1" ref="U1611:U1614" ca="1">TRANSPOSE(OFFSET($L$3, MATCH($R1611 &amp; "/" &amp; U$2, $P$3:$P$5002, 0) - 1, 0, 1, $E$1))</f>
        <v>5.4866040708249922E-2</v>
      </c>
      <c r="V1611" s="60">
        <f t="array" aca="1" ref="V1611:V1614" ca="1">TRANSPOSE(OFFSET($L$3, MATCH($R1611 &amp; "/" &amp; V$2, $P$3:$P$5002, 0) - 1, 0, 1, $E$1))</f>
        <v>-1.832002303018571</v>
      </c>
      <c r="W1611" s="60">
        <f t="array" aca="1" ref="W1611:W1614" ca="1">TRANSPOSE(OFFSET($L$3, MATCH($R1611 &amp; "/" &amp; W$2, $P$3:$P$5002, 0) - 1, 0, 1, $E$1))</f>
        <v>1.009068327729288</v>
      </c>
      <c r="X1611" s="60">
        <f t="array" aca="1" ref="X1611:X1614" ca="1">TRANSPOSE(OFFSET($L$3, MATCH($R1611 &amp; "/" &amp; X$2, $P$3:$P$5002, 0) - 1, 0, 1, $E$1))</f>
        <v>-8.1766788157599649E-2</v>
      </c>
      <c r="Y1611" s="52">
        <f ca="1">$B$11 * EXP(($E$3 - $C$11^2/2) * Y$2 + $C$11*SQRT(Y$2)*T1611)</f>
        <v>63.886218667455864</v>
      </c>
      <c r="Z1611" s="52">
        <f ca="1">Y1611 * EXP(($E$3 - $C$11^2/2) * (Z$2-Y$2) + $C$11*SQRT(Z$2-Y$2)*U1611)</f>
        <v>65.27202127237183</v>
      </c>
      <c r="AA1611" s="52">
        <f ca="1">Z1611 * EXP(($E$3 - $C$11^2/2) * (AA$2-Z$2) + $C$11*SQRT(AA$2-Z$2)*V1611)</f>
        <v>37.862561063591123</v>
      </c>
      <c r="AB1611" s="52">
        <f ca="1">AA1611 * EXP(($E$3 - $C$11^2/2) * (AB$2-AA$2) + $C$11*SQRT(AB$2-AA$2)*W1611)</f>
        <v>51.505226473518803</v>
      </c>
      <c r="AC1611" s="52">
        <f ca="1">AB1611 * EXP(($E$3 - $C$11^2/2) * (AC$2-AB$2) + $C$11*SQRT(AC$2-AB$2)*X1611)</f>
        <v>50.509086510458488</v>
      </c>
      <c r="AD1611" s="47"/>
      <c r="AE1611" s="3" t="s">
        <v>69</v>
      </c>
      <c r="AF1611" s="20" cm="1">
        <f t="array" aca="1" ref="AF1611" ca="1">MIN(Y1611:Y1614 / $D$11:$D$14)</f>
        <v>0.63886218667455863</v>
      </c>
      <c r="AG1611" s="20" cm="1">
        <f t="array" aca="1" ref="AG1611" ca="1">MIN(Z1611:Z1614 / $D$11:$D$14)</f>
        <v>0.63570277268071596</v>
      </c>
      <c r="AH1611" s="20" cm="1">
        <f t="array" aca="1" ref="AH1611" ca="1">MIN(AA1611:AA1614 / $D$11:$D$14)</f>
        <v>0.37862561063591121</v>
      </c>
      <c r="AI1611" s="20" cm="1">
        <f t="array" aca="1" ref="AI1611" ca="1">MIN(AB1611:AB1614 / $D$11:$D$14)</f>
        <v>0.51505226473518806</v>
      </c>
      <c r="AJ1611" s="20" cm="1">
        <f t="array" aca="1" ref="AJ1611" ca="1">MIN(AC1611:AC1614 / $D$11:$D$14)</f>
        <v>0.5050908651045849</v>
      </c>
      <c r="AK1611" s="72">
        <f t="array" aca="1" ref="AK1611" ca="1">SUMPRODUCT(AF1612:AJ1612, EXP(-$E$3*$AF$2:$AJ$2))</f>
        <v>77880.078307140488</v>
      </c>
      <c r="AL1611" s="70">
        <f ca="1">MAX(AC1612 - $D$11, 0) * EXP(-$E$2*$E$3)</f>
        <v>101.06340810852224</v>
      </c>
    </row>
    <row r="1612" spans="7:38" ht="14.55" customHeight="1" x14ac:dyDescent="0.3">
      <c r="G1612" s="3">
        <v>1610</v>
      </c>
      <c r="H1612" s="58">
        <v>-0.32086886137014858</v>
      </c>
      <c r="I1612" s="58">
        <v>0.95613974281924174</v>
      </c>
      <c r="J1612" s="58">
        <v>-1.9440854261385641</v>
      </c>
      <c r="K1612" s="59">
        <v>-0.60061743789727873</v>
      </c>
      <c r="L1612" s="60">
        <f t="array" ref="L1612:O1612">TRANSPOSE(MMULT(Option!$B$25:$E$28, TRANSPOSE(H1612:K1612)))</f>
        <v>-0.32086886137014858</v>
      </c>
      <c r="M1612" s="60">
        <v>0.74796900473689754</v>
      </c>
      <c r="N1612" s="60">
        <v>-1.5854811858776248</v>
      </c>
      <c r="O1612" s="60">
        <v>-0.77175605481969478</v>
      </c>
      <c r="P1612" s="56" t="str">
        <f t="shared" si="2024"/>
        <v>322/5</v>
      </c>
      <c r="R1612" s="80"/>
      <c r="S1612" s="3" t="s">
        <v>29</v>
      </c>
      <c r="T1612" s="60">
        <f ca="1"/>
        <v>-0.75810987939102092</v>
      </c>
      <c r="U1612" s="60">
        <f ca="1"/>
        <v>0.1238943323755094</v>
      </c>
      <c r="V1612" s="60">
        <f ca="1"/>
        <v>0.430003108405417</v>
      </c>
      <c r="W1612" s="60">
        <f ca="1"/>
        <v>2.593757300005795</v>
      </c>
      <c r="X1612" s="60">
        <f ca="1"/>
        <v>0.30012131078723464</v>
      </c>
      <c r="Y1612" s="52">
        <f ca="1">$B$12 * EXP(($E$3 - $C$12^2/2) * Y$2 + $C$12*SQRT(Y$2)*T1612)</f>
        <v>80.056867201920767</v>
      </c>
      <c r="Z1612" s="52">
        <f ca="1">Y1612 * EXP(($E$3 - $C$12^2/2) * (Z$2-Y$2) + $C$12*SQRT(Z$2-Y$2)*U1612)</f>
        <v>83.504917462016763</v>
      </c>
      <c r="AA1612" s="52">
        <f ca="1">Z1612 * EXP(($E$3 - $C$12^2/2) * (AA$2-Z$2) + $C$12*SQRT(AA$2-Z$2)*V1612)</f>
        <v>95.479012067290839</v>
      </c>
      <c r="AB1612" s="52">
        <f ca="1">AA1612 * EXP(($E$3 - $C$12^2/2) * (AB$2-AA$2) + $C$12*SQRT(AB$2-AA$2)*W1612)</f>
        <v>208.9371824625623</v>
      </c>
      <c r="AC1612" s="52">
        <f ca="1">AB1612 * EXP(($E$3 - $C$12^2/2) * (AC$2-AB$2) + $C$12*SQRT(AC$2-AB$2)*X1612)</f>
        <v>229.76798470842854</v>
      </c>
      <c r="AD1612" s="47"/>
      <c r="AE1612" s="3" t="s">
        <v>47</v>
      </c>
      <c r="AF1612" s="64">
        <f t="shared" ref="AF1612" ca="1" si="2035">($B$5*AF1614 + (1 + $B$6)*AF1613)*$B$2</f>
        <v>0</v>
      </c>
      <c r="AG1612" s="64">
        <f t="shared" ref="AG1612" ca="1" si="2036">($B$5*AG1614 + (1 + $B$6)*AG1613)*$B$2</f>
        <v>0</v>
      </c>
      <c r="AH1612" s="64">
        <f t="shared" ref="AH1612" ca="1" si="2037">($B$5*AH1614 + (1 + $B$6)*AH1613)*$B$2</f>
        <v>0</v>
      </c>
      <c r="AI1612" s="64">
        <f t="shared" ref="AI1612" ca="1" si="2038">($B$5*AI1614 + (1 + $B$6)*AI1613)*$B$2</f>
        <v>0</v>
      </c>
      <c r="AJ1612" s="64" cm="1">
        <f t="array" aca="1" ref="AJ1612" ca="1">($B$5*AJ1614 + (1 + $B$6)*AJ1613 + AND(NOT(AF1613:AJ1613)))*$B$2</f>
        <v>100000</v>
      </c>
      <c r="AK1612" s="73"/>
      <c r="AL1612" s="70"/>
    </row>
    <row r="1613" spans="7:38" ht="14.55" customHeight="1" x14ac:dyDescent="0.3">
      <c r="G1613" s="3">
        <v>1611</v>
      </c>
      <c r="H1613" s="58">
        <v>0.10683447203942319</v>
      </c>
      <c r="I1613" s="58">
        <v>1.5641227300662524</v>
      </c>
      <c r="J1613" s="58">
        <v>-1.228502701031015</v>
      </c>
      <c r="K1613" s="59">
        <v>1.3351412114767127</v>
      </c>
      <c r="L1613" s="60">
        <f t="array" ref="L1613:O1613">TRANSPOSE(MMULT(Option!$B$25:$E$28, TRANSPOSE(H1613:K1613)))</f>
        <v>0.10683447203942319</v>
      </c>
      <c r="M1613" s="60">
        <v>1.4762759501616858</v>
      </c>
      <c r="N1613" s="60">
        <v>-0.62668902451224273</v>
      </c>
      <c r="O1613" s="60">
        <v>1.3558847141605768</v>
      </c>
      <c r="P1613" s="56" t="str">
        <f t="shared" si="2024"/>
        <v>323/1</v>
      </c>
      <c r="R1613" s="80"/>
      <c r="S1613" s="3" t="s">
        <v>31</v>
      </c>
      <c r="T1613" s="60">
        <f ca="1"/>
        <v>-0.74875884933974191</v>
      </c>
      <c r="U1613" s="60">
        <f ca="1"/>
        <v>-0.79465502876373972</v>
      </c>
      <c r="V1613" s="60">
        <f ca="1"/>
        <v>-0.7879014925577692</v>
      </c>
      <c r="W1613" s="60">
        <f ca="1"/>
        <v>2.4228027069265794</v>
      </c>
      <c r="X1613" s="60">
        <f ca="1"/>
        <v>3.0596903653208636</v>
      </c>
      <c r="Y1613" s="52">
        <f ca="1">$B$13 * EXP(($E$3 - $C$13^2/2) * Y$2 + $C$13*SQRT(Y$2)*T1613)</f>
        <v>80.281766762115481</v>
      </c>
      <c r="Z1613" s="52">
        <f ca="1">Y1613 * EXP(($E$3 - $C$13^2/2) * (Z$2-Y$2) + $C$13*SQRT(Z$2-Y$2)*U1613)</f>
        <v>63.5702772680716</v>
      </c>
      <c r="AA1613" s="52">
        <f ca="1">Z1613 * EXP(($E$3 - $C$13^2/2) * (AA$2-Z$2) + $C$13*SQRT(AA$2-Z$2)*V1613)</f>
        <v>50.439549254688785</v>
      </c>
      <c r="AB1613" s="52">
        <f ca="1">AA1613 * EXP(($E$3 - $C$13^2/2) * (AB$2-AA$2) + $C$13*SQRT(AB$2-AA$2)*W1613)</f>
        <v>104.85897863955975</v>
      </c>
      <c r="AC1613" s="52">
        <f ca="1">AB1613 * EXP(($E$3 - $C$13^2/2) * (AC$2-AB$2) + $C$13*SQRT(AC$2-AB$2)*X1613)</f>
        <v>263.88766374308159</v>
      </c>
      <c r="AD1613" s="47"/>
      <c r="AE1613" s="3" t="s">
        <v>46</v>
      </c>
      <c r="AF1613" s="52" t="b">
        <f t="shared" ref="AF1613" ca="1" si="2039">AF1611 &gt;= $B$4</f>
        <v>0</v>
      </c>
      <c r="AG1613" s="52" t="b">
        <f t="array" aca="1" ref="AG1613" ca="1">AND(AG1611 &gt;= $B$4, NOT(OR($AF1613:AF1613)))</f>
        <v>0</v>
      </c>
      <c r="AH1613" s="52" t="b">
        <f t="array" aca="1" ref="AH1613" ca="1">AND(AH1611 &gt;= $B$4, NOT(OR($AF1613:AG1613)))</f>
        <v>0</v>
      </c>
      <c r="AI1613" s="52" t="b">
        <f t="array" aca="1" ref="AI1613" ca="1">AND(AI1611 &gt;= $B$4, NOT(OR($AF1613:AH1613)))</f>
        <v>0</v>
      </c>
      <c r="AJ1613" s="52" t="b">
        <f t="array" aca="1" ref="AJ1613" ca="1">AND(AJ1611 &gt;= $B$4, NOT(OR($AF1613:AI1613)))</f>
        <v>0</v>
      </c>
      <c r="AK1613" s="73"/>
      <c r="AL1613" s="70"/>
    </row>
    <row r="1614" spans="7:38" ht="14.55" customHeight="1" x14ac:dyDescent="0.3">
      <c r="G1614" s="3">
        <v>1612</v>
      </c>
      <c r="H1614" s="58">
        <v>-0.15403025482308785</v>
      </c>
      <c r="I1614" s="58">
        <v>1.9432196622077462</v>
      </c>
      <c r="J1614" s="58">
        <v>-0.8259272382383005</v>
      </c>
      <c r="K1614" s="59">
        <v>0.48843785212208912</v>
      </c>
      <c r="L1614" s="60">
        <f t="array" ref="L1614:O1614">TRANSPOSE(MMULT(Option!$B$25:$E$28, TRANSPOSE(H1614:K1614)))</f>
        <v>-0.15403025482308785</v>
      </c>
      <c r="M1614" s="60">
        <v>1.7193781368694681</v>
      </c>
      <c r="N1614" s="60">
        <v>-0.27817795482899277</v>
      </c>
      <c r="O1614" s="60">
        <v>0.70431094898598912</v>
      </c>
      <c r="P1614" s="56" t="str">
        <f t="shared" si="2024"/>
        <v>323/2</v>
      </c>
      <c r="R1614" s="80"/>
      <c r="S1614" s="3" t="s">
        <v>30</v>
      </c>
      <c r="T1614" s="60">
        <f ca="1"/>
        <v>-1.3411842029711405</v>
      </c>
      <c r="U1614" s="60">
        <f ca="1"/>
        <v>0.45227390548103602</v>
      </c>
      <c r="V1614" s="60">
        <f ca="1"/>
        <v>-0.43572715127303557</v>
      </c>
      <c r="W1614" s="60">
        <f ca="1"/>
        <v>1.6087198187805773</v>
      </c>
      <c r="X1614" s="60">
        <f ca="1"/>
        <v>0.66083867736826374</v>
      </c>
      <c r="Y1614" s="52">
        <f ca="1">$B$14 * EXP(($E$3 - $C$14^2/2) * Y$2 + $C$14*SQRT(Y$2)*T1614)</f>
        <v>67.209521407014734</v>
      </c>
      <c r="Z1614" s="52">
        <f ca="1">Y1614 * EXP(($E$3 - $C$14^2/2) * (Z$2-Y$2) + $C$14*SQRT(Z$2-Y$2)*U1614)</f>
        <v>77.362107748021486</v>
      </c>
      <c r="AA1614" s="52">
        <f ca="1">Z1614 * EXP(($E$3 - $C$14^2/2) * (AA$2-Z$2) + $C$14*SQRT(AA$2-Z$2)*V1614)</f>
        <v>68.222808973257727</v>
      </c>
      <c r="AB1614" s="52">
        <f ca="1">AA1614 * EXP(($E$3 - $C$14^2/2) * (AB$2-AA$2) + $C$14*SQRT(AB$2-AA$2)*W1614)</f>
        <v>111.09602272982659</v>
      </c>
      <c r="AC1614" s="52">
        <f ca="1">AB1614 * EXP(($E$3 - $C$14^2/2) * (AC$2-AB$2) + $C$14*SQRT(AC$2-AB$2)*X1614)</f>
        <v>136.13492645406984</v>
      </c>
      <c r="AD1614" s="47"/>
      <c r="AE1614" s="3" t="s">
        <v>68</v>
      </c>
      <c r="AF1614" s="52" t="b">
        <f ca="1">AND(AF1611&gt;$B$3, NOT(OR($AF1613:AF1613)))</f>
        <v>0</v>
      </c>
      <c r="AG1614" s="52" t="b">
        <f ca="1">AND(AG1611&gt;$B$3, NOT(OR($AF1613:AG1613)))</f>
        <v>0</v>
      </c>
      <c r="AH1614" s="52" t="b">
        <f ca="1">AND(AH1611&gt;$B$3, NOT(OR($AF1613:AH1613)))</f>
        <v>0</v>
      </c>
      <c r="AI1614" s="52" t="b">
        <f ca="1">AND(AI1611&gt;$B$3, NOT(OR($AF1613:AI1613)))</f>
        <v>0</v>
      </c>
      <c r="AJ1614" s="52" t="b">
        <f ca="1">AND(AJ1611&gt;$B$3, NOT(OR($AF1613:AJ1613)))</f>
        <v>0</v>
      </c>
      <c r="AK1614" s="74"/>
      <c r="AL1614" s="70"/>
    </row>
    <row r="1615" spans="7:38" ht="14.55" customHeight="1" x14ac:dyDescent="0.3">
      <c r="G1615" s="3">
        <v>1613</v>
      </c>
      <c r="H1615" s="58">
        <v>6.6060266700153941E-2</v>
      </c>
      <c r="I1615" s="58">
        <v>0.58441992876208582</v>
      </c>
      <c r="J1615" s="58">
        <v>0.69406580191917111</v>
      </c>
      <c r="K1615" s="59">
        <v>0.10543111668495046</v>
      </c>
      <c r="L1615" s="60">
        <f t="array" ref="L1615:O1615">TRANSPOSE(MMULT(Option!$B$25:$E$28, TRANSPOSE(H1615:K1615)))</f>
        <v>6.6060266700153941E-2</v>
      </c>
      <c r="M1615" s="60">
        <v>0.56205381891865314</v>
      </c>
      <c r="N1615" s="60">
        <v>0.78906614737126035</v>
      </c>
      <c r="O1615" s="60">
        <v>0.4052147549875641</v>
      </c>
      <c r="P1615" s="56" t="str">
        <f t="shared" si="2024"/>
        <v>323/3</v>
      </c>
      <c r="R1615" s="80">
        <v>404</v>
      </c>
      <c r="S1615" s="3" t="s">
        <v>28</v>
      </c>
      <c r="T1615" s="60">
        <f t="array" aca="1" ref="T1615:T1618" ca="1">TRANSPOSE(OFFSET($L$3, MATCH($R1615 &amp; "/" &amp; T$2, $P$3:$P$5002, 0) - 1, 0, 1, $E$1))</f>
        <v>0.13521124048092661</v>
      </c>
      <c r="U1615" s="60">
        <f t="array" aca="1" ref="U1615:U1618" ca="1">TRANSPOSE(OFFSET($L$3, MATCH($R1615 &amp; "/" &amp; U$2, $P$3:$P$5002, 0) - 1, 0, 1, $E$1))</f>
        <v>-2.4671278509171168</v>
      </c>
      <c r="V1615" s="60">
        <f t="array" aca="1" ref="V1615:V1618" ca="1">TRANSPOSE(OFFSET($L$3, MATCH($R1615 &amp; "/" &amp; V$2, $P$3:$P$5002, 0) - 1, 0, 1, $E$1))</f>
        <v>1.3979041533057166</v>
      </c>
      <c r="W1615" s="60">
        <f t="array" aca="1" ref="W1615:W1618" ca="1">TRANSPOSE(OFFSET($L$3, MATCH($R1615 &amp; "/" &amp; W$2, $P$3:$P$5002, 0) - 1, 0, 1, $E$1))</f>
        <v>0.76357800446053814</v>
      </c>
      <c r="X1615" s="60">
        <f t="array" aca="1" ref="X1615:X1618" ca="1">TRANSPOSE(OFFSET($L$3, MATCH($R1615 &amp; "/" &amp; X$2, $P$3:$P$5002, 0) - 1, 0, 1, $E$1))</f>
        <v>-0.23949853343603406</v>
      </c>
      <c r="Y1615" s="52">
        <f ca="1">$B$11 * EXP(($E$3 - $C$11^2/2) * Y$2 + $C$11*SQRT(Y$2)*T1615)</f>
        <v>104.66173288967413</v>
      </c>
      <c r="Z1615" s="52">
        <f ca="1">Y1615 * EXP(($E$3 - $C$11^2/2) * (Z$2-Y$2) + $C$11*SQRT(Z$2-Y$2)*U1615)</f>
        <v>50.178929266517059</v>
      </c>
      <c r="AA1615" s="52">
        <f ca="1">Z1615 * EXP(($E$3 - $C$11^2/2) * (AA$2-Z$2) + $C$11*SQRT(AA$2-Z$2)*V1615)</f>
        <v>76.704965755230106</v>
      </c>
      <c r="AB1615" s="52">
        <f ca="1">AA1615 * EXP(($E$3 - $C$11^2/2) * (AB$2-AA$2) + $C$11*SQRT(AB$2-AA$2)*W1615)</f>
        <v>96.934922393476498</v>
      </c>
      <c r="AC1615" s="52">
        <f ca="1">AB1615 * EXP(($E$3 - $C$11^2/2) * (AC$2-AB$2) + $C$11*SQRT(AC$2-AB$2)*X1615)</f>
        <v>90.666713135921341</v>
      </c>
      <c r="AD1615" s="47"/>
      <c r="AE1615" s="3" t="s">
        <v>69</v>
      </c>
      <c r="AF1615" s="20" cm="1">
        <f t="array" aca="1" ref="AF1615" ca="1">MIN(Y1615:Y1618 / $D$11:$D$14)</f>
        <v>0.95073196728510989</v>
      </c>
      <c r="AG1615" s="20" cm="1">
        <f t="array" aca="1" ref="AG1615" ca="1">MIN(Z1615:Z1618 / $D$11:$D$14)</f>
        <v>0.49262502729277213</v>
      </c>
      <c r="AH1615" s="20" cm="1">
        <f t="array" aca="1" ref="AH1615" ca="1">MIN(AA1615:AA1618 / $D$11:$D$14)</f>
        <v>0.63142867676203474</v>
      </c>
      <c r="AI1615" s="20" cm="1">
        <f t="array" aca="1" ref="AI1615" ca="1">MIN(AB1615:AB1618 / $D$11:$D$14)</f>
        <v>0.83704061777834771</v>
      </c>
      <c r="AJ1615" s="20" cm="1">
        <f t="array" aca="1" ref="AJ1615" ca="1">MIN(AC1615:AC1618 / $D$11:$D$14)</f>
        <v>0.70253129944727088</v>
      </c>
      <c r="AK1615" s="72">
        <f t="array" aca="1" ref="AK1615" ca="1">SUMPRODUCT(AF1616:AJ1616, EXP(-$E$3*$AF$2:$AJ$2))</f>
        <v>104429.48097082092</v>
      </c>
      <c r="AL1615" s="70">
        <f ca="1">MAX(AC1616 - $D$11, 0) * EXP(-$E$2*$E$3)</f>
        <v>7.4046233602043889</v>
      </c>
    </row>
    <row r="1616" spans="7:38" ht="14.55" customHeight="1" x14ac:dyDescent="0.3">
      <c r="G1616" s="3">
        <v>1614</v>
      </c>
      <c r="H1616" s="58">
        <v>-1.4909192133432738</v>
      </c>
      <c r="I1616" s="58">
        <v>-2.3041434516117696</v>
      </c>
      <c r="J1616" s="58">
        <v>-1.9635356288580825</v>
      </c>
      <c r="K1616" s="59">
        <v>0.62458196917177444</v>
      </c>
      <c r="L1616" s="60">
        <f t="array" ref="L1616:O1616">TRANSPOSE(MMULT(Option!$B$25:$E$28, TRANSPOSE(H1616:K1616)))</f>
        <v>-1.4909192133432738</v>
      </c>
      <c r="M1616" s="60">
        <v>-2.70815004114686</v>
      </c>
      <c r="N1616" s="60">
        <v>-2.9243271798071491</v>
      </c>
      <c r="O1616" s="60">
        <v>-1.0481169415025899</v>
      </c>
      <c r="P1616" s="56" t="str">
        <f t="shared" si="2024"/>
        <v>323/4</v>
      </c>
      <c r="R1616" s="80"/>
      <c r="S1616" s="3" t="s">
        <v>29</v>
      </c>
      <c r="T1616" s="60">
        <f ca="1"/>
        <v>-0.18507699728324636</v>
      </c>
      <c r="U1616" s="60">
        <f ca="1"/>
        <v>-0.42615719061332846</v>
      </c>
      <c r="V1616" s="60">
        <f ca="1"/>
        <v>0.85199061028625778</v>
      </c>
      <c r="W1616" s="60">
        <f ca="1"/>
        <v>1.202380064952675</v>
      </c>
      <c r="X1616" s="60">
        <f ca="1"/>
        <v>-1.2237201372373672</v>
      </c>
      <c r="Y1616" s="52">
        <f ca="1">$B$12 * EXP(($E$3 - $C$12^2/2) * Y$2 + $C$12*SQRT(Y$2)*T1616)</f>
        <v>95.073196728510993</v>
      </c>
      <c r="Z1616" s="52">
        <f ca="1">Y1616 * EXP(($E$3 - $C$12^2/2) * (Z$2-Y$2) + $C$12*SQRT(Z$2-Y$2)*U1616)</f>
        <v>84.082623593411441</v>
      </c>
      <c r="AA1616" s="52">
        <f ca="1">Z1616 * EXP(($E$3 - $C$12^2/2) * (AA$2-Z$2) + $C$12*SQRT(AA$2-Z$2)*V1616)</f>
        <v>109.11442614106767</v>
      </c>
      <c r="AB1616" s="52">
        <f ca="1">AA1616 * EXP(($E$3 - $C$12^2/2) * (AB$2-AA$2) + $C$12*SQRT(AB$2-AA$2)*W1616)</f>
        <v>157.29312962055181</v>
      </c>
      <c r="AC1616" s="52">
        <f ca="1">AB1616 * EXP(($E$3 - $C$12^2/2) * (AC$2-AB$2) + $C$12*SQRT(AC$2-AB$2)*X1616)</f>
        <v>109.50772459550222</v>
      </c>
      <c r="AD1616" s="47"/>
      <c r="AE1616" s="3" t="s">
        <v>47</v>
      </c>
      <c r="AF1616" s="64">
        <f t="shared" ref="AF1616" ca="1" si="2040">($B$5*AF1618 + (1 + $B$6)*AF1617)*$B$2</f>
        <v>15000</v>
      </c>
      <c r="AG1616" s="64">
        <f t="shared" ref="AG1616" ca="1" si="2041">($B$5*AG1618 + (1 + $B$6)*AG1617)*$B$2</f>
        <v>0</v>
      </c>
      <c r="AH1616" s="64">
        <f t="shared" ref="AH1616" ca="1" si="2042">($B$5*AH1618 + (1 + $B$6)*AH1617)*$B$2</f>
        <v>0</v>
      </c>
      <c r="AI1616" s="64">
        <f t="shared" ref="AI1616" ca="1" si="2043">($B$5*AI1618 + (1 + $B$6)*AI1617)*$B$2</f>
        <v>15000</v>
      </c>
      <c r="AJ1616" s="64" cm="1">
        <f t="array" aca="1" ref="AJ1616" ca="1">($B$5*AJ1618 + (1 + $B$6)*AJ1617 + AND(NOT(AF1617:AJ1617)))*$B$2</f>
        <v>100000</v>
      </c>
      <c r="AK1616" s="73"/>
      <c r="AL1616" s="70"/>
    </row>
    <row r="1617" spans="7:38" ht="14.55" customHeight="1" x14ac:dyDescent="0.3">
      <c r="G1617" s="3">
        <v>1615</v>
      </c>
      <c r="H1617" s="58">
        <v>2.3175253481836662</v>
      </c>
      <c r="I1617" s="58">
        <v>0.9247113027276046</v>
      </c>
      <c r="J1617" s="58">
        <v>-1.3083004116929622</v>
      </c>
      <c r="K1617" s="59">
        <v>-0.34783796596984373</v>
      </c>
      <c r="L1617" s="60">
        <f t="array" ref="L1617:O1617">TRANSPOSE(MMULT(Option!$B$25:$E$28, TRANSPOSE(H1617:K1617)))</f>
        <v>2.3175253481836662</v>
      </c>
      <c r="M1617" s="60">
        <v>1.7745220474195611</v>
      </c>
      <c r="N1617" s="60">
        <v>2.0062978254997255E-2</v>
      </c>
      <c r="O1617" s="60">
        <v>0.61593166713033098</v>
      </c>
      <c r="P1617" s="56" t="str">
        <f t="shared" si="2024"/>
        <v>323/5</v>
      </c>
      <c r="R1617" s="80"/>
      <c r="S1617" s="3" t="s">
        <v>31</v>
      </c>
      <c r="T1617" s="60">
        <f ca="1"/>
        <v>0.76963834084096527</v>
      </c>
      <c r="U1617" s="60">
        <f ca="1"/>
        <v>-1.7993097407161378</v>
      </c>
      <c r="V1617" s="60">
        <f ca="1"/>
        <v>-0.18424771609366741</v>
      </c>
      <c r="W1617" s="60">
        <f ca="1"/>
        <v>0.64104018340936464</v>
      </c>
      <c r="X1617" s="60">
        <f ca="1"/>
        <v>-0.68733881541856956</v>
      </c>
      <c r="Y1617" s="52">
        <f ca="1">$B$13 * EXP(($E$3 - $C$13^2/2) * Y$2 + $C$13*SQRT(Y$2)*T1617)</f>
        <v>126.60369405582992</v>
      </c>
      <c r="Z1617" s="52">
        <f ca="1">Y1617 * EXP(($E$3 - $C$13^2/2) * (Z$2-Y$2) + $C$13*SQRT(Z$2-Y$2)*U1617)</f>
        <v>74.163251599272698</v>
      </c>
      <c r="AA1617" s="52">
        <f ca="1">Z1617 * EXP(($E$3 - $C$13^2/2) * (AA$2-Z$2) + $C$13*SQRT(AA$2-Z$2)*V1617)</f>
        <v>70.526917904746909</v>
      </c>
      <c r="AB1617" s="52">
        <f ca="1">AA1617 * EXP(($E$3 - $C$13^2/2) * (AB$2-AA$2) + $C$13*SQRT(AB$2-AA$2)*W1617)</f>
        <v>85.910538620471527</v>
      </c>
      <c r="AC1617" s="52">
        <f ca="1">AB1617 * EXP(($E$3 - $C$13^2/2) * (AC$2-AB$2) + $C$13*SQRT(AC$2-AB$2)*X1617)</f>
        <v>70.253129944727092</v>
      </c>
      <c r="AD1617" s="47"/>
      <c r="AE1617" s="3" t="s">
        <v>46</v>
      </c>
      <c r="AF1617" s="52" t="b">
        <f t="shared" ref="AF1617" ca="1" si="2044">AF1615 &gt;= $B$4</f>
        <v>0</v>
      </c>
      <c r="AG1617" s="52" t="b">
        <f t="array" aca="1" ref="AG1617" ca="1">AND(AG1615 &gt;= $B$4, NOT(OR($AF1617:AF1617)))</f>
        <v>0</v>
      </c>
      <c r="AH1617" s="52" t="b">
        <f t="array" aca="1" ref="AH1617" ca="1">AND(AH1615 &gt;= $B$4, NOT(OR($AF1617:AG1617)))</f>
        <v>0</v>
      </c>
      <c r="AI1617" s="52" t="b">
        <f t="array" aca="1" ref="AI1617" ca="1">AND(AI1615 &gt;= $B$4, NOT(OR($AF1617:AH1617)))</f>
        <v>0</v>
      </c>
      <c r="AJ1617" s="52" t="b">
        <f t="array" aca="1" ref="AJ1617" ca="1">AND(AJ1615 &gt;= $B$4, NOT(OR($AF1617:AI1617)))</f>
        <v>0</v>
      </c>
      <c r="AK1617" s="73"/>
      <c r="AL1617" s="70"/>
    </row>
    <row r="1618" spans="7:38" ht="14.55" customHeight="1" x14ac:dyDescent="0.3">
      <c r="G1618" s="3">
        <v>1616</v>
      </c>
      <c r="H1618" s="58">
        <v>0.59426271241577777</v>
      </c>
      <c r="I1618" s="58">
        <v>-1.37564761971639</v>
      </c>
      <c r="J1618" s="58">
        <v>-0.74458406248306952</v>
      </c>
      <c r="K1618" s="59">
        <v>-0.21259069015827997</v>
      </c>
      <c r="L1618" s="60">
        <f t="array" ref="L1618:O1618">TRANSPOSE(MMULT(Option!$B$25:$E$28, TRANSPOSE(H1618:K1618)))</f>
        <v>0.59426271241577777</v>
      </c>
      <c r="M1618" s="60">
        <v>-1.0230967844209256</v>
      </c>
      <c r="N1618" s="60">
        <v>-0.77649969737708779</v>
      </c>
      <c r="O1618" s="60">
        <v>-0.44990373936107736</v>
      </c>
      <c r="P1618" s="56" t="str">
        <f t="shared" si="2024"/>
        <v>324/1</v>
      </c>
      <c r="R1618" s="80"/>
      <c r="S1618" s="3" t="s">
        <v>30</v>
      </c>
      <c r="T1618" s="60">
        <f ca="1"/>
        <v>0.13502154474664566</v>
      </c>
      <c r="U1618" s="60">
        <f ca="1"/>
        <v>-2.5283781716274332</v>
      </c>
      <c r="V1618" s="60">
        <f ca="1"/>
        <v>0.81078900638739237</v>
      </c>
      <c r="W1618" s="60">
        <f ca="1"/>
        <v>0.92295868096522171</v>
      </c>
      <c r="X1618" s="60">
        <f ca="1"/>
        <v>-3.864547964526982E-2</v>
      </c>
      <c r="Y1618" s="52">
        <f ca="1">$B$14 * EXP(($E$3 - $C$14^2/2) * Y$2 + $C$14*SQRT(Y$2)*T1618)</f>
        <v>104.65577689386829</v>
      </c>
      <c r="Z1618" s="52">
        <f ca="1">Y1618 * EXP(($E$3 - $C$14^2/2) * (Z$2-Y$2) + $C$14*SQRT(Z$2-Y$2)*U1618)</f>
        <v>49.262502729277216</v>
      </c>
      <c r="AA1618" s="52">
        <f ca="1">Z1618 * EXP(($E$3 - $C$14^2/2) * (AA$2-Z$2) + $C$14*SQRT(AA$2-Z$2)*V1618)</f>
        <v>63.142867676203473</v>
      </c>
      <c r="AB1618" s="52">
        <f ca="1">AA1618 * EXP(($E$3 - $C$14^2/2) * (AB$2-AA$2) + $C$14*SQRT(AB$2-AA$2)*W1618)</f>
        <v>83.704061777834767</v>
      </c>
      <c r="AC1618" s="52">
        <f ca="1">AB1618 * EXP(($E$3 - $C$14^2/2) * (AC$2-AB$2) + $C$14*SQRT(AC$2-AB$2)*X1618)</f>
        <v>83.153962574167366</v>
      </c>
      <c r="AD1618" s="47"/>
      <c r="AE1618" s="3" t="s">
        <v>68</v>
      </c>
      <c r="AF1618" s="52" t="b">
        <f ca="1">AND(AF1615&gt;$B$3, NOT(OR($AF1617:AF1617)))</f>
        <v>1</v>
      </c>
      <c r="AG1618" s="52" t="b">
        <f ca="1">AND(AG1615&gt;$B$3, NOT(OR($AF1617:AG1617)))</f>
        <v>0</v>
      </c>
      <c r="AH1618" s="52" t="b">
        <f ca="1">AND(AH1615&gt;$B$3, NOT(OR($AF1617:AH1617)))</f>
        <v>0</v>
      </c>
      <c r="AI1618" s="52" t="b">
        <f ca="1">AND(AI1615&gt;$B$3, NOT(OR($AF1617:AI1617)))</f>
        <v>1</v>
      </c>
      <c r="AJ1618" s="52" t="b">
        <f ca="1">AND(AJ1615&gt;$B$3, NOT(OR($AF1617:AJ1617)))</f>
        <v>0</v>
      </c>
      <c r="AK1618" s="74"/>
      <c r="AL1618" s="70"/>
    </row>
    <row r="1619" spans="7:38" ht="14.55" customHeight="1" x14ac:dyDescent="0.3">
      <c r="G1619" s="3">
        <v>1617</v>
      </c>
      <c r="H1619" s="58">
        <v>-0.84999951384799577</v>
      </c>
      <c r="I1619" s="58">
        <v>-0.31827514700406301</v>
      </c>
      <c r="J1619" s="58">
        <v>-0.547393640528546</v>
      </c>
      <c r="K1619" s="59">
        <v>0.66330669105635165</v>
      </c>
      <c r="L1619" s="60">
        <f t="array" ref="L1619:O1619">TRANSPOSE(MMULT(Option!$B$25:$E$28, TRANSPOSE(H1619:K1619)))</f>
        <v>-0.84999951384799577</v>
      </c>
      <c r="M1619" s="60">
        <v>-0.6317037961330616</v>
      </c>
      <c r="N1619" s="60">
        <v>-0.90412514720276471</v>
      </c>
      <c r="O1619" s="60">
        <v>3.7837812910502588E-2</v>
      </c>
      <c r="P1619" s="56" t="str">
        <f t="shared" si="2024"/>
        <v>324/2</v>
      </c>
      <c r="R1619" s="80">
        <v>405</v>
      </c>
      <c r="S1619" s="3" t="s">
        <v>28</v>
      </c>
      <c r="T1619" s="60">
        <f t="array" aca="1" ref="T1619:T1622" ca="1">TRANSPOSE(OFFSET($L$3, MATCH($R1619 &amp; "/" &amp; T$2, $P$3:$P$5002, 0) - 1, 0, 1, $E$1))</f>
        <v>0.80616886611296112</v>
      </c>
      <c r="U1619" s="60">
        <f t="array" aca="1" ref="U1619:U1622" ca="1">TRANSPOSE(OFFSET($L$3, MATCH($R1619 &amp; "/" &amp; U$2, $P$3:$P$5002, 0) - 1, 0, 1, $E$1))</f>
        <v>-0.59710193981210247</v>
      </c>
      <c r="V1619" s="60">
        <f t="array" aca="1" ref="V1619:V1622" ca="1">TRANSPOSE(OFFSET($L$3, MATCH($R1619 &amp; "/" &amp; V$2, $P$3:$P$5002, 0) - 1, 0, 1, $E$1))</f>
        <v>-0.76585419717129077</v>
      </c>
      <c r="W1619" s="60">
        <f t="array" aca="1" ref="W1619:W1622" ca="1">TRANSPOSE(OFFSET($L$3, MATCH($R1619 &amp; "/" &amp; W$2, $P$3:$P$5002, 0) - 1, 0, 1, $E$1))</f>
        <v>-1.9823914586039864</v>
      </c>
      <c r="X1619" s="60">
        <f t="array" aca="1" ref="X1619:X1622" ca="1">TRANSPOSE(OFFSET($L$3, MATCH($R1619 &amp; "/" &amp; X$2, $P$3:$P$5002, 0) - 1, 0, 1, $E$1))</f>
        <v>0.109568179449366</v>
      </c>
      <c r="Y1619" s="52">
        <f ca="1">$B$11 * EXP(($E$3 - $C$11^2/2) * Y$2 + $C$11*SQRT(Y$2)*T1619)</f>
        <v>127.99879448917922</v>
      </c>
      <c r="Z1619" s="52">
        <f ca="1">Y1619 * EXP(($E$3 - $C$11^2/2) * (Z$2-Y$2) + $C$11*SQRT(Z$2-Y$2)*U1619)</f>
        <v>107.54294582945433</v>
      </c>
      <c r="AA1619" s="52">
        <f ca="1">Z1619 * EXP(($E$3 - $C$11^2/2) * (AA$2-Z$2) + $C$11*SQRT(AA$2-Z$2)*V1619)</f>
        <v>85.895720202406764</v>
      </c>
      <c r="AB1619" s="52">
        <f ca="1">AA1619 * EXP(($E$3 - $C$11^2/2) * (AB$2-AA$2) + $C$11*SQRT(AB$2-AA$2)*W1619)</f>
        <v>47.627797274556485</v>
      </c>
      <c r="AC1619" s="52">
        <f ca="1">AB1619 * EXP(($E$3 - $C$11^2/2) * (AC$2-AB$2) + $C$11*SQRT(AC$2-AB$2)*X1619)</f>
        <v>49.466072027256153</v>
      </c>
      <c r="AD1619" s="47"/>
      <c r="AE1619" s="3" t="s">
        <v>69</v>
      </c>
      <c r="AF1619" s="20" cm="1">
        <f t="array" aca="1" ref="AF1619" ca="1">MIN(Y1619:Y1622 / $D$11:$D$14)</f>
        <v>1.0652980207125402</v>
      </c>
      <c r="AG1619" s="20" cm="1">
        <f t="array" aca="1" ref="AG1619" ca="1">MIN(Z1619:Z1622 / $D$11:$D$14)</f>
        <v>0.72629334647425159</v>
      </c>
      <c r="AH1619" s="20" cm="1">
        <f t="array" aca="1" ref="AH1619" ca="1">MIN(AA1619:AA1622 / $D$11:$D$14)</f>
        <v>0.49091066092911634</v>
      </c>
      <c r="AI1619" s="20" cm="1">
        <f t="array" aca="1" ref="AI1619" ca="1">MIN(AB1619:AB1622 / $D$11:$D$14)</f>
        <v>0.40547504614713614</v>
      </c>
      <c r="AJ1619" s="20" cm="1">
        <f t="array" aca="1" ref="AJ1619" ca="1">MIN(AC1619:AC1622 / $D$11:$D$14)</f>
        <v>0.33285542967586745</v>
      </c>
      <c r="AK1619" s="72">
        <f t="array" aca="1" ref="AK1619" ca="1">SUMPRODUCT(AF1620:AJ1620, EXP(-$E$3*$AF$2:$AJ$2))</f>
        <v>92148.519674651194</v>
      </c>
      <c r="AL1619" s="70">
        <f ca="1">MAX(AC1620 - $D$11, 0) * EXP(-$E$2*$E$3)</f>
        <v>0</v>
      </c>
    </row>
    <row r="1620" spans="7:38" ht="14.55" customHeight="1" x14ac:dyDescent="0.3">
      <c r="G1620" s="3">
        <v>1618</v>
      </c>
      <c r="H1620" s="58">
        <v>-1.524797599559818</v>
      </c>
      <c r="I1620" s="58">
        <v>0.46932093275780518</v>
      </c>
      <c r="J1620" s="58">
        <v>-0.60976011570555888</v>
      </c>
      <c r="K1620" s="59">
        <v>1.565067114972515</v>
      </c>
      <c r="L1620" s="60">
        <f t="array" ref="L1620:O1620">TRANSPOSE(MMULT(Option!$B$25:$E$28, TRANSPOSE(H1620:K1620)))</f>
        <v>-1.524797599559818</v>
      </c>
      <c r="M1620" s="60">
        <v>-0.17977929990594282</v>
      </c>
      <c r="N1620" s="60">
        <v>-1.0225804185342766</v>
      </c>
      <c r="O1620" s="60">
        <v>0.73420844664726226</v>
      </c>
      <c r="P1620" s="56" t="str">
        <f t="shared" si="2024"/>
        <v>324/3</v>
      </c>
      <c r="R1620" s="80"/>
      <c r="S1620" s="3" t="s">
        <v>29</v>
      </c>
      <c r="T1620" s="60">
        <f ca="1"/>
        <v>0.5041340662862307</v>
      </c>
      <c r="U1620" s="60">
        <f ca="1"/>
        <v>-1.2787201379230941</v>
      </c>
      <c r="V1620" s="60">
        <f ca="1"/>
        <v>-0.43687195986468152</v>
      </c>
      <c r="W1620" s="60">
        <f ca="1"/>
        <v>0.27563313845344806</v>
      </c>
      <c r="X1620" s="60">
        <f ca="1"/>
        <v>-0.49645205091446676</v>
      </c>
      <c r="Y1620" s="52">
        <f ca="1">$B$12 * EXP(($E$3 - $C$12^2/2) * Y$2 + $C$12*SQRT(Y$2)*T1620)</f>
        <v>116.91070121135819</v>
      </c>
      <c r="Z1620" s="52">
        <f ca="1">Y1620 * EXP(($E$3 - $C$12^2/2) * (Z$2-Y$2) + $C$12*SQRT(Z$2-Y$2)*U1620)</f>
        <v>80.061441968249909</v>
      </c>
      <c r="AA1620" s="52">
        <f ca="1">Z1620 * EXP(($E$3 - $C$12^2/2) * (AA$2-Z$2) + $C$12*SQRT(AA$2-Z$2)*V1620)</f>
        <v>70.579008943101869</v>
      </c>
      <c r="AB1620" s="52">
        <f ca="1">AA1620 * EXP(($E$3 - $C$12^2/2) * (AB$2-AA$2) + $C$12*SQRT(AB$2-AA$2)*W1620)</f>
        <v>77.047546482560534</v>
      </c>
      <c r="AC1620" s="52">
        <f ca="1">AB1620 * EXP(($E$3 - $C$12^2/2) * (AC$2-AB$2) + $C$12*SQRT(AC$2-AB$2)*X1620)</f>
        <v>66.718822052040551</v>
      </c>
      <c r="AD1620" s="47"/>
      <c r="AE1620" s="3" t="s">
        <v>47</v>
      </c>
      <c r="AF1620" s="64">
        <f t="shared" ref="AF1620" ca="1" si="2045">($B$5*AF1622 + (1 + $B$6)*AF1621)*$B$2</f>
        <v>15000</v>
      </c>
      <c r="AG1620" s="64">
        <f t="shared" ref="AG1620" ca="1" si="2046">($B$5*AG1622 + (1 + $B$6)*AG1621)*$B$2</f>
        <v>0</v>
      </c>
      <c r="AH1620" s="64">
        <f t="shared" ref="AH1620" ca="1" si="2047">($B$5*AH1622 + (1 + $B$6)*AH1621)*$B$2</f>
        <v>0</v>
      </c>
      <c r="AI1620" s="64">
        <f t="shared" ref="AI1620" ca="1" si="2048">($B$5*AI1622 + (1 + $B$6)*AI1621)*$B$2</f>
        <v>0</v>
      </c>
      <c r="AJ1620" s="64" cm="1">
        <f t="array" aca="1" ref="AJ1620" ca="1">($B$5*AJ1622 + (1 + $B$6)*AJ1621 + AND(NOT(AF1621:AJ1621)))*$B$2</f>
        <v>100000</v>
      </c>
      <c r="AK1620" s="73"/>
      <c r="AL1620" s="70"/>
    </row>
    <row r="1621" spans="7:38" ht="14.55" customHeight="1" x14ac:dyDescent="0.3">
      <c r="G1621" s="3">
        <v>1619</v>
      </c>
      <c r="H1621" s="58">
        <v>-0.10681643594991981</v>
      </c>
      <c r="I1621" s="58">
        <v>-0.24243152159251552</v>
      </c>
      <c r="J1621" s="58">
        <v>-0.69385353240801551</v>
      </c>
      <c r="K1621" s="59">
        <v>0.44265004305465366</v>
      </c>
      <c r="L1621" s="60">
        <f t="array" ref="L1621:O1621">TRANSPOSE(MMULT(Option!$B$25:$E$28, TRANSPOSE(H1621:K1621)))</f>
        <v>-0.10681643594991981</v>
      </c>
      <c r="M1621" s="60">
        <v>-0.26491873408817262</v>
      </c>
      <c r="N1621" s="60">
        <v>-0.71562859018563385</v>
      </c>
      <c r="O1621" s="60">
        <v>0.13742645910538251</v>
      </c>
      <c r="P1621" s="56" t="str">
        <f t="shared" si="2024"/>
        <v>324/4</v>
      </c>
      <c r="R1621" s="80"/>
      <c r="S1621" s="3" t="s">
        <v>31</v>
      </c>
      <c r="T1621" s="60">
        <f ca="1"/>
        <v>0.92552175574300732</v>
      </c>
      <c r="U1621" s="60">
        <f ca="1"/>
        <v>0.13711123742482834</v>
      </c>
      <c r="V1621" s="60">
        <f ca="1"/>
        <v>-1.4269929077524834</v>
      </c>
      <c r="W1621" s="60">
        <f ca="1"/>
        <v>-0.41957782017565909</v>
      </c>
      <c r="X1621" s="60">
        <f ca="1"/>
        <v>-2.2336166358685636</v>
      </c>
      <c r="Y1621" s="52">
        <f ca="1">$B$13 * EXP(($E$3 - $C$13^2/2) * Y$2 + $C$13*SQRT(Y$2)*T1621)</f>
        <v>132.66494149310932</v>
      </c>
      <c r="Z1621" s="52">
        <f ca="1">Y1621 * EXP(($E$3 - $C$13^2/2) * (Z$2-Y$2) + $C$13*SQRT(Z$2-Y$2)*U1621)</f>
        <v>138.92859330998348</v>
      </c>
      <c r="AA1621" s="52">
        <f ca="1">Z1621 * EXP(($E$3 - $C$13^2/2) * (AA$2-Z$2) + $C$13*SQRT(AA$2-Z$2)*V1621)</f>
        <v>91.000246164055028</v>
      </c>
      <c r="AB1621" s="52">
        <f ca="1">AA1621 * EXP(($E$3 - $C$13^2/2) * (AB$2-AA$2) + $C$13*SQRT(AB$2-AA$2)*W1621)</f>
        <v>80.639521099568952</v>
      </c>
      <c r="AC1621" s="52">
        <f ca="1">AB1621 * EXP(($E$3 - $C$13^2/2) * (AC$2-AB$2) + $C$13*SQRT(AC$2-AB$2)*X1621)</f>
        <v>41.467246505857368</v>
      </c>
      <c r="AD1621" s="47"/>
      <c r="AE1621" s="3" t="s">
        <v>46</v>
      </c>
      <c r="AF1621" s="52" t="b">
        <f t="shared" ref="AF1621" ca="1" si="2049">AF1619 &gt;= $B$4</f>
        <v>0</v>
      </c>
      <c r="AG1621" s="52" t="b">
        <f t="array" aca="1" ref="AG1621" ca="1">AND(AG1619 &gt;= $B$4, NOT(OR($AF1621:AF1621)))</f>
        <v>0</v>
      </c>
      <c r="AH1621" s="52" t="b">
        <f t="array" aca="1" ref="AH1621" ca="1">AND(AH1619 &gt;= $B$4, NOT(OR($AF1621:AG1621)))</f>
        <v>0</v>
      </c>
      <c r="AI1621" s="52" t="b">
        <f t="array" aca="1" ref="AI1621" ca="1">AND(AI1619 &gt;= $B$4, NOT(OR($AF1621:AH1621)))</f>
        <v>0</v>
      </c>
      <c r="AJ1621" s="52" t="b">
        <f t="array" aca="1" ref="AJ1621" ca="1">AND(AJ1619 &gt;= $B$4, NOT(OR($AF1621:AI1621)))</f>
        <v>0</v>
      </c>
      <c r="AK1621" s="73"/>
      <c r="AL1621" s="70"/>
    </row>
    <row r="1622" spans="7:38" ht="14.55" customHeight="1" x14ac:dyDescent="0.3">
      <c r="G1622" s="3">
        <v>1620</v>
      </c>
      <c r="H1622" s="58">
        <v>-0.2917032341910521</v>
      </c>
      <c r="I1622" s="58">
        <v>0.61113281226976468</v>
      </c>
      <c r="J1622" s="58">
        <v>3.3150601050165385</v>
      </c>
      <c r="K1622" s="59">
        <v>1.2065982717905703</v>
      </c>
      <c r="L1622" s="60">
        <f t="array" ref="L1622:O1622">TRANSPOSE(MMULT(Option!$B$25:$E$28, TRANSPOSE(H1622:K1622)))</f>
        <v>-0.2917032341910521</v>
      </c>
      <c r="M1622" s="60">
        <v>0.44343118070306592</v>
      </c>
      <c r="N1622" s="60">
        <v>2.9550015003435459</v>
      </c>
      <c r="O1622" s="60">
        <v>1.7236533502011426</v>
      </c>
      <c r="P1622" s="56" t="str">
        <f t="shared" si="2024"/>
        <v>324/5</v>
      </c>
      <c r="R1622" s="80"/>
      <c r="S1622" s="3" t="s">
        <v>30</v>
      </c>
      <c r="T1622" s="60">
        <f ca="1"/>
        <v>0.19418197223593625</v>
      </c>
      <c r="U1622" s="60">
        <f ca="1"/>
        <v>-1.2935195964443267</v>
      </c>
      <c r="V1622" s="60">
        <f ca="1"/>
        <v>-1.3223061126059941</v>
      </c>
      <c r="W1622" s="60">
        <f ca="1"/>
        <v>-0.65400941584669881</v>
      </c>
      <c r="X1622" s="60">
        <f ca="1"/>
        <v>-0.67450360863053294</v>
      </c>
      <c r="Y1622" s="52">
        <f ca="1">$B$14 * EXP(($E$3 - $C$14^2/2) * Y$2 + $C$14*SQRT(Y$2)*T1622)</f>
        <v>106.52980207125403</v>
      </c>
      <c r="Z1622" s="52">
        <f ca="1">Y1622 * EXP(($E$3 - $C$14^2/2) * (Z$2-Y$2) + $C$14*SQRT(Z$2-Y$2)*U1622)</f>
        <v>72.629334647425154</v>
      </c>
      <c r="AA1622" s="52">
        <f ca="1">Z1622 * EXP(($E$3 - $C$14^2/2) * (AA$2-Z$2) + $C$14*SQRT(AA$2-Z$2)*V1622)</f>
        <v>49.091066092911632</v>
      </c>
      <c r="AB1622" s="52">
        <f ca="1">AA1622 * EXP(($E$3 - $C$14^2/2) * (AB$2-AA$2) + $C$14*SQRT(AB$2-AA$2)*W1622)</f>
        <v>40.547504614713617</v>
      </c>
      <c r="AC1622" s="52">
        <f ca="1">AB1622 * EXP(($E$3 - $C$14^2/2) * (AC$2-AB$2) + $C$14*SQRT(AC$2-AB$2)*X1622)</f>
        <v>33.285542967586743</v>
      </c>
      <c r="AD1622" s="47"/>
      <c r="AE1622" s="3" t="s">
        <v>68</v>
      </c>
      <c r="AF1622" s="52" t="b">
        <f ca="1">AND(AF1619&gt;$B$3, NOT(OR($AF1621:AF1621)))</f>
        <v>1</v>
      </c>
      <c r="AG1622" s="52" t="b">
        <f ca="1">AND(AG1619&gt;$B$3, NOT(OR($AF1621:AG1621)))</f>
        <v>0</v>
      </c>
      <c r="AH1622" s="52" t="b">
        <f ca="1">AND(AH1619&gt;$B$3, NOT(OR($AF1621:AH1621)))</f>
        <v>0</v>
      </c>
      <c r="AI1622" s="52" t="b">
        <f ca="1">AND(AI1619&gt;$B$3, NOT(OR($AF1621:AI1621)))</f>
        <v>0</v>
      </c>
      <c r="AJ1622" s="52" t="b">
        <f ca="1">AND(AJ1619&gt;$B$3, NOT(OR($AF1621:AJ1621)))</f>
        <v>0</v>
      </c>
      <c r="AK1622" s="74"/>
      <c r="AL1622" s="70"/>
    </row>
    <row r="1623" spans="7:38" ht="14.55" customHeight="1" x14ac:dyDescent="0.3">
      <c r="G1623" s="3">
        <v>1621</v>
      </c>
      <c r="H1623" s="58">
        <v>-1.4287876622260653</v>
      </c>
      <c r="I1623" s="58">
        <v>-0.50468877117787403</v>
      </c>
      <c r="J1623" s="58">
        <v>0.93697121234716196</v>
      </c>
      <c r="K1623" s="59">
        <v>-0.91383276556733206</v>
      </c>
      <c r="L1623" s="60">
        <f t="array" ref="L1623:O1623">TRANSPOSE(MMULT(Option!$B$25:$E$28, TRANSPOSE(H1623:K1623)))</f>
        <v>-1.4287876622260653</v>
      </c>
      <c r="M1623" s="60">
        <v>-1.0340699641537971</v>
      </c>
      <c r="N1623" s="60">
        <v>0.11927763949514036</v>
      </c>
      <c r="O1623" s="60">
        <v>-1.303355180088859</v>
      </c>
      <c r="P1623" s="56" t="str">
        <f t="shared" si="2024"/>
        <v>325/1</v>
      </c>
      <c r="R1623" s="80">
        <v>406</v>
      </c>
      <c r="S1623" s="3" t="s">
        <v>28</v>
      </c>
      <c r="T1623" s="60">
        <f t="array" aca="1" ref="T1623:T1626" ca="1">TRANSPOSE(OFFSET($L$3, MATCH($R1623 &amp; "/" &amp; T$2, $P$3:$P$5002, 0) - 1, 0, 1, $E$1))</f>
        <v>0.83113091840100661</v>
      </c>
      <c r="U1623" s="60">
        <f t="array" aca="1" ref="U1623:U1626" ca="1">TRANSPOSE(OFFSET($L$3, MATCH($R1623 &amp; "/" &amp; U$2, $P$3:$P$5002, 0) - 1, 0, 1, $E$1))</f>
        <v>-1.0668111939085769</v>
      </c>
      <c r="V1623" s="60">
        <f t="array" aca="1" ref="V1623:V1626" ca="1">TRANSPOSE(OFFSET($L$3, MATCH($R1623 &amp; "/" &amp; V$2, $P$3:$P$5002, 0) - 1, 0, 1, $E$1))</f>
        <v>1.176553518083884</v>
      </c>
      <c r="W1623" s="60">
        <f t="array" aca="1" ref="W1623:W1626" ca="1">TRANSPOSE(OFFSET($L$3, MATCH($R1623 &amp; "/" &amp; W$2, $P$3:$P$5002, 0) - 1, 0, 1, $E$1))</f>
        <v>-1.5163386094713439E-2</v>
      </c>
      <c r="X1623" s="60">
        <f t="array" aca="1" ref="X1623:X1626" ca="1">TRANSPOSE(OFFSET($L$3, MATCH($R1623 &amp; "/" &amp; X$2, $P$3:$P$5002, 0) - 1, 0, 1, $E$1))</f>
        <v>-1.5795798858659116</v>
      </c>
      <c r="Y1623" s="52">
        <f ca="1">$B$11 * EXP(($E$3 - $C$11^2/2) * Y$2 + $C$11*SQRT(Y$2)*T1623)</f>
        <v>128.96092629077634</v>
      </c>
      <c r="Z1623" s="52">
        <f ca="1">Y1623 * EXP(($E$3 - $C$11^2/2) * (Z$2-Y$2) + $C$11*SQRT(Z$2-Y$2)*U1623)</f>
        <v>94.110168689043974</v>
      </c>
      <c r="AA1623" s="52">
        <f ca="1">Z1623 * EXP(($E$3 - $C$11^2/2) * (AA$2-Z$2) + $C$11*SQRT(AA$2-Z$2)*V1623)</f>
        <v>134.6167912599403</v>
      </c>
      <c r="AB1623" s="52">
        <f ca="1">AA1623 * EXP(($E$3 - $C$11^2/2) * (AB$2-AA$2) + $C$11*SQRT(AB$2-AA$2)*W1623)</f>
        <v>134.67751499372042</v>
      </c>
      <c r="AC1623" s="52">
        <f ca="1">AB1623 * EXP(($E$3 - $C$11^2/2) * (AC$2-AB$2) + $C$11*SQRT(AC$2-AB$2)*X1623)</f>
        <v>84.268588269257037</v>
      </c>
      <c r="AD1623" s="47"/>
      <c r="AE1623" s="3" t="s">
        <v>69</v>
      </c>
      <c r="AF1623" s="20" cm="1">
        <f t="array" aca="1" ref="AF1623" ca="1">MIN(Y1623:Y1626 / $D$11:$D$14)</f>
        <v>0.94935265335679864</v>
      </c>
      <c r="AG1623" s="20" cm="1">
        <f t="array" aca="1" ref="AG1623" ca="1">MIN(Z1623:Z1626 / $D$11:$D$14)</f>
        <v>0.67695773193194031</v>
      </c>
      <c r="AH1623" s="20" cm="1">
        <f t="array" aca="1" ref="AH1623" ca="1">MIN(AA1623:AA1626 / $D$11:$D$14)</f>
        <v>0.76392479555529957</v>
      </c>
      <c r="AI1623" s="20" cm="1">
        <f t="array" aca="1" ref="AI1623" ca="1">MIN(AB1623:AB1626 / $D$11:$D$14)</f>
        <v>0.59534860311434779</v>
      </c>
      <c r="AJ1623" s="20" cm="1">
        <f t="array" aca="1" ref="AJ1623" ca="1">MIN(AC1623:AC1626 / $D$11:$D$14)</f>
        <v>0.53337902158462425</v>
      </c>
      <c r="AK1623" s="72">
        <f t="array" aca="1" ref="AK1623" ca="1">SUMPRODUCT(AF1624:AJ1624, EXP(-$E$3*$AF$2:$AJ$2))</f>
        <v>92148.519674651194</v>
      </c>
      <c r="AL1623" s="70">
        <f ca="1">MAX(AC1624 - $D$11, 0) * EXP(-$E$2*$E$3)</f>
        <v>0</v>
      </c>
    </row>
    <row r="1624" spans="7:38" ht="14.55" customHeight="1" x14ac:dyDescent="0.3">
      <c r="G1624" s="3">
        <v>1622</v>
      </c>
      <c r="H1624" s="58">
        <v>-0.83280502353127828</v>
      </c>
      <c r="I1624" s="58">
        <v>0.7864021519972475</v>
      </c>
      <c r="J1624" s="58">
        <v>-0.39153254787631914</v>
      </c>
      <c r="K1624" s="59">
        <v>1.3685499010610553</v>
      </c>
      <c r="L1624" s="60">
        <f t="array" ref="L1624:O1624">TRANSPOSE(MMULT(Option!$B$25:$E$28, TRANSPOSE(H1624:K1624)))</f>
        <v>-0.83280502353127828</v>
      </c>
      <c r="M1624" s="60">
        <v>0.3876274682281996</v>
      </c>
      <c r="N1624" s="60">
        <v>-0.47108056506025353</v>
      </c>
      <c r="O1624" s="60">
        <v>0.96834320267293106</v>
      </c>
      <c r="P1624" s="56" t="str">
        <f t="shared" si="2024"/>
        <v>325/2</v>
      </c>
      <c r="R1624" s="80"/>
      <c r="S1624" s="3" t="s">
        <v>29</v>
      </c>
      <c r="T1624" s="60">
        <f ca="1"/>
        <v>0.12007308965036875</v>
      </c>
      <c r="U1624" s="60">
        <f ca="1"/>
        <v>-1.4538945642781451</v>
      </c>
      <c r="V1624" s="60">
        <f ca="1"/>
        <v>0.69004306355173872</v>
      </c>
      <c r="W1624" s="60">
        <f ca="1"/>
        <v>4.6275216806217351E-3</v>
      </c>
      <c r="X1624" s="60">
        <f ca="1"/>
        <v>-0.98714792144609897</v>
      </c>
      <c r="Y1624" s="52">
        <f ca="1">$B$12 * EXP(($E$3 - $C$12^2/2) * Y$2 + $C$12*SQRT(Y$2)*T1624)</f>
        <v>104.18749503777758</v>
      </c>
      <c r="Z1624" s="52">
        <f ca="1">Y1624 * EXP(($E$3 - $C$12^2/2) * (Z$2-Y$2) + $C$12*SQRT(Z$2-Y$2)*U1624)</f>
        <v>67.695773193194029</v>
      </c>
      <c r="AA1624" s="52">
        <f ca="1">Z1624 * EXP(($E$3 - $C$12^2/2) * (AA$2-Z$2) + $C$12*SQRT(AA$2-Z$2)*V1624)</f>
        <v>83.683067961575475</v>
      </c>
      <c r="AB1624" s="52">
        <f ca="1">AA1624 * EXP(($E$3 - $C$12^2/2) * (AB$2-AA$2) + $C$12*SQRT(AB$2-AA$2)*W1624)</f>
        <v>84.219368052184308</v>
      </c>
      <c r="AC1624" s="52">
        <f ca="1">AB1624 * EXP(($E$3 - $C$12^2/2) * (AC$2-AB$2) + $C$12*SQRT(AC$2-AB$2)*X1624)</f>
        <v>62.946209406472086</v>
      </c>
      <c r="AD1624" s="47"/>
      <c r="AE1624" s="3" t="s">
        <v>47</v>
      </c>
      <c r="AF1624" s="64">
        <f t="shared" ref="AF1624" ca="1" si="2050">($B$5*AF1626 + (1 + $B$6)*AF1625)*$B$2</f>
        <v>15000</v>
      </c>
      <c r="AG1624" s="64">
        <f t="shared" ref="AG1624" ca="1" si="2051">($B$5*AG1626 + (1 + $B$6)*AG1625)*$B$2</f>
        <v>0</v>
      </c>
      <c r="AH1624" s="64">
        <f t="shared" ref="AH1624" ca="1" si="2052">($B$5*AH1626 + (1 + $B$6)*AH1625)*$B$2</f>
        <v>0</v>
      </c>
      <c r="AI1624" s="64">
        <f t="shared" ref="AI1624" ca="1" si="2053">($B$5*AI1626 + (1 + $B$6)*AI1625)*$B$2</f>
        <v>0</v>
      </c>
      <c r="AJ1624" s="64" cm="1">
        <f t="array" aca="1" ref="AJ1624" ca="1">($B$5*AJ1626 + (1 + $B$6)*AJ1625 + AND(NOT(AF1625:AJ1625)))*$B$2</f>
        <v>100000</v>
      </c>
      <c r="AK1624" s="73"/>
      <c r="AL1624" s="70"/>
    </row>
    <row r="1625" spans="7:38" ht="14.55" customHeight="1" x14ac:dyDescent="0.3">
      <c r="G1625" s="3">
        <v>1623</v>
      </c>
      <c r="H1625" s="58">
        <v>-0.12519269879941122</v>
      </c>
      <c r="I1625" s="58">
        <v>1.3058300930073699</v>
      </c>
      <c r="J1625" s="58">
        <v>-0.28316889112916893</v>
      </c>
      <c r="K1625" s="59">
        <v>-0.18430185503342536</v>
      </c>
      <c r="L1625" s="60">
        <f t="array" ref="L1625:O1625">TRANSPOSE(MMULT(Option!$B$25:$E$28, TRANSPOSE(H1625:K1625)))</f>
        <v>-0.12519269879941122</v>
      </c>
      <c r="M1625" s="60">
        <v>1.146735969671735</v>
      </c>
      <c r="N1625" s="60">
        <v>4.315941860478098E-2</v>
      </c>
      <c r="O1625" s="60">
        <v>7.8773918155993938E-2</v>
      </c>
      <c r="P1625" s="56" t="str">
        <f t="shared" si="2024"/>
        <v>325/3</v>
      </c>
      <c r="R1625" s="80"/>
      <c r="S1625" s="3" t="s">
        <v>31</v>
      </c>
      <c r="T1625" s="60">
        <f ca="1"/>
        <v>0.76419912093356934</v>
      </c>
      <c r="U1625" s="60">
        <f ca="1"/>
        <v>-1.5333075988720652</v>
      </c>
      <c r="V1625" s="60">
        <f ca="1"/>
        <v>-0.17851128805388794</v>
      </c>
      <c r="W1625" s="60">
        <f ca="1"/>
        <v>-0.84774075872258947</v>
      </c>
      <c r="X1625" s="60">
        <f ca="1"/>
        <v>-0.38304946735262946</v>
      </c>
      <c r="Y1625" s="52">
        <f ca="1">$B$13 * EXP(($E$3 - $C$13^2/2) * Y$2 + $C$13*SQRT(Y$2)*T1625)</f>
        <v>126.39727491557898</v>
      </c>
      <c r="Z1625" s="52">
        <f ca="1">Y1625 * EXP(($E$3 - $C$13^2/2) * (Z$2-Y$2) + $C$13*SQRT(Z$2-Y$2)*U1625)</f>
        <v>80.193113339963517</v>
      </c>
      <c r="AA1625" s="52">
        <f ca="1">Z1625 * EXP(($E$3 - $C$13^2/2) * (AA$2-Z$2) + $C$13*SQRT(AA$2-Z$2)*V1625)</f>
        <v>76.39247955552996</v>
      </c>
      <c r="AB1625" s="52">
        <f ca="1">AA1625 * EXP(($E$3 - $C$13^2/2) * (AB$2-AA$2) + $C$13*SQRT(AB$2-AA$2)*W1625)</f>
        <v>59.534860311434784</v>
      </c>
      <c r="AC1625" s="52">
        <f ca="1">AB1625 * EXP(($E$3 - $C$13^2/2) * (AC$2-AB$2) + $C$13*SQRT(AC$2-AB$2)*X1625)</f>
        <v>53.33790215846242</v>
      </c>
      <c r="AD1625" s="47"/>
      <c r="AE1625" s="3" t="s">
        <v>46</v>
      </c>
      <c r="AF1625" s="52" t="b">
        <f t="shared" ref="AF1625" ca="1" si="2054">AF1623 &gt;= $B$4</f>
        <v>0</v>
      </c>
      <c r="AG1625" s="52" t="b">
        <f t="array" aca="1" ref="AG1625" ca="1">AND(AG1623 &gt;= $B$4, NOT(OR($AF1625:AF1625)))</f>
        <v>0</v>
      </c>
      <c r="AH1625" s="52" t="b">
        <f t="array" aca="1" ref="AH1625" ca="1">AND(AH1623 &gt;= $B$4, NOT(OR($AF1625:AG1625)))</f>
        <v>0</v>
      </c>
      <c r="AI1625" s="52" t="b">
        <f t="array" aca="1" ref="AI1625" ca="1">AND(AI1623 &gt;= $B$4, NOT(OR($AF1625:AH1625)))</f>
        <v>0</v>
      </c>
      <c r="AJ1625" s="52" t="b">
        <f t="array" aca="1" ref="AJ1625" ca="1">AND(AJ1623 &gt;= $B$4, NOT(OR($AF1625:AI1625)))</f>
        <v>0</v>
      </c>
      <c r="AK1625" s="73"/>
      <c r="AL1625" s="70"/>
    </row>
    <row r="1626" spans="7:38" ht="14.55" customHeight="1" x14ac:dyDescent="0.3">
      <c r="G1626" s="3">
        <v>1624</v>
      </c>
      <c r="H1626" s="58">
        <v>-0.44949407383223206</v>
      </c>
      <c r="I1626" s="58">
        <v>-0.5288212651922638</v>
      </c>
      <c r="J1626" s="58">
        <v>-0.87567866314718801</v>
      </c>
      <c r="K1626" s="59">
        <v>0.16922422256685768</v>
      </c>
      <c r="L1626" s="60">
        <f t="array" ref="L1626:O1626">TRANSPOSE(MMULT(Option!$B$25:$E$28, TRANSPOSE(H1626:K1626)))</f>
        <v>-0.44949407383223206</v>
      </c>
      <c r="M1626" s="60">
        <v>-0.66447032490206581</v>
      </c>
      <c r="N1626" s="60">
        <v>-1.0873929266158471</v>
      </c>
      <c r="O1626" s="60">
        <v>-0.34427555029013812</v>
      </c>
      <c r="P1626" s="56" t="str">
        <f t="shared" si="2024"/>
        <v>325/4</v>
      </c>
      <c r="R1626" s="80"/>
      <c r="S1626" s="3" t="s">
        <v>30</v>
      </c>
      <c r="T1626" s="60">
        <f ca="1"/>
        <v>-0.18991648059049665</v>
      </c>
      <c r="U1626" s="60">
        <f ca="1"/>
        <v>-0.40599887649602928</v>
      </c>
      <c r="V1626" s="60">
        <f ca="1"/>
        <v>2.178261271974903</v>
      </c>
      <c r="W1626" s="60">
        <f ca="1"/>
        <v>-0.10839857003665333</v>
      </c>
      <c r="X1626" s="60">
        <f ca="1"/>
        <v>-1.5104698910981824</v>
      </c>
      <c r="Y1626" s="52">
        <f ca="1">$B$14 * EXP(($E$3 - $C$14^2/2) * Y$2 + $C$14*SQRT(Y$2)*T1626)</f>
        <v>94.935265335679858</v>
      </c>
      <c r="Z1626" s="52">
        <f ca="1">Y1626 * EXP(($E$3 - $C$14^2/2) * (Z$2-Y$2) + $C$14*SQRT(Z$2-Y$2)*U1626)</f>
        <v>84.469927112788312</v>
      </c>
      <c r="AA1626" s="52">
        <f ca="1">Z1626 * EXP(($E$3 - $C$14^2/2) * (AA$2-Z$2) + $C$14*SQRT(AA$2-Z$2)*V1626)</f>
        <v>163.1832757822753</v>
      </c>
      <c r="AB1626" s="52">
        <f ca="1">AA1626 * EXP(($E$3 - $C$14^2/2) * (AB$2-AA$2) + $C$14*SQRT(AB$2-AA$2)*W1626)</f>
        <v>158.75377062251982</v>
      </c>
      <c r="AC1626" s="52">
        <f ca="1">AB1626 * EXP(($E$3 - $C$14^2/2) * (AC$2-AB$2) + $C$14*SQRT(AC$2-AB$2)*X1626)</f>
        <v>101.41423055751754</v>
      </c>
      <c r="AD1626" s="47"/>
      <c r="AE1626" s="3" t="s">
        <v>68</v>
      </c>
      <c r="AF1626" s="52" t="b">
        <f ca="1">AND(AF1623&gt;$B$3, NOT(OR($AF1625:AF1625)))</f>
        <v>1</v>
      </c>
      <c r="AG1626" s="52" t="b">
        <f ca="1">AND(AG1623&gt;$B$3, NOT(OR($AF1625:AG1625)))</f>
        <v>0</v>
      </c>
      <c r="AH1626" s="52" t="b">
        <f ca="1">AND(AH1623&gt;$B$3, NOT(OR($AF1625:AH1625)))</f>
        <v>0</v>
      </c>
      <c r="AI1626" s="52" t="b">
        <f ca="1">AND(AI1623&gt;$B$3, NOT(OR($AF1625:AI1625)))</f>
        <v>0</v>
      </c>
      <c r="AJ1626" s="52" t="b">
        <f ca="1">AND(AJ1623&gt;$B$3, NOT(OR($AF1625:AJ1625)))</f>
        <v>0</v>
      </c>
      <c r="AK1626" s="74"/>
      <c r="AL1626" s="70"/>
    </row>
    <row r="1627" spans="7:38" ht="14.55" customHeight="1" x14ac:dyDescent="0.3">
      <c r="G1627" s="3">
        <v>1625</v>
      </c>
      <c r="H1627" s="58">
        <v>0.92215026120946519</v>
      </c>
      <c r="I1627" s="58">
        <v>1.2596491998600856</v>
      </c>
      <c r="J1627" s="58">
        <v>0.6467467740244256</v>
      </c>
      <c r="K1627" s="59">
        <v>0.63828611967510773</v>
      </c>
      <c r="L1627" s="60">
        <f t="array" ref="L1627:O1627">TRANSPOSE(MMULT(Option!$B$25:$E$28, TRANSPOSE(H1627:K1627)))</f>
        <v>0.92215026120946519</v>
      </c>
      <c r="M1627" s="60">
        <v>1.523347665973666</v>
      </c>
      <c r="N1627" s="60">
        <v>1.2667578950355936</v>
      </c>
      <c r="O1627" s="60">
        <v>1.3715413155348573</v>
      </c>
      <c r="P1627" s="56" t="str">
        <f t="shared" si="2024"/>
        <v>325/5</v>
      </c>
      <c r="R1627" s="80">
        <v>407</v>
      </c>
      <c r="S1627" s="3" t="s">
        <v>28</v>
      </c>
      <c r="T1627" s="60">
        <f t="array" aca="1" ref="T1627:T1630" ca="1">TRANSPOSE(OFFSET($L$3, MATCH($R1627 &amp; "/" &amp; T$2, $P$3:$P$5002, 0) - 1, 0, 1, $E$1))</f>
        <v>-0.37492745666125171</v>
      </c>
      <c r="U1627" s="60">
        <f t="array" aca="1" ref="U1627:U1630" ca="1">TRANSPOSE(OFFSET($L$3, MATCH($R1627 &amp; "/" &amp; U$2, $P$3:$P$5002, 0) - 1, 0, 1, $E$1))</f>
        <v>1.229218878949546</v>
      </c>
      <c r="V1627" s="60">
        <f t="array" aca="1" ref="V1627:V1630" ca="1">TRANSPOSE(OFFSET($L$3, MATCH($R1627 &amp; "/" &amp; V$2, $P$3:$P$5002, 0) - 1, 0, 1, $E$1))</f>
        <v>-1.5163638287214145</v>
      </c>
      <c r="W1627" s="60">
        <f t="array" aca="1" ref="W1627:W1630" ca="1">TRANSPOSE(OFFSET($L$3, MATCH($R1627 &amp; "/" &amp; W$2, $P$3:$P$5002, 0) - 1, 0, 1, $E$1))</f>
        <v>0.60887616527261235</v>
      </c>
      <c r="X1627" s="60">
        <f t="array" aca="1" ref="X1627:X1630" ca="1">TRANSPOSE(OFFSET($L$3, MATCH($R1627 &amp; "/" &amp; X$2, $P$3:$P$5002, 0) - 1, 0, 1, $E$1))</f>
        <v>1.5354752371408924</v>
      </c>
      <c r="Y1627" s="52">
        <f ca="1">$B$11 * EXP(($E$3 - $C$11^2/2) * Y$2 + $C$11*SQRT(Y$2)*T1627)</f>
        <v>89.809606750429836</v>
      </c>
      <c r="Z1627" s="52">
        <f ca="1">Y1627 * EXP(($E$3 - $C$11^2/2) * (Z$2-Y$2) + $C$11*SQRT(Z$2-Y$2)*U1627)</f>
        <v>130.51101282615119</v>
      </c>
      <c r="AA1627" s="52">
        <f ca="1">Z1627 * EXP(($E$3 - $C$11^2/2) * (AA$2-Z$2) + $C$11*SQRT(AA$2-Z$2)*V1627)</f>
        <v>83.225056642710157</v>
      </c>
      <c r="AB1627" s="52">
        <f ca="1">AA1627 * EXP(($E$3 - $C$11^2/2) * (AB$2-AA$2) + $C$11*SQRT(AB$2-AA$2)*W1627)</f>
        <v>100.40493040184005</v>
      </c>
      <c r="AC1627" s="52">
        <f ca="1">AB1627 * EXP(($E$3 - $C$11^2/2) * (AC$2-AB$2) + $C$11*SQRT(AC$2-AB$2)*X1627)</f>
        <v>159.94881931530708</v>
      </c>
      <c r="AD1627" s="47"/>
      <c r="AE1627" s="3" t="s">
        <v>69</v>
      </c>
      <c r="AF1627" s="20" cm="1">
        <f t="array" aca="1" ref="AF1627" ca="1">MIN(Y1627:Y1630 / $D$11:$D$14)</f>
        <v>0.59623256356991672</v>
      </c>
      <c r="AG1627" s="20" cm="1">
        <f t="array" aca="1" ref="AG1627" ca="1">MIN(Z1627:Z1630 / $D$11:$D$14)</f>
        <v>0.68208955489964196</v>
      </c>
      <c r="AH1627" s="20" cm="1">
        <f t="array" aca="1" ref="AH1627" ca="1">MIN(AA1627:AA1630 / $D$11:$D$14)</f>
        <v>0.55889776919916523</v>
      </c>
      <c r="AI1627" s="20" cm="1">
        <f t="array" aca="1" ref="AI1627" ca="1">MIN(AB1627:AB1630 / $D$11:$D$14)</f>
        <v>0.71353141997626379</v>
      </c>
      <c r="AJ1627" s="20" cm="1">
        <f t="array" aca="1" ref="AJ1627" ca="1">MIN(AC1627:AC1630 / $D$11:$D$14)</f>
        <v>0.45137266534220621</v>
      </c>
      <c r="AK1627" s="72">
        <f t="array" aca="1" ref="AK1627" ca="1">SUMPRODUCT(AF1628:AJ1628, EXP(-$E$3*$AF$2:$AJ$2))</f>
        <v>77880.078307140488</v>
      </c>
      <c r="AL1627" s="70">
        <f ca="1">MAX(AC1628 - $D$11, 0) * EXP(-$E$2*$E$3)</f>
        <v>2.4402512043042481</v>
      </c>
    </row>
    <row r="1628" spans="7:38" ht="14.55" customHeight="1" x14ac:dyDescent="0.3">
      <c r="G1628" s="3">
        <v>1626</v>
      </c>
      <c r="H1628" s="58">
        <v>-0.85659115005971209</v>
      </c>
      <c r="I1628" s="58">
        <v>-0.94440460942274251</v>
      </c>
      <c r="J1628" s="58">
        <v>1.0481636183761636</v>
      </c>
      <c r="K1628" s="59">
        <v>0.17422570385086239</v>
      </c>
      <c r="L1628" s="60">
        <f t="array" ref="L1628:O1628">TRANSPOSE(MMULT(Option!$B$25:$E$28, TRANSPOSE(H1628:K1628)))</f>
        <v>-0.85659115005971209</v>
      </c>
      <c r="M1628" s="60">
        <v>-1.2081975818928694</v>
      </c>
      <c r="N1628" s="60">
        <v>0.33067301877102928</v>
      </c>
      <c r="O1628" s="60">
        <v>-0.23616106823061422</v>
      </c>
      <c r="P1628" s="56" t="str">
        <f t="shared" si="2024"/>
        <v>326/1</v>
      </c>
      <c r="R1628" s="80"/>
      <c r="S1628" s="3" t="s">
        <v>29</v>
      </c>
      <c r="T1628" s="60">
        <f ca="1"/>
        <v>-1.7404149356526482</v>
      </c>
      <c r="U1628" s="60">
        <f ca="1"/>
        <v>0.65989821939864368</v>
      </c>
      <c r="V1628" s="60">
        <f ca="1"/>
        <v>0.14704948569934539</v>
      </c>
      <c r="W1628" s="60">
        <f ca="1"/>
        <v>1.5327347935125433</v>
      </c>
      <c r="X1628" s="60">
        <f ca="1"/>
        <v>-0.57975898819108718</v>
      </c>
      <c r="Y1628" s="52">
        <f ca="1">$B$12 * EXP(($E$3 - $C$12^2/2) * Y$2 + $C$12*SQRT(Y$2)*T1628)</f>
        <v>59.623256356991675</v>
      </c>
      <c r="Z1628" s="52">
        <f ca="1">Y1628 * EXP(($E$3 - $C$12^2/2) * (Z$2-Y$2) + $C$12*SQRT(Z$2-Y$2)*U1628)</f>
        <v>73.040579561930286</v>
      </c>
      <c r="AA1628" s="52">
        <f ca="1">Z1628 * EXP(($E$3 - $C$12^2/2) * (AA$2-Z$2) + $C$12*SQRT(AA$2-Z$2)*V1628)</f>
        <v>76.717513257134868</v>
      </c>
      <c r="AB1628" s="52">
        <f ca="1">AA1628 * EXP(($E$3 - $C$12^2/2) * (AB$2-AA$2) + $C$12*SQRT(AB$2-AA$2)*W1628)</f>
        <v>122.11344074567232</v>
      </c>
      <c r="AC1628" s="52">
        <f ca="1">AB1628 * EXP(($E$3 - $C$12^2/2) * (AC$2-AB$2) + $C$12*SQRT(AC$2-AB$2)*X1628)</f>
        <v>103.13334456942952</v>
      </c>
      <c r="AD1628" s="47"/>
      <c r="AE1628" s="3" t="s">
        <v>47</v>
      </c>
      <c r="AF1628" s="64">
        <f t="shared" ref="AF1628" ca="1" si="2055">($B$5*AF1630 + (1 + $B$6)*AF1629)*$B$2</f>
        <v>0</v>
      </c>
      <c r="AG1628" s="64">
        <f t="shared" ref="AG1628" ca="1" si="2056">($B$5*AG1630 + (1 + $B$6)*AG1629)*$B$2</f>
        <v>0</v>
      </c>
      <c r="AH1628" s="64">
        <f t="shared" ref="AH1628" ca="1" si="2057">($B$5*AH1630 + (1 + $B$6)*AH1629)*$B$2</f>
        <v>0</v>
      </c>
      <c r="AI1628" s="64">
        <f t="shared" ref="AI1628" ca="1" si="2058">($B$5*AI1630 + (1 + $B$6)*AI1629)*$B$2</f>
        <v>0</v>
      </c>
      <c r="AJ1628" s="64" cm="1">
        <f t="array" aca="1" ref="AJ1628" ca="1">($B$5*AJ1630 + (1 + $B$6)*AJ1629 + AND(NOT(AF1629:AJ1629)))*$B$2</f>
        <v>100000</v>
      </c>
      <c r="AK1628" s="73"/>
      <c r="AL1628" s="70"/>
    </row>
    <row r="1629" spans="7:38" ht="14.55" customHeight="1" x14ac:dyDescent="0.3">
      <c r="G1629" s="3">
        <v>1627</v>
      </c>
      <c r="H1629" s="58">
        <v>0.60435063214203721</v>
      </c>
      <c r="I1629" s="58">
        <v>-0.21073956093424717</v>
      </c>
      <c r="J1629" s="58">
        <v>-1.5908962755295661</v>
      </c>
      <c r="K1629" s="59">
        <v>-0.4778983925989429</v>
      </c>
      <c r="L1629" s="60">
        <f t="array" ref="L1629:O1629">TRANSPOSE(MMULT(Option!$B$25:$E$28, TRANSPOSE(H1629:K1629)))</f>
        <v>0.60435063214203721</v>
      </c>
      <c r="M1629" s="60">
        <v>4.8594254876225623E-2</v>
      </c>
      <c r="N1629" s="60">
        <v>-1.2107445302033502</v>
      </c>
      <c r="O1629" s="60">
        <v>-0.53320320972359525</v>
      </c>
      <c r="P1629" s="56" t="str">
        <f t="shared" si="2024"/>
        <v>326/2</v>
      </c>
      <c r="R1629" s="80"/>
      <c r="S1629" s="3" t="s">
        <v>31</v>
      </c>
      <c r="T1629" s="60">
        <f ca="1"/>
        <v>-0.29533529893025845</v>
      </c>
      <c r="U1629" s="60">
        <f ca="1"/>
        <v>-0.52149934334721548</v>
      </c>
      <c r="V1629" s="60">
        <f ca="1"/>
        <v>0.18496385281897465</v>
      </c>
      <c r="W1629" s="60">
        <f ca="1"/>
        <v>0.35995753559712679</v>
      </c>
      <c r="X1629" s="60">
        <f ca="1"/>
        <v>-0.14428248647762626</v>
      </c>
      <c r="Y1629" s="52">
        <f ca="1">$B$13 * EXP(($E$3 - $C$13^2/2) * Y$2 + $C$13*SQRT(Y$2)*T1629)</f>
        <v>91.97985597757453</v>
      </c>
      <c r="Z1629" s="52">
        <f ca="1">Y1629 * EXP(($E$3 - $C$13^2/2) * (Z$2-Y$2) + $C$13*SQRT(Z$2-Y$2)*U1629)</f>
        <v>79.053101164610965</v>
      </c>
      <c r="AA1629" s="52">
        <f ca="1">Z1629 * EXP(($E$3 - $C$13^2/2) * (AA$2-Z$2) + $C$13*SQRT(AA$2-Z$2)*V1629)</f>
        <v>83.982542440144243</v>
      </c>
      <c r="AB1629" s="52">
        <f ca="1">AA1629 * EXP(($E$3 - $C$13^2/2) * (AB$2-AA$2) + $C$13*SQRT(AB$2-AA$2)*W1629)</f>
        <v>94.028338461391613</v>
      </c>
      <c r="AC1629" s="52">
        <f ca="1">AB1629 * EXP(($E$3 - $C$13^2/2) * (AC$2-AB$2) + $C$13*SQRT(AC$2-AB$2)*X1629)</f>
        <v>90.496526059513499</v>
      </c>
      <c r="AD1629" s="47"/>
      <c r="AE1629" s="3" t="s">
        <v>46</v>
      </c>
      <c r="AF1629" s="52" t="b">
        <f t="shared" ref="AF1629" ca="1" si="2059">AF1627 &gt;= $B$4</f>
        <v>0</v>
      </c>
      <c r="AG1629" s="52" t="b">
        <f t="array" aca="1" ref="AG1629" ca="1">AND(AG1627 &gt;= $B$4, NOT(OR($AF1629:AF1629)))</f>
        <v>0</v>
      </c>
      <c r="AH1629" s="52" t="b">
        <f t="array" aca="1" ref="AH1629" ca="1">AND(AH1627 &gt;= $B$4, NOT(OR($AF1629:AG1629)))</f>
        <v>0</v>
      </c>
      <c r="AI1629" s="52" t="b">
        <f t="array" aca="1" ref="AI1629" ca="1">AND(AI1627 &gt;= $B$4, NOT(OR($AF1629:AH1629)))</f>
        <v>0</v>
      </c>
      <c r="AJ1629" s="52" t="b">
        <f t="array" aca="1" ref="AJ1629" ca="1">AND(AJ1627 &gt;= $B$4, NOT(OR($AF1629:AI1629)))</f>
        <v>0</v>
      </c>
      <c r="AK1629" s="73"/>
      <c r="AL1629" s="70"/>
    </row>
    <row r="1630" spans="7:38" ht="14.55" customHeight="1" x14ac:dyDescent="0.3">
      <c r="G1630" s="3">
        <v>1628</v>
      </c>
      <c r="H1630" s="58">
        <v>-1.4430196762871441</v>
      </c>
      <c r="I1630" s="58">
        <v>0.12517007504297584</v>
      </c>
      <c r="J1630" s="58">
        <v>0.42206032617652278</v>
      </c>
      <c r="K1630" s="59">
        <v>-0.62065176664581445</v>
      </c>
      <c r="L1630" s="60">
        <f t="array" ref="L1630:O1630">TRANSPOSE(MMULT(Option!$B$25:$E$28, TRANSPOSE(H1630:K1630)))</f>
        <v>-1.4430196762871441</v>
      </c>
      <c r="M1630" s="60">
        <v>-0.46248760178930975</v>
      </c>
      <c r="N1630" s="60">
        <v>-0.17373081808507151</v>
      </c>
      <c r="O1630" s="60">
        <v>-0.99354732978644211</v>
      </c>
      <c r="P1630" s="56" t="str">
        <f t="shared" si="2024"/>
        <v>326/3</v>
      </c>
      <c r="R1630" s="80"/>
      <c r="S1630" s="3" t="s">
        <v>30</v>
      </c>
      <c r="T1630" s="60">
        <f ca="1"/>
        <v>-1.0948399841963088</v>
      </c>
      <c r="U1630" s="60">
        <f ca="1"/>
        <v>-0.21380774110302503</v>
      </c>
      <c r="V1630" s="60">
        <f ca="1"/>
        <v>-0.68064795512615106</v>
      </c>
      <c r="W1630" s="60">
        <f ca="1"/>
        <v>0.79753299166547409</v>
      </c>
      <c r="X1630" s="60">
        <f ca="1"/>
        <v>-1.5431105503133182</v>
      </c>
      <c r="Y1630" s="52">
        <f ca="1">$B$14 * EXP(($E$3 - $C$14^2/2) * Y$2 + $C$14*SQRT(Y$2)*T1630)</f>
        <v>72.364669556086341</v>
      </c>
      <c r="Z1630" s="52">
        <f ca="1">Y1630 * EXP(($E$3 - $C$14^2/2) * (Z$2-Y$2) + $C$14*SQRT(Z$2-Y$2)*U1630)</f>
        <v>68.208955489964197</v>
      </c>
      <c r="AA1630" s="52">
        <f ca="1">Z1630 * EXP(($E$3 - $C$14^2/2) * (AA$2-Z$2) + $C$14*SQRT(AA$2-Z$2)*V1630)</f>
        <v>55.889776919916521</v>
      </c>
      <c r="AB1630" s="52">
        <f ca="1">AA1630 * EXP(($E$3 - $C$14^2/2) * (AB$2-AA$2) + $C$14*SQRT(AB$2-AA$2)*W1630)</f>
        <v>71.353141997626381</v>
      </c>
      <c r="AC1630" s="52">
        <f ca="1">AB1630 * EXP(($E$3 - $C$14^2/2) * (AC$2-AB$2) + $C$14*SQRT(AC$2-AB$2)*X1630)</f>
        <v>45.137266534220622</v>
      </c>
      <c r="AD1630" s="47"/>
      <c r="AE1630" s="3" t="s">
        <v>68</v>
      </c>
      <c r="AF1630" s="52" t="b">
        <f ca="1">AND(AF1627&gt;$B$3, NOT(OR($AF1629:AF1629)))</f>
        <v>0</v>
      </c>
      <c r="AG1630" s="52" t="b">
        <f ca="1">AND(AG1627&gt;$B$3, NOT(OR($AF1629:AG1629)))</f>
        <v>0</v>
      </c>
      <c r="AH1630" s="52" t="b">
        <f ca="1">AND(AH1627&gt;$B$3, NOT(OR($AF1629:AH1629)))</f>
        <v>0</v>
      </c>
      <c r="AI1630" s="52" t="b">
        <f ca="1">AND(AI1627&gt;$B$3, NOT(OR($AF1629:AI1629)))</f>
        <v>0</v>
      </c>
      <c r="AJ1630" s="52" t="b">
        <f ca="1">AND(AJ1627&gt;$B$3, NOT(OR($AF1629:AJ1629)))</f>
        <v>0</v>
      </c>
      <c r="AK1630" s="74"/>
      <c r="AL1630" s="70"/>
    </row>
    <row r="1631" spans="7:38" ht="14.55" customHeight="1" x14ac:dyDescent="0.3">
      <c r="G1631" s="3">
        <v>1629</v>
      </c>
      <c r="H1631" s="58">
        <v>-0.35897684305837635</v>
      </c>
      <c r="I1631" s="58">
        <v>-0.82255113942936053</v>
      </c>
      <c r="J1631" s="58">
        <v>2.0041873056383031</v>
      </c>
      <c r="K1631" s="59">
        <v>0.51208964488352315</v>
      </c>
      <c r="L1631" s="60">
        <f t="array" ref="L1631:O1631">TRANSPOSE(MMULT(Option!$B$25:$E$28, TRANSPOSE(H1631:K1631)))</f>
        <v>-0.35897684305837635</v>
      </c>
      <c r="M1631" s="60">
        <v>-0.89747130910479456</v>
      </c>
      <c r="N1631" s="60">
        <v>1.4013126976651151</v>
      </c>
      <c r="O1631" s="60">
        <v>0.4707194938663134</v>
      </c>
      <c r="P1631" s="56" t="str">
        <f t="shared" si="2024"/>
        <v>326/4</v>
      </c>
      <c r="R1631" s="80">
        <v>408</v>
      </c>
      <c r="S1631" s="3" t="s">
        <v>28</v>
      </c>
      <c r="T1631" s="60">
        <f t="array" aca="1" ref="T1631:T1634" ca="1">TRANSPOSE(OFFSET($L$3, MATCH($R1631 &amp; "/" &amp; T$2, $P$3:$P$5002, 0) - 1, 0, 1, $E$1))</f>
        <v>1.393818432853881</v>
      </c>
      <c r="U1631" s="60">
        <f t="array" aca="1" ref="U1631:U1634" ca="1">TRANSPOSE(OFFSET($L$3, MATCH($R1631 &amp; "/" &amp; U$2, $P$3:$P$5002, 0) - 1, 0, 1, $E$1))</f>
        <v>0.22920787354693539</v>
      </c>
      <c r="V1631" s="60">
        <f t="array" aca="1" ref="V1631:V1634" ca="1">TRANSPOSE(OFFSET($L$3, MATCH($R1631 &amp; "/" &amp; V$2, $P$3:$P$5002, 0) - 1, 0, 1, $E$1))</f>
        <v>2.3978725911392664</v>
      </c>
      <c r="W1631" s="60">
        <f t="array" aca="1" ref="W1631:W1634" ca="1">TRANSPOSE(OFFSET($L$3, MATCH($R1631 &amp; "/" &amp; W$2, $P$3:$P$5002, 0) - 1, 0, 1, $E$1))</f>
        <v>1.7990818638720489</v>
      </c>
      <c r="X1631" s="60">
        <f t="array" aca="1" ref="X1631:X1634" ca="1">TRANSPOSE(OFFSET($L$3, MATCH($R1631 &amp; "/" &amp; X$2, $P$3:$P$5002, 0) - 1, 0, 1, $E$1))</f>
        <v>0.17466564406367246</v>
      </c>
      <c r="Y1631" s="52">
        <f ca="1">$B$11 * EXP(($E$3 - $C$11^2/2) * Y$2 + $C$11*SQRT(Y$2)*T1631)</f>
        <v>152.67564684489511</v>
      </c>
      <c r="Z1631" s="52">
        <f ca="1">Y1631 * EXP(($E$3 - $C$11^2/2) * (Z$2-Y$2) + $C$11*SQRT(Z$2-Y$2)*U1631)</f>
        <v>164.36311200413547</v>
      </c>
      <c r="AA1631" s="52">
        <f ca="1">Z1631 * EXP(($E$3 - $C$11^2/2) * (AA$2-Z$2) + $C$11*SQRT(AA$2-Z$2)*V1631)</f>
        <v>339.14910731022491</v>
      </c>
      <c r="AB1631" s="52">
        <f ca="1">AA1631 * EXP(($E$3 - $C$11^2/2) * (AB$2-AA$2) + $C$11*SQRT(AB$2-AA$2)*W1631)</f>
        <v>584.73831034886155</v>
      </c>
      <c r="AC1631" s="52">
        <f ca="1">AB1631 * EXP(($E$3 - $C$11^2/2) * (AC$2-AB$2) + $C$11*SQRT(AC$2-AB$2)*X1631)</f>
        <v>619.28408400056992</v>
      </c>
      <c r="AD1631" s="47"/>
      <c r="AE1631" s="3" t="s">
        <v>69</v>
      </c>
      <c r="AF1631" s="20" cm="1">
        <f t="array" aca="1" ref="AF1631" ca="1">MIN(Y1631:Y1634 / $D$11:$D$14)</f>
        <v>1.3280083924149253</v>
      </c>
      <c r="AG1631" s="20" cm="1">
        <f t="array" aca="1" ref="AG1631" ca="1">MIN(Z1631:Z1634 / $D$11:$D$14)</f>
        <v>0.89620993369787794</v>
      </c>
      <c r="AH1631" s="20" cm="1">
        <f t="array" aca="1" ref="AH1631" ca="1">MIN(AA1631:AA1634 / $D$11:$D$14)</f>
        <v>1.0089180096788153</v>
      </c>
      <c r="AI1631" s="20" cm="1">
        <f t="array" aca="1" ref="AI1631" ca="1">MIN(AB1631:AB1634 / $D$11:$D$14)</f>
        <v>1.1690629817059095</v>
      </c>
      <c r="AJ1631" s="20" cm="1">
        <f t="array" aca="1" ref="AJ1631" ca="1">MIN(AC1631:AC1634 / $D$11:$D$14)</f>
        <v>0.86246517719674065</v>
      </c>
      <c r="AK1631" s="72">
        <f t="array" aca="1" ref="AK1631" ca="1">SUMPRODUCT(AF1632:AJ1632, EXP(-$E$3*$AF$2:$AJ$2))</f>
        <v>99879.089572574972</v>
      </c>
      <c r="AL1631" s="70">
        <f ca="1">MAX(AC1632 - $D$11, 0) * EXP(-$E$2*$E$3)</f>
        <v>74.767242004072827</v>
      </c>
    </row>
    <row r="1632" spans="7:38" ht="14.55" customHeight="1" x14ac:dyDescent="0.3">
      <c r="G1632" s="3">
        <v>1630</v>
      </c>
      <c r="H1632" s="58">
        <v>-0.20762792197672336</v>
      </c>
      <c r="I1632" s="58">
        <v>0.47022676638371036</v>
      </c>
      <c r="J1632" s="58">
        <v>1.2400634133641655</v>
      </c>
      <c r="K1632" s="59">
        <v>-1.9199815963828111</v>
      </c>
      <c r="L1632" s="60">
        <f t="array" ref="L1632:O1632">TRANSPOSE(MMULT(Option!$B$25:$E$28, TRANSPOSE(H1632:K1632)))</f>
        <v>-0.20762792197672336</v>
      </c>
      <c r="M1632" s="60">
        <v>0.34791878135884441</v>
      </c>
      <c r="N1632" s="60">
        <v>1.1292432806872126</v>
      </c>
      <c r="O1632" s="60">
        <v>-1.3620553123597459</v>
      </c>
      <c r="P1632" s="56" t="str">
        <f t="shared" si="2024"/>
        <v>326/5</v>
      </c>
      <c r="R1632" s="80"/>
      <c r="S1632" s="3" t="s">
        <v>29</v>
      </c>
      <c r="T1632" s="60">
        <f ca="1"/>
        <v>1.87328810126667</v>
      </c>
      <c r="U1632" s="60">
        <f ca="1"/>
        <v>-1.1447330162315841</v>
      </c>
      <c r="V1632" s="60">
        <f ca="1"/>
        <v>3.1310364724205981</v>
      </c>
      <c r="W1632" s="60">
        <f ca="1"/>
        <v>-0.42609841527638137</v>
      </c>
      <c r="X1632" s="60">
        <f ca="1"/>
        <v>-1.2736265469271351</v>
      </c>
      <c r="Y1632" s="52">
        <f ca="1">$B$12 * EXP(($E$3 - $C$12^2/2) * Y$2 + $C$12*SQRT(Y$2)*T1632)</f>
        <v>176.29462768565617</v>
      </c>
      <c r="Z1632" s="52">
        <f ca="1">Y1632 * EXP(($E$3 - $C$12^2/2) * (Z$2-Y$2) + $C$12*SQRT(Z$2-Y$2)*U1632)</f>
        <v>125.67971314216864</v>
      </c>
      <c r="AA1632" s="52">
        <f ca="1">Z1632 * EXP(($E$3 - $C$12^2/2) * (AA$2-Z$2) + $C$12*SQRT(AA$2-Z$2)*V1632)</f>
        <v>323.127716834176</v>
      </c>
      <c r="AB1632" s="52">
        <f ca="1">AA1632 * EXP(($E$3 - $C$12^2/2) * (AB$2-AA$2) + $C$12*SQRT(AB$2-AA$2)*W1632)</f>
        <v>285.77881247255772</v>
      </c>
      <c r="AC1632" s="52">
        <f ca="1">AB1632 * EXP(($E$3 - $C$12^2/2) * (AC$2-AB$2) + $C$12*SQRT(AC$2-AB$2)*X1632)</f>
        <v>196.00303906887282</v>
      </c>
      <c r="AD1632" s="47"/>
      <c r="AE1632" s="3" t="s">
        <v>47</v>
      </c>
      <c r="AF1632" s="64">
        <f t="shared" ref="AF1632" ca="1" si="2060">($B$5*AF1634 + (1 + $B$6)*AF1633)*$B$2</f>
        <v>105000</v>
      </c>
      <c r="AG1632" s="64">
        <f t="shared" ref="AG1632" ca="1" si="2061">($B$5*AG1634 + (1 + $B$6)*AG1633)*$B$2</f>
        <v>0</v>
      </c>
      <c r="AH1632" s="64">
        <f t="shared" ref="AH1632" ca="1" si="2062">($B$5*AH1634 + (1 + $B$6)*AH1633)*$B$2</f>
        <v>0</v>
      </c>
      <c r="AI1632" s="64">
        <f t="shared" ref="AI1632" ca="1" si="2063">($B$5*AI1634 + (1 + $B$6)*AI1633)*$B$2</f>
        <v>0</v>
      </c>
      <c r="AJ1632" s="64" cm="1">
        <f t="array" aca="1" ref="AJ1632" ca="1">($B$5*AJ1634 + (1 + $B$6)*AJ1633 + AND(NOT(AF1633:AJ1633)))*$B$2</f>
        <v>0</v>
      </c>
      <c r="AK1632" s="73"/>
      <c r="AL1632" s="70"/>
    </row>
    <row r="1633" spans="7:38" ht="14.55" customHeight="1" x14ac:dyDescent="0.3">
      <c r="G1633" s="3">
        <v>1631</v>
      </c>
      <c r="H1633" s="58">
        <v>-1.4122556155253256</v>
      </c>
      <c r="I1633" s="58">
        <v>-0.29220954601208277</v>
      </c>
      <c r="J1633" s="58">
        <v>-0.28965391209981389</v>
      </c>
      <c r="K1633" s="59">
        <v>0.15453593170792659</v>
      </c>
      <c r="L1633" s="60">
        <f t="array" ref="L1633:O1633">TRANSPOSE(MMULT(Option!$B$25:$E$28, TRANSPOSE(H1633:K1633)))</f>
        <v>-1.4122556155253256</v>
      </c>
      <c r="M1633" s="60">
        <v>-0.83271671888794041</v>
      </c>
      <c r="N1633" s="60">
        <v>-0.89582661352845161</v>
      </c>
      <c r="O1633" s="60">
        <v>-0.56561865612822437</v>
      </c>
      <c r="P1633" s="56" t="str">
        <f t="shared" si="2024"/>
        <v>327/1</v>
      </c>
      <c r="R1633" s="80"/>
      <c r="S1633" s="3" t="s">
        <v>31</v>
      </c>
      <c r="T1633" s="60">
        <f ca="1"/>
        <v>1.7441270883135389</v>
      </c>
      <c r="U1633" s="60">
        <f ca="1"/>
        <v>0.48181159281921893</v>
      </c>
      <c r="V1633" s="60">
        <f ca="1"/>
        <v>1.2517579507873398</v>
      </c>
      <c r="W1633" s="60">
        <f ca="1"/>
        <v>2.2160236597382772</v>
      </c>
      <c r="X1633" s="60">
        <f ca="1"/>
        <v>0.24338327951776523</v>
      </c>
      <c r="Y1633" s="52">
        <f ca="1">$B$13 * EXP(($E$3 - $C$13^2/2) * Y$2 + $C$13*SQRT(Y$2)*T1633)</f>
        <v>169.59416401590107</v>
      </c>
      <c r="Z1633" s="52">
        <f ca="1">Y1633 * EXP(($E$3 - $C$13^2/2) * (Z$2-Y$2) + $C$13*SQRT(Z$2-Y$2)*U1633)</f>
        <v>196.95037438477809</v>
      </c>
      <c r="AA1633" s="52">
        <f ca="1">Z1633 * EXP(($E$3 - $C$13^2/2) * (AA$2-Z$2) + $C$13*SQRT(AA$2-Z$2)*V1633)</f>
        <v>288.1494230324862</v>
      </c>
      <c r="AB1633" s="52">
        <f ca="1">AA1633 * EXP(($E$3 - $C$13^2/2) * (AB$2-AA$2) + $C$13*SQRT(AB$2-AA$2)*W1633)</f>
        <v>563.00374134218066</v>
      </c>
      <c r="AC1633" s="52">
        <f ca="1">AB1633 * EXP(($E$3 - $C$13^2/2) * (AC$2-AB$2) + $C$13*SQRT(AC$2-AB$2)*X1633)</f>
        <v>608.68522206404145</v>
      </c>
      <c r="AD1633" s="47"/>
      <c r="AE1633" s="3" t="s">
        <v>46</v>
      </c>
      <c r="AF1633" s="52" t="b">
        <f t="shared" ref="AF1633" ca="1" si="2064">AF1631 &gt;= $B$4</f>
        <v>1</v>
      </c>
      <c r="AG1633" s="52" t="b">
        <f t="array" aca="1" ref="AG1633" ca="1">AND(AG1631 &gt;= $B$4, NOT(OR($AF1633:AF1633)))</f>
        <v>0</v>
      </c>
      <c r="AH1633" s="52" t="b">
        <f t="array" aca="1" ref="AH1633" ca="1">AND(AH1631 &gt;= $B$4, NOT(OR($AF1633:AG1633)))</f>
        <v>0</v>
      </c>
      <c r="AI1633" s="52" t="b">
        <f t="array" aca="1" ref="AI1633" ca="1">AND(AI1631 &gt;= $B$4, NOT(OR($AF1633:AH1633)))</f>
        <v>0</v>
      </c>
      <c r="AJ1633" s="52" t="b">
        <f t="array" aca="1" ref="AJ1633" ca="1">AND(AJ1631 &gt;= $B$4, NOT(OR($AF1633:AI1633)))</f>
        <v>0</v>
      </c>
      <c r="AK1633" s="73"/>
      <c r="AL1633" s="70"/>
    </row>
    <row r="1634" spans="7:38" ht="14.55" customHeight="1" x14ac:dyDescent="0.3">
      <c r="G1634" s="3">
        <v>1632</v>
      </c>
      <c r="H1634" s="58">
        <v>0.38195940622126467</v>
      </c>
      <c r="I1634" s="58">
        <v>-2.120291263514444</v>
      </c>
      <c r="J1634" s="58">
        <v>-0.99342663132713505</v>
      </c>
      <c r="K1634" s="59">
        <v>-5.4776388139091706E-2</v>
      </c>
      <c r="L1634" s="60">
        <f t="array" ref="L1634:O1634">TRANSPOSE(MMULT(Option!$B$25:$E$28, TRANSPOSE(H1634:K1634)))</f>
        <v>0.38195940622126467</v>
      </c>
      <c r="M1634" s="60">
        <v>-1.7904952795931939</v>
      </c>
      <c r="N1634" s="60">
        <v>-1.2749754307464585</v>
      </c>
      <c r="O1634" s="60">
        <v>-0.64324354172403275</v>
      </c>
      <c r="P1634" s="56" t="str">
        <f t="shared" si="2024"/>
        <v>327/2</v>
      </c>
      <c r="R1634" s="80"/>
      <c r="S1634" s="3" t="s">
        <v>30</v>
      </c>
      <c r="T1634" s="60">
        <f ca="1"/>
        <v>0.92893456874608582</v>
      </c>
      <c r="U1634" s="60">
        <f ca="1"/>
        <v>-1.327536543577098</v>
      </c>
      <c r="V1634" s="60">
        <f ca="1"/>
        <v>0.37819690509604231</v>
      </c>
      <c r="W1634" s="60">
        <f ca="1"/>
        <v>0.4744135950845027</v>
      </c>
      <c r="X1634" s="60">
        <f ca="1"/>
        <v>-1.0305435425373108</v>
      </c>
      <c r="Y1634" s="52">
        <f ca="1">$B$14 * EXP(($E$3 - $C$14^2/2) * Y$2 + $C$14*SQRT(Y$2)*T1634)</f>
        <v>132.80083924149253</v>
      </c>
      <c r="Z1634" s="52">
        <f ca="1">Y1634 * EXP(($E$3 - $C$14^2/2) * (Z$2-Y$2) + $C$14*SQRT(Z$2-Y$2)*U1634)</f>
        <v>89.620993369787797</v>
      </c>
      <c r="AA1634" s="52">
        <f ca="1">Z1634 * EXP(($E$3 - $C$14^2/2) * (AA$2-Z$2) + $C$14*SQRT(AA$2-Z$2)*V1634)</f>
        <v>100.89180096788152</v>
      </c>
      <c r="AB1634" s="52">
        <f ca="1">AA1634 * EXP(($E$3 - $C$14^2/2) * (AB$2-AA$2) + $C$14*SQRT(AB$2-AA$2)*W1634)</f>
        <v>116.90629817059094</v>
      </c>
      <c r="AC1634" s="52">
        <f ca="1">AB1634 * EXP(($E$3 - $C$14^2/2) * (AC$2-AB$2) + $C$14*SQRT(AC$2-AB$2)*X1634)</f>
        <v>86.24651771967406</v>
      </c>
      <c r="AD1634" s="47"/>
      <c r="AE1634" s="3" t="s">
        <v>68</v>
      </c>
      <c r="AF1634" s="52" t="b">
        <f ca="1">AND(AF1631&gt;$B$3, NOT(OR($AF1633:AF1633)))</f>
        <v>0</v>
      </c>
      <c r="AG1634" s="52" t="b">
        <f ca="1">AND(AG1631&gt;$B$3, NOT(OR($AF1633:AG1633)))</f>
        <v>0</v>
      </c>
      <c r="AH1634" s="52" t="b">
        <f ca="1">AND(AH1631&gt;$B$3, NOT(OR($AF1633:AH1633)))</f>
        <v>0</v>
      </c>
      <c r="AI1634" s="52" t="b">
        <f ca="1">AND(AI1631&gt;$B$3, NOT(OR($AF1633:AI1633)))</f>
        <v>0</v>
      </c>
      <c r="AJ1634" s="52" t="b">
        <f ca="1">AND(AJ1631&gt;$B$3, NOT(OR($AF1633:AJ1633)))</f>
        <v>0</v>
      </c>
      <c r="AK1634" s="74"/>
      <c r="AL1634" s="70"/>
    </row>
    <row r="1635" spans="7:38" ht="14.55" customHeight="1" x14ac:dyDescent="0.3">
      <c r="G1635" s="3">
        <v>1633</v>
      </c>
      <c r="H1635" s="58">
        <v>-0.91700248486205183</v>
      </c>
      <c r="I1635" s="58">
        <v>-1.5914004670274875</v>
      </c>
      <c r="J1635" s="58">
        <v>0.19777976656282195</v>
      </c>
      <c r="K1635" s="59">
        <v>6.7667008132549555E-2</v>
      </c>
      <c r="L1635" s="60">
        <f t="array" ref="L1635:O1635">TRANSPOSE(MMULT(Option!$B$25:$E$28, TRANSPOSE(H1635:K1635)))</f>
        <v>-0.91700248486205183</v>
      </c>
      <c r="M1635" s="60">
        <v>-1.8253436141731281</v>
      </c>
      <c r="N1635" s="60">
        <v>-0.60981549711243266</v>
      </c>
      <c r="O1635" s="60">
        <v>-0.68697823531957902</v>
      </c>
      <c r="P1635" s="56" t="str">
        <f t="shared" si="2024"/>
        <v>327/3</v>
      </c>
      <c r="R1635" s="80">
        <v>409</v>
      </c>
      <c r="S1635" s="3" t="s">
        <v>28</v>
      </c>
      <c r="T1635" s="60">
        <f t="array" aca="1" ref="T1635:T1638" ca="1">TRANSPOSE(OFFSET($L$3, MATCH($R1635 &amp; "/" &amp; T$2, $P$3:$P$5002, 0) - 1, 0, 1, $E$1))</f>
        <v>0.82947008691863011</v>
      </c>
      <c r="U1635" s="60">
        <f t="array" aca="1" ref="U1635:U1638" ca="1">TRANSPOSE(OFFSET($L$3, MATCH($R1635 &amp; "/" &amp; U$2, $P$3:$P$5002, 0) - 1, 0, 1, $E$1))</f>
        <v>1.656949450328739</v>
      </c>
      <c r="V1635" s="60">
        <f t="array" aca="1" ref="V1635:V1638" ca="1">TRANSPOSE(OFFSET($L$3, MATCH($R1635 &amp; "/" &amp; V$2, $P$3:$P$5002, 0) - 1, 0, 1, $E$1))</f>
        <v>1.0066367784635573</v>
      </c>
      <c r="W1635" s="60">
        <f t="array" aca="1" ref="W1635:W1638" ca="1">TRANSPOSE(OFFSET($L$3, MATCH($R1635 &amp; "/" &amp; W$2, $P$3:$P$5002, 0) - 1, 0, 1, $E$1))</f>
        <v>-0.24636454548015593</v>
      </c>
      <c r="X1635" s="60">
        <f t="array" aca="1" ref="X1635:X1638" ca="1">TRANSPOSE(OFFSET($L$3, MATCH($R1635 &amp; "/" &amp; X$2, $P$3:$P$5002, 0) - 1, 0, 1, $E$1))</f>
        <v>-0.84693975892150486</v>
      </c>
      <c r="Y1635" s="52">
        <f ca="1">$B$11 * EXP(($E$3 - $C$11^2/2) * Y$2 + $C$11*SQRT(Y$2)*T1635)</f>
        <v>128.89668758564085</v>
      </c>
      <c r="Z1635" s="52">
        <f ca="1">Y1635 * EXP(($E$3 - $C$11^2/2) * (Z$2-Y$2) + $C$11*SQRT(Z$2-Y$2)*U1635)</f>
        <v>212.95823084544963</v>
      </c>
      <c r="AA1635" s="52">
        <f ca="1">Z1635 * EXP(($E$3 - $C$11^2/2) * (AA$2-Z$2) + $C$11*SQRT(AA$2-Z$2)*V1635)</f>
        <v>289.48025205134218</v>
      </c>
      <c r="AB1635" s="52">
        <f ca="1">AA1635 * EXP(($E$3 - $C$11^2/2) * (AB$2-AA$2) + $C$11*SQRT(AB$2-AA$2)*W1635)</f>
        <v>270.20413180332741</v>
      </c>
      <c r="AC1635" s="52">
        <f ca="1">AB1635 * EXP(($E$3 - $C$11^2/2) * (AC$2-AB$2) + $C$11*SQRT(AC$2-AB$2)*X1635)</f>
        <v>210.62847287139357</v>
      </c>
      <c r="AD1635" s="47"/>
      <c r="AE1635" s="3" t="s">
        <v>69</v>
      </c>
      <c r="AF1635" s="20" cm="1">
        <f t="array" aca="1" ref="AF1635" ca="1">MIN(Y1635:Y1638 / $D$11:$D$14)</f>
        <v>0.97064665339966094</v>
      </c>
      <c r="AG1635" s="20" cm="1">
        <f t="array" aca="1" ref="AG1635" ca="1">MIN(Z1635:Z1638 / $D$11:$D$14)</f>
        <v>0.83373044356734327</v>
      </c>
      <c r="AH1635" s="20" cm="1">
        <f t="array" aca="1" ref="AH1635" ca="1">MIN(AA1635:AA1638 / $D$11:$D$14)</f>
        <v>0.87177754057058887</v>
      </c>
      <c r="AI1635" s="20" cm="1">
        <f t="array" aca="1" ref="AI1635" ca="1">MIN(AB1635:AB1638 / $D$11:$D$14)</f>
        <v>0.63568121113950493</v>
      </c>
      <c r="AJ1635" s="20" cm="1">
        <f t="array" aca="1" ref="AJ1635" ca="1">MIN(AC1635:AC1638 / $D$11:$D$14)</f>
        <v>0.45993502627618232</v>
      </c>
      <c r="AK1635" s="72">
        <f t="array" aca="1" ref="AK1635" ca="1">SUMPRODUCT(AF1636:AJ1636, EXP(-$E$3*$AF$2:$AJ$2))</f>
        <v>118631.70059156645</v>
      </c>
      <c r="AL1635" s="70">
        <f ca="1">MAX(AC1636 - $D$11, 0) * EXP(-$E$2*$E$3)</f>
        <v>50.983488948968528</v>
      </c>
    </row>
    <row r="1636" spans="7:38" ht="14.55" customHeight="1" x14ac:dyDescent="0.3">
      <c r="G1636" s="3">
        <v>1634</v>
      </c>
      <c r="H1636" s="58">
        <v>0.23529380259180793</v>
      </c>
      <c r="I1636" s="58">
        <v>-0.95938348598170942</v>
      </c>
      <c r="J1636" s="58">
        <v>-3.2028700081121964E-2</v>
      </c>
      <c r="K1636" s="59">
        <v>0.90689700890834835</v>
      </c>
      <c r="L1636" s="60">
        <f t="array" ref="L1636:O1636">TRANSPOSE(MMULT(Option!$B$25:$E$28, TRANSPOSE(H1636:K1636)))</f>
        <v>0.23529380259180793</v>
      </c>
      <c r="M1636" s="60">
        <v>-0.78517196796363442</v>
      </c>
      <c r="N1636" s="60">
        <v>-0.18523917692014558</v>
      </c>
      <c r="O1636" s="60">
        <v>0.61326079089001562</v>
      </c>
      <c r="P1636" s="56" t="str">
        <f t="shared" si="2024"/>
        <v>327/4</v>
      </c>
      <c r="R1636" s="80"/>
      <c r="S1636" s="3" t="s">
        <v>29</v>
      </c>
      <c r="T1636" s="60">
        <f ca="1"/>
        <v>0.95116292083167187</v>
      </c>
      <c r="U1636" s="60">
        <f ca="1"/>
        <v>-0.6762079653726305</v>
      </c>
      <c r="V1636" s="60">
        <f ca="1"/>
        <v>1.2197510060922254</v>
      </c>
      <c r="W1636" s="60">
        <f ca="1"/>
        <v>0.47110216505051689</v>
      </c>
      <c r="X1636" s="60">
        <f ca="1"/>
        <v>-0.37052799149798904</v>
      </c>
      <c r="Y1636" s="52">
        <f ca="1">$B$12 * EXP(($E$3 - $C$12^2/2) * Y$2 + $C$12*SQRT(Y$2)*T1636)</f>
        <v>133.68938171760777</v>
      </c>
      <c r="Z1636" s="52">
        <f ca="1">Y1636 * EXP(($E$3 - $C$12^2/2) * (Z$2-Y$2) + $C$12*SQRT(Z$2-Y$2)*U1636)</f>
        <v>109.68983186757777</v>
      </c>
      <c r="AA1636" s="52">
        <f ca="1">Z1636 * EXP(($E$3 - $C$12^2/2) * (AA$2-Z$2) + $C$12*SQRT(AA$2-Z$2)*V1636)</f>
        <v>158.94877403874193</v>
      </c>
      <c r="AB1636" s="52">
        <f ca="1">AA1636 * EXP(($E$3 - $C$12^2/2) * (AB$2-AA$2) + $C$12*SQRT(AB$2-AA$2)*W1636)</f>
        <v>183.99574345940877</v>
      </c>
      <c r="AC1636" s="52">
        <f ca="1">AB1636 * EXP(($E$3 - $C$12^2/2) * (AC$2-AB$2) + $C$12*SQRT(AC$2-AB$2)*X1636)</f>
        <v>165.46409564189418</v>
      </c>
      <c r="AD1636" s="47"/>
      <c r="AE1636" s="3" t="s">
        <v>47</v>
      </c>
      <c r="AF1636" s="64">
        <f t="shared" ref="AF1636" ca="1" si="2065">($B$5*AF1638 + (1 + $B$6)*AF1637)*$B$2</f>
        <v>15000</v>
      </c>
      <c r="AG1636" s="64">
        <f t="shared" ref="AG1636" ca="1" si="2066">($B$5*AG1638 + (1 + $B$6)*AG1637)*$B$2</f>
        <v>15000</v>
      </c>
      <c r="AH1636" s="64">
        <f t="shared" ref="AH1636" ca="1" si="2067">($B$5*AH1638 + (1 + $B$6)*AH1637)*$B$2</f>
        <v>15000</v>
      </c>
      <c r="AI1636" s="64">
        <f t="shared" ref="AI1636" ca="1" si="2068">($B$5*AI1638 + (1 + $B$6)*AI1637)*$B$2</f>
        <v>0</v>
      </c>
      <c r="AJ1636" s="64" cm="1">
        <f t="array" aca="1" ref="AJ1636" ca="1">($B$5*AJ1638 + (1 + $B$6)*AJ1637 + AND(NOT(AF1637:AJ1637)))*$B$2</f>
        <v>100000</v>
      </c>
      <c r="AK1636" s="73"/>
      <c r="AL1636" s="70"/>
    </row>
    <row r="1637" spans="7:38" ht="14.55" customHeight="1" x14ac:dyDescent="0.3">
      <c r="G1637" s="3">
        <v>1635</v>
      </c>
      <c r="H1637" s="58">
        <v>0.11346054564678662</v>
      </c>
      <c r="I1637" s="58">
        <v>0.7379748351830252</v>
      </c>
      <c r="J1637" s="58">
        <v>1.197329164832708</v>
      </c>
      <c r="K1637" s="59">
        <v>-0.26221894557786807</v>
      </c>
      <c r="L1637" s="60">
        <f t="array" ref="L1637:O1637">TRANSPOSE(MMULT(Option!$B$25:$E$28, TRANSPOSE(H1637:K1637)))</f>
        <v>0.11346054564678662</v>
      </c>
      <c r="M1637" s="60">
        <v>0.72174932689846927</v>
      </c>
      <c r="N1637" s="60">
        <v>1.290257649529069</v>
      </c>
      <c r="O1637" s="60">
        <v>0.24777522651784664</v>
      </c>
      <c r="P1637" s="56" t="str">
        <f t="shared" si="2024"/>
        <v>327/5</v>
      </c>
      <c r="R1637" s="80"/>
      <c r="S1637" s="3" t="s">
        <v>31</v>
      </c>
      <c r="T1637" s="60">
        <f ca="1"/>
        <v>-0.11597592203253837</v>
      </c>
      <c r="U1637" s="60">
        <f ca="1"/>
        <v>-0.52350787136276877</v>
      </c>
      <c r="V1637" s="60">
        <f ca="1"/>
        <v>2.240055905390506</v>
      </c>
      <c r="W1637" s="60">
        <f ca="1"/>
        <v>0.51349848574817902</v>
      </c>
      <c r="X1637" s="60">
        <f ca="1"/>
        <v>-0.40303952821175121</v>
      </c>
      <c r="Y1637" s="52">
        <f ca="1">$B$13 * EXP(($E$3 - $C$13^2/2) * Y$2 + $C$13*SQRT(Y$2)*T1637)</f>
        <v>97.064665339966098</v>
      </c>
      <c r="Z1637" s="52">
        <f ca="1">Y1637 * EXP(($E$3 - $C$13^2/2) * (Z$2-Y$2) + $C$13*SQRT(Z$2-Y$2)*U1637)</f>
        <v>83.373044356734326</v>
      </c>
      <c r="AA1637" s="52">
        <f ca="1">Z1637 * EXP(($E$3 - $C$13^2/2) * (AA$2-Z$2) + $C$13*SQRT(AA$2-Z$2)*V1637)</f>
        <v>164.07798278376006</v>
      </c>
      <c r="AB1637" s="52">
        <f ca="1">AA1637 * EXP(($E$3 - $C$13^2/2) * (AB$2-AA$2) + $C$13*SQRT(AB$2-AA$2)*W1637)</f>
        <v>192.36437602849475</v>
      </c>
      <c r="AC1637" s="52">
        <f ca="1">AB1637 * EXP(($E$3 - $C$13^2/2) * (AC$2-AB$2) + $C$13*SQRT(AC$2-AB$2)*X1637)</f>
        <v>171.31080963099711</v>
      </c>
      <c r="AD1637" s="47"/>
      <c r="AE1637" s="3" t="s">
        <v>46</v>
      </c>
      <c r="AF1637" s="52" t="b">
        <f t="shared" ref="AF1637" ca="1" si="2069">AF1635 &gt;= $B$4</f>
        <v>0</v>
      </c>
      <c r="AG1637" s="52" t="b">
        <f t="array" aca="1" ref="AG1637" ca="1">AND(AG1635 &gt;= $B$4, NOT(OR($AF1637:AF1637)))</f>
        <v>0</v>
      </c>
      <c r="AH1637" s="52" t="b">
        <f t="array" aca="1" ref="AH1637" ca="1">AND(AH1635 &gt;= $B$4, NOT(OR($AF1637:AG1637)))</f>
        <v>0</v>
      </c>
      <c r="AI1637" s="52" t="b">
        <f t="array" aca="1" ref="AI1637" ca="1">AND(AI1635 &gt;= $B$4, NOT(OR($AF1637:AH1637)))</f>
        <v>0</v>
      </c>
      <c r="AJ1637" s="52" t="b">
        <f t="array" aca="1" ref="AJ1637" ca="1">AND(AJ1635 &gt;= $B$4, NOT(OR($AF1637:AI1637)))</f>
        <v>0</v>
      </c>
      <c r="AK1637" s="73"/>
      <c r="AL1637" s="70"/>
    </row>
    <row r="1638" spans="7:38" ht="14.55" customHeight="1" x14ac:dyDescent="0.3">
      <c r="G1638" s="3">
        <v>1636</v>
      </c>
      <c r="H1638" s="58">
        <v>-1.0997394709694741</v>
      </c>
      <c r="I1638" s="58">
        <v>-5.8875182657457739E-2</v>
      </c>
      <c r="J1638" s="58">
        <v>-0.31844440782759004</v>
      </c>
      <c r="K1638" s="59">
        <v>-0.86468610028115045</v>
      </c>
      <c r="L1638" s="60">
        <f t="array" ref="L1638:O1638">TRANSPOSE(MMULT(Option!$B$25:$E$28, TRANSPOSE(H1638:K1638)))</f>
        <v>-1.0997394709694741</v>
      </c>
      <c r="M1638" s="60">
        <v>-0.49385578460421992</v>
      </c>
      <c r="N1638" s="60">
        <v>-0.73500585891001036</v>
      </c>
      <c r="O1638" s="60">
        <v>-1.2579398520397342</v>
      </c>
      <c r="P1638" s="56" t="str">
        <f t="shared" si="2024"/>
        <v>328/1</v>
      </c>
      <c r="R1638" s="80"/>
      <c r="S1638" s="3" t="s">
        <v>30</v>
      </c>
      <c r="T1638" s="60">
        <f ca="1"/>
        <v>0.18403822014884436</v>
      </c>
      <c r="U1638" s="60">
        <f ca="1"/>
        <v>4.0952224828305628E-5</v>
      </c>
      <c r="V1638" s="60">
        <f ca="1"/>
        <v>-0.69148251118977133</v>
      </c>
      <c r="W1638" s="60">
        <f ca="1"/>
        <v>-1.0694569333560378</v>
      </c>
      <c r="X1638" s="60">
        <f ca="1"/>
        <v>-1.0953732168312491</v>
      </c>
      <c r="Y1638" s="52">
        <f ca="1">$B$14 * EXP(($E$3 - $C$14^2/2) * Y$2 + $C$14*SQRT(Y$2)*T1638)</f>
        <v>106.20611126631434</v>
      </c>
      <c r="Z1638" s="52">
        <f ca="1">Y1638 * EXP(($E$3 - $C$14^2/2) * (Z$2-Y$2) + $C$14*SQRT(Z$2-Y$2)*U1638)</f>
        <v>106.73978297585427</v>
      </c>
      <c r="AA1638" s="52">
        <f ca="1">Z1638 * EXP(($E$3 - $C$14^2/2) * (AA$2-Z$2) + $C$14*SQRT(AA$2-Z$2)*V1638)</f>
        <v>87.177754057058891</v>
      </c>
      <c r="AB1638" s="52">
        <f ca="1">AA1638 * EXP(($E$3 - $C$14^2/2) * (AB$2-AA$2) + $C$14*SQRT(AB$2-AA$2)*W1638)</f>
        <v>63.568121113950497</v>
      </c>
      <c r="AC1638" s="52">
        <f ca="1">AB1638 * EXP(($E$3 - $C$14^2/2) * (AC$2-AB$2) + $C$14*SQRT(AC$2-AB$2)*X1638)</f>
        <v>45.993502627618234</v>
      </c>
      <c r="AD1638" s="47"/>
      <c r="AE1638" s="3" t="s">
        <v>68</v>
      </c>
      <c r="AF1638" s="52" t="b">
        <f ca="1">AND(AF1635&gt;$B$3, NOT(OR($AF1637:AF1637)))</f>
        <v>1</v>
      </c>
      <c r="AG1638" s="52" t="b">
        <f ca="1">AND(AG1635&gt;$B$3, NOT(OR($AF1637:AG1637)))</f>
        <v>1</v>
      </c>
      <c r="AH1638" s="52" t="b">
        <f ca="1">AND(AH1635&gt;$B$3, NOT(OR($AF1637:AH1637)))</f>
        <v>1</v>
      </c>
      <c r="AI1638" s="52" t="b">
        <f ca="1">AND(AI1635&gt;$B$3, NOT(OR($AF1637:AI1637)))</f>
        <v>0</v>
      </c>
      <c r="AJ1638" s="52" t="b">
        <f ca="1">AND(AJ1635&gt;$B$3, NOT(OR($AF1637:AJ1637)))</f>
        <v>0</v>
      </c>
      <c r="AK1638" s="74"/>
      <c r="AL1638" s="70"/>
    </row>
    <row r="1639" spans="7:38" ht="14.55" customHeight="1" x14ac:dyDescent="0.3">
      <c r="G1639" s="3">
        <v>1637</v>
      </c>
      <c r="H1639" s="58">
        <v>8.4104153562320122E-2</v>
      </c>
      <c r="I1639" s="58">
        <v>-0.78875564069620308</v>
      </c>
      <c r="J1639" s="58">
        <v>-0.21289942802849188</v>
      </c>
      <c r="K1639" s="59">
        <v>-0.29177828888193369</v>
      </c>
      <c r="L1639" s="60">
        <f t="array" ref="L1639:O1639">TRANSPOSE(MMULT(Option!$B$25:$E$28, TRANSPOSE(H1639:K1639)))</f>
        <v>8.4104153562320122E-2</v>
      </c>
      <c r="M1639" s="60">
        <v>-0.68926482423782021</v>
      </c>
      <c r="N1639" s="60">
        <v>-0.35989475937376419</v>
      </c>
      <c r="O1639" s="60">
        <v>-0.46432076103939512</v>
      </c>
      <c r="P1639" s="56" t="str">
        <f t="shared" si="2024"/>
        <v>328/2</v>
      </c>
      <c r="R1639" s="80">
        <v>410</v>
      </c>
      <c r="S1639" s="3" t="s">
        <v>28</v>
      </c>
      <c r="T1639" s="60">
        <f t="array" aca="1" ref="T1639:T1642" ca="1">TRANSPOSE(OFFSET($L$3, MATCH($R1639 &amp; "/" &amp; T$2, $P$3:$P$5002, 0) - 1, 0, 1, $E$1))</f>
        <v>-0.25212312565023048</v>
      </c>
      <c r="U1639" s="60">
        <f t="array" aca="1" ref="U1639:U1642" ca="1">TRANSPOSE(OFFSET($L$3, MATCH($R1639 &amp; "/" &amp; U$2, $P$3:$P$5002, 0) - 1, 0, 1, $E$1))</f>
        <v>-0.53290417875997265</v>
      </c>
      <c r="V1639" s="60">
        <f t="array" aca="1" ref="V1639:V1642" ca="1">TRANSPOSE(OFFSET($L$3, MATCH($R1639 &amp; "/" &amp; V$2, $P$3:$P$5002, 0) - 1, 0, 1, $E$1))</f>
        <v>-1.2533540363925786</v>
      </c>
      <c r="W1639" s="60">
        <f t="array" aca="1" ref="W1639:W1642" ca="1">TRANSPOSE(OFFSET($L$3, MATCH($R1639 &amp; "/" &amp; W$2, $P$3:$P$5002, 0) - 1, 0, 1, $E$1))</f>
        <v>-0.63841634398407976</v>
      </c>
      <c r="X1639" s="60">
        <f t="array" aca="1" ref="X1639:X1642" ca="1">TRANSPOSE(OFFSET($L$3, MATCH($R1639 &amp; "/" &amp; X$2, $P$3:$P$5002, 0) - 1, 0, 1, $E$1))</f>
        <v>-2.0255075622658061</v>
      </c>
      <c r="Y1639" s="52">
        <f ca="1">$B$11 * EXP(($E$3 - $C$11^2/2) * Y$2 + $C$11*SQRT(Y$2)*T1639)</f>
        <v>93.180013222650288</v>
      </c>
      <c r="Z1639" s="52">
        <f ca="1">Y1639 * EXP(($E$3 - $C$11^2/2) * (Z$2-Y$2) + $C$11*SQRT(Z$2-Y$2)*U1639)</f>
        <v>79.81105228399845</v>
      </c>
      <c r="AA1639" s="52">
        <f ca="1">Z1639 * EXP(($E$3 - $C$11^2/2) * (AA$2-Z$2) + $C$11*SQRT(AA$2-Z$2)*V1639)</f>
        <v>55.072791044365907</v>
      </c>
      <c r="AB1639" s="52">
        <f ca="1">AA1639 * EXP(($E$3 - $C$11^2/2) * (AB$2-AA$2) + $C$11*SQRT(AB$2-AA$2)*W1639)</f>
        <v>45.701489051449137</v>
      </c>
      <c r="AC1639" s="52">
        <f ca="1">AB1639 * EXP(($E$3 - $C$11^2/2) * (AC$2-AB$2) + $C$11*SQRT(AC$2-AB$2)*X1639)</f>
        <v>25.015074217917153</v>
      </c>
      <c r="AD1639" s="47"/>
      <c r="AE1639" s="3" t="s">
        <v>69</v>
      </c>
      <c r="AF1639" s="20" cm="1">
        <f t="array" aca="1" ref="AF1639" ca="1">MIN(Y1639:Y1642 / $D$11:$D$14)</f>
        <v>0.79555235255063683</v>
      </c>
      <c r="AG1639" s="20" cm="1">
        <f t="array" aca="1" ref="AG1639" ca="1">MIN(Z1639:Z1642 / $D$11:$D$14)</f>
        <v>0.68324601078561098</v>
      </c>
      <c r="AH1639" s="20" cm="1">
        <f t="array" aca="1" ref="AH1639" ca="1">MIN(AA1639:AA1642 / $D$11:$D$14)</f>
        <v>0.53132879985291026</v>
      </c>
      <c r="AI1639" s="20" cm="1">
        <f t="array" aca="1" ref="AI1639" ca="1">MIN(AB1639:AB1642 / $D$11:$D$14)</f>
        <v>0.45701489051449135</v>
      </c>
      <c r="AJ1639" s="20" cm="1">
        <f t="array" aca="1" ref="AJ1639" ca="1">MIN(AC1639:AC1642 / $D$11:$D$14)</f>
        <v>0.25015074217917155</v>
      </c>
      <c r="AK1639" s="72">
        <f t="array" aca="1" ref="AK1639" ca="1">SUMPRODUCT(AF1640:AJ1640, EXP(-$E$3*$AF$2:$AJ$2))</f>
        <v>77880.078307140488</v>
      </c>
      <c r="AL1639" s="70">
        <f ca="1">MAX(AC1640 - $D$11, 0) * EXP(-$E$2*$E$3)</f>
        <v>0</v>
      </c>
    </row>
    <row r="1640" spans="7:38" ht="14.55" customHeight="1" x14ac:dyDescent="0.3">
      <c r="G1640" s="3">
        <v>1638</v>
      </c>
      <c r="H1640" s="58">
        <v>-0.40073180047401197</v>
      </c>
      <c r="I1640" s="58">
        <v>-1.1265766291521768</v>
      </c>
      <c r="J1640" s="58">
        <v>-0.42350977667259515</v>
      </c>
      <c r="K1640" s="59">
        <v>-0.8189176411791963</v>
      </c>
      <c r="L1640" s="60">
        <f t="array" ref="L1640:O1640">TRANSPOSE(MMULT(Option!$B$25:$E$28, TRANSPOSE(H1640:K1640)))</f>
        <v>-0.40073180047401197</v>
      </c>
      <c r="M1640" s="60">
        <v>-1.1928172560412136</v>
      </c>
      <c r="N1640" s="60">
        <v>-0.82727263018720398</v>
      </c>
      <c r="O1640" s="60">
        <v>-1.2392395457373362</v>
      </c>
      <c r="P1640" s="56" t="str">
        <f t="shared" si="2024"/>
        <v>328/3</v>
      </c>
      <c r="R1640" s="80"/>
      <c r="S1640" s="3" t="s">
        <v>29</v>
      </c>
      <c r="T1640" s="60">
        <f ca="1"/>
        <v>-0.77906207498423752</v>
      </c>
      <c r="U1640" s="60">
        <f ca="1"/>
        <v>0.95324408441893271</v>
      </c>
      <c r="V1640" s="60">
        <f ca="1"/>
        <v>-0.95371276435897878</v>
      </c>
      <c r="W1640" s="60">
        <f ca="1"/>
        <v>0.38793012731661614</v>
      </c>
      <c r="X1640" s="60">
        <f ca="1"/>
        <v>-1.1191751489675557</v>
      </c>
      <c r="Y1640" s="52">
        <f ca="1">$B$12 * EXP(($E$3 - $C$12^2/2) * Y$2 + $C$12*SQRT(Y$2)*T1640)</f>
        <v>79.555235255063678</v>
      </c>
      <c r="Z1640" s="52">
        <f ca="1">Y1640 * EXP(($E$3 - $C$12^2/2) * (Z$2-Y$2) + $C$12*SQRT(Z$2-Y$2)*U1640)</f>
        <v>106.42332670397798</v>
      </c>
      <c r="AA1640" s="52">
        <f ca="1">Z1640 * EXP(($E$3 - $C$12^2/2) * (AA$2-Z$2) + $C$12*SQRT(AA$2-Z$2)*V1640)</f>
        <v>80.34348125419254</v>
      </c>
      <c r="AB1640" s="52">
        <f ca="1">AA1640 * EXP(($E$3 - $C$12^2/2) * (AB$2-AA$2) + $C$12*SQRT(AB$2-AA$2)*W1640)</f>
        <v>90.712031298933937</v>
      </c>
      <c r="AC1640" s="52">
        <f ca="1">AB1640 * EXP(($E$3 - $C$12^2/2) * (AC$2-AB$2) + $C$12*SQRT(AC$2-AB$2)*X1640)</f>
        <v>65.165973444180764</v>
      </c>
      <c r="AD1640" s="47"/>
      <c r="AE1640" s="3" t="s">
        <v>47</v>
      </c>
      <c r="AF1640" s="64">
        <f t="shared" ref="AF1640" ca="1" si="2070">($B$5*AF1642 + (1 + $B$6)*AF1641)*$B$2</f>
        <v>0</v>
      </c>
      <c r="AG1640" s="64">
        <f t="shared" ref="AG1640" ca="1" si="2071">($B$5*AG1642 + (1 + $B$6)*AG1641)*$B$2</f>
        <v>0</v>
      </c>
      <c r="AH1640" s="64">
        <f t="shared" ref="AH1640" ca="1" si="2072">($B$5*AH1642 + (1 + $B$6)*AH1641)*$B$2</f>
        <v>0</v>
      </c>
      <c r="AI1640" s="64">
        <f t="shared" ref="AI1640" ca="1" si="2073">($B$5*AI1642 + (1 + $B$6)*AI1641)*$B$2</f>
        <v>0</v>
      </c>
      <c r="AJ1640" s="64" cm="1">
        <f t="array" aca="1" ref="AJ1640" ca="1">($B$5*AJ1642 + (1 + $B$6)*AJ1641 + AND(NOT(AF1641:AJ1641)))*$B$2</f>
        <v>100000</v>
      </c>
      <c r="AK1640" s="73"/>
      <c r="AL1640" s="70"/>
    </row>
    <row r="1641" spans="7:38" ht="14.55" customHeight="1" x14ac:dyDescent="0.3">
      <c r="G1641" s="3">
        <v>1639</v>
      </c>
      <c r="H1641" s="58">
        <v>1.5600160651259274</v>
      </c>
      <c r="I1641" s="58">
        <v>0.71434751357220883</v>
      </c>
      <c r="J1641" s="58">
        <v>-0.41201145039321196</v>
      </c>
      <c r="K1641" s="59">
        <v>-1.1283763628100576</v>
      </c>
      <c r="L1641" s="60">
        <f t="array" ref="L1641:O1641">TRANSPOSE(MMULT(Option!$B$25:$E$28, TRANSPOSE(H1641:K1641)))</f>
        <v>1.5600160651259274</v>
      </c>
      <c r="M1641" s="60">
        <v>1.2787167367399994</v>
      </c>
      <c r="N1641" s="60">
        <v>0.44919271077390643</v>
      </c>
      <c r="O1641" s="60">
        <v>-0.23563367385093126</v>
      </c>
      <c r="P1641" s="56" t="str">
        <f t="shared" si="2024"/>
        <v>328/4</v>
      </c>
      <c r="R1641" s="80"/>
      <c r="S1641" s="3" t="s">
        <v>31</v>
      </c>
      <c r="T1641" s="60">
        <f ca="1"/>
        <v>-0.14221309505303953</v>
      </c>
      <c r="U1641" s="60">
        <f ca="1"/>
        <v>-1.0816111324662061</v>
      </c>
      <c r="V1641" s="60">
        <f ca="1"/>
        <v>-6.672238755437665E-2</v>
      </c>
      <c r="W1641" s="60">
        <f ca="1"/>
        <v>0.40063285150289385</v>
      </c>
      <c r="X1641" s="60">
        <f ca="1"/>
        <v>-1.0425828780110029</v>
      </c>
      <c r="Y1641" s="52">
        <f ca="1">$B$13 * EXP(($E$3 - $C$13^2/2) * Y$2 + $C$13*SQRT(Y$2)*T1641)</f>
        <v>96.303653563043213</v>
      </c>
      <c r="Z1641" s="52">
        <f ca="1">Y1641 * EXP(($E$3 - $C$13^2/2) * (Z$2-Y$2) + $C$13*SQRT(Z$2-Y$2)*U1641)</f>
        <v>69.966945104737036</v>
      </c>
      <c r="AA1641" s="52">
        <f ca="1">Z1641 * EXP(($E$3 - $C$13^2/2) * (AA$2-Z$2) + $C$13*SQRT(AA$2-Z$2)*V1641)</f>
        <v>68.924120836639318</v>
      </c>
      <c r="AB1641" s="52">
        <f ca="1">AA1641 * EXP(($E$3 - $C$13^2/2) * (AB$2-AA$2) + $C$13*SQRT(AB$2-AA$2)*W1641)</f>
        <v>78.116090262804008</v>
      </c>
      <c r="AC1641" s="52">
        <f ca="1">AB1641 * EXP(($E$3 - $C$13^2/2) * (AC$2-AB$2) + $C$13*SQRT(AC$2-AB$2)*X1641)</f>
        <v>57.421637574032687</v>
      </c>
      <c r="AD1641" s="47"/>
      <c r="AE1641" s="3" t="s">
        <v>46</v>
      </c>
      <c r="AF1641" s="52" t="b">
        <f t="shared" ref="AF1641" ca="1" si="2074">AF1639 &gt;= $B$4</f>
        <v>0</v>
      </c>
      <c r="AG1641" s="52" t="b">
        <f t="array" aca="1" ref="AG1641" ca="1">AND(AG1639 &gt;= $B$4, NOT(OR($AF1641:AF1641)))</f>
        <v>0</v>
      </c>
      <c r="AH1641" s="52" t="b">
        <f t="array" aca="1" ref="AH1641" ca="1">AND(AH1639 &gt;= $B$4, NOT(OR($AF1641:AG1641)))</f>
        <v>0</v>
      </c>
      <c r="AI1641" s="52" t="b">
        <f t="array" aca="1" ref="AI1641" ca="1">AND(AI1639 &gt;= $B$4, NOT(OR($AF1641:AH1641)))</f>
        <v>0</v>
      </c>
      <c r="AJ1641" s="52" t="b">
        <f t="array" aca="1" ref="AJ1641" ca="1">AND(AJ1639 &gt;= $B$4, NOT(OR($AF1641:AI1641)))</f>
        <v>0</v>
      </c>
      <c r="AK1641" s="73"/>
      <c r="AL1641" s="70"/>
    </row>
    <row r="1642" spans="7:38" ht="14.55" customHeight="1" x14ac:dyDescent="0.3">
      <c r="G1642" s="3">
        <v>1640</v>
      </c>
      <c r="H1642" s="58">
        <v>2.0632731880679653</v>
      </c>
      <c r="I1642" s="58">
        <v>0.31445875355176639</v>
      </c>
      <c r="J1642" s="58">
        <v>0.84795020594987647</v>
      </c>
      <c r="K1642" s="59">
        <v>-1.2701091828470616</v>
      </c>
      <c r="L1642" s="60">
        <f t="array" ref="L1642:O1642">TRANSPOSE(MMULT(Option!$B$25:$E$28, TRANSPOSE(H1642:K1642)))</f>
        <v>2.0632731880679653</v>
      </c>
      <c r="M1642" s="60">
        <v>1.1135154834456729</v>
      </c>
      <c r="N1642" s="60">
        <v>1.6524171072056411</v>
      </c>
      <c r="O1642" s="60">
        <v>-1.4499683882525982E-2</v>
      </c>
      <c r="P1642" s="56" t="str">
        <f t="shared" si="2024"/>
        <v>328/5</v>
      </c>
      <c r="R1642" s="80"/>
      <c r="S1642" s="3" t="s">
        <v>30</v>
      </c>
      <c r="T1642" s="60">
        <f ca="1"/>
        <v>-0.2826451811638831</v>
      </c>
      <c r="U1642" s="60">
        <f ca="1"/>
        <v>-1.0203557947619259</v>
      </c>
      <c r="V1642" s="60">
        <f ca="1"/>
        <v>-0.85491315943518786</v>
      </c>
      <c r="W1642" s="60">
        <f ca="1"/>
        <v>0.94890680644368286</v>
      </c>
      <c r="X1642" s="60">
        <f ca="1"/>
        <v>-1.9618228656941425</v>
      </c>
      <c r="Y1642" s="52">
        <f ca="1">$B$14 * EXP(($E$3 - $C$14^2/2) * Y$2 + $C$14*SQRT(Y$2)*T1642)</f>
        <v>92.330693941443599</v>
      </c>
      <c r="Z1642" s="52">
        <f ca="1">Y1642 * EXP(($E$3 - $C$14^2/2) * (Z$2-Y$2) + $C$14*SQRT(Z$2-Y$2)*U1642)</f>
        <v>68.324601078561102</v>
      </c>
      <c r="AA1642" s="52">
        <f ca="1">Z1642 * EXP(($E$3 - $C$14^2/2) * (AA$2-Z$2) + $C$14*SQRT(AA$2-Z$2)*V1642)</f>
        <v>53.132879985291027</v>
      </c>
      <c r="AB1642" s="52">
        <f ca="1">AA1642 * EXP(($E$3 - $C$14^2/2) * (AB$2-AA$2) + $C$14*SQRT(AB$2-AA$2)*W1642)</f>
        <v>70.984957423022365</v>
      </c>
      <c r="AC1642" s="52">
        <f ca="1">AB1642 * EXP(($E$3 - $C$14^2/2) * (AC$2-AB$2) + $C$14*SQRT(AC$2-AB$2)*X1642)</f>
        <v>39.603643737657485</v>
      </c>
      <c r="AD1642" s="47"/>
      <c r="AE1642" s="3" t="s">
        <v>68</v>
      </c>
      <c r="AF1642" s="52" t="b">
        <f ca="1">AND(AF1639&gt;$B$3, NOT(OR($AF1641:AF1641)))</f>
        <v>0</v>
      </c>
      <c r="AG1642" s="52" t="b">
        <f ca="1">AND(AG1639&gt;$B$3, NOT(OR($AF1641:AG1641)))</f>
        <v>0</v>
      </c>
      <c r="AH1642" s="52" t="b">
        <f ca="1">AND(AH1639&gt;$B$3, NOT(OR($AF1641:AH1641)))</f>
        <v>0</v>
      </c>
      <c r="AI1642" s="52" t="b">
        <f ca="1">AND(AI1639&gt;$B$3, NOT(OR($AF1641:AI1641)))</f>
        <v>0</v>
      </c>
      <c r="AJ1642" s="52" t="b">
        <f ca="1">AND(AJ1639&gt;$B$3, NOT(OR($AF1641:AJ1641)))</f>
        <v>0</v>
      </c>
      <c r="AK1642" s="74"/>
      <c r="AL1642" s="70"/>
    </row>
    <row r="1643" spans="7:38" ht="14.55" customHeight="1" x14ac:dyDescent="0.3">
      <c r="G1643" s="3">
        <v>1641</v>
      </c>
      <c r="H1643" s="58">
        <v>0.66189731733973889</v>
      </c>
      <c r="I1643" s="58">
        <v>-0.6061203235439605</v>
      </c>
      <c r="J1643" s="58">
        <v>-0.81524628157097001</v>
      </c>
      <c r="K1643" s="59">
        <v>0.19068025224072521</v>
      </c>
      <c r="L1643" s="60">
        <f t="array" ref="L1643:O1643">TRANSPOSE(MMULT(Option!$B$25:$E$28, TRANSPOSE(H1643:K1643)))</f>
        <v>0.66189731733973889</v>
      </c>
      <c r="M1643" s="60">
        <v>-0.29075952564236912</v>
      </c>
      <c r="N1643" s="60">
        <v>-0.6099996460341256</v>
      </c>
      <c r="O1643" s="60">
        <v>0.11020840047120858</v>
      </c>
      <c r="P1643" s="56" t="str">
        <f t="shared" si="2024"/>
        <v>329/1</v>
      </c>
      <c r="R1643" s="80">
        <v>411</v>
      </c>
      <c r="S1643" s="3" t="s">
        <v>28</v>
      </c>
      <c r="T1643" s="60">
        <f t="array" aca="1" ref="T1643:T1646" ca="1">TRANSPOSE(OFFSET($L$3, MATCH($R1643 &amp; "/" &amp; T$2, $P$3:$P$5002, 0) - 1, 0, 1, $E$1))</f>
        <v>-1.153771350135304</v>
      </c>
      <c r="U1643" s="60">
        <f t="array" aca="1" ref="U1643:U1646" ca="1">TRANSPOSE(OFFSET($L$3, MATCH($R1643 &amp; "/" &amp; U$2, $P$3:$P$5002, 0) - 1, 0, 1, $E$1))</f>
        <v>-1.1343251514130306</v>
      </c>
      <c r="V1643" s="60">
        <f t="array" aca="1" ref="V1643:V1646" ca="1">TRANSPOSE(OFFSET($L$3, MATCH($R1643 &amp; "/" &amp; V$2, $P$3:$P$5002, 0) - 1, 0, 1, $E$1))</f>
        <v>-0.15459937990597702</v>
      </c>
      <c r="W1643" s="60">
        <f t="array" aca="1" ref="W1643:W1646" ca="1">TRANSPOSE(OFFSET($L$3, MATCH($R1643 &amp; "/" &amp; W$2, $P$3:$P$5002, 0) - 1, 0, 1, $E$1))</f>
        <v>-0.23961040514820581</v>
      </c>
      <c r="X1643" s="60">
        <f t="array" aca="1" ref="X1643:X1646" ca="1">TRANSPOSE(OFFSET($L$3, MATCH($R1643 &amp; "/" &amp; X$2, $P$3:$P$5002, 0) - 1, 0, 1, $E$1))</f>
        <v>-0.67931016451107806</v>
      </c>
      <c r="Y1643" s="52">
        <f ca="1">$B$11 * EXP(($E$3 - $C$11^2/2) * Y$2 + $C$11*SQRT(Y$2)*T1643)</f>
        <v>71.096547762047351</v>
      </c>
      <c r="Z1643" s="52">
        <f ca="1">Y1643 * EXP(($E$3 - $C$11^2/2) * (Z$2-Y$2) + $C$11*SQRT(Z$2-Y$2)*U1643)</f>
        <v>50.842938087940908</v>
      </c>
      <c r="AA1643" s="52">
        <f ca="1">Z1643 * EXP(($E$3 - $C$11^2/2) * (AA$2-Z$2) + $C$11*SQRT(AA$2-Z$2)*V1643)</f>
        <v>48.782001424166772</v>
      </c>
      <c r="AB1643" s="52">
        <f ca="1">AA1643 * EXP(($E$3 - $C$11^2/2) * (AB$2-AA$2) + $C$11*SQRT(AB$2-AA$2)*W1643)</f>
        <v>45.626026031312762</v>
      </c>
      <c r="AC1643" s="52">
        <f ca="1">AB1643 * EXP(($E$3 - $C$11^2/2) * (AC$2-AB$2) + $C$11*SQRT(AC$2-AB$2)*X1643)</f>
        <v>37.400544033090704</v>
      </c>
      <c r="AD1643" s="47"/>
      <c r="AE1643" s="3" t="s">
        <v>69</v>
      </c>
      <c r="AF1643" s="20" cm="1">
        <f t="array" aca="1" ref="AF1643" ca="1">MIN(Y1643:Y1646 / $D$11:$D$14)</f>
        <v>0.71096547762047346</v>
      </c>
      <c r="AG1643" s="20" cm="1">
        <f t="array" aca="1" ref="AG1643" ca="1">MIN(Z1643:Z1646 / $D$11:$D$14)</f>
        <v>0.50842938087940903</v>
      </c>
      <c r="AH1643" s="20" cm="1">
        <f t="array" aca="1" ref="AH1643" ca="1">MIN(AA1643:AA1646 / $D$11:$D$14)</f>
        <v>0.48782001424166771</v>
      </c>
      <c r="AI1643" s="20" cm="1">
        <f t="array" aca="1" ref="AI1643" ca="1">MIN(AB1643:AB1646 / $D$11:$D$14)</f>
        <v>0.42890963682343097</v>
      </c>
      <c r="AJ1643" s="20" cm="1">
        <f t="array" aca="1" ref="AJ1643" ca="1">MIN(AC1643:AC1646 / $D$11:$D$14)</f>
        <v>0.37400544033090705</v>
      </c>
      <c r="AK1643" s="72">
        <f t="array" aca="1" ref="AK1643" ca="1">SUMPRODUCT(AF1644:AJ1644, EXP(-$E$3*$AF$2:$AJ$2))</f>
        <v>77880.078307140488</v>
      </c>
      <c r="AL1643" s="70">
        <f ca="1">MAX(AC1644 - $D$11, 0) * EXP(-$E$2*$E$3)</f>
        <v>0</v>
      </c>
    </row>
    <row r="1644" spans="7:38" ht="14.55" customHeight="1" x14ac:dyDescent="0.3">
      <c r="G1644" s="3">
        <v>1642</v>
      </c>
      <c r="H1644" s="58">
        <v>-0.34737643695224213</v>
      </c>
      <c r="I1644" s="58">
        <v>-1.3371207509372149</v>
      </c>
      <c r="J1644" s="58">
        <v>1.6231190104571767</v>
      </c>
      <c r="K1644" s="59">
        <v>-0.53488278247454124</v>
      </c>
      <c r="L1644" s="60">
        <f t="array" ref="L1644:O1644">TRANSPOSE(MMULT(Option!$B$25:$E$28, TRANSPOSE(H1644:K1644)))</f>
        <v>-0.34737643695224213</v>
      </c>
      <c r="M1644" s="60">
        <v>-1.3644419856740932</v>
      </c>
      <c r="N1644" s="60">
        <v>0.93651078674513999</v>
      </c>
      <c r="O1644" s="60">
        <v>-0.63033683529864548</v>
      </c>
      <c r="P1644" s="56" t="str">
        <f t="shared" si="2024"/>
        <v>329/2</v>
      </c>
      <c r="R1644" s="80"/>
      <c r="S1644" s="3" t="s">
        <v>29</v>
      </c>
      <c r="T1644" s="60">
        <f ca="1"/>
        <v>0.95297368515504677</v>
      </c>
      <c r="U1644" s="60">
        <f ca="1"/>
        <v>-0.28375259478380788</v>
      </c>
      <c r="V1644" s="60">
        <f ca="1"/>
        <v>-1.0361059135194826</v>
      </c>
      <c r="W1644" s="60">
        <f ca="1"/>
        <v>-2.0656146504287833</v>
      </c>
      <c r="X1644" s="60">
        <f ca="1"/>
        <v>1.0681951544959434</v>
      </c>
      <c r="Y1644" s="52">
        <f ca="1">$B$12 * EXP(($E$3 - $C$12^2/2) * Y$2 + $C$12*SQRT(Y$2)*T1644)</f>
        <v>133.76202543576784</v>
      </c>
      <c r="Z1644" s="52">
        <f ca="1">Y1644 * EXP(($E$3 - $C$12^2/2) * (Z$2-Y$2) + $C$12*SQRT(Z$2-Y$2)*U1644)</f>
        <v>123.46238232365299</v>
      </c>
      <c r="AA1644" s="52">
        <f ca="1">Z1644 * EXP(($E$3 - $C$12^2/2) * (AA$2-Z$2) + $C$12*SQRT(AA$2-Z$2)*V1644)</f>
        <v>90.931342073580126</v>
      </c>
      <c r="AB1644" s="52">
        <f ca="1">AA1644 * EXP(($E$3 - $C$12^2/2) * (AB$2-AA$2) + $C$12*SQRT(AB$2-AA$2)*W1644)</f>
        <v>49.176720153875152</v>
      </c>
      <c r="AC1644" s="52">
        <f ca="1">AB1644 * EXP(($E$3 - $C$12^2/2) * (AC$2-AB$2) + $C$12*SQRT(AC$2-AB$2)*X1644)</f>
        <v>68.093304540239089</v>
      </c>
      <c r="AD1644" s="47"/>
      <c r="AE1644" s="3" t="s">
        <v>47</v>
      </c>
      <c r="AF1644" s="64">
        <f t="shared" ref="AF1644" ca="1" si="2075">($B$5*AF1646 + (1 + $B$6)*AF1645)*$B$2</f>
        <v>0</v>
      </c>
      <c r="AG1644" s="64">
        <f t="shared" ref="AG1644" ca="1" si="2076">($B$5*AG1646 + (1 + $B$6)*AG1645)*$B$2</f>
        <v>0</v>
      </c>
      <c r="AH1644" s="64">
        <f t="shared" ref="AH1644" ca="1" si="2077">($B$5*AH1646 + (1 + $B$6)*AH1645)*$B$2</f>
        <v>0</v>
      </c>
      <c r="AI1644" s="64">
        <f t="shared" ref="AI1644" ca="1" si="2078">($B$5*AI1646 + (1 + $B$6)*AI1645)*$B$2</f>
        <v>0</v>
      </c>
      <c r="AJ1644" s="64" cm="1">
        <f t="array" aca="1" ref="AJ1644" ca="1">($B$5*AJ1646 + (1 + $B$6)*AJ1645 + AND(NOT(AF1645:AJ1645)))*$B$2</f>
        <v>100000</v>
      </c>
      <c r="AK1644" s="73"/>
      <c r="AL1644" s="70"/>
    </row>
    <row r="1645" spans="7:38" ht="14.55" customHeight="1" x14ac:dyDescent="0.3">
      <c r="G1645" s="3">
        <v>1643</v>
      </c>
      <c r="H1645" s="58">
        <v>1.0668816701274286</v>
      </c>
      <c r="I1645" s="58">
        <v>0.3504659598791372</v>
      </c>
      <c r="J1645" s="58">
        <v>1.2356037257603991</v>
      </c>
      <c r="K1645" s="59">
        <v>-1.235610965657495</v>
      </c>
      <c r="L1645" s="60">
        <f t="array" ref="L1645:O1645">TRANSPOSE(MMULT(Option!$B$25:$E$28, TRANSPOSE(H1645:K1645)))</f>
        <v>1.0668816701274286</v>
      </c>
      <c r="M1645" s="60">
        <v>0.74796002598127198</v>
      </c>
      <c r="N1645" s="60">
        <v>1.6037693883827477</v>
      </c>
      <c r="O1645" s="60">
        <v>-0.29842266326542477</v>
      </c>
      <c r="P1645" s="56" t="str">
        <f t="shared" si="2024"/>
        <v>329/3</v>
      </c>
      <c r="R1645" s="80"/>
      <c r="S1645" s="3" t="s">
        <v>31</v>
      </c>
      <c r="T1645" s="60">
        <f ca="1"/>
        <v>-0.44355597176021205</v>
      </c>
      <c r="U1645" s="60">
        <f ca="1"/>
        <v>-0.15974533505948452</v>
      </c>
      <c r="V1645" s="60">
        <f ca="1"/>
        <v>-3.6914423033756971E-2</v>
      </c>
      <c r="W1645" s="60">
        <f ca="1"/>
        <v>-1.6173123972129873</v>
      </c>
      <c r="X1645" s="60">
        <f ca="1"/>
        <v>0.21484379085638461</v>
      </c>
      <c r="Y1645" s="52">
        <f ca="1">$B$13 * EXP(($E$3 - $C$13^2/2) * Y$2 + $C$13*SQRT(Y$2)*T1645)</f>
        <v>87.979461435549567</v>
      </c>
      <c r="Z1645" s="52">
        <f ca="1">Y1645 * EXP(($E$3 - $C$13^2/2) * (Z$2-Y$2) + $C$13*SQRT(Z$2-Y$2)*U1645)</f>
        <v>84.282967130150652</v>
      </c>
      <c r="AA1645" s="52">
        <f ca="1">Z1645 * EXP(($E$3 - $C$13^2/2) * (AA$2-Z$2) + $C$13*SQRT(AA$2-Z$2)*V1645)</f>
        <v>83.772556604445199</v>
      </c>
      <c r="AB1645" s="52">
        <f ca="1">AA1645 * EXP(($E$3 - $C$13^2/2) * (AB$2-AA$2) + $C$13*SQRT(AB$2-AA$2)*W1645)</f>
        <v>51.827025855332444</v>
      </c>
      <c r="AC1645" s="52">
        <f ca="1">AB1645 * EXP(($E$3 - $C$13^2/2) * (AC$2-AB$2) + $C$13*SQRT(AC$2-AB$2)*X1645)</f>
        <v>55.554520234041696</v>
      </c>
      <c r="AD1645" s="47"/>
      <c r="AE1645" s="3" t="s">
        <v>46</v>
      </c>
      <c r="AF1645" s="52" t="b">
        <f t="shared" ref="AF1645" ca="1" si="2079">AF1643 &gt;= $B$4</f>
        <v>0</v>
      </c>
      <c r="AG1645" s="52" t="b">
        <f t="array" aca="1" ref="AG1645" ca="1">AND(AG1643 &gt;= $B$4, NOT(OR($AF1645:AF1645)))</f>
        <v>0</v>
      </c>
      <c r="AH1645" s="52" t="b">
        <f t="array" aca="1" ref="AH1645" ca="1">AND(AH1643 &gt;= $B$4, NOT(OR($AF1645:AG1645)))</f>
        <v>0</v>
      </c>
      <c r="AI1645" s="52" t="b">
        <f t="array" aca="1" ref="AI1645" ca="1">AND(AI1643 &gt;= $B$4, NOT(OR($AF1645:AH1645)))</f>
        <v>0</v>
      </c>
      <c r="AJ1645" s="52" t="b">
        <f t="array" aca="1" ref="AJ1645" ca="1">AND(AJ1643 &gt;= $B$4, NOT(OR($AF1645:AI1645)))</f>
        <v>0</v>
      </c>
      <c r="AK1645" s="73"/>
      <c r="AL1645" s="70"/>
    </row>
    <row r="1646" spans="7:38" ht="14.55" customHeight="1" x14ac:dyDescent="0.3">
      <c r="G1646" s="3">
        <v>1644</v>
      </c>
      <c r="H1646" s="58">
        <v>0.94117421603048224</v>
      </c>
      <c r="I1646" s="58">
        <v>-0.64499605417922645</v>
      </c>
      <c r="J1646" s="58">
        <v>0.32867824719457017</v>
      </c>
      <c r="K1646" s="59">
        <v>0.95965733181830137</v>
      </c>
      <c r="L1646" s="60">
        <f t="array" ref="L1646:O1646">TRANSPOSE(MMULT(Option!$B$25:$E$28, TRANSPOSE(H1646:K1646)))</f>
        <v>0.94117421603048224</v>
      </c>
      <c r="M1646" s="60">
        <v>-0.21467896183263568</v>
      </c>
      <c r="N1646" s="60">
        <v>0.49625148550035547</v>
      </c>
      <c r="O1646" s="60">
        <v>1.0935229392458645</v>
      </c>
      <c r="P1646" s="56" t="str">
        <f t="shared" si="2024"/>
        <v>329/4</v>
      </c>
      <c r="R1646" s="80"/>
      <c r="S1646" s="3" t="s">
        <v>30</v>
      </c>
      <c r="T1646" s="60">
        <f ca="1"/>
        <v>-0.56694997426869087</v>
      </c>
      <c r="U1646" s="60">
        <f ca="1"/>
        <v>-0.98567097242807267</v>
      </c>
      <c r="V1646" s="60">
        <f ca="1"/>
        <v>-0.5181216097388911</v>
      </c>
      <c r="W1646" s="60">
        <f ca="1"/>
        <v>-0.8176208402856131</v>
      </c>
      <c r="X1646" s="60">
        <f ca="1"/>
        <v>0.4261193838702762</v>
      </c>
      <c r="Y1646" s="52">
        <f ca="1">$B$14 * EXP(($E$3 - $C$14^2/2) * Y$2 + $C$14*SQRT(Y$2)*T1646)</f>
        <v>84.782164273066584</v>
      </c>
      <c r="Z1646" s="52">
        <f ca="1">Y1646 * EXP(($E$3 - $C$14^2/2) * (Z$2-Y$2) + $C$14*SQRT(Z$2-Y$2)*U1646)</f>
        <v>63.394930772643974</v>
      </c>
      <c r="AA1646" s="52">
        <f ca="1">Z1646 * EXP(($E$3 - $C$14^2/2) * (AA$2-Z$2) + $C$14*SQRT(AA$2-Z$2)*V1646)</f>
        <v>54.540711295681227</v>
      </c>
      <c r="AB1646" s="52">
        <f ca="1">AA1646 * EXP(($E$3 - $C$14^2/2) * (AB$2-AA$2) + $C$14*SQRT(AB$2-AA$2)*W1646)</f>
        <v>42.890963682343099</v>
      </c>
      <c r="AC1646" s="52">
        <f ca="1">AB1646 * EXP(($E$3 - $C$14^2/2) * (AC$2-AB$2) + $C$14*SQRT(AC$2-AB$2)*X1646)</f>
        <v>48.98416007787413</v>
      </c>
      <c r="AD1646" s="47"/>
      <c r="AE1646" s="3" t="s">
        <v>68</v>
      </c>
      <c r="AF1646" s="52" t="b">
        <f ca="1">AND(AF1643&gt;$B$3, NOT(OR($AF1645:AF1645)))</f>
        <v>0</v>
      </c>
      <c r="AG1646" s="52" t="b">
        <f ca="1">AND(AG1643&gt;$B$3, NOT(OR($AF1645:AG1645)))</f>
        <v>0</v>
      </c>
      <c r="AH1646" s="52" t="b">
        <f ca="1">AND(AH1643&gt;$B$3, NOT(OR($AF1645:AH1645)))</f>
        <v>0</v>
      </c>
      <c r="AI1646" s="52" t="b">
        <f ca="1">AND(AI1643&gt;$B$3, NOT(OR($AF1645:AI1645)))</f>
        <v>0</v>
      </c>
      <c r="AJ1646" s="52" t="b">
        <f ca="1">AND(AJ1643&gt;$B$3, NOT(OR($AF1645:AJ1645)))</f>
        <v>0</v>
      </c>
      <c r="AK1646" s="74"/>
      <c r="AL1646" s="70"/>
    </row>
    <row r="1647" spans="7:38" ht="14.55" customHeight="1" x14ac:dyDescent="0.3">
      <c r="G1647" s="3">
        <v>1645</v>
      </c>
      <c r="H1647" s="58">
        <v>0.99743690380802208</v>
      </c>
      <c r="I1647" s="58">
        <v>0.19283555695573143</v>
      </c>
      <c r="J1647" s="58">
        <v>-1.2083289122496905</v>
      </c>
      <c r="K1647" s="59">
        <v>1.0206125455976029</v>
      </c>
      <c r="L1647" s="60">
        <f t="array" ref="L1647:O1647">TRANSPOSE(MMULT(Option!$B$25:$E$28, TRANSPOSE(H1647:K1647)))</f>
        <v>0.99743690380802208</v>
      </c>
      <c r="M1647" s="60">
        <v>0.57571146880893043</v>
      </c>
      <c r="N1647" s="60">
        <v>-0.61181648264442168</v>
      </c>
      <c r="O1647" s="60">
        <v>1.0876296769430964</v>
      </c>
      <c r="P1647" s="56" t="str">
        <f t="shared" si="2024"/>
        <v>329/5</v>
      </c>
      <c r="R1647" s="80">
        <v>412</v>
      </c>
      <c r="S1647" s="3" t="s">
        <v>28</v>
      </c>
      <c r="T1647" s="60">
        <f t="array" aca="1" ref="T1647:T1650" ca="1">TRANSPOSE(OFFSET($L$3, MATCH($R1647 &amp; "/" &amp; T$2, $P$3:$P$5002, 0) - 1, 0, 1, $E$1))</f>
        <v>1.7280575658389903</v>
      </c>
      <c r="U1647" s="60">
        <f t="array" aca="1" ref="U1647:U1650" ca="1">TRANSPOSE(OFFSET($L$3, MATCH($R1647 &amp; "/" &amp; U$2, $P$3:$P$5002, 0) - 1, 0, 1, $E$1))</f>
        <v>2.2285388196705052</v>
      </c>
      <c r="V1647" s="60">
        <f t="array" aca="1" ref="V1647:V1650" ca="1">TRANSPOSE(OFFSET($L$3, MATCH($R1647 &amp; "/" &amp; V$2, $P$3:$P$5002, 0) - 1, 0, 1, $E$1))</f>
        <v>-0.80553744547312156</v>
      </c>
      <c r="W1647" s="60">
        <f t="array" aca="1" ref="W1647:W1650" ca="1">TRANSPOSE(OFFSET($L$3, MATCH($R1647 &amp; "/" &amp; W$2, $P$3:$P$5002, 0) - 1, 0, 1, $E$1))</f>
        <v>-1.3155224242855803</v>
      </c>
      <c r="X1647" s="60">
        <f t="array" aca="1" ref="X1647:X1650" ca="1">TRANSPOSE(OFFSET($L$3, MATCH($R1647 &amp; "/" &amp; X$2, $P$3:$P$5002, 0) - 1, 0, 1, $E$1))</f>
        <v>0.58177084592753092</v>
      </c>
      <c r="Y1647" s="52">
        <f ca="1">$B$11 * EXP(($E$3 - $C$11^2/2) * Y$2 + $C$11*SQRT(Y$2)*T1647)</f>
        <v>168.7785424238962</v>
      </c>
      <c r="Z1647" s="52">
        <f ca="1">Y1647 * EXP(($E$3 - $C$11^2/2) * (Z$2-Y$2) + $C$11*SQRT(Z$2-Y$2)*U1647)</f>
        <v>331.01017054959397</v>
      </c>
      <c r="AA1647" s="52">
        <f ca="1">Z1647 * EXP(($E$3 - $C$11^2/2) * (AA$2-Z$2) + $C$11*SQRT(AA$2-Z$2)*V1647)</f>
        <v>261.25262942132764</v>
      </c>
      <c r="AB1647" s="52">
        <f ca="1">AA1647 * EXP(($E$3 - $C$11^2/2) * (AB$2-AA$2) + $C$11*SQRT(AB$2-AA$2)*W1647)</f>
        <v>176.94361822255613</v>
      </c>
      <c r="AC1647" s="52">
        <f ca="1">AB1647 * EXP(($E$3 - $C$11^2/2) * (AC$2-AB$2) + $C$11*SQRT(AC$2-AB$2)*X1647)</f>
        <v>211.74069611256166</v>
      </c>
      <c r="AD1647" s="47"/>
      <c r="AE1647" s="3" t="s">
        <v>69</v>
      </c>
      <c r="AF1647" s="20" cm="1">
        <f t="array" aca="1" ref="AF1647" ca="1">MIN(Y1647:Y1650 / $D$11:$D$14)</f>
        <v>0.93135835674829803</v>
      </c>
      <c r="AG1647" s="20" cm="1">
        <f t="array" aca="1" ref="AG1647" ca="1">MIN(Z1647:Z1650 / $D$11:$D$14)</f>
        <v>0.99589994265167914</v>
      </c>
      <c r="AH1647" s="20" cm="1">
        <f t="array" aca="1" ref="AH1647" ca="1">MIN(AA1647:AA1650 / $D$11:$D$14)</f>
        <v>0.72769749826861474</v>
      </c>
      <c r="AI1647" s="20" cm="1">
        <f t="array" aca="1" ref="AI1647" ca="1">MIN(AB1647:AB1650 / $D$11:$D$14)</f>
        <v>0.64406938142845149</v>
      </c>
      <c r="AJ1647" s="20" cm="1">
        <f t="array" aca="1" ref="AJ1647" ca="1">MIN(AC1647:AC1650 / $D$11:$D$14)</f>
        <v>0.81290429001293163</v>
      </c>
      <c r="AK1647" s="72">
        <f t="array" aca="1" ref="AK1647" ca="1">SUMPRODUCT(AF1648:AJ1648, EXP(-$E$3*$AF$2:$AJ$2))</f>
        <v>117403.09269126164</v>
      </c>
      <c r="AL1647" s="70">
        <f ca="1">MAX(AC1648 - $D$11, 0) * EXP(-$E$2*$E$3)</f>
        <v>0</v>
      </c>
    </row>
    <row r="1648" spans="7:38" ht="14.55" customHeight="1" x14ac:dyDescent="0.3">
      <c r="G1648" s="3">
        <v>1646</v>
      </c>
      <c r="H1648" s="58">
        <v>0.95056957458622138</v>
      </c>
      <c r="I1648" s="58">
        <v>1.497755740161945</v>
      </c>
      <c r="J1648" s="58">
        <v>-1.3108840773265307</v>
      </c>
      <c r="K1648" s="59">
        <v>-0.65144744037892055</v>
      </c>
      <c r="L1648" s="60">
        <f t="array" ref="L1648:O1648">TRANSPOSE(MMULT(Option!$B$25:$E$28, TRANSPOSE(H1648:K1648)))</f>
        <v>0.95056957458622138</v>
      </c>
      <c r="M1648" s="60">
        <v>1.7529436402038332</v>
      </c>
      <c r="N1648" s="60">
        <v>-0.37893033293815592</v>
      </c>
      <c r="O1648" s="60">
        <v>-4.129228521802164E-2</v>
      </c>
      <c r="P1648" s="56" t="str">
        <f t="shared" si="2024"/>
        <v>330/1</v>
      </c>
      <c r="R1648" s="80"/>
      <c r="S1648" s="3" t="s">
        <v>29</v>
      </c>
      <c r="T1648" s="60">
        <f ca="1"/>
        <v>-0.25370386605815609</v>
      </c>
      <c r="U1648" s="60">
        <f ca="1"/>
        <v>0.20667558062828362</v>
      </c>
      <c r="V1648" s="60">
        <f ca="1"/>
        <v>-1.0625378528898513</v>
      </c>
      <c r="W1648" s="60">
        <f ca="1"/>
        <v>-0.42359660682510775</v>
      </c>
      <c r="X1648" s="60">
        <f ca="1"/>
        <v>0.75935640905905399</v>
      </c>
      <c r="Y1648" s="52">
        <f ca="1">$B$12 * EXP(($E$3 - $C$12^2/2) * Y$2 + $C$12*SQRT(Y$2)*T1648)</f>
        <v>93.135835674829806</v>
      </c>
      <c r="Z1648" s="52">
        <f ca="1">Y1648 * EXP(($E$3 - $C$12^2/2) * (Z$2-Y$2) + $C$12*SQRT(Z$2-Y$2)*U1648)</f>
        <v>99.589994265167917</v>
      </c>
      <c r="AA1648" s="52">
        <f ca="1">Z1648 * EXP(($E$3 - $C$12^2/2) * (AA$2-Z$2) + $C$12*SQRT(AA$2-Z$2)*V1648)</f>
        <v>72.769749826861471</v>
      </c>
      <c r="AB1648" s="52">
        <f ca="1">AA1648 * EXP(($E$3 - $C$12^2/2) * (AB$2-AA$2) + $C$12*SQRT(AB$2-AA$2)*W1648)</f>
        <v>64.406938142845149</v>
      </c>
      <c r="AC1648" s="52">
        <f ca="1">AB1648 * EXP(($E$3 - $C$12^2/2) * (AC$2-AB$2) + $C$12*SQRT(AC$2-AB$2)*X1648)</f>
        <v>81.290429001293163</v>
      </c>
      <c r="AD1648" s="47"/>
      <c r="AE1648" s="3" t="s">
        <v>47</v>
      </c>
      <c r="AF1648" s="64">
        <f t="shared" ref="AF1648" ca="1" si="2080">($B$5*AF1650 + (1 + $B$6)*AF1649)*$B$2</f>
        <v>15000</v>
      </c>
      <c r="AG1648" s="64">
        <f t="shared" ref="AG1648" ca="1" si="2081">($B$5*AG1650 + (1 + $B$6)*AG1649)*$B$2</f>
        <v>15000</v>
      </c>
      <c r="AH1648" s="64">
        <f t="shared" ref="AH1648" ca="1" si="2082">($B$5*AH1650 + (1 + $B$6)*AH1649)*$B$2</f>
        <v>0</v>
      </c>
      <c r="AI1648" s="64">
        <f t="shared" ref="AI1648" ca="1" si="2083">($B$5*AI1650 + (1 + $B$6)*AI1649)*$B$2</f>
        <v>0</v>
      </c>
      <c r="AJ1648" s="64" cm="1">
        <f t="array" aca="1" ref="AJ1648" ca="1">($B$5*AJ1650 + (1 + $B$6)*AJ1649 + AND(NOT(AF1649:AJ1649)))*$B$2</f>
        <v>114999.99999999999</v>
      </c>
      <c r="AK1648" s="73"/>
      <c r="AL1648" s="70"/>
    </row>
    <row r="1649" spans="7:38" ht="14.55" customHeight="1" x14ac:dyDescent="0.3">
      <c r="G1649" s="3">
        <v>1647</v>
      </c>
      <c r="H1649" s="58">
        <v>1.5089612009751683</v>
      </c>
      <c r="I1649" s="58">
        <v>0.83767426845883719</v>
      </c>
      <c r="J1649" s="58">
        <v>-0.32661880428995066</v>
      </c>
      <c r="K1649" s="59">
        <v>0.69132498021799049</v>
      </c>
      <c r="L1649" s="60">
        <f t="array" ref="L1649:O1649">TRANSPOSE(MMULT(Option!$B$25:$E$28, TRANSPOSE(H1649:K1649)))</f>
        <v>1.5089612009751683</v>
      </c>
      <c r="M1649" s="60">
        <v>1.3713256289759435</v>
      </c>
      <c r="N1649" s="60">
        <v>0.53606651083211332</v>
      </c>
      <c r="O1649" s="60">
        <v>1.3512049751745716</v>
      </c>
      <c r="P1649" s="56" t="str">
        <f t="shared" si="2024"/>
        <v>330/2</v>
      </c>
      <c r="R1649" s="80"/>
      <c r="S1649" s="3" t="s">
        <v>31</v>
      </c>
      <c r="T1649" s="60">
        <f ca="1"/>
        <v>2.1677211307095661</v>
      </c>
      <c r="U1649" s="60">
        <f ca="1"/>
        <v>0.79982995238989352</v>
      </c>
      <c r="V1649" s="60">
        <f ca="1"/>
        <v>-0.95246723667842104</v>
      </c>
      <c r="W1649" s="60">
        <f ca="1"/>
        <v>-2.0131231653744441</v>
      </c>
      <c r="X1649" s="60">
        <f ca="1"/>
        <v>-0.32218962766652309</v>
      </c>
      <c r="Y1649" s="52">
        <f ca="1">$B$13 * EXP(($E$3 - $C$13^2/2) * Y$2 + $C$13*SQRT(Y$2)*T1649)</f>
        <v>192.57516117801143</v>
      </c>
      <c r="Z1649" s="52">
        <f ca="1">Y1649 * EXP(($E$3 - $C$13^2/2) * (Z$2-Y$2) + $C$13*SQRT(Z$2-Y$2)*U1649)</f>
        <v>246.02557917622352</v>
      </c>
      <c r="AA1649" s="52">
        <f ca="1">Z1649 * EXP(($E$3 - $C$13^2/2) * (AA$2-Z$2) + $C$13*SQRT(AA$2-Z$2)*V1649)</f>
        <v>185.80455467056601</v>
      </c>
      <c r="AB1649" s="52">
        <f ca="1">AA1649 * EXP(($E$3 - $C$13^2/2) * (AB$2-AA$2) + $C$13*SQRT(AB$2-AA$2)*W1649)</f>
        <v>102.08016033775253</v>
      </c>
      <c r="AC1649" s="52">
        <f ca="1">AB1649 * EXP(($E$3 - $C$13^2/2) * (AC$2-AB$2) + $C$13*SQRT(AC$2-AB$2)*X1649)</f>
        <v>93.139791780908425</v>
      </c>
      <c r="AD1649" s="47"/>
      <c r="AE1649" s="3" t="s">
        <v>46</v>
      </c>
      <c r="AF1649" s="52" t="b">
        <f t="shared" ref="AF1649" ca="1" si="2084">AF1647 &gt;= $B$4</f>
        <v>0</v>
      </c>
      <c r="AG1649" s="52" t="b">
        <f t="array" aca="1" ref="AG1649" ca="1">AND(AG1647 &gt;= $B$4, NOT(OR($AF1649:AF1649)))</f>
        <v>0</v>
      </c>
      <c r="AH1649" s="52" t="b">
        <f t="array" aca="1" ref="AH1649" ca="1">AND(AH1647 &gt;= $B$4, NOT(OR($AF1649:AG1649)))</f>
        <v>0</v>
      </c>
      <c r="AI1649" s="52" t="b">
        <f t="array" aca="1" ref="AI1649" ca="1">AND(AI1647 &gt;= $B$4, NOT(OR($AF1649:AH1649)))</f>
        <v>0</v>
      </c>
      <c r="AJ1649" s="52" t="b">
        <f t="array" aca="1" ref="AJ1649" ca="1">AND(AJ1647 &gt;= $B$4, NOT(OR($AF1649:AI1649)))</f>
        <v>0</v>
      </c>
      <c r="AK1649" s="73"/>
      <c r="AL1649" s="70"/>
    </row>
    <row r="1650" spans="7:38" ht="14.55" customHeight="1" x14ac:dyDescent="0.3">
      <c r="G1650" s="3">
        <v>1648</v>
      </c>
      <c r="H1650" s="58">
        <v>-2.0655389180935995</v>
      </c>
      <c r="I1650" s="58">
        <v>-0.85580996361846773</v>
      </c>
      <c r="J1650" s="58">
        <v>0.2523477377375879</v>
      </c>
      <c r="K1650" s="59">
        <v>1.7544631901941512</v>
      </c>
      <c r="L1650" s="60">
        <f t="array" ref="L1650:O1650">TRANSPOSE(MMULT(Option!$B$25:$E$28, TRANSPOSE(H1650:K1650)))</f>
        <v>-2.0655389180935995</v>
      </c>
      <c r="M1650" s="60">
        <v>-1.6105783549932462</v>
      </c>
      <c r="N1650" s="60">
        <v>-0.82867966278209737</v>
      </c>
      <c r="O1650" s="60">
        <v>0.50136652950139027</v>
      </c>
      <c r="P1650" s="56" t="str">
        <f t="shared" si="2024"/>
        <v>330/3</v>
      </c>
      <c r="R1650" s="80"/>
      <c r="S1650" s="3" t="s">
        <v>30</v>
      </c>
      <c r="T1650" s="60">
        <f ca="1"/>
        <v>0.55189587952049246</v>
      </c>
      <c r="U1650" s="60">
        <f ca="1"/>
        <v>0.9671648257427663</v>
      </c>
      <c r="V1650" s="60">
        <f ca="1"/>
        <v>0.31730281593777598</v>
      </c>
      <c r="W1650" s="60">
        <f ca="1"/>
        <v>-0.96687177557762971</v>
      </c>
      <c r="X1650" s="60">
        <f ca="1"/>
        <v>-0.47148823822204444</v>
      </c>
      <c r="Y1650" s="52">
        <f ca="1">$B$14 * EXP(($E$3 - $C$14^2/2) * Y$2 + $C$14*SQRT(Y$2)*T1650)</f>
        <v>118.59792016331762</v>
      </c>
      <c r="Z1650" s="52">
        <f ca="1">Y1650 * EXP(($E$3 - $C$14^2/2) * (Z$2-Y$2) + $C$14*SQRT(Z$2-Y$2)*U1650)</f>
        <v>159.31580026124198</v>
      </c>
      <c r="AA1650" s="52">
        <f ca="1">Z1650 * EXP(($E$3 - $C$14^2/2) * (AA$2-Z$2) + $C$14*SQRT(AA$2-Z$2)*V1650)</f>
        <v>176.10479471289526</v>
      </c>
      <c r="AB1650" s="52">
        <f ca="1">AA1650 * EXP(($E$3 - $C$14^2/2) * (AB$2-AA$2) + $C$14*SQRT(AB$2-AA$2)*W1650)</f>
        <v>132.42516715283639</v>
      </c>
      <c r="AC1650" s="52">
        <f ca="1">AB1650 * EXP(($E$3 - $C$14^2/2) * (AC$2-AB$2) + $C$14*SQRT(AC$2-AB$2)*X1650)</f>
        <v>115.53473702508143</v>
      </c>
      <c r="AD1650" s="47"/>
      <c r="AE1650" s="3" t="s">
        <v>68</v>
      </c>
      <c r="AF1650" s="52" t="b">
        <f ca="1">AND(AF1647&gt;$B$3, NOT(OR($AF1649:AF1649)))</f>
        <v>1</v>
      </c>
      <c r="AG1650" s="52" t="b">
        <f ca="1">AND(AG1647&gt;$B$3, NOT(OR($AF1649:AG1649)))</f>
        <v>1</v>
      </c>
      <c r="AH1650" s="52" t="b">
        <f ca="1">AND(AH1647&gt;$B$3, NOT(OR($AF1649:AH1649)))</f>
        <v>0</v>
      </c>
      <c r="AI1650" s="52" t="b">
        <f ca="1">AND(AI1647&gt;$B$3, NOT(OR($AF1649:AI1649)))</f>
        <v>0</v>
      </c>
      <c r="AJ1650" s="52" t="b">
        <f ca="1">AND(AJ1647&gt;$B$3, NOT(OR($AF1649:AJ1649)))</f>
        <v>1</v>
      </c>
      <c r="AK1650" s="74"/>
      <c r="AL1650" s="70"/>
    </row>
    <row r="1651" spans="7:38" ht="14.55" customHeight="1" x14ac:dyDescent="0.3">
      <c r="G1651" s="3">
        <v>1649</v>
      </c>
      <c r="H1651" s="58">
        <v>0.91448288689664414</v>
      </c>
      <c r="I1651" s="58">
        <v>-1.7364941666781133</v>
      </c>
      <c r="J1651" s="58">
        <v>0.28307933550950637</v>
      </c>
      <c r="K1651" s="59">
        <v>1.3802199281584477</v>
      </c>
      <c r="L1651" s="60">
        <f t="array" ref="L1651:O1651">TRANSPOSE(MMULT(Option!$B$25:$E$28, TRANSPOSE(H1651:K1651)))</f>
        <v>0.91448288689664414</v>
      </c>
      <c r="M1651" s="60">
        <v>-1.2257300377716858</v>
      </c>
      <c r="N1651" s="60">
        <v>0.15970367236368566</v>
      </c>
      <c r="O1651" s="60">
        <v>1.14827340390217</v>
      </c>
      <c r="P1651" s="56" t="str">
        <f t="shared" si="2024"/>
        <v>330/4</v>
      </c>
      <c r="R1651" s="80">
        <v>413</v>
      </c>
      <c r="S1651" s="3" t="s">
        <v>28</v>
      </c>
      <c r="T1651" s="60">
        <f t="array" aca="1" ref="T1651:T1654" ca="1">TRANSPOSE(OFFSET($L$3, MATCH($R1651 &amp; "/" &amp; T$2, $P$3:$P$5002, 0) - 1, 0, 1, $E$1))</f>
        <v>-1.5049717395296702</v>
      </c>
      <c r="U1651" s="60">
        <f t="array" aca="1" ref="U1651:U1654" ca="1">TRANSPOSE(OFFSET($L$3, MATCH($R1651 &amp; "/" &amp; U$2, $P$3:$P$5002, 0) - 1, 0, 1, $E$1))</f>
        <v>-0.8365851287120214</v>
      </c>
      <c r="V1651" s="60">
        <f t="array" aca="1" ref="V1651:V1654" ca="1">TRANSPOSE(OFFSET($L$3, MATCH($R1651 &amp; "/" &amp; V$2, $P$3:$P$5002, 0) - 1, 0, 1, $E$1))</f>
        <v>-0.58010457339002475</v>
      </c>
      <c r="W1651" s="60">
        <f t="array" aca="1" ref="W1651:W1654" ca="1">TRANSPOSE(OFFSET($L$3, MATCH($R1651 &amp; "/" &amp; W$2, $P$3:$P$5002, 0) - 1, 0, 1, $E$1))</f>
        <v>-1.1945451152159117</v>
      </c>
      <c r="X1651" s="60">
        <f t="array" aca="1" ref="X1651:X1654" ca="1">TRANSPOSE(OFFSET($L$3, MATCH($R1651 &amp; "/" &amp; X$2, $P$3:$P$5002, 0) - 1, 0, 1, $E$1))</f>
        <v>0.18059768117143654</v>
      </c>
      <c r="Y1651" s="52">
        <f ca="1">$B$11 * EXP(($E$3 - $C$11^2/2) * Y$2 + $C$11*SQRT(Y$2)*T1651)</f>
        <v>63.98691850634917</v>
      </c>
      <c r="Z1651" s="52">
        <f ca="1">Y1651 * EXP(($E$3 - $C$11^2/2) * (Z$2-Y$2) + $C$11*SQRT(Z$2-Y$2)*U1651)</f>
        <v>50.034017571077328</v>
      </c>
      <c r="AA1651" s="52">
        <f ca="1">Z1651 * EXP(($E$3 - $C$11^2/2) * (AA$2-Z$2) + $C$11*SQRT(AA$2-Z$2)*V1651)</f>
        <v>42.252847733097475</v>
      </c>
      <c r="AB1651" s="52">
        <f ca="1">AA1651 * EXP(($E$3 - $C$11^2/2) * (AB$2-AA$2) + $C$11*SQRT(AB$2-AA$2)*W1651)</f>
        <v>29.67509728780924</v>
      </c>
      <c r="AC1651" s="52">
        <f ca="1">AB1651 * EXP(($E$3 - $C$11^2/2) * (AC$2-AB$2) + $C$11*SQRT(AC$2-AB$2)*X1651)</f>
        <v>31.484253226988727</v>
      </c>
      <c r="AD1651" s="47"/>
      <c r="AE1651" s="3" t="s">
        <v>69</v>
      </c>
      <c r="AF1651" s="20" cm="1">
        <f t="array" aca="1" ref="AF1651" ca="1">MIN(Y1651:Y1654 / $D$11:$D$14)</f>
        <v>0.63986918506349166</v>
      </c>
      <c r="AG1651" s="20" cm="1">
        <f t="array" aca="1" ref="AG1651" ca="1">MIN(Z1651:Z1654 / $D$11:$D$14)</f>
        <v>0.50034017571077327</v>
      </c>
      <c r="AH1651" s="20" cm="1">
        <f t="array" aca="1" ref="AH1651" ca="1">MIN(AA1651:AA1654 / $D$11:$D$14)</f>
        <v>0.42252847733097476</v>
      </c>
      <c r="AI1651" s="20" cm="1">
        <f t="array" aca="1" ref="AI1651" ca="1">MIN(AB1651:AB1654 / $D$11:$D$14)</f>
        <v>0.29675097287809238</v>
      </c>
      <c r="AJ1651" s="20" cm="1">
        <f t="array" aca="1" ref="AJ1651" ca="1">MIN(AC1651:AC1654 / $D$11:$D$14)</f>
        <v>0.31484253226988729</v>
      </c>
      <c r="AK1651" s="72">
        <f t="array" aca="1" ref="AK1651" ca="1">SUMPRODUCT(AF1652:AJ1652, EXP(-$E$3*$AF$2:$AJ$2))</f>
        <v>77880.078307140488</v>
      </c>
      <c r="AL1651" s="70">
        <f ca="1">MAX(AC1652 - $D$11, 0) * EXP(-$E$2*$E$3)</f>
        <v>0.46794204540882789</v>
      </c>
    </row>
    <row r="1652" spans="7:38" ht="14.55" customHeight="1" x14ac:dyDescent="0.3">
      <c r="G1652" s="3">
        <v>1650</v>
      </c>
      <c r="H1652" s="58">
        <v>1.0219746209929892</v>
      </c>
      <c r="I1652" s="58">
        <v>-0.254266793689987</v>
      </c>
      <c r="J1652" s="58">
        <v>-0.67275014939462741</v>
      </c>
      <c r="K1652" s="59">
        <v>-0.12550404283541547</v>
      </c>
      <c r="L1652" s="60">
        <f t="array" ref="L1652:O1652">TRANSPOSE(MMULT(Option!$B$25:$E$28, TRANSPOSE(H1652:K1652)))</f>
        <v>1.0219746209929892</v>
      </c>
      <c r="M1652" s="60">
        <v>0.17575048263757861</v>
      </c>
      <c r="N1652" s="60">
        <v>-0.24867605541744164</v>
      </c>
      <c r="O1652" s="60">
        <v>0.103424547172895</v>
      </c>
      <c r="P1652" s="56" t="str">
        <f t="shared" si="2024"/>
        <v>330/5</v>
      </c>
      <c r="R1652" s="80"/>
      <c r="S1652" s="3" t="s">
        <v>29</v>
      </c>
      <c r="T1652" s="60">
        <f ca="1"/>
        <v>0.48931778139705195</v>
      </c>
      <c r="U1652" s="60">
        <f ca="1"/>
        <v>-0.56143821960187434</v>
      </c>
      <c r="V1652" s="60">
        <f ca="1"/>
        <v>-0.49218839336500397</v>
      </c>
      <c r="W1652" s="60">
        <f ca="1"/>
        <v>0.38650341785626874</v>
      </c>
      <c r="X1652" s="60">
        <f ca="1"/>
        <v>0.11444046629859683</v>
      </c>
      <c r="Y1652" s="52">
        <f ca="1">$B$12 * EXP(($E$3 - $C$12^2/2) * Y$2 + $C$12*SQRT(Y$2)*T1652)</f>
        <v>116.39219972815891</v>
      </c>
      <c r="Z1652" s="52">
        <f ca="1">Y1652 * EXP(($E$3 - $C$12^2/2) * (Z$2-Y$2) + $C$12*SQRT(Z$2-Y$2)*U1652)</f>
        <v>98.843130649051204</v>
      </c>
      <c r="AA1652" s="52">
        <f ca="1">Z1652 * EXP(($E$3 - $C$12^2/2) * (AA$2-Z$2) + $C$12*SQRT(AA$2-Z$2)*V1652)</f>
        <v>85.702117751444874</v>
      </c>
      <c r="AB1652" s="52">
        <f ca="1">AA1652 * EXP(($E$3 - $C$12^2/2) * (AB$2-AA$2) + $C$12*SQRT(AB$2-AA$2)*W1652)</f>
        <v>96.720808153863643</v>
      </c>
      <c r="AC1652" s="52">
        <f ca="1">AB1652 * EXP(($E$3 - $C$12^2/2) * (AC$2-AB$2) + $C$12*SQRT(AC$2-AB$2)*X1652)</f>
        <v>100.60084947984178</v>
      </c>
      <c r="AD1652" s="47"/>
      <c r="AE1652" s="3" t="s">
        <v>47</v>
      </c>
      <c r="AF1652" s="64">
        <f t="shared" ref="AF1652" ca="1" si="2085">($B$5*AF1654 + (1 + $B$6)*AF1653)*$B$2</f>
        <v>0</v>
      </c>
      <c r="AG1652" s="64">
        <f t="shared" ref="AG1652" ca="1" si="2086">($B$5*AG1654 + (1 + $B$6)*AG1653)*$B$2</f>
        <v>0</v>
      </c>
      <c r="AH1652" s="64">
        <f t="shared" ref="AH1652" ca="1" si="2087">($B$5*AH1654 + (1 + $B$6)*AH1653)*$B$2</f>
        <v>0</v>
      </c>
      <c r="AI1652" s="64">
        <f t="shared" ref="AI1652" ca="1" si="2088">($B$5*AI1654 + (1 + $B$6)*AI1653)*$B$2</f>
        <v>0</v>
      </c>
      <c r="AJ1652" s="64" cm="1">
        <f t="array" aca="1" ref="AJ1652" ca="1">($B$5*AJ1654 + (1 + $B$6)*AJ1653 + AND(NOT(AF1653:AJ1653)))*$B$2</f>
        <v>100000</v>
      </c>
      <c r="AK1652" s="73"/>
      <c r="AL1652" s="70"/>
    </row>
    <row r="1653" spans="7:38" ht="14.55" customHeight="1" x14ac:dyDescent="0.3">
      <c r="G1653" s="3">
        <v>1651</v>
      </c>
      <c r="H1653" s="58">
        <v>1.7002071795599965</v>
      </c>
      <c r="I1653" s="58">
        <v>0.58558493087593311</v>
      </c>
      <c r="J1653" s="58">
        <v>0.41955929588259938</v>
      </c>
      <c r="K1653" s="59">
        <v>-0.89541659609343327</v>
      </c>
      <c r="L1653" s="60">
        <f t="array" ref="L1653:O1653">TRANSPOSE(MMULT(Option!$B$25:$E$28, TRANSPOSE(H1653:K1653)))</f>
        <v>1.7002071795599965</v>
      </c>
      <c r="M1653" s="60">
        <v>1.2167803261368879</v>
      </c>
      <c r="N1653" s="60">
        <v>1.2019281543399387</v>
      </c>
      <c r="O1653" s="60">
        <v>0.14852562901150723</v>
      </c>
      <c r="P1653" s="56" t="str">
        <f t="shared" si="2024"/>
        <v>331/1</v>
      </c>
      <c r="R1653" s="80"/>
      <c r="S1653" s="3" t="s">
        <v>31</v>
      </c>
      <c r="T1653" s="60">
        <f ca="1"/>
        <v>1.032546271336664</v>
      </c>
      <c r="U1653" s="60">
        <f ca="1"/>
        <v>-1.1299268061318306</v>
      </c>
      <c r="V1653" s="60">
        <f ca="1"/>
        <v>1.1691973462513701</v>
      </c>
      <c r="W1653" s="60">
        <f ca="1"/>
        <v>-0.3171434643471206</v>
      </c>
      <c r="X1653" s="60">
        <f ca="1"/>
        <v>1.2131533024058945</v>
      </c>
      <c r="Y1653" s="52">
        <f ca="1">$B$13 * EXP(($E$3 - $C$13^2/2) * Y$2 + $C$13*SQRT(Y$2)*T1653)</f>
        <v>136.9935805442563</v>
      </c>
      <c r="Z1653" s="52">
        <f ca="1">Y1653 * EXP(($E$3 - $C$13^2/2) * (Z$2-Y$2) + $C$13*SQRT(Z$2-Y$2)*U1653)</f>
        <v>98.096925493943104</v>
      </c>
      <c r="AA1653" s="52">
        <f ca="1">Z1653 * EXP(($E$3 - $C$13^2/2) * (AA$2-Z$2) + $C$13*SQRT(AA$2-Z$2)*V1653)</f>
        <v>140.010193325258</v>
      </c>
      <c r="AB1653" s="52">
        <f ca="1">AA1653 * EXP(($E$3 - $C$13^2/2) * (AB$2-AA$2) + $C$13*SQRT(AB$2-AA$2)*W1653)</f>
        <v>127.94137998092592</v>
      </c>
      <c r="AC1653" s="52">
        <f ca="1">AB1653 * EXP(($E$3 - $C$13^2/2) * (AC$2-AB$2) + $C$13*SQRT(AC$2-AB$2)*X1653)</f>
        <v>185.03003825476395</v>
      </c>
      <c r="AD1653" s="47"/>
      <c r="AE1653" s="3" t="s">
        <v>46</v>
      </c>
      <c r="AF1653" s="52" t="b">
        <f t="shared" ref="AF1653" ca="1" si="2089">AF1651 &gt;= $B$4</f>
        <v>0</v>
      </c>
      <c r="AG1653" s="52" t="b">
        <f t="array" aca="1" ref="AG1653" ca="1">AND(AG1651 &gt;= $B$4, NOT(OR($AF1653:AF1653)))</f>
        <v>0</v>
      </c>
      <c r="AH1653" s="52" t="b">
        <f t="array" aca="1" ref="AH1653" ca="1">AND(AH1651 &gt;= $B$4, NOT(OR($AF1653:AG1653)))</f>
        <v>0</v>
      </c>
      <c r="AI1653" s="52" t="b">
        <f t="array" aca="1" ref="AI1653" ca="1">AND(AI1651 &gt;= $B$4, NOT(OR($AF1653:AH1653)))</f>
        <v>0</v>
      </c>
      <c r="AJ1653" s="52" t="b">
        <f t="array" aca="1" ref="AJ1653" ca="1">AND(AJ1651 &gt;= $B$4, NOT(OR($AF1653:AI1653)))</f>
        <v>0</v>
      </c>
      <c r="AK1653" s="73"/>
      <c r="AL1653" s="70"/>
    </row>
    <row r="1654" spans="7:38" ht="14.55" customHeight="1" x14ac:dyDescent="0.3">
      <c r="G1654" s="3">
        <v>1652</v>
      </c>
      <c r="H1654" s="58">
        <v>0.69940297936868001</v>
      </c>
      <c r="I1654" s="58">
        <v>-0.94680881468205125</v>
      </c>
      <c r="J1654" s="58">
        <v>-0.68943244118367775</v>
      </c>
      <c r="K1654" s="59">
        <v>0.51824989235619578</v>
      </c>
      <c r="L1654" s="60">
        <f t="array" ref="L1654:O1654">TRANSPOSE(MMULT(Option!$B$25:$E$28, TRANSPOSE(H1654:K1654)))</f>
        <v>0.69940297936868001</v>
      </c>
      <c r="M1654" s="60">
        <v>-0.58800342063891131</v>
      </c>
      <c r="N1654" s="60">
        <v>-0.57370700732845026</v>
      </c>
      <c r="O1654" s="60">
        <v>0.34106770483474869</v>
      </c>
      <c r="P1654" s="56" t="str">
        <f t="shared" si="2024"/>
        <v>331/2</v>
      </c>
      <c r="R1654" s="80"/>
      <c r="S1654" s="3" t="s">
        <v>30</v>
      </c>
      <c r="T1654" s="60">
        <f ca="1"/>
        <v>-3.9813065624901674E-2</v>
      </c>
      <c r="U1654" s="60">
        <f ca="1"/>
        <v>0.2165144513284335</v>
      </c>
      <c r="V1654" s="60">
        <f ca="1"/>
        <v>-6.4496300297054956E-2</v>
      </c>
      <c r="W1654" s="60">
        <f ca="1"/>
        <v>1.0289508674913481</v>
      </c>
      <c r="X1654" s="60">
        <f ca="1"/>
        <v>-0.26890945369381392</v>
      </c>
      <c r="Y1654" s="52">
        <f ca="1">$B$14 * EXP(($E$3 - $C$14^2/2) * Y$2 + $C$14*SQRT(Y$2)*T1654)</f>
        <v>99.308013361590511</v>
      </c>
      <c r="Z1654" s="52">
        <f ca="1">Y1654 * EXP(($E$3 - $C$14^2/2) * (Z$2-Y$2) + $C$14*SQRT(Z$2-Y$2)*U1654)</f>
        <v>106.50379323009045</v>
      </c>
      <c r="AA1654" s="52">
        <f ca="1">Z1654 * EXP(($E$3 - $C$14^2/2) * (AA$2-Z$2) + $C$14*SQRT(AA$2-Z$2)*V1654)</f>
        <v>104.98649382123989</v>
      </c>
      <c r="AB1654" s="52">
        <f ca="1">AA1654 * EXP(($E$3 - $C$14^2/2) * (AB$2-AA$2) + $C$14*SQRT(AB$2-AA$2)*W1654)</f>
        <v>143.66970818279367</v>
      </c>
      <c r="AC1654" s="52">
        <f ca="1">AB1654 * EXP(($E$3 - $C$14^2/2) * (AC$2-AB$2) + $C$14*SQRT(AC$2-AB$2)*X1654)</f>
        <v>133.19898470591784</v>
      </c>
      <c r="AD1654" s="47"/>
      <c r="AE1654" s="3" t="s">
        <v>68</v>
      </c>
      <c r="AF1654" s="52" t="b">
        <f ca="1">AND(AF1651&gt;$B$3, NOT(OR($AF1653:AF1653)))</f>
        <v>0</v>
      </c>
      <c r="AG1654" s="52" t="b">
        <f ca="1">AND(AG1651&gt;$B$3, NOT(OR($AF1653:AG1653)))</f>
        <v>0</v>
      </c>
      <c r="AH1654" s="52" t="b">
        <f ca="1">AND(AH1651&gt;$B$3, NOT(OR($AF1653:AH1653)))</f>
        <v>0</v>
      </c>
      <c r="AI1654" s="52" t="b">
        <f ca="1">AND(AI1651&gt;$B$3, NOT(OR($AF1653:AI1653)))</f>
        <v>0</v>
      </c>
      <c r="AJ1654" s="52" t="b">
        <f ca="1">AND(AJ1651&gt;$B$3, NOT(OR($AF1653:AJ1653)))</f>
        <v>0</v>
      </c>
      <c r="AK1654" s="74"/>
      <c r="AL1654" s="70"/>
    </row>
    <row r="1655" spans="7:38" ht="14.55" customHeight="1" x14ac:dyDescent="0.3">
      <c r="G1655" s="3">
        <v>1653</v>
      </c>
      <c r="H1655" s="58">
        <v>-0.5094228292891545</v>
      </c>
      <c r="I1655" s="58">
        <v>0.40654733413263017</v>
      </c>
      <c r="J1655" s="58">
        <v>-1.2803694224440723</v>
      </c>
      <c r="K1655" s="59">
        <v>-1.1646184962991526</v>
      </c>
      <c r="L1655" s="60">
        <f t="array" ref="L1655:O1655">TRANSPOSE(MMULT(Option!$B$25:$E$28, TRANSPOSE(H1655:K1655)))</f>
        <v>-0.5094228292891545</v>
      </c>
      <c r="M1655" s="60">
        <v>0.16883765473339457</v>
      </c>
      <c r="N1655" s="60">
        <v>-1.2218714013608916</v>
      </c>
      <c r="O1655" s="60">
        <v>-1.3445322691177803</v>
      </c>
      <c r="P1655" s="56" t="str">
        <f t="shared" si="2024"/>
        <v>331/3</v>
      </c>
      <c r="R1655" s="80">
        <v>414</v>
      </c>
      <c r="S1655" s="3" t="s">
        <v>28</v>
      </c>
      <c r="T1655" s="60">
        <f t="array" aca="1" ref="T1655:T1658" ca="1">TRANSPOSE(OFFSET($L$3, MATCH($R1655 &amp; "/" &amp; T$2, $P$3:$P$5002, 0) - 1, 0, 1, $E$1))</f>
        <v>0.47421053069513069</v>
      </c>
      <c r="U1655" s="60">
        <f t="array" aca="1" ref="U1655:U1658" ca="1">TRANSPOSE(OFFSET($L$3, MATCH($R1655 &amp; "/" &amp; U$2, $P$3:$P$5002, 0) - 1, 0, 1, $E$1))</f>
        <v>-0.80099434177624418</v>
      </c>
      <c r="V1655" s="60">
        <f t="array" aca="1" ref="V1655:V1658" ca="1">TRANSPOSE(OFFSET($L$3, MATCH($R1655 &amp; "/" &amp; V$2, $P$3:$P$5002, 0) - 1, 0, 1, $E$1))</f>
        <v>-1.7597212976935819</v>
      </c>
      <c r="W1655" s="60">
        <f t="array" aca="1" ref="W1655:W1658" ca="1">TRANSPOSE(OFFSET($L$3, MATCH($R1655 &amp; "/" &amp; W$2, $P$3:$P$5002, 0) - 1, 0, 1, $E$1))</f>
        <v>0.11350059741322908</v>
      </c>
      <c r="X1655" s="60">
        <f t="array" aca="1" ref="X1655:X1658" ca="1">TRANSPOSE(OFFSET($L$3, MATCH($R1655 &amp; "/" &amp; X$2, $P$3:$P$5002, 0) - 1, 0, 1, $E$1))</f>
        <v>0.99032418123497168</v>
      </c>
      <c r="Y1655" s="52">
        <f ca="1">$B$11 * EXP(($E$3 - $C$11^2/2) * Y$2 + $C$11*SQRT(Y$2)*T1655)</f>
        <v>115.86588346551028</v>
      </c>
      <c r="Z1655" s="52">
        <f ca="1">Y1655 * EXP(($E$3 - $C$11^2/2) * (Z$2-Y$2) + $C$11*SQRT(Z$2-Y$2)*U1655)</f>
        <v>91.572869440732262</v>
      </c>
      <c r="AA1655" s="52">
        <f ca="1">Z1655 * EXP(($E$3 - $C$11^2/2) * (AA$2-Z$2) + $C$11*SQRT(AA$2-Z$2)*V1655)</f>
        <v>54.283409889256454</v>
      </c>
      <c r="AB1655" s="52">
        <f ca="1">AA1655 * EXP(($E$3 - $C$11^2/2) * (AB$2-AA$2) + $C$11*SQRT(AB$2-AA$2)*W1655)</f>
        <v>56.445119655971169</v>
      </c>
      <c r="AC1655" s="52">
        <f ca="1">AB1655 * EXP(($E$3 - $C$11^2/2) * (AC$2-AB$2) + $C$11*SQRT(AC$2-AB$2)*X1655)</f>
        <v>76.352905576333967</v>
      </c>
      <c r="AD1655" s="47"/>
      <c r="AE1655" s="3" t="s">
        <v>69</v>
      </c>
      <c r="AF1655" s="20" cm="1">
        <f t="array" aca="1" ref="AF1655" ca="1">MIN(Y1655:Y1658 / $D$11:$D$14)</f>
        <v>1.0390096354395064</v>
      </c>
      <c r="AG1655" s="20" cm="1">
        <f t="array" aca="1" ref="AG1655" ca="1">MIN(Z1655:Z1658 / $D$11:$D$14)</f>
        <v>0.91572869440732263</v>
      </c>
      <c r="AH1655" s="20" cm="1">
        <f t="array" aca="1" ref="AH1655" ca="1">MIN(AA1655:AA1658 / $D$11:$D$14)</f>
        <v>0.54283409889256451</v>
      </c>
      <c r="AI1655" s="20" cm="1">
        <f t="array" aca="1" ref="AI1655" ca="1">MIN(AB1655:AB1658 / $D$11:$D$14)</f>
        <v>0.56445119655971165</v>
      </c>
      <c r="AJ1655" s="20" cm="1">
        <f t="array" aca="1" ref="AJ1655" ca="1">MIN(AC1655:AC1658 / $D$11:$D$14)</f>
        <v>0.76352905576333963</v>
      </c>
      <c r="AK1655" s="72">
        <f t="array" aca="1" ref="AK1655" ca="1">SUMPRODUCT(AF1656:AJ1656, EXP(-$E$3*$AF$2:$AJ$2))</f>
        <v>105721.0809451906</v>
      </c>
      <c r="AL1655" s="70">
        <f ca="1">MAX(AC1656 - $D$11, 0) * EXP(-$E$2*$E$3)</f>
        <v>74.580054842261447</v>
      </c>
    </row>
    <row r="1656" spans="7:38" ht="14.55" customHeight="1" x14ac:dyDescent="0.3">
      <c r="G1656" s="3">
        <v>1654</v>
      </c>
      <c r="H1656" s="58">
        <v>-0.67958953806546551</v>
      </c>
      <c r="I1656" s="58">
        <v>0.40448085095151382</v>
      </c>
      <c r="J1656" s="58">
        <v>-0.13497958090833187</v>
      </c>
      <c r="K1656" s="59">
        <v>-1.9856885766897279</v>
      </c>
      <c r="L1656" s="60">
        <f t="array" ref="L1656:O1656">TRANSPOSE(MMULT(Option!$B$25:$E$28, TRANSPOSE(H1656:K1656)))</f>
        <v>-0.67958953806546551</v>
      </c>
      <c r="M1656" s="60">
        <v>9.8877008102906394E-2</v>
      </c>
      <c r="N1656" s="60">
        <v>-0.2844717902730915</v>
      </c>
      <c r="O1656" s="60">
        <v>-1.8927052886997944</v>
      </c>
      <c r="P1656" s="56" t="str">
        <f t="shared" si="2024"/>
        <v>331/4</v>
      </c>
      <c r="R1656" s="80"/>
      <c r="S1656" s="3" t="s">
        <v>29</v>
      </c>
      <c r="T1656" s="60">
        <f ca="1"/>
        <v>0.22474484165226427</v>
      </c>
      <c r="U1656" s="60">
        <f ca="1"/>
        <v>-0.15199227291213357</v>
      </c>
      <c r="V1656" s="60">
        <f ca="1"/>
        <v>-0.58313271022881619</v>
      </c>
      <c r="W1656" s="60">
        <f ca="1"/>
        <v>0.1283917990921789</v>
      </c>
      <c r="X1656" s="60">
        <f ca="1"/>
        <v>2.5377648554350403</v>
      </c>
      <c r="Y1656" s="52">
        <f ca="1">$B$12 * EXP(($E$3 - $C$12^2/2) * Y$2 + $C$12*SQRT(Y$2)*T1656)</f>
        <v>107.51105059141619</v>
      </c>
      <c r="Z1656" s="52">
        <f ca="1">Y1656 * EXP(($E$3 - $C$12^2/2) * (Z$2-Y$2) + $C$12*SQRT(Z$2-Y$2)*U1656)</f>
        <v>103.23376260930121</v>
      </c>
      <c r="AA1656" s="52">
        <f ca="1">Z1656 * EXP(($E$3 - $C$12^2/2) * (AA$2-Z$2) + $C$12*SQRT(AA$2-Z$2)*V1656)</f>
        <v>87.099935518415663</v>
      </c>
      <c r="AB1656" s="52">
        <f ca="1">AA1656 * EXP(($E$3 - $C$12^2/2) * (AB$2-AA$2) + $C$12*SQRT(AB$2-AA$2)*W1656)</f>
        <v>90.973993801223472</v>
      </c>
      <c r="AC1656" s="52">
        <f ca="1">AB1656 * EXP(($E$3 - $C$12^2/2) * (AC$2-AB$2) + $C$12*SQRT(AC$2-AB$2)*X1656)</f>
        <v>195.76268599542936</v>
      </c>
      <c r="AD1656" s="47"/>
      <c r="AE1656" s="3" t="s">
        <v>47</v>
      </c>
      <c r="AF1656" s="64">
        <f t="shared" ref="AF1656" ca="1" si="2090">($B$5*AF1658 + (1 + $B$6)*AF1657)*$B$2</f>
        <v>15000</v>
      </c>
      <c r="AG1656" s="64">
        <f t="shared" ref="AG1656" ca="1" si="2091">($B$5*AG1658 + (1 + $B$6)*AG1657)*$B$2</f>
        <v>15000</v>
      </c>
      <c r="AH1656" s="64">
        <f t="shared" ref="AH1656" ca="1" si="2092">($B$5*AH1658 + (1 + $B$6)*AH1657)*$B$2</f>
        <v>0</v>
      </c>
      <c r="AI1656" s="64">
        <f t="shared" ref="AI1656" ca="1" si="2093">($B$5*AI1658 + (1 + $B$6)*AI1657)*$B$2</f>
        <v>0</v>
      </c>
      <c r="AJ1656" s="64" cm="1">
        <f t="array" aca="1" ref="AJ1656" ca="1">($B$5*AJ1658 + (1 + $B$6)*AJ1657 + AND(NOT(AF1657:AJ1657)))*$B$2</f>
        <v>100000</v>
      </c>
      <c r="AK1656" s="73"/>
      <c r="AL1656" s="70"/>
    </row>
    <row r="1657" spans="7:38" ht="14.55" customHeight="1" x14ac:dyDescent="0.3">
      <c r="G1657" s="3">
        <v>1655</v>
      </c>
      <c r="H1657" s="58">
        <v>-2.4255458711586275</v>
      </c>
      <c r="I1657" s="58">
        <v>1.407656060038436</v>
      </c>
      <c r="J1657" s="58">
        <v>0.96762698364962441</v>
      </c>
      <c r="K1657" s="59">
        <v>-0.49438254972260737</v>
      </c>
      <c r="L1657" s="60">
        <f t="array" ref="L1657:O1657">TRANSPOSE(MMULT(Option!$B$25:$E$28, TRANSPOSE(H1657:K1657)))</f>
        <v>-2.4255458711586275</v>
      </c>
      <c r="M1657" s="60">
        <v>0.3199197410544361</v>
      </c>
      <c r="N1657" s="60">
        <v>0.24826905379351916</v>
      </c>
      <c r="O1657" s="60">
        <v>-0.83610993922595167</v>
      </c>
      <c r="P1657" s="56" t="str">
        <f t="shared" si="2024"/>
        <v>331/5</v>
      </c>
      <c r="R1657" s="80"/>
      <c r="S1657" s="3" t="s">
        <v>31</v>
      </c>
      <c r="T1657" s="60">
        <f ca="1"/>
        <v>2.5436782148858428</v>
      </c>
      <c r="U1657" s="60">
        <f ca="1"/>
        <v>-1.2291226323815463</v>
      </c>
      <c r="V1657" s="60">
        <f ca="1"/>
        <v>-0.80901489531616011</v>
      </c>
      <c r="W1657" s="60">
        <f ca="1"/>
        <v>1.1735182306296668</v>
      </c>
      <c r="X1657" s="60">
        <f ca="1"/>
        <v>0.93852518252074291</v>
      </c>
      <c r="Y1657" s="52">
        <f ca="1">$B$13 * EXP(($E$3 - $C$13^2/2) * Y$2 + $C$13*SQRT(Y$2)*T1657)</f>
        <v>215.56740620590369</v>
      </c>
      <c r="Z1657" s="52">
        <f ca="1">Y1657 * EXP(($E$3 - $C$13^2/2) * (Z$2-Y$2) + $C$13*SQRT(Z$2-Y$2)*U1657)</f>
        <v>149.83532545503274</v>
      </c>
      <c r="AA1657" s="52">
        <f ca="1">Z1657 * EXP(($E$3 - $C$13^2/2) * (AA$2-Z$2) + $C$13*SQRT(AA$2-Z$2)*V1657)</f>
        <v>118.13551434071965</v>
      </c>
      <c r="AB1657" s="52">
        <f ca="1">AA1657 * EXP(($E$3 - $C$13^2/2) * (AB$2-AA$2) + $C$13*SQRT(AB$2-AA$2)*W1657)</f>
        <v>168.82925205847502</v>
      </c>
      <c r="AC1657" s="52">
        <f ca="1">AB1657 * EXP(($E$3 - $C$13^2/2) * (AC$2-AB$2) + $C$13*SQRT(AC$2-AB$2)*X1657)</f>
        <v>224.85267637690859</v>
      </c>
      <c r="AD1657" s="47"/>
      <c r="AE1657" s="3" t="s">
        <v>46</v>
      </c>
      <c r="AF1657" s="52" t="b">
        <f t="shared" ref="AF1657" ca="1" si="2094">AF1655 &gt;= $B$4</f>
        <v>0</v>
      </c>
      <c r="AG1657" s="52" t="b">
        <f t="array" aca="1" ref="AG1657" ca="1">AND(AG1655 &gt;= $B$4, NOT(OR($AF1657:AF1657)))</f>
        <v>0</v>
      </c>
      <c r="AH1657" s="52" t="b">
        <f t="array" aca="1" ref="AH1657" ca="1">AND(AH1655 &gt;= $B$4, NOT(OR($AF1657:AG1657)))</f>
        <v>0</v>
      </c>
      <c r="AI1657" s="52" t="b">
        <f t="array" aca="1" ref="AI1657" ca="1">AND(AI1655 &gt;= $B$4, NOT(OR($AF1657:AH1657)))</f>
        <v>0</v>
      </c>
      <c r="AJ1657" s="52" t="b">
        <f t="array" aca="1" ref="AJ1657" ca="1">AND(AJ1655 &gt;= $B$4, NOT(OR($AF1657:AI1657)))</f>
        <v>0</v>
      </c>
      <c r="AK1657" s="73"/>
      <c r="AL1657" s="70"/>
    </row>
    <row r="1658" spans="7:38" ht="14.55" customHeight="1" x14ac:dyDescent="0.3">
      <c r="G1658" s="3">
        <v>1656</v>
      </c>
      <c r="H1658" s="58">
        <v>-2.1640584221375478</v>
      </c>
      <c r="I1658" s="58">
        <v>-0.97776840530111786</v>
      </c>
      <c r="J1658" s="58">
        <v>-2.7791226946436409</v>
      </c>
      <c r="K1658" s="59">
        <v>0.13272568976264257</v>
      </c>
      <c r="L1658" s="60">
        <f t="array" ref="L1658:O1658">TRANSPOSE(MMULT(Option!$B$25:$E$28, TRANSPOSE(H1658:K1658)))</f>
        <v>-2.1640584221375478</v>
      </c>
      <c r="M1658" s="60">
        <v>-1.7617629147407459</v>
      </c>
      <c r="N1658" s="60">
        <v>-3.5625946755001721</v>
      </c>
      <c r="O1658" s="60">
        <v>-1.550432956917555</v>
      </c>
      <c r="P1658" s="56" t="str">
        <f t="shared" si="2024"/>
        <v>332/1</v>
      </c>
      <c r="R1658" s="80"/>
      <c r="S1658" s="3" t="s">
        <v>30</v>
      </c>
      <c r="T1658" s="60">
        <f ca="1"/>
        <v>0.11089328612282701</v>
      </c>
      <c r="U1658" s="60">
        <f ca="1"/>
        <v>5.9495024687023945E-2</v>
      </c>
      <c r="V1658" s="60">
        <f ca="1"/>
        <v>0.62226729232245381</v>
      </c>
      <c r="W1658" s="60">
        <f ca="1"/>
        <v>-0.10778216791328799</v>
      </c>
      <c r="X1658" s="60">
        <f ca="1"/>
        <v>0.45316388713561373</v>
      </c>
      <c r="Y1658" s="52">
        <f ca="1">$B$14 * EXP(($E$3 - $C$14^2/2) * Y$2 + $C$14*SQRT(Y$2)*T1658)</f>
        <v>103.90096354395064</v>
      </c>
      <c r="Z1658" s="52">
        <f ca="1">Y1658 * EXP(($E$3 - $C$14^2/2) * (Z$2-Y$2) + $C$14*SQRT(Z$2-Y$2)*U1658)</f>
        <v>106.3022741941051</v>
      </c>
      <c r="AA1658" s="52">
        <f ca="1">Z1658 * EXP(($E$3 - $C$14^2/2) * (AA$2-Z$2) + $C$14*SQRT(AA$2-Z$2)*V1658)</f>
        <v>128.76214522348653</v>
      </c>
      <c r="AB1658" s="52">
        <f ca="1">AA1658 * EXP(($E$3 - $C$14^2/2) * (AB$2-AA$2) + $C$14*SQRT(AB$2-AA$2)*W1658)</f>
        <v>125.29014612535306</v>
      </c>
      <c r="AC1658" s="52">
        <f ca="1">AB1658 * EXP(($E$3 - $C$14^2/2) * (AC$2-AB$2) + $C$14*SQRT(AC$2-AB$2)*X1658)</f>
        <v>144.25482918226328</v>
      </c>
      <c r="AD1658" s="47"/>
      <c r="AE1658" s="3" t="s">
        <v>68</v>
      </c>
      <c r="AF1658" s="52" t="b">
        <f ca="1">AND(AF1655&gt;$B$3, NOT(OR($AF1657:AF1657)))</f>
        <v>1</v>
      </c>
      <c r="AG1658" s="52" t="b">
        <f ca="1">AND(AG1655&gt;$B$3, NOT(OR($AF1657:AG1657)))</f>
        <v>1</v>
      </c>
      <c r="AH1658" s="52" t="b">
        <f ca="1">AND(AH1655&gt;$B$3, NOT(OR($AF1657:AH1657)))</f>
        <v>0</v>
      </c>
      <c r="AI1658" s="52" t="b">
        <f ca="1">AND(AI1655&gt;$B$3, NOT(OR($AF1657:AI1657)))</f>
        <v>0</v>
      </c>
      <c r="AJ1658" s="52" t="b">
        <f ca="1">AND(AJ1655&gt;$B$3, NOT(OR($AF1657:AJ1657)))</f>
        <v>0</v>
      </c>
      <c r="AK1658" s="74"/>
      <c r="AL1658" s="70"/>
    </row>
    <row r="1659" spans="7:38" ht="14.55" customHeight="1" x14ac:dyDescent="0.3">
      <c r="G1659" s="3">
        <v>1657</v>
      </c>
      <c r="H1659" s="58">
        <v>1.7458988976572563</v>
      </c>
      <c r="I1659" s="58">
        <v>-0.98139762944137066</v>
      </c>
      <c r="J1659" s="58">
        <v>0.66639767422276275</v>
      </c>
      <c r="K1659" s="59">
        <v>0.78730323503686039</v>
      </c>
      <c r="L1659" s="60">
        <f t="array" ref="L1659:O1659">TRANSPOSE(MMULT(Option!$B$25:$E$28, TRANSPOSE(H1659:K1659)))</f>
        <v>1.7458988976572563</v>
      </c>
      <c r="M1659" s="60">
        <v>-0.20110622569015801</v>
      </c>
      <c r="N1659" s="60">
        <v>1.0266731198457968</v>
      </c>
      <c r="O1659" s="60">
        <v>1.2456430535573497</v>
      </c>
      <c r="P1659" s="56" t="str">
        <f t="shared" si="2024"/>
        <v>332/2</v>
      </c>
      <c r="R1659" s="80">
        <v>415</v>
      </c>
      <c r="S1659" s="3" t="s">
        <v>28</v>
      </c>
      <c r="T1659" s="60">
        <f t="array" aca="1" ref="T1659:T1662" ca="1">TRANSPOSE(OFFSET($L$3, MATCH($R1659 &amp; "/" &amp; T$2, $P$3:$P$5002, 0) - 1, 0, 1, $E$1))</f>
        <v>0.96805537235802164</v>
      </c>
      <c r="U1659" s="60">
        <f t="array" aca="1" ref="U1659:U1662" ca="1">TRANSPOSE(OFFSET($L$3, MATCH($R1659 &amp; "/" &amp; U$2, $P$3:$P$5002, 0) - 1, 0, 1, $E$1))</f>
        <v>0.5773096191982674</v>
      </c>
      <c r="V1659" s="60">
        <f t="array" aca="1" ref="V1659:V1662" ca="1">TRANSPOSE(OFFSET($L$3, MATCH($R1659 &amp; "/" &amp; V$2, $P$3:$P$5002, 0) - 1, 0, 1, $E$1))</f>
        <v>0.69567222640669357</v>
      </c>
      <c r="W1659" s="60">
        <f t="array" aca="1" ref="W1659:W1662" ca="1">TRANSPOSE(OFFSET($L$3, MATCH($R1659 &amp; "/" &amp; W$2, $P$3:$P$5002, 0) - 1, 0, 1, $E$1))</f>
        <v>0.41698326179390893</v>
      </c>
      <c r="X1659" s="60">
        <f t="array" aca="1" ref="X1659:X1662" ca="1">TRANSPOSE(OFFSET($L$3, MATCH($R1659 &amp; "/" &amp; X$2, $P$3:$P$5002, 0) - 1, 0, 1, $E$1))</f>
        <v>-0.17238030176260205</v>
      </c>
      <c r="Y1659" s="52">
        <f ca="1">$B$11 * EXP(($E$3 - $C$11^2/2) * Y$2 + $C$11*SQRT(Y$2)*T1659)</f>
        <v>134.36860374280948</v>
      </c>
      <c r="Z1659" s="52">
        <f ca="1">Y1659 * EXP(($E$3 - $C$11^2/2) * (Z$2-Y$2) + $C$11*SQRT(Z$2-Y$2)*U1659)</f>
        <v>160.57798034961644</v>
      </c>
      <c r="AA1659" s="52">
        <f ca="1">Z1659 * EXP(($E$3 - $C$11^2/2) * (AA$2-Z$2) + $C$11*SQRT(AA$2-Z$2)*V1659)</f>
        <v>198.83619625711091</v>
      </c>
      <c r="AB1659" s="52">
        <f ca="1">AA1659 * EXP(($E$3 - $C$11^2/2) * (AB$2-AA$2) + $C$11*SQRT(AB$2-AA$2)*W1659)</f>
        <v>226.46181192033606</v>
      </c>
      <c r="AC1659" s="52">
        <f ca="1">AB1659 * EXP(($E$3 - $C$11^2/2) * (AC$2-AB$2) + $C$11*SQRT(AC$2-AB$2)*X1659)</f>
        <v>216.12614446766457</v>
      </c>
      <c r="AD1659" s="47"/>
      <c r="AE1659" s="3" t="s">
        <v>69</v>
      </c>
      <c r="AF1659" s="20" cm="1">
        <f t="array" aca="1" ref="AF1659" ca="1">MIN(Y1659:Y1662 / $D$11:$D$14)</f>
        <v>1.1095373949743061</v>
      </c>
      <c r="AG1659" s="20" cm="1">
        <f t="array" aca="1" ref="AG1659" ca="1">MIN(Z1659:Z1662 / $D$11:$D$14)</f>
        <v>0.82225661818073148</v>
      </c>
      <c r="AH1659" s="20" cm="1">
        <f t="array" aca="1" ref="AH1659" ca="1">MIN(AA1659:AA1662 / $D$11:$D$14)</f>
        <v>1.1836580550619396</v>
      </c>
      <c r="AI1659" s="20" cm="1">
        <f t="array" aca="1" ref="AI1659" ca="1">MIN(AB1659:AB1662 / $D$11:$D$14)</f>
        <v>1.483587884267378</v>
      </c>
      <c r="AJ1659" s="20" cm="1">
        <f t="array" aca="1" ref="AJ1659" ca="1">MIN(AC1659:AC1662 / $D$11:$D$14)</f>
        <v>1.244887307392383</v>
      </c>
      <c r="AK1659" s="72">
        <f t="array" aca="1" ref="AK1659" ca="1">SUMPRODUCT(AF1660:AJ1660, EXP(-$E$3*$AF$2:$AJ$2))</f>
        <v>126718.35135761407</v>
      </c>
      <c r="AL1659" s="70">
        <f ca="1">MAX(AC1660 - $D$11, 0) * EXP(-$E$2*$E$3)</f>
        <v>19.071842676143575</v>
      </c>
    </row>
    <row r="1660" spans="7:38" ht="14.55" customHeight="1" x14ac:dyDescent="0.3">
      <c r="G1660" s="3">
        <v>1658</v>
      </c>
      <c r="H1660" s="58">
        <v>-1.4030149365366857</v>
      </c>
      <c r="I1660" s="58">
        <v>-9.989240564122974E-2</v>
      </c>
      <c r="J1660" s="58">
        <v>-1.8505807659185809</v>
      </c>
      <c r="K1660" s="59">
        <v>-0.77056348387646623</v>
      </c>
      <c r="L1660" s="60">
        <f t="array" ref="L1660:O1660">TRANSPOSE(MMULT(Option!$B$25:$E$28, TRANSPOSE(H1660:K1660)))</f>
        <v>-1.4030149365366857</v>
      </c>
      <c r="M1660" s="60">
        <v>-0.65275887665510823</v>
      </c>
      <c r="N1660" s="60">
        <v>-2.2127476606376129</v>
      </c>
      <c r="O1660" s="60">
        <v>-1.608431471985625</v>
      </c>
      <c r="P1660" s="56" t="str">
        <f t="shared" si="2024"/>
        <v>332/3</v>
      </c>
      <c r="R1660" s="80"/>
      <c r="S1660" s="3" t="s">
        <v>29</v>
      </c>
      <c r="T1660" s="60">
        <f ca="1"/>
        <v>0.32981055723571023</v>
      </c>
      <c r="U1660" s="60">
        <f ca="1"/>
        <v>-1.0154863741642315</v>
      </c>
      <c r="V1660" s="60">
        <f ca="1"/>
        <v>1.1977081166062817</v>
      </c>
      <c r="W1660" s="60">
        <f ca="1"/>
        <v>0.7361790341837211</v>
      </c>
      <c r="X1660" s="60">
        <f ca="1"/>
        <v>-0.60139463496434631</v>
      </c>
      <c r="Y1660" s="52">
        <f ca="1">$B$12 * EXP(($E$3 - $C$12^2/2) * Y$2 + $C$12*SQRT(Y$2)*T1660)</f>
        <v>110.95373949743062</v>
      </c>
      <c r="Z1660" s="52">
        <f ca="1">Y1660 * EXP(($E$3 - $C$12^2/2) * (Z$2-Y$2) + $C$12*SQRT(Z$2-Y$2)*U1660)</f>
        <v>82.225661818073149</v>
      </c>
      <c r="AA1660" s="52">
        <f ca="1">Z1660 * EXP(($E$3 - $C$12^2/2) * (AA$2-Z$2) + $C$12*SQRT(AA$2-Z$2)*V1660)</f>
        <v>118.36580550619396</v>
      </c>
      <c r="AB1660" s="52">
        <f ca="1">AA1660 * EXP(($E$3 - $C$12^2/2) * (AB$2-AA$2) + $C$12*SQRT(AB$2-AA$2)*W1660)</f>
        <v>148.35878842673779</v>
      </c>
      <c r="AC1660" s="52">
        <f ca="1">AB1660 * EXP(($E$3 - $C$12^2/2) * (AC$2-AB$2) + $C$12*SQRT(AC$2-AB$2)*X1660)</f>
        <v>124.48873073923831</v>
      </c>
      <c r="AD1660" s="47"/>
      <c r="AE1660" s="3" t="s">
        <v>47</v>
      </c>
      <c r="AF1660" s="64">
        <f t="shared" ref="AF1660" ca="1" si="2095">($B$5*AF1662 + (1 + $B$6)*AF1661)*$B$2</f>
        <v>15000</v>
      </c>
      <c r="AG1660" s="64">
        <f t="shared" ref="AG1660" ca="1" si="2096">($B$5*AG1662 + (1 + $B$6)*AG1661)*$B$2</f>
        <v>15000</v>
      </c>
      <c r="AH1660" s="64">
        <f t="shared" ref="AH1660" ca="1" si="2097">($B$5*AH1662 + (1 + $B$6)*AH1661)*$B$2</f>
        <v>15000</v>
      </c>
      <c r="AI1660" s="64">
        <f t="shared" ref="AI1660" ca="1" si="2098">($B$5*AI1662 + (1 + $B$6)*AI1661)*$B$2</f>
        <v>105000</v>
      </c>
      <c r="AJ1660" s="64" cm="1">
        <f t="array" aca="1" ref="AJ1660" ca="1">($B$5*AJ1662 + (1 + $B$6)*AJ1661 + AND(NOT(AF1661:AJ1661)))*$B$2</f>
        <v>0</v>
      </c>
      <c r="AK1660" s="73"/>
      <c r="AL1660" s="70"/>
    </row>
    <row r="1661" spans="7:38" ht="14.55" customHeight="1" x14ac:dyDescent="0.3">
      <c r="G1661" s="3">
        <v>1659</v>
      </c>
      <c r="H1661" s="58">
        <v>1.4606819903709869</v>
      </c>
      <c r="I1661" s="58">
        <v>-2.3888966418584578</v>
      </c>
      <c r="J1661" s="58">
        <v>1.113073105600179</v>
      </c>
      <c r="K1661" s="59">
        <v>0.6806223270428774</v>
      </c>
      <c r="L1661" s="60">
        <f t="array" ref="L1661:O1661">TRANSPOSE(MMULT(Option!$B$25:$E$28, TRANSPOSE(H1661:K1661)))</f>
        <v>1.4606819903709869</v>
      </c>
      <c r="M1661" s="60">
        <v>-1.6051871416000445</v>
      </c>
      <c r="N1661" s="60">
        <v>0.93633612639159369</v>
      </c>
      <c r="O1661" s="60">
        <v>0.75881257819821069</v>
      </c>
      <c r="P1661" s="56" t="str">
        <f t="shared" si="2024"/>
        <v>332/4</v>
      </c>
      <c r="R1661" s="80"/>
      <c r="S1661" s="3" t="s">
        <v>31</v>
      </c>
      <c r="T1661" s="60">
        <f ca="1"/>
        <v>2.2937082225621923</v>
      </c>
      <c r="U1661" s="60">
        <f ca="1"/>
        <v>0.9608708292783481</v>
      </c>
      <c r="V1661" s="60">
        <f ca="1"/>
        <v>1.1547165819343852</v>
      </c>
      <c r="W1661" s="60">
        <f ca="1"/>
        <v>-0.57097926243668773</v>
      </c>
      <c r="X1661" s="60">
        <f ca="1"/>
        <v>0.38734267098590919</v>
      </c>
      <c r="Y1661" s="52">
        <f ca="1">$B$13 * EXP(($E$3 - $C$13^2/2) * Y$2 + $C$13*SQRT(Y$2)*T1661)</f>
        <v>199.99305736224582</v>
      </c>
      <c r="Z1661" s="52">
        <f ca="1">Y1661 * EXP(($E$3 - $C$13^2/2) * (Z$2-Y$2) + $C$13*SQRT(Z$2-Y$2)*U1661)</f>
        <v>268.14929640517335</v>
      </c>
      <c r="AA1661" s="52">
        <f ca="1">Z1661 * EXP(($E$3 - $C$13^2/2) * (AA$2-Z$2) + $C$13*SQRT(AA$2-Z$2)*V1661)</f>
        <v>381.0607747253494</v>
      </c>
      <c r="AB1661" s="52">
        <f ca="1">AA1661 * EXP(($E$3 - $C$13^2/2) * (AB$2-AA$2) + $C$13*SQRT(AB$2-AA$2)*W1661)</f>
        <v>322.68128340442445</v>
      </c>
      <c r="AC1661" s="52">
        <f ca="1">AB1661 * EXP(($E$3 - $C$13^2/2) * (AC$2-AB$2) + $C$13*SQRT(AC$2-AB$2)*X1661)</f>
        <v>364.26000011471922</v>
      </c>
      <c r="AD1661" s="47"/>
      <c r="AE1661" s="3" t="s">
        <v>46</v>
      </c>
      <c r="AF1661" s="52" t="b">
        <f t="shared" ref="AF1661" ca="1" si="2099">AF1659 &gt;= $B$4</f>
        <v>0</v>
      </c>
      <c r="AG1661" s="52" t="b">
        <f t="array" aca="1" ref="AG1661" ca="1">AND(AG1659 &gt;= $B$4, NOT(OR($AF1661:AF1661)))</f>
        <v>0</v>
      </c>
      <c r="AH1661" s="52" t="b">
        <f t="array" aca="1" ref="AH1661" ca="1">AND(AH1659 &gt;= $B$4, NOT(OR($AF1661:AG1661)))</f>
        <v>0</v>
      </c>
      <c r="AI1661" s="52" t="b">
        <f t="array" aca="1" ref="AI1661" ca="1">AND(AI1659 &gt;= $B$4, NOT(OR($AF1661:AH1661)))</f>
        <v>1</v>
      </c>
      <c r="AJ1661" s="52" t="b">
        <f t="array" aca="1" ref="AJ1661" ca="1">AND(AJ1659 &gt;= $B$4, NOT(OR($AF1661:AI1661)))</f>
        <v>0</v>
      </c>
      <c r="AK1661" s="73"/>
      <c r="AL1661" s="70"/>
    </row>
    <row r="1662" spans="7:38" ht="14.55" customHeight="1" x14ac:dyDescent="0.3">
      <c r="G1662" s="3">
        <v>1660</v>
      </c>
      <c r="H1662" s="58">
        <v>-1.149788327056998</v>
      </c>
      <c r="I1662" s="58">
        <v>-0.12099835804268075</v>
      </c>
      <c r="J1662" s="58">
        <v>-1.5034703158526581</v>
      </c>
      <c r="K1662" s="59">
        <v>-0.80431983348899894</v>
      </c>
      <c r="L1662" s="60">
        <f t="array" ref="L1662:O1662">TRANSPOSE(MMULT(Option!$B$25:$E$28, TRANSPOSE(H1662:K1662)))</f>
        <v>-1.149788327056998</v>
      </c>
      <c r="M1662" s="60">
        <v>-0.5708121577619899</v>
      </c>
      <c r="N1662" s="60">
        <v>-1.8121132503446178</v>
      </c>
      <c r="O1662" s="60">
        <v>-1.4738258519563168</v>
      </c>
      <c r="P1662" s="56" t="str">
        <f t="shared" si="2024"/>
        <v>332/5</v>
      </c>
      <c r="R1662" s="80"/>
      <c r="S1662" s="3" t="s">
        <v>30</v>
      </c>
      <c r="T1662" s="60">
        <f ca="1"/>
        <v>0.43868809907264683</v>
      </c>
      <c r="U1662" s="60">
        <f ca="1"/>
        <v>0.10237976523340117</v>
      </c>
      <c r="V1662" s="60">
        <f ca="1"/>
        <v>1.6268173544187396</v>
      </c>
      <c r="W1662" s="60">
        <f ca="1"/>
        <v>0.52217214186276384</v>
      </c>
      <c r="X1662" s="60">
        <f ca="1"/>
        <v>-1.0358801512868692</v>
      </c>
      <c r="Y1662" s="52">
        <f ca="1">$B$14 * EXP(($E$3 - $C$14^2/2) * Y$2 + $C$14*SQRT(Y$2)*T1662)</f>
        <v>114.63768798557226</v>
      </c>
      <c r="Z1662" s="52">
        <f ca="1">Y1662 * EXP(($E$3 - $C$14^2/2) * (Z$2-Y$2) + $C$14*SQRT(Z$2-Y$2)*U1662)</f>
        <v>118.80583777956997</v>
      </c>
      <c r="AA1662" s="52">
        <f ca="1">Z1662 * EXP(($E$3 - $C$14^2/2) * (AA$2-Z$2) + $C$14*SQRT(AA$2-Z$2)*V1662)</f>
        <v>194.52014901598233</v>
      </c>
      <c r="AB1662" s="52">
        <f ca="1">AA1662 * EXP(($E$3 - $C$14^2/2) * (AB$2-AA$2) + $C$14*SQRT(AB$2-AA$2)*W1662)</f>
        <v>228.64884396230835</v>
      </c>
      <c r="AC1662" s="52">
        <f ca="1">AB1662 * EXP(($E$3 - $C$14^2/2) * (AC$2-AB$2) + $C$14*SQRT(AC$2-AB$2)*X1662)</f>
        <v>168.41368254558492</v>
      </c>
      <c r="AD1662" s="47"/>
      <c r="AE1662" s="3" t="s">
        <v>68</v>
      </c>
      <c r="AF1662" s="52" t="b">
        <f ca="1">AND(AF1659&gt;$B$3, NOT(OR($AF1661:AF1661)))</f>
        <v>1</v>
      </c>
      <c r="AG1662" s="52" t="b">
        <f ca="1">AND(AG1659&gt;$B$3, NOT(OR($AF1661:AG1661)))</f>
        <v>1</v>
      </c>
      <c r="AH1662" s="52" t="b">
        <f ca="1">AND(AH1659&gt;$B$3, NOT(OR($AF1661:AH1661)))</f>
        <v>1</v>
      </c>
      <c r="AI1662" s="52" t="b">
        <f ca="1">AND(AI1659&gt;$B$3, NOT(OR($AF1661:AI1661)))</f>
        <v>0</v>
      </c>
      <c r="AJ1662" s="52" t="b">
        <f ca="1">AND(AJ1659&gt;$B$3, NOT(OR($AF1661:AJ1661)))</f>
        <v>0</v>
      </c>
      <c r="AK1662" s="74"/>
      <c r="AL1662" s="70"/>
    </row>
    <row r="1663" spans="7:38" ht="14.55" customHeight="1" x14ac:dyDescent="0.3">
      <c r="G1663" s="3">
        <v>1661</v>
      </c>
      <c r="H1663" s="58">
        <v>-0.95761834051001693</v>
      </c>
      <c r="I1663" s="58">
        <v>1.7451453319377956</v>
      </c>
      <c r="J1663" s="58">
        <v>-3.581787368923798</v>
      </c>
      <c r="K1663" s="59">
        <v>-0.71833492233833462</v>
      </c>
      <c r="L1663" s="60">
        <f t="array" ref="L1663:O1663">TRANSPOSE(MMULT(Option!$B$25:$E$28, TRANSPOSE(H1663:K1663)))</f>
        <v>-0.95761834051001693</v>
      </c>
      <c r="M1663" s="60">
        <v>1.2164047802567499</v>
      </c>
      <c r="N1663" s="60">
        <v>-3.0719809163722016</v>
      </c>
      <c r="O1663" s="60">
        <v>-1.2402996045932104</v>
      </c>
      <c r="P1663" s="56" t="str">
        <f t="shared" si="2024"/>
        <v>333/1</v>
      </c>
      <c r="R1663" s="80">
        <v>416</v>
      </c>
      <c r="S1663" s="3" t="s">
        <v>28</v>
      </c>
      <c r="T1663" s="60">
        <f t="array" aca="1" ref="T1663:T1666" ca="1">TRANSPOSE(OFFSET($L$3, MATCH($R1663 &amp; "/" &amp; T$2, $P$3:$P$5002, 0) - 1, 0, 1, $E$1))</f>
        <v>0.60227786727289612</v>
      </c>
      <c r="U1663" s="60">
        <f t="array" aca="1" ref="U1663:U1666" ca="1">TRANSPOSE(OFFSET($L$3, MATCH($R1663 &amp; "/" &amp; U$2, $P$3:$P$5002, 0) - 1, 0, 1, $E$1))</f>
        <v>-0.42722484202510008</v>
      </c>
      <c r="V1663" s="60">
        <f t="array" aca="1" ref="V1663:V1666" ca="1">TRANSPOSE(OFFSET($L$3, MATCH($R1663 &amp; "/" &amp; V$2, $P$3:$P$5002, 0) - 1, 0, 1, $E$1))</f>
        <v>1.6520686428117115</v>
      </c>
      <c r="W1663" s="60">
        <f t="array" aca="1" ref="W1663:W1666" ca="1">TRANSPOSE(OFFSET($L$3, MATCH($R1663 &amp; "/" &amp; W$2, $P$3:$P$5002, 0) - 1, 0, 1, $E$1))</f>
        <v>1.8160065802994927</v>
      </c>
      <c r="X1663" s="60">
        <f t="array" aca="1" ref="X1663:X1666" ca="1">TRANSPOSE(OFFSET($L$3, MATCH($R1663 &amp; "/" &amp; X$2, $P$3:$P$5002, 0) - 1, 0, 1, $E$1))</f>
        <v>1.5568592348256871</v>
      </c>
      <c r="Y1663" s="52">
        <f ca="1">$B$11 * EXP(($E$3 - $C$11^2/2) * Y$2 + $C$11*SQRT(Y$2)*T1663)</f>
        <v>120.40409527039327</v>
      </c>
      <c r="Z1663" s="52">
        <f ca="1">Y1663 * EXP(($E$3 - $C$11^2/2) * (Z$2-Y$2) + $C$11*SQRT(Z$2-Y$2)*U1663)</f>
        <v>106.45113925772843</v>
      </c>
      <c r="AA1663" s="52">
        <f ca="1">Z1663 * EXP(($E$3 - $C$11^2/2) * (AA$2-Z$2) + $C$11*SQRT(AA$2-Z$2)*V1663)</f>
        <v>175.61721055733358</v>
      </c>
      <c r="AB1663" s="52">
        <f ca="1">AA1663 * EXP(($E$3 - $C$11^2/2) * (AB$2-AA$2) + $C$11*SQRT(AB$2-AA$2)*W1663)</f>
        <v>304.32878923507019</v>
      </c>
      <c r="AC1663" s="52">
        <f ca="1">AB1663 * EXP(($E$3 - $C$11^2/2) * (AC$2-AB$2) + $C$11*SQRT(AC$2-AB$2)*X1663)</f>
        <v>487.92730565904185</v>
      </c>
      <c r="AD1663" s="47"/>
      <c r="AE1663" s="3" t="s">
        <v>69</v>
      </c>
      <c r="AF1663" s="20" cm="1">
        <f t="array" aca="1" ref="AF1663" ca="1">MIN(Y1663:Y1666 / $D$11:$D$14)</f>
        <v>0.78134806972794091</v>
      </c>
      <c r="AG1663" s="20" cm="1">
        <f t="array" aca="1" ref="AG1663" ca="1">MIN(Z1663:Z1666 / $D$11:$D$14)</f>
        <v>0.60604177699020567</v>
      </c>
      <c r="AH1663" s="20" cm="1">
        <f t="array" aca="1" ref="AH1663" ca="1">MIN(AA1663:AA1666 / $D$11:$D$14)</f>
        <v>0.69594549517441406</v>
      </c>
      <c r="AI1663" s="20" cm="1">
        <f t="array" aca="1" ref="AI1663" ca="1">MIN(AB1663:AB1666 / $D$11:$D$14)</f>
        <v>0.68541023955899572</v>
      </c>
      <c r="AJ1663" s="20" cm="1">
        <f t="array" aca="1" ref="AJ1663" ca="1">MIN(AC1663:AC1666 / $D$11:$D$14)</f>
        <v>1.0362363101940653</v>
      </c>
      <c r="AK1663" s="72">
        <f t="array" aca="1" ref="AK1663" ca="1">SUMPRODUCT(AF1664:AJ1664, EXP(-$E$3*$AF$2:$AJ$2))</f>
        <v>89562.090053211548</v>
      </c>
      <c r="AL1663" s="70">
        <f ca="1">MAX(AC1664 - $D$11, 0) * EXP(-$E$2*$E$3)</f>
        <v>78.010480334449639</v>
      </c>
    </row>
    <row r="1664" spans="7:38" ht="14.55" customHeight="1" x14ac:dyDescent="0.3">
      <c r="G1664" s="3">
        <v>1662</v>
      </c>
      <c r="H1664" s="58">
        <v>-0.67485054921208054</v>
      </c>
      <c r="I1664" s="58">
        <v>-0.78498907490479775</v>
      </c>
      <c r="J1664" s="58">
        <v>0.35231992001714985</v>
      </c>
      <c r="K1664" s="59">
        <v>-0.10927327285216819</v>
      </c>
      <c r="L1664" s="60">
        <f t="array" ref="L1664:O1664">TRANSPOSE(MMULT(Option!$B$25:$E$28, TRANSPOSE(H1664:K1664)))</f>
        <v>-0.67485054921208054</v>
      </c>
      <c r="M1664" s="60">
        <v>-0.98939459077775127</v>
      </c>
      <c r="N1664" s="60">
        <v>-0.16605247934430412</v>
      </c>
      <c r="O1664" s="60">
        <v>-0.50030884459101022</v>
      </c>
      <c r="P1664" s="56" t="str">
        <f t="shared" si="2024"/>
        <v>333/2</v>
      </c>
      <c r="R1664" s="80"/>
      <c r="S1664" s="3" t="s">
        <v>29</v>
      </c>
      <c r="T1664" s="60">
        <f ca="1"/>
        <v>-0.73952792327008865</v>
      </c>
      <c r="U1664" s="60">
        <f ca="1"/>
        <v>0.78833192527824747</v>
      </c>
      <c r="V1664" s="60">
        <f ca="1"/>
        <v>-0.26182291102755528</v>
      </c>
      <c r="W1664" s="60">
        <f ca="1"/>
        <v>1.3040071675678346</v>
      </c>
      <c r="X1664" s="60">
        <f ca="1"/>
        <v>1.1389585010941705</v>
      </c>
      <c r="Y1664" s="52">
        <f ca="1">$B$12 * EXP(($E$3 - $C$12^2/2) * Y$2 + $C$12*SQRT(Y$2)*T1664)</f>
        <v>80.504397398996986</v>
      </c>
      <c r="Z1664" s="52">
        <f ca="1">Y1664 * EXP(($E$3 - $C$12^2/2) * (Z$2-Y$2) + $C$12*SQRT(Z$2-Y$2)*U1664)</f>
        <v>102.49473040669909</v>
      </c>
      <c r="AA1664" s="52">
        <f ca="1">Z1664 * EXP(($E$3 - $C$12^2/2) * (AA$2-Z$2) + $C$12*SQRT(AA$2-Z$2)*V1664)</f>
        <v>95.227095060425441</v>
      </c>
      <c r="AB1664" s="52">
        <f ca="1">AA1664 * EXP(($E$3 - $C$12^2/2) * (AB$2-AA$2) + $C$12*SQRT(AB$2-AA$2)*W1664)</f>
        <v>141.52362489740199</v>
      </c>
      <c r="AC1664" s="52">
        <f ca="1">AB1664 * EXP(($E$3 - $C$12^2/2) * (AC$2-AB$2) + $C$12*SQRT(AC$2-AB$2)*X1664)</f>
        <v>200.16743951745255</v>
      </c>
      <c r="AD1664" s="47"/>
      <c r="AE1664" s="3" t="s">
        <v>47</v>
      </c>
      <c r="AF1664" s="64">
        <f t="shared" ref="AF1664" ca="1" si="2100">($B$5*AF1666 + (1 + $B$6)*AF1665)*$B$2</f>
        <v>0</v>
      </c>
      <c r="AG1664" s="64">
        <f t="shared" ref="AG1664" ca="1" si="2101">($B$5*AG1666 + (1 + $B$6)*AG1665)*$B$2</f>
        <v>0</v>
      </c>
      <c r="AH1664" s="64">
        <f t="shared" ref="AH1664" ca="1" si="2102">($B$5*AH1666 + (1 + $B$6)*AH1665)*$B$2</f>
        <v>0</v>
      </c>
      <c r="AI1664" s="64">
        <f t="shared" ref="AI1664" ca="1" si="2103">($B$5*AI1666 + (1 + $B$6)*AI1665)*$B$2</f>
        <v>0</v>
      </c>
      <c r="AJ1664" s="64" cm="1">
        <f t="array" aca="1" ref="AJ1664" ca="1">($B$5*AJ1666 + (1 + $B$6)*AJ1665 + AND(NOT(AF1665:AJ1665)))*$B$2</f>
        <v>114999.99999999999</v>
      </c>
      <c r="AK1664" s="73"/>
      <c r="AL1664" s="70"/>
    </row>
    <row r="1665" spans="7:38" ht="14.55" customHeight="1" x14ac:dyDescent="0.3">
      <c r="G1665" s="3">
        <v>1663</v>
      </c>
      <c r="H1665" s="58">
        <v>-0.33865855814163337</v>
      </c>
      <c r="I1665" s="58">
        <v>-0.30131238269380206</v>
      </c>
      <c r="J1665" s="58">
        <v>0.36264741771730313</v>
      </c>
      <c r="K1665" s="59">
        <v>-1.9511494034864236</v>
      </c>
      <c r="L1665" s="60">
        <f t="array" ref="L1665:O1665">TRANSPOSE(MMULT(Option!$B$25:$E$28, TRANSPOSE(H1665:K1665)))</f>
        <v>-0.33865855814163337</v>
      </c>
      <c r="M1665" s="60">
        <v>-0.41162078356102338</v>
      </c>
      <c r="N1665" s="60">
        <v>0.10415135106366288</v>
      </c>
      <c r="O1665" s="60">
        <v>-1.814448523486899</v>
      </c>
      <c r="P1665" s="56" t="str">
        <f t="shared" si="2024"/>
        <v>333/3</v>
      </c>
      <c r="R1665" s="80"/>
      <c r="S1665" s="3" t="s">
        <v>31</v>
      </c>
      <c r="T1665" s="60">
        <f ca="1"/>
        <v>-0.83911518852632894</v>
      </c>
      <c r="U1665" s="60">
        <f ca="1"/>
        <v>-0.86357266601123472</v>
      </c>
      <c r="V1665" s="60">
        <f ca="1"/>
        <v>0.44440807705343133</v>
      </c>
      <c r="W1665" s="60">
        <f ca="1"/>
        <v>-6.7512656234975377E-2</v>
      </c>
      <c r="X1665" s="60">
        <f ca="1"/>
        <v>1.3611098219513451</v>
      </c>
      <c r="Y1665" s="52">
        <f ca="1">$B$13 * EXP(($E$3 - $C$13^2/2) * Y$2 + $C$13*SQRT(Y$2)*T1665)</f>
        <v>78.134806972794095</v>
      </c>
      <c r="Z1665" s="52">
        <f ca="1">Y1665 * EXP(($E$3 - $C$13^2/2) * (Z$2-Y$2) + $C$13*SQRT(Z$2-Y$2)*U1665)</f>
        <v>60.604177699020568</v>
      </c>
      <c r="AA1665" s="52">
        <f ca="1">Z1665 * EXP(($E$3 - $C$13^2/2) * (AA$2-Z$2) + $C$13*SQRT(AA$2-Z$2)*V1665)</f>
        <v>69.594549517441408</v>
      </c>
      <c r="AB1665" s="52">
        <f ca="1">AA1665 * EXP(($E$3 - $C$13^2/2) * (AB$2-AA$2) + $C$13*SQRT(AB$2-AA$2)*W1665)</f>
        <v>68.541023955899576</v>
      </c>
      <c r="AC1665" s="52">
        <f ca="1">AB1665 * EXP(($E$3 - $C$13^2/2) * (AC$2-AB$2) + $C$13*SQRT(AC$2-AB$2)*X1665)</f>
        <v>103.62363101940653</v>
      </c>
      <c r="AD1665" s="47"/>
      <c r="AE1665" s="3" t="s">
        <v>46</v>
      </c>
      <c r="AF1665" s="52" t="b">
        <f t="shared" ref="AF1665" ca="1" si="2104">AF1663 &gt;= $B$4</f>
        <v>0</v>
      </c>
      <c r="AG1665" s="52" t="b">
        <f t="array" aca="1" ref="AG1665" ca="1">AND(AG1663 &gt;= $B$4, NOT(OR($AF1665:AF1665)))</f>
        <v>0</v>
      </c>
      <c r="AH1665" s="52" t="b">
        <f t="array" aca="1" ref="AH1665" ca="1">AND(AH1663 &gt;= $B$4, NOT(OR($AF1665:AG1665)))</f>
        <v>0</v>
      </c>
      <c r="AI1665" s="52" t="b">
        <f t="array" aca="1" ref="AI1665" ca="1">AND(AI1663 &gt;= $B$4, NOT(OR($AF1665:AH1665)))</f>
        <v>0</v>
      </c>
      <c r="AJ1665" s="52" t="b">
        <f t="array" aca="1" ref="AJ1665" ca="1">AND(AJ1663 &gt;= $B$4, NOT(OR($AF1665:AI1665)))</f>
        <v>0</v>
      </c>
      <c r="AK1665" s="73"/>
      <c r="AL1665" s="70"/>
    </row>
    <row r="1666" spans="7:38" ht="14.55" customHeight="1" x14ac:dyDescent="0.3">
      <c r="G1666" s="3">
        <v>1664</v>
      </c>
      <c r="H1666" s="58">
        <v>1.0733348662109659</v>
      </c>
      <c r="I1666" s="58">
        <v>0.62975583769313348</v>
      </c>
      <c r="J1666" s="58">
        <v>0.97804301657471893</v>
      </c>
      <c r="K1666" s="59">
        <v>-0.59592029657826395</v>
      </c>
      <c r="L1666" s="60">
        <f t="array" ref="L1666:O1666">TRANSPOSE(MMULT(Option!$B$25:$E$28, TRANSPOSE(H1666:K1666)))</f>
        <v>1.0733348662109659</v>
      </c>
      <c r="M1666" s="60">
        <v>1.006514705598208</v>
      </c>
      <c r="N1666" s="60">
        <v>1.4532677609024858</v>
      </c>
      <c r="O1666" s="60">
        <v>0.2748215311873754</v>
      </c>
      <c r="P1666" s="56" t="str">
        <f t="shared" si="2024"/>
        <v>333/4</v>
      </c>
      <c r="R1666" s="80"/>
      <c r="S1666" s="3" t="s">
        <v>30</v>
      </c>
      <c r="T1666" s="60">
        <f ca="1"/>
        <v>0.11137966441679226</v>
      </c>
      <c r="U1666" s="60">
        <f ca="1"/>
        <v>-0.12240067913198938</v>
      </c>
      <c r="V1666" s="60">
        <f ca="1"/>
        <v>1.0519373792551152</v>
      </c>
      <c r="W1666" s="60">
        <f ca="1"/>
        <v>0.18185380000339096</v>
      </c>
      <c r="X1666" s="60">
        <f ca="1"/>
        <v>0.74338055577020901</v>
      </c>
      <c r="Y1666" s="52">
        <f ca="1">$B$14 * EXP(($E$3 - $C$14^2/2) * Y$2 + $C$14*SQRT(Y$2)*T1666)</f>
        <v>103.91612520208591</v>
      </c>
      <c r="Z1666" s="52">
        <f ca="1">Y1666 * EXP(($E$3 - $C$14^2/2) * (Z$2-Y$2) + $C$14*SQRT(Z$2-Y$2)*U1666)</f>
        <v>100.67161484352928</v>
      </c>
      <c r="AA1666" s="52">
        <f ca="1">Z1666 * EXP(($E$3 - $C$14^2/2) * (AA$2-Z$2) + $C$14*SQRT(AA$2-Z$2)*V1666)</f>
        <v>138.71827742982526</v>
      </c>
      <c r="AB1666" s="52">
        <f ca="1">AA1666 * EXP(($E$3 - $C$14^2/2) * (AB$2-AA$2) + $C$14*SQRT(AB$2-AA$2)*W1666)</f>
        <v>147.23077229312821</v>
      </c>
      <c r="AC1666" s="52">
        <f ca="1">AB1666 * EXP(($E$3 - $C$14^2/2) * (AC$2-AB$2) + $C$14*SQRT(AC$2-AB$2)*X1666)</f>
        <v>184.93703246411374</v>
      </c>
      <c r="AD1666" s="47"/>
      <c r="AE1666" s="3" t="s">
        <v>68</v>
      </c>
      <c r="AF1666" s="52" t="b">
        <f ca="1">AND(AF1663&gt;$B$3, NOT(OR($AF1665:AF1665)))</f>
        <v>0</v>
      </c>
      <c r="AG1666" s="52" t="b">
        <f ca="1">AND(AG1663&gt;$B$3, NOT(OR($AF1665:AG1665)))</f>
        <v>0</v>
      </c>
      <c r="AH1666" s="52" t="b">
        <f ca="1">AND(AH1663&gt;$B$3, NOT(OR($AF1665:AH1665)))</f>
        <v>0</v>
      </c>
      <c r="AI1666" s="52" t="b">
        <f ca="1">AND(AI1663&gt;$B$3, NOT(OR($AF1665:AI1665)))</f>
        <v>0</v>
      </c>
      <c r="AJ1666" s="52" t="b">
        <f ca="1">AND(AJ1663&gt;$B$3, NOT(OR($AF1665:AJ1665)))</f>
        <v>1</v>
      </c>
      <c r="AK1666" s="74"/>
      <c r="AL1666" s="70"/>
    </row>
    <row r="1667" spans="7:38" ht="14.55" customHeight="1" x14ac:dyDescent="0.3">
      <c r="G1667" s="3">
        <v>1665</v>
      </c>
      <c r="H1667" s="58">
        <v>-0.93530568486985677</v>
      </c>
      <c r="I1667" s="58">
        <v>3.4703690284508391E-2</v>
      </c>
      <c r="J1667" s="58">
        <v>0.43089944037398481</v>
      </c>
      <c r="K1667" s="59">
        <v>0.48974727271142543</v>
      </c>
      <c r="L1667" s="60">
        <f t="array" ref="L1667:O1667">TRANSPOSE(MMULT(Option!$B$25:$E$28, TRANSPOSE(H1667:K1667)))</f>
        <v>-0.93530568486985677</v>
      </c>
      <c r="M1667" s="60">
        <v>-0.34231581642333009</v>
      </c>
      <c r="N1667" s="60">
        <v>1.3428601109812255E-2</v>
      </c>
      <c r="O1667" s="60">
        <v>0.13846275258670759</v>
      </c>
      <c r="P1667" s="56" t="str">
        <f t="shared" si="2024"/>
        <v>333/5</v>
      </c>
      <c r="R1667" s="80">
        <v>417</v>
      </c>
      <c r="S1667" s="3" t="s">
        <v>28</v>
      </c>
      <c r="T1667" s="60">
        <f t="array" aca="1" ref="T1667:T1670" ca="1">TRANSPOSE(OFFSET($L$3, MATCH($R1667 &amp; "/" &amp; T$2, $P$3:$P$5002, 0) - 1, 0, 1, $E$1))</f>
        <v>2.0900250801173001</v>
      </c>
      <c r="U1667" s="60">
        <f t="array" aca="1" ref="U1667:U1670" ca="1">TRANSPOSE(OFFSET($L$3, MATCH($R1667 &amp; "/" &amp; U$2, $P$3:$P$5002, 0) - 1, 0, 1, $E$1))</f>
        <v>0.13200728252629812</v>
      </c>
      <c r="V1667" s="60">
        <f t="array" aca="1" ref="V1667:V1670" ca="1">TRANSPOSE(OFFSET($L$3, MATCH($R1667 &amp; "/" &amp; V$2, $P$3:$P$5002, 0) - 1, 0, 1, $E$1))</f>
        <v>7.5831986238184034E-3</v>
      </c>
      <c r="W1667" s="60">
        <f t="array" aca="1" ref="W1667:W1670" ca="1">TRANSPOSE(OFFSET($L$3, MATCH($R1667 &amp; "/" &amp; W$2, $P$3:$P$5002, 0) - 1, 0, 1, $E$1))</f>
        <v>4.2102150270327571E-2</v>
      </c>
      <c r="X1667" s="60">
        <f t="array" aca="1" ref="X1667:X1670" ca="1">TRANSPOSE(OFFSET($L$3, MATCH($R1667 &amp; "/" &amp; X$2, $P$3:$P$5002, 0) - 1, 0, 1, $E$1))</f>
        <v>1.5058741840533001</v>
      </c>
      <c r="Y1667" s="52">
        <f ca="1">$B$11 * EXP(($E$3 - $C$11^2/2) * Y$2 + $C$11*SQRT(Y$2)*T1667)</f>
        <v>188.13837136927776</v>
      </c>
      <c r="Z1667" s="52">
        <f ca="1">Y1667 * EXP(($E$3 - $C$11^2/2) * (Z$2-Y$2) + $C$11*SQRT(Z$2-Y$2)*U1667)</f>
        <v>196.71970430512474</v>
      </c>
      <c r="AA1667" s="52">
        <f ca="1">Z1667 * EXP(($E$3 - $C$11^2/2) * (AA$2-Z$2) + $C$11*SQRT(AA$2-Z$2)*V1667)</f>
        <v>198.15605054949597</v>
      </c>
      <c r="AB1667" s="52">
        <f ca="1">AA1667 * EXP(($E$3 - $C$11^2/2) * (AB$2-AA$2) + $C$11*SQRT(AB$2-AA$2)*W1667)</f>
        <v>201.68064871883053</v>
      </c>
      <c r="AC1667" s="52">
        <f ca="1">AB1667 * EXP(($E$3 - $C$11^2/2) * (AC$2-AB$2) + $C$11*SQRT(AC$2-AB$2)*X1667)</f>
        <v>318.4443564307133</v>
      </c>
      <c r="AD1667" s="47"/>
      <c r="AE1667" s="3" t="s">
        <v>69</v>
      </c>
      <c r="AF1667" s="20" cm="1">
        <f t="array" aca="1" ref="AF1667" ca="1">MIN(Y1667:Y1670 / $D$11:$D$14)</f>
        <v>1.0870910740051674</v>
      </c>
      <c r="AG1667" s="20" cm="1">
        <f t="array" aca="1" ref="AG1667" ca="1">MIN(Z1667:Z1670 / $D$11:$D$14)</f>
        <v>0.91860576726272958</v>
      </c>
      <c r="AH1667" s="20" cm="1">
        <f t="array" aca="1" ref="AH1667" ca="1">MIN(AA1667:AA1670 / $D$11:$D$14)</f>
        <v>0.90807620221198837</v>
      </c>
      <c r="AI1667" s="20" cm="1">
        <f t="array" aca="1" ref="AI1667" ca="1">MIN(AB1667:AB1670 / $D$11:$D$14)</f>
        <v>0.58152063608395577</v>
      </c>
      <c r="AJ1667" s="20" cm="1">
        <f t="array" aca="1" ref="AJ1667" ca="1">MIN(AC1667:AC1670 / $D$11:$D$14)</f>
        <v>0.78795368281135036</v>
      </c>
      <c r="AK1667" s="72">
        <f t="array" aca="1" ref="AK1667" ca="1">SUMPRODUCT(AF1668:AJ1668, EXP(-$E$3*$AF$2:$AJ$2))</f>
        <v>118631.70059156645</v>
      </c>
      <c r="AL1667" s="70">
        <f ca="1">MAX(AC1668 - $D$11, 0) * EXP(-$E$2*$E$3)</f>
        <v>0</v>
      </c>
    </row>
    <row r="1668" spans="7:38" ht="14.55" customHeight="1" x14ac:dyDescent="0.3">
      <c r="G1668" s="3">
        <v>1666</v>
      </c>
      <c r="H1668" s="58">
        <v>1.279865222955902</v>
      </c>
      <c r="I1668" s="58">
        <v>0.25003836873082935</v>
      </c>
      <c r="J1668" s="58">
        <v>1.1225092393459311</v>
      </c>
      <c r="K1668" s="59">
        <v>-1.7125521019385572</v>
      </c>
      <c r="L1668" s="60">
        <f t="array" ref="L1668:O1668">TRANSPOSE(MMULT(Option!$B$25:$E$28, TRANSPOSE(H1668:K1668)))</f>
        <v>1.279865222955902</v>
      </c>
      <c r="M1668" s="60">
        <v>0.74111003945282183</v>
      </c>
      <c r="N1668" s="60">
        <v>1.5633326672521366</v>
      </c>
      <c r="O1668" s="60">
        <v>-0.67002913024087085</v>
      </c>
      <c r="P1668" s="56" t="str">
        <f t="shared" ref="P1668:P1731" si="2105">(QUOTIENT(G1668 - 1, $E$2) + 1) &amp; "/" &amp; MOD(G1668 -1, $E$2) + 1</f>
        <v>334/1</v>
      </c>
      <c r="R1668" s="80"/>
      <c r="S1668" s="3" t="s">
        <v>29</v>
      </c>
      <c r="T1668" s="60">
        <f ca="1"/>
        <v>0.26168463120897456</v>
      </c>
      <c r="U1668" s="60">
        <f ca="1"/>
        <v>-0.57801206051682152</v>
      </c>
      <c r="V1668" s="60">
        <f ca="1"/>
        <v>7.3965400915474058E-2</v>
      </c>
      <c r="W1668" s="60">
        <f ca="1"/>
        <v>-1.6313340381958552</v>
      </c>
      <c r="X1668" s="60">
        <f ca="1"/>
        <v>1.1178630139984522</v>
      </c>
      <c r="Y1668" s="52">
        <f ca="1">$B$12 * EXP(($E$3 - $C$12^2/2) * Y$2 + $C$12*SQRT(Y$2)*T1668)</f>
        <v>108.70910740051673</v>
      </c>
      <c r="Z1668" s="52">
        <f ca="1">Y1668 * EXP(($E$3 - $C$12^2/2) * (Z$2-Y$2) + $C$12*SQRT(Z$2-Y$2)*U1668)</f>
        <v>91.860576726272953</v>
      </c>
      <c r="AA1668" s="52">
        <f ca="1">Z1668 * EXP(($E$3 - $C$12^2/2) * (AA$2-Z$2) + $C$12*SQRT(AA$2-Z$2)*V1668)</f>
        <v>94.392495905981946</v>
      </c>
      <c r="AB1668" s="52">
        <f ca="1">AA1668 * EXP(($E$3 - $C$12^2/2) * (AB$2-AA$2) + $C$12*SQRT(AB$2-AA$2)*W1668)</f>
        <v>58.152063608395572</v>
      </c>
      <c r="AC1668" s="52">
        <f ca="1">AB1668 * EXP(($E$3 - $C$12^2/2) * (AC$2-AB$2) + $C$12*SQRT(AC$2-AB$2)*X1668)</f>
        <v>81.729929604601722</v>
      </c>
      <c r="AD1668" s="47"/>
      <c r="AE1668" s="3" t="s">
        <v>47</v>
      </c>
      <c r="AF1668" s="64">
        <f t="shared" ref="AF1668" ca="1" si="2106">($B$5*AF1670 + (1 + $B$6)*AF1669)*$B$2</f>
        <v>15000</v>
      </c>
      <c r="AG1668" s="64">
        <f t="shared" ref="AG1668" ca="1" si="2107">($B$5*AG1670 + (1 + $B$6)*AG1669)*$B$2</f>
        <v>15000</v>
      </c>
      <c r="AH1668" s="64">
        <f t="shared" ref="AH1668" ca="1" si="2108">($B$5*AH1670 + (1 + $B$6)*AH1669)*$B$2</f>
        <v>15000</v>
      </c>
      <c r="AI1668" s="64">
        <f t="shared" ref="AI1668" ca="1" si="2109">($B$5*AI1670 + (1 + $B$6)*AI1669)*$B$2</f>
        <v>0</v>
      </c>
      <c r="AJ1668" s="64" cm="1">
        <f t="array" aca="1" ref="AJ1668" ca="1">($B$5*AJ1670 + (1 + $B$6)*AJ1669 + AND(NOT(AF1669:AJ1669)))*$B$2</f>
        <v>100000</v>
      </c>
      <c r="AK1668" s="73"/>
      <c r="AL1668" s="70"/>
    </row>
    <row r="1669" spans="7:38" ht="14.55" customHeight="1" x14ac:dyDescent="0.3">
      <c r="G1669" s="3">
        <v>1667</v>
      </c>
      <c r="H1669" s="58">
        <v>0.99460311704798965</v>
      </c>
      <c r="I1669" s="58">
        <v>-0.39718642706848556</v>
      </c>
      <c r="J1669" s="58">
        <v>-0.90994623518318896</v>
      </c>
      <c r="K1669" s="59">
        <v>0.21994302282931122</v>
      </c>
      <c r="L1669" s="60">
        <f t="array" ref="L1669:O1669">TRANSPOSE(MMULT(Option!$B$25:$E$28, TRANSPOSE(H1669:K1669)))</f>
        <v>0.99460311704798965</v>
      </c>
      <c r="M1669" s="60">
        <v>3.3813873409117401E-2</v>
      </c>
      <c r="N1669" s="60">
        <v>-0.50538151172017765</v>
      </c>
      <c r="O1669" s="60">
        <v>0.30457805853912806</v>
      </c>
      <c r="P1669" s="56" t="str">
        <f t="shared" si="2105"/>
        <v>334/2</v>
      </c>
      <c r="R1669" s="80"/>
      <c r="S1669" s="3" t="s">
        <v>31</v>
      </c>
      <c r="T1669" s="60">
        <f ca="1"/>
        <v>0.48558146056302715</v>
      </c>
      <c r="U1669" s="60">
        <f ca="1"/>
        <v>-0.66368216042843631</v>
      </c>
      <c r="V1669" s="60">
        <f ca="1"/>
        <v>-0.193322569338715</v>
      </c>
      <c r="W1669" s="60">
        <f ca="1"/>
        <v>0.48375323251916102</v>
      </c>
      <c r="X1669" s="60">
        <f ca="1"/>
        <v>-8.9334449712979214E-2</v>
      </c>
      <c r="Y1669" s="52">
        <f ca="1">$B$13 * EXP(($E$3 - $C$13^2/2) * Y$2 + $C$13*SQRT(Y$2)*T1669)</f>
        <v>116.26180923868755</v>
      </c>
      <c r="Z1669" s="52">
        <f ca="1">Y1669 * EXP(($E$3 - $C$13^2/2) * (Z$2-Y$2) + $C$13*SQRT(Z$2-Y$2)*U1669)</f>
        <v>95.749937567928896</v>
      </c>
      <c r="AA1669" s="52">
        <f ca="1">Z1669 * EXP(($E$3 - $C$13^2/2) * (AA$2-Z$2) + $C$13*SQRT(AA$2-Z$2)*V1669)</f>
        <v>90.807620221198832</v>
      </c>
      <c r="AB1669" s="52">
        <f ca="1">AA1669 * EXP(($E$3 - $C$13^2/2) * (AB$2-AA$2) + $C$13*SQRT(AB$2-AA$2)*W1669)</f>
        <v>105.51669374863866</v>
      </c>
      <c r="AC1669" s="52">
        <f ca="1">AB1669 * EXP(($E$3 - $C$13^2/2) * (AC$2-AB$2) + $C$13*SQRT(AC$2-AB$2)*X1669)</f>
        <v>103.24128691715768</v>
      </c>
      <c r="AD1669" s="47"/>
      <c r="AE1669" s="3" t="s">
        <v>46</v>
      </c>
      <c r="AF1669" s="52" t="b">
        <f t="shared" ref="AF1669" ca="1" si="2110">AF1667 &gt;= $B$4</f>
        <v>0</v>
      </c>
      <c r="AG1669" s="52" t="b">
        <f t="array" aca="1" ref="AG1669" ca="1">AND(AG1667 &gt;= $B$4, NOT(OR($AF1669:AF1669)))</f>
        <v>0</v>
      </c>
      <c r="AH1669" s="52" t="b">
        <f t="array" aca="1" ref="AH1669" ca="1">AND(AH1667 &gt;= $B$4, NOT(OR($AF1669:AG1669)))</f>
        <v>0</v>
      </c>
      <c r="AI1669" s="52" t="b">
        <f t="array" aca="1" ref="AI1669" ca="1">AND(AI1667 &gt;= $B$4, NOT(OR($AF1669:AH1669)))</f>
        <v>0</v>
      </c>
      <c r="AJ1669" s="52" t="b">
        <f t="array" aca="1" ref="AJ1669" ca="1">AND(AJ1667 &gt;= $B$4, NOT(OR($AF1669:AI1669)))</f>
        <v>0</v>
      </c>
      <c r="AK1669" s="73"/>
      <c r="AL1669" s="70"/>
    </row>
    <row r="1670" spans="7:38" ht="14.55" customHeight="1" x14ac:dyDescent="0.3">
      <c r="G1670" s="3">
        <v>1668</v>
      </c>
      <c r="H1670" s="58">
        <v>-1.196600970169734</v>
      </c>
      <c r="I1670" s="58">
        <v>-0.1154437232958006</v>
      </c>
      <c r="J1670" s="58">
        <v>-0.55679109516258973</v>
      </c>
      <c r="K1670" s="59">
        <v>-0.36287419366835849</v>
      </c>
      <c r="L1670" s="60">
        <f t="array" ref="L1670:O1670">TRANSPOSE(MMULT(Option!$B$25:$E$28, TRANSPOSE(H1670:K1670)))</f>
        <v>-1.196600970169734</v>
      </c>
      <c r="M1670" s="60">
        <v>-0.5844463081700022</v>
      </c>
      <c r="N1670" s="60">
        <v>-0.99790587430184885</v>
      </c>
      <c r="O1670" s="60">
        <v>-0.92829203932917248</v>
      </c>
      <c r="P1670" s="56" t="str">
        <f t="shared" si="2105"/>
        <v>334/3</v>
      </c>
      <c r="R1670" s="80"/>
      <c r="S1670" s="3" t="s">
        <v>30</v>
      </c>
      <c r="T1670" s="60">
        <f ca="1"/>
        <v>0.52185041731668114</v>
      </c>
      <c r="U1670" s="60">
        <f ca="1"/>
        <v>-0.6628658565775073</v>
      </c>
      <c r="V1670" s="60">
        <f ca="1"/>
        <v>0.36840835318848902</v>
      </c>
      <c r="W1670" s="60">
        <f ca="1"/>
        <v>-1.1478511928004607</v>
      </c>
      <c r="X1670" s="60">
        <f ca="1"/>
        <v>4.2738382172976763E-2</v>
      </c>
      <c r="Y1670" s="52">
        <f ca="1">$B$14 * EXP(($E$3 - $C$14^2/2) * Y$2 + $C$14*SQRT(Y$2)*T1670)</f>
        <v>117.53372470675487</v>
      </c>
      <c r="Z1670" s="52">
        <f ca="1">Y1670 * EXP(($E$3 - $C$14^2/2) * (Z$2-Y$2) + $C$14*SQRT(Z$2-Y$2)*U1670)</f>
        <v>96.821158913124847</v>
      </c>
      <c r="AA1670" s="52">
        <f ca="1">Z1670 * EXP(($E$3 - $C$14^2/2) * (AA$2-Z$2) + $C$14*SQRT(AA$2-Z$2)*V1670)</f>
        <v>108.6778563742448</v>
      </c>
      <c r="AB1670" s="52">
        <f ca="1">AA1670 * EXP(($E$3 - $C$14^2/2) * (AB$2-AA$2) + $C$14*SQRT(AB$2-AA$2)*W1670)</f>
        <v>77.403554423558177</v>
      </c>
      <c r="AC1670" s="52">
        <f ca="1">AB1670 * EXP(($E$3 - $C$14^2/2) * (AC$2-AB$2) + $C$14*SQRT(AC$2-AB$2)*X1670)</f>
        <v>78.79536828113504</v>
      </c>
      <c r="AD1670" s="47"/>
      <c r="AE1670" s="3" t="s">
        <v>68</v>
      </c>
      <c r="AF1670" s="52" t="b">
        <f ca="1">AND(AF1667&gt;$B$3, NOT(OR($AF1669:AF1669)))</f>
        <v>1</v>
      </c>
      <c r="AG1670" s="52" t="b">
        <f ca="1">AND(AG1667&gt;$B$3, NOT(OR($AF1669:AG1669)))</f>
        <v>1</v>
      </c>
      <c r="AH1670" s="52" t="b">
        <f ca="1">AND(AH1667&gt;$B$3, NOT(OR($AF1669:AH1669)))</f>
        <v>1</v>
      </c>
      <c r="AI1670" s="52" t="b">
        <f ca="1">AND(AI1667&gt;$B$3, NOT(OR($AF1669:AI1669)))</f>
        <v>0</v>
      </c>
      <c r="AJ1670" s="52" t="b">
        <f ca="1">AND(AJ1667&gt;$B$3, NOT(OR($AF1669:AJ1669)))</f>
        <v>0</v>
      </c>
      <c r="AK1670" s="74"/>
      <c r="AL1670" s="70"/>
    </row>
    <row r="1671" spans="7:38" ht="14.55" customHeight="1" x14ac:dyDescent="0.3">
      <c r="G1671" s="3">
        <v>1669</v>
      </c>
      <c r="H1671" s="58">
        <v>1.2026886654468942</v>
      </c>
      <c r="I1671" s="58">
        <v>0.34150800392444913</v>
      </c>
      <c r="J1671" s="58">
        <v>-0.23285741187004694</v>
      </c>
      <c r="K1671" s="59">
        <v>-4.5686842508517268E-2</v>
      </c>
      <c r="L1671" s="60">
        <f t="array" ref="L1671:O1671">TRANSPOSE(MMULT(Option!$B$25:$E$28, TRANSPOSE(H1671:K1671)))</f>
        <v>1.2026886654468942</v>
      </c>
      <c r="M1671" s="60">
        <v>0.79407272186217059</v>
      </c>
      <c r="N1671" s="60">
        <v>0.36598224480934882</v>
      </c>
      <c r="O1671" s="60">
        <v>0.48593026595030869</v>
      </c>
      <c r="P1671" s="56" t="str">
        <f t="shared" si="2105"/>
        <v>334/4</v>
      </c>
      <c r="R1671" s="80">
        <v>418</v>
      </c>
      <c r="S1671" s="3" t="s">
        <v>28</v>
      </c>
      <c r="T1671" s="60">
        <f t="array" aca="1" ref="T1671:T1674" ca="1">TRANSPOSE(OFFSET($L$3, MATCH($R1671 &amp; "/" &amp; T$2, $P$3:$P$5002, 0) - 1, 0, 1, $E$1))</f>
        <v>0.84227918226182275</v>
      </c>
      <c r="U1671" s="60">
        <f t="array" aca="1" ref="U1671:U1674" ca="1">TRANSPOSE(OFFSET($L$3, MATCH($R1671 &amp; "/" &amp; U$2, $P$3:$P$5002, 0) - 1, 0, 1, $E$1))</f>
        <v>1.1622984869180855</v>
      </c>
      <c r="V1671" s="60">
        <f t="array" aca="1" ref="V1671:V1674" ca="1">TRANSPOSE(OFFSET($L$3, MATCH($R1671 &amp; "/" &amp; V$2, $P$3:$P$5002, 0) - 1, 0, 1, $E$1))</f>
        <v>-0.35212957069272066</v>
      </c>
      <c r="W1671" s="60">
        <f t="array" aca="1" ref="W1671:W1674" ca="1">TRANSPOSE(OFFSET($L$3, MATCH($R1671 &amp; "/" &amp; W$2, $P$3:$P$5002, 0) - 1, 0, 1, $E$1))</f>
        <v>1.5896012569102791</v>
      </c>
      <c r="X1671" s="60">
        <f t="array" aca="1" ref="X1671:X1674" ca="1">TRANSPOSE(OFFSET($L$3, MATCH($R1671 &amp; "/" &amp; X$2, $P$3:$P$5002, 0) - 1, 0, 1, $E$1))</f>
        <v>0.56999292874456553</v>
      </c>
      <c r="Y1671" s="52">
        <f ca="1">$B$11 * EXP(($E$3 - $C$11^2/2) * Y$2 + $C$11*SQRT(Y$2)*T1671)</f>
        <v>129.39295547457769</v>
      </c>
      <c r="Z1671" s="52">
        <f ca="1">Y1671 * EXP(($E$3 - $C$11^2/2) * (Z$2-Y$2) + $C$11*SQRT(Z$2-Y$2)*U1671)</f>
        <v>184.29606008893029</v>
      </c>
      <c r="AA1671" s="52">
        <f ca="1">Z1671 * EXP(($E$3 - $C$11^2/2) * (AA$2-Z$2) + $C$11*SQRT(AA$2-Z$2)*V1671)</f>
        <v>166.65146832303867</v>
      </c>
      <c r="AB1671" s="52">
        <f ca="1">AA1671 * EXP(($E$3 - $C$11^2/2) * (AB$2-AA$2) + $C$11*SQRT(AB$2-AA$2)*W1671)</f>
        <v>269.82807383582536</v>
      </c>
      <c r="AC1671" s="52">
        <f ca="1">AB1671 * EXP(($E$3 - $C$11^2/2) * (AC$2-AB$2) + $C$11*SQRT(AC$2-AB$2)*X1671)</f>
        <v>321.75258197510897</v>
      </c>
      <c r="AD1671" s="47"/>
      <c r="AE1671" s="3" t="s">
        <v>69</v>
      </c>
      <c r="AF1671" s="20" cm="1">
        <f t="array" aca="1" ref="AF1671" ca="1">MIN(Y1671:Y1674 / $D$11:$D$14)</f>
        <v>0.945224304356998</v>
      </c>
      <c r="AG1671" s="20" cm="1">
        <f t="array" aca="1" ref="AG1671" ca="1">MIN(Z1671:Z1674 / $D$11:$D$14)</f>
        <v>0.92369484490573139</v>
      </c>
      <c r="AH1671" s="20" cm="1">
        <f t="array" aca="1" ref="AH1671" ca="1">MIN(AA1671:AA1674 / $D$11:$D$14)</f>
        <v>1.0098835007618205</v>
      </c>
      <c r="AI1671" s="20" cm="1">
        <f t="array" aca="1" ref="AI1671" ca="1">MIN(AB1671:AB1674 / $D$11:$D$14)</f>
        <v>0.83221176998515256</v>
      </c>
      <c r="AJ1671" s="20" cm="1">
        <f t="array" aca="1" ref="AJ1671" ca="1">MIN(AC1671:AC1674 / $D$11:$D$14)</f>
        <v>0.7626543937482384</v>
      </c>
      <c r="AK1671" s="72">
        <f t="array" aca="1" ref="AK1671" ca="1">SUMPRODUCT(AF1672:AJ1672, EXP(-$E$3*$AF$2:$AJ$2))</f>
        <v>130912.66188773618</v>
      </c>
      <c r="AL1671" s="70">
        <f ca="1">MAX(AC1672 - $D$11, 0) * EXP(-$E$2*$E$3)</f>
        <v>117.9783592133338</v>
      </c>
    </row>
    <row r="1672" spans="7:38" ht="14.55" customHeight="1" x14ac:dyDescent="0.3">
      <c r="G1672" s="3">
        <v>1670</v>
      </c>
      <c r="H1672" s="58">
        <v>3.0290496812734342</v>
      </c>
      <c r="I1672" s="58">
        <v>0.80545834068117772</v>
      </c>
      <c r="J1672" s="58">
        <v>0.4931769878219826</v>
      </c>
      <c r="K1672" s="59">
        <v>-0.16785031605755404</v>
      </c>
      <c r="L1672" s="60">
        <f t="array" ref="L1672:O1672">TRANSPOSE(MMULT(Option!$B$25:$E$28, TRANSPOSE(H1672:K1672)))</f>
        <v>3.0290496812734342</v>
      </c>
      <c r="M1672" s="60">
        <v>1.9498346355703791</v>
      </c>
      <c r="N1672" s="60">
        <v>1.8557006887938994</v>
      </c>
      <c r="O1672" s="60">
        <v>1.3750582447087096</v>
      </c>
      <c r="P1672" s="56" t="str">
        <f t="shared" si="2105"/>
        <v>334/5</v>
      </c>
      <c r="R1672" s="80"/>
      <c r="S1672" s="3" t="s">
        <v>29</v>
      </c>
      <c r="T1672" s="60">
        <f ca="1"/>
        <v>0.78894153475577222</v>
      </c>
      <c r="U1672" s="60">
        <f ca="1"/>
        <v>-1.0868532558140518</v>
      </c>
      <c r="V1672" s="60">
        <f ca="1"/>
        <v>1.9468538580465755</v>
      </c>
      <c r="W1672" s="60">
        <f ca="1"/>
        <v>0.96695713039337061</v>
      </c>
      <c r="X1672" s="60">
        <f ca="1"/>
        <v>0.37484058175227997</v>
      </c>
      <c r="Y1672" s="52">
        <f ca="1">$B$12 * EXP(($E$3 - $C$12^2/2) * Y$2 + $C$12*SQRT(Y$2)*T1672)</f>
        <v>127.33897769641931</v>
      </c>
      <c r="Z1672" s="52">
        <f ca="1">Y1672 * EXP(($E$3 - $C$12^2/2) * (Z$2-Y$2) + $C$12*SQRT(Z$2-Y$2)*U1672)</f>
        <v>92.369484490573143</v>
      </c>
      <c r="AA1672" s="52">
        <f ca="1">Z1672 * EXP(($E$3 - $C$12^2/2) * (AA$2-Z$2) + $C$12*SQRT(AA$2-Z$2)*V1672)</f>
        <v>166.47627838106558</v>
      </c>
      <c r="AB1672" s="52">
        <f ca="1">AA1672 * EXP(($E$3 - $C$12^2/2) * (AB$2-AA$2) + $C$12*SQRT(AB$2-AA$2)*W1672)</f>
        <v>223.61816263009945</v>
      </c>
      <c r="AC1672" s="52">
        <f ca="1">AB1672 * EXP(($E$3 - $C$12^2/2) * (AC$2-AB$2) + $C$12*SQRT(AC$2-AB$2)*X1672)</f>
        <v>251.48721184903698</v>
      </c>
      <c r="AD1672" s="47"/>
      <c r="AE1672" s="3" t="s">
        <v>47</v>
      </c>
      <c r="AF1672" s="64">
        <f t="shared" ref="AF1672" ca="1" si="2111">($B$5*AF1674 + (1 + $B$6)*AF1673)*$B$2</f>
        <v>15000</v>
      </c>
      <c r="AG1672" s="64">
        <f t="shared" ref="AG1672" ca="1" si="2112">($B$5*AG1674 + (1 + $B$6)*AG1673)*$B$2</f>
        <v>15000</v>
      </c>
      <c r="AH1672" s="64">
        <f t="shared" ref="AH1672" ca="1" si="2113">($B$5*AH1674 + (1 + $B$6)*AH1673)*$B$2</f>
        <v>15000</v>
      </c>
      <c r="AI1672" s="64">
        <f t="shared" ref="AI1672" ca="1" si="2114">($B$5*AI1674 + (1 + $B$6)*AI1673)*$B$2</f>
        <v>15000</v>
      </c>
      <c r="AJ1672" s="64" cm="1">
        <f t="array" aca="1" ref="AJ1672" ca="1">($B$5*AJ1674 + (1 + $B$6)*AJ1673 + AND(NOT(AF1673:AJ1673)))*$B$2</f>
        <v>100000</v>
      </c>
      <c r="AK1672" s="73"/>
      <c r="AL1672" s="70"/>
    </row>
    <row r="1673" spans="7:38" ht="14.55" customHeight="1" x14ac:dyDescent="0.3">
      <c r="G1673" s="3">
        <v>1671</v>
      </c>
      <c r="H1673" s="58">
        <v>-0.63448918090921158</v>
      </c>
      <c r="I1673" s="58">
        <v>4.9403738892407886E-2</v>
      </c>
      <c r="J1673" s="58">
        <v>-5.378867471385539E-3</v>
      </c>
      <c r="K1673" s="59">
        <v>1.3903811870746348</v>
      </c>
      <c r="L1673" s="60">
        <f t="array" ref="L1673:O1673">TRANSPOSE(MMULT(Option!$B$25:$E$28, TRANSPOSE(H1673:K1673)))</f>
        <v>-0.63448918090921158</v>
      </c>
      <c r="M1673" s="60">
        <v>-0.20851639774602609</v>
      </c>
      <c r="N1673" s="60">
        <v>-0.24558305020057444</v>
      </c>
      <c r="O1673" s="60">
        <v>0.94874273054143243</v>
      </c>
      <c r="P1673" s="56" t="str">
        <f t="shared" si="2105"/>
        <v>335/1</v>
      </c>
      <c r="R1673" s="80"/>
      <c r="S1673" s="3" t="s">
        <v>31</v>
      </c>
      <c r="T1673" s="60">
        <f ca="1"/>
        <v>1.6504790870700607</v>
      </c>
      <c r="U1673" s="60">
        <f ca="1"/>
        <v>0.29904216899816188</v>
      </c>
      <c r="V1673" s="60">
        <f ca="1"/>
        <v>-2.5541771258504875E-3</v>
      </c>
      <c r="W1673" s="60">
        <f ca="1"/>
        <v>0.32901702723361553</v>
      </c>
      <c r="X1673" s="60">
        <f ca="1"/>
        <v>0.85710377218734857</v>
      </c>
      <c r="Y1673" s="52">
        <f ca="1">$B$13 * EXP(($E$3 - $C$13^2/2) * Y$2 + $C$13*SQRT(Y$2)*T1673)</f>
        <v>164.89582520428027</v>
      </c>
      <c r="Z1673" s="52">
        <f ca="1">Y1673 * EXP(($E$3 - $C$13^2/2) * (Z$2-Y$2) + $C$13*SQRT(Z$2-Y$2)*U1673)</f>
        <v>181.27705703896089</v>
      </c>
      <c r="AA1673" s="52">
        <f ca="1">Z1673 * EXP(($E$3 - $C$13^2/2) * (AA$2-Z$2) + $C$13*SQRT(AA$2-Z$2)*V1673)</f>
        <v>182.04616516612654</v>
      </c>
      <c r="AB1673" s="52">
        <f ca="1">AA1673 * EXP(($E$3 - $C$13^2/2) * (AB$2-AA$2) + $C$13*SQRT(AB$2-AA$2)*W1673)</f>
        <v>201.93894875655235</v>
      </c>
      <c r="AC1673" s="52">
        <f ca="1">AB1673 * EXP(($E$3 - $C$13^2/2) * (AC$2-AB$2) + $C$13*SQRT(AC$2-AB$2)*X1673)</f>
        <v>262.4594383437996</v>
      </c>
      <c r="AD1673" s="47"/>
      <c r="AE1673" s="3" t="s">
        <v>46</v>
      </c>
      <c r="AF1673" s="52" t="b">
        <f t="shared" ref="AF1673" ca="1" si="2115">AF1671 &gt;= $B$4</f>
        <v>0</v>
      </c>
      <c r="AG1673" s="52" t="b">
        <f t="array" aca="1" ref="AG1673" ca="1">AND(AG1671 &gt;= $B$4, NOT(OR($AF1673:AF1673)))</f>
        <v>0</v>
      </c>
      <c r="AH1673" s="52" t="b">
        <f t="array" aca="1" ref="AH1673" ca="1">AND(AH1671 &gt;= $B$4, NOT(OR($AF1673:AG1673)))</f>
        <v>0</v>
      </c>
      <c r="AI1673" s="52" t="b">
        <f t="array" aca="1" ref="AI1673" ca="1">AND(AI1671 &gt;= $B$4, NOT(OR($AF1673:AH1673)))</f>
        <v>0</v>
      </c>
      <c r="AJ1673" s="52" t="b">
        <f t="array" aca="1" ref="AJ1673" ca="1">AND(AJ1671 &gt;= $B$4, NOT(OR($AF1673:AI1673)))</f>
        <v>0</v>
      </c>
      <c r="AK1673" s="73"/>
      <c r="AL1673" s="70"/>
    </row>
    <row r="1674" spans="7:38" ht="14.55" customHeight="1" x14ac:dyDescent="0.3">
      <c r="G1674" s="3">
        <v>1672</v>
      </c>
      <c r="H1674" s="58">
        <v>0.86415756337738348</v>
      </c>
      <c r="I1674" s="58">
        <v>-9.6975509508287136E-2</v>
      </c>
      <c r="J1674" s="58">
        <v>1.4930787049172438</v>
      </c>
      <c r="K1674" s="59">
        <v>0.39333984862749516</v>
      </c>
      <c r="L1674" s="60">
        <f t="array" ref="L1674:O1674">TRANSPOSE(MMULT(Option!$B$25:$E$28, TRANSPOSE(H1674:K1674)))</f>
        <v>0.86415756337738348</v>
      </c>
      <c r="M1674" s="60">
        <v>0.25678350277522627</v>
      </c>
      <c r="N1674" s="60">
        <v>1.6316549313855784</v>
      </c>
      <c r="O1674" s="60">
        <v>0.94852412199140479</v>
      </c>
      <c r="P1674" s="56" t="str">
        <f t="shared" si="2105"/>
        <v>335/2</v>
      </c>
      <c r="R1674" s="80"/>
      <c r="S1674" s="3" t="s">
        <v>30</v>
      </c>
      <c r="T1674" s="60">
        <f ca="1"/>
        <v>-0.20444340181892073</v>
      </c>
      <c r="U1674" s="60">
        <f ca="1"/>
        <v>0.80543497125566366</v>
      </c>
      <c r="V1674" s="60">
        <f ca="1"/>
        <v>-0.61820830803688875</v>
      </c>
      <c r="W1674" s="60">
        <f ca="1"/>
        <v>-0.66167772578769535</v>
      </c>
      <c r="X1674" s="60">
        <f ca="1"/>
        <v>-0.30760656025669708</v>
      </c>
      <c r="Y1674" s="52">
        <f ca="1">$B$14 * EXP(($E$3 - $C$14^2/2) * Y$2 + $C$14*SQRT(Y$2)*T1674)</f>
        <v>94.522430435699803</v>
      </c>
      <c r="Z1674" s="52">
        <f ca="1">Y1674 * EXP(($E$3 - $C$14^2/2) * (Z$2-Y$2) + $C$14*SQRT(Z$2-Y$2)*U1674)</f>
        <v>120.96093676478668</v>
      </c>
      <c r="AA1674" s="52">
        <f ca="1">Z1674 * EXP(($E$3 - $C$14^2/2) * (AA$2-Z$2) + $C$14*SQRT(AA$2-Z$2)*V1674)</f>
        <v>100.98835007618206</v>
      </c>
      <c r="AB1674" s="52">
        <f ca="1">AA1674 * EXP(($E$3 - $C$14^2/2) * (AB$2-AA$2) + $C$14*SQRT(AB$2-AA$2)*W1674)</f>
        <v>83.221176998515261</v>
      </c>
      <c r="AC1674" s="52">
        <f ca="1">AB1674 * EXP(($E$3 - $C$14^2/2) * (AC$2-AB$2) + $C$14*SQRT(AC$2-AB$2)*X1674)</f>
        <v>76.265439374823842</v>
      </c>
      <c r="AD1674" s="47"/>
      <c r="AE1674" s="3" t="s">
        <v>68</v>
      </c>
      <c r="AF1674" s="52" t="b">
        <f ca="1">AND(AF1671&gt;$B$3, NOT(OR($AF1673:AF1673)))</f>
        <v>1</v>
      </c>
      <c r="AG1674" s="52" t="b">
        <f ca="1">AND(AG1671&gt;$B$3, NOT(OR($AF1673:AG1673)))</f>
        <v>1</v>
      </c>
      <c r="AH1674" s="52" t="b">
        <f ca="1">AND(AH1671&gt;$B$3, NOT(OR($AF1673:AH1673)))</f>
        <v>1</v>
      </c>
      <c r="AI1674" s="52" t="b">
        <f ca="1">AND(AI1671&gt;$B$3, NOT(OR($AF1673:AI1673)))</f>
        <v>1</v>
      </c>
      <c r="AJ1674" s="52" t="b">
        <f ca="1">AND(AJ1671&gt;$B$3, NOT(OR($AF1673:AJ1673)))</f>
        <v>0</v>
      </c>
      <c r="AK1674" s="74"/>
      <c r="AL1674" s="70"/>
    </row>
    <row r="1675" spans="7:38" ht="14.55" customHeight="1" x14ac:dyDescent="0.3">
      <c r="G1675" s="3">
        <v>1673</v>
      </c>
      <c r="H1675" s="58">
        <v>-0.49602305814402109</v>
      </c>
      <c r="I1675" s="58">
        <v>-1.4839838222972603</v>
      </c>
      <c r="J1675" s="58">
        <v>-0.87499533256352735</v>
      </c>
      <c r="K1675" s="59">
        <v>9.6130329538923698E-2</v>
      </c>
      <c r="L1675" s="60">
        <f t="array" ref="L1675:O1675">TRANSPOSE(MMULT(Option!$B$25:$E$28, TRANSPOSE(H1675:K1675)))</f>
        <v>-0.49602305814402109</v>
      </c>
      <c r="M1675" s="60">
        <v>-1.5585028624110266</v>
      </c>
      <c r="N1675" s="60">
        <v>-1.3555246138634058</v>
      </c>
      <c r="O1675" s="60">
        <v>-0.67546791159579878</v>
      </c>
      <c r="P1675" s="56" t="str">
        <f t="shared" si="2105"/>
        <v>335/3</v>
      </c>
      <c r="R1675" s="80">
        <v>419</v>
      </c>
      <c r="S1675" s="3" t="s">
        <v>28</v>
      </c>
      <c r="T1675" s="60">
        <f t="array" aca="1" ref="T1675:T1678" ca="1">TRANSPOSE(OFFSET($L$3, MATCH($R1675 &amp; "/" &amp; T$2, $P$3:$P$5002, 0) - 1, 0, 1, $E$1))</f>
        <v>0.29607554009658527</v>
      </c>
      <c r="U1675" s="60">
        <f t="array" aca="1" ref="U1675:U1678" ca="1">TRANSPOSE(OFFSET($L$3, MATCH($R1675 &amp; "/" &amp; U$2, $P$3:$P$5002, 0) - 1, 0, 1, $E$1))</f>
        <v>0.76762724619174216</v>
      </c>
      <c r="V1675" s="60">
        <f t="array" aca="1" ref="V1675:V1678" ca="1">TRANSPOSE(OFFSET($L$3, MATCH($R1675 &amp; "/" &amp; V$2, $P$3:$P$5002, 0) - 1, 0, 1, $E$1))</f>
        <v>-0.14502860629309555</v>
      </c>
      <c r="W1675" s="60">
        <f t="array" aca="1" ref="W1675:W1678" ca="1">TRANSPOSE(OFFSET($L$3, MATCH($R1675 &amp; "/" &amp; W$2, $P$3:$P$5002, 0) - 1, 0, 1, $E$1))</f>
        <v>1.1123348752712408</v>
      </c>
      <c r="X1675" s="60">
        <f t="array" aca="1" ref="X1675:X1678" ca="1">TRANSPOSE(OFFSET($L$3, MATCH($R1675 &amp; "/" &amp; X$2, $P$3:$P$5002, 0) - 1, 0, 1, $E$1))</f>
        <v>0.63584780046837819</v>
      </c>
      <c r="Y1675" s="52">
        <f ca="1">$B$11 * EXP(($E$3 - $C$11^2/2) * Y$2 + $C$11*SQRT(Y$2)*T1675)</f>
        <v>109.83649468339314</v>
      </c>
      <c r="Z1675" s="52">
        <f ca="1">Y1675 * EXP(($E$3 - $C$11^2/2) * (Z$2-Y$2) + $C$11*SQRT(Z$2-Y$2)*U1675)</f>
        <v>138.97318792166084</v>
      </c>
      <c r="AA1675" s="52">
        <f ca="1">Z1675 * EXP(($E$3 - $C$11^2/2) * (AA$2-Z$2) + $C$11*SQRT(AA$2-Z$2)*V1675)</f>
        <v>133.72325992403231</v>
      </c>
      <c r="AB1675" s="52">
        <f ca="1">AA1675 * EXP(($E$3 - $C$11^2/2) * (AB$2-AA$2) + $C$11*SQRT(AB$2-AA$2)*W1675)</f>
        <v>187.63018088830677</v>
      </c>
      <c r="AC1675" s="52">
        <f ca="1">AB1675 * EXP(($E$3 - $C$11^2/2) * (AC$2-AB$2) + $C$11*SQRT(AC$2-AB$2)*X1675)</f>
        <v>228.2010965676611</v>
      </c>
      <c r="AD1675" s="47"/>
      <c r="AE1675" s="3" t="s">
        <v>69</v>
      </c>
      <c r="AF1675" s="20" cm="1">
        <f t="array" aca="1" ref="AF1675" ca="1">MIN(Y1675:Y1678 / $D$11:$D$14)</f>
        <v>0.74400185844778666</v>
      </c>
      <c r="AG1675" s="20" cm="1">
        <f t="array" aca="1" ref="AG1675" ca="1">MIN(Z1675:Z1678 / $D$11:$D$14)</f>
        <v>0.81595771795467331</v>
      </c>
      <c r="AH1675" s="20" cm="1">
        <f t="array" aca="1" ref="AH1675" ca="1">MIN(AA1675:AA1678 / $D$11:$D$14)</f>
        <v>0.74852528363598014</v>
      </c>
      <c r="AI1675" s="20" cm="1">
        <f t="array" aca="1" ref="AI1675" ca="1">MIN(AB1675:AB1678 / $D$11:$D$14)</f>
        <v>0.60162485043725633</v>
      </c>
      <c r="AJ1675" s="20" cm="1">
        <f t="array" aca="1" ref="AJ1675" ca="1">MIN(AC1675:AC1678 / $D$11:$D$14)</f>
        <v>0.88296680839034691</v>
      </c>
      <c r="AK1675" s="72">
        <f t="array" aca="1" ref="AK1675" ca="1">SUMPRODUCT(AF1676:AJ1676, EXP(-$E$3*$AF$2:$AJ$2))</f>
        <v>103134.65132375094</v>
      </c>
      <c r="AL1675" s="70">
        <f ca="1">MAX(AC1676 - $D$11, 0) * EXP(-$E$2*$E$3)</f>
        <v>0</v>
      </c>
    </row>
    <row r="1676" spans="7:38" ht="14.55" customHeight="1" x14ac:dyDescent="0.3">
      <c r="G1676" s="3">
        <v>1674</v>
      </c>
      <c r="H1676" s="58">
        <v>1.1144420716604579</v>
      </c>
      <c r="I1676" s="58">
        <v>1.4784210996103322</v>
      </c>
      <c r="J1676" s="58">
        <v>-1.7162104014162289</v>
      </c>
      <c r="K1676" s="59">
        <v>0.34433345306370333</v>
      </c>
      <c r="L1676" s="60">
        <f t="array" ref="L1676:O1676">TRANSPOSE(MMULT(Option!$B$25:$E$28, TRANSPOSE(H1676:K1676)))</f>
        <v>1.1144420716604579</v>
      </c>
      <c r="M1676" s="60">
        <v>1.8007721482610222</v>
      </c>
      <c r="N1676" s="60">
        <v>-0.67444652179442199</v>
      </c>
      <c r="O1676" s="60">
        <v>0.79281792997611134</v>
      </c>
      <c r="P1676" s="56" t="str">
        <f t="shared" si="2105"/>
        <v>335/4</v>
      </c>
      <c r="R1676" s="80"/>
      <c r="S1676" s="3" t="s">
        <v>29</v>
      </c>
      <c r="T1676" s="60">
        <f ca="1"/>
        <v>1.3511621169739396</v>
      </c>
      <c r="U1676" s="60">
        <f ca="1"/>
        <v>-2.0624712556157911</v>
      </c>
      <c r="V1676" s="60">
        <f ca="1"/>
        <v>-0.30419185009204269</v>
      </c>
      <c r="W1676" s="60">
        <f ca="1"/>
        <v>-0.74490301112226498</v>
      </c>
      <c r="X1676" s="60">
        <f ca="1"/>
        <v>1.2621784376008607</v>
      </c>
      <c r="Y1676" s="52">
        <f ca="1">$B$12 * EXP(($E$3 - $C$12^2/2) * Y$2 + $C$12*SQRT(Y$2)*T1676)</f>
        <v>150.734320625507</v>
      </c>
      <c r="Z1676" s="52">
        <f ca="1">Y1676 * EXP(($E$3 - $C$12^2/2) * (Z$2-Y$2) + $C$12*SQRT(Z$2-Y$2)*U1676)</f>
        <v>81.595771795467329</v>
      </c>
      <c r="AA1676" s="52">
        <f ca="1">Z1676 * EXP(($E$3 - $C$12^2/2) * (AA$2-Z$2) + $C$12*SQRT(AA$2-Z$2)*V1676)</f>
        <v>74.852528363598012</v>
      </c>
      <c r="AB1676" s="52">
        <f ca="1">AA1676 * EXP(($E$3 - $C$12^2/2) * (AB$2-AA$2) + $C$12*SQRT(AB$2-AA$2)*W1676)</f>
        <v>60.162485043725638</v>
      </c>
      <c r="AC1676" s="52">
        <f ca="1">AB1676 * EXP(($E$3 - $C$12^2/2) * (AC$2-AB$2) + $C$12*SQRT(AC$2-AB$2)*X1676)</f>
        <v>88.296680839034693</v>
      </c>
      <c r="AD1676" s="47"/>
      <c r="AE1676" s="3" t="s">
        <v>47</v>
      </c>
      <c r="AF1676" s="64">
        <f t="shared" ref="AF1676" ca="1" si="2116">($B$5*AF1678 + (1 + $B$6)*AF1677)*$B$2</f>
        <v>0</v>
      </c>
      <c r="AG1676" s="64">
        <f t="shared" ref="AG1676" ca="1" si="2117">($B$5*AG1678 + (1 + $B$6)*AG1677)*$B$2</f>
        <v>15000</v>
      </c>
      <c r="AH1676" s="64">
        <f t="shared" ref="AH1676" ca="1" si="2118">($B$5*AH1678 + (1 + $B$6)*AH1677)*$B$2</f>
        <v>0</v>
      </c>
      <c r="AI1676" s="64">
        <f t="shared" ref="AI1676" ca="1" si="2119">($B$5*AI1678 + (1 + $B$6)*AI1677)*$B$2</f>
        <v>0</v>
      </c>
      <c r="AJ1676" s="64" cm="1">
        <f t="array" aca="1" ref="AJ1676" ca="1">($B$5*AJ1678 + (1 + $B$6)*AJ1677 + AND(NOT(AF1677:AJ1677)))*$B$2</f>
        <v>114999.99999999999</v>
      </c>
      <c r="AK1676" s="73"/>
      <c r="AL1676" s="70"/>
    </row>
    <row r="1677" spans="7:38" ht="14.55" customHeight="1" x14ac:dyDescent="0.3">
      <c r="G1677" s="3">
        <v>1675</v>
      </c>
      <c r="H1677" s="58">
        <v>0.55806409830369563</v>
      </c>
      <c r="I1677" s="58">
        <v>0.3285113608810234</v>
      </c>
      <c r="J1677" s="58">
        <v>0.79434419149748203</v>
      </c>
      <c r="K1677" s="59">
        <v>-0.64294365498392614</v>
      </c>
      <c r="L1677" s="60">
        <f t="array" ref="L1677:O1677">TRANSPOSE(MMULT(Option!$B$25:$E$28, TRANSPOSE(H1677:K1677)))</f>
        <v>0.55806409830369563</v>
      </c>
      <c r="M1677" s="60">
        <v>0.52431127489952711</v>
      </c>
      <c r="N1677" s="60">
        <v>1.0069306056152649</v>
      </c>
      <c r="O1677" s="60">
        <v>-8.6293834701151151E-2</v>
      </c>
      <c r="P1677" s="56" t="str">
        <f t="shared" si="2105"/>
        <v>335/5</v>
      </c>
      <c r="R1677" s="80"/>
      <c r="S1677" s="3" t="s">
        <v>31</v>
      </c>
      <c r="T1677" s="60">
        <f ca="1"/>
        <v>1.9374068685457122</v>
      </c>
      <c r="U1677" s="60">
        <f ca="1"/>
        <v>0.31830405422814156</v>
      </c>
      <c r="V1677" s="60">
        <f ca="1"/>
        <v>-0.31363912199728039</v>
      </c>
      <c r="W1677" s="60">
        <f ca="1"/>
        <v>-9.5796054230983307E-2</v>
      </c>
      <c r="X1677" s="60">
        <f ca="1"/>
        <v>0.55775355956048855</v>
      </c>
      <c r="Y1677" s="52">
        <f ca="1">$B$13 * EXP(($E$3 - $C$13^2/2) * Y$2 + $C$13*SQRT(Y$2)*T1677)</f>
        <v>179.71859142303427</v>
      </c>
      <c r="Z1677" s="52">
        <f ca="1">Y1677 * EXP(($E$3 - $C$13^2/2) * (Z$2-Y$2) + $C$13*SQRT(Z$2-Y$2)*U1677)</f>
        <v>198.71734990268132</v>
      </c>
      <c r="AA1677" s="52">
        <f ca="1">Z1677 * EXP(($E$3 - $C$13^2/2) * (AA$2-Z$2) + $C$13*SQRT(AA$2-Z$2)*V1677)</f>
        <v>181.77901139769145</v>
      </c>
      <c r="AB1677" s="52">
        <f ca="1">AA1677 * EXP(($E$3 - $C$13^2/2) * (AB$2-AA$2) + $C$13*SQRT(AB$2-AA$2)*W1677)</f>
        <v>177.514609035104</v>
      </c>
      <c r="AC1677" s="52">
        <f ca="1">AB1677 * EXP(($E$3 - $C$13^2/2) * (AC$2-AB$2) + $C$13*SQRT(AC$2-AB$2)*X1677)</f>
        <v>210.89892237444388</v>
      </c>
      <c r="AD1677" s="47"/>
      <c r="AE1677" s="3" t="s">
        <v>46</v>
      </c>
      <c r="AF1677" s="52" t="b">
        <f t="shared" ref="AF1677" ca="1" si="2120">AF1675 &gt;= $B$4</f>
        <v>0</v>
      </c>
      <c r="AG1677" s="52" t="b">
        <f t="array" aca="1" ref="AG1677" ca="1">AND(AG1675 &gt;= $B$4, NOT(OR($AF1677:AF1677)))</f>
        <v>0</v>
      </c>
      <c r="AH1677" s="52" t="b">
        <f t="array" aca="1" ref="AH1677" ca="1">AND(AH1675 &gt;= $B$4, NOT(OR($AF1677:AG1677)))</f>
        <v>0</v>
      </c>
      <c r="AI1677" s="52" t="b">
        <f t="array" aca="1" ref="AI1677" ca="1">AND(AI1675 &gt;= $B$4, NOT(OR($AF1677:AH1677)))</f>
        <v>0</v>
      </c>
      <c r="AJ1677" s="52" t="b">
        <f t="array" aca="1" ref="AJ1677" ca="1">AND(AJ1675 &gt;= $B$4, NOT(OR($AF1677:AI1677)))</f>
        <v>0</v>
      </c>
      <c r="AK1677" s="73"/>
      <c r="AL1677" s="70"/>
    </row>
    <row r="1678" spans="7:38" ht="14.55" customHeight="1" x14ac:dyDescent="0.3">
      <c r="G1678" s="3">
        <v>1676</v>
      </c>
      <c r="H1678" s="58">
        <v>0.67823049370490263</v>
      </c>
      <c r="I1678" s="58">
        <v>0.14655025128064819</v>
      </c>
      <c r="J1678" s="58">
        <v>0.25059527384330549</v>
      </c>
      <c r="K1678" s="59">
        <v>-0.63440833323099466</v>
      </c>
      <c r="L1678" s="60">
        <f t="array" ref="L1678:O1678">TRANSPOSE(MMULT(Option!$B$25:$E$28, TRANSPOSE(H1678:K1678)))</f>
        <v>0.67823049370490263</v>
      </c>
      <c r="M1678" s="60">
        <v>0.40560772140363488</v>
      </c>
      <c r="N1678" s="60">
        <v>0.52976841288139764</v>
      </c>
      <c r="O1678" s="60">
        <v>-0.18469558868193098</v>
      </c>
      <c r="P1678" s="56" t="str">
        <f t="shared" si="2105"/>
        <v>336/1</v>
      </c>
      <c r="R1678" s="80"/>
      <c r="S1678" s="3" t="s">
        <v>30</v>
      </c>
      <c r="T1678" s="60">
        <f ca="1"/>
        <v>-1.0023724874615776</v>
      </c>
      <c r="U1678" s="60">
        <f ca="1"/>
        <v>1.1769709742118306</v>
      </c>
      <c r="V1678" s="60">
        <f ca="1"/>
        <v>0.7495560077887411</v>
      </c>
      <c r="W1678" s="60">
        <f ca="1"/>
        <v>-0.1049589569274918</v>
      </c>
      <c r="X1678" s="60">
        <f ca="1"/>
        <v>0.45449094059260337</v>
      </c>
      <c r="Y1678" s="52">
        <f ca="1">$B$14 * EXP(($E$3 - $C$14^2/2) * Y$2 + $C$14*SQRT(Y$2)*T1678)</f>
        <v>74.400185844778662</v>
      </c>
      <c r="Z1678" s="52">
        <f ca="1">Y1678 * EXP(($E$3 - $C$14^2/2) * (Z$2-Y$2) + $C$14*SQRT(Z$2-Y$2)*U1678)</f>
        <v>106.43662440511483</v>
      </c>
      <c r="AA1678" s="52">
        <f ca="1">Z1678 * EXP(($E$3 - $C$14^2/2) * (AA$2-Z$2) + $C$14*SQRT(AA$2-Z$2)*V1678)</f>
        <v>133.94329441105887</v>
      </c>
      <c r="AB1678" s="52">
        <f ca="1">AA1678 * EXP(($E$3 - $C$14^2/2) * (AB$2-AA$2) + $C$14*SQRT(AB$2-AA$2)*W1678)</f>
        <v>130.44202135961109</v>
      </c>
      <c r="AC1678" s="52">
        <f ca="1">AB1678 * EXP(($E$3 - $C$14^2/2) * (AC$2-AB$2) + $C$14*SQRT(AC$2-AB$2)*X1678)</f>
        <v>150.24632733899682</v>
      </c>
      <c r="AD1678" s="47"/>
      <c r="AE1678" s="3" t="s">
        <v>68</v>
      </c>
      <c r="AF1678" s="52" t="b">
        <f ca="1">AND(AF1675&gt;$B$3, NOT(OR($AF1677:AF1677)))</f>
        <v>0</v>
      </c>
      <c r="AG1678" s="52" t="b">
        <f ca="1">AND(AG1675&gt;$B$3, NOT(OR($AF1677:AG1677)))</f>
        <v>1</v>
      </c>
      <c r="AH1678" s="52" t="b">
        <f ca="1">AND(AH1675&gt;$B$3, NOT(OR($AF1677:AH1677)))</f>
        <v>0</v>
      </c>
      <c r="AI1678" s="52" t="b">
        <f ca="1">AND(AI1675&gt;$B$3, NOT(OR($AF1677:AI1677)))</f>
        <v>0</v>
      </c>
      <c r="AJ1678" s="52" t="b">
        <f ca="1">AND(AJ1675&gt;$B$3, NOT(OR($AF1677:AJ1677)))</f>
        <v>1</v>
      </c>
      <c r="AK1678" s="74"/>
      <c r="AL1678" s="70"/>
    </row>
    <row r="1679" spans="7:38" ht="14.55" customHeight="1" x14ac:dyDescent="0.3">
      <c r="G1679" s="3">
        <v>1677</v>
      </c>
      <c r="H1679" s="58">
        <v>0.81611944291683447</v>
      </c>
      <c r="I1679" s="58">
        <v>-4.8456307784009368E-2</v>
      </c>
      <c r="J1679" s="58">
        <v>0.59866180683834858</v>
      </c>
      <c r="K1679" s="59">
        <v>2.5210081963684239</v>
      </c>
      <c r="L1679" s="60">
        <f t="array" ref="L1679:O1679">TRANSPOSE(MMULT(Option!$B$25:$E$28, TRANSPOSE(H1679:K1679)))</f>
        <v>0.81611944291683447</v>
      </c>
      <c r="M1679" s="60">
        <v>0.28203683750307362</v>
      </c>
      <c r="N1679" s="60">
        <v>0.83956962813137148</v>
      </c>
      <c r="O1679" s="60">
        <v>2.5894681984607391</v>
      </c>
      <c r="P1679" s="56" t="str">
        <f t="shared" si="2105"/>
        <v>336/2</v>
      </c>
      <c r="R1679" s="80">
        <v>420</v>
      </c>
      <c r="S1679" s="3" t="s">
        <v>28</v>
      </c>
      <c r="T1679" s="60">
        <f t="array" aca="1" ref="T1679:T1682" ca="1">TRANSPOSE(OFFSET($L$3, MATCH($R1679 &amp; "/" &amp; T$2, $P$3:$P$5002, 0) - 1, 0, 1, $E$1))</f>
        <v>0.36269062054322415</v>
      </c>
      <c r="U1679" s="60">
        <f t="array" aca="1" ref="U1679:U1682" ca="1">TRANSPOSE(OFFSET($L$3, MATCH($R1679 &amp; "/" &amp; U$2, $P$3:$P$5002, 0) - 1, 0, 1, $E$1))</f>
        <v>-0.23268483227757797</v>
      </c>
      <c r="V1679" s="60">
        <f t="array" aca="1" ref="V1679:V1682" ca="1">TRANSPOSE(OFFSET($L$3, MATCH($R1679 &amp; "/" &amp; V$2, $P$3:$P$5002, 0) - 1, 0, 1, $E$1))</f>
        <v>-0.142256645736102</v>
      </c>
      <c r="W1679" s="60">
        <f t="array" aca="1" ref="W1679:W1682" ca="1">TRANSPOSE(OFFSET($L$3, MATCH($R1679 &amp; "/" &amp; W$2, $P$3:$P$5002, 0) - 1, 0, 1, $E$1))</f>
        <v>-0.51601312096488017</v>
      </c>
      <c r="X1679" s="60">
        <f t="array" aca="1" ref="X1679:X1682" ca="1">TRANSPOSE(OFFSET($L$3, MATCH($R1679 &amp; "/" &amp; X$2, $P$3:$P$5002, 0) - 1, 0, 1, $E$1))</f>
        <v>0.26206974986482856</v>
      </c>
      <c r="Y1679" s="52">
        <f ca="1">$B$11 * EXP(($E$3 - $C$11^2/2) * Y$2 + $C$11*SQRT(Y$2)*T1679)</f>
        <v>112.0536049198452</v>
      </c>
      <c r="Z1679" s="52">
        <f ca="1">Y1679 * EXP(($E$3 - $C$11^2/2) * (Z$2-Y$2) + $C$11*SQRT(Z$2-Y$2)*U1679)</f>
        <v>105.02221744279248</v>
      </c>
      <c r="AA1679" s="52">
        <f ca="1">Z1679 * EXP(($E$3 - $C$11^2/2) * (AA$2-Z$2) + $C$11*SQRT(AA$2-Z$2)*V1679)</f>
        <v>101.13891104110259</v>
      </c>
      <c r="AB1679" s="52">
        <f ca="1">AA1679 * EXP(($E$3 - $C$11^2/2) * (AB$2-AA$2) + $C$11*SQRT(AB$2-AA$2)*W1679)</f>
        <v>87.068136688587145</v>
      </c>
      <c r="AC1679" s="52">
        <f ca="1">AB1679 * EXP(($E$3 - $C$11^2/2) * (AC$2-AB$2) + $C$11*SQRT(AC$2-AB$2)*X1679)</f>
        <v>94.661930415273716</v>
      </c>
      <c r="AD1679" s="47"/>
      <c r="AE1679" s="3" t="s">
        <v>69</v>
      </c>
      <c r="AF1679" s="20" cm="1">
        <f t="array" aca="1" ref="AF1679" ca="1">MIN(Y1679:Y1682 / $D$11:$D$14)</f>
        <v>1.120536049198452</v>
      </c>
      <c r="AG1679" s="20" cm="1">
        <f t="array" aca="1" ref="AG1679" ca="1">MIN(Z1679:Z1682 / $D$11:$D$14)</f>
        <v>0.90768319458377777</v>
      </c>
      <c r="AH1679" s="20" cm="1">
        <f t="array" aca="1" ref="AH1679" ca="1">MIN(AA1679:AA1682 / $D$11:$D$14)</f>
        <v>0.59153181286985823</v>
      </c>
      <c r="AI1679" s="20" cm="1">
        <f t="array" aca="1" ref="AI1679" ca="1">MIN(AB1679:AB1682 / $D$11:$D$14)</f>
        <v>0.61713260326751351</v>
      </c>
      <c r="AJ1679" s="20" cm="1">
        <f t="array" aca="1" ref="AJ1679" ca="1">MIN(AC1679:AC1682 / $D$11:$D$14)</f>
        <v>0.72789530054276486</v>
      </c>
      <c r="AK1679" s="72">
        <f t="array" aca="1" ref="AK1679" ca="1">SUMPRODUCT(AF1680:AJ1680, EXP(-$E$3*$AF$2:$AJ$2))</f>
        <v>105721.0809451906</v>
      </c>
      <c r="AL1679" s="70">
        <f ca="1">MAX(AC1680 - $D$11, 0) * EXP(-$E$2*$E$3)</f>
        <v>0</v>
      </c>
    </row>
    <row r="1680" spans="7:38" ht="14.55" customHeight="1" x14ac:dyDescent="0.3">
      <c r="G1680" s="3">
        <v>1678</v>
      </c>
      <c r="H1680" s="58">
        <v>0.17246845562812102</v>
      </c>
      <c r="I1680" s="58">
        <v>-0.27437395222261002</v>
      </c>
      <c r="J1680" s="58">
        <v>-0.41596139026643553</v>
      </c>
      <c r="K1680" s="59">
        <v>-0.49295891819226723</v>
      </c>
      <c r="L1680" s="60">
        <f t="array" ref="L1680:O1680">TRANSPOSE(MMULT(Option!$B$25:$E$28, TRANSPOSE(H1680:K1680)))</f>
        <v>0.17246845562812102</v>
      </c>
      <c r="M1680" s="60">
        <v>-0.18248049870561311</v>
      </c>
      <c r="N1680" s="60">
        <v>-0.36820365973073521</v>
      </c>
      <c r="O1680" s="60">
        <v>-0.50619273101783901</v>
      </c>
      <c r="P1680" s="56" t="str">
        <f t="shared" si="2105"/>
        <v>336/3</v>
      </c>
      <c r="R1680" s="80"/>
      <c r="S1680" s="3" t="s">
        <v>29</v>
      </c>
      <c r="T1680" s="60">
        <f ca="1"/>
        <v>0.93139212360622614</v>
      </c>
      <c r="U1680" s="60">
        <f ca="1"/>
        <v>0.43127658141099767</v>
      </c>
      <c r="V1680" s="60">
        <f ca="1"/>
        <v>-0.74370392942101526</v>
      </c>
      <c r="W1680" s="60">
        <f ca="1"/>
        <v>-0.4914231924119099</v>
      </c>
      <c r="X1680" s="60">
        <f ca="1"/>
        <v>-1.1343178411793549</v>
      </c>
      <c r="Y1680" s="52">
        <f ca="1">$B$12 * EXP(($E$3 - $C$12^2/2) * Y$2 + $C$12*SQRT(Y$2)*T1680)</f>
        <v>132.89878494747035</v>
      </c>
      <c r="Z1680" s="52">
        <f ca="1">Y1680 * EXP(($E$3 - $C$12^2/2) * (Z$2-Y$2) + $C$12*SQRT(Z$2-Y$2)*U1680)</f>
        <v>152.01372266975025</v>
      </c>
      <c r="AA1680" s="52">
        <f ca="1">Z1680 * EXP(($E$3 - $C$12^2/2) * (AA$2-Z$2) + $C$12*SQRT(AA$2-Z$2)*V1680)</f>
        <v>122.22451234794217</v>
      </c>
      <c r="AB1680" s="52">
        <f ca="1">AA1680 * EXP(($E$3 - $C$12^2/2) * (AB$2-AA$2) + $C$12*SQRT(AB$2-AA$2)*W1680)</f>
        <v>105.9993180863127</v>
      </c>
      <c r="AC1680" s="52">
        <f ca="1">AB1680 * EXP(($E$3 - $C$12^2/2) * (AC$2-AB$2) + $C$12*SQRT(AC$2-AB$2)*X1680)</f>
        <v>75.802957466040425</v>
      </c>
      <c r="AD1680" s="47"/>
      <c r="AE1680" s="3" t="s">
        <v>47</v>
      </c>
      <c r="AF1680" s="64">
        <f t="shared" ref="AF1680" ca="1" si="2121">($B$5*AF1682 + (1 + $B$6)*AF1681)*$B$2</f>
        <v>15000</v>
      </c>
      <c r="AG1680" s="64">
        <f t="shared" ref="AG1680" ca="1" si="2122">($B$5*AG1682 + (1 + $B$6)*AG1681)*$B$2</f>
        <v>15000</v>
      </c>
      <c r="AH1680" s="64">
        <f t="shared" ref="AH1680" ca="1" si="2123">($B$5*AH1682 + (1 + $B$6)*AH1681)*$B$2</f>
        <v>0</v>
      </c>
      <c r="AI1680" s="64">
        <f t="shared" ref="AI1680" ca="1" si="2124">($B$5*AI1682 + (1 + $B$6)*AI1681)*$B$2</f>
        <v>0</v>
      </c>
      <c r="AJ1680" s="64" cm="1">
        <f t="array" aca="1" ref="AJ1680" ca="1">($B$5*AJ1682 + (1 + $B$6)*AJ1681 + AND(NOT(AF1681:AJ1681)))*$B$2</f>
        <v>100000</v>
      </c>
      <c r="AK1680" s="73"/>
      <c r="AL1680" s="70"/>
    </row>
    <row r="1681" spans="7:38" ht="14.55" customHeight="1" x14ac:dyDescent="0.3">
      <c r="G1681" s="3">
        <v>1679</v>
      </c>
      <c r="H1681" s="58">
        <v>-0.56687600113976344</v>
      </c>
      <c r="I1681" s="58">
        <v>1.3800645928337463E-2</v>
      </c>
      <c r="J1681" s="58">
        <v>-0.65783373193920291</v>
      </c>
      <c r="K1681" s="59">
        <v>0.4449586622523633</v>
      </c>
      <c r="L1681" s="60">
        <f t="array" ref="L1681:O1681">TRANSPOSE(MMULT(Option!$B$25:$E$28, TRANSPOSE(H1681:K1681)))</f>
        <v>-0.56687600113976344</v>
      </c>
      <c r="M1681" s="60">
        <v>-0.21410189953472727</v>
      </c>
      <c r="N1681" s="60">
        <v>-0.80091853133858104</v>
      </c>
      <c r="O1681" s="60">
        <v>2.9507293187538086E-2</v>
      </c>
      <c r="P1681" s="56" t="str">
        <f t="shared" si="2105"/>
        <v>336/4</v>
      </c>
      <c r="R1681" s="80"/>
      <c r="S1681" s="3" t="s">
        <v>31</v>
      </c>
      <c r="T1681" s="60">
        <f ca="1"/>
        <v>1.2009768438750341</v>
      </c>
      <c r="U1681" s="60">
        <f ca="1"/>
        <v>-0.52675268089052907</v>
      </c>
      <c r="V1681" s="60">
        <f ca="1"/>
        <v>0.52031979814776297</v>
      </c>
      <c r="W1681" s="60">
        <f ca="1"/>
        <v>1.809832920834999</v>
      </c>
      <c r="X1681" s="60">
        <f ca="1"/>
        <v>0.37370600104890161</v>
      </c>
      <c r="Y1681" s="52">
        <f ca="1">$B$13 * EXP(($E$3 - $C$13^2/2) * Y$2 + $C$13*SQRT(Y$2)*T1681)</f>
        <v>144.0936217196772</v>
      </c>
      <c r="Z1681" s="52">
        <f ca="1">Y1681 * EXP(($E$3 - $C$13^2/2) * (Z$2-Y$2) + $C$13*SQRT(Z$2-Y$2)*U1681)</f>
        <v>123.64782883832743</v>
      </c>
      <c r="AA1681" s="52">
        <f ca="1">Z1681 * EXP(($E$3 - $C$13^2/2) * (AA$2-Z$2) + $C$13*SQRT(AA$2-Z$2)*V1681)</f>
        <v>145.26118157139814</v>
      </c>
      <c r="AB1681" s="52">
        <f ca="1">AA1681 * EXP(($E$3 - $C$13^2/2) * (AB$2-AA$2) + $C$13*SQRT(AB$2-AA$2)*W1681)</f>
        <v>251.25874144231446</v>
      </c>
      <c r="AC1681" s="52">
        <f ca="1">AB1681 * EXP(($E$3 - $C$13^2/2) * (AC$2-AB$2) + $C$13*SQRT(AC$2-AB$2)*X1681)</f>
        <v>282.47641232136669</v>
      </c>
      <c r="AD1681" s="47"/>
      <c r="AE1681" s="3" t="s">
        <v>46</v>
      </c>
      <c r="AF1681" s="52" t="b">
        <f t="shared" ref="AF1681" ca="1" si="2125">AF1679 &gt;= $B$4</f>
        <v>0</v>
      </c>
      <c r="AG1681" s="52" t="b">
        <f t="array" aca="1" ref="AG1681" ca="1">AND(AG1679 &gt;= $B$4, NOT(OR($AF1681:AF1681)))</f>
        <v>0</v>
      </c>
      <c r="AH1681" s="52" t="b">
        <f t="array" aca="1" ref="AH1681" ca="1">AND(AH1679 &gt;= $B$4, NOT(OR($AF1681:AG1681)))</f>
        <v>0</v>
      </c>
      <c r="AI1681" s="52" t="b">
        <f t="array" aca="1" ref="AI1681" ca="1">AND(AI1679 &gt;= $B$4, NOT(OR($AF1681:AH1681)))</f>
        <v>0</v>
      </c>
      <c r="AJ1681" s="52" t="b">
        <f t="array" aca="1" ref="AJ1681" ca="1">AND(AJ1679 &gt;= $B$4, NOT(OR($AF1681:AI1681)))</f>
        <v>0</v>
      </c>
      <c r="AK1681" s="73"/>
      <c r="AL1681" s="70"/>
    </row>
    <row r="1682" spans="7:38" ht="14.55" customHeight="1" x14ac:dyDescent="0.3">
      <c r="G1682" s="3">
        <v>1680</v>
      </c>
      <c r="H1682" s="58">
        <v>0.44971055463930087</v>
      </c>
      <c r="I1682" s="58">
        <v>-7.6271365619898598E-2</v>
      </c>
      <c r="J1682" s="58">
        <v>-1.0849254131879291</v>
      </c>
      <c r="K1682" s="59">
        <v>0.1902666812647128</v>
      </c>
      <c r="L1682" s="60">
        <f t="array" ref="L1682:O1682">TRANSPOSE(MMULT(Option!$B$25:$E$28, TRANSPOSE(H1682:K1682)))</f>
        <v>0.44971055463930087</v>
      </c>
      <c r="M1682" s="60">
        <v>0.10998036059355282</v>
      </c>
      <c r="N1682" s="60">
        <v>-0.79298922081990619</v>
      </c>
      <c r="O1682" s="60">
        <v>0.11109058361283164</v>
      </c>
      <c r="P1682" s="56" t="str">
        <f t="shared" si="2105"/>
        <v>336/5</v>
      </c>
      <c r="R1682" s="80"/>
      <c r="S1682" s="3" t="s">
        <v>30</v>
      </c>
      <c r="T1682" s="60">
        <f ca="1"/>
        <v>1.3151683278875501</v>
      </c>
      <c r="U1682" s="60">
        <f ca="1"/>
        <v>-1.6713678809063741</v>
      </c>
      <c r="V1682" s="60">
        <f ca="1"/>
        <v>-1.4439331590777604</v>
      </c>
      <c r="W1682" s="60">
        <f ca="1"/>
        <v>0.12456150538620209</v>
      </c>
      <c r="X1682" s="60">
        <f ca="1"/>
        <v>0.53357767649703258</v>
      </c>
      <c r="Y1682" s="52">
        <f ca="1">$B$14 * EXP(($E$3 - $C$14^2/2) * Y$2 + $C$14*SQRT(Y$2)*T1682)</f>
        <v>149.11542706927273</v>
      </c>
      <c r="Z1682" s="52">
        <f ca="1">Y1682 * EXP(($E$3 - $C$14^2/2) * (Z$2-Y$2) + $C$14*SQRT(Z$2-Y$2)*U1682)</f>
        <v>90.768319458377775</v>
      </c>
      <c r="AA1682" s="52">
        <f ca="1">Z1682 * EXP(($E$3 - $C$14^2/2) * (AA$2-Z$2) + $C$14*SQRT(AA$2-Z$2)*V1682)</f>
        <v>59.153181286985827</v>
      </c>
      <c r="AB1682" s="52">
        <f ca="1">AA1682 * EXP(($E$3 - $C$14^2/2) * (AB$2-AA$2) + $C$14*SQRT(AB$2-AA$2)*W1682)</f>
        <v>61.713260326751353</v>
      </c>
      <c r="AC1682" s="52">
        <f ca="1">AB1682 * EXP(($E$3 - $C$14^2/2) * (AC$2-AB$2) + $C$14*SQRT(AC$2-AB$2)*X1682)</f>
        <v>72.789530054276483</v>
      </c>
      <c r="AD1682" s="47"/>
      <c r="AE1682" s="3" t="s">
        <v>68</v>
      </c>
      <c r="AF1682" s="52" t="b">
        <f ca="1">AND(AF1679&gt;$B$3, NOT(OR($AF1681:AF1681)))</f>
        <v>1</v>
      </c>
      <c r="AG1682" s="52" t="b">
        <f ca="1">AND(AG1679&gt;$B$3, NOT(OR($AF1681:AG1681)))</f>
        <v>1</v>
      </c>
      <c r="AH1682" s="52" t="b">
        <f ca="1">AND(AH1679&gt;$B$3, NOT(OR($AF1681:AH1681)))</f>
        <v>0</v>
      </c>
      <c r="AI1682" s="52" t="b">
        <f ca="1">AND(AI1679&gt;$B$3, NOT(OR($AF1681:AI1681)))</f>
        <v>0</v>
      </c>
      <c r="AJ1682" s="52" t="b">
        <f ca="1">AND(AJ1679&gt;$B$3, NOT(OR($AF1681:AJ1681)))</f>
        <v>0</v>
      </c>
      <c r="AK1682" s="74"/>
      <c r="AL1682" s="70"/>
    </row>
    <row r="1683" spans="7:38" ht="14.55" customHeight="1" x14ac:dyDescent="0.3">
      <c r="G1683" s="3">
        <v>1681</v>
      </c>
      <c r="H1683" s="58">
        <v>0.1081114158328768</v>
      </c>
      <c r="I1683" s="58">
        <v>-0.2792097459985699</v>
      </c>
      <c r="J1683" s="58">
        <v>0.56542677778259587</v>
      </c>
      <c r="K1683" s="59">
        <v>0.57973168635718608</v>
      </c>
      <c r="L1683" s="60">
        <f t="array" ref="L1683:O1683">TRANSPOSE(MMULT(Option!$B$25:$E$28, TRANSPOSE(H1683:K1683)))</f>
        <v>0.1081114158328768</v>
      </c>
      <c r="M1683" s="60">
        <v>-0.21265539282841728</v>
      </c>
      <c r="N1683" s="60">
        <v>0.46675032260356886</v>
      </c>
      <c r="O1683" s="60">
        <v>0.57694285532265965</v>
      </c>
      <c r="P1683" s="56" t="str">
        <f t="shared" si="2105"/>
        <v>337/1</v>
      </c>
      <c r="R1683" s="80">
        <v>421</v>
      </c>
      <c r="S1683" s="3" t="s">
        <v>28</v>
      </c>
      <c r="T1683" s="60">
        <f t="array" aca="1" ref="T1683:T1686" ca="1">TRANSPOSE(OFFSET($L$3, MATCH($R1683 &amp; "/" &amp; T$2, $P$3:$P$5002, 0) - 1, 0, 1, $E$1))</f>
        <v>-1.0855375605539335</v>
      </c>
      <c r="U1683" s="60">
        <f t="array" aca="1" ref="U1683:U1686" ca="1">TRANSPOSE(OFFSET($L$3, MATCH($R1683 &amp; "/" &amp; U$2, $P$3:$P$5002, 0) - 1, 0, 1, $E$1))</f>
        <v>-0.2928832614120086</v>
      </c>
      <c r="V1683" s="60">
        <f t="array" aca="1" ref="V1683:V1686" ca="1">TRANSPOSE(OFFSET($L$3, MATCH($R1683 &amp; "/" &amp; V$2, $P$3:$P$5002, 0) - 1, 0, 1, $E$1))</f>
        <v>1.7089145332448528</v>
      </c>
      <c r="W1683" s="60">
        <f t="array" aca="1" ref="W1683:W1686" ca="1">TRANSPOSE(OFFSET($L$3, MATCH($R1683 &amp; "/" &amp; W$2, $P$3:$P$5002, 0) - 1, 0, 1, $E$1))</f>
        <v>0.97418212582363195</v>
      </c>
      <c r="X1683" s="60">
        <f t="array" aca="1" ref="X1683:X1686" ca="1">TRANSPOSE(OFFSET($L$3, MATCH($R1683 &amp; "/" &amp; X$2, $P$3:$P$5002, 0) - 1, 0, 1, $E$1))</f>
        <v>-1.2996639697360885E-2</v>
      </c>
      <c r="Y1683" s="52">
        <f ca="1">$B$11 * EXP(($E$3 - $C$11^2/2) * Y$2 + $C$11*SQRT(Y$2)*T1683)</f>
        <v>72.56690165602059</v>
      </c>
      <c r="Z1683" s="52">
        <f ca="1">Y1683 * EXP(($E$3 - $C$11^2/2) * (Z$2-Y$2) + $C$11*SQRT(Z$2-Y$2)*U1683)</f>
        <v>66.796049488381385</v>
      </c>
      <c r="AA1683" s="52">
        <f ca="1">Z1683 * EXP(($E$3 - $C$11^2/2) * (AA$2-Z$2) + $C$11*SQRT(AA$2-Z$2)*V1683)</f>
        <v>112.09181355675271</v>
      </c>
      <c r="AB1683" s="52">
        <f ca="1">AA1683 * EXP(($E$3 - $C$11^2/2) * (AB$2-AA$2) + $C$11*SQRT(AB$2-AA$2)*W1683)</f>
        <v>150.89329586489714</v>
      </c>
      <c r="AC1683" s="52">
        <f ca="1">AB1683 * EXP(($E$3 - $C$11^2/2) * (AC$2-AB$2) + $C$11*SQRT(AC$2-AB$2)*X1683)</f>
        <v>151.05952209591138</v>
      </c>
      <c r="AD1683" s="47"/>
      <c r="AE1683" s="3" t="s">
        <v>69</v>
      </c>
      <c r="AF1683" s="20" cm="1">
        <f t="array" aca="1" ref="AF1683" ca="1">MIN(Y1683:Y1686 / $D$11:$D$14)</f>
        <v>0.53303771583628967</v>
      </c>
      <c r="AG1683" s="20" cm="1">
        <f t="array" aca="1" ref="AG1683" ca="1">MIN(Z1683:Z1686 / $D$11:$D$14)</f>
        <v>0.66796049488381382</v>
      </c>
      <c r="AH1683" s="20" cm="1">
        <f t="array" aca="1" ref="AH1683" ca="1">MIN(AA1683:AA1686 / $D$11:$D$14)</f>
        <v>1.1209181355675271</v>
      </c>
      <c r="AI1683" s="20" cm="1">
        <f t="array" aca="1" ref="AI1683" ca="1">MIN(AB1683:AB1686 / $D$11:$D$14)</f>
        <v>1.2621923978001042</v>
      </c>
      <c r="AJ1683" s="20" cm="1">
        <f t="array" aca="1" ref="AJ1683" ca="1">MIN(AC1683:AC1686 / $D$11:$D$14)</f>
        <v>1.0302125990808364</v>
      </c>
      <c r="AK1683" s="72">
        <f t="array" aca="1" ref="AK1683" ca="1">SUMPRODUCT(AF1684:AJ1684, EXP(-$E$3*$AF$2:$AJ$2))</f>
        <v>114753.67099575714</v>
      </c>
      <c r="AL1683" s="70">
        <f ca="1">MAX(AC1684 - $D$11, 0) * EXP(-$E$2*$E$3)</f>
        <v>2.3529595822777871</v>
      </c>
    </row>
    <row r="1684" spans="7:38" ht="14.55" customHeight="1" x14ac:dyDescent="0.3">
      <c r="G1684" s="3">
        <v>1682</v>
      </c>
      <c r="H1684" s="58">
        <v>0.10625471200459603</v>
      </c>
      <c r="I1684" s="58">
        <v>0.99305175358819131</v>
      </c>
      <c r="J1684" s="58">
        <v>-1.2077003389302621</v>
      </c>
      <c r="K1684" s="59">
        <v>0.47236134907914085</v>
      </c>
      <c r="L1684" s="60">
        <f t="array" ref="L1684:O1684">TRANSPOSE(MMULT(Option!$B$25:$E$28, TRANSPOSE(H1684:K1684)))</f>
        <v>0.10625471200459603</v>
      </c>
      <c r="M1684" s="60">
        <v>0.95264885076714267</v>
      </c>
      <c r="N1684" s="60">
        <v>-0.75819148889817023</v>
      </c>
      <c r="O1684" s="60">
        <v>0.47133099797814348</v>
      </c>
      <c r="P1684" s="56" t="str">
        <f t="shared" si="2105"/>
        <v>337/2</v>
      </c>
      <c r="R1684" s="80"/>
      <c r="S1684" s="3" t="s">
        <v>29</v>
      </c>
      <c r="T1684" s="60">
        <f ca="1"/>
        <v>-2.1138769863361127</v>
      </c>
      <c r="U1684" s="60">
        <f ca="1"/>
        <v>1.4419471945773699</v>
      </c>
      <c r="V1684" s="60">
        <f ca="1"/>
        <v>2.1521412497692998</v>
      </c>
      <c r="W1684" s="60">
        <f ca="1"/>
        <v>-0.77071076742992384</v>
      </c>
      <c r="X1684" s="60">
        <f ca="1"/>
        <v>-0.6936167311900503</v>
      </c>
      <c r="Y1684" s="52">
        <f ca="1">$B$12 * EXP(($E$3 - $C$12^2/2) * Y$2 + $C$12*SQRT(Y$2)*T1684)</f>
        <v>53.303771583628965</v>
      </c>
      <c r="Z1684" s="52">
        <f ca="1">Y1684 * EXP(($E$3 - $C$12^2/2) * (Z$2-Y$2) + $C$12*SQRT(Z$2-Y$2)*U1684)</f>
        <v>82.56544474132842</v>
      </c>
      <c r="AA1684" s="52">
        <f ca="1">Z1684 * EXP(($E$3 - $C$12^2/2) * (AA$2-Z$2) + $C$12*SQRT(AA$2-Z$2)*V1684)</f>
        <v>158.25910950675333</v>
      </c>
      <c r="AB1684" s="52">
        <f ca="1">AA1684 * EXP(($E$3 - $C$12^2/2) * (AB$2-AA$2) + $C$12*SQRT(AB$2-AA$2)*W1684)</f>
        <v>126.21923978001043</v>
      </c>
      <c r="AC1684" s="52">
        <f ca="1">AB1684 * EXP(($E$3 - $C$12^2/2) * (AC$2-AB$2) + $C$12*SQRT(AC$2-AB$2)*X1684)</f>
        <v>103.02125990808365</v>
      </c>
      <c r="AD1684" s="47"/>
      <c r="AE1684" s="3" t="s">
        <v>47</v>
      </c>
      <c r="AF1684" s="64">
        <f t="shared" ref="AF1684" ca="1" si="2126">($B$5*AF1686 + (1 + $B$6)*AF1685)*$B$2</f>
        <v>0</v>
      </c>
      <c r="AG1684" s="64">
        <f t="shared" ref="AG1684" ca="1" si="2127">($B$5*AG1686 + (1 + $B$6)*AG1685)*$B$2</f>
        <v>0</v>
      </c>
      <c r="AH1684" s="64">
        <f t="shared" ref="AH1684" ca="1" si="2128">($B$5*AH1686 + (1 + $B$6)*AH1685)*$B$2</f>
        <v>15000</v>
      </c>
      <c r="AI1684" s="64">
        <f t="shared" ref="AI1684" ca="1" si="2129">($B$5*AI1686 + (1 + $B$6)*AI1685)*$B$2</f>
        <v>15000</v>
      </c>
      <c r="AJ1684" s="64" cm="1">
        <f t="array" aca="1" ref="AJ1684" ca="1">($B$5*AJ1686 + (1 + $B$6)*AJ1685 + AND(NOT(AF1685:AJ1685)))*$B$2</f>
        <v>114999.99999999999</v>
      </c>
      <c r="AK1684" s="73"/>
      <c r="AL1684" s="70"/>
    </row>
    <row r="1685" spans="7:38" ht="14.55" customHeight="1" x14ac:dyDescent="0.3">
      <c r="G1685" s="3">
        <v>1683</v>
      </c>
      <c r="H1685" s="58">
        <v>0.4622484960705448</v>
      </c>
      <c r="I1685" s="58">
        <v>-1.432467293837093</v>
      </c>
      <c r="J1685" s="58">
        <v>0.99665335139419697</v>
      </c>
      <c r="K1685" s="59">
        <v>-0.26011210358475723</v>
      </c>
      <c r="L1685" s="60">
        <f t="array" ref="L1685:O1685">TRANSPOSE(MMULT(Option!$B$25:$E$28, TRANSPOSE(H1685:K1685)))</f>
        <v>0.4622484960705448</v>
      </c>
      <c r="M1685" s="60">
        <v>-1.1279785624831877</v>
      </c>
      <c r="N1685" s="60">
        <v>0.68516208009338497</v>
      </c>
      <c r="O1685" s="60">
        <v>-0.21842847254241565</v>
      </c>
      <c r="P1685" s="56" t="str">
        <f t="shared" si="2105"/>
        <v>337/3</v>
      </c>
      <c r="R1685" s="80"/>
      <c r="S1685" s="3" t="s">
        <v>31</v>
      </c>
      <c r="T1685" s="60">
        <f ca="1"/>
        <v>-0.85025393454402431</v>
      </c>
      <c r="U1685" s="60">
        <f ca="1"/>
        <v>1.2451864630290359</v>
      </c>
      <c r="V1685" s="60">
        <f ca="1"/>
        <v>0.70980696022892009</v>
      </c>
      <c r="W1685" s="60">
        <f ca="1"/>
        <v>-5.2974177674410594E-2</v>
      </c>
      <c r="X1685" s="60">
        <f ca="1"/>
        <v>-1.0315636451532646</v>
      </c>
      <c r="Y1685" s="52">
        <f ca="1">$B$13 * EXP(($E$3 - $C$13^2/2) * Y$2 + $C$13*SQRT(Y$2)*T1685)</f>
        <v>77.874145600469177</v>
      </c>
      <c r="Z1685" s="52">
        <f ca="1">Y1685 * EXP(($E$3 - $C$13^2/2) * (Z$2-Y$2) + $C$13*SQRT(Z$2-Y$2)*U1685)</f>
        <v>113.70984045326563</v>
      </c>
      <c r="AA1685" s="52">
        <f ca="1">Z1685 * EXP(($E$3 - $C$13^2/2) * (AA$2-Z$2) + $C$13*SQRT(AA$2-Z$2)*V1685)</f>
        <v>141.39989807040422</v>
      </c>
      <c r="AB1685" s="52">
        <f ca="1">AA1685 * EXP(($E$3 - $C$13^2/2) * (AB$2-AA$2) + $C$13*SQRT(AB$2-AA$2)*W1685)</f>
        <v>139.86809211749903</v>
      </c>
      <c r="AC1685" s="52">
        <f ca="1">AB1685 * EXP(($E$3 - $C$13^2/2) * (AC$2-AB$2) + $C$13*SQRT(AC$2-AB$2)*X1685)</f>
        <v>103.15479104057842</v>
      </c>
      <c r="AD1685" s="47"/>
      <c r="AE1685" s="3" t="s">
        <v>46</v>
      </c>
      <c r="AF1685" s="52" t="b">
        <f t="shared" ref="AF1685" ca="1" si="2130">AF1683 &gt;= $B$4</f>
        <v>0</v>
      </c>
      <c r="AG1685" s="52" t="b">
        <f t="array" aca="1" ref="AG1685" ca="1">AND(AG1683 &gt;= $B$4, NOT(OR($AF1685:AF1685)))</f>
        <v>0</v>
      </c>
      <c r="AH1685" s="52" t="b">
        <f t="array" aca="1" ref="AH1685" ca="1">AND(AH1683 &gt;= $B$4, NOT(OR($AF1685:AG1685)))</f>
        <v>0</v>
      </c>
      <c r="AI1685" s="52" t="b">
        <f t="array" aca="1" ref="AI1685" ca="1">AND(AI1683 &gt;= $B$4, NOT(OR($AF1685:AH1685)))</f>
        <v>0</v>
      </c>
      <c r="AJ1685" s="52" t="b">
        <f t="array" aca="1" ref="AJ1685" ca="1">AND(AJ1683 &gt;= $B$4, NOT(OR($AF1685:AI1685)))</f>
        <v>0</v>
      </c>
      <c r="AK1685" s="73"/>
      <c r="AL1685" s="70"/>
    </row>
    <row r="1686" spans="7:38" ht="14.55" customHeight="1" x14ac:dyDescent="0.3">
      <c r="G1686" s="3">
        <v>1684</v>
      </c>
      <c r="H1686" s="58">
        <v>-0.39191475497573702</v>
      </c>
      <c r="I1686" s="58">
        <v>-1.2946171730761582</v>
      </c>
      <c r="J1686" s="58">
        <v>-0.41357321578951045</v>
      </c>
      <c r="K1686" s="59">
        <v>2.6074538083851614E-2</v>
      </c>
      <c r="L1686" s="60">
        <f t="array" ref="L1686:O1686">TRANSPOSE(MMULT(Option!$B$25:$E$28, TRANSPOSE(H1686:K1686)))</f>
        <v>-0.39191475497573702</v>
      </c>
      <c r="M1686" s="60">
        <v>-1.3433021403125429</v>
      </c>
      <c r="N1686" s="60">
        <v>-0.85902177410933978</v>
      </c>
      <c r="O1686" s="60">
        <v>-0.55416858168380423</v>
      </c>
      <c r="P1686" s="56" t="str">
        <f t="shared" si="2105"/>
        <v>337/4</v>
      </c>
      <c r="R1686" s="80"/>
      <c r="S1686" s="3" t="s">
        <v>30</v>
      </c>
      <c r="T1686" s="60">
        <f ca="1"/>
        <v>-0.84604433364030829</v>
      </c>
      <c r="U1686" s="60">
        <f ca="1"/>
        <v>-5.6802640991023279E-2</v>
      </c>
      <c r="V1686" s="60">
        <f ca="1"/>
        <v>2.1854822481880256</v>
      </c>
      <c r="W1686" s="60">
        <f ca="1"/>
        <v>0.99985161310811987</v>
      </c>
      <c r="X1686" s="60">
        <f ca="1"/>
        <v>-1.3536268053168925</v>
      </c>
      <c r="Y1686" s="52">
        <f ca="1">$B$14 * EXP(($E$3 - $C$14^2/2) * Y$2 + $C$14*SQRT(Y$2)*T1686)</f>
        <v>77.972553448163666</v>
      </c>
      <c r="Z1686" s="52">
        <f ca="1">Y1686 * EXP(($E$3 - $C$14^2/2) * (Z$2-Y$2) + $C$14*SQRT(Z$2-Y$2)*U1686)</f>
        <v>77.039331766321723</v>
      </c>
      <c r="AA1686" s="52">
        <f ca="1">Z1686 * EXP(($E$3 - $C$14^2/2) * (AA$2-Z$2) + $C$14*SQRT(AA$2-Z$2)*V1686)</f>
        <v>149.1512315507056</v>
      </c>
      <c r="AB1686" s="52">
        <f ca="1">AA1686 * EXP(($E$3 - $C$14^2/2) * (AB$2-AA$2) + $C$14*SQRT(AB$2-AA$2)*W1686)</f>
        <v>202.33328266829338</v>
      </c>
      <c r="AC1686" s="52">
        <f ca="1">AB1686 * EXP(($E$3 - $C$14^2/2) * (AC$2-AB$2) + $C$14*SQRT(AC$2-AB$2)*X1686)</f>
        <v>135.48056663854862</v>
      </c>
      <c r="AD1686" s="47"/>
      <c r="AE1686" s="3" t="s">
        <v>68</v>
      </c>
      <c r="AF1686" s="52" t="b">
        <f ca="1">AND(AF1683&gt;$B$3, NOT(OR($AF1685:AF1685)))</f>
        <v>0</v>
      </c>
      <c r="AG1686" s="52" t="b">
        <f ca="1">AND(AG1683&gt;$B$3, NOT(OR($AF1685:AG1685)))</f>
        <v>0</v>
      </c>
      <c r="AH1686" s="52" t="b">
        <f ca="1">AND(AH1683&gt;$B$3, NOT(OR($AF1685:AH1685)))</f>
        <v>1</v>
      </c>
      <c r="AI1686" s="52" t="b">
        <f ca="1">AND(AI1683&gt;$B$3, NOT(OR($AF1685:AI1685)))</f>
        <v>1</v>
      </c>
      <c r="AJ1686" s="52" t="b">
        <f ca="1">AND(AJ1683&gt;$B$3, NOT(OR($AF1685:AJ1685)))</f>
        <v>1</v>
      </c>
      <c r="AK1686" s="74"/>
      <c r="AL1686" s="70"/>
    </row>
    <row r="1687" spans="7:38" ht="14.55" customHeight="1" x14ac:dyDescent="0.3">
      <c r="G1687" s="3">
        <v>1685</v>
      </c>
      <c r="H1687" s="58">
        <v>0.174885699734142</v>
      </c>
      <c r="I1687" s="58">
        <v>-0.69095267288084472</v>
      </c>
      <c r="J1687" s="58">
        <v>0.32379683482503402</v>
      </c>
      <c r="K1687" s="59">
        <v>0.52461924043944097</v>
      </c>
      <c r="L1687" s="60">
        <f t="array" ref="L1687:O1687">TRANSPOSE(MMULT(Option!$B$25:$E$28, TRANSPOSE(H1687:K1687)))</f>
        <v>0.174885699734142</v>
      </c>
      <c r="M1687" s="60">
        <v>-0.5633143051280497</v>
      </c>
      <c r="N1687" s="60">
        <v>0.17341441771251287</v>
      </c>
      <c r="O1687" s="60">
        <v>0.40147614664995196</v>
      </c>
      <c r="P1687" s="56" t="str">
        <f t="shared" si="2105"/>
        <v>337/5</v>
      </c>
      <c r="R1687" s="80">
        <v>422</v>
      </c>
      <c r="S1687" s="3" t="s">
        <v>28</v>
      </c>
      <c r="T1687" s="60">
        <f t="array" aca="1" ref="T1687:T1690" ca="1">TRANSPOSE(OFFSET($L$3, MATCH($R1687 &amp; "/" &amp; T$2, $P$3:$P$5002, 0) - 1, 0, 1, $E$1))</f>
        <v>-1.1618402476588459</v>
      </c>
      <c r="U1687" s="60">
        <f t="array" aca="1" ref="U1687:U1690" ca="1">TRANSPOSE(OFFSET($L$3, MATCH($R1687 &amp; "/" &amp; U$2, $P$3:$P$5002, 0) - 1, 0, 1, $E$1))</f>
        <v>0.50521638452784612</v>
      </c>
      <c r="V1687" s="60">
        <f t="array" aca="1" ref="V1687:V1690" ca="1">TRANSPOSE(OFFSET($L$3, MATCH($R1687 &amp; "/" &amp; V$2, $P$3:$P$5002, 0) - 1, 0, 1, $E$1))</f>
        <v>-1.7246026800515606</v>
      </c>
      <c r="W1687" s="60">
        <f t="array" aca="1" ref="W1687:W1690" ca="1">TRANSPOSE(OFFSET($L$3, MATCH($R1687 &amp; "/" &amp; W$2, $P$3:$P$5002, 0) - 1, 0, 1, $E$1))</f>
        <v>-0.22866316785426419</v>
      </c>
      <c r="X1687" s="60">
        <f t="array" aca="1" ref="X1687:X1690" ca="1">TRANSPOSE(OFFSET($L$3, MATCH($R1687 &amp; "/" &amp; X$2, $P$3:$P$5002, 0) - 1, 0, 1, $E$1))</f>
        <v>0.19854577516839883</v>
      </c>
      <c r="Y1687" s="52">
        <f ca="1">$B$11 * EXP(($E$3 - $C$11^2/2) * Y$2 + $C$11*SQRT(Y$2)*T1687)</f>
        <v>70.92465466669816</v>
      </c>
      <c r="Z1687" s="52">
        <f ca="1">Y1687 * EXP(($E$3 - $C$11^2/2) * (Z$2-Y$2) + $C$11*SQRT(Z$2-Y$2)*U1687)</f>
        <v>82.945438739115531</v>
      </c>
      <c r="AA1687" s="52">
        <f ca="1">Z1687 * EXP(($E$3 - $C$11^2/2) * (AA$2-Z$2) + $C$11*SQRT(AA$2-Z$2)*V1687)</f>
        <v>49.68992633060941</v>
      </c>
      <c r="AB1687" s="52">
        <f ca="1">AA1687 * EXP(($E$3 - $C$11^2/2) * (AB$2-AA$2) + $C$11*SQRT(AB$2-AA$2)*W1687)</f>
        <v>46.628095756266433</v>
      </c>
      <c r="AC1687" s="52">
        <f ca="1">AB1687 * EXP(($E$3 - $C$11^2/2) * (AC$2-AB$2) + $C$11*SQRT(AC$2-AB$2)*X1687)</f>
        <v>49.737889420013268</v>
      </c>
      <c r="AD1687" s="47"/>
      <c r="AE1687" s="3" t="s">
        <v>69</v>
      </c>
      <c r="AF1687" s="20" cm="1">
        <f t="array" aca="1" ref="AF1687" ca="1">MIN(Y1687:Y1690 / $D$11:$D$14)</f>
        <v>0.70924654666698161</v>
      </c>
      <c r="AG1687" s="20" cm="1">
        <f t="array" aca="1" ref="AG1687" ca="1">MIN(Z1687:Z1690 / $D$11:$D$14)</f>
        <v>0.65020202209697342</v>
      </c>
      <c r="AH1687" s="20" cm="1">
        <f t="array" aca="1" ref="AH1687" ca="1">MIN(AA1687:AA1690 / $D$11:$D$14)</f>
        <v>0.49689926330609407</v>
      </c>
      <c r="AI1687" s="20" cm="1">
        <f t="array" aca="1" ref="AI1687" ca="1">MIN(AB1687:AB1690 / $D$11:$D$14)</f>
        <v>0.4662809575626643</v>
      </c>
      <c r="AJ1687" s="20" cm="1">
        <f t="array" aca="1" ref="AJ1687" ca="1">MIN(AC1687:AC1690 / $D$11:$D$14)</f>
        <v>0.4973788942001327</v>
      </c>
      <c r="AK1687" s="72">
        <f t="array" aca="1" ref="AK1687" ca="1">SUMPRODUCT(AF1688:AJ1688, EXP(-$E$3*$AF$2:$AJ$2))</f>
        <v>77880.078307140488</v>
      </c>
      <c r="AL1687" s="70">
        <f ca="1">MAX(AC1688 - $D$11, 0) * EXP(-$E$2*$E$3)</f>
        <v>0</v>
      </c>
    </row>
    <row r="1688" spans="7:38" ht="14.55" customHeight="1" x14ac:dyDescent="0.3">
      <c r="G1688" s="3">
        <v>1686</v>
      </c>
      <c r="H1688" s="58">
        <v>-0.329777443794188</v>
      </c>
      <c r="I1688" s="58">
        <v>-1.1868516466092178</v>
      </c>
      <c r="J1688" s="58">
        <v>0.67040202239769198</v>
      </c>
      <c r="K1688" s="59">
        <v>-9.9488554711658933E-2</v>
      </c>
      <c r="L1688" s="60">
        <f t="array" ref="L1688:O1688">TRANSPOSE(MMULT(Option!$B$25:$E$28, TRANSPOSE(H1688:K1688)))</f>
        <v>-0.329777443794188</v>
      </c>
      <c r="M1688" s="60">
        <v>-1.2196784793716191</v>
      </c>
      <c r="N1688" s="60">
        <v>0.14611915197338887</v>
      </c>
      <c r="O1688" s="60">
        <v>-0.39704952409963801</v>
      </c>
      <c r="P1688" s="56" t="str">
        <f t="shared" si="2105"/>
        <v>338/1</v>
      </c>
      <c r="R1688" s="80"/>
      <c r="S1688" s="3" t="s">
        <v>29</v>
      </c>
      <c r="T1688" s="60">
        <f ca="1"/>
        <v>-0.58711847777764758</v>
      </c>
      <c r="U1688" s="60">
        <f ca="1"/>
        <v>-0.88112205940788124</v>
      </c>
      <c r="V1688" s="60">
        <f ca="1"/>
        <v>0.22756666586684093</v>
      </c>
      <c r="W1688" s="60">
        <f ca="1"/>
        <v>-1.1256285575340521</v>
      </c>
      <c r="X1688" s="60">
        <f ca="1"/>
        <v>2.2652513752415149</v>
      </c>
      <c r="Y1688" s="52">
        <f ca="1">$B$12 * EXP(($E$3 - $C$12^2/2) * Y$2 + $C$12*SQRT(Y$2)*T1688)</f>
        <v>84.270734236798646</v>
      </c>
      <c r="Z1688" s="52">
        <f ca="1">Y1688 * EXP(($E$3 - $C$12^2/2) * (Z$2-Y$2) + $C$12*SQRT(Z$2-Y$2)*U1688)</f>
        <v>65.020202209697345</v>
      </c>
      <c r="AA1688" s="52">
        <f ca="1">Z1688 * EXP(($E$3 - $C$12^2/2) * (AA$2-Z$2) + $C$12*SQRT(AA$2-Z$2)*V1688)</f>
        <v>69.963104504848005</v>
      </c>
      <c r="AB1688" s="52">
        <f ca="1">AA1688 * EXP(($E$3 - $C$12^2/2) * (AB$2-AA$2) + $C$12*SQRT(AB$2-AA$2)*W1688)</f>
        <v>50.163087995190502</v>
      </c>
      <c r="AC1688" s="52">
        <f ca="1">AB1688 * EXP(($E$3 - $C$12^2/2) * (AC$2-AB$2) + $C$12*SQRT(AC$2-AB$2)*X1688)</f>
        <v>99.469878521381901</v>
      </c>
      <c r="AD1688" s="47"/>
      <c r="AE1688" s="3" t="s">
        <v>47</v>
      </c>
      <c r="AF1688" s="64">
        <f t="shared" ref="AF1688" ca="1" si="2131">($B$5*AF1690 + (1 + $B$6)*AF1689)*$B$2</f>
        <v>0</v>
      </c>
      <c r="AG1688" s="64">
        <f t="shared" ref="AG1688" ca="1" si="2132">($B$5*AG1690 + (1 + $B$6)*AG1689)*$B$2</f>
        <v>0</v>
      </c>
      <c r="AH1688" s="64">
        <f t="shared" ref="AH1688" ca="1" si="2133">($B$5*AH1690 + (1 + $B$6)*AH1689)*$B$2</f>
        <v>0</v>
      </c>
      <c r="AI1688" s="64">
        <f t="shared" ref="AI1688" ca="1" si="2134">($B$5*AI1690 + (1 + $B$6)*AI1689)*$B$2</f>
        <v>0</v>
      </c>
      <c r="AJ1688" s="64" cm="1">
        <f t="array" aca="1" ref="AJ1688" ca="1">($B$5*AJ1690 + (1 + $B$6)*AJ1689 + AND(NOT(AF1689:AJ1689)))*$B$2</f>
        <v>100000</v>
      </c>
      <c r="AK1688" s="73"/>
      <c r="AL1688" s="70"/>
    </row>
    <row r="1689" spans="7:38" ht="14.55" customHeight="1" x14ac:dyDescent="0.3">
      <c r="G1689" s="3">
        <v>1687</v>
      </c>
      <c r="H1689" s="58">
        <v>0.74102681393273706</v>
      </c>
      <c r="I1689" s="58">
        <v>0.24519385400630503</v>
      </c>
      <c r="J1689" s="58">
        <v>-0.27036670445607525</v>
      </c>
      <c r="K1689" s="59">
        <v>0.51763085212488624</v>
      </c>
      <c r="L1689" s="60">
        <f t="array" ref="L1689:O1689">TRANSPOSE(MMULT(Option!$B$25:$E$28, TRANSPOSE(H1689:K1689)))</f>
        <v>0.74102681393273706</v>
      </c>
      <c r="M1689" s="60">
        <v>0.52113460475746365</v>
      </c>
      <c r="N1689" s="60">
        <v>0.12315175025581571</v>
      </c>
      <c r="O1689" s="60">
        <v>0.75111994990601127</v>
      </c>
      <c r="P1689" s="56" t="str">
        <f t="shared" si="2105"/>
        <v>338/2</v>
      </c>
      <c r="R1689" s="80"/>
      <c r="S1689" s="3" t="s">
        <v>31</v>
      </c>
      <c r="T1689" s="60">
        <f ca="1"/>
        <v>-7.4553344481318284E-2</v>
      </c>
      <c r="U1689" s="60">
        <f ca="1"/>
        <v>-0.69567008106108419</v>
      </c>
      <c r="V1689" s="60">
        <f ca="1"/>
        <v>0.81863618900133295</v>
      </c>
      <c r="W1689" s="60">
        <f ca="1"/>
        <v>-1.5139198650510064</v>
      </c>
      <c r="X1689" s="60">
        <f ca="1"/>
        <v>1.2130843411229071</v>
      </c>
      <c r="Y1689" s="52">
        <f ca="1">$B$13 * EXP(($E$3 - $C$13^2/2) * Y$2 + $C$13*SQRT(Y$2)*T1689)</f>
        <v>98.278391660048001</v>
      </c>
      <c r="Z1689" s="52">
        <f ca="1">Y1689 * EXP(($E$3 - $C$13^2/2) * (Z$2-Y$2) + $C$13*SQRT(Z$2-Y$2)*U1689)</f>
        <v>80.166294489585027</v>
      </c>
      <c r="AA1689" s="52">
        <f ca="1">Z1689 * EXP(($E$3 - $C$13^2/2) * (AA$2-Z$2) + $C$13*SQRT(AA$2-Z$2)*V1689)</f>
        <v>102.99639782299208</v>
      </c>
      <c r="AB1689" s="52">
        <f ca="1">AA1689 * EXP(($E$3 - $C$13^2/2) * (AB$2-AA$2) + $C$13*SQRT(AB$2-AA$2)*W1689)</f>
        <v>65.727542613872629</v>
      </c>
      <c r="AC1689" s="52">
        <f ca="1">AB1689 * EXP(($E$3 - $C$13^2/2) * (AC$2-AB$2) + $C$13*SQRT(AC$2-AB$2)*X1689)</f>
        <v>95.05382953831483</v>
      </c>
      <c r="AD1689" s="47"/>
      <c r="AE1689" s="3" t="s">
        <v>46</v>
      </c>
      <c r="AF1689" s="52" t="b">
        <f t="shared" ref="AF1689" ca="1" si="2135">AF1687 &gt;= $B$4</f>
        <v>0</v>
      </c>
      <c r="AG1689" s="52" t="b">
        <f t="array" aca="1" ref="AG1689" ca="1">AND(AG1687 &gt;= $B$4, NOT(OR($AF1689:AF1689)))</f>
        <v>0</v>
      </c>
      <c r="AH1689" s="52" t="b">
        <f t="array" aca="1" ref="AH1689" ca="1">AND(AH1687 &gt;= $B$4, NOT(OR($AF1689:AG1689)))</f>
        <v>0</v>
      </c>
      <c r="AI1689" s="52" t="b">
        <f t="array" aca="1" ref="AI1689" ca="1">AND(AI1687 &gt;= $B$4, NOT(OR($AF1689:AH1689)))</f>
        <v>0</v>
      </c>
      <c r="AJ1689" s="52" t="b">
        <f t="array" aca="1" ref="AJ1689" ca="1">AND(AJ1687 &gt;= $B$4, NOT(OR($AF1689:AI1689)))</f>
        <v>0</v>
      </c>
      <c r="AK1689" s="73"/>
      <c r="AL1689" s="70"/>
    </row>
    <row r="1690" spans="7:38" ht="14.55" customHeight="1" x14ac:dyDescent="0.3">
      <c r="G1690" s="3">
        <v>1688</v>
      </c>
      <c r="H1690" s="58">
        <v>1.1777188436410195</v>
      </c>
      <c r="I1690" s="58">
        <v>0.91065225328079791</v>
      </c>
      <c r="J1690" s="58">
        <v>-0.26104438057934776</v>
      </c>
      <c r="K1690" s="59">
        <v>2.493327968050882</v>
      </c>
      <c r="L1690" s="60">
        <f t="array" ref="L1690:O1690">TRANSPOSE(MMULT(Option!$B$25:$E$28, TRANSPOSE(H1690:K1690)))</f>
        <v>1.1777188436410195</v>
      </c>
      <c r="M1690" s="60">
        <v>1.3057141139446786</v>
      </c>
      <c r="N1690" s="60">
        <v>0.48027436655074263</v>
      </c>
      <c r="O1690" s="60">
        <v>2.7937601372194831</v>
      </c>
      <c r="P1690" s="56" t="str">
        <f t="shared" si="2105"/>
        <v>338/3</v>
      </c>
      <c r="R1690" s="80"/>
      <c r="S1690" s="3" t="s">
        <v>30</v>
      </c>
      <c r="T1690" s="60">
        <f ca="1"/>
        <v>-0.38177837870368614</v>
      </c>
      <c r="U1690" s="60">
        <f ca="1"/>
        <v>-0.91275117782052617</v>
      </c>
      <c r="V1690" s="60">
        <f ca="1"/>
        <v>8.835114424804244E-2</v>
      </c>
      <c r="W1690" s="60">
        <f ca="1"/>
        <v>0.10058257872703769</v>
      </c>
      <c r="X1690" s="60">
        <f ca="1"/>
        <v>1.4389787826382432</v>
      </c>
      <c r="Y1690" s="52">
        <f ca="1">$B$14 * EXP(($E$3 - $C$14^2/2) * Y$2 + $C$14*SQRT(Y$2)*T1690)</f>
        <v>89.625212721354089</v>
      </c>
      <c r="Z1690" s="52">
        <f ca="1">Y1690 * EXP(($E$3 - $C$14^2/2) * (Z$2-Y$2) + $C$14*SQRT(Z$2-Y$2)*U1690)</f>
        <v>68.49846381996683</v>
      </c>
      <c r="AA1690" s="52">
        <f ca="1">Z1690 * EXP(($E$3 - $C$14^2/2) * (AA$2-Z$2) + $C$14*SQRT(AA$2-Z$2)*V1690)</f>
        <v>70.690886608190837</v>
      </c>
      <c r="AB1690" s="52">
        <f ca="1">AA1690 * EXP(($E$3 - $C$14^2/2) * (AB$2-AA$2) + $C$14*SQRT(AB$2-AA$2)*W1690)</f>
        <v>73.221671502171603</v>
      </c>
      <c r="AC1690" s="52">
        <f ca="1">AB1690 * EXP(($E$3 - $C$14^2/2) * (AC$2-AB$2) + $C$14*SQRT(AC$2-AB$2)*X1690)</f>
        <v>113.31653197974263</v>
      </c>
      <c r="AD1690" s="47"/>
      <c r="AE1690" s="3" t="s">
        <v>68</v>
      </c>
      <c r="AF1690" s="52" t="b">
        <f ca="1">AND(AF1687&gt;$B$3, NOT(OR($AF1689:AF1689)))</f>
        <v>0</v>
      </c>
      <c r="AG1690" s="52" t="b">
        <f ca="1">AND(AG1687&gt;$B$3, NOT(OR($AF1689:AG1689)))</f>
        <v>0</v>
      </c>
      <c r="AH1690" s="52" t="b">
        <f ca="1">AND(AH1687&gt;$B$3, NOT(OR($AF1689:AH1689)))</f>
        <v>0</v>
      </c>
      <c r="AI1690" s="52" t="b">
        <f ca="1">AND(AI1687&gt;$B$3, NOT(OR($AF1689:AI1689)))</f>
        <v>0</v>
      </c>
      <c r="AJ1690" s="52" t="b">
        <f ca="1">AND(AJ1687&gt;$B$3, NOT(OR($AF1689:AJ1689)))</f>
        <v>0</v>
      </c>
      <c r="AK1690" s="74"/>
      <c r="AL1690" s="70"/>
    </row>
    <row r="1691" spans="7:38" ht="14.55" customHeight="1" x14ac:dyDescent="0.3">
      <c r="G1691" s="3">
        <v>1689</v>
      </c>
      <c r="H1691" s="58">
        <v>0.15263509198090566</v>
      </c>
      <c r="I1691" s="58">
        <v>-6.8154102143333381E-2</v>
      </c>
      <c r="J1691" s="58">
        <v>-1.6602054673563398</v>
      </c>
      <c r="K1691" s="59">
        <v>-1.3963071684105901</v>
      </c>
      <c r="L1691" s="60">
        <f t="array" ref="L1691:O1691">TRANSPOSE(MMULT(Option!$B$25:$E$28, TRANSPOSE(H1691:K1691)))</f>
        <v>0.15263509198090566</v>
      </c>
      <c r="M1691" s="60">
        <v>-1.4102296063531888E-3</v>
      </c>
      <c r="N1691" s="60">
        <v>-1.4149680694967588</v>
      </c>
      <c r="O1691" s="60">
        <v>-1.4765578457710258</v>
      </c>
      <c r="P1691" s="56" t="str">
        <f t="shared" si="2105"/>
        <v>338/4</v>
      </c>
      <c r="R1691" s="80">
        <v>423</v>
      </c>
      <c r="S1691" s="3" t="s">
        <v>28</v>
      </c>
      <c r="T1691" s="60">
        <f t="array" aca="1" ref="T1691:T1694" ca="1">TRANSPOSE(OFFSET($L$3, MATCH($R1691 &amp; "/" &amp; T$2, $P$3:$P$5002, 0) - 1, 0, 1, $E$1))</f>
        <v>0.4376740497744907</v>
      </c>
      <c r="U1691" s="60">
        <f t="array" aca="1" ref="U1691:U1694" ca="1">TRANSPOSE(OFFSET($L$3, MATCH($R1691 &amp; "/" &amp; U$2, $P$3:$P$5002, 0) - 1, 0, 1, $E$1))</f>
        <v>-1.3520234553086765</v>
      </c>
      <c r="V1691" s="60">
        <f t="array" aca="1" ref="V1691:V1694" ca="1">TRANSPOSE(OFFSET($L$3, MATCH($R1691 &amp; "/" &amp; V$2, $P$3:$P$5002, 0) - 1, 0, 1, $E$1))</f>
        <v>0.28655864153237431</v>
      </c>
      <c r="W1691" s="60">
        <f t="array" aca="1" ref="W1691:W1694" ca="1">TRANSPOSE(OFFSET($L$3, MATCH($R1691 &amp; "/" &amp; W$2, $P$3:$P$5002, 0) - 1, 0, 1, $E$1))</f>
        <v>1.3301228114610171</v>
      </c>
      <c r="X1691" s="60">
        <f t="array" aca="1" ref="X1691:X1694" ca="1">TRANSPOSE(OFFSET($L$3, MATCH($R1691 &amp; "/" &amp; X$2, $P$3:$P$5002, 0) - 1, 0, 1, $E$1))</f>
        <v>1.0287611936916892</v>
      </c>
      <c r="Y1691" s="52">
        <f ca="1">$B$11 * EXP(($E$3 - $C$11^2/2) * Y$2 + $C$11*SQRT(Y$2)*T1691)</f>
        <v>114.60281880958749</v>
      </c>
      <c r="Z1691" s="52">
        <f ca="1">Y1691 * EXP(($E$3 - $C$11^2/2) * (Z$2-Y$2) + $C$11*SQRT(Z$2-Y$2)*U1691)</f>
        <v>76.773948036229925</v>
      </c>
      <c r="AA1691" s="52">
        <f ca="1">Z1691 * EXP(($E$3 - $C$11^2/2) * (AA$2-Z$2) + $C$11*SQRT(AA$2-Z$2)*V1691)</f>
        <v>84.085400650241709</v>
      </c>
      <c r="AB1691" s="52">
        <f ca="1">AA1691 * EXP(($E$3 - $C$11^2/2) * (AB$2-AA$2) + $C$11*SQRT(AB$2-AA$2)*W1691)</f>
        <v>125.94808525051469</v>
      </c>
      <c r="AC1691" s="52">
        <f ca="1">AB1691 * EXP(($E$3 - $C$11^2/2) * (AC$2-AB$2) + $C$11*SQRT(AC$2-AB$2)*X1691)</f>
        <v>172.34497871975009</v>
      </c>
      <c r="AD1691" s="47"/>
      <c r="AE1691" s="3" t="s">
        <v>69</v>
      </c>
      <c r="AF1691" s="20" cm="1">
        <f t="array" aca="1" ref="AF1691" ca="1">MIN(Y1691:Y1694 / $D$11:$D$14)</f>
        <v>0.79316653871570186</v>
      </c>
      <c r="AG1691" s="20" cm="1">
        <f t="array" aca="1" ref="AG1691" ca="1">MIN(Z1691:Z1694 / $D$11:$D$14)</f>
        <v>0.53972916145413519</v>
      </c>
      <c r="AH1691" s="20" cm="1">
        <f t="array" aca="1" ref="AH1691" ca="1">MIN(AA1691:AA1694 / $D$11:$D$14)</f>
        <v>0.40402234284223576</v>
      </c>
      <c r="AI1691" s="20" cm="1">
        <f t="array" aca="1" ref="AI1691" ca="1">MIN(AB1691:AB1694 / $D$11:$D$14)</f>
        <v>0.38375684256297327</v>
      </c>
      <c r="AJ1691" s="20" cm="1">
        <f t="array" aca="1" ref="AJ1691" ca="1">MIN(AC1691:AC1694 / $D$11:$D$14)</f>
        <v>0.56317255078890116</v>
      </c>
      <c r="AK1691" s="72">
        <f t="array" aca="1" ref="AK1691" ca="1">SUMPRODUCT(AF1692:AJ1692, EXP(-$E$3*$AF$2:$AJ$2))</f>
        <v>77880.078307140488</v>
      </c>
      <c r="AL1691" s="70">
        <f ca="1">MAX(AC1692 - $D$11, 0) * EXP(-$E$2*$E$3)</f>
        <v>36.674649285583932</v>
      </c>
    </row>
    <row r="1692" spans="7:38" ht="14.55" customHeight="1" x14ac:dyDescent="0.3">
      <c r="G1692" s="3">
        <v>1690</v>
      </c>
      <c r="H1692" s="58">
        <v>1.7949246124594351</v>
      </c>
      <c r="I1692" s="58">
        <v>-0.92806089318932838</v>
      </c>
      <c r="J1692" s="58">
        <v>1.3168283350826975</v>
      </c>
      <c r="K1692" s="59">
        <v>-1.8535239369169287</v>
      </c>
      <c r="L1692" s="60">
        <f t="array" ref="L1692:O1692">TRANSPOSE(MMULT(Option!$B$25:$E$28, TRANSPOSE(H1692:K1692)))</f>
        <v>1.7949246124594351</v>
      </c>
      <c r="M1692" s="60">
        <v>-0.1326120135299107</v>
      </c>
      <c r="N1692" s="60">
        <v>1.6315300382781173</v>
      </c>
      <c r="O1692" s="60">
        <v>-0.85529804016414479</v>
      </c>
      <c r="P1692" s="56" t="str">
        <f t="shared" si="2105"/>
        <v>338/5</v>
      </c>
      <c r="R1692" s="80"/>
      <c r="S1692" s="3" t="s">
        <v>29</v>
      </c>
      <c r="T1692" s="60">
        <f ca="1"/>
        <v>-3.7914362776893196E-2</v>
      </c>
      <c r="U1692" s="60">
        <f ca="1"/>
        <v>7.9400453524237635E-3</v>
      </c>
      <c r="V1692" s="60">
        <f ca="1"/>
        <v>-0.48890730371252533</v>
      </c>
      <c r="W1692" s="60">
        <f ca="1"/>
        <v>0.93847332343670242</v>
      </c>
      <c r="X1692" s="60">
        <f ca="1"/>
        <v>0.7833499412234477</v>
      </c>
      <c r="Y1692" s="52">
        <f ca="1">$B$12 * EXP(($E$3 - $C$12^2/2) * Y$2 + $C$12*SQRT(Y$2)*T1692)</f>
        <v>99.364596397556255</v>
      </c>
      <c r="Z1692" s="52">
        <f ca="1">Y1692 * EXP(($E$3 - $C$12^2/2) * (Z$2-Y$2) + $C$12*SQRT(Z$2-Y$2)*U1692)</f>
        <v>100.10082126777054</v>
      </c>
      <c r="AA1692" s="52">
        <f ca="1">Z1692 * EXP(($E$3 - $C$12^2/2) * (AA$2-Z$2) + $C$12*SQRT(AA$2-Z$2)*V1692)</f>
        <v>86.878075061248694</v>
      </c>
      <c r="AB1692" s="52">
        <f ca="1">AA1692 * EXP(($E$3 - $C$12^2/2) * (AB$2-AA$2) + $C$12*SQRT(AB$2-AA$2)*W1692)</f>
        <v>115.70544525688038</v>
      </c>
      <c r="AC1692" s="52">
        <f ca="1">AB1692 * EXP(($E$3 - $C$12^2/2) * (AC$2-AB$2) + $C$12*SQRT(AC$2-AB$2)*X1692)</f>
        <v>147.09118183079869</v>
      </c>
      <c r="AD1692" s="47"/>
      <c r="AE1692" s="3" t="s">
        <v>47</v>
      </c>
      <c r="AF1692" s="64">
        <f t="shared" ref="AF1692" ca="1" si="2136">($B$5*AF1694 + (1 + $B$6)*AF1693)*$B$2</f>
        <v>0</v>
      </c>
      <c r="AG1692" s="64">
        <f t="shared" ref="AG1692" ca="1" si="2137">($B$5*AG1694 + (1 + $B$6)*AG1693)*$B$2</f>
        <v>0</v>
      </c>
      <c r="AH1692" s="64">
        <f t="shared" ref="AH1692" ca="1" si="2138">($B$5*AH1694 + (1 + $B$6)*AH1693)*$B$2</f>
        <v>0</v>
      </c>
      <c r="AI1692" s="64">
        <f t="shared" ref="AI1692" ca="1" si="2139">($B$5*AI1694 + (1 + $B$6)*AI1693)*$B$2</f>
        <v>0</v>
      </c>
      <c r="AJ1692" s="64" cm="1">
        <f t="array" aca="1" ref="AJ1692" ca="1">($B$5*AJ1694 + (1 + $B$6)*AJ1693 + AND(NOT(AF1693:AJ1693)))*$B$2</f>
        <v>100000</v>
      </c>
      <c r="AK1692" s="73"/>
      <c r="AL1692" s="70"/>
    </row>
    <row r="1693" spans="7:38" ht="14.55" customHeight="1" x14ac:dyDescent="0.3">
      <c r="G1693" s="3">
        <v>1691</v>
      </c>
      <c r="H1693" s="58">
        <v>-2.0324915781452639</v>
      </c>
      <c r="I1693" s="58">
        <v>-0.84501071737642452</v>
      </c>
      <c r="J1693" s="58">
        <v>-0.10111664160228909</v>
      </c>
      <c r="K1693" s="59">
        <v>0.19002373214224957</v>
      </c>
      <c r="L1693" s="60">
        <f t="array" ref="L1693:O1693">TRANSPOSE(MMULT(Option!$B$25:$E$28, TRANSPOSE(H1693:K1693)))</f>
        <v>-2.0324915781452639</v>
      </c>
      <c r="M1693" s="60">
        <v>-1.587461746343386</v>
      </c>
      <c r="N1693" s="60">
        <v>-1.1230841425497147</v>
      </c>
      <c r="O1693" s="60">
        <v>-0.89128172368631464</v>
      </c>
      <c r="P1693" s="56" t="str">
        <f t="shared" si="2105"/>
        <v>339/1</v>
      </c>
      <c r="R1693" s="80"/>
      <c r="S1693" s="3" t="s">
        <v>31</v>
      </c>
      <c r="T1693" s="60">
        <f ca="1"/>
        <v>-0.23784670400140634</v>
      </c>
      <c r="U1693" s="60">
        <f ca="1"/>
        <v>-1.2299386456341621</v>
      </c>
      <c r="V1693" s="60">
        <f ca="1"/>
        <v>-0.66083672206398358</v>
      </c>
      <c r="W1693" s="60">
        <f ca="1"/>
        <v>9.8273342921182172E-2</v>
      </c>
      <c r="X1693" s="60">
        <f ca="1"/>
        <v>0.22630277455474318</v>
      </c>
      <c r="Y1693" s="52">
        <f ca="1">$B$13 * EXP(($E$3 - $C$13^2/2) * Y$2 + $C$13*SQRT(Y$2)*T1693)</f>
        <v>93.579952213347696</v>
      </c>
      <c r="Z1693" s="52">
        <f ca="1">Y1693 * EXP(($E$3 - $C$13^2/2) * (Z$2-Y$2) + $C$13*SQRT(Z$2-Y$2)*U1693)</f>
        <v>65.02908173192327</v>
      </c>
      <c r="AA1693" s="52">
        <f ca="1">Z1693 * EXP(($E$3 - $C$13^2/2) * (AA$2-Z$2) + $C$13*SQRT(AA$2-Z$2)*V1693)</f>
        <v>53.601849039011178</v>
      </c>
      <c r="AB1693" s="52">
        <f ca="1">AA1693 * EXP(($E$3 - $C$13^2/2) * (AB$2-AA$2) + $C$13*SQRT(AB$2-AA$2)*W1693)</f>
        <v>55.48238413267805</v>
      </c>
      <c r="AC1693" s="52">
        <f ca="1">AB1693 * EXP(($E$3 - $C$13^2/2) * (AC$2-AB$2) + $C$13*SQRT(AC$2-AB$2)*X1693)</f>
        <v>59.677579656585998</v>
      </c>
      <c r="AD1693" s="47"/>
      <c r="AE1693" s="3" t="s">
        <v>46</v>
      </c>
      <c r="AF1693" s="52" t="b">
        <f t="shared" ref="AF1693" ca="1" si="2140">AF1691 &gt;= $B$4</f>
        <v>0</v>
      </c>
      <c r="AG1693" s="52" t="b">
        <f t="array" aca="1" ref="AG1693" ca="1">AND(AG1691 &gt;= $B$4, NOT(OR($AF1693:AF1693)))</f>
        <v>0</v>
      </c>
      <c r="AH1693" s="52" t="b">
        <f t="array" aca="1" ref="AH1693" ca="1">AND(AH1691 &gt;= $B$4, NOT(OR($AF1693:AG1693)))</f>
        <v>0</v>
      </c>
      <c r="AI1693" s="52" t="b">
        <f t="array" aca="1" ref="AI1693" ca="1">AND(AI1691 &gt;= $B$4, NOT(OR($AF1693:AH1693)))</f>
        <v>0</v>
      </c>
      <c r="AJ1693" s="52" t="b">
        <f t="array" aca="1" ref="AJ1693" ca="1">AND(AJ1691 &gt;= $B$4, NOT(OR($AF1693:AI1693)))</f>
        <v>0</v>
      </c>
      <c r="AK1693" s="73"/>
      <c r="AL1693" s="70"/>
    </row>
    <row r="1694" spans="7:38" ht="14.55" customHeight="1" x14ac:dyDescent="0.3">
      <c r="G1694" s="3">
        <v>1692</v>
      </c>
      <c r="H1694" s="58">
        <v>1.6286739139758364</v>
      </c>
      <c r="I1694" s="58">
        <v>0.92332114070422489</v>
      </c>
      <c r="J1694" s="58">
        <v>0.32313290309088005</v>
      </c>
      <c r="K1694" s="59">
        <v>0.16669244338249939</v>
      </c>
      <c r="L1694" s="60">
        <f t="array" ref="L1694:O1694">TRANSPOSE(MMULT(Option!$B$25:$E$28, TRANSPOSE(H1694:K1694)))</f>
        <v>1.6286739139758364</v>
      </c>
      <c r="M1694" s="60">
        <v>1.4977073691963509</v>
      </c>
      <c r="N1694" s="60">
        <v>1.1770626765206686</v>
      </c>
      <c r="O1694" s="60">
        <v>1.099067760222024</v>
      </c>
      <c r="P1694" s="56" t="str">
        <f t="shared" si="2105"/>
        <v>339/2</v>
      </c>
      <c r="R1694" s="80"/>
      <c r="S1694" s="3" t="s">
        <v>30</v>
      </c>
      <c r="T1694" s="60">
        <f ca="1"/>
        <v>-0.78907356135237838</v>
      </c>
      <c r="U1694" s="60">
        <f ca="1"/>
        <v>-1.2998858323350837</v>
      </c>
      <c r="V1694" s="60">
        <f ca="1"/>
        <v>-0.98199093459673903</v>
      </c>
      <c r="W1694" s="60">
        <f ca="1"/>
        <v>-0.1882035032381465</v>
      </c>
      <c r="X1694" s="60">
        <f ca="1"/>
        <v>1.2619231206160819</v>
      </c>
      <c r="Y1694" s="52">
        <f ca="1">$B$14 * EXP(($E$3 - $C$14^2/2) * Y$2 + $C$14*SQRT(Y$2)*T1694)</f>
        <v>79.316653871570182</v>
      </c>
      <c r="Z1694" s="52">
        <f ca="1">Y1694 * EXP(($E$3 - $C$14^2/2) * (Z$2-Y$2) + $C$14*SQRT(Z$2-Y$2)*U1694)</f>
        <v>53.972916145413514</v>
      </c>
      <c r="AA1694" s="52">
        <f ca="1">Z1694 * EXP(($E$3 - $C$14^2/2) * (AA$2-Z$2) + $C$14*SQRT(AA$2-Z$2)*V1694)</f>
        <v>40.402234284223574</v>
      </c>
      <c r="AB1694" s="52">
        <f ca="1">AA1694 * EXP(($E$3 - $C$14^2/2) * (AB$2-AA$2) + $C$14*SQRT(AB$2-AA$2)*W1694)</f>
        <v>38.375684256297326</v>
      </c>
      <c r="AC1694" s="52">
        <f ca="1">AB1694 * EXP(($E$3 - $C$14^2/2) * (AC$2-AB$2) + $C$14*SQRT(AC$2-AB$2)*X1694)</f>
        <v>56.317255078890113</v>
      </c>
      <c r="AD1694" s="47"/>
      <c r="AE1694" s="3" t="s">
        <v>68</v>
      </c>
      <c r="AF1694" s="52" t="b">
        <f ca="1">AND(AF1691&gt;$B$3, NOT(OR($AF1693:AF1693)))</f>
        <v>0</v>
      </c>
      <c r="AG1694" s="52" t="b">
        <f ca="1">AND(AG1691&gt;$B$3, NOT(OR($AF1693:AG1693)))</f>
        <v>0</v>
      </c>
      <c r="AH1694" s="52" t="b">
        <f ca="1">AND(AH1691&gt;$B$3, NOT(OR($AF1693:AH1693)))</f>
        <v>0</v>
      </c>
      <c r="AI1694" s="52" t="b">
        <f ca="1">AND(AI1691&gt;$B$3, NOT(OR($AF1693:AI1693)))</f>
        <v>0</v>
      </c>
      <c r="AJ1694" s="52" t="b">
        <f ca="1">AND(AJ1691&gt;$B$3, NOT(OR($AF1693:AJ1693)))</f>
        <v>0</v>
      </c>
      <c r="AK1694" s="74"/>
      <c r="AL1694" s="70"/>
    </row>
    <row r="1695" spans="7:38" ht="14.55" customHeight="1" x14ac:dyDescent="0.3">
      <c r="G1695" s="3">
        <v>1693</v>
      </c>
      <c r="H1695" s="58">
        <v>0.67233436792467405</v>
      </c>
      <c r="I1695" s="58">
        <v>-0.97932844422381815</v>
      </c>
      <c r="J1695" s="58">
        <v>-0.2783095413535715</v>
      </c>
      <c r="K1695" s="59">
        <v>-0.28185355417321672</v>
      </c>
      <c r="L1695" s="60">
        <f t="array" ref="L1695:O1695">TRANSPOSE(MMULT(Option!$B$25:$E$28, TRANSPOSE(H1695:K1695)))</f>
        <v>0.67233436792467405</v>
      </c>
      <c r="M1695" s="60">
        <v>-0.62863559800592739</v>
      </c>
      <c r="N1695" s="60">
        <v>-0.23195670870437327</v>
      </c>
      <c r="O1695" s="60">
        <v>-0.28320006127314101</v>
      </c>
      <c r="P1695" s="56" t="str">
        <f t="shared" si="2105"/>
        <v>339/3</v>
      </c>
      <c r="R1695" s="80">
        <v>424</v>
      </c>
      <c r="S1695" s="3" t="s">
        <v>28</v>
      </c>
      <c r="T1695" s="60">
        <f t="array" aca="1" ref="T1695:T1698" ca="1">TRANSPOSE(OFFSET($L$3, MATCH($R1695 &amp; "/" &amp; T$2, $P$3:$P$5002, 0) - 1, 0, 1, $E$1))</f>
        <v>-1.5400769546009261</v>
      </c>
      <c r="U1695" s="60">
        <f t="array" aca="1" ref="U1695:U1698" ca="1">TRANSPOSE(OFFSET($L$3, MATCH($R1695 &amp; "/" &amp; U$2, $P$3:$P$5002, 0) - 1, 0, 1, $E$1))</f>
        <v>-1.4017101407323183</v>
      </c>
      <c r="V1695" s="60">
        <f t="array" aca="1" ref="V1695:V1698" ca="1">TRANSPOSE(OFFSET($L$3, MATCH($R1695 &amp; "/" &amp; V$2, $P$3:$P$5002, 0) - 1, 0, 1, $E$1))</f>
        <v>0.67418384185926217</v>
      </c>
      <c r="W1695" s="60">
        <f t="array" aca="1" ref="W1695:W1698" ca="1">TRANSPOSE(OFFSET($L$3, MATCH($R1695 &amp; "/" &amp; W$2, $P$3:$P$5002, 0) - 1, 0, 1, $E$1))</f>
        <v>1.437199900212117</v>
      </c>
      <c r="X1695" s="60">
        <f t="array" aca="1" ref="X1695:X1698" ca="1">TRANSPOSE(OFFSET($L$3, MATCH($R1695 &amp; "/" &amp; X$2, $P$3:$P$5002, 0) - 1, 0, 1, $E$1))</f>
        <v>-0.1024184717547947</v>
      </c>
      <c r="Y1695" s="52">
        <f ca="1">$B$11 * EXP(($E$3 - $C$11^2/2) * Y$2 + $C$11*SQRT(Y$2)*T1695)</f>
        <v>63.316572238937994</v>
      </c>
      <c r="Z1695" s="52">
        <f ca="1">Y1695 * EXP(($E$3 - $C$11^2/2) * (Z$2-Y$2) + $C$11*SQRT(Z$2-Y$2)*U1695)</f>
        <v>41.789038044065123</v>
      </c>
      <c r="AA1695" s="52">
        <f ca="1">Z1695 * EXP(($E$3 - $C$11^2/2) * (AA$2-Z$2) + $C$11*SQRT(AA$2-Z$2)*V1695)</f>
        <v>51.41290494646244</v>
      </c>
      <c r="AB1695" s="52">
        <f ca="1">AA1695 * EXP(($E$3 - $C$11^2/2) * (AB$2-AA$2) + $C$11*SQRT(AB$2-AA$2)*W1695)</f>
        <v>79.523229982016403</v>
      </c>
      <c r="AC1695" s="52">
        <f ca="1">AB1695 * EXP(($E$3 - $C$11^2/2) * (AC$2-AB$2) + $C$11*SQRT(AC$2-AB$2)*X1695)</f>
        <v>77.503541995531648</v>
      </c>
      <c r="AD1695" s="47"/>
      <c r="AE1695" s="3" t="s">
        <v>69</v>
      </c>
      <c r="AF1695" s="20" cm="1">
        <f t="array" aca="1" ref="AF1695" ca="1">MIN(Y1695:Y1698 / $D$11:$D$14)</f>
        <v>0.63316572238937996</v>
      </c>
      <c r="AG1695" s="20" cm="1">
        <f t="array" aca="1" ref="AG1695" ca="1">MIN(Z1695:Z1698 / $D$11:$D$14)</f>
        <v>0.41789038044065124</v>
      </c>
      <c r="AH1695" s="20" cm="1">
        <f t="array" aca="1" ref="AH1695" ca="1">MIN(AA1695:AA1698 / $D$11:$D$14)</f>
        <v>0.51412904946462445</v>
      </c>
      <c r="AI1695" s="20" cm="1">
        <f t="array" aca="1" ref="AI1695" ca="1">MIN(AB1695:AB1698 / $D$11:$D$14)</f>
        <v>0.79523229982016408</v>
      </c>
      <c r="AJ1695" s="20" cm="1">
        <f t="array" aca="1" ref="AJ1695" ca="1">MIN(AC1695:AC1698 / $D$11:$D$14)</f>
        <v>0.77503541995531644</v>
      </c>
      <c r="AK1695" s="72">
        <f t="array" aca="1" ref="AK1695" ca="1">SUMPRODUCT(AF1696:AJ1696, EXP(-$E$3*$AF$2:$AJ$2))</f>
        <v>77880.078307140488</v>
      </c>
      <c r="AL1695" s="70">
        <f ca="1">MAX(AC1696 - $D$11, 0) * EXP(-$E$2*$E$3)</f>
        <v>75.32820695599618</v>
      </c>
    </row>
    <row r="1696" spans="7:38" ht="14.55" customHeight="1" x14ac:dyDescent="0.3">
      <c r="G1696" s="3">
        <v>1694</v>
      </c>
      <c r="H1696" s="58">
        <v>0.72528883682570067</v>
      </c>
      <c r="I1696" s="58">
        <v>1.6673291720367622</v>
      </c>
      <c r="J1696" s="58">
        <v>-0.54933790252705916</v>
      </c>
      <c r="K1696" s="59">
        <v>7.9674300569898021E-2</v>
      </c>
      <c r="L1696" s="60">
        <f t="array" ref="L1696:O1696">TRANSPOSE(MMULT(Option!$B$25:$E$28, TRANSPOSE(H1696:K1696)))</f>
        <v>0.72528883682570067</v>
      </c>
      <c r="M1696" s="60">
        <v>1.8182479625835826</v>
      </c>
      <c r="N1696" s="60">
        <v>0.24423579059662759</v>
      </c>
      <c r="O1696" s="60">
        <v>0.68773401475883422</v>
      </c>
      <c r="P1696" s="56" t="str">
        <f t="shared" si="2105"/>
        <v>339/4</v>
      </c>
      <c r="R1696" s="80"/>
      <c r="S1696" s="3" t="s">
        <v>29</v>
      </c>
      <c r="T1696" s="60">
        <f ca="1"/>
        <v>-3.1471998018539837E-2</v>
      </c>
      <c r="U1696" s="60">
        <f ca="1"/>
        <v>0.42719853519938455</v>
      </c>
      <c r="V1696" s="60">
        <f ca="1"/>
        <v>0.40119010795636245</v>
      </c>
      <c r="W1696" s="60">
        <f ca="1"/>
        <v>1.0997080703158106</v>
      </c>
      <c r="X1696" s="60">
        <f ca="1"/>
        <v>0.27546912190739237</v>
      </c>
      <c r="Y1696" s="52">
        <f ca="1">$B$12 * EXP(($E$3 - $C$12^2/2) * Y$2 + $C$12*SQRT(Y$2)*T1696)</f>
        <v>99.556824990944477</v>
      </c>
      <c r="Z1696" s="52">
        <f ca="1">Y1696 * EXP(($E$3 - $C$12^2/2) * (Z$2-Y$2) + $C$12*SQRT(Z$2-Y$2)*U1696)</f>
        <v>113.73692966013391</v>
      </c>
      <c r="AA1696" s="52">
        <f ca="1">Z1696 * EXP(($E$3 - $C$12^2/2) * (AA$2-Z$2) + $C$12*SQRT(AA$2-Z$2)*V1696)</f>
        <v>128.92684874518343</v>
      </c>
      <c r="AB1696" s="52">
        <f ca="1">AA1696 * EXP(($E$3 - $C$12^2/2) * (AB$2-AA$2) + $C$12*SQRT(AB$2-AA$2)*W1696)</f>
        <v>180.21626476602742</v>
      </c>
      <c r="AC1696" s="52">
        <f ca="1">AB1696 * EXP(($E$3 - $C$12^2/2) * (AC$2-AB$2) + $C$12*SQRT(AC$2-AB$2)*X1696)</f>
        <v>196.72333232501342</v>
      </c>
      <c r="AD1696" s="47"/>
      <c r="AE1696" s="3" t="s">
        <v>47</v>
      </c>
      <c r="AF1696" s="64">
        <f t="shared" ref="AF1696" ca="1" si="2141">($B$5*AF1698 + (1 + $B$6)*AF1697)*$B$2</f>
        <v>0</v>
      </c>
      <c r="AG1696" s="64">
        <f t="shared" ref="AG1696" ca="1" si="2142">($B$5*AG1698 + (1 + $B$6)*AG1697)*$B$2</f>
        <v>0</v>
      </c>
      <c r="AH1696" s="64">
        <f t="shared" ref="AH1696" ca="1" si="2143">($B$5*AH1698 + (1 + $B$6)*AH1697)*$B$2</f>
        <v>0</v>
      </c>
      <c r="AI1696" s="64">
        <f t="shared" ref="AI1696" ca="1" si="2144">($B$5*AI1698 + (1 + $B$6)*AI1697)*$B$2</f>
        <v>0</v>
      </c>
      <c r="AJ1696" s="64" cm="1">
        <f t="array" aca="1" ref="AJ1696" ca="1">($B$5*AJ1698 + (1 + $B$6)*AJ1697 + AND(NOT(AF1697:AJ1697)))*$B$2</f>
        <v>100000</v>
      </c>
      <c r="AK1696" s="73"/>
      <c r="AL1696" s="70"/>
    </row>
    <row r="1697" spans="7:38" ht="14.55" customHeight="1" x14ac:dyDescent="0.3">
      <c r="G1697" s="3">
        <v>1695</v>
      </c>
      <c r="H1697" s="58">
        <v>-0.86489478285090637</v>
      </c>
      <c r="I1697" s="58">
        <v>0.73414466905418962</v>
      </c>
      <c r="J1697" s="58">
        <v>0.32829484032243222</v>
      </c>
      <c r="K1697" s="59">
        <v>0.97726262690644683</v>
      </c>
      <c r="L1697" s="60">
        <f t="array" ref="L1697:O1697">TRANSPOSE(MMULT(Option!$B$25:$E$28, TRANSPOSE(H1697:K1697)))</f>
        <v>-0.86489478285090637</v>
      </c>
      <c r="M1697" s="60">
        <v>0.32689679025746304</v>
      </c>
      <c r="N1697" s="60">
        <v>0.13463095058780458</v>
      </c>
      <c r="O1697" s="60">
        <v>0.74724059509100615</v>
      </c>
      <c r="P1697" s="56" t="str">
        <f t="shared" si="2105"/>
        <v>339/5</v>
      </c>
      <c r="R1697" s="80"/>
      <c r="S1697" s="3" t="s">
        <v>31</v>
      </c>
      <c r="T1697" s="60">
        <f ca="1"/>
        <v>-0.10676047170445491</v>
      </c>
      <c r="U1697" s="60">
        <f ca="1"/>
        <v>0.15920607657253583</v>
      </c>
      <c r="V1697" s="60">
        <f ca="1"/>
        <v>9.3836253495515887E-2</v>
      </c>
      <c r="W1697" s="60">
        <f ca="1"/>
        <v>1.3796122576376595</v>
      </c>
      <c r="X1697" s="60">
        <f ca="1"/>
        <v>0.12547450365627749</v>
      </c>
      <c r="Y1697" s="52">
        <f ca="1">$B$13 * EXP(($E$3 - $C$13^2/2) * Y$2 + $C$13*SQRT(Y$2)*T1697)</f>
        <v>97.333385005334449</v>
      </c>
      <c r="Z1697" s="52">
        <f ca="1">Y1697 * EXP(($E$3 - $C$13^2/2) * (Z$2-Y$2) + $C$13*SQRT(Z$2-Y$2)*U1697)</f>
        <v>102.60676512446128</v>
      </c>
      <c r="AA1697" s="52">
        <f ca="1">Z1697 * EXP(($E$3 - $C$13^2/2) * (AA$2-Z$2) + $C$13*SQRT(AA$2-Z$2)*V1697)</f>
        <v>106.06527892722481</v>
      </c>
      <c r="AB1697" s="52">
        <f ca="1">AA1697 * EXP(($E$3 - $C$13^2/2) * (AB$2-AA$2) + $C$13*SQRT(AB$2-AA$2)*W1697)</f>
        <v>161.24717252419438</v>
      </c>
      <c r="AC1697" s="52">
        <f ca="1">AB1697 * EXP(($E$3 - $C$13^2/2) * (AC$2-AB$2) + $C$13*SQRT(AC$2-AB$2)*X1697)</f>
        <v>168.27184083288265</v>
      </c>
      <c r="AD1697" s="47"/>
      <c r="AE1697" s="3" t="s">
        <v>46</v>
      </c>
      <c r="AF1697" s="52" t="b">
        <f t="shared" ref="AF1697" ca="1" si="2145">AF1695 &gt;= $B$4</f>
        <v>0</v>
      </c>
      <c r="AG1697" s="52" t="b">
        <f t="array" aca="1" ref="AG1697" ca="1">AND(AG1695 &gt;= $B$4, NOT(OR($AF1697:AF1697)))</f>
        <v>0</v>
      </c>
      <c r="AH1697" s="52" t="b">
        <f t="array" aca="1" ref="AH1697" ca="1">AND(AH1695 &gt;= $B$4, NOT(OR($AF1697:AG1697)))</f>
        <v>0</v>
      </c>
      <c r="AI1697" s="52" t="b">
        <f t="array" aca="1" ref="AI1697" ca="1">AND(AI1695 &gt;= $B$4, NOT(OR($AF1697:AH1697)))</f>
        <v>0</v>
      </c>
      <c r="AJ1697" s="52" t="b">
        <f t="array" aca="1" ref="AJ1697" ca="1">AND(AJ1695 &gt;= $B$4, NOT(OR($AF1697:AI1697)))</f>
        <v>0</v>
      </c>
      <c r="AK1697" s="73"/>
      <c r="AL1697" s="70"/>
    </row>
    <row r="1698" spans="7:38" ht="14.55" customHeight="1" x14ac:dyDescent="0.3">
      <c r="G1698" s="3">
        <v>1696</v>
      </c>
      <c r="H1698" s="58">
        <v>1.7154527188478217</v>
      </c>
      <c r="I1698" s="58">
        <v>-2.1135553873154693</v>
      </c>
      <c r="J1698" s="58">
        <v>1.7529852813474682</v>
      </c>
      <c r="K1698" s="59">
        <v>0.53813569654252902</v>
      </c>
      <c r="L1698" s="60">
        <f t="array" ref="L1698:O1698">TRANSPOSE(MMULT(Option!$B$25:$E$28, TRANSPOSE(H1698:K1698)))</f>
        <v>1.7154527188478217</v>
      </c>
      <c r="M1698" s="60">
        <v>-1.2509244220318405</v>
      </c>
      <c r="N1698" s="60">
        <v>1.6723869880690811</v>
      </c>
      <c r="O1698" s="60">
        <v>0.93570194203917456</v>
      </c>
      <c r="P1698" s="56" t="str">
        <f t="shared" si="2105"/>
        <v>340/1</v>
      </c>
      <c r="R1698" s="80"/>
      <c r="S1698" s="3" t="s">
        <v>30</v>
      </c>
      <c r="T1698" s="60">
        <f ca="1"/>
        <v>0.73255003740215074</v>
      </c>
      <c r="U1698" s="60">
        <f ca="1"/>
        <v>-0.84880724218417303</v>
      </c>
      <c r="V1698" s="60">
        <f ca="1"/>
        <v>1.6915167730881233</v>
      </c>
      <c r="W1698" s="60">
        <f ca="1"/>
        <v>2.4647124161654235</v>
      </c>
      <c r="X1698" s="60">
        <f ca="1"/>
        <v>-5.3700466511854769E-2</v>
      </c>
      <c r="Y1698" s="52">
        <f ca="1">$B$14 * EXP(($E$3 - $C$14^2/2) * Y$2 + $C$14*SQRT(Y$2)*T1698)</f>
        <v>125.20284689791788</v>
      </c>
      <c r="Z1698" s="52">
        <f ca="1">Y1698 * EXP(($E$3 - $C$14^2/2) * (Z$2-Y$2) + $C$14*SQRT(Z$2-Y$2)*U1698)</f>
        <v>97.542972505741972</v>
      </c>
      <c r="AA1698" s="52">
        <f ca="1">Z1698 * EXP(($E$3 - $C$14^2/2) * (AA$2-Z$2) + $C$14*SQRT(AA$2-Z$2)*V1698)</f>
        <v>162.83673229729001</v>
      </c>
      <c r="AB1698" s="52">
        <f ca="1">AA1698 * EXP(($E$3 - $C$14^2/2) * (AB$2-AA$2) + $C$14*SQRT(AB$2-AA$2)*W1698)</f>
        <v>342.80500306741948</v>
      </c>
      <c r="AC1698" s="52">
        <f ca="1">AB1698 * EXP(($E$3 - $C$14^2/2) * (AC$2-AB$2) + $C$14*SQRT(AC$2-AB$2)*X1698)</f>
        <v>339.01747047464647</v>
      </c>
      <c r="AD1698" s="47"/>
      <c r="AE1698" s="3" t="s">
        <v>68</v>
      </c>
      <c r="AF1698" s="52" t="b">
        <f ca="1">AND(AF1695&gt;$B$3, NOT(OR($AF1697:AF1697)))</f>
        <v>0</v>
      </c>
      <c r="AG1698" s="52" t="b">
        <f ca="1">AND(AG1695&gt;$B$3, NOT(OR($AF1697:AG1697)))</f>
        <v>0</v>
      </c>
      <c r="AH1698" s="52" t="b">
        <f ca="1">AND(AH1695&gt;$B$3, NOT(OR($AF1697:AH1697)))</f>
        <v>0</v>
      </c>
      <c r="AI1698" s="52" t="b">
        <f ca="1">AND(AI1695&gt;$B$3, NOT(OR($AF1697:AI1697)))</f>
        <v>0</v>
      </c>
      <c r="AJ1698" s="52" t="b">
        <f ca="1">AND(AJ1695&gt;$B$3, NOT(OR($AF1697:AJ1697)))</f>
        <v>0</v>
      </c>
      <c r="AK1698" s="74"/>
      <c r="AL1698" s="70"/>
    </row>
    <row r="1699" spans="7:38" ht="14.55" customHeight="1" x14ac:dyDescent="0.3">
      <c r="G1699" s="3">
        <v>1697</v>
      </c>
      <c r="H1699" s="58">
        <v>-0.28294106516791195</v>
      </c>
      <c r="I1699" s="58">
        <v>0.36361814443013313</v>
      </c>
      <c r="J1699" s="58">
        <v>6.6144425094725609E-2</v>
      </c>
      <c r="K1699" s="59">
        <v>-0.41885449082530329</v>
      </c>
      <c r="L1699" s="60">
        <f t="array" ref="L1699:O1699">TRANSPOSE(MMULT(Option!$B$25:$E$28, TRANSPOSE(H1699:K1699)))</f>
        <v>-0.28294106516791195</v>
      </c>
      <c r="M1699" s="60">
        <v>0.22008510811492926</v>
      </c>
      <c r="N1699" s="60">
        <v>4.0136469475292584E-2</v>
      </c>
      <c r="O1699" s="60">
        <v>-0.36373433176855646</v>
      </c>
      <c r="P1699" s="56" t="str">
        <f t="shared" si="2105"/>
        <v>340/2</v>
      </c>
      <c r="R1699" s="80">
        <v>425</v>
      </c>
      <c r="S1699" s="3" t="s">
        <v>28</v>
      </c>
      <c r="T1699" s="60">
        <f t="array" aca="1" ref="T1699:T1702" ca="1">TRANSPOSE(OFFSET($L$3, MATCH($R1699 &amp; "/" &amp; T$2, $P$3:$P$5002, 0) - 1, 0, 1, $E$1))</f>
        <v>1.2853723988394108</v>
      </c>
      <c r="U1699" s="60">
        <f t="array" aca="1" ref="U1699:U1702" ca="1">TRANSPOSE(OFFSET($L$3, MATCH($R1699 &amp; "/" &amp; U$2, $P$3:$P$5002, 0) - 1, 0, 1, $E$1))</f>
        <v>0.75644324336681068</v>
      </c>
      <c r="V1699" s="60">
        <f t="array" aca="1" ref="V1699:V1702" ca="1">TRANSPOSE(OFFSET($L$3, MATCH($R1699 &amp; "/" &amp; V$2, $P$3:$P$5002, 0) - 1, 0, 1, $E$1))</f>
        <v>1.215879456151703</v>
      </c>
      <c r="W1699" s="60">
        <f t="array" aca="1" ref="W1699:W1702" ca="1">TRANSPOSE(OFFSET($L$3, MATCH($R1699 &amp; "/" &amp; W$2, $P$3:$P$5002, 0) - 1, 0, 1, $E$1))</f>
        <v>-2.2383346077143567</v>
      </c>
      <c r="X1699" s="60">
        <f t="array" aca="1" ref="X1699:X1702" ca="1">TRANSPOSE(OFFSET($L$3, MATCH($R1699 &amp; "/" &amp; X$2, $P$3:$P$5002, 0) - 1, 0, 1, $E$1))</f>
        <v>-0.88213924122889842</v>
      </c>
      <c r="Y1699" s="52">
        <f ca="1">$B$11 * EXP(($E$3 - $C$11^2/2) * Y$2 + $C$11*SQRT(Y$2)*T1699)</f>
        <v>147.78845684597781</v>
      </c>
      <c r="Z1699" s="52">
        <f ca="1">Y1699 * EXP(($E$3 - $C$11^2/2) * (Z$2-Y$2) + $C$11*SQRT(Z$2-Y$2)*U1699)</f>
        <v>186.36644662096492</v>
      </c>
      <c r="AA1699" s="52">
        <f ca="1">Z1699 * EXP(($E$3 - $C$11^2/2) * (AA$2-Z$2) + $C$11*SQRT(AA$2-Z$2)*V1699)</f>
        <v>269.74544432708103</v>
      </c>
      <c r="AB1699" s="52">
        <f ca="1">AA1699 * EXP(($E$3 - $C$11^2/2) * (AB$2-AA$2) + $C$11*SQRT(AB$2-AA$2)*W1699)</f>
        <v>138.51495985407101</v>
      </c>
      <c r="AC1699" s="52">
        <f ca="1">AB1699 * EXP(($E$3 - $C$11^2/2) * (AC$2-AB$2) + $C$11*SQRT(AC$2-AB$2)*X1699)</f>
        <v>106.84044579838707</v>
      </c>
      <c r="AD1699" s="47"/>
      <c r="AE1699" s="3" t="s">
        <v>69</v>
      </c>
      <c r="AF1699" s="20" cm="1">
        <f t="array" aca="1" ref="AF1699" ca="1">MIN(Y1699:Y1702 / $D$11:$D$14)</f>
        <v>0.89407940782045392</v>
      </c>
      <c r="AG1699" s="20" cm="1">
        <f t="array" aca="1" ref="AG1699" ca="1">MIN(Z1699:Z1702 / $D$11:$D$14)</f>
        <v>1.0900414044385185</v>
      </c>
      <c r="AH1699" s="20" cm="1">
        <f t="array" aca="1" ref="AH1699" ca="1">MIN(AA1699:AA1702 / $D$11:$D$14)</f>
        <v>1.679565273490621</v>
      </c>
      <c r="AI1699" s="20" cm="1">
        <f t="array" aca="1" ref="AI1699" ca="1">MIN(AB1699:AB1702 / $D$11:$D$14)</f>
        <v>1.3851495985407101</v>
      </c>
      <c r="AJ1699" s="20" cm="1">
        <f t="array" aca="1" ref="AJ1699" ca="1">MIN(AC1699:AC1702 / $D$11:$D$14)</f>
        <v>0.72930657040967783</v>
      </c>
      <c r="AK1699" s="72">
        <f t="array" aca="1" ref="AK1699" ca="1">SUMPRODUCT(AF1700:AJ1700, EXP(-$E$3*$AF$2:$AJ$2))</f>
        <v>118215.34016268118</v>
      </c>
      <c r="AL1699" s="70">
        <f ca="1">MAX(AC1700 - $D$11, 0) * EXP(-$E$2*$E$3)</f>
        <v>0</v>
      </c>
    </row>
    <row r="1700" spans="7:38" ht="14.55" customHeight="1" x14ac:dyDescent="0.3">
      <c r="G1700" s="3">
        <v>1698</v>
      </c>
      <c r="H1700" s="58">
        <v>-0.68818463950133135</v>
      </c>
      <c r="I1700" s="58">
        <v>0.39199078302989304</v>
      </c>
      <c r="J1700" s="58">
        <v>-0.64922034438801923</v>
      </c>
      <c r="K1700" s="59">
        <v>0.37904854198633764</v>
      </c>
      <c r="L1700" s="60">
        <f t="array" ref="L1700:O1700">TRANSPOSE(MMULT(Option!$B$25:$E$28, TRANSPOSE(H1700:K1700)))</f>
        <v>-0.68818463950133135</v>
      </c>
      <c r="M1700" s="60">
        <v>8.3991631191366656E-2</v>
      </c>
      <c r="N1700" s="60">
        <v>-0.74284333710599293</v>
      </c>
      <c r="O1700" s="60">
        <v>2.5256368602126378E-2</v>
      </c>
      <c r="P1700" s="56" t="str">
        <f t="shared" si="2105"/>
        <v>340/3</v>
      </c>
      <c r="R1700" s="80"/>
      <c r="S1700" s="3" t="s">
        <v>29</v>
      </c>
      <c r="T1700" s="60">
        <f ca="1"/>
        <v>-0.29419003415164269</v>
      </c>
      <c r="U1700" s="60">
        <f ca="1"/>
        <v>1.5025356880210232</v>
      </c>
      <c r="V1700" s="60">
        <f ca="1"/>
        <v>1.6795306623639696</v>
      </c>
      <c r="W1700" s="60">
        <f ca="1"/>
        <v>-1.6787856381387494</v>
      </c>
      <c r="X1700" s="60">
        <f ca="1"/>
        <v>-2.3446276775358355</v>
      </c>
      <c r="Y1700" s="52">
        <f ca="1">$B$12 * EXP(($E$3 - $C$12^2/2) * Y$2 + $C$12*SQRT(Y$2)*T1700)</f>
        <v>92.011463793979402</v>
      </c>
      <c r="Z1700" s="52">
        <f ca="1">Y1700 * EXP(($E$3 - $C$12^2/2) * (Z$2-Y$2) + $C$12*SQRT(Z$2-Y$2)*U1700)</f>
        <v>145.13638436074049</v>
      </c>
      <c r="AA1700" s="52">
        <f ca="1">Z1700 * EXP(($E$3 - $C$12^2/2) * (AA$2-Z$2) + $C$12*SQRT(AA$2-Z$2)*V1700)</f>
        <v>241.41877493786674</v>
      </c>
      <c r="AB1700" s="52">
        <f ca="1">AA1700 * EXP(($E$3 - $C$12^2/2) * (AB$2-AA$2) + $C$12*SQRT(AB$2-AA$2)*W1700)</f>
        <v>146.62779798987637</v>
      </c>
      <c r="AC1700" s="52">
        <f ca="1">AB1700 * EXP(($E$3 - $C$12^2/2) * (AC$2-AB$2) + $C$12*SQRT(AC$2-AB$2)*X1700)</f>
        <v>72.930657040967787</v>
      </c>
      <c r="AD1700" s="47"/>
      <c r="AE1700" s="3" t="s">
        <v>47</v>
      </c>
      <c r="AF1700" s="64">
        <f t="shared" ref="AF1700" ca="1" si="2146">($B$5*AF1702 + (1 + $B$6)*AF1701)*$B$2</f>
        <v>15000</v>
      </c>
      <c r="AG1700" s="64">
        <f t="shared" ref="AG1700" ca="1" si="2147">($B$5*AG1702 + (1 + $B$6)*AG1701)*$B$2</f>
        <v>15000</v>
      </c>
      <c r="AH1700" s="64">
        <f t="shared" ref="AH1700" ca="1" si="2148">($B$5*AH1702 + (1 + $B$6)*AH1701)*$B$2</f>
        <v>105000</v>
      </c>
      <c r="AI1700" s="64">
        <f t="shared" ref="AI1700" ca="1" si="2149">($B$5*AI1702 + (1 + $B$6)*AI1701)*$B$2</f>
        <v>0</v>
      </c>
      <c r="AJ1700" s="64" cm="1">
        <f t="array" aca="1" ref="AJ1700" ca="1">($B$5*AJ1702 + (1 + $B$6)*AJ1701 + AND(NOT(AF1701:AJ1701)))*$B$2</f>
        <v>0</v>
      </c>
      <c r="AK1700" s="73"/>
      <c r="AL1700" s="70"/>
    </row>
    <row r="1701" spans="7:38" ht="14.55" customHeight="1" x14ac:dyDescent="0.3">
      <c r="G1701" s="3">
        <v>1699</v>
      </c>
      <c r="H1701" s="58">
        <v>1.1554479374369724</v>
      </c>
      <c r="I1701" s="58">
        <v>0.35737739710918653</v>
      </c>
      <c r="J1701" s="58">
        <v>1.3239113617467264</v>
      </c>
      <c r="K1701" s="59">
        <v>-1.4003588603842376</v>
      </c>
      <c r="L1701" s="60">
        <f t="array" ref="L1701:O1701">TRANSPOSE(MMULT(Option!$B$25:$E$28, TRANSPOSE(H1701:K1701)))</f>
        <v>1.1554479374369724</v>
      </c>
      <c r="M1701" s="60">
        <v>0.78972096975861694</v>
      </c>
      <c r="N1701" s="60">
        <v>1.7185672199684454</v>
      </c>
      <c r="O1701" s="60">
        <v>-0.38503209986776854</v>
      </c>
      <c r="P1701" s="56" t="str">
        <f t="shared" si="2105"/>
        <v>340/4</v>
      </c>
      <c r="R1701" s="80"/>
      <c r="S1701" s="3" t="s">
        <v>31</v>
      </c>
      <c r="T1701" s="60">
        <f ca="1"/>
        <v>-0.38986894895924379</v>
      </c>
      <c r="U1701" s="60">
        <f ca="1"/>
        <v>0.64392121976932537</v>
      </c>
      <c r="V1701" s="60">
        <f ca="1"/>
        <v>1.4243977096903659</v>
      </c>
      <c r="W1701" s="60">
        <f ca="1"/>
        <v>-9.9872286449642189E-2</v>
      </c>
      <c r="X1701" s="60">
        <f ca="1"/>
        <v>-1.1510893666198982</v>
      </c>
      <c r="Y1701" s="52">
        <f ca="1">$B$13 * EXP(($E$3 - $C$13^2/2) * Y$2 + $C$13*SQRT(Y$2)*T1701)</f>
        <v>89.407940782045387</v>
      </c>
      <c r="Z1701" s="52">
        <f ca="1">Y1701 * EXP(($E$3 - $C$13^2/2) * (Z$2-Y$2) + $C$13*SQRT(Z$2-Y$2)*U1701)</f>
        <v>109.00414044385184</v>
      </c>
      <c r="AA1701" s="52">
        <f ca="1">Z1701 * EXP(($E$3 - $C$13^2/2) * (AA$2-Z$2) + $C$13*SQRT(AA$2-Z$2)*V1701)</f>
        <v>167.9565273490621</v>
      </c>
      <c r="AB1701" s="52">
        <f ca="1">AA1701 * EXP(($E$3 - $C$13^2/2) * (AB$2-AA$2) + $C$13*SQRT(AB$2-AA$2)*W1701)</f>
        <v>163.81594224783819</v>
      </c>
      <c r="AC1701" s="52">
        <f ca="1">AB1701 * EXP(($E$3 - $C$13^2/2) * (AC$2-AB$2) + $C$13*SQRT(AC$2-AB$2)*X1701)</f>
        <v>116.56122648928581</v>
      </c>
      <c r="AD1701" s="47"/>
      <c r="AE1701" s="3" t="s">
        <v>46</v>
      </c>
      <c r="AF1701" s="52" t="b">
        <f t="shared" ref="AF1701" ca="1" si="2150">AF1699 &gt;= $B$4</f>
        <v>0</v>
      </c>
      <c r="AG1701" s="52" t="b">
        <f t="array" aca="1" ref="AG1701" ca="1">AND(AG1699 &gt;= $B$4, NOT(OR($AF1701:AF1701)))</f>
        <v>0</v>
      </c>
      <c r="AH1701" s="52" t="b">
        <f t="array" aca="1" ref="AH1701" ca="1">AND(AH1699 &gt;= $B$4, NOT(OR($AF1701:AG1701)))</f>
        <v>1</v>
      </c>
      <c r="AI1701" s="52" t="b">
        <f t="array" aca="1" ref="AI1701" ca="1">AND(AI1699 &gt;= $B$4, NOT(OR($AF1701:AH1701)))</f>
        <v>0</v>
      </c>
      <c r="AJ1701" s="52" t="b">
        <f t="array" aca="1" ref="AJ1701" ca="1">AND(AJ1699 &gt;= $B$4, NOT(OR($AF1701:AI1701)))</f>
        <v>0</v>
      </c>
      <c r="AK1701" s="73"/>
      <c r="AL1701" s="70"/>
    </row>
    <row r="1702" spans="7:38" ht="14.55" customHeight="1" x14ac:dyDescent="0.3">
      <c r="G1702" s="3">
        <v>1700</v>
      </c>
      <c r="H1702" s="58">
        <v>0.28371627345750544</v>
      </c>
      <c r="I1702" s="58">
        <v>0.52202801188911729</v>
      </c>
      <c r="J1702" s="58">
        <v>1.0644809508844912</v>
      </c>
      <c r="K1702" s="59">
        <v>-0.1627640272619911</v>
      </c>
      <c r="L1702" s="60">
        <f t="array" ref="L1702:O1702">TRANSPOSE(MMULT(Option!$B$25:$E$28, TRANSPOSE(H1702:K1702)))</f>
        <v>0.28371627345750544</v>
      </c>
      <c r="M1702" s="60">
        <v>0.59193308525683963</v>
      </c>
      <c r="N1702" s="60">
        <v>1.1851298649196906</v>
      </c>
      <c r="O1702" s="60">
        <v>0.31856815287731011</v>
      </c>
      <c r="P1702" s="56" t="str">
        <f t="shared" si="2105"/>
        <v>340/5</v>
      </c>
      <c r="R1702" s="80"/>
      <c r="S1702" s="3" t="s">
        <v>30</v>
      </c>
      <c r="T1702" s="60">
        <f ca="1"/>
        <v>0.84796490009093572</v>
      </c>
      <c r="U1702" s="60">
        <f ca="1"/>
        <v>0.82373466558528308</v>
      </c>
      <c r="V1702" s="60">
        <f ca="1"/>
        <v>1.2838927640326983</v>
      </c>
      <c r="W1702" s="60">
        <f ca="1"/>
        <v>-0.46153497935694315</v>
      </c>
      <c r="X1702" s="60">
        <f ca="1"/>
        <v>-0.80462770738144895</v>
      </c>
      <c r="Y1702" s="52">
        <f ca="1">$B$14 * EXP(($E$3 - $C$14^2/2) * Y$2 + $C$14*SQRT(Y$2)*T1702)</f>
        <v>129.6138513639458</v>
      </c>
      <c r="Z1702" s="52">
        <f ca="1">Y1702 * EXP(($E$3 - $C$14^2/2) * (Z$2-Y$2) + $C$14*SQRT(Z$2-Y$2)*U1702)</f>
        <v>166.78074668108803</v>
      </c>
      <c r="AA1702" s="52">
        <f ca="1">Z1702 * EXP(($E$3 - $C$14^2/2) * (AA$2-Z$2) + $C$14*SQRT(AA$2-Z$2)*V1702)</f>
        <v>246.3733048048764</v>
      </c>
      <c r="AB1702" s="52">
        <f ca="1">AA1702 * EXP(($E$3 - $C$14^2/2) * (AB$2-AA$2) + $C$14*SQRT(AB$2-AA$2)*W1702)</f>
        <v>215.59192637505745</v>
      </c>
      <c r="AC1702" s="52">
        <f ca="1">AB1702 * EXP(($E$3 - $C$14^2/2) * (AC$2-AB$2) + $C$14*SQRT(AC$2-AB$2)*X1702)</f>
        <v>170.20423169094923</v>
      </c>
      <c r="AD1702" s="47"/>
      <c r="AE1702" s="3" t="s">
        <v>68</v>
      </c>
      <c r="AF1702" s="52" t="b">
        <f ca="1">AND(AF1699&gt;$B$3, NOT(OR($AF1701:AF1701)))</f>
        <v>1</v>
      </c>
      <c r="AG1702" s="52" t="b">
        <f ca="1">AND(AG1699&gt;$B$3, NOT(OR($AF1701:AG1701)))</f>
        <v>1</v>
      </c>
      <c r="AH1702" s="52" t="b">
        <f ca="1">AND(AH1699&gt;$B$3, NOT(OR($AF1701:AH1701)))</f>
        <v>0</v>
      </c>
      <c r="AI1702" s="52" t="b">
        <f ca="1">AND(AI1699&gt;$B$3, NOT(OR($AF1701:AI1701)))</f>
        <v>0</v>
      </c>
      <c r="AJ1702" s="52" t="b">
        <f ca="1">AND(AJ1699&gt;$B$3, NOT(OR($AF1701:AJ1701)))</f>
        <v>0</v>
      </c>
      <c r="AK1702" s="74"/>
      <c r="AL1702" s="70"/>
    </row>
    <row r="1703" spans="7:38" ht="14.55" customHeight="1" x14ac:dyDescent="0.3">
      <c r="G1703" s="3">
        <v>1701</v>
      </c>
      <c r="H1703" s="58">
        <v>1.1850239079924123</v>
      </c>
      <c r="I1703" s="58">
        <v>0.95035755010222511</v>
      </c>
      <c r="J1703" s="58">
        <v>-0.42931959120970509</v>
      </c>
      <c r="K1703" s="59">
        <v>-1.6650503910320122</v>
      </c>
      <c r="L1703" s="60">
        <f t="array" ref="L1703:O1703">TRANSPOSE(MMULT(Option!$B$25:$E$28, TRANSPOSE(H1703:K1703)))</f>
        <v>1.1850239079924123</v>
      </c>
      <c r="M1703" s="60">
        <v>1.3450266453202118</v>
      </c>
      <c r="N1703" s="60">
        <v>0.34579586831894271</v>
      </c>
      <c r="O1703" s="60">
        <v>-0.78678698594877505</v>
      </c>
      <c r="P1703" s="56" t="str">
        <f t="shared" si="2105"/>
        <v>341/1</v>
      </c>
      <c r="R1703" s="80">
        <v>426</v>
      </c>
      <c r="S1703" s="3" t="s">
        <v>28</v>
      </c>
      <c r="T1703" s="60">
        <f t="array" aca="1" ref="T1703:T1706" ca="1">TRANSPOSE(OFFSET($L$3, MATCH($R1703 &amp; "/" &amp; T$2, $P$3:$P$5002, 0) - 1, 0, 1, $E$1))</f>
        <v>-0.25022880495634992</v>
      </c>
      <c r="U1703" s="60">
        <f t="array" aca="1" ref="U1703:U1706" ca="1">TRANSPOSE(OFFSET($L$3, MATCH($R1703 &amp; "/" &amp; U$2, $P$3:$P$5002, 0) - 1, 0, 1, $E$1))</f>
        <v>0.98616905389520015</v>
      </c>
      <c r="V1703" s="60">
        <f t="array" aca="1" ref="V1703:V1706" ca="1">TRANSPOSE(OFFSET($L$3, MATCH($R1703 &amp; "/" &amp; V$2, $P$3:$P$5002, 0) - 1, 0, 1, $E$1))</f>
        <v>0.4497495282009939</v>
      </c>
      <c r="W1703" s="60">
        <f t="array" aca="1" ref="W1703:W1706" ca="1">TRANSPOSE(OFFSET($L$3, MATCH($R1703 &amp; "/" &amp; W$2, $P$3:$P$5002, 0) - 1, 0, 1, $E$1))</f>
        <v>0.22282956661113551</v>
      </c>
      <c r="X1703" s="60">
        <f t="array" aca="1" ref="X1703:X1706" ca="1">TRANSPOSE(OFFSET($L$3, MATCH($R1703 &amp; "/" &amp; X$2, $P$3:$P$5002, 0) - 1, 0, 1, $E$1))</f>
        <v>0.3569852345467856</v>
      </c>
      <c r="Y1703" s="52">
        <f ca="1">$B$11 * EXP(($E$3 - $C$11^2/2) * Y$2 + $C$11*SQRT(Y$2)*T1703)</f>
        <v>93.232982120427693</v>
      </c>
      <c r="Z1703" s="52">
        <f ca="1">Y1703 * EXP(($E$3 - $C$11^2/2) * (Z$2-Y$2) + $C$11*SQRT(Z$2-Y$2)*U1703)</f>
        <v>125.95847141374989</v>
      </c>
      <c r="AA1703" s="52">
        <f ca="1">Z1703 * EXP(($E$3 - $C$11^2/2) * (AA$2-Z$2) + $C$11*SQRT(AA$2-Z$2)*V1703)</f>
        <v>144.8758428084364</v>
      </c>
      <c r="AB1703" s="52">
        <f ca="1">AA1703 * EXP(($E$3 - $C$11^2/2) * (AB$2-AA$2) + $C$11*SQRT(AB$2-AA$2)*W1703)</f>
        <v>155.66807080386042</v>
      </c>
      <c r="AC1703" s="52">
        <f ca="1">AB1703 * EXP(($E$3 - $C$11^2/2) * (AC$2-AB$2) + $C$11*SQRT(AC$2-AB$2)*X1703)</f>
        <v>174.13338038125994</v>
      </c>
      <c r="AD1703" s="47"/>
      <c r="AE1703" s="3" t="s">
        <v>69</v>
      </c>
      <c r="AF1703" s="20" cm="1">
        <f t="array" aca="1" ref="AF1703" ca="1">MIN(Y1703:Y1706 / $D$11:$D$14)</f>
        <v>0.6044310059421566</v>
      </c>
      <c r="AG1703" s="20" cm="1">
        <f t="array" aca="1" ref="AG1703" ca="1">MIN(Z1703:Z1706 / $D$11:$D$14)</f>
        <v>0.6533786341832194</v>
      </c>
      <c r="AH1703" s="20" cm="1">
        <f t="array" aca="1" ref="AH1703" ca="1">MIN(AA1703:AA1706 / $D$11:$D$14)</f>
        <v>0.4916482456430572</v>
      </c>
      <c r="AI1703" s="20" cm="1">
        <f t="array" aca="1" ref="AI1703" ca="1">MIN(AB1703:AB1706 / $D$11:$D$14)</f>
        <v>0.43025834927960277</v>
      </c>
      <c r="AJ1703" s="20" cm="1">
        <f t="array" aca="1" ref="AJ1703" ca="1">MIN(AC1703:AC1706 / $D$11:$D$14)</f>
        <v>0.40965610737895913</v>
      </c>
      <c r="AK1703" s="72">
        <f t="array" aca="1" ref="AK1703" ca="1">SUMPRODUCT(AF1704:AJ1704, EXP(-$E$3*$AF$2:$AJ$2))</f>
        <v>77880.078307140488</v>
      </c>
      <c r="AL1703" s="70">
        <f ca="1">MAX(AC1704 - $D$11, 0) * EXP(-$E$2*$E$3)</f>
        <v>49.101403948855157</v>
      </c>
    </row>
    <row r="1704" spans="7:38" ht="14.55" customHeight="1" x14ac:dyDescent="0.3">
      <c r="G1704" s="3">
        <v>1702</v>
      </c>
      <c r="H1704" s="58">
        <v>0.41160034512771726</v>
      </c>
      <c r="I1704" s="58">
        <v>0.24613533522358325</v>
      </c>
      <c r="J1704" s="58">
        <v>2.1685490955949565</v>
      </c>
      <c r="K1704" s="59">
        <v>-1.2121308013543381</v>
      </c>
      <c r="L1704" s="60">
        <f t="array" ref="L1704:O1704">TRANSPOSE(MMULT(Option!$B$25:$E$28, TRANSPOSE(H1704:K1704)))</f>
        <v>0.41160034512771726</v>
      </c>
      <c r="M1704" s="60">
        <v>0.39022689902416702</v>
      </c>
      <c r="N1704" s="60">
        <v>2.1337519968543441</v>
      </c>
      <c r="O1704" s="60">
        <v>-0.38565586149818576</v>
      </c>
      <c r="P1704" s="56" t="str">
        <f t="shared" si="2105"/>
        <v>341/2</v>
      </c>
      <c r="R1704" s="80"/>
      <c r="S1704" s="3" t="s">
        <v>29</v>
      </c>
      <c r="T1704" s="60">
        <f ca="1"/>
        <v>7.6641163686862926E-2</v>
      </c>
      <c r="U1704" s="60">
        <f ca="1"/>
        <v>1.5055015007836063</v>
      </c>
      <c r="V1704" s="60">
        <f ca="1"/>
        <v>-0.77813906884232964</v>
      </c>
      <c r="W1704" s="60">
        <f ca="1"/>
        <v>-0.2462305910571865</v>
      </c>
      <c r="X1704" s="60">
        <f ca="1"/>
        <v>0.98846393153379619</v>
      </c>
      <c r="Y1704" s="52">
        <f ca="1">$B$12 * EXP(($E$3 - $C$12^2/2) * Y$2 + $C$12*SQRT(Y$2)*T1704)</f>
        <v>102.83878163052131</v>
      </c>
      <c r="Z1704" s="52">
        <f ca="1">Y1704 * EXP(($E$3 - $C$12^2/2) * (Z$2-Y$2) + $C$12*SQRT(Z$2-Y$2)*U1704)</f>
        <v>162.35949560647524</v>
      </c>
      <c r="AA1704" s="52">
        <f ca="1">Z1704 * EXP(($E$3 - $C$12^2/2) * (AA$2-Z$2) + $C$12*SQRT(AA$2-Z$2)*V1704)</f>
        <v>129.20124980002655</v>
      </c>
      <c r="AB1704" s="52">
        <f ca="1">AA1704 * EXP(($E$3 - $C$12^2/2) * (AB$2-AA$2) + $C$12*SQRT(AB$2-AA$2)*W1704)</f>
        <v>120.60275008114985</v>
      </c>
      <c r="AC1704" s="52">
        <f ca="1">AB1704 * EXP(($E$3 - $C$12^2/2) * (AC$2-AB$2) + $C$12*SQRT(AC$2-AB$2)*X1704)</f>
        <v>163.04745066538186</v>
      </c>
      <c r="AD1704" s="47"/>
      <c r="AE1704" s="3" t="s">
        <v>47</v>
      </c>
      <c r="AF1704" s="64">
        <f t="shared" ref="AF1704" ca="1" si="2151">($B$5*AF1706 + (1 + $B$6)*AF1705)*$B$2</f>
        <v>0</v>
      </c>
      <c r="AG1704" s="64">
        <f t="shared" ref="AG1704" ca="1" si="2152">($B$5*AG1706 + (1 + $B$6)*AG1705)*$B$2</f>
        <v>0</v>
      </c>
      <c r="AH1704" s="64">
        <f t="shared" ref="AH1704" ca="1" si="2153">($B$5*AH1706 + (1 + $B$6)*AH1705)*$B$2</f>
        <v>0</v>
      </c>
      <c r="AI1704" s="64">
        <f t="shared" ref="AI1704" ca="1" si="2154">($B$5*AI1706 + (1 + $B$6)*AI1705)*$B$2</f>
        <v>0</v>
      </c>
      <c r="AJ1704" s="64" cm="1">
        <f t="array" aca="1" ref="AJ1704" ca="1">($B$5*AJ1706 + (1 + $B$6)*AJ1705 + AND(NOT(AF1705:AJ1705)))*$B$2</f>
        <v>100000</v>
      </c>
      <c r="AK1704" s="73"/>
      <c r="AL1704" s="70"/>
    </row>
    <row r="1705" spans="7:38" ht="14.55" customHeight="1" x14ac:dyDescent="0.3">
      <c r="G1705" s="3">
        <v>1703</v>
      </c>
      <c r="H1705" s="58">
        <v>0.37373247425806799</v>
      </c>
      <c r="I1705" s="58">
        <v>8.8614044611612028E-3</v>
      </c>
      <c r="J1705" s="58">
        <v>-1.0587407610455863</v>
      </c>
      <c r="K1705" s="59">
        <v>-3.665290922364476E-2</v>
      </c>
      <c r="L1705" s="60">
        <f t="array" ref="L1705:O1705">TRANSPOSE(MMULT(Option!$B$25:$E$28, TRANSPOSE(H1705:K1705)))</f>
        <v>0.37373247425806799</v>
      </c>
      <c r="M1705" s="60">
        <v>0.15761460104460531</v>
      </c>
      <c r="N1705" s="60">
        <v>-0.77808921725769786</v>
      </c>
      <c r="O1705" s="60">
        <v>-8.6219263345277686E-2</v>
      </c>
      <c r="P1705" s="56" t="str">
        <f t="shared" si="2105"/>
        <v>341/3</v>
      </c>
      <c r="R1705" s="80"/>
      <c r="S1705" s="3" t="s">
        <v>31</v>
      </c>
      <c r="T1705" s="60">
        <f ca="1"/>
        <v>-1.6948924984393532</v>
      </c>
      <c r="U1705" s="60">
        <f ca="1"/>
        <v>0.34581626405823279</v>
      </c>
      <c r="V1705" s="60">
        <f ca="1"/>
        <v>-0.69114476649417611</v>
      </c>
      <c r="W1705" s="60">
        <f ca="1"/>
        <v>-0.83767712723076859</v>
      </c>
      <c r="X1705" s="60">
        <f ca="1"/>
        <v>1.2306372779340664</v>
      </c>
      <c r="Y1705" s="52">
        <f ca="1">$B$13 * EXP(($E$3 - $C$13^2/2) * Y$2 + $C$13*SQRT(Y$2)*T1705)</f>
        <v>60.443100594215657</v>
      </c>
      <c r="Z1705" s="52">
        <f ca="1">Y1705 * EXP(($E$3 - $C$13^2/2) * (Z$2-Y$2) + $C$13*SQRT(Z$2-Y$2)*U1705)</f>
        <v>67.386676185837672</v>
      </c>
      <c r="AA1705" s="52">
        <f ca="1">Z1705 * EXP(($E$3 - $C$13^2/2) * (AA$2-Z$2) + $C$13*SQRT(AA$2-Z$2)*V1705)</f>
        <v>55.042404865743229</v>
      </c>
      <c r="AB1705" s="52">
        <f ca="1">AA1705 * EXP(($E$3 - $C$13^2/2) * (AB$2-AA$2) + $C$13*SQRT(AB$2-AA$2)*W1705)</f>
        <v>43.025834927960275</v>
      </c>
      <c r="AC1705" s="52">
        <f ca="1">AB1705 * EXP(($E$3 - $C$13^2/2) * (AC$2-AB$2) + $C$13*SQRT(AC$2-AB$2)*X1705)</f>
        <v>62.551607181821801</v>
      </c>
      <c r="AD1705" s="47"/>
      <c r="AE1705" s="3" t="s">
        <v>46</v>
      </c>
      <c r="AF1705" s="52" t="b">
        <f t="shared" ref="AF1705" ca="1" si="2155">AF1703 &gt;= $B$4</f>
        <v>0</v>
      </c>
      <c r="AG1705" s="52" t="b">
        <f t="array" aca="1" ref="AG1705" ca="1">AND(AG1703 &gt;= $B$4, NOT(OR($AF1705:AF1705)))</f>
        <v>0</v>
      </c>
      <c r="AH1705" s="52" t="b">
        <f t="array" aca="1" ref="AH1705" ca="1">AND(AH1703 &gt;= $B$4, NOT(OR($AF1705:AG1705)))</f>
        <v>0</v>
      </c>
      <c r="AI1705" s="52" t="b">
        <f t="array" aca="1" ref="AI1705" ca="1">AND(AI1703 &gt;= $B$4, NOT(OR($AF1705:AH1705)))</f>
        <v>0</v>
      </c>
      <c r="AJ1705" s="52" t="b">
        <f t="array" aca="1" ref="AJ1705" ca="1">AND(AJ1703 &gt;= $B$4, NOT(OR($AF1705:AI1705)))</f>
        <v>0</v>
      </c>
      <c r="AK1705" s="73"/>
      <c r="AL1705" s="70"/>
    </row>
    <row r="1706" spans="7:38" ht="14.55" customHeight="1" x14ac:dyDescent="0.3">
      <c r="G1706" s="3">
        <v>1704</v>
      </c>
      <c r="H1706" s="58">
        <v>0.9167391652404594</v>
      </c>
      <c r="I1706" s="58">
        <v>0.28852391493726126</v>
      </c>
      <c r="J1706" s="58">
        <v>0.172281674186438</v>
      </c>
      <c r="K1706" s="59">
        <v>1.0280091492140733</v>
      </c>
      <c r="L1706" s="60">
        <f t="array" ref="L1706:O1706">TRANSPOSE(MMULT(Option!$B$25:$E$28, TRANSPOSE(H1706:K1706)))</f>
        <v>0.9167391652404594</v>
      </c>
      <c r="M1706" s="60">
        <v>0.63113220209718368</v>
      </c>
      <c r="N1706" s="60">
        <v>0.59356569066208564</v>
      </c>
      <c r="O1706" s="60">
        <v>1.3562093427544131</v>
      </c>
      <c r="P1706" s="56" t="str">
        <f t="shared" si="2105"/>
        <v>341/4</v>
      </c>
      <c r="R1706" s="80"/>
      <c r="S1706" s="3" t="s">
        <v>30</v>
      </c>
      <c r="T1706" s="60">
        <f ca="1"/>
        <v>-1.6386929268154338</v>
      </c>
      <c r="U1706" s="60">
        <f ca="1"/>
        <v>0.18669799416905203</v>
      </c>
      <c r="V1706" s="60">
        <f ca="1"/>
        <v>-0.96464428757665321</v>
      </c>
      <c r="W1706" s="60">
        <f ca="1"/>
        <v>0.1603989523346406</v>
      </c>
      <c r="X1706" s="60">
        <f ca="1"/>
        <v>-0.80188384455228878</v>
      </c>
      <c r="Y1706" s="52">
        <f ca="1">$B$14 * EXP(($E$3 - $C$14^2/2) * Y$2 + $C$14*SQRT(Y$2)*T1706)</f>
        <v>61.470802620538578</v>
      </c>
      <c r="Z1706" s="52">
        <f ca="1">Y1706 * EXP(($E$3 - $C$14^2/2) * (Z$2-Y$2) + $C$14*SQRT(Z$2-Y$2)*U1706)</f>
        <v>65.337863418321945</v>
      </c>
      <c r="AA1706" s="52">
        <f ca="1">Z1706 * EXP(($E$3 - $C$14^2/2) * (AA$2-Z$2) + $C$14*SQRT(AA$2-Z$2)*V1706)</f>
        <v>49.164824564305718</v>
      </c>
      <c r="AB1706" s="52">
        <f ca="1">AA1706 * EXP(($E$3 - $C$14^2/2) * (AB$2-AA$2) + $C$14*SQRT(AB$2-AA$2)*W1706)</f>
        <v>51.847053497276292</v>
      </c>
      <c r="AC1706" s="52">
        <f ca="1">AB1706 * EXP(($E$3 - $C$14^2/2) * (AC$2-AB$2) + $C$14*SQRT(AC$2-AB$2)*X1706)</f>
        <v>40.965610737895915</v>
      </c>
      <c r="AD1706" s="47"/>
      <c r="AE1706" s="3" t="s">
        <v>68</v>
      </c>
      <c r="AF1706" s="52" t="b">
        <f ca="1">AND(AF1703&gt;$B$3, NOT(OR($AF1705:AF1705)))</f>
        <v>0</v>
      </c>
      <c r="AG1706" s="52" t="b">
        <f ca="1">AND(AG1703&gt;$B$3, NOT(OR($AF1705:AG1705)))</f>
        <v>0</v>
      </c>
      <c r="AH1706" s="52" t="b">
        <f ca="1">AND(AH1703&gt;$B$3, NOT(OR($AF1705:AH1705)))</f>
        <v>0</v>
      </c>
      <c r="AI1706" s="52" t="b">
        <f ca="1">AND(AI1703&gt;$B$3, NOT(OR($AF1705:AI1705)))</f>
        <v>0</v>
      </c>
      <c r="AJ1706" s="52" t="b">
        <f ca="1">AND(AJ1703&gt;$B$3, NOT(OR($AF1705:AJ1705)))</f>
        <v>0</v>
      </c>
      <c r="AK1706" s="74"/>
      <c r="AL1706" s="70"/>
    </row>
    <row r="1707" spans="7:38" ht="14.55" customHeight="1" x14ac:dyDescent="0.3">
      <c r="G1707" s="3">
        <v>1705</v>
      </c>
      <c r="H1707" s="58">
        <v>-1.1611661660080803</v>
      </c>
      <c r="I1707" s="58">
        <v>-1.5609611108694881</v>
      </c>
      <c r="J1707" s="58">
        <v>1.0426963391212678</v>
      </c>
      <c r="K1707" s="59">
        <v>0.27810199607486774</v>
      </c>
      <c r="L1707" s="60">
        <f t="array" ref="L1707:O1707">TRANSPOSE(MMULT(Option!$B$25:$E$28, TRANSPOSE(H1707:K1707)))</f>
        <v>-1.1611661660080803</v>
      </c>
      <c r="M1707" s="60">
        <v>-1.8951109558915888</v>
      </c>
      <c r="N1707" s="60">
        <v>4.2588655241975415E-2</v>
      </c>
      <c r="O1707" s="60">
        <v>-0.43155622680130801</v>
      </c>
      <c r="P1707" s="56" t="str">
        <f t="shared" si="2105"/>
        <v>341/5</v>
      </c>
      <c r="R1707" s="80">
        <v>427</v>
      </c>
      <c r="S1707" s="3" t="s">
        <v>28</v>
      </c>
      <c r="T1707" s="60">
        <f t="array" aca="1" ref="T1707:T1710" ca="1">TRANSPOSE(OFFSET($L$3, MATCH($R1707 &amp; "/" &amp; T$2, $P$3:$P$5002, 0) - 1, 0, 1, $E$1))</f>
        <v>-1.1488683959206178</v>
      </c>
      <c r="U1707" s="60">
        <f t="array" aca="1" ref="U1707:U1710" ca="1">TRANSPOSE(OFFSET($L$3, MATCH($R1707 &amp; "/" &amp; U$2, $P$3:$P$5002, 0) - 1, 0, 1, $E$1))</f>
        <v>0.87413472885809618</v>
      </c>
      <c r="V1707" s="60">
        <f t="array" aca="1" ref="V1707:V1710" ca="1">TRANSPOSE(OFFSET($L$3, MATCH($R1707 &amp; "/" &amp; V$2, $P$3:$P$5002, 0) - 1, 0, 1, $E$1))</f>
        <v>1.8401546467444583</v>
      </c>
      <c r="W1707" s="60">
        <f t="array" aca="1" ref="W1707:W1710" ca="1">TRANSPOSE(OFFSET($L$3, MATCH($R1707 &amp; "/" &amp; W$2, $P$3:$P$5002, 0) - 1, 0, 1, $E$1))</f>
        <v>0.16710685146381971</v>
      </c>
      <c r="X1707" s="60">
        <f t="array" aca="1" ref="X1707:X1710" ca="1">TRANSPOSE(OFFSET($L$3, MATCH($R1707 &amp; "/" &amp; X$2, $P$3:$P$5002, 0) - 1, 0, 1, $E$1))</f>
        <v>-1.2129207458709093</v>
      </c>
      <c r="Y1707" s="52">
        <f ca="1">$B$11 * EXP(($E$3 - $C$11^2/2) * Y$2 + $C$11*SQRT(Y$2)*T1707)</f>
        <v>71.201199644237334</v>
      </c>
      <c r="Z1707" s="52">
        <f ca="1">Y1707 * EXP(($E$3 - $C$11^2/2) * (Z$2-Y$2) + $C$11*SQRT(Z$2-Y$2)*U1707)</f>
        <v>93.014006177183006</v>
      </c>
      <c r="AA1707" s="52">
        <f ca="1">Z1707 * EXP(($E$3 - $C$11^2/2) * (AA$2-Z$2) + $C$11*SQRT(AA$2-Z$2)*V1707)</f>
        <v>162.35681581423626</v>
      </c>
      <c r="AB1707" s="52">
        <f ca="1">AA1707 * EXP(($E$3 - $C$11^2/2) * (AB$2-AA$2) + $C$11*SQRT(AB$2-AA$2)*W1707)</f>
        <v>171.55922380995509</v>
      </c>
      <c r="AC1707" s="52">
        <f ca="1">AB1707 * EXP(($E$3 - $C$11^2/2) * (AC$2-AB$2) + $C$11*SQRT(AC$2-AB$2)*X1707)</f>
        <v>119.8273925127252</v>
      </c>
      <c r="AD1707" s="47"/>
      <c r="AE1707" s="3" t="s">
        <v>69</v>
      </c>
      <c r="AF1707" s="20" cm="1">
        <f t="array" aca="1" ref="AF1707" ca="1">MIN(Y1707:Y1710 / $D$11:$D$14)</f>
        <v>0.71201199644237334</v>
      </c>
      <c r="AG1707" s="20" cm="1">
        <f t="array" aca="1" ref="AG1707" ca="1">MIN(Z1707:Z1710 / $D$11:$D$14)</f>
        <v>0.56048064984402701</v>
      </c>
      <c r="AH1707" s="20" cm="1">
        <f t="array" aca="1" ref="AH1707" ca="1">MIN(AA1707:AA1710 / $D$11:$D$14)</f>
        <v>0.78972909716338024</v>
      </c>
      <c r="AI1707" s="20" cm="1">
        <f t="array" aca="1" ref="AI1707" ca="1">MIN(AB1707:AB1710 / $D$11:$D$14)</f>
        <v>0.78256868730434026</v>
      </c>
      <c r="AJ1707" s="20" cm="1">
        <f t="array" aca="1" ref="AJ1707" ca="1">MIN(AC1707:AC1710 / $D$11:$D$14)</f>
        <v>0.68907627218045875</v>
      </c>
      <c r="AK1707" s="72">
        <f t="array" aca="1" ref="AK1707" ca="1">SUMPRODUCT(AF1708:AJ1708, EXP(-$E$3*$AF$2:$AJ$2))</f>
        <v>77880.078307140488</v>
      </c>
      <c r="AL1707" s="70">
        <f ca="1">MAX(AC1708 - $D$11, 0) * EXP(-$E$2*$E$3)</f>
        <v>0</v>
      </c>
    </row>
    <row r="1708" spans="7:38" ht="14.55" customHeight="1" x14ac:dyDescent="0.3">
      <c r="G1708" s="3">
        <v>1706</v>
      </c>
      <c r="H1708" s="58">
        <v>0.72539902464906392</v>
      </c>
      <c r="I1708" s="58">
        <v>0.2105657812466302</v>
      </c>
      <c r="J1708" s="58">
        <v>0.44283895506623622</v>
      </c>
      <c r="K1708" s="59">
        <v>0.47766791712887324</v>
      </c>
      <c r="L1708" s="60">
        <f t="array" ref="L1708:O1708">TRANSPOSE(MMULT(Option!$B$25:$E$28, TRANSPOSE(H1708:K1708)))</f>
        <v>0.72539902464906392</v>
      </c>
      <c r="M1708" s="60">
        <v>0.48314633612566471</v>
      </c>
      <c r="N1708" s="60">
        <v>0.7342485862052982</v>
      </c>
      <c r="O1708" s="60">
        <v>0.8407823542769115</v>
      </c>
      <c r="P1708" s="56" t="str">
        <f t="shared" si="2105"/>
        <v>342/1</v>
      </c>
      <c r="R1708" s="80"/>
      <c r="S1708" s="3" t="s">
        <v>29</v>
      </c>
      <c r="T1708" s="60">
        <f ca="1"/>
        <v>-0.2185261698770701</v>
      </c>
      <c r="U1708" s="60">
        <f ca="1"/>
        <v>-0.57842552607821007</v>
      </c>
      <c r="V1708" s="60">
        <f ca="1"/>
        <v>-3.9932661754454646E-2</v>
      </c>
      <c r="W1708" s="60">
        <f ca="1"/>
        <v>0.34521897350474162</v>
      </c>
      <c r="X1708" s="60">
        <f ca="1"/>
        <v>-0.83301233002417985</v>
      </c>
      <c r="Y1708" s="52">
        <f ca="1">$B$12 * EXP(($E$3 - $C$12^2/2) * Y$2 + $C$12*SQRT(Y$2)*T1708)</f>
        <v>94.123931584238761</v>
      </c>
      <c r="Z1708" s="52">
        <f ca="1">Y1708 * EXP(($E$3 - $C$12^2/2) * (Z$2-Y$2) + $C$12*SQRT(Z$2-Y$2)*U1708)</f>
        <v>79.526052883479821</v>
      </c>
      <c r="AA1708" s="52">
        <f ca="1">Z1708 * EXP(($E$3 - $C$12^2/2) * (AA$2-Z$2) + $C$12*SQRT(AA$2-Z$2)*V1708)</f>
        <v>78.972909716338023</v>
      </c>
      <c r="AB1708" s="52">
        <f ca="1">AA1708 * EXP(($E$3 - $C$12^2/2) * (AB$2-AA$2) + $C$12*SQRT(AB$2-AA$2)*W1708)</f>
        <v>88.029375451705661</v>
      </c>
      <c r="AC1708" s="52">
        <f ca="1">AB1708 * EXP(($E$3 - $C$12^2/2) * (AC$2-AB$2) + $C$12*SQRT(AC$2-AB$2)*X1708)</f>
        <v>68.907627218045874</v>
      </c>
      <c r="AD1708" s="47"/>
      <c r="AE1708" s="3" t="s">
        <v>47</v>
      </c>
      <c r="AF1708" s="64">
        <f t="shared" ref="AF1708" ca="1" si="2156">($B$5*AF1710 + (1 + $B$6)*AF1709)*$B$2</f>
        <v>0</v>
      </c>
      <c r="AG1708" s="64">
        <f t="shared" ref="AG1708" ca="1" si="2157">($B$5*AG1710 + (1 + $B$6)*AG1709)*$B$2</f>
        <v>0</v>
      </c>
      <c r="AH1708" s="64">
        <f t="shared" ref="AH1708" ca="1" si="2158">($B$5*AH1710 + (1 + $B$6)*AH1709)*$B$2</f>
        <v>0</v>
      </c>
      <c r="AI1708" s="64">
        <f t="shared" ref="AI1708" ca="1" si="2159">($B$5*AI1710 + (1 + $B$6)*AI1709)*$B$2</f>
        <v>0</v>
      </c>
      <c r="AJ1708" s="64" cm="1">
        <f t="array" aca="1" ref="AJ1708" ca="1">($B$5*AJ1710 + (1 + $B$6)*AJ1709 + AND(NOT(AF1709:AJ1709)))*$B$2</f>
        <v>100000</v>
      </c>
      <c r="AK1708" s="73"/>
      <c r="AL1708" s="70"/>
    </row>
    <row r="1709" spans="7:38" ht="14.55" customHeight="1" x14ac:dyDescent="0.3">
      <c r="G1709" s="3">
        <v>1707</v>
      </c>
      <c r="H1709" s="58">
        <v>1.8232765300192153</v>
      </c>
      <c r="I1709" s="58">
        <v>-6.5009711570899562E-2</v>
      </c>
      <c r="J1709" s="58">
        <v>-8.2943586698691396E-2</v>
      </c>
      <c r="K1709" s="59">
        <v>-1.5851939503284591</v>
      </c>
      <c r="L1709" s="60">
        <f t="array" ref="L1709:O1709">TRANSPOSE(MMULT(Option!$B$25:$E$28, TRANSPOSE(H1709:K1709)))</f>
        <v>1.8232765300192153</v>
      </c>
      <c r="M1709" s="60">
        <v>0.66972822717150748</v>
      </c>
      <c r="N1709" s="60">
        <v>0.63943688640418439</v>
      </c>
      <c r="O1709" s="60">
        <v>-0.66138085526304236</v>
      </c>
      <c r="P1709" s="56" t="str">
        <f t="shared" si="2105"/>
        <v>342/2</v>
      </c>
      <c r="R1709" s="80"/>
      <c r="S1709" s="3" t="s">
        <v>31</v>
      </c>
      <c r="T1709" s="60">
        <f ca="1"/>
        <v>0.99741910465209549</v>
      </c>
      <c r="U1709" s="60">
        <f ca="1"/>
        <v>-2.6095775105522181</v>
      </c>
      <c r="V1709" s="60">
        <f ca="1"/>
        <v>2.5208364916822088</v>
      </c>
      <c r="W1709" s="60">
        <f ca="1"/>
        <v>1.2467600539306276</v>
      </c>
      <c r="X1709" s="60">
        <f ca="1"/>
        <v>-0.55247482437295115</v>
      </c>
      <c r="Y1709" s="52">
        <f ca="1">$B$13 * EXP(($E$3 - $C$13^2/2) * Y$2 + $C$13*SQRT(Y$2)*T1709)</f>
        <v>135.55750173963924</v>
      </c>
      <c r="Z1709" s="52">
        <f ca="1">Y1709 * EXP(($E$3 - $C$13^2/2) * (Z$2-Y$2) + $C$13*SQRT(Z$2-Y$2)*U1709)</f>
        <v>62.272671149718647</v>
      </c>
      <c r="AA1709" s="52">
        <f ca="1">Z1709 * EXP(($E$3 - $C$13^2/2) * (AA$2-Z$2) + $C$13*SQRT(AA$2-Z$2)*V1709)</f>
        <v>133.32284751672225</v>
      </c>
      <c r="AB1709" s="52">
        <f ca="1">AA1709 * EXP(($E$3 - $C$13^2/2) * (AB$2-AA$2) + $C$13*SQRT(AB$2-AA$2)*W1709)</f>
        <v>194.76654338128009</v>
      </c>
      <c r="AC1709" s="52">
        <f ca="1">AB1709 * EXP(($E$3 - $C$13^2/2) * (AC$2-AB$2) + $C$13*SQRT(AC$2-AB$2)*X1709)</f>
        <v>165.8459226605361</v>
      </c>
      <c r="AD1709" s="47"/>
      <c r="AE1709" s="3" t="s">
        <v>46</v>
      </c>
      <c r="AF1709" s="52" t="b">
        <f t="shared" ref="AF1709" ca="1" si="2160">AF1707 &gt;= $B$4</f>
        <v>0</v>
      </c>
      <c r="AG1709" s="52" t="b">
        <f t="array" aca="1" ref="AG1709" ca="1">AND(AG1707 &gt;= $B$4, NOT(OR($AF1709:AF1709)))</f>
        <v>0</v>
      </c>
      <c r="AH1709" s="52" t="b">
        <f t="array" aca="1" ref="AH1709" ca="1">AND(AH1707 &gt;= $B$4, NOT(OR($AF1709:AG1709)))</f>
        <v>0</v>
      </c>
      <c r="AI1709" s="52" t="b">
        <f t="array" aca="1" ref="AI1709" ca="1">AND(AI1707 &gt;= $B$4, NOT(OR($AF1709:AH1709)))</f>
        <v>0</v>
      </c>
      <c r="AJ1709" s="52" t="b">
        <f t="array" aca="1" ref="AJ1709" ca="1">AND(AJ1707 &gt;= $B$4, NOT(OR($AF1709:AI1709)))</f>
        <v>0</v>
      </c>
      <c r="AK1709" s="73"/>
      <c r="AL1709" s="70"/>
    </row>
    <row r="1710" spans="7:38" ht="14.55" customHeight="1" x14ac:dyDescent="0.3">
      <c r="G1710" s="3">
        <v>1708</v>
      </c>
      <c r="H1710" s="58">
        <v>-0.16224199051218757</v>
      </c>
      <c r="I1710" s="58">
        <v>0.85300787470268669</v>
      </c>
      <c r="J1710" s="58">
        <v>1.5652935714340175</v>
      </c>
      <c r="K1710" s="59">
        <v>0.63923418227277318</v>
      </c>
      <c r="L1710" s="60">
        <f t="array" ref="L1710:O1710">TRANSPOSE(MMULT(Option!$B$25:$E$28, TRANSPOSE(H1710:K1710)))</f>
        <v>-0.16224199051218757</v>
      </c>
      <c r="M1710" s="60">
        <v>0.71689783463881873</v>
      </c>
      <c r="N1710" s="60">
        <v>1.5332861978153893</v>
      </c>
      <c r="O1710" s="60">
        <v>1.0113945699999993</v>
      </c>
      <c r="P1710" s="56" t="str">
        <f t="shared" si="2105"/>
        <v>342/3</v>
      </c>
      <c r="R1710" s="80"/>
      <c r="S1710" s="3" t="s">
        <v>30</v>
      </c>
      <c r="T1710" s="60">
        <f ca="1"/>
        <v>-0.47673286733626091</v>
      </c>
      <c r="U1710" s="60">
        <f ca="1"/>
        <v>-1.4864689996359974</v>
      </c>
      <c r="V1710" s="60">
        <f ca="1"/>
        <v>1.5147793929499038</v>
      </c>
      <c r="W1710" s="60">
        <f ca="1"/>
        <v>-0.43548946303609593</v>
      </c>
      <c r="X1710" s="60">
        <f ca="1"/>
        <v>-0.23145365564976933</v>
      </c>
      <c r="Y1710" s="52">
        <f ca="1">$B$14 * EXP(($E$3 - $C$14^2/2) * Y$2 + $C$14*SQRT(Y$2)*T1710)</f>
        <v>87.108139172258703</v>
      </c>
      <c r="Z1710" s="52">
        <f ca="1">Y1710 * EXP(($E$3 - $C$14^2/2) * (Z$2-Y$2) + $C$14*SQRT(Z$2-Y$2)*U1710)</f>
        <v>56.0480649844027</v>
      </c>
      <c r="AA1710" s="52">
        <f ca="1">Z1710 * EXP(($E$3 - $C$14^2/2) * (AA$2-Z$2) + $C$14*SQRT(AA$2-Z$2)*V1710)</f>
        <v>88.734027806462407</v>
      </c>
      <c r="AB1710" s="52">
        <f ca="1">AA1710 * EXP(($E$3 - $C$14^2/2) * (AB$2-AA$2) + $C$14*SQRT(AB$2-AA$2)*W1710)</f>
        <v>78.256868730434022</v>
      </c>
      <c r="AC1710" s="52">
        <f ca="1">AB1710 * EXP(($E$3 - $C$14^2/2) * (AC$2-AB$2) + $C$14*SQRT(AC$2-AB$2)*X1710)</f>
        <v>73.373329272279193</v>
      </c>
      <c r="AD1710" s="47"/>
      <c r="AE1710" s="3" t="s">
        <v>68</v>
      </c>
      <c r="AF1710" s="52" t="b">
        <f ca="1">AND(AF1707&gt;$B$3, NOT(OR($AF1709:AF1709)))</f>
        <v>0</v>
      </c>
      <c r="AG1710" s="52" t="b">
        <f ca="1">AND(AG1707&gt;$B$3, NOT(OR($AF1709:AG1709)))</f>
        <v>0</v>
      </c>
      <c r="AH1710" s="52" t="b">
        <f ca="1">AND(AH1707&gt;$B$3, NOT(OR($AF1709:AH1709)))</f>
        <v>0</v>
      </c>
      <c r="AI1710" s="52" t="b">
        <f ca="1">AND(AI1707&gt;$B$3, NOT(OR($AF1709:AI1709)))</f>
        <v>0</v>
      </c>
      <c r="AJ1710" s="52" t="b">
        <f ca="1">AND(AJ1707&gt;$B$3, NOT(OR($AF1709:AJ1709)))</f>
        <v>0</v>
      </c>
      <c r="AK1710" s="74"/>
      <c r="AL1710" s="70"/>
    </row>
    <row r="1711" spans="7:38" ht="14.55" customHeight="1" x14ac:dyDescent="0.3">
      <c r="G1711" s="3">
        <v>1709</v>
      </c>
      <c r="H1711" s="58">
        <v>-1.3802217708173061</v>
      </c>
      <c r="I1711" s="58">
        <v>-1.0817360461452783</v>
      </c>
      <c r="J1711" s="58">
        <v>0.61451145518200778</v>
      </c>
      <c r="K1711" s="59">
        <v>1.4350082620868889</v>
      </c>
      <c r="L1711" s="60">
        <f t="array" ref="L1711:O1711">TRANSPOSE(MMULT(Option!$B$25:$E$28, TRANSPOSE(H1711:K1711)))</f>
        <v>-1.3802217708173061</v>
      </c>
      <c r="M1711" s="60">
        <v>-1.5435161710115186</v>
      </c>
      <c r="N1711" s="60">
        <v>-0.29562210111953102</v>
      </c>
      <c r="O1711" s="60">
        <v>0.51345431571006295</v>
      </c>
      <c r="P1711" s="56" t="str">
        <f t="shared" si="2105"/>
        <v>342/4</v>
      </c>
      <c r="R1711" s="80">
        <v>428</v>
      </c>
      <c r="S1711" s="3" t="s">
        <v>28</v>
      </c>
      <c r="T1711" s="60">
        <f t="array" aca="1" ref="T1711:T1714" ca="1">TRANSPOSE(OFFSET($L$3, MATCH($R1711 &amp; "/" &amp; T$2, $P$3:$P$5002, 0) - 1, 0, 1, $E$1))</f>
        <v>-1.9661508875227127</v>
      </c>
      <c r="U1711" s="60">
        <f t="array" aca="1" ref="U1711:U1714" ca="1">TRANSPOSE(OFFSET($L$3, MATCH($R1711 &amp; "/" &amp; U$2, $P$3:$P$5002, 0) - 1, 0, 1, $E$1))</f>
        <v>0.46284408353782674</v>
      </c>
      <c r="V1711" s="60">
        <f t="array" aca="1" ref="V1711:V1714" ca="1">TRANSPOSE(OFFSET($L$3, MATCH($R1711 &amp; "/" &amp; V$2, $P$3:$P$5002, 0) - 1, 0, 1, $E$1))</f>
        <v>6.8115175491982663E-2</v>
      </c>
      <c r="W1711" s="60">
        <f t="array" aca="1" ref="W1711:W1714" ca="1">TRANSPOSE(OFFSET($L$3, MATCH($R1711 &amp; "/" &amp; W$2, $P$3:$P$5002, 0) - 1, 0, 1, $E$1))</f>
        <v>-0.70215939747466571</v>
      </c>
      <c r="X1711" s="60">
        <f t="array" aca="1" ref="X1711:X1714" ca="1">TRANSPOSE(OFFSET($L$3, MATCH($R1711 &amp; "/" &amp; X$2, $P$3:$P$5002, 0) - 1, 0, 1, $E$1))</f>
        <v>1.1162733776797258</v>
      </c>
      <c r="Y1711" s="52">
        <f ca="1">$B$11 * EXP(($E$3 - $C$11^2/2) * Y$2 + $C$11*SQRT(Y$2)*T1711)</f>
        <v>55.719207155712937</v>
      </c>
      <c r="Z1711" s="52">
        <f ca="1">Y1711 * EXP(($E$3 - $C$11^2/2) * (Z$2-Y$2) + $C$11*SQRT(Z$2-Y$2)*U1711)</f>
        <v>64.339782723012377</v>
      </c>
      <c r="AA1711" s="52">
        <f ca="1">Z1711 * EXP(($E$3 - $C$11^2/2) * (AA$2-Z$2) + $C$11*SQRT(AA$2-Z$2)*V1711)</f>
        <v>65.997225115645307</v>
      </c>
      <c r="AB1711" s="52">
        <f ca="1">AA1711 * EXP(($E$3 - $C$11^2/2) * (AB$2-AA$2) + $C$11*SQRT(AB$2-AA$2)*W1711)</f>
        <v>53.729643957029147</v>
      </c>
      <c r="AC1711" s="52">
        <f ca="1">AB1711 * EXP(($E$3 - $C$11^2/2) * (AC$2-AB$2) + $C$11*SQRT(AC$2-AB$2)*X1711)</f>
        <v>75.478427843558123</v>
      </c>
      <c r="AD1711" s="47"/>
      <c r="AE1711" s="3" t="s">
        <v>69</v>
      </c>
      <c r="AF1711" s="20" cm="1">
        <f t="array" aca="1" ref="AF1711" ca="1">MIN(Y1711:Y1714 / $D$11:$D$14)</f>
        <v>0.55719207155712935</v>
      </c>
      <c r="AG1711" s="20" cm="1">
        <f t="array" aca="1" ref="AG1711" ca="1">MIN(Z1711:Z1714 / $D$11:$D$14)</f>
        <v>0.64339782723012373</v>
      </c>
      <c r="AH1711" s="20" cm="1">
        <f t="array" aca="1" ref="AH1711" ca="1">MIN(AA1711:AA1714 / $D$11:$D$14)</f>
        <v>0.59510757746891041</v>
      </c>
      <c r="AI1711" s="20" cm="1">
        <f t="array" aca="1" ref="AI1711" ca="1">MIN(AB1711:AB1714 / $D$11:$D$14)</f>
        <v>0.45650481296875256</v>
      </c>
      <c r="AJ1711" s="20" cm="1">
        <f t="array" aca="1" ref="AJ1711" ca="1">MIN(AC1711:AC1714 / $D$11:$D$14)</f>
        <v>0.58539789735256775</v>
      </c>
      <c r="AK1711" s="72">
        <f t="array" aca="1" ref="AK1711" ca="1">SUMPRODUCT(AF1712:AJ1712, EXP(-$E$3*$AF$2:$AJ$2))</f>
        <v>77880.078307140488</v>
      </c>
      <c r="AL1711" s="70">
        <f ca="1">MAX(AC1712 - $D$11, 0) * EXP(-$E$2*$E$3)</f>
        <v>0</v>
      </c>
    </row>
    <row r="1712" spans="7:38" ht="14.55" customHeight="1" x14ac:dyDescent="0.3">
      <c r="G1712" s="3">
        <v>1710</v>
      </c>
      <c r="H1712" s="58">
        <v>0.43180581138211666</v>
      </c>
      <c r="I1712" s="58">
        <v>0.23157974746390966</v>
      </c>
      <c r="J1712" s="58">
        <v>0.17208952280112397</v>
      </c>
      <c r="K1712" s="59">
        <v>-0.8339628022453921</v>
      </c>
      <c r="L1712" s="60">
        <f t="array" ref="L1712:O1712">TRANSPOSE(MMULT(Option!$B$25:$E$28, TRANSPOSE(H1712:K1712)))</f>
        <v>0.43180581138211666</v>
      </c>
      <c r="M1712" s="60">
        <v>0.38496866898727145</v>
      </c>
      <c r="N1712" s="60">
        <v>0.38451209731816227</v>
      </c>
      <c r="O1712" s="60">
        <v>-0.44721050430036935</v>
      </c>
      <c r="P1712" s="56" t="str">
        <f t="shared" si="2105"/>
        <v>342/5</v>
      </c>
      <c r="R1712" s="80"/>
      <c r="S1712" s="3" t="s">
        <v>29</v>
      </c>
      <c r="T1712" s="60">
        <f ca="1"/>
        <v>-0.95743315645468918</v>
      </c>
      <c r="U1712" s="60">
        <f ca="1"/>
        <v>-9.0398669801042802E-2</v>
      </c>
      <c r="V1712" s="60">
        <f ca="1"/>
        <v>-0.73221179811275683</v>
      </c>
      <c r="W1712" s="60">
        <f ca="1"/>
        <v>-0.75129600878505098</v>
      </c>
      <c r="X1712" s="60">
        <f ca="1"/>
        <v>1.4508735151345336</v>
      </c>
      <c r="Y1712" s="52">
        <f ca="1">$B$12 * EXP(($E$3 - $C$12^2/2) * Y$2 + $C$12*SQRT(Y$2)*T1712)</f>
        <v>75.410026154992423</v>
      </c>
      <c r="Z1712" s="52">
        <f ca="1">Y1712 * EXP(($E$3 - $C$12^2/2) * (Z$2-Y$2) + $C$12*SQRT(Z$2-Y$2)*U1712)</f>
        <v>73.760299382344911</v>
      </c>
      <c r="AA1712" s="52">
        <f ca="1">Z1712 * EXP(($E$3 - $C$12^2/2) * (AA$2-Z$2) + $C$12*SQRT(AA$2-Z$2)*V1712)</f>
        <v>59.510757746891045</v>
      </c>
      <c r="AB1712" s="52">
        <f ca="1">AA1712 * EXP(($E$3 - $C$12^2/2) * (AB$2-AA$2) + $C$12*SQRT(AB$2-AA$2)*W1712)</f>
        <v>47.739936750812326</v>
      </c>
      <c r="AC1712" s="52">
        <f ca="1">AB1712 * EXP(($E$3 - $C$12^2/2) * (AC$2-AB$2) + $C$12*SQRT(AC$2-AB$2)*X1712)</f>
        <v>74.145572042400659</v>
      </c>
      <c r="AD1712" s="47"/>
      <c r="AE1712" s="3" t="s">
        <v>47</v>
      </c>
      <c r="AF1712" s="64">
        <f t="shared" ref="AF1712" ca="1" si="2161">($B$5*AF1714 + (1 + $B$6)*AF1713)*$B$2</f>
        <v>0</v>
      </c>
      <c r="AG1712" s="64">
        <f t="shared" ref="AG1712" ca="1" si="2162">($B$5*AG1714 + (1 + $B$6)*AG1713)*$B$2</f>
        <v>0</v>
      </c>
      <c r="AH1712" s="64">
        <f t="shared" ref="AH1712" ca="1" si="2163">($B$5*AH1714 + (1 + $B$6)*AH1713)*$B$2</f>
        <v>0</v>
      </c>
      <c r="AI1712" s="64">
        <f t="shared" ref="AI1712" ca="1" si="2164">($B$5*AI1714 + (1 + $B$6)*AI1713)*$B$2</f>
        <v>0</v>
      </c>
      <c r="AJ1712" s="64" cm="1">
        <f t="array" aca="1" ref="AJ1712" ca="1">($B$5*AJ1714 + (1 + $B$6)*AJ1713 + AND(NOT(AF1713:AJ1713)))*$B$2</f>
        <v>100000</v>
      </c>
      <c r="AK1712" s="73"/>
      <c r="AL1712" s="70"/>
    </row>
    <row r="1713" spans="7:38" ht="14.55" customHeight="1" x14ac:dyDescent="0.3">
      <c r="G1713" s="3">
        <v>1711</v>
      </c>
      <c r="H1713" s="58">
        <v>-1.88669039691829</v>
      </c>
      <c r="I1713" s="58">
        <v>1.1235084321332764</v>
      </c>
      <c r="J1713" s="58">
        <v>-0.56647205363198905</v>
      </c>
      <c r="K1713" s="59">
        <v>-1.1236304704222335</v>
      </c>
      <c r="L1713" s="60">
        <f t="array" ref="L1713:O1713">TRANSPOSE(MMULT(Option!$B$25:$E$28, TRANSPOSE(H1713:K1713)))</f>
        <v>-1.88669039691829</v>
      </c>
      <c r="M1713" s="60">
        <v>0.27503632806706291</v>
      </c>
      <c r="N1713" s="60">
        <v>-0.95801069771683789</v>
      </c>
      <c r="O1713" s="60">
        <v>-1.5332562631294699</v>
      </c>
      <c r="P1713" s="56" t="str">
        <f t="shared" si="2105"/>
        <v>343/1</v>
      </c>
      <c r="R1713" s="80"/>
      <c r="S1713" s="3" t="s">
        <v>31</v>
      </c>
      <c r="T1713" s="60">
        <f ca="1"/>
        <v>2.0703313598260609E-2</v>
      </c>
      <c r="U1713" s="60">
        <f ca="1"/>
        <v>-0.95677904691862958</v>
      </c>
      <c r="V1713" s="60">
        <f ca="1"/>
        <v>0.11106988061343065</v>
      </c>
      <c r="W1713" s="60">
        <f ca="1"/>
        <v>-0.59188273780352596</v>
      </c>
      <c r="X1713" s="60">
        <f ca="1"/>
        <v>0.81028416503869627</v>
      </c>
      <c r="Y1713" s="52">
        <f ca="1">$B$13 * EXP(($E$3 - $C$13^2/2) * Y$2 + $C$13*SQRT(Y$2)*T1713)</f>
        <v>101.12740727781855</v>
      </c>
      <c r="Z1713" s="52">
        <f ca="1">Y1713 * EXP(($E$3 - $C$13^2/2) * (Z$2-Y$2) + $C$13*SQRT(Z$2-Y$2)*U1713)</f>
        <v>76.275170504505411</v>
      </c>
      <c r="AA1713" s="52">
        <f ca="1">Z1713 * EXP(($E$3 - $C$13^2/2) * (AA$2-Z$2) + $C$13*SQRT(AA$2-Z$2)*V1713)</f>
        <v>79.254835777957453</v>
      </c>
      <c r="AB1713" s="52">
        <f ca="1">AA1713 * EXP(($E$3 - $C$13^2/2) * (AB$2-AA$2) + $C$13*SQRT(AB$2-AA$2)*W1713)</f>
        <v>66.69324069193577</v>
      </c>
      <c r="AC1713" s="52">
        <f ca="1">AB1713 * EXP(($E$3 - $C$13^2/2) * (AC$2-AB$2) + $C$13*SQRT(AC$2-AB$2)*X1713)</f>
        <v>85.472001830725674</v>
      </c>
      <c r="AD1713" s="47"/>
      <c r="AE1713" s="3" t="s">
        <v>46</v>
      </c>
      <c r="AF1713" s="52" t="b">
        <f t="shared" ref="AF1713" ca="1" si="2165">AF1711 &gt;= $B$4</f>
        <v>0</v>
      </c>
      <c r="AG1713" s="52" t="b">
        <f t="array" aca="1" ref="AG1713" ca="1">AND(AG1711 &gt;= $B$4, NOT(OR($AF1713:AF1713)))</f>
        <v>0</v>
      </c>
      <c r="AH1713" s="52" t="b">
        <f t="array" aca="1" ref="AH1713" ca="1">AND(AH1711 &gt;= $B$4, NOT(OR($AF1713:AG1713)))</f>
        <v>0</v>
      </c>
      <c r="AI1713" s="52" t="b">
        <f t="array" aca="1" ref="AI1713" ca="1">AND(AI1711 &gt;= $B$4, NOT(OR($AF1713:AH1713)))</f>
        <v>0</v>
      </c>
      <c r="AJ1713" s="52" t="b">
        <f t="array" aca="1" ref="AJ1713" ca="1">AND(AJ1711 &gt;= $B$4, NOT(OR($AF1713:AI1713)))</f>
        <v>0</v>
      </c>
      <c r="AK1713" s="73"/>
      <c r="AL1713" s="70"/>
    </row>
    <row r="1714" spans="7:38" ht="14.55" customHeight="1" x14ac:dyDescent="0.3">
      <c r="G1714" s="3">
        <v>1712</v>
      </c>
      <c r="H1714" s="58">
        <v>-8.9642405570926648E-2</v>
      </c>
      <c r="I1714" s="58">
        <v>8.6985863893992377E-2</v>
      </c>
      <c r="J1714" s="58">
        <v>1.6323295808363947E-2</v>
      </c>
      <c r="K1714" s="59">
        <v>0.95153275580851504</v>
      </c>
      <c r="L1714" s="60">
        <f t="array" ref="L1714:O1714">TRANSPOSE(MMULT(Option!$B$25:$E$28, TRANSPOSE(H1714:K1714)))</f>
        <v>-8.9642405570926648E-2</v>
      </c>
      <c r="M1714" s="60">
        <v>4.3866898908698576E-2</v>
      </c>
      <c r="N1714" s="60">
        <v>1.2581988239205536E-3</v>
      </c>
      <c r="O1714" s="60">
        <v>0.80495123523005707</v>
      </c>
      <c r="P1714" s="56" t="str">
        <f t="shared" si="2105"/>
        <v>343/2</v>
      </c>
      <c r="R1714" s="80"/>
      <c r="S1714" s="3" t="s">
        <v>30</v>
      </c>
      <c r="T1714" s="60">
        <f ca="1"/>
        <v>-1.1624543814076134</v>
      </c>
      <c r="U1714" s="60">
        <f ca="1"/>
        <v>0.44597684518171721</v>
      </c>
      <c r="V1714" s="60">
        <f ca="1"/>
        <v>-0.75251827332350918</v>
      </c>
      <c r="W1714" s="60">
        <f ca="1"/>
        <v>-1.2115243098078556</v>
      </c>
      <c r="X1714" s="60">
        <f ca="1"/>
        <v>0.81230846421067204</v>
      </c>
      <c r="Y1714" s="52">
        <f ca="1">$B$14 * EXP(($E$3 - $C$14^2/2) * Y$2 + $C$14*SQRT(Y$2)*T1714)</f>
        <v>70.911588703157349</v>
      </c>
      <c r="Z1714" s="52">
        <f ca="1">Y1714 * EXP(($E$3 - $C$14^2/2) * (Z$2-Y$2) + $C$14*SQRT(Z$2-Y$2)*U1714)</f>
        <v>81.469354010455589</v>
      </c>
      <c r="AA1714" s="52">
        <f ca="1">Z1714 * EXP(($E$3 - $C$14^2/2) * (AA$2-Z$2) + $C$14*SQRT(AA$2-Z$2)*V1714)</f>
        <v>65.331312771888562</v>
      </c>
      <c r="AB1714" s="52">
        <f ca="1">AA1714 * EXP(($E$3 - $C$14^2/2) * (AB$2-AA$2) + $C$14*SQRT(AB$2-AA$2)*W1714)</f>
        <v>45.650481296875256</v>
      </c>
      <c r="AC1714" s="52">
        <f ca="1">AB1714 * EXP(($E$3 - $C$14^2/2) * (AC$2-AB$2) + $C$14*SQRT(AC$2-AB$2)*X1714)</f>
        <v>58.539789735256775</v>
      </c>
      <c r="AD1714" s="47"/>
      <c r="AE1714" s="3" t="s">
        <v>68</v>
      </c>
      <c r="AF1714" s="52" t="b">
        <f ca="1">AND(AF1711&gt;$B$3, NOT(OR($AF1713:AF1713)))</f>
        <v>0</v>
      </c>
      <c r="AG1714" s="52" t="b">
        <f ca="1">AND(AG1711&gt;$B$3, NOT(OR($AF1713:AG1713)))</f>
        <v>0</v>
      </c>
      <c r="AH1714" s="52" t="b">
        <f ca="1">AND(AH1711&gt;$B$3, NOT(OR($AF1713:AH1713)))</f>
        <v>0</v>
      </c>
      <c r="AI1714" s="52" t="b">
        <f ca="1">AND(AI1711&gt;$B$3, NOT(OR($AF1713:AI1713)))</f>
        <v>0</v>
      </c>
      <c r="AJ1714" s="52" t="b">
        <f ca="1">AND(AJ1711&gt;$B$3, NOT(OR($AF1713:AJ1713)))</f>
        <v>0</v>
      </c>
      <c r="AK1714" s="74"/>
      <c r="AL1714" s="70"/>
    </row>
    <row r="1715" spans="7:38" ht="14.55" customHeight="1" x14ac:dyDescent="0.3">
      <c r="G1715" s="3">
        <v>1713</v>
      </c>
      <c r="H1715" s="58">
        <v>0.62269067714769888</v>
      </c>
      <c r="I1715" s="58">
        <v>-2.5801711332474042</v>
      </c>
      <c r="J1715" s="58">
        <v>-0.40876692027515205</v>
      </c>
      <c r="K1715" s="59">
        <v>0.16246017953617042</v>
      </c>
      <c r="L1715" s="60">
        <f t="array" ref="L1715:O1715">TRANSPOSE(MMULT(Option!$B$25:$E$28, TRANSPOSE(H1715:K1715)))</f>
        <v>0.62269067714769888</v>
      </c>
      <c r="M1715" s="60">
        <v>-2.1156896339501645</v>
      </c>
      <c r="N1715" s="60">
        <v>-0.7855952310989115</v>
      </c>
      <c r="O1715" s="60">
        <v>-0.36723167791716371</v>
      </c>
      <c r="P1715" s="56" t="str">
        <f t="shared" si="2105"/>
        <v>343/3</v>
      </c>
      <c r="R1715" s="80">
        <v>429</v>
      </c>
      <c r="S1715" s="3" t="s">
        <v>28</v>
      </c>
      <c r="T1715" s="60">
        <f t="array" aca="1" ref="T1715:T1718" ca="1">TRANSPOSE(OFFSET($L$3, MATCH($R1715 &amp; "/" &amp; T$2, $P$3:$P$5002, 0) - 1, 0, 1, $E$1))</f>
        <v>-0.45700114295820721</v>
      </c>
      <c r="U1715" s="60">
        <f t="array" aca="1" ref="U1715:U1718" ca="1">TRANSPOSE(OFFSET($L$3, MATCH($R1715 &amp; "/" &amp; U$2, $P$3:$P$5002, 0) - 1, 0, 1, $E$1))</f>
        <v>0.3173827846204143</v>
      </c>
      <c r="V1715" s="60">
        <f t="array" aca="1" ref="V1715:V1718" ca="1">TRANSPOSE(OFFSET($L$3, MATCH($R1715 &amp; "/" &amp; V$2, $P$3:$P$5002, 0) - 1, 0, 1, $E$1))</f>
        <v>2.2521661474213923</v>
      </c>
      <c r="W1715" s="60">
        <f t="array" aca="1" ref="W1715:W1718" ca="1">TRANSPOSE(OFFSET($L$3, MATCH($R1715 &amp; "/" &amp; W$2, $P$3:$P$5002, 0) - 1, 0, 1, $E$1))</f>
        <v>-2.5900322104274345</v>
      </c>
      <c r="X1715" s="60">
        <f t="array" aca="1" ref="X1715:X1718" ca="1">TRANSPOSE(OFFSET($L$3, MATCH($R1715 &amp; "/" &amp; X$2, $P$3:$P$5002, 0) - 1, 0, 1, $E$1))</f>
        <v>-0.95420368360987329</v>
      </c>
      <c r="Y1715" s="52">
        <f ca="1">$B$11 * EXP(($E$3 - $C$11^2/2) * Y$2 + $C$11*SQRT(Y$2)*T1715)</f>
        <v>87.625306490518312</v>
      </c>
      <c r="Z1715" s="52">
        <f ca="1">Y1715 * EXP(($E$3 - $C$11^2/2) * (Z$2-Y$2) + $C$11*SQRT(Z$2-Y$2)*U1715)</f>
        <v>96.861747516584273</v>
      </c>
      <c r="AA1715" s="52">
        <f ca="1">Z1715 * EXP(($E$3 - $C$11^2/2) * (AA$2-Z$2) + $C$11*SQRT(AA$2-Z$2)*V1715)</f>
        <v>191.31753273426276</v>
      </c>
      <c r="AB1715" s="52">
        <f ca="1">AA1715 * EXP(($E$3 - $C$11^2/2) * (AB$2-AA$2) + $C$11*SQRT(AB$2-AA$2)*W1715)</f>
        <v>88.404675594459604</v>
      </c>
      <c r="AC1715" s="52">
        <f ca="1">AB1715 * EXP(($E$3 - $C$11^2/2) * (AC$2-AB$2) + $C$11*SQRT(AC$2-AB$2)*X1715)</f>
        <v>66.730609086624469</v>
      </c>
      <c r="AD1715" s="47"/>
      <c r="AE1715" s="3" t="s">
        <v>69</v>
      </c>
      <c r="AF1715" s="20" cm="1">
        <f t="array" aca="1" ref="AF1715" ca="1">MIN(Y1715:Y1718 / $D$11:$D$14)</f>
        <v>0.87625306490518318</v>
      </c>
      <c r="AG1715" s="20" cm="1">
        <f t="array" aca="1" ref="AG1715" ca="1">MIN(Z1715:Z1718 / $D$11:$D$14)</f>
        <v>0.94492700681901187</v>
      </c>
      <c r="AH1715" s="20" cm="1">
        <f t="array" aca="1" ref="AH1715" ca="1">MIN(AA1715:AA1718 / $D$11:$D$14)</f>
        <v>1.155977279156277</v>
      </c>
      <c r="AI1715" s="20" cm="1">
        <f t="array" aca="1" ref="AI1715" ca="1">MIN(AB1715:AB1718 / $D$11:$D$14)</f>
        <v>0.5947790820104415</v>
      </c>
      <c r="AJ1715" s="20" cm="1">
        <f t="array" aca="1" ref="AJ1715" ca="1">MIN(AC1715:AC1718 / $D$11:$D$14)</f>
        <v>0.41993327347325909</v>
      </c>
      <c r="AK1715" s="72">
        <f t="array" aca="1" ref="AK1715" ca="1">SUMPRODUCT(AF1716:AJ1716, EXP(-$E$3*$AF$2:$AJ$2))</f>
        <v>118631.70059156645</v>
      </c>
      <c r="AL1715" s="70">
        <f ca="1">MAX(AC1716 - $D$11, 0) * EXP(-$E$2*$E$3)</f>
        <v>0</v>
      </c>
    </row>
    <row r="1716" spans="7:38" ht="14.55" customHeight="1" x14ac:dyDescent="0.3">
      <c r="G1716" s="3">
        <v>1714</v>
      </c>
      <c r="H1716" s="58">
        <v>-0.40283548743325814</v>
      </c>
      <c r="I1716" s="58">
        <v>0.70611789264048008</v>
      </c>
      <c r="J1716" s="58">
        <v>-0.88302400287599492</v>
      </c>
      <c r="K1716" s="59">
        <v>-6.7669439216336155E-2</v>
      </c>
      <c r="L1716" s="60">
        <f t="array" ref="L1716:O1716">TRANSPOSE(MMULT(Option!$B$25:$E$28, TRANSPOSE(H1716:K1716)))</f>
        <v>-0.40283548743325814</v>
      </c>
      <c r="M1716" s="60">
        <v>0.486033543544237</v>
      </c>
      <c r="N1716" s="60">
        <v>-0.75179799676522485</v>
      </c>
      <c r="O1716" s="60">
        <v>-0.20652641026994453</v>
      </c>
      <c r="P1716" s="56" t="str">
        <f t="shared" si="2105"/>
        <v>343/4</v>
      </c>
      <c r="R1716" s="80"/>
      <c r="S1716" s="3" t="s">
        <v>29</v>
      </c>
      <c r="T1716" s="60">
        <f ca="1"/>
        <v>0.74644981108778041</v>
      </c>
      <c r="U1716" s="60">
        <f ca="1"/>
        <v>-0.17770381020608098</v>
      </c>
      <c r="V1716" s="60">
        <f ca="1"/>
        <v>0.20283803331905703</v>
      </c>
      <c r="W1716" s="60">
        <f ca="1"/>
        <v>-0.75353811285644434</v>
      </c>
      <c r="X1716" s="60">
        <f ca="1"/>
        <v>-0.14813016594055517</v>
      </c>
      <c r="Y1716" s="52">
        <f ca="1">$B$12 * EXP(($E$3 - $C$12^2/2) * Y$2 + $C$12*SQRT(Y$2)*T1716)</f>
        <v>125.7260243179832</v>
      </c>
      <c r="Z1716" s="52">
        <f ca="1">Y1716 * EXP(($E$3 - $C$12^2/2) * (Z$2-Y$2) + $C$12*SQRT(Z$2-Y$2)*U1716)</f>
        <v>119.79644206127065</v>
      </c>
      <c r="AA1716" s="52">
        <f ca="1">Z1716 * EXP(($E$3 - $C$12^2/2) * (AA$2-Z$2) + $C$12*SQRT(AA$2-Z$2)*V1716)</f>
        <v>127.95074641673766</v>
      </c>
      <c r="AB1716" s="52">
        <f ca="1">AA1716 * EXP(($E$3 - $C$12^2/2) * (AB$2-AA$2) + $C$12*SQRT(AB$2-AA$2)*W1716)</f>
        <v>102.57394595119177</v>
      </c>
      <c r="AC1716" s="52">
        <f ca="1">AB1716 * EXP(($E$3 - $C$12^2/2) * (AC$2-AB$2) + $C$12*SQRT(AC$2-AB$2)*X1716)</f>
        <v>98.607262256094927</v>
      </c>
      <c r="AD1716" s="47"/>
      <c r="AE1716" s="3" t="s">
        <v>47</v>
      </c>
      <c r="AF1716" s="64">
        <f t="shared" ref="AF1716" ca="1" si="2166">($B$5*AF1718 + (1 + $B$6)*AF1717)*$B$2</f>
        <v>15000</v>
      </c>
      <c r="AG1716" s="64">
        <f t="shared" ref="AG1716" ca="1" si="2167">($B$5*AG1718 + (1 + $B$6)*AG1717)*$B$2</f>
        <v>15000</v>
      </c>
      <c r="AH1716" s="64">
        <f t="shared" ref="AH1716" ca="1" si="2168">($B$5*AH1718 + (1 + $B$6)*AH1717)*$B$2</f>
        <v>15000</v>
      </c>
      <c r="AI1716" s="64">
        <f t="shared" ref="AI1716" ca="1" si="2169">($B$5*AI1718 + (1 + $B$6)*AI1717)*$B$2</f>
        <v>0</v>
      </c>
      <c r="AJ1716" s="64" cm="1">
        <f t="array" aca="1" ref="AJ1716" ca="1">($B$5*AJ1718 + (1 + $B$6)*AJ1717 + AND(NOT(AF1717:AJ1717)))*$B$2</f>
        <v>100000</v>
      </c>
      <c r="AK1716" s="73"/>
      <c r="AL1716" s="70"/>
    </row>
    <row r="1717" spans="7:38" ht="14.55" customHeight="1" x14ac:dyDescent="0.3">
      <c r="G1717" s="3">
        <v>1715</v>
      </c>
      <c r="H1717" s="58">
        <v>-0.35776732124052785</v>
      </c>
      <c r="I1717" s="58">
        <v>-1.6560540661747962</v>
      </c>
      <c r="J1717" s="58">
        <v>-0.52236254725653919</v>
      </c>
      <c r="K1717" s="59">
        <v>5.6141837698894408E-2</v>
      </c>
      <c r="L1717" s="60">
        <f t="array" ref="L1717:O1717">TRANSPOSE(MMULT(Option!$B$25:$E$28, TRANSPOSE(H1717:K1717)))</f>
        <v>-0.35776732124052785</v>
      </c>
      <c r="M1717" s="60">
        <v>-1.6609055511332935</v>
      </c>
      <c r="N1717" s="60">
        <v>-1.0355599609970061</v>
      </c>
      <c r="O1717" s="60">
        <v>-0.63064140990667494</v>
      </c>
      <c r="P1717" s="56" t="str">
        <f t="shared" si="2105"/>
        <v>343/5</v>
      </c>
      <c r="R1717" s="80"/>
      <c r="S1717" s="3" t="s">
        <v>31</v>
      </c>
      <c r="T1717" s="60">
        <f ca="1"/>
        <v>0.60129021515098435</v>
      </c>
      <c r="U1717" s="60">
        <f ca="1"/>
        <v>-0.82344886826109331</v>
      </c>
      <c r="V1717" s="60">
        <f ca="1"/>
        <v>0.65531237093653094</v>
      </c>
      <c r="W1717" s="60">
        <f ca="1"/>
        <v>-2.2317044948955345</v>
      </c>
      <c r="X1717" s="60">
        <f ca="1"/>
        <v>-1.176980732961024</v>
      </c>
      <c r="Y1717" s="52">
        <f ca="1">$B$13 * EXP(($E$3 - $C$13^2/2) * Y$2 + $C$13*SQRT(Y$2)*T1717)</f>
        <v>120.36842534702134</v>
      </c>
      <c r="Z1717" s="52">
        <f ca="1">Y1717 * EXP(($E$3 - $C$13^2/2) * (Z$2-Y$2) + $C$13*SQRT(Z$2-Y$2)*U1717)</f>
        <v>94.492700681901184</v>
      </c>
      <c r="AA1717" s="52">
        <f ca="1">Z1717 * EXP(($E$3 - $C$13^2/2) * (AA$2-Z$2) + $C$13*SQRT(AA$2-Z$2)*V1717)</f>
        <v>115.5977279156277</v>
      </c>
      <c r="AB1717" s="52">
        <f ca="1">AA1717 * EXP(($E$3 - $C$13^2/2) * (AB$2-AA$2) + $C$13*SQRT(AB$2-AA$2)*W1717)</f>
        <v>59.477908201044151</v>
      </c>
      <c r="AC1717" s="52">
        <f ca="1">AB1717 * EXP(($E$3 - $C$13^2/2) * (AC$2-AB$2) + $C$13*SQRT(AC$2-AB$2)*X1717)</f>
        <v>41.993327347325909</v>
      </c>
      <c r="AD1717" s="47"/>
      <c r="AE1717" s="3" t="s">
        <v>46</v>
      </c>
      <c r="AF1717" s="52" t="b">
        <f t="shared" ref="AF1717" ca="1" si="2170">AF1715 &gt;= $B$4</f>
        <v>0</v>
      </c>
      <c r="AG1717" s="52" t="b">
        <f t="array" aca="1" ref="AG1717" ca="1">AND(AG1715 &gt;= $B$4, NOT(OR($AF1717:AF1717)))</f>
        <v>0</v>
      </c>
      <c r="AH1717" s="52" t="b">
        <f t="array" aca="1" ref="AH1717" ca="1">AND(AH1715 &gt;= $B$4, NOT(OR($AF1717:AG1717)))</f>
        <v>0</v>
      </c>
      <c r="AI1717" s="52" t="b">
        <f t="array" aca="1" ref="AI1717" ca="1">AND(AI1715 &gt;= $B$4, NOT(OR($AF1717:AH1717)))</f>
        <v>0</v>
      </c>
      <c r="AJ1717" s="52" t="b">
        <f t="array" aca="1" ref="AJ1717" ca="1">AND(AJ1715 &gt;= $B$4, NOT(OR($AF1717:AI1717)))</f>
        <v>0</v>
      </c>
      <c r="AK1717" s="73"/>
      <c r="AL1717" s="70"/>
    </row>
    <row r="1718" spans="7:38" ht="14.55" customHeight="1" x14ac:dyDescent="0.3">
      <c r="G1718" s="3">
        <v>1716</v>
      </c>
      <c r="H1718" s="58">
        <v>-1.4400379863300445</v>
      </c>
      <c r="I1718" s="58">
        <v>1.1041190223114763</v>
      </c>
      <c r="J1718" s="58">
        <v>-4.8018631401316555E-2</v>
      </c>
      <c r="K1718" s="59">
        <v>-1.0625870287916268</v>
      </c>
      <c r="L1718" s="60">
        <f t="array" ref="L1718:O1718">TRANSPOSE(MMULT(Option!$B$25:$E$28, TRANSPOSE(H1718:K1718)))</f>
        <v>-1.4400379863300445</v>
      </c>
      <c r="M1718" s="60">
        <v>0.43592660466457722</v>
      </c>
      <c r="N1718" s="60">
        <v>-0.32906421348882375</v>
      </c>
      <c r="O1718" s="60">
        <v>-1.2062064113610327</v>
      </c>
      <c r="P1718" s="56" t="str">
        <f t="shared" si="2105"/>
        <v>344/1</v>
      </c>
      <c r="R1718" s="80"/>
      <c r="S1718" s="3" t="s">
        <v>30</v>
      </c>
      <c r="T1718" s="60">
        <f ca="1"/>
        <v>-0.16247356778896727</v>
      </c>
      <c r="U1718" s="60">
        <f ca="1"/>
        <v>1.8778281946202819</v>
      </c>
      <c r="V1718" s="60">
        <f ca="1"/>
        <v>1.4744304694353674</v>
      </c>
      <c r="W1718" s="60">
        <f ca="1"/>
        <v>-1.1319621006656382</v>
      </c>
      <c r="X1718" s="60">
        <f ca="1"/>
        <v>1.2215928062451882</v>
      </c>
      <c r="Y1718" s="52">
        <f ca="1">$B$14 * EXP(($E$3 - $C$14^2/2) * Y$2 + $C$14*SQRT(Y$2)*T1718)</f>
        <v>95.720081611981598</v>
      </c>
      <c r="Z1718" s="52">
        <f ca="1">Y1718 * EXP(($E$3 - $C$14^2/2) * (Z$2-Y$2) + $C$14*SQRT(Z$2-Y$2)*U1718)</f>
        <v>168.97935945088881</v>
      </c>
      <c r="AA1718" s="52">
        <f ca="1">Z1718 * EXP(($E$3 - $C$14^2/2) * (AA$2-Z$2) + $C$14*SQRT(AA$2-Z$2)*V1718)</f>
        <v>264.305522145738</v>
      </c>
      <c r="AB1718" s="52">
        <f ca="1">AA1718 * EXP(($E$3 - $C$14^2/2) * (AB$2-AA$2) + $C$14*SQRT(AB$2-AA$2)*W1718)</f>
        <v>189.14559920962412</v>
      </c>
      <c r="AC1718" s="52">
        <f ca="1">AB1718 * EXP(($E$3 - $C$14^2/2) * (AC$2-AB$2) + $C$14*SQRT(AC$2-AB$2)*X1718)</f>
        <v>274.23761169058918</v>
      </c>
      <c r="AD1718" s="47"/>
      <c r="AE1718" s="3" t="s">
        <v>68</v>
      </c>
      <c r="AF1718" s="52" t="b">
        <f ca="1">AND(AF1715&gt;$B$3, NOT(OR($AF1717:AF1717)))</f>
        <v>1</v>
      </c>
      <c r="AG1718" s="52" t="b">
        <f ca="1">AND(AG1715&gt;$B$3, NOT(OR($AF1717:AG1717)))</f>
        <v>1</v>
      </c>
      <c r="AH1718" s="52" t="b">
        <f ca="1">AND(AH1715&gt;$B$3, NOT(OR($AF1717:AH1717)))</f>
        <v>1</v>
      </c>
      <c r="AI1718" s="52" t="b">
        <f ca="1">AND(AI1715&gt;$B$3, NOT(OR($AF1717:AI1717)))</f>
        <v>0</v>
      </c>
      <c r="AJ1718" s="52" t="b">
        <f ca="1">AND(AJ1715&gt;$B$3, NOT(OR($AF1717:AJ1717)))</f>
        <v>0</v>
      </c>
      <c r="AK1718" s="74"/>
      <c r="AL1718" s="70"/>
    </row>
    <row r="1719" spans="7:38" ht="14.55" customHeight="1" x14ac:dyDescent="0.3">
      <c r="G1719" s="3">
        <v>1717</v>
      </c>
      <c r="H1719" s="58">
        <v>-0.57584728964132192</v>
      </c>
      <c r="I1719" s="58">
        <v>0.7098051376330583</v>
      </c>
      <c r="J1719" s="58">
        <v>-0.11275368353751231</v>
      </c>
      <c r="K1719" s="59">
        <v>0.69264393140347336</v>
      </c>
      <c r="L1719" s="60">
        <f t="array" ref="L1719:O1719">TRANSPOSE(MMULT(Option!$B$25:$E$28, TRANSPOSE(H1719:K1719)))</f>
        <v>-0.57584728964132192</v>
      </c>
      <c r="M1719" s="60">
        <v>0.42020823851787881</v>
      </c>
      <c r="N1719" s="60">
        <v>-0.14350099551151044</v>
      </c>
      <c r="O1719" s="60">
        <v>0.52666926028636074</v>
      </c>
      <c r="P1719" s="56" t="str">
        <f t="shared" si="2105"/>
        <v>344/2</v>
      </c>
      <c r="R1719" s="80">
        <v>430</v>
      </c>
      <c r="S1719" s="3" t="s">
        <v>28</v>
      </c>
      <c r="T1719" s="60">
        <f t="array" aca="1" ref="T1719:T1722" ca="1">TRANSPOSE(OFFSET($L$3, MATCH($R1719 &amp; "/" &amp; T$2, $P$3:$P$5002, 0) - 1, 0, 1, $E$1))</f>
        <v>1.2212571949971103</v>
      </c>
      <c r="U1719" s="60">
        <f t="array" aca="1" ref="U1719:U1722" ca="1">TRANSPOSE(OFFSET($L$3, MATCH($R1719 &amp; "/" &amp; U$2, $P$3:$P$5002, 0) - 1, 0, 1, $E$1))</f>
        <v>1.022810149898802</v>
      </c>
      <c r="V1719" s="60">
        <f t="array" aca="1" ref="V1719:V1722" ca="1">TRANSPOSE(OFFSET($L$3, MATCH($R1719 &amp; "/" &amp; V$2, $P$3:$P$5002, 0) - 1, 0, 1, $E$1))</f>
        <v>-2.246344708102483</v>
      </c>
      <c r="W1719" s="60">
        <f t="array" aca="1" ref="W1719:W1722" ca="1">TRANSPOSE(OFFSET($L$3, MATCH($R1719 &amp; "/" &amp; W$2, $P$3:$P$5002, 0) - 1, 0, 1, $E$1))</f>
        <v>-1.8783675851594774</v>
      </c>
      <c r="X1719" s="60">
        <f t="array" aca="1" ref="X1719:X1722" ca="1">TRANSPOSE(OFFSET($L$3, MATCH($R1719 &amp; "/" &amp; X$2, $P$3:$P$5002, 0) - 1, 0, 1, $E$1))</f>
        <v>-0.13081285255725283</v>
      </c>
      <c r="Y1719" s="52">
        <f ca="1">$B$11 * EXP(($E$3 - $C$11^2/2) * Y$2 + $C$11*SQRT(Y$2)*T1719)</f>
        <v>144.97297481846149</v>
      </c>
      <c r="Z1719" s="52">
        <f ca="1">Y1719 * EXP(($E$3 - $C$11^2/2) * (Z$2-Y$2) + $C$11*SQRT(Z$2-Y$2)*U1719)</f>
        <v>198.02442654152429</v>
      </c>
      <c r="AA1719" s="52">
        <f ca="1">Z1719 * EXP(($E$3 - $C$11^2/2) * (AA$2-Z$2) + $C$11*SQRT(AA$2-Z$2)*V1719)</f>
        <v>101.44197671330539</v>
      </c>
      <c r="AB1719" s="52">
        <f ca="1">AA1719 * EXP(($E$3 - $C$11^2/2) * (AB$2-AA$2) + $C$11*SQRT(AB$2-AA$2)*W1719)</f>
        <v>58.030962335471671</v>
      </c>
      <c r="AC1719" s="52">
        <f ca="1">AB1719 * EXP(($E$3 - $C$11^2/2) * (AC$2-AB$2) + $C$11*SQRT(AC$2-AB$2)*X1719)</f>
        <v>56.077398115746007</v>
      </c>
      <c r="AD1719" s="47"/>
      <c r="AE1719" s="3" t="s">
        <v>69</v>
      </c>
      <c r="AF1719" s="20" cm="1">
        <f t="array" aca="1" ref="AF1719" ca="1">MIN(Y1719:Y1722 / $D$11:$D$14)</f>
        <v>0.91667088566858379</v>
      </c>
      <c r="AG1719" s="20" cm="1">
        <f t="array" aca="1" ref="AG1719" ca="1">MIN(Z1719:Z1722 / $D$11:$D$14)</f>
        <v>1.5981494089262804</v>
      </c>
      <c r="AH1719" s="20" cm="1">
        <f t="array" aca="1" ref="AH1719" ca="1">MIN(AA1719:AA1722 / $D$11:$D$14)</f>
        <v>1.0144197671330539</v>
      </c>
      <c r="AI1719" s="20" cm="1">
        <f t="array" aca="1" ref="AI1719" ca="1">MIN(AB1719:AB1722 / $D$11:$D$14)</f>
        <v>0.5803096233547167</v>
      </c>
      <c r="AJ1719" s="20" cm="1">
        <f t="array" aca="1" ref="AJ1719" ca="1">MIN(AC1719:AC1722 / $D$11:$D$14)</f>
        <v>0.56077398115746002</v>
      </c>
      <c r="AK1719" s="72">
        <f t="array" aca="1" ref="AK1719" ca="1">SUMPRODUCT(AF1720:AJ1720, EXP(-$E$3*$AF$2:$AJ$2))</f>
        <v>109276.37026128646</v>
      </c>
      <c r="AL1719" s="70">
        <f ca="1">MAX(AC1720 - $D$11, 0) * EXP(-$E$2*$E$3)</f>
        <v>0</v>
      </c>
    </row>
    <row r="1720" spans="7:38" ht="14.55" customHeight="1" x14ac:dyDescent="0.3">
      <c r="G1720" s="3">
        <v>1718</v>
      </c>
      <c r="H1720" s="58">
        <v>-2.2920056366175587</v>
      </c>
      <c r="I1720" s="58">
        <v>0.51236006861796468</v>
      </c>
      <c r="J1720" s="58">
        <v>2.1738415175858368</v>
      </c>
      <c r="K1720" s="59">
        <v>0.72044591465080077</v>
      </c>
      <c r="L1720" s="60">
        <f t="array" ref="L1720:O1720">TRANSPOSE(MMULT(Option!$B$25:$E$28, TRANSPOSE(H1720:K1720)))</f>
        <v>-2.2920056366175587</v>
      </c>
      <c r="M1720" s="60">
        <v>-0.44721649514410533</v>
      </c>
      <c r="N1720" s="60">
        <v>1.1266719912424645</v>
      </c>
      <c r="O1720" s="60">
        <v>0.25860854659831078</v>
      </c>
      <c r="P1720" s="56" t="str">
        <f t="shared" si="2105"/>
        <v>344/3</v>
      </c>
      <c r="R1720" s="80"/>
      <c r="S1720" s="3" t="s">
        <v>29</v>
      </c>
      <c r="T1720" s="60">
        <f ca="1"/>
        <v>-0.30668924817558513</v>
      </c>
      <c r="U1720" s="60">
        <f ca="1"/>
        <v>1.8361770495896099</v>
      </c>
      <c r="V1720" s="60">
        <f ca="1"/>
        <v>-0.38896900800765044</v>
      </c>
      <c r="W1720" s="60">
        <f ca="1"/>
        <v>-1.8451156618695967</v>
      </c>
      <c r="X1720" s="60">
        <f ca="1"/>
        <v>8.1711842771018478E-2</v>
      </c>
      <c r="Y1720" s="52">
        <f ca="1">$B$12 * EXP(($E$3 - $C$12^2/2) * Y$2 + $C$12*SQRT(Y$2)*T1720)</f>
        <v>91.667088566858382</v>
      </c>
      <c r="Z1720" s="52">
        <f ca="1">Y1720 * EXP(($E$3 - $C$12^2/2) * (Z$2-Y$2) + $C$12*SQRT(Z$2-Y$2)*U1720)</f>
        <v>159.81494089262804</v>
      </c>
      <c r="AA1720" s="52">
        <f ca="1">Z1720 * EXP(($E$3 - $C$12^2/2) * (AA$2-Z$2) + $C$12*SQRT(AA$2-Z$2)*V1720)</f>
        <v>142.92582994787071</v>
      </c>
      <c r="AB1720" s="52">
        <f ca="1">AA1720 * EXP(($E$3 - $C$12^2/2) * (AB$2-AA$2) + $C$12*SQRT(AB$2-AA$2)*W1720)</f>
        <v>82.581949323178478</v>
      </c>
      <c r="AC1720" s="52">
        <f ca="1">AB1720 * EXP(($E$3 - $C$12^2/2) * (AC$2-AB$2) + $C$12*SQRT(AC$2-AB$2)*X1720)</f>
        <v>85.055559001914119</v>
      </c>
      <c r="AD1720" s="47"/>
      <c r="AE1720" s="3" t="s">
        <v>47</v>
      </c>
      <c r="AF1720" s="64">
        <f t="shared" ref="AF1720" ca="1" si="2171">($B$5*AF1722 + (1 + $B$6)*AF1721)*$B$2</f>
        <v>15000</v>
      </c>
      <c r="AG1720" s="64">
        <f t="shared" ref="AG1720" ca="1" si="2172">($B$5*AG1722 + (1 + $B$6)*AG1721)*$B$2</f>
        <v>105000</v>
      </c>
      <c r="AH1720" s="64">
        <f t="shared" ref="AH1720" ca="1" si="2173">($B$5*AH1722 + (1 + $B$6)*AH1721)*$B$2</f>
        <v>0</v>
      </c>
      <c r="AI1720" s="64">
        <f t="shared" ref="AI1720" ca="1" si="2174">($B$5*AI1722 + (1 + $B$6)*AI1721)*$B$2</f>
        <v>0</v>
      </c>
      <c r="AJ1720" s="64" cm="1">
        <f t="array" aca="1" ref="AJ1720" ca="1">($B$5*AJ1722 + (1 + $B$6)*AJ1721 + AND(NOT(AF1721:AJ1721)))*$B$2</f>
        <v>0</v>
      </c>
      <c r="AK1720" s="73"/>
      <c r="AL1720" s="70"/>
    </row>
    <row r="1721" spans="7:38" ht="14.55" customHeight="1" x14ac:dyDescent="0.3">
      <c r="G1721" s="3">
        <v>1719</v>
      </c>
      <c r="H1721" s="58">
        <v>-1.108565208379543</v>
      </c>
      <c r="I1721" s="58">
        <v>-1.3453002201413584</v>
      </c>
      <c r="J1721" s="58">
        <v>1.1256509562623551</v>
      </c>
      <c r="K1721" s="59">
        <v>-0.8114290311411928</v>
      </c>
      <c r="L1721" s="60">
        <f t="array" ref="L1721:O1721">TRANSPOSE(MMULT(Option!$B$25:$E$28, TRANSPOSE(H1721:K1721)))</f>
        <v>-1.108565208379543</v>
      </c>
      <c r="M1721" s="60">
        <v>-1.6764141015995233</v>
      </c>
      <c r="N1721" s="60">
        <v>0.19296219101818346</v>
      </c>
      <c r="O1721" s="60">
        <v>-1.2708701126194981</v>
      </c>
      <c r="P1721" s="56" t="str">
        <f t="shared" si="2105"/>
        <v>344/4</v>
      </c>
      <c r="R1721" s="80"/>
      <c r="S1721" s="3" t="s">
        <v>31</v>
      </c>
      <c r="T1721" s="60">
        <f ca="1"/>
        <v>0.55440895990931871</v>
      </c>
      <c r="U1721" s="60">
        <f ca="1"/>
        <v>1.4468422057424712</v>
      </c>
      <c r="V1721" s="60">
        <f ca="1"/>
        <v>-1.0958653850708071</v>
      </c>
      <c r="W1721" s="60">
        <f ca="1"/>
        <v>-0.73901030213752983</v>
      </c>
      <c r="X1721" s="60">
        <f ca="1"/>
        <v>0.75308733489300683</v>
      </c>
      <c r="Y1721" s="52">
        <f ca="1">$B$13 * EXP(($E$3 - $C$13^2/2) * Y$2 + $C$13*SQRT(Y$2)*T1721)</f>
        <v>118.68736770960734</v>
      </c>
      <c r="Z1721" s="52">
        <f ca="1">Y1721 * EXP(($E$3 - $C$13^2/2) * (Z$2-Y$2) + $C$13*SQRT(Z$2-Y$2)*U1721)</f>
        <v>184.11223338098409</v>
      </c>
      <c r="AA1721" s="52">
        <f ca="1">Z1721 * EXP(($E$3 - $C$13^2/2) * (AA$2-Z$2) + $C$13*SQRT(AA$2-Z$2)*V1721)</f>
        <v>133.19123067455251</v>
      </c>
      <c r="AB1721" s="52">
        <f ca="1">AA1721 * EXP(($E$3 - $C$13^2/2) * (AB$2-AA$2) + $C$13*SQRT(AB$2-AA$2)*W1721)</f>
        <v>107.24144948208294</v>
      </c>
      <c r="AC1721" s="52">
        <f ca="1">AB1721 * EXP(($E$3 - $C$13^2/2) * (AC$2-AB$2) + $C$13*SQRT(AC$2-AB$2)*X1721)</f>
        <v>135.09916035919974</v>
      </c>
      <c r="AD1721" s="47"/>
      <c r="AE1721" s="3" t="s">
        <v>46</v>
      </c>
      <c r="AF1721" s="52" t="b">
        <f t="shared" ref="AF1721" ca="1" si="2175">AF1719 &gt;= $B$4</f>
        <v>0</v>
      </c>
      <c r="AG1721" s="52" t="b">
        <f t="array" aca="1" ref="AG1721" ca="1">AND(AG1719 &gt;= $B$4, NOT(OR($AF1721:AF1721)))</f>
        <v>1</v>
      </c>
      <c r="AH1721" s="52" t="b">
        <f t="array" aca="1" ref="AH1721" ca="1">AND(AH1719 &gt;= $B$4, NOT(OR($AF1721:AG1721)))</f>
        <v>0</v>
      </c>
      <c r="AI1721" s="52" t="b">
        <f t="array" aca="1" ref="AI1721" ca="1">AND(AI1719 &gt;= $B$4, NOT(OR($AF1721:AH1721)))</f>
        <v>0</v>
      </c>
      <c r="AJ1721" s="52" t="b">
        <f t="array" aca="1" ref="AJ1721" ca="1">AND(AJ1719 &gt;= $B$4, NOT(OR($AF1721:AI1721)))</f>
        <v>0</v>
      </c>
      <c r="AK1721" s="73"/>
      <c r="AL1721" s="70"/>
    </row>
    <row r="1722" spans="7:38" ht="14.55" customHeight="1" x14ac:dyDescent="0.3">
      <c r="G1722" s="3">
        <v>1720</v>
      </c>
      <c r="H1722" s="58">
        <v>-0.29589169973843776</v>
      </c>
      <c r="I1722" s="58">
        <v>-5.5586425434553124E-2</v>
      </c>
      <c r="J1722" s="58">
        <v>0.26406938023485671</v>
      </c>
      <c r="K1722" s="59">
        <v>-0.56491207580975067</v>
      </c>
      <c r="L1722" s="60">
        <f t="array" ref="L1722:O1722">TRANSPOSE(MMULT(Option!$B$25:$E$28, TRANSPOSE(H1722:K1722)))</f>
        <v>-0.29589169973843776</v>
      </c>
      <c r="M1722" s="60">
        <v>-0.16930248032854678</v>
      </c>
      <c r="N1722" s="60">
        <v>9.9022171814922233E-2</v>
      </c>
      <c r="O1722" s="60">
        <v>-0.56513335740753079</v>
      </c>
      <c r="P1722" s="56" t="str">
        <f t="shared" si="2105"/>
        <v>344/5</v>
      </c>
      <c r="R1722" s="80"/>
      <c r="S1722" s="3" t="s">
        <v>30</v>
      </c>
      <c r="T1722" s="60">
        <f ca="1"/>
        <v>0.58812254830992416</v>
      </c>
      <c r="U1722" s="60">
        <f ca="1"/>
        <v>2.4111808212060919</v>
      </c>
      <c r="V1722" s="60">
        <f ca="1"/>
        <v>-0.6474981023064369</v>
      </c>
      <c r="W1722" s="60">
        <f ca="1"/>
        <v>-0.51424466352646792</v>
      </c>
      <c r="X1722" s="60">
        <f ca="1"/>
        <v>0.15479922621007441</v>
      </c>
      <c r="Y1722" s="52">
        <f ca="1">$B$14 * EXP(($E$3 - $C$14^2/2) * Y$2 + $C$14*SQRT(Y$2)*T1722)</f>
        <v>119.89387188147739</v>
      </c>
      <c r="Z1722" s="52">
        <f ca="1">Y1722 * EXP(($E$3 - $C$14^2/2) * (Z$2-Y$2) + $C$14*SQRT(Z$2-Y$2)*U1722)</f>
        <v>248.3803391191606</v>
      </c>
      <c r="AA1722" s="52">
        <f ca="1">Z1722 * EXP(($E$3 - $C$14^2/2) * (AA$2-Z$2) + $C$14*SQRT(AA$2-Z$2)*V1722)</f>
        <v>205.55461522630696</v>
      </c>
      <c r="AB1722" s="52">
        <f ca="1">AA1722 * EXP(($E$3 - $C$14^2/2) * (AB$2-AA$2) + $C$14*SQRT(AB$2-AA$2)*W1722)</f>
        <v>177.05109568353186</v>
      </c>
      <c r="AC1722" s="52">
        <f ca="1">AB1722 * EXP(($E$3 - $C$14^2/2) * (AC$2-AB$2) + $C$14*SQRT(AC$2-AB$2)*X1722)</f>
        <v>186.39687460233154</v>
      </c>
      <c r="AD1722" s="47"/>
      <c r="AE1722" s="3" t="s">
        <v>68</v>
      </c>
      <c r="AF1722" s="52" t="b">
        <f ca="1">AND(AF1719&gt;$B$3, NOT(OR($AF1721:AF1721)))</f>
        <v>1</v>
      </c>
      <c r="AG1722" s="52" t="b">
        <f ca="1">AND(AG1719&gt;$B$3, NOT(OR($AF1721:AG1721)))</f>
        <v>0</v>
      </c>
      <c r="AH1722" s="52" t="b">
        <f ca="1">AND(AH1719&gt;$B$3, NOT(OR($AF1721:AH1721)))</f>
        <v>0</v>
      </c>
      <c r="AI1722" s="52" t="b">
        <f ca="1">AND(AI1719&gt;$B$3, NOT(OR($AF1721:AI1721)))</f>
        <v>0</v>
      </c>
      <c r="AJ1722" s="52" t="b">
        <f ca="1">AND(AJ1719&gt;$B$3, NOT(OR($AF1721:AJ1721)))</f>
        <v>0</v>
      </c>
      <c r="AK1722" s="74"/>
      <c r="AL1722" s="70"/>
    </row>
    <row r="1723" spans="7:38" ht="14.55" customHeight="1" x14ac:dyDescent="0.3">
      <c r="G1723" s="3">
        <v>1721</v>
      </c>
      <c r="H1723" s="58">
        <v>0.61209383197145129</v>
      </c>
      <c r="I1723" s="58">
        <v>-0.38733975958503702</v>
      </c>
      <c r="J1723" s="58">
        <v>0.7064479983399512</v>
      </c>
      <c r="K1723" s="59">
        <v>-1.0700464998421766</v>
      </c>
      <c r="L1723" s="60">
        <f t="array" ref="L1723:O1723">TRANSPOSE(MMULT(Option!$B$25:$E$28, TRANSPOSE(H1723:K1723)))</f>
        <v>0.61209383197145129</v>
      </c>
      <c r="M1723" s="60">
        <v>-0.11016522080430527</v>
      </c>
      <c r="N1723" s="60">
        <v>0.76388856242205794</v>
      </c>
      <c r="O1723" s="60">
        <v>-0.63504037212190911</v>
      </c>
      <c r="P1723" s="56" t="str">
        <f t="shared" si="2105"/>
        <v>345/1</v>
      </c>
      <c r="R1723" s="80">
        <v>431</v>
      </c>
      <c r="S1723" s="3" t="s">
        <v>28</v>
      </c>
      <c r="T1723" s="60">
        <f t="array" aca="1" ref="T1723:T1726" ca="1">TRANSPOSE(OFFSET($L$3, MATCH($R1723 &amp; "/" &amp; T$2, $P$3:$P$5002, 0) - 1, 0, 1, $E$1))</f>
        <v>0.1792328329623856</v>
      </c>
      <c r="U1723" s="60">
        <f t="array" aca="1" ref="U1723:U1726" ca="1">TRANSPOSE(OFFSET($L$3, MATCH($R1723 &amp; "/" &amp; U$2, $P$3:$P$5002, 0) - 1, 0, 1, $E$1))</f>
        <v>-0.25078389129092599</v>
      </c>
      <c r="V1723" s="60">
        <f t="array" aca="1" ref="V1723:V1726" ca="1">TRANSPOSE(OFFSET($L$3, MATCH($R1723 &amp; "/" &amp; V$2, $P$3:$P$5002, 0) - 1, 0, 1, $E$1))</f>
        <v>-0.23587300273436296</v>
      </c>
      <c r="W1723" s="60">
        <f t="array" aca="1" ref="W1723:W1726" ca="1">TRANSPOSE(OFFSET($L$3, MATCH($R1723 &amp; "/" &amp; W$2, $P$3:$P$5002, 0) - 1, 0, 1, $E$1))</f>
        <v>9.472346188129975E-2</v>
      </c>
      <c r="X1723" s="60">
        <f t="array" aca="1" ref="X1723:X1726" ca="1">TRANSPOSE(OFFSET($L$3, MATCH($R1723 &amp; "/" &amp; X$2, $P$3:$P$5002, 0) - 1, 0, 1, $E$1))</f>
        <v>-4.0485528490632493E-2</v>
      </c>
      <c r="Y1723" s="52">
        <f ca="1">$B$11 * EXP(($E$3 - $C$11^2/2) * Y$2 + $C$11*SQRT(Y$2)*T1723)</f>
        <v>106.05311312924408</v>
      </c>
      <c r="Z1723" s="52">
        <f ca="1">Y1723 * EXP(($E$3 - $C$11^2/2) * (Z$2-Y$2) + $C$11*SQRT(Z$2-Y$2)*U1723)</f>
        <v>98.860015877976664</v>
      </c>
      <c r="AA1723" s="52">
        <f ca="1">Z1723 * EXP(($E$3 - $C$11^2/2) * (AA$2-Z$2) + $C$11*SQRT(AA$2-Z$2)*V1723)</f>
        <v>92.567949836968594</v>
      </c>
      <c r="AB1723" s="52">
        <f ca="1">AA1723 * EXP(($E$3 - $C$11^2/2) * (AB$2-AA$2) + $C$11*SQRT(AB$2-AA$2)*W1723)</f>
        <v>95.713562394964669</v>
      </c>
      <c r="AC1723" s="52">
        <f ca="1">AB1723 * EXP(($E$3 - $C$11^2/2) * (AC$2-AB$2) + $C$11*SQRT(AC$2-AB$2)*X1723)</f>
        <v>95.032063737906057</v>
      </c>
      <c r="AD1723" s="47"/>
      <c r="AE1723" s="3" t="s">
        <v>69</v>
      </c>
      <c r="AF1723" s="20" cm="1">
        <f t="array" aca="1" ref="AF1723" ca="1">MIN(Y1723:Y1726 / $D$11:$D$14)</f>
        <v>0.76958251045538661</v>
      </c>
      <c r="AG1723" s="20" cm="1">
        <f t="array" aca="1" ref="AG1723" ca="1">MIN(Z1723:Z1726 / $D$11:$D$14)</f>
        <v>0.72997281814971204</v>
      </c>
      <c r="AH1723" s="20" cm="1">
        <f t="array" aca="1" ref="AH1723" ca="1">MIN(AA1723:AA1726 / $D$11:$D$14)</f>
        <v>0.92567949836968599</v>
      </c>
      <c r="AI1723" s="20" cm="1">
        <f t="array" aca="1" ref="AI1723" ca="1">MIN(AB1723:AB1726 / $D$11:$D$14)</f>
        <v>0.95713562394964669</v>
      </c>
      <c r="AJ1723" s="20" cm="1">
        <f t="array" aca="1" ref="AJ1723" ca="1">MIN(AC1723:AC1726 / $D$11:$D$14)</f>
        <v>0.95032063737906058</v>
      </c>
      <c r="AK1723" s="72">
        <f t="array" aca="1" ref="AK1723" ca="1">SUMPRODUCT(AF1724:AJ1724, EXP(-$E$3*$AF$2:$AJ$2))</f>
        <v>114753.67099575714</v>
      </c>
      <c r="AL1723" s="70">
        <f ca="1">MAX(AC1724 - $D$11, 0) * EXP(-$E$2*$E$3)</f>
        <v>39.901645759303342</v>
      </c>
    </row>
    <row r="1724" spans="7:38" ht="14.55" customHeight="1" x14ac:dyDescent="0.3">
      <c r="G1724" s="3">
        <v>1722</v>
      </c>
      <c r="H1724" s="58">
        <v>1.4336690155621317</v>
      </c>
      <c r="I1724" s="58">
        <v>-0.13218602690856476</v>
      </c>
      <c r="J1724" s="58">
        <v>-0.40674595931127183</v>
      </c>
      <c r="K1724" s="59">
        <v>-0.30992495706445461</v>
      </c>
      <c r="L1724" s="60">
        <f t="array" ref="L1724:O1724">TRANSPOSE(MMULT(Option!$B$25:$E$28, TRANSPOSE(H1724:K1724)))</f>
        <v>1.4336690155621317</v>
      </c>
      <c r="M1724" s="60">
        <v>0.4523171114000592</v>
      </c>
      <c r="N1724" s="60">
        <v>0.18160410890500239</v>
      </c>
      <c r="O1724" s="60">
        <v>0.19406061983099476</v>
      </c>
      <c r="P1724" s="56" t="str">
        <f t="shared" si="2105"/>
        <v>345/2</v>
      </c>
      <c r="R1724" s="80"/>
      <c r="S1724" s="3" t="s">
        <v>29</v>
      </c>
      <c r="T1724" s="60">
        <f ca="1"/>
        <v>0.44218210905954425</v>
      </c>
      <c r="U1724" s="60">
        <f ca="1"/>
        <v>-0.81686266878359659</v>
      </c>
      <c r="V1724" s="60">
        <f ca="1"/>
        <v>1.8422777111448034</v>
      </c>
      <c r="W1724" s="60">
        <f ca="1"/>
        <v>1.2020839842949935</v>
      </c>
      <c r="X1724" s="60">
        <f ca="1"/>
        <v>-1.3741380375657308</v>
      </c>
      <c r="Y1724" s="52">
        <f ca="1">$B$12 * EXP(($E$3 - $C$12^2/2) * Y$2 + $C$12*SQRT(Y$2)*T1724)</f>
        <v>114.75791455349751</v>
      </c>
      <c r="Z1724" s="52">
        <f ca="1">Y1724 * EXP(($E$3 - $C$12^2/2) * (Z$2-Y$2) + $C$12*SQRT(Z$2-Y$2)*U1724)</f>
        <v>90.266464984156769</v>
      </c>
      <c r="AA1724" s="52">
        <f ca="1">Z1724 * EXP(($E$3 - $C$12^2/2) * (AA$2-Z$2) + $C$12*SQRT(AA$2-Z$2)*V1724)</f>
        <v>157.6613426039942</v>
      </c>
      <c r="AB1724" s="52">
        <f ca="1">AA1724 * EXP(($E$3 - $C$12^2/2) * (AB$2-AA$2) + $C$12*SQRT(AB$2-AA$2)*W1724)</f>
        <v>227.25540717020561</v>
      </c>
      <c r="AC1724" s="52">
        <f ca="1">AB1724 * EXP(($E$3 - $C$12^2/2) * (AC$2-AB$2) + $C$12*SQRT(AC$2-AB$2)*X1724)</f>
        <v>151.23472732261612</v>
      </c>
      <c r="AD1724" s="47"/>
      <c r="AE1724" s="3" t="s">
        <v>47</v>
      </c>
      <c r="AF1724" s="64">
        <f t="shared" ref="AF1724" ca="1" si="2176">($B$5*AF1726 + (1 + $B$6)*AF1725)*$B$2</f>
        <v>0</v>
      </c>
      <c r="AG1724" s="64">
        <f t="shared" ref="AG1724" ca="1" si="2177">($B$5*AG1726 + (1 + $B$6)*AG1725)*$B$2</f>
        <v>0</v>
      </c>
      <c r="AH1724" s="64">
        <f t="shared" ref="AH1724" ca="1" si="2178">($B$5*AH1726 + (1 + $B$6)*AH1725)*$B$2</f>
        <v>15000</v>
      </c>
      <c r="AI1724" s="64">
        <f t="shared" ref="AI1724" ca="1" si="2179">($B$5*AI1726 + (1 + $B$6)*AI1725)*$B$2</f>
        <v>15000</v>
      </c>
      <c r="AJ1724" s="64" cm="1">
        <f t="array" aca="1" ref="AJ1724" ca="1">($B$5*AJ1726 + (1 + $B$6)*AJ1725 + AND(NOT(AF1725:AJ1725)))*$B$2</f>
        <v>114999.99999999999</v>
      </c>
      <c r="AK1724" s="73"/>
      <c r="AL1724" s="70"/>
    </row>
    <row r="1725" spans="7:38" ht="14.55" customHeight="1" x14ac:dyDescent="0.3">
      <c r="G1725" s="3">
        <v>1723</v>
      </c>
      <c r="H1725" s="58">
        <v>-0.37373522418148281</v>
      </c>
      <c r="I1725" s="58">
        <v>-0.13309694788172419</v>
      </c>
      <c r="J1725" s="58">
        <v>1.6830557854336563</v>
      </c>
      <c r="K1725" s="59">
        <v>0.64826320110914692</v>
      </c>
      <c r="L1725" s="60">
        <f t="array" ref="L1725:O1725">TRANSPOSE(MMULT(Option!$B$25:$E$28, TRANSPOSE(H1725:K1725)))</f>
        <v>-0.37373522418148281</v>
      </c>
      <c r="M1725" s="60">
        <v>-0.2714794573597118</v>
      </c>
      <c r="N1725" s="60">
        <v>1.2938977855341276</v>
      </c>
      <c r="O1725" s="60">
        <v>0.69929124024978229</v>
      </c>
      <c r="P1725" s="56" t="str">
        <f t="shared" si="2105"/>
        <v>345/3</v>
      </c>
      <c r="R1725" s="80"/>
      <c r="S1725" s="3" t="s">
        <v>31</v>
      </c>
      <c r="T1725" s="60">
        <f ca="1"/>
        <v>-0.88969035129541973</v>
      </c>
      <c r="U1725" s="60">
        <f ca="1"/>
        <v>-0.1928029185189428</v>
      </c>
      <c r="V1725" s="60">
        <f ca="1"/>
        <v>2.0144160807644025</v>
      </c>
      <c r="W1725" s="60">
        <f ca="1"/>
        <v>0.10740330756537209</v>
      </c>
      <c r="X1725" s="60">
        <f ca="1"/>
        <v>-1.0347590710901413</v>
      </c>
      <c r="Y1725" s="52">
        <f ca="1">$B$13 * EXP(($E$3 - $C$13^2/2) * Y$2 + $C$13*SQRT(Y$2)*T1725)</f>
        <v>76.95825104553866</v>
      </c>
      <c r="Z1725" s="52">
        <f ca="1">Y1725 * EXP(($E$3 - $C$13^2/2) * (Z$2-Y$2) + $C$13*SQRT(Z$2-Y$2)*U1725)</f>
        <v>72.997281814971203</v>
      </c>
      <c r="AA1725" s="52">
        <f ca="1">Z1725 * EXP(($E$3 - $C$13^2/2) * (AA$2-Z$2) + $C$13*SQRT(AA$2-Z$2)*V1725)</f>
        <v>134.25581259827425</v>
      </c>
      <c r="AB1725" s="52">
        <f ca="1">AA1725 * EXP(($E$3 - $C$13^2/2) * (AB$2-AA$2) + $C$13*SQRT(AB$2-AA$2)*W1725)</f>
        <v>139.34711097206485</v>
      </c>
      <c r="AC1725" s="52">
        <f ca="1">AB1725 * EXP(($E$3 - $C$13^2/2) * (AC$2-AB$2) + $C$13*SQRT(AC$2-AB$2)*X1725)</f>
        <v>102.6720882165917</v>
      </c>
      <c r="AD1725" s="47"/>
      <c r="AE1725" s="3" t="s">
        <v>46</v>
      </c>
      <c r="AF1725" s="52" t="b">
        <f t="shared" ref="AF1725" ca="1" si="2180">AF1723 &gt;= $B$4</f>
        <v>0</v>
      </c>
      <c r="AG1725" s="52" t="b">
        <f t="array" aca="1" ref="AG1725" ca="1">AND(AG1723 &gt;= $B$4, NOT(OR($AF1725:AF1725)))</f>
        <v>0</v>
      </c>
      <c r="AH1725" s="52" t="b">
        <f t="array" aca="1" ref="AH1725" ca="1">AND(AH1723 &gt;= $B$4, NOT(OR($AF1725:AG1725)))</f>
        <v>0</v>
      </c>
      <c r="AI1725" s="52" t="b">
        <f t="array" aca="1" ref="AI1725" ca="1">AND(AI1723 &gt;= $B$4, NOT(OR($AF1725:AH1725)))</f>
        <v>0</v>
      </c>
      <c r="AJ1725" s="52" t="b">
        <f t="array" aca="1" ref="AJ1725" ca="1">AND(AJ1723 &gt;= $B$4, NOT(OR($AF1725:AI1725)))</f>
        <v>0</v>
      </c>
      <c r="AK1725" s="73"/>
      <c r="AL1725" s="70"/>
    </row>
    <row r="1726" spans="7:38" ht="14.55" customHeight="1" x14ac:dyDescent="0.3">
      <c r="G1726" s="3">
        <v>1724</v>
      </c>
      <c r="H1726" s="58">
        <v>-0.20687777273062127</v>
      </c>
      <c r="I1726" s="58">
        <v>0.91475525472018326</v>
      </c>
      <c r="J1726" s="58">
        <v>-1.6319947718832113E-2</v>
      </c>
      <c r="K1726" s="59">
        <v>-0.72211710151988662</v>
      </c>
      <c r="L1726" s="60">
        <f t="array" ref="L1726:O1726">TRANSPOSE(MMULT(Option!$B$25:$E$28, TRANSPOSE(H1726:K1726)))</f>
        <v>-0.20687777273062127</v>
      </c>
      <c r="M1726" s="60">
        <v>0.75563593033052157</v>
      </c>
      <c r="N1726" s="60">
        <v>0.14245407067615087</v>
      </c>
      <c r="O1726" s="60">
        <v>-0.46478142380895404</v>
      </c>
      <c r="P1726" s="56" t="str">
        <f t="shared" si="2105"/>
        <v>345/4</v>
      </c>
      <c r="R1726" s="80"/>
      <c r="S1726" s="3" t="s">
        <v>30</v>
      </c>
      <c r="T1726" s="60">
        <f ca="1"/>
        <v>-0.67343025334933371</v>
      </c>
      <c r="U1726" s="60">
        <f ca="1"/>
        <v>0.18902957422326766</v>
      </c>
      <c r="V1726" s="60">
        <f ca="1"/>
        <v>2.4017976838503285</v>
      </c>
      <c r="W1726" s="60">
        <f ca="1"/>
        <v>0.92103399212993686</v>
      </c>
      <c r="X1726" s="60">
        <f ca="1"/>
        <v>-2.6023035154721832</v>
      </c>
      <c r="Y1726" s="52">
        <f ca="1">$B$14 * EXP(($E$3 - $C$14^2/2) * Y$2 + $C$14*SQRT(Y$2)*T1726)</f>
        <v>82.116675671698161</v>
      </c>
      <c r="Z1726" s="52">
        <f ca="1">Y1726 * EXP(($E$3 - $C$14^2/2) * (Z$2-Y$2) + $C$14*SQRT(Z$2-Y$2)*U1726)</f>
        <v>87.343618937377457</v>
      </c>
      <c r="AA1726" s="52">
        <f ca="1">Z1726 * EXP(($E$3 - $C$14^2/2) * (AA$2-Z$2) + $C$14*SQRT(AA$2-Z$2)*V1726)</f>
        <v>180.43837151202086</v>
      </c>
      <c r="AB1726" s="52">
        <f ca="1">AA1726 * EXP(($E$3 - $C$14^2/2) * (AB$2-AA$2) + $C$14*SQRT(AB$2-AA$2)*W1726)</f>
        <v>239.05639466639192</v>
      </c>
      <c r="AC1726" s="52">
        <f ca="1">AB1726 * EXP(($E$3 - $C$14^2/2) * (AC$2-AB$2) + $C$14*SQRT(AC$2-AB$2)*X1726)</f>
        <v>110.0581024467036</v>
      </c>
      <c r="AD1726" s="47"/>
      <c r="AE1726" s="3" t="s">
        <v>68</v>
      </c>
      <c r="AF1726" s="52" t="b">
        <f ca="1">AND(AF1723&gt;$B$3, NOT(OR($AF1725:AF1725)))</f>
        <v>0</v>
      </c>
      <c r="AG1726" s="52" t="b">
        <f ca="1">AND(AG1723&gt;$B$3, NOT(OR($AF1725:AG1725)))</f>
        <v>0</v>
      </c>
      <c r="AH1726" s="52" t="b">
        <f ca="1">AND(AH1723&gt;$B$3, NOT(OR($AF1725:AH1725)))</f>
        <v>1</v>
      </c>
      <c r="AI1726" s="52" t="b">
        <f ca="1">AND(AI1723&gt;$B$3, NOT(OR($AF1725:AI1725)))</f>
        <v>1</v>
      </c>
      <c r="AJ1726" s="52" t="b">
        <f ca="1">AND(AJ1723&gt;$B$3, NOT(OR($AF1725:AJ1725)))</f>
        <v>1</v>
      </c>
      <c r="AK1726" s="74"/>
      <c r="AL1726" s="70"/>
    </row>
    <row r="1727" spans="7:38" ht="14.55" customHeight="1" x14ac:dyDescent="0.3">
      <c r="G1727" s="3">
        <v>1725</v>
      </c>
      <c r="H1727" s="58">
        <v>-1.6002136284142292</v>
      </c>
      <c r="I1727" s="58">
        <v>-1.4539370713913022</v>
      </c>
      <c r="J1727" s="58">
        <v>1.3296064644198751</v>
      </c>
      <c r="K1727" s="59">
        <v>0.16231040438175492</v>
      </c>
      <c r="L1727" s="60">
        <f t="array" ref="L1727:O1727">TRANSPOSE(MMULT(Option!$B$25:$E$28, TRANSPOSE(H1727:K1727)))</f>
        <v>-1.6002136284142292</v>
      </c>
      <c r="M1727" s="60">
        <v>-1.9726407884363029</v>
      </c>
      <c r="N1727" s="60">
        <v>0.14699119338659705</v>
      </c>
      <c r="O1727" s="60">
        <v>-0.62230861226615253</v>
      </c>
      <c r="P1727" s="56" t="str">
        <f t="shared" si="2105"/>
        <v>345/5</v>
      </c>
      <c r="R1727" s="80">
        <v>432</v>
      </c>
      <c r="S1727" s="3" t="s">
        <v>28</v>
      </c>
      <c r="T1727" s="60">
        <f t="array" aca="1" ref="T1727:T1730" ca="1">TRANSPOSE(OFFSET($L$3, MATCH($R1727 &amp; "/" &amp; T$2, $P$3:$P$5002, 0) - 1, 0, 1, $E$1))</f>
        <v>-0.72630984762676998</v>
      </c>
      <c r="U1727" s="60">
        <f t="array" aca="1" ref="U1727:U1730" ca="1">TRANSPOSE(OFFSET($L$3, MATCH($R1727 &amp; "/" &amp; U$2, $P$3:$P$5002, 0) - 1, 0, 1, $E$1))</f>
        <v>0.7705265429450886</v>
      </c>
      <c r="V1727" s="60">
        <f t="array" aca="1" ref="V1727:V1730" ca="1">TRANSPOSE(OFFSET($L$3, MATCH($R1727 &amp; "/" &amp; V$2, $P$3:$P$5002, 0) - 1, 0, 1, $E$1))</f>
        <v>0.12772939671966316</v>
      </c>
      <c r="W1727" s="60">
        <f t="array" aca="1" ref="W1727:W1730" ca="1">TRANSPOSE(OFFSET($L$3, MATCH($R1727 &amp; "/" &amp; W$2, $P$3:$P$5002, 0) - 1, 0, 1, $E$1))</f>
        <v>0.33743023851743936</v>
      </c>
      <c r="X1727" s="60">
        <f t="array" aca="1" ref="X1727:X1730" ca="1">TRANSPOSE(OFFSET($L$3, MATCH($R1727 &amp; "/" &amp; X$2, $P$3:$P$5002, 0) - 1, 0, 1, $E$1))</f>
        <v>-0.27252124271284978</v>
      </c>
      <c r="Y1727" s="52">
        <f ca="1">$B$11 * EXP(($E$3 - $C$11^2/2) * Y$2 + $C$11*SQRT(Y$2)*T1727)</f>
        <v>80.824265149598745</v>
      </c>
      <c r="Z1727" s="52">
        <f ca="1">Y1727 * EXP(($E$3 - $C$11^2/2) * (Z$2-Y$2) + $C$11*SQRT(Z$2-Y$2)*U1727)</f>
        <v>102.35377499106319</v>
      </c>
      <c r="AA1727" s="52">
        <f ca="1">Z1727 * EXP(($E$3 - $C$11^2/2) * (AA$2-Z$2) + $C$11*SQRT(AA$2-Z$2)*V1727)</f>
        <v>106.88505595091766</v>
      </c>
      <c r="AB1727" s="52">
        <f ca="1">AA1727 * EXP(($E$3 - $C$11^2/2) * (AB$2-AA$2) + $C$11*SQRT(AB$2-AA$2)*W1727)</f>
        <v>118.86436880528559</v>
      </c>
      <c r="AC1727" s="52">
        <f ca="1">AB1727 * EXP(($E$3 - $C$11^2/2) * (AC$2-AB$2) + $C$11*SQRT(AC$2-AB$2)*X1727)</f>
        <v>110.0821287647768</v>
      </c>
      <c r="AD1727" s="47"/>
      <c r="AE1727" s="3" t="s">
        <v>69</v>
      </c>
      <c r="AF1727" s="20" cm="1">
        <f t="array" aca="1" ref="AF1727" ca="1">MIN(Y1727:Y1730 / $D$11:$D$14)</f>
        <v>0.8082426514959874</v>
      </c>
      <c r="AG1727" s="20" cm="1">
        <f t="array" aca="1" ref="AG1727" ca="1">MIN(Z1727:Z1730 / $D$11:$D$14)</f>
        <v>0.55642900077896773</v>
      </c>
      <c r="AH1727" s="20" cm="1">
        <f t="array" aca="1" ref="AH1727" ca="1">MIN(AA1727:AA1730 / $D$11:$D$14)</f>
        <v>0.36708023955783892</v>
      </c>
      <c r="AI1727" s="20" cm="1">
        <f t="array" aca="1" ref="AI1727" ca="1">MIN(AB1727:AB1730 / $D$11:$D$14)</f>
        <v>0.39964096953130512</v>
      </c>
      <c r="AJ1727" s="20" cm="1">
        <f t="array" aca="1" ref="AJ1727" ca="1">MIN(AC1727:AC1730 / $D$11:$D$14)</f>
        <v>0.49562211887136426</v>
      </c>
      <c r="AK1727" s="72">
        <f t="array" aca="1" ref="AK1727" ca="1">SUMPRODUCT(AF1728:AJ1728, EXP(-$E$3*$AF$2:$AJ$2))</f>
        <v>92148.519674651194</v>
      </c>
      <c r="AL1727" s="70">
        <f ca="1">MAX(AC1728 - $D$11, 0) * EXP(-$E$2*$E$3)</f>
        <v>55.146675924050143</v>
      </c>
    </row>
    <row r="1728" spans="7:38" ht="14.55" customHeight="1" x14ac:dyDescent="0.3">
      <c r="G1728" s="3">
        <v>1726</v>
      </c>
      <c r="H1728" s="58">
        <v>-7.4166801866243923E-3</v>
      </c>
      <c r="I1728" s="58">
        <v>0.45583393874894301</v>
      </c>
      <c r="J1728" s="58">
        <v>1.2897846505441386</v>
      </c>
      <c r="K1728" s="59">
        <v>-0.58595773835939136</v>
      </c>
      <c r="L1728" s="60">
        <f t="array" ref="L1728:O1728">TRANSPOSE(MMULT(Option!$B$25:$E$28, TRANSPOSE(H1728:K1728)))</f>
        <v>-7.4166801866243923E-3</v>
      </c>
      <c r="M1728" s="60">
        <v>0.41481203365472935</v>
      </c>
      <c r="N1728" s="60">
        <v>1.2492295135179894</v>
      </c>
      <c r="O1728" s="60">
        <v>-0.13364536936942295</v>
      </c>
      <c r="P1728" s="56" t="str">
        <f t="shared" si="2105"/>
        <v>346/1</v>
      </c>
      <c r="R1728" s="80"/>
      <c r="S1728" s="3" t="s">
        <v>29</v>
      </c>
      <c r="T1728" s="60">
        <f ca="1"/>
        <v>1.1242499384480016</v>
      </c>
      <c r="U1728" s="60">
        <f ca="1"/>
        <v>0.40804503610723525</v>
      </c>
      <c r="V1728" s="60">
        <f ca="1"/>
        <v>0.18196597335656167</v>
      </c>
      <c r="W1728" s="60">
        <f ca="1"/>
        <v>-0.40504565660064806</v>
      </c>
      <c r="X1728" s="60">
        <f ca="1"/>
        <v>0.39205164747814514</v>
      </c>
      <c r="Y1728" s="52">
        <f ca="1">$B$12 * EXP(($E$3 - $C$12^2/2) * Y$2 + $C$12*SQRT(Y$2)*T1728)</f>
        <v>140.81474588294478</v>
      </c>
      <c r="Z1728" s="52">
        <f ca="1">Y1728 * EXP(($E$3 - $C$12^2/2) * (Z$2-Y$2) + $C$12*SQRT(Z$2-Y$2)*U1728)</f>
        <v>159.94958604339936</v>
      </c>
      <c r="AA1728" s="52">
        <f ca="1">Z1728 * EXP(($E$3 - $C$12^2/2) * (AA$2-Z$2) + $C$12*SQRT(AA$2-Z$2)*V1728)</f>
        <v>169.77066049810594</v>
      </c>
      <c r="AB1728" s="52">
        <f ca="1">AA1728 * EXP(($E$3 - $C$12^2/2) * (AB$2-AA$2) + $C$12*SQRT(AB$2-AA$2)*W1728)</f>
        <v>151.09892781372847</v>
      </c>
      <c r="AC1728" s="52">
        <f ca="1">AB1728 * EXP(($E$3 - $C$12^2/2) * (AC$2-AB$2) + $C$12*SQRT(AC$2-AB$2)*X1728)</f>
        <v>170.80973353232233</v>
      </c>
      <c r="AD1728" s="47"/>
      <c r="AE1728" s="3" t="s">
        <v>47</v>
      </c>
      <c r="AF1728" s="64">
        <f t="shared" ref="AF1728" ca="1" si="2181">($B$5*AF1730 + (1 + $B$6)*AF1729)*$B$2</f>
        <v>15000</v>
      </c>
      <c r="AG1728" s="64">
        <f t="shared" ref="AG1728" ca="1" si="2182">($B$5*AG1730 + (1 + $B$6)*AG1729)*$B$2</f>
        <v>0</v>
      </c>
      <c r="AH1728" s="64">
        <f t="shared" ref="AH1728" ca="1" si="2183">($B$5*AH1730 + (1 + $B$6)*AH1729)*$B$2</f>
        <v>0</v>
      </c>
      <c r="AI1728" s="64">
        <f t="shared" ref="AI1728" ca="1" si="2184">($B$5*AI1730 + (1 + $B$6)*AI1729)*$B$2</f>
        <v>0</v>
      </c>
      <c r="AJ1728" s="64" cm="1">
        <f t="array" aca="1" ref="AJ1728" ca="1">($B$5*AJ1730 + (1 + $B$6)*AJ1729 + AND(NOT(AF1729:AJ1729)))*$B$2</f>
        <v>100000</v>
      </c>
      <c r="AK1728" s="73"/>
      <c r="AL1728" s="70"/>
    </row>
    <row r="1729" spans="7:38" ht="14.55" customHeight="1" x14ac:dyDescent="0.3">
      <c r="G1729" s="3">
        <v>1727</v>
      </c>
      <c r="H1729" s="58">
        <v>-0.55356056361661632</v>
      </c>
      <c r="I1729" s="58">
        <v>0.48060176676378752</v>
      </c>
      <c r="J1729" s="58">
        <v>-0.42007449882704934</v>
      </c>
      <c r="K1729" s="59">
        <v>0.61325931896253261</v>
      </c>
      <c r="L1729" s="60">
        <f t="array" ref="L1729:O1729">TRANSPOSE(MMULT(Option!$B$25:$E$28, TRANSPOSE(H1729:K1729)))</f>
        <v>-0.55356056361661632</v>
      </c>
      <c r="M1729" s="60">
        <v>0.21905456961826708</v>
      </c>
      <c r="N1729" s="60">
        <v>-0.46452880178660783</v>
      </c>
      <c r="O1729" s="60">
        <v>0.3476006175882882</v>
      </c>
      <c r="P1729" s="56" t="str">
        <f t="shared" si="2105"/>
        <v>346/2</v>
      </c>
      <c r="R1729" s="80"/>
      <c r="S1729" s="3" t="s">
        <v>31</v>
      </c>
      <c r="T1729" s="60">
        <f ca="1"/>
        <v>-0.65035261182303139</v>
      </c>
      <c r="U1729" s="60">
        <f ca="1"/>
        <v>-1.3370330485593984</v>
      </c>
      <c r="V1729" s="60">
        <f ca="1"/>
        <v>-1.4031970677097019</v>
      </c>
      <c r="W1729" s="60">
        <f ca="1"/>
        <v>0.2666203577301699</v>
      </c>
      <c r="X1729" s="60">
        <f ca="1"/>
        <v>0.70082403792192671</v>
      </c>
      <c r="Y1729" s="52">
        <f ca="1">$B$13 * EXP(($E$3 - $C$13^2/2) * Y$2 + $C$13*SQRT(Y$2)*T1729)</f>
        <v>82.68716598997635</v>
      </c>
      <c r="Z1729" s="52">
        <f ca="1">Y1729 * EXP(($E$3 - $C$13^2/2) * (Z$2-Y$2) + $C$13*SQRT(Z$2-Y$2)*U1729)</f>
        <v>55.642900077896776</v>
      </c>
      <c r="AA1729" s="52">
        <f ca="1">Z1729 * EXP(($E$3 - $C$13^2/2) * (AA$2-Z$2) + $C$13*SQRT(AA$2-Z$2)*V1729)</f>
        <v>36.708023955783894</v>
      </c>
      <c r="AB1729" s="52">
        <f ca="1">AA1729 * EXP(($E$3 - $C$13^2/2) * (AB$2-AA$2) + $C$13*SQRT(AB$2-AA$2)*W1729)</f>
        <v>39.964096953130515</v>
      </c>
      <c r="AC1729" s="52">
        <f ca="1">AB1729 * EXP(($E$3 - $C$13^2/2) * (AC$2-AB$2) + $C$13*SQRT(AC$2-AB$2)*X1729)</f>
        <v>49.562211887136428</v>
      </c>
      <c r="AD1729" s="47"/>
      <c r="AE1729" s="3" t="s">
        <v>46</v>
      </c>
      <c r="AF1729" s="52" t="b">
        <f t="shared" ref="AF1729" ca="1" si="2185">AF1727 &gt;= $B$4</f>
        <v>0</v>
      </c>
      <c r="AG1729" s="52" t="b">
        <f t="array" aca="1" ref="AG1729" ca="1">AND(AG1727 &gt;= $B$4, NOT(OR($AF1729:AF1729)))</f>
        <v>0</v>
      </c>
      <c r="AH1729" s="52" t="b">
        <f t="array" aca="1" ref="AH1729" ca="1">AND(AH1727 &gt;= $B$4, NOT(OR($AF1729:AG1729)))</f>
        <v>0</v>
      </c>
      <c r="AI1729" s="52" t="b">
        <f t="array" aca="1" ref="AI1729" ca="1">AND(AI1727 &gt;= $B$4, NOT(OR($AF1729:AH1729)))</f>
        <v>0</v>
      </c>
      <c r="AJ1729" s="52" t="b">
        <f t="array" aca="1" ref="AJ1729" ca="1">AND(AJ1727 &gt;= $B$4, NOT(OR($AF1729:AI1729)))</f>
        <v>0</v>
      </c>
      <c r="AK1729" s="73"/>
      <c r="AL1729" s="70"/>
    </row>
    <row r="1730" spans="7:38" ht="14.55" customHeight="1" x14ac:dyDescent="0.3">
      <c r="G1730" s="3">
        <v>1728</v>
      </c>
      <c r="H1730" s="58">
        <v>1.6712771637617849</v>
      </c>
      <c r="I1730" s="58">
        <v>-0.97037487227571484</v>
      </c>
      <c r="J1730" s="58">
        <v>0.25085798131168019</v>
      </c>
      <c r="K1730" s="59">
        <v>-0.97245361991632118</v>
      </c>
      <c r="L1730" s="60">
        <f t="array" ref="L1730:O1730">TRANSPOSE(MMULT(Option!$B$25:$E$28, TRANSPOSE(H1730:K1730)))</f>
        <v>1.6712771637617849</v>
      </c>
      <c r="M1730" s="60">
        <v>-0.2208523954325996</v>
      </c>
      <c r="N1730" s="60">
        <v>0.63473816670109295</v>
      </c>
      <c r="O1730" s="60">
        <v>-0.36938998686815794</v>
      </c>
      <c r="P1730" s="56" t="str">
        <f t="shared" si="2105"/>
        <v>346/3</v>
      </c>
      <c r="R1730" s="80"/>
      <c r="S1730" s="3" t="s">
        <v>30</v>
      </c>
      <c r="T1730" s="60">
        <f ca="1"/>
        <v>-9.1575408808657582E-2</v>
      </c>
      <c r="U1730" s="60">
        <f ca="1"/>
        <v>-0.43677744983245742</v>
      </c>
      <c r="V1730" s="60">
        <f ca="1"/>
        <v>0.21163699368034619</v>
      </c>
      <c r="W1730" s="60">
        <f ca="1"/>
        <v>0.8828545098251368</v>
      </c>
      <c r="X1730" s="60">
        <f ca="1"/>
        <v>3.6613952263724464E-2</v>
      </c>
      <c r="Y1730" s="52">
        <f ca="1">$B$14 * EXP(($E$3 - $C$14^2/2) * Y$2 + $C$14*SQRT(Y$2)*T1730)</f>
        <v>97.777800580483316</v>
      </c>
      <c r="Z1730" s="52">
        <f ca="1">Y1730 * EXP(($E$3 - $C$14^2/2) * (Z$2-Y$2) + $C$14*SQRT(Z$2-Y$2)*U1730)</f>
        <v>86.199495794065257</v>
      </c>
      <c r="AA1730" s="52">
        <f ca="1">Z1730 * EXP(($E$3 - $C$14^2/2) * (AA$2-Z$2) + $C$14*SQRT(AA$2-Z$2)*V1730)</f>
        <v>92.310272176233227</v>
      </c>
      <c r="AB1730" s="52">
        <f ca="1">AA1730 * EXP(($E$3 - $C$14^2/2) * (AB$2-AA$2) + $C$14*SQRT(AB$2-AA$2)*W1730)</f>
        <v>120.9058059782483</v>
      </c>
      <c r="AC1730" s="52">
        <f ca="1">AB1730 * EXP(($E$3 - $C$14^2/2) * (AC$2-AB$2) + $C$14*SQRT(AC$2-AB$2)*X1730)</f>
        <v>122.85391482004863</v>
      </c>
      <c r="AD1730" s="47"/>
      <c r="AE1730" s="3" t="s">
        <v>68</v>
      </c>
      <c r="AF1730" s="52" t="b">
        <f ca="1">AND(AF1727&gt;$B$3, NOT(OR($AF1729:AF1729)))</f>
        <v>1</v>
      </c>
      <c r="AG1730" s="52" t="b">
        <f ca="1">AND(AG1727&gt;$B$3, NOT(OR($AF1729:AG1729)))</f>
        <v>0</v>
      </c>
      <c r="AH1730" s="52" t="b">
        <f ca="1">AND(AH1727&gt;$B$3, NOT(OR($AF1729:AH1729)))</f>
        <v>0</v>
      </c>
      <c r="AI1730" s="52" t="b">
        <f ca="1">AND(AI1727&gt;$B$3, NOT(OR($AF1729:AI1729)))</f>
        <v>0</v>
      </c>
      <c r="AJ1730" s="52" t="b">
        <f ca="1">AND(AJ1727&gt;$B$3, NOT(OR($AF1729:AJ1729)))</f>
        <v>0</v>
      </c>
      <c r="AK1730" s="74"/>
      <c r="AL1730" s="70"/>
    </row>
    <row r="1731" spans="7:38" ht="14.55" customHeight="1" x14ac:dyDescent="0.3">
      <c r="G1731" s="3">
        <v>1729</v>
      </c>
      <c r="H1731" s="58">
        <v>0.31874387586264991</v>
      </c>
      <c r="I1731" s="58">
        <v>-0.55937228181005483</v>
      </c>
      <c r="J1731" s="58">
        <v>0.91408816405494686</v>
      </c>
      <c r="K1731" s="59">
        <v>-1.7913857560157105</v>
      </c>
      <c r="L1731" s="60">
        <f t="array" ref="L1731:O1731">TRANSPOSE(MMULT(Option!$B$25:$E$28, TRANSPOSE(H1731:K1731)))</f>
        <v>0.31874387586264991</v>
      </c>
      <c r="M1731" s="60">
        <v>-0.3851756142658892</v>
      </c>
      <c r="N1731" s="60">
        <v>0.78387233869771222</v>
      </c>
      <c r="O1731" s="60">
        <v>-1.3746198670987615</v>
      </c>
      <c r="P1731" s="56" t="str">
        <f t="shared" si="2105"/>
        <v>346/4</v>
      </c>
      <c r="R1731" s="80">
        <v>433</v>
      </c>
      <c r="S1731" s="3" t="s">
        <v>28</v>
      </c>
      <c r="T1731" s="60">
        <f t="array" aca="1" ref="T1731:T1734" ca="1">TRANSPOSE(OFFSET($L$3, MATCH($R1731 &amp; "/" &amp; T$2, $P$3:$P$5002, 0) - 1, 0, 1, $E$1))</f>
        <v>-1.5199132032942126</v>
      </c>
      <c r="U1731" s="60">
        <f t="array" aca="1" ref="U1731:U1734" ca="1">TRANSPOSE(OFFSET($L$3, MATCH($R1731 &amp; "/" &amp; U$2, $P$3:$P$5002, 0) - 1, 0, 1, $E$1))</f>
        <v>-0.5970915916024262</v>
      </c>
      <c r="V1731" s="60">
        <f t="array" aca="1" ref="V1731:V1734" ca="1">TRANSPOSE(OFFSET($L$3, MATCH($R1731 &amp; "/" &amp; V$2, $P$3:$P$5002, 0) - 1, 0, 1, $E$1))</f>
        <v>-0.86203228684227429</v>
      </c>
      <c r="W1731" s="60">
        <f t="array" aca="1" ref="W1731:W1734" ca="1">TRANSPOSE(OFFSET($L$3, MATCH($R1731 &amp; "/" &amp; W$2, $P$3:$P$5002, 0) - 1, 0, 1, $E$1))</f>
        <v>-0.12580967294204717</v>
      </c>
      <c r="X1731" s="60">
        <f t="array" aca="1" ref="X1731:X1734" ca="1">TRANSPOSE(OFFSET($L$3, MATCH($R1731 &amp; "/" &amp; X$2, $P$3:$P$5002, 0) - 1, 0, 1, $E$1))</f>
        <v>4.0398575087367883E-2</v>
      </c>
      <c r="Y1731" s="52">
        <f ca="1">$B$11 * EXP(($E$3 - $C$11^2/2) * Y$2 + $C$11*SQRT(Y$2)*T1731)</f>
        <v>63.700742900594918</v>
      </c>
      <c r="Z1731" s="52">
        <f ca="1">Y1731 * EXP(($E$3 - $C$11^2/2) * (Z$2-Y$2) + $C$11*SQRT(Z$2-Y$2)*U1731)</f>
        <v>53.520713517293451</v>
      </c>
      <c r="AA1731" s="52">
        <f ca="1">Z1731 * EXP(($E$3 - $C$11^2/2) * (AA$2-Z$2) + $C$11*SQRT(AA$2-Z$2)*V1731)</f>
        <v>41.531785987202426</v>
      </c>
      <c r="AB1731" s="52">
        <f ca="1">AA1731 * EXP(($E$3 - $C$11^2/2) * (AB$2-AA$2) + $C$11*SQRT(AB$2-AA$2)*W1731)</f>
        <v>40.193936848427271</v>
      </c>
      <c r="AC1731" s="52">
        <f ca="1">AB1731 * EXP(($E$3 - $C$11^2/2) * (AC$2-AB$2) + $C$11*SQRT(AC$2-AB$2)*X1731)</f>
        <v>40.88796363602949</v>
      </c>
      <c r="AD1731" s="47"/>
      <c r="AE1731" s="3" t="s">
        <v>69</v>
      </c>
      <c r="AF1731" s="20" cm="1">
        <f t="array" aca="1" ref="AF1731" ca="1">MIN(Y1731:Y1734 / $D$11:$D$14)</f>
        <v>0.6370074290059492</v>
      </c>
      <c r="AG1731" s="20" cm="1">
        <f t="array" aca="1" ref="AG1731" ca="1">MIN(Z1731:Z1734 / $D$11:$D$14)</f>
        <v>0.5352071351729345</v>
      </c>
      <c r="AH1731" s="20" cm="1">
        <f t="array" aca="1" ref="AH1731" ca="1">MIN(AA1731:AA1734 / $D$11:$D$14)</f>
        <v>0.41531785987202424</v>
      </c>
      <c r="AI1731" s="20" cm="1">
        <f t="array" aca="1" ref="AI1731" ca="1">MIN(AB1731:AB1734 / $D$11:$D$14)</f>
        <v>0.4019393684842727</v>
      </c>
      <c r="AJ1731" s="20" cm="1">
        <f t="array" aca="1" ref="AJ1731" ca="1">MIN(AC1731:AC1734 / $D$11:$D$14)</f>
        <v>0.34969682393040136</v>
      </c>
      <c r="AK1731" s="72">
        <f t="array" aca="1" ref="AK1731" ca="1">SUMPRODUCT(AF1732:AJ1732, EXP(-$E$3*$AF$2:$AJ$2))</f>
        <v>77880.078307140488</v>
      </c>
      <c r="AL1731" s="70">
        <f ca="1">MAX(AC1732 - $D$11, 0) * EXP(-$E$2*$E$3)</f>
        <v>0</v>
      </c>
    </row>
    <row r="1732" spans="7:38" ht="14.55" customHeight="1" x14ac:dyDescent="0.3">
      <c r="G1732" s="3">
        <v>1730</v>
      </c>
      <c r="H1732" s="58">
        <v>-5.82619495378284E-2</v>
      </c>
      <c r="I1732" s="58">
        <v>-0.97783880403226797</v>
      </c>
      <c r="J1732" s="58">
        <v>-0.98542435567466402</v>
      </c>
      <c r="K1732" s="59">
        <v>1.5095747447250536</v>
      </c>
      <c r="L1732" s="60">
        <f t="array" ref="L1732:O1732">TRANSPOSE(MMULT(Option!$B$25:$E$28, TRANSPOSE(H1732:K1732)))</f>
        <v>-5.82619495378284E-2</v>
      </c>
      <c r="M1732" s="60">
        <v>-0.91950884720372295</v>
      </c>
      <c r="N1732" s="60">
        <v>-1.1448712153126497</v>
      </c>
      <c r="O1732" s="60">
        <v>0.82102435449055655</v>
      </c>
      <c r="P1732" s="56" t="str">
        <f t="shared" ref="P1732:P1795" si="2186">(QUOTIENT(G1732 - 1, $E$2) + 1) &amp; "/" &amp; MOD(G1732 -1, $E$2) + 1</f>
        <v>346/5</v>
      </c>
      <c r="R1732" s="80"/>
      <c r="S1732" s="3" t="s">
        <v>29</v>
      </c>
      <c r="T1732" s="60">
        <f ca="1"/>
        <v>-1.3689272232592478</v>
      </c>
      <c r="U1732" s="60">
        <f ca="1"/>
        <v>-0.73265478038916299</v>
      </c>
      <c r="V1732" s="60">
        <f ca="1"/>
        <v>0.24135521654384434</v>
      </c>
      <c r="W1732" s="60">
        <f ca="1"/>
        <v>-1.1452320151384543</v>
      </c>
      <c r="X1732" s="60">
        <f ca="1"/>
        <v>-0.58017025516838228</v>
      </c>
      <c r="Y1732" s="52">
        <f ca="1">$B$12 * EXP(($E$3 - $C$12^2/2) * Y$2 + $C$12*SQRT(Y$2)*T1732)</f>
        <v>66.65246425505461</v>
      </c>
      <c r="Z1732" s="52">
        <f ca="1">Y1732 * EXP(($E$3 - $C$12^2/2) * (Z$2-Y$2) + $C$12*SQRT(Z$2-Y$2)*U1732)</f>
        <v>53.768918915118583</v>
      </c>
      <c r="AA1732" s="52">
        <f ca="1">Z1732 * EXP(($E$3 - $C$12^2/2) * (AA$2-Z$2) + $C$12*SQRT(AA$2-Z$2)*V1732)</f>
        <v>58.096309953719569</v>
      </c>
      <c r="AB1732" s="52">
        <f ca="1">AA1732 * EXP(($E$3 - $C$12^2/2) * (AB$2-AA$2) + $C$12*SQRT(AB$2-AA$2)*W1732)</f>
        <v>41.410420220778889</v>
      </c>
      <c r="AC1732" s="52">
        <f ca="1">AB1732 * EXP(($E$3 - $C$12^2/2) * (AC$2-AB$2) + $C$12*SQRT(AC$2-AB$2)*X1732)</f>
        <v>34.969682393040138</v>
      </c>
      <c r="AD1732" s="47"/>
      <c r="AE1732" s="3" t="s">
        <v>47</v>
      </c>
      <c r="AF1732" s="64">
        <f t="shared" ref="AF1732" ca="1" si="2187">($B$5*AF1734 + (1 + $B$6)*AF1733)*$B$2</f>
        <v>0</v>
      </c>
      <c r="AG1732" s="64">
        <f t="shared" ref="AG1732" ca="1" si="2188">($B$5*AG1734 + (1 + $B$6)*AG1733)*$B$2</f>
        <v>0</v>
      </c>
      <c r="AH1732" s="64">
        <f t="shared" ref="AH1732" ca="1" si="2189">($B$5*AH1734 + (1 + $B$6)*AH1733)*$B$2</f>
        <v>0</v>
      </c>
      <c r="AI1732" s="64">
        <f t="shared" ref="AI1732" ca="1" si="2190">($B$5*AI1734 + (1 + $B$6)*AI1733)*$B$2</f>
        <v>0</v>
      </c>
      <c r="AJ1732" s="64" cm="1">
        <f t="array" aca="1" ref="AJ1732" ca="1">($B$5*AJ1734 + (1 + $B$6)*AJ1733 + AND(NOT(AF1733:AJ1733)))*$B$2</f>
        <v>100000</v>
      </c>
      <c r="AK1732" s="73"/>
      <c r="AL1732" s="70"/>
    </row>
    <row r="1733" spans="7:38" ht="14.55" customHeight="1" x14ac:dyDescent="0.3">
      <c r="G1733" s="3">
        <v>1731</v>
      </c>
      <c r="H1733" s="58">
        <v>0.20602703907904221</v>
      </c>
      <c r="I1733" s="58">
        <v>-1.0682021369306345</v>
      </c>
      <c r="J1733" s="58">
        <v>2.0508203733856512</v>
      </c>
      <c r="K1733" s="59">
        <v>0.56749168654105597</v>
      </c>
      <c r="L1733" s="60">
        <f t="array" ref="L1733:O1733">TRANSPOSE(MMULT(Option!$B$25:$E$28, TRANSPOSE(H1733:K1733)))</f>
        <v>0.20602703907904221</v>
      </c>
      <c r="M1733" s="60">
        <v>-0.8966126143680262</v>
      </c>
      <c r="N1733" s="60">
        <v>1.6039460124239744</v>
      </c>
      <c r="O1733" s="60">
        <v>0.68893983270191717</v>
      </c>
      <c r="P1733" s="56" t="str">
        <f t="shared" si="2186"/>
        <v>347/1</v>
      </c>
      <c r="R1733" s="80"/>
      <c r="S1733" s="3" t="s">
        <v>31</v>
      </c>
      <c r="T1733" s="60">
        <f ca="1"/>
        <v>-1.4747674027118896</v>
      </c>
      <c r="U1733" s="60">
        <f ca="1"/>
        <v>-0.27185935703697578</v>
      </c>
      <c r="V1733" s="60">
        <f ca="1"/>
        <v>-0.833729456115059</v>
      </c>
      <c r="W1733" s="60">
        <f ca="1"/>
        <v>0.79447700416351019</v>
      </c>
      <c r="X1733" s="60">
        <f ca="1"/>
        <v>-0.43813338495094312</v>
      </c>
      <c r="Y1733" s="52">
        <f ca="1">$B$13 * EXP(($E$3 - $C$13^2/2) * Y$2 + $C$13*SQRT(Y$2)*T1733)</f>
        <v>64.569358082869925</v>
      </c>
      <c r="Z1733" s="52">
        <f ca="1">Y1733 * EXP(($E$3 - $C$13^2/2) * (Z$2-Y$2) + $C$13*SQRT(Z$2-Y$2)*U1733)</f>
        <v>59.810555458465906</v>
      </c>
      <c r="AA1733" s="52">
        <f ca="1">Z1733 * EXP(($E$3 - $C$13^2/2) * (AA$2-Z$2) + $C$13*SQRT(AA$2-Z$2)*V1733)</f>
        <v>46.808430295891156</v>
      </c>
      <c r="AB1733" s="52">
        <f ca="1">AA1733 * EXP(($E$3 - $C$13^2/2) * (AB$2-AA$2) + $C$13*SQRT(AB$2-AA$2)*W1733)</f>
        <v>59.704441969384646</v>
      </c>
      <c r="AC1733" s="52">
        <f ca="1">AB1733 * EXP(($E$3 - $C$13^2/2) * (AC$2-AB$2) + $C$13*SQRT(AC$2-AB$2)*X1733)</f>
        <v>52.613166756965406</v>
      </c>
      <c r="AD1733" s="47"/>
      <c r="AE1733" s="3" t="s">
        <v>46</v>
      </c>
      <c r="AF1733" s="52" t="b">
        <f t="shared" ref="AF1733" ca="1" si="2191">AF1731 &gt;= $B$4</f>
        <v>0</v>
      </c>
      <c r="AG1733" s="52" t="b">
        <f t="array" aca="1" ref="AG1733" ca="1">AND(AG1731 &gt;= $B$4, NOT(OR($AF1733:AF1733)))</f>
        <v>0</v>
      </c>
      <c r="AH1733" s="52" t="b">
        <f t="array" aca="1" ref="AH1733" ca="1">AND(AH1731 &gt;= $B$4, NOT(OR($AF1733:AG1733)))</f>
        <v>0</v>
      </c>
      <c r="AI1733" s="52" t="b">
        <f t="array" aca="1" ref="AI1733" ca="1">AND(AI1731 &gt;= $B$4, NOT(OR($AF1733:AH1733)))</f>
        <v>0</v>
      </c>
      <c r="AJ1733" s="52" t="b">
        <f t="array" aca="1" ref="AJ1733" ca="1">AND(AJ1731 &gt;= $B$4, NOT(OR($AF1733:AI1733)))</f>
        <v>0</v>
      </c>
      <c r="AK1733" s="73"/>
      <c r="AL1733" s="70"/>
    </row>
    <row r="1734" spans="7:38" ht="14.55" customHeight="1" x14ac:dyDescent="0.3">
      <c r="G1734" s="3">
        <v>1732</v>
      </c>
      <c r="H1734" s="58">
        <v>0.22577836689537836</v>
      </c>
      <c r="I1734" s="58">
        <v>0.62055995760638416</v>
      </c>
      <c r="J1734" s="58">
        <v>-0.90826065850238513</v>
      </c>
      <c r="K1734" s="59">
        <v>-1.5599756146701473</v>
      </c>
      <c r="L1734" s="60">
        <f t="array" ref="L1734:O1734">TRANSPOSE(MMULT(Option!$B$25:$E$28, TRANSPOSE(H1734:K1734)))</f>
        <v>0.22577836689537836</v>
      </c>
      <c r="M1734" s="60">
        <v>0.65906394255611978</v>
      </c>
      <c r="N1734" s="60">
        <v>-0.54492239018517075</v>
      </c>
      <c r="O1734" s="60">
        <v>-1.2603455459953139</v>
      </c>
      <c r="P1734" s="56" t="str">
        <f t="shared" si="2186"/>
        <v>347/2</v>
      </c>
      <c r="R1734" s="80"/>
      <c r="S1734" s="3" t="s">
        <v>30</v>
      </c>
      <c r="T1734" s="60">
        <f ca="1"/>
        <v>-5.0498871046906091E-2</v>
      </c>
      <c r="U1734" s="60">
        <f ca="1"/>
        <v>1.374690864688656</v>
      </c>
      <c r="V1734" s="60">
        <f ca="1"/>
        <v>-0.80943145713265174</v>
      </c>
      <c r="W1734" s="60">
        <f ca="1"/>
        <v>0.29804797588259868</v>
      </c>
      <c r="X1734" s="60">
        <f ca="1"/>
        <v>-0.64024077831967818</v>
      </c>
      <c r="Y1734" s="52">
        <f ca="1">$B$14 * EXP(($E$3 - $C$14^2/2) * Y$2 + $C$14*SQRT(Y$2)*T1734)</f>
        <v>98.990167267731948</v>
      </c>
      <c r="Z1734" s="52">
        <f ca="1">Y1734 * EXP(($E$3 - $C$14^2/2) * (Z$2-Y$2) + $C$14*SQRT(Z$2-Y$2)*U1734)</f>
        <v>150.26911461822712</v>
      </c>
      <c r="AA1734" s="52">
        <f ca="1">Z1734 * EXP(($E$3 - $C$14^2/2) * (AA$2-Z$2) + $C$14*SQRT(AA$2-Z$2)*V1734)</f>
        <v>118.4627241483808</v>
      </c>
      <c r="AB1734" s="52">
        <f ca="1">AA1734 * EXP(($E$3 - $C$14^2/2) * (AB$2-AA$2) + $C$14*SQRT(AB$2-AA$2)*W1734)</f>
        <v>130.19231971956572</v>
      </c>
      <c r="AC1734" s="52">
        <f ca="1">AB1734 * EXP(($E$3 - $C$14^2/2) * (AC$2-AB$2) + $C$14*SQRT(AC$2-AB$2)*X1734)</f>
        <v>107.97940410532793</v>
      </c>
      <c r="AD1734" s="47"/>
      <c r="AE1734" s="3" t="s">
        <v>68</v>
      </c>
      <c r="AF1734" s="52" t="b">
        <f ca="1">AND(AF1731&gt;$B$3, NOT(OR($AF1733:AF1733)))</f>
        <v>0</v>
      </c>
      <c r="AG1734" s="52" t="b">
        <f ca="1">AND(AG1731&gt;$B$3, NOT(OR($AF1733:AG1733)))</f>
        <v>0</v>
      </c>
      <c r="AH1734" s="52" t="b">
        <f ca="1">AND(AH1731&gt;$B$3, NOT(OR($AF1733:AH1733)))</f>
        <v>0</v>
      </c>
      <c r="AI1734" s="52" t="b">
        <f ca="1">AND(AI1731&gt;$B$3, NOT(OR($AF1733:AI1733)))</f>
        <v>0</v>
      </c>
      <c r="AJ1734" s="52" t="b">
        <f ca="1">AND(AJ1731&gt;$B$3, NOT(OR($AF1733:AJ1733)))</f>
        <v>0</v>
      </c>
      <c r="AK1734" s="74"/>
      <c r="AL1734" s="70"/>
    </row>
    <row r="1735" spans="7:38" ht="14.55" customHeight="1" x14ac:dyDescent="0.3">
      <c r="G1735" s="3">
        <v>1733</v>
      </c>
      <c r="H1735" s="58">
        <v>-7.980237627125264E-2</v>
      </c>
      <c r="I1735" s="58">
        <v>-0.39110437174683549</v>
      </c>
      <c r="J1735" s="58">
        <v>0.13124150959098113</v>
      </c>
      <c r="K1735" s="59">
        <v>0.32148870446401168</v>
      </c>
      <c r="L1735" s="60">
        <f t="array" ref="L1735:O1735">TRANSPOSE(MMULT(Option!$B$25:$E$28, TRANSPOSE(H1735:K1735)))</f>
        <v>-7.980237627125264E-2</v>
      </c>
      <c r="M1735" s="60">
        <v>-0.39037402814010547</v>
      </c>
      <c r="N1735" s="60">
        <v>-1.9065376640759621E-2</v>
      </c>
      <c r="O1735" s="60">
        <v>0.16658608289423837</v>
      </c>
      <c r="P1735" s="56" t="str">
        <f t="shared" si="2186"/>
        <v>347/3</v>
      </c>
      <c r="R1735" s="80">
        <v>434</v>
      </c>
      <c r="S1735" s="3" t="s">
        <v>28</v>
      </c>
      <c r="T1735" s="60">
        <f t="array" aca="1" ref="T1735:T1738" ca="1">TRANSPOSE(OFFSET($L$3, MATCH($R1735 &amp; "/" &amp; T$2, $P$3:$P$5002, 0) - 1, 0, 1, $E$1))</f>
        <v>0.46984320595259427</v>
      </c>
      <c r="U1735" s="60">
        <f t="array" aca="1" ref="U1735:U1738" ca="1">TRANSPOSE(OFFSET($L$3, MATCH($R1735 &amp; "/" &amp; U$2, $P$3:$P$5002, 0) - 1, 0, 1, $E$1))</f>
        <v>-8.5029111121298198E-2</v>
      </c>
      <c r="V1735" s="60">
        <f t="array" aca="1" ref="V1735:V1738" ca="1">TRANSPOSE(OFFSET($L$3, MATCH($R1735 &amp; "/" &amp; V$2, $P$3:$P$5002, 0) - 1, 0, 1, $E$1))</f>
        <v>0.93407514922178891</v>
      </c>
      <c r="W1735" s="60">
        <f t="array" aca="1" ref="W1735:W1738" ca="1">TRANSPOSE(OFFSET($L$3, MATCH($R1735 &amp; "/" &amp; W$2, $P$3:$P$5002, 0) - 1, 0, 1, $E$1))</f>
        <v>-1.7056977345221696</v>
      </c>
      <c r="X1735" s="60">
        <f t="array" aca="1" ref="X1735:X1738" ca="1">TRANSPOSE(OFFSET($L$3, MATCH($R1735 &amp; "/" &amp; X$2, $P$3:$P$5002, 0) - 1, 0, 1, $E$1))</f>
        <v>1.2296510120149464</v>
      </c>
      <c r="Y1735" s="52">
        <f ca="1">$B$11 * EXP(($E$3 - $C$11^2/2) * Y$2 + $C$11*SQRT(Y$2)*T1735)</f>
        <v>115.71417568887885</v>
      </c>
      <c r="Z1735" s="52">
        <f ca="1">Y1735 * EXP(($E$3 - $C$11^2/2) * (Z$2-Y$2) + $C$11*SQRT(Z$2-Y$2)*U1735)</f>
        <v>113.36519416707607</v>
      </c>
      <c r="AA1735" s="52">
        <f ca="1">Z1735 * EXP(($E$3 - $C$11^2/2) * (AA$2-Z$2) + $C$11*SQRT(AA$2-Z$2)*V1735)</f>
        <v>150.78228258831447</v>
      </c>
      <c r="AB1735" s="52">
        <f ca="1">AA1735 * EXP(($E$3 - $C$11^2/2) * (AB$2-AA$2) + $C$11*SQRT(AB$2-AA$2)*W1735)</f>
        <v>90.842536434463653</v>
      </c>
      <c r="AC1735" s="52">
        <f ca="1">AB1735 * EXP(($E$3 - $C$11^2/2) * (AC$2-AB$2) + $C$11*SQRT(AC$2-AB$2)*X1735)</f>
        <v>132.02917784656631</v>
      </c>
      <c r="AD1735" s="47"/>
      <c r="AE1735" s="3" t="s">
        <v>69</v>
      </c>
      <c r="AF1735" s="20" cm="1">
        <f t="array" aca="1" ref="AF1735" ca="1">MIN(Y1735:Y1738 / $D$11:$D$14)</f>
        <v>0.84734067791676992</v>
      </c>
      <c r="AG1735" s="20" cm="1">
        <f t="array" aca="1" ref="AG1735" ca="1">MIN(Z1735:Z1738 / $D$11:$D$14)</f>
        <v>0.54928449809293622</v>
      </c>
      <c r="AH1735" s="20" cm="1">
        <f t="array" aca="1" ref="AH1735" ca="1">MIN(AA1735:AA1738 / $D$11:$D$14)</f>
        <v>0.47806096617252097</v>
      </c>
      <c r="AI1735" s="20" cm="1">
        <f t="array" aca="1" ref="AI1735" ca="1">MIN(AB1735:AB1738 / $D$11:$D$14)</f>
        <v>0.38553697106640361</v>
      </c>
      <c r="AJ1735" s="20" cm="1">
        <f t="array" aca="1" ref="AJ1735" ca="1">MIN(AC1735:AC1738 / $D$11:$D$14)</f>
        <v>0.44328215812329014</v>
      </c>
      <c r="AK1735" s="72">
        <f t="array" aca="1" ref="AK1735" ca="1">SUMPRODUCT(AF1736:AJ1736, EXP(-$E$3*$AF$2:$AJ$2))</f>
        <v>92148.519674651194</v>
      </c>
      <c r="AL1735" s="70">
        <f ca="1">MAX(AC1736 - $D$11, 0) * EXP(-$E$2*$E$3)</f>
        <v>0</v>
      </c>
    </row>
    <row r="1736" spans="7:38" ht="14.55" customHeight="1" x14ac:dyDescent="0.3">
      <c r="G1736" s="3">
        <v>1734</v>
      </c>
      <c r="H1736" s="58">
        <v>1.4929113235165745E-2</v>
      </c>
      <c r="I1736" s="58">
        <v>2.1535205515869285</v>
      </c>
      <c r="J1736" s="58">
        <v>-1.3114045551621631</v>
      </c>
      <c r="K1736" s="59">
        <v>-2.194312459834431</v>
      </c>
      <c r="L1736" s="60">
        <f t="array" ref="L1736:O1736">TRANSPOSE(MMULT(Option!$B$25:$E$28, TRANSPOSE(H1736:K1736)))</f>
        <v>1.4929113235165745E-2</v>
      </c>
      <c r="M1736" s="60">
        <v>1.9797058329520969</v>
      </c>
      <c r="N1736" s="60">
        <v>-0.58192412203236787</v>
      </c>
      <c r="O1736" s="60">
        <v>-1.5651611877546487</v>
      </c>
      <c r="P1736" s="56" t="str">
        <f t="shared" si="2186"/>
        <v>347/4</v>
      </c>
      <c r="R1736" s="80"/>
      <c r="S1736" s="3" t="s">
        <v>29</v>
      </c>
      <c r="T1736" s="60">
        <f ca="1"/>
        <v>-0.34989542708239374</v>
      </c>
      <c r="U1736" s="60">
        <f ca="1"/>
        <v>-1.6805671070351194</v>
      </c>
      <c r="V1736" s="60">
        <f ca="1"/>
        <v>-0.47959416698177476</v>
      </c>
      <c r="W1736" s="60">
        <f ca="1"/>
        <v>-0.7336705868482476</v>
      </c>
      <c r="X1736" s="60">
        <f ca="1"/>
        <v>0.44856466827441843</v>
      </c>
      <c r="Y1736" s="52">
        <f ca="1">$B$12 * EXP(($E$3 - $C$12^2/2) * Y$2 + $C$12*SQRT(Y$2)*T1736)</f>
        <v>90.486580492786132</v>
      </c>
      <c r="Z1736" s="52">
        <f ca="1">Y1736 * EXP(($E$3 - $C$12^2/2) * (Z$2-Y$2) + $C$12*SQRT(Z$2-Y$2)*U1736)</f>
        <v>54.928449809293625</v>
      </c>
      <c r="AA1736" s="52">
        <f ca="1">Z1736 * EXP(($E$3 - $C$12^2/2) * (AA$2-Z$2) + $C$12*SQRT(AA$2-Z$2)*V1736)</f>
        <v>47.806096617252095</v>
      </c>
      <c r="AB1736" s="52">
        <f ca="1">AA1736 * EXP(($E$3 - $C$12^2/2) * (AB$2-AA$2) + $C$12*SQRT(AB$2-AA$2)*W1736)</f>
        <v>38.553697106640364</v>
      </c>
      <c r="AC1736" s="52">
        <f ca="1">AB1736 * EXP(($E$3 - $C$12^2/2) * (AC$2-AB$2) + $C$12*SQRT(AC$2-AB$2)*X1736)</f>
        <v>44.328215812329013</v>
      </c>
      <c r="AD1736" s="47"/>
      <c r="AE1736" s="3" t="s">
        <v>47</v>
      </c>
      <c r="AF1736" s="64">
        <f t="shared" ref="AF1736" ca="1" si="2192">($B$5*AF1738 + (1 + $B$6)*AF1737)*$B$2</f>
        <v>15000</v>
      </c>
      <c r="AG1736" s="64">
        <f t="shared" ref="AG1736" ca="1" si="2193">($B$5*AG1738 + (1 + $B$6)*AG1737)*$B$2</f>
        <v>0</v>
      </c>
      <c r="AH1736" s="64">
        <f t="shared" ref="AH1736" ca="1" si="2194">($B$5*AH1738 + (1 + $B$6)*AH1737)*$B$2</f>
        <v>0</v>
      </c>
      <c r="AI1736" s="64">
        <f t="shared" ref="AI1736" ca="1" si="2195">($B$5*AI1738 + (1 + $B$6)*AI1737)*$B$2</f>
        <v>0</v>
      </c>
      <c r="AJ1736" s="64" cm="1">
        <f t="array" aca="1" ref="AJ1736" ca="1">($B$5*AJ1738 + (1 + $B$6)*AJ1737 + AND(NOT(AF1737:AJ1737)))*$B$2</f>
        <v>100000</v>
      </c>
      <c r="AK1736" s="73"/>
      <c r="AL1736" s="70"/>
    </row>
    <row r="1737" spans="7:38" ht="14.55" customHeight="1" x14ac:dyDescent="0.3">
      <c r="G1737" s="3">
        <v>1735</v>
      </c>
      <c r="H1737" s="58">
        <v>1.5043828319413324</v>
      </c>
      <c r="I1737" s="58">
        <v>-9.8357098644420798E-2</v>
      </c>
      <c r="J1737" s="58">
        <v>-0.11771126778913377</v>
      </c>
      <c r="K1737" s="59">
        <v>1.3896343552464379</v>
      </c>
      <c r="L1737" s="60">
        <f t="array" ref="L1737:O1737">TRANSPOSE(MMULT(Option!$B$25:$E$28, TRANSPOSE(H1737:K1737)))</f>
        <v>1.5043828319413324</v>
      </c>
      <c r="M1737" s="60">
        <v>0.51160736284167363</v>
      </c>
      <c r="N1737" s="60">
        <v>0.47261020716937835</v>
      </c>
      <c r="O1737" s="60">
        <v>1.7430340777078976</v>
      </c>
      <c r="P1737" s="56" t="str">
        <f t="shared" si="2186"/>
        <v>347/5</v>
      </c>
      <c r="R1737" s="80"/>
      <c r="S1737" s="3" t="s">
        <v>31</v>
      </c>
      <c r="T1737" s="60">
        <f ca="1"/>
        <v>-0.55908309781460463</v>
      </c>
      <c r="U1737" s="60">
        <f ca="1"/>
        <v>-0.23078373198934821</v>
      </c>
      <c r="V1737" s="60">
        <f ca="1"/>
        <v>1.0844302400137702</v>
      </c>
      <c r="W1737" s="60">
        <f ca="1"/>
        <v>-1.2782075354225761</v>
      </c>
      <c r="X1737" s="60">
        <f ca="1"/>
        <v>-0.50749213409989258</v>
      </c>
      <c r="Y1737" s="52">
        <f ca="1">$B$13 * EXP(($E$3 - $C$13^2/2) * Y$2 + $C$13*SQRT(Y$2)*T1737)</f>
        <v>84.982491816441936</v>
      </c>
      <c r="Z1737" s="52">
        <f ca="1">Y1737 * EXP(($E$3 - $C$13^2/2) * (Z$2-Y$2) + $C$13*SQRT(Z$2-Y$2)*U1737)</f>
        <v>79.695262075516922</v>
      </c>
      <c r="AA1737" s="52">
        <f ca="1">Z1737 * EXP(($E$3 - $C$13^2/2) * (AA$2-Z$2) + $C$13*SQRT(AA$2-Z$2)*V1737)</f>
        <v>110.89005434564012</v>
      </c>
      <c r="AB1737" s="52">
        <f ca="1">AA1737 * EXP(($E$3 - $C$13^2/2) * (AB$2-AA$2) + $C$13*SQRT(AB$2-AA$2)*W1737)</f>
        <v>75.950130587211774</v>
      </c>
      <c r="AC1737" s="52">
        <f ca="1">AB1737 * EXP(($E$3 - $C$13^2/2) * (AC$2-AB$2) + $C$13*SQRT(AC$2-AB$2)*X1737)</f>
        <v>65.551055231383216</v>
      </c>
      <c r="AD1737" s="47"/>
      <c r="AE1737" s="3" t="s">
        <v>46</v>
      </c>
      <c r="AF1737" s="52" t="b">
        <f t="shared" ref="AF1737" ca="1" si="2196">AF1735 &gt;= $B$4</f>
        <v>0</v>
      </c>
      <c r="AG1737" s="52" t="b">
        <f t="array" aca="1" ref="AG1737" ca="1">AND(AG1735 &gt;= $B$4, NOT(OR($AF1737:AF1737)))</f>
        <v>0</v>
      </c>
      <c r="AH1737" s="52" t="b">
        <f t="array" aca="1" ref="AH1737" ca="1">AND(AH1735 &gt;= $B$4, NOT(OR($AF1737:AG1737)))</f>
        <v>0</v>
      </c>
      <c r="AI1737" s="52" t="b">
        <f t="array" aca="1" ref="AI1737" ca="1">AND(AI1735 &gt;= $B$4, NOT(OR($AF1737:AH1737)))</f>
        <v>0</v>
      </c>
      <c r="AJ1737" s="52" t="b">
        <f t="array" aca="1" ref="AJ1737" ca="1">AND(AJ1735 &gt;= $B$4, NOT(OR($AF1737:AI1737)))</f>
        <v>0</v>
      </c>
      <c r="AK1737" s="73"/>
      <c r="AL1737" s="70"/>
    </row>
    <row r="1738" spans="7:38" ht="14.55" customHeight="1" x14ac:dyDescent="0.3">
      <c r="G1738" s="3">
        <v>1736</v>
      </c>
      <c r="H1738" s="58">
        <v>-0.43230597850277019</v>
      </c>
      <c r="I1738" s="58">
        <v>0.34471116091682097</v>
      </c>
      <c r="J1738" s="58">
        <v>0.16653972697278432</v>
      </c>
      <c r="K1738" s="59">
        <v>1.0319043380633135</v>
      </c>
      <c r="L1738" s="60">
        <f t="array" ref="L1738:O1738">TRANSPOSE(MMULT(Option!$B$25:$E$28, TRANSPOSE(H1738:K1738)))</f>
        <v>-0.43230597850277019</v>
      </c>
      <c r="M1738" s="60">
        <v>0.14301060615837896</v>
      </c>
      <c r="N1738" s="60">
        <v>6.3617697861586039E-2</v>
      </c>
      <c r="O1738" s="60">
        <v>0.83351948709427093</v>
      </c>
      <c r="P1738" s="56" t="str">
        <f t="shared" si="2186"/>
        <v>348/1</v>
      </c>
      <c r="R1738" s="80"/>
      <c r="S1738" s="3" t="s">
        <v>30</v>
      </c>
      <c r="T1738" s="60">
        <f ca="1"/>
        <v>-0.5688414935288969</v>
      </c>
      <c r="U1738" s="60">
        <f ca="1"/>
        <v>-1.1884984222838113</v>
      </c>
      <c r="V1738" s="60">
        <f ca="1"/>
        <v>1.1354219660950648</v>
      </c>
      <c r="W1738" s="60">
        <f ca="1"/>
        <v>-0.62400701726198204</v>
      </c>
      <c r="X1738" s="60">
        <f ca="1"/>
        <v>0.16764078387928436</v>
      </c>
      <c r="Y1738" s="52">
        <f ca="1">$B$14 * EXP(($E$3 - $C$14^2/2) * Y$2 + $C$14*SQRT(Y$2)*T1738)</f>
        <v>84.734067791676992</v>
      </c>
      <c r="Z1738" s="52">
        <f ca="1">Y1738 * EXP(($E$3 - $C$14^2/2) * (Z$2-Y$2) + $C$14*SQRT(Z$2-Y$2)*U1738)</f>
        <v>59.618636088524518</v>
      </c>
      <c r="AA1738" s="52">
        <f ca="1">Z1738 * EXP(($E$3 - $C$14^2/2) * (AA$2-Z$2) + $C$14*SQRT(AA$2-Z$2)*V1738)</f>
        <v>84.233676614074867</v>
      </c>
      <c r="AB1738" s="52">
        <f ca="1">AA1738 * EXP(($E$3 - $C$14^2/2) * (AB$2-AA$2) + $C$14*SQRT(AB$2-AA$2)*W1738)</f>
        <v>70.203115886491744</v>
      </c>
      <c r="AC1738" s="52">
        <f ca="1">AB1738 * EXP(($E$3 - $C$14^2/2) * (AC$2-AB$2) + $C$14*SQRT(AC$2-AB$2)*X1738)</f>
        <v>74.194122174462478</v>
      </c>
      <c r="AD1738" s="47"/>
      <c r="AE1738" s="3" t="s">
        <v>68</v>
      </c>
      <c r="AF1738" s="52" t="b">
        <f ca="1">AND(AF1735&gt;$B$3, NOT(OR($AF1737:AF1737)))</f>
        <v>1</v>
      </c>
      <c r="AG1738" s="52" t="b">
        <f ca="1">AND(AG1735&gt;$B$3, NOT(OR($AF1737:AG1737)))</f>
        <v>0</v>
      </c>
      <c r="AH1738" s="52" t="b">
        <f ca="1">AND(AH1735&gt;$B$3, NOT(OR($AF1737:AH1737)))</f>
        <v>0</v>
      </c>
      <c r="AI1738" s="52" t="b">
        <f ca="1">AND(AI1735&gt;$B$3, NOT(OR($AF1737:AI1737)))</f>
        <v>0</v>
      </c>
      <c r="AJ1738" s="52" t="b">
        <f ca="1">AND(AJ1735&gt;$B$3, NOT(OR($AF1737:AJ1737)))</f>
        <v>0</v>
      </c>
      <c r="AK1738" s="74"/>
      <c r="AL1738" s="70"/>
    </row>
    <row r="1739" spans="7:38" ht="14.55" customHeight="1" x14ac:dyDescent="0.3">
      <c r="G1739" s="3">
        <v>1737</v>
      </c>
      <c r="H1739" s="58">
        <v>-0.65345660709355036</v>
      </c>
      <c r="I1739" s="58">
        <v>0.41524319403201998</v>
      </c>
      <c r="J1739" s="58">
        <v>-2.7792389327676315</v>
      </c>
      <c r="K1739" s="59">
        <v>1.4353545147067333E-2</v>
      </c>
      <c r="L1739" s="60">
        <f t="array" ref="L1739:O1739">TRANSPOSE(MMULT(Option!$B$25:$E$28, TRANSPOSE(H1739:K1739)))</f>
        <v>-0.65345660709355036</v>
      </c>
      <c r="M1739" s="60">
        <v>0.11919403085597319</v>
      </c>
      <c r="N1739" s="60">
        <v>-2.5936799798599948</v>
      </c>
      <c r="O1739" s="60">
        <v>-0.68280670408329713</v>
      </c>
      <c r="P1739" s="56" t="str">
        <f t="shared" si="2186"/>
        <v>348/2</v>
      </c>
      <c r="R1739" s="80">
        <v>435</v>
      </c>
      <c r="S1739" s="3" t="s">
        <v>28</v>
      </c>
      <c r="T1739" s="60">
        <f t="array" aca="1" ref="T1739:T1742" ca="1">TRANSPOSE(OFFSET($L$3, MATCH($R1739 &amp; "/" &amp; T$2, $P$3:$P$5002, 0) - 1, 0, 1, $E$1))</f>
        <v>1.9688555394764007</v>
      </c>
      <c r="U1739" s="60">
        <f t="array" aca="1" ref="U1739:U1742" ca="1">TRANSPOSE(OFFSET($L$3, MATCH($R1739 &amp; "/" &amp; U$2, $P$3:$P$5002, 0) - 1, 0, 1, $E$1))</f>
        <v>-0.15809056045314923</v>
      </c>
      <c r="V1739" s="60">
        <f t="array" aca="1" ref="V1739:V1742" ca="1">TRANSPOSE(OFFSET($L$3, MATCH($R1739 &amp; "/" &amp; V$2, $P$3:$P$5002, 0) - 1, 0, 1, $E$1))</f>
        <v>0.63244583971892709</v>
      </c>
      <c r="W1739" s="60">
        <f t="array" aca="1" ref="W1739:W1742" ca="1">TRANSPOSE(OFFSET($L$3, MATCH($R1739 &amp; "/" &amp; W$2, $P$3:$P$5002, 0) - 1, 0, 1, $E$1))</f>
        <v>1.5416738948654301</v>
      </c>
      <c r="X1739" s="60">
        <f t="array" aca="1" ref="X1739:X1742" ca="1">TRANSPOSE(OFFSET($L$3, MATCH($R1739 &amp; "/" &amp; X$2, $P$3:$P$5002, 0) - 1, 0, 1, $E$1))</f>
        <v>-1.0741213322445375</v>
      </c>
      <c r="Y1739" s="52">
        <f ca="1">$B$11 * EXP(($E$3 - $C$11^2/2) * Y$2 + $C$11*SQRT(Y$2)*T1739)</f>
        <v>181.42218841811223</v>
      </c>
      <c r="Z1739" s="52">
        <f ca="1">Y1739 * EXP(($E$3 - $C$11^2/2) * (Z$2-Y$2) + $C$11*SQRT(Z$2-Y$2)*U1739)</f>
        <v>173.88595959125746</v>
      </c>
      <c r="AA1739" s="52">
        <f ca="1">Z1739 * EXP(($E$3 - $C$11^2/2) * (AA$2-Z$2) + $C$11*SQRT(AA$2-Z$2)*V1739)</f>
        <v>211.26925956303307</v>
      </c>
      <c r="AB1739" s="52">
        <f ca="1">AA1739 * EXP(($E$3 - $C$11^2/2) * (AB$2-AA$2) + $C$11*SQRT(AB$2-AA$2)*W1739)</f>
        <v>337.18630117173609</v>
      </c>
      <c r="AC1739" s="52">
        <f ca="1">AB1739 * EXP(($E$3 - $C$11^2/2) * (AC$2-AB$2) + $C$11*SQRT(AC$2-AB$2)*X1739)</f>
        <v>245.52510443486045</v>
      </c>
      <c r="AD1739" s="47"/>
      <c r="AE1739" s="3" t="s">
        <v>69</v>
      </c>
      <c r="AF1739" s="20" cm="1">
        <f t="array" aca="1" ref="AF1739" ca="1">MIN(Y1739:Y1742 / $D$11:$D$14)</f>
        <v>0.74938467157633259</v>
      </c>
      <c r="AG1739" s="20" cm="1">
        <f t="array" aca="1" ref="AG1739" ca="1">MIN(Z1739:Z1742 / $D$11:$D$14)</f>
        <v>0.83726928546309543</v>
      </c>
      <c r="AH1739" s="20" cm="1">
        <f t="array" aca="1" ref="AH1739" ca="1">MIN(AA1739:AA1742 / $D$11:$D$14)</f>
        <v>0.95586812031439916</v>
      </c>
      <c r="AI1739" s="20" cm="1">
        <f t="array" aca="1" ref="AI1739" ca="1">MIN(AB1739:AB1742 / $D$11:$D$14)</f>
        <v>0.95584689894053254</v>
      </c>
      <c r="AJ1739" s="20" cm="1">
        <f t="array" aca="1" ref="AJ1739" ca="1">MIN(AC1739:AC1742 / $D$11:$D$14)</f>
        <v>0.8275622554108959</v>
      </c>
      <c r="AK1739" s="72">
        <f t="array" aca="1" ref="AK1739" ca="1">SUMPRODUCT(AF1740:AJ1740, EXP(-$E$3*$AF$2:$AJ$2))</f>
        <v>128326.23226629655</v>
      </c>
      <c r="AL1739" s="70">
        <f ca="1">MAX(AC1740 - $D$11, 0) * EXP(-$E$2*$E$3)</f>
        <v>28.503972612598407</v>
      </c>
    </row>
    <row r="1740" spans="7:38" ht="14.55" customHeight="1" x14ac:dyDescent="0.3">
      <c r="G1740" s="3">
        <v>1738</v>
      </c>
      <c r="H1740" s="58">
        <v>1.2909369700592559</v>
      </c>
      <c r="I1740" s="58">
        <v>1.4820974247899263</v>
      </c>
      <c r="J1740" s="58">
        <v>0.56336650554175483</v>
      </c>
      <c r="K1740" s="59">
        <v>1.2014305674822345</v>
      </c>
      <c r="L1740" s="60">
        <f t="array" ref="L1740:O1740">TRANSPOSE(MMULT(Option!$B$25:$E$28, TRANSPOSE(H1740:K1740)))</f>
        <v>1.2909369700592559</v>
      </c>
      <c r="M1740" s="60">
        <v>1.8747395153034938</v>
      </c>
      <c r="N1740" s="60">
        <v>1.3992894682873913</v>
      </c>
      <c r="O1740" s="60">
        <v>2.0432805496840487</v>
      </c>
      <c r="P1740" s="56" t="str">
        <f t="shared" si="2186"/>
        <v>348/3</v>
      </c>
      <c r="R1740" s="80"/>
      <c r="S1740" s="3" t="s">
        <v>29</v>
      </c>
      <c r="T1740" s="60">
        <f ca="1"/>
        <v>-0.42892093220344285</v>
      </c>
      <c r="U1740" s="60">
        <f ca="1"/>
        <v>0.49771487369632089</v>
      </c>
      <c r="V1740" s="60">
        <f ca="1"/>
        <v>-0.2692450245214229</v>
      </c>
      <c r="W1740" s="60">
        <f ca="1"/>
        <v>0.95540915645532465</v>
      </c>
      <c r="X1740" s="60">
        <f ca="1"/>
        <v>0.2013268676160328</v>
      </c>
      <c r="Y1740" s="52">
        <f ca="1">$B$12 * EXP(($E$3 - $C$12^2/2) * Y$2 + $C$12*SQRT(Y$2)*T1740)</f>
        <v>88.366585519610581</v>
      </c>
      <c r="Z1740" s="52">
        <f ca="1">Y1740 * EXP(($E$3 - $C$12^2/2) * (Z$2-Y$2) + $C$12*SQRT(Z$2-Y$2)*U1740)</f>
        <v>103.11123618351847</v>
      </c>
      <c r="AA1740" s="52">
        <f ca="1">Z1740 * EXP(($E$3 - $C$12^2/2) * (AA$2-Z$2) + $C$12*SQRT(AA$2-Z$2)*V1740)</f>
        <v>95.586812031439919</v>
      </c>
      <c r="AB1740" s="52">
        <f ca="1">AA1740 * EXP(($E$3 - $C$12^2/2) * (AB$2-AA$2) + $C$12*SQRT(AB$2-AA$2)*W1740)</f>
        <v>127.95230893108415</v>
      </c>
      <c r="AC1740" s="52">
        <f ca="1">AB1740 * EXP(($E$3 - $C$12^2/2) * (AC$2-AB$2) + $C$12*SQRT(AC$2-AB$2)*X1740)</f>
        <v>136.59982531114764</v>
      </c>
      <c r="AD1740" s="47"/>
      <c r="AE1740" s="3" t="s">
        <v>47</v>
      </c>
      <c r="AF1740" s="64">
        <f t="shared" ref="AF1740" ca="1" si="2197">($B$5*AF1742 + (1 + $B$6)*AF1741)*$B$2</f>
        <v>0</v>
      </c>
      <c r="AG1740" s="64">
        <f t="shared" ref="AG1740" ca="1" si="2198">($B$5*AG1742 + (1 + $B$6)*AG1741)*$B$2</f>
        <v>15000</v>
      </c>
      <c r="AH1740" s="64">
        <f t="shared" ref="AH1740" ca="1" si="2199">($B$5*AH1742 + (1 + $B$6)*AH1741)*$B$2</f>
        <v>15000</v>
      </c>
      <c r="AI1740" s="64">
        <f t="shared" ref="AI1740" ca="1" si="2200">($B$5*AI1742 + (1 + $B$6)*AI1741)*$B$2</f>
        <v>15000</v>
      </c>
      <c r="AJ1740" s="64" cm="1">
        <f t="array" aca="1" ref="AJ1740" ca="1">($B$5*AJ1742 + (1 + $B$6)*AJ1741 + AND(NOT(AF1741:AJ1741)))*$B$2</f>
        <v>114999.99999999999</v>
      </c>
      <c r="AK1740" s="73"/>
      <c r="AL1740" s="70"/>
    </row>
    <row r="1741" spans="7:38" ht="14.55" customHeight="1" x14ac:dyDescent="0.3">
      <c r="G1741" s="3">
        <v>1739</v>
      </c>
      <c r="H1741" s="58">
        <v>1.126031886878216</v>
      </c>
      <c r="I1741" s="58">
        <v>-1.2767850870973756</v>
      </c>
      <c r="J1741" s="58">
        <v>0.25995324778026152</v>
      </c>
      <c r="K1741" s="59">
        <v>0.50999467423886591</v>
      </c>
      <c r="L1741" s="60">
        <f t="array" ref="L1741:O1741">TRANSPOSE(MMULT(Option!$B$25:$E$28, TRANSPOSE(H1741:K1741)))</f>
        <v>1.126031886878216</v>
      </c>
      <c r="M1741" s="60">
        <v>-0.71978010681161542</v>
      </c>
      <c r="N1741" s="60">
        <v>0.34439149128665469</v>
      </c>
      <c r="O1741" s="60">
        <v>0.60354296282153164</v>
      </c>
      <c r="P1741" s="56" t="str">
        <f t="shared" si="2186"/>
        <v>348/4</v>
      </c>
      <c r="R1741" s="80"/>
      <c r="S1741" s="3" t="s">
        <v>31</v>
      </c>
      <c r="T1741" s="60">
        <f ca="1"/>
        <v>-0.97834282364457947</v>
      </c>
      <c r="U1741" s="60">
        <f ca="1"/>
        <v>0.35297771271598571</v>
      </c>
      <c r="V1741" s="60">
        <f ca="1"/>
        <v>0.61351484261830747</v>
      </c>
      <c r="W1741" s="60">
        <f ca="1"/>
        <v>-0.205341486047942</v>
      </c>
      <c r="X1741" s="60">
        <f ca="1"/>
        <v>-0.49704471709456854</v>
      </c>
      <c r="Y1741" s="52">
        <f ca="1">$B$13 * EXP(($E$3 - $C$13^2/2) * Y$2 + $C$13*SQRT(Y$2)*T1741)</f>
        <v>74.938467157633255</v>
      </c>
      <c r="Z1741" s="52">
        <f ca="1">Y1741 * EXP(($E$3 - $C$13^2/2) * (Z$2-Y$2) + $C$13*SQRT(Z$2-Y$2)*U1741)</f>
        <v>83.726928546309537</v>
      </c>
      <c r="AA1741" s="52">
        <f ca="1">Z1741 * EXP(($E$3 - $C$13^2/2) * (AA$2-Z$2) + $C$13*SQRT(AA$2-Z$2)*V1741)</f>
        <v>101.15106631690902</v>
      </c>
      <c r="AB1741" s="52">
        <f ca="1">AA1741 * EXP(($E$3 - $C$13^2/2) * (AB$2-AA$2) + $C$13*SQRT(AB$2-AA$2)*W1741)</f>
        <v>95.584689894053255</v>
      </c>
      <c r="AC1741" s="52">
        <f ca="1">AB1741 * EXP(($E$3 - $C$13^2/2) * (AC$2-AB$2) + $C$13*SQRT(AC$2-AB$2)*X1741)</f>
        <v>82.756225541089592</v>
      </c>
      <c r="AD1741" s="47"/>
      <c r="AE1741" s="3" t="s">
        <v>46</v>
      </c>
      <c r="AF1741" s="52" t="b">
        <f t="shared" ref="AF1741" ca="1" si="2201">AF1739 &gt;= $B$4</f>
        <v>0</v>
      </c>
      <c r="AG1741" s="52" t="b">
        <f t="array" aca="1" ref="AG1741" ca="1">AND(AG1739 &gt;= $B$4, NOT(OR($AF1741:AF1741)))</f>
        <v>0</v>
      </c>
      <c r="AH1741" s="52" t="b">
        <f t="array" aca="1" ref="AH1741" ca="1">AND(AH1739 &gt;= $B$4, NOT(OR($AF1741:AG1741)))</f>
        <v>0</v>
      </c>
      <c r="AI1741" s="52" t="b">
        <f t="array" aca="1" ref="AI1741" ca="1">AND(AI1739 &gt;= $B$4, NOT(OR($AF1741:AH1741)))</f>
        <v>0</v>
      </c>
      <c r="AJ1741" s="52" t="b">
        <f t="array" aca="1" ref="AJ1741" ca="1">AND(AJ1739 &gt;= $B$4, NOT(OR($AF1741:AI1741)))</f>
        <v>0</v>
      </c>
      <c r="AK1741" s="73"/>
      <c r="AL1741" s="70"/>
    </row>
    <row r="1742" spans="7:38" ht="14.55" customHeight="1" x14ac:dyDescent="0.3">
      <c r="G1742" s="3">
        <v>1740</v>
      </c>
      <c r="H1742" s="58">
        <v>-2.2299575552768665</v>
      </c>
      <c r="I1742" s="58">
        <v>-1.1481033312730865E-2</v>
      </c>
      <c r="J1742" s="58">
        <v>-0.22586916220044412</v>
      </c>
      <c r="K1742" s="59">
        <v>0.15849136373647579</v>
      </c>
      <c r="L1742" s="60">
        <f t="array" ref="L1742:O1742">TRANSPOSE(MMULT(Option!$B$25:$E$28, TRANSPOSE(H1742:K1742)))</f>
        <v>-2.2299575552768665</v>
      </c>
      <c r="M1742" s="60">
        <v>-0.90250556295312645</v>
      </c>
      <c r="N1742" s="60">
        <v>-1.0933726210328403</v>
      </c>
      <c r="O1742" s="60">
        <v>-0.80335071346475118</v>
      </c>
      <c r="P1742" s="56" t="str">
        <f t="shared" si="2186"/>
        <v>348/5</v>
      </c>
      <c r="R1742" s="80"/>
      <c r="S1742" s="3" t="s">
        <v>30</v>
      </c>
      <c r="T1742" s="60">
        <f ca="1"/>
        <v>0.66098014298054808</v>
      </c>
      <c r="U1742" s="60">
        <f ca="1"/>
        <v>0.67750835113647134</v>
      </c>
      <c r="V1742" s="60">
        <f ca="1"/>
        <v>1.3192750745756858</v>
      </c>
      <c r="W1742" s="60">
        <f ca="1"/>
        <v>0.46606252405243281</v>
      </c>
      <c r="X1742" s="60">
        <f ca="1"/>
        <v>-0.91996297428960427</v>
      </c>
      <c r="Y1742" s="52">
        <f ca="1">$B$14 * EXP(($E$3 - $C$14^2/2) * Y$2 + $C$14*SQRT(Y$2)*T1742)</f>
        <v>122.54327450674474</v>
      </c>
      <c r="Z1742" s="52">
        <f ca="1">Y1742 * EXP(($E$3 - $C$14^2/2) * (Z$2-Y$2) + $C$14*SQRT(Z$2-Y$2)*U1742)</f>
        <v>150.9149954440382</v>
      </c>
      <c r="AA1742" s="52">
        <f ca="1">Z1742 * EXP(($E$3 - $C$14^2/2) * (AA$2-Z$2) + $C$14*SQRT(AA$2-Z$2)*V1742)</f>
        <v>225.31496248004805</v>
      </c>
      <c r="AB1742" s="52">
        <f ca="1">AA1742 * EXP(($E$3 - $C$14^2/2) * (AB$2-AA$2) + $C$14*SQRT(AB$2-AA$2)*W1742)</f>
        <v>260.4258078242691</v>
      </c>
      <c r="AC1742" s="52">
        <f ca="1">AB1742 * EXP(($E$3 - $C$14^2/2) * (AC$2-AB$2) + $C$14*SQRT(AC$2-AB$2)*X1742)</f>
        <v>198.60722319620936</v>
      </c>
      <c r="AD1742" s="47"/>
      <c r="AE1742" s="3" t="s">
        <v>68</v>
      </c>
      <c r="AF1742" s="52" t="b">
        <f ca="1">AND(AF1739&gt;$B$3, NOT(OR($AF1741:AF1741)))</f>
        <v>0</v>
      </c>
      <c r="AG1742" s="52" t="b">
        <f ca="1">AND(AG1739&gt;$B$3, NOT(OR($AF1741:AG1741)))</f>
        <v>1</v>
      </c>
      <c r="AH1742" s="52" t="b">
        <f ca="1">AND(AH1739&gt;$B$3, NOT(OR($AF1741:AH1741)))</f>
        <v>1</v>
      </c>
      <c r="AI1742" s="52" t="b">
        <f ca="1">AND(AI1739&gt;$B$3, NOT(OR($AF1741:AI1741)))</f>
        <v>1</v>
      </c>
      <c r="AJ1742" s="52" t="b">
        <f ca="1">AND(AJ1739&gt;$B$3, NOT(OR($AF1741:AJ1741)))</f>
        <v>1</v>
      </c>
      <c r="AK1742" s="74"/>
      <c r="AL1742" s="70"/>
    </row>
    <row r="1743" spans="7:38" ht="14.55" customHeight="1" x14ac:dyDescent="0.3">
      <c r="G1743" s="3">
        <v>1741</v>
      </c>
      <c r="H1743" s="58">
        <v>1.2401694516434458</v>
      </c>
      <c r="I1743" s="58">
        <v>1.9416220468624594</v>
      </c>
      <c r="J1743" s="58">
        <v>0.10112262269135656</v>
      </c>
      <c r="K1743" s="59">
        <v>9.8457037205057316E-2</v>
      </c>
      <c r="L1743" s="60">
        <f t="array" ref="L1743:O1743">TRANSPOSE(MMULT(Option!$B$25:$E$28, TRANSPOSE(H1743:K1743)))</f>
        <v>1.2401694516434458</v>
      </c>
      <c r="M1743" s="60">
        <v>2.2755937808058415</v>
      </c>
      <c r="N1743" s="60">
        <v>1.093320798074914</v>
      </c>
      <c r="O1743" s="60">
        <v>1.1085544651323944</v>
      </c>
      <c r="P1743" s="56" t="str">
        <f t="shared" si="2186"/>
        <v>349/1</v>
      </c>
      <c r="R1743" s="80">
        <v>436</v>
      </c>
      <c r="S1743" s="3" t="s">
        <v>28</v>
      </c>
      <c r="T1743" s="60">
        <f t="array" aca="1" ref="T1743:T1746" ca="1">TRANSPOSE(OFFSET($L$3, MATCH($R1743 &amp; "/" &amp; T$2, $P$3:$P$5002, 0) - 1, 0, 1, $E$1))</f>
        <v>-1.0565804230161451</v>
      </c>
      <c r="U1743" s="60">
        <f t="array" aca="1" ref="U1743:U1746" ca="1">TRANSPOSE(OFFSET($L$3, MATCH($R1743 &amp; "/" &amp; U$2, $P$3:$P$5002, 0) - 1, 0, 1, $E$1))</f>
        <v>3.153628946859198E-2</v>
      </c>
      <c r="V1743" s="60">
        <f t="array" aca="1" ref="V1743:V1746" ca="1">TRANSPOSE(OFFSET($L$3, MATCH($R1743 &amp; "/" &amp; V$2, $P$3:$P$5002, 0) - 1, 0, 1, $E$1))</f>
        <v>1.2560118931269304</v>
      </c>
      <c r="W1743" s="60">
        <f t="array" aca="1" ref="W1743:W1746" ca="1">TRANSPOSE(OFFSET($L$3, MATCH($R1743 &amp; "/" &amp; W$2, $P$3:$P$5002, 0) - 1, 0, 1, $E$1))</f>
        <v>0.20719770013821265</v>
      </c>
      <c r="X1743" s="60">
        <f t="array" aca="1" ref="X1743:X1746" ca="1">TRANSPOSE(OFFSET($L$3, MATCH($R1743 &amp; "/" &amp; X$2, $P$3:$P$5002, 0) - 1, 0, 1, $E$1))</f>
        <v>1.0458855193169967</v>
      </c>
      <c r="Y1743" s="52">
        <f ca="1">$B$11 * EXP(($E$3 - $C$11^2/2) * Y$2 + $C$11*SQRT(Y$2)*T1743)</f>
        <v>73.200046710104786</v>
      </c>
      <c r="Z1743" s="52">
        <f ca="1">Y1743 * EXP(($E$3 - $C$11^2/2) * (Z$2-Y$2) + $C$11*SQRT(Z$2-Y$2)*U1743)</f>
        <v>74.26627502531467</v>
      </c>
      <c r="AA1743" s="52">
        <f ca="1">Z1743 * EXP(($E$3 - $C$11^2/2) * (AA$2-Z$2) + $C$11*SQRT(AA$2-Z$2)*V1743)</f>
        <v>108.79447086357689</v>
      </c>
      <c r="AB1743" s="52">
        <f ca="1">AA1743 * EXP(($E$3 - $C$11^2/2) * (AB$2-AA$2) + $C$11*SQRT(AB$2-AA$2)*W1743)</f>
        <v>116.3519703056248</v>
      </c>
      <c r="AC1743" s="52">
        <f ca="1">AB1743 * EXP(($E$3 - $C$11^2/2) * (AC$2-AB$2) + $C$11*SQRT(AC$2-AB$2)*X1743)</f>
        <v>160.03386989874301</v>
      </c>
      <c r="AD1743" s="47"/>
      <c r="AE1743" s="3" t="s">
        <v>69</v>
      </c>
      <c r="AF1743" s="20" cm="1">
        <f t="array" aca="1" ref="AF1743" ca="1">MIN(Y1743:Y1746 / $D$11:$D$14)</f>
        <v>0.73200046710104782</v>
      </c>
      <c r="AG1743" s="20" cm="1">
        <f t="array" aca="1" ref="AG1743" ca="1">MIN(Z1743:Z1746 / $D$11:$D$14)</f>
        <v>0.74266275025314665</v>
      </c>
      <c r="AH1743" s="20" cm="1">
        <f t="array" aca="1" ref="AH1743" ca="1">MIN(AA1743:AA1746 / $D$11:$D$14)</f>
        <v>1.087944708635769</v>
      </c>
      <c r="AI1743" s="20" cm="1">
        <f t="array" aca="1" ref="AI1743" ca="1">MIN(AB1743:AB1746 / $D$11:$D$14)</f>
        <v>1.1635197030562481</v>
      </c>
      <c r="AJ1743" s="20" cm="1">
        <f t="array" aca="1" ref="AJ1743" ca="1">MIN(AC1743:AC1746 / $D$11:$D$14)</f>
        <v>1.0606528577140621</v>
      </c>
      <c r="AK1743" s="72">
        <f t="array" aca="1" ref="AK1743" ca="1">SUMPRODUCT(AF1744:AJ1744, EXP(-$E$3*$AF$2:$AJ$2))</f>
        <v>114753.67099575714</v>
      </c>
      <c r="AL1743" s="70">
        <f ca="1">MAX(AC1744 - $D$11, 0) * EXP(-$E$2*$E$3)</f>
        <v>31.196399087495912</v>
      </c>
    </row>
    <row r="1744" spans="7:38" ht="14.55" customHeight="1" x14ac:dyDescent="0.3">
      <c r="G1744" s="3">
        <v>1742</v>
      </c>
      <c r="H1744" s="58">
        <v>-9.5184051050919899E-2</v>
      </c>
      <c r="I1744" s="58">
        <v>-0.60632572288897324</v>
      </c>
      <c r="J1744" s="58">
        <v>1.3785067014869237</v>
      </c>
      <c r="K1744" s="59">
        <v>-1.2589789648551399</v>
      </c>
      <c r="L1744" s="60">
        <f t="array" ref="L1744:O1744">TRANSPOSE(MMULT(Option!$B$25:$E$28, TRANSPOSE(H1744:K1744)))</f>
        <v>-9.5184051050919899E-2</v>
      </c>
      <c r="M1744" s="60">
        <v>-0.59378032460787566</v>
      </c>
      <c r="N1744" s="60">
        <v>1.013909347013076</v>
      </c>
      <c r="O1744" s="60">
        <v>-1.0059151807131381</v>
      </c>
      <c r="P1744" s="56" t="str">
        <f t="shared" si="2186"/>
        <v>349/2</v>
      </c>
      <c r="R1744" s="80"/>
      <c r="S1744" s="3" t="s">
        <v>29</v>
      </c>
      <c r="T1744" s="60">
        <f ca="1"/>
        <v>-0.99785511999089915</v>
      </c>
      <c r="U1744" s="60">
        <f ca="1"/>
        <v>0.50507548472475694</v>
      </c>
      <c r="V1744" s="60">
        <f ca="1"/>
        <v>2.5049840356369923</v>
      </c>
      <c r="W1744" s="60">
        <f ca="1"/>
        <v>-0.65478542134194329</v>
      </c>
      <c r="X1744" s="60">
        <f ca="1"/>
        <v>-0.31782205339791797</v>
      </c>
      <c r="Y1744" s="52">
        <f ca="1">$B$12 * EXP(($E$3 - $C$12^2/2) * Y$2 + $C$12*SQRT(Y$2)*T1744)</f>
        <v>74.501082090953886</v>
      </c>
      <c r="Z1744" s="52">
        <f ca="1">Y1744 * EXP(($E$3 - $C$12^2/2) * (Z$2-Y$2) + $C$12*SQRT(Z$2-Y$2)*U1744)</f>
        <v>87.124340146287494</v>
      </c>
      <c r="AA1744" s="52">
        <f ca="1">Z1744 * EXP(($E$3 - $C$12^2/2) * (AA$2-Z$2) + $C$12*SQRT(AA$2-Z$2)*V1744)</f>
        <v>185.64411971779523</v>
      </c>
      <c r="AB1744" s="52">
        <f ca="1">AA1744 * EXP(($E$3 - $C$12^2/2) * (AB$2-AA$2) + $C$12*SQRT(AB$2-AA$2)*W1744)</f>
        <v>153.29986108251489</v>
      </c>
      <c r="AC1744" s="52">
        <f ca="1">AB1744 * EXP(($E$3 - $C$12^2/2) * (AC$2-AB$2) + $C$12*SQRT(AC$2-AB$2)*X1744)</f>
        <v>140.05696933747902</v>
      </c>
      <c r="AD1744" s="47"/>
      <c r="AE1744" s="3" t="s">
        <v>47</v>
      </c>
      <c r="AF1744" s="64">
        <f t="shared" ref="AF1744" ca="1" si="2202">($B$5*AF1746 + (1 + $B$6)*AF1745)*$B$2</f>
        <v>0</v>
      </c>
      <c r="AG1744" s="64">
        <f t="shared" ref="AG1744" ca="1" si="2203">($B$5*AG1746 + (1 + $B$6)*AG1745)*$B$2</f>
        <v>0</v>
      </c>
      <c r="AH1744" s="64">
        <f t="shared" ref="AH1744" ca="1" si="2204">($B$5*AH1746 + (1 + $B$6)*AH1745)*$B$2</f>
        <v>15000</v>
      </c>
      <c r="AI1744" s="64">
        <f t="shared" ref="AI1744" ca="1" si="2205">($B$5*AI1746 + (1 + $B$6)*AI1745)*$B$2</f>
        <v>15000</v>
      </c>
      <c r="AJ1744" s="64" cm="1">
        <f t="array" aca="1" ref="AJ1744" ca="1">($B$5*AJ1746 + (1 + $B$6)*AJ1745 + AND(NOT(AF1745:AJ1745)))*$B$2</f>
        <v>114999.99999999999</v>
      </c>
      <c r="AK1744" s="73"/>
      <c r="AL1744" s="70"/>
    </row>
    <row r="1745" spans="7:38" ht="14.55" customHeight="1" x14ac:dyDescent="0.3">
      <c r="G1745" s="3">
        <v>1743</v>
      </c>
      <c r="H1745" s="58">
        <v>-1.2846779331294473</v>
      </c>
      <c r="I1745" s="58">
        <v>0.43458159552599807</v>
      </c>
      <c r="J1745" s="58">
        <v>-0.64838738948454211</v>
      </c>
      <c r="K1745" s="59">
        <v>0.3683594848370883</v>
      </c>
      <c r="L1745" s="60">
        <f t="array" ref="L1745:O1745">TRANSPOSE(MMULT(Option!$B$25:$E$28, TRANSPOSE(H1745:K1745)))</f>
        <v>-1.2846779331294473</v>
      </c>
      <c r="M1745" s="60">
        <v>-0.11557056182526532</v>
      </c>
      <c r="N1745" s="60">
        <v>-0.96955616918567566</v>
      </c>
      <c r="O1745" s="60">
        <v>-0.21117904167855278</v>
      </c>
      <c r="P1745" s="56" t="str">
        <f t="shared" si="2186"/>
        <v>349/3</v>
      </c>
      <c r="R1745" s="80"/>
      <c r="S1745" s="3" t="s">
        <v>31</v>
      </c>
      <c r="T1745" s="60">
        <f ca="1"/>
        <v>0.66994798683162715</v>
      </c>
      <c r="U1745" s="60">
        <f ca="1"/>
        <v>0.82488414670636501</v>
      </c>
      <c r="V1745" s="60">
        <f ca="1"/>
        <v>1.6424893179685782</v>
      </c>
      <c r="W1745" s="60">
        <f ca="1"/>
        <v>0.26295781054922535</v>
      </c>
      <c r="X1745" s="60">
        <f ca="1"/>
        <v>-0.23985804916390155</v>
      </c>
      <c r="Y1745" s="52">
        <f ca="1">$B$13 * EXP(($E$3 - $C$13^2/2) * Y$2 + $C$13*SQRT(Y$2)*T1745)</f>
        <v>122.87340307407153</v>
      </c>
      <c r="Z1745" s="52">
        <f ca="1">Y1745 * EXP(($E$3 - $C$13^2/2) * (Z$2-Y$2) + $C$13*SQRT(Z$2-Y$2)*U1745)</f>
        <v>158.16200029176511</v>
      </c>
      <c r="AA1745" s="52">
        <f ca="1">Z1745 * EXP(($E$3 - $C$13^2/2) * (AA$2-Z$2) + $C$13*SQRT(AA$2-Z$2)*V1745)</f>
        <v>260.17815852185362</v>
      </c>
      <c r="AB1745" s="52">
        <f ca="1">AA1745 * EXP(($E$3 - $C$13^2/2) * (AB$2-AA$2) + $C$13*SQRT(AB$2-AA$2)*W1745)</f>
        <v>282.94540521686872</v>
      </c>
      <c r="AC1745" s="52">
        <f ca="1">AB1745 * EXP(($E$3 - $C$13^2/2) * (AC$2-AB$2) + $C$13*SQRT(AC$2-AB$2)*X1745)</f>
        <v>264.62045388756712</v>
      </c>
      <c r="AD1745" s="47"/>
      <c r="AE1745" s="3" t="s">
        <v>46</v>
      </c>
      <c r="AF1745" s="52" t="b">
        <f t="shared" ref="AF1745" ca="1" si="2206">AF1743 &gt;= $B$4</f>
        <v>0</v>
      </c>
      <c r="AG1745" s="52" t="b">
        <f t="array" aca="1" ref="AG1745" ca="1">AND(AG1743 &gt;= $B$4, NOT(OR($AF1745:AF1745)))</f>
        <v>0</v>
      </c>
      <c r="AH1745" s="52" t="b">
        <f t="array" aca="1" ref="AH1745" ca="1">AND(AH1743 &gt;= $B$4, NOT(OR($AF1745:AG1745)))</f>
        <v>0</v>
      </c>
      <c r="AI1745" s="52" t="b">
        <f t="array" aca="1" ref="AI1745" ca="1">AND(AI1743 &gt;= $B$4, NOT(OR($AF1745:AH1745)))</f>
        <v>0</v>
      </c>
      <c r="AJ1745" s="52" t="b">
        <f t="array" aca="1" ref="AJ1745" ca="1">AND(AJ1743 &gt;= $B$4, NOT(OR($AF1745:AI1745)))</f>
        <v>0</v>
      </c>
      <c r="AK1745" s="73"/>
      <c r="AL1745" s="70"/>
    </row>
    <row r="1746" spans="7:38" ht="14.55" customHeight="1" x14ac:dyDescent="0.3">
      <c r="G1746" s="3">
        <v>1744</v>
      </c>
      <c r="H1746" s="58">
        <v>1.3858449406401121</v>
      </c>
      <c r="I1746" s="58">
        <v>-6.8468083670491883E-2</v>
      </c>
      <c r="J1746" s="58">
        <v>-2.1424702171306502</v>
      </c>
      <c r="K1746" s="59">
        <v>-1.322509533712569</v>
      </c>
      <c r="L1746" s="60">
        <f t="array" ref="L1746:O1746">TRANSPOSE(MMULT(Option!$B$25:$E$28, TRANSPOSE(H1746:K1746)))</f>
        <v>1.3858449406401121</v>
      </c>
      <c r="M1746" s="60">
        <v>0.49158594103432507</v>
      </c>
      <c r="N1746" s="60">
        <v>-1.3453443337335216</v>
      </c>
      <c r="O1746" s="60">
        <v>-1.0142880481046799</v>
      </c>
      <c r="P1746" s="56" t="str">
        <f t="shared" si="2186"/>
        <v>349/4</v>
      </c>
      <c r="R1746" s="80"/>
      <c r="S1746" s="3" t="s">
        <v>30</v>
      </c>
      <c r="T1746" s="60">
        <f ca="1"/>
        <v>-0.18926731898261542</v>
      </c>
      <c r="U1746" s="60">
        <f ca="1"/>
        <v>0.77217444686430003</v>
      </c>
      <c r="V1746" s="60">
        <f ca="1"/>
        <v>1.2268408273391074</v>
      </c>
      <c r="W1746" s="60">
        <f ca="1"/>
        <v>-0.65573665441411944</v>
      </c>
      <c r="X1746" s="60">
        <f ca="1"/>
        <v>-1.0410625606830484</v>
      </c>
      <c r="Y1746" s="52">
        <f ca="1">$B$14 * EXP(($E$3 - $C$14^2/2) * Y$2 + $C$14*SQRT(Y$2)*T1746)</f>
        <v>94.953755634947271</v>
      </c>
      <c r="Z1746" s="52">
        <f ca="1">Y1746 * EXP(($E$3 - $C$14^2/2) * (Z$2-Y$2) + $C$14*SQRT(Z$2-Y$2)*U1746)</f>
        <v>120.30646044851314</v>
      </c>
      <c r="AA1746" s="52">
        <f ca="1">Z1746 * EXP(($E$3 - $C$14^2/2) * (AA$2-Z$2) + $C$14*SQRT(AA$2-Z$2)*V1746)</f>
        <v>174.70425494269659</v>
      </c>
      <c r="AB1746" s="52">
        <f ca="1">AA1746 * EXP(($E$3 - $C$14^2/2) * (AB$2-AA$2) + $C$14*SQRT(AB$2-AA$2)*W1746)</f>
        <v>144.22485521074046</v>
      </c>
      <c r="AC1746" s="52">
        <f ca="1">AB1746 * EXP(($E$3 - $C$14^2/2) * (AC$2-AB$2) + $C$14*SQRT(AC$2-AB$2)*X1746)</f>
        <v>106.06528577140621</v>
      </c>
      <c r="AD1746" s="47"/>
      <c r="AE1746" s="3" t="s">
        <v>68</v>
      </c>
      <c r="AF1746" s="52" t="b">
        <f ca="1">AND(AF1743&gt;$B$3, NOT(OR($AF1745:AF1745)))</f>
        <v>0</v>
      </c>
      <c r="AG1746" s="52" t="b">
        <f ca="1">AND(AG1743&gt;$B$3, NOT(OR($AF1745:AG1745)))</f>
        <v>0</v>
      </c>
      <c r="AH1746" s="52" t="b">
        <f ca="1">AND(AH1743&gt;$B$3, NOT(OR($AF1745:AH1745)))</f>
        <v>1</v>
      </c>
      <c r="AI1746" s="52" t="b">
        <f ca="1">AND(AI1743&gt;$B$3, NOT(OR($AF1745:AI1745)))</f>
        <v>1</v>
      </c>
      <c r="AJ1746" s="52" t="b">
        <f ca="1">AND(AJ1743&gt;$B$3, NOT(OR($AF1745:AJ1745)))</f>
        <v>1</v>
      </c>
      <c r="AK1746" s="74"/>
      <c r="AL1746" s="70"/>
    </row>
    <row r="1747" spans="7:38" ht="14.55" customHeight="1" x14ac:dyDescent="0.3">
      <c r="G1747" s="3">
        <v>1745</v>
      </c>
      <c r="H1747" s="58">
        <v>-0.96336050785431115</v>
      </c>
      <c r="I1747" s="58">
        <v>-0.70154382654386616</v>
      </c>
      <c r="J1747" s="58">
        <v>0.17694893838525891</v>
      </c>
      <c r="K1747" s="59">
        <v>-0.33923013014180348</v>
      </c>
      <c r="L1747" s="60">
        <f t="array" ref="L1747:O1747">TRANSPOSE(MMULT(Option!$B$25:$E$28, TRANSPOSE(H1747:K1747)))</f>
        <v>-0.96336050785431115</v>
      </c>
      <c r="M1747" s="60">
        <v>-1.0283197408349718</v>
      </c>
      <c r="N1747" s="60">
        <v>-0.41363546593500367</v>
      </c>
      <c r="O1747" s="60">
        <v>-0.82501393120732847</v>
      </c>
      <c r="P1747" s="56" t="str">
        <f t="shared" si="2186"/>
        <v>349/5</v>
      </c>
      <c r="R1747" s="80">
        <v>437</v>
      </c>
      <c r="S1747" s="3" t="s">
        <v>28</v>
      </c>
      <c r="T1747" s="60">
        <f t="array" aca="1" ref="T1747:T1750" ca="1">TRANSPOSE(OFFSET($L$3, MATCH($R1747 &amp; "/" &amp; T$2, $P$3:$P$5002, 0) - 1, 0, 1, $E$1))</f>
        <v>0.25673417211089633</v>
      </c>
      <c r="U1747" s="60">
        <f t="array" aca="1" ref="U1747:U1750" ca="1">TRANSPOSE(OFFSET($L$3, MATCH($R1747 &amp; "/" &amp; U$2, $P$3:$P$5002, 0) - 1, 0, 1, $E$1))</f>
        <v>1.1673666286265205</v>
      </c>
      <c r="V1747" s="60">
        <f t="array" aca="1" ref="V1747:V1750" ca="1">TRANSPOSE(OFFSET($L$3, MATCH($R1747 &amp; "/" &amp; V$2, $P$3:$P$5002, 0) - 1, 0, 1, $E$1))</f>
        <v>-0.69306103235741101</v>
      </c>
      <c r="W1747" s="60">
        <f t="array" aca="1" ref="W1747:W1750" ca="1">TRANSPOSE(OFFSET($L$3, MATCH($R1747 &amp; "/" &amp; W$2, $P$3:$P$5002, 0) - 1, 0, 1, $E$1))</f>
        <v>-2.5775828116321957</v>
      </c>
      <c r="X1747" s="60">
        <f t="array" aca="1" ref="X1747:X1750" ca="1">TRANSPOSE(OFFSET($L$3, MATCH($R1747 &amp; "/" &amp; X$2, $P$3:$P$5002, 0) - 1, 0, 1, $E$1))</f>
        <v>-0.22851826265593991</v>
      </c>
      <c r="Y1747" s="52">
        <f ca="1">$B$11 * EXP(($E$3 - $C$11^2/2) * Y$2 + $C$11*SQRT(Y$2)*T1747)</f>
        <v>108.5477792305129</v>
      </c>
      <c r="Z1747" s="52">
        <f ca="1">Y1747 * EXP(($E$3 - $C$11^2/2) * (Z$2-Y$2) + $C$11*SQRT(Z$2-Y$2)*U1747)</f>
        <v>154.84125428647988</v>
      </c>
      <c r="AA1747" s="52">
        <f ca="1">Z1747 * EXP(($E$3 - $C$11^2/2) * (AA$2-Z$2) + $C$11*SQRT(AA$2-Z$2)*V1747)</f>
        <v>126.40387229668526</v>
      </c>
      <c r="AB1747" s="52">
        <f ca="1">AA1747 * EXP(($E$3 - $C$11^2/2) * (AB$2-AA$2) + $C$11*SQRT(AB$2-AA$2)*W1747)</f>
        <v>58.6276995233222</v>
      </c>
      <c r="AC1747" s="52">
        <f ca="1">AB1747 * EXP(($E$3 - $C$11^2/2) * (AC$2-AB$2) + $C$11*SQRT(AC$2-AB$2)*X1747)</f>
        <v>55.017526285942793</v>
      </c>
      <c r="AD1747" s="47"/>
      <c r="AE1747" s="3" t="s">
        <v>69</v>
      </c>
      <c r="AF1747" s="20" cm="1">
        <f t="array" aca="1" ref="AF1747" ca="1">MIN(Y1747:Y1750 / $D$11:$D$14)</f>
        <v>0.92785328146066814</v>
      </c>
      <c r="AG1747" s="20" cm="1">
        <f t="array" aca="1" ref="AG1747" ca="1">MIN(Z1747:Z1750 / $D$11:$D$14)</f>
        <v>1.4983364708674198</v>
      </c>
      <c r="AH1747" s="20" cm="1">
        <f t="array" aca="1" ref="AH1747" ca="1">MIN(AA1747:AA1750 / $D$11:$D$14)</f>
        <v>0.91083337531613662</v>
      </c>
      <c r="AI1747" s="20" cm="1">
        <f t="array" aca="1" ref="AI1747" ca="1">MIN(AB1747:AB1750 / $D$11:$D$14)</f>
        <v>0.58627699523322196</v>
      </c>
      <c r="AJ1747" s="20" cm="1">
        <f t="array" aca="1" ref="AJ1747" ca="1">MIN(AC1747:AC1750 / $D$11:$D$14)</f>
        <v>0.55017526285942797</v>
      </c>
      <c r="AK1747" s="72">
        <f t="array" aca="1" ref="AK1747" ca="1">SUMPRODUCT(AF1748:AJ1748, EXP(-$E$3*$AF$2:$AJ$2))</f>
        <v>109276.37026128646</v>
      </c>
      <c r="AL1747" s="70">
        <f ca="1">MAX(AC1748 - $D$11, 0) * EXP(-$E$2*$E$3)</f>
        <v>8.1027824993624709</v>
      </c>
    </row>
    <row r="1748" spans="7:38" ht="14.55" customHeight="1" x14ac:dyDescent="0.3">
      <c r="G1748" s="3">
        <v>1746</v>
      </c>
      <c r="H1748" s="58">
        <v>2.29285355619042</v>
      </c>
      <c r="I1748" s="58">
        <v>-4.0288627377110989E-2</v>
      </c>
      <c r="J1748" s="58">
        <v>1.0710181578205717</v>
      </c>
      <c r="K1748" s="59">
        <v>0.32065143951774472</v>
      </c>
      <c r="L1748" s="60">
        <f t="array" ref="L1748:O1748">TRANSPOSE(MMULT(Option!$B$25:$E$28, TRANSPOSE(H1748:K1748)))</f>
        <v>2.29285355619042</v>
      </c>
      <c r="M1748" s="60">
        <v>0.88021628555587172</v>
      </c>
      <c r="N1748" s="60">
        <v>1.8472774118677528</v>
      </c>
      <c r="O1748" s="60">
        <v>1.3902222108446236</v>
      </c>
      <c r="P1748" s="56" t="str">
        <f t="shared" si="2186"/>
        <v>350/1</v>
      </c>
      <c r="R1748" s="80"/>
      <c r="S1748" s="3" t="s">
        <v>29</v>
      </c>
      <c r="T1748" s="60">
        <f ca="1"/>
        <v>0.68865262502306934</v>
      </c>
      <c r="U1748" s="60">
        <f ca="1"/>
        <v>0.62586561920812001</v>
      </c>
      <c r="V1748" s="60">
        <f ca="1"/>
        <v>0.12791040557176775</v>
      </c>
      <c r="W1748" s="60">
        <f ca="1"/>
        <v>-2.0469352964806538</v>
      </c>
      <c r="X1748" s="60">
        <f ca="1"/>
        <v>0.85109930486535634</v>
      </c>
      <c r="Y1748" s="52">
        <f ca="1">$B$12 * EXP(($E$3 - $C$12^2/2) * Y$2 + $C$12*SQRT(Y$2)*T1748)</f>
        <v>123.56483196321606</v>
      </c>
      <c r="Z1748" s="52">
        <f ca="1">Y1748 * EXP(($E$3 - $C$12^2/2) * (Z$2-Y$2) + $C$12*SQRT(Z$2-Y$2)*U1748)</f>
        <v>149.83364708674199</v>
      </c>
      <c r="AA1748" s="52">
        <f ca="1">Z1748 * EXP(($E$3 - $C$12^2/2) * (AA$2-Z$2) + $C$12*SQRT(AA$2-Z$2)*V1748)</f>
        <v>156.47539558779749</v>
      </c>
      <c r="AB1748" s="52">
        <f ca="1">AA1748 * EXP(($E$3 - $C$12^2/2) * (AB$2-AA$2) + $C$12*SQRT(AB$2-AA$2)*W1748)</f>
        <v>85.099247413431925</v>
      </c>
      <c r="AC1748" s="52">
        <f ca="1">AB1748 * EXP(($E$3 - $C$12^2/2) * (AC$2-AB$2) + $C$12*SQRT(AC$2-AB$2)*X1748)</f>
        <v>110.40417867507404</v>
      </c>
      <c r="AD1748" s="47"/>
      <c r="AE1748" s="3" t="s">
        <v>47</v>
      </c>
      <c r="AF1748" s="64">
        <f t="shared" ref="AF1748" ca="1" si="2207">($B$5*AF1750 + (1 + $B$6)*AF1749)*$B$2</f>
        <v>15000</v>
      </c>
      <c r="AG1748" s="64">
        <f t="shared" ref="AG1748" ca="1" si="2208">($B$5*AG1750 + (1 + $B$6)*AG1749)*$B$2</f>
        <v>105000</v>
      </c>
      <c r="AH1748" s="64">
        <f t="shared" ref="AH1748" ca="1" si="2209">($B$5*AH1750 + (1 + $B$6)*AH1749)*$B$2</f>
        <v>0</v>
      </c>
      <c r="AI1748" s="64">
        <f t="shared" ref="AI1748" ca="1" si="2210">($B$5*AI1750 + (1 + $B$6)*AI1749)*$B$2</f>
        <v>0</v>
      </c>
      <c r="AJ1748" s="64" cm="1">
        <f t="array" aca="1" ref="AJ1748" ca="1">($B$5*AJ1750 + (1 + $B$6)*AJ1749 + AND(NOT(AF1749:AJ1749)))*$B$2</f>
        <v>0</v>
      </c>
      <c r="AK1748" s="73"/>
      <c r="AL1748" s="70"/>
    </row>
    <row r="1749" spans="7:38" ht="14.55" customHeight="1" x14ac:dyDescent="0.3">
      <c r="G1749" s="3">
        <v>1747</v>
      </c>
      <c r="H1749" s="58">
        <v>-0.8688773002076472</v>
      </c>
      <c r="I1749" s="58">
        <v>-1.2942008980218132</v>
      </c>
      <c r="J1749" s="58">
        <v>0.87106685242553195</v>
      </c>
      <c r="K1749" s="59">
        <v>0.78099043475420338</v>
      </c>
      <c r="L1749" s="60">
        <f t="array" ref="L1749:O1749">TRANSPOSE(MMULT(Option!$B$25:$E$28, TRANSPOSE(H1749:K1749)))</f>
        <v>-0.8688773002076472</v>
      </c>
      <c r="M1749" s="60">
        <v>-1.5337056360160153</v>
      </c>
      <c r="N1749" s="60">
        <v>7.8614516850138205E-2</v>
      </c>
      <c r="O1749" s="60">
        <v>0.15236282521458588</v>
      </c>
      <c r="P1749" s="56" t="str">
        <f t="shared" si="2186"/>
        <v>350/2</v>
      </c>
      <c r="R1749" s="80"/>
      <c r="S1749" s="3" t="s">
        <v>31</v>
      </c>
      <c r="T1749" s="60">
        <f ca="1"/>
        <v>0.59673713642706949</v>
      </c>
      <c r="U1749" s="60">
        <f ca="1"/>
        <v>2.1181978778438073</v>
      </c>
      <c r="V1749" s="60">
        <f ca="1"/>
        <v>0.30705205581606165</v>
      </c>
      <c r="W1749" s="60">
        <f ca="1"/>
        <v>-1.5616953983539428</v>
      </c>
      <c r="X1749" s="60">
        <f ca="1"/>
        <v>-0.97744276405944186</v>
      </c>
      <c r="Y1749" s="52">
        <f ca="1">$B$13 * EXP(($E$3 - $C$13^2/2) * Y$2 + $C$13*SQRT(Y$2)*T1749)</f>
        <v>120.20412350950333</v>
      </c>
      <c r="Z1749" s="52">
        <f ca="1">Y1749 * EXP(($E$3 - $C$13^2/2) * (Z$2-Y$2) + $C$13*SQRT(Z$2-Y$2)*U1749)</f>
        <v>228.06956458999346</v>
      </c>
      <c r="AA1749" s="52">
        <f ca="1">Z1749 * EXP(($E$3 - $C$13^2/2) * (AA$2-Z$2) + $C$13*SQRT(AA$2-Z$2)*V1749)</f>
        <v>251.32987191264999</v>
      </c>
      <c r="AB1749" s="52">
        <f ca="1">AA1749 * EXP(($E$3 - $C$13^2/2) * (AB$2-AA$2) + $C$13*SQRT(AB$2-AA$2)*W1749)</f>
        <v>158.10473410543131</v>
      </c>
      <c r="AC1749" s="52">
        <f ca="1">AB1749 * EXP(($E$3 - $C$13^2/2) * (AC$2-AB$2) + $C$13*SQRT(AC$2-AB$2)*X1749)</f>
        <v>118.51326062112689</v>
      </c>
      <c r="AD1749" s="47"/>
      <c r="AE1749" s="3" t="s">
        <v>46</v>
      </c>
      <c r="AF1749" s="52" t="b">
        <f t="shared" ref="AF1749" ca="1" si="2211">AF1747 &gt;= $B$4</f>
        <v>0</v>
      </c>
      <c r="AG1749" s="52" t="b">
        <f t="array" aca="1" ref="AG1749" ca="1">AND(AG1747 &gt;= $B$4, NOT(OR($AF1749:AF1749)))</f>
        <v>1</v>
      </c>
      <c r="AH1749" s="52" t="b">
        <f t="array" aca="1" ref="AH1749" ca="1">AND(AH1747 &gt;= $B$4, NOT(OR($AF1749:AG1749)))</f>
        <v>0</v>
      </c>
      <c r="AI1749" s="52" t="b">
        <f t="array" aca="1" ref="AI1749" ca="1">AND(AI1747 &gt;= $B$4, NOT(OR($AF1749:AH1749)))</f>
        <v>0</v>
      </c>
      <c r="AJ1749" s="52" t="b">
        <f t="array" aca="1" ref="AJ1749" ca="1">AND(AJ1747 &gt;= $B$4, NOT(OR($AF1749:AI1749)))</f>
        <v>0</v>
      </c>
      <c r="AK1749" s="73"/>
      <c r="AL1749" s="70"/>
    </row>
    <row r="1750" spans="7:38" ht="14.55" customHeight="1" x14ac:dyDescent="0.3">
      <c r="G1750" s="3">
        <v>1748</v>
      </c>
      <c r="H1750" s="58">
        <v>0.49185536206911468</v>
      </c>
      <c r="I1750" s="58">
        <v>1.2230884511185052</v>
      </c>
      <c r="J1750" s="58">
        <v>1.3009913490928291</v>
      </c>
      <c r="K1750" s="59">
        <v>9.8108119771233654E-2</v>
      </c>
      <c r="L1750" s="60">
        <f t="array" ref="L1750:O1750">TRANSPOSE(MMULT(Option!$B$25:$E$28, TRANSPOSE(H1750:K1750)))</f>
        <v>0.49185536206911468</v>
      </c>
      <c r="M1750" s="60">
        <v>1.3177212266030149</v>
      </c>
      <c r="N1750" s="60">
        <v>1.6596956797143436</v>
      </c>
      <c r="O1750" s="60">
        <v>0.8549641673959073</v>
      </c>
      <c r="P1750" s="56" t="str">
        <f t="shared" si="2186"/>
        <v>350/3</v>
      </c>
      <c r="R1750" s="80"/>
      <c r="S1750" s="3" t="s">
        <v>30</v>
      </c>
      <c r="T1750" s="60">
        <f ca="1"/>
        <v>-0.26627220189878431</v>
      </c>
      <c r="U1750" s="60">
        <f ca="1"/>
        <v>1.8503634926910739</v>
      </c>
      <c r="V1750" s="60">
        <f ca="1"/>
        <v>-1.9454089624816724</v>
      </c>
      <c r="W1750" s="60">
        <f ca="1"/>
        <v>-1.1451175732176109</v>
      </c>
      <c r="X1750" s="60">
        <f ca="1"/>
        <v>0.12124867789389615</v>
      </c>
      <c r="Y1750" s="52">
        <f ca="1">$B$14 * EXP(($E$3 - $C$14^2/2) * Y$2 + $C$14*SQRT(Y$2)*T1750)</f>
        <v>92.785328146066817</v>
      </c>
      <c r="Z1750" s="52">
        <f ca="1">Y1750 * EXP(($E$3 - $C$14^2/2) * (Z$2-Y$2) + $C$14*SQRT(Z$2-Y$2)*U1750)</f>
        <v>162.45443675051419</v>
      </c>
      <c r="AA1750" s="52">
        <f ca="1">Z1750 * EXP(($E$3 - $C$14^2/2) * (AA$2-Z$2) + $C$14*SQRT(AA$2-Z$2)*V1750)</f>
        <v>91.083337531613665</v>
      </c>
      <c r="AB1750" s="52">
        <f ca="1">AA1750 * EXP(($E$3 - $C$14^2/2) * (AB$2-AA$2) + $C$14*SQRT(AB$2-AA$2)*W1750)</f>
        <v>64.925445060269666</v>
      </c>
      <c r="AC1750" s="52">
        <f ca="1">AB1750 * EXP(($E$3 - $C$14^2/2) * (AC$2-AB$2) + $C$14*SQRT(AC$2-AB$2)*X1750)</f>
        <v>67.66805557379675</v>
      </c>
      <c r="AD1750" s="47"/>
      <c r="AE1750" s="3" t="s">
        <v>68</v>
      </c>
      <c r="AF1750" s="52" t="b">
        <f ca="1">AND(AF1747&gt;$B$3, NOT(OR($AF1749:AF1749)))</f>
        <v>1</v>
      </c>
      <c r="AG1750" s="52" t="b">
        <f ca="1">AND(AG1747&gt;$B$3, NOT(OR($AF1749:AG1749)))</f>
        <v>0</v>
      </c>
      <c r="AH1750" s="52" t="b">
        <f ca="1">AND(AH1747&gt;$B$3, NOT(OR($AF1749:AH1749)))</f>
        <v>0</v>
      </c>
      <c r="AI1750" s="52" t="b">
        <f ca="1">AND(AI1747&gt;$B$3, NOT(OR($AF1749:AI1749)))</f>
        <v>0</v>
      </c>
      <c r="AJ1750" s="52" t="b">
        <f ca="1">AND(AJ1747&gt;$B$3, NOT(OR($AF1749:AJ1749)))</f>
        <v>0</v>
      </c>
      <c r="AK1750" s="74"/>
      <c r="AL1750" s="70"/>
    </row>
    <row r="1751" spans="7:38" ht="14.55" customHeight="1" x14ac:dyDescent="0.3">
      <c r="G1751" s="3">
        <v>1749</v>
      </c>
      <c r="H1751" s="58">
        <v>0.75620057222613968</v>
      </c>
      <c r="I1751" s="58">
        <v>-0.26886758814745487</v>
      </c>
      <c r="J1751" s="58">
        <v>9.0823792301173947E-2</v>
      </c>
      <c r="K1751" s="59">
        <v>-1.1588521979252826</v>
      </c>
      <c r="L1751" s="60">
        <f t="array" ref="L1751:O1751">TRANSPOSE(MMULT(Option!$B$25:$E$28, TRANSPOSE(H1751:K1751)))</f>
        <v>0.75620057222613968</v>
      </c>
      <c r="M1751" s="60">
        <v>5.6059013969271182E-2</v>
      </c>
      <c r="N1751" s="60">
        <v>0.31184561846336339</v>
      </c>
      <c r="O1751" s="60">
        <v>-0.74258057718566328</v>
      </c>
      <c r="P1751" s="56" t="str">
        <f t="shared" si="2186"/>
        <v>350/4</v>
      </c>
      <c r="R1751" s="80">
        <v>438</v>
      </c>
      <c r="S1751" s="3" t="s">
        <v>28</v>
      </c>
      <c r="T1751" s="60">
        <f t="array" aca="1" ref="T1751:T1754" ca="1">TRANSPOSE(OFFSET($L$3, MATCH($R1751 &amp; "/" &amp; T$2, $P$3:$P$5002, 0) - 1, 0, 1, $E$1))</f>
        <v>0.95322912789102254</v>
      </c>
      <c r="U1751" s="60">
        <f t="array" aca="1" ref="U1751:U1754" ca="1">TRANSPOSE(OFFSET($L$3, MATCH($R1751 &amp; "/" &amp; U$2, $P$3:$P$5002, 0) - 1, 0, 1, $E$1))</f>
        <v>0.25250026986307977</v>
      </c>
      <c r="V1751" s="60">
        <f t="array" aca="1" ref="V1751:V1754" ca="1">TRANSPOSE(OFFSET($L$3, MATCH($R1751 &amp; "/" &amp; V$2, $P$3:$P$5002, 0) - 1, 0, 1, $E$1))</f>
        <v>0.72865677805487816</v>
      </c>
      <c r="W1751" s="60">
        <f t="array" aca="1" ref="W1751:W1754" ca="1">TRANSPOSE(OFFSET($L$3, MATCH($R1751 &amp; "/" &amp; W$2, $P$3:$P$5002, 0) - 1, 0, 1, $E$1))</f>
        <v>-1.0264922187838277</v>
      </c>
      <c r="X1751" s="60">
        <f t="array" aca="1" ref="X1751:X1754" ca="1">TRANSPOSE(OFFSET($L$3, MATCH($R1751 &amp; "/" &amp; X$2, $P$3:$P$5002, 0) - 1, 0, 1, $E$1))</f>
        <v>0.91430767411124492</v>
      </c>
      <c r="Y1751" s="52">
        <f ca="1">$B$11 * EXP(($E$3 - $C$11^2/2) * Y$2 + $C$11*SQRT(Y$2)*T1751)</f>
        <v>133.77227638986668</v>
      </c>
      <c r="Z1751" s="52">
        <f ca="1">Y1751 * EXP(($E$3 - $C$11^2/2) * (Z$2-Y$2) + $C$11*SQRT(Z$2-Y$2)*U1751)</f>
        <v>145.02251486740994</v>
      </c>
      <c r="AA1751" s="52">
        <f ca="1">Z1751 * EXP(($E$3 - $C$11^2/2) * (AA$2-Z$2) + $C$11*SQRT(AA$2-Z$2)*V1751)</f>
        <v>181.36036862028965</v>
      </c>
      <c r="AB1751" s="52">
        <f ca="1">AA1751 * EXP(($E$3 - $C$11^2/2) * (AB$2-AA$2) + $C$11*SQRT(AB$2-AA$2)*W1751)</f>
        <v>133.95961488827768</v>
      </c>
      <c r="AC1751" s="52">
        <f ca="1">AB1751 * EXP(($E$3 - $C$11^2/2) * (AC$2-AB$2) + $C$11*SQRT(AC$2-AB$2)*X1751)</f>
        <v>177.12056791293182</v>
      </c>
      <c r="AD1751" s="47"/>
      <c r="AE1751" s="3" t="s">
        <v>69</v>
      </c>
      <c r="AF1751" s="20" cm="1">
        <f t="array" aca="1" ref="AF1751" ca="1">MIN(Y1751:Y1754 / $D$11:$D$14)</f>
        <v>0.88296999305687718</v>
      </c>
      <c r="AG1751" s="20" cm="1">
        <f t="array" aca="1" ref="AG1751" ca="1">MIN(Z1751:Z1754 / $D$11:$D$14)</f>
        <v>0.80364018837836126</v>
      </c>
      <c r="AH1751" s="20" cm="1">
        <f t="array" aca="1" ref="AH1751" ca="1">MIN(AA1751:AA1754 / $D$11:$D$14)</f>
        <v>1.1367766306876925</v>
      </c>
      <c r="AI1751" s="20" cm="1">
        <f t="array" aca="1" ref="AI1751" ca="1">MIN(AB1751:AB1754 / $D$11:$D$14)</f>
        <v>1.1075286851134569</v>
      </c>
      <c r="AJ1751" s="20" cm="1">
        <f t="array" aca="1" ref="AJ1751" ca="1">MIN(AC1751:AC1754 / $D$11:$D$14)</f>
        <v>1.1928782193322649</v>
      </c>
      <c r="AK1751" s="72">
        <f t="array" aca="1" ref="AK1751" ca="1">SUMPRODUCT(AF1752:AJ1752, EXP(-$E$3*$AF$2:$AJ$2))</f>
        <v>142594.67363380725</v>
      </c>
      <c r="AL1751" s="70">
        <f ca="1">MAX(AC1752 - $D$11, 0) * EXP(-$E$2*$E$3)</f>
        <v>60.701181835909061</v>
      </c>
    </row>
    <row r="1752" spans="7:38" ht="14.55" customHeight="1" x14ac:dyDescent="0.3">
      <c r="G1752" s="3">
        <v>1750</v>
      </c>
      <c r="H1752" s="58">
        <v>0.83255461196282821</v>
      </c>
      <c r="I1752" s="58">
        <v>0.86432458006306045</v>
      </c>
      <c r="J1752" s="58">
        <v>0.45463688013513698</v>
      </c>
      <c r="K1752" s="59">
        <v>-1.1833378176618696</v>
      </c>
      <c r="L1752" s="60">
        <f t="array" ref="L1752:O1752">TRANSPOSE(MMULT(Option!$B$25:$E$28, TRANSPOSE(H1752:K1752)))</f>
        <v>0.83255461196282821</v>
      </c>
      <c r="M1752" s="60">
        <v>1.1251884074151102</v>
      </c>
      <c r="N1752" s="60">
        <v>0.95866729643377302</v>
      </c>
      <c r="O1752" s="60">
        <v>-0.36525878450829141</v>
      </c>
      <c r="P1752" s="56" t="str">
        <f t="shared" si="2186"/>
        <v>350/5</v>
      </c>
      <c r="R1752" s="80"/>
      <c r="S1752" s="3" t="s">
        <v>29</v>
      </c>
      <c r="T1752" s="60">
        <f ca="1"/>
        <v>0.35823893645953092</v>
      </c>
      <c r="U1752" s="60">
        <f ca="1"/>
        <v>0.89078740178401905</v>
      </c>
      <c r="V1752" s="60">
        <f ca="1"/>
        <v>0.90674969283204399</v>
      </c>
      <c r="W1752" s="60">
        <f ca="1"/>
        <v>-1.5227131543837213</v>
      </c>
      <c r="X1752" s="60">
        <f ca="1"/>
        <v>1.2045594013853025</v>
      </c>
      <c r="Y1752" s="52">
        <f ca="1">$B$12 * EXP(($E$3 - $C$12^2/2) * Y$2 + $C$12*SQRT(Y$2)*T1752)</f>
        <v>111.90405662847236</v>
      </c>
      <c r="Z1752" s="52">
        <f ca="1">Y1752 * EXP(($E$3 - $C$12^2/2) * (Z$2-Y$2) + $C$12*SQRT(Z$2-Y$2)*U1752)</f>
        <v>146.91851119514703</v>
      </c>
      <c r="AA1752" s="52">
        <f ca="1">Z1752 * EXP(($E$3 - $C$12^2/2) * (AA$2-Z$2) + $C$12*SQRT(AA$2-Z$2)*V1752)</f>
        <v>193.81478670060011</v>
      </c>
      <c r="AB1752" s="52">
        <f ca="1">AA1752 * EXP(($E$3 - $C$12^2/2) * (AB$2-AA$2) + $C$12*SQRT(AB$2-AA$2)*W1752)</f>
        <v>123.35779670899935</v>
      </c>
      <c r="AC1752" s="52">
        <f ca="1">AB1752 * EXP(($E$3 - $C$12^2/2) * (AC$2-AB$2) + $C$12*SQRT(AC$2-AB$2)*X1752)</f>
        <v>177.94186030029149</v>
      </c>
      <c r="AD1752" s="47"/>
      <c r="AE1752" s="3" t="s">
        <v>47</v>
      </c>
      <c r="AF1752" s="64">
        <f t="shared" ref="AF1752" ca="1" si="2212">($B$5*AF1754 + (1 + $B$6)*AF1753)*$B$2</f>
        <v>15000</v>
      </c>
      <c r="AG1752" s="64">
        <f t="shared" ref="AG1752" ca="1" si="2213">($B$5*AG1754 + (1 + $B$6)*AG1753)*$B$2</f>
        <v>15000</v>
      </c>
      <c r="AH1752" s="64">
        <f t="shared" ref="AH1752" ca="1" si="2214">($B$5*AH1754 + (1 + $B$6)*AH1753)*$B$2</f>
        <v>15000</v>
      </c>
      <c r="AI1752" s="64">
        <f t="shared" ref="AI1752" ca="1" si="2215">($B$5*AI1754 + (1 + $B$6)*AI1753)*$B$2</f>
        <v>15000</v>
      </c>
      <c r="AJ1752" s="64" cm="1">
        <f t="array" aca="1" ref="AJ1752" ca="1">($B$5*AJ1754 + (1 + $B$6)*AJ1753 + AND(NOT(AF1753:AJ1753)))*$B$2</f>
        <v>114999.99999999999</v>
      </c>
      <c r="AK1752" s="73"/>
      <c r="AL1752" s="70"/>
    </row>
    <row r="1753" spans="7:38" ht="14.55" customHeight="1" x14ac:dyDescent="0.3">
      <c r="G1753" s="3">
        <v>1751</v>
      </c>
      <c r="H1753" s="58">
        <v>-0.59334875419811606</v>
      </c>
      <c r="I1753" s="58">
        <v>0.44285122745864913</v>
      </c>
      <c r="J1753" s="58">
        <v>1.2692070974559675</v>
      </c>
      <c r="K1753" s="59">
        <v>-1.2096090013660639E-2</v>
      </c>
      <c r="L1753" s="60">
        <f t="array" ref="L1753:O1753">TRANSPOSE(MMULT(Option!$B$25:$E$28, TRANSPOSE(H1753:K1753)))</f>
        <v>-0.59334875419811606</v>
      </c>
      <c r="M1753" s="60">
        <v>0.16854035260742672</v>
      </c>
      <c r="N1753" s="60">
        <v>0.99338354006875607</v>
      </c>
      <c r="O1753" s="60">
        <v>0.11599155813837439</v>
      </c>
      <c r="P1753" s="56" t="str">
        <f t="shared" si="2186"/>
        <v>351/1</v>
      </c>
      <c r="R1753" s="80"/>
      <c r="S1753" s="3" t="s">
        <v>31</v>
      </c>
      <c r="T1753" s="60">
        <f ca="1"/>
        <v>-0.43154687301218159</v>
      </c>
      <c r="U1753" s="60">
        <f ca="1"/>
        <v>-0.33046524987382841</v>
      </c>
      <c r="V1753" s="60">
        <f ca="1"/>
        <v>1.1393345911811763</v>
      </c>
      <c r="W1753" s="60">
        <f ca="1"/>
        <v>-0.10355205702390213</v>
      </c>
      <c r="X1753" s="60">
        <f ca="1"/>
        <v>1.0781915313894095</v>
      </c>
      <c r="Y1753" s="52">
        <f ca="1">$B$13 * EXP(($E$3 - $C$13^2/2) * Y$2 + $C$13*SQRT(Y$2)*T1753)</f>
        <v>88.29699930568772</v>
      </c>
      <c r="Z1753" s="52">
        <f ca="1">Y1753 * EXP(($E$3 - $C$13^2/2) * (Z$2-Y$2) + $C$13*SQRT(Z$2-Y$2)*U1753)</f>
        <v>80.364018837836127</v>
      </c>
      <c r="AA1753" s="52">
        <f ca="1">Z1753 * EXP(($E$3 - $C$13^2/2) * (AA$2-Z$2) + $C$13*SQRT(AA$2-Z$2)*V1753)</f>
        <v>113.67766306876925</v>
      </c>
      <c r="AB1753" s="52">
        <f ca="1">AA1753 * EXP(($E$3 - $C$13^2/2) * (AB$2-AA$2) + $C$13*SQRT(AB$2-AA$2)*W1753)</f>
        <v>110.75286851134568</v>
      </c>
      <c r="AC1753" s="52">
        <f ca="1">AB1753 * EXP(($E$3 - $C$13^2/2) * (AC$2-AB$2) + $C$13*SQRT(AC$2-AB$2)*X1753)</f>
        <v>153.81625932111373</v>
      </c>
      <c r="AD1753" s="47"/>
      <c r="AE1753" s="3" t="s">
        <v>46</v>
      </c>
      <c r="AF1753" s="52" t="b">
        <f t="shared" ref="AF1753" ca="1" si="2216">AF1751 &gt;= $B$4</f>
        <v>0</v>
      </c>
      <c r="AG1753" s="52" t="b">
        <f t="array" aca="1" ref="AG1753" ca="1">AND(AG1751 &gt;= $B$4, NOT(OR($AF1753:AF1753)))</f>
        <v>0</v>
      </c>
      <c r="AH1753" s="52" t="b">
        <f t="array" aca="1" ref="AH1753" ca="1">AND(AH1751 &gt;= $B$4, NOT(OR($AF1753:AG1753)))</f>
        <v>0</v>
      </c>
      <c r="AI1753" s="52" t="b">
        <f t="array" aca="1" ref="AI1753" ca="1">AND(AI1751 &gt;= $B$4, NOT(OR($AF1753:AH1753)))</f>
        <v>0</v>
      </c>
      <c r="AJ1753" s="52" t="b">
        <f t="array" aca="1" ref="AJ1753" ca="1">AND(AJ1751 &gt;= $B$4, NOT(OR($AF1753:AI1753)))</f>
        <v>0</v>
      </c>
      <c r="AK1753" s="73"/>
      <c r="AL1753" s="70"/>
    </row>
    <row r="1754" spans="7:38" ht="14.55" customHeight="1" x14ac:dyDescent="0.3">
      <c r="G1754" s="3">
        <v>1752</v>
      </c>
      <c r="H1754" s="58">
        <v>0.16903900566491017</v>
      </c>
      <c r="I1754" s="58">
        <v>-0.50824354021454587</v>
      </c>
      <c r="J1754" s="58">
        <v>0.27987243319080368</v>
      </c>
      <c r="K1754" s="59">
        <v>0.14707273470010024</v>
      </c>
      <c r="L1754" s="60">
        <f t="array" ref="L1754:O1754">TRANSPOSE(MMULT(Option!$B$25:$E$28, TRANSPOSE(H1754:K1754)))</f>
        <v>0.16903900566491017</v>
      </c>
      <c r="M1754" s="60">
        <v>-0.3981972966351337</v>
      </c>
      <c r="N1754" s="60">
        <v>0.18034097775040603</v>
      </c>
      <c r="O1754" s="60">
        <v>0.11509727372024728</v>
      </c>
      <c r="P1754" s="56" t="str">
        <f t="shared" si="2186"/>
        <v>351/2</v>
      </c>
      <c r="R1754" s="80"/>
      <c r="S1754" s="3" t="s">
        <v>30</v>
      </c>
      <c r="T1754" s="60">
        <f ca="1"/>
        <v>1.8357073939154904</v>
      </c>
      <c r="U1754" s="60">
        <f ca="1"/>
        <v>-0.38618562770061865</v>
      </c>
      <c r="V1754" s="60">
        <f ca="1"/>
        <v>-0.88790596172859881</v>
      </c>
      <c r="W1754" s="60">
        <f ca="1"/>
        <v>-0.19470720751306769</v>
      </c>
      <c r="X1754" s="60">
        <f ca="1"/>
        <v>0.13765493153565223</v>
      </c>
      <c r="Y1754" s="52">
        <f ca="1">$B$14 * EXP(($E$3 - $C$14^2/2) * Y$2 + $C$14*SQRT(Y$2)*T1754)</f>
        <v>174.31820687114003</v>
      </c>
      <c r="Z1754" s="52">
        <f ca="1">Y1754 * EXP(($E$3 - $C$14^2/2) * (Z$2-Y$2) + $C$14*SQRT(Z$2-Y$2)*U1754)</f>
        <v>156.02663281523115</v>
      </c>
      <c r="AA1754" s="52">
        <f ca="1">Z1754 * EXP(($E$3 - $C$14^2/2) * (AA$2-Z$2) + $C$14*SQRT(AA$2-Z$2)*V1754)</f>
        <v>120.1396633576143</v>
      </c>
      <c r="AB1754" s="52">
        <f ca="1">AA1754 * EXP(($E$3 - $C$14^2/2) * (AB$2-AA$2) + $C$14*SQRT(AB$2-AA$2)*W1754)</f>
        <v>113.89110414541736</v>
      </c>
      <c r="AC1754" s="52">
        <f ca="1">AB1754 * EXP(($E$3 - $C$14^2/2) * (AC$2-AB$2) + $C$14*SQRT(AC$2-AB$2)*X1754)</f>
        <v>119.28782193322648</v>
      </c>
      <c r="AD1754" s="47"/>
      <c r="AE1754" s="3" t="s">
        <v>68</v>
      </c>
      <c r="AF1754" s="52" t="b">
        <f ca="1">AND(AF1751&gt;$B$3, NOT(OR($AF1753:AF1753)))</f>
        <v>1</v>
      </c>
      <c r="AG1754" s="52" t="b">
        <f ca="1">AND(AG1751&gt;$B$3, NOT(OR($AF1753:AG1753)))</f>
        <v>1</v>
      </c>
      <c r="AH1754" s="52" t="b">
        <f ca="1">AND(AH1751&gt;$B$3, NOT(OR($AF1753:AH1753)))</f>
        <v>1</v>
      </c>
      <c r="AI1754" s="52" t="b">
        <f ca="1">AND(AI1751&gt;$B$3, NOT(OR($AF1753:AI1753)))</f>
        <v>1</v>
      </c>
      <c r="AJ1754" s="52" t="b">
        <f ca="1">AND(AJ1751&gt;$B$3, NOT(OR($AF1753:AJ1753)))</f>
        <v>1</v>
      </c>
      <c r="AK1754" s="74"/>
      <c r="AL1754" s="70"/>
    </row>
    <row r="1755" spans="7:38" ht="14.55" customHeight="1" x14ac:dyDescent="0.3">
      <c r="G1755" s="3">
        <v>1753</v>
      </c>
      <c r="H1755" s="58">
        <v>0.13255792611785325</v>
      </c>
      <c r="I1755" s="58">
        <v>0.69732137096027835</v>
      </c>
      <c r="J1755" s="58">
        <v>0.70705475148851715</v>
      </c>
      <c r="K1755" s="59">
        <v>-0.69206847658597992</v>
      </c>
      <c r="L1755" s="60">
        <f t="array" ref="L1755:O1755">TRANSPOSE(MMULT(Option!$B$25:$E$28, TRANSPOSE(H1755:K1755)))</f>
        <v>0.13255792611785325</v>
      </c>
      <c r="M1755" s="60">
        <v>0.69212876367431264</v>
      </c>
      <c r="N1755" s="60">
        <v>0.8566380737126732</v>
      </c>
      <c r="O1755" s="60">
        <v>-0.21902431091732733</v>
      </c>
      <c r="P1755" s="56" t="str">
        <f t="shared" si="2186"/>
        <v>351/3</v>
      </c>
      <c r="R1755" s="80">
        <v>439</v>
      </c>
      <c r="S1755" s="3" t="s">
        <v>28</v>
      </c>
      <c r="T1755" s="60">
        <f t="array" aca="1" ref="T1755:T1758" ca="1">TRANSPOSE(OFFSET($L$3, MATCH($R1755 &amp; "/" &amp; T$2, $P$3:$P$5002, 0) - 1, 0, 1, $E$1))</f>
        <v>0.91613884630071118</v>
      </c>
      <c r="U1755" s="60">
        <f t="array" aca="1" ref="U1755:U1758" ca="1">TRANSPOSE(OFFSET($L$3, MATCH($R1755 &amp; "/" &amp; U$2, $P$3:$P$5002, 0) - 1, 0, 1, $E$1))</f>
        <v>0.72747797420399052</v>
      </c>
      <c r="V1755" s="60">
        <f t="array" aca="1" ref="V1755:V1758" ca="1">TRANSPOSE(OFFSET($L$3, MATCH($R1755 &amp; "/" &amp; V$2, $P$3:$P$5002, 0) - 1, 0, 1, $E$1))</f>
        <v>-1.9576798334271035</v>
      </c>
      <c r="W1755" s="60">
        <f t="array" aca="1" ref="W1755:W1758" ca="1">TRANSPOSE(OFFSET($L$3, MATCH($R1755 &amp; "/" &amp; W$2, $P$3:$P$5002, 0) - 1, 0, 1, $E$1))</f>
        <v>1.1300146085110312</v>
      </c>
      <c r="X1755" s="60">
        <f t="array" aca="1" ref="X1755:X1758" ca="1">TRANSPOSE(OFFSET($L$3, MATCH($R1755 &amp; "/" &amp; X$2, $P$3:$P$5002, 0) - 1, 0, 1, $E$1))</f>
        <v>0.56361730209181304</v>
      </c>
      <c r="Y1755" s="52">
        <f ca="1">$B$11 * EXP(($E$3 - $C$11^2/2) * Y$2 + $C$11*SQRT(Y$2)*T1755)</f>
        <v>132.29203164657767</v>
      </c>
      <c r="Z1755" s="52">
        <f ca="1">Y1755 * EXP(($E$3 - $C$11^2/2) * (Z$2-Y$2) + $C$11*SQRT(Z$2-Y$2)*U1755)</f>
        <v>165.38155058459475</v>
      </c>
      <c r="AA1755" s="52">
        <f ca="1">Z1755 * EXP(($E$3 - $C$11^2/2) * (AA$2-Z$2) + $C$11*SQRT(AA$2-Z$2)*V1755)</f>
        <v>92.383767066125785</v>
      </c>
      <c r="AB1755" s="52">
        <f ca="1">AA1755 * EXP(($E$3 - $C$11^2/2) * (AB$2-AA$2) + $C$11*SQRT(AB$2-AA$2)*W1755)</f>
        <v>130.31513920298801</v>
      </c>
      <c r="AC1755" s="52">
        <f ca="1">AB1755 * EXP(($E$3 - $C$11^2/2) * (AC$2-AB$2) + $C$11*SQRT(AC$2-AB$2)*X1755)</f>
        <v>155.09546883670833</v>
      </c>
      <c r="AD1755" s="47"/>
      <c r="AE1755" s="3" t="s">
        <v>69</v>
      </c>
      <c r="AF1755" s="20" cm="1">
        <f t="array" aca="1" ref="AF1755" ca="1">MIN(Y1755:Y1758 / $D$11:$D$14)</f>
        <v>0.62697834164260813</v>
      </c>
      <c r="AG1755" s="20" cm="1">
        <f t="array" aca="1" ref="AG1755" ca="1">MIN(Z1755:Z1758 / $D$11:$D$14)</f>
        <v>0.61095333715816647</v>
      </c>
      <c r="AH1755" s="20" cm="1">
        <f t="array" aca="1" ref="AH1755" ca="1">MIN(AA1755:AA1758 / $D$11:$D$14)</f>
        <v>0.3974614695118644</v>
      </c>
      <c r="AI1755" s="20" cm="1">
        <f t="array" aca="1" ref="AI1755" ca="1">MIN(AB1755:AB1758 / $D$11:$D$14)</f>
        <v>0.52660090823511996</v>
      </c>
      <c r="AJ1755" s="20" cm="1">
        <f t="array" aca="1" ref="AJ1755" ca="1">MIN(AC1755:AC1758 / $D$11:$D$14)</f>
        <v>0.28329412487517563</v>
      </c>
      <c r="AK1755" s="72">
        <f t="array" aca="1" ref="AK1755" ca="1">SUMPRODUCT(AF1756:AJ1756, EXP(-$E$3*$AF$2:$AJ$2))</f>
        <v>77880.078307140488</v>
      </c>
      <c r="AL1755" s="70">
        <f ca="1">MAX(AC1756 - $D$11, 0) * EXP(-$E$2*$E$3)</f>
        <v>0</v>
      </c>
    </row>
    <row r="1756" spans="7:38" ht="14.55" customHeight="1" x14ac:dyDescent="0.3">
      <c r="G1756" s="3">
        <v>1754</v>
      </c>
      <c r="H1756" s="58">
        <v>0.55053991851964057</v>
      </c>
      <c r="I1756" s="58">
        <v>-0.33885894800682209</v>
      </c>
      <c r="J1756" s="58">
        <v>0.6365847915896462</v>
      </c>
      <c r="K1756" s="59">
        <v>-0.10951388971137554</v>
      </c>
      <c r="L1756" s="60">
        <f t="array" ref="L1756:O1756">TRANSPOSE(MMULT(Option!$B$25:$E$28, TRANSPOSE(H1756:K1756)))</f>
        <v>0.55053991851964057</v>
      </c>
      <c r="M1756" s="60">
        <v>-9.0353388423017295E-2</v>
      </c>
      <c r="N1756" s="60">
        <v>0.69060069583712858</v>
      </c>
      <c r="O1756" s="60">
        <v>0.1619484023894848</v>
      </c>
      <c r="P1756" s="56" t="str">
        <f t="shared" si="2186"/>
        <v>351/4</v>
      </c>
      <c r="R1756" s="80"/>
      <c r="S1756" s="3" t="s">
        <v>29</v>
      </c>
      <c r="T1756" s="60">
        <f ca="1"/>
        <v>-1.572810939268632</v>
      </c>
      <c r="U1756" s="60">
        <f ca="1"/>
        <v>-0.10297137403205148</v>
      </c>
      <c r="V1756" s="60">
        <f ca="1"/>
        <v>-1.449741958804613</v>
      </c>
      <c r="W1756" s="60">
        <f ca="1"/>
        <v>0.92114991475185137</v>
      </c>
      <c r="X1756" s="60">
        <f ca="1"/>
        <v>-2.0831910110971026</v>
      </c>
      <c r="Y1756" s="52">
        <f ca="1">$B$12 * EXP(($E$3 - $C$12^2/2) * Y$2 + $C$12*SQRT(Y$2)*T1756)</f>
        <v>62.697834164260811</v>
      </c>
      <c r="Z1756" s="52">
        <f ca="1">Y1756 * EXP(($E$3 - $C$12^2/2) * (Z$2-Y$2) + $C$12*SQRT(Z$2-Y$2)*U1756)</f>
        <v>61.095333715816651</v>
      </c>
      <c r="AA1756" s="52">
        <f ca="1">Z1756 * EXP(($E$3 - $C$12^2/2) * (AA$2-Z$2) + $C$12*SQRT(AA$2-Z$2)*V1756)</f>
        <v>39.746146951186439</v>
      </c>
      <c r="AB1756" s="52">
        <f ca="1">AA1756 * EXP(($E$3 - $C$12^2/2) * (AB$2-AA$2) + $C$12*SQRT(AB$2-AA$2)*W1756)</f>
        <v>52.660090823512</v>
      </c>
      <c r="AC1756" s="52">
        <f ca="1">AB1756 * EXP(($E$3 - $C$12^2/2) * (AC$2-AB$2) + $C$12*SQRT(AC$2-AB$2)*X1756)</f>
        <v>28.329412487517565</v>
      </c>
      <c r="AD1756" s="47"/>
      <c r="AE1756" s="3" t="s">
        <v>47</v>
      </c>
      <c r="AF1756" s="64">
        <f t="shared" ref="AF1756" ca="1" si="2217">($B$5*AF1758 + (1 + $B$6)*AF1757)*$B$2</f>
        <v>0</v>
      </c>
      <c r="AG1756" s="64">
        <f t="shared" ref="AG1756" ca="1" si="2218">($B$5*AG1758 + (1 + $B$6)*AG1757)*$B$2</f>
        <v>0</v>
      </c>
      <c r="AH1756" s="64">
        <f t="shared" ref="AH1756" ca="1" si="2219">($B$5*AH1758 + (1 + $B$6)*AH1757)*$B$2</f>
        <v>0</v>
      </c>
      <c r="AI1756" s="64">
        <f t="shared" ref="AI1756" ca="1" si="2220">($B$5*AI1758 + (1 + $B$6)*AI1757)*$B$2</f>
        <v>0</v>
      </c>
      <c r="AJ1756" s="64" cm="1">
        <f t="array" aca="1" ref="AJ1756" ca="1">($B$5*AJ1758 + (1 + $B$6)*AJ1757 + AND(NOT(AF1757:AJ1757)))*$B$2</f>
        <v>100000</v>
      </c>
      <c r="AK1756" s="73"/>
      <c r="AL1756" s="70"/>
    </row>
    <row r="1757" spans="7:38" ht="14.55" customHeight="1" x14ac:dyDescent="0.3">
      <c r="G1757" s="3">
        <v>1755</v>
      </c>
      <c r="H1757" s="58">
        <v>0.710925047554127</v>
      </c>
      <c r="I1757" s="58">
        <v>-0.7982274367145884</v>
      </c>
      <c r="J1757" s="58">
        <v>-0.59325559658654803</v>
      </c>
      <c r="K1757" s="59">
        <v>-0.93260651803576478</v>
      </c>
      <c r="L1757" s="60">
        <f t="array" ref="L1757:O1757">TRANSPOSE(MMULT(Option!$B$25:$E$28, TRANSPOSE(H1757:K1757)))</f>
        <v>0.710925047554127</v>
      </c>
      <c r="M1757" s="60">
        <v>-0.44721751108538388</v>
      </c>
      <c r="N1757" s="60">
        <v>-0.44571735156770309</v>
      </c>
      <c r="O1757" s="60">
        <v>-0.83908313414744351</v>
      </c>
      <c r="P1757" s="56" t="str">
        <f t="shared" si="2186"/>
        <v>351/5</v>
      </c>
      <c r="R1757" s="80"/>
      <c r="S1757" s="3" t="s">
        <v>31</v>
      </c>
      <c r="T1757" s="60">
        <f ca="1"/>
        <v>-1.2776110664674523</v>
      </c>
      <c r="U1757" s="60">
        <f ca="1"/>
        <v>0.80483314885414237</v>
      </c>
      <c r="V1757" s="60">
        <f ca="1"/>
        <v>9.9883939632990915E-3</v>
      </c>
      <c r="W1757" s="60">
        <f ca="1"/>
        <v>1.4784053421381933</v>
      </c>
      <c r="X1757" s="60">
        <f ca="1"/>
        <v>-1.5423031163822469</v>
      </c>
      <c r="Y1757" s="52">
        <f ca="1">$B$13 * EXP(($E$3 - $C$13^2/2) * Y$2 + $C$13*SQRT(Y$2)*T1757)</f>
        <v>68.503638870056761</v>
      </c>
      <c r="Z1757" s="52">
        <f ca="1">Y1757 * EXP(($E$3 - $C$13^2/2) * (Z$2-Y$2) + $C$13*SQRT(Z$2-Y$2)*U1757)</f>
        <v>87.648702731475581</v>
      </c>
      <c r="AA1757" s="52">
        <f ca="1">Z1757 * EXP(($E$3 - $C$13^2/2) * (AA$2-Z$2) + $C$13*SQRT(AA$2-Z$2)*V1757)</f>
        <v>88.352396979269287</v>
      </c>
      <c r="AB1757" s="52">
        <f ca="1">AA1757 * EXP(($E$3 - $C$13^2/2) * (AB$2-AA$2) + $C$13*SQRT(AB$2-AA$2)*W1757)</f>
        <v>138.35943929247352</v>
      </c>
      <c r="AC1757" s="52">
        <f ca="1">AB1757 * EXP(($E$3 - $C$13^2/2) * (AC$2-AB$2) + $C$13*SQRT(AC$2-AB$2)*X1757)</f>
        <v>87.545967354972163</v>
      </c>
      <c r="AD1757" s="47"/>
      <c r="AE1757" s="3" t="s">
        <v>46</v>
      </c>
      <c r="AF1757" s="52" t="b">
        <f t="shared" ref="AF1757" ca="1" si="2221">AF1755 &gt;= $B$4</f>
        <v>0</v>
      </c>
      <c r="AG1757" s="52" t="b">
        <f t="array" aca="1" ref="AG1757" ca="1">AND(AG1755 &gt;= $B$4, NOT(OR($AF1757:AF1757)))</f>
        <v>0</v>
      </c>
      <c r="AH1757" s="52" t="b">
        <f t="array" aca="1" ref="AH1757" ca="1">AND(AH1755 &gt;= $B$4, NOT(OR($AF1757:AG1757)))</f>
        <v>0</v>
      </c>
      <c r="AI1757" s="52" t="b">
        <f t="array" aca="1" ref="AI1757" ca="1">AND(AI1755 &gt;= $B$4, NOT(OR($AF1757:AH1757)))</f>
        <v>0</v>
      </c>
      <c r="AJ1757" s="52" t="b">
        <f t="array" aca="1" ref="AJ1757" ca="1">AND(AJ1755 &gt;= $B$4, NOT(OR($AF1757:AI1757)))</f>
        <v>0</v>
      </c>
      <c r="AK1757" s="73"/>
      <c r="AL1757" s="70"/>
    </row>
    <row r="1758" spans="7:38" ht="14.55" customHeight="1" x14ac:dyDescent="0.3">
      <c r="G1758" s="3">
        <v>1756</v>
      </c>
      <c r="H1758" s="58">
        <v>-1.1768005169275049</v>
      </c>
      <c r="I1758" s="58">
        <v>-1.9591370317571755</v>
      </c>
      <c r="J1758" s="58">
        <v>-1.2271044409893019</v>
      </c>
      <c r="K1758" s="59">
        <v>0.20387421286923668</v>
      </c>
      <c r="L1758" s="60">
        <f t="array" ref="L1758:O1758">TRANSPOSE(MMULT(Option!$B$25:$E$28, TRANSPOSE(H1758:K1758)))</f>
        <v>-1.1768005169275049</v>
      </c>
      <c r="M1758" s="60">
        <v>-2.266298955734674</v>
      </c>
      <c r="N1758" s="60">
        <v>-2.0615208886041438</v>
      </c>
      <c r="O1758" s="60">
        <v>-1.0486615237637853</v>
      </c>
      <c r="P1758" s="56" t="str">
        <f t="shared" si="2186"/>
        <v>352/1</v>
      </c>
      <c r="R1758" s="80"/>
      <c r="S1758" s="3" t="s">
        <v>30</v>
      </c>
      <c r="T1758" s="60">
        <f ca="1"/>
        <v>-0.3457369496259553</v>
      </c>
      <c r="U1758" s="60">
        <f ca="1"/>
        <v>-0.91703060277516391</v>
      </c>
      <c r="V1758" s="60">
        <f ca="1"/>
        <v>-1.2453787297454595</v>
      </c>
      <c r="W1758" s="60">
        <f ca="1"/>
        <v>1.784298371978343</v>
      </c>
      <c r="X1758" s="60">
        <f ca="1"/>
        <v>-0.322997235625197</v>
      </c>
      <c r="Y1758" s="52">
        <f ca="1">$B$14 * EXP(($E$3 - $C$14^2/2) * Y$2 + $C$14*SQRT(Y$2)*T1758)</f>
        <v>90.599536858638004</v>
      </c>
      <c r="Z1758" s="52">
        <f ca="1">Y1758 * EXP(($E$3 - $C$14^2/2) * (Z$2-Y$2) + $C$14*SQRT(Z$2-Y$2)*U1758)</f>
        <v>69.154277900474455</v>
      </c>
      <c r="AA1758" s="52">
        <f ca="1">Z1758 * EXP(($E$3 - $C$14^2/2) * (AA$2-Z$2) + $C$14*SQRT(AA$2-Z$2)*V1758)</f>
        <v>47.833503372169282</v>
      </c>
      <c r="AB1758" s="52">
        <f ca="1">AA1758 * EXP(($E$3 - $C$14^2/2) * (AB$2-AA$2) + $C$14*SQRT(AB$2-AA$2)*W1758)</f>
        <v>82.106387339398495</v>
      </c>
      <c r="AC1758" s="52">
        <f ca="1">AB1758 * EXP(($E$3 - $C$14^2/2) * (AC$2-AB$2) + $C$14*SQRT(AC$2-AB$2)*X1758)</f>
        <v>74.897210156302648</v>
      </c>
      <c r="AD1758" s="47"/>
      <c r="AE1758" s="3" t="s">
        <v>68</v>
      </c>
      <c r="AF1758" s="52" t="b">
        <f ca="1">AND(AF1755&gt;$B$3, NOT(OR($AF1757:AF1757)))</f>
        <v>0</v>
      </c>
      <c r="AG1758" s="52" t="b">
        <f ca="1">AND(AG1755&gt;$B$3, NOT(OR($AF1757:AG1757)))</f>
        <v>0</v>
      </c>
      <c r="AH1758" s="52" t="b">
        <f ca="1">AND(AH1755&gt;$B$3, NOT(OR($AF1757:AH1757)))</f>
        <v>0</v>
      </c>
      <c r="AI1758" s="52" t="b">
        <f ca="1">AND(AI1755&gt;$B$3, NOT(OR($AF1757:AI1757)))</f>
        <v>0</v>
      </c>
      <c r="AJ1758" s="52" t="b">
        <f ca="1">AND(AJ1755&gt;$B$3, NOT(OR($AF1757:AJ1757)))</f>
        <v>0</v>
      </c>
      <c r="AK1758" s="74"/>
      <c r="AL1758" s="70"/>
    </row>
    <row r="1759" spans="7:38" ht="14.55" customHeight="1" x14ac:dyDescent="0.3">
      <c r="G1759" s="3">
        <v>1757</v>
      </c>
      <c r="H1759" s="58">
        <v>0.11717835644845585</v>
      </c>
      <c r="I1759" s="58">
        <v>1.2285207313595523</v>
      </c>
      <c r="J1759" s="58">
        <v>-0.6614875797454054</v>
      </c>
      <c r="K1759" s="59">
        <v>-1.4996484894446716</v>
      </c>
      <c r="L1759" s="60">
        <f t="array" ref="L1759:O1759">TRANSPOSE(MMULT(Option!$B$25:$E$28, TRANSPOSE(H1759:K1759)))</f>
        <v>0.11717835644845585</v>
      </c>
      <c r="M1759" s="60">
        <v>1.1728291914349138</v>
      </c>
      <c r="N1759" s="60">
        <v>-0.21241761448574659</v>
      </c>
      <c r="O1759" s="60">
        <v>-1.0447578125667931</v>
      </c>
      <c r="P1759" s="56" t="str">
        <f t="shared" si="2186"/>
        <v>352/2</v>
      </c>
      <c r="R1759" s="80">
        <v>440</v>
      </c>
      <c r="S1759" s="3" t="s">
        <v>28</v>
      </c>
      <c r="T1759" s="60">
        <f t="array" aca="1" ref="T1759:T1762" ca="1">TRANSPOSE(OFFSET($L$3, MATCH($R1759 &amp; "/" &amp; T$2, $P$3:$P$5002, 0) - 1, 0, 1, $E$1))</f>
        <v>0.44952858331085799</v>
      </c>
      <c r="U1759" s="60">
        <f t="array" aca="1" ref="U1759:U1762" ca="1">TRANSPOSE(OFFSET($L$3, MATCH($R1759 &amp; "/" &amp; U$2, $P$3:$P$5002, 0) - 1, 0, 1, $E$1))</f>
        <v>0.542846885477824</v>
      </c>
      <c r="V1759" s="60">
        <f t="array" aca="1" ref="V1759:V1762" ca="1">TRANSPOSE(OFFSET($L$3, MATCH($R1759 &amp; "/" &amp; V$2, $P$3:$P$5002, 0) - 1, 0, 1, $E$1))</f>
        <v>0.78005951422519204</v>
      </c>
      <c r="W1759" s="60">
        <f t="array" aca="1" ref="W1759:W1762" ca="1">TRANSPOSE(OFFSET($L$3, MATCH($R1759 &amp; "/" &amp; W$2, $P$3:$P$5002, 0) - 1, 0, 1, $E$1))</f>
        <v>0.18365931981396383</v>
      </c>
      <c r="X1759" s="60">
        <f t="array" aca="1" ref="X1759:X1762" ca="1">TRANSPOSE(OFFSET($L$3, MATCH($R1759 &amp; "/" &amp; X$2, $P$3:$P$5002, 0) - 1, 0, 1, $E$1))</f>
        <v>-0.20179183283706897</v>
      </c>
      <c r="Y1759" s="52">
        <f ca="1">$B$11 * EXP(($E$3 - $C$11^2/2) * Y$2 + $C$11*SQRT(Y$2)*T1759)</f>
        <v>115.01111328802575</v>
      </c>
      <c r="Z1759" s="52">
        <f ca="1">Y1759 * EXP(($E$3 - $C$11^2/2) * (Z$2-Y$2) + $C$11*SQRT(Z$2-Y$2)*U1759)</f>
        <v>136.03100349420333</v>
      </c>
      <c r="AA1759" s="52">
        <f ca="1">Z1759 * EXP(($E$3 - $C$11^2/2) * (AA$2-Z$2) + $C$11*SQRT(AA$2-Z$2)*V1759)</f>
        <v>172.75953921509984</v>
      </c>
      <c r="AB1759" s="52">
        <f ca="1">AA1759 * EXP(($E$3 - $C$11^2/2) * (AB$2-AA$2) + $C$11*SQRT(AB$2-AA$2)*W1759)</f>
        <v>183.46033330216278</v>
      </c>
      <c r="AC1759" s="52">
        <f ca="1">AB1759 * EXP(($E$3 - $C$11^2/2) * (AC$2-AB$2) + $C$11*SQRT(AC$2-AB$2)*X1759)</f>
        <v>173.54916430279681</v>
      </c>
      <c r="AD1759" s="47"/>
      <c r="AE1759" s="3" t="s">
        <v>69</v>
      </c>
      <c r="AF1759" s="20" cm="1">
        <f t="array" aca="1" ref="AF1759" ca="1">MIN(Y1759:Y1762 / $D$11:$D$14)</f>
        <v>0.75832433008198707</v>
      </c>
      <c r="AG1759" s="20" cm="1">
        <f t="array" aca="1" ref="AG1759" ca="1">MIN(Z1759:Z1762 / $D$11:$D$14)</f>
        <v>0.77539812830914157</v>
      </c>
      <c r="AH1759" s="20" cm="1">
        <f t="array" aca="1" ref="AH1759" ca="1">MIN(AA1759:AA1762 / $D$11:$D$14)</f>
        <v>0.51920917356553165</v>
      </c>
      <c r="AI1759" s="20" cm="1">
        <f t="array" aca="1" ref="AI1759" ca="1">MIN(AB1759:AB1762 / $D$11:$D$14)</f>
        <v>1.0333846940727833</v>
      </c>
      <c r="AJ1759" s="20" cm="1">
        <f t="array" aca="1" ref="AJ1759" ca="1">MIN(AC1759:AC1762 / $D$11:$D$14)</f>
        <v>1.5971543499188505</v>
      </c>
      <c r="AK1759" s="72">
        <f t="array" aca="1" ref="AK1759" ca="1">SUMPRODUCT(AF1760:AJ1760, EXP(-$E$3*$AF$2:$AJ$2))</f>
        <v>94055.04351866724</v>
      </c>
      <c r="AL1759" s="70">
        <f ca="1">MAX(AC1760 - $D$11, 0) * EXP(-$E$2*$E$3)</f>
        <v>46.506427533129646</v>
      </c>
    </row>
    <row r="1760" spans="7:38" ht="14.55" customHeight="1" x14ac:dyDescent="0.3">
      <c r="G1760" s="3">
        <v>1758</v>
      </c>
      <c r="H1760" s="58">
        <v>-1.6584371940259739</v>
      </c>
      <c r="I1760" s="58">
        <v>0.45841108994749441</v>
      </c>
      <c r="J1760" s="58">
        <v>0.27132008883618247</v>
      </c>
      <c r="K1760" s="59">
        <v>-3.160340420305678</v>
      </c>
      <c r="L1760" s="60">
        <f t="array" ref="L1760:O1760">TRANSPOSE(MMULT(Option!$B$25:$E$28, TRANSPOSE(H1760:K1760)))</f>
        <v>-1.6584371940259739</v>
      </c>
      <c r="M1760" s="60">
        <v>-0.24323417379206896</v>
      </c>
      <c r="N1760" s="60">
        <v>-0.30503151148057123</v>
      </c>
      <c r="O1760" s="60">
        <v>-3.1967322660607631</v>
      </c>
      <c r="P1760" s="56" t="str">
        <f t="shared" si="2186"/>
        <v>352/3</v>
      </c>
      <c r="R1760" s="80"/>
      <c r="S1760" s="3" t="s">
        <v>29</v>
      </c>
      <c r="T1760" s="60">
        <f ca="1"/>
        <v>-0.29498537277649595</v>
      </c>
      <c r="U1760" s="60">
        <f ca="1"/>
        <v>0.93769314692887262</v>
      </c>
      <c r="V1760" s="60">
        <f ca="1"/>
        <v>0.24068273156635567</v>
      </c>
      <c r="W1760" s="60">
        <f ca="1"/>
        <v>9.0859730143018472E-2</v>
      </c>
      <c r="X1760" s="60">
        <f ca="1"/>
        <v>0.5031614790730834</v>
      </c>
      <c r="Y1760" s="52">
        <f ca="1">$B$12 * EXP(($E$3 - $C$12^2/2) * Y$2 + $C$12*SQRT(Y$2)*T1760)</f>
        <v>91.989512331585047</v>
      </c>
      <c r="Z1760" s="52">
        <f ca="1">Y1760 * EXP(($E$3 - $C$12^2/2) * (Z$2-Y$2) + $C$12*SQRT(Z$2-Y$2)*U1760)</f>
        <v>122.48425832202226</v>
      </c>
      <c r="AA1760" s="52">
        <f ca="1">Z1760 * EXP(($E$3 - $C$12^2/2) * (AA$2-Z$2) + $C$12*SQRT(AA$2-Z$2)*V1760)</f>
        <v>132.31525064783276</v>
      </c>
      <c r="AB1760" s="52">
        <f ca="1">AA1760 * EXP(($E$3 - $C$12^2/2) * (AB$2-AA$2) + $C$12*SQRT(AB$2-AA$2)*W1760)</f>
        <v>136.65305339262051</v>
      </c>
      <c r="AC1760" s="52">
        <f ca="1">AB1760 * EXP(($E$3 - $C$12^2/2) * (AC$2-AB$2) + $C$12*SQRT(AC$2-AB$2)*X1760)</f>
        <v>159.71543499188505</v>
      </c>
      <c r="AD1760" s="47"/>
      <c r="AE1760" s="3" t="s">
        <v>47</v>
      </c>
      <c r="AF1760" s="64">
        <f t="shared" ref="AF1760" ca="1" si="2222">($B$5*AF1762 + (1 + $B$6)*AF1761)*$B$2</f>
        <v>0</v>
      </c>
      <c r="AG1760" s="64">
        <f t="shared" ref="AG1760" ca="1" si="2223">($B$5*AG1762 + (1 + $B$6)*AG1761)*$B$2</f>
        <v>0</v>
      </c>
      <c r="AH1760" s="64">
        <f t="shared" ref="AH1760" ca="1" si="2224">($B$5*AH1762 + (1 + $B$6)*AH1761)*$B$2</f>
        <v>0</v>
      </c>
      <c r="AI1760" s="64">
        <f t="shared" ref="AI1760" ca="1" si="2225">($B$5*AI1762 + (1 + $B$6)*AI1761)*$B$2</f>
        <v>15000</v>
      </c>
      <c r="AJ1760" s="64" cm="1">
        <f t="array" aca="1" ref="AJ1760" ca="1">($B$5*AJ1762 + (1 + $B$6)*AJ1761 + AND(NOT(AF1761:AJ1761)))*$B$2</f>
        <v>105000</v>
      </c>
      <c r="AK1760" s="73"/>
      <c r="AL1760" s="70"/>
    </row>
    <row r="1761" spans="7:38" ht="14.55" customHeight="1" x14ac:dyDescent="0.3">
      <c r="G1761" s="3">
        <v>1759</v>
      </c>
      <c r="H1761" s="58">
        <v>-1.8262804322688686</v>
      </c>
      <c r="I1761" s="58">
        <v>0.20377538429164396</v>
      </c>
      <c r="J1761" s="58">
        <v>0.4749546849991832</v>
      </c>
      <c r="K1761" s="59">
        <v>-0.469288680412491</v>
      </c>
      <c r="L1761" s="60">
        <f t="array" ref="L1761:O1761">TRANSPOSE(MMULT(Option!$B$25:$E$28, TRANSPOSE(H1761:K1761)))</f>
        <v>-1.8262804322688686</v>
      </c>
      <c r="M1761" s="60">
        <v>-0.54374894825051268</v>
      </c>
      <c r="N1761" s="60">
        <v>-0.25999377101281068</v>
      </c>
      <c r="O1761" s="60">
        <v>-0.9863244056582624</v>
      </c>
      <c r="P1761" s="56" t="str">
        <f t="shared" si="2186"/>
        <v>352/4</v>
      </c>
      <c r="R1761" s="80"/>
      <c r="S1761" s="3" t="s">
        <v>31</v>
      </c>
      <c r="T1761" s="60">
        <f ca="1"/>
        <v>-0.93881369585010455</v>
      </c>
      <c r="U1761" s="60">
        <f ca="1"/>
        <v>5.7551470558945661E-2</v>
      </c>
      <c r="V1761" s="60">
        <f ca="1"/>
        <v>-1.3535659250209195</v>
      </c>
      <c r="W1761" s="60">
        <f ca="1"/>
        <v>2.277626568742726</v>
      </c>
      <c r="X1761" s="60">
        <f ca="1"/>
        <v>1.9059033291378016</v>
      </c>
      <c r="Y1761" s="52">
        <f ca="1">$B$13 * EXP(($E$3 - $C$13^2/2) * Y$2 + $C$13*SQRT(Y$2)*T1761)</f>
        <v>75.832433008198706</v>
      </c>
      <c r="Z1761" s="52">
        <f ca="1">Y1761 * EXP(($E$3 - $C$13^2/2) * (Z$2-Y$2) + $C$13*SQRT(Z$2-Y$2)*U1761)</f>
        <v>77.539812830914158</v>
      </c>
      <c r="AA1761" s="52">
        <f ca="1">Z1761 * EXP(($E$3 - $C$13^2/2) * (AA$2-Z$2) + $C$13*SQRT(AA$2-Z$2)*V1761)</f>
        <v>51.920917356553169</v>
      </c>
      <c r="AB1761" s="52">
        <f ca="1">AA1761 * EXP(($E$3 - $C$13^2/2) * (AB$2-AA$2) + $C$13*SQRT(AB$2-AA$2)*W1761)</f>
        <v>103.33846940727834</v>
      </c>
      <c r="AC1761" s="52">
        <f ca="1">AB1761 * EXP(($E$3 - $C$13^2/2) * (AC$2-AB$2) + $C$13*SQRT(AC$2-AB$2)*X1761)</f>
        <v>183.97147349907016</v>
      </c>
      <c r="AD1761" s="47"/>
      <c r="AE1761" s="3" t="s">
        <v>46</v>
      </c>
      <c r="AF1761" s="52" t="b">
        <f t="shared" ref="AF1761" ca="1" si="2226">AF1759 &gt;= $B$4</f>
        <v>0</v>
      </c>
      <c r="AG1761" s="52" t="b">
        <f t="array" aca="1" ref="AG1761" ca="1">AND(AG1759 &gt;= $B$4, NOT(OR($AF1761:AF1761)))</f>
        <v>0</v>
      </c>
      <c r="AH1761" s="52" t="b">
        <f t="array" aca="1" ref="AH1761" ca="1">AND(AH1759 &gt;= $B$4, NOT(OR($AF1761:AG1761)))</f>
        <v>0</v>
      </c>
      <c r="AI1761" s="52" t="b">
        <f t="array" aca="1" ref="AI1761" ca="1">AND(AI1759 &gt;= $B$4, NOT(OR($AF1761:AH1761)))</f>
        <v>0</v>
      </c>
      <c r="AJ1761" s="52" t="b">
        <f t="array" aca="1" ref="AJ1761" ca="1">AND(AJ1759 &gt;= $B$4, NOT(OR($AF1761:AI1761)))</f>
        <v>1</v>
      </c>
      <c r="AK1761" s="73"/>
      <c r="AL1761" s="70"/>
    </row>
    <row r="1762" spans="7:38" ht="14.55" customHeight="1" x14ac:dyDescent="0.3">
      <c r="G1762" s="3">
        <v>1760</v>
      </c>
      <c r="H1762" s="58">
        <v>-0.56717962191948768</v>
      </c>
      <c r="I1762" s="58">
        <v>6.7397673898233215E-2</v>
      </c>
      <c r="J1762" s="58">
        <v>-0.20659854805332942</v>
      </c>
      <c r="K1762" s="59">
        <v>-1.3833849530577504</v>
      </c>
      <c r="L1762" s="60">
        <f t="array" ref="L1762:O1762">TRANSPOSE(MMULT(Option!$B$25:$E$28, TRANSPOSE(H1762:K1762)))</f>
        <v>-0.56717962191948768</v>
      </c>
      <c r="M1762" s="60">
        <v>-0.16510086030727447</v>
      </c>
      <c r="N1762" s="60">
        <v>-0.39068057922660676</v>
      </c>
      <c r="O1762" s="60">
        <v>-1.4342070004020293</v>
      </c>
      <c r="P1762" s="56" t="str">
        <f t="shared" si="2186"/>
        <v>352/5</v>
      </c>
      <c r="R1762" s="80"/>
      <c r="S1762" s="3" t="s">
        <v>30</v>
      </c>
      <c r="T1762" s="60">
        <f ca="1"/>
        <v>-0.43929655571085313</v>
      </c>
      <c r="U1762" s="60">
        <f ca="1"/>
        <v>1.8469243524434666</v>
      </c>
      <c r="V1762" s="60">
        <f ca="1"/>
        <v>-0.25585909027898301</v>
      </c>
      <c r="W1762" s="60">
        <f ca="1"/>
        <v>0.63020901166956755</v>
      </c>
      <c r="X1762" s="60">
        <f ca="1"/>
        <v>1.3491922261620937E-2</v>
      </c>
      <c r="Y1762" s="52">
        <f ca="1">$B$14 * EXP(($E$3 - $C$14^2/2) * Y$2 + $C$14*SQRT(Y$2)*T1762)</f>
        <v>88.091955633196918</v>
      </c>
      <c r="Z1762" s="52">
        <f ca="1">Y1762 * EXP(($E$3 - $C$14^2/2) * (Z$2-Y$2) + $C$14*SQRT(Z$2-Y$2)*U1762)</f>
        <v>154.07793179157875</v>
      </c>
      <c r="AA1762" s="52">
        <f ca="1">Z1762 * EXP(($E$3 - $C$14^2/2) * (AA$2-Z$2) + $C$14*SQRT(AA$2-Z$2)*V1762)</f>
        <v>143.40901580679974</v>
      </c>
      <c r="AB1762" s="52">
        <f ca="1">AA1762 * EXP(($E$3 - $C$14^2/2) * (AB$2-AA$2) + $C$14*SQRT(AB$2-AA$2)*W1762)</f>
        <v>174.12327082981565</v>
      </c>
      <c r="AC1762" s="52">
        <f ca="1">AB1762 * EXP(($E$3 - $C$14^2/2) * (AC$2-AB$2) + $C$14*SQRT(AC$2-AB$2)*X1762)</f>
        <v>175.70581276352334</v>
      </c>
      <c r="AD1762" s="47"/>
      <c r="AE1762" s="3" t="s">
        <v>68</v>
      </c>
      <c r="AF1762" s="52" t="b">
        <f ca="1">AND(AF1759&gt;$B$3, NOT(OR($AF1761:AF1761)))</f>
        <v>0</v>
      </c>
      <c r="AG1762" s="52" t="b">
        <f ca="1">AND(AG1759&gt;$B$3, NOT(OR($AF1761:AG1761)))</f>
        <v>0</v>
      </c>
      <c r="AH1762" s="52" t="b">
        <f ca="1">AND(AH1759&gt;$B$3, NOT(OR($AF1761:AH1761)))</f>
        <v>0</v>
      </c>
      <c r="AI1762" s="52" t="b">
        <f ca="1">AND(AI1759&gt;$B$3, NOT(OR($AF1761:AI1761)))</f>
        <v>1</v>
      </c>
      <c r="AJ1762" s="52" t="b">
        <f ca="1">AND(AJ1759&gt;$B$3, NOT(OR($AF1761:AJ1761)))</f>
        <v>0</v>
      </c>
      <c r="AK1762" s="74"/>
      <c r="AL1762" s="70"/>
    </row>
    <row r="1763" spans="7:38" ht="14.55" customHeight="1" x14ac:dyDescent="0.3">
      <c r="G1763" s="3">
        <v>1761</v>
      </c>
      <c r="H1763" s="58">
        <v>0.50090500809436156</v>
      </c>
      <c r="I1763" s="58">
        <v>1.7644558548193123</v>
      </c>
      <c r="J1763" s="58">
        <v>0.67895102557022968</v>
      </c>
      <c r="K1763" s="59">
        <v>0.20229018924123052</v>
      </c>
      <c r="L1763" s="60">
        <f t="array" ref="L1763:O1763">TRANSPOSE(MMULT(Option!$B$25:$E$28, TRANSPOSE(H1763:K1763)))</f>
        <v>0.50090500809436156</v>
      </c>
      <c r="M1763" s="60">
        <v>1.8175125062612469</v>
      </c>
      <c r="N1763" s="60">
        <v>1.2587345239458241</v>
      </c>
      <c r="O1763" s="60">
        <v>0.96815364379048197</v>
      </c>
      <c r="P1763" s="56" t="str">
        <f t="shared" si="2186"/>
        <v>353/1</v>
      </c>
      <c r="R1763" s="80">
        <v>441</v>
      </c>
      <c r="S1763" s="3" t="s">
        <v>28</v>
      </c>
      <c r="T1763" s="60">
        <f t="array" aca="1" ref="T1763:T1766" ca="1">TRANSPOSE(OFFSET($L$3, MATCH($R1763 &amp; "/" &amp; T$2, $P$3:$P$5002, 0) - 1, 0, 1, $E$1))</f>
        <v>-0.26463154200333888</v>
      </c>
      <c r="U1763" s="60">
        <f t="array" aca="1" ref="U1763:U1766" ca="1">TRANSPOSE(OFFSET($L$3, MATCH($R1763 &amp; "/" &amp; U$2, $P$3:$P$5002, 0) - 1, 0, 1, $E$1))</f>
        <v>0.43222927780105946</v>
      </c>
      <c r="V1763" s="60">
        <f t="array" aca="1" ref="V1763:V1766" ca="1">TRANSPOSE(OFFSET($L$3, MATCH($R1763 &amp; "/" &amp; V$2, $P$3:$P$5002, 0) - 1, 0, 1, $E$1))</f>
        <v>1.3833733351676889</v>
      </c>
      <c r="W1763" s="60">
        <f t="array" aca="1" ref="W1763:W1766" ca="1">TRANSPOSE(OFFSET($L$3, MATCH($R1763 &amp; "/" &amp; W$2, $P$3:$P$5002, 0) - 1, 0, 1, $E$1))</f>
        <v>1.2720448024597069</v>
      </c>
      <c r="X1763" s="60">
        <f t="array" aca="1" ref="X1763:X1766" ca="1">TRANSPOSE(OFFSET($L$3, MATCH($R1763 &amp; "/" &amp; X$2, $P$3:$P$5002, 0) - 1, 0, 1, $E$1))</f>
        <v>-0.73071564156025892</v>
      </c>
      <c r="Y1763" s="52">
        <f ca="1">$B$11 * EXP(($E$3 - $C$11^2/2) * Y$2 + $C$11*SQRT(Y$2)*T1763)</f>
        <v>92.831008136976479</v>
      </c>
      <c r="Z1763" s="52">
        <f ca="1">Y1763 * EXP(($E$3 - $C$11^2/2) * (Z$2-Y$2) + $C$11*SQRT(Z$2-Y$2)*U1763)</f>
        <v>106.21331809407143</v>
      </c>
      <c r="AA1763" s="52">
        <f ca="1">Z1763 * EXP(($E$3 - $C$11^2/2) * (AA$2-Z$2) + $C$11*SQRT(AA$2-Z$2)*V1763)</f>
        <v>161.65452676551033</v>
      </c>
      <c r="AB1763" s="52">
        <f ca="1">AA1763 * EXP(($E$3 - $C$11^2/2) * (AB$2-AA$2) + $C$11*SQRT(AB$2-AA$2)*W1763)</f>
        <v>237.95342185232599</v>
      </c>
      <c r="AC1763" s="52">
        <f ca="1">AB1763 * EXP(($E$3 - $C$11^2/2) * (AC$2-AB$2) + $C$11*SQRT(AC$2-AB$2)*X1763)</f>
        <v>192.07007041878833</v>
      </c>
      <c r="AD1763" s="47"/>
      <c r="AE1763" s="3" t="s">
        <v>69</v>
      </c>
      <c r="AF1763" s="20" cm="1">
        <f t="array" aca="1" ref="AF1763" ca="1">MIN(Y1763:Y1766 / $D$11:$D$14)</f>
        <v>0.81567787364945721</v>
      </c>
      <c r="AG1763" s="20" cm="1">
        <f t="array" aca="1" ref="AG1763" ca="1">MIN(Z1763:Z1766 / $D$11:$D$14)</f>
        <v>0.49040117197919619</v>
      </c>
      <c r="AH1763" s="20" cm="1">
        <f t="array" aca="1" ref="AH1763" ca="1">MIN(AA1763:AA1766 / $D$11:$D$14)</f>
        <v>0.47154104884804626</v>
      </c>
      <c r="AI1763" s="20" cm="1">
        <f t="array" aca="1" ref="AI1763" ca="1">MIN(AB1763:AB1766 / $D$11:$D$14)</f>
        <v>0.75468351895837027</v>
      </c>
      <c r="AJ1763" s="20" cm="1">
        <f t="array" aca="1" ref="AJ1763" ca="1">MIN(AC1763:AC1766 / $D$11:$D$14)</f>
        <v>0.60277823054896462</v>
      </c>
      <c r="AK1763" s="72">
        <f t="array" aca="1" ref="AK1763" ca="1">SUMPRODUCT(AF1764:AJ1764, EXP(-$E$3*$AF$2:$AJ$2))</f>
        <v>92148.519674651194</v>
      </c>
      <c r="AL1763" s="70">
        <f ca="1">MAX(AC1764 - $D$11, 0) * EXP(-$E$2*$E$3)</f>
        <v>0</v>
      </c>
    </row>
    <row r="1764" spans="7:38" ht="14.55" customHeight="1" x14ac:dyDescent="0.3">
      <c r="G1764" s="3">
        <v>1762</v>
      </c>
      <c r="H1764" s="58">
        <v>0.42655112189369193</v>
      </c>
      <c r="I1764" s="58">
        <v>-0.51448536501249853</v>
      </c>
      <c r="J1764" s="58">
        <v>-1.0748585867514009</v>
      </c>
      <c r="K1764" s="59">
        <v>0.78388820505742141</v>
      </c>
      <c r="L1764" s="60">
        <f t="array" ref="L1764:O1764">TRANSPOSE(MMULT(Option!$B$25:$E$28, TRANSPOSE(H1764:K1764)))</f>
        <v>0.42655112189369193</v>
      </c>
      <c r="M1764" s="60">
        <v>-0.30091317706587511</v>
      </c>
      <c r="N1764" s="60">
        <v>-0.90816256023295394</v>
      </c>
      <c r="O1764" s="60">
        <v>0.49738739499674189</v>
      </c>
      <c r="P1764" s="56" t="str">
        <f t="shared" si="2186"/>
        <v>353/2</v>
      </c>
      <c r="R1764" s="80"/>
      <c r="S1764" s="3" t="s">
        <v>29</v>
      </c>
      <c r="T1764" s="60">
        <f ca="1"/>
        <v>-0.69578588213939874</v>
      </c>
      <c r="U1764" s="60">
        <f ca="1"/>
        <v>-1.7126524662592868</v>
      </c>
      <c r="V1764" s="60">
        <f ca="1"/>
        <v>-0.1473920535180735</v>
      </c>
      <c r="W1764" s="60">
        <f ca="1"/>
        <v>1.5509744092458404</v>
      </c>
      <c r="X1764" s="60">
        <f ca="1"/>
        <v>0.73892504699852712</v>
      </c>
      <c r="Y1764" s="52">
        <f ca="1">$B$12 * EXP(($E$3 - $C$12^2/2) * Y$2 + $C$12*SQRT(Y$2)*T1764)</f>
        <v>81.567787364945715</v>
      </c>
      <c r="Z1764" s="52">
        <f ca="1">Y1764 * EXP(($E$3 - $C$12^2/2) * (Z$2-Y$2) + $C$12*SQRT(Z$2-Y$2)*U1764)</f>
        <v>49.040117197919621</v>
      </c>
      <c r="AA1764" s="52">
        <f ca="1">Z1764 * EXP(($E$3 - $C$12^2/2) * (AA$2-Z$2) + $C$12*SQRT(AA$2-Z$2)*V1764)</f>
        <v>47.154104884804624</v>
      </c>
      <c r="AB1764" s="52">
        <f ca="1">AA1764 * EXP(($E$3 - $C$12^2/2) * (AB$2-AA$2) + $C$12*SQRT(AB$2-AA$2)*W1764)</f>
        <v>75.468351895837031</v>
      </c>
      <c r="AC1764" s="52">
        <f ca="1">AB1764 * EXP(($E$3 - $C$12^2/2) * (AC$2-AB$2) + $C$12*SQRT(AC$2-AB$2)*X1764)</f>
        <v>94.669407570775164</v>
      </c>
      <c r="AD1764" s="47"/>
      <c r="AE1764" s="3" t="s">
        <v>47</v>
      </c>
      <c r="AF1764" s="64">
        <f t="shared" ref="AF1764" ca="1" si="2227">($B$5*AF1766 + (1 + $B$6)*AF1765)*$B$2</f>
        <v>15000</v>
      </c>
      <c r="AG1764" s="64">
        <f t="shared" ref="AG1764" ca="1" si="2228">($B$5*AG1766 + (1 + $B$6)*AG1765)*$B$2</f>
        <v>0</v>
      </c>
      <c r="AH1764" s="64">
        <f t="shared" ref="AH1764" ca="1" si="2229">($B$5*AH1766 + (1 + $B$6)*AH1765)*$B$2</f>
        <v>0</v>
      </c>
      <c r="AI1764" s="64">
        <f t="shared" ref="AI1764" ca="1" si="2230">($B$5*AI1766 + (1 + $B$6)*AI1765)*$B$2</f>
        <v>0</v>
      </c>
      <c r="AJ1764" s="64" cm="1">
        <f t="array" aca="1" ref="AJ1764" ca="1">($B$5*AJ1766 + (1 + $B$6)*AJ1765 + AND(NOT(AF1765:AJ1765)))*$B$2</f>
        <v>100000</v>
      </c>
      <c r="AK1764" s="73"/>
      <c r="AL1764" s="70"/>
    </row>
    <row r="1765" spans="7:38" ht="14.55" customHeight="1" x14ac:dyDescent="0.3">
      <c r="G1765" s="3">
        <v>1763</v>
      </c>
      <c r="H1765" s="58">
        <v>0.76239339285343344</v>
      </c>
      <c r="I1765" s="58">
        <v>0.78816122182684922</v>
      </c>
      <c r="J1765" s="58">
        <v>-0.85760953177275567</v>
      </c>
      <c r="K1765" s="59">
        <v>0.22698944889855821</v>
      </c>
      <c r="L1765" s="60">
        <f t="array" ref="L1765:O1765">TRANSPOSE(MMULT(Option!$B$25:$E$28, TRANSPOSE(H1765:K1765)))</f>
        <v>0.76239339285343344</v>
      </c>
      <c r="M1765" s="60">
        <v>1.027319048911457</v>
      </c>
      <c r="N1765" s="60">
        <v>-0.24190067222372491</v>
      </c>
      <c r="O1765" s="60">
        <v>0.53834032194281478</v>
      </c>
      <c r="P1765" s="56" t="str">
        <f t="shared" si="2186"/>
        <v>353/3</v>
      </c>
      <c r="R1765" s="80"/>
      <c r="S1765" s="3" t="s">
        <v>31</v>
      </c>
      <c r="T1765" s="60">
        <f ca="1"/>
        <v>-0.54550393469107594</v>
      </c>
      <c r="U1765" s="60">
        <f ca="1"/>
        <v>-1.2510795630002092</v>
      </c>
      <c r="V1765" s="60">
        <f ca="1"/>
        <v>1.3624013946268982</v>
      </c>
      <c r="W1765" s="60">
        <f ca="1"/>
        <v>0.40279430685007978</v>
      </c>
      <c r="X1765" s="60">
        <f ca="1"/>
        <v>-1.7392986263484889</v>
      </c>
      <c r="Y1765" s="52">
        <f ca="1">$B$13 * EXP(($E$3 - $C$13^2/2) * Y$2 + $C$13*SQRT(Y$2)*T1765)</f>
        <v>85.329395271186897</v>
      </c>
      <c r="Z1765" s="52">
        <f ca="1">Y1765 * EXP(($E$3 - $C$13^2/2) * (Z$2-Y$2) + $C$13*SQRT(Z$2-Y$2)*U1765)</f>
        <v>58.920857002715977</v>
      </c>
      <c r="AA1765" s="52">
        <f ca="1">Z1765 * EXP(($E$3 - $C$13^2/2) * (AA$2-Z$2) + $C$13*SQRT(AA$2-Z$2)*V1765)</f>
        <v>89.113920342041965</v>
      </c>
      <c r="AB1765" s="52">
        <f ca="1">AA1765 * EXP(($E$3 - $C$13^2/2) * (AB$2-AA$2) + $C$13*SQRT(AB$2-AA$2)*W1765)</f>
        <v>101.06398661872939</v>
      </c>
      <c r="AC1765" s="52">
        <f ca="1">AB1765 * EXP(($E$3 - $C$13^2/2) * (AC$2-AB$2) + $C$13*SQRT(AC$2-AB$2)*X1765)</f>
        <v>60.277823054896459</v>
      </c>
      <c r="AD1765" s="47"/>
      <c r="AE1765" s="3" t="s">
        <v>46</v>
      </c>
      <c r="AF1765" s="52" t="b">
        <f t="shared" ref="AF1765" ca="1" si="2231">AF1763 &gt;= $B$4</f>
        <v>0</v>
      </c>
      <c r="AG1765" s="52" t="b">
        <f t="array" aca="1" ref="AG1765" ca="1">AND(AG1763 &gt;= $B$4, NOT(OR($AF1765:AF1765)))</f>
        <v>0</v>
      </c>
      <c r="AH1765" s="52" t="b">
        <f t="array" aca="1" ref="AH1765" ca="1">AND(AH1763 &gt;= $B$4, NOT(OR($AF1765:AG1765)))</f>
        <v>0</v>
      </c>
      <c r="AI1765" s="52" t="b">
        <f t="array" aca="1" ref="AI1765" ca="1">AND(AI1763 &gt;= $B$4, NOT(OR($AF1765:AH1765)))</f>
        <v>0</v>
      </c>
      <c r="AJ1765" s="52" t="b">
        <f t="array" aca="1" ref="AJ1765" ca="1">AND(AJ1763 &gt;= $B$4, NOT(OR($AF1765:AI1765)))</f>
        <v>0</v>
      </c>
      <c r="AK1765" s="73"/>
      <c r="AL1765" s="70"/>
    </row>
    <row r="1766" spans="7:38" ht="14.55" customHeight="1" x14ac:dyDescent="0.3">
      <c r="G1766" s="3">
        <v>1764</v>
      </c>
      <c r="H1766" s="58">
        <v>-8.8500740834148356E-2</v>
      </c>
      <c r="I1766" s="58">
        <v>-0.16862448091565166</v>
      </c>
      <c r="J1766" s="58">
        <v>0.16116679954227128</v>
      </c>
      <c r="K1766" s="59">
        <v>0.7076784529593575</v>
      </c>
      <c r="L1766" s="60">
        <f t="array" ref="L1766:O1766">TRANSPOSE(MMULT(Option!$B$25:$E$28, TRANSPOSE(H1766:K1766)))</f>
        <v>-8.8500740834148356E-2</v>
      </c>
      <c r="M1766" s="60">
        <v>-0.18994718589738138</v>
      </c>
      <c r="N1766" s="60">
        <v>6.1997871792442968E-2</v>
      </c>
      <c r="O1766" s="60">
        <v>0.55791960906950577</v>
      </c>
      <c r="P1766" s="56" t="str">
        <f t="shared" si="2186"/>
        <v>353/4</v>
      </c>
      <c r="R1766" s="80"/>
      <c r="S1766" s="3" t="s">
        <v>30</v>
      </c>
      <c r="T1766" s="60">
        <f ca="1"/>
        <v>-0.15942058682607124</v>
      </c>
      <c r="U1766" s="60">
        <f ca="1"/>
        <v>-0.35384360849618529</v>
      </c>
      <c r="V1766" s="60">
        <f ca="1"/>
        <v>0.96890618071805557</v>
      </c>
      <c r="W1766" s="60">
        <f ca="1"/>
        <v>0.91441439556989079</v>
      </c>
      <c r="X1766" s="60">
        <f ca="1"/>
        <v>-0.6603214797793191</v>
      </c>
      <c r="Y1766" s="52">
        <f ca="1">$B$14 * EXP(($E$3 - $C$14^2/2) * Y$2 + $C$14*SQRT(Y$2)*T1766)</f>
        <v>95.807791248306202</v>
      </c>
      <c r="Z1766" s="52">
        <f ca="1">Y1766 * EXP(($E$3 - $C$14^2/2) * (Z$2-Y$2) + $C$14*SQRT(Z$2-Y$2)*U1766)</f>
        <v>86.590570797247636</v>
      </c>
      <c r="AA1766" s="52">
        <f ca="1">Z1766 * EXP(($E$3 - $C$14^2/2) * (AA$2-Z$2) + $C$14*SQRT(AA$2-Z$2)*V1766)</f>
        <v>116.38024234743973</v>
      </c>
      <c r="AB1766" s="52">
        <f ca="1">AA1766 * EXP(($E$3 - $C$14^2/2) * (AB$2-AA$2) + $C$14*SQRT(AB$2-AA$2)*W1766)</f>
        <v>153.88215778107178</v>
      </c>
      <c r="AC1766" s="52">
        <f ca="1">AB1766 * EXP(($E$3 - $C$14^2/2) * (AC$2-AB$2) + $C$14*SQRT(AC$2-AB$2)*X1766)</f>
        <v>126.86082968465173</v>
      </c>
      <c r="AD1766" s="47"/>
      <c r="AE1766" s="3" t="s">
        <v>68</v>
      </c>
      <c r="AF1766" s="52" t="b">
        <f ca="1">AND(AF1763&gt;$B$3, NOT(OR($AF1765:AF1765)))</f>
        <v>1</v>
      </c>
      <c r="AG1766" s="52" t="b">
        <f ca="1">AND(AG1763&gt;$B$3, NOT(OR($AF1765:AG1765)))</f>
        <v>0</v>
      </c>
      <c r="AH1766" s="52" t="b">
        <f ca="1">AND(AH1763&gt;$B$3, NOT(OR($AF1765:AH1765)))</f>
        <v>0</v>
      </c>
      <c r="AI1766" s="52" t="b">
        <f ca="1">AND(AI1763&gt;$B$3, NOT(OR($AF1765:AI1765)))</f>
        <v>0</v>
      </c>
      <c r="AJ1766" s="52" t="b">
        <f ca="1">AND(AJ1763&gt;$B$3, NOT(OR($AF1765:AJ1765)))</f>
        <v>0</v>
      </c>
      <c r="AK1766" s="74"/>
      <c r="AL1766" s="70"/>
    </row>
    <row r="1767" spans="7:38" ht="14.55" customHeight="1" x14ac:dyDescent="0.3">
      <c r="G1767" s="3">
        <v>1765</v>
      </c>
      <c r="H1767" s="58">
        <v>0.24500718407811881</v>
      </c>
      <c r="I1767" s="58">
        <v>1.3108349332357805</v>
      </c>
      <c r="J1767" s="58">
        <v>-0.40757026884010072</v>
      </c>
      <c r="K1767" s="59">
        <v>0.72907211054009102</v>
      </c>
      <c r="L1767" s="60">
        <f t="array" ref="L1767:O1767">TRANSPOSE(MMULT(Option!$B$25:$E$28, TRANSPOSE(H1767:K1767)))</f>
        <v>0.24500718407811881</v>
      </c>
      <c r="M1767" s="60">
        <v>1.2994029346603173</v>
      </c>
      <c r="N1767" s="60">
        <v>8.3286964341830638E-2</v>
      </c>
      <c r="O1767" s="60">
        <v>0.9860505180071073</v>
      </c>
      <c r="P1767" s="56" t="str">
        <f t="shared" si="2186"/>
        <v>353/5</v>
      </c>
      <c r="R1767" s="80">
        <v>442</v>
      </c>
      <c r="S1767" s="3" t="s">
        <v>28</v>
      </c>
      <c r="T1767" s="60">
        <f t="array" aca="1" ref="T1767:T1770" ca="1">TRANSPOSE(OFFSET($L$3, MATCH($R1767 &amp; "/" &amp; T$2, $P$3:$P$5002, 0) - 1, 0, 1, $E$1))</f>
        <v>-5.2336971895381647E-2</v>
      </c>
      <c r="U1767" s="60">
        <f t="array" aca="1" ref="U1767:U1770" ca="1">TRANSPOSE(OFFSET($L$3, MATCH($R1767 &amp; "/" &amp; U$2, $P$3:$P$5002, 0) - 1, 0, 1, $E$1))</f>
        <v>-0.1237142691639305</v>
      </c>
      <c r="V1767" s="60">
        <f t="array" aca="1" ref="V1767:V1770" ca="1">TRANSPOSE(OFFSET($L$3, MATCH($R1767 &amp; "/" &amp; V$2, $P$3:$P$5002, 0) - 1, 0, 1, $E$1))</f>
        <v>1.3477260760699878</v>
      </c>
      <c r="W1767" s="60">
        <f t="array" aca="1" ref="W1767:W1770" ca="1">TRANSPOSE(OFFSET($L$3, MATCH($R1767 &amp; "/" &amp; W$2, $P$3:$P$5002, 0) - 1, 0, 1, $E$1))</f>
        <v>7.9335193115552386E-4</v>
      </c>
      <c r="X1767" s="60">
        <f t="array" aca="1" ref="X1767:X1770" ca="1">TRANSPOSE(OFFSET($L$3, MATCH($R1767 &amp; "/" &amp; X$2, $P$3:$P$5002, 0) - 1, 0, 1, $E$1))</f>
        <v>-0.87708786420046736</v>
      </c>
      <c r="Y1767" s="52">
        <f ca="1">$B$11 * EXP(($E$3 - $C$11^2/2) * Y$2 + $C$11*SQRT(Y$2)*T1767)</f>
        <v>98.935596142065947</v>
      </c>
      <c r="Z1767" s="52">
        <f ca="1">Y1767 * EXP(($E$3 - $C$11^2/2) * (Z$2-Y$2) + $C$11*SQRT(Z$2-Y$2)*U1767)</f>
        <v>95.808826335408781</v>
      </c>
      <c r="AA1767" s="52">
        <f ca="1">Z1767 * EXP(($E$3 - $C$11^2/2) * (AA$2-Z$2) + $C$11*SQRT(AA$2-Z$2)*V1767)</f>
        <v>144.26799358377647</v>
      </c>
      <c r="AB1767" s="52">
        <f ca="1">AA1767 * EXP(($E$3 - $C$11^2/2) * (AB$2-AA$2) + $C$11*SQRT(AB$2-AA$2)*W1767)</f>
        <v>145.02565271817116</v>
      </c>
      <c r="AC1767" s="52">
        <f ca="1">AB1767 * EXP(($E$3 - $C$11^2/2) * (AC$2-AB$2) + $C$11*SQRT(AC$2-AB$2)*X1767)</f>
        <v>112.03197065190454</v>
      </c>
      <c r="AD1767" s="47"/>
      <c r="AE1767" s="3" t="s">
        <v>69</v>
      </c>
      <c r="AF1767" s="20" cm="1">
        <f t="array" aca="1" ref="AF1767" ca="1">MIN(Y1767:Y1770 / $D$11:$D$14)</f>
        <v>0.68950542842368667</v>
      </c>
      <c r="AG1767" s="20" cm="1">
        <f t="array" aca="1" ref="AG1767" ca="1">MIN(Z1767:Z1770 / $D$11:$D$14)</f>
        <v>0.51656508559658854</v>
      </c>
      <c r="AH1767" s="20" cm="1">
        <f t="array" aca="1" ref="AH1767" ca="1">MIN(AA1767:AA1770 / $D$11:$D$14)</f>
        <v>1.4426799358377647</v>
      </c>
      <c r="AI1767" s="20" cm="1">
        <f t="array" aca="1" ref="AI1767" ca="1">MIN(AB1767:AB1770 / $D$11:$D$14)</f>
        <v>1.4502565271817116</v>
      </c>
      <c r="AJ1767" s="20" cm="1">
        <f t="array" aca="1" ref="AJ1767" ca="1">MIN(AC1767:AC1770 / $D$11:$D$14)</f>
        <v>1.1203197065190453</v>
      </c>
      <c r="AK1767" s="72">
        <f t="array" aca="1" ref="AK1767" ca="1">SUMPRODUCT(AF1768:AJ1768, EXP(-$E$3*$AF$2:$AJ$2))</f>
        <v>90374.337524631075</v>
      </c>
      <c r="AL1767" s="70">
        <f ca="1">MAX(AC1768 - $D$11, 0) * EXP(-$E$2*$E$3)</f>
        <v>9.7278813050968012</v>
      </c>
    </row>
    <row r="1768" spans="7:38" ht="14.55" customHeight="1" x14ac:dyDescent="0.3">
      <c r="G1768" s="3">
        <v>1766</v>
      </c>
      <c r="H1768" s="58">
        <v>1.1822604584530463</v>
      </c>
      <c r="I1768" s="58">
        <v>-0.21283178869670669</v>
      </c>
      <c r="J1768" s="58">
        <v>0.40865385341641897</v>
      </c>
      <c r="K1768" s="59">
        <v>-0.16987867468767046</v>
      </c>
      <c r="L1768" s="60">
        <f t="array" ref="L1768:O1768">TRANSPOSE(MMULT(Option!$B$25:$E$28, TRANSPOSE(H1768:K1768)))</f>
        <v>1.1822604584530463</v>
      </c>
      <c r="M1768" s="60">
        <v>0.27784062698211753</v>
      </c>
      <c r="N1768" s="60">
        <v>0.77609653151956526</v>
      </c>
      <c r="O1768" s="60">
        <v>0.35145739799981623</v>
      </c>
      <c r="P1768" s="56" t="str">
        <f t="shared" si="2186"/>
        <v>354/1</v>
      </c>
      <c r="R1768" s="80"/>
      <c r="S1768" s="3" t="s">
        <v>29</v>
      </c>
      <c r="T1768" s="60">
        <f ca="1"/>
        <v>-1.2559356959800161</v>
      </c>
      <c r="U1768" s="60">
        <f ca="1"/>
        <v>-0.97924425598556897</v>
      </c>
      <c r="V1768" s="60">
        <f ca="1"/>
        <v>3.4605008986884283</v>
      </c>
      <c r="W1768" s="60">
        <f ca="1"/>
        <v>0.70136842479648653</v>
      </c>
      <c r="X1768" s="60">
        <f ca="1"/>
        <v>-1.6176838015865234</v>
      </c>
      <c r="Y1768" s="52">
        <f ca="1">$B$12 * EXP(($E$3 - $C$12^2/2) * Y$2 + $C$12*SQRT(Y$2)*T1768)</f>
        <v>68.950542842368662</v>
      </c>
      <c r="Z1768" s="52">
        <f ca="1">Y1768 * EXP(($E$3 - $C$12^2/2) * (Z$2-Y$2) + $C$12*SQRT(Z$2-Y$2)*U1768)</f>
        <v>51.656508559658853</v>
      </c>
      <c r="AA1768" s="52">
        <f ca="1">Z1768 * EXP(($E$3 - $C$12^2/2) * (AA$2-Z$2) + $C$12*SQRT(AA$2-Z$2)*V1768)</f>
        <v>146.60860282138754</v>
      </c>
      <c r="AB1768" s="52">
        <f ca="1">AA1768 * EXP(($E$3 - $C$12^2/2) * (AB$2-AA$2) + $C$12*SQRT(AB$2-AA$2)*W1768)</f>
        <v>181.84905911251482</v>
      </c>
      <c r="AC1768" s="52">
        <f ca="1">AB1768 * EXP(($E$3 - $C$12^2/2) * (AC$2-AB$2) + $C$12*SQRT(AC$2-AB$2)*X1768)</f>
        <v>112.49084684626581</v>
      </c>
      <c r="AD1768" s="47"/>
      <c r="AE1768" s="3" t="s">
        <v>47</v>
      </c>
      <c r="AF1768" s="64">
        <f t="shared" ref="AF1768" ca="1" si="2232">($B$5*AF1770 + (1 + $B$6)*AF1769)*$B$2</f>
        <v>0</v>
      </c>
      <c r="AG1768" s="64">
        <f t="shared" ref="AG1768" ca="1" si="2233">($B$5*AG1770 + (1 + $B$6)*AG1769)*$B$2</f>
        <v>0</v>
      </c>
      <c r="AH1768" s="64">
        <f t="shared" ref="AH1768" ca="1" si="2234">($B$5*AH1770 + (1 + $B$6)*AH1769)*$B$2</f>
        <v>105000</v>
      </c>
      <c r="AI1768" s="64">
        <f t="shared" ref="AI1768" ca="1" si="2235">($B$5*AI1770 + (1 + $B$6)*AI1769)*$B$2</f>
        <v>0</v>
      </c>
      <c r="AJ1768" s="64" cm="1">
        <f t="array" aca="1" ref="AJ1768" ca="1">($B$5*AJ1770 + (1 + $B$6)*AJ1769 + AND(NOT(AF1769:AJ1769)))*$B$2</f>
        <v>0</v>
      </c>
      <c r="AK1768" s="73"/>
      <c r="AL1768" s="70"/>
    </row>
    <row r="1769" spans="7:38" ht="14.55" customHeight="1" x14ac:dyDescent="0.3">
      <c r="G1769" s="3">
        <v>1767</v>
      </c>
      <c r="H1769" s="58">
        <v>0.69047422878129783</v>
      </c>
      <c r="I1769" s="58">
        <v>-1.2013486177494881</v>
      </c>
      <c r="J1769" s="58">
        <v>1.2642691292759245</v>
      </c>
      <c r="K1769" s="59">
        <v>1.1085875011320234</v>
      </c>
      <c r="L1769" s="60">
        <f t="array" ref="L1769:O1769">TRANSPOSE(MMULT(Option!$B$25:$E$28, TRANSPOSE(H1769:K1769)))</f>
        <v>0.69047422878129783</v>
      </c>
      <c r="M1769" s="60">
        <v>-0.82486450386100041</v>
      </c>
      <c r="N1769" s="60">
        <v>1.0720230804869142</v>
      </c>
      <c r="O1769" s="60">
        <v>1.1577004647021825</v>
      </c>
      <c r="P1769" s="56" t="str">
        <f t="shared" si="2186"/>
        <v>354/2</v>
      </c>
      <c r="R1769" s="80"/>
      <c r="S1769" s="3" t="s">
        <v>31</v>
      </c>
      <c r="T1769" s="60">
        <f ca="1"/>
        <v>0.31657668342562129</v>
      </c>
      <c r="U1769" s="60">
        <f ca="1"/>
        <v>0.76986917999611437</v>
      </c>
      <c r="V1769" s="60">
        <f ca="1"/>
        <v>1.072768740877994</v>
      </c>
      <c r="W1769" s="60">
        <f ca="1"/>
        <v>2.0540905276126509</v>
      </c>
      <c r="X1769" s="60">
        <f ca="1"/>
        <v>-1.7077399277719947</v>
      </c>
      <c r="Y1769" s="52">
        <f ca="1">$B$13 * EXP(($E$3 - $C$13^2/2) * Y$2 + $C$13*SQRT(Y$2)*T1769)</f>
        <v>110.51410844199935</v>
      </c>
      <c r="Z1769" s="52">
        <f ca="1">Y1769 * EXP(($E$3 - $C$13^2/2) * (Z$2-Y$2) + $C$13*SQRT(Z$2-Y$2)*U1769)</f>
        <v>139.92463343016883</v>
      </c>
      <c r="AA1769" s="52">
        <f ca="1">Z1769 * EXP(($E$3 - $C$13^2/2) * (AA$2-Z$2) + $C$13*SQRT(AA$2-Z$2)*V1769)</f>
        <v>194.01482375996966</v>
      </c>
      <c r="AB1769" s="52">
        <f ca="1">AA1769 * EXP(($E$3 - $C$13^2/2) * (AB$2-AA$2) + $C$13*SQRT(AB$2-AA$2)*W1769)</f>
        <v>361.10245450556988</v>
      </c>
      <c r="AC1769" s="52">
        <f ca="1">AB1769 * EXP(($E$3 - $C$13^2/2) * (AC$2-AB$2) + $C$13*SQRT(AC$2-AB$2)*X1769)</f>
        <v>217.42190905476659</v>
      </c>
      <c r="AD1769" s="47"/>
      <c r="AE1769" s="3" t="s">
        <v>46</v>
      </c>
      <c r="AF1769" s="52" t="b">
        <f t="shared" ref="AF1769" ca="1" si="2236">AF1767 &gt;= $B$4</f>
        <v>0</v>
      </c>
      <c r="AG1769" s="52" t="b">
        <f t="array" aca="1" ref="AG1769" ca="1">AND(AG1767 &gt;= $B$4, NOT(OR($AF1769:AF1769)))</f>
        <v>0</v>
      </c>
      <c r="AH1769" s="52" t="b">
        <f t="array" aca="1" ref="AH1769" ca="1">AND(AH1767 &gt;= $B$4, NOT(OR($AF1769:AG1769)))</f>
        <v>1</v>
      </c>
      <c r="AI1769" s="52" t="b">
        <f t="array" aca="1" ref="AI1769" ca="1">AND(AI1767 &gt;= $B$4, NOT(OR($AF1769:AH1769)))</f>
        <v>0</v>
      </c>
      <c r="AJ1769" s="52" t="b">
        <f t="array" aca="1" ref="AJ1769" ca="1">AND(AJ1767 &gt;= $B$4, NOT(OR($AF1769:AI1769)))</f>
        <v>0</v>
      </c>
      <c r="AK1769" s="73"/>
      <c r="AL1769" s="70"/>
    </row>
    <row r="1770" spans="7:38" ht="14.55" customHeight="1" x14ac:dyDescent="0.3">
      <c r="G1770" s="3">
        <v>1768</v>
      </c>
      <c r="H1770" s="58">
        <v>-1.0672347248662575</v>
      </c>
      <c r="I1770" s="58">
        <v>3.8502041475150045E-2</v>
      </c>
      <c r="J1770" s="58">
        <v>0.7187524271179162</v>
      </c>
      <c r="K1770" s="59">
        <v>1.7604684459163777</v>
      </c>
      <c r="L1770" s="60">
        <f t="array" ref="L1770:O1770">TRANSPOSE(MMULT(Option!$B$25:$E$28, TRANSPOSE(H1770:K1770)))</f>
        <v>-1.0672347248662575</v>
      </c>
      <c r="M1770" s="60">
        <v>-0.39160618605246217</v>
      </c>
      <c r="N1770" s="60">
        <v>0.21447580261675886</v>
      </c>
      <c r="O1770" s="60">
        <v>1.2310495293904768</v>
      </c>
      <c r="P1770" s="56" t="str">
        <f t="shared" si="2186"/>
        <v>354/3</v>
      </c>
      <c r="R1770" s="80"/>
      <c r="S1770" s="3" t="s">
        <v>30</v>
      </c>
      <c r="T1770" s="60">
        <f ca="1"/>
        <v>1.1006818018721436</v>
      </c>
      <c r="U1770" s="60">
        <f ca="1"/>
        <v>0.1977958406298238</v>
      </c>
      <c r="V1770" s="60">
        <f ca="1"/>
        <v>1.6653184508855192</v>
      </c>
      <c r="W1770" s="60">
        <f ca="1"/>
        <v>9.8912451235638743E-3</v>
      </c>
      <c r="X1770" s="60">
        <f ca="1"/>
        <v>-2.4268303921693599</v>
      </c>
      <c r="Y1770" s="52">
        <f ca="1">$B$14 * EXP(($E$3 - $C$14^2/2) * Y$2 + $C$14*SQRT(Y$2)*T1770)</f>
        <v>139.8226349978703</v>
      </c>
      <c r="Z1770" s="52">
        <f ca="1">Y1770 * EXP(($E$3 - $C$14^2/2) * (Z$2-Y$2) + $C$14*SQRT(Z$2-Y$2)*U1770)</f>
        <v>149.11435260468517</v>
      </c>
      <c r="AA1770" s="52">
        <f ca="1">Z1770 * EXP(($E$3 - $C$14^2/2) * (AA$2-Z$2) + $C$14*SQRT(AA$2-Z$2)*V1770)</f>
        <v>246.98040808901212</v>
      </c>
      <c r="AB1770" s="52">
        <f ca="1">AA1770 * EXP(($E$3 - $C$14^2/2) * (AB$2-AA$2) + $C$14*SQRT(AB$2-AA$2)*W1770)</f>
        <v>248.9560531567171</v>
      </c>
      <c r="AC1770" s="52">
        <f ca="1">AB1770 * EXP(($E$3 - $C$14^2/2) * (AC$2-AB$2) + $C$14*SQRT(AC$2-AB$2)*X1770)</f>
        <v>120.81099141431396</v>
      </c>
      <c r="AD1770" s="47"/>
      <c r="AE1770" s="3" t="s">
        <v>68</v>
      </c>
      <c r="AF1770" s="52" t="b">
        <f ca="1">AND(AF1767&gt;$B$3, NOT(OR($AF1769:AF1769)))</f>
        <v>0</v>
      </c>
      <c r="AG1770" s="52" t="b">
        <f ca="1">AND(AG1767&gt;$B$3, NOT(OR($AF1769:AG1769)))</f>
        <v>0</v>
      </c>
      <c r="AH1770" s="52" t="b">
        <f ca="1">AND(AH1767&gt;$B$3, NOT(OR($AF1769:AH1769)))</f>
        <v>0</v>
      </c>
      <c r="AI1770" s="52" t="b">
        <f ca="1">AND(AI1767&gt;$B$3, NOT(OR($AF1769:AI1769)))</f>
        <v>0</v>
      </c>
      <c r="AJ1770" s="52" t="b">
        <f ca="1">AND(AJ1767&gt;$B$3, NOT(OR($AF1769:AJ1769)))</f>
        <v>0</v>
      </c>
      <c r="AK1770" s="74"/>
      <c r="AL1770" s="70"/>
    </row>
    <row r="1771" spans="7:38" ht="14.55" customHeight="1" x14ac:dyDescent="0.3">
      <c r="G1771" s="3">
        <v>1769</v>
      </c>
      <c r="H1771" s="58">
        <v>1.1444778798754617E-2</v>
      </c>
      <c r="I1771" s="58">
        <v>1.2329682475848387</v>
      </c>
      <c r="J1771" s="58">
        <v>-0.21676212362836361</v>
      </c>
      <c r="K1771" s="59">
        <v>0.51547035367216176</v>
      </c>
      <c r="L1771" s="60">
        <f t="array" ref="L1771:O1771">TRANSPOSE(MMULT(Option!$B$25:$E$28, TRANSPOSE(H1771:K1771)))</f>
        <v>1.1444778798754617E-2</v>
      </c>
      <c r="M1771" s="60">
        <v>1.1346119763264171</v>
      </c>
      <c r="N1771" s="60">
        <v>0.13706043214336136</v>
      </c>
      <c r="O1771" s="60">
        <v>0.72655959141471982</v>
      </c>
      <c r="P1771" s="56" t="str">
        <f t="shared" si="2186"/>
        <v>354/4</v>
      </c>
      <c r="R1771" s="80">
        <v>443</v>
      </c>
      <c r="S1771" s="3" t="s">
        <v>28</v>
      </c>
      <c r="T1771" s="60">
        <f t="array" aca="1" ref="T1771:T1774" ca="1">TRANSPOSE(OFFSET($L$3, MATCH($R1771 &amp; "/" &amp; T$2, $P$3:$P$5002, 0) - 1, 0, 1, $E$1))</f>
        <v>-0.15529242714556885</v>
      </c>
      <c r="U1771" s="60">
        <f t="array" aca="1" ref="U1771:U1774" ca="1">TRANSPOSE(OFFSET($L$3, MATCH($R1771 &amp; "/" &amp; U$2, $P$3:$P$5002, 0) - 1, 0, 1, $E$1))</f>
        <v>-0.96584032703159672</v>
      </c>
      <c r="V1771" s="60">
        <f t="array" aca="1" ref="V1771:V1774" ca="1">TRANSPOSE(OFFSET($L$3, MATCH($R1771 &amp; "/" &amp; V$2, $P$3:$P$5002, 0) - 1, 0, 1, $E$1))</f>
        <v>-1.5943980668504247</v>
      </c>
      <c r="W1771" s="60">
        <f t="array" aca="1" ref="W1771:W1774" ca="1">TRANSPOSE(OFFSET($L$3, MATCH($R1771 &amp; "/" &amp; W$2, $P$3:$P$5002, 0) - 1, 0, 1, $E$1))</f>
        <v>-0.35550394018380732</v>
      </c>
      <c r="X1771" s="60">
        <f t="array" aca="1" ref="X1771:X1774" ca="1">TRANSPOSE(OFFSET($L$3, MATCH($R1771 &amp; "/" &amp; X$2, $P$3:$P$5002, 0) - 1, 0, 1, $E$1))</f>
        <v>0.39622336873833919</v>
      </c>
      <c r="Y1771" s="52">
        <f ca="1">$B$11 * EXP(($E$3 - $C$11^2/2) * Y$2 + $C$11*SQRT(Y$2)*T1771)</f>
        <v>95.926517709672837</v>
      </c>
      <c r="Z1771" s="52">
        <f ca="1">Y1771 * EXP(($E$3 - $C$11^2/2) * (Z$2-Y$2) + $C$11*SQRT(Z$2-Y$2)*U1771)</f>
        <v>72.155994075235711</v>
      </c>
      <c r="AA1771" s="52">
        <f ca="1">Z1771 * EXP(($E$3 - $C$11^2/2) * (AA$2-Z$2) + $C$11*SQRT(AA$2-Z$2)*V1771)</f>
        <v>44.948210070999046</v>
      </c>
      <c r="AB1771" s="52">
        <f ca="1">AA1771 * EXP(($E$3 - $C$11^2/2) * (AB$2-AA$2) + $C$11*SQRT(AB$2-AA$2)*W1771)</f>
        <v>40.603722825961839</v>
      </c>
      <c r="AC1771" s="52">
        <f ca="1">AB1771 * EXP(($E$3 - $C$11^2/2) * (AC$2-AB$2) + $C$11*SQRT(AC$2-AB$2)*X1771)</f>
        <v>45.957946335491918</v>
      </c>
      <c r="AD1771" s="47"/>
      <c r="AE1771" s="3" t="s">
        <v>69</v>
      </c>
      <c r="AF1771" s="20" cm="1">
        <f t="array" aca="1" ref="AF1771" ca="1">MIN(Y1771:Y1774 / $D$11:$D$14)</f>
        <v>0.86700944891420884</v>
      </c>
      <c r="AG1771" s="20" cm="1">
        <f t="array" aca="1" ref="AG1771" ca="1">MIN(Z1771:Z1774 / $D$11:$D$14)</f>
        <v>0.72155994075235708</v>
      </c>
      <c r="AH1771" s="20" cm="1">
        <f t="array" aca="1" ref="AH1771" ca="1">MIN(AA1771:AA1774 / $D$11:$D$14)</f>
        <v>0.44948210070999045</v>
      </c>
      <c r="AI1771" s="20" cm="1">
        <f t="array" aca="1" ref="AI1771" ca="1">MIN(AB1771:AB1774 / $D$11:$D$14)</f>
        <v>0.40603722825961841</v>
      </c>
      <c r="AJ1771" s="20" cm="1">
        <f t="array" aca="1" ref="AJ1771" ca="1">MIN(AC1771:AC1774 / $D$11:$D$14)</f>
        <v>0.45957946335491917</v>
      </c>
      <c r="AK1771" s="72">
        <f t="array" aca="1" ref="AK1771" ca="1">SUMPRODUCT(AF1772:AJ1772, EXP(-$E$3*$AF$2:$AJ$2))</f>
        <v>92148.519674651194</v>
      </c>
      <c r="AL1771" s="70">
        <f ca="1">MAX(AC1772 - $D$11, 0) * EXP(-$E$2*$E$3)</f>
        <v>45.530206357831311</v>
      </c>
    </row>
    <row r="1772" spans="7:38" ht="14.55" customHeight="1" x14ac:dyDescent="0.3">
      <c r="G1772" s="3">
        <v>1770</v>
      </c>
      <c r="H1772" s="58">
        <v>-7.1658718475510322E-2</v>
      </c>
      <c r="I1772" s="58">
        <v>0.59350711446827864</v>
      </c>
      <c r="J1772" s="58">
        <v>1.2063646623765711</v>
      </c>
      <c r="K1772" s="59">
        <v>1.3034702348507854</v>
      </c>
      <c r="L1772" s="60">
        <f t="array" ref="L1772:O1772">TRANSPOSE(MMULT(Option!$B$25:$E$28, TRANSPOSE(H1772:K1772)))</f>
        <v>-7.1658718475510322E-2</v>
      </c>
      <c r="M1772" s="60">
        <v>0.51529476811893737</v>
      </c>
      <c r="N1772" s="60">
        <v>1.1863153828552249</v>
      </c>
      <c r="O1772" s="60">
        <v>1.4784366511791844</v>
      </c>
      <c r="P1772" s="56" t="str">
        <f t="shared" si="2186"/>
        <v>354/5</v>
      </c>
      <c r="R1772" s="80"/>
      <c r="S1772" s="3" t="s">
        <v>29</v>
      </c>
      <c r="T1772" s="60">
        <f ca="1"/>
        <v>1.5103579859738954</v>
      </c>
      <c r="U1772" s="60">
        <f ca="1"/>
        <v>-0.99913583573195297</v>
      </c>
      <c r="V1772" s="60">
        <f ca="1"/>
        <v>-1.0021277185102333</v>
      </c>
      <c r="W1772" s="60">
        <f ca="1"/>
        <v>1.3651320729381555</v>
      </c>
      <c r="X1772" s="60">
        <f ca="1"/>
        <v>0.57692104911292297</v>
      </c>
      <c r="Y1772" s="52">
        <f ca="1">$B$12 * EXP(($E$3 - $C$12^2/2) * Y$2 + $C$12*SQRT(Y$2)*T1772)</f>
        <v>158.1078795153465</v>
      </c>
      <c r="Z1772" s="52">
        <f ca="1">Y1772 * EXP(($E$3 - $C$12^2/2) * (Z$2-Y$2) + $C$12*SQRT(Z$2-Y$2)*U1772)</f>
        <v>117.74683235143627</v>
      </c>
      <c r="AA1772" s="52">
        <f ca="1">Z1772 * EXP(($E$3 - $C$12^2/2) * (AA$2-Z$2) + $C$12*SQRT(AA$2-Z$2)*V1772)</f>
        <v>87.610295143634886</v>
      </c>
      <c r="AB1772" s="52">
        <f ca="1">AA1772 * EXP(($E$3 - $C$12^2/2) * (AB$2-AA$2) + $C$12*SQRT(AB$2-AA$2)*W1772)</f>
        <v>132.61340118505251</v>
      </c>
      <c r="AC1772" s="52">
        <f ca="1">AB1772 * EXP(($E$3 - $C$12^2/2) * (AC$2-AB$2) + $C$12*SQRT(AC$2-AB$2)*X1772)</f>
        <v>158.4619421904932</v>
      </c>
      <c r="AD1772" s="47"/>
      <c r="AE1772" s="3" t="s">
        <v>47</v>
      </c>
      <c r="AF1772" s="64">
        <f t="shared" ref="AF1772" ca="1" si="2237">($B$5*AF1774 + (1 + $B$6)*AF1773)*$B$2</f>
        <v>15000</v>
      </c>
      <c r="AG1772" s="64">
        <f t="shared" ref="AG1772" ca="1" si="2238">($B$5*AG1774 + (1 + $B$6)*AG1773)*$B$2</f>
        <v>0</v>
      </c>
      <c r="AH1772" s="64">
        <f t="shared" ref="AH1772" ca="1" si="2239">($B$5*AH1774 + (1 + $B$6)*AH1773)*$B$2</f>
        <v>0</v>
      </c>
      <c r="AI1772" s="64">
        <f t="shared" ref="AI1772" ca="1" si="2240">($B$5*AI1774 + (1 + $B$6)*AI1773)*$B$2</f>
        <v>0</v>
      </c>
      <c r="AJ1772" s="64" cm="1">
        <f t="array" aca="1" ref="AJ1772" ca="1">($B$5*AJ1774 + (1 + $B$6)*AJ1773 + AND(NOT(AF1773:AJ1773)))*$B$2</f>
        <v>100000</v>
      </c>
      <c r="AK1772" s="73"/>
      <c r="AL1772" s="70"/>
    </row>
    <row r="1773" spans="7:38" ht="14.55" customHeight="1" x14ac:dyDescent="0.3">
      <c r="G1773" s="3">
        <v>1771</v>
      </c>
      <c r="H1773" s="58">
        <v>2.1786743600815157</v>
      </c>
      <c r="I1773" s="58">
        <v>-4.6563077892295489E-2</v>
      </c>
      <c r="J1773" s="58">
        <v>-1.0680499631202016</v>
      </c>
      <c r="K1773" s="59">
        <v>0.34877070970527357</v>
      </c>
      <c r="L1773" s="60">
        <f t="array" ref="L1773:O1773">TRANSPOSE(MMULT(Option!$B$25:$E$28, TRANSPOSE(H1773:K1773)))</f>
        <v>2.1786743600815157</v>
      </c>
      <c r="M1773" s="60">
        <v>0.82879397822629253</v>
      </c>
      <c r="N1773" s="60">
        <v>-7.8802365141569464E-2</v>
      </c>
      <c r="O1773" s="60">
        <v>0.94948405288963122</v>
      </c>
      <c r="P1773" s="56" t="str">
        <f t="shared" si="2186"/>
        <v>355/1</v>
      </c>
      <c r="R1773" s="80"/>
      <c r="S1773" s="3" t="s">
        <v>31</v>
      </c>
      <c r="T1773" s="60">
        <f ca="1"/>
        <v>-0.49235134619785786</v>
      </c>
      <c r="U1773" s="60">
        <f ca="1"/>
        <v>1.1948345177279229</v>
      </c>
      <c r="V1773" s="60">
        <f ca="1"/>
        <v>-0.61339773412293486</v>
      </c>
      <c r="W1773" s="60">
        <f ca="1"/>
        <v>-1.3354195291042925E-2</v>
      </c>
      <c r="X1773" s="60">
        <f ca="1"/>
        <v>-0.27101642713995688</v>
      </c>
      <c r="Y1773" s="52">
        <f ca="1">$B$13 * EXP(($E$3 - $C$13^2/2) * Y$2 + $C$13*SQRT(Y$2)*T1773)</f>
        <v>86.700944891420889</v>
      </c>
      <c r="Z1773" s="52">
        <f ca="1">Y1773 * EXP(($E$3 - $C$13^2/2) * (Z$2-Y$2) + $C$13*SQRT(Z$2-Y$2)*U1773)</f>
        <v>124.70053431085638</v>
      </c>
      <c r="AA1773" s="52">
        <f ca="1">Z1773 * EXP(($E$3 - $C$13^2/2) * (AA$2-Z$2) + $C$13*SQRT(AA$2-Z$2)*V1773)</f>
        <v>104.2608380317224</v>
      </c>
      <c r="AB1773" s="52">
        <f ca="1">AA1773 * EXP(($E$3 - $C$13^2/2) * (AB$2-AA$2) + $C$13*SQRT(AB$2-AA$2)*W1773)</f>
        <v>104.3644978411882</v>
      </c>
      <c r="AC1773" s="52">
        <f ca="1">AB1773 * EXP(($E$3 - $C$13^2/2) * (AC$2-AB$2) + $C$13*SQRT(AC$2-AB$2)*X1773)</f>
        <v>96.697217789721662</v>
      </c>
      <c r="AD1773" s="47"/>
      <c r="AE1773" s="3" t="s">
        <v>46</v>
      </c>
      <c r="AF1773" s="52" t="b">
        <f t="shared" ref="AF1773" ca="1" si="2241">AF1771 &gt;= $B$4</f>
        <v>0</v>
      </c>
      <c r="AG1773" s="52" t="b">
        <f t="array" aca="1" ref="AG1773" ca="1">AND(AG1771 &gt;= $B$4, NOT(OR($AF1773:AF1773)))</f>
        <v>0</v>
      </c>
      <c r="AH1773" s="52" t="b">
        <f t="array" aca="1" ref="AH1773" ca="1">AND(AH1771 &gt;= $B$4, NOT(OR($AF1773:AG1773)))</f>
        <v>0</v>
      </c>
      <c r="AI1773" s="52" t="b">
        <f t="array" aca="1" ref="AI1773" ca="1">AND(AI1771 &gt;= $B$4, NOT(OR($AF1773:AH1773)))</f>
        <v>0</v>
      </c>
      <c r="AJ1773" s="52" t="b">
        <f t="array" aca="1" ref="AJ1773" ca="1">AND(AJ1771 &gt;= $B$4, NOT(OR($AF1773:AI1773)))</f>
        <v>0</v>
      </c>
      <c r="AK1773" s="73"/>
      <c r="AL1773" s="70"/>
    </row>
    <row r="1774" spans="7:38" ht="14.55" customHeight="1" x14ac:dyDescent="0.3">
      <c r="G1774" s="3">
        <v>1772</v>
      </c>
      <c r="H1774" s="58">
        <v>-0.91099295626184884</v>
      </c>
      <c r="I1774" s="58">
        <v>-0.61413831598572033</v>
      </c>
      <c r="J1774" s="58">
        <v>-1.9494732401932873</v>
      </c>
      <c r="K1774" s="59">
        <v>0.46023690244343179</v>
      </c>
      <c r="L1774" s="60">
        <f t="array" ref="L1774:O1774">TRANSPOSE(MMULT(Option!$B$25:$E$28, TRANSPOSE(H1774:K1774)))</f>
        <v>-0.91099295626184884</v>
      </c>
      <c r="M1774" s="60">
        <v>-0.9272642465401939</v>
      </c>
      <c r="N1774" s="60">
        <v>-2.2374583132419845</v>
      </c>
      <c r="O1774" s="60">
        <v>-0.51159122224287545</v>
      </c>
      <c r="P1774" s="56" t="str">
        <f t="shared" si="2186"/>
        <v>355/2</v>
      </c>
      <c r="R1774" s="80"/>
      <c r="S1774" s="3" t="s">
        <v>30</v>
      </c>
      <c r="T1774" s="60">
        <f ca="1"/>
        <v>0.11091352513113777</v>
      </c>
      <c r="U1774" s="60">
        <f ca="1"/>
        <v>0.40176427139200799</v>
      </c>
      <c r="V1774" s="60">
        <f ca="1"/>
        <v>-1.4949879980779719</v>
      </c>
      <c r="W1774" s="60">
        <f ca="1"/>
        <v>1.5474746681788007</v>
      </c>
      <c r="X1774" s="60">
        <f ca="1"/>
        <v>-0.21278591948241019</v>
      </c>
      <c r="Y1774" s="52">
        <f ca="1">$B$14 * EXP(($E$3 - $C$14^2/2) * Y$2 + $C$14*SQRT(Y$2)*T1774)</f>
        <v>103.90159440160522</v>
      </c>
      <c r="Z1774" s="52">
        <f ca="1">Y1774 * EXP(($E$3 - $C$14^2/2) * (Z$2-Y$2) + $C$14*SQRT(Z$2-Y$2)*U1774)</f>
        <v>117.79826290191313</v>
      </c>
      <c r="AA1774" s="52">
        <f ca="1">Z1774 * EXP(($E$3 - $C$14^2/2) * (AA$2-Z$2) + $C$14*SQRT(AA$2-Z$2)*V1774)</f>
        <v>75.601575697033965</v>
      </c>
      <c r="AB1774" s="52">
        <f ca="1">AA1774 * EXP(($E$3 - $C$14^2/2) * (AB$2-AA$2) + $C$14*SQRT(AB$2-AA$2)*W1774)</f>
        <v>120.87047599955785</v>
      </c>
      <c r="AC1774" s="52">
        <f ca="1">AB1774 * EXP(($E$3 - $C$14^2/2) * (AC$2-AB$2) + $C$14*SQRT(AC$2-AB$2)*X1774)</f>
        <v>113.96413004231417</v>
      </c>
      <c r="AD1774" s="47"/>
      <c r="AE1774" s="3" t="s">
        <v>68</v>
      </c>
      <c r="AF1774" s="52" t="b">
        <f ca="1">AND(AF1771&gt;$B$3, NOT(OR($AF1773:AF1773)))</f>
        <v>1</v>
      </c>
      <c r="AG1774" s="52" t="b">
        <f ca="1">AND(AG1771&gt;$B$3, NOT(OR($AF1773:AG1773)))</f>
        <v>0</v>
      </c>
      <c r="AH1774" s="52" t="b">
        <f ca="1">AND(AH1771&gt;$B$3, NOT(OR($AF1773:AH1773)))</f>
        <v>0</v>
      </c>
      <c r="AI1774" s="52" t="b">
        <f ca="1">AND(AI1771&gt;$B$3, NOT(OR($AF1773:AI1773)))</f>
        <v>0</v>
      </c>
      <c r="AJ1774" s="52" t="b">
        <f ca="1">AND(AJ1771&gt;$B$3, NOT(OR($AF1773:AJ1773)))</f>
        <v>0</v>
      </c>
      <c r="AK1774" s="74"/>
      <c r="AL1774" s="70"/>
    </row>
    <row r="1775" spans="7:38" ht="14.55" customHeight="1" x14ac:dyDescent="0.3">
      <c r="G1775" s="3">
        <v>1773</v>
      </c>
      <c r="H1775" s="58">
        <v>-0.68358839820685058</v>
      </c>
      <c r="I1775" s="58">
        <v>0.28338526644236145</v>
      </c>
      <c r="J1775" s="58">
        <v>0.19174104050800425</v>
      </c>
      <c r="K1775" s="59">
        <v>-0.19659886371934857</v>
      </c>
      <c r="L1775" s="60">
        <f t="array" ref="L1775:O1775">TRANSPOSE(MMULT(Option!$B$25:$E$28, TRANSPOSE(H1775:K1775)))</f>
        <v>-0.68358839820685058</v>
      </c>
      <c r="M1775" s="60">
        <v>-1.3708472421270212E-2</v>
      </c>
      <c r="N1775" s="60">
        <v>-3.0819591445230138E-2</v>
      </c>
      <c r="O1775" s="60">
        <v>-0.33016086685027723</v>
      </c>
      <c r="P1775" s="56" t="str">
        <f t="shared" si="2186"/>
        <v>355/3</v>
      </c>
      <c r="R1775" s="80">
        <v>444</v>
      </c>
      <c r="S1775" s="3" t="s">
        <v>28</v>
      </c>
      <c r="T1775" s="60">
        <f t="array" aca="1" ref="T1775:T1778" ca="1">TRANSPOSE(OFFSET($L$3, MATCH($R1775 &amp; "/" &amp; T$2, $P$3:$P$5002, 0) - 1, 0, 1, $E$1))</f>
        <v>-1.167003001629985</v>
      </c>
      <c r="U1775" s="60">
        <f t="array" aca="1" ref="U1775:U1778" ca="1">TRANSPOSE(OFFSET($L$3, MATCH($R1775 &amp; "/" &amp; U$2, $P$3:$P$5002, 0) - 1, 0, 1, $E$1))</f>
        <v>-0.67702892013372618</v>
      </c>
      <c r="V1775" s="60">
        <f t="array" aca="1" ref="V1775:V1778" ca="1">TRANSPOSE(OFFSET($L$3, MATCH($R1775 &amp; "/" &amp; V$2, $P$3:$P$5002, 0) - 1, 0, 1, $E$1))</f>
        <v>-0.16277586714081474</v>
      </c>
      <c r="W1775" s="60">
        <f t="array" aca="1" ref="W1775:W1778" ca="1">TRANSPOSE(OFFSET($L$3, MATCH($R1775 &amp; "/" &amp; W$2, $P$3:$P$5002, 0) - 1, 0, 1, $E$1))</f>
        <v>-2.0733936948150964</v>
      </c>
      <c r="X1775" s="60">
        <f t="array" aca="1" ref="X1775:X1778" ca="1">TRANSPOSE(OFFSET($L$3, MATCH($R1775 &amp; "/" &amp; X$2, $P$3:$P$5002, 0) - 1, 0, 1, $E$1))</f>
        <v>-1.6569439138163853</v>
      </c>
      <c r="Y1775" s="52">
        <f ca="1">$B$11 * EXP(($E$3 - $C$11^2/2) * Y$2 + $C$11*SQRT(Y$2)*T1775)</f>
        <v>70.814889729286065</v>
      </c>
      <c r="Z1775" s="52">
        <f ca="1">Y1775 * EXP(($E$3 - $C$11^2/2) * (Z$2-Y$2) + $C$11*SQRT(Z$2-Y$2)*U1775)</f>
        <v>58.088087560815403</v>
      </c>
      <c r="AA1775" s="52">
        <f ca="1">Z1775 * EXP(($E$3 - $C$11^2/2) * (AA$2-Z$2) + $C$11*SQRT(AA$2-Z$2)*V1775)</f>
        <v>55.596922517320053</v>
      </c>
      <c r="AB1775" s="52">
        <f ca="1">AA1775 * EXP(($E$3 - $C$11^2/2) * (AB$2-AA$2) + $C$11*SQRT(AB$2-AA$2)*W1775)</f>
        <v>29.997370891511736</v>
      </c>
      <c r="AC1775" s="52">
        <f ca="1">AB1775 * EXP(($E$3 - $C$11^2/2) * (AC$2-AB$2) + $C$11*SQRT(AC$2-AB$2)*X1775)</f>
        <v>18.338938142888232</v>
      </c>
      <c r="AD1775" s="47"/>
      <c r="AE1775" s="3" t="s">
        <v>69</v>
      </c>
      <c r="AF1775" s="20" cm="1">
        <f t="array" aca="1" ref="AF1775" ca="1">MIN(Y1775:Y1778 / $D$11:$D$14)</f>
        <v>0.70814889729286068</v>
      </c>
      <c r="AG1775" s="20" cm="1">
        <f t="array" aca="1" ref="AG1775" ca="1">MIN(Z1775:Z1778 / $D$11:$D$14)</f>
        <v>0.58088087560815405</v>
      </c>
      <c r="AH1775" s="20" cm="1">
        <f t="array" aca="1" ref="AH1775" ca="1">MIN(AA1775:AA1778 / $D$11:$D$14)</f>
        <v>0.55596922517320058</v>
      </c>
      <c r="AI1775" s="20" cm="1">
        <f t="array" aca="1" ref="AI1775" ca="1">MIN(AB1775:AB1778 / $D$11:$D$14)</f>
        <v>0.29997370891511738</v>
      </c>
      <c r="AJ1775" s="20" cm="1">
        <f t="array" aca="1" ref="AJ1775" ca="1">MIN(AC1775:AC1778 / $D$11:$D$14)</f>
        <v>0.18338938142888231</v>
      </c>
      <c r="AK1775" s="72">
        <f t="array" aca="1" ref="AK1775" ca="1">SUMPRODUCT(AF1776:AJ1776, EXP(-$E$3*$AF$2:$AJ$2))</f>
        <v>77880.078307140488</v>
      </c>
      <c r="AL1775" s="70">
        <f ca="1">MAX(AC1776 - $D$11, 0) * EXP(-$E$2*$E$3)</f>
        <v>73.459699689009057</v>
      </c>
    </row>
    <row r="1776" spans="7:38" ht="14.55" customHeight="1" x14ac:dyDescent="0.3">
      <c r="G1776" s="3">
        <v>1774</v>
      </c>
      <c r="H1776" s="58">
        <v>0.75940692752248184</v>
      </c>
      <c r="I1776" s="58">
        <v>0.60931374411685069</v>
      </c>
      <c r="J1776" s="58">
        <v>1.4059349547863271</v>
      </c>
      <c r="K1776" s="59">
        <v>3.0514064755157649E-2</v>
      </c>
      <c r="L1776" s="60">
        <f t="array" ref="L1776:O1776">TRANSPOSE(MMULT(Option!$B$25:$E$28, TRANSPOSE(H1776:K1776)))</f>
        <v>0.75940692752248184</v>
      </c>
      <c r="M1776" s="60">
        <v>0.86220804188747713</v>
      </c>
      <c r="N1776" s="60">
        <v>1.698165385131742</v>
      </c>
      <c r="O1776" s="60">
        <v>0.76385965158929681</v>
      </c>
      <c r="P1776" s="56" t="str">
        <f t="shared" si="2186"/>
        <v>355/4</v>
      </c>
      <c r="R1776" s="80"/>
      <c r="S1776" s="3" t="s">
        <v>29</v>
      </c>
      <c r="T1776" s="60">
        <f ca="1"/>
        <v>1.323534517746396</v>
      </c>
      <c r="U1776" s="60">
        <f ca="1"/>
        <v>0.61845881556645255</v>
      </c>
      <c r="V1776" s="60">
        <f ca="1"/>
        <v>0.30540662354247688</v>
      </c>
      <c r="W1776" s="60">
        <f ca="1"/>
        <v>-1.007116574332398</v>
      </c>
      <c r="X1776" s="60">
        <f ca="1"/>
        <v>0.89090764533052025</v>
      </c>
      <c r="Y1776" s="52">
        <f ca="1">$B$12 * EXP(($E$3 - $C$12^2/2) * Y$2 + $C$12*SQRT(Y$2)*T1776)</f>
        <v>149.49015552209019</v>
      </c>
      <c r="Z1776" s="52">
        <f ca="1">Y1776 * EXP(($E$3 - $C$12^2/2) * (Z$2-Y$2) + $C$12*SQRT(Z$2-Y$2)*U1776)</f>
        <v>180.86812706693817</v>
      </c>
      <c r="AA1776" s="52">
        <f ca="1">Z1776 * EXP(($E$3 - $C$12^2/2) * (AA$2-Z$2) + $C$12*SQRT(AA$2-Z$2)*V1776)</f>
        <v>199.21610156724199</v>
      </c>
      <c r="AB1776" s="52">
        <f ca="1">AA1776 * EXP(($E$3 - $C$12^2/2) * (AB$2-AA$2) + $C$12*SQRT(AB$2-AA$2)*W1776)</f>
        <v>148.00635332953013</v>
      </c>
      <c r="AC1776" s="52">
        <f ca="1">AB1776 * EXP(($E$3 - $C$12^2/2) * (AC$2-AB$2) + $C$12*SQRT(AC$2-AB$2)*X1776)</f>
        <v>194.32412150293621</v>
      </c>
      <c r="AD1776" s="47"/>
      <c r="AE1776" s="3" t="s">
        <v>47</v>
      </c>
      <c r="AF1776" s="64">
        <f t="shared" ref="AF1776" ca="1" si="2242">($B$5*AF1778 + (1 + $B$6)*AF1777)*$B$2</f>
        <v>0</v>
      </c>
      <c r="AG1776" s="64">
        <f t="shared" ref="AG1776" ca="1" si="2243">($B$5*AG1778 + (1 + $B$6)*AG1777)*$B$2</f>
        <v>0</v>
      </c>
      <c r="AH1776" s="64">
        <f t="shared" ref="AH1776" ca="1" si="2244">($B$5*AH1778 + (1 + $B$6)*AH1777)*$B$2</f>
        <v>0</v>
      </c>
      <c r="AI1776" s="64">
        <f t="shared" ref="AI1776" ca="1" si="2245">($B$5*AI1778 + (1 + $B$6)*AI1777)*$B$2</f>
        <v>0</v>
      </c>
      <c r="AJ1776" s="64" cm="1">
        <f t="array" aca="1" ref="AJ1776" ca="1">($B$5*AJ1778 + (1 + $B$6)*AJ1777 + AND(NOT(AF1777:AJ1777)))*$B$2</f>
        <v>100000</v>
      </c>
      <c r="AK1776" s="73"/>
      <c r="AL1776" s="70"/>
    </row>
    <row r="1777" spans="7:38" ht="14.55" customHeight="1" x14ac:dyDescent="0.3">
      <c r="G1777" s="3">
        <v>1775</v>
      </c>
      <c r="H1777" s="58">
        <v>-1.9015139725605268</v>
      </c>
      <c r="I1777" s="58">
        <v>-0.28275322449480406</v>
      </c>
      <c r="J1777" s="58">
        <v>-1.188087628342438</v>
      </c>
      <c r="K1777" s="59">
        <v>2.2753589745813239</v>
      </c>
      <c r="L1777" s="60">
        <f t="array" ref="L1777:O1777">TRANSPOSE(MMULT(Option!$B$25:$E$28, TRANSPOSE(H1777:K1777)))</f>
        <v>-1.9015139725605268</v>
      </c>
      <c r="M1777" s="60">
        <v>-1.0197531998722669</v>
      </c>
      <c r="N1777" s="60">
        <v>-1.8781570864039985</v>
      </c>
      <c r="O1777" s="60">
        <v>0.88196229104405277</v>
      </c>
      <c r="P1777" s="56" t="str">
        <f t="shared" si="2186"/>
        <v>355/5</v>
      </c>
      <c r="R1777" s="80"/>
      <c r="S1777" s="3" t="s">
        <v>31</v>
      </c>
      <c r="T1777" s="60">
        <f ca="1"/>
        <v>0.34566666066589963</v>
      </c>
      <c r="U1777" s="60">
        <f ca="1"/>
        <v>-0.81342004629100906</v>
      </c>
      <c r="V1777" s="60">
        <f ca="1"/>
        <v>0.38920849943790181</v>
      </c>
      <c r="W1777" s="60">
        <f ca="1"/>
        <v>-0.13276729321971004</v>
      </c>
      <c r="X1777" s="60">
        <f ca="1"/>
        <v>1.1761880743292632</v>
      </c>
      <c r="Y1777" s="52">
        <f ca="1">$B$13 * EXP(($E$3 - $C$13^2/2) * Y$2 + $C$13*SQRT(Y$2)*T1777)</f>
        <v>111.48278498066865</v>
      </c>
      <c r="Z1777" s="52">
        <f ca="1">Y1777 * EXP(($E$3 - $C$13^2/2) * (Z$2-Y$2) + $C$13*SQRT(Z$2-Y$2)*U1777)</f>
        <v>87.780920469458536</v>
      </c>
      <c r="AA1777" s="52">
        <f ca="1">Z1777 * EXP(($E$3 - $C$13^2/2) * (AA$2-Z$2) + $C$13*SQRT(AA$2-Z$2)*V1777)</f>
        <v>99.147309617722911</v>
      </c>
      <c r="AB1777" s="52">
        <f ca="1">AA1777 * EXP(($E$3 - $C$13^2/2) * (AB$2-AA$2) + $C$13*SQRT(AB$2-AA$2)*W1777)</f>
        <v>95.753437879795342</v>
      </c>
      <c r="AC1777" s="52">
        <f ca="1">AB1777 * EXP(($E$3 - $C$13^2/2) * (AC$2-AB$2) + $C$13*SQRT(AC$2-AB$2)*X1777)</f>
        <v>136.95233621652059</v>
      </c>
      <c r="AD1777" s="47"/>
      <c r="AE1777" s="3" t="s">
        <v>46</v>
      </c>
      <c r="AF1777" s="52" t="b">
        <f t="shared" ref="AF1777" ca="1" si="2246">AF1775 &gt;= $B$4</f>
        <v>0</v>
      </c>
      <c r="AG1777" s="52" t="b">
        <f t="array" aca="1" ref="AG1777" ca="1">AND(AG1775 &gt;= $B$4, NOT(OR($AF1777:AF1777)))</f>
        <v>0</v>
      </c>
      <c r="AH1777" s="52" t="b">
        <f t="array" aca="1" ref="AH1777" ca="1">AND(AH1775 &gt;= $B$4, NOT(OR($AF1777:AG1777)))</f>
        <v>0</v>
      </c>
      <c r="AI1777" s="52" t="b">
        <f t="array" aca="1" ref="AI1777" ca="1">AND(AI1775 &gt;= $B$4, NOT(OR($AF1777:AH1777)))</f>
        <v>0</v>
      </c>
      <c r="AJ1777" s="52" t="b">
        <f t="array" aca="1" ref="AJ1777" ca="1">AND(AJ1775 &gt;= $B$4, NOT(OR($AF1777:AI1777)))</f>
        <v>0</v>
      </c>
      <c r="AK1777" s="73"/>
      <c r="AL1777" s="70"/>
    </row>
    <row r="1778" spans="7:38" ht="14.55" customHeight="1" x14ac:dyDescent="0.3">
      <c r="G1778" s="3">
        <v>1776</v>
      </c>
      <c r="H1778" s="58">
        <v>0.44942542320408202</v>
      </c>
      <c r="I1778" s="58">
        <v>1.6283300859591291E-2</v>
      </c>
      <c r="J1778" s="58">
        <v>-1.5611946743755531</v>
      </c>
      <c r="K1778" s="59">
        <v>5.4040217226277359E-2</v>
      </c>
      <c r="L1778" s="60">
        <f t="array" ref="L1778:O1778">TRANSPOSE(MMULT(Option!$B$25:$E$28, TRANSPOSE(H1778:K1778)))</f>
        <v>0.44942542320408202</v>
      </c>
      <c r="M1778" s="60">
        <v>0.19469406103219614</v>
      </c>
      <c r="N1778" s="60">
        <v>-1.1871788585957452</v>
      </c>
      <c r="O1778" s="60">
        <v>-7.4402583710562561E-2</v>
      </c>
      <c r="P1778" s="56" t="str">
        <f t="shared" si="2186"/>
        <v>356/1</v>
      </c>
      <c r="R1778" s="80"/>
      <c r="S1778" s="3" t="s">
        <v>30</v>
      </c>
      <c r="T1778" s="60">
        <f ca="1"/>
        <v>1.5370917802985122</v>
      </c>
      <c r="U1778" s="60">
        <f ca="1"/>
        <v>-0.6672594066628581</v>
      </c>
      <c r="V1778" s="60">
        <f ca="1"/>
        <v>0.8215172535473424</v>
      </c>
      <c r="W1778" s="60">
        <f ca="1"/>
        <v>-1.9351709492880289</v>
      </c>
      <c r="X1778" s="60">
        <f ca="1"/>
        <v>0.72861588715398851</v>
      </c>
      <c r="Y1778" s="52">
        <f ca="1">$B$14 * EXP(($E$3 - $C$14^2/2) * Y$2 + $C$14*SQRT(Y$2)*T1778)</f>
        <v>159.38102515267681</v>
      </c>
      <c r="Z1778" s="52">
        <f ca="1">Y1778 * EXP(($E$3 - $C$14^2/2) * (Z$2-Y$2) + $C$14*SQRT(Z$2-Y$2)*U1778)</f>
        <v>131.1209130760773</v>
      </c>
      <c r="AA1778" s="52">
        <f ca="1">Z1778 * EXP(($E$3 - $C$14^2/2) * (AA$2-Z$2) + $C$14*SQRT(AA$2-Z$2)*V1778)</f>
        <v>168.60776059638786</v>
      </c>
      <c r="AB1778" s="52">
        <f ca="1">AA1778 * EXP(($E$3 - $C$14^2/2) * (AB$2-AA$2) + $C$14*SQRT(AB$2-AA$2)*W1778)</f>
        <v>94.82411830054113</v>
      </c>
      <c r="AC1778" s="52">
        <f ca="1">AB1778 * EXP(($E$3 - $C$14^2/2) * (AC$2-AB$2) + $C$14*SQRT(AC$2-AB$2)*X1778)</f>
        <v>118.58245667381695</v>
      </c>
      <c r="AD1778" s="47"/>
      <c r="AE1778" s="3" t="s">
        <v>68</v>
      </c>
      <c r="AF1778" s="52" t="b">
        <f ca="1">AND(AF1775&gt;$B$3, NOT(OR($AF1777:AF1777)))</f>
        <v>0</v>
      </c>
      <c r="AG1778" s="52" t="b">
        <f ca="1">AND(AG1775&gt;$B$3, NOT(OR($AF1777:AG1777)))</f>
        <v>0</v>
      </c>
      <c r="AH1778" s="52" t="b">
        <f ca="1">AND(AH1775&gt;$B$3, NOT(OR($AF1777:AH1777)))</f>
        <v>0</v>
      </c>
      <c r="AI1778" s="52" t="b">
        <f ca="1">AND(AI1775&gt;$B$3, NOT(OR($AF1777:AI1777)))</f>
        <v>0</v>
      </c>
      <c r="AJ1778" s="52" t="b">
        <f ca="1">AND(AJ1775&gt;$B$3, NOT(OR($AF1777:AJ1777)))</f>
        <v>0</v>
      </c>
      <c r="AK1778" s="74"/>
      <c r="AL1778" s="70"/>
    </row>
    <row r="1779" spans="7:38" ht="14.55" customHeight="1" x14ac:dyDescent="0.3">
      <c r="G1779" s="3">
        <v>1777</v>
      </c>
      <c r="H1779" s="58">
        <v>0.425268145162287</v>
      </c>
      <c r="I1779" s="58">
        <v>0.64027399928579865</v>
      </c>
      <c r="J1779" s="58">
        <v>-0.24771159106024157</v>
      </c>
      <c r="K1779" s="59">
        <v>0.18134564472890047</v>
      </c>
      <c r="L1779" s="60">
        <f t="array" ref="L1779:O1779">TRANSPOSE(MMULT(Option!$B$25:$E$28, TRANSPOSE(H1779:K1779)))</f>
        <v>0.425268145162287</v>
      </c>
      <c r="M1779" s="60">
        <v>0.75692807151276953</v>
      </c>
      <c r="N1779" s="60">
        <v>0.12020276381414649</v>
      </c>
      <c r="O1779" s="60">
        <v>0.44471712790898099</v>
      </c>
      <c r="P1779" s="56" t="str">
        <f t="shared" si="2186"/>
        <v>356/2</v>
      </c>
      <c r="R1779" s="80">
        <v>445</v>
      </c>
      <c r="S1779" s="3" t="s">
        <v>28</v>
      </c>
      <c r="T1779" s="60">
        <f t="array" aca="1" ref="T1779:T1782" ca="1">TRANSPOSE(OFFSET($L$3, MATCH($R1779 &amp; "/" &amp; T$2, $P$3:$P$5002, 0) - 1, 0, 1, $E$1))</f>
        <v>2.1014314479855614</v>
      </c>
      <c r="U1779" s="60">
        <f t="array" aca="1" ref="U1779:U1782" ca="1">TRANSPOSE(OFFSET($L$3, MATCH($R1779 &amp; "/" &amp; U$2, $P$3:$P$5002, 0) - 1, 0, 1, $E$1))</f>
        <v>0.26728254712399535</v>
      </c>
      <c r="V1779" s="60">
        <f t="array" aca="1" ref="V1779:V1782" ca="1">TRANSPOSE(OFFSET($L$3, MATCH($R1779 &amp; "/" &amp; V$2, $P$3:$P$5002, 0) - 1, 0, 1, $E$1))</f>
        <v>0.95333396777266477</v>
      </c>
      <c r="W1779" s="60">
        <f t="array" aca="1" ref="W1779:W1782" ca="1">TRANSPOSE(OFFSET($L$3, MATCH($R1779 &amp; "/" &amp; W$2, $P$3:$P$5002, 0) - 1, 0, 1, $E$1))</f>
        <v>-0.96887849600661702</v>
      </c>
      <c r="X1779" s="60">
        <f t="array" aca="1" ref="X1779:X1782" ca="1">TRANSPOSE(OFFSET($L$3, MATCH($R1779 &amp; "/" &amp; X$2, $P$3:$P$5002, 0) - 1, 0, 1, $E$1))</f>
        <v>0.26163087511358551</v>
      </c>
      <c r="Y1779" s="52">
        <f ca="1">$B$11 * EXP(($E$3 - $C$11^2/2) * Y$2 + $C$11*SQRT(Y$2)*T1779)</f>
        <v>188.78326676931337</v>
      </c>
      <c r="Z1779" s="52">
        <f ca="1">Y1779 * EXP(($E$3 - $C$11^2/2) * (Z$2-Y$2) + $C$11*SQRT(Z$2-Y$2)*U1779)</f>
        <v>205.56954280941116</v>
      </c>
      <c r="AA1779" s="52">
        <f ca="1">Z1779 * EXP(($E$3 - $C$11^2/2) * (AA$2-Z$2) + $C$11*SQRT(AA$2-Z$2)*V1779)</f>
        <v>275.00370625117614</v>
      </c>
      <c r="AB1779" s="52">
        <f ca="1">AA1779 * EXP(($E$3 - $C$11^2/2) * (AB$2-AA$2) + $C$11*SQRT(AB$2-AA$2)*W1779)</f>
        <v>206.66952626693094</v>
      </c>
      <c r="AC1779" s="52">
        <f ca="1">AB1779 * EXP(($E$3 - $C$11^2/2) * (AC$2-AB$2) + $C$11*SQRT(AC$2-AB$2)*X1779)</f>
        <v>224.66497411090845</v>
      </c>
      <c r="AD1779" s="47"/>
      <c r="AE1779" s="3" t="s">
        <v>69</v>
      </c>
      <c r="AF1779" s="20" cm="1">
        <f t="array" aca="1" ref="AF1779" ca="1">MIN(Y1779:Y1782 / $D$11:$D$14)</f>
        <v>1.3975380553734569</v>
      </c>
      <c r="AG1779" s="20" cm="1">
        <f t="array" aca="1" ref="AG1779" ca="1">MIN(Z1779:Z1782 / $D$11:$D$14)</f>
        <v>0.86862630811961905</v>
      </c>
      <c r="AH1779" s="20" cm="1">
        <f t="array" aca="1" ref="AH1779" ca="1">MIN(AA1779:AA1782 / $D$11:$D$14)</f>
        <v>1.2010935136176182</v>
      </c>
      <c r="AI1779" s="20" cm="1">
        <f t="array" aca="1" ref="AI1779" ca="1">MIN(AB1779:AB1782 / $D$11:$D$14)</f>
        <v>1.1584629450234345</v>
      </c>
      <c r="AJ1779" s="20" cm="1">
        <f t="array" aca="1" ref="AJ1779" ca="1">MIN(AC1779:AC1782 / $D$11:$D$14)</f>
        <v>1.5613679870113431</v>
      </c>
      <c r="AK1779" s="72">
        <f t="array" aca="1" ref="AK1779" ca="1">SUMPRODUCT(AF1780:AJ1780, EXP(-$E$3*$AF$2:$AJ$2))</f>
        <v>99879.089572574972</v>
      </c>
      <c r="AL1779" s="70">
        <f ca="1">MAX(AC1780 - $D$11, 0) * EXP(-$E$2*$E$3)</f>
        <v>60.181846225316782</v>
      </c>
    </row>
    <row r="1780" spans="7:38" ht="14.55" customHeight="1" x14ac:dyDescent="0.3">
      <c r="G1780" s="3">
        <v>1778</v>
      </c>
      <c r="H1780" s="58">
        <v>0.49077332172097576</v>
      </c>
      <c r="I1780" s="58">
        <v>-0.19874177632777135</v>
      </c>
      <c r="J1780" s="58">
        <v>-0.50210719025677575</v>
      </c>
      <c r="K1780" s="59">
        <v>0.31513212521386053</v>
      </c>
      <c r="L1780" s="60">
        <f t="array" ref="L1780:O1780">TRANSPOSE(MMULT(Option!$B$25:$E$28, TRANSPOSE(H1780:K1780)))</f>
        <v>0.49077332172097576</v>
      </c>
      <c r="M1780" s="60">
        <v>1.4159481933991358E-2</v>
      </c>
      <c r="N1780" s="60">
        <v>-0.29673928390962279</v>
      </c>
      <c r="O1780" s="60">
        <v>0.3161282560354805</v>
      </c>
      <c r="P1780" s="56" t="str">
        <f t="shared" si="2186"/>
        <v>356/3</v>
      </c>
      <c r="R1780" s="80"/>
      <c r="S1780" s="3" t="s">
        <v>29</v>
      </c>
      <c r="T1780" s="60">
        <f ca="1"/>
        <v>1.3241532051703624</v>
      </c>
      <c r="U1780" s="60">
        <f ca="1"/>
        <v>-1.8269607764466693</v>
      </c>
      <c r="V1780" s="60">
        <f ca="1"/>
        <v>1.0635822485943456</v>
      </c>
      <c r="W1780" s="60">
        <f ca="1"/>
        <v>-0.13712774707427616</v>
      </c>
      <c r="X1780" s="60">
        <f ca="1"/>
        <v>1.4014601598117602</v>
      </c>
      <c r="Y1780" s="52">
        <f ca="1">$B$12 * EXP(($E$3 - $C$12^2/2) * Y$2 + $C$12*SQRT(Y$2)*T1780)</f>
        <v>149.51790440096138</v>
      </c>
      <c r="Z1780" s="52">
        <f ca="1">Y1780 * EXP(($E$3 - $C$12^2/2) * (Z$2-Y$2) + $C$12*SQRT(Z$2-Y$2)*U1780)</f>
        <v>86.862630811961907</v>
      </c>
      <c r="AA1780" s="52">
        <f ca="1">Z1780 * EXP(($E$3 - $C$12^2/2) * (AA$2-Z$2) + $C$12*SQRT(AA$2-Z$2)*V1780)</f>
        <v>120.10935136176182</v>
      </c>
      <c r="AB1780" s="52">
        <f ca="1">AA1780 * EXP(($E$3 - $C$12^2/2) * (AB$2-AA$2) + $C$12*SQRT(AB$2-AA$2)*W1780)</f>
        <v>115.84629450234344</v>
      </c>
      <c r="AC1780" s="52">
        <f ca="1">AB1780 * EXP(($E$3 - $C$12^2/2) * (AC$2-AB$2) + $C$12*SQRT(AC$2-AB$2)*X1780)</f>
        <v>177.27502017649996</v>
      </c>
      <c r="AD1780" s="47"/>
      <c r="AE1780" s="3" t="s">
        <v>47</v>
      </c>
      <c r="AF1780" s="64">
        <f t="shared" ref="AF1780" ca="1" si="2247">($B$5*AF1782 + (1 + $B$6)*AF1781)*$B$2</f>
        <v>105000</v>
      </c>
      <c r="AG1780" s="64">
        <f t="shared" ref="AG1780" ca="1" si="2248">($B$5*AG1782 + (1 + $B$6)*AG1781)*$B$2</f>
        <v>0</v>
      </c>
      <c r="AH1780" s="64">
        <f t="shared" ref="AH1780" ca="1" si="2249">($B$5*AH1782 + (1 + $B$6)*AH1781)*$B$2</f>
        <v>0</v>
      </c>
      <c r="AI1780" s="64">
        <f t="shared" ref="AI1780" ca="1" si="2250">($B$5*AI1782 + (1 + $B$6)*AI1781)*$B$2</f>
        <v>0</v>
      </c>
      <c r="AJ1780" s="64" cm="1">
        <f t="array" aca="1" ref="AJ1780" ca="1">($B$5*AJ1782 + (1 + $B$6)*AJ1781 + AND(NOT(AF1781:AJ1781)))*$B$2</f>
        <v>0</v>
      </c>
      <c r="AK1780" s="73"/>
      <c r="AL1780" s="70"/>
    </row>
    <row r="1781" spans="7:38" ht="14.55" customHeight="1" x14ac:dyDescent="0.3">
      <c r="G1781" s="3">
        <v>1779</v>
      </c>
      <c r="H1781" s="58">
        <v>-1.0701921757472277</v>
      </c>
      <c r="I1781" s="58">
        <v>-0.40765118181294036</v>
      </c>
      <c r="J1781" s="58">
        <v>-0.43146878274801037</v>
      </c>
      <c r="K1781" s="59">
        <v>-0.46382056226007173</v>
      </c>
      <c r="L1781" s="60">
        <f t="array" ref="L1781:O1781">TRANSPOSE(MMULT(Option!$B$25:$E$28, TRANSPOSE(H1781:K1781)))</f>
        <v>-1.0701921757472277</v>
      </c>
      <c r="M1781" s="60">
        <v>-0.80169534985809199</v>
      </c>
      <c r="N1781" s="60">
        <v>-0.91378838221872394</v>
      </c>
      <c r="O1781" s="60">
        <v>-1.016231290427422</v>
      </c>
      <c r="P1781" s="56" t="str">
        <f t="shared" si="2186"/>
        <v>356/4</v>
      </c>
      <c r="R1781" s="80"/>
      <c r="S1781" s="3" t="s">
        <v>31</v>
      </c>
      <c r="T1781" s="60">
        <f ca="1"/>
        <v>1.8940663704264948</v>
      </c>
      <c r="U1781" s="60">
        <f ca="1"/>
        <v>-1.0027359193112926</v>
      </c>
      <c r="V1781" s="60">
        <f ca="1"/>
        <v>1.362337777502941</v>
      </c>
      <c r="W1781" s="60">
        <f ca="1"/>
        <v>-0.25505607427251442</v>
      </c>
      <c r="X1781" s="60">
        <f ca="1"/>
        <v>0.70091582069974678</v>
      </c>
      <c r="Y1781" s="52">
        <f ca="1">$B$13 * EXP(($E$3 - $C$13^2/2) * Y$2 + $C$13*SQRT(Y$2)*T1781)</f>
        <v>177.39698905802754</v>
      </c>
      <c r="Z1781" s="52">
        <f ca="1">Y1781 * EXP(($E$3 - $C$13^2/2) * (Z$2-Y$2) + $C$13*SQRT(Z$2-Y$2)*U1781)</f>
        <v>131.96930020373324</v>
      </c>
      <c r="AA1781" s="52">
        <f ca="1">Z1781 * EXP(($E$3 - $C$13^2/2) * (AA$2-Z$2) + $C$13*SQRT(AA$2-Z$2)*V1781)</f>
        <v>199.59107622244511</v>
      </c>
      <c r="AB1781" s="52">
        <f ca="1">AA1781 * EXP(($E$3 - $C$13^2/2) * (AB$2-AA$2) + $C$13*SQRT(AB$2-AA$2)*W1781)</f>
        <v>185.81542313855437</v>
      </c>
      <c r="AC1781" s="52">
        <f ca="1">AB1781 * EXP(($E$3 - $C$13^2/2) * (AC$2-AB$2) + $C$13*SQRT(AC$2-AB$2)*X1781)</f>
        <v>230.44876924708032</v>
      </c>
      <c r="AD1781" s="47"/>
      <c r="AE1781" s="3" t="s">
        <v>46</v>
      </c>
      <c r="AF1781" s="52" t="b">
        <f t="shared" ref="AF1781" ca="1" si="2251">AF1779 &gt;= $B$4</f>
        <v>1</v>
      </c>
      <c r="AG1781" s="52" t="b">
        <f t="array" aca="1" ref="AG1781" ca="1">AND(AG1779 &gt;= $B$4, NOT(OR($AF1781:AF1781)))</f>
        <v>0</v>
      </c>
      <c r="AH1781" s="52" t="b">
        <f t="array" aca="1" ref="AH1781" ca="1">AND(AH1779 &gt;= $B$4, NOT(OR($AF1781:AG1781)))</f>
        <v>0</v>
      </c>
      <c r="AI1781" s="52" t="b">
        <f t="array" aca="1" ref="AI1781" ca="1">AND(AI1779 &gt;= $B$4, NOT(OR($AF1781:AH1781)))</f>
        <v>0</v>
      </c>
      <c r="AJ1781" s="52" t="b">
        <f t="array" aca="1" ref="AJ1781" ca="1">AND(AJ1779 &gt;= $B$4, NOT(OR($AF1781:AI1781)))</f>
        <v>0</v>
      </c>
      <c r="AK1781" s="73"/>
      <c r="AL1781" s="70"/>
    </row>
    <row r="1782" spans="7:38" ht="14.55" customHeight="1" x14ac:dyDescent="0.3">
      <c r="G1782" s="3">
        <v>1780</v>
      </c>
      <c r="H1782" s="58">
        <v>0.60564717279338909</v>
      </c>
      <c r="I1782" s="58">
        <v>-0.81061497883101885</v>
      </c>
      <c r="J1782" s="58">
        <v>0.43027262578740055</v>
      </c>
      <c r="K1782" s="59">
        <v>0.48383386834358627</v>
      </c>
      <c r="L1782" s="60">
        <f t="array" ref="L1782:O1782">TRANSPOSE(MMULT(Option!$B$25:$E$28, TRANSPOSE(H1782:K1782)))</f>
        <v>0.60564717279338909</v>
      </c>
      <c r="M1782" s="60">
        <v>-0.50068203087427832</v>
      </c>
      <c r="N1782" s="60">
        <v>0.4079028187526304</v>
      </c>
      <c r="O1782" s="60">
        <v>0.52830122914762756</v>
      </c>
      <c r="P1782" s="56" t="str">
        <f t="shared" si="2186"/>
        <v>356/5</v>
      </c>
      <c r="R1782" s="80"/>
      <c r="S1782" s="3" t="s">
        <v>30</v>
      </c>
      <c r="T1782" s="60">
        <f ca="1"/>
        <v>1.0990405223760737</v>
      </c>
      <c r="U1782" s="60">
        <f ca="1"/>
        <v>-0.62958181092099563</v>
      </c>
      <c r="V1782" s="60">
        <f ca="1"/>
        <v>1.1979992041304555</v>
      </c>
      <c r="W1782" s="60">
        <f ca="1"/>
        <v>0.12335039012440241</v>
      </c>
      <c r="X1782" s="60">
        <f ca="1"/>
        <v>-0.38893379988595256</v>
      </c>
      <c r="Y1782" s="52">
        <f ca="1">$B$14 * EXP(($E$3 - $C$14^2/2) * Y$2 + $C$14*SQRT(Y$2)*T1782)</f>
        <v>139.7538055373457</v>
      </c>
      <c r="Z1782" s="52">
        <f ca="1">Y1782 * EXP(($E$3 - $C$14^2/2) * (Z$2-Y$2) + $C$14*SQRT(Z$2-Y$2)*U1782)</f>
        <v>116.28078183841095</v>
      </c>
      <c r="AA1782" s="52">
        <f ca="1">Z1782 * EXP(($E$3 - $C$14^2/2) * (AA$2-Z$2) + $C$14*SQRT(AA$2-Z$2)*V1782)</f>
        <v>167.4035828349831</v>
      </c>
      <c r="AB1782" s="52">
        <f ca="1">AA1782 * EXP(($E$3 - $C$14^2/2) * (AB$2-AA$2) + $C$14*SQRT(AB$2-AA$2)*W1782)</f>
        <v>174.58516561822236</v>
      </c>
      <c r="AC1782" s="52">
        <f ca="1">AB1782 * EXP(($E$3 - $C$14^2/2) * (AC$2-AB$2) + $C$14*SQRT(AC$2-AB$2)*X1782)</f>
        <v>156.1367987011343</v>
      </c>
      <c r="AD1782" s="47"/>
      <c r="AE1782" s="3" t="s">
        <v>68</v>
      </c>
      <c r="AF1782" s="52" t="b">
        <f ca="1">AND(AF1779&gt;$B$3, NOT(OR($AF1781:AF1781)))</f>
        <v>0</v>
      </c>
      <c r="AG1782" s="52" t="b">
        <f ca="1">AND(AG1779&gt;$B$3, NOT(OR($AF1781:AG1781)))</f>
        <v>0</v>
      </c>
      <c r="AH1782" s="52" t="b">
        <f ca="1">AND(AH1779&gt;$B$3, NOT(OR($AF1781:AH1781)))</f>
        <v>0</v>
      </c>
      <c r="AI1782" s="52" t="b">
        <f ca="1">AND(AI1779&gt;$B$3, NOT(OR($AF1781:AI1781)))</f>
        <v>0</v>
      </c>
      <c r="AJ1782" s="52" t="b">
        <f ca="1">AND(AJ1779&gt;$B$3, NOT(OR($AF1781:AJ1781)))</f>
        <v>0</v>
      </c>
      <c r="AK1782" s="74"/>
      <c r="AL1782" s="70"/>
    </row>
    <row r="1783" spans="7:38" ht="14.55" customHeight="1" x14ac:dyDescent="0.3">
      <c r="G1783" s="3">
        <v>1781</v>
      </c>
      <c r="H1783" s="58">
        <v>0.66533244878052133</v>
      </c>
      <c r="I1783" s="58">
        <v>-0.38581379891970319</v>
      </c>
      <c r="J1783" s="58">
        <v>-1.8767355069598037</v>
      </c>
      <c r="K1783" s="59">
        <v>2.4066128248962683E-2</v>
      </c>
      <c r="L1783" s="60">
        <f t="array" ref="L1783:O1783">TRANSPOSE(MMULT(Option!$B$25:$E$28, TRANSPOSE(H1783:K1783)))</f>
        <v>0.66533244878052133</v>
      </c>
      <c r="M1783" s="60">
        <v>-8.7471208029393788E-2</v>
      </c>
      <c r="N1783" s="60">
        <v>-1.4832524746892779</v>
      </c>
      <c r="O1783" s="60">
        <v>-0.18058905101119505</v>
      </c>
      <c r="P1783" s="56" t="str">
        <f t="shared" si="2186"/>
        <v>357/1</v>
      </c>
      <c r="R1783" s="80">
        <v>446</v>
      </c>
      <c r="S1783" s="3" t="s">
        <v>28</v>
      </c>
      <c r="T1783" s="60">
        <f t="array" aca="1" ref="T1783:T1786" ca="1">TRANSPOSE(OFFSET($L$3, MATCH($R1783 &amp; "/" &amp; T$2, $P$3:$P$5002, 0) - 1, 0, 1, $E$1))</f>
        <v>-1.051858377705108</v>
      </c>
      <c r="U1783" s="60">
        <f t="array" aca="1" ref="U1783:U1786" ca="1">TRANSPOSE(OFFSET($L$3, MATCH($R1783 &amp; "/" &amp; U$2, $P$3:$P$5002, 0) - 1, 0, 1, $E$1))</f>
        <v>-0.91082845363317355</v>
      </c>
      <c r="V1783" s="60">
        <f t="array" aca="1" ref="V1783:V1786" ca="1">TRANSPOSE(OFFSET($L$3, MATCH($R1783 &amp; "/" &amp; V$2, $P$3:$P$5002, 0) - 1, 0, 1, $E$1))</f>
        <v>1.8347865732415567</v>
      </c>
      <c r="W1783" s="60">
        <f t="array" aca="1" ref="W1783:W1786" ca="1">TRANSPOSE(OFFSET($L$3, MATCH($R1783 &amp; "/" &amp; W$2, $P$3:$P$5002, 0) - 1, 0, 1, $E$1))</f>
        <v>-0.23545989453757346</v>
      </c>
      <c r="X1783" s="60">
        <f t="array" aca="1" ref="X1783:X1786" ca="1">TRANSPOSE(OFFSET($L$3, MATCH($R1783 &amp; "/" &amp; X$2, $P$3:$P$5002, 0) - 1, 0, 1, $E$1))</f>
        <v>-0.464358992888251</v>
      </c>
      <c r="Y1783" s="52">
        <f ca="1">$B$11 * EXP(($E$3 - $C$11^2/2) * Y$2 + $C$11*SQRT(Y$2)*T1783)</f>
        <v>73.303816374710365</v>
      </c>
      <c r="Z1783" s="52">
        <f ca="1">Y1783 * EXP(($E$3 - $C$11^2/2) * (Z$2-Y$2) + $C$11*SQRT(Z$2-Y$2)*U1783)</f>
        <v>56.056725678675122</v>
      </c>
      <c r="AA1783" s="52">
        <f ca="1">Z1783 * EXP(($E$3 - $C$11^2/2) * (AA$2-Z$2) + $C$11*SQRT(AA$2-Z$2)*V1783)</f>
        <v>97.69008878991697</v>
      </c>
      <c r="AB1783" s="52">
        <f ca="1">AA1783 * EXP(($E$3 - $C$11^2/2) * (AB$2-AA$2) + $C$11*SQRT(AB$2-AA$2)*W1783)</f>
        <v>91.483821294843082</v>
      </c>
      <c r="AC1783" s="52">
        <f ca="1">AB1783 * EXP(($E$3 - $C$11^2/2) * (AC$2-AB$2) + $C$11*SQRT(AC$2-AB$2)*X1783)</f>
        <v>79.986225798535642</v>
      </c>
      <c r="AD1783" s="47"/>
      <c r="AE1783" s="3" t="s">
        <v>69</v>
      </c>
      <c r="AF1783" s="20" cm="1">
        <f t="array" aca="1" ref="AF1783" ca="1">MIN(Y1783:Y1786 / $D$11:$D$14)</f>
        <v>0.58236997963140147</v>
      </c>
      <c r="AG1783" s="20" cm="1">
        <f t="array" aca="1" ref="AG1783" ca="1">MIN(Z1783:Z1786 / $D$11:$D$14)</f>
        <v>0.48413308965963531</v>
      </c>
      <c r="AH1783" s="20" cm="1">
        <f t="array" aca="1" ref="AH1783" ca="1">MIN(AA1783:AA1786 / $D$11:$D$14)</f>
        <v>0.59689559354279897</v>
      </c>
      <c r="AI1783" s="20" cm="1">
        <f t="array" aca="1" ref="AI1783" ca="1">MIN(AB1783:AB1786 / $D$11:$D$14)</f>
        <v>0.6846433259813941</v>
      </c>
      <c r="AJ1783" s="20" cm="1">
        <f t="array" aca="1" ref="AJ1783" ca="1">MIN(AC1783:AC1786 / $D$11:$D$14)</f>
        <v>0.61454384733654488</v>
      </c>
      <c r="AK1783" s="72">
        <f t="array" aca="1" ref="AK1783" ca="1">SUMPRODUCT(AF1784:AJ1784, EXP(-$E$3*$AF$2:$AJ$2))</f>
        <v>77880.078307140488</v>
      </c>
      <c r="AL1783" s="70">
        <f ca="1">MAX(AC1784 - $D$11, 0) * EXP(-$E$2*$E$3)</f>
        <v>0</v>
      </c>
    </row>
    <row r="1784" spans="7:38" ht="14.55" customHeight="1" x14ac:dyDescent="0.3">
      <c r="G1784" s="3">
        <v>1782</v>
      </c>
      <c r="H1784" s="58">
        <v>1.3102107334538877</v>
      </c>
      <c r="I1784" s="58">
        <v>-0.6783770305095409</v>
      </c>
      <c r="J1784" s="58">
        <v>-0.84259769420046393</v>
      </c>
      <c r="K1784" s="59">
        <v>-2.3459785657257952</v>
      </c>
      <c r="L1784" s="60">
        <f t="array" ref="L1784:O1784">TRANSPOSE(MMULT(Option!$B$25:$E$28, TRANSPOSE(H1784:K1784)))</f>
        <v>1.3102107334538877</v>
      </c>
      <c r="M1784" s="60">
        <v>-9.7658525024312492E-2</v>
      </c>
      <c r="N1784" s="60">
        <v>-0.39361854799011287</v>
      </c>
      <c r="O1784" s="60">
        <v>-1.826990762211969</v>
      </c>
      <c r="P1784" s="56" t="str">
        <f t="shared" si="2186"/>
        <v>357/2</v>
      </c>
      <c r="R1784" s="80"/>
      <c r="S1784" s="3" t="s">
        <v>29</v>
      </c>
      <c r="T1784" s="60">
        <f ca="1"/>
        <v>-0.57801854978492861</v>
      </c>
      <c r="U1784" s="60">
        <f ca="1"/>
        <v>-0.68871312564888709</v>
      </c>
      <c r="V1784" s="60">
        <f ca="1"/>
        <v>-0.50331187813843092</v>
      </c>
      <c r="W1784" s="60">
        <f ca="1"/>
        <v>0.44051932582214637</v>
      </c>
      <c r="X1784" s="60">
        <f ca="1"/>
        <v>-0.37672576567552574</v>
      </c>
      <c r="Y1784" s="52">
        <f ca="1">$B$12 * EXP(($E$3 - $C$12^2/2) * Y$2 + $C$12*SQRT(Y$2)*T1784)</f>
        <v>84.501105832497274</v>
      </c>
      <c r="Z1784" s="52">
        <f ca="1">Y1784 * EXP(($E$3 - $C$12^2/2) * (Z$2-Y$2) + $C$12*SQRT(Z$2-Y$2)*U1784)</f>
        <v>69.072085963253642</v>
      </c>
      <c r="AA1784" s="52">
        <f ca="1">Z1784 * EXP(($E$3 - $C$12^2/2) * (AA$2-Z$2) + $C$12*SQRT(AA$2-Z$2)*V1784)</f>
        <v>59.689559354279901</v>
      </c>
      <c r="AB1784" s="52">
        <f ca="1">AA1784 * EXP(($E$3 - $C$12^2/2) * (AB$2-AA$2) + $C$12*SQRT(AB$2-AA$2)*W1784)</f>
        <v>68.464332598139407</v>
      </c>
      <c r="AC1784" s="52">
        <f ca="1">AB1784 * EXP(($E$3 - $C$12^2/2) * (AC$2-AB$2) + $C$12*SQRT(AC$2-AB$2)*X1784)</f>
        <v>61.454384733654493</v>
      </c>
      <c r="AD1784" s="47"/>
      <c r="AE1784" s="3" t="s">
        <v>47</v>
      </c>
      <c r="AF1784" s="64">
        <f t="shared" ref="AF1784" ca="1" si="2252">($B$5*AF1786 + (1 + $B$6)*AF1785)*$B$2</f>
        <v>0</v>
      </c>
      <c r="AG1784" s="64">
        <f t="shared" ref="AG1784" ca="1" si="2253">($B$5*AG1786 + (1 + $B$6)*AG1785)*$B$2</f>
        <v>0</v>
      </c>
      <c r="AH1784" s="64">
        <f t="shared" ref="AH1784" ca="1" si="2254">($B$5*AH1786 + (1 + $B$6)*AH1785)*$B$2</f>
        <v>0</v>
      </c>
      <c r="AI1784" s="64">
        <f t="shared" ref="AI1784" ca="1" si="2255">($B$5*AI1786 + (1 + $B$6)*AI1785)*$B$2</f>
        <v>0</v>
      </c>
      <c r="AJ1784" s="64" cm="1">
        <f t="array" aca="1" ref="AJ1784" ca="1">($B$5*AJ1786 + (1 + $B$6)*AJ1785 + AND(NOT(AF1785:AJ1785)))*$B$2</f>
        <v>100000</v>
      </c>
      <c r="AK1784" s="73"/>
      <c r="AL1784" s="70"/>
    </row>
    <row r="1785" spans="7:38" ht="14.55" customHeight="1" x14ac:dyDescent="0.3">
      <c r="G1785" s="3">
        <v>1783</v>
      </c>
      <c r="H1785" s="58">
        <v>-1.9741800180196691</v>
      </c>
      <c r="I1785" s="58">
        <v>-0.76006926744195735</v>
      </c>
      <c r="J1785" s="58">
        <v>0.56435041093974869</v>
      </c>
      <c r="K1785" s="59">
        <v>-1.6666907978936014</v>
      </c>
      <c r="L1785" s="60">
        <f t="array" ref="L1785:O1785">TRANSPOSE(MMULT(Option!$B$25:$E$28, TRANSPOSE(H1785:K1785)))</f>
        <v>-1.9741800180196691</v>
      </c>
      <c r="M1785" s="60">
        <v>-1.4862869975003483</v>
      </c>
      <c r="N1785" s="60">
        <v>-0.49303021509297601</v>
      </c>
      <c r="O1785" s="60">
        <v>-2.305823669180505</v>
      </c>
      <c r="P1785" s="56" t="str">
        <f t="shared" si="2186"/>
        <v>357/3</v>
      </c>
      <c r="R1785" s="80"/>
      <c r="S1785" s="3" t="s">
        <v>31</v>
      </c>
      <c r="T1785" s="60">
        <f ca="1"/>
        <v>-1.8188310979692195</v>
      </c>
      <c r="U1785" s="60">
        <f ca="1"/>
        <v>-0.63248700679608416</v>
      </c>
      <c r="V1785" s="60">
        <f ca="1"/>
        <v>1.83839356509511</v>
      </c>
      <c r="W1785" s="60">
        <f ca="1"/>
        <v>-0.29995943285514887</v>
      </c>
      <c r="X1785" s="60">
        <f ca="1"/>
        <v>-0.16613765517373424</v>
      </c>
      <c r="Y1785" s="52">
        <f ca="1">$B$13 * EXP(($E$3 - $C$13^2/2) * Y$2 + $C$13*SQRT(Y$2)*T1785)</f>
        <v>58.236997963140148</v>
      </c>
      <c r="Z1785" s="52">
        <f ca="1">Y1785 * EXP(($E$3 - $C$13^2/2) * (Z$2-Y$2) + $C$13*SQRT(Z$2-Y$2)*U1785)</f>
        <v>48.41330896596353</v>
      </c>
      <c r="AA1785" s="52">
        <f ca="1">Z1785 * EXP(($E$3 - $C$13^2/2) * (AA$2-Z$2) + $C$13*SQRT(AA$2-Z$2)*V1785)</f>
        <v>84.461247870349538</v>
      </c>
      <c r="AB1785" s="52">
        <f ca="1">AA1785 * EXP(($E$3 - $C$13^2/2) * (AB$2-AA$2) + $C$13*SQRT(AB$2-AA$2)*W1785)</f>
        <v>77.579637874369396</v>
      </c>
      <c r="AC1785" s="52">
        <f ca="1">AB1785 * EXP(($E$3 - $C$13^2/2) * (AC$2-AB$2) + $C$13*SQRT(AC$2-AB$2)*X1785)</f>
        <v>74.177709773618247</v>
      </c>
      <c r="AD1785" s="47"/>
      <c r="AE1785" s="3" t="s">
        <v>46</v>
      </c>
      <c r="AF1785" s="52" t="b">
        <f t="shared" ref="AF1785" ca="1" si="2256">AF1783 &gt;= $B$4</f>
        <v>0</v>
      </c>
      <c r="AG1785" s="52" t="b">
        <f t="array" aca="1" ref="AG1785" ca="1">AND(AG1783 &gt;= $B$4, NOT(OR($AF1785:AF1785)))</f>
        <v>0</v>
      </c>
      <c r="AH1785" s="52" t="b">
        <f t="array" aca="1" ref="AH1785" ca="1">AND(AH1783 &gt;= $B$4, NOT(OR($AF1785:AG1785)))</f>
        <v>0</v>
      </c>
      <c r="AI1785" s="52" t="b">
        <f t="array" aca="1" ref="AI1785" ca="1">AND(AI1783 &gt;= $B$4, NOT(OR($AF1785:AH1785)))</f>
        <v>0</v>
      </c>
      <c r="AJ1785" s="52" t="b">
        <f t="array" aca="1" ref="AJ1785" ca="1">AND(AJ1783 &gt;= $B$4, NOT(OR($AF1785:AI1785)))</f>
        <v>0</v>
      </c>
      <c r="AK1785" s="73"/>
      <c r="AL1785" s="70"/>
    </row>
    <row r="1786" spans="7:38" ht="14.55" customHeight="1" x14ac:dyDescent="0.3">
      <c r="G1786" s="3">
        <v>1784</v>
      </c>
      <c r="H1786" s="58">
        <v>0.7461812075679336</v>
      </c>
      <c r="I1786" s="58">
        <v>1.1793556835339782</v>
      </c>
      <c r="J1786" s="58">
        <v>0.14701741262460272</v>
      </c>
      <c r="K1786" s="59">
        <v>-2.937803106770422E-3</v>
      </c>
      <c r="L1786" s="60">
        <f t="array" ref="L1786:O1786">TRANSPOSE(MMULT(Option!$B$25:$E$28, TRANSPOSE(H1786:K1786)))</f>
        <v>0.7461812075679336</v>
      </c>
      <c r="M1786" s="60">
        <v>1.3793698212413414</v>
      </c>
      <c r="N1786" s="60">
        <v>0.73642716728005619</v>
      </c>
      <c r="O1786" s="60">
        <v>0.63347937040806535</v>
      </c>
      <c r="P1786" s="56" t="str">
        <f t="shared" si="2186"/>
        <v>357/4</v>
      </c>
      <c r="R1786" s="80"/>
      <c r="S1786" s="3" t="s">
        <v>30</v>
      </c>
      <c r="T1786" s="60">
        <f ca="1"/>
        <v>-0.812129306039168</v>
      </c>
      <c r="U1786" s="60">
        <f ca="1"/>
        <v>-0.34264209150608727</v>
      </c>
      <c r="V1786" s="60">
        <f ca="1"/>
        <v>1.4157134717938367</v>
      </c>
      <c r="W1786" s="60">
        <f ca="1"/>
        <v>-0.8353697874920194</v>
      </c>
      <c r="X1786" s="60">
        <f ca="1"/>
        <v>0.5917573514471639</v>
      </c>
      <c r="Y1786" s="52">
        <f ca="1">$B$14 * EXP(($E$3 - $C$14^2/2) * Y$2 + $C$14*SQRT(Y$2)*T1786)</f>
        <v>78.769935444947933</v>
      </c>
      <c r="Z1786" s="52">
        <f ca="1">Y1786 * EXP(($E$3 - $C$14^2/2) * (Z$2-Y$2) + $C$14*SQRT(Z$2-Y$2)*U1786)</f>
        <v>71.431487013619716</v>
      </c>
      <c r="AA1786" s="52">
        <f ca="1">Z1786 * EXP(($E$3 - $C$14^2/2) * (AA$2-Z$2) + $C$14*SQRT(AA$2-Z$2)*V1786)</f>
        <v>109.77719462341614</v>
      </c>
      <c r="AB1786" s="52">
        <f ca="1">AA1786 * EXP(($E$3 - $C$14^2/2) * (AB$2-AA$2) + $C$14*SQRT(AB$2-AA$2)*W1786)</f>
        <v>85.870630917602114</v>
      </c>
      <c r="AC1786" s="52">
        <f ca="1">AB1786 * EXP(($E$3 - $C$14^2/2) * (AC$2-AB$2) + $C$14*SQRT(AC$2-AB$2)*X1786)</f>
        <v>103.06595029440055</v>
      </c>
      <c r="AD1786" s="47"/>
      <c r="AE1786" s="3" t="s">
        <v>68</v>
      </c>
      <c r="AF1786" s="52" t="b">
        <f ca="1">AND(AF1783&gt;$B$3, NOT(OR($AF1785:AF1785)))</f>
        <v>0</v>
      </c>
      <c r="AG1786" s="52" t="b">
        <f ca="1">AND(AG1783&gt;$B$3, NOT(OR($AF1785:AG1785)))</f>
        <v>0</v>
      </c>
      <c r="AH1786" s="52" t="b">
        <f ca="1">AND(AH1783&gt;$B$3, NOT(OR($AF1785:AH1785)))</f>
        <v>0</v>
      </c>
      <c r="AI1786" s="52" t="b">
        <f ca="1">AND(AI1783&gt;$B$3, NOT(OR($AF1785:AI1785)))</f>
        <v>0</v>
      </c>
      <c r="AJ1786" s="52" t="b">
        <f ca="1">AND(AJ1783&gt;$B$3, NOT(OR($AF1785:AJ1785)))</f>
        <v>0</v>
      </c>
      <c r="AK1786" s="74"/>
      <c r="AL1786" s="70"/>
    </row>
    <row r="1787" spans="7:38" ht="14.55" customHeight="1" x14ac:dyDescent="0.3">
      <c r="G1787" s="3">
        <v>1785</v>
      </c>
      <c r="H1787" s="58">
        <v>1.4451249940024613</v>
      </c>
      <c r="I1787" s="58">
        <v>0.64946435545770309</v>
      </c>
      <c r="J1787" s="58">
        <v>-1.0022550594033759</v>
      </c>
      <c r="K1787" s="59">
        <v>-1.0894266005109692</v>
      </c>
      <c r="L1787" s="60">
        <f t="array" ref="L1787:O1787">TRANSPOSE(MMULT(Option!$B$25:$E$28, TRANSPOSE(H1787:K1787)))</f>
        <v>1.4451249940024613</v>
      </c>
      <c r="M1787" s="60">
        <v>1.1732939116131105</v>
      </c>
      <c r="N1787" s="60">
        <v>-0.13217101970757705</v>
      </c>
      <c r="O1787" s="60">
        <v>-0.38042967386141679</v>
      </c>
      <c r="P1787" s="56" t="str">
        <f t="shared" si="2186"/>
        <v>357/5</v>
      </c>
      <c r="R1787" s="80">
        <v>447</v>
      </c>
      <c r="S1787" s="3" t="s">
        <v>28</v>
      </c>
      <c r="T1787" s="60">
        <f t="array" aca="1" ref="T1787:T1790" ca="1">TRANSPOSE(OFFSET($L$3, MATCH($R1787 &amp; "/" &amp; T$2, $P$3:$P$5002, 0) - 1, 0, 1, $E$1))</f>
        <v>-0.46969907482731132</v>
      </c>
      <c r="U1787" s="60">
        <f t="array" aca="1" ref="U1787:U1790" ca="1">TRANSPOSE(OFFSET($L$3, MATCH($R1787 &amp; "/" &amp; U$2, $P$3:$P$5002, 0) - 1, 0, 1, $E$1))</f>
        <v>-2.1132757481456306</v>
      </c>
      <c r="V1787" s="60">
        <f t="array" aca="1" ref="V1787:V1790" ca="1">TRANSPOSE(OFFSET($L$3, MATCH($R1787 &amp; "/" &amp; V$2, $P$3:$P$5002, 0) - 1, 0, 1, $E$1))</f>
        <v>0.11225622384404806</v>
      </c>
      <c r="W1787" s="60">
        <f t="array" aca="1" ref="W1787:W1790" ca="1">TRANSPOSE(OFFSET($L$3, MATCH($R1787 &amp; "/" &amp; W$2, $P$3:$P$5002, 0) - 1, 0, 1, $E$1))</f>
        <v>-0.48496394552227862</v>
      </c>
      <c r="X1787" s="60">
        <f t="array" aca="1" ref="X1787:X1790" ca="1">TRANSPOSE(OFFSET($L$3, MATCH($R1787 &amp; "/" &amp; X$2, $P$3:$P$5002, 0) - 1, 0, 1, $E$1))</f>
        <v>0.74473719983842734</v>
      </c>
      <c r="Y1787" s="52">
        <f ca="1">$B$11 * EXP(($E$3 - $C$11^2/2) * Y$2 + $C$11*SQRT(Y$2)*T1787)</f>
        <v>87.29214341416494</v>
      </c>
      <c r="Z1787" s="52">
        <f ca="1">Y1787 * EXP(($E$3 - $C$11^2/2) * (Z$2-Y$2) + $C$11*SQRT(Z$2-Y$2)*U1787)</f>
        <v>46.538398177641355</v>
      </c>
      <c r="AA1787" s="52">
        <f ca="1">Z1787 * EXP(($E$3 - $C$11^2/2) * (AA$2-Z$2) + $C$11*SQRT(AA$2-Z$2)*V1787)</f>
        <v>48.373619150470553</v>
      </c>
      <c r="AB1787" s="52">
        <f ca="1">AA1787 * EXP(($E$3 - $C$11^2/2) * (AB$2-AA$2) + $C$11*SQRT(AB$2-AA$2)*W1787)</f>
        <v>42.033437083916674</v>
      </c>
      <c r="AC1787" s="52">
        <f ca="1">AB1787 * EXP(($E$3 - $C$11^2/2) * (AC$2-AB$2) + $C$11*SQRT(AC$2-AB$2)*X1787)</f>
        <v>52.819824409460232</v>
      </c>
      <c r="AD1787" s="47"/>
      <c r="AE1787" s="3" t="s">
        <v>69</v>
      </c>
      <c r="AF1787" s="20" cm="1">
        <f t="array" aca="1" ref="AF1787" ca="1">MIN(Y1787:Y1790 / $D$11:$D$14)</f>
        <v>0.75878413172264614</v>
      </c>
      <c r="AG1787" s="20" cm="1">
        <f t="array" aca="1" ref="AG1787" ca="1">MIN(Z1787:Z1790 / $D$11:$D$14)</f>
        <v>0.46538398177641355</v>
      </c>
      <c r="AH1787" s="20" cm="1">
        <f t="array" aca="1" ref="AH1787" ca="1">MIN(AA1787:AA1790 / $D$11:$D$14)</f>
        <v>0.25102777649421915</v>
      </c>
      <c r="AI1787" s="20" cm="1">
        <f t="array" aca="1" ref="AI1787" ca="1">MIN(AB1787:AB1790 / $D$11:$D$14)</f>
        <v>0.33395366541086013</v>
      </c>
      <c r="AJ1787" s="20" cm="1">
        <f t="array" aca="1" ref="AJ1787" ca="1">MIN(AC1787:AC1790 / $D$11:$D$14)</f>
        <v>0.34948557974574657</v>
      </c>
      <c r="AK1787" s="72">
        <f t="array" aca="1" ref="AK1787" ca="1">SUMPRODUCT(AF1788:AJ1788, EXP(-$E$3*$AF$2:$AJ$2))</f>
        <v>77880.078307140488</v>
      </c>
      <c r="AL1787" s="70">
        <f ca="1">MAX(AC1788 - $D$11, 0) * EXP(-$E$2*$E$3)</f>
        <v>30.204455813219564</v>
      </c>
    </row>
    <row r="1788" spans="7:38" ht="14.55" customHeight="1" x14ac:dyDescent="0.3">
      <c r="G1788" s="3">
        <v>1786</v>
      </c>
      <c r="H1788" s="58">
        <v>0.18329354611848669</v>
      </c>
      <c r="I1788" s="58">
        <v>0.20524697901804997</v>
      </c>
      <c r="J1788" s="58">
        <v>-0.16338177416450861</v>
      </c>
      <c r="K1788" s="59">
        <v>-1.067108796450537</v>
      </c>
      <c r="L1788" s="60">
        <f t="array" ref="L1788:O1788">TRANSPOSE(MMULT(Option!$B$25:$E$28, TRANSPOSE(H1788:K1788)))</f>
        <v>0.18329354611848669</v>
      </c>
      <c r="M1788" s="60">
        <v>0.26142938194964011</v>
      </c>
      <c r="N1788" s="60">
        <v>-1.643616305929374E-2</v>
      </c>
      <c r="O1788" s="60">
        <v>-0.8186425418078086</v>
      </c>
      <c r="P1788" s="56" t="str">
        <f t="shared" si="2186"/>
        <v>358/1</v>
      </c>
      <c r="R1788" s="80"/>
      <c r="S1788" s="3" t="s">
        <v>29</v>
      </c>
      <c r="T1788" s="60">
        <f ca="1"/>
        <v>-0.93679317823907593</v>
      </c>
      <c r="U1788" s="60">
        <f ca="1"/>
        <v>-0.75934645924497235</v>
      </c>
      <c r="V1788" s="60">
        <f ca="1"/>
        <v>0.59256108089496817</v>
      </c>
      <c r="W1788" s="60">
        <f ca="1"/>
        <v>0.97905382750013104</v>
      </c>
      <c r="X1788" s="60">
        <f ca="1"/>
        <v>1.1336695901044069</v>
      </c>
      <c r="Y1788" s="52">
        <f ca="1">$B$12 * EXP(($E$3 - $C$12^2/2) * Y$2 + $C$12*SQRT(Y$2)*T1788)</f>
        <v>75.878413172264615</v>
      </c>
      <c r="Z1788" s="52">
        <f ca="1">Y1788 * EXP(($E$3 - $C$12^2/2) * (Z$2-Y$2) + $C$12*SQRT(Z$2-Y$2)*U1788)</f>
        <v>60.723349508103468</v>
      </c>
      <c r="AA1788" s="52">
        <f ca="1">Z1788 * EXP(($E$3 - $C$12^2/2) * (AA$2-Z$2) + $C$12*SQRT(AA$2-Z$2)*V1788)</f>
        <v>72.90058174408459</v>
      </c>
      <c r="AB1788" s="52">
        <f ca="1">AA1788 * EXP(($E$3 - $C$12^2/2) * (AB$2-AA$2) + $C$12*SQRT(AB$2-AA$2)*W1788)</f>
        <v>98.279235346090999</v>
      </c>
      <c r="AC1788" s="52">
        <f ca="1">AB1788 * EXP(($E$3 - $C$12^2/2) * (AC$2-AB$2) + $C$12*SQRT(AC$2-AB$2)*X1788)</f>
        <v>138.78328896139573</v>
      </c>
      <c r="AD1788" s="47"/>
      <c r="AE1788" s="3" t="s">
        <v>47</v>
      </c>
      <c r="AF1788" s="64">
        <f t="shared" ref="AF1788" ca="1" si="2257">($B$5*AF1790 + (1 + $B$6)*AF1789)*$B$2</f>
        <v>0</v>
      </c>
      <c r="AG1788" s="64">
        <f t="shared" ref="AG1788" ca="1" si="2258">($B$5*AG1790 + (1 + $B$6)*AG1789)*$B$2</f>
        <v>0</v>
      </c>
      <c r="AH1788" s="64">
        <f t="shared" ref="AH1788" ca="1" si="2259">($B$5*AH1790 + (1 + $B$6)*AH1789)*$B$2</f>
        <v>0</v>
      </c>
      <c r="AI1788" s="64">
        <f t="shared" ref="AI1788" ca="1" si="2260">($B$5*AI1790 + (1 + $B$6)*AI1789)*$B$2</f>
        <v>0</v>
      </c>
      <c r="AJ1788" s="64" cm="1">
        <f t="array" aca="1" ref="AJ1788" ca="1">($B$5*AJ1790 + (1 + $B$6)*AJ1789 + AND(NOT(AF1789:AJ1789)))*$B$2</f>
        <v>100000</v>
      </c>
      <c r="AK1788" s="73"/>
      <c r="AL1788" s="70"/>
    </row>
    <row r="1789" spans="7:38" ht="14.55" customHeight="1" x14ac:dyDescent="0.3">
      <c r="G1789" s="3">
        <v>1787</v>
      </c>
      <c r="H1789" s="58">
        <v>1.213689581608145</v>
      </c>
      <c r="I1789" s="58">
        <v>0.64265536553454972</v>
      </c>
      <c r="J1789" s="58">
        <v>0.62292350902946536</v>
      </c>
      <c r="K1789" s="59">
        <v>0.51922283802101887</v>
      </c>
      <c r="L1789" s="60">
        <f t="array" ref="L1789:O1789">TRANSPOSE(MMULT(Option!$B$25:$E$28, TRANSPOSE(H1789:K1789)))</f>
        <v>1.213689581608145</v>
      </c>
      <c r="M1789" s="60">
        <v>1.0744792043095757</v>
      </c>
      <c r="N1789" s="60">
        <v>1.2008824983750963</v>
      </c>
      <c r="O1789" s="60">
        <v>1.2199806041451522</v>
      </c>
      <c r="P1789" s="56" t="str">
        <f t="shared" si="2186"/>
        <v>358/2</v>
      </c>
      <c r="R1789" s="80"/>
      <c r="S1789" s="3" t="s">
        <v>31</v>
      </c>
      <c r="T1789" s="60">
        <f ca="1"/>
        <v>-0.28363688618882571</v>
      </c>
      <c r="U1789" s="60">
        <f ca="1"/>
        <v>-2.0376181587675157</v>
      </c>
      <c r="V1789" s="60">
        <f ca="1"/>
        <v>-2.3360505638753417</v>
      </c>
      <c r="W1789" s="60">
        <f ca="1"/>
        <v>0.93479553568630958</v>
      </c>
      <c r="X1789" s="60">
        <f ca="1"/>
        <v>0.13486681371771214</v>
      </c>
      <c r="Y1789" s="52">
        <f ca="1">$B$13 * EXP(($E$3 - $C$13^2/2) * Y$2 + $C$13*SQRT(Y$2)*T1789)</f>
        <v>92.303228583334786</v>
      </c>
      <c r="Z1789" s="52">
        <f ca="1">Y1789 * EXP(($E$3 - $C$13^2/2) * (Z$2-Y$2) + $C$13*SQRT(Z$2-Y$2)*U1789)</f>
        <v>50.33968199285539</v>
      </c>
      <c r="AA1789" s="52">
        <f ca="1">Z1789 * EXP(($E$3 - $C$13^2/2) * (AA$2-Z$2) + $C$13*SQRT(AA$2-Z$2)*V1789)</f>
        <v>25.102777649421917</v>
      </c>
      <c r="AB1789" s="52">
        <f ca="1">AA1789 * EXP(($E$3 - $C$13^2/2) * (AB$2-AA$2) + $C$13*SQRT(AB$2-AA$2)*W1789)</f>
        <v>33.395366541086013</v>
      </c>
      <c r="AC1789" s="52">
        <f ca="1">AB1789 * EXP(($E$3 - $C$13^2/2) * (AC$2-AB$2) + $C$13*SQRT(AC$2-AB$2)*X1789)</f>
        <v>34.948557974574655</v>
      </c>
      <c r="AD1789" s="47"/>
      <c r="AE1789" s="3" t="s">
        <v>46</v>
      </c>
      <c r="AF1789" s="52" t="b">
        <f t="shared" ref="AF1789" ca="1" si="2261">AF1787 &gt;= $B$4</f>
        <v>0</v>
      </c>
      <c r="AG1789" s="52" t="b">
        <f t="array" aca="1" ref="AG1789" ca="1">AND(AG1787 &gt;= $B$4, NOT(OR($AF1789:AF1789)))</f>
        <v>0</v>
      </c>
      <c r="AH1789" s="52" t="b">
        <f t="array" aca="1" ref="AH1789" ca="1">AND(AH1787 &gt;= $B$4, NOT(OR($AF1789:AG1789)))</f>
        <v>0</v>
      </c>
      <c r="AI1789" s="52" t="b">
        <f t="array" aca="1" ref="AI1789" ca="1">AND(AI1787 &gt;= $B$4, NOT(OR($AF1789:AH1789)))</f>
        <v>0</v>
      </c>
      <c r="AJ1789" s="52" t="b">
        <f t="array" aca="1" ref="AJ1789" ca="1">AND(AJ1787 &gt;= $B$4, NOT(OR($AF1789:AI1789)))</f>
        <v>0</v>
      </c>
      <c r="AK1789" s="73"/>
      <c r="AL1789" s="70"/>
    </row>
    <row r="1790" spans="7:38" ht="14.55" customHeight="1" x14ac:dyDescent="0.3">
      <c r="G1790" s="3">
        <v>1788</v>
      </c>
      <c r="H1790" s="58">
        <v>0.47594811626112016</v>
      </c>
      <c r="I1790" s="58">
        <v>-0.23862666924779241</v>
      </c>
      <c r="J1790" s="58">
        <v>-0.18650147477386567</v>
      </c>
      <c r="K1790" s="59">
        <v>0.49446302941194387</v>
      </c>
      <c r="L1790" s="60">
        <f t="array" ref="L1790:O1790">TRANSPOSE(MMULT(Option!$B$25:$E$28, TRANSPOSE(H1790:K1790)))</f>
        <v>0.47594811626112016</v>
      </c>
      <c r="M1790" s="60">
        <v>-2.8325708428191876E-2</v>
      </c>
      <c r="N1790" s="60">
        <v>-3.5914006029448248E-2</v>
      </c>
      <c r="O1790" s="60">
        <v>0.51492359691284584</v>
      </c>
      <c r="P1790" s="56" t="str">
        <f t="shared" si="2186"/>
        <v>358/3</v>
      </c>
      <c r="R1790" s="80"/>
      <c r="S1790" s="3" t="s">
        <v>30</v>
      </c>
      <c r="T1790" s="60">
        <f ca="1"/>
        <v>2.1793400291839127E-2</v>
      </c>
      <c r="U1790" s="60">
        <f ca="1"/>
        <v>-1.4929768204804568</v>
      </c>
      <c r="V1790" s="60">
        <f ca="1"/>
        <v>-0.86185258837233292</v>
      </c>
      <c r="W1790" s="60">
        <f ca="1"/>
        <v>-0.42131312137985316</v>
      </c>
      <c r="X1790" s="60">
        <f ca="1"/>
        <v>2.3624511577653107E-2</v>
      </c>
      <c r="Y1790" s="52">
        <f ca="1">$B$14 * EXP(($E$3 - $C$14^2/2) * Y$2 + $C$14*SQRT(Y$2)*T1790)</f>
        <v>101.1604839783033</v>
      </c>
      <c r="Z1790" s="52">
        <f ca="1">Y1790 * EXP(($E$3 - $C$14^2/2) * (Z$2-Y$2) + $C$14*SQRT(Z$2-Y$2)*U1790)</f>
        <v>64.962823487872001</v>
      </c>
      <c r="AA1790" s="52">
        <f ca="1">Z1790 * EXP(($E$3 - $C$14^2/2) * (AA$2-Z$2) + $C$14*SQRT(AA$2-Z$2)*V1790)</f>
        <v>50.413519513403244</v>
      </c>
      <c r="AB1790" s="52">
        <f ca="1">AA1790 * EXP(($E$3 - $C$14^2/2) * (AB$2-AA$2) + $C$14*SQRT(AB$2-AA$2)*W1790)</f>
        <v>44.650497389631596</v>
      </c>
      <c r="AC1790" s="52">
        <f ca="1">AB1790 * EXP(($E$3 - $C$14^2/2) * (AC$2-AB$2) + $C$14*SQRT(AC$2-AB$2)*X1790)</f>
        <v>45.193478727048095</v>
      </c>
      <c r="AD1790" s="47"/>
      <c r="AE1790" s="3" t="s">
        <v>68</v>
      </c>
      <c r="AF1790" s="52" t="b">
        <f ca="1">AND(AF1787&gt;$B$3, NOT(OR($AF1789:AF1789)))</f>
        <v>0</v>
      </c>
      <c r="AG1790" s="52" t="b">
        <f ca="1">AND(AG1787&gt;$B$3, NOT(OR($AF1789:AG1789)))</f>
        <v>0</v>
      </c>
      <c r="AH1790" s="52" t="b">
        <f ca="1">AND(AH1787&gt;$B$3, NOT(OR($AF1789:AH1789)))</f>
        <v>0</v>
      </c>
      <c r="AI1790" s="52" t="b">
        <f ca="1">AND(AI1787&gt;$B$3, NOT(OR($AF1789:AI1789)))</f>
        <v>0</v>
      </c>
      <c r="AJ1790" s="52" t="b">
        <f ca="1">AND(AJ1787&gt;$B$3, NOT(OR($AF1789:AJ1789)))</f>
        <v>0</v>
      </c>
      <c r="AK1790" s="74"/>
      <c r="AL1790" s="70"/>
    </row>
    <row r="1791" spans="7:38" ht="14.55" customHeight="1" x14ac:dyDescent="0.3">
      <c r="G1791" s="3">
        <v>1789</v>
      </c>
      <c r="H1791" s="58">
        <v>-0.36847019428936206</v>
      </c>
      <c r="I1791" s="58">
        <v>-1.3359056945061305</v>
      </c>
      <c r="J1791" s="58">
        <v>6.644479424483081E-2</v>
      </c>
      <c r="K1791" s="59">
        <v>-1.2303880529827287</v>
      </c>
      <c r="L1791" s="60">
        <f t="array" ref="L1791:O1791">TRANSPOSE(MMULT(Option!$B$25:$E$28, TRANSPOSE(H1791:K1791)))</f>
        <v>-0.36847019428936206</v>
      </c>
      <c r="M1791" s="60">
        <v>-1.3717658709951237</v>
      </c>
      <c r="N1791" s="60">
        <v>-0.4388511727714734</v>
      </c>
      <c r="O1791" s="60">
        <v>-1.5378829886284866</v>
      </c>
      <c r="P1791" s="56" t="str">
        <f t="shared" si="2186"/>
        <v>358/4</v>
      </c>
      <c r="R1791" s="80">
        <v>448</v>
      </c>
      <c r="S1791" s="3" t="s">
        <v>28</v>
      </c>
      <c r="T1791" s="60">
        <f t="array" aca="1" ref="T1791:T1794" ca="1">TRANSPOSE(OFFSET($L$3, MATCH($R1791 &amp; "/" &amp; T$2, $P$3:$P$5002, 0) - 1, 0, 1, $E$1))</f>
        <v>1.5751718201143434</v>
      </c>
      <c r="U1791" s="60">
        <f t="array" aca="1" ref="U1791:U1794" ca="1">TRANSPOSE(OFFSET($L$3, MATCH($R1791 &amp; "/" &amp; U$2, $P$3:$P$5002, 0) - 1, 0, 1, $E$1))</f>
        <v>2.2566300634552148E-2</v>
      </c>
      <c r="V1791" s="60">
        <f t="array" aca="1" ref="V1791:V1794" ca="1">TRANSPOSE(OFFSET($L$3, MATCH($R1791 &amp; "/" &amp; V$2, $P$3:$P$5002, 0) - 1, 0, 1, $E$1))</f>
        <v>0.37324123081256116</v>
      </c>
      <c r="W1791" s="60">
        <f t="array" aca="1" ref="W1791:W1794" ca="1">TRANSPOSE(OFFSET($L$3, MATCH($R1791 &amp; "/" &amp; W$2, $P$3:$P$5002, 0) - 1, 0, 1, $E$1))</f>
        <v>-1.7013290094723283</v>
      </c>
      <c r="X1791" s="60">
        <f t="array" aca="1" ref="X1791:X1794" ca="1">TRANSPOSE(OFFSET($L$3, MATCH($R1791 &amp; "/" &amp; X$2, $P$3:$P$5002, 0) - 1, 0, 1, $E$1))</f>
        <v>-0.1449542058670584</v>
      </c>
      <c r="Y1791" s="52">
        <f ca="1">$B$11 * EXP(($E$3 - $C$11^2/2) * Y$2 + $C$11*SQRT(Y$2)*T1791)</f>
        <v>161.21223585867537</v>
      </c>
      <c r="Z1791" s="52">
        <f ca="1">Y1791 * EXP(($E$3 - $C$11^2/2) * (Z$2-Y$2) + $C$11*SQRT(Z$2-Y$2)*U1791)</f>
        <v>163.12089650126649</v>
      </c>
      <c r="AA1791" s="52">
        <f ca="1">Z1791 * EXP(($E$3 - $C$11^2/2) * (AA$2-Z$2) + $C$11*SQRT(AA$2-Z$2)*V1791)</f>
        <v>183.36230263653113</v>
      </c>
      <c r="AB1791" s="52">
        <f ca="1">AA1791 * EXP(($E$3 - $C$11^2/2) * (AB$2-AA$2) + $C$11*SQRT(AB$2-AA$2)*W1791)</f>
        <v>110.61606023358239</v>
      </c>
      <c r="AC1791" s="52">
        <f ca="1">AB1791 * EXP(($E$3 - $C$11^2/2) * (AC$2-AB$2) + $C$11*SQRT(AC$2-AB$2)*X1791)</f>
        <v>106.43974249483311</v>
      </c>
      <c r="AD1791" s="47"/>
      <c r="AE1791" s="3" t="s">
        <v>69</v>
      </c>
      <c r="AF1791" s="20" cm="1">
        <f t="array" aca="1" ref="AF1791" ca="1">MIN(Y1791:Y1794 / $D$11:$D$14)</f>
        <v>0.92433152373839045</v>
      </c>
      <c r="AG1791" s="20" cm="1">
        <f t="array" aca="1" ref="AG1791" ca="1">MIN(Z1791:Z1794 / $D$11:$D$14)</f>
        <v>0.57043517483655914</v>
      </c>
      <c r="AH1791" s="20" cm="1">
        <f t="array" aca="1" ref="AH1791" ca="1">MIN(AA1791:AA1794 / $D$11:$D$14)</f>
        <v>0.68225794387547822</v>
      </c>
      <c r="AI1791" s="20" cm="1">
        <f t="array" aca="1" ref="AI1791" ca="1">MIN(AB1791:AB1794 / $D$11:$D$14)</f>
        <v>0.440390050149427</v>
      </c>
      <c r="AJ1791" s="20" cm="1">
        <f t="array" aca="1" ref="AJ1791" ca="1">MIN(AC1791:AC1794 / $D$11:$D$14)</f>
        <v>0.55477853892309814</v>
      </c>
      <c r="AK1791" s="72">
        <f t="array" aca="1" ref="AK1791" ca="1">SUMPRODUCT(AF1792:AJ1792, EXP(-$E$3*$AF$2:$AJ$2))</f>
        <v>92148.519674651194</v>
      </c>
      <c r="AL1791" s="70">
        <f ca="1">MAX(AC1792 - $D$11, 0) * EXP(-$E$2*$E$3)</f>
        <v>0</v>
      </c>
    </row>
    <row r="1792" spans="7:38" ht="14.55" customHeight="1" x14ac:dyDescent="0.3">
      <c r="G1792" s="3">
        <v>1790</v>
      </c>
      <c r="H1792" s="58">
        <v>1.0694651294749127</v>
      </c>
      <c r="I1792" s="58">
        <v>0.70061912717585006</v>
      </c>
      <c r="J1792" s="58">
        <v>6.2416788388404247E-3</v>
      </c>
      <c r="K1792" s="59">
        <v>0.51681517475324523</v>
      </c>
      <c r="L1792" s="60">
        <f t="array" ref="L1792:O1792">TRANSPOSE(MMULT(Option!$B$25:$E$28, TRANSPOSE(H1792:K1792)))</f>
        <v>1.0694651294749127</v>
      </c>
      <c r="M1792" s="60">
        <v>1.0699140885134102</v>
      </c>
      <c r="N1792" s="60">
        <v>0.61673333449025192</v>
      </c>
      <c r="O1792" s="60">
        <v>1.0550435307656096</v>
      </c>
      <c r="P1792" s="56" t="str">
        <f t="shared" si="2186"/>
        <v>358/5</v>
      </c>
      <c r="R1792" s="80"/>
      <c r="S1792" s="3" t="s">
        <v>29</v>
      </c>
      <c r="T1792" s="60">
        <f ca="1"/>
        <v>-0.19105875331037392</v>
      </c>
      <c r="U1792" s="60">
        <f ca="1"/>
        <v>-1.7134603960858437</v>
      </c>
      <c r="V1792" s="60">
        <f ca="1"/>
        <v>0.58002756333483407</v>
      </c>
      <c r="W1792" s="60">
        <f ca="1"/>
        <v>-1.4758233044276776</v>
      </c>
      <c r="X1792" s="60">
        <f ca="1"/>
        <v>0.75302731103460618</v>
      </c>
      <c r="Y1792" s="52">
        <f ca="1">$B$12 * EXP(($E$3 - $C$12^2/2) * Y$2 + $C$12*SQRT(Y$2)*T1792)</f>
        <v>94.902738320082378</v>
      </c>
      <c r="Z1792" s="52">
        <f ca="1">Y1792 * EXP(($E$3 - $C$12^2/2) * (Z$2-Y$2) + $C$12*SQRT(Z$2-Y$2)*U1792)</f>
        <v>57.043517483655911</v>
      </c>
      <c r="AA1792" s="52">
        <f ca="1">Z1792 * EXP(($E$3 - $C$12^2/2) * (AA$2-Z$2) + $C$12*SQRT(AA$2-Z$2)*V1792)</f>
        <v>68.225794387547822</v>
      </c>
      <c r="AB1792" s="52">
        <f ca="1">AA1792 * EXP(($E$3 - $C$12^2/2) * (AB$2-AA$2) + $C$12*SQRT(AB$2-AA$2)*W1792)</f>
        <v>44.039005014942703</v>
      </c>
      <c r="AC1792" s="52">
        <f ca="1">AB1792 * EXP(($E$3 - $C$12^2/2) * (AC$2-AB$2) + $C$12*SQRT(AC$2-AB$2)*X1792)</f>
        <v>55.47785389230981</v>
      </c>
      <c r="AD1792" s="47"/>
      <c r="AE1792" s="3" t="s">
        <v>47</v>
      </c>
      <c r="AF1792" s="64">
        <f t="shared" ref="AF1792" ca="1" si="2262">($B$5*AF1794 + (1 + $B$6)*AF1793)*$B$2</f>
        <v>15000</v>
      </c>
      <c r="AG1792" s="64">
        <f t="shared" ref="AG1792" ca="1" si="2263">($B$5*AG1794 + (1 + $B$6)*AG1793)*$B$2</f>
        <v>0</v>
      </c>
      <c r="AH1792" s="64">
        <f t="shared" ref="AH1792" ca="1" si="2264">($B$5*AH1794 + (1 + $B$6)*AH1793)*$B$2</f>
        <v>0</v>
      </c>
      <c r="AI1792" s="64">
        <f t="shared" ref="AI1792" ca="1" si="2265">($B$5*AI1794 + (1 + $B$6)*AI1793)*$B$2</f>
        <v>0</v>
      </c>
      <c r="AJ1792" s="64" cm="1">
        <f t="array" aca="1" ref="AJ1792" ca="1">($B$5*AJ1794 + (1 + $B$6)*AJ1793 + AND(NOT(AF1793:AJ1793)))*$B$2</f>
        <v>100000</v>
      </c>
      <c r="AK1792" s="73"/>
      <c r="AL1792" s="70"/>
    </row>
    <row r="1793" spans="7:38" ht="14.55" customHeight="1" x14ac:dyDescent="0.3">
      <c r="G1793" s="3">
        <v>1791</v>
      </c>
      <c r="H1793" s="58">
        <v>-1.0831146984608788</v>
      </c>
      <c r="I1793" s="58">
        <v>1.6647150108248587</v>
      </c>
      <c r="J1793" s="58">
        <v>0.59791510061296305</v>
      </c>
      <c r="K1793" s="59">
        <v>1.8955964283906799</v>
      </c>
      <c r="L1793" s="60">
        <f t="array" ref="L1793:O1793">TRANSPOSE(MMULT(Option!$B$25:$E$28, TRANSPOSE(H1793:K1793)))</f>
        <v>-1.0831146984608788</v>
      </c>
      <c r="M1793" s="60">
        <v>1.0924906301424775</v>
      </c>
      <c r="N1793" s="60">
        <v>0.52783368889801208</v>
      </c>
      <c r="O1793" s="60">
        <v>1.7426717155487059</v>
      </c>
      <c r="P1793" s="56" t="str">
        <f t="shared" si="2186"/>
        <v>359/1</v>
      </c>
      <c r="R1793" s="80"/>
      <c r="S1793" s="3" t="s">
        <v>31</v>
      </c>
      <c r="T1793" s="60">
        <f ca="1"/>
        <v>-0.2789482658873953</v>
      </c>
      <c r="U1793" s="60">
        <f ca="1"/>
        <v>0.12333480226213012</v>
      </c>
      <c r="V1793" s="60">
        <f ca="1"/>
        <v>4.614989648234441E-2</v>
      </c>
      <c r="W1793" s="60">
        <f ca="1"/>
        <v>-1.6633689735940171</v>
      </c>
      <c r="X1793" s="60">
        <f ca="1"/>
        <v>0.77489755585483988</v>
      </c>
      <c r="Y1793" s="52">
        <f ca="1">$B$13 * EXP(($E$3 - $C$13^2/2) * Y$2 + $C$13*SQRT(Y$2)*T1793)</f>
        <v>92.43315237383905</v>
      </c>
      <c r="Z1793" s="52">
        <f ca="1">Y1793 * EXP(($E$3 - $C$13^2/2) * (Z$2-Y$2) + $C$13*SQRT(Z$2-Y$2)*U1793)</f>
        <v>96.398066744764265</v>
      </c>
      <c r="AA1793" s="52">
        <f ca="1">Z1793 * EXP(($E$3 - $C$13^2/2) * (AA$2-Z$2) + $C$13*SQRT(AA$2-Z$2)*V1793)</f>
        <v>98.231910411180209</v>
      </c>
      <c r="AB1793" s="52">
        <f ca="1">AA1793 * EXP(($E$3 - $C$13^2/2) * (AB$2-AA$2) + $C$13*SQRT(AB$2-AA$2)*W1793)</f>
        <v>59.938583147742811</v>
      </c>
      <c r="AC1793" s="52">
        <f ca="1">AB1793 * EXP(($E$3 - $C$13^2/2) * (AC$2-AB$2) + $C$13*SQRT(AC$2-AB$2)*X1793)</f>
        <v>76.004282738687508</v>
      </c>
      <c r="AD1793" s="47"/>
      <c r="AE1793" s="3" t="s">
        <v>46</v>
      </c>
      <c r="AF1793" s="52" t="b">
        <f t="shared" ref="AF1793" ca="1" si="2266">AF1791 &gt;= $B$4</f>
        <v>0</v>
      </c>
      <c r="AG1793" s="52" t="b">
        <f t="array" aca="1" ref="AG1793" ca="1">AND(AG1791 &gt;= $B$4, NOT(OR($AF1793:AF1793)))</f>
        <v>0</v>
      </c>
      <c r="AH1793" s="52" t="b">
        <f t="array" aca="1" ref="AH1793" ca="1">AND(AH1791 &gt;= $B$4, NOT(OR($AF1793:AG1793)))</f>
        <v>0</v>
      </c>
      <c r="AI1793" s="52" t="b">
        <f t="array" aca="1" ref="AI1793" ca="1">AND(AI1791 &gt;= $B$4, NOT(OR($AF1793:AH1793)))</f>
        <v>0</v>
      </c>
      <c r="AJ1793" s="52" t="b">
        <f t="array" aca="1" ref="AJ1793" ca="1">AND(AJ1791 &gt;= $B$4, NOT(OR($AF1793:AI1793)))</f>
        <v>0</v>
      </c>
      <c r="AK1793" s="73"/>
      <c r="AL1793" s="70"/>
    </row>
    <row r="1794" spans="7:38" ht="14.55" customHeight="1" x14ac:dyDescent="0.3">
      <c r="G1794" s="3">
        <v>1792</v>
      </c>
      <c r="H1794" s="58">
        <v>0.90338936151908222</v>
      </c>
      <c r="I1794" s="58">
        <v>0.52698561678955658</v>
      </c>
      <c r="J1794" s="58">
        <v>-1.5756074412359806</v>
      </c>
      <c r="K1794" s="59">
        <v>-0.28072302249089043</v>
      </c>
      <c r="L1794" s="60">
        <f t="array" ref="L1794:O1794">TRANSPOSE(MMULT(Option!$B$25:$E$28, TRANSPOSE(H1794:K1794)))</f>
        <v>0.90338936151908222</v>
      </c>
      <c r="M1794" s="60">
        <v>0.84434604042585981</v>
      </c>
      <c r="N1794" s="60">
        <v>-0.88451890317213167</v>
      </c>
      <c r="O1794" s="60">
        <v>-4.8570945655908498E-2</v>
      </c>
      <c r="P1794" s="56" t="str">
        <f t="shared" si="2186"/>
        <v>359/2</v>
      </c>
      <c r="R1794" s="80"/>
      <c r="S1794" s="3" t="s">
        <v>30</v>
      </c>
      <c r="T1794" s="60">
        <f ca="1"/>
        <v>1.0317173388400163</v>
      </c>
      <c r="U1794" s="60">
        <f ca="1"/>
        <v>-1.6664756880560796</v>
      </c>
      <c r="V1794" s="60">
        <f ca="1"/>
        <v>1.975164766889431</v>
      </c>
      <c r="W1794" s="60">
        <f ca="1"/>
        <v>-0.50563213415101671</v>
      </c>
      <c r="X1794" s="60">
        <f ca="1"/>
        <v>0.4641442075381198</v>
      </c>
      <c r="Y1794" s="52">
        <f ca="1">$B$14 * EXP(($E$3 - $C$14^2/2) * Y$2 + $C$14*SQRT(Y$2)*T1794)</f>
        <v>136.95951725063392</v>
      </c>
      <c r="Z1794" s="52">
        <f ca="1">Y1794 * EXP(($E$3 - $C$14^2/2) * (Z$2-Y$2) + $C$14*SQRT(Z$2-Y$2)*U1794)</f>
        <v>83.491320573223405</v>
      </c>
      <c r="AA1794" s="52">
        <f ca="1">Z1794 * EXP(($E$3 - $C$14^2/2) * (AA$2-Z$2) + $C$14*SQRT(AA$2-Z$2)*V1794)</f>
        <v>151.75875339738894</v>
      </c>
      <c r="AB1794" s="52">
        <f ca="1">AA1794 * EXP(($E$3 - $C$14^2/2) * (AB$2-AA$2) + $C$14*SQRT(AB$2-AA$2)*W1794)</f>
        <v>131.05308512045241</v>
      </c>
      <c r="AC1794" s="52">
        <f ca="1">AB1794 * EXP(($E$3 - $C$14^2/2) * (AC$2-AB$2) + $C$14*SQRT(AC$2-AB$2)*X1794)</f>
        <v>151.387947874384</v>
      </c>
      <c r="AD1794" s="47"/>
      <c r="AE1794" s="3" t="s">
        <v>68</v>
      </c>
      <c r="AF1794" s="52" t="b">
        <f ca="1">AND(AF1791&gt;$B$3, NOT(OR($AF1793:AF1793)))</f>
        <v>1</v>
      </c>
      <c r="AG1794" s="52" t="b">
        <f ca="1">AND(AG1791&gt;$B$3, NOT(OR($AF1793:AG1793)))</f>
        <v>0</v>
      </c>
      <c r="AH1794" s="52" t="b">
        <f ca="1">AND(AH1791&gt;$B$3, NOT(OR($AF1793:AH1793)))</f>
        <v>0</v>
      </c>
      <c r="AI1794" s="52" t="b">
        <f ca="1">AND(AI1791&gt;$B$3, NOT(OR($AF1793:AI1793)))</f>
        <v>0</v>
      </c>
      <c r="AJ1794" s="52" t="b">
        <f ca="1">AND(AJ1791&gt;$B$3, NOT(OR($AF1793:AJ1793)))</f>
        <v>0</v>
      </c>
      <c r="AK1794" s="74"/>
      <c r="AL1794" s="70"/>
    </row>
    <row r="1795" spans="7:38" ht="14.55" customHeight="1" x14ac:dyDescent="0.3">
      <c r="G1795" s="3">
        <v>1793</v>
      </c>
      <c r="H1795" s="58">
        <v>0.50271137984898262</v>
      </c>
      <c r="I1795" s="58">
        <v>0.33674125139503519</v>
      </c>
      <c r="J1795" s="58">
        <v>0.65135217038405824</v>
      </c>
      <c r="K1795" s="59">
        <v>0.20625969615036732</v>
      </c>
      <c r="L1795" s="60">
        <f t="array" ref="L1795:O1795">TRANSPOSE(MMULT(Option!$B$25:$E$28, TRANSPOSE(H1795:K1795)))</f>
        <v>0.50271137984898262</v>
      </c>
      <c r="M1795" s="60">
        <v>0.50971300676597364</v>
      </c>
      <c r="N1795" s="60">
        <v>0.86135327799510519</v>
      </c>
      <c r="O1795" s="60">
        <v>0.59302528782376485</v>
      </c>
      <c r="P1795" s="56" t="str">
        <f t="shared" si="2186"/>
        <v>359/3</v>
      </c>
      <c r="R1795" s="80">
        <v>449</v>
      </c>
      <c r="S1795" s="3" t="s">
        <v>28</v>
      </c>
      <c r="T1795" s="60">
        <f t="array" aca="1" ref="T1795:T1798" ca="1">TRANSPOSE(OFFSET($L$3, MATCH($R1795 &amp; "/" &amp; T$2, $P$3:$P$5002, 0) - 1, 0, 1, $E$1))</f>
        <v>-0.36731200450266099</v>
      </c>
      <c r="U1795" s="60">
        <f t="array" aca="1" ref="U1795:U1798" ca="1">TRANSPOSE(OFFSET($L$3, MATCH($R1795 &amp; "/" &amp; U$2, $P$3:$P$5002, 0) - 1, 0, 1, $E$1))</f>
        <v>0.57880221148421218</v>
      </c>
      <c r="V1795" s="60">
        <f t="array" aca="1" ref="V1795:V1798" ca="1">TRANSPOSE(OFFSET($L$3, MATCH($R1795 &amp; "/" &amp; V$2, $P$3:$P$5002, 0) - 1, 0, 1, $E$1))</f>
        <v>0.45632133481030746</v>
      </c>
      <c r="W1795" s="60">
        <f t="array" aca="1" ref="W1795:W1798" ca="1">TRANSPOSE(OFFSET($L$3, MATCH($R1795 &amp; "/" &amp; W$2, $P$3:$P$5002, 0) - 1, 0, 1, $E$1))</f>
        <v>-0.97187902875480769</v>
      </c>
      <c r="X1795" s="60">
        <f t="array" aca="1" ref="X1795:X1798" ca="1">TRANSPOSE(OFFSET($L$3, MATCH($R1795 &amp; "/" &amp; X$2, $P$3:$P$5002, 0) - 1, 0, 1, $E$1))</f>
        <v>-2.8712032192304719E-2</v>
      </c>
      <c r="Y1795" s="52">
        <f ca="1">$B$11 * EXP(($E$3 - $C$11^2/2) * Y$2 + $C$11*SQRT(Y$2)*T1795)</f>
        <v>90.015023541419652</v>
      </c>
      <c r="Z1795" s="52">
        <f ca="1">Y1795 * EXP(($E$3 - $C$11^2/2) * (Z$2-Y$2) + $C$11*SQRT(Z$2-Y$2)*U1795)</f>
        <v>107.62115627778203</v>
      </c>
      <c r="AA1795" s="52">
        <f ca="1">Z1795 * EXP(($E$3 - $C$11^2/2) * (AA$2-Z$2) + $C$11*SQRT(AA$2-Z$2)*V1795)</f>
        <v>124.02878162188816</v>
      </c>
      <c r="AB1795" s="52">
        <f ca="1">AA1795 * EXP(($E$3 - $C$11^2/2) * (AB$2-AA$2) + $C$11*SQRT(AB$2-AA$2)*W1795)</f>
        <v>93.125676387908243</v>
      </c>
      <c r="AC1795" s="52">
        <f ca="1">AB1795 * EXP(($E$3 - $C$11^2/2) * (AC$2-AB$2) + $C$11*SQRT(AC$2-AB$2)*X1795)</f>
        <v>92.78976383828423</v>
      </c>
      <c r="AD1795" s="47"/>
      <c r="AE1795" s="3" t="s">
        <v>69</v>
      </c>
      <c r="AF1795" s="20" cm="1">
        <f t="array" aca="1" ref="AF1795" ca="1">MIN(Y1795:Y1798 / $D$11:$D$14)</f>
        <v>0.63353257019892151</v>
      </c>
      <c r="AG1795" s="20" cm="1">
        <f t="array" aca="1" ref="AG1795" ca="1">MIN(Z1795:Z1798 / $D$11:$D$14)</f>
        <v>0.74992877643748701</v>
      </c>
      <c r="AH1795" s="20" cm="1">
        <f t="array" aca="1" ref="AH1795" ca="1">MIN(AA1795:AA1798 / $D$11:$D$14)</f>
        <v>0.765846852579254</v>
      </c>
      <c r="AI1795" s="20" cm="1">
        <f t="array" aca="1" ref="AI1795" ca="1">MIN(AB1795:AB1798 / $D$11:$D$14)</f>
        <v>0.47945567927070698</v>
      </c>
      <c r="AJ1795" s="20" cm="1">
        <f t="array" aca="1" ref="AJ1795" ca="1">MIN(AC1795:AC1798 / $D$11:$D$14)</f>
        <v>0.81860801850528941</v>
      </c>
      <c r="AK1795" s="72">
        <f t="array" aca="1" ref="AK1795" ca="1">SUMPRODUCT(AF1796:AJ1796, EXP(-$E$3*$AF$2:$AJ$2))</f>
        <v>89562.090053211548</v>
      </c>
      <c r="AL1795" s="70">
        <f ca="1">MAX(AC1796 - $D$11, 0) * EXP(-$E$2*$E$3)</f>
        <v>34.552341233990752</v>
      </c>
    </row>
    <row r="1796" spans="7:38" ht="14.55" customHeight="1" x14ac:dyDescent="0.3">
      <c r="G1796" s="3">
        <v>1794</v>
      </c>
      <c r="H1796" s="58">
        <v>7.2452959964277391E-2</v>
      </c>
      <c r="I1796" s="58">
        <v>7.9604383313118393E-2</v>
      </c>
      <c r="J1796" s="58">
        <v>1.0424165939711021</v>
      </c>
      <c r="K1796" s="59">
        <v>-4.7565268100893981E-2</v>
      </c>
      <c r="L1796" s="60">
        <f t="array" ref="L1796:O1796">TRANSPOSE(MMULT(Option!$B$25:$E$28, TRANSPOSE(H1796:K1796)))</f>
        <v>7.2452959964277391E-2</v>
      </c>
      <c r="M1796" s="60">
        <v>0.10193980642223988</v>
      </c>
      <c r="N1796" s="60">
        <v>0.96539149177110617</v>
      </c>
      <c r="O1796" s="60">
        <v>0.21255292860685779</v>
      </c>
      <c r="P1796" s="56" t="str">
        <f t="shared" ref="P1796:P1859" si="2267">(QUOTIENT(G1796 - 1, $E$2) + 1) &amp; "/" &amp; MOD(G1796 -1, $E$2) + 1</f>
        <v>359/4</v>
      </c>
      <c r="R1796" s="80"/>
      <c r="S1796" s="3" t="s">
        <v>29</v>
      </c>
      <c r="T1796" s="60">
        <f ca="1"/>
        <v>1.2411495696246193</v>
      </c>
      <c r="U1796" s="60">
        <f ca="1"/>
        <v>1.7630621398133373E-2</v>
      </c>
      <c r="V1796" s="60">
        <f ca="1"/>
        <v>-0.14535103401000538</v>
      </c>
      <c r="W1796" s="60">
        <f ca="1"/>
        <v>-0.33562157226598727</v>
      </c>
      <c r="X1796" s="60">
        <f ca="1"/>
        <v>0.36279954846916929</v>
      </c>
      <c r="Y1796" s="52">
        <f ca="1">$B$12 * EXP(($E$3 - $C$12^2/2) * Y$2 + $C$12*SQRT(Y$2)*T1796)</f>
        <v>145.84071848326914</v>
      </c>
      <c r="Z1796" s="52">
        <f ca="1">Y1796 * EXP(($E$3 - $C$12^2/2) * (Z$2-Y$2) + $C$12*SQRT(Z$2-Y$2)*U1796)</f>
        <v>147.34904725436749</v>
      </c>
      <c r="AA1796" s="52">
        <f ca="1">Z1796 * EXP(($E$3 - $C$12^2/2) * (AA$2-Z$2) + $C$12*SQRT(AA$2-Z$2)*V1796)</f>
        <v>141.76899442362227</v>
      </c>
      <c r="AB1796" s="52">
        <f ca="1">AA1796 * EXP(($E$3 - $C$12^2/2) * (AB$2-AA$2) + $C$12*SQRT(AB$2-AA$2)*W1796)</f>
        <v>128.83241630772662</v>
      </c>
      <c r="AC1796" s="52">
        <f ca="1">AB1796 * EXP(($E$3 - $C$12^2/2) * (AC$2-AB$2) + $C$12*SQRT(AC$2-AB$2)*X1796)</f>
        <v>144.36608435051201</v>
      </c>
      <c r="AD1796" s="47"/>
      <c r="AE1796" s="3" t="s">
        <v>47</v>
      </c>
      <c r="AF1796" s="64">
        <f t="shared" ref="AF1796" ca="1" si="2268">($B$5*AF1798 + (1 + $B$6)*AF1797)*$B$2</f>
        <v>0</v>
      </c>
      <c r="AG1796" s="64">
        <f t="shared" ref="AG1796" ca="1" si="2269">($B$5*AG1798 + (1 + $B$6)*AG1797)*$B$2</f>
        <v>0</v>
      </c>
      <c r="AH1796" s="64">
        <f t="shared" ref="AH1796" ca="1" si="2270">($B$5*AH1798 + (1 + $B$6)*AH1797)*$B$2</f>
        <v>0</v>
      </c>
      <c r="AI1796" s="64">
        <f t="shared" ref="AI1796" ca="1" si="2271">($B$5*AI1798 + (1 + $B$6)*AI1797)*$B$2</f>
        <v>0</v>
      </c>
      <c r="AJ1796" s="64" cm="1">
        <f t="array" aca="1" ref="AJ1796" ca="1">($B$5*AJ1798 + (1 + $B$6)*AJ1797 + AND(NOT(AF1797:AJ1797)))*$B$2</f>
        <v>114999.99999999999</v>
      </c>
      <c r="AK1796" s="73"/>
      <c r="AL1796" s="70"/>
    </row>
    <row r="1797" spans="7:38" ht="14.55" customHeight="1" x14ac:dyDescent="0.3">
      <c r="G1797" s="3">
        <v>1795</v>
      </c>
      <c r="H1797" s="58">
        <v>1.1011859143718588</v>
      </c>
      <c r="I1797" s="58">
        <v>0.60204004300937652</v>
      </c>
      <c r="J1797" s="58">
        <v>-0.46238041770796867</v>
      </c>
      <c r="K1797" s="59">
        <v>0.36113540313427112</v>
      </c>
      <c r="L1797" s="60">
        <f t="array" ref="L1797:O1797">TRANSPOSE(MMULT(Option!$B$25:$E$28, TRANSPOSE(H1797:K1797)))</f>
        <v>1.1011859143718588</v>
      </c>
      <c r="M1797" s="60">
        <v>0.99225317944573099</v>
      </c>
      <c r="N1797" s="60">
        <v>0.19201208034239237</v>
      </c>
      <c r="O1797" s="60">
        <v>0.81713592174553185</v>
      </c>
      <c r="P1797" s="56" t="str">
        <f t="shared" si="2267"/>
        <v>359/5</v>
      </c>
      <c r="R1797" s="80"/>
      <c r="S1797" s="3" t="s">
        <v>31</v>
      </c>
      <c r="T1797" s="60">
        <f ca="1"/>
        <v>1.3866744497248289</v>
      </c>
      <c r="U1797" s="60">
        <f ca="1"/>
        <v>0.94598273976870417</v>
      </c>
      <c r="V1797" s="60">
        <f ca="1"/>
        <v>-5.463477431831161E-2</v>
      </c>
      <c r="W1797" s="60">
        <f ca="1"/>
        <v>-1.0636890246542769</v>
      </c>
      <c r="X1797" s="60">
        <f ca="1"/>
        <v>0.18506984909900215</v>
      </c>
      <c r="Y1797" s="52">
        <f ca="1">$B$13 * EXP(($E$3 - $C$13^2/2) * Y$2 + $C$13*SQRT(Y$2)*T1797)</f>
        <v>152.34878356229314</v>
      </c>
      <c r="Z1797" s="52">
        <f ca="1">Y1797 * EXP(($E$3 - $C$13^2/2) * (Z$2-Y$2) + $C$13*SQRT(Z$2-Y$2)*U1797)</f>
        <v>203.35787192906344</v>
      </c>
      <c r="AA1797" s="52">
        <f ca="1">Z1797 * EXP(($E$3 - $C$13^2/2) * (AA$2-Z$2) + $C$13*SQRT(AA$2-Z$2)*V1797)</f>
        <v>201.05467993499988</v>
      </c>
      <c r="AB1797" s="52">
        <f ca="1">AA1797 * EXP(($E$3 - $C$13^2/2) * (AB$2-AA$2) + $C$13*SQRT(AB$2-AA$2)*W1797)</f>
        <v>146.85859765831231</v>
      </c>
      <c r="AC1797" s="52">
        <f ca="1">AB1797 * EXP(($E$3 - $C$13^2/2) * (AC$2-AB$2) + $C$13*SQRT(AC$2-AB$2)*X1797)</f>
        <v>156.02108492221612</v>
      </c>
      <c r="AD1797" s="47"/>
      <c r="AE1797" s="3" t="s">
        <v>46</v>
      </c>
      <c r="AF1797" s="52" t="b">
        <f t="shared" ref="AF1797" ca="1" si="2272">AF1795 &gt;= $B$4</f>
        <v>0</v>
      </c>
      <c r="AG1797" s="52" t="b">
        <f t="array" aca="1" ref="AG1797" ca="1">AND(AG1795 &gt;= $B$4, NOT(OR($AF1797:AF1797)))</f>
        <v>0</v>
      </c>
      <c r="AH1797" s="52" t="b">
        <f t="array" aca="1" ref="AH1797" ca="1">AND(AH1795 &gt;= $B$4, NOT(OR($AF1797:AG1797)))</f>
        <v>0</v>
      </c>
      <c r="AI1797" s="52" t="b">
        <f t="array" aca="1" ref="AI1797" ca="1">AND(AI1795 &gt;= $B$4, NOT(OR($AF1797:AH1797)))</f>
        <v>0</v>
      </c>
      <c r="AJ1797" s="52" t="b">
        <f t="array" aca="1" ref="AJ1797" ca="1">AND(AJ1795 &gt;= $B$4, NOT(OR($AF1797:AI1797)))</f>
        <v>0</v>
      </c>
      <c r="AK1797" s="73"/>
      <c r="AL1797" s="70"/>
    </row>
    <row r="1798" spans="7:38" ht="14.55" customHeight="1" x14ac:dyDescent="0.3">
      <c r="G1798" s="3">
        <v>1796</v>
      </c>
      <c r="H1798" s="58">
        <v>0.68629577351537752</v>
      </c>
      <c r="I1798" s="58">
        <v>0.31573897815969698</v>
      </c>
      <c r="J1798" s="58">
        <v>-0.63881400004301647</v>
      </c>
      <c r="K1798" s="59">
        <v>3.3714517911259657E-2</v>
      </c>
      <c r="L1798" s="60">
        <f t="array" ref="L1798:O1798">TRANSPOSE(MMULT(Option!$B$25:$E$28, TRANSPOSE(H1798:K1798)))</f>
        <v>0.68629577351537752</v>
      </c>
      <c r="M1798" s="60">
        <v>0.56389786285911503</v>
      </c>
      <c r="N1798" s="60">
        <v>-0.20387858449698804</v>
      </c>
      <c r="O1798" s="60">
        <v>0.26138584422929223</v>
      </c>
      <c r="P1798" s="56" t="str">
        <f t="shared" si="2267"/>
        <v>360/1</v>
      </c>
      <c r="R1798" s="80"/>
      <c r="S1798" s="3" t="s">
        <v>30</v>
      </c>
      <c r="T1798" s="60">
        <f ca="1"/>
        <v>-1.5381462248081286</v>
      </c>
      <c r="U1798" s="60">
        <f ca="1"/>
        <v>0.54555608577067649</v>
      </c>
      <c r="V1798" s="60">
        <f ca="1"/>
        <v>5.3346603740250881E-2</v>
      </c>
      <c r="W1798" s="60">
        <f ca="1"/>
        <v>-1.5777691982554356</v>
      </c>
      <c r="X1798" s="60">
        <f ca="1"/>
        <v>1.7665130016093455</v>
      </c>
      <c r="Y1798" s="52">
        <f ca="1">$B$14 * EXP(($E$3 - $C$14^2/2) * Y$2 + $C$14*SQRT(Y$2)*T1798)</f>
        <v>63.353257019892148</v>
      </c>
      <c r="Z1798" s="52">
        <f ca="1">Y1798 * EXP(($E$3 - $C$14^2/2) * (Z$2-Y$2) + $C$14*SQRT(Z$2-Y$2)*U1798)</f>
        <v>74.992877643748699</v>
      </c>
      <c r="AA1798" s="52">
        <f ca="1">Z1798 * EXP(($E$3 - $C$14^2/2) * (AA$2-Z$2) + $C$14*SQRT(AA$2-Z$2)*V1798)</f>
        <v>76.5846852579254</v>
      </c>
      <c r="AB1798" s="52">
        <f ca="1">AA1798 * EXP(($E$3 - $C$14^2/2) * (AB$2-AA$2) + $C$14*SQRT(AB$2-AA$2)*W1798)</f>
        <v>47.945567927070698</v>
      </c>
      <c r="AC1798" s="52">
        <f ca="1">AB1798 * EXP(($E$3 - $C$14^2/2) * (AC$2-AB$2) + $C$14*SQRT(AC$2-AB$2)*X1798)</f>
        <v>81.860801850528944</v>
      </c>
      <c r="AD1798" s="47"/>
      <c r="AE1798" s="3" t="s">
        <v>68</v>
      </c>
      <c r="AF1798" s="52" t="b">
        <f ca="1">AND(AF1795&gt;$B$3, NOT(OR($AF1797:AF1797)))</f>
        <v>0</v>
      </c>
      <c r="AG1798" s="52" t="b">
        <f ca="1">AND(AG1795&gt;$B$3, NOT(OR($AF1797:AG1797)))</f>
        <v>0</v>
      </c>
      <c r="AH1798" s="52" t="b">
        <f ca="1">AND(AH1795&gt;$B$3, NOT(OR($AF1797:AH1797)))</f>
        <v>0</v>
      </c>
      <c r="AI1798" s="52" t="b">
        <f ca="1">AND(AI1795&gt;$B$3, NOT(OR($AF1797:AI1797)))</f>
        <v>0</v>
      </c>
      <c r="AJ1798" s="52" t="b">
        <f ca="1">AND(AJ1795&gt;$B$3, NOT(OR($AF1797:AJ1797)))</f>
        <v>1</v>
      </c>
      <c r="AK1798" s="74"/>
      <c r="AL1798" s="70"/>
    </row>
    <row r="1799" spans="7:38" ht="14.55" customHeight="1" x14ac:dyDescent="0.3">
      <c r="G1799" s="3">
        <v>1797</v>
      </c>
      <c r="H1799" s="58">
        <v>0.32931540961389372</v>
      </c>
      <c r="I1799" s="58">
        <v>-0.11293372435693522</v>
      </c>
      <c r="J1799" s="58">
        <v>-0.49406498586785674</v>
      </c>
      <c r="K1799" s="59">
        <v>-0.1824820159516187</v>
      </c>
      <c r="L1799" s="60">
        <f t="array" ref="L1799:O1799">TRANSPOSE(MMULT(Option!$B$25:$E$28, TRANSPOSE(H1799:K1799)))</f>
        <v>0.32931540961389372</v>
      </c>
      <c r="M1799" s="60">
        <v>2.8220695769770765E-2</v>
      </c>
      <c r="N1799" s="60">
        <v>-0.33178907720802037</v>
      </c>
      <c r="O1799" s="60">
        <v>-0.15054670060467168</v>
      </c>
      <c r="P1799" s="56" t="str">
        <f t="shared" si="2267"/>
        <v>360/2</v>
      </c>
      <c r="R1799" s="80">
        <v>450</v>
      </c>
      <c r="S1799" s="3" t="s">
        <v>28</v>
      </c>
      <c r="T1799" s="60">
        <f t="array" aca="1" ref="T1799:T1802" ca="1">TRANSPOSE(OFFSET($L$3, MATCH($R1799 &amp; "/" &amp; T$2, $P$3:$P$5002, 0) - 1, 0, 1, $E$1))</f>
        <v>0.11204858796457838</v>
      </c>
      <c r="U1799" s="60">
        <f t="array" aca="1" ref="U1799:U1802" ca="1">TRANSPOSE(OFFSET($L$3, MATCH($R1799 &amp; "/" &amp; U$2, $P$3:$P$5002, 0) - 1, 0, 1, $E$1))</f>
        <v>-0.53365223143891538</v>
      </c>
      <c r="V1799" s="60">
        <f t="array" aca="1" ref="V1799:V1802" ca="1">TRANSPOSE(OFFSET($L$3, MATCH($R1799 &amp; "/" &amp; V$2, $P$3:$P$5002, 0) - 1, 0, 1, $E$1))</f>
        <v>-0.17383765199214787</v>
      </c>
      <c r="W1799" s="60">
        <f t="array" aca="1" ref="W1799:W1802" ca="1">TRANSPOSE(OFFSET($L$3, MATCH($R1799 &amp; "/" &amp; W$2, $P$3:$P$5002, 0) - 1, 0, 1, $E$1))</f>
        <v>-0.66079021012738137</v>
      </c>
      <c r="X1799" s="60">
        <f t="array" aca="1" ref="X1799:X1802" ca="1">TRANSPOSE(OFFSET($L$3, MATCH($R1799 &amp; "/" &amp; X$2, $P$3:$P$5002, 0) - 1, 0, 1, $E$1))</f>
        <v>0.17469239011411536</v>
      </c>
      <c r="Y1799" s="52">
        <f ca="1">$B$11 * EXP(($E$3 - $C$11^2/2) * Y$2 + $C$11*SQRT(Y$2)*T1799)</f>
        <v>103.93698087758649</v>
      </c>
      <c r="Z1799" s="52">
        <f ca="1">Y1799 * EXP(($E$3 - $C$11^2/2) * (Z$2-Y$2) + $C$11*SQRT(Z$2-Y$2)*U1799)</f>
        <v>89.004692489715367</v>
      </c>
      <c r="AA1799" s="52">
        <f ca="1">Z1799 * EXP(($E$3 - $C$11^2/2) * (AA$2-Z$2) + $C$11*SQRT(AA$2-Z$2)*V1799)</f>
        <v>84.905408644493079</v>
      </c>
      <c r="AB1799" s="52">
        <f ca="1">AA1799 * EXP(($E$3 - $C$11^2/2) * (AB$2-AA$2) + $C$11*SQRT(AB$2-AA$2)*W1799)</f>
        <v>69.986385782318351</v>
      </c>
      <c r="AC1799" s="52">
        <f ca="1">AB1799 * EXP(($E$3 - $C$11^2/2) * (AC$2-AB$2) + $C$11*SQRT(AC$2-AB$2)*X1799)</f>
        <v>74.121708480279864</v>
      </c>
      <c r="AD1799" s="47"/>
      <c r="AE1799" s="3" t="s">
        <v>69</v>
      </c>
      <c r="AF1799" s="20" cm="1">
        <f t="array" aca="1" ref="AF1799" ca="1">MIN(Y1799:Y1802 / $D$11:$D$14)</f>
        <v>1.0393698087758649</v>
      </c>
      <c r="AG1799" s="20" cm="1">
        <f t="array" aca="1" ref="AG1799" ca="1">MIN(Z1799:Z1802 / $D$11:$D$14)</f>
        <v>0.89004692489715365</v>
      </c>
      <c r="AH1799" s="20" cm="1">
        <f t="array" aca="1" ref="AH1799" ca="1">MIN(AA1799:AA1802 / $D$11:$D$14)</f>
        <v>0.84905408644493074</v>
      </c>
      <c r="AI1799" s="20" cm="1">
        <f t="array" aca="1" ref="AI1799" ca="1">MIN(AB1799:AB1802 / $D$11:$D$14)</f>
        <v>0.6998638578231835</v>
      </c>
      <c r="AJ1799" s="20" cm="1">
        <f t="array" aca="1" ref="AJ1799" ca="1">MIN(AC1799:AC1802 / $D$11:$D$14)</f>
        <v>0.74121708480279869</v>
      </c>
      <c r="AK1799" s="72">
        <f t="array" aca="1" ref="AK1799" ca="1">SUMPRODUCT(AF1800:AJ1800, EXP(-$E$3*$AF$2:$AJ$2))</f>
        <v>118631.70059156645</v>
      </c>
      <c r="AL1799" s="70">
        <f ca="1">MAX(AC1800 - $D$11, 0) * EXP(-$E$2*$E$3)</f>
        <v>45.367416530460638</v>
      </c>
    </row>
    <row r="1800" spans="7:38" ht="14.55" customHeight="1" x14ac:dyDescent="0.3">
      <c r="G1800" s="3">
        <v>1798</v>
      </c>
      <c r="H1800" s="58">
        <v>0.79741131341436089</v>
      </c>
      <c r="I1800" s="58">
        <v>-0.55003041407215458</v>
      </c>
      <c r="J1800" s="58">
        <v>-1.5081607799932621</v>
      </c>
      <c r="K1800" s="59">
        <v>-1.0747641054301587</v>
      </c>
      <c r="L1800" s="60">
        <f t="array" ref="L1800:O1800">TRANSPOSE(MMULT(Option!$B$25:$E$28, TRANSPOSE(H1800:K1800)))</f>
        <v>0.79741131341436089</v>
      </c>
      <c r="M1800" s="60">
        <v>-0.18514667603696611</v>
      </c>
      <c r="N1800" s="60">
        <v>-1.1497000401557886</v>
      </c>
      <c r="O1800" s="60">
        <v>-1.0398030829364</v>
      </c>
      <c r="P1800" s="56" t="str">
        <f t="shared" si="2267"/>
        <v>360/3</v>
      </c>
      <c r="R1800" s="80"/>
      <c r="S1800" s="3" t="s">
        <v>29</v>
      </c>
      <c r="T1800" s="60">
        <f ca="1"/>
        <v>0.6672771632819674</v>
      </c>
      <c r="U1800" s="60">
        <f ca="1"/>
        <v>-0.44016871003345037</v>
      </c>
      <c r="V1800" s="60">
        <f ca="1"/>
        <v>0.24267911744416043</v>
      </c>
      <c r="W1800" s="60">
        <f ca="1"/>
        <v>0.72532296483322023</v>
      </c>
      <c r="X1800" s="60">
        <f ca="1"/>
        <v>0.25163713403038984</v>
      </c>
      <c r="Y1800" s="52">
        <f ca="1">$B$12 * EXP(($E$3 - $C$12^2/2) * Y$2 + $C$12*SQRT(Y$2)*T1800)</f>
        <v>122.77499055214163</v>
      </c>
      <c r="Z1800" s="52">
        <f ca="1">Y1800 * EXP(($E$3 - $C$12^2/2) * (Z$2-Y$2) + $C$12*SQRT(Z$2-Y$2)*U1800)</f>
        <v>108.12659558110671</v>
      </c>
      <c r="AA1800" s="52">
        <f ca="1">Z1800 * EXP(($E$3 - $C$12^2/2) * (AA$2-Z$2) + $C$12*SQRT(AA$2-Z$2)*V1800)</f>
        <v>116.87517175811195</v>
      </c>
      <c r="AB1800" s="52">
        <f ca="1">AA1800 * EXP(($E$3 - $C$12^2/2) * (AB$2-AA$2) + $C$12*SQRT(AB$2-AA$2)*W1800)</f>
        <v>146.01412252386768</v>
      </c>
      <c r="AC1800" s="52">
        <f ca="1">AB1800 * EXP(($E$3 - $C$12^2/2) * (AC$2-AB$2) + $C$12*SQRT(AC$2-AB$2)*X1800)</f>
        <v>158.25291591457105</v>
      </c>
      <c r="AD1800" s="47"/>
      <c r="AE1800" s="3" t="s">
        <v>47</v>
      </c>
      <c r="AF1800" s="64">
        <f t="shared" ref="AF1800" ca="1" si="2273">($B$5*AF1802 + (1 + $B$6)*AF1801)*$B$2</f>
        <v>15000</v>
      </c>
      <c r="AG1800" s="64">
        <f t="shared" ref="AG1800" ca="1" si="2274">($B$5*AG1802 + (1 + $B$6)*AG1801)*$B$2</f>
        <v>15000</v>
      </c>
      <c r="AH1800" s="64">
        <f t="shared" ref="AH1800" ca="1" si="2275">($B$5*AH1802 + (1 + $B$6)*AH1801)*$B$2</f>
        <v>15000</v>
      </c>
      <c r="AI1800" s="64">
        <f t="shared" ref="AI1800" ca="1" si="2276">($B$5*AI1802 + (1 + $B$6)*AI1801)*$B$2</f>
        <v>0</v>
      </c>
      <c r="AJ1800" s="64" cm="1">
        <f t="array" aca="1" ref="AJ1800" ca="1">($B$5*AJ1802 + (1 + $B$6)*AJ1801 + AND(NOT(AF1801:AJ1801)))*$B$2</f>
        <v>100000</v>
      </c>
      <c r="AK1800" s="73"/>
      <c r="AL1800" s="70"/>
    </row>
    <row r="1801" spans="7:38" ht="14.55" customHeight="1" x14ac:dyDescent="0.3">
      <c r="G1801" s="3">
        <v>1799</v>
      </c>
      <c r="H1801" s="58">
        <v>0.85815767931027032</v>
      </c>
      <c r="I1801" s="58">
        <v>0.57164726246032427</v>
      </c>
      <c r="J1801" s="58">
        <v>0.33770105637786135</v>
      </c>
      <c r="K1801" s="59">
        <v>-0.82649982392516452</v>
      </c>
      <c r="L1801" s="60">
        <f t="array" ref="L1801:O1801">TRANSPOSE(MMULT(Option!$B$25:$E$28, TRANSPOSE(H1801:K1801)))</f>
        <v>0.85815767931027032</v>
      </c>
      <c r="M1801" s="60">
        <v>0.8671864419318529</v>
      </c>
      <c r="N1801" s="60">
        <v>0.78956170021059169</v>
      </c>
      <c r="O1801" s="60">
        <v>-0.14890420398014215</v>
      </c>
      <c r="P1801" s="56" t="str">
        <f t="shared" si="2267"/>
        <v>360/4</v>
      </c>
      <c r="R1801" s="80"/>
      <c r="S1801" s="3" t="s">
        <v>31</v>
      </c>
      <c r="T1801" s="60">
        <f ca="1"/>
        <v>0.76320358297765023</v>
      </c>
      <c r="U1801" s="60">
        <f ca="1"/>
        <v>-1.1294440501939904</v>
      </c>
      <c r="V1801" s="60">
        <f ca="1"/>
        <v>1.0698456882733303</v>
      </c>
      <c r="W1801" s="60">
        <f ca="1"/>
        <v>-0.40608286777877417</v>
      </c>
      <c r="X1801" s="60">
        <f ca="1"/>
        <v>0.49473411655075561</v>
      </c>
      <c r="Y1801" s="52">
        <f ca="1">$B$13 * EXP(($E$3 - $C$13^2/2) * Y$2 + $C$13*SQRT(Y$2)*T1801)</f>
        <v>126.35953056683833</v>
      </c>
      <c r="Z1801" s="52">
        <f ca="1">Y1801 * EXP(($E$3 - $C$13^2/2) * (Z$2-Y$2) + $C$13*SQRT(Z$2-Y$2)*U1801)</f>
        <v>90.495311779553859</v>
      </c>
      <c r="AA1801" s="52">
        <f ca="1">Z1801 * EXP(($E$3 - $C$13^2/2) * (AA$2-Z$2) + $C$13*SQRT(AA$2-Z$2)*V1801)</f>
        <v>125.36779189985792</v>
      </c>
      <c r="AB1801" s="52">
        <f ca="1">AA1801 * EXP(($E$3 - $C$13^2/2) * (AB$2-AA$2) + $C$13*SQRT(AB$2-AA$2)*W1801)</f>
        <v>111.54486559359225</v>
      </c>
      <c r="AC1801" s="52">
        <f ca="1">AB1801 * EXP(($E$3 - $C$13^2/2) * (AC$2-AB$2) + $C$13*SQRT(AC$2-AB$2)*X1801)</f>
        <v>130.04065429804626</v>
      </c>
      <c r="AD1801" s="47"/>
      <c r="AE1801" s="3" t="s">
        <v>46</v>
      </c>
      <c r="AF1801" s="52" t="b">
        <f t="shared" ref="AF1801" ca="1" si="2277">AF1799 &gt;= $B$4</f>
        <v>0</v>
      </c>
      <c r="AG1801" s="52" t="b">
        <f t="array" aca="1" ref="AG1801" ca="1">AND(AG1799 &gt;= $B$4, NOT(OR($AF1801:AF1801)))</f>
        <v>0</v>
      </c>
      <c r="AH1801" s="52" t="b">
        <f t="array" aca="1" ref="AH1801" ca="1">AND(AH1799 &gt;= $B$4, NOT(OR($AF1801:AG1801)))</f>
        <v>0</v>
      </c>
      <c r="AI1801" s="52" t="b">
        <f t="array" aca="1" ref="AI1801" ca="1">AND(AI1799 &gt;= $B$4, NOT(OR($AF1801:AH1801)))</f>
        <v>0</v>
      </c>
      <c r="AJ1801" s="52" t="b">
        <f t="array" aca="1" ref="AJ1801" ca="1">AND(AJ1799 &gt;= $B$4, NOT(OR($AF1801:AI1801)))</f>
        <v>0</v>
      </c>
      <c r="AK1801" s="73"/>
      <c r="AL1801" s="70"/>
    </row>
    <row r="1802" spans="7:38" ht="14.55" customHeight="1" x14ac:dyDescent="0.3">
      <c r="G1802" s="3">
        <v>1800</v>
      </c>
      <c r="H1802" s="58">
        <v>1.0337300140265262</v>
      </c>
      <c r="I1802" s="58">
        <v>1.1819319180415295</v>
      </c>
      <c r="J1802" s="58">
        <v>-0.61353260358600192</v>
      </c>
      <c r="K1802" s="59">
        <v>0.48760711887870012</v>
      </c>
      <c r="L1802" s="60">
        <f t="array" ref="L1802:O1802">TRANSPOSE(MMULT(Option!$B$25:$E$28, TRANSPOSE(H1802:K1802)))</f>
        <v>1.0337300140265262</v>
      </c>
      <c r="M1802" s="60">
        <v>1.4967505017525409</v>
      </c>
      <c r="N1802" s="60">
        <v>0.18412257174343893</v>
      </c>
      <c r="O1802" s="60">
        <v>1.020806920494538</v>
      </c>
      <c r="P1802" s="56" t="str">
        <f t="shared" si="2267"/>
        <v>360/5</v>
      </c>
      <c r="R1802" s="80"/>
      <c r="S1802" s="3" t="s">
        <v>30</v>
      </c>
      <c r="T1802" s="60">
        <f ca="1"/>
        <v>0.51241442160222694</v>
      </c>
      <c r="U1802" s="60">
        <f ca="1"/>
        <v>-0.67833421186381448</v>
      </c>
      <c r="V1802" s="60">
        <f ca="1"/>
        <v>1.1841879815471885</v>
      </c>
      <c r="W1802" s="60">
        <f ca="1"/>
        <v>0.488276877044868</v>
      </c>
      <c r="X1802" s="60">
        <f ca="1"/>
        <v>1.2434699141590617</v>
      </c>
      <c r="Y1802" s="52">
        <f ca="1">$B$14 * EXP(($E$3 - $C$14^2/2) * Y$2 + $C$14*SQRT(Y$2)*T1802)</f>
        <v>117.20148086954492</v>
      </c>
      <c r="Z1802" s="52">
        <f ca="1">Y1802 * EXP(($E$3 - $C$14^2/2) * (Z$2-Y$2) + $C$14*SQRT(Z$2-Y$2)*U1802)</f>
        <v>96.100474056065949</v>
      </c>
      <c r="AA1802" s="52">
        <f ca="1">Z1802 * EXP(($E$3 - $C$14^2/2) * (AA$2-Z$2) + $C$14*SQRT(AA$2-Z$2)*V1802)</f>
        <v>137.7789574514421</v>
      </c>
      <c r="AB1802" s="52">
        <f ca="1">AA1802 * EXP(($E$3 - $C$14^2/2) * (AB$2-AA$2) + $C$14*SQRT(AB$2-AA$2)*W1802)</f>
        <v>160.31389009529548</v>
      </c>
      <c r="AC1802" s="52">
        <f ca="1">AB1802 * EXP(($E$3 - $C$14^2/2) * (AC$2-AB$2) + $C$14*SQRT(AC$2-AB$2)*X1802)</f>
        <v>233.96573680699643</v>
      </c>
      <c r="AD1802" s="47"/>
      <c r="AE1802" s="3" t="s">
        <v>68</v>
      </c>
      <c r="AF1802" s="52" t="b">
        <f ca="1">AND(AF1799&gt;$B$3, NOT(OR($AF1801:AF1801)))</f>
        <v>1</v>
      </c>
      <c r="AG1802" s="52" t="b">
        <f ca="1">AND(AG1799&gt;$B$3, NOT(OR($AF1801:AG1801)))</f>
        <v>1</v>
      </c>
      <c r="AH1802" s="52" t="b">
        <f ca="1">AND(AH1799&gt;$B$3, NOT(OR($AF1801:AH1801)))</f>
        <v>1</v>
      </c>
      <c r="AI1802" s="52" t="b">
        <f ca="1">AND(AI1799&gt;$B$3, NOT(OR($AF1801:AI1801)))</f>
        <v>0</v>
      </c>
      <c r="AJ1802" s="52" t="b">
        <f ca="1">AND(AJ1799&gt;$B$3, NOT(OR($AF1801:AJ1801)))</f>
        <v>0</v>
      </c>
      <c r="AK1802" s="74"/>
      <c r="AL1802" s="70"/>
    </row>
    <row r="1803" spans="7:38" ht="14.55" customHeight="1" x14ac:dyDescent="0.3">
      <c r="G1803" s="3">
        <v>1801</v>
      </c>
      <c r="H1803" s="58">
        <v>-0.45482447332534726</v>
      </c>
      <c r="I1803" s="58">
        <v>0.31583227147155618</v>
      </c>
      <c r="J1803" s="58">
        <v>1.8907591147328897</v>
      </c>
      <c r="K1803" s="59">
        <v>-0.53637986931330695</v>
      </c>
      <c r="L1803" s="60">
        <f t="array" ref="L1803:O1803">TRANSPOSE(MMULT(Option!$B$25:$E$28, TRANSPOSE(H1803:K1803)))</f>
        <v>-0.45482447332534726</v>
      </c>
      <c r="M1803" s="60">
        <v>0.10753526885551068</v>
      </c>
      <c r="N1803" s="60">
        <v>1.561447275204956</v>
      </c>
      <c r="O1803" s="60">
        <v>-0.18951537351509129</v>
      </c>
      <c r="P1803" s="56" t="str">
        <f t="shared" si="2267"/>
        <v>361/1</v>
      </c>
      <c r="R1803" s="80">
        <v>451</v>
      </c>
      <c r="S1803" s="3" t="s">
        <v>28</v>
      </c>
      <c r="T1803" s="60">
        <f t="array" aca="1" ref="T1803:T1806" ca="1">TRANSPOSE(OFFSET($L$3, MATCH($R1803 &amp; "/" &amp; T$2, $P$3:$P$5002, 0) - 1, 0, 1, $E$1))</f>
        <v>0.80043477478508396</v>
      </c>
      <c r="U1803" s="60">
        <f t="array" aca="1" ref="U1803:U1806" ca="1">TRANSPOSE(OFFSET($L$3, MATCH($R1803 &amp; "/" &amp; U$2, $P$3:$P$5002, 0) - 1, 0, 1, $E$1))</f>
        <v>0.86518497236140457</v>
      </c>
      <c r="V1803" s="60">
        <f t="array" aca="1" ref="V1803:V1806" ca="1">TRANSPOSE(OFFSET($L$3, MATCH($R1803 &amp; "/" &amp; V$2, $P$3:$P$5002, 0) - 1, 0, 1, $E$1))</f>
        <v>-0.9844074516328355</v>
      </c>
      <c r="W1803" s="60">
        <f t="array" aca="1" ref="W1803:W1806" ca="1">TRANSPOSE(OFFSET($L$3, MATCH($R1803 &amp; "/" &amp; W$2, $P$3:$P$5002, 0) - 1, 0, 1, $E$1))</f>
        <v>-0.77260536689820225</v>
      </c>
      <c r="X1803" s="60">
        <f t="array" aca="1" ref="X1803:X1806" ca="1">TRANSPOSE(OFFSET($L$3, MATCH($R1803 &amp; "/" &amp; X$2, $P$3:$P$5002, 0) - 1, 0, 1, $E$1))</f>
        <v>0.57437414817286669</v>
      </c>
      <c r="Y1803" s="52">
        <f ca="1">$B$11 * EXP(($E$3 - $C$11^2/2) * Y$2 + $C$11*SQRT(Y$2)*T1803)</f>
        <v>127.77879673327624</v>
      </c>
      <c r="Z1803" s="52">
        <f ca="1">Y1803 * EXP(($E$3 - $C$11^2/2) * (Z$2-Y$2) + $C$11*SQRT(Z$2-Y$2)*U1803)</f>
        <v>166.47682493148525</v>
      </c>
      <c r="AA1803" s="52">
        <f ca="1">Z1803 * EXP(($E$3 - $C$11^2/2) * (AA$2-Z$2) + $C$11*SQRT(AA$2-Z$2)*V1803)</f>
        <v>124.52840900356736</v>
      </c>
      <c r="AB1803" s="52">
        <f ca="1">AA1803 * EXP(($E$3 - $C$11^2/2) * (AB$2-AA$2) + $C$11*SQRT(AB$2-AA$2)*W1803)</f>
        <v>99.26095234604584</v>
      </c>
      <c r="AC1803" s="52">
        <f ca="1">AB1803 * EXP(($E$3 - $C$11^2/2) * (AC$2-AB$2) + $C$11*SQRT(AC$2-AB$2)*X1803)</f>
        <v>118.51795985211349</v>
      </c>
      <c r="AD1803" s="47"/>
      <c r="AE1803" s="3" t="s">
        <v>69</v>
      </c>
      <c r="AF1803" s="20" cm="1">
        <f t="array" aca="1" ref="AF1803" ca="1">MIN(Y1803:Y1806 / $D$11:$D$14)</f>
        <v>1.1918647063695644</v>
      </c>
      <c r="AG1803" s="20" cm="1">
        <f t="array" aca="1" ref="AG1803" ca="1">MIN(Z1803:Z1806 / $D$11:$D$14)</f>
        <v>0.89530285208873306</v>
      </c>
      <c r="AH1803" s="20" cm="1">
        <f t="array" aca="1" ref="AH1803" ca="1">MIN(AA1803:AA1806 / $D$11:$D$14)</f>
        <v>1.1450511253015145</v>
      </c>
      <c r="AI1803" s="20" cm="1">
        <f t="array" aca="1" ref="AI1803" ca="1">MIN(AB1803:AB1806 / $D$11:$D$14)</f>
        <v>0.99260952346045839</v>
      </c>
      <c r="AJ1803" s="20" cm="1">
        <f t="array" aca="1" ref="AJ1803" ca="1">MIN(AC1803:AC1806 / $D$11:$D$14)</f>
        <v>1.0384260686892031</v>
      </c>
      <c r="AK1803" s="72">
        <f t="array" aca="1" ref="AK1803" ca="1">SUMPRODUCT(AF1804:AJ1804, EXP(-$E$3*$AF$2:$AJ$2))</f>
        <v>142594.67363380725</v>
      </c>
      <c r="AL1803" s="70">
        <f ca="1">MAX(AC1804 - $D$11, 0) * EXP(-$E$2*$E$3)</f>
        <v>32.252126021086212</v>
      </c>
    </row>
    <row r="1804" spans="7:38" ht="14.55" customHeight="1" x14ac:dyDescent="0.3">
      <c r="G1804" s="3">
        <v>1802</v>
      </c>
      <c r="H1804" s="58">
        <v>1.1739730126701107</v>
      </c>
      <c r="I1804" s="58">
        <v>0.48155536204830135</v>
      </c>
      <c r="J1804" s="58">
        <v>0.50793975943351755</v>
      </c>
      <c r="K1804" s="59">
        <v>-0.68028462707148107</v>
      </c>
      <c r="L1804" s="60">
        <f t="array" ref="L1804:O1804">TRANSPOSE(MMULT(Option!$B$25:$E$28, TRANSPOSE(H1804:K1804)))</f>
        <v>1.1739730126701107</v>
      </c>
      <c r="M1804" s="60">
        <v>0.91094198464768539</v>
      </c>
      <c r="N1804" s="60">
        <v>1.0418186026898233</v>
      </c>
      <c r="O1804" s="60">
        <v>0.11226873859567232</v>
      </c>
      <c r="P1804" s="56" t="str">
        <f t="shared" si="2267"/>
        <v>361/2</v>
      </c>
      <c r="R1804" s="80"/>
      <c r="S1804" s="3" t="s">
        <v>29</v>
      </c>
      <c r="T1804" s="60">
        <f ca="1"/>
        <v>0.56839686944525092</v>
      </c>
      <c r="U1804" s="60">
        <f ca="1"/>
        <v>-0.97037432185720318</v>
      </c>
      <c r="V1804" s="60">
        <f ca="1"/>
        <v>1.7813738753243398</v>
      </c>
      <c r="W1804" s="60">
        <f ca="1"/>
        <v>0.25300872510425115</v>
      </c>
      <c r="X1804" s="60">
        <f ca="1"/>
        <v>-0.56070076241311839</v>
      </c>
      <c r="Y1804" s="52">
        <f ca="1">$B$12 * EXP(($E$3 - $C$12^2/2) * Y$2 + $C$12*SQRT(Y$2)*T1804)</f>
        <v>119.18647063695644</v>
      </c>
      <c r="Z1804" s="52">
        <f ca="1">Y1804 * EXP(($E$3 - $C$12^2/2) * (Z$2-Y$2) + $C$12*SQRT(Z$2-Y$2)*U1804)</f>
        <v>89.530285208873309</v>
      </c>
      <c r="AA1804" s="52">
        <f ca="1">Z1804 * EXP(($E$3 - $C$12^2/2) * (AA$2-Z$2) + $C$12*SQRT(AA$2-Z$2)*V1804)</f>
        <v>153.54429817632408</v>
      </c>
      <c r="AB1804" s="52">
        <f ca="1">AA1804 * EXP(($E$3 - $C$12^2/2) * (AB$2-AA$2) + $C$12*SQRT(AB$2-AA$2)*W1804)</f>
        <v>166.48275498506166</v>
      </c>
      <c r="AC1804" s="52">
        <f ca="1">AB1804 * EXP(($E$3 - $C$12^2/2) * (AC$2-AB$2) + $C$12*SQRT(AC$2-AB$2)*X1804)</f>
        <v>141.41254955329077</v>
      </c>
      <c r="AD1804" s="47"/>
      <c r="AE1804" s="3" t="s">
        <v>47</v>
      </c>
      <c r="AF1804" s="64">
        <f t="shared" ref="AF1804" ca="1" si="2278">($B$5*AF1806 + (1 + $B$6)*AF1805)*$B$2</f>
        <v>15000</v>
      </c>
      <c r="AG1804" s="64">
        <f t="shared" ref="AG1804" ca="1" si="2279">($B$5*AG1806 + (1 + $B$6)*AG1805)*$B$2</f>
        <v>15000</v>
      </c>
      <c r="AH1804" s="64">
        <f t="shared" ref="AH1804" ca="1" si="2280">($B$5*AH1806 + (1 + $B$6)*AH1805)*$B$2</f>
        <v>15000</v>
      </c>
      <c r="AI1804" s="64">
        <f t="shared" ref="AI1804" ca="1" si="2281">($B$5*AI1806 + (1 + $B$6)*AI1805)*$B$2</f>
        <v>15000</v>
      </c>
      <c r="AJ1804" s="64" cm="1">
        <f t="array" aca="1" ref="AJ1804" ca="1">($B$5*AJ1806 + (1 + $B$6)*AJ1805 + AND(NOT(AF1805:AJ1805)))*$B$2</f>
        <v>114999.99999999999</v>
      </c>
      <c r="AK1804" s="73"/>
      <c r="AL1804" s="70"/>
    </row>
    <row r="1805" spans="7:38" ht="14.55" customHeight="1" x14ac:dyDescent="0.3">
      <c r="G1805" s="3">
        <v>1803</v>
      </c>
      <c r="H1805" s="58">
        <v>-1.8238447280883743</v>
      </c>
      <c r="I1805" s="58">
        <v>-0.12318931466810794</v>
      </c>
      <c r="J1805" s="58">
        <v>-0.88651006375123809</v>
      </c>
      <c r="K1805" s="59">
        <v>-1.3751529745030386</v>
      </c>
      <c r="L1805" s="60">
        <f t="array" ref="L1805:O1805">TRANSPOSE(MMULT(Option!$B$25:$E$28, TRANSPOSE(H1805:K1805)))</f>
        <v>-1.8238447280883743</v>
      </c>
      <c r="M1805" s="60">
        <v>-0.84244276309061739</v>
      </c>
      <c r="N1805" s="60">
        <v>-1.5404271383471384</v>
      </c>
      <c r="O1805" s="60">
        <v>-2.1124361258103415</v>
      </c>
      <c r="P1805" s="56" t="str">
        <f t="shared" si="2267"/>
        <v>361/3</v>
      </c>
      <c r="R1805" s="80"/>
      <c r="S1805" s="3" t="s">
        <v>31</v>
      </c>
      <c r="T1805" s="60">
        <f ca="1"/>
        <v>2.0122244524358832</v>
      </c>
      <c r="U1805" s="60">
        <f ca="1"/>
        <v>-1.7430286826656527</v>
      </c>
      <c r="V1805" s="60">
        <f ca="1"/>
        <v>0.13230185332221575</v>
      </c>
      <c r="W1805" s="60">
        <f ca="1"/>
        <v>0.49616336037616804</v>
      </c>
      <c r="X1805" s="60">
        <f ca="1"/>
        <v>-0.8553070790604429</v>
      </c>
      <c r="Y1805" s="52">
        <f ca="1">$B$13 * EXP(($E$3 - $C$13^2/2) * Y$2 + $C$13*SQRT(Y$2)*T1805)</f>
        <v>183.79803551883654</v>
      </c>
      <c r="Z1805" s="52">
        <f ca="1">Y1805 * EXP(($E$3 - $C$13^2/2) * (Z$2-Y$2) + $C$13*SQRT(Z$2-Y$2)*U1805)</f>
        <v>109.50047826009967</v>
      </c>
      <c r="AA1805" s="52">
        <f ca="1">Z1805 * EXP(($E$3 - $C$13^2/2) * (AA$2-Z$2) + $C$13*SQRT(AA$2-Z$2)*V1805)</f>
        <v>114.50511253015145</v>
      </c>
      <c r="AB1805" s="52">
        <f ca="1">AA1805 * EXP(($E$3 - $C$13^2/2) * (AB$2-AA$2) + $C$13*SQRT(AB$2-AA$2)*W1805)</f>
        <v>133.54900391739449</v>
      </c>
      <c r="AC1805" s="52">
        <f ca="1">AB1805 * EXP(($E$3 - $C$13^2/2) * (AC$2-AB$2) + $C$13*SQRT(AC$2-AB$2)*X1805)</f>
        <v>103.84260686892031</v>
      </c>
      <c r="AD1805" s="47"/>
      <c r="AE1805" s="3" t="s">
        <v>46</v>
      </c>
      <c r="AF1805" s="52" t="b">
        <f t="shared" ref="AF1805" ca="1" si="2282">AF1803 &gt;= $B$4</f>
        <v>0</v>
      </c>
      <c r="AG1805" s="52" t="b">
        <f t="array" aca="1" ref="AG1805" ca="1">AND(AG1803 &gt;= $B$4, NOT(OR($AF1805:AF1805)))</f>
        <v>0</v>
      </c>
      <c r="AH1805" s="52" t="b">
        <f t="array" aca="1" ref="AH1805" ca="1">AND(AH1803 &gt;= $B$4, NOT(OR($AF1805:AG1805)))</f>
        <v>0</v>
      </c>
      <c r="AI1805" s="52" t="b">
        <f t="array" aca="1" ref="AI1805" ca="1">AND(AI1803 &gt;= $B$4, NOT(OR($AF1805:AH1805)))</f>
        <v>0</v>
      </c>
      <c r="AJ1805" s="52" t="b">
        <f t="array" aca="1" ref="AJ1805" ca="1">AND(AJ1803 &gt;= $B$4, NOT(OR($AF1805:AI1805)))</f>
        <v>0</v>
      </c>
      <c r="AK1805" s="73"/>
      <c r="AL1805" s="70"/>
    </row>
    <row r="1806" spans="7:38" ht="14.55" customHeight="1" x14ac:dyDescent="0.3">
      <c r="G1806" s="3">
        <v>1804</v>
      </c>
      <c r="H1806" s="58">
        <v>1.4570994311536074</v>
      </c>
      <c r="I1806" s="58">
        <v>-0.82045403719438303</v>
      </c>
      <c r="J1806" s="58">
        <v>0.8271351416578856</v>
      </c>
      <c r="K1806" s="59">
        <v>1.0068909124654413</v>
      </c>
      <c r="L1806" s="60">
        <f t="array" ref="L1806:O1806">TRANSPOSE(MMULT(Option!$B$25:$E$28, TRANSPOSE(H1806:K1806)))</f>
        <v>1.4570994311536074</v>
      </c>
      <c r="M1806" s="60">
        <v>-0.1691187734736318</v>
      </c>
      <c r="N1806" s="60">
        <v>1.0944755941968536</v>
      </c>
      <c r="O1806" s="60">
        <v>1.3916845861034917</v>
      </c>
      <c r="P1806" s="56" t="str">
        <f t="shared" si="2267"/>
        <v>361/4</v>
      </c>
      <c r="R1806" s="80"/>
      <c r="S1806" s="3" t="s">
        <v>30</v>
      </c>
      <c r="T1806" s="60">
        <f ca="1"/>
        <v>1.7302396469823571</v>
      </c>
      <c r="U1806" s="60">
        <f ca="1"/>
        <v>-0.91668305764837454</v>
      </c>
      <c r="V1806" s="60">
        <f ca="1"/>
        <v>1.1158630834574552</v>
      </c>
      <c r="W1806" s="60">
        <f ca="1"/>
        <v>-1.5781556627929655E-2</v>
      </c>
      <c r="X1806" s="60">
        <f ca="1"/>
        <v>-1.039853782487514</v>
      </c>
      <c r="Y1806" s="52">
        <f ca="1">$B$14 * EXP(($E$3 - $C$14^2/2) * Y$2 + $C$14*SQRT(Y$2)*T1806)</f>
        <v>168.88906513782723</v>
      </c>
      <c r="Z1806" s="52">
        <f ca="1">Y1806 * EXP(($E$3 - $C$14^2/2) * (Z$2-Y$2) + $C$14*SQRT(Z$2-Y$2)*U1806)</f>
        <v>128.92581517617626</v>
      </c>
      <c r="AA1806" s="52">
        <f ca="1">Z1806 * EXP(($E$3 - $C$14^2/2) * (AA$2-Z$2) + $C$14*SQRT(AA$2-Z$2)*V1806)</f>
        <v>181.09035178075433</v>
      </c>
      <c r="AB1806" s="52">
        <f ca="1">AA1806 * EXP(($E$3 - $C$14^2/2) * (AB$2-AA$2) + $C$14*SQRT(AB$2-AA$2)*W1806)</f>
        <v>181.13844363194269</v>
      </c>
      <c r="AC1806" s="52">
        <f ca="1">AB1806 * EXP(($E$3 - $C$14^2/2) * (AC$2-AB$2) + $C$14*SQRT(AC$2-AB$2)*X1806)</f>
        <v>133.26045028050373</v>
      </c>
      <c r="AD1806" s="47"/>
      <c r="AE1806" s="3" t="s">
        <v>68</v>
      </c>
      <c r="AF1806" s="52" t="b">
        <f ca="1">AND(AF1803&gt;$B$3, NOT(OR($AF1805:AF1805)))</f>
        <v>1</v>
      </c>
      <c r="AG1806" s="52" t="b">
        <f ca="1">AND(AG1803&gt;$B$3, NOT(OR($AF1805:AG1805)))</f>
        <v>1</v>
      </c>
      <c r="AH1806" s="52" t="b">
        <f ca="1">AND(AH1803&gt;$B$3, NOT(OR($AF1805:AH1805)))</f>
        <v>1</v>
      </c>
      <c r="AI1806" s="52" t="b">
        <f ca="1">AND(AI1803&gt;$B$3, NOT(OR($AF1805:AI1805)))</f>
        <v>1</v>
      </c>
      <c r="AJ1806" s="52" t="b">
        <f ca="1">AND(AJ1803&gt;$B$3, NOT(OR($AF1805:AJ1805)))</f>
        <v>1</v>
      </c>
      <c r="AK1806" s="74"/>
      <c r="AL1806" s="70"/>
    </row>
    <row r="1807" spans="7:38" ht="14.55" customHeight="1" x14ac:dyDescent="0.3">
      <c r="G1807" s="3">
        <v>1805</v>
      </c>
      <c r="H1807" s="58">
        <v>0.71251581669904951</v>
      </c>
      <c r="I1807" s="58">
        <v>2.4173199971665023</v>
      </c>
      <c r="J1807" s="58">
        <v>0.34522672614603533</v>
      </c>
      <c r="K1807" s="59">
        <v>1.4119915525690925</v>
      </c>
      <c r="L1807" s="60">
        <f t="array" ref="L1807:O1807">TRANSPOSE(MMULT(Option!$B$25:$E$28, TRANSPOSE(H1807:K1807)))</f>
        <v>0.71251581669904951</v>
      </c>
      <c r="M1807" s="60">
        <v>2.5005166998688066</v>
      </c>
      <c r="N1807" s="60">
        <v>1.2212253989546882</v>
      </c>
      <c r="O1807" s="60">
        <v>2.1945479740179294</v>
      </c>
      <c r="P1807" s="56" t="str">
        <f t="shared" si="2267"/>
        <v>361/5</v>
      </c>
      <c r="R1807" s="80">
        <v>452</v>
      </c>
      <c r="S1807" s="3" t="s">
        <v>28</v>
      </c>
      <c r="T1807" s="60">
        <f t="array" aca="1" ref="T1807:T1810" ca="1">TRANSPOSE(OFFSET($L$3, MATCH($R1807 &amp; "/" &amp; T$2, $P$3:$P$5002, 0) - 1, 0, 1, $E$1))</f>
        <v>0.31267797609596065</v>
      </c>
      <c r="U1807" s="60">
        <f t="array" aca="1" ref="U1807:U1810" ca="1">TRANSPOSE(OFFSET($L$3, MATCH($R1807 &amp; "/" &amp; U$2, $P$3:$P$5002, 0) - 1, 0, 1, $E$1))</f>
        <v>-6.6904977453065596E-3</v>
      </c>
      <c r="V1807" s="60">
        <f t="array" aca="1" ref="V1807:V1810" ca="1">TRANSPOSE(OFFSET($L$3, MATCH($R1807 &amp; "/" &amp; V$2, $P$3:$P$5002, 0) - 1, 0, 1, $E$1))</f>
        <v>-0.2812869076154591</v>
      </c>
      <c r="W1807" s="60">
        <f t="array" aca="1" ref="W1807:W1810" ca="1">TRANSPOSE(OFFSET($L$3, MATCH($R1807 &amp; "/" &amp; W$2, $P$3:$P$5002, 0) - 1, 0, 1, $E$1))</f>
        <v>-0.44230655810201364</v>
      </c>
      <c r="X1807" s="60">
        <f t="array" aca="1" ref="X1807:X1810" ca="1">TRANSPOSE(OFFSET($L$3, MATCH($R1807 &amp; "/" &amp; X$2, $P$3:$P$5002, 0) - 1, 0, 1, $E$1))</f>
        <v>1.8470892411345496</v>
      </c>
      <c r="Y1807" s="52">
        <f ca="1">$B$11 * EXP(($E$3 - $C$11^2/2) * Y$2 + $C$11*SQRT(Y$2)*T1807)</f>
        <v>110.38492535439961</v>
      </c>
      <c r="Z1807" s="52">
        <f ca="1">Y1807 * EXP(($E$3 - $C$11^2/2) * (Z$2-Y$2) + $C$11*SQRT(Z$2-Y$2)*U1807)</f>
        <v>110.71578581392282</v>
      </c>
      <c r="AA1807" s="52">
        <f ca="1">Z1807 * EXP(($E$3 - $C$11^2/2) * (AA$2-Z$2) + $C$11*SQRT(AA$2-Z$2)*V1807)</f>
        <v>102.26631654543483</v>
      </c>
      <c r="AB1807" s="52">
        <f ca="1">AA1807 * EXP(($E$3 - $C$11^2/2) * (AB$2-AA$2) + $C$11*SQRT(AB$2-AA$2)*W1807)</f>
        <v>90.007085029161416</v>
      </c>
      <c r="AC1807" s="52">
        <f ca="1">AB1807 * EXP(($E$3 - $C$11^2/2) * (AC$2-AB$2) + $C$11*SQRT(AC$2-AB$2)*X1807)</f>
        <v>157.43539161199661</v>
      </c>
      <c r="AD1807" s="47"/>
      <c r="AE1807" s="3" t="s">
        <v>69</v>
      </c>
      <c r="AF1807" s="20" cm="1">
        <f t="array" aca="1" ref="AF1807" ca="1">MIN(Y1807:Y1810 / $D$11:$D$14)</f>
        <v>0.7882808065026865</v>
      </c>
      <c r="AG1807" s="20" cm="1">
        <f t="array" aca="1" ref="AG1807" ca="1">MIN(Z1807:Z1810 / $D$11:$D$14)</f>
        <v>0.88648663831039187</v>
      </c>
      <c r="AH1807" s="20" cm="1">
        <f t="array" aca="1" ref="AH1807" ca="1">MIN(AA1807:AA1810 / $D$11:$D$14)</f>
        <v>0.43169321891487306</v>
      </c>
      <c r="AI1807" s="20" cm="1">
        <f t="array" aca="1" ref="AI1807" ca="1">MIN(AB1807:AB1810 / $D$11:$D$14)</f>
        <v>0.47230346762762432</v>
      </c>
      <c r="AJ1807" s="20" cm="1">
        <f t="array" aca="1" ref="AJ1807" ca="1">MIN(AC1807:AC1810 / $D$11:$D$14)</f>
        <v>0.44145873338633196</v>
      </c>
      <c r="AK1807" s="72">
        <f t="array" aca="1" ref="AK1807" ca="1">SUMPRODUCT(AF1808:AJ1808, EXP(-$E$3*$AF$2:$AJ$2))</f>
        <v>91452.639577679874</v>
      </c>
      <c r="AL1807" s="70">
        <f ca="1">MAX(AC1808 - $D$11, 0) * EXP(-$E$2*$E$3)</f>
        <v>6.3047625952288675E-2</v>
      </c>
    </row>
    <row r="1808" spans="7:38" ht="14.55" customHeight="1" x14ac:dyDescent="0.3">
      <c r="G1808" s="3">
        <v>1806</v>
      </c>
      <c r="H1808" s="58">
        <v>0.63921517487165769</v>
      </c>
      <c r="I1808" s="58">
        <v>0.79044003777531602</v>
      </c>
      <c r="J1808" s="58">
        <v>-0.42910739358451722</v>
      </c>
      <c r="K1808" s="59">
        <v>0.75450077009642302</v>
      </c>
      <c r="L1808" s="60">
        <f t="array" ref="L1808:O1808">TRANSPOSE(MMULT(Option!$B$25:$E$28, TRANSPOSE(H1808:K1808)))</f>
        <v>0.63921517487165769</v>
      </c>
      <c r="M1808" s="60">
        <v>0.98013633103449105</v>
      </c>
      <c r="N1808" s="60">
        <v>8.5782515798631442E-2</v>
      </c>
      <c r="O1808" s="60">
        <v>1.0250345296679846</v>
      </c>
      <c r="P1808" s="56" t="str">
        <f t="shared" si="2267"/>
        <v>362/1</v>
      </c>
      <c r="R1808" s="80"/>
      <c r="S1808" s="3" t="s">
        <v>29</v>
      </c>
      <c r="T1808" s="60">
        <f ca="1"/>
        <v>-0.80966966391085382</v>
      </c>
      <c r="U1808" s="60">
        <f ca="1"/>
        <v>0.37470557727962095</v>
      </c>
      <c r="V1808" s="60">
        <f ca="1"/>
        <v>-0.71959218343813725</v>
      </c>
      <c r="W1808" s="60">
        <f ca="1"/>
        <v>8.5021223241702221E-2</v>
      </c>
      <c r="X1808" s="60">
        <f ca="1"/>
        <v>0.98889911361092542</v>
      </c>
      <c r="Y1808" s="52">
        <f ca="1">$B$12 * EXP(($E$3 - $C$12^2/2) * Y$2 + $C$12*SQRT(Y$2)*T1808)</f>
        <v>78.828080650268646</v>
      </c>
      <c r="Z1808" s="52">
        <f ca="1">Y1808 * EXP(($E$3 - $C$12^2/2) * (Z$2-Y$2) + $C$12*SQRT(Z$2-Y$2)*U1808)</f>
        <v>88.648663831039187</v>
      </c>
      <c r="AA1808" s="52">
        <f ca="1">Z1808 * EXP(($E$3 - $C$12^2/2) * (AA$2-Z$2) + $C$12*SQRT(AA$2-Z$2)*V1808)</f>
        <v>71.794172152490276</v>
      </c>
      <c r="AB1808" s="52">
        <f ca="1">AA1808 * EXP(($E$3 - $C$12^2/2) * (AB$2-AA$2) + $C$12*SQRT(AB$2-AA$2)*W1808)</f>
        <v>74.018101039910476</v>
      </c>
      <c r="AC1808" s="52">
        <f ca="1">AB1808 * EXP(($E$3 - $C$12^2/2) * (AC$2-AB$2) + $C$12*SQRT(AC$2-AB$2)*X1808)</f>
        <v>100.08095475418456</v>
      </c>
      <c r="AD1808" s="47"/>
      <c r="AE1808" s="3" t="s">
        <v>47</v>
      </c>
      <c r="AF1808" s="64">
        <f t="shared" ref="AF1808" ca="1" si="2283">($B$5*AF1810 + (1 + $B$6)*AF1809)*$B$2</f>
        <v>0</v>
      </c>
      <c r="AG1808" s="64">
        <f t="shared" ref="AG1808" ca="1" si="2284">($B$5*AG1810 + (1 + $B$6)*AG1809)*$B$2</f>
        <v>15000</v>
      </c>
      <c r="AH1808" s="64">
        <f t="shared" ref="AH1808" ca="1" si="2285">($B$5*AH1810 + (1 + $B$6)*AH1809)*$B$2</f>
        <v>0</v>
      </c>
      <c r="AI1808" s="64">
        <f t="shared" ref="AI1808" ca="1" si="2286">($B$5*AI1810 + (1 + $B$6)*AI1809)*$B$2</f>
        <v>0</v>
      </c>
      <c r="AJ1808" s="64" cm="1">
        <f t="array" aca="1" ref="AJ1808" ca="1">($B$5*AJ1810 + (1 + $B$6)*AJ1809 + AND(NOT(AF1809:AJ1809)))*$B$2</f>
        <v>100000</v>
      </c>
      <c r="AK1808" s="73"/>
      <c r="AL1808" s="70"/>
    </row>
    <row r="1809" spans="7:38" ht="14.55" customHeight="1" x14ac:dyDescent="0.3">
      <c r="G1809" s="3">
        <v>1807</v>
      </c>
      <c r="H1809" s="58">
        <v>0.78800959641386492</v>
      </c>
      <c r="I1809" s="58">
        <v>-1.5971595238614251</v>
      </c>
      <c r="J1809" s="58">
        <v>-0.10081971757124843</v>
      </c>
      <c r="K1809" s="59">
        <v>-0.63029559610102837</v>
      </c>
      <c r="L1809" s="60">
        <f t="array" ref="L1809:O1809">TRANSPOSE(MMULT(Option!$B$25:$E$28, TRANSPOSE(H1809:K1809)))</f>
        <v>0.78800959641386492</v>
      </c>
      <c r="M1809" s="60">
        <v>-1.1486170444373758</v>
      </c>
      <c r="N1809" s="60">
        <v>-0.19158167219447741</v>
      </c>
      <c r="O1809" s="60">
        <v>-0.66246159506351421</v>
      </c>
      <c r="P1809" s="56" t="str">
        <f t="shared" si="2267"/>
        <v>362/2</v>
      </c>
      <c r="R1809" s="80"/>
      <c r="S1809" s="3" t="s">
        <v>31</v>
      </c>
      <c r="T1809" s="60">
        <f ca="1"/>
        <v>-0.17160049815746359</v>
      </c>
      <c r="U1809" s="60">
        <f ca="1"/>
        <v>-0.17765817374478404</v>
      </c>
      <c r="V1809" s="60">
        <f ca="1"/>
        <v>-0.67780068881950073</v>
      </c>
      <c r="W1809" s="60">
        <f ca="1"/>
        <v>-0.54034279607445623</v>
      </c>
      <c r="X1809" s="60">
        <f ca="1"/>
        <v>0.17728737719157872</v>
      </c>
      <c r="Y1809" s="52">
        <f ca="1">$B$13 * EXP(($E$3 - $C$13^2/2) * Y$2 + $C$13*SQRT(Y$2)*T1809)</f>
        <v>95.458350939221532</v>
      </c>
      <c r="Z1809" s="52">
        <f ca="1">Y1809 * EXP(($E$3 - $C$13^2/2) * (Z$2-Y$2) + $C$13*SQRT(Z$2-Y$2)*U1809)</f>
        <v>90.95752000714711</v>
      </c>
      <c r="AA1809" s="52">
        <f ca="1">Z1809 * EXP(($E$3 - $C$13^2/2) * (AA$2-Z$2) + $C$13*SQRT(AA$2-Z$2)*V1809)</f>
        <v>74.593425833607185</v>
      </c>
      <c r="AB1809" s="52">
        <f ca="1">AA1809 * EXP(($E$3 - $C$13^2/2) * (AB$2-AA$2) + $C$13*SQRT(AB$2-AA$2)*W1809)</f>
        <v>63.748747637858195</v>
      </c>
      <c r="AC1809" s="52">
        <f ca="1">AB1809 * EXP(($E$3 - $C$13^2/2) * (AC$2-AB$2) + $C$13*SQRT(AC$2-AB$2)*X1809)</f>
        <v>67.568084724589667</v>
      </c>
      <c r="AD1809" s="47"/>
      <c r="AE1809" s="3" t="s">
        <v>46</v>
      </c>
      <c r="AF1809" s="52" t="b">
        <f t="shared" ref="AF1809" ca="1" si="2287">AF1807 &gt;= $B$4</f>
        <v>0</v>
      </c>
      <c r="AG1809" s="52" t="b">
        <f t="array" aca="1" ref="AG1809" ca="1">AND(AG1807 &gt;= $B$4, NOT(OR($AF1809:AF1809)))</f>
        <v>0</v>
      </c>
      <c r="AH1809" s="52" t="b">
        <f t="array" aca="1" ref="AH1809" ca="1">AND(AH1807 &gt;= $B$4, NOT(OR($AF1809:AG1809)))</f>
        <v>0</v>
      </c>
      <c r="AI1809" s="52" t="b">
        <f t="array" aca="1" ref="AI1809" ca="1">AND(AI1807 &gt;= $B$4, NOT(OR($AF1809:AH1809)))</f>
        <v>0</v>
      </c>
      <c r="AJ1809" s="52" t="b">
        <f t="array" aca="1" ref="AJ1809" ca="1">AND(AJ1807 &gt;= $B$4, NOT(OR($AF1809:AI1809)))</f>
        <v>0</v>
      </c>
      <c r="AK1809" s="73"/>
      <c r="AL1809" s="70"/>
    </row>
    <row r="1810" spans="7:38" ht="14.55" customHeight="1" x14ac:dyDescent="0.3">
      <c r="G1810" s="3">
        <v>1808</v>
      </c>
      <c r="H1810" s="58">
        <v>0.36059207588321263</v>
      </c>
      <c r="I1810" s="58">
        <v>1.6473276157399379</v>
      </c>
      <c r="J1810" s="58">
        <v>0.6482709435072761</v>
      </c>
      <c r="K1810" s="59">
        <v>9.7647863997055551E-2</v>
      </c>
      <c r="L1810" s="60">
        <f t="array" ref="L1810:O1810">TRANSPOSE(MMULT(Option!$B$25:$E$28, TRANSPOSE(H1810:K1810)))</f>
        <v>0.36059207588321263</v>
      </c>
      <c r="M1810" s="60">
        <v>1.6540375290571636</v>
      </c>
      <c r="N1810" s="60">
        <v>1.1449913535076419</v>
      </c>
      <c r="O1810" s="60">
        <v>0.78575862568969557</v>
      </c>
      <c r="P1810" s="56" t="str">
        <f t="shared" si="2267"/>
        <v>362/3</v>
      </c>
      <c r="R1810" s="80"/>
      <c r="S1810" s="3" t="s">
        <v>30</v>
      </c>
      <c r="T1810" s="60">
        <f ca="1"/>
        <v>-5.0288260609142321E-3</v>
      </c>
      <c r="U1810" s="60">
        <f ca="1"/>
        <v>-0.25752260408937322</v>
      </c>
      <c r="V1810" s="60">
        <f ca="1"/>
        <v>-2.5875821845451354</v>
      </c>
      <c r="W1810" s="60">
        <f ca="1"/>
        <v>0.2830217476792582</v>
      </c>
      <c r="X1810" s="60">
        <f ca="1"/>
        <v>-0.24179057438471285</v>
      </c>
      <c r="Y1810" s="52">
        <f ca="1">$B$14 * EXP(($E$3 - $C$14^2/2) * Y$2 + $C$14*SQRT(Y$2)*T1810)</f>
        <v>100.34974540509458</v>
      </c>
      <c r="Z1810" s="52">
        <f ca="1">Y1810 * EXP(($E$3 - $C$14^2/2) * (Z$2-Y$2) + $C$14*SQRT(Z$2-Y$2)*U1810)</f>
        <v>93.354563708826802</v>
      </c>
      <c r="AA1810" s="52">
        <f ca="1">Z1810 * EXP(($E$3 - $C$14^2/2) * (AA$2-Z$2) + $C$14*SQRT(AA$2-Z$2)*V1810)</f>
        <v>43.169321891487307</v>
      </c>
      <c r="AB1810" s="52">
        <f ca="1">AA1810 * EXP(($E$3 - $C$14^2/2) * (AB$2-AA$2) + $C$14*SQRT(AB$2-AA$2)*W1810)</f>
        <v>47.23034676276243</v>
      </c>
      <c r="AC1810" s="52">
        <f ca="1">AB1810 * EXP(($E$3 - $C$14^2/2) * (AC$2-AB$2) + $C$14*SQRT(AC$2-AB$2)*X1810)</f>
        <v>44.145873338633194</v>
      </c>
      <c r="AD1810" s="47"/>
      <c r="AE1810" s="3" t="s">
        <v>68</v>
      </c>
      <c r="AF1810" s="52" t="b">
        <f ca="1">AND(AF1807&gt;$B$3, NOT(OR($AF1809:AF1809)))</f>
        <v>0</v>
      </c>
      <c r="AG1810" s="52" t="b">
        <f ca="1">AND(AG1807&gt;$B$3, NOT(OR($AF1809:AG1809)))</f>
        <v>1</v>
      </c>
      <c r="AH1810" s="52" t="b">
        <f ca="1">AND(AH1807&gt;$B$3, NOT(OR($AF1809:AH1809)))</f>
        <v>0</v>
      </c>
      <c r="AI1810" s="52" t="b">
        <f ca="1">AND(AI1807&gt;$B$3, NOT(OR($AF1809:AI1809)))</f>
        <v>0</v>
      </c>
      <c r="AJ1810" s="52" t="b">
        <f ca="1">AND(AJ1807&gt;$B$3, NOT(OR($AF1809:AJ1809)))</f>
        <v>0</v>
      </c>
      <c r="AK1810" s="74"/>
      <c r="AL1810" s="70"/>
    </row>
    <row r="1811" spans="7:38" ht="14.55" customHeight="1" x14ac:dyDescent="0.3">
      <c r="G1811" s="3">
        <v>1809</v>
      </c>
      <c r="H1811" s="58">
        <v>1.6879181665237504</v>
      </c>
      <c r="I1811" s="58">
        <v>-0.34487078294960843</v>
      </c>
      <c r="J1811" s="58">
        <v>9.3726522257285838E-2</v>
      </c>
      <c r="K1811" s="59">
        <v>0.78792389556160392</v>
      </c>
      <c r="L1811" s="60">
        <f t="array" ref="L1811:O1811">TRANSPOSE(MMULT(Option!$B$25:$E$28, TRANSPOSE(H1811:K1811)))</f>
        <v>1.6879181665237504</v>
      </c>
      <c r="M1811" s="60">
        <v>0.35908797304044693</v>
      </c>
      <c r="N1811" s="60">
        <v>0.66717984493562998</v>
      </c>
      <c r="O1811" s="60">
        <v>1.2778901538517387</v>
      </c>
      <c r="P1811" s="56" t="str">
        <f t="shared" si="2267"/>
        <v>362/4</v>
      </c>
      <c r="R1811" s="80">
        <v>453</v>
      </c>
      <c r="S1811" s="3" t="s">
        <v>28</v>
      </c>
      <c r="T1811" s="60">
        <f t="array" aca="1" ref="T1811:T1814" ca="1">TRANSPOSE(OFFSET($L$3, MATCH($R1811 &amp; "/" &amp; T$2, $P$3:$P$5002, 0) - 1, 0, 1, $E$1))</f>
        <v>0.25801088532239408</v>
      </c>
      <c r="U1811" s="60">
        <f t="array" aca="1" ref="U1811:U1814" ca="1">TRANSPOSE(OFFSET($L$3, MATCH($R1811 &amp; "/" &amp; U$2, $P$3:$P$5002, 0) - 1, 0, 1, $E$1))</f>
        <v>0.87554928407124399</v>
      </c>
      <c r="V1811" s="60">
        <f t="array" aca="1" ref="V1811:V1814" ca="1">TRANSPOSE(OFFSET($L$3, MATCH($R1811 &amp; "/" &amp; V$2, $P$3:$P$5002, 0) - 1, 0, 1, $E$1))</f>
        <v>0.87840287784895088</v>
      </c>
      <c r="W1811" s="60">
        <f t="array" aca="1" ref="W1811:W1814" ca="1">TRANSPOSE(OFFSET($L$3, MATCH($R1811 &amp; "/" &amp; W$2, $P$3:$P$5002, 0) - 1, 0, 1, $E$1))</f>
        <v>-0.22864897450020535</v>
      </c>
      <c r="X1811" s="60">
        <f t="array" aca="1" ref="X1811:X1814" ca="1">TRANSPOSE(OFFSET($L$3, MATCH($R1811 &amp; "/" &amp; X$2, $P$3:$P$5002, 0) - 1, 0, 1, $E$1))</f>
        <v>0.26859468083323179</v>
      </c>
      <c r="Y1811" s="52">
        <f ca="1">$B$11 * EXP(($E$3 - $C$11^2/2) * Y$2 + $C$11*SQRT(Y$2)*T1811)</f>
        <v>108.58936250863933</v>
      </c>
      <c r="Z1811" s="52">
        <f ca="1">Y1811 * EXP(($E$3 - $C$11^2/2) * (Z$2-Y$2) + $C$11*SQRT(Z$2-Y$2)*U1811)</f>
        <v>141.91641205867302</v>
      </c>
      <c r="AA1811" s="52">
        <f ca="1">Z1811 * EXP(($E$3 - $C$11^2/2) * (AA$2-Z$2) + $C$11*SQRT(AA$2-Z$2)*V1811)</f>
        <v>185.63067846770312</v>
      </c>
      <c r="AB1811" s="52">
        <f ca="1">AA1811 * EXP(($E$3 - $C$11^2/2) * (AB$2-AA$2) + $C$11*SQRT(AB$2-AA$2)*W1811)</f>
        <v>174.19309195593249</v>
      </c>
      <c r="AC1811" s="52">
        <f ca="1">AB1811 * EXP(($E$3 - $C$11^2/2) * (AC$2-AB$2) + $C$11*SQRT(AC$2-AB$2)*X1811)</f>
        <v>189.75671646907736</v>
      </c>
      <c r="AD1811" s="47"/>
      <c r="AE1811" s="3" t="s">
        <v>69</v>
      </c>
      <c r="AF1811" s="20" cm="1">
        <f t="array" aca="1" ref="AF1811" ca="1">MIN(Y1811:Y1814 / $D$11:$D$14)</f>
        <v>0.79812792302249524</v>
      </c>
      <c r="AG1811" s="20" cm="1">
        <f t="array" aca="1" ref="AG1811" ca="1">MIN(Z1811:Z1814 / $D$11:$D$14)</f>
        <v>0.7096705958214311</v>
      </c>
      <c r="AH1811" s="20" cm="1">
        <f t="array" aca="1" ref="AH1811" ca="1">MIN(AA1811:AA1814 / $D$11:$D$14)</f>
        <v>0.53588288452913224</v>
      </c>
      <c r="AI1811" s="20" cm="1">
        <f t="array" aca="1" ref="AI1811" ca="1">MIN(AB1811:AB1814 / $D$11:$D$14)</f>
        <v>0.47816516262646652</v>
      </c>
      <c r="AJ1811" s="20" cm="1">
        <f t="array" aca="1" ref="AJ1811" ca="1">MIN(AC1811:AC1814 / $D$11:$D$14)</f>
        <v>0.55127218631808406</v>
      </c>
      <c r="AK1811" s="72">
        <f t="array" aca="1" ref="AK1811" ca="1">SUMPRODUCT(AF1812:AJ1812, EXP(-$E$3*$AF$2:$AJ$2))</f>
        <v>77880.078307140488</v>
      </c>
      <c r="AL1811" s="70">
        <f ca="1">MAX(AC1812 - $D$11, 0) * EXP(-$E$2*$E$3)</f>
        <v>1.7468968558156543</v>
      </c>
    </row>
    <row r="1812" spans="7:38" ht="14.55" customHeight="1" x14ac:dyDescent="0.3">
      <c r="G1812" s="3">
        <v>1810</v>
      </c>
      <c r="H1812" s="58">
        <v>1.0160416150998635</v>
      </c>
      <c r="I1812" s="58">
        <v>-0.20648320682549523</v>
      </c>
      <c r="J1812" s="58">
        <v>-0.65087316951645025</v>
      </c>
      <c r="K1812" s="59">
        <v>1.1779245713127113</v>
      </c>
      <c r="L1812" s="60">
        <f t="array" ref="L1812:O1812">TRANSPOSE(MMULT(Option!$B$25:$E$28, TRANSPOSE(H1812:K1812)))</f>
        <v>1.0160416150998635</v>
      </c>
      <c r="M1812" s="60">
        <v>0.21717166103693458</v>
      </c>
      <c r="N1812" s="60">
        <v>-0.21932180592541262</v>
      </c>
      <c r="O1812" s="60">
        <v>1.2340235541782762</v>
      </c>
      <c r="P1812" s="56" t="str">
        <f t="shared" si="2267"/>
        <v>362/5</v>
      </c>
      <c r="R1812" s="80"/>
      <c r="S1812" s="3" t="s">
        <v>29</v>
      </c>
      <c r="T1812" s="60">
        <f ca="1"/>
        <v>0.15800018916202946</v>
      </c>
      <c r="U1812" s="60">
        <f ca="1"/>
        <v>0.92480940429071068</v>
      </c>
      <c r="V1812" s="60">
        <f ca="1"/>
        <v>-0.62135841447870521</v>
      </c>
      <c r="W1812" s="60">
        <f ca="1"/>
        <v>-0.33349893453174889</v>
      </c>
      <c r="X1812" s="60">
        <f ca="1"/>
        <v>-0.1373431330730096</v>
      </c>
      <c r="Y1812" s="52">
        <f ca="1">$B$12 * EXP(($E$3 - $C$12^2/2) * Y$2 + $C$12*SQRT(Y$2)*T1812)</f>
        <v>105.37972368931921</v>
      </c>
      <c r="Z1812" s="52">
        <f ca="1">Y1812 * EXP(($E$3 - $C$12^2/2) * (Z$2-Y$2) + $C$12*SQRT(Z$2-Y$2)*U1812)</f>
        <v>139.77207553381282</v>
      </c>
      <c r="AA1812" s="52">
        <f ca="1">Z1812 * EXP(($E$3 - $C$12^2/2) * (AA$2-Z$2) + $C$12*SQRT(AA$2-Z$2)*V1812)</f>
        <v>116.5832417924648</v>
      </c>
      <c r="AB1812" s="52">
        <f ca="1">AA1812 * EXP(($E$3 - $C$12^2/2) * (AB$2-AA$2) + $C$12*SQRT(AB$2-AA$2)*W1812)</f>
        <v>106.01237783475942</v>
      </c>
      <c r="AC1812" s="52">
        <f ca="1">AB1812 * EXP(($E$3 - $C$12^2/2) * (AC$2-AB$2) + $C$12*SQRT(AC$2-AB$2)*X1812)</f>
        <v>102.2430599631992</v>
      </c>
      <c r="AD1812" s="47"/>
      <c r="AE1812" s="3" t="s">
        <v>47</v>
      </c>
      <c r="AF1812" s="64">
        <f t="shared" ref="AF1812" ca="1" si="2288">($B$5*AF1814 + (1 + $B$6)*AF1813)*$B$2</f>
        <v>0</v>
      </c>
      <c r="AG1812" s="64">
        <f t="shared" ref="AG1812" ca="1" si="2289">($B$5*AG1814 + (1 + $B$6)*AG1813)*$B$2</f>
        <v>0</v>
      </c>
      <c r="AH1812" s="64">
        <f t="shared" ref="AH1812" ca="1" si="2290">($B$5*AH1814 + (1 + $B$6)*AH1813)*$B$2</f>
        <v>0</v>
      </c>
      <c r="AI1812" s="64">
        <f t="shared" ref="AI1812" ca="1" si="2291">($B$5*AI1814 + (1 + $B$6)*AI1813)*$B$2</f>
        <v>0</v>
      </c>
      <c r="AJ1812" s="64" cm="1">
        <f t="array" aca="1" ref="AJ1812" ca="1">($B$5*AJ1814 + (1 + $B$6)*AJ1813 + AND(NOT(AF1813:AJ1813)))*$B$2</f>
        <v>100000</v>
      </c>
      <c r="AK1812" s="73"/>
      <c r="AL1812" s="70"/>
    </row>
    <row r="1813" spans="7:38" ht="14.55" customHeight="1" x14ac:dyDescent="0.3">
      <c r="G1813" s="3">
        <v>1811</v>
      </c>
      <c r="H1813" s="58">
        <v>0.83693242331272233</v>
      </c>
      <c r="I1813" s="58">
        <v>-0.49515020892017148</v>
      </c>
      <c r="J1813" s="58">
        <v>1.5157331525419839</v>
      </c>
      <c r="K1813" s="59">
        <v>-0.36709092288421219</v>
      </c>
      <c r="L1813" s="60">
        <f t="array" ref="L1813:O1813">TRANSPOSE(MMULT(Option!$B$25:$E$28, TRANSPOSE(H1813:K1813)))</f>
        <v>0.83693242331272233</v>
      </c>
      <c r="M1813" s="60">
        <v>-0.11903969322488789</v>
      </c>
      <c r="N1813" s="60">
        <v>1.5363958933191331</v>
      </c>
      <c r="O1813" s="60">
        <v>0.18659514195946852</v>
      </c>
      <c r="P1813" s="56" t="str">
        <f t="shared" si="2267"/>
        <v>363/1</v>
      </c>
      <c r="R1813" s="80"/>
      <c r="S1813" s="3" t="s">
        <v>31</v>
      </c>
      <c r="T1813" s="60">
        <f ca="1"/>
        <v>-0.76828796613420103</v>
      </c>
      <c r="U1813" s="60">
        <f ca="1"/>
        <v>-0.40822658770562303</v>
      </c>
      <c r="V1813" s="60">
        <f ca="1"/>
        <v>-0.95295091548862609</v>
      </c>
      <c r="W1813" s="60">
        <f ca="1"/>
        <v>-0.39653145622040414</v>
      </c>
      <c r="X1813" s="60">
        <f ca="1"/>
        <v>0.72757313288980785</v>
      </c>
      <c r="Y1813" s="52">
        <f ca="1">$B$13 * EXP(($E$3 - $C$13^2/2) * Y$2 + $C$13*SQRT(Y$2)*T1813)</f>
        <v>79.81279230224952</v>
      </c>
      <c r="Z1813" s="52">
        <f ca="1">Y1813 * EXP(($E$3 - $C$13^2/2) * (Z$2-Y$2) + $C$13*SQRT(Z$2-Y$2)*U1813)</f>
        <v>70.967059582143108</v>
      </c>
      <c r="AA1813" s="52">
        <f ca="1">Z1813 * EXP(($E$3 - $C$13^2/2) * (AA$2-Z$2) + $C$13*SQRT(AA$2-Z$2)*V1813)</f>
        <v>53.588288452913226</v>
      </c>
      <c r="AB1813" s="52">
        <f ca="1">AA1813 * EXP(($E$3 - $C$13^2/2) * (AB$2-AA$2) + $C$13*SQRT(AB$2-AA$2)*W1813)</f>
        <v>47.816516262646651</v>
      </c>
      <c r="AC1813" s="52">
        <f ca="1">AB1813 * EXP(($E$3 - $C$13^2/2) * (AC$2-AB$2) + $C$13*SQRT(AC$2-AB$2)*X1813)</f>
        <v>59.77831968759731</v>
      </c>
      <c r="AD1813" s="47"/>
      <c r="AE1813" s="3" t="s">
        <v>46</v>
      </c>
      <c r="AF1813" s="52" t="b">
        <f t="shared" ref="AF1813" ca="1" si="2292">AF1811 &gt;= $B$4</f>
        <v>0</v>
      </c>
      <c r="AG1813" s="52" t="b">
        <f t="array" aca="1" ref="AG1813" ca="1">AND(AG1811 &gt;= $B$4, NOT(OR($AF1813:AF1813)))</f>
        <v>0</v>
      </c>
      <c r="AH1813" s="52" t="b">
        <f t="array" aca="1" ref="AH1813" ca="1">AND(AH1811 &gt;= $B$4, NOT(OR($AF1813:AG1813)))</f>
        <v>0</v>
      </c>
      <c r="AI1813" s="52" t="b">
        <f t="array" aca="1" ref="AI1813" ca="1">AND(AI1811 &gt;= $B$4, NOT(OR($AF1813:AH1813)))</f>
        <v>0</v>
      </c>
      <c r="AJ1813" s="52" t="b">
        <f t="array" aca="1" ref="AJ1813" ca="1">AND(AJ1811 &gt;= $B$4, NOT(OR($AF1813:AI1813)))</f>
        <v>0</v>
      </c>
      <c r="AK1813" s="73"/>
      <c r="AL1813" s="70"/>
    </row>
    <row r="1814" spans="7:38" ht="14.55" customHeight="1" x14ac:dyDescent="0.3">
      <c r="G1814" s="3">
        <v>1812</v>
      </c>
      <c r="H1814" s="58">
        <v>1.3717416748955544</v>
      </c>
      <c r="I1814" s="58">
        <v>-1.8529221724518378E-2</v>
      </c>
      <c r="J1814" s="58">
        <v>0.51530816253497325</v>
      </c>
      <c r="K1814" s="59">
        <v>0.63266505458895184</v>
      </c>
      <c r="L1814" s="60">
        <f t="array" ref="L1814:O1814">TRANSPOSE(MMULT(Option!$B$25:$E$28, TRANSPOSE(H1814:K1814)))</f>
        <v>1.3717416748955544</v>
      </c>
      <c r="M1814" s="60">
        <v>0.53171435773397657</v>
      </c>
      <c r="N1814" s="60">
        <v>0.99644492681926411</v>
      </c>
      <c r="O1814" s="60">
        <v>1.1862044201389961</v>
      </c>
      <c r="P1814" s="56" t="str">
        <f t="shared" si="2267"/>
        <v>363/2</v>
      </c>
      <c r="R1814" s="80"/>
      <c r="S1814" s="3" t="s">
        <v>30</v>
      </c>
      <c r="T1814" s="60">
        <f ca="1"/>
        <v>-6.8442198775420016E-2</v>
      </c>
      <c r="U1814" s="60">
        <f ca="1"/>
        <v>-0.70861146263167185</v>
      </c>
      <c r="V1814" s="60">
        <f ca="1"/>
        <v>-0.29706996767920069</v>
      </c>
      <c r="W1814" s="60">
        <f ca="1"/>
        <v>-0.36723688056541959</v>
      </c>
      <c r="X1814" s="60">
        <f ca="1"/>
        <v>-0.62706150948808914</v>
      </c>
      <c r="Y1814" s="52">
        <f ca="1">$B$14 * EXP(($E$3 - $C$14^2/2) * Y$2 + $C$14*SQRT(Y$2)*T1814)</f>
        <v>98.45873499654833</v>
      </c>
      <c r="Z1814" s="52">
        <f ca="1">Y1814 * EXP(($E$3 - $C$14^2/2) * (Z$2-Y$2) + $C$14*SQRT(Z$2-Y$2)*U1814)</f>
        <v>80.002196261513305</v>
      </c>
      <c r="AA1814" s="52">
        <f ca="1">Z1814 * EXP(($E$3 - $C$14^2/2) * (AA$2-Z$2) + $C$14*SQRT(AA$2-Z$2)*V1814)</f>
        <v>73.547620711780326</v>
      </c>
      <c r="AB1814" s="52">
        <f ca="1">AA1814 * EXP(($E$3 - $C$14^2/2) * (AB$2-AA$2) + $C$14*SQRT(AB$2-AA$2)*W1814)</f>
        <v>66.205400164147633</v>
      </c>
      <c r="AC1814" s="52">
        <f ca="1">AB1814 * EXP(($E$3 - $C$14^2/2) * (AC$2-AB$2) + $C$14*SQRT(AC$2-AB$2)*X1814)</f>
        <v>55.127218631808404</v>
      </c>
      <c r="AD1814" s="47"/>
      <c r="AE1814" s="3" t="s">
        <v>68</v>
      </c>
      <c r="AF1814" s="52" t="b">
        <f ca="1">AND(AF1811&gt;$B$3, NOT(OR($AF1813:AF1813)))</f>
        <v>0</v>
      </c>
      <c r="AG1814" s="52" t="b">
        <f ca="1">AND(AG1811&gt;$B$3, NOT(OR($AF1813:AG1813)))</f>
        <v>0</v>
      </c>
      <c r="AH1814" s="52" t="b">
        <f ca="1">AND(AH1811&gt;$B$3, NOT(OR($AF1813:AH1813)))</f>
        <v>0</v>
      </c>
      <c r="AI1814" s="52" t="b">
        <f ca="1">AND(AI1811&gt;$B$3, NOT(OR($AF1813:AI1813)))</f>
        <v>0</v>
      </c>
      <c r="AJ1814" s="52" t="b">
        <f ca="1">AND(AJ1811&gt;$B$3, NOT(OR($AF1813:AJ1813)))</f>
        <v>0</v>
      </c>
      <c r="AK1814" s="74"/>
      <c r="AL1814" s="70"/>
    </row>
    <row r="1815" spans="7:38" ht="14.55" customHeight="1" x14ac:dyDescent="0.3">
      <c r="G1815" s="3">
        <v>1813</v>
      </c>
      <c r="H1815" s="58">
        <v>0.64476220535602902</v>
      </c>
      <c r="I1815" s="58">
        <v>0.56310987664090795</v>
      </c>
      <c r="J1815" s="58">
        <v>0.43467226807972914</v>
      </c>
      <c r="K1815" s="59">
        <v>1.0241074190987294</v>
      </c>
      <c r="L1815" s="60">
        <f t="array" ref="L1815:O1815">TRANSPOSE(MMULT(Option!$B$25:$E$28, TRANSPOSE(H1815:K1815)))</f>
        <v>0.64476220535602902</v>
      </c>
      <c r="M1815" s="60">
        <v>0.7740036089992528</v>
      </c>
      <c r="N1815" s="60">
        <v>0.7871386895593071</v>
      </c>
      <c r="O1815" s="60">
        <v>1.3671941997938859</v>
      </c>
      <c r="P1815" s="56" t="str">
        <f t="shared" si="2267"/>
        <v>363/3</v>
      </c>
      <c r="R1815" s="80">
        <v>454</v>
      </c>
      <c r="S1815" s="3" t="s">
        <v>28</v>
      </c>
      <c r="T1815" s="60">
        <f t="array" aca="1" ref="T1815:T1818" ca="1">TRANSPOSE(OFFSET($L$3, MATCH($R1815 &amp; "/" &amp; T$2, $P$3:$P$5002, 0) - 1, 0, 1, $E$1))</f>
        <v>-5.8801343764816064E-2</v>
      </c>
      <c r="U1815" s="60">
        <f t="array" aca="1" ref="U1815:U1818" ca="1">TRANSPOSE(OFFSET($L$3, MATCH($R1815 &amp; "/" &amp; U$2, $P$3:$P$5002, 0) - 1, 0, 1, $E$1))</f>
        <v>-8.2122310608670632E-2</v>
      </c>
      <c r="V1815" s="60">
        <f t="array" aca="1" ref="V1815:V1818" ca="1">TRANSPOSE(OFFSET($L$3, MATCH($R1815 &amp; "/" &amp; V$2, $P$3:$P$5002, 0) - 1, 0, 1, $E$1))</f>
        <v>-0.35932828219604634</v>
      </c>
      <c r="W1815" s="60">
        <f t="array" aca="1" ref="W1815:W1818" ca="1">TRANSPOSE(OFFSET($L$3, MATCH($R1815 &amp; "/" &amp; W$2, $P$3:$P$5002, 0) - 1, 0, 1, $E$1))</f>
        <v>-0.28853941032811598</v>
      </c>
      <c r="X1815" s="60">
        <f t="array" aca="1" ref="X1815:X1818" ca="1">TRANSPOSE(OFFSET($L$3, MATCH($R1815 &amp; "/" &amp; X$2, $P$3:$P$5002, 0) - 1, 0, 1, $E$1))</f>
        <v>-0.60942923412740413</v>
      </c>
      <c r="Y1815" s="52">
        <f ca="1">$B$11 * EXP(($E$3 - $C$11^2/2) * Y$2 + $C$11*SQRT(Y$2)*T1815)</f>
        <v>98.743915121374599</v>
      </c>
      <c r="Z1815" s="52">
        <f ca="1">Y1815 * EXP(($E$3 - $C$11^2/2) * (Z$2-Y$2) + $C$11*SQRT(Z$2-Y$2)*U1815)</f>
        <v>96.82382496557905</v>
      </c>
      <c r="AA1815" s="52">
        <f ca="1">Z1815 * EXP(($E$3 - $C$11^2/2) * (AA$2-Z$2) + $C$11*SQRT(AA$2-Z$2)*V1815)</f>
        <v>87.364987788665417</v>
      </c>
      <c r="AB1815" s="52">
        <f ca="1">AA1815 * EXP(($E$3 - $C$11^2/2) * (AB$2-AA$2) + $C$11*SQRT(AB$2-AA$2)*W1815)</f>
        <v>80.522188655717969</v>
      </c>
      <c r="AC1815" s="52">
        <f ca="1">AB1815 * EXP(($E$3 - $C$11^2/2) * (AC$2-AB$2) + $C$11*SQRT(AC$2-AB$2)*X1815)</f>
        <v>67.403976296867171</v>
      </c>
      <c r="AD1815" s="47"/>
      <c r="AE1815" s="3" t="s">
        <v>69</v>
      </c>
      <c r="AF1815" s="20" cm="1">
        <f t="array" aca="1" ref="AF1815" ca="1">MIN(Y1815:Y1818 / $D$11:$D$14)</f>
        <v>0.98743915121374604</v>
      </c>
      <c r="AG1815" s="20" cm="1">
        <f t="array" aca="1" ref="AG1815" ca="1">MIN(Z1815:Z1818 / $D$11:$D$14)</f>
        <v>0.96823824965579053</v>
      </c>
      <c r="AH1815" s="20" cm="1">
        <f t="array" aca="1" ref="AH1815" ca="1">MIN(AA1815:AA1818 / $D$11:$D$14)</f>
        <v>0.87364987788665416</v>
      </c>
      <c r="AI1815" s="20" cm="1">
        <f t="array" aca="1" ref="AI1815" ca="1">MIN(AB1815:AB1818 / $D$11:$D$14)</f>
        <v>0.80522188655717963</v>
      </c>
      <c r="AJ1815" s="20" cm="1">
        <f t="array" aca="1" ref="AJ1815" ca="1">MIN(AC1815:AC1818 / $D$11:$D$14)</f>
        <v>0.67403976296867174</v>
      </c>
      <c r="AK1815" s="72">
        <f t="array" aca="1" ref="AK1815" ca="1">SUMPRODUCT(AF1816:AJ1816, EXP(-$E$3*$AF$2:$AJ$2))</f>
        <v>130912.66188773618</v>
      </c>
      <c r="AL1815" s="70">
        <f ca="1">MAX(AC1816 - $D$11, 0) * EXP(-$E$2*$E$3)</f>
        <v>11.648325537183771</v>
      </c>
    </row>
    <row r="1816" spans="7:38" ht="14.55" customHeight="1" x14ac:dyDescent="0.3">
      <c r="G1816" s="3">
        <v>1814</v>
      </c>
      <c r="H1816" s="58">
        <v>0.63474570492984561</v>
      </c>
      <c r="I1816" s="58">
        <v>4.8263069525903472E-2</v>
      </c>
      <c r="J1816" s="58">
        <v>0.14531824644754335</v>
      </c>
      <c r="K1816" s="59">
        <v>-1.1498975319126252</v>
      </c>
      <c r="L1816" s="60">
        <f t="array" ref="L1816:O1816">TRANSPOSE(MMULT(Option!$B$25:$E$28, TRANSPOSE(H1816:K1816)))</f>
        <v>0.63474570492984561</v>
      </c>
      <c r="M1816" s="60">
        <v>0.29813211584661209</v>
      </c>
      <c r="N1816" s="60">
        <v>0.3941709987998645</v>
      </c>
      <c r="O1816" s="60">
        <v>-0.68981367825308459</v>
      </c>
      <c r="P1816" s="56" t="str">
        <f t="shared" si="2267"/>
        <v>363/4</v>
      </c>
      <c r="R1816" s="80"/>
      <c r="S1816" s="3" t="s">
        <v>29</v>
      </c>
      <c r="T1816" s="60">
        <f ca="1"/>
        <v>0.73015781254103707</v>
      </c>
      <c r="U1816" s="60">
        <f ca="1"/>
        <v>0.80011452657410054</v>
      </c>
      <c r="V1816" s="60">
        <f ca="1"/>
        <v>0.8476746471877985</v>
      </c>
      <c r="W1816" s="60">
        <f ca="1"/>
        <v>-1.0837878332933648</v>
      </c>
      <c r="X1816" s="60">
        <f ca="1"/>
        <v>-0.91287331856509524</v>
      </c>
      <c r="Y1816" s="52">
        <f ca="1">$B$12 * EXP(($E$3 - $C$12^2/2) * Y$2 + $C$12*SQRT(Y$2)*T1816)</f>
        <v>125.11302512394577</v>
      </c>
      <c r="Z1816" s="52">
        <f ca="1">Y1816 * EXP(($E$3 - $C$12^2/2) * (Z$2-Y$2) + $C$12*SQRT(Z$2-Y$2)*U1816)</f>
        <v>159.85255957334479</v>
      </c>
      <c r="AA1816" s="52">
        <f ca="1">Z1816 * EXP(($E$3 - $C$12^2/2) * (AA$2-Z$2) + $C$12*SQRT(AA$2-Z$2)*V1816)</f>
        <v>207.17301841040725</v>
      </c>
      <c r="AB1816" s="52">
        <f ca="1">AA1816 * EXP(($E$3 - $C$12^2/2) * (AB$2-AA$2) + $C$12*SQRT(AB$2-AA$2)*W1816)</f>
        <v>150.4179769387174</v>
      </c>
      <c r="AC1816" s="52">
        <f ca="1">AB1816 * EXP(($E$3 - $C$12^2/2) * (AC$2-AB$2) + $C$12*SQRT(AC$2-AB$2)*X1816)</f>
        <v>114.95674605159685</v>
      </c>
      <c r="AD1816" s="47"/>
      <c r="AE1816" s="3" t="s">
        <v>47</v>
      </c>
      <c r="AF1816" s="64">
        <f t="shared" ref="AF1816" ca="1" si="2293">($B$5*AF1818 + (1 + $B$6)*AF1817)*$B$2</f>
        <v>15000</v>
      </c>
      <c r="AG1816" s="64">
        <f t="shared" ref="AG1816" ca="1" si="2294">($B$5*AG1818 + (1 + $B$6)*AG1817)*$B$2</f>
        <v>15000</v>
      </c>
      <c r="AH1816" s="64">
        <f t="shared" ref="AH1816" ca="1" si="2295">($B$5*AH1818 + (1 + $B$6)*AH1817)*$B$2</f>
        <v>15000</v>
      </c>
      <c r="AI1816" s="64">
        <f t="shared" ref="AI1816" ca="1" si="2296">($B$5*AI1818 + (1 + $B$6)*AI1817)*$B$2</f>
        <v>15000</v>
      </c>
      <c r="AJ1816" s="64" cm="1">
        <f t="array" aca="1" ref="AJ1816" ca="1">($B$5*AJ1818 + (1 + $B$6)*AJ1817 + AND(NOT(AF1817:AJ1817)))*$B$2</f>
        <v>100000</v>
      </c>
      <c r="AK1816" s="73"/>
      <c r="AL1816" s="70"/>
    </row>
    <row r="1817" spans="7:38" ht="14.55" customHeight="1" x14ac:dyDescent="0.3">
      <c r="G1817" s="3">
        <v>1815</v>
      </c>
      <c r="H1817" s="58">
        <v>-0.34227507196968054</v>
      </c>
      <c r="I1817" s="58">
        <v>0.40955958701895023</v>
      </c>
      <c r="J1817" s="58">
        <v>-6.4317045392121935E-2</v>
      </c>
      <c r="K1817" s="59">
        <v>0.76545535260612785</v>
      </c>
      <c r="L1817" s="60">
        <f t="array" ref="L1817:O1817">TRANSPOSE(MMULT(Option!$B$25:$E$28, TRANSPOSE(H1817:K1817)))</f>
        <v>-0.34227507196968054</v>
      </c>
      <c r="M1817" s="60">
        <v>0.23845753303396633</v>
      </c>
      <c r="N1817" s="60">
        <v>-8.6152462342637973E-2</v>
      </c>
      <c r="O1817" s="60">
        <v>0.61328124634768855</v>
      </c>
      <c r="P1817" s="56" t="str">
        <f t="shared" si="2267"/>
        <v>363/5</v>
      </c>
      <c r="R1817" s="80"/>
      <c r="S1817" s="3" t="s">
        <v>31</v>
      </c>
      <c r="T1817" s="60">
        <f ca="1"/>
        <v>2.3397905962280952</v>
      </c>
      <c r="U1817" s="60">
        <f ca="1"/>
        <v>-0.26985918896125233</v>
      </c>
      <c r="V1817" s="60">
        <f ca="1"/>
        <v>-1.7076009178923623</v>
      </c>
      <c r="W1817" s="60">
        <f ca="1"/>
        <v>-0.94707932691688557</v>
      </c>
      <c r="X1817" s="60">
        <f ca="1"/>
        <v>3.6137194123520011E-3</v>
      </c>
      <c r="Y1817" s="52">
        <f ca="1">$B$13 * EXP(($E$3 - $C$13^2/2) * Y$2 + $C$13*SQRT(Y$2)*T1817)</f>
        <v>202.77710378128333</v>
      </c>
      <c r="Z1817" s="52">
        <f ca="1">Y1817 * EXP(($E$3 - $C$13^2/2) * (Z$2-Y$2) + $C$13*SQRT(Z$2-Y$2)*U1817)</f>
        <v>187.94504535709507</v>
      </c>
      <c r="AA1817" s="52">
        <f ca="1">Z1817 * EXP(($E$3 - $C$13^2/2) * (AA$2-Z$2) + $C$13*SQRT(AA$2-Z$2)*V1817)</f>
        <v>113.16753516416433</v>
      </c>
      <c r="AB1817" s="52">
        <f ca="1">AA1817 * EXP(($E$3 - $C$13^2/2) * (AB$2-AA$2) + $C$13*SQRT(AB$2-AA$2)*W1817)</f>
        <v>85.605157690426765</v>
      </c>
      <c r="AC1817" s="52">
        <f ca="1">AB1817 * EXP(($E$3 - $C$13^2/2) * (AC$2-AB$2) + $C$13*SQRT(AC$2-AB$2)*X1817)</f>
        <v>86.12757700321697</v>
      </c>
      <c r="AD1817" s="47"/>
      <c r="AE1817" s="3" t="s">
        <v>46</v>
      </c>
      <c r="AF1817" s="52" t="b">
        <f t="shared" ref="AF1817" ca="1" si="2297">AF1815 &gt;= $B$4</f>
        <v>0</v>
      </c>
      <c r="AG1817" s="52" t="b">
        <f t="array" aca="1" ref="AG1817" ca="1">AND(AG1815 &gt;= $B$4, NOT(OR($AF1817:AF1817)))</f>
        <v>0</v>
      </c>
      <c r="AH1817" s="52" t="b">
        <f t="array" aca="1" ref="AH1817" ca="1">AND(AH1815 &gt;= $B$4, NOT(OR($AF1817:AG1817)))</f>
        <v>0</v>
      </c>
      <c r="AI1817" s="52" t="b">
        <f t="array" aca="1" ref="AI1817" ca="1">AND(AI1815 &gt;= $B$4, NOT(OR($AF1817:AH1817)))</f>
        <v>0</v>
      </c>
      <c r="AJ1817" s="52" t="b">
        <f t="array" aca="1" ref="AJ1817" ca="1">AND(AJ1815 &gt;= $B$4, NOT(OR($AF1817:AI1817)))</f>
        <v>0</v>
      </c>
      <c r="AK1817" s="73"/>
      <c r="AL1817" s="70"/>
    </row>
    <row r="1818" spans="7:38" ht="14.55" customHeight="1" x14ac:dyDescent="0.3">
      <c r="G1818" s="3">
        <v>1816</v>
      </c>
      <c r="H1818" s="58">
        <v>0.94351910443502651</v>
      </c>
      <c r="I1818" s="58">
        <v>-0.75397428506629072</v>
      </c>
      <c r="J1818" s="58">
        <v>1.0113052199233399</v>
      </c>
      <c r="K1818" s="59">
        <v>1.0480941534509836</v>
      </c>
      <c r="L1818" s="60">
        <f t="array" ref="L1818:O1818">TRANSPOSE(MMULT(Option!$B$25:$E$28, TRANSPOSE(H1818:K1818)))</f>
        <v>0.94351910443502651</v>
      </c>
      <c r="M1818" s="60">
        <v>-0.31362120489928735</v>
      </c>
      <c r="N1818" s="60">
        <v>1.0682103825455604</v>
      </c>
      <c r="O1818" s="60">
        <v>1.274891607045868</v>
      </c>
      <c r="P1818" s="56" t="str">
        <f t="shared" si="2267"/>
        <v>364/1</v>
      </c>
      <c r="R1818" s="80"/>
      <c r="S1818" s="3" t="s">
        <v>30</v>
      </c>
      <c r="T1818" s="60">
        <f ca="1"/>
        <v>2.0822069066848838</v>
      </c>
      <c r="U1818" s="60">
        <f ca="1"/>
        <v>-1.1796875888438705</v>
      </c>
      <c r="V1818" s="60">
        <f ca="1"/>
        <v>0.7450660725149324</v>
      </c>
      <c r="W1818" s="60">
        <f ca="1"/>
        <v>-0.18132628609400653</v>
      </c>
      <c r="X1818" s="60">
        <f ca="1"/>
        <v>-2.1533555696378737</v>
      </c>
      <c r="Y1818" s="52">
        <f ca="1">$B$14 * EXP(($E$3 - $C$14^2/2) * Y$2 + $C$14*SQRT(Y$2)*T1818)</f>
        <v>187.69761892818789</v>
      </c>
      <c r="Z1818" s="52">
        <f ca="1">Y1818 * EXP(($E$3 - $C$14^2/2) * (Z$2-Y$2) + $C$14*SQRT(Z$2-Y$2)*U1818)</f>
        <v>132.41302056988019</v>
      </c>
      <c r="AA1818" s="52">
        <f ca="1">Z1818 * EXP(($E$3 - $C$14^2/2) * (AA$2-Z$2) + $C$14*SQRT(AA$2-Z$2)*V1818)</f>
        <v>166.40853233011691</v>
      </c>
      <c r="AB1818" s="52">
        <f ca="1">AA1818 * EXP(($E$3 - $C$14^2/2) * (AB$2-AA$2) + $C$14*SQRT(AB$2-AA$2)*W1818)</f>
        <v>158.38803141338903</v>
      </c>
      <c r="AC1818" s="52">
        <f ca="1">AB1818 * EXP(($E$3 - $C$14^2/2) * (AC$2-AB$2) + $C$14*SQRT(AC$2-AB$2)*X1818)</f>
        <v>83.43277738598718</v>
      </c>
      <c r="AD1818" s="47"/>
      <c r="AE1818" s="3" t="s">
        <v>68</v>
      </c>
      <c r="AF1818" s="52" t="b">
        <f ca="1">AND(AF1815&gt;$B$3, NOT(OR($AF1817:AF1817)))</f>
        <v>1</v>
      </c>
      <c r="AG1818" s="52" t="b">
        <f ca="1">AND(AG1815&gt;$B$3, NOT(OR($AF1817:AG1817)))</f>
        <v>1</v>
      </c>
      <c r="AH1818" s="52" t="b">
        <f ca="1">AND(AH1815&gt;$B$3, NOT(OR($AF1817:AH1817)))</f>
        <v>1</v>
      </c>
      <c r="AI1818" s="52" t="b">
        <f ca="1">AND(AI1815&gt;$B$3, NOT(OR($AF1817:AI1817)))</f>
        <v>1</v>
      </c>
      <c r="AJ1818" s="52" t="b">
        <f ca="1">AND(AJ1815&gt;$B$3, NOT(OR($AF1817:AJ1817)))</f>
        <v>0</v>
      </c>
      <c r="AK1818" s="74"/>
      <c r="AL1818" s="70"/>
    </row>
    <row r="1819" spans="7:38" ht="14.55" customHeight="1" x14ac:dyDescent="0.3">
      <c r="G1819" s="3">
        <v>1817</v>
      </c>
      <c r="H1819" s="58">
        <v>0.83029529407644453</v>
      </c>
      <c r="I1819" s="58">
        <v>-2.2494432672567002</v>
      </c>
      <c r="J1819" s="58">
        <v>1.5634494793176026</v>
      </c>
      <c r="K1819" s="59">
        <v>-0.54657273292431374</v>
      </c>
      <c r="L1819" s="60">
        <f t="array" ref="L1819:O1819">TRANSPOSE(MMULT(Option!$B$25:$E$28, TRANSPOSE(H1819:K1819)))</f>
        <v>0.83029529407644453</v>
      </c>
      <c r="M1819" s="60">
        <v>-1.7295306911119439</v>
      </c>
      <c r="N1819" s="60">
        <v>1.1162690156726554</v>
      </c>
      <c r="O1819" s="60">
        <v>-0.41982723200748273</v>
      </c>
      <c r="P1819" s="56" t="str">
        <f t="shared" si="2267"/>
        <v>364/2</v>
      </c>
      <c r="R1819" s="80">
        <v>455</v>
      </c>
      <c r="S1819" s="3" t="s">
        <v>28</v>
      </c>
      <c r="T1819" s="60">
        <f t="array" aca="1" ref="T1819:T1822" ca="1">TRANSPOSE(OFFSET($L$3, MATCH($R1819 &amp; "/" &amp; T$2, $P$3:$P$5002, 0) - 1, 0, 1, $E$1))</f>
        <v>0.77148248441377287</v>
      </c>
      <c r="U1819" s="60">
        <f t="array" aca="1" ref="U1819:U1822" ca="1">TRANSPOSE(OFFSET($L$3, MATCH($R1819 &amp; "/" &amp; U$2, $P$3:$P$5002, 0) - 1, 0, 1, $E$1))</f>
        <v>1.7527760831235244</v>
      </c>
      <c r="V1819" s="60">
        <f t="array" aca="1" ref="V1819:V1822" ca="1">TRANSPOSE(OFFSET($L$3, MATCH($R1819 &amp; "/" &amp; V$2, $P$3:$P$5002, 0) - 1, 0, 1, $E$1))</f>
        <v>9.4057273961773297E-2</v>
      </c>
      <c r="W1819" s="60">
        <f t="array" aca="1" ref="W1819:W1822" ca="1">TRANSPOSE(OFFSET($L$3, MATCH($R1819 &amp; "/" &amp; W$2, $P$3:$P$5002, 0) - 1, 0, 1, $E$1))</f>
        <v>-1.517204284709861</v>
      </c>
      <c r="X1819" s="60">
        <f t="array" aca="1" ref="X1819:X1822" ca="1">TRANSPOSE(OFFSET($L$3, MATCH($R1819 &amp; "/" &amp; X$2, $P$3:$P$5002, 0) - 1, 0, 1, $E$1))</f>
        <v>-7.6154001310805602E-2</v>
      </c>
      <c r="Y1819" s="52">
        <f ca="1">$B$11 * EXP(($E$3 - $C$11^2/2) * Y$2 + $C$11*SQRT(Y$2)*T1819)</f>
        <v>126.6737560513057</v>
      </c>
      <c r="Z1819" s="52">
        <f ca="1">Y1819 * EXP(($E$3 - $C$11^2/2) * (Z$2-Y$2) + $C$11*SQRT(Z$2-Y$2)*U1819)</f>
        <v>215.38944383358702</v>
      </c>
      <c r="AA1819" s="52">
        <f ca="1">Z1819 * EXP(($E$3 - $C$11^2/2) * (AA$2-Z$2) + $C$11*SQRT(AA$2-Z$2)*V1819)</f>
        <v>222.66422927476594</v>
      </c>
      <c r="AB1819" s="52">
        <f ca="1">AA1819 * EXP(($E$3 - $C$11^2/2) * (AB$2-AA$2) + $C$11*SQRT(AB$2-AA$2)*W1819)</f>
        <v>141.95408397527675</v>
      </c>
      <c r="AC1819" s="52">
        <f ca="1">AB1819 * EXP(($E$3 - $C$11^2/2) * (AC$2-AB$2) + $C$11*SQRT(AC$2-AB$2)*X1819)</f>
        <v>139.44321432703074</v>
      </c>
      <c r="AD1819" s="47"/>
      <c r="AE1819" s="3" t="s">
        <v>69</v>
      </c>
      <c r="AF1819" s="20" cm="1">
        <f t="array" aca="1" ref="AF1819" ca="1">MIN(Y1819:Y1822 / $D$11:$D$14)</f>
        <v>0.89070622026946755</v>
      </c>
      <c r="AG1819" s="20" cm="1">
        <f t="array" aca="1" ref="AG1819" ca="1">MIN(Z1819:Z1822 / $D$11:$D$14)</f>
        <v>1.1462676245853209</v>
      </c>
      <c r="AH1819" s="20" cm="1">
        <f t="array" aca="1" ref="AH1819" ca="1">MIN(AA1819:AA1822 / $D$11:$D$14)</f>
        <v>1.0746566491450522</v>
      </c>
      <c r="AI1819" s="20" cm="1">
        <f t="array" aca="1" ref="AI1819" ca="1">MIN(AB1819:AB1822 / $D$11:$D$14)</f>
        <v>1.017103941842292</v>
      </c>
      <c r="AJ1819" s="20" cm="1">
        <f t="array" aca="1" ref="AJ1819" ca="1">MIN(AC1819:AC1822 / $D$11:$D$14)</f>
        <v>0.93973714441502121</v>
      </c>
      <c r="AK1819" s="72">
        <f t="array" aca="1" ref="AK1819" ca="1">SUMPRODUCT(AF1820:AJ1820, EXP(-$E$3*$AF$2:$AJ$2))</f>
        <v>142594.67363380725</v>
      </c>
      <c r="AL1819" s="70">
        <f ca="1">MAX(AC1820 - $D$11, 0) * EXP(-$E$2*$E$3)</f>
        <v>0</v>
      </c>
    </row>
    <row r="1820" spans="7:38" ht="14.55" customHeight="1" x14ac:dyDescent="0.3">
      <c r="G1820" s="3">
        <v>1818</v>
      </c>
      <c r="H1820" s="58">
        <v>-0.3626274813441468</v>
      </c>
      <c r="I1820" s="58">
        <v>-0.429038743252661</v>
      </c>
      <c r="J1820" s="58">
        <v>2.0639158462006812</v>
      </c>
      <c r="K1820" s="59">
        <v>-1.3088569349632477</v>
      </c>
      <c r="L1820" s="60">
        <f t="array" ref="L1820:O1820">TRANSPOSE(MMULT(Option!$B$25:$E$28, TRANSPOSE(H1820:K1820)))</f>
        <v>-0.3626274813441468</v>
      </c>
      <c r="M1820" s="60">
        <v>-0.53827149594246737</v>
      </c>
      <c r="N1820" s="60">
        <v>1.5553583545840151</v>
      </c>
      <c r="O1820" s="60">
        <v>-0.97540269894291276</v>
      </c>
      <c r="P1820" s="56" t="str">
        <f t="shared" si="2267"/>
        <v>364/3</v>
      </c>
      <c r="R1820" s="80"/>
      <c r="S1820" s="3" t="s">
        <v>29</v>
      </c>
      <c r="T1820" s="60">
        <f ca="1"/>
        <v>-0.40246874998193249</v>
      </c>
      <c r="U1820" s="60">
        <f ca="1"/>
        <v>1.6046571660115632</v>
      </c>
      <c r="V1820" s="60">
        <f ca="1"/>
        <v>-1.012184367970709</v>
      </c>
      <c r="W1820" s="60">
        <f ca="1"/>
        <v>-0.20013966068576294</v>
      </c>
      <c r="X1820" s="60">
        <f ca="1"/>
        <v>-0.28038130878613998</v>
      </c>
      <c r="Y1820" s="52">
        <f ca="1">$B$12 * EXP(($E$3 - $C$12^2/2) * Y$2 + $C$12*SQRT(Y$2)*T1820)</f>
        <v>89.070622026946751</v>
      </c>
      <c r="Z1820" s="52">
        <f ca="1">Y1820 * EXP(($E$3 - $C$12^2/2) * (Z$2-Y$2) + $C$12*SQRT(Z$2-Y$2)*U1820)</f>
        <v>144.86854004276088</v>
      </c>
      <c r="AA1820" s="52">
        <f ca="1">Z1820 * EXP(($E$3 - $C$12^2/2) * (AA$2-Z$2) + $C$12*SQRT(AA$2-Z$2)*V1820)</f>
        <v>107.46566491450523</v>
      </c>
      <c r="AB1820" s="52">
        <f ca="1">AA1820 * EXP(($E$3 - $C$12^2/2) * (AB$2-AA$2) + $C$12*SQRT(AB$2-AA$2)*W1820)</f>
        <v>101.7103941842292</v>
      </c>
      <c r="AC1820" s="52">
        <f ca="1">AB1820 * EXP(($E$3 - $C$12^2/2) * (AC$2-AB$2) + $C$12*SQRT(AC$2-AB$2)*X1820)</f>
        <v>93.973714441502125</v>
      </c>
      <c r="AD1820" s="47"/>
      <c r="AE1820" s="3" t="s">
        <v>47</v>
      </c>
      <c r="AF1820" s="64">
        <f t="shared" ref="AF1820" ca="1" si="2298">($B$5*AF1822 + (1 + $B$6)*AF1821)*$B$2</f>
        <v>15000</v>
      </c>
      <c r="AG1820" s="64">
        <f t="shared" ref="AG1820" ca="1" si="2299">($B$5*AG1822 + (1 + $B$6)*AG1821)*$B$2</f>
        <v>15000</v>
      </c>
      <c r="AH1820" s="64">
        <f t="shared" ref="AH1820" ca="1" si="2300">($B$5*AH1822 + (1 + $B$6)*AH1821)*$B$2</f>
        <v>15000</v>
      </c>
      <c r="AI1820" s="64">
        <f t="shared" ref="AI1820" ca="1" si="2301">($B$5*AI1822 + (1 + $B$6)*AI1821)*$B$2</f>
        <v>15000</v>
      </c>
      <c r="AJ1820" s="64" cm="1">
        <f t="array" aca="1" ref="AJ1820" ca="1">($B$5*AJ1822 + (1 + $B$6)*AJ1821 + AND(NOT(AF1821:AJ1821)))*$B$2</f>
        <v>114999.99999999999</v>
      </c>
      <c r="AK1820" s="73"/>
      <c r="AL1820" s="70"/>
    </row>
    <row r="1821" spans="7:38" ht="14.55" customHeight="1" x14ac:dyDescent="0.3">
      <c r="G1821" s="3">
        <v>1819</v>
      </c>
      <c r="H1821" s="58">
        <v>0.88369482835089153</v>
      </c>
      <c r="I1821" s="58">
        <v>-0.60686076050262128</v>
      </c>
      <c r="J1821" s="58">
        <v>-0.40152816736234803</v>
      </c>
      <c r="K1821" s="59">
        <v>2.0443011287382395</v>
      </c>
      <c r="L1821" s="60">
        <f t="array" ref="L1821:O1821">TRANSPOSE(MMULT(Option!$B$25:$E$28, TRANSPOSE(H1821:K1821)))</f>
        <v>0.88369482835089153</v>
      </c>
      <c r="M1821" s="60">
        <v>-0.20271914291998916</v>
      </c>
      <c r="N1821" s="60">
        <v>-0.1581017494861392</v>
      </c>
      <c r="O1821" s="60">
        <v>1.8668291052857471</v>
      </c>
      <c r="P1821" s="56" t="str">
        <f t="shared" si="2267"/>
        <v>364/4</v>
      </c>
      <c r="R1821" s="80"/>
      <c r="S1821" s="3" t="s">
        <v>31</v>
      </c>
      <c r="T1821" s="60">
        <f ca="1"/>
        <v>0.52946066206164655</v>
      </c>
      <c r="U1821" s="60">
        <f ca="1"/>
        <v>-0.10775692761035816</v>
      </c>
      <c r="V1821" s="60">
        <f ca="1"/>
        <v>0.68502643986829015</v>
      </c>
      <c r="W1821" s="60">
        <f ca="1"/>
        <v>-0.90550312962631196</v>
      </c>
      <c r="X1821" s="60">
        <f ca="1"/>
        <v>0.29351583949981253</v>
      </c>
      <c r="Y1821" s="52">
        <f ca="1">$B$13 * EXP(($E$3 - $C$13^2/2) * Y$2 + $C$13*SQRT(Y$2)*T1821)</f>
        <v>117.80236938106393</v>
      </c>
      <c r="Z1821" s="52">
        <f ca="1">Y1821 * EXP(($E$3 - $C$13^2/2) * (Z$2-Y$2) + $C$13*SQRT(Z$2-Y$2)*U1821)</f>
        <v>114.62676245853208</v>
      </c>
      <c r="AA1821" s="52">
        <f ca="1">Z1821 * EXP(($E$3 - $C$13^2/2) * (AA$2-Z$2) + $C$13*SQRT(AA$2-Z$2)*V1821)</f>
        <v>141.4843681134071</v>
      </c>
      <c r="AB1821" s="52">
        <f ca="1">AA1821 * EXP(($E$3 - $C$13^2/2) * (AB$2-AA$2) + $C$13*SQRT(AB$2-AA$2)*W1821)</f>
        <v>108.36859135750188</v>
      </c>
      <c r="AC1821" s="52">
        <f ca="1">AB1821 * EXP(($E$3 - $C$13^2/2) * (AC$2-AB$2) + $C$13*SQRT(AC$2-AB$2)*X1821)</f>
        <v>118.93689415647415</v>
      </c>
      <c r="AD1821" s="47"/>
      <c r="AE1821" s="3" t="s">
        <v>46</v>
      </c>
      <c r="AF1821" s="52" t="b">
        <f t="shared" ref="AF1821" ca="1" si="2302">AF1819 &gt;= $B$4</f>
        <v>0</v>
      </c>
      <c r="AG1821" s="52" t="b">
        <f t="array" aca="1" ref="AG1821" ca="1">AND(AG1819 &gt;= $B$4, NOT(OR($AF1821:AF1821)))</f>
        <v>0</v>
      </c>
      <c r="AH1821" s="52" t="b">
        <f t="array" aca="1" ref="AH1821" ca="1">AND(AH1819 &gt;= $B$4, NOT(OR($AF1821:AG1821)))</f>
        <v>0</v>
      </c>
      <c r="AI1821" s="52" t="b">
        <f t="array" aca="1" ref="AI1821" ca="1">AND(AI1819 &gt;= $B$4, NOT(OR($AF1821:AH1821)))</f>
        <v>0</v>
      </c>
      <c r="AJ1821" s="52" t="b">
        <f t="array" aca="1" ref="AJ1821" ca="1">AND(AJ1819 &gt;= $B$4, NOT(OR($AF1821:AI1821)))</f>
        <v>0</v>
      </c>
      <c r="AK1821" s="73"/>
      <c r="AL1821" s="70"/>
    </row>
    <row r="1822" spans="7:38" ht="14.55" customHeight="1" x14ac:dyDescent="0.3">
      <c r="G1822" s="3">
        <v>1820</v>
      </c>
      <c r="H1822" s="58">
        <v>-0.57272743554594752</v>
      </c>
      <c r="I1822" s="58">
        <v>0.54625379817767294</v>
      </c>
      <c r="J1822" s="58">
        <v>-0.381486544145756</v>
      </c>
      <c r="K1822" s="59">
        <v>-0.12765383238128722</v>
      </c>
      <c r="L1822" s="60">
        <f t="array" ref="L1822:O1822">TRANSPOSE(MMULT(Option!$B$25:$E$28, TRANSPOSE(H1822:K1822)))</f>
        <v>-0.57272743554594752</v>
      </c>
      <c r="M1822" s="60">
        <v>0.27155890154288431</v>
      </c>
      <c r="N1822" s="60">
        <v>-0.42111162420695814</v>
      </c>
      <c r="O1822" s="60">
        <v>-0.26982291292415372</v>
      </c>
      <c r="P1822" s="56" t="str">
        <f t="shared" si="2267"/>
        <v>364/5</v>
      </c>
      <c r="R1822" s="80"/>
      <c r="S1822" s="3" t="s">
        <v>30</v>
      </c>
      <c r="T1822" s="60">
        <f ca="1"/>
        <v>0.51415563108032125</v>
      </c>
      <c r="U1822" s="60">
        <f ca="1"/>
        <v>0.67641641455950308</v>
      </c>
      <c r="V1822" s="60">
        <f ca="1"/>
        <v>0.18696693034190956</v>
      </c>
      <c r="W1822" s="60">
        <f ca="1"/>
        <v>-1.2159664273524611</v>
      </c>
      <c r="X1822" s="60">
        <f ca="1"/>
        <v>-0.34120585228461098</v>
      </c>
      <c r="Y1822" s="52">
        <f ca="1">$B$14 * EXP(($E$3 - $C$14^2/2) * Y$2 + $C$14*SQRT(Y$2)*T1822)</f>
        <v>117.26271856110083</v>
      </c>
      <c r="Z1822" s="52">
        <f ca="1">Y1822 * EXP(($E$3 - $C$14^2/2) * (Z$2-Y$2) + $C$14*SQRT(Z$2-Y$2)*U1822)</f>
        <v>144.36456472171855</v>
      </c>
      <c r="AA1822" s="52">
        <f ca="1">Z1822 * EXP(($E$3 - $C$14^2/2) * (AA$2-Z$2) + $C$14*SQRT(AA$2-Z$2)*V1822)</f>
        <v>153.45876189479287</v>
      </c>
      <c r="AB1822" s="52">
        <f ca="1">AA1822 * EXP(($E$3 - $C$14^2/2) * (AB$2-AA$2) + $C$14*SQRT(AB$2-AA$2)*W1822)</f>
        <v>107.08703880583377</v>
      </c>
      <c r="AC1822" s="52">
        <f ca="1">AB1822 * EXP(($E$3 - $C$14^2/2) * (AC$2-AB$2) + $C$14*SQRT(AC$2-AB$2)*X1822)</f>
        <v>97.152333480484074</v>
      </c>
      <c r="AD1822" s="47"/>
      <c r="AE1822" s="3" t="s">
        <v>68</v>
      </c>
      <c r="AF1822" s="52" t="b">
        <f ca="1">AND(AF1819&gt;$B$3, NOT(OR($AF1821:AF1821)))</f>
        <v>1</v>
      </c>
      <c r="AG1822" s="52" t="b">
        <f ca="1">AND(AG1819&gt;$B$3, NOT(OR($AF1821:AG1821)))</f>
        <v>1</v>
      </c>
      <c r="AH1822" s="52" t="b">
        <f ca="1">AND(AH1819&gt;$B$3, NOT(OR($AF1821:AH1821)))</f>
        <v>1</v>
      </c>
      <c r="AI1822" s="52" t="b">
        <f ca="1">AND(AI1819&gt;$B$3, NOT(OR($AF1821:AI1821)))</f>
        <v>1</v>
      </c>
      <c r="AJ1822" s="52" t="b">
        <f ca="1">AND(AJ1819&gt;$B$3, NOT(OR($AF1821:AJ1821)))</f>
        <v>1</v>
      </c>
      <c r="AK1822" s="74"/>
      <c r="AL1822" s="70"/>
    </row>
    <row r="1823" spans="7:38" ht="14.55" customHeight="1" x14ac:dyDescent="0.3">
      <c r="G1823" s="3">
        <v>1821</v>
      </c>
      <c r="H1823" s="58">
        <v>1.2084172977553815</v>
      </c>
      <c r="I1823" s="58">
        <v>1.9410100969925221</v>
      </c>
      <c r="J1823" s="58">
        <v>0.67412274233193359</v>
      </c>
      <c r="K1823" s="59">
        <v>0.3044529387688627</v>
      </c>
      <c r="L1823" s="60">
        <f t="array" ref="L1823:O1823">TRANSPOSE(MMULT(Option!$B$25:$E$28, TRANSPOSE(H1823:K1823)))</f>
        <v>1.2084172977553815</v>
      </c>
      <c r="M1823" s="60">
        <v>2.2623320579305144</v>
      </c>
      <c r="N1823" s="60">
        <v>1.5837314631293125</v>
      </c>
      <c r="O1823" s="60">
        <v>1.3839358802529884</v>
      </c>
      <c r="P1823" s="56" t="str">
        <f t="shared" si="2267"/>
        <v>365/1</v>
      </c>
      <c r="R1823" s="80">
        <v>456</v>
      </c>
      <c r="S1823" s="3" t="s">
        <v>28</v>
      </c>
      <c r="T1823" s="60">
        <f t="array" aca="1" ref="T1823:T1826" ca="1">TRANSPOSE(OFFSET($L$3, MATCH($R1823 &amp; "/" &amp; T$2, $P$3:$P$5002, 0) - 1, 0, 1, $E$1))</f>
        <v>0.41751103074937523</v>
      </c>
      <c r="U1823" s="60">
        <f t="array" aca="1" ref="U1823:U1826" ca="1">TRANSPOSE(OFFSET($L$3, MATCH($R1823 &amp; "/" &amp; U$2, $P$3:$P$5002, 0) - 1, 0, 1, $E$1))</f>
        <v>1.8334488798921438</v>
      </c>
      <c r="V1823" s="60">
        <f t="array" aca="1" ref="V1823:V1826" ca="1">TRANSPOSE(OFFSET($L$3, MATCH($R1823 &amp; "/" &amp; V$2, $P$3:$P$5002, 0) - 1, 0, 1, $E$1))</f>
        <v>-1.3466397390463549</v>
      </c>
      <c r="W1823" s="60">
        <f t="array" aca="1" ref="W1823:W1826" ca="1">TRANSPOSE(OFFSET($L$3, MATCH($R1823 &amp; "/" &amp; W$2, $P$3:$P$5002, 0) - 1, 0, 1, $E$1))</f>
        <v>1.0944786250160456</v>
      </c>
      <c r="X1823" s="60">
        <f t="array" aca="1" ref="X1823:X1826" ca="1">TRANSPOSE(OFFSET($L$3, MATCH($R1823 &amp; "/" &amp; X$2, $P$3:$P$5002, 0) - 1, 0, 1, $E$1))</f>
        <v>0.84239210355882121</v>
      </c>
      <c r="Y1823" s="52">
        <f ca="1">$B$11 * EXP(($E$3 - $C$11^2/2) * Y$2 + $C$11*SQRT(Y$2)*T1823)</f>
        <v>113.9116895599464</v>
      </c>
      <c r="Z1823" s="52">
        <f ca="1">Y1823 * EXP(($E$3 - $C$11^2/2) * (Z$2-Y$2) + $C$11*SQRT(Z$2-Y$2)*U1823)</f>
        <v>198.43431909093098</v>
      </c>
      <c r="AA1823" s="52">
        <f ca="1">Z1823 * EXP(($E$3 - $C$11^2/2) * (AA$2-Z$2) + $C$11*SQRT(AA$2-Z$2)*V1823)</f>
        <v>133.14865854802946</v>
      </c>
      <c r="AB1823" s="52">
        <f ca="1">AA1823 * EXP(($E$3 - $C$11^2/2) * (AB$2-AA$2) + $C$11*SQRT(AB$2-AA$2)*W1823)</f>
        <v>185.82582773330856</v>
      </c>
      <c r="AC1823" s="52">
        <f ca="1">AB1823 * EXP(($E$3 - $C$11^2/2) * (AC$2-AB$2) + $C$11*SQRT(AC$2-AB$2)*X1823)</f>
        <v>240.45367610354555</v>
      </c>
      <c r="AD1823" s="47"/>
      <c r="AE1823" s="3" t="s">
        <v>69</v>
      </c>
      <c r="AF1823" s="20" cm="1">
        <f t="array" aca="1" ref="AF1823" ca="1">MIN(Y1823:Y1826 / $D$11:$D$14)</f>
        <v>0.67027890124243272</v>
      </c>
      <c r="AG1823" s="20" cm="1">
        <f t="array" aca="1" ref="AG1823" ca="1">MIN(Z1823:Z1826 / $D$11:$D$14)</f>
        <v>0.57975557795359889</v>
      </c>
      <c r="AH1823" s="20" cm="1">
        <f t="array" aca="1" ref="AH1823" ca="1">MIN(AA1823:AA1826 / $D$11:$D$14)</f>
        <v>0.36028830367089426</v>
      </c>
      <c r="AI1823" s="20" cm="1">
        <f t="array" aca="1" ref="AI1823" ca="1">MIN(AB1823:AB1826 / $D$11:$D$14)</f>
        <v>0.3978920091009816</v>
      </c>
      <c r="AJ1823" s="20" cm="1">
        <f t="array" aca="1" ref="AJ1823" ca="1">MIN(AC1823:AC1826 / $D$11:$D$14)</f>
        <v>0.35584507749844979</v>
      </c>
      <c r="AK1823" s="72">
        <f t="array" aca="1" ref="AK1823" ca="1">SUMPRODUCT(AF1824:AJ1824, EXP(-$E$3*$AF$2:$AJ$2))</f>
        <v>77880.078307140488</v>
      </c>
      <c r="AL1823" s="70">
        <f ca="1">MAX(AC1824 - $D$11, 0) * EXP(-$E$2*$E$3)</f>
        <v>0</v>
      </c>
    </row>
    <row r="1824" spans="7:38" ht="14.55" customHeight="1" x14ac:dyDescent="0.3">
      <c r="G1824" s="3">
        <v>1822</v>
      </c>
      <c r="H1824" s="58">
        <v>-1.1468675587224546</v>
      </c>
      <c r="I1824" s="58">
        <v>0.10627751754124144</v>
      </c>
      <c r="J1824" s="58">
        <v>-0.59369228068800695</v>
      </c>
      <c r="K1824" s="59">
        <v>-1.1552050505091378</v>
      </c>
      <c r="L1824" s="60">
        <f t="array" ref="L1824:O1824">TRANSPOSE(MMULT(Option!$B$25:$E$28, TRANSPOSE(H1824:K1824)))</f>
        <v>-1.1468675587224546</v>
      </c>
      <c r="M1824" s="60">
        <v>-0.36134206972803468</v>
      </c>
      <c r="N1824" s="60">
        <v>-0.95236294272930611</v>
      </c>
      <c r="O1824" s="60">
        <v>-1.536052408029186</v>
      </c>
      <c r="P1824" s="56" t="str">
        <f t="shared" si="2267"/>
        <v>365/2</v>
      </c>
      <c r="R1824" s="80"/>
      <c r="S1824" s="3" t="s">
        <v>29</v>
      </c>
      <c r="T1824" s="60">
        <f ca="1"/>
        <v>-1.3502046090085482</v>
      </c>
      <c r="U1824" s="60">
        <f ca="1"/>
        <v>0.24486118658939238</v>
      </c>
      <c r="V1824" s="60">
        <f ca="1"/>
        <v>-0.67009911874337713</v>
      </c>
      <c r="W1824" s="60">
        <f ca="1"/>
        <v>-1.3631396069459285</v>
      </c>
      <c r="X1824" s="60">
        <f ca="1"/>
        <v>-0.38895057993362298</v>
      </c>
      <c r="Y1824" s="52">
        <f ca="1">$B$12 * EXP(($E$3 - $C$12^2/2) * Y$2 + $C$12*SQRT(Y$2)*T1824)</f>
        <v>67.027890124243271</v>
      </c>
      <c r="Z1824" s="52">
        <f ca="1">Y1824 * EXP(($E$3 - $C$12^2/2) * (Z$2-Y$2) + $C$12*SQRT(Z$2-Y$2)*U1824)</f>
        <v>72.498593325270988</v>
      </c>
      <c r="AA1824" s="52">
        <f ca="1">Z1824 * EXP(($E$3 - $C$12^2/2) * (AA$2-Z$2) + $C$12*SQRT(AA$2-Z$2)*V1824)</f>
        <v>59.592958650231878</v>
      </c>
      <c r="AB1824" s="52">
        <f ca="1">AA1824 * EXP(($E$3 - $C$12^2/2) * (AB$2-AA$2) + $C$12*SQRT(AB$2-AA$2)*W1824)</f>
        <v>39.78920091009816</v>
      </c>
      <c r="AC1824" s="52">
        <f ca="1">AB1824 * EXP(($E$3 - $C$12^2/2) * (AC$2-AB$2) + $C$12*SQRT(AC$2-AB$2)*X1824)</f>
        <v>35.584507749844981</v>
      </c>
      <c r="AD1824" s="47"/>
      <c r="AE1824" s="3" t="s">
        <v>47</v>
      </c>
      <c r="AF1824" s="64">
        <f t="shared" ref="AF1824" ca="1" si="2303">($B$5*AF1826 + (1 + $B$6)*AF1825)*$B$2</f>
        <v>0</v>
      </c>
      <c r="AG1824" s="64">
        <f t="shared" ref="AG1824" ca="1" si="2304">($B$5*AG1826 + (1 + $B$6)*AG1825)*$B$2</f>
        <v>0</v>
      </c>
      <c r="AH1824" s="64">
        <f t="shared" ref="AH1824" ca="1" si="2305">($B$5*AH1826 + (1 + $B$6)*AH1825)*$B$2</f>
        <v>0</v>
      </c>
      <c r="AI1824" s="64">
        <f t="shared" ref="AI1824" ca="1" si="2306">($B$5*AI1826 + (1 + $B$6)*AI1825)*$B$2</f>
        <v>0</v>
      </c>
      <c r="AJ1824" s="64" cm="1">
        <f t="array" aca="1" ref="AJ1824" ca="1">($B$5*AJ1826 + (1 + $B$6)*AJ1825 + AND(NOT(AF1825:AJ1825)))*$B$2</f>
        <v>100000</v>
      </c>
      <c r="AK1824" s="73"/>
      <c r="AL1824" s="70"/>
    </row>
    <row r="1825" spans="7:38" ht="14.55" customHeight="1" x14ac:dyDescent="0.3">
      <c r="G1825" s="3">
        <v>1823</v>
      </c>
      <c r="H1825" s="58">
        <v>0.70656527644190403</v>
      </c>
      <c r="I1825" s="58">
        <v>1.2926819265208267</v>
      </c>
      <c r="J1825" s="58">
        <v>4.8604932254312415E-2</v>
      </c>
      <c r="K1825" s="59">
        <v>-1.1103661475496063</v>
      </c>
      <c r="L1825" s="60">
        <f t="array" ref="L1825:O1825">TRANSPOSE(MMULT(Option!$B$25:$E$28, TRANSPOSE(H1825:K1825)))</f>
        <v>0.70656527644190403</v>
      </c>
      <c r="M1825" s="60">
        <v>1.4673886661333679</v>
      </c>
      <c r="N1825" s="60">
        <v>0.66381989911802697</v>
      </c>
      <c r="O1825" s="60">
        <v>-0.32024435158489539</v>
      </c>
      <c r="P1825" s="56" t="str">
        <f t="shared" si="2267"/>
        <v>365/3</v>
      </c>
      <c r="R1825" s="80"/>
      <c r="S1825" s="3" t="s">
        <v>31</v>
      </c>
      <c r="T1825" s="60">
        <f ca="1"/>
        <v>-0.38483299038021246</v>
      </c>
      <c r="U1825" s="60">
        <f ca="1"/>
        <v>-1.4656626149007455</v>
      </c>
      <c r="V1825" s="60">
        <f ca="1"/>
        <v>-1.6023401430716928</v>
      </c>
      <c r="W1825" s="60">
        <f ca="1"/>
        <v>0.38868310540020595</v>
      </c>
      <c r="X1825" s="60">
        <f ca="1"/>
        <v>-0.38786099635785565</v>
      </c>
      <c r="Y1825" s="52">
        <f ca="1">$B$13 * EXP(($E$3 - $C$13^2/2) * Y$2 + $C$13*SQRT(Y$2)*T1825)</f>
        <v>89.543119275251897</v>
      </c>
      <c r="Z1825" s="52">
        <f ca="1">Y1825 * EXP(($E$3 - $C$13^2/2) * (Z$2-Y$2) + $C$13*SQRT(Z$2-Y$2)*U1825)</f>
        <v>57.97555779535989</v>
      </c>
      <c r="AA1825" s="52">
        <f ca="1">Z1825 * EXP(($E$3 - $C$13^2/2) * (AA$2-Z$2) + $C$13*SQRT(AA$2-Z$2)*V1825)</f>
        <v>36.028830367089427</v>
      </c>
      <c r="AB1825" s="52">
        <f ca="1">AA1825 * EXP(($E$3 - $C$13^2/2) * (AB$2-AA$2) + $C$13*SQRT(AB$2-AA$2)*W1825)</f>
        <v>40.687641313367529</v>
      </c>
      <c r="AC1825" s="52">
        <f ca="1">AB1825 * EXP(($E$3 - $C$13^2/2) * (AC$2-AB$2) + $C$13*SQRT(AC$2-AB$2)*X1825)</f>
        <v>36.399902431834718</v>
      </c>
      <c r="AD1825" s="47"/>
      <c r="AE1825" s="3" t="s">
        <v>46</v>
      </c>
      <c r="AF1825" s="52" t="b">
        <f t="shared" ref="AF1825" ca="1" si="2307">AF1823 &gt;= $B$4</f>
        <v>0</v>
      </c>
      <c r="AG1825" s="52" t="b">
        <f t="array" aca="1" ref="AG1825" ca="1">AND(AG1823 &gt;= $B$4, NOT(OR($AF1825:AF1825)))</f>
        <v>0</v>
      </c>
      <c r="AH1825" s="52" t="b">
        <f t="array" aca="1" ref="AH1825" ca="1">AND(AH1823 &gt;= $B$4, NOT(OR($AF1825:AG1825)))</f>
        <v>0</v>
      </c>
      <c r="AI1825" s="52" t="b">
        <f t="array" aca="1" ref="AI1825" ca="1">AND(AI1823 &gt;= $B$4, NOT(OR($AF1825:AH1825)))</f>
        <v>0</v>
      </c>
      <c r="AJ1825" s="52" t="b">
        <f t="array" aca="1" ref="AJ1825" ca="1">AND(AJ1823 &gt;= $B$4, NOT(OR($AF1825:AI1825)))</f>
        <v>0</v>
      </c>
      <c r="AK1825" s="73"/>
      <c r="AL1825" s="70"/>
    </row>
    <row r="1826" spans="7:38" ht="14.55" customHeight="1" x14ac:dyDescent="0.3">
      <c r="G1826" s="3">
        <v>1824</v>
      </c>
      <c r="H1826" s="58">
        <v>-0.39153590637937902</v>
      </c>
      <c r="I1826" s="58">
        <v>1.0560455337681682</v>
      </c>
      <c r="J1826" s="58">
        <v>0.9891639420192373</v>
      </c>
      <c r="K1826" s="59">
        <v>-0.5258343387147465</v>
      </c>
      <c r="L1826" s="60">
        <f t="array" ref="L1826:O1826">TRANSPOSE(MMULT(Option!$B$25:$E$28, TRANSPOSE(H1826:K1826)))</f>
        <v>-0.39153590637937902</v>
      </c>
      <c r="M1826" s="60">
        <v>0.8112673566107832</v>
      </c>
      <c r="N1826" s="60">
        <v>0.98871591835185602</v>
      </c>
      <c r="O1826" s="60">
        <v>-0.13730932111301958</v>
      </c>
      <c r="P1826" s="56" t="str">
        <f t="shared" si="2267"/>
        <v>365/4</v>
      </c>
      <c r="R1826" s="80"/>
      <c r="S1826" s="3" t="s">
        <v>30</v>
      </c>
      <c r="T1826" s="60">
        <f ca="1"/>
        <v>-0.34968022031107404</v>
      </c>
      <c r="U1826" s="60">
        <f ca="1"/>
        <v>6.9087288980872436E-2</v>
      </c>
      <c r="V1826" s="60">
        <f ca="1"/>
        <v>-1.1358848579631622</v>
      </c>
      <c r="W1826" s="60">
        <f ca="1"/>
        <v>-0.23665937920772523</v>
      </c>
      <c r="X1826" s="60">
        <f ca="1"/>
        <v>-0.40834854962865352</v>
      </c>
      <c r="Y1826" s="52">
        <f ca="1">$B$14 * EXP(($E$3 - $C$14^2/2) * Y$2 + $C$14*SQRT(Y$2)*T1826)</f>
        <v>90.492422678826472</v>
      </c>
      <c r="Z1826" s="52">
        <f ca="1">Y1826 * EXP(($E$3 - $C$14^2/2) * (Z$2-Y$2) + $C$14*SQRT(Z$2-Y$2)*U1826)</f>
        <v>92.850651696967901</v>
      </c>
      <c r="AA1826" s="52">
        <f ca="1">Z1826 * EXP(($E$3 - $C$14^2/2) * (AA$2-Z$2) + $C$14*SQRT(AA$2-Z$2)*V1826)</f>
        <v>66.368785575654812</v>
      </c>
      <c r="AB1826" s="52">
        <f ca="1">AA1826 * EXP(($E$3 - $C$14^2/2) * (AB$2-AA$2) + $C$14*SQRT(AB$2-AA$2)*W1826)</f>
        <v>62.130004433731287</v>
      </c>
      <c r="AC1826" s="52">
        <f ca="1">AB1826 * EXP(($E$3 - $C$14^2/2) * (AC$2-AB$2) + $C$14*SQRT(AC$2-AB$2)*X1826)</f>
        <v>55.242051762629238</v>
      </c>
      <c r="AD1826" s="47"/>
      <c r="AE1826" s="3" t="s">
        <v>68</v>
      </c>
      <c r="AF1826" s="52" t="b">
        <f ca="1">AND(AF1823&gt;$B$3, NOT(OR($AF1825:AF1825)))</f>
        <v>0</v>
      </c>
      <c r="AG1826" s="52" t="b">
        <f ca="1">AND(AG1823&gt;$B$3, NOT(OR($AF1825:AG1825)))</f>
        <v>0</v>
      </c>
      <c r="AH1826" s="52" t="b">
        <f ca="1">AND(AH1823&gt;$B$3, NOT(OR($AF1825:AH1825)))</f>
        <v>0</v>
      </c>
      <c r="AI1826" s="52" t="b">
        <f ca="1">AND(AI1823&gt;$B$3, NOT(OR($AF1825:AI1825)))</f>
        <v>0</v>
      </c>
      <c r="AJ1826" s="52" t="b">
        <f ca="1">AND(AJ1823&gt;$B$3, NOT(OR($AF1825:AJ1825)))</f>
        <v>0</v>
      </c>
      <c r="AK1826" s="74"/>
      <c r="AL1826" s="70"/>
    </row>
    <row r="1827" spans="7:38" ht="14.55" customHeight="1" x14ac:dyDescent="0.3">
      <c r="G1827" s="3">
        <v>1825</v>
      </c>
      <c r="H1827" s="58">
        <v>-0.6919948509436592</v>
      </c>
      <c r="I1827" s="58">
        <v>0.93436656491051906</v>
      </c>
      <c r="J1827" s="58">
        <v>0.85345225988719542</v>
      </c>
      <c r="K1827" s="59">
        <v>1.2154005259446086</v>
      </c>
      <c r="L1827" s="60">
        <f t="array" ref="L1827:O1827">TRANSPOSE(MMULT(Option!$B$25:$E$28, TRANSPOSE(H1827:K1827)))</f>
        <v>-0.6919948509436592</v>
      </c>
      <c r="M1827" s="60">
        <v>0.57956316173020084</v>
      </c>
      <c r="N1827" s="60">
        <v>0.7174723706385302</v>
      </c>
      <c r="O1827" s="60">
        <v>1.1752603135604882</v>
      </c>
      <c r="P1827" s="56" t="str">
        <f t="shared" si="2267"/>
        <v>365/5</v>
      </c>
      <c r="R1827" s="80">
        <v>457</v>
      </c>
      <c r="S1827" s="3" t="s">
        <v>28</v>
      </c>
      <c r="T1827" s="60">
        <f t="array" aca="1" ref="T1827:T1830" ca="1">TRANSPOSE(OFFSET($L$3, MATCH($R1827 &amp; "/" &amp; T$2, $P$3:$P$5002, 0) - 1, 0, 1, $E$1))</f>
        <v>0.88151770295640042</v>
      </c>
      <c r="U1827" s="60">
        <f t="array" aca="1" ref="U1827:U1830" ca="1">TRANSPOSE(OFFSET($L$3, MATCH($R1827 &amp; "/" &amp; U$2, $P$3:$P$5002, 0) - 1, 0, 1, $E$1))</f>
        <v>0.96809138233772984</v>
      </c>
      <c r="V1827" s="60">
        <f t="array" aca="1" ref="V1827:V1830" ca="1">TRANSPOSE(OFFSET($L$3, MATCH($R1827 &amp; "/" &amp; V$2, $P$3:$P$5002, 0) - 1, 0, 1, $E$1))</f>
        <v>0.99562533036489076</v>
      </c>
      <c r="W1827" s="60">
        <f t="array" aca="1" ref="W1827:W1830" ca="1">TRANSPOSE(OFFSET($L$3, MATCH($R1827 &amp; "/" &amp; W$2, $P$3:$P$5002, 0) - 1, 0, 1, $E$1))</f>
        <v>1.2852666375557922</v>
      </c>
      <c r="X1827" s="60">
        <f t="array" aca="1" ref="X1827:X1830" ca="1">TRANSPOSE(OFFSET($L$3, MATCH($R1827 &amp; "/" &amp; X$2, $P$3:$P$5002, 0) - 1, 0, 1, $E$1))</f>
        <v>-0.73627884454997994</v>
      </c>
      <c r="Y1827" s="52">
        <f ca="1">$B$11 * EXP(($E$3 - $C$11^2/2) * Y$2 + $C$11*SQRT(Y$2)*T1827)</f>
        <v>130.92511216473412</v>
      </c>
      <c r="Z1827" s="52">
        <f ca="1">Y1827 * EXP(($E$3 - $C$11^2/2) * (Z$2-Y$2) + $C$11*SQRT(Z$2-Y$2)*U1827)</f>
        <v>175.92414566166951</v>
      </c>
      <c r="AA1827" s="52">
        <f ca="1">Z1827 * EXP(($E$3 - $C$11^2/2) * (AA$2-Z$2) + $C$11*SQRT(AA$2-Z$2)*V1827)</f>
        <v>238.35007842549632</v>
      </c>
      <c r="AB1827" s="52">
        <f ca="1">AA1827 * EXP(($E$3 - $C$11^2/2) * (AB$2-AA$2) + $C$11*SQRT(AB$2-AA$2)*W1827)</f>
        <v>352.24272652604657</v>
      </c>
      <c r="AC1827" s="52">
        <f ca="1">AB1827 * EXP(($E$3 - $C$11^2/2) * (AC$2-AB$2) + $C$11*SQRT(AC$2-AB$2)*X1827)</f>
        <v>283.84742236156717</v>
      </c>
      <c r="AD1827" s="47"/>
      <c r="AE1827" s="3" t="s">
        <v>69</v>
      </c>
      <c r="AF1827" s="20" cm="1">
        <f t="array" aca="1" ref="AF1827" ca="1">MIN(Y1827:Y1830 / $D$11:$D$14)</f>
        <v>1.2238026119542191</v>
      </c>
      <c r="AG1827" s="20" cm="1">
        <f t="array" aca="1" ref="AG1827" ca="1">MIN(Z1827:Z1830 / $D$11:$D$14)</f>
        <v>1.7592414566166952</v>
      </c>
      <c r="AH1827" s="20" cm="1">
        <f t="array" aca="1" ref="AH1827" ca="1">MIN(AA1827:AA1830 / $D$11:$D$14)</f>
        <v>1.8653543537138026</v>
      </c>
      <c r="AI1827" s="20" cm="1">
        <f t="array" aca="1" ref="AI1827" ca="1">MIN(AB1827:AB1830 / $D$11:$D$14)</f>
        <v>2.5535073555558858</v>
      </c>
      <c r="AJ1827" s="20" cm="1">
        <f t="array" aca="1" ref="AJ1827" ca="1">MIN(AC1827:AC1830 / $D$11:$D$14)</f>
        <v>1.176484772247449</v>
      </c>
      <c r="AK1827" s="72">
        <f t="array" aca="1" ref="AK1827" ca="1">SUMPRODUCT(AF1828:AJ1828, EXP(-$E$3*$AF$2:$AJ$2))</f>
        <v>109276.37026128646</v>
      </c>
      <c r="AL1827" s="70">
        <f ca="1">MAX(AC1828 - $D$11, 0) * EXP(-$E$2*$E$3)</f>
        <v>13.744647882649177</v>
      </c>
    </row>
    <row r="1828" spans="7:38" ht="14.55" customHeight="1" x14ac:dyDescent="0.3">
      <c r="G1828" s="3">
        <v>1826</v>
      </c>
      <c r="H1828" s="58">
        <v>-4.3919871281487277E-3</v>
      </c>
      <c r="I1828" s="58">
        <v>1.4204313976285807</v>
      </c>
      <c r="J1828" s="58">
        <v>-0.35554258842296943</v>
      </c>
      <c r="K1828" s="59">
        <v>-0.67041747333966339</v>
      </c>
      <c r="L1828" s="60">
        <f t="array" ref="L1828:O1828">TRANSPOSE(MMULT(Option!$B$25:$E$28, TRANSPOSE(H1828:K1828)))</f>
        <v>-4.3919871281487277E-3</v>
      </c>
      <c r="M1828" s="60">
        <v>1.300090084973718</v>
      </c>
      <c r="N1828" s="60">
        <v>5.792282234684798E-2</v>
      </c>
      <c r="O1828" s="60">
        <v>-0.27330657572495198</v>
      </c>
      <c r="P1828" s="56" t="str">
        <f t="shared" si="2267"/>
        <v>366/1</v>
      </c>
      <c r="R1828" s="80"/>
      <c r="S1828" s="3" t="s">
        <v>29</v>
      </c>
      <c r="T1828" s="60">
        <f ca="1"/>
        <v>1.3920937013071646</v>
      </c>
      <c r="U1828" s="60">
        <f ca="1"/>
        <v>1.6107325016436378</v>
      </c>
      <c r="V1828" s="60">
        <f ca="1"/>
        <v>2.9140885700064234E-2</v>
      </c>
      <c r="W1828" s="60">
        <f ca="1"/>
        <v>2.625907028046065E-2</v>
      </c>
      <c r="X1828" s="60">
        <f ca="1"/>
        <v>-2.5997895394798989</v>
      </c>
      <c r="Y1828" s="52">
        <f ca="1">$B$12 * EXP(($E$3 - $C$12^2/2) * Y$2 + $C$12*SQRT(Y$2)*T1828)</f>
        <v>152.59666992739565</v>
      </c>
      <c r="Z1828" s="52">
        <f ca="1">Y1828 * EXP(($E$3 - $C$12^2/2) * (Z$2-Y$2) + $C$12*SQRT(Z$2-Y$2)*U1828)</f>
        <v>248.64297864897006</v>
      </c>
      <c r="AA1828" s="52">
        <f ca="1">Z1828 * EXP(($E$3 - $C$12^2/2) * (AA$2-Z$2) + $C$12*SQRT(AA$2-Z$2)*V1828)</f>
        <v>252.08348254311829</v>
      </c>
      <c r="AB1828" s="52">
        <f ca="1">AA1828 * EXP(($E$3 - $C$12^2/2) * (AB$2-AA$2) + $C$12*SQRT(AB$2-AA$2)*W1828)</f>
        <v>255.35073555558859</v>
      </c>
      <c r="AC1828" s="52">
        <f ca="1">AB1828 * EXP(($E$3 - $C$12^2/2) * (AC$2-AB$2) + $C$12*SQRT(AC$2-AB$2)*X1828)</f>
        <v>117.64847722474489</v>
      </c>
      <c r="AD1828" s="47"/>
      <c r="AE1828" s="3" t="s">
        <v>47</v>
      </c>
      <c r="AF1828" s="64">
        <f t="shared" ref="AF1828" ca="1" si="2308">($B$5*AF1830 + (1 + $B$6)*AF1829)*$B$2</f>
        <v>15000</v>
      </c>
      <c r="AG1828" s="64">
        <f t="shared" ref="AG1828" ca="1" si="2309">($B$5*AG1830 + (1 + $B$6)*AG1829)*$B$2</f>
        <v>105000</v>
      </c>
      <c r="AH1828" s="64">
        <f t="shared" ref="AH1828" ca="1" si="2310">($B$5*AH1830 + (1 + $B$6)*AH1829)*$B$2</f>
        <v>0</v>
      </c>
      <c r="AI1828" s="64">
        <f t="shared" ref="AI1828" ca="1" si="2311">($B$5*AI1830 + (1 + $B$6)*AI1829)*$B$2</f>
        <v>0</v>
      </c>
      <c r="AJ1828" s="64" cm="1">
        <f t="array" aca="1" ref="AJ1828" ca="1">($B$5*AJ1830 + (1 + $B$6)*AJ1829 + AND(NOT(AF1829:AJ1829)))*$B$2</f>
        <v>0</v>
      </c>
      <c r="AK1828" s="73"/>
      <c r="AL1828" s="70"/>
    </row>
    <row r="1829" spans="7:38" ht="14.55" customHeight="1" x14ac:dyDescent="0.3">
      <c r="G1829" s="3">
        <v>1827</v>
      </c>
      <c r="H1829" s="58">
        <v>-0.51882004943070781</v>
      </c>
      <c r="I1829" s="58">
        <v>-1.3033869289171438</v>
      </c>
      <c r="J1829" s="58">
        <v>0.52642792645367575</v>
      </c>
      <c r="K1829" s="59">
        <v>0.55022400605636801</v>
      </c>
      <c r="L1829" s="60">
        <f t="array" ref="L1829:O1829">TRANSPOSE(MMULT(Option!$B$25:$E$28, TRANSPOSE(H1829:K1829)))</f>
        <v>-0.51882004943070781</v>
      </c>
      <c r="M1829" s="60">
        <v>-1.4021018720880507</v>
      </c>
      <c r="N1829" s="60">
        <v>-8.6467888074186705E-2</v>
      </c>
      <c r="O1829" s="60">
        <v>2.5097064189938678E-2</v>
      </c>
      <c r="P1829" s="56" t="str">
        <f t="shared" si="2267"/>
        <v>366/2</v>
      </c>
      <c r="R1829" s="80"/>
      <c r="S1829" s="3" t="s">
        <v>31</v>
      </c>
      <c r="T1829" s="60">
        <f ca="1"/>
        <v>1.7052566919119094</v>
      </c>
      <c r="U1829" s="60">
        <f ca="1"/>
        <v>1.7569316167988336</v>
      </c>
      <c r="V1829" s="60">
        <f ca="1"/>
        <v>0.541955689271997</v>
      </c>
      <c r="W1829" s="60">
        <f ca="1"/>
        <v>-0.24680778787352003</v>
      </c>
      <c r="X1829" s="60">
        <f ca="1"/>
        <v>-2.2166552815573368</v>
      </c>
      <c r="Y1829" s="52">
        <f ca="1">$B$13 * EXP(($E$3 - $C$13^2/2) * Y$2 + $C$13*SQRT(Y$2)*T1829)</f>
        <v>167.62799246147566</v>
      </c>
      <c r="Z1829" s="52">
        <f ca="1">Y1829 * EXP(($E$3 - $C$13^2/2) * (Z$2-Y$2) + $C$13*SQRT(Z$2-Y$2)*U1829)</f>
        <v>285.38144205700326</v>
      </c>
      <c r="AA1829" s="52">
        <f ca="1">Z1829 * EXP(($E$3 - $C$13^2/2) * (AA$2-Z$2) + $C$13*SQRT(AA$2-Z$2)*V1829)</f>
        <v>337.44866174124945</v>
      </c>
      <c r="AB1829" s="52">
        <f ca="1">AA1829 * EXP(($E$3 - $C$13^2/2) * (AB$2-AA$2) + $C$13*SQRT(AB$2-AA$2)*W1829)</f>
        <v>314.93650561162133</v>
      </c>
      <c r="AC1829" s="52">
        <f ca="1">AB1829 * EXP(($E$3 - $C$13^2/2) * (AC$2-AB$2) + $C$13*SQRT(AC$2-AB$2)*X1829)</f>
        <v>162.7759091710262</v>
      </c>
      <c r="AD1829" s="47"/>
      <c r="AE1829" s="3" t="s">
        <v>46</v>
      </c>
      <c r="AF1829" s="52" t="b">
        <f t="shared" ref="AF1829" ca="1" si="2312">AF1827 &gt;= $B$4</f>
        <v>0</v>
      </c>
      <c r="AG1829" s="52" t="b">
        <f t="array" aca="1" ref="AG1829" ca="1">AND(AG1827 &gt;= $B$4, NOT(OR($AF1829:AF1829)))</f>
        <v>1</v>
      </c>
      <c r="AH1829" s="52" t="b">
        <f t="array" aca="1" ref="AH1829" ca="1">AND(AH1827 &gt;= $B$4, NOT(OR($AF1829:AG1829)))</f>
        <v>0</v>
      </c>
      <c r="AI1829" s="52" t="b">
        <f t="array" aca="1" ref="AI1829" ca="1">AND(AI1827 &gt;= $B$4, NOT(OR($AF1829:AH1829)))</f>
        <v>0</v>
      </c>
      <c r="AJ1829" s="52" t="b">
        <f t="array" aca="1" ref="AJ1829" ca="1">AND(AJ1827 &gt;= $B$4, NOT(OR($AF1829:AI1829)))</f>
        <v>0</v>
      </c>
      <c r="AK1829" s="73"/>
      <c r="AL1829" s="70"/>
    </row>
    <row r="1830" spans="7:38" ht="14.55" customHeight="1" x14ac:dyDescent="0.3">
      <c r="G1830" s="3">
        <v>1828</v>
      </c>
      <c r="H1830" s="58">
        <v>-1.085883358035749</v>
      </c>
      <c r="I1830" s="58">
        <v>-0.4129897384383725</v>
      </c>
      <c r="J1830" s="58">
        <v>0.94188628399585328</v>
      </c>
      <c r="K1830" s="59">
        <v>-1.535959379847128</v>
      </c>
      <c r="L1830" s="60">
        <f t="array" ref="L1830:O1830">TRANSPOSE(MMULT(Option!$B$25:$E$28, TRANSPOSE(H1830:K1830)))</f>
        <v>-1.085883358035749</v>
      </c>
      <c r="M1830" s="60">
        <v>-0.81286469074107071</v>
      </c>
      <c r="N1830" s="60">
        <v>0.28476876142703567</v>
      </c>
      <c r="O1830" s="60">
        <v>-1.6739790948900819</v>
      </c>
      <c r="P1830" s="56" t="str">
        <f t="shared" si="2267"/>
        <v>366/3</v>
      </c>
      <c r="R1830" s="80"/>
      <c r="S1830" s="3" t="s">
        <v>30</v>
      </c>
      <c r="T1830" s="60">
        <f ca="1"/>
        <v>0.65654302114097463</v>
      </c>
      <c r="U1830" s="60">
        <f ca="1"/>
        <v>1.8688549822575726</v>
      </c>
      <c r="V1830" s="60">
        <f ca="1"/>
        <v>-0.49722787993520806</v>
      </c>
      <c r="W1830" s="60">
        <f ca="1"/>
        <v>1.5984221588773111</v>
      </c>
      <c r="X1830" s="60">
        <f ca="1"/>
        <v>-2.7680754523870519</v>
      </c>
      <c r="Y1830" s="52">
        <f ca="1">$B$14 * EXP(($E$3 - $C$14^2/2) * Y$2 + $C$14*SQRT(Y$2)*T1830)</f>
        <v>122.38026119542191</v>
      </c>
      <c r="Z1830" s="52">
        <f ca="1">Y1830 * EXP(($E$3 - $C$14^2/2) * (Z$2-Y$2) + $C$14*SQRT(Z$2-Y$2)*U1830)</f>
        <v>215.46308315589431</v>
      </c>
      <c r="AA1830" s="52">
        <f ca="1">Z1830 * EXP(($E$3 - $C$14^2/2) * (AA$2-Z$2) + $C$14*SQRT(AA$2-Z$2)*V1830)</f>
        <v>186.53543537138026</v>
      </c>
      <c r="AB1830" s="52">
        <f ca="1">AA1830 * EXP(($E$3 - $C$14^2/2) * (AB$2-AA$2) + $C$14*SQRT(AB$2-AA$2)*W1830)</f>
        <v>302.82281657524709</v>
      </c>
      <c r="AC1830" s="52">
        <f ca="1">AB1830 * EXP(($E$3 - $C$14^2/2) * (AC$2-AB$2) + $C$14*SQRT(AC$2-AB$2)*X1830)</f>
        <v>132.65147963814172</v>
      </c>
      <c r="AD1830" s="47"/>
      <c r="AE1830" s="3" t="s">
        <v>68</v>
      </c>
      <c r="AF1830" s="52" t="b">
        <f ca="1">AND(AF1827&gt;$B$3, NOT(OR($AF1829:AF1829)))</f>
        <v>1</v>
      </c>
      <c r="AG1830" s="52" t="b">
        <f ca="1">AND(AG1827&gt;$B$3, NOT(OR($AF1829:AG1829)))</f>
        <v>0</v>
      </c>
      <c r="AH1830" s="52" t="b">
        <f ca="1">AND(AH1827&gt;$B$3, NOT(OR($AF1829:AH1829)))</f>
        <v>0</v>
      </c>
      <c r="AI1830" s="52" t="b">
        <f ca="1">AND(AI1827&gt;$B$3, NOT(OR($AF1829:AI1829)))</f>
        <v>0</v>
      </c>
      <c r="AJ1830" s="52" t="b">
        <f ca="1">AND(AJ1827&gt;$B$3, NOT(OR($AF1829:AJ1829)))</f>
        <v>0</v>
      </c>
      <c r="AK1830" s="74"/>
      <c r="AL1830" s="70"/>
    </row>
    <row r="1831" spans="7:38" ht="14.55" customHeight="1" x14ac:dyDescent="0.3">
      <c r="G1831" s="3">
        <v>1829</v>
      </c>
      <c r="H1831" s="58">
        <v>-1.7924041704500828</v>
      </c>
      <c r="I1831" s="58">
        <v>9.7110187985425742E-2</v>
      </c>
      <c r="J1831" s="58">
        <v>0.38276228827197284</v>
      </c>
      <c r="K1831" s="59">
        <v>-0.28333132173227005</v>
      </c>
      <c r="L1831" s="60">
        <f t="array" ref="L1831:O1831">TRANSPOSE(MMULT(Option!$B$25:$E$28, TRANSPOSE(H1831:K1831)))</f>
        <v>-1.7924041704500828</v>
      </c>
      <c r="M1831" s="60">
        <v>-0.6279587107411122</v>
      </c>
      <c r="N1831" s="60">
        <v>-0.35534828122700368</v>
      </c>
      <c r="O1831" s="60">
        <v>-0.85945515105770676</v>
      </c>
      <c r="P1831" s="56" t="str">
        <f t="shared" si="2267"/>
        <v>366/4</v>
      </c>
      <c r="R1831" s="80">
        <v>458</v>
      </c>
      <c r="S1831" s="3" t="s">
        <v>28</v>
      </c>
      <c r="T1831" s="60">
        <f t="array" aca="1" ref="T1831:T1834" ca="1">TRANSPOSE(OFFSET($L$3, MATCH($R1831 &amp; "/" &amp; T$2, $P$3:$P$5002, 0) - 1, 0, 1, $E$1))</f>
        <v>-1.3453856036859255</v>
      </c>
      <c r="U1831" s="60">
        <f t="array" aca="1" ref="U1831:U1834" ca="1">TRANSPOSE(OFFSET($L$3, MATCH($R1831 &amp; "/" &amp; U$2, $P$3:$P$5002, 0) - 1, 0, 1, $E$1))</f>
        <v>-1.9546338802997152</v>
      </c>
      <c r="V1831" s="60">
        <f t="array" aca="1" ref="V1831:V1834" ca="1">TRANSPOSE(OFFSET($L$3, MATCH($R1831 &amp; "/" &amp; V$2, $P$3:$P$5002, 0) - 1, 0, 1, $E$1))</f>
        <v>-1.3593318058484076</v>
      </c>
      <c r="W1831" s="60">
        <f t="array" aca="1" ref="W1831:W1834" ca="1">TRANSPOSE(OFFSET($L$3, MATCH($R1831 &amp; "/" &amp; W$2, $P$3:$P$5002, 0) - 1, 0, 1, $E$1))</f>
        <v>0.94735070912002739</v>
      </c>
      <c r="X1831" s="60">
        <f t="array" aca="1" ref="X1831:X1834" ca="1">TRANSPOSE(OFFSET($L$3, MATCH($R1831 &amp; "/" &amp; X$2, $P$3:$P$5002, 0) - 1, 0, 1, $E$1))</f>
        <v>-0.41933746941335925</v>
      </c>
      <c r="Y1831" s="52">
        <f ca="1">$B$11 * EXP(($E$3 - $C$11^2/2) * Y$2 + $C$11*SQRT(Y$2)*T1831)</f>
        <v>67.124862531717511</v>
      </c>
      <c r="Z1831" s="52">
        <f ca="1">Y1831 * EXP(($E$3 - $C$11^2/2) * (Z$2-Y$2) + $C$11*SQRT(Z$2-Y$2)*U1831)</f>
        <v>37.530890509099279</v>
      </c>
      <c r="AA1831" s="52">
        <f ca="1">Z1831 * EXP(($E$3 - $C$11^2/2) * (AA$2-Z$2) + $C$11*SQRT(AA$2-Z$2)*V1831)</f>
        <v>25.087376693118642</v>
      </c>
      <c r="AB1831" s="52">
        <f ca="1">AA1831 * EXP(($E$3 - $C$11^2/2) * (AB$2-AA$2) + $C$11*SQRT(AB$2-AA$2)*W1831)</f>
        <v>33.500823203700186</v>
      </c>
      <c r="AC1831" s="52">
        <f ca="1">AB1831 * EXP(($E$3 - $C$11^2/2) * (AC$2-AB$2) + $C$11*SQRT(AC$2-AB$2)*X1831)</f>
        <v>29.68876736134068</v>
      </c>
      <c r="AD1831" s="47"/>
      <c r="AE1831" s="3" t="s">
        <v>69</v>
      </c>
      <c r="AF1831" s="20" cm="1">
        <f t="array" aca="1" ref="AF1831" ca="1">MIN(Y1831:Y1834 / $D$11:$D$14)</f>
        <v>0.67124862531717511</v>
      </c>
      <c r="AG1831" s="20" cm="1">
        <f t="array" aca="1" ref="AG1831" ca="1">MIN(Z1831:Z1834 / $D$11:$D$14)</f>
        <v>0.37530890509099279</v>
      </c>
      <c r="AH1831" s="20" cm="1">
        <f t="array" aca="1" ref="AH1831" ca="1">MIN(AA1831:AA1834 / $D$11:$D$14)</f>
        <v>0.2508737669311864</v>
      </c>
      <c r="AI1831" s="20" cm="1">
        <f t="array" aca="1" ref="AI1831" ca="1">MIN(AB1831:AB1834 / $D$11:$D$14)</f>
        <v>0.33500823203700186</v>
      </c>
      <c r="AJ1831" s="20" cm="1">
        <f t="array" aca="1" ref="AJ1831" ca="1">MIN(AC1831:AC1834 / $D$11:$D$14)</f>
        <v>0.29688767361340679</v>
      </c>
      <c r="AK1831" s="72">
        <f t="array" aca="1" ref="AK1831" ca="1">SUMPRODUCT(AF1832:AJ1832, EXP(-$E$3*$AF$2:$AJ$2))</f>
        <v>77880.078307140488</v>
      </c>
      <c r="AL1831" s="70">
        <f ca="1">MAX(AC1832 - $D$11, 0) * EXP(-$E$2*$E$3)</f>
        <v>0</v>
      </c>
    </row>
    <row r="1832" spans="7:38" ht="14.55" customHeight="1" x14ac:dyDescent="0.3">
      <c r="G1832" s="3">
        <v>1830</v>
      </c>
      <c r="H1832" s="58">
        <v>-0.19702758412126517</v>
      </c>
      <c r="I1832" s="58">
        <v>0.46362406431168618</v>
      </c>
      <c r="J1832" s="58">
        <v>1.1458445367410359</v>
      </c>
      <c r="K1832" s="59">
        <v>-0.68898839595666472</v>
      </c>
      <c r="L1832" s="60">
        <f t="array" ref="L1832:O1832">TRANSPOSE(MMULT(Option!$B$25:$E$28, TRANSPOSE(H1832:K1832)))</f>
        <v>-0.19702758412126517</v>
      </c>
      <c r="M1832" s="60">
        <v>0.3461074400937692</v>
      </c>
      <c r="N1832" s="60">
        <v>1.0490010348575021</v>
      </c>
      <c r="O1832" s="60">
        <v>-0.32377421470876161</v>
      </c>
      <c r="P1832" s="56" t="str">
        <f t="shared" si="2267"/>
        <v>366/5</v>
      </c>
      <c r="R1832" s="80"/>
      <c r="S1832" s="3" t="s">
        <v>29</v>
      </c>
      <c r="T1832" s="60">
        <f ca="1"/>
        <v>-1.2943825577150654</v>
      </c>
      <c r="U1832" s="60">
        <f ca="1"/>
        <v>0.34740561976760853</v>
      </c>
      <c r="V1832" s="60">
        <f ca="1"/>
        <v>-0.3636364315311979</v>
      </c>
      <c r="W1832" s="60">
        <f ca="1"/>
        <v>0.19098908056041658</v>
      </c>
      <c r="X1832" s="60">
        <f ca="1"/>
        <v>0.3849501873903215</v>
      </c>
      <c r="Y1832" s="52">
        <f ca="1">$B$12 * EXP(($E$3 - $C$12^2/2) * Y$2 + $C$12*SQRT(Y$2)*T1832)</f>
        <v>68.159832064362064</v>
      </c>
      <c r="Z1832" s="52">
        <f ca="1">Y1832 * EXP(($E$3 - $C$12^2/2) * (Z$2-Y$2) + $C$12*SQRT(Z$2-Y$2)*U1832)</f>
        <v>76.026130579254811</v>
      </c>
      <c r="AA1832" s="52">
        <f ca="1">Z1832 * EXP(($E$3 - $C$12^2/2) * (AA$2-Z$2) + $C$12*SQRT(AA$2-Z$2)*V1832)</f>
        <v>68.510442242362245</v>
      </c>
      <c r="AB1832" s="52">
        <f ca="1">AA1832 * EXP(($E$3 - $C$12^2/2) * (AB$2-AA$2) + $C$12*SQRT(AB$2-AA$2)*W1832)</f>
        <v>72.914162951329786</v>
      </c>
      <c r="AC1832" s="52">
        <f ca="1">AB1832 * EXP(($E$3 - $C$12^2/2) * (AC$2-AB$2) + $C$12*SQRT(AC$2-AB$2)*X1832)</f>
        <v>82.250375544835691</v>
      </c>
      <c r="AD1832" s="47"/>
      <c r="AE1832" s="3" t="s">
        <v>47</v>
      </c>
      <c r="AF1832" s="64">
        <f t="shared" ref="AF1832" ca="1" si="2313">($B$5*AF1834 + (1 + $B$6)*AF1833)*$B$2</f>
        <v>0</v>
      </c>
      <c r="AG1832" s="64">
        <f t="shared" ref="AG1832" ca="1" si="2314">($B$5*AG1834 + (1 + $B$6)*AG1833)*$B$2</f>
        <v>0</v>
      </c>
      <c r="AH1832" s="64">
        <f t="shared" ref="AH1832" ca="1" si="2315">($B$5*AH1834 + (1 + $B$6)*AH1833)*$B$2</f>
        <v>0</v>
      </c>
      <c r="AI1832" s="64">
        <f t="shared" ref="AI1832" ca="1" si="2316">($B$5*AI1834 + (1 + $B$6)*AI1833)*$B$2</f>
        <v>0</v>
      </c>
      <c r="AJ1832" s="64" cm="1">
        <f t="array" aca="1" ref="AJ1832" ca="1">($B$5*AJ1834 + (1 + $B$6)*AJ1833 + AND(NOT(AF1833:AJ1833)))*$B$2</f>
        <v>100000</v>
      </c>
      <c r="AK1832" s="73"/>
      <c r="AL1832" s="70"/>
    </row>
    <row r="1833" spans="7:38" ht="14.55" customHeight="1" x14ac:dyDescent="0.3">
      <c r="G1833" s="3">
        <v>1831</v>
      </c>
      <c r="H1833" s="58">
        <v>-0.14788601982904015</v>
      </c>
      <c r="I1833" s="58">
        <v>1.694749626545381</v>
      </c>
      <c r="J1833" s="58">
        <v>0.98656640808644247</v>
      </c>
      <c r="K1833" s="59">
        <v>0.23196895174557466</v>
      </c>
      <c r="L1833" s="60">
        <f t="array" ref="L1833:O1833">TRANSPOSE(MMULT(Option!$B$25:$E$28, TRANSPOSE(H1833:K1833)))</f>
        <v>-0.14788601982904015</v>
      </c>
      <c r="M1833" s="60">
        <v>1.494109281596854</v>
      </c>
      <c r="N1833" s="60">
        <v>1.2511464243060653</v>
      </c>
      <c r="O1833" s="60">
        <v>0.7758396059853766</v>
      </c>
      <c r="P1833" s="56" t="str">
        <f t="shared" si="2267"/>
        <v>367/1</v>
      </c>
      <c r="R1833" s="80"/>
      <c r="S1833" s="3" t="s">
        <v>31</v>
      </c>
      <c r="T1833" s="60">
        <f ca="1"/>
        <v>0.13118804120358996</v>
      </c>
      <c r="U1833" s="60">
        <f ca="1"/>
        <v>0.26953616783829526</v>
      </c>
      <c r="V1833" s="60">
        <f ca="1"/>
        <v>-0.7644589639654944</v>
      </c>
      <c r="W1833" s="60">
        <f ca="1"/>
        <v>1.3243352866464515</v>
      </c>
      <c r="X1833" s="60">
        <f ca="1"/>
        <v>-0.73479961618409328</v>
      </c>
      <c r="Y1833" s="52">
        <f ca="1">$B$13 * EXP(($E$3 - $C$13^2/2) * Y$2 + $C$13*SQRT(Y$2)*T1833)</f>
        <v>104.53548658966541</v>
      </c>
      <c r="Z1833" s="52">
        <f ca="1">Y1833 * EXP(($E$3 - $C$13^2/2) * (Z$2-Y$2) + $C$13*SQRT(Z$2-Y$2)*U1833)</f>
        <v>113.90758351483836</v>
      </c>
      <c r="AA1833" s="52">
        <f ca="1">Z1833 * EXP(($E$3 - $C$13^2/2) * (AA$2-Z$2) + $C$13*SQRT(AA$2-Z$2)*V1833)</f>
        <v>91.017314669500081</v>
      </c>
      <c r="AB1833" s="52">
        <f ca="1">AA1833 * EXP(($E$3 - $C$13^2/2) * (AB$2-AA$2) + $C$13*SQRT(AB$2-AA$2)*W1833)</f>
        <v>136.09461542536675</v>
      </c>
      <c r="AC1833" s="52">
        <f ca="1">AB1833 * EXP(($E$3 - $C$13^2/2) * (AC$2-AB$2) + $C$13*SQRT(AC$2-AB$2)*X1833)</f>
        <v>109.71767336602073</v>
      </c>
      <c r="AD1833" s="47"/>
      <c r="AE1833" s="3" t="s">
        <v>46</v>
      </c>
      <c r="AF1833" s="52" t="b">
        <f t="shared" ref="AF1833" ca="1" si="2317">AF1831 &gt;= $B$4</f>
        <v>0</v>
      </c>
      <c r="AG1833" s="52" t="b">
        <f t="array" aca="1" ref="AG1833" ca="1">AND(AG1831 &gt;= $B$4, NOT(OR($AF1833:AF1833)))</f>
        <v>0</v>
      </c>
      <c r="AH1833" s="52" t="b">
        <f t="array" aca="1" ref="AH1833" ca="1">AND(AH1831 &gt;= $B$4, NOT(OR($AF1833:AG1833)))</f>
        <v>0</v>
      </c>
      <c r="AI1833" s="52" t="b">
        <f t="array" aca="1" ref="AI1833" ca="1">AND(AI1831 &gt;= $B$4, NOT(OR($AF1833:AH1833)))</f>
        <v>0</v>
      </c>
      <c r="AJ1833" s="52" t="b">
        <f t="array" aca="1" ref="AJ1833" ca="1">AND(AJ1831 &gt;= $B$4, NOT(OR($AF1833:AI1833)))</f>
        <v>0</v>
      </c>
      <c r="AK1833" s="73"/>
      <c r="AL1833" s="70"/>
    </row>
    <row r="1834" spans="7:38" ht="14.55" customHeight="1" x14ac:dyDescent="0.3">
      <c r="G1834" s="3">
        <v>1832</v>
      </c>
      <c r="H1834" s="58">
        <v>1.1017825376349899</v>
      </c>
      <c r="I1834" s="58">
        <v>2.3354599382830807</v>
      </c>
      <c r="J1834" s="58">
        <v>1.223051303505083</v>
      </c>
      <c r="K1834" s="59">
        <v>0.16305304156059575</v>
      </c>
      <c r="L1834" s="60">
        <f t="array" ref="L1834:O1834">TRANSPOSE(MMULT(Option!$B$25:$E$28, TRANSPOSE(H1834:K1834)))</f>
        <v>1.1017825376349899</v>
      </c>
      <c r="M1834" s="60">
        <v>2.5811974049978184</v>
      </c>
      <c r="N1834" s="60">
        <v>2.1264982542887418</v>
      </c>
      <c r="O1834" s="60">
        <v>1.4306254376384293</v>
      </c>
      <c r="P1834" s="56" t="str">
        <f t="shared" si="2267"/>
        <v>367/2</v>
      </c>
      <c r="R1834" s="80"/>
      <c r="S1834" s="3" t="s">
        <v>30</v>
      </c>
      <c r="T1834" s="60">
        <f ca="1"/>
        <v>-0.43684235416545991</v>
      </c>
      <c r="U1834" s="60">
        <f ca="1"/>
        <v>-1.7041955101810562</v>
      </c>
      <c r="V1834" s="60">
        <f ca="1"/>
        <v>0.75763922314049448</v>
      </c>
      <c r="W1834" s="60">
        <f ca="1"/>
        <v>1.0004505011057612</v>
      </c>
      <c r="X1834" s="60">
        <f ca="1"/>
        <v>0.1228153604976821</v>
      </c>
      <c r="Y1834" s="52">
        <f ca="1">$B$14 * EXP(($E$3 - $C$14^2/2) * Y$2 + $C$14*SQRT(Y$2)*T1834)</f>
        <v>88.156838139573594</v>
      </c>
      <c r="Z1834" s="52">
        <f ca="1">Y1834 * EXP(($E$3 - $C$14^2/2) * (Z$2-Y$2) + $C$14*SQRT(Z$2-Y$2)*U1834)</f>
        <v>53.136221155135523</v>
      </c>
      <c r="AA1834" s="52">
        <f ca="1">Z1834 * EXP(($E$3 - $C$14^2/2) * (AA$2-Z$2) + $C$14*SQRT(AA$2-Z$2)*V1834)</f>
        <v>67.030691301142525</v>
      </c>
      <c r="AB1834" s="52">
        <f ca="1">AA1834 * EXP(($E$3 - $C$14^2/2) * (AB$2-AA$2) + $C$14*SQRT(AB$2-AA$2)*W1834)</f>
        <v>90.947802583039589</v>
      </c>
      <c r="AC1834" s="52">
        <f ca="1">AB1834 * EXP(($E$3 - $C$14^2/2) * (AC$2-AB$2) + $C$14*SQRT(AC$2-AB$2)*X1834)</f>
        <v>94.834223557835841</v>
      </c>
      <c r="AD1834" s="47"/>
      <c r="AE1834" s="3" t="s">
        <v>68</v>
      </c>
      <c r="AF1834" s="52" t="b">
        <f ca="1">AND(AF1831&gt;$B$3, NOT(OR($AF1833:AF1833)))</f>
        <v>0</v>
      </c>
      <c r="AG1834" s="52" t="b">
        <f ca="1">AND(AG1831&gt;$B$3, NOT(OR($AF1833:AG1833)))</f>
        <v>0</v>
      </c>
      <c r="AH1834" s="52" t="b">
        <f ca="1">AND(AH1831&gt;$B$3, NOT(OR($AF1833:AH1833)))</f>
        <v>0</v>
      </c>
      <c r="AI1834" s="52" t="b">
        <f ca="1">AND(AI1831&gt;$B$3, NOT(OR($AF1833:AI1833)))</f>
        <v>0</v>
      </c>
      <c r="AJ1834" s="52" t="b">
        <f ca="1">AND(AJ1831&gt;$B$3, NOT(OR($AF1833:AJ1833)))</f>
        <v>0</v>
      </c>
      <c r="AK1834" s="74"/>
      <c r="AL1834" s="70"/>
    </row>
    <row r="1835" spans="7:38" ht="14.55" customHeight="1" x14ac:dyDescent="0.3">
      <c r="G1835" s="3">
        <v>1833</v>
      </c>
      <c r="H1835" s="58">
        <v>0.28000426212501867</v>
      </c>
      <c r="I1835" s="58">
        <v>3.3452944092659904</v>
      </c>
      <c r="J1835" s="58">
        <v>-0.9873402709821878</v>
      </c>
      <c r="K1835" s="59">
        <v>-0.66981072360327631</v>
      </c>
      <c r="L1835" s="60">
        <f t="array" ref="L1835:O1835">TRANSPOSE(MMULT(Option!$B$25:$E$28, TRANSPOSE(H1835:K1835)))</f>
        <v>0.28000426212501867</v>
      </c>
      <c r="M1835" s="60">
        <v>3.1780146753248038</v>
      </c>
      <c r="N1835" s="60">
        <v>0.1208145124710619</v>
      </c>
      <c r="O1835" s="60">
        <v>0.22170468698010304</v>
      </c>
      <c r="P1835" s="56" t="str">
        <f t="shared" si="2267"/>
        <v>367/3</v>
      </c>
      <c r="R1835" s="80">
        <v>459</v>
      </c>
      <c r="S1835" s="3" t="s">
        <v>28</v>
      </c>
      <c r="T1835" s="60">
        <f t="array" aca="1" ref="T1835:T1838" ca="1">TRANSPOSE(OFFSET($L$3, MATCH($R1835 &amp; "/" &amp; T$2, $P$3:$P$5002, 0) - 1, 0, 1, $E$1))</f>
        <v>1.2253341257380583</v>
      </c>
      <c r="U1835" s="60">
        <f t="array" aca="1" ref="U1835:U1838" ca="1">TRANSPOSE(OFFSET($L$3, MATCH($R1835 &amp; "/" &amp; U$2, $P$3:$P$5002, 0) - 1, 0, 1, $E$1))</f>
        <v>1.1833462408752411</v>
      </c>
      <c r="V1835" s="60">
        <f t="array" aca="1" ref="V1835:V1838" ca="1">TRANSPOSE(OFFSET($L$3, MATCH($R1835 &amp; "/" &amp; V$2, $P$3:$P$5002, 0) - 1, 0, 1, $E$1))</f>
        <v>-0.65442191951178041</v>
      </c>
      <c r="W1835" s="60">
        <f t="array" aca="1" ref="W1835:W1838" ca="1">TRANSPOSE(OFFSET($L$3, MATCH($R1835 &amp; "/" &amp; W$2, $P$3:$P$5002, 0) - 1, 0, 1, $E$1))</f>
        <v>-1.2394805663963651</v>
      </c>
      <c r="X1835" s="60">
        <f t="array" aca="1" ref="X1835:X1838" ca="1">TRANSPOSE(OFFSET($L$3, MATCH($R1835 &amp; "/" &amp; X$2, $P$3:$P$5002, 0) - 1, 0, 1, $E$1))</f>
        <v>-1.4590471820680182</v>
      </c>
      <c r="Y1835" s="52">
        <f ca="1">$B$11 * EXP(($E$3 - $C$11^2/2) * Y$2 + $C$11*SQRT(Y$2)*T1835)</f>
        <v>145.15039673016415</v>
      </c>
      <c r="Z1835" s="52">
        <f ca="1">Y1835 * EXP(($E$3 - $C$11^2/2) * (Z$2-Y$2) + $C$11*SQRT(Z$2-Y$2)*U1835)</f>
        <v>208.04913878778083</v>
      </c>
      <c r="AA1835" s="52">
        <f ca="1">Z1835 * EXP(($E$3 - $C$11^2/2) * (AA$2-Z$2) + $C$11*SQRT(AA$2-Z$2)*V1835)</f>
        <v>171.82005204576981</v>
      </c>
      <c r="AB1835" s="52">
        <f ca="1">AA1835 * EXP(($E$3 - $C$11^2/2) * (AB$2-AA$2) + $C$11*SQRT(AB$2-AA$2)*W1835)</f>
        <v>119.05714050774039</v>
      </c>
      <c r="AC1835" s="52">
        <f ca="1">AB1835 * EXP(($E$3 - $C$11^2/2) * (AC$2-AB$2) + $C$11*SQRT(AC$2-AB$2)*X1835)</f>
        <v>77.237832522993244</v>
      </c>
      <c r="AD1835" s="47"/>
      <c r="AE1835" s="3" t="s">
        <v>69</v>
      </c>
      <c r="AF1835" s="20" cm="1">
        <f t="array" aca="1" ref="AF1835" ca="1">MIN(Y1835:Y1838 / $D$11:$D$14)</f>
        <v>0.82000411436554199</v>
      </c>
      <c r="AG1835" s="20" cm="1">
        <f t="array" aca="1" ref="AG1835" ca="1">MIN(Z1835:Z1838 / $D$11:$D$14)</f>
        <v>0.88367226195620463</v>
      </c>
      <c r="AH1835" s="20" cm="1">
        <f t="array" aca="1" ref="AH1835" ca="1">MIN(AA1835:AA1838 / $D$11:$D$14)</f>
        <v>0.49857205344612254</v>
      </c>
      <c r="AI1835" s="20" cm="1">
        <f t="array" aca="1" ref="AI1835" ca="1">MIN(AB1835:AB1838 / $D$11:$D$14)</f>
        <v>0.8712565029504169</v>
      </c>
      <c r="AJ1835" s="20" cm="1">
        <f t="array" aca="1" ref="AJ1835" ca="1">MIN(AC1835:AC1838 / $D$11:$D$14)</f>
        <v>0.77237832522993244</v>
      </c>
      <c r="AK1835" s="72">
        <f t="array" aca="1" ref="AK1835" ca="1">SUMPRODUCT(AF1836:AJ1836, EXP(-$E$3*$AF$2:$AJ$2))</f>
        <v>118002.04224136032</v>
      </c>
      <c r="AL1835" s="70">
        <f ca="1">MAX(AC1836 - $D$11, 0) * EXP(-$E$2*$E$3)</f>
        <v>13.45823970615063</v>
      </c>
    </row>
    <row r="1836" spans="7:38" ht="14.55" customHeight="1" x14ac:dyDescent="0.3">
      <c r="G1836" s="3">
        <v>1834</v>
      </c>
      <c r="H1836" s="58">
        <v>0.349213351008266</v>
      </c>
      <c r="I1836" s="58">
        <v>-0.83578917782839346</v>
      </c>
      <c r="J1836" s="58">
        <v>-0.81360530776955531</v>
      </c>
      <c r="K1836" s="59">
        <v>-0.6531232643735202</v>
      </c>
      <c r="L1836" s="60">
        <f t="array" ref="L1836:O1836">TRANSPOSE(MMULT(Option!$B$25:$E$28, TRANSPOSE(H1836:K1836)))</f>
        <v>0.349213351008266</v>
      </c>
      <c r="M1836" s="60">
        <v>-0.62632809408139767</v>
      </c>
      <c r="N1836" s="60">
        <v>-0.79377337216129817</v>
      </c>
      <c r="O1836" s="60">
        <v>-0.79727648561308606</v>
      </c>
      <c r="P1836" s="56" t="str">
        <f t="shared" si="2267"/>
        <v>367/4</v>
      </c>
      <c r="R1836" s="80"/>
      <c r="S1836" s="3" t="s">
        <v>29</v>
      </c>
      <c r="T1836" s="60">
        <f ca="1"/>
        <v>0.12347479301105713</v>
      </c>
      <c r="U1836" s="60">
        <f ca="1"/>
        <v>1.2580112302041606</v>
      </c>
      <c r="V1836" s="60">
        <f ca="1"/>
        <v>9.1896607620895132E-2</v>
      </c>
      <c r="W1836" s="60">
        <f ca="1"/>
        <v>-1.3447210388457331</v>
      </c>
      <c r="X1836" s="60">
        <f ca="1"/>
        <v>0.31933909811118533</v>
      </c>
      <c r="Y1836" s="52">
        <f ca="1">$B$12 * EXP(($E$3 - $C$12^2/2) * Y$2 + $C$12*SQRT(Y$2)*T1836)</f>
        <v>104.29387379449496</v>
      </c>
      <c r="Z1836" s="52">
        <f ca="1">Y1836 * EXP(($E$3 - $C$12^2/2) * (Z$2-Y$2) + $C$12*SQRT(Z$2-Y$2)*U1836)</f>
        <v>152.874296615384</v>
      </c>
      <c r="AA1836" s="52">
        <f ca="1">Z1836 * EXP(($E$3 - $C$12^2/2) * (AA$2-Z$2) + $C$12*SQRT(AA$2-Z$2)*V1836)</f>
        <v>157.9352241513177</v>
      </c>
      <c r="AB1836" s="52">
        <f ca="1">AA1836 * EXP(($E$3 - $C$12^2/2) * (AB$2-AA$2) + $C$12*SQRT(AB$2-AA$2)*W1836)</f>
        <v>106.03494012143508</v>
      </c>
      <c r="AC1836" s="52">
        <f ca="1">AB1836 * EXP(($E$3 - $C$12^2/2) * (AC$2-AB$2) + $C$12*SQRT(AC$2-AB$2)*X1836)</f>
        <v>117.28072184657357</v>
      </c>
      <c r="AD1836" s="47"/>
      <c r="AE1836" s="3" t="s">
        <v>47</v>
      </c>
      <c r="AF1836" s="64">
        <f t="shared" ref="AF1836" ca="1" si="2318">($B$5*AF1838 + (1 + $B$6)*AF1837)*$B$2</f>
        <v>15000</v>
      </c>
      <c r="AG1836" s="64">
        <f t="shared" ref="AG1836" ca="1" si="2319">($B$5*AG1838 + (1 + $B$6)*AG1837)*$B$2</f>
        <v>15000</v>
      </c>
      <c r="AH1836" s="64">
        <f t="shared" ref="AH1836" ca="1" si="2320">($B$5*AH1838 + (1 + $B$6)*AH1837)*$B$2</f>
        <v>0</v>
      </c>
      <c r="AI1836" s="64">
        <f t="shared" ref="AI1836" ca="1" si="2321">($B$5*AI1838 + (1 + $B$6)*AI1837)*$B$2</f>
        <v>15000</v>
      </c>
      <c r="AJ1836" s="64" cm="1">
        <f t="array" aca="1" ref="AJ1836" ca="1">($B$5*AJ1838 + (1 + $B$6)*AJ1837 + AND(NOT(AF1837:AJ1837)))*$B$2</f>
        <v>100000</v>
      </c>
      <c r="AK1836" s="73"/>
      <c r="AL1836" s="70"/>
    </row>
    <row r="1837" spans="7:38" ht="14.55" customHeight="1" x14ac:dyDescent="0.3">
      <c r="G1837" s="3">
        <v>1835</v>
      </c>
      <c r="H1837" s="58">
        <v>1.0226689801226563</v>
      </c>
      <c r="I1837" s="58">
        <v>-0.44303137356449851</v>
      </c>
      <c r="J1837" s="58">
        <v>1.7188942924049537</v>
      </c>
      <c r="K1837" s="59">
        <v>-0.87898902518398458</v>
      </c>
      <c r="L1837" s="60">
        <f t="array" ref="L1837:O1837">TRANSPOSE(MMULT(Option!$B$25:$E$28, TRANSPOSE(H1837:K1837)))</f>
        <v>1.0226689801226563</v>
      </c>
      <c r="M1837" s="60">
        <v>3.022631129148079E-3</v>
      </c>
      <c r="N1837" s="60">
        <v>1.8027769048858746</v>
      </c>
      <c r="O1837" s="60">
        <v>-0.12417267169712176</v>
      </c>
      <c r="P1837" s="56" t="str">
        <f t="shared" si="2267"/>
        <v>367/5</v>
      </c>
      <c r="R1837" s="80"/>
      <c r="S1837" s="3" t="s">
        <v>31</v>
      </c>
      <c r="T1837" s="60">
        <f ca="1"/>
        <v>-0.67815307072490794</v>
      </c>
      <c r="U1837" s="60">
        <f ca="1"/>
        <v>1.9037085917394898</v>
      </c>
      <c r="V1837" s="60">
        <f ca="1"/>
        <v>-1.0229671738466248</v>
      </c>
      <c r="W1837" s="60">
        <f ca="1"/>
        <v>-0.72865119051344562</v>
      </c>
      <c r="X1837" s="60">
        <f ca="1"/>
        <v>-0.3247636102839761</v>
      </c>
      <c r="Y1837" s="52">
        <f ca="1">$B$13 * EXP(($E$3 - $C$13^2/2) * Y$2 + $C$13*SQRT(Y$2)*T1837)</f>
        <v>82.000411436554202</v>
      </c>
      <c r="Z1837" s="52">
        <f ca="1">Y1837 * EXP(($E$3 - $C$13^2/2) * (Z$2-Y$2) + $C$13*SQRT(Z$2-Y$2)*U1837)</f>
        <v>145.88765545109112</v>
      </c>
      <c r="AA1837" s="52">
        <f ca="1">Z1837 * EXP(($E$3 - $C$13^2/2) * (AA$2-Z$2) + $C$13*SQRT(AA$2-Z$2)*V1837)</f>
        <v>107.87214574453681</v>
      </c>
      <c r="AB1837" s="52">
        <f ca="1">AA1837 * EXP(($E$3 - $C$13^2/2) * (AB$2-AA$2) + $C$13*SQRT(AB$2-AA$2)*W1837)</f>
        <v>87.125650295041694</v>
      </c>
      <c r="AC1837" s="52">
        <f ca="1">AB1837 * EXP(($E$3 - $C$13^2/2) * (AC$2-AB$2) + $C$13*SQRT(AC$2-AB$2)*X1837)</f>
        <v>79.433663336836545</v>
      </c>
      <c r="AD1837" s="47"/>
      <c r="AE1837" s="3" t="s">
        <v>46</v>
      </c>
      <c r="AF1837" s="52" t="b">
        <f t="shared" ref="AF1837" ca="1" si="2322">AF1835 &gt;= $B$4</f>
        <v>0</v>
      </c>
      <c r="AG1837" s="52" t="b">
        <f t="array" aca="1" ref="AG1837" ca="1">AND(AG1835 &gt;= $B$4, NOT(OR($AF1837:AF1837)))</f>
        <v>0</v>
      </c>
      <c r="AH1837" s="52" t="b">
        <f t="array" aca="1" ref="AH1837" ca="1">AND(AH1835 &gt;= $B$4, NOT(OR($AF1837:AG1837)))</f>
        <v>0</v>
      </c>
      <c r="AI1837" s="52" t="b">
        <f t="array" aca="1" ref="AI1837" ca="1">AND(AI1835 &gt;= $B$4, NOT(OR($AF1837:AH1837)))</f>
        <v>0</v>
      </c>
      <c r="AJ1837" s="52" t="b">
        <f t="array" aca="1" ref="AJ1837" ca="1">AND(AJ1835 &gt;= $B$4, NOT(OR($AF1837:AI1837)))</f>
        <v>0</v>
      </c>
      <c r="AK1837" s="73"/>
      <c r="AL1837" s="70"/>
    </row>
    <row r="1838" spans="7:38" ht="14.55" customHeight="1" x14ac:dyDescent="0.3">
      <c r="G1838" s="3">
        <v>1836</v>
      </c>
      <c r="H1838" s="58">
        <v>-0.90357653480413602</v>
      </c>
      <c r="I1838" s="58">
        <v>1.2960840173454808</v>
      </c>
      <c r="J1838" s="58">
        <v>1.1158023248614017</v>
      </c>
      <c r="K1838" s="59">
        <v>2.7602608070603138</v>
      </c>
      <c r="L1838" s="60">
        <f t="array" ref="L1838:O1838">TRANSPOSE(MMULT(Option!$B$25:$E$28, TRANSPOSE(H1838:K1838)))</f>
        <v>-0.90357653480413602</v>
      </c>
      <c r="M1838" s="60">
        <v>0.82645000937997037</v>
      </c>
      <c r="N1838" s="60">
        <v>0.95798426308435614</v>
      </c>
      <c r="O1838" s="60">
        <v>2.5594923002220629</v>
      </c>
      <c r="P1838" s="56" t="str">
        <f t="shared" si="2267"/>
        <v>368/1</v>
      </c>
      <c r="R1838" s="80"/>
      <c r="S1838" s="3" t="s">
        <v>30</v>
      </c>
      <c r="T1838" s="60">
        <f ca="1"/>
        <v>-0.51329543084934248</v>
      </c>
      <c r="U1838" s="60">
        <f ca="1"/>
        <v>6.7731999247272023E-2</v>
      </c>
      <c r="V1838" s="60">
        <f ca="1"/>
        <v>-1.924460433436034</v>
      </c>
      <c r="W1838" s="60">
        <f ca="1"/>
        <v>2.4038738006430442</v>
      </c>
      <c r="X1838" s="60">
        <f ca="1"/>
        <v>-0.29261231269717608</v>
      </c>
      <c r="Y1838" s="52">
        <f ca="1">$B$14 * EXP(($E$3 - $C$14^2/2) * Y$2 + $C$14*SQRT(Y$2)*T1838)</f>
        <v>86.157891163753163</v>
      </c>
      <c r="Z1838" s="52">
        <f ca="1">Y1838 * EXP(($E$3 - $C$14^2/2) * (Z$2-Y$2) + $C$14*SQRT(Z$2-Y$2)*U1838)</f>
        <v>88.367226195620461</v>
      </c>
      <c r="AA1838" s="52">
        <f ca="1">Z1838 * EXP(($E$3 - $C$14^2/2) * (AA$2-Z$2) + $C$14*SQRT(AA$2-Z$2)*V1838)</f>
        <v>49.857205344612254</v>
      </c>
      <c r="AB1838" s="52">
        <f ca="1">AA1838 * EXP(($E$3 - $C$14^2/2) * (AB$2-AA$2) + $C$14*SQRT(AB$2-AA$2)*W1838)</f>
        <v>103.06142468753144</v>
      </c>
      <c r="AC1838" s="52">
        <f ca="1">AB1838 * EXP(($E$3 - $C$14^2/2) * (AC$2-AB$2) + $C$14*SQRT(AC$2-AB$2)*X1838)</f>
        <v>94.873219890796477</v>
      </c>
      <c r="AD1838" s="47"/>
      <c r="AE1838" s="3" t="s">
        <v>68</v>
      </c>
      <c r="AF1838" s="52" t="b">
        <f ca="1">AND(AF1835&gt;$B$3, NOT(OR($AF1837:AF1837)))</f>
        <v>1</v>
      </c>
      <c r="AG1838" s="52" t="b">
        <f ca="1">AND(AG1835&gt;$B$3, NOT(OR($AF1837:AG1837)))</f>
        <v>1</v>
      </c>
      <c r="AH1838" s="52" t="b">
        <f ca="1">AND(AH1835&gt;$B$3, NOT(OR($AF1837:AH1837)))</f>
        <v>0</v>
      </c>
      <c r="AI1838" s="52" t="b">
        <f ca="1">AND(AI1835&gt;$B$3, NOT(OR($AF1837:AI1837)))</f>
        <v>1</v>
      </c>
      <c r="AJ1838" s="52" t="b">
        <f ca="1">AND(AJ1835&gt;$B$3, NOT(OR($AF1837:AJ1837)))</f>
        <v>0</v>
      </c>
      <c r="AK1838" s="74"/>
      <c r="AL1838" s="70"/>
    </row>
    <row r="1839" spans="7:38" ht="14.55" customHeight="1" x14ac:dyDescent="0.3">
      <c r="G1839" s="3">
        <v>1837</v>
      </c>
      <c r="H1839" s="58">
        <v>0.26587721346357074</v>
      </c>
      <c r="I1839" s="58">
        <v>1.276823359618686</v>
      </c>
      <c r="J1839" s="58">
        <v>0.59365108911559927</v>
      </c>
      <c r="K1839" s="59">
        <v>-0.80331232475851289</v>
      </c>
      <c r="L1839" s="60">
        <f t="array" ref="L1839:O1839">TRANSPOSE(MMULT(Option!$B$25:$E$28, TRANSPOSE(H1839:K1839)))</f>
        <v>0.26587721346357074</v>
      </c>
      <c r="M1839" s="60">
        <v>1.2765788242935183</v>
      </c>
      <c r="N1839" s="60">
        <v>0.96211145212995453</v>
      </c>
      <c r="O1839" s="60">
        <v>-0.13134502301385287</v>
      </c>
      <c r="P1839" s="56" t="str">
        <f t="shared" si="2267"/>
        <v>368/2</v>
      </c>
      <c r="R1839" s="80">
        <v>460</v>
      </c>
      <c r="S1839" s="3" t="s">
        <v>28</v>
      </c>
      <c r="T1839" s="60">
        <f t="array" aca="1" ref="T1839:T1842" ca="1">TRANSPOSE(OFFSET($L$3, MATCH($R1839 &amp; "/" &amp; T$2, $P$3:$P$5002, 0) - 1, 0, 1, $E$1))</f>
        <v>-5.0972355016653545E-3</v>
      </c>
      <c r="U1839" s="60">
        <f t="array" aca="1" ref="U1839:U1842" ca="1">TRANSPOSE(OFFSET($L$3, MATCH($R1839 &amp; "/" &amp; U$2, $P$3:$P$5002, 0) - 1, 0, 1, $E$1))</f>
        <v>-0.75078641043733796</v>
      </c>
      <c r="V1839" s="60">
        <f t="array" aca="1" ref="V1839:V1842" ca="1">TRANSPOSE(OFFSET($L$3, MATCH($R1839 &amp; "/" &amp; V$2, $P$3:$P$5002, 0) - 1, 0, 1, $E$1))</f>
        <v>-9.8759100290641208E-2</v>
      </c>
      <c r="W1839" s="60">
        <f t="array" aca="1" ref="W1839:W1842" ca="1">TRANSPOSE(OFFSET($L$3, MATCH($R1839 &amp; "/" &amp; W$2, $P$3:$P$5002, 0) - 1, 0, 1, $E$1))</f>
        <v>-0.6941443869921583</v>
      </c>
      <c r="X1839" s="60">
        <f t="array" aca="1" ref="X1839:X1842" ca="1">TRANSPOSE(OFFSET($L$3, MATCH($R1839 &amp; "/" &amp; X$2, $P$3:$P$5002, 0) - 1, 0, 1, $E$1))</f>
        <v>-0.65543813355146996</v>
      </c>
      <c r="Y1839" s="52">
        <f ca="1">$B$11 * EXP(($E$3 - $C$11^2/2) * Y$2 + $C$11*SQRT(Y$2)*T1839)</f>
        <v>100.34768596523863</v>
      </c>
      <c r="Z1839" s="52">
        <f ca="1">Y1839 * EXP(($E$3 - $C$11^2/2) * (Z$2-Y$2) + $C$11*SQRT(Z$2-Y$2)*U1839)</f>
        <v>80.511907457021834</v>
      </c>
      <c r="AA1839" s="52">
        <f ca="1">Z1839 * EXP(($E$3 - $C$11^2/2) * (AA$2-Z$2) + $C$11*SQRT(AA$2-Z$2)*V1839)</f>
        <v>78.553298966423512</v>
      </c>
      <c r="AB1839" s="52">
        <f ca="1">AA1839 * EXP(($E$3 - $C$11^2/2) * (AB$2-AA$2) + $C$11*SQRT(AB$2-AA$2)*W1839)</f>
        <v>64.105748880066727</v>
      </c>
      <c r="AC1839" s="52">
        <f ca="1">AB1839 * EXP(($E$3 - $C$11^2/2) * (AC$2-AB$2) + $C$11*SQRT(AC$2-AB$2)*X1839)</f>
        <v>52.92641782338535</v>
      </c>
      <c r="AD1839" s="47"/>
      <c r="AE1839" s="3" t="s">
        <v>69</v>
      </c>
      <c r="AF1839" s="20" cm="1">
        <f t="array" aca="1" ref="AF1839" ca="1">MIN(Y1839:Y1842 / $D$11:$D$14)</f>
        <v>0.52399462975286137</v>
      </c>
      <c r="AG1839" s="20" cm="1">
        <f t="array" aca="1" ref="AG1839" ca="1">MIN(Z1839:Z1842 / $D$11:$D$14)</f>
        <v>0.44542269085600128</v>
      </c>
      <c r="AH1839" s="20" cm="1">
        <f t="array" aca="1" ref="AH1839" ca="1">MIN(AA1839:AA1842 / $D$11:$D$14)</f>
        <v>0.41265837721772469</v>
      </c>
      <c r="AI1839" s="20" cm="1">
        <f t="array" aca="1" ref="AI1839" ca="1">MIN(AB1839:AB1842 / $D$11:$D$14)</f>
        <v>0.34364398579308608</v>
      </c>
      <c r="AJ1839" s="20" cm="1">
        <f t="array" aca="1" ref="AJ1839" ca="1">MIN(AC1839:AC1842 / $D$11:$D$14)</f>
        <v>0.42978505478278861</v>
      </c>
      <c r="AK1839" s="72">
        <f t="array" aca="1" ref="AK1839" ca="1">SUMPRODUCT(AF1840:AJ1840, EXP(-$E$3*$AF$2:$AJ$2))</f>
        <v>77880.078307140488</v>
      </c>
      <c r="AL1839" s="70">
        <f ca="1">MAX(AC1840 - $D$11, 0) * EXP(-$E$2*$E$3)</f>
        <v>0</v>
      </c>
    </row>
    <row r="1840" spans="7:38" ht="14.55" customHeight="1" x14ac:dyDescent="0.3">
      <c r="G1840" s="3">
        <v>1838</v>
      </c>
      <c r="H1840" s="58">
        <v>-0.78994265073931436</v>
      </c>
      <c r="I1840" s="58">
        <v>0.45604672124656664</v>
      </c>
      <c r="J1840" s="58">
        <v>0.23923853685581525</v>
      </c>
      <c r="K1840" s="59">
        <v>-1.9546231491809891</v>
      </c>
      <c r="L1840" s="60">
        <f t="array" ref="L1840:O1840">TRANSPOSE(MMULT(Option!$B$25:$E$28, TRANSPOSE(H1840:K1840)))</f>
        <v>-0.78994265073931436</v>
      </c>
      <c r="M1840" s="60">
        <v>0.10199666381403771</v>
      </c>
      <c r="N1840" s="60">
        <v>1.3569618748356632E-2</v>
      </c>
      <c r="O1840" s="60">
        <v>-1.8237006788086048</v>
      </c>
      <c r="P1840" s="56" t="str">
        <f t="shared" si="2267"/>
        <v>368/3</v>
      </c>
      <c r="R1840" s="80"/>
      <c r="S1840" s="3" t="s">
        <v>29</v>
      </c>
      <c r="T1840" s="60">
        <f ca="1"/>
        <v>-0.37706204817093825</v>
      </c>
      <c r="U1840" s="60">
        <f ca="1"/>
        <v>-1.4703476028356981</v>
      </c>
      <c r="V1840" s="60">
        <f ca="1"/>
        <v>0.57629280814926931</v>
      </c>
      <c r="W1840" s="60">
        <f ca="1"/>
        <v>-0.84314205267633446</v>
      </c>
      <c r="X1840" s="60">
        <f ca="1"/>
        <v>0.7202013656820565</v>
      </c>
      <c r="Y1840" s="52">
        <f ca="1">$B$12 * EXP(($E$3 - $C$12^2/2) * Y$2 + $C$12*SQRT(Y$2)*T1840)</f>
        <v>89.752113113991498</v>
      </c>
      <c r="Z1840" s="52">
        <f ca="1">Y1840 * EXP(($E$3 - $C$12^2/2) * (Z$2-Y$2) + $C$12*SQRT(Z$2-Y$2)*U1840)</f>
        <v>58.029255623996612</v>
      </c>
      <c r="AA1840" s="52">
        <f ca="1">Z1840 * EXP(($E$3 - $C$12^2/2) * (AA$2-Z$2) + $C$12*SQRT(AA$2-Z$2)*V1840)</f>
        <v>69.3270480036837</v>
      </c>
      <c r="AB1840" s="52">
        <f ca="1">AA1840 * EXP(($E$3 - $C$12^2/2) * (AB$2-AA$2) + $C$12*SQRT(AB$2-AA$2)*W1840)</f>
        <v>54.103155824868054</v>
      </c>
      <c r="AC1840" s="52">
        <f ca="1">AB1840 * EXP(($E$3 - $C$12^2/2) * (AC$2-AB$2) + $C$12*SQRT(AC$2-AB$2)*X1840)</f>
        <v>67.488210747551989</v>
      </c>
      <c r="AD1840" s="47"/>
      <c r="AE1840" s="3" t="s">
        <v>47</v>
      </c>
      <c r="AF1840" s="64">
        <f t="shared" ref="AF1840" ca="1" si="2323">($B$5*AF1842 + (1 + $B$6)*AF1841)*$B$2</f>
        <v>0</v>
      </c>
      <c r="AG1840" s="64">
        <f t="shared" ref="AG1840" ca="1" si="2324">($B$5*AG1842 + (1 + $B$6)*AG1841)*$B$2</f>
        <v>0</v>
      </c>
      <c r="AH1840" s="64">
        <f t="shared" ref="AH1840" ca="1" si="2325">($B$5*AH1842 + (1 + $B$6)*AH1841)*$B$2</f>
        <v>0</v>
      </c>
      <c r="AI1840" s="64">
        <f t="shared" ref="AI1840" ca="1" si="2326">($B$5*AI1842 + (1 + $B$6)*AI1841)*$B$2</f>
        <v>0</v>
      </c>
      <c r="AJ1840" s="64" cm="1">
        <f t="array" aca="1" ref="AJ1840" ca="1">($B$5*AJ1842 + (1 + $B$6)*AJ1841 + AND(NOT(AF1841:AJ1841)))*$B$2</f>
        <v>100000</v>
      </c>
      <c r="AK1840" s="73"/>
      <c r="AL1840" s="70"/>
    </row>
    <row r="1841" spans="7:38" ht="14.55" customHeight="1" x14ac:dyDescent="0.3">
      <c r="G1841" s="3">
        <v>1839</v>
      </c>
      <c r="H1841" s="58">
        <v>1.4161954593394332</v>
      </c>
      <c r="I1841" s="58">
        <v>6.4747341083425836E-2</v>
      </c>
      <c r="J1841" s="58">
        <v>-2.2327365999074807E-2</v>
      </c>
      <c r="K1841" s="59">
        <v>0.17629482065143456</v>
      </c>
      <c r="L1841" s="60">
        <f t="array" ref="L1841:O1841">TRANSPOSE(MMULT(Option!$B$25:$E$28, TRANSPOSE(H1841:K1841)))</f>
        <v>1.4161954593394332</v>
      </c>
      <c r="M1841" s="60">
        <v>0.62582010204815786</v>
      </c>
      <c r="N1841" s="60">
        <v>0.56382266724279062</v>
      </c>
      <c r="O1841" s="60">
        <v>0.73004502682997807</v>
      </c>
      <c r="P1841" s="56" t="str">
        <f t="shared" si="2267"/>
        <v>368/4</v>
      </c>
      <c r="R1841" s="80"/>
      <c r="S1841" s="3" t="s">
        <v>31</v>
      </c>
      <c r="T1841" s="60">
        <f ca="1"/>
        <v>-0.91155299515540245</v>
      </c>
      <c r="U1841" s="60">
        <f ca="1"/>
        <v>-1.8175522733847216</v>
      </c>
      <c r="V1841" s="60">
        <f ca="1"/>
        <v>-0.27134540521018374</v>
      </c>
      <c r="W1841" s="60">
        <f ca="1"/>
        <v>-0.38416046354122141</v>
      </c>
      <c r="X1841" s="60">
        <f ca="1"/>
        <v>0.65492691825239824</v>
      </c>
      <c r="Y1841" s="52">
        <f ca="1">$B$13 * EXP(($E$3 - $C$13^2/2) * Y$2 + $C$13*SQRT(Y$2)*T1841)</f>
        <v>76.455149468245665</v>
      </c>
      <c r="Z1841" s="52">
        <f ca="1">Y1841 * EXP(($E$3 - $C$13^2/2) * (Z$2-Y$2) + $C$13*SQRT(Z$2-Y$2)*U1841)</f>
        <v>44.542269085600125</v>
      </c>
      <c r="AA1841" s="52">
        <f ca="1">Z1841 * EXP(($E$3 - $C$13^2/2) * (AA$2-Z$2) + $C$13*SQRT(AA$2-Z$2)*V1841)</f>
        <v>41.265837721772471</v>
      </c>
      <c r="AB1841" s="52">
        <f ca="1">AA1841 * EXP(($E$3 - $C$13^2/2) * (AB$2-AA$2) + $C$13*SQRT(AB$2-AA$2)*W1841)</f>
        <v>36.958174148184149</v>
      </c>
      <c r="AC1841" s="52">
        <f ca="1">AB1841 * EXP(($E$3 - $C$13^2/2) * (AC$2-AB$2) + $C$13*SQRT(AC$2-AB$2)*X1841)</f>
        <v>45.207586708038967</v>
      </c>
      <c r="AD1841" s="47"/>
      <c r="AE1841" s="3" t="s">
        <v>46</v>
      </c>
      <c r="AF1841" s="52" t="b">
        <f t="shared" ref="AF1841" ca="1" si="2327">AF1839 &gt;= $B$4</f>
        <v>0</v>
      </c>
      <c r="AG1841" s="52" t="b">
        <f t="array" aca="1" ref="AG1841" ca="1">AND(AG1839 &gt;= $B$4, NOT(OR($AF1841:AF1841)))</f>
        <v>0</v>
      </c>
      <c r="AH1841" s="52" t="b">
        <f t="array" aca="1" ref="AH1841" ca="1">AND(AH1839 &gt;= $B$4, NOT(OR($AF1841:AG1841)))</f>
        <v>0</v>
      </c>
      <c r="AI1841" s="52" t="b">
        <f t="array" aca="1" ref="AI1841" ca="1">AND(AI1839 &gt;= $B$4, NOT(OR($AF1841:AH1841)))</f>
        <v>0</v>
      </c>
      <c r="AJ1841" s="52" t="b">
        <f t="array" aca="1" ref="AJ1841" ca="1">AND(AJ1839 &gt;= $B$4, NOT(OR($AF1841:AI1841)))</f>
        <v>0</v>
      </c>
      <c r="AK1841" s="73"/>
      <c r="AL1841" s="70"/>
    </row>
    <row r="1842" spans="7:38" ht="14.55" customHeight="1" x14ac:dyDescent="0.3">
      <c r="G1842" s="3">
        <v>1840</v>
      </c>
      <c r="H1842" s="58">
        <v>1.8197495028446686</v>
      </c>
      <c r="I1842" s="58">
        <v>0.11581530361584071</v>
      </c>
      <c r="J1842" s="58">
        <v>0.91199894432805828</v>
      </c>
      <c r="K1842" s="59">
        <v>4.4347442810284576E-2</v>
      </c>
      <c r="L1842" s="60">
        <f t="array" ref="L1842:O1842">TRANSPOSE(MMULT(Option!$B$25:$E$28, TRANSPOSE(H1842:K1842)))</f>
        <v>1.8197495028446686</v>
      </c>
      <c r="M1842" s="60">
        <v>0.83404628022864402</v>
      </c>
      <c r="N1842" s="60">
        <v>1.5592452192612387</v>
      </c>
      <c r="O1842" s="60">
        <v>0.97420821499659949</v>
      </c>
      <c r="P1842" s="56" t="str">
        <f t="shared" si="2267"/>
        <v>368/5</v>
      </c>
      <c r="R1842" s="80"/>
      <c r="S1842" s="3" t="s">
        <v>30</v>
      </c>
      <c r="T1842" s="60">
        <f ca="1"/>
        <v>-2.1709128109228444</v>
      </c>
      <c r="U1842" s="60">
        <f ca="1"/>
        <v>0.15665986361763617</v>
      </c>
      <c r="V1842" s="60">
        <f ca="1"/>
        <v>0.61690274214327379</v>
      </c>
      <c r="W1842" s="60">
        <f ca="1"/>
        <v>-2.2298134032831163</v>
      </c>
      <c r="X1842" s="60">
        <f ca="1"/>
        <v>0.72893004887620894</v>
      </c>
      <c r="Y1842" s="52">
        <f ca="1">$B$14 * EXP(($E$3 - $C$14^2/2) * Y$2 + $C$14*SQRT(Y$2)*T1842)</f>
        <v>52.399462975286134</v>
      </c>
      <c r="Z1842" s="52">
        <f ca="1">Y1842 * EXP(($E$3 - $C$14^2/2) * (Z$2-Y$2) + $C$14*SQRT(Z$2-Y$2)*U1842)</f>
        <v>55.196210568020604</v>
      </c>
      <c r="AA1842" s="52">
        <f ca="1">Z1842 * EXP(($E$3 - $C$14^2/2) * (AA$2-Z$2) + $C$14*SQRT(AA$2-Z$2)*V1842)</f>
        <v>66.750722716785873</v>
      </c>
      <c r="AB1842" s="52">
        <f ca="1">AA1842 * EXP(($E$3 - $C$14^2/2) * (AB$2-AA$2) + $C$14*SQRT(AB$2-AA$2)*W1842)</f>
        <v>34.364398579308606</v>
      </c>
      <c r="AC1842" s="52">
        <f ca="1">AB1842 * EXP(($E$3 - $C$14^2/2) * (AC$2-AB$2) + $C$14*SQRT(AC$2-AB$2)*X1842)</f>
        <v>42.978505478278862</v>
      </c>
      <c r="AD1842" s="47"/>
      <c r="AE1842" s="3" t="s">
        <v>68</v>
      </c>
      <c r="AF1842" s="52" t="b">
        <f ca="1">AND(AF1839&gt;$B$3, NOT(OR($AF1841:AF1841)))</f>
        <v>0</v>
      </c>
      <c r="AG1842" s="52" t="b">
        <f ca="1">AND(AG1839&gt;$B$3, NOT(OR($AF1841:AG1841)))</f>
        <v>0</v>
      </c>
      <c r="AH1842" s="52" t="b">
        <f ca="1">AND(AH1839&gt;$B$3, NOT(OR($AF1841:AH1841)))</f>
        <v>0</v>
      </c>
      <c r="AI1842" s="52" t="b">
        <f ca="1">AND(AI1839&gt;$B$3, NOT(OR($AF1841:AI1841)))</f>
        <v>0</v>
      </c>
      <c r="AJ1842" s="52" t="b">
        <f ca="1">AND(AJ1839&gt;$B$3, NOT(OR($AF1841:AJ1841)))</f>
        <v>0</v>
      </c>
      <c r="AK1842" s="74"/>
      <c r="AL1842" s="70"/>
    </row>
    <row r="1843" spans="7:38" ht="14.55" customHeight="1" x14ac:dyDescent="0.3">
      <c r="G1843" s="3">
        <v>1841</v>
      </c>
      <c r="H1843" s="58">
        <v>-0.72557629117339495</v>
      </c>
      <c r="I1843" s="58">
        <v>0.81612636248754056</v>
      </c>
      <c r="J1843" s="58">
        <v>0.19214335542738628</v>
      </c>
      <c r="K1843" s="59">
        <v>-1.9082850083096967</v>
      </c>
      <c r="L1843" s="60">
        <f t="array" ref="L1843:O1843">TRANSPOSE(MMULT(Option!$B$25:$E$28, TRANSPOSE(H1843:K1843)))</f>
        <v>-0.72557629117339495</v>
      </c>
      <c r="M1843" s="60">
        <v>0.45776165008026665</v>
      </c>
      <c r="N1843" s="60">
        <v>9.2242974236595027E-2</v>
      </c>
      <c r="O1843" s="60">
        <v>-1.6731735765093165</v>
      </c>
      <c r="P1843" s="56" t="str">
        <f t="shared" si="2267"/>
        <v>369/1</v>
      </c>
      <c r="R1843" s="80">
        <v>461</v>
      </c>
      <c r="S1843" s="3" t="s">
        <v>28</v>
      </c>
      <c r="T1843" s="60">
        <f t="array" aca="1" ref="T1843:T1846" ca="1">TRANSPOSE(OFFSET($L$3, MATCH($R1843 &amp; "/" &amp; T$2, $P$3:$P$5002, 0) - 1, 0, 1, $E$1))</f>
        <v>0.49234359210403461</v>
      </c>
      <c r="U1843" s="60">
        <f t="array" aca="1" ref="U1843:U1846" ca="1">TRANSPOSE(OFFSET($L$3, MATCH($R1843 &amp; "/" &amp; U$2, $P$3:$P$5002, 0) - 1, 0, 1, $E$1))</f>
        <v>-0.52707274409375804</v>
      </c>
      <c r="V1843" s="60">
        <f t="array" aca="1" ref="V1843:V1846" ca="1">TRANSPOSE(OFFSET($L$3, MATCH($R1843 &amp; "/" &amp; V$2, $P$3:$P$5002, 0) - 1, 0, 1, $E$1))</f>
        <v>1.6441705257809001</v>
      </c>
      <c r="W1843" s="60">
        <f t="array" aca="1" ref="W1843:W1846" ca="1">TRANSPOSE(OFFSET($L$3, MATCH($R1843 &amp; "/" &amp; W$2, $P$3:$P$5002, 0) - 1, 0, 1, $E$1))</f>
        <v>-0.11220858618688807</v>
      </c>
      <c r="X1843" s="60">
        <f t="array" aca="1" ref="X1843:X1846" ca="1">TRANSPOSE(OFFSET($L$3, MATCH($R1843 &amp; "/" &amp; X$2, $P$3:$P$5002, 0) - 1, 0, 1, $E$1))</f>
        <v>2.0855617192114515</v>
      </c>
      <c r="Y1843" s="52">
        <f ca="1">$B$11 * EXP(($E$3 - $C$11^2/2) * Y$2 + $C$11*SQRT(Y$2)*T1843)</f>
        <v>116.49790192537075</v>
      </c>
      <c r="Z1843" s="52">
        <f ca="1">Y1843 * EXP(($E$3 - $C$11^2/2) * (Z$2-Y$2) + $C$11*SQRT(Z$2-Y$2)*U1843)</f>
        <v>99.95813420647842</v>
      </c>
      <c r="AA1843" s="52">
        <f ca="1">Z1843 * EXP(($E$3 - $C$11^2/2) * (AA$2-Z$2) + $C$11*SQRT(AA$2-Z$2)*V1843)</f>
        <v>164.5151392894509</v>
      </c>
      <c r="AB1843" s="52">
        <f ca="1">AA1843 * EXP(($E$3 - $C$11^2/2) * (AB$2-AA$2) + $C$11*SQRT(AB$2-AA$2)*W1843)</f>
        <v>159.86664872709034</v>
      </c>
      <c r="AC1843" s="52">
        <f ca="1">AB1843 * EXP(($E$3 - $C$11^2/2) * (AC$2-AB$2) + $C$11*SQRT(AC$2-AB$2)*X1843)</f>
        <v>300.3680445898753</v>
      </c>
      <c r="AD1843" s="47"/>
      <c r="AE1843" s="3" t="s">
        <v>69</v>
      </c>
      <c r="AF1843" s="20" cm="1">
        <f t="array" aca="1" ref="AF1843" ca="1">MIN(Y1843:Y1846 / $D$11:$D$14)</f>
        <v>0.66348074826931935</v>
      </c>
      <c r="AG1843" s="20" cm="1">
        <f t="array" aca="1" ref="AG1843" ca="1">MIN(Z1843:Z1846 / $D$11:$D$14)</f>
        <v>0.58045587833338452</v>
      </c>
      <c r="AH1843" s="20" cm="1">
        <f t="array" aca="1" ref="AH1843" ca="1">MIN(AA1843:AA1846 / $D$11:$D$14)</f>
        <v>0.3833097254756796</v>
      </c>
      <c r="AI1843" s="20" cm="1">
        <f t="array" aca="1" ref="AI1843" ca="1">MIN(AB1843:AB1846 / $D$11:$D$14)</f>
        <v>0.35184940870076259</v>
      </c>
      <c r="AJ1843" s="20" cm="1">
        <f t="array" aca="1" ref="AJ1843" ca="1">MIN(AC1843:AC1846 / $D$11:$D$14)</f>
        <v>0.2983441552862775</v>
      </c>
      <c r="AK1843" s="72">
        <f t="array" aca="1" ref="AK1843" ca="1">SUMPRODUCT(AF1844:AJ1844, EXP(-$E$3*$AF$2:$AJ$2))</f>
        <v>77880.078307140488</v>
      </c>
      <c r="AL1843" s="70">
        <f ca="1">MAX(AC1844 - $D$11, 0) * EXP(-$E$2*$E$3)</f>
        <v>0</v>
      </c>
    </row>
    <row r="1844" spans="7:38" ht="14.55" customHeight="1" x14ac:dyDescent="0.3">
      <c r="G1844" s="3">
        <v>1842</v>
      </c>
      <c r="H1844" s="58">
        <v>-1.0741887935975116</v>
      </c>
      <c r="I1844" s="58">
        <v>-1.9637134933233944</v>
      </c>
      <c r="J1844" s="58">
        <v>-0.72028003393187545</v>
      </c>
      <c r="K1844" s="59">
        <v>-0.43836841967848</v>
      </c>
      <c r="L1844" s="60">
        <f t="array" ref="L1844:O1844">TRANSPOSE(MMULT(Option!$B$25:$E$28, TRANSPOSE(H1844:K1844)))</f>
        <v>-1.0741887935975116</v>
      </c>
      <c r="M1844" s="60">
        <v>-2.2294486627111274</v>
      </c>
      <c r="N1844" s="60">
        <v>-1.5765256199799229</v>
      </c>
      <c r="O1844" s="60">
        <v>-1.4598769706804777</v>
      </c>
      <c r="P1844" s="56" t="str">
        <f t="shared" si="2267"/>
        <v>369/2</v>
      </c>
      <c r="R1844" s="80"/>
      <c r="S1844" s="3" t="s">
        <v>29</v>
      </c>
      <c r="T1844" s="60">
        <f ca="1"/>
        <v>-0.5133289279659321</v>
      </c>
      <c r="U1844" s="60">
        <f ca="1"/>
        <v>-0.25187311553885766</v>
      </c>
      <c r="V1844" s="60">
        <f ca="1"/>
        <v>-0.8746217142159225</v>
      </c>
      <c r="W1844" s="60">
        <f ca="1"/>
        <v>-0.86081508936947104</v>
      </c>
      <c r="X1844" s="60">
        <f ca="1"/>
        <v>0.93501780878671548</v>
      </c>
      <c r="Y1844" s="52">
        <f ca="1">$B$12 * EXP(($E$3 - $C$12^2/2) * Y$2 + $C$12*SQRT(Y$2)*T1844)</f>
        <v>86.157025355825851</v>
      </c>
      <c r="Z1844" s="52">
        <f ca="1">Y1844 * EXP(($E$3 - $C$12^2/2) * (Z$2-Y$2) + $C$12*SQRT(Z$2-Y$2)*U1844)</f>
        <v>80.28714917271239</v>
      </c>
      <c r="AA1844" s="52">
        <f ca="1">Z1844 * EXP(($E$3 - $C$12^2/2) * (AA$2-Z$2) + $C$12*SQRT(AA$2-Z$2)*V1844)</f>
        <v>62.067534519715778</v>
      </c>
      <c r="AB1844" s="52">
        <f ca="1">AA1844 * EXP(($E$3 - $C$12^2/2) * (AB$2-AA$2) + $C$12*SQRT(AB$2-AA$2)*W1844)</f>
        <v>48.18166390933942</v>
      </c>
      <c r="AC1844" s="52">
        <f ca="1">AB1844 * EXP(($E$3 - $C$12^2/2) * (AC$2-AB$2) + $C$12*SQRT(AC$2-AB$2)*X1844)</f>
        <v>64.102532677597779</v>
      </c>
      <c r="AD1844" s="47"/>
      <c r="AE1844" s="3" t="s">
        <v>47</v>
      </c>
      <c r="AF1844" s="64">
        <f t="shared" ref="AF1844" ca="1" si="2328">($B$5*AF1846 + (1 + $B$6)*AF1845)*$B$2</f>
        <v>0</v>
      </c>
      <c r="AG1844" s="64">
        <f t="shared" ref="AG1844" ca="1" si="2329">($B$5*AG1846 + (1 + $B$6)*AG1845)*$B$2</f>
        <v>0</v>
      </c>
      <c r="AH1844" s="64">
        <f t="shared" ref="AH1844" ca="1" si="2330">($B$5*AH1846 + (1 + $B$6)*AH1845)*$B$2</f>
        <v>0</v>
      </c>
      <c r="AI1844" s="64">
        <f t="shared" ref="AI1844" ca="1" si="2331">($B$5*AI1846 + (1 + $B$6)*AI1845)*$B$2</f>
        <v>0</v>
      </c>
      <c r="AJ1844" s="64" cm="1">
        <f t="array" aca="1" ref="AJ1844" ca="1">($B$5*AJ1846 + (1 + $B$6)*AJ1845 + AND(NOT(AF1845:AJ1845)))*$B$2</f>
        <v>100000</v>
      </c>
      <c r="AK1844" s="73"/>
      <c r="AL1844" s="70"/>
    </row>
    <row r="1845" spans="7:38" ht="14.55" customHeight="1" x14ac:dyDescent="0.3">
      <c r="G1845" s="3">
        <v>1843</v>
      </c>
      <c r="H1845" s="58">
        <v>-0.14261355619189581</v>
      </c>
      <c r="I1845" s="58">
        <v>-0.19412086837663753</v>
      </c>
      <c r="J1845" s="58">
        <v>0.23733742495985521</v>
      </c>
      <c r="K1845" s="59">
        <v>-0.15165624099213865</v>
      </c>
      <c r="L1845" s="60">
        <f t="array" ref="L1845:O1845">TRANSPOSE(MMULT(Option!$B$25:$E$28, TRANSPOSE(H1845:K1845)))</f>
        <v>-0.14261355619189581</v>
      </c>
      <c r="M1845" s="60">
        <v>-0.23496013713805852</v>
      </c>
      <c r="N1845" s="60">
        <v>0.1005776512042931</v>
      </c>
      <c r="O1845" s="60">
        <v>-0.19142532186459865</v>
      </c>
      <c r="P1845" s="56" t="str">
        <f t="shared" si="2267"/>
        <v>369/3</v>
      </c>
      <c r="R1845" s="80"/>
      <c r="S1845" s="3" t="s">
        <v>31</v>
      </c>
      <c r="T1845" s="60">
        <f ca="1"/>
        <v>-1.3841848035003095</v>
      </c>
      <c r="U1845" s="60">
        <f ca="1"/>
        <v>-0.46228681999676746</v>
      </c>
      <c r="V1845" s="60">
        <f ca="1"/>
        <v>-1.3999014895197484</v>
      </c>
      <c r="W1845" s="60">
        <f ca="1"/>
        <v>-0.3021335906982115</v>
      </c>
      <c r="X1845" s="60">
        <f ca="1"/>
        <v>-0.56651854738728524</v>
      </c>
      <c r="Y1845" s="52">
        <f ca="1">$B$13 * EXP(($E$3 - $C$13^2/2) * Y$2 + $C$13*SQRT(Y$2)*T1845)</f>
        <v>66.348074826931935</v>
      </c>
      <c r="Z1845" s="52">
        <f ca="1">Y1845 * EXP(($E$3 - $C$13^2/2) * (Z$2-Y$2) + $C$13*SQRT(Z$2-Y$2)*U1845)</f>
        <v>58.045587833338452</v>
      </c>
      <c r="AA1845" s="52">
        <f ca="1">Z1845 * EXP(($E$3 - $C$13^2/2) * (AA$2-Z$2) + $C$13*SQRT(AA$2-Z$2)*V1845)</f>
        <v>38.33097254756796</v>
      </c>
      <c r="AB1845" s="52">
        <f ca="1">AA1845 * EXP(($E$3 - $C$13^2/2) * (AB$2-AA$2) + $C$13*SQRT(AB$2-AA$2)*W1845)</f>
        <v>35.184940870076261</v>
      </c>
      <c r="AC1845" s="52">
        <f ca="1">AB1845 * EXP(($E$3 - $C$13^2/2) * (AC$2-AB$2) + $C$13*SQRT(AC$2-AB$2)*X1845)</f>
        <v>29.834415528627748</v>
      </c>
      <c r="AD1845" s="47"/>
      <c r="AE1845" s="3" t="s">
        <v>46</v>
      </c>
      <c r="AF1845" s="52" t="b">
        <f t="shared" ref="AF1845" ca="1" si="2332">AF1843 &gt;= $B$4</f>
        <v>0</v>
      </c>
      <c r="AG1845" s="52" t="b">
        <f t="array" aca="1" ref="AG1845" ca="1">AND(AG1843 &gt;= $B$4, NOT(OR($AF1845:AF1845)))</f>
        <v>0</v>
      </c>
      <c r="AH1845" s="52" t="b">
        <f t="array" aca="1" ref="AH1845" ca="1">AND(AH1843 &gt;= $B$4, NOT(OR($AF1845:AG1845)))</f>
        <v>0</v>
      </c>
      <c r="AI1845" s="52" t="b">
        <f t="array" aca="1" ref="AI1845" ca="1">AND(AI1843 &gt;= $B$4, NOT(OR($AF1845:AH1845)))</f>
        <v>0</v>
      </c>
      <c r="AJ1845" s="52" t="b">
        <f t="array" aca="1" ref="AJ1845" ca="1">AND(AJ1843 &gt;= $B$4, NOT(OR($AF1845:AI1845)))</f>
        <v>0</v>
      </c>
      <c r="AK1845" s="73"/>
      <c r="AL1845" s="70"/>
    </row>
    <row r="1846" spans="7:38" ht="14.55" customHeight="1" x14ac:dyDescent="0.3">
      <c r="G1846" s="3">
        <v>1844</v>
      </c>
      <c r="H1846" s="58">
        <v>-0.9932316856643173</v>
      </c>
      <c r="I1846" s="58">
        <v>0.7399862480190964</v>
      </c>
      <c r="J1846" s="58">
        <v>-0.34892694925576462</v>
      </c>
      <c r="K1846" s="59">
        <v>2.2472190316433251</v>
      </c>
      <c r="L1846" s="60">
        <f t="array" ref="L1846:O1846">TRANSPOSE(MMULT(Option!$B$25:$E$28, TRANSPOSE(H1846:K1846)))</f>
        <v>-0.9932316856643173</v>
      </c>
      <c r="M1846" s="60">
        <v>0.28091592468904808</v>
      </c>
      <c r="N1846" s="60">
        <v>-0.50998484055924576</v>
      </c>
      <c r="O1846" s="60">
        <v>1.6527810518808506</v>
      </c>
      <c r="P1846" s="56" t="str">
        <f t="shared" si="2267"/>
        <v>369/4</v>
      </c>
      <c r="R1846" s="80"/>
      <c r="S1846" s="3" t="s">
        <v>30</v>
      </c>
      <c r="T1846" s="60">
        <f ca="1"/>
        <v>-0.1287298531182908</v>
      </c>
      <c r="U1846" s="60">
        <f ca="1"/>
        <v>0.55568761951990187</v>
      </c>
      <c r="V1846" s="60">
        <f ca="1"/>
        <v>-2.8729061107395662E-2</v>
      </c>
      <c r="W1846" s="60">
        <f ca="1"/>
        <v>-0.1214098515991148</v>
      </c>
      <c r="X1846" s="60">
        <f ca="1"/>
        <v>0.8762885129464848</v>
      </c>
      <c r="Y1846" s="52">
        <f ca="1">$B$14 * EXP(($E$3 - $C$14^2/2) * Y$2 + $C$14*SQRT(Y$2)*T1846)</f>
        <v>96.693988115166079</v>
      </c>
      <c r="Z1846" s="52">
        <f ca="1">Y1846 * EXP(($E$3 - $C$14^2/2) * (Z$2-Y$2) + $C$14*SQRT(Z$2-Y$2)*U1846)</f>
        <v>114.80758072653546</v>
      </c>
      <c r="AA1846" s="52">
        <f ca="1">Z1846 * EXP(($E$3 - $C$14^2/2) * (AA$2-Z$2) + $C$14*SQRT(AA$2-Z$2)*V1846)</f>
        <v>114.39287523321974</v>
      </c>
      <c r="AB1846" s="52">
        <f ca="1">AA1846 * EXP(($E$3 - $C$14^2/2) * (AB$2-AA$2) + $C$14*SQRT(AB$2-AA$2)*W1846)</f>
        <v>110.85420196354166</v>
      </c>
      <c r="AC1846" s="52">
        <f ca="1">AB1846 * EXP(($E$3 - $C$14^2/2) * (AC$2-AB$2) + $C$14*SQRT(AC$2-AB$2)*X1846)</f>
        <v>144.90848365849698</v>
      </c>
      <c r="AD1846" s="47"/>
      <c r="AE1846" s="3" t="s">
        <v>68</v>
      </c>
      <c r="AF1846" s="52" t="b">
        <f ca="1">AND(AF1843&gt;$B$3, NOT(OR($AF1845:AF1845)))</f>
        <v>0</v>
      </c>
      <c r="AG1846" s="52" t="b">
        <f ca="1">AND(AG1843&gt;$B$3, NOT(OR($AF1845:AG1845)))</f>
        <v>0</v>
      </c>
      <c r="AH1846" s="52" t="b">
        <f ca="1">AND(AH1843&gt;$B$3, NOT(OR($AF1845:AH1845)))</f>
        <v>0</v>
      </c>
      <c r="AI1846" s="52" t="b">
        <f ca="1">AND(AI1843&gt;$B$3, NOT(OR($AF1845:AI1845)))</f>
        <v>0</v>
      </c>
      <c r="AJ1846" s="52" t="b">
        <f ca="1">AND(AJ1843&gt;$B$3, NOT(OR($AF1845:AJ1845)))</f>
        <v>0</v>
      </c>
      <c r="AK1846" s="74"/>
      <c r="AL1846" s="70"/>
    </row>
    <row r="1847" spans="7:38" ht="14.55" customHeight="1" x14ac:dyDescent="0.3">
      <c r="G1847" s="3">
        <v>1845</v>
      </c>
      <c r="H1847" s="58">
        <v>0.35410810366306034</v>
      </c>
      <c r="I1847" s="58">
        <v>0.87672868174902729</v>
      </c>
      <c r="J1847" s="58">
        <v>-0.81515558926313514</v>
      </c>
      <c r="K1847" s="59">
        <v>0.947673979326634</v>
      </c>
      <c r="L1847" s="60">
        <f t="array" ref="L1847:O1847">TRANSPOSE(MMULT(Option!$B$25:$E$28, TRANSPOSE(H1847:K1847)))</f>
        <v>0.35410810366306034</v>
      </c>
      <c r="M1847" s="60">
        <v>0.94517835107597736</v>
      </c>
      <c r="N1847" s="60">
        <v>-0.34473465776965762</v>
      </c>
      <c r="O1847" s="60">
        <v>1.0236621330953979</v>
      </c>
      <c r="P1847" s="56" t="str">
        <f t="shared" si="2267"/>
        <v>369/5</v>
      </c>
      <c r="R1847" s="80">
        <v>462</v>
      </c>
      <c r="S1847" s="3" t="s">
        <v>28</v>
      </c>
      <c r="T1847" s="60">
        <f t="array" aca="1" ref="T1847:T1850" ca="1">TRANSPOSE(OFFSET($L$3, MATCH($R1847 &amp; "/" &amp; T$2, $P$3:$P$5002, 0) - 1, 0, 1, $E$1))</f>
        <v>-0.10446991842191106</v>
      </c>
      <c r="U1847" s="60">
        <f t="array" aca="1" ref="U1847:U1850" ca="1">TRANSPOSE(OFFSET($L$3, MATCH($R1847 &amp; "/" &amp; U$2, $P$3:$P$5002, 0) - 1, 0, 1, $E$1))</f>
        <v>0.44309423121852964</v>
      </c>
      <c r="V1847" s="60">
        <f t="array" aca="1" ref="V1847:V1850" ca="1">TRANSPOSE(OFFSET($L$3, MATCH($R1847 &amp; "/" &amp; V$2, $P$3:$P$5002, 0) - 1, 0, 1, $E$1))</f>
        <v>2.4878984612259734</v>
      </c>
      <c r="W1847" s="60">
        <f t="array" aca="1" ref="W1847:W1850" ca="1">TRANSPOSE(OFFSET($L$3, MATCH($R1847 &amp; "/" &amp; W$2, $P$3:$P$5002, 0) - 1, 0, 1, $E$1))</f>
        <v>-0.58786922856515278</v>
      </c>
      <c r="X1847" s="60">
        <f t="array" aca="1" ref="X1847:X1850" ca="1">TRANSPOSE(OFFSET($L$3, MATCH($R1847 &amp; "/" &amp; X$2, $P$3:$P$5002, 0) - 1, 0, 1, $E$1))</f>
        <v>-0.4707242929846509</v>
      </c>
      <c r="Y1847" s="52">
        <f ca="1">$B$11 * EXP(($E$3 - $C$11^2/2) * Y$2 + $C$11*SQRT(Y$2)*T1847)</f>
        <v>97.400292182227233</v>
      </c>
      <c r="Z1847" s="52">
        <f ca="1">Y1847 * EXP(($E$3 - $C$11^2/2) * (Z$2-Y$2) + $C$11*SQRT(Z$2-Y$2)*U1847)</f>
        <v>111.80513387393009</v>
      </c>
      <c r="AA1847" s="52">
        <f ca="1">Z1847 * EXP(($E$3 - $C$11^2/2) * (AA$2-Z$2) + $C$11*SQRT(AA$2-Z$2)*V1847)</f>
        <v>237.01585039316581</v>
      </c>
      <c r="AB1847" s="52">
        <f ca="1">AA1847 * EXP(($E$3 - $C$11^2/2) * (AB$2-AA$2) + $C$11*SQRT(AB$2-AA$2)*W1847)</f>
        <v>199.69001708747862</v>
      </c>
      <c r="AC1847" s="52">
        <f ca="1">AB1847 * EXP(($E$3 - $C$11^2/2) * (AC$2-AB$2) + $C$11*SQRT(AC$2-AB$2)*X1847)</f>
        <v>174.26009147376593</v>
      </c>
      <c r="AD1847" s="47"/>
      <c r="AE1847" s="3" t="s">
        <v>69</v>
      </c>
      <c r="AF1847" s="20" cm="1">
        <f t="array" aca="1" ref="AF1847" ca="1">MIN(Y1847:Y1850 / $D$11:$D$14)</f>
        <v>0.88638135431754872</v>
      </c>
      <c r="AG1847" s="20" cm="1">
        <f t="array" aca="1" ref="AG1847" ca="1">MIN(Z1847:Z1850 / $D$11:$D$14)</f>
        <v>0.69812841049885621</v>
      </c>
      <c r="AH1847" s="20" cm="1">
        <f t="array" aca="1" ref="AH1847" ca="1">MIN(AA1847:AA1850 / $D$11:$D$14)</f>
        <v>1.2693841182735277</v>
      </c>
      <c r="AI1847" s="20" cm="1">
        <f t="array" aca="1" ref="AI1847" ca="1">MIN(AB1847:AB1850 / $D$11:$D$14)</f>
        <v>0.85273906679581013</v>
      </c>
      <c r="AJ1847" s="20" cm="1">
        <f t="array" aca="1" ref="AJ1847" ca="1">MIN(AC1847:AC1850 / $D$11:$D$14)</f>
        <v>0.67769133195465869</v>
      </c>
      <c r="AK1847" s="72">
        <f t="array" aca="1" ref="AK1847" ca="1">SUMPRODUCT(AF1848:AJ1848, EXP(-$E$3*$AF$2:$AJ$2))</f>
        <v>117340.10061719679</v>
      </c>
      <c r="AL1847" s="70">
        <f ca="1">MAX(AC1848 - $D$11, 0) * EXP(-$E$2*$E$3)</f>
        <v>8.6416821620034487E-2</v>
      </c>
    </row>
    <row r="1848" spans="7:38" ht="14.55" customHeight="1" x14ac:dyDescent="0.3">
      <c r="G1848" s="3">
        <v>1846</v>
      </c>
      <c r="H1848" s="58">
        <v>-0.27252305981143166</v>
      </c>
      <c r="I1848" s="58">
        <v>0.45096097722297529</v>
      </c>
      <c r="J1848" s="58">
        <v>-0.74739700213199267</v>
      </c>
      <c r="K1848" s="59">
        <v>-0.24417505188932989</v>
      </c>
      <c r="L1848" s="60">
        <f t="array" ref="L1848:O1848">TRANSPOSE(MMULT(Option!$B$25:$E$28, TRANSPOSE(H1848:K1848)))</f>
        <v>-0.27252305981143166</v>
      </c>
      <c r="M1848" s="60">
        <v>0.30430333879453547</v>
      </c>
      <c r="N1848" s="60">
        <v>-0.64736623030245577</v>
      </c>
      <c r="O1848" s="60">
        <v>-0.34589590016603833</v>
      </c>
      <c r="P1848" s="56" t="str">
        <f t="shared" si="2267"/>
        <v>370/1</v>
      </c>
      <c r="R1848" s="80"/>
      <c r="S1848" s="3" t="s">
        <v>29</v>
      </c>
      <c r="T1848" s="60">
        <f ca="1"/>
        <v>-0.41869332833978873</v>
      </c>
      <c r="U1848" s="60">
        <f ca="1"/>
        <v>-0.8124807514733875</v>
      </c>
      <c r="V1848" s="60">
        <f ca="1"/>
        <v>1.9762802018289283</v>
      </c>
      <c r="W1848" s="60">
        <f ca="1"/>
        <v>-0.70592351399541964</v>
      </c>
      <c r="X1848" s="60">
        <f ca="1"/>
        <v>-0.11881927872915071</v>
      </c>
      <c r="Y1848" s="52">
        <f ca="1">$B$12 * EXP(($E$3 - $C$12^2/2) * Y$2 + $C$12*SQRT(Y$2)*T1848)</f>
        <v>88.638135431754876</v>
      </c>
      <c r="Z1848" s="52">
        <f ca="1">Y1848 * EXP(($E$3 - $C$12^2/2) * (Z$2-Y$2) + $C$12*SQRT(Z$2-Y$2)*U1848)</f>
        <v>69.81284104988562</v>
      </c>
      <c r="AA1848" s="52">
        <f ca="1">Z1848 * EXP(($E$3 - $C$12^2/2) * (AA$2-Z$2) + $C$12*SQRT(AA$2-Z$2)*V1848)</f>
        <v>126.93841182735278</v>
      </c>
      <c r="AB1848" s="52">
        <f ca="1">AA1848 * EXP(($E$3 - $C$12^2/2) * (AB$2-AA$2) + $C$12*SQRT(AB$2-AA$2)*W1848)</f>
        <v>103.22643448877703</v>
      </c>
      <c r="AC1848" s="52">
        <f ca="1">AB1848 * EXP(($E$3 - $C$12^2/2) * (AC$2-AB$2) + $C$12*SQRT(AC$2-AB$2)*X1848)</f>
        <v>100.1109613953895</v>
      </c>
      <c r="AD1848" s="47"/>
      <c r="AE1848" s="3" t="s">
        <v>47</v>
      </c>
      <c r="AF1848" s="64">
        <f t="shared" ref="AF1848" ca="1" si="2333">($B$5*AF1850 + (1 + $B$6)*AF1849)*$B$2</f>
        <v>15000</v>
      </c>
      <c r="AG1848" s="64">
        <f t="shared" ref="AG1848" ca="1" si="2334">($B$5*AG1850 + (1 + $B$6)*AG1849)*$B$2</f>
        <v>0</v>
      </c>
      <c r="AH1848" s="64">
        <f t="shared" ref="AH1848" ca="1" si="2335">($B$5*AH1850 + (1 + $B$6)*AH1849)*$B$2</f>
        <v>15000</v>
      </c>
      <c r="AI1848" s="64">
        <f t="shared" ref="AI1848" ca="1" si="2336">($B$5*AI1850 + (1 + $B$6)*AI1849)*$B$2</f>
        <v>15000</v>
      </c>
      <c r="AJ1848" s="64" cm="1">
        <f t="array" aca="1" ref="AJ1848" ca="1">($B$5*AJ1850 + (1 + $B$6)*AJ1849 + AND(NOT(AF1849:AJ1849)))*$B$2</f>
        <v>100000</v>
      </c>
      <c r="AK1848" s="73"/>
      <c r="AL1848" s="70"/>
    </row>
    <row r="1849" spans="7:38" ht="14.55" customHeight="1" x14ac:dyDescent="0.3">
      <c r="G1849" s="3">
        <v>1847</v>
      </c>
      <c r="H1849" s="58">
        <v>0.3781779107636995</v>
      </c>
      <c r="I1849" s="58">
        <v>-0.61390823092161118</v>
      </c>
      <c r="J1849" s="58">
        <v>0.51060875401056127</v>
      </c>
      <c r="K1849" s="59">
        <v>-0.26705221405724033</v>
      </c>
      <c r="L1849" s="60">
        <f t="array" ref="L1849:O1849">TRANSPOSE(MMULT(Option!$B$25:$E$28, TRANSPOSE(H1849:K1849)))</f>
        <v>0.3781779107636995</v>
      </c>
      <c r="M1849" s="60">
        <v>-0.41138502328546267</v>
      </c>
      <c r="N1849" s="60">
        <v>0.43898506182357022</v>
      </c>
      <c r="O1849" s="60">
        <v>-0.13851697572489066</v>
      </c>
      <c r="P1849" s="56" t="str">
        <f t="shared" si="2267"/>
        <v>370/2</v>
      </c>
      <c r="R1849" s="80"/>
      <c r="S1849" s="3" t="s">
        <v>31</v>
      </c>
      <c r="T1849" s="60">
        <f ca="1"/>
        <v>0.66734975832473786</v>
      </c>
      <c r="U1849" s="60">
        <f ca="1"/>
        <v>0.4989061633741092</v>
      </c>
      <c r="V1849" s="60">
        <f ca="1"/>
        <v>2.3950463548318037</v>
      </c>
      <c r="W1849" s="60">
        <f ca="1"/>
        <v>-1.5315586869115267</v>
      </c>
      <c r="X1849" s="60">
        <f ca="1"/>
        <v>0.51106332129056264</v>
      </c>
      <c r="Y1849" s="52">
        <f ca="1">$B$13 * EXP(($E$3 - $C$13^2/2) * Y$2 + $C$13*SQRT(Y$2)*T1849)</f>
        <v>122.77766443796523</v>
      </c>
      <c r="Z1849" s="52">
        <f ca="1">Y1849 * EXP(($E$3 - $C$13^2/2) * (Z$2-Y$2) + $C$13*SQRT(Z$2-Y$2)*U1849)</f>
        <v>143.31528055884732</v>
      </c>
      <c r="AA1849" s="52">
        <f ca="1">Z1849 * EXP(($E$3 - $C$13^2/2) * (AA$2-Z$2) + $C$13*SQRT(AA$2-Z$2)*V1849)</f>
        <v>295.46809720815475</v>
      </c>
      <c r="AB1849" s="52">
        <f ca="1">AA1849 * EXP(($E$3 - $C$13^2/2) * (AB$2-AA$2) + $C$13*SQRT(AB$2-AA$2)*W1849)</f>
        <v>187.55896254332151</v>
      </c>
      <c r="AC1849" s="52">
        <f ca="1">AB1849 * EXP(($E$3 - $C$13^2/2) * (AC$2-AB$2) + $C$13*SQRT(AC$2-AB$2)*X1849)</f>
        <v>219.73279923560605</v>
      </c>
      <c r="AD1849" s="47"/>
      <c r="AE1849" s="3" t="s">
        <v>46</v>
      </c>
      <c r="AF1849" s="52" t="b">
        <f t="shared" ref="AF1849" ca="1" si="2337">AF1847 &gt;= $B$4</f>
        <v>0</v>
      </c>
      <c r="AG1849" s="52" t="b">
        <f t="array" aca="1" ref="AG1849" ca="1">AND(AG1847 &gt;= $B$4, NOT(OR($AF1849:AF1849)))</f>
        <v>0</v>
      </c>
      <c r="AH1849" s="52" t="b">
        <f t="array" aca="1" ref="AH1849" ca="1">AND(AH1847 &gt;= $B$4, NOT(OR($AF1849:AG1849)))</f>
        <v>0</v>
      </c>
      <c r="AI1849" s="52" t="b">
        <f t="array" aca="1" ref="AI1849" ca="1">AND(AI1847 &gt;= $B$4, NOT(OR($AF1849:AH1849)))</f>
        <v>0</v>
      </c>
      <c r="AJ1849" s="52" t="b">
        <f t="array" aca="1" ref="AJ1849" ca="1">AND(AJ1847 &gt;= $B$4, NOT(OR($AF1849:AI1849)))</f>
        <v>0</v>
      </c>
      <c r="AK1849" s="73"/>
      <c r="AL1849" s="70"/>
    </row>
    <row r="1850" spans="7:38" ht="14.55" customHeight="1" x14ac:dyDescent="0.3">
      <c r="G1850" s="3">
        <v>1848</v>
      </c>
      <c r="H1850" s="58">
        <v>-0.63522501451540581</v>
      </c>
      <c r="I1850" s="58">
        <v>1.5201577778405129</v>
      </c>
      <c r="J1850" s="58">
        <v>-0.58199387463360364</v>
      </c>
      <c r="K1850" s="59">
        <v>0.40347586394493606</v>
      </c>
      <c r="L1850" s="60">
        <f t="array" ref="L1850:O1850">TRANSPOSE(MMULT(Option!$B$25:$E$28, TRANSPOSE(H1850:K1850)))</f>
        <v>-0.63522501451540581</v>
      </c>
      <c r="M1850" s="60">
        <v>1.1391576112398403</v>
      </c>
      <c r="N1850" s="60">
        <v>-0.36719033631821291</v>
      </c>
      <c r="O1850" s="60">
        <v>0.37590325646253048</v>
      </c>
      <c r="P1850" s="56" t="str">
        <f t="shared" si="2267"/>
        <v>370/3</v>
      </c>
      <c r="R1850" s="80"/>
      <c r="S1850" s="3" t="s">
        <v>30</v>
      </c>
      <c r="T1850" s="60">
        <f ca="1"/>
        <v>-0.41838758178069313</v>
      </c>
      <c r="U1850" s="60">
        <f ca="1"/>
        <v>-8.8200107172667574E-2</v>
      </c>
      <c r="V1850" s="60">
        <f ca="1"/>
        <v>1.4274706091843978</v>
      </c>
      <c r="W1850" s="60">
        <f ca="1"/>
        <v>-1.5185551831599231</v>
      </c>
      <c r="X1850" s="60">
        <f ca="1"/>
        <v>-0.7825389281010231</v>
      </c>
      <c r="Y1850" s="52">
        <f ca="1">$B$14 * EXP(($E$3 - $C$14^2/2) * Y$2 + $C$14*SQRT(Y$2)*T1850)</f>
        <v>88.646266046109147</v>
      </c>
      <c r="Z1850" s="52">
        <f ca="1">Y1850 * EXP(($E$3 - $C$14^2/2) * (Z$2-Y$2) + $C$14*SQRT(Z$2-Y$2)*U1850)</f>
        <v>86.764181355230136</v>
      </c>
      <c r="AA1850" s="52">
        <f ca="1">Z1850 * EXP(($E$3 - $C$14^2/2) * (AA$2-Z$2) + $C$14*SQRT(AA$2-Z$2)*V1850)</f>
        <v>133.8118972707174</v>
      </c>
      <c r="AB1850" s="52">
        <f ca="1">AA1850 * EXP(($E$3 - $C$14^2/2) * (AB$2-AA$2) + $C$14*SQRT(AB$2-AA$2)*W1850)</f>
        <v>85.273906679581017</v>
      </c>
      <c r="AC1850" s="52">
        <f ca="1">AB1850 * EXP(($E$3 - $C$14^2/2) * (AC$2-AB$2) + $C$14*SQRT(AC$2-AB$2)*X1850)</f>
        <v>67.769133195465869</v>
      </c>
      <c r="AD1850" s="47"/>
      <c r="AE1850" s="3" t="s">
        <v>68</v>
      </c>
      <c r="AF1850" s="52" t="b">
        <f ca="1">AND(AF1847&gt;$B$3, NOT(OR($AF1849:AF1849)))</f>
        <v>1</v>
      </c>
      <c r="AG1850" s="52" t="b">
        <f ca="1">AND(AG1847&gt;$B$3, NOT(OR($AF1849:AG1849)))</f>
        <v>0</v>
      </c>
      <c r="AH1850" s="52" t="b">
        <f ca="1">AND(AH1847&gt;$B$3, NOT(OR($AF1849:AH1849)))</f>
        <v>1</v>
      </c>
      <c r="AI1850" s="52" t="b">
        <f ca="1">AND(AI1847&gt;$B$3, NOT(OR($AF1849:AI1849)))</f>
        <v>1</v>
      </c>
      <c r="AJ1850" s="52" t="b">
        <f ca="1">AND(AJ1847&gt;$B$3, NOT(OR($AF1849:AJ1849)))</f>
        <v>0</v>
      </c>
      <c r="AK1850" s="74"/>
      <c r="AL1850" s="70"/>
    </row>
    <row r="1851" spans="7:38" ht="14.55" customHeight="1" x14ac:dyDescent="0.3">
      <c r="G1851" s="3">
        <v>1849</v>
      </c>
      <c r="H1851" s="58">
        <v>0.27786604023794792</v>
      </c>
      <c r="I1851" s="58">
        <v>-0.2683108609726394</v>
      </c>
      <c r="J1851" s="58">
        <v>1.1623353935852976</v>
      </c>
      <c r="K1851" s="59">
        <v>-0.23550469140589395</v>
      </c>
      <c r="L1851" s="60">
        <f t="array" ref="L1851:O1851">TRANSPOSE(MMULT(Option!$B$25:$E$28, TRANSPOSE(H1851:K1851)))</f>
        <v>0.27786604023794792</v>
      </c>
      <c r="M1851" s="60">
        <v>-0.13476454994199938</v>
      </c>
      <c r="N1851" s="60">
        <v>1.0617770159360553</v>
      </c>
      <c r="O1851" s="60">
        <v>6.6076610197636415E-2</v>
      </c>
      <c r="P1851" s="56" t="str">
        <f t="shared" si="2267"/>
        <v>370/4</v>
      </c>
      <c r="R1851" s="80">
        <v>463</v>
      </c>
      <c r="S1851" s="3" t="s">
        <v>28</v>
      </c>
      <c r="T1851" s="60">
        <f t="array" aca="1" ref="T1851:T1854" ca="1">TRANSPOSE(OFFSET($L$3, MATCH($R1851 &amp; "/" &amp; T$2, $P$3:$P$5002, 0) - 1, 0, 1, $E$1))</f>
        <v>-0.72520630763955152</v>
      </c>
      <c r="U1851" s="60">
        <f t="array" aca="1" ref="U1851:U1854" ca="1">TRANSPOSE(OFFSET($L$3, MATCH($R1851 &amp; "/" &amp; U$2, $P$3:$P$5002, 0) - 1, 0, 1, $E$1))</f>
        <v>0.13626626370661726</v>
      </c>
      <c r="V1851" s="60">
        <f t="array" aca="1" ref="V1851:V1854" ca="1">TRANSPOSE(OFFSET($L$3, MATCH($R1851 &amp; "/" &amp; V$2, $P$3:$P$5002, 0) - 1, 0, 1, $E$1))</f>
        <v>2.4600567182602333</v>
      </c>
      <c r="W1851" s="60">
        <f t="array" aca="1" ref="W1851:W1854" ca="1">TRANSPOSE(OFFSET($L$3, MATCH($R1851 &amp; "/" &amp; W$2, $P$3:$P$5002, 0) - 1, 0, 1, $E$1))</f>
        <v>-3.7200176065121791E-2</v>
      </c>
      <c r="X1851" s="60">
        <f t="array" aca="1" ref="X1851:X1854" ca="1">TRANSPOSE(OFFSET($L$3, MATCH($R1851 &amp; "/" &amp; X$2, $P$3:$P$5002, 0) - 1, 0, 1, $E$1))</f>
        <v>1.1109798269652762</v>
      </c>
      <c r="Y1851" s="52">
        <f ca="1">$B$11 * EXP(($E$3 - $C$11^2/2) * Y$2 + $C$11*SQRT(Y$2)*T1851)</f>
        <v>80.851027421899005</v>
      </c>
      <c r="Z1851" s="52">
        <f ca="1">Y1851 * EXP(($E$3 - $C$11^2/2) * (Z$2-Y$2) + $C$11*SQRT(Z$2-Y$2)*U1851)</f>
        <v>84.64687344473171</v>
      </c>
      <c r="AA1851" s="52">
        <f ca="1">Z1851 * EXP(($E$3 - $C$11^2/2) * (AA$2-Z$2) + $C$11*SQRT(AA$2-Z$2)*V1851)</f>
        <v>177.95045845852817</v>
      </c>
      <c r="AB1851" s="52">
        <f ca="1">AA1851 * EXP(($E$3 - $C$11^2/2) * (AB$2-AA$2) + $C$11*SQRT(AB$2-AA$2)*W1851)</f>
        <v>176.85764358950388</v>
      </c>
      <c r="AC1851" s="52">
        <f ca="1">AB1851 * EXP(($E$3 - $C$11^2/2) * (AC$2-AB$2) + $C$11*SQRT(AC$2-AB$2)*X1851)</f>
        <v>248.05216915942367</v>
      </c>
      <c r="AD1851" s="47"/>
      <c r="AE1851" s="3" t="s">
        <v>69</v>
      </c>
      <c r="AF1851" s="20" cm="1">
        <f t="array" aca="1" ref="AF1851" ca="1">MIN(Y1851:Y1854 / $D$11:$D$14)</f>
        <v>0.77805092497975692</v>
      </c>
      <c r="AG1851" s="20" cm="1">
        <f t="array" aca="1" ref="AG1851" ca="1">MIN(Z1851:Z1854 / $D$11:$D$14)</f>
        <v>0.8101747711597167</v>
      </c>
      <c r="AH1851" s="20" cm="1">
        <f t="array" aca="1" ref="AH1851" ca="1">MIN(AA1851:AA1854 / $D$11:$D$14)</f>
        <v>1.0319954349261788</v>
      </c>
      <c r="AI1851" s="20" cm="1">
        <f t="array" aca="1" ref="AI1851" ca="1">MIN(AB1851:AB1854 / $D$11:$D$14)</f>
        <v>1.1035103740391532</v>
      </c>
      <c r="AJ1851" s="20" cm="1">
        <f t="array" aca="1" ref="AJ1851" ca="1">MIN(AC1851:AC1854 / $D$11:$D$14)</f>
        <v>0.75557079710695174</v>
      </c>
      <c r="AK1851" s="72">
        <f t="array" aca="1" ref="AK1851" ca="1">SUMPRODUCT(AF1852:AJ1852, EXP(-$E$3*$AF$2:$AJ$2))</f>
        <v>116644.22052022547</v>
      </c>
      <c r="AL1851" s="70">
        <f ca="1">MAX(AC1852 - $D$11, 0) * EXP(-$E$2*$E$3)</f>
        <v>0</v>
      </c>
    </row>
    <row r="1852" spans="7:38" ht="14.55" customHeight="1" x14ac:dyDescent="0.3">
      <c r="G1852" s="3">
        <v>1850</v>
      </c>
      <c r="H1852" s="58">
        <v>1.1805647558815171</v>
      </c>
      <c r="I1852" s="58">
        <v>-0.97306584279981345</v>
      </c>
      <c r="J1852" s="58">
        <v>-0.58453573552807181</v>
      </c>
      <c r="K1852" s="59">
        <v>-0.34823104215754019</v>
      </c>
      <c r="L1852" s="60">
        <f t="array" ref="L1852:O1852">TRANSPOSE(MMULT(Option!$B$25:$E$28, TRANSPOSE(H1852:K1852)))</f>
        <v>1.1805647558815171</v>
      </c>
      <c r="M1852" s="60">
        <v>-0.41960367380862218</v>
      </c>
      <c r="N1852" s="60">
        <v>-0.29598616822775564</v>
      </c>
      <c r="O1852" s="60">
        <v>-0.19487948987604981</v>
      </c>
      <c r="P1852" s="56" t="str">
        <f t="shared" si="2267"/>
        <v>370/5</v>
      </c>
      <c r="R1852" s="80"/>
      <c r="S1852" s="3" t="s">
        <v>29</v>
      </c>
      <c r="T1852" s="60">
        <f ca="1"/>
        <v>-0.85321100224577551</v>
      </c>
      <c r="U1852" s="60">
        <f ca="1"/>
        <v>0.11819337649201959</v>
      </c>
      <c r="V1852" s="60">
        <f ca="1"/>
        <v>1.5223881507885637</v>
      </c>
      <c r="W1852" s="60">
        <f ca="1"/>
        <v>-0.52571603269222755</v>
      </c>
      <c r="X1852" s="60">
        <f ca="1"/>
        <v>-1.2792604680628115</v>
      </c>
      <c r="Y1852" s="52">
        <f ca="1">$B$12 * EXP(($E$3 - $C$12^2/2) * Y$2 + $C$12*SQRT(Y$2)*T1852)</f>
        <v>77.805092497975693</v>
      </c>
      <c r="Z1852" s="52">
        <f ca="1">Y1852 * EXP(($E$3 - $C$12^2/2) * (Z$2-Y$2) + $C$12*SQRT(Z$2-Y$2)*U1852)</f>
        <v>81.017477115971673</v>
      </c>
      <c r="AA1852" s="52">
        <f ca="1">Z1852 * EXP(($E$3 - $C$12^2/2) * (AA$2-Z$2) + $C$12*SQRT(AA$2-Z$2)*V1852)</f>
        <v>128.55815158651438</v>
      </c>
      <c r="AB1852" s="52">
        <f ca="1">AA1852 * EXP(($E$3 - $C$12^2/2) * (AB$2-AA$2) + $C$12*SQRT(AB$2-AA$2)*W1852)</f>
        <v>110.35103740391533</v>
      </c>
      <c r="AC1852" s="52">
        <f ca="1">AB1852 * EXP(($E$3 - $C$12^2/2) * (AC$2-AB$2) + $C$12*SQRT(AC$2-AB$2)*X1852)</f>
        <v>75.557079710695177</v>
      </c>
      <c r="AD1852" s="47"/>
      <c r="AE1852" s="3" t="s">
        <v>47</v>
      </c>
      <c r="AF1852" s="64">
        <f t="shared" ref="AF1852" ca="1" si="2338">($B$5*AF1854 + (1 + $B$6)*AF1853)*$B$2</f>
        <v>0</v>
      </c>
      <c r="AG1852" s="64">
        <f t="shared" ref="AG1852" ca="1" si="2339">($B$5*AG1854 + (1 + $B$6)*AG1853)*$B$2</f>
        <v>15000</v>
      </c>
      <c r="AH1852" s="64">
        <f t="shared" ref="AH1852" ca="1" si="2340">($B$5*AH1854 + (1 + $B$6)*AH1853)*$B$2</f>
        <v>15000</v>
      </c>
      <c r="AI1852" s="64">
        <f t="shared" ref="AI1852" ca="1" si="2341">($B$5*AI1854 + (1 + $B$6)*AI1853)*$B$2</f>
        <v>15000</v>
      </c>
      <c r="AJ1852" s="64" cm="1">
        <f t="array" aca="1" ref="AJ1852" ca="1">($B$5*AJ1854 + (1 + $B$6)*AJ1853 + AND(NOT(AF1853:AJ1853)))*$B$2</f>
        <v>100000</v>
      </c>
      <c r="AK1852" s="73"/>
      <c r="AL1852" s="70"/>
    </row>
    <row r="1853" spans="7:38" ht="14.55" customHeight="1" x14ac:dyDescent="0.3">
      <c r="G1853" s="3">
        <v>1851</v>
      </c>
      <c r="H1853" s="58">
        <v>0.25093508173423035</v>
      </c>
      <c r="I1853" s="58">
        <v>0.26412373987939269</v>
      </c>
      <c r="J1853" s="58">
        <v>-0.53301396448218175</v>
      </c>
      <c r="K1853" s="59">
        <v>-1.5207412691344229</v>
      </c>
      <c r="L1853" s="60">
        <f t="array" ref="L1853:O1853">TRANSPOSE(MMULT(Option!$B$25:$E$28, TRANSPOSE(H1853:K1853)))</f>
        <v>0.25093508173423035</v>
      </c>
      <c r="M1853" s="60">
        <v>0.34244743886012086</v>
      </c>
      <c r="N1853" s="60">
        <v>-0.29861366711171572</v>
      </c>
      <c r="O1853" s="60">
        <v>-1.2367808299375949</v>
      </c>
      <c r="P1853" s="56" t="str">
        <f t="shared" si="2267"/>
        <v>371/1</v>
      </c>
      <c r="R1853" s="80"/>
      <c r="S1853" s="3" t="s">
        <v>31</v>
      </c>
      <c r="T1853" s="60">
        <f ca="1"/>
        <v>-0.50093219668701483</v>
      </c>
      <c r="U1853" s="60">
        <f ca="1"/>
        <v>0.24893246513377312</v>
      </c>
      <c r="V1853" s="60">
        <f ca="1"/>
        <v>0.30698054331471647</v>
      </c>
      <c r="W1853" s="60">
        <f ca="1"/>
        <v>0.74923277195855098</v>
      </c>
      <c r="X1853" s="60">
        <f ca="1"/>
        <v>0.11205305964394927</v>
      </c>
      <c r="Y1853" s="52">
        <f ca="1">$B$13 * EXP(($E$3 - $C$13^2/2) * Y$2 + $C$13*SQRT(Y$2)*T1853)</f>
        <v>86.478041565917209</v>
      </c>
      <c r="Z1853" s="52">
        <f ca="1">Y1853 * EXP(($E$3 - $C$13^2/2) * (Z$2-Y$2) + $C$13*SQRT(Z$2-Y$2)*U1853)</f>
        <v>93.650546695834507</v>
      </c>
      <c r="AA1853" s="52">
        <f ca="1">Z1853 * EXP(($E$3 - $C$13^2/2) * (AA$2-Z$2) + $C$13*SQRT(AA$2-Z$2)*V1853)</f>
        <v>103.19954349261788</v>
      </c>
      <c r="AB1853" s="52">
        <f ca="1">AA1853 * EXP(($E$3 - $C$13^2/2) * (AB$2-AA$2) + $C$13*SQRT(AB$2-AA$2)*W1853)</f>
        <v>129.85705403254147</v>
      </c>
      <c r="AC1853" s="52">
        <f ca="1">AB1853 * EXP(($E$3 - $C$13^2/2) * (AC$2-AB$2) + $C$13*SQRT(AC$2-AB$2)*X1853)</f>
        <v>134.96968248022179</v>
      </c>
      <c r="AD1853" s="47"/>
      <c r="AE1853" s="3" t="s">
        <v>46</v>
      </c>
      <c r="AF1853" s="52" t="b">
        <f t="shared" ref="AF1853" ca="1" si="2342">AF1851 &gt;= $B$4</f>
        <v>0</v>
      </c>
      <c r="AG1853" s="52" t="b">
        <f t="array" aca="1" ref="AG1853" ca="1">AND(AG1851 &gt;= $B$4, NOT(OR($AF1853:AF1853)))</f>
        <v>0</v>
      </c>
      <c r="AH1853" s="52" t="b">
        <f t="array" aca="1" ref="AH1853" ca="1">AND(AH1851 &gt;= $B$4, NOT(OR($AF1853:AG1853)))</f>
        <v>0</v>
      </c>
      <c r="AI1853" s="52" t="b">
        <f t="array" aca="1" ref="AI1853" ca="1">AND(AI1851 &gt;= $B$4, NOT(OR($AF1853:AH1853)))</f>
        <v>0</v>
      </c>
      <c r="AJ1853" s="52" t="b">
        <f t="array" aca="1" ref="AJ1853" ca="1">AND(AJ1851 &gt;= $B$4, NOT(OR($AF1853:AI1853)))</f>
        <v>0</v>
      </c>
      <c r="AK1853" s="73"/>
      <c r="AL1853" s="70"/>
    </row>
    <row r="1854" spans="7:38" ht="14.55" customHeight="1" x14ac:dyDescent="0.3">
      <c r="G1854" s="3">
        <v>1852</v>
      </c>
      <c r="H1854" s="58">
        <v>-0.90521216942572169</v>
      </c>
      <c r="I1854" s="58">
        <v>1.9996630848353303</v>
      </c>
      <c r="J1854" s="58">
        <v>1.6448077662844347</v>
      </c>
      <c r="K1854" s="59">
        <v>-0.76661739352027591</v>
      </c>
      <c r="L1854" s="60">
        <f t="array" ref="L1854:O1854">TRANSPOSE(MMULT(Option!$B$25:$E$28, TRANSPOSE(H1854:K1854)))</f>
        <v>-0.90521216942572169</v>
      </c>
      <c r="M1854" s="60">
        <v>1.4706366223630716</v>
      </c>
      <c r="N1854" s="60">
        <v>1.60620106088935</v>
      </c>
      <c r="O1854" s="60">
        <v>-0.17390846705748836</v>
      </c>
      <c r="P1854" s="56" t="str">
        <f t="shared" si="2267"/>
        <v>371/2</v>
      </c>
      <c r="R1854" s="80"/>
      <c r="S1854" s="3" t="s">
        <v>30</v>
      </c>
      <c r="T1854" s="60">
        <f ca="1"/>
        <v>0.21787120513806962</v>
      </c>
      <c r="U1854" s="60">
        <f ca="1"/>
        <v>0.4307417903400178</v>
      </c>
      <c r="V1854" s="60">
        <f ca="1"/>
        <v>0.92135806486253835</v>
      </c>
      <c r="W1854" s="60">
        <f ca="1"/>
        <v>-0.60804791926737423</v>
      </c>
      <c r="X1854" s="60">
        <f ca="1"/>
        <v>-0.94262964004579908</v>
      </c>
      <c r="Y1854" s="52">
        <f ca="1">$B$14 * EXP(($E$3 - $C$14^2/2) * Y$2 + $C$14*SQRT(Y$2)*T1854)</f>
        <v>107.28958144974361</v>
      </c>
      <c r="Z1854" s="52">
        <f ca="1">Y1854 * EXP(($E$3 - $C$14^2/2) * (Z$2-Y$2) + $C$14*SQRT(Z$2-Y$2)*U1854)</f>
        <v>122.70143963707335</v>
      </c>
      <c r="AA1854" s="52">
        <f ca="1">Z1854 * EXP(($E$3 - $C$14^2/2) * (AA$2-Z$2) + $C$14*SQRT(AA$2-Z$2)*V1854)</f>
        <v>162.57858812431837</v>
      </c>
      <c r="AB1854" s="52">
        <f ca="1">AA1854 * EXP(($E$3 - $C$14^2/2) * (AB$2-AA$2) + $C$14*SQRT(AB$2-AA$2)*W1854)</f>
        <v>136.1486261431908</v>
      </c>
      <c r="AC1854" s="52">
        <f ca="1">AB1854 * EXP(($E$3 - $C$14^2/2) * (AC$2-AB$2) + $C$14*SQRT(AC$2-AB$2)*X1854)</f>
        <v>103.12669040188204</v>
      </c>
      <c r="AD1854" s="47"/>
      <c r="AE1854" s="3" t="s">
        <v>68</v>
      </c>
      <c r="AF1854" s="52" t="b">
        <f ca="1">AND(AF1851&gt;$B$3, NOT(OR($AF1853:AF1853)))</f>
        <v>0</v>
      </c>
      <c r="AG1854" s="52" t="b">
        <f ca="1">AND(AG1851&gt;$B$3, NOT(OR($AF1853:AG1853)))</f>
        <v>1</v>
      </c>
      <c r="AH1854" s="52" t="b">
        <f ca="1">AND(AH1851&gt;$B$3, NOT(OR($AF1853:AH1853)))</f>
        <v>1</v>
      </c>
      <c r="AI1854" s="52" t="b">
        <f ca="1">AND(AI1851&gt;$B$3, NOT(OR($AF1853:AI1853)))</f>
        <v>1</v>
      </c>
      <c r="AJ1854" s="52" t="b">
        <f ca="1">AND(AJ1851&gt;$B$3, NOT(OR($AF1853:AJ1853)))</f>
        <v>0</v>
      </c>
      <c r="AK1854" s="74"/>
      <c r="AL1854" s="70"/>
    </row>
    <row r="1855" spans="7:38" ht="14.55" customHeight="1" x14ac:dyDescent="0.3">
      <c r="G1855" s="3">
        <v>1853</v>
      </c>
      <c r="H1855" s="58">
        <v>-3.7331088831462349E-2</v>
      </c>
      <c r="I1855" s="58">
        <v>0.73672760693218631</v>
      </c>
      <c r="J1855" s="58">
        <v>0.20983081500769418</v>
      </c>
      <c r="K1855" s="59">
        <v>0.94162703177311602</v>
      </c>
      <c r="L1855" s="60">
        <f t="array" ref="L1855:O1855">TRANSPOSE(MMULT(Option!$B$25:$E$28, TRANSPOSE(H1855:K1855)))</f>
        <v>-3.7331088831462349E-2</v>
      </c>
      <c r="M1855" s="60">
        <v>0.66028956953349838</v>
      </c>
      <c r="N1855" s="60">
        <v>0.36228465424901191</v>
      </c>
      <c r="O1855" s="60">
        <v>1.0253041339102622</v>
      </c>
      <c r="P1855" s="56" t="str">
        <f t="shared" si="2267"/>
        <v>371/3</v>
      </c>
      <c r="R1855" s="80">
        <v>464</v>
      </c>
      <c r="S1855" s="3" t="s">
        <v>28</v>
      </c>
      <c r="T1855" s="60">
        <f t="array" aca="1" ref="T1855:T1858" ca="1">TRANSPOSE(OFFSET($L$3, MATCH($R1855 &amp; "/" &amp; T$2, $P$3:$P$5002, 0) - 1, 0, 1, $E$1))</f>
        <v>-0.38163658059716565</v>
      </c>
      <c r="U1855" s="60">
        <f t="array" aca="1" ref="U1855:U1858" ca="1">TRANSPOSE(OFFSET($L$3, MATCH($R1855 &amp; "/" &amp; U$2, $P$3:$P$5002, 0) - 1, 0, 1, $E$1))</f>
        <v>0.94669819288211021</v>
      </c>
      <c r="V1855" s="60">
        <f t="array" aca="1" ref="V1855:V1858" ca="1">TRANSPOSE(OFFSET($L$3, MATCH($R1855 &amp; "/" &amp; V$2, $P$3:$P$5002, 0) - 1, 0, 1, $E$1))</f>
        <v>-0.51337410743668821</v>
      </c>
      <c r="W1855" s="60">
        <f t="array" aca="1" ref="W1855:W1858" ca="1">TRANSPOSE(OFFSET($L$3, MATCH($R1855 &amp; "/" &amp; W$2, $P$3:$P$5002, 0) - 1, 0, 1, $E$1))</f>
        <v>4.2877383377896192E-2</v>
      </c>
      <c r="X1855" s="60">
        <f t="array" aca="1" ref="X1855:X1858" ca="1">TRANSPOSE(OFFSET($L$3, MATCH($R1855 &amp; "/" &amp; X$2, $P$3:$P$5002, 0) - 1, 0, 1, $E$1))</f>
        <v>3.2507545626759012E-2</v>
      </c>
      <c r="Y1855" s="52">
        <f ca="1">$B$11 * EXP(($E$3 - $C$11^2/2) * Y$2 + $C$11*SQRT(Y$2)*T1855)</f>
        <v>89.629025408086392</v>
      </c>
      <c r="Z1855" s="52">
        <f ca="1">Y1855 * EXP(($E$3 - $C$11^2/2) * (Z$2-Y$2) + $C$11*SQRT(Z$2-Y$2)*U1855)</f>
        <v>119.66410221993587</v>
      </c>
      <c r="AA1855" s="52">
        <f ca="1">Z1855 * EXP(($E$3 - $C$11^2/2) * (AA$2-Z$2) + $C$11*SQRT(AA$2-Z$2)*V1855)</f>
        <v>103.09763351302611</v>
      </c>
      <c r="AB1855" s="52">
        <f ca="1">AA1855 * EXP(($E$3 - $C$11^2/2) * (AB$2-AA$2) + $C$11*SQRT(AB$2-AA$2)*W1855)</f>
        <v>104.95583603182476</v>
      </c>
      <c r="AC1855" s="52">
        <f ca="1">AB1855 * EXP(($E$3 - $C$11^2/2) * (AC$2-AB$2) + $C$11*SQRT(AC$2-AB$2)*X1855)</f>
        <v>106.51564930056816</v>
      </c>
      <c r="AD1855" s="47"/>
      <c r="AE1855" s="3" t="s">
        <v>69</v>
      </c>
      <c r="AF1855" s="20" cm="1">
        <f t="array" aca="1" ref="AF1855" ca="1">MIN(Y1855:Y1858 / $D$11:$D$14)</f>
        <v>0.83831987643794503</v>
      </c>
      <c r="AG1855" s="20" cm="1">
        <f t="array" aca="1" ref="AG1855" ca="1">MIN(Z1855:Z1858 / $D$11:$D$14)</f>
        <v>0.7526310775127405</v>
      </c>
      <c r="AH1855" s="20" cm="1">
        <f t="array" aca="1" ref="AH1855" ca="1">MIN(AA1855:AA1858 / $D$11:$D$14)</f>
        <v>0.89418504048759473</v>
      </c>
      <c r="AI1855" s="20" cm="1">
        <f t="array" aca="1" ref="AI1855" ca="1">MIN(AB1855:AB1858 / $D$11:$D$14)</f>
        <v>1.0495583603182477</v>
      </c>
      <c r="AJ1855" s="20" cm="1">
        <f t="array" aca="1" ref="AJ1855" ca="1">MIN(AC1855:AC1858 / $D$11:$D$14)</f>
        <v>1.0651564930056816</v>
      </c>
      <c r="AK1855" s="72">
        <f t="array" aca="1" ref="AK1855" ca="1">SUMPRODUCT(AF1856:AJ1856, EXP(-$E$3*$AF$2:$AJ$2))</f>
        <v>129022.11236326785</v>
      </c>
      <c r="AL1855" s="70">
        <f ca="1">MAX(AC1856 - $D$11, 0) * EXP(-$E$2*$E$3)</f>
        <v>112.01386737717469</v>
      </c>
    </row>
    <row r="1856" spans="7:38" ht="14.55" customHeight="1" x14ac:dyDescent="0.3">
      <c r="G1856" s="3">
        <v>1854</v>
      </c>
      <c r="H1856" s="58">
        <v>1.0713743876950195</v>
      </c>
      <c r="I1856" s="58">
        <v>-2.2953151703778051E-2</v>
      </c>
      <c r="J1856" s="58">
        <v>5.5393081719145698E-2</v>
      </c>
      <c r="K1856" s="59">
        <v>0.46290103892606832</v>
      </c>
      <c r="L1856" s="60">
        <f t="array" ref="L1856:O1856">TRANSPOSE(MMULT(Option!$B$25:$E$28, TRANSPOSE(H1856:K1856)))</f>
        <v>1.0713743876950195</v>
      </c>
      <c r="M1856" s="60">
        <v>0.40751284405393429</v>
      </c>
      <c r="N1856" s="60">
        <v>0.47119151031263212</v>
      </c>
      <c r="O1856" s="60">
        <v>0.82975559862997916</v>
      </c>
      <c r="P1856" s="56" t="str">
        <f t="shared" si="2267"/>
        <v>371/4</v>
      </c>
      <c r="R1856" s="80"/>
      <c r="S1856" s="3" t="s">
        <v>29</v>
      </c>
      <c r="T1856" s="60">
        <f ca="1"/>
        <v>0.50284790205654906</v>
      </c>
      <c r="U1856" s="60">
        <f ca="1"/>
        <v>0.13195292317282931</v>
      </c>
      <c r="V1856" s="60">
        <f ca="1"/>
        <v>0.93673626785948394</v>
      </c>
      <c r="W1856" s="60">
        <f ca="1"/>
        <v>1.5383901725676521</v>
      </c>
      <c r="X1856" s="60">
        <f ca="1"/>
        <v>-0.22227543324739135</v>
      </c>
      <c r="Y1856" s="52">
        <f ca="1">$B$12 * EXP(($E$3 - $C$12^2/2) * Y$2 + $C$12*SQRT(Y$2)*T1856)</f>
        <v>116.86560000446207</v>
      </c>
      <c r="Z1856" s="52">
        <f ca="1">Y1856 * EXP(($E$3 - $C$12^2/2) * (Z$2-Y$2) + $C$12*SQRT(Z$2-Y$2)*U1856)</f>
        <v>122.19405961372361</v>
      </c>
      <c r="AA1856" s="52">
        <f ca="1">Z1856 * EXP(($E$3 - $C$12^2/2) * (AA$2-Z$2) + $C$12*SQRT(AA$2-Z$2)*V1856)</f>
        <v>162.65498708735427</v>
      </c>
      <c r="AB1856" s="52">
        <f ca="1">AA1856 * EXP(($E$3 - $C$12^2/2) * (AB$2-AA$2) + $C$12*SQRT(AB$2-AA$2)*W1856)</f>
        <v>259.34218457636848</v>
      </c>
      <c r="AC1856" s="52">
        <f ca="1">AB1856 * EXP(($E$3 - $C$12^2/2) * (AC$2-AB$2) + $C$12*SQRT(AC$2-AB$2)*X1856)</f>
        <v>243.82865273378215</v>
      </c>
      <c r="AD1856" s="47"/>
      <c r="AE1856" s="3" t="s">
        <v>47</v>
      </c>
      <c r="AF1856" s="64">
        <f t="shared" ref="AF1856" ca="1" si="2343">($B$5*AF1858 + (1 + $B$6)*AF1857)*$B$2</f>
        <v>15000</v>
      </c>
      <c r="AG1856" s="64">
        <f t="shared" ref="AG1856" ca="1" si="2344">($B$5*AG1858 + (1 + $B$6)*AG1857)*$B$2</f>
        <v>0</v>
      </c>
      <c r="AH1856" s="64">
        <f t="shared" ref="AH1856" ca="1" si="2345">($B$5*AH1858 + (1 + $B$6)*AH1857)*$B$2</f>
        <v>15000</v>
      </c>
      <c r="AI1856" s="64">
        <f t="shared" ref="AI1856" ca="1" si="2346">($B$5*AI1858 + (1 + $B$6)*AI1857)*$B$2</f>
        <v>15000</v>
      </c>
      <c r="AJ1856" s="64" cm="1">
        <f t="array" aca="1" ref="AJ1856" ca="1">($B$5*AJ1858 + (1 + $B$6)*AJ1857 + AND(NOT(AF1857:AJ1857)))*$B$2</f>
        <v>114999.99999999999</v>
      </c>
      <c r="AK1856" s="73"/>
      <c r="AL1856" s="70"/>
    </row>
    <row r="1857" spans="7:38" ht="14.55" customHeight="1" x14ac:dyDescent="0.3">
      <c r="G1857" s="3">
        <v>1855</v>
      </c>
      <c r="H1857" s="58">
        <v>-0.33918742125825097</v>
      </c>
      <c r="I1857" s="58">
        <v>0.72426869079690237</v>
      </c>
      <c r="J1857" s="58">
        <v>1.014612551473725</v>
      </c>
      <c r="K1857" s="59">
        <v>2.1041530856746391</v>
      </c>
      <c r="L1857" s="60">
        <f t="array" ref="L1857:O1857">TRANSPOSE(MMULT(Option!$B$25:$E$28, TRANSPOSE(H1857:K1857)))</f>
        <v>-0.33918742125825097</v>
      </c>
      <c r="M1857" s="60">
        <v>0.5281282513093738</v>
      </c>
      <c r="N1857" s="60">
        <v>0.94512751099825576</v>
      </c>
      <c r="O1857" s="60">
        <v>2.0539042380069708</v>
      </c>
      <c r="P1857" s="56" t="str">
        <f t="shared" si="2267"/>
        <v>371/5</v>
      </c>
      <c r="R1857" s="80"/>
      <c r="S1857" s="3" t="s">
        <v>31</v>
      </c>
      <c r="T1857" s="60">
        <f ca="1"/>
        <v>-0.60451845735977039</v>
      </c>
      <c r="U1857" s="60">
        <f ca="1"/>
        <v>-2.399708604036016E-2</v>
      </c>
      <c r="V1857" s="60">
        <f ca="1"/>
        <v>1.1079478553135984</v>
      </c>
      <c r="W1857" s="60">
        <f ca="1"/>
        <v>2.4676524858782996</v>
      </c>
      <c r="X1857" s="60">
        <f ca="1"/>
        <v>0.44400212428701524</v>
      </c>
      <c r="Y1857" s="52">
        <f ca="1">$B$13 * EXP(($E$3 - $C$13^2/2) * Y$2 + $C$13*SQRT(Y$2)*T1857)</f>
        <v>83.831987643794506</v>
      </c>
      <c r="Z1857" s="52">
        <f ca="1">Y1857 * EXP(($E$3 - $C$13^2/2) * (Z$2-Y$2) + $C$13*SQRT(Z$2-Y$2)*U1857)</f>
        <v>83.647833119587148</v>
      </c>
      <c r="AA1857" s="52">
        <f ca="1">Z1857 * EXP(($E$3 - $C$13^2/2) * (AA$2-Z$2) + $C$13*SQRT(AA$2-Z$2)*V1857)</f>
        <v>117.21383069954449</v>
      </c>
      <c r="AB1857" s="52">
        <f ca="1">AA1857 * EXP(($E$3 - $C$13^2/2) * (AB$2-AA$2) + $C$13*SQRT(AB$2-AA$2)*W1857)</f>
        <v>246.9771013698155</v>
      </c>
      <c r="AC1857" s="52">
        <f ca="1">AB1857 * EXP(($E$3 - $C$13^2/2) * (AC$2-AB$2) + $C$13*SQRT(AC$2-AB$2)*X1857)</f>
        <v>283.58056497765313</v>
      </c>
      <c r="AD1857" s="47"/>
      <c r="AE1857" s="3" t="s">
        <v>46</v>
      </c>
      <c r="AF1857" s="52" t="b">
        <f t="shared" ref="AF1857" ca="1" si="2347">AF1855 &gt;= $B$4</f>
        <v>0</v>
      </c>
      <c r="AG1857" s="52" t="b">
        <f t="array" aca="1" ref="AG1857" ca="1">AND(AG1855 &gt;= $B$4, NOT(OR($AF1857:AF1857)))</f>
        <v>0</v>
      </c>
      <c r="AH1857" s="52" t="b">
        <f t="array" aca="1" ref="AH1857" ca="1">AND(AH1855 &gt;= $B$4, NOT(OR($AF1857:AG1857)))</f>
        <v>0</v>
      </c>
      <c r="AI1857" s="52" t="b">
        <f t="array" aca="1" ref="AI1857" ca="1">AND(AI1855 &gt;= $B$4, NOT(OR($AF1857:AH1857)))</f>
        <v>0</v>
      </c>
      <c r="AJ1857" s="52" t="b">
        <f t="array" aca="1" ref="AJ1857" ca="1">AND(AJ1855 &gt;= $B$4, NOT(OR($AF1857:AI1857)))</f>
        <v>0</v>
      </c>
      <c r="AK1857" s="73"/>
      <c r="AL1857" s="70"/>
    </row>
    <row r="1858" spans="7:38" ht="14.55" customHeight="1" x14ac:dyDescent="0.3">
      <c r="G1858" s="3">
        <v>1856</v>
      </c>
      <c r="H1858" s="58">
        <v>-0.13648734613362071</v>
      </c>
      <c r="I1858" s="58">
        <v>-0.66125012824160734</v>
      </c>
      <c r="J1858" s="58">
        <v>0.64728419007177618</v>
      </c>
      <c r="K1858" s="59">
        <v>-1.1122691823437694</v>
      </c>
      <c r="L1858" s="60">
        <f t="array" ref="L1858:O1858">TRANSPOSE(MMULT(Option!$B$25:$E$28, TRANSPOSE(H1858:K1858)))</f>
        <v>-0.13648734613362071</v>
      </c>
      <c r="M1858" s="60">
        <v>-0.66064069164673267</v>
      </c>
      <c r="N1858" s="60">
        <v>0.34076535154128684</v>
      </c>
      <c r="O1858" s="60">
        <v>-1.0539043527611753</v>
      </c>
      <c r="P1858" s="56" t="str">
        <f t="shared" si="2267"/>
        <v>372/1</v>
      </c>
      <c r="R1858" s="80"/>
      <c r="S1858" s="3" t="s">
        <v>30</v>
      </c>
      <c r="T1858" s="60">
        <f ca="1"/>
        <v>-0.51451940115373851</v>
      </c>
      <c r="U1858" s="60">
        <f ca="1"/>
        <v>-0.46608095932164201</v>
      </c>
      <c r="V1858" s="60">
        <f ca="1"/>
        <v>0.55779187775893646</v>
      </c>
      <c r="W1858" s="60">
        <f ca="1"/>
        <v>1.3022703095862169</v>
      </c>
      <c r="X1858" s="60">
        <f ca="1"/>
        <v>0.33966948813421149</v>
      </c>
      <c r="Y1858" s="52">
        <f ca="1">$B$14 * EXP(($E$3 - $C$14^2/2) * Y$2 + $C$14*SQRT(Y$2)*T1858)</f>
        <v>86.126260561264132</v>
      </c>
      <c r="Z1858" s="52">
        <f ca="1">Y1858 * EXP(($E$3 - $C$14^2/2) * (Z$2-Y$2) + $C$14*SQRT(Z$2-Y$2)*U1858)</f>
        <v>75.263107751274049</v>
      </c>
      <c r="AA1858" s="52">
        <f ca="1">Z1858 * EXP(($E$3 - $C$14^2/2) * (AA$2-Z$2) + $C$14*SQRT(AA$2-Z$2)*V1858)</f>
        <v>89.418504048759473</v>
      </c>
      <c r="AB1858" s="52">
        <f ca="1">AA1858 * EXP(($E$3 - $C$14^2/2) * (AB$2-AA$2) + $C$14*SQRT(AB$2-AA$2)*W1858)</f>
        <v>132.82184699932213</v>
      </c>
      <c r="AC1858" s="52">
        <f ca="1">AB1858 * EXP(($E$3 - $C$14^2/2) * (AC$2-AB$2) + $C$14*SQRT(AC$2-AB$2)*X1858)</f>
        <v>147.80732691953583</v>
      </c>
      <c r="AD1858" s="47"/>
      <c r="AE1858" s="3" t="s">
        <v>68</v>
      </c>
      <c r="AF1858" s="52" t="b">
        <f ca="1">AND(AF1855&gt;$B$3, NOT(OR($AF1857:AF1857)))</f>
        <v>1</v>
      </c>
      <c r="AG1858" s="52" t="b">
        <f ca="1">AND(AG1855&gt;$B$3, NOT(OR($AF1857:AG1857)))</f>
        <v>0</v>
      </c>
      <c r="AH1858" s="52" t="b">
        <f ca="1">AND(AH1855&gt;$B$3, NOT(OR($AF1857:AH1857)))</f>
        <v>1</v>
      </c>
      <c r="AI1858" s="52" t="b">
        <f ca="1">AND(AI1855&gt;$B$3, NOT(OR($AF1857:AI1857)))</f>
        <v>1</v>
      </c>
      <c r="AJ1858" s="52" t="b">
        <f ca="1">AND(AJ1855&gt;$B$3, NOT(OR($AF1857:AJ1857)))</f>
        <v>1</v>
      </c>
      <c r="AK1858" s="74"/>
      <c r="AL1858" s="70"/>
    </row>
    <row r="1859" spans="7:38" ht="14.55" customHeight="1" x14ac:dyDescent="0.3">
      <c r="G1859" s="3">
        <v>1857</v>
      </c>
      <c r="H1859" s="58">
        <v>0.2130537090493656</v>
      </c>
      <c r="I1859" s="58">
        <v>4.806684966220158E-2</v>
      </c>
      <c r="J1859" s="58">
        <v>0.78399160609175411</v>
      </c>
      <c r="K1859" s="59">
        <v>-0.7014057843359236</v>
      </c>
      <c r="L1859" s="60">
        <f t="array" ref="L1859:O1859">TRANSPOSE(MMULT(Option!$B$25:$E$28, TRANSPOSE(H1859:K1859)))</f>
        <v>0.2130537090493656</v>
      </c>
      <c r="M1859" s="60">
        <v>0.12927547901876651</v>
      </c>
      <c r="N1859" s="60">
        <v>0.78639605846642024</v>
      </c>
      <c r="O1859" s="60">
        <v>-0.34982019622449767</v>
      </c>
      <c r="P1859" s="56" t="str">
        <f t="shared" si="2267"/>
        <v>372/2</v>
      </c>
      <c r="R1859" s="80">
        <v>465</v>
      </c>
      <c r="S1859" s="3" t="s">
        <v>28</v>
      </c>
      <c r="T1859" s="60">
        <f t="array" aca="1" ref="T1859:T1862" ca="1">TRANSPOSE(OFFSET($L$3, MATCH($R1859 &amp; "/" &amp; T$2, $P$3:$P$5002, 0) - 1, 0, 1, $E$1))</f>
        <v>-0.68633992744132388</v>
      </c>
      <c r="U1859" s="60">
        <f t="array" aca="1" ref="U1859:U1862" ca="1">TRANSPOSE(OFFSET($L$3, MATCH($R1859 &amp; "/" &amp; U$2, $P$3:$P$5002, 0) - 1, 0, 1, $E$1))</f>
        <v>-0.77803024536887089</v>
      </c>
      <c r="V1859" s="60">
        <f t="array" aca="1" ref="V1859:V1862" ca="1">TRANSPOSE(OFFSET($L$3, MATCH($R1859 &amp; "/" &amp; V$2, $P$3:$P$5002, 0) - 1, 0, 1, $E$1))</f>
        <v>-0.40191088973912725</v>
      </c>
      <c r="W1859" s="60">
        <f t="array" aca="1" ref="W1859:W1862" ca="1">TRANSPOSE(OFFSET($L$3, MATCH($R1859 &amp; "/" &amp; W$2, $P$3:$P$5002, 0) - 1, 0, 1, $E$1))</f>
        <v>0.20203530257324367</v>
      </c>
      <c r="X1859" s="60">
        <f t="array" aca="1" ref="X1859:X1862" ca="1">TRANSPOSE(OFFSET($L$3, MATCH($R1859 &amp; "/" &amp; X$2, $P$3:$P$5002, 0) - 1, 0, 1, $E$1))</f>
        <v>0.12747275724588283</v>
      </c>
      <c r="Y1859" s="52">
        <f ca="1">$B$11 * EXP(($E$3 - $C$11^2/2) * Y$2 + $C$11*SQRT(Y$2)*T1859)</f>
        <v>81.799260870563344</v>
      </c>
      <c r="Z1859" s="52">
        <f ca="1">Y1859 * EXP(($E$3 - $C$11^2/2) * (Z$2-Y$2) + $C$11*SQRT(Z$2-Y$2)*U1859)</f>
        <v>65.095741618258842</v>
      </c>
      <c r="AA1859" s="52">
        <f ca="1">Z1859 * EXP(($E$3 - $C$11^2/2) * (AA$2-Z$2) + $C$11*SQRT(AA$2-Z$2)*V1859)</f>
        <v>57.990886403347957</v>
      </c>
      <c r="AB1859" s="52">
        <f ca="1">AA1859 * EXP(($E$3 - $C$11^2/2) * (AB$2-AA$2) + $C$11*SQRT(AB$2-AA$2)*W1859)</f>
        <v>61.923296009678666</v>
      </c>
      <c r="AC1859" s="52">
        <f ca="1">AB1859 * EXP(($E$3 - $C$11^2/2) * (AC$2-AB$2) + $C$11*SQRT(AC$2-AB$2)*X1859)</f>
        <v>64.65970986293803</v>
      </c>
      <c r="AD1859" s="47"/>
      <c r="AE1859" s="3" t="s">
        <v>69</v>
      </c>
      <c r="AF1859" s="20" cm="1">
        <f t="array" aca="1" ref="AF1859" ca="1">MIN(Y1859:Y1862 / $D$11:$D$14)</f>
        <v>0.59599499299632486</v>
      </c>
      <c r="AG1859" s="20" cm="1">
        <f t="array" aca="1" ref="AG1859" ca="1">MIN(Z1859:Z1862 / $D$11:$D$14)</f>
        <v>0.59929523075530922</v>
      </c>
      <c r="AH1859" s="20" cm="1">
        <f t="array" aca="1" ref="AH1859" ca="1">MIN(AA1859:AA1862 / $D$11:$D$14)</f>
        <v>0.53220337304118137</v>
      </c>
      <c r="AI1859" s="20" cm="1">
        <f t="array" aca="1" ref="AI1859" ca="1">MIN(AB1859:AB1862 / $D$11:$D$14)</f>
        <v>0.61923296009678663</v>
      </c>
      <c r="AJ1859" s="20" cm="1">
        <f t="array" aca="1" ref="AJ1859" ca="1">MIN(AC1859:AC1862 / $D$11:$D$14)</f>
        <v>0.57334815303642439</v>
      </c>
      <c r="AK1859" s="72">
        <f t="array" aca="1" ref="AK1859" ca="1">SUMPRODUCT(AF1860:AJ1860, EXP(-$E$3*$AF$2:$AJ$2))</f>
        <v>77880.078307140488</v>
      </c>
      <c r="AL1859" s="70">
        <f ca="1">MAX(AC1860 - $D$11, 0) * EXP(-$E$2*$E$3)</f>
        <v>4.439862656128466</v>
      </c>
    </row>
    <row r="1860" spans="7:38" ht="14.55" customHeight="1" x14ac:dyDescent="0.3">
      <c r="G1860" s="3">
        <v>1858</v>
      </c>
      <c r="H1860" s="58">
        <v>0.38197620828964951</v>
      </c>
      <c r="I1860" s="58">
        <v>-0.4738863274707506</v>
      </c>
      <c r="J1860" s="58">
        <v>-1.5181723143700083</v>
      </c>
      <c r="K1860" s="59">
        <v>0.76788640879543657</v>
      </c>
      <c r="L1860" s="60">
        <f t="array" ref="L1860:O1860">TRANSPOSE(MMULT(Option!$B$25:$E$28, TRANSPOSE(H1860:K1860)))</f>
        <v>0.38197620828964951</v>
      </c>
      <c r="M1860" s="60">
        <v>-0.28153350997200932</v>
      </c>
      <c r="N1860" s="60">
        <v>-1.304728111302881</v>
      </c>
      <c r="O1860" s="60">
        <v>0.38995965366816721</v>
      </c>
      <c r="P1860" s="56" t="str">
        <f t="shared" ref="P1860:P1923" si="2348">(QUOTIENT(G1860 - 1, $E$2) + 1) &amp; "/" &amp; MOD(G1860 -1, $E$2) + 1</f>
        <v>372/3</v>
      </c>
      <c r="R1860" s="80"/>
      <c r="S1860" s="3" t="s">
        <v>29</v>
      </c>
      <c r="T1860" s="60">
        <f ca="1"/>
        <v>0.21722441717086516</v>
      </c>
      <c r="U1860" s="60">
        <f ca="1"/>
        <v>-0.58861325930424857</v>
      </c>
      <c r="V1860" s="60">
        <f ca="1"/>
        <v>-0.99741025342638934</v>
      </c>
      <c r="W1860" s="60">
        <f ca="1"/>
        <v>1.0545985979290602</v>
      </c>
      <c r="X1860" s="60">
        <f ca="1"/>
        <v>0.41567779221734585</v>
      </c>
      <c r="Y1860" s="52">
        <f ca="1">$B$12 * EXP(($E$3 - $C$12^2/2) * Y$2 + $C$12*SQRT(Y$2)*T1860)</f>
        <v>107.26876538625937</v>
      </c>
      <c r="Z1860" s="52">
        <f ca="1">Y1860 * EXP(($E$3 - $C$12^2/2) * (Z$2-Y$2) + $C$12*SQRT(Z$2-Y$2)*U1860)</f>
        <v>90.355648525154564</v>
      </c>
      <c r="AA1860" s="52">
        <f ca="1">Z1860 * EXP(($E$3 - $C$12^2/2) * (AA$2-Z$2) + $C$12*SQRT(AA$2-Z$2)*V1860)</f>
        <v>67.324920463806578</v>
      </c>
      <c r="AB1860" s="52">
        <f ca="1">AA1860 * EXP(($E$3 - $C$12^2/2) * (AB$2-AA$2) + $C$12*SQRT(AB$2-AA$2)*W1860)</f>
        <v>92.843013198265652</v>
      </c>
      <c r="AC1860" s="52">
        <f ca="1">AB1860 * EXP(($E$3 - $C$12^2/2) * (AC$2-AB$2) + $C$12*SQRT(AC$2-AB$2)*X1860)</f>
        <v>105.7008964970717</v>
      </c>
      <c r="AD1860" s="47"/>
      <c r="AE1860" s="3" t="s">
        <v>47</v>
      </c>
      <c r="AF1860" s="64">
        <f t="shared" ref="AF1860" ca="1" si="2349">($B$5*AF1862 + (1 + $B$6)*AF1861)*$B$2</f>
        <v>0</v>
      </c>
      <c r="AG1860" s="64">
        <f t="shared" ref="AG1860" ca="1" si="2350">($B$5*AG1862 + (1 + $B$6)*AG1861)*$B$2</f>
        <v>0</v>
      </c>
      <c r="AH1860" s="64">
        <f t="shared" ref="AH1860" ca="1" si="2351">($B$5*AH1862 + (1 + $B$6)*AH1861)*$B$2</f>
        <v>0</v>
      </c>
      <c r="AI1860" s="64">
        <f t="shared" ref="AI1860" ca="1" si="2352">($B$5*AI1862 + (1 + $B$6)*AI1861)*$B$2</f>
        <v>0</v>
      </c>
      <c r="AJ1860" s="64" cm="1">
        <f t="array" aca="1" ref="AJ1860" ca="1">($B$5*AJ1862 + (1 + $B$6)*AJ1861 + AND(NOT(AF1861:AJ1861)))*$B$2</f>
        <v>100000</v>
      </c>
      <c r="AK1860" s="73"/>
      <c r="AL1860" s="70"/>
    </row>
    <row r="1861" spans="7:38" ht="14.55" customHeight="1" x14ac:dyDescent="0.3">
      <c r="G1861" s="3">
        <v>1859</v>
      </c>
      <c r="H1861" s="58">
        <v>0.58784100476877743</v>
      </c>
      <c r="I1861" s="58">
        <v>-0.70964067032446421</v>
      </c>
      <c r="J1861" s="58">
        <v>-2.4614989725164897</v>
      </c>
      <c r="K1861" s="59">
        <v>1.5020170943954498</v>
      </c>
      <c r="L1861" s="60">
        <f t="array" ref="L1861:O1861">TRANSPOSE(MMULT(Option!$B$25:$E$28, TRANSPOSE(H1861:K1861)))</f>
        <v>0.58784100476877743</v>
      </c>
      <c r="M1861" s="60">
        <v>-0.41526001568870097</v>
      </c>
      <c r="N1861" s="60">
        <v>-2.1126504701345445</v>
      </c>
      <c r="O1861" s="60">
        <v>0.85512404296392042</v>
      </c>
      <c r="P1861" s="56" t="str">
        <f t="shared" si="2348"/>
        <v>372/4</v>
      </c>
      <c r="R1861" s="80"/>
      <c r="S1861" s="3" t="s">
        <v>31</v>
      </c>
      <c r="T1861" s="60">
        <f ca="1"/>
        <v>-1.741743376549846</v>
      </c>
      <c r="U1861" s="60">
        <f ca="1"/>
        <v>1.7402779659220768E-3</v>
      </c>
      <c r="V1861" s="60">
        <f ca="1"/>
        <v>-0.16919805647155722</v>
      </c>
      <c r="W1861" s="60">
        <f ca="1"/>
        <v>0.60657015854144725</v>
      </c>
      <c r="X1861" s="60">
        <f ca="1"/>
        <v>0.51270725868211664</v>
      </c>
      <c r="Y1861" s="52">
        <f ca="1">$B$13 * EXP(($E$3 - $C$13^2/2) * Y$2 + $C$13*SQRT(Y$2)*T1861)</f>
        <v>59.599499299632484</v>
      </c>
      <c r="Z1861" s="52">
        <f ca="1">Y1861 * EXP(($E$3 - $C$13^2/2) * (Z$2-Y$2) + $C$13*SQRT(Z$2-Y$2)*U1861)</f>
        <v>59.929523075530923</v>
      </c>
      <c r="AA1861" s="52">
        <f ca="1">Z1861 * EXP(($E$3 - $C$13^2/2) * (AA$2-Z$2) + $C$13*SQRT(AA$2-Z$2)*V1861)</f>
        <v>57.248980789446378</v>
      </c>
      <c r="AB1861" s="52">
        <f ca="1">AA1861 * EXP(($E$3 - $C$13^2/2) * (AB$2-AA$2) + $C$13*SQRT(AB$2-AA$2)*W1861)</f>
        <v>69.01893498572187</v>
      </c>
      <c r="AC1861" s="52">
        <f ca="1">AB1861 * EXP(($E$3 - $C$13^2/2) * (AC$2-AB$2) + $C$13*SQRT(AC$2-AB$2)*X1861)</f>
        <v>80.898320579874238</v>
      </c>
      <c r="AD1861" s="47"/>
      <c r="AE1861" s="3" t="s">
        <v>46</v>
      </c>
      <c r="AF1861" s="52" t="b">
        <f t="shared" ref="AF1861" ca="1" si="2353">AF1859 &gt;= $B$4</f>
        <v>0</v>
      </c>
      <c r="AG1861" s="52" t="b">
        <f t="array" aca="1" ref="AG1861" ca="1">AND(AG1859 &gt;= $B$4, NOT(OR($AF1861:AF1861)))</f>
        <v>0</v>
      </c>
      <c r="AH1861" s="52" t="b">
        <f t="array" aca="1" ref="AH1861" ca="1">AND(AH1859 &gt;= $B$4, NOT(OR($AF1861:AG1861)))</f>
        <v>0</v>
      </c>
      <c r="AI1861" s="52" t="b">
        <f t="array" aca="1" ref="AI1861" ca="1">AND(AI1859 &gt;= $B$4, NOT(OR($AF1861:AH1861)))</f>
        <v>0</v>
      </c>
      <c r="AJ1861" s="52" t="b">
        <f t="array" aca="1" ref="AJ1861" ca="1">AND(AJ1859 &gt;= $B$4, NOT(OR($AF1861:AI1861)))</f>
        <v>0</v>
      </c>
      <c r="AK1861" s="73"/>
      <c r="AL1861" s="70"/>
    </row>
    <row r="1862" spans="7:38" ht="14.55" customHeight="1" x14ac:dyDescent="0.3">
      <c r="G1862" s="3">
        <v>1860</v>
      </c>
      <c r="H1862" s="58">
        <v>0.64723591079669474</v>
      </c>
      <c r="I1862" s="58">
        <v>-0.30813750566001069</v>
      </c>
      <c r="J1862" s="58">
        <v>-0.95080791774325657</v>
      </c>
      <c r="K1862" s="59">
        <v>-1.0536432318758961</v>
      </c>
      <c r="L1862" s="60">
        <f t="array" ref="L1862:O1862">TRANSPOSE(MMULT(Option!$B$25:$E$28, TRANSPOSE(H1862:K1862)))</f>
        <v>0.64723591079669474</v>
      </c>
      <c r="M1862" s="60">
        <v>-2.3518324509698596E-2</v>
      </c>
      <c r="N1862" s="60">
        <v>-0.65689914000369087</v>
      </c>
      <c r="O1862" s="60">
        <v>-0.9096598364958618</v>
      </c>
      <c r="P1862" s="56" t="str">
        <f t="shared" si="2348"/>
        <v>372/5</v>
      </c>
      <c r="R1862" s="80"/>
      <c r="S1862" s="3" t="s">
        <v>30</v>
      </c>
      <c r="T1862" s="60">
        <f ca="1"/>
        <v>-0.58631633968169283</v>
      </c>
      <c r="U1862" s="60">
        <f ca="1"/>
        <v>-0.454267714540528</v>
      </c>
      <c r="V1862" s="60">
        <f ca="1"/>
        <v>-1.1118478875722357</v>
      </c>
      <c r="W1862" s="60">
        <f ca="1"/>
        <v>0.99518267381246828</v>
      </c>
      <c r="X1862" s="60">
        <f ca="1"/>
        <v>-0.7802912315428957</v>
      </c>
      <c r="Y1862" s="52">
        <f ca="1">$B$14 * EXP(($E$3 - $C$14^2/2) * Y$2 + $C$14*SQRT(Y$2)*T1862)</f>
        <v>84.291015706873367</v>
      </c>
      <c r="Z1862" s="52">
        <f ca="1">Y1862 * EXP(($E$3 - $C$14^2/2) * (Z$2-Y$2) + $C$14*SQRT(Z$2-Y$2)*U1862)</f>
        <v>73.920853218244773</v>
      </c>
      <c r="AA1862" s="52">
        <f ca="1">Z1862 * EXP(($E$3 - $C$14^2/2) * (AA$2-Z$2) + $C$14*SQRT(AA$2-Z$2)*V1862)</f>
        <v>53.220337304118139</v>
      </c>
      <c r="AB1862" s="52">
        <f ca="1">AA1862 * EXP(($E$3 - $C$14^2/2) * (AB$2-AA$2) + $C$14*SQRT(AB$2-AA$2)*W1862)</f>
        <v>72.095772273872228</v>
      </c>
      <c r="AC1862" s="52">
        <f ca="1">AB1862 * EXP(($E$3 - $C$14^2/2) * (AC$2-AB$2) + $C$14*SQRT(AC$2-AB$2)*X1862)</f>
        <v>57.334815303642436</v>
      </c>
      <c r="AD1862" s="47"/>
      <c r="AE1862" s="3" t="s">
        <v>68</v>
      </c>
      <c r="AF1862" s="52" t="b">
        <f ca="1">AND(AF1859&gt;$B$3, NOT(OR($AF1861:AF1861)))</f>
        <v>0</v>
      </c>
      <c r="AG1862" s="52" t="b">
        <f ca="1">AND(AG1859&gt;$B$3, NOT(OR($AF1861:AG1861)))</f>
        <v>0</v>
      </c>
      <c r="AH1862" s="52" t="b">
        <f ca="1">AND(AH1859&gt;$B$3, NOT(OR($AF1861:AH1861)))</f>
        <v>0</v>
      </c>
      <c r="AI1862" s="52" t="b">
        <f ca="1">AND(AI1859&gt;$B$3, NOT(OR($AF1861:AI1861)))</f>
        <v>0</v>
      </c>
      <c r="AJ1862" s="52" t="b">
        <f ca="1">AND(AJ1859&gt;$B$3, NOT(OR($AF1861:AJ1861)))</f>
        <v>0</v>
      </c>
      <c r="AK1862" s="74"/>
      <c r="AL1862" s="70"/>
    </row>
    <row r="1863" spans="7:38" ht="14.55" customHeight="1" x14ac:dyDescent="0.3">
      <c r="G1863" s="3">
        <v>1861</v>
      </c>
      <c r="H1863" s="58">
        <v>0.47663224521533187</v>
      </c>
      <c r="I1863" s="58">
        <v>-0.96408227902606647</v>
      </c>
      <c r="J1863" s="58">
        <v>1.3447420404622455E-2</v>
      </c>
      <c r="K1863" s="59">
        <v>-0.11614506487011382</v>
      </c>
      <c r="L1863" s="60">
        <f t="array" ref="L1863:O1863">TRANSPOSE(MMULT(Option!$B$25:$E$28, TRANSPOSE(H1863:K1863)))</f>
        <v>0.47663224521533187</v>
      </c>
      <c r="M1863" s="60">
        <v>-0.69294310587436458</v>
      </c>
      <c r="N1863" s="60">
        <v>-4.999209834698129E-2</v>
      </c>
      <c r="O1863" s="60">
        <v>-0.15863912674272046</v>
      </c>
      <c r="P1863" s="56" t="str">
        <f t="shared" si="2348"/>
        <v>373/1</v>
      </c>
      <c r="R1863" s="80">
        <v>466</v>
      </c>
      <c r="S1863" s="3" t="s">
        <v>28</v>
      </c>
      <c r="T1863" s="60">
        <f t="array" aca="1" ref="T1863:T1866" ca="1">TRANSPOSE(OFFSET($L$3, MATCH($R1863 &amp; "/" &amp; T$2, $P$3:$P$5002, 0) - 1, 0, 1, $E$1))</f>
        <v>0.51044879111290198</v>
      </c>
      <c r="U1863" s="60">
        <f t="array" aca="1" ref="U1863:U1866" ca="1">TRANSPOSE(OFFSET($L$3, MATCH($R1863 &amp; "/" &amp; U$2, $P$3:$P$5002, 0) - 1, 0, 1, $E$1))</f>
        <v>-0.42542203869304718</v>
      </c>
      <c r="V1863" s="60">
        <f t="array" aca="1" ref="V1863:V1866" ca="1">TRANSPOSE(OFFSET($L$3, MATCH($R1863 &amp; "/" &amp; V$2, $P$3:$P$5002, 0) - 1, 0, 1, $E$1))</f>
        <v>1.1093476768317039</v>
      </c>
      <c r="W1863" s="60">
        <f t="array" aca="1" ref="W1863:W1866" ca="1">TRANSPOSE(OFFSET($L$3, MATCH($R1863 &amp; "/" &amp; W$2, $P$3:$P$5002, 0) - 1, 0, 1, $E$1))</f>
        <v>1.4866290695798503</v>
      </c>
      <c r="X1863" s="60">
        <f t="array" aca="1" ref="X1863:X1866" ca="1">TRANSPOSE(OFFSET($L$3, MATCH($R1863 &amp; "/" &amp; X$2, $P$3:$P$5002, 0) - 1, 0, 1, $E$1))</f>
        <v>0.80167122940608504</v>
      </c>
      <c r="Y1863" s="52">
        <f ca="1">$B$11 * EXP(($E$3 - $C$11^2/2) * Y$2 + $C$11*SQRT(Y$2)*T1863)</f>
        <v>117.13238880171095</v>
      </c>
      <c r="Z1863" s="52">
        <f ca="1">Y1863 * EXP(($E$3 - $C$11^2/2) * (Z$2-Y$2) + $C$11*SQRT(Z$2-Y$2)*U1863)</f>
        <v>103.61459639182519</v>
      </c>
      <c r="AA1863" s="52">
        <f ca="1">Z1863 * EXP(($E$3 - $C$11^2/2) * (AA$2-Z$2) + $C$11*SQRT(AA$2-Z$2)*V1863)</f>
        <v>145.25379383887642</v>
      </c>
      <c r="AB1863" s="52">
        <f ca="1">AA1863 * EXP(($E$3 - $C$11^2/2) * (AB$2-AA$2) + $C$11*SQRT(AB$2-AA$2)*W1863)</f>
        <v>228.02864012239843</v>
      </c>
      <c r="AC1863" s="52">
        <f ca="1">AB1863 * EXP(($E$3 - $C$11^2/2) * (AC$2-AB$2) + $C$11*SQRT(AC$2-AB$2)*X1863)</f>
        <v>291.48035317407152</v>
      </c>
      <c r="AD1863" s="47"/>
      <c r="AE1863" s="3" t="s">
        <v>69</v>
      </c>
      <c r="AF1863" s="20" cm="1">
        <f t="array" aca="1" ref="AF1863" ca="1">MIN(Y1863:Y1866 / $D$11:$D$14)</f>
        <v>1.1713238880171095</v>
      </c>
      <c r="AG1863" s="20" cm="1">
        <f t="array" aca="1" ref="AG1863" ca="1">MIN(Z1863:Z1866 / $D$11:$D$14)</f>
        <v>1.036145963918252</v>
      </c>
      <c r="AH1863" s="20" cm="1">
        <f t="array" aca="1" ref="AH1863" ca="1">MIN(AA1863:AA1866 / $D$11:$D$14)</f>
        <v>0.83291260528998035</v>
      </c>
      <c r="AI1863" s="20" cm="1">
        <f t="array" aca="1" ref="AI1863" ca="1">MIN(AB1863:AB1866 / $D$11:$D$14)</f>
        <v>1.0741811677743425</v>
      </c>
      <c r="AJ1863" s="20" cm="1">
        <f t="array" aca="1" ref="AJ1863" ca="1">MIN(AC1863:AC1866 / $D$11:$D$14)</f>
        <v>1.3104862010267471</v>
      </c>
      <c r="AK1863" s="72">
        <f t="array" aca="1" ref="AK1863" ca="1">SUMPRODUCT(AF1864:AJ1864, EXP(-$E$3*$AF$2:$AJ$2))</f>
        <v>134806.6658030932</v>
      </c>
      <c r="AL1863" s="70">
        <f ca="1">MAX(AC1864 - $D$11, 0) * EXP(-$E$2*$E$3)</f>
        <v>73.800882853241248</v>
      </c>
    </row>
    <row r="1864" spans="7:38" ht="14.55" customHeight="1" x14ac:dyDescent="0.3">
      <c r="G1864" s="3">
        <v>1862</v>
      </c>
      <c r="H1864" s="58">
        <v>1.1411861002691015</v>
      </c>
      <c r="I1864" s="58">
        <v>0.23115455523603834</v>
      </c>
      <c r="J1864" s="58">
        <v>0.24428239499198051</v>
      </c>
      <c r="K1864" s="59">
        <v>-0.36105334247490622</v>
      </c>
      <c r="L1864" s="60">
        <f t="array" ref="L1864:O1864">TRANSPOSE(MMULT(Option!$B$25:$E$28, TRANSPOSE(H1864:K1864)))</f>
        <v>1.1411861002691015</v>
      </c>
      <c r="M1864" s="60">
        <v>0.66833108942823993</v>
      </c>
      <c r="N1864" s="60">
        <v>0.73156059772554216</v>
      </c>
      <c r="O1864" s="60">
        <v>0.25549634226766732</v>
      </c>
      <c r="P1864" s="56" t="str">
        <f t="shared" si="2348"/>
        <v>373/2</v>
      </c>
      <c r="R1864" s="80"/>
      <c r="S1864" s="3" t="s">
        <v>29</v>
      </c>
      <c r="T1864" s="60">
        <f ca="1"/>
        <v>0.66030052390197747</v>
      </c>
      <c r="U1864" s="60">
        <f ca="1"/>
        <v>-4.6403082626736633E-2</v>
      </c>
      <c r="V1864" s="60">
        <f ca="1"/>
        <v>-0.99595086154647627</v>
      </c>
      <c r="W1864" s="60">
        <f ca="1"/>
        <v>1.112193879846064</v>
      </c>
      <c r="X1864" s="60">
        <f ca="1"/>
        <v>1.4085568379673816</v>
      </c>
      <c r="Y1864" s="52">
        <f ca="1">$B$12 * EXP(($E$3 - $C$12^2/2) * Y$2 + $C$12*SQRT(Y$2)*T1864)</f>
        <v>122.51829222940454</v>
      </c>
      <c r="Z1864" s="52">
        <f ca="1">Y1864 * EXP(($E$3 - $C$12^2/2) * (Z$2-Y$2) + $C$12*SQRT(Z$2-Y$2)*U1864)</f>
        <v>121.43017647494662</v>
      </c>
      <c r="AA1864" s="52">
        <f ca="1">Z1864 * EXP(($E$3 - $C$12^2/2) * (AA$2-Z$2) + $C$12*SQRT(AA$2-Z$2)*V1864)</f>
        <v>90.518491871641487</v>
      </c>
      <c r="AB1864" s="52">
        <f ca="1">AA1864 * EXP(($E$3 - $C$12^2/2) * (AB$2-AA$2) + $C$12*SQRT(AB$2-AA$2)*W1864)</f>
        <v>127.00320519049266</v>
      </c>
      <c r="AC1864" s="52">
        <f ca="1">AB1864 * EXP(($E$3 - $C$12^2/2) * (AC$2-AB$2) + $C$12*SQRT(AC$2-AB$2)*X1864)</f>
        <v>194.76220935755629</v>
      </c>
      <c r="AD1864" s="47"/>
      <c r="AE1864" s="3" t="s">
        <v>47</v>
      </c>
      <c r="AF1864" s="64">
        <f t="shared" ref="AF1864" ca="1" si="2354">($B$5*AF1866 + (1 + $B$6)*AF1865)*$B$2</f>
        <v>15000</v>
      </c>
      <c r="AG1864" s="64">
        <f t="shared" ref="AG1864" ca="1" si="2355">($B$5*AG1866 + (1 + $B$6)*AG1865)*$B$2</f>
        <v>15000</v>
      </c>
      <c r="AH1864" s="64">
        <f t="shared" ref="AH1864" ca="1" si="2356">($B$5*AH1866 + (1 + $B$6)*AH1865)*$B$2</f>
        <v>15000</v>
      </c>
      <c r="AI1864" s="64">
        <f t="shared" ref="AI1864" ca="1" si="2357">($B$5*AI1866 + (1 + $B$6)*AI1865)*$B$2</f>
        <v>15000</v>
      </c>
      <c r="AJ1864" s="64" cm="1">
        <f t="array" aca="1" ref="AJ1864" ca="1">($B$5*AJ1866 + (1 + $B$6)*AJ1865 + AND(NOT(AF1865:AJ1865)))*$B$2</f>
        <v>105000</v>
      </c>
      <c r="AK1864" s="73"/>
      <c r="AL1864" s="70"/>
    </row>
    <row r="1865" spans="7:38" ht="14.55" customHeight="1" x14ac:dyDescent="0.3">
      <c r="G1865" s="3">
        <v>1863</v>
      </c>
      <c r="H1865" s="58">
        <v>0.60308089640781715</v>
      </c>
      <c r="I1865" s="58">
        <v>-1.7700049810287004</v>
      </c>
      <c r="J1865" s="58">
        <v>0.94581005695591969</v>
      </c>
      <c r="K1865" s="59">
        <v>-9.2080687296788102E-2</v>
      </c>
      <c r="L1865" s="60">
        <f t="array" ref="L1865:O1865">TRANSPOSE(MMULT(Option!$B$25:$E$28, TRANSPOSE(H1865:K1865)))</f>
        <v>0.60308089640781715</v>
      </c>
      <c r="M1865" s="60">
        <v>-1.3810040026394521</v>
      </c>
      <c r="N1865" s="60">
        <v>0.60845074858325454</v>
      </c>
      <c r="O1865" s="60">
        <v>-0.11651371354390092</v>
      </c>
      <c r="P1865" s="56" t="str">
        <f t="shared" si="2348"/>
        <v>373/3</v>
      </c>
      <c r="R1865" s="80"/>
      <c r="S1865" s="3" t="s">
        <v>31</v>
      </c>
      <c r="T1865" s="60">
        <f ca="1"/>
        <v>1.7306912505647596</v>
      </c>
      <c r="U1865" s="60">
        <f ca="1"/>
        <v>-1.1686497528425288</v>
      </c>
      <c r="V1865" s="60">
        <f ca="1"/>
        <v>-1.22146335751421</v>
      </c>
      <c r="W1865" s="60">
        <f ca="1"/>
        <v>0.8312840829235657</v>
      </c>
      <c r="X1865" s="60">
        <f ca="1"/>
        <v>0.64613182412651604</v>
      </c>
      <c r="Y1865" s="52">
        <f ca="1">$B$13 * EXP(($E$3 - $C$13^2/2) * Y$2 + $C$13*SQRT(Y$2)*T1865)</f>
        <v>168.91194795994039</v>
      </c>
      <c r="Z1865" s="52">
        <f ca="1">Y1865 * EXP(($E$3 - $C$13^2/2) * (Z$2-Y$2) + $C$13*SQRT(Z$2-Y$2)*U1865)</f>
        <v>119.55573153180877</v>
      </c>
      <c r="AA1865" s="52">
        <f ca="1">Z1865 * EXP(($E$3 - $C$13^2/2) * (AA$2-Z$2) + $C$13*SQRT(AA$2-Z$2)*V1865)</f>
        <v>83.291260528998038</v>
      </c>
      <c r="AB1865" s="52">
        <f ca="1">AA1865 * EXP(($E$3 - $C$13^2/2) * (AB$2-AA$2) + $C$13*SQRT(AB$2-AA$2)*W1865)</f>
        <v>107.41811677743425</v>
      </c>
      <c r="AC1865" s="52">
        <f ca="1">AB1865 * EXP(($E$3 - $C$13^2/2) * (AC$2-AB$2) + $C$13*SQRT(AC$2-AB$2)*X1865)</f>
        <v>131.0486201026747</v>
      </c>
      <c r="AD1865" s="47"/>
      <c r="AE1865" s="3" t="s">
        <v>46</v>
      </c>
      <c r="AF1865" s="52" t="b">
        <f t="shared" ref="AF1865" ca="1" si="2358">AF1863 &gt;= $B$4</f>
        <v>0</v>
      </c>
      <c r="AG1865" s="52" t="b">
        <f t="array" aca="1" ref="AG1865" ca="1">AND(AG1863 &gt;= $B$4, NOT(OR($AF1865:AF1865)))</f>
        <v>0</v>
      </c>
      <c r="AH1865" s="52" t="b">
        <f t="array" aca="1" ref="AH1865" ca="1">AND(AH1863 &gt;= $B$4, NOT(OR($AF1865:AG1865)))</f>
        <v>0</v>
      </c>
      <c r="AI1865" s="52" t="b">
        <f t="array" aca="1" ref="AI1865" ca="1">AND(AI1863 &gt;= $B$4, NOT(OR($AF1865:AH1865)))</f>
        <v>0</v>
      </c>
      <c r="AJ1865" s="52" t="b">
        <f t="array" aca="1" ref="AJ1865" ca="1">AND(AJ1863 &gt;= $B$4, NOT(OR($AF1865:AI1865)))</f>
        <v>1</v>
      </c>
      <c r="AK1865" s="73"/>
      <c r="AL1865" s="70"/>
    </row>
    <row r="1866" spans="7:38" ht="14.55" customHeight="1" x14ac:dyDescent="0.3">
      <c r="G1866" s="3">
        <v>1864</v>
      </c>
      <c r="H1866" s="58">
        <v>0.74965543763813081</v>
      </c>
      <c r="I1866" s="58">
        <v>-9.5950896391455459E-2</v>
      </c>
      <c r="J1866" s="58">
        <v>0.18154132069681503</v>
      </c>
      <c r="K1866" s="59">
        <v>-0.26660749731584077</v>
      </c>
      <c r="L1866" s="60">
        <f t="array" ref="L1866:O1866">TRANSPOSE(MMULT(Option!$B$25:$E$28, TRANSPOSE(H1866:K1866)))</f>
        <v>0.74965543763813081</v>
      </c>
      <c r="M1866" s="60">
        <v>0.21192172591271041</v>
      </c>
      <c r="N1866" s="60">
        <v>0.4341859017431729</v>
      </c>
      <c r="O1866" s="60">
        <v>8.1860549382815617E-2</v>
      </c>
      <c r="P1866" s="56" t="str">
        <f t="shared" si="2348"/>
        <v>373/4</v>
      </c>
      <c r="R1866" s="80"/>
      <c r="S1866" s="3" t="s">
        <v>30</v>
      </c>
      <c r="T1866" s="60">
        <f ca="1"/>
        <v>1.4243944799799091</v>
      </c>
      <c r="U1866" s="60">
        <f ca="1"/>
        <v>-0.77091920376964107</v>
      </c>
      <c r="V1866" s="60">
        <f ca="1"/>
        <v>0.10257747886844171</v>
      </c>
      <c r="W1866" s="60">
        <f ca="1"/>
        <v>0.46928671156059026</v>
      </c>
      <c r="X1866" s="60">
        <f ca="1"/>
        <v>0.48772872516281529</v>
      </c>
      <c r="Y1866" s="52">
        <f ca="1">$B$14 * EXP(($E$3 - $C$14^2/2) * Y$2 + $C$14*SQRT(Y$2)*T1866)</f>
        <v>154.08255496530393</v>
      </c>
      <c r="Z1866" s="52">
        <f ca="1">Y1866 * EXP(($E$3 - $C$14^2/2) * (Z$2-Y$2) + $C$14*SQRT(Z$2-Y$2)*U1866)</f>
        <v>122.88055289388224</v>
      </c>
      <c r="AA1866" s="52">
        <f ca="1">Z1866 * EXP(($E$3 - $C$14^2/2) * (AA$2-Z$2) + $C$14*SQRT(AA$2-Z$2)*V1866)</f>
        <v>127.35596153136424</v>
      </c>
      <c r="AB1866" s="52">
        <f ca="1">AA1866 * EXP(($E$3 - $C$14^2/2) * (AB$2-AA$2) + $C$14*SQRT(AB$2-AA$2)*W1866)</f>
        <v>147.34430014016189</v>
      </c>
      <c r="AC1866" s="52">
        <f ca="1">AB1866 * EXP(($E$3 - $C$14^2/2) * (AC$2-AB$2) + $C$14*SQRT(AC$2-AB$2)*X1866)</f>
        <v>171.41553594842705</v>
      </c>
      <c r="AD1866" s="47"/>
      <c r="AE1866" s="3" t="s">
        <v>68</v>
      </c>
      <c r="AF1866" s="52" t="b">
        <f ca="1">AND(AF1863&gt;$B$3, NOT(OR($AF1865:AF1865)))</f>
        <v>1</v>
      </c>
      <c r="AG1866" s="52" t="b">
        <f ca="1">AND(AG1863&gt;$B$3, NOT(OR($AF1865:AG1865)))</f>
        <v>1</v>
      </c>
      <c r="AH1866" s="52" t="b">
        <f ca="1">AND(AH1863&gt;$B$3, NOT(OR($AF1865:AH1865)))</f>
        <v>1</v>
      </c>
      <c r="AI1866" s="52" t="b">
        <f ca="1">AND(AI1863&gt;$B$3, NOT(OR($AF1865:AI1865)))</f>
        <v>1</v>
      </c>
      <c r="AJ1866" s="52" t="b">
        <f ca="1">AND(AJ1863&gt;$B$3, NOT(OR($AF1865:AJ1865)))</f>
        <v>0</v>
      </c>
      <c r="AK1866" s="74"/>
      <c r="AL1866" s="70"/>
    </row>
    <row r="1867" spans="7:38" ht="14.55" customHeight="1" x14ac:dyDescent="0.3">
      <c r="G1867" s="3">
        <v>1865</v>
      </c>
      <c r="H1867" s="58">
        <v>6.8216817651087849E-2</v>
      </c>
      <c r="I1867" s="58">
        <v>-1.0090692191369697</v>
      </c>
      <c r="J1867" s="58">
        <v>2.8931294993704242</v>
      </c>
      <c r="K1867" s="59">
        <v>1.5665350207180571</v>
      </c>
      <c r="L1867" s="60">
        <f t="array" ref="L1867:O1867">TRANSPOSE(MMULT(Option!$B$25:$E$28, TRANSPOSE(H1867:K1867)))</f>
        <v>6.8216817651087849E-2</v>
      </c>
      <c r="M1867" s="60">
        <v>-0.89754048856859403</v>
      </c>
      <c r="N1867" s="60">
        <v>2.3041151402744906</v>
      </c>
      <c r="O1867" s="60">
        <v>1.6692318832180479</v>
      </c>
      <c r="P1867" s="56" t="str">
        <f t="shared" si="2348"/>
        <v>373/5</v>
      </c>
      <c r="R1867" s="80">
        <v>467</v>
      </c>
      <c r="S1867" s="3" t="s">
        <v>28</v>
      </c>
      <c r="T1867" s="60">
        <f t="array" aca="1" ref="T1867:T1870" ca="1">TRANSPOSE(OFFSET($L$3, MATCH($R1867 &amp; "/" &amp; T$2, $P$3:$P$5002, 0) - 1, 0, 1, $E$1))</f>
        <v>0.17545862095184842</v>
      </c>
      <c r="U1867" s="60">
        <f t="array" aca="1" ref="U1867:U1870" ca="1">TRANSPOSE(OFFSET($L$3, MATCH($R1867 &amp; "/" &amp; U$2, $P$3:$P$5002, 0) - 1, 0, 1, $E$1))</f>
        <v>-2.6868116587931045E-2</v>
      </c>
      <c r="V1867" s="60">
        <f t="array" aca="1" ref="V1867:V1870" ca="1">TRANSPOSE(OFFSET($L$3, MATCH($R1867 &amp; "/" &amp; V$2, $P$3:$P$5002, 0) - 1, 0, 1, $E$1))</f>
        <v>7.980619610312361E-3</v>
      </c>
      <c r="W1867" s="60">
        <f t="array" aca="1" ref="W1867:W1870" ca="1">TRANSPOSE(OFFSET($L$3, MATCH($R1867 &amp; "/" &amp; W$2, $P$3:$P$5002, 0) - 1, 0, 1, $E$1))</f>
        <v>4.1837597096650463E-2</v>
      </c>
      <c r="X1867" s="60">
        <f t="array" aca="1" ref="X1867:X1870" ca="1">TRANSPOSE(OFFSET($L$3, MATCH($R1867 &amp; "/" &amp; X$2, $P$3:$P$5002, 0) - 1, 0, 1, $E$1))</f>
        <v>-0.1209436428184225</v>
      </c>
      <c r="Y1867" s="52">
        <f ca="1">$B$11 * EXP(($E$3 - $C$11^2/2) * Y$2 + $C$11*SQRT(Y$2)*T1867)</f>
        <v>105.93310100474767</v>
      </c>
      <c r="Z1867" s="52">
        <f ca="1">Y1867 * EXP(($E$3 - $C$11^2/2) * (Z$2-Y$2) + $C$11*SQRT(Z$2-Y$2)*U1867)</f>
        <v>105.60939523017309</v>
      </c>
      <c r="AA1867" s="52">
        <f ca="1">Z1867 * EXP(($E$3 - $C$11^2/2) * (AA$2-Z$2) + $C$11*SQRT(AA$2-Z$2)*V1867)</f>
        <v>106.3931849016962</v>
      </c>
      <c r="AB1867" s="52">
        <f ca="1">AA1867 * EXP(($E$3 - $C$11^2/2) * (AB$2-AA$2) + $C$11*SQRT(AB$2-AA$2)*W1867)</f>
        <v>108.27700475277737</v>
      </c>
      <c r="AC1867" s="52">
        <f ca="1">AB1867 * EXP(($E$3 - $C$11^2/2) * (AC$2-AB$2) + $C$11*SQRT(AC$2-AB$2)*X1867)</f>
        <v>104.94219864251234</v>
      </c>
      <c r="AD1867" s="47"/>
      <c r="AE1867" s="3" t="s">
        <v>69</v>
      </c>
      <c r="AF1867" s="20" cm="1">
        <f t="array" aca="1" ref="AF1867" ca="1">MIN(Y1867:Y1870 / $D$11:$D$14)</f>
        <v>0.73231642383423745</v>
      </c>
      <c r="AG1867" s="20" cm="1">
        <f t="array" aca="1" ref="AG1867" ca="1">MIN(Z1867:Z1870 / $D$11:$D$14)</f>
        <v>0.5541013492232445</v>
      </c>
      <c r="AH1867" s="20" cm="1">
        <f t="array" aca="1" ref="AH1867" ca="1">MIN(AA1867:AA1870 / $D$11:$D$14)</f>
        <v>0.43513887760133907</v>
      </c>
      <c r="AI1867" s="20" cm="1">
        <f t="array" aca="1" ref="AI1867" ca="1">MIN(AB1867:AB1870 / $D$11:$D$14)</f>
        <v>0.68368743614918726</v>
      </c>
      <c r="AJ1867" s="20" cm="1">
        <f t="array" aca="1" ref="AJ1867" ca="1">MIN(AC1867:AC1870 / $D$11:$D$14)</f>
        <v>0.48500265577666324</v>
      </c>
      <c r="AK1867" s="72">
        <f t="array" aca="1" ref="AK1867" ca="1">SUMPRODUCT(AF1868:AJ1868, EXP(-$E$3*$AF$2:$AJ$2))</f>
        <v>77880.078307140488</v>
      </c>
      <c r="AL1867" s="70">
        <f ca="1">MAX(AC1868 - $D$11, 0) * EXP(-$E$2*$E$3)</f>
        <v>0</v>
      </c>
    </row>
    <row r="1868" spans="7:38" ht="14.55" customHeight="1" x14ac:dyDescent="0.3">
      <c r="G1868" s="3">
        <v>1866</v>
      </c>
      <c r="H1868" s="58">
        <v>0.68779276358109898</v>
      </c>
      <c r="I1868" s="58">
        <v>-0.27568121536844553</v>
      </c>
      <c r="J1868" s="58">
        <v>-1.2894242118508585</v>
      </c>
      <c r="K1868" s="59">
        <v>0.65270486090625279</v>
      </c>
      <c r="L1868" s="60">
        <f t="array" ref="L1868:O1868">TRANSPOSE(MMULT(Option!$B$25:$E$28, TRANSPOSE(H1868:K1868)))</f>
        <v>0.68779276358109898</v>
      </c>
      <c r="M1868" s="60">
        <v>2.2451098011774639E-2</v>
      </c>
      <c r="N1868" s="60">
        <v>-0.92958744656820813</v>
      </c>
      <c r="O1868" s="60">
        <v>0.51020003068766506</v>
      </c>
      <c r="P1868" s="56" t="str">
        <f t="shared" si="2348"/>
        <v>374/1</v>
      </c>
      <c r="R1868" s="80"/>
      <c r="S1868" s="3" t="s">
        <v>29</v>
      </c>
      <c r="T1868" s="60">
        <f ca="1"/>
        <v>-1.0551419514209648</v>
      </c>
      <c r="U1868" s="60">
        <f ca="1"/>
        <v>-0.94621694234672182</v>
      </c>
      <c r="V1868" s="60">
        <f ca="1"/>
        <v>-0.82227457287252514</v>
      </c>
      <c r="W1868" s="60">
        <f ca="1"/>
        <v>1.4894520316604067</v>
      </c>
      <c r="X1868" s="60">
        <f ca="1"/>
        <v>-1.1611549391251108</v>
      </c>
      <c r="Y1868" s="52">
        <f ca="1">$B$12 * EXP(($E$3 - $C$12^2/2) * Y$2 + $C$12*SQRT(Y$2)*T1868)</f>
        <v>73.231642383423747</v>
      </c>
      <c r="Z1868" s="52">
        <f ca="1">Y1868 * EXP(($E$3 - $C$12^2/2) * (Z$2-Y$2) + $C$12*SQRT(Z$2-Y$2)*U1868)</f>
        <v>55.410134922324453</v>
      </c>
      <c r="AA1868" s="52">
        <f ca="1">Z1868 * EXP(($E$3 - $C$12^2/2) * (AA$2-Z$2) + $C$12*SQRT(AA$2-Z$2)*V1868)</f>
        <v>43.513887760133905</v>
      </c>
      <c r="AB1868" s="52">
        <f ca="1">AA1868 * EXP(($E$3 - $C$12^2/2) * (AB$2-AA$2) + $C$12*SQRT(AB$2-AA$2)*W1868)</f>
        <v>68.368743614918728</v>
      </c>
      <c r="AC1868" s="52">
        <f ca="1">AB1868 * EXP(($E$3 - $C$12^2/2) * (AC$2-AB$2) + $C$12*SQRT(AC$2-AB$2)*X1868)</f>
        <v>48.500265577666326</v>
      </c>
      <c r="AD1868" s="47"/>
      <c r="AE1868" s="3" t="s">
        <v>47</v>
      </c>
      <c r="AF1868" s="64">
        <f t="shared" ref="AF1868" ca="1" si="2359">($B$5*AF1870 + (1 + $B$6)*AF1869)*$B$2</f>
        <v>0</v>
      </c>
      <c r="AG1868" s="64">
        <f t="shared" ref="AG1868" ca="1" si="2360">($B$5*AG1870 + (1 + $B$6)*AG1869)*$B$2</f>
        <v>0</v>
      </c>
      <c r="AH1868" s="64">
        <f t="shared" ref="AH1868" ca="1" si="2361">($B$5*AH1870 + (1 + $B$6)*AH1869)*$B$2</f>
        <v>0</v>
      </c>
      <c r="AI1868" s="64">
        <f t="shared" ref="AI1868" ca="1" si="2362">($B$5*AI1870 + (1 + $B$6)*AI1869)*$B$2</f>
        <v>0</v>
      </c>
      <c r="AJ1868" s="64" cm="1">
        <f t="array" aca="1" ref="AJ1868" ca="1">($B$5*AJ1870 + (1 + $B$6)*AJ1869 + AND(NOT(AF1869:AJ1869)))*$B$2</f>
        <v>100000</v>
      </c>
      <c r="AK1868" s="73"/>
      <c r="AL1868" s="70"/>
    </row>
    <row r="1869" spans="7:38" ht="14.55" customHeight="1" x14ac:dyDescent="0.3">
      <c r="G1869" s="3">
        <v>1867</v>
      </c>
      <c r="H1869" s="58">
        <v>0.36538488424209092</v>
      </c>
      <c r="I1869" s="58">
        <v>-0.35214739071695333</v>
      </c>
      <c r="J1869" s="58">
        <v>0.42916120364084165</v>
      </c>
      <c r="K1869" s="59">
        <v>-0.95283581018023789</v>
      </c>
      <c r="L1869" s="60">
        <f t="array" ref="L1869:O1869">TRANSPOSE(MMULT(Option!$B$25:$E$28, TRANSPOSE(H1869:K1869)))</f>
        <v>0.36538488424209092</v>
      </c>
      <c r="M1869" s="60">
        <v>-0.17659446105148924</v>
      </c>
      <c r="N1869" s="60">
        <v>0.43087672585740039</v>
      </c>
      <c r="O1869" s="60">
        <v>-0.67825602850350886</v>
      </c>
      <c r="P1869" s="56" t="str">
        <f t="shared" si="2348"/>
        <v>374/2</v>
      </c>
      <c r="R1869" s="80"/>
      <c r="S1869" s="3" t="s">
        <v>31</v>
      </c>
      <c r="T1869" s="60">
        <f ca="1"/>
        <v>2.126181319309588</v>
      </c>
      <c r="U1869" s="60">
        <f ca="1"/>
        <v>-0.5313779405726089</v>
      </c>
      <c r="V1869" s="60">
        <f ca="1"/>
        <v>-0.6544690131791806</v>
      </c>
      <c r="W1869" s="60">
        <f ca="1"/>
        <v>8.5066087487002562E-2</v>
      </c>
      <c r="X1869" s="60">
        <f ca="1"/>
        <v>-1.4408139426015907</v>
      </c>
      <c r="Y1869" s="52">
        <f ca="1">$B$13 * EXP(($E$3 - $C$13^2/2) * Y$2 + $C$13*SQRT(Y$2)*T1869)</f>
        <v>190.19019195646712</v>
      </c>
      <c r="Z1869" s="52">
        <f ca="1">Y1869 * EXP(($E$3 - $C$13^2/2) * (Z$2-Y$2) + $C$13*SQRT(Z$2-Y$2)*U1869)</f>
        <v>162.9773443794106</v>
      </c>
      <c r="AA1869" s="52">
        <f ca="1">Z1869 * EXP(($E$3 - $C$13^2/2) * (AA$2-Z$2) + $C$13*SQRT(AA$2-Z$2)*V1869)</f>
        <v>134.59503045041288</v>
      </c>
      <c r="AB1869" s="52">
        <f ca="1">AA1869 * EXP(($E$3 - $C$13^2/2) * (AB$2-AA$2) + $C$13*SQRT(AB$2-AA$2)*W1869)</f>
        <v>138.76617492963618</v>
      </c>
      <c r="AC1869" s="52">
        <f ca="1">AB1869 * EXP(($E$3 - $C$13^2/2) * (AC$2-AB$2) + $C$13*SQRT(AC$2-AB$2)*X1869)</f>
        <v>90.517765845131024</v>
      </c>
      <c r="AD1869" s="47"/>
      <c r="AE1869" s="3" t="s">
        <v>46</v>
      </c>
      <c r="AF1869" s="52" t="b">
        <f t="shared" ref="AF1869" ca="1" si="2363">AF1867 &gt;= $B$4</f>
        <v>0</v>
      </c>
      <c r="AG1869" s="52" t="b">
        <f t="array" aca="1" ref="AG1869" ca="1">AND(AG1867 &gt;= $B$4, NOT(OR($AF1869:AF1869)))</f>
        <v>0</v>
      </c>
      <c r="AH1869" s="52" t="b">
        <f t="array" aca="1" ref="AH1869" ca="1">AND(AH1867 &gt;= $B$4, NOT(OR($AF1869:AG1869)))</f>
        <v>0</v>
      </c>
      <c r="AI1869" s="52" t="b">
        <f t="array" aca="1" ref="AI1869" ca="1">AND(AI1867 &gt;= $B$4, NOT(OR($AF1869:AH1869)))</f>
        <v>0</v>
      </c>
      <c r="AJ1869" s="52" t="b">
        <f t="array" aca="1" ref="AJ1869" ca="1">AND(AJ1867 &gt;= $B$4, NOT(OR($AF1869:AI1869)))</f>
        <v>0</v>
      </c>
      <c r="AK1869" s="73"/>
      <c r="AL1869" s="70"/>
    </row>
    <row r="1870" spans="7:38" ht="14.55" customHeight="1" x14ac:dyDescent="0.3">
      <c r="G1870" s="3">
        <v>1868</v>
      </c>
      <c r="H1870" s="58">
        <v>-0.46871317081708763</v>
      </c>
      <c r="I1870" s="58">
        <v>-0.79322665786612867</v>
      </c>
      <c r="J1870" s="58">
        <v>-0.13909746078849802</v>
      </c>
      <c r="K1870" s="59">
        <v>-8.7132727068927426E-2</v>
      </c>
      <c r="L1870" s="60">
        <f t="array" ref="L1870:O1870">TRANSPOSE(MMULT(Option!$B$25:$E$28, TRANSPOSE(H1870:K1870)))</f>
        <v>-0.46871317081708763</v>
      </c>
      <c r="M1870" s="60">
        <v>-0.91448950891250969</v>
      </c>
      <c r="N1870" s="60">
        <v>-0.51737146555443358</v>
      </c>
      <c r="O1870" s="60">
        <v>-0.49696581969069953</v>
      </c>
      <c r="P1870" s="56" t="str">
        <f t="shared" si="2348"/>
        <v>374/3</v>
      </c>
      <c r="R1870" s="80"/>
      <c r="S1870" s="3" t="s">
        <v>30</v>
      </c>
      <c r="T1870" s="60">
        <f ca="1"/>
        <v>-0.8365818636223985</v>
      </c>
      <c r="U1870" s="60">
        <f ca="1"/>
        <v>8.9617698966999115E-2</v>
      </c>
      <c r="V1870" s="60">
        <f ca="1"/>
        <v>-0.11577303029511132</v>
      </c>
      <c r="W1870" s="60">
        <f ca="1"/>
        <v>0.25142341897345716</v>
      </c>
      <c r="X1870" s="60">
        <f ca="1"/>
        <v>-0.5809108893835967</v>
      </c>
      <c r="Y1870" s="52">
        <f ca="1">$B$14 * EXP(($E$3 - $C$14^2/2) * Y$2 + $C$14*SQRT(Y$2)*T1870)</f>
        <v>78.194211799404144</v>
      </c>
      <c r="Z1870" s="52">
        <f ca="1">Y1870 * EXP(($E$3 - $C$14^2/2) * (Z$2-Y$2) + $C$14*SQRT(Z$2-Y$2)*U1870)</f>
        <v>80.727633288180911</v>
      </c>
      <c r="AA1870" s="52">
        <f ca="1">Z1870 * EXP(($E$3 - $C$14^2/2) * (AA$2-Z$2) + $C$14*SQRT(AA$2-Z$2)*V1870)</f>
        <v>78.362776690863171</v>
      </c>
      <c r="AB1870" s="52">
        <f ca="1">AA1870 * EXP(($E$3 - $C$14^2/2) * (AB$2-AA$2) + $C$14*SQRT(AB$2-AA$2)*W1870)</f>
        <v>84.925640264585255</v>
      </c>
      <c r="AC1870" s="52">
        <f ca="1">AB1870 * EXP(($E$3 - $C$14^2/2) * (AC$2-AB$2) + $C$14*SQRT(AC$2-AB$2)*X1870)</f>
        <v>71.700863185314702</v>
      </c>
      <c r="AD1870" s="47"/>
      <c r="AE1870" s="3" t="s">
        <v>68</v>
      </c>
      <c r="AF1870" s="52" t="b">
        <f ca="1">AND(AF1867&gt;$B$3, NOT(OR($AF1869:AF1869)))</f>
        <v>0</v>
      </c>
      <c r="AG1870" s="52" t="b">
        <f ca="1">AND(AG1867&gt;$B$3, NOT(OR($AF1869:AG1869)))</f>
        <v>0</v>
      </c>
      <c r="AH1870" s="52" t="b">
        <f ca="1">AND(AH1867&gt;$B$3, NOT(OR($AF1869:AH1869)))</f>
        <v>0</v>
      </c>
      <c r="AI1870" s="52" t="b">
        <f ca="1">AND(AI1867&gt;$B$3, NOT(OR($AF1869:AI1869)))</f>
        <v>0</v>
      </c>
      <c r="AJ1870" s="52" t="b">
        <f ca="1">AND(AJ1867&gt;$B$3, NOT(OR($AF1869:AJ1869)))</f>
        <v>0</v>
      </c>
      <c r="AK1870" s="74"/>
      <c r="AL1870" s="70"/>
    </row>
    <row r="1871" spans="7:38" ht="14.55" customHeight="1" x14ac:dyDescent="0.3">
      <c r="G1871" s="3">
        <v>1869</v>
      </c>
      <c r="H1871" s="58">
        <v>0.45645578259813052</v>
      </c>
      <c r="I1871" s="58">
        <v>0.50521664710124792</v>
      </c>
      <c r="J1871" s="58">
        <v>-1.1597377954918586</v>
      </c>
      <c r="K1871" s="59">
        <v>-1.3536367330196581</v>
      </c>
      <c r="L1871" s="60">
        <f t="array" ref="L1871:O1871">TRANSPOSE(MMULT(Option!$B$25:$E$28, TRANSPOSE(H1871:K1871)))</f>
        <v>0.45645578259813052</v>
      </c>
      <c r="M1871" s="60">
        <v>0.64562101857790433</v>
      </c>
      <c r="N1871" s="60">
        <v>-0.70373029324921266</v>
      </c>
      <c r="O1871" s="60">
        <v>-1.0706637979715024</v>
      </c>
      <c r="P1871" s="56" t="str">
        <f t="shared" si="2348"/>
        <v>374/4</v>
      </c>
      <c r="R1871" s="80">
        <v>468</v>
      </c>
      <c r="S1871" s="3" t="s">
        <v>28</v>
      </c>
      <c r="T1871" s="60">
        <f t="array" aca="1" ref="T1871:T1874" ca="1">TRANSPOSE(OFFSET($L$3, MATCH($R1871 &amp; "/" &amp; T$2, $P$3:$P$5002, 0) - 1, 0, 1, $E$1))</f>
        <v>-0.84631817894207984</v>
      </c>
      <c r="U1871" s="60">
        <f t="array" aca="1" ref="U1871:U1874" ca="1">TRANSPOSE(OFFSET($L$3, MATCH($R1871 &amp; "/" &amp; U$2, $P$3:$P$5002, 0) - 1, 0, 1, $E$1))</f>
        <v>-1.0867852135835818</v>
      </c>
      <c r="V1871" s="60">
        <f t="array" aca="1" ref="V1871:V1874" ca="1">TRANSPOSE(OFFSET($L$3, MATCH($R1871 &amp; "/" &amp; V$2, $P$3:$P$5002, 0) - 1, 0, 1, $E$1))</f>
        <v>0.16750174010130942</v>
      </c>
      <c r="W1871" s="60">
        <f t="array" aca="1" ref="W1871:W1874" ca="1">TRANSPOSE(OFFSET($L$3, MATCH($R1871 &amp; "/" &amp; W$2, $P$3:$P$5002, 0) - 1, 0, 1, $E$1))</f>
        <v>0.73064699252168297</v>
      </c>
      <c r="X1871" s="60">
        <f t="array" aca="1" ref="X1871:X1874" ca="1">TRANSPOSE(OFFSET($L$3, MATCH($R1871 &amp; "/" &amp; X$2, $P$3:$P$5002, 0) - 1, 0, 1, $E$1))</f>
        <v>0.86691904854114332</v>
      </c>
      <c r="Y1871" s="52">
        <f ca="1">$B$11 * EXP(($E$3 - $C$11^2/2) * Y$2 + $C$11*SQRT(Y$2)*T1871)</f>
        <v>77.966147986054452</v>
      </c>
      <c r="Z1871" s="52">
        <f ca="1">Y1871 * EXP(($E$3 - $C$11^2/2) * (Z$2-Y$2) + $C$11*SQRT(Z$2-Y$2)*U1871)</f>
        <v>56.556445125794852</v>
      </c>
      <c r="AA1871" s="52">
        <f ca="1">Z1871 * EXP(($E$3 - $C$11^2/2) * (AA$2-Z$2) + $C$11*SQRT(AA$2-Z$2)*V1871)</f>
        <v>59.769152911172441</v>
      </c>
      <c r="AB1871" s="52">
        <f ca="1">AA1871 * EXP(($E$3 - $C$11^2/2) * (AB$2-AA$2) + $C$11*SQRT(AB$2-AA$2)*W1871)</f>
        <v>74.789970219653625</v>
      </c>
      <c r="AC1871" s="52">
        <f ca="1">AB1871 * EXP(($E$3 - $C$11^2/2) * (AC$2-AB$2) + $C$11*SQRT(AC$2-AB$2)*X1871)</f>
        <v>97.490945066640521</v>
      </c>
      <c r="AD1871" s="47"/>
      <c r="AE1871" s="3" t="s">
        <v>69</v>
      </c>
      <c r="AF1871" s="20" cm="1">
        <f t="array" aca="1" ref="AF1871" ca="1">MIN(Y1871:Y1874 / $D$11:$D$14)</f>
        <v>0.7146015346348511</v>
      </c>
      <c r="AG1871" s="20" cm="1">
        <f t="array" aca="1" ref="AG1871" ca="1">MIN(Z1871:Z1874 / $D$11:$D$14)</f>
        <v>0.51446458021525265</v>
      </c>
      <c r="AH1871" s="20" cm="1">
        <f t="array" aca="1" ref="AH1871" ca="1">MIN(AA1871:AA1874 / $D$11:$D$14)</f>
        <v>0.41704574174280817</v>
      </c>
      <c r="AI1871" s="20" cm="1">
        <f t="array" aca="1" ref="AI1871" ca="1">MIN(AB1871:AB1874 / $D$11:$D$14)</f>
        <v>0.46153581542741101</v>
      </c>
      <c r="AJ1871" s="20" cm="1">
        <f t="array" aca="1" ref="AJ1871" ca="1">MIN(AC1871:AC1874 / $D$11:$D$14)</f>
        <v>0.34677543943389572</v>
      </c>
      <c r="AK1871" s="72">
        <f t="array" aca="1" ref="AK1871" ca="1">SUMPRODUCT(AF1872:AJ1872, EXP(-$E$3*$AF$2:$AJ$2))</f>
        <v>77880.078307140488</v>
      </c>
      <c r="AL1871" s="70">
        <f ca="1">MAX(AC1872 - $D$11, 0) * EXP(-$E$2*$E$3)</f>
        <v>0</v>
      </c>
    </row>
    <row r="1872" spans="7:38" ht="14.55" customHeight="1" x14ac:dyDescent="0.3">
      <c r="G1872" s="3">
        <v>1870</v>
      </c>
      <c r="H1872" s="58">
        <v>-0.57328589552926956</v>
      </c>
      <c r="I1872" s="58">
        <v>0.20530328515392876</v>
      </c>
      <c r="J1872" s="58">
        <v>-7.9980400523046568E-3</v>
      </c>
      <c r="K1872" s="59">
        <v>-4.8568091562862709E-2</v>
      </c>
      <c r="L1872" s="60">
        <f t="array" ref="L1872:O1872">TRANSPOSE(MMULT(Option!$B$25:$E$28, TRANSPOSE(H1872:K1872)))</f>
        <v>-0.57328589552926956</v>
      </c>
      <c r="M1872" s="60">
        <v>-4.115078928351143E-2</v>
      </c>
      <c r="N1872" s="60">
        <v>-0.18257809760137791</v>
      </c>
      <c r="O1872" s="60">
        <v>-0.218705624893827</v>
      </c>
      <c r="P1872" s="56" t="str">
        <f t="shared" si="2348"/>
        <v>374/5</v>
      </c>
      <c r="R1872" s="80"/>
      <c r="S1872" s="3" t="s">
        <v>29</v>
      </c>
      <c r="T1872" s="60">
        <f ca="1"/>
        <v>0.61455389468833777</v>
      </c>
      <c r="U1872" s="60">
        <f ca="1"/>
        <v>8.1072182760579203E-2</v>
      </c>
      <c r="V1872" s="60">
        <f ca="1"/>
        <v>-1.0183976297412527</v>
      </c>
      <c r="W1872" s="60">
        <f ca="1"/>
        <v>-0.7939902193336652</v>
      </c>
      <c r="X1872" s="60">
        <f ca="1"/>
        <v>-1.4333614171447673</v>
      </c>
      <c r="Y1872" s="52">
        <f ca="1">$B$12 * EXP(($E$3 - $C$12^2/2) * Y$2 + $C$12*SQRT(Y$2)*T1872)</f>
        <v>120.84833799099906</v>
      </c>
      <c r="Z1872" s="52">
        <f ca="1">Y1872 * EXP(($E$3 - $C$12^2/2) * (Z$2-Y$2) + $C$12*SQRT(Z$2-Y$2)*U1872)</f>
        <v>124.44427299369892</v>
      </c>
      <c r="AA1872" s="52">
        <f ca="1">Z1872 * EXP(($E$3 - $C$12^2/2) * (AA$2-Z$2) + $C$12*SQRT(AA$2-Z$2)*V1872)</f>
        <v>92.142723771690228</v>
      </c>
      <c r="AB1872" s="52">
        <f ca="1">AA1872 * EXP(($E$3 - $C$12^2/2) * (AB$2-AA$2) + $C$12*SQRT(AB$2-AA$2)*W1872)</f>
        <v>72.976805260373197</v>
      </c>
      <c r="AC1872" s="52">
        <f ca="1">AB1872 * EXP(($E$3 - $C$12^2/2) * (AC$2-AB$2) + $C$12*SQRT(AC$2-AB$2)*X1872)</f>
        <v>47.709628332381897</v>
      </c>
      <c r="AD1872" s="47"/>
      <c r="AE1872" s="3" t="s">
        <v>47</v>
      </c>
      <c r="AF1872" s="64">
        <f t="shared" ref="AF1872" ca="1" si="2364">($B$5*AF1874 + (1 + $B$6)*AF1873)*$B$2</f>
        <v>0</v>
      </c>
      <c r="AG1872" s="64">
        <f t="shared" ref="AG1872" ca="1" si="2365">($B$5*AG1874 + (1 + $B$6)*AG1873)*$B$2</f>
        <v>0</v>
      </c>
      <c r="AH1872" s="64">
        <f t="shared" ref="AH1872" ca="1" si="2366">($B$5*AH1874 + (1 + $B$6)*AH1873)*$B$2</f>
        <v>0</v>
      </c>
      <c r="AI1872" s="64">
        <f t="shared" ref="AI1872" ca="1" si="2367">($B$5*AI1874 + (1 + $B$6)*AI1873)*$B$2</f>
        <v>0</v>
      </c>
      <c r="AJ1872" s="64" cm="1">
        <f t="array" aca="1" ref="AJ1872" ca="1">($B$5*AJ1874 + (1 + $B$6)*AJ1873 + AND(NOT(AF1873:AJ1873)))*$B$2</f>
        <v>100000</v>
      </c>
      <c r="AK1872" s="73"/>
      <c r="AL1872" s="70"/>
    </row>
    <row r="1873" spans="7:38" ht="14.55" customHeight="1" x14ac:dyDescent="0.3">
      <c r="G1873" s="3">
        <v>1871</v>
      </c>
      <c r="H1873" s="58">
        <v>0.18956199676578492</v>
      </c>
      <c r="I1873" s="58">
        <v>-0.78841765720254164</v>
      </c>
      <c r="J1873" s="58">
        <v>-0.89645937923833019</v>
      </c>
      <c r="K1873" s="59">
        <v>-0.48119209029504845</v>
      </c>
      <c r="L1873" s="60">
        <f t="array" ref="L1873:O1873">TRANSPOSE(MMULT(Option!$B$25:$E$28, TRANSPOSE(H1873:K1873)))</f>
        <v>0.18956199676578492</v>
      </c>
      <c r="M1873" s="60">
        <v>-0.64677191996776451</v>
      </c>
      <c r="N1873" s="60">
        <v>-0.91800070286381197</v>
      </c>
      <c r="O1873" s="60">
        <v>-0.7176706490048822</v>
      </c>
      <c r="P1873" s="56" t="str">
        <f t="shared" si="2348"/>
        <v>375/1</v>
      </c>
      <c r="R1873" s="80"/>
      <c r="S1873" s="3" t="s">
        <v>31</v>
      </c>
      <c r="T1873" s="60">
        <f ca="1"/>
        <v>-0.63095681385680802</v>
      </c>
      <c r="U1873" s="60">
        <f ca="1"/>
        <v>-1.6178050834660973</v>
      </c>
      <c r="V1873" s="60">
        <f ca="1"/>
        <v>-0.46526274804624146</v>
      </c>
      <c r="W1873" s="60">
        <f ca="1"/>
        <v>7.0039240400725025E-2</v>
      </c>
      <c r="X1873" s="60">
        <f ca="1"/>
        <v>-8.0145444003347471E-2</v>
      </c>
      <c r="Y1873" s="52">
        <f ca="1">$B$13 * EXP(($E$3 - $C$13^2/2) * Y$2 + $C$13*SQRT(Y$2)*T1873)</f>
        <v>83.169703578527404</v>
      </c>
      <c r="Z1873" s="52">
        <f ca="1">Y1873 * EXP(($E$3 - $C$13^2/2) * (Z$2-Y$2) + $C$13*SQRT(Z$2-Y$2)*U1873)</f>
        <v>51.446458021525267</v>
      </c>
      <c r="AA1873" s="52">
        <f ca="1">Z1873 * EXP(($E$3 - $C$13^2/2) * (AA$2-Z$2) + $C$13*SQRT(AA$2-Z$2)*V1873)</f>
        <v>44.968524630217473</v>
      </c>
      <c r="AB1873" s="52">
        <f ca="1">AA1873 * EXP(($E$3 - $C$13^2/2) * (AB$2-AA$2) + $C$13*SQRT(AB$2-AA$2)*W1873)</f>
        <v>46.153581542741101</v>
      </c>
      <c r="AC1873" s="52">
        <f ca="1">AB1873 * EXP(($E$3 - $C$13^2/2) * (AC$2-AB$2) + $C$13*SQRT(AC$2-AB$2)*X1873)</f>
        <v>45.282965819471634</v>
      </c>
      <c r="AD1873" s="47"/>
      <c r="AE1873" s="3" t="s">
        <v>46</v>
      </c>
      <c r="AF1873" s="52" t="b">
        <f t="shared" ref="AF1873" ca="1" si="2368">AF1871 &gt;= $B$4</f>
        <v>0</v>
      </c>
      <c r="AG1873" s="52" t="b">
        <f t="array" aca="1" ref="AG1873" ca="1">AND(AG1871 &gt;= $B$4, NOT(OR($AF1873:AF1873)))</f>
        <v>0</v>
      </c>
      <c r="AH1873" s="52" t="b">
        <f t="array" aca="1" ref="AH1873" ca="1">AND(AH1871 &gt;= $B$4, NOT(OR($AF1873:AG1873)))</f>
        <v>0</v>
      </c>
      <c r="AI1873" s="52" t="b">
        <f t="array" aca="1" ref="AI1873" ca="1">AND(AI1871 &gt;= $B$4, NOT(OR($AF1873:AH1873)))</f>
        <v>0</v>
      </c>
      <c r="AJ1873" s="52" t="b">
        <f t="array" aca="1" ref="AJ1873" ca="1">AND(AJ1871 &gt;= $B$4, NOT(OR($AF1873:AI1873)))</f>
        <v>0</v>
      </c>
      <c r="AK1873" s="73"/>
      <c r="AL1873" s="70"/>
    </row>
    <row r="1874" spans="7:38" ht="14.55" customHeight="1" x14ac:dyDescent="0.3">
      <c r="G1874" s="3">
        <v>1872</v>
      </c>
      <c r="H1874" s="58">
        <v>9.0480313762991357E-2</v>
      </c>
      <c r="I1874" s="58">
        <v>9.0101620590463699E-2</v>
      </c>
      <c r="J1874" s="58">
        <v>-0.60394990141764526</v>
      </c>
      <c r="K1874" s="59">
        <v>-2.2222420228516526</v>
      </c>
      <c r="L1874" s="60">
        <f t="array" ref="L1874:O1874">TRANSPOSE(MMULT(Option!$B$25:$E$28, TRANSPOSE(H1874:K1874)))</f>
        <v>9.0480313762991357E-2</v>
      </c>
      <c r="M1874" s="60">
        <v>0.11877162482399486</v>
      </c>
      <c r="N1874" s="60">
        <v>-0.47066900939795508</v>
      </c>
      <c r="O1874" s="60">
        <v>-1.9611070577099536</v>
      </c>
      <c r="P1874" s="56" t="str">
        <f t="shared" si="2348"/>
        <v>375/2</v>
      </c>
      <c r="R1874" s="80"/>
      <c r="S1874" s="3" t="s">
        <v>30</v>
      </c>
      <c r="T1874" s="60">
        <f ca="1"/>
        <v>-1.1367672861708713</v>
      </c>
      <c r="U1874" s="60">
        <f ca="1"/>
        <v>-0.83708338083603295</v>
      </c>
      <c r="V1874" s="60">
        <f ca="1"/>
        <v>-0.99134723556080795</v>
      </c>
      <c r="W1874" s="60">
        <f ca="1"/>
        <v>0.47949873578179558</v>
      </c>
      <c r="X1874" s="60">
        <f ca="1"/>
        <v>-1.1278936903201189</v>
      </c>
      <c r="Y1874" s="52">
        <f ca="1">$B$14 * EXP(($E$3 - $C$14^2/2) * Y$2 + $C$14*SQRT(Y$2)*T1874)</f>
        <v>71.460153463485113</v>
      </c>
      <c r="Z1874" s="52">
        <f ca="1">Y1874 * EXP(($E$3 - $C$14^2/2) * (Z$2-Y$2) + $C$14*SQRT(Z$2-Y$2)*U1874)</f>
        <v>55.869297294743149</v>
      </c>
      <c r="AA1874" s="52">
        <f ca="1">Z1874 * EXP(($E$3 - $C$14^2/2) * (AA$2-Z$2) + $C$14*SQRT(AA$2-Z$2)*V1874)</f>
        <v>41.704574174280815</v>
      </c>
      <c r="AB1874" s="52">
        <f ca="1">AA1874 * EXP(($E$3 - $C$14^2/2) * (AB$2-AA$2) + $C$14*SQRT(AB$2-AA$2)*W1874)</f>
        <v>48.398094153443189</v>
      </c>
      <c r="AC1874" s="52">
        <f ca="1">AB1874 * EXP(($E$3 - $C$14^2/2) * (AC$2-AB$2) + $C$14*SQRT(AC$2-AB$2)*X1874)</f>
        <v>34.677543943389573</v>
      </c>
      <c r="AD1874" s="47"/>
      <c r="AE1874" s="3" t="s">
        <v>68</v>
      </c>
      <c r="AF1874" s="52" t="b">
        <f ca="1">AND(AF1871&gt;$B$3, NOT(OR($AF1873:AF1873)))</f>
        <v>0</v>
      </c>
      <c r="AG1874" s="52" t="b">
        <f ca="1">AND(AG1871&gt;$B$3, NOT(OR($AF1873:AG1873)))</f>
        <v>0</v>
      </c>
      <c r="AH1874" s="52" t="b">
        <f ca="1">AND(AH1871&gt;$B$3, NOT(OR($AF1873:AH1873)))</f>
        <v>0</v>
      </c>
      <c r="AI1874" s="52" t="b">
        <f ca="1">AND(AI1871&gt;$B$3, NOT(OR($AF1873:AI1873)))</f>
        <v>0</v>
      </c>
      <c r="AJ1874" s="52" t="b">
        <f ca="1">AND(AJ1871&gt;$B$3, NOT(OR($AF1873:AJ1873)))</f>
        <v>0</v>
      </c>
      <c r="AK1874" s="74"/>
      <c r="AL1874" s="70"/>
    </row>
    <row r="1875" spans="7:38" ht="14.55" customHeight="1" x14ac:dyDescent="0.3">
      <c r="G1875" s="3">
        <v>1873</v>
      </c>
      <c r="H1875" s="58">
        <v>1.8258867655957274</v>
      </c>
      <c r="I1875" s="58">
        <v>2.2659949347519355</v>
      </c>
      <c r="J1875" s="58">
        <v>2.0886918455779457</v>
      </c>
      <c r="K1875" s="59">
        <v>-0.32918314695493978</v>
      </c>
      <c r="L1875" s="60">
        <f t="array" ref="L1875:O1875">TRANSPOSE(MMULT(Option!$B$25:$E$28, TRANSPOSE(H1875:K1875)))</f>
        <v>1.8258867655957274</v>
      </c>
      <c r="M1875" s="60">
        <v>2.8071733688157439</v>
      </c>
      <c r="N1875" s="60">
        <v>3.1582505389945772</v>
      </c>
      <c r="O1875" s="60">
        <v>1.4495067662938039</v>
      </c>
      <c r="P1875" s="56" t="str">
        <f t="shared" si="2348"/>
        <v>375/3</v>
      </c>
      <c r="R1875" s="80">
        <v>469</v>
      </c>
      <c r="S1875" s="3" t="s">
        <v>28</v>
      </c>
      <c r="T1875" s="60">
        <f t="array" aca="1" ref="T1875:T1878" ca="1">TRANSPOSE(OFFSET($L$3, MATCH($R1875 &amp; "/" &amp; T$2, $P$3:$P$5002, 0) - 1, 0, 1, $E$1))</f>
        <v>-0.70159062240790249</v>
      </c>
      <c r="U1875" s="60">
        <f t="array" aca="1" ref="U1875:U1878" ca="1">TRANSPOSE(OFFSET($L$3, MATCH($R1875 &amp; "/" &amp; U$2, $P$3:$P$5002, 0) - 1, 0, 1, $E$1))</f>
        <v>1.4643555375869322</v>
      </c>
      <c r="V1875" s="60">
        <f t="array" aca="1" ref="V1875:V1878" ca="1">TRANSPOSE(OFFSET($L$3, MATCH($R1875 &amp; "/" &amp; V$2, $P$3:$P$5002, 0) - 1, 0, 1, $E$1))</f>
        <v>6.2381039337164643E-2</v>
      </c>
      <c r="W1875" s="60">
        <f t="array" aca="1" ref="W1875:W1878" ca="1">TRANSPOSE(OFFSET($L$3, MATCH($R1875 &amp; "/" &amp; W$2, $P$3:$P$5002, 0) - 1, 0, 1, $E$1))</f>
        <v>-8.2690497255566056E-2</v>
      </c>
      <c r="X1875" s="60">
        <f t="array" aca="1" ref="X1875:X1878" ca="1">TRANSPOSE(OFFSET($L$3, MATCH($R1875 &amp; "/" &amp; X$2, $P$3:$P$5002, 0) - 1, 0, 1, $E$1))</f>
        <v>0.7193903254509556</v>
      </c>
      <c r="Y1875" s="52">
        <f ca="1">$B$11 * EXP(($E$3 - $C$11^2/2) * Y$2 + $C$11*SQRT(Y$2)*T1875)</f>
        <v>81.425867026437331</v>
      </c>
      <c r="Z1875" s="52">
        <f ca="1">Y1875 * EXP(($E$3 - $C$11^2/2) * (Z$2-Y$2) + $C$11*SQRT(Z$2-Y$2)*U1875)</f>
        <v>126.97619913908629</v>
      </c>
      <c r="AA1875" s="52">
        <f ca="1">Z1875 * EXP(($E$3 - $C$11^2/2) * (AA$2-Z$2) + $C$11*SQRT(AA$2-Z$2)*V1875)</f>
        <v>130.02333994031011</v>
      </c>
      <c r="AB1875" s="52">
        <f ca="1">AA1875 * EXP(($E$3 - $C$11^2/2) * (AB$2-AA$2) + $C$11*SQRT(AB$2-AA$2)*W1875)</f>
        <v>127.4732862663091</v>
      </c>
      <c r="AC1875" s="52">
        <f ca="1">AB1875 * EXP(($E$3 - $C$11^2/2) * (AC$2-AB$2) + $C$11*SQRT(AC$2-AB$2)*X1875)</f>
        <v>158.97133783813749</v>
      </c>
      <c r="AD1875" s="47"/>
      <c r="AE1875" s="3" t="s">
        <v>69</v>
      </c>
      <c r="AF1875" s="20" cm="1">
        <f t="array" aca="1" ref="AF1875" ca="1">MIN(Y1875:Y1878 / $D$11:$D$14)</f>
        <v>0.60152548070731682</v>
      </c>
      <c r="AG1875" s="20" cm="1">
        <f t="array" aca="1" ref="AG1875" ca="1">MIN(Z1875:Z1878 / $D$11:$D$14)</f>
        <v>0.86051712691261362</v>
      </c>
      <c r="AH1875" s="20" cm="1">
        <f t="array" aca="1" ref="AH1875" ca="1">MIN(AA1875:AA1878 / $D$11:$D$14)</f>
        <v>0.67930285409259117</v>
      </c>
      <c r="AI1875" s="20" cm="1">
        <f t="array" aca="1" ref="AI1875" ca="1">MIN(AB1875:AB1878 / $D$11:$D$14)</f>
        <v>0.82402102106269393</v>
      </c>
      <c r="AJ1875" s="20" cm="1">
        <f t="array" aca="1" ref="AJ1875" ca="1">MIN(AC1875:AC1878 / $D$11:$D$14)</f>
        <v>0.73367744963673986</v>
      </c>
      <c r="AK1875" s="72">
        <f t="array" aca="1" ref="AK1875" ca="1">SUMPRODUCT(AF1876:AJ1876, EXP(-$E$3*$AF$2:$AJ$2))</f>
        <v>103733.60087384962</v>
      </c>
      <c r="AL1875" s="70">
        <f ca="1">MAX(AC1876 - $D$11, 0) * EXP(-$E$2*$E$3)</f>
        <v>7.0093388196995292</v>
      </c>
    </row>
    <row r="1876" spans="7:38" ht="14.55" customHeight="1" x14ac:dyDescent="0.3">
      <c r="G1876" s="3">
        <v>1874</v>
      </c>
      <c r="H1876" s="58">
        <v>1.7232989014848064</v>
      </c>
      <c r="I1876" s="58">
        <v>-5.709747005599574E-2</v>
      </c>
      <c r="J1876" s="58">
        <v>0.12966509835396126</v>
      </c>
      <c r="K1876" s="59">
        <v>6.4737303985565903E-2</v>
      </c>
      <c r="L1876" s="60">
        <f t="array" ref="L1876:O1876">TRANSPOSE(MMULT(Option!$B$25:$E$28, TRANSPOSE(H1876:K1876)))</f>
        <v>1.7232989014848064</v>
      </c>
      <c r="M1876" s="60">
        <v>0.63698886488950768</v>
      </c>
      <c r="N1876" s="60">
        <v>0.78825409429806259</v>
      </c>
      <c r="O1876" s="60">
        <v>0.75511368411899527</v>
      </c>
      <c r="P1876" s="56" t="str">
        <f t="shared" si="2348"/>
        <v>375/4</v>
      </c>
      <c r="R1876" s="80"/>
      <c r="S1876" s="3" t="s">
        <v>29</v>
      </c>
      <c r="T1876" s="60">
        <f ca="1"/>
        <v>0.73310617983616266</v>
      </c>
      <c r="U1876" s="60">
        <f ca="1"/>
        <v>6.9000222964501257E-2</v>
      </c>
      <c r="V1876" s="60">
        <f ca="1"/>
        <v>-1.9791180189670499</v>
      </c>
      <c r="W1876" s="60">
        <f ca="1"/>
        <v>1.2164084913170363</v>
      </c>
      <c r="X1876" s="60">
        <f ca="1"/>
        <v>0.16453395325343598</v>
      </c>
      <c r="Y1876" s="52">
        <f ca="1">$B$12 * EXP(($E$3 - $C$12^2/2) * Y$2 + $C$12*SQRT(Y$2)*T1876)</f>
        <v>125.22373782542482</v>
      </c>
      <c r="Z1876" s="52">
        <f ca="1">Y1876 * EXP(($E$3 - $C$12^2/2) * (Z$2-Y$2) + $C$12*SQRT(Z$2-Y$2)*U1876)</f>
        <v>128.4837075532952</v>
      </c>
      <c r="AA1876" s="52">
        <f ca="1">Z1876 * EXP(($E$3 - $C$12^2/2) * (AA$2-Z$2) + $C$12*SQRT(AA$2-Z$2)*V1876)</f>
        <v>71.312148680966672</v>
      </c>
      <c r="AB1876" s="52">
        <f ca="1">AA1876 * EXP(($E$3 - $C$12^2/2) * (AB$2-AA$2) + $C$12*SQRT(AB$2-AA$2)*W1876)</f>
        <v>103.2330701116114</v>
      </c>
      <c r="AC1876" s="52">
        <f ca="1">AB1876 * EXP(($E$3 - $C$12^2/2) * (AC$2-AB$2) + $C$12*SQRT(AC$2-AB$2)*X1876)</f>
        <v>109.00016919867025</v>
      </c>
      <c r="AD1876" s="47"/>
      <c r="AE1876" s="3" t="s">
        <v>47</v>
      </c>
      <c r="AF1876" s="64">
        <f t="shared" ref="AF1876" ca="1" si="2369">($B$5*AF1878 + (1 + $B$6)*AF1877)*$B$2</f>
        <v>0</v>
      </c>
      <c r="AG1876" s="64">
        <f t="shared" ref="AG1876" ca="1" si="2370">($B$5*AG1878 + (1 + $B$6)*AG1877)*$B$2</f>
        <v>15000</v>
      </c>
      <c r="AH1876" s="64">
        <f t="shared" ref="AH1876" ca="1" si="2371">($B$5*AH1878 + (1 + $B$6)*AH1877)*$B$2</f>
        <v>0</v>
      </c>
      <c r="AI1876" s="64">
        <f t="shared" ref="AI1876" ca="1" si="2372">($B$5*AI1878 + (1 + $B$6)*AI1877)*$B$2</f>
        <v>15000</v>
      </c>
      <c r="AJ1876" s="64" cm="1">
        <f t="array" aca="1" ref="AJ1876" ca="1">($B$5*AJ1878 + (1 + $B$6)*AJ1877 + AND(NOT(AF1877:AJ1877)))*$B$2</f>
        <v>100000</v>
      </c>
      <c r="AK1876" s="73"/>
      <c r="AL1876" s="70"/>
    </row>
    <row r="1877" spans="7:38" ht="14.55" customHeight="1" x14ac:dyDescent="0.3">
      <c r="G1877" s="3">
        <v>1875</v>
      </c>
      <c r="H1877" s="58">
        <v>-0.52955502885823025</v>
      </c>
      <c r="I1877" s="58">
        <v>1.3196421260093218</v>
      </c>
      <c r="J1877" s="58">
        <v>0.70275311767036419</v>
      </c>
      <c r="K1877" s="59">
        <v>0.33114350963833256</v>
      </c>
      <c r="L1877" s="60">
        <f t="array" ref="L1877:O1877">TRANSPOSE(MMULT(Option!$B$25:$E$28, TRANSPOSE(H1877:K1877)))</f>
        <v>-0.52955502885823025</v>
      </c>
      <c r="M1877" s="60">
        <v>0.99764997499474206</v>
      </c>
      <c r="N1877" s="60">
        <v>0.7509765501012462</v>
      </c>
      <c r="O1877" s="60">
        <v>0.55447913682304528</v>
      </c>
      <c r="P1877" s="56" t="str">
        <f t="shared" si="2348"/>
        <v>375/5</v>
      </c>
      <c r="R1877" s="80"/>
      <c r="S1877" s="3" t="s">
        <v>31</v>
      </c>
      <c r="T1877" s="60">
        <f ca="1"/>
        <v>-1.7109546084132292</v>
      </c>
      <c r="U1877" s="60">
        <f ca="1"/>
        <v>1.1768820747941762</v>
      </c>
      <c r="V1877" s="60">
        <f ca="1"/>
        <v>-0.80488820395969962</v>
      </c>
      <c r="W1877" s="60">
        <f ca="1"/>
        <v>0.7159605183525517</v>
      </c>
      <c r="X1877" s="60">
        <f ca="1"/>
        <v>-0.49261907698150853</v>
      </c>
      <c r="Y1877" s="52">
        <f ca="1">$B$13 * EXP(($E$3 - $C$13^2/2) * Y$2 + $C$13*SQRT(Y$2)*T1877)</f>
        <v>60.152548070731683</v>
      </c>
      <c r="Z1877" s="52">
        <f ca="1">Y1877 * EXP(($E$3 - $C$13^2/2) * (Z$2-Y$2) + $C$13*SQRT(Z$2-Y$2)*U1877)</f>
        <v>86.051712691261358</v>
      </c>
      <c r="AA1877" s="52">
        <f ca="1">Z1877 * EXP(($E$3 - $C$13^2/2) * (AA$2-Z$2) + $C$13*SQRT(AA$2-Z$2)*V1877)</f>
        <v>67.930285409259113</v>
      </c>
      <c r="AB1877" s="52">
        <f ca="1">AA1877 * EXP(($E$3 - $C$13^2/2) * (AB$2-AA$2) + $C$13*SQRT(AB$2-AA$2)*W1877)</f>
        <v>84.628417987115938</v>
      </c>
      <c r="AC1877" s="52">
        <f ca="1">AB1877 * EXP(($E$3 - $C$13^2/2) * (AC$2-AB$2) + $C$13*SQRT(AC$2-AB$2)*X1877)</f>
        <v>73.367744963673985</v>
      </c>
      <c r="AD1877" s="47"/>
      <c r="AE1877" s="3" t="s">
        <v>46</v>
      </c>
      <c r="AF1877" s="52" t="b">
        <f t="shared" ref="AF1877" ca="1" si="2373">AF1875 &gt;= $B$4</f>
        <v>0</v>
      </c>
      <c r="AG1877" s="52" t="b">
        <f t="array" aca="1" ref="AG1877" ca="1">AND(AG1875 &gt;= $B$4, NOT(OR($AF1877:AF1877)))</f>
        <v>0</v>
      </c>
      <c r="AH1877" s="52" t="b">
        <f t="array" aca="1" ref="AH1877" ca="1">AND(AH1875 &gt;= $B$4, NOT(OR($AF1877:AG1877)))</f>
        <v>0</v>
      </c>
      <c r="AI1877" s="52" t="b">
        <f t="array" aca="1" ref="AI1877" ca="1">AND(AI1875 &gt;= $B$4, NOT(OR($AF1877:AH1877)))</f>
        <v>0</v>
      </c>
      <c r="AJ1877" s="52" t="b">
        <f t="array" aca="1" ref="AJ1877" ca="1">AND(AJ1875 &gt;= $B$4, NOT(OR($AF1877:AI1877)))</f>
        <v>0</v>
      </c>
      <c r="AK1877" s="73"/>
      <c r="AL1877" s="70"/>
    </row>
    <row r="1878" spans="7:38" ht="14.55" customHeight="1" x14ac:dyDescent="0.3">
      <c r="G1878" s="3">
        <v>1876</v>
      </c>
      <c r="H1878" s="58">
        <v>0.81072001845355923</v>
      </c>
      <c r="I1878" s="58">
        <v>0.80556877394639725</v>
      </c>
      <c r="J1878" s="58">
        <v>-0.75041599976607443</v>
      </c>
      <c r="K1878" s="59">
        <v>-4.3109721144005415E-2</v>
      </c>
      <c r="L1878" s="60">
        <f t="array" ref="L1878:O1878">TRANSPOSE(MMULT(Option!$B$25:$E$28, TRANSPOSE(H1878:K1878)))</f>
        <v>0.81072001845355923</v>
      </c>
      <c r="M1878" s="60">
        <v>1.0626039842018509</v>
      </c>
      <c r="N1878" s="60">
        <v>-0.12386249669199545</v>
      </c>
      <c r="O1878" s="60">
        <v>0.35185226391434893</v>
      </c>
      <c r="P1878" s="56" t="str">
        <f t="shared" si="2348"/>
        <v>376/1</v>
      </c>
      <c r="R1878" s="80"/>
      <c r="S1878" s="3" t="s">
        <v>30</v>
      </c>
      <c r="T1878" s="60">
        <f ca="1"/>
        <v>-0.17469646594668586</v>
      </c>
      <c r="U1878" s="60">
        <f ca="1"/>
        <v>9.1021744173513053E-2</v>
      </c>
      <c r="V1878" s="60">
        <f ca="1"/>
        <v>0.15888260731321524</v>
      </c>
      <c r="W1878" s="60">
        <f ca="1"/>
        <v>-0.78707201353887668</v>
      </c>
      <c r="X1878" s="60">
        <f ca="1"/>
        <v>0.51315642349440083</v>
      </c>
      <c r="Y1878" s="52">
        <f ca="1">$B$14 * EXP(($E$3 - $C$14^2/2) * Y$2 + $C$14*SQRT(Y$2)*T1878)</f>
        <v>95.369731306205551</v>
      </c>
      <c r="Z1878" s="52">
        <f ca="1">Y1878 * EXP(($E$3 - $C$14^2/2) * (Z$2-Y$2) + $C$14*SQRT(Z$2-Y$2)*U1878)</f>
        <v>98.501105302093933</v>
      </c>
      <c r="AA1878" s="52">
        <f ca="1">Z1878 * EXP(($E$3 - $C$14^2/2) * (AA$2-Z$2) + $C$14*SQRT(AA$2-Z$2)*V1878)</f>
        <v>103.82767478794248</v>
      </c>
      <c r="AB1878" s="52">
        <f ca="1">AA1878 * EXP(($E$3 - $C$14^2/2) * (AB$2-AA$2) + $C$14*SQRT(AB$2-AA$2)*W1878)</f>
        <v>82.402102106269396</v>
      </c>
      <c r="AC1878" s="52">
        <f ca="1">AB1878 * EXP(($E$3 - $C$14^2/2) * (AC$2-AB$2) + $C$14*SQRT(AC$2-AB$2)*X1878)</f>
        <v>96.597984309237063</v>
      </c>
      <c r="AD1878" s="47"/>
      <c r="AE1878" s="3" t="s">
        <v>68</v>
      </c>
      <c r="AF1878" s="52" t="b">
        <f ca="1">AND(AF1875&gt;$B$3, NOT(OR($AF1877:AF1877)))</f>
        <v>0</v>
      </c>
      <c r="AG1878" s="52" t="b">
        <f ca="1">AND(AG1875&gt;$B$3, NOT(OR($AF1877:AG1877)))</f>
        <v>1</v>
      </c>
      <c r="AH1878" s="52" t="b">
        <f ca="1">AND(AH1875&gt;$B$3, NOT(OR($AF1877:AH1877)))</f>
        <v>0</v>
      </c>
      <c r="AI1878" s="52" t="b">
        <f ca="1">AND(AI1875&gt;$B$3, NOT(OR($AF1877:AI1877)))</f>
        <v>1</v>
      </c>
      <c r="AJ1878" s="52" t="b">
        <f ca="1">AND(AJ1875&gt;$B$3, NOT(OR($AF1877:AJ1877)))</f>
        <v>0</v>
      </c>
      <c r="AK1878" s="74"/>
      <c r="AL1878" s="70"/>
    </row>
    <row r="1879" spans="7:38" ht="14.55" customHeight="1" x14ac:dyDescent="0.3">
      <c r="G1879" s="3">
        <v>1877</v>
      </c>
      <c r="H1879" s="58">
        <v>0.19774909873532104</v>
      </c>
      <c r="I1879" s="58">
        <v>1.6241736400686513</v>
      </c>
      <c r="J1879" s="58">
        <v>0.61874392431358405</v>
      </c>
      <c r="K1879" s="59">
        <v>-0.4710380194801313</v>
      </c>
      <c r="L1879" s="60">
        <f t="array" ref="L1879:O1879">TRANSPOSE(MMULT(Option!$B$25:$E$28, TRANSPOSE(H1879:K1879)))</f>
        <v>0.19774909873532104</v>
      </c>
      <c r="M1879" s="60">
        <v>1.5676793689674395</v>
      </c>
      <c r="N1879" s="60">
        <v>1.0478571504160397</v>
      </c>
      <c r="O1879" s="60">
        <v>0.22180172089643907</v>
      </c>
      <c r="P1879" s="56" t="str">
        <f t="shared" si="2348"/>
        <v>376/2</v>
      </c>
      <c r="R1879" s="80">
        <v>470</v>
      </c>
      <c r="S1879" s="3" t="s">
        <v>28</v>
      </c>
      <c r="T1879" s="60">
        <f t="array" aca="1" ref="T1879:T1882" ca="1">TRANSPOSE(OFFSET($L$3, MATCH($R1879 &amp; "/" &amp; T$2, $P$3:$P$5002, 0) - 1, 0, 1, $E$1))</f>
        <v>-0.32359419011045421</v>
      </c>
      <c r="U1879" s="60">
        <f t="array" aca="1" ref="U1879:U1882" ca="1">TRANSPOSE(OFFSET($L$3, MATCH($R1879 &amp; "/" &amp; U$2, $P$3:$P$5002, 0) - 1, 0, 1, $E$1))</f>
        <v>-0.18662743960502098</v>
      </c>
      <c r="V1879" s="60">
        <f t="array" aca="1" ref="V1879:V1882" ca="1">TRANSPOSE(OFFSET($L$3, MATCH($R1879 &amp; "/" &amp; V$2, $P$3:$P$5002, 0) - 1, 0, 1, $E$1))</f>
        <v>0.50294328029354707</v>
      </c>
      <c r="W1879" s="60">
        <f t="array" aca="1" ref="W1879:W1882" ca="1">TRANSPOSE(OFFSET($L$3, MATCH($R1879 &amp; "/" &amp; W$2, $P$3:$P$5002, 0) - 1, 0, 1, $E$1))</f>
        <v>0.59142126301051379</v>
      </c>
      <c r="X1879" s="60">
        <f t="array" aca="1" ref="X1879:X1882" ca="1">TRANSPOSE(OFFSET($L$3, MATCH($R1879 &amp; "/" &amp; X$2, $P$3:$P$5002, 0) - 1, 0, 1, $E$1))</f>
        <v>0.17944094740573138</v>
      </c>
      <c r="Y1879" s="52">
        <f ca="1">$B$11 * EXP(($E$3 - $C$11^2/2) * Y$2 + $C$11*SQRT(Y$2)*T1879)</f>
        <v>91.203377369504622</v>
      </c>
      <c r="Z1879" s="52">
        <f ca="1">Y1879 * EXP(($E$3 - $C$11^2/2) * (Z$2-Y$2) + $C$11*SQRT(Z$2-Y$2)*U1879)</f>
        <v>86.66964412740063</v>
      </c>
      <c r="AA1879" s="52">
        <f ca="1">Z1879 * EXP(($E$3 - $C$11^2/2) * (AA$2-Z$2) + $C$11*SQRT(AA$2-Z$2)*V1879)</f>
        <v>101.28989784531925</v>
      </c>
      <c r="AB1879" s="52">
        <f ca="1">AA1879 * EXP(($E$3 - $C$11^2/2) * (AB$2-AA$2) + $C$11*SQRT(AB$2-AA$2)*W1879)</f>
        <v>121.56061898704998</v>
      </c>
      <c r="AC1879" s="52">
        <f ca="1">AB1879 * EXP(($E$3 - $C$11^2/2) * (AC$2-AB$2) + $C$11*SQRT(AC$2-AB$2)*X1879)</f>
        <v>128.92686998680315</v>
      </c>
      <c r="AD1879" s="47"/>
      <c r="AE1879" s="3" t="s">
        <v>69</v>
      </c>
      <c r="AF1879" s="20" cm="1">
        <f t="array" aca="1" ref="AF1879" ca="1">MIN(Y1879:Y1882 / $D$11:$D$14)</f>
        <v>0.45573962142724755</v>
      </c>
      <c r="AG1879" s="20" cm="1">
        <f t="array" aca="1" ref="AG1879" ca="1">MIN(Z1879:Z1882 / $D$11:$D$14)</f>
        <v>0.38945963021215979</v>
      </c>
      <c r="AH1879" s="20" cm="1">
        <f t="array" aca="1" ref="AH1879" ca="1">MIN(AA1879:AA1882 / $D$11:$D$14)</f>
        <v>0.43559889409649238</v>
      </c>
      <c r="AI1879" s="20" cm="1">
        <f t="array" aca="1" ref="AI1879" ca="1">MIN(AB1879:AB1882 / $D$11:$D$14)</f>
        <v>0.36692266481130859</v>
      </c>
      <c r="AJ1879" s="20" cm="1">
        <f t="array" aca="1" ref="AJ1879" ca="1">MIN(AC1879:AC1882 / $D$11:$D$14)</f>
        <v>0.40419515910481735</v>
      </c>
      <c r="AK1879" s="72">
        <f t="array" aca="1" ref="AK1879" ca="1">SUMPRODUCT(AF1880:AJ1880, EXP(-$E$3*$AF$2:$AJ$2))</f>
        <v>77880.078307140488</v>
      </c>
      <c r="AL1879" s="70">
        <f ca="1">MAX(AC1880 - $D$11, 0) * EXP(-$E$2*$E$3)</f>
        <v>0</v>
      </c>
    </row>
    <row r="1880" spans="7:38" ht="14.55" customHeight="1" x14ac:dyDescent="0.3">
      <c r="G1880" s="3">
        <v>1878</v>
      </c>
      <c r="H1880" s="58">
        <v>-1.1617390646256813</v>
      </c>
      <c r="I1880" s="58">
        <v>-0.15323082987514344</v>
      </c>
      <c r="J1880" s="58">
        <v>-0.88456303152587024</v>
      </c>
      <c r="K1880" s="59">
        <v>-0.20797189977586786</v>
      </c>
      <c r="L1880" s="60">
        <f t="array" ref="L1880:O1880">TRANSPOSE(MMULT(Option!$B$25:$E$28, TRANSPOSE(H1880:K1880)))</f>
        <v>-1.1617390646256813</v>
      </c>
      <c r="M1880" s="60">
        <v>-0.60513400119102168</v>
      </c>
      <c r="N1880" s="60">
        <v>-1.2817414902419346</v>
      </c>
      <c r="O1880" s="60">
        <v>-0.8555663961762211</v>
      </c>
      <c r="P1880" s="56" t="str">
        <f t="shared" si="2348"/>
        <v>376/3</v>
      </c>
      <c r="R1880" s="80"/>
      <c r="S1880" s="3" t="s">
        <v>29</v>
      </c>
      <c r="T1880" s="60">
        <f ca="1"/>
        <v>-2.6361121273185284</v>
      </c>
      <c r="U1880" s="60">
        <f ca="1"/>
        <v>-0.54053808667407666</v>
      </c>
      <c r="V1880" s="60">
        <f ca="1"/>
        <v>0.35653879155371004</v>
      </c>
      <c r="W1880" s="60">
        <f ca="1"/>
        <v>-0.58856916328670694</v>
      </c>
      <c r="X1880" s="60">
        <f ca="1"/>
        <v>0.30582241716159986</v>
      </c>
      <c r="Y1880" s="52">
        <f ca="1">$B$12 * EXP(($E$3 - $C$12^2/2) * Y$2 + $C$12*SQRT(Y$2)*T1880)</f>
        <v>45.573962142724753</v>
      </c>
      <c r="Z1880" s="52">
        <f ca="1">Y1880 * EXP(($E$3 - $C$12^2/2) * (Z$2-Y$2) + $C$12*SQRT(Z$2-Y$2)*U1880)</f>
        <v>38.945963021215981</v>
      </c>
      <c r="AA1880" s="52">
        <f ca="1">Z1880 * EXP(($E$3 - $C$12^2/2) * (AA$2-Z$2) + $C$12*SQRT(AA$2-Z$2)*V1880)</f>
        <v>43.559889409649237</v>
      </c>
      <c r="AB1880" s="52">
        <f ca="1">AA1880 * EXP(($E$3 - $C$12^2/2) * (AB$2-AA$2) + $C$12*SQRT(AB$2-AA$2)*W1880)</f>
        <v>36.692266481130858</v>
      </c>
      <c r="AC1880" s="52">
        <f ca="1">AB1880 * EXP(($E$3 - $C$12^2/2) * (AC$2-AB$2) + $C$12*SQRT(AC$2-AB$2)*X1880)</f>
        <v>40.419515910481735</v>
      </c>
      <c r="AD1880" s="47"/>
      <c r="AE1880" s="3" t="s">
        <v>47</v>
      </c>
      <c r="AF1880" s="64">
        <f t="shared" ref="AF1880" ca="1" si="2374">($B$5*AF1882 + (1 + $B$6)*AF1881)*$B$2</f>
        <v>0</v>
      </c>
      <c r="AG1880" s="64">
        <f t="shared" ref="AG1880" ca="1" si="2375">($B$5*AG1882 + (1 + $B$6)*AG1881)*$B$2</f>
        <v>0</v>
      </c>
      <c r="AH1880" s="64">
        <f t="shared" ref="AH1880" ca="1" si="2376">($B$5*AH1882 + (1 + $B$6)*AH1881)*$B$2</f>
        <v>0</v>
      </c>
      <c r="AI1880" s="64">
        <f t="shared" ref="AI1880" ca="1" si="2377">($B$5*AI1882 + (1 + $B$6)*AI1881)*$B$2</f>
        <v>0</v>
      </c>
      <c r="AJ1880" s="64" cm="1">
        <f t="array" aca="1" ref="AJ1880" ca="1">($B$5*AJ1882 + (1 + $B$6)*AJ1881 + AND(NOT(AF1881:AJ1881)))*$B$2</f>
        <v>100000</v>
      </c>
      <c r="AK1880" s="73"/>
      <c r="AL1880" s="70"/>
    </row>
    <row r="1881" spans="7:38" ht="14.55" customHeight="1" x14ac:dyDescent="0.3">
      <c r="G1881" s="3">
        <v>1879</v>
      </c>
      <c r="H1881" s="58">
        <v>-0.84774777778908306</v>
      </c>
      <c r="I1881" s="58">
        <v>0.30344204740469477</v>
      </c>
      <c r="J1881" s="58">
        <v>9.3908739481532194E-2</v>
      </c>
      <c r="K1881" s="59">
        <v>-0.58807756749567441</v>
      </c>
      <c r="L1881" s="60">
        <f t="array" ref="L1881:O1881">TRANSPOSE(MMULT(Option!$B$25:$E$28, TRANSPOSE(H1881:K1881)))</f>
        <v>-0.84774777778908306</v>
      </c>
      <c r="M1881" s="60">
        <v>-6.0989880862754808E-2</v>
      </c>
      <c r="N1881" s="60">
        <v>-0.17715833990390339</v>
      </c>
      <c r="O1881" s="60">
        <v>-0.74490976381978102</v>
      </c>
      <c r="P1881" s="56" t="str">
        <f t="shared" si="2348"/>
        <v>376/4</v>
      </c>
      <c r="R1881" s="80"/>
      <c r="S1881" s="3" t="s">
        <v>31</v>
      </c>
      <c r="T1881" s="60">
        <f ca="1"/>
        <v>-0.72382869871153288</v>
      </c>
      <c r="U1881" s="60">
        <f ca="1"/>
        <v>-0.82848886355251516</v>
      </c>
      <c r="V1881" s="60">
        <f ca="1"/>
        <v>-0.19288694032964515</v>
      </c>
      <c r="W1881" s="60">
        <f ca="1"/>
        <v>1.2734900210882176</v>
      </c>
      <c r="X1881" s="60">
        <f ca="1"/>
        <v>-0.52358198261818911</v>
      </c>
      <c r="Y1881" s="52">
        <f ca="1">$B$13 * EXP(($E$3 - $C$13^2/2) * Y$2 + $C$13*SQRT(Y$2)*T1881)</f>
        <v>80.884448656796806</v>
      </c>
      <c r="Z1881" s="52">
        <f ca="1">Y1881 * EXP(($E$3 - $C$13^2/2) * (Z$2-Y$2) + $C$13*SQRT(Z$2-Y$2)*U1881)</f>
        <v>63.400700945759951</v>
      </c>
      <c r="AA1881" s="52">
        <f ca="1">Z1881 * EXP(($E$3 - $C$13^2/2) * (AA$2-Z$2) + $C$13*SQRT(AA$2-Z$2)*V1881)</f>
        <v>60.136010303391359</v>
      </c>
      <c r="AB1881" s="52">
        <f ca="1">AA1881 * EXP(($E$3 - $C$13^2/2) * (AB$2-AA$2) + $C$13*SQRT(AB$2-AA$2)*W1881)</f>
        <v>88.557835012193806</v>
      </c>
      <c r="AC1881" s="52">
        <f ca="1">AB1881 * EXP(($E$3 - $C$13^2/2) * (AC$2-AB$2) + $C$13*SQRT(AC$2-AB$2)*X1881)</f>
        <v>76.064468218961608</v>
      </c>
      <c r="AD1881" s="47"/>
      <c r="AE1881" s="3" t="s">
        <v>46</v>
      </c>
      <c r="AF1881" s="52" t="b">
        <f t="shared" ref="AF1881" ca="1" si="2378">AF1879 &gt;= $B$4</f>
        <v>0</v>
      </c>
      <c r="AG1881" s="52" t="b">
        <f t="array" aca="1" ref="AG1881" ca="1">AND(AG1879 &gt;= $B$4, NOT(OR($AF1881:AF1881)))</f>
        <v>0</v>
      </c>
      <c r="AH1881" s="52" t="b">
        <f t="array" aca="1" ref="AH1881" ca="1">AND(AH1879 &gt;= $B$4, NOT(OR($AF1881:AG1881)))</f>
        <v>0</v>
      </c>
      <c r="AI1881" s="52" t="b">
        <f t="array" aca="1" ref="AI1881" ca="1">AND(AI1879 &gt;= $B$4, NOT(OR($AF1881:AH1881)))</f>
        <v>0</v>
      </c>
      <c r="AJ1881" s="52" t="b">
        <f t="array" aca="1" ref="AJ1881" ca="1">AND(AJ1879 &gt;= $B$4, NOT(OR($AF1881:AI1881)))</f>
        <v>0</v>
      </c>
      <c r="AK1881" s="73"/>
      <c r="AL1881" s="70"/>
    </row>
    <row r="1882" spans="7:38" ht="14.55" customHeight="1" x14ac:dyDescent="0.3">
      <c r="G1882" s="3">
        <v>1880</v>
      </c>
      <c r="H1882" s="58">
        <v>1.4652298623489752</v>
      </c>
      <c r="I1882" s="58">
        <v>-1.6897740538522124</v>
      </c>
      <c r="J1882" s="58">
        <v>-1.6576671580073628</v>
      </c>
      <c r="K1882" s="59">
        <v>-0.18246330431457297</v>
      </c>
      <c r="L1882" s="60">
        <f t="array" ref="L1882:O1882">TRANSPOSE(MMULT(Option!$B$25:$E$28, TRANSPOSE(H1882:K1882)))</f>
        <v>1.4652298623489752</v>
      </c>
      <c r="M1882" s="60">
        <v>-0.96261155689043953</v>
      </c>
      <c r="N1882" s="60">
        <v>-1.3123405202503855</v>
      </c>
      <c r="O1882" s="60">
        <v>-0.33619050868657385</v>
      </c>
      <c r="P1882" s="56" t="str">
        <f t="shared" si="2348"/>
        <v>376/5</v>
      </c>
      <c r="R1882" s="80"/>
      <c r="S1882" s="3" t="s">
        <v>30</v>
      </c>
      <c r="T1882" s="60">
        <f ca="1"/>
        <v>-0.77265295511541143</v>
      </c>
      <c r="U1882" s="60">
        <f ca="1"/>
        <v>-3.8201557060103475E-2</v>
      </c>
      <c r="V1882" s="60">
        <f ca="1"/>
        <v>2.5202547554732666</v>
      </c>
      <c r="W1882" s="60">
        <f ca="1"/>
        <v>1.8168090912644865</v>
      </c>
      <c r="X1882" s="60">
        <f ca="1"/>
        <v>0.58008051823074402</v>
      </c>
      <c r="Y1882" s="52">
        <f ca="1">$B$14 * EXP(($E$3 - $C$14^2/2) * Y$2 + $C$14*SQRT(Y$2)*T1882)</f>
        <v>79.708346115455214</v>
      </c>
      <c r="Z1882" s="52">
        <f ca="1">Y1882 * EXP(($E$3 - $C$14^2/2) * (Z$2-Y$2) + $C$14*SQRT(Z$2-Y$2)*U1882)</f>
        <v>79.19505280891093</v>
      </c>
      <c r="AA1882" s="52">
        <f ca="1">Z1882 * EXP(($E$3 - $C$14^2/2) * (AA$2-Z$2) + $C$14*SQRT(AA$2-Z$2)*V1882)</f>
        <v>169.52327939906505</v>
      </c>
      <c r="AB1882" s="52">
        <f ca="1">AA1882 * EXP(($E$3 - $C$14^2/2) * (AB$2-AA$2) + $C$14*SQRT(AB$2-AA$2)*W1882)</f>
        <v>293.83929033181494</v>
      </c>
      <c r="AC1882" s="52">
        <f ca="1">AB1882 * EXP(($E$3 - $C$14^2/2) * (AC$2-AB$2) + $C$14*SQRT(AC$2-AB$2)*X1882)</f>
        <v>351.44637593800633</v>
      </c>
      <c r="AD1882" s="47"/>
      <c r="AE1882" s="3" t="s">
        <v>68</v>
      </c>
      <c r="AF1882" s="52" t="b">
        <f ca="1">AND(AF1879&gt;$B$3, NOT(OR($AF1881:AF1881)))</f>
        <v>0</v>
      </c>
      <c r="AG1882" s="52" t="b">
        <f ca="1">AND(AG1879&gt;$B$3, NOT(OR($AF1881:AG1881)))</f>
        <v>0</v>
      </c>
      <c r="AH1882" s="52" t="b">
        <f ca="1">AND(AH1879&gt;$B$3, NOT(OR($AF1881:AH1881)))</f>
        <v>0</v>
      </c>
      <c r="AI1882" s="52" t="b">
        <f ca="1">AND(AI1879&gt;$B$3, NOT(OR($AF1881:AI1881)))</f>
        <v>0</v>
      </c>
      <c r="AJ1882" s="52" t="b">
        <f ca="1">AND(AJ1879&gt;$B$3, NOT(OR($AF1881:AJ1881)))</f>
        <v>0</v>
      </c>
      <c r="AK1882" s="74"/>
      <c r="AL1882" s="70"/>
    </row>
    <row r="1883" spans="7:38" ht="14.55" customHeight="1" x14ac:dyDescent="0.3">
      <c r="G1883" s="3">
        <v>1881</v>
      </c>
      <c r="H1883" s="58">
        <v>-1.0723517149311761</v>
      </c>
      <c r="I1883" s="58">
        <v>1.3578380010440809</v>
      </c>
      <c r="J1883" s="58">
        <v>2.3628348819461338</v>
      </c>
      <c r="K1883" s="59">
        <v>-0.56912827195309046</v>
      </c>
      <c r="L1883" s="60">
        <f t="array" ref="L1883:O1883">TRANSPOSE(MMULT(Option!$B$25:$E$28, TRANSPOSE(H1883:K1883)))</f>
        <v>-1.0723517149311761</v>
      </c>
      <c r="M1883" s="60">
        <v>0.81553839828193508</v>
      </c>
      <c r="N1883" s="60">
        <v>2.0019264269625587</v>
      </c>
      <c r="O1883" s="60">
        <v>-9.9569421285788773E-2</v>
      </c>
      <c r="P1883" s="56" t="str">
        <f t="shared" si="2348"/>
        <v>377/1</v>
      </c>
      <c r="R1883" s="80">
        <v>471</v>
      </c>
      <c r="S1883" s="3" t="s">
        <v>28</v>
      </c>
      <c r="T1883" s="60">
        <f t="array" aca="1" ref="T1883:T1886" ca="1">TRANSPOSE(OFFSET($L$3, MATCH($R1883 &amp; "/" &amp; T$2, $P$3:$P$5002, 0) - 1, 0, 1, $E$1))</f>
        <v>-0.29819802538003004</v>
      </c>
      <c r="U1883" s="60">
        <f t="array" aca="1" ref="U1883:U1886" ca="1">TRANSPOSE(OFFSET($L$3, MATCH($R1883 &amp; "/" &amp; U$2, $P$3:$P$5002, 0) - 1, 0, 1, $E$1))</f>
        <v>0.75371482544834134</v>
      </c>
      <c r="V1883" s="60">
        <f t="array" aca="1" ref="V1883:V1886" ca="1">TRANSPOSE(OFFSET($L$3, MATCH($R1883 &amp; "/" &amp; V$2, $P$3:$P$5002, 0) - 1, 0, 1, $E$1))</f>
        <v>-1.4651830961542753</v>
      </c>
      <c r="W1883" s="60">
        <f t="array" aca="1" ref="W1883:W1886" ca="1">TRANSPOSE(OFFSET($L$3, MATCH($R1883 &amp; "/" &amp; W$2, $P$3:$P$5002, 0) - 1, 0, 1, $E$1))</f>
        <v>-6.3564491337133086E-2</v>
      </c>
      <c r="X1883" s="60">
        <f t="array" aca="1" ref="X1883:X1886" ca="1">TRANSPOSE(OFFSET($L$3, MATCH($R1883 &amp; "/" &amp; X$2, $P$3:$P$5002, 0) - 1, 0, 1, $E$1))</f>
        <v>-1.1231746298816241</v>
      </c>
      <c r="Y1883" s="52">
        <f ca="1">$B$11 * EXP(($E$3 - $C$11^2/2) * Y$2 + $C$11*SQRT(Y$2)*T1883)</f>
        <v>91.900895938610589</v>
      </c>
      <c r="Z1883" s="52">
        <f ca="1">Y1883 * EXP(($E$3 - $C$11^2/2) * (Z$2-Y$2) + $C$11*SQRT(Z$2-Y$2)*U1883)</f>
        <v>115.79544461831307</v>
      </c>
      <c r="AA1883" s="52">
        <f ca="1">Z1883 * EXP(($E$3 - $C$11^2/2) * (AA$2-Z$2) + $C$11*SQRT(AA$2-Z$2)*V1883)</f>
        <v>74.983665550969206</v>
      </c>
      <c r="AB1883" s="52">
        <f ca="1">AA1883 * EXP(($E$3 - $C$11^2/2) * (AB$2-AA$2) + $C$11*SQRT(AB$2-AA$2)*W1883)</f>
        <v>73.936081006784491</v>
      </c>
      <c r="AC1883" s="52">
        <f ca="1">AB1883 * EXP(($E$3 - $C$11^2/2) * (AC$2-AB$2) + $C$11*SQRT(AC$2-AB$2)*X1883)</f>
        <v>53.050726563806442</v>
      </c>
      <c r="AD1883" s="47"/>
      <c r="AE1883" s="3" t="s">
        <v>69</v>
      </c>
      <c r="AF1883" s="20" cm="1">
        <f t="array" aca="1" ref="AF1883" ca="1">MIN(Y1883:Y1886 / $D$11:$D$14)</f>
        <v>0.491242922292002</v>
      </c>
      <c r="AG1883" s="20" cm="1">
        <f t="array" aca="1" ref="AG1883" ca="1">MIN(Z1883:Z1886 / $D$11:$D$14)</f>
        <v>0.61159241932323216</v>
      </c>
      <c r="AH1883" s="20" cm="1">
        <f t="array" aca="1" ref="AH1883" ca="1">MIN(AA1883:AA1886 / $D$11:$D$14)</f>
        <v>0.44215611025109569</v>
      </c>
      <c r="AI1883" s="20" cm="1">
        <f t="array" aca="1" ref="AI1883" ca="1">MIN(AB1883:AB1886 / $D$11:$D$14)</f>
        <v>0.38656416284943679</v>
      </c>
      <c r="AJ1883" s="20" cm="1">
        <f t="array" aca="1" ref="AJ1883" ca="1">MIN(AC1883:AC1886 / $D$11:$D$14)</f>
        <v>0.24503278798295594</v>
      </c>
      <c r="AK1883" s="72">
        <f t="array" aca="1" ref="AK1883" ca="1">SUMPRODUCT(AF1884:AJ1884, EXP(-$E$3*$AF$2:$AJ$2))</f>
        <v>77880.078307140488</v>
      </c>
      <c r="AL1883" s="70">
        <f ca="1">MAX(AC1884 - $D$11, 0) * EXP(-$E$2*$E$3)</f>
        <v>0</v>
      </c>
    </row>
    <row r="1884" spans="7:38" ht="14.55" customHeight="1" x14ac:dyDescent="0.3">
      <c r="G1884" s="3">
        <v>1882</v>
      </c>
      <c r="H1884" s="58">
        <v>0.23834838348419718</v>
      </c>
      <c r="I1884" s="58">
        <v>-0.34469423178496911</v>
      </c>
      <c r="J1884" s="58">
        <v>0.64658459673368696</v>
      </c>
      <c r="K1884" s="59">
        <v>-0.82562486717644079</v>
      </c>
      <c r="L1884" s="60">
        <f t="array" ref="L1884:O1884">TRANSPOSE(MMULT(Option!$B$25:$E$28, TRANSPOSE(H1884:K1884)))</f>
        <v>0.23834838348419718</v>
      </c>
      <c r="M1884" s="60">
        <v>-0.22057812836017593</v>
      </c>
      <c r="N1884" s="60">
        <v>0.57297897535754316</v>
      </c>
      <c r="O1884" s="60">
        <v>-0.5757452893337115</v>
      </c>
      <c r="P1884" s="56" t="str">
        <f t="shared" si="2348"/>
        <v>377/2</v>
      </c>
      <c r="R1884" s="80"/>
      <c r="S1884" s="3" t="s">
        <v>29</v>
      </c>
      <c r="T1884" s="60">
        <f ca="1"/>
        <v>1.7820084182635429</v>
      </c>
      <c r="U1884" s="60">
        <f ca="1"/>
        <v>5.7983305728216195E-2</v>
      </c>
      <c r="V1884" s="60">
        <f ca="1"/>
        <v>-1.1692256997882908</v>
      </c>
      <c r="W1884" s="60">
        <f ca="1"/>
        <v>-0.67100679080560754</v>
      </c>
      <c r="X1884" s="60">
        <f ca="1"/>
        <v>-1.4611991447699295</v>
      </c>
      <c r="Y1884" s="52">
        <f ca="1">$B$12 * EXP(($E$3 - $C$12^2/2) * Y$2 + $C$12*SQRT(Y$2)*T1884)</f>
        <v>171.53249287139545</v>
      </c>
      <c r="Z1884" s="52">
        <f ca="1">Y1884 * EXP(($E$3 - $C$12^2/2) * (Z$2-Y$2) + $C$12*SQRT(Z$2-Y$2)*U1884)</f>
        <v>175.41729937066393</v>
      </c>
      <c r="AA1884" s="52">
        <f ca="1">Z1884 * EXP(($E$3 - $C$12^2/2) * (AA$2-Z$2) + $C$12*SQRT(AA$2-Z$2)*V1884)</f>
        <v>124.13876261137342</v>
      </c>
      <c r="AB1884" s="52">
        <f ca="1">AA1884 * EXP(($E$3 - $C$12^2/2) * (AB$2-AA$2) + $C$12*SQRT(AB$2-AA$2)*W1884)</f>
        <v>102.01276535649329</v>
      </c>
      <c r="AC1884" s="52">
        <f ca="1">AB1884 * EXP(($E$3 - $C$12^2/2) * (AC$2-AB$2) + $C$12*SQRT(AC$2-AB$2)*X1884)</f>
        <v>66.137652403873759</v>
      </c>
      <c r="AD1884" s="47"/>
      <c r="AE1884" s="3" t="s">
        <v>47</v>
      </c>
      <c r="AF1884" s="64">
        <f t="shared" ref="AF1884" ca="1" si="2379">($B$5*AF1886 + (1 + $B$6)*AF1885)*$B$2</f>
        <v>0</v>
      </c>
      <c r="AG1884" s="64">
        <f t="shared" ref="AG1884" ca="1" si="2380">($B$5*AG1886 + (1 + $B$6)*AG1885)*$B$2</f>
        <v>0</v>
      </c>
      <c r="AH1884" s="64">
        <f t="shared" ref="AH1884" ca="1" si="2381">($B$5*AH1886 + (1 + $B$6)*AH1885)*$B$2</f>
        <v>0</v>
      </c>
      <c r="AI1884" s="64">
        <f t="shared" ref="AI1884" ca="1" si="2382">($B$5*AI1886 + (1 + $B$6)*AI1885)*$B$2</f>
        <v>0</v>
      </c>
      <c r="AJ1884" s="64" cm="1">
        <f t="array" aca="1" ref="AJ1884" ca="1">($B$5*AJ1886 + (1 + $B$6)*AJ1885 + AND(NOT(AF1885:AJ1885)))*$B$2</f>
        <v>100000</v>
      </c>
      <c r="AK1884" s="73"/>
      <c r="AL1884" s="70"/>
    </row>
    <row r="1885" spans="7:38" ht="14.55" customHeight="1" x14ac:dyDescent="0.3">
      <c r="G1885" s="3">
        <v>1883</v>
      </c>
      <c r="H1885" s="58">
        <v>0.94618660170844449</v>
      </c>
      <c r="I1885" s="58">
        <v>-1.2890264125298247</v>
      </c>
      <c r="J1885" s="58">
        <v>-1.4057526442892123</v>
      </c>
      <c r="K1885" s="59">
        <v>0.82282323258345791</v>
      </c>
      <c r="L1885" s="60">
        <f t="array" ref="L1885:O1885">TRANSPOSE(MMULT(Option!$B$25:$E$28, TRANSPOSE(H1885:K1885)))</f>
        <v>0.94618660170844449</v>
      </c>
      <c r="M1885" s="60">
        <v>-0.80293758095968104</v>
      </c>
      <c r="N1885" s="60">
        <v>-1.1937584056559885</v>
      </c>
      <c r="O1885" s="60">
        <v>0.47117718959818922</v>
      </c>
      <c r="P1885" s="56" t="str">
        <f t="shared" si="2348"/>
        <v>377/3</v>
      </c>
      <c r="R1885" s="80"/>
      <c r="S1885" s="3" t="s">
        <v>31</v>
      </c>
      <c r="T1885" s="60">
        <f ca="1"/>
        <v>-2.3860550781684777</v>
      </c>
      <c r="U1885" s="60">
        <f ca="1"/>
        <v>0.71375774539519143</v>
      </c>
      <c r="V1885" s="60">
        <f ca="1"/>
        <v>-0.81725601488430966</v>
      </c>
      <c r="W1885" s="60">
        <f ca="1"/>
        <v>0.56278469227811923</v>
      </c>
      <c r="X1885" s="60">
        <f ca="1"/>
        <v>-0.37138462898012514</v>
      </c>
      <c r="Y1885" s="52">
        <f ca="1">$B$13 * EXP(($E$3 - $C$13^2/2) * Y$2 + $C$13*SQRT(Y$2)*T1885)</f>
        <v>49.124292229200201</v>
      </c>
      <c r="Z1885" s="52">
        <f ca="1">Y1885 * EXP(($E$3 - $C$13^2/2) * (Z$2-Y$2) + $C$13*SQRT(Z$2-Y$2)*U1885)</f>
        <v>61.159241932323212</v>
      </c>
      <c r="AA1885" s="52">
        <f ca="1">Z1885 * EXP(($E$3 - $C$13^2/2) * (AA$2-Z$2) + $C$13*SQRT(AA$2-Z$2)*V1885)</f>
        <v>48.101058431899695</v>
      </c>
      <c r="AB1885" s="52">
        <f ca="1">AA1885 * EXP(($E$3 - $C$13^2/2) * (AB$2-AA$2) + $C$13*SQRT(AB$2-AA$2)*W1885)</f>
        <v>57.233511337228123</v>
      </c>
      <c r="AC1885" s="52">
        <f ca="1">AB1885 * EXP(($E$3 - $C$13^2/2) * (AC$2-AB$2) + $C$13*SQRT(AC$2-AB$2)*X1885)</f>
        <v>51.455852173489937</v>
      </c>
      <c r="AD1885" s="47"/>
      <c r="AE1885" s="3" t="s">
        <v>46</v>
      </c>
      <c r="AF1885" s="52" t="b">
        <f t="shared" ref="AF1885" ca="1" si="2383">AF1883 &gt;= $B$4</f>
        <v>0</v>
      </c>
      <c r="AG1885" s="52" t="b">
        <f t="array" aca="1" ref="AG1885" ca="1">AND(AG1883 &gt;= $B$4, NOT(OR($AF1885:AF1885)))</f>
        <v>0</v>
      </c>
      <c r="AH1885" s="52" t="b">
        <f t="array" aca="1" ref="AH1885" ca="1">AND(AH1883 &gt;= $B$4, NOT(OR($AF1885:AG1885)))</f>
        <v>0</v>
      </c>
      <c r="AI1885" s="52" t="b">
        <f t="array" aca="1" ref="AI1885" ca="1">AND(AI1883 &gt;= $B$4, NOT(OR($AF1885:AH1885)))</f>
        <v>0</v>
      </c>
      <c r="AJ1885" s="52" t="b">
        <f t="array" aca="1" ref="AJ1885" ca="1">AND(AJ1883 &gt;= $B$4, NOT(OR($AF1885:AI1885)))</f>
        <v>0</v>
      </c>
      <c r="AK1885" s="73"/>
      <c r="AL1885" s="70"/>
    </row>
    <row r="1886" spans="7:38" ht="14.55" customHeight="1" x14ac:dyDescent="0.3">
      <c r="G1886" s="3">
        <v>1884</v>
      </c>
      <c r="H1886" s="58">
        <v>0.69980623796252295</v>
      </c>
      <c r="I1886" s="58">
        <v>-0.6688670403111765</v>
      </c>
      <c r="J1886" s="58">
        <v>-0.98525378249988094</v>
      </c>
      <c r="K1886" s="59">
        <v>1.705557084583704</v>
      </c>
      <c r="L1886" s="60">
        <f t="array" ref="L1886:O1886">TRANSPOSE(MMULT(Option!$B$25:$E$28, TRANSPOSE(H1886:K1886)))</f>
        <v>0.69980623796252295</v>
      </c>
      <c r="M1886" s="60">
        <v>-0.33310427323239994</v>
      </c>
      <c r="N1886" s="60">
        <v>-0.76058632447011454</v>
      </c>
      <c r="O1886" s="60">
        <v>1.3730219707911826</v>
      </c>
      <c r="P1886" s="56" t="str">
        <f t="shared" si="2348"/>
        <v>377/4</v>
      </c>
      <c r="R1886" s="80"/>
      <c r="S1886" s="3" t="s">
        <v>30</v>
      </c>
      <c r="T1886" s="60">
        <f ca="1"/>
        <v>-0.78784737588660536</v>
      </c>
      <c r="U1886" s="60">
        <f ca="1"/>
        <v>-9.9765884978979147E-2</v>
      </c>
      <c r="V1886" s="60">
        <f ca="1"/>
        <v>-1.882694301295158</v>
      </c>
      <c r="W1886" s="60">
        <f ca="1"/>
        <v>-0.46455048708277691</v>
      </c>
      <c r="X1886" s="60">
        <f ca="1"/>
        <v>-1.5363527803890942</v>
      </c>
      <c r="Y1886" s="52">
        <f ca="1">$B$14 * EXP(($E$3 - $C$14^2/2) * Y$2 + $C$14*SQRT(Y$2)*T1886)</f>
        <v>79.345836317156014</v>
      </c>
      <c r="Z1886" s="52">
        <f ca="1">Y1886 * EXP(($E$3 - $C$14^2/2) * (Z$2-Y$2) + $C$14*SQRT(Z$2-Y$2)*U1886)</f>
        <v>77.392216051507219</v>
      </c>
      <c r="AA1886" s="52">
        <f ca="1">Z1886 * EXP(($E$3 - $C$14^2/2) * (AA$2-Z$2) + $C$14*SQRT(AA$2-Z$2)*V1886)</f>
        <v>44.215611025109567</v>
      </c>
      <c r="AB1886" s="52">
        <f ca="1">AA1886 * EXP(($E$3 - $C$14^2/2) * (AB$2-AA$2) + $C$14*SQRT(AB$2-AA$2)*W1886)</f>
        <v>38.656416284943681</v>
      </c>
      <c r="AC1886" s="52">
        <f ca="1">AB1886 * EXP(($E$3 - $C$14^2/2) * (AC$2-AB$2) + $C$14*SQRT(AC$2-AB$2)*X1886)</f>
        <v>24.503278798295593</v>
      </c>
      <c r="AD1886" s="47"/>
      <c r="AE1886" s="3" t="s">
        <v>68</v>
      </c>
      <c r="AF1886" s="52" t="b">
        <f ca="1">AND(AF1883&gt;$B$3, NOT(OR($AF1885:AF1885)))</f>
        <v>0</v>
      </c>
      <c r="AG1886" s="52" t="b">
        <f ca="1">AND(AG1883&gt;$B$3, NOT(OR($AF1885:AG1885)))</f>
        <v>0</v>
      </c>
      <c r="AH1886" s="52" t="b">
        <f ca="1">AND(AH1883&gt;$B$3, NOT(OR($AF1885:AH1885)))</f>
        <v>0</v>
      </c>
      <c r="AI1886" s="52" t="b">
        <f ca="1">AND(AI1883&gt;$B$3, NOT(OR($AF1885:AI1885)))</f>
        <v>0</v>
      </c>
      <c r="AJ1886" s="52" t="b">
        <f ca="1">AND(AJ1883&gt;$B$3, NOT(OR($AF1885:AJ1885)))</f>
        <v>0</v>
      </c>
      <c r="AK1886" s="74"/>
      <c r="AL1886" s="70"/>
    </row>
    <row r="1887" spans="7:38" ht="14.55" customHeight="1" x14ac:dyDescent="0.3">
      <c r="G1887" s="3">
        <v>1885</v>
      </c>
      <c r="H1887" s="58">
        <v>1.2259772162310936</v>
      </c>
      <c r="I1887" s="58">
        <v>-0.88558244572037748</v>
      </c>
      <c r="J1887" s="58">
        <v>-1.0431031172147993</v>
      </c>
      <c r="K1887" s="59">
        <v>1.0064933368026912</v>
      </c>
      <c r="L1887" s="60">
        <f t="array" ref="L1887:O1887">TRANSPOSE(MMULT(Option!$B$25:$E$28, TRANSPOSE(H1887:K1887)))</f>
        <v>1.2259772162310936</v>
      </c>
      <c r="M1887" s="60">
        <v>-0.32125883183511283</v>
      </c>
      <c r="N1887" s="60">
        <v>-0.65767700039420829</v>
      </c>
      <c r="O1887" s="60">
        <v>0.91680748534088063</v>
      </c>
      <c r="P1887" s="56" t="str">
        <f t="shared" si="2348"/>
        <v>377/5</v>
      </c>
      <c r="R1887" s="80">
        <v>472</v>
      </c>
      <c r="S1887" s="3" t="s">
        <v>28</v>
      </c>
      <c r="T1887" s="60">
        <f t="array" aca="1" ref="T1887:T1890" ca="1">TRANSPOSE(OFFSET($L$3, MATCH($R1887 &amp; "/" &amp; T$2, $P$3:$P$5002, 0) - 1, 0, 1, $E$1))</f>
        <v>0.55951538907733467</v>
      </c>
      <c r="U1887" s="60">
        <f t="array" aca="1" ref="U1887:U1890" ca="1">TRANSPOSE(OFFSET($L$3, MATCH($R1887 &amp; "/" &amp; U$2, $P$3:$P$5002, 0) - 1, 0, 1, $E$1))</f>
        <v>-1.0562189336699097</v>
      </c>
      <c r="V1887" s="60">
        <f t="array" aca="1" ref="V1887:V1890" ca="1">TRANSPOSE(OFFSET($L$3, MATCH($R1887 &amp; "/" &amp; V$2, $P$3:$P$5002, 0) - 1, 0, 1, $E$1))</f>
        <v>1.0481689416682731</v>
      </c>
      <c r="W1887" s="60">
        <f t="array" aca="1" ref="W1887:W1890" ca="1">TRANSPOSE(OFFSET($L$3, MATCH($R1887 &amp; "/" &amp; W$2, $P$3:$P$5002, 0) - 1, 0, 1, $E$1))</f>
        <v>0.43524858547556533</v>
      </c>
      <c r="X1887" s="60">
        <f t="array" aca="1" ref="X1887:X1890" ca="1">TRANSPOSE(OFFSET($L$3, MATCH($R1887 &amp; "/" &amp; X$2, $P$3:$P$5002, 0) - 1, 0, 1, $E$1))</f>
        <v>0.30441886970714871</v>
      </c>
      <c r="Y1887" s="52">
        <f ca="1">$B$11 * EXP(($E$3 - $C$11^2/2) * Y$2 + $C$11*SQRT(Y$2)*T1887)</f>
        <v>118.8693276397504</v>
      </c>
      <c r="Z1887" s="52">
        <f ca="1">Y1887 * EXP(($E$3 - $C$11^2/2) * (Z$2-Y$2) + $C$11*SQRT(Z$2-Y$2)*U1887)</f>
        <v>87.021840085008165</v>
      </c>
      <c r="AA1887" s="52">
        <f ca="1">Z1887 * EXP(($E$3 - $C$11^2/2) * (AA$2-Z$2) + $C$11*SQRT(AA$2-Z$2)*V1887)</f>
        <v>119.7743798475724</v>
      </c>
      <c r="AB1887" s="52">
        <f ca="1">AA1887 * EXP(($E$3 - $C$11^2/2) * (AB$2-AA$2) + $C$11*SQRT(AB$2-AA$2)*W1887)</f>
        <v>137.16497257338946</v>
      </c>
      <c r="AC1887" s="52">
        <f ca="1">AB1887 * EXP(($E$3 - $C$11^2/2) * (AC$2-AB$2) + $C$11*SQRT(AC$2-AB$2)*X1887)</f>
        <v>151.03476493382897</v>
      </c>
      <c r="AD1887" s="47"/>
      <c r="AE1887" s="3" t="s">
        <v>69</v>
      </c>
      <c r="AF1887" s="20" cm="1">
        <f t="array" aca="1" ref="AF1887" ca="1">MIN(Y1887:Y1890 / $D$11:$D$14)</f>
        <v>1.1025838937687065</v>
      </c>
      <c r="AG1887" s="20" cm="1">
        <f t="array" aca="1" ref="AG1887" ca="1">MIN(Z1887:Z1890 / $D$11:$D$14)</f>
        <v>0.81060174734821544</v>
      </c>
      <c r="AH1887" s="20" cm="1">
        <f t="array" aca="1" ref="AH1887" ca="1">MIN(AA1887:AA1890 / $D$11:$D$14)</f>
        <v>1.0108976908356517</v>
      </c>
      <c r="AI1887" s="20" cm="1">
        <f t="array" aca="1" ref="AI1887" ca="1">MIN(AB1887:AB1890 / $D$11:$D$14)</f>
        <v>1.3716497257338947</v>
      </c>
      <c r="AJ1887" s="20" cm="1">
        <f t="array" aca="1" ref="AJ1887" ca="1">MIN(AC1887:AC1890 / $D$11:$D$14)</f>
        <v>1.3388461414359127</v>
      </c>
      <c r="AK1887" s="72">
        <f t="array" aca="1" ref="AK1887" ca="1">SUMPRODUCT(AF1888:AJ1888, EXP(-$E$3*$AF$2:$AJ$2))</f>
        <v>126718.35135761407</v>
      </c>
      <c r="AL1887" s="70">
        <f ca="1">MAX(AC1888 - $D$11, 0) * EXP(-$E$2*$E$3)</f>
        <v>56.493804565253505</v>
      </c>
    </row>
    <row r="1888" spans="7:38" ht="14.55" customHeight="1" x14ac:dyDescent="0.3">
      <c r="G1888" s="3">
        <v>1886</v>
      </c>
      <c r="H1888" s="58">
        <v>-1.0396446226316796</v>
      </c>
      <c r="I1888" s="58">
        <v>0.17211408779974816</v>
      </c>
      <c r="J1888" s="58">
        <v>0.43509552450572958</v>
      </c>
      <c r="K1888" s="59">
        <v>-0.63576000541277977</v>
      </c>
      <c r="L1888" s="60">
        <f t="array" ref="L1888:O1888">TRANSPOSE(MMULT(Option!$B$25:$E$28, TRANSPOSE(H1888:K1888)))</f>
        <v>-1.0396446226316796</v>
      </c>
      <c r="M1888" s="60">
        <v>-0.2581126819505476</v>
      </c>
      <c r="N1888" s="60">
        <v>1.1360977385041826E-2</v>
      </c>
      <c r="O1888" s="60">
        <v>-0.83029819273763383</v>
      </c>
      <c r="P1888" s="56" t="str">
        <f t="shared" si="2348"/>
        <v>378/1</v>
      </c>
      <c r="R1888" s="80"/>
      <c r="S1888" s="3" t="s">
        <v>29</v>
      </c>
      <c r="T1888" s="60">
        <f ca="1"/>
        <v>0.30885473188376339</v>
      </c>
      <c r="U1888" s="60">
        <f ca="1"/>
        <v>-1.0421160957737337</v>
      </c>
      <c r="V1888" s="60">
        <f ca="1"/>
        <v>0.71939049358802176</v>
      </c>
      <c r="W1888" s="60">
        <f ca="1"/>
        <v>1.6284541636412591</v>
      </c>
      <c r="X1888" s="60">
        <f ca="1"/>
        <v>0.12026970449906556</v>
      </c>
      <c r="Y1888" s="52">
        <f ca="1">$B$12 * EXP(($E$3 - $C$12^2/2) * Y$2 + $C$12*SQRT(Y$2)*T1888)</f>
        <v>110.25838937687065</v>
      </c>
      <c r="Z1888" s="52">
        <f ca="1">Y1888 * EXP(($E$3 - $C$12^2/2) * (Z$2-Y$2) + $C$12*SQRT(Z$2-Y$2)*U1888)</f>
        <v>81.060174734821544</v>
      </c>
      <c r="AA1888" s="52">
        <f ca="1">Z1888 * EXP(($E$3 - $C$12^2/2) * (AA$2-Z$2) + $C$12*SQRT(AA$2-Z$2)*V1888)</f>
        <v>101.08976908356517</v>
      </c>
      <c r="AB1888" s="52">
        <f ca="1">AA1888 * EXP(($E$3 - $C$12^2/2) * (AB$2-AA$2) + $C$12*SQRT(AB$2-AA$2)*W1888)</f>
        <v>165.59502082047015</v>
      </c>
      <c r="AC1888" s="52">
        <f ca="1">AB1888 * EXP(($E$3 - $C$12^2/2) * (AC$2-AB$2) + $C$12*SQRT(AC$2-AB$2)*X1888)</f>
        <v>172.53948094717546</v>
      </c>
      <c r="AD1888" s="47"/>
      <c r="AE1888" s="3" t="s">
        <v>47</v>
      </c>
      <c r="AF1888" s="64">
        <f t="shared" ref="AF1888" ca="1" si="2384">($B$5*AF1890 + (1 + $B$6)*AF1889)*$B$2</f>
        <v>15000</v>
      </c>
      <c r="AG1888" s="64">
        <f t="shared" ref="AG1888" ca="1" si="2385">($B$5*AG1890 + (1 + $B$6)*AG1889)*$B$2</f>
        <v>15000</v>
      </c>
      <c r="AH1888" s="64">
        <f t="shared" ref="AH1888" ca="1" si="2386">($B$5*AH1890 + (1 + $B$6)*AH1889)*$B$2</f>
        <v>15000</v>
      </c>
      <c r="AI1888" s="64">
        <f t="shared" ref="AI1888" ca="1" si="2387">($B$5*AI1890 + (1 + $B$6)*AI1889)*$B$2</f>
        <v>105000</v>
      </c>
      <c r="AJ1888" s="64" cm="1">
        <f t="array" aca="1" ref="AJ1888" ca="1">($B$5*AJ1890 + (1 + $B$6)*AJ1889 + AND(NOT(AF1889:AJ1889)))*$B$2</f>
        <v>0</v>
      </c>
      <c r="AK1888" s="73"/>
      <c r="AL1888" s="70"/>
    </row>
    <row r="1889" spans="7:38" ht="14.55" customHeight="1" x14ac:dyDescent="0.3">
      <c r="G1889" s="3">
        <v>1887</v>
      </c>
      <c r="H1889" s="58">
        <v>4.2658329182718363E-2</v>
      </c>
      <c r="I1889" s="58">
        <v>0.63405610602498286</v>
      </c>
      <c r="J1889" s="58">
        <v>0.4125203138955203</v>
      </c>
      <c r="K1889" s="59">
        <v>1.133006707020352</v>
      </c>
      <c r="L1889" s="60">
        <f t="array" ref="L1889:O1889">TRANSPOSE(MMULT(Option!$B$25:$E$28, TRANSPOSE(H1889:K1889)))</f>
        <v>4.2658329182718363E-2</v>
      </c>
      <c r="M1889" s="60">
        <v>0.59818535181477328</v>
      </c>
      <c r="N1889" s="60">
        <v>0.54541893855176293</v>
      </c>
      <c r="O1889" s="60">
        <v>1.2338628931129847</v>
      </c>
      <c r="P1889" s="56" t="str">
        <f t="shared" si="2348"/>
        <v>378/2</v>
      </c>
      <c r="R1889" s="80"/>
      <c r="S1889" s="3" t="s">
        <v>31</v>
      </c>
      <c r="T1889" s="60">
        <f ca="1"/>
        <v>1.5808552348636589</v>
      </c>
      <c r="U1889" s="60">
        <f ca="1"/>
        <v>-0.55407673102151511</v>
      </c>
      <c r="V1889" s="60">
        <f ca="1"/>
        <v>0.76786961986167968</v>
      </c>
      <c r="W1889" s="60">
        <f ca="1"/>
        <v>0.65061121468266681</v>
      </c>
      <c r="X1889" s="60">
        <f ca="1"/>
        <v>-1.5558988232781246</v>
      </c>
      <c r="Y1889" s="52">
        <f ca="1">$B$13 * EXP(($E$3 - $C$13^2/2) * Y$2 + $C$13*SQRT(Y$2)*T1889)</f>
        <v>161.48734112234041</v>
      </c>
      <c r="Z1889" s="52">
        <f ca="1">Y1889 * EXP(($E$3 - $C$13^2/2) * (Z$2-Y$2) + $C$13*SQRT(Z$2-Y$2)*U1889)</f>
        <v>137.44223739088534</v>
      </c>
      <c r="AA1889" s="52">
        <f ca="1">Z1889 * EXP(($E$3 - $C$13^2/2) * (AA$2-Z$2) + $C$13*SQRT(AA$2-Z$2)*V1889)</f>
        <v>173.91464329889928</v>
      </c>
      <c r="AB1889" s="52">
        <f ca="1">AA1889 * EXP(($E$3 - $C$13^2/2) * (AB$2-AA$2) + $C$13*SQRT(AB$2-AA$2)*W1889)</f>
        <v>212.4587788157599</v>
      </c>
      <c r="AC1889" s="52">
        <f ca="1">AB1889 * EXP(($E$3 - $C$13^2/2) * (AC$2-AB$2) + $C$13*SQRT(AC$2-AB$2)*X1889)</f>
        <v>133.88461414359128</v>
      </c>
      <c r="AD1889" s="47"/>
      <c r="AE1889" s="3" t="s">
        <v>46</v>
      </c>
      <c r="AF1889" s="52" t="b">
        <f t="shared" ref="AF1889" ca="1" si="2388">AF1887 &gt;= $B$4</f>
        <v>0</v>
      </c>
      <c r="AG1889" s="52" t="b">
        <f t="array" aca="1" ref="AG1889" ca="1">AND(AG1887 &gt;= $B$4, NOT(OR($AF1889:AF1889)))</f>
        <v>0</v>
      </c>
      <c r="AH1889" s="52" t="b">
        <f t="array" aca="1" ref="AH1889" ca="1">AND(AH1887 &gt;= $B$4, NOT(OR($AF1889:AG1889)))</f>
        <v>0</v>
      </c>
      <c r="AI1889" s="52" t="b">
        <f t="array" aca="1" ref="AI1889" ca="1">AND(AI1887 &gt;= $B$4, NOT(OR($AF1889:AH1889)))</f>
        <v>1</v>
      </c>
      <c r="AJ1889" s="52" t="b">
        <f t="array" aca="1" ref="AJ1889" ca="1">AND(AJ1887 &gt;= $B$4, NOT(OR($AF1889:AI1889)))</f>
        <v>0</v>
      </c>
      <c r="AK1889" s="73"/>
      <c r="AL1889" s="70"/>
    </row>
    <row r="1890" spans="7:38" ht="14.55" customHeight="1" x14ac:dyDescent="0.3">
      <c r="G1890" s="3">
        <v>1888</v>
      </c>
      <c r="H1890" s="58">
        <v>-1.4512971857987</v>
      </c>
      <c r="I1890" s="58">
        <v>0.27527940066849754</v>
      </c>
      <c r="J1890" s="58">
        <v>-0.12167103197391373</v>
      </c>
      <c r="K1890" s="59">
        <v>-0.81529754915699726</v>
      </c>
      <c r="L1890" s="60">
        <f t="array" ref="L1890:O1890">TRANSPOSE(MMULT(Option!$B$25:$E$28, TRANSPOSE(H1890:K1890)))</f>
        <v>-1.4512971857987</v>
      </c>
      <c r="M1890" s="60">
        <v>-0.32822113615438658</v>
      </c>
      <c r="N1890" s="60">
        <v>-0.61529869835346962</v>
      </c>
      <c r="O1890" s="60">
        <v>-1.2303606693839433</v>
      </c>
      <c r="P1890" s="56" t="str">
        <f t="shared" si="2348"/>
        <v>378/3</v>
      </c>
      <c r="R1890" s="80"/>
      <c r="S1890" s="3" t="s">
        <v>30</v>
      </c>
      <c r="T1890" s="60">
        <f ca="1"/>
        <v>0.61535457744591426</v>
      </c>
      <c r="U1890" s="60">
        <f ca="1"/>
        <v>-0.5599205715198573</v>
      </c>
      <c r="V1890" s="60">
        <f ca="1"/>
        <v>1.2187968014207831</v>
      </c>
      <c r="W1890" s="60">
        <f ca="1"/>
        <v>0.56270462406988386</v>
      </c>
      <c r="X1890" s="60">
        <f ca="1"/>
        <v>1.5993420981518438</v>
      </c>
      <c r="Y1890" s="52">
        <f ca="1">$B$14 * EXP(($E$3 - $C$14^2/2) * Y$2 + $C$14*SQRT(Y$2)*T1890)</f>
        <v>120.87736983180694</v>
      </c>
      <c r="Z1890" s="52">
        <f ca="1">Y1890 * EXP(($E$3 - $C$14^2/2) * (Z$2-Y$2) + $C$14*SQRT(Z$2-Y$2)*U1890)</f>
        <v>102.69879542144871</v>
      </c>
      <c r="AA1890" s="52">
        <f ca="1">Z1890 * EXP(($E$3 - $C$14^2/2) * (AA$2-Z$2) + $C$14*SQRT(AA$2-Z$2)*V1890)</f>
        <v>148.77564429551921</v>
      </c>
      <c r="AB1890" s="52">
        <f ca="1">AA1890 * EXP(($E$3 - $C$14^2/2) * (AB$2-AA$2) + $C$14*SQRT(AB$2-AA$2)*W1890)</f>
        <v>177.01789256685288</v>
      </c>
      <c r="AC1890" s="52">
        <f ca="1">AB1890 * EXP(($E$3 - $C$14^2/2) * (AC$2-AB$2) + $C$14*SQRT(AC$2-AB$2)*X1890)</f>
        <v>287.45129720422892</v>
      </c>
      <c r="AD1890" s="47"/>
      <c r="AE1890" s="3" t="s">
        <v>68</v>
      </c>
      <c r="AF1890" s="52" t="b">
        <f ca="1">AND(AF1887&gt;$B$3, NOT(OR($AF1889:AF1889)))</f>
        <v>1</v>
      </c>
      <c r="AG1890" s="52" t="b">
        <f ca="1">AND(AG1887&gt;$B$3, NOT(OR($AF1889:AG1889)))</f>
        <v>1</v>
      </c>
      <c r="AH1890" s="52" t="b">
        <f ca="1">AND(AH1887&gt;$B$3, NOT(OR($AF1889:AH1889)))</f>
        <v>1</v>
      </c>
      <c r="AI1890" s="52" t="b">
        <f ca="1">AND(AI1887&gt;$B$3, NOT(OR($AF1889:AI1889)))</f>
        <v>0</v>
      </c>
      <c r="AJ1890" s="52" t="b">
        <f ca="1">AND(AJ1887&gt;$B$3, NOT(OR($AF1889:AJ1889)))</f>
        <v>0</v>
      </c>
      <c r="AK1890" s="74"/>
      <c r="AL1890" s="70"/>
    </row>
    <row r="1891" spans="7:38" ht="14.55" customHeight="1" x14ac:dyDescent="0.3">
      <c r="G1891" s="3">
        <v>1889</v>
      </c>
      <c r="H1891" s="58">
        <v>1.1146021532525525</v>
      </c>
      <c r="I1891" s="58">
        <v>0.2196006291976586</v>
      </c>
      <c r="J1891" s="58">
        <v>0.46620690965614936</v>
      </c>
      <c r="K1891" s="59">
        <v>4.4272272349194945E-2</v>
      </c>
      <c r="L1891" s="60">
        <f t="array" ref="L1891:O1891">TRANSPOSE(MMULT(Option!$B$25:$E$28, TRANSPOSE(H1891:K1891)))</f>
        <v>1.1146021532525525</v>
      </c>
      <c r="M1891" s="60">
        <v>0.64710816249266101</v>
      </c>
      <c r="N1891" s="60">
        <v>0.91282002592692413</v>
      </c>
      <c r="O1891" s="60">
        <v>0.63225258493456926</v>
      </c>
      <c r="P1891" s="56" t="str">
        <f t="shared" si="2348"/>
        <v>378/4</v>
      </c>
      <c r="R1891" s="80">
        <v>473</v>
      </c>
      <c r="S1891" s="3" t="s">
        <v>28</v>
      </c>
      <c r="T1891" s="60">
        <f t="array" aca="1" ref="T1891:T1894" ca="1">TRANSPOSE(OFFSET($L$3, MATCH($R1891 &amp; "/" &amp; T$2, $P$3:$P$5002, 0) - 1, 0, 1, $E$1))</f>
        <v>-3.9724829104640307E-2</v>
      </c>
      <c r="U1891" s="60">
        <f t="array" aca="1" ref="U1891:U1894" ca="1">TRANSPOSE(OFFSET($L$3, MATCH($R1891 &amp; "/" &amp; U$2, $P$3:$P$5002, 0) - 1, 0, 1, $E$1))</f>
        <v>-0.73334038002028257</v>
      </c>
      <c r="V1891" s="60">
        <f t="array" aca="1" ref="V1891:V1894" ca="1">TRANSPOSE(OFFSET($L$3, MATCH($R1891 &amp; "/" &amp; V$2, $P$3:$P$5002, 0) - 1, 0, 1, $E$1))</f>
        <v>-6.5823355778933168E-2</v>
      </c>
      <c r="W1891" s="60">
        <f t="array" aca="1" ref="W1891:W1894" ca="1">TRANSPOSE(OFFSET($L$3, MATCH($R1891 &amp; "/" &amp; W$2, $P$3:$P$5002, 0) - 1, 0, 1, $E$1))</f>
        <v>1.4785441681198924E-2</v>
      </c>
      <c r="X1891" s="60">
        <f t="array" aca="1" ref="X1891:X1894" ca="1">TRANSPOSE(OFFSET($L$3, MATCH($R1891 &amp; "/" &amp; X$2, $P$3:$P$5002, 0) - 1, 0, 1, $E$1))</f>
        <v>0.40988569419108828</v>
      </c>
      <c r="Y1891" s="52">
        <f ca="1">$B$11 * EXP(($E$3 - $C$11^2/2) * Y$2 + $C$11*SQRT(Y$2)*T1891)</f>
        <v>99.310642174443871</v>
      </c>
      <c r="Z1891" s="52">
        <f ca="1">Y1891 * EXP(($E$3 - $C$11^2/2) * (Z$2-Y$2) + $C$11*SQRT(Z$2-Y$2)*U1891)</f>
        <v>80.097979036517089</v>
      </c>
      <c r="AA1891" s="52">
        <f ca="1">Z1891 * EXP(($E$3 - $C$11^2/2) * (AA$2-Z$2) + $C$11*SQRT(AA$2-Z$2)*V1891)</f>
        <v>78.925440566331616</v>
      </c>
      <c r="AB1891" s="52">
        <f ca="1">AA1891 * EXP(($E$3 - $C$11^2/2) * (AB$2-AA$2) + $C$11*SQRT(AB$2-AA$2)*W1891)</f>
        <v>79.67367650709069</v>
      </c>
      <c r="AC1891" s="52">
        <f ca="1">AB1891 * EXP(($E$3 - $C$11^2/2) * (AC$2-AB$2) + $C$11*SQRT(AC$2-AB$2)*X1891)</f>
        <v>90.55025109089803</v>
      </c>
      <c r="AD1891" s="47"/>
      <c r="AE1891" s="3" t="s">
        <v>69</v>
      </c>
      <c r="AF1891" s="20" cm="1">
        <f t="array" aca="1" ref="AF1891" ca="1">MIN(Y1891:Y1894 / $D$11:$D$14)</f>
        <v>0.54449546474123234</v>
      </c>
      <c r="AG1891" s="20" cm="1">
        <f t="array" aca="1" ref="AG1891" ca="1">MIN(Z1891:Z1894 / $D$11:$D$14)</f>
        <v>0.35185593348688798</v>
      </c>
      <c r="AH1891" s="20" cm="1">
        <f t="array" aca="1" ref="AH1891" ca="1">MIN(AA1891:AA1894 / $D$11:$D$14)</f>
        <v>0.36374597325300778</v>
      </c>
      <c r="AI1891" s="20" cm="1">
        <f t="array" aca="1" ref="AI1891" ca="1">MIN(AB1891:AB1894 / $D$11:$D$14)</f>
        <v>0.4801693446028874</v>
      </c>
      <c r="AJ1891" s="20" cm="1">
        <f t="array" aca="1" ref="AJ1891" ca="1">MIN(AC1891:AC1894 / $D$11:$D$14)</f>
        <v>0.58080356291632929</v>
      </c>
      <c r="AK1891" s="72">
        <f t="array" aca="1" ref="AK1891" ca="1">SUMPRODUCT(AF1892:AJ1892, EXP(-$E$3*$AF$2:$AJ$2))</f>
        <v>77880.078307140488</v>
      </c>
      <c r="AL1891" s="70">
        <f ca="1">MAX(AC1892 - $D$11, 0) * EXP(-$E$2*$E$3)</f>
        <v>0</v>
      </c>
    </row>
    <row r="1892" spans="7:38" ht="14.55" customHeight="1" x14ac:dyDescent="0.3">
      <c r="G1892" s="3">
        <v>1890</v>
      </c>
      <c r="H1892" s="58">
        <v>0.79910871313844489</v>
      </c>
      <c r="I1892" s="58">
        <v>-1.55388838573986</v>
      </c>
      <c r="J1892" s="58">
        <v>-0.37557420368190358</v>
      </c>
      <c r="K1892" s="59">
        <v>-0.1676126708068674</v>
      </c>
      <c r="L1892" s="60">
        <f t="array" ref="L1892:O1892">TRANSPOSE(MMULT(Option!$B$25:$E$28, TRANSPOSE(H1892:K1892)))</f>
        <v>0.79910871313844489</v>
      </c>
      <c r="M1892" s="60">
        <v>-1.1045187445777513</v>
      </c>
      <c r="N1892" s="60">
        <v>-0.4171306124763402</v>
      </c>
      <c r="O1892" s="60">
        <v>-0.30409950351317344</v>
      </c>
      <c r="P1892" s="56" t="str">
        <f t="shared" si="2348"/>
        <v>378/5</v>
      </c>
      <c r="R1892" s="80"/>
      <c r="S1892" s="3" t="s">
        <v>29</v>
      </c>
      <c r="T1892" s="60">
        <f ca="1"/>
        <v>0.48192550158834419</v>
      </c>
      <c r="U1892" s="60">
        <f ca="1"/>
        <v>-1.0500801135443198</v>
      </c>
      <c r="V1892" s="60">
        <f ca="1"/>
        <v>0.85476616968201158</v>
      </c>
      <c r="W1892" s="60">
        <f ca="1"/>
        <v>-0.70822467632857622</v>
      </c>
      <c r="X1892" s="60">
        <f ca="1"/>
        <v>-0.4579344726774377</v>
      </c>
      <c r="Y1892" s="52">
        <f ca="1">$B$12 * EXP(($E$3 - $C$12^2/2) * Y$2 + $C$12*SQRT(Y$2)*T1892)</f>
        <v>116.13436461983827</v>
      </c>
      <c r="Z1892" s="52">
        <f ca="1">Y1892 * EXP(($E$3 - $C$12^2/2) * (Z$2-Y$2) + $C$12*SQRT(Z$2-Y$2)*U1892)</f>
        <v>85.176349085096263</v>
      </c>
      <c r="AA1892" s="52">
        <f ca="1">Z1892 * EXP(($E$3 - $C$12^2/2) * (AA$2-Z$2) + $C$12*SQRT(AA$2-Z$2)*V1892)</f>
        <v>110.62583521944801</v>
      </c>
      <c r="AB1892" s="52">
        <f ca="1">AA1892 * EXP(($E$3 - $C$12^2/2) * (AB$2-AA$2) + $C$12*SQRT(AB$2-AA$2)*W1892)</f>
        <v>89.898948978928729</v>
      </c>
      <c r="AC1892" s="52">
        <f ca="1">AB1892 * EXP(($E$3 - $C$12^2/2) * (AC$2-AB$2) + $C$12*SQRT(AC$2-AB$2)*X1892)</f>
        <v>78.752175963307266</v>
      </c>
      <c r="AD1892" s="47"/>
      <c r="AE1892" s="3" t="s">
        <v>47</v>
      </c>
      <c r="AF1892" s="64">
        <f t="shared" ref="AF1892" ca="1" si="2389">($B$5*AF1894 + (1 + $B$6)*AF1893)*$B$2</f>
        <v>0</v>
      </c>
      <c r="AG1892" s="64">
        <f t="shared" ref="AG1892" ca="1" si="2390">($B$5*AG1894 + (1 + $B$6)*AG1893)*$B$2</f>
        <v>0</v>
      </c>
      <c r="AH1892" s="64">
        <f t="shared" ref="AH1892" ca="1" si="2391">($B$5*AH1894 + (1 + $B$6)*AH1893)*$B$2</f>
        <v>0</v>
      </c>
      <c r="AI1892" s="64">
        <f t="shared" ref="AI1892" ca="1" si="2392">($B$5*AI1894 + (1 + $B$6)*AI1893)*$B$2</f>
        <v>0</v>
      </c>
      <c r="AJ1892" s="64" cm="1">
        <f t="array" aca="1" ref="AJ1892" ca="1">($B$5*AJ1894 + (1 + $B$6)*AJ1893 + AND(NOT(AF1893:AJ1893)))*$B$2</f>
        <v>100000</v>
      </c>
      <c r="AK1892" s="73"/>
      <c r="AL1892" s="70"/>
    </row>
    <row r="1893" spans="7:38" ht="14.55" customHeight="1" x14ac:dyDescent="0.3">
      <c r="G1893" s="3">
        <v>1891</v>
      </c>
      <c r="H1893" s="58">
        <v>0.75665404342873366</v>
      </c>
      <c r="I1893" s="58">
        <v>1.6842330356906485</v>
      </c>
      <c r="J1893" s="58">
        <v>-0.71897930702813506</v>
      </c>
      <c r="K1893" s="59">
        <v>0.42584291468100721</v>
      </c>
      <c r="L1893" s="60">
        <f t="array" ref="L1893:O1893">TRANSPOSE(MMULT(Option!$B$25:$E$28, TRANSPOSE(H1893:K1893)))</f>
        <v>0.75665404342873366</v>
      </c>
      <c r="M1893" s="60">
        <v>1.846286692171025</v>
      </c>
      <c r="N1893" s="60">
        <v>0.11221059066898398</v>
      </c>
      <c r="O1893" s="60">
        <v>0.96803704679666647</v>
      </c>
      <c r="P1893" s="56" t="str">
        <f t="shared" si="2348"/>
        <v>379/1</v>
      </c>
      <c r="R1893" s="80"/>
      <c r="S1893" s="3" t="s">
        <v>31</v>
      </c>
      <c r="T1893" s="60">
        <f ca="1"/>
        <v>-2.0429855528700473</v>
      </c>
      <c r="U1893" s="60">
        <f ca="1"/>
        <v>-1.4721260038922861</v>
      </c>
      <c r="V1893" s="60">
        <f ca="1"/>
        <v>9.411312125389043E-2</v>
      </c>
      <c r="W1893" s="60">
        <f ca="1"/>
        <v>0.90894364869539435</v>
      </c>
      <c r="X1893" s="60">
        <f ca="1"/>
        <v>0.61757918350453311</v>
      </c>
      <c r="Y1893" s="52">
        <f ca="1">$B$13 * EXP(($E$3 - $C$13^2/2) * Y$2 + $C$13*SQRT(Y$2)*T1893)</f>
        <v>54.449546474123231</v>
      </c>
      <c r="Z1893" s="52">
        <f ca="1">Y1893 * EXP(($E$3 - $C$13^2/2) * (Z$2-Y$2) + $C$13*SQRT(Z$2-Y$2)*U1893)</f>
        <v>35.185593348688798</v>
      </c>
      <c r="AA1893" s="52">
        <f ca="1">Z1893 * EXP(($E$3 - $C$13^2/2) * (AA$2-Z$2) + $C$13*SQRT(AA$2-Z$2)*V1893)</f>
        <v>36.374597325300776</v>
      </c>
      <c r="AB1893" s="52">
        <f ca="1">AA1893 * EXP(($E$3 - $C$13^2/2) * (AB$2-AA$2) + $C$13*SQRT(AB$2-AA$2)*W1893)</f>
        <v>48.016934460288738</v>
      </c>
      <c r="AC1893" s="52">
        <f ca="1">AB1893 * EXP(($E$3 - $C$13^2/2) * (AC$2-AB$2) + $C$13*SQRT(AC$2-AB$2)*X1893)</f>
        <v>58.080356291632931</v>
      </c>
      <c r="AD1893" s="47"/>
      <c r="AE1893" s="3" t="s">
        <v>46</v>
      </c>
      <c r="AF1893" s="52" t="b">
        <f t="shared" ref="AF1893" ca="1" si="2393">AF1891 &gt;= $B$4</f>
        <v>0</v>
      </c>
      <c r="AG1893" s="52" t="b">
        <f t="array" aca="1" ref="AG1893" ca="1">AND(AG1891 &gt;= $B$4, NOT(OR($AF1893:AF1893)))</f>
        <v>0</v>
      </c>
      <c r="AH1893" s="52" t="b">
        <f t="array" aca="1" ref="AH1893" ca="1">AND(AH1891 &gt;= $B$4, NOT(OR($AF1893:AG1893)))</f>
        <v>0</v>
      </c>
      <c r="AI1893" s="52" t="b">
        <f t="array" aca="1" ref="AI1893" ca="1">AND(AI1891 &gt;= $B$4, NOT(OR($AF1893:AH1893)))</f>
        <v>0</v>
      </c>
      <c r="AJ1893" s="52" t="b">
        <f t="array" aca="1" ref="AJ1893" ca="1">AND(AJ1891 &gt;= $B$4, NOT(OR($AF1893:AI1893)))</f>
        <v>0</v>
      </c>
      <c r="AK1893" s="73"/>
      <c r="AL1893" s="70"/>
    </row>
    <row r="1894" spans="7:38" ht="14.55" customHeight="1" x14ac:dyDescent="0.3">
      <c r="G1894" s="3">
        <v>1892</v>
      </c>
      <c r="H1894" s="58">
        <v>1.0335688648133727</v>
      </c>
      <c r="I1894" s="58">
        <v>-1.534555040768401</v>
      </c>
      <c r="J1894" s="58">
        <v>-0.36128025673578229</v>
      </c>
      <c r="K1894" s="59">
        <v>0.33957323930348959</v>
      </c>
      <c r="L1894" s="60">
        <f t="array" ref="L1894:O1894">TRANSPOSE(MMULT(Option!$B$25:$E$28, TRANSPOSE(H1894:K1894)))</f>
        <v>1.0335688648133727</v>
      </c>
      <c r="M1894" s="60">
        <v>-0.99301538055409933</v>
      </c>
      <c r="N1894" s="60">
        <v>-0.30572937622461943</v>
      </c>
      <c r="O1894" s="60">
        <v>0.2318651730973032</v>
      </c>
      <c r="P1894" s="56" t="str">
        <f t="shared" si="2348"/>
        <v>379/2</v>
      </c>
      <c r="R1894" s="80"/>
      <c r="S1894" s="3" t="s">
        <v>30</v>
      </c>
      <c r="T1894" s="60">
        <f ca="1"/>
        <v>-1.0671137565530031</v>
      </c>
      <c r="U1894" s="60">
        <f ca="1"/>
        <v>-0.72225528853984222</v>
      </c>
      <c r="V1894" s="60">
        <f ca="1"/>
        <v>-3.3135308044653589E-2</v>
      </c>
      <c r="W1894" s="60">
        <f ca="1"/>
        <v>0.61185076036831176</v>
      </c>
      <c r="X1894" s="60">
        <f ca="1"/>
        <v>-0.3272623036803618</v>
      </c>
      <c r="Y1894" s="52">
        <f ca="1">$B$14 * EXP(($E$3 - $C$14^2/2) * Y$2 + $C$14*SQRT(Y$2)*T1894)</f>
        <v>72.96909964657759</v>
      </c>
      <c r="Z1894" s="52">
        <f ca="1">Y1894 * EXP(($E$3 - $C$14^2/2) * (Z$2-Y$2) + $C$14*SQRT(Z$2-Y$2)*U1894)</f>
        <v>59.048519624242687</v>
      </c>
      <c r="AA1894" s="52">
        <f ca="1">Z1894 * EXP(($E$3 - $C$14^2/2) * (AA$2-Z$2) + $C$14*SQRT(AA$2-Z$2)*V1894)</f>
        <v>58.757504441825986</v>
      </c>
      <c r="AB1894" s="52">
        <f ca="1">AA1894 * EXP(($E$3 - $C$14^2/2) * (AB$2-AA$2) + $C$14*SQRT(AB$2-AA$2)*W1894)</f>
        <v>70.9499080879731</v>
      </c>
      <c r="AC1894" s="52">
        <f ca="1">AB1894 * EXP(($E$3 - $C$14^2/2) * (AC$2-AB$2) + $C$14*SQRT(AC$2-AB$2)*X1894)</f>
        <v>64.637543910265109</v>
      </c>
      <c r="AD1894" s="47"/>
      <c r="AE1894" s="3" t="s">
        <v>68</v>
      </c>
      <c r="AF1894" s="52" t="b">
        <f ca="1">AND(AF1891&gt;$B$3, NOT(OR($AF1893:AF1893)))</f>
        <v>0</v>
      </c>
      <c r="AG1894" s="52" t="b">
        <f ca="1">AND(AG1891&gt;$B$3, NOT(OR($AF1893:AG1893)))</f>
        <v>0</v>
      </c>
      <c r="AH1894" s="52" t="b">
        <f ca="1">AND(AH1891&gt;$B$3, NOT(OR($AF1893:AH1893)))</f>
        <v>0</v>
      </c>
      <c r="AI1894" s="52" t="b">
        <f ca="1">AND(AI1891&gt;$B$3, NOT(OR($AF1893:AI1893)))</f>
        <v>0</v>
      </c>
      <c r="AJ1894" s="52" t="b">
        <f ca="1">AND(AJ1891&gt;$B$3, NOT(OR($AF1893:AJ1893)))</f>
        <v>0</v>
      </c>
      <c r="AK1894" s="74"/>
      <c r="AL1894" s="70"/>
    </row>
    <row r="1895" spans="7:38" ht="14.55" customHeight="1" x14ac:dyDescent="0.3">
      <c r="G1895" s="3">
        <v>1893</v>
      </c>
      <c r="H1895" s="58">
        <v>-0.67932635549948184</v>
      </c>
      <c r="I1895" s="58">
        <v>0.46931012849352988</v>
      </c>
      <c r="J1895" s="58">
        <v>-1.3744836248738874</v>
      </c>
      <c r="K1895" s="59">
        <v>1.5315283284678911</v>
      </c>
      <c r="L1895" s="60">
        <f t="array" ref="L1895:O1895">TRANSPOSE(MMULT(Option!$B$25:$E$28, TRANSPOSE(H1895:K1895)))</f>
        <v>-0.67932635549948184</v>
      </c>
      <c r="M1895" s="60">
        <v>0.15839929544641768</v>
      </c>
      <c r="N1895" s="60">
        <v>-1.3560591056751961</v>
      </c>
      <c r="O1895" s="60">
        <v>0.89441446850378448</v>
      </c>
      <c r="P1895" s="56" t="str">
        <f t="shared" si="2348"/>
        <v>379/3</v>
      </c>
      <c r="R1895" s="80">
        <v>474</v>
      </c>
      <c r="S1895" s="3" t="s">
        <v>28</v>
      </c>
      <c r="T1895" s="60">
        <f t="array" aca="1" ref="T1895:T1898" ca="1">TRANSPOSE(OFFSET($L$3, MATCH($R1895 &amp; "/" &amp; T$2, $P$3:$P$5002, 0) - 1, 0, 1, $E$1))</f>
        <v>-0.6858615601241641</v>
      </c>
      <c r="U1895" s="60">
        <f t="array" aca="1" ref="U1895:U1898" ca="1">TRANSPOSE(OFFSET($L$3, MATCH($R1895 &amp; "/" &amp; U$2, $P$3:$P$5002, 0) - 1, 0, 1, $E$1))</f>
        <v>-0.28692868320269266</v>
      </c>
      <c r="V1895" s="60">
        <f t="array" aca="1" ref="V1895:V1898" ca="1">TRANSPOSE(OFFSET($L$3, MATCH($R1895 &amp; "/" &amp; V$2, $P$3:$P$5002, 0) - 1, 0, 1, $E$1))</f>
        <v>1.2966975274873611</v>
      </c>
      <c r="W1895" s="60">
        <f t="array" aca="1" ref="W1895:W1898" ca="1">TRANSPOSE(OFFSET($L$3, MATCH($R1895 &amp; "/" &amp; W$2, $P$3:$P$5002, 0) - 1, 0, 1, $E$1))</f>
        <v>-1.2284013210724811</v>
      </c>
      <c r="X1895" s="60">
        <f t="array" aca="1" ref="X1895:X1898" ca="1">TRANSPOSE(OFFSET($L$3, MATCH($R1895 &amp; "/" &amp; X$2, $P$3:$P$5002, 0) - 1, 0, 1, $E$1))</f>
        <v>1.4782011287303573E-3</v>
      </c>
      <c r="Y1895" s="52">
        <f ca="1">$B$11 * EXP(($E$3 - $C$11^2/2) * Y$2 + $C$11*SQRT(Y$2)*T1895)</f>
        <v>81.811000740829229</v>
      </c>
      <c r="Z1895" s="52">
        <f ca="1">Y1895 * EXP(($E$3 - $C$11^2/2) * (Z$2-Y$2) + $C$11*SQRT(Z$2-Y$2)*U1895)</f>
        <v>75.439658609487395</v>
      </c>
      <c r="AA1895" s="52">
        <f ca="1">Z1895 * EXP(($E$3 - $C$11^2/2) * (AA$2-Z$2) + $C$11*SQRT(AA$2-Z$2)*V1895)</f>
        <v>111.87054686411676</v>
      </c>
      <c r="AB1895" s="52">
        <f ca="1">AA1895 * EXP(($E$3 - $C$11^2/2) * (AB$2-AA$2) + $C$11*SQRT(AB$2-AA$2)*W1895)</f>
        <v>77.775150271617946</v>
      </c>
      <c r="AC1895" s="52">
        <f ca="1">AB1895 * EXP(($E$3 - $C$11^2/2) * (AC$2-AB$2) + $C$11*SQRT(AC$2-AB$2)*X1895)</f>
        <v>78.199670598978599</v>
      </c>
      <c r="AD1895" s="47"/>
      <c r="AE1895" s="3" t="s">
        <v>69</v>
      </c>
      <c r="AF1895" s="20" cm="1">
        <f t="array" aca="1" ref="AF1895" ca="1">MIN(Y1895:Y1898 / $D$11:$D$14)</f>
        <v>0.81811000740829232</v>
      </c>
      <c r="AG1895" s="20" cm="1">
        <f t="array" aca="1" ref="AG1895" ca="1">MIN(Z1895:Z1898 / $D$11:$D$14)</f>
        <v>0.75439658609487392</v>
      </c>
      <c r="AH1895" s="20" cm="1">
        <f t="array" aca="1" ref="AH1895" ca="1">MIN(AA1895:AA1898 / $D$11:$D$14)</f>
        <v>1.1187054686411677</v>
      </c>
      <c r="AI1895" s="20" cm="1">
        <f t="array" aca="1" ref="AI1895" ca="1">MIN(AB1895:AB1898 / $D$11:$D$14)</f>
        <v>0.77775150271617943</v>
      </c>
      <c r="AJ1895" s="20" cm="1">
        <f t="array" aca="1" ref="AJ1895" ca="1">MIN(AC1895:AC1898 / $D$11:$D$14)</f>
        <v>0.78199670598978599</v>
      </c>
      <c r="AK1895" s="72">
        <f t="array" aca="1" ref="AK1895" ca="1">SUMPRODUCT(AF1896:AJ1896, EXP(-$E$3*$AF$2:$AJ$2))</f>
        <v>105059.13932102706</v>
      </c>
      <c r="AL1895" s="70">
        <f ca="1">MAX(AC1896 - $D$11, 0) * EXP(-$E$2*$E$3)</f>
        <v>581.57097021100458</v>
      </c>
    </row>
    <row r="1896" spans="7:38" ht="14.55" customHeight="1" x14ac:dyDescent="0.3">
      <c r="G1896" s="3">
        <v>1894</v>
      </c>
      <c r="H1896" s="58">
        <v>0.3665338413433421</v>
      </c>
      <c r="I1896" s="58">
        <v>-1.597073389734907</v>
      </c>
      <c r="J1896" s="58">
        <v>1.4266666902484895</v>
      </c>
      <c r="K1896" s="59">
        <v>1.6756064508040314</v>
      </c>
      <c r="L1896" s="60">
        <f t="array" ref="L1896:O1896">TRANSPOSE(MMULT(Option!$B$25:$E$28, TRANSPOSE(H1896:K1896)))</f>
        <v>0.3665338413433421</v>
      </c>
      <c r="M1896" s="60">
        <v>-1.3171284032346471</v>
      </c>
      <c r="N1896" s="60">
        <v>0.98145726812341039</v>
      </c>
      <c r="O1896" s="60">
        <v>1.4417620172219827</v>
      </c>
      <c r="P1896" s="56" t="str">
        <f t="shared" si="2348"/>
        <v>379/4</v>
      </c>
      <c r="R1896" s="80"/>
      <c r="S1896" s="3" t="s">
        <v>29</v>
      </c>
      <c r="T1896" s="60">
        <f ca="1"/>
        <v>1.6989850379411342</v>
      </c>
      <c r="U1896" s="60">
        <f ca="1"/>
        <v>1.0911227089733258</v>
      </c>
      <c r="V1896" s="60">
        <f ca="1"/>
        <v>2.1989031798085836</v>
      </c>
      <c r="W1896" s="60">
        <f ca="1"/>
        <v>0.37272250519660521</v>
      </c>
      <c r="X1896" s="60">
        <f ca="1"/>
        <v>1.6757250956516354</v>
      </c>
      <c r="Y1896" s="52">
        <f ca="1">$B$12 * EXP(($E$3 - $C$12^2/2) * Y$2 + $C$12*SQRT(Y$2)*T1896)</f>
        <v>167.31289755000708</v>
      </c>
      <c r="Z1896" s="52">
        <f ca="1">Y1896 * EXP(($E$3 - $C$12^2/2) * (Z$2-Y$2) + $C$12*SQRT(Z$2-Y$2)*U1896)</f>
        <v>233.27138308571554</v>
      </c>
      <c r="AA1896" s="52">
        <f ca="1">Z1896 * EXP(($E$3 - $C$12^2/2) * (AA$2-Z$2) + $C$12*SQRT(AA$2-Z$2)*V1896)</f>
        <v>453.44476454705091</v>
      </c>
      <c r="AB1896" s="52">
        <f ca="1">AA1896 * EXP(($E$3 - $C$12^2/2) * (AB$2-AA$2) + $C$12*SQRT(AB$2-AA$2)*W1896)</f>
        <v>509.63267216887061</v>
      </c>
      <c r="AC1896" s="52">
        <f ca="1">AB1896 * EXP(($E$3 - $C$12^2/2) * (AC$2-AB$2) + $C$12*SQRT(AC$2-AB$2)*X1896)</f>
        <v>846.7519073586792</v>
      </c>
      <c r="AD1896" s="47"/>
      <c r="AE1896" s="3" t="s">
        <v>47</v>
      </c>
      <c r="AF1896" s="64">
        <f t="shared" ref="AF1896" ca="1" si="2394">($B$5*AF1898 + (1 + $B$6)*AF1897)*$B$2</f>
        <v>15000</v>
      </c>
      <c r="AG1896" s="64">
        <f t="shared" ref="AG1896" ca="1" si="2395">($B$5*AG1898 + (1 + $B$6)*AG1897)*$B$2</f>
        <v>0</v>
      </c>
      <c r="AH1896" s="64">
        <f t="shared" ref="AH1896" ca="1" si="2396">($B$5*AH1898 + (1 + $B$6)*AH1897)*$B$2</f>
        <v>15000</v>
      </c>
      <c r="AI1896" s="64">
        <f t="shared" ref="AI1896" ca="1" si="2397">($B$5*AI1898 + (1 + $B$6)*AI1897)*$B$2</f>
        <v>0</v>
      </c>
      <c r="AJ1896" s="64" cm="1">
        <f t="array" aca="1" ref="AJ1896" ca="1">($B$5*AJ1898 + (1 + $B$6)*AJ1897 + AND(NOT(AF1897:AJ1897)))*$B$2</f>
        <v>100000</v>
      </c>
      <c r="AK1896" s="73"/>
      <c r="AL1896" s="70"/>
    </row>
    <row r="1897" spans="7:38" ht="14.55" customHeight="1" x14ac:dyDescent="0.3">
      <c r="G1897" s="3">
        <v>1895</v>
      </c>
      <c r="H1897" s="58">
        <v>0.58491806872657415</v>
      </c>
      <c r="I1897" s="58">
        <v>1.0022878843053153</v>
      </c>
      <c r="J1897" s="58">
        <v>-0.69182335459554556</v>
      </c>
      <c r="K1897" s="59">
        <v>-0.19046872489590722</v>
      </c>
      <c r="L1897" s="60">
        <f t="array" ref="L1897:O1897">TRANSPOSE(MMULT(Option!$B$25:$E$28, TRANSPOSE(H1897:K1897)))</f>
        <v>0.58491806872657415</v>
      </c>
      <c r="M1897" s="60">
        <v>1.1525792470838794</v>
      </c>
      <c r="N1897" s="60">
        <v>-0.11120761147829028</v>
      </c>
      <c r="O1897" s="60">
        <v>0.19829004072383319</v>
      </c>
      <c r="P1897" s="56" t="str">
        <f t="shared" si="2348"/>
        <v>379/5</v>
      </c>
      <c r="R1897" s="80"/>
      <c r="S1897" s="3" t="s">
        <v>31</v>
      </c>
      <c r="T1897" s="60">
        <f ca="1"/>
        <v>-0.28051144755441626</v>
      </c>
      <c r="U1897" s="60">
        <f ca="1"/>
        <v>-0.49074823091021985</v>
      </c>
      <c r="V1897" s="60">
        <f ca="1"/>
        <v>1.3920314925844504</v>
      </c>
      <c r="W1897" s="60">
        <f ca="1"/>
        <v>-0.83952358584456188</v>
      </c>
      <c r="X1897" s="60">
        <f ca="1"/>
        <v>0.80888956828702452</v>
      </c>
      <c r="Y1897" s="52">
        <f ca="1">$B$13 * EXP(($E$3 - $C$13^2/2) * Y$2 + $C$13*SQRT(Y$2)*T1897)</f>
        <v>92.389815593357667</v>
      </c>
      <c r="Z1897" s="52">
        <f ca="1">Y1897 * EXP(($E$3 - $C$13^2/2) * (Z$2-Y$2) + $C$13*SQRT(Z$2-Y$2)*U1897)</f>
        <v>80.141376595892893</v>
      </c>
      <c r="AA1897" s="52">
        <f ca="1">Z1897 * EXP(($E$3 - $C$13^2/2) * (AA$2-Z$2) + $C$13*SQRT(AA$2-Z$2)*V1897)</f>
        <v>122.29078963186231</v>
      </c>
      <c r="AB1897" s="52">
        <f ca="1">AA1897 * EXP(($E$3 - $C$13^2/2) * (AB$2-AA$2) + $C$13*SQRT(AB$2-AA$2)*W1897)</f>
        <v>95.539966227461619</v>
      </c>
      <c r="AC1897" s="52">
        <f ca="1">AB1897 * EXP(($E$3 - $C$13^2/2) * (AC$2-AB$2) + $C$13*SQRT(AC$2-AB$2)*X1897)</f>
        <v>122.38986017715759</v>
      </c>
      <c r="AD1897" s="47"/>
      <c r="AE1897" s="3" t="s">
        <v>46</v>
      </c>
      <c r="AF1897" s="52" t="b">
        <f t="shared" ref="AF1897" ca="1" si="2398">AF1895 &gt;= $B$4</f>
        <v>0</v>
      </c>
      <c r="AG1897" s="52" t="b">
        <f t="array" aca="1" ref="AG1897" ca="1">AND(AG1895 &gt;= $B$4, NOT(OR($AF1897:AF1897)))</f>
        <v>0</v>
      </c>
      <c r="AH1897" s="52" t="b">
        <f t="array" aca="1" ref="AH1897" ca="1">AND(AH1895 &gt;= $B$4, NOT(OR($AF1897:AG1897)))</f>
        <v>0</v>
      </c>
      <c r="AI1897" s="52" t="b">
        <f t="array" aca="1" ref="AI1897" ca="1">AND(AI1895 &gt;= $B$4, NOT(OR($AF1897:AH1897)))</f>
        <v>0</v>
      </c>
      <c r="AJ1897" s="52" t="b">
        <f t="array" aca="1" ref="AJ1897" ca="1">AND(AJ1895 &gt;= $B$4, NOT(OR($AF1897:AI1897)))</f>
        <v>0</v>
      </c>
      <c r="AK1897" s="73"/>
      <c r="AL1897" s="70"/>
    </row>
    <row r="1898" spans="7:38" ht="14.55" customHeight="1" x14ac:dyDescent="0.3">
      <c r="G1898" s="3">
        <v>1896</v>
      </c>
      <c r="H1898" s="58">
        <v>0.34771868974039011</v>
      </c>
      <c r="I1898" s="58">
        <v>-1.2055627501549768</v>
      </c>
      <c r="J1898" s="58">
        <v>0.14898955100724243</v>
      </c>
      <c r="K1898" s="59">
        <v>-1.5278063740964789</v>
      </c>
      <c r="L1898" s="60">
        <f t="array" ref="L1898:O1898">TRANSPOSE(MMULT(Option!$B$25:$E$28, TRANSPOSE(H1898:K1898)))</f>
        <v>0.34771868974039011</v>
      </c>
      <c r="M1898" s="60">
        <v>-0.96582903562470723</v>
      </c>
      <c r="N1898" s="60">
        <v>-4.5743933640064377E-2</v>
      </c>
      <c r="O1898" s="60">
        <v>-1.4558583872567292</v>
      </c>
      <c r="P1898" s="56" t="str">
        <f t="shared" si="2348"/>
        <v>380/1</v>
      </c>
      <c r="R1898" s="80"/>
      <c r="S1898" s="3" t="s">
        <v>30</v>
      </c>
      <c r="T1898" s="60">
        <f ca="1"/>
        <v>1.4681444836610349</v>
      </c>
      <c r="U1898" s="60">
        <f ca="1"/>
        <v>-0.41681298725579197</v>
      </c>
      <c r="V1898" s="60">
        <f ca="1"/>
        <v>1.8980784176222567</v>
      </c>
      <c r="W1898" s="60">
        <f ca="1"/>
        <v>0.39342023574747992</v>
      </c>
      <c r="X1898" s="60">
        <f ca="1"/>
        <v>1.4333045924652508</v>
      </c>
      <c r="Y1898" s="52">
        <f ca="1">$B$14 * EXP(($E$3 - $C$14^2/2) * Y$2 + $C$14*SQRT(Y$2)*T1898)</f>
        <v>156.11821848955958</v>
      </c>
      <c r="Z1898" s="52">
        <f ca="1">Y1898 * EXP(($E$3 - $C$14^2/2) * (Z$2-Y$2) + $C$14*SQRT(Z$2-Y$2)*U1898)</f>
        <v>138.45836059619938</v>
      </c>
      <c r="AA1898" s="52">
        <f ca="1">Z1898 * EXP(($E$3 - $C$14^2/2) * (AA$2-Z$2) + $C$14*SQRT(AA$2-Z$2)*V1898)</f>
        <v>245.91677365062139</v>
      </c>
      <c r="AB1898" s="52">
        <f ca="1">AA1898 * EXP(($E$3 - $C$14^2/2) * (AB$2-AA$2) + $C$14*SQRT(AB$2-AA$2)*W1898)</f>
        <v>278.11069862397824</v>
      </c>
      <c r="AC1898" s="52">
        <f ca="1">AB1898 * EXP(($E$3 - $C$14^2/2) * (AC$2-AB$2) + $C$14*SQRT(AC$2-AB$2)*X1898)</f>
        <v>429.66705095601441</v>
      </c>
      <c r="AD1898" s="47"/>
      <c r="AE1898" s="3" t="s">
        <v>68</v>
      </c>
      <c r="AF1898" s="52" t="b">
        <f ca="1">AND(AF1895&gt;$B$3, NOT(OR($AF1897:AF1897)))</f>
        <v>1</v>
      </c>
      <c r="AG1898" s="52" t="b">
        <f ca="1">AND(AG1895&gt;$B$3, NOT(OR($AF1897:AG1897)))</f>
        <v>0</v>
      </c>
      <c r="AH1898" s="52" t="b">
        <f ca="1">AND(AH1895&gt;$B$3, NOT(OR($AF1897:AH1897)))</f>
        <v>1</v>
      </c>
      <c r="AI1898" s="52" t="b">
        <f ca="1">AND(AI1895&gt;$B$3, NOT(OR($AF1897:AI1897)))</f>
        <v>0</v>
      </c>
      <c r="AJ1898" s="52" t="b">
        <f ca="1">AND(AJ1895&gt;$B$3, NOT(OR($AF1897:AJ1897)))</f>
        <v>0</v>
      </c>
      <c r="AK1898" s="74"/>
      <c r="AL1898" s="70"/>
    </row>
    <row r="1899" spans="7:38" ht="14.55" customHeight="1" x14ac:dyDescent="0.3">
      <c r="G1899" s="3">
        <v>1897</v>
      </c>
      <c r="H1899" s="58">
        <v>0.26325695629095164</v>
      </c>
      <c r="I1899" s="58">
        <v>-0.93300315547573687</v>
      </c>
      <c r="J1899" s="58">
        <v>-0.93063908174913168</v>
      </c>
      <c r="K1899" s="59">
        <v>0.43561882567586274</v>
      </c>
      <c r="L1899" s="60">
        <f t="array" ref="L1899:O1899">TRANSPOSE(MMULT(Option!$B$25:$E$28, TRANSPOSE(H1899:K1899)))</f>
        <v>0.26325695629095164</v>
      </c>
      <c r="M1899" s="60">
        <v>-0.74980873420366256</v>
      </c>
      <c r="N1899" s="60">
        <v>-0.95640446668030621</v>
      </c>
      <c r="O1899" s="60">
        <v>5.2384732187203076E-2</v>
      </c>
      <c r="P1899" s="56" t="str">
        <f t="shared" si="2348"/>
        <v>380/2</v>
      </c>
      <c r="R1899" s="80">
        <v>475</v>
      </c>
      <c r="S1899" s="3" t="s">
        <v>28</v>
      </c>
      <c r="T1899" s="60">
        <f t="array" aca="1" ref="T1899:T1902" ca="1">TRANSPOSE(OFFSET($L$3, MATCH($R1899 &amp; "/" &amp; T$2, $P$3:$P$5002, 0) - 1, 0, 1, $E$1))</f>
        <v>0.90309200123609534</v>
      </c>
      <c r="U1899" s="60">
        <f t="array" aca="1" ref="U1899:U1902" ca="1">TRANSPOSE(OFFSET($L$3, MATCH($R1899 &amp; "/" &amp; U$2, $P$3:$P$5002, 0) - 1, 0, 1, $E$1))</f>
        <v>1.3398583435229425</v>
      </c>
      <c r="V1899" s="60">
        <f t="array" aca="1" ref="V1899:V1902" ca="1">TRANSPOSE(OFFSET($L$3, MATCH($R1899 &amp; "/" &amp; V$2, $P$3:$P$5002, 0) - 1, 0, 1, $E$1))</f>
        <v>1.6234433812909288</v>
      </c>
      <c r="W1899" s="60">
        <f t="array" aca="1" ref="W1899:W1902" ca="1">TRANSPOSE(OFFSET($L$3, MATCH($R1899 &amp; "/" &amp; W$2, $P$3:$P$5002, 0) - 1, 0, 1, $E$1))</f>
        <v>0.26095655435848175</v>
      </c>
      <c r="X1899" s="60">
        <f t="array" aca="1" ref="X1899:X1902" ca="1">TRANSPOSE(OFFSET($L$3, MATCH($R1899 &amp; "/" &amp; X$2, $P$3:$P$5002, 0) - 1, 0, 1, $E$1))</f>
        <v>-0.21970767548394116</v>
      </c>
      <c r="Y1899" s="52">
        <f ca="1">$B$11 * EXP(($E$3 - $C$11^2/2) * Y$2 + $C$11*SQRT(Y$2)*T1899)</f>
        <v>131.77524557844458</v>
      </c>
      <c r="Z1899" s="52">
        <f ca="1">Y1899 * EXP(($E$3 - $C$11^2/2) * (Z$2-Y$2) + $C$11*SQRT(Z$2-Y$2)*U1899)</f>
        <v>197.95807966510026</v>
      </c>
      <c r="AA1899" s="52">
        <f ca="1">Z1899 * EXP(($E$3 - $C$11^2/2) * (AA$2-Z$2) + $C$11*SQRT(AA$2-Z$2)*V1899)</f>
        <v>323.78778084734245</v>
      </c>
      <c r="AB1899" s="52">
        <f ca="1">AA1899 * EXP(($E$3 - $C$11^2/2) * (AB$2-AA$2) + $C$11*SQRT(AB$2-AA$2)*W1899)</f>
        <v>351.90993279324795</v>
      </c>
      <c r="AC1899" s="52">
        <f ca="1">AB1899 * EXP(($E$3 - $C$11^2/2) * (AC$2-AB$2) + $C$11*SQRT(AC$2-AB$2)*X1899)</f>
        <v>331.11407963559515</v>
      </c>
      <c r="AD1899" s="47"/>
      <c r="AE1899" s="3" t="s">
        <v>69</v>
      </c>
      <c r="AF1899" s="20" cm="1">
        <f t="array" aca="1" ref="AF1899" ca="1">MIN(Y1899:Y1902 / $D$11:$D$14)</f>
        <v>1.0889463267132762</v>
      </c>
      <c r="AG1899" s="20" cm="1">
        <f t="array" aca="1" ref="AG1899" ca="1">MIN(Z1899:Z1902 / $D$11:$D$14)</f>
        <v>1.2047960065964893</v>
      </c>
      <c r="AH1899" s="20" cm="1">
        <f t="array" aca="1" ref="AH1899" ca="1">MIN(AA1899:AA1902 / $D$11:$D$14)</f>
        <v>1.6626567562003003</v>
      </c>
      <c r="AI1899" s="20" cm="1">
        <f t="array" aca="1" ref="AI1899" ca="1">MIN(AB1899:AB1902 / $D$11:$D$14)</f>
        <v>2.0269086332940369</v>
      </c>
      <c r="AJ1899" s="20" cm="1">
        <f t="array" aca="1" ref="AJ1899" ca="1">MIN(AC1899:AC1902 / $D$11:$D$14)</f>
        <v>1.9983254482477548</v>
      </c>
      <c r="AK1899" s="72">
        <f t="array" aca="1" ref="AK1899" ca="1">SUMPRODUCT(AF1900:AJ1900, EXP(-$E$3*$AF$2:$AJ$2))</f>
        <v>118215.34016268118</v>
      </c>
      <c r="AL1899" s="70">
        <f ca="1">MAX(AC1900 - $D$11, 0) * EXP(-$E$2*$E$3)</f>
        <v>174.16759140900564</v>
      </c>
    </row>
    <row r="1900" spans="7:38" ht="14.55" customHeight="1" x14ac:dyDescent="0.3">
      <c r="G1900" s="3">
        <v>1898</v>
      </c>
      <c r="H1900" s="58">
        <v>-0.17968738373676152</v>
      </c>
      <c r="I1900" s="58">
        <v>0.61095216597786595</v>
      </c>
      <c r="J1900" s="58">
        <v>-1.2097101060707645</v>
      </c>
      <c r="K1900" s="59">
        <v>-1.7567884617250336</v>
      </c>
      <c r="L1900" s="60">
        <f t="array" ref="L1900:O1900">TRANSPOSE(MMULT(Option!$B$25:$E$28, TRANSPOSE(H1900:K1900)))</f>
        <v>-0.17968738373676152</v>
      </c>
      <c r="M1900" s="60">
        <v>0.48807195582345431</v>
      </c>
      <c r="N1900" s="60">
        <v>-0.97439068494587799</v>
      </c>
      <c r="O1900" s="60">
        <v>-1.6524251172380453</v>
      </c>
      <c r="P1900" s="56" t="str">
        <f t="shared" si="2348"/>
        <v>380/3</v>
      </c>
      <c r="R1900" s="80"/>
      <c r="S1900" s="3" t="s">
        <v>29</v>
      </c>
      <c r="T1900" s="60">
        <f ca="1"/>
        <v>1.498578338596477</v>
      </c>
      <c r="U1900" s="60">
        <f ca="1"/>
        <v>0.71352319677645248</v>
      </c>
      <c r="V1900" s="60">
        <f ca="1"/>
        <v>2.3621447506209079</v>
      </c>
      <c r="W1900" s="60">
        <f ca="1"/>
        <v>-0.19578261782031775</v>
      </c>
      <c r="X1900" s="60">
        <f ca="1"/>
        <v>-0.54697017092668732</v>
      </c>
      <c r="Y1900" s="52">
        <f ca="1">$B$12 * EXP(($E$3 - $C$12^2/2) * Y$2 + $C$12*SQRT(Y$2)*T1900)</f>
        <v>157.55012909081182</v>
      </c>
      <c r="Z1900" s="52">
        <f ca="1">Y1900 * EXP(($E$3 - $C$12^2/2) * (Z$2-Y$2) + $C$12*SQRT(Z$2-Y$2)*U1900)</f>
        <v>196.1344996516695</v>
      </c>
      <c r="AA1900" s="52">
        <f ca="1">Z1900 * EXP(($E$3 - $C$12^2/2) * (AA$2-Z$2) + $C$12*SQRT(AA$2-Z$2)*V1900)</f>
        <v>400.39200182769349</v>
      </c>
      <c r="AB1900" s="52">
        <f ca="1">AA1900 * EXP(($E$3 - $C$12^2/2) * (AB$2-AA$2) + $C$12*SQRT(AB$2-AA$2)*W1900)</f>
        <v>379.44485871129183</v>
      </c>
      <c r="AC1900" s="52">
        <f ca="1">AB1900 * EXP(($E$3 - $C$12^2/2) * (AC$2-AB$2) + $C$12*SQRT(AC$2-AB$2)*X1900)</f>
        <v>323.63561413244878</v>
      </c>
      <c r="AD1900" s="47"/>
      <c r="AE1900" s="3" t="s">
        <v>47</v>
      </c>
      <c r="AF1900" s="64">
        <f t="shared" ref="AF1900" ca="1" si="2399">($B$5*AF1902 + (1 + $B$6)*AF1901)*$B$2</f>
        <v>15000</v>
      </c>
      <c r="AG1900" s="64">
        <f t="shared" ref="AG1900" ca="1" si="2400">($B$5*AG1902 + (1 + $B$6)*AG1901)*$B$2</f>
        <v>15000</v>
      </c>
      <c r="AH1900" s="64">
        <f t="shared" ref="AH1900" ca="1" si="2401">($B$5*AH1902 + (1 + $B$6)*AH1901)*$B$2</f>
        <v>105000</v>
      </c>
      <c r="AI1900" s="64">
        <f t="shared" ref="AI1900" ca="1" si="2402">($B$5*AI1902 + (1 + $B$6)*AI1901)*$B$2</f>
        <v>0</v>
      </c>
      <c r="AJ1900" s="64" cm="1">
        <f t="array" aca="1" ref="AJ1900" ca="1">($B$5*AJ1902 + (1 + $B$6)*AJ1901 + AND(NOT(AF1901:AJ1901)))*$B$2</f>
        <v>0</v>
      </c>
      <c r="AK1900" s="73"/>
      <c r="AL1900" s="70"/>
    </row>
    <row r="1901" spans="7:38" ht="14.55" customHeight="1" x14ac:dyDescent="0.3">
      <c r="G1901" s="3">
        <v>1899</v>
      </c>
      <c r="H1901" s="58">
        <v>0.23060468867827741</v>
      </c>
      <c r="I1901" s="58">
        <v>-0.56504364559864995</v>
      </c>
      <c r="J1901" s="58">
        <v>0.17595362395326103</v>
      </c>
      <c r="K1901" s="59">
        <v>-9.5712039318318291E-3</v>
      </c>
      <c r="L1901" s="60">
        <f t="array" ref="L1901:O1901">TRANSPOSE(MMULT(Option!$B$25:$E$28, TRANSPOSE(H1901:K1901)))</f>
        <v>0.23060468867827741</v>
      </c>
      <c r="M1901" s="60">
        <v>-0.42562917991061194</v>
      </c>
      <c r="N1901" s="60">
        <v>9.8820555797153153E-2</v>
      </c>
      <c r="O1901" s="60">
        <v>-2.9574941689743464E-2</v>
      </c>
      <c r="P1901" s="56" t="str">
        <f t="shared" si="2348"/>
        <v>380/4</v>
      </c>
      <c r="R1901" s="80"/>
      <c r="S1901" s="3" t="s">
        <v>31</v>
      </c>
      <c r="T1901" s="60">
        <f ca="1"/>
        <v>1.6351426175917501</v>
      </c>
      <c r="U1901" s="60">
        <f ca="1"/>
        <v>0.58986750089174589</v>
      </c>
      <c r="V1901" s="60">
        <f ca="1"/>
        <v>2.8152110387989651</v>
      </c>
      <c r="W1901" s="60">
        <f ca="1"/>
        <v>0.10575225285438491</v>
      </c>
      <c r="X1901" s="60">
        <f ca="1"/>
        <v>-1.7842860775797014</v>
      </c>
      <c r="Y1901" s="52">
        <f ca="1">$B$13 * EXP(($E$3 - $C$13^2/2) * Y$2 + $C$13*SQRT(Y$2)*T1901)</f>
        <v>164.13889190511364</v>
      </c>
      <c r="Z1901" s="52">
        <f ca="1">Y1901 * EXP(($E$3 - $C$13^2/2) * (Z$2-Y$2) + $C$13*SQRT(Z$2-Y$2)*U1901)</f>
        <v>196.89551779737596</v>
      </c>
      <c r="AA1901" s="52">
        <f ca="1">Z1901 * EXP(($E$3 - $C$13^2/2) * (AA$2-Z$2) + $C$13*SQRT(AA$2-Z$2)*V1901)</f>
        <v>460.46485481957558</v>
      </c>
      <c r="AB1901" s="52">
        <f ca="1">AA1901 * EXP(($E$3 - $C$13^2/2) * (AB$2-AA$2) + $C$13*SQRT(AB$2-AA$2)*W1901)</f>
        <v>477.69010628255006</v>
      </c>
      <c r="AC1901" s="52">
        <f ca="1">AB1901 * EXP(($E$3 - $C$13^2/2) * (AC$2-AB$2) + $C$13*SQRT(AC$2-AB$2)*X1901)</f>
        <v>281.09041685795256</v>
      </c>
      <c r="AD1901" s="47"/>
      <c r="AE1901" s="3" t="s">
        <v>46</v>
      </c>
      <c r="AF1901" s="52" t="b">
        <f t="shared" ref="AF1901" ca="1" si="2403">AF1899 &gt;= $B$4</f>
        <v>0</v>
      </c>
      <c r="AG1901" s="52" t="b">
        <f t="array" aca="1" ref="AG1901" ca="1">AND(AG1899 &gt;= $B$4, NOT(OR($AF1901:AF1901)))</f>
        <v>0</v>
      </c>
      <c r="AH1901" s="52" t="b">
        <f t="array" aca="1" ref="AH1901" ca="1">AND(AH1899 &gt;= $B$4, NOT(OR($AF1901:AG1901)))</f>
        <v>1</v>
      </c>
      <c r="AI1901" s="52" t="b">
        <f t="array" aca="1" ref="AI1901" ca="1">AND(AI1899 &gt;= $B$4, NOT(OR($AF1901:AH1901)))</f>
        <v>0</v>
      </c>
      <c r="AJ1901" s="52" t="b">
        <f t="array" aca="1" ref="AJ1901" ca="1">AND(AJ1899 &gt;= $B$4, NOT(OR($AF1901:AI1901)))</f>
        <v>0</v>
      </c>
      <c r="AK1901" s="73"/>
      <c r="AL1901" s="70"/>
    </row>
    <row r="1902" spans="7:38" ht="14.55" customHeight="1" x14ac:dyDescent="0.3">
      <c r="G1902" s="3">
        <v>1900</v>
      </c>
      <c r="H1902" s="58">
        <v>-0.88957281851301306</v>
      </c>
      <c r="I1902" s="58">
        <v>-0.45912069944423323</v>
      </c>
      <c r="J1902" s="58">
        <v>-1.3236559020792193</v>
      </c>
      <c r="K1902" s="59">
        <v>1.8460017187186695</v>
      </c>
      <c r="L1902" s="60">
        <f t="array" ref="L1902:O1902">TRANSPOSE(MMULT(Option!$B$25:$E$28, TRANSPOSE(H1902:K1902)))</f>
        <v>-0.88957281851301306</v>
      </c>
      <c r="M1902" s="60">
        <v>-0.77662019907005897</v>
      </c>
      <c r="N1902" s="60">
        <v>-1.6386354501389577</v>
      </c>
      <c r="O1902" s="60">
        <v>0.84641510167667389</v>
      </c>
      <c r="P1902" s="56" t="str">
        <f t="shared" si="2348"/>
        <v>380/5</v>
      </c>
      <c r="R1902" s="80"/>
      <c r="S1902" s="3" t="s">
        <v>30</v>
      </c>
      <c r="T1902" s="60">
        <f ca="1"/>
        <v>0.26736851990507537</v>
      </c>
      <c r="U1902" s="60">
        <f ca="1"/>
        <v>0.32033235836176382</v>
      </c>
      <c r="V1902" s="60">
        <f ca="1"/>
        <v>1.0570217168887996</v>
      </c>
      <c r="W1902" s="60">
        <f ca="1"/>
        <v>0.64365004354887934</v>
      </c>
      <c r="X1902" s="60">
        <f ca="1"/>
        <v>-6.4007458795847127E-2</v>
      </c>
      <c r="Y1902" s="52">
        <f ca="1">$B$14 * EXP(($E$3 - $C$14^2/2) * Y$2 + $C$14*SQRT(Y$2)*T1902)</f>
        <v>108.89463267132761</v>
      </c>
      <c r="Z1902" s="52">
        <f ca="1">Y1902 * EXP(($E$3 - $C$14^2/2) * (Z$2-Y$2) + $C$14*SQRT(Z$2-Y$2)*U1902)</f>
        <v>120.47960065964894</v>
      </c>
      <c r="AA1902" s="52">
        <f ca="1">Z1902 * EXP(($E$3 - $C$14^2/2) * (AA$2-Z$2) + $C$14*SQRT(AA$2-Z$2)*V1902)</f>
        <v>166.26567562003004</v>
      </c>
      <c r="AB1902" s="52">
        <f ca="1">AA1902 * EXP(($E$3 - $C$14^2/2) * (AB$2-AA$2) + $C$14*SQRT(AB$2-AA$2)*W1902)</f>
        <v>202.6908633294037</v>
      </c>
      <c r="AC1902" s="52">
        <f ca="1">AB1902 * EXP(($E$3 - $C$14^2/2) * (AC$2-AB$2) + $C$14*SQRT(AC$2-AB$2)*X1902)</f>
        <v>199.83254482477548</v>
      </c>
      <c r="AD1902" s="47"/>
      <c r="AE1902" s="3" t="s">
        <v>68</v>
      </c>
      <c r="AF1902" s="52" t="b">
        <f ca="1">AND(AF1899&gt;$B$3, NOT(OR($AF1901:AF1901)))</f>
        <v>1</v>
      </c>
      <c r="AG1902" s="52" t="b">
        <f ca="1">AND(AG1899&gt;$B$3, NOT(OR($AF1901:AG1901)))</f>
        <v>1</v>
      </c>
      <c r="AH1902" s="52" t="b">
        <f ca="1">AND(AH1899&gt;$B$3, NOT(OR($AF1901:AH1901)))</f>
        <v>0</v>
      </c>
      <c r="AI1902" s="52" t="b">
        <f ca="1">AND(AI1899&gt;$B$3, NOT(OR($AF1901:AI1901)))</f>
        <v>0</v>
      </c>
      <c r="AJ1902" s="52" t="b">
        <f ca="1">AND(AJ1899&gt;$B$3, NOT(OR($AF1901:AJ1901)))</f>
        <v>0</v>
      </c>
      <c r="AK1902" s="74"/>
      <c r="AL1902" s="70"/>
    </row>
    <row r="1903" spans="7:38" ht="14.55" customHeight="1" x14ac:dyDescent="0.3">
      <c r="G1903" s="3">
        <v>1901</v>
      </c>
      <c r="H1903" s="58">
        <v>0.84225439556990611</v>
      </c>
      <c r="I1903" s="58">
        <v>-0.37379141611215083</v>
      </c>
      <c r="J1903" s="58">
        <v>-0.15615258951388558</v>
      </c>
      <c r="K1903" s="59">
        <v>0.23289480796739592</v>
      </c>
      <c r="L1903" s="60">
        <f t="array" ref="L1903:O1903">TRANSPOSE(MMULT(Option!$B$25:$E$28, TRANSPOSE(H1903:K1903)))</f>
        <v>0.84225439556990611</v>
      </c>
      <c r="M1903" s="60">
        <v>-5.6837334637709347E-3</v>
      </c>
      <c r="N1903" s="60">
        <v>0.10186979802524856</v>
      </c>
      <c r="O1903" s="60">
        <v>0.40798152278729105</v>
      </c>
      <c r="P1903" s="56" t="str">
        <f t="shared" si="2348"/>
        <v>381/1</v>
      </c>
      <c r="R1903" s="80">
        <v>476</v>
      </c>
      <c r="S1903" s="3" t="s">
        <v>28</v>
      </c>
      <c r="T1903" s="60">
        <f t="array" aca="1" ref="T1903:T1906" ca="1">TRANSPOSE(OFFSET($L$3, MATCH($R1903 &amp; "/" &amp; T$2, $P$3:$P$5002, 0) - 1, 0, 1, $E$1))</f>
        <v>-0.43460222616853483</v>
      </c>
      <c r="U1903" s="60">
        <f t="array" aca="1" ref="U1903:U1906" ca="1">TRANSPOSE(OFFSET($L$3, MATCH($R1903 &amp; "/" &amp; U$2, $P$3:$P$5002, 0) - 1, 0, 1, $E$1))</f>
        <v>0.65300752225935821</v>
      </c>
      <c r="V1903" s="60">
        <f t="array" aca="1" ref="V1903:V1906" ca="1">TRANSPOSE(OFFSET($L$3, MATCH($R1903 &amp; "/" &amp; V$2, $P$3:$P$5002, 0) - 1, 0, 1, $E$1))</f>
        <v>0.22654429789318761</v>
      </c>
      <c r="W1903" s="60">
        <f t="array" aca="1" ref="W1903:W1906" ca="1">TRANSPOSE(OFFSET($L$3, MATCH($R1903 &amp; "/" &amp; W$2, $P$3:$P$5002, 0) - 1, 0, 1, $E$1))</f>
        <v>0.72199557170318418</v>
      </c>
      <c r="X1903" s="60">
        <f t="array" aca="1" ref="X1903:X1906" ca="1">TRANSPOSE(OFFSET($L$3, MATCH($R1903 &amp; "/" &amp; X$2, $P$3:$P$5002, 0) - 1, 0, 1, $E$1))</f>
        <v>-1.8924418403159857</v>
      </c>
      <c r="Y1903" s="52">
        <f ca="1">$B$11 * EXP(($E$3 - $C$11^2/2) * Y$2 + $C$11*SQRT(Y$2)*T1903)</f>
        <v>88.216102831788575</v>
      </c>
      <c r="Z1903" s="52">
        <f ca="1">Y1903 * EXP(($E$3 - $C$11^2/2) * (Z$2-Y$2) + $C$11*SQRT(Z$2-Y$2)*U1903)</f>
        <v>107.844650986213</v>
      </c>
      <c r="AA1903" s="52">
        <f ca="1">Z1903 * EXP(($E$3 - $C$11^2/2) * (AA$2-Z$2) + $C$11*SQRT(AA$2-Z$2)*V1903)</f>
        <v>116.0075255210231</v>
      </c>
      <c r="AB1903" s="52">
        <f ca="1">AA1903 * EXP(($E$3 - $C$11^2/2) * (AB$2-AA$2) + $C$11*SQRT(AB$2-AA$2)*W1903)</f>
        <v>144.78555775181104</v>
      </c>
      <c r="AC1903" s="52">
        <f ca="1">AB1903 * EXP(($E$3 - $C$11^2/2) * (AC$2-AB$2) + $C$11*SQRT(AC$2-AB$2)*X1903)</f>
        <v>82.477141613639603</v>
      </c>
      <c r="AD1903" s="47"/>
      <c r="AE1903" s="3" t="s">
        <v>69</v>
      </c>
      <c r="AF1903" s="20" cm="1">
        <f t="array" aca="1" ref="AF1903" ca="1">MIN(Y1903:Y1906 / $D$11:$D$14)</f>
        <v>0.87716615817707888</v>
      </c>
      <c r="AG1903" s="20" cm="1">
        <f t="array" aca="1" ref="AG1903" ca="1">MIN(Z1903:Z1906 / $D$11:$D$14)</f>
        <v>0.85908420238014571</v>
      </c>
      <c r="AH1903" s="20" cm="1">
        <f t="array" aca="1" ref="AH1903" ca="1">MIN(AA1903:AA1906 / $D$11:$D$14)</f>
        <v>0.63313831824843392</v>
      </c>
      <c r="AI1903" s="20" cm="1">
        <f t="array" aca="1" ref="AI1903" ca="1">MIN(AB1903:AB1906 / $D$11:$D$14)</f>
        <v>0.51679056426570535</v>
      </c>
      <c r="AJ1903" s="20" cm="1">
        <f t="array" aca="1" ref="AJ1903" ca="1">MIN(AC1903:AC1906 / $D$11:$D$14)</f>
        <v>0.3551123902513702</v>
      </c>
      <c r="AK1903" s="72">
        <f t="array" aca="1" ref="AK1903" ca="1">SUMPRODUCT(AF1904:AJ1904, EXP(-$E$3*$AF$2:$AJ$2))</f>
        <v>105721.0809451906</v>
      </c>
      <c r="AL1903" s="70">
        <f ca="1">MAX(AC1904 - $D$11, 0) * EXP(-$E$2*$E$3)</f>
        <v>0</v>
      </c>
    </row>
    <row r="1904" spans="7:38" ht="14.55" customHeight="1" x14ac:dyDescent="0.3">
      <c r="G1904" s="3">
        <v>1902</v>
      </c>
      <c r="H1904" s="58">
        <v>-0.77529690257941808</v>
      </c>
      <c r="I1904" s="58">
        <v>-0.48739020649571618</v>
      </c>
      <c r="J1904" s="58">
        <v>-0.29365331367182868</v>
      </c>
      <c r="K1904" s="59">
        <v>0.67626242252410784</v>
      </c>
      <c r="L1904" s="60">
        <f t="array" ref="L1904:O1904">TRANSPOSE(MMULT(Option!$B$25:$E$28, TRANSPOSE(H1904:K1904)))</f>
        <v>-0.77529690257941808</v>
      </c>
      <c r="M1904" s="60">
        <v>-0.75681926388112264</v>
      </c>
      <c r="N1904" s="60">
        <v>-0.69566613734210758</v>
      </c>
      <c r="O1904" s="60">
        <v>8.4053805923878455E-2</v>
      </c>
      <c r="P1904" s="56" t="str">
        <f t="shared" si="2348"/>
        <v>381/2</v>
      </c>
      <c r="R1904" s="80"/>
      <c r="S1904" s="3" t="s">
        <v>29</v>
      </c>
      <c r="T1904" s="60">
        <f ca="1"/>
        <v>-0.4535294751736737</v>
      </c>
      <c r="U1904" s="60">
        <f ca="1"/>
        <v>-8.6098318414531916E-2</v>
      </c>
      <c r="V1904" s="60">
        <f ca="1"/>
        <v>-1.0339267679700332</v>
      </c>
      <c r="W1904" s="60">
        <f ca="1"/>
        <v>-0.69350405404249649</v>
      </c>
      <c r="X1904" s="60">
        <f ca="1"/>
        <v>-1.2673445422462457</v>
      </c>
      <c r="Y1904" s="52">
        <f ca="1">$B$12 * EXP(($E$3 - $C$12^2/2) * Y$2 + $C$12*SQRT(Y$2)*T1904)</f>
        <v>87.71661581770789</v>
      </c>
      <c r="Z1904" s="52">
        <f ca="1">Y1904 * EXP(($E$3 - $C$12^2/2) * (Z$2-Y$2) + $C$12*SQRT(Z$2-Y$2)*U1904)</f>
        <v>85.908420238014571</v>
      </c>
      <c r="AA1904" s="52">
        <f ca="1">Z1904 * EXP(($E$3 - $C$12^2/2) * (AA$2-Z$2) + $C$12*SQRT(AA$2-Z$2)*V1904)</f>
        <v>63.31383182484339</v>
      </c>
      <c r="AB1904" s="52">
        <f ca="1">AA1904 * EXP(($E$3 - $C$12^2/2) * (AB$2-AA$2) + $C$12*SQRT(AB$2-AA$2)*W1904)</f>
        <v>51.679056426570533</v>
      </c>
      <c r="AC1904" s="52">
        <f ca="1">AB1904 * EXP(($E$3 - $C$12^2/2) * (AC$2-AB$2) + $C$12*SQRT(AC$2-AB$2)*X1904)</f>
        <v>35.511239025137023</v>
      </c>
      <c r="AD1904" s="47"/>
      <c r="AE1904" s="3" t="s">
        <v>47</v>
      </c>
      <c r="AF1904" s="64">
        <f t="shared" ref="AF1904" ca="1" si="2404">($B$5*AF1906 + (1 + $B$6)*AF1905)*$B$2</f>
        <v>15000</v>
      </c>
      <c r="AG1904" s="64">
        <f t="shared" ref="AG1904" ca="1" si="2405">($B$5*AG1906 + (1 + $B$6)*AG1905)*$B$2</f>
        <v>15000</v>
      </c>
      <c r="AH1904" s="64">
        <f t="shared" ref="AH1904" ca="1" si="2406">($B$5*AH1906 + (1 + $B$6)*AH1905)*$B$2</f>
        <v>0</v>
      </c>
      <c r="AI1904" s="64">
        <f t="shared" ref="AI1904" ca="1" si="2407">($B$5*AI1906 + (1 + $B$6)*AI1905)*$B$2</f>
        <v>0</v>
      </c>
      <c r="AJ1904" s="64" cm="1">
        <f t="array" aca="1" ref="AJ1904" ca="1">($B$5*AJ1906 + (1 + $B$6)*AJ1905 + AND(NOT(AF1905:AJ1905)))*$B$2</f>
        <v>100000</v>
      </c>
      <c r="AK1904" s="73"/>
      <c r="AL1904" s="70"/>
    </row>
    <row r="1905" spans="7:38" ht="14.55" customHeight="1" x14ac:dyDescent="0.3">
      <c r="G1905" s="3">
        <v>1903</v>
      </c>
      <c r="H1905" s="58">
        <v>-0.18800365751759812</v>
      </c>
      <c r="I1905" s="58">
        <v>-0.63043585364236587</v>
      </c>
      <c r="J1905" s="58">
        <v>-0.18530140864990557</v>
      </c>
      <c r="K1905" s="59">
        <v>-0.24380864467524882</v>
      </c>
      <c r="L1905" s="60">
        <f t="array" ref="L1905:O1905">TRANSPOSE(MMULT(Option!$B$25:$E$28, TRANSPOSE(H1905:K1905)))</f>
        <v>-0.18800365751759812</v>
      </c>
      <c r="M1905" s="60">
        <v>-0.65300546703308782</v>
      </c>
      <c r="N1905" s="60">
        <v>-0.40304041369721388</v>
      </c>
      <c r="O1905" s="60">
        <v>-0.48524070264682417</v>
      </c>
      <c r="P1905" s="56" t="str">
        <f t="shared" si="2348"/>
        <v>381/3</v>
      </c>
      <c r="R1905" s="80"/>
      <c r="S1905" s="3" t="s">
        <v>31</v>
      </c>
      <c r="T1905" s="60">
        <f ca="1"/>
        <v>0.42276295496402294</v>
      </c>
      <c r="U1905" s="60">
        <f ca="1"/>
        <v>-0.84243732975608498</v>
      </c>
      <c r="V1905" s="60">
        <f ca="1"/>
        <v>0.286524795308574</v>
      </c>
      <c r="W1905" s="60">
        <f ca="1"/>
        <v>-1.0518107672326862</v>
      </c>
      <c r="X1905" s="60">
        <f ca="1"/>
        <v>-1.4340926202982698</v>
      </c>
      <c r="Y1905" s="52">
        <f ca="1">$B$13 * EXP(($E$3 - $C$13^2/2) * Y$2 + $C$13*SQRT(Y$2)*T1905)</f>
        <v>114.09130769213081</v>
      </c>
      <c r="Z1905" s="52">
        <f ca="1">Y1905 * EXP(($E$3 - $C$13^2/2) * (Z$2-Y$2) + $C$13*SQRT(Z$2-Y$2)*U1905)</f>
        <v>89.056221590037609</v>
      </c>
      <c r="AA1905" s="52">
        <f ca="1">Z1905 * EXP(($E$3 - $C$13^2/2) * (AA$2-Z$2) + $C$13*SQRT(AA$2-Z$2)*V1905)</f>
        <v>97.536367859562944</v>
      </c>
      <c r="AB1905" s="52">
        <f ca="1">AA1905 * EXP(($E$3 - $C$13^2/2) * (AB$2-AA$2) + $C$13*SQRT(AB$2-AA$2)*W1905)</f>
        <v>71.498901215982258</v>
      </c>
      <c r="AC1905" s="52">
        <f ca="1">AB1905 * EXP(($E$3 - $C$13^2/2) * (AC$2-AB$2) + $C$13*SQRT(AC$2-AB$2)*X1905)</f>
        <v>46.733174905329619</v>
      </c>
      <c r="AD1905" s="47"/>
      <c r="AE1905" s="3" t="s">
        <v>46</v>
      </c>
      <c r="AF1905" s="52" t="b">
        <f t="shared" ref="AF1905" ca="1" si="2408">AF1903 &gt;= $B$4</f>
        <v>0</v>
      </c>
      <c r="AG1905" s="52" t="b">
        <f t="array" aca="1" ref="AG1905" ca="1">AND(AG1903 &gt;= $B$4, NOT(OR($AF1905:AF1905)))</f>
        <v>0</v>
      </c>
      <c r="AH1905" s="52" t="b">
        <f t="array" aca="1" ref="AH1905" ca="1">AND(AH1903 &gt;= $B$4, NOT(OR($AF1905:AG1905)))</f>
        <v>0</v>
      </c>
      <c r="AI1905" s="52" t="b">
        <f t="array" aca="1" ref="AI1905" ca="1">AND(AI1903 &gt;= $B$4, NOT(OR($AF1905:AH1905)))</f>
        <v>0</v>
      </c>
      <c r="AJ1905" s="52" t="b">
        <f t="array" aca="1" ref="AJ1905" ca="1">AND(AJ1903 &gt;= $B$4, NOT(OR($AF1905:AI1905)))</f>
        <v>0</v>
      </c>
      <c r="AK1905" s="73"/>
      <c r="AL1905" s="70"/>
    </row>
    <row r="1906" spans="7:38" ht="14.55" customHeight="1" x14ac:dyDescent="0.3">
      <c r="G1906" s="3">
        <v>1904</v>
      </c>
      <c r="H1906" s="58">
        <v>-8.910381440158037E-3</v>
      </c>
      <c r="I1906" s="58">
        <v>1.35310749357891</v>
      </c>
      <c r="J1906" s="58">
        <v>0.35334611360094687</v>
      </c>
      <c r="K1906" s="59">
        <v>-1.9485740687955291</v>
      </c>
      <c r="L1906" s="60">
        <f t="array" ref="L1906:O1906">TRANSPOSE(MMULT(Option!$B$25:$E$28, TRANSPOSE(H1906:K1906)))</f>
        <v>-8.910381440158037E-3</v>
      </c>
      <c r="M1906" s="60">
        <v>1.2365793499714024</v>
      </c>
      <c r="N1906" s="60">
        <v>0.66111001067281872</v>
      </c>
      <c r="O1906" s="60">
        <v>-1.2489304786502791</v>
      </c>
      <c r="P1906" s="56" t="str">
        <f t="shared" si="2348"/>
        <v>381/4</v>
      </c>
      <c r="R1906" s="80"/>
      <c r="S1906" s="3" t="s">
        <v>30</v>
      </c>
      <c r="T1906" s="60">
        <f ca="1"/>
        <v>-4.1227085901661173E-2</v>
      </c>
      <c r="U1906" s="60">
        <f ca="1"/>
        <v>-0.1124830049433963</v>
      </c>
      <c r="V1906" s="60">
        <f ca="1"/>
        <v>0.64922010551862197</v>
      </c>
      <c r="W1906" s="60">
        <f ca="1"/>
        <v>1.4926511403984475</v>
      </c>
      <c r="X1906" s="60">
        <f ca="1"/>
        <v>-0.69529769330333846</v>
      </c>
      <c r="Y1906" s="52">
        <f ca="1">$B$14 * EXP(($E$3 - $C$14^2/2) * Y$2 + $C$14*SQRT(Y$2)*T1906)</f>
        <v>99.265895232244048</v>
      </c>
      <c r="Z1906" s="52">
        <f ca="1">Y1906 * EXP(($E$3 - $C$14^2/2) * (Z$2-Y$2) + $C$14*SQRT(Z$2-Y$2)*U1906)</f>
        <v>96.453126900160356</v>
      </c>
      <c r="AA1906" s="52">
        <f ca="1">Z1906 * EXP(($E$3 - $C$14^2/2) * (AA$2-Z$2) + $C$14*SQRT(AA$2-Z$2)*V1906)</f>
        <v>117.78055508357664</v>
      </c>
      <c r="AB1906" s="52">
        <f ca="1">AA1906 * EXP(($E$3 - $C$14^2/2) * (AB$2-AA$2) + $C$14*SQRT(AB$2-AA$2)*W1906)</f>
        <v>185.23374842168008</v>
      </c>
      <c r="AC1906" s="52">
        <f ca="1">AB1906 * EXP(($E$3 - $C$14^2/2) * (AC$2-AB$2) + $C$14*SQRT(AC$2-AB$2)*X1906)</f>
        <v>151.11319995329808</v>
      </c>
      <c r="AD1906" s="47"/>
      <c r="AE1906" s="3" t="s">
        <v>68</v>
      </c>
      <c r="AF1906" s="52" t="b">
        <f ca="1">AND(AF1903&gt;$B$3, NOT(OR($AF1905:AF1905)))</f>
        <v>1</v>
      </c>
      <c r="AG1906" s="52" t="b">
        <f ca="1">AND(AG1903&gt;$B$3, NOT(OR($AF1905:AG1905)))</f>
        <v>1</v>
      </c>
      <c r="AH1906" s="52" t="b">
        <f ca="1">AND(AH1903&gt;$B$3, NOT(OR($AF1905:AH1905)))</f>
        <v>0</v>
      </c>
      <c r="AI1906" s="52" t="b">
        <f ca="1">AND(AI1903&gt;$B$3, NOT(OR($AF1905:AI1905)))</f>
        <v>0</v>
      </c>
      <c r="AJ1906" s="52" t="b">
        <f ca="1">AND(AJ1903&gt;$B$3, NOT(OR($AF1905:AJ1905)))</f>
        <v>0</v>
      </c>
      <c r="AK1906" s="74"/>
      <c r="AL1906" s="70"/>
    </row>
    <row r="1907" spans="7:38" ht="14.55" customHeight="1" x14ac:dyDescent="0.3">
      <c r="G1907" s="3">
        <v>1905</v>
      </c>
      <c r="H1907" s="58">
        <v>-0.61614909420493336</v>
      </c>
      <c r="I1907" s="58">
        <v>2.0200154220298594</v>
      </c>
      <c r="J1907" s="58">
        <v>1.7373433262986495</v>
      </c>
      <c r="K1907" s="59">
        <v>-2.4779711516499314</v>
      </c>
      <c r="L1907" s="60">
        <f t="array" ref="L1907:O1907">TRANSPOSE(MMULT(Option!$B$25:$E$28, TRANSPOSE(H1907:K1907)))</f>
        <v>-0.61614909420493336</v>
      </c>
      <c r="M1907" s="60">
        <v>1.604915077604026</v>
      </c>
      <c r="N1907" s="60">
        <v>1.8084306976698046</v>
      </c>
      <c r="O1907" s="60">
        <v>-1.5004084552846479</v>
      </c>
      <c r="P1907" s="56" t="str">
        <f t="shared" si="2348"/>
        <v>381/5</v>
      </c>
      <c r="R1907" s="80">
        <v>477</v>
      </c>
      <c r="S1907" s="3" t="s">
        <v>28</v>
      </c>
      <c r="T1907" s="60">
        <f t="array" aca="1" ref="T1907:T1910" ca="1">TRANSPOSE(OFFSET($L$3, MATCH($R1907 &amp; "/" &amp; T$2, $P$3:$P$5002, 0) - 1, 0, 1, $E$1))</f>
        <v>-1.280996956057995</v>
      </c>
      <c r="U1907" s="60">
        <f t="array" aca="1" ref="U1907:U1910" ca="1">TRANSPOSE(OFFSET($L$3, MATCH($R1907 &amp; "/" &amp; U$2, $P$3:$P$5002, 0) - 1, 0, 1, $E$1))</f>
        <v>-0.1828357617108895</v>
      </c>
      <c r="V1907" s="60">
        <f t="array" aca="1" ref="V1907:V1910" ca="1">TRANSPOSE(OFFSET($L$3, MATCH($R1907 &amp; "/" &amp; V$2, $P$3:$P$5002, 0) - 1, 0, 1, $E$1))</f>
        <v>-0.90274570226741524</v>
      </c>
      <c r="W1907" s="60">
        <f t="array" aca="1" ref="W1907:W1910" ca="1">TRANSPOSE(OFFSET($L$3, MATCH($R1907 &amp; "/" &amp; W$2, $P$3:$P$5002, 0) - 1, 0, 1, $E$1))</f>
        <v>0.2538078795473136</v>
      </c>
      <c r="X1907" s="60">
        <f t="array" aca="1" ref="X1907:X1910" ca="1">TRANSPOSE(OFFSET($L$3, MATCH($R1907 &amp; "/" &amp; X$2, $P$3:$P$5002, 0) - 1, 0, 1, $E$1))</f>
        <v>0.22685432394919439</v>
      </c>
      <c r="Y1907" s="52">
        <f ca="1">$B$11 * EXP(($E$3 - $C$11^2/2) * Y$2 + $C$11*SQRT(Y$2)*T1907)</f>
        <v>68.434090471187304</v>
      </c>
      <c r="Z1907" s="52">
        <f ca="1">Y1907 * EXP(($E$3 - $C$11^2/2) * (Z$2-Y$2) + $C$11*SQRT(Z$2-Y$2)*U1907)</f>
        <v>65.106238274808419</v>
      </c>
      <c r="AA1907" s="52">
        <f ca="1">Z1907 * EXP(($E$3 - $C$11^2/2) * (AA$2-Z$2) + $C$11*SQRT(AA$2-Z$2)*V1907)</f>
        <v>49.90876606515323</v>
      </c>
      <c r="AB1907" s="52">
        <f ca="1">AA1907 * EXP(($E$3 - $C$11^2/2) * (AB$2-AA$2) + $C$11*SQRT(AB$2-AA$2)*W1907)</f>
        <v>54.127318630363725</v>
      </c>
      <c r="AC1907" s="52">
        <f ca="1">AB1907 * EXP(($E$3 - $C$11^2/2) * (AC$2-AB$2) + $C$11*SQRT(AC$2-AB$2)*X1907)</f>
        <v>58.229687607201974</v>
      </c>
      <c r="AD1907" s="47"/>
      <c r="AE1907" s="3" t="s">
        <v>69</v>
      </c>
      <c r="AF1907" s="20" cm="1">
        <f t="array" aca="1" ref="AF1907" ca="1">MIN(Y1907:Y1910 / $D$11:$D$14)</f>
        <v>0.68434090471187303</v>
      </c>
      <c r="AG1907" s="20" cm="1">
        <f t="array" aca="1" ref="AG1907" ca="1">MIN(Z1907:Z1910 / $D$11:$D$14)</f>
        <v>0.62996402238471005</v>
      </c>
      <c r="AH1907" s="20" cm="1">
        <f t="array" aca="1" ref="AH1907" ca="1">MIN(AA1907:AA1910 / $D$11:$D$14)</f>
        <v>0.38555868261768494</v>
      </c>
      <c r="AI1907" s="20" cm="1">
        <f t="array" aca="1" ref="AI1907" ca="1">MIN(AB1907:AB1910 / $D$11:$D$14)</f>
        <v>0.41485606431808009</v>
      </c>
      <c r="AJ1907" s="20" cm="1">
        <f t="array" aca="1" ref="AJ1907" ca="1">MIN(AC1907:AC1910 / $D$11:$D$14)</f>
        <v>0.58229687607201974</v>
      </c>
      <c r="AK1907" s="72">
        <f t="array" aca="1" ref="AK1907" ca="1">SUMPRODUCT(AF1908:AJ1908, EXP(-$E$3*$AF$2:$AJ$2))</f>
        <v>77880.078307140488</v>
      </c>
      <c r="AL1907" s="70">
        <f ca="1">MAX(AC1908 - $D$11, 0) * EXP(-$E$2*$E$3)</f>
        <v>0</v>
      </c>
    </row>
    <row r="1908" spans="7:38" ht="14.55" customHeight="1" x14ac:dyDescent="0.3">
      <c r="G1908" s="3">
        <v>1906</v>
      </c>
      <c r="H1908" s="58">
        <v>1.3211457030664289</v>
      </c>
      <c r="I1908" s="58">
        <v>1.1204940119788083</v>
      </c>
      <c r="J1908" s="58">
        <v>-0.38123803217135543</v>
      </c>
      <c r="K1908" s="59">
        <v>1.2772097077159275</v>
      </c>
      <c r="L1908" s="60">
        <f t="array" ref="L1908:O1908">TRANSPOSE(MMULT(Option!$B$25:$E$28, TRANSPOSE(H1908:K1908)))</f>
        <v>1.3211457030664289</v>
      </c>
      <c r="M1908" s="60">
        <v>1.5554080063541003</v>
      </c>
      <c r="N1908" s="60">
        <v>0.48702728733976258</v>
      </c>
      <c r="O1908" s="60">
        <v>1.8411994935471756</v>
      </c>
      <c r="P1908" s="56" t="str">
        <f t="shared" si="2348"/>
        <v>382/1</v>
      </c>
      <c r="R1908" s="80"/>
      <c r="S1908" s="3" t="s">
        <v>29</v>
      </c>
      <c r="T1908" s="60">
        <f ca="1"/>
        <v>0.25906056866098948</v>
      </c>
      <c r="U1908" s="60">
        <f ca="1"/>
        <v>-1.3139703126805948</v>
      </c>
      <c r="V1908" s="60">
        <f ca="1"/>
        <v>-0.26087937080209478</v>
      </c>
      <c r="W1908" s="60">
        <f ca="1"/>
        <v>-0.69444233225936824</v>
      </c>
      <c r="X1908" s="60">
        <f ca="1"/>
        <v>1.4347419124347776</v>
      </c>
      <c r="Y1908" s="52">
        <f ca="1">$B$12 * EXP(($E$3 - $C$12^2/2) * Y$2 + $C$12*SQRT(Y$2)*T1908)</f>
        <v>108.62356322671751</v>
      </c>
      <c r="Z1908" s="52">
        <f ca="1">Y1908 * EXP(($E$3 - $C$12^2/2) * (Z$2-Y$2) + $C$12*SQRT(Z$2-Y$2)*U1908)</f>
        <v>73.603844747105356</v>
      </c>
      <c r="AA1908" s="52">
        <f ca="1">Z1908 * EXP(($E$3 - $C$12^2/2) * (AA$2-Z$2) + $C$12*SQRT(AA$2-Z$2)*V1908)</f>
        <v>68.404147006563278</v>
      </c>
      <c r="AB1908" s="52">
        <f ca="1">AA1908 * EXP(($E$3 - $C$12^2/2) * (AB$2-AA$2) + $C$12*SQRT(AB$2-AA$2)*W1908)</f>
        <v>55.818243023688957</v>
      </c>
      <c r="AC1908" s="52">
        <f ca="1">AB1908 * EXP(($E$3 - $C$12^2/2) * (AC$2-AB$2) + $C$12*SQRT(AC$2-AB$2)*X1908)</f>
        <v>86.273572730845544</v>
      </c>
      <c r="AD1908" s="47"/>
      <c r="AE1908" s="3" t="s">
        <v>47</v>
      </c>
      <c r="AF1908" s="64">
        <f t="shared" ref="AF1908" ca="1" si="2409">($B$5*AF1910 + (1 + $B$6)*AF1909)*$B$2</f>
        <v>0</v>
      </c>
      <c r="AG1908" s="64">
        <f t="shared" ref="AG1908" ca="1" si="2410">($B$5*AG1910 + (1 + $B$6)*AG1909)*$B$2</f>
        <v>0</v>
      </c>
      <c r="AH1908" s="64">
        <f t="shared" ref="AH1908" ca="1" si="2411">($B$5*AH1910 + (1 + $B$6)*AH1909)*$B$2</f>
        <v>0</v>
      </c>
      <c r="AI1908" s="64">
        <f t="shared" ref="AI1908" ca="1" si="2412">($B$5*AI1910 + (1 + $B$6)*AI1909)*$B$2</f>
        <v>0</v>
      </c>
      <c r="AJ1908" s="64" cm="1">
        <f t="array" aca="1" ref="AJ1908" ca="1">($B$5*AJ1910 + (1 + $B$6)*AJ1909 + AND(NOT(AF1909:AJ1909)))*$B$2</f>
        <v>100000</v>
      </c>
      <c r="AK1908" s="73"/>
      <c r="AL1908" s="70"/>
    </row>
    <row r="1909" spans="7:38" ht="14.55" customHeight="1" x14ac:dyDescent="0.3">
      <c r="G1909" s="3">
        <v>1907</v>
      </c>
      <c r="H1909" s="58">
        <v>-2.1542346192397512</v>
      </c>
      <c r="I1909" s="58">
        <v>0.13376039898260642</v>
      </c>
      <c r="J1909" s="58">
        <v>0.55116521399786866</v>
      </c>
      <c r="K1909" s="59">
        <v>0.56450454412728734</v>
      </c>
      <c r="L1909" s="60">
        <f t="array" ref="L1909:O1909">TRANSPOSE(MMULT(Option!$B$25:$E$28, TRANSPOSE(H1909:K1909)))</f>
        <v>-2.1542346192397512</v>
      </c>
      <c r="M1909" s="60">
        <v>-0.73910041703084295</v>
      </c>
      <c r="N1909" s="60">
        <v>-0.34257319792767726</v>
      </c>
      <c r="O1909" s="60">
        <v>-0.23567790797550453</v>
      </c>
      <c r="P1909" s="56" t="str">
        <f t="shared" si="2348"/>
        <v>382/2</v>
      </c>
      <c r="R1909" s="80"/>
      <c r="S1909" s="3" t="s">
        <v>31</v>
      </c>
      <c r="T1909" s="60">
        <f ca="1"/>
        <v>-0.78970881111425095</v>
      </c>
      <c r="U1909" s="60">
        <f ca="1"/>
        <v>-0.34000686968386518</v>
      </c>
      <c r="V1909" s="60">
        <f ca="1"/>
        <v>-1.7046661505839613</v>
      </c>
      <c r="W1909" s="60">
        <f ca="1"/>
        <v>-0.16503034155254034</v>
      </c>
      <c r="X1909" s="60">
        <f ca="1"/>
        <v>1.6107740406179274</v>
      </c>
      <c r="Y1909" s="52">
        <f ca="1">$B$13 * EXP(($E$3 - $C$13^2/2) * Y$2 + $C$13*SQRT(Y$2)*T1909)</f>
        <v>79.301539546176329</v>
      </c>
      <c r="Z1909" s="52">
        <f ca="1">Y1909 * EXP(($E$3 - $C$13^2/2) * (Z$2-Y$2) + $C$13*SQRT(Z$2-Y$2)*U1909)</f>
        <v>71.970440186343211</v>
      </c>
      <c r="AA1909" s="52">
        <f ca="1">Z1909 * EXP(($E$3 - $C$13^2/2) * (AA$2-Z$2) + $C$13*SQRT(AA$2-Z$2)*V1909)</f>
        <v>43.373802793064591</v>
      </c>
      <c r="AB1909" s="52">
        <f ca="1">AA1909 * EXP(($E$3 - $C$13^2/2) * (AB$2-AA$2) + $C$13*SQRT(AB$2-AA$2)*W1909)</f>
        <v>41.485606431808009</v>
      </c>
      <c r="AC1909" s="52">
        <f ca="1">AB1909 * EXP(($E$3 - $C$13^2/2) * (AC$2-AB$2) + $C$13*SQRT(AC$2-AB$2)*X1909)</f>
        <v>67.598023624197154</v>
      </c>
      <c r="AD1909" s="47"/>
      <c r="AE1909" s="3" t="s">
        <v>46</v>
      </c>
      <c r="AF1909" s="52" t="b">
        <f t="shared" ref="AF1909" ca="1" si="2413">AF1907 &gt;= $B$4</f>
        <v>0</v>
      </c>
      <c r="AG1909" s="52" t="b">
        <f t="array" aca="1" ref="AG1909" ca="1">AND(AG1907 &gt;= $B$4, NOT(OR($AF1909:AF1909)))</f>
        <v>0</v>
      </c>
      <c r="AH1909" s="52" t="b">
        <f t="array" aca="1" ref="AH1909" ca="1">AND(AH1907 &gt;= $B$4, NOT(OR($AF1909:AG1909)))</f>
        <v>0</v>
      </c>
      <c r="AI1909" s="52" t="b">
        <f t="array" aca="1" ref="AI1909" ca="1">AND(AI1907 &gt;= $B$4, NOT(OR($AF1909:AH1909)))</f>
        <v>0</v>
      </c>
      <c r="AJ1909" s="52" t="b">
        <f t="array" aca="1" ref="AJ1909" ca="1">AND(AJ1907 &gt;= $B$4, NOT(OR($AF1909:AI1909)))</f>
        <v>0</v>
      </c>
      <c r="AK1909" s="73"/>
      <c r="AL1909" s="70"/>
    </row>
    <row r="1910" spans="7:38" ht="14.55" customHeight="1" x14ac:dyDescent="0.3">
      <c r="G1910" s="3">
        <v>1908</v>
      </c>
      <c r="H1910" s="58">
        <v>0.19912095842657312</v>
      </c>
      <c r="I1910" s="58">
        <v>1.0414077361945178</v>
      </c>
      <c r="J1910" s="58">
        <v>-0.87424111239123459</v>
      </c>
      <c r="K1910" s="59">
        <v>-0.13502532327849659</v>
      </c>
      <c r="L1910" s="60">
        <f t="array" ref="L1910:O1910">TRANSPOSE(MMULT(Option!$B$25:$E$28, TRANSPOSE(H1910:K1910)))</f>
        <v>0.19912095842657312</v>
      </c>
      <c r="M1910" s="60">
        <v>1.0341143394554253</v>
      </c>
      <c r="N1910" s="60">
        <v>-0.41550182656949186</v>
      </c>
      <c r="O1910" s="60">
        <v>6.6089770412441337E-2</v>
      </c>
      <c r="P1910" s="56" t="str">
        <f t="shared" si="2348"/>
        <v>382/3</v>
      </c>
      <c r="R1910" s="80"/>
      <c r="S1910" s="3" t="s">
        <v>30</v>
      </c>
      <c r="T1910" s="60">
        <f ca="1"/>
        <v>-0.17805703524704666</v>
      </c>
      <c r="U1910" s="60">
        <f ca="1"/>
        <v>-1.395584859929957</v>
      </c>
      <c r="V1910" s="60">
        <f ca="1"/>
        <v>-1.6532310144048614</v>
      </c>
      <c r="W1910" s="60">
        <f ca="1"/>
        <v>0.40609563489325073</v>
      </c>
      <c r="X1910" s="60">
        <f ca="1"/>
        <v>1.3330871343824962</v>
      </c>
      <c r="Y1910" s="52">
        <f ca="1">$B$14 * EXP(($E$3 - $C$14^2/2) * Y$2 + $C$14*SQRT(Y$2)*T1910)</f>
        <v>95.273630779853733</v>
      </c>
      <c r="Z1910" s="52">
        <f ca="1">Y1910 * EXP(($E$3 - $C$14^2/2) * (Z$2-Y$2) + $C$14*SQRT(Z$2-Y$2)*U1910)</f>
        <v>62.996402238471006</v>
      </c>
      <c r="AA1910" s="52">
        <f ca="1">Z1910 * EXP(($E$3 - $C$14^2/2) * (AA$2-Z$2) + $C$14*SQRT(AA$2-Z$2)*V1910)</f>
        <v>38.555868261768495</v>
      </c>
      <c r="AB1910" s="52">
        <f ca="1">AA1910 * EXP(($E$3 - $C$14^2/2) * (AB$2-AA$2) + $C$14*SQRT(AB$2-AA$2)*W1910)</f>
        <v>43.769490186584896</v>
      </c>
      <c r="AC1910" s="52">
        <f ca="1">AB1910 * EXP(($E$3 - $C$14^2/2) * (AC$2-AB$2) + $C$14*SQRT(AC$2-AB$2)*X1910)</f>
        <v>65.618859295674596</v>
      </c>
      <c r="AD1910" s="47"/>
      <c r="AE1910" s="3" t="s">
        <v>68</v>
      </c>
      <c r="AF1910" s="52" t="b">
        <f ca="1">AND(AF1907&gt;$B$3, NOT(OR($AF1909:AF1909)))</f>
        <v>0</v>
      </c>
      <c r="AG1910" s="52" t="b">
        <f ca="1">AND(AG1907&gt;$B$3, NOT(OR($AF1909:AG1909)))</f>
        <v>0</v>
      </c>
      <c r="AH1910" s="52" t="b">
        <f ca="1">AND(AH1907&gt;$B$3, NOT(OR($AF1909:AH1909)))</f>
        <v>0</v>
      </c>
      <c r="AI1910" s="52" t="b">
        <f ca="1">AND(AI1907&gt;$B$3, NOT(OR($AF1909:AI1909)))</f>
        <v>0</v>
      </c>
      <c r="AJ1910" s="52" t="b">
        <f ca="1">AND(AJ1907&gt;$B$3, NOT(OR($AF1909:AJ1909)))</f>
        <v>0</v>
      </c>
      <c r="AK1910" s="74"/>
      <c r="AL1910" s="70"/>
    </row>
    <row r="1911" spans="7:38" ht="14.55" customHeight="1" x14ac:dyDescent="0.3">
      <c r="G1911" s="3">
        <v>1909</v>
      </c>
      <c r="H1911" s="58">
        <v>-1.0336570125228612</v>
      </c>
      <c r="I1911" s="58">
        <v>1.5765035844067139</v>
      </c>
      <c r="J1911" s="58">
        <v>0.23955207489319608</v>
      </c>
      <c r="K1911" s="59">
        <v>1.2408097827890872</v>
      </c>
      <c r="L1911" s="60">
        <f t="array" ref="L1911:O1911">TRANSPOSE(MMULT(Option!$B$25:$E$28, TRANSPOSE(H1911:K1911)))</f>
        <v>-1.0336570125228612</v>
      </c>
      <c r="M1911" s="60">
        <v>1.0314265967734495</v>
      </c>
      <c r="N1911" s="60">
        <v>0.20976373698422915</v>
      </c>
      <c r="O1911" s="60">
        <v>1.1086845322172114</v>
      </c>
      <c r="P1911" s="56" t="str">
        <f t="shared" si="2348"/>
        <v>382/4</v>
      </c>
      <c r="R1911" s="80">
        <v>478</v>
      </c>
      <c r="S1911" s="3" t="s">
        <v>28</v>
      </c>
      <c r="T1911" s="60">
        <f t="array" aca="1" ref="T1911:T1914" ca="1">TRANSPOSE(OFFSET($L$3, MATCH($R1911 &amp; "/" &amp; T$2, $P$3:$P$5002, 0) - 1, 0, 1, $E$1))</f>
        <v>-0.2717026561190492</v>
      </c>
      <c r="U1911" s="60">
        <f t="array" aca="1" ref="U1911:U1914" ca="1">TRANSPOSE(OFFSET($L$3, MATCH($R1911 &amp; "/" &amp; U$2, $P$3:$P$5002, 0) - 1, 0, 1, $E$1))</f>
        <v>0.42518532938603931</v>
      </c>
      <c r="V1911" s="60">
        <f t="array" aca="1" ref="V1911:V1914" ca="1">TRANSPOSE(OFFSET($L$3, MATCH($R1911 &amp; "/" &amp; V$2, $P$3:$P$5002, 0) - 1, 0, 1, $E$1))</f>
        <v>-1.1746848102311256</v>
      </c>
      <c r="W1911" s="60">
        <f t="array" aca="1" ref="W1911:W1914" ca="1">TRANSPOSE(OFFSET($L$3, MATCH($R1911 &amp; "/" &amp; W$2, $P$3:$P$5002, 0) - 1, 0, 1, $E$1))</f>
        <v>-0.16983664505517657</v>
      </c>
      <c r="X1911" s="60">
        <f t="array" aca="1" ref="X1911:X1914" ca="1">TRANSPOSE(OFFSET($L$3, MATCH($R1911 &amp; "/" &amp; X$2, $P$3:$P$5002, 0) - 1, 0, 1, $E$1))</f>
        <v>1.5034763189623239</v>
      </c>
      <c r="Y1911" s="52">
        <f ca="1">$B$11 * EXP(($E$3 - $C$11^2/2) * Y$2 + $C$11*SQRT(Y$2)*T1911)</f>
        <v>92.634291266258572</v>
      </c>
      <c r="Z1911" s="52">
        <f ca="1">Y1911 * EXP(($E$3 - $C$11^2/2) * (Z$2-Y$2) + $C$11*SQRT(Z$2-Y$2)*U1911)</f>
        <v>105.76450672684189</v>
      </c>
      <c r="AA1911" s="52">
        <f ca="1">Z1911 * EXP(($E$3 - $C$11^2/2) * (AA$2-Z$2) + $C$11*SQRT(AA$2-Z$2)*V1911)</f>
        <v>74.72461417555931</v>
      </c>
      <c r="AB1911" s="52">
        <f ca="1">AA1911 * EXP(($E$3 - $C$11^2/2) * (AB$2-AA$2) + $C$11*SQRT(AB$2-AA$2)*W1911)</f>
        <v>71.368639586525461</v>
      </c>
      <c r="AC1911" s="52">
        <f ca="1">AB1911 * EXP(($E$3 - $C$11^2/2) * (AC$2-AB$2) + $C$11*SQRT(AC$2-AB$2)*X1911)</f>
        <v>112.60672595261775</v>
      </c>
      <c r="AD1911" s="47"/>
      <c r="AE1911" s="3" t="s">
        <v>69</v>
      </c>
      <c r="AF1911" s="20" cm="1">
        <f t="array" aca="1" ref="AF1911" ca="1">MIN(Y1911:Y1914 / $D$11:$D$14)</f>
        <v>0.92634291266258573</v>
      </c>
      <c r="AG1911" s="20" cm="1">
        <f t="array" aca="1" ref="AG1911" ca="1">MIN(Z1911:Z1914 / $D$11:$D$14)</f>
        <v>1.0576450672684188</v>
      </c>
      <c r="AH1911" s="20" cm="1">
        <f t="array" aca="1" ref="AH1911" ca="1">MIN(AA1911:AA1914 / $D$11:$D$14)</f>
        <v>0.74724614175559312</v>
      </c>
      <c r="AI1911" s="20" cm="1">
        <f t="array" aca="1" ref="AI1911" ca="1">MIN(AB1911:AB1914 / $D$11:$D$14)</f>
        <v>0.71368639586525462</v>
      </c>
      <c r="AJ1911" s="20" cm="1">
        <f t="array" aca="1" ref="AJ1911" ca="1">MIN(AC1911:AC1914 / $D$11:$D$14)</f>
        <v>1.0714661846450482</v>
      </c>
      <c r="AK1911" s="72">
        <f t="array" aca="1" ref="AK1911" ca="1">SUMPRODUCT(AF1912:AJ1912, EXP(-$E$3*$AF$2:$AJ$2))</f>
        <v>117403.09269126164</v>
      </c>
      <c r="AL1911" s="70">
        <f ca="1">MAX(AC1912 - $D$11, 0) * EXP(-$E$2*$E$3)</f>
        <v>51.219257356960981</v>
      </c>
    </row>
    <row r="1912" spans="7:38" ht="14.55" customHeight="1" x14ac:dyDescent="0.3">
      <c r="G1912" s="3">
        <v>1910</v>
      </c>
      <c r="H1912" s="58">
        <v>0.4866404813873369</v>
      </c>
      <c r="I1912" s="58">
        <v>0.81449962030276957</v>
      </c>
      <c r="J1912" s="58">
        <v>-1.2376952273441455</v>
      </c>
      <c r="K1912" s="59">
        <v>-1.0669959235076887</v>
      </c>
      <c r="L1912" s="60">
        <f t="array" ref="L1912:O1912">TRANSPOSE(MMULT(Option!$B$25:$E$28, TRANSPOSE(H1912:K1912)))</f>
        <v>0.4866404813873369</v>
      </c>
      <c r="M1912" s="60">
        <v>0.94115742526498125</v>
      </c>
      <c r="N1912" s="60">
        <v>-0.67913791734436313</v>
      </c>
      <c r="O1912" s="60">
        <v>-0.74735183335004429</v>
      </c>
      <c r="P1912" s="56" t="str">
        <f t="shared" si="2348"/>
        <v>382/5</v>
      </c>
      <c r="R1912" s="80"/>
      <c r="S1912" s="3" t="s">
        <v>29</v>
      </c>
      <c r="T1912" s="60">
        <f ca="1"/>
        <v>1.0584352949240743</v>
      </c>
      <c r="U1912" s="60">
        <f ca="1"/>
        <v>-0.35853626948135831</v>
      </c>
      <c r="V1912" s="60">
        <f ca="1"/>
        <v>-0.61638307246392365</v>
      </c>
      <c r="W1912" s="60">
        <f ca="1"/>
        <v>5.3812568219566814E-2</v>
      </c>
      <c r="X1912" s="60">
        <f ca="1"/>
        <v>1.4640446986338067</v>
      </c>
      <c r="Y1912" s="52">
        <f ca="1">$B$12 * EXP(($E$3 - $C$12^2/2) * Y$2 + $C$12*SQRT(Y$2)*T1912)</f>
        <v>138.06171211890535</v>
      </c>
      <c r="Z1912" s="52">
        <f ca="1">Y1912 * EXP(($E$3 - $C$12^2/2) * (Z$2-Y$2) + $C$12*SQRT(Z$2-Y$2)*U1912)</f>
        <v>124.60389845452283</v>
      </c>
      <c r="AA1912" s="52">
        <f ca="1">Z1912 * EXP(($E$3 - $C$12^2/2) * (AA$2-Z$2) + $C$12*SQRT(AA$2-Z$2)*V1912)</f>
        <v>104.08677975027824</v>
      </c>
      <c r="AB1912" s="52">
        <f ca="1">AA1912 * EXP(($E$3 - $C$12^2/2) * (AB$2-AA$2) + $C$12*SQRT(AB$2-AA$2)*W1912)</f>
        <v>106.3109980479705</v>
      </c>
      <c r="AC1912" s="52">
        <f ca="1">AB1912 * EXP(($E$3 - $C$12^2/2) * (AC$2-AB$2) + $C$12*SQRT(AC$2-AB$2)*X1912)</f>
        <v>165.76682827020849</v>
      </c>
      <c r="AD1912" s="47"/>
      <c r="AE1912" s="3" t="s">
        <v>47</v>
      </c>
      <c r="AF1912" s="64">
        <f t="shared" ref="AF1912" ca="1" si="2414">($B$5*AF1914 + (1 + $B$6)*AF1913)*$B$2</f>
        <v>15000</v>
      </c>
      <c r="AG1912" s="64">
        <f t="shared" ref="AG1912" ca="1" si="2415">($B$5*AG1914 + (1 + $B$6)*AG1913)*$B$2</f>
        <v>15000</v>
      </c>
      <c r="AH1912" s="64">
        <f t="shared" ref="AH1912" ca="1" si="2416">($B$5*AH1914 + (1 + $B$6)*AH1913)*$B$2</f>
        <v>0</v>
      </c>
      <c r="AI1912" s="64">
        <f t="shared" ref="AI1912" ca="1" si="2417">($B$5*AI1914 + (1 + $B$6)*AI1913)*$B$2</f>
        <v>0</v>
      </c>
      <c r="AJ1912" s="64" cm="1">
        <f t="array" aca="1" ref="AJ1912" ca="1">($B$5*AJ1914 + (1 + $B$6)*AJ1913 + AND(NOT(AF1913:AJ1913)))*$B$2</f>
        <v>114999.99999999999</v>
      </c>
      <c r="AK1912" s="73"/>
      <c r="AL1912" s="70"/>
    </row>
    <row r="1913" spans="7:38" ht="14.55" customHeight="1" x14ac:dyDescent="0.3">
      <c r="G1913" s="3">
        <v>1911</v>
      </c>
      <c r="H1913" s="58">
        <v>-1.1867054835512876</v>
      </c>
      <c r="I1913" s="58">
        <v>-1.0778269167634755</v>
      </c>
      <c r="J1913" s="58">
        <v>0.68922323532965568</v>
      </c>
      <c r="K1913" s="59">
        <v>-1.148722229282213</v>
      </c>
      <c r="L1913" s="60">
        <f t="array" ref="L1913:O1913">TRANSPOSE(MMULT(Option!$B$25:$E$28, TRANSPOSE(H1913:K1913)))</f>
        <v>-1.1867054835512876</v>
      </c>
      <c r="M1913" s="60">
        <v>-1.4625268798464139</v>
      </c>
      <c r="N1913" s="60">
        <v>-0.15157182732691177</v>
      </c>
      <c r="O1913" s="60">
        <v>-1.6061078781663172</v>
      </c>
      <c r="P1913" s="56" t="str">
        <f t="shared" si="2348"/>
        <v>383/1</v>
      </c>
      <c r="R1913" s="80"/>
      <c r="S1913" s="3" t="s">
        <v>31</v>
      </c>
      <c r="T1913" s="60">
        <f ca="1"/>
        <v>0.75139616770291218</v>
      </c>
      <c r="U1913" s="60">
        <f ca="1"/>
        <v>0.94426016450584382</v>
      </c>
      <c r="V1913" s="60">
        <f ca="1"/>
        <v>-1.296304008305013</v>
      </c>
      <c r="W1913" s="60">
        <f ca="1"/>
        <v>-1.2299980084220583</v>
      </c>
      <c r="X1913" s="60">
        <f ca="1"/>
        <v>2.7478430217031864</v>
      </c>
      <c r="Y1913" s="52">
        <f ca="1">$B$13 * EXP(($E$3 - $C$13^2/2) * Y$2 + $C$13*SQRT(Y$2)*T1913)</f>
        <v>125.91272853519311</v>
      </c>
      <c r="Z1913" s="52">
        <f ca="1">Y1913 * EXP(($E$3 - $C$13^2/2) * (Z$2-Y$2) + $C$13*SQRT(Z$2-Y$2)*U1913)</f>
        <v>167.98372263817322</v>
      </c>
      <c r="AA1913" s="52">
        <f ca="1">Z1913 * EXP(($E$3 - $C$13^2/2) * (AA$2-Z$2) + $C$13*SQRT(AA$2-Z$2)*V1913)</f>
        <v>114.43144192201477</v>
      </c>
      <c r="AB1913" s="52">
        <f ca="1">AA1913 * EXP(($E$3 - $C$13^2/2) * (AB$2-AA$2) + $C$13*SQRT(AB$2-AA$2)*W1913)</f>
        <v>79.517448902887807</v>
      </c>
      <c r="AC1913" s="52">
        <f ca="1">AB1913 * EXP(($E$3 - $C$13^2/2) * (AC$2-AB$2) + $C$13*SQRT(AC$2-AB$2)*X1913)</f>
        <v>182.2408906900952</v>
      </c>
      <c r="AD1913" s="47"/>
      <c r="AE1913" s="3" t="s">
        <v>46</v>
      </c>
      <c r="AF1913" s="52" t="b">
        <f t="shared" ref="AF1913" ca="1" si="2418">AF1911 &gt;= $B$4</f>
        <v>0</v>
      </c>
      <c r="AG1913" s="52" t="b">
        <f t="array" aca="1" ref="AG1913" ca="1">AND(AG1911 &gt;= $B$4, NOT(OR($AF1913:AF1913)))</f>
        <v>0</v>
      </c>
      <c r="AH1913" s="52" t="b">
        <f t="array" aca="1" ref="AH1913" ca="1">AND(AH1911 &gt;= $B$4, NOT(OR($AF1913:AG1913)))</f>
        <v>0</v>
      </c>
      <c r="AI1913" s="52" t="b">
        <f t="array" aca="1" ref="AI1913" ca="1">AND(AI1911 &gt;= $B$4, NOT(OR($AF1913:AH1913)))</f>
        <v>0</v>
      </c>
      <c r="AJ1913" s="52" t="b">
        <f t="array" aca="1" ref="AJ1913" ca="1">AND(AJ1911 &gt;= $B$4, NOT(OR($AF1913:AI1913)))</f>
        <v>0</v>
      </c>
      <c r="AK1913" s="73"/>
      <c r="AL1913" s="70"/>
    </row>
    <row r="1914" spans="7:38" ht="14.55" customHeight="1" x14ac:dyDescent="0.3">
      <c r="G1914" s="3">
        <v>1912</v>
      </c>
      <c r="H1914" s="58">
        <v>-1.5654850322288778</v>
      </c>
      <c r="I1914" s="58">
        <v>-0.92124703923653584</v>
      </c>
      <c r="J1914" s="58">
        <v>-5.5165451598773535E-2</v>
      </c>
      <c r="K1914" s="59">
        <v>0.52024594830545601</v>
      </c>
      <c r="L1914" s="60">
        <f t="array" ref="L1914:O1914">TRANSPOSE(MMULT(Option!$B$25:$E$28, TRANSPOSE(H1914:K1914)))</f>
        <v>-1.5654850322288778</v>
      </c>
      <c r="M1914" s="60">
        <v>-1.4705308711026268</v>
      </c>
      <c r="N1914" s="60">
        <v>-0.91588548665310654</v>
      </c>
      <c r="O1914" s="60">
        <v>-0.43268829527935071</v>
      </c>
      <c r="P1914" s="56" t="str">
        <f t="shared" si="2348"/>
        <v>383/2</v>
      </c>
      <c r="R1914" s="80"/>
      <c r="S1914" s="3" t="s">
        <v>30</v>
      </c>
      <c r="T1914" s="60">
        <f ca="1"/>
        <v>0.89104690288897626</v>
      </c>
      <c r="U1914" s="60">
        <f ca="1"/>
        <v>0.67404387096736951</v>
      </c>
      <c r="V1914" s="60">
        <f ca="1"/>
        <v>-0.82476474031710101</v>
      </c>
      <c r="W1914" s="60">
        <f ca="1"/>
        <v>-1.3792249482919128</v>
      </c>
      <c r="X1914" s="60">
        <f ca="1"/>
        <v>0.78565883655091406</v>
      </c>
      <c r="Y1914" s="52">
        <f ca="1">$B$14 * EXP(($E$3 - $C$14^2/2) * Y$2 + $C$14*SQRT(Y$2)*T1914)</f>
        <v>131.29993113921228</v>
      </c>
      <c r="Z1914" s="52">
        <f ca="1">Y1914 * EXP(($E$3 - $C$14^2/2) * (Z$2-Y$2) + $C$14*SQRT(Z$2-Y$2)*U1914)</f>
        <v>161.53105547589644</v>
      </c>
      <c r="AA1914" s="52">
        <f ca="1">Z1914 * EXP(($E$3 - $C$14^2/2) * (AA$2-Z$2) + $C$14*SQRT(AA$2-Z$2)*V1914)</f>
        <v>126.75650923321878</v>
      </c>
      <c r="AB1914" s="52">
        <f ca="1">AA1914 * EXP(($E$3 - $C$14^2/2) * (AB$2-AA$2) + $C$14*SQRT(AB$2-AA$2)*W1914)</f>
        <v>84.22573463636715</v>
      </c>
      <c r="AC1914" s="52">
        <f ca="1">AB1914 * EXP(($E$3 - $C$14^2/2) * (AC$2-AB$2) + $C$14*SQRT(AC$2-AB$2)*X1914)</f>
        <v>107.14661846450481</v>
      </c>
      <c r="AD1914" s="47"/>
      <c r="AE1914" s="3" t="s">
        <v>68</v>
      </c>
      <c r="AF1914" s="52" t="b">
        <f ca="1">AND(AF1911&gt;$B$3, NOT(OR($AF1913:AF1913)))</f>
        <v>1</v>
      </c>
      <c r="AG1914" s="52" t="b">
        <f ca="1">AND(AG1911&gt;$B$3, NOT(OR($AF1913:AG1913)))</f>
        <v>1</v>
      </c>
      <c r="AH1914" s="52" t="b">
        <f ca="1">AND(AH1911&gt;$B$3, NOT(OR($AF1913:AH1913)))</f>
        <v>0</v>
      </c>
      <c r="AI1914" s="52" t="b">
        <f ca="1">AND(AI1911&gt;$B$3, NOT(OR($AF1913:AI1913)))</f>
        <v>0</v>
      </c>
      <c r="AJ1914" s="52" t="b">
        <f ca="1">AND(AJ1911&gt;$B$3, NOT(OR($AF1913:AJ1913)))</f>
        <v>1</v>
      </c>
      <c r="AK1914" s="74"/>
      <c r="AL1914" s="70"/>
    </row>
    <row r="1915" spans="7:38" ht="14.55" customHeight="1" x14ac:dyDescent="0.3">
      <c r="G1915" s="3">
        <v>1913</v>
      </c>
      <c r="H1915" s="58">
        <v>1.2600015634578605</v>
      </c>
      <c r="I1915" s="58">
        <v>0.87679127199102436</v>
      </c>
      <c r="J1915" s="58">
        <v>-1.9081866349348606</v>
      </c>
      <c r="K1915" s="59">
        <v>-0.13045569616277214</v>
      </c>
      <c r="L1915" s="60">
        <f t="array" ref="L1915:O1915">TRANSPOSE(MMULT(Option!$B$25:$E$28, TRANSPOSE(H1915:K1915)))</f>
        <v>1.2600015634578605</v>
      </c>
      <c r="M1915" s="60">
        <v>1.307593099898241</v>
      </c>
      <c r="N1915" s="60">
        <v>-0.9423810533645115</v>
      </c>
      <c r="O1915" s="60">
        <v>0.24944299610329912</v>
      </c>
      <c r="P1915" s="56" t="str">
        <f t="shared" si="2348"/>
        <v>383/3</v>
      </c>
      <c r="R1915" s="80">
        <v>479</v>
      </c>
      <c r="S1915" s="3" t="s">
        <v>28</v>
      </c>
      <c r="T1915" s="60">
        <f t="array" aca="1" ref="T1915:T1918" ca="1">TRANSPOSE(OFFSET($L$3, MATCH($R1915 &amp; "/" &amp; T$2, $P$3:$P$5002, 0) - 1, 0, 1, $E$1))</f>
        <v>-1.4427225702407864</v>
      </c>
      <c r="U1915" s="60">
        <f t="array" aca="1" ref="U1915:U1918" ca="1">TRANSPOSE(OFFSET($L$3, MATCH($R1915 &amp; "/" &amp; U$2, $P$3:$P$5002, 0) - 1, 0, 1, $E$1))</f>
        <v>-1.5872893264070862</v>
      </c>
      <c r="V1915" s="60">
        <f t="array" aca="1" ref="V1915:V1918" ca="1">TRANSPOSE(OFFSET($L$3, MATCH($R1915 &amp; "/" &amp; V$2, $P$3:$P$5002, 0) - 1, 0, 1, $E$1))</f>
        <v>0.26816838501566692</v>
      </c>
      <c r="W1915" s="60">
        <f t="array" aca="1" ref="W1915:W1918" ca="1">TRANSPOSE(OFFSET($L$3, MATCH($R1915 &amp; "/" &amp; W$2, $P$3:$P$5002, 0) - 1, 0, 1, $E$1))</f>
        <v>0.2711550122153199</v>
      </c>
      <c r="X1915" s="60">
        <f t="array" aca="1" ref="X1915:X1918" ca="1">TRANSPOSE(OFFSET($L$3, MATCH($R1915 &amp; "/" &amp; X$2, $P$3:$P$5002, 0) - 1, 0, 1, $E$1))</f>
        <v>1.3293472856295818</v>
      </c>
      <c r="Y1915" s="52">
        <f ca="1">$B$11 * EXP(($E$3 - $C$11^2/2) * Y$2 + $C$11*SQRT(Y$2)*T1915)</f>
        <v>65.193085644761837</v>
      </c>
      <c r="Z1915" s="52">
        <f ca="1">Y1915 * EXP(($E$3 - $C$11^2/2) * (Z$2-Y$2) + $C$11*SQRT(Z$2-Y$2)*U1915)</f>
        <v>40.697498025894625</v>
      </c>
      <c r="AA1915" s="52">
        <f ca="1">Z1915 * EXP(($E$3 - $C$11^2/2) * (AA$2-Z$2) + $C$11*SQRT(AA$2-Z$2)*V1915)</f>
        <v>44.328026638182919</v>
      </c>
      <c r="AB1915" s="52">
        <f ca="1">AA1915 * EXP(($E$3 - $C$11^2/2) * (AB$2-AA$2) + $C$11*SQRT(AB$2-AA$2)*W1915)</f>
        <v>48.325706085049902</v>
      </c>
      <c r="AC1915" s="52">
        <f ca="1">AB1915 * EXP(($E$3 - $C$11^2/2) * (AC$2-AB$2) + $C$11*SQRT(AC$2-AB$2)*X1915)</f>
        <v>72.368261185007881</v>
      </c>
      <c r="AD1915" s="47"/>
      <c r="AE1915" s="3" t="s">
        <v>69</v>
      </c>
      <c r="AF1915" s="20" cm="1">
        <f t="array" aca="1" ref="AF1915" ca="1">MIN(Y1915:Y1918 / $D$11:$D$14)</f>
        <v>0.65193085644761839</v>
      </c>
      <c r="AG1915" s="20" cm="1">
        <f t="array" aca="1" ref="AG1915" ca="1">MIN(Z1915:Z1918 / $D$11:$D$14)</f>
        <v>0.40697498025894624</v>
      </c>
      <c r="AH1915" s="20" cm="1">
        <f t="array" aca="1" ref="AH1915" ca="1">MIN(AA1915:AA1918 / $D$11:$D$14)</f>
        <v>0.44328026638182921</v>
      </c>
      <c r="AI1915" s="20" cm="1">
        <f t="array" aca="1" ref="AI1915" ca="1">MIN(AB1915:AB1918 / $D$11:$D$14)</f>
        <v>0.48325706085049902</v>
      </c>
      <c r="AJ1915" s="20" cm="1">
        <f t="array" aca="1" ref="AJ1915" ca="1">MIN(AC1915:AC1918 / $D$11:$D$14)</f>
        <v>0.72368261185007876</v>
      </c>
      <c r="AK1915" s="72">
        <f t="array" aca="1" ref="AK1915" ca="1">SUMPRODUCT(AF1916:AJ1916, EXP(-$E$3*$AF$2:$AJ$2))</f>
        <v>77880.078307140488</v>
      </c>
      <c r="AL1915" s="70">
        <f ca="1">MAX(AC1916 - $D$11, 0) * EXP(-$E$2*$E$3)</f>
        <v>103.81742544102241</v>
      </c>
    </row>
    <row r="1916" spans="7:38" ht="14.55" customHeight="1" x14ac:dyDescent="0.3">
      <c r="G1916" s="3">
        <v>1914</v>
      </c>
      <c r="H1916" s="58">
        <v>-0.31183575249474788</v>
      </c>
      <c r="I1916" s="58">
        <v>-0.5436869439429205</v>
      </c>
      <c r="J1916" s="58">
        <v>-0.64937940196154054</v>
      </c>
      <c r="K1916" s="59">
        <v>-0.96686096414072298</v>
      </c>
      <c r="L1916" s="60">
        <f t="array" ref="L1916:O1916">TRANSPOSE(MMULT(Option!$B$25:$E$28, TRANSPOSE(H1916:K1916)))</f>
        <v>-0.31183575249474788</v>
      </c>
      <c r="M1916" s="60">
        <v>-0.62303161599342827</v>
      </c>
      <c r="N1916" s="60">
        <v>-0.83746142759618125</v>
      </c>
      <c r="O1916" s="60">
        <v>-1.2218211072823011</v>
      </c>
      <c r="P1916" s="56" t="str">
        <f t="shared" si="2348"/>
        <v>383/4</v>
      </c>
      <c r="R1916" s="80"/>
      <c r="S1916" s="3" t="s">
        <v>29</v>
      </c>
      <c r="T1916" s="60">
        <f ca="1"/>
        <v>-0.41499638230640812</v>
      </c>
      <c r="U1916" s="60">
        <f ca="1"/>
        <v>1.0593487276730018</v>
      </c>
      <c r="V1916" s="60">
        <f ca="1"/>
        <v>5.1574116187970281E-2</v>
      </c>
      <c r="W1916" s="60">
        <f ca="1"/>
        <v>1.5083023104057924</v>
      </c>
      <c r="X1916" s="60">
        <f ca="1"/>
        <v>0.5363480647218225</v>
      </c>
      <c r="Y1916" s="52">
        <f ca="1">$B$12 * EXP(($E$3 - $C$12^2/2) * Y$2 + $C$12*SQRT(Y$2)*T1916)</f>
        <v>88.736497088289852</v>
      </c>
      <c r="Z1916" s="52">
        <f ca="1">Y1916 * EXP(($E$3 - $C$12^2/2) * (Z$2-Y$2) + $C$12*SQRT(Z$2-Y$2)*U1916)</f>
        <v>122.54470345737492</v>
      </c>
      <c r="AA1916" s="52">
        <f ca="1">Z1916 * EXP(($E$3 - $C$12^2/2) * (AA$2-Z$2) + $C$12*SQRT(AA$2-Z$2)*V1916)</f>
        <v>125.07932355228087</v>
      </c>
      <c r="AB1916" s="52">
        <f ca="1">AA1916 * EXP(($E$3 - $C$12^2/2) * (AB$2-AA$2) + $C$12*SQRT(AB$2-AA$2)*W1916)</f>
        <v>197.63834449497062</v>
      </c>
      <c r="AC1916" s="52">
        <f ca="1">AB1916 * EXP(($E$3 - $C$12^2/2) * (AC$2-AB$2) + $C$12*SQRT(AC$2-AB$2)*X1916)</f>
        <v>233.30421296135734</v>
      </c>
      <c r="AD1916" s="47"/>
      <c r="AE1916" s="3" t="s">
        <v>47</v>
      </c>
      <c r="AF1916" s="64">
        <f t="shared" ref="AF1916" ca="1" si="2419">($B$5*AF1918 + (1 + $B$6)*AF1917)*$B$2</f>
        <v>0</v>
      </c>
      <c r="AG1916" s="64">
        <f t="shared" ref="AG1916" ca="1" si="2420">($B$5*AG1918 + (1 + $B$6)*AG1917)*$B$2</f>
        <v>0</v>
      </c>
      <c r="AH1916" s="64">
        <f t="shared" ref="AH1916" ca="1" si="2421">($B$5*AH1918 + (1 + $B$6)*AH1917)*$B$2</f>
        <v>0</v>
      </c>
      <c r="AI1916" s="64">
        <f t="shared" ref="AI1916" ca="1" si="2422">($B$5*AI1918 + (1 + $B$6)*AI1917)*$B$2</f>
        <v>0</v>
      </c>
      <c r="AJ1916" s="64" cm="1">
        <f t="array" aca="1" ref="AJ1916" ca="1">($B$5*AJ1918 + (1 + $B$6)*AJ1917 + AND(NOT(AF1917:AJ1917)))*$B$2</f>
        <v>100000</v>
      </c>
      <c r="AK1916" s="73"/>
      <c r="AL1916" s="70"/>
    </row>
    <row r="1917" spans="7:38" ht="14.55" customHeight="1" x14ac:dyDescent="0.3">
      <c r="G1917" s="3">
        <v>1915</v>
      </c>
      <c r="H1917" s="58">
        <v>1.4733151550043191</v>
      </c>
      <c r="I1917" s="58">
        <v>1.6838955764642629</v>
      </c>
      <c r="J1917" s="58">
        <v>0.41845903319364791</v>
      </c>
      <c r="K1917" s="59">
        <v>0.76489265255568928</v>
      </c>
      <c r="L1917" s="60">
        <f t="array" ref="L1917:O1917">TRANSPOSE(MMULT(Option!$B$25:$E$28, TRANSPOSE(H1917:K1917)))</f>
        <v>1.4733151550043191</v>
      </c>
      <c r="M1917" s="60">
        <v>2.1326418503114843</v>
      </c>
      <c r="N1917" s="60">
        <v>1.397810211007918</v>
      </c>
      <c r="O1917" s="60">
        <v>1.766963204946822</v>
      </c>
      <c r="P1917" s="56" t="str">
        <f t="shared" si="2348"/>
        <v>383/5</v>
      </c>
      <c r="R1917" s="80"/>
      <c r="S1917" s="3" t="s">
        <v>31</v>
      </c>
      <c r="T1917" s="60">
        <f ca="1"/>
        <v>-0.22733210496453055</v>
      </c>
      <c r="U1917" s="60">
        <f ca="1"/>
        <v>0.81088679980078326</v>
      </c>
      <c r="V1917" s="60">
        <f ca="1"/>
        <v>-1.6742268367899722</v>
      </c>
      <c r="W1917" s="60">
        <f ca="1"/>
        <v>0.8839945619095102</v>
      </c>
      <c r="X1917" s="60">
        <f ca="1"/>
        <v>0.18195067040829493</v>
      </c>
      <c r="Y1917" s="52">
        <f ca="1">$B$13 * EXP(($E$3 - $C$13^2/2) * Y$2 + $C$13*SQRT(Y$2)*T1917)</f>
        <v>93.875604971354278</v>
      </c>
      <c r="Z1917" s="52">
        <f ca="1">Y1917 * EXP(($E$3 - $C$13^2/2) * (Z$2-Y$2) + $C$13*SQRT(Z$2-Y$2)*U1917)</f>
        <v>120.32983466535744</v>
      </c>
      <c r="AA1917" s="52">
        <f ca="1">Z1917 * EXP(($E$3 - $C$13^2/2) * (AA$2-Z$2) + $C$13*SQRT(AA$2-Z$2)*V1917)</f>
        <v>73.183394446005792</v>
      </c>
      <c r="AB1917" s="52">
        <f ca="1">AA1917 * EXP(($E$3 - $C$13^2/2) * (AB$2-AA$2) + $C$13*SQRT(AB$2-AA$2)*W1917)</f>
        <v>95.886664122524465</v>
      </c>
      <c r="AC1917" s="52">
        <f ca="1">AB1917 * EXP(($E$3 - $C$13^2/2) * (AC$2-AB$2) + $C$13*SQRT(AC$2-AB$2)*X1917)</f>
        <v>101.77373990183546</v>
      </c>
      <c r="AD1917" s="47"/>
      <c r="AE1917" s="3" t="s">
        <v>46</v>
      </c>
      <c r="AF1917" s="52" t="b">
        <f t="shared" ref="AF1917" ca="1" si="2423">AF1915 &gt;= $B$4</f>
        <v>0</v>
      </c>
      <c r="AG1917" s="52" t="b">
        <f t="array" aca="1" ref="AG1917" ca="1">AND(AG1915 &gt;= $B$4, NOT(OR($AF1917:AF1917)))</f>
        <v>0</v>
      </c>
      <c r="AH1917" s="52" t="b">
        <f t="array" aca="1" ref="AH1917" ca="1">AND(AH1915 &gt;= $B$4, NOT(OR($AF1917:AG1917)))</f>
        <v>0</v>
      </c>
      <c r="AI1917" s="52" t="b">
        <f t="array" aca="1" ref="AI1917" ca="1">AND(AI1915 &gt;= $B$4, NOT(OR($AF1917:AH1917)))</f>
        <v>0</v>
      </c>
      <c r="AJ1917" s="52" t="b">
        <f t="array" aca="1" ref="AJ1917" ca="1">AND(AJ1915 &gt;= $B$4, NOT(OR($AF1917:AI1917)))</f>
        <v>0</v>
      </c>
      <c r="AK1917" s="73"/>
      <c r="AL1917" s="70"/>
    </row>
    <row r="1918" spans="7:38" ht="14.55" customHeight="1" x14ac:dyDescent="0.3">
      <c r="G1918" s="3">
        <v>1916</v>
      </c>
      <c r="H1918" s="58">
        <v>0.6472329301819969</v>
      </c>
      <c r="I1918" s="58">
        <v>-0.43319364905948105</v>
      </c>
      <c r="J1918" s="58">
        <v>-1.4859303678874416</v>
      </c>
      <c r="K1918" s="59">
        <v>0.65814504122635065</v>
      </c>
      <c r="L1918" s="60">
        <f t="array" ref="L1918:O1918">TRANSPOSE(MMULT(Option!$B$25:$E$28, TRANSPOSE(H1918:K1918)))</f>
        <v>0.6472329301819969</v>
      </c>
      <c r="M1918" s="60">
        <v>-0.13813536540504273</v>
      </c>
      <c r="N1918" s="60">
        <v>-1.1596511518968857</v>
      </c>
      <c r="O1918" s="60">
        <v>0.41903427786541236</v>
      </c>
      <c r="P1918" s="56" t="str">
        <f t="shared" si="2348"/>
        <v>384/1</v>
      </c>
      <c r="R1918" s="80"/>
      <c r="S1918" s="3" t="s">
        <v>30</v>
      </c>
      <c r="T1918" s="60">
        <f ca="1"/>
        <v>-0.14803660865202656</v>
      </c>
      <c r="U1918" s="60">
        <f ca="1"/>
        <v>-0.46784964599277667</v>
      </c>
      <c r="V1918" s="60">
        <f ca="1"/>
        <v>0.58512712429165792</v>
      </c>
      <c r="W1918" s="60">
        <f ca="1"/>
        <v>3.0111172583076797</v>
      </c>
      <c r="X1918" s="60">
        <f ca="1"/>
        <v>0.60050170943146453</v>
      </c>
      <c r="Y1918" s="52">
        <f ca="1">$B$14 * EXP(($E$3 - $C$14^2/2) * Y$2 + $C$14*SQRT(Y$2)*T1918)</f>
        <v>96.135552755553434</v>
      </c>
      <c r="Z1918" s="52">
        <f ca="1">Y1918 * EXP(($E$3 - $C$14^2/2) * (Z$2-Y$2) + $C$14*SQRT(Z$2-Y$2)*U1918)</f>
        <v>83.965358048319786</v>
      </c>
      <c r="AA1918" s="52">
        <f ca="1">Z1918 * EXP(($E$3 - $C$14^2/2) * (AA$2-Z$2) + $C$14*SQRT(AA$2-Z$2)*V1918)</f>
        <v>100.57889524926037</v>
      </c>
      <c r="AB1918" s="52">
        <f ca="1">AA1918 * EXP(($E$3 - $C$14^2/2) * (AB$2-AA$2) + $C$14*SQRT(AB$2-AA$2)*W1918)</f>
        <v>249.45477204095886</v>
      </c>
      <c r="AC1918" s="52">
        <f ca="1">AB1918 * EXP(($E$3 - $C$14^2/2) * (AC$2-AB$2) + $C$14*SQRT(AC$2-AB$2)*X1918)</f>
        <v>300.19376130978623</v>
      </c>
      <c r="AD1918" s="47"/>
      <c r="AE1918" s="3" t="s">
        <v>68</v>
      </c>
      <c r="AF1918" s="52" t="b">
        <f ca="1">AND(AF1915&gt;$B$3, NOT(OR($AF1917:AF1917)))</f>
        <v>0</v>
      </c>
      <c r="AG1918" s="52" t="b">
        <f ca="1">AND(AG1915&gt;$B$3, NOT(OR($AF1917:AG1917)))</f>
        <v>0</v>
      </c>
      <c r="AH1918" s="52" t="b">
        <f ca="1">AND(AH1915&gt;$B$3, NOT(OR($AF1917:AH1917)))</f>
        <v>0</v>
      </c>
      <c r="AI1918" s="52" t="b">
        <f ca="1">AND(AI1915&gt;$B$3, NOT(OR($AF1917:AI1917)))</f>
        <v>0</v>
      </c>
      <c r="AJ1918" s="52" t="b">
        <f ca="1">AND(AJ1915&gt;$B$3, NOT(OR($AF1917:AJ1917)))</f>
        <v>0</v>
      </c>
      <c r="AK1918" s="74"/>
      <c r="AL1918" s="70"/>
    </row>
    <row r="1919" spans="7:38" ht="14.55" customHeight="1" x14ac:dyDescent="0.3">
      <c r="G1919" s="3">
        <v>1917</v>
      </c>
      <c r="H1919" s="58">
        <v>-1.0100604362756043</v>
      </c>
      <c r="I1919" s="58">
        <v>7.8396219016186652E-2</v>
      </c>
      <c r="J1919" s="58">
        <v>0.40659463489158543</v>
      </c>
      <c r="K1919" s="59">
        <v>1.5450832524374414</v>
      </c>
      <c r="L1919" s="60">
        <f t="array" ref="L1919:O1919">TRANSPOSE(MMULT(Option!$B$25:$E$28, TRANSPOSE(H1919:K1919)))</f>
        <v>-1.0100604362756043</v>
      </c>
      <c r="M1919" s="60">
        <v>-0.33217285294223942</v>
      </c>
      <c r="N1919" s="60">
        <v>-2.6379065024750126E-2</v>
      </c>
      <c r="O1919" s="60">
        <v>1.0189941700100433</v>
      </c>
      <c r="P1919" s="56" t="str">
        <f t="shared" si="2348"/>
        <v>384/2</v>
      </c>
      <c r="R1919" s="80">
        <v>480</v>
      </c>
      <c r="S1919" s="3" t="s">
        <v>28</v>
      </c>
      <c r="T1919" s="60">
        <f t="array" aca="1" ref="T1919:T1922" ca="1">TRANSPOSE(OFFSET($L$3, MATCH($R1919 &amp; "/" &amp; T$2, $P$3:$P$5002, 0) - 1, 0, 1, $E$1))</f>
        <v>-1.2334217040360422</v>
      </c>
      <c r="U1919" s="60">
        <f t="array" aca="1" ref="U1919:U1922" ca="1">TRANSPOSE(OFFSET($L$3, MATCH($R1919 &amp; "/" &amp; U$2, $P$3:$P$5002, 0) - 1, 0, 1, $E$1))</f>
        <v>-1.4216948021461631</v>
      </c>
      <c r="V1919" s="60">
        <f t="array" aca="1" ref="V1919:V1922" ca="1">TRANSPOSE(OFFSET($L$3, MATCH($R1919 &amp; "/" &amp; V$2, $P$3:$P$5002, 0) - 1, 0, 1, $E$1))</f>
        <v>-2.0302513269730729</v>
      </c>
      <c r="W1919" s="60">
        <f t="array" aca="1" ref="W1919:W1922" ca="1">TRANSPOSE(OFFSET($L$3, MATCH($R1919 &amp; "/" &amp; W$2, $P$3:$P$5002, 0) - 1, 0, 1, $E$1))</f>
        <v>0.3434950290540853</v>
      </c>
      <c r="X1919" s="60">
        <f t="array" aca="1" ref="X1919:X1922" ca="1">TRANSPOSE(OFFSET($L$3, MATCH($R1919 &amp; "/" &amp; X$2, $P$3:$P$5002, 0) - 1, 0, 1, $E$1))</f>
        <v>0.63289157134556462</v>
      </c>
      <c r="Y1919" s="52">
        <f ca="1">$B$11 * EXP(($E$3 - $C$11^2/2) * Y$2 + $C$11*SQRT(Y$2)*T1919)</f>
        <v>69.417824712817591</v>
      </c>
      <c r="Z1919" s="52">
        <f ca="1">Y1919 * EXP(($E$3 - $C$11^2/2) * (Z$2-Y$2) + $C$11*SQRT(Z$2-Y$2)*U1919)</f>
        <v>45.542011705523173</v>
      </c>
      <c r="AA1919" s="52">
        <f ca="1">Z1919 * EXP(($E$3 - $C$11^2/2) * (AA$2-Z$2) + $C$11*SQRT(AA$2-Z$2)*V1919)</f>
        <v>24.892332791699886</v>
      </c>
      <c r="AB1919" s="52">
        <f ca="1">AA1919 * EXP(($E$3 - $C$11^2/2) * (AB$2-AA$2) + $C$11*SQRT(AB$2-AA$2)*W1919)</f>
        <v>27.732592463832727</v>
      </c>
      <c r="AC1919" s="52">
        <f ca="1">AB1919 * EXP(($E$3 - $C$11^2/2) * (AC$2-AB$2) + $C$11*SQRT(AC$2-AB$2)*X1919)</f>
        <v>33.699257893835096</v>
      </c>
      <c r="AD1919" s="47"/>
      <c r="AE1919" s="3" t="s">
        <v>69</v>
      </c>
      <c r="AF1919" s="20" cm="1">
        <f t="array" aca="1" ref="AF1919" ca="1">MIN(Y1919:Y1922 / $D$11:$D$14)</f>
        <v>0.58454956878492781</v>
      </c>
      <c r="AG1919" s="20" cm="1">
        <f t="array" aca="1" ref="AG1919" ca="1">MIN(Z1919:Z1922 / $D$11:$D$14)</f>
        <v>0.45542011705523172</v>
      </c>
      <c r="AH1919" s="20" cm="1">
        <f t="array" aca="1" ref="AH1919" ca="1">MIN(AA1919:AA1922 / $D$11:$D$14)</f>
        <v>0.24892332791699887</v>
      </c>
      <c r="AI1919" s="20" cm="1">
        <f t="array" aca="1" ref="AI1919" ca="1">MIN(AB1919:AB1922 / $D$11:$D$14)</f>
        <v>0.27732592463832728</v>
      </c>
      <c r="AJ1919" s="20" cm="1">
        <f t="array" aca="1" ref="AJ1919" ca="1">MIN(AC1919:AC1922 / $D$11:$D$14)</f>
        <v>0.33699257893835094</v>
      </c>
      <c r="AK1919" s="72">
        <f t="array" aca="1" ref="AK1919" ca="1">SUMPRODUCT(AF1920:AJ1920, EXP(-$E$3*$AF$2:$AJ$2))</f>
        <v>77880.078307140488</v>
      </c>
      <c r="AL1919" s="70">
        <f ca="1">MAX(AC1920 - $D$11, 0) * EXP(-$E$2*$E$3)</f>
        <v>0</v>
      </c>
    </row>
    <row r="1920" spans="7:38" ht="14.55" customHeight="1" x14ac:dyDescent="0.3">
      <c r="G1920" s="3">
        <v>1918</v>
      </c>
      <c r="H1920" s="58">
        <v>0.24748053053932428</v>
      </c>
      <c r="I1920" s="58">
        <v>-1.2121160237018258</v>
      </c>
      <c r="J1920" s="58">
        <v>0.7796679450321472</v>
      </c>
      <c r="K1920" s="59">
        <v>1.3141301261858835</v>
      </c>
      <c r="L1920" s="60">
        <f t="array" ref="L1920:O1920">TRANSPOSE(MMULT(Option!$B$25:$E$28, TRANSPOSE(H1920:K1920)))</f>
        <v>0.24748053053932428</v>
      </c>
      <c r="M1920" s="60">
        <v>-1.0119304737207711</v>
      </c>
      <c r="N1920" s="60">
        <v>0.46637593450884152</v>
      </c>
      <c r="O1920" s="60">
        <v>1.0591151387053028</v>
      </c>
      <c r="P1920" s="56" t="str">
        <f t="shared" si="2348"/>
        <v>384/3</v>
      </c>
      <c r="R1920" s="80"/>
      <c r="S1920" s="3" t="s">
        <v>29</v>
      </c>
      <c r="T1920" s="60">
        <f ca="1"/>
        <v>-0.48528704678622964</v>
      </c>
      <c r="U1920" s="60">
        <f ca="1"/>
        <v>0.12347785044841597</v>
      </c>
      <c r="V1920" s="60">
        <f ca="1"/>
        <v>-0.38389573064634758</v>
      </c>
      <c r="W1920" s="60">
        <f ca="1"/>
        <v>0.12116766152589405</v>
      </c>
      <c r="X1920" s="60">
        <f ca="1"/>
        <v>-0.19837885742578759</v>
      </c>
      <c r="Y1920" s="52">
        <f ca="1">$B$12 * EXP(($E$3 - $C$12^2/2) * Y$2 + $C$12*SQRT(Y$2)*T1920)</f>
        <v>86.884884163084166</v>
      </c>
      <c r="Z1920" s="52">
        <f ca="1">Y1920 * EXP(($E$3 - $C$12^2/2) * (Z$2-Y$2) + $C$12*SQRT(Z$2-Y$2)*U1920)</f>
        <v>90.615694551044953</v>
      </c>
      <c r="AA1920" s="52">
        <f ca="1">Z1920 * EXP(($E$3 - $C$12^2/2) * (AA$2-Z$2) + $C$12*SQRT(AA$2-Z$2)*V1920)</f>
        <v>81.162937471780722</v>
      </c>
      <c r="AB1920" s="52">
        <f ca="1">AA1920 * EXP(($E$3 - $C$12^2/2) * (AB$2-AA$2) + $C$12*SQRT(AB$2-AA$2)*W1920)</f>
        <v>84.589403645536407</v>
      </c>
      <c r="AC1920" s="52">
        <f ca="1">AB1920 * EXP(($E$3 - $C$12^2/2) * (AC$2-AB$2) + $C$12*SQRT(AC$2-AB$2)*X1920)</f>
        <v>80.101561568611146</v>
      </c>
      <c r="AD1920" s="47"/>
      <c r="AE1920" s="3" t="s">
        <v>47</v>
      </c>
      <c r="AF1920" s="64">
        <f t="shared" ref="AF1920" ca="1" si="2424">($B$5*AF1922 + (1 + $B$6)*AF1921)*$B$2</f>
        <v>0</v>
      </c>
      <c r="AG1920" s="64">
        <f t="shared" ref="AG1920" ca="1" si="2425">($B$5*AG1922 + (1 + $B$6)*AG1921)*$B$2</f>
        <v>0</v>
      </c>
      <c r="AH1920" s="64">
        <f t="shared" ref="AH1920" ca="1" si="2426">($B$5*AH1922 + (1 + $B$6)*AH1921)*$B$2</f>
        <v>0</v>
      </c>
      <c r="AI1920" s="64">
        <f t="shared" ref="AI1920" ca="1" si="2427">($B$5*AI1922 + (1 + $B$6)*AI1921)*$B$2</f>
        <v>0</v>
      </c>
      <c r="AJ1920" s="64" cm="1">
        <f t="array" aca="1" ref="AJ1920" ca="1">($B$5*AJ1922 + (1 + $B$6)*AJ1921 + AND(NOT(AF1921:AJ1921)))*$B$2</f>
        <v>100000</v>
      </c>
      <c r="AK1920" s="73"/>
      <c r="AL1920" s="70"/>
    </row>
    <row r="1921" spans="7:38" ht="14.55" customHeight="1" x14ac:dyDescent="0.3">
      <c r="G1921" s="3">
        <v>1919</v>
      </c>
      <c r="H1921" s="58">
        <v>-0.99762332891633232</v>
      </c>
      <c r="I1921" s="58">
        <v>-0.7041600407189027</v>
      </c>
      <c r="J1921" s="58">
        <v>-0.78803405932366566</v>
      </c>
      <c r="K1921" s="59">
        <v>0.25208272080358141</v>
      </c>
      <c r="L1921" s="60">
        <f t="array" ref="L1921:O1921">TRANSPOSE(MMULT(Option!$B$25:$E$28, TRANSPOSE(H1921:K1921)))</f>
        <v>-0.99762332891633232</v>
      </c>
      <c r="M1921" s="60">
        <v>-1.0444226691580445</v>
      </c>
      <c r="N1921" s="60">
        <v>-1.2755799601174409</v>
      </c>
      <c r="O1921" s="60">
        <v>-0.52137946774586774</v>
      </c>
      <c r="P1921" s="56" t="str">
        <f t="shared" si="2348"/>
        <v>384/4</v>
      </c>
      <c r="R1921" s="80"/>
      <c r="S1921" s="3" t="s">
        <v>31</v>
      </c>
      <c r="T1921" s="60">
        <f ca="1"/>
        <v>-0.93924812082344478</v>
      </c>
      <c r="U1921" s="60">
        <f ca="1"/>
        <v>1.2519263190674916</v>
      </c>
      <c r="V1921" s="60">
        <f ca="1"/>
        <v>0.17210639348672097</v>
      </c>
      <c r="W1921" s="60">
        <f ca="1"/>
        <v>0.11972094169539967</v>
      </c>
      <c r="X1921" s="60">
        <f ca="1"/>
        <v>-0.3672138168842265</v>
      </c>
      <c r="Y1921" s="52">
        <f ca="1">$B$13 * EXP(($E$3 - $C$13^2/2) * Y$2 + $C$13*SQRT(Y$2)*T1921)</f>
        <v>75.822550601380982</v>
      </c>
      <c r="Z1921" s="52">
        <f ca="1">Y1921 * EXP(($E$3 - $C$13^2/2) * (Z$2-Y$2) + $C$13*SQRT(Z$2-Y$2)*U1921)</f>
        <v>110.938239488717</v>
      </c>
      <c r="AA1921" s="52">
        <f ca="1">Z1921 * EXP(($E$3 - $C$13^2/2) * (AA$2-Z$2) + $C$13*SQRT(AA$2-Z$2)*V1921)</f>
        <v>117.40219024813514</v>
      </c>
      <c r="AB1921" s="52">
        <f ca="1">AA1921 * EXP(($E$3 - $C$13^2/2) * (AB$2-AA$2) + $C$13*SQRT(AB$2-AA$2)*W1921)</f>
        <v>122.30547956913082</v>
      </c>
      <c r="AC1921" s="52">
        <f ca="1">AB1921 * EXP(($E$3 - $C$13^2/2) * (AC$2-AB$2) + $C$13*SQRT(AC$2-AB$2)*X1921)</f>
        <v>110.09654921422543</v>
      </c>
      <c r="AD1921" s="47"/>
      <c r="AE1921" s="3" t="s">
        <v>46</v>
      </c>
      <c r="AF1921" s="52" t="b">
        <f t="shared" ref="AF1921" ca="1" si="2428">AF1919 &gt;= $B$4</f>
        <v>0</v>
      </c>
      <c r="AG1921" s="52" t="b">
        <f t="array" aca="1" ref="AG1921" ca="1">AND(AG1919 &gt;= $B$4, NOT(OR($AF1921:AF1921)))</f>
        <v>0</v>
      </c>
      <c r="AH1921" s="52" t="b">
        <f t="array" aca="1" ref="AH1921" ca="1">AND(AH1919 &gt;= $B$4, NOT(OR($AF1921:AG1921)))</f>
        <v>0</v>
      </c>
      <c r="AI1921" s="52" t="b">
        <f t="array" aca="1" ref="AI1921" ca="1">AND(AI1919 &gt;= $B$4, NOT(OR($AF1921:AH1921)))</f>
        <v>0</v>
      </c>
      <c r="AJ1921" s="52" t="b">
        <f t="array" aca="1" ref="AJ1921" ca="1">AND(AJ1919 &gt;= $B$4, NOT(OR($AF1921:AI1921)))</f>
        <v>0</v>
      </c>
      <c r="AK1921" s="73"/>
      <c r="AL1921" s="70"/>
    </row>
    <row r="1922" spans="7:38" ht="14.55" customHeight="1" x14ac:dyDescent="0.3">
      <c r="G1922" s="3">
        <v>1920</v>
      </c>
      <c r="H1922" s="58">
        <v>-2.1303315955310285</v>
      </c>
      <c r="I1922" s="58">
        <v>1.6743460612703192</v>
      </c>
      <c r="J1922" s="58">
        <v>0.68057553930425274</v>
      </c>
      <c r="K1922" s="59">
        <v>-0.22655575276165868</v>
      </c>
      <c r="L1922" s="60">
        <f t="array" ref="L1922:O1922">TRANSPOSE(MMULT(Option!$B$25:$E$28, TRANSPOSE(H1922:K1922)))</f>
        <v>-2.1303315955310285</v>
      </c>
      <c r="M1922" s="60">
        <v>0.68243087485206977</v>
      </c>
      <c r="N1922" s="60">
        <v>0.18407042641461852</v>
      </c>
      <c r="O1922" s="60">
        <v>-0.47486193225372408</v>
      </c>
      <c r="P1922" s="56" t="str">
        <f t="shared" si="2348"/>
        <v>384/5</v>
      </c>
      <c r="R1922" s="80"/>
      <c r="S1922" s="3" t="s">
        <v>30</v>
      </c>
      <c r="T1922" s="60">
        <f ca="1"/>
        <v>-1.8063789873893814</v>
      </c>
      <c r="U1922" s="60">
        <f ca="1"/>
        <v>0.46441284011686335</v>
      </c>
      <c r="V1922" s="60">
        <f ca="1"/>
        <v>0.16233198942337729</v>
      </c>
      <c r="W1922" s="60">
        <f ca="1"/>
        <v>0.36108841881706855</v>
      </c>
      <c r="X1922" s="60">
        <f ca="1"/>
        <v>0.54534178541563905</v>
      </c>
      <c r="Y1922" s="52">
        <f ca="1">$B$14 * EXP(($E$3 - $C$14^2/2) * Y$2 + $C$14*SQRT(Y$2)*T1922)</f>
        <v>58.45495687849278</v>
      </c>
      <c r="Z1922" s="52">
        <f ca="1">Y1922 * EXP(($E$3 - $C$14^2/2) * (Z$2-Y$2) + $C$14*SQRT(Z$2-Y$2)*U1922)</f>
        <v>67.530567134150061</v>
      </c>
      <c r="AA1922" s="52">
        <f ca="1">Z1922 * EXP(($E$3 - $C$14^2/2) * (AA$2-Z$2) + $C$14*SQRT(AA$2-Z$2)*V1922)</f>
        <v>71.256065021399081</v>
      </c>
      <c r="AB1922" s="52">
        <f ca="1">AA1922 * EXP(($E$3 - $C$14^2/2) * (AB$2-AA$2) + $C$14*SQRT(AB$2-AA$2)*W1922)</f>
        <v>79.806620468464658</v>
      </c>
      <c r="AC1922" s="52">
        <f ca="1">AB1922 * EXP(($E$3 - $C$14^2/2) * (AC$2-AB$2) + $C$14*SQRT(AC$2-AB$2)*X1922)</f>
        <v>94.463073347204173</v>
      </c>
      <c r="AD1922" s="47"/>
      <c r="AE1922" s="3" t="s">
        <v>68</v>
      </c>
      <c r="AF1922" s="52" t="b">
        <f ca="1">AND(AF1919&gt;$B$3, NOT(OR($AF1921:AF1921)))</f>
        <v>0</v>
      </c>
      <c r="AG1922" s="52" t="b">
        <f ca="1">AND(AG1919&gt;$B$3, NOT(OR($AF1921:AG1921)))</f>
        <v>0</v>
      </c>
      <c r="AH1922" s="52" t="b">
        <f ca="1">AND(AH1919&gt;$B$3, NOT(OR($AF1921:AH1921)))</f>
        <v>0</v>
      </c>
      <c r="AI1922" s="52" t="b">
        <f ca="1">AND(AI1919&gt;$B$3, NOT(OR($AF1921:AI1921)))</f>
        <v>0</v>
      </c>
      <c r="AJ1922" s="52" t="b">
        <f ca="1">AND(AJ1919&gt;$B$3, NOT(OR($AF1921:AJ1921)))</f>
        <v>0</v>
      </c>
      <c r="AK1922" s="74"/>
      <c r="AL1922" s="70"/>
    </row>
    <row r="1923" spans="7:38" ht="14.55" customHeight="1" x14ac:dyDescent="0.3">
      <c r="G1923" s="3">
        <v>1921</v>
      </c>
      <c r="H1923" s="58">
        <v>0.4539309935738155</v>
      </c>
      <c r="I1923" s="58">
        <v>1.0694548811620939</v>
      </c>
      <c r="J1923" s="58">
        <v>0.37677335945050089</v>
      </c>
      <c r="K1923" s="59">
        <v>-1.3939119467701131</v>
      </c>
      <c r="L1923" s="60">
        <f t="array" ref="L1923:O1923">TRANSPOSE(MMULT(Option!$B$25:$E$28, TRANSPOSE(H1923:K1923)))</f>
        <v>0.4539309935738155</v>
      </c>
      <c r="M1923" s="60">
        <v>1.1617439864825856</v>
      </c>
      <c r="N1923" s="60">
        <v>0.79254525694878442</v>
      </c>
      <c r="O1923" s="60">
        <v>-0.65851482402831341</v>
      </c>
      <c r="P1923" s="56" t="str">
        <f t="shared" si="2348"/>
        <v>385/1</v>
      </c>
      <c r="R1923" s="80">
        <v>481</v>
      </c>
      <c r="S1923" s="3" t="s">
        <v>28</v>
      </c>
      <c r="T1923" s="60">
        <f t="array" aca="1" ref="T1923:T1926" ca="1">TRANSPOSE(OFFSET($L$3, MATCH($R1923 &amp; "/" &amp; T$2, $P$3:$P$5002, 0) - 1, 0, 1, $E$1))</f>
        <v>-1.3937689380377036</v>
      </c>
      <c r="U1923" s="60">
        <f t="array" aca="1" ref="U1923:U1926" ca="1">TRANSPOSE(OFFSET($L$3, MATCH($R1923 &amp; "/" &amp; U$2, $P$3:$P$5002, 0) - 1, 0, 1, $E$1))</f>
        <v>0.13469450227349961</v>
      </c>
      <c r="V1923" s="60">
        <f t="array" aca="1" ref="V1923:V1926" ca="1">TRANSPOSE(OFFSET($L$3, MATCH($R1923 &amp; "/" &amp; V$2, $P$3:$P$5002, 0) - 1, 0, 1, $E$1))</f>
        <v>0.98991626474182304</v>
      </c>
      <c r="W1923" s="60">
        <f t="array" aca="1" ref="W1923:W1926" ca="1">TRANSPOSE(OFFSET($L$3, MATCH($R1923 &amp; "/" &amp; W$2, $P$3:$P$5002, 0) - 1, 0, 1, $E$1))</f>
        <v>-0.2143625307597096</v>
      </c>
      <c r="X1923" s="60">
        <f t="array" aca="1" ref="X1923:X1926" ca="1">TRANSPOSE(OFFSET($L$3, MATCH($R1923 &amp; "/" &amp; X$2, $P$3:$P$5002, 0) - 1, 0, 1, $E$1))</f>
        <v>-0.14952938675677627</v>
      </c>
      <c r="Y1923" s="52">
        <f ca="1">$B$11 * EXP(($E$3 - $C$11^2/2) * Y$2 + $C$11*SQRT(Y$2)*T1923)</f>
        <v>66.157582151648313</v>
      </c>
      <c r="Z1923" s="52">
        <f ca="1">Y1923 * EXP(($E$3 - $C$11^2/2) * (Z$2-Y$2) + $C$11*SQRT(Z$2-Y$2)*U1923)</f>
        <v>69.230938804550007</v>
      </c>
      <c r="AA1923" s="52">
        <f ca="1">Z1923 * EXP(($E$3 - $C$11^2/2) * (AA$2-Z$2) + $C$11*SQRT(AA$2-Z$2)*V1923)</f>
        <v>93.636731277426065</v>
      </c>
      <c r="AB1923" s="52">
        <f ca="1">AA1923 * EXP(($E$3 - $C$11^2/2) * (AB$2-AA$2) + $C$11*SQRT(AB$2-AA$2)*W1923)</f>
        <v>88.244729835604716</v>
      </c>
      <c r="AC1923" s="52">
        <f ca="1">AB1923 * EXP(($E$3 - $C$11^2/2) * (AC$2-AB$2) + $C$11*SQRT(AC$2-AB$2)*X1923)</f>
        <v>84.796575559248737</v>
      </c>
      <c r="AD1923" s="47"/>
      <c r="AE1923" s="3" t="s">
        <v>69</v>
      </c>
      <c r="AF1923" s="20" cm="1">
        <f t="array" aca="1" ref="AF1923" ca="1">MIN(Y1923:Y1926 / $D$11:$D$14)</f>
        <v>0.61513402613724166</v>
      </c>
      <c r="AG1923" s="20" cm="1">
        <f t="array" aca="1" ref="AG1923" ca="1">MIN(Z1923:Z1926 / $D$11:$D$14)</f>
        <v>0.45069695614173411</v>
      </c>
      <c r="AH1923" s="20" cm="1">
        <f t="array" aca="1" ref="AH1923" ca="1">MIN(AA1923:AA1926 / $D$11:$D$14)</f>
        <v>0.47684234990210855</v>
      </c>
      <c r="AI1923" s="20" cm="1">
        <f t="array" aca="1" ref="AI1923" ca="1">MIN(AB1923:AB1926 / $D$11:$D$14)</f>
        <v>0.39861878693679847</v>
      </c>
      <c r="AJ1923" s="20" cm="1">
        <f t="array" aca="1" ref="AJ1923" ca="1">MIN(AC1923:AC1926 / $D$11:$D$14)</f>
        <v>0.36950898451440112</v>
      </c>
      <c r="AK1923" s="72">
        <f t="array" aca="1" ref="AK1923" ca="1">SUMPRODUCT(AF1924:AJ1924, EXP(-$E$3*$AF$2:$AJ$2))</f>
        <v>77880.078307140488</v>
      </c>
      <c r="AL1923" s="70">
        <f ca="1">MAX(AC1924 - $D$11, 0) * EXP(-$E$2*$E$3)</f>
        <v>5.3981752114985762</v>
      </c>
    </row>
    <row r="1924" spans="7:38" ht="14.55" customHeight="1" x14ac:dyDescent="0.3">
      <c r="G1924" s="3">
        <v>1922</v>
      </c>
      <c r="H1924" s="58">
        <v>-0.26931029886302116</v>
      </c>
      <c r="I1924" s="58">
        <v>-0.48485508421948004</v>
      </c>
      <c r="J1924" s="58">
        <v>0.7177887531847964</v>
      </c>
      <c r="K1924" s="59">
        <v>0.31216526933731542</v>
      </c>
      <c r="L1924" s="60">
        <f t="array" ref="L1924:O1924">TRANSPOSE(MMULT(Option!$B$25:$E$28, TRANSPOSE(H1924:K1924)))</f>
        <v>-0.26931029886302116</v>
      </c>
      <c r="M1924" s="60">
        <v>-0.55210114444919967</v>
      </c>
      <c r="N1924" s="60">
        <v>0.39575210313171982</v>
      </c>
      <c r="O1924" s="60">
        <v>0.17273140135674142</v>
      </c>
      <c r="P1924" s="56" t="str">
        <f t="shared" ref="P1924:P1987" si="2429">(QUOTIENT(G1924 - 1, $E$2) + 1) &amp; "/" &amp; MOD(G1924 -1, $E$2) + 1</f>
        <v>385/2</v>
      </c>
      <c r="R1924" s="80"/>
      <c r="S1924" s="3" t="s">
        <v>29</v>
      </c>
      <c r="T1924" s="60">
        <f ca="1"/>
        <v>-0.70430918961179834</v>
      </c>
      <c r="U1924" s="60">
        <f ca="1"/>
        <v>0.13730917746832624</v>
      </c>
      <c r="V1924" s="60">
        <f ca="1"/>
        <v>-0.44764097475236087</v>
      </c>
      <c r="W1924" s="60">
        <f ca="1"/>
        <v>0.84633136396801856</v>
      </c>
      <c r="X1924" s="60">
        <f ca="1"/>
        <v>0.30836717926390067</v>
      </c>
      <c r="Y1924" s="52">
        <f ca="1">$B$12 * EXP(($E$3 - $C$12^2/2) * Y$2 + $C$12*SQRT(Y$2)*T1924)</f>
        <v>81.359485591981368</v>
      </c>
      <c r="Z1924" s="52">
        <f ca="1">Y1924 * EXP(($E$3 - $C$12^2/2) * (Z$2-Y$2) + $C$12*SQRT(Z$2-Y$2)*U1924)</f>
        <v>85.205857574380659</v>
      </c>
      <c r="AA1924" s="52">
        <f ca="1">Z1924 * EXP(($E$3 - $C$12^2/2) * (AA$2-Z$2) + $C$12*SQRT(AA$2-Z$2)*V1924)</f>
        <v>74.871842848657622</v>
      </c>
      <c r="AB1924" s="52">
        <f ca="1">AA1924 * EXP(($E$3 - $C$12^2/2) * (AB$2-AA$2) + $C$12*SQRT(AB$2-AA$2)*W1924)</f>
        <v>96.996733153830306</v>
      </c>
      <c r="AC1924" s="52">
        <f ca="1">AB1924 * EXP(($E$3 - $C$12^2/2) * (AC$2-AB$2) + $C$12*SQRT(AC$2-AB$2)*X1924)</f>
        <v>106.9313941752979</v>
      </c>
      <c r="AD1924" s="47"/>
      <c r="AE1924" s="3" t="s">
        <v>47</v>
      </c>
      <c r="AF1924" s="64">
        <f t="shared" ref="AF1924" ca="1" si="2430">($B$5*AF1926 + (1 + $B$6)*AF1925)*$B$2</f>
        <v>0</v>
      </c>
      <c r="AG1924" s="64">
        <f t="shared" ref="AG1924" ca="1" si="2431">($B$5*AG1926 + (1 + $B$6)*AG1925)*$B$2</f>
        <v>0</v>
      </c>
      <c r="AH1924" s="64">
        <f t="shared" ref="AH1924" ca="1" si="2432">($B$5*AH1926 + (1 + $B$6)*AH1925)*$B$2</f>
        <v>0</v>
      </c>
      <c r="AI1924" s="64">
        <f t="shared" ref="AI1924" ca="1" si="2433">($B$5*AI1926 + (1 + $B$6)*AI1925)*$B$2</f>
        <v>0</v>
      </c>
      <c r="AJ1924" s="64" cm="1">
        <f t="array" aca="1" ref="AJ1924" ca="1">($B$5*AJ1926 + (1 + $B$6)*AJ1925 + AND(NOT(AF1925:AJ1925)))*$B$2</f>
        <v>100000</v>
      </c>
      <c r="AK1924" s="73"/>
      <c r="AL1924" s="70"/>
    </row>
    <row r="1925" spans="7:38" ht="14.55" customHeight="1" x14ac:dyDescent="0.3">
      <c r="G1925" s="3">
        <v>1923</v>
      </c>
      <c r="H1925" s="58">
        <v>0.67703684382407114</v>
      </c>
      <c r="I1925" s="58">
        <v>-0.56138221192302562</v>
      </c>
      <c r="J1925" s="58">
        <v>0.63701431373784922</v>
      </c>
      <c r="K1925" s="59">
        <v>-0.80694748034072827</v>
      </c>
      <c r="L1925" s="60">
        <f t="array" ref="L1925:O1925">TRANSPOSE(MMULT(Option!$B$25:$E$28, TRANSPOSE(H1925:K1925)))</f>
        <v>0.67703684382407114</v>
      </c>
      <c r="M1925" s="60">
        <v>-0.24370055845817262</v>
      </c>
      <c r="N1925" s="60">
        <v>0.6833064509688237</v>
      </c>
      <c r="O1925" s="60">
        <v>-0.44288570728635906</v>
      </c>
      <c r="P1925" s="56" t="str">
        <f t="shared" si="2429"/>
        <v>385/3</v>
      </c>
      <c r="R1925" s="80"/>
      <c r="S1925" s="3" t="s">
        <v>31</v>
      </c>
      <c r="T1925" s="60">
        <f ca="1"/>
        <v>-1.6363836874672746</v>
      </c>
      <c r="U1925" s="60">
        <f ca="1"/>
        <v>-1.0534833223066682</v>
      </c>
      <c r="V1925" s="60">
        <f ca="1"/>
        <v>0.17130252286746958</v>
      </c>
      <c r="W1925" s="60">
        <f ca="1"/>
        <v>-0.61393464645709628</v>
      </c>
      <c r="X1925" s="60">
        <f ca="1"/>
        <v>-0.26943494516838079</v>
      </c>
      <c r="Y1925" s="52">
        <f ca="1">$B$13 * EXP(($E$3 - $C$13^2/2) * Y$2 + $C$13*SQRT(Y$2)*T1925)</f>
        <v>61.513402613724168</v>
      </c>
      <c r="Z1925" s="52">
        <f ca="1">Y1925 * EXP(($E$3 - $C$13^2/2) * (Z$2-Y$2) + $C$13*SQRT(Z$2-Y$2)*U1925)</f>
        <v>45.069695614173412</v>
      </c>
      <c r="AA1925" s="52">
        <f ca="1">Z1925 * EXP(($E$3 - $C$13^2/2) * (AA$2-Z$2) + $C$13*SQRT(AA$2-Z$2)*V1925)</f>
        <v>47.684234990210854</v>
      </c>
      <c r="AB1925" s="52">
        <f ca="1">AA1925 * EXP(($E$3 - $C$13^2/2) * (AB$2-AA$2) + $C$13*SQRT(AB$2-AA$2)*W1925)</f>
        <v>39.861878693679849</v>
      </c>
      <c r="AC1925" s="52">
        <f ca="1">AB1925 * EXP(($E$3 - $C$13^2/2) * (AC$2-AB$2) + $C$13*SQRT(AC$2-AB$2)*X1925)</f>
        <v>36.950898451440111</v>
      </c>
      <c r="AD1925" s="47"/>
      <c r="AE1925" s="3" t="s">
        <v>46</v>
      </c>
      <c r="AF1925" s="52" t="b">
        <f t="shared" ref="AF1925" ca="1" si="2434">AF1923 &gt;= $B$4</f>
        <v>0</v>
      </c>
      <c r="AG1925" s="52" t="b">
        <f t="array" aca="1" ref="AG1925" ca="1">AND(AG1923 &gt;= $B$4, NOT(OR($AF1925:AF1925)))</f>
        <v>0</v>
      </c>
      <c r="AH1925" s="52" t="b">
        <f t="array" aca="1" ref="AH1925" ca="1">AND(AH1923 &gt;= $B$4, NOT(OR($AF1925:AG1925)))</f>
        <v>0</v>
      </c>
      <c r="AI1925" s="52" t="b">
        <f t="array" aca="1" ref="AI1925" ca="1">AND(AI1923 &gt;= $B$4, NOT(OR($AF1925:AH1925)))</f>
        <v>0</v>
      </c>
      <c r="AJ1925" s="52" t="b">
        <f t="array" aca="1" ref="AJ1925" ca="1">AND(AJ1923 &gt;= $B$4, NOT(OR($AF1925:AI1925)))</f>
        <v>0</v>
      </c>
      <c r="AK1925" s="73"/>
      <c r="AL1925" s="70"/>
    </row>
    <row r="1926" spans="7:38" ht="14.55" customHeight="1" x14ac:dyDescent="0.3">
      <c r="G1926" s="3">
        <v>1924</v>
      </c>
      <c r="H1926" s="58">
        <v>0.22938440215011471</v>
      </c>
      <c r="I1926" s="58">
        <v>-0.25352397912473623</v>
      </c>
      <c r="J1926" s="58">
        <v>-1.2731648473464148</v>
      </c>
      <c r="K1926" s="59">
        <v>7.5915730065412315E-2</v>
      </c>
      <c r="L1926" s="60">
        <f t="array" ref="L1926:O1926">TRANSPOSE(MMULT(Option!$B$25:$E$28, TRANSPOSE(H1926:K1926)))</f>
        <v>0.22938440215011471</v>
      </c>
      <c r="M1926" s="60">
        <v>-0.14060480410505571</v>
      </c>
      <c r="N1926" s="60">
        <v>-1.0928679012193414</v>
      </c>
      <c r="O1926" s="60">
        <v>-0.15812038676743728</v>
      </c>
      <c r="P1926" s="56" t="str">
        <f t="shared" si="2429"/>
        <v>385/4</v>
      </c>
      <c r="R1926" s="80"/>
      <c r="S1926" s="3" t="s">
        <v>30</v>
      </c>
      <c r="T1926" s="60">
        <f ca="1"/>
        <v>-0.83548111559601701</v>
      </c>
      <c r="U1926" s="60">
        <f ca="1"/>
        <v>-0.58217405187055848</v>
      </c>
      <c r="V1926" s="60">
        <f ca="1"/>
        <v>-0.22516481140918396</v>
      </c>
      <c r="W1926" s="60">
        <f ca="1"/>
        <v>-0.97119914128280438</v>
      </c>
      <c r="X1926" s="60">
        <f ca="1"/>
        <v>1.8962936983646599</v>
      </c>
      <c r="Y1926" s="52">
        <f ca="1">$B$14 * EXP(($E$3 - $C$14^2/2) * Y$2 + $C$14*SQRT(Y$2)*T1926)</f>
        <v>78.22003770063472</v>
      </c>
      <c r="Z1926" s="52">
        <f ca="1">Y1926 * EXP(($E$3 - $C$14^2/2) * (Z$2-Y$2) + $C$14*SQRT(Z$2-Y$2)*U1926)</f>
        <v>66.014448566924344</v>
      </c>
      <c r="AA1926" s="52">
        <f ca="1">Z1926 * EXP(($E$3 - $C$14^2/2) * (AA$2-Z$2) + $C$14*SQRT(AA$2-Z$2)*V1926)</f>
        <v>62.011769168278434</v>
      </c>
      <c r="AB1926" s="52">
        <f ca="1">AA1926 * EXP(($E$3 - $C$14^2/2) * (AB$2-AA$2) + $C$14*SQRT(AB$2-AA$2)*W1926)</f>
        <v>46.570367575956851</v>
      </c>
      <c r="AC1926" s="52">
        <f ca="1">AB1926 * EXP(($E$3 - $C$14^2/2) * (AC$2-AB$2) + $C$14*SQRT(AC$2-AB$2)*X1926)</f>
        <v>82.669651148657763</v>
      </c>
      <c r="AD1926" s="47"/>
      <c r="AE1926" s="3" t="s">
        <v>68</v>
      </c>
      <c r="AF1926" s="52" t="b">
        <f ca="1">AND(AF1923&gt;$B$3, NOT(OR($AF1925:AF1925)))</f>
        <v>0</v>
      </c>
      <c r="AG1926" s="52" t="b">
        <f ca="1">AND(AG1923&gt;$B$3, NOT(OR($AF1925:AG1925)))</f>
        <v>0</v>
      </c>
      <c r="AH1926" s="52" t="b">
        <f ca="1">AND(AH1923&gt;$B$3, NOT(OR($AF1925:AH1925)))</f>
        <v>0</v>
      </c>
      <c r="AI1926" s="52" t="b">
        <f ca="1">AND(AI1923&gt;$B$3, NOT(OR($AF1925:AI1925)))</f>
        <v>0</v>
      </c>
      <c r="AJ1926" s="52" t="b">
        <f ca="1">AND(AJ1923&gt;$B$3, NOT(OR($AF1925:AJ1925)))</f>
        <v>0</v>
      </c>
      <c r="AK1926" s="74"/>
      <c r="AL1926" s="70"/>
    </row>
    <row r="1927" spans="7:38" ht="14.55" customHeight="1" x14ac:dyDescent="0.3">
      <c r="G1927" s="3">
        <v>1925</v>
      </c>
      <c r="H1927" s="58">
        <v>-1.8493559393965033</v>
      </c>
      <c r="I1927" s="58">
        <v>-4.6469955193274549E-2</v>
      </c>
      <c r="J1927" s="58">
        <v>1.5070854350720122</v>
      </c>
      <c r="K1927" s="59">
        <v>-0.79822035475555586</v>
      </c>
      <c r="L1927" s="60">
        <f t="array" ref="L1927:O1927">TRANSPOSE(MMULT(Option!$B$25:$E$28, TRANSPOSE(H1927:K1927)))</f>
        <v>-1.8493559393965033</v>
      </c>
      <c r="M1927" s="60">
        <v>-0.78233279320147875</v>
      </c>
      <c r="N1927" s="60">
        <v>0.57177724096723737</v>
      </c>
      <c r="O1927" s="60">
        <v>-1.1413131829752567</v>
      </c>
      <c r="P1927" s="56" t="str">
        <f t="shared" si="2429"/>
        <v>385/5</v>
      </c>
      <c r="R1927" s="80">
        <v>482</v>
      </c>
      <c r="S1927" s="3" t="s">
        <v>28</v>
      </c>
      <c r="T1927" s="60">
        <f t="array" aca="1" ref="T1927:T1930" ca="1">TRANSPOSE(OFFSET($L$3, MATCH($R1927 &amp; "/" &amp; T$2, $P$3:$P$5002, 0) - 1, 0, 1, $E$1))</f>
        <v>-0.67758397632343459</v>
      </c>
      <c r="U1927" s="60">
        <f t="array" aca="1" ref="U1927:U1930" ca="1">TRANSPOSE(OFFSET($L$3, MATCH($R1927 &amp; "/" &amp; U$2, $P$3:$P$5002, 0) - 1, 0, 1, $E$1))</f>
        <v>2.1526038974867645</v>
      </c>
      <c r="V1927" s="60">
        <f t="array" aca="1" ref="V1927:V1930" ca="1">TRANSPOSE(OFFSET($L$3, MATCH($R1927 &amp; "/" &amp; V$2, $P$3:$P$5002, 0) - 1, 0, 1, $E$1))</f>
        <v>0.17591982453164021</v>
      </c>
      <c r="W1927" s="60">
        <f t="array" aca="1" ref="W1927:W1930" ca="1">TRANSPOSE(OFFSET($L$3, MATCH($R1927 &amp; "/" &amp; W$2, $P$3:$P$5002, 0) - 1, 0, 1, $E$1))</f>
        <v>-7.0050571198811695E-2</v>
      </c>
      <c r="X1927" s="60">
        <f t="array" aca="1" ref="X1927:X1930" ca="1">TRANSPOSE(OFFSET($L$3, MATCH($R1927 &amp; "/" &amp; X$2, $P$3:$P$5002, 0) - 1, 0, 1, $E$1))</f>
        <v>-0.19475496261792885</v>
      </c>
      <c r="Y1927" s="52">
        <f ca="1">$B$11 * EXP(($E$3 - $C$11^2/2) * Y$2 + $C$11*SQRT(Y$2)*T1927)</f>
        <v>82.014412424222854</v>
      </c>
      <c r="Z1927" s="52">
        <f ca="1">Y1927 * EXP(($E$3 - $C$11^2/2) * (Z$2-Y$2) + $C$11*SQRT(Z$2-Y$2)*U1927)</f>
        <v>157.22472672864782</v>
      </c>
      <c r="AA1927" s="52">
        <f ca="1">Z1927 * EXP(($E$3 - $C$11^2/2) * (AA$2-Z$2) + $C$11*SQRT(AA$2-Z$2)*V1927)</f>
        <v>166.57607462009884</v>
      </c>
      <c r="AB1927" s="52">
        <f ca="1">AA1927 * EXP(($E$3 - $C$11^2/2) * (AB$2-AA$2) + $C$11*SQRT(AB$2-AA$2)*W1927)</f>
        <v>163.92957884774421</v>
      </c>
      <c r="AC1927" s="52">
        <f ca="1">AB1927 * EXP(($E$3 - $C$11^2/2) * (AC$2-AB$2) + $C$11*SQRT(AC$2-AB$2)*X1927)</f>
        <v>155.40124501042652</v>
      </c>
      <c r="AD1927" s="47"/>
      <c r="AE1927" s="3" t="s">
        <v>69</v>
      </c>
      <c r="AF1927" s="20" cm="1">
        <f t="array" aca="1" ref="AF1927" ca="1">MIN(Y1927:Y1930 / $D$11:$D$14)</f>
        <v>0.82014412424222849</v>
      </c>
      <c r="AG1927" s="20" cm="1">
        <f t="array" aca="1" ref="AG1927" ca="1">MIN(Z1927:Z1930 / $D$11:$D$14)</f>
        <v>0.96981337269368095</v>
      </c>
      <c r="AH1927" s="20" cm="1">
        <f t="array" aca="1" ref="AH1927" ca="1">MIN(AA1927:AA1930 / $D$11:$D$14)</f>
        <v>1.2419940843142254</v>
      </c>
      <c r="AI1927" s="20" cm="1">
        <f t="array" aca="1" ref="AI1927" ca="1">MIN(AB1927:AB1930 / $D$11:$D$14)</f>
        <v>1.134751561926433</v>
      </c>
      <c r="AJ1927" s="20" cm="1">
        <f t="array" aca="1" ref="AJ1927" ca="1">MIN(AC1927:AC1930 / $D$11:$D$14)</f>
        <v>0.80755870743735814</v>
      </c>
      <c r="AK1927" s="72">
        <f t="array" aca="1" ref="AK1927" ca="1">SUMPRODUCT(AF1928:AJ1928, EXP(-$E$3*$AF$2:$AJ$2))</f>
        <v>142594.67363380725</v>
      </c>
      <c r="AL1927" s="70">
        <f ca="1">MAX(AC1928 - $D$11, 0) * EXP(-$E$2*$E$3)</f>
        <v>40.997449444838146</v>
      </c>
    </row>
    <row r="1928" spans="7:38" ht="14.55" customHeight="1" x14ac:dyDescent="0.3">
      <c r="G1928" s="3">
        <v>1926</v>
      </c>
      <c r="H1928" s="58">
        <v>-0.31685264231560634</v>
      </c>
      <c r="I1928" s="58">
        <v>-0.41607597567767335</v>
      </c>
      <c r="J1928" s="58">
        <v>-0.56119522566858593</v>
      </c>
      <c r="K1928" s="59">
        <v>0.89274388018883122</v>
      </c>
      <c r="L1928" s="60">
        <f t="array" ref="L1928:O1928">TRANSPOSE(MMULT(Option!$B$25:$E$28, TRANSPOSE(H1928:K1928)))</f>
        <v>-0.31685264231560634</v>
      </c>
      <c r="M1928" s="60">
        <v>-0.50808098760535114</v>
      </c>
      <c r="N1928" s="60">
        <v>-0.7285987383360667</v>
      </c>
      <c r="O1928" s="60">
        <v>0.41927076977880529</v>
      </c>
      <c r="P1928" s="56" t="str">
        <f t="shared" si="2429"/>
        <v>386/1</v>
      </c>
      <c r="R1928" s="80"/>
      <c r="S1928" s="3" t="s">
        <v>29</v>
      </c>
      <c r="T1928" s="60">
        <f ca="1"/>
        <v>-0.65905537226917277</v>
      </c>
      <c r="U1928" s="60">
        <f ca="1"/>
        <v>0.52354995466687138</v>
      </c>
      <c r="V1928" s="60">
        <f ca="1"/>
        <v>1.0413225132563986</v>
      </c>
      <c r="W1928" s="60">
        <f ca="1"/>
        <v>0.23893764501476616</v>
      </c>
      <c r="X1928" s="60">
        <f ca="1"/>
        <v>0.18165725466692062</v>
      </c>
      <c r="Y1928" s="52">
        <f ca="1">$B$12 * EXP(($E$3 - $C$12^2/2) * Y$2 + $C$12*SQRT(Y$2)*T1928)</f>
        <v>82.471565580977398</v>
      </c>
      <c r="Z1928" s="52">
        <f ca="1">Y1928 * EXP(($E$3 - $C$12^2/2) * (Z$2-Y$2) + $C$12*SQRT(Z$2-Y$2)*U1928)</f>
        <v>96.981337269368098</v>
      </c>
      <c r="AA1928" s="52">
        <f ca="1">Z1928 * EXP(($E$3 - $C$12^2/2) * (AA$2-Z$2) + $C$12*SQRT(AA$2-Z$2)*V1928)</f>
        <v>133.20846600522617</v>
      </c>
      <c r="AB1928" s="52">
        <f ca="1">AA1928 * EXP(($E$3 - $C$12^2/2) * (AB$2-AA$2) + $C$12*SQRT(AB$2-AA$2)*W1928)</f>
        <v>143.82490298135349</v>
      </c>
      <c r="AC1928" s="52">
        <f ca="1">AB1928 * EXP(($E$3 - $C$12^2/2) * (AC$2-AB$2) + $C$12*SQRT(AC$2-AB$2)*X1928)</f>
        <v>152.64176710654291</v>
      </c>
      <c r="AD1928" s="47"/>
      <c r="AE1928" s="3" t="s">
        <v>47</v>
      </c>
      <c r="AF1928" s="64">
        <f t="shared" ref="AF1928" ca="1" si="2435">($B$5*AF1930 + (1 + $B$6)*AF1929)*$B$2</f>
        <v>15000</v>
      </c>
      <c r="AG1928" s="64">
        <f t="shared" ref="AG1928" ca="1" si="2436">($B$5*AG1930 + (1 + $B$6)*AG1929)*$B$2</f>
        <v>15000</v>
      </c>
      <c r="AH1928" s="64">
        <f t="shared" ref="AH1928" ca="1" si="2437">($B$5*AH1930 + (1 + $B$6)*AH1929)*$B$2</f>
        <v>15000</v>
      </c>
      <c r="AI1928" s="64">
        <f t="shared" ref="AI1928" ca="1" si="2438">($B$5*AI1930 + (1 + $B$6)*AI1929)*$B$2</f>
        <v>15000</v>
      </c>
      <c r="AJ1928" s="64" cm="1">
        <f t="array" aca="1" ref="AJ1928" ca="1">($B$5*AJ1930 + (1 + $B$6)*AJ1929 + AND(NOT(AF1929:AJ1929)))*$B$2</f>
        <v>114999.99999999999</v>
      </c>
      <c r="AK1928" s="73"/>
      <c r="AL1928" s="70"/>
    </row>
    <row r="1929" spans="7:38" ht="14.55" customHeight="1" x14ac:dyDescent="0.3">
      <c r="G1929" s="3">
        <v>1927</v>
      </c>
      <c r="H1929" s="58">
        <v>0.61417077816872934</v>
      </c>
      <c r="I1929" s="58">
        <v>-1.9935535404464119E-2</v>
      </c>
      <c r="J1929" s="58">
        <v>0.30542003585615268</v>
      </c>
      <c r="K1929" s="59">
        <v>1.3010708880364754</v>
      </c>
      <c r="L1929" s="60">
        <f t="array" ref="L1929:O1929">TRANSPOSE(MMULT(Option!$B$25:$E$28, TRANSPOSE(H1929:K1929)))</f>
        <v>0.61417077816872934</v>
      </c>
      <c r="M1929" s="60">
        <v>0.22739709126540597</v>
      </c>
      <c r="N1929" s="60">
        <v>0.50870145444023396</v>
      </c>
      <c r="O1929" s="60">
        <v>1.4142303936271201</v>
      </c>
      <c r="P1929" s="56" t="str">
        <f t="shared" si="2429"/>
        <v>386/2</v>
      </c>
      <c r="R1929" s="80"/>
      <c r="S1929" s="3" t="s">
        <v>31</v>
      </c>
      <c r="T1929" s="60">
        <f ca="1"/>
        <v>0.15482994382371063</v>
      </c>
      <c r="U1929" s="60">
        <f ca="1"/>
        <v>0.42474324693290844</v>
      </c>
      <c r="V1929" s="60">
        <f ca="1"/>
        <v>0.91733630521669662</v>
      </c>
      <c r="W1929" s="60">
        <f ca="1"/>
        <v>-0.25393248705893445</v>
      </c>
      <c r="X1929" s="60">
        <f ca="1"/>
        <v>-0.76814870748920683</v>
      </c>
      <c r="Y1929" s="52">
        <f ca="1">$B$13 * EXP(($E$3 - $C$13^2/2) * Y$2 + $C$13*SQRT(Y$2)*T1929)</f>
        <v>105.27954746101965</v>
      </c>
      <c r="Z1929" s="52">
        <f ca="1">Y1929 * EXP(($E$3 - $C$13^2/2) * (Z$2-Y$2) + $C$13*SQRT(Z$2-Y$2)*U1929)</f>
        <v>120.18619235101804</v>
      </c>
      <c r="AA1929" s="52">
        <f ca="1">Z1929 * EXP(($E$3 - $C$13^2/2) * (AA$2-Z$2) + $C$13*SQRT(AA$2-Z$2)*V1929)</f>
        <v>159.05388350524436</v>
      </c>
      <c r="AB1929" s="52">
        <f ca="1">AA1929 * EXP(($E$3 - $C$13^2/2) * (AB$2-AA$2) + $C$13*SQRT(AB$2-AA$2)*W1929)</f>
        <v>148.12600381290343</v>
      </c>
      <c r="AC1929" s="52">
        <f ca="1">AB1929 * EXP(($E$3 - $C$13^2/2) * (AC$2-AB$2) + $C$13*SQRT(AC$2-AB$2)*X1929)</f>
        <v>118.22843896530327</v>
      </c>
      <c r="AD1929" s="47"/>
      <c r="AE1929" s="3" t="s">
        <v>46</v>
      </c>
      <c r="AF1929" s="52" t="b">
        <f t="shared" ref="AF1929" ca="1" si="2439">AF1927 &gt;= $B$4</f>
        <v>0</v>
      </c>
      <c r="AG1929" s="52" t="b">
        <f t="array" aca="1" ref="AG1929" ca="1">AND(AG1927 &gt;= $B$4, NOT(OR($AF1929:AF1929)))</f>
        <v>0</v>
      </c>
      <c r="AH1929" s="52" t="b">
        <f t="array" aca="1" ref="AH1929" ca="1">AND(AH1927 &gt;= $B$4, NOT(OR($AF1929:AG1929)))</f>
        <v>0</v>
      </c>
      <c r="AI1929" s="52" t="b">
        <f t="array" aca="1" ref="AI1929" ca="1">AND(AI1927 &gt;= $B$4, NOT(OR($AF1929:AH1929)))</f>
        <v>0</v>
      </c>
      <c r="AJ1929" s="52" t="b">
        <f t="array" aca="1" ref="AJ1929" ca="1">AND(AJ1927 &gt;= $B$4, NOT(OR($AF1929:AI1929)))</f>
        <v>0</v>
      </c>
      <c r="AK1929" s="73"/>
      <c r="AL1929" s="70"/>
    </row>
    <row r="1930" spans="7:38" ht="14.55" customHeight="1" x14ac:dyDescent="0.3">
      <c r="G1930" s="3">
        <v>1928</v>
      </c>
      <c r="H1930" s="58">
        <v>-0.85544722230267067</v>
      </c>
      <c r="I1930" s="58">
        <v>-0.14136984546718934</v>
      </c>
      <c r="J1930" s="58">
        <v>-1.110580739520054</v>
      </c>
      <c r="K1930" s="59">
        <v>-1.1899391092147449</v>
      </c>
      <c r="L1930" s="60">
        <f t="array" ref="L1930:O1930">TRANSPOSE(MMULT(Option!$B$25:$E$28, TRANSPOSE(H1930:K1930)))</f>
        <v>-0.85544722230267067</v>
      </c>
      <c r="M1930" s="60">
        <v>-0.47174649248858924</v>
      </c>
      <c r="N1930" s="60">
        <v>-1.3546324464676451</v>
      </c>
      <c r="O1930" s="60">
        <v>-1.6149643433228458</v>
      </c>
      <c r="P1930" s="56" t="str">
        <f t="shared" si="2429"/>
        <v>386/3</v>
      </c>
      <c r="R1930" s="80"/>
      <c r="S1930" s="3" t="s">
        <v>30</v>
      </c>
      <c r="T1930" s="60">
        <f ca="1"/>
        <v>-0.65634075651674961</v>
      </c>
      <c r="U1930" s="60">
        <f ca="1"/>
        <v>0.73032976350298418</v>
      </c>
      <c r="V1930" s="60">
        <f ca="1"/>
        <v>0.59840506124016291</v>
      </c>
      <c r="W1930" s="60">
        <f ca="1"/>
        <v>-0.31768160554869507</v>
      </c>
      <c r="X1930" s="60">
        <f ca="1"/>
        <v>-1.1505108754084905</v>
      </c>
      <c r="Y1930" s="52">
        <f ca="1">$B$14 * EXP(($E$3 - $C$14^2/2) * Y$2 + $C$14*SQRT(Y$2)*T1930)</f>
        <v>82.538756520217092</v>
      </c>
      <c r="Z1930" s="52">
        <f ca="1">Y1930 * EXP(($E$3 - $C$14^2/2) * (Z$2-Y$2) + $C$14*SQRT(Z$2-Y$2)*U1930)</f>
        <v>103.27206236386807</v>
      </c>
      <c r="AA1930" s="52">
        <f ca="1">Z1930 * EXP(($E$3 - $C$14^2/2) * (AA$2-Z$2) + $C$14*SQRT(AA$2-Z$2)*V1930)</f>
        <v>124.19940843142254</v>
      </c>
      <c r="AB1930" s="52">
        <f ca="1">AA1930 * EXP(($E$3 - $C$14^2/2) * (AB$2-AA$2) + $C$14*SQRT(AB$2-AA$2)*W1930)</f>
        <v>113.47515619264331</v>
      </c>
      <c r="AC1930" s="52">
        <f ca="1">AB1930 * EXP(($E$3 - $C$14^2/2) * (AC$2-AB$2) + $C$14*SQRT(AC$2-AB$2)*X1930)</f>
        <v>80.755870743735812</v>
      </c>
      <c r="AD1930" s="47"/>
      <c r="AE1930" s="3" t="s">
        <v>68</v>
      </c>
      <c r="AF1930" s="52" t="b">
        <f ca="1">AND(AF1927&gt;$B$3, NOT(OR($AF1929:AF1929)))</f>
        <v>1</v>
      </c>
      <c r="AG1930" s="52" t="b">
        <f ca="1">AND(AG1927&gt;$B$3, NOT(OR($AF1929:AG1929)))</f>
        <v>1</v>
      </c>
      <c r="AH1930" s="52" t="b">
        <f ca="1">AND(AH1927&gt;$B$3, NOT(OR($AF1929:AH1929)))</f>
        <v>1</v>
      </c>
      <c r="AI1930" s="52" t="b">
        <f ca="1">AND(AI1927&gt;$B$3, NOT(OR($AF1929:AI1929)))</f>
        <v>1</v>
      </c>
      <c r="AJ1930" s="52" t="b">
        <f ca="1">AND(AJ1927&gt;$B$3, NOT(OR($AF1929:AJ1929)))</f>
        <v>1</v>
      </c>
      <c r="AK1930" s="74"/>
      <c r="AL1930" s="70"/>
    </row>
    <row r="1931" spans="7:38" ht="14.55" customHeight="1" x14ac:dyDescent="0.3">
      <c r="G1931" s="3">
        <v>1929</v>
      </c>
      <c r="H1931" s="58">
        <v>-0.24213393483517054</v>
      </c>
      <c r="I1931" s="58">
        <v>0.87371052631974355</v>
      </c>
      <c r="J1931" s="58">
        <v>0.20083769892833153</v>
      </c>
      <c r="K1931" s="59">
        <v>-0.65411696011393505</v>
      </c>
      <c r="L1931" s="60">
        <f t="array" ref="L1931:O1931">TRANSPOSE(MMULT(Option!$B$25:$E$28, TRANSPOSE(H1931:K1931)))</f>
        <v>-0.24213393483517054</v>
      </c>
      <c r="M1931" s="60">
        <v>0.70391535053391807</v>
      </c>
      <c r="N1931" s="60">
        <v>0.30833531987397617</v>
      </c>
      <c r="O1931" s="60">
        <v>-0.38901524673803356</v>
      </c>
      <c r="P1931" s="56" t="str">
        <f t="shared" si="2429"/>
        <v>386/4</v>
      </c>
      <c r="R1931" s="80">
        <v>483</v>
      </c>
      <c r="S1931" s="3" t="s">
        <v>28</v>
      </c>
      <c r="T1931" s="60">
        <f t="array" aca="1" ref="T1931:T1934" ca="1">TRANSPOSE(OFFSET($L$3, MATCH($R1931 &amp; "/" &amp; T$2, $P$3:$P$5002, 0) - 1, 0, 1, $E$1))</f>
        <v>0.11777062809670778</v>
      </c>
      <c r="U1931" s="60">
        <f t="array" aca="1" ref="U1931:U1934" ca="1">TRANSPOSE(OFFSET($L$3, MATCH($R1931 &amp; "/" &amp; U$2, $P$3:$P$5002, 0) - 1, 0, 1, $E$1))</f>
        <v>-5.4691186342166409E-2</v>
      </c>
      <c r="V1931" s="60">
        <f t="array" aca="1" ref="V1931:V1934" ca="1">TRANSPOSE(OFFSET($L$3, MATCH($R1931 &amp; "/" &amp; V$2, $P$3:$P$5002, 0) - 1, 0, 1, $E$1))</f>
        <v>0.29212448594894697</v>
      </c>
      <c r="W1931" s="60">
        <f t="array" aca="1" ref="W1931:W1934" ca="1">TRANSPOSE(OFFSET($L$3, MATCH($R1931 &amp; "/" &amp; W$2, $P$3:$P$5002, 0) - 1, 0, 1, $E$1))</f>
        <v>0.41012361273937492</v>
      </c>
      <c r="X1931" s="60">
        <f t="array" aca="1" ref="X1931:X1934" ca="1">TRANSPOSE(OFFSET($L$3, MATCH($R1931 &amp; "/" &amp; X$2, $P$3:$P$5002, 0) - 1, 0, 1, $E$1))</f>
        <v>-0.21085152924487036</v>
      </c>
      <c r="Y1931" s="52">
        <f ca="1">$B$11 * EXP(($E$3 - $C$11^2/2) * Y$2 + $C$11*SQRT(Y$2)*T1931)</f>
        <v>104.11555357649627</v>
      </c>
      <c r="Z1931" s="52">
        <f ca="1">Y1931 * EXP(($E$3 - $C$11^2/2) * (Z$2-Y$2) + $C$11*SQRT(Z$2-Y$2)*U1931)</f>
        <v>102.93461887904887</v>
      </c>
      <c r="AA1931" s="52">
        <f ca="1">Z1931 * EXP(($E$3 - $C$11^2/2) * (AA$2-Z$2) + $C$11*SQRT(AA$2-Z$2)*V1931)</f>
        <v>112.92584499366168</v>
      </c>
      <c r="AB1931" s="52">
        <f ca="1">AA1931 * EXP(($E$3 - $C$11^2/2) * (AB$2-AA$2) + $C$11*SQRT(AB$2-AA$2)*W1931)</f>
        <v>128.3509678658171</v>
      </c>
      <c r="AC1931" s="52">
        <f ca="1">AB1931 * EXP(($E$3 - $C$11^2/2) * (AC$2-AB$2) + $C$11*SQRT(AC$2-AB$2)*X1931)</f>
        <v>121.08744727790685</v>
      </c>
      <c r="AD1931" s="47"/>
      <c r="AE1931" s="3" t="s">
        <v>69</v>
      </c>
      <c r="AF1931" s="20" cm="1">
        <f t="array" aca="1" ref="AF1931" ca="1">MIN(Y1931:Y1934 / $D$11:$D$14)</f>
        <v>0.63787004794420843</v>
      </c>
      <c r="AG1931" s="20" cm="1">
        <f t="array" aca="1" ref="AG1931" ca="1">MIN(Z1931:Z1934 / $D$11:$D$14)</f>
        <v>0.73416540006208308</v>
      </c>
      <c r="AH1931" s="20" cm="1">
        <f t="array" aca="1" ref="AH1931" ca="1">MIN(AA1931:AA1934 / $D$11:$D$14)</f>
        <v>0.68687955399358269</v>
      </c>
      <c r="AI1931" s="20" cm="1">
        <f t="array" aca="1" ref="AI1931" ca="1">MIN(AB1931:AB1934 / $D$11:$D$14)</f>
        <v>0.70590220269014703</v>
      </c>
      <c r="AJ1931" s="20" cm="1">
        <f t="array" aca="1" ref="AJ1931" ca="1">MIN(AC1931:AC1934 / $D$11:$D$14)</f>
        <v>0.82988575802658504</v>
      </c>
      <c r="AK1931" s="72">
        <f t="array" aca="1" ref="AK1931" ca="1">SUMPRODUCT(AF1932:AJ1932, EXP(-$E$3*$AF$2:$AJ$2))</f>
        <v>89562.090053211548</v>
      </c>
      <c r="AL1931" s="70">
        <f ca="1">MAX(AC1932 - $D$11, 0) * EXP(-$E$2*$E$3)</f>
        <v>6.1343683868307251</v>
      </c>
    </row>
    <row r="1932" spans="7:38" ht="14.55" customHeight="1" x14ac:dyDescent="0.3">
      <c r="G1932" s="3">
        <v>1930</v>
      </c>
      <c r="H1932" s="58">
        <v>-0.27576030060668039</v>
      </c>
      <c r="I1932" s="58">
        <v>0.33836782818794586</v>
      </c>
      <c r="J1932" s="58">
        <v>-0.43586749931102209</v>
      </c>
      <c r="K1932" s="59">
        <v>-0.78508830159709064</v>
      </c>
      <c r="L1932" s="60">
        <f t="array" ref="L1932:O1932">TRANSPOSE(MMULT(Option!$B$25:$E$28, TRANSPOSE(H1932:K1932)))</f>
        <v>-0.27576030060668039</v>
      </c>
      <c r="M1932" s="60">
        <v>0.19981511683914266</v>
      </c>
      <c r="N1932" s="60">
        <v>-0.40452543586975132</v>
      </c>
      <c r="O1932" s="60">
        <v>-0.77908070406187457</v>
      </c>
      <c r="P1932" s="56" t="str">
        <f t="shared" si="2429"/>
        <v>386/5</v>
      </c>
      <c r="R1932" s="80"/>
      <c r="S1932" s="3" t="s">
        <v>29</v>
      </c>
      <c r="T1932" s="60">
        <f ca="1"/>
        <v>-0.66831014430216473</v>
      </c>
      <c r="U1932" s="60">
        <f ca="1"/>
        <v>0.80967466856865711</v>
      </c>
      <c r="V1932" s="60">
        <f ca="1"/>
        <v>-1.4433522703607415</v>
      </c>
      <c r="W1932" s="60">
        <f ca="1"/>
        <v>7.43924988079811E-2</v>
      </c>
      <c r="X1932" s="60">
        <f ca="1"/>
        <v>1.3969905223517023</v>
      </c>
      <c r="Y1932" s="52">
        <f ca="1">$B$12 * EXP(($E$3 - $C$12^2/2) * Y$2 + $C$12*SQRT(Y$2)*T1932)</f>
        <v>82.242906494424773</v>
      </c>
      <c r="Z1932" s="52">
        <f ca="1">Y1932 * EXP(($E$3 - $C$12^2/2) * (Z$2-Y$2) + $C$12*SQRT(Z$2-Y$2)*U1932)</f>
        <v>105.38070378129954</v>
      </c>
      <c r="AA1932" s="52">
        <f ca="1">Z1932 * EXP(($E$3 - $C$12^2/2) * (AA$2-Z$2) + $C$12*SQRT(AA$2-Z$2)*V1932)</f>
        <v>68.687955399358273</v>
      </c>
      <c r="AB1932" s="52">
        <f ca="1">AA1932 * EXP(($E$3 - $C$12^2/2) * (AB$2-AA$2) + $C$12*SQRT(AB$2-AA$2)*W1932)</f>
        <v>70.590220269014708</v>
      </c>
      <c r="AC1932" s="52">
        <f ca="1">AB1932 * EXP(($E$3 - $C$12^2/2) * (AC$2-AB$2) + $C$12*SQRT(AC$2-AB$2)*X1932)</f>
        <v>107.87668492401643</v>
      </c>
      <c r="AD1932" s="47"/>
      <c r="AE1932" s="3" t="s">
        <v>47</v>
      </c>
      <c r="AF1932" s="64">
        <f t="shared" ref="AF1932" ca="1" si="2440">($B$5*AF1934 + (1 + $B$6)*AF1933)*$B$2</f>
        <v>0</v>
      </c>
      <c r="AG1932" s="64">
        <f t="shared" ref="AG1932" ca="1" si="2441">($B$5*AG1934 + (1 + $B$6)*AG1933)*$B$2</f>
        <v>0</v>
      </c>
      <c r="AH1932" s="64">
        <f t="shared" ref="AH1932" ca="1" si="2442">($B$5*AH1934 + (1 + $B$6)*AH1933)*$B$2</f>
        <v>0</v>
      </c>
      <c r="AI1932" s="64">
        <f t="shared" ref="AI1932" ca="1" si="2443">($B$5*AI1934 + (1 + $B$6)*AI1933)*$B$2</f>
        <v>0</v>
      </c>
      <c r="AJ1932" s="64" cm="1">
        <f t="array" aca="1" ref="AJ1932" ca="1">($B$5*AJ1934 + (1 + $B$6)*AJ1933 + AND(NOT(AF1933:AJ1933)))*$B$2</f>
        <v>114999.99999999999</v>
      </c>
      <c r="AK1932" s="73"/>
      <c r="AL1932" s="70"/>
    </row>
    <row r="1933" spans="7:38" ht="14.55" customHeight="1" x14ac:dyDescent="0.3">
      <c r="G1933" s="3">
        <v>1931</v>
      </c>
      <c r="H1933" s="58">
        <v>-0.7270617201188061</v>
      </c>
      <c r="I1933" s="58">
        <v>0.913555136828756</v>
      </c>
      <c r="J1933" s="58">
        <v>-0.59599368156865173</v>
      </c>
      <c r="K1933" s="59">
        <v>2.3890659087482877</v>
      </c>
      <c r="L1933" s="60">
        <f t="array" ref="L1933:O1933">TRANSPOSE(MMULT(Option!$B$25:$E$28, TRANSPOSE(H1933:K1933)))</f>
        <v>-0.7270617201188061</v>
      </c>
      <c r="M1933" s="60">
        <v>0.54646242515918031</v>
      </c>
      <c r="N1933" s="60">
        <v>-0.57506704814763387</v>
      </c>
      <c r="O1933" s="60">
        <v>1.8779479622182786</v>
      </c>
      <c r="P1933" s="56" t="str">
        <f t="shared" si="2429"/>
        <v>387/1</v>
      </c>
      <c r="R1933" s="80"/>
      <c r="S1933" s="3" t="s">
        <v>31</v>
      </c>
      <c r="T1933" s="60">
        <f ca="1"/>
        <v>-1.5154023433070178</v>
      </c>
      <c r="U1933" s="60">
        <f ca="1"/>
        <v>0.54423937240321951</v>
      </c>
      <c r="V1933" s="60">
        <f ca="1"/>
        <v>0.15123653925865083</v>
      </c>
      <c r="W1933" s="60">
        <f ca="1"/>
        <v>0.53640329230375605</v>
      </c>
      <c r="X1933" s="60">
        <f ca="1"/>
        <v>0.90950915992486181</v>
      </c>
      <c r="Y1933" s="52">
        <f ca="1">$B$13 * EXP(($E$3 - $C$13^2/2) * Y$2 + $C$13*SQRT(Y$2)*T1933)</f>
        <v>63.787004794420845</v>
      </c>
      <c r="Z1933" s="52">
        <f ca="1">Y1933 * EXP(($E$3 - $C$13^2/2) * (Z$2-Y$2) + $C$13*SQRT(Z$2-Y$2)*U1933)</f>
        <v>75.476495863210928</v>
      </c>
      <c r="AA1933" s="52">
        <f ca="1">Z1933 * EXP(($E$3 - $C$13^2/2) * (AA$2-Z$2) + $C$13*SQRT(AA$2-Z$2)*V1933)</f>
        <v>79.375698446057172</v>
      </c>
      <c r="AB1933" s="52">
        <f ca="1">AA1933 * EXP(($E$3 - $C$13^2/2) * (AB$2-AA$2) + $C$13*SQRT(AB$2-AA$2)*W1933)</f>
        <v>93.701410658618244</v>
      </c>
      <c r="AC1933" s="52">
        <f ca="1">AB1933 * EXP(($E$3 - $C$13^2/2) * (AC$2-AB$2) + $C$13*SQRT(AC$2-AB$2)*X1933)</f>
        <v>123.71320107334118</v>
      </c>
      <c r="AD1933" s="47"/>
      <c r="AE1933" s="3" t="s">
        <v>46</v>
      </c>
      <c r="AF1933" s="52" t="b">
        <f t="shared" ref="AF1933" ca="1" si="2444">AF1931 &gt;= $B$4</f>
        <v>0</v>
      </c>
      <c r="AG1933" s="52" t="b">
        <f t="array" aca="1" ref="AG1933" ca="1">AND(AG1931 &gt;= $B$4, NOT(OR($AF1933:AF1933)))</f>
        <v>0</v>
      </c>
      <c r="AH1933" s="52" t="b">
        <f t="array" aca="1" ref="AH1933" ca="1">AND(AH1931 &gt;= $B$4, NOT(OR($AF1933:AG1933)))</f>
        <v>0</v>
      </c>
      <c r="AI1933" s="52" t="b">
        <f t="array" aca="1" ref="AI1933" ca="1">AND(AI1931 &gt;= $B$4, NOT(OR($AF1933:AH1933)))</f>
        <v>0</v>
      </c>
      <c r="AJ1933" s="52" t="b">
        <f t="array" aca="1" ref="AJ1933" ca="1">AND(AJ1931 &gt;= $B$4, NOT(OR($AF1933:AI1933)))</f>
        <v>0</v>
      </c>
      <c r="AK1933" s="73"/>
      <c r="AL1933" s="70"/>
    </row>
    <row r="1934" spans="7:38" ht="14.55" customHeight="1" x14ac:dyDescent="0.3">
      <c r="G1934" s="3">
        <v>1932</v>
      </c>
      <c r="H1934" s="58">
        <v>-0.46577961649696858</v>
      </c>
      <c r="I1934" s="58">
        <v>1.0995355910229387</v>
      </c>
      <c r="J1934" s="58">
        <v>-0.309141079539687</v>
      </c>
      <c r="K1934" s="59">
        <v>0.65447271849566102</v>
      </c>
      <c r="L1934" s="60">
        <f t="array" ref="L1934:O1934">TRANSPOSE(MMULT(Option!$B$25:$E$28, TRANSPOSE(H1934:K1934)))</f>
        <v>-0.46577961649696858</v>
      </c>
      <c r="M1934" s="60">
        <v>0.82142916843333724</v>
      </c>
      <c r="N1934" s="60">
        <v>-0.16990756417064659</v>
      </c>
      <c r="O1934" s="60">
        <v>0.6017329496458047</v>
      </c>
      <c r="P1934" s="56" t="str">
        <f t="shared" si="2429"/>
        <v>387/2</v>
      </c>
      <c r="R1934" s="80"/>
      <c r="S1934" s="3" t="s">
        <v>30</v>
      </c>
      <c r="T1934" s="60">
        <f ca="1"/>
        <v>-0.51111503048179707</v>
      </c>
      <c r="U1934" s="60">
        <f ca="1"/>
        <v>-0.55228808641481275</v>
      </c>
      <c r="V1934" s="60">
        <f ca="1"/>
        <v>-0.2218574498044861</v>
      </c>
      <c r="W1934" s="60">
        <f ca="1"/>
        <v>0.38577169022832525</v>
      </c>
      <c r="X1934" s="60">
        <f ca="1"/>
        <v>0.1945981144837674</v>
      </c>
      <c r="Y1934" s="52">
        <f ca="1">$B$14 * EXP(($E$3 - $C$14^2/2) * Y$2 + $C$14*SQRT(Y$2)*T1934)</f>
        <v>86.214267209363712</v>
      </c>
      <c r="Z1934" s="52">
        <f ca="1">Y1934 * EXP(($E$3 - $C$14^2/2) * (Z$2-Y$2) + $C$14*SQRT(Z$2-Y$2)*U1934)</f>
        <v>73.416540006208308</v>
      </c>
      <c r="AA1934" s="52">
        <f ca="1">Z1934 * EXP(($E$3 - $C$14^2/2) * (AA$2-Z$2) + $C$14*SQRT(AA$2-Z$2)*V1934)</f>
        <v>69.033508418955876</v>
      </c>
      <c r="AB1934" s="52">
        <f ca="1">AA1934 * EXP(($E$3 - $C$14^2/2) * (AB$2-AA$2) + $C$14*SQRT(AB$2-AA$2)*W1934)</f>
        <v>77.892021124852917</v>
      </c>
      <c r="AC1934" s="52">
        <f ca="1">AB1934 * EXP(($E$3 - $C$14^2/2) * (AC$2-AB$2) + $C$14*SQRT(AC$2-AB$2)*X1934)</f>
        <v>82.988575802658502</v>
      </c>
      <c r="AD1934" s="47"/>
      <c r="AE1934" s="3" t="s">
        <v>68</v>
      </c>
      <c r="AF1934" s="52" t="b">
        <f ca="1">AND(AF1931&gt;$B$3, NOT(OR($AF1933:AF1933)))</f>
        <v>0</v>
      </c>
      <c r="AG1934" s="52" t="b">
        <f ca="1">AND(AG1931&gt;$B$3, NOT(OR($AF1933:AG1933)))</f>
        <v>0</v>
      </c>
      <c r="AH1934" s="52" t="b">
        <f ca="1">AND(AH1931&gt;$B$3, NOT(OR($AF1933:AH1933)))</f>
        <v>0</v>
      </c>
      <c r="AI1934" s="52" t="b">
        <f ca="1">AND(AI1931&gt;$B$3, NOT(OR($AF1933:AI1933)))</f>
        <v>0</v>
      </c>
      <c r="AJ1934" s="52" t="b">
        <f ca="1">AND(AJ1931&gt;$B$3, NOT(OR($AF1933:AJ1933)))</f>
        <v>1</v>
      </c>
      <c r="AK1934" s="74"/>
      <c r="AL1934" s="70"/>
    </row>
    <row r="1935" spans="7:38" ht="14.55" customHeight="1" x14ac:dyDescent="0.3">
      <c r="G1935" s="3">
        <v>1933</v>
      </c>
      <c r="H1935" s="58">
        <v>-1.0828276885924086</v>
      </c>
      <c r="I1935" s="58">
        <v>-1.9297806845318415</v>
      </c>
      <c r="J1935" s="58">
        <v>-4.0530880266156498E-2</v>
      </c>
      <c r="K1935" s="59">
        <v>-0.8539012087182607</v>
      </c>
      <c r="L1935" s="60">
        <f t="array" ref="L1935:O1935">TRANSPOSE(MMULT(Option!$B$25:$E$28, TRANSPOSE(H1935:K1935)))</f>
        <v>-1.0828276885924086</v>
      </c>
      <c r="M1935" s="60">
        <v>-2.2018042877431352</v>
      </c>
      <c r="N1935" s="60">
        <v>-0.97406495906058199</v>
      </c>
      <c r="O1935" s="60">
        <v>-1.6776144051006503</v>
      </c>
      <c r="P1935" s="56" t="str">
        <f t="shared" si="2429"/>
        <v>387/3</v>
      </c>
      <c r="R1935" s="80">
        <v>484</v>
      </c>
      <c r="S1935" s="3" t="s">
        <v>28</v>
      </c>
      <c r="T1935" s="60">
        <f t="array" aca="1" ref="T1935:T1938" ca="1">TRANSPOSE(OFFSET($L$3, MATCH($R1935 &amp; "/" &amp; T$2, $P$3:$P$5002, 0) - 1, 0, 1, $E$1))</f>
        <v>-0.35041697253714327</v>
      </c>
      <c r="U1935" s="60">
        <f t="array" aca="1" ref="U1935:U1938" ca="1">TRANSPOSE(OFFSET($L$3, MATCH($R1935 &amp; "/" &amp; U$2, $P$3:$P$5002, 0) - 1, 0, 1, $E$1))</f>
        <v>1.0555747856696034</v>
      </c>
      <c r="V1935" s="60">
        <f t="array" aca="1" ref="V1935:V1938" ca="1">TRANSPOSE(OFFSET($L$3, MATCH($R1935 &amp; "/" &amp; V$2, $P$3:$P$5002, 0) - 1, 0, 1, $E$1))</f>
        <v>-2.0833682484019422</v>
      </c>
      <c r="W1935" s="60">
        <f t="array" aca="1" ref="W1935:W1938" ca="1">TRANSPOSE(OFFSET($L$3, MATCH($R1935 &amp; "/" &amp; W$2, $P$3:$P$5002, 0) - 1, 0, 1, $E$1))</f>
        <v>9.2347688136791908E-2</v>
      </c>
      <c r="X1935" s="60">
        <f t="array" aca="1" ref="X1935:X1938" ca="1">TRANSPOSE(OFFSET($L$3, MATCH($R1935 &amp; "/" &amp; X$2, $P$3:$P$5002, 0) - 1, 0, 1, $E$1))</f>
        <v>-6.9894389662170445E-2</v>
      </c>
      <c r="Y1935" s="52">
        <f ca="1">$B$11 * EXP(($E$3 - $C$11^2/2) * Y$2 + $C$11*SQRT(Y$2)*T1935)</f>
        <v>90.472423740891898</v>
      </c>
      <c r="Z1935" s="52">
        <f ca="1">Y1935 * EXP(($E$3 - $C$11^2/2) * (Z$2-Y$2) + $C$11*SQRT(Z$2-Y$2)*U1935)</f>
        <v>124.80063323587078</v>
      </c>
      <c r="AA1935" s="52">
        <f ca="1">Z1935 * EXP(($E$3 - $C$11^2/2) * (AA$2-Z$2) + $C$11*SQRT(AA$2-Z$2)*V1935)</f>
        <v>67.135103245826073</v>
      </c>
      <c r="AB1935" s="52">
        <f ca="1">AA1935 * EXP(($E$3 - $C$11^2/2) * (AB$2-AA$2) + $C$11*SQRT(AB$2-AA$2)*W1935)</f>
        <v>69.367007751507629</v>
      </c>
      <c r="AC1935" s="52">
        <f ca="1">AB1935 * EXP(($E$3 - $C$11^2/2) * (AC$2-AB$2) + $C$11*SQRT(AC$2-AB$2)*X1935)</f>
        <v>68.268130350574125</v>
      </c>
      <c r="AD1935" s="47"/>
      <c r="AE1935" s="3" t="s">
        <v>69</v>
      </c>
      <c r="AF1935" s="20" cm="1">
        <f t="array" aca="1" ref="AF1935" ca="1">MIN(Y1935:Y1938 / $D$11:$D$14)</f>
        <v>0.90472423740891894</v>
      </c>
      <c r="AG1935" s="20" cm="1">
        <f t="array" aca="1" ref="AG1935" ca="1">MIN(Z1935:Z1938 / $D$11:$D$14)</f>
        <v>1.2198617129460811</v>
      </c>
      <c r="AH1935" s="20" cm="1">
        <f t="array" aca="1" ref="AH1935" ca="1">MIN(AA1935:AA1938 / $D$11:$D$14)</f>
        <v>0.67135103245826078</v>
      </c>
      <c r="AI1935" s="20" cm="1">
        <f t="array" aca="1" ref="AI1935" ca="1">MIN(AB1935:AB1938 / $D$11:$D$14)</f>
        <v>0.69367007751507626</v>
      </c>
      <c r="AJ1935" s="20" cm="1">
        <f t="array" aca="1" ref="AJ1935" ca="1">MIN(AC1935:AC1938 / $D$11:$D$14)</f>
        <v>0.6826813035057413</v>
      </c>
      <c r="AK1935" s="72">
        <f t="array" aca="1" ref="AK1935" ca="1">SUMPRODUCT(AF1936:AJ1936, EXP(-$E$3*$AF$2:$AJ$2))</f>
        <v>105721.0809451906</v>
      </c>
      <c r="AL1935" s="70">
        <f ca="1">MAX(AC1936 - $D$11, 0) * EXP(-$E$2*$E$3)</f>
        <v>48.513092463286007</v>
      </c>
    </row>
    <row r="1936" spans="7:38" ht="14.55" customHeight="1" x14ac:dyDescent="0.3">
      <c r="G1936" s="3">
        <v>1934</v>
      </c>
      <c r="H1936" s="58">
        <v>-1.2445204302496184</v>
      </c>
      <c r="I1936" s="58">
        <v>-0.53223382508199057</v>
      </c>
      <c r="J1936" s="58">
        <v>-1.2768601965769246</v>
      </c>
      <c r="K1936" s="59">
        <v>1.779254079151904</v>
      </c>
      <c r="L1936" s="60">
        <f t="array" ref="L1936:O1936">TRANSPOSE(MMULT(Option!$B$25:$E$28, TRANSPOSE(H1936:K1936)))</f>
        <v>-1.2445204302496184</v>
      </c>
      <c r="M1936" s="60">
        <v>-0.98560853027066897</v>
      </c>
      <c r="N1936" s="60">
        <v>-1.7586588660918456</v>
      </c>
      <c r="O1936" s="60">
        <v>0.6372648694136277</v>
      </c>
      <c r="P1936" s="56" t="str">
        <f t="shared" si="2429"/>
        <v>387/4</v>
      </c>
      <c r="R1936" s="80"/>
      <c r="S1936" s="3" t="s">
        <v>29</v>
      </c>
      <c r="T1936" s="60">
        <f ca="1"/>
        <v>2.2511933186327888</v>
      </c>
      <c r="U1936" s="60">
        <f ca="1"/>
        <v>0.76758737978770541</v>
      </c>
      <c r="V1936" s="60">
        <f ca="1"/>
        <v>-1.4031223777002424</v>
      </c>
      <c r="W1936" s="60">
        <f ca="1"/>
        <v>-0.32458999069333794</v>
      </c>
      <c r="X1936" s="60">
        <f ca="1"/>
        <v>0.23968922180669208</v>
      </c>
      <c r="Y1936" s="52">
        <f ca="1">$B$12 * EXP(($E$3 - $C$12^2/2) * Y$2 + $C$12*SQRT(Y$2)*T1936)</f>
        <v>197.45844982554746</v>
      </c>
      <c r="Z1936" s="52">
        <f ca="1">Y1936 * EXP(($E$3 - $C$12^2/2) * (Z$2-Y$2) + $C$12*SQRT(Z$2-Y$2)*U1936)</f>
        <v>249.83592327890881</v>
      </c>
      <c r="AA1936" s="52">
        <f ca="1">Z1936 * EXP(($E$3 - $C$12^2/2) * (AA$2-Z$2) + $C$12*SQRT(AA$2-Z$2)*V1936)</f>
        <v>164.82226017055365</v>
      </c>
      <c r="AB1936" s="52">
        <f ca="1">AA1936 * EXP(($E$3 - $C$12^2/2) * (AB$2-AA$2) + $C$12*SQRT(AB$2-AA$2)*W1936)</f>
        <v>150.27856698039338</v>
      </c>
      <c r="AC1936" s="52">
        <f ca="1">AB1936 * EXP(($E$3 - $C$12^2/2) * (AC$2-AB$2) + $C$12*SQRT(AC$2-AB$2)*X1936)</f>
        <v>162.29204376498174</v>
      </c>
      <c r="AD1936" s="47"/>
      <c r="AE1936" s="3" t="s">
        <v>47</v>
      </c>
      <c r="AF1936" s="64">
        <f t="shared" ref="AF1936" ca="1" si="2445">($B$5*AF1938 + (1 + $B$6)*AF1937)*$B$2</f>
        <v>15000</v>
      </c>
      <c r="AG1936" s="64">
        <f t="shared" ref="AG1936" ca="1" si="2446">($B$5*AG1938 + (1 + $B$6)*AG1937)*$B$2</f>
        <v>15000</v>
      </c>
      <c r="AH1936" s="64">
        <f t="shared" ref="AH1936" ca="1" si="2447">($B$5*AH1938 + (1 + $B$6)*AH1937)*$B$2</f>
        <v>0</v>
      </c>
      <c r="AI1936" s="64">
        <f t="shared" ref="AI1936" ca="1" si="2448">($B$5*AI1938 + (1 + $B$6)*AI1937)*$B$2</f>
        <v>0</v>
      </c>
      <c r="AJ1936" s="64" cm="1">
        <f t="array" aca="1" ref="AJ1936" ca="1">($B$5*AJ1938 + (1 + $B$6)*AJ1937 + AND(NOT(AF1937:AJ1937)))*$B$2</f>
        <v>100000</v>
      </c>
      <c r="AK1936" s="73"/>
      <c r="AL1936" s="70"/>
    </row>
    <row r="1937" spans="7:38" ht="14.55" customHeight="1" x14ac:dyDescent="0.3">
      <c r="G1937" s="3">
        <v>1935</v>
      </c>
      <c r="H1937" s="58">
        <v>-1.5905695061861407</v>
      </c>
      <c r="I1937" s="58">
        <v>-1.3283679214625115</v>
      </c>
      <c r="J1937" s="58">
        <v>-0.53056535812201899</v>
      </c>
      <c r="K1937" s="59">
        <v>-3.5207048403068106</v>
      </c>
      <c r="L1937" s="60">
        <f t="array" ref="L1937:O1937">TRANSPOSE(MMULT(Option!$B$25:$E$28, TRANSPOSE(H1937:K1937)))</f>
        <v>-1.5905695061861407</v>
      </c>
      <c r="M1937" s="60">
        <v>-1.853697112645079</v>
      </c>
      <c r="N1937" s="60">
        <v>-1.4500770713346385</v>
      </c>
      <c r="O1937" s="60">
        <v>-4.1025834321195056</v>
      </c>
      <c r="P1937" s="56" t="str">
        <f t="shared" si="2429"/>
        <v>387/5</v>
      </c>
      <c r="R1937" s="80"/>
      <c r="S1937" s="3" t="s">
        <v>31</v>
      </c>
      <c r="T1937" s="60">
        <f ca="1"/>
        <v>2.0086229843212213</v>
      </c>
      <c r="U1937" s="60">
        <f ca="1"/>
        <v>1.4108462664807817</v>
      </c>
      <c r="V1937" s="60">
        <f ca="1"/>
        <v>-2.106123638779235</v>
      </c>
      <c r="W1937" s="60">
        <f ca="1"/>
        <v>0.4437129492630526</v>
      </c>
      <c r="X1937" s="60">
        <f ca="1"/>
        <v>-0.56727903573988081</v>
      </c>
      <c r="Y1937" s="52">
        <f ca="1">$B$13 * EXP(($E$3 - $C$13^2/2) * Y$2 + $C$13*SQRT(Y$2)*T1937)</f>
        <v>183.5995599293326</v>
      </c>
      <c r="Z1937" s="52">
        <f ca="1">Y1937 * EXP(($E$3 - $C$13^2/2) * (Z$2-Y$2) + $C$13*SQRT(Z$2-Y$2)*U1937)</f>
        <v>281.74741025290831</v>
      </c>
      <c r="AA1937" s="52">
        <f ca="1">Z1937 * EXP(($E$3 - $C$13^2/2) * (AA$2-Z$2) + $C$13*SQRT(AA$2-Z$2)*V1937)</f>
        <v>150.53172654723079</v>
      </c>
      <c r="AB1937" s="52">
        <f ca="1">AA1937 * EXP(($E$3 - $C$13^2/2) * (AB$2-AA$2) + $C$13*SQRT(AB$2-AA$2)*W1937)</f>
        <v>172.82642279501567</v>
      </c>
      <c r="AC1937" s="52">
        <f ca="1">AB1937 * EXP(($E$3 - $C$13^2/2) * (AC$2-AB$2) + $C$13*SQRT(AC$2-AB$2)*X1937)</f>
        <v>146.51151757875348</v>
      </c>
      <c r="AD1937" s="47"/>
      <c r="AE1937" s="3" t="s">
        <v>46</v>
      </c>
      <c r="AF1937" s="52" t="b">
        <f t="shared" ref="AF1937" ca="1" si="2449">AF1935 &gt;= $B$4</f>
        <v>0</v>
      </c>
      <c r="AG1937" s="52" t="b">
        <f t="array" aca="1" ref="AG1937" ca="1">AND(AG1935 &gt;= $B$4, NOT(OR($AF1937:AF1937)))</f>
        <v>0</v>
      </c>
      <c r="AH1937" s="52" t="b">
        <f t="array" aca="1" ref="AH1937" ca="1">AND(AH1935 &gt;= $B$4, NOT(OR($AF1937:AG1937)))</f>
        <v>0</v>
      </c>
      <c r="AI1937" s="52" t="b">
        <f t="array" aca="1" ref="AI1937" ca="1">AND(AI1935 &gt;= $B$4, NOT(OR($AF1937:AH1937)))</f>
        <v>0</v>
      </c>
      <c r="AJ1937" s="52" t="b">
        <f t="array" aca="1" ref="AJ1937" ca="1">AND(AJ1935 &gt;= $B$4, NOT(OR($AF1937:AI1937)))</f>
        <v>0</v>
      </c>
      <c r="AK1937" s="73"/>
      <c r="AL1937" s="70"/>
    </row>
    <row r="1938" spans="7:38" ht="14.55" customHeight="1" x14ac:dyDescent="0.3">
      <c r="G1938" s="3">
        <v>1936</v>
      </c>
      <c r="H1938" s="58">
        <v>-0.28465731514135961</v>
      </c>
      <c r="I1938" s="58">
        <v>1.2593452494444792</v>
      </c>
      <c r="J1938" s="58">
        <v>-1.3223765816328623</v>
      </c>
      <c r="K1938" s="59">
        <v>-0.72056830289524154</v>
      </c>
      <c r="L1938" s="60">
        <f t="array" ref="L1938:O1938">TRANSPOSE(MMULT(Option!$B$25:$E$28, TRANSPOSE(H1938:K1938)))</f>
        <v>-0.28465731514135961</v>
      </c>
      <c r="M1938" s="60">
        <v>1.0403460602759302</v>
      </c>
      <c r="N1938" s="60">
        <v>-0.94554559219439915</v>
      </c>
      <c r="O1938" s="60">
        <v>-0.65924823975796631</v>
      </c>
      <c r="P1938" s="56" t="str">
        <f t="shared" si="2429"/>
        <v>388/1</v>
      </c>
      <c r="R1938" s="80"/>
      <c r="S1938" s="3" t="s">
        <v>30</v>
      </c>
      <c r="T1938" s="60">
        <f ca="1"/>
        <v>0.55705694674941897</v>
      </c>
      <c r="U1938" s="60">
        <f ca="1"/>
        <v>7.2068060838472836E-2</v>
      </c>
      <c r="V1938" s="60">
        <f ca="1"/>
        <v>-1.3671266548720076</v>
      </c>
      <c r="W1938" s="60">
        <f ca="1"/>
        <v>1.2292459323499254</v>
      </c>
      <c r="X1938" s="60">
        <f ca="1"/>
        <v>-1.1604968484693765</v>
      </c>
      <c r="Y1938" s="52">
        <f ca="1">$B$14 * EXP(($E$3 - $C$14^2/2) * Y$2 + $C$14*SQRT(Y$2)*T1938)</f>
        <v>118.78168994558736</v>
      </c>
      <c r="Z1938" s="52">
        <f ca="1">Y1938 * EXP(($E$3 - $C$14^2/2) * (Z$2-Y$2) + $C$14*SQRT(Z$2-Y$2)*U1938)</f>
        <v>121.98617129460811</v>
      </c>
      <c r="AA1938" s="52">
        <f ca="1">Z1938 * EXP(($E$3 - $C$14^2/2) * (AA$2-Z$2) + $C$14*SQRT(AA$2-Z$2)*V1938)</f>
        <v>81.350720612702474</v>
      </c>
      <c r="AB1938" s="52">
        <f ca="1">AA1938 * EXP(($E$3 - $C$14^2/2) * (AB$2-AA$2) + $C$14*SQRT(AB$2-AA$2)*W1938)</f>
        <v>118.21954794077895</v>
      </c>
      <c r="AC1938" s="52">
        <f ca="1">AB1938 * EXP(($E$3 - $C$14^2/2) * (AC$2-AB$2) + $C$14*SQRT(AC$2-AB$2)*X1938)</f>
        <v>83.880604855266171</v>
      </c>
      <c r="AD1938" s="47"/>
      <c r="AE1938" s="3" t="s">
        <v>68</v>
      </c>
      <c r="AF1938" s="52" t="b">
        <f ca="1">AND(AF1935&gt;$B$3, NOT(OR($AF1937:AF1937)))</f>
        <v>1</v>
      </c>
      <c r="AG1938" s="52" t="b">
        <f ca="1">AND(AG1935&gt;$B$3, NOT(OR($AF1937:AG1937)))</f>
        <v>1</v>
      </c>
      <c r="AH1938" s="52" t="b">
        <f ca="1">AND(AH1935&gt;$B$3, NOT(OR($AF1937:AH1937)))</f>
        <v>0</v>
      </c>
      <c r="AI1938" s="52" t="b">
        <f ca="1">AND(AI1935&gt;$B$3, NOT(OR($AF1937:AI1937)))</f>
        <v>0</v>
      </c>
      <c r="AJ1938" s="52" t="b">
        <f ca="1">AND(AJ1935&gt;$B$3, NOT(OR($AF1937:AJ1937)))</f>
        <v>0</v>
      </c>
      <c r="AK1938" s="74"/>
      <c r="AL1938" s="70"/>
    </row>
    <row r="1939" spans="7:38" ht="14.55" customHeight="1" x14ac:dyDescent="0.3">
      <c r="G1939" s="3">
        <v>1937</v>
      </c>
      <c r="H1939" s="58">
        <v>-1.6634799074334325</v>
      </c>
      <c r="I1939" s="58">
        <v>-0.7350590171318504</v>
      </c>
      <c r="J1939" s="58">
        <v>1.4565577939728855</v>
      </c>
      <c r="K1939" s="59">
        <v>0.24434104699674122</v>
      </c>
      <c r="L1939" s="60">
        <f t="array" ref="L1939:O1939">TRANSPOSE(MMULT(Option!$B$25:$E$28, TRANSPOSE(H1939:K1939)))</f>
        <v>-1.6634799074334325</v>
      </c>
      <c r="M1939" s="60">
        <v>-1.3390846802266823</v>
      </c>
      <c r="N1939" s="60">
        <v>0.42143377517838565</v>
      </c>
      <c r="O1939" s="60">
        <v>-0.36434345318342726</v>
      </c>
      <c r="P1939" s="56" t="str">
        <f t="shared" si="2429"/>
        <v>388/2</v>
      </c>
      <c r="R1939" s="80">
        <v>485</v>
      </c>
      <c r="S1939" s="3" t="s">
        <v>28</v>
      </c>
      <c r="T1939" s="60">
        <f t="array" aca="1" ref="T1939:T1942" ca="1">TRANSPOSE(OFFSET($L$3, MATCH($R1939 &amp; "/" &amp; T$2, $P$3:$P$5002, 0) - 1, 0, 1, $E$1))</f>
        <v>-2.0291291076914169</v>
      </c>
      <c r="U1939" s="60">
        <f t="array" aca="1" ref="U1939:U1942" ca="1">TRANSPOSE(OFFSET($L$3, MATCH($R1939 &amp; "/" &amp; U$2, $P$3:$P$5002, 0) - 1, 0, 1, $E$1))</f>
        <v>3.1351296757063357E-2</v>
      </c>
      <c r="V1939" s="60">
        <f t="array" aca="1" ref="V1939:V1942" ca="1">TRANSPOSE(OFFSET($L$3, MATCH($R1939 &amp; "/" &amp; V$2, $P$3:$P$5002, 0) - 1, 0, 1, $E$1))</f>
        <v>0.37092673488630012</v>
      </c>
      <c r="W1939" s="60">
        <f t="array" aca="1" ref="W1939:W1942" ca="1">TRANSPOSE(OFFSET($L$3, MATCH($R1939 &amp; "/" &amp; W$2, $P$3:$P$5002, 0) - 1, 0, 1, $E$1))</f>
        <v>-7.1982332341958014E-2</v>
      </c>
      <c r="X1939" s="60">
        <f t="array" aca="1" ref="X1939:X1942" ca="1">TRANSPOSE(OFFSET($L$3, MATCH($R1939 &amp; "/" &amp; X$2, $P$3:$P$5002, 0) - 1, 0, 1, $E$1))</f>
        <v>-1.7056288650250857</v>
      </c>
      <c r="Y1939" s="52">
        <f ca="1">$B$11 * EXP(($E$3 - $C$11^2/2) * Y$2 + $C$11*SQRT(Y$2)*T1939)</f>
        <v>54.676360720099751</v>
      </c>
      <c r="Z1939" s="52">
        <f ca="1">Y1939 * EXP(($E$3 - $C$11^2/2) * (Z$2-Y$2) + $C$11*SQRT(Z$2-Y$2)*U1939)</f>
        <v>55.469695395132774</v>
      </c>
      <c r="AA1939" s="52">
        <f ca="1">Z1939 * EXP(($E$3 - $C$11^2/2) * (AA$2-Z$2) + $C$11*SQRT(AA$2-Z$2)*V1939)</f>
        <v>62.309559882193582</v>
      </c>
      <c r="AB1939" s="52">
        <f ca="1">AA1939 * EXP(($E$3 - $C$11^2/2) * (AB$2-AA$2) + $C$11*SQRT(AB$2-AA$2)*W1939)</f>
        <v>61.284083715078602</v>
      </c>
      <c r="AC1939" s="52">
        <f ca="1">AB1939 * EXP(($E$3 - $C$11^2/2) * (AC$2-AB$2) + $C$11*SQRT(AC$2-AB$2)*X1939)</f>
        <v>36.922883355208768</v>
      </c>
      <c r="AD1939" s="47"/>
      <c r="AE1939" s="3" t="s">
        <v>69</v>
      </c>
      <c r="AF1939" s="20" cm="1">
        <f t="array" aca="1" ref="AF1939" ca="1">MIN(Y1939:Y1942 / $D$11:$D$14)</f>
        <v>0.54676360720099748</v>
      </c>
      <c r="AG1939" s="20" cm="1">
        <f t="array" aca="1" ref="AG1939" ca="1">MIN(Z1939:Z1942 / $D$11:$D$14)</f>
        <v>0.50834874889705395</v>
      </c>
      <c r="AH1939" s="20" cm="1">
        <f t="array" aca="1" ref="AH1939" ca="1">MIN(AA1939:AA1942 / $D$11:$D$14)</f>
        <v>0.41263128916336328</v>
      </c>
      <c r="AI1939" s="20" cm="1">
        <f t="array" aca="1" ref="AI1939" ca="1">MIN(AB1939:AB1942 / $D$11:$D$14)</f>
        <v>0.35888433021944843</v>
      </c>
      <c r="AJ1939" s="20" cm="1">
        <f t="array" aca="1" ref="AJ1939" ca="1">MIN(AC1939:AC1942 / $D$11:$D$14)</f>
        <v>0.36922883355208769</v>
      </c>
      <c r="AK1939" s="72">
        <f t="array" aca="1" ref="AK1939" ca="1">SUMPRODUCT(AF1940:AJ1940, EXP(-$E$3*$AF$2:$AJ$2))</f>
        <v>77880.078307140488</v>
      </c>
      <c r="AL1939" s="70">
        <f ca="1">MAX(AC1940 - $D$11, 0) * EXP(-$E$2*$E$3)</f>
        <v>0</v>
      </c>
    </row>
    <row r="1940" spans="7:38" ht="14.55" customHeight="1" x14ac:dyDescent="0.3">
      <c r="G1940" s="3">
        <v>1938</v>
      </c>
      <c r="H1940" s="58">
        <v>-0.1122787307170702</v>
      </c>
      <c r="I1940" s="58">
        <v>1.0124969167795459</v>
      </c>
      <c r="J1940" s="58">
        <v>0.26962883187341657</v>
      </c>
      <c r="K1940" s="59">
        <v>0.25715775254148276</v>
      </c>
      <c r="L1940" s="60">
        <f t="array" ref="L1940:O1940">TRANSPOSE(MMULT(Option!$B$25:$E$28, TRANSPOSE(H1940:K1940)))</f>
        <v>-0.1122787307170702</v>
      </c>
      <c r="M1940" s="60">
        <v>0.88305726012350649</v>
      </c>
      <c r="N1940" s="60">
        <v>0.45704015399813303</v>
      </c>
      <c r="O1940" s="60">
        <v>0.49306533903227051</v>
      </c>
      <c r="P1940" s="56" t="str">
        <f t="shared" si="2429"/>
        <v>388/3</v>
      </c>
      <c r="R1940" s="80"/>
      <c r="S1940" s="3" t="s">
        <v>29</v>
      </c>
      <c r="T1940" s="60">
        <f ca="1"/>
        <v>-0.96229694257978771</v>
      </c>
      <c r="U1940" s="60">
        <f ca="1"/>
        <v>-0.96220831806929807</v>
      </c>
      <c r="V1940" s="60">
        <f ca="1"/>
        <v>-1.0761642296410348</v>
      </c>
      <c r="W1940" s="60">
        <f ca="1"/>
        <v>-1.1129692506917047E-2</v>
      </c>
      <c r="X1940" s="60">
        <f ca="1"/>
        <v>4.8285198705837584E-2</v>
      </c>
      <c r="Y1940" s="52">
        <f ca="1">$B$12 * EXP(($E$3 - $C$12^2/2) * Y$2 + $C$12*SQRT(Y$2)*T1940)</f>
        <v>75.300072921180842</v>
      </c>
      <c r="Z1940" s="52">
        <f ca="1">Y1940 * EXP(($E$3 - $C$12^2/2) * (Z$2-Y$2) + $C$12*SQRT(Z$2-Y$2)*U1940)</f>
        <v>56.702517369164163</v>
      </c>
      <c r="AA1940" s="52">
        <f ca="1">Z1940 * EXP(($E$3 - $C$12^2/2) * (AA$2-Z$2) + $C$12*SQRT(AA$2-Z$2)*V1940)</f>
        <v>41.263128916336328</v>
      </c>
      <c r="AB1940" s="52">
        <f ca="1">AA1940 * EXP(($E$3 - $C$12^2/2) * (AB$2-AA$2) + $C$12*SQRT(AB$2-AA$2)*W1940)</f>
        <v>41.331727738617019</v>
      </c>
      <c r="AC1940" s="52">
        <f ca="1">AB1940 * EXP(($E$3 - $C$12^2/2) * (AC$2-AB$2) + $C$12*SQRT(AC$2-AB$2)*X1940)</f>
        <v>42.144997357984231</v>
      </c>
      <c r="AD1940" s="47"/>
      <c r="AE1940" s="3" t="s">
        <v>47</v>
      </c>
      <c r="AF1940" s="64">
        <f t="shared" ref="AF1940" ca="1" si="2450">($B$5*AF1942 + (1 + $B$6)*AF1941)*$B$2</f>
        <v>0</v>
      </c>
      <c r="AG1940" s="64">
        <f t="shared" ref="AG1940" ca="1" si="2451">($B$5*AG1942 + (1 + $B$6)*AG1941)*$B$2</f>
        <v>0</v>
      </c>
      <c r="AH1940" s="64">
        <f t="shared" ref="AH1940" ca="1" si="2452">($B$5*AH1942 + (1 + $B$6)*AH1941)*$B$2</f>
        <v>0</v>
      </c>
      <c r="AI1940" s="64">
        <f t="shared" ref="AI1940" ca="1" si="2453">($B$5*AI1942 + (1 + $B$6)*AI1941)*$B$2</f>
        <v>0</v>
      </c>
      <c r="AJ1940" s="64" cm="1">
        <f t="array" aca="1" ref="AJ1940" ca="1">($B$5*AJ1942 + (1 + $B$6)*AJ1941 + AND(NOT(AF1941:AJ1941)))*$B$2</f>
        <v>100000</v>
      </c>
      <c r="AK1940" s="73"/>
      <c r="AL1940" s="70"/>
    </row>
    <row r="1941" spans="7:38" ht="14.55" customHeight="1" x14ac:dyDescent="0.3">
      <c r="G1941" s="3">
        <v>1939</v>
      </c>
      <c r="H1941" s="58">
        <v>0.33412590346693227</v>
      </c>
      <c r="I1941" s="58">
        <v>-1.1117138076342641</v>
      </c>
      <c r="J1941" s="58">
        <v>-0.39153676963510048</v>
      </c>
      <c r="K1941" s="59">
        <v>0.99088408435098196</v>
      </c>
      <c r="L1941" s="60">
        <f t="array" ref="L1941:O1941">TRANSPOSE(MMULT(Option!$B$25:$E$28, TRANSPOSE(H1941:K1941)))</f>
        <v>0.33412590346693227</v>
      </c>
      <c r="M1941" s="60">
        <v>-0.88525217353554531</v>
      </c>
      <c r="N1941" s="60">
        <v>-0.50135533443506708</v>
      </c>
      <c r="O1941" s="60">
        <v>0.61465763379824878</v>
      </c>
      <c r="P1941" s="56" t="str">
        <f t="shared" si="2429"/>
        <v>388/4</v>
      </c>
      <c r="R1941" s="80"/>
      <c r="S1941" s="3" t="s">
        <v>31</v>
      </c>
      <c r="T1941" s="60">
        <f ca="1"/>
        <v>-1.0461115186743171</v>
      </c>
      <c r="U1941" s="60">
        <f ca="1"/>
        <v>0.73386312677206411</v>
      </c>
      <c r="V1941" s="60">
        <f ca="1"/>
        <v>-1.0258007601301007</v>
      </c>
      <c r="W1941" s="60">
        <f ca="1"/>
        <v>0.2167846208890811</v>
      </c>
      <c r="X1941" s="60">
        <f ca="1"/>
        <v>-0.1086740800010374</v>
      </c>
      <c r="Y1941" s="52">
        <f ca="1">$B$13 * EXP(($E$3 - $C$13^2/2) * Y$2 + $C$13*SQRT(Y$2)*T1941)</f>
        <v>73.43030539029786</v>
      </c>
      <c r="Z1941" s="52">
        <f ca="1">Y1941 * EXP(($E$3 - $C$13^2/2) * (Z$2-Y$2) + $C$13*SQRT(Z$2-Y$2)*U1941)</f>
        <v>91.973056352096663</v>
      </c>
      <c r="AA1941" s="52">
        <f ca="1">Z1941 * EXP(($E$3 - $C$13^2/2) * (AA$2-Z$2) + $C$13*SQRT(AA$2-Z$2)*V1941)</f>
        <v>67.94886522961022</v>
      </c>
      <c r="AB1941" s="52">
        <f ca="1">AA1941 * EXP(($E$3 - $C$13^2/2) * (AB$2-AA$2) + $C$13*SQRT(AB$2-AA$2)*W1941)</f>
        <v>72.87829271077328</v>
      </c>
      <c r="AC1941" s="52">
        <f ca="1">AB1941 * EXP(($E$3 - $C$13^2/2) * (AC$2-AB$2) + $C$13*SQRT(AC$2-AB$2)*X1941)</f>
        <v>70.894198427043364</v>
      </c>
      <c r="AD1941" s="47"/>
      <c r="AE1941" s="3" t="s">
        <v>46</v>
      </c>
      <c r="AF1941" s="52" t="b">
        <f t="shared" ref="AF1941" ca="1" si="2454">AF1939 &gt;= $B$4</f>
        <v>0</v>
      </c>
      <c r="AG1941" s="52" t="b">
        <f t="array" aca="1" ref="AG1941" ca="1">AND(AG1939 &gt;= $B$4, NOT(OR($AF1941:AF1941)))</f>
        <v>0</v>
      </c>
      <c r="AH1941" s="52" t="b">
        <f t="array" aca="1" ref="AH1941" ca="1">AND(AH1939 &gt;= $B$4, NOT(OR($AF1941:AG1941)))</f>
        <v>0</v>
      </c>
      <c r="AI1941" s="52" t="b">
        <f t="array" aca="1" ref="AI1941" ca="1">AND(AI1939 &gt;= $B$4, NOT(OR($AF1941:AH1941)))</f>
        <v>0</v>
      </c>
      <c r="AJ1941" s="52" t="b">
        <f t="array" aca="1" ref="AJ1941" ca="1">AND(AJ1939 &gt;= $B$4, NOT(OR($AF1941:AI1941)))</f>
        <v>0</v>
      </c>
      <c r="AK1941" s="73"/>
      <c r="AL1941" s="70"/>
    </row>
    <row r="1942" spans="7:38" ht="14.55" customHeight="1" x14ac:dyDescent="0.3">
      <c r="G1942" s="3">
        <v>1940</v>
      </c>
      <c r="H1942" s="58">
        <v>0.23135597535513491</v>
      </c>
      <c r="I1942" s="58">
        <v>-0.32400529050185334</v>
      </c>
      <c r="J1942" s="58">
        <v>-2.3199710366077805E-2</v>
      </c>
      <c r="K1942" s="59">
        <v>0.75637142259927059</v>
      </c>
      <c r="L1942" s="60">
        <f t="array" ref="L1942:O1942">TRANSPOSE(MMULT(Option!$B$25:$E$28, TRANSPOSE(H1942:K1942)))</f>
        <v>0.23135597535513491</v>
      </c>
      <c r="M1942" s="60">
        <v>-0.2044133637161259</v>
      </c>
      <c r="N1942" s="60">
        <v>-1.2678650095059286E-2</v>
      </c>
      <c r="O1942" s="60">
        <v>0.65088755850821822</v>
      </c>
      <c r="P1942" s="56" t="str">
        <f t="shared" si="2429"/>
        <v>388/5</v>
      </c>
      <c r="R1942" s="80"/>
      <c r="S1942" s="3" t="s">
        <v>30</v>
      </c>
      <c r="T1942" s="60">
        <f ca="1"/>
        <v>-0.7786544062293469</v>
      </c>
      <c r="U1942" s="60">
        <f ca="1"/>
        <v>-1.5099707716687427</v>
      </c>
      <c r="V1942" s="60">
        <f ca="1"/>
        <v>8.1257463574261946E-2</v>
      </c>
      <c r="W1942" s="60">
        <f ca="1"/>
        <v>-1.275149426866969</v>
      </c>
      <c r="X1942" s="60">
        <f ca="1"/>
        <v>0.41383451518350151</v>
      </c>
      <c r="Y1942" s="52">
        <f ca="1">$B$14 * EXP(($E$3 - $C$14^2/2) * Y$2 + $C$14*SQRT(Y$2)*T1942)</f>
        <v>79.564965505169823</v>
      </c>
      <c r="Z1942" s="52">
        <f ca="1">Y1942 * EXP(($E$3 - $C$14^2/2) * (Z$2-Y$2) + $C$14*SQRT(Z$2-Y$2)*U1942)</f>
        <v>50.834874889705397</v>
      </c>
      <c r="AA1942" s="52">
        <f ca="1">Z1942 * EXP(($E$3 - $C$14^2/2) * (AA$2-Z$2) + $C$14*SQRT(AA$2-Z$2)*V1942)</f>
        <v>52.35041536614753</v>
      </c>
      <c r="AB1942" s="52">
        <f ca="1">AA1942 * EXP(($E$3 - $C$14^2/2) * (AB$2-AA$2) + $C$14*SQRT(AB$2-AA$2)*W1942)</f>
        <v>35.888433021944842</v>
      </c>
      <c r="AC1942" s="52">
        <f ca="1">AB1942 * EXP(($E$3 - $C$14^2/2) * (AC$2-AB$2) + $C$14*SQRT(AC$2-AB$2)*X1942)</f>
        <v>40.836055246209675</v>
      </c>
      <c r="AD1942" s="47"/>
      <c r="AE1942" s="3" t="s">
        <v>68</v>
      </c>
      <c r="AF1942" s="52" t="b">
        <f ca="1">AND(AF1939&gt;$B$3, NOT(OR($AF1941:AF1941)))</f>
        <v>0</v>
      </c>
      <c r="AG1942" s="52" t="b">
        <f ca="1">AND(AG1939&gt;$B$3, NOT(OR($AF1941:AG1941)))</f>
        <v>0</v>
      </c>
      <c r="AH1942" s="52" t="b">
        <f ca="1">AND(AH1939&gt;$B$3, NOT(OR($AF1941:AH1941)))</f>
        <v>0</v>
      </c>
      <c r="AI1942" s="52" t="b">
        <f ca="1">AND(AI1939&gt;$B$3, NOT(OR($AF1941:AI1941)))</f>
        <v>0</v>
      </c>
      <c r="AJ1942" s="52" t="b">
        <f ca="1">AND(AJ1939&gt;$B$3, NOT(OR($AF1941:AJ1941)))</f>
        <v>0</v>
      </c>
      <c r="AK1942" s="74"/>
      <c r="AL1942" s="70"/>
    </row>
    <row r="1943" spans="7:38" ht="14.55" customHeight="1" x14ac:dyDescent="0.3">
      <c r="G1943" s="3">
        <v>1941</v>
      </c>
      <c r="H1943" s="58">
        <v>1.106764054420289</v>
      </c>
      <c r="I1943" s="58">
        <v>-1.1289770331289348</v>
      </c>
      <c r="J1943" s="58">
        <v>1.0916292297625294</v>
      </c>
      <c r="K1943" s="59">
        <v>0.96025121905229593</v>
      </c>
      <c r="L1943" s="60">
        <f t="array" ref="L1943:O1943">TRANSPOSE(MMULT(Option!$B$25:$E$28, TRANSPOSE(H1943:K1943)))</f>
        <v>1.106764054420289</v>
      </c>
      <c r="M1943" s="60">
        <v>-0.59201892066788653</v>
      </c>
      <c r="N1943" s="60">
        <v>1.1058589786771753</v>
      </c>
      <c r="O1943" s="60">
        <v>1.1824442633848031</v>
      </c>
      <c r="P1943" s="56" t="str">
        <f t="shared" si="2429"/>
        <v>389/1</v>
      </c>
      <c r="R1943" s="80">
        <v>486</v>
      </c>
      <c r="S1943" s="3" t="s">
        <v>28</v>
      </c>
      <c r="T1943" s="60">
        <f t="array" aca="1" ref="T1943:T1946" ca="1">TRANSPOSE(OFFSET($L$3, MATCH($R1943 &amp; "/" &amp; T$2, $P$3:$P$5002, 0) - 1, 0, 1, $E$1))</f>
        <v>0.6053870702224895</v>
      </c>
      <c r="U1943" s="60">
        <f t="array" aca="1" ref="U1943:U1946" ca="1">TRANSPOSE(OFFSET($L$3, MATCH($R1943 &amp; "/" &amp; U$2, $P$3:$P$5002, 0) - 1, 0, 1, $E$1))</f>
        <v>1.5470202636878949</v>
      </c>
      <c r="V1943" s="60">
        <f t="array" aca="1" ref="V1943:V1946" ca="1">TRANSPOSE(OFFSET($L$3, MATCH($R1943 &amp; "/" &amp; V$2, $P$3:$P$5002, 0) - 1, 0, 1, $E$1))</f>
        <v>-0.33491345240935105</v>
      </c>
      <c r="W1943" s="60">
        <f t="array" aca="1" ref="W1943:W1946" ca="1">TRANSPOSE(OFFSET($L$3, MATCH($R1943 &amp; "/" &amp; W$2, $P$3:$P$5002, 0) - 1, 0, 1, $E$1))</f>
        <v>-1.3495578881926302</v>
      </c>
      <c r="X1943" s="60">
        <f t="array" aca="1" ref="X1943:X1946" ca="1">TRANSPOSE(OFFSET($L$3, MATCH($R1943 &amp; "/" &amp; X$2, $P$3:$P$5002, 0) - 1, 0, 1, $E$1))</f>
        <v>1.9873819703194036</v>
      </c>
      <c r="Y1943" s="52">
        <f ca="1">$B$11 * EXP(($E$3 - $C$11^2/2) * Y$2 + $C$11*SQRT(Y$2)*T1943)</f>
        <v>120.51645589549211</v>
      </c>
      <c r="Z1943" s="52">
        <f ca="1">Y1943 * EXP(($E$3 - $C$11^2/2) * (Z$2-Y$2) + $C$11*SQRT(Z$2-Y$2)*U1943)</f>
        <v>192.65333578078318</v>
      </c>
      <c r="AA1943" s="52">
        <f ca="1">Z1943 * EXP(($E$3 - $C$11^2/2) * (AA$2-Z$2) + $C$11*SQRT(AA$2-Z$2)*V1943)</f>
        <v>175.11070088873728</v>
      </c>
      <c r="AB1943" s="52">
        <f ca="1">AA1943 * EXP(($E$3 - $C$11^2/2) * (AB$2-AA$2) + $C$11*SQRT(AB$2-AA$2)*W1943)</f>
        <v>117.3957826670197</v>
      </c>
      <c r="AC1943" s="52">
        <f ca="1">AB1943 * EXP(($E$3 - $C$11^2/2) * (AC$2-AB$2) + $C$11*SQRT(AC$2-AB$2)*X1943)</f>
        <v>214.16903257358325</v>
      </c>
      <c r="AD1943" s="47"/>
      <c r="AE1943" s="3" t="s">
        <v>69</v>
      </c>
      <c r="AF1943" s="20" cm="1">
        <f t="array" aca="1" ref="AF1943" ca="1">MIN(Y1943:Y1946 / $D$11:$D$14)</f>
        <v>0.6654945723752419</v>
      </c>
      <c r="AG1943" s="20" cm="1">
        <f t="array" aca="1" ref="AG1943" ca="1">MIN(Z1943:Z1946 / $D$11:$D$14)</f>
        <v>1.1242268066630345</v>
      </c>
      <c r="AH1943" s="20" cm="1">
        <f t="array" aca="1" ref="AH1943" ca="1">MIN(AA1943:AA1946 / $D$11:$D$14)</f>
        <v>0.6134002492180648</v>
      </c>
      <c r="AI1943" s="20" cm="1">
        <f t="array" aca="1" ref="AI1943" ca="1">MIN(AB1943:AB1946 / $D$11:$D$14)</f>
        <v>0.38318573430499969</v>
      </c>
      <c r="AJ1943" s="20" cm="1">
        <f t="array" aca="1" ref="AJ1943" ca="1">MIN(AC1943:AC1946 / $D$11:$D$14)</f>
        <v>0.53002233415636546</v>
      </c>
      <c r="AK1943" s="72">
        <f t="array" aca="1" ref="AK1943" ca="1">SUMPRODUCT(AF1944:AJ1944, EXP(-$E$3*$AF$2:$AJ$2))</f>
        <v>91452.639577679874</v>
      </c>
      <c r="AL1943" s="70">
        <f ca="1">MAX(AC1944 - $D$11, 0) * EXP(-$E$2*$E$3)</f>
        <v>41.69350252596832</v>
      </c>
    </row>
    <row r="1944" spans="7:38" ht="14.55" customHeight="1" x14ac:dyDescent="0.3">
      <c r="G1944" s="3">
        <v>1942</v>
      </c>
      <c r="H1944" s="58">
        <v>-1.5976335738751646</v>
      </c>
      <c r="I1944" s="58">
        <v>1.3473959206849384</v>
      </c>
      <c r="J1944" s="58">
        <v>-0.16405932264007486</v>
      </c>
      <c r="K1944" s="59">
        <v>-0.61620125269067194</v>
      </c>
      <c r="L1944" s="60">
        <f t="array" ref="L1944:O1944">TRANSPOSE(MMULT(Option!$B$25:$E$28, TRANSPOSE(H1944:K1944)))</f>
        <v>-1.5976335738751646</v>
      </c>
      <c r="M1944" s="60">
        <v>0.59585532997262325</v>
      </c>
      <c r="N1944" s="60">
        <v>-0.43031730983982852</v>
      </c>
      <c r="O1944" s="60">
        <v>-0.84592668345895883</v>
      </c>
      <c r="P1944" s="56" t="str">
        <f t="shared" si="2429"/>
        <v>389/2</v>
      </c>
      <c r="R1944" s="80"/>
      <c r="S1944" s="3" t="s">
        <v>29</v>
      </c>
      <c r="T1944" s="60">
        <f ca="1"/>
        <v>-1.3740826562995252</v>
      </c>
      <c r="U1944" s="60">
        <f ca="1"/>
        <v>1.7310677109761383</v>
      </c>
      <c r="V1944" s="60">
        <f ca="1"/>
        <v>-7.4160178265292143E-2</v>
      </c>
      <c r="W1944" s="60">
        <f ca="1"/>
        <v>0.20899453159810533</v>
      </c>
      <c r="X1944" s="60">
        <f ca="1"/>
        <v>0.85405304226748924</v>
      </c>
      <c r="Y1944" s="52">
        <f ca="1">$B$12 * EXP(($E$3 - $C$12^2/2) * Y$2 + $C$12*SQRT(Y$2)*T1944)</f>
        <v>66.549457237524194</v>
      </c>
      <c r="Z1944" s="52">
        <f ca="1">Y1944 * EXP(($E$3 - $C$12^2/2) * (Z$2-Y$2) + $C$12*SQRT(Z$2-Y$2)*U1944)</f>
        <v>112.42268066630346</v>
      </c>
      <c r="AA1944" s="52">
        <f ca="1">Z1944 * EXP(($E$3 - $C$12^2/2) * (AA$2-Z$2) + $C$12*SQRT(AA$2-Z$2)*V1944)</f>
        <v>110.50023513913183</v>
      </c>
      <c r="AB1944" s="52">
        <f ca="1">AA1944 * EXP(($E$3 - $C$12^2/2) * (AB$2-AA$2) + $C$12*SQRT(AB$2-AA$2)*W1944)</f>
        <v>118.239946932839</v>
      </c>
      <c r="AC1944" s="52">
        <f ca="1">AB1944 * EXP(($E$3 - $C$12^2/2) * (AC$2-AB$2) + $C$12*SQRT(AC$2-AB$2)*X1944)</f>
        <v>153.53551695407788</v>
      </c>
      <c r="AD1944" s="47"/>
      <c r="AE1944" s="3" t="s">
        <v>47</v>
      </c>
      <c r="AF1944" s="64">
        <f t="shared" ref="AF1944" ca="1" si="2455">($B$5*AF1946 + (1 + $B$6)*AF1945)*$B$2</f>
        <v>0</v>
      </c>
      <c r="AG1944" s="64">
        <f t="shared" ref="AG1944" ca="1" si="2456">($B$5*AG1946 + (1 + $B$6)*AG1945)*$B$2</f>
        <v>15000</v>
      </c>
      <c r="AH1944" s="64">
        <f t="shared" ref="AH1944" ca="1" si="2457">($B$5*AH1946 + (1 + $B$6)*AH1945)*$B$2</f>
        <v>0</v>
      </c>
      <c r="AI1944" s="64">
        <f t="shared" ref="AI1944" ca="1" si="2458">($B$5*AI1946 + (1 + $B$6)*AI1945)*$B$2</f>
        <v>0</v>
      </c>
      <c r="AJ1944" s="64" cm="1">
        <f t="array" aca="1" ref="AJ1944" ca="1">($B$5*AJ1946 + (1 + $B$6)*AJ1945 + AND(NOT(AF1945:AJ1945)))*$B$2</f>
        <v>100000</v>
      </c>
      <c r="AK1944" s="73"/>
      <c r="AL1944" s="70"/>
    </row>
    <row r="1945" spans="7:38" ht="14.55" customHeight="1" x14ac:dyDescent="0.3">
      <c r="G1945" s="3">
        <v>1943</v>
      </c>
      <c r="H1945" s="58">
        <v>-1.0470117968765928</v>
      </c>
      <c r="I1945" s="58">
        <v>-0.69174477570699522</v>
      </c>
      <c r="J1945" s="58">
        <v>0.29411939687337557</v>
      </c>
      <c r="K1945" s="59">
        <v>1.0176766679008533</v>
      </c>
      <c r="L1945" s="60">
        <f t="array" ref="L1945:O1945">TRANSPOSE(MMULT(Option!$B$25:$E$28, TRANSPOSE(H1945:K1945)))</f>
        <v>-1.0470117968765928</v>
      </c>
      <c r="M1945" s="60">
        <v>-1.0527992780041482</v>
      </c>
      <c r="N1945" s="60">
        <v>-0.34161799461662229</v>
      </c>
      <c r="O1945" s="60">
        <v>0.32894643938285784</v>
      </c>
      <c r="P1945" s="56" t="str">
        <f t="shared" si="2429"/>
        <v>389/3</v>
      </c>
      <c r="R1945" s="80"/>
      <c r="S1945" s="3" t="s">
        <v>31</v>
      </c>
      <c r="T1945" s="60">
        <f ca="1"/>
        <v>-0.6881626632854233</v>
      </c>
      <c r="U1945" s="60">
        <f ca="1"/>
        <v>1.3491151436080717</v>
      </c>
      <c r="V1945" s="60">
        <f ca="1"/>
        <v>-0.84099600504503558</v>
      </c>
      <c r="W1945" s="60">
        <f ca="1"/>
        <v>-2.6628120399297797</v>
      </c>
      <c r="X1945" s="60">
        <f ca="1"/>
        <v>0.64340178663163206</v>
      </c>
      <c r="Y1945" s="52">
        <f ca="1">$B$13 * EXP(($E$3 - $C$13^2/2) * Y$2 + $C$13*SQRT(Y$2)*T1945)</f>
        <v>81.754543564410241</v>
      </c>
      <c r="Z1945" s="52">
        <f ca="1">Y1945 * EXP(($E$3 - $C$13^2/2) * (Z$2-Y$2) + $C$13*SQRT(Z$2-Y$2)*U1945)</f>
        <v>123.1565031712836</v>
      </c>
      <c r="AA1945" s="52">
        <f ca="1">Z1945 * EXP(($E$3 - $C$13^2/2) * (AA$2-Z$2) + $C$13*SQRT(AA$2-Z$2)*V1945)</f>
        <v>96.173815124856745</v>
      </c>
      <c r="AB1945" s="52">
        <f ca="1">AA1945 * EXP(($E$3 - $C$13^2/2) * (AB$2-AA$2) + $C$13*SQRT(AB$2-AA$2)*W1945)</f>
        <v>43.480541518050657</v>
      </c>
      <c r="AC1945" s="52">
        <f ca="1">AB1945 * EXP(($E$3 - $C$13^2/2) * (AC$2-AB$2) + $C$13*SQRT(AC$2-AB$2)*X1945)</f>
        <v>53.002233415636546</v>
      </c>
      <c r="AD1945" s="47"/>
      <c r="AE1945" s="3" t="s">
        <v>46</v>
      </c>
      <c r="AF1945" s="52" t="b">
        <f t="shared" ref="AF1945" ca="1" si="2459">AF1943 &gt;= $B$4</f>
        <v>0</v>
      </c>
      <c r="AG1945" s="52" t="b">
        <f t="array" aca="1" ref="AG1945" ca="1">AND(AG1943 &gt;= $B$4, NOT(OR($AF1945:AF1945)))</f>
        <v>0</v>
      </c>
      <c r="AH1945" s="52" t="b">
        <f t="array" aca="1" ref="AH1945" ca="1">AND(AH1943 &gt;= $B$4, NOT(OR($AF1945:AG1945)))</f>
        <v>0</v>
      </c>
      <c r="AI1945" s="52" t="b">
        <f t="array" aca="1" ref="AI1945" ca="1">AND(AI1943 &gt;= $B$4, NOT(OR($AF1945:AH1945)))</f>
        <v>0</v>
      </c>
      <c r="AJ1945" s="52" t="b">
        <f t="array" aca="1" ref="AJ1945" ca="1">AND(AJ1943 &gt;= $B$4, NOT(OR($AF1945:AI1945)))</f>
        <v>0</v>
      </c>
      <c r="AK1945" s="73"/>
      <c r="AL1945" s="70"/>
    </row>
    <row r="1946" spans="7:38" ht="14.55" customHeight="1" x14ac:dyDescent="0.3">
      <c r="G1946" s="3">
        <v>1944</v>
      </c>
      <c r="H1946" s="58">
        <v>-0.86339830370806991</v>
      </c>
      <c r="I1946" s="58">
        <v>0.2721232919289211</v>
      </c>
      <c r="J1946" s="58">
        <v>1.3270291745966034</v>
      </c>
      <c r="K1946" s="59">
        <v>-1.984646772027777</v>
      </c>
      <c r="L1946" s="60">
        <f t="array" ref="L1946:O1946">TRANSPOSE(MMULT(Option!$B$25:$E$28, TRANSPOSE(H1946:K1946)))</f>
        <v>-0.86339830370806991</v>
      </c>
      <c r="M1946" s="60">
        <v>-9.5954204758258721E-2</v>
      </c>
      <c r="N1946" s="60">
        <v>0.8914423647596259</v>
      </c>
      <c r="O1946" s="60">
        <v>-1.7146411012588529</v>
      </c>
      <c r="P1946" s="56" t="str">
        <f t="shared" si="2429"/>
        <v>389/4</v>
      </c>
      <c r="R1946" s="80"/>
      <c r="S1946" s="3" t="s">
        <v>30</v>
      </c>
      <c r="T1946" s="60">
        <f ca="1"/>
        <v>0.29198559733170104</v>
      </c>
      <c r="U1946" s="60">
        <f ca="1"/>
        <v>0.6854499355629845</v>
      </c>
      <c r="V1946" s="60">
        <f ca="1"/>
        <v>-2.6565609362694493</v>
      </c>
      <c r="W1946" s="60">
        <f ca="1"/>
        <v>-1.5849928012376631</v>
      </c>
      <c r="X1946" s="60">
        <f ca="1"/>
        <v>2.2741606448915697</v>
      </c>
      <c r="Y1946" s="52">
        <f ca="1">$B$14 * EXP(($E$3 - $C$14^2/2) * Y$2 + $C$14*SQRT(Y$2)*T1946)</f>
        <v>109.70180983526316</v>
      </c>
      <c r="Z1946" s="52">
        <f ca="1">Y1946 * EXP(($E$3 - $C$14^2/2) * (Z$2-Y$2) + $C$14*SQRT(Z$2-Y$2)*U1946)</f>
        <v>135.42267941940742</v>
      </c>
      <c r="AA1946" s="52">
        <f ca="1">Z1946 * EXP(($E$3 - $C$14^2/2) * (AA$2-Z$2) + $C$14*SQRT(AA$2-Z$2)*V1946)</f>
        <v>61.340024921806474</v>
      </c>
      <c r="AB1946" s="52">
        <f ca="1">AA1946 * EXP(($E$3 - $C$14^2/2) * (AB$2-AA$2) + $C$14*SQRT(AB$2-AA$2)*W1946)</f>
        <v>38.318573430499967</v>
      </c>
      <c r="AC1946" s="52">
        <f ca="1">AB1946 * EXP(($E$3 - $C$14^2/2) * (AC$2-AB$2) + $C$14*SQRT(AC$2-AB$2)*X1946)</f>
        <v>76.186396114384053</v>
      </c>
      <c r="AD1946" s="47"/>
      <c r="AE1946" s="3" t="s">
        <v>68</v>
      </c>
      <c r="AF1946" s="52" t="b">
        <f ca="1">AND(AF1943&gt;$B$3, NOT(OR($AF1945:AF1945)))</f>
        <v>0</v>
      </c>
      <c r="AG1946" s="52" t="b">
        <f ca="1">AND(AG1943&gt;$B$3, NOT(OR($AF1945:AG1945)))</f>
        <v>1</v>
      </c>
      <c r="AH1946" s="52" t="b">
        <f ca="1">AND(AH1943&gt;$B$3, NOT(OR($AF1945:AH1945)))</f>
        <v>0</v>
      </c>
      <c r="AI1946" s="52" t="b">
        <f ca="1">AND(AI1943&gt;$B$3, NOT(OR($AF1945:AI1945)))</f>
        <v>0</v>
      </c>
      <c r="AJ1946" s="52" t="b">
        <f ca="1">AND(AJ1943&gt;$B$3, NOT(OR($AF1945:AJ1945)))</f>
        <v>0</v>
      </c>
      <c r="AK1946" s="74"/>
      <c r="AL1946" s="70"/>
    </row>
    <row r="1947" spans="7:38" ht="14.55" customHeight="1" x14ac:dyDescent="0.3">
      <c r="G1947" s="3">
        <v>1945</v>
      </c>
      <c r="H1947" s="58">
        <v>0.85684636479703125</v>
      </c>
      <c r="I1947" s="58">
        <v>-0.73049538202237008</v>
      </c>
      <c r="J1947" s="58">
        <v>-1.1861819915728575</v>
      </c>
      <c r="K1947" s="59">
        <v>-1.1380234677047145</v>
      </c>
      <c r="L1947" s="60">
        <f t="array" ref="L1947:O1947">TRANSPOSE(MMULT(Option!$B$25:$E$28, TRANSPOSE(H1947:K1947)))</f>
        <v>0.85684636479703125</v>
      </c>
      <c r="M1947" s="60">
        <v>-0.32677153066782633</v>
      </c>
      <c r="N1947" s="60">
        <v>-0.89038563028722495</v>
      </c>
      <c r="O1947" s="60">
        <v>-1.0546141406559641</v>
      </c>
      <c r="P1947" s="56" t="str">
        <f t="shared" si="2429"/>
        <v>389/5</v>
      </c>
      <c r="R1947" s="80">
        <v>487</v>
      </c>
      <c r="S1947" s="3" t="s">
        <v>28</v>
      </c>
      <c r="T1947" s="60">
        <f t="array" aca="1" ref="T1947:T1950" ca="1">TRANSPOSE(OFFSET($L$3, MATCH($R1947 &amp; "/" &amp; T$2, $P$3:$P$5002, 0) - 1, 0, 1, $E$1))</f>
        <v>1.0443684816000152</v>
      </c>
      <c r="U1947" s="60">
        <f t="array" aca="1" ref="U1947:U1950" ca="1">TRANSPOSE(OFFSET($L$3, MATCH($R1947 &amp; "/" &amp; U$2, $P$3:$P$5002, 0) - 1, 0, 1, $E$1))</f>
        <v>0.7686002746346724</v>
      </c>
      <c r="V1947" s="60">
        <f t="array" aca="1" ref="V1947:V1950" ca="1">TRANSPOSE(OFFSET($L$3, MATCH($R1947 &amp; "/" &amp; V$2, $P$3:$P$5002, 0) - 1, 0, 1, $E$1))</f>
        <v>0.40237172298694379</v>
      </c>
      <c r="W1947" s="60">
        <f t="array" aca="1" ref="W1947:W1950" ca="1">TRANSPOSE(OFFSET($L$3, MATCH($R1947 &amp; "/" &amp; W$2, $P$3:$P$5002, 0) - 1, 0, 1, $E$1))</f>
        <v>1.840549669376242</v>
      </c>
      <c r="X1947" s="60">
        <f t="array" aca="1" ref="X1947:X1950" ca="1">TRANSPOSE(OFFSET($L$3, MATCH($R1947 &amp; "/" &amp; X$2, $P$3:$P$5002, 0) - 1, 0, 1, $E$1))</f>
        <v>-0.18212915224045736</v>
      </c>
      <c r="Y1947" s="52">
        <f ca="1">$B$11 * EXP(($E$3 - $C$11^2/2) * Y$2 + $C$11*SQRT(Y$2)*T1947)</f>
        <v>137.48031324667579</v>
      </c>
      <c r="Z1947" s="52">
        <f ca="1">Y1947 * EXP(($E$3 - $C$11^2/2) * (Z$2-Y$2) + $C$11*SQRT(Z$2-Y$2)*U1947)</f>
        <v>174.00095937669539</v>
      </c>
      <c r="AA1947" s="52">
        <f ca="1">Z1947 * EXP(($E$3 - $C$11^2/2) * (AA$2-Z$2) + $C$11*SQRT(AA$2-Z$2)*V1947)</f>
        <v>197.30925688719174</v>
      </c>
      <c r="AB1947" s="52">
        <f ca="1">AA1947 * EXP(($E$3 - $C$11^2/2) * (AB$2-AA$2) + $C$11*SQRT(AB$2-AA$2)*W1947)</f>
        <v>344.44596600717733</v>
      </c>
      <c r="AC1947" s="52">
        <f ca="1">AB1947 * EXP(($E$3 - $C$11^2/2) * (AC$2-AB$2) + $C$11*SQRT(AC$2-AB$2)*X1947)</f>
        <v>327.7655233455389</v>
      </c>
      <c r="AD1947" s="47"/>
      <c r="AE1947" s="3" t="s">
        <v>69</v>
      </c>
      <c r="AF1947" s="20" cm="1">
        <f t="array" aca="1" ref="AF1947" ca="1">MIN(Y1947:Y1950 / $D$11:$D$14)</f>
        <v>0.96405913359023698</v>
      </c>
      <c r="AG1947" s="20" cm="1">
        <f t="array" aca="1" ref="AG1947" ca="1">MIN(Z1947:Z1950 / $D$11:$D$14)</f>
        <v>1.0080449229908717</v>
      </c>
      <c r="AH1947" s="20" cm="1">
        <f t="array" aca="1" ref="AH1947" ca="1">MIN(AA1947:AA1950 / $D$11:$D$14)</f>
        <v>0.72616086679122849</v>
      </c>
      <c r="AI1947" s="20" cm="1">
        <f t="array" aca="1" ref="AI1947" ca="1">MIN(AB1947:AB1950 / $D$11:$D$14)</f>
        <v>0.95755896784093042</v>
      </c>
      <c r="AJ1947" s="20" cm="1">
        <f t="array" aca="1" ref="AJ1947" ca="1">MIN(AC1947:AC1950 / $D$11:$D$14)</f>
        <v>1.0147651416314662</v>
      </c>
      <c r="AK1947" s="72">
        <f t="array" aca="1" ref="AK1947" ca="1">SUMPRODUCT(AF1948:AJ1948, EXP(-$E$3*$AF$2:$AJ$2))</f>
        <v>129684.05398743137</v>
      </c>
      <c r="AL1947" s="70">
        <f ca="1">MAX(AC1948 - $D$11, 0) * EXP(-$E$2*$E$3)</f>
        <v>11.208455872711021</v>
      </c>
    </row>
    <row r="1948" spans="7:38" ht="14.55" customHeight="1" x14ac:dyDescent="0.3">
      <c r="G1948" s="3">
        <v>1946</v>
      </c>
      <c r="H1948" s="58">
        <v>-0.75911971338406214</v>
      </c>
      <c r="I1948" s="58">
        <v>-0.20943022105417508</v>
      </c>
      <c r="J1948" s="58">
        <v>0.58251207094051183</v>
      </c>
      <c r="K1948" s="59">
        <v>0.72707860996926188</v>
      </c>
      <c r="L1948" s="60">
        <f t="array" ref="L1948:O1948">TRANSPOSE(MMULT(Option!$B$25:$E$28, TRANSPOSE(H1948:K1948)))</f>
        <v>-0.75911971338406214</v>
      </c>
      <c r="M1948" s="60">
        <v>-0.49559385351204316</v>
      </c>
      <c r="N1948" s="60">
        <v>0.15313662473007755</v>
      </c>
      <c r="O1948" s="60">
        <v>0.37783804716495284</v>
      </c>
      <c r="P1948" s="56" t="str">
        <f t="shared" si="2429"/>
        <v>390/1</v>
      </c>
      <c r="R1948" s="80"/>
      <c r="S1948" s="3" t="s">
        <v>29</v>
      </c>
      <c r="T1948" s="60">
        <f ca="1"/>
        <v>-8.7449137692794443E-2</v>
      </c>
      <c r="U1948" s="60">
        <f ca="1"/>
        <v>1.8697004288435639</v>
      </c>
      <c r="V1948" s="60">
        <f ca="1"/>
        <v>-2.23926290013859</v>
      </c>
      <c r="W1948" s="60">
        <f ca="1"/>
        <v>0.96228046008793433</v>
      </c>
      <c r="X1948" s="60">
        <f ca="1"/>
        <v>-0.14040066657372968</v>
      </c>
      <c r="Y1948" s="52">
        <f ca="1">$B$12 * EXP(($E$3 - $C$12^2/2) * Y$2 + $C$12*SQRT(Y$2)*T1948)</f>
        <v>97.898912840613264</v>
      </c>
      <c r="Z1948" s="52">
        <f ca="1">Y1948 * EXP(($E$3 - $C$12^2/2) * (Z$2-Y$2) + $C$12*SQRT(Z$2-Y$2)*U1948)</f>
        <v>172.40486435250673</v>
      </c>
      <c r="AA1948" s="52">
        <f ca="1">Z1948 * EXP(($E$3 - $C$12^2/2) * (AA$2-Z$2) + $C$12*SQRT(AA$2-Z$2)*V1948)</f>
        <v>88.505677570200461</v>
      </c>
      <c r="AB1948" s="52">
        <f ca="1">AA1948 * EXP(($E$3 - $C$12^2/2) * (AB$2-AA$2) + $C$12*SQRT(AB$2-AA$2)*W1948)</f>
        <v>118.71798912568606</v>
      </c>
      <c r="AC1948" s="52">
        <f ca="1">AB1948 * EXP(($E$3 - $C$12^2/2) * (AC$2-AB$2) + $C$12*SQRT(AC$2-AB$2)*X1948)</f>
        <v>114.39194222238393</v>
      </c>
      <c r="AD1948" s="47"/>
      <c r="AE1948" s="3" t="s">
        <v>47</v>
      </c>
      <c r="AF1948" s="64">
        <f t="shared" ref="AF1948" ca="1" si="2460">($B$5*AF1950 + (1 + $B$6)*AF1949)*$B$2</f>
        <v>15000</v>
      </c>
      <c r="AG1948" s="64">
        <f t="shared" ref="AG1948" ca="1" si="2461">($B$5*AG1950 + (1 + $B$6)*AG1949)*$B$2</f>
        <v>15000</v>
      </c>
      <c r="AH1948" s="64">
        <f t="shared" ref="AH1948" ca="1" si="2462">($B$5*AH1950 + (1 + $B$6)*AH1949)*$B$2</f>
        <v>0</v>
      </c>
      <c r="AI1948" s="64">
        <f t="shared" ref="AI1948" ca="1" si="2463">($B$5*AI1950 + (1 + $B$6)*AI1949)*$B$2</f>
        <v>15000</v>
      </c>
      <c r="AJ1948" s="64" cm="1">
        <f t="array" aca="1" ref="AJ1948" ca="1">($B$5*AJ1950 + (1 + $B$6)*AJ1949 + AND(NOT(AF1949:AJ1949)))*$B$2</f>
        <v>114999.99999999999</v>
      </c>
      <c r="AK1948" s="73"/>
      <c r="AL1948" s="70"/>
    </row>
    <row r="1949" spans="7:38" ht="14.55" customHeight="1" x14ac:dyDescent="0.3">
      <c r="G1949" s="3">
        <v>1947</v>
      </c>
      <c r="H1949" s="58">
        <v>-0.17596622529018768</v>
      </c>
      <c r="I1949" s="58">
        <v>-0.62844765896283017</v>
      </c>
      <c r="J1949" s="58">
        <v>0.96683005978069037</v>
      </c>
      <c r="K1949" s="59">
        <v>0.5168773913923369</v>
      </c>
      <c r="L1949" s="60">
        <f t="array" ref="L1949:O1949">TRANSPOSE(MMULT(Option!$B$25:$E$28, TRANSPOSE(H1949:K1949)))</f>
        <v>-0.17596622529018768</v>
      </c>
      <c r="M1949" s="60">
        <v>-0.64636828361906751</v>
      </c>
      <c r="N1949" s="60">
        <v>0.61422385645071365</v>
      </c>
      <c r="O1949" s="60">
        <v>0.39638054214843244</v>
      </c>
      <c r="P1949" s="56" t="str">
        <f t="shared" si="2429"/>
        <v>390/2</v>
      </c>
      <c r="R1949" s="80"/>
      <c r="S1949" s="3" t="s">
        <v>31</v>
      </c>
      <c r="T1949" s="60">
        <f ca="1"/>
        <v>0.20528036217345741</v>
      </c>
      <c r="U1949" s="60">
        <f ca="1"/>
        <v>0.59447311640365474</v>
      </c>
      <c r="V1949" s="60">
        <f ca="1"/>
        <v>0.85881517370431359</v>
      </c>
      <c r="W1949" s="60">
        <f ca="1"/>
        <v>1.1231028936593159</v>
      </c>
      <c r="X1949" s="60">
        <f ca="1"/>
        <v>-0.13827754214729956</v>
      </c>
      <c r="Y1949" s="52">
        <f ca="1">$B$13 * EXP(($E$3 - $C$13^2/2) * Y$2 + $C$13*SQRT(Y$2)*T1949)</f>
        <v>106.88508598996671</v>
      </c>
      <c r="Z1949" s="52">
        <f ca="1">Y1949 * EXP(($E$3 - $C$13^2/2) * (Z$2-Y$2) + $C$13*SQRT(Z$2-Y$2)*U1949)</f>
        <v>128.39304582673535</v>
      </c>
      <c r="AA1949" s="52">
        <f ca="1">Z1949 * EXP(($E$3 - $C$13^2/2) * (AA$2-Z$2) + $C$13*SQRT(AA$2-Z$2)*V1949)</f>
        <v>166.9577492113122</v>
      </c>
      <c r="AB1949" s="52">
        <f ca="1">AA1949 * EXP(($E$3 - $C$13^2/2) * (AB$2-AA$2) + $C$13*SQRT(AB$2-AA$2)*W1949)</f>
        <v>235.02024274394452</v>
      </c>
      <c r="AC1949" s="52">
        <f ca="1">AB1949 * EXP(($E$3 - $C$13^2/2) * (AC$2-AB$2) + $C$13*SQRT(AC$2-AB$2)*X1949)</f>
        <v>226.60046193187137</v>
      </c>
      <c r="AD1949" s="47"/>
      <c r="AE1949" s="3" t="s">
        <v>46</v>
      </c>
      <c r="AF1949" s="52" t="b">
        <f t="shared" ref="AF1949" ca="1" si="2464">AF1947 &gt;= $B$4</f>
        <v>0</v>
      </c>
      <c r="AG1949" s="52" t="b">
        <f t="array" aca="1" ref="AG1949" ca="1">AND(AG1947 &gt;= $B$4, NOT(OR($AF1949:AF1949)))</f>
        <v>0</v>
      </c>
      <c r="AH1949" s="52" t="b">
        <f t="array" aca="1" ref="AH1949" ca="1">AND(AH1947 &gt;= $B$4, NOT(OR($AF1949:AG1949)))</f>
        <v>0</v>
      </c>
      <c r="AI1949" s="52" t="b">
        <f t="array" aca="1" ref="AI1949" ca="1">AND(AI1947 &gt;= $B$4, NOT(OR($AF1949:AH1949)))</f>
        <v>0</v>
      </c>
      <c r="AJ1949" s="52" t="b">
        <f t="array" aca="1" ref="AJ1949" ca="1">AND(AJ1947 &gt;= $B$4, NOT(OR($AF1949:AI1949)))</f>
        <v>0</v>
      </c>
      <c r="AK1949" s="73"/>
      <c r="AL1949" s="70"/>
    </row>
    <row r="1950" spans="7:38" ht="14.55" customHeight="1" x14ac:dyDescent="0.3">
      <c r="G1950" s="3">
        <v>1948</v>
      </c>
      <c r="H1950" s="58">
        <v>-0.88638615920554098</v>
      </c>
      <c r="I1950" s="58">
        <v>0.51115386742606728</v>
      </c>
      <c r="J1950" s="58">
        <v>0.27374187332303085</v>
      </c>
      <c r="K1950" s="59">
        <v>1.5360221255088169</v>
      </c>
      <c r="L1950" s="60">
        <f t="array" ref="L1950:O1950">TRANSPOSE(MMULT(Option!$B$25:$E$28, TRANSPOSE(H1950:K1950)))</f>
        <v>-0.88638615920554098</v>
      </c>
      <c r="M1950" s="60">
        <v>0.11392579416765869</v>
      </c>
      <c r="N1950" s="60">
        <v>1.9727281291117532E-2</v>
      </c>
      <c r="O1950" s="60">
        <v>1.1480967445986952</v>
      </c>
      <c r="P1950" s="56" t="str">
        <f t="shared" si="2429"/>
        <v>390/3</v>
      </c>
      <c r="R1950" s="80"/>
      <c r="S1950" s="3" t="s">
        <v>30</v>
      </c>
      <c r="T1950" s="60">
        <f ca="1"/>
        <v>-0.13867548118114242</v>
      </c>
      <c r="U1950" s="60">
        <f ca="1"/>
        <v>0.13205126489887553</v>
      </c>
      <c r="V1950" s="60">
        <f ca="1"/>
        <v>-1.1099881473851734</v>
      </c>
      <c r="W1950" s="60">
        <f ca="1"/>
        <v>0.9053857816302161</v>
      </c>
      <c r="X1950" s="60">
        <f ca="1"/>
        <v>0.1767505759182727</v>
      </c>
      <c r="Y1950" s="52">
        <f ca="1">$B$14 * EXP(($E$3 - $C$14^2/2) * Y$2 + $C$14*SQRT(Y$2)*T1950)</f>
        <v>96.4059133590237</v>
      </c>
      <c r="Z1950" s="52">
        <f ca="1">Y1950 * EXP(($E$3 - $C$14^2/2) * (Z$2-Y$2) + $C$14*SQRT(Z$2-Y$2)*U1950)</f>
        <v>100.80449229908717</v>
      </c>
      <c r="AA1950" s="52">
        <f ca="1">Z1950 * EXP(($E$3 - $C$14^2/2) * (AA$2-Z$2) + $C$14*SQRT(AA$2-Z$2)*V1950)</f>
        <v>72.616086679122844</v>
      </c>
      <c r="AB1950" s="52">
        <f ca="1">AA1950 * EXP(($E$3 - $C$14^2/2) * (AB$2-AA$2) + $C$14*SQRT(AB$2-AA$2)*W1950)</f>
        <v>95.755896784093039</v>
      </c>
      <c r="AC1950" s="52">
        <f ca="1">AB1950 * EXP(($E$3 - $C$14^2/2) * (AC$2-AB$2) + $C$14*SQRT(AC$2-AB$2)*X1950)</f>
        <v>101.47651416314662</v>
      </c>
      <c r="AD1950" s="47"/>
      <c r="AE1950" s="3" t="s">
        <v>68</v>
      </c>
      <c r="AF1950" s="52" t="b">
        <f ca="1">AND(AF1947&gt;$B$3, NOT(OR($AF1949:AF1949)))</f>
        <v>1</v>
      </c>
      <c r="AG1950" s="52" t="b">
        <f ca="1">AND(AG1947&gt;$B$3, NOT(OR($AF1949:AG1949)))</f>
        <v>1</v>
      </c>
      <c r="AH1950" s="52" t="b">
        <f ca="1">AND(AH1947&gt;$B$3, NOT(OR($AF1949:AH1949)))</f>
        <v>0</v>
      </c>
      <c r="AI1950" s="52" t="b">
        <f ca="1">AND(AI1947&gt;$B$3, NOT(OR($AF1949:AI1949)))</f>
        <v>1</v>
      </c>
      <c r="AJ1950" s="52" t="b">
        <f ca="1">AND(AJ1947&gt;$B$3, NOT(OR($AF1949:AJ1949)))</f>
        <v>1</v>
      </c>
      <c r="AK1950" s="74"/>
      <c r="AL1950" s="70"/>
    </row>
    <row r="1951" spans="7:38" ht="14.55" customHeight="1" x14ac:dyDescent="0.3">
      <c r="G1951" s="3">
        <v>1949</v>
      </c>
      <c r="H1951" s="58">
        <v>-0.42650812818502282</v>
      </c>
      <c r="I1951" s="58">
        <v>-0.1194065315449232</v>
      </c>
      <c r="J1951" s="58">
        <v>1.1448520943443931E-4</v>
      </c>
      <c r="K1951" s="59">
        <v>0.53787892682151728</v>
      </c>
      <c r="L1951" s="60">
        <f t="array" ref="L1951:O1951">TRANSPOSE(MMULT(Option!$B$25:$E$28, TRANSPOSE(H1951:K1951)))</f>
        <v>-0.42650812818502282</v>
      </c>
      <c r="M1951" s="60">
        <v>-0.28004114512935774</v>
      </c>
      <c r="N1951" s="60">
        <v>-0.20177066743515112</v>
      </c>
      <c r="O1951" s="60">
        <v>0.25876311855689454</v>
      </c>
      <c r="P1951" s="56" t="str">
        <f t="shared" si="2429"/>
        <v>390/4</v>
      </c>
      <c r="R1951" s="80">
        <v>488</v>
      </c>
      <c r="S1951" s="3" t="s">
        <v>28</v>
      </c>
      <c r="T1951" s="60">
        <f t="array" aca="1" ref="T1951:T1954" ca="1">TRANSPOSE(OFFSET($L$3, MATCH($R1951 &amp; "/" &amp; T$2, $P$3:$P$5002, 0) - 1, 0, 1, $E$1))</f>
        <v>0.18296004364784468</v>
      </c>
      <c r="U1951" s="60">
        <f t="array" aca="1" ref="U1951:U1954" ca="1">TRANSPOSE(OFFSET($L$3, MATCH($R1951 &amp; "/" &amp; U$2, $P$3:$P$5002, 0) - 1, 0, 1, $E$1))</f>
        <v>0.38604833483897955</v>
      </c>
      <c r="V1951" s="60">
        <f t="array" aca="1" ref="V1951:V1954" ca="1">TRANSPOSE(OFFSET($L$3, MATCH($R1951 &amp; "/" &amp; V$2, $P$3:$P$5002, 0) - 1, 0, 1, $E$1))</f>
        <v>-1.5371175944673678</v>
      </c>
      <c r="W1951" s="60">
        <f t="array" aca="1" ref="W1951:W1954" ca="1">TRANSPOSE(OFFSET($L$3, MATCH($R1951 &amp; "/" &amp; W$2, $P$3:$P$5002, 0) - 1, 0, 1, $E$1))</f>
        <v>0.57952503237724251</v>
      </c>
      <c r="X1951" s="60">
        <f t="array" aca="1" ref="X1951:X1954" ca="1">TRANSPOSE(OFFSET($L$3, MATCH($R1951 &amp; "/" &amp; X$2, $P$3:$P$5002, 0) - 1, 0, 1, $E$1))</f>
        <v>-2.5725067477485863</v>
      </c>
      <c r="Y1951" s="52">
        <f ca="1">$B$11 * EXP(($E$3 - $C$11^2/2) * Y$2 + $C$11*SQRT(Y$2)*T1951)</f>
        <v>106.17176414142426</v>
      </c>
      <c r="Z1951" s="52">
        <f ca="1">Y1951 * EXP(($E$3 - $C$11^2/2) * (Z$2-Y$2) + $C$11*SQRT(Z$2-Y$2)*U1951)</f>
        <v>119.80587200346778</v>
      </c>
      <c r="AA1951" s="52">
        <f ca="1">Z1951 * EXP(($E$3 - $C$11^2/2) * (AA$2-Z$2) + $C$11*SQRT(AA$2-Z$2)*V1951)</f>
        <v>75.924347826952143</v>
      </c>
      <c r="AB1951" s="52">
        <f ca="1">AA1951 * EXP(($E$3 - $C$11^2/2) * (AB$2-AA$2) + $C$11*SQRT(AB$2-AA$2)*W1951)</f>
        <v>90.794156781247992</v>
      </c>
      <c r="AC1951" s="52">
        <f ca="1">AB1951 * EXP(($E$3 - $C$11^2/2) * (AC$2-AB$2) + $C$11*SQRT(AC$2-AB$2)*X1951)</f>
        <v>42.175644360919357</v>
      </c>
      <c r="AD1951" s="47"/>
      <c r="AE1951" s="3" t="s">
        <v>69</v>
      </c>
      <c r="AF1951" s="20" cm="1">
        <f t="array" aca="1" ref="AF1951" ca="1">MIN(Y1951:Y1954 / $D$11:$D$14)</f>
        <v>0.61266303598679117</v>
      </c>
      <c r="AG1951" s="20" cm="1">
        <f t="array" aca="1" ref="AG1951" ca="1">MIN(Z1951:Z1954 / $D$11:$D$14)</f>
        <v>0.69430639186325038</v>
      </c>
      <c r="AH1951" s="20" cm="1">
        <f t="array" aca="1" ref="AH1951" ca="1">MIN(AA1951:AA1954 / $D$11:$D$14)</f>
        <v>0.45404976184111789</v>
      </c>
      <c r="AI1951" s="20" cm="1">
        <f t="array" aca="1" ref="AI1951" ca="1">MIN(AB1951:AB1954 / $D$11:$D$14)</f>
        <v>0.379574020930457</v>
      </c>
      <c r="AJ1951" s="20" cm="1">
        <f t="array" aca="1" ref="AJ1951" ca="1">MIN(AC1951:AC1954 / $D$11:$D$14)</f>
        <v>0.3195979899637082</v>
      </c>
      <c r="AK1951" s="72">
        <f t="array" aca="1" ref="AK1951" ca="1">SUMPRODUCT(AF1952:AJ1952, EXP(-$E$3*$AF$2:$AJ$2))</f>
        <v>77880.078307140488</v>
      </c>
      <c r="AL1951" s="70">
        <f ca="1">MAX(AC1952 - $D$11, 0) * EXP(-$E$2*$E$3)</f>
        <v>0</v>
      </c>
    </row>
    <row r="1952" spans="7:38" ht="14.55" customHeight="1" x14ac:dyDescent="0.3">
      <c r="G1952" s="3">
        <v>1950</v>
      </c>
      <c r="H1952" s="58">
        <v>-1.2256741168453462</v>
      </c>
      <c r="I1952" s="58">
        <v>0.16507732669028627</v>
      </c>
      <c r="J1952" s="58">
        <v>-1.4649120205196609</v>
      </c>
      <c r="K1952" s="59">
        <v>-1.6728062120405605</v>
      </c>
      <c r="L1952" s="60">
        <f t="array" ref="L1952:O1952">TRANSPOSE(MMULT(Option!$B$25:$E$28, TRANSPOSE(H1952:K1952)))</f>
        <v>-1.2256741168453462</v>
      </c>
      <c r="M1952" s="60">
        <v>-0.33897377772230031</v>
      </c>
      <c r="N1952" s="60">
        <v>-1.7336892285102441</v>
      </c>
      <c r="O1952" s="60">
        <v>-2.1654694619748742</v>
      </c>
      <c r="P1952" s="56" t="str">
        <f t="shared" si="2429"/>
        <v>390/5</v>
      </c>
      <c r="R1952" s="80"/>
      <c r="S1952" s="3" t="s">
        <v>29</v>
      </c>
      <c r="T1952" s="60">
        <f ca="1"/>
        <v>-0.50035264259650414</v>
      </c>
      <c r="U1952" s="60">
        <f ca="1"/>
        <v>-0.74912045429455065</v>
      </c>
      <c r="V1952" s="60">
        <f ca="1"/>
        <v>-1.4323551676679656</v>
      </c>
      <c r="W1952" s="60">
        <f ca="1"/>
        <v>-0.61385724411046827</v>
      </c>
      <c r="X1952" s="60">
        <f ca="1"/>
        <v>-0.58995233911297085</v>
      </c>
      <c r="Y1952" s="52">
        <f ca="1">$B$12 * EXP(($E$3 - $C$12^2/2) * Y$2 + $C$12*SQRT(Y$2)*T1952)</f>
        <v>86.493078483904085</v>
      </c>
      <c r="Z1952" s="52">
        <f ca="1">Y1952 * EXP(($E$3 - $C$12^2/2) * (Z$2-Y$2) + $C$12*SQRT(Z$2-Y$2)*U1952)</f>
        <v>69.430639186325038</v>
      </c>
      <c r="AA1952" s="52">
        <f ca="1">Z1952 * EXP(($E$3 - $C$12^2/2) * (AA$2-Z$2) + $C$12*SQRT(AA$2-Z$2)*V1952)</f>
        <v>45.404976184111788</v>
      </c>
      <c r="AB1952" s="52">
        <f ca="1">AA1952 * EXP(($E$3 - $C$12^2/2) * (AB$2-AA$2) + $C$12*SQRT(AB$2-AA$2)*W1952)</f>
        <v>37.957402093045701</v>
      </c>
      <c r="AC1952" s="52">
        <f ca="1">AB1952 * EXP(($E$3 - $C$12^2/2) * (AC$2-AB$2) + $C$12*SQRT(AC$2-AB$2)*X1952)</f>
        <v>31.959798996370818</v>
      </c>
      <c r="AD1952" s="47"/>
      <c r="AE1952" s="3" t="s">
        <v>47</v>
      </c>
      <c r="AF1952" s="64">
        <f t="shared" ref="AF1952" ca="1" si="2465">($B$5*AF1954 + (1 + $B$6)*AF1953)*$B$2</f>
        <v>0</v>
      </c>
      <c r="AG1952" s="64">
        <f t="shared" ref="AG1952" ca="1" si="2466">($B$5*AG1954 + (1 + $B$6)*AG1953)*$B$2</f>
        <v>0</v>
      </c>
      <c r="AH1952" s="64">
        <f t="shared" ref="AH1952" ca="1" si="2467">($B$5*AH1954 + (1 + $B$6)*AH1953)*$B$2</f>
        <v>0</v>
      </c>
      <c r="AI1952" s="64">
        <f t="shared" ref="AI1952" ca="1" si="2468">($B$5*AI1954 + (1 + $B$6)*AI1953)*$B$2</f>
        <v>0</v>
      </c>
      <c r="AJ1952" s="64" cm="1">
        <f t="array" aca="1" ref="AJ1952" ca="1">($B$5*AJ1954 + (1 + $B$6)*AJ1953 + AND(NOT(AF1953:AJ1953)))*$B$2</f>
        <v>100000</v>
      </c>
      <c r="AK1952" s="73"/>
      <c r="AL1952" s="70"/>
    </row>
    <row r="1953" spans="7:38" ht="14.55" customHeight="1" x14ac:dyDescent="0.3">
      <c r="G1953" s="3">
        <v>1951</v>
      </c>
      <c r="H1953" s="58">
        <v>0.1442674888621516</v>
      </c>
      <c r="I1953" s="58">
        <v>-1.2741897850596262</v>
      </c>
      <c r="J1953" s="58">
        <v>0.70542127133736576</v>
      </c>
      <c r="K1953" s="59">
        <v>0.61604204324277634</v>
      </c>
      <c r="L1953" s="60">
        <f t="array" ref="L1953:O1953">TRANSPOSE(MMULT(Option!$B$25:$E$28, TRANSPOSE(H1953:K1953)))</f>
        <v>0.1442674888621516</v>
      </c>
      <c r="M1953" s="60">
        <v>-1.1101072324101893</v>
      </c>
      <c r="N1953" s="60">
        <v>0.34362439069952755</v>
      </c>
      <c r="O1953" s="60">
        <v>0.38927680983518953</v>
      </c>
      <c r="P1953" s="56" t="str">
        <f t="shared" si="2429"/>
        <v>391/1</v>
      </c>
      <c r="R1953" s="80"/>
      <c r="S1953" s="3" t="s">
        <v>31</v>
      </c>
      <c r="T1953" s="60">
        <f ca="1"/>
        <v>-1.6498006359342059</v>
      </c>
      <c r="U1953" s="60">
        <f ca="1"/>
        <v>1.6573368669334974</v>
      </c>
      <c r="V1953" s="60">
        <f ca="1"/>
        <v>-1.5279978758265682</v>
      </c>
      <c r="W1953" s="60">
        <f ca="1"/>
        <v>-0.73945973145078858</v>
      </c>
      <c r="X1953" s="60">
        <f ca="1"/>
        <v>-0.7099459135766728</v>
      </c>
      <c r="Y1953" s="52">
        <f ca="1">$B$13 * EXP(($E$3 - $C$13^2/2) * Y$2 + $C$13*SQRT(Y$2)*T1953)</f>
        <v>61.266303598679116</v>
      </c>
      <c r="Z1953" s="52">
        <f ca="1">Y1953 * EXP(($E$3 - $C$13^2/2) * (Z$2-Y$2) + $C$13*SQRT(Z$2-Y$2)*U1953)</f>
        <v>101.23363418955755</v>
      </c>
      <c r="AA1953" s="52">
        <f ca="1">Z1953 * EXP(($E$3 - $C$13^2/2) * (AA$2-Z$2) + $C$13*SQRT(AA$2-Z$2)*V1953)</f>
        <v>64.330360706847841</v>
      </c>
      <c r="AB1953" s="52">
        <f ca="1">AA1953 * EXP(($E$3 - $C$13^2/2) * (AB$2-AA$2) + $C$13*SQRT(AB$2-AA$2)*W1953)</f>
        <v>51.789828713604123</v>
      </c>
      <c r="AC1953" s="52">
        <f ca="1">AB1953 * EXP(($E$3 - $C$13^2/2) * (AC$2-AB$2) + $C$13*SQRT(AC$2-AB$2)*X1953)</f>
        <v>42.064745845253192</v>
      </c>
      <c r="AD1953" s="47"/>
      <c r="AE1953" s="3" t="s">
        <v>46</v>
      </c>
      <c r="AF1953" s="52" t="b">
        <f t="shared" ref="AF1953" ca="1" si="2469">AF1951 &gt;= $B$4</f>
        <v>0</v>
      </c>
      <c r="AG1953" s="52" t="b">
        <f t="array" aca="1" ref="AG1953" ca="1">AND(AG1951 &gt;= $B$4, NOT(OR($AF1953:AF1953)))</f>
        <v>0</v>
      </c>
      <c r="AH1953" s="52" t="b">
        <f t="array" aca="1" ref="AH1953" ca="1">AND(AH1951 &gt;= $B$4, NOT(OR($AF1953:AG1953)))</f>
        <v>0</v>
      </c>
      <c r="AI1953" s="52" t="b">
        <f t="array" aca="1" ref="AI1953" ca="1">AND(AI1951 &gt;= $B$4, NOT(OR($AF1953:AH1953)))</f>
        <v>0</v>
      </c>
      <c r="AJ1953" s="52" t="b">
        <f t="array" aca="1" ref="AJ1953" ca="1">AND(AJ1951 &gt;= $B$4, NOT(OR($AF1953:AI1953)))</f>
        <v>0</v>
      </c>
      <c r="AK1953" s="73"/>
      <c r="AL1953" s="70"/>
    </row>
    <row r="1954" spans="7:38" ht="14.55" customHeight="1" x14ac:dyDescent="0.3">
      <c r="G1954" s="3">
        <v>1952</v>
      </c>
      <c r="H1954" s="58">
        <v>-0.47746738859129073</v>
      </c>
      <c r="I1954" s="58">
        <v>-5.1229632383653356E-2</v>
      </c>
      <c r="J1954" s="58">
        <v>-0.29301843738645311</v>
      </c>
      <c r="K1954" s="59">
        <v>-9.6032295665593223E-2</v>
      </c>
      <c r="L1954" s="60">
        <f t="array" ref="L1954:O1954">TRANSPOSE(MMULT(Option!$B$25:$E$28, TRANSPOSE(H1954:K1954)))</f>
        <v>-0.47746738859129073</v>
      </c>
      <c r="M1954" s="60">
        <v>-0.23793968908108681</v>
      </c>
      <c r="N1954" s="60">
        <v>-0.46176306517074217</v>
      </c>
      <c r="O1954" s="60">
        <v>-0.34383050993542746</v>
      </c>
      <c r="P1954" s="56" t="str">
        <f t="shared" si="2429"/>
        <v>391/2</v>
      </c>
      <c r="R1954" s="80"/>
      <c r="S1954" s="3" t="s">
        <v>30</v>
      </c>
      <c r="T1954" s="60">
        <f ca="1"/>
        <v>-0.87603290360657682</v>
      </c>
      <c r="U1954" s="60">
        <f ca="1"/>
        <v>1.9088317770393304</v>
      </c>
      <c r="V1954" s="60">
        <f ca="1"/>
        <v>-0.71125929989404413</v>
      </c>
      <c r="W1954" s="60">
        <f ca="1"/>
        <v>0.80015050643593799</v>
      </c>
      <c r="X1954" s="60">
        <f ca="1"/>
        <v>-0.99224440322090768</v>
      </c>
      <c r="Y1954" s="52">
        <f ca="1">$B$14 * EXP(($E$3 - $C$14^2/2) * Y$2 + $C$14*SQRT(Y$2)*T1954)</f>
        <v>77.274213876764108</v>
      </c>
      <c r="Z1954" s="52">
        <f ca="1">Y1954 * EXP(($E$3 - $C$14^2/2) * (Z$2-Y$2) + $C$14*SQRT(Z$2-Y$2)*U1954)</f>
        <v>137.690697616639</v>
      </c>
      <c r="AA1954" s="52">
        <f ca="1">Z1954 * EXP(($E$3 - $C$14^2/2) * (AA$2-Z$2) + $C$14*SQRT(AA$2-Z$2)*V1954)</f>
        <v>111.79111195466564</v>
      </c>
      <c r="AB1954" s="52">
        <f ca="1">AA1954 * EXP(($E$3 - $C$14^2/2) * (AB$2-AA$2) + $C$14*SQRT(AB$2-AA$2)*W1954)</f>
        <v>142.83315630734674</v>
      </c>
      <c r="AC1954" s="52">
        <f ca="1">AB1954 * EXP(($E$3 - $C$14^2/2) * (AC$2-AB$2) + $C$14*SQRT(AC$2-AB$2)*X1954)</f>
        <v>106.59151255621239</v>
      </c>
      <c r="AD1954" s="47"/>
      <c r="AE1954" s="3" t="s">
        <v>68</v>
      </c>
      <c r="AF1954" s="52" t="b">
        <f ca="1">AND(AF1951&gt;$B$3, NOT(OR($AF1953:AF1953)))</f>
        <v>0</v>
      </c>
      <c r="AG1954" s="52" t="b">
        <f ca="1">AND(AG1951&gt;$B$3, NOT(OR($AF1953:AG1953)))</f>
        <v>0</v>
      </c>
      <c r="AH1954" s="52" t="b">
        <f ca="1">AND(AH1951&gt;$B$3, NOT(OR($AF1953:AH1953)))</f>
        <v>0</v>
      </c>
      <c r="AI1954" s="52" t="b">
        <f ca="1">AND(AI1951&gt;$B$3, NOT(OR($AF1953:AI1953)))</f>
        <v>0</v>
      </c>
      <c r="AJ1954" s="52" t="b">
        <f ca="1">AND(AJ1951&gt;$B$3, NOT(OR($AF1953:AJ1953)))</f>
        <v>0</v>
      </c>
      <c r="AK1954" s="74"/>
      <c r="AL1954" s="70"/>
    </row>
    <row r="1955" spans="7:38" ht="14.55" customHeight="1" x14ac:dyDescent="0.3">
      <c r="G1955" s="3">
        <v>1953</v>
      </c>
      <c r="H1955" s="58">
        <v>-2.2668320964047997</v>
      </c>
      <c r="I1955" s="58">
        <v>0.78031054756995888</v>
      </c>
      <c r="J1955" s="58">
        <v>-1.8152497840433619</v>
      </c>
      <c r="K1955" s="59">
        <v>-1.4903869562193945</v>
      </c>
      <c r="L1955" s="60">
        <f t="array" ref="L1955:O1955">TRANSPOSE(MMULT(Option!$B$25:$E$28, TRANSPOSE(H1955:K1955)))</f>
        <v>-2.2668320964047997</v>
      </c>
      <c r="M1955" s="60">
        <v>-0.19156640859956464</v>
      </c>
      <c r="N1955" s="60">
        <v>-2.2967517298593432</v>
      </c>
      <c r="O1955" s="60">
        <v>-2.3329911911817298</v>
      </c>
      <c r="P1955" s="56" t="str">
        <f t="shared" si="2429"/>
        <v>391/3</v>
      </c>
      <c r="R1955" s="80">
        <v>489</v>
      </c>
      <c r="S1955" s="3" t="s">
        <v>28</v>
      </c>
      <c r="T1955" s="60">
        <f t="array" aca="1" ref="T1955:T1958" ca="1">TRANSPOSE(OFFSET($L$3, MATCH($R1955 &amp; "/" &amp; T$2, $P$3:$P$5002, 0) - 1, 0, 1, $E$1))</f>
        <v>-0.58895566459054438</v>
      </c>
      <c r="U1955" s="60">
        <f t="array" aca="1" ref="U1955:U1958" ca="1">TRANSPOSE(OFFSET($L$3, MATCH($R1955 &amp; "/" &amp; U$2, $P$3:$P$5002, 0) - 1, 0, 1, $E$1))</f>
        <v>-1.4712629829047292</v>
      </c>
      <c r="V1955" s="60">
        <f t="array" aca="1" ref="V1955:V1958" ca="1">TRANSPOSE(OFFSET($L$3, MATCH($R1955 &amp; "/" &amp; V$2, $P$3:$P$5002, 0) - 1, 0, 1, $E$1))</f>
        <v>0.54095507999580839</v>
      </c>
      <c r="W1955" s="60">
        <f t="array" aca="1" ref="W1955:W1958" ca="1">TRANSPOSE(OFFSET($L$3, MATCH($R1955 &amp; "/" &amp; W$2, $P$3:$P$5002, 0) - 1, 0, 1, $E$1))</f>
        <v>0.44240237834272611</v>
      </c>
      <c r="X1955" s="60">
        <f t="array" aca="1" ref="X1955:X1958" ca="1">TRANSPOSE(OFFSET($L$3, MATCH($R1955 &amp; "/" &amp; X$2, $P$3:$P$5002, 0) - 1, 0, 1, $E$1))</f>
        <v>0.47953598598622516</v>
      </c>
      <c r="Y1955" s="52">
        <f ca="1">$B$11 * EXP(($E$3 - $C$11^2/2) * Y$2 + $C$11*SQRT(Y$2)*T1955)</f>
        <v>84.224300709537786</v>
      </c>
      <c r="Z1955" s="52">
        <f ca="1">Y1955 * EXP(($E$3 - $C$11^2/2) * (Z$2-Y$2) + $C$11*SQRT(Z$2-Y$2)*U1955)</f>
        <v>54.440294736575773</v>
      </c>
      <c r="AA1955" s="52">
        <f ca="1">Z1955 * EXP(($E$3 - $C$11^2/2) * (AA$2-Z$2) + $C$11*SQRT(AA$2-Z$2)*V1955)</f>
        <v>64.353486686601528</v>
      </c>
      <c r="AB1955" s="52">
        <f ca="1">AA1955 * EXP(($E$3 - $C$11^2/2) * (AB$2-AA$2) + $C$11*SQRT(AB$2-AA$2)*W1955)</f>
        <v>73.855599538749402</v>
      </c>
      <c r="AC1955" s="52">
        <f ca="1">AB1955 * EXP(($E$3 - $C$11^2/2) * (AC$2-AB$2) + $C$11*SQRT(AC$2-AB$2)*X1955)</f>
        <v>85.710267426429155</v>
      </c>
      <c r="AD1955" s="47"/>
      <c r="AE1955" s="3" t="s">
        <v>69</v>
      </c>
      <c r="AF1955" s="20" cm="1">
        <f t="array" aca="1" ref="AF1955" ca="1">MIN(Y1955:Y1958 / $D$11:$D$14)</f>
        <v>0.67034184138147357</v>
      </c>
      <c r="AG1955" s="20" cm="1">
        <f t="array" aca="1" ref="AG1955" ca="1">MIN(Z1955:Z1958 / $D$11:$D$14)</f>
        <v>0.32813225156840065</v>
      </c>
      <c r="AH1955" s="20" cm="1">
        <f t="array" aca="1" ref="AH1955" ca="1">MIN(AA1955:AA1958 / $D$11:$D$14)</f>
        <v>0.42556751381035346</v>
      </c>
      <c r="AI1955" s="20" cm="1">
        <f t="array" aca="1" ref="AI1955" ca="1">MIN(AB1955:AB1958 / $D$11:$D$14)</f>
        <v>0.37907497422009356</v>
      </c>
      <c r="AJ1955" s="20" cm="1">
        <f t="array" aca="1" ref="AJ1955" ca="1">MIN(AC1955:AC1958 / $D$11:$D$14)</f>
        <v>0.24491382937558703</v>
      </c>
      <c r="AK1955" s="72">
        <f t="array" aca="1" ref="AK1955" ca="1">SUMPRODUCT(AF1956:AJ1956, EXP(-$E$3*$AF$2:$AJ$2))</f>
        <v>77880.078307140488</v>
      </c>
      <c r="AL1955" s="70">
        <f ca="1">MAX(AC1956 - $D$11, 0) * EXP(-$E$2*$E$3)</f>
        <v>0</v>
      </c>
    </row>
    <row r="1956" spans="7:38" ht="14.55" customHeight="1" x14ac:dyDescent="0.3">
      <c r="G1956" s="3">
        <v>1954</v>
      </c>
      <c r="H1956" s="58">
        <v>-0.29215263564044031</v>
      </c>
      <c r="I1956" s="58">
        <v>-0.16064323160085736</v>
      </c>
      <c r="J1956" s="58">
        <v>-0.86909369174294382</v>
      </c>
      <c r="K1956" s="59">
        <v>-0.70269768045665104</v>
      </c>
      <c r="L1956" s="60">
        <f t="array" ref="L1956:O1956">TRANSPOSE(MMULT(Option!$B$25:$E$28, TRANSPOSE(H1956:K1956)))</f>
        <v>-0.29215263564044031</v>
      </c>
      <c r="M1956" s="60">
        <v>-0.26409300799482627</v>
      </c>
      <c r="N1956" s="60">
        <v>-0.92226106420687726</v>
      </c>
      <c r="O1956" s="60">
        <v>-0.93031138871742258</v>
      </c>
      <c r="P1956" s="56" t="str">
        <f t="shared" si="2429"/>
        <v>391/4</v>
      </c>
      <c r="R1956" s="80"/>
      <c r="S1956" s="3" t="s">
        <v>29</v>
      </c>
      <c r="T1956" s="60">
        <f ca="1"/>
        <v>0.26516290420805766</v>
      </c>
      <c r="U1956" s="60">
        <f ca="1"/>
        <v>-0.78398918217755154</v>
      </c>
      <c r="V1956" s="60">
        <f ca="1"/>
        <v>-0.19203488474680877</v>
      </c>
      <c r="W1956" s="60">
        <f ca="1"/>
        <v>-1.242276791321713</v>
      </c>
      <c r="X1956" s="60">
        <f ca="1"/>
        <v>-1.3431681635648141</v>
      </c>
      <c r="Y1956" s="52">
        <f ca="1">$B$12 * EXP(($E$3 - $C$12^2/2) * Y$2 + $C$12*SQRT(Y$2)*T1956)</f>
        <v>108.82260259121472</v>
      </c>
      <c r="Z1956" s="52">
        <f ca="1">Y1956 * EXP(($E$3 - $C$12^2/2) * (Z$2-Y$2) + $C$12*SQRT(Z$2-Y$2)*U1956)</f>
        <v>86.446204104292349</v>
      </c>
      <c r="AA1956" s="52">
        <f ca="1">Z1956 * EXP(($E$3 - $C$12^2/2) * (AA$2-Z$2) + $C$12*SQRT(AA$2-Z$2)*V1956)</f>
        <v>82.015793893357127</v>
      </c>
      <c r="AB1956" s="52">
        <f ca="1">AA1956 * EXP(($E$3 - $C$12^2/2) * (AB$2-AA$2) + $C$12*SQRT(AB$2-AA$2)*W1956)</f>
        <v>56.782535211591679</v>
      </c>
      <c r="AC1956" s="52">
        <f ca="1">AB1956 * EXP(($E$3 - $C$12^2/2) * (AC$2-AB$2) + $C$12*SQRT(AC$2-AB$2)*X1956)</f>
        <v>38.140562589552978</v>
      </c>
      <c r="AD1956" s="47"/>
      <c r="AE1956" s="3" t="s">
        <v>47</v>
      </c>
      <c r="AF1956" s="64">
        <f t="shared" ref="AF1956" ca="1" si="2470">($B$5*AF1958 + (1 + $B$6)*AF1957)*$B$2</f>
        <v>0</v>
      </c>
      <c r="AG1956" s="64">
        <f t="shared" ref="AG1956" ca="1" si="2471">($B$5*AG1958 + (1 + $B$6)*AG1957)*$B$2</f>
        <v>0</v>
      </c>
      <c r="AH1956" s="64">
        <f t="shared" ref="AH1956" ca="1" si="2472">($B$5*AH1958 + (1 + $B$6)*AH1957)*$B$2</f>
        <v>0</v>
      </c>
      <c r="AI1956" s="64">
        <f t="shared" ref="AI1956" ca="1" si="2473">($B$5*AI1958 + (1 + $B$6)*AI1957)*$B$2</f>
        <v>0</v>
      </c>
      <c r="AJ1956" s="64" cm="1">
        <f t="array" aca="1" ref="AJ1956" ca="1">($B$5*AJ1958 + (1 + $B$6)*AJ1957 + AND(NOT(AF1957:AJ1957)))*$B$2</f>
        <v>100000</v>
      </c>
      <c r="AK1956" s="73"/>
      <c r="AL1956" s="70"/>
    </row>
    <row r="1957" spans="7:38" ht="14.55" customHeight="1" x14ac:dyDescent="0.3">
      <c r="G1957" s="3">
        <v>1955</v>
      </c>
      <c r="H1957" s="58">
        <v>-0.82655584611535682</v>
      </c>
      <c r="I1957" s="58">
        <v>-1.3871936579172757</v>
      </c>
      <c r="J1957" s="58">
        <v>0.23941540157315533</v>
      </c>
      <c r="K1957" s="59">
        <v>-0.42587367429435563</v>
      </c>
      <c r="L1957" s="60">
        <f t="array" ref="L1957:O1957">TRANSPOSE(MMULT(Option!$B$25:$E$28, TRANSPOSE(H1957:K1957)))</f>
        <v>-0.82655584611535682</v>
      </c>
      <c r="M1957" s="60">
        <v>-1.6020063266398612</v>
      </c>
      <c r="N1957" s="60">
        <v>-0.48359394942727069</v>
      </c>
      <c r="O1957" s="60">
        <v>-1.0118422312922206</v>
      </c>
      <c r="P1957" s="56" t="str">
        <f t="shared" si="2429"/>
        <v>391/5</v>
      </c>
      <c r="R1957" s="80"/>
      <c r="S1957" s="3" t="s">
        <v>31</v>
      </c>
      <c r="T1957" s="60">
        <f ca="1"/>
        <v>-1.3498916189779551</v>
      </c>
      <c r="U1957" s="60">
        <f ca="1"/>
        <v>-2.3979035338969372</v>
      </c>
      <c r="V1957" s="60">
        <f ca="1"/>
        <v>0.85002290553880444</v>
      </c>
      <c r="W1957" s="60">
        <f ca="1"/>
        <v>-0.40229866033904438</v>
      </c>
      <c r="X1957" s="60">
        <f ca="1"/>
        <v>-1.4727585827869383</v>
      </c>
      <c r="Y1957" s="52">
        <f ca="1">$B$13 * EXP(($E$3 - $C$13^2/2) * Y$2 + $C$13*SQRT(Y$2)*T1957)</f>
        <v>67.034184138147353</v>
      </c>
      <c r="Z1957" s="52">
        <f ca="1">Y1957 * EXP(($E$3 - $C$13^2/2) * (Z$2-Y$2) + $C$13*SQRT(Z$2-Y$2)*U1957)</f>
        <v>32.813225156840062</v>
      </c>
      <c r="AA1957" s="52">
        <f ca="1">Z1957 * EXP(($E$3 - $C$13^2/2) * (AA$2-Z$2) + $C$13*SQRT(AA$2-Z$2)*V1957)</f>
        <v>42.556751381035347</v>
      </c>
      <c r="AB1957" s="52">
        <f ca="1">AA1957 * EXP(($E$3 - $C$13^2/2) * (AB$2-AA$2) + $C$13*SQRT(AB$2-AA$2)*W1957)</f>
        <v>37.907497422009357</v>
      </c>
      <c r="AC1957" s="52">
        <f ca="1">AB1957 * EXP(($E$3 - $C$13^2/2) * (AC$2-AB$2) + $C$13*SQRT(AC$2-AB$2)*X1957)</f>
        <v>24.491382937558704</v>
      </c>
      <c r="AD1957" s="47"/>
      <c r="AE1957" s="3" t="s">
        <v>46</v>
      </c>
      <c r="AF1957" s="52" t="b">
        <f t="shared" ref="AF1957" ca="1" si="2474">AF1955 &gt;= $B$4</f>
        <v>0</v>
      </c>
      <c r="AG1957" s="52" t="b">
        <f t="array" aca="1" ref="AG1957" ca="1">AND(AG1955 &gt;= $B$4, NOT(OR($AF1957:AF1957)))</f>
        <v>0</v>
      </c>
      <c r="AH1957" s="52" t="b">
        <f t="array" aca="1" ref="AH1957" ca="1">AND(AH1955 &gt;= $B$4, NOT(OR($AF1957:AG1957)))</f>
        <v>0</v>
      </c>
      <c r="AI1957" s="52" t="b">
        <f t="array" aca="1" ref="AI1957" ca="1">AND(AI1955 &gt;= $B$4, NOT(OR($AF1957:AH1957)))</f>
        <v>0</v>
      </c>
      <c r="AJ1957" s="52" t="b">
        <f t="array" aca="1" ref="AJ1957" ca="1">AND(AJ1955 &gt;= $B$4, NOT(OR($AF1957:AI1957)))</f>
        <v>0</v>
      </c>
      <c r="AK1957" s="73"/>
      <c r="AL1957" s="70"/>
    </row>
    <row r="1958" spans="7:38" ht="14.55" customHeight="1" x14ac:dyDescent="0.3">
      <c r="G1958" s="3">
        <v>1956</v>
      </c>
      <c r="H1958" s="58">
        <v>0.27840025844108862</v>
      </c>
      <c r="I1958" s="58">
        <v>-0.54890598939845392</v>
      </c>
      <c r="J1958" s="58">
        <v>0.48228328424975148</v>
      </c>
      <c r="K1958" s="59">
        <v>-0.9335770979038579</v>
      </c>
      <c r="L1958" s="60">
        <f t="array" ref="L1958:O1958">TRANSPOSE(MMULT(Option!$B$25:$E$28, TRANSPOSE(H1958:K1958)))</f>
        <v>0.27840025844108862</v>
      </c>
      <c r="M1958" s="60">
        <v>-0.39172054579017312</v>
      </c>
      <c r="N1958" s="60">
        <v>0.39121703809619029</v>
      </c>
      <c r="O1958" s="60">
        <v>-0.73771283001332844</v>
      </c>
      <c r="P1958" s="56" t="str">
        <f t="shared" si="2429"/>
        <v>392/1</v>
      </c>
      <c r="R1958" s="80"/>
      <c r="S1958" s="3" t="s">
        <v>30</v>
      </c>
      <c r="T1958" s="60">
        <f ca="1"/>
        <v>0.74534497537819866</v>
      </c>
      <c r="U1958" s="60">
        <f ca="1"/>
        <v>-1.4199716731423346</v>
      </c>
      <c r="V1958" s="60">
        <f ca="1"/>
        <v>-0.87701136455169904</v>
      </c>
      <c r="W1958" s="60">
        <f ca="1"/>
        <v>-0.54418030720450372</v>
      </c>
      <c r="X1958" s="60">
        <f ca="1"/>
        <v>-1.437518379221955</v>
      </c>
      <c r="Y1958" s="52">
        <f ca="1">$B$14 * EXP(($E$3 - $C$14^2/2) * Y$2 + $C$14*SQRT(Y$2)*T1958)</f>
        <v>125.68435924293699</v>
      </c>
      <c r="Z1958" s="52">
        <f ca="1">Y1958 * EXP(($E$3 - $C$14^2/2) * (Z$2-Y$2) + $C$14*SQRT(Z$2-Y$2)*U1958)</f>
        <v>82.498670384467303</v>
      </c>
      <c r="AA1958" s="52">
        <f ca="1">Z1958 * EXP(($E$3 - $C$14^2/2) * (AA$2-Z$2) + $C$14*SQRT(AA$2-Z$2)*V1958)</f>
        <v>63.731488620631239</v>
      </c>
      <c r="AB1958" s="52">
        <f ca="1">AA1958 * EXP(($E$3 - $C$14^2/2) * (AB$2-AA$2) + $C$14*SQRT(AB$2-AA$2)*W1958)</f>
        <v>54.403292456723896</v>
      </c>
      <c r="AC1958" s="52">
        <f ca="1">AB1958 * EXP(($E$3 - $C$14^2/2) * (AC$2-AB$2) + $C$14*SQRT(AC$2-AB$2)*X1958)</f>
        <v>35.522601695212884</v>
      </c>
      <c r="AD1958" s="47"/>
      <c r="AE1958" s="3" t="s">
        <v>68</v>
      </c>
      <c r="AF1958" s="52" t="b">
        <f ca="1">AND(AF1955&gt;$B$3, NOT(OR($AF1957:AF1957)))</f>
        <v>0</v>
      </c>
      <c r="AG1958" s="52" t="b">
        <f ca="1">AND(AG1955&gt;$B$3, NOT(OR($AF1957:AG1957)))</f>
        <v>0</v>
      </c>
      <c r="AH1958" s="52" t="b">
        <f ca="1">AND(AH1955&gt;$B$3, NOT(OR($AF1957:AH1957)))</f>
        <v>0</v>
      </c>
      <c r="AI1958" s="52" t="b">
        <f ca="1">AND(AI1955&gt;$B$3, NOT(OR($AF1957:AI1957)))</f>
        <v>0</v>
      </c>
      <c r="AJ1958" s="52" t="b">
        <f ca="1">AND(AJ1955&gt;$B$3, NOT(OR($AF1957:AJ1957)))</f>
        <v>0</v>
      </c>
      <c r="AK1958" s="74"/>
      <c r="AL1958" s="70"/>
    </row>
    <row r="1959" spans="7:38" ht="14.55" customHeight="1" x14ac:dyDescent="0.3">
      <c r="G1959" s="3">
        <v>1957</v>
      </c>
      <c r="H1959" s="58">
        <v>-1.9473942269927103</v>
      </c>
      <c r="I1959" s="58">
        <v>0.45739355855541397</v>
      </c>
      <c r="J1959" s="58">
        <v>1.7773214681610843</v>
      </c>
      <c r="K1959" s="59">
        <v>-0.25613274885140852</v>
      </c>
      <c r="L1959" s="60">
        <f t="array" ref="L1959:O1959">TRANSPOSE(MMULT(Option!$B$25:$E$28, TRANSPOSE(H1959:K1959)))</f>
        <v>-1.9473942269927103</v>
      </c>
      <c r="M1959" s="60">
        <v>-0.35974956990400392</v>
      </c>
      <c r="N1959" s="60">
        <v>0.90185539341776677</v>
      </c>
      <c r="O1959" s="60">
        <v>-0.5316252938848216</v>
      </c>
      <c r="P1959" s="56" t="str">
        <f t="shared" si="2429"/>
        <v>392/2</v>
      </c>
      <c r="R1959" s="80">
        <v>490</v>
      </c>
      <c r="S1959" s="3" t="s">
        <v>28</v>
      </c>
      <c r="T1959" s="60">
        <f t="array" aca="1" ref="T1959:T1962" ca="1">TRANSPOSE(OFFSET($L$3, MATCH($R1959 &amp; "/" &amp; T$2, $P$3:$P$5002, 0) - 1, 0, 1, $E$1))</f>
        <v>0.65761583510943422</v>
      </c>
      <c r="U1959" s="60">
        <f t="array" aca="1" ref="U1959:U1962" ca="1">TRANSPOSE(OFFSET($L$3, MATCH($R1959 &amp; "/" &amp; U$2, $P$3:$P$5002, 0) - 1, 0, 1, $E$1))</f>
        <v>-1.5847515675938233</v>
      </c>
      <c r="V1959" s="60">
        <f t="array" aca="1" ref="V1959:V1962" ca="1">TRANSPOSE(OFFSET($L$3, MATCH($R1959 &amp; "/" &amp; V$2, $P$3:$P$5002, 0) - 1, 0, 1, $E$1))</f>
        <v>0.15243198464084956</v>
      </c>
      <c r="W1959" s="60">
        <f t="array" aca="1" ref="W1959:W1962" ca="1">TRANSPOSE(OFFSET($L$3, MATCH($R1959 &amp; "/" &amp; W$2, $P$3:$P$5002, 0) - 1, 0, 1, $E$1))</f>
        <v>-0.93973071116433782</v>
      </c>
      <c r="X1959" s="60">
        <f t="array" aca="1" ref="X1959:X1962" ca="1">TRANSPOSE(OFFSET($L$3, MATCH($R1959 &amp; "/" &amp; X$2, $P$3:$P$5002, 0) - 1, 0, 1, $E$1))</f>
        <v>1.8294535776798437</v>
      </c>
      <c r="Y1959" s="52">
        <f ca="1">$B$11 * EXP(($E$3 - $C$11^2/2) * Y$2 + $C$11*SQRT(Y$2)*T1959)</f>
        <v>122.41965491050328</v>
      </c>
      <c r="Z1959" s="52">
        <f ca="1">Y1959 * EXP(($E$3 - $C$11^2/2) * (Z$2-Y$2) + $C$11*SQRT(Z$2-Y$2)*U1959)</f>
        <v>76.480015104773102</v>
      </c>
      <c r="AA1959" s="52">
        <f ca="1">Z1959 * EXP(($E$3 - $C$11^2/2) * (AA$2-Z$2) + $C$11*SQRT(AA$2-Z$2)*V1959)</f>
        <v>80.459911100872262</v>
      </c>
      <c r="AB1959" s="52">
        <f ca="1">AA1959 * EXP(($E$3 - $C$11^2/2) * (AB$2-AA$2) + $C$11*SQRT(AB$2-AA$2)*W1959)</f>
        <v>60.997925066147992</v>
      </c>
      <c r="AC1959" s="52">
        <f ca="1">AB1959 * EXP(($E$3 - $C$11^2/2) * (AC$2-AB$2) + $C$11*SQRT(AC$2-AB$2)*X1959)</f>
        <v>106.13118482240036</v>
      </c>
      <c r="AD1959" s="47"/>
      <c r="AE1959" s="3" t="s">
        <v>69</v>
      </c>
      <c r="AF1959" s="20" cm="1">
        <f t="array" aca="1" ref="AF1959" ca="1">MIN(Y1959:Y1962 / $D$11:$D$14)</f>
        <v>0.95828075780792399</v>
      </c>
      <c r="AG1959" s="20" cm="1">
        <f t="array" aca="1" ref="AG1959" ca="1">MIN(Z1959:Z1962 / $D$11:$D$14)</f>
        <v>0.68506574120950792</v>
      </c>
      <c r="AH1959" s="20" cm="1">
        <f t="array" aca="1" ref="AH1959" ca="1">MIN(AA1959:AA1962 / $D$11:$D$14)</f>
        <v>0.79300892649655907</v>
      </c>
      <c r="AI1959" s="20" cm="1">
        <f t="array" aca="1" ref="AI1959" ca="1">MIN(AB1959:AB1962 / $D$11:$D$14)</f>
        <v>0.60997925066147995</v>
      </c>
      <c r="AJ1959" s="20" cm="1">
        <f t="array" aca="1" ref="AJ1959" ca="1">MIN(AC1959:AC1962 / $D$11:$D$14)</f>
        <v>1.0613118482240036</v>
      </c>
      <c r="AK1959" s="72">
        <f t="array" aca="1" ref="AK1959" ca="1">SUMPRODUCT(AF1960:AJ1960, EXP(-$E$3*$AF$2:$AJ$2))</f>
        <v>103830.53142072225</v>
      </c>
      <c r="AL1959" s="70">
        <f ca="1">MAX(AC1960 - $D$11, 0) * EXP(-$E$2*$E$3)</f>
        <v>211.11021573178786</v>
      </c>
    </row>
    <row r="1960" spans="7:38" ht="14.55" customHeight="1" x14ac:dyDescent="0.3">
      <c r="G1960" s="3">
        <v>1958</v>
      </c>
      <c r="H1960" s="58">
        <v>-7.9073301184851952E-2</v>
      </c>
      <c r="I1960" s="58">
        <v>-0.40244176936398324</v>
      </c>
      <c r="J1960" s="58">
        <v>0.67943770075018572</v>
      </c>
      <c r="K1960" s="59">
        <v>-2.0193959989702899</v>
      </c>
      <c r="L1960" s="60">
        <f t="array" ref="L1960:O1960">TRANSPOSE(MMULT(Option!$B$25:$E$28, TRANSPOSE(H1960:K1960)))</f>
        <v>-7.9073301184851952E-2</v>
      </c>
      <c r="M1960" s="60">
        <v>-0.40047329465842346</v>
      </c>
      <c r="N1960" s="60">
        <v>0.45974365845540227</v>
      </c>
      <c r="O1960" s="60">
        <v>-1.7337080710994726</v>
      </c>
      <c r="P1960" s="56" t="str">
        <f t="shared" si="2429"/>
        <v>392/3</v>
      </c>
      <c r="R1960" s="80"/>
      <c r="S1960" s="3" t="s">
        <v>29</v>
      </c>
      <c r="T1960" s="60">
        <f ca="1"/>
        <v>1.7549166920883059</v>
      </c>
      <c r="U1960" s="60">
        <f ca="1"/>
        <v>0.36266134057290966</v>
      </c>
      <c r="V1960" s="60">
        <f ca="1"/>
        <v>0.30924561066728612</v>
      </c>
      <c r="W1960" s="60">
        <f ca="1"/>
        <v>-0.13494694533340315</v>
      </c>
      <c r="X1960" s="60">
        <f ca="1"/>
        <v>1.995533025071494</v>
      </c>
      <c r="Y1960" s="52">
        <f ca="1">$B$12 * EXP(($E$3 - $C$12^2/2) * Y$2 + $C$12*SQRT(Y$2)*T1960)</f>
        <v>170.14400957785782</v>
      </c>
      <c r="Z1960" s="52">
        <f ca="1">Y1960 * EXP(($E$3 - $C$12^2/2) * (Z$2-Y$2) + $C$12*SQRT(Z$2-Y$2)*U1960)</f>
        <v>190.65082160468205</v>
      </c>
      <c r="AA1960" s="52">
        <f ca="1">Z1960 * EXP(($E$3 - $C$12^2/2) * (AA$2-Z$2) + $C$12*SQRT(AA$2-Z$2)*V1960)</f>
        <v>210.23317649620236</v>
      </c>
      <c r="AB1960" s="52">
        <f ca="1">AA1960 * EXP(($E$3 - $C$12^2/2) * (AB$2-AA$2) + $C$12*SQRT(AB$2-AA$2)*W1960)</f>
        <v>202.90404760215122</v>
      </c>
      <c r="AC1960" s="52">
        <f ca="1">AB1960 * EXP(($E$3 - $C$12^2/2) * (AC$2-AB$2) + $C$12*SQRT(AC$2-AB$2)*X1960)</f>
        <v>371.07088272204788</v>
      </c>
      <c r="AD1960" s="47"/>
      <c r="AE1960" s="3" t="s">
        <v>47</v>
      </c>
      <c r="AF1960" s="64">
        <f t="shared" ref="AF1960" ca="1" si="2475">($B$5*AF1962 + (1 + $B$6)*AF1961)*$B$2</f>
        <v>15000</v>
      </c>
      <c r="AG1960" s="64">
        <f t="shared" ref="AG1960" ca="1" si="2476">($B$5*AG1962 + (1 + $B$6)*AG1961)*$B$2</f>
        <v>0</v>
      </c>
      <c r="AH1960" s="64">
        <f t="shared" ref="AH1960" ca="1" si="2477">($B$5*AH1962 + (1 + $B$6)*AH1961)*$B$2</f>
        <v>0</v>
      </c>
      <c r="AI1960" s="64">
        <f t="shared" ref="AI1960" ca="1" si="2478">($B$5*AI1962 + (1 + $B$6)*AI1961)*$B$2</f>
        <v>0</v>
      </c>
      <c r="AJ1960" s="64" cm="1">
        <f t="array" aca="1" ref="AJ1960" ca="1">($B$5*AJ1962 + (1 + $B$6)*AJ1961 + AND(NOT(AF1961:AJ1961)))*$B$2</f>
        <v>114999.99999999999</v>
      </c>
      <c r="AK1960" s="73"/>
      <c r="AL1960" s="70"/>
    </row>
    <row r="1961" spans="7:38" ht="14.55" customHeight="1" x14ac:dyDescent="0.3">
      <c r="G1961" s="3">
        <v>1959</v>
      </c>
      <c r="H1961" s="58">
        <v>0.2347348711095146</v>
      </c>
      <c r="I1961" s="58">
        <v>0.51959005586496876</v>
      </c>
      <c r="J1961" s="58">
        <v>1.0903425017675867</v>
      </c>
      <c r="K1961" s="59">
        <v>-0.96970458159003714</v>
      </c>
      <c r="L1961" s="60">
        <f t="array" ref="L1961:O1961">TRANSPOSE(MMULT(Option!$B$25:$E$28, TRANSPOSE(H1961:K1961)))</f>
        <v>0.2347348711095146</v>
      </c>
      <c r="M1961" s="60">
        <v>0.57010610071331647</v>
      </c>
      <c r="N1961" s="60">
        <v>1.1876133576904384</v>
      </c>
      <c r="O1961" s="60">
        <v>-0.38763776342735223</v>
      </c>
      <c r="P1961" s="56" t="str">
        <f t="shared" si="2429"/>
        <v>392/4</v>
      </c>
      <c r="R1961" s="80"/>
      <c r="S1961" s="3" t="s">
        <v>31</v>
      </c>
      <c r="T1961" s="60">
        <f ca="1"/>
        <v>-0.15871492447185687</v>
      </c>
      <c r="U1961" s="60">
        <f ca="1"/>
        <v>-1.1354199847160089</v>
      </c>
      <c r="V1961" s="60">
        <f ca="1"/>
        <v>1.8906268412556939</v>
      </c>
      <c r="W1961" s="60">
        <f ca="1"/>
        <v>-0.52176438118383528</v>
      </c>
      <c r="X1961" s="60">
        <f ca="1"/>
        <v>1.7685319990292927</v>
      </c>
      <c r="Y1961" s="52">
        <f ca="1">$B$13 * EXP(($E$3 - $C$13^2/2) * Y$2 + $C$13*SQRT(Y$2)*T1961)</f>
        <v>95.828075780792403</v>
      </c>
      <c r="Z1961" s="52">
        <f ca="1">Y1961 * EXP(($E$3 - $C$13^2/2) * (Z$2-Y$2) + $C$13*SQRT(Z$2-Y$2)*U1961)</f>
        <v>68.506574120950788</v>
      </c>
      <c r="AA1961" s="52">
        <f ca="1">Z1961 * EXP(($E$3 - $C$13^2/2) * (AA$2-Z$2) + $C$13*SQRT(AA$2-Z$2)*V1961)</f>
        <v>121.40326412362235</v>
      </c>
      <c r="AB1961" s="52">
        <f ca="1">AA1961 * EXP(($E$3 - $C$13^2/2) * (AB$2-AA$2) + $C$13*SQRT(AB$2-AA$2)*W1961)</f>
        <v>104.3330776524233</v>
      </c>
      <c r="AC1961" s="52">
        <f ca="1">AB1961 * EXP(($E$3 - $C$13^2/2) * (AC$2-AB$2) + $C$13*SQRT(AC$2-AB$2)*X1961)</f>
        <v>178.24304690037783</v>
      </c>
      <c r="AD1961" s="47"/>
      <c r="AE1961" s="3" t="s">
        <v>46</v>
      </c>
      <c r="AF1961" s="52" t="b">
        <f t="shared" ref="AF1961" ca="1" si="2479">AF1959 &gt;= $B$4</f>
        <v>0</v>
      </c>
      <c r="AG1961" s="52" t="b">
        <f t="array" aca="1" ref="AG1961" ca="1">AND(AG1959 &gt;= $B$4, NOT(OR($AF1961:AF1961)))</f>
        <v>0</v>
      </c>
      <c r="AH1961" s="52" t="b">
        <f t="array" aca="1" ref="AH1961" ca="1">AND(AH1959 &gt;= $B$4, NOT(OR($AF1961:AG1961)))</f>
        <v>0</v>
      </c>
      <c r="AI1961" s="52" t="b">
        <f t="array" aca="1" ref="AI1961" ca="1">AND(AI1959 &gt;= $B$4, NOT(OR($AF1961:AH1961)))</f>
        <v>0</v>
      </c>
      <c r="AJ1961" s="52" t="b">
        <f t="array" aca="1" ref="AJ1961" ca="1">AND(AJ1959 &gt;= $B$4, NOT(OR($AF1961:AI1961)))</f>
        <v>0</v>
      </c>
      <c r="AK1961" s="73"/>
      <c r="AL1961" s="70"/>
    </row>
    <row r="1962" spans="7:38" ht="14.55" customHeight="1" x14ac:dyDescent="0.3">
      <c r="G1962" s="3">
        <v>1960</v>
      </c>
      <c r="H1962" s="58">
        <v>0.41967331945741865</v>
      </c>
      <c r="I1962" s="58">
        <v>-0.85591100379377227</v>
      </c>
      <c r="J1962" s="58">
        <v>-0.67274248131494629</v>
      </c>
      <c r="K1962" s="59">
        <v>0.17083734740769668</v>
      </c>
      <c r="L1962" s="60">
        <f t="array" ref="L1962:O1962">TRANSPOSE(MMULT(Option!$B$25:$E$28, TRANSPOSE(H1962:K1962)))</f>
        <v>0.41967331945741865</v>
      </c>
      <c r="M1962" s="60">
        <v>-0.61658606482315181</v>
      </c>
      <c r="N1962" s="60">
        <v>-0.64713727732195936</v>
      </c>
      <c r="O1962" s="60">
        <v>-4.1270307670104256E-2</v>
      </c>
      <c r="P1962" s="56" t="str">
        <f t="shared" si="2429"/>
        <v>392/5</v>
      </c>
      <c r="R1962" s="80"/>
      <c r="S1962" s="3" t="s">
        <v>30</v>
      </c>
      <c r="T1962" s="60">
        <f ca="1"/>
        <v>0.15193665467726647</v>
      </c>
      <c r="U1962" s="60">
        <f ca="1"/>
        <v>-1.1410455851003753E-2</v>
      </c>
      <c r="V1962" s="60">
        <f ca="1"/>
        <v>-0.96359553480811166</v>
      </c>
      <c r="W1962" s="60">
        <f ca="1"/>
        <v>-0.85387599485421695</v>
      </c>
      <c r="X1962" s="60">
        <f ca="1"/>
        <v>2.322441185979264</v>
      </c>
      <c r="Y1962" s="52">
        <f ca="1">$B$14 * EXP(($E$3 - $C$14^2/2) * Y$2 + $C$14*SQRT(Y$2)*T1962)</f>
        <v>105.18820585680173</v>
      </c>
      <c r="Z1962" s="52">
        <f ca="1">Y1962 * EXP(($E$3 - $C$14^2/2) * (Z$2-Y$2) + $C$14*SQRT(Z$2-Y$2)*U1962)</f>
        <v>105.35420411627398</v>
      </c>
      <c r="AA1962" s="52">
        <f ca="1">Z1962 * EXP(($E$3 - $C$14^2/2) * (AA$2-Z$2) + $C$14*SQRT(AA$2-Z$2)*V1962)</f>
        <v>79.300892649655907</v>
      </c>
      <c r="AB1962" s="52">
        <f ca="1">AA1962 * EXP(($E$3 - $C$14^2/2) * (AB$2-AA$2) + $C$14*SQRT(AB$2-AA$2)*W1962)</f>
        <v>61.687825065825528</v>
      </c>
      <c r="AC1962" s="52">
        <f ca="1">AB1962 * EXP(($E$3 - $C$14^2/2) * (AC$2-AB$2) + $C$14*SQRT(AC$2-AB$2)*X1962)</f>
        <v>124.43941146261265</v>
      </c>
      <c r="AD1962" s="47"/>
      <c r="AE1962" s="3" t="s">
        <v>68</v>
      </c>
      <c r="AF1962" s="52" t="b">
        <f ca="1">AND(AF1959&gt;$B$3, NOT(OR($AF1961:AF1961)))</f>
        <v>1</v>
      </c>
      <c r="AG1962" s="52" t="b">
        <f ca="1">AND(AG1959&gt;$B$3, NOT(OR($AF1961:AG1961)))</f>
        <v>0</v>
      </c>
      <c r="AH1962" s="52" t="b">
        <f ca="1">AND(AH1959&gt;$B$3, NOT(OR($AF1961:AH1961)))</f>
        <v>0</v>
      </c>
      <c r="AI1962" s="52" t="b">
        <f ca="1">AND(AI1959&gt;$B$3, NOT(OR($AF1961:AI1961)))</f>
        <v>0</v>
      </c>
      <c r="AJ1962" s="52" t="b">
        <f ca="1">AND(AJ1959&gt;$B$3, NOT(OR($AF1961:AJ1961)))</f>
        <v>1</v>
      </c>
      <c r="AK1962" s="74"/>
      <c r="AL1962" s="70"/>
    </row>
    <row r="1963" spans="7:38" ht="14.55" customHeight="1" x14ac:dyDescent="0.3">
      <c r="G1963" s="3">
        <v>1961</v>
      </c>
      <c r="H1963" s="58">
        <v>-0.14981552210826368</v>
      </c>
      <c r="I1963" s="58">
        <v>-0.81609808678521845</v>
      </c>
      <c r="J1963" s="58">
        <v>0.89302042671088844</v>
      </c>
      <c r="K1963" s="59">
        <v>-0.50948876813547783</v>
      </c>
      <c r="L1963" s="60">
        <f t="array" ref="L1963:O1963">TRANSPOSE(MMULT(Option!$B$25:$E$28, TRANSPOSE(H1963:K1963)))</f>
        <v>-0.14981552210826368</v>
      </c>
      <c r="M1963" s="60">
        <v>-0.80789246028368622</v>
      </c>
      <c r="N1963" s="60">
        <v>0.51071797750253189</v>
      </c>
      <c r="O1963" s="60">
        <v>-0.53563122705883526</v>
      </c>
      <c r="P1963" s="56" t="str">
        <f t="shared" si="2429"/>
        <v>393/1</v>
      </c>
      <c r="R1963" s="80">
        <v>491</v>
      </c>
      <c r="S1963" s="3" t="s">
        <v>28</v>
      </c>
      <c r="T1963" s="60">
        <f t="array" aca="1" ref="T1963:T1966" ca="1">TRANSPOSE(OFFSET($L$3, MATCH($R1963 &amp; "/" &amp; T$2, $P$3:$P$5002, 0) - 1, 0, 1, $E$1))</f>
        <v>-0.69675408400530603</v>
      </c>
      <c r="U1963" s="60">
        <f t="array" aca="1" ref="U1963:U1966" ca="1">TRANSPOSE(OFFSET($L$3, MATCH($R1963 &amp; "/" &amp; U$2, $P$3:$P$5002, 0) - 1, 0, 1, $E$1))</f>
        <v>-0.64175385344386726</v>
      </c>
      <c r="V1963" s="60">
        <f t="array" aca="1" ref="V1963:V1966" ca="1">TRANSPOSE(OFFSET($L$3, MATCH($R1963 &amp; "/" &amp; V$2, $P$3:$P$5002, 0) - 1, 0, 1, $E$1))</f>
        <v>-0.22472011867096997</v>
      </c>
      <c r="W1963" s="60">
        <f t="array" aca="1" ref="W1963:W1966" ca="1">TRANSPOSE(OFFSET($L$3, MATCH($R1963 &amp; "/" &amp; W$2, $P$3:$P$5002, 0) - 1, 0, 1, $E$1))</f>
        <v>-0.43837772407067038</v>
      </c>
      <c r="X1963" s="60">
        <f t="array" aca="1" ref="X1963:X1966" ca="1">TRANSPOSE(OFFSET($L$3, MATCH($R1963 &amp; "/" &amp; X$2, $P$3:$P$5002, 0) - 1, 0, 1, $E$1))</f>
        <v>-0.57551438053716497</v>
      </c>
      <c r="Y1963" s="52">
        <f ca="1">$B$11 * EXP(($E$3 - $C$11^2/2) * Y$2 + $C$11*SQRT(Y$2)*T1963)</f>
        <v>81.544098580263707</v>
      </c>
      <c r="Z1963" s="52">
        <f ca="1">Y1963 * EXP(($E$3 - $C$11^2/2) * (Z$2-Y$2) + $C$11*SQRT(Z$2-Y$2)*U1963)</f>
        <v>67.600663950479429</v>
      </c>
      <c r="AA1963" s="52">
        <f ca="1">Z1963 * EXP(($E$3 - $C$11^2/2) * (AA$2-Z$2) + $C$11*SQRT(AA$2-Z$2)*V1963)</f>
        <v>63.510279148476833</v>
      </c>
      <c r="AB1963" s="52">
        <f ca="1">AA1963 * EXP(($E$3 - $C$11^2/2) * (AB$2-AA$2) + $C$11*SQRT(AB$2-AA$2)*W1963)</f>
        <v>55.962870941036485</v>
      </c>
      <c r="AC1963" s="52">
        <f ca="1">AB1963 * EXP(($E$3 - $C$11^2/2) * (AC$2-AB$2) + $C$11*SQRT(AC$2-AB$2)*X1963)</f>
        <v>47.324784230403672</v>
      </c>
      <c r="AD1963" s="47"/>
      <c r="AE1963" s="3" t="s">
        <v>69</v>
      </c>
      <c r="AF1963" s="20" cm="1">
        <f t="array" aca="1" ref="AF1963" ca="1">MIN(Y1963:Y1966 / $D$11:$D$14)</f>
        <v>0.57536547663719451</v>
      </c>
      <c r="AG1963" s="20" cm="1">
        <f t="array" aca="1" ref="AG1963" ca="1">MIN(Z1963:Z1966 / $D$11:$D$14)</f>
        <v>0.5297538645442611</v>
      </c>
      <c r="AH1963" s="20" cm="1">
        <f t="array" aca="1" ref="AH1963" ca="1">MIN(AA1963:AA1966 / $D$11:$D$14)</f>
        <v>0.39347860082257896</v>
      </c>
      <c r="AI1963" s="20" cm="1">
        <f t="array" aca="1" ref="AI1963" ca="1">MIN(AB1963:AB1966 / $D$11:$D$14)</f>
        <v>0.29779007450847361</v>
      </c>
      <c r="AJ1963" s="20" cm="1">
        <f t="array" aca="1" ref="AJ1963" ca="1">MIN(AC1963:AC1966 / $D$11:$D$14)</f>
        <v>0.23766412432742967</v>
      </c>
      <c r="AK1963" s="72">
        <f t="array" aca="1" ref="AK1963" ca="1">SUMPRODUCT(AF1964:AJ1964, EXP(-$E$3*$AF$2:$AJ$2))</f>
        <v>77880.078307140488</v>
      </c>
      <c r="AL1963" s="70">
        <f ca="1">MAX(AC1964 - $D$11, 0) * EXP(-$E$2*$E$3)</f>
        <v>0</v>
      </c>
    </row>
    <row r="1964" spans="7:38" ht="14.55" customHeight="1" x14ac:dyDescent="0.3">
      <c r="G1964" s="3">
        <v>1962</v>
      </c>
      <c r="H1964" s="58">
        <v>0.1068965737873899</v>
      </c>
      <c r="I1964" s="58">
        <v>-1.1253946525980714</v>
      </c>
      <c r="J1964" s="58">
        <v>-0.22440446632500333</v>
      </c>
      <c r="K1964" s="59">
        <v>-1.5279793738604441</v>
      </c>
      <c r="L1964" s="60">
        <f t="array" ref="L1964:O1964">TRANSPOSE(MMULT(Option!$B$25:$E$28, TRANSPOSE(H1964:K1964)))</f>
        <v>0.1068965737873899</v>
      </c>
      <c r="M1964" s="60">
        <v>-0.9886826069308825</v>
      </c>
      <c r="N1964" s="60">
        <v>-0.44903556816331913</v>
      </c>
      <c r="O1964" s="60">
        <v>-1.6042214957997707</v>
      </c>
      <c r="P1964" s="56" t="str">
        <f t="shared" si="2429"/>
        <v>393/2</v>
      </c>
      <c r="R1964" s="80"/>
      <c r="S1964" s="3" t="s">
        <v>29</v>
      </c>
      <c r="T1964" s="60">
        <f ca="1"/>
        <v>0.51938264497721998</v>
      </c>
      <c r="U1964" s="60">
        <f ca="1"/>
        <v>-0.50705867996873311</v>
      </c>
      <c r="V1964" s="60">
        <f ca="1"/>
        <v>-1.0967162994667612</v>
      </c>
      <c r="W1964" s="60">
        <f ca="1"/>
        <v>-0.70807830568532248</v>
      </c>
      <c r="X1964" s="60">
        <f ca="1"/>
        <v>-1.0245247871998802</v>
      </c>
      <c r="Y1964" s="52">
        <f ca="1">$B$12 * EXP(($E$3 - $C$12^2/2) * Y$2 + $C$12*SQRT(Y$2)*T1964)</f>
        <v>117.44674296596224</v>
      </c>
      <c r="Z1964" s="52">
        <f ca="1">Y1964 * EXP(($E$3 - $C$12^2/2) * (Z$2-Y$2) + $C$12*SQRT(Z$2-Y$2)*U1964)</f>
        <v>101.37914257684535</v>
      </c>
      <c r="AA1964" s="52">
        <f ca="1">Z1964 * EXP(($E$3 - $C$12^2/2) * (AA$2-Z$2) + $C$12*SQRT(AA$2-Z$2)*V1964)</f>
        <v>73.32139768895378</v>
      </c>
      <c r="AB1964" s="52">
        <f ca="1">AA1964 * EXP(($E$3 - $C$12^2/2) * (AB$2-AA$2) + $C$12*SQRT(AB$2-AA$2)*W1964)</f>
        <v>59.586497354246376</v>
      </c>
      <c r="AC1964" s="52">
        <f ca="1">AB1964 * EXP(($E$3 - $C$12^2/2) * (AC$2-AB$2) + $C$12*SQRT(AC$2-AB$2)*X1964)</f>
        <v>44.038821766543613</v>
      </c>
      <c r="AD1964" s="47"/>
      <c r="AE1964" s="3" t="s">
        <v>47</v>
      </c>
      <c r="AF1964" s="64">
        <f t="shared" ref="AF1964" ca="1" si="2480">($B$5*AF1966 + (1 + $B$6)*AF1965)*$B$2</f>
        <v>0</v>
      </c>
      <c r="AG1964" s="64">
        <f t="shared" ref="AG1964" ca="1" si="2481">($B$5*AG1966 + (1 + $B$6)*AG1965)*$B$2</f>
        <v>0</v>
      </c>
      <c r="AH1964" s="64">
        <f t="shared" ref="AH1964" ca="1" si="2482">($B$5*AH1966 + (1 + $B$6)*AH1965)*$B$2</f>
        <v>0</v>
      </c>
      <c r="AI1964" s="64">
        <f t="shared" ref="AI1964" ca="1" si="2483">($B$5*AI1966 + (1 + $B$6)*AI1965)*$B$2</f>
        <v>0</v>
      </c>
      <c r="AJ1964" s="64" cm="1">
        <f t="array" aca="1" ref="AJ1964" ca="1">($B$5*AJ1966 + (1 + $B$6)*AJ1965 + AND(NOT(AF1965:AJ1965)))*$B$2</f>
        <v>100000</v>
      </c>
      <c r="AK1964" s="73"/>
      <c r="AL1964" s="70"/>
    </row>
    <row r="1965" spans="7:38" ht="14.55" customHeight="1" x14ac:dyDescent="0.3">
      <c r="G1965" s="3">
        <v>1963</v>
      </c>
      <c r="H1965" s="58">
        <v>0.16864358166096013</v>
      </c>
      <c r="I1965" s="58">
        <v>0.83661352279894852</v>
      </c>
      <c r="J1965" s="58">
        <v>2.1210704792596724</v>
      </c>
      <c r="K1965" s="59">
        <v>-0.1930640193357461</v>
      </c>
      <c r="L1965" s="60">
        <f t="array" ref="L1965:O1965">TRANSPOSE(MMULT(Option!$B$25:$E$28, TRANSPOSE(H1965:K1965)))</f>
        <v>0.16864358166096013</v>
      </c>
      <c r="M1965" s="60">
        <v>0.83422639179435309</v>
      </c>
      <c r="N1965" s="60">
        <v>2.1494918300247345</v>
      </c>
      <c r="O1965" s="60">
        <v>0.53519469648848439</v>
      </c>
      <c r="P1965" s="56" t="str">
        <f t="shared" si="2429"/>
        <v>393/3</v>
      </c>
      <c r="R1965" s="80"/>
      <c r="S1965" s="3" t="s">
        <v>31</v>
      </c>
      <c r="T1965" s="60">
        <f ca="1"/>
        <v>-1.8591660951910038</v>
      </c>
      <c r="U1965" s="60">
        <f ca="1"/>
        <v>0.47125296653917825</v>
      </c>
      <c r="V1965" s="60">
        <f ca="1"/>
        <v>-1.4768862327499876</v>
      </c>
      <c r="W1965" s="60">
        <f ca="1"/>
        <v>0.14081682929356704</v>
      </c>
      <c r="X1965" s="60">
        <f ca="1"/>
        <v>-1.1156512938347678</v>
      </c>
      <c r="Y1965" s="52">
        <f ca="1">$B$13 * EXP(($E$3 - $C$13^2/2) * Y$2 + $C$13*SQRT(Y$2)*T1965)</f>
        <v>57.536547663719453</v>
      </c>
      <c r="Z1965" s="52">
        <f ca="1">Y1965 * EXP(($E$3 - $C$13^2/2) * (Z$2-Y$2) + $C$13*SQRT(Z$2-Y$2)*U1965)</f>
        <v>66.606105491597404</v>
      </c>
      <c r="AA1965" s="52">
        <f ca="1">Z1965 * EXP(($E$3 - $C$13^2/2) * (AA$2-Z$2) + $C$13*SQRT(AA$2-Z$2)*V1965)</f>
        <v>42.979806003897622</v>
      </c>
      <c r="AB1965" s="52">
        <f ca="1">AA1965 * EXP(($E$3 - $C$13^2/2) * (AB$2-AA$2) + $C$13*SQRT(AB$2-AA$2)*W1965)</f>
        <v>45.059120948874032</v>
      </c>
      <c r="AC1965" s="52">
        <f ca="1">AB1965 * EXP(($E$3 - $C$13^2/2) * (AC$2-AB$2) + $C$13*SQRT(AC$2-AB$2)*X1965)</f>
        <v>32.403940578796366</v>
      </c>
      <c r="AD1965" s="47"/>
      <c r="AE1965" s="3" t="s">
        <v>46</v>
      </c>
      <c r="AF1965" s="52" t="b">
        <f t="shared" ref="AF1965" ca="1" si="2484">AF1963 &gt;= $B$4</f>
        <v>0</v>
      </c>
      <c r="AG1965" s="52" t="b">
        <f t="array" aca="1" ref="AG1965" ca="1">AND(AG1963 &gt;= $B$4, NOT(OR($AF1965:AF1965)))</f>
        <v>0</v>
      </c>
      <c r="AH1965" s="52" t="b">
        <f t="array" aca="1" ref="AH1965" ca="1">AND(AH1963 &gt;= $B$4, NOT(OR($AF1965:AG1965)))</f>
        <v>0</v>
      </c>
      <c r="AI1965" s="52" t="b">
        <f t="array" aca="1" ref="AI1965" ca="1">AND(AI1963 &gt;= $B$4, NOT(OR($AF1965:AH1965)))</f>
        <v>0</v>
      </c>
      <c r="AJ1965" s="52" t="b">
        <f t="array" aca="1" ref="AJ1965" ca="1">AND(AJ1963 &gt;= $B$4, NOT(OR($AF1965:AI1965)))</f>
        <v>0</v>
      </c>
      <c r="AK1965" s="73"/>
      <c r="AL1965" s="70"/>
    </row>
    <row r="1966" spans="7:38" ht="14.55" customHeight="1" x14ac:dyDescent="0.3">
      <c r="G1966" s="3">
        <v>1964</v>
      </c>
      <c r="H1966" s="58">
        <v>0.17148439013026373</v>
      </c>
      <c r="I1966" s="58">
        <v>0.58162270010960304</v>
      </c>
      <c r="J1966" s="58">
        <v>-0.50045354860920399</v>
      </c>
      <c r="K1966" s="59">
        <v>0.54914391621822889</v>
      </c>
      <c r="L1966" s="60">
        <f t="array" ref="L1966:O1966">TRANSPOSE(MMULT(Option!$B$25:$E$28, TRANSPOSE(H1966:K1966)))</f>
        <v>0.17148439013026373</v>
      </c>
      <c r="M1966" s="60">
        <v>0.60165976588347669</v>
      </c>
      <c r="N1966" s="60">
        <v>-0.2186550588459269</v>
      </c>
      <c r="O1966" s="60">
        <v>0.59347855423610174</v>
      </c>
      <c r="P1966" s="56" t="str">
        <f t="shared" si="2429"/>
        <v>393/4</v>
      </c>
      <c r="R1966" s="80"/>
      <c r="S1966" s="3" t="s">
        <v>30</v>
      </c>
      <c r="T1966" s="60">
        <f ca="1"/>
        <v>-1.6192435545386372</v>
      </c>
      <c r="U1966" s="60">
        <f ca="1"/>
        <v>-0.53189906821582267</v>
      </c>
      <c r="V1966" s="60">
        <f ca="1"/>
        <v>-1.0079526914078833</v>
      </c>
      <c r="W1966" s="60">
        <f ca="1"/>
        <v>-0.94545964808741023</v>
      </c>
      <c r="X1966" s="60">
        <f ca="1"/>
        <v>-0.7684345189925913</v>
      </c>
      <c r="Y1966" s="52">
        <f ca="1">$B$14 * EXP(($E$3 - $C$14^2/2) * Y$2 + $C$14*SQRT(Y$2)*T1966)</f>
        <v>61.830521603544028</v>
      </c>
      <c r="Z1966" s="52">
        <f ca="1">Y1966 * EXP(($E$3 - $C$14^2/2) * (Z$2-Y$2) + $C$14*SQRT(Z$2-Y$2)*U1966)</f>
        <v>52.975386454426115</v>
      </c>
      <c r="AA1966" s="52">
        <f ca="1">Z1966 * EXP(($E$3 - $C$14^2/2) * (AA$2-Z$2) + $C$14*SQRT(AA$2-Z$2)*V1966)</f>
        <v>39.347860082257895</v>
      </c>
      <c r="AB1966" s="52">
        <f ca="1">AA1966 * EXP(($E$3 - $C$14^2/2) * (AB$2-AA$2) + $C$14*SQRT(AB$2-AA$2)*W1966)</f>
        <v>29.779007450847359</v>
      </c>
      <c r="AC1966" s="52">
        <f ca="1">AB1966 * EXP(($E$3 - $C$14^2/2) * (AC$2-AB$2) + $C$14*SQRT(AC$2-AB$2)*X1966)</f>
        <v>23.766412432742968</v>
      </c>
      <c r="AD1966" s="47"/>
      <c r="AE1966" s="3" t="s">
        <v>68</v>
      </c>
      <c r="AF1966" s="52" t="b">
        <f ca="1">AND(AF1963&gt;$B$3, NOT(OR($AF1965:AF1965)))</f>
        <v>0</v>
      </c>
      <c r="AG1966" s="52" t="b">
        <f ca="1">AND(AG1963&gt;$B$3, NOT(OR($AF1965:AG1965)))</f>
        <v>0</v>
      </c>
      <c r="AH1966" s="52" t="b">
        <f ca="1">AND(AH1963&gt;$B$3, NOT(OR($AF1965:AH1965)))</f>
        <v>0</v>
      </c>
      <c r="AI1966" s="52" t="b">
        <f ca="1">AND(AI1963&gt;$B$3, NOT(OR($AF1965:AI1965)))</f>
        <v>0</v>
      </c>
      <c r="AJ1966" s="52" t="b">
        <f ca="1">AND(AJ1963&gt;$B$3, NOT(OR($AF1965:AJ1965)))</f>
        <v>0</v>
      </c>
      <c r="AK1966" s="74"/>
      <c r="AL1966" s="70"/>
    </row>
    <row r="1967" spans="7:38" ht="14.55" customHeight="1" x14ac:dyDescent="0.3">
      <c r="G1967" s="3">
        <v>1965</v>
      </c>
      <c r="H1967" s="58">
        <v>-0.6570040818061651</v>
      </c>
      <c r="I1967" s="58">
        <v>0.10965346570666828</v>
      </c>
      <c r="J1967" s="58">
        <v>1.3426991481294854</v>
      </c>
      <c r="K1967" s="59">
        <v>0.95246101331118993</v>
      </c>
      <c r="L1967" s="60">
        <f t="array" ref="L1967:O1967">TRANSPOSE(MMULT(Option!$B$25:$E$28, TRANSPOSE(H1967:K1967)))</f>
        <v>-0.6570040818061651</v>
      </c>
      <c r="M1967" s="60">
        <v>-0.16230257135945569</v>
      </c>
      <c r="N1967" s="60">
        <v>0.94521856175657093</v>
      </c>
      <c r="O1967" s="60">
        <v>0.84361930667087537</v>
      </c>
      <c r="P1967" s="56" t="str">
        <f t="shared" si="2429"/>
        <v>393/5</v>
      </c>
      <c r="R1967" s="80">
        <v>492</v>
      </c>
      <c r="S1967" s="3" t="s">
        <v>28</v>
      </c>
      <c r="T1967" s="60">
        <f t="array" aca="1" ref="T1967:T1970" ca="1">TRANSPOSE(OFFSET($L$3, MATCH($R1967 &amp; "/" &amp; T$2, $P$3:$P$5002, 0) - 1, 0, 1, $E$1))</f>
        <v>-2.3677578386433566</v>
      </c>
      <c r="U1967" s="60">
        <f t="array" aca="1" ref="U1967:U1970" ca="1">TRANSPOSE(OFFSET($L$3, MATCH($R1967 &amp; "/" &amp; U$2, $P$3:$P$5002, 0) - 1, 0, 1, $E$1))</f>
        <v>-1.6966508522720058</v>
      </c>
      <c r="V1967" s="60">
        <f t="array" aca="1" ref="V1967:V1970" ca="1">TRANSPOSE(OFFSET($L$3, MATCH($R1967 &amp; "/" &amp; V$2, $P$3:$P$5002, 0) - 1, 0, 1, $E$1))</f>
        <v>-1.322786793667335</v>
      </c>
      <c r="W1967" s="60">
        <f t="array" aca="1" ref="W1967:W1970" ca="1">TRANSPOSE(OFFSET($L$3, MATCH($R1967 &amp; "/" &amp; W$2, $P$3:$P$5002, 0) - 1, 0, 1, $E$1))</f>
        <v>-0.98694355743634632</v>
      </c>
      <c r="X1967" s="60">
        <f t="array" aca="1" ref="X1967:X1970" ca="1">TRANSPOSE(OFFSET($L$3, MATCH($R1967 &amp; "/" &amp; X$2, $P$3:$P$5002, 0) - 1, 0, 1, $E$1))</f>
        <v>-0.54487074512186007</v>
      </c>
      <c r="Y1967" s="52">
        <f ca="1">$B$11 * EXP(($E$3 - $C$11^2/2) * Y$2 + $C$11*SQRT(Y$2)*T1967)</f>
        <v>49.394685349845851</v>
      </c>
      <c r="Z1967" s="52">
        <f ca="1">Y1967 * EXP(($E$3 - $C$11^2/2) * (Z$2-Y$2) + $C$11*SQRT(Z$2-Y$2)*U1967)</f>
        <v>29.839934452869201</v>
      </c>
      <c r="AA1967" s="52">
        <f ca="1">Z1967 * EXP(($E$3 - $C$11^2/2) * (AA$2-Z$2) + $C$11*SQRT(AA$2-Z$2)*V1967)</f>
        <v>20.166272699447592</v>
      </c>
      <c r="AB1967" s="52">
        <f ca="1">AA1967 * EXP(($E$3 - $C$11^2/2) * (AB$2-AA$2) + $C$11*SQRT(AB$2-AA$2)*W1967)</f>
        <v>15.073352856337324</v>
      </c>
      <c r="AC1967" s="52">
        <f ca="1">AB1967 * EXP(($E$3 - $C$11^2/2) * (AC$2-AB$2) + $C$11*SQRT(AC$2-AB$2)*X1967)</f>
        <v>12.864444296904464</v>
      </c>
      <c r="AD1967" s="47"/>
      <c r="AE1967" s="3" t="s">
        <v>69</v>
      </c>
      <c r="AF1967" s="20" cm="1">
        <f t="array" aca="1" ref="AF1967" ca="1">MIN(Y1967:Y1970 / $D$11:$D$14)</f>
        <v>0.49394685349845852</v>
      </c>
      <c r="AG1967" s="20" cm="1">
        <f t="array" aca="1" ref="AG1967" ca="1">MIN(Z1967:Z1970 / $D$11:$D$14)</f>
        <v>0.29839934452869199</v>
      </c>
      <c r="AH1967" s="20" cm="1">
        <f t="array" aca="1" ref="AH1967" ca="1">MIN(AA1967:AA1970 / $D$11:$D$14)</f>
        <v>0.20166272699447593</v>
      </c>
      <c r="AI1967" s="20" cm="1">
        <f t="array" aca="1" ref="AI1967" ca="1">MIN(AB1967:AB1970 / $D$11:$D$14)</f>
        <v>0.15073352856337324</v>
      </c>
      <c r="AJ1967" s="20" cm="1">
        <f t="array" aca="1" ref="AJ1967" ca="1">MIN(AC1967:AC1970 / $D$11:$D$14)</f>
        <v>0.12864444296904465</v>
      </c>
      <c r="AK1967" s="72">
        <f t="array" aca="1" ref="AK1967" ca="1">SUMPRODUCT(AF1968:AJ1968, EXP(-$E$3*$AF$2:$AJ$2))</f>
        <v>77880.078307140488</v>
      </c>
      <c r="AL1967" s="70">
        <f ca="1">MAX(AC1968 - $D$11, 0) * EXP(-$E$2*$E$3)</f>
        <v>54.014229418432357</v>
      </c>
    </row>
    <row r="1968" spans="7:38" ht="14.55" customHeight="1" x14ac:dyDescent="0.3">
      <c r="G1968" s="3">
        <v>1966</v>
      </c>
      <c r="H1968" s="58">
        <v>-1.3075347610166148</v>
      </c>
      <c r="I1968" s="58">
        <v>0.33846304572542774</v>
      </c>
      <c r="J1968" s="58">
        <v>-1.5296294816468969</v>
      </c>
      <c r="K1968" s="59">
        <v>0.49846169102390669</v>
      </c>
      <c r="L1968" s="60">
        <f t="array" ref="L1968:O1968">TRANSPOSE(MMULT(Option!$B$25:$E$28, TRANSPOSE(H1968:K1968)))</f>
        <v>-1.3075347610166148</v>
      </c>
      <c r="M1968" s="60">
        <v>-0.21280739901023155</v>
      </c>
      <c r="N1968" s="60">
        <v>-1.7778724447444751</v>
      </c>
      <c r="O1968" s="60">
        <v>-0.30607948865428503</v>
      </c>
      <c r="P1968" s="56" t="str">
        <f t="shared" si="2429"/>
        <v>394/1</v>
      </c>
      <c r="R1968" s="80"/>
      <c r="S1968" s="3" t="s">
        <v>29</v>
      </c>
      <c r="T1968" s="60">
        <f ca="1"/>
        <v>0.43934523510047807</v>
      </c>
      <c r="U1968" s="60">
        <f ca="1"/>
        <v>-0.7536504977842382</v>
      </c>
      <c r="V1968" s="60">
        <f ca="1"/>
        <v>0.90568264492642758</v>
      </c>
      <c r="W1968" s="60">
        <f ca="1"/>
        <v>1.0679133919384656</v>
      </c>
      <c r="X1968" s="60">
        <f ca="1"/>
        <v>1.3478281881828674E-2</v>
      </c>
      <c r="Y1968" s="52">
        <f ca="1">$B$12 * EXP(($E$3 - $C$12^2/2) * Y$2 + $C$12*SQRT(Y$2)*T1968)</f>
        <v>114.66028997986355</v>
      </c>
      <c r="Z1968" s="52">
        <f ca="1">Y1968 * EXP(($E$3 - $C$12^2/2) * (Z$2-Y$2) + $C$12*SQRT(Z$2-Y$2)*U1968)</f>
        <v>91.916320850847157</v>
      </c>
      <c r="AA1968" s="52">
        <f ca="1">Z1968 * EXP(($E$3 - $C$12^2/2) * (AA$2-Z$2) + $C$12*SQRT(AA$2-Z$2)*V1968)</f>
        <v>121.21713004595281</v>
      </c>
      <c r="AB1968" s="52">
        <f ca="1">AA1968 * EXP(($E$3 - $C$12^2/2) * (AB$2-AA$2) + $C$12*SQRT(AB$2-AA$2)*W1968)</f>
        <v>167.83098280232448</v>
      </c>
      <c r="AC1968" s="52">
        <f ca="1">AB1968 * EXP(($E$3 - $C$12^2/2) * (AC$2-AB$2) + $C$12*SQRT(AC$2-AB$2)*X1968)</f>
        <v>169.35564343606987</v>
      </c>
      <c r="AD1968" s="47"/>
      <c r="AE1968" s="3" t="s">
        <v>47</v>
      </c>
      <c r="AF1968" s="64">
        <f t="shared" ref="AF1968" ca="1" si="2485">($B$5*AF1970 + (1 + $B$6)*AF1969)*$B$2</f>
        <v>0</v>
      </c>
      <c r="AG1968" s="64">
        <f t="shared" ref="AG1968" ca="1" si="2486">($B$5*AG1970 + (1 + $B$6)*AG1969)*$B$2</f>
        <v>0</v>
      </c>
      <c r="AH1968" s="64">
        <f t="shared" ref="AH1968" ca="1" si="2487">($B$5*AH1970 + (1 + $B$6)*AH1969)*$B$2</f>
        <v>0</v>
      </c>
      <c r="AI1968" s="64">
        <f t="shared" ref="AI1968" ca="1" si="2488">($B$5*AI1970 + (1 + $B$6)*AI1969)*$B$2</f>
        <v>0</v>
      </c>
      <c r="AJ1968" s="64" cm="1">
        <f t="array" aca="1" ref="AJ1968" ca="1">($B$5*AJ1970 + (1 + $B$6)*AJ1969 + AND(NOT(AF1969:AJ1969)))*$B$2</f>
        <v>100000</v>
      </c>
      <c r="AK1968" s="73"/>
      <c r="AL1968" s="70"/>
    </row>
    <row r="1969" spans="7:38" ht="14.55" customHeight="1" x14ac:dyDescent="0.3">
      <c r="G1969" s="3">
        <v>1967</v>
      </c>
      <c r="H1969" s="58">
        <v>-0.17244283117091497</v>
      </c>
      <c r="I1969" s="58">
        <v>-1.3150046425902799</v>
      </c>
      <c r="J1969" s="58">
        <v>0.65290410201226756</v>
      </c>
      <c r="K1969" s="59">
        <v>0.65301593723499807</v>
      </c>
      <c r="L1969" s="60">
        <f t="array" ref="L1969:O1969">TRANSPOSE(MMULT(Option!$B$25:$E$28, TRANSPOSE(H1969:K1969)))</f>
        <v>-0.17244283117091497</v>
      </c>
      <c r="M1969" s="60">
        <v>-1.2741987952460274</v>
      </c>
      <c r="N1969" s="60">
        <v>0.16012606572768229</v>
      </c>
      <c r="O1969" s="60">
        <v>0.273317092604067</v>
      </c>
      <c r="P1969" s="56" t="str">
        <f t="shared" si="2429"/>
        <v>394/2</v>
      </c>
      <c r="R1969" s="80"/>
      <c r="S1969" s="3" t="s">
        <v>31</v>
      </c>
      <c r="T1969" s="60">
        <f ca="1"/>
        <v>-2.1309202240024132</v>
      </c>
      <c r="U1969" s="60">
        <f ca="1"/>
        <v>-0.47334901666410778</v>
      </c>
      <c r="V1969" s="60">
        <f ca="1"/>
        <v>0.83931551077198652</v>
      </c>
      <c r="W1969" s="60">
        <f ca="1"/>
        <v>1.1574061539889913</v>
      </c>
      <c r="X1969" s="60">
        <f ca="1"/>
        <v>1.1642413245782806</v>
      </c>
      <c r="Y1969" s="52">
        <f ca="1">$B$13 * EXP(($E$3 - $C$13^2/2) * Y$2 + $C$13*SQRT(Y$2)*T1969)</f>
        <v>53.031926489652768</v>
      </c>
      <c r="Z1969" s="52">
        <f ca="1">Y1969 * EXP(($E$3 - $C$13^2/2) * (Z$2-Y$2) + $C$13*SQRT(Z$2-Y$2)*U1969)</f>
        <v>46.24204336411357</v>
      </c>
      <c r="AA1969" s="52">
        <f ca="1">Z1969 * EXP(($E$3 - $C$13^2/2) * (AA$2-Z$2) + $C$13*SQRT(AA$2-Z$2)*V1969)</f>
        <v>59.780771774582142</v>
      </c>
      <c r="AB1969" s="52">
        <f ca="1">AA1969 * EXP(($E$3 - $C$13^2/2) * (AB$2-AA$2) + $C$13*SQRT(AB$2-AA$2)*W1969)</f>
        <v>85.02164857808053</v>
      </c>
      <c r="AC1969" s="52">
        <f ca="1">AB1969 * EXP(($E$3 - $C$13^2/2) * (AC$2-AB$2) + $C$13*SQRT(AC$2-AB$2)*X1969)</f>
        <v>121.16803613453801</v>
      </c>
      <c r="AD1969" s="47"/>
      <c r="AE1969" s="3" t="s">
        <v>46</v>
      </c>
      <c r="AF1969" s="52" t="b">
        <f t="shared" ref="AF1969" ca="1" si="2489">AF1967 &gt;= $B$4</f>
        <v>0</v>
      </c>
      <c r="AG1969" s="52" t="b">
        <f t="array" aca="1" ref="AG1969" ca="1">AND(AG1967 &gt;= $B$4, NOT(OR($AF1969:AF1969)))</f>
        <v>0</v>
      </c>
      <c r="AH1969" s="52" t="b">
        <f t="array" aca="1" ref="AH1969" ca="1">AND(AH1967 &gt;= $B$4, NOT(OR($AF1969:AG1969)))</f>
        <v>0</v>
      </c>
      <c r="AI1969" s="52" t="b">
        <f t="array" aca="1" ref="AI1969" ca="1">AND(AI1967 &gt;= $B$4, NOT(OR($AF1969:AH1969)))</f>
        <v>0</v>
      </c>
      <c r="AJ1969" s="52" t="b">
        <f t="array" aca="1" ref="AJ1969" ca="1">AND(AJ1967 &gt;= $B$4, NOT(OR($AF1969:AI1969)))</f>
        <v>0</v>
      </c>
      <c r="AK1969" s="73"/>
      <c r="AL1969" s="70"/>
    </row>
    <row r="1970" spans="7:38" ht="14.55" customHeight="1" x14ac:dyDescent="0.3">
      <c r="G1970" s="3">
        <v>1968</v>
      </c>
      <c r="H1970" s="58">
        <v>-4.1869488327363397E-2</v>
      </c>
      <c r="I1970" s="58">
        <v>-0.14991278764275945</v>
      </c>
      <c r="J1970" s="58">
        <v>-0.37168802807476953</v>
      </c>
      <c r="K1970" s="59">
        <v>-0.7544154170088021</v>
      </c>
      <c r="L1970" s="60">
        <f t="array" ref="L1970:O1970">TRANSPOSE(MMULT(Option!$B$25:$E$28, TRANSPOSE(H1970:K1970)))</f>
        <v>-4.1869488327363397E-2</v>
      </c>
      <c r="M1970" s="60">
        <v>-0.15414513473390248</v>
      </c>
      <c r="N1970" s="60">
        <v>-0.38246151435854214</v>
      </c>
      <c r="O1970" s="60">
        <v>-0.77459301892053756</v>
      </c>
      <c r="P1970" s="56" t="str">
        <f t="shared" si="2429"/>
        <v>394/3</v>
      </c>
      <c r="R1970" s="80"/>
      <c r="S1970" s="3" t="s">
        <v>30</v>
      </c>
      <c r="T1970" s="60">
        <f ca="1"/>
        <v>-0.20526340087519102</v>
      </c>
      <c r="U1970" s="60">
        <f ca="1"/>
        <v>-1.5615392023305459</v>
      </c>
      <c r="V1970" s="60">
        <f ca="1"/>
        <v>-0.63913933750141072</v>
      </c>
      <c r="W1970" s="60">
        <f ca="1"/>
        <v>-1.5300697177499187</v>
      </c>
      <c r="X1970" s="60">
        <f ca="1"/>
        <v>-0.60767863808569655</v>
      </c>
      <c r="Y1970" s="52">
        <f ca="1">$B$14 * EXP(($E$3 - $C$14^2/2) * Y$2 + $C$14*SQRT(Y$2)*T1970)</f>
        <v>94.49918080439231</v>
      </c>
      <c r="Z1970" s="52">
        <f ca="1">Y1970 * EXP(($E$3 - $C$14^2/2) * (Z$2-Y$2) + $C$14*SQRT(Z$2-Y$2)*U1970)</f>
        <v>59.449630334484809</v>
      </c>
      <c r="AA1970" s="52">
        <f ca="1">Z1970 * EXP(($E$3 - $C$14^2/2) * (AA$2-Z$2) + $C$14*SQRT(AA$2-Z$2)*V1970)</f>
        <v>49.322856967408718</v>
      </c>
      <c r="AB1970" s="52">
        <f ca="1">AA1970 * EXP(($E$3 - $C$14^2/2) * (AB$2-AA$2) + $C$14*SQRT(AB$2-AA$2)*W1970)</f>
        <v>31.32343966758862</v>
      </c>
      <c r="AC1970" s="52">
        <f ca="1">AB1970 * EXP(($E$3 - $C$14^2/2) * (AC$2-AB$2) + $C$14*SQRT(AC$2-AB$2)*X1970)</f>
        <v>26.234178854375667</v>
      </c>
      <c r="AD1970" s="47"/>
      <c r="AE1970" s="3" t="s">
        <v>68</v>
      </c>
      <c r="AF1970" s="52" t="b">
        <f ca="1">AND(AF1967&gt;$B$3, NOT(OR($AF1969:AF1969)))</f>
        <v>0</v>
      </c>
      <c r="AG1970" s="52" t="b">
        <f ca="1">AND(AG1967&gt;$B$3, NOT(OR($AF1969:AG1969)))</f>
        <v>0</v>
      </c>
      <c r="AH1970" s="52" t="b">
        <f ca="1">AND(AH1967&gt;$B$3, NOT(OR($AF1969:AH1969)))</f>
        <v>0</v>
      </c>
      <c r="AI1970" s="52" t="b">
        <f ca="1">AND(AI1967&gt;$B$3, NOT(OR($AF1969:AI1969)))</f>
        <v>0</v>
      </c>
      <c r="AJ1970" s="52" t="b">
        <f ca="1">AND(AJ1967&gt;$B$3, NOT(OR($AF1969:AJ1969)))</f>
        <v>0</v>
      </c>
      <c r="AK1970" s="74"/>
      <c r="AL1970" s="70"/>
    </row>
    <row r="1971" spans="7:38" ht="14.55" customHeight="1" x14ac:dyDescent="0.3">
      <c r="G1971" s="3">
        <v>1969</v>
      </c>
      <c r="H1971" s="58">
        <v>-0.12091473680839114</v>
      </c>
      <c r="I1971" s="58">
        <v>0.42599637552365471</v>
      </c>
      <c r="J1971" s="58">
        <v>0.12142888358651735</v>
      </c>
      <c r="K1971" s="59">
        <v>-0.97931335104616957</v>
      </c>
      <c r="L1971" s="60">
        <f t="array" ref="L1971:O1971">TRANSPOSE(MMULT(Option!$B$25:$E$28, TRANSPOSE(H1971:K1971)))</f>
        <v>-0.12091473680839114</v>
      </c>
      <c r="M1971" s="60">
        <v>0.34206623259943975</v>
      </c>
      <c r="N1971" s="60">
        <v>0.1698383523697124</v>
      </c>
      <c r="O1971" s="60">
        <v>-0.75174721784738485</v>
      </c>
      <c r="P1971" s="56" t="str">
        <f t="shared" si="2429"/>
        <v>394/4</v>
      </c>
      <c r="R1971" s="80">
        <v>493</v>
      </c>
      <c r="S1971" s="3" t="s">
        <v>28</v>
      </c>
      <c r="T1971" s="60">
        <f t="array" aca="1" ref="T1971:T1974" ca="1">TRANSPOSE(OFFSET($L$3, MATCH($R1971 &amp; "/" &amp; T$2, $P$3:$P$5002, 0) - 1, 0, 1, $E$1))</f>
        <v>0.58458399989251741</v>
      </c>
      <c r="U1971" s="60">
        <f t="array" aca="1" ref="U1971:U1974" ca="1">TRANSPOSE(OFFSET($L$3, MATCH($R1971 &amp; "/" &amp; U$2, $P$3:$P$5002, 0) - 1, 0, 1, $E$1))</f>
        <v>1.4216718103114614</v>
      </c>
      <c r="V1971" s="60">
        <f t="array" aca="1" ref="V1971:V1974" ca="1">TRANSPOSE(OFFSET($L$3, MATCH($R1971 &amp; "/" &amp; V$2, $P$3:$P$5002, 0) - 1, 0, 1, $E$1))</f>
        <v>-0.72454177952352183</v>
      </c>
      <c r="W1971" s="60">
        <f t="array" aca="1" ref="W1971:W1974" ca="1">TRANSPOSE(OFFSET($L$3, MATCH($R1971 &amp; "/" &amp; W$2, $P$3:$P$5002, 0) - 1, 0, 1, $E$1))</f>
        <v>-0.68250021723732579</v>
      </c>
      <c r="X1971" s="60">
        <f t="array" aca="1" ref="X1971:X1974" ca="1">TRANSPOSE(OFFSET($L$3, MATCH($R1971 &amp; "/" &amp; X$2, $P$3:$P$5002, 0) - 1, 0, 1, $E$1))</f>
        <v>0.5452996565314373</v>
      </c>
      <c r="Y1971" s="52">
        <f ca="1">$B$11 * EXP(($E$3 - $C$11^2/2) * Y$2 + $C$11*SQRT(Y$2)*T1971)</f>
        <v>119.76666433175363</v>
      </c>
      <c r="Z1971" s="52">
        <f ca="1">Y1971 * EXP(($E$3 - $C$11^2/2) * (Z$2-Y$2) + $C$11*SQRT(Z$2-Y$2)*U1971)</f>
        <v>184.38886588185431</v>
      </c>
      <c r="AA1971" s="52">
        <f ca="1">Z1971 * EXP(($E$3 - $C$11^2/2) * (AA$2-Z$2) + $C$11*SQRT(AA$2-Z$2)*V1971)</f>
        <v>149.11001589354814</v>
      </c>
      <c r="AB1971" s="52">
        <f ca="1">AA1971 * EXP(($E$3 - $C$11^2/2) * (AB$2-AA$2) + $C$11*SQRT(AB$2-AA$2)*W1971)</f>
        <v>122.11147170009218</v>
      </c>
      <c r="AC1971" s="52">
        <f ca="1">AB1971 * EXP(($E$3 - $C$11^2/2) * (AC$2-AB$2) + $C$11*SQRT(AC$2-AB$2)*X1971)</f>
        <v>144.53536628457437</v>
      </c>
      <c r="AD1971" s="47"/>
      <c r="AE1971" s="3" t="s">
        <v>69</v>
      </c>
      <c r="AF1971" s="20" cm="1">
        <f t="array" aca="1" ref="AF1971" ca="1">MIN(Y1971:Y1974 / $D$11:$D$14)</f>
        <v>0.78045268512016108</v>
      </c>
      <c r="AG1971" s="20" cm="1">
        <f t="array" aca="1" ref="AG1971" ca="1">MIN(Z1971:Z1974 / $D$11:$D$14)</f>
        <v>0.69928231194191393</v>
      </c>
      <c r="AH1971" s="20" cm="1">
        <f t="array" aca="1" ref="AH1971" ca="1">MIN(AA1971:AA1974 / $D$11:$D$14)</f>
        <v>0.52559463035384824</v>
      </c>
      <c r="AI1971" s="20" cm="1">
        <f t="array" aca="1" ref="AI1971" ca="1">MIN(AB1971:AB1974 / $D$11:$D$14)</f>
        <v>0.38876714832578879</v>
      </c>
      <c r="AJ1971" s="20" cm="1">
        <f t="array" aca="1" ref="AJ1971" ca="1">MIN(AC1971:AC1974 / $D$11:$D$14)</f>
        <v>0.42285368239322585</v>
      </c>
      <c r="AK1971" s="72">
        <f t="array" aca="1" ref="AK1971" ca="1">SUMPRODUCT(AF1972:AJ1972, EXP(-$E$3*$AF$2:$AJ$2))</f>
        <v>77880.078307140488</v>
      </c>
      <c r="AL1971" s="70">
        <f ca="1">MAX(AC1972 - $D$11, 0) * EXP(-$E$2*$E$3)</f>
        <v>0</v>
      </c>
    </row>
    <row r="1972" spans="7:38" ht="14.55" customHeight="1" x14ac:dyDescent="0.3">
      <c r="G1972" s="3">
        <v>1970</v>
      </c>
      <c r="H1972" s="58">
        <v>0.17719720386364682</v>
      </c>
      <c r="I1972" s="58">
        <v>-1.4481804468753396</v>
      </c>
      <c r="J1972" s="58">
        <v>0.23647549406417487</v>
      </c>
      <c r="K1972" s="59">
        <v>-0.52282361276896594</v>
      </c>
      <c r="L1972" s="60">
        <f t="array" ref="L1972:O1972">TRANSPOSE(MMULT(Option!$B$25:$E$28, TRANSPOSE(H1972:K1972)))</f>
        <v>0.17719720386364682</v>
      </c>
      <c r="M1972" s="60">
        <v>-1.256400422006785</v>
      </c>
      <c r="N1972" s="60">
        <v>-0.10064496989533334</v>
      </c>
      <c r="O1972" s="60">
        <v>-0.70990787980645953</v>
      </c>
      <c r="P1972" s="56" t="str">
        <f t="shared" si="2429"/>
        <v>394/5</v>
      </c>
      <c r="R1972" s="80"/>
      <c r="S1972" s="3" t="s">
        <v>29</v>
      </c>
      <c r="T1972" s="60">
        <f ca="1"/>
        <v>4.7886858274657246E-2</v>
      </c>
      <c r="U1972" s="60">
        <f ca="1"/>
        <v>-0.82722262989948903</v>
      </c>
      <c r="V1972" s="60">
        <f ca="1"/>
        <v>-1.4147476553274092</v>
      </c>
      <c r="W1972" s="60">
        <f ca="1"/>
        <v>-1.0218322564230928</v>
      </c>
      <c r="X1972" s="60">
        <f ca="1"/>
        <v>0.26348546910079063</v>
      </c>
      <c r="Y1972" s="52">
        <f ca="1">$B$12 * EXP(($E$3 - $C$12^2/2) * Y$2 + $C$12*SQRT(Y$2)*T1972)</f>
        <v>101.95547959783313</v>
      </c>
      <c r="Z1972" s="52">
        <f ca="1">Y1972 * EXP(($E$3 - $C$12^2/2) * (Z$2-Y$2) + $C$12*SQRT(Z$2-Y$2)*U1972)</f>
        <v>79.947442857788289</v>
      </c>
      <c r="AA1972" s="52">
        <f ca="1">Z1972 * EXP(($E$3 - $C$12^2/2) * (AA$2-Z$2) + $C$12*SQRT(AA$2-Z$2)*V1972)</f>
        <v>52.559463035384823</v>
      </c>
      <c r="AB1972" s="52">
        <f ca="1">AA1972 * EXP(($E$3 - $C$12^2/2) * (AB$2-AA$2) + $C$12*SQRT(AB$2-AA$2)*W1972)</f>
        <v>38.876714832578877</v>
      </c>
      <c r="AC1972" s="52">
        <f ca="1">AB1972 * EXP(($E$3 - $C$12^2/2) * (AC$2-AB$2) + $C$12*SQRT(AC$2-AB$2)*X1972)</f>
        <v>42.285368239322587</v>
      </c>
      <c r="AD1972" s="47"/>
      <c r="AE1972" s="3" t="s">
        <v>47</v>
      </c>
      <c r="AF1972" s="64">
        <f t="shared" ref="AF1972" ca="1" si="2490">($B$5*AF1974 + (1 + $B$6)*AF1973)*$B$2</f>
        <v>0</v>
      </c>
      <c r="AG1972" s="64">
        <f t="shared" ref="AG1972" ca="1" si="2491">($B$5*AG1974 + (1 + $B$6)*AG1973)*$B$2</f>
        <v>0</v>
      </c>
      <c r="AH1972" s="64">
        <f t="shared" ref="AH1972" ca="1" si="2492">($B$5*AH1974 + (1 + $B$6)*AH1973)*$B$2</f>
        <v>0</v>
      </c>
      <c r="AI1972" s="64">
        <f t="shared" ref="AI1972" ca="1" si="2493">($B$5*AI1974 + (1 + $B$6)*AI1973)*$B$2</f>
        <v>0</v>
      </c>
      <c r="AJ1972" s="64" cm="1">
        <f t="array" aca="1" ref="AJ1972" ca="1">($B$5*AJ1974 + (1 + $B$6)*AJ1973 + AND(NOT(AF1973:AJ1973)))*$B$2</f>
        <v>100000</v>
      </c>
      <c r="AK1972" s="73"/>
      <c r="AL1972" s="70"/>
    </row>
    <row r="1973" spans="7:38" ht="14.55" customHeight="1" x14ac:dyDescent="0.3">
      <c r="G1973" s="3">
        <v>1971</v>
      </c>
      <c r="H1973" s="58">
        <v>0.76136700985435313</v>
      </c>
      <c r="I1973" s="58">
        <v>2.9431069730341664</v>
      </c>
      <c r="J1973" s="58">
        <v>0.18917133035724282</v>
      </c>
      <c r="K1973" s="59">
        <v>0.93737499069453445</v>
      </c>
      <c r="L1973" s="60">
        <f t="array" ref="L1973:O1973">TRANSPOSE(MMULT(Option!$B$25:$E$28, TRANSPOSE(H1973:K1973)))</f>
        <v>0.76136700985435313</v>
      </c>
      <c r="M1973" s="60">
        <v>3.001948900398026</v>
      </c>
      <c r="N1973" s="60">
        <v>1.2413842008008293</v>
      </c>
      <c r="O1973" s="60">
        <v>1.9148755648270699</v>
      </c>
      <c r="P1973" s="56" t="str">
        <f t="shared" si="2429"/>
        <v>395/1</v>
      </c>
      <c r="R1973" s="80"/>
      <c r="S1973" s="3" t="s">
        <v>31</v>
      </c>
      <c r="T1973" s="60">
        <f ca="1"/>
        <v>-0.842937207022596</v>
      </c>
      <c r="U1973" s="60">
        <f ca="1"/>
        <v>-0.38273192144597129</v>
      </c>
      <c r="V1973" s="60">
        <f ca="1"/>
        <v>0.50382105399237509</v>
      </c>
      <c r="W1973" s="60">
        <f ca="1"/>
        <v>0.1857475058073661</v>
      </c>
      <c r="X1973" s="60">
        <f ca="1"/>
        <v>-0.20542930365579115</v>
      </c>
      <c r="Y1973" s="52">
        <f ca="1">$B$13 * EXP(($E$3 - $C$13^2/2) * Y$2 + $C$13*SQRT(Y$2)*T1973)</f>
        <v>78.045268512016108</v>
      </c>
      <c r="Z1973" s="52">
        <f ca="1">Y1973 * EXP(($E$3 - $C$13^2/2) * (Z$2-Y$2) + $C$13*SQRT(Z$2-Y$2)*U1973)</f>
        <v>69.928231194191397</v>
      </c>
      <c r="AA1973" s="52">
        <f ca="1">Z1973 * EXP(($E$3 - $C$13^2/2) * (AA$2-Z$2) + $C$13*SQRT(AA$2-Z$2)*V1973)</f>
        <v>81.745908831072896</v>
      </c>
      <c r="AB1973" s="52">
        <f ca="1">AA1973 * EXP(($E$3 - $C$13^2/2) * (AB$2-AA$2) + $C$13*SQRT(AB$2-AA$2)*W1973)</f>
        <v>86.863681924102167</v>
      </c>
      <c r="AC1973" s="52">
        <f ca="1">AB1973 * EXP(($E$3 - $C$13^2/2) * (AC$2-AB$2) + $C$13*SQRT(AC$2-AB$2)*X1973)</f>
        <v>82.081382474268096</v>
      </c>
      <c r="AD1973" s="47"/>
      <c r="AE1973" s="3" t="s">
        <v>46</v>
      </c>
      <c r="AF1973" s="52" t="b">
        <f t="shared" ref="AF1973" ca="1" si="2494">AF1971 &gt;= $B$4</f>
        <v>0</v>
      </c>
      <c r="AG1973" s="52" t="b">
        <f t="array" aca="1" ref="AG1973" ca="1">AND(AG1971 &gt;= $B$4, NOT(OR($AF1973:AF1973)))</f>
        <v>0</v>
      </c>
      <c r="AH1973" s="52" t="b">
        <f t="array" aca="1" ref="AH1973" ca="1">AND(AH1971 &gt;= $B$4, NOT(OR($AF1973:AG1973)))</f>
        <v>0</v>
      </c>
      <c r="AI1973" s="52" t="b">
        <f t="array" aca="1" ref="AI1973" ca="1">AND(AI1971 &gt;= $B$4, NOT(OR($AF1973:AH1973)))</f>
        <v>0</v>
      </c>
      <c r="AJ1973" s="52" t="b">
        <f t="array" aca="1" ref="AJ1973" ca="1">AND(AJ1971 &gt;= $B$4, NOT(OR($AF1973:AI1973)))</f>
        <v>0</v>
      </c>
      <c r="AK1973" s="73"/>
      <c r="AL1973" s="70"/>
    </row>
    <row r="1974" spans="7:38" ht="14.55" customHeight="1" x14ac:dyDescent="0.3">
      <c r="G1974" s="3">
        <v>1972</v>
      </c>
      <c r="H1974" s="58">
        <v>-0.86868378302813887</v>
      </c>
      <c r="I1974" s="58">
        <v>0.39331049623841713</v>
      </c>
      <c r="J1974" s="58">
        <v>0.79524710100533869</v>
      </c>
      <c r="K1974" s="59">
        <v>1.543562250157922</v>
      </c>
      <c r="L1974" s="60">
        <f t="array" ref="L1974:O1974">TRANSPOSE(MMULT(Option!$B$25:$E$28, TRANSPOSE(H1974:K1974)))</f>
        <v>-0.86868378302813887</v>
      </c>
      <c r="M1974" s="60">
        <v>1.3001510915382541E-2</v>
      </c>
      <c r="N1974" s="60">
        <v>0.45399288431982432</v>
      </c>
      <c r="O1974" s="60">
        <v>1.2325634317966503</v>
      </c>
      <c r="P1974" s="56" t="str">
        <f t="shared" si="2429"/>
        <v>395/2</v>
      </c>
      <c r="R1974" s="80"/>
      <c r="S1974" s="3" t="s">
        <v>30</v>
      </c>
      <c r="T1974" s="60">
        <f ca="1"/>
        <v>1.2814186138386039</v>
      </c>
      <c r="U1974" s="60">
        <f ca="1"/>
        <v>2.0438652572463933</v>
      </c>
      <c r="V1974" s="60">
        <f ca="1"/>
        <v>-0.74345038477192971</v>
      </c>
      <c r="W1974" s="60">
        <f ca="1"/>
        <v>-0.92447814726861255</v>
      </c>
      <c r="X1974" s="60">
        <f ca="1"/>
        <v>0.3916920254125586</v>
      </c>
      <c r="Y1974" s="52">
        <f ca="1">$B$14 * EXP(($E$3 - $C$14^2/2) * Y$2 + $C$14*SQRT(Y$2)*T1974)</f>
        <v>147.6132636327718</v>
      </c>
      <c r="Z1974" s="52">
        <f ca="1">Y1974 * EXP(($E$3 - $C$14^2/2) * (Z$2-Y$2) + $C$14*SQRT(Z$2-Y$2)*U1974)</f>
        <v>273.8978830472854</v>
      </c>
      <c r="AA1974" s="52">
        <f ca="1">Z1974 * EXP(($E$3 - $C$14^2/2) * (AA$2-Z$2) + $C$14*SQRT(AA$2-Z$2)*V1974)</f>
        <v>220.24052220015568</v>
      </c>
      <c r="AB1974" s="52">
        <f ca="1">AA1974 * EXP(($E$3 - $C$14^2/2) * (AB$2-AA$2) + $C$14*SQRT(AB$2-AA$2)*W1974)</f>
        <v>167.73356329309098</v>
      </c>
      <c r="AC1974" s="52">
        <f ca="1">AB1974 * EXP(($E$3 - $C$14^2/2) * (AC$2-AB$2) + $C$14*SQRT(AC$2-AB$2)*X1974)</f>
        <v>189.59389602186815</v>
      </c>
      <c r="AD1974" s="47"/>
      <c r="AE1974" s="3" t="s">
        <v>68</v>
      </c>
      <c r="AF1974" s="52" t="b">
        <f ca="1">AND(AF1971&gt;$B$3, NOT(OR($AF1973:AF1973)))</f>
        <v>0</v>
      </c>
      <c r="AG1974" s="52" t="b">
        <f ca="1">AND(AG1971&gt;$B$3, NOT(OR($AF1973:AG1973)))</f>
        <v>0</v>
      </c>
      <c r="AH1974" s="52" t="b">
        <f ca="1">AND(AH1971&gt;$B$3, NOT(OR($AF1973:AH1973)))</f>
        <v>0</v>
      </c>
      <c r="AI1974" s="52" t="b">
        <f ca="1">AND(AI1971&gt;$B$3, NOT(OR($AF1973:AI1973)))</f>
        <v>0</v>
      </c>
      <c r="AJ1974" s="52" t="b">
        <f ca="1">AND(AJ1971&gt;$B$3, NOT(OR($AF1973:AJ1973)))</f>
        <v>0</v>
      </c>
      <c r="AK1974" s="74"/>
      <c r="AL1974" s="70"/>
    </row>
    <row r="1975" spans="7:38" ht="14.55" customHeight="1" x14ac:dyDescent="0.3">
      <c r="G1975" s="3">
        <v>1973</v>
      </c>
      <c r="H1975" s="58">
        <v>0.55017247601719899</v>
      </c>
      <c r="I1975" s="58">
        <v>-0.56564507303264733</v>
      </c>
      <c r="J1975" s="58">
        <v>0.52006787897721618</v>
      </c>
      <c r="K1975" s="59">
        <v>1.2867724488107033</v>
      </c>
      <c r="L1975" s="60">
        <f t="array" ref="L1975:O1975">TRANSPOSE(MMULT(Option!$B$25:$E$28, TRANSPOSE(H1975:K1975)))</f>
        <v>0.55017247601719899</v>
      </c>
      <c r="M1975" s="60">
        <v>-0.29835328232330655</v>
      </c>
      <c r="N1975" s="60">
        <v>0.52872919398424667</v>
      </c>
      <c r="O1975" s="60">
        <v>1.2753812893146055</v>
      </c>
      <c r="P1975" s="56" t="str">
        <f t="shared" si="2429"/>
        <v>395/3</v>
      </c>
      <c r="R1975" s="80">
        <v>494</v>
      </c>
      <c r="S1975" s="3" t="s">
        <v>28</v>
      </c>
      <c r="T1975" s="60">
        <f t="array" aca="1" ref="T1975:T1978" ca="1">TRANSPOSE(OFFSET($L$3, MATCH($R1975 &amp; "/" &amp; T$2, $P$3:$P$5002, 0) - 1, 0, 1, $E$1))</f>
        <v>-0.18251187328634116</v>
      </c>
      <c r="U1975" s="60">
        <f t="array" aca="1" ref="U1975:U1978" ca="1">TRANSPOSE(OFFSET($L$3, MATCH($R1975 &amp; "/" &amp; U$2, $P$3:$P$5002, 0) - 1, 0, 1, $E$1))</f>
        <v>1.1568970810482662</v>
      </c>
      <c r="V1975" s="60">
        <f t="array" aca="1" ref="V1975:V1978" ca="1">TRANSPOSE(OFFSET($L$3, MATCH($R1975 &amp; "/" &amp; V$2, $P$3:$P$5002, 0) - 1, 0, 1, $E$1))</f>
        <v>1.8145709651320643E-2</v>
      </c>
      <c r="W1975" s="60">
        <f t="array" aca="1" ref="W1975:W1978" ca="1">TRANSPOSE(OFFSET($L$3, MATCH($R1975 &amp; "/" &amp; W$2, $P$3:$P$5002, 0) - 1, 0, 1, $E$1))</f>
        <v>1.7241465318954701</v>
      </c>
      <c r="X1975" s="60">
        <f t="array" aca="1" ref="X1975:X1978" ca="1">TRANSPOSE(OFFSET($L$3, MATCH($R1975 &amp; "/" &amp; X$2, $P$3:$P$5002, 0) - 1, 0, 1, $E$1))</f>
        <v>-1.0662362344075322</v>
      </c>
      <c r="Y1975" s="52">
        <f ca="1">$B$11 * EXP(($E$3 - $C$11^2/2) * Y$2 + $C$11*SQRT(Y$2)*T1975)</f>
        <v>95.146387247829963</v>
      </c>
      <c r="Z1975" s="52">
        <f ca="1">Y1975 * EXP(($E$3 - $C$11^2/2) * (Z$2-Y$2) + $C$11*SQRT(Z$2-Y$2)*U1975)</f>
        <v>135.29881114305522</v>
      </c>
      <c r="AA1975" s="52">
        <f ca="1">Z1975 * EXP(($E$3 - $C$11^2/2) * (AA$2-Z$2) + $C$11*SQRT(AA$2-Z$2)*V1975)</f>
        <v>136.71923743330126</v>
      </c>
      <c r="AB1975" s="52">
        <f ca="1">AA1975 * EXP(($E$3 - $C$11^2/2) * (AB$2-AA$2) + $C$11*SQRT(AB$2-AA$2)*W1975)</f>
        <v>230.48215038945327</v>
      </c>
      <c r="AC1975" s="52">
        <f ca="1">AB1975 * EXP(($E$3 - $C$11^2/2) * (AC$2-AB$2) + $C$11*SQRT(AC$2-AB$2)*X1975)</f>
        <v>168.22503051333703</v>
      </c>
      <c r="AD1975" s="47"/>
      <c r="AE1975" s="3" t="s">
        <v>69</v>
      </c>
      <c r="AF1975" s="20" cm="1">
        <f t="array" aca="1" ref="AF1975" ca="1">MIN(Y1975:Y1978 / $D$11:$D$14)</f>
        <v>0.68792920284774994</v>
      </c>
      <c r="AG1975" s="20" cm="1">
        <f t="array" aca="1" ref="AG1975" ca="1">MIN(Z1975:Z1978 / $D$11:$D$14)</f>
        <v>1.0253590825204713</v>
      </c>
      <c r="AH1975" s="20" cm="1">
        <f t="array" aca="1" ref="AH1975" ca="1">MIN(AA1975:AA1978 / $D$11:$D$14)</f>
        <v>1.0329270480091015</v>
      </c>
      <c r="AI1975" s="20" cm="1">
        <f t="array" aca="1" ref="AI1975" ca="1">MIN(AB1975:AB1978 / $D$11:$D$14)</f>
        <v>1.0751799764325614</v>
      </c>
      <c r="AJ1975" s="20" cm="1">
        <f t="array" aca="1" ref="AJ1975" ca="1">MIN(AC1975:AC1978 / $D$11:$D$14)</f>
        <v>0.83797555342419516</v>
      </c>
      <c r="AK1975" s="72">
        <f t="array" aca="1" ref="AK1975" ca="1">SUMPRODUCT(AF1976:AJ1976, EXP(-$E$3*$AF$2:$AJ$2))</f>
        <v>128326.23226629655</v>
      </c>
      <c r="AL1975" s="70">
        <f ca="1">MAX(AC1976 - $D$11, 0) * EXP(-$E$2*$E$3)</f>
        <v>50.829100025203481</v>
      </c>
    </row>
    <row r="1976" spans="7:38" ht="14.55" customHeight="1" x14ac:dyDescent="0.3">
      <c r="G1976" s="3">
        <v>1974</v>
      </c>
      <c r="H1976" s="58">
        <v>2.069582535324932</v>
      </c>
      <c r="I1976" s="58">
        <v>2.3068062360850967</v>
      </c>
      <c r="J1976" s="58">
        <v>0.17789896101229424</v>
      </c>
      <c r="K1976" s="59">
        <v>-0.31487540524684243</v>
      </c>
      <c r="L1976" s="60">
        <f t="array" ref="L1976:O1976">TRANSPOSE(MMULT(Option!$B$25:$E$28, TRANSPOSE(H1976:K1976)))</f>
        <v>2.069582535324932</v>
      </c>
      <c r="M1976" s="60">
        <v>2.9420558522211984</v>
      </c>
      <c r="N1976" s="60">
        <v>1.5881471302824666</v>
      </c>
      <c r="O1976" s="60">
        <v>1.196975816382102</v>
      </c>
      <c r="P1976" s="56" t="str">
        <f t="shared" si="2429"/>
        <v>395/4</v>
      </c>
      <c r="R1976" s="80"/>
      <c r="S1976" s="3" t="s">
        <v>29</v>
      </c>
      <c r="T1976" s="60">
        <f ca="1"/>
        <v>-0.77481410303125486</v>
      </c>
      <c r="U1976" s="60">
        <f ca="1"/>
        <v>1.9113034403364786</v>
      </c>
      <c r="V1976" s="60">
        <f ca="1"/>
        <v>1.2886752673747657</v>
      </c>
      <c r="W1976" s="60">
        <f ca="1"/>
        <v>-0.17690638818088888</v>
      </c>
      <c r="X1976" s="60">
        <f ca="1"/>
        <v>-0.65697407721652246</v>
      </c>
      <c r="Y1976" s="52">
        <f ca="1">$B$12 * EXP(($E$3 - $C$12^2/2) * Y$2 + $C$12*SQRT(Y$2)*T1976)</f>
        <v>79.65668440672917</v>
      </c>
      <c r="Z1976" s="52">
        <f ca="1">Y1976 * EXP(($E$3 - $C$12^2/2) * (Z$2-Y$2) + $C$12*SQRT(Z$2-Y$2)*U1976)</f>
        <v>142.0411759689097</v>
      </c>
      <c r="AA1976" s="52">
        <f ca="1">Z1976 * EXP(($E$3 - $C$12^2/2) * (AA$2-Z$2) + $C$12*SQRT(AA$2-Z$2)*V1976)</f>
        <v>210.12856704152907</v>
      </c>
      <c r="AB1976" s="52">
        <f ca="1">AA1976 * EXP(($E$3 - $C$12^2/2) * (AB$2-AA$2) + $C$12*SQRT(AB$2-AA$2)*W1976)</f>
        <v>200.26623392211039</v>
      </c>
      <c r="AC1976" s="52">
        <f ca="1">AB1976 * EXP(($E$3 - $C$12^2/2) * (AC$2-AB$2) + $C$12*SQRT(AC$2-AB$2)*X1976)</f>
        <v>165.26585633972479</v>
      </c>
      <c r="AD1976" s="47"/>
      <c r="AE1976" s="3" t="s">
        <v>47</v>
      </c>
      <c r="AF1976" s="64">
        <f t="shared" ref="AF1976" ca="1" si="2495">($B$5*AF1978 + (1 + $B$6)*AF1977)*$B$2</f>
        <v>0</v>
      </c>
      <c r="AG1976" s="64">
        <f t="shared" ref="AG1976" ca="1" si="2496">($B$5*AG1978 + (1 + $B$6)*AG1977)*$B$2</f>
        <v>15000</v>
      </c>
      <c r="AH1976" s="64">
        <f t="shared" ref="AH1976" ca="1" si="2497">($B$5*AH1978 + (1 + $B$6)*AH1977)*$B$2</f>
        <v>15000</v>
      </c>
      <c r="AI1976" s="64">
        <f t="shared" ref="AI1976" ca="1" si="2498">($B$5*AI1978 + (1 + $B$6)*AI1977)*$B$2</f>
        <v>15000</v>
      </c>
      <c r="AJ1976" s="64" cm="1">
        <f t="array" aca="1" ref="AJ1976" ca="1">($B$5*AJ1978 + (1 + $B$6)*AJ1977 + AND(NOT(AF1977:AJ1977)))*$B$2</f>
        <v>114999.99999999999</v>
      </c>
      <c r="AK1976" s="73"/>
      <c r="AL1976" s="70"/>
    </row>
    <row r="1977" spans="7:38" ht="14.55" customHeight="1" x14ac:dyDescent="0.3">
      <c r="G1977" s="3">
        <v>1975</v>
      </c>
      <c r="H1977" s="58">
        <v>0.15645624757491733</v>
      </c>
      <c r="I1977" s="58">
        <v>-0.8981649859648253</v>
      </c>
      <c r="J1977" s="58">
        <v>-0.37170643995712538</v>
      </c>
      <c r="K1977" s="59">
        <v>1.2502846756565298</v>
      </c>
      <c r="L1977" s="60">
        <f t="array" ref="L1977:O1977">TRANSPOSE(MMULT(Option!$B$25:$E$28, TRANSPOSE(H1977:K1977)))</f>
        <v>0.15645624757491733</v>
      </c>
      <c r="M1977" s="60">
        <v>-0.76059930791858532</v>
      </c>
      <c r="N1977" s="60">
        <v>-0.49908581063797208</v>
      </c>
      <c r="O1977" s="60">
        <v>0.82551785856068127</v>
      </c>
      <c r="P1977" s="56" t="str">
        <f t="shared" si="2429"/>
        <v>395/5</v>
      </c>
      <c r="R1977" s="80"/>
      <c r="S1977" s="3" t="s">
        <v>31</v>
      </c>
      <c r="T1977" s="60">
        <f ca="1"/>
        <v>-1.2635644972707545</v>
      </c>
      <c r="U1977" s="60">
        <f ca="1"/>
        <v>1.3137074161084841</v>
      </c>
      <c r="V1977" s="60">
        <f ca="1"/>
        <v>7.8456350345862402E-3</v>
      </c>
      <c r="W1977" s="60">
        <f ca="1"/>
        <v>0.1169716711401475</v>
      </c>
      <c r="X1977" s="60">
        <f ca="1"/>
        <v>-0.84751472984715348</v>
      </c>
      <c r="Y1977" s="52">
        <f ca="1">$B$13 * EXP(($E$3 - $C$13^2/2) * Y$2 + $C$13*SQRT(Y$2)*T1977)</f>
        <v>68.792920284774993</v>
      </c>
      <c r="Z1977" s="52">
        <f ca="1">Y1977 * EXP(($E$3 - $C$13^2/2) * (Z$2-Y$2) + $C$13*SQRT(Z$2-Y$2)*U1977)</f>
        <v>102.53590825204712</v>
      </c>
      <c r="AA1977" s="52">
        <f ca="1">Z1977 * EXP(($E$3 - $C$13^2/2) * (AA$2-Z$2) + $C$13*SQRT(AA$2-Z$2)*V1977)</f>
        <v>103.29270480091016</v>
      </c>
      <c r="AB1977" s="52">
        <f ca="1">AA1977 * EXP(($E$3 - $C$13^2/2) * (AB$2-AA$2) + $C$13*SQRT(AB$2-AA$2)*W1977)</f>
        <v>107.51799764325614</v>
      </c>
      <c r="AC1977" s="52">
        <f ca="1">AB1977 * EXP(($E$3 - $C$13^2/2) * (AC$2-AB$2) + $C$13*SQRT(AC$2-AB$2)*X1977)</f>
        <v>83.797555342419514</v>
      </c>
      <c r="AD1977" s="47"/>
      <c r="AE1977" s="3" t="s">
        <v>46</v>
      </c>
      <c r="AF1977" s="52" t="b">
        <f t="shared" ref="AF1977" ca="1" si="2499">AF1975 &gt;= $B$4</f>
        <v>0</v>
      </c>
      <c r="AG1977" s="52" t="b">
        <f t="array" aca="1" ref="AG1977" ca="1">AND(AG1975 &gt;= $B$4, NOT(OR($AF1977:AF1977)))</f>
        <v>0</v>
      </c>
      <c r="AH1977" s="52" t="b">
        <f t="array" aca="1" ref="AH1977" ca="1">AND(AH1975 &gt;= $B$4, NOT(OR($AF1977:AG1977)))</f>
        <v>0</v>
      </c>
      <c r="AI1977" s="52" t="b">
        <f t="array" aca="1" ref="AI1977" ca="1">AND(AI1975 &gt;= $B$4, NOT(OR($AF1977:AH1977)))</f>
        <v>0</v>
      </c>
      <c r="AJ1977" s="52" t="b">
        <f t="array" aca="1" ref="AJ1977" ca="1">AND(AJ1975 &gt;= $B$4, NOT(OR($AF1977:AI1977)))</f>
        <v>0</v>
      </c>
      <c r="AK1977" s="73"/>
      <c r="AL1977" s="70"/>
    </row>
    <row r="1978" spans="7:38" ht="14.55" customHeight="1" x14ac:dyDescent="0.3">
      <c r="G1978" s="3">
        <v>1976</v>
      </c>
      <c r="H1978" s="58">
        <v>0.49357110324310727</v>
      </c>
      <c r="I1978" s="58">
        <v>-1.0226280181574925</v>
      </c>
      <c r="J1978" s="58">
        <v>-1.0861129849810698</v>
      </c>
      <c r="K1978" s="59">
        <v>1.2150363940266438</v>
      </c>
      <c r="L1978" s="60">
        <f t="array" ref="L1978:O1978">TRANSPOSE(MMULT(Option!$B$25:$E$28, TRANSPOSE(H1978:K1978)))</f>
        <v>0.49357110324310727</v>
      </c>
      <c r="M1978" s="60">
        <v>-0.73982561890063403</v>
      </c>
      <c r="N1978" s="60">
        <v>-1.0243024001910452</v>
      </c>
      <c r="O1978" s="60">
        <v>0.7581490235546402</v>
      </c>
      <c r="P1978" s="56" t="str">
        <f t="shared" si="2429"/>
        <v>396/1</v>
      </c>
      <c r="R1978" s="80"/>
      <c r="S1978" s="3" t="s">
        <v>30</v>
      </c>
      <c r="T1978" s="60">
        <f ca="1"/>
        <v>0.35198573469405942</v>
      </c>
      <c r="U1978" s="60">
        <f ca="1"/>
        <v>0.72427207630935375</v>
      </c>
      <c r="V1978" s="60">
        <f ca="1"/>
        <v>0.32762017654748271</v>
      </c>
      <c r="W1978" s="60">
        <f ca="1"/>
        <v>-0.89539937197652808</v>
      </c>
      <c r="X1978" s="60">
        <f ca="1"/>
        <v>-0.82016835086020445</v>
      </c>
      <c r="Y1978" s="52">
        <f ca="1">$B$14 * EXP(($E$3 - $C$14^2/2) * Y$2 + $C$14*SQRT(Y$2)*T1978)</f>
        <v>111.6943258199974</v>
      </c>
      <c r="Z1978" s="52">
        <f ca="1">Y1978 * EXP(($E$3 - $C$14^2/2) * (Z$2-Y$2) + $C$14*SQRT(Z$2-Y$2)*U1978)</f>
        <v>139.49761848019213</v>
      </c>
      <c r="AA1978" s="52">
        <f ca="1">Z1978 * EXP(($E$3 - $C$14^2/2) * (AA$2-Z$2) + $C$14*SQRT(AA$2-Z$2)*V1978)</f>
        <v>154.67615091563778</v>
      </c>
      <c r="AB1978" s="52">
        <f ca="1">AA1978 * EXP(($E$3 - $C$14^2/2) * (AB$2-AA$2) + $C$14*SQRT(AB$2-AA$2)*W1978)</f>
        <v>118.83236121815567</v>
      </c>
      <c r="AC1978" s="52">
        <f ca="1">AB1978 * EXP(($E$3 - $C$14^2/2) * (AC$2-AB$2) + $C$14*SQRT(AC$2-AB$2)*X1978)</f>
        <v>93.378699772817029</v>
      </c>
      <c r="AD1978" s="47"/>
      <c r="AE1978" s="3" t="s">
        <v>68</v>
      </c>
      <c r="AF1978" s="52" t="b">
        <f ca="1">AND(AF1975&gt;$B$3, NOT(OR($AF1977:AF1977)))</f>
        <v>0</v>
      </c>
      <c r="AG1978" s="52" t="b">
        <f ca="1">AND(AG1975&gt;$B$3, NOT(OR($AF1977:AG1977)))</f>
        <v>1</v>
      </c>
      <c r="AH1978" s="52" t="b">
        <f ca="1">AND(AH1975&gt;$B$3, NOT(OR($AF1977:AH1977)))</f>
        <v>1</v>
      </c>
      <c r="AI1978" s="52" t="b">
        <f ca="1">AND(AI1975&gt;$B$3, NOT(OR($AF1977:AI1977)))</f>
        <v>1</v>
      </c>
      <c r="AJ1978" s="52" t="b">
        <f ca="1">AND(AJ1975&gt;$B$3, NOT(OR($AF1977:AJ1977)))</f>
        <v>1</v>
      </c>
      <c r="AK1978" s="74"/>
      <c r="AL1978" s="70"/>
    </row>
    <row r="1979" spans="7:38" ht="14.55" customHeight="1" x14ac:dyDescent="0.3">
      <c r="G1979" s="3">
        <v>1977</v>
      </c>
      <c r="H1979" s="58">
        <v>-1.048551908453752</v>
      </c>
      <c r="I1979" s="58">
        <v>-1.202031167504185</v>
      </c>
      <c r="J1979" s="58">
        <v>3.0048068800669618E-2</v>
      </c>
      <c r="K1979" s="59">
        <v>-1.5641863240067497</v>
      </c>
      <c r="L1979" s="60">
        <f t="array" ref="L1979:O1979">TRANSPOSE(MMULT(Option!$B$25:$E$28, TRANSPOSE(H1979:K1979)))</f>
        <v>-1.048551908453752</v>
      </c>
      <c r="M1979" s="60">
        <v>-1.5211005259383148</v>
      </c>
      <c r="N1979" s="60">
        <v>-0.70779488854522243</v>
      </c>
      <c r="O1979" s="60">
        <v>-2.0678107692016607</v>
      </c>
      <c r="P1979" s="56" t="str">
        <f t="shared" si="2429"/>
        <v>396/2</v>
      </c>
      <c r="R1979" s="80">
        <v>495</v>
      </c>
      <c r="S1979" s="3" t="s">
        <v>28</v>
      </c>
      <c r="T1979" s="60">
        <f t="array" aca="1" ref="T1979:T1982" ca="1">TRANSPOSE(OFFSET($L$3, MATCH($R1979 &amp; "/" &amp; T$2, $P$3:$P$5002, 0) - 1, 0, 1, $E$1))</f>
        <v>-0.82001532147696943</v>
      </c>
      <c r="U1979" s="60">
        <f t="array" aca="1" ref="U1979:U1982" ca="1">TRANSPOSE(OFFSET($L$3, MATCH($R1979 &amp; "/" &amp; U$2, $P$3:$P$5002, 0) - 1, 0, 1, $E$1))</f>
        <v>0.24191140215572782</v>
      </c>
      <c r="V1979" s="60">
        <f t="array" aca="1" ref="V1979:V1982" ca="1">TRANSPOSE(OFFSET($L$3, MATCH($R1979 &amp; "/" &amp; V$2, $P$3:$P$5002, 0) - 1, 0, 1, $E$1))</f>
        <v>-0.11173377165719398</v>
      </c>
      <c r="W1979" s="60">
        <f t="array" aca="1" ref="W1979:W1982" ca="1">TRANSPOSE(OFFSET($L$3, MATCH($R1979 &amp; "/" &amp; W$2, $P$3:$P$5002, 0) - 1, 0, 1, $E$1))</f>
        <v>0.54568367916722327</v>
      </c>
      <c r="X1979" s="60">
        <f t="array" aca="1" ref="X1979:X1982" ca="1">TRANSPOSE(OFFSET($L$3, MATCH($R1979 &amp; "/" &amp; X$2, $P$3:$P$5002, 0) - 1, 0, 1, $E$1))</f>
        <v>-0.97308458850199819</v>
      </c>
      <c r="Y1979" s="52">
        <f ca="1">$B$11 * EXP(($E$3 - $C$11^2/2) * Y$2 + $C$11*SQRT(Y$2)*T1979)</f>
        <v>78.583801432033269</v>
      </c>
      <c r="Z1979" s="52">
        <f ca="1">Y1979 * EXP(($E$3 - $C$11^2/2) * (Z$2-Y$2) + $C$11*SQRT(Z$2-Y$2)*U1979)</f>
        <v>84.922494422082465</v>
      </c>
      <c r="AA1979" s="52">
        <f ca="1">Z1979 * EXP(($E$3 - $C$11^2/2) * (AA$2-Z$2) + $C$11*SQRT(AA$2-Z$2)*V1979)</f>
        <v>82.53470558951858</v>
      </c>
      <c r="AB1979" s="52">
        <f ca="1">AA1979 * EXP(($E$3 - $C$11^2/2) * (AB$2-AA$2) + $C$11*SQRT(AB$2-AA$2)*W1979)</f>
        <v>97.702190790350684</v>
      </c>
      <c r="AC1979" s="52">
        <f ca="1">AB1979 * EXP(($E$3 - $C$11^2/2) * (AC$2-AB$2) + $C$11*SQRT(AC$2-AB$2)*X1979)</f>
        <v>73.332112212224558</v>
      </c>
      <c r="AD1979" s="47"/>
      <c r="AE1979" s="3" t="s">
        <v>69</v>
      </c>
      <c r="AF1979" s="20" cm="1">
        <f t="array" aca="1" ref="AF1979" ca="1">MIN(Y1979:Y1982 / $D$11:$D$14)</f>
        <v>0.78583801432033273</v>
      </c>
      <c r="AG1979" s="20" cm="1">
        <f t="array" aca="1" ref="AG1979" ca="1">MIN(Z1979:Z1982 / $D$11:$D$14)</f>
        <v>0.68427297384549046</v>
      </c>
      <c r="AH1979" s="20" cm="1">
        <f t="array" aca="1" ref="AH1979" ca="1">MIN(AA1979:AA1982 / $D$11:$D$14)</f>
        <v>0.61283663476434347</v>
      </c>
      <c r="AI1979" s="20" cm="1">
        <f t="array" aca="1" ref="AI1979" ca="1">MIN(AB1979:AB1982 / $D$11:$D$14)</f>
        <v>0.76892707910411873</v>
      </c>
      <c r="AJ1979" s="20" cm="1">
        <f t="array" aca="1" ref="AJ1979" ca="1">MIN(AC1979:AC1982 / $D$11:$D$14)</f>
        <v>0.53246162327506585</v>
      </c>
      <c r="AK1979" s="72">
        <f t="array" aca="1" ref="AK1979" ca="1">SUMPRODUCT(AF1980:AJ1980, EXP(-$E$3*$AF$2:$AJ$2))</f>
        <v>77880.078307140488</v>
      </c>
      <c r="AL1979" s="70">
        <f ca="1">MAX(AC1980 - $D$11, 0) * EXP(-$E$2*$E$3)</f>
        <v>0</v>
      </c>
    </row>
    <row r="1980" spans="7:38" ht="14.55" customHeight="1" x14ac:dyDescent="0.3">
      <c r="G1980" s="3">
        <v>1978</v>
      </c>
      <c r="H1980" s="58">
        <v>7.5224851705474369E-2</v>
      </c>
      <c r="I1980" s="58">
        <v>0.7246217693471404</v>
      </c>
      <c r="J1980" s="58">
        <v>-1.4403372347032644</v>
      </c>
      <c r="K1980" s="59">
        <v>0.92450956920326799</v>
      </c>
      <c r="L1980" s="60">
        <f t="array" ref="L1980:O1980">TRANSPOSE(MMULT(Option!$B$25:$E$28, TRANSPOSE(H1980:K1980)))</f>
        <v>7.5224851705474369E-2</v>
      </c>
      <c r="M1980" s="60">
        <v>0.69421676233141016</v>
      </c>
      <c r="N1980" s="60">
        <v>-1.0452222300222682</v>
      </c>
      <c r="O1980" s="60">
        <v>0.73041811451108007</v>
      </c>
      <c r="P1980" s="56" t="str">
        <f t="shared" si="2429"/>
        <v>396/3</v>
      </c>
      <c r="R1980" s="80"/>
      <c r="S1980" s="3" t="s">
        <v>29</v>
      </c>
      <c r="T1980" s="60">
        <f ca="1"/>
        <v>0.55028682096600356</v>
      </c>
      <c r="U1980" s="60">
        <f ca="1"/>
        <v>-1.634948224843815</v>
      </c>
      <c r="V1980" s="60">
        <f ca="1"/>
        <v>-0.59752819533476575</v>
      </c>
      <c r="W1980" s="60">
        <f ca="1"/>
        <v>1.3554880303183767</v>
      </c>
      <c r="X1980" s="60">
        <f ca="1"/>
        <v>-1.8574466076480065</v>
      </c>
      <c r="Y1980" s="52">
        <f ca="1">$B$12 * EXP(($E$3 - $C$12^2/2) * Y$2 + $C$12*SQRT(Y$2)*T1980)</f>
        <v>118.54068467932079</v>
      </c>
      <c r="Z1980" s="52">
        <f ca="1">Y1980 * EXP(($E$3 - $C$12^2/2) * (Z$2-Y$2) + $C$12*SQRT(Z$2-Y$2)*U1980)</f>
        <v>72.949816885221608</v>
      </c>
      <c r="AA1980" s="52">
        <f ca="1">Z1980 * EXP(($E$3 - $C$12^2/2) * (AA$2-Z$2) + $C$12*SQRT(AA$2-Z$2)*V1980)</f>
        <v>61.283663476434342</v>
      </c>
      <c r="AB1980" s="52">
        <f ca="1">AA1980 * EXP(($E$3 - $C$12^2/2) * (AB$2-AA$2) + $C$12*SQRT(AB$2-AA$2)*W1980)</f>
        <v>92.495474159858048</v>
      </c>
      <c r="AC1980" s="52">
        <f ca="1">AB1980 * EXP(($E$3 - $C$12^2/2) * (AC$2-AB$2) + $C$12*SQRT(AC$2-AB$2)*X1980)</f>
        <v>53.246162327506589</v>
      </c>
      <c r="AD1980" s="47"/>
      <c r="AE1980" s="3" t="s">
        <v>47</v>
      </c>
      <c r="AF1980" s="64">
        <f t="shared" ref="AF1980" ca="1" si="2500">($B$5*AF1982 + (1 + $B$6)*AF1981)*$B$2</f>
        <v>0</v>
      </c>
      <c r="AG1980" s="64">
        <f t="shared" ref="AG1980" ca="1" si="2501">($B$5*AG1982 + (1 + $B$6)*AG1981)*$B$2</f>
        <v>0</v>
      </c>
      <c r="AH1980" s="64">
        <f t="shared" ref="AH1980" ca="1" si="2502">($B$5*AH1982 + (1 + $B$6)*AH1981)*$B$2</f>
        <v>0</v>
      </c>
      <c r="AI1980" s="64">
        <f t="shared" ref="AI1980" ca="1" si="2503">($B$5*AI1982 + (1 + $B$6)*AI1981)*$B$2</f>
        <v>0</v>
      </c>
      <c r="AJ1980" s="64" cm="1">
        <f t="array" aca="1" ref="AJ1980" ca="1">($B$5*AJ1982 + (1 + $B$6)*AJ1981 + AND(NOT(AF1981:AJ1981)))*$B$2</f>
        <v>100000</v>
      </c>
      <c r="AK1980" s="73"/>
      <c r="AL1980" s="70"/>
    </row>
    <row r="1981" spans="7:38" ht="14.55" customHeight="1" x14ac:dyDescent="0.3">
      <c r="G1981" s="3">
        <v>1979</v>
      </c>
      <c r="H1981" s="58">
        <v>0.15555382651583488</v>
      </c>
      <c r="I1981" s="58">
        <v>-2.1318843306440969</v>
      </c>
      <c r="J1981" s="58">
        <v>1.1089589093925092</v>
      </c>
      <c r="K1981" s="59">
        <v>-2.2910205607044758</v>
      </c>
      <c r="L1981" s="60">
        <f t="array" ref="L1981:O1981">TRANSPOSE(MMULT(Option!$B$25:$E$28, TRANSPOSE(H1981:K1981)))</f>
        <v>0.15555382651583488</v>
      </c>
      <c r="M1981" s="60">
        <v>-1.8916827330070336</v>
      </c>
      <c r="N1981" s="60">
        <v>0.47797294208971119</v>
      </c>
      <c r="O1981" s="60">
        <v>-2.2415030106282936</v>
      </c>
      <c r="P1981" s="56" t="str">
        <f t="shared" si="2429"/>
        <v>396/4</v>
      </c>
      <c r="R1981" s="80"/>
      <c r="S1981" s="3" t="s">
        <v>31</v>
      </c>
      <c r="T1981" s="60">
        <f ca="1"/>
        <v>-0.56231501165089248</v>
      </c>
      <c r="U1981" s="60">
        <f ca="1"/>
        <v>0.82177472249611916</v>
      </c>
      <c r="V1981" s="60">
        <f ca="1"/>
        <v>-1.0189193686442364</v>
      </c>
      <c r="W1981" s="60">
        <f ca="1"/>
        <v>0.82200698387090365</v>
      </c>
      <c r="X1981" s="60">
        <f ca="1"/>
        <v>-0.11783674403909417</v>
      </c>
      <c r="Y1981" s="52">
        <f ca="1">$B$13 * EXP(($E$3 - $C$13^2/2) * Y$2 + $C$13*SQRT(Y$2)*T1981)</f>
        <v>84.900134921109029</v>
      </c>
      <c r="Z1981" s="52">
        <f ca="1">Y1981 * EXP(($E$3 - $C$13^2/2) * (Z$2-Y$2) + $C$13*SQRT(Z$2-Y$2)*U1981)</f>
        <v>109.18111395699985</v>
      </c>
      <c r="AA1981" s="52">
        <f ca="1">Z1981 * EXP(($E$3 - $C$13^2/2) * (AA$2-Z$2) + $C$13*SQRT(AA$2-Z$2)*V1981)</f>
        <v>80.828715209490994</v>
      </c>
      <c r="AB1981" s="52">
        <f ca="1">AA1981 * EXP(($E$3 - $C$13^2/2) * (AB$2-AA$2) + $C$13*SQRT(AB$2-AA$2)*W1981)</f>
        <v>103.95253324097784</v>
      </c>
      <c r="AC1981" s="52">
        <f ca="1">AB1981 * EXP(($E$3 - $C$13^2/2) * (AC$2-AB$2) + $C$13*SQRT(AC$2-AB$2)*X1981)</f>
        <v>100.84486648219803</v>
      </c>
      <c r="AD1981" s="47"/>
      <c r="AE1981" s="3" t="s">
        <v>46</v>
      </c>
      <c r="AF1981" s="52" t="b">
        <f t="shared" ref="AF1981" ca="1" si="2504">AF1979 &gt;= $B$4</f>
        <v>0</v>
      </c>
      <c r="AG1981" s="52" t="b">
        <f t="array" aca="1" ref="AG1981" ca="1">AND(AG1979 &gt;= $B$4, NOT(OR($AF1981:AF1981)))</f>
        <v>0</v>
      </c>
      <c r="AH1981" s="52" t="b">
        <f t="array" aca="1" ref="AH1981" ca="1">AND(AH1979 &gt;= $B$4, NOT(OR($AF1981:AG1981)))</f>
        <v>0</v>
      </c>
      <c r="AI1981" s="52" t="b">
        <f t="array" aca="1" ref="AI1981" ca="1">AND(AI1979 &gt;= $B$4, NOT(OR($AF1981:AH1981)))</f>
        <v>0</v>
      </c>
      <c r="AJ1981" s="52" t="b">
        <f t="array" aca="1" ref="AJ1981" ca="1">AND(AJ1979 &gt;= $B$4, NOT(OR($AF1981:AI1981)))</f>
        <v>0</v>
      </c>
      <c r="AK1981" s="73"/>
      <c r="AL1981" s="70"/>
    </row>
    <row r="1982" spans="7:38" ht="14.55" customHeight="1" x14ac:dyDescent="0.3">
      <c r="G1982" s="3">
        <v>1980</v>
      </c>
      <c r="H1982" s="58">
        <v>-1.4812513201454962</v>
      </c>
      <c r="I1982" s="58">
        <v>0.5914230342745026</v>
      </c>
      <c r="J1982" s="58">
        <v>-0.79737214627278485</v>
      </c>
      <c r="K1982" s="59">
        <v>-0.65053909255426778</v>
      </c>
      <c r="L1982" s="60">
        <f t="array" ref="L1982:O1982">TRANSPOSE(MMULT(Option!$B$25:$E$28, TRANSPOSE(H1982:K1982)))</f>
        <v>-1.4812513201454962</v>
      </c>
      <c r="M1982" s="60">
        <v>-5.0452363597524474E-2</v>
      </c>
      <c r="N1982" s="60">
        <v>-1.1379696060698428</v>
      </c>
      <c r="O1982" s="60">
        <v>-1.1503491274277471</v>
      </c>
      <c r="P1982" s="56" t="str">
        <f t="shared" si="2429"/>
        <v>396/5</v>
      </c>
      <c r="R1982" s="80"/>
      <c r="S1982" s="3" t="s">
        <v>30</v>
      </c>
      <c r="T1982" s="60">
        <f ca="1"/>
        <v>-0.13274477828197395</v>
      </c>
      <c r="U1982" s="60">
        <f ca="1"/>
        <v>-1.1652497430620998</v>
      </c>
      <c r="V1982" s="60">
        <f ca="1"/>
        <v>-0.26585944461182398</v>
      </c>
      <c r="W1982" s="60">
        <f ca="1"/>
        <v>0.62132350067238018</v>
      </c>
      <c r="X1982" s="60">
        <f ca="1"/>
        <v>-1.1826788496610008</v>
      </c>
      <c r="Y1982" s="52">
        <f ca="1">$B$14 * EXP(($E$3 - $C$14^2/2) * Y$2 + $C$14*SQRT(Y$2)*T1982)</f>
        <v>96.577592489378901</v>
      </c>
      <c r="Z1982" s="52">
        <f ca="1">Y1982 * EXP(($E$3 - $C$14^2/2) * (Z$2-Y$2) + $C$14*SQRT(Z$2-Y$2)*U1982)</f>
        <v>68.42729738454905</v>
      </c>
      <c r="AA1982" s="52">
        <f ca="1">Z1982 * EXP(($E$3 - $C$14^2/2) * (AA$2-Z$2) + $C$14*SQRT(AA$2-Z$2)*V1982)</f>
        <v>63.498354755533931</v>
      </c>
      <c r="AB1982" s="52">
        <f ca="1">AA1982 * EXP(($E$3 - $C$14^2/2) * (AB$2-AA$2) + $C$14*SQRT(AB$2-AA$2)*W1982)</f>
        <v>76.892707910411872</v>
      </c>
      <c r="AC1982" s="52">
        <f ca="1">AB1982 * EXP(($E$3 - $C$14^2/2) * (AC$2-AB$2) + $C$14*SQRT(AC$2-AB$2)*X1982)</f>
        <v>54.196015528270024</v>
      </c>
      <c r="AD1982" s="47"/>
      <c r="AE1982" s="3" t="s">
        <v>68</v>
      </c>
      <c r="AF1982" s="52" t="b">
        <f ca="1">AND(AF1979&gt;$B$3, NOT(OR($AF1981:AF1981)))</f>
        <v>0</v>
      </c>
      <c r="AG1982" s="52" t="b">
        <f ca="1">AND(AG1979&gt;$B$3, NOT(OR($AF1981:AG1981)))</f>
        <v>0</v>
      </c>
      <c r="AH1982" s="52" t="b">
        <f ca="1">AND(AH1979&gt;$B$3, NOT(OR($AF1981:AH1981)))</f>
        <v>0</v>
      </c>
      <c r="AI1982" s="52" t="b">
        <f ca="1">AND(AI1979&gt;$B$3, NOT(OR($AF1981:AI1981)))</f>
        <v>0</v>
      </c>
      <c r="AJ1982" s="52" t="b">
        <f ca="1">AND(AJ1979&gt;$B$3, NOT(OR($AF1981:AJ1981)))</f>
        <v>0</v>
      </c>
      <c r="AK1982" s="74"/>
      <c r="AL1982" s="70"/>
    </row>
    <row r="1983" spans="7:38" ht="14.55" customHeight="1" x14ac:dyDescent="0.3">
      <c r="G1983" s="3">
        <v>1981</v>
      </c>
      <c r="H1983" s="58">
        <v>-1.3624903341794081</v>
      </c>
      <c r="I1983" s="58">
        <v>-4.0188926282798951E-2</v>
      </c>
      <c r="J1983" s="58">
        <v>0.75990318772203391</v>
      </c>
      <c r="K1983" s="59">
        <v>1.2275912388861536</v>
      </c>
      <c r="L1983" s="60">
        <f t="array" ref="L1983:O1983">TRANSPOSE(MMULT(Option!$B$25:$E$28, TRANSPOSE(H1983:K1983)))</f>
        <v>-1.3624903341794081</v>
      </c>
      <c r="M1983" s="60">
        <v>-0.58182989302974852</v>
      </c>
      <c r="N1983" s="60">
        <v>0.11191055378167836</v>
      </c>
      <c r="O1983" s="60">
        <v>0.64404418201773628</v>
      </c>
      <c r="P1983" s="56" t="str">
        <f t="shared" si="2429"/>
        <v>397/1</v>
      </c>
      <c r="R1983" s="80">
        <v>496</v>
      </c>
      <c r="S1983" s="3" t="s">
        <v>28</v>
      </c>
      <c r="T1983" s="60">
        <f t="array" aca="1" ref="T1983:T1986" ca="1">TRANSPOSE(OFFSET($L$3, MATCH($R1983 &amp; "/" &amp; T$2, $P$3:$P$5002, 0) - 1, 0, 1, $E$1))</f>
        <v>0.90230712866532026</v>
      </c>
      <c r="U1983" s="60">
        <f t="array" aca="1" ref="U1983:U1986" ca="1">TRANSPOSE(OFFSET($L$3, MATCH($R1983 &amp; "/" &amp; U$2, $P$3:$P$5002, 0) - 1, 0, 1, $E$1))</f>
        <v>0.52245909117706413</v>
      </c>
      <c r="V1983" s="60">
        <f t="array" aca="1" ref="V1983:V1986" ca="1">TRANSPOSE(OFFSET($L$3, MATCH($R1983 &amp; "/" &amp; V$2, $P$3:$P$5002, 0) - 1, 0, 1, $E$1))</f>
        <v>-0.88194580656501609</v>
      </c>
      <c r="W1983" s="60">
        <f t="array" aca="1" ref="W1983:W1986" ca="1">TRANSPOSE(OFFSET($L$3, MATCH($R1983 &amp; "/" &amp; W$2, $P$3:$P$5002, 0) - 1, 0, 1, $E$1))</f>
        <v>0.95487143294648802</v>
      </c>
      <c r="X1983" s="60">
        <f t="array" aca="1" ref="X1983:X1986" ca="1">TRANSPOSE(OFFSET($L$3, MATCH($R1983 &amp; "/" &amp; X$2, $P$3:$P$5002, 0) - 1, 0, 1, $E$1))</f>
        <v>0.68106788654315076</v>
      </c>
      <c r="Y1983" s="52">
        <f ca="1">$B$11 * EXP(($E$3 - $C$11^2/2) * Y$2 + $C$11*SQRT(Y$2)*T1983)</f>
        <v>131.74422119838715</v>
      </c>
      <c r="Z1983" s="52">
        <f ca="1">Y1983 * EXP(($E$3 - $C$11^2/2) * (Z$2-Y$2) + $C$11*SQRT(Z$2-Y$2)*U1983)</f>
        <v>154.87216767058248</v>
      </c>
      <c r="AA1983" s="52">
        <f ca="1">Z1983 * EXP(($E$3 - $C$11^2/2) * (AA$2-Z$2) + $C$11*SQRT(AA$2-Z$2)*V1983)</f>
        <v>119.46414804183188</v>
      </c>
      <c r="AB1983" s="52">
        <f ca="1">AA1983 * EXP(($E$3 - $C$11^2/2) * (AB$2-AA$2) + $C$11*SQRT(AB$2-AA$2)*W1983)</f>
        <v>159.88866669210989</v>
      </c>
      <c r="AC1983" s="52">
        <f ca="1">AB1983 * EXP(($E$3 - $C$11^2/2) * (AC$2-AB$2) + $C$11*SQRT(AC$2-AB$2)*X1983)</f>
        <v>197.11712709018104</v>
      </c>
      <c r="AD1983" s="47"/>
      <c r="AE1983" s="3" t="s">
        <v>69</v>
      </c>
      <c r="AF1983" s="20" cm="1">
        <f t="array" aca="1" ref="AF1983" ca="1">MIN(Y1983:Y1986 / $D$11:$D$14)</f>
        <v>1.2906227846349183</v>
      </c>
      <c r="AG1983" s="20" cm="1">
        <f t="array" aca="1" ref="AG1983" ca="1">MIN(Z1983:Z1986 / $D$11:$D$14)</f>
        <v>1.1019672444875852</v>
      </c>
      <c r="AH1983" s="20" cm="1">
        <f t="array" aca="1" ref="AH1983" ca="1">MIN(AA1983:AA1986 / $D$11:$D$14)</f>
        <v>1.0237892948674361</v>
      </c>
      <c r="AI1983" s="20" cm="1">
        <f t="array" aca="1" ref="AI1983" ca="1">MIN(AB1983:AB1986 / $D$11:$D$14)</f>
        <v>1.1970336284752294</v>
      </c>
      <c r="AJ1983" s="20" cm="1">
        <f t="array" aca="1" ref="AJ1983" ca="1">MIN(AC1983:AC1986 / $D$11:$D$14)</f>
        <v>1.9602652018882767</v>
      </c>
      <c r="AK1983" s="72">
        <f t="array" aca="1" ref="AK1983" ca="1">SUMPRODUCT(AF1984:AJ1984, EXP(-$E$3*$AF$2:$AJ$2))</f>
        <v>134806.6658030932</v>
      </c>
      <c r="AL1983" s="70">
        <f ca="1">MAX(AC1984 - $D$11, 0) * EXP(-$E$2*$E$3)</f>
        <v>74.785529118681069</v>
      </c>
    </row>
    <row r="1984" spans="7:38" ht="14.55" customHeight="1" x14ac:dyDescent="0.3">
      <c r="G1984" s="3">
        <v>1982</v>
      </c>
      <c r="H1984" s="58">
        <v>0.96714070075943226</v>
      </c>
      <c r="I1984" s="58">
        <v>-0.13713368292082526</v>
      </c>
      <c r="J1984" s="58">
        <v>1.4285776474691063</v>
      </c>
      <c r="K1984" s="59">
        <v>-0.72068395534441876</v>
      </c>
      <c r="L1984" s="60">
        <f t="array" ref="L1984:O1984">TRANSPOSE(MMULT(Option!$B$25:$E$28, TRANSPOSE(H1984:K1984)))</f>
        <v>0.96714070075943226</v>
      </c>
      <c r="M1984" s="60">
        <v>0.26117118384122207</v>
      </c>
      <c r="N1984" s="60">
        <v>1.6056803800830144</v>
      </c>
      <c r="O1984" s="60">
        <v>1.2619190677835013E-2</v>
      </c>
      <c r="P1984" s="56" t="str">
        <f t="shared" si="2429"/>
        <v>397/2</v>
      </c>
      <c r="R1984" s="80"/>
      <c r="S1984" s="3" t="s">
        <v>29</v>
      </c>
      <c r="T1984" s="60">
        <f ca="1"/>
        <v>1.2578764308882273</v>
      </c>
      <c r="U1984" s="60">
        <f ca="1"/>
        <v>-0.96755314224326516</v>
      </c>
      <c r="V1984" s="60">
        <f ca="1"/>
        <v>-0.26195415960023494</v>
      </c>
      <c r="W1984" s="60">
        <f ca="1"/>
        <v>0.50445260477352782</v>
      </c>
      <c r="X1984" s="60">
        <f ca="1"/>
        <v>1.6274441700987552</v>
      </c>
      <c r="Y1984" s="52">
        <f ca="1">$B$12 * EXP(($E$3 - $C$12^2/2) * Y$2 + $C$12*SQRT(Y$2)*T1984)</f>
        <v>146.57439499890606</v>
      </c>
      <c r="Z1984" s="52">
        <f ca="1">Y1984 * EXP(($E$3 - $C$12^2/2) * (Z$2-Y$2) + $C$12*SQRT(Z$2-Y$2)*U1984)</f>
        <v>110.19672444875852</v>
      </c>
      <c r="AA1984" s="52">
        <f ca="1">Z1984 * EXP(($E$3 - $C$12^2/2) * (AA$2-Z$2) + $C$12*SQRT(AA$2-Z$2)*V1984)</f>
        <v>102.3789294867436</v>
      </c>
      <c r="AB1984" s="52">
        <f ca="1">AA1984 * EXP(($E$3 - $C$12^2/2) * (AB$2-AA$2) + $C$12*SQRT(AB$2-AA$2)*W1984)</f>
        <v>119.70336284752294</v>
      </c>
      <c r="AC1984" s="52">
        <f ca="1">AB1984 * EXP(($E$3 - $C$12^2/2) * (AC$2-AB$2) + $C$12*SQRT(AC$2-AB$2)*X1984)</f>
        <v>196.02652018882767</v>
      </c>
      <c r="AD1984" s="47"/>
      <c r="AE1984" s="3" t="s">
        <v>47</v>
      </c>
      <c r="AF1984" s="64">
        <f t="shared" ref="AF1984" ca="1" si="2505">($B$5*AF1986 + (1 + $B$6)*AF1985)*$B$2</f>
        <v>15000</v>
      </c>
      <c r="AG1984" s="64">
        <f t="shared" ref="AG1984" ca="1" si="2506">($B$5*AG1986 + (1 + $B$6)*AG1985)*$B$2</f>
        <v>15000</v>
      </c>
      <c r="AH1984" s="64">
        <f t="shared" ref="AH1984" ca="1" si="2507">($B$5*AH1986 + (1 + $B$6)*AH1985)*$B$2</f>
        <v>15000</v>
      </c>
      <c r="AI1984" s="64">
        <f t="shared" ref="AI1984" ca="1" si="2508">($B$5*AI1986 + (1 + $B$6)*AI1985)*$B$2</f>
        <v>15000</v>
      </c>
      <c r="AJ1984" s="64" cm="1">
        <f t="array" aca="1" ref="AJ1984" ca="1">($B$5*AJ1986 + (1 + $B$6)*AJ1985 + AND(NOT(AF1985:AJ1985)))*$B$2</f>
        <v>105000</v>
      </c>
      <c r="AK1984" s="73"/>
      <c r="AL1984" s="70"/>
    </row>
    <row r="1985" spans="7:38" ht="14.55" customHeight="1" x14ac:dyDescent="0.3">
      <c r="G1985" s="3">
        <v>1983</v>
      </c>
      <c r="H1985" s="58">
        <v>-0.43921073604904187</v>
      </c>
      <c r="I1985" s="58">
        <v>0.55706483685534969</v>
      </c>
      <c r="J1985" s="58">
        <v>-1.0115694537022761</v>
      </c>
      <c r="K1985" s="59">
        <v>-1.3030581851744436</v>
      </c>
      <c r="L1985" s="60">
        <f t="array" ref="L1985:O1985">TRANSPOSE(MMULT(Option!$B$25:$E$28, TRANSPOSE(H1985:K1985)))</f>
        <v>-0.43921073604904187</v>
      </c>
      <c r="M1985" s="60">
        <v>0.33487406195795644</v>
      </c>
      <c r="N1985" s="60">
        <v>-0.91828211160624185</v>
      </c>
      <c r="O1985" s="60">
        <v>-1.3431209825171184</v>
      </c>
      <c r="P1985" s="56" t="str">
        <f t="shared" si="2429"/>
        <v>397/3</v>
      </c>
      <c r="R1985" s="80"/>
      <c r="S1985" s="3" t="s">
        <v>31</v>
      </c>
      <c r="T1985" s="60">
        <f ca="1"/>
        <v>0.83374960220051664</v>
      </c>
      <c r="U1985" s="60">
        <f ca="1"/>
        <v>0.8481678318667677</v>
      </c>
      <c r="V1985" s="60">
        <f ca="1"/>
        <v>0.21560321513101555</v>
      </c>
      <c r="W1985" s="60">
        <f ca="1"/>
        <v>1.3180790303593697</v>
      </c>
      <c r="X1985" s="60">
        <f ca="1"/>
        <v>-9.2606770316926879E-2</v>
      </c>
      <c r="Y1985" s="52">
        <f ca="1">$B$13 * EXP(($E$3 - $C$13^2/2) * Y$2 + $C$13*SQRT(Y$2)*T1985)</f>
        <v>129.06227846349182</v>
      </c>
      <c r="Z1985" s="52">
        <f ca="1">Y1985 * EXP(($E$3 - $C$13^2/2) * (Z$2-Y$2) + $C$13*SQRT(Z$2-Y$2)*U1985)</f>
        <v>167.29277417050221</v>
      </c>
      <c r="AA1985" s="52">
        <f ca="1">Z1985 * EXP(($E$3 - $C$13^2/2) * (AA$2-Z$2) + $C$13*SQRT(AA$2-Z$2)*V1985)</f>
        <v>179.36563583510298</v>
      </c>
      <c r="AB1985" s="52">
        <f ca="1">AA1985 * EXP(($E$3 - $C$13^2/2) * (AB$2-AA$2) + $C$13*SQRT(AB$2-AA$2)*W1985)</f>
        <v>267.69548643644708</v>
      </c>
      <c r="AC1985" s="52">
        <f ca="1">AB1985 * EXP(($E$3 - $C$13^2/2) * (AC$2-AB$2) + $C$13*SQRT(AC$2-AB$2)*X1985)</f>
        <v>261.66578475886018</v>
      </c>
      <c r="AD1985" s="47"/>
      <c r="AE1985" s="3" t="s">
        <v>46</v>
      </c>
      <c r="AF1985" s="52" t="b">
        <f t="shared" ref="AF1985" ca="1" si="2509">AF1983 &gt;= $B$4</f>
        <v>0</v>
      </c>
      <c r="AG1985" s="52" t="b">
        <f t="array" aca="1" ref="AG1985" ca="1">AND(AG1983 &gt;= $B$4, NOT(OR($AF1985:AF1985)))</f>
        <v>0</v>
      </c>
      <c r="AH1985" s="52" t="b">
        <f t="array" aca="1" ref="AH1985" ca="1">AND(AH1983 &gt;= $B$4, NOT(OR($AF1985:AG1985)))</f>
        <v>0</v>
      </c>
      <c r="AI1985" s="52" t="b">
        <f t="array" aca="1" ref="AI1985" ca="1">AND(AI1983 &gt;= $B$4, NOT(OR($AF1985:AH1985)))</f>
        <v>0</v>
      </c>
      <c r="AJ1985" s="52" t="b">
        <f t="array" aca="1" ref="AJ1985" ca="1">AND(AJ1983 &gt;= $B$4, NOT(OR($AF1985:AI1985)))</f>
        <v>1</v>
      </c>
      <c r="AK1985" s="73"/>
      <c r="AL1985" s="70"/>
    </row>
    <row r="1986" spans="7:38" ht="14.55" customHeight="1" x14ac:dyDescent="0.3">
      <c r="G1986" s="3">
        <v>1984</v>
      </c>
      <c r="H1986" s="58">
        <v>-0.23080311032288342</v>
      </c>
      <c r="I1986" s="58">
        <v>2.4691190123808213</v>
      </c>
      <c r="J1986" s="58">
        <v>-1.3171694480780491</v>
      </c>
      <c r="K1986" s="59">
        <v>-0.81194110574153788</v>
      </c>
      <c r="L1986" s="60">
        <f t="array" ref="L1986:O1986">TRANSPOSE(MMULT(Option!$B$25:$E$28, TRANSPOSE(H1986:K1986)))</f>
        <v>-0.23080311032288342</v>
      </c>
      <c r="M1986" s="60">
        <v>2.1706637106887903</v>
      </c>
      <c r="N1986" s="60">
        <v>-0.60263729859962201</v>
      </c>
      <c r="O1986" s="60">
        <v>-0.3981440891693982</v>
      </c>
      <c r="P1986" s="56" t="str">
        <f t="shared" si="2429"/>
        <v>397/4</v>
      </c>
      <c r="R1986" s="80"/>
      <c r="S1986" s="3" t="s">
        <v>30</v>
      </c>
      <c r="T1986" s="60">
        <f ca="1"/>
        <v>1.669411128762281</v>
      </c>
      <c r="U1986" s="60">
        <f ca="1"/>
        <v>0.63725790923777637</v>
      </c>
      <c r="V1986" s="60">
        <f ca="1"/>
        <v>0.86430820332141423</v>
      </c>
      <c r="W1986" s="60">
        <f ca="1"/>
        <v>-0.63861523782802965</v>
      </c>
      <c r="X1986" s="60">
        <f ca="1"/>
        <v>1.126048037423363</v>
      </c>
      <c r="Y1986" s="52">
        <f ca="1">$B$14 * EXP(($E$3 - $C$14^2/2) * Y$2 + $C$14*SQRT(Y$2)*T1986)</f>
        <v>165.83503424252396</v>
      </c>
      <c r="Z1986" s="52">
        <f ca="1">Y1986 * EXP(($E$3 - $C$14^2/2) * (Z$2-Y$2) + $C$14*SQRT(Z$2-Y$2)*U1986)</f>
        <v>201.7785678529435</v>
      </c>
      <c r="AA1986" s="52">
        <f ca="1">Z1986 * EXP(($E$3 - $C$14^2/2) * (AA$2-Z$2) + $C$14*SQRT(AA$2-Z$2)*V1986)</f>
        <v>262.81841550742365</v>
      </c>
      <c r="AB1986" s="52">
        <f ca="1">AA1986 * EXP(($E$3 - $C$14^2/2) * (AB$2-AA$2) + $C$14*SQRT(AB$2-AA$2)*W1986)</f>
        <v>218.08366793753515</v>
      </c>
      <c r="AC1986" s="52">
        <f ca="1">AB1986 * EXP(($E$3 - $C$14^2/2) * (AC$2-AB$2) + $C$14*SQRT(AC$2-AB$2)*X1986)</f>
        <v>307.25966310822048</v>
      </c>
      <c r="AD1986" s="47"/>
      <c r="AE1986" s="3" t="s">
        <v>68</v>
      </c>
      <c r="AF1986" s="52" t="b">
        <f ca="1">AND(AF1983&gt;$B$3, NOT(OR($AF1985:AF1985)))</f>
        <v>1</v>
      </c>
      <c r="AG1986" s="52" t="b">
        <f ca="1">AND(AG1983&gt;$B$3, NOT(OR($AF1985:AG1985)))</f>
        <v>1</v>
      </c>
      <c r="AH1986" s="52" t="b">
        <f ca="1">AND(AH1983&gt;$B$3, NOT(OR($AF1985:AH1985)))</f>
        <v>1</v>
      </c>
      <c r="AI1986" s="52" t="b">
        <f ca="1">AND(AI1983&gt;$B$3, NOT(OR($AF1985:AI1985)))</f>
        <v>1</v>
      </c>
      <c r="AJ1986" s="52" t="b">
        <f ca="1">AND(AJ1983&gt;$B$3, NOT(OR($AF1985:AJ1985)))</f>
        <v>0</v>
      </c>
      <c r="AK1986" s="74"/>
      <c r="AL1986" s="70"/>
    </row>
    <row r="1987" spans="7:38" ht="14.55" customHeight="1" x14ac:dyDescent="0.3">
      <c r="G1987" s="3">
        <v>1985</v>
      </c>
      <c r="H1987" s="58">
        <v>-0.55318213642867187</v>
      </c>
      <c r="I1987" s="58">
        <v>1.5344046886982479</v>
      </c>
      <c r="J1987" s="58">
        <v>0.67119141189472864</v>
      </c>
      <c r="K1987" s="59">
        <v>0.25139946847265687</v>
      </c>
      <c r="L1987" s="60">
        <f t="array" ref="L1987:O1987">TRANSPOSE(MMULT(Option!$B$25:$E$28, TRANSPOSE(H1987:K1987)))</f>
        <v>-0.55318213642867187</v>
      </c>
      <c r="M1987" s="60">
        <v>1.1850322719595057</v>
      </c>
      <c r="N1987" s="60">
        <v>0.77004278319911201</v>
      </c>
      <c r="O1987" s="60">
        <v>0.52681740256337029</v>
      </c>
      <c r="P1987" s="56" t="str">
        <f t="shared" si="2429"/>
        <v>397/5</v>
      </c>
      <c r="R1987" s="80">
        <v>497</v>
      </c>
      <c r="S1987" s="3" t="s">
        <v>28</v>
      </c>
      <c r="T1987" s="60">
        <f t="array" aca="1" ref="T1987:T1990" ca="1">TRANSPOSE(OFFSET($L$3, MATCH($R1987 &amp; "/" &amp; T$2, $P$3:$P$5002, 0) - 1, 0, 1, $E$1))</f>
        <v>-0.50163187878482818</v>
      </c>
      <c r="U1987" s="60">
        <f t="array" aca="1" ref="U1987:U1990" ca="1">TRANSPOSE(OFFSET($L$3, MATCH($R1987 &amp; "/" &amp; U$2, $P$3:$P$5002, 0) - 1, 0, 1, $E$1))</f>
        <v>-1.4624005904785968</v>
      </c>
      <c r="V1987" s="60">
        <f t="array" aca="1" ref="V1987:V1990" ca="1">TRANSPOSE(OFFSET($L$3, MATCH($R1987 &amp; "/" &amp; V$2, $P$3:$P$5002, 0) - 1, 0, 1, $E$1))</f>
        <v>0.3267462721099384</v>
      </c>
      <c r="W1987" s="60">
        <f t="array" aca="1" ref="W1987:W1990" ca="1">TRANSPOSE(OFFSET($L$3, MATCH($R1987 &amp; "/" &amp; W$2, $P$3:$P$5002, 0) - 1, 0, 1, $E$1))</f>
        <v>-1.9722510804436688</v>
      </c>
      <c r="X1987" s="60">
        <f t="array" aca="1" ref="X1987:X1990" ca="1">TRANSPOSE(OFFSET($L$3, MATCH($R1987 &amp; "/" &amp; X$2, $P$3:$P$5002, 0) - 1, 0, 1, $E$1))</f>
        <v>0.83797847522090207</v>
      </c>
      <c r="Y1987" s="52">
        <f ca="1">$B$11 * EXP(($E$3 - $C$11^2/2) * Y$2 + $C$11*SQRT(Y$2)*T1987)</f>
        <v>86.459891329631873</v>
      </c>
      <c r="Z1987" s="52">
        <f ca="1">Y1987 * EXP(($E$3 - $C$11^2/2) * (Z$2-Y$2) + $C$11*SQRT(Z$2-Y$2)*U1987)</f>
        <v>56.034100628941353</v>
      </c>
      <c r="AA1987" s="52">
        <f ca="1">Z1987 * EXP(($E$3 - $C$11^2/2) * (AA$2-Z$2) + $C$11*SQRT(AA$2-Z$2)*V1987)</f>
        <v>62.114802547686239</v>
      </c>
      <c r="AB1987" s="52">
        <f ca="1">AA1987 * EXP(($E$3 - $C$11^2/2) * (AB$2-AA$2) + $C$11*SQRT(AB$2-AA$2)*W1987)</f>
        <v>34.546595351474004</v>
      </c>
      <c r="AC1987" s="52">
        <f ca="1">AB1987 * EXP(($E$3 - $C$11^2/2) * (AC$2-AB$2) + $C$11*SQRT(AC$2-AB$2)*X1987)</f>
        <v>44.643224338745505</v>
      </c>
      <c r="AD1987" s="47"/>
      <c r="AE1987" s="3" t="s">
        <v>69</v>
      </c>
      <c r="AF1987" s="20" cm="1">
        <f t="array" aca="1" ref="AF1987" ca="1">MIN(Y1987:Y1990 / $D$11:$D$14)</f>
        <v>0.86459891329631877</v>
      </c>
      <c r="AG1987" s="20" cm="1">
        <f t="array" aca="1" ref="AG1987" ca="1">MIN(Z1987:Z1990 / $D$11:$D$14)</f>
        <v>0.56034100628941352</v>
      </c>
      <c r="AH1987" s="20" cm="1">
        <f t="array" aca="1" ref="AH1987" ca="1">MIN(AA1987:AA1990 / $D$11:$D$14)</f>
        <v>0.62114802547686243</v>
      </c>
      <c r="AI1987" s="20" cm="1">
        <f t="array" aca="1" ref="AI1987" ca="1">MIN(AB1987:AB1990 / $D$11:$D$14)</f>
        <v>0.34546595351474002</v>
      </c>
      <c r="AJ1987" s="20" cm="1">
        <f t="array" aca="1" ref="AJ1987" ca="1">MIN(AC1987:AC1990 / $D$11:$D$14)</f>
        <v>0.44643224338745502</v>
      </c>
      <c r="AK1987" s="72">
        <f t="array" aca="1" ref="AK1987" ca="1">SUMPRODUCT(AF1988:AJ1988, EXP(-$E$3*$AF$2:$AJ$2))</f>
        <v>92148.519674651194</v>
      </c>
      <c r="AL1987" s="70">
        <f ca="1">MAX(AC1988 - $D$11, 0) * EXP(-$E$2*$E$3)</f>
        <v>0</v>
      </c>
    </row>
    <row r="1988" spans="7:38" ht="14.55" customHeight="1" x14ac:dyDescent="0.3">
      <c r="G1988" s="3">
        <v>1986</v>
      </c>
      <c r="H1988" s="58">
        <v>-0.61482662444732394</v>
      </c>
      <c r="I1988" s="58">
        <v>-1.6346671236959707</v>
      </c>
      <c r="J1988" s="58">
        <v>0.49430453301227195</v>
      </c>
      <c r="K1988" s="59">
        <v>0.39927632853361184</v>
      </c>
      <c r="L1988" s="60">
        <f t="array" ref="L1988:O1988">TRANSPOSE(MMULT(Option!$B$25:$E$28, TRANSPOSE(H1988:K1988)))</f>
        <v>-0.61482662444732394</v>
      </c>
      <c r="M1988" s="60">
        <v>-1.7441278158574349</v>
      </c>
      <c r="N1988" s="60">
        <v>-0.23983433610129673</v>
      </c>
      <c r="O1988" s="60">
        <v>-0.2355887967678067</v>
      </c>
      <c r="P1988" s="56" t="str">
        <f t="shared" ref="P1988:P2051" si="2510">(QUOTIENT(G1988 - 1, $E$2) + 1) &amp; "/" &amp; MOD(G1988 -1, $E$2) + 1</f>
        <v>398/1</v>
      </c>
      <c r="R1988" s="80"/>
      <c r="S1988" s="3" t="s">
        <v>29</v>
      </c>
      <c r="T1988" s="60">
        <f ca="1"/>
        <v>0.26372711313726671</v>
      </c>
      <c r="U1988" s="60">
        <f ca="1"/>
        <v>-0.31150402847841346</v>
      </c>
      <c r="V1988" s="60">
        <f ca="1"/>
        <v>0.29654733501119485</v>
      </c>
      <c r="W1988" s="60">
        <f ca="1"/>
        <v>-0.73017461984111076</v>
      </c>
      <c r="X1988" s="60">
        <f ca="1"/>
        <v>0.32637483726730376</v>
      </c>
      <c r="Y1988" s="52">
        <f ca="1">$B$12 * EXP(($E$3 - $C$12^2/2) * Y$2 + $C$12*SQRT(Y$2)*T1988)</f>
        <v>108.77573872861642</v>
      </c>
      <c r="Z1988" s="52">
        <f ca="1">Y1988 * EXP(($E$3 - $C$12^2/2) * (Z$2-Y$2) + $C$12*SQRT(Z$2-Y$2)*U1988)</f>
        <v>99.567629962078712</v>
      </c>
      <c r="AA1988" s="52">
        <f ca="1">Z1988 * EXP(($E$3 - $C$12^2/2) * (AA$2-Z$2) + $C$12*SQRT(AA$2-Z$2)*V1988)</f>
        <v>109.37707455841316</v>
      </c>
      <c r="AB1988" s="52">
        <f ca="1">AA1988 * EXP(($E$3 - $C$12^2/2) * (AB$2-AA$2) + $C$12*SQRT(AB$2-AA$2)*W1988)</f>
        <v>88.300778661694821</v>
      </c>
      <c r="AC1988" s="52">
        <f ca="1">AB1988 * EXP(($E$3 - $C$12^2/2) * (AC$2-AB$2) + $C$12*SQRT(AC$2-AB$2)*X1988)</f>
        <v>97.87208560052845</v>
      </c>
      <c r="AD1988" s="47"/>
      <c r="AE1988" s="3" t="s">
        <v>47</v>
      </c>
      <c r="AF1988" s="64">
        <f t="shared" ref="AF1988" ca="1" si="2511">($B$5*AF1990 + (1 + $B$6)*AF1989)*$B$2</f>
        <v>15000</v>
      </c>
      <c r="AG1988" s="64">
        <f t="shared" ref="AG1988" ca="1" si="2512">($B$5*AG1990 + (1 + $B$6)*AG1989)*$B$2</f>
        <v>0</v>
      </c>
      <c r="AH1988" s="64">
        <f t="shared" ref="AH1988" ca="1" si="2513">($B$5*AH1990 + (1 + $B$6)*AH1989)*$B$2</f>
        <v>0</v>
      </c>
      <c r="AI1988" s="64">
        <f t="shared" ref="AI1988" ca="1" si="2514">($B$5*AI1990 + (1 + $B$6)*AI1989)*$B$2</f>
        <v>0</v>
      </c>
      <c r="AJ1988" s="64" cm="1">
        <f t="array" aca="1" ref="AJ1988" ca="1">($B$5*AJ1990 + (1 + $B$6)*AJ1989 + AND(NOT(AF1989:AJ1989)))*$B$2</f>
        <v>100000</v>
      </c>
      <c r="AK1988" s="73"/>
      <c r="AL1988" s="70"/>
    </row>
    <row r="1989" spans="7:38" ht="14.55" customHeight="1" x14ac:dyDescent="0.3">
      <c r="G1989" s="3">
        <v>1987</v>
      </c>
      <c r="H1989" s="58">
        <v>2.6943620743809098</v>
      </c>
      <c r="I1989" s="58">
        <v>0.79938006796360583</v>
      </c>
      <c r="J1989" s="58">
        <v>1.0666879057465382</v>
      </c>
      <c r="K1989" s="59">
        <v>6.2032083822517271E-2</v>
      </c>
      <c r="L1989" s="60">
        <f t="array" ref="L1989:O1989">TRANSPOSE(MMULT(Option!$B$25:$E$28, TRANSPOSE(H1989:K1989)))</f>
        <v>2.6943620743809098</v>
      </c>
      <c r="M1989" s="60">
        <v>1.8103887638487974</v>
      </c>
      <c r="N1989" s="60">
        <v>2.2239543925938587</v>
      </c>
      <c r="O1989" s="60">
        <v>1.5483889320078694</v>
      </c>
      <c r="P1989" s="56" t="str">
        <f t="shared" si="2510"/>
        <v>398/2</v>
      </c>
      <c r="R1989" s="80"/>
      <c r="S1989" s="3" t="s">
        <v>31</v>
      </c>
      <c r="T1989" s="60">
        <f ca="1"/>
        <v>1.1504796805879947</v>
      </c>
      <c r="U1989" s="60">
        <f ca="1"/>
        <v>-1.6427395700704794</v>
      </c>
      <c r="V1989" s="60">
        <f ca="1"/>
        <v>-0.26994043389368805</v>
      </c>
      <c r="W1989" s="60">
        <f ca="1"/>
        <v>-0.61135060827777965</v>
      </c>
      <c r="X1989" s="60">
        <f ca="1"/>
        <v>-0.24875458010753615</v>
      </c>
      <c r="Y1989" s="52">
        <f ca="1">$B$13 * EXP(($E$3 - $C$13^2/2) * Y$2 + $C$13*SQRT(Y$2)*T1989)</f>
        <v>141.92717730341138</v>
      </c>
      <c r="Z1989" s="52">
        <f ca="1">Y1989 * EXP(($E$3 - $C$13^2/2) * (Z$2-Y$2) + $C$13*SQRT(Z$2-Y$2)*U1989)</f>
        <v>87.137925957968719</v>
      </c>
      <c r="AA1989" s="52">
        <f ca="1">Z1989 * EXP(($E$3 - $C$13^2/2) * (AA$2-Z$2) + $C$13*SQRT(AA$2-Z$2)*V1989)</f>
        <v>80.762285179381522</v>
      </c>
      <c r="AB1989" s="52">
        <f ca="1">AA1989 * EXP(($E$3 - $C$13^2/2) * (AB$2-AA$2) + $C$13*SQRT(AB$2-AA$2)*W1989)</f>
        <v>67.566000577619178</v>
      </c>
      <c r="AC1989" s="52">
        <f ca="1">AB1989 * EXP(($E$3 - $C$13^2/2) * (AC$2-AB$2) + $C$13*SQRT(AC$2-AB$2)*X1989)</f>
        <v>63.021663506100097</v>
      </c>
      <c r="AD1989" s="47"/>
      <c r="AE1989" s="3" t="s">
        <v>46</v>
      </c>
      <c r="AF1989" s="52" t="b">
        <f t="shared" ref="AF1989" ca="1" si="2515">AF1987 &gt;= $B$4</f>
        <v>0</v>
      </c>
      <c r="AG1989" s="52" t="b">
        <f t="array" aca="1" ref="AG1989" ca="1">AND(AG1987 &gt;= $B$4, NOT(OR($AF1989:AF1989)))</f>
        <v>0</v>
      </c>
      <c r="AH1989" s="52" t="b">
        <f t="array" aca="1" ref="AH1989" ca="1">AND(AH1987 &gt;= $B$4, NOT(OR($AF1989:AG1989)))</f>
        <v>0</v>
      </c>
      <c r="AI1989" s="52" t="b">
        <f t="array" aca="1" ref="AI1989" ca="1">AND(AI1987 &gt;= $B$4, NOT(OR($AF1989:AH1989)))</f>
        <v>0</v>
      </c>
      <c r="AJ1989" s="52" t="b">
        <f t="array" aca="1" ref="AJ1989" ca="1">AND(AJ1987 &gt;= $B$4, NOT(OR($AF1989:AI1989)))</f>
        <v>0</v>
      </c>
      <c r="AK1989" s="73"/>
      <c r="AL1989" s="70"/>
    </row>
    <row r="1990" spans="7:38" ht="14.55" customHeight="1" x14ac:dyDescent="0.3">
      <c r="G1990" s="3">
        <v>1988</v>
      </c>
      <c r="H1990" s="58">
        <v>-0.50318078240368058</v>
      </c>
      <c r="I1990" s="58">
        <v>-0.24655240755777022</v>
      </c>
      <c r="J1990" s="58">
        <v>-0.76084722250213266</v>
      </c>
      <c r="K1990" s="59">
        <v>-1.4551261191479987E-2</v>
      </c>
      <c r="L1990" s="60">
        <f t="array" ref="L1990:O1990">TRANSPOSE(MMULT(Option!$B$25:$E$28, TRANSPOSE(H1990:K1990)))</f>
        <v>-0.50318078240368058</v>
      </c>
      <c r="M1990" s="60">
        <v>-0.42724132704288909</v>
      </c>
      <c r="N1990" s="60">
        <v>-0.93409466236157368</v>
      </c>
      <c r="O1990" s="60">
        <v>-0.4267980160229739</v>
      </c>
      <c r="P1990" s="56" t="str">
        <f t="shared" si="2510"/>
        <v>398/3</v>
      </c>
      <c r="R1990" s="80"/>
      <c r="S1990" s="3" t="s">
        <v>30</v>
      </c>
      <c r="T1990" s="60">
        <f ca="1"/>
        <v>1.7109075021052691</v>
      </c>
      <c r="U1990" s="60">
        <f ca="1"/>
        <v>-0.96720899869339894</v>
      </c>
      <c r="V1990" s="60">
        <f ca="1"/>
        <v>-0.53232623857688965</v>
      </c>
      <c r="W1990" s="60">
        <f ca="1"/>
        <v>0.31787793839455847</v>
      </c>
      <c r="X1990" s="60">
        <f ca="1"/>
        <v>-3.2600907374472576E-2</v>
      </c>
      <c r="Y1990" s="52">
        <f ca="1">$B$14 * EXP(($E$3 - $C$14^2/2) * Y$2 + $C$14*SQRT(Y$2)*T1990)</f>
        <v>167.91240365696325</v>
      </c>
      <c r="Z1990" s="52">
        <f ca="1">Y1990 * EXP(($E$3 - $C$14^2/2) * (Z$2-Y$2) + $C$14*SQRT(Z$2-Y$2)*U1990)</f>
        <v>126.2519782085912</v>
      </c>
      <c r="AA1990" s="52">
        <f ca="1">Z1990 * EXP(($E$3 - $C$14^2/2) * (AA$2-Z$2) + $C$14*SQRT(AA$2-Z$2)*V1990)</f>
        <v>108.15678262790121</v>
      </c>
      <c r="AB1990" s="52">
        <f ca="1">AA1990 * EXP(($E$3 - $C$14^2/2) * (AB$2-AA$2) + $C$14*SQRT(AB$2-AA$2)*W1990)</f>
        <v>119.57517426760705</v>
      </c>
      <c r="AC1990" s="52">
        <f ca="1">AB1990 * EXP(($E$3 - $C$14^2/2) * (AC$2-AB$2) + $C$14*SQRT(AC$2-AB$2)*X1990)</f>
        <v>119.00493641672132</v>
      </c>
      <c r="AD1990" s="47"/>
      <c r="AE1990" s="3" t="s">
        <v>68</v>
      </c>
      <c r="AF1990" s="52" t="b">
        <f ca="1">AND(AF1987&gt;$B$3, NOT(OR($AF1989:AF1989)))</f>
        <v>1</v>
      </c>
      <c r="AG1990" s="52" t="b">
        <f ca="1">AND(AG1987&gt;$B$3, NOT(OR($AF1989:AG1989)))</f>
        <v>0</v>
      </c>
      <c r="AH1990" s="52" t="b">
        <f ca="1">AND(AH1987&gt;$B$3, NOT(OR($AF1989:AH1989)))</f>
        <v>0</v>
      </c>
      <c r="AI1990" s="52" t="b">
        <f ca="1">AND(AI1987&gt;$B$3, NOT(OR($AF1989:AI1989)))</f>
        <v>0</v>
      </c>
      <c r="AJ1990" s="52" t="b">
        <f ca="1">AND(AJ1987&gt;$B$3, NOT(OR($AF1989:AJ1989)))</f>
        <v>0</v>
      </c>
      <c r="AK1990" s="74"/>
      <c r="AL1990" s="70"/>
    </row>
    <row r="1991" spans="7:38" ht="14.55" customHeight="1" x14ac:dyDescent="0.3">
      <c r="G1991" s="3">
        <v>1989</v>
      </c>
      <c r="H1991" s="58">
        <v>-0.54973006030815674</v>
      </c>
      <c r="I1991" s="58">
        <v>-1.7718069327992312</v>
      </c>
      <c r="J1991" s="58">
        <v>0.23907801187200128</v>
      </c>
      <c r="K1991" s="59">
        <v>-2.0299149698239418</v>
      </c>
      <c r="L1991" s="60">
        <f t="array" ref="L1991:O1991">TRANSPOSE(MMULT(Option!$B$25:$E$28, TRANSPOSE(H1991:K1991)))</f>
        <v>-0.54973006030815674</v>
      </c>
      <c r="M1991" s="60">
        <v>-1.8437799014032652</v>
      </c>
      <c r="N1991" s="60">
        <v>-0.47387536475675751</v>
      </c>
      <c r="O1991" s="60">
        <v>-2.3755120660353199</v>
      </c>
      <c r="P1991" s="56" t="str">
        <f t="shared" si="2510"/>
        <v>398/4</v>
      </c>
      <c r="R1991" s="80">
        <v>498</v>
      </c>
      <c r="S1991" s="3" t="s">
        <v>28</v>
      </c>
      <c r="T1991" s="60">
        <f t="array" aca="1" ref="T1991:T1994" ca="1">TRANSPOSE(OFFSET($L$3, MATCH($R1991 &amp; "/" &amp; T$2, $P$3:$P$5002, 0) - 1, 0, 1, $E$1))</f>
        <v>-0.36291176997852448</v>
      </c>
      <c r="U1991" s="60">
        <f t="array" aca="1" ref="U1991:U1994" ca="1">TRANSPOSE(OFFSET($L$3, MATCH($R1991 &amp; "/" &amp; U$2, $P$3:$P$5002, 0) - 1, 0, 1, $E$1))</f>
        <v>-0.18585917553053519</v>
      </c>
      <c r="V1991" s="60">
        <f t="array" aca="1" ref="V1991:V1994" ca="1">TRANSPOSE(OFFSET($L$3, MATCH($R1991 &amp; "/" &amp; V$2, $P$3:$P$5002, 0) - 1, 0, 1, $E$1))</f>
        <v>-1.5339402207888422</v>
      </c>
      <c r="W1991" s="60">
        <f t="array" aca="1" ref="W1991:W1994" ca="1">TRANSPOSE(OFFSET($L$3, MATCH($R1991 &amp; "/" &amp; W$2, $P$3:$P$5002, 0) - 1, 0, 1, $E$1))</f>
        <v>-0.82402006450435061</v>
      </c>
      <c r="X1991" s="60">
        <f t="array" aca="1" ref="X1991:X1994" ca="1">TRANSPOSE(OFFSET($L$3, MATCH($R1991 &amp; "/" &amp; X$2, $P$3:$P$5002, 0) - 1, 0, 1, $E$1))</f>
        <v>-1.1507708976745743</v>
      </c>
      <c r="Y1991" s="52">
        <f ca="1">$B$11 * EXP(($E$3 - $C$11^2/2) * Y$2 + $C$11*SQRT(Y$2)*T1991)</f>
        <v>90.133928169673766</v>
      </c>
      <c r="Z1991" s="52">
        <f ca="1">Y1991 * EXP(($E$3 - $C$11^2/2) * (Z$2-Y$2) + $C$11*SQRT(Z$2-Y$2)*U1991)</f>
        <v>85.673100998233664</v>
      </c>
      <c r="AA1991" s="52">
        <f ca="1">Z1991 * EXP(($E$3 - $C$11^2/2) * (AA$2-Z$2) + $C$11*SQRT(AA$2-Z$2)*V1991)</f>
        <v>54.345229503961242</v>
      </c>
      <c r="AB1991" s="52">
        <f ca="1">AA1991 * EXP(($E$3 - $C$11^2/2) * (AB$2-AA$2) + $C$11*SQRT(AB$2-AA$2)*W1991)</f>
        <v>42.65526942632804</v>
      </c>
      <c r="AC1991" s="52">
        <f ca="1">AB1991 * EXP(($E$3 - $C$11^2/2) * (AC$2-AB$2) + $C$11*SQRT(AC$2-AB$2)*X1991)</f>
        <v>30.353734188368694</v>
      </c>
      <c r="AD1991" s="47"/>
      <c r="AE1991" s="3" t="s">
        <v>69</v>
      </c>
      <c r="AF1991" s="20" cm="1">
        <f t="array" aca="1" ref="AF1991" ca="1">MIN(Y1991:Y1994 / $D$11:$D$14)</f>
        <v>0.58907608154975122</v>
      </c>
      <c r="AG1991" s="20" cm="1">
        <f t="array" aca="1" ref="AG1991" ca="1">MIN(Z1991:Z1994 / $D$11:$D$14)</f>
        <v>0.76322422091621656</v>
      </c>
      <c r="AH1991" s="20" cm="1">
        <f t="array" aca="1" ref="AH1991" ca="1">MIN(AA1991:AA1994 / $D$11:$D$14)</f>
        <v>0.43219762061379158</v>
      </c>
      <c r="AI1991" s="20" cm="1">
        <f t="array" aca="1" ref="AI1991" ca="1">MIN(AB1991:AB1994 / $D$11:$D$14)</f>
        <v>0.42655269426328041</v>
      </c>
      <c r="AJ1991" s="20" cm="1">
        <f t="array" aca="1" ref="AJ1991" ca="1">MIN(AC1991:AC1994 / $D$11:$D$14)</f>
        <v>0.30353734188368692</v>
      </c>
      <c r="AK1991" s="72">
        <f t="array" aca="1" ref="AK1991" ca="1">SUMPRODUCT(AF1992:AJ1992, EXP(-$E$3*$AF$2:$AJ$2))</f>
        <v>77880.078307140488</v>
      </c>
      <c r="AL1991" s="70">
        <f ca="1">MAX(AC1992 - $D$11, 0) * EXP(-$E$2*$E$3)</f>
        <v>0</v>
      </c>
    </row>
    <row r="1992" spans="7:38" ht="14.55" customHeight="1" x14ac:dyDescent="0.3">
      <c r="G1992" s="3">
        <v>1990</v>
      </c>
      <c r="H1992" s="58">
        <v>1.222695660507528E-2</v>
      </c>
      <c r="I1992" s="58">
        <v>1.6728029535458226</v>
      </c>
      <c r="J1992" s="58">
        <v>-0.18367337263460998</v>
      </c>
      <c r="K1992" s="59">
        <v>-0.75104758625472101</v>
      </c>
      <c r="L1992" s="60">
        <f t="array" ref="L1992:O1992">TRANSPOSE(MMULT(Option!$B$25:$E$28, TRANSPOSE(H1992:K1992)))</f>
        <v>1.222695660507528E-2</v>
      </c>
      <c r="M1992" s="60">
        <v>1.5380400141159161</v>
      </c>
      <c r="N1992" s="60">
        <v>0.2816112482284604</v>
      </c>
      <c r="O1992" s="60">
        <v>-0.23607467955036293</v>
      </c>
      <c r="P1992" s="56" t="str">
        <f t="shared" si="2510"/>
        <v>398/5</v>
      </c>
      <c r="R1992" s="80"/>
      <c r="S1992" s="3" t="s">
        <v>29</v>
      </c>
      <c r="T1992" s="60">
        <f ca="1"/>
        <v>-0.89081887279493277</v>
      </c>
      <c r="U1992" s="60">
        <f ca="1"/>
        <v>0.85982389209364596</v>
      </c>
      <c r="V1992" s="60">
        <f ca="1"/>
        <v>-2.8152461533460662</v>
      </c>
      <c r="W1992" s="60">
        <f ca="1"/>
        <v>0.51296916732634856</v>
      </c>
      <c r="X1992" s="60">
        <f ca="1"/>
        <v>-1.234204121948701E-2</v>
      </c>
      <c r="Y1992" s="52">
        <f ca="1">$B$12 * EXP(($E$3 - $C$12^2/2) * Y$2 + $C$12*SQRT(Y$2)*T1992)</f>
        <v>76.932200743275473</v>
      </c>
      <c r="Z1992" s="52">
        <f ca="1">Y1992 * EXP(($E$3 - $C$12^2/2) * (Z$2-Y$2) + $C$12*SQRT(Z$2-Y$2)*U1992)</f>
        <v>100.07017519023469</v>
      </c>
      <c r="AA1992" s="52">
        <f ca="1">Z1992 * EXP(($E$3 - $C$12^2/2) * (AA$2-Z$2) + $C$12*SQRT(AA$2-Z$2)*V1992)</f>
        <v>43.219762061379157</v>
      </c>
      <c r="AB1992" s="52">
        <f ca="1">AA1992 * EXP(($E$3 - $C$12^2/2) * (AB$2-AA$2) + $C$12*SQRT(AB$2-AA$2)*W1992)</f>
        <v>50.662631926201435</v>
      </c>
      <c r="AC1992" s="52">
        <f ca="1">AB1992 * EXP(($E$3 - $C$12^2/2) * (AC$2-AB$2) + $C$12*SQRT(AC$2-AB$2)*X1992)</f>
        <v>50.728403654864245</v>
      </c>
      <c r="AD1992" s="47"/>
      <c r="AE1992" s="3" t="s">
        <v>47</v>
      </c>
      <c r="AF1992" s="64">
        <f t="shared" ref="AF1992" ca="1" si="2516">($B$5*AF1994 + (1 + $B$6)*AF1993)*$B$2</f>
        <v>0</v>
      </c>
      <c r="AG1992" s="64">
        <f t="shared" ref="AG1992" ca="1" si="2517">($B$5*AG1994 + (1 + $B$6)*AG1993)*$B$2</f>
        <v>0</v>
      </c>
      <c r="AH1992" s="64">
        <f t="shared" ref="AH1992" ca="1" si="2518">($B$5*AH1994 + (1 + $B$6)*AH1993)*$B$2</f>
        <v>0</v>
      </c>
      <c r="AI1992" s="64">
        <f t="shared" ref="AI1992" ca="1" si="2519">($B$5*AI1994 + (1 + $B$6)*AI1993)*$B$2</f>
        <v>0</v>
      </c>
      <c r="AJ1992" s="64" cm="1">
        <f t="array" aca="1" ref="AJ1992" ca="1">($B$5*AJ1994 + (1 + $B$6)*AJ1993 + AND(NOT(AF1993:AJ1993)))*$B$2</f>
        <v>100000</v>
      </c>
      <c r="AK1992" s="73"/>
      <c r="AL1992" s="70"/>
    </row>
    <row r="1993" spans="7:38" ht="14.55" customHeight="1" x14ac:dyDescent="0.3">
      <c r="G1993" s="3">
        <v>1991</v>
      </c>
      <c r="H1993" s="58">
        <v>-0.50443920578221368</v>
      </c>
      <c r="I1993" s="58">
        <v>-1.5791379942436818</v>
      </c>
      <c r="J1993" s="58">
        <v>0.82055804354045447</v>
      </c>
      <c r="K1993" s="59">
        <v>0.34375883729312257</v>
      </c>
      <c r="L1993" s="60">
        <f t="array" ref="L1993:O1993">TRANSPOSE(MMULT(Option!$B$25:$E$28, TRANSPOSE(H1993:K1993)))</f>
        <v>-0.50443920578221368</v>
      </c>
      <c r="M1993" s="60">
        <v>-1.6490795605933679</v>
      </c>
      <c r="N1993" s="60">
        <v>0.10541331298736278</v>
      </c>
      <c r="O1993" s="60">
        <v>-0.16075706413060437</v>
      </c>
      <c r="P1993" s="56" t="str">
        <f t="shared" si="2510"/>
        <v>399/1</v>
      </c>
      <c r="R1993" s="80"/>
      <c r="S1993" s="3" t="s">
        <v>31</v>
      </c>
      <c r="T1993" s="60">
        <f ca="1"/>
        <v>2.9602288163115442E-2</v>
      </c>
      <c r="U1993" s="60">
        <f ca="1"/>
        <v>-0.14513507934239853</v>
      </c>
      <c r="V1993" s="60">
        <f ca="1"/>
        <v>-1.6758966063671938</v>
      </c>
      <c r="W1993" s="60">
        <f ca="1"/>
        <v>-0.5172327024289245</v>
      </c>
      <c r="X1993" s="60">
        <f ca="1"/>
        <v>-0.99420192819869568</v>
      </c>
      <c r="Y1993" s="52">
        <f ca="1">$B$13 * EXP(($E$3 - $C$13^2/2) * Y$2 + $C$13*SQRT(Y$2)*T1993)</f>
        <v>101.39774704681521</v>
      </c>
      <c r="Z1993" s="52">
        <f ca="1">Y1993 * EXP(($E$3 - $C$13^2/2) * (Z$2-Y$2) + $C$13*SQRT(Z$2-Y$2)*U1993)</f>
        <v>97.564173246214693</v>
      </c>
      <c r="AA1993" s="52">
        <f ca="1">Z1993 * EXP(($E$3 - $C$13^2/2) * (AA$2-Z$2) + $C$13*SQRT(AA$2-Z$2)*V1993)</f>
        <v>59.307831717843548</v>
      </c>
      <c r="AB1993" s="52">
        <f ca="1">AA1993 * EXP(($E$3 - $C$13^2/2) * (AB$2-AA$2) + $C$13*SQRT(AB$2-AA$2)*W1993)</f>
        <v>51.038056278595761</v>
      </c>
      <c r="AC1993" s="52">
        <f ca="1">AB1993 * EXP(($E$3 - $C$13^2/2) * (AC$2-AB$2) + $C$13*SQRT(AC$2-AB$2)*X1993)</f>
        <v>38.065599634205569</v>
      </c>
      <c r="AD1993" s="47"/>
      <c r="AE1993" s="3" t="s">
        <v>46</v>
      </c>
      <c r="AF1993" s="52" t="b">
        <f t="shared" ref="AF1993" ca="1" si="2520">AF1991 &gt;= $B$4</f>
        <v>0</v>
      </c>
      <c r="AG1993" s="52" t="b">
        <f t="array" aca="1" ref="AG1993" ca="1">AND(AG1991 &gt;= $B$4, NOT(OR($AF1993:AF1993)))</f>
        <v>0</v>
      </c>
      <c r="AH1993" s="52" t="b">
        <f t="array" aca="1" ref="AH1993" ca="1">AND(AH1991 &gt;= $B$4, NOT(OR($AF1993:AG1993)))</f>
        <v>0</v>
      </c>
      <c r="AI1993" s="52" t="b">
        <f t="array" aca="1" ref="AI1993" ca="1">AND(AI1991 &gt;= $B$4, NOT(OR($AF1993:AH1993)))</f>
        <v>0</v>
      </c>
      <c r="AJ1993" s="52" t="b">
        <f t="array" aca="1" ref="AJ1993" ca="1">AND(AJ1991 &gt;= $B$4, NOT(OR($AF1993:AI1993)))</f>
        <v>0</v>
      </c>
      <c r="AK1993" s="73"/>
      <c r="AL1993" s="70"/>
    </row>
    <row r="1994" spans="7:38" ht="14.55" customHeight="1" x14ac:dyDescent="0.3">
      <c r="G1994" s="3">
        <v>1992</v>
      </c>
      <c r="H1994" s="58">
        <v>-0.57712563151462093</v>
      </c>
      <c r="I1994" s="58">
        <v>1.3560897323007646</v>
      </c>
      <c r="J1994" s="58">
        <v>0.20969105748313577</v>
      </c>
      <c r="K1994" s="59">
        <v>-0.86320457927687155</v>
      </c>
      <c r="L1994" s="60">
        <f t="array" ref="L1994:O1994">TRANSPOSE(MMULT(Option!$B$25:$E$28, TRANSPOSE(H1994:K1994)))</f>
        <v>-0.57712563151462093</v>
      </c>
      <c r="M1994" s="60">
        <v>1.0120265168782825</v>
      </c>
      <c r="N1994" s="60">
        <v>0.30843116228319156</v>
      </c>
      <c r="O1994" s="60">
        <v>-0.57401933944160122</v>
      </c>
      <c r="P1994" s="56" t="str">
        <f t="shared" si="2510"/>
        <v>399/2</v>
      </c>
      <c r="R1994" s="80"/>
      <c r="S1994" s="3" t="s">
        <v>30</v>
      </c>
      <c r="T1994" s="60">
        <f ca="1"/>
        <v>-1.7806664431990598</v>
      </c>
      <c r="U1994" s="60">
        <f ca="1"/>
        <v>0.84665503203137826</v>
      </c>
      <c r="V1994" s="60">
        <f ca="1"/>
        <v>-1.4713855871103874</v>
      </c>
      <c r="W1994" s="60">
        <f ca="1"/>
        <v>0.95449662115959555</v>
      </c>
      <c r="X1994" s="60">
        <f ca="1"/>
        <v>-0.60236219570396476</v>
      </c>
      <c r="Y1994" s="52">
        <f ca="1">$B$14 * EXP(($E$3 - $C$14^2/2) * Y$2 + $C$14*SQRT(Y$2)*T1994)</f>
        <v>58.907608154975122</v>
      </c>
      <c r="Z1994" s="52">
        <f ca="1">Y1994 * EXP(($E$3 - $C$14^2/2) * (Z$2-Y$2) + $C$14*SQRT(Z$2-Y$2)*U1994)</f>
        <v>76.322422091621661</v>
      </c>
      <c r="AA1994" s="52">
        <f ca="1">Z1994 * EXP(($E$3 - $C$14^2/2) * (AA$2-Z$2) + $C$14*SQRT(AA$2-Z$2)*V1994)</f>
        <v>49.330921061806308</v>
      </c>
      <c r="AB1994" s="52">
        <f ca="1">AA1994 * EXP(($E$3 - $C$14^2/2) * (AB$2-AA$2) + $C$14*SQRT(AB$2-AA$2)*W1994)</f>
        <v>66.016193820864672</v>
      </c>
      <c r="AC1994" s="52">
        <f ca="1">AB1994 * EXP(($E$3 - $C$14^2/2) * (AC$2-AB$2) + $C$14*SQRT(AC$2-AB$2)*X1994)</f>
        <v>55.378499022892406</v>
      </c>
      <c r="AD1994" s="47"/>
      <c r="AE1994" s="3" t="s">
        <v>68</v>
      </c>
      <c r="AF1994" s="52" t="b">
        <f ca="1">AND(AF1991&gt;$B$3, NOT(OR($AF1993:AF1993)))</f>
        <v>0</v>
      </c>
      <c r="AG1994" s="52" t="b">
        <f ca="1">AND(AG1991&gt;$B$3, NOT(OR($AF1993:AG1993)))</f>
        <v>0</v>
      </c>
      <c r="AH1994" s="52" t="b">
        <f ca="1">AND(AH1991&gt;$B$3, NOT(OR($AF1993:AH1993)))</f>
        <v>0</v>
      </c>
      <c r="AI1994" s="52" t="b">
        <f ca="1">AND(AI1991&gt;$B$3, NOT(OR($AF1993:AI1993)))</f>
        <v>0</v>
      </c>
      <c r="AJ1994" s="52" t="b">
        <f ca="1">AND(AJ1991&gt;$B$3, NOT(OR($AF1993:AJ1993)))</f>
        <v>0</v>
      </c>
      <c r="AK1994" s="74"/>
      <c r="AL1994" s="70"/>
    </row>
    <row r="1995" spans="7:38" ht="14.55" customHeight="1" x14ac:dyDescent="0.3">
      <c r="G1995" s="3">
        <v>1993</v>
      </c>
      <c r="H1995" s="58">
        <v>-0.9257184481497942</v>
      </c>
      <c r="I1995" s="58">
        <v>-0.63446652652533786</v>
      </c>
      <c r="J1995" s="58">
        <v>1.1573047848999718</v>
      </c>
      <c r="K1995" s="59">
        <v>1.7844173131234289</v>
      </c>
      <c r="L1995" s="60">
        <f t="array" ref="L1995:O1995">TRANSPOSE(MMULT(Option!$B$25:$E$28, TRANSPOSE(H1995:K1995)))</f>
        <v>-0.9257184481497942</v>
      </c>
      <c r="M1995" s="60">
        <v>-0.95178555600353132</v>
      </c>
      <c r="N1995" s="60">
        <v>0.48004272613443333</v>
      </c>
      <c r="O1995" s="60">
        <v>1.2175367429602793</v>
      </c>
      <c r="P1995" s="56" t="str">
        <f t="shared" si="2510"/>
        <v>399/3</v>
      </c>
      <c r="R1995" s="80">
        <v>499</v>
      </c>
      <c r="S1995" s="3" t="s">
        <v>28</v>
      </c>
      <c r="T1995" s="60">
        <f t="array" aca="1" ref="T1995:T1998" ca="1">TRANSPOSE(OFFSET($L$3, MATCH($R1995 &amp; "/" &amp; T$2, $P$3:$P$5002, 0) - 1, 0, 1, $E$1))</f>
        <v>1.3117629987573913</v>
      </c>
      <c r="U1995" s="60">
        <f t="array" aca="1" ref="U1995:U1998" ca="1">TRANSPOSE(OFFSET($L$3, MATCH($R1995 &amp; "/" &amp; U$2, $P$3:$P$5002, 0) - 1, 0, 1, $E$1))</f>
        <v>0.25355980984393439</v>
      </c>
      <c r="V1995" s="60">
        <f t="array" aca="1" ref="V1995:V1998" ca="1">TRANSPOSE(OFFSET($L$3, MATCH($R1995 &amp; "/" &amp; V$2, $P$3:$P$5002, 0) - 1, 0, 1, $E$1))</f>
        <v>0.4227008263196988</v>
      </c>
      <c r="W1995" s="60">
        <f t="array" aca="1" ref="W1995:W1998" ca="1">TRANSPOSE(OFFSET($L$3, MATCH($R1995 &amp; "/" &amp; W$2, $P$3:$P$5002, 0) - 1, 0, 1, $E$1))</f>
        <v>-9.8766966068949899E-2</v>
      </c>
      <c r="X1995" s="60">
        <f t="array" aca="1" ref="X1995:X1998" ca="1">TRANSPOSE(OFFSET($L$3, MATCH($R1995 &amp; "/" &amp; X$2, $P$3:$P$5002, 0) - 1, 0, 1, $E$1))</f>
        <v>-1.2897325595134501</v>
      </c>
      <c r="Y1995" s="52">
        <f ca="1">$B$11 * EXP(($E$3 - $C$11^2/2) * Y$2 + $C$11*SQRT(Y$2)*T1995)</f>
        <v>148.96316872371531</v>
      </c>
      <c r="Z1995" s="52">
        <f ca="1">Y1995 * EXP(($E$3 - $C$11^2/2) * (Z$2-Y$2) + $C$11*SQRT(Z$2-Y$2)*U1995)</f>
        <v>161.54230011244297</v>
      </c>
      <c r="AA1995" s="52">
        <f ca="1">Z1995 * EXP(($E$3 - $C$11^2/2) * (AA$2-Z$2) + $C$11*SQRT(AA$2-Z$2)*V1995)</f>
        <v>184.30228750683887</v>
      </c>
      <c r="AB1995" s="52">
        <f ca="1">AA1995 * EXP(($E$3 - $C$11^2/2) * (AB$2-AA$2) + $C$11*SQRT(AB$2-AA$2)*W1995)</f>
        <v>179.81835215273034</v>
      </c>
      <c r="AC1995" s="52">
        <f ca="1">AB1995 * EXP(($E$3 - $C$11^2/2) * (AC$2-AB$2) + $C$11*SQRT(AC$2-AB$2)*X1995)</f>
        <v>122.73498271580745</v>
      </c>
      <c r="AD1995" s="47"/>
      <c r="AE1995" s="3" t="s">
        <v>69</v>
      </c>
      <c r="AF1995" s="20" cm="1">
        <f t="array" aca="1" ref="AF1995" ca="1">MIN(Y1995:Y1998 / $D$11:$D$14)</f>
        <v>1.0978551094335496</v>
      </c>
      <c r="AG1995" s="20" cm="1">
        <f t="array" aca="1" ref="AG1995" ca="1">MIN(Z1995:Z1998 / $D$11:$D$14)</f>
        <v>0.80995575222635774</v>
      </c>
      <c r="AH1995" s="20" cm="1">
        <f t="array" aca="1" ref="AH1995" ca="1">MIN(AA1995:AA1998 / $D$11:$D$14)</f>
        <v>0.73909777120590903</v>
      </c>
      <c r="AI1995" s="20" cm="1">
        <f t="array" aca="1" ref="AI1995" ca="1">MIN(AB1995:AB1998 / $D$11:$D$14)</f>
        <v>0.48044932382787287</v>
      </c>
      <c r="AJ1995" s="20" cm="1">
        <f t="array" aca="1" ref="AJ1995" ca="1">MIN(AC1995:AC1998 / $D$11:$D$14)</f>
        <v>0.40314217851346884</v>
      </c>
      <c r="AK1995" s="72">
        <f t="array" aca="1" ref="AK1995" ca="1">SUMPRODUCT(AF1996:AJ1996, EXP(-$E$3*$AF$2:$AJ$2))</f>
        <v>105721.0809451906</v>
      </c>
      <c r="AL1995" s="70">
        <f ca="1">MAX(AC1996 - $D$11, 0) * EXP(-$E$2*$E$3)</f>
        <v>30.695050163367824</v>
      </c>
    </row>
    <row r="1996" spans="7:38" ht="14.55" customHeight="1" x14ac:dyDescent="0.3">
      <c r="G1996" s="3">
        <v>1994</v>
      </c>
      <c r="H1996" s="58">
        <v>-0.29593513516016978</v>
      </c>
      <c r="I1996" s="58">
        <v>0.45992929679834854</v>
      </c>
      <c r="J1996" s="58">
        <v>1.3941455951950281</v>
      </c>
      <c r="K1996" s="59">
        <v>-0.49877034955858757</v>
      </c>
      <c r="L1996" s="60">
        <f t="array" ref="L1996:O1996">TRANSPOSE(MMULT(Option!$B$25:$E$28, TRANSPOSE(H1996:K1996)))</f>
        <v>-0.29593513516016978</v>
      </c>
      <c r="M1996" s="60">
        <v>0.30315810931718062</v>
      </c>
      <c r="N1996" s="60">
        <v>1.2265558161485368</v>
      </c>
      <c r="O1996" s="60">
        <v>-0.15294834504913363</v>
      </c>
      <c r="P1996" s="56" t="str">
        <f t="shared" si="2510"/>
        <v>399/4</v>
      </c>
      <c r="R1996" s="80"/>
      <c r="S1996" s="3" t="s">
        <v>29</v>
      </c>
      <c r="T1996" s="60">
        <f ca="1"/>
        <v>1.7337877562932613</v>
      </c>
      <c r="U1996" s="60">
        <f ca="1"/>
        <v>0.25532510014209081</v>
      </c>
      <c r="V1996" s="60">
        <f ca="1"/>
        <v>0.28224914419423403</v>
      </c>
      <c r="W1996" s="60">
        <f ca="1"/>
        <v>0.18898078763333329</v>
      </c>
      <c r="X1996" s="60">
        <f ca="1"/>
        <v>-1.4361022026823553</v>
      </c>
      <c r="Y1996" s="52">
        <f ca="1">$B$12 * EXP(($E$3 - $C$12^2/2) * Y$2 + $C$12*SQRT(Y$2)*T1996)</f>
        <v>169.06893190824664</v>
      </c>
      <c r="Z1996" s="52">
        <f ca="1">Y1996 * EXP(($E$3 - $C$12^2/2) * (Z$2-Y$2) + $C$12*SQRT(Z$2-Y$2)*U1996)</f>
        <v>183.44300924214048</v>
      </c>
      <c r="AA1996" s="52">
        <f ca="1">Z1996 * EXP(($E$3 - $C$12^2/2) * (AA$2-Z$2) + $C$12*SQRT(AA$2-Z$2)*V1996)</f>
        <v>200.65334876890446</v>
      </c>
      <c r="AB1996" s="52">
        <f ca="1">AA1996 * EXP(($E$3 - $C$12^2/2) * (AB$2-AA$2) + $C$12*SQRT(AB$2-AA$2)*W1996)</f>
        <v>213.42234064942306</v>
      </c>
      <c r="AC1996" s="52">
        <f ca="1">AB1996 * EXP(($E$3 - $C$12^2/2) * (AC$2-AB$2) + $C$12*SQRT(AC$2-AB$2)*X1996)</f>
        <v>139.4132245762695</v>
      </c>
      <c r="AD1996" s="47"/>
      <c r="AE1996" s="3" t="s">
        <v>47</v>
      </c>
      <c r="AF1996" s="64">
        <f t="shared" ref="AF1996" ca="1" si="2521">($B$5*AF1998 + (1 + $B$6)*AF1997)*$B$2</f>
        <v>15000</v>
      </c>
      <c r="AG1996" s="64">
        <f t="shared" ref="AG1996" ca="1" si="2522">($B$5*AG1998 + (1 + $B$6)*AG1997)*$B$2</f>
        <v>15000</v>
      </c>
      <c r="AH1996" s="64">
        <f t="shared" ref="AH1996" ca="1" si="2523">($B$5*AH1998 + (1 + $B$6)*AH1997)*$B$2</f>
        <v>0</v>
      </c>
      <c r="AI1996" s="64">
        <f t="shared" ref="AI1996" ca="1" si="2524">($B$5*AI1998 + (1 + $B$6)*AI1997)*$B$2</f>
        <v>0</v>
      </c>
      <c r="AJ1996" s="64" cm="1">
        <f t="array" aca="1" ref="AJ1996" ca="1">($B$5*AJ1998 + (1 + $B$6)*AJ1997 + AND(NOT(AF1997:AJ1997)))*$B$2</f>
        <v>100000</v>
      </c>
      <c r="AK1996" s="73"/>
      <c r="AL1996" s="70"/>
    </row>
    <row r="1997" spans="7:38" ht="14.55" customHeight="1" x14ac:dyDescent="0.3">
      <c r="G1997" s="3">
        <v>1995</v>
      </c>
      <c r="H1997" s="58">
        <v>-0.46967030712054664</v>
      </c>
      <c r="I1997" s="58">
        <v>0.53322070917912334</v>
      </c>
      <c r="J1997" s="58">
        <v>-0.2799646768813111</v>
      </c>
      <c r="K1997" s="59">
        <v>0.62311034055463244</v>
      </c>
      <c r="L1997" s="60">
        <f t="array" ref="L1997:O1997">TRANSPOSE(MMULT(Option!$B$25:$E$28, TRANSPOSE(H1997:K1997)))</f>
        <v>-0.46967030712054664</v>
      </c>
      <c r="M1997" s="60">
        <v>0.30083672953805474</v>
      </c>
      <c r="N1997" s="60">
        <v>-0.29413395875590476</v>
      </c>
      <c r="O1997" s="60">
        <v>0.43071814169783318</v>
      </c>
      <c r="P1997" s="56" t="str">
        <f t="shared" si="2510"/>
        <v>399/5</v>
      </c>
      <c r="R1997" s="80"/>
      <c r="S1997" s="3" t="s">
        <v>31</v>
      </c>
      <c r="T1997" s="60">
        <f ca="1"/>
        <v>0.48948937180430513</v>
      </c>
      <c r="U1997" s="60">
        <f ca="1"/>
        <v>-1.225408237433621</v>
      </c>
      <c r="V1997" s="60">
        <f ca="1"/>
        <v>-0.21898290911142076</v>
      </c>
      <c r="W1997" s="60">
        <f ca="1"/>
        <v>-1.1325352675735449</v>
      </c>
      <c r="X1997" s="60">
        <f ca="1"/>
        <v>-0.85511451993113219</v>
      </c>
      <c r="Y1997" s="52">
        <f ca="1">$B$13 * EXP(($E$3 - $C$13^2/2) * Y$2 + $C$13*SQRT(Y$2)*T1997)</f>
        <v>116.39819141786079</v>
      </c>
      <c r="Z1997" s="52">
        <f ca="1">Y1997 * EXP(($E$3 - $C$13^2/2) * (Z$2-Y$2) + $C$13*SQRT(Z$2-Y$2)*U1997)</f>
        <v>80.995575222635779</v>
      </c>
      <c r="AA1997" s="52">
        <f ca="1">Z1997 * EXP(($E$3 - $C$13^2/2) * (AA$2-Z$2) + $C$13*SQRT(AA$2-Z$2)*V1997)</f>
        <v>76.225774502648278</v>
      </c>
      <c r="AB1997" s="52">
        <f ca="1">AA1997 * EXP(($E$3 - $C$13^2/2) * (AB$2-AA$2) + $C$13*SQRT(AB$2-AA$2)*W1997)</f>
        <v>54.540256113698263</v>
      </c>
      <c r="AC1997" s="52">
        <f ca="1">AB1997 * EXP(($E$3 - $C$13^2/2) * (AC$2-AB$2) + $C$13*SQRT(AC$2-AB$2)*X1997)</f>
        <v>42.41087084858502</v>
      </c>
      <c r="AD1997" s="47"/>
      <c r="AE1997" s="3" t="s">
        <v>46</v>
      </c>
      <c r="AF1997" s="52" t="b">
        <f t="shared" ref="AF1997" ca="1" si="2525">AF1995 &gt;= $B$4</f>
        <v>0</v>
      </c>
      <c r="AG1997" s="52" t="b">
        <f t="array" aca="1" ref="AG1997" ca="1">AND(AG1995 &gt;= $B$4, NOT(OR($AF1997:AF1997)))</f>
        <v>0</v>
      </c>
      <c r="AH1997" s="52" t="b">
        <f t="array" aca="1" ref="AH1997" ca="1">AND(AH1995 &gt;= $B$4, NOT(OR($AF1997:AG1997)))</f>
        <v>0</v>
      </c>
      <c r="AI1997" s="52" t="b">
        <f t="array" aca="1" ref="AI1997" ca="1">AND(AI1995 &gt;= $B$4, NOT(OR($AF1997:AH1997)))</f>
        <v>0</v>
      </c>
      <c r="AJ1997" s="52" t="b">
        <f t="array" aca="1" ref="AJ1997" ca="1">AND(AJ1995 &gt;= $B$4, NOT(OR($AF1997:AI1997)))</f>
        <v>0</v>
      </c>
      <c r="AK1997" s="73"/>
      <c r="AL1997" s="70"/>
    </row>
    <row r="1998" spans="7:38" ht="14.55" customHeight="1" x14ac:dyDescent="0.3">
      <c r="G1998" s="3">
        <v>1996</v>
      </c>
      <c r="H1998" s="58">
        <v>0.41627659921417309</v>
      </c>
      <c r="I1998" s="58">
        <v>-0.65691568044328374</v>
      </c>
      <c r="J1998" s="58">
        <v>1.3760616166195903</v>
      </c>
      <c r="K1998" s="59">
        <v>1.1069802552331935</v>
      </c>
      <c r="L1998" s="60">
        <f t="array" ref="L1998:O1998">TRANSPOSE(MMULT(Option!$B$25:$E$28, TRANSPOSE(H1998:K1998)))</f>
        <v>0.41627659921417309</v>
      </c>
      <c r="M1998" s="60">
        <v>-0.43556252648128468</v>
      </c>
      <c r="N1998" s="60">
        <v>1.2030985039032007</v>
      </c>
      <c r="O1998" s="60">
        <v>1.2110307173720503</v>
      </c>
      <c r="P1998" s="56" t="str">
        <f t="shared" si="2510"/>
        <v>400/1</v>
      </c>
      <c r="R1998" s="80"/>
      <c r="S1998" s="3" t="s">
        <v>30</v>
      </c>
      <c r="T1998" s="60">
        <f ca="1"/>
        <v>0.2945279191949815</v>
      </c>
      <c r="U1998" s="60">
        <f ca="1"/>
        <v>-0.96292384398617981</v>
      </c>
      <c r="V1998" s="60">
        <f ca="1"/>
        <v>-0.38935429103317498</v>
      </c>
      <c r="W1998" s="60">
        <f ca="1"/>
        <v>-1.4523615229501943</v>
      </c>
      <c r="X1998" s="60">
        <f ca="1"/>
        <v>-0.60144152446969723</v>
      </c>
      <c r="Y1998" s="52">
        <f ca="1">$B$14 * EXP(($E$3 - $C$14^2/2) * Y$2 + $C$14*SQRT(Y$2)*T1998)</f>
        <v>109.78551094335496</v>
      </c>
      <c r="Z1998" s="52">
        <f ca="1">Y1998 * EXP(($E$3 - $C$14^2/2) * (Z$2-Y$2) + $C$14*SQRT(Z$2-Y$2)*U1998)</f>
        <v>82.653023746358159</v>
      </c>
      <c r="AA1998" s="52">
        <f ca="1">Z1998 * EXP(($E$3 - $C$14^2/2) * (AA$2-Z$2) + $C$14*SQRT(AA$2-Z$2)*V1998)</f>
        <v>73.909777120590903</v>
      </c>
      <c r="AB1998" s="52">
        <f ca="1">AA1998 * EXP(($E$3 - $C$14^2/2) * (AB$2-AA$2) + $C$14*SQRT(AB$2-AA$2)*W1998)</f>
        <v>48.044932382787287</v>
      </c>
      <c r="AC1998" s="52">
        <f ca="1">AB1998 * EXP(($E$3 - $C$14^2/2) * (AC$2-AB$2) + $C$14*SQRT(AC$2-AB$2)*X1998)</f>
        <v>40.314217851346882</v>
      </c>
      <c r="AD1998" s="47"/>
      <c r="AE1998" s="3" t="s">
        <v>68</v>
      </c>
      <c r="AF1998" s="52" t="b">
        <f ca="1">AND(AF1995&gt;$B$3, NOT(OR($AF1997:AF1997)))</f>
        <v>1</v>
      </c>
      <c r="AG1998" s="52" t="b">
        <f ca="1">AND(AG1995&gt;$B$3, NOT(OR($AF1997:AG1997)))</f>
        <v>1</v>
      </c>
      <c r="AH1998" s="52" t="b">
        <f ca="1">AND(AH1995&gt;$B$3, NOT(OR($AF1997:AH1997)))</f>
        <v>0</v>
      </c>
      <c r="AI1998" s="52" t="b">
        <f ca="1">AND(AI1995&gt;$B$3, NOT(OR($AF1997:AI1997)))</f>
        <v>0</v>
      </c>
      <c r="AJ1998" s="52" t="b">
        <f ca="1">AND(AJ1995&gt;$B$3, NOT(OR($AF1997:AJ1997)))</f>
        <v>0</v>
      </c>
      <c r="AK1998" s="74"/>
      <c r="AL1998" s="70"/>
    </row>
    <row r="1999" spans="7:38" ht="14.55" customHeight="1" x14ac:dyDescent="0.3">
      <c r="G1999" s="3">
        <v>1997</v>
      </c>
      <c r="H1999" s="58">
        <v>-0.29019394567002282</v>
      </c>
      <c r="I1999" s="58">
        <v>0.22706106361606873</v>
      </c>
      <c r="J1999" s="58">
        <v>0.87334538768247594</v>
      </c>
      <c r="K1999" s="59">
        <v>0.7663892905152403</v>
      </c>
      <c r="L1999" s="60">
        <f t="array" ref="L1999:O1999">TRANSPOSE(MMULT(Option!$B$25:$E$28, TRANSPOSE(H1999:K1999)))</f>
        <v>-0.29019394567002282</v>
      </c>
      <c r="M1999" s="60">
        <v>9.2027324011554529E-2</v>
      </c>
      <c r="N1999" s="60">
        <v>0.7104490100341716</v>
      </c>
      <c r="O1999" s="60">
        <v>0.77013710958125081</v>
      </c>
      <c r="P1999" s="56" t="str">
        <f t="shared" si="2510"/>
        <v>400/2</v>
      </c>
      <c r="R1999" s="80">
        <v>500</v>
      </c>
      <c r="S1999" s="3" t="s">
        <v>28</v>
      </c>
      <c r="T1999" s="60">
        <f t="array" aca="1" ref="T1999:T2002" ca="1">TRANSPOSE(OFFSET($L$3, MATCH($R1999 &amp; "/" &amp; T$2, $P$3:$P$5002, 0) - 1, 0, 1, $E$1))</f>
        <v>-0.80004738299365585</v>
      </c>
      <c r="U1999" s="60">
        <f t="array" aca="1" ref="U1999:U2002" ca="1">TRANSPOSE(OFFSET($L$3, MATCH($R1999 &amp; "/" &amp; U$2, $P$3:$P$5002, 0) - 1, 0, 1, $E$1))</f>
        <v>0.56482172385936757</v>
      </c>
      <c r="V1999" s="60">
        <f t="array" aca="1" ref="V1999:V2002" ca="1">TRANSPOSE(OFFSET($L$3, MATCH($R1999 &amp; "/" &amp; V$2, $P$3:$P$5002, 0) - 1, 0, 1, $E$1))</f>
        <v>0.68933188230437958</v>
      </c>
      <c r="W1999" s="60">
        <f t="array" aca="1" ref="W1999:W2002" ca="1">TRANSPOSE(OFFSET($L$3, MATCH($R1999 &amp; "/" &amp; W$2, $P$3:$P$5002, 0) - 1, 0, 1, $E$1))</f>
        <v>1.0543094871073622</v>
      </c>
      <c r="X1999" s="60">
        <f t="array" aca="1" ref="X1999:X2002" ca="1">TRANSPOSE(OFFSET($L$3, MATCH($R1999 &amp; "/" &amp; X$2, $P$3:$P$5002, 0) - 1, 0, 1, $E$1))</f>
        <v>-0.13610769303843515</v>
      </c>
      <c r="Y1999" s="52">
        <f ca="1">$B$11 * EXP(($E$3 - $C$11^2/2) * Y$2 + $C$11*SQRT(Y$2)*T1999)</f>
        <v>79.055961182454212</v>
      </c>
      <c r="Z1999" s="52">
        <f ca="1">Y1999 * EXP(($E$3 - $C$11^2/2) * (Z$2-Y$2) + $C$11*SQRT(Z$2-Y$2)*U1999)</f>
        <v>94.123004771421577</v>
      </c>
      <c r="AA1999" s="52">
        <f ca="1">Z1999 * EXP(($E$3 - $C$11^2/2) * (AA$2-Z$2) + $C$11*SQRT(AA$2-Z$2)*V1999)</f>
        <v>116.32663498360787</v>
      </c>
      <c r="AB1999" s="52">
        <f ca="1">AA1999 * EXP(($E$3 - $C$11^2/2) * (AB$2-AA$2) + $C$11*SQRT(AB$2-AA$2)*W1999)</f>
        <v>160.4038823106645</v>
      </c>
      <c r="AC1999" s="52">
        <f ca="1">AB1999 * EXP(($E$3 - $C$11^2/2) * (AC$2-AB$2) + $C$11*SQRT(AC$2-AB$2)*X1999)</f>
        <v>154.75799762399558</v>
      </c>
      <c r="AD1999" s="47"/>
      <c r="AE1999" s="3" t="s">
        <v>69</v>
      </c>
      <c r="AF1999" s="20" cm="1">
        <f t="array" aca="1" ref="AF1999" ca="1">MIN(Y1999:Y2002 / $D$11:$D$14)</f>
        <v>0.79055961182454215</v>
      </c>
      <c r="AG1999" s="20" cm="1">
        <f t="array" aca="1" ref="AG1999" ca="1">MIN(Z1999:Z2002 / $D$11:$D$14)</f>
        <v>0.71417183603872436</v>
      </c>
      <c r="AH1999" s="20" cm="1">
        <f t="array" aca="1" ref="AH1999" ca="1">MIN(AA1999:AA2002 / $D$11:$D$14)</f>
        <v>1.0272869601111334</v>
      </c>
      <c r="AI1999" s="20" cm="1">
        <f t="array" aca="1" ref="AI1999" ca="1">MIN(AB1999:AB2002 / $D$11:$D$14)</f>
        <v>1.3972386618364612</v>
      </c>
      <c r="AJ1999" s="20" cm="1">
        <f t="array" aca="1" ref="AJ1999" ca="1">MIN(AC1999:AC2002 / $D$11:$D$14)</f>
        <v>0.75437675654609893</v>
      </c>
      <c r="AK1999" s="72">
        <f t="array" aca="1" ref="AK1999" ca="1">SUMPRODUCT(AF2000:AJ2000, EXP(-$E$3*$AF$2:$AJ$2))</f>
        <v>98877.348719563961</v>
      </c>
      <c r="AL1999" s="70">
        <f ca="1">MAX(AC2000 - $D$11, 0) * EXP(-$E$2*$E$3)</f>
        <v>130.33454857307544</v>
      </c>
    </row>
    <row r="2000" spans="7:38" ht="14.55" customHeight="1" x14ac:dyDescent="0.3">
      <c r="G2000" s="3">
        <v>1998</v>
      </c>
      <c r="H2000" s="58">
        <v>-0.70518123256481968</v>
      </c>
      <c r="I2000" s="58">
        <v>1.1431781463941597</v>
      </c>
      <c r="J2000" s="58">
        <v>0.18162740689149376</v>
      </c>
      <c r="K2000" s="59">
        <v>-1.9503025096039184</v>
      </c>
      <c r="L2000" s="60">
        <f t="array" ref="L2000:O2000">TRANSPOSE(MMULT(Option!$B$25:$E$28, TRANSPOSE(H2000:K2000)))</f>
        <v>-0.70518123256481968</v>
      </c>
      <c r="M2000" s="60">
        <v>0.76566758470818108</v>
      </c>
      <c r="N2000" s="60">
        <v>0.17680699456947876</v>
      </c>
      <c r="O2000" s="60">
        <v>-1.6174074341493649</v>
      </c>
      <c r="P2000" s="56" t="str">
        <f t="shared" si="2510"/>
        <v>400/3</v>
      </c>
      <c r="R2000" s="80"/>
      <c r="S2000" s="3" t="s">
        <v>29</v>
      </c>
      <c r="T2000" s="60">
        <f ca="1"/>
        <v>0.48243776946101918</v>
      </c>
      <c r="U2000" s="60">
        <f ca="1"/>
        <v>0.95505672140759856</v>
      </c>
      <c r="V2000" s="60">
        <f ca="1"/>
        <v>0.96867289936225665</v>
      </c>
      <c r="W2000" s="60">
        <f ca="1"/>
        <v>0.84812990020123658</v>
      </c>
      <c r="X2000" s="60">
        <f ca="1"/>
        <v>-5.9633218056544243E-2</v>
      </c>
      <c r="Y2000" s="52">
        <f ca="1">$B$12 * EXP(($E$3 - $C$12^2/2) * Y$2 + $C$12*SQRT(Y$2)*T2000)</f>
        <v>116.1522135624916</v>
      </c>
      <c r="Z2000" s="52">
        <f ca="1">Y2000 * EXP(($E$3 - $C$12^2/2) * (Z$2-Y$2) + $C$12*SQRT(Z$2-Y$2)*U2000)</f>
        <v>155.46467466645086</v>
      </c>
      <c r="AA2000" s="52">
        <f ca="1">Z2000 * EXP(($E$3 - $C$12^2/2) * (AA$2-Z$2) + $C$12*SQRT(AA$2-Z$2)*V2000)</f>
        <v>208.93441587063342</v>
      </c>
      <c r="AB2000" s="52">
        <f ca="1">AA2000 * EXP(($E$3 - $C$12^2/2) * (AB$2-AA$2) + $C$12*SQRT(AB$2-AA$2)*W2000)</f>
        <v>270.82134856862189</v>
      </c>
      <c r="AC2000" s="52">
        <f ca="1">AB2000 * EXP(($E$3 - $C$12^2/2) * (AC$2-AB$2) + $C$12*SQRT(AC$2-AB$2)*X2000)</f>
        <v>267.35287304035188</v>
      </c>
      <c r="AD2000" s="47"/>
      <c r="AE2000" s="3" t="s">
        <v>47</v>
      </c>
      <c r="AF2000" s="64">
        <f t="shared" ref="AF2000" ca="1" si="2526">($B$5*AF2002 + (1 + $B$6)*AF2001)*$B$2</f>
        <v>0</v>
      </c>
      <c r="AG2000" s="64">
        <f t="shared" ref="AG2000" ca="1" si="2527">($B$5*AG2002 + (1 + $B$6)*AG2001)*$B$2</f>
        <v>0</v>
      </c>
      <c r="AH2000" s="64">
        <f t="shared" ref="AH2000" ca="1" si="2528">($B$5*AH2002 + (1 + $B$6)*AH2001)*$B$2</f>
        <v>15000</v>
      </c>
      <c r="AI2000" s="64">
        <f t="shared" ref="AI2000" ca="1" si="2529">($B$5*AI2002 + (1 + $B$6)*AI2001)*$B$2</f>
        <v>105000</v>
      </c>
      <c r="AJ2000" s="64" cm="1">
        <f t="array" aca="1" ref="AJ2000" ca="1">($B$5*AJ2002 + (1 + $B$6)*AJ2001 + AND(NOT(AF2001:AJ2001)))*$B$2</f>
        <v>0</v>
      </c>
      <c r="AK2000" s="73"/>
      <c r="AL2000" s="70"/>
    </row>
    <row r="2001" spans="7:38" ht="14.55" customHeight="1" x14ac:dyDescent="0.3">
      <c r="G2001" s="3">
        <v>1999</v>
      </c>
      <c r="H2001" s="58">
        <v>-0.54973946058898748</v>
      </c>
      <c r="I2001" s="58">
        <v>1.187963358962292</v>
      </c>
      <c r="J2001" s="58">
        <v>0.95337356515423965</v>
      </c>
      <c r="K2001" s="59">
        <v>-0.65652443985644504</v>
      </c>
      <c r="L2001" s="60">
        <f t="array" ref="L2001:O2001">TRANSPOSE(MMULT(Option!$B$25:$E$28, TRANSPOSE(H2001:K2001)))</f>
        <v>-0.54973946058898748</v>
      </c>
      <c r="M2001" s="60">
        <v>0.86889061882014496</v>
      </c>
      <c r="N2001" s="60">
        <v>0.92854364381200516</v>
      </c>
      <c r="O2001" s="60">
        <v>-0.28494843000377823</v>
      </c>
      <c r="P2001" s="56" t="str">
        <f t="shared" si="2510"/>
        <v>400/4</v>
      </c>
      <c r="R2001" s="80"/>
      <c r="S2001" s="3" t="s">
        <v>31</v>
      </c>
      <c r="T2001" s="60">
        <f ca="1"/>
        <v>0.56152557127597069</v>
      </c>
      <c r="U2001" s="60">
        <f ca="1"/>
        <v>-0.67000548495693302</v>
      </c>
      <c r="V2001" s="60">
        <f ca="1"/>
        <v>0.14821760634557846</v>
      </c>
      <c r="W2001" s="60">
        <f ca="1"/>
        <v>1.8784691374316527</v>
      </c>
      <c r="X2001" s="60">
        <f ca="1"/>
        <v>-0.17070742904075711</v>
      </c>
      <c r="Y2001" s="52">
        <f ca="1">$B$13 * EXP(($E$3 - $C$13^2/2) * Y$2 + $C$13*SQRT(Y$2)*T2001)</f>
        <v>118.94103396090836</v>
      </c>
      <c r="Z2001" s="52">
        <f ca="1">Y2001 * EXP(($E$3 - $C$13^2/2) * (Z$2-Y$2) + $C$13*SQRT(Z$2-Y$2)*U2001)</f>
        <v>97.770824240379909</v>
      </c>
      <c r="AA2001" s="52">
        <f ca="1">Z2001 * EXP(($E$3 - $C$13^2/2) * (AA$2-Z$2) + $C$13*SQRT(AA$2-Z$2)*V2001)</f>
        <v>102.72869601111334</v>
      </c>
      <c r="AB2001" s="52">
        <f ca="1">AA2001 * EXP(($E$3 - $C$13^2/2) * (AB$2-AA$2) + $C$13*SQRT(AB$2-AA$2)*W2001)</f>
        <v>181.38688477087746</v>
      </c>
      <c r="AC2001" s="52">
        <f ca="1">AB2001 * EXP(($E$3 - $C$13^2/2) * (AC$2-AB$2) + $C$13*SQRT(AC$2-AB$2)*X2001)</f>
        <v>173.19532542563749</v>
      </c>
      <c r="AD2001" s="47"/>
      <c r="AE2001" s="3" t="s">
        <v>46</v>
      </c>
      <c r="AF2001" s="52" t="b">
        <f t="shared" ref="AF2001" ca="1" si="2530">AF1999 &gt;= $B$4</f>
        <v>0</v>
      </c>
      <c r="AG2001" s="52" t="b">
        <f t="array" aca="1" ref="AG2001" ca="1">AND(AG1999 &gt;= $B$4, NOT(OR($AF2001:AF2001)))</f>
        <v>0</v>
      </c>
      <c r="AH2001" s="52" t="b">
        <f t="array" aca="1" ref="AH2001" ca="1">AND(AH1999 &gt;= $B$4, NOT(OR($AF2001:AG2001)))</f>
        <v>0</v>
      </c>
      <c r="AI2001" s="52" t="b">
        <f t="array" aca="1" ref="AI2001" ca="1">AND(AI1999 &gt;= $B$4, NOT(OR($AF2001:AH2001)))</f>
        <v>1</v>
      </c>
      <c r="AJ2001" s="52" t="b">
        <f t="array" aca="1" ref="AJ2001" ca="1">AND(AJ1999 &gt;= $B$4, NOT(OR($AF2001:AI2001)))</f>
        <v>0</v>
      </c>
      <c r="AK2001" s="73"/>
      <c r="AL2001" s="70"/>
    </row>
    <row r="2002" spans="7:38" ht="14.55" customHeight="1" x14ac:dyDescent="0.3">
      <c r="G2002" s="3">
        <v>2000</v>
      </c>
      <c r="H2002" s="58">
        <v>2.2699687112596831</v>
      </c>
      <c r="I2002" s="58">
        <v>0.94447500724011857</v>
      </c>
      <c r="J2002" s="58">
        <v>-2.166022744110526</v>
      </c>
      <c r="K2002" s="59">
        <v>8.4587857079559362E-2</v>
      </c>
      <c r="L2002" s="60">
        <f t="array" ref="L2002:O2002">TRANSPOSE(MMULT(Option!$B$25:$E$28, TRANSPOSE(H2002:K2002)))</f>
        <v>2.2699687112596831</v>
      </c>
      <c r="M2002" s="60">
        <v>1.7736131270382351</v>
      </c>
      <c r="N2002" s="60">
        <v>-0.74713048193053178</v>
      </c>
      <c r="O2002" s="60">
        <v>0.80498145902727425</v>
      </c>
      <c r="P2002" s="56" t="str">
        <f t="shared" si="2510"/>
        <v>400/5</v>
      </c>
      <c r="R2002" s="80"/>
      <c r="S2002" s="3" t="s">
        <v>30</v>
      </c>
      <c r="T2002" s="60">
        <f ca="1"/>
        <v>-0.55214110313505382</v>
      </c>
      <c r="U2002" s="60">
        <f ca="1"/>
        <v>-0.6032978264557457</v>
      </c>
      <c r="V2002" s="60">
        <f ca="1"/>
        <v>1.3201457529935523</v>
      </c>
      <c r="W2002" s="60">
        <f ca="1"/>
        <v>0.88361952495410523</v>
      </c>
      <c r="X2002" s="60">
        <f ca="1"/>
        <v>-2.0712042105381219</v>
      </c>
      <c r="Y2002" s="52">
        <f ca="1">$B$14 * EXP(($E$3 - $C$14^2/2) * Y$2 + $C$14*SQRT(Y$2)*T2002)</f>
        <v>85.159660639974945</v>
      </c>
      <c r="Z2002" s="52">
        <f ca="1">Y2002 * EXP(($E$3 - $C$14^2/2) * (Z$2-Y$2) + $C$14*SQRT(Z$2-Y$2)*U2002)</f>
        <v>71.417183603872431</v>
      </c>
      <c r="AA2002" s="52">
        <f ca="1">Z2002 * EXP(($E$3 - $C$14^2/2) * (AA$2-Z$2) + $C$14*SQRT(AA$2-Z$2)*V2002)</f>
        <v>106.65317694728199</v>
      </c>
      <c r="AB2002" s="52">
        <f ca="1">AA2002 * EXP(($E$3 - $C$14^2/2) * (AB$2-AA$2) + $C$14*SQRT(AB$2-AA$2)*W2002)</f>
        <v>139.72386618364612</v>
      </c>
      <c r="AC2002" s="52">
        <f ca="1">AB2002 * EXP(($E$3 - $C$14^2/2) * (AC$2-AB$2) + $C$14*SQRT(AC$2-AB$2)*X2002)</f>
        <v>75.43767565460989</v>
      </c>
      <c r="AD2002" s="47"/>
      <c r="AE2002" s="3" t="s">
        <v>68</v>
      </c>
      <c r="AF2002" s="52" t="b">
        <f ca="1">AND(AF1999&gt;$B$3, NOT(OR($AF2001:AF2001)))</f>
        <v>0</v>
      </c>
      <c r="AG2002" s="52" t="b">
        <f ca="1">AND(AG1999&gt;$B$3, NOT(OR($AF2001:AG2001)))</f>
        <v>0</v>
      </c>
      <c r="AH2002" s="52" t="b">
        <f ca="1">AND(AH1999&gt;$B$3, NOT(OR($AF2001:AH2001)))</f>
        <v>1</v>
      </c>
      <c r="AI2002" s="52" t="b">
        <f ca="1">AND(AI1999&gt;$B$3, NOT(OR($AF2001:AI2001)))</f>
        <v>0</v>
      </c>
      <c r="AJ2002" s="52" t="b">
        <f ca="1">AND(AJ1999&gt;$B$3, NOT(OR($AF2001:AJ2001)))</f>
        <v>0</v>
      </c>
      <c r="AK2002" s="74"/>
      <c r="AL2002" s="70"/>
    </row>
    <row r="2003" spans="7:38" ht="14.55" customHeight="1" x14ac:dyDescent="0.3">
      <c r="G2003" s="3">
        <v>2001</v>
      </c>
      <c r="H2003" s="58">
        <v>-7.779195632501186E-3</v>
      </c>
      <c r="I2003" s="58">
        <v>0.50968131331512811</v>
      </c>
      <c r="J2003" s="58">
        <v>0.56462797669452036</v>
      </c>
      <c r="K2003" s="59">
        <v>0.26820425123901948</v>
      </c>
      <c r="L2003" s="60">
        <f t="array" ref="L2003:O2003">TRANSPOSE(MMULT(Option!$B$25:$E$28, TRANSPOSE(H2003:K2003)))</f>
        <v>-7.779195632501186E-3</v>
      </c>
      <c r="M2003" s="60">
        <v>0.46401896146121524</v>
      </c>
      <c r="N2003" s="60">
        <v>0.62627265408867261</v>
      </c>
      <c r="O2003" s="60">
        <v>0.47023471458732635</v>
      </c>
      <c r="P2003" s="56" t="str">
        <f t="shared" si="2510"/>
        <v>401/1</v>
      </c>
      <c r="R2003" s="80">
        <v>501</v>
      </c>
      <c r="S2003" s="3" t="s">
        <v>28</v>
      </c>
      <c r="T2003" s="60">
        <f t="array" aca="1" ref="T2003:T2006" ca="1">TRANSPOSE(OFFSET($L$3, MATCH($R2003 &amp; "/" &amp; T$2, $P$3:$P$5002, 0) - 1, 0, 1, $E$1))</f>
        <v>-0.77003387728985029</v>
      </c>
      <c r="U2003" s="60">
        <f t="array" aca="1" ref="U2003:U2006" ca="1">TRANSPOSE(OFFSET($L$3, MATCH($R2003 &amp; "/" &amp; U$2, $P$3:$P$5002, 0) - 1, 0, 1, $E$1))</f>
        <v>2.0600802807556384</v>
      </c>
      <c r="V2003" s="60">
        <f t="array" aca="1" ref="V2003:V2006" ca="1">TRANSPOSE(OFFSET($L$3, MATCH($R2003 &amp; "/" &amp; V$2, $P$3:$P$5002, 0) - 1, 0, 1, $E$1))</f>
        <v>-0.39750654810530922</v>
      </c>
      <c r="W2003" s="60">
        <f t="array" aca="1" ref="W2003:W2006" ca="1">TRANSPOSE(OFFSET($L$3, MATCH($R2003 &amp; "/" &amp; W$2, $P$3:$P$5002, 0) - 1, 0, 1, $E$1))</f>
        <v>-1.5680917999930941</v>
      </c>
      <c r="X2003" s="60">
        <f t="array" aca="1" ref="X2003:X2006" ca="1">TRANSPOSE(OFFSET($L$3, MATCH($R2003 &amp; "/" &amp; X$2, $P$3:$P$5002, 0) - 1, 0, 1, $E$1))</f>
        <v>2.049039984876162</v>
      </c>
      <c r="Y2003" s="52">
        <f ca="1">$B$11 * EXP(($E$3 - $C$11^2/2) * Y$2 + $C$11*SQRT(Y$2)*T2003)</f>
        <v>79.770999434866781</v>
      </c>
      <c r="Z2003" s="52">
        <f ca="1">Y2003 * EXP(($E$3 - $C$11^2/2) * (Z$2-Y$2) + $C$11*SQRT(Z$2-Y$2)*U2003)</f>
        <v>148.73766357364332</v>
      </c>
      <c r="AA2003" s="52">
        <f ca="1">Z2003 * EXP(($E$3 - $C$11^2/2) * (AA$2-Z$2) + $C$11*SQRT(AA$2-Z$2)*V2003)</f>
        <v>132.6789290800084</v>
      </c>
      <c r="AB2003" s="52">
        <f ca="1">AA2003 * EXP(($E$3 - $C$11^2/2) * (AB$2-AA$2) + $C$11*SQRT(AB$2-AA$2)*W2003)</f>
        <v>83.304669381211156</v>
      </c>
      <c r="AC2003" s="52">
        <f ca="1">AB2003 * EXP(($E$3 - $C$11^2/2) * (AC$2-AB$2) + $C$11*SQRT(AC$2-AB$2)*X2003)</f>
        <v>154.81279272154401</v>
      </c>
      <c r="AD2003" s="47"/>
      <c r="AE2003" s="3" t="s">
        <v>69</v>
      </c>
      <c r="AF2003" s="20" cm="1">
        <f t="array" aca="1" ref="AF2003" ca="1">MIN(Y2003:Y2006 / $D$11:$D$14)</f>
        <v>0.79770999434866785</v>
      </c>
      <c r="AG2003" s="20" cm="1">
        <f t="array" aca="1" ref="AG2003" ca="1">MIN(Z2003:Z2006 / $D$11:$D$14)</f>
        <v>0.78818989245997328</v>
      </c>
      <c r="AH2003" s="20" cm="1">
        <f t="array" aca="1" ref="AH2003" ca="1">MIN(AA2003:AA2006 / $D$11:$D$14)</f>
        <v>0.84658047773302159</v>
      </c>
      <c r="AI2003" s="20" cm="1">
        <f t="array" aca="1" ref="AI2003" ca="1">MIN(AB2003:AB2006 / $D$11:$D$14)</f>
        <v>0.64612538172864842</v>
      </c>
      <c r="AJ2003" s="20" cm="1">
        <f t="array" aca="1" ref="AJ2003" ca="1">MIN(AC2003:AC2006 / $D$11:$D$14)</f>
        <v>0.7845237421637592</v>
      </c>
      <c r="AK2003" s="72">
        <f t="array" aca="1" ref="AK2003" ca="1">SUMPRODUCT(AF2004:AJ2004, EXP(-$E$3*$AF$2:$AJ$2))</f>
        <v>90790.697953516355</v>
      </c>
      <c r="AL2003" s="70">
        <f ca="1">MAX(AC2004 - $D$11, 0) * EXP(-$E$2*$E$3)</f>
        <v>1.4482736562815797</v>
      </c>
    </row>
    <row r="2004" spans="7:38" ht="14.55" customHeight="1" x14ac:dyDescent="0.3">
      <c r="G2004" s="3">
        <v>2002</v>
      </c>
      <c r="H2004" s="58">
        <v>-1.0710937368024909</v>
      </c>
      <c r="I2004" s="58">
        <v>0.13593166083210759</v>
      </c>
      <c r="J2004" s="58">
        <v>-1.0645556502993505</v>
      </c>
      <c r="K2004" s="59">
        <v>0.66927247797299183</v>
      </c>
      <c r="L2004" s="60">
        <f t="array" ref="L2004:O2004">TRANSPOSE(MMULT(Option!$B$25:$E$28, TRANSPOSE(H2004:K2004)))</f>
        <v>-1.0710937368024909</v>
      </c>
      <c r="M2004" s="60">
        <v>-0.30385406970015694</v>
      </c>
      <c r="N2004" s="60">
        <v>-1.3278521735357462</v>
      </c>
      <c r="O2004" s="60">
        <v>-2.749150858213556E-2</v>
      </c>
      <c r="P2004" s="56" t="str">
        <f t="shared" si="2510"/>
        <v>401/2</v>
      </c>
      <c r="R2004" s="80"/>
      <c r="S2004" s="3" t="s">
        <v>29</v>
      </c>
      <c r="T2004" s="60">
        <f ca="1"/>
        <v>-0.28833485567563455</v>
      </c>
      <c r="U2004" s="60">
        <f ca="1"/>
        <v>0.29457302893917159</v>
      </c>
      <c r="V2004" s="60">
        <f ca="1"/>
        <v>-0.19414424210630871</v>
      </c>
      <c r="W2004" s="60">
        <f ca="1"/>
        <v>-0.70186685387081571</v>
      </c>
      <c r="X2004" s="60">
        <f ca="1"/>
        <v>0.86785761160306263</v>
      </c>
      <c r="Y2004" s="52">
        <f ca="1">$B$12 * EXP(($E$3 - $C$12^2/2) * Y$2 + $C$12*SQRT(Y$2)*T2004)</f>
        <v>92.173228889617491</v>
      </c>
      <c r="Z2004" s="52">
        <f ca="1">Y2004 * EXP(($E$3 - $C$12^2/2) * (Z$2-Y$2) + $C$12*SQRT(Z$2-Y$2)*U2004)</f>
        <v>101.19421973379804</v>
      </c>
      <c r="AA2004" s="52">
        <f ca="1">Z2004 * EXP(($E$3 - $C$12^2/2) * (AA$2-Z$2) + $C$12*SQRT(AA$2-Z$2)*V2004)</f>
        <v>95.94723119943481</v>
      </c>
      <c r="AB2004" s="52">
        <f ca="1">AA2004 * EXP(($E$3 - $C$12^2/2) * (AB$2-AA$2) + $C$12*SQRT(AB$2-AA$2)*W2004)</f>
        <v>78.119390913666223</v>
      </c>
      <c r="AC2004" s="52">
        <f ca="1">AB2004 * EXP(($E$3 - $C$12^2/2) * (AC$2-AB$2) + $C$12*SQRT(AC$2-AB$2)*X2004)</f>
        <v>101.85962018498483</v>
      </c>
      <c r="AD2004" s="47"/>
      <c r="AE2004" s="3" t="s">
        <v>47</v>
      </c>
      <c r="AF2004" s="64">
        <f t="shared" ref="AF2004" ca="1" si="2531">($B$5*AF2006 + (1 + $B$6)*AF2005)*$B$2</f>
        <v>0</v>
      </c>
      <c r="AG2004" s="64">
        <f t="shared" ref="AG2004" ca="1" si="2532">($B$5*AG2006 + (1 + $B$6)*AG2005)*$B$2</f>
        <v>0</v>
      </c>
      <c r="AH2004" s="64">
        <f t="shared" ref="AH2004" ca="1" si="2533">($B$5*AH2006 + (1 + $B$6)*AH2005)*$B$2</f>
        <v>15000</v>
      </c>
      <c r="AI2004" s="64">
        <f t="shared" ref="AI2004" ca="1" si="2534">($B$5*AI2006 + (1 + $B$6)*AI2005)*$B$2</f>
        <v>0</v>
      </c>
      <c r="AJ2004" s="64" cm="1">
        <f t="array" aca="1" ref="AJ2004" ca="1">($B$5*AJ2006 + (1 + $B$6)*AJ2005 + AND(NOT(AF2005:AJ2005)))*$B$2</f>
        <v>100000</v>
      </c>
      <c r="AK2004" s="73"/>
      <c r="AL2004" s="70"/>
    </row>
    <row r="2005" spans="7:38" ht="14.55" customHeight="1" x14ac:dyDescent="0.3">
      <c r="G2005" s="3">
        <v>2003</v>
      </c>
      <c r="H2005" s="58">
        <v>-1.4078962106763182</v>
      </c>
      <c r="I2005" s="58">
        <v>-0.12629149003858137</v>
      </c>
      <c r="J2005" s="58">
        <v>1.3470404864124033</v>
      </c>
      <c r="K2005" s="59">
        <v>0.4475913402264039</v>
      </c>
      <c r="L2005" s="60">
        <f t="array" ref="L2005:O2005">TRANSPOSE(MMULT(Option!$B$25:$E$28, TRANSPOSE(H2005:K2005)))</f>
        <v>-1.4078962106763182</v>
      </c>
      <c r="M2005" s="60">
        <v>-0.67890654681663942</v>
      </c>
      <c r="N2005" s="60">
        <v>0.58688985877534072</v>
      </c>
      <c r="O2005" s="60">
        <v>4.9980346867502301E-2</v>
      </c>
      <c r="P2005" s="56" t="str">
        <f t="shared" si="2510"/>
        <v>401/3</v>
      </c>
      <c r="R2005" s="80"/>
      <c r="S2005" s="3" t="s">
        <v>31</v>
      </c>
      <c r="T2005" s="60">
        <f ca="1"/>
        <v>1.1159269635229232</v>
      </c>
      <c r="U2005" s="60">
        <f ca="1"/>
        <v>1.2883880230821525</v>
      </c>
      <c r="V2005" s="60">
        <f ca="1"/>
        <v>-0.62141149045064159</v>
      </c>
      <c r="W2005" s="60">
        <f ca="1"/>
        <v>-1.5921565205693513</v>
      </c>
      <c r="X2005" s="60">
        <f ca="1"/>
        <v>1.19594347812357</v>
      </c>
      <c r="Y2005" s="52">
        <f ca="1">$B$13 * EXP(($E$3 - $C$13^2/2) * Y$2 + $C$13*SQRT(Y$2)*T2005)</f>
        <v>140.4635851909122</v>
      </c>
      <c r="Z2005" s="52">
        <f ca="1">Y2005 * EXP(($E$3 - $C$13^2/2) * (Z$2-Y$2) + $C$13*SQRT(Z$2-Y$2)*U2005)</f>
        <v>207.77685305594287</v>
      </c>
      <c r="AA2005" s="52">
        <f ca="1">Z2005 * EXP(($E$3 - $C$13^2/2) * (AA$2-Z$2) + $C$13*SQRT(AA$2-Z$2)*V2005)</f>
        <v>173.30295273011325</v>
      </c>
      <c r="AB2005" s="52">
        <f ca="1">AA2005 * EXP(($E$3 - $C$13^2/2) * (AB$2-AA$2) + $C$13*SQRT(AB$2-AA$2)*W2005)</f>
        <v>108.02841330317254</v>
      </c>
      <c r="AC2005" s="52">
        <f ca="1">AB2005 * EXP(($E$3 - $C$13^2/2) * (AC$2-AB$2) + $C$13*SQRT(AC$2-AB$2)*X2005)</f>
        <v>155.42717937612557</v>
      </c>
      <c r="AD2005" s="47"/>
      <c r="AE2005" s="3" t="s">
        <v>46</v>
      </c>
      <c r="AF2005" s="52" t="b">
        <f t="shared" ref="AF2005" ca="1" si="2535">AF2003 &gt;= $B$4</f>
        <v>0</v>
      </c>
      <c r="AG2005" s="52" t="b">
        <f t="array" aca="1" ref="AG2005" ca="1">AND(AG2003 &gt;= $B$4, NOT(OR($AF2005:AF2005)))</f>
        <v>0</v>
      </c>
      <c r="AH2005" s="52" t="b">
        <f t="array" aca="1" ref="AH2005" ca="1">AND(AH2003 &gt;= $B$4, NOT(OR($AF2005:AG2005)))</f>
        <v>0</v>
      </c>
      <c r="AI2005" s="52" t="b">
        <f t="array" aca="1" ref="AI2005" ca="1">AND(AI2003 &gt;= $B$4, NOT(OR($AF2005:AH2005)))</f>
        <v>0</v>
      </c>
      <c r="AJ2005" s="52" t="b">
        <f t="array" aca="1" ref="AJ2005" ca="1">AND(AJ2003 &gt;= $B$4, NOT(OR($AF2005:AI2005)))</f>
        <v>0</v>
      </c>
      <c r="AK2005" s="73"/>
      <c r="AL2005" s="70"/>
    </row>
    <row r="2006" spans="7:38" ht="14.55" customHeight="1" x14ac:dyDescent="0.3">
      <c r="G2006" s="3">
        <v>2004</v>
      </c>
      <c r="H2006" s="58">
        <v>0.16762932029735733</v>
      </c>
      <c r="I2006" s="58">
        <v>0.10234421600029743</v>
      </c>
      <c r="J2006" s="58">
        <v>1.5755313454626656</v>
      </c>
      <c r="K2006" s="59">
        <v>-0.88913840864154903</v>
      </c>
      <c r="L2006" s="60">
        <f t="array" ref="L2006:O2006">TRANSPOSE(MMULT(Option!$B$25:$E$28, TRANSPOSE(H2006:K2006)))</f>
        <v>0.16762932029735733</v>
      </c>
      <c r="M2006" s="60">
        <v>0.16085175147139763</v>
      </c>
      <c r="N2006" s="60">
        <v>1.4776567742638171</v>
      </c>
      <c r="O2006" s="60">
        <v>-0.36004867778997679</v>
      </c>
      <c r="P2006" s="56" t="str">
        <f t="shared" si="2510"/>
        <v>401/4</v>
      </c>
      <c r="R2006" s="80"/>
      <c r="S2006" s="3" t="s">
        <v>30</v>
      </c>
      <c r="T2006" s="60">
        <f ca="1"/>
        <v>-0.62204558174868962</v>
      </c>
      <c r="U2006" s="60">
        <f ca="1"/>
        <v>-0.20467521117193554</v>
      </c>
      <c r="V2006" s="60">
        <f ca="1"/>
        <v>0.22155409034545226</v>
      </c>
      <c r="W2006" s="60">
        <f ca="1"/>
        <v>-0.91737231298884703</v>
      </c>
      <c r="X2006" s="60">
        <f ca="1"/>
        <v>0.63027753824428134</v>
      </c>
      <c r="Y2006" s="52">
        <f ca="1">$B$14 * EXP(($E$3 - $C$14^2/2) * Y$2 + $C$14*SQRT(Y$2)*T2006)</f>
        <v>83.392344406427625</v>
      </c>
      <c r="Z2006" s="52">
        <f ca="1">Y2006 * EXP(($E$3 - $C$14^2/2) * (Z$2-Y$2) + $C$14*SQRT(Z$2-Y$2)*U2006)</f>
        <v>78.818989245997329</v>
      </c>
      <c r="AA2006" s="52">
        <f ca="1">Z2006 * EXP(($E$3 - $C$14^2/2) * (AA$2-Z$2) + $C$14*SQRT(AA$2-Z$2)*V2006)</f>
        <v>84.658047773302158</v>
      </c>
      <c r="AB2006" s="52">
        <f ca="1">AA2006 * EXP(($E$3 - $C$14^2/2) * (AB$2-AA$2) + $C$14*SQRT(AB$2-AA$2)*W2006)</f>
        <v>64.612538172864845</v>
      </c>
      <c r="AC2006" s="52">
        <f ca="1">AB2006 * EXP(($E$3 - $C$14^2/2) * (AC$2-AB$2) + $C$14*SQRT(AC$2-AB$2)*X2006)</f>
        <v>78.452374216375915</v>
      </c>
      <c r="AD2006" s="47"/>
      <c r="AE2006" s="3" t="s">
        <v>68</v>
      </c>
      <c r="AF2006" s="52" t="b">
        <f ca="1">AND(AF2003&gt;$B$3, NOT(OR($AF2005:AF2005)))</f>
        <v>0</v>
      </c>
      <c r="AG2006" s="52" t="b">
        <f ca="1">AND(AG2003&gt;$B$3, NOT(OR($AF2005:AG2005)))</f>
        <v>0</v>
      </c>
      <c r="AH2006" s="52" t="b">
        <f ca="1">AND(AH2003&gt;$B$3, NOT(OR($AF2005:AH2005)))</f>
        <v>1</v>
      </c>
      <c r="AI2006" s="52" t="b">
        <f ca="1">AND(AI2003&gt;$B$3, NOT(OR($AF2005:AI2005)))</f>
        <v>0</v>
      </c>
      <c r="AJ2006" s="52" t="b">
        <f ca="1">AND(AJ2003&gt;$B$3, NOT(OR($AF2005:AJ2005)))</f>
        <v>0</v>
      </c>
      <c r="AK2006" s="74"/>
      <c r="AL2006" s="70"/>
    </row>
    <row r="2007" spans="7:38" ht="14.55" customHeight="1" x14ac:dyDescent="0.3">
      <c r="G2007" s="3">
        <v>2005</v>
      </c>
      <c r="H2007" s="58">
        <v>1.7072472258710334</v>
      </c>
      <c r="I2007" s="58">
        <v>-5.1003462197354209E-2</v>
      </c>
      <c r="J2007" s="58">
        <v>0.62649359853753184</v>
      </c>
      <c r="K2007" s="59">
        <v>-0.64012362328479733</v>
      </c>
      <c r="L2007" s="60">
        <f t="array" ref="L2007:O2007">TRANSPOSE(MMULT(Option!$B$25:$E$28, TRANSPOSE(H2007:K2007)))</f>
        <v>1.7072472258710334</v>
      </c>
      <c r="M2007" s="60">
        <v>0.63615344510357452</v>
      </c>
      <c r="N2007" s="60">
        <v>1.2197986825129976</v>
      </c>
      <c r="O2007" s="60">
        <v>0.24365295720673186</v>
      </c>
      <c r="P2007" s="56" t="str">
        <f t="shared" si="2510"/>
        <v>401/5</v>
      </c>
      <c r="R2007" s="80">
        <v>502</v>
      </c>
      <c r="S2007" s="3" t="s">
        <v>28</v>
      </c>
      <c r="T2007" s="60">
        <f t="array" aca="1" ref="T2007:T2010" ca="1">TRANSPOSE(OFFSET($L$3, MATCH($R2007 &amp; "/" &amp; T$2, $P$3:$P$5002, 0) - 1, 0, 1, $E$1))</f>
        <v>0.8700005071565452</v>
      </c>
      <c r="U2007" s="60">
        <f t="array" aca="1" ref="U2007:U2010" ca="1">TRANSPOSE(OFFSET($L$3, MATCH($R2007 &amp; "/" &amp; U$2, $P$3:$P$5002, 0) - 1, 0, 1, $E$1))</f>
        <v>-1.0930682590641203</v>
      </c>
      <c r="V2007" s="60">
        <f t="array" aca="1" ref="V2007:V2010" ca="1">TRANSPOSE(OFFSET($L$3, MATCH($R2007 &amp; "/" &amp; V$2, $P$3:$P$5002, 0) - 1, 0, 1, $E$1))</f>
        <v>-0.40161094769970929</v>
      </c>
      <c r="W2007" s="60">
        <f t="array" aca="1" ref="W2007:W2010" ca="1">TRANSPOSE(OFFSET($L$3, MATCH($R2007 &amp; "/" &amp; W$2, $P$3:$P$5002, 0) - 1, 0, 1, $E$1))</f>
        <v>0.47784145924521521</v>
      </c>
      <c r="X2007" s="60">
        <f t="array" aca="1" ref="X2007:X2010" ca="1">TRANSPOSE(OFFSET($L$3, MATCH($R2007 &amp; "/" &amp; X$2, $P$3:$P$5002, 0) - 1, 0, 1, $E$1))</f>
        <v>-1.6344115121028577</v>
      </c>
      <c r="Y2007" s="52">
        <f ca="1">$B$11 * EXP(($E$3 - $C$11^2/2) * Y$2 + $C$11*SQRT(Y$2)*T2007)</f>
        <v>130.47352571984203</v>
      </c>
      <c r="Z2007" s="52">
        <f ca="1">Y2007 * EXP(($E$3 - $C$11^2/2) * (Z$2-Y$2) + $C$11*SQRT(Z$2-Y$2)*U2007)</f>
        <v>94.466933235666289</v>
      </c>
      <c r="AA2007" s="52">
        <f ca="1">Z2007 * EXP(($E$3 - $C$11^2/2) * (AA$2-Z$2) + $C$11*SQRT(AA$2-Z$2)*V2007)</f>
        <v>84.163941062398749</v>
      </c>
      <c r="AB2007" s="52">
        <f ca="1">AA2007 * EXP(($E$3 - $C$11^2/2) * (AB$2-AA$2) + $C$11*SQRT(AB$2-AA$2)*W2007)</f>
        <v>97.623575243774624</v>
      </c>
      <c r="AC2007" s="52">
        <f ca="1">AB2007 * EXP(($E$3 - $C$11^2/2) * (AC$2-AB$2) + $C$11*SQRT(AC$2-AB$2)*X2007)</f>
        <v>60.08712307400927</v>
      </c>
      <c r="AD2007" s="47"/>
      <c r="AE2007" s="3" t="s">
        <v>69</v>
      </c>
      <c r="AF2007" s="20" cm="1">
        <f t="array" aca="1" ref="AF2007" ca="1">MIN(Y2007:Y2010 / $D$11:$D$14)</f>
        <v>0.83279575001804251</v>
      </c>
      <c r="AG2007" s="20" cm="1">
        <f t="array" aca="1" ref="AG2007" ca="1">MIN(Z2007:Z2010 / $D$11:$D$14)</f>
        <v>0.91530135660501444</v>
      </c>
      <c r="AH2007" s="20" cm="1">
        <f t="array" aca="1" ref="AH2007" ca="1">MIN(AA2007:AA2010 / $D$11:$D$14)</f>
        <v>0.54557905188967692</v>
      </c>
      <c r="AI2007" s="20" cm="1">
        <f t="array" aca="1" ref="AI2007" ca="1">MIN(AB2007:AB2010 / $D$11:$D$14)</f>
        <v>0.63091282907619661</v>
      </c>
      <c r="AJ2007" s="20" cm="1">
        <f t="array" aca="1" ref="AJ2007" ca="1">MIN(AC2007:AC2010 / $D$11:$D$14)</f>
        <v>0.60087123074009274</v>
      </c>
      <c r="AK2007" s="72">
        <f t="array" aca="1" ref="AK2007" ca="1">SUMPRODUCT(AF2008:AJ2008, EXP(-$E$3*$AF$2:$AJ$2))</f>
        <v>105721.0809451906</v>
      </c>
      <c r="AL2007" s="70">
        <f ca="1">MAX(AC2008 - $D$11, 0) * EXP(-$E$2*$E$3)</f>
        <v>231.74319687916193</v>
      </c>
    </row>
    <row r="2008" spans="7:38" ht="14.55" customHeight="1" x14ac:dyDescent="0.3">
      <c r="G2008" s="3">
        <v>2006</v>
      </c>
      <c r="H2008" s="58">
        <v>1.7175477035090068</v>
      </c>
      <c r="I2008" s="58">
        <v>-0.63153513155278129</v>
      </c>
      <c r="J2008" s="58">
        <v>-1.4149451017663743</v>
      </c>
      <c r="K2008" s="59">
        <v>-0.48120079339550159</v>
      </c>
      <c r="L2008" s="60">
        <f t="array" ref="L2008:O2008">TRANSPOSE(MMULT(Option!$B$25:$E$28, TRANSPOSE(H2008:K2008)))</f>
        <v>1.7175477035090068</v>
      </c>
      <c r="M2008" s="60">
        <v>0.1082075725306999</v>
      </c>
      <c r="N2008" s="60">
        <v>-0.72111616064600359</v>
      </c>
      <c r="O2008" s="60">
        <v>-0.1666003815705151</v>
      </c>
      <c r="P2008" s="56" t="str">
        <f t="shared" si="2510"/>
        <v>402/1</v>
      </c>
      <c r="R2008" s="80"/>
      <c r="S2008" s="3" t="s">
        <v>29</v>
      </c>
      <c r="T2008" s="60">
        <f ca="1"/>
        <v>0.89390156278957955</v>
      </c>
      <c r="U2008" s="60">
        <f ca="1"/>
        <v>0.78185027578794308</v>
      </c>
      <c r="V2008" s="60">
        <f ca="1"/>
        <v>-0.14015219020295427</v>
      </c>
      <c r="W2008" s="60">
        <f ca="1"/>
        <v>1.6761151030290087</v>
      </c>
      <c r="X2008" s="60">
        <f ca="1"/>
        <v>1.3055723524366514</v>
      </c>
      <c r="Y2008" s="52">
        <f ca="1">$B$12 * EXP(($E$3 - $C$12^2/2) * Y$2 + $C$12*SQRT(Y$2)*T2008)</f>
        <v>131.41242429630512</v>
      </c>
      <c r="Z2008" s="52">
        <f ca="1">Y2008 * EXP(($E$3 - $C$12^2/2) * (Z$2-Y$2) + $C$12*SQRT(Z$2-Y$2)*U2008)</f>
        <v>166.98362230228031</v>
      </c>
      <c r="AA2008" s="52">
        <f ca="1">Z2008 * EXP(($E$3 - $C$12^2/2) * (AA$2-Z$2) + $C$12*SQRT(AA$2-Z$2)*V2008)</f>
        <v>160.91078492562565</v>
      </c>
      <c r="AB2008" s="52">
        <f ca="1">AA2008 * EXP(($E$3 - $C$12^2/2) * (AB$2-AA$2) + $C$12*SQRT(AB$2-AA$2)*W2008)</f>
        <v>267.38367485698603</v>
      </c>
      <c r="AC2008" s="52">
        <f ca="1">AB2008 * EXP(($E$3 - $C$12^2/2) * (AC$2-AB$2) + $C$12*SQRT(AC$2-AB$2)*X2008)</f>
        <v>397.56415493731521</v>
      </c>
      <c r="AD2008" s="47"/>
      <c r="AE2008" s="3" t="s">
        <v>47</v>
      </c>
      <c r="AF2008" s="64">
        <f t="shared" ref="AF2008" ca="1" si="2536">($B$5*AF2010 + (1 + $B$6)*AF2009)*$B$2</f>
        <v>15000</v>
      </c>
      <c r="AG2008" s="64">
        <f t="shared" ref="AG2008" ca="1" si="2537">($B$5*AG2010 + (1 + $B$6)*AG2009)*$B$2</f>
        <v>15000</v>
      </c>
      <c r="AH2008" s="64">
        <f t="shared" ref="AH2008" ca="1" si="2538">($B$5*AH2010 + (1 + $B$6)*AH2009)*$B$2</f>
        <v>0</v>
      </c>
      <c r="AI2008" s="64">
        <f t="shared" ref="AI2008" ca="1" si="2539">($B$5*AI2010 + (1 + $B$6)*AI2009)*$B$2</f>
        <v>0</v>
      </c>
      <c r="AJ2008" s="64" cm="1">
        <f t="array" aca="1" ref="AJ2008" ca="1">($B$5*AJ2010 + (1 + $B$6)*AJ2009 + AND(NOT(AF2009:AJ2009)))*$B$2</f>
        <v>100000</v>
      </c>
      <c r="AK2008" s="73"/>
      <c r="AL2008" s="70"/>
    </row>
    <row r="2009" spans="7:38" ht="14.55" customHeight="1" x14ac:dyDescent="0.3">
      <c r="G2009" s="3">
        <v>2007</v>
      </c>
      <c r="H2009" s="58">
        <v>-0.28774424810050964</v>
      </c>
      <c r="I2009" s="58">
        <v>0.97573463308638553</v>
      </c>
      <c r="J2009" s="58">
        <v>0.49666277792547264</v>
      </c>
      <c r="K2009" s="59">
        <v>0.92548215958387336</v>
      </c>
      <c r="L2009" s="60">
        <f t="array" ref="L2009:O2009">TRANSPOSE(MMULT(Option!$B$25:$E$28, TRANSPOSE(H2009:K2009)))</f>
        <v>-0.28774424810050964</v>
      </c>
      <c r="M2009" s="60">
        <v>0.77917786362146113</v>
      </c>
      <c r="N2009" s="60">
        <v>0.57663352152201841</v>
      </c>
      <c r="O2009" s="60">
        <v>1.029883825160224</v>
      </c>
      <c r="P2009" s="56" t="str">
        <f t="shared" si="2510"/>
        <v>402/2</v>
      </c>
      <c r="R2009" s="80"/>
      <c r="S2009" s="3" t="s">
        <v>31</v>
      </c>
      <c r="T2009" s="60">
        <f ca="1"/>
        <v>-0.62655621646275017</v>
      </c>
      <c r="U2009" s="60">
        <f ca="1"/>
        <v>0.29821649496268615</v>
      </c>
      <c r="V2009" s="60">
        <f ca="1"/>
        <v>-1.7413521712343867</v>
      </c>
      <c r="W2009" s="60">
        <f ca="1"/>
        <v>0.46773331523950429</v>
      </c>
      <c r="X2009" s="60">
        <f ca="1"/>
        <v>0.72206861715672033</v>
      </c>
      <c r="Y2009" s="52">
        <f ca="1">$B$13 * EXP(($E$3 - $C$13^2/2) * Y$2 + $C$13*SQRT(Y$2)*T2009)</f>
        <v>83.279575001804247</v>
      </c>
      <c r="Z2009" s="52">
        <f ca="1">Y2009 * EXP(($E$3 - $C$13^2/2) * (Z$2-Y$2) + $C$13*SQRT(Z$2-Y$2)*U2009)</f>
        <v>91.530135660501443</v>
      </c>
      <c r="AA2009" s="52">
        <f ca="1">Z2009 * EXP(($E$3 - $C$13^2/2) * (AA$2-Z$2) + $C$13*SQRT(AA$2-Z$2)*V2009)</f>
        <v>54.557905188967688</v>
      </c>
      <c r="AB2009" s="52">
        <f ca="1">AA2009 * EXP(($E$3 - $C$13^2/2) * (AB$2-AA$2) + $C$13*SQRT(AB$2-AA$2)*W2009)</f>
        <v>63.091282907619664</v>
      </c>
      <c r="AC2009" s="52">
        <f ca="1">AB2009 * EXP(($E$3 - $C$13^2/2) * (AC$2-AB$2) + $C$13*SQRT(AC$2-AB$2)*X2009)</f>
        <v>78.744087686194902</v>
      </c>
      <c r="AD2009" s="47"/>
      <c r="AE2009" s="3" t="s">
        <v>46</v>
      </c>
      <c r="AF2009" s="52" t="b">
        <f t="shared" ref="AF2009" ca="1" si="2540">AF2007 &gt;= $B$4</f>
        <v>0</v>
      </c>
      <c r="AG2009" s="52" t="b">
        <f t="array" aca="1" ref="AG2009" ca="1">AND(AG2007 &gt;= $B$4, NOT(OR($AF2009:AF2009)))</f>
        <v>0</v>
      </c>
      <c r="AH2009" s="52" t="b">
        <f t="array" aca="1" ref="AH2009" ca="1">AND(AH2007 &gt;= $B$4, NOT(OR($AF2009:AG2009)))</f>
        <v>0</v>
      </c>
      <c r="AI2009" s="52" t="b">
        <f t="array" aca="1" ref="AI2009" ca="1">AND(AI2007 &gt;= $B$4, NOT(OR($AF2009:AH2009)))</f>
        <v>0</v>
      </c>
      <c r="AJ2009" s="52" t="b">
        <f t="array" aca="1" ref="AJ2009" ca="1">AND(AJ2007 &gt;= $B$4, NOT(OR($AF2009:AI2009)))</f>
        <v>0</v>
      </c>
      <c r="AK2009" s="73"/>
      <c r="AL2009" s="70"/>
    </row>
    <row r="2010" spans="7:38" ht="14.55" customHeight="1" x14ac:dyDescent="0.3">
      <c r="G2010" s="3">
        <v>2008</v>
      </c>
      <c r="H2010" s="58">
        <v>0.74627571271472959</v>
      </c>
      <c r="I2010" s="58">
        <v>-0.64797841702372239</v>
      </c>
      <c r="J2010" s="58">
        <v>-1.9238934906091869</v>
      </c>
      <c r="K2010" s="59">
        <v>-0.85129524947914292</v>
      </c>
      <c r="L2010" s="60">
        <f t="array" ref="L2010:O2010">TRANSPOSE(MMULT(Option!$B$25:$E$28, TRANSPOSE(H2010:K2010)))</f>
        <v>0.74627571271472959</v>
      </c>
      <c r="M2010" s="60">
        <v>-0.29537174385588205</v>
      </c>
      <c r="N2010" s="60">
        <v>-1.5609453126594002</v>
      </c>
      <c r="O2010" s="60">
        <v>-0.97568155235605691</v>
      </c>
      <c r="P2010" s="56" t="str">
        <f t="shared" si="2510"/>
        <v>402/3</v>
      </c>
      <c r="R2010" s="80"/>
      <c r="S2010" s="3" t="s">
        <v>30</v>
      </c>
      <c r="T2010" s="60">
        <f ca="1"/>
        <v>0.78653103119119994</v>
      </c>
      <c r="U2010" s="60">
        <f ca="1"/>
        <v>0.23459656326826578</v>
      </c>
      <c r="V2010" s="60">
        <f ca="1"/>
        <v>-1.1880249436465151</v>
      </c>
      <c r="W2010" s="60">
        <f ca="1"/>
        <v>0.98448926682450399</v>
      </c>
      <c r="X2010" s="60">
        <f ca="1"/>
        <v>1.0913943803239901</v>
      </c>
      <c r="Y2010" s="52">
        <f ca="1">$B$14 * EXP(($E$3 - $C$14^2/2) * Y$2 + $C$14*SQRT(Y$2)*T2010)</f>
        <v>127.24692566629898</v>
      </c>
      <c r="Z2010" s="52">
        <f ca="1">Y2010 * EXP(($E$3 - $C$14^2/2) * (Z$2-Y$2) + $C$14*SQRT(Z$2-Y$2)*U2010)</f>
        <v>137.20943269172537</v>
      </c>
      <c r="AA2010" s="52">
        <f ca="1">Z2010 * EXP(($E$3 - $C$14^2/2) * (AA$2-Z$2) + $C$14*SQRT(AA$2-Z$2)*V2010)</f>
        <v>96.55385940824641</v>
      </c>
      <c r="AB2010" s="52">
        <f ca="1">AA2010 * EXP(($E$3 - $C$14^2/2) * (AB$2-AA$2) + $C$14*SQRT(AB$2-AA$2)*W2010)</f>
        <v>130.3792826229126</v>
      </c>
      <c r="AC2010" s="52">
        <f ca="1">AB2010 * EXP(($E$3 - $C$14^2/2) * (AC$2-AB$2) + $C$14*SQRT(AC$2-AB$2)*X2010)</f>
        <v>181.79252701610068</v>
      </c>
      <c r="AD2010" s="47"/>
      <c r="AE2010" s="3" t="s">
        <v>68</v>
      </c>
      <c r="AF2010" s="52" t="b">
        <f ca="1">AND(AF2007&gt;$B$3, NOT(OR($AF2009:AF2009)))</f>
        <v>1</v>
      </c>
      <c r="AG2010" s="52" t="b">
        <f ca="1">AND(AG2007&gt;$B$3, NOT(OR($AF2009:AG2009)))</f>
        <v>1</v>
      </c>
      <c r="AH2010" s="52" t="b">
        <f ca="1">AND(AH2007&gt;$B$3, NOT(OR($AF2009:AH2009)))</f>
        <v>0</v>
      </c>
      <c r="AI2010" s="52" t="b">
        <f ca="1">AND(AI2007&gt;$B$3, NOT(OR($AF2009:AI2009)))</f>
        <v>0</v>
      </c>
      <c r="AJ2010" s="52" t="b">
        <f ca="1">AND(AJ2007&gt;$B$3, NOT(OR($AF2009:AJ2009)))</f>
        <v>0</v>
      </c>
      <c r="AK2010" s="74"/>
      <c r="AL2010" s="70"/>
    </row>
    <row r="2011" spans="7:38" ht="14.55" customHeight="1" x14ac:dyDescent="0.3">
      <c r="G2011" s="3">
        <v>2009</v>
      </c>
      <c r="H2011" s="58">
        <v>2.8391070848715829</v>
      </c>
      <c r="I2011" s="58">
        <v>0.88174696049412038</v>
      </c>
      <c r="J2011" s="58">
        <v>1.1023530712144454</v>
      </c>
      <c r="K2011" s="59">
        <v>1.9826097232142474</v>
      </c>
      <c r="L2011" s="60">
        <f t="array" ref="L2011:O2011">TRANSPOSE(MMULT(Option!$B$25:$E$28, TRANSPOSE(H2011:K2011)))</f>
        <v>2.8391070848715829</v>
      </c>
      <c r="M2011" s="60">
        <v>1.9437772720009421</v>
      </c>
      <c r="N2011" s="60">
        <v>2.3347461860297596</v>
      </c>
      <c r="O2011" s="60">
        <v>3.2795012100278345</v>
      </c>
      <c r="P2011" s="56" t="str">
        <f t="shared" si="2510"/>
        <v>402/4</v>
      </c>
      <c r="R2011" s="80">
        <v>503</v>
      </c>
      <c r="S2011" s="3" t="s">
        <v>28</v>
      </c>
      <c r="T2011" s="60">
        <f t="array" aca="1" ref="T2011:T2014" ca="1">TRANSPOSE(OFFSET($L$3, MATCH($R2011 &amp; "/" &amp; T$2, $P$3:$P$5002, 0) - 1, 0, 1, $E$1))</f>
        <v>0.72345226112896999</v>
      </c>
      <c r="U2011" s="60">
        <f t="array" aca="1" ref="U2011:U2014" ca="1">TRANSPOSE(OFFSET($L$3, MATCH($R2011 &amp; "/" &amp; U$2, $P$3:$P$5002, 0) - 1, 0, 1, $E$1))</f>
        <v>0.59961662189636611</v>
      </c>
      <c r="V2011" s="60">
        <f t="array" aca="1" ref="V2011:V2014" ca="1">TRANSPOSE(OFFSET($L$3, MATCH($R2011 &amp; "/" &amp; V$2, $P$3:$P$5002, 0) - 1, 0, 1, $E$1))</f>
        <v>-0.55255032089127798</v>
      </c>
      <c r="W2011" s="60">
        <f t="array" aca="1" ref="W2011:W2014" ca="1">TRANSPOSE(OFFSET($L$3, MATCH($R2011 &amp; "/" &amp; W$2, $P$3:$P$5002, 0) - 1, 0, 1, $E$1))</f>
        <v>-0.35417351606870562</v>
      </c>
      <c r="X2011" s="60">
        <f t="array" aca="1" ref="X2011:X2014" ca="1">TRANSPOSE(OFFSET($L$3, MATCH($R2011 &amp; "/" &amp; X$2, $P$3:$P$5002, 0) - 1, 0, 1, $E$1))</f>
        <v>9.9004085911846215E-2</v>
      </c>
      <c r="Y2011" s="52">
        <f ca="1">$B$11 * EXP(($E$3 - $C$11^2/2) * Y$2 + $C$11*SQRT(Y$2)*T2011)</f>
        <v>124.86159256114729</v>
      </c>
      <c r="Z2011" s="52">
        <f ca="1">Y2011 * EXP(($E$3 - $C$11^2/2) * (Z$2-Y$2) + $C$11*SQRT(Z$2-Y$2)*U2011)</f>
        <v>150.21849249545849</v>
      </c>
      <c r="AA2011" s="52">
        <f ca="1">Z2011 * EXP(($E$3 - $C$11^2/2) * (AA$2-Z$2) + $C$11*SQRT(AA$2-Z$2)*V2011)</f>
        <v>127.90985456858806</v>
      </c>
      <c r="AB2011" s="52">
        <f ca="1">AA2011 * EXP(($E$3 - $C$11^2/2) * (AB$2-AA$2) + $C$11*SQRT(AB$2-AA$2)*W2011)</f>
        <v>115.59280338064521</v>
      </c>
      <c r="AC2011" s="52">
        <f ca="1">AB2011 * EXP(($E$3 - $C$11^2/2) * (AC$2-AB$2) + $C$11*SQRT(AC$2-AB$2)*X2011)</f>
        <v>119.67442440085726</v>
      </c>
      <c r="AD2011" s="47"/>
      <c r="AE2011" s="3" t="s">
        <v>69</v>
      </c>
      <c r="AF2011" s="20" cm="1">
        <f t="array" aca="1" ref="AF2011" ca="1">MIN(Y2011:Y2014 / $D$11:$D$14)</f>
        <v>1.2486159256114728</v>
      </c>
      <c r="AG2011" s="20" cm="1">
        <f t="array" aca="1" ref="AG2011" ca="1">MIN(Z2011:Z2014 / $D$11:$D$14)</f>
        <v>1.2875246415025257</v>
      </c>
      <c r="AH2011" s="20" cm="1">
        <f t="array" aca="1" ref="AH2011" ca="1">MIN(AA2011:AA2014 / $D$11:$D$14)</f>
        <v>1.1136188328380161</v>
      </c>
      <c r="AI2011" s="20" cm="1">
        <f t="array" aca="1" ref="AI2011" ca="1">MIN(AB2011:AB2014 / $D$11:$D$14)</f>
        <v>0.54741320726390807</v>
      </c>
      <c r="AJ2011" s="20" cm="1">
        <f t="array" aca="1" ref="AJ2011" ca="1">MIN(AC2011:AC2014 / $D$11:$D$14)</f>
        <v>0.86521913803177819</v>
      </c>
      <c r="AK2011" s="72">
        <f t="array" aca="1" ref="AK2011" ca="1">SUMPRODUCT(AF2012:AJ2012, EXP(-$E$3*$AF$2:$AJ$2))</f>
        <v>130313.71233763752</v>
      </c>
      <c r="AL2011" s="70">
        <f ca="1">MAX(AC2012 - $D$11, 0) * EXP(-$E$2*$E$3)</f>
        <v>0</v>
      </c>
    </row>
    <row r="2012" spans="7:38" ht="14.55" customHeight="1" x14ac:dyDescent="0.3">
      <c r="G2012" s="3">
        <v>2010</v>
      </c>
      <c r="H2012" s="58">
        <v>0.55575652165732192</v>
      </c>
      <c r="I2012" s="58">
        <v>0.18753277279835748</v>
      </c>
      <c r="J2012" s="58">
        <v>0.9394037372472045</v>
      </c>
      <c r="K2012" s="59">
        <v>-0.39432886230845365</v>
      </c>
      <c r="L2012" s="60">
        <f t="array" ref="L2012:O2012">TRANSPOSE(MMULT(Option!$B$25:$E$28, TRANSPOSE(H2012:K2012)))</f>
        <v>0.55575652165732192</v>
      </c>
      <c r="M2012" s="60">
        <v>0.39417923398961452</v>
      </c>
      <c r="N2012" s="60">
        <v>1.096497974036029</v>
      </c>
      <c r="O2012" s="60">
        <v>0.11707998778515877</v>
      </c>
      <c r="P2012" s="56" t="str">
        <f t="shared" si="2510"/>
        <v>402/5</v>
      </c>
      <c r="R2012" s="80"/>
      <c r="S2012" s="3" t="s">
        <v>29</v>
      </c>
      <c r="T2012" s="60">
        <f ca="1"/>
        <v>0.8968252109540551</v>
      </c>
      <c r="U2012" s="60">
        <f ca="1"/>
        <v>-8.7753569608411353E-2</v>
      </c>
      <c r="V2012" s="60">
        <f ca="1"/>
        <v>-0.50035523425535522</v>
      </c>
      <c r="W2012" s="60">
        <f ca="1"/>
        <v>-2.3838875917681448</v>
      </c>
      <c r="X2012" s="60">
        <f ca="1"/>
        <v>1.5092629667777155</v>
      </c>
      <c r="Y2012" s="52">
        <f ca="1">$B$12 * EXP(($E$3 - $C$12^2/2) * Y$2 + $C$12*SQRT(Y$2)*T2012)</f>
        <v>131.52773596645062</v>
      </c>
      <c r="Z2012" s="52">
        <f ca="1">Y2012 * EXP(($E$3 - $C$12^2/2) * (Z$2-Y$2) + $C$12*SQRT(Z$2-Y$2)*U2012)</f>
        <v>128.75246415025256</v>
      </c>
      <c r="AA2012" s="52">
        <f ca="1">Z2012 * EXP(($E$3 - $C$12^2/2) * (AA$2-Z$2) + $C$12*SQRT(AA$2-Z$2)*V2012)</f>
        <v>111.36188328380162</v>
      </c>
      <c r="AB2012" s="52">
        <f ca="1">AA2012 * EXP(($E$3 - $C$12^2/2) * (AB$2-AA$2) + $C$12*SQRT(AB$2-AA$2)*W2012)</f>
        <v>54.741320726390811</v>
      </c>
      <c r="AC2012" s="52">
        <f ca="1">AB2012 * EXP(($E$3 - $C$12^2/2) * (AC$2-AB$2) + $C$12*SQRT(AC$2-AB$2)*X2012)</f>
        <v>86.521913803177824</v>
      </c>
      <c r="AD2012" s="47"/>
      <c r="AE2012" s="3" t="s">
        <v>47</v>
      </c>
      <c r="AF2012" s="64">
        <f t="shared" ref="AF2012" ca="1" si="2541">($B$5*AF2014 + (1 + $B$6)*AF2013)*$B$2</f>
        <v>15000</v>
      </c>
      <c r="AG2012" s="64">
        <f t="shared" ref="AG2012" ca="1" si="2542">($B$5*AG2014 + (1 + $B$6)*AG2013)*$B$2</f>
        <v>15000</v>
      </c>
      <c r="AH2012" s="64">
        <f t="shared" ref="AH2012" ca="1" si="2543">($B$5*AH2014 + (1 + $B$6)*AH2013)*$B$2</f>
        <v>15000</v>
      </c>
      <c r="AI2012" s="64">
        <f t="shared" ref="AI2012" ca="1" si="2544">($B$5*AI2014 + (1 + $B$6)*AI2013)*$B$2</f>
        <v>0</v>
      </c>
      <c r="AJ2012" s="64" cm="1">
        <f t="array" aca="1" ref="AJ2012" ca="1">($B$5*AJ2014 + (1 + $B$6)*AJ2013 + AND(NOT(AF2013:AJ2013)))*$B$2</f>
        <v>114999.99999999999</v>
      </c>
      <c r="AK2012" s="73"/>
      <c r="AL2012" s="70"/>
    </row>
    <row r="2013" spans="7:38" ht="14.55" customHeight="1" x14ac:dyDescent="0.3">
      <c r="G2013" s="3">
        <v>2011</v>
      </c>
      <c r="H2013" s="58">
        <v>-1.5102217272354741</v>
      </c>
      <c r="I2013" s="58">
        <v>-0.16805089402709306</v>
      </c>
      <c r="J2013" s="58">
        <v>-0.11461112484734613</v>
      </c>
      <c r="K2013" s="59">
        <v>-0.78323181743887893</v>
      </c>
      <c r="L2013" s="60">
        <f t="array" ref="L2013:O2013">TRANSPOSE(MMULT(Option!$B$25:$E$28, TRANSPOSE(H2013:K2013)))</f>
        <v>-1.5102217272354741</v>
      </c>
      <c r="M2013" s="60">
        <v>-0.75810987939102092</v>
      </c>
      <c r="N2013" s="60">
        <v>-0.74875884933974191</v>
      </c>
      <c r="O2013" s="60">
        <v>-1.3411842029711405</v>
      </c>
      <c r="P2013" s="56" t="str">
        <f t="shared" si="2510"/>
        <v>403/1</v>
      </c>
      <c r="R2013" s="80"/>
      <c r="S2013" s="3" t="s">
        <v>31</v>
      </c>
      <c r="T2013" s="60">
        <f ca="1"/>
        <v>1.4188986256525959</v>
      </c>
      <c r="U2013" s="60">
        <f ca="1"/>
        <v>1.520394450876047</v>
      </c>
      <c r="V2013" s="60">
        <f ca="1"/>
        <v>0.68466535915265792</v>
      </c>
      <c r="W2013" s="60">
        <f ca="1"/>
        <v>-1.5386521139724576</v>
      </c>
      <c r="X2013" s="60">
        <f ca="1"/>
        <v>0.7770153080354244</v>
      </c>
      <c r="Y2013" s="52">
        <f ca="1">$B$13 * EXP(($E$3 - $C$13^2/2) * Y$2 + $C$13*SQRT(Y$2)*T2013)</f>
        <v>153.82871969611458</v>
      </c>
      <c r="Z2013" s="52">
        <f ca="1">Y2013 * EXP(($E$3 - $C$13^2/2) * (Z$2-Y$2) + $C$13*SQRT(Z$2-Y$2)*U2013)</f>
        <v>243.94873699723573</v>
      </c>
      <c r="AA2013" s="52">
        <f ca="1">Z2013 * EXP(($E$3 - $C$13^2/2) * (AA$2-Z$2) + $C$13*SQRT(AA$2-Z$2)*V2013)</f>
        <v>301.07449225127147</v>
      </c>
      <c r="AB2013" s="52">
        <f ca="1">AA2013 * EXP(($E$3 - $C$13^2/2) * (AB$2-AA$2) + $C$13*SQRT(AB$2-AA$2)*W2013)</f>
        <v>190.71155102867533</v>
      </c>
      <c r="AC2013" s="52">
        <f ca="1">AB2013 * EXP(($E$3 - $C$13^2/2) * (AC$2-AB$2) + $C$13*SQRT(AC$2-AB$2)*X2013)</f>
        <v>241.98280620946122</v>
      </c>
      <c r="AD2013" s="47"/>
      <c r="AE2013" s="3" t="s">
        <v>46</v>
      </c>
      <c r="AF2013" s="52" t="b">
        <f t="shared" ref="AF2013" ca="1" si="2545">AF2011 &gt;= $B$4</f>
        <v>0</v>
      </c>
      <c r="AG2013" s="52" t="b">
        <f t="array" aca="1" ref="AG2013" ca="1">AND(AG2011 &gt;= $B$4, NOT(OR($AF2013:AF2013)))</f>
        <v>0</v>
      </c>
      <c r="AH2013" s="52" t="b">
        <f t="array" aca="1" ref="AH2013" ca="1">AND(AH2011 &gt;= $B$4, NOT(OR($AF2013:AG2013)))</f>
        <v>0</v>
      </c>
      <c r="AI2013" s="52" t="b">
        <f t="array" aca="1" ref="AI2013" ca="1">AND(AI2011 &gt;= $B$4, NOT(OR($AF2013:AH2013)))</f>
        <v>0</v>
      </c>
      <c r="AJ2013" s="52" t="b">
        <f t="array" aca="1" ref="AJ2013" ca="1">AND(AJ2011 &gt;= $B$4, NOT(OR($AF2013:AI2013)))</f>
        <v>0</v>
      </c>
      <c r="AK2013" s="73"/>
      <c r="AL2013" s="70"/>
    </row>
    <row r="2014" spans="7:38" ht="14.55" customHeight="1" x14ac:dyDescent="0.3">
      <c r="G2014" s="3">
        <v>2012</v>
      </c>
      <c r="H2014" s="58">
        <v>5.4866040708249922E-2</v>
      </c>
      <c r="I2014" s="58">
        <v>0.11123429581798959</v>
      </c>
      <c r="J2014" s="58">
        <v>-0.96290530434027699</v>
      </c>
      <c r="K2014" s="59">
        <v>0.68796658322038906</v>
      </c>
      <c r="L2014" s="60">
        <f t="array" ref="L2014:O2014">TRANSPOSE(MMULT(Option!$B$25:$E$28, TRANSPOSE(H2014:K2014)))</f>
        <v>5.4866040708249922E-2</v>
      </c>
      <c r="M2014" s="60">
        <v>0.1238943323755094</v>
      </c>
      <c r="N2014" s="60">
        <v>-0.79465502876373972</v>
      </c>
      <c r="O2014" s="60">
        <v>0.45227390548103602</v>
      </c>
      <c r="P2014" s="56" t="str">
        <f t="shared" si="2510"/>
        <v>403/2</v>
      </c>
      <c r="R2014" s="80"/>
      <c r="S2014" s="3" t="s">
        <v>30</v>
      </c>
      <c r="T2014" s="60">
        <f ca="1"/>
        <v>0.9265856920355543</v>
      </c>
      <c r="U2014" s="60">
        <f ca="1"/>
        <v>0.34796120949074172</v>
      </c>
      <c r="V2014" s="60">
        <f ca="1"/>
        <v>-0.83814640353461889</v>
      </c>
      <c r="W2014" s="60">
        <f ca="1"/>
        <v>-0.78051283294299711</v>
      </c>
      <c r="X2014" s="60">
        <f ca="1"/>
        <v>0.22063079726428719</v>
      </c>
      <c r="Y2014" s="52">
        <f ca="1">$B$14 * EXP(($E$3 - $C$14^2/2) * Y$2 + $C$14*SQRT(Y$2)*T2014)</f>
        <v>132.70729236534521</v>
      </c>
      <c r="Z2014" s="52">
        <f ca="1">Y2014 * EXP(($E$3 - $C$14^2/2) * (Z$2-Y$2) + $C$14*SQRT(Z$2-Y$2)*U2014)</f>
        <v>148.0476611095302</v>
      </c>
      <c r="AA2014" s="52">
        <f ca="1">Z2014 * EXP(($E$3 - $C$14^2/2) * (AA$2-Z$2) + $C$14*SQRT(AA$2-Z$2)*V2014)</f>
        <v>115.71037889270852</v>
      </c>
      <c r="AB2014" s="52">
        <f ca="1">AA2014 * EXP(($E$3 - $C$14^2/2) * (AB$2-AA$2) + $C$14*SQRT(AB$2-AA$2)*W2014)</f>
        <v>92.013608584123773</v>
      </c>
      <c r="AC2014" s="52">
        <f ca="1">AB2014 * EXP(($E$3 - $C$14^2/2) * (AC$2-AB$2) + $C$14*SQRT(AC$2-AB$2)*X2014)</f>
        <v>98.8027782879646</v>
      </c>
      <c r="AD2014" s="47"/>
      <c r="AE2014" s="3" t="s">
        <v>68</v>
      </c>
      <c r="AF2014" s="52" t="b">
        <f ca="1">AND(AF2011&gt;$B$3, NOT(OR($AF2013:AF2013)))</f>
        <v>1</v>
      </c>
      <c r="AG2014" s="52" t="b">
        <f ca="1">AND(AG2011&gt;$B$3, NOT(OR($AF2013:AG2013)))</f>
        <v>1</v>
      </c>
      <c r="AH2014" s="52" t="b">
        <f ca="1">AND(AH2011&gt;$B$3, NOT(OR($AF2013:AH2013)))</f>
        <v>1</v>
      </c>
      <c r="AI2014" s="52" t="b">
        <f ca="1">AND(AI2011&gt;$B$3, NOT(OR($AF2013:AI2013)))</f>
        <v>0</v>
      </c>
      <c r="AJ2014" s="52" t="b">
        <f ca="1">AND(AJ2011&gt;$B$3, NOT(OR($AF2013:AJ2013)))</f>
        <v>1</v>
      </c>
      <c r="AK2014" s="74"/>
      <c r="AL2014" s="70"/>
    </row>
    <row r="2015" spans="7:38" ht="14.55" customHeight="1" x14ac:dyDescent="0.3">
      <c r="G2015" s="3">
        <v>2013</v>
      </c>
      <c r="H2015" s="58">
        <v>-1.832002303018571</v>
      </c>
      <c r="I2015" s="58">
        <v>1.2687232105001278</v>
      </c>
      <c r="J2015" s="58">
        <v>-0.44099493930836209</v>
      </c>
      <c r="K2015" s="59">
        <v>5.9458766780869574E-2</v>
      </c>
      <c r="L2015" s="60">
        <f t="array" ref="L2015:O2015">TRANSPOSE(MMULT(Option!$B$25:$E$28, TRANSPOSE(H2015:K2015)))</f>
        <v>-1.832002303018571</v>
      </c>
      <c r="M2015" s="60">
        <v>0.430003108405417</v>
      </c>
      <c r="N2015" s="60">
        <v>-0.7879014925577692</v>
      </c>
      <c r="O2015" s="60">
        <v>-0.43572715127303557</v>
      </c>
      <c r="P2015" s="56" t="str">
        <f t="shared" si="2510"/>
        <v>403/3</v>
      </c>
      <c r="R2015" s="80">
        <v>504</v>
      </c>
      <c r="S2015" s="3" t="s">
        <v>28</v>
      </c>
      <c r="T2015" s="60">
        <f t="array" aca="1" ref="T2015:T2018" ca="1">TRANSPOSE(OFFSET($L$3, MATCH($R2015 &amp; "/" &amp; T$2, $P$3:$P$5002, 0) - 1, 0, 1, $E$1))</f>
        <v>0.19970766971489951</v>
      </c>
      <c r="U2015" s="60">
        <f t="array" aca="1" ref="U2015:U2018" ca="1">TRANSPOSE(OFFSET($L$3, MATCH($R2015 &amp; "/" &amp; U$2, $P$3:$P$5002, 0) - 1, 0, 1, $E$1))</f>
        <v>-0.93897327977482881</v>
      </c>
      <c r="V2015" s="60">
        <f t="array" aca="1" ref="V2015:V2018" ca="1">TRANSPOSE(OFFSET($L$3, MATCH($R2015 &amp; "/" &amp; V$2, $P$3:$P$5002, 0) - 1, 0, 1, $E$1))</f>
        <v>1.353525135128921</v>
      </c>
      <c r="W2015" s="60">
        <f t="array" aca="1" ref="W2015:W2018" ca="1">TRANSPOSE(OFFSET($L$3, MATCH($R2015 &amp; "/" &amp; W$2, $P$3:$P$5002, 0) - 1, 0, 1, $E$1))</f>
        <v>-9.0018173313481057E-3</v>
      </c>
      <c r="X2015" s="60">
        <f t="array" aca="1" ref="X2015:X2018" ca="1">TRANSPOSE(OFFSET($L$3, MATCH($R2015 &amp; "/" &amp; X$2, $P$3:$P$5002, 0) - 1, 0, 1, $E$1))</f>
        <v>-8.544584093261387E-2</v>
      </c>
      <c r="Y2015" s="52">
        <f ca="1">$B$11 * EXP(($E$3 - $C$11^2/2) * Y$2 + $C$11*SQRT(Y$2)*T2015)</f>
        <v>106.70654396173479</v>
      </c>
      <c r="Z2015" s="52">
        <f ca="1">Y2015 * EXP(($E$3 - $C$11^2/2) * (Z$2-Y$2) + $C$11*SQRT(Z$2-Y$2)*U2015)</f>
        <v>80.914294586207149</v>
      </c>
      <c r="AA2015" s="52">
        <f ca="1">Z2015 * EXP(($E$3 - $C$11^2/2) * (AA$2-Z$2) + $C$11*SQRT(AA$2-Z$2)*V2015)</f>
        <v>122.05210497420333</v>
      </c>
      <c r="AB2015" s="52">
        <f ca="1">AA2015 * EXP(($E$3 - $C$11^2/2) * (AB$2-AA$2) + $C$11*SQRT(AB$2-AA$2)*W2015)</f>
        <v>122.33308119516417</v>
      </c>
      <c r="AC2015" s="52">
        <f ca="1">AB2015 * EXP(($E$3 - $C$11^2/2) * (AC$2-AB$2) + $C$11*SQRT(AC$2-AB$2)*X2015)</f>
        <v>119.83475426989463</v>
      </c>
      <c r="AD2015" s="47"/>
      <c r="AE2015" s="3" t="s">
        <v>69</v>
      </c>
      <c r="AF2015" s="20" cm="1">
        <f t="array" aca="1" ref="AF2015" ca="1">MIN(Y2015:Y2018 / $D$11:$D$14)</f>
        <v>0.98235048366995514</v>
      </c>
      <c r="AG2015" s="20" cm="1">
        <f t="array" aca="1" ref="AG2015" ca="1">MIN(Z2015:Z2018 / $D$11:$D$14)</f>
        <v>0.80914294586207147</v>
      </c>
      <c r="AH2015" s="20" cm="1">
        <f t="array" aca="1" ref="AH2015" ca="1">MIN(AA2015:AA2018 / $D$11:$D$14)</f>
        <v>1.1315005559861004</v>
      </c>
      <c r="AI2015" s="20" cm="1">
        <f t="array" aca="1" ref="AI2015" ca="1">MIN(AB2015:AB2018 / $D$11:$D$14)</f>
        <v>1.1429471490286416</v>
      </c>
      <c r="AJ2015" s="20" cm="1">
        <f t="array" aca="1" ref="AJ2015" ca="1">MIN(AC2015:AC2018 / $D$11:$D$14)</f>
        <v>0.93207095684270613</v>
      </c>
      <c r="AK2015" s="72">
        <f t="array" aca="1" ref="AK2015" ca="1">SUMPRODUCT(AF2016:AJ2016, EXP(-$E$3*$AF$2:$AJ$2))</f>
        <v>142594.67363380725</v>
      </c>
      <c r="AL2015" s="70">
        <f ca="1">MAX(AC2016 - $D$11, 0) * EXP(-$E$2*$E$3)</f>
        <v>67.612978838736836</v>
      </c>
    </row>
    <row r="2016" spans="7:38" ht="14.55" customHeight="1" x14ac:dyDescent="0.3">
      <c r="G2016" s="3">
        <v>2014</v>
      </c>
      <c r="H2016" s="58">
        <v>1.009068327729288</v>
      </c>
      <c r="I2016" s="58">
        <v>2.3896277057952506</v>
      </c>
      <c r="J2016" s="58">
        <v>1.5864829638586402</v>
      </c>
      <c r="K2016" s="59">
        <v>0.31493158841064028</v>
      </c>
      <c r="L2016" s="60">
        <f t="array" ref="L2016:O2016">TRANSPOSE(MMULT(Option!$B$25:$E$28, TRANSPOSE(H2016:K2016)))</f>
        <v>1.009068327729288</v>
      </c>
      <c r="M2016" s="60">
        <v>2.593757300005795</v>
      </c>
      <c r="N2016" s="60">
        <v>2.4228027069265794</v>
      </c>
      <c r="O2016" s="60">
        <v>1.6087198187805773</v>
      </c>
      <c r="P2016" s="56" t="str">
        <f t="shared" si="2510"/>
        <v>403/4</v>
      </c>
      <c r="R2016" s="80"/>
      <c r="S2016" s="3" t="s">
        <v>29</v>
      </c>
      <c r="T2016" s="60">
        <f ca="1"/>
        <v>1.4139712353777889</v>
      </c>
      <c r="U2016" s="60">
        <f ca="1"/>
        <v>1.6516555863417979</v>
      </c>
      <c r="V2016" s="60">
        <f ca="1"/>
        <v>1.519156448789019</v>
      </c>
      <c r="W2016" s="60">
        <f ca="1"/>
        <v>-0.94852886070226139</v>
      </c>
      <c r="X2016" s="60">
        <f ca="1"/>
        <v>-1.6363938022247162</v>
      </c>
      <c r="Y2016" s="52">
        <f ca="1">$B$12 * EXP(($E$3 - $C$12^2/2) * Y$2 + $C$12*SQRT(Y$2)*T2016)</f>
        <v>153.60149543965443</v>
      </c>
      <c r="Z2016" s="52">
        <f ca="1">Y2016 * EXP(($E$3 - $C$12^2/2) * (Z$2-Y$2) + $C$12*SQRT(Z$2-Y$2)*U2016)</f>
        <v>253.37186519593803</v>
      </c>
      <c r="AA2016" s="52">
        <f ca="1">Z2016 * EXP(($E$3 - $C$12^2/2) * (AA$2-Z$2) + $C$12*SQRT(AA$2-Z$2)*V2016)</f>
        <v>401.65968169748589</v>
      </c>
      <c r="AB2016" s="52">
        <f ca="1">AA2016 * EXP(($E$3 - $C$12^2/2) * (AB$2-AA$2) + $C$12*SQRT(AB$2-AA$2)*W2016)</f>
        <v>303.70186377565602</v>
      </c>
      <c r="AC2016" s="52">
        <f ca="1">AB2016 * EXP(($E$3 - $C$12^2/2) * (AC$2-AB$2) + $C$12*SQRT(AC$2-AB$2)*X2016)</f>
        <v>186.81678332690851</v>
      </c>
      <c r="AD2016" s="47"/>
      <c r="AE2016" s="3" t="s">
        <v>47</v>
      </c>
      <c r="AF2016" s="64">
        <f t="shared" ref="AF2016" ca="1" si="2546">($B$5*AF2018 + (1 + $B$6)*AF2017)*$B$2</f>
        <v>15000</v>
      </c>
      <c r="AG2016" s="64">
        <f t="shared" ref="AG2016" ca="1" si="2547">($B$5*AG2018 + (1 + $B$6)*AG2017)*$B$2</f>
        <v>15000</v>
      </c>
      <c r="AH2016" s="64">
        <f t="shared" ref="AH2016" ca="1" si="2548">($B$5*AH2018 + (1 + $B$6)*AH2017)*$B$2</f>
        <v>15000</v>
      </c>
      <c r="AI2016" s="64">
        <f t="shared" ref="AI2016" ca="1" si="2549">($B$5*AI2018 + (1 + $B$6)*AI2017)*$B$2</f>
        <v>15000</v>
      </c>
      <c r="AJ2016" s="64" cm="1">
        <f t="array" aca="1" ref="AJ2016" ca="1">($B$5*AJ2018 + (1 + $B$6)*AJ2017 + AND(NOT(AF2017:AJ2017)))*$B$2</f>
        <v>114999.99999999999</v>
      </c>
      <c r="AK2016" s="73"/>
      <c r="AL2016" s="70"/>
    </row>
    <row r="2017" spans="7:38" ht="14.55" customHeight="1" x14ac:dyDescent="0.3">
      <c r="G2017" s="3">
        <v>2015</v>
      </c>
      <c r="H2017" s="58">
        <v>-8.1766788157599649E-2</v>
      </c>
      <c r="I2017" s="58">
        <v>0.36314514828050409</v>
      </c>
      <c r="J2017" s="58">
        <v>3.412579994315013</v>
      </c>
      <c r="K2017" s="59">
        <v>-7.8958175839411074E-2</v>
      </c>
      <c r="L2017" s="60">
        <f t="array" ref="L2017:O2017">TRANSPOSE(MMULT(Option!$B$25:$E$28, TRANSPOSE(H2017:K2017)))</f>
        <v>-8.1766788157599649E-2</v>
      </c>
      <c r="M2017" s="60">
        <v>0.30012131078723464</v>
      </c>
      <c r="N2017" s="60">
        <v>3.0596903653208636</v>
      </c>
      <c r="O2017" s="60">
        <v>0.66083867736826374</v>
      </c>
      <c r="P2017" s="56" t="str">
        <f t="shared" si="2510"/>
        <v>403/5</v>
      </c>
      <c r="R2017" s="80"/>
      <c r="S2017" s="3" t="s">
        <v>31</v>
      </c>
      <c r="T2017" s="60">
        <f ca="1"/>
        <v>-7.6023754299916257E-2</v>
      </c>
      <c r="U2017" s="60">
        <f ca="1"/>
        <v>2.2000454182492328</v>
      </c>
      <c r="V2017" s="60">
        <f ca="1"/>
        <v>1.703117005939681</v>
      </c>
      <c r="W2017" s="60">
        <f ca="1"/>
        <v>1.2776156604460098</v>
      </c>
      <c r="X2017" s="60">
        <f ca="1"/>
        <v>-0.78500712616367263</v>
      </c>
      <c r="Y2017" s="52">
        <f ca="1">$B$13 * EXP(($E$3 - $C$13^2/2) * Y$2 + $C$13*SQRT(Y$2)*T2017)</f>
        <v>98.235048366995514</v>
      </c>
      <c r="Z2017" s="52">
        <f ca="1">Y2017 * EXP(($E$3 - $C$13^2/2) * (Z$2-Y$2) + $C$13*SQRT(Z$2-Y$2)*U2017)</f>
        <v>191.01972312937428</v>
      </c>
      <c r="AA2017" s="52">
        <f ca="1">Z2017 * EXP(($E$3 - $C$13^2/2) * (AA$2-Z$2) + $C$13*SQRT(AA$2-Z$2)*V2017)</f>
        <v>319.99705318509427</v>
      </c>
      <c r="AB2017" s="52">
        <f ca="1">AA2017 * EXP(($E$3 - $C$13^2/2) * (AB$2-AA$2) + $C$13*SQRT(AB$2-AA$2)*W2017)</f>
        <v>471.8194942893968</v>
      </c>
      <c r="AC2017" s="52">
        <f ca="1">AB2017 * EXP(($E$3 - $C$13^2/2) * (AC$2-AB$2) + $C$13*SQRT(AC$2-AB$2)*X2017)</f>
        <v>374.68825013174228</v>
      </c>
      <c r="AD2017" s="47"/>
      <c r="AE2017" s="3" t="s">
        <v>46</v>
      </c>
      <c r="AF2017" s="52" t="b">
        <f t="shared" ref="AF2017" ca="1" si="2550">AF2015 &gt;= $B$4</f>
        <v>0</v>
      </c>
      <c r="AG2017" s="52" t="b">
        <f t="array" aca="1" ref="AG2017" ca="1">AND(AG2015 &gt;= $B$4, NOT(OR($AF2017:AF2017)))</f>
        <v>0</v>
      </c>
      <c r="AH2017" s="52" t="b">
        <f t="array" aca="1" ref="AH2017" ca="1">AND(AH2015 &gt;= $B$4, NOT(OR($AF2017:AG2017)))</f>
        <v>0</v>
      </c>
      <c r="AI2017" s="52" t="b">
        <f t="array" aca="1" ref="AI2017" ca="1">AND(AI2015 &gt;= $B$4, NOT(OR($AF2017:AH2017)))</f>
        <v>0</v>
      </c>
      <c r="AJ2017" s="52" t="b">
        <f t="array" aca="1" ref="AJ2017" ca="1">AND(AJ2015 &gt;= $B$4, NOT(OR($AF2017:AI2017)))</f>
        <v>0</v>
      </c>
      <c r="AK2017" s="73"/>
      <c r="AL2017" s="70"/>
    </row>
    <row r="2018" spans="7:38" ht="14.55" customHeight="1" x14ac:dyDescent="0.3">
      <c r="G2018" s="3">
        <v>2016</v>
      </c>
      <c r="H2018" s="58">
        <v>0.13521124048092661</v>
      </c>
      <c r="I2018" s="58">
        <v>-0.26094658265969101</v>
      </c>
      <c r="J2018" s="58">
        <v>0.89249313036613964</v>
      </c>
      <c r="K2018" s="59">
        <v>-2.9109537200350009E-2</v>
      </c>
      <c r="L2018" s="60">
        <f t="array" ref="L2018:O2018">TRANSPOSE(MMULT(Option!$B$25:$E$28, TRANSPOSE(H2018:K2018)))</f>
        <v>0.13521124048092661</v>
      </c>
      <c r="M2018" s="60">
        <v>-0.18507699728324636</v>
      </c>
      <c r="N2018" s="60">
        <v>0.76963834084096527</v>
      </c>
      <c r="O2018" s="60">
        <v>0.13502154474664566</v>
      </c>
      <c r="P2018" s="56" t="str">
        <f t="shared" si="2510"/>
        <v>404/1</v>
      </c>
      <c r="R2018" s="80"/>
      <c r="S2018" s="3" t="s">
        <v>30</v>
      </c>
      <c r="T2018" s="60">
        <f ca="1"/>
        <v>7.0492100246457023E-3</v>
      </c>
      <c r="U2018" s="60">
        <f ca="1"/>
        <v>0.17319183811586342</v>
      </c>
      <c r="V2018" s="60">
        <f ca="1"/>
        <v>0.18157454340005708</v>
      </c>
      <c r="W2018" s="60">
        <f ca="1"/>
        <v>1.6884891537901119E-2</v>
      </c>
      <c r="X2018" s="60">
        <f ca="1"/>
        <v>-0.69652159388908941</v>
      </c>
      <c r="Y2018" s="52">
        <f ca="1">$B$14 * EXP(($E$3 - $C$14^2/2) * Y$2 + $C$14*SQRT(Y$2)*T2018)</f>
        <v>100.7140133065346</v>
      </c>
      <c r="Z2018" s="52">
        <f ca="1">Y2018 * EXP(($E$3 - $C$14^2/2) * (Z$2-Y$2) + $C$14*SQRT(Z$2-Y$2)*U2018)</f>
        <v>106.61694954261725</v>
      </c>
      <c r="AA2018" s="52">
        <f ca="1">Z2018 * EXP(($E$3 - $C$14^2/2) * (AA$2-Z$2) + $C$14*SQRT(AA$2-Z$2)*V2018)</f>
        <v>113.15005559861005</v>
      </c>
      <c r="AB2018" s="52">
        <f ca="1">AA2018 * EXP(($E$3 - $C$14^2/2) * (AB$2-AA$2) + $C$14*SQRT(AB$2-AA$2)*W2018)</f>
        <v>114.29471490286416</v>
      </c>
      <c r="AC2018" s="52">
        <f ca="1">AB2018 * EXP(($E$3 - $C$14^2/2) * (AC$2-AB$2) + $C$14*SQRT(AC$2-AB$2)*X2018)</f>
        <v>93.207095684270612</v>
      </c>
      <c r="AD2018" s="47"/>
      <c r="AE2018" s="3" t="s">
        <v>68</v>
      </c>
      <c r="AF2018" s="52" t="b">
        <f ca="1">AND(AF2015&gt;$B$3, NOT(OR($AF2017:AF2017)))</f>
        <v>1</v>
      </c>
      <c r="AG2018" s="52" t="b">
        <f ca="1">AND(AG2015&gt;$B$3, NOT(OR($AF2017:AG2017)))</f>
        <v>1</v>
      </c>
      <c r="AH2018" s="52" t="b">
        <f ca="1">AND(AH2015&gt;$B$3, NOT(OR($AF2017:AH2017)))</f>
        <v>1</v>
      </c>
      <c r="AI2018" s="52" t="b">
        <f ca="1">AND(AI2015&gt;$B$3, NOT(OR($AF2017:AI2017)))</f>
        <v>1</v>
      </c>
      <c r="AJ2018" s="52" t="b">
        <f ca="1">AND(AJ2015&gt;$B$3, NOT(OR($AF2017:AJ2017)))</f>
        <v>1</v>
      </c>
      <c r="AK2018" s="74"/>
      <c r="AL2018" s="70"/>
    </row>
    <row r="2019" spans="7:38" ht="14.55" customHeight="1" x14ac:dyDescent="0.3">
      <c r="G2019" s="3">
        <v>2017</v>
      </c>
      <c r="H2019" s="58">
        <v>-2.4671278509171168</v>
      </c>
      <c r="I2019" s="58">
        <v>0.61176725391649145</v>
      </c>
      <c r="J2019" s="58">
        <v>-1.1074185640620458</v>
      </c>
      <c r="K2019" s="59">
        <v>-1.7347829111272191</v>
      </c>
      <c r="L2019" s="60">
        <f t="array" ref="L2019:O2019">TRANSPOSE(MMULT(Option!$B$25:$E$28, TRANSPOSE(H2019:K2019)))</f>
        <v>-2.4671278509171168</v>
      </c>
      <c r="M2019" s="60">
        <v>-0.42615719061332846</v>
      </c>
      <c r="N2019" s="60">
        <v>-1.7993097407161378</v>
      </c>
      <c r="O2019" s="60">
        <v>-2.5283781716274332</v>
      </c>
      <c r="P2019" s="56" t="str">
        <f t="shared" si="2510"/>
        <v>404/2</v>
      </c>
      <c r="R2019" s="80">
        <v>505</v>
      </c>
      <c r="S2019" s="3" t="s">
        <v>28</v>
      </c>
      <c r="T2019" s="60">
        <f t="array" aca="1" ref="T2019:T2022" ca="1">TRANSPOSE(OFFSET($L$3, MATCH($R2019 &amp; "/" &amp; T$2, $P$3:$P$5002, 0) - 1, 0, 1, $E$1))</f>
        <v>2.9378261964351018E-2</v>
      </c>
      <c r="U2019" s="60">
        <f t="array" aca="1" ref="U2019:U2022" ca="1">TRANSPOSE(OFFSET($L$3, MATCH($R2019 &amp; "/" &amp; U$2, $P$3:$P$5002, 0) - 1, 0, 1, $E$1))</f>
        <v>-1.2152465021381424</v>
      </c>
      <c r="V2019" s="60">
        <f t="array" aca="1" ref="V2019:V2022" ca="1">TRANSPOSE(OFFSET($L$3, MATCH($R2019 &amp; "/" &amp; V$2, $P$3:$P$5002, 0) - 1, 0, 1, $E$1))</f>
        <v>0.31322806859029634</v>
      </c>
      <c r="W2019" s="60">
        <f t="array" aca="1" ref="W2019:W2022" ca="1">TRANSPOSE(OFFSET($L$3, MATCH($R2019 &amp; "/" &amp; W$2, $P$3:$P$5002, 0) - 1, 0, 1, $E$1))</f>
        <v>4.0053654590503134E-2</v>
      </c>
      <c r="X2019" s="60">
        <f t="array" aca="1" ref="X2019:X2022" ca="1">TRANSPOSE(OFFSET($L$3, MATCH($R2019 &amp; "/" &amp; X$2, $P$3:$P$5002, 0) - 1, 0, 1, $E$1))</f>
        <v>0.36779230584775474</v>
      </c>
      <c r="Y2019" s="52">
        <f ca="1">$B$11 * EXP(($E$3 - $C$11^2/2) * Y$2 + $C$11*SQRT(Y$2)*T2019)</f>
        <v>101.39093255026137</v>
      </c>
      <c r="Z2019" s="52">
        <f ca="1">Y2019 * EXP(($E$3 - $C$11^2/2) * (Z$2-Y$2) + $C$11*SQRT(Z$2-Y$2)*U2019)</f>
        <v>70.768197641852865</v>
      </c>
      <c r="AA2019" s="52">
        <f ca="1">Z2019 * EXP(($E$3 - $C$11^2/2) * (AA$2-Z$2) + $C$11*SQRT(AA$2-Z$2)*V2019)</f>
        <v>78.130314747681965</v>
      </c>
      <c r="AB2019" s="52">
        <f ca="1">AA2019 * EXP(($E$3 - $C$11^2/2) * (AB$2-AA$2) + $C$11*SQRT(AB$2-AA$2)*W2019)</f>
        <v>79.471163364926468</v>
      </c>
      <c r="AC2019" s="52">
        <f ca="1">AB2019 * EXP(($E$3 - $C$11^2/2) * (AC$2-AB$2) + $C$11*SQRT(AC$2-AB$2)*X2019)</f>
        <v>89.186699760493411</v>
      </c>
      <c r="AD2019" s="47"/>
      <c r="AE2019" s="3" t="s">
        <v>69</v>
      </c>
      <c r="AF2019" s="20" cm="1">
        <f t="array" aca="1" ref="AF2019" ca="1">MIN(Y2019:Y2022 / $D$11:$D$14)</f>
        <v>0.77235283009383049</v>
      </c>
      <c r="AG2019" s="20" cm="1">
        <f t="array" aca="1" ref="AG2019" ca="1">MIN(Z2019:Z2022 / $D$11:$D$14)</f>
        <v>0.66822183923929745</v>
      </c>
      <c r="AH2019" s="20" cm="1">
        <f t="array" aca="1" ref="AH2019" ca="1">MIN(AA2019:AA2022 / $D$11:$D$14)</f>
        <v>0.64509569505840458</v>
      </c>
      <c r="AI2019" s="20" cm="1">
        <f t="array" aca="1" ref="AI2019" ca="1">MIN(AB2019:AB2022 / $D$11:$D$14)</f>
        <v>0.61783049437768822</v>
      </c>
      <c r="AJ2019" s="20" cm="1">
        <f t="array" aca="1" ref="AJ2019" ca="1">MIN(AC2019:AC2022 / $D$11:$D$14)</f>
        <v>0.37166554267495933</v>
      </c>
      <c r="AK2019" s="72">
        <f t="array" aca="1" ref="AK2019" ca="1">SUMPRODUCT(AF2020:AJ2020, EXP(-$E$3*$AF$2:$AJ$2))</f>
        <v>77880.078307140488</v>
      </c>
      <c r="AL2019" s="70">
        <f ca="1">MAX(AC2020 - $D$11, 0) * EXP(-$E$2*$E$3)</f>
        <v>10.849236069416779</v>
      </c>
    </row>
    <row r="2020" spans="7:38" ht="14.55" customHeight="1" x14ac:dyDescent="0.3">
      <c r="G2020" s="3">
        <v>2018</v>
      </c>
      <c r="H2020" s="58">
        <v>1.3979041533057166</v>
      </c>
      <c r="I2020" s="58">
        <v>0.31950257721470443</v>
      </c>
      <c r="J2020" s="58">
        <v>-0.94166607414445591</v>
      </c>
      <c r="K2020" s="59">
        <v>0.41076289628626644</v>
      </c>
      <c r="L2020" s="60">
        <f t="array" ref="L2020:O2020">TRANSPOSE(MMULT(Option!$B$25:$E$28, TRANSPOSE(H2020:K2020)))</f>
        <v>1.3979041533057166</v>
      </c>
      <c r="M2020" s="60">
        <v>0.85199061028625778</v>
      </c>
      <c r="N2020" s="60">
        <v>-0.18424771609366741</v>
      </c>
      <c r="O2020" s="60">
        <v>0.81078900638739237</v>
      </c>
      <c r="P2020" s="56" t="str">
        <f t="shared" si="2510"/>
        <v>404/3</v>
      </c>
      <c r="R2020" s="80"/>
      <c r="S2020" s="3" t="s">
        <v>29</v>
      </c>
      <c r="T2020" s="60">
        <f ca="1"/>
        <v>-0.87771266521732927</v>
      </c>
      <c r="U2020" s="60">
        <f ca="1"/>
        <v>0.79572388442781783</v>
      </c>
      <c r="V2020" s="60">
        <f ca="1"/>
        <v>-0.51916719350019336</v>
      </c>
      <c r="W2020" s="60">
        <f ca="1"/>
        <v>0.29787415429313213</v>
      </c>
      <c r="X2020" s="60">
        <f ca="1"/>
        <v>0.6546822791746465</v>
      </c>
      <c r="Y2020" s="52">
        <f ca="1">$B$12 * EXP(($E$3 - $C$12^2/2) * Y$2 + $C$12*SQRT(Y$2)*T2020)</f>
        <v>77.235283009383053</v>
      </c>
      <c r="Z2020" s="52">
        <f ca="1">Y2020 * EXP(($E$3 - $C$12^2/2) * (Z$2-Y$2) + $C$12*SQRT(Z$2-Y$2)*U2020)</f>
        <v>98.550938018393836</v>
      </c>
      <c r="AA2020" s="52">
        <f ca="1">Z2020 * EXP(($E$3 - $C$12^2/2) * (AA$2-Z$2) + $C$12*SQRT(AA$2-Z$2)*V2020)</f>
        <v>84.759971207124565</v>
      </c>
      <c r="AB2020" s="52">
        <f ca="1">AA2020 * EXP(($E$3 - $C$12^2/2) * (AB$2-AA$2) + $C$12*SQRT(AB$2-AA$2)*W2020)</f>
        <v>93.147628705186008</v>
      </c>
      <c r="AC2020" s="52">
        <f ca="1">AB2020 * EXP(($E$3 - $C$12^2/2) * (AC$2-AB$2) + $C$12*SQRT(AC$2-AB$2)*X2020)</f>
        <v>113.93069486477656</v>
      </c>
      <c r="AD2020" s="47"/>
      <c r="AE2020" s="3" t="s">
        <v>47</v>
      </c>
      <c r="AF2020" s="64">
        <f t="shared" ref="AF2020" ca="1" si="2551">($B$5*AF2022 + (1 + $B$6)*AF2021)*$B$2</f>
        <v>0</v>
      </c>
      <c r="AG2020" s="64">
        <f t="shared" ref="AG2020" ca="1" si="2552">($B$5*AG2022 + (1 + $B$6)*AG2021)*$B$2</f>
        <v>0</v>
      </c>
      <c r="AH2020" s="64">
        <f t="shared" ref="AH2020" ca="1" si="2553">($B$5*AH2022 + (1 + $B$6)*AH2021)*$B$2</f>
        <v>0</v>
      </c>
      <c r="AI2020" s="64">
        <f t="shared" ref="AI2020" ca="1" si="2554">($B$5*AI2022 + (1 + $B$6)*AI2021)*$B$2</f>
        <v>0</v>
      </c>
      <c r="AJ2020" s="64" cm="1">
        <f t="array" aca="1" ref="AJ2020" ca="1">($B$5*AJ2022 + (1 + $B$6)*AJ2021 + AND(NOT(AF2021:AJ2021)))*$B$2</f>
        <v>100000</v>
      </c>
      <c r="AK2020" s="73"/>
      <c r="AL2020" s="70"/>
    </row>
    <row r="2021" spans="7:38" ht="14.55" customHeight="1" x14ac:dyDescent="0.3">
      <c r="G2021" s="3">
        <v>2019</v>
      </c>
      <c r="H2021" s="58">
        <v>0.76357800446053814</v>
      </c>
      <c r="I2021" s="58">
        <v>0.9786514428509655</v>
      </c>
      <c r="J2021" s="58">
        <v>9.0330147592792606E-2</v>
      </c>
      <c r="K2021" s="59">
        <v>0.40126840886976833</v>
      </c>
      <c r="L2021" s="60">
        <f t="array" ref="L2021:O2021">TRANSPOSE(MMULT(Option!$B$25:$E$28, TRANSPOSE(H2021:K2021)))</f>
        <v>0.76357800446053814</v>
      </c>
      <c r="M2021" s="60">
        <v>1.202380064952675</v>
      </c>
      <c r="N2021" s="60">
        <v>0.64104018340936464</v>
      </c>
      <c r="O2021" s="60">
        <v>0.92295868096522171</v>
      </c>
      <c r="P2021" s="56" t="str">
        <f t="shared" si="2510"/>
        <v>404/4</v>
      </c>
      <c r="R2021" s="80"/>
      <c r="S2021" s="3" t="s">
        <v>31</v>
      </c>
      <c r="T2021" s="60">
        <f ca="1"/>
        <v>-0.76038180275633149</v>
      </c>
      <c r="U2021" s="60">
        <f ca="1"/>
        <v>-2.3406433458845299E-2</v>
      </c>
      <c r="V2021" s="60">
        <f ca="1"/>
        <v>-0.72740045965030165</v>
      </c>
      <c r="W2021" s="60">
        <f ca="1"/>
        <v>0.33567450431766271</v>
      </c>
      <c r="X2021" s="60">
        <f ca="1"/>
        <v>-0.27851106696575034</v>
      </c>
      <c r="Y2021" s="52">
        <f ca="1">$B$13 * EXP(($E$3 - $C$13^2/2) * Y$2 + $C$13*SQRT(Y$2)*T2021)</f>
        <v>80.002320872649491</v>
      </c>
      <c r="Z2021" s="52">
        <f ca="1">Y2021 * EXP(($E$3 - $C$13^2/2) * (Z$2-Y$2) + $C$13*SQRT(Z$2-Y$2)*U2021)</f>
        <v>79.840725199620678</v>
      </c>
      <c r="AA2021" s="52">
        <f ca="1">Z2021 * EXP(($E$3 - $C$13^2/2) * (AA$2-Z$2) + $C$13*SQRT(AA$2-Z$2)*V2021)</f>
        <v>64.50956950584046</v>
      </c>
      <c r="AB2021" s="52">
        <f ca="1">AA2021 * EXP(($E$3 - $C$13^2/2) * (AB$2-AA$2) + $C$13*SQRT(AB$2-AA$2)*W2021)</f>
        <v>71.701805494564852</v>
      </c>
      <c r="AC2021" s="52">
        <f ca="1">AB2021 * EXP(($E$3 - $C$13^2/2) * (AC$2-AB$2) + $C$13*SQRT(AC$2-AB$2)*X2021)</f>
        <v>66.284932467763397</v>
      </c>
      <c r="AD2021" s="47"/>
      <c r="AE2021" s="3" t="s">
        <v>46</v>
      </c>
      <c r="AF2021" s="52" t="b">
        <f t="shared" ref="AF2021" ca="1" si="2555">AF2019 &gt;= $B$4</f>
        <v>0</v>
      </c>
      <c r="AG2021" s="52" t="b">
        <f t="array" aca="1" ref="AG2021" ca="1">AND(AG2019 &gt;= $B$4, NOT(OR($AF2021:AF2021)))</f>
        <v>0</v>
      </c>
      <c r="AH2021" s="52" t="b">
        <f t="array" aca="1" ref="AH2021" ca="1">AND(AH2019 &gt;= $B$4, NOT(OR($AF2021:AG2021)))</f>
        <v>0</v>
      </c>
      <c r="AI2021" s="52" t="b">
        <f t="array" aca="1" ref="AI2021" ca="1">AND(AI2019 &gt;= $B$4, NOT(OR($AF2021:AH2021)))</f>
        <v>0</v>
      </c>
      <c r="AJ2021" s="52" t="b">
        <f t="array" aca="1" ref="AJ2021" ca="1">AND(AJ2019 &gt;= $B$4, NOT(OR($AF2021:AI2021)))</f>
        <v>0</v>
      </c>
      <c r="AK2021" s="73"/>
      <c r="AL2021" s="70"/>
    </row>
    <row r="2022" spans="7:38" ht="14.55" customHeight="1" x14ac:dyDescent="0.3">
      <c r="G2022" s="3">
        <v>2020</v>
      </c>
      <c r="H2022" s="58">
        <v>-0.23949853343603406</v>
      </c>
      <c r="I2022" s="58">
        <v>-1.2306624035741354</v>
      </c>
      <c r="J2022" s="58">
        <v>-0.30658459764195456</v>
      </c>
      <c r="K2022" s="59">
        <v>0.51294071310973222</v>
      </c>
      <c r="L2022" s="60">
        <f t="array" ref="L2022:O2022">TRANSPOSE(MMULT(Option!$B$25:$E$28, TRANSPOSE(H2022:K2022)))</f>
        <v>-0.23949853343603406</v>
      </c>
      <c r="M2022" s="60">
        <v>-1.2237201372373672</v>
      </c>
      <c r="N2022" s="60">
        <v>-0.68733881541856956</v>
      </c>
      <c r="O2022" s="60">
        <v>-3.864547964526982E-2</v>
      </c>
      <c r="P2022" s="56" t="str">
        <f t="shared" si="2510"/>
        <v>404/5</v>
      </c>
      <c r="R2022" s="80"/>
      <c r="S2022" s="3" t="s">
        <v>30</v>
      </c>
      <c r="T2022" s="60">
        <f ca="1"/>
        <v>-0.28681329240750358</v>
      </c>
      <c r="U2022" s="60">
        <f ca="1"/>
        <v>-1.0903035939495418</v>
      </c>
      <c r="V2022" s="60">
        <f ca="1"/>
        <v>-8.9056958313242826E-2</v>
      </c>
      <c r="W2022" s="60">
        <f ca="1"/>
        <v>-0.20562995562503045</v>
      </c>
      <c r="X2022" s="60">
        <f ca="1"/>
        <v>-1.7107325595497984</v>
      </c>
      <c r="Y2022" s="52">
        <f ca="1">$B$14 * EXP(($E$3 - $C$14^2/2) * Y$2 + $C$14*SQRT(Y$2)*T2022)</f>
        <v>92.215312713681939</v>
      </c>
      <c r="Z2022" s="52">
        <f ca="1">Y2022 * EXP(($E$3 - $C$14^2/2) * (Z$2-Y$2) + $C$14*SQRT(Z$2-Y$2)*U2022)</f>
        <v>66.822183923929742</v>
      </c>
      <c r="AA2022" s="52">
        <f ca="1">Z2022 * EXP(($E$3 - $C$14^2/2) * (AA$2-Z$2) + $C$14*SQRT(AA$2-Z$2)*V2022)</f>
        <v>65.386644991465488</v>
      </c>
      <c r="AB2022" s="52">
        <f ca="1">AA2022 * EXP(($E$3 - $C$14^2/2) * (AB$2-AA$2) + $C$14*SQRT(AB$2-AA$2)*W2022)</f>
        <v>61.783049437768817</v>
      </c>
      <c r="AC2022" s="52">
        <f ca="1">AB2022 * EXP(($E$3 - $C$14^2/2) * (AC$2-AB$2) + $C$14*SQRT(AC$2-AB$2)*X2022)</f>
        <v>37.166554267495933</v>
      </c>
      <c r="AD2022" s="47"/>
      <c r="AE2022" s="3" t="s">
        <v>68</v>
      </c>
      <c r="AF2022" s="52" t="b">
        <f ca="1">AND(AF2019&gt;$B$3, NOT(OR($AF2021:AF2021)))</f>
        <v>0</v>
      </c>
      <c r="AG2022" s="52" t="b">
        <f ca="1">AND(AG2019&gt;$B$3, NOT(OR($AF2021:AG2021)))</f>
        <v>0</v>
      </c>
      <c r="AH2022" s="52" t="b">
        <f ca="1">AND(AH2019&gt;$B$3, NOT(OR($AF2021:AH2021)))</f>
        <v>0</v>
      </c>
      <c r="AI2022" s="52" t="b">
        <f ca="1">AND(AI2019&gt;$B$3, NOT(OR($AF2021:AI2021)))</f>
        <v>0</v>
      </c>
      <c r="AJ2022" s="52" t="b">
        <f ca="1">AND(AJ2019&gt;$B$3, NOT(OR($AF2021:AJ2021)))</f>
        <v>0</v>
      </c>
      <c r="AK2022" s="74"/>
      <c r="AL2022" s="70"/>
    </row>
    <row r="2023" spans="7:38" ht="14.55" customHeight="1" x14ac:dyDescent="0.3">
      <c r="G2023" s="3">
        <v>2021</v>
      </c>
      <c r="H2023" s="58">
        <v>0.80616886611296112</v>
      </c>
      <c r="I2023" s="58">
        <v>0.19821442343114073</v>
      </c>
      <c r="J2023" s="58">
        <v>0.62751129799821503</v>
      </c>
      <c r="K2023" s="59">
        <v>-0.35344002914167166</v>
      </c>
      <c r="L2023" s="60">
        <f t="array" ref="L2023:O2023">TRANSPOSE(MMULT(Option!$B$25:$E$28, TRANSPOSE(H2023:K2023)))</f>
        <v>0.80616886611296112</v>
      </c>
      <c r="M2023" s="60">
        <v>0.5041340662862307</v>
      </c>
      <c r="N2023" s="60">
        <v>0.92552175574300732</v>
      </c>
      <c r="O2023" s="60">
        <v>0.19418197223593625</v>
      </c>
      <c r="P2023" s="56" t="str">
        <f t="shared" si="2510"/>
        <v>405/1</v>
      </c>
      <c r="R2023" s="80">
        <v>506</v>
      </c>
      <c r="S2023" s="3" t="s">
        <v>28</v>
      </c>
      <c r="T2023" s="60">
        <f t="array" aca="1" ref="T2023:T2026" ca="1">TRANSPOSE(OFFSET($L$3, MATCH($R2023 &amp; "/" &amp; T$2, $P$3:$P$5002, 0) - 1, 0, 1, $E$1))</f>
        <v>-1.219038987481883</v>
      </c>
      <c r="U2023" s="60">
        <f t="array" aca="1" ref="U2023:U2026" ca="1">TRANSPOSE(OFFSET($L$3, MATCH($R2023 &amp; "/" &amp; U$2, $P$3:$P$5002, 0) - 1, 0, 1, $E$1))</f>
        <v>8.5940682563762374E-2</v>
      </c>
      <c r="V2023" s="60">
        <f t="array" aca="1" ref="V2023:V2026" ca="1">TRANSPOSE(OFFSET($L$3, MATCH($R2023 &amp; "/" &amp; V$2, $P$3:$P$5002, 0) - 1, 0, 1, $E$1))</f>
        <v>-0.57101713272741317</v>
      </c>
      <c r="W2023" s="60">
        <f t="array" aca="1" ref="W2023:W2026" ca="1">TRANSPOSE(OFFSET($L$3, MATCH($R2023 &amp; "/" &amp; W$2, $P$3:$P$5002, 0) - 1, 0, 1, $E$1))</f>
        <v>-0.66526097709445964</v>
      </c>
      <c r="X2023" s="60">
        <f t="array" aca="1" ref="X2023:X2026" ca="1">TRANSPOSE(OFFSET($L$3, MATCH($R2023 &amp; "/" &amp; X$2, $P$3:$P$5002, 0) - 1, 0, 1, $E$1))</f>
        <v>1.3949513770535171</v>
      </c>
      <c r="Y2023" s="52">
        <f ca="1">$B$11 * EXP(($E$3 - $C$11^2/2) * Y$2 + $C$11*SQRT(Y$2)*T2023)</f>
        <v>69.717996909849205</v>
      </c>
      <c r="Z2023" s="52">
        <f ca="1">Y2023 * EXP(($E$3 - $C$11^2/2) * (Z$2-Y$2) + $C$11*SQRT(Z$2-Y$2)*U2023)</f>
        <v>71.897442547073382</v>
      </c>
      <c r="AA2023" s="52">
        <f ca="1">Z2023 * EXP(($E$3 - $C$11^2/2) * (AA$2-Z$2) + $C$11*SQRT(AA$2-Z$2)*V2023)</f>
        <v>60.881877637618224</v>
      </c>
      <c r="AB2023" s="52">
        <f ca="1">AA2023 * EXP(($E$3 - $C$11^2/2) * (AB$2-AA$2) + $C$11*SQRT(AB$2-AA$2)*W2023)</f>
        <v>50.116849131742029</v>
      </c>
      <c r="AC2023" s="52">
        <f ca="1">AB2023 * EXP(($E$3 - $C$11^2/2) * (AC$2-AB$2) + $C$11*SQRT(AC$2-AB$2)*X2023)</f>
        <v>76.54223459377765</v>
      </c>
      <c r="AD2023" s="47"/>
      <c r="AE2023" s="3" t="s">
        <v>69</v>
      </c>
      <c r="AF2023" s="20" cm="1">
        <f t="array" aca="1" ref="AF2023" ca="1">MIN(Y2023:Y2026 / $D$11:$D$14)</f>
        <v>0.60932505861672959</v>
      </c>
      <c r="AG2023" s="20" cm="1">
        <f t="array" aca="1" ref="AG2023" ca="1">MIN(Z2023:Z2026 / $D$11:$D$14)</f>
        <v>0.54878802823867689</v>
      </c>
      <c r="AH2023" s="20" cm="1">
        <f t="array" aca="1" ref="AH2023" ca="1">MIN(AA2023:AA2026 / $D$11:$D$14)</f>
        <v>0.57408721557067754</v>
      </c>
      <c r="AI2023" s="20" cm="1">
        <f t="array" aca="1" ref="AI2023" ca="1">MIN(AB2023:AB2026 / $D$11:$D$14)</f>
        <v>0.50116849131742025</v>
      </c>
      <c r="AJ2023" s="20" cm="1">
        <f t="array" aca="1" ref="AJ2023" ca="1">MIN(AC2023:AC2026 / $D$11:$D$14)</f>
        <v>0.65767349100082872</v>
      </c>
      <c r="AK2023" s="72">
        <f t="array" aca="1" ref="AK2023" ca="1">SUMPRODUCT(AF2024:AJ2024, EXP(-$E$3*$AF$2:$AJ$2))</f>
        <v>77880.078307140488</v>
      </c>
      <c r="AL2023" s="70">
        <f ca="1">MAX(AC2024 - $D$11, 0) * EXP(-$E$2*$E$3)</f>
        <v>0</v>
      </c>
    </row>
    <row r="2024" spans="7:38" ht="14.55" customHeight="1" x14ac:dyDescent="0.3">
      <c r="G2024" s="3">
        <v>2022</v>
      </c>
      <c r="H2024" s="58">
        <v>-0.59710193981210247</v>
      </c>
      <c r="I2024" s="58">
        <v>-1.1346014023760429</v>
      </c>
      <c r="J2024" s="58">
        <v>0.766312978539195</v>
      </c>
      <c r="K2024" s="59">
        <v>-1.0593106089982829</v>
      </c>
      <c r="L2024" s="60">
        <f t="array" ref="L2024:O2024">TRANSPOSE(MMULT(Option!$B$25:$E$28, TRANSPOSE(H2024:K2024)))</f>
        <v>-0.59710193981210247</v>
      </c>
      <c r="M2024" s="60">
        <v>-1.2787201379230941</v>
      </c>
      <c r="N2024" s="60">
        <v>0.13711123742482834</v>
      </c>
      <c r="O2024" s="60">
        <v>-1.2935195964443267</v>
      </c>
      <c r="P2024" s="56" t="str">
        <f t="shared" si="2510"/>
        <v>405/2</v>
      </c>
      <c r="R2024" s="80"/>
      <c r="S2024" s="3" t="s">
        <v>29</v>
      </c>
      <c r="T2024" s="60">
        <f ca="1"/>
        <v>-1.6680113189300747</v>
      </c>
      <c r="U2024" s="60">
        <f ca="1"/>
        <v>-7.1040953597644174E-2</v>
      </c>
      <c r="V2024" s="60">
        <f ca="1"/>
        <v>0.18771945764989764</v>
      </c>
      <c r="W2024" s="60">
        <f ca="1"/>
        <v>0.36159049836293083</v>
      </c>
      <c r="X2024" s="60">
        <f ca="1"/>
        <v>-0.29041330047286074</v>
      </c>
      <c r="Y2024" s="52">
        <f ca="1">$B$12 * EXP(($E$3 - $C$12^2/2) * Y$2 + $C$12*SQRT(Y$2)*T2024)</f>
        <v>60.932505861672958</v>
      </c>
      <c r="Z2024" s="52">
        <f ca="1">Y2024 * EXP(($E$3 - $C$12^2/2) * (Z$2-Y$2) + $C$12*SQRT(Z$2-Y$2)*U2024)</f>
        <v>59.94662027950789</v>
      </c>
      <c r="AA2024" s="52">
        <f ca="1">Z2024 * EXP(($E$3 - $C$12^2/2) * (AA$2-Z$2) + $C$12*SQRT(AA$2-Z$2)*V2024)</f>
        <v>63.737325049947081</v>
      </c>
      <c r="AB2024" s="52">
        <f ca="1">AA2024 * EXP(($E$3 - $C$12^2/2) * (AB$2-AA$2) + $C$12*SQRT(AB$2-AA$2)*W2024)</f>
        <v>71.396403079133464</v>
      </c>
      <c r="AC2024" s="52">
        <f ca="1">AB2024 * EXP(($E$3 - $C$12^2/2) * (AC$2-AB$2) + $C$12*SQRT(AC$2-AB$2)*X2024)</f>
        <v>65.767349100082868</v>
      </c>
      <c r="AD2024" s="47"/>
      <c r="AE2024" s="3" t="s">
        <v>47</v>
      </c>
      <c r="AF2024" s="64">
        <f t="shared" ref="AF2024" ca="1" si="2556">($B$5*AF2026 + (1 + $B$6)*AF2025)*$B$2</f>
        <v>0</v>
      </c>
      <c r="AG2024" s="64">
        <f t="shared" ref="AG2024" ca="1" si="2557">($B$5*AG2026 + (1 + $B$6)*AG2025)*$B$2</f>
        <v>0</v>
      </c>
      <c r="AH2024" s="64">
        <f t="shared" ref="AH2024" ca="1" si="2558">($B$5*AH2026 + (1 + $B$6)*AH2025)*$B$2</f>
        <v>0</v>
      </c>
      <c r="AI2024" s="64">
        <f t="shared" ref="AI2024" ca="1" si="2559">($B$5*AI2026 + (1 + $B$6)*AI2025)*$B$2</f>
        <v>0</v>
      </c>
      <c r="AJ2024" s="64" cm="1">
        <f t="array" aca="1" ref="AJ2024" ca="1">($B$5*AJ2026 + (1 + $B$6)*AJ2025 + AND(NOT(AF2025:AJ2025)))*$B$2</f>
        <v>100000</v>
      </c>
      <c r="AK2024" s="73"/>
      <c r="AL2024" s="70"/>
    </row>
    <row r="2025" spans="7:38" ht="14.55" customHeight="1" x14ac:dyDescent="0.3">
      <c r="G2025" s="3">
        <v>2023</v>
      </c>
      <c r="H2025" s="58">
        <v>-0.76585419717129077</v>
      </c>
      <c r="I2025" s="58">
        <v>-0.14242021265447213</v>
      </c>
      <c r="J2025" s="58">
        <v>-1.2334560484386312</v>
      </c>
      <c r="K2025" s="59">
        <v>-0.86170969699006161</v>
      </c>
      <c r="L2025" s="60">
        <f t="array" ref="L2025:O2025">TRANSPOSE(MMULT(Option!$B$25:$E$28, TRANSPOSE(H2025:K2025)))</f>
        <v>-0.76585419717129077</v>
      </c>
      <c r="M2025" s="60">
        <v>-0.43687195986468152</v>
      </c>
      <c r="N2025" s="60">
        <v>-1.4269929077524834</v>
      </c>
      <c r="O2025" s="60">
        <v>-1.3223061126059941</v>
      </c>
      <c r="P2025" s="56" t="str">
        <f t="shared" si="2510"/>
        <v>405/3</v>
      </c>
      <c r="R2025" s="80"/>
      <c r="S2025" s="3" t="s">
        <v>31</v>
      </c>
      <c r="T2025" s="60">
        <f ca="1"/>
        <v>-1.0647730922210441</v>
      </c>
      <c r="U2025" s="60">
        <f ca="1"/>
        <v>-0.21407633067626494</v>
      </c>
      <c r="V2025" s="60">
        <f ca="1"/>
        <v>0.10246938370281615</v>
      </c>
      <c r="W2025" s="60">
        <f ca="1"/>
        <v>1.2582797742035134</v>
      </c>
      <c r="X2025" s="60">
        <f ca="1"/>
        <v>1.1392588641328254</v>
      </c>
      <c r="Y2025" s="52">
        <f ca="1">$B$13 * EXP(($E$3 - $C$13^2/2) * Y$2 + $C$13*SQRT(Y$2)*T2025)</f>
        <v>73.020356491395077</v>
      </c>
      <c r="Z2025" s="52">
        <f ca="1">Y2025 * EXP(($E$3 - $C$13^2/2) * (Z$2-Y$2) + $C$13*SQRT(Z$2-Y$2)*U2025)</f>
        <v>68.82144239626038</v>
      </c>
      <c r="AA2025" s="52">
        <f ca="1">Z2025 * EXP(($E$3 - $C$13^2/2) * (AA$2-Z$2) + $C$13*SQRT(AA$2-Z$2)*V2025)</f>
        <v>71.325661694379377</v>
      </c>
      <c r="AB2025" s="52">
        <f ca="1">AA2025 * EXP(($E$3 - $C$13^2/2) * (AB$2-AA$2) + $C$13*SQRT(AB$2-AA$2)*W2025)</f>
        <v>104.55780814997409</v>
      </c>
      <c r="AC2025" s="52">
        <f ca="1">AB2025 * EXP(($E$3 - $C$13^2/2) * (AC$2-AB$2) + $C$13*SQRT(AC$2-AB$2)*X2025)</f>
        <v>147.89724849604903</v>
      </c>
      <c r="AD2025" s="47"/>
      <c r="AE2025" s="3" t="s">
        <v>46</v>
      </c>
      <c r="AF2025" s="52" t="b">
        <f t="shared" ref="AF2025" ca="1" si="2560">AF2023 &gt;= $B$4</f>
        <v>0</v>
      </c>
      <c r="AG2025" s="52" t="b">
        <f t="array" aca="1" ref="AG2025" ca="1">AND(AG2023 &gt;= $B$4, NOT(OR($AF2025:AF2025)))</f>
        <v>0</v>
      </c>
      <c r="AH2025" s="52" t="b">
        <f t="array" aca="1" ref="AH2025" ca="1">AND(AH2023 &gt;= $B$4, NOT(OR($AF2025:AG2025)))</f>
        <v>0</v>
      </c>
      <c r="AI2025" s="52" t="b">
        <f t="array" aca="1" ref="AI2025" ca="1">AND(AI2023 &gt;= $B$4, NOT(OR($AF2025:AH2025)))</f>
        <v>0</v>
      </c>
      <c r="AJ2025" s="52" t="b">
        <f t="array" aca="1" ref="AJ2025" ca="1">AND(AJ2023 &gt;= $B$4, NOT(OR($AF2025:AI2025)))</f>
        <v>0</v>
      </c>
      <c r="AK2025" s="73"/>
      <c r="AL2025" s="70"/>
    </row>
    <row r="2026" spans="7:38" ht="14.55" customHeight="1" x14ac:dyDescent="0.3">
      <c r="G2026" s="3">
        <v>2024</v>
      </c>
      <c r="H2026" s="58">
        <v>-1.9823914586039864</v>
      </c>
      <c r="I2026" s="58">
        <v>1.1659269731990103</v>
      </c>
      <c r="J2026" s="58">
        <v>7.7498160176961178E-2</v>
      </c>
      <c r="K2026" s="59">
        <v>-0.21193497950371332</v>
      </c>
      <c r="L2026" s="60">
        <f t="array" ref="L2026:O2026">TRANSPOSE(MMULT(Option!$B$25:$E$28, TRANSPOSE(H2026:K2026)))</f>
        <v>-1.9823914586039864</v>
      </c>
      <c r="M2026" s="60">
        <v>0.27563313845344806</v>
      </c>
      <c r="N2026" s="60">
        <v>-0.41957782017565909</v>
      </c>
      <c r="O2026" s="60">
        <v>-0.65400941584669881</v>
      </c>
      <c r="P2026" s="56" t="str">
        <f t="shared" si="2510"/>
        <v>405/4</v>
      </c>
      <c r="R2026" s="80"/>
      <c r="S2026" s="3" t="s">
        <v>30</v>
      </c>
      <c r="T2026" s="60">
        <f ca="1"/>
        <v>-1.5160344443387577</v>
      </c>
      <c r="U2026" s="60">
        <f ca="1"/>
        <v>-0.5174422798022339</v>
      </c>
      <c r="V2026" s="60">
        <f ca="1"/>
        <v>0.13356355513468171</v>
      </c>
      <c r="W2026" s="60">
        <f ca="1"/>
        <v>1.1747215403980971</v>
      </c>
      <c r="X2026" s="60">
        <f ca="1"/>
        <v>0.34558281072110564</v>
      </c>
      <c r="Y2026" s="52">
        <f ca="1">$B$14 * EXP(($E$3 - $C$14^2/2) * Y$2 + $C$14*SQRT(Y$2)*T2026)</f>
        <v>63.774909991765028</v>
      </c>
      <c r="Z2026" s="52">
        <f ca="1">Y2026 * EXP(($E$3 - $C$14^2/2) * (Z$2-Y$2) + $C$14*SQRT(Z$2-Y$2)*U2026)</f>
        <v>54.878802823867694</v>
      </c>
      <c r="AA2026" s="52">
        <f ca="1">Z2026 * EXP(($E$3 - $C$14^2/2) * (AA$2-Z$2) + $C$14*SQRT(AA$2-Z$2)*V2026)</f>
        <v>57.40872155706775</v>
      </c>
      <c r="AB2026" s="52">
        <f ca="1">AA2026 * EXP(($E$3 - $C$14^2/2) * (AB$2-AA$2) + $C$14*SQRT(AB$2-AA$2)*W2026)</f>
        <v>82.073295649721288</v>
      </c>
      <c r="AC2026" s="52">
        <f ca="1">AB2026 * EXP(($E$3 - $C$14^2/2) * (AC$2-AB$2) + $C$14*SQRT(AC$2-AB$2)*X2026)</f>
        <v>91.495294124170783</v>
      </c>
      <c r="AD2026" s="47"/>
      <c r="AE2026" s="3" t="s">
        <v>68</v>
      </c>
      <c r="AF2026" s="52" t="b">
        <f ca="1">AND(AF2023&gt;$B$3, NOT(OR($AF2025:AF2025)))</f>
        <v>0</v>
      </c>
      <c r="AG2026" s="52" t="b">
        <f ca="1">AND(AG2023&gt;$B$3, NOT(OR($AF2025:AG2025)))</f>
        <v>0</v>
      </c>
      <c r="AH2026" s="52" t="b">
        <f ca="1">AND(AH2023&gt;$B$3, NOT(OR($AF2025:AH2025)))</f>
        <v>0</v>
      </c>
      <c r="AI2026" s="52" t="b">
        <f ca="1">AND(AI2023&gt;$B$3, NOT(OR($AF2025:AI2025)))</f>
        <v>0</v>
      </c>
      <c r="AJ2026" s="52" t="b">
        <f ca="1">AND(AJ2023&gt;$B$3, NOT(OR($AF2025:AJ2025)))</f>
        <v>0</v>
      </c>
      <c r="AK2026" s="74"/>
      <c r="AL2026" s="70"/>
    </row>
    <row r="2027" spans="7:38" ht="14.55" customHeight="1" x14ac:dyDescent="0.3">
      <c r="G2027" s="3">
        <v>2025</v>
      </c>
      <c r="H2027" s="58">
        <v>0.109568179449366</v>
      </c>
      <c r="I2027" s="58">
        <v>-0.58949306968231063</v>
      </c>
      <c r="J2027" s="58">
        <v>-2.4172310780685859</v>
      </c>
      <c r="K2027" s="59">
        <v>-0.10763156135001281</v>
      </c>
      <c r="L2027" s="60">
        <f t="array" ref="L2027:O2027">TRANSPOSE(MMULT(Option!$B$25:$E$28, TRANSPOSE(H2027:K2027)))</f>
        <v>0.109568179449366</v>
      </c>
      <c r="M2027" s="60">
        <v>-0.49645205091446676</v>
      </c>
      <c r="N2027" s="60">
        <v>-2.2336166358685636</v>
      </c>
      <c r="O2027" s="60">
        <v>-0.67450360863053294</v>
      </c>
      <c r="P2027" s="56" t="str">
        <f t="shared" si="2510"/>
        <v>405/5</v>
      </c>
      <c r="R2027" s="80">
        <v>507</v>
      </c>
      <c r="S2027" s="3" t="s">
        <v>28</v>
      </c>
      <c r="T2027" s="60">
        <f t="array" aca="1" ref="T2027:T2030" ca="1">TRANSPOSE(OFFSET($L$3, MATCH($R2027 &amp; "/" &amp; T$2, $P$3:$P$5002, 0) - 1, 0, 1, $E$1))</f>
        <v>-0.71446570184755454</v>
      </c>
      <c r="U2027" s="60">
        <f t="array" aca="1" ref="U2027:U2030" ca="1">TRANSPOSE(OFFSET($L$3, MATCH($R2027 &amp; "/" &amp; U$2, $P$3:$P$5002, 0) - 1, 0, 1, $E$1))</f>
        <v>-0.34908955525490959</v>
      </c>
      <c r="V2027" s="60">
        <f t="array" aca="1" ref="V2027:V2030" ca="1">TRANSPOSE(OFFSET($L$3, MATCH($R2027 &amp; "/" &amp; V$2, $P$3:$P$5002, 0) - 1, 0, 1, $E$1))</f>
        <v>-0.3378510865841946</v>
      </c>
      <c r="W2027" s="60">
        <f t="array" aca="1" ref="W2027:W2030" ca="1">TRANSPOSE(OFFSET($L$3, MATCH($R2027 &amp; "/" &amp; W$2, $P$3:$P$5002, 0) - 1, 0, 1, $E$1))</f>
        <v>1.1745969748071907</v>
      </c>
      <c r="X2027" s="60">
        <f t="array" aca="1" ref="X2027:X2030" ca="1">TRANSPOSE(OFFSET($L$3, MATCH($R2027 &amp; "/" &amp; X$2, $P$3:$P$5002, 0) - 1, 0, 1, $E$1))</f>
        <v>-1.9609289178641489</v>
      </c>
      <c r="Y2027" s="52">
        <f ca="1">$B$11 * EXP(($E$3 - $C$11^2/2) * Y$2 + $C$11*SQRT(Y$2)*T2027)</f>
        <v>81.111964293170871</v>
      </c>
      <c r="Z2027" s="52">
        <f ca="1">Y2027 * EXP(($E$3 - $C$11^2/2) * (Z$2-Y$2) + $C$11*SQRT(Z$2-Y$2)*U2027)</f>
        <v>73.413189200424839</v>
      </c>
      <c r="AA2027" s="52">
        <f ca="1">Z2027 * EXP(($E$3 - $C$11^2/2) * (AA$2-Z$2) + $C$11*SQRT(AA$2-Z$2)*V2027)</f>
        <v>66.669547062367755</v>
      </c>
      <c r="AB2027" s="52">
        <f ca="1">AA2027 * EXP(($E$3 - $C$11^2/2) * (AB$2-AA$2) + $C$11*SQRT(AB$2-AA$2)*W2027)</f>
        <v>95.309298366076817</v>
      </c>
      <c r="AC2027" s="52">
        <f ca="1">AB2027 * EXP(($E$3 - $C$11^2/2) * (AC$2-AB$2) + $C$11*SQRT(AC$2-AB$2)*X2027)</f>
        <v>53.188845322034766</v>
      </c>
      <c r="AD2027" s="47"/>
      <c r="AE2027" s="3" t="s">
        <v>69</v>
      </c>
      <c r="AF2027" s="20" cm="1">
        <f t="array" aca="1" ref="AF2027" ca="1">MIN(Y2027:Y2030 / $D$11:$D$14)</f>
        <v>0.78360213479976304</v>
      </c>
      <c r="AG2027" s="20" cm="1">
        <f t="array" aca="1" ref="AG2027" ca="1">MIN(Z2027:Z2030 / $D$11:$D$14)</f>
        <v>0.73413189200424833</v>
      </c>
      <c r="AH2027" s="20" cm="1">
        <f t="array" aca="1" ref="AH2027" ca="1">MIN(AA2027:AA2030 / $D$11:$D$14)</f>
        <v>0.49864920722877054</v>
      </c>
      <c r="AI2027" s="20" cm="1">
        <f t="array" aca="1" ref="AI2027" ca="1">MIN(AB2027:AB2030 / $D$11:$D$14)</f>
        <v>0.58084965981127168</v>
      </c>
      <c r="AJ2027" s="20" cm="1">
        <f t="array" aca="1" ref="AJ2027" ca="1">MIN(AC2027:AC2030 / $D$11:$D$14)</f>
        <v>0.34553774569573048</v>
      </c>
      <c r="AK2027" s="72">
        <f t="array" aca="1" ref="AK2027" ca="1">SUMPRODUCT(AF2028:AJ2028, EXP(-$E$3*$AF$2:$AJ$2))</f>
        <v>77880.078307140488</v>
      </c>
      <c r="AL2027" s="70">
        <f ca="1">MAX(AC2028 - $D$11, 0) * EXP(-$E$2*$E$3)</f>
        <v>0</v>
      </c>
    </row>
    <row r="2028" spans="7:38" ht="14.55" customHeight="1" x14ac:dyDescent="0.3">
      <c r="G2028" s="3">
        <v>2026</v>
      </c>
      <c r="H2028" s="58">
        <v>0.83113091840100661</v>
      </c>
      <c r="I2028" s="58">
        <v>-0.23172478955863762</v>
      </c>
      <c r="J2028" s="58">
        <v>0.56065228722856297</v>
      </c>
      <c r="K2028" s="59">
        <v>-0.66692117766991188</v>
      </c>
      <c r="L2028" s="60">
        <f t="array" ref="L2028:O2028">TRANSPOSE(MMULT(Option!$B$25:$E$28, TRANSPOSE(H2028:K2028)))</f>
        <v>0.83113091840100661</v>
      </c>
      <c r="M2028" s="60">
        <v>0.12007308965036875</v>
      </c>
      <c r="N2028" s="60">
        <v>0.76419912093356934</v>
      </c>
      <c r="O2028" s="60">
        <v>-0.18991648059049665</v>
      </c>
      <c r="P2028" s="56" t="str">
        <f t="shared" si="2510"/>
        <v>406/1</v>
      </c>
      <c r="R2028" s="80"/>
      <c r="S2028" s="3" t="s">
        <v>29</v>
      </c>
      <c r="T2028" s="60">
        <f ca="1"/>
        <v>0.87053637213856994</v>
      </c>
      <c r="U2028" s="60">
        <f ca="1"/>
        <v>-1.7298036650058182</v>
      </c>
      <c r="V2028" s="60">
        <f ca="1"/>
        <v>-1.5102407803678763</v>
      </c>
      <c r="W2028" s="60">
        <f ca="1"/>
        <v>0.99048024770618892</v>
      </c>
      <c r="X2028" s="60">
        <f ca="1"/>
        <v>-2.2464834820063047</v>
      </c>
      <c r="Y2028" s="52">
        <f ca="1">$B$12 * EXP(($E$3 - $C$12^2/2) * Y$2 + $C$12*SQRT(Y$2)*T2028)</f>
        <v>130.49450226394055</v>
      </c>
      <c r="Z2028" s="52">
        <f ca="1">Y2028 * EXP(($E$3 - $C$12^2/2) * (Z$2-Y$2) + $C$12*SQRT(Z$2-Y$2)*U2028)</f>
        <v>78.053149472085451</v>
      </c>
      <c r="AA2028" s="52">
        <f ca="1">Z2028 * EXP(($E$3 - $C$12^2/2) * (AA$2-Z$2) + $C$12*SQRT(AA$2-Z$2)*V2028)</f>
        <v>49.864920722877052</v>
      </c>
      <c r="AB2028" s="52">
        <f ca="1">AA2028 * EXP(($E$3 - $C$12^2/2) * (AB$2-AA$2) + $C$12*SQRT(AB$2-AA$2)*W2028)</f>
        <v>67.455076186325826</v>
      </c>
      <c r="AC2028" s="52">
        <f ca="1">AB2028 * EXP(($E$3 - $C$12^2/2) * (AC$2-AB$2) + $C$12*SQRT(AC$2-AB$2)*X2028)</f>
        <v>34.553774569573051</v>
      </c>
      <c r="AD2028" s="47"/>
      <c r="AE2028" s="3" t="s">
        <v>47</v>
      </c>
      <c r="AF2028" s="64">
        <f t="shared" ref="AF2028" ca="1" si="2561">($B$5*AF2030 + (1 + $B$6)*AF2029)*$B$2</f>
        <v>0</v>
      </c>
      <c r="AG2028" s="64">
        <f t="shared" ref="AG2028" ca="1" si="2562">($B$5*AG2030 + (1 + $B$6)*AG2029)*$B$2</f>
        <v>0</v>
      </c>
      <c r="AH2028" s="64">
        <f t="shared" ref="AH2028" ca="1" si="2563">($B$5*AH2030 + (1 + $B$6)*AH2029)*$B$2</f>
        <v>0</v>
      </c>
      <c r="AI2028" s="64">
        <f t="shared" ref="AI2028" ca="1" si="2564">($B$5*AI2030 + (1 + $B$6)*AI2029)*$B$2</f>
        <v>0</v>
      </c>
      <c r="AJ2028" s="64" cm="1">
        <f t="array" aca="1" ref="AJ2028" ca="1">($B$5*AJ2030 + (1 + $B$6)*AJ2029 + AND(NOT(AF2029:AJ2029)))*$B$2</f>
        <v>100000</v>
      </c>
      <c r="AK2028" s="73"/>
      <c r="AL2028" s="70"/>
    </row>
    <row r="2029" spans="7:38" ht="14.55" customHeight="1" x14ac:dyDescent="0.3">
      <c r="G2029" s="3">
        <v>2027</v>
      </c>
      <c r="H2029" s="58">
        <v>-1.0668111939085769</v>
      </c>
      <c r="I2029" s="58">
        <v>-1.1207344461820317</v>
      </c>
      <c r="J2029" s="58">
        <v>-0.92576185275835021</v>
      </c>
      <c r="K2029" s="59">
        <v>0.57791049433794073</v>
      </c>
      <c r="L2029" s="60">
        <f t="array" ref="L2029:O2029">TRANSPOSE(MMULT(Option!$B$25:$E$28, TRANSPOSE(H2029:K2029)))</f>
        <v>-1.0668111939085769</v>
      </c>
      <c r="M2029" s="60">
        <v>-1.4538945642781451</v>
      </c>
      <c r="N2029" s="60">
        <v>-1.5333075988720652</v>
      </c>
      <c r="O2029" s="60">
        <v>-0.40599887649602928</v>
      </c>
      <c r="P2029" s="56" t="str">
        <f t="shared" si="2510"/>
        <v>406/2</v>
      </c>
      <c r="R2029" s="80"/>
      <c r="S2029" s="3" t="s">
        <v>31</v>
      </c>
      <c r="T2029" s="60">
        <f ca="1"/>
        <v>-0.82951289522202365</v>
      </c>
      <c r="U2029" s="60">
        <f ca="1"/>
        <v>0.6708021734227092</v>
      </c>
      <c r="V2029" s="60">
        <f ca="1"/>
        <v>-0.26875236676032621</v>
      </c>
      <c r="W2029" s="60">
        <f ca="1"/>
        <v>-1.4500813004296917</v>
      </c>
      <c r="X2029" s="60">
        <f ca="1"/>
        <v>-1.1933110665921998</v>
      </c>
      <c r="Y2029" s="52">
        <f ca="1">$B$13 * EXP(($E$3 - $C$13^2/2) * Y$2 + $C$13*SQRT(Y$2)*T2029)</f>
        <v>78.360213479976309</v>
      </c>
      <c r="Z2029" s="52">
        <f ca="1">Y2029 * EXP(($E$3 - $C$13^2/2) * (Z$2-Y$2) + $C$13*SQRT(Z$2-Y$2)*U2029)</f>
        <v>96.308537435457112</v>
      </c>
      <c r="AA2029" s="52">
        <f ca="1">Z2029 * EXP(($E$3 - $C$13^2/2) * (AA$2-Z$2) + $C$13*SQRT(AA$2-Z$2)*V2029)</f>
        <v>89.293728818531008</v>
      </c>
      <c r="AB2029" s="52">
        <f ca="1">AA2029 * EXP(($E$3 - $C$13^2/2) * (AB$2-AA$2) + $C$13*SQRT(AB$2-AA$2)*W2029)</f>
        <v>58.084965981127169</v>
      </c>
      <c r="AC2029" s="52">
        <f ca="1">AB2029 * EXP(($E$3 - $C$13^2/2) * (AC$2-AB$2) + $C$13*SQRT(AC$2-AB$2)*X2029)</f>
        <v>40.809444983526539</v>
      </c>
      <c r="AD2029" s="47"/>
      <c r="AE2029" s="3" t="s">
        <v>46</v>
      </c>
      <c r="AF2029" s="52" t="b">
        <f t="shared" ref="AF2029" ca="1" si="2565">AF2027 &gt;= $B$4</f>
        <v>0</v>
      </c>
      <c r="AG2029" s="52" t="b">
        <f t="array" aca="1" ref="AG2029" ca="1">AND(AG2027 &gt;= $B$4, NOT(OR($AF2029:AF2029)))</f>
        <v>0</v>
      </c>
      <c r="AH2029" s="52" t="b">
        <f t="array" aca="1" ref="AH2029" ca="1">AND(AH2027 &gt;= $B$4, NOT(OR($AF2029:AG2029)))</f>
        <v>0</v>
      </c>
      <c r="AI2029" s="52" t="b">
        <f t="array" aca="1" ref="AI2029" ca="1">AND(AI2027 &gt;= $B$4, NOT(OR($AF2029:AH2029)))</f>
        <v>0</v>
      </c>
      <c r="AJ2029" s="52" t="b">
        <f t="array" aca="1" ref="AJ2029" ca="1">AND(AJ2027 &gt;= $B$4, NOT(OR($AF2029:AI2029)))</f>
        <v>0</v>
      </c>
      <c r="AK2029" s="73"/>
      <c r="AL2029" s="70"/>
    </row>
    <row r="2030" spans="7:38" ht="14.55" customHeight="1" x14ac:dyDescent="0.3">
      <c r="G2030" s="3">
        <v>2028</v>
      </c>
      <c r="H2030" s="58">
        <v>1.176553518083884</v>
      </c>
      <c r="I2030" s="58">
        <v>0.23940865456920676</v>
      </c>
      <c r="J2030" s="58">
        <v>-0.81044795560080907</v>
      </c>
      <c r="K2030" s="59">
        <v>2.1056036109412721</v>
      </c>
      <c r="L2030" s="60">
        <f t="array" ref="L2030:O2030">TRANSPOSE(MMULT(Option!$B$25:$E$28, TRANSPOSE(H2030:K2030)))</f>
        <v>1.176553518083884</v>
      </c>
      <c r="M2030" s="60">
        <v>0.69004306355173872</v>
      </c>
      <c r="N2030" s="60">
        <v>-0.17851128805388794</v>
      </c>
      <c r="O2030" s="60">
        <v>2.178261271974903</v>
      </c>
      <c r="P2030" s="56" t="str">
        <f t="shared" si="2510"/>
        <v>406/3</v>
      </c>
      <c r="R2030" s="80"/>
      <c r="S2030" s="3" t="s">
        <v>30</v>
      </c>
      <c r="T2030" s="60">
        <f ca="1"/>
        <v>-0.13031437310556346</v>
      </c>
      <c r="U2030" s="60">
        <f ca="1"/>
        <v>0.86542255589832007</v>
      </c>
      <c r="V2030" s="60">
        <f ca="1"/>
        <v>-1.4274313760056834E-2</v>
      </c>
      <c r="W2030" s="60">
        <f ca="1"/>
        <v>0.62325148990524781</v>
      </c>
      <c r="X2030" s="60">
        <f ca="1"/>
        <v>-1.0075312428976506</v>
      </c>
      <c r="Y2030" s="52">
        <f ca="1">$B$14 * EXP(($E$3 - $C$14^2/2) * Y$2 + $C$14*SQRT(Y$2)*T2030)</f>
        <v>96.648034971037418</v>
      </c>
      <c r="Z2030" s="52">
        <f ca="1">Y2030 * EXP(($E$3 - $C$14^2/2) * (Z$2-Y$2) + $C$14*SQRT(Z$2-Y$2)*U2030)</f>
        <v>125.92703360370064</v>
      </c>
      <c r="AA2030" s="52">
        <f ca="1">Z2030 * EXP(($E$3 - $C$14^2/2) * (AA$2-Z$2) + $C$14*SQRT(AA$2-Z$2)*V2030)</f>
        <v>126.01744461553554</v>
      </c>
      <c r="AB2030" s="52">
        <f ca="1">AA2030 * EXP(($E$3 - $C$14^2/2) * (AB$2-AA$2) + $C$14*SQRT(AB$2-AA$2)*W2030)</f>
        <v>152.68787326818463</v>
      </c>
      <c r="AC2030" s="52">
        <f ca="1">AB2030 * EXP(($E$3 - $C$14^2/2) * (AC$2-AB$2) + $C$14*SQRT(AC$2-AB$2)*X2030)</f>
        <v>113.42438696790521</v>
      </c>
      <c r="AD2030" s="47"/>
      <c r="AE2030" s="3" t="s">
        <v>68</v>
      </c>
      <c r="AF2030" s="52" t="b">
        <f ca="1">AND(AF2027&gt;$B$3, NOT(OR($AF2029:AF2029)))</f>
        <v>0</v>
      </c>
      <c r="AG2030" s="52" t="b">
        <f ca="1">AND(AG2027&gt;$B$3, NOT(OR($AF2029:AG2029)))</f>
        <v>0</v>
      </c>
      <c r="AH2030" s="52" t="b">
        <f ca="1">AND(AH2027&gt;$B$3, NOT(OR($AF2029:AH2029)))</f>
        <v>0</v>
      </c>
      <c r="AI2030" s="52" t="b">
        <f ca="1">AND(AI2027&gt;$B$3, NOT(OR($AF2029:AI2029)))</f>
        <v>0</v>
      </c>
      <c r="AJ2030" s="52" t="b">
        <f ca="1">AND(AJ2027&gt;$B$3, NOT(OR($AF2029:AJ2029)))</f>
        <v>0</v>
      </c>
      <c r="AK2030" s="74"/>
      <c r="AL2030" s="70"/>
    </row>
    <row r="2031" spans="7:38" ht="14.55" customHeight="1" x14ac:dyDescent="0.3">
      <c r="G2031" s="3">
        <v>2029</v>
      </c>
      <c r="H2031" s="58">
        <v>-1.5163386094713439E-2</v>
      </c>
      <c r="I2031" s="58">
        <v>1.1666884335677245E-2</v>
      </c>
      <c r="J2031" s="58">
        <v>-0.96176799604186058</v>
      </c>
      <c r="K2031" s="59">
        <v>9.6140223153577578E-2</v>
      </c>
      <c r="L2031" s="60">
        <f t="array" ref="L2031:O2031">TRANSPOSE(MMULT(Option!$B$25:$E$28, TRANSPOSE(H2031:K2031)))</f>
        <v>-1.5163386094713439E-2</v>
      </c>
      <c r="M2031" s="60">
        <v>4.6275216806217351E-3</v>
      </c>
      <c r="N2031" s="60">
        <v>-0.84774075872258947</v>
      </c>
      <c r="O2031" s="60">
        <v>-0.10839857003665333</v>
      </c>
      <c r="P2031" s="56" t="str">
        <f t="shared" si="2510"/>
        <v>406/4</v>
      </c>
      <c r="R2031" s="80">
        <v>508</v>
      </c>
      <c r="S2031" s="3" t="s">
        <v>28</v>
      </c>
      <c r="T2031" s="60">
        <f t="array" aca="1" ref="T2031:T2034" ca="1">TRANSPOSE(OFFSET($L$3, MATCH($R2031 &amp; "/" &amp; T$2, $P$3:$P$5002, 0) - 1, 0, 1, $E$1))</f>
        <v>-1.6878412450693321</v>
      </c>
      <c r="U2031" s="60">
        <f t="array" aca="1" ref="U2031:U2034" ca="1">TRANSPOSE(OFFSET($L$3, MATCH($R2031 &amp; "/" &amp; U$2, $P$3:$P$5002, 0) - 1, 0, 1, $E$1))</f>
        <v>-0.44977416178667795</v>
      </c>
      <c r="V2031" s="60">
        <f t="array" aca="1" ref="V2031:V2034" ca="1">TRANSPOSE(OFFSET($L$3, MATCH($R2031 &amp; "/" &amp; V$2, $P$3:$P$5002, 0) - 1, 0, 1, $E$1))</f>
        <v>0.90903867253496617</v>
      </c>
      <c r="W2031" s="60">
        <f t="array" aca="1" ref="W2031:W2034" ca="1">TRANSPOSE(OFFSET($L$3, MATCH($R2031 &amp; "/" &amp; W$2, $P$3:$P$5002, 0) - 1, 0, 1, $E$1))</f>
        <v>0.66994995918498323</v>
      </c>
      <c r="X2031" s="60">
        <f t="array" aca="1" ref="X2031:X2034" ca="1">TRANSPOSE(OFFSET($L$3, MATCH($R2031 &amp; "/" &amp; X$2, $P$3:$P$5002, 0) - 1, 0, 1, $E$1))</f>
        <v>2.7705824968549724</v>
      </c>
      <c r="Y2031" s="52">
        <f ca="1">$B$11 * EXP(($E$3 - $C$11^2/2) * Y$2 + $C$11*SQRT(Y$2)*T2031)</f>
        <v>60.571095810518969</v>
      </c>
      <c r="Z2031" s="52">
        <f ca="1">Y2031 * EXP(($E$3 - $C$11^2/2) * (Z$2-Y$2) + $C$11*SQRT(Z$2-Y$2)*U2031)</f>
        <v>53.190806109976286</v>
      </c>
      <c r="AA2031" s="52">
        <f ca="1">Z2031 * EXP(($E$3 - $C$11^2/2) * (AA$2-Z$2) + $C$11*SQRT(AA$2-Z$2)*V2031)</f>
        <v>70.217471771008533</v>
      </c>
      <c r="AB2031" s="52">
        <f ca="1">AA2031 * EXP(($E$3 - $C$11^2/2) * (AB$2-AA$2) + $C$11*SQRT(AB$2-AA$2)*W2031)</f>
        <v>86.278648169192991</v>
      </c>
      <c r="AC2031" s="52">
        <f ca="1">AB2031 * EXP(($E$3 - $C$11^2/2) * (AC$2-AB$2) + $C$11*SQRT(AC$2-AB$2)*X2031)</f>
        <v>199.08998381638463</v>
      </c>
      <c r="AD2031" s="47"/>
      <c r="AE2031" s="3" t="s">
        <v>69</v>
      </c>
      <c r="AF2031" s="20" cm="1">
        <f t="array" aca="1" ref="AF2031" ca="1">MIN(Y2031:Y2034 / $D$11:$D$14)</f>
        <v>0.60571095810518971</v>
      </c>
      <c r="AG2031" s="20" cm="1">
        <f t="array" aca="1" ref="AG2031" ca="1">MIN(Z2031:Z2034 / $D$11:$D$14)</f>
        <v>0.53190806109976285</v>
      </c>
      <c r="AH2031" s="20" cm="1">
        <f t="array" aca="1" ref="AH2031" ca="1">MIN(AA2031:AA2034 / $D$11:$D$14)</f>
        <v>0.70217471771008533</v>
      </c>
      <c r="AI2031" s="20" cm="1">
        <f t="array" aca="1" ref="AI2031" ca="1">MIN(AB2031:AB2034 / $D$11:$D$14)</f>
        <v>0.86278648169192995</v>
      </c>
      <c r="AJ2031" s="20" cm="1">
        <f t="array" aca="1" ref="AJ2031" ca="1">MIN(AC2031:AC2034 / $D$11:$D$14)</f>
        <v>1.9908998381638463</v>
      </c>
      <c r="AK2031" s="72">
        <f t="array" aca="1" ref="AK2031" ca="1">SUMPRODUCT(AF2032:AJ2032, EXP(-$E$3*$AF$2:$AJ$2))</f>
        <v>94055.04351866724</v>
      </c>
      <c r="AL2031" s="70">
        <f ca="1">MAX(AC2032 - $D$11, 0) * EXP(-$E$2*$E$3)</f>
        <v>320.56128273513002</v>
      </c>
    </row>
    <row r="2032" spans="7:38" ht="14.55" customHeight="1" x14ac:dyDescent="0.3">
      <c r="G2032" s="3">
        <v>2030</v>
      </c>
      <c r="H2032" s="58">
        <v>-1.5795798858659116</v>
      </c>
      <c r="I2032" s="58">
        <v>-0.38768150353832653</v>
      </c>
      <c r="J2032" s="58">
        <v>0.39883561447722399</v>
      </c>
      <c r="K2032" s="59">
        <v>-0.99838265849886632</v>
      </c>
      <c r="L2032" s="60">
        <f t="array" ref="L2032:O2032">TRANSPOSE(MMULT(Option!$B$25:$E$28, TRANSPOSE(H2032:K2032)))</f>
        <v>-1.5795798858659116</v>
      </c>
      <c r="M2032" s="60">
        <v>-0.98714792144609897</v>
      </c>
      <c r="N2032" s="60">
        <v>-0.38304946735262946</v>
      </c>
      <c r="O2032" s="60">
        <v>-1.5104698910981824</v>
      </c>
      <c r="P2032" s="56" t="str">
        <f t="shared" si="2510"/>
        <v>406/5</v>
      </c>
      <c r="R2032" s="80"/>
      <c r="S2032" s="3" t="s">
        <v>29</v>
      </c>
      <c r="T2032" s="60">
        <f ca="1"/>
        <v>1.506781401872805</v>
      </c>
      <c r="U2032" s="60">
        <f ca="1"/>
        <v>-0.35718186919245698</v>
      </c>
      <c r="V2032" s="60">
        <f ca="1"/>
        <v>1.3363188633669834</v>
      </c>
      <c r="W2032" s="60">
        <f ca="1"/>
        <v>0.2814926625494204</v>
      </c>
      <c r="X2032" s="60">
        <f ca="1"/>
        <v>2.5905561154393615</v>
      </c>
      <c r="Y2032" s="52">
        <f ca="1">$B$12 * EXP(($E$3 - $C$12^2/2) * Y$2 + $C$12*SQRT(Y$2)*T2032)</f>
        <v>157.93832465725549</v>
      </c>
      <c r="Z2032" s="52">
        <f ca="1">Y2032 * EXP(($E$3 - $C$12^2/2) * (Z$2-Y$2) + $C$12*SQRT(Z$2-Y$2)*U2032)</f>
        <v>142.60093229503883</v>
      </c>
      <c r="AA2032" s="52">
        <f ca="1">Z2032 * EXP(($E$3 - $C$12^2/2) * (AA$2-Z$2) + $C$12*SQRT(AA$2-Z$2)*V2032)</f>
        <v>213.99351371131496</v>
      </c>
      <c r="AB2032" s="52">
        <f ca="1">AA2032 * EXP(($E$3 - $C$12^2/2) * (AB$2-AA$2) + $C$12*SQRT(AB$2-AA$2)*W2032)</f>
        <v>234.01693945410423</v>
      </c>
      <c r="AC2032" s="52">
        <f ca="1">AB2032 * EXP(($E$3 - $C$12^2/2) * (AC$2-AB$2) + $C$12*SQRT(AC$2-AB$2)*X2032)</f>
        <v>511.60883463793226</v>
      </c>
      <c r="AD2032" s="47"/>
      <c r="AE2032" s="3" t="s">
        <v>47</v>
      </c>
      <c r="AF2032" s="64">
        <f t="shared" ref="AF2032" ca="1" si="2566">($B$5*AF2034 + (1 + $B$6)*AF2033)*$B$2</f>
        <v>0</v>
      </c>
      <c r="AG2032" s="64">
        <f t="shared" ref="AG2032" ca="1" si="2567">($B$5*AG2034 + (1 + $B$6)*AG2033)*$B$2</f>
        <v>0</v>
      </c>
      <c r="AH2032" s="64">
        <f t="shared" ref="AH2032" ca="1" si="2568">($B$5*AH2034 + (1 + $B$6)*AH2033)*$B$2</f>
        <v>0</v>
      </c>
      <c r="AI2032" s="64">
        <f t="shared" ref="AI2032" ca="1" si="2569">($B$5*AI2034 + (1 + $B$6)*AI2033)*$B$2</f>
        <v>15000</v>
      </c>
      <c r="AJ2032" s="64" cm="1">
        <f t="array" aca="1" ref="AJ2032" ca="1">($B$5*AJ2034 + (1 + $B$6)*AJ2033 + AND(NOT(AF2033:AJ2033)))*$B$2</f>
        <v>105000</v>
      </c>
      <c r="AK2032" s="73"/>
      <c r="AL2032" s="70"/>
    </row>
    <row r="2033" spans="7:38" ht="14.55" customHeight="1" x14ac:dyDescent="0.3">
      <c r="G2033" s="3">
        <v>2031</v>
      </c>
      <c r="H2033" s="58">
        <v>-0.37492745666125171</v>
      </c>
      <c r="I2033" s="58">
        <v>-1.7353166197983272</v>
      </c>
      <c r="J2033" s="58">
        <v>0.35186690192471787</v>
      </c>
      <c r="K2033" s="59">
        <v>-0.65292764513486246</v>
      </c>
      <c r="L2033" s="60">
        <f t="array" ref="L2033:O2033">TRANSPOSE(MMULT(Option!$B$25:$E$28, TRANSPOSE(H2033:K2033)))</f>
        <v>-0.37492745666125171</v>
      </c>
      <c r="M2033" s="60">
        <v>-1.7404149356526482</v>
      </c>
      <c r="N2033" s="60">
        <v>-0.29533529893025845</v>
      </c>
      <c r="O2033" s="60">
        <v>-1.0948399841963088</v>
      </c>
      <c r="P2033" s="56" t="str">
        <f t="shared" si="2510"/>
        <v>407/1</v>
      </c>
      <c r="R2033" s="80"/>
      <c r="S2033" s="3" t="s">
        <v>31</v>
      </c>
      <c r="T2033" s="60">
        <f ca="1"/>
        <v>1.1111153924147872</v>
      </c>
      <c r="U2033" s="60">
        <f ca="1"/>
        <v>0.65318622248115488</v>
      </c>
      <c r="V2033" s="60">
        <f ca="1"/>
        <v>1.0652539214232437</v>
      </c>
      <c r="W2033" s="60">
        <f ca="1"/>
        <v>7.4596633304568671E-2</v>
      </c>
      <c r="X2033" s="60">
        <f ca="1"/>
        <v>1.2695783182092535</v>
      </c>
      <c r="Y2033" s="52">
        <f ca="1">$B$13 * EXP(($E$3 - $C$13^2/2) * Y$2 + $C$13*SQRT(Y$2)*T2033)</f>
        <v>140.26097629768162</v>
      </c>
      <c r="Z2033" s="52">
        <f ca="1">Y2033 * EXP(($E$3 - $C$13^2/2) * (Z$2-Y$2) + $C$13*SQRT(Z$2-Y$2)*U2033)</f>
        <v>171.47897604917986</v>
      </c>
      <c r="AA2033" s="52">
        <f ca="1">Z2033 * EXP(($E$3 - $C$13^2/2) * (AA$2-Z$2) + $C$13*SQRT(AA$2-Z$2)*V2033)</f>
        <v>237.23159234282127</v>
      </c>
      <c r="AB2033" s="52">
        <f ca="1">AA2033 * EXP(($E$3 - $C$13^2/2) * (AB$2-AA$2) + $C$13*SQRT(AB$2-AA$2)*W2033)</f>
        <v>243.81648627147089</v>
      </c>
      <c r="AC2033" s="52">
        <f ca="1">AB2033 * EXP(($E$3 - $C$13^2/2) * (AC$2-AB$2) + $C$13*SQRT(AC$2-AB$2)*X2033)</f>
        <v>358.62932433939869</v>
      </c>
      <c r="AD2033" s="47"/>
      <c r="AE2033" s="3" t="s">
        <v>46</v>
      </c>
      <c r="AF2033" s="52" t="b">
        <f t="shared" ref="AF2033" ca="1" si="2570">AF2031 &gt;= $B$4</f>
        <v>0</v>
      </c>
      <c r="AG2033" s="52" t="b">
        <f t="array" aca="1" ref="AG2033" ca="1">AND(AG2031 &gt;= $B$4, NOT(OR($AF2033:AF2033)))</f>
        <v>0</v>
      </c>
      <c r="AH2033" s="52" t="b">
        <f t="array" aca="1" ref="AH2033" ca="1">AND(AH2031 &gt;= $B$4, NOT(OR($AF2033:AG2033)))</f>
        <v>0</v>
      </c>
      <c r="AI2033" s="52" t="b">
        <f t="array" aca="1" ref="AI2033" ca="1">AND(AI2031 &gt;= $B$4, NOT(OR($AF2033:AH2033)))</f>
        <v>0</v>
      </c>
      <c r="AJ2033" s="52" t="b">
        <f t="array" aca="1" ref="AJ2033" ca="1">AND(AJ2031 &gt;= $B$4, NOT(OR($AF2033:AI2033)))</f>
        <v>1</v>
      </c>
      <c r="AK2033" s="73"/>
      <c r="AL2033" s="70"/>
    </row>
    <row r="2034" spans="7:38" ht="14.55" customHeight="1" x14ac:dyDescent="0.3">
      <c r="G2034" s="3">
        <v>2032</v>
      </c>
      <c r="H2034" s="58">
        <v>1.229218878949546</v>
      </c>
      <c r="I2034" s="58">
        <v>0.18353288523305691</v>
      </c>
      <c r="J2034" s="58">
        <v>-1.2082829597797931</v>
      </c>
      <c r="K2034" s="59">
        <v>-0.60456997714833483</v>
      </c>
      <c r="L2034" s="60">
        <f t="array" ref="L2034:O2034">TRANSPOSE(MMULT(Option!$B$25:$E$28, TRANSPOSE(H2034:K2034)))</f>
        <v>1.229218878949546</v>
      </c>
      <c r="M2034" s="60">
        <v>0.65989821939864368</v>
      </c>
      <c r="N2034" s="60">
        <v>-0.52149934334721548</v>
      </c>
      <c r="O2034" s="60">
        <v>-0.21380774110302503</v>
      </c>
      <c r="P2034" s="56" t="str">
        <f t="shared" si="2510"/>
        <v>407/2</v>
      </c>
      <c r="R2034" s="80"/>
      <c r="S2034" s="3" t="s">
        <v>30</v>
      </c>
      <c r="T2034" s="60">
        <f ca="1"/>
        <v>0.13142244756421051</v>
      </c>
      <c r="U2034" s="60">
        <f ca="1"/>
        <v>0.19618193619032315</v>
      </c>
      <c r="V2034" s="60">
        <f ca="1"/>
        <v>1.1645797258277835</v>
      </c>
      <c r="W2034" s="60">
        <f ca="1"/>
        <v>1.3845628250067039</v>
      </c>
      <c r="X2034" s="60">
        <f ca="1"/>
        <v>1.2974671714411383</v>
      </c>
      <c r="Y2034" s="52">
        <f ca="1">$B$14 * EXP(($E$3 - $C$14^2/2) * Y$2 + $C$14*SQRT(Y$2)*T2034)</f>
        <v>104.54283798303452</v>
      </c>
      <c r="Z2034" s="52">
        <f ca="1">Y2034 * EXP(($E$3 - $C$14^2/2) * (Z$2-Y$2) + $C$14*SQRT(Z$2-Y$2)*U2034)</f>
        <v>111.43611879547328</v>
      </c>
      <c r="AA2034" s="52">
        <f ca="1">Z2034 * EXP(($E$3 - $C$14^2/2) * (AA$2-Z$2) + $C$14*SQRT(AA$2-Z$2)*V2034)</f>
        <v>158.82856593290131</v>
      </c>
      <c r="AB2034" s="52">
        <f ca="1">AA2034 * EXP(($E$3 - $C$14^2/2) * (AB$2-AA$2) + $C$14*SQRT(AB$2-AA$2)*W2034)</f>
        <v>241.82014959441949</v>
      </c>
      <c r="AC2034" s="52">
        <f ca="1">AB2034 * EXP(($E$3 - $C$14^2/2) * (AC$2-AB$2) + $C$14*SQRT(AC$2-AB$2)*X2034)</f>
        <v>358.68136001430202</v>
      </c>
      <c r="AD2034" s="47"/>
      <c r="AE2034" s="3" t="s">
        <v>68</v>
      </c>
      <c r="AF2034" s="52" t="b">
        <f ca="1">AND(AF2031&gt;$B$3, NOT(OR($AF2033:AF2033)))</f>
        <v>0</v>
      </c>
      <c r="AG2034" s="52" t="b">
        <f ca="1">AND(AG2031&gt;$B$3, NOT(OR($AF2033:AG2033)))</f>
        <v>0</v>
      </c>
      <c r="AH2034" s="52" t="b">
        <f ca="1">AND(AH2031&gt;$B$3, NOT(OR($AF2033:AH2033)))</f>
        <v>0</v>
      </c>
      <c r="AI2034" s="52" t="b">
        <f ca="1">AND(AI2031&gt;$B$3, NOT(OR($AF2033:AI2033)))</f>
        <v>1</v>
      </c>
      <c r="AJ2034" s="52" t="b">
        <f ca="1">AND(AJ2031&gt;$B$3, NOT(OR($AF2033:AJ2033)))</f>
        <v>0</v>
      </c>
      <c r="AK2034" s="74"/>
      <c r="AL2034" s="70"/>
    </row>
    <row r="2035" spans="7:38" ht="14.55" customHeight="1" x14ac:dyDescent="0.3">
      <c r="G2035" s="3">
        <v>2033</v>
      </c>
      <c r="H2035" s="58">
        <v>-1.5163638287214145</v>
      </c>
      <c r="I2035" s="58">
        <v>0.82223957371551204</v>
      </c>
      <c r="J2035" s="58">
        <v>0.65602859945026226</v>
      </c>
      <c r="K2035" s="59">
        <v>-0.48748703623701545</v>
      </c>
      <c r="L2035" s="60">
        <f t="array" ref="L2035:O2035">TRANSPOSE(MMULT(Option!$B$25:$E$28, TRANSPOSE(H2035:K2035)))</f>
        <v>-1.5163638287214145</v>
      </c>
      <c r="M2035" s="60">
        <v>0.14704948569934539</v>
      </c>
      <c r="N2035" s="60">
        <v>0.18496385281897465</v>
      </c>
      <c r="O2035" s="60">
        <v>-0.68064795512615106</v>
      </c>
      <c r="P2035" s="56" t="str">
        <f t="shared" si="2510"/>
        <v>407/3</v>
      </c>
      <c r="R2035" s="80">
        <v>509</v>
      </c>
      <c r="S2035" s="3" t="s">
        <v>28</v>
      </c>
      <c r="T2035" s="60">
        <f t="array" aca="1" ref="T2035:T2038" ca="1">TRANSPOSE(OFFSET($L$3, MATCH($R2035 &amp; "/" &amp; T$2, $P$3:$P$5002, 0) - 1, 0, 1, $E$1))</f>
        <v>0.79190254274053162</v>
      </c>
      <c r="U2035" s="60">
        <f t="array" aca="1" ref="U2035:U2038" ca="1">TRANSPOSE(OFFSET($L$3, MATCH($R2035 &amp; "/" &amp; U$2, $P$3:$P$5002, 0) - 1, 0, 1, $E$1))</f>
        <v>1.2145720507429794</v>
      </c>
      <c r="V2035" s="60">
        <f t="array" aca="1" ref="V2035:V2038" ca="1">TRANSPOSE(OFFSET($L$3, MATCH($R2035 &amp; "/" &amp; V$2, $P$3:$P$5002, 0) - 1, 0, 1, $E$1))</f>
        <v>-1.0987855856841833</v>
      </c>
      <c r="W2035" s="60">
        <f t="array" aca="1" ref="W2035:W2038" ca="1">TRANSPOSE(OFFSET($L$3, MATCH($R2035 &amp; "/" &amp; W$2, $P$3:$P$5002, 0) - 1, 0, 1, $E$1))</f>
        <v>0.35022317365416905</v>
      </c>
      <c r="X2035" s="60">
        <f t="array" aca="1" ref="X2035:X2038" ca="1">TRANSPOSE(OFFSET($L$3, MATCH($R2035 &amp; "/" &amp; X$2, $P$3:$P$5002, 0) - 1, 0, 1, $E$1))</f>
        <v>-1.6989324699151558</v>
      </c>
      <c r="Y2035" s="52">
        <f ca="1">$B$11 * EXP(($E$3 - $C$11^2/2) * Y$2 + $C$11*SQRT(Y$2)*T2035)</f>
        <v>127.45214347061109</v>
      </c>
      <c r="Z2035" s="52">
        <f ca="1">Y2035 * EXP(($E$3 - $C$11^2/2) * (Z$2-Y$2) + $C$11*SQRT(Z$2-Y$2)*U2035)</f>
        <v>184.40096863926817</v>
      </c>
      <c r="AA2035" s="52">
        <f ca="1">Z2035 * EXP(($E$3 - $C$11^2/2) * (AA$2-Z$2) + $C$11*SQRT(AA$2-Z$2)*V2035)</f>
        <v>133.28329337740848</v>
      </c>
      <c r="AB2035" s="52">
        <f ca="1">AA2035 * EXP(($E$3 - $C$11^2/2) * (AB$2-AA$2) + $C$11*SQRT(AB$2-AA$2)*W2035)</f>
        <v>148.7911791036048</v>
      </c>
      <c r="AC2035" s="52">
        <f ca="1">AB2035 * EXP(($E$3 - $C$11^2/2) * (AC$2-AB$2) + $C$11*SQRT(AC$2-AB$2)*X2035)</f>
        <v>89.825068846398636</v>
      </c>
      <c r="AD2035" s="47"/>
      <c r="AE2035" s="3" t="s">
        <v>69</v>
      </c>
      <c r="AF2035" s="20" cm="1">
        <f t="array" aca="1" ref="AF2035" ca="1">MIN(Y2035:Y2038 / $D$11:$D$14)</f>
        <v>0.94189353233646567</v>
      </c>
      <c r="AG2035" s="20" cm="1">
        <f t="array" aca="1" ref="AG2035" ca="1">MIN(Z2035:Z2038 / $D$11:$D$14)</f>
        <v>1.0009254639310101</v>
      </c>
      <c r="AH2035" s="20" cm="1">
        <f t="array" aca="1" ref="AH2035" ca="1">MIN(AA2035:AA2038 / $D$11:$D$14)</f>
        <v>0.67000462814961625</v>
      </c>
      <c r="AI2035" s="20" cm="1">
        <f t="array" aca="1" ref="AI2035" ca="1">MIN(AB2035:AB2038 / $D$11:$D$14)</f>
        <v>0.64329179803057457</v>
      </c>
      <c r="AJ2035" s="20" cm="1">
        <f t="array" aca="1" ref="AJ2035" ca="1">MIN(AC2035:AC2038 / $D$11:$D$14)</f>
        <v>0.38045107460184657</v>
      </c>
      <c r="AK2035" s="72">
        <f t="array" aca="1" ref="AK2035" ca="1">SUMPRODUCT(AF2036:AJ2036, EXP(-$E$3*$AF$2:$AJ$2))</f>
        <v>105721.0809451906</v>
      </c>
      <c r="AL2035" s="70">
        <f ca="1">MAX(AC2036 - $D$11, 0) * EXP(-$E$2*$E$3)</f>
        <v>26.2465504819891</v>
      </c>
    </row>
    <row r="2036" spans="7:38" ht="14.55" customHeight="1" x14ac:dyDescent="0.3">
      <c r="G2036" s="3">
        <v>2034</v>
      </c>
      <c r="H2036" s="58">
        <v>0.60887616527261235</v>
      </c>
      <c r="I2036" s="58">
        <v>1.4066154202564913</v>
      </c>
      <c r="J2036" s="58">
        <v>-0.28683641417972522</v>
      </c>
      <c r="K2036" s="59">
        <v>0.28216174404354927</v>
      </c>
      <c r="L2036" s="60">
        <f t="array" ref="L2036:O2036">TRANSPOSE(MMULT(Option!$B$25:$E$28, TRANSPOSE(H2036:K2036)))</f>
        <v>0.60887616527261235</v>
      </c>
      <c r="M2036" s="60">
        <v>1.5327347935125433</v>
      </c>
      <c r="N2036" s="60">
        <v>0.35995753559712679</v>
      </c>
      <c r="O2036" s="60">
        <v>0.79753299166547409</v>
      </c>
      <c r="P2036" s="56" t="str">
        <f t="shared" si="2510"/>
        <v>407/4</v>
      </c>
      <c r="R2036" s="80"/>
      <c r="S2036" s="3" t="s">
        <v>29</v>
      </c>
      <c r="T2036" s="60">
        <f ca="1"/>
        <v>1.664798664394501</v>
      </c>
      <c r="U2036" s="60">
        <f ca="1"/>
        <v>1.525916198922936</v>
      </c>
      <c r="V2036" s="60">
        <f ca="1"/>
        <v>-0.40346166771866282</v>
      </c>
      <c r="W2036" s="60">
        <f ca="1"/>
        <v>0.12770188762107049</v>
      </c>
      <c r="X2036" s="60">
        <f ca="1"/>
        <v>-2.0301632265222849</v>
      </c>
      <c r="Y2036" s="52">
        <f ca="1">$B$12 * EXP(($E$3 - $C$12^2/2) * Y$2 + $C$12*SQRT(Y$2)*T2036)</f>
        <v>165.60572047843644</v>
      </c>
      <c r="Z2036" s="52">
        <f ca="1">Y2036 * EXP(($E$3 - $C$12^2/2) * (Z$2-Y$2) + $C$12*SQRT(Z$2-Y$2)*U2036)</f>
        <v>263.06065816186731</v>
      </c>
      <c r="AA2036" s="52">
        <f ca="1">Z2036 * EXP(($E$3 - $C$12^2/2) * (AA$2-Z$2) + $C$12*SQRT(AA$2-Z$2)*V2036)</f>
        <v>234.23997983071337</v>
      </c>
      <c r="AB2036" s="52">
        <f ca="1">AA2036 * EXP(($E$3 - $C$12^2/2) * (AB$2-AA$2) + $C$12*SQRT(AB$2-AA$2)*W2036)</f>
        <v>244.6079466207409</v>
      </c>
      <c r="AC2036" s="52">
        <f ca="1">AB2036 * EXP(($E$3 - $C$12^2/2) * (AC$2-AB$2) + $C$12*SQRT(AC$2-AB$2)*X2036)</f>
        <v>133.70123791925189</v>
      </c>
      <c r="AD2036" s="47"/>
      <c r="AE2036" s="3" t="s">
        <v>47</v>
      </c>
      <c r="AF2036" s="64">
        <f t="shared" ref="AF2036" ca="1" si="2571">($B$5*AF2038 + (1 + $B$6)*AF2037)*$B$2</f>
        <v>15000</v>
      </c>
      <c r="AG2036" s="64">
        <f t="shared" ref="AG2036" ca="1" si="2572">($B$5*AG2038 + (1 + $B$6)*AG2037)*$B$2</f>
        <v>15000</v>
      </c>
      <c r="AH2036" s="64">
        <f t="shared" ref="AH2036" ca="1" si="2573">($B$5*AH2038 + (1 + $B$6)*AH2037)*$B$2</f>
        <v>0</v>
      </c>
      <c r="AI2036" s="64">
        <f t="shared" ref="AI2036" ca="1" si="2574">($B$5*AI2038 + (1 + $B$6)*AI2037)*$B$2</f>
        <v>0</v>
      </c>
      <c r="AJ2036" s="64" cm="1">
        <f t="array" aca="1" ref="AJ2036" ca="1">($B$5*AJ2038 + (1 + $B$6)*AJ2037 + AND(NOT(AF2037:AJ2037)))*$B$2</f>
        <v>100000</v>
      </c>
      <c r="AK2036" s="73"/>
      <c r="AL2036" s="70"/>
    </row>
    <row r="2037" spans="7:38" ht="14.55" customHeight="1" x14ac:dyDescent="0.3">
      <c r="G2037" s="3">
        <v>2035</v>
      </c>
      <c r="H2037" s="58">
        <v>1.5354752371408924</v>
      </c>
      <c r="I2037" s="58">
        <v>-1.3027052497590546</v>
      </c>
      <c r="J2037" s="58">
        <v>-0.47516735628123435</v>
      </c>
      <c r="K2037" s="59">
        <v>-2.012531676995672</v>
      </c>
      <c r="L2037" s="60">
        <f t="array" ref="L2037:O2037">TRANSPOSE(MMULT(Option!$B$25:$E$28, TRANSPOSE(H2037:K2037)))</f>
        <v>1.5354752371408924</v>
      </c>
      <c r="M2037" s="60">
        <v>-0.57975898819108718</v>
      </c>
      <c r="N2037" s="60">
        <v>-0.14428248647762626</v>
      </c>
      <c r="O2037" s="60">
        <v>-1.5431105503133182</v>
      </c>
      <c r="P2037" s="56" t="str">
        <f t="shared" si="2510"/>
        <v>407/5</v>
      </c>
      <c r="R2037" s="80"/>
      <c r="S2037" s="3" t="s">
        <v>31</v>
      </c>
      <c r="T2037" s="60">
        <f ca="1"/>
        <v>1.3117266385645987</v>
      </c>
      <c r="U2037" s="60">
        <f ca="1"/>
        <v>0.82194770471972667</v>
      </c>
      <c r="V2037" s="60">
        <f ca="1"/>
        <v>0.38352963623832703</v>
      </c>
      <c r="W2037" s="60">
        <f ca="1"/>
        <v>-0.51046447981046061</v>
      </c>
      <c r="X2037" s="60">
        <f ca="1"/>
        <v>-2.2031683173727483</v>
      </c>
      <c r="Y2037" s="52">
        <f ca="1">$B$13 * EXP(($E$3 - $C$13^2/2) * Y$2 + $C$13*SQRT(Y$2)*T2037)</f>
        <v>148.9615438337174</v>
      </c>
      <c r="Z2037" s="52">
        <f ca="1">Y2037 * EXP(($E$3 - $C$13^2/2) * (Z$2-Y$2) + $C$13*SQRT(Z$2-Y$2)*U2037)</f>
        <v>191.57368045834357</v>
      </c>
      <c r="AA2037" s="52">
        <f ca="1">Z2037 * EXP(($E$3 - $C$13^2/2) * (AA$2-Z$2) + $C$13*SQRT(AA$2-Z$2)*V2037)</f>
        <v>216.01144228977472</v>
      </c>
      <c r="AB2037" s="52">
        <f ca="1">AA2037 * EXP(($E$3 - $C$13^2/2) * (AB$2-AA$2) + $C$13*SQRT(AB$2-AA$2)*W2037)</f>
        <v>186.26903174438976</v>
      </c>
      <c r="AC2037" s="52">
        <f ca="1">AB2037 * EXP(($E$3 - $C$13^2/2) * (AC$2-AB$2) + $C$13*SQRT(AC$2-AB$2)*X2037)</f>
        <v>96.664047651972524</v>
      </c>
      <c r="AD2037" s="47"/>
      <c r="AE2037" s="3" t="s">
        <v>46</v>
      </c>
      <c r="AF2037" s="52" t="b">
        <f t="shared" ref="AF2037" ca="1" si="2575">AF2035 &gt;= $B$4</f>
        <v>0</v>
      </c>
      <c r="AG2037" s="52" t="b">
        <f t="array" aca="1" ref="AG2037" ca="1">AND(AG2035 &gt;= $B$4, NOT(OR($AF2037:AF2037)))</f>
        <v>0</v>
      </c>
      <c r="AH2037" s="52" t="b">
        <f t="array" aca="1" ref="AH2037" ca="1">AND(AH2035 &gt;= $B$4, NOT(OR($AF2037:AG2037)))</f>
        <v>0</v>
      </c>
      <c r="AI2037" s="52" t="b">
        <f t="array" aca="1" ref="AI2037" ca="1">AND(AI2035 &gt;= $B$4, NOT(OR($AF2037:AH2037)))</f>
        <v>0</v>
      </c>
      <c r="AJ2037" s="52" t="b">
        <f t="array" aca="1" ref="AJ2037" ca="1">AND(AJ2035 &gt;= $B$4, NOT(OR($AF2037:AI2037)))</f>
        <v>0</v>
      </c>
      <c r="AK2037" s="73"/>
      <c r="AL2037" s="70"/>
    </row>
    <row r="2038" spans="7:38" ht="14.55" customHeight="1" x14ac:dyDescent="0.3">
      <c r="G2038" s="3">
        <v>2036</v>
      </c>
      <c r="H2038" s="58">
        <v>1.393818432853881</v>
      </c>
      <c r="I2038" s="58">
        <v>1.4356126507341815</v>
      </c>
      <c r="J2038" s="58">
        <v>0.92298620984318636</v>
      </c>
      <c r="K2038" s="59">
        <v>-0.21565148989126995</v>
      </c>
      <c r="L2038" s="60">
        <f t="array" ref="L2038:O2038">TRANSPOSE(MMULT(Option!$B$25:$E$28, TRANSPOSE(H2038:K2038)))</f>
        <v>1.393818432853881</v>
      </c>
      <c r="M2038" s="60">
        <v>1.87328810126667</v>
      </c>
      <c r="N2038" s="60">
        <v>1.7441270883135389</v>
      </c>
      <c r="O2038" s="60">
        <v>0.92893456874608582</v>
      </c>
      <c r="P2038" s="56" t="str">
        <f t="shared" si="2510"/>
        <v>408/1</v>
      </c>
      <c r="R2038" s="80"/>
      <c r="S2038" s="3" t="s">
        <v>30</v>
      </c>
      <c r="T2038" s="60">
        <f ca="1"/>
        <v>-0.21621011263578926</v>
      </c>
      <c r="U2038" s="60">
        <f ca="1"/>
        <v>0.18596023248011617</v>
      </c>
      <c r="V2038" s="60">
        <f ca="1"/>
        <v>-1.3546523162942896</v>
      </c>
      <c r="W2038" s="60">
        <f ca="1"/>
        <v>-0.15228730515786437</v>
      </c>
      <c r="X2038" s="60">
        <f ca="1"/>
        <v>-1.7674694710883907</v>
      </c>
      <c r="Y2038" s="52">
        <f ca="1">$B$14 * EXP(($E$3 - $C$14^2/2) * Y$2 + $C$14*SQRT(Y$2)*T2038)</f>
        <v>94.189353233646571</v>
      </c>
      <c r="Z2038" s="52">
        <f ca="1">Y2038 * EXP(($E$3 - $C$14^2/2) * (Z$2-Y$2) + $C$14*SQRT(Z$2-Y$2)*U2038)</f>
        <v>100.09254639310102</v>
      </c>
      <c r="AA2038" s="52">
        <f ca="1">Z2038 * EXP(($E$3 - $C$14^2/2) * (AA$2-Z$2) + $C$14*SQRT(AA$2-Z$2)*V2038)</f>
        <v>67.000462814961622</v>
      </c>
      <c r="AB2038" s="52">
        <f ca="1">AA2038 * EXP(($E$3 - $C$14^2/2) * (AB$2-AA$2) + $C$14*SQRT(AB$2-AA$2)*W2038)</f>
        <v>64.329179803057457</v>
      </c>
      <c r="AC2038" s="52">
        <f ca="1">AB2038 * EXP(($E$3 - $C$14^2/2) * (AC$2-AB$2) + $C$14*SQRT(AC$2-AB$2)*X2038)</f>
        <v>38.04510746018466</v>
      </c>
      <c r="AD2038" s="47"/>
      <c r="AE2038" s="3" t="s">
        <v>68</v>
      </c>
      <c r="AF2038" s="52" t="b">
        <f ca="1">AND(AF2035&gt;$B$3, NOT(OR($AF2037:AF2037)))</f>
        <v>1</v>
      </c>
      <c r="AG2038" s="52" t="b">
        <f ca="1">AND(AG2035&gt;$B$3, NOT(OR($AF2037:AG2037)))</f>
        <v>1</v>
      </c>
      <c r="AH2038" s="52" t="b">
        <f ca="1">AND(AH2035&gt;$B$3, NOT(OR($AF2037:AH2037)))</f>
        <v>0</v>
      </c>
      <c r="AI2038" s="52" t="b">
        <f ca="1">AND(AI2035&gt;$B$3, NOT(OR($AF2037:AI2037)))</f>
        <v>0</v>
      </c>
      <c r="AJ2038" s="52" t="b">
        <f ca="1">AND(AJ2035&gt;$B$3, NOT(OR($AF2037:AJ2037)))</f>
        <v>0</v>
      </c>
      <c r="AK2038" s="74"/>
      <c r="AL2038" s="70"/>
    </row>
    <row r="2039" spans="7:38" ht="14.55" customHeight="1" x14ac:dyDescent="0.3">
      <c r="G2039" s="3">
        <v>2037</v>
      </c>
      <c r="H2039" s="58">
        <v>0.22920787354693539</v>
      </c>
      <c r="I2039" s="58">
        <v>-1.3490406356094824</v>
      </c>
      <c r="J2039" s="58">
        <v>0.84638698118706723</v>
      </c>
      <c r="K2039" s="59">
        <v>-1.4376801827196517</v>
      </c>
      <c r="L2039" s="60">
        <f t="array" ref="L2039:O2039">TRANSPOSE(MMULT(Option!$B$25:$E$28, TRANSPOSE(H2039:K2039)))</f>
        <v>0.22920787354693539</v>
      </c>
      <c r="M2039" s="60">
        <v>-1.1447330162315841</v>
      </c>
      <c r="N2039" s="60">
        <v>0.48181159281921893</v>
      </c>
      <c r="O2039" s="60">
        <v>-1.327536543577098</v>
      </c>
      <c r="P2039" s="56" t="str">
        <f t="shared" si="2510"/>
        <v>408/2</v>
      </c>
      <c r="R2039" s="80">
        <v>510</v>
      </c>
      <c r="S2039" s="3" t="s">
        <v>28</v>
      </c>
      <c r="T2039" s="60">
        <f t="array" aca="1" ref="T2039:T2042" ca="1">TRANSPOSE(OFFSET($L$3, MATCH($R2039 &amp; "/" &amp; T$2, $P$3:$P$5002, 0) - 1, 0, 1, $E$1))</f>
        <v>1.9044745312172711</v>
      </c>
      <c r="U2039" s="60">
        <f t="array" aca="1" ref="U2039:U2042" ca="1">TRANSPOSE(OFFSET($L$3, MATCH($R2039 &amp; "/" &amp; U$2, $P$3:$P$5002, 0) - 1, 0, 1, $E$1))</f>
        <v>0.19142711397225953</v>
      </c>
      <c r="V2039" s="60">
        <f t="array" aca="1" ref="V2039:V2042" ca="1">TRANSPOSE(OFFSET($L$3, MATCH($R2039 &amp; "/" &amp; V$2, $P$3:$P$5002, 0) - 1, 0, 1, $E$1))</f>
        <v>0.28649080591160786</v>
      </c>
      <c r="W2039" s="60">
        <f t="array" aca="1" ref="W2039:W2042" ca="1">TRANSPOSE(OFFSET($L$3, MATCH($R2039 &amp; "/" &amp; W$2, $P$3:$P$5002, 0) - 1, 0, 1, $E$1))</f>
        <v>0.29093213387288513</v>
      </c>
      <c r="X2039" s="60">
        <f t="array" aca="1" ref="X2039:X2042" ca="1">TRANSPOSE(OFFSET($L$3, MATCH($R2039 &amp; "/" &amp; X$2, $P$3:$P$5002, 0) - 1, 0, 1, $E$1))</f>
        <v>0.63206489192869775</v>
      </c>
      <c r="Y2039" s="52">
        <f ca="1">$B$11 * EXP(($E$3 - $C$11^2/2) * Y$2 + $C$11*SQRT(Y$2)*T2039)</f>
        <v>177.95176765678821</v>
      </c>
      <c r="Z2039" s="52">
        <f ca="1">Y2039 * EXP(($E$3 - $C$11^2/2) * (Z$2-Y$2) + $C$11*SQRT(Z$2-Y$2)*U2039)</f>
        <v>189.4150576699144</v>
      </c>
      <c r="AA2039" s="52">
        <f ca="1">Z2039 * EXP(($E$3 - $C$11^2/2) * (AA$2-Z$2) + $C$11*SQRT(AA$2-Z$2)*V2039)</f>
        <v>207.4494968388411</v>
      </c>
      <c r="AB2039" s="52">
        <f ca="1">AA2039 * EXP(($E$3 - $C$11^2/2) * (AB$2-AA$2) + $C$11*SQRT(AB$2-AA$2)*W2039)</f>
        <v>227.50394103694961</v>
      </c>
      <c r="AC2039" s="52">
        <f ca="1">AB2039 * EXP(($E$3 - $C$11^2/2) * (AC$2-AB$2) + $C$11*SQRT(AC$2-AB$2)*X2039)</f>
        <v>276.38284636482172</v>
      </c>
      <c r="AD2039" s="47"/>
      <c r="AE2039" s="3" t="s">
        <v>69</v>
      </c>
      <c r="AF2039" s="20" cm="1">
        <f t="array" aca="1" ref="AF2039" ca="1">MIN(Y2039:Y2042 / $D$11:$D$14)</f>
        <v>1.3559096538354183</v>
      </c>
      <c r="AG2039" s="20" cm="1">
        <f t="array" aca="1" ref="AG2039" ca="1">MIN(Z2039:Z2042 / $D$11:$D$14)</f>
        <v>1.3434471818166238</v>
      </c>
      <c r="AH2039" s="20" cm="1">
        <f t="array" aca="1" ref="AH2039" ca="1">MIN(AA2039:AA2042 / $D$11:$D$14)</f>
        <v>0.8890715563883268</v>
      </c>
      <c r="AI2039" s="20" cm="1">
        <f t="array" aca="1" ref="AI2039" ca="1">MIN(AB2039:AB2042 / $D$11:$D$14)</f>
        <v>0.56830554669325695</v>
      </c>
      <c r="AJ2039" s="20" cm="1">
        <f t="array" aca="1" ref="AJ2039" ca="1">MIN(AC2039:AC2042 / $D$11:$D$14)</f>
        <v>0.52381922941684689</v>
      </c>
      <c r="AK2039" s="72">
        <f t="array" aca="1" ref="AK2039" ca="1">SUMPRODUCT(AF2040:AJ2040, EXP(-$E$3*$AF$2:$AJ$2))</f>
        <v>99879.089572574972</v>
      </c>
      <c r="AL2039" s="70">
        <f ca="1">MAX(AC2040 - $D$11, 0) * EXP(-$E$2*$E$3)</f>
        <v>0</v>
      </c>
    </row>
    <row r="2040" spans="7:38" ht="14.55" customHeight="1" x14ac:dyDescent="0.3">
      <c r="G2040" s="3">
        <v>2038</v>
      </c>
      <c r="H2040" s="58">
        <v>2.3978725911392664</v>
      </c>
      <c r="I2040" s="58">
        <v>2.3697234705315884</v>
      </c>
      <c r="J2040" s="58">
        <v>-0.37336513141614303</v>
      </c>
      <c r="K2040" s="59">
        <v>-1.3179418668397513</v>
      </c>
      <c r="L2040" s="60">
        <f t="array" ref="L2040:O2040">TRANSPOSE(MMULT(Option!$B$25:$E$28, TRANSPOSE(H2040:K2040)))</f>
        <v>2.3978725911392664</v>
      </c>
      <c r="M2040" s="60">
        <v>3.1310364724205981</v>
      </c>
      <c r="N2040" s="60">
        <v>1.2517579507873398</v>
      </c>
      <c r="O2040" s="60">
        <v>0.37819690509604231</v>
      </c>
      <c r="P2040" s="56" t="str">
        <f t="shared" si="2510"/>
        <v>408/3</v>
      </c>
      <c r="R2040" s="80"/>
      <c r="S2040" s="3" t="s">
        <v>29</v>
      </c>
      <c r="T2040" s="60">
        <f ca="1"/>
        <v>2.150842712519331</v>
      </c>
      <c r="U2040" s="60">
        <f ca="1"/>
        <v>4.5865118541011954E-2</v>
      </c>
      <c r="V2040" s="60">
        <f ca="1"/>
        <v>-2.6386330171668133</v>
      </c>
      <c r="W2040" s="60">
        <f ca="1"/>
        <v>-1.5083950491490974</v>
      </c>
      <c r="X2040" s="60">
        <f ca="1"/>
        <v>-0.28837521877777428</v>
      </c>
      <c r="Y2040" s="52">
        <f ca="1">$B$12 * EXP(($E$3 - $C$12^2/2) * Y$2 + $C$12*SQRT(Y$2)*T2040)</f>
        <v>191.60251653061246</v>
      </c>
      <c r="Z2040" s="52">
        <f ca="1">Y2040 * EXP(($E$3 - $C$12^2/2) * (Z$2-Y$2) + $C$12*SQRT(Z$2-Y$2)*U2040)</f>
        <v>195.23081696340924</v>
      </c>
      <c r="AA2040" s="52">
        <f ca="1">Z2040 * EXP(($E$3 - $C$12^2/2) * (AA$2-Z$2) + $C$12*SQRT(AA$2-Z$2)*V2040)</f>
        <v>88.907155638832677</v>
      </c>
      <c r="AB2040" s="52">
        <f ca="1">AA2040 * EXP(($E$3 - $C$12^2/2) * (AB$2-AA$2) + $C$12*SQRT(AB$2-AA$2)*W2040)</f>
        <v>56.830554669325693</v>
      </c>
      <c r="AC2040" s="52">
        <f ca="1">AB2040 * EXP(($E$3 - $C$12^2/2) * (AC$2-AB$2) + $C$12*SQRT(AC$2-AB$2)*X2040)</f>
        <v>52.381922941684692</v>
      </c>
      <c r="AD2040" s="47"/>
      <c r="AE2040" s="3" t="s">
        <v>47</v>
      </c>
      <c r="AF2040" s="64">
        <f t="shared" ref="AF2040" ca="1" si="2576">($B$5*AF2042 + (1 + $B$6)*AF2041)*$B$2</f>
        <v>105000</v>
      </c>
      <c r="AG2040" s="64">
        <f t="shared" ref="AG2040" ca="1" si="2577">($B$5*AG2042 + (1 + $B$6)*AG2041)*$B$2</f>
        <v>0</v>
      </c>
      <c r="AH2040" s="64">
        <f t="shared" ref="AH2040" ca="1" si="2578">($B$5*AH2042 + (1 + $B$6)*AH2041)*$B$2</f>
        <v>0</v>
      </c>
      <c r="AI2040" s="64">
        <f t="shared" ref="AI2040" ca="1" si="2579">($B$5*AI2042 + (1 + $B$6)*AI2041)*$B$2</f>
        <v>0</v>
      </c>
      <c r="AJ2040" s="64" cm="1">
        <f t="array" aca="1" ref="AJ2040" ca="1">($B$5*AJ2042 + (1 + $B$6)*AJ2041 + AND(NOT(AF2041:AJ2041)))*$B$2</f>
        <v>0</v>
      </c>
      <c r="AK2040" s="73"/>
      <c r="AL2040" s="70"/>
    </row>
    <row r="2041" spans="7:38" ht="14.55" customHeight="1" x14ac:dyDescent="0.3">
      <c r="G2041" s="3">
        <v>2039</v>
      </c>
      <c r="H2041" s="58">
        <v>1.7990818638720489</v>
      </c>
      <c r="I2041" s="58">
        <v>-1.2500951834645493</v>
      </c>
      <c r="J2041" s="58">
        <v>2.0764223771794232</v>
      </c>
      <c r="K2041" s="59">
        <v>-0.37735035717165577</v>
      </c>
      <c r="L2041" s="60">
        <f t="array" ref="L2041:O2041">TRANSPOSE(MMULT(Option!$B$25:$E$28, TRANSPOSE(H2041:K2041)))</f>
        <v>1.7990818638720489</v>
      </c>
      <c r="M2041" s="60">
        <v>-0.42609841527638137</v>
      </c>
      <c r="N2041" s="60">
        <v>2.2160236597382772</v>
      </c>
      <c r="O2041" s="60">
        <v>0.4744135950845027</v>
      </c>
      <c r="P2041" s="56" t="str">
        <f t="shared" si="2510"/>
        <v>408/4</v>
      </c>
      <c r="R2041" s="80"/>
      <c r="S2041" s="3" t="s">
        <v>31</v>
      </c>
      <c r="T2041" s="60">
        <f ca="1"/>
        <v>0.99824186777832724</v>
      </c>
      <c r="U2041" s="60">
        <f ca="1"/>
        <v>-4.7445753007262212E-2</v>
      </c>
      <c r="V2041" s="60">
        <f ca="1"/>
        <v>-1.1169668316965762</v>
      </c>
      <c r="W2041" s="60">
        <f ca="1"/>
        <v>0.24328438235503402</v>
      </c>
      <c r="X2041" s="60">
        <f ca="1"/>
        <v>0.64306695337121011</v>
      </c>
      <c r="Y2041" s="52">
        <f ca="1">$B$13 * EXP(($E$3 - $C$13^2/2) * Y$2 + $C$13*SQRT(Y$2)*T2041)</f>
        <v>135.59096538354183</v>
      </c>
      <c r="Z2041" s="52">
        <f ca="1">Y2041 * EXP(($E$3 - $C$13^2/2) * (Z$2-Y$2) + $C$13*SQRT(Z$2-Y$2)*U2041)</f>
        <v>134.34471818166239</v>
      </c>
      <c r="AA2041" s="52">
        <f ca="1">Z2041 * EXP(($E$3 - $C$13^2/2) * (AA$2-Z$2) + $C$13*SQRT(AA$2-Z$2)*V2041)</f>
        <v>96.574909447275303</v>
      </c>
      <c r="AB2041" s="52">
        <f ca="1">AA2041 * EXP(($E$3 - $C$13^2/2) * (AB$2-AA$2) + $C$13*SQRT(AB$2-AA$2)*W2041)</f>
        <v>104.40778959216978</v>
      </c>
      <c r="AC2041" s="52">
        <f ca="1">AB2041 * EXP(($E$3 - $C$13^2/2) * (AC$2-AB$2) + $C$13*SQRT(AC$2-AB$2)*X2041)</f>
        <v>127.25899895433685</v>
      </c>
      <c r="AD2041" s="47"/>
      <c r="AE2041" s="3" t="s">
        <v>46</v>
      </c>
      <c r="AF2041" s="52" t="b">
        <f t="shared" ref="AF2041" ca="1" si="2580">AF2039 &gt;= $B$4</f>
        <v>1</v>
      </c>
      <c r="AG2041" s="52" t="b">
        <f t="array" aca="1" ref="AG2041" ca="1">AND(AG2039 &gt;= $B$4, NOT(OR($AF2041:AF2041)))</f>
        <v>0</v>
      </c>
      <c r="AH2041" s="52" t="b">
        <f t="array" aca="1" ref="AH2041" ca="1">AND(AH2039 &gt;= $B$4, NOT(OR($AF2041:AG2041)))</f>
        <v>0</v>
      </c>
      <c r="AI2041" s="52" t="b">
        <f t="array" aca="1" ref="AI2041" ca="1">AND(AI2039 &gt;= $B$4, NOT(OR($AF2041:AH2041)))</f>
        <v>0</v>
      </c>
      <c r="AJ2041" s="52" t="b">
        <f t="array" aca="1" ref="AJ2041" ca="1">AND(AJ2039 &gt;= $B$4, NOT(OR($AF2041:AI2041)))</f>
        <v>0</v>
      </c>
      <c r="AK2041" s="73"/>
      <c r="AL2041" s="70"/>
    </row>
    <row r="2042" spans="7:38" ht="14.55" customHeight="1" x14ac:dyDescent="0.3">
      <c r="G2042" s="3">
        <v>2040</v>
      </c>
      <c r="H2042" s="58">
        <v>0.17466564406367246</v>
      </c>
      <c r="I2042" s="58">
        <v>-1.4658708267835285</v>
      </c>
      <c r="J2042" s="58">
        <v>0.6345960620324933</v>
      </c>
      <c r="K2042" s="59">
        <v>-0.98139349752570804</v>
      </c>
      <c r="L2042" s="60">
        <f t="array" ref="L2042:O2042">TRANSPOSE(MMULT(Option!$B$25:$E$28, TRANSPOSE(H2042:K2042)))</f>
        <v>0.17466564406367246</v>
      </c>
      <c r="M2042" s="60">
        <v>-1.2736265469271351</v>
      </c>
      <c r="N2042" s="60">
        <v>0.24338327951776523</v>
      </c>
      <c r="O2042" s="60">
        <v>-1.0305435425373108</v>
      </c>
      <c r="P2042" s="56" t="str">
        <f t="shared" si="2510"/>
        <v>408/5</v>
      </c>
      <c r="R2042" s="80"/>
      <c r="S2042" s="3" t="s">
        <v>30</v>
      </c>
      <c r="T2042" s="60">
        <f ca="1"/>
        <v>1.5079798797278685</v>
      </c>
      <c r="U2042" s="60">
        <f ca="1"/>
        <v>1.5970635520564003</v>
      </c>
      <c r="V2042" s="60">
        <f ca="1"/>
        <v>0.50876338084287287</v>
      </c>
      <c r="W2042" s="60">
        <f ca="1"/>
        <v>0.79240267196065717</v>
      </c>
      <c r="X2042" s="60">
        <f ca="1"/>
        <v>-1.3658549866947254</v>
      </c>
      <c r="Y2042" s="52">
        <f ca="1">$B$14 * EXP(($E$3 - $C$14^2/2) * Y$2 + $C$14*SQRT(Y$2)*T2042)</f>
        <v>157.99512054230547</v>
      </c>
      <c r="Z2042" s="52">
        <f ca="1">Y2042 * EXP(($E$3 - $C$14^2/2) * (Z$2-Y$2) + $C$14*SQRT(Z$2-Y$2)*U2042)</f>
        <v>256.38576775328244</v>
      </c>
      <c r="AA2042" s="52">
        <f ca="1">Z2042 * EXP(($E$3 - $C$14^2/2) * (AA$2-Z$2) + $C$14*SQRT(AA$2-Z$2)*V2042)</f>
        <v>300.15896863951747</v>
      </c>
      <c r="AB2042" s="52">
        <f ca="1">AA2042 * EXP(($E$3 - $C$14^2/2) * (AB$2-AA$2) + $C$14*SQRT(AB$2-AA$2)*W2042)</f>
        <v>382.61644234277446</v>
      </c>
      <c r="AC2042" s="52">
        <f ca="1">AB2042 * EXP(($E$3 - $C$14^2/2) * (AC$2-AB$2) + $C$14*SQRT(AC$2-AB$2)*X2042)</f>
        <v>255.25844337858925</v>
      </c>
      <c r="AD2042" s="47"/>
      <c r="AE2042" s="3" t="s">
        <v>68</v>
      </c>
      <c r="AF2042" s="52" t="b">
        <f ca="1">AND(AF2039&gt;$B$3, NOT(OR($AF2041:AF2041)))</f>
        <v>0</v>
      </c>
      <c r="AG2042" s="52" t="b">
        <f ca="1">AND(AG2039&gt;$B$3, NOT(OR($AF2041:AG2041)))</f>
        <v>0</v>
      </c>
      <c r="AH2042" s="52" t="b">
        <f ca="1">AND(AH2039&gt;$B$3, NOT(OR($AF2041:AH2041)))</f>
        <v>0</v>
      </c>
      <c r="AI2042" s="52" t="b">
        <f ca="1">AND(AI2039&gt;$B$3, NOT(OR($AF2041:AI2041)))</f>
        <v>0</v>
      </c>
      <c r="AJ2042" s="52" t="b">
        <f ca="1">AND(AJ2039&gt;$B$3, NOT(OR($AF2041:AJ2041)))</f>
        <v>0</v>
      </c>
      <c r="AK2042" s="74"/>
      <c r="AL2042" s="70"/>
    </row>
    <row r="2043" spans="7:38" ht="14.55" customHeight="1" x14ac:dyDescent="0.3">
      <c r="G2043" s="3">
        <v>2041</v>
      </c>
      <c r="H2043" s="58">
        <v>0.82947008691863011</v>
      </c>
      <c r="I2043" s="58">
        <v>0.6757934045104611</v>
      </c>
      <c r="J2043" s="58">
        <v>-0.71128435661982736</v>
      </c>
      <c r="K2043" s="59">
        <v>-0.21706758776723042</v>
      </c>
      <c r="L2043" s="60">
        <f t="array" ref="L2043:O2043">TRANSPOSE(MMULT(Option!$B$25:$E$28, TRANSPOSE(H2043:K2043)))</f>
        <v>0.82947008691863011</v>
      </c>
      <c r="M2043" s="60">
        <v>0.95116292083167187</v>
      </c>
      <c r="N2043" s="60">
        <v>-0.11597592203253837</v>
      </c>
      <c r="O2043" s="60">
        <v>0.18403822014884436</v>
      </c>
      <c r="P2043" s="56" t="str">
        <f t="shared" si="2510"/>
        <v>409/1</v>
      </c>
      <c r="R2043" s="80">
        <v>511</v>
      </c>
      <c r="S2043" s="3" t="s">
        <v>28</v>
      </c>
      <c r="T2043" s="60">
        <f t="array" aca="1" ref="T2043:T2046" ca="1">TRANSPOSE(OFFSET($L$3, MATCH($R2043 &amp; "/" &amp; T$2, $P$3:$P$5002, 0) - 1, 0, 1, $E$1))</f>
        <v>0.33808184174859146</v>
      </c>
      <c r="U2043" s="60">
        <f t="array" aca="1" ref="U2043:U2046" ca="1">TRANSPOSE(OFFSET($L$3, MATCH($R2043 &amp; "/" &amp; U$2, $P$3:$P$5002, 0) - 1, 0, 1, $E$1))</f>
        <v>0.76456099180110859</v>
      </c>
      <c r="V2043" s="60">
        <f t="array" aca="1" ref="V2043:V2046" ca="1">TRANSPOSE(OFFSET($L$3, MATCH($R2043 &amp; "/" &amp; V$2, $P$3:$P$5002, 0) - 1, 0, 1, $E$1))</f>
        <v>-1.2741869620324526</v>
      </c>
      <c r="W2043" s="60">
        <f t="array" aca="1" ref="W2043:W2046" ca="1">TRANSPOSE(OFFSET($L$3, MATCH($R2043 &amp; "/" &amp; W$2, $P$3:$P$5002, 0) - 1, 0, 1, $E$1))</f>
        <v>1.7706931092958396</v>
      </c>
      <c r="X2043" s="60">
        <f t="array" aca="1" ref="X2043:X2046" ca="1">TRANSPOSE(OFFSET($L$3, MATCH($R2043 &amp; "/" &amp; X$2, $P$3:$P$5002, 0) - 1, 0, 1, $E$1))</f>
        <v>0.36223890977749684</v>
      </c>
      <c r="Y2043" s="52">
        <f ca="1">$B$11 * EXP(($E$3 - $C$11^2/2) * Y$2 + $C$11*SQRT(Y$2)*T2043)</f>
        <v>111.22940035053452</v>
      </c>
      <c r="Z2043" s="52">
        <f ca="1">Y2043 * EXP(($E$3 - $C$11^2/2) * (Z$2-Y$2) + $C$11*SQRT(Z$2-Y$2)*U2043)</f>
        <v>140.60619450516066</v>
      </c>
      <c r="AA2043" s="52">
        <f ca="1">Z2043 * EXP(($E$3 - $C$11^2/2) * (AA$2-Z$2) + $C$11*SQRT(AA$2-Z$2)*V2043)</f>
        <v>96.419353840236539</v>
      </c>
      <c r="AB2043" s="52">
        <f ca="1">AA2043 * EXP(($E$3 - $C$11^2/2) * (AB$2-AA$2) + $C$11*SQRT(AB$2-AA$2)*W2043)</f>
        <v>164.83003963976589</v>
      </c>
      <c r="AC2043" s="52">
        <f ca="1">AB2043 * EXP(($E$3 - $C$11^2/2) * (AC$2-AB$2) + $C$11*SQRT(AC$2-AB$2)*X2043)</f>
        <v>184.67297408027954</v>
      </c>
      <c r="AD2043" s="47"/>
      <c r="AE2043" s="3" t="s">
        <v>69</v>
      </c>
      <c r="AF2043" s="20" cm="1">
        <f t="array" aca="1" ref="AF2043" ca="1">MIN(Y2043:Y2046 / $D$11:$D$14)</f>
        <v>0.76818715596302511</v>
      </c>
      <c r="AG2043" s="20" cm="1">
        <f t="array" aca="1" ref="AG2043" ca="1">MIN(Z2043:Z2046 / $D$11:$D$14)</f>
        <v>1.4060619450516065</v>
      </c>
      <c r="AH2043" s="20" cm="1">
        <f t="array" aca="1" ref="AH2043" ca="1">MIN(AA2043:AA2046 / $D$11:$D$14)</f>
        <v>0.96419353840236544</v>
      </c>
      <c r="AI2043" s="20" cm="1">
        <f t="array" aca="1" ref="AI2043" ca="1">MIN(AB2043:AB2046 / $D$11:$D$14)</f>
        <v>1.6152927994439938</v>
      </c>
      <c r="AJ2043" s="20" cm="1">
        <f t="array" aca="1" ref="AJ2043" ca="1">MIN(AC2043:AC2046 / $D$11:$D$14)</f>
        <v>1.5750643298556009</v>
      </c>
      <c r="AK2043" s="72">
        <f t="array" aca="1" ref="AK2043" ca="1">SUMPRODUCT(AF2044:AJ2044, EXP(-$E$3*$AF$2:$AJ$2))</f>
        <v>95007.928893775752</v>
      </c>
      <c r="AL2043" s="70">
        <f ca="1">MAX(AC2044 - $D$11, 0) * EXP(-$E$2*$E$3)</f>
        <v>189.45842764805317</v>
      </c>
    </row>
    <row r="2044" spans="7:38" ht="14.55" customHeight="1" x14ac:dyDescent="0.3">
      <c r="G2044" s="3">
        <v>2042</v>
      </c>
      <c r="H2044" s="58">
        <v>1.656949450328739</v>
      </c>
      <c r="I2044" s="58">
        <v>-1.4609554043787916</v>
      </c>
      <c r="J2044" s="58">
        <v>-0.91507516039817327</v>
      </c>
      <c r="K2044" s="59">
        <v>-0.11860413991017274</v>
      </c>
      <c r="L2044" s="60">
        <f t="array" ref="L2044:O2044">TRANSPOSE(MMULT(Option!$B$25:$E$28, TRANSPOSE(H2044:K2044)))</f>
        <v>1.656949450328739</v>
      </c>
      <c r="M2044" s="60">
        <v>-0.6762079653726305</v>
      </c>
      <c r="N2044" s="60">
        <v>-0.52350787136276877</v>
      </c>
      <c r="O2044" s="60">
        <v>4.0952224828305628E-5</v>
      </c>
      <c r="P2044" s="56" t="str">
        <f t="shared" si="2510"/>
        <v>409/2</v>
      </c>
      <c r="R2044" s="80"/>
      <c r="S2044" s="3" t="s">
        <v>29</v>
      </c>
      <c r="T2044" s="60">
        <f ca="1"/>
        <v>-0.8957396095416974</v>
      </c>
      <c r="U2044" s="60">
        <f ca="1"/>
        <v>2.0817048812474841</v>
      </c>
      <c r="V2044" s="60">
        <f ca="1"/>
        <v>0.21015390983379134</v>
      </c>
      <c r="W2044" s="60">
        <f ca="1"/>
        <v>2.111597981399159</v>
      </c>
      <c r="X2044" s="60">
        <f ca="1"/>
        <v>0.52010111033693618</v>
      </c>
      <c r="Y2044" s="52">
        <f ca="1">$B$12 * EXP(($E$3 - $C$12^2/2) * Y$2 + $C$12*SQRT(Y$2)*T2044)</f>
        <v>76.818715596302511</v>
      </c>
      <c r="Z2044" s="52">
        <f ca="1">Y2044 * EXP(($E$3 - $C$12^2/2) * (Z$2-Y$2) + $C$12*SQRT(Z$2-Y$2)*U2044)</f>
        <v>144.16518605319357</v>
      </c>
      <c r="AA2044" s="52">
        <f ca="1">Z2044 * EXP(($E$3 - $C$12^2/2) * (AA$2-Z$2) + $C$12*SQRT(AA$2-Z$2)*V2044)</f>
        <v>154.31653892708931</v>
      </c>
      <c r="AB2044" s="52">
        <f ca="1">AA2044 * EXP(($E$3 - $C$12^2/2) * (AB$2-AA$2) + $C$12*SQRT(AB$2-AA$2)*W2044)</f>
        <v>292.21368566910519</v>
      </c>
      <c r="AC2044" s="52">
        <f ca="1">AB2044 * EXP(($E$3 - $C$12^2/2) * (AC$2-AB$2) + $C$12*SQRT(AC$2-AB$2)*X2044)</f>
        <v>343.2694365057958</v>
      </c>
      <c r="AD2044" s="47"/>
      <c r="AE2044" s="3" t="s">
        <v>47</v>
      </c>
      <c r="AF2044" s="64">
        <f t="shared" ref="AF2044" ca="1" si="2581">($B$5*AF2046 + (1 + $B$6)*AF2045)*$B$2</f>
        <v>0</v>
      </c>
      <c r="AG2044" s="64">
        <f t="shared" ref="AG2044" ca="1" si="2582">($B$5*AG2046 + (1 + $B$6)*AG2045)*$B$2</f>
        <v>105000</v>
      </c>
      <c r="AH2044" s="64">
        <f t="shared" ref="AH2044" ca="1" si="2583">($B$5*AH2046 + (1 + $B$6)*AH2045)*$B$2</f>
        <v>0</v>
      </c>
      <c r="AI2044" s="64">
        <f t="shared" ref="AI2044" ca="1" si="2584">($B$5*AI2046 + (1 + $B$6)*AI2045)*$B$2</f>
        <v>0</v>
      </c>
      <c r="AJ2044" s="64" cm="1">
        <f t="array" aca="1" ref="AJ2044" ca="1">($B$5*AJ2046 + (1 + $B$6)*AJ2045 + AND(NOT(AF2045:AJ2045)))*$B$2</f>
        <v>0</v>
      </c>
      <c r="AK2044" s="73"/>
      <c r="AL2044" s="70"/>
    </row>
    <row r="2045" spans="7:38" ht="14.55" customHeight="1" x14ac:dyDescent="0.3">
      <c r="G2045" s="3">
        <v>2043</v>
      </c>
      <c r="H2045" s="58">
        <v>1.0066367784635573</v>
      </c>
      <c r="I2045" s="58">
        <v>0.89152514775282565</v>
      </c>
      <c r="J2045" s="58">
        <v>1.8261718412727148</v>
      </c>
      <c r="K2045" s="59">
        <v>-1.9665181728944541</v>
      </c>
      <c r="L2045" s="60">
        <f t="array" ref="L2045:O2045">TRANSPOSE(MMULT(Option!$B$25:$E$28, TRANSPOSE(H2045:K2045)))</f>
        <v>1.0066367784635573</v>
      </c>
      <c r="M2045" s="60">
        <v>1.2197510060922254</v>
      </c>
      <c r="N2045" s="60">
        <v>2.240055905390506</v>
      </c>
      <c r="O2045" s="60">
        <v>-0.69148251118977133</v>
      </c>
      <c r="P2045" s="56" t="str">
        <f t="shared" si="2510"/>
        <v>409/3</v>
      </c>
      <c r="R2045" s="80"/>
      <c r="S2045" s="3" t="s">
        <v>31</v>
      </c>
      <c r="T2045" s="60">
        <f ca="1"/>
        <v>0.16215087742665207</v>
      </c>
      <c r="U2045" s="60">
        <f ca="1"/>
        <v>1.7818121934302988</v>
      </c>
      <c r="V2045" s="60">
        <f ca="1"/>
        <v>-1.2491267935667083</v>
      </c>
      <c r="W2045" s="60">
        <f ca="1"/>
        <v>0.83688452340005193</v>
      </c>
      <c r="X2045" s="60">
        <f ca="1"/>
        <v>-0.10073374803612539</v>
      </c>
      <c r="Y2045" s="52">
        <f ca="1">$B$13 * EXP(($E$3 - $C$13^2/2) * Y$2 + $C$13*SQRT(Y$2)*T2045)</f>
        <v>105.51102493566886</v>
      </c>
      <c r="Z2045" s="52">
        <f ca="1">Y2045 * EXP(($E$3 - $C$13^2/2) * (Z$2-Y$2) + $C$13*SQRT(Z$2-Y$2)*U2045)</f>
        <v>180.97503747376808</v>
      </c>
      <c r="AA2045" s="52">
        <f ca="1">Z2045 * EXP(($E$3 - $C$13^2/2) * (AA$2-Z$2) + $C$13*SQRT(AA$2-Z$2)*V2045)</f>
        <v>125.03842238801769</v>
      </c>
      <c r="AB2045" s="52">
        <f ca="1">AA2045 * EXP(($E$3 - $C$13^2/2) * (AB$2-AA$2) + $C$13*SQRT(AB$2-AA$2)*W2045)</f>
        <v>161.52927994439938</v>
      </c>
      <c r="AC2045" s="52">
        <f ca="1">AB2045 * EXP(($E$3 - $C$13^2/2) * (AC$2-AB$2) + $C$13*SQRT(AC$2-AB$2)*X2045)</f>
        <v>157.50643298556008</v>
      </c>
      <c r="AD2045" s="47"/>
      <c r="AE2045" s="3" t="s">
        <v>46</v>
      </c>
      <c r="AF2045" s="52" t="b">
        <f t="shared" ref="AF2045" ca="1" si="2585">AF2043 &gt;= $B$4</f>
        <v>0</v>
      </c>
      <c r="AG2045" s="52" t="b">
        <f t="array" aca="1" ref="AG2045" ca="1">AND(AG2043 &gt;= $B$4, NOT(OR($AF2045:AF2045)))</f>
        <v>1</v>
      </c>
      <c r="AH2045" s="52" t="b">
        <f t="array" aca="1" ref="AH2045" ca="1">AND(AH2043 &gt;= $B$4, NOT(OR($AF2045:AG2045)))</f>
        <v>0</v>
      </c>
      <c r="AI2045" s="52" t="b">
        <f t="array" aca="1" ref="AI2045" ca="1">AND(AI2043 &gt;= $B$4, NOT(OR($AF2045:AH2045)))</f>
        <v>0</v>
      </c>
      <c r="AJ2045" s="52" t="b">
        <f t="array" aca="1" ref="AJ2045" ca="1">AND(AJ2043 &gt;= $B$4, NOT(OR($AF2045:AI2045)))</f>
        <v>0</v>
      </c>
      <c r="AK2045" s="73"/>
      <c r="AL2045" s="70"/>
    </row>
    <row r="2046" spans="7:38" ht="14.55" customHeight="1" x14ac:dyDescent="0.3">
      <c r="G2046" s="3">
        <v>2044</v>
      </c>
      <c r="H2046" s="58">
        <v>-0.24636454548015593</v>
      </c>
      <c r="I2046" s="58">
        <v>0.62153690540191797</v>
      </c>
      <c r="J2046" s="58">
        <v>0.51153659153971243</v>
      </c>
      <c r="K2046" s="59">
        <v>-1.440428649676643</v>
      </c>
      <c r="L2046" s="60">
        <f t="array" ref="L2046:O2046">TRANSPOSE(MMULT(Option!$B$25:$E$28, TRANSPOSE(H2046:K2046)))</f>
        <v>-0.24636454548015593</v>
      </c>
      <c r="M2046" s="60">
        <v>0.47110216505051689</v>
      </c>
      <c r="N2046" s="60">
        <v>0.51349848574817902</v>
      </c>
      <c r="O2046" s="60">
        <v>-1.0694569333560378</v>
      </c>
      <c r="P2046" s="56" t="str">
        <f t="shared" si="2510"/>
        <v>409/4</v>
      </c>
      <c r="R2046" s="80"/>
      <c r="S2046" s="3" t="s">
        <v>30</v>
      </c>
      <c r="T2046" s="60">
        <f ca="1"/>
        <v>0.82049685740065281</v>
      </c>
      <c r="U2046" s="60">
        <f ca="1"/>
        <v>1.2007141347846844</v>
      </c>
      <c r="V2046" s="60">
        <f ca="1"/>
        <v>0.12027071774753018</v>
      </c>
      <c r="W2046" s="60">
        <f ca="1"/>
        <v>1.2894880390958314</v>
      </c>
      <c r="X2046" s="60">
        <f ca="1"/>
        <v>0.50120358792258801</v>
      </c>
      <c r="Y2046" s="52">
        <f ca="1">$B$14 * EXP(($E$3 - $C$14^2/2) * Y$2 + $C$14*SQRT(Y$2)*T2046)</f>
        <v>128.55016833587098</v>
      </c>
      <c r="Z2046" s="52">
        <f ca="1">Y2046 * EXP(($E$3 - $C$14^2/2) * (Z$2-Y$2) + $C$14*SQRT(Z$2-Y$2)*U2046)</f>
        <v>185.21799517133894</v>
      </c>
      <c r="AA2046" s="52">
        <f ca="1">Z2046 * EXP(($E$3 - $C$14^2/2) * (AA$2-Z$2) + $C$14*SQRT(AA$2-Z$2)*V2046)</f>
        <v>192.98543099208536</v>
      </c>
      <c r="AB2046" s="52">
        <f ca="1">AA2046 * EXP(($E$3 - $C$14^2/2) * (AB$2-AA$2) + $C$14*SQRT(AB$2-AA$2)*W2046)</f>
        <v>285.56255464901767</v>
      </c>
      <c r="AC2046" s="52">
        <f ca="1">AB2046 * EXP(($E$3 - $C$14^2/2) * (AC$2-AB$2) + $C$14*SQRT(AC$2-AB$2)*X2046)</f>
        <v>333.5598091552659</v>
      </c>
      <c r="AD2046" s="47"/>
      <c r="AE2046" s="3" t="s">
        <v>68</v>
      </c>
      <c r="AF2046" s="52" t="b">
        <f ca="1">AND(AF2043&gt;$B$3, NOT(OR($AF2045:AF2045)))</f>
        <v>0</v>
      </c>
      <c r="AG2046" s="52" t="b">
        <f ca="1">AND(AG2043&gt;$B$3, NOT(OR($AF2045:AG2045)))</f>
        <v>0</v>
      </c>
      <c r="AH2046" s="52" t="b">
        <f ca="1">AND(AH2043&gt;$B$3, NOT(OR($AF2045:AH2045)))</f>
        <v>0</v>
      </c>
      <c r="AI2046" s="52" t="b">
        <f ca="1">AND(AI2043&gt;$B$3, NOT(OR($AF2045:AI2045)))</f>
        <v>0</v>
      </c>
      <c r="AJ2046" s="52" t="b">
        <f ca="1">AND(AJ2043&gt;$B$3, NOT(OR($AF2045:AJ2045)))</f>
        <v>0</v>
      </c>
      <c r="AK2046" s="74"/>
      <c r="AL2046" s="70"/>
    </row>
    <row r="2047" spans="7:38" ht="14.55" customHeight="1" x14ac:dyDescent="0.3">
      <c r="G2047" s="3">
        <v>2045</v>
      </c>
      <c r="H2047" s="58">
        <v>-0.84693975892150486</v>
      </c>
      <c r="I2047" s="58">
        <v>-3.4644368192692822E-2</v>
      </c>
      <c r="J2047" s="58">
        <v>-6.2838400331198516E-2</v>
      </c>
      <c r="K2047" s="59">
        <v>-0.85859927067541186</v>
      </c>
      <c r="L2047" s="60">
        <f t="array" ref="L2047:O2047">TRANSPOSE(MMULT(Option!$B$25:$E$28, TRANSPOSE(H2047:K2047)))</f>
        <v>-0.84693975892150486</v>
      </c>
      <c r="M2047" s="60">
        <v>-0.37052799149798904</v>
      </c>
      <c r="N2047" s="60">
        <v>-0.40303952821175121</v>
      </c>
      <c r="O2047" s="60">
        <v>-1.0953732168312491</v>
      </c>
      <c r="P2047" s="56" t="str">
        <f t="shared" si="2510"/>
        <v>409/5</v>
      </c>
      <c r="R2047" s="80">
        <v>512</v>
      </c>
      <c r="S2047" s="3" t="s">
        <v>28</v>
      </c>
      <c r="T2047" s="60">
        <f t="array" aca="1" ref="T2047:T2050" ca="1">TRANSPOSE(OFFSET($L$3, MATCH($R2047 &amp; "/" &amp; T$2, $P$3:$P$5002, 0) - 1, 0, 1, $E$1))</f>
        <v>1.0597030383983888</v>
      </c>
      <c r="U2047" s="60">
        <f t="array" aca="1" ref="U2047:U2050" ca="1">TRANSPOSE(OFFSET($L$3, MATCH($R2047 &amp; "/" &amp; U$2, $P$3:$P$5002, 0) - 1, 0, 1, $E$1))</f>
        <v>-0.93970064301089873</v>
      </c>
      <c r="V2047" s="60">
        <f t="array" aca="1" ref="V2047:V2050" ca="1">TRANSPOSE(OFFSET($L$3, MATCH($R2047 &amp; "/" &amp; V$2, $P$3:$P$5002, 0) - 1, 0, 1, $E$1))</f>
        <v>-0.25658342731170869</v>
      </c>
      <c r="W2047" s="60">
        <f t="array" aca="1" ref="W2047:W2050" ca="1">TRANSPOSE(OFFSET($L$3, MATCH($R2047 &amp; "/" &amp; W$2, $P$3:$P$5002, 0) - 1, 0, 1, $E$1))</f>
        <v>0.38515053418448164</v>
      </c>
      <c r="X2047" s="60">
        <f t="array" aca="1" ref="X2047:X2050" ca="1">TRANSPOSE(OFFSET($L$3, MATCH($R2047 &amp; "/" &amp; X$2, $P$3:$P$5002, 0) - 1, 0, 1, $E$1))</f>
        <v>0.46789168376359008</v>
      </c>
      <c r="Y2047" s="52">
        <f ca="1">$B$11 * EXP(($E$3 - $C$11^2/2) * Y$2 + $C$11*SQRT(Y$2)*T2047)</f>
        <v>138.11423015555945</v>
      </c>
      <c r="Z2047" s="52">
        <f ca="1">Y2047 * EXP(($E$3 - $C$11^2/2) * (Z$2-Y$2) + $C$11*SQRT(Z$2-Y$2)*U2047)</f>
        <v>104.7075163401891</v>
      </c>
      <c r="AA2047" s="52">
        <f ca="1">Z2047 * EXP(($E$3 - $C$11^2/2) * (AA$2-Z$2) + $C$11*SQRT(AA$2-Z$2)*V2047)</f>
        <v>97.436012101061863</v>
      </c>
      <c r="AB2047" s="52">
        <f ca="1">AA2047 * EXP(($E$3 - $C$11^2/2) * (AB$2-AA$2) + $C$11*SQRT(AB$2-AA$2)*W2047)</f>
        <v>109.91870385212103</v>
      </c>
      <c r="AC2047" s="52">
        <f ca="1">AB2047 * EXP(($E$3 - $C$11^2/2) * (AC$2-AB$2) + $C$11*SQRT(AC$2-AB$2)*X2047)</f>
        <v>127.11707876089572</v>
      </c>
      <c r="AD2047" s="47"/>
      <c r="AE2047" s="3" t="s">
        <v>69</v>
      </c>
      <c r="AF2047" s="20" cm="1">
        <f t="array" aca="1" ref="AF2047" ca="1">MIN(Y2047:Y2050 / $D$11:$D$14)</f>
        <v>0.78848779602147345</v>
      </c>
      <c r="AG2047" s="20" cm="1">
        <f t="array" aca="1" ref="AG2047" ca="1">MIN(Z2047:Z2050 / $D$11:$D$14)</f>
        <v>0.71174101856979677</v>
      </c>
      <c r="AH2047" s="20" cm="1">
        <f t="array" aca="1" ref="AH2047" ca="1">MIN(AA2047:AA2050 / $D$11:$D$14)</f>
        <v>0.48531963138094952</v>
      </c>
      <c r="AI2047" s="20" cm="1">
        <f t="array" aca="1" ref="AI2047" ca="1">MIN(AB2047:AB2050 / $D$11:$D$14)</f>
        <v>0.29860407140167</v>
      </c>
      <c r="AJ2047" s="20" cm="1">
        <f t="array" aca="1" ref="AJ2047" ca="1">MIN(AC2047:AC2050 / $D$11:$D$14)</f>
        <v>0.23140540977625312</v>
      </c>
      <c r="AK2047" s="72">
        <f t="array" aca="1" ref="AK2047" ca="1">SUMPRODUCT(AF2048:AJ2048, EXP(-$E$3*$AF$2:$AJ$2))</f>
        <v>77880.078307140488</v>
      </c>
      <c r="AL2047" s="70">
        <f ca="1">MAX(AC2048 - $D$11, 0) * EXP(-$E$2*$E$3)</f>
        <v>0</v>
      </c>
    </row>
    <row r="2048" spans="7:38" ht="14.55" customHeight="1" x14ac:dyDescent="0.3">
      <c r="G2048" s="3">
        <v>2046</v>
      </c>
      <c r="H2048" s="58">
        <v>-0.25212312565023048</v>
      </c>
      <c r="I2048" s="58">
        <v>-0.73999085871147952</v>
      </c>
      <c r="J2048" s="58">
        <v>0.17352783936496077</v>
      </c>
      <c r="K2048" s="59">
        <v>-2.5562017904752959E-2</v>
      </c>
      <c r="L2048" s="60">
        <f t="array" ref="L2048:O2048">TRANSPOSE(MMULT(Option!$B$25:$E$28, TRANSPOSE(H2048:K2048)))</f>
        <v>-0.25212312565023048</v>
      </c>
      <c r="M2048" s="60">
        <v>-0.77906207498423752</v>
      </c>
      <c r="N2048" s="60">
        <v>-0.14221309505303953</v>
      </c>
      <c r="O2048" s="60">
        <v>-0.2826451811638831</v>
      </c>
      <c r="P2048" s="56" t="str">
        <f t="shared" si="2510"/>
        <v>410/1</v>
      </c>
      <c r="R2048" s="80"/>
      <c r="S2048" s="3" t="s">
        <v>29</v>
      </c>
      <c r="T2048" s="60">
        <f ca="1"/>
        <v>-0.80879450053496937</v>
      </c>
      <c r="U2048" s="60">
        <f ca="1"/>
        <v>1.4372676034229741</v>
      </c>
      <c r="V2048" s="60">
        <f ca="1"/>
        <v>-1.4539171814587064</v>
      </c>
      <c r="W2048" s="60">
        <f ca="1"/>
        <v>-0.96231270605943642</v>
      </c>
      <c r="X2048" s="60">
        <f ca="1"/>
        <v>0.44190947578735196</v>
      </c>
      <c r="Y2048" s="52">
        <f ca="1">$B$12 * EXP(($E$3 - $C$12^2/2) * Y$2 + $C$12*SQRT(Y$2)*T2048)</f>
        <v>78.848779602147346</v>
      </c>
      <c r="Z2048" s="52">
        <f ca="1">Y2048 * EXP(($E$3 - $C$12^2/2) * (Z$2-Y$2) + $C$12*SQRT(Z$2-Y$2)*U2048)</f>
        <v>121.96231661981388</v>
      </c>
      <c r="AA2048" s="52">
        <f ca="1">Z2048 * EXP(($E$3 - $C$12^2/2) * (AA$2-Z$2) + $C$12*SQRT(AA$2-Z$2)*V2048)</f>
        <v>79.244417007178839</v>
      </c>
      <c r="AB2048" s="52">
        <f ca="1">AA2048 * EXP(($E$3 - $C$12^2/2) * (AB$2-AA$2) + $C$12*SQRT(AB$2-AA$2)*W2048)</f>
        <v>59.67082160576846</v>
      </c>
      <c r="AC2048" s="52">
        <f ca="1">AB2048 * EXP(($E$3 - $C$12^2/2) * (AC$2-AB$2) + $C$12*SQRT(AC$2-AB$2)*X2048)</f>
        <v>68.471389968958661</v>
      </c>
      <c r="AD2048" s="47"/>
      <c r="AE2048" s="3" t="s">
        <v>47</v>
      </c>
      <c r="AF2048" s="64">
        <f t="shared" ref="AF2048" ca="1" si="2586">($B$5*AF2050 + (1 + $B$6)*AF2049)*$B$2</f>
        <v>0</v>
      </c>
      <c r="AG2048" s="64">
        <f t="shared" ref="AG2048" ca="1" si="2587">($B$5*AG2050 + (1 + $B$6)*AG2049)*$B$2</f>
        <v>0</v>
      </c>
      <c r="AH2048" s="64">
        <f t="shared" ref="AH2048" ca="1" si="2588">($B$5*AH2050 + (1 + $B$6)*AH2049)*$B$2</f>
        <v>0</v>
      </c>
      <c r="AI2048" s="64">
        <f t="shared" ref="AI2048" ca="1" si="2589">($B$5*AI2050 + (1 + $B$6)*AI2049)*$B$2</f>
        <v>0</v>
      </c>
      <c r="AJ2048" s="64" cm="1">
        <f t="array" aca="1" ref="AJ2048" ca="1">($B$5*AJ2050 + (1 + $B$6)*AJ2049 + AND(NOT(AF2049:AJ2049)))*$B$2</f>
        <v>100000</v>
      </c>
      <c r="AK2048" s="73"/>
      <c r="AL2048" s="70"/>
    </row>
    <row r="2049" spans="7:38" ht="14.55" customHeight="1" x14ac:dyDescent="0.3">
      <c r="G2049" s="3">
        <v>2047</v>
      </c>
      <c r="H2049" s="58">
        <v>-0.53290417875997265</v>
      </c>
      <c r="I2049" s="58">
        <v>1.2726530160830893</v>
      </c>
      <c r="J2049" s="58">
        <v>-1.3682050284535883</v>
      </c>
      <c r="K2049" s="59">
        <v>-1.0199192127122647</v>
      </c>
      <c r="L2049" s="60">
        <f t="array" ref="L2049:O2049">TRANSPOSE(MMULT(Option!$B$25:$E$28, TRANSPOSE(H2049:K2049)))</f>
        <v>-0.53290417875997265</v>
      </c>
      <c r="M2049" s="60">
        <v>0.95324408441893271</v>
      </c>
      <c r="N2049" s="60">
        <v>-1.0816111324662061</v>
      </c>
      <c r="O2049" s="60">
        <v>-1.0203557947619259</v>
      </c>
      <c r="P2049" s="56" t="str">
        <f t="shared" si="2510"/>
        <v>410/2</v>
      </c>
      <c r="R2049" s="80"/>
      <c r="S2049" s="3" t="s">
        <v>31</v>
      </c>
      <c r="T2049" s="60">
        <f ca="1"/>
        <v>0.12736930206681046</v>
      </c>
      <c r="U2049" s="60">
        <f ca="1"/>
        <v>-1.2941732077422401</v>
      </c>
      <c r="V2049" s="60">
        <f ca="1"/>
        <v>-1.2930213321142174</v>
      </c>
      <c r="W2049" s="60">
        <f ca="1"/>
        <v>-1.6356306255478479</v>
      </c>
      <c r="X2049" s="60">
        <f ca="1"/>
        <v>-0.86649109010650749</v>
      </c>
      <c r="Y2049" s="52">
        <f ca="1">$B$13 * EXP(($E$3 - $C$13^2/2) * Y$2 + $C$13*SQRT(Y$2)*T2049)</f>
        <v>104.41579703608663</v>
      </c>
      <c r="Z2049" s="52">
        <f ca="1">Y2049 * EXP(($E$3 - $C$13^2/2) * (Z$2-Y$2) + $C$13*SQRT(Z$2-Y$2)*U2049)</f>
        <v>71.174101856979675</v>
      </c>
      <c r="AA2049" s="52">
        <f ca="1">Z2049 * EXP(($E$3 - $C$13^2/2) * (AA$2-Z$2) + $C$13*SQRT(AA$2-Z$2)*V2049)</f>
        <v>48.531963138094952</v>
      </c>
      <c r="AB2049" s="52">
        <f ca="1">AA2049 * EXP(($E$3 - $C$13^2/2) * (AB$2-AA$2) + $C$13*SQRT(AB$2-AA$2)*W2049)</f>
        <v>29.860407140166998</v>
      </c>
      <c r="AC2049" s="52">
        <f ca="1">AB2049 * EXP(($E$3 - $C$13^2/2) * (AC$2-AB$2) + $C$13*SQRT(AC$2-AB$2)*X2049)</f>
        <v>23.140540977625314</v>
      </c>
      <c r="AD2049" s="47"/>
      <c r="AE2049" s="3" t="s">
        <v>46</v>
      </c>
      <c r="AF2049" s="52" t="b">
        <f t="shared" ref="AF2049" ca="1" si="2590">AF2047 &gt;= $B$4</f>
        <v>0</v>
      </c>
      <c r="AG2049" s="52" t="b">
        <f t="array" aca="1" ref="AG2049" ca="1">AND(AG2047 &gt;= $B$4, NOT(OR($AF2049:AF2049)))</f>
        <v>0</v>
      </c>
      <c r="AH2049" s="52" t="b">
        <f t="array" aca="1" ref="AH2049" ca="1">AND(AH2047 &gt;= $B$4, NOT(OR($AF2049:AG2049)))</f>
        <v>0</v>
      </c>
      <c r="AI2049" s="52" t="b">
        <f t="array" aca="1" ref="AI2049" ca="1">AND(AI2047 &gt;= $B$4, NOT(OR($AF2049:AH2049)))</f>
        <v>0</v>
      </c>
      <c r="AJ2049" s="52" t="b">
        <f t="array" aca="1" ref="AJ2049" ca="1">AND(AJ2047 &gt;= $B$4, NOT(OR($AF2049:AI2049)))</f>
        <v>0</v>
      </c>
      <c r="AK2049" s="73"/>
      <c r="AL2049" s="70"/>
    </row>
    <row r="2050" spans="7:38" ht="14.55" customHeight="1" x14ac:dyDescent="0.3">
      <c r="G2050" s="3">
        <v>2048</v>
      </c>
      <c r="H2050" s="58">
        <v>-1.2533540363925786</v>
      </c>
      <c r="I2050" s="58">
        <v>-0.4935773895670551</v>
      </c>
      <c r="J2050" s="58">
        <v>0.64199210392335759</v>
      </c>
      <c r="K2050" s="59">
        <v>-0.40827599384110963</v>
      </c>
      <c r="L2050" s="60">
        <f t="array" ref="L2050:O2050">TRANSPOSE(MMULT(Option!$B$25:$E$28, TRANSPOSE(H2050:K2050)))</f>
        <v>-1.2533540363925786</v>
      </c>
      <c r="M2050" s="60">
        <v>-0.95371276435897878</v>
      </c>
      <c r="N2050" s="60">
        <v>-6.672238755437665E-2</v>
      </c>
      <c r="O2050" s="60">
        <v>-0.85491315943518786</v>
      </c>
      <c r="P2050" s="56" t="str">
        <f t="shared" si="2510"/>
        <v>410/3</v>
      </c>
      <c r="R2050" s="80"/>
      <c r="S2050" s="3" t="s">
        <v>30</v>
      </c>
      <c r="T2050" s="60">
        <f ca="1"/>
        <v>0.12043355329701623</v>
      </c>
      <c r="U2050" s="60">
        <f ca="1"/>
        <v>-0.6577802746620578</v>
      </c>
      <c r="V2050" s="60">
        <f ca="1"/>
        <v>1.2084915224552604</v>
      </c>
      <c r="W2050" s="60">
        <f ca="1"/>
        <v>-0.41674272074612745</v>
      </c>
      <c r="X2050" s="60">
        <f ca="1"/>
        <v>-1.3616184209812712</v>
      </c>
      <c r="Y2050" s="52">
        <f ca="1">$B$14 * EXP(($E$3 - $C$14^2/2) * Y$2 + $C$14*SQRT(Y$2)*T2050)</f>
        <v>104.19876238830605</v>
      </c>
      <c r="Z2050" s="52">
        <f ca="1">Y2050 * EXP(($E$3 - $C$14^2/2) * (Z$2-Y$2) + $C$14*SQRT(Z$2-Y$2)*U2050)</f>
        <v>85.967229351236995</v>
      </c>
      <c r="AA2050" s="52">
        <f ca="1">Z2050 * EXP(($E$3 - $C$14^2/2) * (AA$2-Z$2) + $C$14*SQRT(AA$2-Z$2)*V2050)</f>
        <v>124.15286968108111</v>
      </c>
      <c r="AB2050" s="52">
        <f ca="1">AA2050 * EXP(($E$3 - $C$14^2/2) * (AB$2-AA$2) + $C$14*SQRT(AB$2-AA$2)*W2050)</f>
        <v>110.11120504667031</v>
      </c>
      <c r="AC2050" s="52">
        <f ca="1">AB2050 * EXP(($E$3 - $C$14^2/2) * (AC$2-AB$2) + $C$14*SQRT(AC$2-AB$2)*X2050)</f>
        <v>73.552930051286523</v>
      </c>
      <c r="AD2050" s="47"/>
      <c r="AE2050" s="3" t="s">
        <v>68</v>
      </c>
      <c r="AF2050" s="52" t="b">
        <f ca="1">AND(AF2047&gt;$B$3, NOT(OR($AF2049:AF2049)))</f>
        <v>0</v>
      </c>
      <c r="AG2050" s="52" t="b">
        <f ca="1">AND(AG2047&gt;$B$3, NOT(OR($AF2049:AG2049)))</f>
        <v>0</v>
      </c>
      <c r="AH2050" s="52" t="b">
        <f ca="1">AND(AH2047&gt;$B$3, NOT(OR($AF2049:AH2049)))</f>
        <v>0</v>
      </c>
      <c r="AI2050" s="52" t="b">
        <f ca="1">AND(AI2047&gt;$B$3, NOT(OR($AF2049:AI2049)))</f>
        <v>0</v>
      </c>
      <c r="AJ2050" s="52" t="b">
        <f ca="1">AND(AJ2047&gt;$B$3, NOT(OR($AF2049:AJ2049)))</f>
        <v>0</v>
      </c>
      <c r="AK2050" s="74"/>
      <c r="AL2050" s="70"/>
    </row>
    <row r="2051" spans="7:38" ht="14.55" customHeight="1" x14ac:dyDescent="0.3">
      <c r="G2051" s="3">
        <v>2049</v>
      </c>
      <c r="H2051" s="58">
        <v>-0.63841634398407976</v>
      </c>
      <c r="I2051" s="58">
        <v>0.70189420506282241</v>
      </c>
      <c r="J2051" s="58">
        <v>0.53762373954792175</v>
      </c>
      <c r="K2051" s="59">
        <v>1.0691214214898721</v>
      </c>
      <c r="L2051" s="60">
        <f t="array" ref="L2051:O2051">TRANSPOSE(MMULT(Option!$B$25:$E$28, TRANSPOSE(H2051:K2051)))</f>
        <v>-0.63841634398407976</v>
      </c>
      <c r="M2051" s="60">
        <v>0.38793012731661614</v>
      </c>
      <c r="N2051" s="60">
        <v>0.40063285150289385</v>
      </c>
      <c r="O2051" s="60">
        <v>0.94890680644368286</v>
      </c>
      <c r="P2051" s="56" t="str">
        <f t="shared" si="2510"/>
        <v>410/4</v>
      </c>
      <c r="R2051" s="80">
        <v>513</v>
      </c>
      <c r="S2051" s="3" t="s">
        <v>28</v>
      </c>
      <c r="T2051" s="60">
        <f t="array" aca="1" ref="T2051:T2054" ca="1">TRANSPOSE(OFFSET($L$3, MATCH($R2051 &amp; "/" &amp; T$2, $P$3:$P$5002, 0) - 1, 0, 1, $E$1))</f>
        <v>-0.14780736365269412</v>
      </c>
      <c r="U2051" s="60">
        <f t="array" aca="1" ref="U2051:U2054" ca="1">TRANSPOSE(OFFSET($L$3, MATCH($R2051 &amp; "/" &amp; U$2, $P$3:$P$5002, 0) - 1, 0, 1, $E$1))</f>
        <v>-0.79126274547876096</v>
      </c>
      <c r="V2051" s="60">
        <f t="array" aca="1" ref="V2051:V2054" ca="1">TRANSPOSE(OFFSET($L$3, MATCH($R2051 &amp; "/" &amp; V$2, $P$3:$P$5002, 0) - 1, 0, 1, $E$1))</f>
        <v>1.0775266484771298</v>
      </c>
      <c r="W2051" s="60">
        <f t="array" aca="1" ref="W2051:W2054" ca="1">TRANSPOSE(OFFSET($L$3, MATCH($R2051 &amp; "/" &amp; W$2, $P$3:$P$5002, 0) - 1, 0, 1, $E$1))</f>
        <v>-0.18348876932534749</v>
      </c>
      <c r="X2051" s="60">
        <f t="array" aca="1" ref="X2051:X2054" ca="1">TRANSPOSE(OFFSET($L$3, MATCH($R2051 &amp; "/" &amp; X$2, $P$3:$P$5002, 0) - 1, 0, 1, $E$1))</f>
        <v>-1.6749552455303198</v>
      </c>
      <c r="Y2051" s="52">
        <f ca="1">$B$11 * EXP(($E$3 - $C$11^2/2) * Y$2 + $C$11*SQRT(Y$2)*T2051)</f>
        <v>96.142164561327519</v>
      </c>
      <c r="Z2051" s="52">
        <f ca="1">Y2051 * EXP(($E$3 - $C$11^2/2) * (Z$2-Y$2) + $C$11*SQRT(Z$2-Y$2)*U2051)</f>
        <v>76.206682313354946</v>
      </c>
      <c r="AA2051" s="52">
        <f ca="1">Z2051 * EXP(($E$3 - $C$11^2/2) * (AA$2-Z$2) + $C$11*SQRT(AA$2-Z$2)*V2051)</f>
        <v>105.81657257912566</v>
      </c>
      <c r="AB2051" s="52">
        <f ca="1">AA2051 * EXP(($E$3 - $C$11^2/2) * (AB$2-AA$2) + $C$11*SQRT(AB$2-AA$2)*W2051)</f>
        <v>100.65114388452943</v>
      </c>
      <c r="AC2051" s="52">
        <f ca="1">AB2051 * EXP(($E$3 - $C$11^2/2) * (AC$2-AB$2) + $C$11*SQRT(AC$2-AB$2)*X2051)</f>
        <v>61.201637355491641</v>
      </c>
      <c r="AD2051" s="47"/>
      <c r="AE2051" s="3" t="s">
        <v>69</v>
      </c>
      <c r="AF2051" s="20" cm="1">
        <f t="array" aca="1" ref="AF2051" ca="1">MIN(Y2051:Y2054 / $D$11:$D$14)</f>
        <v>0.95593775719241525</v>
      </c>
      <c r="AG2051" s="20" cm="1">
        <f t="array" aca="1" ref="AG2051" ca="1">MIN(Z2051:Z2054 / $D$11:$D$14)</f>
        <v>0.59101143419400459</v>
      </c>
      <c r="AH2051" s="20" cm="1">
        <f t="array" aca="1" ref="AH2051" ca="1">MIN(AA2051:AA2054 / $D$11:$D$14)</f>
        <v>0.35673160255239494</v>
      </c>
      <c r="AI2051" s="20" cm="1">
        <f t="array" aca="1" ref="AI2051" ca="1">MIN(AB2051:AB2054 / $D$11:$D$14)</f>
        <v>0.41230983476494532</v>
      </c>
      <c r="AJ2051" s="20" cm="1">
        <f t="array" aca="1" ref="AJ2051" ca="1">MIN(AC2051:AC2054 / $D$11:$D$14)</f>
        <v>0.30747800830495264</v>
      </c>
      <c r="AK2051" s="72">
        <f t="array" aca="1" ref="AK2051" ca="1">SUMPRODUCT(AF2052:AJ2052, EXP(-$E$3*$AF$2:$AJ$2))</f>
        <v>92148.519674651194</v>
      </c>
      <c r="AL2051" s="70">
        <f ca="1">MAX(AC2052 - $D$11, 0) * EXP(-$E$2*$E$3)</f>
        <v>0</v>
      </c>
    </row>
    <row r="2052" spans="7:38" ht="14.55" customHeight="1" x14ac:dyDescent="0.3">
      <c r="G2052" s="3">
        <v>2050</v>
      </c>
      <c r="H2052" s="58">
        <v>-2.0255075622658061</v>
      </c>
      <c r="I2052" s="58">
        <v>-0.33711622527187807</v>
      </c>
      <c r="J2052" s="58">
        <v>-0.1640674620592579</v>
      </c>
      <c r="K2052" s="59">
        <v>-1.2043215976453632</v>
      </c>
      <c r="L2052" s="60">
        <f t="array" ref="L2052:O2052">TRANSPOSE(MMULT(Option!$B$25:$E$28, TRANSPOSE(H2052:K2052)))</f>
        <v>-2.0255075622658061</v>
      </c>
      <c r="M2052" s="60">
        <v>-1.1191751489675557</v>
      </c>
      <c r="N2052" s="60">
        <v>-1.0425828780110029</v>
      </c>
      <c r="O2052" s="60">
        <v>-1.9618228656941425</v>
      </c>
      <c r="P2052" s="56" t="str">
        <f t="shared" ref="P2052:P2115" si="2591">(QUOTIENT(G2052 - 1, $E$2) + 1) &amp; "/" &amp; MOD(G2052 -1, $E$2) + 1</f>
        <v>410/5</v>
      </c>
      <c r="R2052" s="80"/>
      <c r="S2052" s="3" t="s">
        <v>29</v>
      </c>
      <c r="T2052" s="60">
        <f ca="1"/>
        <v>-0.16687491863212786</v>
      </c>
      <c r="U2052" s="60">
        <f ca="1"/>
        <v>-1.6195247965852597</v>
      </c>
      <c r="V2052" s="60">
        <f ca="1"/>
        <v>-1.6995055965652122</v>
      </c>
      <c r="W2052" s="60">
        <f ca="1"/>
        <v>0.46597135800238687</v>
      </c>
      <c r="X2052" s="60">
        <f ca="1"/>
        <v>-0.99457175288828359</v>
      </c>
      <c r="Y2052" s="52">
        <f ca="1">$B$12 * EXP(($E$3 - $C$12^2/2) * Y$2 + $C$12*SQRT(Y$2)*T2052)</f>
        <v>95.593775719241521</v>
      </c>
      <c r="Z2052" s="52">
        <f ca="1">Y2052 * EXP(($E$3 - $C$12^2/2) * (Z$2-Y$2) + $C$12*SQRT(Z$2-Y$2)*U2052)</f>
        <v>59.101143419400458</v>
      </c>
      <c r="AA2052" s="52">
        <f ca="1">Z2052 * EXP(($E$3 - $C$12^2/2) * (AA$2-Z$2) + $C$12*SQRT(AA$2-Z$2)*V2052)</f>
        <v>35.673160255239495</v>
      </c>
      <c r="AB2052" s="52">
        <f ca="1">AA2052 * EXP(($E$3 - $C$12^2/2) * (AB$2-AA$2) + $C$12*SQRT(AB$2-AA$2)*W2052)</f>
        <v>41.230983476494529</v>
      </c>
      <c r="AC2052" s="52">
        <f ca="1">AB2052 * EXP(($E$3 - $C$12^2/2) * (AC$2-AB$2) + $C$12*SQRT(AC$2-AB$2)*X2052)</f>
        <v>30.747800830495262</v>
      </c>
      <c r="AD2052" s="47"/>
      <c r="AE2052" s="3" t="s">
        <v>47</v>
      </c>
      <c r="AF2052" s="64">
        <f t="shared" ref="AF2052" ca="1" si="2592">($B$5*AF2054 + (1 + $B$6)*AF2053)*$B$2</f>
        <v>15000</v>
      </c>
      <c r="AG2052" s="64">
        <f t="shared" ref="AG2052" ca="1" si="2593">($B$5*AG2054 + (1 + $B$6)*AG2053)*$B$2</f>
        <v>0</v>
      </c>
      <c r="AH2052" s="64">
        <f t="shared" ref="AH2052" ca="1" si="2594">($B$5*AH2054 + (1 + $B$6)*AH2053)*$B$2</f>
        <v>0</v>
      </c>
      <c r="AI2052" s="64">
        <f t="shared" ref="AI2052" ca="1" si="2595">($B$5*AI2054 + (1 + $B$6)*AI2053)*$B$2</f>
        <v>0</v>
      </c>
      <c r="AJ2052" s="64" cm="1">
        <f t="array" aca="1" ref="AJ2052" ca="1">($B$5*AJ2054 + (1 + $B$6)*AJ2053 + AND(NOT(AF2053:AJ2053)))*$B$2</f>
        <v>100000</v>
      </c>
      <c r="AK2052" s="73"/>
      <c r="AL2052" s="70"/>
    </row>
    <row r="2053" spans="7:38" ht="14.55" customHeight="1" x14ac:dyDescent="0.3">
      <c r="G2053" s="3">
        <v>2051</v>
      </c>
      <c r="H2053" s="58">
        <v>-1.153771350135304</v>
      </c>
      <c r="I2053" s="58">
        <v>1.5433266348072829</v>
      </c>
      <c r="J2053" s="58">
        <v>-0.43969120409643053</v>
      </c>
      <c r="K2053" s="59">
        <v>-0.49484539258450339</v>
      </c>
      <c r="L2053" s="60">
        <f t="array" ref="L2053:O2053">TRANSPOSE(MMULT(Option!$B$25:$E$28, TRANSPOSE(H2053:K2053)))</f>
        <v>-1.153771350135304</v>
      </c>
      <c r="M2053" s="60">
        <v>0.95297368515504677</v>
      </c>
      <c r="N2053" s="60">
        <v>-0.44355597176021205</v>
      </c>
      <c r="O2053" s="60">
        <v>-0.56694997426869087</v>
      </c>
      <c r="P2053" s="56" t="str">
        <f t="shared" si="2591"/>
        <v>411/1</v>
      </c>
      <c r="R2053" s="80"/>
      <c r="S2053" s="3" t="s">
        <v>31</v>
      </c>
      <c r="T2053" s="60">
        <f ca="1"/>
        <v>0.31100333496472121</v>
      </c>
      <c r="U2053" s="60">
        <f ca="1"/>
        <v>-0.32392130982785644</v>
      </c>
      <c r="V2053" s="60">
        <f ca="1"/>
        <v>1.7100418778800817</v>
      </c>
      <c r="W2053" s="60">
        <f ca="1"/>
        <v>1.0834630660325328</v>
      </c>
      <c r="X2053" s="60">
        <f ca="1"/>
        <v>-1.1791060469907795</v>
      </c>
      <c r="Y2053" s="52">
        <f ca="1">$B$13 * EXP(($E$3 - $C$13^2/2) * Y$2 + $C$13*SQRT(Y$2)*T2053)</f>
        <v>110.3294827416575</v>
      </c>
      <c r="Z2053" s="52">
        <f ca="1">Y2053 * EXP(($E$3 - $C$13^2/2) * (Z$2-Y$2) + $C$13*SQRT(Z$2-Y$2)*U2053)</f>
        <v>100.61434012983641</v>
      </c>
      <c r="AA2053" s="52">
        <f ca="1">Z2053 * EXP(($E$3 - $C$13^2/2) * (AA$2-Z$2) + $C$13*SQRT(AA$2-Z$2)*V2053)</f>
        <v>168.90009003713817</v>
      </c>
      <c r="AB2053" s="52">
        <f ca="1">AA2053 * EXP(($E$3 - $C$13^2/2) * (AB$2-AA$2) + $C$13*SQRT(AB$2-AA$2)*W2053)</f>
        <v>234.94378592583612</v>
      </c>
      <c r="AC2053" s="52">
        <f ca="1">AB2053 * EXP(($E$3 - $C$13^2/2) * (AC$2-AB$2) + $C$13*SQRT(AC$2-AB$2)*X2053)</f>
        <v>165.772184393685</v>
      </c>
      <c r="AD2053" s="47"/>
      <c r="AE2053" s="3" t="s">
        <v>46</v>
      </c>
      <c r="AF2053" s="52" t="b">
        <f t="shared" ref="AF2053" ca="1" si="2596">AF2051 &gt;= $B$4</f>
        <v>0</v>
      </c>
      <c r="AG2053" s="52" t="b">
        <f t="array" aca="1" ref="AG2053" ca="1">AND(AG2051 &gt;= $B$4, NOT(OR($AF2053:AF2053)))</f>
        <v>0</v>
      </c>
      <c r="AH2053" s="52" t="b">
        <f t="array" aca="1" ref="AH2053" ca="1">AND(AH2051 &gt;= $B$4, NOT(OR($AF2053:AG2053)))</f>
        <v>0</v>
      </c>
      <c r="AI2053" s="52" t="b">
        <f t="array" aca="1" ref="AI2053" ca="1">AND(AI2051 &gt;= $B$4, NOT(OR($AF2053:AH2053)))</f>
        <v>0</v>
      </c>
      <c r="AJ2053" s="52" t="b">
        <f t="array" aca="1" ref="AJ2053" ca="1">AND(AJ2051 &gt;= $B$4, NOT(OR($AF2053:AI2053)))</f>
        <v>0</v>
      </c>
      <c r="AK2053" s="73"/>
      <c r="AL2053" s="70"/>
    </row>
    <row r="2054" spans="7:38" ht="14.55" customHeight="1" x14ac:dyDescent="0.3">
      <c r="G2054" s="3">
        <v>2052</v>
      </c>
      <c r="H2054" s="58">
        <v>-1.1343251514130306</v>
      </c>
      <c r="I2054" s="58">
        <v>0.18546061985239323</v>
      </c>
      <c r="J2054" s="58">
        <v>0.27942266049270015</v>
      </c>
      <c r="K2054" s="59">
        <v>-0.74157118271163158</v>
      </c>
      <c r="L2054" s="60">
        <f t="array" ref="L2054:O2054">TRANSPOSE(MMULT(Option!$B$25:$E$28, TRANSPOSE(H2054:K2054)))</f>
        <v>-1.1343251514130306</v>
      </c>
      <c r="M2054" s="60">
        <v>-0.28375259478380788</v>
      </c>
      <c r="N2054" s="60">
        <v>-0.15974533505948452</v>
      </c>
      <c r="O2054" s="60">
        <v>-0.98567097242807267</v>
      </c>
      <c r="P2054" s="56" t="str">
        <f t="shared" si="2591"/>
        <v>411/2</v>
      </c>
      <c r="R2054" s="80"/>
      <c r="S2054" s="3" t="s">
        <v>30</v>
      </c>
      <c r="T2054" s="60">
        <f ca="1"/>
        <v>0.57577449921045465</v>
      </c>
      <c r="U2054" s="60">
        <f ca="1"/>
        <v>-1.1111048420373271</v>
      </c>
      <c r="V2054" s="60">
        <f ca="1"/>
        <v>-1.1036390667309264</v>
      </c>
      <c r="W2054" s="60">
        <f ca="1"/>
        <v>0.52828687866333635</v>
      </c>
      <c r="X2054" s="60">
        <f ca="1"/>
        <v>-2.8515949888719527E-2</v>
      </c>
      <c r="Y2054" s="52">
        <f ca="1">$B$14 * EXP(($E$3 - $C$14^2/2) * Y$2 + $C$14*SQRT(Y$2)*T2054)</f>
        <v>119.4505568747385</v>
      </c>
      <c r="Z2054" s="52">
        <f ca="1">Y2054 * EXP(($E$3 - $C$14^2/2) * (Z$2-Y$2) + $C$14*SQRT(Z$2-Y$2)*U2054)</f>
        <v>86.01924782586606</v>
      </c>
      <c r="AA2054" s="52">
        <f ca="1">Z2054 * EXP(($E$3 - $C$14^2/2) * (AA$2-Z$2) + $C$14*SQRT(AA$2-Z$2)*V2054)</f>
        <v>62.083444743787325</v>
      </c>
      <c r="AB2054" s="52">
        <f ca="1">AA2054 * EXP(($E$3 - $C$14^2/2) * (AB$2-AA$2) + $C$14*SQRT(AB$2-AA$2)*W2054)</f>
        <v>73.110019770008805</v>
      </c>
      <c r="AC2054" s="52">
        <f ca="1">AB2054 * EXP(($E$3 - $C$14^2/2) * (AC$2-AB$2) + $C$14*SQRT(AC$2-AB$2)*X2054)</f>
        <v>72.850590751198794</v>
      </c>
      <c r="AD2054" s="47"/>
      <c r="AE2054" s="3" t="s">
        <v>68</v>
      </c>
      <c r="AF2054" s="52" t="b">
        <f ca="1">AND(AF2051&gt;$B$3, NOT(OR($AF2053:AF2053)))</f>
        <v>1</v>
      </c>
      <c r="AG2054" s="52" t="b">
        <f ca="1">AND(AG2051&gt;$B$3, NOT(OR($AF2053:AG2053)))</f>
        <v>0</v>
      </c>
      <c r="AH2054" s="52" t="b">
        <f ca="1">AND(AH2051&gt;$B$3, NOT(OR($AF2053:AH2053)))</f>
        <v>0</v>
      </c>
      <c r="AI2054" s="52" t="b">
        <f ca="1">AND(AI2051&gt;$B$3, NOT(OR($AF2053:AI2053)))</f>
        <v>0</v>
      </c>
      <c r="AJ2054" s="52" t="b">
        <f ca="1">AND(AJ2051&gt;$B$3, NOT(OR($AF2053:AJ2053)))</f>
        <v>0</v>
      </c>
      <c r="AK2054" s="74"/>
      <c r="AL2054" s="70"/>
    </row>
    <row r="2055" spans="7:38" ht="14.55" customHeight="1" x14ac:dyDescent="0.3">
      <c r="G2055" s="3">
        <v>2053</v>
      </c>
      <c r="H2055" s="58">
        <v>-0.15459937990597702</v>
      </c>
      <c r="I2055" s="58">
        <v>-1.0630115315165354</v>
      </c>
      <c r="J2055" s="58">
        <v>0.34530754141795772</v>
      </c>
      <c r="K2055" s="59">
        <v>-0.28646880482837028</v>
      </c>
      <c r="L2055" s="60">
        <f t="array" ref="L2055:O2055">TRANSPOSE(MMULT(Option!$B$25:$E$28, TRANSPOSE(H2055:K2055)))</f>
        <v>-0.15459937990597702</v>
      </c>
      <c r="M2055" s="60">
        <v>-1.0361059135194826</v>
      </c>
      <c r="N2055" s="60">
        <v>-3.6914423033756971E-2</v>
      </c>
      <c r="O2055" s="60">
        <v>-0.5181216097388911</v>
      </c>
      <c r="P2055" s="56" t="str">
        <f t="shared" si="2591"/>
        <v>411/3</v>
      </c>
      <c r="R2055" s="80">
        <v>514</v>
      </c>
      <c r="S2055" s="3" t="s">
        <v>28</v>
      </c>
      <c r="T2055" s="60">
        <f t="array" aca="1" ref="T2055:T2058" ca="1">TRANSPOSE(OFFSET($L$3, MATCH($R2055 &amp; "/" &amp; T$2, $P$3:$P$5002, 0) - 1, 0, 1, $E$1))</f>
        <v>0.42205976857627137</v>
      </c>
      <c r="U2055" s="60">
        <f t="array" aca="1" ref="U2055:U2058" ca="1">TRANSPOSE(OFFSET($L$3, MATCH($R2055 &amp; "/" &amp; U$2, $P$3:$P$5002, 0) - 1, 0, 1, $E$1))</f>
        <v>-0.72261509963545589</v>
      </c>
      <c r="V2055" s="60">
        <f t="array" aca="1" ref="V2055:V2058" ca="1">TRANSPOSE(OFFSET($L$3, MATCH($R2055 &amp; "/" &amp; V$2, $P$3:$P$5002, 0) - 1, 0, 1, $E$1))</f>
        <v>-0.3561428886743731</v>
      </c>
      <c r="W2055" s="60">
        <f t="array" aca="1" ref="W2055:W2058" ca="1">TRANSPOSE(OFFSET($L$3, MATCH($R2055 &amp; "/" &amp; W$2, $P$3:$P$5002, 0) - 1, 0, 1, $E$1))</f>
        <v>-1.5889861204836786</v>
      </c>
      <c r="X2055" s="60">
        <f t="array" aca="1" ref="X2055:X2058" ca="1">TRANSPOSE(OFFSET($L$3, MATCH($R2055 &amp; "/" &amp; X$2, $P$3:$P$5002, 0) - 1, 0, 1, $E$1))</f>
        <v>-1.6111084463131662</v>
      </c>
      <c r="Y2055" s="52">
        <f ca="1">$B$11 * EXP(($E$3 - $C$11^2/2) * Y$2 + $C$11*SQRT(Y$2)*T2055)</f>
        <v>114.06724199426176</v>
      </c>
      <c r="Z2055" s="52">
        <f ca="1">Y2055 * EXP(($E$3 - $C$11^2/2) * (Z$2-Y$2) + $C$11*SQRT(Z$2-Y$2)*U2055)</f>
        <v>92.296256864310834</v>
      </c>
      <c r="AA2055" s="52">
        <f ca="1">Z2055 * EXP(($E$3 - $C$11^2/2) * (AA$2-Z$2) + $C$11*SQRT(AA$2-Z$2)*V2055)</f>
        <v>83.359344964942579</v>
      </c>
      <c r="AB2055" s="52">
        <f ca="1">AA2055 * EXP(($E$3 - $C$11^2/2) * (AB$2-AA$2) + $C$11*SQRT(AB$2-AA$2)*W2055)</f>
        <v>52.011501869618229</v>
      </c>
      <c r="AC2055" s="52">
        <f ca="1">AB2055 * EXP(($E$3 - $C$11^2/2) * (AC$2-AB$2) + $C$11*SQRT(AC$2-AB$2)*X2055)</f>
        <v>32.237563792321474</v>
      </c>
      <c r="AD2055" s="47"/>
      <c r="AE2055" s="3" t="s">
        <v>69</v>
      </c>
      <c r="AF2055" s="20" cm="1">
        <f t="array" aca="1" ref="AF2055" ca="1">MIN(Y2055:Y2058 / $D$11:$D$14)</f>
        <v>0.55887736105150354</v>
      </c>
      <c r="AG2055" s="20" cm="1">
        <f t="array" aca="1" ref="AG2055" ca="1">MIN(Z2055:Z2058 / $D$11:$D$14)</f>
        <v>0.42257715888977443</v>
      </c>
      <c r="AH2055" s="20" cm="1">
        <f t="array" aca="1" ref="AH2055" ca="1">MIN(AA2055:AA2058 / $D$11:$D$14)</f>
        <v>0.38839427453619702</v>
      </c>
      <c r="AI2055" s="20" cm="1">
        <f t="array" aca="1" ref="AI2055" ca="1">MIN(AB2055:AB2058 / $D$11:$D$14)</f>
        <v>0.51643434735647575</v>
      </c>
      <c r="AJ2055" s="20" cm="1">
        <f t="array" aca="1" ref="AJ2055" ca="1">MIN(AC2055:AC2058 / $D$11:$D$14)</f>
        <v>0.32237563792321472</v>
      </c>
      <c r="AK2055" s="72">
        <f t="array" aca="1" ref="AK2055" ca="1">SUMPRODUCT(AF2056:AJ2056, EXP(-$E$3*$AF$2:$AJ$2))</f>
        <v>77880.078307140488</v>
      </c>
      <c r="AL2055" s="70">
        <f ca="1">MAX(AC2056 - $D$11, 0) * EXP(-$E$2*$E$3)</f>
        <v>0</v>
      </c>
    </row>
    <row r="2056" spans="7:38" ht="14.55" customHeight="1" x14ac:dyDescent="0.3">
      <c r="G2056" s="3">
        <v>2054</v>
      </c>
      <c r="H2056" s="58">
        <v>-0.23961040514820581</v>
      </c>
      <c r="I2056" s="58">
        <v>-2.1491958011055643</v>
      </c>
      <c r="J2056" s="58">
        <v>-1.0915014008573849</v>
      </c>
      <c r="K2056" s="59">
        <v>6.3121647146798257E-2</v>
      </c>
      <c r="L2056" s="60">
        <f t="array" ref="L2056:O2056">TRANSPOSE(MMULT(Option!$B$25:$E$28, TRANSPOSE(H2056:K2056)))</f>
        <v>-0.23961040514820581</v>
      </c>
      <c r="M2056" s="60">
        <v>-2.0656146504287833</v>
      </c>
      <c r="N2056" s="60">
        <v>-1.6173123972129873</v>
      </c>
      <c r="O2056" s="60">
        <v>-0.8176208402856131</v>
      </c>
      <c r="P2056" s="56" t="str">
        <f t="shared" si="2591"/>
        <v>411/4</v>
      </c>
      <c r="R2056" s="80"/>
      <c r="S2056" s="3" t="s">
        <v>29</v>
      </c>
      <c r="T2056" s="60">
        <f ca="1"/>
        <v>-0.42756974496832312</v>
      </c>
      <c r="U2056" s="60">
        <f ca="1"/>
        <v>0.10661238264302642</v>
      </c>
      <c r="V2056" s="60">
        <f ca="1"/>
        <v>-0.37384243814307744</v>
      </c>
      <c r="W2056" s="60">
        <f ca="1"/>
        <v>-0.13038978597172535</v>
      </c>
      <c r="X2056" s="60">
        <f ca="1"/>
        <v>-1.2178477882430658</v>
      </c>
      <c r="Y2056" s="52">
        <f ca="1">$B$12 * EXP(($E$3 - $C$12^2/2) * Y$2 + $C$12*SQRT(Y$2)*T2056)</f>
        <v>88.402412721218184</v>
      </c>
      <c r="Z2056" s="52">
        <f ca="1">Y2056 * EXP(($E$3 - $C$12^2/2) * (Z$2-Y$2) + $C$12*SQRT(Z$2-Y$2)*U2056)</f>
        <v>91.733072801810408</v>
      </c>
      <c r="AA2056" s="52">
        <f ca="1">Z2056 * EXP(($E$3 - $C$12^2/2) * (AA$2-Z$2) + $C$12*SQRT(AA$2-Z$2)*V2056)</f>
        <v>82.411933119999745</v>
      </c>
      <c r="AB2056" s="52">
        <f ca="1">AA2056 * EXP(($E$3 - $C$12^2/2) * (AB$2-AA$2) + $C$12*SQRT(AB$2-AA$2)*W2056)</f>
        <v>79.647711983068604</v>
      </c>
      <c r="AC2056" s="52">
        <f ca="1">AB2056 * EXP(($E$3 - $C$12^2/2) * (AC$2-AB$2) + $C$12*SQRT(AC$2-AB$2)*X2056)</f>
        <v>55.54863668071598</v>
      </c>
      <c r="AD2056" s="47"/>
      <c r="AE2056" s="3" t="s">
        <v>47</v>
      </c>
      <c r="AF2056" s="64">
        <f t="shared" ref="AF2056" ca="1" si="2597">($B$5*AF2058 + (1 + $B$6)*AF2057)*$B$2</f>
        <v>0</v>
      </c>
      <c r="AG2056" s="64">
        <f t="shared" ref="AG2056" ca="1" si="2598">($B$5*AG2058 + (1 + $B$6)*AG2057)*$B$2</f>
        <v>0</v>
      </c>
      <c r="AH2056" s="64">
        <f t="shared" ref="AH2056" ca="1" si="2599">($B$5*AH2058 + (1 + $B$6)*AH2057)*$B$2</f>
        <v>0</v>
      </c>
      <c r="AI2056" s="64">
        <f t="shared" ref="AI2056" ca="1" si="2600">($B$5*AI2058 + (1 + $B$6)*AI2057)*$B$2</f>
        <v>0</v>
      </c>
      <c r="AJ2056" s="64" cm="1">
        <f t="array" aca="1" ref="AJ2056" ca="1">($B$5*AJ2058 + (1 + $B$6)*AJ2057 + AND(NOT(AF2057:AJ2057)))*$B$2</f>
        <v>100000</v>
      </c>
      <c r="AK2056" s="73"/>
      <c r="AL2056" s="70"/>
    </row>
    <row r="2057" spans="7:38" ht="14.55" customHeight="1" x14ac:dyDescent="0.3">
      <c r="G2057" s="3">
        <v>2055</v>
      </c>
      <c r="H2057" s="58">
        <v>-0.67931016451107806</v>
      </c>
      <c r="I2057" s="58">
        <v>1.4619717267030183</v>
      </c>
      <c r="J2057" s="58">
        <v>0.11810611966589279</v>
      </c>
      <c r="K2057" s="59">
        <v>0.34093282949637427</v>
      </c>
      <c r="L2057" s="60">
        <f t="array" ref="L2057:O2057">TRANSPOSE(MMULT(Option!$B$25:$E$28, TRANSPOSE(H2057:K2057)))</f>
        <v>-0.67931016451107806</v>
      </c>
      <c r="M2057" s="60">
        <v>1.0681951544959434</v>
      </c>
      <c r="N2057" s="60">
        <v>0.21484379085638461</v>
      </c>
      <c r="O2057" s="60">
        <v>0.4261193838702762</v>
      </c>
      <c r="P2057" s="56" t="str">
        <f t="shared" si="2591"/>
        <v>411/5</v>
      </c>
      <c r="R2057" s="80"/>
      <c r="S2057" s="3" t="s">
        <v>31</v>
      </c>
      <c r="T2057" s="60">
        <f ca="1"/>
        <v>-0.49879729372823273</v>
      </c>
      <c r="U2057" s="60">
        <f ca="1"/>
        <v>0.31780864495978767</v>
      </c>
      <c r="V2057" s="60">
        <f ca="1"/>
        <v>0.95569197195876243</v>
      </c>
      <c r="W2057" s="60">
        <f ca="1"/>
        <v>-8.6122214564404054E-2</v>
      </c>
      <c r="X2057" s="60">
        <f ca="1"/>
        <v>-1.2124190078361403</v>
      </c>
      <c r="Y2057" s="52">
        <f ca="1">$B$13 * EXP(($E$3 - $C$13^2/2) * Y$2 + $C$13*SQRT(Y$2)*T2057)</f>
        <v>86.533445974521285</v>
      </c>
      <c r="Z2057" s="52">
        <f ca="1">Y2057 * EXP(($E$3 - $C$13^2/2) * (Z$2-Y$2) + $C$13*SQRT(Z$2-Y$2)*U2057)</f>
        <v>95.667017215427364</v>
      </c>
      <c r="AA2057" s="52">
        <f ca="1">Z2057 * EXP(($E$3 - $C$13^2/2) * (AA$2-Z$2) + $C$13*SQRT(AA$2-Z$2)*V2057)</f>
        <v>128.070537063594</v>
      </c>
      <c r="AB2057" s="52">
        <f ca="1">AA2057 * EXP(($E$3 - $C$13^2/2) * (AB$2-AA$2) + $C$13*SQRT(AB$2-AA$2)*W2057)</f>
        <v>125.42958414245155</v>
      </c>
      <c r="AC2057" s="52">
        <f ca="1">AB2057 * EXP(($E$3 - $C$13^2/2) * (AC$2-AB$2) + $C$13*SQRT(AC$2-AB$2)*X2057)</f>
        <v>87.620835358979008</v>
      </c>
      <c r="AD2057" s="47"/>
      <c r="AE2057" s="3" t="s">
        <v>46</v>
      </c>
      <c r="AF2057" s="52" t="b">
        <f t="shared" ref="AF2057" ca="1" si="2601">AF2055 &gt;= $B$4</f>
        <v>0</v>
      </c>
      <c r="AG2057" s="52" t="b">
        <f t="array" aca="1" ref="AG2057" ca="1">AND(AG2055 &gt;= $B$4, NOT(OR($AF2057:AF2057)))</f>
        <v>0</v>
      </c>
      <c r="AH2057" s="52" t="b">
        <f t="array" aca="1" ref="AH2057" ca="1">AND(AH2055 &gt;= $B$4, NOT(OR($AF2057:AG2057)))</f>
        <v>0</v>
      </c>
      <c r="AI2057" s="52" t="b">
        <f t="array" aca="1" ref="AI2057" ca="1">AND(AI2055 &gt;= $B$4, NOT(OR($AF2057:AH2057)))</f>
        <v>0</v>
      </c>
      <c r="AJ2057" s="52" t="b">
        <f t="array" aca="1" ref="AJ2057" ca="1">AND(AJ2055 &gt;= $B$4, NOT(OR($AF2057:AI2057)))</f>
        <v>0</v>
      </c>
      <c r="AK2057" s="73"/>
      <c r="AL2057" s="70"/>
    </row>
    <row r="2058" spans="7:38" ht="14.55" customHeight="1" x14ac:dyDescent="0.3">
      <c r="G2058" s="3">
        <v>2056</v>
      </c>
      <c r="H2058" s="58">
        <v>1.7280575658389903</v>
      </c>
      <c r="I2058" s="58">
        <v>-1.0309997644270861</v>
      </c>
      <c r="J2058" s="58">
        <v>1.9884517834674476</v>
      </c>
      <c r="K2058" s="59">
        <v>-0.30064159745731384</v>
      </c>
      <c r="L2058" s="60">
        <f t="array" ref="L2058:O2058">TRANSPOSE(MMULT(Option!$B$25:$E$28, TRANSPOSE(H2058:K2058)))</f>
        <v>1.7280575658389903</v>
      </c>
      <c r="M2058" s="60">
        <v>-0.25370386605815609</v>
      </c>
      <c r="N2058" s="60">
        <v>2.1677211307095661</v>
      </c>
      <c r="O2058" s="60">
        <v>0.55189587952049246</v>
      </c>
      <c r="P2058" s="56" t="str">
        <f t="shared" si="2591"/>
        <v>412/1</v>
      </c>
      <c r="R2058" s="80"/>
      <c r="S2058" s="3" t="s">
        <v>30</v>
      </c>
      <c r="T2058" s="60">
        <f ca="1"/>
        <v>-1.9560840659549867</v>
      </c>
      <c r="U2058" s="60">
        <f ca="1"/>
        <v>-0.94852668160357034</v>
      </c>
      <c r="V2058" s="60">
        <f ca="1"/>
        <v>-0.29783686519664948</v>
      </c>
      <c r="W2058" s="60">
        <f ca="1"/>
        <v>0.93309058229606046</v>
      </c>
      <c r="X2058" s="60">
        <f ca="1"/>
        <v>-1.0546976307339504</v>
      </c>
      <c r="Y2058" s="52">
        <f ca="1">$B$14 * EXP(($E$3 - $C$14^2/2) * Y$2 + $C$14*SQRT(Y$2)*T2058)</f>
        <v>55.887736105150353</v>
      </c>
      <c r="Z2058" s="52">
        <f ca="1">Y2058 * EXP(($E$3 - $C$14^2/2) * (Z$2-Y$2) + $C$14*SQRT(Z$2-Y$2)*U2058)</f>
        <v>42.257715888977444</v>
      </c>
      <c r="AA2058" s="52">
        <f ca="1">Z2058 * EXP(($E$3 - $C$14^2/2) * (AA$2-Z$2) + $C$14*SQRT(AA$2-Z$2)*V2058)</f>
        <v>38.839427453619699</v>
      </c>
      <c r="AB2058" s="52">
        <f ca="1">AA2058 * EXP(($E$3 - $C$14^2/2) * (AB$2-AA$2) + $C$14*SQRT(AB$2-AA$2)*W2058)</f>
        <v>51.643434735647574</v>
      </c>
      <c r="AC2058" s="52">
        <f ca="1">AB2058 * EXP(($E$3 - $C$14^2/2) * (AC$2-AB$2) + $C$14*SQRT(AC$2-AB$2)*X2058)</f>
        <v>37.824376950057434</v>
      </c>
      <c r="AD2058" s="47"/>
      <c r="AE2058" s="3" t="s">
        <v>68</v>
      </c>
      <c r="AF2058" s="52" t="b">
        <f ca="1">AND(AF2055&gt;$B$3, NOT(OR($AF2057:AF2057)))</f>
        <v>0</v>
      </c>
      <c r="AG2058" s="52" t="b">
        <f ca="1">AND(AG2055&gt;$B$3, NOT(OR($AF2057:AG2057)))</f>
        <v>0</v>
      </c>
      <c r="AH2058" s="52" t="b">
        <f ca="1">AND(AH2055&gt;$B$3, NOT(OR($AF2057:AH2057)))</f>
        <v>0</v>
      </c>
      <c r="AI2058" s="52" t="b">
        <f ca="1">AND(AI2055&gt;$B$3, NOT(OR($AF2057:AI2057)))</f>
        <v>0</v>
      </c>
      <c r="AJ2058" s="52" t="b">
        <f ca="1">AND(AJ2055&gt;$B$3, NOT(OR($AF2057:AJ2057)))</f>
        <v>0</v>
      </c>
      <c r="AK2058" s="74"/>
      <c r="AL2058" s="70"/>
    </row>
    <row r="2059" spans="7:38" ht="14.55" customHeight="1" x14ac:dyDescent="0.3">
      <c r="G2059" s="3">
        <v>2057</v>
      </c>
      <c r="H2059" s="58">
        <v>2.2285388196705052</v>
      </c>
      <c r="I2059" s="58">
        <v>-0.74711253323499871</v>
      </c>
      <c r="J2059" s="58">
        <v>0.11847115673203658</v>
      </c>
      <c r="K2059" s="59">
        <v>0.28991232254508148</v>
      </c>
      <c r="L2059" s="60">
        <f t="array" ref="L2059:O2059">TRANSPOSE(MMULT(Option!$B$25:$E$28, TRANSPOSE(H2059:K2059)))</f>
        <v>2.2285388196705052</v>
      </c>
      <c r="M2059" s="60">
        <v>0.20667558062828362</v>
      </c>
      <c r="N2059" s="60">
        <v>0.79982995238989352</v>
      </c>
      <c r="O2059" s="60">
        <v>0.9671648257427663</v>
      </c>
      <c r="P2059" s="56" t="str">
        <f t="shared" si="2591"/>
        <v>412/2</v>
      </c>
      <c r="R2059" s="80">
        <v>515</v>
      </c>
      <c r="S2059" s="3" t="s">
        <v>28</v>
      </c>
      <c r="T2059" s="60">
        <f t="array" aca="1" ref="T2059:T2062" ca="1">TRANSPOSE(OFFSET($L$3, MATCH($R2059 &amp; "/" &amp; T$2, $P$3:$P$5002, 0) - 1, 0, 1, $E$1))</f>
        <v>-1.0992154430390797</v>
      </c>
      <c r="U2059" s="60">
        <f t="array" aca="1" ref="U2059:U2062" ca="1">TRANSPOSE(OFFSET($L$3, MATCH($R2059 &amp; "/" &amp; U$2, $P$3:$P$5002, 0) - 1, 0, 1, $E$1))</f>
        <v>0.77144961020870684</v>
      </c>
      <c r="V2059" s="60">
        <f t="array" aca="1" ref="V2059:V2062" ca="1">TRANSPOSE(OFFSET($L$3, MATCH($R2059 &amp; "/" &amp; V$2, $P$3:$P$5002, 0) - 1, 0, 1, $E$1))</f>
        <v>0.84853883017170717</v>
      </c>
      <c r="W2059" s="60">
        <f t="array" aca="1" ref="W2059:W2062" ca="1">TRANSPOSE(OFFSET($L$3, MATCH($R2059 &amp; "/" &amp; W$2, $P$3:$P$5002, 0) - 1, 0, 1, $E$1))</f>
        <v>0.22764177717498879</v>
      </c>
      <c r="X2059" s="60">
        <f t="array" aca="1" ref="X2059:X2062" ca="1">TRANSPOSE(OFFSET($L$3, MATCH($R2059 &amp; "/" &amp; X$2, $P$3:$P$5002, 0) - 1, 0, 1, $E$1))</f>
        <v>-1.4784268861369685</v>
      </c>
      <c r="Y2059" s="52">
        <f ca="1">$B$11 * EXP(($E$3 - $C$11^2/2) * Y$2 + $C$11*SQRT(Y$2)*T2059)</f>
        <v>72.269743281623349</v>
      </c>
      <c r="Z2059" s="52">
        <f ca="1">Y2059 * EXP(($E$3 - $C$11^2/2) * (Z$2-Y$2) + $C$11*SQRT(Z$2-Y$2)*U2059)</f>
        <v>91.545895449454392</v>
      </c>
      <c r="AA2059" s="52">
        <f ca="1">Z2059 * EXP(($E$3 - $C$11^2/2) * (AA$2-Z$2) + $C$11*SQRT(AA$2-Z$2)*V2059)</f>
        <v>118.67659271856301</v>
      </c>
      <c r="AB2059" s="52">
        <f ca="1">AA2059 * EXP(($E$3 - $C$11^2/2) * (AB$2-AA$2) + $C$11*SQRT(AB$2-AA$2)*W2059)</f>
        <v>127.7013862299079</v>
      </c>
      <c r="AC2059" s="52">
        <f ca="1">AB2059 * EXP(($E$3 - $C$11^2/2) * (AC$2-AB$2) + $C$11*SQRT(AC$2-AB$2)*X2059)</f>
        <v>82.36549115243902</v>
      </c>
      <c r="AD2059" s="47"/>
      <c r="AE2059" s="3" t="s">
        <v>69</v>
      </c>
      <c r="AF2059" s="20" cm="1">
        <f t="array" aca="1" ref="AF2059" ca="1">MIN(Y2059:Y2062 / $D$11:$D$14)</f>
        <v>0.72269743281623344</v>
      </c>
      <c r="AG2059" s="20" cm="1">
        <f t="array" aca="1" ref="AG2059" ca="1">MIN(Z2059:Z2062 / $D$11:$D$14)</f>
        <v>0.91545895449454395</v>
      </c>
      <c r="AH2059" s="20" cm="1">
        <f t="array" aca="1" ref="AH2059" ca="1">MIN(AA2059:AA2062 / $D$11:$D$14)</f>
        <v>1.1867659271856301</v>
      </c>
      <c r="AI2059" s="20" cm="1">
        <f t="array" aca="1" ref="AI2059" ca="1">MIN(AB2059:AB2062 / $D$11:$D$14)</f>
        <v>1.277013862299079</v>
      </c>
      <c r="AJ2059" s="20" cm="1">
        <f t="array" aca="1" ref="AJ2059" ca="1">MIN(AC2059:AC2062 / $D$11:$D$14)</f>
        <v>0.79749380234673295</v>
      </c>
      <c r="AK2059" s="72">
        <f t="array" aca="1" ref="AK2059" ca="1">SUMPRODUCT(AF2060:AJ2060, EXP(-$E$3*$AF$2:$AJ$2))</f>
        <v>116644.22052022547</v>
      </c>
      <c r="AL2059" s="70">
        <f ca="1">MAX(AC2060 - $D$11, 0) * EXP(-$E$2*$E$3)</f>
        <v>76.24063399710748</v>
      </c>
    </row>
    <row r="2060" spans="7:38" ht="14.55" customHeight="1" x14ac:dyDescent="0.3">
      <c r="G2060" s="3">
        <v>2058</v>
      </c>
      <c r="H2060" s="58">
        <v>-0.80553744547312156</v>
      </c>
      <c r="I2060" s="58">
        <v>-0.8077584790530522</v>
      </c>
      <c r="J2060" s="58">
        <v>-0.47674671339955926</v>
      </c>
      <c r="K2060" s="59">
        <v>1.1024596559446853</v>
      </c>
      <c r="L2060" s="60">
        <f t="array" ref="L2060:O2060">TRANSPOSE(MMULT(Option!$B$25:$E$28, TRANSPOSE(H2060:K2060)))</f>
        <v>-0.80553744547312156</v>
      </c>
      <c r="M2060" s="60">
        <v>-1.0625378528898513</v>
      </c>
      <c r="N2060" s="60">
        <v>-0.95246723667842104</v>
      </c>
      <c r="O2060" s="60">
        <v>0.31730281593777598</v>
      </c>
      <c r="P2060" s="56" t="str">
        <f t="shared" si="2591"/>
        <v>412/3</v>
      </c>
      <c r="R2060" s="80"/>
      <c r="S2060" s="3" t="s">
        <v>29</v>
      </c>
      <c r="T2060" s="60">
        <f ca="1"/>
        <v>1.7051487116873631</v>
      </c>
      <c r="U2060" s="60">
        <f ca="1"/>
        <v>0.92336244163524683</v>
      </c>
      <c r="V2060" s="60">
        <f ca="1"/>
        <v>-1.7192573116703629</v>
      </c>
      <c r="W2060" s="60">
        <f ca="1"/>
        <v>0.58881883086148878</v>
      </c>
      <c r="X2060" s="60">
        <f ca="1"/>
        <v>0.6938138458531985</v>
      </c>
      <c r="Y2060" s="52">
        <f ca="1">$B$12 * EXP(($E$3 - $C$12^2/2) * Y$2 + $C$12*SQRT(Y$2)*T2060)</f>
        <v>167.62256239694722</v>
      </c>
      <c r="Z2060" s="52">
        <f ca="1">Y2060 * EXP(($E$3 - $C$12^2/2) * (Z$2-Y$2) + $C$12*SQRT(Z$2-Y$2)*U2060)</f>
        <v>222.23236684910631</v>
      </c>
      <c r="AA2060" s="52">
        <f ca="1">Z2060 * EXP(($E$3 - $C$12^2/2) * (AA$2-Z$2) + $C$12*SQRT(AA$2-Z$2)*V2060)</f>
        <v>133.34587792927456</v>
      </c>
      <c r="AB2060" s="52">
        <f ca="1">AA2060 * EXP(($E$3 - $C$12^2/2) * (AB$2-AA$2) + $C$12*SQRT(AB$2-AA$2)*W2060)</f>
        <v>159.90693467794847</v>
      </c>
      <c r="AC2060" s="52">
        <f ca="1">AB2060 * EXP(($E$3 - $C$12^2/2) * (AC$2-AB$2) + $C$12*SQRT(AC$2-AB$2)*X2060)</f>
        <v>197.89491183667351</v>
      </c>
      <c r="AD2060" s="47"/>
      <c r="AE2060" s="3" t="s">
        <v>47</v>
      </c>
      <c r="AF2060" s="64">
        <f t="shared" ref="AF2060" ca="1" si="2602">($B$5*AF2062 + (1 + $B$6)*AF2061)*$B$2</f>
        <v>0</v>
      </c>
      <c r="AG2060" s="64">
        <f t="shared" ref="AG2060" ca="1" si="2603">($B$5*AG2062 + (1 + $B$6)*AG2061)*$B$2</f>
        <v>15000</v>
      </c>
      <c r="AH2060" s="64">
        <f t="shared" ref="AH2060" ca="1" si="2604">($B$5*AH2062 + (1 + $B$6)*AH2061)*$B$2</f>
        <v>15000</v>
      </c>
      <c r="AI2060" s="64">
        <f t="shared" ref="AI2060" ca="1" si="2605">($B$5*AI2062 + (1 + $B$6)*AI2061)*$B$2</f>
        <v>15000</v>
      </c>
      <c r="AJ2060" s="64" cm="1">
        <f t="array" aca="1" ref="AJ2060" ca="1">($B$5*AJ2062 + (1 + $B$6)*AJ2061 + AND(NOT(AF2061:AJ2061)))*$B$2</f>
        <v>100000</v>
      </c>
      <c r="AK2060" s="73"/>
      <c r="AL2060" s="70"/>
    </row>
    <row r="2061" spans="7:38" ht="14.55" customHeight="1" x14ac:dyDescent="0.3">
      <c r="G2061" s="3">
        <v>2059</v>
      </c>
      <c r="H2061" s="58">
        <v>-1.3155224242855803</v>
      </c>
      <c r="I2061" s="58">
        <v>0.11195926670897383</v>
      </c>
      <c r="J2061" s="58">
        <v>-1.7263060881581513</v>
      </c>
      <c r="K2061" s="59">
        <v>-0.15535745523947947</v>
      </c>
      <c r="L2061" s="60">
        <f t="array" ref="L2061:O2061">TRANSPOSE(MMULT(Option!$B$25:$E$28, TRANSPOSE(H2061:K2061)))</f>
        <v>-1.3155224242855803</v>
      </c>
      <c r="M2061" s="60">
        <v>-0.42359660682510775</v>
      </c>
      <c r="N2061" s="60">
        <v>-2.0131231653744441</v>
      </c>
      <c r="O2061" s="60">
        <v>-0.96687177557762971</v>
      </c>
      <c r="P2061" s="56" t="str">
        <f t="shared" si="2591"/>
        <v>412/4</v>
      </c>
      <c r="R2061" s="80"/>
      <c r="S2061" s="3" t="s">
        <v>31</v>
      </c>
      <c r="T2061" s="60">
        <f ca="1"/>
        <v>1.0281630821910863</v>
      </c>
      <c r="U2061" s="60">
        <f ca="1"/>
        <v>6.5402977600243495E-2</v>
      </c>
      <c r="V2061" s="60">
        <f ca="1"/>
        <v>1.119174373072779</v>
      </c>
      <c r="W2061" s="60">
        <f ca="1"/>
        <v>-1.3022704749469161</v>
      </c>
      <c r="X2061" s="60">
        <f ca="1"/>
        <v>-1.7480740102685048</v>
      </c>
      <c r="Y2061" s="52">
        <f ca="1">$B$13 * EXP(($E$3 - $C$13^2/2) * Y$2 + $C$13*SQRT(Y$2)*T2061)</f>
        <v>136.81355829835269</v>
      </c>
      <c r="Z2061" s="52">
        <f ca="1">Y2061 * EXP(($E$3 - $C$13^2/2) * (Z$2-Y$2) + $C$13*SQRT(Z$2-Y$2)*U2061)</f>
        <v>140.22384013806897</v>
      </c>
      <c r="AA2061" s="52">
        <f ca="1">Z2061 * EXP(($E$3 - $C$13^2/2) * (AA$2-Z$2) + $C$13*SQRT(AA$2-Z$2)*V2061)</f>
        <v>197.15541293080216</v>
      </c>
      <c r="AB2061" s="52">
        <f ca="1">AA2061 * EXP(($E$3 - $C$13^2/2) * (AB$2-AA$2) + $C$13*SQRT(AB$2-AA$2)*W2061)</f>
        <v>134.06317892651654</v>
      </c>
      <c r="AC2061" s="52">
        <f ca="1">AB2061 * EXP(($E$3 - $C$13^2/2) * (AC$2-AB$2) + $C$13*SQRT(AC$2-AB$2)*X2061)</f>
        <v>79.749380234673296</v>
      </c>
      <c r="AD2061" s="47"/>
      <c r="AE2061" s="3" t="s">
        <v>46</v>
      </c>
      <c r="AF2061" s="52" t="b">
        <f t="shared" ref="AF2061" ca="1" si="2606">AF2059 &gt;= $B$4</f>
        <v>0</v>
      </c>
      <c r="AG2061" s="52" t="b">
        <f t="array" aca="1" ref="AG2061" ca="1">AND(AG2059 &gt;= $B$4, NOT(OR($AF2061:AF2061)))</f>
        <v>0</v>
      </c>
      <c r="AH2061" s="52" t="b">
        <f t="array" aca="1" ref="AH2061" ca="1">AND(AH2059 &gt;= $B$4, NOT(OR($AF2061:AG2061)))</f>
        <v>0</v>
      </c>
      <c r="AI2061" s="52" t="b">
        <f t="array" aca="1" ref="AI2061" ca="1">AND(AI2059 &gt;= $B$4, NOT(OR($AF2061:AH2061)))</f>
        <v>0</v>
      </c>
      <c r="AJ2061" s="52" t="b">
        <f t="array" aca="1" ref="AJ2061" ca="1">AND(AJ2059 &gt;= $B$4, NOT(OR($AF2061:AI2061)))</f>
        <v>0</v>
      </c>
      <c r="AK2061" s="73"/>
      <c r="AL2061" s="70"/>
    </row>
    <row r="2062" spans="7:38" ht="14.55" customHeight="1" x14ac:dyDescent="0.3">
      <c r="G2062" s="3">
        <v>2060</v>
      </c>
      <c r="H2062" s="58">
        <v>0.58177084592753092</v>
      </c>
      <c r="I2062" s="58">
        <v>0.57462015441200109</v>
      </c>
      <c r="J2062" s="58">
        <v>-0.80309775665841554</v>
      </c>
      <c r="K2062" s="59">
        <v>-0.81499359913902913</v>
      </c>
      <c r="L2062" s="60">
        <f t="array" ref="L2062:O2062">TRANSPOSE(MMULT(Option!$B$25:$E$28, TRANSPOSE(H2062:K2062)))</f>
        <v>0.58177084592753092</v>
      </c>
      <c r="M2062" s="60">
        <v>0.75935640905905399</v>
      </c>
      <c r="N2062" s="60">
        <v>-0.32218962766652309</v>
      </c>
      <c r="O2062" s="60">
        <v>-0.47148823822204444</v>
      </c>
      <c r="P2062" s="56" t="str">
        <f t="shared" si="2591"/>
        <v>412/5</v>
      </c>
      <c r="R2062" s="80"/>
      <c r="S2062" s="3" t="s">
        <v>30</v>
      </c>
      <c r="T2062" s="60">
        <f ca="1"/>
        <v>2.287614471527037</v>
      </c>
      <c r="U2062" s="60">
        <f ca="1"/>
        <v>1.8420752399777645</v>
      </c>
      <c r="V2062" s="60">
        <f ca="1"/>
        <v>-0.45843090622289034</v>
      </c>
      <c r="W2062" s="60">
        <f ca="1"/>
        <v>0.63676401854037579</v>
      </c>
      <c r="X2062" s="60">
        <f ca="1"/>
        <v>0.2900876825989529</v>
      </c>
      <c r="Y2062" s="52">
        <f ca="1">$B$14 * EXP(($E$3 - $C$14^2/2) * Y$2 + $C$14*SQRT(Y$2)*T2062)</f>
        <v>199.62777898120649</v>
      </c>
      <c r="Z2062" s="52">
        <f ca="1">Y2062 * EXP(($E$3 - $C$14^2/2) * (Z$2-Y$2) + $C$14*SQRT(Z$2-Y$2)*U2062)</f>
        <v>348.65297949631736</v>
      </c>
      <c r="AA2062" s="52">
        <f ca="1">Z2062 * EXP(($E$3 - $C$14^2/2) * (AA$2-Z$2) + $C$14*SQRT(AA$2-Z$2)*V2062)</f>
        <v>305.37722863328213</v>
      </c>
      <c r="AB2062" s="52">
        <f ca="1">AA2062 * EXP(($E$3 - $C$14^2/2) * (AB$2-AA$2) + $C$14*SQRT(AB$2-AA$2)*W2062)</f>
        <v>371.51046492233434</v>
      </c>
      <c r="AC2062" s="52">
        <f ca="1">AB2062 * EXP(($E$3 - $C$14^2/2) * (AC$2-AB$2) + $C$14*SQRT(AC$2-AB$2)*X2062)</f>
        <v>407.32171914289984</v>
      </c>
      <c r="AD2062" s="47"/>
      <c r="AE2062" s="3" t="s">
        <v>68</v>
      </c>
      <c r="AF2062" s="52" t="b">
        <f ca="1">AND(AF2059&gt;$B$3, NOT(OR($AF2061:AF2061)))</f>
        <v>0</v>
      </c>
      <c r="AG2062" s="52" t="b">
        <f ca="1">AND(AG2059&gt;$B$3, NOT(OR($AF2061:AG2061)))</f>
        <v>1</v>
      </c>
      <c r="AH2062" s="52" t="b">
        <f ca="1">AND(AH2059&gt;$B$3, NOT(OR($AF2061:AH2061)))</f>
        <v>1</v>
      </c>
      <c r="AI2062" s="52" t="b">
        <f ca="1">AND(AI2059&gt;$B$3, NOT(OR($AF2061:AI2061)))</f>
        <v>1</v>
      </c>
      <c r="AJ2062" s="52" t="b">
        <f ca="1">AND(AJ2059&gt;$B$3, NOT(OR($AF2061:AJ2061)))</f>
        <v>0</v>
      </c>
      <c r="AK2062" s="74"/>
      <c r="AL2062" s="70"/>
    </row>
    <row r="2063" spans="7:38" ht="14.55" customHeight="1" x14ac:dyDescent="0.3">
      <c r="G2063" s="3">
        <v>2061</v>
      </c>
      <c r="H2063" s="58">
        <v>-1.5049717395296702</v>
      </c>
      <c r="I2063" s="58">
        <v>1.1907129852870182</v>
      </c>
      <c r="J2063" s="58">
        <v>1.5059979023842469</v>
      </c>
      <c r="K2063" s="59">
        <v>-5.0875193660494145E-2</v>
      </c>
      <c r="L2063" s="60">
        <f t="array" ref="L2063:O2063">TRANSPOSE(MMULT(Option!$B$25:$E$28, TRANSPOSE(H2063:K2063)))</f>
        <v>-1.5049717395296702</v>
      </c>
      <c r="M2063" s="60">
        <v>0.48931778139705195</v>
      </c>
      <c r="N2063" s="60">
        <v>1.032546271336664</v>
      </c>
      <c r="O2063" s="60">
        <v>-3.9813065624901674E-2</v>
      </c>
      <c r="P2063" s="56" t="str">
        <f t="shared" si="2591"/>
        <v>413/1</v>
      </c>
      <c r="R2063" s="80">
        <v>516</v>
      </c>
      <c r="S2063" s="3" t="s">
        <v>28</v>
      </c>
      <c r="T2063" s="60">
        <f t="array" aca="1" ref="T2063:T2066" ca="1">TRANSPOSE(OFFSET($L$3, MATCH($R2063 &amp; "/" &amp; T$2, $P$3:$P$5002, 0) - 1, 0, 1, $E$1))</f>
        <v>3.3394566677089378E-2</v>
      </c>
      <c r="U2063" s="60">
        <f t="array" aca="1" ref="U2063:U2066" ca="1">TRANSPOSE(OFFSET($L$3, MATCH($R2063 &amp; "/" &amp; U$2, $P$3:$P$5002, 0) - 1, 0, 1, $E$1))</f>
        <v>1.6625861311063272</v>
      </c>
      <c r="V2063" s="60">
        <f t="array" aca="1" ref="V2063:V2066" ca="1">TRANSPOSE(OFFSET($L$3, MATCH($R2063 &amp; "/" &amp; V$2, $P$3:$P$5002, 0) - 1, 0, 1, $E$1))</f>
        <v>-1.031032251941794</v>
      </c>
      <c r="W2063" s="60">
        <f t="array" aca="1" ref="W2063:W2066" ca="1">TRANSPOSE(OFFSET($L$3, MATCH($R2063 &amp; "/" &amp; W$2, $P$3:$P$5002, 0) - 1, 0, 1, $E$1))</f>
        <v>-1.072094936581802</v>
      </c>
      <c r="X2063" s="60">
        <f t="array" aca="1" ref="X2063:X2066" ca="1">TRANSPOSE(OFFSET($L$3, MATCH($R2063 &amp; "/" &amp; X$2, $P$3:$P$5002, 0) - 1, 0, 1, $E$1))</f>
        <v>2.2089012281320954</v>
      </c>
      <c r="Y2063" s="52">
        <f ca="1">$B$11 * EXP(($E$3 - $C$11^2/2) * Y$2 + $C$11*SQRT(Y$2)*T2063)</f>
        <v>101.51317124171698</v>
      </c>
      <c r="Z2063" s="52">
        <f ca="1">Y2063 * EXP(($E$3 - $C$11^2/2) * (Z$2-Y$2) + $C$11*SQRT(Z$2-Y$2)*U2063)</f>
        <v>168.0000698745506</v>
      </c>
      <c r="AA2063" s="52">
        <f ca="1">Z2063 * EXP(($E$3 - $C$11^2/2) * (AA$2-Z$2) + $C$11*SQRT(AA$2-Z$2)*V2063)</f>
        <v>123.92229546973327</v>
      </c>
      <c r="AB2063" s="52">
        <f ca="1">AA2063 * EXP(($E$3 - $C$11^2/2) * (AB$2-AA$2) + $C$11*SQRT(AB$2-AA$2)*W2063)</f>
        <v>90.289957242878145</v>
      </c>
      <c r="AC2063" s="52">
        <f ca="1">AB2063 * EXP(($E$3 - $C$11^2/2) * (AC$2-AB$2) + $C$11*SQRT(AC$2-AB$2)*X2063)</f>
        <v>176.03742371971066</v>
      </c>
      <c r="AD2063" s="47"/>
      <c r="AE2063" s="3" t="s">
        <v>69</v>
      </c>
      <c r="AF2063" s="20" cm="1">
        <f t="array" aca="1" ref="AF2063" ca="1">MIN(Y2063:Y2066 / $D$11:$D$14)</f>
        <v>0.91113085694878171</v>
      </c>
      <c r="AG2063" s="20" cm="1">
        <f t="array" aca="1" ref="AG2063" ca="1">MIN(Z2063:Z2066 / $D$11:$D$14)</f>
        <v>0.69591915203294452</v>
      </c>
      <c r="AH2063" s="20" cm="1">
        <f t="array" aca="1" ref="AH2063" ca="1">MIN(AA2063:AA2066 / $D$11:$D$14)</f>
        <v>0.63412652234298927</v>
      </c>
      <c r="AI2063" s="20" cm="1">
        <f t="array" aca="1" ref="AI2063" ca="1">MIN(AB2063:AB2066 / $D$11:$D$14)</f>
        <v>0.77407883589070792</v>
      </c>
      <c r="AJ2063" s="20" cm="1">
        <f t="array" aca="1" ref="AJ2063" ca="1">MIN(AC2063:AC2066 / $D$11:$D$14)</f>
        <v>0.95971391062184552</v>
      </c>
      <c r="AK2063" s="72">
        <f t="array" aca="1" ref="AK2063" ca="1">SUMPRODUCT(AF2064:AJ2064, EXP(-$E$3*$AF$2:$AJ$2))</f>
        <v>103830.53142072225</v>
      </c>
      <c r="AL2063" s="70">
        <f ca="1">MAX(AC2064 - $D$11, 0) * EXP(-$E$2*$E$3)</f>
        <v>111.32753945702007</v>
      </c>
    </row>
    <row r="2064" spans="7:38" ht="14.55" customHeight="1" x14ac:dyDescent="0.3">
      <c r="G2064" s="3">
        <v>2062</v>
      </c>
      <c r="H2064" s="58">
        <v>-0.8365851287120214</v>
      </c>
      <c r="I2064" s="58">
        <v>-0.2474636353161771</v>
      </c>
      <c r="J2064" s="58">
        <v>-0.83170123208455482</v>
      </c>
      <c r="K2064" s="59">
        <v>0.90883658300866454</v>
      </c>
      <c r="L2064" s="60">
        <f t="array" ref="L2064:O2064">TRANSPOSE(MMULT(Option!$B$25:$E$28, TRANSPOSE(H2064:K2064)))</f>
        <v>-0.8365851287120214</v>
      </c>
      <c r="M2064" s="60">
        <v>-0.56143821960187434</v>
      </c>
      <c r="N2064" s="60">
        <v>-1.1299268061318306</v>
      </c>
      <c r="O2064" s="60">
        <v>0.2165144513284335</v>
      </c>
      <c r="P2064" s="56" t="str">
        <f t="shared" si="2591"/>
        <v>413/2</v>
      </c>
      <c r="R2064" s="80"/>
      <c r="S2064" s="3" t="s">
        <v>29</v>
      </c>
      <c r="T2064" s="60">
        <f ca="1"/>
        <v>-5.3046064767712633E-2</v>
      </c>
      <c r="U2064" s="60">
        <f ca="1"/>
        <v>0.55221742041562871</v>
      </c>
      <c r="V2064" s="60">
        <f ca="1"/>
        <v>-0.15892591600249278</v>
      </c>
      <c r="W2064" s="60">
        <f ca="1"/>
        <v>4.0578111647607107E-2</v>
      </c>
      <c r="X2064" s="60">
        <f ca="1"/>
        <v>2.4947588915178267</v>
      </c>
      <c r="Y2064" s="52">
        <f ca="1">$B$12 * EXP(($E$3 - $C$12^2/2) * Y$2 + $C$12*SQRT(Y$2)*T2064)</f>
        <v>98.914552022667323</v>
      </c>
      <c r="Z2064" s="52">
        <f ca="1">Y2064 * EXP(($E$3 - $C$12^2/2) * (Z$2-Y$2) + $C$12*SQRT(Z$2-Y$2)*U2064)</f>
        <v>117.32191803028817</v>
      </c>
      <c r="AA2064" s="52">
        <f ca="1">Z2064 * EXP(($E$3 - $C$12^2/2) * (AA$2-Z$2) + $C$12*SQRT(AA$2-Z$2)*V2064)</f>
        <v>112.42022037801769</v>
      </c>
      <c r="AB2064" s="52">
        <f ca="1">AA2064 * EXP(($E$3 - $C$12^2/2) * (AB$2-AA$2) + $C$12*SQRT(AB$2-AA$2)*W2064)</f>
        <v>114.36753473351345</v>
      </c>
      <c r="AC2064" s="52">
        <f ca="1">AB2064 * EXP(($E$3 - $C$12^2/2) * (AC$2-AB$2) + $C$12*SQRT(AC$2-AB$2)*X2064)</f>
        <v>242.94739024012117</v>
      </c>
      <c r="AD2064" s="47"/>
      <c r="AE2064" s="3" t="s">
        <v>47</v>
      </c>
      <c r="AF2064" s="64">
        <f t="shared" ref="AF2064" ca="1" si="2607">($B$5*AF2066 + (1 + $B$6)*AF2065)*$B$2</f>
        <v>15000</v>
      </c>
      <c r="AG2064" s="64">
        <f t="shared" ref="AG2064" ca="1" si="2608">($B$5*AG2066 + (1 + $B$6)*AG2065)*$B$2</f>
        <v>0</v>
      </c>
      <c r="AH2064" s="64">
        <f t="shared" ref="AH2064" ca="1" si="2609">($B$5*AH2066 + (1 + $B$6)*AH2065)*$B$2</f>
        <v>0</v>
      </c>
      <c r="AI2064" s="64">
        <f t="shared" ref="AI2064" ca="1" si="2610">($B$5*AI2066 + (1 + $B$6)*AI2065)*$B$2</f>
        <v>0</v>
      </c>
      <c r="AJ2064" s="64" cm="1">
        <f t="array" aca="1" ref="AJ2064" ca="1">($B$5*AJ2066 + (1 + $B$6)*AJ2065 + AND(NOT(AF2065:AJ2065)))*$B$2</f>
        <v>114999.99999999999</v>
      </c>
      <c r="AK2064" s="73"/>
      <c r="AL2064" s="70"/>
    </row>
    <row r="2065" spans="7:38" ht="14.55" customHeight="1" x14ac:dyDescent="0.3">
      <c r="G2065" s="3">
        <v>2063</v>
      </c>
      <c r="H2065" s="58">
        <v>-0.58010457339002475</v>
      </c>
      <c r="I2065" s="58">
        <v>-0.28384317175092616</v>
      </c>
      <c r="J2065" s="58">
        <v>1.6800066662404114</v>
      </c>
      <c r="K2065" s="59">
        <v>-0.10046210489954915</v>
      </c>
      <c r="L2065" s="60">
        <f t="array" ref="L2065:O2065">TRANSPOSE(MMULT(Option!$B$25:$E$28, TRANSPOSE(H2065:K2065)))</f>
        <v>-0.58010457339002475</v>
      </c>
      <c r="M2065" s="60">
        <v>-0.49218839336500397</v>
      </c>
      <c r="N2065" s="60">
        <v>1.1691973462513701</v>
      </c>
      <c r="O2065" s="60">
        <v>-6.4496300297054956E-2</v>
      </c>
      <c r="P2065" s="56" t="str">
        <f t="shared" si="2591"/>
        <v>413/3</v>
      </c>
      <c r="R2065" s="80"/>
      <c r="S2065" s="3" t="s">
        <v>31</v>
      </c>
      <c r="T2065" s="60">
        <f ca="1"/>
        <v>-5.9656398839277147E-2</v>
      </c>
      <c r="U2065" s="60">
        <f ca="1"/>
        <v>-1.1820828887177908</v>
      </c>
      <c r="V2065" s="60">
        <f ca="1"/>
        <v>-0.32661665377486954</v>
      </c>
      <c r="W2065" s="60">
        <f ca="1"/>
        <v>0.64808408992080102</v>
      </c>
      <c r="X2065" s="60">
        <f ca="1"/>
        <v>0.69987168906813157</v>
      </c>
      <c r="Y2065" s="52">
        <f ca="1">$B$13 * EXP(($E$3 - $C$13^2/2) * Y$2 + $C$13*SQRT(Y$2)*T2065)</f>
        <v>98.718588924098498</v>
      </c>
      <c r="Z2065" s="52">
        <f ca="1">Y2065 * EXP(($E$3 - $C$13^2/2) * (Z$2-Y$2) + $C$13*SQRT(Z$2-Y$2)*U2065)</f>
        <v>69.591915203294448</v>
      </c>
      <c r="AA2065" s="52">
        <f ca="1">Z2065 * EXP(($E$3 - $C$13^2/2) * (AA$2-Z$2) + $C$13*SQRT(AA$2-Z$2)*V2065)</f>
        <v>63.412652234298932</v>
      </c>
      <c r="AB2065" s="52">
        <f ca="1">AA2065 * EXP(($E$3 - $C$13^2/2) * (AB$2-AA$2) + $C$13*SQRT(AB$2-AA$2)*W2065)</f>
        <v>77.407883589070792</v>
      </c>
      <c r="AC2065" s="52">
        <f ca="1">AB2065 * EXP(($E$3 - $C$13^2/2) * (AC$2-AB$2) + $C$13*SQRT(AC$2-AB$2)*X2065)</f>
        <v>95.971391062184551</v>
      </c>
      <c r="AD2065" s="47"/>
      <c r="AE2065" s="3" t="s">
        <v>46</v>
      </c>
      <c r="AF2065" s="52" t="b">
        <f t="shared" ref="AF2065" ca="1" si="2611">AF2063 &gt;= $B$4</f>
        <v>0</v>
      </c>
      <c r="AG2065" s="52" t="b">
        <f t="array" aca="1" ref="AG2065" ca="1">AND(AG2063 &gt;= $B$4, NOT(OR($AF2065:AF2065)))</f>
        <v>0</v>
      </c>
      <c r="AH2065" s="52" t="b">
        <f t="array" aca="1" ref="AH2065" ca="1">AND(AH2063 &gt;= $B$4, NOT(OR($AF2065:AG2065)))</f>
        <v>0</v>
      </c>
      <c r="AI2065" s="52" t="b">
        <f t="array" aca="1" ref="AI2065" ca="1">AND(AI2063 &gt;= $B$4, NOT(OR($AF2065:AH2065)))</f>
        <v>0</v>
      </c>
      <c r="AJ2065" s="52" t="b">
        <f t="array" aca="1" ref="AJ2065" ca="1">AND(AJ2063 &gt;= $B$4, NOT(OR($AF2065:AI2065)))</f>
        <v>0</v>
      </c>
      <c r="AK2065" s="73"/>
      <c r="AL2065" s="70"/>
    </row>
    <row r="2066" spans="7:38" ht="14.55" customHeight="1" x14ac:dyDescent="0.3">
      <c r="G2066" s="3">
        <v>2064</v>
      </c>
      <c r="H2066" s="58">
        <v>-1.1945451152159117</v>
      </c>
      <c r="I2066" s="58">
        <v>0.9430520317362292</v>
      </c>
      <c r="J2066" s="58">
        <v>-9.8227734523845728E-2</v>
      </c>
      <c r="K2066" s="59">
        <v>1.4935408993624559</v>
      </c>
      <c r="L2066" s="60">
        <f t="array" ref="L2066:O2066">TRANSPOSE(MMULT(Option!$B$25:$E$28, TRANSPOSE(H2066:K2066)))</f>
        <v>-1.1945451152159117</v>
      </c>
      <c r="M2066" s="60">
        <v>0.38650341785626874</v>
      </c>
      <c r="N2066" s="60">
        <v>-0.3171434643471206</v>
      </c>
      <c r="O2066" s="60">
        <v>1.0289508674913481</v>
      </c>
      <c r="P2066" s="56" t="str">
        <f t="shared" si="2591"/>
        <v>413/4</v>
      </c>
      <c r="R2066" s="80"/>
      <c r="S2066" s="3" t="s">
        <v>30</v>
      </c>
      <c r="T2066" s="60">
        <f ca="1"/>
        <v>-0.32689583679998024</v>
      </c>
      <c r="U2066" s="60">
        <f ca="1"/>
        <v>-3.4753699932498383E-2</v>
      </c>
      <c r="V2066" s="60">
        <f ca="1"/>
        <v>2.2076147381648648E-2</v>
      </c>
      <c r="W2066" s="60">
        <f ca="1"/>
        <v>0.49427603422535799</v>
      </c>
      <c r="X2066" s="60">
        <f ca="1"/>
        <v>0.89678979039094586</v>
      </c>
      <c r="Y2066" s="52">
        <f ca="1">$B$14 * EXP(($E$3 - $C$14^2/2) * Y$2 + $C$14*SQRT(Y$2)*T2066)</f>
        <v>91.113085694878166</v>
      </c>
      <c r="Z2066" s="52">
        <f ca="1">Y2066 * EXP(($E$3 - $C$14^2/2) * (Z$2-Y$2) + $C$14*SQRT(Z$2-Y$2)*U2066)</f>
        <v>90.620034954800943</v>
      </c>
      <c r="AA2066" s="52">
        <f ca="1">Z2066 * EXP(($E$3 - $C$14^2/2) * (AA$2-Z$2) + $C$14*SQRT(AA$2-Z$2)*V2066)</f>
        <v>91.679442240417373</v>
      </c>
      <c r="AB2066" s="52">
        <f ca="1">AA2066 * EXP(($E$3 - $C$14^2/2) * (AB$2-AA$2) + $C$14*SQRT(AB$2-AA$2)*W2066)</f>
        <v>106.86656278623717</v>
      </c>
      <c r="AC2066" s="52">
        <f ca="1">AB2066 * EXP(($E$3 - $C$14^2/2) * (AC$2-AB$2) + $C$14*SQRT(AC$2-AB$2)*X2066)</f>
        <v>140.55767694034765</v>
      </c>
      <c r="AD2066" s="47"/>
      <c r="AE2066" s="3" t="s">
        <v>68</v>
      </c>
      <c r="AF2066" s="52" t="b">
        <f ca="1">AND(AF2063&gt;$B$3, NOT(OR($AF2065:AF2065)))</f>
        <v>1</v>
      </c>
      <c r="AG2066" s="52" t="b">
        <f ca="1">AND(AG2063&gt;$B$3, NOT(OR($AF2065:AG2065)))</f>
        <v>0</v>
      </c>
      <c r="AH2066" s="52" t="b">
        <f ca="1">AND(AH2063&gt;$B$3, NOT(OR($AF2065:AH2065)))</f>
        <v>0</v>
      </c>
      <c r="AI2066" s="52" t="b">
        <f ca="1">AND(AI2063&gt;$B$3, NOT(OR($AF2065:AI2065)))</f>
        <v>0</v>
      </c>
      <c r="AJ2066" s="52" t="b">
        <f ca="1">AND(AJ2063&gt;$B$3, NOT(OR($AF2065:AJ2065)))</f>
        <v>1</v>
      </c>
      <c r="AK2066" s="74"/>
      <c r="AL2066" s="70"/>
    </row>
    <row r="2067" spans="7:38" ht="14.55" customHeight="1" x14ac:dyDescent="0.3">
      <c r="G2067" s="3">
        <v>2065</v>
      </c>
      <c r="H2067" s="58">
        <v>0.18059768117143654</v>
      </c>
      <c r="I2067" s="58">
        <v>4.6045495633028351E-2</v>
      </c>
      <c r="J2067" s="58">
        <v>1.2852598791554088</v>
      </c>
      <c r="K2067" s="59">
        <v>-0.7053937391041446</v>
      </c>
      <c r="L2067" s="60">
        <f t="array" ref="L2067:O2067">TRANSPOSE(MMULT(Option!$B$25:$E$28, TRANSPOSE(H2067:K2067)))</f>
        <v>0.18059768117143654</v>
      </c>
      <c r="M2067" s="60">
        <v>0.11444046629859683</v>
      </c>
      <c r="N2067" s="60">
        <v>1.2131533024058945</v>
      </c>
      <c r="O2067" s="60">
        <v>-0.26890945369381392</v>
      </c>
      <c r="P2067" s="56" t="str">
        <f t="shared" si="2591"/>
        <v>413/5</v>
      </c>
      <c r="R2067" s="80">
        <v>517</v>
      </c>
      <c r="S2067" s="3" t="s">
        <v>28</v>
      </c>
      <c r="T2067" s="60">
        <f t="array" aca="1" ref="T2067:T2070" ca="1">TRANSPOSE(OFFSET($L$3, MATCH($R2067 &amp; "/" &amp; T$2, $P$3:$P$5002, 0) - 1, 0, 1, $E$1))</f>
        <v>-0.68549851492514691</v>
      </c>
      <c r="U2067" s="60">
        <f t="array" aca="1" ref="U2067:U2070" ca="1">TRANSPOSE(OFFSET($L$3, MATCH($R2067 &amp; "/" &amp; U$2, $P$3:$P$5002, 0) - 1, 0, 1, $E$1))</f>
        <v>0.34512692121988697</v>
      </c>
      <c r="V2067" s="60">
        <f t="array" aca="1" ref="V2067:V2070" ca="1">TRANSPOSE(OFFSET($L$3, MATCH($R2067 &amp; "/" &amp; V$2, $P$3:$P$5002, 0) - 1, 0, 1, $E$1))</f>
        <v>-2.0324783637841484</v>
      </c>
      <c r="W2067" s="60">
        <f t="array" aca="1" ref="W2067:W2070" ca="1">TRANSPOSE(OFFSET($L$3, MATCH($R2067 &amp; "/" &amp; W$2, $P$3:$P$5002, 0) - 1, 0, 1, $E$1))</f>
        <v>-0.51836204518022178</v>
      </c>
      <c r="X2067" s="60">
        <f t="array" aca="1" ref="X2067:X2070" ca="1">TRANSPOSE(OFFSET($L$3, MATCH($R2067 &amp; "/" &amp; X$2, $P$3:$P$5002, 0) - 1, 0, 1, $E$1))</f>
        <v>-0.55525534787021413</v>
      </c>
      <c r="Y2067" s="52">
        <f ca="1">$B$11 * EXP(($E$3 - $C$11^2/2) * Y$2 + $C$11*SQRT(Y$2)*T2067)</f>
        <v>81.819911553388309</v>
      </c>
      <c r="Z2067" s="52">
        <f ca="1">Y2067 * EXP(($E$3 - $C$11^2/2) * (Z$2-Y$2) + $C$11*SQRT(Z$2-Y$2)*U2067)</f>
        <v>91.200347545278177</v>
      </c>
      <c r="AA2067" s="52">
        <f ca="1">Z2067 * EXP(($E$3 - $C$11^2/2) * (AA$2-Z$2) + $C$11*SQRT(AA$2-Z$2)*V2067)</f>
        <v>49.814952937024472</v>
      </c>
      <c r="AB2067" s="52">
        <f ca="1">AA2067 * EXP(($E$3 - $C$11^2/2) * (AB$2-AA$2) + $C$11*SQRT(AB$2-AA$2)*W2067)</f>
        <v>42.85432550345007</v>
      </c>
      <c r="AC2067" s="52">
        <f ca="1">AB2067 * EXP(($E$3 - $C$11^2/2) * (AC$2-AB$2) + $C$11*SQRT(AC$2-AB$2)*X2067)</f>
        <v>36.460518157729062</v>
      </c>
      <c r="AD2067" s="47"/>
      <c r="AE2067" s="3" t="s">
        <v>69</v>
      </c>
      <c r="AF2067" s="20" cm="1">
        <f t="array" aca="1" ref="AF2067" ca="1">MIN(Y2067:Y2070 / $D$11:$D$14)</f>
        <v>0.81819911553388314</v>
      </c>
      <c r="AG2067" s="20" cm="1">
        <f t="array" aca="1" ref="AG2067" ca="1">MIN(Z2067:Z2070 / $D$11:$D$14)</f>
        <v>0.69757299764239478</v>
      </c>
      <c r="AH2067" s="20" cm="1">
        <f t="array" aca="1" ref="AH2067" ca="1">MIN(AA2067:AA2070 / $D$11:$D$14)</f>
        <v>0.44888355643946726</v>
      </c>
      <c r="AI2067" s="20" cm="1">
        <f t="array" aca="1" ref="AI2067" ca="1">MIN(AB2067:AB2070 / $D$11:$D$14)</f>
        <v>0.3263357254486064</v>
      </c>
      <c r="AJ2067" s="20" cm="1">
        <f t="array" aca="1" ref="AJ2067" ca="1">MIN(AC2067:AC2070 / $D$11:$D$14)</f>
        <v>0.26531058767225685</v>
      </c>
      <c r="AK2067" s="72">
        <f t="array" aca="1" ref="AK2067" ca="1">SUMPRODUCT(AF2068:AJ2068, EXP(-$E$3*$AF$2:$AJ$2))</f>
        <v>92148.519674651194</v>
      </c>
      <c r="AL2067" s="70">
        <f ca="1">MAX(AC2068 - $D$11, 0) * EXP(-$E$2*$E$3)</f>
        <v>0</v>
      </c>
    </row>
    <row r="2068" spans="7:38" ht="14.55" customHeight="1" x14ac:dyDescent="0.3">
      <c r="G2068" s="3">
        <v>2066</v>
      </c>
      <c r="H2068" s="58">
        <v>0.47421053069513069</v>
      </c>
      <c r="I2068" s="58">
        <v>3.8254282861932991E-2</v>
      </c>
      <c r="J2068" s="58">
        <v>2.6687348484216065</v>
      </c>
      <c r="K2068" s="59">
        <v>-0.71196681541275564</v>
      </c>
      <c r="L2068" s="60">
        <f t="array" ref="L2068:O2068">TRANSPOSE(MMULT(Option!$B$25:$E$28, TRANSPOSE(H2068:K2068)))</f>
        <v>0.47421053069513069</v>
      </c>
      <c r="M2068" s="60">
        <v>0.22474484165226427</v>
      </c>
      <c r="N2068" s="60">
        <v>2.5436782148858428</v>
      </c>
      <c r="O2068" s="60">
        <v>0.11089328612282701</v>
      </c>
      <c r="P2068" s="56" t="str">
        <f t="shared" si="2591"/>
        <v>414/1</v>
      </c>
      <c r="R2068" s="80"/>
      <c r="S2068" s="3" t="s">
        <v>29</v>
      </c>
      <c r="T2068" s="60">
        <f ca="1"/>
        <v>-0.24883591729790891</v>
      </c>
      <c r="U2068" s="60">
        <f ca="1"/>
        <v>-0.98499113151728168</v>
      </c>
      <c r="V2068" s="60">
        <f ca="1"/>
        <v>-1.4861455000272357</v>
      </c>
      <c r="W2068" s="60">
        <f ca="1"/>
        <v>0.58539898253635703</v>
      </c>
      <c r="X2068" s="60">
        <f ca="1"/>
        <v>0.25053008599819671</v>
      </c>
      <c r="Y2068" s="52">
        <f ca="1">$B$12 * EXP(($E$3 - $C$12^2/2) * Y$2 + $C$12*SQRT(Y$2)*T2068)</f>
        <v>93.271949182418211</v>
      </c>
      <c r="Z2068" s="52">
        <f ca="1">Y2068 * EXP(($E$3 - $C$12^2/2) * (Z$2-Y$2) + $C$12*SQRT(Z$2-Y$2)*U2068)</f>
        <v>69.757299764239477</v>
      </c>
      <c r="AA2068" s="52">
        <f ca="1">Z2068 * EXP(($E$3 - $C$12^2/2) * (AA$2-Z$2) + $C$12*SQRT(AA$2-Z$2)*V2068)</f>
        <v>44.888355643946724</v>
      </c>
      <c r="AB2068" s="52">
        <f ca="1">AA2068 * EXP(($E$3 - $C$12^2/2) * (AB$2-AA$2) + $C$12*SQRT(AB$2-AA$2)*W2068)</f>
        <v>53.774432189679473</v>
      </c>
      <c r="AC2068" s="52">
        <f ca="1">AB2068 * EXP(($E$3 - $C$12^2/2) * (AC$2-AB$2) + $C$12*SQRT(AC$2-AB$2)*X2068)</f>
        <v>58.262411452537449</v>
      </c>
      <c r="AD2068" s="47"/>
      <c r="AE2068" s="3" t="s">
        <v>47</v>
      </c>
      <c r="AF2068" s="64">
        <f t="shared" ref="AF2068" ca="1" si="2612">($B$5*AF2070 + (1 + $B$6)*AF2069)*$B$2</f>
        <v>15000</v>
      </c>
      <c r="AG2068" s="64">
        <f t="shared" ref="AG2068" ca="1" si="2613">($B$5*AG2070 + (1 + $B$6)*AG2069)*$B$2</f>
        <v>0</v>
      </c>
      <c r="AH2068" s="64">
        <f t="shared" ref="AH2068" ca="1" si="2614">($B$5*AH2070 + (1 + $B$6)*AH2069)*$B$2</f>
        <v>0</v>
      </c>
      <c r="AI2068" s="64">
        <f t="shared" ref="AI2068" ca="1" si="2615">($B$5*AI2070 + (1 + $B$6)*AI2069)*$B$2</f>
        <v>0</v>
      </c>
      <c r="AJ2068" s="64" cm="1">
        <f t="array" aca="1" ref="AJ2068" ca="1">($B$5*AJ2070 + (1 + $B$6)*AJ2069 + AND(NOT(AF2069:AJ2069)))*$B$2</f>
        <v>100000</v>
      </c>
      <c r="AK2068" s="73"/>
      <c r="AL2068" s="70"/>
    </row>
    <row r="2069" spans="7:38" ht="14.55" customHeight="1" x14ac:dyDescent="0.3">
      <c r="G2069" s="3">
        <v>2067</v>
      </c>
      <c r="H2069" s="58">
        <v>-0.80099434177624418</v>
      </c>
      <c r="I2069" s="58">
        <v>0.18374542507146407</v>
      </c>
      <c r="J2069" s="58">
        <v>-1.0894111087733638</v>
      </c>
      <c r="K2069" s="59">
        <v>0.63573180248224515</v>
      </c>
      <c r="L2069" s="60">
        <f t="array" ref="L2069:O2069">TRANSPOSE(MMULT(Option!$B$25:$E$28, TRANSPOSE(H2069:K2069)))</f>
        <v>-0.80099434177624418</v>
      </c>
      <c r="M2069" s="60">
        <v>-0.15199227291213357</v>
      </c>
      <c r="N2069" s="60">
        <v>-1.2291226323815463</v>
      </c>
      <c r="O2069" s="60">
        <v>5.9495024687023945E-2</v>
      </c>
      <c r="P2069" s="56" t="str">
        <f t="shared" si="2591"/>
        <v>414/2</v>
      </c>
      <c r="R2069" s="80"/>
      <c r="S2069" s="3" t="s">
        <v>31</v>
      </c>
      <c r="T2069" s="60">
        <f ca="1"/>
        <v>-0.5899681671409851</v>
      </c>
      <c r="U2069" s="60">
        <f ca="1"/>
        <v>6.1567301617686365E-2</v>
      </c>
      <c r="V2069" s="60">
        <f ca="1"/>
        <v>-0.85861892619284319</v>
      </c>
      <c r="W2069" s="60">
        <f ca="1"/>
        <v>-1.7631809512833267</v>
      </c>
      <c r="X2069" s="60">
        <f ca="1"/>
        <v>-1.355979624779706</v>
      </c>
      <c r="Y2069" s="52">
        <f ca="1">$B$13 * EXP(($E$3 - $C$13^2/2) * Y$2 + $C$13*SQRT(Y$2)*T2069)</f>
        <v>84.198721398818805</v>
      </c>
      <c r="Z2069" s="52">
        <f ca="1">Y2069 * EXP(($E$3 - $C$13^2/2) * (Z$2-Y$2) + $C$13*SQRT(Z$2-Y$2)*U2069)</f>
        <v>86.198254352293276</v>
      </c>
      <c r="AA2069" s="52">
        <f ca="1">Z2069 * EXP(($E$3 - $C$13^2/2) * (AA$2-Z$2) + $C$13*SQRT(AA$2-Z$2)*V2069)</f>
        <v>66.957912373218136</v>
      </c>
      <c r="AB2069" s="52">
        <f ca="1">AA2069 * EXP(($E$3 - $C$13^2/2) * (AB$2-AA$2) + $C$13*SQRT(AB$2-AA$2)*W2069)</f>
        <v>39.650753952211346</v>
      </c>
      <c r="AC2069" s="52">
        <f ca="1">AB2069 * EXP(($E$3 - $C$13^2/2) * (AC$2-AB$2) + $C$13*SQRT(AC$2-AB$2)*X2069)</f>
        <v>26.531058767225684</v>
      </c>
      <c r="AD2069" s="47"/>
      <c r="AE2069" s="3" t="s">
        <v>46</v>
      </c>
      <c r="AF2069" s="52" t="b">
        <f t="shared" ref="AF2069" ca="1" si="2616">AF2067 &gt;= $B$4</f>
        <v>0</v>
      </c>
      <c r="AG2069" s="52" t="b">
        <f t="array" aca="1" ref="AG2069" ca="1">AND(AG2067 &gt;= $B$4, NOT(OR($AF2069:AF2069)))</f>
        <v>0</v>
      </c>
      <c r="AH2069" s="52" t="b">
        <f t="array" aca="1" ref="AH2069" ca="1">AND(AH2067 &gt;= $B$4, NOT(OR($AF2069:AG2069)))</f>
        <v>0</v>
      </c>
      <c r="AI2069" s="52" t="b">
        <f t="array" aca="1" ref="AI2069" ca="1">AND(AI2067 &gt;= $B$4, NOT(OR($AF2069:AH2069)))</f>
        <v>0</v>
      </c>
      <c r="AJ2069" s="52" t="b">
        <f t="array" aca="1" ref="AJ2069" ca="1">AND(AJ2067 &gt;= $B$4, NOT(OR($AF2069:AI2069)))</f>
        <v>0</v>
      </c>
      <c r="AK2069" s="73"/>
      <c r="AL2069" s="70"/>
    </row>
    <row r="2070" spans="7:38" ht="14.55" customHeight="1" x14ac:dyDescent="0.3">
      <c r="G2070" s="3">
        <v>2068</v>
      </c>
      <c r="H2070" s="58">
        <v>-1.7597212976935819</v>
      </c>
      <c r="I2070" s="58">
        <v>0.1317553892034295</v>
      </c>
      <c r="J2070" s="58">
        <v>-0.15897351216832856</v>
      </c>
      <c r="K2070" s="59">
        <v>1.5445605161911717</v>
      </c>
      <c r="L2070" s="60">
        <f t="array" ref="L2070:O2070">TRANSPOSE(MMULT(Option!$B$25:$E$28, TRANSPOSE(H2070:K2070)))</f>
        <v>-1.7597212976935819</v>
      </c>
      <c r="M2070" s="60">
        <v>-0.58313271022881619</v>
      </c>
      <c r="N2070" s="60">
        <v>-0.80901489531616011</v>
      </c>
      <c r="O2070" s="60">
        <v>0.62226729232245381</v>
      </c>
      <c r="P2070" s="56" t="str">
        <f t="shared" si="2591"/>
        <v>414/3</v>
      </c>
      <c r="R2070" s="80"/>
      <c r="S2070" s="3" t="s">
        <v>30</v>
      </c>
      <c r="T2070" s="60">
        <f ca="1"/>
        <v>0.12036407503662483</v>
      </c>
      <c r="U2070" s="60">
        <f ca="1"/>
        <v>-0.29957756605210706</v>
      </c>
      <c r="V2070" s="60">
        <f ca="1"/>
        <v>-1.9888500458207787</v>
      </c>
      <c r="W2070" s="60">
        <f ca="1"/>
        <v>-1.6313651127132958</v>
      </c>
      <c r="X2070" s="60">
        <f ca="1"/>
        <v>1.3831023245056586</v>
      </c>
      <c r="Y2070" s="52">
        <f ca="1">$B$14 * EXP(($E$3 - $C$14^2/2) * Y$2 + $C$14*SQRT(Y$2)*T2070)</f>
        <v>104.1965905463168</v>
      </c>
      <c r="Z2070" s="52">
        <f ca="1">Y2070 * EXP(($E$3 - $C$14^2/2) * (Z$2-Y$2) + $C$14*SQRT(Z$2-Y$2)*U2070)</f>
        <v>95.717977997931015</v>
      </c>
      <c r="AA2070" s="52">
        <f ca="1">Z2070 * EXP(($E$3 - $C$14^2/2) * (AA$2-Z$2) + $C$14*SQRT(AA$2-Z$2)*V2070)</f>
        <v>52.971345951999623</v>
      </c>
      <c r="AB2070" s="52">
        <f ca="1">AA2070 * EXP(($E$3 - $C$14^2/2) * (AB$2-AA$2) + $C$14*SQRT(AB$2-AA$2)*W2070)</f>
        <v>32.633572544860641</v>
      </c>
      <c r="AC2070" s="52">
        <f ca="1">AB2070 * EXP(($E$3 - $C$14^2/2) * (AC$2-AB$2) + $C$14*SQRT(AC$2-AB$2)*X2070)</f>
        <v>49.663600897436872</v>
      </c>
      <c r="AD2070" s="47"/>
      <c r="AE2070" s="3" t="s">
        <v>68</v>
      </c>
      <c r="AF2070" s="52" t="b">
        <f ca="1">AND(AF2067&gt;$B$3, NOT(OR($AF2069:AF2069)))</f>
        <v>1</v>
      </c>
      <c r="AG2070" s="52" t="b">
        <f ca="1">AND(AG2067&gt;$B$3, NOT(OR($AF2069:AG2069)))</f>
        <v>0</v>
      </c>
      <c r="AH2070" s="52" t="b">
        <f ca="1">AND(AH2067&gt;$B$3, NOT(OR($AF2069:AH2069)))</f>
        <v>0</v>
      </c>
      <c r="AI2070" s="52" t="b">
        <f ca="1">AND(AI2067&gt;$B$3, NOT(OR($AF2069:AI2069)))</f>
        <v>0</v>
      </c>
      <c r="AJ2070" s="52" t="b">
        <f ca="1">AND(AJ2067&gt;$B$3, NOT(OR($AF2069:AJ2069)))</f>
        <v>0</v>
      </c>
      <c r="AK2070" s="74"/>
      <c r="AL2070" s="70"/>
    </row>
    <row r="2071" spans="7:38" ht="14.55" customHeight="1" x14ac:dyDescent="0.3">
      <c r="G2071" s="3">
        <v>2069</v>
      </c>
      <c r="H2071" s="58">
        <v>0.11350059741322908</v>
      </c>
      <c r="I2071" s="58">
        <v>9.0551215791414258E-2</v>
      </c>
      <c r="J2071" s="58">
        <v>1.2574216788924719</v>
      </c>
      <c r="K2071" s="59">
        <v>-0.4931610154731203</v>
      </c>
      <c r="L2071" s="60">
        <f t="array" ref="L2071:O2071">TRANSPOSE(MMULT(Option!$B$25:$E$28, TRANSPOSE(H2071:K2071)))</f>
        <v>0.11350059741322908</v>
      </c>
      <c r="M2071" s="60">
        <v>0.1283917990921789</v>
      </c>
      <c r="N2071" s="60">
        <v>1.1735182306296668</v>
      </c>
      <c r="O2071" s="60">
        <v>-0.10778216791328799</v>
      </c>
      <c r="P2071" s="56" t="str">
        <f t="shared" si="2591"/>
        <v>414/4</v>
      </c>
      <c r="R2071" s="80">
        <v>518</v>
      </c>
      <c r="S2071" s="3" t="s">
        <v>28</v>
      </c>
      <c r="T2071" s="60">
        <f t="array" aca="1" ref="T2071:T2074" ca="1">TRANSPOSE(OFFSET($L$3, MATCH($R2071 &amp; "/" &amp; T$2, $P$3:$P$5002, 0) - 1, 0, 1, $E$1))</f>
        <v>-3.5602560244181528E-2</v>
      </c>
      <c r="U2071" s="60">
        <f t="array" aca="1" ref="U2071:U2074" ca="1">TRANSPOSE(OFFSET($L$3, MATCH($R2071 &amp; "/" &amp; U$2, $P$3:$P$5002, 0) - 1, 0, 1, $E$1))</f>
        <v>-2.2330136442295734</v>
      </c>
      <c r="V2071" s="60">
        <f t="array" aca="1" ref="V2071:V2074" ca="1">TRANSPOSE(OFFSET($L$3, MATCH($R2071 &amp; "/" &amp; V$2, $P$3:$P$5002, 0) - 1, 0, 1, $E$1))</f>
        <v>-2.2978168634064997</v>
      </c>
      <c r="W2071" s="60">
        <f t="array" aca="1" ref="W2071:W2074" ca="1">TRANSPOSE(OFFSET($L$3, MATCH($R2071 &amp; "/" &amp; W$2, $P$3:$P$5002, 0) - 1, 0, 1, $E$1))</f>
        <v>-1.3118671528224735</v>
      </c>
      <c r="X2071" s="60">
        <f t="array" aca="1" ref="X2071:X2074" ca="1">TRANSPOSE(OFFSET($L$3, MATCH($R2071 &amp; "/" &amp; X$2, $P$3:$P$5002, 0) - 1, 0, 1, $E$1))</f>
        <v>-0.48035590547998858</v>
      </c>
      <c r="Y2071" s="52">
        <f ca="1">$B$11 * EXP(($E$3 - $C$11^2/2) * Y$2 + $C$11*SQRT(Y$2)*T2071)</f>
        <v>99.433533697890979</v>
      </c>
      <c r="Z2071" s="52">
        <f ca="1">Y2071 * EXP(($E$3 - $C$11^2/2) * (Z$2-Y$2) + $C$11*SQRT(Z$2-Y$2)*U2071)</f>
        <v>51.140938672213288</v>
      </c>
      <c r="AA2071" s="52">
        <f ca="1">Z2071 * EXP(($E$3 - $C$11^2/2) * (AA$2-Z$2) + $C$11*SQRT(AA$2-Z$2)*V2071)</f>
        <v>25.796537193773275</v>
      </c>
      <c r="AB2071" s="52">
        <f ca="1">AA2071 * EXP(($E$3 - $C$11^2/2) * (AB$2-AA$2) + $C$11*SQRT(AB$2-AA$2)*W2071)</f>
        <v>17.490889052356277</v>
      </c>
      <c r="AC2071" s="52">
        <f ca="1">AB2071 * EXP(($E$3 - $C$11^2/2) * (AC$2-AB$2) + $C$11*SQRT(AC$2-AB$2)*X2071)</f>
        <v>15.219436804970373</v>
      </c>
      <c r="AD2071" s="47"/>
      <c r="AE2071" s="3" t="s">
        <v>69</v>
      </c>
      <c r="AF2071" s="20" cm="1">
        <f t="array" aca="1" ref="AF2071" ca="1">MIN(Y2071:Y2074 / $D$11:$D$14)</f>
        <v>0.60614083560882104</v>
      </c>
      <c r="AG2071" s="20" cm="1">
        <f t="array" aca="1" ref="AG2071" ca="1">MIN(Z2071:Z2074 / $D$11:$D$14)</f>
        <v>0.50493757650229898</v>
      </c>
      <c r="AH2071" s="20" cm="1">
        <f t="array" aca="1" ref="AH2071" ca="1">MIN(AA2071:AA2074 / $D$11:$D$14)</f>
        <v>0.25796537193773278</v>
      </c>
      <c r="AI2071" s="20" cm="1">
        <f t="array" aca="1" ref="AI2071" ca="1">MIN(AB2071:AB2074 / $D$11:$D$14)</f>
        <v>0.17490889052356276</v>
      </c>
      <c r="AJ2071" s="20" cm="1">
        <f t="array" aca="1" ref="AJ2071" ca="1">MIN(AC2071:AC2074 / $D$11:$D$14)</f>
        <v>0.15219436804970374</v>
      </c>
      <c r="AK2071" s="72">
        <f t="array" aca="1" ref="AK2071" ca="1">SUMPRODUCT(AF2072:AJ2072, EXP(-$E$3*$AF$2:$AJ$2))</f>
        <v>77880.078307140488</v>
      </c>
      <c r="AL2071" s="70">
        <f ca="1">MAX(AC2072 - $D$11, 0) * EXP(-$E$2*$E$3)</f>
        <v>0</v>
      </c>
    </row>
    <row r="2072" spans="7:38" ht="14.55" customHeight="1" x14ac:dyDescent="0.3">
      <c r="G2072" s="3">
        <v>2070</v>
      </c>
      <c r="H2072" s="58">
        <v>0.99032418123497168</v>
      </c>
      <c r="I2072" s="58">
        <v>2.3367155563828494</v>
      </c>
      <c r="J2072" s="58">
        <v>-7.9129522984695E-2</v>
      </c>
      <c r="K2072" s="59">
        <v>-0.62990340637147246</v>
      </c>
      <c r="L2072" s="60">
        <f t="array" ref="L2072:O2072">TRANSPOSE(MMULT(Option!$B$25:$E$28, TRANSPOSE(H2072:K2072)))</f>
        <v>0.99032418123497168</v>
      </c>
      <c r="M2072" s="60">
        <v>2.5377648554350403</v>
      </c>
      <c r="N2072" s="60">
        <v>0.93852518252074291</v>
      </c>
      <c r="O2072" s="60">
        <v>0.45316388713561373</v>
      </c>
      <c r="P2072" s="56" t="str">
        <f t="shared" si="2591"/>
        <v>414/5</v>
      </c>
      <c r="R2072" s="80"/>
      <c r="S2072" s="3" t="s">
        <v>29</v>
      </c>
      <c r="T2072" s="60">
        <f ca="1"/>
        <v>-1.6854763930640957</v>
      </c>
      <c r="U2072" s="60">
        <f ca="1"/>
        <v>-0.62559183438180122</v>
      </c>
      <c r="V2072" s="60">
        <f ca="1"/>
        <v>-0.55056552339151044</v>
      </c>
      <c r="W2072" s="60">
        <f ca="1"/>
        <v>-1.1569487224231798</v>
      </c>
      <c r="X2072" s="60">
        <f ca="1"/>
        <v>0.89056224376747573</v>
      </c>
      <c r="Y2072" s="52">
        <f ca="1">$B$12 * EXP(($E$3 - $C$12^2/2) * Y$2 + $C$12*SQRT(Y$2)*T2072)</f>
        <v>60.614083560882101</v>
      </c>
      <c r="Z2072" s="52">
        <f ca="1">Y2072 * EXP(($E$3 - $C$12^2/2) * (Z$2-Y$2) + $C$12*SQRT(Z$2-Y$2)*U2072)</f>
        <v>50.493757650229902</v>
      </c>
      <c r="AA2072" s="52">
        <f ca="1">Z2072 * EXP(($E$3 - $C$12^2/2) * (AA$2-Z$2) + $C$12*SQRT(AA$2-Z$2)*V2072)</f>
        <v>43.020642590120346</v>
      </c>
      <c r="AB2072" s="52">
        <f ca="1">AA2072 * EXP(($E$3 - $C$12^2/2) * (AB$2-AA$2) + $C$12*SQRT(AB$2-AA$2)*W2072)</f>
        <v>30.557050482332794</v>
      </c>
      <c r="AC2072" s="52">
        <f ca="1">AB2072 * EXP(($E$3 - $C$12^2/2) * (AC$2-AB$2) + $C$12*SQRT(AC$2-AB$2)*X2072)</f>
        <v>40.115553106807106</v>
      </c>
      <c r="AD2072" s="47"/>
      <c r="AE2072" s="3" t="s">
        <v>47</v>
      </c>
      <c r="AF2072" s="64">
        <f t="shared" ref="AF2072" ca="1" si="2617">($B$5*AF2074 + (1 + $B$6)*AF2073)*$B$2</f>
        <v>0</v>
      </c>
      <c r="AG2072" s="64">
        <f t="shared" ref="AG2072" ca="1" si="2618">($B$5*AG2074 + (1 + $B$6)*AG2073)*$B$2</f>
        <v>0</v>
      </c>
      <c r="AH2072" s="64">
        <f t="shared" ref="AH2072" ca="1" si="2619">($B$5*AH2074 + (1 + $B$6)*AH2073)*$B$2</f>
        <v>0</v>
      </c>
      <c r="AI2072" s="64">
        <f t="shared" ref="AI2072" ca="1" si="2620">($B$5*AI2074 + (1 + $B$6)*AI2073)*$B$2</f>
        <v>0</v>
      </c>
      <c r="AJ2072" s="64" cm="1">
        <f t="array" aca="1" ref="AJ2072" ca="1">($B$5*AJ2074 + (1 + $B$6)*AJ2073 + AND(NOT(AF2073:AJ2073)))*$B$2</f>
        <v>100000</v>
      </c>
      <c r="AK2072" s="73"/>
      <c r="AL2072" s="70"/>
    </row>
    <row r="2073" spans="7:38" ht="14.55" customHeight="1" x14ac:dyDescent="0.3">
      <c r="G2073" s="3">
        <v>2071</v>
      </c>
      <c r="H2073" s="58">
        <v>0.96805537235802164</v>
      </c>
      <c r="I2073" s="58">
        <v>-6.2641182087502509E-2</v>
      </c>
      <c r="J2073" s="58">
        <v>2.1893058735519633</v>
      </c>
      <c r="K2073" s="59">
        <v>-0.41973489552731297</v>
      </c>
      <c r="L2073" s="60">
        <f t="array" ref="L2073:O2073">TRANSPOSE(MMULT(Option!$B$25:$E$28, TRANSPOSE(H2073:K2073)))</f>
        <v>0.96805537235802164</v>
      </c>
      <c r="M2073" s="60">
        <v>0.32981055723571023</v>
      </c>
      <c r="N2073" s="60">
        <v>2.2937082225621923</v>
      </c>
      <c r="O2073" s="60">
        <v>0.43868809907264683</v>
      </c>
      <c r="P2073" s="56" t="str">
        <f t="shared" si="2591"/>
        <v>415/1</v>
      </c>
      <c r="R2073" s="80"/>
      <c r="S2073" s="3" t="s">
        <v>31</v>
      </c>
      <c r="T2073" s="60">
        <f ca="1"/>
        <v>0.34320056186124281</v>
      </c>
      <c r="U2073" s="60">
        <f ca="1"/>
        <v>-0.66168470940932211</v>
      </c>
      <c r="V2073" s="60">
        <f ca="1"/>
        <v>-0.16723874438672315</v>
      </c>
      <c r="W2073" s="60">
        <f ca="1"/>
        <v>-1.1967824996854779</v>
      </c>
      <c r="X2073" s="60">
        <f ca="1"/>
        <v>7.2375680996032893E-2</v>
      </c>
      <c r="Y2073" s="52">
        <f ca="1">$B$13 * EXP(($E$3 - $C$13^2/2) * Y$2 + $C$13*SQRT(Y$2)*T2073)</f>
        <v>111.40033721424585</v>
      </c>
      <c r="Z2073" s="52">
        <f ca="1">Y2073 * EXP(($E$3 - $C$13^2/2) * (Z$2-Y$2) + $C$13*SQRT(Z$2-Y$2)*U2073)</f>
        <v>91.80116073546327</v>
      </c>
      <c r="AA2073" s="52">
        <f ca="1">Z2073 * EXP(($E$3 - $C$13^2/2) * (AA$2-Z$2) + $C$13*SQRT(AA$2-Z$2)*V2073)</f>
        <v>87.746617834593437</v>
      </c>
      <c r="AB2073" s="52">
        <f ca="1">AA2073 * EXP(($E$3 - $C$13^2/2) * (AB$2-AA$2) + $C$13*SQRT(AB$2-AA$2)*W2073)</f>
        <v>61.585014417577341</v>
      </c>
      <c r="AC2073" s="52">
        <f ca="1">AB2073 * EXP(($E$3 - $C$13^2/2) * (AC$2-AB$2) + $C$13*SQRT(AC$2-AB$2)*X2073)</f>
        <v>63.252286224786886</v>
      </c>
      <c r="AD2073" s="47"/>
      <c r="AE2073" s="3" t="s">
        <v>46</v>
      </c>
      <c r="AF2073" s="52" t="b">
        <f t="shared" ref="AF2073" ca="1" si="2621">AF2071 &gt;= $B$4</f>
        <v>0</v>
      </c>
      <c r="AG2073" s="52" t="b">
        <f t="array" aca="1" ref="AG2073" ca="1">AND(AG2071 &gt;= $B$4, NOT(OR($AF2073:AF2073)))</f>
        <v>0</v>
      </c>
      <c r="AH2073" s="52" t="b">
        <f t="array" aca="1" ref="AH2073" ca="1">AND(AH2071 &gt;= $B$4, NOT(OR($AF2073:AG2073)))</f>
        <v>0</v>
      </c>
      <c r="AI2073" s="52" t="b">
        <f t="array" aca="1" ref="AI2073" ca="1">AND(AI2071 &gt;= $B$4, NOT(OR($AF2073:AH2073)))</f>
        <v>0</v>
      </c>
      <c r="AJ2073" s="52" t="b">
        <f t="array" aca="1" ref="AJ2073" ca="1">AND(AJ2071 &gt;= $B$4, NOT(OR($AF2073:AI2073)))</f>
        <v>0</v>
      </c>
      <c r="AK2073" s="73"/>
      <c r="AL2073" s="70"/>
    </row>
    <row r="2074" spans="7:38" ht="14.55" customHeight="1" x14ac:dyDescent="0.3">
      <c r="G2074" s="3">
        <v>2072</v>
      </c>
      <c r="H2074" s="58">
        <v>0.5773096191982674</v>
      </c>
      <c r="I2074" s="58">
        <v>-1.359945044896361</v>
      </c>
      <c r="J2074" s="58">
        <v>1.2365384734965457</v>
      </c>
      <c r="K2074" s="59">
        <v>-1.6085119617330706E-2</v>
      </c>
      <c r="L2074" s="60">
        <f t="array" ref="L2074:O2074">TRANSPOSE(MMULT(Option!$B$25:$E$28, TRANSPOSE(H2074:K2074)))</f>
        <v>0.5773096191982674</v>
      </c>
      <c r="M2074" s="60">
        <v>-1.0154863741642315</v>
      </c>
      <c r="N2074" s="60">
        <v>0.9608708292783481</v>
      </c>
      <c r="O2074" s="60">
        <v>0.10237976523340117</v>
      </c>
      <c r="P2074" s="56" t="str">
        <f t="shared" si="2591"/>
        <v>415/2</v>
      </c>
      <c r="R2074" s="80"/>
      <c r="S2074" s="3" t="s">
        <v>30</v>
      </c>
      <c r="T2074" s="60">
        <f ca="1"/>
        <v>-0.24791792748339742</v>
      </c>
      <c r="U2074" s="60">
        <f ca="1"/>
        <v>-0.39173109095803255</v>
      </c>
      <c r="V2074" s="60">
        <f ca="1"/>
        <v>-0.92400696583010311</v>
      </c>
      <c r="W2074" s="60">
        <f ca="1"/>
        <v>0.13173855309077354</v>
      </c>
      <c r="X2074" s="60">
        <f ca="1"/>
        <v>-1.0228266960429688</v>
      </c>
      <c r="Y2074" s="52">
        <f ca="1">$B$14 * EXP(($E$3 - $C$14^2/2) * Y$2 + $C$14*SQRT(Y$2)*T2074)</f>
        <v>93.297639529576131</v>
      </c>
      <c r="Z2074" s="52">
        <f ca="1">Y2074 * EXP(($E$3 - $C$14^2/2) * (Z$2-Y$2) + $C$14*SQRT(Z$2-Y$2)*U2074)</f>
        <v>83.368911864624096</v>
      </c>
      <c r="AA2074" s="52">
        <f ca="1">Z2074 * EXP(($E$3 - $C$14^2/2) * (AA$2-Z$2) + $C$14*SQRT(AA$2-Z$2)*V2074)</f>
        <v>63.502126320906612</v>
      </c>
      <c r="AB2074" s="52">
        <f ca="1">AA2074 * EXP(($E$3 - $C$14^2/2) * (AB$2-AA$2) + $C$14*SQRT(AB$2-AA$2)*W2074)</f>
        <v>66.393220916135576</v>
      </c>
      <c r="AC2074" s="52">
        <f ca="1">AB2074 * EXP(($E$3 - $C$14^2/2) * (AC$2-AB$2) + $C$14*SQRT(AC$2-AB$2)*X2074)</f>
        <v>49.094496837728634</v>
      </c>
      <c r="AD2074" s="47"/>
      <c r="AE2074" s="3" t="s">
        <v>68</v>
      </c>
      <c r="AF2074" s="52" t="b">
        <f ca="1">AND(AF2071&gt;$B$3, NOT(OR($AF2073:AF2073)))</f>
        <v>0</v>
      </c>
      <c r="AG2074" s="52" t="b">
        <f ca="1">AND(AG2071&gt;$B$3, NOT(OR($AF2073:AG2073)))</f>
        <v>0</v>
      </c>
      <c r="AH2074" s="52" t="b">
        <f ca="1">AND(AH2071&gt;$B$3, NOT(OR($AF2073:AH2073)))</f>
        <v>0</v>
      </c>
      <c r="AI2074" s="52" t="b">
        <f ca="1">AND(AI2071&gt;$B$3, NOT(OR($AF2073:AI2073)))</f>
        <v>0</v>
      </c>
      <c r="AJ2074" s="52" t="b">
        <f ca="1">AND(AJ2071&gt;$B$3, NOT(OR($AF2073:AJ2073)))</f>
        <v>0</v>
      </c>
      <c r="AK2074" s="74"/>
      <c r="AL2074" s="70"/>
    </row>
    <row r="2075" spans="7:38" ht="14.55" customHeight="1" x14ac:dyDescent="0.3">
      <c r="G2075" s="3">
        <v>2073</v>
      </c>
      <c r="H2075" s="58">
        <v>0.69567222640669357</v>
      </c>
      <c r="I2075" s="58">
        <v>1.0031904405372452</v>
      </c>
      <c r="J2075" s="58">
        <v>0.69878599101352834</v>
      </c>
      <c r="K2075" s="59">
        <v>1.1087333098801115</v>
      </c>
      <c r="L2075" s="60">
        <f t="array" ref="L2075:O2075">TRANSPOSE(MMULT(Option!$B$25:$E$28, TRANSPOSE(H2075:K2075)))</f>
        <v>0.69567222640669357</v>
      </c>
      <c r="M2075" s="60">
        <v>1.1977081166062817</v>
      </c>
      <c r="N2075" s="60">
        <v>1.1547165819343852</v>
      </c>
      <c r="O2075" s="60">
        <v>1.6268173544187396</v>
      </c>
      <c r="P2075" s="56" t="str">
        <f t="shared" si="2591"/>
        <v>415/3</v>
      </c>
      <c r="R2075" s="80">
        <v>519</v>
      </c>
      <c r="S2075" s="3" t="s">
        <v>28</v>
      </c>
      <c r="T2075" s="60">
        <f t="array" aca="1" ref="T2075:T2078" ca="1">TRANSPOSE(OFFSET($L$3, MATCH($R2075 &amp; "/" &amp; T$2, $P$3:$P$5002, 0) - 1, 0, 1, $E$1))</f>
        <v>-0.50818603553903818</v>
      </c>
      <c r="U2075" s="60">
        <f t="array" aca="1" ref="U2075:U2078" ca="1">TRANSPOSE(OFFSET($L$3, MATCH($R2075 &amp; "/" &amp; U$2, $P$3:$P$5002, 0) - 1, 0, 1, $E$1))</f>
        <v>0.65037180584818166</v>
      </c>
      <c r="V2075" s="60">
        <f t="array" aca="1" ref="V2075:V2078" ca="1">TRANSPOSE(OFFSET($L$3, MATCH($R2075 &amp; "/" &amp; V$2, $P$3:$P$5002, 0) - 1, 0, 1, $E$1))</f>
        <v>-0.4273843349537918</v>
      </c>
      <c r="W2075" s="60">
        <f t="array" aca="1" ref="W2075:W2078" ca="1">TRANSPOSE(OFFSET($L$3, MATCH($R2075 &amp; "/" &amp; W$2, $P$3:$P$5002, 0) - 1, 0, 1, $E$1))</f>
        <v>1.9683383977203888</v>
      </c>
      <c r="X2075" s="60">
        <f t="array" aca="1" ref="X2075:X2078" ca="1">TRANSPOSE(OFFSET($L$3, MATCH($R2075 &amp; "/" &amp; X$2, $P$3:$P$5002, 0) - 1, 0, 1, $E$1))</f>
        <v>-1.0145615602464673</v>
      </c>
      <c r="Y2075" s="52">
        <f ca="1">$B$11 * EXP(($E$3 - $C$11^2/2) * Y$2 + $C$11*SQRT(Y$2)*T2075)</f>
        <v>86.2900568484026</v>
      </c>
      <c r="Z2075" s="52">
        <f ca="1">Y2075 * EXP(($E$3 - $C$11^2/2) * (Z$2-Y$2) + $C$11*SQRT(Z$2-Y$2)*U2075)</f>
        <v>105.40667002565517</v>
      </c>
      <c r="AA2075" s="52">
        <f ca="1">Z2075 * EXP(($E$3 - $C$11^2/2) * (AA$2-Z$2) + $C$11*SQRT(AA$2-Z$2)*V2075)</f>
        <v>93.187222680911503</v>
      </c>
      <c r="AB2075" s="52">
        <f ca="1">AA2075 * EXP(($E$3 - $C$11^2/2) * (AB$2-AA$2) + $C$11*SQRT(AB$2-AA$2)*W2075)</f>
        <v>169.03607199605165</v>
      </c>
      <c r="AC2075" s="52">
        <f ca="1">AB2075 * EXP(($E$3 - $C$11^2/2) * (AC$2-AB$2) + $C$11*SQRT(AC$2-AB$2)*X2075)</f>
        <v>125.3041106510633</v>
      </c>
      <c r="AD2075" s="47"/>
      <c r="AE2075" s="3" t="s">
        <v>69</v>
      </c>
      <c r="AF2075" s="20" cm="1">
        <f t="array" aca="1" ref="AF2075" ca="1">MIN(Y2075:Y2078 / $D$11:$D$14)</f>
        <v>0.83310679190723003</v>
      </c>
      <c r="AG2075" s="20" cm="1">
        <f t="array" aca="1" ref="AG2075" ca="1">MIN(Z2075:Z2078 / $D$11:$D$14)</f>
        <v>0.83164213811338217</v>
      </c>
      <c r="AH2075" s="20" cm="1">
        <f t="array" aca="1" ref="AH2075" ca="1">MIN(AA2075:AA2078 / $D$11:$D$14)</f>
        <v>0.35012247673846808</v>
      </c>
      <c r="AI2075" s="20" cm="1">
        <f t="array" aca="1" ref="AI2075" ca="1">MIN(AB2075:AB2078 / $D$11:$D$14)</f>
        <v>0.2835403679059384</v>
      </c>
      <c r="AJ2075" s="20" cm="1">
        <f t="array" aca="1" ref="AJ2075" ca="1">MIN(AC2075:AC2078 / $D$11:$D$14)</f>
        <v>0.18067062374753648</v>
      </c>
      <c r="AK2075" s="72">
        <f t="array" aca="1" ref="AK2075" ca="1">SUMPRODUCT(AF2076:AJ2076, EXP(-$E$3*$AF$2:$AJ$2))</f>
        <v>105721.0809451906</v>
      </c>
      <c r="AL2075" s="70">
        <f ca="1">MAX(AC2076 - $D$11, 0) * EXP(-$E$2*$E$3)</f>
        <v>0</v>
      </c>
    </row>
    <row r="2076" spans="7:38" ht="14.55" customHeight="1" x14ac:dyDescent="0.3">
      <c r="G2076" s="3">
        <v>2074</v>
      </c>
      <c r="H2076" s="58">
        <v>0.41698326179390893</v>
      </c>
      <c r="I2076" s="58">
        <v>0.62125076307293203</v>
      </c>
      <c r="J2076" s="58">
        <v>-1.0252122107634294</v>
      </c>
      <c r="K2076" s="59">
        <v>0.45868939935929198</v>
      </c>
      <c r="L2076" s="60">
        <f t="array" ref="L2076:O2076">TRANSPOSE(MMULT(Option!$B$25:$E$28, TRANSPOSE(H2076:K2076)))</f>
        <v>0.41698326179390893</v>
      </c>
      <c r="M2076" s="60">
        <v>0.7361790341837211</v>
      </c>
      <c r="N2076" s="60">
        <v>-0.57097926243668773</v>
      </c>
      <c r="O2076" s="60">
        <v>0.52217214186276384</v>
      </c>
      <c r="P2076" s="56" t="str">
        <f t="shared" si="2591"/>
        <v>415/4</v>
      </c>
      <c r="R2076" s="80"/>
      <c r="S2076" s="3" t="s">
        <v>29</v>
      </c>
      <c r="T2076" s="60">
        <f ca="1"/>
        <v>-1.011142052005129E-2</v>
      </c>
      <c r="U2076" s="60">
        <f ca="1"/>
        <v>-0.20415811976669995</v>
      </c>
      <c r="V2076" s="60">
        <f ca="1"/>
        <v>-1.6878608417988421</v>
      </c>
      <c r="W2076" s="60">
        <f ca="1"/>
        <v>1.1598745439063332</v>
      </c>
      <c r="X2076" s="60">
        <f ca="1"/>
        <v>-0.16274302488501957</v>
      </c>
      <c r="Y2076" s="52">
        <f ca="1">$B$12 * EXP(($E$3 - $C$12^2/2) * Y$2 + $C$12*SQRT(Y$2)*T2076)</f>
        <v>100.19685088185422</v>
      </c>
      <c r="Z2076" s="52">
        <f ca="1">Y2076 * EXP(($E$3 - $C$12^2/2) * (Z$2-Y$2) + $C$12*SQRT(Z$2-Y$2)*U2076)</f>
        <v>94.716604610888638</v>
      </c>
      <c r="AA2076" s="52">
        <f ca="1">Z2076 * EXP(($E$3 - $C$12^2/2) * (AA$2-Z$2) + $C$12*SQRT(AA$2-Z$2)*V2076)</f>
        <v>57.370548043806778</v>
      </c>
      <c r="AB2076" s="52">
        <f ca="1">AA2076 * EXP(($E$3 - $C$12^2/2) * (AB$2-AA$2) + $C$12*SQRT(AB$2-AA$2)*W2076)</f>
        <v>81.654214483136172</v>
      </c>
      <c r="AC2076" s="52">
        <f ca="1">AB2076 * EXP(($E$3 - $C$12^2/2) * (AC$2-AB$2) + $C$12*SQRT(AC$2-AB$2)*X2076)</f>
        <v>78.153162810232672</v>
      </c>
      <c r="AD2076" s="47"/>
      <c r="AE2076" s="3" t="s">
        <v>47</v>
      </c>
      <c r="AF2076" s="64">
        <f t="shared" ref="AF2076" ca="1" si="2622">($B$5*AF2078 + (1 + $B$6)*AF2077)*$B$2</f>
        <v>15000</v>
      </c>
      <c r="AG2076" s="64">
        <f t="shared" ref="AG2076" ca="1" si="2623">($B$5*AG2078 + (1 + $B$6)*AG2077)*$B$2</f>
        <v>15000</v>
      </c>
      <c r="AH2076" s="64">
        <f t="shared" ref="AH2076" ca="1" si="2624">($B$5*AH2078 + (1 + $B$6)*AH2077)*$B$2</f>
        <v>0</v>
      </c>
      <c r="AI2076" s="64">
        <f t="shared" ref="AI2076" ca="1" si="2625">($B$5*AI2078 + (1 + $B$6)*AI2077)*$B$2</f>
        <v>0</v>
      </c>
      <c r="AJ2076" s="64" cm="1">
        <f t="array" aca="1" ref="AJ2076" ca="1">($B$5*AJ2078 + (1 + $B$6)*AJ2077 + AND(NOT(AF2077:AJ2077)))*$B$2</f>
        <v>100000</v>
      </c>
      <c r="AK2076" s="73"/>
      <c r="AL2076" s="70"/>
    </row>
    <row r="2077" spans="7:38" ht="14.55" customHeight="1" x14ac:dyDescent="0.3">
      <c r="G2077" s="3">
        <v>2075</v>
      </c>
      <c r="H2077" s="58">
        <v>-0.17238030176260205</v>
      </c>
      <c r="I2077" s="58">
        <v>-0.58094241066806462</v>
      </c>
      <c r="J2077" s="58">
        <v>0.69271803674895838</v>
      </c>
      <c r="K2077" s="59">
        <v>-1.1093683691256115</v>
      </c>
      <c r="L2077" s="60">
        <f t="array" ref="L2077:O2077">TRANSPOSE(MMULT(Option!$B$25:$E$28, TRANSPOSE(H2077:K2077)))</f>
        <v>-0.17238030176260205</v>
      </c>
      <c r="M2077" s="60">
        <v>-0.60139463496434631</v>
      </c>
      <c r="N2077" s="60">
        <v>0.38734267098590919</v>
      </c>
      <c r="O2077" s="60">
        <v>-1.0358801512868692</v>
      </c>
      <c r="P2077" s="56" t="str">
        <f t="shared" si="2591"/>
        <v>415/5</v>
      </c>
      <c r="R2077" s="80"/>
      <c r="S2077" s="3" t="s">
        <v>31</v>
      </c>
      <c r="T2077" s="60">
        <f ca="1"/>
        <v>-0.62531147821036448</v>
      </c>
      <c r="U2077" s="60">
        <f ca="1"/>
        <v>-2.2532032289650061E-2</v>
      </c>
      <c r="V2077" s="60">
        <f ca="1"/>
        <v>-1.9809200477682765</v>
      </c>
      <c r="W2077" s="60">
        <f ca="1"/>
        <v>1.6095976366316282</v>
      </c>
      <c r="X2077" s="60">
        <f ca="1"/>
        <v>0.26027166650593547</v>
      </c>
      <c r="Y2077" s="52">
        <f ca="1">$B$13 * EXP(($E$3 - $C$13^2/2) * Y$2 + $C$13*SQRT(Y$2)*T2077)</f>
        <v>83.310679190723008</v>
      </c>
      <c r="Z2077" s="52">
        <f ca="1">Y2077 * EXP(($E$3 - $C$13^2/2) * (Z$2-Y$2) + $C$13*SQRT(Z$2-Y$2)*U2077)</f>
        <v>83.164213811338215</v>
      </c>
      <c r="AA2077" s="52">
        <f ca="1">Z2077 * EXP(($E$3 - $C$13^2/2) * (AA$2-Z$2) + $C$13*SQRT(AA$2-Z$2)*V2077)</f>
        <v>46.133580792834614</v>
      </c>
      <c r="AB2077" s="52">
        <f ca="1">AA2077 * EXP(($E$3 - $C$13^2/2) * (AB$2-AA$2) + $C$13*SQRT(AB$2-AA$2)*W2077)</f>
        <v>75.145062303574534</v>
      </c>
      <c r="AC2077" s="52">
        <f ca="1">AB2077 * EXP(($E$3 - $C$13^2/2) * (AC$2-AB$2) + $C$13*SQRT(AC$2-AB$2)*X2077)</f>
        <v>81.654906498559725</v>
      </c>
      <c r="AD2077" s="47"/>
      <c r="AE2077" s="3" t="s">
        <v>46</v>
      </c>
      <c r="AF2077" s="52" t="b">
        <f t="shared" ref="AF2077" ca="1" si="2626">AF2075 &gt;= $B$4</f>
        <v>0</v>
      </c>
      <c r="AG2077" s="52" t="b">
        <f t="array" aca="1" ref="AG2077" ca="1">AND(AG2075 &gt;= $B$4, NOT(OR($AF2077:AF2077)))</f>
        <v>0</v>
      </c>
      <c r="AH2077" s="52" t="b">
        <f t="array" aca="1" ref="AH2077" ca="1">AND(AH2075 &gt;= $B$4, NOT(OR($AF2077:AG2077)))</f>
        <v>0</v>
      </c>
      <c r="AI2077" s="52" t="b">
        <f t="array" aca="1" ref="AI2077" ca="1">AND(AI2075 &gt;= $B$4, NOT(OR($AF2077:AH2077)))</f>
        <v>0</v>
      </c>
      <c r="AJ2077" s="52" t="b">
        <f t="array" aca="1" ref="AJ2077" ca="1">AND(AJ2075 &gt;= $B$4, NOT(OR($AF2077:AI2077)))</f>
        <v>0</v>
      </c>
      <c r="AK2077" s="73"/>
      <c r="AL2077" s="70"/>
    </row>
    <row r="2078" spans="7:38" ht="14.55" customHeight="1" x14ac:dyDescent="0.3">
      <c r="G2078" s="3">
        <v>2076</v>
      </c>
      <c r="H2078" s="58">
        <v>0.60227786727289612</v>
      </c>
      <c r="I2078" s="58">
        <v>-1.0697467269972669</v>
      </c>
      <c r="J2078" s="58">
        <v>-0.91072722275762752</v>
      </c>
      <c r="K2078" s="59">
        <v>0.38342986405016249</v>
      </c>
      <c r="L2078" s="60">
        <f t="array" ref="L2078:O2078">TRANSPOSE(MMULT(Option!$B$25:$E$28, TRANSPOSE(H2078:K2078)))</f>
        <v>0.60227786727289612</v>
      </c>
      <c r="M2078" s="60">
        <v>-0.73952792327008865</v>
      </c>
      <c r="N2078" s="60">
        <v>-0.83911518852632894</v>
      </c>
      <c r="O2078" s="60">
        <v>0.11137966441679226</v>
      </c>
      <c r="P2078" s="56" t="str">
        <f t="shared" si="2591"/>
        <v>416/1</v>
      </c>
      <c r="R2078" s="80"/>
      <c r="S2078" s="3" t="s">
        <v>30</v>
      </c>
      <c r="T2078" s="60">
        <f ca="1"/>
        <v>0.93674236676373934</v>
      </c>
      <c r="U2078" s="60">
        <f ca="1"/>
        <v>-0.86133706148267375</v>
      </c>
      <c r="V2078" s="60">
        <f ca="1"/>
        <v>-3.6236461458565938</v>
      </c>
      <c r="W2078" s="60">
        <f ca="1"/>
        <v>-0.71976174191910824</v>
      </c>
      <c r="X2078" s="60">
        <f ca="1"/>
        <v>-1.5189296301347615</v>
      </c>
      <c r="Y2078" s="52">
        <f ca="1">$B$14 * EXP(($E$3 - $C$14^2/2) * Y$2 + $C$14*SQRT(Y$2)*T2078)</f>
        <v>133.11226847439693</v>
      </c>
      <c r="Z2078" s="52">
        <f ca="1">Y2078 * EXP(($E$3 - $C$14^2/2) * (Z$2-Y$2) + $C$14*SQRT(Z$2-Y$2)*U2078)</f>
        <v>103.31595090084572</v>
      </c>
      <c r="AA2078" s="52">
        <f ca="1">Z2078 * EXP(($E$3 - $C$14^2/2) * (AA$2-Z$2) + $C$14*SQRT(AA$2-Z$2)*V2078)</f>
        <v>35.012247673846808</v>
      </c>
      <c r="AB2078" s="52">
        <f ca="1">AA2078 * EXP(($E$3 - $C$14^2/2) * (AB$2-AA$2) + $C$14*SQRT(AB$2-AA$2)*W2078)</f>
        <v>28.354036790593838</v>
      </c>
      <c r="AC2078" s="52">
        <f ca="1">AB2078 * EXP(($E$3 - $C$14^2/2) * (AC$2-AB$2) + $C$14*SQRT(AC$2-AB$2)*X2078)</f>
        <v>18.067062374753647</v>
      </c>
      <c r="AD2078" s="47"/>
      <c r="AE2078" s="3" t="s">
        <v>68</v>
      </c>
      <c r="AF2078" s="52" t="b">
        <f ca="1">AND(AF2075&gt;$B$3, NOT(OR($AF2077:AF2077)))</f>
        <v>1</v>
      </c>
      <c r="AG2078" s="52" t="b">
        <f ca="1">AND(AG2075&gt;$B$3, NOT(OR($AF2077:AG2077)))</f>
        <v>1</v>
      </c>
      <c r="AH2078" s="52" t="b">
        <f ca="1">AND(AH2075&gt;$B$3, NOT(OR($AF2077:AH2077)))</f>
        <v>0</v>
      </c>
      <c r="AI2078" s="52" t="b">
        <f ca="1">AND(AI2075&gt;$B$3, NOT(OR($AF2077:AI2077)))</f>
        <v>0</v>
      </c>
      <c r="AJ2078" s="52" t="b">
        <f ca="1">AND(AJ2075&gt;$B$3, NOT(OR($AF2077:AJ2077)))</f>
        <v>0</v>
      </c>
      <c r="AK2078" s="74"/>
      <c r="AL2078" s="70"/>
    </row>
    <row r="2079" spans="7:38" ht="14.55" customHeight="1" x14ac:dyDescent="0.3">
      <c r="G2079" s="3">
        <v>2077</v>
      </c>
      <c r="H2079" s="58">
        <v>-0.42722484202510008</v>
      </c>
      <c r="I2079" s="58">
        <v>1.0465968550657307</v>
      </c>
      <c r="J2079" s="58">
        <v>-1.1006888753458366</v>
      </c>
      <c r="K2079" s="59">
        <v>-1.2543557318468868E-2</v>
      </c>
      <c r="L2079" s="60">
        <f t="array" ref="L2079:O2079">TRANSPOSE(MMULT(Option!$B$25:$E$28, TRANSPOSE(H2079:K2079)))</f>
        <v>-0.42722484202510008</v>
      </c>
      <c r="M2079" s="60">
        <v>0.78833192527824747</v>
      </c>
      <c r="N2079" s="60">
        <v>-0.86357266601123472</v>
      </c>
      <c r="O2079" s="60">
        <v>-0.12240067913198938</v>
      </c>
      <c r="P2079" s="56" t="str">
        <f t="shared" si="2591"/>
        <v>416/2</v>
      </c>
      <c r="R2079" s="80">
        <v>520</v>
      </c>
      <c r="S2079" s="3" t="s">
        <v>28</v>
      </c>
      <c r="T2079" s="60">
        <f t="array" aca="1" ref="T2079:T2082" ca="1">TRANSPOSE(OFFSET($L$3, MATCH($R2079 &amp; "/" &amp; T$2, $P$3:$P$5002, 0) - 1, 0, 1, $E$1))</f>
        <v>-0.74158815206065964</v>
      </c>
      <c r="U2079" s="60">
        <f t="array" aca="1" ref="U2079:U2082" ca="1">TRANSPOSE(OFFSET($L$3, MATCH($R2079 &amp; "/" &amp; U$2, $P$3:$P$5002, 0) - 1, 0, 1, $E$1))</f>
        <v>-0.78735146414106005</v>
      </c>
      <c r="V2079" s="60">
        <f t="array" aca="1" ref="V2079:V2082" ca="1">TRANSPOSE(OFFSET($L$3, MATCH($R2079 &amp; "/" &amp; V$2, $P$3:$P$5002, 0) - 1, 0, 1, $E$1))</f>
        <v>0.57260177888982045</v>
      </c>
      <c r="W2079" s="60">
        <f t="array" aca="1" ref="W2079:W2082" ca="1">TRANSPOSE(OFFSET($L$3, MATCH($R2079 &amp; "/" &amp; W$2, $P$3:$P$5002, 0) - 1, 0, 1, $E$1))</f>
        <v>0.86994390715797798</v>
      </c>
      <c r="X2079" s="60">
        <f t="array" aca="1" ref="X2079:X2082" ca="1">TRANSPOSE(OFFSET($L$3, MATCH($R2079 &amp; "/" &amp; X$2, $P$3:$P$5002, 0) - 1, 0, 1, $E$1))</f>
        <v>-1.627302690581806</v>
      </c>
      <c r="Y2079" s="52">
        <f ca="1">$B$11 * EXP(($E$3 - $C$11^2/2) * Y$2 + $C$11*SQRT(Y$2)*T2079)</f>
        <v>80.454655529338581</v>
      </c>
      <c r="Z2079" s="52">
        <f ca="1">Y2079 * EXP(($E$3 - $C$11^2/2) * (Z$2-Y$2) + $C$11*SQRT(Z$2-Y$2)*U2079)</f>
        <v>63.846917310159206</v>
      </c>
      <c r="AA2079" s="52">
        <f ca="1">Z2079 * EXP(($E$3 - $C$11^2/2) * (AA$2-Z$2) + $C$11*SQRT(AA$2-Z$2)*V2079)</f>
        <v>76.192942081051541</v>
      </c>
      <c r="AB2079" s="52">
        <f ca="1">AA2079 * EXP(($E$3 - $C$11^2/2) * (AB$2-AA$2) + $C$11*SQRT(AB$2-AA$2)*W2079)</f>
        <v>99.409929887927319</v>
      </c>
      <c r="AC2079" s="52">
        <f ca="1">AB2079 * EXP(($E$3 - $C$11^2/2) * (AC$2-AB$2) + $C$11*SQRT(AC$2-AB$2)*X2079)</f>
        <v>61.317249599917773</v>
      </c>
      <c r="AD2079" s="47"/>
      <c r="AE2079" s="3" t="s">
        <v>69</v>
      </c>
      <c r="AF2079" s="20" cm="1">
        <f t="array" aca="1" ref="AF2079" ca="1">MIN(Y2079:Y2082 / $D$11:$D$14)</f>
        <v>0.69748802277031852</v>
      </c>
      <c r="AG2079" s="20" cm="1">
        <f t="array" aca="1" ref="AG2079" ca="1">MIN(Z2079:Z2082 / $D$11:$D$14)</f>
        <v>0.54332235628005487</v>
      </c>
      <c r="AH2079" s="20" cm="1">
        <f t="array" aca="1" ref="AH2079" ca="1">MIN(AA2079:AA2082 / $D$11:$D$14)</f>
        <v>0.40045992631174998</v>
      </c>
      <c r="AI2079" s="20" cm="1">
        <f t="array" aca="1" ref="AI2079" ca="1">MIN(AB2079:AB2082 / $D$11:$D$14)</f>
        <v>0.73945723425722998</v>
      </c>
      <c r="AJ2079" s="20" cm="1">
        <f t="array" aca="1" ref="AJ2079" ca="1">MIN(AC2079:AC2082 / $D$11:$D$14)</f>
        <v>0.58319111115455902</v>
      </c>
      <c r="AK2079" s="72">
        <f t="array" aca="1" ref="AK2079" ca="1">SUMPRODUCT(AF2080:AJ2080, EXP(-$E$3*$AF$2:$AJ$2))</f>
        <v>77880.078307140488</v>
      </c>
      <c r="AL2079" s="70">
        <f ca="1">MAX(AC2080 - $D$11, 0) * EXP(-$E$2*$E$3)</f>
        <v>0</v>
      </c>
    </row>
    <row r="2080" spans="7:38" ht="14.55" customHeight="1" x14ac:dyDescent="0.3">
      <c r="G2080" s="3">
        <v>2078</v>
      </c>
      <c r="H2080" s="58">
        <v>1.6520686428117115</v>
      </c>
      <c r="I2080" s="58">
        <v>-1.0066940838182172</v>
      </c>
      <c r="J2080" s="58">
        <v>5.3733883596406191E-2</v>
      </c>
      <c r="K2080" s="59">
        <v>0.75230619091722739</v>
      </c>
      <c r="L2080" s="60">
        <f t="array" ref="L2080:O2080">TRANSPOSE(MMULT(Option!$B$25:$E$28, TRANSPOSE(H2080:K2080)))</f>
        <v>1.6520686428117115</v>
      </c>
      <c r="M2080" s="60">
        <v>-0.26182291102755528</v>
      </c>
      <c r="N2080" s="60">
        <v>0.44440807705343133</v>
      </c>
      <c r="O2080" s="60">
        <v>1.0519373792551152</v>
      </c>
      <c r="P2080" s="56" t="str">
        <f t="shared" si="2591"/>
        <v>416/3</v>
      </c>
      <c r="R2080" s="80"/>
      <c r="S2080" s="3" t="s">
        <v>29</v>
      </c>
      <c r="T2080" s="60">
        <f ca="1"/>
        <v>-1.1000010200620696</v>
      </c>
      <c r="U2080" s="60">
        <f ca="1"/>
        <v>-0.96684057066815998</v>
      </c>
      <c r="V2080" s="60">
        <f ca="1"/>
        <v>-0.4224546707043848</v>
      </c>
      <c r="W2080" s="60">
        <f ca="1"/>
        <v>2.1892000045025117</v>
      </c>
      <c r="X2080" s="60">
        <f ca="1"/>
        <v>-1.4370078495080116</v>
      </c>
      <c r="Y2080" s="52">
        <f ca="1">$B$12 * EXP(($E$3 - $C$12^2/2) * Y$2 + $C$12*SQRT(Y$2)*T2080)</f>
        <v>72.252713253528185</v>
      </c>
      <c r="Z2080" s="52">
        <f ca="1">Y2080 * EXP(($E$3 - $C$12^2/2) * (Z$2-Y$2) + $C$12*SQRT(Z$2-Y$2)*U2080)</f>
        <v>54.332235628005485</v>
      </c>
      <c r="AA2080" s="52">
        <f ca="1">Z2080 * EXP(($E$3 - $C$12^2/2) * (AA$2-Z$2) + $C$12*SQRT(AA$2-Z$2)*V2080)</f>
        <v>48.104768410795643</v>
      </c>
      <c r="AB2080" s="52">
        <f ca="1">AA2080 * EXP(($E$3 - $C$12^2/2) * (AB$2-AA$2) + $C$12*SQRT(AB$2-AA$2)*W2080)</f>
        <v>93.236689548411491</v>
      </c>
      <c r="AC2080" s="52">
        <f ca="1">AB2080 * EXP(($E$3 - $C$12^2/2) * (AC$2-AB$2) + $C$12*SQRT(AC$2-AB$2)*X2080)</f>
        <v>60.888173110368875</v>
      </c>
      <c r="AD2080" s="47"/>
      <c r="AE2080" s="3" t="s">
        <v>47</v>
      </c>
      <c r="AF2080" s="64">
        <f t="shared" ref="AF2080" ca="1" si="2627">($B$5*AF2082 + (1 + $B$6)*AF2081)*$B$2</f>
        <v>0</v>
      </c>
      <c r="AG2080" s="64">
        <f t="shared" ref="AG2080" ca="1" si="2628">($B$5*AG2082 + (1 + $B$6)*AG2081)*$B$2</f>
        <v>0</v>
      </c>
      <c r="AH2080" s="64">
        <f t="shared" ref="AH2080" ca="1" si="2629">($B$5*AH2082 + (1 + $B$6)*AH2081)*$B$2</f>
        <v>0</v>
      </c>
      <c r="AI2080" s="64">
        <f t="shared" ref="AI2080" ca="1" si="2630">($B$5*AI2082 + (1 + $B$6)*AI2081)*$B$2</f>
        <v>0</v>
      </c>
      <c r="AJ2080" s="64" cm="1">
        <f t="array" aca="1" ref="AJ2080" ca="1">($B$5*AJ2082 + (1 + $B$6)*AJ2081 + AND(NOT(AF2081:AJ2081)))*$B$2</f>
        <v>100000</v>
      </c>
      <c r="AK2080" s="73"/>
      <c r="AL2080" s="70"/>
    </row>
    <row r="2081" spans="7:38" ht="14.55" customHeight="1" x14ac:dyDescent="0.3">
      <c r="G2081" s="3">
        <v>2079</v>
      </c>
      <c r="H2081" s="58">
        <v>1.8160065802994927</v>
      </c>
      <c r="I2081" s="58">
        <v>0.63021821558105617</v>
      </c>
      <c r="J2081" s="58">
        <v>-1.0918070885501558</v>
      </c>
      <c r="K2081" s="59">
        <v>-0.5797634720209599</v>
      </c>
      <c r="L2081" s="60">
        <f t="array" ref="L2081:O2081">TRANSPOSE(MMULT(Option!$B$25:$E$28, TRANSPOSE(H2081:K2081)))</f>
        <v>1.8160065802994927</v>
      </c>
      <c r="M2081" s="60">
        <v>1.3040071675678346</v>
      </c>
      <c r="N2081" s="60">
        <v>-6.7512656234975377E-2</v>
      </c>
      <c r="O2081" s="60">
        <v>0.18185380000339096</v>
      </c>
      <c r="P2081" s="56" t="str">
        <f t="shared" si="2591"/>
        <v>416/4</v>
      </c>
      <c r="R2081" s="80"/>
      <c r="S2081" s="3" t="s">
        <v>31</v>
      </c>
      <c r="T2081" s="60">
        <f ca="1"/>
        <v>-1.2175664569650269</v>
      </c>
      <c r="U2081" s="60">
        <f ca="1"/>
        <v>-0.58642534737474006</v>
      </c>
      <c r="V2081" s="60">
        <f ca="1"/>
        <v>-1.2964801177491168</v>
      </c>
      <c r="W2081" s="60">
        <f ca="1"/>
        <v>2.0865579223907256</v>
      </c>
      <c r="X2081" s="60">
        <f ca="1"/>
        <v>-0.86688713332974165</v>
      </c>
      <c r="Y2081" s="52">
        <f ca="1">$B$13 * EXP(($E$3 - $C$13^2/2) * Y$2 + $C$13*SQRT(Y$2)*T2081)</f>
        <v>69.748802277031857</v>
      </c>
      <c r="Z2081" s="52">
        <f ca="1">Y2081 * EXP(($E$3 - $C$13^2/2) * (Z$2-Y$2) + $C$13*SQRT(Z$2-Y$2)*U2081)</f>
        <v>58.79005128089311</v>
      </c>
      <c r="AA2081" s="52">
        <f ca="1">Z2081 * EXP(($E$3 - $C$13^2/2) * (AA$2-Z$2) + $C$13*SQRT(AA$2-Z$2)*V2081)</f>
        <v>40.045992631174997</v>
      </c>
      <c r="AB2081" s="52">
        <f ca="1">AA2081 * EXP(($E$3 - $C$13^2/2) * (AB$2-AA$2) + $C$13*SQRT(AB$2-AA$2)*W2081)</f>
        <v>75.263552424577099</v>
      </c>
      <c r="AC2081" s="52">
        <f ca="1">AB2081 * EXP(($E$3 - $C$13^2/2) * (AC$2-AB$2) + $C$13*SQRT(AC$2-AB$2)*X2081)</f>
        <v>58.319111115455897</v>
      </c>
      <c r="AD2081" s="47"/>
      <c r="AE2081" s="3" t="s">
        <v>46</v>
      </c>
      <c r="AF2081" s="52" t="b">
        <f t="shared" ref="AF2081" ca="1" si="2631">AF2079 &gt;= $B$4</f>
        <v>0</v>
      </c>
      <c r="AG2081" s="52" t="b">
        <f t="array" aca="1" ref="AG2081" ca="1">AND(AG2079 &gt;= $B$4, NOT(OR($AF2081:AF2081)))</f>
        <v>0</v>
      </c>
      <c r="AH2081" s="52" t="b">
        <f t="array" aca="1" ref="AH2081" ca="1">AND(AH2079 &gt;= $B$4, NOT(OR($AF2081:AG2081)))</f>
        <v>0</v>
      </c>
      <c r="AI2081" s="52" t="b">
        <f t="array" aca="1" ref="AI2081" ca="1">AND(AI2079 &gt;= $B$4, NOT(OR($AF2081:AH2081)))</f>
        <v>0</v>
      </c>
      <c r="AJ2081" s="52" t="b">
        <f t="array" aca="1" ref="AJ2081" ca="1">AND(AJ2079 &gt;= $B$4, NOT(OR($AF2081:AI2081)))</f>
        <v>0</v>
      </c>
      <c r="AK2081" s="73"/>
      <c r="AL2081" s="70"/>
    </row>
    <row r="2082" spans="7:38" ht="14.55" customHeight="1" x14ac:dyDescent="0.3">
      <c r="G2082" s="3">
        <v>2080</v>
      </c>
      <c r="H2082" s="58">
        <v>1.5568592348256871</v>
      </c>
      <c r="I2082" s="58">
        <v>0.5632365306394248</v>
      </c>
      <c r="J2082" s="58">
        <v>0.67274212857545046</v>
      </c>
      <c r="K2082" s="59">
        <v>-0.18468980678153502</v>
      </c>
      <c r="L2082" s="60">
        <f t="array" ref="L2082:O2082">TRANSPOSE(MMULT(Option!$B$25:$E$28, TRANSPOSE(H2082:K2082)))</f>
        <v>1.5568592348256871</v>
      </c>
      <c r="M2082" s="60">
        <v>1.1389585010941705</v>
      </c>
      <c r="N2082" s="60">
        <v>1.3611098219513451</v>
      </c>
      <c r="O2082" s="60">
        <v>0.74338055577020901</v>
      </c>
      <c r="P2082" s="56" t="str">
        <f t="shared" si="2591"/>
        <v>416/5</v>
      </c>
      <c r="R2082" s="80"/>
      <c r="S2082" s="3" t="s">
        <v>30</v>
      </c>
      <c r="T2082" s="60">
        <f ca="1"/>
        <v>-0.68066991745279404</v>
      </c>
      <c r="U2082" s="60">
        <f ca="1"/>
        <v>0.12526552377347522</v>
      </c>
      <c r="V2082" s="60">
        <f ca="1"/>
        <v>0.35157665412224148</v>
      </c>
      <c r="W2082" s="60">
        <f ca="1"/>
        <v>-0.86896835751813417</v>
      </c>
      <c r="X2082" s="60">
        <f ca="1"/>
        <v>-0.3816248623276251</v>
      </c>
      <c r="Y2082" s="52">
        <f ca="1">$B$14 * EXP(($E$3 - $C$14^2/2) * Y$2 + $C$14*SQRT(Y$2)*T2082)</f>
        <v>81.938520064996155</v>
      </c>
      <c r="Z2082" s="52">
        <f ca="1">Y2082 * EXP(($E$3 - $C$14^2/2) * (Z$2-Y$2) + $C$14*SQRT(Z$2-Y$2)*U2082)</f>
        <v>85.502778106137967</v>
      </c>
      <c r="AA2082" s="52">
        <f ca="1">Z2082 * EXP(($E$3 - $C$14^2/2) * (AA$2-Z$2) + $C$14*SQRT(AA$2-Z$2)*V2082)</f>
        <v>95.490031908834567</v>
      </c>
      <c r="AB2082" s="52">
        <f ca="1">AA2082 * EXP(($E$3 - $C$14^2/2) * (AB$2-AA$2) + $C$14*SQRT(AB$2-AA$2)*W2082)</f>
        <v>73.945723425723003</v>
      </c>
      <c r="AC2082" s="52">
        <f ca="1">AB2082 * EXP(($E$3 - $C$14^2/2) * (AC$2-AB$2) + $C$14*SQRT(AC$2-AB$2)*X2082)</f>
        <v>66.277064232775928</v>
      </c>
      <c r="AD2082" s="47"/>
      <c r="AE2082" s="3" t="s">
        <v>68</v>
      </c>
      <c r="AF2082" s="52" t="b">
        <f ca="1">AND(AF2079&gt;$B$3, NOT(OR($AF2081:AF2081)))</f>
        <v>0</v>
      </c>
      <c r="AG2082" s="52" t="b">
        <f ca="1">AND(AG2079&gt;$B$3, NOT(OR($AF2081:AG2081)))</f>
        <v>0</v>
      </c>
      <c r="AH2082" s="52" t="b">
        <f ca="1">AND(AH2079&gt;$B$3, NOT(OR($AF2081:AH2081)))</f>
        <v>0</v>
      </c>
      <c r="AI2082" s="52" t="b">
        <f ca="1">AND(AI2079&gt;$B$3, NOT(OR($AF2081:AI2081)))</f>
        <v>0</v>
      </c>
      <c r="AJ2082" s="52" t="b">
        <f ca="1">AND(AJ2079&gt;$B$3, NOT(OR($AF2081:AJ2081)))</f>
        <v>0</v>
      </c>
      <c r="AK2082" s="74"/>
      <c r="AL2082" s="70"/>
    </row>
    <row r="2083" spans="7:38" ht="14.55" customHeight="1" x14ac:dyDescent="0.3">
      <c r="G2083" s="3">
        <v>2081</v>
      </c>
      <c r="H2083" s="58">
        <v>2.0900250801173001</v>
      </c>
      <c r="I2083" s="58">
        <v>-0.62664038639898567</v>
      </c>
      <c r="J2083" s="58">
        <v>-0.21215241302879617</v>
      </c>
      <c r="K2083" s="59">
        <v>-0.12688606219461435</v>
      </c>
      <c r="L2083" s="60">
        <f t="array" ref="L2083:O2083">TRANSPOSE(MMULT(Option!$B$25:$E$28, TRANSPOSE(H2083:K2083)))</f>
        <v>2.0900250801173001</v>
      </c>
      <c r="M2083" s="60">
        <v>0.26168463120897456</v>
      </c>
      <c r="N2083" s="60">
        <v>0.48558146056302715</v>
      </c>
      <c r="O2083" s="60">
        <v>0.52185041731668114</v>
      </c>
      <c r="P2083" s="56" t="str">
        <f t="shared" si="2591"/>
        <v>417/1</v>
      </c>
      <c r="R2083" s="80">
        <v>521</v>
      </c>
      <c r="S2083" s="3" t="s">
        <v>28</v>
      </c>
      <c r="T2083" s="60">
        <f t="array" aca="1" ref="T2083:T2086" ca="1">TRANSPOSE(OFFSET($L$3, MATCH($R2083 &amp; "/" &amp; T$2, $P$3:$P$5002, 0) - 1, 0, 1, $E$1))</f>
        <v>-0.54933339344493781</v>
      </c>
      <c r="U2083" s="60">
        <f t="array" aca="1" ref="U2083:U2086" ca="1">TRANSPOSE(OFFSET($L$3, MATCH($R2083 &amp; "/" &amp; U$2, $P$3:$P$5002, 0) - 1, 0, 1, $E$1))</f>
        <v>-0.1182637282204092</v>
      </c>
      <c r="V2083" s="60">
        <f t="array" aca="1" ref="V2083:V2086" ca="1">TRANSPOSE(OFFSET($L$3, MATCH($R2083 &amp; "/" &amp; V$2, $P$3:$P$5002, 0) - 1, 0, 1, $E$1))</f>
        <v>0.10565429404474255</v>
      </c>
      <c r="W2083" s="60">
        <f t="array" aca="1" ref="W2083:W2086" ca="1">TRANSPOSE(OFFSET($L$3, MATCH($R2083 &amp; "/" &amp; W$2, $P$3:$P$5002, 0) - 1, 0, 1, $E$1))</f>
        <v>0.53045101811495987</v>
      </c>
      <c r="X2083" s="60">
        <f t="array" aca="1" ref="X2083:X2086" ca="1">TRANSPOSE(OFFSET($L$3, MATCH($R2083 &amp; "/" &amp; X$2, $P$3:$P$5002, 0) - 1, 0, 1, $E$1))</f>
        <v>0.46465512983793122</v>
      </c>
      <c r="Y2083" s="52">
        <f ca="1">$B$11 * EXP(($E$3 - $C$11^2/2) * Y$2 + $C$11*SQRT(Y$2)*T2083)</f>
        <v>85.231421939782393</v>
      </c>
      <c r="Z2083" s="52">
        <f ca="1">Y2083 * EXP(($E$3 - $C$11^2/2) * (Z$2-Y$2) + $C$11*SQRT(Z$2-Y$2)*U2083)</f>
        <v>82.672833167956441</v>
      </c>
      <c r="AA2083" s="52">
        <f ca="1">Z2083 * EXP(($E$3 - $C$11^2/2) * (AA$2-Z$2) + $C$11*SQRT(AA$2-Z$2)*V2083)</f>
        <v>85.762970810393611</v>
      </c>
      <c r="AB2083" s="52">
        <f ca="1">AA2083 * EXP(($E$3 - $C$11^2/2) * (AB$2-AA$2) + $C$11*SQRT(AB$2-AA$2)*W2083)</f>
        <v>101.06083306856615</v>
      </c>
      <c r="AC2083" s="52">
        <f ca="1">AB2083 * EXP(($E$3 - $C$11^2/2) * (AC$2-AB$2) + $C$11*SQRT(AC$2-AB$2)*X2083)</f>
        <v>116.75984075136218</v>
      </c>
      <c r="AD2083" s="47"/>
      <c r="AE2083" s="3" t="s">
        <v>69</v>
      </c>
      <c r="AF2083" s="20" cm="1">
        <f t="array" aca="1" ref="AF2083" ca="1">MIN(Y2083:Y2086 / $D$11:$D$14)</f>
        <v>0.6760192388914974</v>
      </c>
      <c r="AG2083" s="20" cm="1">
        <f t="array" aca="1" ref="AG2083" ca="1">MIN(Z2083:Z2086 / $D$11:$D$14)</f>
        <v>0.54330166602666563</v>
      </c>
      <c r="AH2083" s="20" cm="1">
        <f t="array" aca="1" ref="AH2083" ca="1">MIN(AA2083:AA2086 / $D$11:$D$14)</f>
        <v>0.40075881897526427</v>
      </c>
      <c r="AI2083" s="20" cm="1">
        <f t="array" aca="1" ref="AI2083" ca="1">MIN(AB2083:AB2086 / $D$11:$D$14)</f>
        <v>0.40742221239431464</v>
      </c>
      <c r="AJ2083" s="20" cm="1">
        <f t="array" aca="1" ref="AJ2083" ca="1">MIN(AC2083:AC2086 / $D$11:$D$14)</f>
        <v>0.58710301595508008</v>
      </c>
      <c r="AK2083" s="72">
        <f t="array" aca="1" ref="AK2083" ca="1">SUMPRODUCT(AF2084:AJ2084, EXP(-$E$3*$AF$2:$AJ$2))</f>
        <v>77880.078307140488</v>
      </c>
      <c r="AL2083" s="70">
        <f ca="1">MAX(AC2084 - $D$11, 0) * EXP(-$E$2*$E$3)</f>
        <v>0</v>
      </c>
    </row>
    <row r="2084" spans="7:38" ht="14.55" customHeight="1" x14ac:dyDescent="0.3">
      <c r="G2084" s="3">
        <v>2082</v>
      </c>
      <c r="H2084" s="58">
        <v>0.13200728252629812</v>
      </c>
      <c r="I2084" s="58">
        <v>-0.68827556326204842</v>
      </c>
      <c r="J2084" s="58">
        <v>-0.61055001511409424</v>
      </c>
      <c r="K2084" s="59">
        <v>-0.48609718422980508</v>
      </c>
      <c r="L2084" s="60">
        <f t="array" ref="L2084:O2084">TRANSPOSE(MMULT(Option!$B$25:$E$28, TRANSPOSE(H2084:K2084)))</f>
        <v>0.13200728252629812</v>
      </c>
      <c r="M2084" s="60">
        <v>-0.57801206051682152</v>
      </c>
      <c r="N2084" s="60">
        <v>-0.66368216042843631</v>
      </c>
      <c r="O2084" s="60">
        <v>-0.6628658565775073</v>
      </c>
      <c r="P2084" s="56" t="str">
        <f t="shared" si="2591"/>
        <v>417/2</v>
      </c>
      <c r="R2084" s="80"/>
      <c r="S2084" s="3" t="s">
        <v>29</v>
      </c>
      <c r="T2084" s="60">
        <f ca="1"/>
        <v>2.7788055789649463E-2</v>
      </c>
      <c r="U2084" s="60">
        <f ca="1"/>
        <v>-0.39408684711406949</v>
      </c>
      <c r="V2084" s="60">
        <f ca="1"/>
        <v>-0.33090442290121069</v>
      </c>
      <c r="W2084" s="60">
        <f ca="1"/>
        <v>-1.0341645713469623</v>
      </c>
      <c r="X2084" s="60">
        <f ca="1"/>
        <v>0.67210815478426056</v>
      </c>
      <c r="Y2084" s="52">
        <f ca="1">$B$12 * EXP(($E$3 - $C$12^2/2) * Y$2 + $C$12*SQRT(Y$2)*T2084)</f>
        <v>101.34257434000715</v>
      </c>
      <c r="Z2084" s="52">
        <f ca="1">Y2084 * EXP(($E$3 - $C$12^2/2) * (Z$2-Y$2) + $C$12*SQRT(Z$2-Y$2)*U2084)</f>
        <v>90.49372837590299</v>
      </c>
      <c r="AA2084" s="52">
        <f ca="1">Z2084 * EXP(($E$3 - $C$12^2/2) * (AA$2-Z$2) + $C$12*SQRT(AA$2-Z$2)*V2084)</f>
        <v>82.352533544689763</v>
      </c>
      <c r="AB2084" s="52">
        <f ca="1">AA2084 * EXP(($E$3 - $C$12^2/2) * (AB$2-AA$2) + $C$12*SQRT(AB$2-AA$2)*W2084)</f>
        <v>60.688841467394234</v>
      </c>
      <c r="AC2084" s="52">
        <f ca="1">AB2084 * EXP(($E$3 - $C$12^2/2) * (AC$2-AB$2) + $C$12*SQRT(AC$2-AB$2)*X2084)</f>
        <v>74.618785864766878</v>
      </c>
      <c r="AD2084" s="47"/>
      <c r="AE2084" s="3" t="s">
        <v>47</v>
      </c>
      <c r="AF2084" s="64">
        <f t="shared" ref="AF2084" ca="1" si="2632">($B$5*AF2086 + (1 + $B$6)*AF2085)*$B$2</f>
        <v>0</v>
      </c>
      <c r="AG2084" s="64">
        <f t="shared" ref="AG2084" ca="1" si="2633">($B$5*AG2086 + (1 + $B$6)*AG2085)*$B$2</f>
        <v>0</v>
      </c>
      <c r="AH2084" s="64">
        <f t="shared" ref="AH2084" ca="1" si="2634">($B$5*AH2086 + (1 + $B$6)*AH2085)*$B$2</f>
        <v>0</v>
      </c>
      <c r="AI2084" s="64">
        <f t="shared" ref="AI2084" ca="1" si="2635">($B$5*AI2086 + (1 + $B$6)*AI2085)*$B$2</f>
        <v>0</v>
      </c>
      <c r="AJ2084" s="64" cm="1">
        <f t="array" aca="1" ref="AJ2084" ca="1">($B$5*AJ2086 + (1 + $B$6)*AJ2085 + AND(NOT(AF2085:AJ2085)))*$B$2</f>
        <v>100000</v>
      </c>
      <c r="AK2084" s="73"/>
      <c r="AL2084" s="70"/>
    </row>
    <row r="2085" spans="7:38" ht="14.55" customHeight="1" x14ac:dyDescent="0.3">
      <c r="G2085" s="3">
        <v>2083</v>
      </c>
      <c r="H2085" s="58">
        <v>7.5831986238184034E-3</v>
      </c>
      <c r="I2085" s="58">
        <v>7.7393289481310176E-2</v>
      </c>
      <c r="J2085" s="58">
        <v>-0.24663518918670688</v>
      </c>
      <c r="K2085" s="59">
        <v>0.45921357679081704</v>
      </c>
      <c r="L2085" s="60">
        <f t="array" ref="L2085:O2085">TRANSPOSE(MMULT(Option!$B$25:$E$28, TRANSPOSE(H2085:K2085)))</f>
        <v>7.5831986238184034E-3</v>
      </c>
      <c r="M2085" s="60">
        <v>7.3965400915474058E-2</v>
      </c>
      <c r="N2085" s="60">
        <v>-0.193322569338715</v>
      </c>
      <c r="O2085" s="60">
        <v>0.36840835318848902</v>
      </c>
      <c r="P2085" s="56" t="str">
        <f t="shared" si="2591"/>
        <v>417/3</v>
      </c>
      <c r="R2085" s="80"/>
      <c r="S2085" s="3" t="s">
        <v>31</v>
      </c>
      <c r="T2085" s="60">
        <f ca="1"/>
        <v>0.4611446724855055</v>
      </c>
      <c r="U2085" s="60">
        <f ca="1"/>
        <v>-0.61715658126726214</v>
      </c>
      <c r="V2085" s="60">
        <f ca="1"/>
        <v>-1.2955725277795511</v>
      </c>
      <c r="W2085" s="60">
        <f ca="1"/>
        <v>-0.28619532458871588</v>
      </c>
      <c r="X2085" s="60">
        <f ca="1"/>
        <v>0.41742618127179332</v>
      </c>
      <c r="Y2085" s="52">
        <f ca="1">$B$13 * EXP(($E$3 - $C$13^2/2) * Y$2 + $C$13*SQRT(Y$2)*T2085)</f>
        <v>115.41260625283547</v>
      </c>
      <c r="Z2085" s="52">
        <f ca="1">Y2085 * EXP(($E$3 - $C$13^2/2) * (Z$2-Y$2) + $C$13*SQRT(Z$2-Y$2)*U2085)</f>
        <v>96.386544630580687</v>
      </c>
      <c r="AA2085" s="52">
        <f ca="1">Z2085 * EXP(($E$3 - $C$13^2/2) * (AA$2-Z$2) + $C$13*SQRT(AA$2-Z$2)*V2085)</f>
        <v>65.673457932858042</v>
      </c>
      <c r="AB2085" s="52">
        <f ca="1">AA2085 * EXP(($E$3 - $C$13^2/2) * (AB$2-AA$2) + $C$13*SQRT(AB$2-AA$2)*W2085)</f>
        <v>60.572213065333095</v>
      </c>
      <c r="AC2085" s="52">
        <f ca="1">AB2085 * EXP(($E$3 - $C$13^2/2) * (AC$2-AB$2) + $C$13*SQRT(AC$2-AB$2)*X2085)</f>
        <v>68.997074974488172</v>
      </c>
      <c r="AD2085" s="47"/>
      <c r="AE2085" s="3" t="s">
        <v>46</v>
      </c>
      <c r="AF2085" s="52" t="b">
        <f t="shared" ref="AF2085" ca="1" si="2636">AF2083 &gt;= $B$4</f>
        <v>0</v>
      </c>
      <c r="AG2085" s="52" t="b">
        <f t="array" aca="1" ref="AG2085" ca="1">AND(AG2083 &gt;= $B$4, NOT(OR($AF2085:AF2085)))</f>
        <v>0</v>
      </c>
      <c r="AH2085" s="52" t="b">
        <f t="array" aca="1" ref="AH2085" ca="1">AND(AH2083 &gt;= $B$4, NOT(OR($AF2085:AG2085)))</f>
        <v>0</v>
      </c>
      <c r="AI2085" s="52" t="b">
        <f t="array" aca="1" ref="AI2085" ca="1">AND(AI2083 &gt;= $B$4, NOT(OR($AF2085:AH2085)))</f>
        <v>0</v>
      </c>
      <c r="AJ2085" s="52" t="b">
        <f t="array" aca="1" ref="AJ2085" ca="1">AND(AJ2083 &gt;= $B$4, NOT(OR($AF2085:AI2085)))</f>
        <v>0</v>
      </c>
      <c r="AK2085" s="73"/>
      <c r="AL2085" s="70"/>
    </row>
    <row r="2086" spans="7:38" ht="14.55" customHeight="1" x14ac:dyDescent="0.3">
      <c r="G2086" s="3">
        <v>2084</v>
      </c>
      <c r="H2086" s="58">
        <v>4.2102150270327571E-2</v>
      </c>
      <c r="I2086" s="58">
        <v>-1.7983062452390859</v>
      </c>
      <c r="J2086" s="58">
        <v>1.0677544558415135</v>
      </c>
      <c r="K2086" s="59">
        <v>-1.0535300904655696</v>
      </c>
      <c r="L2086" s="60">
        <f t="array" ref="L2086:O2086">TRANSPOSE(MMULT(Option!$B$25:$E$28, TRANSPOSE(H2086:K2086)))</f>
        <v>4.2102150270327571E-2</v>
      </c>
      <c r="M2086" s="60">
        <v>-1.6313340381958552</v>
      </c>
      <c r="N2086" s="60">
        <v>0.48375323251916102</v>
      </c>
      <c r="O2086" s="60">
        <v>-1.1478511928004607</v>
      </c>
      <c r="P2086" s="56" t="str">
        <f t="shared" si="2591"/>
        <v>417/4</v>
      </c>
      <c r="R2086" s="80"/>
      <c r="S2086" s="3" t="s">
        <v>30</v>
      </c>
      <c r="T2086" s="60">
        <f ca="1"/>
        <v>-1.3217791448182783</v>
      </c>
      <c r="U2086" s="60">
        <f ca="1"/>
        <v>-0.7451893849633433</v>
      </c>
      <c r="V2086" s="60">
        <f ca="1"/>
        <v>-1.0310164087451366</v>
      </c>
      <c r="W2086" s="60">
        <f ca="1"/>
        <v>3.8300757350408554E-2</v>
      </c>
      <c r="X2086" s="60">
        <f ca="1"/>
        <v>1.201167584886111</v>
      </c>
      <c r="Y2086" s="52">
        <f ca="1">$B$14 * EXP(($E$3 - $C$14^2/2) * Y$2 + $C$14*SQRT(Y$2)*T2086)</f>
        <v>67.601923889149745</v>
      </c>
      <c r="Z2086" s="52">
        <f ca="1">Y2086 * EXP(($E$3 - $C$14^2/2) * (Z$2-Y$2) + $C$14*SQRT(Z$2-Y$2)*U2086)</f>
        <v>54.330166602666559</v>
      </c>
      <c r="AA2086" s="52">
        <f ca="1">Z2086 * EXP(($E$3 - $C$14^2/2) * (AA$2-Z$2) + $C$14*SQRT(AA$2-Z$2)*V2086)</f>
        <v>40.075881897526429</v>
      </c>
      <c r="AB2086" s="52">
        <f ca="1">AA2086 * EXP(($E$3 - $C$14^2/2) * (AB$2-AA$2) + $C$14*SQRT(AB$2-AA$2)*W2086)</f>
        <v>40.742221239431466</v>
      </c>
      <c r="AC2086" s="52">
        <f ca="1">AB2086 * EXP(($E$3 - $C$14^2/2) * (AC$2-AB$2) + $C$14*SQRT(AC$2-AB$2)*X2086)</f>
        <v>58.710301595508007</v>
      </c>
      <c r="AD2086" s="47"/>
      <c r="AE2086" s="3" t="s">
        <v>68</v>
      </c>
      <c r="AF2086" s="52" t="b">
        <f ca="1">AND(AF2083&gt;$B$3, NOT(OR($AF2085:AF2085)))</f>
        <v>0</v>
      </c>
      <c r="AG2086" s="52" t="b">
        <f ca="1">AND(AG2083&gt;$B$3, NOT(OR($AF2085:AG2085)))</f>
        <v>0</v>
      </c>
      <c r="AH2086" s="52" t="b">
        <f ca="1">AND(AH2083&gt;$B$3, NOT(OR($AF2085:AH2085)))</f>
        <v>0</v>
      </c>
      <c r="AI2086" s="52" t="b">
        <f ca="1">AND(AI2083&gt;$B$3, NOT(OR($AF2085:AI2085)))</f>
        <v>0</v>
      </c>
      <c r="AJ2086" s="52" t="b">
        <f ca="1">AND(AJ2083&gt;$B$3, NOT(OR($AF2085:AJ2085)))</f>
        <v>0</v>
      </c>
      <c r="AK2086" s="74"/>
      <c r="AL2086" s="70"/>
    </row>
    <row r="2087" spans="7:38" ht="14.55" customHeight="1" x14ac:dyDescent="0.3">
      <c r="G2087" s="3">
        <v>2085</v>
      </c>
      <c r="H2087" s="58">
        <v>1.5058741840533001</v>
      </c>
      <c r="I2087" s="58">
        <v>0.56247116762803406</v>
      </c>
      <c r="J2087" s="58">
        <v>-0.9552135196491609</v>
      </c>
      <c r="K2087" s="59">
        <v>-0.6077689431253479</v>
      </c>
      <c r="L2087" s="60">
        <f t="array" ref="L2087:O2087">TRANSPOSE(MMULT(Option!$B$25:$E$28, TRANSPOSE(H2087:K2087)))</f>
        <v>1.5058741840533001</v>
      </c>
      <c r="M2087" s="60">
        <v>1.1178630139984522</v>
      </c>
      <c r="N2087" s="60">
        <v>-8.9334449712979214E-2</v>
      </c>
      <c r="O2087" s="60">
        <v>4.2738382172976763E-2</v>
      </c>
      <c r="P2087" s="56" t="str">
        <f t="shared" si="2591"/>
        <v>417/5</v>
      </c>
      <c r="R2087" s="80">
        <v>522</v>
      </c>
      <c r="S2087" s="3" t="s">
        <v>28</v>
      </c>
      <c r="T2087" s="60">
        <f t="array" aca="1" ref="T2087:T2090" ca="1">TRANSPOSE(OFFSET($L$3, MATCH($R2087 &amp; "/" &amp; T$2, $P$3:$P$5002, 0) - 1, 0, 1, $E$1))</f>
        <v>1.7146242903979727</v>
      </c>
      <c r="U2087" s="60">
        <f t="array" aca="1" ref="U2087:U2090" ca="1">TRANSPOSE(OFFSET($L$3, MATCH($R2087 &amp; "/" &amp; U$2, $P$3:$P$5002, 0) - 1, 0, 1, $E$1))</f>
        <v>0.74284827938172537</v>
      </c>
      <c r="V2087" s="60">
        <f t="array" aca="1" ref="V2087:V2090" ca="1">TRANSPOSE(OFFSET($L$3, MATCH($R2087 &amp; "/" &amp; V$2, $P$3:$P$5002, 0) - 1, 0, 1, $E$1))</f>
        <v>-0.18714599861820677</v>
      </c>
      <c r="W2087" s="60">
        <f t="array" aca="1" ref="W2087:W2090" ca="1">TRANSPOSE(OFFSET($L$3, MATCH($R2087 &amp; "/" &amp; W$2, $P$3:$P$5002, 0) - 1, 0, 1, $E$1))</f>
        <v>1.0316264860154636</v>
      </c>
      <c r="X2087" s="60">
        <f t="array" aca="1" ref="X2087:X2090" ca="1">TRANSPOSE(OFFSET($L$3, MATCH($R2087 &amp; "/" &amp; X$2, $P$3:$P$5002, 0) - 1, 0, 1, $E$1))</f>
        <v>0.25039376364373189</v>
      </c>
      <c r="Y2087" s="52">
        <f ca="1">$B$11 * EXP(($E$3 - $C$11^2/2) * Y$2 + $C$11*SQRT(Y$2)*T2087)</f>
        <v>168.09973653588517</v>
      </c>
      <c r="Z2087" s="52">
        <f ca="1">Y2087 * EXP(($E$3 - $C$11^2/2) * (Z$2-Y$2) + $C$11*SQRT(Z$2-Y$2)*U2087)</f>
        <v>211.11688911206986</v>
      </c>
      <c r="AA2087" s="52">
        <f ca="1">Z2087 * EXP(($E$3 - $C$11^2/2) * (AA$2-Z$2) + $C$11*SQRT(AA$2-Z$2)*V2087)</f>
        <v>200.59102973139451</v>
      </c>
      <c r="AB2087" s="52">
        <f ca="1">AA2087 * EXP(($E$3 - $C$11^2/2) * (AB$2-AA$2) + $C$11*SQRT(AB$2-AA$2)*W2087)</f>
        <v>274.72101811201219</v>
      </c>
      <c r="AC2087" s="52">
        <f ca="1">AB2087 * EXP(($E$3 - $C$11^2/2) * (AC$2-AB$2) + $C$11*SQRT(AC$2-AB$2)*X2087)</f>
        <v>297.6368836377813</v>
      </c>
      <c r="AD2087" s="47"/>
      <c r="AE2087" s="3" t="s">
        <v>69</v>
      </c>
      <c r="AF2087" s="20" cm="1">
        <f t="array" aca="1" ref="AF2087" ca="1">MIN(Y2087:Y2090 / $D$11:$D$14)</f>
        <v>1.1044814685700362</v>
      </c>
      <c r="AG2087" s="20" cm="1">
        <f t="array" aca="1" ref="AG2087" ca="1">MIN(Z2087:Z2090 / $D$11:$D$14)</f>
        <v>0.75494818347528581</v>
      </c>
      <c r="AH2087" s="20" cm="1">
        <f t="array" aca="1" ref="AH2087" ca="1">MIN(AA2087:AA2090 / $D$11:$D$14)</f>
        <v>0.85613022497833802</v>
      </c>
      <c r="AI2087" s="20" cm="1">
        <f t="array" aca="1" ref="AI2087" ca="1">MIN(AB2087:AB2090 / $D$11:$D$14)</f>
        <v>0.79914476358696229</v>
      </c>
      <c r="AJ2087" s="20" cm="1">
        <f t="array" aca="1" ref="AJ2087" ca="1">MIN(AC2087:AC2090 / $D$11:$D$14)</f>
        <v>0.82892568843296033</v>
      </c>
      <c r="AK2087" s="72">
        <f t="array" aca="1" ref="AK2087" ca="1">SUMPRODUCT(AF2088:AJ2088, EXP(-$E$3*$AF$2:$AJ$2))</f>
        <v>116741.15106709812</v>
      </c>
      <c r="AL2087" s="70">
        <f ca="1">MAX(AC2088 - $D$11, 0) * EXP(-$E$2*$E$3)</f>
        <v>0</v>
      </c>
    </row>
    <row r="2088" spans="7:38" ht="14.55" customHeight="1" x14ac:dyDescent="0.3">
      <c r="G2088" s="3">
        <v>2086</v>
      </c>
      <c r="H2088" s="58">
        <v>0.84227918226182275</v>
      </c>
      <c r="I2088" s="58">
        <v>0.49320501388400867</v>
      </c>
      <c r="J2088" s="58">
        <v>1.3485169661394409</v>
      </c>
      <c r="K2088" s="59">
        <v>-1.0903384028643353</v>
      </c>
      <c r="L2088" s="60">
        <f t="array" ref="L2088:O2088">TRANSPOSE(MMULT(Option!$B$25:$E$28, TRANSPOSE(H2088:K2088)))</f>
        <v>0.84227918226182275</v>
      </c>
      <c r="M2088" s="60">
        <v>0.78894153475577222</v>
      </c>
      <c r="N2088" s="60">
        <v>1.6504790870700607</v>
      </c>
      <c r="O2088" s="60">
        <v>-0.20444340181892073</v>
      </c>
      <c r="P2088" s="56" t="str">
        <f t="shared" si="2591"/>
        <v>418/1</v>
      </c>
      <c r="R2088" s="80"/>
      <c r="S2088" s="3" t="s">
        <v>29</v>
      </c>
      <c r="T2088" s="60">
        <f ca="1"/>
        <v>0.33692439532730661</v>
      </c>
      <c r="U2088" s="60">
        <f ca="1"/>
        <v>-0.36865127903357631</v>
      </c>
      <c r="V2088" s="60">
        <f ca="1"/>
        <v>-9.222096462557651E-2</v>
      </c>
      <c r="W2088" s="60">
        <f ca="1"/>
        <v>-0.69009604722564555</v>
      </c>
      <c r="X2088" s="60">
        <f ca="1"/>
        <v>0.10529466931335975</v>
      </c>
      <c r="Y2088" s="52">
        <f ca="1">$B$12 * EXP(($E$3 - $C$12^2/2) * Y$2 + $C$12*SQRT(Y$2)*T2088)</f>
        <v>111.19078443388747</v>
      </c>
      <c r="Z2088" s="52">
        <f ca="1">Y2088 * EXP(($E$3 - $C$12^2/2) * (Z$2-Y$2) + $C$12*SQRT(Z$2-Y$2)*U2088)</f>
        <v>100.04820510373953</v>
      </c>
      <c r="AA2088" s="52">
        <f ca="1">Z2088 * EXP(($E$3 - $C$12^2/2) * (AA$2-Z$2) + $C$12*SQRT(AA$2-Z$2)*V2088)</f>
        <v>97.805990868473302</v>
      </c>
      <c r="AB2088" s="52">
        <f ca="1">AA2088 * EXP(($E$3 - $C$12^2/2) * (AB$2-AA$2) + $C$12*SQRT(AB$2-AA$2)*W2088)</f>
        <v>79.914476358696234</v>
      </c>
      <c r="AC2088" s="52">
        <f ca="1">AB2088 * EXP(($E$3 - $C$12^2/2) * (AC$2-AB$2) + $C$12*SQRT(AC$2-AB$2)*X2088)</f>
        <v>82.892568843296033</v>
      </c>
      <c r="AD2088" s="47"/>
      <c r="AE2088" s="3" t="s">
        <v>47</v>
      </c>
      <c r="AF2088" s="64">
        <f t="shared" ref="AF2088" ca="1" si="2637">($B$5*AF2090 + (1 + $B$6)*AF2089)*$B$2</f>
        <v>15000</v>
      </c>
      <c r="AG2088" s="64">
        <f t="shared" ref="AG2088" ca="1" si="2638">($B$5*AG2090 + (1 + $B$6)*AG2089)*$B$2</f>
        <v>0</v>
      </c>
      <c r="AH2088" s="64">
        <f t="shared" ref="AH2088" ca="1" si="2639">($B$5*AH2090 + (1 + $B$6)*AH2089)*$B$2</f>
        <v>15000</v>
      </c>
      <c r="AI2088" s="64">
        <f t="shared" ref="AI2088" ca="1" si="2640">($B$5*AI2090 + (1 + $B$6)*AI2089)*$B$2</f>
        <v>0</v>
      </c>
      <c r="AJ2088" s="64" cm="1">
        <f t="array" aca="1" ref="AJ2088" ca="1">($B$5*AJ2090 + (1 + $B$6)*AJ2089 + AND(NOT(AF2089:AJ2089)))*$B$2</f>
        <v>114999.99999999999</v>
      </c>
      <c r="AK2088" s="73"/>
      <c r="AL2088" s="70"/>
    </row>
    <row r="2089" spans="7:38" ht="14.55" customHeight="1" x14ac:dyDescent="0.3">
      <c r="G2089" s="3">
        <v>2087</v>
      </c>
      <c r="H2089" s="58">
        <v>1.1622984869180855</v>
      </c>
      <c r="I2089" s="58">
        <v>-1.69312276967881</v>
      </c>
      <c r="J2089" s="58">
        <v>0.31593215145064418</v>
      </c>
      <c r="K2089" s="59">
        <v>0.8433660635428335</v>
      </c>
      <c r="L2089" s="60">
        <f t="array" ref="L2089:O2089">TRANSPOSE(MMULT(Option!$B$25:$E$28, TRANSPOSE(H2089:K2089)))</f>
        <v>1.1622984869180855</v>
      </c>
      <c r="M2089" s="60">
        <v>-1.0868532558140518</v>
      </c>
      <c r="N2089" s="60">
        <v>0.29904216899816188</v>
      </c>
      <c r="O2089" s="60">
        <v>0.80543497125566366</v>
      </c>
      <c r="P2089" s="56" t="str">
        <f t="shared" si="2591"/>
        <v>418/2</v>
      </c>
      <c r="R2089" s="80"/>
      <c r="S2089" s="3" t="s">
        <v>31</v>
      </c>
      <c r="T2089" s="60">
        <f ca="1"/>
        <v>0.31458655206839475</v>
      </c>
      <c r="U2089" s="60">
        <f ca="1"/>
        <v>-1.2849404295580615</v>
      </c>
      <c r="V2089" s="60">
        <f ca="1"/>
        <v>0.40257793606549275</v>
      </c>
      <c r="W2089" s="60">
        <f ca="1"/>
        <v>0.40029260949295004</v>
      </c>
      <c r="X2089" s="60">
        <f ca="1"/>
        <v>-3.3466799716014642E-2</v>
      </c>
      <c r="Y2089" s="52">
        <f ca="1">$B$13 * EXP(($E$3 - $C$13^2/2) * Y$2 + $C$13*SQRT(Y$2)*T2089)</f>
        <v>110.44814685700362</v>
      </c>
      <c r="Z2089" s="52">
        <f ca="1">Y2089 * EXP(($E$3 - $C$13^2/2) * (Z$2-Y$2) + $C$13*SQRT(Z$2-Y$2)*U2089)</f>
        <v>75.494818347528579</v>
      </c>
      <c r="AA2089" s="52">
        <f ca="1">Z2089 * EXP(($E$3 - $C$13^2/2) * (AA$2-Z$2) + $C$13*SQRT(AA$2-Z$2)*V2089)</f>
        <v>85.613022497833796</v>
      </c>
      <c r="AB2089" s="52">
        <f ca="1">AA2089 * EXP(($E$3 - $C$13^2/2) * (AB$2-AA$2) + $C$13*SQRT(AB$2-AA$2)*W2089)</f>
        <v>97.020780392400837</v>
      </c>
      <c r="AC2089" s="52">
        <f ca="1">AB2089 * EXP(($E$3 - $C$13^2/2) * (AC$2-AB$2) + $C$13*SQRT(AC$2-AB$2)*X2089)</f>
        <v>96.533021980093991</v>
      </c>
      <c r="AD2089" s="47"/>
      <c r="AE2089" s="3" t="s">
        <v>46</v>
      </c>
      <c r="AF2089" s="52" t="b">
        <f t="shared" ref="AF2089" ca="1" si="2641">AF2087 &gt;= $B$4</f>
        <v>0</v>
      </c>
      <c r="AG2089" s="52" t="b">
        <f t="array" aca="1" ref="AG2089" ca="1">AND(AG2087 &gt;= $B$4, NOT(OR($AF2089:AF2089)))</f>
        <v>0</v>
      </c>
      <c r="AH2089" s="52" t="b">
        <f t="array" aca="1" ref="AH2089" ca="1">AND(AH2087 &gt;= $B$4, NOT(OR($AF2089:AG2089)))</f>
        <v>0</v>
      </c>
      <c r="AI2089" s="52" t="b">
        <f t="array" aca="1" ref="AI2089" ca="1">AND(AI2087 &gt;= $B$4, NOT(OR($AF2089:AH2089)))</f>
        <v>0</v>
      </c>
      <c r="AJ2089" s="52" t="b">
        <f t="array" aca="1" ref="AJ2089" ca="1">AND(AJ2087 &gt;= $B$4, NOT(OR($AF2089:AI2089)))</f>
        <v>0</v>
      </c>
      <c r="AK2089" s="73"/>
      <c r="AL2089" s="70"/>
    </row>
    <row r="2090" spans="7:38" ht="14.55" customHeight="1" x14ac:dyDescent="0.3">
      <c r="G2090" s="3">
        <v>2088</v>
      </c>
      <c r="H2090" s="58">
        <v>-0.35212957069272066</v>
      </c>
      <c r="I2090" s="58">
        <v>2.2778736515161722</v>
      </c>
      <c r="J2090" s="58">
        <v>-0.5216719080378226</v>
      </c>
      <c r="K2090" s="59">
        <v>-1.1350793558639116</v>
      </c>
      <c r="L2090" s="60">
        <f t="array" ref="L2090:O2090">TRANSPOSE(MMULT(Option!$B$25:$E$28, TRANSPOSE(H2090:K2090)))</f>
        <v>-0.35212957069272066</v>
      </c>
      <c r="M2090" s="60">
        <v>1.9468538580465755</v>
      </c>
      <c r="N2090" s="60">
        <v>-2.5541771258504875E-3</v>
      </c>
      <c r="O2090" s="60">
        <v>-0.61820830803688875</v>
      </c>
      <c r="P2090" s="56" t="str">
        <f t="shared" si="2591"/>
        <v>418/3</v>
      </c>
      <c r="R2090" s="80"/>
      <c r="S2090" s="3" t="s">
        <v>30</v>
      </c>
      <c r="T2090" s="60">
        <f ca="1"/>
        <v>1.050586369278145</v>
      </c>
      <c r="U2090" s="60">
        <f ca="1"/>
        <v>-1.0191103457961441</v>
      </c>
      <c r="V2090" s="60">
        <f ca="1"/>
        <v>0.56434205324515285</v>
      </c>
      <c r="W2090" s="60">
        <f ca="1"/>
        <v>0.20052817204974221</v>
      </c>
      <c r="X2090" s="60">
        <f ca="1"/>
        <v>-0.7023861037211192</v>
      </c>
      <c r="Y2090" s="52">
        <f ca="1">$B$14 * EXP(($E$3 - $C$14^2/2) * Y$2 + $C$14*SQRT(Y$2)*T2090)</f>
        <v>137.73700372684692</v>
      </c>
      <c r="Z2090" s="52">
        <f ca="1">Y2090 * EXP(($E$3 - $C$14^2/2) * (Z$2-Y$2) + $C$14*SQRT(Z$2-Y$2)*U2090)</f>
        <v>101.9633049365483</v>
      </c>
      <c r="AA2090" s="52">
        <f ca="1">Z2090 * EXP(($E$3 - $C$14^2/2) * (AA$2-Z$2) + $C$14*SQRT(AA$2-Z$2)*V2090)</f>
        <v>121.37872413279497</v>
      </c>
      <c r="AB2090" s="52">
        <f ca="1">AA2090 * EXP(($E$3 - $C$14^2/2) * (AB$2-AA$2) + $C$14*SQRT(AB$2-AA$2)*W2090)</f>
        <v>129.55092675388431</v>
      </c>
      <c r="AC2090" s="52">
        <f ca="1">AB2090 * EXP(($E$3 - $C$14^2/2) * (AC$2-AB$2) + $C$14*SQRT(AC$2-AB$2)*X2090)</f>
        <v>105.46279424216486</v>
      </c>
      <c r="AD2090" s="47"/>
      <c r="AE2090" s="3" t="s">
        <v>68</v>
      </c>
      <c r="AF2090" s="52" t="b">
        <f ca="1">AND(AF2087&gt;$B$3, NOT(OR($AF2089:AF2089)))</f>
        <v>1</v>
      </c>
      <c r="AG2090" s="52" t="b">
        <f ca="1">AND(AG2087&gt;$B$3, NOT(OR($AF2089:AG2089)))</f>
        <v>0</v>
      </c>
      <c r="AH2090" s="52" t="b">
        <f ca="1">AND(AH2087&gt;$B$3, NOT(OR($AF2089:AH2089)))</f>
        <v>1</v>
      </c>
      <c r="AI2090" s="52" t="b">
        <f ca="1">AND(AI2087&gt;$B$3, NOT(OR($AF2089:AI2089)))</f>
        <v>0</v>
      </c>
      <c r="AJ2090" s="52" t="b">
        <f ca="1">AND(AJ2087&gt;$B$3, NOT(OR($AF2089:AJ2089)))</f>
        <v>1</v>
      </c>
      <c r="AK2090" s="74"/>
      <c r="AL2090" s="70"/>
    </row>
    <row r="2091" spans="7:38" ht="14.55" customHeight="1" x14ac:dyDescent="0.3">
      <c r="G2091" s="3">
        <v>2089</v>
      </c>
      <c r="H2091" s="58">
        <v>1.5896012569102791</v>
      </c>
      <c r="I2091" s="58">
        <v>0.36127785951656793</v>
      </c>
      <c r="J2091" s="58">
        <v>-0.45704614119724463</v>
      </c>
      <c r="K2091" s="59">
        <v>-1.5214789208566148</v>
      </c>
      <c r="L2091" s="60">
        <f t="array" ref="L2091:O2091">TRANSPOSE(MMULT(Option!$B$25:$E$28, TRANSPOSE(H2091:K2091)))</f>
        <v>1.5896012569102791</v>
      </c>
      <c r="M2091" s="60">
        <v>0.96695713039337061</v>
      </c>
      <c r="N2091" s="60">
        <v>0.32901702723361553</v>
      </c>
      <c r="O2091" s="60">
        <v>-0.66167772578769535</v>
      </c>
      <c r="P2091" s="56" t="str">
        <f t="shared" si="2591"/>
        <v>418/4</v>
      </c>
      <c r="R2091" s="80">
        <v>523</v>
      </c>
      <c r="S2091" s="3" t="s">
        <v>28</v>
      </c>
      <c r="T2091" s="60">
        <f t="array" aca="1" ref="T2091:T2094" ca="1">TRANSPOSE(OFFSET($L$3, MATCH($R2091 &amp; "/" &amp; T$2, $P$3:$P$5002, 0) - 1, 0, 1, $E$1))</f>
        <v>0.52609730745914318</v>
      </c>
      <c r="U2091" s="60">
        <f t="array" aca="1" ref="U2091:U2094" ca="1">TRANSPOSE(OFFSET($L$3, MATCH($R2091 &amp; "/" &amp; U$2, $P$3:$P$5002, 0) - 1, 0, 1, $E$1))</f>
        <v>0.11387998395532341</v>
      </c>
      <c r="V2091" s="60">
        <f t="array" aca="1" ref="V2091:V2094" ca="1">TRANSPOSE(OFFSET($L$3, MATCH($R2091 &amp; "/" &amp; V$2, $P$3:$P$5002, 0) - 1, 0, 1, $E$1))</f>
        <v>-0.77772442812206066</v>
      </c>
      <c r="W2091" s="60">
        <f t="array" aca="1" ref="W2091:W2094" ca="1">TRANSPOSE(OFFSET($L$3, MATCH($R2091 &amp; "/" &amp; W$2, $P$3:$P$5002, 0) - 1, 0, 1, $E$1))</f>
        <v>-1.4732699031317613</v>
      </c>
      <c r="X2091" s="60">
        <f t="array" aca="1" ref="X2091:X2094" ca="1">TRANSPOSE(OFFSET($L$3, MATCH($R2091 &amp; "/" &amp; X$2, $P$3:$P$5002, 0) - 1, 0, 1, $E$1))</f>
        <v>0.84171117538818485</v>
      </c>
      <c r="Y2091" s="52">
        <f ca="1">$B$11 * EXP(($E$3 - $C$11^2/2) * Y$2 + $C$11*SQRT(Y$2)*T2091)</f>
        <v>117.68356598546237</v>
      </c>
      <c r="Z2091" s="52">
        <f ca="1">Y2091 * EXP(($E$3 - $C$11^2/2) * (Z$2-Y$2) + $C$11*SQRT(Z$2-Y$2)*U2091)</f>
        <v>122.38396705826064</v>
      </c>
      <c r="AA2091" s="52">
        <f ca="1">Z2091 * EXP(($E$3 - $C$11^2/2) * (AA$2-Z$2) + $C$11*SQRT(AA$2-Z$2)*V2091)</f>
        <v>97.401931882640056</v>
      </c>
      <c r="AB2091" s="52">
        <f ca="1">AA2091 * EXP(($E$3 - $C$11^2/2) * (AB$2-AA$2) + $C$11*SQRT(AB$2-AA$2)*W2091)</f>
        <v>62.920062658674588</v>
      </c>
      <c r="AC2091" s="52">
        <f ca="1">AB2091 * EXP(($E$3 - $C$11^2/2) * (AC$2-AB$2) + $C$11*SQRT(AC$2-AB$2)*X2091)</f>
        <v>81.400256707046367</v>
      </c>
      <c r="AD2091" s="47"/>
      <c r="AE2091" s="3" t="s">
        <v>69</v>
      </c>
      <c r="AF2091" s="20" cm="1">
        <f t="array" aca="1" ref="AF2091" ca="1">MIN(Y2091:Y2094 / $D$11:$D$14)</f>
        <v>0.81936278399697771</v>
      </c>
      <c r="AG2091" s="20" cm="1">
        <f t="array" aca="1" ref="AG2091" ca="1">MIN(Z2091:Z2094 / $D$11:$D$14)</f>
        <v>1.0470538648715988</v>
      </c>
      <c r="AH2091" s="20" cm="1">
        <f t="array" aca="1" ref="AH2091" ca="1">MIN(AA2091:AA2094 / $D$11:$D$14)</f>
        <v>0.97401931882640058</v>
      </c>
      <c r="AI2091" s="20" cm="1">
        <f t="array" aca="1" ref="AI2091" ca="1">MIN(AB2091:AB2094 / $D$11:$D$14)</f>
        <v>0.62920062658674591</v>
      </c>
      <c r="AJ2091" s="20" cm="1">
        <f t="array" aca="1" ref="AJ2091" ca="1">MIN(AC2091:AC2094 / $D$11:$D$14)</f>
        <v>0.52525531196875574</v>
      </c>
      <c r="AK2091" s="72">
        <f t="array" aca="1" ref="AK2091" ca="1">SUMPRODUCT(AF2092:AJ2092, EXP(-$E$3*$AF$2:$AJ$2))</f>
        <v>118631.70059156645</v>
      </c>
      <c r="AL2091" s="70">
        <f ca="1">MAX(AC2092 - $D$11, 0) * EXP(-$E$2*$E$3)</f>
        <v>0</v>
      </c>
    </row>
    <row r="2092" spans="7:38" ht="14.55" customHeight="1" x14ac:dyDescent="0.3">
      <c r="G2092" s="3">
        <v>2090</v>
      </c>
      <c r="H2092" s="58">
        <v>0.56999292874456553</v>
      </c>
      <c r="I2092" s="58">
        <v>0.16021929590392589</v>
      </c>
      <c r="J2092" s="58">
        <v>0.66850120882974906</v>
      </c>
      <c r="K2092" s="59">
        <v>-0.82680916423713791</v>
      </c>
      <c r="L2092" s="60">
        <f t="array" ref="L2092:O2092">TRANSPOSE(MMULT(Option!$B$25:$E$28, TRANSPOSE(H2092:K2092)))</f>
        <v>0.56999292874456553</v>
      </c>
      <c r="M2092" s="60">
        <v>0.37484058175227997</v>
      </c>
      <c r="N2092" s="60">
        <v>0.85710377218734857</v>
      </c>
      <c r="O2092" s="60">
        <v>-0.30760656025669708</v>
      </c>
      <c r="P2092" s="56" t="str">
        <f t="shared" si="2591"/>
        <v>418/5</v>
      </c>
      <c r="R2092" s="80"/>
      <c r="S2092" s="3" t="s">
        <v>29</v>
      </c>
      <c r="T2092" s="60">
        <f ca="1"/>
        <v>-0.68076111167828557</v>
      </c>
      <c r="U2092" s="60">
        <f ca="1"/>
        <v>0.80069570312435756</v>
      </c>
      <c r="V2092" s="60">
        <f ca="1"/>
        <v>0.25846752009404572</v>
      </c>
      <c r="W2092" s="60">
        <f ca="1"/>
        <v>-0.96615640699987471</v>
      </c>
      <c r="X2092" s="60">
        <f ca="1"/>
        <v>-1.6418151248344419</v>
      </c>
      <c r="Y2092" s="52">
        <f ca="1">$B$12 * EXP(($E$3 - $C$12^2/2) * Y$2 + $C$12*SQRT(Y$2)*T2092)</f>
        <v>81.93627839969777</v>
      </c>
      <c r="Z2092" s="52">
        <f ca="1">Y2092 * EXP(($E$3 - $C$12^2/2) * (Z$2-Y$2) + $C$12*SQRT(Z$2-Y$2)*U2092)</f>
        <v>104.70538648715987</v>
      </c>
      <c r="AA2092" s="52">
        <f ca="1">Z2092 * EXP(($E$3 - $C$12^2/2) * (AA$2-Z$2) + $C$12*SQRT(AA$2-Z$2)*V2092)</f>
        <v>113.71448842849519</v>
      </c>
      <c r="AB2092" s="52">
        <f ca="1">AA2092 * EXP(($E$3 - $C$12^2/2) * (AB$2-AA$2) + $C$12*SQRT(AB$2-AA$2)*W2092)</f>
        <v>85.528007666641813</v>
      </c>
      <c r="AC2092" s="52">
        <f ca="1">AB2092 * EXP(($E$3 - $C$12^2/2) * (AC$2-AB$2) + $C$12*SQRT(AC$2-AB$2)*X2092)</f>
        <v>52.525531196875576</v>
      </c>
      <c r="AD2092" s="47"/>
      <c r="AE2092" s="3" t="s">
        <v>47</v>
      </c>
      <c r="AF2092" s="64">
        <f t="shared" ref="AF2092" ca="1" si="2642">($B$5*AF2094 + (1 + $B$6)*AF2093)*$B$2</f>
        <v>15000</v>
      </c>
      <c r="AG2092" s="64">
        <f t="shared" ref="AG2092" ca="1" si="2643">($B$5*AG2094 + (1 + $B$6)*AG2093)*$B$2</f>
        <v>15000</v>
      </c>
      <c r="AH2092" s="64">
        <f t="shared" ref="AH2092" ca="1" si="2644">($B$5*AH2094 + (1 + $B$6)*AH2093)*$B$2</f>
        <v>15000</v>
      </c>
      <c r="AI2092" s="64">
        <f t="shared" ref="AI2092" ca="1" si="2645">($B$5*AI2094 + (1 + $B$6)*AI2093)*$B$2</f>
        <v>0</v>
      </c>
      <c r="AJ2092" s="64" cm="1">
        <f t="array" aca="1" ref="AJ2092" ca="1">($B$5*AJ2094 + (1 + $B$6)*AJ2093 + AND(NOT(AF2093:AJ2093)))*$B$2</f>
        <v>100000</v>
      </c>
      <c r="AK2092" s="73"/>
      <c r="AL2092" s="70"/>
    </row>
    <row r="2093" spans="7:38" ht="14.55" customHeight="1" x14ac:dyDescent="0.3">
      <c r="G2093" s="3">
        <v>2091</v>
      </c>
      <c r="H2093" s="58">
        <v>0.29607554009658527</v>
      </c>
      <c r="I2093" s="58">
        <v>1.3450207732435338</v>
      </c>
      <c r="J2093" s="58">
        <v>1.6699883051693092</v>
      </c>
      <c r="K2093" s="59">
        <v>-2.100732877513638</v>
      </c>
      <c r="L2093" s="60">
        <f t="array" ref="L2093:O2093">TRANSPOSE(MMULT(Option!$B$25:$E$28, TRANSPOSE(H2093:K2093)))</f>
        <v>0.29607554009658527</v>
      </c>
      <c r="M2093" s="60">
        <v>1.3511621169739396</v>
      </c>
      <c r="N2093" s="60">
        <v>1.9374068685457122</v>
      </c>
      <c r="O2093" s="60">
        <v>-1.0023724874615776</v>
      </c>
      <c r="P2093" s="56" t="str">
        <f t="shared" si="2591"/>
        <v>419/1</v>
      </c>
      <c r="R2093" s="80"/>
      <c r="S2093" s="3" t="s">
        <v>31</v>
      </c>
      <c r="T2093" s="60">
        <f ca="1"/>
        <v>2.484097082385249E-3</v>
      </c>
      <c r="U2093" s="60">
        <f ca="1"/>
        <v>1.5890570082380306</v>
      </c>
      <c r="V2093" s="60">
        <f ca="1"/>
        <v>-1.1603487096755329</v>
      </c>
      <c r="W2093" s="60">
        <f ca="1"/>
        <v>0.55363135043203737</v>
      </c>
      <c r="X2093" s="60">
        <f ca="1"/>
        <v>-1.3124281417721255</v>
      </c>
      <c r="Y2093" s="52">
        <f ca="1">$B$13 * EXP(($E$3 - $C$13^2/2) * Y$2 + $C$13*SQRT(Y$2)*T2093)</f>
        <v>100.57617646051042</v>
      </c>
      <c r="Z2093" s="52">
        <f ca="1">Y2093 * EXP(($E$3 - $C$13^2/2) * (Z$2-Y$2) + $C$13*SQRT(Z$2-Y$2)*U2093)</f>
        <v>162.81791940789125</v>
      </c>
      <c r="AA2093" s="52">
        <f ca="1">Z2093 * EXP(($E$3 - $C$13^2/2) * (AA$2-Z$2) + $C$13*SQRT(AA$2-Z$2)*V2093)</f>
        <v>115.52973060591532</v>
      </c>
      <c r="AB2093" s="52">
        <f ca="1">AA2093 * EXP(($E$3 - $C$13^2/2) * (AB$2-AA$2) + $C$13*SQRT(AB$2-AA$2)*W2093)</f>
        <v>137.08721235300581</v>
      </c>
      <c r="AC2093" s="52">
        <f ca="1">AB2093 * EXP(($E$3 - $C$13^2/2) * (AC$2-AB$2) + $C$13*SQRT(AC$2-AB$2)*X2093)</f>
        <v>92.933935270176818</v>
      </c>
      <c r="AD2093" s="47"/>
      <c r="AE2093" s="3" t="s">
        <v>46</v>
      </c>
      <c r="AF2093" s="52" t="b">
        <f t="shared" ref="AF2093" ca="1" si="2646">AF2091 &gt;= $B$4</f>
        <v>0</v>
      </c>
      <c r="AG2093" s="52" t="b">
        <f t="array" aca="1" ref="AG2093" ca="1">AND(AG2091 &gt;= $B$4, NOT(OR($AF2093:AF2093)))</f>
        <v>0</v>
      </c>
      <c r="AH2093" s="52" t="b">
        <f t="array" aca="1" ref="AH2093" ca="1">AND(AH2091 &gt;= $B$4, NOT(OR($AF2093:AG2093)))</f>
        <v>0</v>
      </c>
      <c r="AI2093" s="52" t="b">
        <f t="array" aca="1" ref="AI2093" ca="1">AND(AI2091 &gt;= $B$4, NOT(OR($AF2093:AH2093)))</f>
        <v>0</v>
      </c>
      <c r="AJ2093" s="52" t="b">
        <f t="array" aca="1" ref="AJ2093" ca="1">AND(AJ2091 &gt;= $B$4, NOT(OR($AF2093:AI2093)))</f>
        <v>0</v>
      </c>
      <c r="AK2093" s="73"/>
      <c r="AL2093" s="70"/>
    </row>
    <row r="2094" spans="7:38" ht="14.55" customHeight="1" x14ac:dyDescent="0.3">
      <c r="G2094" s="3">
        <v>2092</v>
      </c>
      <c r="H2094" s="58">
        <v>0.76762724619174216</v>
      </c>
      <c r="I2094" s="58">
        <v>-2.585360626667534</v>
      </c>
      <c r="J2094" s="58">
        <v>0.7836178957825336</v>
      </c>
      <c r="K2094" s="59">
        <v>1.6278177657828556</v>
      </c>
      <c r="L2094" s="60">
        <f t="array" ref="L2094:O2094">TRANSPOSE(MMULT(Option!$B$25:$E$28, TRANSPOSE(H2094:K2094)))</f>
        <v>0.76762724619174216</v>
      </c>
      <c r="M2094" s="60">
        <v>-2.0624712556157911</v>
      </c>
      <c r="N2094" s="60">
        <v>0.31830405422814156</v>
      </c>
      <c r="O2094" s="60">
        <v>1.1769709742118306</v>
      </c>
      <c r="P2094" s="56" t="str">
        <f t="shared" si="2591"/>
        <v>419/2</v>
      </c>
      <c r="R2094" s="80"/>
      <c r="S2094" s="3" t="s">
        <v>30</v>
      </c>
      <c r="T2094" s="60">
        <f ca="1"/>
        <v>-0.33704096745751827</v>
      </c>
      <c r="U2094" s="60">
        <f ca="1"/>
        <v>1.0450854114254833</v>
      </c>
      <c r="V2094" s="60">
        <f ca="1"/>
        <v>-0.37940153223731088</v>
      </c>
      <c r="W2094" s="60">
        <f ca="1"/>
        <v>-0.34192824480574496</v>
      </c>
      <c r="X2094" s="60">
        <f ca="1"/>
        <v>-0.73416468264644263</v>
      </c>
      <c r="Y2094" s="52">
        <f ca="1">$B$14 * EXP(($E$3 - $C$14^2/2) * Y$2 + $C$14*SQRT(Y$2)*T2094)</f>
        <v>90.836201015604502</v>
      </c>
      <c r="Z2094" s="52">
        <f ca="1">Y2094 * EXP(($E$3 - $C$14^2/2) * (Z$2-Y$2) + $C$14*SQRT(Z$2-Y$2)*U2094)</f>
        <v>124.90875605256893</v>
      </c>
      <c r="AA2094" s="52">
        <f ca="1">Z2094 * EXP(($E$3 - $C$14^2/2) * (AA$2-Z$2) + $C$14*SQRT(AA$2-Z$2)*V2094)</f>
        <v>112.02959298865289</v>
      </c>
      <c r="AB2094" s="52">
        <f ca="1">AA2094 * EXP(($E$3 - $C$14^2/2) * (AB$2-AA$2) + $C$14*SQRT(AB$2-AA$2)*W2094)</f>
        <v>101.61433178432409</v>
      </c>
      <c r="AC2094" s="52">
        <f ca="1">AB2094 * EXP(($E$3 - $C$14^2/2) * (AC$2-AB$2) + $C$14*SQRT(AC$2-AB$2)*X2094)</f>
        <v>81.935731787157536</v>
      </c>
      <c r="AD2094" s="47"/>
      <c r="AE2094" s="3" t="s">
        <v>68</v>
      </c>
      <c r="AF2094" s="52" t="b">
        <f ca="1">AND(AF2091&gt;$B$3, NOT(OR($AF2093:AF2093)))</f>
        <v>1</v>
      </c>
      <c r="AG2094" s="52" t="b">
        <f ca="1">AND(AG2091&gt;$B$3, NOT(OR($AF2093:AG2093)))</f>
        <v>1</v>
      </c>
      <c r="AH2094" s="52" t="b">
        <f ca="1">AND(AH2091&gt;$B$3, NOT(OR($AF2093:AH2093)))</f>
        <v>1</v>
      </c>
      <c r="AI2094" s="52" t="b">
        <f ca="1">AND(AI2091&gt;$B$3, NOT(OR($AF2093:AI2093)))</f>
        <v>0</v>
      </c>
      <c r="AJ2094" s="52" t="b">
        <f ca="1">AND(AJ2091&gt;$B$3, NOT(OR($AF2093:AJ2093)))</f>
        <v>0</v>
      </c>
      <c r="AK2094" s="74"/>
      <c r="AL2094" s="70"/>
    </row>
    <row r="2095" spans="7:38" ht="14.55" customHeight="1" x14ac:dyDescent="0.3">
      <c r="G2095" s="3">
        <v>2093</v>
      </c>
      <c r="H2095" s="58">
        <v>-0.14502860629309555</v>
      </c>
      <c r="I2095" s="58">
        <v>-0.26860484579205274</v>
      </c>
      <c r="J2095" s="58">
        <v>-0.21096242365735984</v>
      </c>
      <c r="K2095" s="59">
        <v>1.0732546330849311</v>
      </c>
      <c r="L2095" s="60">
        <f t="array" ref="L2095:O2095">TRANSPOSE(MMULT(Option!$B$25:$E$28, TRANSPOSE(H2095:K2095)))</f>
        <v>-0.14502860629309555</v>
      </c>
      <c r="M2095" s="60">
        <v>-0.30419185009204269</v>
      </c>
      <c r="N2095" s="60">
        <v>-0.31363912199728039</v>
      </c>
      <c r="O2095" s="60">
        <v>0.7495560077887411</v>
      </c>
      <c r="P2095" s="56" t="str">
        <f t="shared" si="2591"/>
        <v>419/3</v>
      </c>
      <c r="R2095" s="80">
        <v>524</v>
      </c>
      <c r="S2095" s="3" t="s">
        <v>28</v>
      </c>
      <c r="T2095" s="60">
        <f t="array" aca="1" ref="T2095:T2098" ca="1">TRANSPOSE(OFFSET($L$3, MATCH($R2095 &amp; "/" &amp; T$2, $P$3:$P$5002, 0) - 1, 0, 1, $E$1))</f>
        <v>-0.98782767254637571</v>
      </c>
      <c r="U2095" s="60">
        <f t="array" aca="1" ref="U2095:U2098" ca="1">TRANSPOSE(OFFSET($L$3, MATCH($R2095 &amp; "/" &amp; U$2, $P$3:$P$5002, 0) - 1, 0, 1, $E$1))</f>
        <v>-0.61653908506976518</v>
      </c>
      <c r="V2095" s="60">
        <f t="array" aca="1" ref="V2095:V2098" ca="1">TRANSPOSE(OFFSET($L$3, MATCH($R2095 &amp; "/" &amp; V$2, $P$3:$P$5002, 0) - 1, 0, 1, $E$1))</f>
        <v>-0.744259263253087</v>
      </c>
      <c r="W2095" s="60">
        <f t="array" aca="1" ref="W2095:W2098" ca="1">TRANSPOSE(OFFSET($L$3, MATCH($R2095 &amp; "/" &amp; W$2, $P$3:$P$5002, 0) - 1, 0, 1, $E$1))</f>
        <v>0.60027177978952262</v>
      </c>
      <c r="X2095" s="60">
        <f t="array" aca="1" ref="X2095:X2098" ca="1">TRANSPOSE(OFFSET($L$3, MATCH($R2095 &amp; "/" &amp; X$2, $P$3:$P$5002, 0) - 1, 0, 1, $E$1))</f>
        <v>2.6749967048163961</v>
      </c>
      <c r="Y2095" s="52">
        <f ca="1">$B$11 * EXP(($E$3 - $C$11^2/2) * Y$2 + $C$11*SQRT(Y$2)*T2095)</f>
        <v>74.725536232572395</v>
      </c>
      <c r="Z2095" s="52">
        <f ca="1">Y2095 * EXP(($E$3 - $C$11^2/2) * (Z$2-Y$2) + $C$11*SQRT(Z$2-Y$2)*U2095)</f>
        <v>62.418403432958321</v>
      </c>
      <c r="AA2095" s="52">
        <f ca="1">Z2095 * EXP(($E$3 - $C$11^2/2) * (AA$2-Z$2) + $C$11*SQRT(AA$2-Z$2)*V2095)</f>
        <v>50.178285819713764</v>
      </c>
      <c r="AB2095" s="52">
        <f ca="1">AA2095 * EXP(($E$3 - $C$11^2/2) * (AB$2-AA$2) + $C$11*SQRT(AB$2-AA$2)*W2095)</f>
        <v>60.380361640178705</v>
      </c>
      <c r="AC2095" s="52">
        <f ca="1">AB2095 * EXP(($E$3 - $C$11^2/2) * (AC$2-AB$2) + $C$11*SQRT(AC$2-AB$2)*X2095)</f>
        <v>135.39046338688846</v>
      </c>
      <c r="AD2095" s="47"/>
      <c r="AE2095" s="3" t="s">
        <v>69</v>
      </c>
      <c r="AF2095" s="20" cm="1">
        <f t="array" aca="1" ref="AF2095" ca="1">MIN(Y2095:Y2098 / $D$11:$D$14)</f>
        <v>0.74725536232572398</v>
      </c>
      <c r="AG2095" s="20" cm="1">
        <f t="array" aca="1" ref="AG2095" ca="1">MIN(Z2095:Z2098 / $D$11:$D$14)</f>
        <v>0.62418403432958325</v>
      </c>
      <c r="AH2095" s="20" cm="1">
        <f t="array" aca="1" ref="AH2095" ca="1">MIN(AA2095:AA2098 / $D$11:$D$14)</f>
        <v>0.50178285819713764</v>
      </c>
      <c r="AI2095" s="20" cm="1">
        <f t="array" aca="1" ref="AI2095" ca="1">MIN(AB2095:AB2098 / $D$11:$D$14)</f>
        <v>0.60380361640178704</v>
      </c>
      <c r="AJ2095" s="20" cm="1">
        <f t="array" aca="1" ref="AJ2095" ca="1">MIN(AC2095:AC2098 / $D$11:$D$14)</f>
        <v>1.2924409665165861</v>
      </c>
      <c r="AK2095" s="72">
        <f t="array" aca="1" ref="AK2095" ca="1">SUMPRODUCT(AF2096:AJ2096, EXP(-$E$3*$AF$2:$AJ$2))</f>
        <v>89562.090053211548</v>
      </c>
      <c r="AL2095" s="70">
        <f ca="1">MAX(AC2096 - $D$11, 0) * EXP(-$E$2*$E$3)</f>
        <v>50.227210205607847</v>
      </c>
    </row>
    <row r="2096" spans="7:38" ht="14.55" customHeight="1" x14ac:dyDescent="0.3">
      <c r="G2096" s="3">
        <v>2094</v>
      </c>
      <c r="H2096" s="58">
        <v>1.1123348752712408</v>
      </c>
      <c r="I2096" s="58">
        <v>-1.298218557022905</v>
      </c>
      <c r="J2096" s="58">
        <v>-0.22859420003976497</v>
      </c>
      <c r="K2096" s="59">
        <v>-0.19305505279505983</v>
      </c>
      <c r="L2096" s="60">
        <f t="array" ref="L2096:O2096">TRANSPOSE(MMULT(Option!$B$25:$E$28, TRANSPOSE(H2096:K2096)))</f>
        <v>1.1123348752712408</v>
      </c>
      <c r="M2096" s="60">
        <v>-0.74490301112226498</v>
      </c>
      <c r="N2096" s="60">
        <v>-9.5796054230983307E-2</v>
      </c>
      <c r="O2096" s="60">
        <v>-0.1049589569274918</v>
      </c>
      <c r="P2096" s="56" t="str">
        <f t="shared" si="2591"/>
        <v>419/4</v>
      </c>
      <c r="R2096" s="80"/>
      <c r="S2096" s="3" t="s">
        <v>29</v>
      </c>
      <c r="T2096" s="60">
        <f ca="1"/>
        <v>-0.4229353118131936</v>
      </c>
      <c r="U2096" s="60">
        <f ca="1"/>
        <v>0.42254774035081732</v>
      </c>
      <c r="V2096" s="60">
        <f ca="1"/>
        <v>-1.2208368339162459</v>
      </c>
      <c r="W2096" s="60">
        <f ca="1"/>
        <v>1.4094861216407137</v>
      </c>
      <c r="X2096" s="60">
        <f ca="1"/>
        <v>1.3873980115747193</v>
      </c>
      <c r="Y2096" s="52">
        <f ca="1">$B$12 * EXP(($E$3 - $C$12^2/2) * Y$2 + $C$12*SQRT(Y$2)*T2096)</f>
        <v>88.525406724281169</v>
      </c>
      <c r="Z2096" s="52">
        <f ca="1">Y2096 * EXP(($E$3 - $C$12^2/2) * (Z$2-Y$2) + $C$12*SQRT(Z$2-Y$2)*U2096)</f>
        <v>100.99327339252625</v>
      </c>
      <c r="AA2096" s="52">
        <f ca="1">Z2096 * EXP(($E$3 - $C$12^2/2) * (AA$2-Z$2) + $C$12*SQRT(AA$2-Z$2)*V2096)</f>
        <v>70.372521289396445</v>
      </c>
      <c r="AB2096" s="52">
        <f ca="1">AA2096 * EXP(($E$3 - $C$12^2/2) * (AB$2-AA$2) + $C$12*SQRT(AB$2-AA$2)*W2096)</f>
        <v>107.94789973507372</v>
      </c>
      <c r="AC2096" s="52">
        <f ca="1">AB2096 * EXP(($E$3 - $C$12^2/2) * (AC$2-AB$2) + $C$12*SQRT(AC$2-AB$2)*X2096)</f>
        <v>164.4930145133184</v>
      </c>
      <c r="AD2096" s="47"/>
      <c r="AE2096" s="3" t="s">
        <v>47</v>
      </c>
      <c r="AF2096" s="64">
        <f t="shared" ref="AF2096" ca="1" si="2647">($B$5*AF2098 + (1 + $B$6)*AF2097)*$B$2</f>
        <v>0</v>
      </c>
      <c r="AG2096" s="64">
        <f t="shared" ref="AG2096" ca="1" si="2648">($B$5*AG2098 + (1 + $B$6)*AG2097)*$B$2</f>
        <v>0</v>
      </c>
      <c r="AH2096" s="64">
        <f t="shared" ref="AH2096" ca="1" si="2649">($B$5*AH2098 + (1 + $B$6)*AH2097)*$B$2</f>
        <v>0</v>
      </c>
      <c r="AI2096" s="64">
        <f t="shared" ref="AI2096" ca="1" si="2650">($B$5*AI2098 + (1 + $B$6)*AI2097)*$B$2</f>
        <v>0</v>
      </c>
      <c r="AJ2096" s="64" cm="1">
        <f t="array" aca="1" ref="AJ2096" ca="1">($B$5*AJ2098 + (1 + $B$6)*AJ2097 + AND(NOT(AF2097:AJ2097)))*$B$2</f>
        <v>114999.99999999999</v>
      </c>
      <c r="AK2096" s="73"/>
      <c r="AL2096" s="70"/>
    </row>
    <row r="2097" spans="7:38" ht="14.55" customHeight="1" x14ac:dyDescent="0.3">
      <c r="G2097" s="3">
        <v>2095</v>
      </c>
      <c r="H2097" s="58">
        <v>0.63584780046837819</v>
      </c>
      <c r="I2097" s="58">
        <v>1.0996428477142934</v>
      </c>
      <c r="J2097" s="58">
        <v>1.7602381309448828E-2</v>
      </c>
      <c r="K2097" s="59">
        <v>-0.10654291710916827</v>
      </c>
      <c r="L2097" s="60">
        <f t="array" ref="L2097:O2097">TRANSPOSE(MMULT(Option!$B$25:$E$28, TRANSPOSE(H2097:K2097)))</f>
        <v>0.63584780046837819</v>
      </c>
      <c r="M2097" s="60">
        <v>1.2621784376008607</v>
      </c>
      <c r="N2097" s="60">
        <v>0.55775355956048855</v>
      </c>
      <c r="O2097" s="60">
        <v>0.45449094059260337</v>
      </c>
      <c r="P2097" s="56" t="str">
        <f t="shared" si="2591"/>
        <v>419/5</v>
      </c>
      <c r="R2097" s="80"/>
      <c r="S2097" s="3" t="s">
        <v>31</v>
      </c>
      <c r="T2097" s="60">
        <f ca="1"/>
        <v>-0.66857350518428926</v>
      </c>
      <c r="U2097" s="60">
        <f ca="1"/>
        <v>-0.50924570590235263</v>
      </c>
      <c r="V2097" s="60">
        <f ca="1"/>
        <v>-0.75701862162121691</v>
      </c>
      <c r="W2097" s="60">
        <f ca="1"/>
        <v>1.3443368096737258</v>
      </c>
      <c r="X2097" s="60">
        <f ca="1"/>
        <v>1.3622765313087406</v>
      </c>
      <c r="Y2097" s="52">
        <f ca="1">$B$13 * EXP(($E$3 - $C$13^2/2) * Y$2 + $C$13*SQRT(Y$2)*T2097)</f>
        <v>82.236408881789842</v>
      </c>
      <c r="Z2097" s="52">
        <f ca="1">Y2097 * EXP(($E$3 - $C$13^2/2) * (Z$2-Y$2) + $C$13*SQRT(Z$2-Y$2)*U2097)</f>
        <v>70.939288710647176</v>
      </c>
      <c r="AA2097" s="52">
        <f ca="1">Z2097 * EXP(($E$3 - $C$13^2/2) * (AA$2-Z$2) + $C$13*SQRT(AA$2-Z$2)*V2097)</f>
        <v>56.810367539545446</v>
      </c>
      <c r="AB2097" s="52">
        <f ca="1">AA2097 * EXP(($E$3 - $C$13^2/2) * (AB$2-AA$2) + $C$13*SQRT(AB$2-AA$2)*W2097)</f>
        <v>85.45756005457595</v>
      </c>
      <c r="AC2097" s="52">
        <f ca="1">AB2097 * EXP(($E$3 - $C$13^2/2) * (AC$2-AB$2) + $C$13*SQRT(AC$2-AB$2)*X2097)</f>
        <v>129.24409665165862</v>
      </c>
      <c r="AD2097" s="47"/>
      <c r="AE2097" s="3" t="s">
        <v>46</v>
      </c>
      <c r="AF2097" s="52" t="b">
        <f t="shared" ref="AF2097" ca="1" si="2651">AF2095 &gt;= $B$4</f>
        <v>0</v>
      </c>
      <c r="AG2097" s="52" t="b">
        <f t="array" aca="1" ref="AG2097" ca="1">AND(AG2095 &gt;= $B$4, NOT(OR($AF2097:AF2097)))</f>
        <v>0</v>
      </c>
      <c r="AH2097" s="52" t="b">
        <f t="array" aca="1" ref="AH2097" ca="1">AND(AH2095 &gt;= $B$4, NOT(OR($AF2097:AG2097)))</f>
        <v>0</v>
      </c>
      <c r="AI2097" s="52" t="b">
        <f t="array" aca="1" ref="AI2097" ca="1">AND(AI2095 &gt;= $B$4, NOT(OR($AF2097:AH2097)))</f>
        <v>0</v>
      </c>
      <c r="AJ2097" s="52" t="b">
        <f t="array" aca="1" ref="AJ2097" ca="1">AND(AJ2095 &gt;= $B$4, NOT(OR($AF2097:AI2097)))</f>
        <v>0</v>
      </c>
      <c r="AK2097" s="73"/>
      <c r="AL2097" s="70"/>
    </row>
    <row r="2098" spans="7:38" ht="14.55" customHeight="1" x14ac:dyDescent="0.3">
      <c r="G2098" s="3">
        <v>2096</v>
      </c>
      <c r="H2098" s="58">
        <v>0.36269062054322415</v>
      </c>
      <c r="I2098" s="58">
        <v>0.85794095693220596</v>
      </c>
      <c r="J2098" s="58">
        <v>0.94640713966604029</v>
      </c>
      <c r="K2098" s="59">
        <v>0.88831864701698515</v>
      </c>
      <c r="L2098" s="60">
        <f t="array" ref="L2098:O2098">TRANSPOSE(MMULT(Option!$B$25:$E$28, TRANSPOSE(H2098:K2098)))</f>
        <v>0.36269062054322415</v>
      </c>
      <c r="M2098" s="60">
        <v>0.93139212360622614</v>
      </c>
      <c r="N2098" s="60">
        <v>1.2009768438750341</v>
      </c>
      <c r="O2098" s="60">
        <v>1.3151683278875501</v>
      </c>
      <c r="P2098" s="56" t="str">
        <f t="shared" si="2591"/>
        <v>420/1</v>
      </c>
      <c r="R2098" s="80"/>
      <c r="S2098" s="3" t="s">
        <v>30</v>
      </c>
      <c r="T2098" s="60">
        <f ca="1"/>
        <v>0.19559624826160188</v>
      </c>
      <c r="U2098" s="60">
        <f ca="1"/>
        <v>0.77978387351823353</v>
      </c>
      <c r="V2098" s="60">
        <f ca="1"/>
        <v>0.35707039344456948</v>
      </c>
      <c r="W2098" s="60">
        <f ca="1"/>
        <v>0.55350202484982625</v>
      </c>
      <c r="X2098" s="60">
        <f ca="1"/>
        <v>3.8270122052431548</v>
      </c>
      <c r="Y2098" s="52">
        <f ca="1">$B$14 * EXP(($E$3 - $C$14^2/2) * Y$2 + $C$14*SQRT(Y$2)*T2098)</f>
        <v>106.57501042466589</v>
      </c>
      <c r="Z2098" s="52">
        <f ca="1">Y2098 * EXP(($E$3 - $C$14^2/2) * (Z$2-Y$2) + $C$14*SQRT(Z$2-Y$2)*U2098)</f>
        <v>135.33920037547128</v>
      </c>
      <c r="AA2098" s="52">
        <f ca="1">Z2098 * EXP(($E$3 - $C$14^2/2) * (AA$2-Z$2) + $C$14*SQRT(AA$2-Z$2)*V2098)</f>
        <v>151.39697196246374</v>
      </c>
      <c r="AB2098" s="52">
        <f ca="1">AA2098 * EXP(($E$3 - $C$14^2/2) * (AB$2-AA$2) + $C$14*SQRT(AB$2-AA$2)*W2098)</f>
        <v>179.64019756653221</v>
      </c>
      <c r="AC2098" s="52">
        <f ca="1">AB2098 * EXP(($E$3 - $C$14^2/2) * (AC$2-AB$2) + $C$14*SQRT(AC$2-AB$2)*X2098)</f>
        <v>569.10195996910886</v>
      </c>
      <c r="AD2098" s="47"/>
      <c r="AE2098" s="3" t="s">
        <v>68</v>
      </c>
      <c r="AF2098" s="52" t="b">
        <f ca="1">AND(AF2095&gt;$B$3, NOT(OR($AF2097:AF2097)))</f>
        <v>0</v>
      </c>
      <c r="AG2098" s="52" t="b">
        <f ca="1">AND(AG2095&gt;$B$3, NOT(OR($AF2097:AG2097)))</f>
        <v>0</v>
      </c>
      <c r="AH2098" s="52" t="b">
        <f ca="1">AND(AH2095&gt;$B$3, NOT(OR($AF2097:AH2097)))</f>
        <v>0</v>
      </c>
      <c r="AI2098" s="52" t="b">
        <f ca="1">AND(AI2095&gt;$B$3, NOT(OR($AF2097:AI2097)))</f>
        <v>0</v>
      </c>
      <c r="AJ2098" s="52" t="b">
        <f ca="1">AND(AJ2095&gt;$B$3, NOT(OR($AF2097:AJ2097)))</f>
        <v>1</v>
      </c>
      <c r="AK2098" s="74"/>
      <c r="AL2098" s="70"/>
    </row>
    <row r="2099" spans="7:38" ht="14.55" customHeight="1" x14ac:dyDescent="0.3">
      <c r="G2099" s="3">
        <v>2097</v>
      </c>
      <c r="H2099" s="58">
        <v>-0.23268483227757797</v>
      </c>
      <c r="I2099" s="58">
        <v>0.57211331489755324</v>
      </c>
      <c r="J2099" s="58">
        <v>-0.66433621048014679</v>
      </c>
      <c r="K2099" s="59">
        <v>-1.8665795495906514</v>
      </c>
      <c r="L2099" s="60">
        <f t="array" ref="L2099:O2099">TRANSPOSE(MMULT(Option!$B$25:$E$28, TRANSPOSE(H2099:K2099)))</f>
        <v>-0.23268483227757797</v>
      </c>
      <c r="M2099" s="60">
        <v>0.43127658141099767</v>
      </c>
      <c r="N2099" s="60">
        <v>-0.52675268089052907</v>
      </c>
      <c r="O2099" s="60">
        <v>-1.6713678809063741</v>
      </c>
      <c r="P2099" s="56" t="str">
        <f t="shared" si="2591"/>
        <v>420/2</v>
      </c>
      <c r="R2099" s="80">
        <v>525</v>
      </c>
      <c r="S2099" s="3" t="s">
        <v>28</v>
      </c>
      <c r="T2099" s="60">
        <f t="array" aca="1" ref="T2099:T2102" ca="1">TRANSPOSE(OFFSET($L$3, MATCH($R2099 &amp; "/" &amp; T$2, $P$3:$P$5002, 0) - 1, 0, 1, $E$1))</f>
        <v>0.87182140848477463</v>
      </c>
      <c r="U2099" s="60">
        <f t="array" aca="1" ref="U2099:U2102" ca="1">TRANSPOSE(OFFSET($L$3, MATCH($R2099 &amp; "/" &amp; U$2, $P$3:$P$5002, 0) - 1, 0, 1, $E$1))</f>
        <v>-0.16469129574048649</v>
      </c>
      <c r="V2099" s="60">
        <f t="array" aca="1" ref="V2099:V2102" ca="1">TRANSPOSE(OFFSET($L$3, MATCH($R2099 &amp; "/" &amp; V$2, $P$3:$P$5002, 0) - 1, 0, 1, $E$1))</f>
        <v>-0.18270333937553085</v>
      </c>
      <c r="W2099" s="60">
        <f t="array" aca="1" ref="W2099:W2102" ca="1">TRANSPOSE(OFFSET($L$3, MATCH($R2099 &amp; "/" &amp; W$2, $P$3:$P$5002, 0) - 1, 0, 1, $E$1))</f>
        <v>-1.0575733206704383</v>
      </c>
      <c r="X2099" s="60">
        <f t="array" aca="1" ref="X2099:X2102" ca="1">TRANSPOSE(OFFSET($L$3, MATCH($R2099 &amp; "/" &amp; X$2, $P$3:$P$5002, 0) - 1, 0, 1, $E$1))</f>
        <v>0.82057708326717205</v>
      </c>
      <c r="Y2099" s="52">
        <f ca="1">$B$11 * EXP(($E$3 - $C$11^2/2) * Y$2 + $C$11*SQRT(Y$2)*T2099)</f>
        <v>130.54481901566231</v>
      </c>
      <c r="Z2099" s="52">
        <f ca="1">Y2099 * EXP(($E$3 - $C$11^2/2) * (Z$2-Y$2) + $C$11*SQRT(Z$2-Y$2)*U2099)</f>
        <v>124.87449835848477</v>
      </c>
      <c r="AA2099" s="52">
        <f ca="1">Z2099 * EXP(($E$3 - $C$11^2/2) * (AA$2-Z$2) + $C$11*SQRT(AA$2-Z$2)*V2099)</f>
        <v>118.80674934685366</v>
      </c>
      <c r="AB2099" s="52">
        <f ca="1">AA2099 * EXP(($E$3 - $C$11^2/2) * (AB$2-AA$2) + $C$11*SQRT(AB$2-AA$2)*W2099)</f>
        <v>86.940695195619114</v>
      </c>
      <c r="AC2099" s="52">
        <f ca="1">AB2099 * EXP(($E$3 - $C$11^2/2) * (AC$2-AB$2) + $C$11*SQRT(AC$2-AB$2)*X2099)</f>
        <v>111.76509992957129</v>
      </c>
      <c r="AD2099" s="47"/>
      <c r="AE2099" s="3" t="s">
        <v>69</v>
      </c>
      <c r="AF2099" s="20" cm="1">
        <f t="array" aca="1" ref="AF2099" ca="1">MIN(Y2099:Y2102 / $D$11:$D$14)</f>
        <v>1.1692731562313867</v>
      </c>
      <c r="AG2099" s="20" cm="1">
        <f t="array" aca="1" ref="AG2099" ca="1">MIN(Z2099:Z2102 / $D$11:$D$14)</f>
        <v>0.95466602544818036</v>
      </c>
      <c r="AH2099" s="20" cm="1">
        <f t="array" aca="1" ref="AH2099" ca="1">MIN(AA2099:AA2102 / $D$11:$D$14)</f>
        <v>1.0778262648286194</v>
      </c>
      <c r="AI2099" s="20" cm="1">
        <f t="array" aca="1" ref="AI2099" ca="1">MIN(AB2099:AB2102 / $D$11:$D$14)</f>
        <v>0.86940695195619111</v>
      </c>
      <c r="AJ2099" s="20" cm="1">
        <f t="array" aca="1" ref="AJ2099" ca="1">MIN(AC2099:AC2102 / $D$11:$D$14)</f>
        <v>1.1176509992957129</v>
      </c>
      <c r="AK2099" s="72">
        <f t="array" aca="1" ref="AK2099" ca="1">SUMPRODUCT(AF2100:AJ2100, EXP(-$E$3*$AF$2:$AJ$2))</f>
        <v>142594.67363380725</v>
      </c>
      <c r="AL2099" s="70">
        <f ca="1">MAX(AC2100 - $D$11, 0) * EXP(-$E$2*$E$3)</f>
        <v>31.373092310175313</v>
      </c>
    </row>
    <row r="2100" spans="7:38" ht="14.55" customHeight="1" x14ac:dyDescent="0.3">
      <c r="G2100" s="3">
        <v>2098</v>
      </c>
      <c r="H2100" s="58">
        <v>-0.142256645736102</v>
      </c>
      <c r="I2100" s="58">
        <v>-0.74936162198319445</v>
      </c>
      <c r="J2100" s="58">
        <v>0.88061314710558103</v>
      </c>
      <c r="K2100" s="59">
        <v>-1.591267006724713</v>
      </c>
      <c r="L2100" s="60">
        <f t="array" ref="L2100:O2100">TRANSPOSE(MMULT(Option!$B$25:$E$28, TRANSPOSE(H2100:K2100)))</f>
        <v>-0.142256645736102</v>
      </c>
      <c r="M2100" s="60">
        <v>-0.74370392942101526</v>
      </c>
      <c r="N2100" s="60">
        <v>0.52031979814776297</v>
      </c>
      <c r="O2100" s="60">
        <v>-1.4439331590777604</v>
      </c>
      <c r="P2100" s="56" t="str">
        <f t="shared" si="2591"/>
        <v>420/3</v>
      </c>
      <c r="R2100" s="80"/>
      <c r="S2100" s="3" t="s">
        <v>29</v>
      </c>
      <c r="T2100" s="60">
        <f ca="1"/>
        <v>0.8898467578110506</v>
      </c>
      <c r="U2100" s="60">
        <f ca="1"/>
        <v>-0.64962178761059963</v>
      </c>
      <c r="V2100" s="60">
        <f ca="1"/>
        <v>0.14910783505556202</v>
      </c>
      <c r="W2100" s="60">
        <f ca="1"/>
        <v>-0.82834049068079185</v>
      </c>
      <c r="X2100" s="60">
        <f ca="1"/>
        <v>1.4839999162090522</v>
      </c>
      <c r="Y2100" s="52">
        <f ca="1">$B$12 * EXP(($E$3 - $C$12^2/2) * Y$2 + $C$12*SQRT(Y$2)*T2100)</f>
        <v>131.25266595865733</v>
      </c>
      <c r="Z2100" s="52">
        <f ca="1">Y2100 * EXP(($E$3 - $C$12^2/2) * (Z$2-Y$2) + $C$12*SQRT(Z$2-Y$2)*U2100)</f>
        <v>108.55290708650892</v>
      </c>
      <c r="AA2100" s="52">
        <f ca="1">Z2100 * EXP(($E$3 - $C$12^2/2) * (AA$2-Z$2) + $C$12*SQRT(AA$2-Z$2)*V2100)</f>
        <v>114.08799396821659</v>
      </c>
      <c r="AB2100" s="52">
        <f ca="1">AA2100 * EXP(($E$3 - $C$12^2/2) * (AB$2-AA$2) + $C$12*SQRT(AB$2-AA$2)*W2100)</f>
        <v>89.431044906453991</v>
      </c>
      <c r="AC2100" s="52">
        <f ca="1">AB2100 * EXP(($E$3 - $C$12^2/2) * (AC$2-AB$2) + $C$12*SQRT(AC$2-AB$2)*X2100)</f>
        <v>140.28384792635583</v>
      </c>
      <c r="AD2100" s="47"/>
      <c r="AE2100" s="3" t="s">
        <v>47</v>
      </c>
      <c r="AF2100" s="64">
        <f t="shared" ref="AF2100" ca="1" si="2652">($B$5*AF2102 + (1 + $B$6)*AF2101)*$B$2</f>
        <v>15000</v>
      </c>
      <c r="AG2100" s="64">
        <f t="shared" ref="AG2100" ca="1" si="2653">($B$5*AG2102 + (1 + $B$6)*AG2101)*$B$2</f>
        <v>15000</v>
      </c>
      <c r="AH2100" s="64">
        <f t="shared" ref="AH2100" ca="1" si="2654">($B$5*AH2102 + (1 + $B$6)*AH2101)*$B$2</f>
        <v>15000</v>
      </c>
      <c r="AI2100" s="64">
        <f t="shared" ref="AI2100" ca="1" si="2655">($B$5*AI2102 + (1 + $B$6)*AI2101)*$B$2</f>
        <v>15000</v>
      </c>
      <c r="AJ2100" s="64" cm="1">
        <f t="array" aca="1" ref="AJ2100" ca="1">($B$5*AJ2102 + (1 + $B$6)*AJ2101 + AND(NOT(AF2101:AJ2101)))*$B$2</f>
        <v>114999.99999999999</v>
      </c>
      <c r="AK2100" s="73"/>
      <c r="AL2100" s="70"/>
    </row>
    <row r="2101" spans="7:38" ht="14.55" customHeight="1" x14ac:dyDescent="0.3">
      <c r="G2101" s="3">
        <v>2099</v>
      </c>
      <c r="H2101" s="58">
        <v>-0.51601312096488017</v>
      </c>
      <c r="I2101" s="58">
        <v>-0.31098007212372342</v>
      </c>
      <c r="J2101" s="58">
        <v>2.3883044832839246</v>
      </c>
      <c r="K2101" s="59">
        <v>-6.2765136595508877E-2</v>
      </c>
      <c r="L2101" s="60">
        <f t="array" ref="L2101:O2101">TRANSPOSE(MMULT(Option!$B$25:$E$28, TRANSPOSE(H2101:K2101)))</f>
        <v>-0.51601312096488017</v>
      </c>
      <c r="M2101" s="60">
        <v>-0.4914231924119099</v>
      </c>
      <c r="N2101" s="60">
        <v>1.809832920834999</v>
      </c>
      <c r="O2101" s="60">
        <v>0.12456150538620209</v>
      </c>
      <c r="P2101" s="56" t="str">
        <f t="shared" si="2591"/>
        <v>420/4</v>
      </c>
      <c r="R2101" s="80"/>
      <c r="S2101" s="3" t="s">
        <v>31</v>
      </c>
      <c r="T2101" s="60">
        <f ca="1"/>
        <v>1.2516524828908662</v>
      </c>
      <c r="U2101" s="60">
        <f ca="1"/>
        <v>-0.69439682465215535</v>
      </c>
      <c r="V2101" s="60">
        <f ca="1"/>
        <v>0.43873075433650605</v>
      </c>
      <c r="W2101" s="60">
        <f ca="1"/>
        <v>0.8024824600890893</v>
      </c>
      <c r="X2101" s="60">
        <f ca="1"/>
        <v>1.835831912873507</v>
      </c>
      <c r="Y2101" s="52">
        <f ca="1">$B$13 * EXP(($E$3 - $C$13^2/2) * Y$2 + $C$13*SQRT(Y$2)*T2101)</f>
        <v>146.30096892313108</v>
      </c>
      <c r="Z2101" s="52">
        <f ca="1">Y2101 * EXP(($E$3 - $C$13^2/2) * (Z$2-Y$2) + $C$13*SQRT(Z$2-Y$2)*U2101)</f>
        <v>119.38420233582038</v>
      </c>
      <c r="AA2101" s="52">
        <f ca="1">Z2101 * EXP(($E$3 - $C$13^2/2) * (AA$2-Z$2) + $C$13*SQRT(AA$2-Z$2)*V2101)</f>
        <v>136.86104071973762</v>
      </c>
      <c r="AB2101" s="52">
        <f ca="1">AA2101 * EXP(($E$3 - $C$13^2/2) * (AB$2-AA$2) + $C$13*SQRT(AB$2-AA$2)*W2101)</f>
        <v>174.9868534200092</v>
      </c>
      <c r="AC2101" s="52">
        <f ca="1">AB2101 * EXP(($E$3 - $C$13^2/2) * (AC$2-AB$2) + $C$13*SQRT(AC$2-AB$2)*X2101)</f>
        <v>305.04534010752485</v>
      </c>
      <c r="AD2101" s="47"/>
      <c r="AE2101" s="3" t="s">
        <v>46</v>
      </c>
      <c r="AF2101" s="52" t="b">
        <f t="shared" ref="AF2101" ca="1" si="2656">AF2099 &gt;= $B$4</f>
        <v>0</v>
      </c>
      <c r="AG2101" s="52" t="b">
        <f t="array" aca="1" ref="AG2101" ca="1">AND(AG2099 &gt;= $B$4, NOT(OR($AF2101:AF2101)))</f>
        <v>0</v>
      </c>
      <c r="AH2101" s="52" t="b">
        <f t="array" aca="1" ref="AH2101" ca="1">AND(AH2099 &gt;= $B$4, NOT(OR($AF2101:AG2101)))</f>
        <v>0</v>
      </c>
      <c r="AI2101" s="52" t="b">
        <f t="array" aca="1" ref="AI2101" ca="1">AND(AI2099 &gt;= $B$4, NOT(OR($AF2101:AH2101)))</f>
        <v>0</v>
      </c>
      <c r="AJ2101" s="52" t="b">
        <f t="array" aca="1" ref="AJ2101" ca="1">AND(AJ2099 &gt;= $B$4, NOT(OR($AF2101:AI2101)))</f>
        <v>0</v>
      </c>
      <c r="AK2101" s="73"/>
      <c r="AL2101" s="70"/>
    </row>
    <row r="2102" spans="7:38" ht="14.55" customHeight="1" x14ac:dyDescent="0.3">
      <c r="G2102" s="3">
        <v>2100</v>
      </c>
      <c r="H2102" s="58">
        <v>0.26206974986482856</v>
      </c>
      <c r="I2102" s="58">
        <v>-1.3520188466163756</v>
      </c>
      <c r="J2102" s="58">
        <v>0.70922532461343724</v>
      </c>
      <c r="K2102" s="59">
        <v>0.75245598363560362</v>
      </c>
      <c r="L2102" s="60">
        <f t="array" ref="L2102:O2102">TRANSPOSE(MMULT(Option!$B$25:$E$28, TRANSPOSE(H2102:K2102)))</f>
        <v>0.26206974986482856</v>
      </c>
      <c r="M2102" s="60">
        <v>-1.1343178411793549</v>
      </c>
      <c r="N2102" s="60">
        <v>0.37370600104890161</v>
      </c>
      <c r="O2102" s="60">
        <v>0.53357767649703258</v>
      </c>
      <c r="P2102" s="56" t="str">
        <f t="shared" si="2591"/>
        <v>420/5</v>
      </c>
      <c r="R2102" s="80"/>
      <c r="S2102" s="3" t="s">
        <v>30</v>
      </c>
      <c r="T2102" s="60">
        <f ca="1"/>
        <v>0.50460773924535463</v>
      </c>
      <c r="U2102" s="60">
        <f ca="1"/>
        <v>-0.6925867767031717</v>
      </c>
      <c r="V2102" s="60">
        <f ca="1"/>
        <v>0.38780002127950214</v>
      </c>
      <c r="W2102" s="60">
        <f ca="1"/>
        <v>-0.27201787489258611</v>
      </c>
      <c r="X2102" s="60">
        <f ca="1"/>
        <v>1.2975588739031623</v>
      </c>
      <c r="Y2102" s="52">
        <f ca="1">$B$14 * EXP(($E$3 - $C$14^2/2) * Y$2 + $C$14*SQRT(Y$2)*T2102)</f>
        <v>116.92731562313867</v>
      </c>
      <c r="Z2102" s="52">
        <f ca="1">Y2102 * EXP(($E$3 - $C$14^2/2) * (Z$2-Y$2) + $C$14*SQRT(Z$2-Y$2)*U2102)</f>
        <v>95.466602544818031</v>
      </c>
      <c r="AA2102" s="52">
        <f ca="1">Z2102 * EXP(($E$3 - $C$14^2/2) * (AA$2-Z$2) + $C$14*SQRT(AA$2-Z$2)*V2102)</f>
        <v>107.78262648286194</v>
      </c>
      <c r="AB2102" s="52">
        <f ca="1">AA2102 * EXP(($E$3 - $C$14^2/2) * (AB$2-AA$2) + $C$14*SQRT(AB$2-AA$2)*W2102)</f>
        <v>99.834230817013534</v>
      </c>
      <c r="AC2102" s="52">
        <f ca="1">AB2102 * EXP(($E$3 - $C$14^2/2) * (AC$2-AB$2) + $C$14*SQRT(AC$2-AB$2)*X2102)</f>
        <v>148.08386680022574</v>
      </c>
      <c r="AD2102" s="47"/>
      <c r="AE2102" s="3" t="s">
        <v>68</v>
      </c>
      <c r="AF2102" s="52" t="b">
        <f ca="1">AND(AF2099&gt;$B$3, NOT(OR($AF2101:AF2101)))</f>
        <v>1</v>
      </c>
      <c r="AG2102" s="52" t="b">
        <f ca="1">AND(AG2099&gt;$B$3, NOT(OR($AF2101:AG2101)))</f>
        <v>1</v>
      </c>
      <c r="AH2102" s="52" t="b">
        <f ca="1">AND(AH2099&gt;$B$3, NOT(OR($AF2101:AH2101)))</f>
        <v>1</v>
      </c>
      <c r="AI2102" s="52" t="b">
        <f ca="1">AND(AI2099&gt;$B$3, NOT(OR($AF2101:AI2101)))</f>
        <v>1</v>
      </c>
      <c r="AJ2102" s="52" t="b">
        <f ca="1">AND(AJ2099&gt;$B$3, NOT(OR($AF2101:AJ2101)))</f>
        <v>1</v>
      </c>
      <c r="AK2102" s="74"/>
      <c r="AL2102" s="70"/>
    </row>
    <row r="2103" spans="7:38" ht="14.55" customHeight="1" x14ac:dyDescent="0.3">
      <c r="G2103" s="3">
        <v>2101</v>
      </c>
      <c r="H2103" s="58">
        <v>-1.0855375605539335</v>
      </c>
      <c r="I2103" s="58">
        <v>-1.8326614484114103</v>
      </c>
      <c r="J2103" s="58">
        <v>7.2712940363525574E-2</v>
      </c>
      <c r="K2103" s="59">
        <v>6.2920614987645077E-2</v>
      </c>
      <c r="L2103" s="60">
        <f t="array" ref="L2103:O2103">TRANSPOSE(MMULT(Option!$B$25:$E$28, TRANSPOSE(H2103:K2103)))</f>
        <v>-1.0855375605539335</v>
      </c>
      <c r="M2103" s="60">
        <v>-2.1138769863361127</v>
      </c>
      <c r="N2103" s="60">
        <v>-0.85025393454402431</v>
      </c>
      <c r="O2103" s="60">
        <v>-0.84604433364030829</v>
      </c>
      <c r="P2103" s="56" t="str">
        <f t="shared" si="2591"/>
        <v>421/1</v>
      </c>
      <c r="R2103" s="80">
        <v>526</v>
      </c>
      <c r="S2103" s="3" t="s">
        <v>28</v>
      </c>
      <c r="T2103" s="60">
        <f t="array" aca="1" ref="T2103:T2106" ca="1">TRANSPOSE(OFFSET($L$3, MATCH($R2103 &amp; "/" &amp; T$2, $P$3:$P$5002, 0) - 1, 0, 1, $E$1))</f>
        <v>1.0555957321818612</v>
      </c>
      <c r="U2103" s="60">
        <f t="array" aca="1" ref="U2103:U2106" ca="1">TRANSPOSE(OFFSET($L$3, MATCH($R2103 &amp; "/" &amp; U$2, $P$3:$P$5002, 0) - 1, 0, 1, $E$1))</f>
        <v>0.45139746815101317</v>
      </c>
      <c r="V2103" s="60">
        <f t="array" aca="1" ref="V2103:V2106" ca="1">TRANSPOSE(OFFSET($L$3, MATCH($R2103 &amp; "/" &amp; V$2, $P$3:$P$5002, 0) - 1, 0, 1, $E$1))</f>
        <v>-9.7844091216245183E-2</v>
      </c>
      <c r="W2103" s="60">
        <f t="array" aca="1" ref="W2103:W2106" ca="1">TRANSPOSE(OFFSET($L$3, MATCH($R2103 &amp; "/" &amp; W$2, $P$3:$P$5002, 0) - 1, 0, 1, $E$1))</f>
        <v>0.99854270207609441</v>
      </c>
      <c r="X2103" s="60">
        <f t="array" aca="1" ref="X2103:X2106" ca="1">TRANSPOSE(OFFSET($L$3, MATCH($R2103 &amp; "/" &amp; X$2, $P$3:$P$5002, 0) - 1, 0, 1, $E$1))</f>
        <v>1.5380141001831642</v>
      </c>
      <c r="Y2103" s="52">
        <f ca="1">$B$11 * EXP(($E$3 - $C$11^2/2) * Y$2 + $C$11*SQRT(Y$2)*T2103)</f>
        <v>137.9441517308716</v>
      </c>
      <c r="Z2103" s="52">
        <f ca="1">Y2103 * EXP(($E$3 - $C$11^2/2) * (Z$2-Y$2) + $C$11*SQRT(Z$2-Y$2)*U2103)</f>
        <v>158.74007975500012</v>
      </c>
      <c r="AA2103" s="52">
        <f ca="1">Z2103 * EXP(($E$3 - $C$11^2/2) * (AA$2-Z$2) + $C$11*SQRT(AA$2-Z$2)*V2103)</f>
        <v>154.92093944958427</v>
      </c>
      <c r="AB2103" s="52">
        <f ca="1">AA2103 * EXP(($E$3 - $C$11^2/2) * (AB$2-AA$2) + $C$11*SQRT(AB$2-AA$2)*W2103)</f>
        <v>210.0777561036858</v>
      </c>
      <c r="AC2103" s="52">
        <f ca="1">AB2103 * EXP(($E$3 - $C$11^2/2) * (AC$2-AB$2) + $C$11*SQRT(AC$2-AB$2)*X2103)</f>
        <v>334.91673858656446</v>
      </c>
      <c r="AD2103" s="47"/>
      <c r="AE2103" s="3" t="s">
        <v>69</v>
      </c>
      <c r="AF2103" s="20" cm="1">
        <f t="array" aca="1" ref="AF2103" ca="1">MIN(Y2103:Y2106 / $D$11:$D$14)</f>
        <v>0.8355241371060822</v>
      </c>
      <c r="AG2103" s="20" cm="1">
        <f t="array" aca="1" ref="AG2103" ca="1">MIN(Z2103:Z2106 / $D$11:$D$14)</f>
        <v>0.83185004769115223</v>
      </c>
      <c r="AH2103" s="20" cm="1">
        <f t="array" aca="1" ref="AH2103" ca="1">MIN(AA2103:AA2106 / $D$11:$D$14)</f>
        <v>0.96068348764613898</v>
      </c>
      <c r="AI2103" s="20" cm="1">
        <f t="array" aca="1" ref="AI2103" ca="1">MIN(AB2103:AB2106 / $D$11:$D$14)</f>
        <v>1.0192860713564222</v>
      </c>
      <c r="AJ2103" s="20" cm="1">
        <f t="array" aca="1" ref="AJ2103" ca="1">MIN(AC2103:AC2106 / $D$11:$D$14)</f>
        <v>1.5194709629059835</v>
      </c>
      <c r="AK2103" s="72">
        <f t="array" aca="1" ref="AK2103" ca="1">SUMPRODUCT(AF2104:AJ2104, EXP(-$E$3*$AF$2:$AJ$2))</f>
        <v>134806.6658030932</v>
      </c>
      <c r="AL2103" s="70">
        <f ca="1">MAX(AC2104 - $D$11, 0) * EXP(-$E$2*$E$3)</f>
        <v>62.063062839522928</v>
      </c>
    </row>
    <row r="2104" spans="7:38" ht="14.55" customHeight="1" x14ac:dyDescent="0.3">
      <c r="G2104" s="3">
        <v>2102</v>
      </c>
      <c r="H2104" s="58">
        <v>-0.2928832614120086</v>
      </c>
      <c r="I2104" s="58">
        <v>1.7011181079434385</v>
      </c>
      <c r="J2104" s="58">
        <v>1.0439166280557877</v>
      </c>
      <c r="K2104" s="59">
        <v>-0.68763832922086199</v>
      </c>
      <c r="L2104" s="60">
        <f t="array" ref="L2104:O2104">TRANSPOSE(MMULT(Option!$B$25:$E$28, TRANSPOSE(H2104:K2104)))</f>
        <v>-0.2928832614120086</v>
      </c>
      <c r="M2104" s="60">
        <v>1.4419471945773699</v>
      </c>
      <c r="N2104" s="60">
        <v>1.2451864630290359</v>
      </c>
      <c r="O2104" s="60">
        <v>-5.6802640991023279E-2</v>
      </c>
      <c r="P2104" s="56" t="str">
        <f t="shared" si="2591"/>
        <v>421/2</v>
      </c>
      <c r="R2104" s="80"/>
      <c r="S2104" s="3" t="s">
        <v>29</v>
      </c>
      <c r="T2104" s="60">
        <f ca="1"/>
        <v>1.4897517678772387</v>
      </c>
      <c r="U2104" s="60">
        <f ca="1"/>
        <v>1.018281657008141</v>
      </c>
      <c r="V2104" s="60">
        <f ca="1"/>
        <v>-0.56001511870254972</v>
      </c>
      <c r="W2104" s="60">
        <f ca="1"/>
        <v>0.4415944484146081</v>
      </c>
      <c r="X2104" s="60">
        <f ca="1"/>
        <v>-0.5193926897324308</v>
      </c>
      <c r="Y2104" s="52">
        <f ca="1">$B$12 * EXP(($E$3 - $C$12^2/2) * Y$2 + $C$12*SQRT(Y$2)*T2104)</f>
        <v>157.13349274790588</v>
      </c>
      <c r="Z2104" s="52">
        <f ca="1">Y2104 * EXP(($E$3 - $C$12^2/2) * (Z$2-Y$2) + $C$12*SQRT(Z$2-Y$2)*U2104)</f>
        <v>214.34357397114869</v>
      </c>
      <c r="AA2104" s="52">
        <f ca="1">Z2104 * EXP(($E$3 - $C$12^2/2) * (AA$2-Z$2) + $C$12*SQRT(AA$2-Z$2)*V2104)</f>
        <v>182.10358578632173</v>
      </c>
      <c r="AB2104" s="52">
        <f ca="1">AA2104 * EXP(($E$3 - $C$12^2/2) * (AB$2-AA$2) + $C$12*SQRT(AB$2-AA$2)*W2104)</f>
        <v>208.9414381301857</v>
      </c>
      <c r="AC2104" s="52">
        <f ca="1">AB2104 * EXP(($E$3 - $C$12^2/2) * (AC$2-AB$2) + $C$12*SQRT(AC$2-AB$2)*X2104)</f>
        <v>179.69055012343591</v>
      </c>
      <c r="AD2104" s="47"/>
      <c r="AE2104" s="3" t="s">
        <v>47</v>
      </c>
      <c r="AF2104" s="64">
        <f t="shared" ref="AF2104" ca="1" si="2657">($B$5*AF2106 + (1 + $B$6)*AF2105)*$B$2</f>
        <v>15000</v>
      </c>
      <c r="AG2104" s="64">
        <f t="shared" ref="AG2104" ca="1" si="2658">($B$5*AG2106 + (1 + $B$6)*AG2105)*$B$2</f>
        <v>15000</v>
      </c>
      <c r="AH2104" s="64">
        <f t="shared" ref="AH2104" ca="1" si="2659">($B$5*AH2106 + (1 + $B$6)*AH2105)*$B$2</f>
        <v>15000</v>
      </c>
      <c r="AI2104" s="64">
        <f t="shared" ref="AI2104" ca="1" si="2660">($B$5*AI2106 + (1 + $B$6)*AI2105)*$B$2</f>
        <v>15000</v>
      </c>
      <c r="AJ2104" s="64" cm="1">
        <f t="array" aca="1" ref="AJ2104" ca="1">($B$5*AJ2106 + (1 + $B$6)*AJ2105 + AND(NOT(AF2105:AJ2105)))*$B$2</f>
        <v>105000</v>
      </c>
      <c r="AK2104" s="73"/>
      <c r="AL2104" s="70"/>
    </row>
    <row r="2105" spans="7:38" ht="14.55" customHeight="1" x14ac:dyDescent="0.3">
      <c r="G2105" s="3">
        <v>2103</v>
      </c>
      <c r="H2105" s="58">
        <v>1.7089145332448528</v>
      </c>
      <c r="I2105" s="58">
        <v>1.6023471669959077</v>
      </c>
      <c r="J2105" s="58">
        <v>-0.44785076512271293</v>
      </c>
      <c r="K2105" s="59">
        <v>1.3659561608732027</v>
      </c>
      <c r="L2105" s="60">
        <f t="array" ref="L2105:O2105">TRANSPOSE(MMULT(Option!$B$25:$E$28, TRANSPOSE(H2105:K2105)))</f>
        <v>1.7089145332448528</v>
      </c>
      <c r="M2105" s="60">
        <v>2.1521412497692998</v>
      </c>
      <c r="N2105" s="60">
        <v>0.70980696022892009</v>
      </c>
      <c r="O2105" s="60">
        <v>2.1854822481880256</v>
      </c>
      <c r="P2105" s="56" t="str">
        <f t="shared" si="2591"/>
        <v>421/3</v>
      </c>
      <c r="R2105" s="80"/>
      <c r="S2105" s="3" t="s">
        <v>31</v>
      </c>
      <c r="T2105" s="60">
        <f ca="1"/>
        <v>-0.61565347316386565</v>
      </c>
      <c r="U2105" s="60">
        <f ca="1"/>
        <v>-3.1356811985981836E-2</v>
      </c>
      <c r="V2105" s="60">
        <f ca="1"/>
        <v>0.46330934664996426</v>
      </c>
      <c r="W2105" s="60">
        <f ca="1"/>
        <v>0.18070911246009988</v>
      </c>
      <c r="X2105" s="60">
        <f ca="1"/>
        <v>1.3141992378888756</v>
      </c>
      <c r="Y2105" s="52">
        <f ca="1">$B$13 * EXP(($E$3 - $C$13^2/2) * Y$2 + $C$13*SQRT(Y$2)*T2105)</f>
        <v>83.552413710608221</v>
      </c>
      <c r="Z2105" s="52">
        <f ca="1">Y2105 * EXP(($E$3 - $C$13^2/2) * (Z$2-Y$2) + $C$13*SQRT(Z$2-Y$2)*U2105)</f>
        <v>83.185004769115224</v>
      </c>
      <c r="AA2105" s="52">
        <f ca="1">Z2105 * EXP(($E$3 - $C$13^2/2) * (AA$2-Z$2) + $C$13*SQRT(AA$2-Z$2)*V2105)</f>
        <v>96.068348764613901</v>
      </c>
      <c r="AB2105" s="52">
        <f ca="1">AA2105 * EXP(($E$3 - $C$13^2/2) * (AB$2-AA$2) + $C$13*SQRT(AB$2-AA$2)*W2105)</f>
        <v>101.92860713564222</v>
      </c>
      <c r="AC2105" s="52">
        <f ca="1">AB2105 * EXP(($E$3 - $C$13^2/2) * (AC$2-AB$2) + $C$13*SQRT(AC$2-AB$2)*X2105)</f>
        <v>151.94709629059835</v>
      </c>
      <c r="AD2105" s="47"/>
      <c r="AE2105" s="3" t="s">
        <v>46</v>
      </c>
      <c r="AF2105" s="52" t="b">
        <f t="shared" ref="AF2105" ca="1" si="2661">AF2103 &gt;= $B$4</f>
        <v>0</v>
      </c>
      <c r="AG2105" s="52" t="b">
        <f t="array" aca="1" ref="AG2105" ca="1">AND(AG2103 &gt;= $B$4, NOT(OR($AF2105:AF2105)))</f>
        <v>0</v>
      </c>
      <c r="AH2105" s="52" t="b">
        <f t="array" aca="1" ref="AH2105" ca="1">AND(AH2103 &gt;= $B$4, NOT(OR($AF2105:AG2105)))</f>
        <v>0</v>
      </c>
      <c r="AI2105" s="52" t="b">
        <f t="array" aca="1" ref="AI2105" ca="1">AND(AI2103 &gt;= $B$4, NOT(OR($AF2105:AH2105)))</f>
        <v>0</v>
      </c>
      <c r="AJ2105" s="52" t="b">
        <f t="array" aca="1" ref="AJ2105" ca="1">AND(AJ2103 &gt;= $B$4, NOT(OR($AF2105:AI2105)))</f>
        <v>1</v>
      </c>
      <c r="AK2105" s="73"/>
      <c r="AL2105" s="70"/>
    </row>
    <row r="2106" spans="7:38" ht="14.55" customHeight="1" x14ac:dyDescent="0.3">
      <c r="G2106" s="3">
        <v>2104</v>
      </c>
      <c r="H2106" s="58">
        <v>0.97418212582363195</v>
      </c>
      <c r="I2106" s="58">
        <v>-1.2660823246592969</v>
      </c>
      <c r="J2106" s="58">
        <v>-0.12650299233277251</v>
      </c>
      <c r="K2106" s="59">
        <v>1.1285211722545474</v>
      </c>
      <c r="L2106" s="60">
        <f t="array" ref="L2106:O2106">TRANSPOSE(MMULT(Option!$B$25:$E$28, TRANSPOSE(H2106:K2106)))</f>
        <v>0.97418212582363195</v>
      </c>
      <c r="M2106" s="60">
        <v>-0.77071076742992384</v>
      </c>
      <c r="N2106" s="60">
        <v>-5.2974177674410594E-2</v>
      </c>
      <c r="O2106" s="60">
        <v>0.99985161310811987</v>
      </c>
      <c r="P2106" s="56" t="str">
        <f t="shared" si="2591"/>
        <v>421/4</v>
      </c>
      <c r="R2106" s="80"/>
      <c r="S2106" s="3" t="s">
        <v>30</v>
      </c>
      <c r="T2106" s="60">
        <f ca="1"/>
        <v>0.95681716525225957</v>
      </c>
      <c r="U2106" s="60">
        <f ca="1"/>
        <v>1.4611355741618177</v>
      </c>
      <c r="V2106" s="60">
        <f ca="1"/>
        <v>7.9354761324889764E-2</v>
      </c>
      <c r="W2106" s="60">
        <f ca="1"/>
        <v>0.62700562917682956</v>
      </c>
      <c r="X2106" s="60">
        <f ca="1"/>
        <v>1.0638039725135215</v>
      </c>
      <c r="Y2106" s="52">
        <f ca="1">$B$14 * EXP(($E$3 - $C$14^2/2) * Y$2 + $C$14*SQRT(Y$2)*T2106)</f>
        <v>133.91634789372199</v>
      </c>
      <c r="Z2106" s="52">
        <f ca="1">Y2106 * EXP(($E$3 - $C$14^2/2) * (Z$2-Y$2) + $C$14*SQRT(Z$2-Y$2)*U2106)</f>
        <v>208.62867722125651</v>
      </c>
      <c r="AA2106" s="52">
        <f ca="1">Z2106 * EXP(($E$3 - $C$14^2/2) * (AA$2-Z$2) + $C$14*SQRT(AA$2-Z$2)*V2106)</f>
        <v>214.72592258028968</v>
      </c>
      <c r="AB2106" s="52">
        <f ca="1">AA2106 * EXP(($E$3 - $C$14^2/2) * (AB$2-AA$2) + $C$14*SQRT(AB$2-AA$2)*W2106)</f>
        <v>260.46386171883341</v>
      </c>
      <c r="AC2106" s="52">
        <f ca="1">AB2106 * EXP(($E$3 - $C$14^2/2) * (AC$2-AB$2) + $C$14*SQRT(AC$2-AB$2)*X2106)</f>
        <v>360.18050793522752</v>
      </c>
      <c r="AD2106" s="47"/>
      <c r="AE2106" s="3" t="s">
        <v>68</v>
      </c>
      <c r="AF2106" s="52" t="b">
        <f ca="1">AND(AF2103&gt;$B$3, NOT(OR($AF2105:AF2105)))</f>
        <v>1</v>
      </c>
      <c r="AG2106" s="52" t="b">
        <f ca="1">AND(AG2103&gt;$B$3, NOT(OR($AF2105:AG2105)))</f>
        <v>1</v>
      </c>
      <c r="AH2106" s="52" t="b">
        <f ca="1">AND(AH2103&gt;$B$3, NOT(OR($AF2105:AH2105)))</f>
        <v>1</v>
      </c>
      <c r="AI2106" s="52" t="b">
        <f ca="1">AND(AI2103&gt;$B$3, NOT(OR($AF2105:AI2105)))</f>
        <v>1</v>
      </c>
      <c r="AJ2106" s="52" t="b">
        <f ca="1">AND(AJ2103&gt;$B$3, NOT(OR($AF2105:AJ2105)))</f>
        <v>0</v>
      </c>
      <c r="AK2106" s="74"/>
      <c r="AL2106" s="70"/>
    </row>
    <row r="2107" spans="7:38" ht="14.55" customHeight="1" x14ac:dyDescent="0.3">
      <c r="G2107" s="3">
        <v>2105</v>
      </c>
      <c r="H2107" s="58">
        <v>-1.2996639697360885E-2</v>
      </c>
      <c r="I2107" s="58">
        <v>-0.75112569997356038</v>
      </c>
      <c r="J2107" s="58">
        <v>-0.94462552925033549</v>
      </c>
      <c r="K2107" s="59">
        <v>-1.1296392341740735</v>
      </c>
      <c r="L2107" s="60">
        <f t="array" ref="L2107:O2107">TRANSPOSE(MMULT(Option!$B$25:$E$28, TRANSPOSE(H2107:K2107)))</f>
        <v>-1.2996639697360885E-2</v>
      </c>
      <c r="M2107" s="60">
        <v>-0.6936167311900503</v>
      </c>
      <c r="N2107" s="60">
        <v>-1.0315636451532646</v>
      </c>
      <c r="O2107" s="60">
        <v>-1.3536268053168925</v>
      </c>
      <c r="P2107" s="56" t="str">
        <f t="shared" si="2591"/>
        <v>421/5</v>
      </c>
      <c r="R2107" s="80">
        <v>527</v>
      </c>
      <c r="S2107" s="3" t="s">
        <v>28</v>
      </c>
      <c r="T2107" s="60">
        <f t="array" aca="1" ref="T2107:T2110" ca="1">TRANSPOSE(OFFSET($L$3, MATCH($R2107 &amp; "/" &amp; T$2, $P$3:$P$5002, 0) - 1, 0, 1, $E$1))</f>
        <v>-0.69372262519764971</v>
      </c>
      <c r="U2107" s="60">
        <f t="array" aca="1" ref="U2107:U2110" ca="1">TRANSPOSE(OFFSET($L$3, MATCH($R2107 &amp; "/" &amp; U$2, $P$3:$P$5002, 0) - 1, 0, 1, $E$1))</f>
        <v>-1.1524764442146731</v>
      </c>
      <c r="V2107" s="60">
        <f t="array" aca="1" ref="V2107:V2110" ca="1">TRANSPOSE(OFFSET($L$3, MATCH($R2107 &amp; "/" &amp; V$2, $P$3:$P$5002, 0) - 1, 0, 1, $E$1))</f>
        <v>-0.15314737100584647</v>
      </c>
      <c r="W2107" s="60">
        <f t="array" aca="1" ref="W2107:W2110" ca="1">TRANSPOSE(OFFSET($L$3, MATCH($R2107 &amp; "/" &amp; W$2, $P$3:$P$5002, 0) - 1, 0, 1, $E$1))</f>
        <v>-2.5791733443240901</v>
      </c>
      <c r="X2107" s="60">
        <f t="array" aca="1" ref="X2107:X2110" ca="1">TRANSPOSE(OFFSET($L$3, MATCH($R2107 &amp; "/" &amp; X$2, $P$3:$P$5002, 0) - 1, 0, 1, $E$1))</f>
        <v>5.7953065980091258E-3</v>
      </c>
      <c r="Y2107" s="52">
        <f ca="1">$B$11 * EXP(($E$3 - $C$11^2/2) * Y$2 + $C$11*SQRT(Y$2)*T2107)</f>
        <v>81.618291584861737</v>
      </c>
      <c r="Z2107" s="52">
        <f ca="1">Y2107 * EXP(($E$3 - $C$11^2/2) * (Z$2-Y$2) + $C$11*SQRT(Z$2-Y$2)*U2107)</f>
        <v>58.050334196001664</v>
      </c>
      <c r="AA2107" s="52">
        <f ca="1">Z2107 * EXP(($E$3 - $C$11^2/2) * (AA$2-Z$2) + $C$11*SQRT(AA$2-Z$2)*V2107)</f>
        <v>55.721510308340029</v>
      </c>
      <c r="AB2107" s="52">
        <f ca="1">AA2107 * EXP(($E$3 - $C$11^2/2) * (AB$2-AA$2) + $C$11*SQRT(AB$2-AA$2)*W2107)</f>
        <v>25.832005608371649</v>
      </c>
      <c r="AC2107" s="52">
        <f ca="1">AB2107 * EXP(($E$3 - $C$11^2/2) * (AC$2-AB$2) + $C$11*SQRT(AC$2-AB$2)*X2107)</f>
        <v>26.006664771675769</v>
      </c>
      <c r="AD2107" s="47"/>
      <c r="AE2107" s="3" t="s">
        <v>69</v>
      </c>
      <c r="AF2107" s="20" cm="1">
        <f t="array" aca="1" ref="AF2107" ca="1">MIN(Y2107:Y2110 / $D$11:$D$14)</f>
        <v>0.6814863337846776</v>
      </c>
      <c r="AG2107" s="20" cm="1">
        <f t="array" aca="1" ref="AG2107" ca="1">MIN(Z2107:Z2110 / $D$11:$D$14)</f>
        <v>0.58050334196001663</v>
      </c>
      <c r="AH2107" s="20" cm="1">
        <f t="array" aca="1" ref="AH2107" ca="1">MIN(AA2107:AA2110 / $D$11:$D$14)</f>
        <v>0.55721510308340028</v>
      </c>
      <c r="AI2107" s="20" cm="1">
        <f t="array" aca="1" ref="AI2107" ca="1">MIN(AB2107:AB2110 / $D$11:$D$14)</f>
        <v>0.2583200560837165</v>
      </c>
      <c r="AJ2107" s="20" cm="1">
        <f t="array" aca="1" ref="AJ2107" ca="1">MIN(AC2107:AC2110 / $D$11:$D$14)</f>
        <v>0.26006664771675769</v>
      </c>
      <c r="AK2107" s="72">
        <f t="array" aca="1" ref="AK2107" ca="1">SUMPRODUCT(AF2108:AJ2108, EXP(-$E$3*$AF$2:$AJ$2))</f>
        <v>77880.078307140488</v>
      </c>
      <c r="AL2107" s="70">
        <f ca="1">MAX(AC2108 - $D$11, 0) * EXP(-$E$2*$E$3)</f>
        <v>0</v>
      </c>
    </row>
    <row r="2108" spans="7:38" ht="14.55" customHeight="1" x14ac:dyDescent="0.3">
      <c r="G2108" s="3">
        <v>2106</v>
      </c>
      <c r="H2108" s="58">
        <v>-1.1618402476588459</v>
      </c>
      <c r="I2108" s="58">
        <v>-0.1335301224252757</v>
      </c>
      <c r="J2108" s="58">
        <v>0.48405359920829427</v>
      </c>
      <c r="K2108" s="59">
        <v>2.7379643278826589E-2</v>
      </c>
      <c r="L2108" s="60">
        <f t="array" ref="L2108:O2108">TRANSPOSE(MMULT(Option!$B$25:$E$28, TRANSPOSE(H2108:K2108)))</f>
        <v>-1.1618402476588459</v>
      </c>
      <c r="M2108" s="60">
        <v>-0.58711847777764758</v>
      </c>
      <c r="N2108" s="60">
        <v>-7.4553344481318284E-2</v>
      </c>
      <c r="O2108" s="60">
        <v>-0.38177837870368614</v>
      </c>
      <c r="P2108" s="56" t="str">
        <f t="shared" si="2591"/>
        <v>422/1</v>
      </c>
      <c r="R2108" s="80"/>
      <c r="S2108" s="3" t="s">
        <v>29</v>
      </c>
      <c r="T2108" s="60">
        <f ca="1"/>
        <v>8.2385168576706247E-2</v>
      </c>
      <c r="U2108" s="60">
        <f ca="1"/>
        <v>0.20045471700696749</v>
      </c>
      <c r="V2108" s="60">
        <f ca="1"/>
        <v>0.63619523708974357</v>
      </c>
      <c r="W2108" s="60">
        <f ca="1"/>
        <v>-2.7427353319790289</v>
      </c>
      <c r="X2108" s="60">
        <f ca="1"/>
        <v>-1.1639752040995801</v>
      </c>
      <c r="Y2108" s="52">
        <f ca="1">$B$12 * EXP(($E$3 - $C$12^2/2) * Y$2 + $C$12*SQRT(Y$2)*T2108)</f>
        <v>103.0161463435643</v>
      </c>
      <c r="Z2108" s="52">
        <f ca="1">Y2108 * EXP(($E$3 - $C$12^2/2) * (Z$2-Y$2) + $C$12*SQRT(Z$2-Y$2)*U2108)</f>
        <v>109.94960799183228</v>
      </c>
      <c r="AA2108" s="52">
        <f ca="1">Z2108 * EXP(($E$3 - $C$12^2/2) * (AA$2-Z$2) + $C$12*SQRT(AA$2-Z$2)*V2108)</f>
        <v>133.73774063749607</v>
      </c>
      <c r="AB2108" s="52">
        <f ca="1">AA2108 * EXP(($E$3 - $C$12^2/2) * (AB$2-AA$2) + $C$12*SQRT(AB$2-AA$2)*W2108)</f>
        <v>59.030846138767345</v>
      </c>
      <c r="AC2108" s="52">
        <f ca="1">AB2108 * EXP(($E$3 - $C$12^2/2) * (AC$2-AB$2) + $C$12*SQRT(AC$2-AB$2)*X2108)</f>
        <v>41.840616818607444</v>
      </c>
      <c r="AD2108" s="47"/>
      <c r="AE2108" s="3" t="s">
        <v>47</v>
      </c>
      <c r="AF2108" s="64">
        <f t="shared" ref="AF2108" ca="1" si="2662">($B$5*AF2110 + (1 + $B$6)*AF2109)*$B$2</f>
        <v>0</v>
      </c>
      <c r="AG2108" s="64">
        <f t="shared" ref="AG2108" ca="1" si="2663">($B$5*AG2110 + (1 + $B$6)*AG2109)*$B$2</f>
        <v>0</v>
      </c>
      <c r="AH2108" s="64">
        <f t="shared" ref="AH2108" ca="1" si="2664">($B$5*AH2110 + (1 + $B$6)*AH2109)*$B$2</f>
        <v>0</v>
      </c>
      <c r="AI2108" s="64">
        <f t="shared" ref="AI2108" ca="1" si="2665">($B$5*AI2110 + (1 + $B$6)*AI2109)*$B$2</f>
        <v>0</v>
      </c>
      <c r="AJ2108" s="64" cm="1">
        <f t="array" aca="1" ref="AJ2108" ca="1">($B$5*AJ2110 + (1 + $B$6)*AJ2109 + AND(NOT(AF2109:AJ2109)))*$B$2</f>
        <v>100000</v>
      </c>
      <c r="AK2108" s="73"/>
      <c r="AL2108" s="70"/>
    </row>
    <row r="2109" spans="7:38" ht="14.55" customHeight="1" x14ac:dyDescent="0.3">
      <c r="G2109" s="3">
        <v>2107</v>
      </c>
      <c r="H2109" s="58">
        <v>0.50521638452784612</v>
      </c>
      <c r="I2109" s="58">
        <v>-1.1818774913105479</v>
      </c>
      <c r="J2109" s="58">
        <v>-0.66977310481916341</v>
      </c>
      <c r="K2109" s="59">
        <v>-0.78779021079345013</v>
      </c>
      <c r="L2109" s="60">
        <f t="array" ref="L2109:O2109">TRANSPOSE(MMULT(Option!$B$25:$E$28, TRANSPOSE(H2109:K2109)))</f>
        <v>0.50521638452784612</v>
      </c>
      <c r="M2109" s="60">
        <v>-0.88112205940788124</v>
      </c>
      <c r="N2109" s="60">
        <v>-0.69567008106108419</v>
      </c>
      <c r="O2109" s="60">
        <v>-0.91275117782052617</v>
      </c>
      <c r="P2109" s="56" t="str">
        <f t="shared" si="2591"/>
        <v>422/2</v>
      </c>
      <c r="R2109" s="80"/>
      <c r="S2109" s="3" t="s">
        <v>31</v>
      </c>
      <c r="T2109" s="60">
        <f ca="1"/>
        <v>-1.2949302706240722</v>
      </c>
      <c r="U2109" s="60">
        <f ca="1"/>
        <v>0.17821987318521959</v>
      </c>
      <c r="V2109" s="60">
        <f ca="1"/>
        <v>0.11762841830523843</v>
      </c>
      <c r="W2109" s="60">
        <f ca="1"/>
        <v>-2.0454705489940261</v>
      </c>
      <c r="X2109" s="60">
        <f ca="1"/>
        <v>1.2666218875213222</v>
      </c>
      <c r="Y2109" s="52">
        <f ca="1">$B$13 * EXP(($E$3 - $C$13^2/2) * Y$2 + $C$13*SQRT(Y$2)*T2109)</f>
        <v>68.148633378467764</v>
      </c>
      <c r="Z2109" s="52">
        <f ca="1">Y2109 * EXP(($E$3 - $C$13^2/2) * (Z$2-Y$2) + $C$13*SQRT(Z$2-Y$2)*U2109)</f>
        <v>72.251787470052051</v>
      </c>
      <c r="AA2109" s="52">
        <f ca="1">Z2109 * EXP(($E$3 - $C$13^2/2) * (AA$2-Z$2) + $C$13*SQRT(AA$2-Z$2)*V2109)</f>
        <v>75.222139227480355</v>
      </c>
      <c r="AB2109" s="52">
        <f ca="1">AA2109 * EXP(($E$3 - $C$13^2/2) * (AB$2-AA$2) + $C$13*SQRT(AB$2-AA$2)*W2109)</f>
        <v>40.927590810178515</v>
      </c>
      <c r="AC2109" s="52">
        <f ca="1">AB2109 * EXP(($E$3 - $C$13^2/2) * (AC$2-AB$2) + $C$13*SQRT(AC$2-AB$2)*X2109)</f>
        <v>60.146965592379779</v>
      </c>
      <c r="AD2109" s="47"/>
      <c r="AE2109" s="3" t="s">
        <v>46</v>
      </c>
      <c r="AF2109" s="52" t="b">
        <f t="shared" ref="AF2109" ca="1" si="2666">AF2107 &gt;= $B$4</f>
        <v>0</v>
      </c>
      <c r="AG2109" s="52" t="b">
        <f t="array" aca="1" ref="AG2109" ca="1">AND(AG2107 &gt;= $B$4, NOT(OR($AF2109:AF2109)))</f>
        <v>0</v>
      </c>
      <c r="AH2109" s="52" t="b">
        <f t="array" aca="1" ref="AH2109" ca="1">AND(AH2107 &gt;= $B$4, NOT(OR($AF2109:AG2109)))</f>
        <v>0</v>
      </c>
      <c r="AI2109" s="52" t="b">
        <f t="array" aca="1" ref="AI2109" ca="1">AND(AI2107 &gt;= $B$4, NOT(OR($AF2109:AH2109)))</f>
        <v>0</v>
      </c>
      <c r="AJ2109" s="52" t="b">
        <f t="array" aca="1" ref="AJ2109" ca="1">AND(AJ2107 &gt;= $B$4, NOT(OR($AF2109:AI2109)))</f>
        <v>0</v>
      </c>
      <c r="AK2109" s="73"/>
      <c r="AL2109" s="70"/>
    </row>
    <row r="2110" spans="7:38" ht="14.55" customHeight="1" x14ac:dyDescent="0.3">
      <c r="G2110" s="3">
        <v>2108</v>
      </c>
      <c r="H2110" s="58">
        <v>-1.7246026800515606</v>
      </c>
      <c r="I2110" s="58">
        <v>1.0009739052398847</v>
      </c>
      <c r="J2110" s="58">
        <v>1.4190441544753116</v>
      </c>
      <c r="K2110" s="59">
        <v>0.27921642464372132</v>
      </c>
      <c r="L2110" s="60">
        <f t="array" ref="L2110:O2110">TRANSPOSE(MMULT(Option!$B$25:$E$28, TRANSPOSE(H2110:K2110)))</f>
        <v>-1.7246026800515606</v>
      </c>
      <c r="M2110" s="60">
        <v>0.22756666586684093</v>
      </c>
      <c r="N2110" s="60">
        <v>0.81863618900133295</v>
      </c>
      <c r="O2110" s="60">
        <v>8.835114424804244E-2</v>
      </c>
      <c r="P2110" s="56" t="str">
        <f t="shared" si="2591"/>
        <v>422/3</v>
      </c>
      <c r="R2110" s="80"/>
      <c r="S2110" s="3" t="s">
        <v>30</v>
      </c>
      <c r="T2110" s="60">
        <f ca="1"/>
        <v>0.23530221022347031</v>
      </c>
      <c r="U2110" s="60">
        <f ca="1"/>
        <v>-1.1761248042138299</v>
      </c>
      <c r="V2110" s="60">
        <f ca="1"/>
        <v>0.31559011066600884</v>
      </c>
      <c r="W2110" s="60">
        <f ca="1"/>
        <v>-2.2417250888444062</v>
      </c>
      <c r="X2110" s="60">
        <f ca="1"/>
        <v>-0.41620628369022045</v>
      </c>
      <c r="Y2110" s="52">
        <f ca="1">$B$14 * EXP(($E$3 - $C$14^2/2) * Y$2 + $C$14*SQRT(Y$2)*T2110)</f>
        <v>107.85210053077859</v>
      </c>
      <c r="Z2110" s="52">
        <f ca="1">Y2110 * EXP(($E$3 - $C$14^2/2) * (Z$2-Y$2) + $C$14*SQRT(Z$2-Y$2)*U2110)</f>
        <v>76.166627526518241</v>
      </c>
      <c r="AA2110" s="52">
        <f ca="1">Z2110 * EXP(($E$3 - $C$14^2/2) * (AA$2-Z$2) + $C$14*SQRT(AA$2-Z$2)*V2110)</f>
        <v>84.149959637796357</v>
      </c>
      <c r="AB2110" s="52">
        <f ca="1">AA2110 * EXP(($E$3 - $C$14^2/2) * (AB$2-AA$2) + $C$14*SQRT(AB$2-AA$2)*W2110)</f>
        <v>43.167284898308644</v>
      </c>
      <c r="AC2110" s="52">
        <f ca="1">AB2110 * EXP(($E$3 - $C$14^2/2) * (AC$2-AB$2) + $C$14*SQRT(AC$2-AB$2)*X2110)</f>
        <v>38.291235398579545</v>
      </c>
      <c r="AD2110" s="47"/>
      <c r="AE2110" s="3" t="s">
        <v>68</v>
      </c>
      <c r="AF2110" s="52" t="b">
        <f ca="1">AND(AF2107&gt;$B$3, NOT(OR($AF2109:AF2109)))</f>
        <v>0</v>
      </c>
      <c r="AG2110" s="52" t="b">
        <f ca="1">AND(AG2107&gt;$B$3, NOT(OR($AF2109:AG2109)))</f>
        <v>0</v>
      </c>
      <c r="AH2110" s="52" t="b">
        <f ca="1">AND(AH2107&gt;$B$3, NOT(OR($AF2109:AH2109)))</f>
        <v>0</v>
      </c>
      <c r="AI2110" s="52" t="b">
        <f ca="1">AND(AI2107&gt;$B$3, NOT(OR($AF2109:AI2109)))</f>
        <v>0</v>
      </c>
      <c r="AJ2110" s="52" t="b">
        <f ca="1">AND(AJ2107&gt;$B$3, NOT(OR($AF2109:AJ2109)))</f>
        <v>0</v>
      </c>
      <c r="AK2110" s="74"/>
      <c r="AL2110" s="70"/>
    </row>
    <row r="2111" spans="7:38" ht="14.55" customHeight="1" x14ac:dyDescent="0.3">
      <c r="G2111" s="3">
        <v>2109</v>
      </c>
      <c r="H2111" s="58">
        <v>-0.22866316785426419</v>
      </c>
      <c r="I2111" s="58">
        <v>-1.1283646569446488</v>
      </c>
      <c r="J2111" s="58">
        <v>-1.2831224599984115</v>
      </c>
      <c r="K2111" s="59">
        <v>0.86175504527301494</v>
      </c>
      <c r="L2111" s="60">
        <f t="array" ref="L2111:O2111">TRANSPOSE(MMULT(Option!$B$25:$E$28, TRANSPOSE(H2111:K2111)))</f>
        <v>-0.22866316785426419</v>
      </c>
      <c r="M2111" s="60">
        <v>-1.1256285575340521</v>
      </c>
      <c r="N2111" s="60">
        <v>-1.5139198650510064</v>
      </c>
      <c r="O2111" s="60">
        <v>0.10058257872703769</v>
      </c>
      <c r="P2111" s="56" t="str">
        <f t="shared" si="2591"/>
        <v>422/4</v>
      </c>
      <c r="R2111" s="80">
        <v>528</v>
      </c>
      <c r="S2111" s="3" t="s">
        <v>28</v>
      </c>
      <c r="T2111" s="60">
        <f t="array" aca="1" ref="T2111:T2114" ca="1">TRANSPOSE(OFFSET($L$3, MATCH($R2111 &amp; "/" &amp; T$2, $P$3:$P$5002, 0) - 1, 0, 1, $E$1))</f>
        <v>0.12110639504237806</v>
      </c>
      <c r="U2111" s="60">
        <f t="array" aca="1" ref="U2111:U2114" ca="1">TRANSPOSE(OFFSET($L$3, MATCH($R2111 &amp; "/" &amp; U$2, $P$3:$P$5002, 0) - 1, 0, 1, $E$1))</f>
        <v>-1.4920728804797634</v>
      </c>
      <c r="V2111" s="60">
        <f t="array" aca="1" ref="V2111:V2114" ca="1">TRANSPOSE(OFFSET($L$3, MATCH($R2111 &amp; "/" &amp; V$2, $P$3:$P$5002, 0) - 1, 0, 1, $E$1))</f>
        <v>0.22881434922430693</v>
      </c>
      <c r="W2111" s="60">
        <f t="array" aca="1" ref="W2111:W2114" ca="1">TRANSPOSE(OFFSET($L$3, MATCH($R2111 &amp; "/" &amp; W$2, $P$3:$P$5002, 0) - 1, 0, 1, $E$1))</f>
        <v>-0.3429838883575147</v>
      </c>
      <c r="X2111" s="60">
        <f t="array" aca="1" ref="X2111:X2114" ca="1">TRANSPOSE(OFFSET($L$3, MATCH($R2111 &amp; "/" &amp; X$2, $P$3:$P$5002, 0) - 1, 0, 1, $E$1))</f>
        <v>-0.15807423701216033</v>
      </c>
      <c r="Y2111" s="52">
        <f ca="1">$B$11 * EXP(($E$3 - $C$11^2/2) * Y$2 + $C$11*SQRT(Y$2)*T2111)</f>
        <v>104.21979729435404</v>
      </c>
      <c r="Z2111" s="52">
        <f ca="1">Y2111 * EXP(($E$3 - $C$11^2/2) * (Z$2-Y$2) + $C$11*SQRT(Z$2-Y$2)*U2111)</f>
        <v>66.945592707380072</v>
      </c>
      <c r="AA2111" s="52">
        <f ca="1">Z2111 * EXP(($E$3 - $C$11^2/2) * (AA$2-Z$2) + $C$11*SQRT(AA$2-Z$2)*V2111)</f>
        <v>72.061833215610363</v>
      </c>
      <c r="AB2111" s="52">
        <f ca="1">AA2111 * EXP(($E$3 - $C$11^2/2) * (AB$2-AA$2) + $C$11*SQRT(AB$2-AA$2)*W2111)</f>
        <v>65.341631719864196</v>
      </c>
      <c r="AC2111" s="52">
        <f ca="1">AB2111 * EXP(($E$3 - $C$11^2/2) * (AC$2-AB$2) + $C$11*SQRT(AC$2-AB$2)*X2111)</f>
        <v>62.627664631965438</v>
      </c>
      <c r="AD2111" s="47"/>
      <c r="AE2111" s="3" t="s">
        <v>69</v>
      </c>
      <c r="AF2111" s="20" cm="1">
        <f t="array" aca="1" ref="AF2111" ca="1">MIN(Y2111:Y2114 / $D$11:$D$14)</f>
        <v>1.0421979729435404</v>
      </c>
      <c r="AG2111" s="20" cm="1">
        <f t="array" aca="1" ref="AG2111" ca="1">MIN(Z2111:Z2114 / $D$11:$D$14)</f>
        <v>0.66945592707380075</v>
      </c>
      <c r="AH2111" s="20" cm="1">
        <f t="array" aca="1" ref="AH2111" ca="1">MIN(AA2111:AA2114 / $D$11:$D$14)</f>
        <v>0.7206183321561036</v>
      </c>
      <c r="AI2111" s="20" cm="1">
        <f t="array" aca="1" ref="AI2111" ca="1">MIN(AB2111:AB2114 / $D$11:$D$14)</f>
        <v>0.65341631719864202</v>
      </c>
      <c r="AJ2111" s="20" cm="1">
        <f t="array" aca="1" ref="AJ2111" ca="1">MIN(AC2111:AC2114 / $D$11:$D$14)</f>
        <v>0.62627664631965441</v>
      </c>
      <c r="AK2111" s="72">
        <f t="array" aca="1" ref="AK2111" ca="1">SUMPRODUCT(AF2112:AJ2112, EXP(-$E$3*$AF$2:$AJ$2))</f>
        <v>92148.519674651194</v>
      </c>
      <c r="AL2111" s="70">
        <f ca="1">MAX(AC2112 - $D$11, 0) * EXP(-$E$2*$E$3)</f>
        <v>80.631118679842501</v>
      </c>
    </row>
    <row r="2112" spans="7:38" ht="14.55" customHeight="1" x14ac:dyDescent="0.3">
      <c r="G2112" s="3">
        <v>2110</v>
      </c>
      <c r="H2112" s="58">
        <v>0.19854577516839883</v>
      </c>
      <c r="I2112" s="58">
        <v>2.3849393994518833</v>
      </c>
      <c r="J2112" s="58">
        <v>0.57968400688852206</v>
      </c>
      <c r="K2112" s="59">
        <v>0.7262157414436099</v>
      </c>
      <c r="L2112" s="60">
        <f t="array" ref="L2112:O2112">TRANSPOSE(MMULT(Option!$B$25:$E$28, TRANSPOSE(H2112:K2112)))</f>
        <v>0.19854577516839883</v>
      </c>
      <c r="M2112" s="60">
        <v>2.2652513752415149</v>
      </c>
      <c r="N2112" s="60">
        <v>1.2130843411229071</v>
      </c>
      <c r="O2112" s="60">
        <v>1.4389787826382432</v>
      </c>
      <c r="P2112" s="56" t="str">
        <f t="shared" si="2591"/>
        <v>422/5</v>
      </c>
      <c r="R2112" s="80"/>
      <c r="S2112" s="3" t="s">
        <v>29</v>
      </c>
      <c r="T2112" s="60">
        <f ca="1"/>
        <v>2.869682795840951</v>
      </c>
      <c r="U2112" s="60">
        <f ca="1"/>
        <v>-0.10128290028523979</v>
      </c>
      <c r="V2112" s="60">
        <f ca="1"/>
        <v>0.58961410466938058</v>
      </c>
      <c r="W2112" s="60">
        <f ca="1"/>
        <v>0.59301083955463174</v>
      </c>
      <c r="X2112" s="60">
        <f ca="1"/>
        <v>-1.6655080121626917</v>
      </c>
      <c r="Y2112" s="52">
        <f ca="1">$B$12 * EXP(($E$3 - $C$12^2/2) * Y$2 + $C$12*SQRT(Y$2)*T2112)</f>
        <v>237.71560560620543</v>
      </c>
      <c r="Z2112" s="52">
        <f ca="1">Y2112 * EXP(($E$3 - $C$12^2/2) * (Z$2-Y$2) + $C$12*SQRT(Z$2-Y$2)*U2112)</f>
        <v>231.75717282189831</v>
      </c>
      <c r="AA2112" s="52">
        <f ca="1">Z2112 * EXP(($E$3 - $C$12^2/2) * (AA$2-Z$2) + $C$12*SQRT(AA$2-Z$2)*V2112)</f>
        <v>277.98701002096283</v>
      </c>
      <c r="AB2112" s="52">
        <f ca="1">AA2112 * EXP(($E$3 - $C$12^2/2) * (AB$2-AA$2) + $C$12*SQRT(AB$2-AA$2)*W2112)</f>
        <v>333.77851288215442</v>
      </c>
      <c r="AC2112" s="52">
        <f ca="1">AB2112 * EXP(($E$3 - $C$12^2/2) * (AC$2-AB$2) + $C$12*SQRT(AC$2-AB$2)*X2112)</f>
        <v>203.53240576088351</v>
      </c>
      <c r="AD2112" s="47"/>
      <c r="AE2112" s="3" t="s">
        <v>47</v>
      </c>
      <c r="AF2112" s="64">
        <f t="shared" ref="AF2112" ca="1" si="2667">($B$5*AF2114 + (1 + $B$6)*AF2113)*$B$2</f>
        <v>15000</v>
      </c>
      <c r="AG2112" s="64">
        <f t="shared" ref="AG2112" ca="1" si="2668">($B$5*AG2114 + (1 + $B$6)*AG2113)*$B$2</f>
        <v>0</v>
      </c>
      <c r="AH2112" s="64">
        <f t="shared" ref="AH2112" ca="1" si="2669">($B$5*AH2114 + (1 + $B$6)*AH2113)*$B$2</f>
        <v>0</v>
      </c>
      <c r="AI2112" s="64">
        <f t="shared" ref="AI2112" ca="1" si="2670">($B$5*AI2114 + (1 + $B$6)*AI2113)*$B$2</f>
        <v>0</v>
      </c>
      <c r="AJ2112" s="64" cm="1">
        <f t="array" aca="1" ref="AJ2112" ca="1">($B$5*AJ2114 + (1 + $B$6)*AJ2113 + AND(NOT(AF2113:AJ2113)))*$B$2</f>
        <v>100000</v>
      </c>
      <c r="AK2112" s="73"/>
      <c r="AL2112" s="70"/>
    </row>
    <row r="2113" spans="7:38" ht="14.55" customHeight="1" x14ac:dyDescent="0.3">
      <c r="G2113" s="3">
        <v>2111</v>
      </c>
      <c r="H2113" s="58">
        <v>0.4376740497744907</v>
      </c>
      <c r="I2113" s="58">
        <v>-0.23238457677974256</v>
      </c>
      <c r="J2113" s="58">
        <v>-0.40084222098407679</v>
      </c>
      <c r="K2113" s="59">
        <v>-0.96345576367075814</v>
      </c>
      <c r="L2113" s="60">
        <f t="array" ref="L2113:O2113">TRANSPOSE(MMULT(Option!$B$25:$E$28, TRANSPOSE(H2113:K2113)))</f>
        <v>0.4376740497744907</v>
      </c>
      <c r="M2113" s="60">
        <v>-3.7914362776893196E-2</v>
      </c>
      <c r="N2113" s="60">
        <v>-0.23784670400140634</v>
      </c>
      <c r="O2113" s="60">
        <v>-0.78907356135237838</v>
      </c>
      <c r="P2113" s="56" t="str">
        <f t="shared" si="2591"/>
        <v>423/1</v>
      </c>
      <c r="R2113" s="80"/>
      <c r="S2113" s="3" t="s">
        <v>31</v>
      </c>
      <c r="T2113" s="60">
        <f ca="1"/>
        <v>1.4219693100161952</v>
      </c>
      <c r="U2113" s="60">
        <f ca="1"/>
        <v>0.41581692046411467</v>
      </c>
      <c r="V2113" s="60">
        <f ca="1"/>
        <v>1.7190308975128177</v>
      </c>
      <c r="W2113" s="60">
        <f ca="1"/>
        <v>0.24362745145985348</v>
      </c>
      <c r="X2113" s="60">
        <f ca="1"/>
        <v>-1.7386917754764961</v>
      </c>
      <c r="Y2113" s="52">
        <f ca="1">$B$13 * EXP(($E$3 - $C$13^2/2) * Y$2 + $C$13*SQRT(Y$2)*T2113)</f>
        <v>153.97049282043901</v>
      </c>
      <c r="Z2113" s="52">
        <f ca="1">Y2113 * EXP(($E$3 - $C$13^2/2) * (Z$2-Y$2) + $C$13*SQRT(Z$2-Y$2)*U2113)</f>
        <v>175.30127324445959</v>
      </c>
      <c r="AA2113" s="52">
        <f ca="1">Z2113 * EXP(($E$3 - $C$13^2/2) * (AA$2-Z$2) + $C$13*SQRT(AA$2-Z$2)*V2113)</f>
        <v>295.0707990680491</v>
      </c>
      <c r="AB2113" s="52">
        <f ca="1">AA2113 * EXP(($E$3 - $C$13^2/2) * (AB$2-AA$2) + $C$13*SQRT(AB$2-AA$2)*W2113)</f>
        <v>319.03587581269198</v>
      </c>
      <c r="AC2113" s="52">
        <f ca="1">AB2113 * EXP(($E$3 - $C$13^2/2) * (AC$2-AB$2) + $C$13*SQRT(AC$2-AB$2)*X2113)</f>
        <v>190.3179371681625</v>
      </c>
      <c r="AD2113" s="47"/>
      <c r="AE2113" s="3" t="s">
        <v>46</v>
      </c>
      <c r="AF2113" s="52" t="b">
        <f t="shared" ref="AF2113" ca="1" si="2671">AF2111 &gt;= $B$4</f>
        <v>0</v>
      </c>
      <c r="AG2113" s="52" t="b">
        <f t="array" aca="1" ref="AG2113" ca="1">AND(AG2111 &gt;= $B$4, NOT(OR($AF2113:AF2113)))</f>
        <v>0</v>
      </c>
      <c r="AH2113" s="52" t="b">
        <f t="array" aca="1" ref="AH2113" ca="1">AND(AH2111 &gt;= $B$4, NOT(OR($AF2113:AG2113)))</f>
        <v>0</v>
      </c>
      <c r="AI2113" s="52" t="b">
        <f t="array" aca="1" ref="AI2113" ca="1">AND(AI2111 &gt;= $B$4, NOT(OR($AF2113:AH2113)))</f>
        <v>0</v>
      </c>
      <c r="AJ2113" s="52" t="b">
        <f t="array" aca="1" ref="AJ2113" ca="1">AND(AJ2111 &gt;= $B$4, NOT(OR($AF2113:AI2113)))</f>
        <v>0</v>
      </c>
      <c r="AK2113" s="73"/>
      <c r="AL2113" s="70"/>
    </row>
    <row r="2114" spans="7:38" ht="14.55" customHeight="1" x14ac:dyDescent="0.3">
      <c r="G2114" s="3">
        <v>2112</v>
      </c>
      <c r="H2114" s="58">
        <v>-1.3520234553086765</v>
      </c>
      <c r="I2114" s="58">
        <v>0.59873471165999193</v>
      </c>
      <c r="J2114" s="58">
        <v>-0.96311638372095865</v>
      </c>
      <c r="K2114" s="59">
        <v>-0.84998180449654093</v>
      </c>
      <c r="L2114" s="60">
        <f t="array" ref="L2114:O2114">TRANSPOSE(MMULT(Option!$B$25:$E$28, TRANSPOSE(H2114:K2114)))</f>
        <v>-1.3520234553086765</v>
      </c>
      <c r="M2114" s="60">
        <v>7.9400453524237635E-3</v>
      </c>
      <c r="N2114" s="60">
        <v>-1.2299386456341621</v>
      </c>
      <c r="O2114" s="60">
        <v>-1.2998858323350837</v>
      </c>
      <c r="P2114" s="56" t="str">
        <f t="shared" si="2591"/>
        <v>423/2</v>
      </c>
      <c r="R2114" s="80"/>
      <c r="S2114" s="3" t="s">
        <v>30</v>
      </c>
      <c r="T2114" s="60">
        <f ca="1"/>
        <v>0.55830662866400216</v>
      </c>
      <c r="U2114" s="60">
        <f ca="1"/>
        <v>0.33983969289007854</v>
      </c>
      <c r="V2114" s="60">
        <f ca="1"/>
        <v>0.47946922565658401</v>
      </c>
      <c r="W2114" s="60">
        <f ca="1"/>
        <v>0.90487885332054363</v>
      </c>
      <c r="X2114" s="60">
        <f ca="1"/>
        <v>-0.54856504373066883</v>
      </c>
      <c r="Y2114" s="52">
        <f ca="1">$B$14 * EXP(($E$3 - $C$14^2/2) * Y$2 + $C$14*SQRT(Y$2)*T2114)</f>
        <v>118.82623009313077</v>
      </c>
      <c r="Z2114" s="52">
        <f ca="1">Y2114 * EXP(($E$3 - $C$14^2/2) * (Z$2-Y$2) + $C$14*SQRT(Z$2-Y$2)*U2114)</f>
        <v>132.23942197249343</v>
      </c>
      <c r="AA2114" s="52">
        <f ca="1">Z2114 * EXP(($E$3 - $C$14^2/2) * (AA$2-Z$2) + $C$14*SQRT(AA$2-Z$2)*V2114)</f>
        <v>153.46228709307854</v>
      </c>
      <c r="AB2114" s="52">
        <f ca="1">AA2114 * EXP(($E$3 - $C$14^2/2) * (AB$2-AA$2) + $C$14*SQRT(AB$2-AA$2)*W2114)</f>
        <v>202.33373876038337</v>
      </c>
      <c r="AC2114" s="52">
        <f ca="1">AB2114 * EXP(($E$3 - $C$14^2/2) * (AC$2-AB$2) + $C$14*SQRT(AC$2-AB$2)*X2114)</f>
        <v>172.49167820679224</v>
      </c>
      <c r="AD2114" s="47"/>
      <c r="AE2114" s="3" t="s">
        <v>68</v>
      </c>
      <c r="AF2114" s="52" t="b">
        <f ca="1">AND(AF2111&gt;$B$3, NOT(OR($AF2113:AF2113)))</f>
        <v>1</v>
      </c>
      <c r="AG2114" s="52" t="b">
        <f ca="1">AND(AG2111&gt;$B$3, NOT(OR($AF2113:AG2113)))</f>
        <v>0</v>
      </c>
      <c r="AH2114" s="52" t="b">
        <f ca="1">AND(AH2111&gt;$B$3, NOT(OR($AF2113:AH2113)))</f>
        <v>0</v>
      </c>
      <c r="AI2114" s="52" t="b">
        <f ca="1">AND(AI2111&gt;$B$3, NOT(OR($AF2113:AI2113)))</f>
        <v>0</v>
      </c>
      <c r="AJ2114" s="52" t="b">
        <f ca="1">AND(AJ2111&gt;$B$3, NOT(OR($AF2113:AJ2113)))</f>
        <v>0</v>
      </c>
      <c r="AK2114" s="74"/>
      <c r="AL2114" s="70"/>
    </row>
    <row r="2115" spans="7:38" ht="14.55" customHeight="1" x14ac:dyDescent="0.3">
      <c r="G2115" s="3">
        <v>2113</v>
      </c>
      <c r="H2115" s="58">
        <v>0.28655864153237431</v>
      </c>
      <c r="I2115" s="58">
        <v>-0.65850604605374774</v>
      </c>
      <c r="J2115" s="58">
        <v>-0.68657168141998048</v>
      </c>
      <c r="K2115" s="59">
        <v>-0.9227220552230504</v>
      </c>
      <c r="L2115" s="60">
        <f t="array" ref="L2115:O2115">TRANSPOSE(MMULT(Option!$B$25:$E$28, TRANSPOSE(H2115:K2115)))</f>
        <v>0.28655864153237431</v>
      </c>
      <c r="M2115" s="60">
        <v>-0.48890730371252533</v>
      </c>
      <c r="N2115" s="60">
        <v>-0.66083672206398358</v>
      </c>
      <c r="O2115" s="60">
        <v>-0.98199093459673903</v>
      </c>
      <c r="P2115" s="56" t="str">
        <f t="shared" si="2591"/>
        <v>423/3</v>
      </c>
      <c r="R2115" s="80">
        <v>529</v>
      </c>
      <c r="S2115" s="3" t="s">
        <v>28</v>
      </c>
      <c r="T2115" s="60">
        <f t="array" aca="1" ref="T2115:T2118" ca="1">TRANSPOSE(OFFSET($L$3, MATCH($R2115 &amp; "/" &amp; T$2, $P$3:$P$5002, 0) - 1, 0, 1, $E$1))</f>
        <v>0.44381317633614559</v>
      </c>
      <c r="U2115" s="60">
        <f t="array" aca="1" ref="U2115:U2118" ca="1">TRANSPOSE(OFFSET($L$3, MATCH($R2115 &amp; "/" &amp; U$2, $P$3:$P$5002, 0) - 1, 0, 1, $E$1))</f>
        <v>-0.73792107374025773</v>
      </c>
      <c r="V2115" s="60">
        <f t="array" aca="1" ref="V2115:V2118" ca="1">TRANSPOSE(OFFSET($L$3, MATCH($R2115 &amp; "/" &amp; V$2, $P$3:$P$5002, 0) - 1, 0, 1, $E$1))</f>
        <v>-0.68372619692558367</v>
      </c>
      <c r="W2115" s="60">
        <f t="array" aca="1" ref="W2115:W2118" ca="1">TRANSPOSE(OFFSET($L$3, MATCH($R2115 &amp; "/" &amp; W$2, $P$3:$P$5002, 0) - 1, 0, 1, $E$1))</f>
        <v>1.3992445743115349</v>
      </c>
      <c r="X2115" s="60">
        <f t="array" aca="1" ref="X2115:X2118" ca="1">TRANSPOSE(OFFSET($L$3, MATCH($R2115 &amp; "/" &amp; X$2, $P$3:$P$5002, 0) - 1, 0, 1, $E$1))</f>
        <v>-0.38876626774155704</v>
      </c>
      <c r="Y2115" s="52">
        <f ca="1">$B$11 * EXP(($E$3 - $C$11^2/2) * Y$2 + $C$11*SQRT(Y$2)*T2115)</f>
        <v>114.81408165797349</v>
      </c>
      <c r="Z2115" s="52">
        <f ca="1">Y2115 * EXP(($E$3 - $C$11^2/2) * (Z$2-Y$2) + $C$11*SQRT(Z$2-Y$2)*U2115)</f>
        <v>92.474951825007793</v>
      </c>
      <c r="AA2115" s="52">
        <f ca="1">Z2115 * EXP(($E$3 - $C$11^2/2) * (AA$2-Z$2) + $C$11*SQRT(AA$2-Z$2)*V2115)</f>
        <v>75.703164117630749</v>
      </c>
      <c r="AB2115" s="52">
        <f ca="1">AA2115 * EXP(($E$3 - $C$11^2/2) * (AB$2-AA$2) + $C$11*SQRT(AB$2-AA$2)*W2115)</f>
        <v>115.76859522813768</v>
      </c>
      <c r="AC2115" s="52">
        <f ca="1">AB2115 * EXP(($E$3 - $C$11^2/2) * (AC$2-AB$2) + $C$11*SQRT(AC$2-AB$2)*X2115)</f>
        <v>103.54056307135305</v>
      </c>
      <c r="AD2115" s="47"/>
      <c r="AE2115" s="3" t="s">
        <v>69</v>
      </c>
      <c r="AF2115" s="20" cm="1">
        <f t="array" aca="1" ref="AF2115" ca="1">MIN(Y2115:Y2118 / $D$11:$D$14)</f>
        <v>1.1481408165797349</v>
      </c>
      <c r="AG2115" s="20" cm="1">
        <f t="array" aca="1" ref="AG2115" ca="1">MIN(Z2115:Z2118 / $D$11:$D$14)</f>
        <v>0.9247495182500779</v>
      </c>
      <c r="AH2115" s="20" cm="1">
        <f t="array" aca="1" ref="AH2115" ca="1">MIN(AA2115:AA2118 / $D$11:$D$14)</f>
        <v>0.7570316411763075</v>
      </c>
      <c r="AI2115" s="20" cm="1">
        <f t="array" aca="1" ref="AI2115" ca="1">MIN(AB2115:AB2118 / $D$11:$D$14)</f>
        <v>0.64540197413910827</v>
      </c>
      <c r="AJ2115" s="20" cm="1">
        <f t="array" aca="1" ref="AJ2115" ca="1">MIN(AC2115:AC2118 / $D$11:$D$14)</f>
        <v>0.55029528333497202</v>
      </c>
      <c r="AK2115" s="72">
        <f t="array" aca="1" ref="AK2115" ca="1">SUMPRODUCT(AF2116:AJ2116, EXP(-$E$3*$AF$2:$AJ$2))</f>
        <v>105721.0809451906</v>
      </c>
      <c r="AL2115" s="70">
        <f ca="1">MAX(AC2116 - $D$11, 0) * EXP(-$E$2*$E$3)</f>
        <v>22.394275739997127</v>
      </c>
    </row>
    <row r="2116" spans="7:38" ht="14.55" customHeight="1" x14ac:dyDescent="0.3">
      <c r="G2116" s="3">
        <v>2114</v>
      </c>
      <c r="H2116" s="58">
        <v>1.3301228114610171</v>
      </c>
      <c r="I2116" s="58">
        <v>0.44344515607200691</v>
      </c>
      <c r="J2116" s="58">
        <v>-0.62608525489919076</v>
      </c>
      <c r="K2116" s="59">
        <v>-0.83397613932097869</v>
      </c>
      <c r="L2116" s="60">
        <f t="array" ref="L2116:O2116">TRANSPOSE(MMULT(Option!$B$25:$E$28, TRANSPOSE(H2116:K2116)))</f>
        <v>1.3301228114610171</v>
      </c>
      <c r="M2116" s="60">
        <v>0.93847332343670242</v>
      </c>
      <c r="N2116" s="60">
        <v>9.8273342921182172E-2</v>
      </c>
      <c r="O2116" s="60">
        <v>-0.1882035032381465</v>
      </c>
      <c r="P2116" s="56" t="str">
        <f t="shared" ref="P2116:P2179" si="2672">(QUOTIENT(G2116 - 1, $E$2) + 1) &amp; "/" &amp; MOD(G2116 -1, $E$2) + 1</f>
        <v>423/4</v>
      </c>
      <c r="R2116" s="80"/>
      <c r="S2116" s="3" t="s">
        <v>29</v>
      </c>
      <c r="T2116" s="60">
        <f ca="1"/>
        <v>0.62825504062055615</v>
      </c>
      <c r="U2116" s="60">
        <f ca="1"/>
        <v>0.90121529230554731</v>
      </c>
      <c r="V2116" s="60">
        <f ca="1"/>
        <v>-0.24832852469404287</v>
      </c>
      <c r="W2116" s="60">
        <f ca="1"/>
        <v>0.1630332452094948</v>
      </c>
      <c r="X2116" s="60">
        <f ca="1"/>
        <v>-0.68504244066275455</v>
      </c>
      <c r="Y2116" s="52">
        <f ca="1">$B$12 * EXP(($E$3 - $C$12^2/2) * Y$2 + $C$12*SQRT(Y$2)*T2116)</f>
        <v>121.34608846734247</v>
      </c>
      <c r="Z2116" s="52">
        <f ca="1">Y2116 * EXP(($E$3 - $C$12^2/2) * (Z$2-Y$2) + $C$12*SQRT(Z$2-Y$2)*U2116)</f>
        <v>159.8141033772132</v>
      </c>
      <c r="AA2116" s="52">
        <f ca="1">Z2116 * EXP(($E$3 - $C$12^2/2) * (AA$2-Z$2) + $C$12*SQRT(AA$2-Z$2)*V2116)</f>
        <v>149.08442086100632</v>
      </c>
      <c r="AB2116" s="52">
        <f ca="1">AA2116 * EXP(($E$3 - $C$12^2/2) * (AB$2-AA$2) + $C$12*SQRT(AB$2-AA$2)*W2116)</f>
        <v>157.34214504963791</v>
      </c>
      <c r="AC2116" s="52">
        <f ca="1">AB2116 * EXP(($E$3 - $C$12^2/2) * (AC$2-AB$2) + $C$12*SQRT(AC$2-AB$2)*X2116)</f>
        <v>128.75481923846999</v>
      </c>
      <c r="AD2116" s="47"/>
      <c r="AE2116" s="3" t="s">
        <v>47</v>
      </c>
      <c r="AF2116" s="64">
        <f t="shared" ref="AF2116" ca="1" si="2673">($B$5*AF2118 + (1 + $B$6)*AF2117)*$B$2</f>
        <v>15000</v>
      </c>
      <c r="AG2116" s="64">
        <f t="shared" ref="AG2116" ca="1" si="2674">($B$5*AG2118 + (1 + $B$6)*AG2117)*$B$2</f>
        <v>15000</v>
      </c>
      <c r="AH2116" s="64">
        <f t="shared" ref="AH2116" ca="1" si="2675">($B$5*AH2118 + (1 + $B$6)*AH2117)*$B$2</f>
        <v>0</v>
      </c>
      <c r="AI2116" s="64">
        <f t="shared" ref="AI2116" ca="1" si="2676">($B$5*AI2118 + (1 + $B$6)*AI2117)*$B$2</f>
        <v>0</v>
      </c>
      <c r="AJ2116" s="64" cm="1">
        <f t="array" aca="1" ref="AJ2116" ca="1">($B$5*AJ2118 + (1 + $B$6)*AJ2117 + AND(NOT(AF2117:AJ2117)))*$B$2</f>
        <v>100000</v>
      </c>
      <c r="AK2116" s="73"/>
      <c r="AL2116" s="70"/>
    </row>
    <row r="2117" spans="7:38" ht="14.55" customHeight="1" x14ac:dyDescent="0.3">
      <c r="G2117" s="3">
        <v>2115</v>
      </c>
      <c r="H2117" s="58">
        <v>1.0287611936916892</v>
      </c>
      <c r="I2117" s="58">
        <v>0.40571666296322395</v>
      </c>
      <c r="J2117" s="58">
        <v>-0.33182275302234288</v>
      </c>
      <c r="K2117" s="59">
        <v>0.94464103342346317</v>
      </c>
      <c r="L2117" s="60">
        <f t="array" ref="L2117:O2117">TRANSPOSE(MMULT(Option!$B$25:$E$28, TRANSPOSE(H2117:K2117)))</f>
        <v>1.0287611936916892</v>
      </c>
      <c r="M2117" s="60">
        <v>0.7833499412234477</v>
      </c>
      <c r="N2117" s="60">
        <v>0.22630277455474318</v>
      </c>
      <c r="O2117" s="60">
        <v>1.2619231206160819</v>
      </c>
      <c r="P2117" s="56" t="str">
        <f t="shared" si="2672"/>
        <v>423/5</v>
      </c>
      <c r="R2117" s="80"/>
      <c r="S2117" s="3" t="s">
        <v>31</v>
      </c>
      <c r="T2117" s="60">
        <f ca="1"/>
        <v>0.80340844771454289</v>
      </c>
      <c r="U2117" s="60">
        <f ca="1"/>
        <v>0.13871762659231712</v>
      </c>
      <c r="V2117" s="60">
        <f ca="1"/>
        <v>-1.2827041853246872</v>
      </c>
      <c r="W2117" s="60">
        <f ca="1"/>
        <v>-1.1856950242657915</v>
      </c>
      <c r="X2117" s="60">
        <f ca="1"/>
        <v>-0.54806108482510751</v>
      </c>
      <c r="Y2117" s="52">
        <f ca="1">$B$13 * EXP(($E$3 - $C$13^2/2) * Y$2 + $C$13*SQRT(Y$2)*T2117)</f>
        <v>127.89283929914789</v>
      </c>
      <c r="Z2117" s="52">
        <f ca="1">Y2117 * EXP(($E$3 - $C$13^2/2) * (Z$2-Y$2) + $C$13*SQRT(Z$2-Y$2)*U2117)</f>
        <v>133.99573998383474</v>
      </c>
      <c r="AA2117" s="52">
        <f ca="1">Z2117 * EXP(($E$3 - $C$13^2/2) * (AA$2-Z$2) + $C$13*SQRT(AA$2-Z$2)*V2117)</f>
        <v>91.651812708013878</v>
      </c>
      <c r="AB2117" s="52">
        <f ca="1">AA2117 * EXP(($E$3 - $C$13^2/2) * (AB$2-AA$2) + $C$13*SQRT(AB$2-AA$2)*W2117)</f>
        <v>64.540197413910832</v>
      </c>
      <c r="AC2117" s="52">
        <f ca="1">AB2117 * EXP(($E$3 - $C$13^2/2) * (AC$2-AB$2) + $C$13*SQRT(AC$2-AB$2)*X2117)</f>
        <v>55.029528333497197</v>
      </c>
      <c r="AD2117" s="47"/>
      <c r="AE2117" s="3" t="s">
        <v>46</v>
      </c>
      <c r="AF2117" s="52" t="b">
        <f t="shared" ref="AF2117" ca="1" si="2677">AF2115 &gt;= $B$4</f>
        <v>0</v>
      </c>
      <c r="AG2117" s="52" t="b">
        <f t="array" aca="1" ref="AG2117" ca="1">AND(AG2115 &gt;= $B$4, NOT(OR($AF2117:AF2117)))</f>
        <v>0</v>
      </c>
      <c r="AH2117" s="52" t="b">
        <f t="array" aca="1" ref="AH2117" ca="1">AND(AH2115 &gt;= $B$4, NOT(OR($AF2117:AG2117)))</f>
        <v>0</v>
      </c>
      <c r="AI2117" s="52" t="b">
        <f t="array" aca="1" ref="AI2117" ca="1">AND(AI2115 &gt;= $B$4, NOT(OR($AF2117:AH2117)))</f>
        <v>0</v>
      </c>
      <c r="AJ2117" s="52" t="b">
        <f t="array" aca="1" ref="AJ2117" ca="1">AND(AJ2115 &gt;= $B$4, NOT(OR($AF2117:AI2117)))</f>
        <v>0</v>
      </c>
      <c r="AK2117" s="73"/>
      <c r="AL2117" s="70"/>
    </row>
    <row r="2118" spans="7:38" ht="14.55" customHeight="1" x14ac:dyDescent="0.3">
      <c r="G2118" s="3">
        <v>2116</v>
      </c>
      <c r="H2118" s="58">
        <v>-1.5400769546009261</v>
      </c>
      <c r="I2118" s="58">
        <v>0.63780592262258728</v>
      </c>
      <c r="J2118" s="58">
        <v>0.38967276835604575</v>
      </c>
      <c r="K2118" s="59">
        <v>1.2909548509320898</v>
      </c>
      <c r="L2118" s="60">
        <f t="array" ref="L2118:O2118">TRANSPOSE(MMULT(Option!$B$25:$E$28, TRANSPOSE(H2118:K2118)))</f>
        <v>-1.5400769546009261</v>
      </c>
      <c r="M2118" s="60">
        <v>-3.1471998018539837E-2</v>
      </c>
      <c r="N2118" s="60">
        <v>-0.10676047170445491</v>
      </c>
      <c r="O2118" s="60">
        <v>0.73255003740215074</v>
      </c>
      <c r="P2118" s="56" t="str">
        <f t="shared" si="2672"/>
        <v>424/1</v>
      </c>
      <c r="R2118" s="80"/>
      <c r="S2118" s="3" t="s">
        <v>30</v>
      </c>
      <c r="T2118" s="60">
        <f ca="1"/>
        <v>0.98646714433121474</v>
      </c>
      <c r="U2118" s="60">
        <f ca="1"/>
        <v>-0.3486174086768099</v>
      </c>
      <c r="V2118" s="60">
        <f ca="1"/>
        <v>0.2864915080743784</v>
      </c>
      <c r="W2118" s="60">
        <f ca="1"/>
        <v>2.1257423504687285</v>
      </c>
      <c r="X2118" s="60">
        <f ca="1"/>
        <v>-0.20853556173258928</v>
      </c>
      <c r="Y2118" s="52">
        <f ca="1">$B$14 * EXP(($E$3 - $C$14^2/2) * Y$2 + $C$14*SQRT(Y$2)*T2118)</f>
        <v>135.11284650254879</v>
      </c>
      <c r="Z2118" s="52">
        <f ca="1">Y2118 * EXP(($E$3 - $C$14^2/2) * (Z$2-Y$2) + $C$14*SQRT(Z$2-Y$2)*U2118)</f>
        <v>122.30587836740206</v>
      </c>
      <c r="AA2118" s="52">
        <f ca="1">Z2118 * EXP(($E$3 - $C$14^2/2) * (AA$2-Z$2) + $C$14*SQRT(AA$2-Z$2)*V2118)</f>
        <v>133.95079876178428</v>
      </c>
      <c r="AB2118" s="52">
        <f ca="1">AA2118 * EXP(($E$3 - $C$14^2/2) * (AB$2-AA$2) + $C$14*SQRT(AB$2-AA$2)*W2118)</f>
        <v>254.72773382194771</v>
      </c>
      <c r="AC2118" s="52">
        <f ca="1">AB2118 * EXP(($E$3 - $C$14^2/2) * (AC$2-AB$2) + $C$14*SQRT(AC$2-AB$2)*X2118)</f>
        <v>240.47943961561683</v>
      </c>
      <c r="AD2118" s="47"/>
      <c r="AE2118" s="3" t="s">
        <v>68</v>
      </c>
      <c r="AF2118" s="52" t="b">
        <f ca="1">AND(AF2115&gt;$B$3, NOT(OR($AF2117:AF2117)))</f>
        <v>1</v>
      </c>
      <c r="AG2118" s="52" t="b">
        <f ca="1">AND(AG2115&gt;$B$3, NOT(OR($AF2117:AG2117)))</f>
        <v>1</v>
      </c>
      <c r="AH2118" s="52" t="b">
        <f ca="1">AND(AH2115&gt;$B$3, NOT(OR($AF2117:AH2117)))</f>
        <v>0</v>
      </c>
      <c r="AI2118" s="52" t="b">
        <f ca="1">AND(AI2115&gt;$B$3, NOT(OR($AF2117:AI2117)))</f>
        <v>0</v>
      </c>
      <c r="AJ2118" s="52" t="b">
        <f ca="1">AND(AJ2115&gt;$B$3, NOT(OR($AF2117:AJ2117)))</f>
        <v>0</v>
      </c>
      <c r="AK2118" s="74"/>
      <c r="AL2118" s="70"/>
    </row>
    <row r="2119" spans="7:38" ht="14.55" customHeight="1" x14ac:dyDescent="0.3">
      <c r="G2119" s="3">
        <v>2117</v>
      </c>
      <c r="H2119" s="58">
        <v>-1.4017101407323183</v>
      </c>
      <c r="I2119" s="58">
        <v>1.0778682745815851</v>
      </c>
      <c r="J2119" s="58">
        <v>0.49827274100741281</v>
      </c>
      <c r="K2119" s="59">
        <v>-0.77962181493397542</v>
      </c>
      <c r="L2119" s="60">
        <f t="array" ref="L2119:O2119">TRANSPOSE(MMULT(Option!$B$25:$E$28, TRANSPOSE(H2119:K2119)))</f>
        <v>-1.4017101407323183</v>
      </c>
      <c r="M2119" s="60">
        <v>0.42719853519938455</v>
      </c>
      <c r="N2119" s="60">
        <v>0.15920607657253583</v>
      </c>
      <c r="O2119" s="60">
        <v>-0.84880724218417303</v>
      </c>
      <c r="P2119" s="56" t="str">
        <f t="shared" si="2672"/>
        <v>424/2</v>
      </c>
      <c r="R2119" s="80">
        <v>530</v>
      </c>
      <c r="S2119" s="3" t="s">
        <v>28</v>
      </c>
      <c r="T2119" s="60">
        <f t="array" aca="1" ref="T2119:T2122" ca="1">TRANSPOSE(OFFSET($L$3, MATCH($R2119 &amp; "/" &amp; T$2, $P$3:$P$5002, 0) - 1, 0, 1, $E$1))</f>
        <v>-1.2062699671003259</v>
      </c>
      <c r="U2119" s="60">
        <f t="array" aca="1" ref="U2119:U2122" ca="1">TRANSPOSE(OFFSET($L$3, MATCH($R2119 &amp; "/" &amp; U$2, $P$3:$P$5002, 0) - 1, 0, 1, $E$1))</f>
        <v>-1.2635288459221843</v>
      </c>
      <c r="V2119" s="60">
        <f t="array" aca="1" ref="V2119:V2122" ca="1">TRANSPOSE(OFFSET($L$3, MATCH($R2119 &amp; "/" &amp; V$2, $P$3:$P$5002, 0) - 1, 0, 1, $E$1))</f>
        <v>1.4263308854146253</v>
      </c>
      <c r="W2119" s="60">
        <f t="array" aca="1" ref="W2119:W2122" ca="1">TRANSPOSE(OFFSET($L$3, MATCH($R2119 &amp; "/" &amp; W$2, $P$3:$P$5002, 0) - 1, 0, 1, $E$1))</f>
        <v>-1.2521193237026635</v>
      </c>
      <c r="X2119" s="60">
        <f t="array" aca="1" ref="X2119:X2122" ca="1">TRANSPOSE(OFFSET($L$3, MATCH($R2119 &amp; "/" &amp; X$2, $P$3:$P$5002, 0) - 1, 0, 1, $E$1))</f>
        <v>-1.311679907579077</v>
      </c>
      <c r="Y2119" s="52">
        <f ca="1">$B$11 * EXP(($E$3 - $C$11^2/2) * Y$2 + $C$11*SQRT(Y$2)*T2119)</f>
        <v>69.985578252428525</v>
      </c>
      <c r="Z2119" s="52">
        <f ca="1">Y2119 * EXP(($E$3 - $C$11^2/2) * (Z$2-Y$2) + $C$11*SQRT(Z$2-Y$2)*U2119)</f>
        <v>48.145637992354921</v>
      </c>
      <c r="AA2119" s="52">
        <f ca="1">Z2119 * EXP(($E$3 - $C$11^2/2) * (AA$2-Z$2) + $C$11*SQRT(AA$2-Z$2)*V2119)</f>
        <v>74.227136749979579</v>
      </c>
      <c r="AB2119" s="52">
        <f ca="1">AA2119 * EXP(($E$3 - $C$11^2/2) * (AB$2-AA$2) + $C$11*SQRT(AB$2-AA$2)*W2119)</f>
        <v>51.238643877887931</v>
      </c>
      <c r="AC2119" s="52">
        <f ca="1">AB2119 * EXP(($E$3 - $C$11^2/2) * (AC$2-AB$2) + $C$11*SQRT(AC$2-AB$2)*X2119)</f>
        <v>34.743414328409521</v>
      </c>
      <c r="AD2119" s="47"/>
      <c r="AE2119" s="3" t="s">
        <v>69</v>
      </c>
      <c r="AF2119" s="20" cm="1">
        <f t="array" aca="1" ref="AF2119" ca="1">MIN(Y2119:Y2122 / $D$11:$D$14)</f>
        <v>0.69985578252428526</v>
      </c>
      <c r="AG2119" s="20" cm="1">
        <f t="array" aca="1" ref="AG2119" ca="1">MIN(Z2119:Z2122 / $D$11:$D$14)</f>
        <v>0.48145637992354923</v>
      </c>
      <c r="AH2119" s="20" cm="1">
        <f t="array" aca="1" ref="AH2119" ca="1">MIN(AA2119:AA2122 / $D$11:$D$14)</f>
        <v>0.64385740137491798</v>
      </c>
      <c r="AI2119" s="20" cm="1">
        <f t="array" aca="1" ref="AI2119" ca="1">MIN(AB2119:AB2122 / $D$11:$D$14)</f>
        <v>0.38778245411503171</v>
      </c>
      <c r="AJ2119" s="20" cm="1">
        <f t="array" aca="1" ref="AJ2119" ca="1">MIN(AC2119:AC2122 / $D$11:$D$14)</f>
        <v>0.31538080560340331</v>
      </c>
      <c r="AK2119" s="72">
        <f t="array" aca="1" ref="AK2119" ca="1">SUMPRODUCT(AF2120:AJ2120, EXP(-$E$3*$AF$2:$AJ$2))</f>
        <v>77880.078307140488</v>
      </c>
      <c r="AL2119" s="70">
        <f ca="1">MAX(AC2120 - $D$11, 0) * EXP(-$E$2*$E$3)</f>
        <v>15.786187395044392</v>
      </c>
    </row>
    <row r="2120" spans="7:38" ht="14.55" customHeight="1" x14ac:dyDescent="0.3">
      <c r="G2120" s="3">
        <v>2118</v>
      </c>
      <c r="H2120" s="58">
        <v>0.67418384185926217</v>
      </c>
      <c r="I2120" s="58">
        <v>0.14349634350548898</v>
      </c>
      <c r="J2120" s="58">
        <v>-0.2429818976206006</v>
      </c>
      <c r="K2120" s="59">
        <v>1.6718563965607149</v>
      </c>
      <c r="L2120" s="60">
        <f t="array" ref="L2120:O2120">TRANSPOSE(MMULT(Option!$B$25:$E$28, TRANSPOSE(H2120:K2120)))</f>
        <v>0.67418384185926217</v>
      </c>
      <c r="M2120" s="60">
        <v>0.40119010795636245</v>
      </c>
      <c r="N2120" s="60">
        <v>9.3836253495515887E-2</v>
      </c>
      <c r="O2120" s="60">
        <v>1.6915167730881233</v>
      </c>
      <c r="P2120" s="56" t="str">
        <f t="shared" si="2672"/>
        <v>424/3</v>
      </c>
      <c r="R2120" s="80"/>
      <c r="S2120" s="3" t="s">
        <v>29</v>
      </c>
      <c r="T2120" s="60">
        <f ca="1"/>
        <v>1.34827991787914</v>
      </c>
      <c r="U2120" s="60">
        <f ca="1"/>
        <v>-0.39581732911426248</v>
      </c>
      <c r="V2120" s="60">
        <f ca="1"/>
        <v>0.83921078273948013</v>
      </c>
      <c r="W2120" s="60">
        <f ca="1"/>
        <v>-1.4136281085257933</v>
      </c>
      <c r="X2120" s="60">
        <f ca="1"/>
        <v>0.15384778338406935</v>
      </c>
      <c r="Y2120" s="52">
        <f ca="1">$B$12 * EXP(($E$3 - $C$12^2/2) * Y$2 + $C$12*SQRT(Y$2)*T2120)</f>
        <v>150.60404305976735</v>
      </c>
      <c r="Z2120" s="52">
        <f ca="1">Y2120 * EXP(($E$3 - $C$12^2/2) * (Z$2-Y$2) + $C$12*SQRT(Z$2-Y$2)*U2120)</f>
        <v>134.41189956738464</v>
      </c>
      <c r="AA2120" s="52">
        <f ca="1">Z2120 * EXP(($E$3 - $C$12^2/2) * (AA$2-Z$2) + $C$12*SQRT(AA$2-Z$2)*V2120)</f>
        <v>173.75950664285995</v>
      </c>
      <c r="AB2120" s="52">
        <f ca="1">AA2120 * EXP(($E$3 - $C$12^2/2) * (AB$2-AA$2) + $C$12*SQRT(AB$2-AA$2)*W2120)</f>
        <v>114.27225065243563</v>
      </c>
      <c r="AC2120" s="52">
        <f ca="1">AB2120 * EXP(($E$3 - $C$12^2/2) * (AC$2-AB$2) + $C$12*SQRT(AC$2-AB$2)*X2120)</f>
        <v>120.26986584783265</v>
      </c>
      <c r="AD2120" s="47"/>
      <c r="AE2120" s="3" t="s">
        <v>47</v>
      </c>
      <c r="AF2120" s="64">
        <f t="shared" ref="AF2120" ca="1" si="2678">($B$5*AF2122 + (1 + $B$6)*AF2121)*$B$2</f>
        <v>0</v>
      </c>
      <c r="AG2120" s="64">
        <f t="shared" ref="AG2120" ca="1" si="2679">($B$5*AG2122 + (1 + $B$6)*AG2121)*$B$2</f>
        <v>0</v>
      </c>
      <c r="AH2120" s="64">
        <f t="shared" ref="AH2120" ca="1" si="2680">($B$5*AH2122 + (1 + $B$6)*AH2121)*$B$2</f>
        <v>0</v>
      </c>
      <c r="AI2120" s="64">
        <f t="shared" ref="AI2120" ca="1" si="2681">($B$5*AI2122 + (1 + $B$6)*AI2121)*$B$2</f>
        <v>0</v>
      </c>
      <c r="AJ2120" s="64" cm="1">
        <f t="array" aca="1" ref="AJ2120" ca="1">($B$5*AJ2122 + (1 + $B$6)*AJ2121 + AND(NOT(AF2121:AJ2121)))*$B$2</f>
        <v>100000</v>
      </c>
      <c r="AK2120" s="73"/>
      <c r="AL2120" s="70"/>
    </row>
    <row r="2121" spans="7:38" ht="14.55" customHeight="1" x14ac:dyDescent="0.3">
      <c r="G2121" s="3">
        <v>2119</v>
      </c>
      <c r="H2121" s="58">
        <v>1.437199900212117</v>
      </c>
      <c r="I2121" s="58">
        <v>0.57263441475571908</v>
      </c>
      <c r="J2121" s="58">
        <v>0.74550142884685633</v>
      </c>
      <c r="K2121" s="59">
        <v>1.861828399665149</v>
      </c>
      <c r="L2121" s="60">
        <f t="array" ref="L2121:O2121">TRANSPOSE(MMULT(Option!$B$25:$E$28, TRANSPOSE(H2121:K2121)))</f>
        <v>1.437199900212117</v>
      </c>
      <c r="M2121" s="60">
        <v>1.0997080703158106</v>
      </c>
      <c r="N2121" s="60">
        <v>1.3796122576376595</v>
      </c>
      <c r="O2121" s="60">
        <v>2.4647124161654235</v>
      </c>
      <c r="P2121" s="56" t="str">
        <f t="shared" si="2672"/>
        <v>424/4</v>
      </c>
      <c r="R2121" s="80"/>
      <c r="S2121" s="3" t="s">
        <v>31</v>
      </c>
      <c r="T2121" s="60">
        <f ca="1"/>
        <v>-0.1001352319101603</v>
      </c>
      <c r="U2121" s="60">
        <f ca="1"/>
        <v>0.14910584449241682</v>
      </c>
      <c r="V2121" s="60">
        <f ca="1"/>
        <v>-1.5665639586912539</v>
      </c>
      <c r="W2121" s="60">
        <f ca="1"/>
        <v>-1.706775926798221</v>
      </c>
      <c r="X2121" s="60">
        <f ca="1"/>
        <v>-0.70554560582052583</v>
      </c>
      <c r="Y2121" s="52">
        <f ca="1">$B$13 * EXP(($E$3 - $C$13^2/2) * Y$2 + $C$13*SQRT(Y$2)*T2121)</f>
        <v>97.527034492422786</v>
      </c>
      <c r="Z2121" s="52">
        <f ca="1">Y2121 * EXP(($E$3 - $C$13^2/2) * (Z$2-Y$2) + $C$13*SQRT(Z$2-Y$2)*U2121)</f>
        <v>102.49985354649594</v>
      </c>
      <c r="AA2121" s="52">
        <f ca="1">Z2121 * EXP(($E$3 - $C$13^2/2) * (AA$2-Z$2) + $C$13*SQRT(AA$2-Z$2)*V2121)</f>
        <v>64.385740137491794</v>
      </c>
      <c r="AB2121" s="52">
        <f ca="1">AA2121 * EXP(($E$3 - $C$13^2/2) * (AB$2-AA$2) + $C$13*SQRT(AB$2-AA$2)*W2121)</f>
        <v>38.778245411503171</v>
      </c>
      <c r="AC2121" s="52">
        <f ca="1">AB2121 * EXP(($E$3 - $C$13^2/2) * (AC$2-AB$2) + $C$13*SQRT(AC$2-AB$2)*X2121)</f>
        <v>31.538080560340333</v>
      </c>
      <c r="AD2121" s="47"/>
      <c r="AE2121" s="3" t="s">
        <v>46</v>
      </c>
      <c r="AF2121" s="52" t="b">
        <f t="shared" ref="AF2121" ca="1" si="2682">AF2119 &gt;= $B$4</f>
        <v>0</v>
      </c>
      <c r="AG2121" s="52" t="b">
        <f t="array" aca="1" ref="AG2121" ca="1">AND(AG2119 &gt;= $B$4, NOT(OR($AF2121:AF2121)))</f>
        <v>0</v>
      </c>
      <c r="AH2121" s="52" t="b">
        <f t="array" aca="1" ref="AH2121" ca="1">AND(AH2119 &gt;= $B$4, NOT(OR($AF2121:AG2121)))</f>
        <v>0</v>
      </c>
      <c r="AI2121" s="52" t="b">
        <f t="array" aca="1" ref="AI2121" ca="1">AND(AI2119 &gt;= $B$4, NOT(OR($AF2121:AH2121)))</f>
        <v>0</v>
      </c>
      <c r="AJ2121" s="52" t="b">
        <f t="array" aca="1" ref="AJ2121" ca="1">AND(AJ2119 &gt;= $B$4, NOT(OR($AF2121:AI2121)))</f>
        <v>0</v>
      </c>
      <c r="AK2121" s="73"/>
      <c r="AL2121" s="70"/>
    </row>
    <row r="2122" spans="7:38" ht="14.55" customHeight="1" x14ac:dyDescent="0.3">
      <c r="G2122" s="3">
        <v>2120</v>
      </c>
      <c r="H2122" s="58">
        <v>-0.1024184717547947</v>
      </c>
      <c r="I2122" s="58">
        <v>0.34526053869401457</v>
      </c>
      <c r="J2122" s="58">
        <v>8.6565626113995486E-2</v>
      </c>
      <c r="K2122" s="59">
        <v>-0.14017580706931212</v>
      </c>
      <c r="L2122" s="60">
        <f t="array" ref="L2122:O2122">TRANSPOSE(MMULT(Option!$B$25:$E$28, TRANSPOSE(H2122:K2122)))</f>
        <v>-0.1024184717547947</v>
      </c>
      <c r="M2122" s="60">
        <v>0.27546912190739237</v>
      </c>
      <c r="N2122" s="60">
        <v>0.12547450365627749</v>
      </c>
      <c r="O2122" s="60">
        <v>-5.3700466511854769E-2</v>
      </c>
      <c r="P2122" s="56" t="str">
        <f t="shared" si="2672"/>
        <v>424/5</v>
      </c>
      <c r="R2122" s="80"/>
      <c r="S2122" s="3" t="s">
        <v>30</v>
      </c>
      <c r="T2122" s="60">
        <f ca="1"/>
        <v>6.7675938038859726E-2</v>
      </c>
      <c r="U2122" s="60">
        <f ca="1"/>
        <v>-4.4642703477204504E-2</v>
      </c>
      <c r="V2122" s="60">
        <f ca="1"/>
        <v>0.7755122797612457</v>
      </c>
      <c r="W2122" s="60">
        <f ca="1"/>
        <v>-0.8241726420456027</v>
      </c>
      <c r="X2122" s="60">
        <f ca="1"/>
        <v>0.47042909852692638</v>
      </c>
      <c r="Y2122" s="52">
        <f ca="1">$B$14 * EXP(($E$3 - $C$14^2/2) * Y$2 + $C$14*SQRT(Y$2)*T2122)</f>
        <v>102.56256138874527</v>
      </c>
      <c r="Z2122" s="52">
        <f ca="1">Y2122 * EXP(($E$3 - $C$14^2/2) * (Z$2-Y$2) + $C$14*SQRT(Z$2-Y$2)*U2122)</f>
        <v>101.70537532287142</v>
      </c>
      <c r="AA2122" s="52">
        <f ca="1">Z2122 * EXP(($E$3 - $C$14^2/2) * (AA$2-Z$2) + $C$14*SQRT(AA$2-Z$2)*V2122)</f>
        <v>128.98986563220816</v>
      </c>
      <c r="AB2122" s="52">
        <f ca="1">AA2122 * EXP(($E$3 - $C$14^2/2) * (AB$2-AA$2) + $C$14*SQRT(AB$2-AA$2)*W2122)</f>
        <v>101.23879646546257</v>
      </c>
      <c r="AC2122" s="52">
        <f ca="1">AB2122 * EXP(($E$3 - $C$14^2/2) * (AC$2-AB$2) + $C$14*SQRT(AC$2-AB$2)*X2122)</f>
        <v>117.16823139655891</v>
      </c>
      <c r="AD2122" s="47"/>
      <c r="AE2122" s="3" t="s">
        <v>68</v>
      </c>
      <c r="AF2122" s="52" t="b">
        <f ca="1">AND(AF2119&gt;$B$3, NOT(OR($AF2121:AF2121)))</f>
        <v>0</v>
      </c>
      <c r="AG2122" s="52" t="b">
        <f ca="1">AND(AG2119&gt;$B$3, NOT(OR($AF2121:AG2121)))</f>
        <v>0</v>
      </c>
      <c r="AH2122" s="52" t="b">
        <f ca="1">AND(AH2119&gt;$B$3, NOT(OR($AF2121:AH2121)))</f>
        <v>0</v>
      </c>
      <c r="AI2122" s="52" t="b">
        <f ca="1">AND(AI2119&gt;$B$3, NOT(OR($AF2121:AI2121)))</f>
        <v>0</v>
      </c>
      <c r="AJ2122" s="52" t="b">
        <f ca="1">AND(AJ2119&gt;$B$3, NOT(OR($AF2121:AJ2121)))</f>
        <v>0</v>
      </c>
      <c r="AK2122" s="74"/>
      <c r="AL2122" s="70"/>
    </row>
    <row r="2123" spans="7:38" ht="14.55" customHeight="1" x14ac:dyDescent="0.3">
      <c r="G2123" s="3">
        <v>2121</v>
      </c>
      <c r="H2123" s="58">
        <v>1.2853723988394108</v>
      </c>
      <c r="I2123" s="58">
        <v>-0.88197014898975568</v>
      </c>
      <c r="J2123" s="58">
        <v>-0.76631697235267382</v>
      </c>
      <c r="K2123" s="59">
        <v>0.83416904935863223</v>
      </c>
      <c r="L2123" s="60">
        <f t="array" ref="L2123:O2123">TRANSPOSE(MMULT(Option!$B$25:$E$28, TRANSPOSE(H2123:K2123)))</f>
        <v>1.2853723988394108</v>
      </c>
      <c r="M2123" s="60">
        <v>-0.29419003415164269</v>
      </c>
      <c r="N2123" s="60">
        <v>-0.38986894895924379</v>
      </c>
      <c r="O2123" s="60">
        <v>0.84796490009093572</v>
      </c>
      <c r="P2123" s="56" t="str">
        <f t="shared" si="2672"/>
        <v>425/1</v>
      </c>
      <c r="R2123" s="80">
        <v>531</v>
      </c>
      <c r="S2123" s="3" t="s">
        <v>28</v>
      </c>
      <c r="T2123" s="60">
        <f t="array" aca="1" ref="T2123:T2126" ca="1">TRANSPOSE(OFFSET($L$3, MATCH($R2123 &amp; "/" &amp; T$2, $P$3:$P$5002, 0) - 1, 0, 1, $E$1))</f>
        <v>-0.30045339501053259</v>
      </c>
      <c r="U2123" s="60">
        <f t="array" aca="1" ref="U2123:U2126" ca="1">TRANSPOSE(OFFSET($L$3, MATCH($R2123 &amp; "/" &amp; U$2, $P$3:$P$5002, 0) - 1, 0, 1, $E$1))</f>
        <v>1.7607381550092041</v>
      </c>
      <c r="V2123" s="60">
        <f t="array" aca="1" ref="V2123:V2126" ca="1">TRANSPOSE(OFFSET($L$3, MATCH($R2123 &amp; "/" &amp; V$2, $P$3:$P$5002, 0) - 1, 0, 1, $E$1))</f>
        <v>-1.1668294312030774</v>
      </c>
      <c r="W2123" s="60">
        <f t="array" aca="1" ref="W2123:W2126" ca="1">TRANSPOSE(OFFSET($L$3, MATCH($R2123 &amp; "/" &amp; W$2, $P$3:$P$5002, 0) - 1, 0, 1, $E$1))</f>
        <v>0.28777840241594282</v>
      </c>
      <c r="X2123" s="60">
        <f t="array" aca="1" ref="X2123:X2126" ca="1">TRANSPOSE(OFFSET($L$3, MATCH($R2123 &amp; "/" &amp; X$2, $P$3:$P$5002, 0) - 1, 0, 1, $E$1))</f>
        <v>-0.46004195825319411</v>
      </c>
      <c r="Y2123" s="52">
        <f ca="1">$B$11 * EXP(($E$3 - $C$11^2/2) * Y$2 + $C$11*SQRT(Y$2)*T2123)</f>
        <v>91.838735823172712</v>
      </c>
      <c r="Z2123" s="52">
        <f ca="1">Y2123 * EXP(($E$3 - $C$11^2/2) * (Z$2-Y$2) + $C$11*SQRT(Z$2-Y$2)*U2123)</f>
        <v>156.53124114499653</v>
      </c>
      <c r="AA2123" s="52">
        <f ca="1">Z2123 * EXP(($E$3 - $C$11^2/2) * (AA$2-Z$2) + $C$11*SQRT(AA$2-Z$2)*V2123)</f>
        <v>110.85319790949652</v>
      </c>
      <c r="AB2123" s="52">
        <f ca="1">AA2123 * EXP(($E$3 - $C$11^2/2) * (AB$2-AA$2) + $C$11*SQRT(AB$2-AA$2)*W2123)</f>
        <v>121.4545726668441</v>
      </c>
      <c r="AC2123" s="52">
        <f ca="1">AB2123 * EXP(($E$3 - $C$11^2/2) * (AC$2-AB$2) + $C$11*SQRT(AC$2-AB$2)*X2123)</f>
        <v>106.32790023849859</v>
      </c>
      <c r="AD2123" s="47"/>
      <c r="AE2123" s="3" t="s">
        <v>69</v>
      </c>
      <c r="AF2123" s="20" cm="1">
        <f t="array" aca="1" ref="AF2123" ca="1">MIN(Y2123:Y2126 / $D$11:$D$14)</f>
        <v>0.80944755668512325</v>
      </c>
      <c r="AG2123" s="20" cm="1">
        <f t="array" aca="1" ref="AG2123" ca="1">MIN(Z2123:Z2126 / $D$11:$D$14)</f>
        <v>1.2540200254979483</v>
      </c>
      <c r="AH2123" s="20" cm="1">
        <f t="array" aca="1" ref="AH2123" ca="1">MIN(AA2123:AA2126 / $D$11:$D$14)</f>
        <v>0.94091705510144696</v>
      </c>
      <c r="AI2123" s="20" cm="1">
        <f t="array" aca="1" ref="AI2123" ca="1">MIN(AB2123:AB2126 / $D$11:$D$14)</f>
        <v>1.0518987342571646</v>
      </c>
      <c r="AJ2123" s="20" cm="1">
        <f t="array" aca="1" ref="AJ2123" ca="1">MIN(AC2123:AC2126 / $D$11:$D$14)</f>
        <v>0.81153697441784189</v>
      </c>
      <c r="AK2123" s="72">
        <f t="array" aca="1" ref="AK2123" ca="1">SUMPRODUCT(AF2124:AJ2124, EXP(-$E$3*$AF$2:$AJ$2))</f>
        <v>142594.67363380725</v>
      </c>
      <c r="AL2123" s="70">
        <f ca="1">MAX(AC2124 - $D$11, 0) * EXP(-$E$2*$E$3)</f>
        <v>9.6064717054599651</v>
      </c>
    </row>
    <row r="2124" spans="7:38" ht="14.55" customHeight="1" x14ac:dyDescent="0.3">
      <c r="G2124" s="3">
        <v>2122</v>
      </c>
      <c r="H2124" s="58">
        <v>0.75644324336681068</v>
      </c>
      <c r="I2124" s="58">
        <v>1.3092619419196112</v>
      </c>
      <c r="J2124" s="58">
        <v>-1.7093417398701797E-3</v>
      </c>
      <c r="K2124" s="59">
        <v>0.20861328358035755</v>
      </c>
      <c r="L2124" s="60">
        <f t="array" ref="L2124:O2124">TRANSPOSE(MMULT(Option!$B$25:$E$28, TRANSPOSE(H2124:K2124)))</f>
        <v>0.75644324336681068</v>
      </c>
      <c r="M2124" s="60">
        <v>1.5025356880210232</v>
      </c>
      <c r="N2124" s="60">
        <v>0.64392121976932537</v>
      </c>
      <c r="O2124" s="60">
        <v>0.82373466558528308</v>
      </c>
      <c r="P2124" s="56" t="str">
        <f t="shared" si="2672"/>
        <v>425/2</v>
      </c>
      <c r="R2124" s="80"/>
      <c r="S2124" s="3" t="s">
        <v>29</v>
      </c>
      <c r="T2124" s="60">
        <f ca="1"/>
        <v>-0.23226763560999036</v>
      </c>
      <c r="U2124" s="60">
        <f ca="1"/>
        <v>0.95344900687609213</v>
      </c>
      <c r="V2124" s="60">
        <f ca="1"/>
        <v>-7.2197093747268681E-2</v>
      </c>
      <c r="W2124" s="60">
        <f ca="1"/>
        <v>0.87230027104338026</v>
      </c>
      <c r="X2124" s="60">
        <f ca="1"/>
        <v>-1.216901610500418</v>
      </c>
      <c r="Y2124" s="52">
        <f ca="1">$B$12 * EXP(($E$3 - $C$12^2/2) * Y$2 + $C$12*SQRT(Y$2)*T2124)</f>
        <v>93.736710047193867</v>
      </c>
      <c r="Z2124" s="52">
        <f ca="1">Y2124 * EXP(($E$3 - $C$12^2/2) * (Z$2-Y$2) + $C$12*SQRT(Z$2-Y$2)*U2124)</f>
        <v>125.40200254979483</v>
      </c>
      <c r="AA2124" s="52">
        <f ca="1">Z2124 * EXP(($E$3 - $C$12^2/2) * (AA$2-Z$2) + $C$12*SQRT(AA$2-Z$2)*V2124)</f>
        <v>123.33021948638392</v>
      </c>
      <c r="AB2124" s="52">
        <f ca="1">AA2124 * EXP(($E$3 - $C$12^2/2) * (AB$2-AA$2) + $C$12*SQRT(AB$2-AA$2)*W2124)</f>
        <v>161.02434271722655</v>
      </c>
      <c r="AC2124" s="52">
        <f ca="1">AB2124 * EXP(($E$3 - $C$12^2/2) * (AC$2-AB$2) + $C$12*SQRT(AC$2-AB$2)*X2124)</f>
        <v>112.33495383450223</v>
      </c>
      <c r="AD2124" s="47"/>
      <c r="AE2124" s="3" t="s">
        <v>47</v>
      </c>
      <c r="AF2124" s="64">
        <f t="shared" ref="AF2124" ca="1" si="2683">($B$5*AF2126 + (1 + $B$6)*AF2125)*$B$2</f>
        <v>15000</v>
      </c>
      <c r="AG2124" s="64">
        <f t="shared" ref="AG2124" ca="1" si="2684">($B$5*AG2126 + (1 + $B$6)*AG2125)*$B$2</f>
        <v>15000</v>
      </c>
      <c r="AH2124" s="64">
        <f t="shared" ref="AH2124" ca="1" si="2685">($B$5*AH2126 + (1 + $B$6)*AH2125)*$B$2</f>
        <v>15000</v>
      </c>
      <c r="AI2124" s="64">
        <f t="shared" ref="AI2124" ca="1" si="2686">($B$5*AI2126 + (1 + $B$6)*AI2125)*$B$2</f>
        <v>15000</v>
      </c>
      <c r="AJ2124" s="64" cm="1">
        <f t="array" aca="1" ref="AJ2124" ca="1">($B$5*AJ2126 + (1 + $B$6)*AJ2125 + AND(NOT(AF2125:AJ2125)))*$B$2</f>
        <v>114999.99999999999</v>
      </c>
      <c r="AK2124" s="73"/>
      <c r="AL2124" s="70"/>
    </row>
    <row r="2125" spans="7:38" ht="14.55" customHeight="1" x14ac:dyDescent="0.3">
      <c r="G2125" s="3">
        <v>2123</v>
      </c>
      <c r="H2125" s="58">
        <v>1.215879456151703</v>
      </c>
      <c r="I2125" s="58">
        <v>1.3018648892332008</v>
      </c>
      <c r="J2125" s="58">
        <v>0.67987115163518841</v>
      </c>
      <c r="K2125" s="59">
        <v>0.37827513074441832</v>
      </c>
      <c r="L2125" s="60">
        <f t="array" ref="L2125:O2125">TRANSPOSE(MMULT(Option!$B$25:$E$28, TRANSPOSE(H2125:K2125)))</f>
        <v>1.215879456151703</v>
      </c>
      <c r="M2125" s="60">
        <v>1.6795306623639696</v>
      </c>
      <c r="N2125" s="60">
        <v>1.4243977096903659</v>
      </c>
      <c r="O2125" s="60">
        <v>1.2838927640326983</v>
      </c>
      <c r="P2125" s="56" t="str">
        <f t="shared" si="2672"/>
        <v>425/3</v>
      </c>
      <c r="R2125" s="80"/>
      <c r="S2125" s="3" t="s">
        <v>31</v>
      </c>
      <c r="T2125" s="60">
        <f ca="1"/>
        <v>-0.7213443092896259</v>
      </c>
      <c r="U2125" s="60">
        <f ca="1"/>
        <v>1.5723502357498078</v>
      </c>
      <c r="V2125" s="60">
        <f ca="1"/>
        <v>-1.1040068890061465</v>
      </c>
      <c r="W2125" s="60">
        <f ca="1"/>
        <v>0.35499046078058366</v>
      </c>
      <c r="X2125" s="60">
        <f ca="1"/>
        <v>-0.88140726494143939</v>
      </c>
      <c r="Y2125" s="52">
        <f ca="1">$B$13 * EXP(($E$3 - $C$13^2/2) * Y$2 + $C$13*SQRT(Y$2)*T2125)</f>
        <v>80.944755668512329</v>
      </c>
      <c r="Z2125" s="52">
        <f ca="1">Y2125 * EXP(($E$3 - $C$13^2/2) * (Z$2-Y$2) + $C$13*SQRT(Z$2-Y$2)*U2125)</f>
        <v>130.38243818482866</v>
      </c>
      <c r="AA2125" s="52">
        <f ca="1">Z2125 * EXP(($E$3 - $C$13^2/2) * (AA$2-Z$2) + $C$13*SQRT(AA$2-Z$2)*V2125)</f>
        <v>94.091705510144692</v>
      </c>
      <c r="AB2125" s="52">
        <f ca="1">AA2125 * EXP(($E$3 - $C$13^2/2) * (AB$2-AA$2) + $C$13*SQRT(AB$2-AA$2)*W2125)</f>
        <v>105.18987342571646</v>
      </c>
      <c r="AC2125" s="52">
        <f ca="1">AB2125 * EXP(($E$3 - $C$13^2/2) * (AC$2-AB$2) + $C$13*SQRT(AC$2-AB$2)*X2125)</f>
        <v>81.153697441784189</v>
      </c>
      <c r="AD2125" s="47"/>
      <c r="AE2125" s="3" t="s">
        <v>46</v>
      </c>
      <c r="AF2125" s="52" t="b">
        <f t="shared" ref="AF2125" ca="1" si="2687">AF2123 &gt;= $B$4</f>
        <v>0</v>
      </c>
      <c r="AG2125" s="52" t="b">
        <f t="array" aca="1" ref="AG2125" ca="1">AND(AG2123 &gt;= $B$4, NOT(OR($AF2125:AF2125)))</f>
        <v>0</v>
      </c>
      <c r="AH2125" s="52" t="b">
        <f t="array" aca="1" ref="AH2125" ca="1">AND(AH2123 &gt;= $B$4, NOT(OR($AF2125:AG2125)))</f>
        <v>0</v>
      </c>
      <c r="AI2125" s="52" t="b">
        <f t="array" aca="1" ref="AI2125" ca="1">AND(AI2123 &gt;= $B$4, NOT(OR($AF2125:AH2125)))</f>
        <v>0</v>
      </c>
      <c r="AJ2125" s="52" t="b">
        <f t="array" aca="1" ref="AJ2125" ca="1">AND(AJ2123 &gt;= $B$4, NOT(OR($AF2125:AI2125)))</f>
        <v>0</v>
      </c>
      <c r="AK2125" s="73"/>
      <c r="AL2125" s="70"/>
    </row>
    <row r="2126" spans="7:38" ht="14.55" customHeight="1" x14ac:dyDescent="0.3">
      <c r="G2126" s="3">
        <v>2124</v>
      </c>
      <c r="H2126" s="58">
        <v>-2.2383346077143567</v>
      </c>
      <c r="I2126" s="58">
        <v>-0.85481598909034096</v>
      </c>
      <c r="J2126" s="58">
        <v>1.1605297109883745</v>
      </c>
      <c r="K2126" s="59">
        <v>0.50345140718298487</v>
      </c>
      <c r="L2126" s="60">
        <f t="array" ref="L2126:O2126">TRANSPOSE(MMULT(Option!$B$25:$E$28, TRANSPOSE(H2126:K2126)))</f>
        <v>-2.2383346077143567</v>
      </c>
      <c r="M2126" s="60">
        <v>-1.6787856381387494</v>
      </c>
      <c r="N2126" s="60">
        <v>-9.9872286449642189E-2</v>
      </c>
      <c r="O2126" s="60">
        <v>-0.46153497935694315</v>
      </c>
      <c r="P2126" s="56" t="str">
        <f t="shared" si="2672"/>
        <v>425/4</v>
      </c>
      <c r="R2126" s="80"/>
      <c r="S2126" s="3" t="s">
        <v>30</v>
      </c>
      <c r="T2126" s="60">
        <f ca="1"/>
        <v>0.46674773113918178</v>
      </c>
      <c r="U2126" s="60">
        <f ca="1"/>
        <v>0.64752073113056086</v>
      </c>
      <c r="V2126" s="60">
        <f ca="1"/>
        <v>1.0344326991242527</v>
      </c>
      <c r="W2126" s="60">
        <f ca="1"/>
        <v>0.44515585977381744</v>
      </c>
      <c r="X2126" s="60">
        <f ca="1"/>
        <v>-1.1900483763722667</v>
      </c>
      <c r="Y2126" s="52">
        <f ca="1">$B$14 * EXP(($E$3 - $C$14^2/2) * Y$2 + $C$14*SQRT(Y$2)*T2126)</f>
        <v>115.60676847312739</v>
      </c>
      <c r="Z2126" s="52">
        <f ca="1">Y2126 * EXP(($E$3 - $C$14^2/2) * (Z$2-Y$2) + $C$14*SQRT(Z$2-Y$2)*U2126)</f>
        <v>141.09744128902582</v>
      </c>
      <c r="AA2126" s="52">
        <f ca="1">Z2126 * EXP(($E$3 - $C$14^2/2) * (AA$2-Z$2) + $C$14*SQRT(AA$2-Z$2)*V2126)</f>
        <v>193.40385863675681</v>
      </c>
      <c r="AB2126" s="52">
        <f ca="1">AA2126 * EXP(($E$3 - $C$14^2/2) * (AB$2-AA$2) + $C$14*SQRT(AB$2-AA$2)*W2126)</f>
        <v>222.14432701822631</v>
      </c>
      <c r="AC2126" s="52">
        <f ca="1">AB2126 * EXP(($E$3 - $C$14^2/2) * (AC$2-AB$2) + $C$14*SQRT(AC$2-AB$2)*X2126)</f>
        <v>156.2274220704991</v>
      </c>
      <c r="AD2126" s="47"/>
      <c r="AE2126" s="3" t="s">
        <v>68</v>
      </c>
      <c r="AF2126" s="52" t="b">
        <f ca="1">AND(AF2123&gt;$B$3, NOT(OR($AF2125:AF2125)))</f>
        <v>1</v>
      </c>
      <c r="AG2126" s="52" t="b">
        <f ca="1">AND(AG2123&gt;$B$3, NOT(OR($AF2125:AG2125)))</f>
        <v>1</v>
      </c>
      <c r="AH2126" s="52" t="b">
        <f ca="1">AND(AH2123&gt;$B$3, NOT(OR($AF2125:AH2125)))</f>
        <v>1</v>
      </c>
      <c r="AI2126" s="52" t="b">
        <f ca="1">AND(AI2123&gt;$B$3, NOT(OR($AF2125:AI2125)))</f>
        <v>1</v>
      </c>
      <c r="AJ2126" s="52" t="b">
        <f ca="1">AND(AJ2123&gt;$B$3, NOT(OR($AF2125:AJ2125)))</f>
        <v>1</v>
      </c>
      <c r="AK2126" s="74"/>
      <c r="AL2126" s="70"/>
    </row>
    <row r="2127" spans="7:38" ht="14.55" customHeight="1" x14ac:dyDescent="0.3">
      <c r="G2127" s="3">
        <v>2125</v>
      </c>
      <c r="H2127" s="58">
        <v>-0.88213924122889842</v>
      </c>
      <c r="I2127" s="58">
        <v>-2.1732013976732247</v>
      </c>
      <c r="J2127" s="58">
        <v>-0.26090553919360682</v>
      </c>
      <c r="K2127" s="59">
        <v>0.19644943432826051</v>
      </c>
      <c r="L2127" s="60">
        <f t="array" ref="L2127:O2127">TRANSPOSE(MMULT(Option!$B$25:$E$28, TRANSPOSE(H2127:K2127)))</f>
        <v>-0.88213924122889842</v>
      </c>
      <c r="M2127" s="60">
        <v>-2.3446276775358355</v>
      </c>
      <c r="N2127" s="60">
        <v>-1.1510893666198982</v>
      </c>
      <c r="O2127" s="60">
        <v>-0.80462770738144895</v>
      </c>
      <c r="P2127" s="56" t="str">
        <f t="shared" si="2672"/>
        <v>425/5</v>
      </c>
      <c r="R2127" s="80">
        <v>532</v>
      </c>
      <c r="S2127" s="3" t="s">
        <v>28</v>
      </c>
      <c r="T2127" s="60">
        <f t="array" aca="1" ref="T2127:T2130" ca="1">TRANSPOSE(OFFSET($L$3, MATCH($R2127 &amp; "/" &amp; T$2, $P$3:$P$5002, 0) - 1, 0, 1, $E$1))</f>
        <v>0.49514738262165531</v>
      </c>
      <c r="U2127" s="60">
        <f t="array" aca="1" ref="U2127:U2130" ca="1">TRANSPOSE(OFFSET($L$3, MATCH($R2127 &amp; "/" &amp; U$2, $P$3:$P$5002, 0) - 1, 0, 1, $E$1))</f>
        <v>0.45664301442220273</v>
      </c>
      <c r="V2127" s="60">
        <f t="array" aca="1" ref="V2127:V2130" ca="1">TRANSPOSE(OFFSET($L$3, MATCH($R2127 &amp; "/" &amp; V$2, $P$3:$P$5002, 0) - 1, 0, 1, $E$1))</f>
        <v>0.68305051126908833</v>
      </c>
      <c r="W2127" s="60">
        <f t="array" aca="1" ref="W2127:W2130" ca="1">TRANSPOSE(OFFSET($L$3, MATCH($R2127 &amp; "/" &amp; W$2, $P$3:$P$5002, 0) - 1, 0, 1, $E$1))</f>
        <v>-1.1477938309733691</v>
      </c>
      <c r="X2127" s="60">
        <f t="array" aca="1" ref="X2127:X2130" ca="1">TRANSPOSE(OFFSET($L$3, MATCH($R2127 &amp; "/" &amp; X$2, $P$3:$P$5002, 0) - 1, 0, 1, $E$1))</f>
        <v>-0.66577792470961272</v>
      </c>
      <c r="Y2127" s="52">
        <f ca="1">$B$11 * EXP(($E$3 - $C$11^2/2) * Y$2 + $C$11*SQRT(Y$2)*T2127)</f>
        <v>116.59593386256554</v>
      </c>
      <c r="Z2127" s="52">
        <f ca="1">Y2127 * EXP(($E$3 - $C$11^2/2) * (Z$2-Y$2) + $C$11*SQRT(Z$2-Y$2)*U2127)</f>
        <v>134.38479713035284</v>
      </c>
      <c r="AA2127" s="52">
        <f ca="1">Z2127 * EXP(($E$3 - $C$11^2/2) * (AA$2-Z$2) + $C$11*SQRT(AA$2-Z$2)*V2127)</f>
        <v>165.77350989286032</v>
      </c>
      <c r="AB2127" s="52">
        <f ca="1">AA2127 * EXP(($E$3 - $C$11^2/2) * (AB$2-AA$2) + $C$11*SQRT(AB$2-AA$2)*W2127)</f>
        <v>118.07078401939366</v>
      </c>
      <c r="AC2127" s="52">
        <f ca="1">AB2127 * EXP(($E$3 - $C$11^2/2) * (AC$2-AB$2) + $C$11*SQRT(AC$2-AB$2)*X2127)</f>
        <v>97.178639761558074</v>
      </c>
      <c r="AD2127" s="47"/>
      <c r="AE2127" s="3" t="s">
        <v>69</v>
      </c>
      <c r="AF2127" s="20" cm="1">
        <f t="array" aca="1" ref="AF2127" ca="1">MIN(Y2127:Y2130 / $D$11:$D$14)</f>
        <v>0.59402297139410187</v>
      </c>
      <c r="AG2127" s="20" cm="1">
        <f t="array" aca="1" ref="AG2127" ca="1">MIN(Z2127:Z2130 / $D$11:$D$14)</f>
        <v>0.97166980492224742</v>
      </c>
      <c r="AH2127" s="20" cm="1">
        <f t="array" aca="1" ref="AH2127" ca="1">MIN(AA2127:AA2130 / $D$11:$D$14)</f>
        <v>0.83000956339362719</v>
      </c>
      <c r="AI2127" s="20" cm="1">
        <f t="array" aca="1" ref="AI2127" ca="1">MIN(AB2127:AB2130 / $D$11:$D$14)</f>
        <v>0.63233265428151153</v>
      </c>
      <c r="AJ2127" s="20" cm="1">
        <f t="array" aca="1" ref="AJ2127" ca="1">MIN(AC2127:AC2130 / $D$11:$D$14)</f>
        <v>0.72269141789154601</v>
      </c>
      <c r="AK2127" s="72">
        <f t="array" aca="1" ref="AK2127" ca="1">SUMPRODUCT(AF2128:AJ2128, EXP(-$E$3*$AF$2:$AJ$2))</f>
        <v>104363.25922405574</v>
      </c>
      <c r="AL2127" s="70">
        <f ca="1">MAX(AC2128 - $D$11, 0) * EXP(-$E$2*$E$3)</f>
        <v>0</v>
      </c>
    </row>
    <row r="2128" spans="7:38" ht="14.55" customHeight="1" x14ac:dyDescent="0.3">
      <c r="G2128" s="3">
        <v>2126</v>
      </c>
      <c r="H2128" s="58">
        <v>-0.25022880495634992</v>
      </c>
      <c r="I2128" s="58">
        <v>0.19283116901258954</v>
      </c>
      <c r="J2128" s="58">
        <v>-1.8732519344187488</v>
      </c>
      <c r="K2128" s="59">
        <v>-1.4287111313461209</v>
      </c>
      <c r="L2128" s="60">
        <f t="array" ref="L2128:O2128">TRANSPOSE(MMULT(Option!$B$25:$E$28, TRANSPOSE(H2128:K2128)))</f>
        <v>-0.25022880495634992</v>
      </c>
      <c r="M2128" s="60">
        <v>7.6641163686862926E-2</v>
      </c>
      <c r="N2128" s="60">
        <v>-1.6948924984393532</v>
      </c>
      <c r="O2128" s="60">
        <v>-1.6386929268154338</v>
      </c>
      <c r="P2128" s="56" t="str">
        <f t="shared" si="2672"/>
        <v>426/1</v>
      </c>
      <c r="R2128" s="80"/>
      <c r="S2128" s="3" t="s">
        <v>29</v>
      </c>
      <c r="T2128" s="60">
        <f ca="1"/>
        <v>-1.7527909599553551</v>
      </c>
      <c r="U2128" s="60">
        <f ca="1"/>
        <v>1.6236601629378102</v>
      </c>
      <c r="V2128" s="60">
        <f ca="1"/>
        <v>-0.54192938997204343</v>
      </c>
      <c r="W2128" s="60">
        <f ca="1"/>
        <v>-0.92340538500541336</v>
      </c>
      <c r="X2128" s="60">
        <f ca="1"/>
        <v>0.42855571923734387</v>
      </c>
      <c r="Y2128" s="52">
        <f ca="1">$B$12 * EXP(($E$3 - $C$12^2/2) * Y$2 + $C$12*SQRT(Y$2)*T2128)</f>
        <v>59.402297139410187</v>
      </c>
      <c r="Z2128" s="52">
        <f ca="1">Y2128 * EXP(($E$3 - $C$12^2/2) * (Z$2-Y$2) + $C$12*SQRT(Z$2-Y$2)*U2128)</f>
        <v>97.166980492224738</v>
      </c>
      <c r="AA2128" s="52">
        <f ca="1">Z2128 * EXP(($E$3 - $C$12^2/2) * (AA$2-Z$2) + $C$12*SQRT(AA$2-Z$2)*V2128)</f>
        <v>83.000956339362716</v>
      </c>
      <c r="AB2128" s="52">
        <f ca="1">AA2128 * EXP(($E$3 - $C$12^2/2) * (AB$2-AA$2) + $C$12*SQRT(AB$2-AA$2)*W2128)</f>
        <v>63.233265428151149</v>
      </c>
      <c r="AC2128" s="52">
        <f ca="1">AB2128 * EXP(($E$3 - $C$12^2/2) * (AC$2-AB$2) + $C$12*SQRT(AC$2-AB$2)*X2128)</f>
        <v>72.269141789154602</v>
      </c>
      <c r="AD2128" s="47"/>
      <c r="AE2128" s="3" t="s">
        <v>47</v>
      </c>
      <c r="AF2128" s="64">
        <f t="shared" ref="AF2128" ca="1" si="2688">($B$5*AF2130 + (1 + $B$6)*AF2129)*$B$2</f>
        <v>0</v>
      </c>
      <c r="AG2128" s="64">
        <f t="shared" ref="AG2128" ca="1" si="2689">($B$5*AG2130 + (1 + $B$6)*AG2129)*$B$2</f>
        <v>15000</v>
      </c>
      <c r="AH2128" s="64">
        <f t="shared" ref="AH2128" ca="1" si="2690">($B$5*AH2130 + (1 + $B$6)*AH2129)*$B$2</f>
        <v>15000</v>
      </c>
      <c r="AI2128" s="64">
        <f t="shared" ref="AI2128" ca="1" si="2691">($B$5*AI2130 + (1 + $B$6)*AI2129)*$B$2</f>
        <v>0</v>
      </c>
      <c r="AJ2128" s="64" cm="1">
        <f t="array" aca="1" ref="AJ2128" ca="1">($B$5*AJ2130 + (1 + $B$6)*AJ2129 + AND(NOT(AF2129:AJ2129)))*$B$2</f>
        <v>100000</v>
      </c>
      <c r="AK2128" s="73"/>
      <c r="AL2128" s="70"/>
    </row>
    <row r="2129" spans="7:38" ht="14.55" customHeight="1" x14ac:dyDescent="0.3">
      <c r="G2129" s="3">
        <v>2127</v>
      </c>
      <c r="H2129" s="58">
        <v>0.98616905389520015</v>
      </c>
      <c r="I2129" s="58">
        <v>1.2122373455265236</v>
      </c>
      <c r="J2129" s="58">
        <v>-0.41681135515016482</v>
      </c>
      <c r="K2129" s="59">
        <v>-0.51831054381315289</v>
      </c>
      <c r="L2129" s="60">
        <f t="array" ref="L2129:O2129">TRANSPOSE(MMULT(Option!$B$25:$E$28, TRANSPOSE(H2129:K2129)))</f>
        <v>0.98616905389520015</v>
      </c>
      <c r="M2129" s="60">
        <v>1.5055015007836063</v>
      </c>
      <c r="N2129" s="60">
        <v>0.34581626405823279</v>
      </c>
      <c r="O2129" s="60">
        <v>0.18669799416905203</v>
      </c>
      <c r="P2129" s="56" t="str">
        <f t="shared" si="2672"/>
        <v>426/2</v>
      </c>
      <c r="R2129" s="80"/>
      <c r="S2129" s="3" t="s">
        <v>31</v>
      </c>
      <c r="T2129" s="60">
        <f ca="1"/>
        <v>-0.35114034181684356</v>
      </c>
      <c r="U2129" s="60">
        <f ca="1"/>
        <v>2.0221724359743765</v>
      </c>
      <c r="V2129" s="60">
        <f ca="1"/>
        <v>0.14896173050401801</v>
      </c>
      <c r="W2129" s="60">
        <f ca="1"/>
        <v>9.5793825263520982E-2</v>
      </c>
      <c r="X2129" s="60">
        <f ca="1"/>
        <v>0.52711944873566918</v>
      </c>
      <c r="Y2129" s="52">
        <f ca="1">$B$13 * EXP(($E$3 - $C$13^2/2) * Y$2 + $C$13*SQRT(Y$2)*T2129)</f>
        <v>90.452792379479249</v>
      </c>
      <c r="Z2129" s="52">
        <f ca="1">Y2129 * EXP(($E$3 - $C$13^2/2) * (Z$2-Y$2) + $C$13*SQRT(Z$2-Y$2)*U2129)</f>
        <v>166.74735360505628</v>
      </c>
      <c r="AA2129" s="52">
        <f ca="1">Z2129 * EXP(($E$3 - $C$13^2/2) * (AA$2-Z$2) + $C$13*SQRT(AA$2-Z$2)*V2129)</f>
        <v>175.24208018840247</v>
      </c>
      <c r="AB2129" s="52">
        <f ca="1">AA2129 * EXP(($E$3 - $C$13^2/2) * (AB$2-AA$2) + $C$13*SQRT(AB$2-AA$2)*W2129)</f>
        <v>181.25529026279139</v>
      </c>
      <c r="AC2129" s="52">
        <f ca="1">AB2129 * EXP(($E$3 - $C$13^2/2) * (AC$2-AB$2) + $C$13*SQRT(AC$2-AB$2)*X2129)</f>
        <v>213.37310832628626</v>
      </c>
      <c r="AD2129" s="47"/>
      <c r="AE2129" s="3" t="s">
        <v>46</v>
      </c>
      <c r="AF2129" s="52" t="b">
        <f t="shared" ref="AF2129" ca="1" si="2692">AF2127 &gt;= $B$4</f>
        <v>0</v>
      </c>
      <c r="AG2129" s="52" t="b">
        <f t="array" aca="1" ref="AG2129" ca="1">AND(AG2127 &gt;= $B$4, NOT(OR($AF2129:AF2129)))</f>
        <v>0</v>
      </c>
      <c r="AH2129" s="52" t="b">
        <f t="array" aca="1" ref="AH2129" ca="1">AND(AH2127 &gt;= $B$4, NOT(OR($AF2129:AG2129)))</f>
        <v>0</v>
      </c>
      <c r="AI2129" s="52" t="b">
        <f t="array" aca="1" ref="AI2129" ca="1">AND(AI2127 &gt;= $B$4, NOT(OR($AF2129:AH2129)))</f>
        <v>0</v>
      </c>
      <c r="AJ2129" s="52" t="b">
        <f t="array" aca="1" ref="AJ2129" ca="1">AND(AJ2127 &gt;= $B$4, NOT(OR($AF2129:AI2129)))</f>
        <v>0</v>
      </c>
      <c r="AK2129" s="73"/>
      <c r="AL2129" s="70"/>
    </row>
    <row r="2130" spans="7:38" ht="14.55" customHeight="1" x14ac:dyDescent="0.3">
      <c r="G2130" s="3">
        <v>2128</v>
      </c>
      <c r="H2130" s="58">
        <v>0.4497495282009939</v>
      </c>
      <c r="I2130" s="58">
        <v>-1.0453061159221717</v>
      </c>
      <c r="J2130" s="58">
        <v>-0.68007780715713573</v>
      </c>
      <c r="K2130" s="59">
        <v>-0.86189304517432175</v>
      </c>
      <c r="L2130" s="60">
        <f t="array" ref="L2130:O2130">TRANSPOSE(MMULT(Option!$B$25:$E$28, TRANSPOSE(H2130:K2130)))</f>
        <v>0.4497495282009939</v>
      </c>
      <c r="M2130" s="60">
        <v>-0.77813906884232964</v>
      </c>
      <c r="N2130" s="60">
        <v>-0.69114476649417611</v>
      </c>
      <c r="O2130" s="60">
        <v>-0.96464428757665321</v>
      </c>
      <c r="P2130" s="56" t="str">
        <f t="shared" si="2672"/>
        <v>426/3</v>
      </c>
      <c r="R2130" s="80"/>
      <c r="S2130" s="3" t="s">
        <v>30</v>
      </c>
      <c r="T2130" s="60">
        <f ca="1"/>
        <v>1.5697043674784199</v>
      </c>
      <c r="U2130" s="60">
        <f ca="1"/>
        <v>0.13210455920765563</v>
      </c>
      <c r="V2130" s="60">
        <f ca="1"/>
        <v>-3.9957661114087245E-2</v>
      </c>
      <c r="W2130" s="60">
        <f ca="1"/>
        <v>0.12225569808071102</v>
      </c>
      <c r="X2130" s="60">
        <f ca="1"/>
        <v>0.34220110577226442</v>
      </c>
      <c r="Y2130" s="52">
        <f ca="1">$B$14 * EXP(($E$3 - $C$14^2/2) * Y$2 + $C$14*SQRT(Y$2)*T2130)</f>
        <v>160.94802652154942</v>
      </c>
      <c r="Z2130" s="52">
        <f ca="1">Y2130 * EXP(($E$3 - $C$14^2/2) * (Z$2-Y$2) + $C$14*SQRT(Z$2-Y$2)*U2130)</f>
        <v>168.29406968324545</v>
      </c>
      <c r="AA2130" s="52">
        <f ca="1">Z2130 * EXP(($E$3 - $C$14^2/2) * (AA$2-Z$2) + $C$14*SQRT(AA$2-Z$2)*V2130)</f>
        <v>167.12224751362209</v>
      </c>
      <c r="AB2130" s="52">
        <f ca="1">AA2130 * EXP(($E$3 - $C$14^2/2) * (AB$2-AA$2) + $C$14*SQRT(AB$2-AA$2)*W2130)</f>
        <v>174.2345317200944</v>
      </c>
      <c r="AC2130" s="52">
        <f ca="1">AB2130 * EXP(($E$3 - $C$14^2/2) * (AC$2-AB$2) + $C$14*SQRT(AC$2-AB$2)*X2130)</f>
        <v>194.03966691870491</v>
      </c>
      <c r="AD2130" s="47"/>
      <c r="AE2130" s="3" t="s">
        <v>68</v>
      </c>
      <c r="AF2130" s="52" t="b">
        <f ca="1">AND(AF2127&gt;$B$3, NOT(OR($AF2129:AF2129)))</f>
        <v>0</v>
      </c>
      <c r="AG2130" s="52" t="b">
        <f ca="1">AND(AG2127&gt;$B$3, NOT(OR($AF2129:AG2129)))</f>
        <v>1</v>
      </c>
      <c r="AH2130" s="52" t="b">
        <f ca="1">AND(AH2127&gt;$B$3, NOT(OR($AF2129:AH2129)))</f>
        <v>1</v>
      </c>
      <c r="AI2130" s="52" t="b">
        <f ca="1">AND(AI2127&gt;$B$3, NOT(OR($AF2129:AI2129)))</f>
        <v>0</v>
      </c>
      <c r="AJ2130" s="52" t="b">
        <f ca="1">AND(AJ2127&gt;$B$3, NOT(OR($AF2129:AJ2129)))</f>
        <v>0</v>
      </c>
      <c r="AK2130" s="74"/>
      <c r="AL2130" s="70"/>
    </row>
    <row r="2131" spans="7:38" ht="14.55" customHeight="1" x14ac:dyDescent="0.3">
      <c r="G2131" s="3">
        <v>2129</v>
      </c>
      <c r="H2131" s="58">
        <v>0.22282956661113551</v>
      </c>
      <c r="I2131" s="58">
        <v>-0.36591039627646832</v>
      </c>
      <c r="J2131" s="58">
        <v>-0.94612501067913835</v>
      </c>
      <c r="K2131" s="59">
        <v>0.41075509986268482</v>
      </c>
      <c r="L2131" s="60">
        <f t="array" ref="L2131:O2131">TRANSPOSE(MMULT(Option!$B$25:$E$28, TRANSPOSE(H2131:K2131)))</f>
        <v>0.22282956661113551</v>
      </c>
      <c r="M2131" s="60">
        <v>-0.2462305910571865</v>
      </c>
      <c r="N2131" s="60">
        <v>-0.83767712723076859</v>
      </c>
      <c r="O2131" s="60">
        <v>0.1603989523346406</v>
      </c>
      <c r="P2131" s="56" t="str">
        <f t="shared" si="2672"/>
        <v>426/4</v>
      </c>
      <c r="R2131" s="80">
        <v>533</v>
      </c>
      <c r="S2131" s="3" t="s">
        <v>28</v>
      </c>
      <c r="T2131" s="60">
        <f t="array" aca="1" ref="T2131:T2134" ca="1">TRANSPOSE(OFFSET($L$3, MATCH($R2131 &amp; "/" &amp; T$2, $P$3:$P$5002, 0) - 1, 0, 1, $E$1))</f>
        <v>-0.54455975800975698</v>
      </c>
      <c r="U2131" s="60">
        <f t="array" aca="1" ref="U2131:U2134" ca="1">TRANSPOSE(OFFSET($L$3, MATCH($R2131 &amp; "/" &amp; U$2, $P$3:$P$5002, 0) - 1, 0, 1, $E$1))</f>
        <v>-0.62957802056790502</v>
      </c>
      <c r="V2131" s="60">
        <f t="array" aca="1" ref="V2131:V2134" ca="1">TRANSPOSE(OFFSET($L$3, MATCH($R2131 &amp; "/" &amp; V$2, $P$3:$P$5002, 0) - 1, 0, 1, $E$1))</f>
        <v>1.0677004978411728</v>
      </c>
      <c r="W2131" s="60">
        <f t="array" aca="1" ref="W2131:W2134" ca="1">TRANSPOSE(OFFSET($L$3, MATCH($R2131 &amp; "/" &amp; W$2, $P$3:$P$5002, 0) - 1, 0, 1, $E$1))</f>
        <v>0.14929821800471441</v>
      </c>
      <c r="X2131" s="60">
        <f t="array" aca="1" ref="X2131:X2134" ca="1">TRANSPOSE(OFFSET($L$3, MATCH($R2131 &amp; "/" &amp; X$2, $P$3:$P$5002, 0) - 1, 0, 1, $E$1))</f>
        <v>0.18651189581500038</v>
      </c>
      <c r="Y2131" s="52">
        <f ca="1">$B$11 * EXP(($E$3 - $C$11^2/2) * Y$2 + $C$11*SQRT(Y$2)*T2131)</f>
        <v>85.353568502169239</v>
      </c>
      <c r="Z2131" s="52">
        <f ca="1">Y2131 * EXP(($E$3 - $C$11^2/2) * (Z$2-Y$2) + $C$11*SQRT(Z$2-Y$2)*U2131)</f>
        <v>71.017679452299689</v>
      </c>
      <c r="AA2131" s="52">
        <f ca="1">Z2131 * EXP(($E$3 - $C$11^2/2) * (AA$2-Z$2) + $C$11*SQRT(AA$2-Z$2)*V2131)</f>
        <v>98.321134276143567</v>
      </c>
      <c r="AB2131" s="52">
        <f ca="1">AA2131 * EXP(($E$3 - $C$11^2/2) * (AB$2-AA$2) + $C$11*SQRT(AB$2-AA$2)*W2131)</f>
        <v>103.34040760574969</v>
      </c>
      <c r="AC2131" s="52">
        <f ca="1">AB2131 * EXP(($E$3 - $C$11^2/2) * (AC$2-AB$2) + $C$11*SQRT(AC$2-AB$2)*X2131)</f>
        <v>109.83530712620875</v>
      </c>
      <c r="AD2131" s="47"/>
      <c r="AE2131" s="3" t="s">
        <v>69</v>
      </c>
      <c r="AF2131" s="20" cm="1">
        <f t="array" aca="1" ref="AF2131" ca="1">MIN(Y2131:Y2134 / $D$11:$D$14)</f>
        <v>0.85353568502169241</v>
      </c>
      <c r="AG2131" s="20" cm="1">
        <f t="array" aca="1" ref="AG2131" ca="1">MIN(Z2131:Z2134 / $D$11:$D$14)</f>
        <v>0.71017679452299687</v>
      </c>
      <c r="AH2131" s="20" cm="1">
        <f t="array" aca="1" ref="AH2131" ca="1">MIN(AA2131:AA2134 / $D$11:$D$14)</f>
        <v>0.65883231160551592</v>
      </c>
      <c r="AI2131" s="20" cm="1">
        <f t="array" aca="1" ref="AI2131" ca="1">MIN(AB2131:AB2134 / $D$11:$D$14)</f>
        <v>0.55939110190911367</v>
      </c>
      <c r="AJ2131" s="20" cm="1">
        <f t="array" aca="1" ref="AJ2131" ca="1">MIN(AC2131:AC2134 / $D$11:$D$14)</f>
        <v>0.67055776950150969</v>
      </c>
      <c r="AK2131" s="72">
        <f t="array" aca="1" ref="AK2131" ca="1">SUMPRODUCT(AF2132:AJ2132, EXP(-$E$3*$AF$2:$AJ$2))</f>
        <v>92148.519674651194</v>
      </c>
      <c r="AL2131" s="70">
        <f ca="1">MAX(AC2132 - $D$11, 0) * EXP(-$E$2*$E$3)</f>
        <v>195.05119166124729</v>
      </c>
    </row>
    <row r="2132" spans="7:38" ht="14.55" customHeight="1" x14ac:dyDescent="0.3">
      <c r="G2132" s="3">
        <v>2130</v>
      </c>
      <c r="H2132" s="58">
        <v>0.3569852345467856</v>
      </c>
      <c r="I2132" s="58">
        <v>0.9227014391119962</v>
      </c>
      <c r="J2132" s="58">
        <v>0.9634675310850187</v>
      </c>
      <c r="K2132" s="59">
        <v>-1.6048921150642816</v>
      </c>
      <c r="L2132" s="60">
        <f t="array" ref="L2132:O2132">TRANSPOSE(MMULT(Option!$B$25:$E$28, TRANSPOSE(H2132:K2132)))</f>
        <v>0.3569852345467856</v>
      </c>
      <c r="M2132" s="60">
        <v>0.98846393153379619</v>
      </c>
      <c r="N2132" s="60">
        <v>1.2306372779340664</v>
      </c>
      <c r="O2132" s="60">
        <v>-0.80188384455228878</v>
      </c>
      <c r="P2132" s="56" t="str">
        <f t="shared" si="2672"/>
        <v>426/5</v>
      </c>
      <c r="R2132" s="80"/>
      <c r="S2132" s="3" t="s">
        <v>29</v>
      </c>
      <c r="T2132" s="60">
        <f ca="1"/>
        <v>0.43769786976320091</v>
      </c>
      <c r="U2132" s="60">
        <f ca="1"/>
        <v>1.5073149793868161</v>
      </c>
      <c r="V2132" s="60">
        <f ca="1"/>
        <v>0.56185283850738599</v>
      </c>
      <c r="W2132" s="60">
        <f ca="1"/>
        <v>1.4976461810990194</v>
      </c>
      <c r="X2132" s="60">
        <f ca="1"/>
        <v>9.2320861719774577E-2</v>
      </c>
      <c r="Y2132" s="52">
        <f ca="1">$B$12 * EXP(($E$3 - $C$12^2/2) * Y$2 + $C$12*SQRT(Y$2)*T2132)</f>
        <v>114.60363776386866</v>
      </c>
      <c r="Z2132" s="52">
        <f ca="1">Y2132 * EXP(($E$3 - $C$12^2/2) * (Z$2-Y$2) + $C$12*SQRT(Z$2-Y$2)*U2132)</f>
        <v>181.03204154932112</v>
      </c>
      <c r="AA2132" s="52">
        <f ca="1">Z2132 * EXP(($E$3 - $C$12^2/2) * (AA$2-Z$2) + $C$12*SQRT(AA$2-Z$2)*V2132)</f>
        <v>215.34252334688375</v>
      </c>
      <c r="AB2132" s="52">
        <f ca="1">AA2132 * EXP(($E$3 - $C$12^2/2) * (AB$2-AA$2) + $C$12*SQRT(AB$2-AA$2)*W2132)</f>
        <v>339.177560185201</v>
      </c>
      <c r="AC2132" s="52">
        <f ca="1">AB2132 * EXP(($E$3 - $C$12^2/2) * (AC$2-AB$2) + $C$12*SQRT(AC$2-AB$2)*X2132)</f>
        <v>350.45068764827357</v>
      </c>
      <c r="AD2132" s="47"/>
      <c r="AE2132" s="3" t="s">
        <v>47</v>
      </c>
      <c r="AF2132" s="64">
        <f t="shared" ref="AF2132" ca="1" si="2693">($B$5*AF2134 + (1 + $B$6)*AF2133)*$B$2</f>
        <v>15000</v>
      </c>
      <c r="AG2132" s="64">
        <f t="shared" ref="AG2132" ca="1" si="2694">($B$5*AG2134 + (1 + $B$6)*AG2133)*$B$2</f>
        <v>0</v>
      </c>
      <c r="AH2132" s="64">
        <f t="shared" ref="AH2132" ca="1" si="2695">($B$5*AH2134 + (1 + $B$6)*AH2133)*$B$2</f>
        <v>0</v>
      </c>
      <c r="AI2132" s="64">
        <f t="shared" ref="AI2132" ca="1" si="2696">($B$5*AI2134 + (1 + $B$6)*AI2133)*$B$2</f>
        <v>0</v>
      </c>
      <c r="AJ2132" s="64" cm="1">
        <f t="array" aca="1" ref="AJ2132" ca="1">($B$5*AJ2134 + (1 + $B$6)*AJ2133 + AND(NOT(AF2133:AJ2133)))*$B$2</f>
        <v>100000</v>
      </c>
      <c r="AK2132" s="73"/>
      <c r="AL2132" s="70"/>
    </row>
    <row r="2133" spans="7:38" ht="14.55" customHeight="1" x14ac:dyDescent="0.3">
      <c r="G2133" s="3">
        <v>2131</v>
      </c>
      <c r="H2133" s="58">
        <v>-1.1488683959206178</v>
      </c>
      <c r="I2133" s="58">
        <v>0.26297567627358054</v>
      </c>
      <c r="J2133" s="58">
        <v>1.5804250919924112</v>
      </c>
      <c r="K2133" s="59">
        <v>-0.46069554884672298</v>
      </c>
      <c r="L2133" s="60">
        <f t="array" ref="L2133:O2133">TRANSPOSE(MMULT(Option!$B$25:$E$28, TRANSPOSE(H2133:K2133)))</f>
        <v>-1.1488683959206178</v>
      </c>
      <c r="M2133" s="60">
        <v>-0.2185261698770701</v>
      </c>
      <c r="N2133" s="60">
        <v>0.99741910465209549</v>
      </c>
      <c r="O2133" s="60">
        <v>-0.47673286733626091</v>
      </c>
      <c r="P2133" s="56" t="str">
        <f t="shared" si="2672"/>
        <v>427/1</v>
      </c>
      <c r="R2133" s="80"/>
      <c r="S2133" s="3" t="s">
        <v>31</v>
      </c>
      <c r="T2133" s="60">
        <f ca="1"/>
        <v>7.1908857538193108E-2</v>
      </c>
      <c r="U2133" s="60">
        <f ca="1"/>
        <v>-0.8563304214614027</v>
      </c>
      <c r="V2133" s="60">
        <f ca="1"/>
        <v>-0.65653255517178155</v>
      </c>
      <c r="W2133" s="60">
        <f ca="1"/>
        <v>-0.56206723034323303</v>
      </c>
      <c r="X2133" s="60">
        <f ca="1"/>
        <v>0.58753661232848198</v>
      </c>
      <c r="Y2133" s="52">
        <f ca="1">$B$13 * EXP(($E$3 - $C$13^2/2) * Y$2 + $C$13*SQRT(Y$2)*T2133)</f>
        <v>102.6928858389692</v>
      </c>
      <c r="Z2133" s="52">
        <f ca="1">Y2133 * EXP(($E$3 - $C$13^2/2) * (Z$2-Y$2) + $C$13*SQRT(Z$2-Y$2)*U2133)</f>
        <v>79.825557037579387</v>
      </c>
      <c r="AA2133" s="52">
        <f ca="1">Z2133 * EXP(($E$3 - $C$13^2/2) * (AA$2-Z$2) + $C$13*SQRT(AA$2-Z$2)*V2133)</f>
        <v>65.883231160551588</v>
      </c>
      <c r="AB2133" s="52">
        <f ca="1">AA2133 * EXP(($E$3 - $C$13^2/2) * (AB$2-AA$2) + $C$13*SQRT(AB$2-AA$2)*W2133)</f>
        <v>55.939110190911364</v>
      </c>
      <c r="AC2133" s="52">
        <f ca="1">AB2133 * EXP(($E$3 - $C$13^2/2) * (AC$2-AB$2) + $C$13*SQRT(AC$2-AB$2)*X2133)</f>
        <v>67.055776950150971</v>
      </c>
      <c r="AD2133" s="47"/>
      <c r="AE2133" s="3" t="s">
        <v>46</v>
      </c>
      <c r="AF2133" s="52" t="b">
        <f t="shared" ref="AF2133" ca="1" si="2697">AF2131 &gt;= $B$4</f>
        <v>0</v>
      </c>
      <c r="AG2133" s="52" t="b">
        <f t="array" aca="1" ref="AG2133" ca="1">AND(AG2131 &gt;= $B$4, NOT(OR($AF2133:AF2133)))</f>
        <v>0</v>
      </c>
      <c r="AH2133" s="52" t="b">
        <f t="array" aca="1" ref="AH2133" ca="1">AND(AH2131 &gt;= $B$4, NOT(OR($AF2133:AG2133)))</f>
        <v>0</v>
      </c>
      <c r="AI2133" s="52" t="b">
        <f t="array" aca="1" ref="AI2133" ca="1">AND(AI2131 &gt;= $B$4, NOT(OR($AF2133:AH2133)))</f>
        <v>0</v>
      </c>
      <c r="AJ2133" s="52" t="b">
        <f t="array" aca="1" ref="AJ2133" ca="1">AND(AJ2131 &gt;= $B$4, NOT(OR($AF2133:AI2133)))</f>
        <v>0</v>
      </c>
      <c r="AK2133" s="73"/>
      <c r="AL2133" s="70"/>
    </row>
    <row r="2134" spans="7:38" ht="14.55" customHeight="1" x14ac:dyDescent="0.3">
      <c r="G2134" s="3">
        <v>2132</v>
      </c>
      <c r="H2134" s="58">
        <v>0.87413472885809618</v>
      </c>
      <c r="I2134" s="58">
        <v>-1.0126176624240051</v>
      </c>
      <c r="J2134" s="58">
        <v>-3.0673289075863694</v>
      </c>
      <c r="K2134" s="59">
        <v>-1.1353738086083323</v>
      </c>
      <c r="L2134" s="60">
        <f t="array" ref="L2134:O2134">TRANSPOSE(MMULT(Option!$B$25:$E$28, TRANSPOSE(H2134:K2134)))</f>
        <v>0.87413472885809618</v>
      </c>
      <c r="M2134" s="60">
        <v>-0.57842552607821007</v>
      </c>
      <c r="N2134" s="60">
        <v>-2.6095775105522181</v>
      </c>
      <c r="O2134" s="60">
        <v>-1.4864689996359974</v>
      </c>
      <c r="P2134" s="56" t="str">
        <f t="shared" si="2672"/>
        <v>427/2</v>
      </c>
      <c r="R2134" s="80"/>
      <c r="S2134" s="3" t="s">
        <v>30</v>
      </c>
      <c r="T2134" s="60">
        <f ca="1"/>
        <v>-5.2578227959484788E-2</v>
      </c>
      <c r="U2134" s="60">
        <f ca="1"/>
        <v>0.80994121336430602</v>
      </c>
      <c r="V2134" s="60">
        <f ca="1"/>
        <v>0.80641043982192628</v>
      </c>
      <c r="W2134" s="60">
        <f ca="1"/>
        <v>0.70511505751162817</v>
      </c>
      <c r="X2134" s="60">
        <f ca="1"/>
        <v>-0.60128991963227496</v>
      </c>
      <c r="Y2134" s="52">
        <f ca="1">$B$14 * EXP(($E$3 - $C$14^2/2) * Y$2 + $C$14*SQRT(Y$2)*T2134)</f>
        <v>98.928435757434528</v>
      </c>
      <c r="Z2134" s="52">
        <f ca="1">Y2134 * EXP(($E$3 - $C$14^2/2) * (Z$2-Y$2) + $C$14*SQRT(Z$2-Y$2)*U2134)</f>
        <v>126.77059083310589</v>
      </c>
      <c r="AA2134" s="52">
        <f ca="1">Z2134 * EXP(($E$3 - $C$14^2/2) * (AA$2-Z$2) + $C$14*SQRT(AA$2-Z$2)*V2134)</f>
        <v>162.27658813422278</v>
      </c>
      <c r="AB2134" s="52">
        <f ca="1">AA2134 * EXP(($E$3 - $C$14^2/2) * (AB$2-AA$2) + $C$14*SQRT(AB$2-AA$2)*W2134)</f>
        <v>201.5095411345894</v>
      </c>
      <c r="AC2134" s="52">
        <f ca="1">AB2134 * EXP(($E$3 - $C$14^2/2) * (AC$2-AB$2) + $C$14*SQRT(AC$2-AB$2)*X2134)</f>
        <v>169.09315142218995</v>
      </c>
      <c r="AD2134" s="47"/>
      <c r="AE2134" s="3" t="s">
        <v>68</v>
      </c>
      <c r="AF2134" s="52" t="b">
        <f ca="1">AND(AF2131&gt;$B$3, NOT(OR($AF2133:AF2133)))</f>
        <v>1</v>
      </c>
      <c r="AG2134" s="52" t="b">
        <f ca="1">AND(AG2131&gt;$B$3, NOT(OR($AF2133:AG2133)))</f>
        <v>0</v>
      </c>
      <c r="AH2134" s="52" t="b">
        <f ca="1">AND(AH2131&gt;$B$3, NOT(OR($AF2133:AH2133)))</f>
        <v>0</v>
      </c>
      <c r="AI2134" s="52" t="b">
        <f ca="1">AND(AI2131&gt;$B$3, NOT(OR($AF2133:AI2133)))</f>
        <v>0</v>
      </c>
      <c r="AJ2134" s="52" t="b">
        <f ca="1">AND(AJ2131&gt;$B$3, NOT(OR($AF2133:AJ2133)))</f>
        <v>0</v>
      </c>
      <c r="AK2134" s="74"/>
      <c r="AL2134" s="70"/>
    </row>
    <row r="2135" spans="7:38" ht="14.55" customHeight="1" x14ac:dyDescent="0.3">
      <c r="G2135" s="3">
        <v>2133</v>
      </c>
      <c r="H2135" s="58">
        <v>1.8401546467444583</v>
      </c>
      <c r="I2135" s="58">
        <v>-0.84667943543889013</v>
      </c>
      <c r="J2135" s="58">
        <v>2.2844863466528911</v>
      </c>
      <c r="K2135" s="59">
        <v>0.64756808315719394</v>
      </c>
      <c r="L2135" s="60">
        <f t="array" ref="L2135:O2135">TRANSPOSE(MMULT(Option!$B$25:$E$28, TRANSPOSE(H2135:K2135)))</f>
        <v>1.8401546467444583</v>
      </c>
      <c r="M2135" s="60">
        <v>-3.9932661754454646E-2</v>
      </c>
      <c r="N2135" s="60">
        <v>2.5208364916822088</v>
      </c>
      <c r="O2135" s="60">
        <v>1.5147793929499038</v>
      </c>
      <c r="P2135" s="56" t="str">
        <f t="shared" si="2672"/>
        <v>427/3</v>
      </c>
      <c r="R2135" s="80">
        <v>534</v>
      </c>
      <c r="S2135" s="3" t="s">
        <v>28</v>
      </c>
      <c r="T2135" s="60">
        <f t="array" aca="1" ref="T2135:T2138" ca="1">TRANSPOSE(OFFSET($L$3, MATCH($R2135 &amp; "/" &amp; T$2, $P$3:$P$5002, 0) - 1, 0, 1, $E$1))</f>
        <v>-7.3115979682713592E-2</v>
      </c>
      <c r="U2135" s="60">
        <f t="array" aca="1" ref="U2135:U2138" ca="1">TRANSPOSE(OFFSET($L$3, MATCH($R2135 &amp; "/" &amp; U$2, $P$3:$P$5002, 0) - 1, 0, 1, $E$1))</f>
        <v>0.31365352198305047</v>
      </c>
      <c r="V2135" s="60">
        <f t="array" aca="1" ref="V2135:V2138" ca="1">TRANSPOSE(OFFSET($L$3, MATCH($R2135 &amp; "/" &amp; V$2, $P$3:$P$5002, 0) - 1, 0, 1, $E$1))</f>
        <v>-1.0976470136485108</v>
      </c>
      <c r="W2135" s="60">
        <f t="array" aca="1" ref="W2135:W2138" ca="1">TRANSPOSE(OFFSET($L$3, MATCH($R2135 &amp; "/" &amp; W$2, $P$3:$P$5002, 0) - 1, 0, 1, $E$1))</f>
        <v>0.54865737326878294</v>
      </c>
      <c r="X2135" s="60">
        <f t="array" aca="1" ref="X2135:X2138" ca="1">TRANSPOSE(OFFSET($L$3, MATCH($R2135 &amp; "/" &amp; X$2, $P$3:$P$5002, 0) - 1, 0, 1, $E$1))</f>
        <v>-0.50862269319196396</v>
      </c>
      <c r="Y2135" s="52">
        <f ca="1">$B$11 * EXP(($E$3 - $C$11^2/2) * Y$2 + $C$11*SQRT(Y$2)*T2135)</f>
        <v>98.320779368571905</v>
      </c>
      <c r="Z2135" s="52">
        <f ca="1">Y2135 * EXP(($E$3 - $C$11^2/2) * (Z$2-Y$2) + $C$11*SQRT(Z$2-Y$2)*U2135)</f>
        <v>108.56308674681814</v>
      </c>
      <c r="AA2135" s="52">
        <f ca="1">Z2135 * EXP(($E$3 - $C$11^2/2) * (AA$2-Z$2) + $C$11*SQRT(AA$2-Z$2)*V2135)</f>
        <v>78.495189651320274</v>
      </c>
      <c r="AB2135" s="52">
        <f ca="1">AA2135 * EXP(($E$3 - $C$11^2/2) * (AB$2-AA$2) + $C$11*SQRT(AB$2-AA$2)*W2135)</f>
        <v>93.003260954394435</v>
      </c>
      <c r="AC2135" s="52">
        <f ca="1">AB2135 * EXP(($E$3 - $C$11^2/2) * (AC$2-AB$2) + $C$11*SQRT(AC$2-AB$2)*X2135)</f>
        <v>80.242054567732538</v>
      </c>
      <c r="AD2135" s="47"/>
      <c r="AE2135" s="3" t="s">
        <v>69</v>
      </c>
      <c r="AF2135" s="20" cm="1">
        <f t="array" aca="1" ref="AF2135" ca="1">MIN(Y2135:Y2138 / $D$11:$D$14)</f>
        <v>0.98320779368571909</v>
      </c>
      <c r="AG2135" s="20" cm="1">
        <f t="array" aca="1" ref="AG2135" ca="1">MIN(Z2135:Z2138 / $D$11:$D$14)</f>
        <v>0.76613073289783928</v>
      </c>
      <c r="AH2135" s="20" cm="1">
        <f t="array" aca="1" ref="AH2135" ca="1">MIN(AA2135:AA2138 / $D$11:$D$14)</f>
        <v>0.68071493231290048</v>
      </c>
      <c r="AI2135" s="20" cm="1">
        <f t="array" aca="1" ref="AI2135" ca="1">MIN(AB2135:AB2138 / $D$11:$D$14)</f>
        <v>0.55617743749056703</v>
      </c>
      <c r="AJ2135" s="20" cm="1">
        <f t="array" aca="1" ref="AJ2135" ca="1">MIN(AC2135:AC2138 / $D$11:$D$14)</f>
        <v>0.43081057428310165</v>
      </c>
      <c r="AK2135" s="72">
        <f t="array" aca="1" ref="AK2135" ca="1">SUMPRODUCT(AF2136:AJ2136, EXP(-$E$3*$AF$2:$AJ$2))</f>
        <v>92148.519674651194</v>
      </c>
      <c r="AL2135" s="70">
        <f ca="1">MAX(AC2136 - $D$11, 0) * EXP(-$E$2*$E$3)</f>
        <v>0</v>
      </c>
    </row>
    <row r="2136" spans="7:38" ht="14.55" customHeight="1" x14ac:dyDescent="0.3">
      <c r="G2136" s="3">
        <v>2134</v>
      </c>
      <c r="H2136" s="58">
        <v>0.16710685146381971</v>
      </c>
      <c r="I2136" s="58">
        <v>0.30373337119737021</v>
      </c>
      <c r="J2136" s="58">
        <v>1.2528391621901738</v>
      </c>
      <c r="K2136" s="59">
        <v>-0.96502429722142502</v>
      </c>
      <c r="L2136" s="60">
        <f t="array" ref="L2136:O2136">TRANSPOSE(MMULT(Option!$B$25:$E$28, TRANSPOSE(H2136:K2136)))</f>
        <v>0.16710685146381971</v>
      </c>
      <c r="M2136" s="60">
        <v>0.34521897350474162</v>
      </c>
      <c r="N2136" s="60">
        <v>1.2467600539306276</v>
      </c>
      <c r="O2136" s="60">
        <v>-0.43548946303609593</v>
      </c>
      <c r="P2136" s="56" t="str">
        <f t="shared" si="2672"/>
        <v>427/4</v>
      </c>
      <c r="R2136" s="80"/>
      <c r="S2136" s="3" t="s">
        <v>29</v>
      </c>
      <c r="T2136" s="60">
        <f ca="1"/>
        <v>0.54368365085632897</v>
      </c>
      <c r="U2136" s="60">
        <f ca="1"/>
        <v>-1.4650251649380515</v>
      </c>
      <c r="V2136" s="60">
        <f ca="1"/>
        <v>-0.41069735947513991</v>
      </c>
      <c r="W2136" s="60">
        <f ca="1"/>
        <v>-0.56376238870848339</v>
      </c>
      <c r="X2136" s="60">
        <f ca="1"/>
        <v>-0.99448803210629688</v>
      </c>
      <c r="Y2136" s="52">
        <f ca="1">$B$12 * EXP(($E$3 - $C$12^2/2) * Y$2 + $C$12*SQRT(Y$2)*T2136)</f>
        <v>118.30609382078056</v>
      </c>
      <c r="Z2136" s="52">
        <f ca="1">Y2136 * EXP(($E$3 - $C$12^2/2) * (Z$2-Y$2) + $C$12*SQRT(Z$2-Y$2)*U2136)</f>
        <v>76.613073289783927</v>
      </c>
      <c r="AA2136" s="52">
        <f ca="1">Z2136 * EXP(($E$3 - $C$12^2/2) * (AA$2-Z$2) + $C$12*SQRT(AA$2-Z$2)*V2136)</f>
        <v>68.071493231290049</v>
      </c>
      <c r="AB2136" s="52">
        <f ca="1">AA2136 * EXP(($E$3 - $C$12^2/2) * (AB$2-AA$2) + $C$12*SQRT(AB$2-AA$2)*W2136)</f>
        <v>57.767700656219745</v>
      </c>
      <c r="AC2136" s="52">
        <f ca="1">AB2136 * EXP(($E$3 - $C$12^2/2) * (AC$2-AB$2) + $C$12*SQRT(AC$2-AB$2)*X2136)</f>
        <v>43.081057428310167</v>
      </c>
      <c r="AD2136" s="47"/>
      <c r="AE2136" s="3" t="s">
        <v>47</v>
      </c>
      <c r="AF2136" s="64">
        <f t="shared" ref="AF2136" ca="1" si="2698">($B$5*AF2138 + (1 + $B$6)*AF2137)*$B$2</f>
        <v>15000</v>
      </c>
      <c r="AG2136" s="64">
        <f t="shared" ref="AG2136" ca="1" si="2699">($B$5*AG2138 + (1 + $B$6)*AG2137)*$B$2</f>
        <v>0</v>
      </c>
      <c r="AH2136" s="64">
        <f t="shared" ref="AH2136" ca="1" si="2700">($B$5*AH2138 + (1 + $B$6)*AH2137)*$B$2</f>
        <v>0</v>
      </c>
      <c r="AI2136" s="64">
        <f t="shared" ref="AI2136" ca="1" si="2701">($B$5*AI2138 + (1 + $B$6)*AI2137)*$B$2</f>
        <v>0</v>
      </c>
      <c r="AJ2136" s="64" cm="1">
        <f t="array" aca="1" ref="AJ2136" ca="1">($B$5*AJ2138 + (1 + $B$6)*AJ2137 + AND(NOT(AF2137:AJ2137)))*$B$2</f>
        <v>100000</v>
      </c>
      <c r="AK2136" s="73"/>
      <c r="AL2136" s="70"/>
    </row>
    <row r="2137" spans="7:38" ht="14.55" customHeight="1" x14ac:dyDescent="0.3">
      <c r="G2137" s="3">
        <v>2135</v>
      </c>
      <c r="H2137" s="58">
        <v>-1.2129207458709093</v>
      </c>
      <c r="I2137" s="58">
        <v>-0.37952895361739142</v>
      </c>
      <c r="J2137" s="58">
        <v>3.6521821028855143E-2</v>
      </c>
      <c r="K2137" s="59">
        <v>0.40400629580137121</v>
      </c>
      <c r="L2137" s="60">
        <f t="array" ref="L2137:O2137">TRANSPOSE(MMULT(Option!$B$25:$E$28, TRANSPOSE(H2137:K2137)))</f>
        <v>-1.2129207458709093</v>
      </c>
      <c r="M2137" s="60">
        <v>-0.83301233002417985</v>
      </c>
      <c r="N2137" s="60">
        <v>-0.55247482437295115</v>
      </c>
      <c r="O2137" s="60">
        <v>-0.23145365564976933</v>
      </c>
      <c r="P2137" s="56" t="str">
        <f t="shared" si="2672"/>
        <v>427/5</v>
      </c>
      <c r="R2137" s="80"/>
      <c r="S2137" s="3" t="s">
        <v>31</v>
      </c>
      <c r="T2137" s="60">
        <f ca="1"/>
        <v>9.1473362330594721E-2</v>
      </c>
      <c r="U2137" s="60">
        <f ca="1"/>
        <v>-0.46407583478031578</v>
      </c>
      <c r="V2137" s="60">
        <f ca="1"/>
        <v>-0.83934644989880824</v>
      </c>
      <c r="W2137" s="60">
        <f ca="1"/>
        <v>-0.81027742253852875</v>
      </c>
      <c r="X2137" s="60">
        <f ca="1"/>
        <v>-0.11208112603498893</v>
      </c>
      <c r="Y2137" s="52">
        <f ca="1">$B$13 * EXP(($E$3 - $C$13^2/2) * Y$2 + $C$13*SQRT(Y$2)*T2137)</f>
        <v>103.29739879017245</v>
      </c>
      <c r="Z2137" s="52">
        <f ca="1">Y2137 * EXP(($E$3 - $C$13^2/2) * (Z$2-Y$2) + $C$13*SQRT(Z$2-Y$2)*U2137)</f>
        <v>90.322757006948706</v>
      </c>
      <c r="AA2137" s="52">
        <f ca="1">Z2137 * EXP(($E$3 - $C$13^2/2) * (AA$2-Z$2) + $C$13*SQRT(AA$2-Z$2)*V2137)</f>
        <v>70.568615731566652</v>
      </c>
      <c r="AB2137" s="52">
        <f ca="1">AA2137 * EXP(($E$3 - $C$13^2/2) * (AB$2-AA$2) + $C$13*SQRT(AB$2-AA$2)*W2137)</f>
        <v>55.617743749056707</v>
      </c>
      <c r="AC2137" s="52">
        <f ca="1">AB2137 * EXP(($E$3 - $C$13^2/2) * (AC$2-AB$2) + $C$13*SQRT(AC$2-AB$2)*X2137)</f>
        <v>54.048292080834074</v>
      </c>
      <c r="AD2137" s="47"/>
      <c r="AE2137" s="3" t="s">
        <v>46</v>
      </c>
      <c r="AF2137" s="52" t="b">
        <f t="shared" ref="AF2137" ca="1" si="2702">AF2135 &gt;= $B$4</f>
        <v>0</v>
      </c>
      <c r="AG2137" s="52" t="b">
        <f t="array" aca="1" ref="AG2137" ca="1">AND(AG2135 &gt;= $B$4, NOT(OR($AF2137:AF2137)))</f>
        <v>0</v>
      </c>
      <c r="AH2137" s="52" t="b">
        <f t="array" aca="1" ref="AH2137" ca="1">AND(AH2135 &gt;= $B$4, NOT(OR($AF2137:AG2137)))</f>
        <v>0</v>
      </c>
      <c r="AI2137" s="52" t="b">
        <f t="array" aca="1" ref="AI2137" ca="1">AND(AI2135 &gt;= $B$4, NOT(OR($AF2137:AH2137)))</f>
        <v>0</v>
      </c>
      <c r="AJ2137" s="52" t="b">
        <f t="array" aca="1" ref="AJ2137" ca="1">AND(AJ2135 &gt;= $B$4, NOT(OR($AF2137:AI2137)))</f>
        <v>0</v>
      </c>
      <c r="AK2137" s="73"/>
      <c r="AL2137" s="70"/>
    </row>
    <row r="2138" spans="7:38" ht="14.55" customHeight="1" x14ac:dyDescent="0.3">
      <c r="G2138" s="3">
        <v>2136</v>
      </c>
      <c r="H2138" s="58">
        <v>-1.9661508875227127</v>
      </c>
      <c r="I2138" s="58">
        <v>-0.18654662009598466</v>
      </c>
      <c r="J2138" s="58">
        <v>0.97461372005552682</v>
      </c>
      <c r="K2138" s="59">
        <v>-0.604157734966981</v>
      </c>
      <c r="L2138" s="60">
        <f t="array" ref="L2138:O2138">TRANSPOSE(MMULT(Option!$B$25:$E$28, TRANSPOSE(H2138:K2138)))</f>
        <v>-1.9661508875227127</v>
      </c>
      <c r="M2138" s="60">
        <v>-0.95743315645468918</v>
      </c>
      <c r="N2138" s="60">
        <v>2.0703313598260609E-2</v>
      </c>
      <c r="O2138" s="60">
        <v>-1.1624543814076134</v>
      </c>
      <c r="P2138" s="56" t="str">
        <f t="shared" si="2672"/>
        <v>428/1</v>
      </c>
      <c r="R2138" s="80"/>
      <c r="S2138" s="3" t="s">
        <v>30</v>
      </c>
      <c r="T2138" s="60">
        <f ca="1"/>
        <v>0.43106646411199745</v>
      </c>
      <c r="U2138" s="60">
        <f ca="1"/>
        <v>0.19224586791378073</v>
      </c>
      <c r="V2138" s="60">
        <f ca="1"/>
        <v>0.18241260368439738</v>
      </c>
      <c r="W2138" s="60">
        <f ca="1"/>
        <v>-1.0712974775149389</v>
      </c>
      <c r="X2138" s="60">
        <f ca="1"/>
        <v>-3.3599838543448834E-3</v>
      </c>
      <c r="Y2138" s="52">
        <f ca="1">$B$14 * EXP(($E$3 - $C$14^2/2) * Y$2 + $C$14*SQRT(Y$2)*T2138)</f>
        <v>114.37586943927892</v>
      </c>
      <c r="Z2138" s="52">
        <f ca="1">Y2138 * EXP(($E$3 - $C$14^2/2) * (Z$2-Y$2) + $C$14*SQRT(Z$2-Y$2)*U2138)</f>
        <v>121.77363684649409</v>
      </c>
      <c r="AA2138" s="52">
        <f ca="1">Z2138 * EXP(($E$3 - $C$14^2/2) * (AA$2-Z$2) + $C$14*SQRT(AA$2-Z$2)*V2138)</f>
        <v>129.26798681708786</v>
      </c>
      <c r="AB2138" s="52">
        <f ca="1">AA2138 * EXP(($E$3 - $C$14^2/2) * (AB$2-AA$2) + $C$14*SQRT(AB$2-AA$2)*W2138)</f>
        <v>94.207370671965123</v>
      </c>
      <c r="AC2138" s="52">
        <f ca="1">AB2138 * EXP(($E$3 - $C$14^2/2) * (AC$2-AB$2) + $C$14*SQRT(AC$2-AB$2)*X2138)</f>
        <v>94.584198601027978</v>
      </c>
      <c r="AD2138" s="47"/>
      <c r="AE2138" s="3" t="s">
        <v>68</v>
      </c>
      <c r="AF2138" s="52" t="b">
        <f ca="1">AND(AF2135&gt;$B$3, NOT(OR($AF2137:AF2137)))</f>
        <v>1</v>
      </c>
      <c r="AG2138" s="52" t="b">
        <f ca="1">AND(AG2135&gt;$B$3, NOT(OR($AF2137:AG2137)))</f>
        <v>0</v>
      </c>
      <c r="AH2138" s="52" t="b">
        <f ca="1">AND(AH2135&gt;$B$3, NOT(OR($AF2137:AH2137)))</f>
        <v>0</v>
      </c>
      <c r="AI2138" s="52" t="b">
        <f ca="1">AND(AI2135&gt;$B$3, NOT(OR($AF2137:AI2137)))</f>
        <v>0</v>
      </c>
      <c r="AJ2138" s="52" t="b">
        <f ca="1">AND(AJ2135&gt;$B$3, NOT(OR($AF2137:AJ2137)))</f>
        <v>0</v>
      </c>
      <c r="AK2138" s="74"/>
      <c r="AL2138" s="70"/>
    </row>
    <row r="2139" spans="7:38" ht="14.55" customHeight="1" x14ac:dyDescent="0.3">
      <c r="G2139" s="3">
        <v>2137</v>
      </c>
      <c r="H2139" s="58">
        <v>0.46284408353782674</v>
      </c>
      <c r="I2139" s="58">
        <v>-0.30063475385629035</v>
      </c>
      <c r="J2139" s="58">
        <v>-1.2104973674424631</v>
      </c>
      <c r="K2139" s="59">
        <v>0.67242312679839189</v>
      </c>
      <c r="L2139" s="60">
        <f t="array" ref="L2139:O2139">TRANSPOSE(MMULT(Option!$B$25:$E$28, TRANSPOSE(H2139:K2139)))</f>
        <v>0.46284408353782674</v>
      </c>
      <c r="M2139" s="60">
        <v>-9.0398669801042802E-2</v>
      </c>
      <c r="N2139" s="60">
        <v>-0.95677904691862958</v>
      </c>
      <c r="O2139" s="60">
        <v>0.44597684518171721</v>
      </c>
      <c r="P2139" s="56" t="str">
        <f t="shared" si="2672"/>
        <v>428/2</v>
      </c>
      <c r="R2139" s="80">
        <v>535</v>
      </c>
      <c r="S2139" s="3" t="s">
        <v>28</v>
      </c>
      <c r="T2139" s="60">
        <f t="array" aca="1" ref="T2139:T2142" ca="1">TRANSPOSE(OFFSET($L$3, MATCH($R2139 &amp; "/" &amp; T$2, $P$3:$P$5002, 0) - 1, 0, 1, $E$1))</f>
        <v>0.1495418242442457</v>
      </c>
      <c r="U2139" s="60">
        <f t="array" aca="1" ref="U2139:U2142" ca="1">TRANSPOSE(OFFSET($L$3, MATCH($R2139 &amp; "/" &amp; U$2, $P$3:$P$5002, 0) - 1, 0, 1, $E$1))</f>
        <v>0.40975943785322472</v>
      </c>
      <c r="V2139" s="60">
        <f t="array" aca="1" ref="V2139:V2142" ca="1">TRANSPOSE(OFFSET($L$3, MATCH($R2139 &amp; "/" &amp; V$2, $P$3:$P$5002, 0) - 1, 0, 1, $E$1))</f>
        <v>0.9544072685083187</v>
      </c>
      <c r="W2139" s="60">
        <f t="array" aca="1" ref="W2139:W2142" ca="1">TRANSPOSE(OFFSET($L$3, MATCH($R2139 &amp; "/" &amp; W$2, $P$3:$P$5002, 0) - 1, 0, 1, $E$1))</f>
        <v>-0.64688520631464075</v>
      </c>
      <c r="X2139" s="60">
        <f t="array" aca="1" ref="X2139:X2142" ca="1">TRANSPOSE(OFFSET($L$3, MATCH($R2139 &amp; "/" &amp; X$2, $P$3:$P$5002, 0) - 1, 0, 1, $E$1))</f>
        <v>-0.14313534435334863</v>
      </c>
      <c r="Y2139" s="52">
        <f ca="1">$B$11 * EXP(($E$3 - $C$11^2/2) * Y$2 + $C$11*SQRT(Y$2)*T2139)</f>
        <v>105.11266062278087</v>
      </c>
      <c r="Z2139" s="52">
        <f ca="1">Y2139 * EXP(($E$3 - $C$11^2/2) * (Z$2-Y$2) + $C$11*SQRT(Z$2-Y$2)*U2139)</f>
        <v>119.4574886562293</v>
      </c>
      <c r="AA2139" s="52">
        <f ca="1">Z2139 * EXP(($E$3 - $C$11^2/2) * (AA$2-Z$2) + $C$11*SQRT(AA$2-Z$2)*V2139)</f>
        <v>159.85749229136607</v>
      </c>
      <c r="AB2139" s="52">
        <f ca="1">AA2139 * EXP(($E$3 - $C$11^2/2) * (AB$2-AA$2) + $C$11*SQRT(AB$2-AA$2)*W2139)</f>
        <v>132.31919973106727</v>
      </c>
      <c r="AC2139" s="52">
        <f ca="1">AB2139 * EXP(($E$3 - $C$11^2/2) * (AC$2-AB$2) + $C$11*SQRT(AC$2-AB$2)*X2139)</f>
        <v>127.39297240615029</v>
      </c>
      <c r="AD2139" s="47"/>
      <c r="AE2139" s="3" t="s">
        <v>69</v>
      </c>
      <c r="AF2139" s="20" cm="1">
        <f t="array" aca="1" ref="AF2139" ca="1">MIN(Y2139:Y2142 / $D$11:$D$14)</f>
        <v>1.035880443871338</v>
      </c>
      <c r="AG2139" s="20" cm="1">
        <f t="array" aca="1" ref="AG2139" ca="1">MIN(Z2139:Z2142 / $D$11:$D$14)</f>
        <v>0.61562561948763661</v>
      </c>
      <c r="AH2139" s="20" cm="1">
        <f t="array" aca="1" ref="AH2139" ca="1">MIN(AA2139:AA2142 / $D$11:$D$14)</f>
        <v>0.48274853696613801</v>
      </c>
      <c r="AI2139" s="20" cm="1">
        <f t="array" aca="1" ref="AI2139" ca="1">MIN(AB2139:AB2142 / $D$11:$D$14)</f>
        <v>0.45304159837967822</v>
      </c>
      <c r="AJ2139" s="20" cm="1">
        <f t="array" aca="1" ref="AJ2139" ca="1">MIN(AC2139:AC2142 / $D$11:$D$14)</f>
        <v>0.579286391122252</v>
      </c>
      <c r="AK2139" s="72">
        <f t="array" aca="1" ref="AK2139" ca="1">SUMPRODUCT(AF2140:AJ2140, EXP(-$E$3*$AF$2:$AJ$2))</f>
        <v>92148.519674651194</v>
      </c>
      <c r="AL2139" s="70">
        <f ca="1">MAX(AC2140 - $D$11, 0) * EXP(-$E$2*$E$3)</f>
        <v>0</v>
      </c>
    </row>
    <row r="2140" spans="7:38" ht="14.55" customHeight="1" x14ac:dyDescent="0.3">
      <c r="G2140" s="3">
        <v>2138</v>
      </c>
      <c r="H2140" s="58">
        <v>6.8115175491982663E-2</v>
      </c>
      <c r="I2140" s="58">
        <v>-0.82863646872817054</v>
      </c>
      <c r="J2140" s="58">
        <v>0.34248926951203312</v>
      </c>
      <c r="K2140" s="59">
        <v>-0.7352417769516385</v>
      </c>
      <c r="L2140" s="60">
        <f t="array" ref="L2140:O2140">TRANSPOSE(MMULT(Option!$B$25:$E$28, TRANSPOSE(H2140:K2140)))</f>
        <v>6.8115175491982663E-2</v>
      </c>
      <c r="M2140" s="60">
        <v>-0.73221179811275683</v>
      </c>
      <c r="N2140" s="60">
        <v>0.11106988061343065</v>
      </c>
      <c r="O2140" s="60">
        <v>-0.75251827332350918</v>
      </c>
      <c r="P2140" s="56" t="str">
        <f t="shared" si="2672"/>
        <v>428/3</v>
      </c>
      <c r="R2140" s="80"/>
      <c r="S2140" s="3" t="s">
        <v>29</v>
      </c>
      <c r="T2140" s="60">
        <f ca="1"/>
        <v>0.24672302430021756</v>
      </c>
      <c r="U2140" s="60">
        <f ca="1"/>
        <v>-1.8705352863194065</v>
      </c>
      <c r="V2140" s="60">
        <f ca="1"/>
        <v>1.4862464886668747</v>
      </c>
      <c r="W2140" s="60">
        <f ca="1"/>
        <v>-1.4385752264213001</v>
      </c>
      <c r="X2140" s="60">
        <f ca="1"/>
        <v>-0.11047683030113348</v>
      </c>
      <c r="Y2140" s="52">
        <f ca="1">$B$12 * EXP(($E$3 - $C$12^2/2) * Y$2 + $C$12*SQRT(Y$2)*T2140)</f>
        <v>108.22226193673762</v>
      </c>
      <c r="Z2140" s="52">
        <f ca="1">Y2140 * EXP(($E$3 - $C$12^2/2) * (Z$2-Y$2) + $C$12*SQRT(Z$2-Y$2)*U2140)</f>
        <v>62.055336264597834</v>
      </c>
      <c r="AA2140" s="52">
        <f ca="1">Z2140 * EXP(($E$3 - $C$12^2/2) * (AA$2-Z$2) + $C$12*SQRT(AA$2-Z$2)*V2140)</f>
        <v>97.40723156916718</v>
      </c>
      <c r="AB2140" s="52">
        <f ca="1">AA2140 * EXP(($E$3 - $C$12^2/2) * (AB$2-AA$2) + $C$12*SQRT(AB$2-AA$2)*W2140)</f>
        <v>63.5818394324614</v>
      </c>
      <c r="AC2140" s="52">
        <f ca="1">AB2140 * EXP(($E$3 - $C$12^2/2) * (AC$2-AB$2) + $C$12*SQRT(AC$2-AB$2)*X2140)</f>
        <v>61.817397448961827</v>
      </c>
      <c r="AD2140" s="47"/>
      <c r="AE2140" s="3" t="s">
        <v>47</v>
      </c>
      <c r="AF2140" s="64">
        <f t="shared" ref="AF2140" ca="1" si="2703">($B$5*AF2142 + (1 + $B$6)*AF2141)*$B$2</f>
        <v>15000</v>
      </c>
      <c r="AG2140" s="64">
        <f t="shared" ref="AG2140" ca="1" si="2704">($B$5*AG2142 + (1 + $B$6)*AG2141)*$B$2</f>
        <v>0</v>
      </c>
      <c r="AH2140" s="64">
        <f t="shared" ref="AH2140" ca="1" si="2705">($B$5*AH2142 + (1 + $B$6)*AH2141)*$B$2</f>
        <v>0</v>
      </c>
      <c r="AI2140" s="64">
        <f t="shared" ref="AI2140" ca="1" si="2706">($B$5*AI2142 + (1 + $B$6)*AI2141)*$B$2</f>
        <v>0</v>
      </c>
      <c r="AJ2140" s="64" cm="1">
        <f t="array" aca="1" ref="AJ2140" ca="1">($B$5*AJ2142 + (1 + $B$6)*AJ2141 + AND(NOT(AF2141:AJ2141)))*$B$2</f>
        <v>100000</v>
      </c>
      <c r="AK2140" s="73"/>
      <c r="AL2140" s="70"/>
    </row>
    <row r="2141" spans="7:38" ht="14.55" customHeight="1" x14ac:dyDescent="0.3">
      <c r="G2141" s="3">
        <v>2139</v>
      </c>
      <c r="H2141" s="58">
        <v>-0.70215939747466571</v>
      </c>
      <c r="I2141" s="58">
        <v>-0.5132836652463828</v>
      </c>
      <c r="J2141" s="58">
        <v>-0.20107906250057908</v>
      </c>
      <c r="K2141" s="59">
        <v>-0.88399106548164252</v>
      </c>
      <c r="L2141" s="60">
        <f t="array" ref="L2141:O2141">TRANSPOSE(MMULT(Option!$B$25:$E$28, TRANSPOSE(H2141:K2141)))</f>
        <v>-0.70215939747466571</v>
      </c>
      <c r="M2141" s="60">
        <v>-0.75129600878505098</v>
      </c>
      <c r="N2141" s="60">
        <v>-0.59188273780352596</v>
      </c>
      <c r="O2141" s="60">
        <v>-1.2115243098078556</v>
      </c>
      <c r="P2141" s="56" t="str">
        <f t="shared" si="2672"/>
        <v>428/4</v>
      </c>
      <c r="R2141" s="80"/>
      <c r="S2141" s="3" t="s">
        <v>31</v>
      </c>
      <c r="T2141" s="60">
        <f ca="1"/>
        <v>0.39750511486763479</v>
      </c>
      <c r="U2141" s="60">
        <f ca="1"/>
        <v>-2.0478926508074893</v>
      </c>
      <c r="V2141" s="60">
        <f ca="1"/>
        <v>-0.82714375840136745</v>
      </c>
      <c r="W2141" s="60">
        <f ca="1"/>
        <v>-0.22837313586672608</v>
      </c>
      <c r="X2141" s="60">
        <f ca="1"/>
        <v>0.80271011990742258</v>
      </c>
      <c r="Y2141" s="52">
        <f ca="1">$B$13 * EXP(($E$3 - $C$13^2/2) * Y$2 + $C$13*SQRT(Y$2)*T2141)</f>
        <v>113.23006478144168</v>
      </c>
      <c r="Z2141" s="52">
        <f ca="1">Y2141 * EXP(($E$3 - $C$13^2/2) * (Z$2-Y$2) + $C$13*SQRT(Z$2-Y$2)*U2141)</f>
        <v>61.562561948763665</v>
      </c>
      <c r="AA2141" s="52">
        <f ca="1">Z2141 * EXP(($E$3 - $C$13^2/2) * (AA$2-Z$2) + $C$13*SQRT(AA$2-Z$2)*V2141)</f>
        <v>48.274853696613803</v>
      </c>
      <c r="AB2141" s="52">
        <f ca="1">AA2141 * EXP(($E$3 - $C$13^2/2) * (AB$2-AA$2) + $C$13*SQRT(AB$2-AA$2)*W2141)</f>
        <v>45.304159837967823</v>
      </c>
      <c r="AC2141" s="52">
        <f ca="1">AB2141 * EXP(($E$3 - $C$13^2/2) * (AC$2-AB$2) + $C$13*SQRT(AC$2-AB$2)*X2141)</f>
        <v>57.928639112225198</v>
      </c>
      <c r="AD2141" s="47"/>
      <c r="AE2141" s="3" t="s">
        <v>46</v>
      </c>
      <c r="AF2141" s="52" t="b">
        <f t="shared" ref="AF2141" ca="1" si="2707">AF2139 &gt;= $B$4</f>
        <v>0</v>
      </c>
      <c r="AG2141" s="52" t="b">
        <f t="array" aca="1" ref="AG2141" ca="1">AND(AG2139 &gt;= $B$4, NOT(OR($AF2141:AF2141)))</f>
        <v>0</v>
      </c>
      <c r="AH2141" s="52" t="b">
        <f t="array" aca="1" ref="AH2141" ca="1">AND(AH2139 &gt;= $B$4, NOT(OR($AF2141:AG2141)))</f>
        <v>0</v>
      </c>
      <c r="AI2141" s="52" t="b">
        <f t="array" aca="1" ref="AI2141" ca="1">AND(AI2139 &gt;= $B$4, NOT(OR($AF2141:AH2141)))</f>
        <v>0</v>
      </c>
      <c r="AJ2141" s="52" t="b">
        <f t="array" aca="1" ref="AJ2141" ca="1">AND(AJ2139 &gt;= $B$4, NOT(OR($AF2141:AI2141)))</f>
        <v>0</v>
      </c>
      <c r="AK2141" s="73"/>
      <c r="AL2141" s="70"/>
    </row>
    <row r="2142" spans="7:38" ht="14.55" customHeight="1" x14ac:dyDescent="0.3">
      <c r="G2142" s="3">
        <v>2140</v>
      </c>
      <c r="H2142" s="58">
        <v>1.1162733776797258</v>
      </c>
      <c r="I2142" s="58">
        <v>1.0958511445519308</v>
      </c>
      <c r="J2142" s="58">
        <v>8.7456158409677048E-2</v>
      </c>
      <c r="K2142" s="59">
        <v>7.2129751743260861E-2</v>
      </c>
      <c r="L2142" s="60">
        <f t="array" ref="L2142:O2142">TRANSPOSE(MMULT(Option!$B$25:$E$28, TRANSPOSE(H2142:K2142)))</f>
        <v>1.1162733776797258</v>
      </c>
      <c r="M2142" s="60">
        <v>1.4508735151345336</v>
      </c>
      <c r="N2142" s="60">
        <v>0.81028416503869627</v>
      </c>
      <c r="O2142" s="60">
        <v>0.81230846421067204</v>
      </c>
      <c r="P2142" s="56" t="str">
        <f t="shared" si="2672"/>
        <v>428/5</v>
      </c>
      <c r="R2142" s="80"/>
      <c r="S2142" s="3" t="s">
        <v>30</v>
      </c>
      <c r="T2142" s="60">
        <f ca="1"/>
        <v>0.10083911836471286</v>
      </c>
      <c r="U2142" s="60">
        <f ca="1"/>
        <v>0.9356308811688463</v>
      </c>
      <c r="V2142" s="60">
        <f ca="1"/>
        <v>-1.0875132904087494</v>
      </c>
      <c r="W2142" s="60">
        <f ca="1"/>
        <v>-0.53424498289713984</v>
      </c>
      <c r="X2142" s="60">
        <f ca="1"/>
        <v>0.64540545972837204</v>
      </c>
      <c r="Y2142" s="52">
        <f ca="1">$B$14 * EXP(($E$3 - $C$14^2/2) * Y$2 + $C$14*SQRT(Y$2)*T2142)</f>
        <v>103.58804438713381</v>
      </c>
      <c r="Z2142" s="52">
        <f ca="1">Y2142 * EXP(($E$3 - $C$14^2/2) * (Z$2-Y$2) + $C$14*SQRT(Z$2-Y$2)*U2142)</f>
        <v>137.84242512708369</v>
      </c>
      <c r="AA2142" s="52">
        <f ca="1">Z2142 * EXP(($E$3 - $C$14^2/2) * (AA$2-Z$2) + $C$14*SQRT(AA$2-Z$2)*V2142)</f>
        <v>99.968706171284637</v>
      </c>
      <c r="AB2142" s="52">
        <f ca="1">AA2142 * EXP(($E$3 - $C$14^2/2) * (AB$2-AA$2) + $C$14*SQRT(AB$2-AA$2)*W2142)</f>
        <v>85.591305254274886</v>
      </c>
      <c r="AC2142" s="52">
        <f ca="1">AB2142 * EXP(($E$3 - $C$14^2/2) * (AC$2-AB$2) + $C$14*SQRT(AC$2-AB$2)*X2142)</f>
        <v>104.39745959538136</v>
      </c>
      <c r="AD2142" s="47"/>
      <c r="AE2142" s="3" t="s">
        <v>68</v>
      </c>
      <c r="AF2142" s="52" t="b">
        <f ca="1">AND(AF2139&gt;$B$3, NOT(OR($AF2141:AF2141)))</f>
        <v>1</v>
      </c>
      <c r="AG2142" s="52" t="b">
        <f ca="1">AND(AG2139&gt;$B$3, NOT(OR($AF2141:AG2141)))</f>
        <v>0</v>
      </c>
      <c r="AH2142" s="52" t="b">
        <f ca="1">AND(AH2139&gt;$B$3, NOT(OR($AF2141:AH2141)))</f>
        <v>0</v>
      </c>
      <c r="AI2142" s="52" t="b">
        <f ca="1">AND(AI2139&gt;$B$3, NOT(OR($AF2141:AI2141)))</f>
        <v>0</v>
      </c>
      <c r="AJ2142" s="52" t="b">
        <f ca="1">AND(AJ2139&gt;$B$3, NOT(OR($AF2141:AJ2141)))</f>
        <v>0</v>
      </c>
      <c r="AK2142" s="74"/>
      <c r="AL2142" s="70"/>
    </row>
    <row r="2143" spans="7:38" ht="14.55" customHeight="1" x14ac:dyDescent="0.3">
      <c r="G2143" s="3">
        <v>2141</v>
      </c>
      <c r="H2143" s="58">
        <v>-0.45700114295820721</v>
      </c>
      <c r="I2143" s="58">
        <v>1.0138951652167068</v>
      </c>
      <c r="J2143" s="58">
        <v>0.59044136685309689</v>
      </c>
      <c r="K2143" s="59">
        <v>-0.42087467818597601</v>
      </c>
      <c r="L2143" s="60">
        <f t="array" ref="L2143:O2143">TRANSPOSE(MMULT(Option!$B$25:$E$28, TRANSPOSE(H2143:K2143)))</f>
        <v>-0.45700114295820721</v>
      </c>
      <c r="M2143" s="60">
        <v>0.74644981108778041</v>
      </c>
      <c r="N2143" s="60">
        <v>0.60129021515098435</v>
      </c>
      <c r="O2143" s="60">
        <v>-0.16247356778896727</v>
      </c>
      <c r="P2143" s="56" t="str">
        <f t="shared" si="2672"/>
        <v>429/1</v>
      </c>
      <c r="R2143" s="80">
        <v>536</v>
      </c>
      <c r="S2143" s="3" t="s">
        <v>28</v>
      </c>
      <c r="T2143" s="60">
        <f t="array" aca="1" ref="T2143:T2146" ca="1">TRANSPOSE(OFFSET($L$3, MATCH($R2143 &amp; "/" &amp; T$2, $P$3:$P$5002, 0) - 1, 0, 1, $E$1))</f>
        <v>0.70997219374086051</v>
      </c>
      <c r="U2143" s="60">
        <f t="array" aca="1" ref="U2143:U2146" ca="1">TRANSPOSE(OFFSET($L$3, MATCH($R2143 &amp; "/" &amp; U$2, $P$3:$P$5002, 0) - 1, 0, 1, $E$1))</f>
        <v>-1.2775308492851125</v>
      </c>
      <c r="V2143" s="60">
        <f t="array" aca="1" ref="V2143:V2146" ca="1">TRANSPOSE(OFFSET($L$3, MATCH($R2143 &amp; "/" &amp; V$2, $P$3:$P$5002, 0) - 1, 0, 1, $E$1))</f>
        <v>-1.1058320768737215</v>
      </c>
      <c r="W2143" s="60">
        <f t="array" aca="1" ref="W2143:W2146" ca="1">TRANSPOSE(OFFSET($L$3, MATCH($R2143 &amp; "/" &amp; W$2, $P$3:$P$5002, 0) - 1, 0, 1, $E$1))</f>
        <v>-1.248053894792857E-2</v>
      </c>
      <c r="X2143" s="60">
        <f t="array" aca="1" ref="X2143:X2146" ca="1">TRANSPOSE(OFFSET($L$3, MATCH($R2143 &amp; "/" &amp; X$2, $P$3:$P$5002, 0) - 1, 0, 1, $E$1))</f>
        <v>-0.5230471709375426</v>
      </c>
      <c r="Y2143" s="52">
        <f ca="1">$B$11 * EXP(($E$3 - $C$11^2/2) * Y$2 + $C$11*SQRT(Y$2)*T2143)</f>
        <v>124.35766938110511</v>
      </c>
      <c r="Z2143" s="52">
        <f ca="1">Y2143 * EXP(($E$3 - $C$11^2/2) * (Z$2-Y$2) + $C$11*SQRT(Z$2-Y$2)*U2143)</f>
        <v>85.191578863907694</v>
      </c>
      <c r="AA2143" s="52">
        <f ca="1">Z2143 * EXP(($E$3 - $C$11^2/2) * (AA$2-Z$2) + $C$11*SQRT(AA$2-Z$2)*V2143)</f>
        <v>61.445645208216106</v>
      </c>
      <c r="AB2143" s="52">
        <f ca="1">AA2143 * EXP(($E$3 - $C$11^2/2) * (AB$2-AA$2) + $C$11*SQRT(AB$2-AA$2)*W2143)</f>
        <v>61.52285947796782</v>
      </c>
      <c r="AC2143" s="52">
        <f ca="1">AB2143 * EXP(($E$3 - $C$11^2/2) * (AC$2-AB$2) + $C$11*SQRT(AC$2-AB$2)*X2143)</f>
        <v>52.851952366896832</v>
      </c>
      <c r="AD2143" s="47"/>
      <c r="AE2143" s="3" t="s">
        <v>69</v>
      </c>
      <c r="AF2143" s="20" cm="1">
        <f t="array" aca="1" ref="AF2143" ca="1">MIN(Y2143:Y2146 / $D$11:$D$14)</f>
        <v>0.89974061519321835</v>
      </c>
      <c r="AG2143" s="20" cm="1">
        <f t="array" aca="1" ref="AG2143" ca="1">MIN(Z2143:Z2146 / $D$11:$D$14)</f>
        <v>0.79356388584704629</v>
      </c>
      <c r="AH2143" s="20" cm="1">
        <f t="array" aca="1" ref="AH2143" ca="1">MIN(AA2143:AA2146 / $D$11:$D$14)</f>
        <v>0.5359259530656949</v>
      </c>
      <c r="AI2143" s="20" cm="1">
        <f t="array" aca="1" ref="AI2143" ca="1">MIN(AB2143:AB2146 / $D$11:$D$14)</f>
        <v>0.39180210954961403</v>
      </c>
      <c r="AJ2143" s="20" cm="1">
        <f t="array" aca="1" ref="AJ2143" ca="1">MIN(AC2143:AC2146 / $D$11:$D$14)</f>
        <v>0.33309932637975626</v>
      </c>
      <c r="AK2143" s="72">
        <f t="array" aca="1" ref="AK2143" ca="1">SUMPRODUCT(AF2144:AJ2144, EXP(-$E$3*$AF$2:$AJ$2))</f>
        <v>92148.519674651194</v>
      </c>
      <c r="AL2143" s="70">
        <f ca="1">MAX(AC2144 - $D$11, 0) * EXP(-$E$2*$E$3)</f>
        <v>0</v>
      </c>
    </row>
    <row r="2144" spans="7:38" ht="14.55" customHeight="1" x14ac:dyDescent="0.3">
      <c r="G2144" s="3">
        <v>2142</v>
      </c>
      <c r="H2144" s="58">
        <v>0.3173827846204143</v>
      </c>
      <c r="I2144" s="58">
        <v>-0.33240795606452339</v>
      </c>
      <c r="J2144" s="58">
        <v>-0.98297535281306081</v>
      </c>
      <c r="K2144" s="59">
        <v>2.370268947045989</v>
      </c>
      <c r="L2144" s="60">
        <f t="array" ref="L2144:O2144">TRANSPOSE(MMULT(Option!$B$25:$E$28, TRANSPOSE(H2144:K2144)))</f>
        <v>0.3173827846204143</v>
      </c>
      <c r="M2144" s="60">
        <v>-0.17770381020608098</v>
      </c>
      <c r="N2144" s="60">
        <v>-0.82344886826109331</v>
      </c>
      <c r="O2144" s="60">
        <v>1.8778281946202819</v>
      </c>
      <c r="P2144" s="56" t="str">
        <f t="shared" si="2672"/>
        <v>429/2</v>
      </c>
      <c r="R2144" s="80"/>
      <c r="S2144" s="3" t="s">
        <v>29</v>
      </c>
      <c r="T2144" s="60">
        <f ca="1"/>
        <v>1.8441530844665119</v>
      </c>
      <c r="U2144" s="60">
        <f ca="1"/>
        <v>-1.1313532598079261</v>
      </c>
      <c r="V2144" s="60">
        <f ca="1"/>
        <v>-0.20226903920508929</v>
      </c>
      <c r="W2144" s="60">
        <f ca="1"/>
        <v>-0.90061636660482469</v>
      </c>
      <c r="X2144" s="60">
        <f ca="1"/>
        <v>-2.0579337449332367</v>
      </c>
      <c r="Y2144" s="52">
        <f ca="1">$B$12 * EXP(($E$3 - $C$12^2/2) * Y$2 + $C$12*SQRT(Y$2)*T2144)</f>
        <v>174.76043816665225</v>
      </c>
      <c r="Z2144" s="52">
        <f ca="1">Y2144 * EXP(($E$3 - $C$12^2/2) * (Z$2-Y$2) + $C$12*SQRT(Z$2-Y$2)*U2144)</f>
        <v>125.08707982792707</v>
      </c>
      <c r="AA2144" s="52">
        <f ca="1">Z2144 * EXP(($E$3 - $C$12^2/2) * (AA$2-Z$2) + $C$12*SQRT(AA$2-Z$2)*V2144)</f>
        <v>118.31249913094723</v>
      </c>
      <c r="AB2144" s="52">
        <f ca="1">AA2144 * EXP(($E$3 - $C$12^2/2) * (AB$2-AA$2) + $C$12*SQRT(AB$2-AA$2)*W2144)</f>
        <v>90.753270552601805</v>
      </c>
      <c r="AC2144" s="52">
        <f ca="1">AB2144 * EXP(($E$3 - $C$12^2/2) * (AC$2-AB$2) + $C$12*SQRT(AC$2-AB$2)*X2144)</f>
        <v>49.193642032337301</v>
      </c>
      <c r="AD2144" s="47"/>
      <c r="AE2144" s="3" t="s">
        <v>47</v>
      </c>
      <c r="AF2144" s="64">
        <f t="shared" ref="AF2144" ca="1" si="2708">($B$5*AF2146 + (1 + $B$6)*AF2145)*$B$2</f>
        <v>15000</v>
      </c>
      <c r="AG2144" s="64">
        <f t="shared" ref="AG2144" ca="1" si="2709">($B$5*AG2146 + (1 + $B$6)*AG2145)*$B$2</f>
        <v>0</v>
      </c>
      <c r="AH2144" s="64">
        <f t="shared" ref="AH2144" ca="1" si="2710">($B$5*AH2146 + (1 + $B$6)*AH2145)*$B$2</f>
        <v>0</v>
      </c>
      <c r="AI2144" s="64">
        <f t="shared" ref="AI2144" ca="1" si="2711">($B$5*AI2146 + (1 + $B$6)*AI2145)*$B$2</f>
        <v>0</v>
      </c>
      <c r="AJ2144" s="64" cm="1">
        <f t="array" aca="1" ref="AJ2144" ca="1">($B$5*AJ2146 + (1 + $B$6)*AJ2145 + AND(NOT(AF2145:AJ2145)))*$B$2</f>
        <v>100000</v>
      </c>
      <c r="AK2144" s="73"/>
      <c r="AL2144" s="70"/>
    </row>
    <row r="2145" spans="7:38" ht="14.55" customHeight="1" x14ac:dyDescent="0.3">
      <c r="G2145" s="3">
        <v>2143</v>
      </c>
      <c r="H2145" s="58">
        <v>2.2521661474213923</v>
      </c>
      <c r="I2145" s="58">
        <v>-0.76161145184992574</v>
      </c>
      <c r="J2145" s="58">
        <v>-5.2506963989976674E-2</v>
      </c>
      <c r="K2145" s="59">
        <v>0.91463779504630571</v>
      </c>
      <c r="L2145" s="60">
        <f t="array" ref="L2145:O2145">TRANSPOSE(MMULT(Option!$B$25:$E$28, TRANSPOSE(H2145:K2145)))</f>
        <v>2.2521661474213923</v>
      </c>
      <c r="M2145" s="60">
        <v>0.20283803331905703</v>
      </c>
      <c r="N2145" s="60">
        <v>0.65531237093653094</v>
      </c>
      <c r="O2145" s="60">
        <v>1.4744304694353674</v>
      </c>
      <c r="P2145" s="56" t="str">
        <f t="shared" si="2672"/>
        <v>429/3</v>
      </c>
      <c r="R2145" s="80"/>
      <c r="S2145" s="3" t="s">
        <v>31</v>
      </c>
      <c r="T2145" s="60">
        <f ca="1"/>
        <v>-0.36882920845945133</v>
      </c>
      <c r="U2145" s="60">
        <f ca="1"/>
        <v>-0.43524156084751731</v>
      </c>
      <c r="V2145" s="60">
        <f ca="1"/>
        <v>-0.35675109669331406</v>
      </c>
      <c r="W2145" s="60">
        <f ca="1"/>
        <v>0.24800806154535682</v>
      </c>
      <c r="X2145" s="60">
        <f ca="1"/>
        <v>-1.1292776277562282</v>
      </c>
      <c r="Y2145" s="52">
        <f ca="1">$B$13 * EXP(($E$3 - $C$13^2/2) * Y$2 + $C$13*SQRT(Y$2)*T2145)</f>
        <v>89.974061519321836</v>
      </c>
      <c r="Z2145" s="52">
        <f ca="1">Y2145 * EXP(($E$3 - $C$13^2/2) * (Z$2-Y$2) + $C$13*SQRT(Z$2-Y$2)*U2145)</f>
        <v>79.356388584704632</v>
      </c>
      <c r="AA2145" s="52">
        <f ca="1">Z2145 * EXP(($E$3 - $C$13^2/2) * (AA$2-Z$2) + $C$13*SQRT(AA$2-Z$2)*V2145)</f>
        <v>71.659348922498253</v>
      </c>
      <c r="AB2145" s="52">
        <f ca="1">AA2145 * EXP(($E$3 - $C$13^2/2) * (AB$2-AA$2) + $C$13*SQRT(AB$2-AA$2)*W2145)</f>
        <v>77.581270975606046</v>
      </c>
      <c r="AC2145" s="52">
        <f ca="1">AB2145 * EXP(($E$3 - $C$13^2/2) * (AC$2-AB$2) + $C$13*SQRT(AC$2-AB$2)*X2145)</f>
        <v>55.564402662076468</v>
      </c>
      <c r="AD2145" s="47"/>
      <c r="AE2145" s="3" t="s">
        <v>46</v>
      </c>
      <c r="AF2145" s="52" t="b">
        <f t="shared" ref="AF2145" ca="1" si="2712">AF2143 &gt;= $B$4</f>
        <v>0</v>
      </c>
      <c r="AG2145" s="52" t="b">
        <f t="array" aca="1" ref="AG2145" ca="1">AND(AG2143 &gt;= $B$4, NOT(OR($AF2145:AF2145)))</f>
        <v>0</v>
      </c>
      <c r="AH2145" s="52" t="b">
        <f t="array" aca="1" ref="AH2145" ca="1">AND(AH2143 &gt;= $B$4, NOT(OR($AF2145:AG2145)))</f>
        <v>0</v>
      </c>
      <c r="AI2145" s="52" t="b">
        <f t="array" aca="1" ref="AI2145" ca="1">AND(AI2143 &gt;= $B$4, NOT(OR($AF2145:AH2145)))</f>
        <v>0</v>
      </c>
      <c r="AJ2145" s="52" t="b">
        <f t="array" aca="1" ref="AJ2145" ca="1">AND(AJ2143 &gt;= $B$4, NOT(OR($AF2145:AI2145)))</f>
        <v>0</v>
      </c>
      <c r="AK2145" s="73"/>
      <c r="AL2145" s="70"/>
    </row>
    <row r="2146" spans="7:38" ht="14.55" customHeight="1" x14ac:dyDescent="0.3">
      <c r="G2146" s="3">
        <v>2144</v>
      </c>
      <c r="H2146" s="58">
        <v>-2.5900322104274345</v>
      </c>
      <c r="I2146" s="58">
        <v>0.30820524320575532</v>
      </c>
      <c r="J2146" s="58">
        <v>-1.4532438351290453</v>
      </c>
      <c r="K2146" s="59">
        <v>0.12493490282241175</v>
      </c>
      <c r="L2146" s="60">
        <f t="array" ref="L2146:O2146">TRANSPOSE(MMULT(Option!$B$25:$E$28, TRANSPOSE(H2146:K2146)))</f>
        <v>-2.5900322104274345</v>
      </c>
      <c r="M2146" s="60">
        <v>-0.75353811285644434</v>
      </c>
      <c r="N2146" s="60">
        <v>-2.2317044948955345</v>
      </c>
      <c r="O2146" s="60">
        <v>-1.1319621006656382</v>
      </c>
      <c r="P2146" s="56" t="str">
        <f t="shared" si="2672"/>
        <v>429/4</v>
      </c>
      <c r="R2146" s="80"/>
      <c r="S2146" s="3" t="s">
        <v>30</v>
      </c>
      <c r="T2146" s="60">
        <f ca="1"/>
        <v>1.4925848457095234</v>
      </c>
      <c r="U2146" s="60">
        <f ca="1"/>
        <v>-1.7083838538074319</v>
      </c>
      <c r="V2146" s="60">
        <f ca="1"/>
        <v>-1.9133985743022324</v>
      </c>
      <c r="W2146" s="60">
        <f ca="1"/>
        <v>-1.0607970483832179</v>
      </c>
      <c r="X2146" s="60">
        <f ca="1"/>
        <v>-0.55772055608621662</v>
      </c>
      <c r="Y2146" s="52">
        <f ca="1">$B$14 * EXP(($E$3 - $C$14^2/2) * Y$2 + $C$14*SQRT(Y$2)*T2146)</f>
        <v>157.26710094272931</v>
      </c>
      <c r="Z2146" s="52">
        <f ca="1">Y2146 * EXP(($E$3 - $C$14^2/2) * (Z$2-Y$2) + $C$14*SQRT(Z$2-Y$2)*U2146)</f>
        <v>94.673154780538155</v>
      </c>
      <c r="AA2146" s="52">
        <f ca="1">Z2146 * EXP(($E$3 - $C$14^2/2) * (AA$2-Z$2) + $C$14*SQRT(AA$2-Z$2)*V2146)</f>
        <v>53.592595306569493</v>
      </c>
      <c r="AB2146" s="52">
        <f ca="1">AA2146 * EXP(($E$3 - $C$14^2/2) * (AB$2-AA$2) + $C$14*SQRT(AB$2-AA$2)*W2146)</f>
        <v>39.180210954961403</v>
      </c>
      <c r="AC2146" s="52">
        <f ca="1">AB2146 * EXP(($E$3 - $C$14^2/2) * (AC$2-AB$2) + $C$14*SQRT(AC$2-AB$2)*X2146)</f>
        <v>33.309932637975628</v>
      </c>
      <c r="AD2146" s="47"/>
      <c r="AE2146" s="3" t="s">
        <v>68</v>
      </c>
      <c r="AF2146" s="52" t="b">
        <f ca="1">AND(AF2143&gt;$B$3, NOT(OR($AF2145:AF2145)))</f>
        <v>1</v>
      </c>
      <c r="AG2146" s="52" t="b">
        <f ca="1">AND(AG2143&gt;$B$3, NOT(OR($AF2145:AG2145)))</f>
        <v>0</v>
      </c>
      <c r="AH2146" s="52" t="b">
        <f ca="1">AND(AH2143&gt;$B$3, NOT(OR($AF2145:AH2145)))</f>
        <v>0</v>
      </c>
      <c r="AI2146" s="52" t="b">
        <f ca="1">AND(AI2143&gt;$B$3, NOT(OR($AF2145:AI2145)))</f>
        <v>0</v>
      </c>
      <c r="AJ2146" s="52" t="b">
        <f ca="1">AND(AJ2143&gt;$B$3, NOT(OR($AF2145:AJ2145)))</f>
        <v>0</v>
      </c>
      <c r="AK2146" s="74"/>
      <c r="AL2146" s="70"/>
    </row>
    <row r="2147" spans="7:38" ht="14.55" customHeight="1" x14ac:dyDescent="0.3">
      <c r="G2147" s="3">
        <v>2145</v>
      </c>
      <c r="H2147" s="58">
        <v>-0.95420368360987329</v>
      </c>
      <c r="I2147" s="58">
        <v>0.25482536792624083</v>
      </c>
      <c r="J2147" s="58">
        <v>-0.98146228561832805</v>
      </c>
      <c r="K2147" s="59">
        <v>2.0179943967514959</v>
      </c>
      <c r="L2147" s="60">
        <f t="array" ref="L2147:O2147">TRANSPOSE(MMULT(Option!$B$25:$E$28, TRANSPOSE(H2147:K2147)))</f>
        <v>-0.95420368360987329</v>
      </c>
      <c r="M2147" s="60">
        <v>-0.14813016594055517</v>
      </c>
      <c r="N2147" s="60">
        <v>-1.176980732961024</v>
      </c>
      <c r="O2147" s="60">
        <v>1.2215928062451882</v>
      </c>
      <c r="P2147" s="56" t="str">
        <f t="shared" si="2672"/>
        <v>429/5</v>
      </c>
      <c r="R2147" s="80">
        <v>537</v>
      </c>
      <c r="S2147" s="3" t="s">
        <v>28</v>
      </c>
      <c r="T2147" s="60">
        <f t="array" aca="1" ref="T2147:T2150" ca="1">TRANSPOSE(OFFSET($L$3, MATCH($R2147 &amp; "/" &amp; T$2, $P$3:$P$5002, 0) - 1, 0, 1, $E$1))</f>
        <v>-0.98675361576621312</v>
      </c>
      <c r="U2147" s="60">
        <f t="array" aca="1" ref="U2147:U2150" ca="1">TRANSPOSE(OFFSET($L$3, MATCH($R2147 &amp; "/" &amp; U$2, $P$3:$P$5002, 0) - 1, 0, 1, $E$1))</f>
        <v>0.35153418607883502</v>
      </c>
      <c r="V2147" s="60">
        <f t="array" aca="1" ref="V2147:V2150" ca="1">TRANSPOSE(OFFSET($L$3, MATCH($R2147 &amp; "/" &amp; V$2, $P$3:$P$5002, 0) - 1, 0, 1, $E$1))</f>
        <v>0.71724382762800576</v>
      </c>
      <c r="W2147" s="60">
        <f t="array" aca="1" ref="W2147:W2150" ca="1">TRANSPOSE(OFFSET($L$3, MATCH($R2147 &amp; "/" &amp; W$2, $P$3:$P$5002, 0) - 1, 0, 1, $E$1))</f>
        <v>0.82210303494801806</v>
      </c>
      <c r="X2147" s="60">
        <f t="array" aca="1" ref="X2147:X2150" ca="1">TRANSPOSE(OFFSET($L$3, MATCH($R2147 &amp; "/" &amp; X$2, $P$3:$P$5002, 0) - 1, 0, 1, $E$1))</f>
        <v>-8.4783617557123575E-2</v>
      </c>
      <c r="Y2147" s="52">
        <f ca="1">$B$11 * EXP(($E$3 - $C$11^2/2) * Y$2 + $C$11*SQRT(Y$2)*T2147)</f>
        <v>74.749617952786835</v>
      </c>
      <c r="Z2147" s="52">
        <f ca="1">Y2147 * EXP(($E$3 - $C$11^2/2) * (Z$2-Y$2) + $C$11*SQRT(Z$2-Y$2)*U2147)</f>
        <v>83.479772506697813</v>
      </c>
      <c r="AA2147" s="52">
        <f ca="1">Z2147 * EXP(($E$3 - $C$11^2/2) * (AA$2-Z$2) + $C$11*SQRT(AA$2-Z$2)*V2147)</f>
        <v>104.04021482095555</v>
      </c>
      <c r="AB2147" s="52">
        <f ca="1">AA2147 * EXP(($E$3 - $C$11^2/2) * (AB$2-AA$2) + $C$11*SQRT(AB$2-AA$2)*W2147)</f>
        <v>133.80833173928085</v>
      </c>
      <c r="AC2147" s="52">
        <f ca="1">AB2147 * EXP(($E$3 - $C$11^2/2) * (AC$2-AB$2) + $C$11*SQRT(AC$2-AB$2)*X2147)</f>
        <v>131.10169642110154</v>
      </c>
      <c r="AD2147" s="47"/>
      <c r="AE2147" s="3" t="s">
        <v>69</v>
      </c>
      <c r="AF2147" s="20" cm="1">
        <f t="array" aca="1" ref="AF2147" ca="1">MIN(Y2147:Y2150 / $D$11:$D$14)</f>
        <v>0.64759760108100139</v>
      </c>
      <c r="AG2147" s="20" cm="1">
        <f t="array" aca="1" ref="AG2147" ca="1">MIN(Z2147:Z2150 / $D$11:$D$14)</f>
        <v>0.60370558041875066</v>
      </c>
      <c r="AH2147" s="20" cm="1">
        <f t="array" aca="1" ref="AH2147" ca="1">MIN(AA2147:AA2150 / $D$11:$D$14)</f>
        <v>0.66599808124368864</v>
      </c>
      <c r="AI2147" s="20" cm="1">
        <f t="array" aca="1" ref="AI2147" ca="1">MIN(AB2147:AB2150 / $D$11:$D$14)</f>
        <v>1.0053891885790747</v>
      </c>
      <c r="AJ2147" s="20" cm="1">
        <f t="array" aca="1" ref="AJ2147" ca="1">MIN(AC2147:AC2150 / $D$11:$D$14)</f>
        <v>0.82173440133837727</v>
      </c>
      <c r="AK2147" s="72">
        <f t="array" aca="1" ref="AK2147" ca="1">SUMPRODUCT(AF2148:AJ2148, EXP(-$E$3*$AF$2:$AJ$2))</f>
        <v>101843.05134938128</v>
      </c>
      <c r="AL2147" s="70">
        <f ca="1">MAX(AC2148 - $D$11, 0) * EXP(-$E$2*$E$3)</f>
        <v>15.627280243433537</v>
      </c>
    </row>
    <row r="2148" spans="7:38" ht="14.55" customHeight="1" x14ac:dyDescent="0.3">
      <c r="G2148" s="3">
        <v>2146</v>
      </c>
      <c r="H2148" s="58">
        <v>1.2212571949971103</v>
      </c>
      <c r="I2148" s="58">
        <v>-0.86762574053028507</v>
      </c>
      <c r="J2148" s="58">
        <v>0.33371339314878978</v>
      </c>
      <c r="K2148" s="59">
        <v>0.30558018404941645</v>
      </c>
      <c r="L2148" s="60">
        <f t="array" ref="L2148:O2148">TRANSPOSE(MMULT(Option!$B$25:$E$28, TRANSPOSE(H2148:K2148)))</f>
        <v>1.2212571949971103</v>
      </c>
      <c r="M2148" s="60">
        <v>-0.30668924817558513</v>
      </c>
      <c r="N2148" s="60">
        <v>0.55440895990931871</v>
      </c>
      <c r="O2148" s="60">
        <v>0.58812254830992416</v>
      </c>
      <c r="P2148" s="56" t="str">
        <f t="shared" si="2672"/>
        <v>430/1</v>
      </c>
      <c r="R2148" s="80"/>
      <c r="S2148" s="3" t="s">
        <v>29</v>
      </c>
      <c r="T2148" s="60">
        <f ca="1"/>
        <v>-1.1909102330036028</v>
      </c>
      <c r="U2148" s="60">
        <f ca="1"/>
        <v>-0.52465193208755778</v>
      </c>
      <c r="V2148" s="60">
        <f ca="1"/>
        <v>0.31066720021989158</v>
      </c>
      <c r="W2148" s="60">
        <f ca="1"/>
        <v>1.3561440277569352</v>
      </c>
      <c r="X2148" s="60">
        <f ca="1"/>
        <v>0.57498409806580275</v>
      </c>
      <c r="Y2148" s="52">
        <f ca="1">$B$12 * EXP(($E$3 - $C$12^2/2) * Y$2 + $C$12*SQRT(Y$2)*T2148)</f>
        <v>70.308810356141876</v>
      </c>
      <c r="Z2148" s="52">
        <f ca="1">Y2148 * EXP(($E$3 - $C$12^2/2) * (Z$2-Y$2) + $C$12*SQRT(Z$2-Y$2)*U2148)</f>
        <v>60.370558041875071</v>
      </c>
      <c r="AA2148" s="52">
        <f ca="1">Z2148 * EXP(($E$3 - $C$12^2/2) * (AA$2-Z$2) + $C$12*SQRT(AA$2-Z$2)*V2148)</f>
        <v>66.599808124368863</v>
      </c>
      <c r="AB2148" s="52">
        <f ca="1">AA2148 * EXP(($E$3 - $C$12^2/2) * (AB$2-AA$2) + $C$12*SQRT(AB$2-AA$2)*W2148)</f>
        <v>100.53891885790746</v>
      </c>
      <c r="AC2148" s="52">
        <f ca="1">AB2148 * EXP(($E$3 - $C$12^2/2) * (AC$2-AB$2) + $C$12*SQRT(AC$2-AB$2)*X2148)</f>
        <v>120.06582502627086</v>
      </c>
      <c r="AD2148" s="47"/>
      <c r="AE2148" s="3" t="s">
        <v>47</v>
      </c>
      <c r="AF2148" s="64">
        <f t="shared" ref="AF2148" ca="1" si="2713">($B$5*AF2150 + (1 + $B$6)*AF2149)*$B$2</f>
        <v>0</v>
      </c>
      <c r="AG2148" s="64">
        <f t="shared" ref="AG2148" ca="1" si="2714">($B$5*AG2150 + (1 + $B$6)*AG2149)*$B$2</f>
        <v>0</v>
      </c>
      <c r="AH2148" s="64">
        <f t="shared" ref="AH2148" ca="1" si="2715">($B$5*AH2150 + (1 + $B$6)*AH2149)*$B$2</f>
        <v>0</v>
      </c>
      <c r="AI2148" s="64">
        <f t="shared" ref="AI2148" ca="1" si="2716">($B$5*AI2150 + (1 + $B$6)*AI2149)*$B$2</f>
        <v>15000</v>
      </c>
      <c r="AJ2148" s="64" cm="1">
        <f t="array" aca="1" ref="AJ2148" ca="1">($B$5*AJ2150 + (1 + $B$6)*AJ2149 + AND(NOT(AF2149:AJ2149)))*$B$2</f>
        <v>114999.99999999999</v>
      </c>
      <c r="AK2148" s="73"/>
      <c r="AL2148" s="70"/>
    </row>
    <row r="2149" spans="7:38" ht="14.55" customHeight="1" x14ac:dyDescent="0.3">
      <c r="G2149" s="3">
        <v>2147</v>
      </c>
      <c r="H2149" s="58">
        <v>1.022810149898802</v>
      </c>
      <c r="I2149" s="58">
        <v>1.557042463260218</v>
      </c>
      <c r="J2149" s="58">
        <v>0.71727371097072223</v>
      </c>
      <c r="K2149" s="59">
        <v>1.6982913699998909</v>
      </c>
      <c r="L2149" s="60">
        <f t="array" ref="L2149:O2149">TRANSPOSE(MMULT(Option!$B$25:$E$28, TRANSPOSE(H2149:K2149)))</f>
        <v>1.022810149898802</v>
      </c>
      <c r="M2149" s="60">
        <v>1.8361770495896099</v>
      </c>
      <c r="N2149" s="60">
        <v>1.4468422057424712</v>
      </c>
      <c r="O2149" s="60">
        <v>2.4111808212060919</v>
      </c>
      <c r="P2149" s="56" t="str">
        <f t="shared" si="2672"/>
        <v>430/2</v>
      </c>
      <c r="R2149" s="80"/>
      <c r="S2149" s="3" t="s">
        <v>31</v>
      </c>
      <c r="T2149" s="60">
        <f ca="1"/>
        <v>1.1235285756606177</v>
      </c>
      <c r="U2149" s="60">
        <f ca="1"/>
        <v>1.8391452047400961E-2</v>
      </c>
      <c r="V2149" s="60">
        <f ca="1"/>
        <v>1.3258787547546815</v>
      </c>
      <c r="W2149" s="60">
        <f ca="1"/>
        <v>0.18889101327219499</v>
      </c>
      <c r="X2149" s="60">
        <f ca="1"/>
        <v>-0.16892756943202566</v>
      </c>
      <c r="Y2149" s="52">
        <f ca="1">$B$13 * EXP(($E$3 - $C$13^2/2) * Y$2 + $C$13*SQRT(Y$2)*T2149)</f>
        <v>140.78427562480178</v>
      </c>
      <c r="Z2149" s="52">
        <f ca="1">Y2149 * EXP(($E$3 - $C$13^2/2) * (Z$2-Y$2) + $C$13*SQRT(Z$2-Y$2)*U2149)</f>
        <v>142.27277907773859</v>
      </c>
      <c r="AA2149" s="52">
        <f ca="1">Z2149 * EXP(($E$3 - $C$13^2/2) * (AA$2-Z$2) + $C$13*SQRT(AA$2-Z$2)*V2149)</f>
        <v>212.83342568650781</v>
      </c>
      <c r="AB2149" s="52">
        <f ca="1">AA2149 * EXP(($E$3 - $C$13^2/2) * (AB$2-AA$2) + $C$13*SQRT(AB$2-AA$2)*W2149)</f>
        <v>226.37142522854094</v>
      </c>
      <c r="AC2149" s="52">
        <f ca="1">AB2149 * EXP(($E$3 - $C$13^2/2) * (AC$2-AB$2) + $C$13*SQRT(AC$2-AB$2)*X2149)</f>
        <v>216.26377730833903</v>
      </c>
      <c r="AD2149" s="47"/>
      <c r="AE2149" s="3" t="s">
        <v>46</v>
      </c>
      <c r="AF2149" s="52" t="b">
        <f t="shared" ref="AF2149" ca="1" si="2717">AF2147 &gt;= $B$4</f>
        <v>0</v>
      </c>
      <c r="AG2149" s="52" t="b">
        <f t="array" aca="1" ref="AG2149" ca="1">AND(AG2147 &gt;= $B$4, NOT(OR($AF2149:AF2149)))</f>
        <v>0</v>
      </c>
      <c r="AH2149" s="52" t="b">
        <f t="array" aca="1" ref="AH2149" ca="1">AND(AH2147 &gt;= $B$4, NOT(OR($AF2149:AG2149)))</f>
        <v>0</v>
      </c>
      <c r="AI2149" s="52" t="b">
        <f t="array" aca="1" ref="AI2149" ca="1">AND(AI2147 &gt;= $B$4, NOT(OR($AF2149:AH2149)))</f>
        <v>0</v>
      </c>
      <c r="AJ2149" s="52" t="b">
        <f t="array" aca="1" ref="AJ2149" ca="1">AND(AJ2147 &gt;= $B$4, NOT(OR($AF2149:AI2149)))</f>
        <v>0</v>
      </c>
      <c r="AK2149" s="73"/>
      <c r="AL2149" s="70"/>
    </row>
    <row r="2150" spans="7:38" ht="14.55" customHeight="1" x14ac:dyDescent="0.3">
      <c r="G2150" s="3">
        <v>2148</v>
      </c>
      <c r="H2150" s="58">
        <v>-2.246344708102483</v>
      </c>
      <c r="I2150" s="58">
        <v>0.55598522441673848</v>
      </c>
      <c r="J2150" s="58">
        <v>-0.39043001150638534</v>
      </c>
      <c r="K2150" s="59">
        <v>0.21212478009407454</v>
      </c>
      <c r="L2150" s="60">
        <f t="array" ref="L2150:O2150">TRANSPOSE(MMULT(Option!$B$25:$E$28, TRANSPOSE(H2150:K2150)))</f>
        <v>-2.246344708102483</v>
      </c>
      <c r="M2150" s="60">
        <v>-0.38896900800765044</v>
      </c>
      <c r="N2150" s="60">
        <v>-1.0958653850708071</v>
      </c>
      <c r="O2150" s="60">
        <v>-0.6474981023064369</v>
      </c>
      <c r="P2150" s="56" t="str">
        <f t="shared" si="2672"/>
        <v>430/3</v>
      </c>
      <c r="R2150" s="80"/>
      <c r="S2150" s="3" t="s">
        <v>30</v>
      </c>
      <c r="T2150" s="60">
        <f ca="1"/>
        <v>-1.4649525383587609</v>
      </c>
      <c r="U2150" s="60">
        <f ca="1"/>
        <v>0.52599752679060807</v>
      </c>
      <c r="V2150" s="60">
        <f ca="1"/>
        <v>0.60350609359273066</v>
      </c>
      <c r="W2150" s="60">
        <f ca="1"/>
        <v>0.93829880273201227</v>
      </c>
      <c r="X2150" s="60">
        <f ca="1"/>
        <v>-1.3406433809737783</v>
      </c>
      <c r="Y2150" s="52">
        <f ca="1">$B$14 * EXP(($E$3 - $C$14^2/2) * Y$2 + $C$14*SQRT(Y$2)*T2150)</f>
        <v>64.759760108100139</v>
      </c>
      <c r="Z2150" s="52">
        <f ca="1">Y2150 * EXP(($E$3 - $C$14^2/2) * (Z$2-Y$2) + $C$14*SQRT(Z$2-Y$2)*U2150)</f>
        <v>76.20931371981743</v>
      </c>
      <c r="AA2150" s="52">
        <f ca="1">Z2150 * EXP(($E$3 - $C$14^2/2) * (AA$2-Z$2) + $C$14*SQRT(AA$2-Z$2)*V2150)</f>
        <v>91.792951221186897</v>
      </c>
      <c r="AB2150" s="52">
        <f ca="1">AA2150 * EXP(($E$3 - $C$14^2/2) * (AB$2-AA$2) + $C$14*SQRT(AB$2-AA$2)*W2150)</f>
        <v>122.24474618199295</v>
      </c>
      <c r="AC2150" s="52">
        <f ca="1">AB2150 * EXP(($E$3 - $C$14^2/2) * (AC$2-AB$2) + $C$14*SQRT(AC$2-AB$2)*X2150)</f>
        <v>82.17344013383773</v>
      </c>
      <c r="AD2150" s="47"/>
      <c r="AE2150" s="3" t="s">
        <v>68</v>
      </c>
      <c r="AF2150" s="52" t="b">
        <f ca="1">AND(AF2147&gt;$B$3, NOT(OR($AF2149:AF2149)))</f>
        <v>0</v>
      </c>
      <c r="AG2150" s="52" t="b">
        <f ca="1">AND(AG2147&gt;$B$3, NOT(OR($AF2149:AG2149)))</f>
        <v>0</v>
      </c>
      <c r="AH2150" s="52" t="b">
        <f ca="1">AND(AH2147&gt;$B$3, NOT(OR($AF2149:AH2149)))</f>
        <v>0</v>
      </c>
      <c r="AI2150" s="52" t="b">
        <f ca="1">AND(AI2147&gt;$B$3, NOT(OR($AF2149:AI2149)))</f>
        <v>1</v>
      </c>
      <c r="AJ2150" s="52" t="b">
        <f ca="1">AND(AJ2147&gt;$B$3, NOT(OR($AF2149:AJ2149)))</f>
        <v>1</v>
      </c>
      <c r="AK2150" s="74"/>
      <c r="AL2150" s="70"/>
    </row>
    <row r="2151" spans="7:38" ht="14.55" customHeight="1" x14ac:dyDescent="0.3">
      <c r="G2151" s="3">
        <v>2149</v>
      </c>
      <c r="H2151" s="58">
        <v>-1.8783675851594774</v>
      </c>
      <c r="I2151" s="58">
        <v>-1.1933994118304967</v>
      </c>
      <c r="J2151" s="58">
        <v>0.36984894840608323</v>
      </c>
      <c r="K2151" s="59">
        <v>0.55750711405719022</v>
      </c>
      <c r="L2151" s="60">
        <f t="array" ref="L2151:O2151">TRANSPOSE(MMULT(Option!$B$25:$E$28, TRANSPOSE(H2151:K2151)))</f>
        <v>-1.8783675851594774</v>
      </c>
      <c r="M2151" s="60">
        <v>-1.8451156618695967</v>
      </c>
      <c r="N2151" s="60">
        <v>-0.73901030213752983</v>
      </c>
      <c r="O2151" s="60">
        <v>-0.51424466352646792</v>
      </c>
      <c r="P2151" s="56" t="str">
        <f t="shared" si="2672"/>
        <v>430/4</v>
      </c>
      <c r="R2151" s="80">
        <v>538</v>
      </c>
      <c r="S2151" s="3" t="s">
        <v>28</v>
      </c>
      <c r="T2151" s="60">
        <f t="array" aca="1" ref="T2151:T2154" ca="1">TRANSPOSE(OFFSET($L$3, MATCH($R2151 &amp; "/" &amp; T$2, $P$3:$P$5002, 0) - 1, 0, 1, $E$1))</f>
        <v>-0.12430613913177145</v>
      </c>
      <c r="U2151" s="60">
        <f t="array" aca="1" ref="U2151:U2154" ca="1">TRANSPOSE(OFFSET($L$3, MATCH($R2151 &amp; "/" &amp; U$2, $P$3:$P$5002, 0) - 1, 0, 1, $E$1))</f>
        <v>-0.6010775554039115</v>
      </c>
      <c r="V2151" s="60">
        <f t="array" aca="1" ref="V2151:V2154" ca="1">TRANSPOSE(OFFSET($L$3, MATCH($R2151 &amp; "/" &amp; V$2, $P$3:$P$5002, 0) - 1, 0, 1, $E$1))</f>
        <v>-0.13697950361827124</v>
      </c>
      <c r="W2151" s="60">
        <f t="array" aca="1" ref="W2151:W2154" ca="1">TRANSPOSE(OFFSET($L$3, MATCH($R2151 &amp; "/" &amp; W$2, $P$3:$P$5002, 0) - 1, 0, 1, $E$1))</f>
        <v>1.233323129207513E-2</v>
      </c>
      <c r="X2151" s="60">
        <f t="array" aca="1" ref="X2151:X2154" ca="1">TRANSPOSE(OFFSET($L$3, MATCH($R2151 &amp; "/" &amp; X$2, $P$3:$P$5002, 0) - 1, 0, 1, $E$1))</f>
        <v>-0.30321272517637471</v>
      </c>
      <c r="Y2151" s="52">
        <f ca="1">$B$11 * EXP(($E$3 - $C$11^2/2) * Y$2 + $C$11*SQRT(Y$2)*T2151)</f>
        <v>96.822397267415198</v>
      </c>
      <c r="Z2151" s="52">
        <f ca="1">Y2151 * EXP(($E$3 - $C$11^2/2) * (Z$2-Y$2) + $C$11*SQRT(Z$2-Y$2)*U2151)</f>
        <v>81.25197085782797</v>
      </c>
      <c r="AA2151" s="52">
        <f ca="1">Z2151 * EXP(($E$3 - $C$11^2/2) * (AA$2-Z$2) + $C$11*SQRT(AA$2-Z$2)*V2151)</f>
        <v>78.371569412356877</v>
      </c>
      <c r="AB2151" s="52">
        <f ca="1">AA2151 * EXP(($E$3 - $C$11^2/2) * (AB$2-AA$2) + $C$11*SQRT(AB$2-AA$2)*W2151)</f>
        <v>79.056374238244587</v>
      </c>
      <c r="AC2151" s="52">
        <f ca="1">AB2151 * EXP(($E$3 - $C$11^2/2) * (AC$2-AB$2) + $C$11*SQRT(AC$2-AB$2)*X2151)</f>
        <v>72.544297724922714</v>
      </c>
      <c r="AD2151" s="47"/>
      <c r="AE2151" s="3" t="s">
        <v>69</v>
      </c>
      <c r="AF2151" s="20" cm="1">
        <f t="array" aca="1" ref="AF2151" ca="1">MIN(Y2151:Y2154 / $D$11:$D$14)</f>
        <v>0.57354712324392432</v>
      </c>
      <c r="AG2151" s="20" cm="1">
        <f t="array" aca="1" ref="AG2151" ca="1">MIN(Z2151:Z2154 / $D$11:$D$14)</f>
        <v>0.56562756352813626</v>
      </c>
      <c r="AH2151" s="20" cm="1">
        <f t="array" aca="1" ref="AH2151" ca="1">MIN(AA2151:AA2154 / $D$11:$D$14)</f>
        <v>0.46751369088760197</v>
      </c>
      <c r="AI2151" s="20" cm="1">
        <f t="array" aca="1" ref="AI2151" ca="1">MIN(AB2151:AB2154 / $D$11:$D$14)</f>
        <v>0.79056374238244587</v>
      </c>
      <c r="AJ2151" s="20" cm="1">
        <f t="array" aca="1" ref="AJ2151" ca="1">MIN(AC2151:AC2154 / $D$11:$D$14)</f>
        <v>0.65622912820619783</v>
      </c>
      <c r="AK2151" s="72">
        <f t="array" aca="1" ref="AK2151" ca="1">SUMPRODUCT(AF2152:AJ2152, EXP(-$E$3*$AF$2:$AJ$2))</f>
        <v>77880.078307140488</v>
      </c>
      <c r="AL2151" s="70">
        <f ca="1">MAX(AC2152 - $D$11, 0) * EXP(-$E$2*$E$3)</f>
        <v>175.51477703705135</v>
      </c>
    </row>
    <row r="2152" spans="7:38" ht="14.55" customHeight="1" x14ac:dyDescent="0.3">
      <c r="G2152" s="3">
        <v>2150</v>
      </c>
      <c r="H2152" s="58">
        <v>-0.13081285255725283</v>
      </c>
      <c r="I2152" s="58">
        <v>0.1462463390855252</v>
      </c>
      <c r="J2152" s="58">
        <v>0.87340020891256309</v>
      </c>
      <c r="K2152" s="59">
        <v>-1.9176523575787957E-3</v>
      </c>
      <c r="L2152" s="60">
        <f t="array" ref="L2152:O2152">TRANSPOSE(MMULT(Option!$B$25:$E$28, TRANSPOSE(H2152:K2152)))</f>
        <v>-0.13081285255725283</v>
      </c>
      <c r="M2152" s="60">
        <v>8.1711842771018478E-2</v>
      </c>
      <c r="N2152" s="60">
        <v>0.75308733489300683</v>
      </c>
      <c r="O2152" s="60">
        <v>0.15479922621007441</v>
      </c>
      <c r="P2152" s="56" t="str">
        <f t="shared" si="2672"/>
        <v>430/5</v>
      </c>
      <c r="R2152" s="80"/>
      <c r="S2152" s="3" t="s">
        <v>29</v>
      </c>
      <c r="T2152" s="60">
        <f ca="1"/>
        <v>0.8794710160696696</v>
      </c>
      <c r="U2152" s="60">
        <f ca="1"/>
        <v>-1.2090165531298982</v>
      </c>
      <c r="V2152" s="60">
        <f ca="1"/>
        <v>0.95528513118097402</v>
      </c>
      <c r="W2152" s="60">
        <f ca="1"/>
        <v>2.9157169785085926</v>
      </c>
      <c r="X2152" s="60">
        <f ca="1"/>
        <v>0.30780602464979578</v>
      </c>
      <c r="Y2152" s="52">
        <f ca="1">$B$12 * EXP(($E$3 - $C$12^2/2) * Y$2 + $C$12*SQRT(Y$2)*T2152)</f>
        <v>130.84474802622975</v>
      </c>
      <c r="Z2152" s="52">
        <f ca="1">Y2152 * EXP(($E$3 - $C$12^2/2) * (Z$2-Y$2) + $C$12*SQRT(Z$2-Y$2)*U2152)</f>
        <v>91.497031110018696</v>
      </c>
      <c r="AA2152" s="52">
        <f ca="1">Z2152 * EXP(($E$3 - $C$12^2/2) * (AA$2-Z$2) + $C$12*SQRT(AA$2-Z$2)*V2152)</f>
        <v>122.47317963082122</v>
      </c>
      <c r="AB2152" s="52">
        <f ca="1">AA2152 * EXP(($E$3 - $C$12^2/2) * (AB$2-AA$2) + $C$12*SQRT(AB$2-AA$2)*W2152)</f>
        <v>295.18644031436384</v>
      </c>
      <c r="AC2152" s="52">
        <f ca="1">AB2152 * EXP(($E$3 - $C$12^2/2) * (AC$2-AB$2) + $C$12*SQRT(AC$2-AB$2)*X2152)</f>
        <v>325.3654347198559</v>
      </c>
      <c r="AD2152" s="47"/>
      <c r="AE2152" s="3" t="s">
        <v>47</v>
      </c>
      <c r="AF2152" s="64">
        <f t="shared" ref="AF2152" ca="1" si="2718">($B$5*AF2154 + (1 + $B$6)*AF2153)*$B$2</f>
        <v>0</v>
      </c>
      <c r="AG2152" s="64">
        <f t="shared" ref="AG2152" ca="1" si="2719">($B$5*AG2154 + (1 + $B$6)*AG2153)*$B$2</f>
        <v>0</v>
      </c>
      <c r="AH2152" s="64">
        <f t="shared" ref="AH2152" ca="1" si="2720">($B$5*AH2154 + (1 + $B$6)*AH2153)*$B$2</f>
        <v>0</v>
      </c>
      <c r="AI2152" s="64">
        <f t="shared" ref="AI2152" ca="1" si="2721">($B$5*AI2154 + (1 + $B$6)*AI2153)*$B$2</f>
        <v>0</v>
      </c>
      <c r="AJ2152" s="64" cm="1">
        <f t="array" aca="1" ref="AJ2152" ca="1">($B$5*AJ2154 + (1 + $B$6)*AJ2153 + AND(NOT(AF2153:AJ2153)))*$B$2</f>
        <v>100000</v>
      </c>
      <c r="AK2152" s="73"/>
      <c r="AL2152" s="70"/>
    </row>
    <row r="2153" spans="7:38" ht="14.55" customHeight="1" x14ac:dyDescent="0.3">
      <c r="G2153" s="3">
        <v>2151</v>
      </c>
      <c r="H2153" s="58">
        <v>0.1792328329623856</v>
      </c>
      <c r="I2153" s="58">
        <v>0.40423661335523259</v>
      </c>
      <c r="J2153" s="58">
        <v>-1.2151033209361104</v>
      </c>
      <c r="K2153" s="59">
        <v>-0.71677973751035418</v>
      </c>
      <c r="L2153" s="60">
        <f t="array" ref="L2153:O2153">TRANSPOSE(MMULT(Option!$B$25:$E$28, TRANSPOSE(H2153:K2153)))</f>
        <v>0.1792328329623856</v>
      </c>
      <c r="M2153" s="60">
        <v>0.44218210905954425</v>
      </c>
      <c r="N2153" s="60">
        <v>-0.88969035129541973</v>
      </c>
      <c r="O2153" s="60">
        <v>-0.67343025334933371</v>
      </c>
      <c r="P2153" s="56" t="str">
        <f t="shared" si="2672"/>
        <v>431/1</v>
      </c>
      <c r="R2153" s="80"/>
      <c r="S2153" s="3" t="s">
        <v>31</v>
      </c>
      <c r="T2153" s="60">
        <f ca="1"/>
        <v>-1.8697172598992555</v>
      </c>
      <c r="U2153" s="60">
        <f ca="1"/>
        <v>-6.3014181213335074E-2</v>
      </c>
      <c r="V2153" s="60">
        <f ca="1"/>
        <v>-0.65169071009117019</v>
      </c>
      <c r="W2153" s="60">
        <f ca="1"/>
        <v>2.2930719902943837</v>
      </c>
      <c r="X2153" s="60">
        <f ca="1"/>
        <v>6.7991350274189052E-2</v>
      </c>
      <c r="Y2153" s="52">
        <f ca="1">$B$13 * EXP(($E$3 - $C$13^2/2) * Y$2 + $C$13*SQRT(Y$2)*T2153)</f>
        <v>57.35471232439243</v>
      </c>
      <c r="Z2153" s="52">
        <f ca="1">Y2153 * EXP(($E$3 - $C$13^2/2) * (Z$2-Y$2) + $C$13*SQRT(Z$2-Y$2)*U2153)</f>
        <v>56.562756352813622</v>
      </c>
      <c r="AA2153" s="52">
        <f ca="1">Z2153 * EXP(($E$3 - $C$13^2/2) * (AA$2-Z$2) + $C$13*SQRT(AA$2-Z$2)*V2153)</f>
        <v>46.7513690887602</v>
      </c>
      <c r="AB2153" s="52">
        <f ca="1">AA2153 * EXP(($E$3 - $C$13^2/2) * (AB$2-AA$2) + $C$13*SQRT(AB$2-AA$2)*W2153)</f>
        <v>93.481647884135626</v>
      </c>
      <c r="AC2153" s="52">
        <f ca="1">AB2153 * EXP(($E$3 - $C$13^2/2) * (AC$2-AB$2) + $C$13*SQRT(AC$2-AB$2)*X2153)</f>
        <v>95.886245177604053</v>
      </c>
      <c r="AD2153" s="47"/>
      <c r="AE2153" s="3" t="s">
        <v>46</v>
      </c>
      <c r="AF2153" s="52" t="b">
        <f t="shared" ref="AF2153" ca="1" si="2722">AF2151 &gt;= $B$4</f>
        <v>0</v>
      </c>
      <c r="AG2153" s="52" t="b">
        <f t="array" aca="1" ref="AG2153" ca="1">AND(AG2151 &gt;= $B$4, NOT(OR($AF2153:AF2153)))</f>
        <v>0</v>
      </c>
      <c r="AH2153" s="52" t="b">
        <f t="array" aca="1" ref="AH2153" ca="1">AND(AH2151 &gt;= $B$4, NOT(OR($AF2153:AG2153)))</f>
        <v>0</v>
      </c>
      <c r="AI2153" s="52" t="b">
        <f t="array" aca="1" ref="AI2153" ca="1">AND(AI2151 &gt;= $B$4, NOT(OR($AF2153:AH2153)))</f>
        <v>0</v>
      </c>
      <c r="AJ2153" s="52" t="b">
        <f t="array" aca="1" ref="AJ2153" ca="1">AND(AJ2151 &gt;= $B$4, NOT(OR($AF2153:AI2153)))</f>
        <v>0</v>
      </c>
      <c r="AK2153" s="73"/>
      <c r="AL2153" s="70"/>
    </row>
    <row r="2154" spans="7:38" ht="14.55" customHeight="1" x14ac:dyDescent="0.3">
      <c r="G2154" s="3">
        <v>2152</v>
      </c>
      <c r="H2154" s="58">
        <v>-0.25078389129092599</v>
      </c>
      <c r="I2154" s="58">
        <v>-0.78181917764713671</v>
      </c>
      <c r="J2154" s="58">
        <v>0.12778967266477828</v>
      </c>
      <c r="K2154" s="59">
        <v>0.54782518200682584</v>
      </c>
      <c r="L2154" s="60">
        <f t="array" ref="L2154:O2154">TRANSPOSE(MMULT(Option!$B$25:$E$28, TRANSPOSE(H2154:K2154)))</f>
        <v>-0.25078389129092599</v>
      </c>
      <c r="M2154" s="60">
        <v>-0.81686266878359659</v>
      </c>
      <c r="N2154" s="60">
        <v>-0.1928029185189428</v>
      </c>
      <c r="O2154" s="60">
        <v>0.18902957422326766</v>
      </c>
      <c r="P2154" s="56" t="str">
        <f t="shared" si="2672"/>
        <v>431/2</v>
      </c>
      <c r="R2154" s="80"/>
      <c r="S2154" s="3" t="s">
        <v>30</v>
      </c>
      <c r="T2154" s="60">
        <f ca="1"/>
        <v>-0.91901744297387544</v>
      </c>
      <c r="U2154" s="60">
        <f ca="1"/>
        <v>-0.23875666364506887</v>
      </c>
      <c r="V2154" s="60">
        <f ca="1"/>
        <v>-0.35054645132497342</v>
      </c>
      <c r="W2154" s="60">
        <f ca="1"/>
        <v>1.3117348408953391</v>
      </c>
      <c r="X2154" s="60">
        <f ca="1"/>
        <v>-1.2908985170189422</v>
      </c>
      <c r="Y2154" s="52">
        <f ca="1">$B$14 * EXP(($E$3 - $C$14^2/2) * Y$2 + $C$14*SQRT(Y$2)*T2154)</f>
        <v>76.28413237983321</v>
      </c>
      <c r="Z2154" s="52">
        <f ca="1">Y2154 * EXP(($E$3 - $C$14^2/2) * (Z$2-Y$2) + $C$14*SQRT(Z$2-Y$2)*U2154)</f>
        <v>71.367169594682736</v>
      </c>
      <c r="AA2154" s="52">
        <f ca="1">Z2154 * EXP(($E$3 - $C$14^2/2) * (AA$2-Z$2) + $C$14*SQRT(AA$2-Z$2)*V2154)</f>
        <v>64.565100095603924</v>
      </c>
      <c r="AB2154" s="52">
        <f ca="1">AA2154 * EXP(($E$3 - $C$14^2/2) * (AB$2-AA$2) + $C$14*SQRT(AB$2-AA$2)*W2154)</f>
        <v>96.177406543574833</v>
      </c>
      <c r="AC2154" s="52">
        <f ca="1">AB2154 * EXP(($E$3 - $C$14^2/2) * (AC$2-AB$2) + $C$14*SQRT(AC$2-AB$2)*X2154)</f>
        <v>65.622912820619788</v>
      </c>
      <c r="AD2154" s="47"/>
      <c r="AE2154" s="3" t="s">
        <v>68</v>
      </c>
      <c r="AF2154" s="52" t="b">
        <f ca="1">AND(AF2151&gt;$B$3, NOT(OR($AF2153:AF2153)))</f>
        <v>0</v>
      </c>
      <c r="AG2154" s="52" t="b">
        <f ca="1">AND(AG2151&gt;$B$3, NOT(OR($AF2153:AG2153)))</f>
        <v>0</v>
      </c>
      <c r="AH2154" s="52" t="b">
        <f ca="1">AND(AH2151&gt;$B$3, NOT(OR($AF2153:AH2153)))</f>
        <v>0</v>
      </c>
      <c r="AI2154" s="52" t="b">
        <f ca="1">AND(AI2151&gt;$B$3, NOT(OR($AF2153:AI2153)))</f>
        <v>0</v>
      </c>
      <c r="AJ2154" s="52" t="b">
        <f ca="1">AND(AJ2151&gt;$B$3, NOT(OR($AF2153:AJ2153)))</f>
        <v>0</v>
      </c>
      <c r="AK2154" s="74"/>
      <c r="AL2154" s="70"/>
    </row>
    <row r="2155" spans="7:38" ht="14.55" customHeight="1" x14ac:dyDescent="0.3">
      <c r="G2155" s="3">
        <v>2153</v>
      </c>
      <c r="H2155" s="58">
        <v>-0.23587300273436296</v>
      </c>
      <c r="I2155" s="58">
        <v>2.1130331948147023</v>
      </c>
      <c r="J2155" s="58">
        <v>1.7709501094869196</v>
      </c>
      <c r="K2155" s="59">
        <v>1.8650937209937064</v>
      </c>
      <c r="L2155" s="60">
        <f t="array" ref="L2155:O2155">TRANSPOSE(MMULT(Option!$B$25:$E$28, TRANSPOSE(H2155:K2155)))</f>
        <v>-0.23587300273436296</v>
      </c>
      <c r="M2155" s="60">
        <v>1.8422777111448034</v>
      </c>
      <c r="N2155" s="60">
        <v>2.0144160807644025</v>
      </c>
      <c r="O2155" s="60">
        <v>2.4017976838503285</v>
      </c>
      <c r="P2155" s="56" t="str">
        <f t="shared" si="2672"/>
        <v>431/3</v>
      </c>
      <c r="R2155" s="80">
        <v>539</v>
      </c>
      <c r="S2155" s="3" t="s">
        <v>28</v>
      </c>
      <c r="T2155" s="60">
        <f t="array" aca="1" ref="T2155:T2158" ca="1">TRANSPOSE(OFFSET($L$3, MATCH($R2155 &amp; "/" &amp; T$2, $P$3:$P$5002, 0) - 1, 0, 1, $E$1))</f>
        <v>0.71147360276749705</v>
      </c>
      <c r="U2155" s="60">
        <f t="array" aca="1" ref="U2155:U2158" ca="1">TRANSPOSE(OFFSET($L$3, MATCH($R2155 &amp; "/" &amp; U$2, $P$3:$P$5002, 0) - 1, 0, 1, $E$1))</f>
        <v>-0.85184589700229851</v>
      </c>
      <c r="V2155" s="60">
        <f t="array" aca="1" ref="V2155:V2158" ca="1">TRANSPOSE(OFFSET($L$3, MATCH($R2155 &amp; "/" &amp; V$2, $P$3:$P$5002, 0) - 1, 0, 1, $E$1))</f>
        <v>0.57651808613004085</v>
      </c>
      <c r="W2155" s="60">
        <f t="array" aca="1" ref="W2155:W2158" ca="1">TRANSPOSE(OFFSET($L$3, MATCH($R2155 &amp; "/" &amp; W$2, $P$3:$P$5002, 0) - 1, 0, 1, $E$1))</f>
        <v>0.12819722179659862</v>
      </c>
      <c r="X2155" s="60">
        <f t="array" aca="1" ref="X2155:X2158" ca="1">TRANSPOSE(OFFSET($L$3, MATCH($R2155 &amp; "/" &amp; X$2, $P$3:$P$5002, 0) - 1, 0, 1, $E$1))</f>
        <v>1.9028229086969417</v>
      </c>
      <c r="Y2155" s="52">
        <f ca="1">$B$11 * EXP(($E$3 - $C$11^2/2) * Y$2 + $C$11*SQRT(Y$2)*T2155)</f>
        <v>124.4136955160817</v>
      </c>
      <c r="Z2155" s="52">
        <f ca="1">Y2155 * EXP(($E$3 - $C$11^2/2) * (Z$2-Y$2) + $C$11*SQRT(Z$2-Y$2)*U2155)</f>
        <v>96.839841729461625</v>
      </c>
      <c r="AA2155" s="52">
        <f ca="1">Z2155 * EXP(($E$3 - $C$11^2/2) * (AA$2-Z$2) + $C$11*SQRT(AA$2-Z$2)*V2155)</f>
        <v>115.7015375888254</v>
      </c>
      <c r="AB2155" s="52">
        <f ca="1">AA2155 * EXP(($E$3 - $C$11^2/2) * (AB$2-AA$2) + $C$11*SQRT(AB$2-AA$2)*W2155)</f>
        <v>120.84069284745166</v>
      </c>
      <c r="AC2155" s="52">
        <f ca="1">AB2155 * EXP(($E$3 - $C$11^2/2) * (AC$2-AB$2) + $C$11*SQRT(AC$2-AB$2)*X2155)</f>
        <v>214.93162680821894</v>
      </c>
      <c r="AD2155" s="47"/>
      <c r="AE2155" s="3" t="s">
        <v>69</v>
      </c>
      <c r="AF2155" s="20" cm="1">
        <f t="array" aca="1" ref="AF2155" ca="1">MIN(Y2155:Y2158 / $D$11:$D$14)</f>
        <v>1.0322618718952614</v>
      </c>
      <c r="AG2155" s="20" cm="1">
        <f t="array" aca="1" ref="AG2155" ca="1">MIN(Z2155:Z2158 / $D$11:$D$14)</f>
        <v>0.92817965488658194</v>
      </c>
      <c r="AH2155" s="20" cm="1">
        <f t="array" aca="1" ref="AH2155" ca="1">MIN(AA2155:AA2158 / $D$11:$D$14)</f>
        <v>0.80394756131137213</v>
      </c>
      <c r="AI2155" s="20" cm="1">
        <f t="array" aca="1" ref="AI2155" ca="1">MIN(AB2155:AB2158 / $D$11:$D$14)</f>
        <v>0.86606380163815644</v>
      </c>
      <c r="AJ2155" s="20" cm="1">
        <f t="array" aca="1" ref="AJ2155" ca="1">MIN(AC2155:AC2158 / $D$11:$D$14)</f>
        <v>1.3054207424252831</v>
      </c>
      <c r="AK2155" s="72">
        <f t="array" aca="1" ref="AK2155" ca="1">SUMPRODUCT(AF2156:AJ2156, EXP(-$E$3*$AF$2:$AJ$2))</f>
        <v>134806.6658030932</v>
      </c>
      <c r="AL2155" s="70">
        <f ca="1">MAX(AC2156 - $D$11, 0) * EXP(-$E$2*$E$3)</f>
        <v>23.786191336706036</v>
      </c>
    </row>
    <row r="2156" spans="7:38" ht="14.55" customHeight="1" x14ac:dyDescent="0.3">
      <c r="G2156" s="3">
        <v>2154</v>
      </c>
      <c r="H2156" s="58">
        <v>9.472346188129975E-2</v>
      </c>
      <c r="I2156" s="58">
        <v>1.2702404466814732</v>
      </c>
      <c r="J2156" s="58">
        <v>-0.29956744880526143</v>
      </c>
      <c r="K2156" s="59">
        <v>0.71114378922566168</v>
      </c>
      <c r="L2156" s="60">
        <f t="array" ref="L2156:O2156">TRANSPOSE(MMULT(Option!$B$25:$E$28, TRANSPOSE(H2156:K2156)))</f>
        <v>9.472346188129975E-2</v>
      </c>
      <c r="M2156" s="60">
        <v>1.2020839842949935</v>
      </c>
      <c r="N2156" s="60">
        <v>0.10740330756537209</v>
      </c>
      <c r="O2156" s="60">
        <v>0.92103399212993686</v>
      </c>
      <c r="P2156" s="56" t="str">
        <f t="shared" si="2672"/>
        <v>431/4</v>
      </c>
      <c r="R2156" s="80"/>
      <c r="S2156" s="3" t="s">
        <v>29</v>
      </c>
      <c r="T2156" s="60">
        <f ca="1"/>
        <v>8.9174622354375316E-2</v>
      </c>
      <c r="U2156" s="60">
        <f ca="1"/>
        <v>-6.3879426623096369E-2</v>
      </c>
      <c r="V2156" s="60">
        <f ca="1"/>
        <v>-0.60511486312395579</v>
      </c>
      <c r="W2156" s="60">
        <f ca="1"/>
        <v>3.3830670104572969E-2</v>
      </c>
      <c r="X2156" s="60">
        <f ca="1"/>
        <v>1.3510736532917442</v>
      </c>
      <c r="Y2156" s="52">
        <f ca="1">$B$12 * EXP(($E$3 - $C$12^2/2) * Y$2 + $C$12*SQRT(Y$2)*T2156)</f>
        <v>103.22618718952614</v>
      </c>
      <c r="Z2156" s="52">
        <f ca="1">Y2156 * EXP(($E$3 - $C$12^2/2) * (Z$2-Y$2) + $C$12*SQRT(Z$2-Y$2)*U2156)</f>
        <v>101.77441482784076</v>
      </c>
      <c r="AA2156" s="52">
        <f ca="1">Z2156 * EXP(($E$3 - $C$12^2/2) * (AA$2-Z$2) + $C$12*SQRT(AA$2-Z$2)*V2156)</f>
        <v>85.304250713465819</v>
      </c>
      <c r="AB2156" s="52">
        <f ca="1">AA2156 * EXP(($E$3 - $C$12^2/2) * (AB$2-AA$2) + $C$12*SQRT(AB$2-AA$2)*W2156)</f>
        <v>86.606380163815643</v>
      </c>
      <c r="AC2156" s="52">
        <f ca="1">AB2156 * EXP(($E$3 - $C$12^2/2) * (AC$2-AB$2) + $C$12*SQRT(AC$2-AB$2)*X2156)</f>
        <v>130.54207424252832</v>
      </c>
      <c r="AD2156" s="47"/>
      <c r="AE2156" s="3" t="s">
        <v>47</v>
      </c>
      <c r="AF2156" s="64">
        <f t="shared" ref="AF2156" ca="1" si="2723">($B$5*AF2158 + (1 + $B$6)*AF2157)*$B$2</f>
        <v>15000</v>
      </c>
      <c r="AG2156" s="64">
        <f t="shared" ref="AG2156" ca="1" si="2724">($B$5*AG2158 + (1 + $B$6)*AG2157)*$B$2</f>
        <v>15000</v>
      </c>
      <c r="AH2156" s="64">
        <f t="shared" ref="AH2156" ca="1" si="2725">($B$5*AH2158 + (1 + $B$6)*AH2157)*$B$2</f>
        <v>15000</v>
      </c>
      <c r="AI2156" s="64">
        <f t="shared" ref="AI2156" ca="1" si="2726">($B$5*AI2158 + (1 + $B$6)*AI2157)*$B$2</f>
        <v>15000</v>
      </c>
      <c r="AJ2156" s="64" cm="1">
        <f t="array" aca="1" ref="AJ2156" ca="1">($B$5*AJ2158 + (1 + $B$6)*AJ2157 + AND(NOT(AF2157:AJ2157)))*$B$2</f>
        <v>105000</v>
      </c>
      <c r="AK2156" s="73"/>
      <c r="AL2156" s="70"/>
    </row>
    <row r="2157" spans="7:38" ht="14.55" customHeight="1" x14ac:dyDescent="0.3">
      <c r="G2157" s="3">
        <v>2155</v>
      </c>
      <c r="H2157" s="58">
        <v>-4.0485528490632493E-2</v>
      </c>
      <c r="I2157" s="58">
        <v>-1.4816381840284731</v>
      </c>
      <c r="J2157" s="58">
        <v>-0.71794794801815665</v>
      </c>
      <c r="K2157" s="59">
        <v>-2.4032218764856648</v>
      </c>
      <c r="L2157" s="60">
        <f t="array" ref="L2157:O2157">TRANSPOSE(MMULT(Option!$B$25:$E$28, TRANSPOSE(H2157:K2157)))</f>
        <v>-4.0485528490632493E-2</v>
      </c>
      <c r="M2157" s="60">
        <v>-1.3741380375657308</v>
      </c>
      <c r="N2157" s="60">
        <v>-1.0347590710901413</v>
      </c>
      <c r="O2157" s="60">
        <v>-2.6023035154721832</v>
      </c>
      <c r="P2157" s="56" t="str">
        <f t="shared" si="2672"/>
        <v>431/5</v>
      </c>
      <c r="R2157" s="80"/>
      <c r="S2157" s="3" t="s">
        <v>31</v>
      </c>
      <c r="T2157" s="60">
        <f ca="1"/>
        <v>0.10429840400092248</v>
      </c>
      <c r="U2157" s="60">
        <f ca="1"/>
        <v>-0.3860649750175314</v>
      </c>
      <c r="V2157" s="60">
        <f ca="1"/>
        <v>-0.21758736072238136</v>
      </c>
      <c r="W2157" s="60">
        <f ca="1"/>
        <v>1.219558362354825</v>
      </c>
      <c r="X2157" s="60">
        <f ca="1"/>
        <v>1.7102594599080136</v>
      </c>
      <c r="Y2157" s="52">
        <f ca="1">$B$13 * EXP(($E$3 - $C$13^2/2) * Y$2 + $C$13*SQRT(Y$2)*T2157)</f>
        <v>103.69560237876226</v>
      </c>
      <c r="Z2157" s="52">
        <f ca="1">Y2157 * EXP(($E$3 - $C$13^2/2) * (Z$2-Y$2) + $C$13*SQRT(Z$2-Y$2)*U2157)</f>
        <v>92.817965488658189</v>
      </c>
      <c r="AA2157" s="52">
        <f ca="1">Z2157 * EXP(($E$3 - $C$13^2/2) * (AA$2-Z$2) + $C$13*SQRT(AA$2-Z$2)*V2157)</f>
        <v>87.388527213617024</v>
      </c>
      <c r="AB2157" s="52">
        <f ca="1">AA2157 * EXP(($E$3 - $C$13^2/2) * (AB$2-AA$2) + $C$13*SQRT(AB$2-AA$2)*W2157)</f>
        <v>126.62519659863342</v>
      </c>
      <c r="AC2157" s="52">
        <f ca="1">AB2157 * EXP(($E$3 - $C$13^2/2) * (AC$2-AB$2) + $C$13*SQRT(AC$2-AB$2)*X2157)</f>
        <v>212.57807935683937</v>
      </c>
      <c r="AD2157" s="47"/>
      <c r="AE2157" s="3" t="s">
        <v>46</v>
      </c>
      <c r="AF2157" s="52" t="b">
        <f t="shared" ref="AF2157" ca="1" si="2727">AF2155 &gt;= $B$4</f>
        <v>0</v>
      </c>
      <c r="AG2157" s="52" t="b">
        <f t="array" aca="1" ref="AG2157" ca="1">AND(AG2155 &gt;= $B$4, NOT(OR($AF2157:AF2157)))</f>
        <v>0</v>
      </c>
      <c r="AH2157" s="52" t="b">
        <f t="array" aca="1" ref="AH2157" ca="1">AND(AH2155 &gt;= $B$4, NOT(OR($AF2157:AG2157)))</f>
        <v>0</v>
      </c>
      <c r="AI2157" s="52" t="b">
        <f t="array" aca="1" ref="AI2157" ca="1">AND(AI2155 &gt;= $B$4, NOT(OR($AF2157:AH2157)))</f>
        <v>0</v>
      </c>
      <c r="AJ2157" s="52" t="b">
        <f t="array" aca="1" ref="AJ2157" ca="1">AND(AJ2155 &gt;= $B$4, NOT(OR($AF2157:AI2157)))</f>
        <v>1</v>
      </c>
      <c r="AK2157" s="73"/>
      <c r="AL2157" s="70"/>
    </row>
    <row r="2158" spans="7:38" ht="14.55" customHeight="1" x14ac:dyDescent="0.3">
      <c r="G2158" s="3">
        <v>2156</v>
      </c>
      <c r="H2158" s="58">
        <v>-0.72630984762676998</v>
      </c>
      <c r="I2158" s="58">
        <v>1.5436448535438136</v>
      </c>
      <c r="J2158" s="58">
        <v>-0.86990894276095487</v>
      </c>
      <c r="K2158" s="59">
        <v>-4.1436078238699804E-2</v>
      </c>
      <c r="L2158" s="60">
        <f t="array" ref="L2158:O2158">TRANSPOSE(MMULT(Option!$B$25:$E$28, TRANSPOSE(H2158:K2158)))</f>
        <v>-0.72630984762676998</v>
      </c>
      <c r="M2158" s="60">
        <v>1.1242499384480016</v>
      </c>
      <c r="N2158" s="60">
        <v>-0.65035261182303139</v>
      </c>
      <c r="O2158" s="60">
        <v>-9.1575408808657582E-2</v>
      </c>
      <c r="P2158" s="56" t="str">
        <f t="shared" si="2672"/>
        <v>432/1</v>
      </c>
      <c r="R2158" s="80"/>
      <c r="S2158" s="3" t="s">
        <v>30</v>
      </c>
      <c r="T2158" s="60">
        <f ca="1"/>
        <v>0.92813878202354316</v>
      </c>
      <c r="U2158" s="60">
        <f ca="1"/>
        <v>-0.43395181242253866</v>
      </c>
      <c r="V2158" s="60">
        <f ca="1"/>
        <v>-1.2715910835335751</v>
      </c>
      <c r="W2158" s="60">
        <f ca="1"/>
        <v>1.0341718423039659</v>
      </c>
      <c r="X2158" s="60">
        <f ca="1"/>
        <v>1.4579763023994223</v>
      </c>
      <c r="Y2158" s="52">
        <f ca="1">$B$14 * EXP(($E$3 - $C$14^2/2) * Y$2 + $C$14*SQRT(Y$2)*T2158)</f>
        <v>132.76913868229244</v>
      </c>
      <c r="Z2158" s="52">
        <f ca="1">Y2158 * EXP(($E$3 - $C$14^2/2) * (Z$2-Y$2) + $C$14*SQRT(Z$2-Y$2)*U2158)</f>
        <v>117.14661580967561</v>
      </c>
      <c r="AA2158" s="52">
        <f ca="1">Z2158 * EXP(($E$3 - $C$14^2/2) * (AA$2-Z$2) + $C$14*SQRT(AA$2-Z$2)*V2158)</f>
        <v>80.394756131137214</v>
      </c>
      <c r="AB2158" s="52">
        <f ca="1">AA2158 * EXP(($E$3 - $C$14^2/2) * (AB$2-AA$2) + $C$14*SQRT(AB$2-AA$2)*W2158)</f>
        <v>110.18937808937567</v>
      </c>
      <c r="AC2158" s="52">
        <f ca="1">AB2158 * EXP(($E$3 - $C$14^2/2) * (AC$2-AB$2) + $C$14*SQRT(AC$2-AB$2)*X2158)</f>
        <v>171.50173706598517</v>
      </c>
      <c r="AD2158" s="47"/>
      <c r="AE2158" s="3" t="s">
        <v>68</v>
      </c>
      <c r="AF2158" s="52" t="b">
        <f ca="1">AND(AF2155&gt;$B$3, NOT(OR($AF2157:AF2157)))</f>
        <v>1</v>
      </c>
      <c r="AG2158" s="52" t="b">
        <f ca="1">AND(AG2155&gt;$B$3, NOT(OR($AF2157:AG2157)))</f>
        <v>1</v>
      </c>
      <c r="AH2158" s="52" t="b">
        <f ca="1">AND(AH2155&gt;$B$3, NOT(OR($AF2157:AH2157)))</f>
        <v>1</v>
      </c>
      <c r="AI2158" s="52" t="b">
        <f ca="1">AND(AI2155&gt;$B$3, NOT(OR($AF2157:AI2157)))</f>
        <v>1</v>
      </c>
      <c r="AJ2158" s="52" t="b">
        <f ca="1">AND(AJ2155&gt;$B$3, NOT(OR($AF2157:AJ2157)))</f>
        <v>0</v>
      </c>
      <c r="AK2158" s="74"/>
      <c r="AL2158" s="70"/>
    </row>
    <row r="2159" spans="7:38" ht="14.55" customHeight="1" x14ac:dyDescent="0.3">
      <c r="G2159" s="3">
        <v>2157</v>
      </c>
      <c r="H2159" s="58">
        <v>0.7705265429450886</v>
      </c>
      <c r="I2159" s="58">
        <v>0.10892828135833103</v>
      </c>
      <c r="J2159" s="58">
        <v>-1.9056684545517464</v>
      </c>
      <c r="K2159" s="59">
        <v>-0.4689254797250158</v>
      </c>
      <c r="L2159" s="60">
        <f t="array" ref="L2159:O2159">TRANSPOSE(MMULT(Option!$B$25:$E$28, TRANSPOSE(H2159:K2159)))</f>
        <v>0.7705265429450886</v>
      </c>
      <c r="M2159" s="60">
        <v>0.40804503610723525</v>
      </c>
      <c r="N2159" s="60">
        <v>-1.3370330485593984</v>
      </c>
      <c r="O2159" s="60">
        <v>-0.43677744983245742</v>
      </c>
      <c r="P2159" s="56" t="str">
        <f t="shared" si="2672"/>
        <v>432/2</v>
      </c>
      <c r="R2159" s="80">
        <v>540</v>
      </c>
      <c r="S2159" s="3" t="s">
        <v>28</v>
      </c>
      <c r="T2159" s="60">
        <f t="array" aca="1" ref="T2159:T2162" ca="1">TRANSPOSE(OFFSET($L$3, MATCH($R2159 &amp; "/" &amp; T$2, $P$3:$P$5002, 0) - 1, 0, 1, $E$1))</f>
        <v>-0.61536108248468524</v>
      </c>
      <c r="U2159" s="60">
        <f t="array" aca="1" ref="U2159:U2162" ca="1">TRANSPOSE(OFFSET($L$3, MATCH($R2159 &amp; "/" &amp; U$2, $P$3:$P$5002, 0) - 1, 0, 1, $E$1))</f>
        <v>-0.48996442720438105</v>
      </c>
      <c r="V2159" s="60">
        <f t="array" aca="1" ref="V2159:V2162" ca="1">TRANSPOSE(OFFSET($L$3, MATCH($R2159 &amp; "/" &amp; V$2, $P$3:$P$5002, 0) - 1, 0, 1, $E$1))</f>
        <v>1.0563951938984029</v>
      </c>
      <c r="W2159" s="60">
        <f t="array" aca="1" ref="W2159:W2162" ca="1">TRANSPOSE(OFFSET($L$3, MATCH($R2159 &amp; "/" &amp; W$2, $P$3:$P$5002, 0) - 1, 0, 1, $E$1))</f>
        <v>-0.6971699417270959</v>
      </c>
      <c r="X2159" s="60">
        <f t="array" aca="1" ref="X2159:X2162" ca="1">TRANSPOSE(OFFSET($L$3, MATCH($R2159 &amp; "/" &amp; X$2, $P$3:$P$5002, 0) - 1, 0, 1, $E$1))</f>
        <v>-0.30351399621536079</v>
      </c>
      <c r="Y2159" s="52">
        <f ca="1">$B$11 * EXP(($E$3 - $C$11^2/2) * Y$2 + $C$11*SQRT(Y$2)*T2159)</f>
        <v>83.559743016154215</v>
      </c>
      <c r="Z2159" s="52">
        <f ca="1">Y2159 * EXP(($E$3 - $C$11^2/2) * (Z$2-Y$2) + $C$11*SQRT(Z$2-Y$2)*U2159)</f>
        <v>72.498982920638042</v>
      </c>
      <c r="AA2159" s="52">
        <f ca="1">Z2159 * EXP(($E$3 - $C$11^2/2) * (AA$2-Z$2) + $C$11*SQRT(AA$2-Z$2)*V2159)</f>
        <v>100.03209567584031</v>
      </c>
      <c r="AB2159" s="52">
        <f ca="1">AA2159 * EXP(($E$3 - $C$11^2/2) * (AB$2-AA$2) + $C$11*SQRT(AB$2-AA$2)*W2159)</f>
        <v>81.560094856497244</v>
      </c>
      <c r="AC2159" s="52">
        <f ca="1">AB2159 * EXP(($E$3 - $C$11^2/2) * (AC$2-AB$2) + $C$11*SQRT(AC$2-AB$2)*X2159)</f>
        <v>74.83501645524882</v>
      </c>
      <c r="AD2159" s="47"/>
      <c r="AE2159" s="3" t="s">
        <v>69</v>
      </c>
      <c r="AF2159" s="20" cm="1">
        <f t="array" aca="1" ref="AF2159" ca="1">MIN(Y2159:Y2162 / $D$11:$D$14)</f>
        <v>0.80570090601007527</v>
      </c>
      <c r="AG2159" s="20" cm="1">
        <f t="array" aca="1" ref="AG2159" ca="1">MIN(Z2159:Z2162 / $D$11:$D$14)</f>
        <v>0.72498982920638044</v>
      </c>
      <c r="AH2159" s="20" cm="1">
        <f t="array" aca="1" ref="AH2159" ca="1">MIN(AA2159:AA2162 / $D$11:$D$14)</f>
        <v>0.84175919406275579</v>
      </c>
      <c r="AI2159" s="20" cm="1">
        <f t="array" aca="1" ref="AI2159" ca="1">MIN(AB2159:AB2162 / $D$11:$D$14)</f>
        <v>0.81560094856497245</v>
      </c>
      <c r="AJ2159" s="20" cm="1">
        <f t="array" aca="1" ref="AJ2159" ca="1">MIN(AC2159:AC2162 / $D$11:$D$14)</f>
        <v>0.74481694733627446</v>
      </c>
      <c r="AK2159" s="72">
        <f t="array" aca="1" ref="AK2159" ca="1">SUMPRODUCT(AF2160:AJ2160, EXP(-$E$3*$AF$2:$AJ$2))</f>
        <v>117340.10061719679</v>
      </c>
      <c r="AL2159" s="70">
        <f ca="1">MAX(AC2160 - $D$11, 0) * EXP(-$E$2*$E$3)</f>
        <v>0</v>
      </c>
    </row>
    <row r="2160" spans="7:38" ht="14.55" customHeight="1" x14ac:dyDescent="0.3">
      <c r="G2160" s="3">
        <v>2158</v>
      </c>
      <c r="H2160" s="58">
        <v>0.12772939671966316</v>
      </c>
      <c r="I2160" s="58">
        <v>0.1427954750564765</v>
      </c>
      <c r="J2160" s="58">
        <v>-1.6983540522786471</v>
      </c>
      <c r="K2160" s="59">
        <v>0.53090206987066757</v>
      </c>
      <c r="L2160" s="60">
        <f t="array" ref="L2160:O2160">TRANSPOSE(MMULT(Option!$B$25:$E$28, TRANSPOSE(H2160:K2160)))</f>
        <v>0.12772939671966316</v>
      </c>
      <c r="M2160" s="60">
        <v>0.18196597335656167</v>
      </c>
      <c r="N2160" s="60">
        <v>-1.4031970677097019</v>
      </c>
      <c r="O2160" s="60">
        <v>0.21163699368034619</v>
      </c>
      <c r="P2160" s="56" t="str">
        <f t="shared" si="2672"/>
        <v>432/3</v>
      </c>
      <c r="R2160" s="80"/>
      <c r="S2160" s="3" t="s">
        <v>29</v>
      </c>
      <c r="T2160" s="60">
        <f ca="1"/>
        <v>-0.17081335152574151</v>
      </c>
      <c r="U2160" s="60">
        <f ca="1"/>
        <v>-0.4489309425669481</v>
      </c>
      <c r="V2160" s="60">
        <f ca="1"/>
        <v>0.88599647560799344</v>
      </c>
      <c r="W2160" s="60">
        <f ca="1"/>
        <v>-0.21765180534117698</v>
      </c>
      <c r="X2160" s="60">
        <f ca="1"/>
        <v>-1.1139897063983204</v>
      </c>
      <c r="Y2160" s="52">
        <f ca="1">$B$12 * EXP(($E$3 - $C$12^2/2) * Y$2 + $C$12*SQRT(Y$2)*T2160)</f>
        <v>95.48089551682348</v>
      </c>
      <c r="Z2160" s="52">
        <f ca="1">Y2160 * EXP(($E$3 - $C$12^2/2) * (Z$2-Y$2) + $C$12*SQRT(Z$2-Y$2)*U2160)</f>
        <v>83.868231767633787</v>
      </c>
      <c r="AA2160" s="52">
        <f ca="1">Z2160 * EXP(($E$3 - $C$12^2/2) * (AA$2-Z$2) + $C$12*SQRT(AA$2-Z$2)*V2160)</f>
        <v>109.9522125947007</v>
      </c>
      <c r="AB2160" s="52">
        <f ca="1">AA2160 * EXP(($E$3 - $C$12^2/2) * (AB$2-AA$2) + $C$12*SQRT(AB$2-AA$2)*W2160)</f>
        <v>103.51849566737319</v>
      </c>
      <c r="AC2160" s="52">
        <f ca="1">AB2160 * EXP(($E$3 - $C$12^2/2) * (AC$2-AB$2) + $C$12*SQRT(AC$2-AB$2)*X2160)</f>
        <v>74.48169473362745</v>
      </c>
      <c r="AD2160" s="47"/>
      <c r="AE2160" s="3" t="s">
        <v>47</v>
      </c>
      <c r="AF2160" s="64">
        <f t="shared" ref="AF2160" ca="1" si="2728">($B$5*AF2162 + (1 + $B$6)*AF2161)*$B$2</f>
        <v>15000</v>
      </c>
      <c r="AG2160" s="64">
        <f t="shared" ref="AG2160" ca="1" si="2729">($B$5*AG2162 + (1 + $B$6)*AG2161)*$B$2</f>
        <v>0</v>
      </c>
      <c r="AH2160" s="64">
        <f t="shared" ref="AH2160" ca="1" si="2730">($B$5*AH2162 + (1 + $B$6)*AH2161)*$B$2</f>
        <v>15000</v>
      </c>
      <c r="AI2160" s="64">
        <f t="shared" ref="AI2160" ca="1" si="2731">($B$5*AI2162 + (1 + $B$6)*AI2161)*$B$2</f>
        <v>15000</v>
      </c>
      <c r="AJ2160" s="64" cm="1">
        <f t="array" aca="1" ref="AJ2160" ca="1">($B$5*AJ2162 + (1 + $B$6)*AJ2161 + AND(NOT(AF2161:AJ2161)))*$B$2</f>
        <v>100000</v>
      </c>
      <c r="AK2160" s="73"/>
      <c r="AL2160" s="70"/>
    </row>
    <row r="2161" spans="7:38" ht="14.55" customHeight="1" x14ac:dyDescent="0.3">
      <c r="G2161" s="3">
        <v>2159</v>
      </c>
      <c r="H2161" s="58">
        <v>0.33743023851743936</v>
      </c>
      <c r="I2161" s="58">
        <v>-0.58920767266543506</v>
      </c>
      <c r="J2161" s="58">
        <v>0.32555592813145934</v>
      </c>
      <c r="K2161" s="59">
        <v>0.97931024382129961</v>
      </c>
      <c r="L2161" s="60">
        <f t="array" ref="L2161:O2161">TRANSPOSE(MMULT(Option!$B$25:$E$28, TRANSPOSE(H2161:K2161)))</f>
        <v>0.33743023851743936</v>
      </c>
      <c r="M2161" s="60">
        <v>-0.40504565660064806</v>
      </c>
      <c r="N2161" s="60">
        <v>0.2666203577301699</v>
      </c>
      <c r="O2161" s="60">
        <v>0.8828545098251368</v>
      </c>
      <c r="P2161" s="56" t="str">
        <f t="shared" si="2672"/>
        <v>432/4</v>
      </c>
      <c r="R2161" s="80"/>
      <c r="S2161" s="3" t="s">
        <v>31</v>
      </c>
      <c r="T2161" s="60">
        <f ca="1"/>
        <v>-0.1420949448834134</v>
      </c>
      <c r="U2161" s="60">
        <f ca="1"/>
        <v>-0.37431510537557428</v>
      </c>
      <c r="V2161" s="60">
        <f ca="1"/>
        <v>0.58624994482253556</v>
      </c>
      <c r="W2161" s="60">
        <f ca="1"/>
        <v>0.43739400288798991</v>
      </c>
      <c r="X2161" s="60">
        <f ca="1"/>
        <v>-1.1391710025009876</v>
      </c>
      <c r="Y2161" s="52">
        <f ca="1">$B$13 * EXP(($E$3 - $C$13^2/2) * Y$2 + $C$13*SQRT(Y$2)*T2161)</f>
        <v>96.307067111440787</v>
      </c>
      <c r="Z2161" s="52">
        <f ca="1">Y2161 * EXP(($E$3 - $C$13^2/2) * (Z$2-Y$2) + $C$13*SQRT(Z$2-Y$2)*U2161)</f>
        <v>86.508888934818756</v>
      </c>
      <c r="AA2161" s="52">
        <f ca="1">Z2161 * EXP(($E$3 - $C$13^2/2) * (AA$2-Z$2) + $C$13*SQRT(AA$2-Z$2)*V2161)</f>
        <v>103.66060554156806</v>
      </c>
      <c r="AB2161" s="52">
        <f ca="1">AA2161 * EXP(($E$3 - $C$13^2/2) * (AB$2-AA$2) + $C$13*SQRT(AB$2-AA$2)*W2161)</f>
        <v>118.78799566398649</v>
      </c>
      <c r="AC2161" s="52">
        <f ca="1">AB2161 * EXP(($E$3 - $C$13^2/2) * (AC$2-AB$2) + $C$13*SQRT(AC$2-AB$2)*X2161)</f>
        <v>84.824893443153229</v>
      </c>
      <c r="AD2161" s="47"/>
      <c r="AE2161" s="3" t="s">
        <v>46</v>
      </c>
      <c r="AF2161" s="52" t="b">
        <f t="shared" ref="AF2161" ca="1" si="2732">AF2159 &gt;= $B$4</f>
        <v>0</v>
      </c>
      <c r="AG2161" s="52" t="b">
        <f t="array" aca="1" ref="AG2161" ca="1">AND(AG2159 &gt;= $B$4, NOT(OR($AF2161:AF2161)))</f>
        <v>0</v>
      </c>
      <c r="AH2161" s="52" t="b">
        <f t="array" aca="1" ref="AH2161" ca="1">AND(AH2159 &gt;= $B$4, NOT(OR($AF2161:AG2161)))</f>
        <v>0</v>
      </c>
      <c r="AI2161" s="52" t="b">
        <f t="array" aca="1" ref="AI2161" ca="1">AND(AI2159 &gt;= $B$4, NOT(OR($AF2161:AH2161)))</f>
        <v>0</v>
      </c>
      <c r="AJ2161" s="52" t="b">
        <f t="array" aca="1" ref="AJ2161" ca="1">AND(AJ2159 &gt;= $B$4, NOT(OR($AF2161:AI2161)))</f>
        <v>0</v>
      </c>
      <c r="AK2161" s="73"/>
      <c r="AL2161" s="70"/>
    </row>
    <row r="2162" spans="7:38" ht="14.55" customHeight="1" x14ac:dyDescent="0.3">
      <c r="G2162" s="3">
        <v>2160</v>
      </c>
      <c r="H2162" s="58">
        <v>-0.27252124271284978</v>
      </c>
      <c r="I2162" s="58">
        <v>0.54670143813970706</v>
      </c>
      <c r="J2162" s="58">
        <v>0.75904002444410301</v>
      </c>
      <c r="K2162" s="59">
        <v>-0.17012580438840413</v>
      </c>
      <c r="L2162" s="60">
        <f t="array" ref="L2162:O2162">TRANSPOSE(MMULT(Option!$B$25:$E$28, TRANSPOSE(H2162:K2162)))</f>
        <v>-0.27252124271284978</v>
      </c>
      <c r="M2162" s="60">
        <v>0.39205164747814514</v>
      </c>
      <c r="N2162" s="60">
        <v>0.70082403792192671</v>
      </c>
      <c r="O2162" s="60">
        <v>3.6613952263724464E-2</v>
      </c>
      <c r="P2162" s="56" t="str">
        <f t="shared" si="2672"/>
        <v>432/5</v>
      </c>
      <c r="R2162" s="80"/>
      <c r="S2162" s="3" t="s">
        <v>30</v>
      </c>
      <c r="T2162" s="60">
        <f ca="1"/>
        <v>-0.73680896566363763</v>
      </c>
      <c r="U2162" s="60">
        <f ca="1"/>
        <v>0.2630096749857268</v>
      </c>
      <c r="V2162" s="60">
        <f ca="1"/>
        <v>-0.15040503746584721</v>
      </c>
      <c r="W2162" s="60">
        <f ca="1"/>
        <v>0.3487342526614578</v>
      </c>
      <c r="X2162" s="60">
        <f ca="1"/>
        <v>0.31560408287461172</v>
      </c>
      <c r="Y2162" s="52">
        <f ca="1">$B$14 * EXP(($E$3 - $C$14^2/2) * Y$2 + $C$14*SQRT(Y$2)*T2162)</f>
        <v>80.570090601007522</v>
      </c>
      <c r="Z2162" s="52">
        <f ca="1">Y2162 * EXP(($E$3 - $C$14^2/2) * (Z$2-Y$2) + $C$14*SQRT(Z$2-Y$2)*U2162)</f>
        <v>87.621850238412492</v>
      </c>
      <c r="AA2162" s="52">
        <f ca="1">Z2162 * EXP(($E$3 - $C$14^2/2) * (AA$2-Z$2) + $C$14*SQRT(AA$2-Z$2)*V2162)</f>
        <v>84.175919406275582</v>
      </c>
      <c r="AB2162" s="52">
        <f ca="1">AA2162 * EXP(($E$3 - $C$14^2/2) * (AB$2-AA$2) + $C$14*SQRT(AB$2-AA$2)*W2162)</f>
        <v>93.928059363969766</v>
      </c>
      <c r="AC2162" s="52">
        <f ca="1">AB2162 * EXP(($E$3 - $C$14^2/2) * (AC$2-AB$2) + $C$14*SQRT(AC$2-AB$2)*X2162)</f>
        <v>103.77347392374602</v>
      </c>
      <c r="AD2162" s="47"/>
      <c r="AE2162" s="3" t="s">
        <v>68</v>
      </c>
      <c r="AF2162" s="52" t="b">
        <f ca="1">AND(AF2159&gt;$B$3, NOT(OR($AF2161:AF2161)))</f>
        <v>1</v>
      </c>
      <c r="AG2162" s="52" t="b">
        <f ca="1">AND(AG2159&gt;$B$3, NOT(OR($AF2161:AG2161)))</f>
        <v>0</v>
      </c>
      <c r="AH2162" s="52" t="b">
        <f ca="1">AND(AH2159&gt;$B$3, NOT(OR($AF2161:AH2161)))</f>
        <v>1</v>
      </c>
      <c r="AI2162" s="52" t="b">
        <f ca="1">AND(AI2159&gt;$B$3, NOT(OR($AF2161:AI2161)))</f>
        <v>1</v>
      </c>
      <c r="AJ2162" s="52" t="b">
        <f ca="1">AND(AJ2159&gt;$B$3, NOT(OR($AF2161:AJ2161)))</f>
        <v>0</v>
      </c>
      <c r="AK2162" s="74"/>
      <c r="AL2162" s="70"/>
    </row>
    <row r="2163" spans="7:38" ht="14.55" customHeight="1" x14ac:dyDescent="0.3">
      <c r="G2163" s="3">
        <v>2161</v>
      </c>
      <c r="H2163" s="58">
        <v>-1.5199132032942126</v>
      </c>
      <c r="I2163" s="58">
        <v>-0.83027754760185779</v>
      </c>
      <c r="J2163" s="58">
        <v>-0.73935669086669575</v>
      </c>
      <c r="K2163" s="59">
        <v>1.0733847192522956</v>
      </c>
      <c r="L2163" s="60">
        <f t="array" ref="L2163:O2163">TRANSPOSE(MMULT(Option!$B$25:$E$28, TRANSPOSE(H2163:K2163)))</f>
        <v>-1.5199132032942126</v>
      </c>
      <c r="M2163" s="60">
        <v>-1.3689272232592478</v>
      </c>
      <c r="N2163" s="60">
        <v>-1.4747674027118896</v>
      </c>
      <c r="O2163" s="60">
        <v>-5.0498871046906091E-2</v>
      </c>
      <c r="P2163" s="56" t="str">
        <f t="shared" si="2672"/>
        <v>433/1</v>
      </c>
      <c r="R2163" s="80">
        <v>541</v>
      </c>
      <c r="S2163" s="3" t="s">
        <v>28</v>
      </c>
      <c r="T2163" s="60">
        <f t="array" aca="1" ref="T2163:T2166" ca="1">TRANSPOSE(OFFSET($L$3, MATCH($R2163 &amp; "/" &amp; T$2, $P$3:$P$5002, 0) - 1, 0, 1, $E$1))</f>
        <v>-0.34505079997469806</v>
      </c>
      <c r="U2163" s="60">
        <f t="array" aca="1" ref="U2163:U2166" ca="1">TRANSPOSE(OFFSET($L$3, MATCH($R2163 &amp; "/" &amp; U$2, $P$3:$P$5002, 0) - 1, 0, 1, $E$1))</f>
        <v>1.4429203325775777</v>
      </c>
      <c r="V2163" s="60">
        <f t="array" aca="1" ref="V2163:V2166" ca="1">TRANSPOSE(OFFSET($L$3, MATCH($R2163 &amp; "/" &amp; V$2, $P$3:$P$5002, 0) - 1, 0, 1, $E$1))</f>
        <v>0.58676039637279354</v>
      </c>
      <c r="W2163" s="60">
        <f t="array" aca="1" ref="W2163:W2166" ca="1">TRANSPOSE(OFFSET($L$3, MATCH($R2163 &amp; "/" &amp; W$2, $P$3:$P$5002, 0) - 1, 0, 1, $E$1))</f>
        <v>-0.17592804557756953</v>
      </c>
      <c r="X2163" s="60">
        <f t="array" aca="1" ref="X2163:X2166" ca="1">TRANSPOSE(OFFSET($L$3, MATCH($R2163 &amp; "/" &amp; X$2, $P$3:$P$5002, 0) - 1, 0, 1, $E$1))</f>
        <v>-0.82841845809000558</v>
      </c>
      <c r="Y2163" s="52">
        <f ca="1">$B$11 * EXP(($E$3 - $C$11^2/2) * Y$2 + $C$11*SQRT(Y$2)*T2163)</f>
        <v>90.618188230402865</v>
      </c>
      <c r="Z2163" s="52">
        <f ca="1">Y2163 * EXP(($E$3 - $C$11^2/2) * (Z$2-Y$2) + $C$11*SQRT(Z$2-Y$2)*U2163)</f>
        <v>140.40499189522598</v>
      </c>
      <c r="AA2163" s="52">
        <f ca="1">Z2163 * EXP(($E$3 - $C$11^2/2) * (AA$2-Z$2) + $C$11*SQRT(AA$2-Z$2)*V2163)</f>
        <v>168.26820498807672</v>
      </c>
      <c r="AB2163" s="52">
        <f ca="1">AA2163 * EXP(($E$3 - $C$11^2/2) * (AB$2-AA$2) + $C$11*SQRT(AB$2-AA$2)*W2163)</f>
        <v>160.41765388568382</v>
      </c>
      <c r="AC2163" s="52">
        <f ca="1">AB2163 * EXP(($E$3 - $C$11^2/2) * (AC$2-AB$2) + $C$11*SQRT(AC$2-AB$2)*X2163)</f>
        <v>125.74489523215027</v>
      </c>
      <c r="AD2163" s="47"/>
      <c r="AE2163" s="3" t="s">
        <v>69</v>
      </c>
      <c r="AF2163" s="20" cm="1">
        <f t="array" aca="1" ref="AF2163" ca="1">MIN(Y2163:Y2166 / $D$11:$D$14)</f>
        <v>0.77325516098805291</v>
      </c>
      <c r="AG2163" s="20" cm="1">
        <f t="array" aca="1" ref="AG2163" ca="1">MIN(Z2163:Z2166 / $D$11:$D$14)</f>
        <v>0.64359120774428846</v>
      </c>
      <c r="AH2163" s="20" cm="1">
        <f t="array" aca="1" ref="AH2163" ca="1">MIN(AA2163:AA2166 / $D$11:$D$14)</f>
        <v>0.66506934966929132</v>
      </c>
      <c r="AI2163" s="20" cm="1">
        <f t="array" aca="1" ref="AI2163" ca="1">MIN(AB2163:AB2166 / $D$11:$D$14)</f>
        <v>0.53210737060823543</v>
      </c>
      <c r="AJ2163" s="20" cm="1">
        <f t="array" aca="1" ref="AJ2163" ca="1">MIN(AC2163:AC2166 / $D$11:$D$14)</f>
        <v>0.39948089084409638</v>
      </c>
      <c r="AK2163" s="72">
        <f t="array" aca="1" ref="AK2163" ca="1">SUMPRODUCT(AF2164:AJ2164, EXP(-$E$3*$AF$2:$AJ$2))</f>
        <v>77880.078307140488</v>
      </c>
      <c r="AL2163" s="70">
        <f ca="1">MAX(AC2164 - $D$11, 0) * EXP(-$E$2*$E$3)</f>
        <v>137.70083236723195</v>
      </c>
    </row>
    <row r="2164" spans="7:38" ht="14.55" customHeight="1" x14ac:dyDescent="0.3">
      <c r="G2164" s="3">
        <v>2162</v>
      </c>
      <c r="H2164" s="58">
        <v>-0.5970915916024262</v>
      </c>
      <c r="I2164" s="58">
        <v>-0.53879976744492297</v>
      </c>
      <c r="J2164" s="58">
        <v>0.12304103305173276</v>
      </c>
      <c r="K2164" s="59">
        <v>2.020909203066843</v>
      </c>
      <c r="L2164" s="60">
        <f t="array" ref="L2164:O2164">TRANSPOSE(MMULT(Option!$B$25:$E$28, TRANSPOSE(H2164:K2164)))</f>
        <v>-0.5970915916024262</v>
      </c>
      <c r="M2164" s="60">
        <v>-0.73265478038916299</v>
      </c>
      <c r="N2164" s="60">
        <v>-0.27185935703697578</v>
      </c>
      <c r="O2164" s="60">
        <v>1.374690864688656</v>
      </c>
      <c r="P2164" s="56" t="str">
        <f t="shared" si="2672"/>
        <v>433/2</v>
      </c>
      <c r="R2164" s="80"/>
      <c r="S2164" s="3" t="s">
        <v>29</v>
      </c>
      <c r="T2164" s="60">
        <f ca="1"/>
        <v>-0.69702641934276732</v>
      </c>
      <c r="U2164" s="60">
        <f ca="1"/>
        <v>1.268700180904244</v>
      </c>
      <c r="V2164" s="60">
        <f ca="1"/>
        <v>0.78468829235635817</v>
      </c>
      <c r="W2164" s="60">
        <f ca="1"/>
        <v>2.0232766924065615</v>
      </c>
      <c r="X2164" s="60">
        <f ca="1"/>
        <v>-6.9085050806260206E-2</v>
      </c>
      <c r="Y2164" s="52">
        <f ca="1">$B$12 * EXP(($E$3 - $C$12^2/2) * Y$2 + $C$12*SQRT(Y$2)*T2164)</f>
        <v>81.537436650527781</v>
      </c>
      <c r="Z2164" s="52">
        <f ca="1">Y2164 * EXP(($E$3 - $C$12^2/2) * (Z$2-Y$2) + $C$12*SQRT(Z$2-Y$2)*U2164)</f>
        <v>119.90170887770337</v>
      </c>
      <c r="AA2164" s="52">
        <f ca="1">Z2164 * EXP(($E$3 - $C$12^2/2) * (AA$2-Z$2) + $C$12*SQRT(AA$2-Z$2)*V2164)</f>
        <v>152.48691699391523</v>
      </c>
      <c r="AB2164" s="52">
        <f ca="1">AA2164 * EXP(($E$3 - $C$12^2/2) * (AB$2-AA$2) + $C$12*SQRT(AB$2-AA$2)*W2164)</f>
        <v>281.19877676829134</v>
      </c>
      <c r="AC2164" s="52">
        <f ca="1">AB2164 * EXP(($E$3 - $C$12^2/2) * (AC$2-AB$2) + $C$12*SQRT(AC$2-AB$2)*X2164)</f>
        <v>276.81136865858383</v>
      </c>
      <c r="AD2164" s="47"/>
      <c r="AE2164" s="3" t="s">
        <v>47</v>
      </c>
      <c r="AF2164" s="64">
        <f t="shared" ref="AF2164" ca="1" si="2733">($B$5*AF2166 + (1 + $B$6)*AF2165)*$B$2</f>
        <v>0</v>
      </c>
      <c r="AG2164" s="64">
        <f t="shared" ref="AG2164" ca="1" si="2734">($B$5*AG2166 + (1 + $B$6)*AG2165)*$B$2</f>
        <v>0</v>
      </c>
      <c r="AH2164" s="64">
        <f t="shared" ref="AH2164" ca="1" si="2735">($B$5*AH2166 + (1 + $B$6)*AH2165)*$B$2</f>
        <v>0</v>
      </c>
      <c r="AI2164" s="64">
        <f t="shared" ref="AI2164" ca="1" si="2736">($B$5*AI2166 + (1 + $B$6)*AI2165)*$B$2</f>
        <v>0</v>
      </c>
      <c r="AJ2164" s="64" cm="1">
        <f t="array" aca="1" ref="AJ2164" ca="1">($B$5*AJ2166 + (1 + $B$6)*AJ2165 + AND(NOT(AF2165:AJ2165)))*$B$2</f>
        <v>100000</v>
      </c>
      <c r="AK2164" s="73"/>
      <c r="AL2164" s="70"/>
    </row>
    <row r="2165" spans="7:38" ht="14.55" customHeight="1" x14ac:dyDescent="0.3">
      <c r="G2165" s="3">
        <v>2163</v>
      </c>
      <c r="H2165" s="58">
        <v>-0.86203228684227429</v>
      </c>
      <c r="I2165" s="58">
        <v>0.63956186465830178</v>
      </c>
      <c r="J2165" s="58">
        <v>-0.74733647715512497</v>
      </c>
      <c r="K2165" s="59">
        <v>-0.56779432039182887</v>
      </c>
      <c r="L2165" s="60">
        <f t="array" ref="L2165:O2165">TRANSPOSE(MMULT(Option!$B$25:$E$28, TRANSPOSE(H2165:K2165)))</f>
        <v>-0.86203228684227429</v>
      </c>
      <c r="M2165" s="60">
        <v>0.24135521654384434</v>
      </c>
      <c r="N2165" s="60">
        <v>-0.833729456115059</v>
      </c>
      <c r="O2165" s="60">
        <v>-0.80943145713265174</v>
      </c>
      <c r="P2165" s="56" t="str">
        <f t="shared" si="2672"/>
        <v>433/3</v>
      </c>
      <c r="R2165" s="80"/>
      <c r="S2165" s="3" t="s">
        <v>31</v>
      </c>
      <c r="T2165" s="60">
        <f ca="1"/>
        <v>-0.77282994490967694</v>
      </c>
      <c r="U2165" s="60">
        <f ca="1"/>
        <v>-0.29604254454009804</v>
      </c>
      <c r="V2165" s="60">
        <f ca="1"/>
        <v>1.283085990901788</v>
      </c>
      <c r="W2165" s="60">
        <f ca="1"/>
        <v>0.65664401511267156</v>
      </c>
      <c r="X2165" s="60">
        <f ca="1"/>
        <v>-1.2211067967056037</v>
      </c>
      <c r="Y2165" s="52">
        <f ca="1">$B$13 * EXP(($E$3 - $C$13^2/2) * Y$2 + $C$13*SQRT(Y$2)*T2165)</f>
        <v>79.704113958679429</v>
      </c>
      <c r="Z2165" s="52">
        <f ca="1">Y2165 * EXP(($E$3 - $C$13^2/2) * (Z$2-Y$2) + $C$13*SQRT(Z$2-Y$2)*U2165)</f>
        <v>73.296176057846438</v>
      </c>
      <c r="AA2165" s="52">
        <f ca="1">Z2165 * EXP(($E$3 - $C$13^2/2) * (AA$2-Z$2) + $C$13*SQRT(AA$2-Z$2)*V2165)</f>
        <v>108.24901163233577</v>
      </c>
      <c r="AB2165" s="52">
        <f ca="1">AA2165 * EXP(($E$3 - $C$13^2/2) * (AB$2-AA$2) + $C$13*SQRT(AB$2-AA$2)*W2165)</f>
        <v>132.47943700366235</v>
      </c>
      <c r="AC2165" s="52">
        <f ca="1">AB2165 * EXP(($E$3 - $C$13^2/2) * (AC$2-AB$2) + $C$13*SQRT(AC$2-AB$2)*X2165)</f>
        <v>92.304731459603246</v>
      </c>
      <c r="AD2165" s="47"/>
      <c r="AE2165" s="3" t="s">
        <v>46</v>
      </c>
      <c r="AF2165" s="52" t="b">
        <f t="shared" ref="AF2165" ca="1" si="2737">AF2163 &gt;= $B$4</f>
        <v>0</v>
      </c>
      <c r="AG2165" s="52" t="b">
        <f t="array" aca="1" ref="AG2165" ca="1">AND(AG2163 &gt;= $B$4, NOT(OR($AF2165:AF2165)))</f>
        <v>0</v>
      </c>
      <c r="AH2165" s="52" t="b">
        <f t="array" aca="1" ref="AH2165" ca="1">AND(AH2163 &gt;= $B$4, NOT(OR($AF2165:AG2165)))</f>
        <v>0</v>
      </c>
      <c r="AI2165" s="52" t="b">
        <f t="array" aca="1" ref="AI2165" ca="1">AND(AI2163 &gt;= $B$4, NOT(OR($AF2165:AH2165)))</f>
        <v>0</v>
      </c>
      <c r="AJ2165" s="52" t="b">
        <f t="array" aca="1" ref="AJ2165" ca="1">AND(AJ2163 &gt;= $B$4, NOT(OR($AF2165:AI2165)))</f>
        <v>0</v>
      </c>
      <c r="AK2165" s="73"/>
      <c r="AL2165" s="70"/>
    </row>
    <row r="2166" spans="7:38" ht="14.55" customHeight="1" x14ac:dyDescent="0.3">
      <c r="G2166" s="3">
        <v>2164</v>
      </c>
      <c r="H2166" s="58">
        <v>-0.12580967294204717</v>
      </c>
      <c r="I2166" s="58">
        <v>-1.1946427280697505</v>
      </c>
      <c r="J2166" s="58">
        <v>1.3180217527450813</v>
      </c>
      <c r="K2166" s="59">
        <v>0.47171341955247248</v>
      </c>
      <c r="L2166" s="60">
        <f t="array" ref="L2166:O2166">TRANSPOSE(MMULT(Option!$B$25:$E$28, TRANSPOSE(H2166:K2166)))</f>
        <v>-0.12580967294204717</v>
      </c>
      <c r="M2166" s="60">
        <v>-1.1452320151384543</v>
      </c>
      <c r="N2166" s="60">
        <v>0.79447700416351019</v>
      </c>
      <c r="O2166" s="60">
        <v>0.29804797588259868</v>
      </c>
      <c r="P2166" s="56" t="str">
        <f t="shared" si="2672"/>
        <v>433/4</v>
      </c>
      <c r="R2166" s="80"/>
      <c r="S2166" s="3" t="s">
        <v>30</v>
      </c>
      <c r="T2166" s="60">
        <f ca="1"/>
        <v>-0.87382064342852961</v>
      </c>
      <c r="U2166" s="60">
        <f ca="1"/>
        <v>-0.62848443994923942</v>
      </c>
      <c r="V2166" s="60">
        <f ca="1"/>
        <v>9.2758554889007361E-2</v>
      </c>
      <c r="W2166" s="60">
        <f ca="1"/>
        <v>-0.76015342335369518</v>
      </c>
      <c r="X2166" s="60">
        <f ca="1"/>
        <v>-0.97226454015899866</v>
      </c>
      <c r="Y2166" s="52">
        <f ca="1">$B$14 * EXP(($E$3 - $C$14^2/2) * Y$2 + $C$14*SQRT(Y$2)*T2166)</f>
        <v>77.325516098805295</v>
      </c>
      <c r="Z2166" s="52">
        <f ca="1">Y2166 * EXP(($E$3 - $C$14^2/2) * (Z$2-Y$2) + $C$14*SQRT(Z$2-Y$2)*U2166)</f>
        <v>64.359120774428845</v>
      </c>
      <c r="AA2166" s="52">
        <f ca="1">Z2166 * EXP(($E$3 - $C$14^2/2) * (AA$2-Z$2) + $C$14*SQRT(AA$2-Z$2)*V2166)</f>
        <v>66.506934966929137</v>
      </c>
      <c r="AB2166" s="52">
        <f ca="1">AA2166 * EXP(($E$3 - $C$14^2/2) * (AB$2-AA$2) + $C$14*SQRT(AB$2-AA$2)*W2166)</f>
        <v>53.21073706082354</v>
      </c>
      <c r="AC2166" s="52">
        <f ca="1">AB2166 * EXP(($E$3 - $C$14^2/2) * (AC$2-AB$2) + $C$14*SQRT(AC$2-AB$2)*X2166)</f>
        <v>39.948089084409638</v>
      </c>
      <c r="AD2166" s="47"/>
      <c r="AE2166" s="3" t="s">
        <v>68</v>
      </c>
      <c r="AF2166" s="52" t="b">
        <f ca="1">AND(AF2163&gt;$B$3, NOT(OR($AF2165:AF2165)))</f>
        <v>0</v>
      </c>
      <c r="AG2166" s="52" t="b">
        <f ca="1">AND(AG2163&gt;$B$3, NOT(OR($AF2165:AG2165)))</f>
        <v>0</v>
      </c>
      <c r="AH2166" s="52" t="b">
        <f ca="1">AND(AH2163&gt;$B$3, NOT(OR($AF2165:AH2165)))</f>
        <v>0</v>
      </c>
      <c r="AI2166" s="52" t="b">
        <f ca="1">AND(AI2163&gt;$B$3, NOT(OR($AF2165:AI2165)))</f>
        <v>0</v>
      </c>
      <c r="AJ2166" s="52" t="b">
        <f ca="1">AND(AJ2163&gt;$B$3, NOT(OR($AF2165:AJ2165)))</f>
        <v>0</v>
      </c>
      <c r="AK2166" s="74"/>
      <c r="AL2166" s="70"/>
    </row>
    <row r="2167" spans="7:38" ht="14.55" customHeight="1" x14ac:dyDescent="0.3">
      <c r="G2167" s="3">
        <v>2165</v>
      </c>
      <c r="H2167" s="58">
        <v>4.0398575087367883E-2</v>
      </c>
      <c r="I2167" s="58">
        <v>-0.65064902895082011</v>
      </c>
      <c r="J2167" s="58">
        <v>-0.32324906206841064</v>
      </c>
      <c r="K2167" s="59">
        <v>-0.49387413469067043</v>
      </c>
      <c r="L2167" s="60">
        <f t="array" ref="L2167:O2167">TRANSPOSE(MMULT(Option!$B$25:$E$28, TRANSPOSE(H2167:K2167)))</f>
        <v>4.0398575087367883E-2</v>
      </c>
      <c r="M2167" s="60">
        <v>-0.58017025516838228</v>
      </c>
      <c r="N2167" s="60">
        <v>-0.43813338495094312</v>
      </c>
      <c r="O2167" s="60">
        <v>-0.64024077831967818</v>
      </c>
      <c r="P2167" s="56" t="str">
        <f t="shared" si="2672"/>
        <v>433/5</v>
      </c>
      <c r="R2167" s="80">
        <v>542</v>
      </c>
      <c r="S2167" s="3" t="s">
        <v>28</v>
      </c>
      <c r="T2167" s="60">
        <f t="array" aca="1" ref="T2167:T2170" ca="1">TRANSPOSE(OFFSET($L$3, MATCH($R2167 &amp; "/" &amp; T$2, $P$3:$P$5002, 0) - 1, 0, 1, $E$1))</f>
        <v>-0.2818336504055956</v>
      </c>
      <c r="U2167" s="60">
        <f t="array" aca="1" ref="U2167:U2170" ca="1">TRANSPOSE(OFFSET($L$3, MATCH($R2167 &amp; "/" &amp; U$2, $P$3:$P$5002, 0) - 1, 0, 1, $E$1))</f>
        <v>-1.040853224860375</v>
      </c>
      <c r="V2167" s="60">
        <f t="array" aca="1" ref="V2167:V2170" ca="1">TRANSPOSE(OFFSET($L$3, MATCH($R2167 &amp; "/" &amp; V$2, $P$3:$P$5002, 0) - 1, 0, 1, $E$1))</f>
        <v>0.82478940284169933</v>
      </c>
      <c r="W2167" s="60">
        <f t="array" aca="1" ref="W2167:W2170" ca="1">TRANSPOSE(OFFSET($L$3, MATCH($R2167 &amp; "/" &amp; W$2, $P$3:$P$5002, 0) - 1, 0, 1, $E$1))</f>
        <v>1.5164204909132932</v>
      </c>
      <c r="X2167" s="60">
        <f t="array" aca="1" ref="X2167:X2170" ca="1">TRANSPOSE(OFFSET($L$3, MATCH($R2167 &amp; "/" &amp; X$2, $P$3:$P$5002, 0) - 1, 0, 1, $E$1))</f>
        <v>0.82279705768640499</v>
      </c>
      <c r="Y2167" s="52">
        <f ca="1">$B$11 * EXP(($E$3 - $C$11^2/2) * Y$2 + $C$11*SQRT(Y$2)*T2167)</f>
        <v>92.353175437416624</v>
      </c>
      <c r="Z2167" s="52">
        <f ca="1">Y2167 * EXP(($E$3 - $C$11^2/2) * (Z$2-Y$2) + $C$11*SQRT(Z$2-Y$2)*U2167)</f>
        <v>67.922280887339227</v>
      </c>
      <c r="AA2167" s="52">
        <f ca="1">Z2167 * EXP(($E$3 - $C$11^2/2) * (AA$2-Z$2) + $C$11*SQRT(AA$2-Z$2)*V2167)</f>
        <v>87.426718907044474</v>
      </c>
      <c r="AB2167" s="52">
        <f ca="1">AA2167 * EXP(($E$3 - $C$11^2/2) * (AB$2-AA$2) + $C$11*SQRT(AB$2-AA$2)*W2167)</f>
        <v>138.48016349884108</v>
      </c>
      <c r="AC2167" s="52">
        <f ca="1">AB2167 * EXP(($E$3 - $C$11^2/2) * (AC$2-AB$2) + $C$11*SQRT(AC$2-AB$2)*X2167)</f>
        <v>178.13936775322443</v>
      </c>
      <c r="AD2167" s="47"/>
      <c r="AE2167" s="3" t="s">
        <v>69</v>
      </c>
      <c r="AF2167" s="20" cm="1">
        <f t="array" aca="1" ref="AF2167" ca="1">MIN(Y2167:Y2170 / $D$11:$D$14)</f>
        <v>0.71672769631197619</v>
      </c>
      <c r="AG2167" s="20" cm="1">
        <f t="array" aca="1" ref="AG2167" ca="1">MIN(Z2167:Z2170 / $D$11:$D$14)</f>
        <v>0.3605077215721848</v>
      </c>
      <c r="AH2167" s="20" cm="1">
        <f t="array" aca="1" ref="AH2167" ca="1">MIN(AA2167:AA2170 / $D$11:$D$14)</f>
        <v>0.47185967821976199</v>
      </c>
      <c r="AI2167" s="20" cm="1">
        <f t="array" aca="1" ref="AI2167" ca="1">MIN(AB2167:AB2170 / $D$11:$D$14)</f>
        <v>0.58930606424890863</v>
      </c>
      <c r="AJ2167" s="20" cm="1">
        <f t="array" aca="1" ref="AJ2167" ca="1">MIN(AC2167:AC2170 / $D$11:$D$14)</f>
        <v>0.6091646673904243</v>
      </c>
      <c r="AK2167" s="72">
        <f t="array" aca="1" ref="AK2167" ca="1">SUMPRODUCT(AF2168:AJ2168, EXP(-$E$3*$AF$2:$AJ$2))</f>
        <v>77880.078307140488</v>
      </c>
      <c r="AL2167" s="70">
        <f ca="1">MAX(AC2168 - $D$11, 0) * EXP(-$E$2*$E$3)</f>
        <v>0</v>
      </c>
    </row>
    <row r="2168" spans="7:38" ht="14.55" customHeight="1" x14ac:dyDescent="0.3">
      <c r="G2168" s="3">
        <v>2166</v>
      </c>
      <c r="H2168" s="58">
        <v>0.46984320595259427</v>
      </c>
      <c r="I2168" s="58">
        <v>-0.58682359579508736</v>
      </c>
      <c r="J2168" s="58">
        <v>-0.67556312398163976</v>
      </c>
      <c r="K2168" s="59">
        <v>-0.55030829244718105</v>
      </c>
      <c r="L2168" s="60">
        <f t="array" ref="L2168:O2168">TRANSPOSE(MMULT(Option!$B$25:$E$28, TRANSPOSE(H2168:K2168)))</f>
        <v>0.46984320595259427</v>
      </c>
      <c r="M2168" s="60">
        <v>-0.34989542708239374</v>
      </c>
      <c r="N2168" s="60">
        <v>-0.55908309781460463</v>
      </c>
      <c r="O2168" s="60">
        <v>-0.5688414935288969</v>
      </c>
      <c r="P2168" s="56" t="str">
        <f t="shared" si="2672"/>
        <v>434/1</v>
      </c>
      <c r="R2168" s="80"/>
      <c r="S2168" s="3" t="s">
        <v>29</v>
      </c>
      <c r="T2168" s="60">
        <f ca="1"/>
        <v>-1.126864308365422</v>
      </c>
      <c r="U2168" s="60">
        <f ca="1"/>
        <v>-2.3072753697132184</v>
      </c>
      <c r="V2168" s="60">
        <f ca="1"/>
        <v>0.88056091306575712</v>
      </c>
      <c r="W2168" s="60">
        <f ca="1"/>
        <v>0.72421344303270585</v>
      </c>
      <c r="X2168" s="60">
        <f ca="1"/>
        <v>9.3809795255769823E-2</v>
      </c>
      <c r="Y2168" s="52">
        <f ca="1">$B$12 * EXP(($E$3 - $C$12^2/2) * Y$2 + $C$12*SQRT(Y$2)*T2168)</f>
        <v>71.672769631197625</v>
      </c>
      <c r="Z2168" s="52">
        <f ca="1">Y2168 * EXP(($E$3 - $C$12^2/2) * (Z$2-Y$2) + $C$12*SQRT(Z$2-Y$2)*U2168)</f>
        <v>36.050772157218482</v>
      </c>
      <c r="AA2168" s="52">
        <f ca="1">Z2168 * EXP(($E$3 - $C$12^2/2) * (AA$2-Z$2) + $C$12*SQRT(AA$2-Z$2)*V2168)</f>
        <v>47.185967821976199</v>
      </c>
      <c r="AB2168" s="52">
        <f ca="1">AA2168 * EXP(($E$3 - $C$12^2/2) * (AB$2-AA$2) + $C$12*SQRT(AB$2-AA$2)*W2168)</f>
        <v>58.930606424890861</v>
      </c>
      <c r="AC2168" s="52">
        <f ca="1">AB2168 * EXP(($E$3 - $C$12^2/2) * (AC$2-AB$2) + $C$12*SQRT(AC$2-AB$2)*X2168)</f>
        <v>60.916466739042427</v>
      </c>
      <c r="AD2168" s="47"/>
      <c r="AE2168" s="3" t="s">
        <v>47</v>
      </c>
      <c r="AF2168" s="64">
        <f t="shared" ref="AF2168" ca="1" si="2738">($B$5*AF2170 + (1 + $B$6)*AF2169)*$B$2</f>
        <v>0</v>
      </c>
      <c r="AG2168" s="64">
        <f t="shared" ref="AG2168" ca="1" si="2739">($B$5*AG2170 + (1 + $B$6)*AG2169)*$B$2</f>
        <v>0</v>
      </c>
      <c r="AH2168" s="64">
        <f t="shared" ref="AH2168" ca="1" si="2740">($B$5*AH2170 + (1 + $B$6)*AH2169)*$B$2</f>
        <v>0</v>
      </c>
      <c r="AI2168" s="64">
        <f t="shared" ref="AI2168" ca="1" si="2741">($B$5*AI2170 + (1 + $B$6)*AI2169)*$B$2</f>
        <v>0</v>
      </c>
      <c r="AJ2168" s="64" cm="1">
        <f t="array" aca="1" ref="AJ2168" ca="1">($B$5*AJ2170 + (1 + $B$6)*AJ2169 + AND(NOT(AF2169:AJ2169)))*$B$2</f>
        <v>100000</v>
      </c>
      <c r="AK2168" s="73"/>
      <c r="AL2168" s="70"/>
    </row>
    <row r="2169" spans="7:38" ht="14.55" customHeight="1" x14ac:dyDescent="0.3">
      <c r="G2169" s="3">
        <v>2167</v>
      </c>
      <c r="H2169" s="58">
        <v>-8.5029111121298198E-2</v>
      </c>
      <c r="I2169" s="58">
        <v>-1.7965392960109818</v>
      </c>
      <c r="J2169" s="58">
        <v>0.31158965500113778</v>
      </c>
      <c r="K2169" s="59">
        <v>-0.86980725588380381</v>
      </c>
      <c r="L2169" s="60">
        <f t="array" ref="L2169:O2169">TRANSPOSE(MMULT(Option!$B$25:$E$28, TRANSPOSE(H2169:K2169)))</f>
        <v>-8.5029111121298198E-2</v>
      </c>
      <c r="M2169" s="60">
        <v>-1.6805671070351194</v>
      </c>
      <c r="N2169" s="60">
        <v>-0.23078373198934821</v>
      </c>
      <c r="O2169" s="60">
        <v>-1.1884984222838113</v>
      </c>
      <c r="P2169" s="56" t="str">
        <f t="shared" si="2672"/>
        <v>434/2</v>
      </c>
      <c r="R2169" s="80"/>
      <c r="S2169" s="3" t="s">
        <v>31</v>
      </c>
      <c r="T2169" s="60">
        <f ca="1"/>
        <v>-0.29414668951413753</v>
      </c>
      <c r="U2169" s="60">
        <f ca="1"/>
        <v>-0.74716104731015842</v>
      </c>
      <c r="V2169" s="60">
        <f ca="1"/>
        <v>0.36097653140136521</v>
      </c>
      <c r="W2169" s="60">
        <f ca="1"/>
        <v>0.93120569102780615</v>
      </c>
      <c r="X2169" s="60">
        <f ca="1"/>
        <v>-0.89903272735915196</v>
      </c>
      <c r="Y2169" s="52">
        <f ca="1">$B$13 * EXP(($E$3 - $C$13^2/2) * Y$2 + $C$13*SQRT(Y$2)*T2169)</f>
        <v>92.012660262821811</v>
      </c>
      <c r="Z2169" s="52">
        <f ca="1">Y2169 * EXP(($E$3 - $C$13^2/2) * (Z$2-Y$2) + $C$13*SQRT(Z$2-Y$2)*U2169)</f>
        <v>73.904806389608041</v>
      </c>
      <c r="AA2169" s="52">
        <f ca="1">Z2169 * EXP(($E$3 - $C$13^2/2) * (AA$2-Z$2) + $C$13*SQRT(AA$2-Z$2)*V2169)</f>
        <v>82.770426056684215</v>
      </c>
      <c r="AB2169" s="52">
        <f ca="1">AA2169 * EXP(($E$3 - $C$13^2/2) * (AB$2-AA$2) + $C$13*SQRT(AB$2-AA$2)*W2169)</f>
        <v>109.99473837232885</v>
      </c>
      <c r="AC2169" s="52">
        <f ca="1">AB2169 * EXP(($E$3 - $C$13^2/2) * (AC$2-AB$2) + $C$13*SQRT(AC$2-AB$2)*X2169)</f>
        <v>84.413109338966891</v>
      </c>
      <c r="AD2169" s="47"/>
      <c r="AE2169" s="3" t="s">
        <v>46</v>
      </c>
      <c r="AF2169" s="52" t="b">
        <f t="shared" ref="AF2169" ca="1" si="2742">AF2167 &gt;= $B$4</f>
        <v>0</v>
      </c>
      <c r="AG2169" s="52" t="b">
        <f t="array" aca="1" ref="AG2169" ca="1">AND(AG2167 &gt;= $B$4, NOT(OR($AF2169:AF2169)))</f>
        <v>0</v>
      </c>
      <c r="AH2169" s="52" t="b">
        <f t="array" aca="1" ref="AH2169" ca="1">AND(AH2167 &gt;= $B$4, NOT(OR($AF2169:AG2169)))</f>
        <v>0</v>
      </c>
      <c r="AI2169" s="52" t="b">
        <f t="array" aca="1" ref="AI2169" ca="1">AND(AI2167 &gt;= $B$4, NOT(OR($AF2169:AH2169)))</f>
        <v>0</v>
      </c>
      <c r="AJ2169" s="52" t="b">
        <f t="array" aca="1" ref="AJ2169" ca="1">AND(AJ2167 &gt;= $B$4, NOT(OR($AF2169:AI2169)))</f>
        <v>0</v>
      </c>
      <c r="AK2169" s="73"/>
      <c r="AL2169" s="70"/>
    </row>
    <row r="2170" spans="7:38" ht="14.55" customHeight="1" x14ac:dyDescent="0.3">
      <c r="G2170" s="3">
        <v>2168</v>
      </c>
      <c r="H2170" s="58">
        <v>0.93407514922178891</v>
      </c>
      <c r="I2170" s="58">
        <v>-0.9309439532113527</v>
      </c>
      <c r="J2170" s="58">
        <v>1.0868354674859555</v>
      </c>
      <c r="K2170" s="59">
        <v>0.92654028211324957</v>
      </c>
      <c r="L2170" s="60">
        <f t="array" ref="L2170:O2170">TRANSPOSE(MMULT(Option!$B$25:$E$28, TRANSPOSE(H2170:K2170)))</f>
        <v>0.93407514922178891</v>
      </c>
      <c r="M2170" s="60">
        <v>-0.47959416698177476</v>
      </c>
      <c r="N2170" s="60">
        <v>1.0844302400137702</v>
      </c>
      <c r="O2170" s="60">
        <v>1.1354219660950648</v>
      </c>
      <c r="P2170" s="56" t="str">
        <f t="shared" si="2672"/>
        <v>434/3</v>
      </c>
      <c r="R2170" s="80"/>
      <c r="S2170" s="3" t="s">
        <v>30</v>
      </c>
      <c r="T2170" s="60">
        <f ca="1"/>
        <v>0.54378374336900137</v>
      </c>
      <c r="U2170" s="60">
        <f ca="1"/>
        <v>-0.76460924698011656</v>
      </c>
      <c r="V2170" s="60">
        <f ca="1"/>
        <v>0.58541622604514076</v>
      </c>
      <c r="W2170" s="60">
        <f ca="1"/>
        <v>0.66910314420669703</v>
      </c>
      <c r="X2170" s="60">
        <f ca="1"/>
        <v>-0.91278117717039176</v>
      </c>
      <c r="Y2170" s="52">
        <f ca="1">$B$14 * EXP(($E$3 - $C$14^2/2) * Y$2 + $C$14*SQRT(Y$2)*T2170)</f>
        <v>118.30964634037588</v>
      </c>
      <c r="Z2170" s="52">
        <f ca="1">Y2170 * EXP(($E$3 - $C$14^2/2) * (Z$2-Y$2) + $C$14*SQRT(Z$2-Y$2)*U2170)</f>
        <v>94.530500109212255</v>
      </c>
      <c r="AA2170" s="52">
        <f ca="1">Z2170 * EXP(($E$3 - $C$14^2/2) * (AA$2-Z$2) + $C$14*SQRT(AA$2-Z$2)*V2170)</f>
        <v>113.24429668733667</v>
      </c>
      <c r="AB2170" s="52">
        <f ca="1">AA2170 * EXP(($E$3 - $C$14^2/2) * (AB$2-AA$2) + $C$14*SQRT(AB$2-AA$2)*W2170)</f>
        <v>139.11185837022006</v>
      </c>
      <c r="AC2170" s="52">
        <f ca="1">AB2170 * EXP(($E$3 - $C$14^2/2) * (AC$2-AB$2) + $C$14*SQRT(AC$2-AB$2)*X2170)</f>
        <v>106.3189983027798</v>
      </c>
      <c r="AD2170" s="47"/>
      <c r="AE2170" s="3" t="s">
        <v>68</v>
      </c>
      <c r="AF2170" s="52" t="b">
        <f ca="1">AND(AF2167&gt;$B$3, NOT(OR($AF2169:AF2169)))</f>
        <v>0</v>
      </c>
      <c r="AG2170" s="52" t="b">
        <f ca="1">AND(AG2167&gt;$B$3, NOT(OR($AF2169:AG2169)))</f>
        <v>0</v>
      </c>
      <c r="AH2170" s="52" t="b">
        <f ca="1">AND(AH2167&gt;$B$3, NOT(OR($AF2169:AH2169)))</f>
        <v>0</v>
      </c>
      <c r="AI2170" s="52" t="b">
        <f ca="1">AND(AI2167&gt;$B$3, NOT(OR($AF2169:AI2169)))</f>
        <v>0</v>
      </c>
      <c r="AJ2170" s="52" t="b">
        <f ca="1">AND(AJ2167&gt;$B$3, NOT(OR($AF2169:AJ2169)))</f>
        <v>0</v>
      </c>
      <c r="AK2170" s="74"/>
      <c r="AL2170" s="70"/>
    </row>
    <row r="2171" spans="7:38" ht="14.55" customHeight="1" x14ac:dyDescent="0.3">
      <c r="G2171" s="3">
        <v>2169</v>
      </c>
      <c r="H2171" s="58">
        <v>-1.7056977345221696</v>
      </c>
      <c r="I2171" s="58">
        <v>-5.6072715935655618E-2</v>
      </c>
      <c r="J2171" s="58">
        <v>-0.66177672398138931</v>
      </c>
      <c r="K2171" s="59">
        <v>0.23602642031948692</v>
      </c>
      <c r="L2171" s="60">
        <f t="array" ref="L2171:O2171">TRANSPOSE(MMULT(Option!$B$25:$E$28, TRANSPOSE(H2171:K2171)))</f>
        <v>-1.7056977345221696</v>
      </c>
      <c r="M2171" s="60">
        <v>-0.7336705868482476</v>
      </c>
      <c r="N2171" s="60">
        <v>-1.2782075354225761</v>
      </c>
      <c r="O2171" s="60">
        <v>-0.62400701726198204</v>
      </c>
      <c r="P2171" s="56" t="str">
        <f t="shared" si="2672"/>
        <v>434/4</v>
      </c>
      <c r="R2171" s="80">
        <v>543</v>
      </c>
      <c r="S2171" s="3" t="s">
        <v>28</v>
      </c>
      <c r="T2171" s="60">
        <f t="array" aca="1" ref="T2171:T2174" ca="1">TRANSPOSE(OFFSET($L$3, MATCH($R2171 &amp; "/" &amp; T$2, $P$3:$P$5002, 0) - 1, 0, 1, $E$1))</f>
        <v>-0.14766914935685127</v>
      </c>
      <c r="U2171" s="60">
        <f t="array" aca="1" ref="U2171:U2174" ca="1">TRANSPOSE(OFFSET($L$3, MATCH($R2171 &amp; "/" &amp; U$2, $P$3:$P$5002, 0) - 1, 0, 1, $E$1))</f>
        <v>-1.426693960768872</v>
      </c>
      <c r="V2171" s="60">
        <f t="array" aca="1" ref="V2171:V2174" ca="1">TRANSPOSE(OFFSET($L$3, MATCH($R2171 &amp; "/" &amp; V$2, $P$3:$P$5002, 0) - 1, 0, 1, $E$1))</f>
        <v>2.3208393537603182</v>
      </c>
      <c r="W2171" s="60">
        <f t="array" aca="1" ref="W2171:W2174" ca="1">TRANSPOSE(OFFSET($L$3, MATCH($R2171 &amp; "/" &amp; W$2, $P$3:$P$5002, 0) - 1, 0, 1, $E$1))</f>
        <v>0.40687769270083157</v>
      </c>
      <c r="X2171" s="60">
        <f t="array" aca="1" ref="X2171:X2174" ca="1">TRANSPOSE(OFFSET($L$3, MATCH($R2171 &amp; "/" &amp; X$2, $P$3:$P$5002, 0) - 1, 0, 1, $E$1))</f>
        <v>1.2341428597882564</v>
      </c>
      <c r="Y2171" s="52">
        <f ca="1">$B$11 * EXP(($E$3 - $C$11^2/2) * Y$2 + $C$11*SQRT(Y$2)*T2171)</f>
        <v>96.146151110449352</v>
      </c>
      <c r="Z2171" s="52">
        <f ca="1">Y2171 * EXP(($E$3 - $C$11^2/2) * (Z$2-Y$2) + $C$11*SQRT(Z$2-Y$2)*U2171)</f>
        <v>62.982773528805559</v>
      </c>
      <c r="AA2171" s="52">
        <f ca="1">Z2171 * EXP(($E$3 - $C$11^2/2) * (AA$2-Z$2) + $C$11*SQRT(AA$2-Z$2)*V2171)</f>
        <v>126.99059887069934</v>
      </c>
      <c r="AB2171" s="52">
        <f ca="1">AA2171 * EXP(($E$3 - $C$11^2/2) * (AB$2-AA$2) + $C$11*SQRT(AB$2-AA$2)*W2171)</f>
        <v>144.19641552641247</v>
      </c>
      <c r="AC2171" s="52">
        <f ca="1">AB2171 * EXP(($E$3 - $C$11^2/2) * (AC$2-AB$2) + $C$11*SQRT(AC$2-AB$2)*X2171)</f>
        <v>209.85550549653652</v>
      </c>
      <c r="AD2171" s="47"/>
      <c r="AE2171" s="3" t="s">
        <v>69</v>
      </c>
      <c r="AF2171" s="20" cm="1">
        <f t="array" aca="1" ref="AF2171" ca="1">MIN(Y2171:Y2174 / $D$11:$D$14)</f>
        <v>0.67818737858437705</v>
      </c>
      <c r="AG2171" s="20" cm="1">
        <f t="array" aca="1" ref="AG2171" ca="1">MIN(Z2171:Z2174 / $D$11:$D$14)</f>
        <v>0.54757696046298199</v>
      </c>
      <c r="AH2171" s="20" cm="1">
        <f t="array" aca="1" ref="AH2171" ca="1">MIN(AA2171:AA2174 / $D$11:$D$14)</f>
        <v>0.73002421454932931</v>
      </c>
      <c r="AI2171" s="20" cm="1">
        <f t="array" aca="1" ref="AI2171" ca="1">MIN(AB2171:AB2174 / $D$11:$D$14)</f>
        <v>0.69065793969352895</v>
      </c>
      <c r="AJ2171" s="20" cm="1">
        <f t="array" aca="1" ref="AJ2171" ca="1">MIN(AC2171:AC2174 / $D$11:$D$14)</f>
        <v>1.0118378870923757</v>
      </c>
      <c r="AK2171" s="72">
        <f t="array" aca="1" ref="AK2171" ca="1">SUMPRODUCT(AF2172:AJ2172, EXP(-$E$3*$AF$2:$AJ$2))</f>
        <v>89562.090053211548</v>
      </c>
      <c r="AL2171" s="70">
        <f ca="1">MAX(AC2172 - $D$11, 0) * EXP(-$E$2*$E$3)</f>
        <v>137.05943757742403</v>
      </c>
    </row>
    <row r="2172" spans="7:38" ht="14.55" customHeight="1" x14ac:dyDescent="0.3">
      <c r="G2172" s="3">
        <v>2170</v>
      </c>
      <c r="H2172" s="58">
        <v>1.2296510120149464</v>
      </c>
      <c r="I2172" s="58">
        <v>-4.7239521410652213E-2</v>
      </c>
      <c r="J2172" s="58">
        <v>-1.1237288140762951</v>
      </c>
      <c r="K2172" s="59">
        <v>-0.10804008833186333</v>
      </c>
      <c r="L2172" s="60">
        <f t="array" ref="L2172:O2172">TRANSPOSE(MMULT(Option!$B$25:$E$28, TRANSPOSE(H2172:K2172)))</f>
        <v>1.2296510120149464</v>
      </c>
      <c r="M2172" s="60">
        <v>0.44856466827441843</v>
      </c>
      <c r="N2172" s="60">
        <v>-0.50749213409989258</v>
      </c>
      <c r="O2172" s="60">
        <v>0.16764078387928436</v>
      </c>
      <c r="P2172" s="56" t="str">
        <f t="shared" si="2672"/>
        <v>434/5</v>
      </c>
      <c r="R2172" s="80"/>
      <c r="S2172" s="3" t="s">
        <v>29</v>
      </c>
      <c r="T2172" s="60">
        <f ca="1"/>
        <v>-1.3111055321043539</v>
      </c>
      <c r="U2172" s="60">
        <f ca="1"/>
        <v>0.40760899036215492</v>
      </c>
      <c r="V2172" s="60">
        <f ca="1"/>
        <v>7.7450196749064837E-3</v>
      </c>
      <c r="W2172" s="60">
        <f ca="1"/>
        <v>1.736891486075445</v>
      </c>
      <c r="X2172" s="60">
        <f ca="1"/>
        <v>2.4594816396389234</v>
      </c>
      <c r="Y2172" s="52">
        <f ca="1">$B$12 * EXP(($E$3 - $C$12^2/2) * Y$2 + $C$12*SQRT(Y$2)*T2172)</f>
        <v>67.8187378584377</v>
      </c>
      <c r="Z2172" s="52">
        <f ca="1">Y2172 * EXP(($E$3 - $C$12^2/2) * (Z$2-Y$2) + $C$12*SQRT(Z$2-Y$2)*U2172)</f>
        <v>77.024320564139131</v>
      </c>
      <c r="AA2172" s="52">
        <f ca="1">Z2172 * EXP(($E$3 - $C$12^2/2) * (AA$2-Z$2) + $C$12*SQRT(AA$2-Z$2)*V2172)</f>
        <v>77.590479233170115</v>
      </c>
      <c r="AB2172" s="52">
        <f ca="1">AA2172 * EXP(($E$3 - $C$12^2/2) * (AB$2-AA$2) + $C$12*SQRT(AB$2-AA$2)*W2172)</f>
        <v>131.30359686594443</v>
      </c>
      <c r="AC2172" s="52">
        <f ca="1">AB2172 * EXP(($E$3 - $C$12^2/2) * (AC$2-AB$2) + $C$12*SQRT(AC$2-AB$2)*X2172)</f>
        <v>275.9878014463394</v>
      </c>
      <c r="AD2172" s="47"/>
      <c r="AE2172" s="3" t="s">
        <v>47</v>
      </c>
      <c r="AF2172" s="64">
        <f t="shared" ref="AF2172" ca="1" si="2743">($B$5*AF2174 + (1 + $B$6)*AF2173)*$B$2</f>
        <v>0</v>
      </c>
      <c r="AG2172" s="64">
        <f t="shared" ref="AG2172" ca="1" si="2744">($B$5*AG2174 + (1 + $B$6)*AG2173)*$B$2</f>
        <v>0</v>
      </c>
      <c r="AH2172" s="64">
        <f t="shared" ref="AH2172" ca="1" si="2745">($B$5*AH2174 + (1 + $B$6)*AH2173)*$B$2</f>
        <v>0</v>
      </c>
      <c r="AI2172" s="64">
        <f t="shared" ref="AI2172" ca="1" si="2746">($B$5*AI2174 + (1 + $B$6)*AI2173)*$B$2</f>
        <v>0</v>
      </c>
      <c r="AJ2172" s="64" cm="1">
        <f t="array" aca="1" ref="AJ2172" ca="1">($B$5*AJ2174 + (1 + $B$6)*AJ2173 + AND(NOT(AF2173:AJ2173)))*$B$2</f>
        <v>114999.99999999999</v>
      </c>
      <c r="AK2172" s="73"/>
      <c r="AL2172" s="70"/>
    </row>
    <row r="2173" spans="7:38" ht="14.55" customHeight="1" x14ac:dyDescent="0.3">
      <c r="G2173" s="3">
        <v>2171</v>
      </c>
      <c r="H2173" s="58">
        <v>1.9688555394764007</v>
      </c>
      <c r="I2173" s="58">
        <v>-1.3272701085254257</v>
      </c>
      <c r="J2173" s="58">
        <v>-1.6148330703152056</v>
      </c>
      <c r="K2173" s="59">
        <v>0.6261256449316408</v>
      </c>
      <c r="L2173" s="60">
        <f t="array" ref="L2173:O2173">TRANSPOSE(MMULT(Option!$B$25:$E$28, TRANSPOSE(H2173:K2173)))</f>
        <v>1.9688555394764007</v>
      </c>
      <c r="M2173" s="60">
        <v>-0.42892093220344285</v>
      </c>
      <c r="N2173" s="60">
        <v>-0.97834282364457947</v>
      </c>
      <c r="O2173" s="60">
        <v>0.66098014298054808</v>
      </c>
      <c r="P2173" s="56" t="str">
        <f t="shared" si="2672"/>
        <v>435/1</v>
      </c>
      <c r="R2173" s="80"/>
      <c r="S2173" s="3" t="s">
        <v>31</v>
      </c>
      <c r="T2173" s="60">
        <f ca="1"/>
        <v>-1.19889619184755</v>
      </c>
      <c r="U2173" s="60">
        <f ca="1"/>
        <v>-0.84194467520054683</v>
      </c>
      <c r="V2173" s="60">
        <f ca="1"/>
        <v>0.94191561780038557</v>
      </c>
      <c r="W2173" s="60">
        <f ca="1"/>
        <v>-0.20144341718418868</v>
      </c>
      <c r="X2173" s="60">
        <f ca="1"/>
        <v>1.2562632244759133</v>
      </c>
      <c r="Y2173" s="52">
        <f ca="1">$B$13 * EXP(($E$3 - $C$13^2/2) * Y$2 + $C$13*SQRT(Y$2)*T2173)</f>
        <v>70.140566994538361</v>
      </c>
      <c r="Z2173" s="52">
        <f ca="1">Y2173 * EXP(($E$3 - $C$13^2/2) * (Z$2-Y$2) + $C$13*SQRT(Z$2-Y$2)*U2173)</f>
        <v>54.7576960462982</v>
      </c>
      <c r="AA2173" s="52">
        <f ca="1">Z2173 * EXP(($E$3 - $C$13^2/2) * (AA$2-Z$2) + $C$13*SQRT(AA$2-Z$2)*V2173)</f>
        <v>73.002421454932929</v>
      </c>
      <c r="AB2173" s="52">
        <f ca="1">AA2173 * EXP(($E$3 - $C$13^2/2) * (AB$2-AA$2) + $C$13*SQRT(AB$2-AA$2)*W2173)</f>
        <v>69.065793969352896</v>
      </c>
      <c r="AC2173" s="52">
        <f ca="1">AB2173 * EXP(($E$3 - $C$13^2/2) * (AC$2-AB$2) + $C$13*SQRT(AC$2-AB$2)*X2173)</f>
        <v>101.18378870923758</v>
      </c>
      <c r="AD2173" s="47"/>
      <c r="AE2173" s="3" t="s">
        <v>46</v>
      </c>
      <c r="AF2173" s="52" t="b">
        <f t="shared" ref="AF2173" ca="1" si="2747">AF2171 &gt;= $B$4</f>
        <v>0</v>
      </c>
      <c r="AG2173" s="52" t="b">
        <f t="array" aca="1" ref="AG2173" ca="1">AND(AG2171 &gt;= $B$4, NOT(OR($AF2173:AF2173)))</f>
        <v>0</v>
      </c>
      <c r="AH2173" s="52" t="b">
        <f t="array" aca="1" ref="AH2173" ca="1">AND(AH2171 &gt;= $B$4, NOT(OR($AF2173:AG2173)))</f>
        <v>0</v>
      </c>
      <c r="AI2173" s="52" t="b">
        <f t="array" aca="1" ref="AI2173" ca="1">AND(AI2171 &gt;= $B$4, NOT(OR($AF2173:AH2173)))</f>
        <v>0</v>
      </c>
      <c r="AJ2173" s="52" t="b">
        <f t="array" aca="1" ref="AJ2173" ca="1">AND(AJ2171 &gt;= $B$4, NOT(OR($AF2173:AI2173)))</f>
        <v>0</v>
      </c>
      <c r="AK2173" s="73"/>
      <c r="AL2173" s="70"/>
    </row>
    <row r="2174" spans="7:38" ht="14.55" customHeight="1" x14ac:dyDescent="0.3">
      <c r="G2174" s="3">
        <v>2172</v>
      </c>
      <c r="H2174" s="58">
        <v>-0.15809056045314923</v>
      </c>
      <c r="I2174" s="58">
        <v>0.61204782552204651</v>
      </c>
      <c r="J2174" s="58">
        <v>0.29140300749715742</v>
      </c>
      <c r="K2174" s="59">
        <v>0.61142932205275746</v>
      </c>
      <c r="L2174" s="60">
        <f t="array" ref="L2174:O2174">TRANSPOSE(MMULT(Option!$B$25:$E$28, TRANSPOSE(H2174:K2174)))</f>
        <v>-0.15809056045314923</v>
      </c>
      <c r="M2174" s="60">
        <v>0.49771487369632089</v>
      </c>
      <c r="N2174" s="60">
        <v>0.35297771271598571</v>
      </c>
      <c r="O2174" s="60">
        <v>0.67750835113647134</v>
      </c>
      <c r="P2174" s="56" t="str">
        <f t="shared" si="2672"/>
        <v>435/2</v>
      </c>
      <c r="R2174" s="80"/>
      <c r="S2174" s="3" t="s">
        <v>30</v>
      </c>
      <c r="T2174" s="60">
        <f ca="1"/>
        <v>5.5953461115975434E-2</v>
      </c>
      <c r="U2174" s="60">
        <f ca="1"/>
        <v>-0.77449445734500089</v>
      </c>
      <c r="V2174" s="60">
        <f ca="1"/>
        <v>0.57606189275805775</v>
      </c>
      <c r="W2174" s="60">
        <f ca="1"/>
        <v>0.8398772998020424</v>
      </c>
      <c r="X2174" s="60">
        <f ca="1"/>
        <v>4.2257746934275753E-2</v>
      </c>
      <c r="Y2174" s="52">
        <f ca="1">$B$14 * EXP(($E$3 - $C$14^2/2) * Y$2 + $C$14*SQRT(Y$2)*T2174)</f>
        <v>102.20250868853491</v>
      </c>
      <c r="Z2174" s="52">
        <f ca="1">Y2174 * EXP(($E$3 - $C$14^2/2) * (Z$2-Y$2) + $C$14*SQRT(Z$2-Y$2)*U2174)</f>
        <v>81.41893699104665</v>
      </c>
      <c r="AA2174" s="52">
        <f ca="1">Z2174 * EXP(($E$3 - $C$14^2/2) * (AA$2-Z$2) + $C$14*SQRT(AA$2-Z$2)*V2174)</f>
        <v>97.263759168840565</v>
      </c>
      <c r="AB2174" s="52">
        <f ca="1">AA2174 * EXP(($E$3 - $C$14^2/2) * (AB$2-AA$2) + $C$14*SQRT(AB$2-AA$2)*W2174)</f>
        <v>125.76180041901918</v>
      </c>
      <c r="AC2174" s="52">
        <f ca="1">AB2174 * EXP(($E$3 - $C$14^2/2) * (AC$2-AB$2) + $C$14*SQRT(AC$2-AB$2)*X2174)</f>
        <v>128.00469833237989</v>
      </c>
      <c r="AD2174" s="47"/>
      <c r="AE2174" s="3" t="s">
        <v>68</v>
      </c>
      <c r="AF2174" s="52" t="b">
        <f ca="1">AND(AF2171&gt;$B$3, NOT(OR($AF2173:AF2173)))</f>
        <v>0</v>
      </c>
      <c r="AG2174" s="52" t="b">
        <f ca="1">AND(AG2171&gt;$B$3, NOT(OR($AF2173:AG2173)))</f>
        <v>0</v>
      </c>
      <c r="AH2174" s="52" t="b">
        <f ca="1">AND(AH2171&gt;$B$3, NOT(OR($AF2173:AH2173)))</f>
        <v>0</v>
      </c>
      <c r="AI2174" s="52" t="b">
        <f ca="1">AND(AI2171&gt;$B$3, NOT(OR($AF2173:AI2173)))</f>
        <v>0</v>
      </c>
      <c r="AJ2174" s="52" t="b">
        <f ca="1">AND(AJ2171&gt;$B$3, NOT(OR($AF2173:AJ2173)))</f>
        <v>1</v>
      </c>
      <c r="AK2174" s="74"/>
      <c r="AL2174" s="70"/>
    </row>
    <row r="2175" spans="7:38" ht="14.55" customHeight="1" x14ac:dyDescent="0.3">
      <c r="G2175" s="3">
        <v>2173</v>
      </c>
      <c r="H2175" s="58">
        <v>0.63244583971892709</v>
      </c>
      <c r="I2175" s="58">
        <v>-0.56979239970200446</v>
      </c>
      <c r="J2175" s="58">
        <v>0.58036814226184619</v>
      </c>
      <c r="K2175" s="59">
        <v>1.2871240094717999</v>
      </c>
      <c r="L2175" s="60">
        <f t="array" ref="L2175:O2175">TRANSPOSE(MMULT(Option!$B$25:$E$28, TRANSPOSE(H2175:K2175)))</f>
        <v>0.63244583971892709</v>
      </c>
      <c r="M2175" s="60">
        <v>-0.2692450245214229</v>
      </c>
      <c r="N2175" s="60">
        <v>0.61351484261830747</v>
      </c>
      <c r="O2175" s="60">
        <v>1.3192750745756858</v>
      </c>
      <c r="P2175" s="56" t="str">
        <f t="shared" si="2672"/>
        <v>435/3</v>
      </c>
      <c r="R2175" s="80">
        <v>544</v>
      </c>
      <c r="S2175" s="3" t="s">
        <v>28</v>
      </c>
      <c r="T2175" s="60">
        <f t="array" aca="1" ref="T2175:T2178" ca="1">TRANSPOSE(OFFSET($L$3, MATCH($R2175 &amp; "/" &amp; T$2, $P$3:$P$5002, 0) - 1, 0, 1, $E$1))</f>
        <v>2.197552240366861</v>
      </c>
      <c r="U2175" s="60">
        <f t="array" aca="1" ref="U2175:U2178" ca="1">TRANSPOSE(OFFSET($L$3, MATCH($R2175 &amp; "/" &amp; U$2, $P$3:$P$5002, 0) - 1, 0, 1, $E$1))</f>
        <v>-0.34827668567146564</v>
      </c>
      <c r="V2175" s="60">
        <f t="array" aca="1" ref="V2175:V2178" ca="1">TRANSPOSE(OFFSET($L$3, MATCH($R2175 &amp; "/" &amp; V$2, $P$3:$P$5002, 0) - 1, 0, 1, $E$1))</f>
        <v>2.1957048924711686</v>
      </c>
      <c r="W2175" s="60">
        <f t="array" aca="1" ref="W2175:W2178" ca="1">TRANSPOSE(OFFSET($L$3, MATCH($R2175 &amp; "/" &amp; W$2, $P$3:$P$5002, 0) - 1, 0, 1, $E$1))</f>
        <v>0.57381193502624506</v>
      </c>
      <c r="X2175" s="60">
        <f t="array" aca="1" ref="X2175:X2178" ca="1">TRANSPOSE(OFFSET($L$3, MATCH($R2175 &amp; "/" &amp; X$2, $P$3:$P$5002, 0) - 1, 0, 1, $E$1))</f>
        <v>-0.36738390544127703</v>
      </c>
      <c r="Y2175" s="52">
        <f ca="1">$B$11 * EXP(($E$3 - $C$11^2/2) * Y$2 + $C$11*SQRT(Y$2)*T2175)</f>
        <v>194.30631518580356</v>
      </c>
      <c r="Z2175" s="52">
        <f ca="1">Y2175 * EXP(($E$3 - $C$11^2/2) * (Z$2-Y$2) + $C$11*SQRT(Z$2-Y$2)*U2175)</f>
        <v>175.90654371661194</v>
      </c>
      <c r="AA2175" s="52">
        <f ca="1">Z2175 * EXP(($E$3 - $C$11^2/2) * (AA$2-Z$2) + $C$11*SQRT(AA$2-Z$2)*V2175)</f>
        <v>341.60815006642002</v>
      </c>
      <c r="AB2175" s="52">
        <f ca="1">AA2175 * EXP(($E$3 - $C$11^2/2) * (AB$2-AA$2) + $C$11*SQRT(AB$2-AA$2)*W2175)</f>
        <v>407.81265933026282</v>
      </c>
      <c r="AC2175" s="52">
        <f ca="1">AB2175 * EXP(($E$3 - $C$11^2/2) * (AC$2-AB$2) + $C$11*SQRT(AC$2-AB$2)*X2175)</f>
        <v>367.08474309435286</v>
      </c>
      <c r="AD2175" s="47"/>
      <c r="AE2175" s="3" t="s">
        <v>69</v>
      </c>
      <c r="AF2175" s="20" cm="1">
        <f t="array" aca="1" ref="AF2175" ca="1">MIN(Y2175:Y2178 / $D$11:$D$14)</f>
        <v>1.4696342450853468</v>
      </c>
      <c r="AG2175" s="20" cm="1">
        <f t="array" aca="1" ref="AG2175" ca="1">MIN(Z2175:Z2178 / $D$11:$D$14)</f>
        <v>1.342546490060031</v>
      </c>
      <c r="AH2175" s="20" cm="1">
        <f t="array" aca="1" ref="AH2175" ca="1">MIN(AA2175:AA2178 / $D$11:$D$14)</f>
        <v>1.2040580533551286</v>
      </c>
      <c r="AI2175" s="20" cm="1">
        <f t="array" aca="1" ref="AI2175" ca="1">MIN(AB2175:AB2178 / $D$11:$D$14)</f>
        <v>0.64582000258861638</v>
      </c>
      <c r="AJ2175" s="20" cm="1">
        <f t="array" aca="1" ref="AJ2175" ca="1">MIN(AC2175:AC2178 / $D$11:$D$14)</f>
        <v>0.81226177758737794</v>
      </c>
      <c r="AK2175" s="72">
        <f t="array" aca="1" ref="AK2175" ca="1">SUMPRODUCT(AF2176:AJ2176, EXP(-$E$3*$AF$2:$AJ$2))</f>
        <v>99879.089572574972</v>
      </c>
      <c r="AL2175" s="70">
        <f ca="1">MAX(AC2176 - $D$11, 0) * EXP(-$E$2*$E$3)</f>
        <v>29.636378759706808</v>
      </c>
    </row>
    <row r="2176" spans="7:38" ht="14.55" customHeight="1" x14ac:dyDescent="0.3">
      <c r="G2176" s="3">
        <v>2174</v>
      </c>
      <c r="H2176" s="58">
        <v>1.5416738948654301</v>
      </c>
      <c r="I2176" s="58">
        <v>0.3695952026302719</v>
      </c>
      <c r="J2176" s="58">
        <v>-1.0460927437299614</v>
      </c>
      <c r="K2176" s="59">
        <v>-5.0462355286543616E-2</v>
      </c>
      <c r="L2176" s="60">
        <f t="array" ref="L2176:O2176">TRANSPOSE(MMULT(Option!$B$25:$E$28, TRANSPOSE(H2176:K2176)))</f>
        <v>1.5416738948654301</v>
      </c>
      <c r="M2176" s="60">
        <v>0.95540915645532465</v>
      </c>
      <c r="N2176" s="60">
        <v>-0.205341486047942</v>
      </c>
      <c r="O2176" s="60">
        <v>0.46606252405243281</v>
      </c>
      <c r="P2176" s="56" t="str">
        <f t="shared" si="2672"/>
        <v>435/4</v>
      </c>
      <c r="R2176" s="80"/>
      <c r="S2176" s="3" t="s">
        <v>29</v>
      </c>
      <c r="T2176" s="60">
        <f ca="1"/>
        <v>1.2667118565482567</v>
      </c>
      <c r="U2176" s="60">
        <f ca="1"/>
        <v>0.54340429007476465</v>
      </c>
      <c r="V2176" s="60">
        <f ca="1"/>
        <v>0.8252582407456015</v>
      </c>
      <c r="W2176" s="60">
        <f ca="1"/>
        <v>-1.8273231181146068</v>
      </c>
      <c r="X2176" s="60">
        <f ca="1"/>
        <v>0.18352786026808418</v>
      </c>
      <c r="Y2176" s="52">
        <f ca="1">$B$12 * EXP(($E$3 - $C$12^2/2) * Y$2 + $C$12*SQRT(Y$2)*T2176)</f>
        <v>146.96342450853467</v>
      </c>
      <c r="Z2176" s="52">
        <f ca="1">Y2176 * EXP(($E$3 - $C$12^2/2) * (Z$2-Y$2) + $C$12*SQRT(Z$2-Y$2)*U2176)</f>
        <v>173.85211603182563</v>
      </c>
      <c r="AA2176" s="52">
        <f ca="1">Z2176 * EXP(($E$3 - $C$12^2/2) * (AA$2-Z$2) + $C$12*SQRT(AA$2-Z$2)*V2176)</f>
        <v>223.80664837335584</v>
      </c>
      <c r="AB2176" s="52">
        <f ca="1">AA2176 * EXP(($E$3 - $C$12^2/2) * (AB$2-AA$2) + $C$12*SQRT(AB$2-AA$2)*W2176)</f>
        <v>130.00664528997271</v>
      </c>
      <c r="AC2176" s="52">
        <f ca="1">AB2176 * EXP(($E$3 - $C$12^2/2) * (AC$2-AB$2) + $C$12*SQRT(AC$2-AB$2)*X2176)</f>
        <v>138.05386358604827</v>
      </c>
      <c r="AD2176" s="47"/>
      <c r="AE2176" s="3" t="s">
        <v>47</v>
      </c>
      <c r="AF2176" s="64">
        <f t="shared" ref="AF2176" ca="1" si="2748">($B$5*AF2178 + (1 + $B$6)*AF2177)*$B$2</f>
        <v>105000</v>
      </c>
      <c r="AG2176" s="64">
        <f t="shared" ref="AG2176" ca="1" si="2749">($B$5*AG2178 + (1 + $B$6)*AG2177)*$B$2</f>
        <v>0</v>
      </c>
      <c r="AH2176" s="64">
        <f t="shared" ref="AH2176" ca="1" si="2750">($B$5*AH2178 + (1 + $B$6)*AH2177)*$B$2</f>
        <v>0</v>
      </c>
      <c r="AI2176" s="64">
        <f t="shared" ref="AI2176" ca="1" si="2751">($B$5*AI2178 + (1 + $B$6)*AI2177)*$B$2</f>
        <v>0</v>
      </c>
      <c r="AJ2176" s="64" cm="1">
        <f t="array" aca="1" ref="AJ2176" ca="1">($B$5*AJ2178 + (1 + $B$6)*AJ2177 + AND(NOT(AF2177:AJ2177)))*$B$2</f>
        <v>0</v>
      </c>
      <c r="AK2176" s="73"/>
      <c r="AL2176" s="70"/>
    </row>
    <row r="2177" spans="7:38" ht="14.55" customHeight="1" x14ac:dyDescent="0.3">
      <c r="G2177" s="3">
        <v>2175</v>
      </c>
      <c r="H2177" s="58">
        <v>-1.0741213322445375</v>
      </c>
      <c r="I2177" s="58">
        <v>0.68845060345471087</v>
      </c>
      <c r="J2177" s="58">
        <v>-0.28199024438314002</v>
      </c>
      <c r="K2177" s="59">
        <v>-0.71881252068072787</v>
      </c>
      <c r="L2177" s="60">
        <f t="array" ref="L2177:O2177">TRANSPOSE(MMULT(Option!$B$25:$E$28, TRANSPOSE(H2177:K2177)))</f>
        <v>-1.0741213322445375</v>
      </c>
      <c r="M2177" s="60">
        <v>0.2013268676160328</v>
      </c>
      <c r="N2177" s="60">
        <v>-0.49704471709456854</v>
      </c>
      <c r="O2177" s="60">
        <v>-0.91996297428960427</v>
      </c>
      <c r="P2177" s="56" t="str">
        <f t="shared" si="2672"/>
        <v>435/5</v>
      </c>
      <c r="R2177" s="80"/>
      <c r="S2177" s="3" t="s">
        <v>31</v>
      </c>
      <c r="T2177" s="60">
        <f ca="1"/>
        <v>2.194381043440417</v>
      </c>
      <c r="U2177" s="60">
        <f ca="1"/>
        <v>-0.56470267468243729</v>
      </c>
      <c r="V2177" s="60">
        <f ca="1"/>
        <v>-1.0606864927693476</v>
      </c>
      <c r="W2177" s="60">
        <f ca="1"/>
        <v>-2.0931067019515863</v>
      </c>
      <c r="X2177" s="60">
        <f ca="1"/>
        <v>0.74767281068172431</v>
      </c>
      <c r="Y2177" s="52">
        <f ca="1">$B$13 * EXP(($E$3 - $C$13^2/2) * Y$2 + $C$13*SQRT(Y$2)*T2177)</f>
        <v>194.12154801285126</v>
      </c>
      <c r="Z2177" s="52">
        <f ca="1">Y2177 * EXP(($E$3 - $C$13^2/2) * (Z$2-Y$2) + $C$13*SQRT(Z$2-Y$2)*U2177)</f>
        <v>164.69144561059423</v>
      </c>
      <c r="AA2177" s="52">
        <f ca="1">Z2177 * EXP(($E$3 - $C$13^2/2) * (AA$2-Z$2) + $C$13*SQRT(AA$2-Z$2)*V2177)</f>
        <v>120.40580533551287</v>
      </c>
      <c r="AB2177" s="52">
        <f ca="1">AA2177 * EXP(($E$3 - $C$13^2/2) * (AB$2-AA$2) + $C$13*SQRT(AB$2-AA$2)*W2177)</f>
        <v>64.58200025886164</v>
      </c>
      <c r="AC2177" s="52">
        <f ca="1">AB2177 * EXP(($E$3 - $C$13^2/2) * (AC$2-AB$2) + $C$13*SQRT(AC$2-AB$2)*X2177)</f>
        <v>81.226177758737791</v>
      </c>
      <c r="AD2177" s="47"/>
      <c r="AE2177" s="3" t="s">
        <v>46</v>
      </c>
      <c r="AF2177" s="52" t="b">
        <f t="shared" ref="AF2177" ca="1" si="2752">AF2175 &gt;= $B$4</f>
        <v>1</v>
      </c>
      <c r="AG2177" s="52" t="b">
        <f t="array" aca="1" ref="AG2177" ca="1">AND(AG2175 &gt;= $B$4, NOT(OR($AF2177:AF2177)))</f>
        <v>0</v>
      </c>
      <c r="AH2177" s="52" t="b">
        <f t="array" aca="1" ref="AH2177" ca="1">AND(AH2175 &gt;= $B$4, NOT(OR($AF2177:AG2177)))</f>
        <v>0</v>
      </c>
      <c r="AI2177" s="52" t="b">
        <f t="array" aca="1" ref="AI2177" ca="1">AND(AI2175 &gt;= $B$4, NOT(OR($AF2177:AH2177)))</f>
        <v>0</v>
      </c>
      <c r="AJ2177" s="52" t="b">
        <f t="array" aca="1" ref="AJ2177" ca="1">AND(AJ2175 &gt;= $B$4, NOT(OR($AF2177:AI2177)))</f>
        <v>0</v>
      </c>
      <c r="AK2177" s="73"/>
      <c r="AL2177" s="70"/>
    </row>
    <row r="2178" spans="7:38" ht="14.55" customHeight="1" x14ac:dyDescent="0.3">
      <c r="G2178" s="3">
        <v>2176</v>
      </c>
      <c r="H2178" s="58">
        <v>-1.0565804230161451</v>
      </c>
      <c r="I2178" s="58">
        <v>-0.62761969367751402</v>
      </c>
      <c r="J2178" s="58">
        <v>1.4310772695203704</v>
      </c>
      <c r="K2178" s="59">
        <v>0.13825742157407081</v>
      </c>
      <c r="L2178" s="60">
        <f t="array" ref="L2178:O2178">TRANSPOSE(MMULT(Option!$B$25:$E$28, TRANSPOSE(H2178:K2178)))</f>
        <v>-1.0565804230161451</v>
      </c>
      <c r="M2178" s="60">
        <v>-0.99785511999089915</v>
      </c>
      <c r="N2178" s="60">
        <v>0.66994798683162715</v>
      </c>
      <c r="O2178" s="60">
        <v>-0.18926731898261542</v>
      </c>
      <c r="P2178" s="56" t="str">
        <f t="shared" si="2672"/>
        <v>436/1</v>
      </c>
      <c r="R2178" s="80"/>
      <c r="S2178" s="3" t="s">
        <v>30</v>
      </c>
      <c r="T2178" s="60">
        <f ca="1"/>
        <v>1.4349626085208451</v>
      </c>
      <c r="U2178" s="60">
        <f ca="1"/>
        <v>-0.48640202095840823</v>
      </c>
      <c r="V2178" s="60">
        <f ca="1"/>
        <v>1.1865012026963284</v>
      </c>
      <c r="W2178" s="60">
        <f ca="1"/>
        <v>-2.185875013655866</v>
      </c>
      <c r="X2178" s="60">
        <f ca="1"/>
        <v>0.64214537043199305</v>
      </c>
      <c r="Y2178" s="52">
        <f ca="1">$B$14 * EXP(($E$3 - $C$14^2/2) * Y$2 + $C$14*SQRT(Y$2)*T2178)</f>
        <v>154.57183945269986</v>
      </c>
      <c r="Z2178" s="52">
        <f ca="1">Y2178 * EXP(($E$3 - $C$14^2/2) * (Z$2-Y$2) + $C$14*SQRT(Z$2-Y$2)*U2178)</f>
        <v>134.25464900600309</v>
      </c>
      <c r="AA2178" s="52">
        <f ca="1">Z2178 * EXP(($E$3 - $C$14^2/2) * (AA$2-Z$2) + $C$14*SQRT(AA$2-Z$2)*V2178)</f>
        <v>192.61410340129194</v>
      </c>
      <c r="AB2178" s="52">
        <f ca="1">AA2178 * EXP(($E$3 - $C$14^2/2) * (AB$2-AA$2) + $C$14*SQRT(AB$2-AA$2)*W2178)</f>
        <v>100.4767360857192</v>
      </c>
      <c r="AC2178" s="52">
        <f ca="1">AB2178 * EXP(($E$3 - $C$14^2/2) * (AC$2-AB$2) + $C$14*SQRT(AC$2-AB$2)*X2178)</f>
        <v>122.43372095066248</v>
      </c>
      <c r="AD2178" s="47"/>
      <c r="AE2178" s="3" t="s">
        <v>68</v>
      </c>
      <c r="AF2178" s="52" t="b">
        <f ca="1">AND(AF2175&gt;$B$3, NOT(OR($AF2177:AF2177)))</f>
        <v>0</v>
      </c>
      <c r="AG2178" s="52" t="b">
        <f ca="1">AND(AG2175&gt;$B$3, NOT(OR($AF2177:AG2177)))</f>
        <v>0</v>
      </c>
      <c r="AH2178" s="52" t="b">
        <f ca="1">AND(AH2175&gt;$B$3, NOT(OR($AF2177:AH2177)))</f>
        <v>0</v>
      </c>
      <c r="AI2178" s="52" t="b">
        <f ca="1">AND(AI2175&gt;$B$3, NOT(OR($AF2177:AI2177)))</f>
        <v>0</v>
      </c>
      <c r="AJ2178" s="52" t="b">
        <f ca="1">AND(AJ2175&gt;$B$3, NOT(OR($AF2177:AJ2177)))</f>
        <v>0</v>
      </c>
      <c r="AK2178" s="74"/>
      <c r="AL2178" s="70"/>
    </row>
    <row r="2179" spans="7:38" ht="14.55" customHeight="1" x14ac:dyDescent="0.3">
      <c r="G2179" s="3">
        <v>2177</v>
      </c>
      <c r="H2179" s="58">
        <v>3.153628946859198E-2</v>
      </c>
      <c r="I2179" s="58">
        <v>0.53731896832537296</v>
      </c>
      <c r="J2179" s="58">
        <v>0.7646120922421914</v>
      </c>
      <c r="K2179" s="59">
        <v>0.54839777508833254</v>
      </c>
      <c r="L2179" s="60">
        <f t="array" ref="L2179:O2179">TRANSPOSE(MMULT(Option!$B$25:$E$28, TRANSPOSE(H2179:K2179)))</f>
        <v>3.153628946859198E-2</v>
      </c>
      <c r="M2179" s="60">
        <v>0.50507548472475694</v>
      </c>
      <c r="N2179" s="60">
        <v>0.82488414670636501</v>
      </c>
      <c r="O2179" s="60">
        <v>0.77217444686430003</v>
      </c>
      <c r="P2179" s="56" t="str">
        <f t="shared" si="2672"/>
        <v>436/2</v>
      </c>
      <c r="R2179" s="80">
        <v>545</v>
      </c>
      <c r="S2179" s="3" t="s">
        <v>28</v>
      </c>
      <c r="T2179" s="60">
        <f t="array" aca="1" ref="T2179:T2182" ca="1">TRANSPOSE(OFFSET($L$3, MATCH($R2179 &amp; "/" &amp; T$2, $P$3:$P$5002, 0) - 1, 0, 1, $E$1))</f>
        <v>0.33958632536854905</v>
      </c>
      <c r="U2179" s="60">
        <f t="array" aca="1" ref="U2179:U2182" ca="1">TRANSPOSE(OFFSET($L$3, MATCH($R2179 &amp; "/" &amp; U$2, $P$3:$P$5002, 0) - 1, 0, 1, $E$1))</f>
        <v>0.677441710265553</v>
      </c>
      <c r="V2179" s="60">
        <f t="array" aca="1" ref="V2179:V2182" ca="1">TRANSPOSE(OFFSET($L$3, MATCH($R2179 &amp; "/" &amp; V$2, $P$3:$P$5002, 0) - 1, 0, 1, $E$1))</f>
        <v>-6.5537772870412431E-2</v>
      </c>
      <c r="W2179" s="60">
        <f t="array" aca="1" ref="W2179:W2182" ca="1">TRANSPOSE(OFFSET($L$3, MATCH($R2179 &amp; "/" &amp; W$2, $P$3:$P$5002, 0) - 1, 0, 1, $E$1))</f>
        <v>0.23133368426273582</v>
      </c>
      <c r="X2179" s="60">
        <f t="array" aca="1" ref="X2179:X2182" ca="1">TRANSPOSE(OFFSET($L$3, MATCH($R2179 &amp; "/" &amp; X$2, $P$3:$P$5002, 0) - 1, 0, 1, $E$1))</f>
        <v>-1.896626299026843</v>
      </c>
      <c r="Y2179" s="52">
        <f ca="1">$B$11 * EXP(($E$3 - $C$11^2/2) * Y$2 + $C$11*SQRT(Y$2)*T2179)</f>
        <v>111.27961452490804</v>
      </c>
      <c r="Z2179" s="52">
        <f ca="1">Y2179 * EXP(($E$3 - $C$11^2/2) * (Z$2-Y$2) + $C$11*SQRT(Z$2-Y$2)*U2179)</f>
        <v>137.04078697672284</v>
      </c>
      <c r="AA2179" s="52">
        <f ca="1">Z2179 * EXP(($E$3 - $C$11^2/2) * (AA$2-Z$2) + $C$11*SQRT(AA$2-Z$2)*V2179)</f>
        <v>135.04624357957982</v>
      </c>
      <c r="AB2179" s="52">
        <f ca="1">AA2179 * EXP(($E$3 - $C$11^2/2) * (AB$2-AA$2) + $C$11*SQRT(AB$2-AA$2)*W2179)</f>
        <v>145.47690857953401</v>
      </c>
      <c r="AC2179" s="52">
        <f ca="1">AB2179 * EXP(($E$3 - $C$11^2/2) * (AC$2-AB$2) + $C$11*SQRT(AC$2-AB$2)*X2179)</f>
        <v>82.767004069143525</v>
      </c>
      <c r="AD2179" s="47"/>
      <c r="AE2179" s="3" t="s">
        <v>69</v>
      </c>
      <c r="AF2179" s="20" cm="1">
        <f t="array" aca="1" ref="AF2179" ca="1">MIN(Y2179:Y2182 / $D$11:$D$14)</f>
        <v>1.037024972775386</v>
      </c>
      <c r="AG2179" s="20" cm="1">
        <f t="array" aca="1" ref="AG2179" ca="1">MIN(Z2179:Z2182 / $D$11:$D$14)</f>
        <v>1.1197582014198881</v>
      </c>
      <c r="AH2179" s="20" cm="1">
        <f t="array" aca="1" ref="AH2179" ca="1">MIN(AA2179:AA2182 / $D$11:$D$14)</f>
        <v>0.7599213379424623</v>
      </c>
      <c r="AI2179" s="20" cm="1">
        <f t="array" aca="1" ref="AI2179" ca="1">MIN(AB2179:AB2182 / $D$11:$D$14)</f>
        <v>0.8646352902660136</v>
      </c>
      <c r="AJ2179" s="20" cm="1">
        <f t="array" aca="1" ref="AJ2179" ca="1">MIN(AC2179:AC2182 / $D$11:$D$14)</f>
        <v>0.6745499287557728</v>
      </c>
      <c r="AK2179" s="72">
        <f t="array" aca="1" ref="AK2179" ca="1">SUMPRODUCT(AF2180:AJ2180, EXP(-$E$3*$AF$2:$AJ$2))</f>
        <v>118002.04224136032</v>
      </c>
      <c r="AL2179" s="70">
        <f ca="1">MAX(AC2180 - $D$11, 0) * EXP(-$E$2*$E$3)</f>
        <v>64.820979403518947</v>
      </c>
    </row>
    <row r="2180" spans="7:38" ht="14.55" customHeight="1" x14ac:dyDescent="0.3">
      <c r="G2180" s="3">
        <v>2178</v>
      </c>
      <c r="H2180" s="58">
        <v>1.2560118931269304</v>
      </c>
      <c r="I2180" s="58">
        <v>2.1849931257987851</v>
      </c>
      <c r="J2180" s="58">
        <v>0.64660428567989292</v>
      </c>
      <c r="K2180" s="59">
        <v>3.0438913315410616E-2</v>
      </c>
      <c r="L2180" s="60">
        <f t="array" ref="L2180:O2180">TRANSPOSE(MMULT(Option!$B$25:$E$28, TRANSPOSE(H2180:K2180)))</f>
        <v>1.2560118931269304</v>
      </c>
      <c r="M2180" s="60">
        <v>2.5049840356369923</v>
      </c>
      <c r="N2180" s="60">
        <v>1.6424893179685782</v>
      </c>
      <c r="O2180" s="60">
        <v>1.2268408273391074</v>
      </c>
      <c r="P2180" s="56" t="str">
        <f t="shared" ref="P2180:P2243" si="2753">(QUOTIENT(G2180 - 1, $E$2) + 1) &amp; "/" &amp; MOD(G2180 -1, $E$2) + 1</f>
        <v>436/3</v>
      </c>
      <c r="R2180" s="80"/>
      <c r="S2180" s="3" t="s">
        <v>29</v>
      </c>
      <c r="T2180" s="60">
        <f ca="1"/>
        <v>0.10452003569347601</v>
      </c>
      <c r="U2180" s="60">
        <f ca="1"/>
        <v>0.23918919900543656</v>
      </c>
      <c r="V2180" s="60">
        <f ca="1"/>
        <v>-0.45601223408370312</v>
      </c>
      <c r="W2180" s="60">
        <f ca="1"/>
        <v>1.6469447752708843</v>
      </c>
      <c r="X2180" s="60">
        <f ca="1"/>
        <v>0.40063072609786066</v>
      </c>
      <c r="Y2180" s="52">
        <f ca="1">$B$12 * EXP(($E$3 - $C$12^2/2) * Y$2 + $C$12*SQRT(Y$2)*T2180)</f>
        <v>103.7024972775386</v>
      </c>
      <c r="Z2180" s="52">
        <f ca="1">Y2180 * EXP(($E$3 - $C$12^2/2) * (Z$2-Y$2) + $C$12*SQRT(Z$2-Y$2)*U2180)</f>
        <v>111.97582014198882</v>
      </c>
      <c r="AA2180" s="52">
        <f ca="1">Z2180 * EXP(($E$3 - $C$12^2/2) * (AA$2-Z$2) + $C$12*SQRT(AA$2-Z$2)*V2180)</f>
        <v>98.148269184196693</v>
      </c>
      <c r="AB2180" s="52">
        <f ca="1">AA2180 * EXP(($E$3 - $C$12^2/2) * (AB$2-AA$2) + $C$12*SQRT(AB$2-AA$2)*W2180)</f>
        <v>161.6708888868028</v>
      </c>
      <c r="AC2180" s="52">
        <f ca="1">AB2180 * EXP(($E$3 - $C$12^2/2) * (AC$2-AB$2) + $C$12*SQRT(AC$2-AB$2)*X2180)</f>
        <v>183.23178508871092</v>
      </c>
      <c r="AD2180" s="47"/>
      <c r="AE2180" s="3" t="s">
        <v>47</v>
      </c>
      <c r="AF2180" s="64">
        <f t="shared" ref="AF2180" ca="1" si="2754">($B$5*AF2182 + (1 + $B$6)*AF2181)*$B$2</f>
        <v>15000</v>
      </c>
      <c r="AG2180" s="64">
        <f t="shared" ref="AG2180" ca="1" si="2755">($B$5*AG2182 + (1 + $B$6)*AG2181)*$B$2</f>
        <v>15000</v>
      </c>
      <c r="AH2180" s="64">
        <f t="shared" ref="AH2180" ca="1" si="2756">($B$5*AH2182 + (1 + $B$6)*AH2181)*$B$2</f>
        <v>0</v>
      </c>
      <c r="AI2180" s="64">
        <f t="shared" ref="AI2180" ca="1" si="2757">($B$5*AI2182 + (1 + $B$6)*AI2181)*$B$2</f>
        <v>15000</v>
      </c>
      <c r="AJ2180" s="64" cm="1">
        <f t="array" aca="1" ref="AJ2180" ca="1">($B$5*AJ2182 + (1 + $B$6)*AJ2181 + AND(NOT(AF2181:AJ2181)))*$B$2</f>
        <v>100000</v>
      </c>
      <c r="AK2180" s="73"/>
      <c r="AL2180" s="70"/>
    </row>
    <row r="2181" spans="7:38" ht="14.55" customHeight="1" x14ac:dyDescent="0.3">
      <c r="G2181" s="3">
        <v>2179</v>
      </c>
      <c r="H2181" s="58">
        <v>0.20719770013821265</v>
      </c>
      <c r="I2181" s="58">
        <v>-0.80485795598444221</v>
      </c>
      <c r="J2181" s="58">
        <v>0.44499093417146768</v>
      </c>
      <c r="K2181" s="59">
        <v>-0.71782404282904599</v>
      </c>
      <c r="L2181" s="60">
        <f t="array" ref="L2181:O2181">TRANSPOSE(MMULT(Option!$B$25:$E$28, TRANSPOSE(H2181:K2181)))</f>
        <v>0.20719770013821265</v>
      </c>
      <c r="M2181" s="60">
        <v>-0.65478542134194329</v>
      </c>
      <c r="N2181" s="60">
        <v>0.26295781054922535</v>
      </c>
      <c r="O2181" s="60">
        <v>-0.65573665441411944</v>
      </c>
      <c r="P2181" s="56" t="str">
        <f t="shared" si="2753"/>
        <v>436/4</v>
      </c>
      <c r="R2181" s="80"/>
      <c r="S2181" s="3" t="s">
        <v>31</v>
      </c>
      <c r="T2181" s="60">
        <f ca="1"/>
        <v>0.49881089480074514</v>
      </c>
      <c r="U2181" s="60">
        <f ca="1"/>
        <v>0.80457652184385164</v>
      </c>
      <c r="V2181" s="60">
        <f ca="1"/>
        <v>-0.96077004401371024</v>
      </c>
      <c r="W2181" s="60">
        <f ca="1"/>
        <v>0.68586559228495003</v>
      </c>
      <c r="X2181" s="60">
        <f ca="1"/>
        <v>-1.3367426980252777</v>
      </c>
      <c r="Y2181" s="52">
        <f ca="1">$B$13 * EXP(($E$3 - $C$13^2/2) * Y$2 + $C$13*SQRT(Y$2)*T2181)</f>
        <v>116.72414949471022</v>
      </c>
      <c r="Z2181" s="52">
        <f ca="1">Y2181 * EXP(($E$3 - $C$13^2/2) * (Z$2-Y$2) + $C$13*SQRT(Z$2-Y$2)*U2181)</f>
        <v>149.33414977593134</v>
      </c>
      <c r="AA2181" s="52">
        <f ca="1">Z2181 * EXP(($E$3 - $C$13^2/2) * (AA$2-Z$2) + $C$13*SQRT(AA$2-Z$2)*V2181)</f>
        <v>112.50024481521565</v>
      </c>
      <c r="AB2181" s="52">
        <f ca="1">AA2181 * EXP(($E$3 - $C$13^2/2) * (AB$2-AA$2) + $C$13*SQRT(AB$2-AA$2)*W2181)</f>
        <v>138.89455879666173</v>
      </c>
      <c r="AC2181" s="52">
        <f ca="1">AB2181 * EXP(($E$3 - $C$13^2/2) * (AC$2-AB$2) + $C$13*SQRT(AC$2-AB$2)*X2181)</f>
        <v>93.474835969473745</v>
      </c>
      <c r="AD2181" s="47"/>
      <c r="AE2181" s="3" t="s">
        <v>46</v>
      </c>
      <c r="AF2181" s="52" t="b">
        <f t="shared" ref="AF2181" ca="1" si="2758">AF2179 &gt;= $B$4</f>
        <v>0</v>
      </c>
      <c r="AG2181" s="52" t="b">
        <f t="array" aca="1" ref="AG2181" ca="1">AND(AG2179 &gt;= $B$4, NOT(OR($AF2181:AF2181)))</f>
        <v>0</v>
      </c>
      <c r="AH2181" s="52" t="b">
        <f t="array" aca="1" ref="AH2181" ca="1">AND(AH2179 &gt;= $B$4, NOT(OR($AF2181:AG2181)))</f>
        <v>0</v>
      </c>
      <c r="AI2181" s="52" t="b">
        <f t="array" aca="1" ref="AI2181" ca="1">AND(AI2179 &gt;= $B$4, NOT(OR($AF2181:AH2181)))</f>
        <v>0</v>
      </c>
      <c r="AJ2181" s="52" t="b">
        <f t="array" aca="1" ref="AJ2181" ca="1">AND(AJ2179 &gt;= $B$4, NOT(OR($AF2181:AI2181)))</f>
        <v>0</v>
      </c>
      <c r="AK2181" s="73"/>
      <c r="AL2181" s="70"/>
    </row>
    <row r="2182" spans="7:38" ht="14.55" customHeight="1" x14ac:dyDescent="0.3">
      <c r="G2182" s="3">
        <v>2180</v>
      </c>
      <c r="H2182" s="58">
        <v>1.0458855193169967</v>
      </c>
      <c r="I2182" s="58">
        <v>-0.80323415272228349</v>
      </c>
      <c r="J2182" s="58">
        <v>-0.50992946545626539</v>
      </c>
      <c r="K2182" s="59">
        <v>-1.3423882902727142</v>
      </c>
      <c r="L2182" s="60">
        <f t="array" ref="L2182:O2182">TRANSPOSE(MMULT(Option!$B$25:$E$28, TRANSPOSE(H2182:K2182)))</f>
        <v>1.0458855193169967</v>
      </c>
      <c r="M2182" s="60">
        <v>-0.31782205339791797</v>
      </c>
      <c r="N2182" s="60">
        <v>-0.23985804916390155</v>
      </c>
      <c r="O2182" s="60">
        <v>-1.0410625606830484</v>
      </c>
      <c r="P2182" s="56" t="str">
        <f t="shared" si="2753"/>
        <v>436/5</v>
      </c>
      <c r="R2182" s="80"/>
      <c r="S2182" s="3" t="s">
        <v>30</v>
      </c>
      <c r="T2182" s="60">
        <f ca="1"/>
        <v>0.93215821851212777</v>
      </c>
      <c r="U2182" s="60">
        <f ca="1"/>
        <v>0.22552982041028255</v>
      </c>
      <c r="V2182" s="60">
        <f ca="1"/>
        <v>-2.1228225514751484</v>
      </c>
      <c r="W2182" s="60">
        <f ca="1"/>
        <v>0.41364287684824963</v>
      </c>
      <c r="X2182" s="60">
        <f ca="1"/>
        <v>-0.84420697334461581</v>
      </c>
      <c r="Y2182" s="52">
        <f ca="1">$B$14 * EXP(($E$3 - $C$14^2/2) * Y$2 + $C$14*SQRT(Y$2)*T2182)</f>
        <v>132.92933238231566</v>
      </c>
      <c r="Z2182" s="52">
        <f ca="1">Y2182 * EXP(($E$3 - $C$14^2/2) * (Z$2-Y$2) + $C$14*SQRT(Z$2-Y$2)*U2182)</f>
        <v>142.94738102224511</v>
      </c>
      <c r="AA2182" s="52">
        <f ca="1">Z2182 * EXP(($E$3 - $C$14^2/2) * (AA$2-Z$2) + $C$14*SQRT(AA$2-Z$2)*V2182)</f>
        <v>75.992133794246229</v>
      </c>
      <c r="AB2182" s="52">
        <f ca="1">AA2182 * EXP(($E$3 - $C$14^2/2) * (AB$2-AA$2) + $C$14*SQRT(AB$2-AA$2)*W2182)</f>
        <v>86.463529026601364</v>
      </c>
      <c r="AC2182" s="52">
        <f ca="1">AB2182 * EXP(($E$3 - $C$14^2/2) * (AC$2-AB$2) + $C$14*SQRT(AC$2-AB$2)*X2182)</f>
        <v>67.454992875577275</v>
      </c>
      <c r="AD2182" s="47"/>
      <c r="AE2182" s="3" t="s">
        <v>68</v>
      </c>
      <c r="AF2182" s="52" t="b">
        <f ca="1">AND(AF2179&gt;$B$3, NOT(OR($AF2181:AF2181)))</f>
        <v>1</v>
      </c>
      <c r="AG2182" s="52" t="b">
        <f ca="1">AND(AG2179&gt;$B$3, NOT(OR($AF2181:AG2181)))</f>
        <v>1</v>
      </c>
      <c r="AH2182" s="52" t="b">
        <f ca="1">AND(AH2179&gt;$B$3, NOT(OR($AF2181:AH2181)))</f>
        <v>0</v>
      </c>
      <c r="AI2182" s="52" t="b">
        <f ca="1">AND(AI2179&gt;$B$3, NOT(OR($AF2181:AI2181)))</f>
        <v>1</v>
      </c>
      <c r="AJ2182" s="52" t="b">
        <f ca="1">AND(AJ2179&gt;$B$3, NOT(OR($AF2181:AJ2181)))</f>
        <v>0</v>
      </c>
      <c r="AK2182" s="74"/>
      <c r="AL2182" s="70"/>
    </row>
    <row r="2183" spans="7:38" ht="14.55" customHeight="1" x14ac:dyDescent="0.3">
      <c r="G2183" s="3">
        <v>2181</v>
      </c>
      <c r="H2183" s="58">
        <v>0.25673417211089633</v>
      </c>
      <c r="I2183" s="58">
        <v>0.63933363591101289</v>
      </c>
      <c r="J2183" s="58">
        <v>0.37188076936944947</v>
      </c>
      <c r="K2183" s="59">
        <v>-0.71111956007114474</v>
      </c>
      <c r="L2183" s="60">
        <f t="array" ref="L2183:O2183">TRANSPOSE(MMULT(Option!$B$25:$E$28, TRANSPOSE(H2183:K2183)))</f>
        <v>0.25673417211089633</v>
      </c>
      <c r="M2183" s="60">
        <v>0.68865262502306934</v>
      </c>
      <c r="N2183" s="60">
        <v>0.59673713642706949</v>
      </c>
      <c r="O2183" s="60">
        <v>-0.26627220189878431</v>
      </c>
      <c r="P2183" s="56" t="str">
        <f t="shared" si="2753"/>
        <v>437/1</v>
      </c>
      <c r="R2183" s="80">
        <v>546</v>
      </c>
      <c r="S2183" s="3" t="s">
        <v>28</v>
      </c>
      <c r="T2183" s="60">
        <f t="array" aca="1" ref="T2183:T2186" ca="1">TRANSPOSE(OFFSET($L$3, MATCH($R2183 &amp; "/" &amp; T$2, $P$3:$P$5002, 0) - 1, 0, 1, $E$1))</f>
        <v>-0.57362999322748665</v>
      </c>
      <c r="U2183" s="60">
        <f t="array" aca="1" ref="U2183:U2186" ca="1">TRANSPOSE(OFFSET($L$3, MATCH($R2183 &amp; "/" &amp; U$2, $P$3:$P$5002, 0) - 1, 0, 1, $E$1))</f>
        <v>-0.31073817813422627</v>
      </c>
      <c r="V2183" s="60">
        <f t="array" aca="1" ref="V2183:V2186" ca="1">TRANSPOSE(OFFSET($L$3, MATCH($R2183 &amp; "/" &amp; V$2, $P$3:$P$5002, 0) - 1, 0, 1, $E$1))</f>
        <v>-0.1657458362313266</v>
      </c>
      <c r="W2183" s="60">
        <f t="array" aca="1" ref="W2183:W2186" ca="1">TRANSPOSE(OFFSET($L$3, MATCH($R2183 &amp; "/" &amp; W$2, $P$3:$P$5002, 0) - 1, 0, 1, $E$1))</f>
        <v>0.1656266422999283</v>
      </c>
      <c r="X2183" s="60">
        <f t="array" aca="1" ref="X2183:X2186" ca="1">TRANSPOSE(OFFSET($L$3, MATCH($R2183 &amp; "/" &amp; X$2, $P$3:$P$5002, 0) - 1, 0, 1, $E$1))</f>
        <v>0.44423743058582904</v>
      </c>
      <c r="Y2183" s="52">
        <f ca="1">$B$11 * EXP(($E$3 - $C$11^2/2) * Y$2 + $C$11*SQRT(Y$2)*T2183)</f>
        <v>84.612430464216985</v>
      </c>
      <c r="Z2183" s="52">
        <f ca="1">Y2183 * EXP(($E$3 - $C$11^2/2) * (Z$2-Y$2) + $C$11*SQRT(Z$2-Y$2)*U2183)</f>
        <v>77.467596138220003</v>
      </c>
      <c r="AA2183" s="52">
        <f ca="1">Z2183 * EXP(($E$3 - $C$11^2/2) * (AA$2-Z$2) + $C$11*SQRT(AA$2-Z$2)*V2183)</f>
        <v>74.079288344435</v>
      </c>
      <c r="AB2183" s="52">
        <f ca="1">AA2183 * EXP(($E$3 - $C$11^2/2) * (AB$2-AA$2) + $C$11*SQRT(AB$2-AA$2)*W2183)</f>
        <v>78.243360532870227</v>
      </c>
      <c r="AC2183" s="52">
        <f ca="1">AB2183 * EXP(($E$3 - $C$11^2/2) * (AC$2-AB$2) + $C$11*SQRT(AC$2-AB$2)*X2183)</f>
        <v>89.845830369070683</v>
      </c>
      <c r="AD2183" s="47"/>
      <c r="AE2183" s="3" t="s">
        <v>69</v>
      </c>
      <c r="AF2183" s="20" cm="1">
        <f t="array" aca="1" ref="AF2183" ca="1">MIN(Y2183:Y2186 / $D$11:$D$14)</f>
        <v>0.70002595174072857</v>
      </c>
      <c r="AG2183" s="20" cm="1">
        <f t="array" aca="1" ref="AG2183" ca="1">MIN(Z2183:Z2186 / $D$11:$D$14)</f>
        <v>0.51012128064089524</v>
      </c>
      <c r="AH2183" s="20" cm="1">
        <f t="array" aca="1" ref="AH2183" ca="1">MIN(AA2183:AA2186 / $D$11:$D$14)</f>
        <v>0.41170409428042265</v>
      </c>
      <c r="AI2183" s="20" cm="1">
        <f t="array" aca="1" ref="AI2183" ca="1">MIN(AB2183:AB2186 / $D$11:$D$14)</f>
        <v>0.72918096784572983</v>
      </c>
      <c r="AJ2183" s="20" cm="1">
        <f t="array" aca="1" ref="AJ2183" ca="1">MIN(AC2183:AC2186 / $D$11:$D$14)</f>
        <v>0.85121594836448322</v>
      </c>
      <c r="AK2183" s="72">
        <f t="array" aca="1" ref="AK2183" ca="1">SUMPRODUCT(AF2184:AJ2184, EXP(-$E$3*$AF$2:$AJ$2))</f>
        <v>89562.090053211548</v>
      </c>
      <c r="AL2183" s="70">
        <f ca="1">MAX(AC2184 - $D$11, 0) * EXP(-$E$2*$E$3)</f>
        <v>0</v>
      </c>
    </row>
    <row r="2184" spans="7:38" ht="14.55" customHeight="1" x14ac:dyDescent="0.3">
      <c r="G2184" s="3">
        <v>2182</v>
      </c>
      <c r="H2184" s="58">
        <v>1.1673666286265205</v>
      </c>
      <c r="I2184" s="58">
        <v>0.17339480931262957</v>
      </c>
      <c r="J2184" s="58">
        <v>1.8283358802665703</v>
      </c>
      <c r="K2184" s="59">
        <v>1.1457442970617955</v>
      </c>
      <c r="L2184" s="60">
        <f t="array" ref="L2184:O2184">TRANSPOSE(MMULT(Option!$B$25:$E$28, TRANSPOSE(H2184:K2184)))</f>
        <v>1.1673666286265205</v>
      </c>
      <c r="M2184" s="60">
        <v>0.62586561920812001</v>
      </c>
      <c r="N2184" s="60">
        <v>2.1181978778438073</v>
      </c>
      <c r="O2184" s="60">
        <v>1.8503634926910739</v>
      </c>
      <c r="P2184" s="56" t="str">
        <f t="shared" si="2753"/>
        <v>437/2</v>
      </c>
      <c r="R2184" s="80"/>
      <c r="S2184" s="3" t="s">
        <v>29</v>
      </c>
      <c r="T2184" s="60">
        <f ca="1"/>
        <v>1.3713221963815296</v>
      </c>
      <c r="U2184" s="60">
        <f ca="1"/>
        <v>-0.28576976113970765</v>
      </c>
      <c r="V2184" s="60">
        <f ca="1"/>
        <v>-0.74427794193848951</v>
      </c>
      <c r="W2184" s="60">
        <f ca="1"/>
        <v>8.0552025517658762E-2</v>
      </c>
      <c r="X2184" s="60">
        <f ca="1"/>
        <v>-1.0421245996204074</v>
      </c>
      <c r="Y2184" s="52">
        <f ca="1">$B$12 * EXP(($E$3 - $C$12^2/2) * Y$2 + $C$12*SQRT(Y$2)*T2184)</f>
        <v>151.64872777829763</v>
      </c>
      <c r="Z2184" s="52">
        <f ca="1">Y2184 * EXP(($E$3 - $C$12^2/2) * (Z$2-Y$2) + $C$12*SQRT(Z$2-Y$2)*U2184)</f>
        <v>139.8871346725891</v>
      </c>
      <c r="AA2184" s="52">
        <f ca="1">Z2184 * EXP(($E$3 - $C$12^2/2) * (AA$2-Z$2) + $C$12*SQRT(AA$2-Z$2)*V2184)</f>
        <v>112.45493166740977</v>
      </c>
      <c r="AB2184" s="52">
        <f ca="1">AA2184 * EXP(($E$3 - $C$12^2/2) * (AB$2-AA$2) + $C$12*SQRT(AB$2-AA$2)*W2184)</f>
        <v>115.78304539948448</v>
      </c>
      <c r="AC2184" s="52">
        <f ca="1">AB2184 * EXP(($E$3 - $C$12^2/2) * (AC$2-AB$2) + $C$12*SQRT(AC$2-AB$2)*X2184)</f>
        <v>85.121594836448324</v>
      </c>
      <c r="AD2184" s="47"/>
      <c r="AE2184" s="3" t="s">
        <v>47</v>
      </c>
      <c r="AF2184" s="64">
        <f t="shared" ref="AF2184" ca="1" si="2759">($B$5*AF2186 + (1 + $B$6)*AF2185)*$B$2</f>
        <v>0</v>
      </c>
      <c r="AG2184" s="64">
        <f t="shared" ref="AG2184" ca="1" si="2760">($B$5*AG2186 + (1 + $B$6)*AG2185)*$B$2</f>
        <v>0</v>
      </c>
      <c r="AH2184" s="64">
        <f t="shared" ref="AH2184" ca="1" si="2761">($B$5*AH2186 + (1 + $B$6)*AH2185)*$B$2</f>
        <v>0</v>
      </c>
      <c r="AI2184" s="64">
        <f t="shared" ref="AI2184" ca="1" si="2762">($B$5*AI2186 + (1 + $B$6)*AI2185)*$B$2</f>
        <v>0</v>
      </c>
      <c r="AJ2184" s="64" cm="1">
        <f t="array" aca="1" ref="AJ2184" ca="1">($B$5*AJ2186 + (1 + $B$6)*AJ2185 + AND(NOT(AF2185:AJ2185)))*$B$2</f>
        <v>114999.99999999999</v>
      </c>
      <c r="AK2184" s="73"/>
      <c r="AL2184" s="70"/>
    </row>
    <row r="2185" spans="7:38" ht="14.55" customHeight="1" x14ac:dyDescent="0.3">
      <c r="G2185" s="3">
        <v>2183</v>
      </c>
      <c r="H2185" s="58">
        <v>-0.69306103235741101</v>
      </c>
      <c r="I2185" s="58">
        <v>0.44203832678713256</v>
      </c>
      <c r="J2185" s="58">
        <v>0.53343765691721312</v>
      </c>
      <c r="K2185" s="59">
        <v>-2.2047717465517134</v>
      </c>
      <c r="L2185" s="60">
        <f t="array" ref="L2185:O2185">TRANSPOSE(MMULT(Option!$B$25:$E$28, TRANSPOSE(H2185:K2185)))</f>
        <v>-0.69306103235741101</v>
      </c>
      <c r="M2185" s="60">
        <v>0.12791040557176775</v>
      </c>
      <c r="N2185" s="60">
        <v>0.30705205581606165</v>
      </c>
      <c r="O2185" s="60">
        <v>-1.9454089624816724</v>
      </c>
      <c r="P2185" s="56" t="str">
        <f t="shared" si="2753"/>
        <v>437/3</v>
      </c>
      <c r="R2185" s="80"/>
      <c r="S2185" s="3" t="s">
        <v>31</v>
      </c>
      <c r="T2185" s="60">
        <f ca="1"/>
        <v>-1.2054595690354215</v>
      </c>
      <c r="U2185" s="60">
        <f ca="1"/>
        <v>-1.0715630188202749</v>
      </c>
      <c r="V2185" s="60">
        <f ca="1"/>
        <v>-0.73114543027935519</v>
      </c>
      <c r="W2185" s="60">
        <f ca="1"/>
        <v>1.8887235629175922</v>
      </c>
      <c r="X2185" s="60">
        <f ca="1"/>
        <v>0.93661564084680027</v>
      </c>
      <c r="Y2185" s="52">
        <f ca="1">$B$13 * EXP(($E$3 - $C$13^2/2) * Y$2 + $C$13*SQRT(Y$2)*T2185)</f>
        <v>70.002595174072852</v>
      </c>
      <c r="Z2185" s="52">
        <f ca="1">Y2185 * EXP(($E$3 - $C$13^2/2) * (Z$2-Y$2) + $C$13*SQRT(Z$2-Y$2)*U2185)</f>
        <v>51.012128064089524</v>
      </c>
      <c r="AA2185" s="52">
        <f ca="1">Z2185 * EXP(($E$3 - $C$13^2/2) * (AA$2-Z$2) + $C$13*SQRT(AA$2-Z$2)*V2185)</f>
        <v>41.170409428042262</v>
      </c>
      <c r="AB2185" s="52">
        <f ca="1">AA2185 * EXP(($E$3 - $C$13^2/2) * (AB$2-AA$2) + $C$13*SQRT(AB$2-AA$2)*W2185)</f>
        <v>72.918096784572981</v>
      </c>
      <c r="AC2185" s="52">
        <f ca="1">AB2185 * EXP(($E$3 - $C$13^2/2) * (AC$2-AB$2) + $C$13*SQRT(AC$2-AB$2)*X2185)</f>
        <v>97.059242711699127</v>
      </c>
      <c r="AD2185" s="47"/>
      <c r="AE2185" s="3" t="s">
        <v>46</v>
      </c>
      <c r="AF2185" s="52" t="b">
        <f t="shared" ref="AF2185" ca="1" si="2763">AF2183 &gt;= $B$4</f>
        <v>0</v>
      </c>
      <c r="AG2185" s="52" t="b">
        <f t="array" aca="1" ref="AG2185" ca="1">AND(AG2183 &gt;= $B$4, NOT(OR($AF2185:AF2185)))</f>
        <v>0</v>
      </c>
      <c r="AH2185" s="52" t="b">
        <f t="array" aca="1" ref="AH2185" ca="1">AND(AH2183 &gt;= $B$4, NOT(OR($AF2185:AG2185)))</f>
        <v>0</v>
      </c>
      <c r="AI2185" s="52" t="b">
        <f t="array" aca="1" ref="AI2185" ca="1">AND(AI2183 &gt;= $B$4, NOT(OR($AF2185:AH2185)))</f>
        <v>0</v>
      </c>
      <c r="AJ2185" s="52" t="b">
        <f t="array" aca="1" ref="AJ2185" ca="1">AND(AJ2183 &gt;= $B$4, NOT(OR($AF2185:AI2185)))</f>
        <v>0</v>
      </c>
      <c r="AK2185" s="73"/>
      <c r="AL2185" s="70"/>
    </row>
    <row r="2186" spans="7:38" ht="14.55" customHeight="1" x14ac:dyDescent="0.3">
      <c r="G2186" s="3">
        <v>2184</v>
      </c>
      <c r="H2186" s="58">
        <v>-2.5775828116321957</v>
      </c>
      <c r="I2186" s="58">
        <v>-1.1084401431120987</v>
      </c>
      <c r="J2186" s="58">
        <v>-0.27371257568678736</v>
      </c>
      <c r="K2186" s="59">
        <v>0.26811099517797704</v>
      </c>
      <c r="L2186" s="60">
        <f t="array" ref="L2186:O2186">TRANSPOSE(MMULT(Option!$B$25:$E$28, TRANSPOSE(H2186:K2186)))</f>
        <v>-2.5775828116321957</v>
      </c>
      <c r="M2186" s="60">
        <v>-2.0469352964806538</v>
      </c>
      <c r="N2186" s="60">
        <v>-1.5616953983539428</v>
      </c>
      <c r="O2186" s="60">
        <v>-1.1451175732176109</v>
      </c>
      <c r="P2186" s="56" t="str">
        <f t="shared" si="2753"/>
        <v>437/4</v>
      </c>
      <c r="R2186" s="80"/>
      <c r="S2186" s="3" t="s">
        <v>30</v>
      </c>
      <c r="T2186" s="60">
        <f ca="1"/>
        <v>-0.31478653951783653</v>
      </c>
      <c r="U2186" s="60">
        <f ca="1"/>
        <v>0.68659830658049548</v>
      </c>
      <c r="V2186" s="60">
        <f ca="1"/>
        <v>-0.82605254583338228</v>
      </c>
      <c r="W2186" s="60">
        <f ca="1"/>
        <v>0.84288548831233601</v>
      </c>
      <c r="X2186" s="60">
        <f ca="1"/>
        <v>-8.9823320480599766E-2</v>
      </c>
      <c r="Y2186" s="52">
        <f ca="1">$B$14 * EXP(($E$3 - $C$14^2/2) * Y$2 + $C$14*SQRT(Y$2)*T2186)</f>
        <v>91.444682272723213</v>
      </c>
      <c r="Z2186" s="52">
        <f ca="1">Y2186 * EXP(($E$3 - $C$14^2/2) * (Z$2-Y$2) + $C$14*SQRT(Z$2-Y$2)*U2186)</f>
        <v>112.92385207422511</v>
      </c>
      <c r="AA2186" s="52">
        <f ca="1">Z2186 * EXP(($E$3 - $C$14^2/2) * (AA$2-Z$2) + $C$14*SQRT(AA$2-Z$2)*V2186)</f>
        <v>88.579278418019257</v>
      </c>
      <c r="AB2186" s="52">
        <f ca="1">AA2186 * EXP(($E$3 - $C$14^2/2) * (AB$2-AA$2) + $C$14*SQRT(AB$2-AA$2)*W2186)</f>
        <v>114.63619577262807</v>
      </c>
      <c r="AC2186" s="52">
        <f ca="1">AB2186 * EXP(($E$3 - $C$14^2/2) * (AC$2-AB$2) + $C$14*SQRT(AC$2-AB$2)*X2186)</f>
        <v>112.14768320009155</v>
      </c>
      <c r="AD2186" s="47"/>
      <c r="AE2186" s="3" t="s">
        <v>68</v>
      </c>
      <c r="AF2186" s="52" t="b">
        <f ca="1">AND(AF2183&gt;$B$3, NOT(OR($AF2185:AF2185)))</f>
        <v>0</v>
      </c>
      <c r="AG2186" s="52" t="b">
        <f ca="1">AND(AG2183&gt;$B$3, NOT(OR($AF2185:AG2185)))</f>
        <v>0</v>
      </c>
      <c r="AH2186" s="52" t="b">
        <f ca="1">AND(AH2183&gt;$B$3, NOT(OR($AF2185:AH2185)))</f>
        <v>0</v>
      </c>
      <c r="AI2186" s="52" t="b">
        <f ca="1">AND(AI2183&gt;$B$3, NOT(OR($AF2185:AI2185)))</f>
        <v>0</v>
      </c>
      <c r="AJ2186" s="52" t="b">
        <f ca="1">AND(AJ2183&gt;$B$3, NOT(OR($AF2185:AJ2185)))</f>
        <v>1</v>
      </c>
      <c r="AK2186" s="74"/>
      <c r="AL2186" s="70"/>
    </row>
    <row r="2187" spans="7:38" ht="14.55" customHeight="1" x14ac:dyDescent="0.3">
      <c r="G2187" s="3">
        <v>2185</v>
      </c>
      <c r="H2187" s="58">
        <v>-0.22851826265593991</v>
      </c>
      <c r="I2187" s="58">
        <v>1.0283590197595358</v>
      </c>
      <c r="J2187" s="58">
        <v>-1.3153931703762438</v>
      </c>
      <c r="K2187" s="59">
        <v>0.2336744435099298</v>
      </c>
      <c r="L2187" s="60">
        <f t="array" ref="L2187:O2187">TRANSPOSE(MMULT(Option!$B$25:$E$28, TRANSPOSE(H2187:K2187)))</f>
        <v>-0.22851826265593991</v>
      </c>
      <c r="M2187" s="60">
        <v>0.85109930486535634</v>
      </c>
      <c r="N2187" s="60">
        <v>-0.97744276405944186</v>
      </c>
      <c r="O2187" s="60">
        <v>0.12124867789389615</v>
      </c>
      <c r="P2187" s="56" t="str">
        <f t="shared" si="2753"/>
        <v>437/5</v>
      </c>
      <c r="R2187" s="80">
        <v>547</v>
      </c>
      <c r="S2187" s="3" t="s">
        <v>28</v>
      </c>
      <c r="T2187" s="60">
        <f t="array" aca="1" ref="T2187:T2190" ca="1">TRANSPOSE(OFFSET($L$3, MATCH($R2187 &amp; "/" &amp; T$2, $P$3:$P$5002, 0) - 1, 0, 1, $E$1))</f>
        <v>0.61145900891525462</v>
      </c>
      <c r="U2187" s="60">
        <f t="array" aca="1" ref="U2187:U2190" ca="1">TRANSPOSE(OFFSET($L$3, MATCH($R2187 &amp; "/" &amp; U$2, $P$3:$P$5002, 0) - 1, 0, 1, $E$1))</f>
        <v>-1.1967695249021708</v>
      </c>
      <c r="V2187" s="60">
        <f t="array" aca="1" ref="V2187:V2190" ca="1">TRANSPOSE(OFFSET($L$3, MATCH($R2187 &amp; "/" &amp; V$2, $P$3:$P$5002, 0) - 1, 0, 1, $E$1))</f>
        <v>0.41478660961109992</v>
      </c>
      <c r="W2187" s="60">
        <f t="array" aca="1" ref="W2187:W2190" ca="1">TRANSPOSE(OFFSET($L$3, MATCH($R2187 &amp; "/" &amp; W$2, $P$3:$P$5002, 0) - 1, 0, 1, $E$1))</f>
        <v>-0.40473593930470353</v>
      </c>
      <c r="X2187" s="60">
        <f t="array" aca="1" ref="X2187:X2190" ca="1">TRANSPOSE(OFFSET($L$3, MATCH($R2187 &amp; "/" &amp; X$2, $P$3:$P$5002, 0) - 1, 0, 1, $E$1))</f>
        <v>0.43004756231456487</v>
      </c>
      <c r="Y2187" s="52">
        <f ca="1">$B$11 * EXP(($E$3 - $C$11^2/2) * Y$2 + $C$11*SQRT(Y$2)*T2187)</f>
        <v>120.73618652286846</v>
      </c>
      <c r="Z2187" s="52">
        <f ca="1">Y2187 * EXP(($E$3 - $C$11^2/2) * (Z$2-Y$2) + $C$11*SQRT(Z$2-Y$2)*U2187)</f>
        <v>84.739092099961582</v>
      </c>
      <c r="AA2187" s="52">
        <f ca="1">Z2187 * EXP(($E$3 - $C$11^2/2) * (AA$2-Z$2) + $C$11*SQRT(AA$2-Z$2)*V2187)</f>
        <v>96.448869103722075</v>
      </c>
      <c r="AB2187" s="52">
        <f ca="1">AA2187 * EXP(($E$3 - $C$11^2/2) * (AB$2-AA$2) + $C$11*SQRT(AB$2-AA$2)*W2187)</f>
        <v>85.849196871894364</v>
      </c>
      <c r="AC2187" s="52">
        <f ca="1">AB2187 * EXP(($E$3 - $C$11^2/2) * (AC$2-AB$2) + $C$11*SQRT(AC$2-AB$2)*X2187)</f>
        <v>98.160755891416073</v>
      </c>
      <c r="AD2187" s="47"/>
      <c r="AE2187" s="3" t="s">
        <v>69</v>
      </c>
      <c r="AF2187" s="20" cm="1">
        <f t="array" aca="1" ref="AF2187" ca="1">MIN(Y2187:Y2190 / $D$11:$D$14)</f>
        <v>0.65510220855491075</v>
      </c>
      <c r="AG2187" s="20" cm="1">
        <f t="array" aca="1" ref="AG2187" ca="1">MIN(Z2187:Z2190 / $D$11:$D$14)</f>
        <v>0.46850177250580544</v>
      </c>
      <c r="AH2187" s="20" cm="1">
        <f t="array" aca="1" ref="AH2187" ca="1">MIN(AA2187:AA2190 / $D$11:$D$14)</f>
        <v>0.61233187662763244</v>
      </c>
      <c r="AI2187" s="20" cm="1">
        <f t="array" aca="1" ref="AI2187" ca="1">MIN(AB2187:AB2190 / $D$11:$D$14)</f>
        <v>0.41584455259677333</v>
      </c>
      <c r="AJ2187" s="20" cm="1">
        <f t="array" aca="1" ref="AJ2187" ca="1">MIN(AC2187:AC2190 / $D$11:$D$14)</f>
        <v>0.51159037263502349</v>
      </c>
      <c r="AK2187" s="72">
        <f t="array" aca="1" ref="AK2187" ca="1">SUMPRODUCT(AF2188:AJ2188, EXP(-$E$3*$AF$2:$AJ$2))</f>
        <v>77880.078307140488</v>
      </c>
      <c r="AL2187" s="70">
        <f ca="1">MAX(AC2188 - $D$11, 0) * EXP(-$E$2*$E$3)</f>
        <v>13.116860571672932</v>
      </c>
    </row>
    <row r="2188" spans="7:38" ht="14.55" customHeight="1" x14ac:dyDescent="0.3">
      <c r="G2188" s="3">
        <v>2186</v>
      </c>
      <c r="H2188" s="58">
        <v>0.95322912789102254</v>
      </c>
      <c r="I2188" s="58">
        <v>-2.5152573826825019E-2</v>
      </c>
      <c r="J2188" s="58">
        <v>-0.91795832221864149</v>
      </c>
      <c r="K2188" s="59">
        <v>1.9153051624616415</v>
      </c>
      <c r="L2188" s="60">
        <f t="array" ref="L2188:O2188">TRANSPOSE(MMULT(Option!$B$25:$E$28, TRANSPOSE(H2188:K2188)))</f>
        <v>0.95322912789102254</v>
      </c>
      <c r="M2188" s="60">
        <v>0.35823893645953092</v>
      </c>
      <c r="N2188" s="60">
        <v>-0.43154687301218159</v>
      </c>
      <c r="O2188" s="60">
        <v>1.8357073939154904</v>
      </c>
      <c r="P2188" s="56" t="str">
        <f t="shared" si="2753"/>
        <v>438/1</v>
      </c>
      <c r="R2188" s="80"/>
      <c r="S2188" s="3" t="s">
        <v>29</v>
      </c>
      <c r="T2188" s="60">
        <f ca="1"/>
        <v>-0.4923161145367756</v>
      </c>
      <c r="U2188" s="60">
        <f ca="1"/>
        <v>0.54427208360956536</v>
      </c>
      <c r="V2188" s="60">
        <f ca="1"/>
        <v>1.5584221601980635</v>
      </c>
      <c r="W2188" s="60">
        <f ca="1"/>
        <v>-1.9214593042910171</v>
      </c>
      <c r="X2188" s="60">
        <f ca="1"/>
        <v>0.74660011258218761</v>
      </c>
      <c r="Y2188" s="52">
        <f ca="1">$B$12 * EXP(($E$3 - $C$12^2/2) * Y$2 + $C$12*SQRT(Y$2)*T2188)</f>
        <v>86.701861281755555</v>
      </c>
      <c r="Z2188" s="52">
        <f ca="1">Y2188 * EXP(($E$3 - $C$12^2/2) * (Z$2-Y$2) + $C$12*SQRT(Z$2-Y$2)*U2188)</f>
        <v>102.59169424786127</v>
      </c>
      <c r="AA2188" s="52">
        <f ca="1">Z2188 * EXP(($E$3 - $C$12^2/2) * (AA$2-Z$2) + $C$12*SQRT(AA$2-Z$2)*V2188)</f>
        <v>164.56137892389697</v>
      </c>
      <c r="AB2188" s="52">
        <f ca="1">AA2188 * EXP(($E$3 - $C$12^2/2) * (AB$2-AA$2) + $C$12*SQRT(AB$2-AA$2)*W2188)</f>
        <v>92.929936056077963</v>
      </c>
      <c r="AC2188" s="52">
        <f ca="1">AB2188 * EXP(($E$3 - $C$12^2/2) * (AC$2-AB$2) + $C$12*SQRT(AC$2-AB$2)*X2188)</f>
        <v>116.84238236117734</v>
      </c>
      <c r="AD2188" s="47"/>
      <c r="AE2188" s="3" t="s">
        <v>47</v>
      </c>
      <c r="AF2188" s="64">
        <f t="shared" ref="AF2188" ca="1" si="2764">($B$5*AF2190 + (1 + $B$6)*AF2189)*$B$2</f>
        <v>0</v>
      </c>
      <c r="AG2188" s="64">
        <f t="shared" ref="AG2188" ca="1" si="2765">($B$5*AG2190 + (1 + $B$6)*AG2189)*$B$2</f>
        <v>0</v>
      </c>
      <c r="AH2188" s="64">
        <f t="shared" ref="AH2188" ca="1" si="2766">($B$5*AH2190 + (1 + $B$6)*AH2189)*$B$2</f>
        <v>0</v>
      </c>
      <c r="AI2188" s="64">
        <f t="shared" ref="AI2188" ca="1" si="2767">($B$5*AI2190 + (1 + $B$6)*AI2189)*$B$2</f>
        <v>0</v>
      </c>
      <c r="AJ2188" s="64" cm="1">
        <f t="array" aca="1" ref="AJ2188" ca="1">($B$5*AJ2190 + (1 + $B$6)*AJ2189 + AND(NOT(AF2189:AJ2189)))*$B$2</f>
        <v>100000</v>
      </c>
      <c r="AK2188" s="73"/>
      <c r="AL2188" s="70"/>
    </row>
    <row r="2189" spans="7:38" ht="14.55" customHeight="1" x14ac:dyDescent="0.3">
      <c r="G2189" s="3">
        <v>2187</v>
      </c>
      <c r="H2189" s="58">
        <v>0.25250026986307977</v>
      </c>
      <c r="I2189" s="58">
        <v>0.86172858498346949</v>
      </c>
      <c r="J2189" s="58">
        <v>-0.74816274575581587</v>
      </c>
      <c r="K2189" s="59">
        <v>-0.66189478750336439</v>
      </c>
      <c r="L2189" s="60">
        <f t="array" ref="L2189:O2189">TRANSPOSE(MMULT(Option!$B$25:$E$28, TRANSPOSE(H2189:K2189)))</f>
        <v>0.25250026986307977</v>
      </c>
      <c r="M2189" s="60">
        <v>0.89078740178401905</v>
      </c>
      <c r="N2189" s="60">
        <v>-0.33046524987382841</v>
      </c>
      <c r="O2189" s="60">
        <v>-0.38618562770061865</v>
      </c>
      <c r="P2189" s="56" t="str">
        <f t="shared" si="2753"/>
        <v>438/2</v>
      </c>
      <c r="R2189" s="80"/>
      <c r="S2189" s="3" t="s">
        <v>31</v>
      </c>
      <c r="T2189" s="60">
        <f ca="1"/>
        <v>-0.42901959570588333</v>
      </c>
      <c r="U2189" s="60">
        <f ca="1"/>
        <v>0.32278683975433425</v>
      </c>
      <c r="V2189" s="60">
        <f ca="1"/>
        <v>0.2957388770267883</v>
      </c>
      <c r="W2189" s="60">
        <f ca="1"/>
        <v>-0.65939461694303503</v>
      </c>
      <c r="X2189" s="60">
        <f ca="1"/>
        <v>2.9036979715738789</v>
      </c>
      <c r="Y2189" s="52">
        <f ca="1">$B$13 * EXP(($E$3 - $C$13^2/2) * Y$2 + $C$13*SQRT(Y$2)*T2189)</f>
        <v>88.363969991271517</v>
      </c>
      <c r="Z2189" s="52">
        <f ca="1">Y2189 * EXP(($E$3 - $C$13^2/2) * (Z$2-Y$2) + $C$13*SQRT(Z$2-Y$2)*U2189)</f>
        <v>97.836758401572666</v>
      </c>
      <c r="AA2189" s="52">
        <f ca="1">Z2189 * EXP(($E$3 - $C$13^2/2) * (AA$2-Z$2) + $C$13*SQRT(AA$2-Z$2)*V2189)</f>
        <v>107.44961309711591</v>
      </c>
      <c r="AB2189" s="52">
        <f ca="1">AA2189 * EXP(($E$3 - $C$13^2/2) * (AB$2-AA$2) + $C$13*SQRT(AB$2-AA$2)*W2189)</f>
        <v>88.606359902294102</v>
      </c>
      <c r="AC2189" s="52">
        <f ca="1">AB2189 * EXP(($E$3 - $C$13^2/2) * (AC$2-AB$2) + $C$13*SQRT(AC$2-AB$2)*X2189)</f>
        <v>212.79154588619733</v>
      </c>
      <c r="AD2189" s="47"/>
      <c r="AE2189" s="3" t="s">
        <v>46</v>
      </c>
      <c r="AF2189" s="52" t="b">
        <f t="shared" ref="AF2189" ca="1" si="2768">AF2187 &gt;= $B$4</f>
        <v>0</v>
      </c>
      <c r="AG2189" s="52" t="b">
        <f t="array" aca="1" ref="AG2189" ca="1">AND(AG2187 &gt;= $B$4, NOT(OR($AF2189:AF2189)))</f>
        <v>0</v>
      </c>
      <c r="AH2189" s="52" t="b">
        <f t="array" aca="1" ref="AH2189" ca="1">AND(AH2187 &gt;= $B$4, NOT(OR($AF2189:AG2189)))</f>
        <v>0</v>
      </c>
      <c r="AI2189" s="52" t="b">
        <f t="array" aca="1" ref="AI2189" ca="1">AND(AI2187 &gt;= $B$4, NOT(OR($AF2189:AH2189)))</f>
        <v>0</v>
      </c>
      <c r="AJ2189" s="52" t="b">
        <f t="array" aca="1" ref="AJ2189" ca="1">AND(AJ2187 &gt;= $B$4, NOT(OR($AF2189:AI2189)))</f>
        <v>0</v>
      </c>
      <c r="AK2189" s="73"/>
      <c r="AL2189" s="70"/>
    </row>
    <row r="2190" spans="7:38" ht="14.55" customHeight="1" x14ac:dyDescent="0.3">
      <c r="G2190" s="3">
        <v>2188</v>
      </c>
      <c r="H2190" s="58">
        <v>0.72865677805487816</v>
      </c>
      <c r="I2190" s="58">
        <v>0.67133313508313142</v>
      </c>
      <c r="J2190" s="58">
        <v>0.76519173100789661</v>
      </c>
      <c r="K2190" s="59">
        <v>-1.7568951096278664</v>
      </c>
      <c r="L2190" s="60">
        <f t="array" ref="L2190:O2190">TRANSPOSE(MMULT(Option!$B$25:$E$28, TRANSPOSE(H2190:K2190)))</f>
        <v>0.72865677805487816</v>
      </c>
      <c r="M2190" s="60">
        <v>0.90674969283204399</v>
      </c>
      <c r="N2190" s="60">
        <v>1.1393345911811763</v>
      </c>
      <c r="O2190" s="60">
        <v>-0.88790596172859881</v>
      </c>
      <c r="P2190" s="56" t="str">
        <f t="shared" si="2753"/>
        <v>438/3</v>
      </c>
      <c r="R2190" s="80"/>
      <c r="S2190" s="3" t="s">
        <v>30</v>
      </c>
      <c r="T2190" s="60">
        <f ca="1"/>
        <v>-1.4265467064171236</v>
      </c>
      <c r="U2190" s="60">
        <f ca="1"/>
        <v>-1.1341712734072267</v>
      </c>
      <c r="V2190" s="60">
        <f ca="1"/>
        <v>0.87578177522333645</v>
      </c>
      <c r="W2190" s="60">
        <f ca="1"/>
        <v>-1.3065429960519557</v>
      </c>
      <c r="X2190" s="60">
        <f ca="1"/>
        <v>0.67404244197492968</v>
      </c>
      <c r="Y2190" s="52">
        <f ca="1">$B$14 * EXP(($E$3 - $C$14^2/2) * Y$2 + $C$14*SQRT(Y$2)*T2190)</f>
        <v>65.51022085549107</v>
      </c>
      <c r="Z2190" s="52">
        <f ca="1">Y2190 * EXP(($E$3 - $C$14^2/2) * (Z$2-Y$2) + $C$14*SQRT(Z$2-Y$2)*U2190)</f>
        <v>46.850177250580543</v>
      </c>
      <c r="AA2190" s="52">
        <f ca="1">Z2190 * EXP(($E$3 - $C$14^2/2) * (AA$2-Z$2) + $C$14*SQRT(AA$2-Z$2)*V2190)</f>
        <v>61.233187662763243</v>
      </c>
      <c r="AB2190" s="52">
        <f ca="1">AA2190 * EXP(($E$3 - $C$14^2/2) * (AB$2-AA$2) + $C$14*SQRT(AB$2-AA$2)*W2190)</f>
        <v>41.584455259677334</v>
      </c>
      <c r="AC2190" s="52">
        <f ca="1">AB2190 * EXP(($E$3 - $C$14^2/2) * (AC$2-AB$2) + $C$14*SQRT(AC$2-AB$2)*X2190)</f>
        <v>51.159037263502348</v>
      </c>
      <c r="AD2190" s="47"/>
      <c r="AE2190" s="3" t="s">
        <v>68</v>
      </c>
      <c r="AF2190" s="52" t="b">
        <f ca="1">AND(AF2187&gt;$B$3, NOT(OR($AF2189:AF2189)))</f>
        <v>0</v>
      </c>
      <c r="AG2190" s="52" t="b">
        <f ca="1">AND(AG2187&gt;$B$3, NOT(OR($AF2189:AG2189)))</f>
        <v>0</v>
      </c>
      <c r="AH2190" s="52" t="b">
        <f ca="1">AND(AH2187&gt;$B$3, NOT(OR($AF2189:AH2189)))</f>
        <v>0</v>
      </c>
      <c r="AI2190" s="52" t="b">
        <f ca="1">AND(AI2187&gt;$B$3, NOT(OR($AF2189:AI2189)))</f>
        <v>0</v>
      </c>
      <c r="AJ2190" s="52" t="b">
        <f ca="1">AND(AJ2187&gt;$B$3, NOT(OR($AF2189:AJ2189)))</f>
        <v>0</v>
      </c>
      <c r="AK2190" s="74"/>
      <c r="AL2190" s="70"/>
    </row>
    <row r="2191" spans="7:38" ht="14.55" customHeight="1" x14ac:dyDescent="0.3">
      <c r="G2191" s="3">
        <v>2189</v>
      </c>
      <c r="H2191" s="58">
        <v>-1.0264922187838277</v>
      </c>
      <c r="I2191" s="58">
        <v>-1.2134183272677039</v>
      </c>
      <c r="J2191" s="58">
        <v>0.71135736654080506</v>
      </c>
      <c r="K2191" s="59">
        <v>0.46102058630255055</v>
      </c>
      <c r="L2191" s="60">
        <f t="array" ref="L2191:O2191">TRANSPOSE(MMULT(Option!$B$25:$E$28, TRANSPOSE(H2191:K2191)))</f>
        <v>-1.0264922187838277</v>
      </c>
      <c r="M2191" s="60">
        <v>-1.5227131543837213</v>
      </c>
      <c r="N2191" s="60">
        <v>-0.10355205702390213</v>
      </c>
      <c r="O2191" s="60">
        <v>-0.19470720751306769</v>
      </c>
      <c r="P2191" s="56" t="str">
        <f t="shared" si="2753"/>
        <v>438/4</v>
      </c>
      <c r="R2191" s="80">
        <v>548</v>
      </c>
      <c r="S2191" s="3" t="s">
        <v>28</v>
      </c>
      <c r="T2191" s="60">
        <f t="array" aca="1" ref="T2191:T2194" ca="1">TRANSPOSE(OFFSET($L$3, MATCH($R2191 &amp; "/" &amp; T$2, $P$3:$P$5002, 0) - 1, 0, 1, $E$1))</f>
        <v>-0.59827954670587158</v>
      </c>
      <c r="U2191" s="60">
        <f t="array" aca="1" ref="U2191:U2194" ca="1">TRANSPOSE(OFFSET($L$3, MATCH($R2191 &amp; "/" &amp; U$2, $P$3:$P$5002, 0) - 1, 0, 1, $E$1))</f>
        <v>-5.1969676963779333E-2</v>
      </c>
      <c r="V2191" s="60">
        <f t="array" aca="1" ref="V2191:V2194" ca="1">TRANSPOSE(OFFSET($L$3, MATCH($R2191 &amp; "/" &amp; V$2, $P$3:$P$5002, 0) - 1, 0, 1, $E$1))</f>
        <v>-1.6135481963860989</v>
      </c>
      <c r="W2191" s="60">
        <f t="array" aca="1" ref="W2191:W2194" ca="1">TRANSPOSE(OFFSET($L$3, MATCH($R2191 &amp; "/" &amp; W$2, $P$3:$P$5002, 0) - 1, 0, 1, $E$1))</f>
        <v>-0.64009402802869464</v>
      </c>
      <c r="X2191" s="60">
        <f t="array" aca="1" ref="X2191:X2194" ca="1">TRANSPOSE(OFFSET($L$3, MATCH($R2191 &amp; "/" &amp; X$2, $P$3:$P$5002, 0) - 1, 0, 1, $E$1))</f>
        <v>-1.2130257040041741</v>
      </c>
      <c r="Y2191" s="52">
        <f ca="1">$B$11 * EXP(($E$3 - $C$11^2/2) * Y$2 + $C$11*SQRT(Y$2)*T2191)</f>
        <v>83.989040658159212</v>
      </c>
      <c r="Z2191" s="52">
        <f ca="1">Y2191 * EXP(($E$3 - $C$11^2/2) * (Z$2-Y$2) + $C$11*SQRT(Z$2-Y$2)*U2191)</f>
        <v>83.10421469172087</v>
      </c>
      <c r="AA2191" s="52">
        <f ca="1">Z2191 * EXP(($E$3 - $C$11^2/2) * (AA$2-Z$2) + $C$11*SQRT(AA$2-Z$2)*V2191)</f>
        <v>51.471639155506416</v>
      </c>
      <c r="AB2191" s="52">
        <f ca="1">AA2191 * EXP(($E$3 - $C$11^2/2) * (AB$2-AA$2) + $C$11*SQRT(AB$2-AA$2)*W2191)</f>
        <v>42.691624419253394</v>
      </c>
      <c r="AC2191" s="52">
        <f ca="1">AB2191 * EXP(($E$3 - $C$11^2/2) * (AC$2-AB$2) + $C$11*SQRT(AC$2-AB$2)*X2191)</f>
        <v>29.81748720503974</v>
      </c>
      <c r="AD2191" s="47"/>
      <c r="AE2191" s="3" t="s">
        <v>69</v>
      </c>
      <c r="AF2191" s="20" cm="1">
        <f t="array" aca="1" ref="AF2191" ca="1">MIN(Y2191:Y2194 / $D$11:$D$14)</f>
        <v>0.71175138656343706</v>
      </c>
      <c r="AG2191" s="20" cm="1">
        <f t="array" aca="1" ref="AG2191" ca="1">MIN(Z2191:Z2194 / $D$11:$D$14)</f>
        <v>0.53613561601841364</v>
      </c>
      <c r="AH2191" s="20" cm="1">
        <f t="array" aca="1" ref="AH2191" ca="1">MIN(AA2191:AA2194 / $D$11:$D$14)</f>
        <v>0.43153201497804672</v>
      </c>
      <c r="AI2191" s="20" cm="1">
        <f t="array" aca="1" ref="AI2191" ca="1">MIN(AB2191:AB2194 / $D$11:$D$14)</f>
        <v>0.38032489051219587</v>
      </c>
      <c r="AJ2191" s="20" cm="1">
        <f t="array" aca="1" ref="AJ2191" ca="1">MIN(AC2191:AC2194 / $D$11:$D$14)</f>
        <v>0.29817487205039739</v>
      </c>
      <c r="AK2191" s="72">
        <f t="array" aca="1" ref="AK2191" ca="1">SUMPRODUCT(AF2192:AJ2192, EXP(-$E$3*$AF$2:$AJ$2))</f>
        <v>77880.078307140488</v>
      </c>
      <c r="AL2191" s="70">
        <f ca="1">MAX(AC2192 - $D$11, 0) * EXP(-$E$2*$E$3)</f>
        <v>0</v>
      </c>
    </row>
    <row r="2192" spans="7:38" ht="14.55" customHeight="1" x14ac:dyDescent="0.3">
      <c r="G2192" s="3">
        <v>2190</v>
      </c>
      <c r="H2192" s="58">
        <v>0.91430767411124492</v>
      </c>
      <c r="I2192" s="58">
        <v>0.91524547282888691</v>
      </c>
      <c r="J2192" s="58">
        <v>0.53830754864287611</v>
      </c>
      <c r="K2192" s="59">
        <v>-0.66888925500571106</v>
      </c>
      <c r="L2192" s="60">
        <f t="array" ref="L2192:O2192">TRANSPOSE(MMULT(Option!$B$25:$E$28, TRANSPOSE(H2192:K2192)))</f>
        <v>0.91430767411124492</v>
      </c>
      <c r="M2192" s="60">
        <v>1.2045594013853025</v>
      </c>
      <c r="N2192" s="60">
        <v>1.0781915313894095</v>
      </c>
      <c r="O2192" s="60">
        <v>0.13765493153565223</v>
      </c>
      <c r="P2192" s="56" t="str">
        <f t="shared" si="2753"/>
        <v>438/5</v>
      </c>
      <c r="R2192" s="80"/>
      <c r="S2192" s="3" t="s">
        <v>29</v>
      </c>
      <c r="T2192" s="60">
        <f ca="1"/>
        <v>-1.1500886824043484</v>
      </c>
      <c r="U2192" s="60">
        <f ca="1"/>
        <v>-0.96113843411063515</v>
      </c>
      <c r="V2192" s="60">
        <f ca="1"/>
        <v>-0.74015147212521337</v>
      </c>
      <c r="W2192" s="60">
        <f ca="1"/>
        <v>-0.43771946640171566</v>
      </c>
      <c r="X2192" s="60">
        <f ca="1"/>
        <v>-0.75649106767677032</v>
      </c>
      <c r="Y2192" s="52">
        <f ca="1">$B$12 * EXP(($E$3 - $C$12^2/2) * Y$2 + $C$12*SQRT(Y$2)*T2192)</f>
        <v>71.175138656343705</v>
      </c>
      <c r="Z2192" s="52">
        <f ca="1">Y2192 * EXP(($E$3 - $C$12^2/2) * (Z$2-Y$2) + $C$12*SQRT(Z$2-Y$2)*U2192)</f>
        <v>53.613561601841369</v>
      </c>
      <c r="AA2192" s="52">
        <f ca="1">Z2192 * EXP(($E$3 - $C$12^2/2) * (AA$2-Z$2) + $C$12*SQRT(AA$2-Z$2)*V2192)</f>
        <v>43.153201497804673</v>
      </c>
      <c r="AB2192" s="52">
        <f ca="1">AA2192 * EXP(($E$3 - $C$12^2/2) * (AB$2-AA$2) + $C$12*SQRT(AB$2-AA$2)*W2192)</f>
        <v>38.032489051219585</v>
      </c>
      <c r="AC2192" s="52">
        <f ca="1">AB2192 * EXP(($E$3 - $C$12^2/2) * (AC$2-AB$2) + $C$12*SQRT(AC$2-AB$2)*X2192)</f>
        <v>30.462409533246483</v>
      </c>
      <c r="AD2192" s="47"/>
      <c r="AE2192" s="3" t="s">
        <v>47</v>
      </c>
      <c r="AF2192" s="64">
        <f t="shared" ref="AF2192" ca="1" si="2769">($B$5*AF2194 + (1 + $B$6)*AF2193)*$B$2</f>
        <v>0</v>
      </c>
      <c r="AG2192" s="64">
        <f t="shared" ref="AG2192" ca="1" si="2770">($B$5*AG2194 + (1 + $B$6)*AG2193)*$B$2</f>
        <v>0</v>
      </c>
      <c r="AH2192" s="64">
        <f t="shared" ref="AH2192" ca="1" si="2771">($B$5*AH2194 + (1 + $B$6)*AH2193)*$B$2</f>
        <v>0</v>
      </c>
      <c r="AI2192" s="64">
        <f t="shared" ref="AI2192" ca="1" si="2772">($B$5*AI2194 + (1 + $B$6)*AI2193)*$B$2</f>
        <v>0</v>
      </c>
      <c r="AJ2192" s="64" cm="1">
        <f t="array" aca="1" ref="AJ2192" ca="1">($B$5*AJ2194 + (1 + $B$6)*AJ2193 + AND(NOT(AF2193:AJ2193)))*$B$2</f>
        <v>100000</v>
      </c>
      <c r="AK2192" s="73"/>
      <c r="AL2192" s="70"/>
    </row>
    <row r="2193" spans="7:38" ht="14.55" customHeight="1" x14ac:dyDescent="0.3">
      <c r="G2193" s="3">
        <v>2191</v>
      </c>
      <c r="H2193" s="58">
        <v>0.91613884630071118</v>
      </c>
      <c r="I2193" s="58">
        <v>-2.1159131969424068</v>
      </c>
      <c r="J2193" s="58">
        <v>-1.2410087406494599</v>
      </c>
      <c r="K2193" s="59">
        <v>9.8212023747803051E-2</v>
      </c>
      <c r="L2193" s="60">
        <f t="array" ref="L2193:O2193">TRANSPOSE(MMULT(Option!$B$25:$E$28, TRANSPOSE(H2193:K2193)))</f>
        <v>0.91613884630071118</v>
      </c>
      <c r="M2193" s="60">
        <v>-1.572810939268632</v>
      </c>
      <c r="N2193" s="60">
        <v>-1.2776110664674523</v>
      </c>
      <c r="O2193" s="60">
        <v>-0.3457369496259553</v>
      </c>
      <c r="P2193" s="56" t="str">
        <f t="shared" si="2753"/>
        <v>439/1</v>
      </c>
      <c r="R2193" s="80"/>
      <c r="S2193" s="3" t="s">
        <v>31</v>
      </c>
      <c r="T2193" s="60">
        <f ca="1"/>
        <v>0.25839718471056217</v>
      </c>
      <c r="U2193" s="60">
        <f ca="1"/>
        <v>1.5977889630650111E-2</v>
      </c>
      <c r="V2193" s="60">
        <f ca="1"/>
        <v>-0.50724699838200982</v>
      </c>
      <c r="W2193" s="60">
        <f ca="1"/>
        <v>1.1300775432336141</v>
      </c>
      <c r="X2193" s="60">
        <f ca="1"/>
        <v>-0.25632265348385719</v>
      </c>
      <c r="Y2193" s="52">
        <f ca="1">$B$13 * EXP(($E$3 - $C$13^2/2) * Y$2 + $C$13*SQRT(Y$2)*T2193)</f>
        <v>108.60194763915909</v>
      </c>
      <c r="Z2193" s="52">
        <f ca="1">Y2193 * EXP(($E$3 - $C$13^2/2) * (Z$2-Y$2) + $C$13*SQRT(Z$2-Y$2)*U2193)</f>
        <v>109.67075140859022</v>
      </c>
      <c r="AA2193" s="52">
        <f ca="1">Z2193 * EXP(($E$3 - $C$13^2/2) * (AA$2-Z$2) + $C$13*SQRT(AA$2-Z$2)*V2193)</f>
        <v>94.66161721343947</v>
      </c>
      <c r="AB2193" s="52">
        <f ca="1">AA2193 * EXP(($E$3 - $C$13^2/2) * (AB$2-AA$2) + $C$13*SQRT(AB$2-AA$2)*W2193)</f>
        <v>133.53076112985426</v>
      </c>
      <c r="AC2193" s="52">
        <f ca="1">AB2193 * EXP(($E$3 - $C$13^2/2) * (AC$2-AB$2) + $C$13*SQRT(AC$2-AB$2)*X2193)</f>
        <v>124.26732298993934</v>
      </c>
      <c r="AD2193" s="47"/>
      <c r="AE2193" s="3" t="s">
        <v>46</v>
      </c>
      <c r="AF2193" s="52" t="b">
        <f t="shared" ref="AF2193" ca="1" si="2773">AF2191 &gt;= $B$4</f>
        <v>0</v>
      </c>
      <c r="AG2193" s="52" t="b">
        <f t="array" aca="1" ref="AG2193" ca="1">AND(AG2191 &gt;= $B$4, NOT(OR($AF2193:AF2193)))</f>
        <v>0</v>
      </c>
      <c r="AH2193" s="52" t="b">
        <f t="array" aca="1" ref="AH2193" ca="1">AND(AH2191 &gt;= $B$4, NOT(OR($AF2193:AG2193)))</f>
        <v>0</v>
      </c>
      <c r="AI2193" s="52" t="b">
        <f t="array" aca="1" ref="AI2193" ca="1">AND(AI2191 &gt;= $B$4, NOT(OR($AF2193:AH2193)))</f>
        <v>0</v>
      </c>
      <c r="AJ2193" s="52" t="b">
        <f t="array" aca="1" ref="AJ2193" ca="1">AND(AJ2191 &gt;= $B$4, NOT(OR($AF2193:AI2193)))</f>
        <v>0</v>
      </c>
      <c r="AK2193" s="73"/>
      <c r="AL2193" s="70"/>
    </row>
    <row r="2194" spans="7:38" ht="14.55" customHeight="1" x14ac:dyDescent="0.3">
      <c r="G2194" s="3">
        <v>2192</v>
      </c>
      <c r="H2194" s="58">
        <v>0.72747797420399052</v>
      </c>
      <c r="I2194" s="58">
        <v>-0.42984839742777464</v>
      </c>
      <c r="J2194" s="58">
        <v>0.71319083790296911</v>
      </c>
      <c r="K2194" s="59">
        <v>-1.4417741958580388</v>
      </c>
      <c r="L2194" s="60">
        <f t="array" ref="L2194:O2194">TRANSPOSE(MMULT(Option!$B$25:$E$28, TRANSPOSE(H2194:K2194)))</f>
        <v>0.72747797420399052</v>
      </c>
      <c r="M2194" s="60">
        <v>-0.10297137403205148</v>
      </c>
      <c r="N2194" s="60">
        <v>0.80483314885414237</v>
      </c>
      <c r="O2194" s="60">
        <v>-0.91703060277516391</v>
      </c>
      <c r="P2194" s="56" t="str">
        <f t="shared" si="2753"/>
        <v>439/2</v>
      </c>
      <c r="R2194" s="80"/>
      <c r="S2194" s="3" t="s">
        <v>30</v>
      </c>
      <c r="T2194" s="60">
        <f ca="1"/>
        <v>-0.6765682452262709</v>
      </c>
      <c r="U2194" s="60">
        <f ca="1"/>
        <v>0.45510855166075215</v>
      </c>
      <c r="V2194" s="60">
        <f ca="1"/>
        <v>-1.4446162798642093</v>
      </c>
      <c r="W2194" s="60">
        <f ca="1"/>
        <v>-0.15686373796276185</v>
      </c>
      <c r="X2194" s="60">
        <f ca="1"/>
        <v>-0.33084791953617226</v>
      </c>
      <c r="Y2194" s="52">
        <f ca="1">$B$14 * EXP(($E$3 - $C$14^2/2) * Y$2 + $C$14*SQRT(Y$2)*T2194)</f>
        <v>82.039407609021879</v>
      </c>
      <c r="Z2194" s="52">
        <f ca="1">Y2194 * EXP(($E$3 - $C$14^2/2) * (Z$2-Y$2) + $C$14*SQRT(Z$2-Y$2)*U2194)</f>
        <v>94.512516731931896</v>
      </c>
      <c r="AA2194" s="52">
        <f ca="1">Z2194 * EXP(($E$3 - $C$14^2/2) * (AA$2-Z$2) + $C$14*SQRT(AA$2-Z$2)*V2194)</f>
        <v>61.580631288316184</v>
      </c>
      <c r="AB2194" s="52">
        <f ca="1">AA2194 * EXP(($E$3 - $C$14^2/2) * (AB$2-AA$2) + $C$14*SQRT(AB$2-AA$2)*W2194)</f>
        <v>59.044315525814525</v>
      </c>
      <c r="AC2194" s="52">
        <f ca="1">AB2194 * EXP(($E$3 - $C$14^2/2) * (AC$2-AB$2) + $C$14*SQRT(AC$2-AB$2)*X2194)</f>
        <v>53.733352425062726</v>
      </c>
      <c r="AD2194" s="47"/>
      <c r="AE2194" s="3" t="s">
        <v>68</v>
      </c>
      <c r="AF2194" s="52" t="b">
        <f ca="1">AND(AF2191&gt;$B$3, NOT(OR($AF2193:AF2193)))</f>
        <v>0</v>
      </c>
      <c r="AG2194" s="52" t="b">
        <f ca="1">AND(AG2191&gt;$B$3, NOT(OR($AF2193:AG2193)))</f>
        <v>0</v>
      </c>
      <c r="AH2194" s="52" t="b">
        <f ca="1">AND(AH2191&gt;$B$3, NOT(OR($AF2193:AH2193)))</f>
        <v>0</v>
      </c>
      <c r="AI2194" s="52" t="b">
        <f ca="1">AND(AI2191&gt;$B$3, NOT(OR($AF2193:AI2193)))</f>
        <v>0</v>
      </c>
      <c r="AJ2194" s="52" t="b">
        <f ca="1">AND(AJ2191&gt;$B$3, NOT(OR($AF2193:AJ2193)))</f>
        <v>0</v>
      </c>
      <c r="AK2194" s="74"/>
      <c r="AL2194" s="70"/>
    </row>
    <row r="2195" spans="7:38" ht="14.55" customHeight="1" x14ac:dyDescent="0.3">
      <c r="G2195" s="3">
        <v>2193</v>
      </c>
      <c r="H2195" s="58">
        <v>-1.9576798334271035</v>
      </c>
      <c r="I2195" s="58">
        <v>-0.72739663216866501</v>
      </c>
      <c r="J2195" s="58">
        <v>1.1198066786654439</v>
      </c>
      <c r="K2195" s="59">
        <v>-0.57265626814506898</v>
      </c>
      <c r="L2195" s="60">
        <f t="array" ref="L2195:O2195">TRANSPOSE(MMULT(Option!$B$25:$E$28, TRANSPOSE(H2195:K2195)))</f>
        <v>-1.9576798334271035</v>
      </c>
      <c r="M2195" s="60">
        <v>-1.449741958804613</v>
      </c>
      <c r="N2195" s="60">
        <v>9.9883939632990915E-3</v>
      </c>
      <c r="O2195" s="60">
        <v>-1.2453787297454595</v>
      </c>
      <c r="P2195" s="56" t="str">
        <f t="shared" si="2753"/>
        <v>439/3</v>
      </c>
      <c r="R2195" s="80">
        <v>549</v>
      </c>
      <c r="S2195" s="3" t="s">
        <v>28</v>
      </c>
      <c r="T2195" s="60">
        <f t="array" aca="1" ref="T2195:T2198" ca="1">TRANSPOSE(OFFSET($L$3, MATCH($R2195 &amp; "/" &amp; T$2, $P$3:$P$5002, 0) - 1, 0, 1, $E$1))</f>
        <v>-0.58899005994017961</v>
      </c>
      <c r="U2195" s="60">
        <f t="array" aca="1" ref="U2195:U2198" ca="1">TRANSPOSE(OFFSET($L$3, MATCH($R2195 &amp; "/" &amp; U$2, $P$3:$P$5002, 0) - 1, 0, 1, $E$1))</f>
        <v>-0.54513091431414706</v>
      </c>
      <c r="V2195" s="60">
        <f t="array" aca="1" ref="V2195:V2198" ca="1">TRANSPOSE(OFFSET($L$3, MATCH($R2195 &amp; "/" &amp; V$2, $P$3:$P$5002, 0) - 1, 0, 1, $E$1))</f>
        <v>-0.13597180026210601</v>
      </c>
      <c r="W2195" s="60">
        <f t="array" aca="1" ref="W2195:W2198" ca="1">TRANSPOSE(OFFSET($L$3, MATCH($R2195 &amp; "/" &amp; W$2, $P$3:$P$5002, 0) - 1, 0, 1, $E$1))</f>
        <v>0.1784542956993849</v>
      </c>
      <c r="X2195" s="60">
        <f t="array" aca="1" ref="X2195:X2198" ca="1">TRANSPOSE(OFFSET($L$3, MATCH($R2195 &amp; "/" &amp; X$2, $P$3:$P$5002, 0) - 1, 0, 1, $E$1))</f>
        <v>4.3728098082369812E-2</v>
      </c>
      <c r="Y2195" s="52">
        <f ca="1">$B$11 * EXP(($E$3 - $C$11^2/2) * Y$2 + $C$11*SQRT(Y$2)*T2195)</f>
        <v>84.223431636740401</v>
      </c>
      <c r="Z2195" s="52">
        <f ca="1">Y2195 * EXP(($E$3 - $C$11^2/2) * (Z$2-Y$2) + $C$11*SQRT(Z$2-Y$2)*U2195)</f>
        <v>71.875387737509641</v>
      </c>
      <c r="AA2195" s="52">
        <f ca="1">Z2195 * EXP(($E$3 - $C$11^2/2) * (AA$2-Z$2) + $C$11*SQRT(AA$2-Z$2)*V2195)</f>
        <v>69.348349966225271</v>
      </c>
      <c r="AB2195" s="52">
        <f ca="1">AA2195 * EXP(($E$3 - $C$11^2/2) * (AB$2-AA$2) + $C$11*SQRT(AB$2-AA$2)*W2195)</f>
        <v>73.528908538696015</v>
      </c>
      <c r="AC2195" s="52">
        <f ca="1">AB2195 * EXP(($E$3 - $C$11^2/2) * (AC$2-AB$2) + $C$11*SQRT(AC$2-AB$2)*X2195)</f>
        <v>74.873279042766967</v>
      </c>
      <c r="AD2195" s="47"/>
      <c r="AE2195" s="3" t="s">
        <v>69</v>
      </c>
      <c r="AF2195" s="20" cm="1">
        <f t="array" aca="1" ref="AF2195" ca="1">MIN(Y2195:Y2198 / $D$11:$D$14)</f>
        <v>0.70482813538027367</v>
      </c>
      <c r="AG2195" s="20" cm="1">
        <f t="array" aca="1" ref="AG2195" ca="1">MIN(Z2195:Z2198 / $D$11:$D$14)</f>
        <v>0.56571531401134167</v>
      </c>
      <c r="AH2195" s="20" cm="1">
        <f t="array" aca="1" ref="AH2195" ca="1">MIN(AA2195:AA2198 / $D$11:$D$14)</f>
        <v>0.3872729211823136</v>
      </c>
      <c r="AI2195" s="20" cm="1">
        <f t="array" aca="1" ref="AI2195" ca="1">MIN(AB2195:AB2198 / $D$11:$D$14)</f>
        <v>0.41897842093850229</v>
      </c>
      <c r="AJ2195" s="20" cm="1">
        <f t="array" aca="1" ref="AJ2195" ca="1">MIN(AC2195:AC2198 / $D$11:$D$14)</f>
        <v>0.50381330126356549</v>
      </c>
      <c r="AK2195" s="72">
        <f t="array" aca="1" ref="AK2195" ca="1">SUMPRODUCT(AF2196:AJ2196, EXP(-$E$3*$AF$2:$AJ$2))</f>
        <v>77880.078307140488</v>
      </c>
      <c r="AL2195" s="70">
        <f ca="1">MAX(AC2196 - $D$11, 0) * EXP(-$E$2*$E$3)</f>
        <v>0</v>
      </c>
    </row>
    <row r="2196" spans="7:38" ht="14.55" customHeight="1" x14ac:dyDescent="0.3">
      <c r="G2196" s="3">
        <v>2194</v>
      </c>
      <c r="H2196" s="58">
        <v>1.1300146085110312</v>
      </c>
      <c r="I2196" s="58">
        <v>0.51187814733080994</v>
      </c>
      <c r="J2196" s="58">
        <v>1.0159946588196278</v>
      </c>
      <c r="K2196" s="59">
        <v>1.1676894601283745</v>
      </c>
      <c r="L2196" s="60">
        <f t="array" ref="L2196:O2196">TRANSPOSE(MMULT(Option!$B$25:$E$28, TRANSPOSE(H2196:K2196)))</f>
        <v>1.1300146085110312</v>
      </c>
      <c r="M2196" s="60">
        <v>0.92114991475185137</v>
      </c>
      <c r="N2196" s="60">
        <v>1.4784053421381933</v>
      </c>
      <c r="O2196" s="60">
        <v>1.784298371978343</v>
      </c>
      <c r="P2196" s="56" t="str">
        <f t="shared" si="2753"/>
        <v>439/4</v>
      </c>
      <c r="R2196" s="80"/>
      <c r="S2196" s="3" t="s">
        <v>29</v>
      </c>
      <c r="T2196" s="60">
        <f ca="1"/>
        <v>-1.182670951637981</v>
      </c>
      <c r="U2196" s="60">
        <f ca="1"/>
        <v>-0.74954340200788572</v>
      </c>
      <c r="V2196" s="60">
        <f ca="1"/>
        <v>-1.2798710190598404</v>
      </c>
      <c r="W2196" s="60">
        <f ca="1"/>
        <v>1.2580892757508428</v>
      </c>
      <c r="X2196" s="60">
        <f ca="1"/>
        <v>-0.41450228150931384</v>
      </c>
      <c r="Y2196" s="52">
        <f ca="1">$B$12 * EXP(($E$3 - $C$12^2/2) * Y$2 + $C$12*SQRT(Y$2)*T2196)</f>
        <v>70.482813538027372</v>
      </c>
      <c r="Z2196" s="52">
        <f ca="1">Y2196 * EXP(($E$3 - $C$12^2/2) * (Z$2-Y$2) + $C$12*SQRT(Z$2-Y$2)*U2196)</f>
        <v>56.571531401134166</v>
      </c>
      <c r="AA2196" s="52">
        <f ca="1">Z2196 * EXP(($E$3 - $C$12^2/2) * (AA$2-Z$2) + $C$12*SQRT(AA$2-Z$2)*V2196)</f>
        <v>38.727292118231361</v>
      </c>
      <c r="AB2196" s="52">
        <f ca="1">AA2196 * EXP(($E$3 - $C$12^2/2) * (AB$2-AA$2) + $C$12*SQRT(AB$2-AA$2)*W2196)</f>
        <v>56.767918833995765</v>
      </c>
      <c r="AC2196" s="52">
        <f ca="1">AB2196 * EXP(($E$3 - $C$12^2/2) * (AC$2-AB$2) + $C$12*SQRT(AC$2-AB$2)*X2196)</f>
        <v>50.381330126356552</v>
      </c>
      <c r="AD2196" s="47"/>
      <c r="AE2196" s="3" t="s">
        <v>47</v>
      </c>
      <c r="AF2196" s="64">
        <f t="shared" ref="AF2196" ca="1" si="2774">($B$5*AF2198 + (1 + $B$6)*AF2197)*$B$2</f>
        <v>0</v>
      </c>
      <c r="AG2196" s="64">
        <f t="shared" ref="AG2196" ca="1" si="2775">($B$5*AG2198 + (1 + $B$6)*AG2197)*$B$2</f>
        <v>0</v>
      </c>
      <c r="AH2196" s="64">
        <f t="shared" ref="AH2196" ca="1" si="2776">($B$5*AH2198 + (1 + $B$6)*AH2197)*$B$2</f>
        <v>0</v>
      </c>
      <c r="AI2196" s="64">
        <f t="shared" ref="AI2196" ca="1" si="2777">($B$5*AI2198 + (1 + $B$6)*AI2197)*$B$2</f>
        <v>0</v>
      </c>
      <c r="AJ2196" s="64" cm="1">
        <f t="array" aca="1" ref="AJ2196" ca="1">($B$5*AJ2198 + (1 + $B$6)*AJ2197 + AND(NOT(AF2197:AJ2197)))*$B$2</f>
        <v>100000</v>
      </c>
      <c r="AK2196" s="73"/>
      <c r="AL2196" s="70"/>
    </row>
    <row r="2197" spans="7:38" ht="14.55" customHeight="1" x14ac:dyDescent="0.3">
      <c r="G2197" s="3">
        <v>2195</v>
      </c>
      <c r="H2197" s="58">
        <v>0.56361730209181304</v>
      </c>
      <c r="I2197" s="58">
        <v>-2.5189304941269226</v>
      </c>
      <c r="J2197" s="58">
        <v>-1.2616719799275706</v>
      </c>
      <c r="K2197" s="59">
        <v>0.417376448220318</v>
      </c>
      <c r="L2197" s="60">
        <f t="array" ref="L2197:O2197">TRANSPOSE(MMULT(Option!$B$25:$E$28, TRANSPOSE(H2197:K2197)))</f>
        <v>0.56361730209181304</v>
      </c>
      <c r="M2197" s="60">
        <v>-2.0831910110971026</v>
      </c>
      <c r="N2197" s="60">
        <v>-1.5423031163822469</v>
      </c>
      <c r="O2197" s="60">
        <v>-0.322997235625197</v>
      </c>
      <c r="P2197" s="56" t="str">
        <f t="shared" si="2753"/>
        <v>439/5</v>
      </c>
      <c r="R2197" s="80"/>
      <c r="S2197" s="3" t="s">
        <v>31</v>
      </c>
      <c r="T2197" s="60">
        <f ca="1"/>
        <v>-0.54531184567699897</v>
      </c>
      <c r="U2197" s="60">
        <f ca="1"/>
        <v>-3.4953140212532707E-2</v>
      </c>
      <c r="V2197" s="60">
        <f ca="1"/>
        <v>-2.1104213200272501</v>
      </c>
      <c r="W2197" s="60">
        <f ca="1"/>
        <v>-0.27576656650431469</v>
      </c>
      <c r="X2197" s="60">
        <f ca="1"/>
        <v>0.83033903080681526</v>
      </c>
      <c r="Y2197" s="52">
        <f ca="1">$B$13 * EXP(($E$3 - $C$13^2/2) * Y$2 + $C$13*SQRT(Y$2)*T2197)</f>
        <v>85.334312664694949</v>
      </c>
      <c r="Z2197" s="52">
        <f ca="1">Y2197 * EXP(($E$3 - $C$13^2/2) * (Z$2-Y$2) + $C$13*SQRT(Z$2-Y$2)*U2197)</f>
        <v>84.867455316408581</v>
      </c>
      <c r="AA2197" s="52">
        <f ca="1">Z2197 * EXP(($E$3 - $C$13^2/2) * (AA$2-Z$2) + $C$13*SQRT(AA$2-Z$2)*V2197)</f>
        <v>45.284476616481122</v>
      </c>
      <c r="AB2197" s="52">
        <f ca="1">AA2197 * EXP(($E$3 - $C$13^2/2) * (AB$2-AA$2) + $C$13*SQRT(AB$2-AA$2)*W2197)</f>
        <v>41.89784209385023</v>
      </c>
      <c r="AC2197" s="52">
        <f ca="1">AB2197 * EXP(($E$3 - $C$13^2/2) * (AC$2-AB$2) + $C$13*SQRT(AC$2-AB$2)*X2197)</f>
        <v>54.019010640287036</v>
      </c>
      <c r="AD2197" s="47"/>
      <c r="AE2197" s="3" t="s">
        <v>46</v>
      </c>
      <c r="AF2197" s="52" t="b">
        <f t="shared" ref="AF2197" ca="1" si="2778">AF2195 &gt;= $B$4</f>
        <v>0</v>
      </c>
      <c r="AG2197" s="52" t="b">
        <f t="array" aca="1" ref="AG2197" ca="1">AND(AG2195 &gt;= $B$4, NOT(OR($AF2197:AF2197)))</f>
        <v>0</v>
      </c>
      <c r="AH2197" s="52" t="b">
        <f t="array" aca="1" ref="AH2197" ca="1">AND(AH2195 &gt;= $B$4, NOT(OR($AF2197:AG2197)))</f>
        <v>0</v>
      </c>
      <c r="AI2197" s="52" t="b">
        <f t="array" aca="1" ref="AI2197" ca="1">AND(AI2195 &gt;= $B$4, NOT(OR($AF2197:AH2197)))</f>
        <v>0</v>
      </c>
      <c r="AJ2197" s="52" t="b">
        <f t="array" aca="1" ref="AJ2197" ca="1">AND(AJ2195 &gt;= $B$4, NOT(OR($AF2197:AI2197)))</f>
        <v>0</v>
      </c>
      <c r="AK2197" s="73"/>
      <c r="AL2197" s="70"/>
    </row>
    <row r="2198" spans="7:38" ht="14.55" customHeight="1" x14ac:dyDescent="0.3">
      <c r="G2198" s="3">
        <v>2196</v>
      </c>
      <c r="H2198" s="58">
        <v>0.44952858331085799</v>
      </c>
      <c r="I2198" s="58">
        <v>-0.51804578659056344</v>
      </c>
      <c r="J2198" s="58">
        <v>-1.1191593234541271</v>
      </c>
      <c r="K2198" s="59">
        <v>-0.30946994227358904</v>
      </c>
      <c r="L2198" s="60">
        <f t="array" ref="L2198:O2198">TRANSPOSE(MMULT(Option!$B$25:$E$28, TRANSPOSE(H2198:K2198)))</f>
        <v>0.44952858331085799</v>
      </c>
      <c r="M2198" s="60">
        <v>-0.29498537277649595</v>
      </c>
      <c r="N2198" s="60">
        <v>-0.93881369585010455</v>
      </c>
      <c r="O2198" s="60">
        <v>-0.43929655571085313</v>
      </c>
      <c r="P2198" s="56" t="str">
        <f t="shared" si="2753"/>
        <v>440/1</v>
      </c>
      <c r="R2198" s="80"/>
      <c r="S2198" s="3" t="s">
        <v>30</v>
      </c>
      <c r="T2198" s="60">
        <f ca="1"/>
        <v>1.6657062550270441</v>
      </c>
      <c r="U2198" s="60">
        <f ca="1"/>
        <v>-0.70789507952233155</v>
      </c>
      <c r="V2198" s="60">
        <f ca="1"/>
        <v>-0.48931749402115599</v>
      </c>
      <c r="W2198" s="60">
        <f ca="1"/>
        <v>-0.53524800468934297</v>
      </c>
      <c r="X2198" s="60">
        <f ca="1"/>
        <v>1.7423825725312931</v>
      </c>
      <c r="Y2198" s="52">
        <f ca="1">$B$14 * EXP(($E$3 - $C$14^2/2) * Y$2 + $C$14*SQRT(Y$2)*T2198)</f>
        <v>165.65081727775325</v>
      </c>
      <c r="Z2198" s="52">
        <f ca="1">Y2198 * EXP(($E$3 - $C$14^2/2) * (Z$2-Y$2) + $C$14*SQRT(Z$2-Y$2)*U2198)</f>
        <v>134.6277468038341</v>
      </c>
      <c r="AA2198" s="52">
        <f ca="1">Z2198 * EXP(($E$3 - $C$14^2/2) * (AA$2-Z$2) + $C$14*SQRT(AA$2-Z$2)*V2198)</f>
        <v>116.82981350489899</v>
      </c>
      <c r="AB2198" s="52">
        <f ca="1">AA2198 * EXP(($E$3 - $C$14^2/2) * (AB$2-AA$2) + $C$14*SQRT(AB$2-AA$2)*W2198)</f>
        <v>99.997370338402604</v>
      </c>
      <c r="AC2198" s="52">
        <f ca="1">AB2198 * EXP(($E$3 - $C$14^2/2) * (AC$2-AB$2) + $C$14*SQRT(AC$2-AB$2)*X2198)</f>
        <v>169.50097190989433</v>
      </c>
      <c r="AD2198" s="47"/>
      <c r="AE2198" s="3" t="s">
        <v>68</v>
      </c>
      <c r="AF2198" s="52" t="b">
        <f ca="1">AND(AF2195&gt;$B$3, NOT(OR($AF2197:AF2197)))</f>
        <v>0</v>
      </c>
      <c r="AG2198" s="52" t="b">
        <f ca="1">AND(AG2195&gt;$B$3, NOT(OR($AF2197:AG2197)))</f>
        <v>0</v>
      </c>
      <c r="AH2198" s="52" t="b">
        <f ca="1">AND(AH2195&gt;$B$3, NOT(OR($AF2197:AH2197)))</f>
        <v>0</v>
      </c>
      <c r="AI2198" s="52" t="b">
        <f ca="1">AND(AI2195&gt;$B$3, NOT(OR($AF2197:AI2197)))</f>
        <v>0</v>
      </c>
      <c r="AJ2198" s="52" t="b">
        <f ca="1">AND(AJ2195&gt;$B$3, NOT(OR($AF2197:AJ2197)))</f>
        <v>0</v>
      </c>
      <c r="AK2198" s="74"/>
      <c r="AL2198" s="70"/>
    </row>
    <row r="2199" spans="7:38" ht="14.55" customHeight="1" x14ac:dyDescent="0.3">
      <c r="G2199" s="3">
        <v>2197</v>
      </c>
      <c r="H2199" s="58">
        <v>0.542846885477824</v>
      </c>
      <c r="I2199" s="58">
        <v>0.78618929691753481</v>
      </c>
      <c r="J2199" s="58">
        <v>-0.41609447684007417</v>
      </c>
      <c r="K2199" s="59">
        <v>1.7576087837909775</v>
      </c>
      <c r="L2199" s="60">
        <f t="array" ref="L2199:O2199">TRANSPOSE(MMULT(Option!$B$25:$E$28, TRANSPOSE(H2199:K2199)))</f>
        <v>0.542846885477824</v>
      </c>
      <c r="M2199" s="60">
        <v>0.93769314692887262</v>
      </c>
      <c r="N2199" s="60">
        <v>5.7551470558945661E-2</v>
      </c>
      <c r="O2199" s="60">
        <v>1.8469243524434666</v>
      </c>
      <c r="P2199" s="56" t="str">
        <f t="shared" si="2753"/>
        <v>440/2</v>
      </c>
      <c r="R2199" s="80">
        <v>550</v>
      </c>
      <c r="S2199" s="3" t="s">
        <v>28</v>
      </c>
      <c r="T2199" s="60">
        <f t="array" aca="1" ref="T2199:T2202" ca="1">TRANSPOSE(OFFSET($L$3, MATCH($R2199 &amp; "/" &amp; T$2, $P$3:$P$5002, 0) - 1, 0, 1, $E$1))</f>
        <v>1.3702853005007869</v>
      </c>
      <c r="U2199" s="60">
        <f t="array" aca="1" ref="U2199:U2202" ca="1">TRANSPOSE(OFFSET($L$3, MATCH($R2199 &amp; "/" &amp; U$2, $P$3:$P$5002, 0) - 1, 0, 1, $E$1))</f>
        <v>0.42905193130031716</v>
      </c>
      <c r="V2199" s="60">
        <f t="array" aca="1" ref="V2199:V2202" ca="1">TRANSPOSE(OFFSET($L$3, MATCH($R2199 &amp; "/" &amp; V$2, $P$3:$P$5002, 0) - 1, 0, 1, $E$1))</f>
        <v>0.77977589211764675</v>
      </c>
      <c r="W2199" s="60">
        <f t="array" aca="1" ref="W2199:W2202" ca="1">TRANSPOSE(OFFSET($L$3, MATCH($R2199 &amp; "/" &amp; W$2, $P$3:$P$5002, 0) - 1, 0, 1, $E$1))</f>
        <v>0.7351831178237157</v>
      </c>
      <c r="X2199" s="60">
        <f t="array" aca="1" ref="X2199:X2202" ca="1">TRANSPOSE(OFFSET($L$3, MATCH($R2199 &amp; "/" &amp; X$2, $P$3:$P$5002, 0) - 1, 0, 1, $E$1))</f>
        <v>1.0124553730111374</v>
      </c>
      <c r="Y2199" s="52">
        <f ca="1">$B$11 * EXP(($E$3 - $C$11^2/2) * Y$2 + $C$11*SQRT(Y$2)*T2199)</f>
        <v>151.60156193224276</v>
      </c>
      <c r="Z2199" s="52">
        <f ca="1">Y2199 * EXP(($E$3 - $C$11^2/2) * (Z$2-Y$2) + $C$11*SQRT(Z$2-Y$2)*U2199)</f>
        <v>173.29084286316839</v>
      </c>
      <c r="AA2199" s="52">
        <f ca="1">Z2199 * EXP(($E$3 - $C$11^2/2) * (AA$2-Z$2) + $C$11*SQRT(AA$2-Z$2)*V2199)</f>
        <v>220.06085531369453</v>
      </c>
      <c r="AB2199" s="52">
        <f ca="1">AA2199 * EXP(($E$3 - $C$11^2/2) * (AB$2-AA$2) + $C$11*SQRT(AB$2-AA$2)*W2199)</f>
        <v>275.74018357874979</v>
      </c>
      <c r="AC2199" s="52">
        <f ca="1">AB2199 * EXP(($E$3 - $C$11^2/2) * (AC$2-AB$2) + $C$11*SQRT(AC$2-AB$2)*X2199)</f>
        <v>375.47641904380782</v>
      </c>
      <c r="AD2199" s="47"/>
      <c r="AE2199" s="3" t="s">
        <v>69</v>
      </c>
      <c r="AF2199" s="20" cm="1">
        <f t="array" aca="1" ref="AF2199" ca="1">MIN(Y2199:Y2202 / $D$11:$D$14)</f>
        <v>0.89978359776720696</v>
      </c>
      <c r="AG2199" s="20" cm="1">
        <f t="array" aca="1" ref="AG2199" ca="1">MIN(Z2199:Z2202 / $D$11:$D$14)</f>
        <v>0.63630146161131629</v>
      </c>
      <c r="AH2199" s="20" cm="1">
        <f t="array" aca="1" ref="AH2199" ca="1">MIN(AA2199:AA2202 / $D$11:$D$14)</f>
        <v>0.74518091911755602</v>
      </c>
      <c r="AI2199" s="20" cm="1">
        <f t="array" aca="1" ref="AI2199" ca="1">MIN(AB2199:AB2202 / $D$11:$D$14)</f>
        <v>1.1351003059760423</v>
      </c>
      <c r="AJ2199" s="20" cm="1">
        <f t="array" aca="1" ref="AJ2199" ca="1">MIN(AC2199:AC2202 / $D$11:$D$14)</f>
        <v>1.4563410390118674</v>
      </c>
      <c r="AK2199" s="72">
        <f t="array" aca="1" ref="AK2199" ca="1">SUMPRODUCT(AF2200:AJ2200, EXP(-$E$3*$AF$2:$AJ$2))</f>
        <v>108323.48488617795</v>
      </c>
      <c r="AL2199" s="70">
        <f ca="1">MAX(AC2200 - $D$11, 0) * EXP(-$E$2*$E$3)</f>
        <v>35.53987585300608</v>
      </c>
    </row>
    <row r="2200" spans="7:38" ht="14.55" customHeight="1" x14ac:dyDescent="0.3">
      <c r="G2200" s="3">
        <v>2198</v>
      </c>
      <c r="H2200" s="58">
        <v>0.78005951422519204</v>
      </c>
      <c r="I2200" s="58">
        <v>-7.7839493412239891E-2</v>
      </c>
      <c r="J2200" s="58">
        <v>-1.8731500765065319</v>
      </c>
      <c r="K2200" s="59">
        <v>-0.21241141983046768</v>
      </c>
      <c r="L2200" s="60">
        <f t="array" ref="L2200:O2200">TRANSPOSE(MMULT(Option!$B$25:$E$28, TRANSPOSE(H2200:K2200)))</f>
        <v>0.78005951422519204</v>
      </c>
      <c r="M2200" s="60">
        <v>0.24068273156635567</v>
      </c>
      <c r="N2200" s="60">
        <v>-1.3535659250209195</v>
      </c>
      <c r="O2200" s="60">
        <v>-0.25585909027898301</v>
      </c>
      <c r="P2200" s="56" t="str">
        <f t="shared" si="2753"/>
        <v>440/3</v>
      </c>
      <c r="R2200" s="80"/>
      <c r="S2200" s="3" t="s">
        <v>29</v>
      </c>
      <c r="T2200" s="60">
        <f ca="1"/>
        <v>0.62944699008763738</v>
      </c>
      <c r="U2200" s="60">
        <f ca="1"/>
        <v>-0.44325237246733717</v>
      </c>
      <c r="V2200" s="60">
        <f ca="1"/>
        <v>0.17236689275164993</v>
      </c>
      <c r="W2200" s="60">
        <f ca="1"/>
        <v>1.4511649532185489</v>
      </c>
      <c r="X2200" s="60">
        <f ca="1"/>
        <v>-0.63996928879890769</v>
      </c>
      <c r="Y2200" s="52">
        <f ca="1">$B$12 * EXP(($E$3 - $C$12^2/2) * Y$2 + $C$12*SQRT(Y$2)*T2200)</f>
        <v>121.38948774798675</v>
      </c>
      <c r="Z2200" s="52">
        <f ca="1">Y2200 * EXP(($E$3 - $C$12^2/2) * (Z$2-Y$2) + $C$12*SQRT(Z$2-Y$2)*U2200)</f>
        <v>106.80754512560429</v>
      </c>
      <c r="AA2200" s="52">
        <f ca="1">Z2200 * EXP(($E$3 - $C$12^2/2) * (AA$2-Z$2) + $C$12*SQRT(AA$2-Z$2)*V2200)</f>
        <v>113.03964965831655</v>
      </c>
      <c r="AB2200" s="52">
        <f ca="1">AA2200 * EXP(($E$3 - $C$12^2/2) * (AB$2-AA$2) + $C$12*SQRT(AB$2-AA$2)*W2200)</f>
        <v>175.57883161857268</v>
      </c>
      <c r="AC2200" s="52">
        <f ca="1">AB2200 * EXP(($E$3 - $C$12^2/2) * (AC$2-AB$2) + $C$12*SQRT(AC$2-AB$2)*X2200)</f>
        <v>145.63410390118673</v>
      </c>
      <c r="AD2200" s="47"/>
      <c r="AE2200" s="3" t="s">
        <v>47</v>
      </c>
      <c r="AF2200" s="64">
        <f t="shared" ref="AF2200" ca="1" si="2779">($B$5*AF2202 + (1 + $B$6)*AF2201)*$B$2</f>
        <v>15000</v>
      </c>
      <c r="AG2200" s="64">
        <f t="shared" ref="AG2200" ca="1" si="2780">($B$5*AG2202 + (1 + $B$6)*AG2201)*$B$2</f>
        <v>0</v>
      </c>
      <c r="AH2200" s="64">
        <f t="shared" ref="AH2200" ca="1" si="2781">($B$5*AH2202 + (1 + $B$6)*AH2201)*$B$2</f>
        <v>0</v>
      </c>
      <c r="AI2200" s="64">
        <f t="shared" ref="AI2200" ca="1" si="2782">($B$5*AI2202 + (1 + $B$6)*AI2201)*$B$2</f>
        <v>15000</v>
      </c>
      <c r="AJ2200" s="64" cm="1">
        <f t="array" aca="1" ref="AJ2200" ca="1">($B$5*AJ2202 + (1 + $B$6)*AJ2201 + AND(NOT(AF2201:AJ2201)))*$B$2</f>
        <v>105000</v>
      </c>
      <c r="AK2200" s="73"/>
      <c r="AL2200" s="70"/>
    </row>
    <row r="2201" spans="7:38" ht="14.55" customHeight="1" x14ac:dyDescent="0.3">
      <c r="G2201" s="3">
        <v>2199</v>
      </c>
      <c r="H2201" s="58">
        <v>0.18365931981396383</v>
      </c>
      <c r="I2201" s="58">
        <v>1.8980594512144313E-2</v>
      </c>
      <c r="J2201" s="58">
        <v>2.5038908700568738</v>
      </c>
      <c r="K2201" s="59">
        <v>7.3644685444026317E-2</v>
      </c>
      <c r="L2201" s="60">
        <f t="array" ref="L2201:O2201">TRANSPOSE(MMULT(Option!$B$25:$E$28, TRANSPOSE(H2201:K2201)))</f>
        <v>0.18365931981396383</v>
      </c>
      <c r="M2201" s="60">
        <v>9.0859730143018472E-2</v>
      </c>
      <c r="N2201" s="60">
        <v>2.277626568742726</v>
      </c>
      <c r="O2201" s="60">
        <v>0.63020901166956755</v>
      </c>
      <c r="P2201" s="56" t="str">
        <f t="shared" si="2753"/>
        <v>440/4</v>
      </c>
      <c r="R2201" s="80"/>
      <c r="S2201" s="3" t="s">
        <v>31</v>
      </c>
      <c r="T2201" s="60">
        <f ca="1"/>
        <v>-0.21950863922409103</v>
      </c>
      <c r="U2201" s="60">
        <f ca="1"/>
        <v>-0.86283195893589926</v>
      </c>
      <c r="V2201" s="60">
        <f ca="1"/>
        <v>0.93132158605380466</v>
      </c>
      <c r="W2201" s="60">
        <f ca="1"/>
        <v>0.50675575323214128</v>
      </c>
      <c r="X2201" s="60">
        <f ca="1"/>
        <v>1.6950457255481</v>
      </c>
      <c r="Y2201" s="52">
        <f ca="1">$B$13 * EXP(($E$3 - $C$13^2/2) * Y$2 + $C$13*SQRT(Y$2)*T2201)</f>
        <v>94.096193508930099</v>
      </c>
      <c r="Z2201" s="52">
        <f ca="1">Y2201 * EXP(($E$3 - $C$13^2/2) * (Z$2-Y$2) + $C$13*SQRT(Z$2-Y$2)*U2201)</f>
        <v>73.000625276272203</v>
      </c>
      <c r="AA2201" s="52">
        <f ca="1">Z2201 * EXP(($E$3 - $C$13^2/2) * (AA$2-Z$2) + $C$13*SQRT(AA$2-Z$2)*V2201)</f>
        <v>97.014891016611713</v>
      </c>
      <c r="AB2201" s="52">
        <f ca="1">AA2201 * EXP(($E$3 - $C$13^2/2) * (AB$2-AA$2) + $C$13*SQRT(AB$2-AA$2)*W2201)</f>
        <v>113.51003059760423</v>
      </c>
      <c r="AC2201" s="52">
        <f ca="1">AB2201 * EXP(($E$3 - $C$13^2/2) * (AC$2-AB$2) + $C$13*SQRT(AC$2-AB$2)*X2201)</f>
        <v>189.69261114856204</v>
      </c>
      <c r="AD2201" s="47"/>
      <c r="AE2201" s="3" t="s">
        <v>46</v>
      </c>
      <c r="AF2201" s="52" t="b">
        <f t="shared" ref="AF2201" ca="1" si="2783">AF2199 &gt;= $B$4</f>
        <v>0</v>
      </c>
      <c r="AG2201" s="52" t="b">
        <f t="array" aca="1" ref="AG2201" ca="1">AND(AG2199 &gt;= $B$4, NOT(OR($AF2201:AF2201)))</f>
        <v>0</v>
      </c>
      <c r="AH2201" s="52" t="b">
        <f t="array" aca="1" ref="AH2201" ca="1">AND(AH2199 &gt;= $B$4, NOT(OR($AF2201:AG2201)))</f>
        <v>0</v>
      </c>
      <c r="AI2201" s="52" t="b">
        <f t="array" aca="1" ref="AI2201" ca="1">AND(AI2199 &gt;= $B$4, NOT(OR($AF2201:AH2201)))</f>
        <v>0</v>
      </c>
      <c r="AJ2201" s="52" t="b">
        <f t="array" aca="1" ref="AJ2201" ca="1">AND(AJ2199 &gt;= $B$4, NOT(OR($AF2201:AI2201)))</f>
        <v>1</v>
      </c>
      <c r="AK2201" s="73"/>
      <c r="AL2201" s="70"/>
    </row>
    <row r="2202" spans="7:38" ht="14.55" customHeight="1" x14ac:dyDescent="0.3">
      <c r="G2202" s="3">
        <v>2200</v>
      </c>
      <c r="H2202" s="58">
        <v>-0.20179183283706897</v>
      </c>
      <c r="I2202" s="58">
        <v>0.63706335811386694</v>
      </c>
      <c r="J2202" s="58">
        <v>2.0719308443461051</v>
      </c>
      <c r="K2202" s="59">
        <v>-0.55703138941518782</v>
      </c>
      <c r="L2202" s="60">
        <f t="array" ref="L2202:O2202">TRANSPOSE(MMULT(Option!$B$25:$E$28, TRANSPOSE(H2202:K2202)))</f>
        <v>-0.20179183283706897</v>
      </c>
      <c r="M2202" s="60">
        <v>0.5031614790730834</v>
      </c>
      <c r="N2202" s="60">
        <v>1.9059033291378016</v>
      </c>
      <c r="O2202" s="60">
        <v>1.3491922261620937E-2</v>
      </c>
      <c r="P2202" s="56" t="str">
        <f t="shared" si="2753"/>
        <v>440/5</v>
      </c>
      <c r="R2202" s="80"/>
      <c r="S2202" s="3" t="s">
        <v>30</v>
      </c>
      <c r="T2202" s="60">
        <f ca="1"/>
        <v>-0.36866997165049509</v>
      </c>
      <c r="U2202" s="60">
        <f ca="1"/>
        <v>-1.1716061340113093</v>
      </c>
      <c r="V2202" s="60">
        <f ca="1"/>
        <v>0.50984862022372668</v>
      </c>
      <c r="W2202" s="60">
        <f ca="1"/>
        <v>1.7117728245285835</v>
      </c>
      <c r="X2202" s="60">
        <f ca="1"/>
        <v>0.67058083031773275</v>
      </c>
      <c r="Y2202" s="52">
        <f ca="1">$B$14 * EXP(($E$3 - $C$14^2/2) * Y$2 + $C$14*SQRT(Y$2)*T2202)</f>
        <v>89.978359776720694</v>
      </c>
      <c r="Z2202" s="52">
        <f ca="1">Y2202 * EXP(($E$3 - $C$14^2/2) * (Z$2-Y$2) + $C$14*SQRT(Z$2-Y$2)*U2202)</f>
        <v>63.630146161131627</v>
      </c>
      <c r="AA2202" s="52">
        <f ca="1">Z2202 * EXP(($E$3 - $C$14^2/2) * (AA$2-Z$2) + $C$14*SQRT(AA$2-Z$2)*V2202)</f>
        <v>74.518091911755604</v>
      </c>
      <c r="AB2202" s="52">
        <f ca="1">AA2202 * EXP(($E$3 - $C$14^2/2) * (AB$2-AA$2) + $C$14*SQRT(AB$2-AA$2)*W2202)</f>
        <v>125.15760557625056</v>
      </c>
      <c r="AC2202" s="52">
        <f ca="1">AB2202 * EXP(($E$3 - $C$14^2/2) * (AC$2-AB$2) + $C$14*SQRT(AC$2-AB$2)*X2202)</f>
        <v>153.81460857760962</v>
      </c>
      <c r="AD2202" s="47"/>
      <c r="AE2202" s="3" t="s">
        <v>68</v>
      </c>
      <c r="AF2202" s="52" t="b">
        <f ca="1">AND(AF2199&gt;$B$3, NOT(OR($AF2201:AF2201)))</f>
        <v>1</v>
      </c>
      <c r="AG2202" s="52" t="b">
        <f ca="1">AND(AG2199&gt;$B$3, NOT(OR($AF2201:AG2201)))</f>
        <v>0</v>
      </c>
      <c r="AH2202" s="52" t="b">
        <f ca="1">AND(AH2199&gt;$B$3, NOT(OR($AF2201:AH2201)))</f>
        <v>0</v>
      </c>
      <c r="AI2202" s="52" t="b">
        <f ca="1">AND(AI2199&gt;$B$3, NOT(OR($AF2201:AI2201)))</f>
        <v>1</v>
      </c>
      <c r="AJ2202" s="52" t="b">
        <f ca="1">AND(AJ2199&gt;$B$3, NOT(OR($AF2201:AJ2201)))</f>
        <v>0</v>
      </c>
      <c r="AK2202" s="74"/>
      <c r="AL2202" s="70"/>
    </row>
    <row r="2203" spans="7:38" ht="14.55" customHeight="1" x14ac:dyDescent="0.3">
      <c r="G2203" s="3">
        <v>2201</v>
      </c>
      <c r="H2203" s="58">
        <v>-0.26463154200333888</v>
      </c>
      <c r="I2203" s="58">
        <v>-0.64366996271051025</v>
      </c>
      <c r="J2203" s="58">
        <v>-0.30865973984120842</v>
      </c>
      <c r="K2203" s="59">
        <v>0.20462292483157629</v>
      </c>
      <c r="L2203" s="60">
        <f t="array" ref="L2203:O2203">TRANSPOSE(MMULT(Option!$B$25:$E$28, TRANSPOSE(H2203:K2203)))</f>
        <v>-0.26463154200333888</v>
      </c>
      <c r="M2203" s="60">
        <v>-0.69578588213939874</v>
      </c>
      <c r="N2203" s="60">
        <v>-0.54550393469107594</v>
      </c>
      <c r="O2203" s="60">
        <v>-0.15942058682607124</v>
      </c>
      <c r="P2203" s="56" t="str">
        <f t="shared" si="2753"/>
        <v>441/1</v>
      </c>
      <c r="R2203" s="80">
        <v>551</v>
      </c>
      <c r="S2203" s="3" t="s">
        <v>28</v>
      </c>
      <c r="T2203" s="60">
        <f t="array" aca="1" ref="T2203:T2206" ca="1">TRANSPOSE(OFFSET($L$3, MATCH($R2203 &amp; "/" &amp; T$2, $P$3:$P$5002, 0) - 1, 0, 1, $E$1))</f>
        <v>0.40031352459207575</v>
      </c>
      <c r="U2203" s="60">
        <f t="array" aca="1" ref="U2203:U2206" ca="1">TRANSPOSE(OFFSET($L$3, MATCH($R2203 &amp; "/" &amp; U$2, $P$3:$P$5002, 0) - 1, 0, 1, $E$1))</f>
        <v>-1.9086127091277998</v>
      </c>
      <c r="V2203" s="60">
        <f t="array" aca="1" ref="V2203:V2206" ca="1">TRANSPOSE(OFFSET($L$3, MATCH($R2203 &amp; "/" &amp; V$2, $P$3:$P$5002, 0) - 1, 0, 1, $E$1))</f>
        <v>-0.53203213482314693</v>
      </c>
      <c r="W2203" s="60">
        <f t="array" aca="1" ref="W2203:W2206" ca="1">TRANSPOSE(OFFSET($L$3, MATCH($R2203 &amp; "/" &amp; W$2, $P$3:$P$5002, 0) - 1, 0, 1, $E$1))</f>
        <v>0.62674440298272838</v>
      </c>
      <c r="X2203" s="60">
        <f t="array" aca="1" ref="X2203:X2206" ca="1">TRANSPOSE(OFFSET($L$3, MATCH($R2203 &amp; "/" &amp; X$2, $P$3:$P$5002, 0) - 1, 0, 1, $E$1))</f>
        <v>2.3310335846956627</v>
      </c>
      <c r="Y2203" s="52">
        <f ca="1">$B$11 * EXP(($E$3 - $C$11^2/2) * Y$2 + $C$11*SQRT(Y$2)*T2203)</f>
        <v>113.32550390512996</v>
      </c>
      <c r="Z2203" s="52">
        <f ca="1">Y2203 * EXP(($E$3 - $C$11^2/2) * (Z$2-Y$2) + $C$11*SQRT(Z$2-Y$2)*U2203)</f>
        <v>64.243492244844958</v>
      </c>
      <c r="AA2203" s="52">
        <f ca="1">Z2203 * EXP(($E$3 - $C$11^2/2) * (AA$2-Z$2) + $C$11*SQRT(AA$2-Z$2)*V2203)</f>
        <v>55.040583237496165</v>
      </c>
      <c r="AB2203" s="52">
        <f ca="1">AA2203 * EXP(($E$3 - $C$11^2/2) * (AB$2-AA$2) + $C$11*SQRT(AB$2-AA$2)*W2203)</f>
        <v>66.759333223250366</v>
      </c>
      <c r="AC2203" s="52">
        <f ca="1">AB2203 * EXP(($E$3 - $C$11^2/2) * (AC$2-AB$2) + $C$11*SQRT(AC$2-AB$2)*X2203)</f>
        <v>135.01747121657854</v>
      </c>
      <c r="AD2203" s="47"/>
      <c r="AE2203" s="3" t="s">
        <v>69</v>
      </c>
      <c r="AF2203" s="20" cm="1">
        <f t="array" aca="1" ref="AF2203" ca="1">MIN(Y2203:Y2206 / $D$11:$D$14)</f>
        <v>0.85122481206372302</v>
      </c>
      <c r="AG2203" s="20" cm="1">
        <f t="array" aca="1" ref="AG2203" ca="1">MIN(Z2203:Z2206 / $D$11:$D$14)</f>
        <v>0.54860137814138277</v>
      </c>
      <c r="AH2203" s="20" cm="1">
        <f t="array" aca="1" ref="AH2203" ca="1">MIN(AA2203:AA2206 / $D$11:$D$14)</f>
        <v>0.4477525495936211</v>
      </c>
      <c r="AI2203" s="20" cm="1">
        <f t="array" aca="1" ref="AI2203" ca="1">MIN(AB2203:AB2206 / $D$11:$D$14)</f>
        <v>0.29795952364238654</v>
      </c>
      <c r="AJ2203" s="20" cm="1">
        <f t="array" aca="1" ref="AJ2203" ca="1">MIN(AC2203:AC2206 / $D$11:$D$14)</f>
        <v>0.44178613273476935</v>
      </c>
      <c r="AK2203" s="72">
        <f t="array" aca="1" ref="AK2203" ca="1">SUMPRODUCT(AF2204:AJ2204, EXP(-$E$3*$AF$2:$AJ$2))</f>
        <v>92148.519674651194</v>
      </c>
      <c r="AL2203" s="70">
        <f ca="1">MAX(AC2204 - $D$11, 0) * EXP(-$E$2*$E$3)</f>
        <v>0</v>
      </c>
    </row>
    <row r="2204" spans="7:38" ht="14.55" customHeight="1" x14ac:dyDescent="0.3">
      <c r="G2204" s="3">
        <v>2202</v>
      </c>
      <c r="H2204" s="58">
        <v>0.43222927780105946</v>
      </c>
      <c r="I2204" s="58">
        <v>-2.0572973616728012</v>
      </c>
      <c r="J2204" s="58">
        <v>-1.0078950485885845</v>
      </c>
      <c r="K2204" s="59">
        <v>0.243723759631919</v>
      </c>
      <c r="L2204" s="60">
        <f t="array" ref="L2204:O2204">TRANSPOSE(MMULT(Option!$B$25:$E$28, TRANSPOSE(H2204:K2204)))</f>
        <v>0.43222927780105946</v>
      </c>
      <c r="M2204" s="60">
        <v>-1.7126524662592868</v>
      </c>
      <c r="N2204" s="60">
        <v>-1.2510795630002092</v>
      </c>
      <c r="O2204" s="60">
        <v>-0.35384360849618529</v>
      </c>
      <c r="P2204" s="56" t="str">
        <f t="shared" si="2753"/>
        <v>441/2</v>
      </c>
      <c r="R2204" s="80"/>
      <c r="S2204" s="3" t="s">
        <v>29</v>
      </c>
      <c r="T2204" s="60">
        <f ca="1"/>
        <v>1.2460978532684658E-2</v>
      </c>
      <c r="U2204" s="60">
        <f ca="1"/>
        <v>-1.8402623062353265</v>
      </c>
      <c r="V2204" s="60">
        <f ca="1"/>
        <v>-0.27693489166235213</v>
      </c>
      <c r="W2204" s="60">
        <f ca="1"/>
        <v>-0.4266090389252864</v>
      </c>
      <c r="X2204" s="60">
        <f ca="1"/>
        <v>0.41321028291615036</v>
      </c>
      <c r="Y2204" s="52">
        <f ca="1">$B$12 * EXP(($E$3 - $C$12^2/2) * Y$2 + $C$12*SQRT(Y$2)*T2204)</f>
        <v>100.87765838964451</v>
      </c>
      <c r="Z2204" s="52">
        <f ca="1">Y2204 * EXP(($E$3 - $C$12^2/2) * (Z$2-Y$2) + $C$12*SQRT(Z$2-Y$2)*U2204)</f>
        <v>58.371618532743149</v>
      </c>
      <c r="AA2204" s="52">
        <f ca="1">Z2204 * EXP(($E$3 - $C$12^2/2) * (AA$2-Z$2) + $C$12*SQRT(AA$2-Z$2)*V2204)</f>
        <v>53.987326262661682</v>
      </c>
      <c r="AB2204" s="52">
        <f ca="1">AA2204 * EXP(($E$3 - $C$12^2/2) * (AB$2-AA$2) + $C$12*SQRT(AB$2-AA$2)*W2204)</f>
        <v>47.739856187778642</v>
      </c>
      <c r="AC2204" s="52">
        <f ca="1">AB2204 * EXP(($E$3 - $C$12^2/2) * (AC$2-AB$2) + $C$12*SQRT(AC$2-AB$2)*X2204)</f>
        <v>54.311157973728058</v>
      </c>
      <c r="AD2204" s="47"/>
      <c r="AE2204" s="3" t="s">
        <v>47</v>
      </c>
      <c r="AF2204" s="64">
        <f t="shared" ref="AF2204" ca="1" si="2784">($B$5*AF2206 + (1 + $B$6)*AF2205)*$B$2</f>
        <v>15000</v>
      </c>
      <c r="AG2204" s="64">
        <f t="shared" ref="AG2204" ca="1" si="2785">($B$5*AG2206 + (1 + $B$6)*AG2205)*$B$2</f>
        <v>0</v>
      </c>
      <c r="AH2204" s="64">
        <f t="shared" ref="AH2204" ca="1" si="2786">($B$5*AH2206 + (1 + $B$6)*AH2205)*$B$2</f>
        <v>0</v>
      </c>
      <c r="AI2204" s="64">
        <f t="shared" ref="AI2204" ca="1" si="2787">($B$5*AI2206 + (1 + $B$6)*AI2205)*$B$2</f>
        <v>0</v>
      </c>
      <c r="AJ2204" s="64" cm="1">
        <f t="array" aca="1" ref="AJ2204" ca="1">($B$5*AJ2206 + (1 + $B$6)*AJ2205 + AND(NOT(AF2205:AJ2205)))*$B$2</f>
        <v>100000</v>
      </c>
      <c r="AK2204" s="73"/>
      <c r="AL2204" s="70"/>
    </row>
    <row r="2205" spans="7:38" ht="14.55" customHeight="1" x14ac:dyDescent="0.3">
      <c r="G2205" s="3">
        <v>2203</v>
      </c>
      <c r="H2205" s="58">
        <v>1.3833733351676889</v>
      </c>
      <c r="I2205" s="58">
        <v>-0.76457153599936523</v>
      </c>
      <c r="J2205" s="58">
        <v>1.1490974828268752</v>
      </c>
      <c r="K2205" s="59">
        <v>0.4571592680179174</v>
      </c>
      <c r="L2205" s="60">
        <f t="array" ref="L2205:O2205">TRANSPOSE(MMULT(Option!$B$25:$E$28, TRANSPOSE(H2205:K2205)))</f>
        <v>1.3833733351676889</v>
      </c>
      <c r="M2205" s="60">
        <v>-0.1473920535180735</v>
      </c>
      <c r="N2205" s="60">
        <v>1.3624013946268982</v>
      </c>
      <c r="O2205" s="60">
        <v>0.96890618071805557</v>
      </c>
      <c r="P2205" s="56" t="str">
        <f t="shared" si="2753"/>
        <v>441/3</v>
      </c>
      <c r="R2205" s="80"/>
      <c r="S2205" s="3" t="s">
        <v>31</v>
      </c>
      <c r="T2205" s="60">
        <f ca="1"/>
        <v>-0.5535967043621437</v>
      </c>
      <c r="U2205" s="60">
        <f ca="1"/>
        <v>-1.4810139235569655</v>
      </c>
      <c r="V2205" s="60">
        <f ca="1"/>
        <v>-0.69377118482339661</v>
      </c>
      <c r="W2205" s="60">
        <f ca="1"/>
        <v>-1.3742769486088797</v>
      </c>
      <c r="X2205" s="60">
        <f ca="1"/>
        <v>1.2962275060355957</v>
      </c>
      <c r="Y2205" s="52">
        <f ca="1">$B$13 * EXP(($E$3 - $C$13^2/2) * Y$2 + $C$13*SQRT(Y$2)*T2205)</f>
        <v>85.122481206372299</v>
      </c>
      <c r="Z2205" s="52">
        <f ca="1">Y2205 * EXP(($E$3 - $C$13^2/2) * (Z$2-Y$2) + $C$13*SQRT(Z$2-Y$2)*U2205)</f>
        <v>54.860137814138277</v>
      </c>
      <c r="AA2205" s="52">
        <f ca="1">Z2205 * EXP(($E$3 - $C$13^2/2) * (AA$2-Z$2) + $C$13*SQRT(AA$2-Z$2)*V2205)</f>
        <v>44.775254959362108</v>
      </c>
      <c r="AB2205" s="52">
        <f ca="1">AA2205 * EXP(($E$3 - $C$13^2/2) * (AB$2-AA$2) + $C$13*SQRT(AB$2-AA$2)*W2205)</f>
        <v>29.795952364238651</v>
      </c>
      <c r="AC2205" s="52">
        <f ca="1">AB2205 * EXP(($E$3 - $C$13^2/2) * (AC$2-AB$2) + $C$13*SQRT(AC$2-AB$2)*X2205)</f>
        <v>44.178613273476934</v>
      </c>
      <c r="AD2205" s="47"/>
      <c r="AE2205" s="3" t="s">
        <v>46</v>
      </c>
      <c r="AF2205" s="52" t="b">
        <f t="shared" ref="AF2205" ca="1" si="2788">AF2203 &gt;= $B$4</f>
        <v>0</v>
      </c>
      <c r="AG2205" s="52" t="b">
        <f t="array" aca="1" ref="AG2205" ca="1">AND(AG2203 &gt;= $B$4, NOT(OR($AF2205:AF2205)))</f>
        <v>0</v>
      </c>
      <c r="AH2205" s="52" t="b">
        <f t="array" aca="1" ref="AH2205" ca="1">AND(AH2203 &gt;= $B$4, NOT(OR($AF2205:AG2205)))</f>
        <v>0</v>
      </c>
      <c r="AI2205" s="52" t="b">
        <f t="array" aca="1" ref="AI2205" ca="1">AND(AI2203 &gt;= $B$4, NOT(OR($AF2205:AH2205)))</f>
        <v>0</v>
      </c>
      <c r="AJ2205" s="52" t="b">
        <f t="array" aca="1" ref="AJ2205" ca="1">AND(AJ2203 &gt;= $B$4, NOT(OR($AF2205:AI2205)))</f>
        <v>0</v>
      </c>
      <c r="AK2205" s="73"/>
      <c r="AL2205" s="70"/>
    </row>
    <row r="2206" spans="7:38" ht="14.55" customHeight="1" x14ac:dyDescent="0.3">
      <c r="G2206" s="3">
        <v>2204</v>
      </c>
      <c r="H2206" s="58">
        <v>1.2720448024597069</v>
      </c>
      <c r="I2206" s="58">
        <v>1.1370859508213758</v>
      </c>
      <c r="J2206" s="58">
        <v>-0.45972672586823027</v>
      </c>
      <c r="K2206" s="59">
        <v>0.23070848946337805</v>
      </c>
      <c r="L2206" s="60">
        <f t="array" ref="L2206:O2206">TRANSPOSE(MMULT(Option!$B$25:$E$28, TRANSPOSE(H2206:K2206)))</f>
        <v>1.2720448024597069</v>
      </c>
      <c r="M2206" s="60">
        <v>1.5509744092458404</v>
      </c>
      <c r="N2206" s="60">
        <v>0.40279430685007978</v>
      </c>
      <c r="O2206" s="60">
        <v>0.91441439556989079</v>
      </c>
      <c r="P2206" s="56" t="str">
        <f t="shared" si="2753"/>
        <v>441/4</v>
      </c>
      <c r="R2206" s="80"/>
      <c r="S2206" s="3" t="s">
        <v>30</v>
      </c>
      <c r="T2206" s="60">
        <f ca="1"/>
        <v>0.86302976708668533</v>
      </c>
      <c r="U2206" s="60">
        <f ca="1"/>
        <v>0.53105721970334052</v>
      </c>
      <c r="V2206" s="60">
        <f ca="1"/>
        <v>-1.3303433467402668</v>
      </c>
      <c r="W2206" s="60">
        <f ca="1"/>
        <v>-0.27806461759262202</v>
      </c>
      <c r="X2206" s="60">
        <f ca="1"/>
        <v>1.1186050234778482</v>
      </c>
      <c r="Y2206" s="52">
        <f ca="1">$B$14 * EXP(($E$3 - $C$14^2/2) * Y$2 + $C$14*SQRT(Y$2)*T2206)</f>
        <v>130.20096170497132</v>
      </c>
      <c r="Z2206" s="52">
        <f ca="1">Y2206 * EXP(($E$3 - $C$14^2/2) * (Z$2-Y$2) + $C$14*SQRT(Z$2-Y$2)*U2206)</f>
        <v>153.45329935768243</v>
      </c>
      <c r="AA2206" s="52">
        <f ca="1">Z2206 * EXP(($E$3 - $C$14^2/2) * (AA$2-Z$2) + $C$14*SQRT(AA$2-Z$2)*V2206)</f>
        <v>103.47119636701238</v>
      </c>
      <c r="AB2206" s="52">
        <f ca="1">AA2206 * EXP(($E$3 - $C$14^2/2) * (AB$2-AA$2) + $C$14*SQRT(AB$2-AA$2)*W2206)</f>
        <v>95.667046046378232</v>
      </c>
      <c r="AC2206" s="52">
        <f ca="1">AB2206 * EXP(($E$3 - $C$14^2/2) * (AC$2-AB$2) + $C$14*SQRT(AC$2-AB$2)*X2206)</f>
        <v>134.48536729376858</v>
      </c>
      <c r="AD2206" s="47"/>
      <c r="AE2206" s="3" t="s">
        <v>68</v>
      </c>
      <c r="AF2206" s="52" t="b">
        <f ca="1">AND(AF2203&gt;$B$3, NOT(OR($AF2205:AF2205)))</f>
        <v>1</v>
      </c>
      <c r="AG2206" s="52" t="b">
        <f ca="1">AND(AG2203&gt;$B$3, NOT(OR($AF2205:AG2205)))</f>
        <v>0</v>
      </c>
      <c r="AH2206" s="52" t="b">
        <f ca="1">AND(AH2203&gt;$B$3, NOT(OR($AF2205:AH2205)))</f>
        <v>0</v>
      </c>
      <c r="AI2206" s="52" t="b">
        <f ca="1">AND(AI2203&gt;$B$3, NOT(OR($AF2205:AI2205)))</f>
        <v>0</v>
      </c>
      <c r="AJ2206" s="52" t="b">
        <f ca="1">AND(AJ2203&gt;$B$3, NOT(OR($AF2205:AJ2205)))</f>
        <v>0</v>
      </c>
      <c r="AK2206" s="74"/>
      <c r="AL2206" s="70"/>
    </row>
    <row r="2207" spans="7:38" ht="14.55" customHeight="1" x14ac:dyDescent="0.3">
      <c r="G2207" s="3">
        <v>2205</v>
      </c>
      <c r="H2207" s="58">
        <v>-0.73071564156025892</v>
      </c>
      <c r="I2207" s="58">
        <v>1.1251437753201892</v>
      </c>
      <c r="J2207" s="58">
        <v>-1.9829491188435928</v>
      </c>
      <c r="K2207" s="59">
        <v>-0.32187231864706151</v>
      </c>
      <c r="L2207" s="60">
        <f t="array" ref="L2207:O2207">TRANSPOSE(MMULT(Option!$B$25:$E$28, TRANSPOSE(H2207:K2207)))</f>
        <v>-0.73071564156025892</v>
      </c>
      <c r="M2207" s="60">
        <v>0.73892504699852712</v>
      </c>
      <c r="N2207" s="60">
        <v>-1.7392986263484889</v>
      </c>
      <c r="O2207" s="60">
        <v>-0.6603214797793191</v>
      </c>
      <c r="P2207" s="56" t="str">
        <f t="shared" si="2753"/>
        <v>441/5</v>
      </c>
      <c r="R2207" s="80">
        <v>552</v>
      </c>
      <c r="S2207" s="3" t="s">
        <v>28</v>
      </c>
      <c r="T2207" s="60">
        <f t="array" aca="1" ref="T2207:T2210" ca="1">TRANSPOSE(OFFSET($L$3, MATCH($R2207 &amp; "/" &amp; T$2, $P$3:$P$5002, 0) - 1, 0, 1, $E$1))</f>
        <v>0.34081964193667347</v>
      </c>
      <c r="U2207" s="60">
        <f t="array" aca="1" ref="U2207:U2210" ca="1">TRANSPOSE(OFFSET($L$3, MATCH($R2207 &amp; "/" &amp; U$2, $P$3:$P$5002, 0) - 1, 0, 1, $E$1))</f>
        <v>4.1212163456411162E-2</v>
      </c>
      <c r="V2207" s="60">
        <f t="array" aca="1" ref="V2207:V2210" ca="1">TRANSPOSE(OFFSET($L$3, MATCH($R2207 &amp; "/" &amp; V$2, $P$3:$P$5002, 0) - 1, 0, 1, $E$1))</f>
        <v>-0.15458866813570299</v>
      </c>
      <c r="W2207" s="60">
        <f t="array" aca="1" ref="W2207:W2210" ca="1">TRANSPOSE(OFFSET($L$3, MATCH($R2207 &amp; "/" &amp; W$2, $P$3:$P$5002, 0) - 1, 0, 1, $E$1))</f>
        <v>-0.18149903754365423</v>
      </c>
      <c r="X2207" s="60">
        <f t="array" aca="1" ref="X2207:X2210" ca="1">TRANSPOSE(OFFSET($L$3, MATCH($R2207 &amp; "/" &amp; X$2, $P$3:$P$5002, 0) - 1, 0, 1, $E$1))</f>
        <v>0.79448401576660588</v>
      </c>
      <c r="Y2207" s="52">
        <f ca="1">$B$11 * EXP(($E$3 - $C$11^2/2) * Y$2 + $C$11*SQRT(Y$2)*T2207)</f>
        <v>111.32079504041647</v>
      </c>
      <c r="Z2207" s="52">
        <f ca="1">Y2207 * EXP(($E$3 - $C$11^2/2) * (Z$2-Y$2) + $C$11*SQRT(Z$2-Y$2)*U2207)</f>
        <v>113.27060921225808</v>
      </c>
      <c r="AA2207" s="52">
        <f ca="1">Z2207 * EXP(($E$3 - $C$11^2/2) * (AA$2-Z$2) + $C$11*SQRT(AA$2-Z$2)*V2207)</f>
        <v>108.67949383572471</v>
      </c>
      <c r="AB2207" s="52">
        <f ca="1">AA2207 * EXP(($E$3 - $C$11^2/2) * (AB$2-AA$2) + $C$11*SQRT(AB$2-AA$2)*W2207)</f>
        <v>103.43603640394969</v>
      </c>
      <c r="AC2207" s="52">
        <f ca="1">AB2207 * EXP(($E$3 - $C$11^2/2) * (AC$2-AB$2) + $C$11*SQRT(AC$2-AB$2)*X2207)</f>
        <v>131.93358085789237</v>
      </c>
      <c r="AD2207" s="47"/>
      <c r="AE2207" s="3" t="s">
        <v>69</v>
      </c>
      <c r="AF2207" s="20" cm="1">
        <f t="array" aca="1" ref="AF2207" ca="1">MIN(Y2207:Y2210 / $D$11:$D$14)</f>
        <v>0.6825004900411149</v>
      </c>
      <c r="AG2207" s="20" cm="1">
        <f t="array" aca="1" ref="AG2207" ca="1">MIN(Z2207:Z2210 / $D$11:$D$14)</f>
        <v>0.70355296946724455</v>
      </c>
      <c r="AH2207" s="20" cm="1">
        <f t="array" aca="1" ref="AH2207" ca="1">MIN(AA2207:AA2210 / $D$11:$D$14)</f>
        <v>0.7222441995219322</v>
      </c>
      <c r="AI2207" s="20" cm="1">
        <f t="array" aca="1" ref="AI2207" ca="1">MIN(AB2207:AB2210 / $D$11:$D$14)</f>
        <v>0.7721140336590554</v>
      </c>
      <c r="AJ2207" s="20" cm="1">
        <f t="array" aca="1" ref="AJ2207" ca="1">MIN(AC2207:AC2210 / $D$11:$D$14)</f>
        <v>0.78398261849362139</v>
      </c>
      <c r="AK2207" s="72">
        <f t="array" aca="1" ref="AK2207" ca="1">SUMPRODUCT(AF2208:AJ2208, EXP(-$E$3*$AF$2:$AJ$2))</f>
        <v>77880.078307140488</v>
      </c>
      <c r="AL2207" s="70">
        <f ca="1">MAX(AC2208 - $D$11, 0) * EXP(-$E$2*$E$3)</f>
        <v>46.885419334982323</v>
      </c>
    </row>
    <row r="2208" spans="7:38" ht="14.55" customHeight="1" x14ac:dyDescent="0.3">
      <c r="G2208" s="3">
        <v>2206</v>
      </c>
      <c r="H2208" s="58">
        <v>-5.2336971895381647E-2</v>
      </c>
      <c r="I2208" s="58">
        <v>-1.3474964620674581</v>
      </c>
      <c r="J2208" s="58">
        <v>0.78601954052907086</v>
      </c>
      <c r="K2208" s="59">
        <v>1.5426641898640241</v>
      </c>
      <c r="L2208" s="60">
        <f t="array" ref="L2208:O2208">TRANSPOSE(MMULT(Option!$B$25:$E$28, TRANSPOSE(H2208:K2208)))</f>
        <v>-5.2336971895381647E-2</v>
      </c>
      <c r="M2208" s="60">
        <v>-1.2559356959800161</v>
      </c>
      <c r="N2208" s="60">
        <v>0.31657668342562129</v>
      </c>
      <c r="O2208" s="60">
        <v>1.1006818018721436</v>
      </c>
      <c r="P2208" s="56" t="str">
        <f t="shared" si="2753"/>
        <v>442/1</v>
      </c>
      <c r="R2208" s="80"/>
      <c r="S2208" s="3" t="s">
        <v>29</v>
      </c>
      <c r="T2208" s="60">
        <f ca="1"/>
        <v>1.3180790212251876</v>
      </c>
      <c r="U2208" s="60">
        <f ca="1"/>
        <v>1.2576674882597447</v>
      </c>
      <c r="V2208" s="60">
        <f ca="1"/>
        <v>-0.42058437935445758</v>
      </c>
      <c r="W2208" s="60">
        <f ca="1"/>
        <v>-0.29042286277168144</v>
      </c>
      <c r="X2208" s="60">
        <f ca="1"/>
        <v>-0.37718669894594598</v>
      </c>
      <c r="Y2208" s="52">
        <f ca="1">$B$12 * EXP(($E$3 - $C$12^2/2) * Y$2 + $C$12*SQRT(Y$2)*T2208)</f>
        <v>149.2456927195324</v>
      </c>
      <c r="Z2208" s="52">
        <f ca="1">Y2208 * EXP(($E$3 - $C$12^2/2) * (Z$2-Y$2) + $C$12*SQRT(Z$2-Y$2)*U2208)</f>
        <v>218.74225936104909</v>
      </c>
      <c r="AA2208" s="52">
        <f ca="1">Z2208 * EXP(($E$3 - $C$12^2/2) * (AA$2-Z$2) + $C$12*SQRT(AA$2-Z$2)*V2208)</f>
        <v>193.77909506315041</v>
      </c>
      <c r="AB2208" s="52">
        <f ca="1">AA2208 * EXP(($E$3 - $C$12^2/2) * (AB$2-AA$2) + $C$12*SQRT(AB$2-AA$2)*W2208)</f>
        <v>178.50060064923295</v>
      </c>
      <c r="AC2208" s="52">
        <f ca="1">AB2208 * EXP(($E$3 - $C$12^2/2) * (AC$2-AB$2) + $C$12*SQRT(AC$2-AB$2)*X2208)</f>
        <v>160.20207009818017</v>
      </c>
      <c r="AD2208" s="47"/>
      <c r="AE2208" s="3" t="s">
        <v>47</v>
      </c>
      <c r="AF2208" s="64">
        <f t="shared" ref="AF2208" ca="1" si="2789">($B$5*AF2210 + (1 + $B$6)*AF2209)*$B$2</f>
        <v>0</v>
      </c>
      <c r="AG2208" s="64">
        <f t="shared" ref="AG2208" ca="1" si="2790">($B$5*AG2210 + (1 + $B$6)*AG2209)*$B$2</f>
        <v>0</v>
      </c>
      <c r="AH2208" s="64">
        <f t="shared" ref="AH2208" ca="1" si="2791">($B$5*AH2210 + (1 + $B$6)*AH2209)*$B$2</f>
        <v>0</v>
      </c>
      <c r="AI2208" s="64">
        <f t="shared" ref="AI2208" ca="1" si="2792">($B$5*AI2210 + (1 + $B$6)*AI2209)*$B$2</f>
        <v>0</v>
      </c>
      <c r="AJ2208" s="64" cm="1">
        <f t="array" aca="1" ref="AJ2208" ca="1">($B$5*AJ2210 + (1 + $B$6)*AJ2209 + AND(NOT(AF2209:AJ2209)))*$B$2</f>
        <v>100000</v>
      </c>
      <c r="AK2208" s="73"/>
      <c r="AL2208" s="70"/>
    </row>
    <row r="2209" spans="7:38" ht="14.55" customHeight="1" x14ac:dyDescent="0.3">
      <c r="G2209" s="3">
        <v>2207</v>
      </c>
      <c r="H2209" s="58">
        <v>-0.1237142691639305</v>
      </c>
      <c r="I2209" s="58">
        <v>-1.0144497442163434</v>
      </c>
      <c r="J2209" s="58">
        <v>1.2353270554564091</v>
      </c>
      <c r="K2209" s="59">
        <v>0.31741234747257585</v>
      </c>
      <c r="L2209" s="60">
        <f t="array" ref="L2209:O2209">TRANSPOSE(MMULT(Option!$B$25:$E$28, TRANSPOSE(H2209:K2209)))</f>
        <v>-0.1237142691639305</v>
      </c>
      <c r="M2209" s="60">
        <v>-0.97924425598556897</v>
      </c>
      <c r="N2209" s="60">
        <v>0.76986917999611437</v>
      </c>
      <c r="O2209" s="60">
        <v>0.1977958406298238</v>
      </c>
      <c r="P2209" s="56" t="str">
        <f t="shared" si="2753"/>
        <v>442/2</v>
      </c>
      <c r="R2209" s="80"/>
      <c r="S2209" s="3" t="s">
        <v>31</v>
      </c>
      <c r="T2209" s="60">
        <f ca="1"/>
        <v>-1.2899734463810684</v>
      </c>
      <c r="U2209" s="60">
        <f ca="1"/>
        <v>8.459974282890359E-2</v>
      </c>
      <c r="V2209" s="60">
        <f ca="1"/>
        <v>0.55729052643077059</v>
      </c>
      <c r="W2209" s="60">
        <f ca="1"/>
        <v>-0.28066024911896648</v>
      </c>
      <c r="X2209" s="60">
        <f ca="1"/>
        <v>3.418199568622067E-2</v>
      </c>
      <c r="Y2209" s="52">
        <f ca="1">$B$13 * EXP(($E$3 - $C$13^2/2) * Y$2 + $C$13*SQRT(Y$2)*T2209)</f>
        <v>68.250049004111489</v>
      </c>
      <c r="Z2209" s="52">
        <f ca="1">Y2209 * EXP(($E$3 - $C$13^2/2) * (Z$2-Y$2) + $C$13*SQRT(Z$2-Y$2)*U2209)</f>
        <v>70.355296946724451</v>
      </c>
      <c r="AA2209" s="52">
        <f ca="1">Z2209 * EXP(($E$3 - $C$13^2/2) * (AA$2-Z$2) + $C$13*SQRT(AA$2-Z$2)*V2209)</f>
        <v>83.575066905617845</v>
      </c>
      <c r="AB2209" s="52">
        <f ca="1">AA2209 * EXP(($E$3 - $C$13^2/2) * (AB$2-AA$2) + $C$13*SQRT(AB$2-AA$2)*W2209)</f>
        <v>77.211403365905539</v>
      </c>
      <c r="AC2209" s="52">
        <f ca="1">AB2209 * EXP(($E$3 - $C$13^2/2) * (AC$2-AB$2) + $C$13*SQRT(AC$2-AB$2)*X2209)</f>
        <v>78.398261849362143</v>
      </c>
      <c r="AD2209" s="47"/>
      <c r="AE2209" s="3" t="s">
        <v>46</v>
      </c>
      <c r="AF2209" s="52" t="b">
        <f t="shared" ref="AF2209" ca="1" si="2793">AF2207 &gt;= $B$4</f>
        <v>0</v>
      </c>
      <c r="AG2209" s="52" t="b">
        <f t="array" aca="1" ref="AG2209" ca="1">AND(AG2207 &gt;= $B$4, NOT(OR($AF2209:AF2209)))</f>
        <v>0</v>
      </c>
      <c r="AH2209" s="52" t="b">
        <f t="array" aca="1" ref="AH2209" ca="1">AND(AH2207 &gt;= $B$4, NOT(OR($AF2209:AG2209)))</f>
        <v>0</v>
      </c>
      <c r="AI2209" s="52" t="b">
        <f t="array" aca="1" ref="AI2209" ca="1">AND(AI2207 &gt;= $B$4, NOT(OR($AF2209:AH2209)))</f>
        <v>0</v>
      </c>
      <c r="AJ2209" s="52" t="b">
        <f t="array" aca="1" ref="AJ2209" ca="1">AND(AJ2207 &gt;= $B$4, NOT(OR($AF2209:AI2209)))</f>
        <v>0</v>
      </c>
      <c r="AK2209" s="73"/>
      <c r="AL2209" s="70"/>
    </row>
    <row r="2210" spans="7:38" ht="14.55" customHeight="1" x14ac:dyDescent="0.3">
      <c r="G2210" s="3">
        <v>2208</v>
      </c>
      <c r="H2210" s="58">
        <v>1.3477260760699878</v>
      </c>
      <c r="I2210" s="58">
        <v>3.1875201444856716</v>
      </c>
      <c r="J2210" s="58">
        <v>-0.34271541058025046</v>
      </c>
      <c r="K2210" s="59">
        <v>0.41855666514682432</v>
      </c>
      <c r="L2210" s="60">
        <f t="array" ref="L2210:O2210">TRANSPOSE(MMULT(Option!$B$25:$E$28, TRANSPOSE(H2210:K2210)))</f>
        <v>1.3477260760699878</v>
      </c>
      <c r="M2210" s="60">
        <v>3.4605008986884283</v>
      </c>
      <c r="N2210" s="60">
        <v>1.072768740877994</v>
      </c>
      <c r="O2210" s="60">
        <v>1.6653184508855192</v>
      </c>
      <c r="P2210" s="56" t="str">
        <f t="shared" si="2753"/>
        <v>442/3</v>
      </c>
      <c r="R2210" s="80"/>
      <c r="S2210" s="3" t="s">
        <v>30</v>
      </c>
      <c r="T2210" s="60">
        <f ca="1"/>
        <v>0.34053116273222134</v>
      </c>
      <c r="U2210" s="60">
        <f ca="1"/>
        <v>-9.5122504753998083E-2</v>
      </c>
      <c r="V2210" s="60">
        <f ca="1"/>
        <v>-1.3800485606126354</v>
      </c>
      <c r="W2210" s="60">
        <f ca="1"/>
        <v>0.68758724406347782</v>
      </c>
      <c r="X2210" s="60">
        <f ca="1"/>
        <v>0.65693482157161198</v>
      </c>
      <c r="Y2210" s="52">
        <f ca="1">$B$14 * EXP(($E$3 - $C$14^2/2) * Y$2 + $C$14*SQRT(Y$2)*T2210)</f>
        <v>111.31116133697327</v>
      </c>
      <c r="Z2210" s="52">
        <f ca="1">Y2210 * EXP(($E$3 - $C$14^2/2) * (Z$2-Y$2) + $C$14*SQRT(Z$2-Y$2)*U2210)</f>
        <v>108.72184972765936</v>
      </c>
      <c r="AA2210" s="52">
        <f ca="1">Z2210 * EXP(($E$3 - $C$14^2/2) * (AA$2-Z$2) + $C$14*SQRT(AA$2-Z$2)*V2210)</f>
        <v>72.224419952193216</v>
      </c>
      <c r="AB2210" s="52">
        <f ca="1">AA2210 * EXP(($E$3 - $C$14^2/2) * (AB$2-AA$2) + $C$14*SQRT(AB$2-AA$2)*W2210)</f>
        <v>89.215464056010887</v>
      </c>
      <c r="AC2210" s="52">
        <f ca="1">AB2210 * EXP(($E$3 - $C$14^2/2) * (AC$2-AB$2) + $C$14*SQRT(AC$2-AB$2)*X2210)</f>
        <v>109.19495197294398</v>
      </c>
      <c r="AD2210" s="47"/>
      <c r="AE2210" s="3" t="s">
        <v>68</v>
      </c>
      <c r="AF2210" s="52" t="b">
        <f ca="1">AND(AF2207&gt;$B$3, NOT(OR($AF2209:AF2209)))</f>
        <v>0</v>
      </c>
      <c r="AG2210" s="52" t="b">
        <f ca="1">AND(AG2207&gt;$B$3, NOT(OR($AF2209:AG2209)))</f>
        <v>0</v>
      </c>
      <c r="AH2210" s="52" t="b">
        <f ca="1">AND(AH2207&gt;$B$3, NOT(OR($AF2209:AH2209)))</f>
        <v>0</v>
      </c>
      <c r="AI2210" s="52" t="b">
        <f ca="1">AND(AI2207&gt;$B$3, NOT(OR($AF2209:AI2209)))</f>
        <v>0</v>
      </c>
      <c r="AJ2210" s="52" t="b">
        <f ca="1">AND(AJ2207&gt;$B$3, NOT(OR($AF2209:AJ2209)))</f>
        <v>0</v>
      </c>
      <c r="AK2210" s="74"/>
      <c r="AL2210" s="70"/>
    </row>
    <row r="2211" spans="7:38" ht="14.55" customHeight="1" x14ac:dyDescent="0.3">
      <c r="G2211" s="3">
        <v>2209</v>
      </c>
      <c r="H2211" s="58">
        <v>7.9335193115552386E-4</v>
      </c>
      <c r="I2211" s="58">
        <v>0.76490944251688997</v>
      </c>
      <c r="J2211" s="58">
        <v>2.1102717019866972</v>
      </c>
      <c r="K2211" s="59">
        <v>-0.70369601709618834</v>
      </c>
      <c r="L2211" s="60">
        <f t="array" ref="L2211:O2211">TRANSPOSE(MMULT(Option!$B$25:$E$28, TRANSPOSE(H2211:K2211)))</f>
        <v>7.9335193115552386E-4</v>
      </c>
      <c r="M2211" s="60">
        <v>0.70136842479648653</v>
      </c>
      <c r="N2211" s="60">
        <v>2.0540905276126509</v>
      </c>
      <c r="O2211" s="60">
        <v>9.8912451235638743E-3</v>
      </c>
      <c r="P2211" s="56" t="str">
        <f t="shared" si="2753"/>
        <v>442/4</v>
      </c>
      <c r="R2211" s="80">
        <v>553</v>
      </c>
      <c r="S2211" s="3" t="s">
        <v>28</v>
      </c>
      <c r="T2211" s="60">
        <f t="array" aca="1" ref="T2211:T2214" ca="1">TRANSPOSE(OFFSET($L$3, MATCH($R2211 &amp; "/" &amp; T$2, $P$3:$P$5002, 0) - 1, 0, 1, $E$1))</f>
        <v>-1.1064267055674664</v>
      </c>
      <c r="U2211" s="60">
        <f t="array" aca="1" ref="U2211:U2214" ca="1">TRANSPOSE(OFFSET($L$3, MATCH($R2211 &amp; "/" &amp; U$2, $P$3:$P$5002, 0) - 1, 0, 1, $E$1))</f>
        <v>0.54818804908386631</v>
      </c>
      <c r="V2211" s="60">
        <f t="array" aca="1" ref="V2211:V2214" ca="1">TRANSPOSE(OFFSET($L$3, MATCH($R2211 &amp; "/" &amp; V$2, $P$3:$P$5002, 0) - 1, 0, 1, $E$1))</f>
        <v>-0.2308757837681579</v>
      </c>
      <c r="W2211" s="60">
        <f t="array" aca="1" ref="W2211:W2214" ca="1">TRANSPOSE(OFFSET($L$3, MATCH($R2211 &amp; "/" &amp; W$2, $P$3:$P$5002, 0) - 1, 0, 1, $E$1))</f>
        <v>-1.0820317403267232</v>
      </c>
      <c r="X2211" s="60">
        <f t="array" aca="1" ref="X2211:X2214" ca="1">TRANSPOSE(OFFSET($L$3, MATCH($R2211 &amp; "/" &amp; X$2, $P$3:$P$5002, 0) - 1, 0, 1, $E$1))</f>
        <v>0.86622848780118311</v>
      </c>
      <c r="Y2211" s="52">
        <f ca="1">$B$11 * EXP(($E$3 - $C$11^2/2) * Y$2 + $C$11*SQRT(Y$2)*T2211)</f>
        <v>72.113565450937273</v>
      </c>
      <c r="Z2211" s="52">
        <f ca="1">Y2211 * EXP(($E$3 - $C$11^2/2) * (Z$2-Y$2) + $C$11*SQRT(Z$2-Y$2)*U2211)</f>
        <v>85.430107802432332</v>
      </c>
      <c r="AA2211" s="52">
        <f ca="1">Z2211 * EXP(($E$3 - $C$11^2/2) * (AA$2-Z$2) + $C$11*SQRT(AA$2-Z$2)*V2211)</f>
        <v>80.112817012376468</v>
      </c>
      <c r="AB2211" s="52">
        <f ca="1">AA2211 * EXP(($E$3 - $C$11^2/2) * (AB$2-AA$2) + $C$11*SQRT(AB$2-AA$2)*W2211)</f>
        <v>58.196564967264244</v>
      </c>
      <c r="AC2211" s="52">
        <f ca="1">AB2211 * EXP(($E$3 - $C$11^2/2) * (AC$2-AB$2) + $C$11*SQRT(AC$2-AB$2)*X2211)</f>
        <v>75.845234673232042</v>
      </c>
      <c r="AD2211" s="47"/>
      <c r="AE2211" s="3" t="s">
        <v>69</v>
      </c>
      <c r="AF2211" s="20" cm="1">
        <f t="array" aca="1" ref="AF2211" ca="1">MIN(Y2211:Y2214 / $D$11:$D$14)</f>
        <v>0.72113565450937278</v>
      </c>
      <c r="AG2211" s="20" cm="1">
        <f t="array" aca="1" ref="AG2211" ca="1">MIN(Z2211:Z2214 / $D$11:$D$14)</f>
        <v>0.8291487616799188</v>
      </c>
      <c r="AH2211" s="20" cm="1">
        <f t="array" aca="1" ref="AH2211" ca="1">MIN(AA2211:AA2214 / $D$11:$D$14)</f>
        <v>0.80112817012376469</v>
      </c>
      <c r="AI2211" s="20" cm="1">
        <f t="array" aca="1" ref="AI2211" ca="1">MIN(AB2211:AB2214 / $D$11:$D$14)</f>
        <v>0.58196564967264242</v>
      </c>
      <c r="AJ2211" s="20" cm="1">
        <f t="array" aca="1" ref="AJ2211" ca="1">MIN(AC2211:AC2214 / $D$11:$D$14)</f>
        <v>0.41990731368995809</v>
      </c>
      <c r="AK2211" s="72">
        <f t="array" aca="1" ref="AK2211" ca="1">SUMPRODUCT(AF2212:AJ2212, EXP(-$E$3*$AF$2:$AJ$2))</f>
        <v>104363.25922405574</v>
      </c>
      <c r="AL2211" s="70">
        <f ca="1">MAX(AC2212 - $D$11, 0) * EXP(-$E$2*$E$3)</f>
        <v>21.582867593677676</v>
      </c>
    </row>
    <row r="2212" spans="7:38" ht="14.55" customHeight="1" x14ac:dyDescent="0.3">
      <c r="G2212" s="3">
        <v>2210</v>
      </c>
      <c r="H2212" s="58">
        <v>-0.87708786420046736</v>
      </c>
      <c r="I2212" s="58">
        <v>-1.3822452047009171</v>
      </c>
      <c r="J2212" s="58">
        <v>-1.1327981565609617</v>
      </c>
      <c r="K2212" s="59">
        <v>-1.7433770674736695</v>
      </c>
      <c r="L2212" s="60">
        <f t="array" ref="L2212:O2212">TRANSPOSE(MMULT(Option!$B$25:$E$28, TRANSPOSE(H2212:K2212)))</f>
        <v>-0.87708786420046736</v>
      </c>
      <c r="M2212" s="60">
        <v>-1.6176838015865234</v>
      </c>
      <c r="N2212" s="60">
        <v>-1.7077399277719947</v>
      </c>
      <c r="O2212" s="60">
        <v>-2.4268303921693599</v>
      </c>
      <c r="P2212" s="56" t="str">
        <f t="shared" si="2753"/>
        <v>442/5</v>
      </c>
      <c r="R2212" s="80"/>
      <c r="S2212" s="3" t="s">
        <v>29</v>
      </c>
      <c r="T2212" s="60">
        <f ca="1"/>
        <v>-0.69292199535307386</v>
      </c>
      <c r="U2212" s="60">
        <f ca="1"/>
        <v>3.5069686004678885E-2</v>
      </c>
      <c r="V2212" s="60">
        <f ca="1"/>
        <v>0.21312830159645321</v>
      </c>
      <c r="W2212" s="60">
        <f ca="1"/>
        <v>-0.29673684017149116</v>
      </c>
      <c r="X2212" s="60">
        <f ca="1"/>
        <v>1.4735108006247102</v>
      </c>
      <c r="Y2212" s="52">
        <f ca="1">$B$12 * EXP(($E$3 - $C$12^2/2) * Y$2 + $C$12*SQRT(Y$2)*T2212)</f>
        <v>81.637897751391634</v>
      </c>
      <c r="Z2212" s="52">
        <f ca="1">Y2212 * EXP(($E$3 - $C$12^2/2) * (Z$2-Y$2) + $C$12*SQRT(Z$2-Y$2)*U2212)</f>
        <v>82.914876167991878</v>
      </c>
      <c r="AA2212" s="52">
        <f ca="1">Z2212 * EXP(($E$3 - $C$12^2/2) * (AA$2-Z$2) + $C$12*SQRT(AA$2-Z$2)*V2212)</f>
        <v>88.832536388620696</v>
      </c>
      <c r="AB2212" s="52">
        <f ca="1">AA2212 * EXP(($E$3 - $C$12^2/2) * (AB$2-AA$2) + $C$12*SQRT(AB$2-AA$2)*W2212)</f>
        <v>81.673691097059972</v>
      </c>
      <c r="AC2212" s="52">
        <f ca="1">AB2212 * EXP(($E$3 - $C$12^2/2) * (AC$2-AB$2) + $C$12*SQRT(AC$2-AB$2)*X2212)</f>
        <v>127.71295055528833</v>
      </c>
      <c r="AD2212" s="47"/>
      <c r="AE2212" s="3" t="s">
        <v>47</v>
      </c>
      <c r="AF2212" s="64">
        <f t="shared" ref="AF2212" ca="1" si="2794">($B$5*AF2214 + (1 + $B$6)*AF2213)*$B$2</f>
        <v>0</v>
      </c>
      <c r="AG2212" s="64">
        <f t="shared" ref="AG2212" ca="1" si="2795">($B$5*AG2214 + (1 + $B$6)*AG2213)*$B$2</f>
        <v>15000</v>
      </c>
      <c r="AH2212" s="64">
        <f t="shared" ref="AH2212" ca="1" si="2796">($B$5*AH2214 + (1 + $B$6)*AH2213)*$B$2</f>
        <v>15000</v>
      </c>
      <c r="AI2212" s="64">
        <f t="shared" ref="AI2212" ca="1" si="2797">($B$5*AI2214 + (1 + $B$6)*AI2213)*$B$2</f>
        <v>0</v>
      </c>
      <c r="AJ2212" s="64" cm="1">
        <f t="array" aca="1" ref="AJ2212" ca="1">($B$5*AJ2214 + (1 + $B$6)*AJ2213 + AND(NOT(AF2213:AJ2213)))*$B$2</f>
        <v>100000</v>
      </c>
      <c r="AK2212" s="73"/>
      <c r="AL2212" s="70"/>
    </row>
    <row r="2213" spans="7:38" ht="14.55" customHeight="1" x14ac:dyDescent="0.3">
      <c r="G2213" s="3">
        <v>2211</v>
      </c>
      <c r="H2213" s="58">
        <v>-0.15529242714556885</v>
      </c>
      <c r="I2213" s="58">
        <v>1.7157108376441954</v>
      </c>
      <c r="J2213" s="58">
        <v>-1.0013695263528006</v>
      </c>
      <c r="K2213" s="59">
        <v>-9.4354941236918247E-2</v>
      </c>
      <c r="L2213" s="60">
        <f t="array" ref="L2213:O2213">TRANSPOSE(MMULT(Option!$B$25:$E$28, TRANSPOSE(H2213:K2213)))</f>
        <v>-0.15529242714556885</v>
      </c>
      <c r="M2213" s="60">
        <v>1.5103579859738954</v>
      </c>
      <c r="N2213" s="60">
        <v>-0.49235134619785786</v>
      </c>
      <c r="O2213" s="60">
        <v>0.11091352513113777</v>
      </c>
      <c r="P2213" s="56" t="str">
        <f t="shared" si="2753"/>
        <v>443/1</v>
      </c>
      <c r="R2213" s="80"/>
      <c r="S2213" s="3" t="s">
        <v>31</v>
      </c>
      <c r="T2213" s="60">
        <f ca="1"/>
        <v>0.82692381435684459</v>
      </c>
      <c r="U2213" s="60">
        <f ca="1"/>
        <v>1.8047991608676259</v>
      </c>
      <c r="V2213" s="60">
        <f ca="1"/>
        <v>-0.83715064754227009</v>
      </c>
      <c r="W2213" s="60">
        <f ca="1"/>
        <v>-1.1783149847211325</v>
      </c>
      <c r="X2213" s="60">
        <f ca="1"/>
        <v>1.2176840612109114</v>
      </c>
      <c r="Y2213" s="52">
        <f ca="1">$B$13 * EXP(($E$3 - $C$13^2/2) * Y$2 + $C$13*SQRT(Y$2)*T2213)</f>
        <v>128.79826335299398</v>
      </c>
      <c r="Z2213" s="52">
        <f ca="1">Y2213 * EXP(($E$3 - $C$13^2/2) * (Z$2-Y$2) + $C$13*SQRT(Z$2-Y$2)*U2213)</f>
        <v>222.44660127990133</v>
      </c>
      <c r="AA2213" s="52">
        <f ca="1">Z2213 * EXP(($E$3 - $C$13^2/2) * (AA$2-Z$2) + $C$13*SQRT(AA$2-Z$2)*V2213)</f>
        <v>173.91068873244126</v>
      </c>
      <c r="AB2213" s="52">
        <f ca="1">AA2213 * EXP(($E$3 - $C$13^2/2) * (AB$2-AA$2) + $C$13*SQRT(AB$2-AA$2)*W2213)</f>
        <v>122.73743376853125</v>
      </c>
      <c r="AC2213" s="52">
        <f ca="1">AB2213 * EXP(($E$3 - $C$13^2/2) * (AC$2-AB$2) + $C$13*SQRT(AC$2-AB$2)*X2213)</f>
        <v>177.74547428600437</v>
      </c>
      <c r="AD2213" s="47"/>
      <c r="AE2213" s="3" t="s">
        <v>46</v>
      </c>
      <c r="AF2213" s="52" t="b">
        <f t="shared" ref="AF2213" ca="1" si="2798">AF2211 &gt;= $B$4</f>
        <v>0</v>
      </c>
      <c r="AG2213" s="52" t="b">
        <f t="array" aca="1" ref="AG2213" ca="1">AND(AG2211 &gt;= $B$4, NOT(OR($AF2213:AF2213)))</f>
        <v>0</v>
      </c>
      <c r="AH2213" s="52" t="b">
        <f t="array" aca="1" ref="AH2213" ca="1">AND(AH2211 &gt;= $B$4, NOT(OR($AF2213:AG2213)))</f>
        <v>0</v>
      </c>
      <c r="AI2213" s="52" t="b">
        <f t="array" aca="1" ref="AI2213" ca="1">AND(AI2211 &gt;= $B$4, NOT(OR($AF2213:AH2213)))</f>
        <v>0</v>
      </c>
      <c r="AJ2213" s="52" t="b">
        <f t="array" aca="1" ref="AJ2213" ca="1">AND(AJ2211 &gt;= $B$4, NOT(OR($AF2213:AI2213)))</f>
        <v>0</v>
      </c>
      <c r="AK2213" s="73"/>
      <c r="AL2213" s="70"/>
    </row>
    <row r="2214" spans="7:38" ht="14.55" customHeight="1" x14ac:dyDescent="0.3">
      <c r="G2214" s="3">
        <v>2212</v>
      </c>
      <c r="H2214" s="58">
        <v>-0.96584032703159672</v>
      </c>
      <c r="I2214" s="58">
        <v>-0.66861929372365714</v>
      </c>
      <c r="J2214" s="58">
        <v>1.9995857353751487</v>
      </c>
      <c r="K2214" s="59">
        <v>0.66901107745910404</v>
      </c>
      <c r="L2214" s="60">
        <f t="array" ref="L2214:O2214">TRANSPOSE(MMULT(Option!$B$25:$E$28, TRANSPOSE(H2214:K2214)))</f>
        <v>-0.96584032703159672</v>
      </c>
      <c r="M2214" s="60">
        <v>-0.99913583573195297</v>
      </c>
      <c r="N2214" s="60">
        <v>1.1948345177279229</v>
      </c>
      <c r="O2214" s="60">
        <v>0.40176427139200799</v>
      </c>
      <c r="P2214" s="56" t="str">
        <f t="shared" si="2753"/>
        <v>443/2</v>
      </c>
      <c r="R2214" s="80"/>
      <c r="S2214" s="3" t="s">
        <v>30</v>
      </c>
      <c r="T2214" s="60">
        <f ca="1"/>
        <v>-0.23044922015141997</v>
      </c>
      <c r="U2214" s="60">
        <f ca="1"/>
        <v>0.8109495602316974</v>
      </c>
      <c r="V2214" s="60">
        <f ca="1"/>
        <v>-0.38611188298006671</v>
      </c>
      <c r="W2214" s="60">
        <f ca="1"/>
        <v>-1.2299158423057139</v>
      </c>
      <c r="X2214" s="60">
        <f ca="1"/>
        <v>-1.9402101939581187</v>
      </c>
      <c r="Y2214" s="52">
        <f ca="1">$B$14 * EXP(($E$3 - $C$14^2/2) * Y$2 + $C$14*SQRT(Y$2)*T2214)</f>
        <v>93.787859682394071</v>
      </c>
      <c r="Z2214" s="52">
        <f ca="1">Y2214 * EXP(($E$3 - $C$14^2/2) * (Z$2-Y$2) + $C$14*SQRT(Z$2-Y$2)*U2214)</f>
        <v>120.21962616460854</v>
      </c>
      <c r="AA2214" s="52">
        <f ca="1">Z2214 * EXP(($E$3 - $C$14^2/2) * (AA$2-Z$2) + $C$14*SQRT(AA$2-Z$2)*V2214)</f>
        <v>107.60710994690831</v>
      </c>
      <c r="AB2214" s="52">
        <f ca="1">AA2214 * EXP(($E$3 - $C$14^2/2) * (AB$2-AA$2) + $C$14*SQRT(AB$2-AA$2)*W2214)</f>
        <v>74.777121091035511</v>
      </c>
      <c r="AC2214" s="52">
        <f ca="1">AB2214 * EXP(($E$3 - $C$14^2/2) * (AC$2-AB$2) + $C$14*SQRT(AC$2-AB$2)*X2214)</f>
        <v>41.99073136899581</v>
      </c>
      <c r="AD2214" s="47"/>
      <c r="AE2214" s="3" t="s">
        <v>68</v>
      </c>
      <c r="AF2214" s="52" t="b">
        <f ca="1">AND(AF2211&gt;$B$3, NOT(OR($AF2213:AF2213)))</f>
        <v>0</v>
      </c>
      <c r="AG2214" s="52" t="b">
        <f ca="1">AND(AG2211&gt;$B$3, NOT(OR($AF2213:AG2213)))</f>
        <v>1</v>
      </c>
      <c r="AH2214" s="52" t="b">
        <f ca="1">AND(AH2211&gt;$B$3, NOT(OR($AF2213:AH2213)))</f>
        <v>1</v>
      </c>
      <c r="AI2214" s="52" t="b">
        <f ca="1">AND(AI2211&gt;$B$3, NOT(OR($AF2213:AI2213)))</f>
        <v>0</v>
      </c>
      <c r="AJ2214" s="52" t="b">
        <f ca="1">AND(AJ2211&gt;$B$3, NOT(OR($AF2213:AJ2213)))</f>
        <v>0</v>
      </c>
      <c r="AK2214" s="74"/>
      <c r="AL2214" s="70"/>
    </row>
    <row r="2215" spans="7:38" ht="14.55" customHeight="1" x14ac:dyDescent="0.3">
      <c r="G2215" s="3">
        <v>2213</v>
      </c>
      <c r="H2215" s="58">
        <v>-1.5943980668504247</v>
      </c>
      <c r="I2215" s="58">
        <v>-0.39755861771266893</v>
      </c>
      <c r="J2215" s="58">
        <v>0.14626585872552805</v>
      </c>
      <c r="K2215" s="59">
        <v>-0.91279584347103604</v>
      </c>
      <c r="L2215" s="60">
        <f t="array" ref="L2215:O2215">TRANSPOSE(MMULT(Option!$B$25:$E$28, TRANSPOSE(H2215:K2215)))</f>
        <v>-1.5943980668504247</v>
      </c>
      <c r="M2215" s="60">
        <v>-1.0021277185102333</v>
      </c>
      <c r="N2215" s="60">
        <v>-0.61339773412293486</v>
      </c>
      <c r="O2215" s="60">
        <v>-1.4949879980779719</v>
      </c>
      <c r="P2215" s="56" t="str">
        <f t="shared" si="2753"/>
        <v>443/3</v>
      </c>
      <c r="R2215" s="80">
        <v>554</v>
      </c>
      <c r="S2215" s="3" t="s">
        <v>28</v>
      </c>
      <c r="T2215" s="60">
        <f t="array" aca="1" ref="T2215:T2218" ca="1">TRANSPOSE(OFFSET($L$3, MATCH($R2215 &amp; "/" &amp; T$2, $P$3:$P$5002, 0) - 1, 0, 1, $E$1))</f>
        <v>-5.555142077086813E-2</v>
      </c>
      <c r="U2215" s="60">
        <f t="array" aca="1" ref="U2215:U2218" ca="1">TRANSPOSE(OFFSET($L$3, MATCH($R2215 &amp; "/" &amp; U$2, $P$3:$P$5002, 0) - 1, 0, 1, $E$1))</f>
        <v>0.69774957275901861</v>
      </c>
      <c r="V2215" s="60">
        <f t="array" aca="1" ref="V2215:V2218" ca="1">TRANSPOSE(OFFSET($L$3, MATCH($R2215 &amp; "/" &amp; V$2, $P$3:$P$5002, 0) - 1, 0, 1, $E$1))</f>
        <v>-0.22601611880520939</v>
      </c>
      <c r="W2215" s="60">
        <f t="array" aca="1" ref="W2215:W2218" ca="1">TRANSPOSE(OFFSET($L$3, MATCH($R2215 &amp; "/" &amp; W$2, $P$3:$P$5002, 0) - 1, 0, 1, $E$1))</f>
        <v>0.71621862879484643</v>
      </c>
      <c r="X2215" s="60">
        <f t="array" aca="1" ref="X2215:X2218" ca="1">TRANSPOSE(OFFSET($L$3, MATCH($R2215 &amp; "/" &amp; X$2, $P$3:$P$5002, 0) - 1, 0, 1, $E$1))</f>
        <v>0.10174270226146917</v>
      </c>
      <c r="Y2215" s="52">
        <f ca="1">$B$11 * EXP(($E$3 - $C$11^2/2) * Y$2 + $C$11*SQRT(Y$2)*T2215)</f>
        <v>98.840235104703524</v>
      </c>
      <c r="Z2215" s="52">
        <f ca="1">Y2215 * EXP(($E$3 - $C$11^2/2) * (Z$2-Y$2) + $C$11*SQRT(Z$2-Y$2)*U2215)</f>
        <v>122.46553354559997</v>
      </c>
      <c r="AA2215" s="52">
        <f ca="1">Z2215 * EXP(($E$3 - $C$11^2/2) * (AA$2-Z$2) + $C$11*SQRT(AA$2-Z$2)*V2215)</f>
        <v>115.0106572654521</v>
      </c>
      <c r="AB2215" s="52">
        <f ca="1">AA2215 * EXP(($E$3 - $C$11^2/2) * (AB$2-AA$2) + $C$11*SQRT(AB$2-AA$2)*W2215)</f>
        <v>143.29284230755405</v>
      </c>
      <c r="AC2215" s="52">
        <f ca="1">AB2215 * EXP(($E$3 - $C$11^2/2) * (AC$2-AB$2) + $C$11*SQRT(AC$2-AB$2)*X2215)</f>
        <v>148.47449538747827</v>
      </c>
      <c r="AD2215" s="47"/>
      <c r="AE2215" s="3" t="s">
        <v>69</v>
      </c>
      <c r="AF2215" s="20" cm="1">
        <f t="array" aca="1" ref="AF2215" ca="1">MIN(Y2215:Y2218 / $D$11:$D$14)</f>
        <v>0.84857184949565356</v>
      </c>
      <c r="AG2215" s="20" cm="1">
        <f t="array" aca="1" ref="AG2215" ca="1">MIN(Z2215:Z2218 / $D$11:$D$14)</f>
        <v>0.75379151562601454</v>
      </c>
      <c r="AH2215" s="20" cm="1">
        <f t="array" aca="1" ref="AH2215" ca="1">MIN(AA2215:AA2218 / $D$11:$D$14)</f>
        <v>0.60602139054191106</v>
      </c>
      <c r="AI2215" s="20" cm="1">
        <f t="array" aca="1" ref="AI2215" ca="1">MIN(AB2215:AB2218 / $D$11:$D$14)</f>
        <v>0.58950319593514966</v>
      </c>
      <c r="AJ2215" s="20" cm="1">
        <f t="array" aca="1" ref="AJ2215" ca="1">MIN(AC2215:AC2218 / $D$11:$D$14)</f>
        <v>0.37943166281392993</v>
      </c>
      <c r="AK2215" s="72">
        <f t="array" aca="1" ref="AK2215" ca="1">SUMPRODUCT(AF2216:AJ2216, EXP(-$E$3*$AF$2:$AJ$2))</f>
        <v>92148.519674651194</v>
      </c>
      <c r="AL2215" s="70">
        <f ca="1">MAX(AC2216 - $D$11, 0) * EXP(-$E$2*$E$3)</f>
        <v>0</v>
      </c>
    </row>
    <row r="2216" spans="7:38" ht="14.55" customHeight="1" x14ac:dyDescent="0.3">
      <c r="G2216" s="3">
        <v>2214</v>
      </c>
      <c r="H2216" s="58">
        <v>-0.35550394018380732</v>
      </c>
      <c r="I2216" s="58">
        <v>1.6446358438452415</v>
      </c>
      <c r="J2216" s="58">
        <v>-0.34363647632043393</v>
      </c>
      <c r="K2216" s="59">
        <v>1.5485283568039072</v>
      </c>
      <c r="L2216" s="60">
        <f t="array" ref="L2216:O2216">TRANSPOSE(MMULT(Option!$B$25:$E$28, TRANSPOSE(H2216:K2216)))</f>
        <v>-0.35550394018380732</v>
      </c>
      <c r="M2216" s="60">
        <v>1.3651320729381555</v>
      </c>
      <c r="N2216" s="60">
        <v>-1.3354195291042925E-2</v>
      </c>
      <c r="O2216" s="60">
        <v>1.5474746681788007</v>
      </c>
      <c r="P2216" s="56" t="str">
        <f t="shared" si="2753"/>
        <v>443/4</v>
      </c>
      <c r="R2216" s="80"/>
      <c r="S2216" s="3" t="s">
        <v>29</v>
      </c>
      <c r="T2216" s="60">
        <f ca="1"/>
        <v>-0.56400173214077942</v>
      </c>
      <c r="U2216" s="60">
        <f ca="1"/>
        <v>-0.41146311347046477</v>
      </c>
      <c r="V2216" s="60">
        <f ca="1"/>
        <v>0.69517299285137257</v>
      </c>
      <c r="W2216" s="60">
        <f ca="1"/>
        <v>-0.36149921829615778</v>
      </c>
      <c r="X2216" s="60">
        <f ca="1"/>
        <v>-0.14656523500418495</v>
      </c>
      <c r="Y2216" s="52">
        <f ca="1">$B$12 * EXP(($E$3 - $C$12^2/2) * Y$2 + $C$12*SQRT(Y$2)*T2216)</f>
        <v>84.857184949565351</v>
      </c>
      <c r="Z2216" s="52">
        <f ca="1">Y2216 * EXP(($E$3 - $C$12^2/2) * (Z$2-Y$2) + $C$12*SQRT(Z$2-Y$2)*U2216)</f>
        <v>75.37915156260145</v>
      </c>
      <c r="AA2216" s="52">
        <f ca="1">Z2216 * EXP(($E$3 - $C$12^2/2) * (AA$2-Z$2) + $C$12*SQRT(AA$2-Z$2)*V2216)</f>
        <v>93.324496546531677</v>
      </c>
      <c r="AB2216" s="52">
        <f ca="1">AA2216 * EXP(($E$3 - $C$12^2/2) * (AB$2-AA$2) + $C$12*SQRT(AB$2-AA$2)*W2216)</f>
        <v>84.152688133435134</v>
      </c>
      <c r="AC2216" s="52">
        <f ca="1">AB2216 * EXP(($E$3 - $C$12^2/2) * (AC$2-AB$2) + $C$12*SQRT(AC$2-AB$2)*X2216)</f>
        <v>80.936370304611543</v>
      </c>
      <c r="AD2216" s="47"/>
      <c r="AE2216" s="3" t="s">
        <v>47</v>
      </c>
      <c r="AF2216" s="64">
        <f t="shared" ref="AF2216" ca="1" si="2799">($B$5*AF2218 + (1 + $B$6)*AF2217)*$B$2</f>
        <v>15000</v>
      </c>
      <c r="AG2216" s="64">
        <f t="shared" ref="AG2216" ca="1" si="2800">($B$5*AG2218 + (1 + $B$6)*AG2217)*$B$2</f>
        <v>0</v>
      </c>
      <c r="AH2216" s="64">
        <f t="shared" ref="AH2216" ca="1" si="2801">($B$5*AH2218 + (1 + $B$6)*AH2217)*$B$2</f>
        <v>0</v>
      </c>
      <c r="AI2216" s="64">
        <f t="shared" ref="AI2216" ca="1" si="2802">($B$5*AI2218 + (1 + $B$6)*AI2217)*$B$2</f>
        <v>0</v>
      </c>
      <c r="AJ2216" s="64" cm="1">
        <f t="array" aca="1" ref="AJ2216" ca="1">($B$5*AJ2218 + (1 + $B$6)*AJ2217 + AND(NOT(AF2217:AJ2217)))*$B$2</f>
        <v>100000</v>
      </c>
      <c r="AK2216" s="73"/>
      <c r="AL2216" s="70"/>
    </row>
    <row r="2217" spans="7:38" ht="14.55" customHeight="1" x14ac:dyDescent="0.3">
      <c r="G2217" s="3">
        <v>2215</v>
      </c>
      <c r="H2217" s="58">
        <v>0.39622336873833919</v>
      </c>
      <c r="I2217" s="58">
        <v>0.45654641567423093</v>
      </c>
      <c r="J2217" s="58">
        <v>-0.62512967897565874</v>
      </c>
      <c r="K2217" s="59">
        <v>-0.4306823869525771</v>
      </c>
      <c r="L2217" s="60">
        <f t="array" ref="L2217:O2217">TRANSPOSE(MMULT(Option!$B$25:$E$28, TRANSPOSE(H2217:K2217)))</f>
        <v>0.39622336873833919</v>
      </c>
      <c r="M2217" s="60">
        <v>0.57692104911292297</v>
      </c>
      <c r="N2217" s="60">
        <v>-0.27101642713995688</v>
      </c>
      <c r="O2217" s="60">
        <v>-0.21278591948241019</v>
      </c>
      <c r="P2217" s="56" t="str">
        <f t="shared" si="2753"/>
        <v>443/5</v>
      </c>
      <c r="R2217" s="80"/>
      <c r="S2217" s="3" t="s">
        <v>31</v>
      </c>
      <c r="T2217" s="60">
        <f ca="1"/>
        <v>-0.18202618677793173</v>
      </c>
      <c r="U2217" s="60">
        <f ca="1"/>
        <v>-0.61791082642688044</v>
      </c>
      <c r="V2217" s="60">
        <f ca="1"/>
        <v>-0.91952963883463434</v>
      </c>
      <c r="W2217" s="60">
        <f ca="1"/>
        <v>-0.10878380657967157</v>
      </c>
      <c r="X2217" s="60">
        <f ca="1"/>
        <v>-1.4853521080403636</v>
      </c>
      <c r="Y2217" s="52">
        <f ca="1">$B$13 * EXP(($E$3 - $C$13^2/2) * Y$2 + $C$13*SQRT(Y$2)*T2217)</f>
        <v>95.160251652851656</v>
      </c>
      <c r="Z2217" s="52">
        <f ca="1">Y2217 * EXP(($E$3 - $C$13^2/2) * (Z$2-Y$2) + $C$13*SQRT(Z$2-Y$2)*U2217)</f>
        <v>79.454861618277022</v>
      </c>
      <c r="AA2217" s="52">
        <f ca="1">Z2217 * EXP(($E$3 - $C$13^2/2) * (AA$2-Z$2) + $C$13*SQRT(AA$2-Z$2)*V2217)</f>
        <v>60.602139054191106</v>
      </c>
      <c r="AB2217" s="52">
        <f ca="1">AA2217 * EXP(($E$3 - $C$13^2/2) * (AB$2-AA$2) + $C$13*SQRT(AB$2-AA$2)*W2217)</f>
        <v>58.950319593514962</v>
      </c>
      <c r="AC2217" s="52">
        <f ca="1">AB2217 * EXP(($E$3 - $C$13^2/2) * (AC$2-AB$2) + $C$13*SQRT(AC$2-AB$2)*X2217)</f>
        <v>37.94316628139299</v>
      </c>
      <c r="AD2217" s="47"/>
      <c r="AE2217" s="3" t="s">
        <v>46</v>
      </c>
      <c r="AF2217" s="52" t="b">
        <f t="shared" ref="AF2217" ca="1" si="2803">AF2215 &gt;= $B$4</f>
        <v>0</v>
      </c>
      <c r="AG2217" s="52" t="b">
        <f t="array" aca="1" ref="AG2217" ca="1">AND(AG2215 &gt;= $B$4, NOT(OR($AF2217:AF2217)))</f>
        <v>0</v>
      </c>
      <c r="AH2217" s="52" t="b">
        <f t="array" aca="1" ref="AH2217" ca="1">AND(AH2215 &gt;= $B$4, NOT(OR($AF2217:AG2217)))</f>
        <v>0</v>
      </c>
      <c r="AI2217" s="52" t="b">
        <f t="array" aca="1" ref="AI2217" ca="1">AND(AI2215 &gt;= $B$4, NOT(OR($AF2217:AH2217)))</f>
        <v>0</v>
      </c>
      <c r="AJ2217" s="52" t="b">
        <f t="array" aca="1" ref="AJ2217" ca="1">AND(AJ2215 &gt;= $B$4, NOT(OR($AF2217:AI2217)))</f>
        <v>0</v>
      </c>
      <c r="AK2217" s="73"/>
      <c r="AL2217" s="70"/>
    </row>
    <row r="2218" spans="7:38" ht="14.55" customHeight="1" x14ac:dyDescent="0.3">
      <c r="G2218" s="3">
        <v>2216</v>
      </c>
      <c r="H2218" s="58">
        <v>-1.167003001629985</v>
      </c>
      <c r="I2218" s="58">
        <v>1.9534164164151822</v>
      </c>
      <c r="J2218" s="58">
        <v>0.3426390999207653</v>
      </c>
      <c r="K2218" s="59">
        <v>1.6646162419343313</v>
      </c>
      <c r="L2218" s="60">
        <f t="array" ref="L2218:O2218">TRANSPOSE(MMULT(Option!$B$25:$E$28, TRANSPOSE(H2218:K2218)))</f>
        <v>-1.167003001629985</v>
      </c>
      <c r="M2218" s="60">
        <v>1.323534517746396</v>
      </c>
      <c r="N2218" s="60">
        <v>0.34566666066589963</v>
      </c>
      <c r="O2218" s="60">
        <v>1.5370917802985122</v>
      </c>
      <c r="P2218" s="56" t="str">
        <f t="shared" si="2753"/>
        <v>444/1</v>
      </c>
      <c r="R2218" s="80"/>
      <c r="S2218" s="3" t="s">
        <v>30</v>
      </c>
      <c r="T2218" s="60">
        <f ca="1"/>
        <v>0.11099304663968573</v>
      </c>
      <c r="U2218" s="60">
        <f ca="1"/>
        <v>-0.38009819355975444</v>
      </c>
      <c r="V2218" s="60">
        <f ca="1"/>
        <v>0.54031235266380451</v>
      </c>
      <c r="W2218" s="60">
        <f ca="1"/>
        <v>0.88599780259002803</v>
      </c>
      <c r="X2218" s="60">
        <f ca="1"/>
        <v>0.20808887020030081</v>
      </c>
      <c r="Y2218" s="52">
        <f ca="1">$B$14 * EXP(($E$3 - $C$14^2/2) * Y$2 + $C$14*SQRT(Y$2)*T2218)</f>
        <v>103.90407315463044</v>
      </c>
      <c r="Z2218" s="52">
        <f ca="1">Y2218 * EXP(($E$3 - $C$14^2/2) * (Z$2-Y$2) + $C$14*SQRT(Z$2-Y$2)*U2218)</f>
        <v>93.171198215806783</v>
      </c>
      <c r="AA2218" s="52">
        <f ca="1">Z2218 * EXP(($E$3 - $C$14^2/2) * (AA$2-Z$2) + $C$14*SQRT(AA$2-Z$2)*V2218)</f>
        <v>110.11577889904434</v>
      </c>
      <c r="AB2218" s="52">
        <f ca="1">AA2218 * EXP(($E$3 - $C$14^2/2) * (AB$2-AA$2) + $C$14*SQRT(AB$2-AA$2)*W2218)</f>
        <v>144.36310503129249</v>
      </c>
      <c r="AC2218" s="52">
        <f ca="1">AB2218 * EXP(($E$3 - $C$14^2/2) * (AC$2-AB$2) + $C$14*SQRT(AC$2-AB$2)*X2218)</f>
        <v>154.4326917867578</v>
      </c>
      <c r="AD2218" s="47"/>
      <c r="AE2218" s="3" t="s">
        <v>68</v>
      </c>
      <c r="AF2218" s="52" t="b">
        <f ca="1">AND(AF2215&gt;$B$3, NOT(OR($AF2217:AF2217)))</f>
        <v>1</v>
      </c>
      <c r="AG2218" s="52" t="b">
        <f ca="1">AND(AG2215&gt;$B$3, NOT(OR($AF2217:AG2217)))</f>
        <v>0</v>
      </c>
      <c r="AH2218" s="52" t="b">
        <f ca="1">AND(AH2215&gt;$B$3, NOT(OR($AF2217:AH2217)))</f>
        <v>0</v>
      </c>
      <c r="AI2218" s="52" t="b">
        <f ca="1">AND(AI2215&gt;$B$3, NOT(OR($AF2217:AI2217)))</f>
        <v>0</v>
      </c>
      <c r="AJ2218" s="52" t="b">
        <f ca="1">AND(AJ2215&gt;$B$3, NOT(OR($AF2217:AJ2217)))</f>
        <v>0</v>
      </c>
      <c r="AK2218" s="74"/>
      <c r="AL2218" s="70"/>
    </row>
    <row r="2219" spans="7:38" ht="14.55" customHeight="1" x14ac:dyDescent="0.3">
      <c r="G2219" s="3">
        <v>2217</v>
      </c>
      <c r="H2219" s="58">
        <v>-0.67702892013372618</v>
      </c>
      <c r="I2219" s="58">
        <v>0.97027353481447787</v>
      </c>
      <c r="J2219" s="58">
        <v>-0.90706660649212556</v>
      </c>
      <c r="K2219" s="59">
        <v>-0.55290997809917897</v>
      </c>
      <c r="L2219" s="60">
        <f t="array" ref="L2219:O2219">TRANSPOSE(MMULT(Option!$B$25:$E$28, TRANSPOSE(H2219:K2219)))</f>
        <v>-0.67702892013372618</v>
      </c>
      <c r="M2219" s="60">
        <v>0.61845881556645255</v>
      </c>
      <c r="N2219" s="60">
        <v>-0.81342004629100906</v>
      </c>
      <c r="O2219" s="60">
        <v>-0.6672594066628581</v>
      </c>
      <c r="P2219" s="56" t="str">
        <f t="shared" si="2753"/>
        <v>444/2</v>
      </c>
      <c r="R2219" s="80">
        <v>555</v>
      </c>
      <c r="S2219" s="3" t="s">
        <v>28</v>
      </c>
      <c r="T2219" s="60">
        <f t="array" aca="1" ref="T2219:T2222" ca="1">TRANSPOSE(OFFSET($L$3, MATCH($R2219 &amp; "/" &amp; T$2, $P$3:$P$5002, 0) - 1, 0, 1, $E$1))</f>
        <v>-0.57207703052862269</v>
      </c>
      <c r="U2219" s="60">
        <f t="array" aca="1" ref="U2219:U2222" ca="1">TRANSPOSE(OFFSET($L$3, MATCH($R2219 &amp; "/" &amp; U$2, $P$3:$P$5002, 0) - 1, 0, 1, $E$1))</f>
        <v>-1.4786554656838831</v>
      </c>
      <c r="V2219" s="60">
        <f t="array" aca="1" ref="V2219:V2222" ca="1">TRANSPOSE(OFFSET($L$3, MATCH($R2219 &amp; "/" &amp; V$2, $P$3:$P$5002, 0) - 1, 0, 1, $E$1))</f>
        <v>-0.65112924839128095</v>
      </c>
      <c r="W2219" s="60">
        <f t="array" aca="1" ref="W2219:W2222" ca="1">TRANSPOSE(OFFSET($L$3, MATCH($R2219 &amp; "/" &amp; W$2, $P$3:$P$5002, 0) - 1, 0, 1, $E$1))</f>
        <v>-0.57338100372222078</v>
      </c>
      <c r="X2219" s="60">
        <f t="array" aca="1" ref="X2219:X2222" ca="1">TRANSPOSE(OFFSET($L$3, MATCH($R2219 &amp; "/" &amp; X$2, $P$3:$P$5002, 0) - 1, 0, 1, $E$1))</f>
        <v>0.24295100092890204</v>
      </c>
      <c r="Y2219" s="52">
        <f ca="1">$B$11 * EXP(($E$3 - $C$11^2/2) * Y$2 + $C$11*SQRT(Y$2)*T2219)</f>
        <v>84.651859632819367</v>
      </c>
      <c r="Z2219" s="52">
        <f ca="1">Y2219 * EXP(($E$3 - $C$11^2/2) * (Z$2-Y$2) + $C$11*SQRT(Z$2-Y$2)*U2219)</f>
        <v>54.595444058881355</v>
      </c>
      <c r="AA2219" s="52">
        <f ca="1">Z2219 * EXP(($E$3 - $C$11^2/2) * (AA$2-Z$2) + $C$11*SQRT(AA$2-Z$2)*V2219)</f>
        <v>45.13290866663089</v>
      </c>
      <c r="AB2219" s="52">
        <f ca="1">AA2219 * EXP(($E$3 - $C$11^2/2) * (AB$2-AA$2) + $C$11*SQRT(AB$2-AA$2)*W2219)</f>
        <v>38.190903595746505</v>
      </c>
      <c r="AC2219" s="52">
        <f ca="1">AB2219 * EXP(($E$3 - $C$11^2/2) * (AC$2-AB$2) + $C$11*SQRT(AC$2-AB$2)*X2219)</f>
        <v>41.284315661365518</v>
      </c>
      <c r="AD2219" s="47"/>
      <c r="AE2219" s="3" t="s">
        <v>69</v>
      </c>
      <c r="AF2219" s="20" cm="1">
        <f t="array" aca="1" ref="AF2219" ca="1">MIN(Y2219:Y2222 / $D$11:$D$14)</f>
        <v>0.57821988127605672</v>
      </c>
      <c r="AG2219" s="20" cm="1">
        <f t="array" aca="1" ref="AG2219" ca="1">MIN(Z2219:Z2222 / $D$11:$D$14)</f>
        <v>0.46216358929186557</v>
      </c>
      <c r="AH2219" s="20" cm="1">
        <f t="array" aca="1" ref="AH2219" ca="1">MIN(AA2219:AA2222 / $D$11:$D$14)</f>
        <v>0.39269817537959745</v>
      </c>
      <c r="AI2219" s="20" cm="1">
        <f t="array" aca="1" ref="AI2219" ca="1">MIN(AB2219:AB2222 / $D$11:$D$14)</f>
        <v>0.23203411944060406</v>
      </c>
      <c r="AJ2219" s="20" cm="1">
        <f t="array" aca="1" ref="AJ2219" ca="1">MIN(AC2219:AC2222 / $D$11:$D$14)</f>
        <v>0.28306907476373122</v>
      </c>
      <c r="AK2219" s="72">
        <f t="array" aca="1" ref="AK2219" ca="1">SUMPRODUCT(AF2220:AJ2220, EXP(-$E$3*$AF$2:$AJ$2))</f>
        <v>77880.078307140488</v>
      </c>
      <c r="AL2219" s="70">
        <f ca="1">MAX(AC2220 - $D$11, 0) * EXP(-$E$2*$E$3)</f>
        <v>0</v>
      </c>
    </row>
    <row r="2220" spans="7:38" ht="14.55" customHeight="1" x14ac:dyDescent="0.3">
      <c r="G2220" s="3">
        <v>2218</v>
      </c>
      <c r="H2220" s="58">
        <v>-0.16277586714081474</v>
      </c>
      <c r="I2220" s="58">
        <v>0.40426715788529188</v>
      </c>
      <c r="J2220" s="58">
        <v>0.39673558163354827</v>
      </c>
      <c r="K2220" s="59">
        <v>0.82131337203403698</v>
      </c>
      <c r="L2220" s="60">
        <f t="array" ref="L2220:O2220">TRANSPOSE(MMULT(Option!$B$25:$E$28, TRANSPOSE(H2220:K2220)))</f>
        <v>-0.16277586714081474</v>
      </c>
      <c r="M2220" s="60">
        <v>0.30540662354247688</v>
      </c>
      <c r="N2220" s="60">
        <v>0.38920849943790181</v>
      </c>
      <c r="O2220" s="60">
        <v>0.8215172535473424</v>
      </c>
      <c r="P2220" s="56" t="str">
        <f t="shared" si="2753"/>
        <v>444/3</v>
      </c>
      <c r="R2220" s="80"/>
      <c r="S2220" s="3" t="s">
        <v>29</v>
      </c>
      <c r="T2220" s="60">
        <f ca="1"/>
        <v>-0.60680301051574204</v>
      </c>
      <c r="U2220" s="60">
        <f ca="1"/>
        <v>-0.72029468294157051</v>
      </c>
      <c r="V2220" s="60">
        <f ca="1"/>
        <v>0.86802018584418583</v>
      </c>
      <c r="W2220" s="60">
        <f ca="1"/>
        <v>-1.9893334027393503</v>
      </c>
      <c r="X2220" s="60">
        <f ca="1"/>
        <v>2.7257560405402101E-2</v>
      </c>
      <c r="Y2220" s="52">
        <f ca="1">$B$12 * EXP(($E$3 - $C$12^2/2) * Y$2 + $C$12*SQRT(Y$2)*T2220)</f>
        <v>83.774551738766576</v>
      </c>
      <c r="Z2220" s="52">
        <f ca="1">Y2220 * EXP(($E$3 - $C$12^2/2) * (Z$2-Y$2) + $C$12*SQRT(Z$2-Y$2)*U2220)</f>
        <v>67.832462476706411</v>
      </c>
      <c r="AA2220" s="52">
        <f ca="1">Z2220 * EXP(($E$3 - $C$12^2/2) * (AA$2-Z$2) + $C$12*SQRT(AA$2-Z$2)*V2220)</f>
        <v>88.450841437552185</v>
      </c>
      <c r="AB2220" s="52">
        <f ca="1">AA2220 * EXP(($E$3 - $C$12^2/2) * (AB$2-AA$2) + $C$12*SQRT(AB$2-AA$2)*W2220)</f>
        <v>48.942537843030429</v>
      </c>
      <c r="AC2220" s="52">
        <f ca="1">AB2220 * EXP(($E$3 - $C$12^2/2) * (AC$2-AB$2) + $C$12*SQRT(AC$2-AB$2)*X2220)</f>
        <v>49.59173471348052</v>
      </c>
      <c r="AD2220" s="47"/>
      <c r="AE2220" s="3" t="s">
        <v>47</v>
      </c>
      <c r="AF2220" s="64">
        <f t="shared" ref="AF2220" ca="1" si="2804">($B$5*AF2222 + (1 + $B$6)*AF2221)*$B$2</f>
        <v>0</v>
      </c>
      <c r="AG2220" s="64">
        <f t="shared" ref="AG2220" ca="1" si="2805">($B$5*AG2222 + (1 + $B$6)*AG2221)*$B$2</f>
        <v>0</v>
      </c>
      <c r="AH2220" s="64">
        <f t="shared" ref="AH2220" ca="1" si="2806">($B$5*AH2222 + (1 + $B$6)*AH2221)*$B$2</f>
        <v>0</v>
      </c>
      <c r="AI2220" s="64">
        <f t="shared" ref="AI2220" ca="1" si="2807">($B$5*AI2222 + (1 + $B$6)*AI2221)*$B$2</f>
        <v>0</v>
      </c>
      <c r="AJ2220" s="64" cm="1">
        <f t="array" aca="1" ref="AJ2220" ca="1">($B$5*AJ2222 + (1 + $B$6)*AJ2221 + AND(NOT(AF2221:AJ2221)))*$B$2</f>
        <v>100000</v>
      </c>
      <c r="AK2220" s="73"/>
      <c r="AL2220" s="70"/>
    </row>
    <row r="2221" spans="7:38" ht="14.55" customHeight="1" x14ac:dyDescent="0.3">
      <c r="G2221" s="3">
        <v>2219</v>
      </c>
      <c r="H2221" s="58">
        <v>-2.0733936948150964</v>
      </c>
      <c r="I2221" s="58">
        <v>-0.19395107494026065</v>
      </c>
      <c r="J2221" s="58">
        <v>0.8509278524652385</v>
      </c>
      <c r="K2221" s="59">
        <v>-1.4259484146555805</v>
      </c>
      <c r="L2221" s="60">
        <f t="array" ref="L2221:O2221">TRANSPOSE(MMULT(Option!$B$25:$E$28, TRANSPOSE(H2221:K2221)))</f>
        <v>-2.0733936948150964</v>
      </c>
      <c r="M2221" s="60">
        <v>-1.007116574332398</v>
      </c>
      <c r="N2221" s="60">
        <v>-0.13276729321971004</v>
      </c>
      <c r="O2221" s="60">
        <v>-1.9351709492880289</v>
      </c>
      <c r="P2221" s="56" t="str">
        <f t="shared" si="2753"/>
        <v>444/4</v>
      </c>
      <c r="R2221" s="80"/>
      <c r="S2221" s="3" t="s">
        <v>31</v>
      </c>
      <c r="T2221" s="60">
        <f ca="1"/>
        <v>-0.98445833446332409</v>
      </c>
      <c r="U2221" s="60">
        <f ca="1"/>
        <v>-0.79129963129917513</v>
      </c>
      <c r="V2221" s="60">
        <f ca="1"/>
        <v>-1.3899552467568466</v>
      </c>
      <c r="W2221" s="60">
        <f ca="1"/>
        <v>-1.7705229593964043</v>
      </c>
      <c r="X2221" s="60">
        <f ca="1"/>
        <v>0.64602173630084758</v>
      </c>
      <c r="Y2221" s="52">
        <f ca="1">$B$13 * EXP(($E$3 - $C$13^2/2) * Y$2 + $C$13*SQRT(Y$2)*T2221)</f>
        <v>74.801107098208846</v>
      </c>
      <c r="Z2221" s="52">
        <f ca="1">Y2221 * EXP(($E$3 - $C$13^2/2) * (Z$2-Y$2) + $C$13*SQRT(Z$2-Y$2)*U2221)</f>
        <v>59.290126794176054</v>
      </c>
      <c r="AA2221" s="52">
        <f ca="1">Z2221 * EXP(($E$3 - $C$13^2/2) * (AA$2-Z$2) + $C$13*SQRT(AA$2-Z$2)*V2221)</f>
        <v>39.269817537959746</v>
      </c>
      <c r="AB2221" s="52">
        <f ca="1">AA2221 * EXP(($E$3 - $C$13^2/2) * (AB$2-AA$2) + $C$13*SQRT(AB$2-AA$2)*W2221)</f>
        <v>23.203411944060406</v>
      </c>
      <c r="AC2221" s="52">
        <f ca="1">AB2221 * EXP(($E$3 - $C$13^2/2) * (AC$2-AB$2) + $C$13*SQRT(AC$2-AB$2)*X2221)</f>
        <v>28.306907476373119</v>
      </c>
      <c r="AD2221" s="47"/>
      <c r="AE2221" s="3" t="s">
        <v>46</v>
      </c>
      <c r="AF2221" s="52" t="b">
        <f t="shared" ref="AF2221" ca="1" si="2808">AF2219 &gt;= $B$4</f>
        <v>0</v>
      </c>
      <c r="AG2221" s="52" t="b">
        <f t="array" aca="1" ref="AG2221" ca="1">AND(AG2219 &gt;= $B$4, NOT(OR($AF2221:AF2221)))</f>
        <v>0</v>
      </c>
      <c r="AH2221" s="52" t="b">
        <f t="array" aca="1" ref="AH2221" ca="1">AND(AH2219 &gt;= $B$4, NOT(OR($AF2221:AG2221)))</f>
        <v>0</v>
      </c>
      <c r="AI2221" s="52" t="b">
        <f t="array" aca="1" ref="AI2221" ca="1">AND(AI2219 &gt;= $B$4, NOT(OR($AF2221:AH2221)))</f>
        <v>0</v>
      </c>
      <c r="AJ2221" s="52" t="b">
        <f t="array" aca="1" ref="AJ2221" ca="1">AND(AJ2219 &gt;= $B$4, NOT(OR($AF2221:AI2221)))</f>
        <v>0</v>
      </c>
      <c r="AK2221" s="73"/>
      <c r="AL2221" s="70"/>
    </row>
    <row r="2222" spans="7:38" ht="14.55" customHeight="1" x14ac:dyDescent="0.3">
      <c r="G2222" s="3">
        <v>2220</v>
      </c>
      <c r="H2222" s="58">
        <v>-1.6569439138163853</v>
      </c>
      <c r="I2222" s="58">
        <v>1.6952095440204689</v>
      </c>
      <c r="J2222" s="58">
        <v>1.5883406488945024</v>
      </c>
      <c r="K2222" s="59">
        <v>0.74440579900802806</v>
      </c>
      <c r="L2222" s="60">
        <f t="array" ref="L2222:O2222">TRANSPOSE(MMULT(Option!$B$25:$E$28, TRANSPOSE(H2222:K2222)))</f>
        <v>-1.6569439138163853</v>
      </c>
      <c r="M2222" s="60">
        <v>0.89090764533052025</v>
      </c>
      <c r="N2222" s="60">
        <v>1.1761880743292632</v>
      </c>
      <c r="O2222" s="60">
        <v>0.72861588715398851</v>
      </c>
      <c r="P2222" s="56" t="str">
        <f t="shared" si="2753"/>
        <v>444/5</v>
      </c>
      <c r="R2222" s="80"/>
      <c r="S2222" s="3" t="s">
        <v>30</v>
      </c>
      <c r="T2222" s="60">
        <f ca="1"/>
        <v>-1.8426702173916709</v>
      </c>
      <c r="U2222" s="60">
        <f ca="1"/>
        <v>-0.76345098660471078</v>
      </c>
      <c r="V2222" s="60">
        <f ca="1"/>
        <v>0.55953215634196174</v>
      </c>
      <c r="W2222" s="60">
        <f ca="1"/>
        <v>-1.2388053262201684</v>
      </c>
      <c r="X2222" s="60">
        <f ca="1"/>
        <v>0.24975724376877928</v>
      </c>
      <c r="Y2222" s="52">
        <f ca="1">$B$14 * EXP(($E$3 - $C$14^2/2) * Y$2 + $C$14*SQRT(Y$2)*T2222)</f>
        <v>57.821988127605671</v>
      </c>
      <c r="Z2222" s="52">
        <f ca="1">Y2222 * EXP(($E$3 - $C$14^2/2) * (Z$2-Y$2) + $C$14*SQRT(Z$2-Y$2)*U2222)</f>
        <v>46.216358929186555</v>
      </c>
      <c r="AA2222" s="52">
        <f ca="1">Z2222 * EXP(($E$3 - $C$14^2/2) * (AA$2-Z$2) + $C$14*SQRT(AA$2-Z$2)*V2222)</f>
        <v>54.937351462735741</v>
      </c>
      <c r="AB2222" s="52">
        <f ca="1">AA2222 * EXP(($E$3 - $C$14^2/2) * (AB$2-AA$2) + $C$14*SQRT(AB$2-AA$2)*W2222)</f>
        <v>38.07477060051</v>
      </c>
      <c r="AC2222" s="52">
        <f ca="1">AB2222 * EXP(($E$3 - $C$14^2/2) * (AC$2-AB$2) + $C$14*SQRT(AC$2-AB$2)*X2222)</f>
        <v>41.242902895348017</v>
      </c>
      <c r="AD2222" s="47"/>
      <c r="AE2222" s="3" t="s">
        <v>68</v>
      </c>
      <c r="AF2222" s="52" t="b">
        <f ca="1">AND(AF2219&gt;$B$3, NOT(OR($AF2221:AF2221)))</f>
        <v>0</v>
      </c>
      <c r="AG2222" s="52" t="b">
        <f ca="1">AND(AG2219&gt;$B$3, NOT(OR($AF2221:AG2221)))</f>
        <v>0</v>
      </c>
      <c r="AH2222" s="52" t="b">
        <f ca="1">AND(AH2219&gt;$B$3, NOT(OR($AF2221:AH2221)))</f>
        <v>0</v>
      </c>
      <c r="AI2222" s="52" t="b">
        <f ca="1">AND(AI2219&gt;$B$3, NOT(OR($AF2221:AI2221)))</f>
        <v>0</v>
      </c>
      <c r="AJ2222" s="52" t="b">
        <f ca="1">AND(AJ2219&gt;$B$3, NOT(OR($AF2221:AJ2221)))</f>
        <v>0</v>
      </c>
      <c r="AK2222" s="74"/>
      <c r="AL2222" s="70"/>
    </row>
    <row r="2223" spans="7:38" ht="14.55" customHeight="1" x14ac:dyDescent="0.3">
      <c r="G2223" s="3">
        <v>2221</v>
      </c>
      <c r="H2223" s="58">
        <v>2.1014314479855614</v>
      </c>
      <c r="I2223" s="58">
        <v>0.52762971979756657</v>
      </c>
      <c r="J2223" s="58">
        <v>1.0421466562779294</v>
      </c>
      <c r="K2223" s="59">
        <v>-9.7044738998139493E-2</v>
      </c>
      <c r="L2223" s="60">
        <f t="array" ref="L2223:O2223">TRANSPOSE(MMULT(Option!$B$25:$E$28, TRANSPOSE(H2223:K2223)))</f>
        <v>2.1014314479855614</v>
      </c>
      <c r="M2223" s="60">
        <v>1.3241532051703624</v>
      </c>
      <c r="N2223" s="60">
        <v>1.8940663704264948</v>
      </c>
      <c r="O2223" s="60">
        <v>1.0990405223760737</v>
      </c>
      <c r="P2223" s="56" t="str">
        <f t="shared" si="2753"/>
        <v>445/1</v>
      </c>
      <c r="R2223" s="80">
        <v>556</v>
      </c>
      <c r="S2223" s="3" t="s">
        <v>28</v>
      </c>
      <c r="T2223" s="60">
        <f t="array" aca="1" ref="T2223:T2226" ca="1">TRANSPOSE(OFFSET($L$3, MATCH($R2223 &amp; "/" &amp; T$2, $P$3:$P$5002, 0) - 1, 0, 1, $E$1))</f>
        <v>0.90838845659183365</v>
      </c>
      <c r="U2223" s="60">
        <f t="array" aca="1" ref="U2223:U2226" ca="1">TRANSPOSE(OFFSET($L$3, MATCH($R2223 &amp; "/" &amp; U$2, $P$3:$P$5002, 0) - 1, 0, 1, $E$1))</f>
        <v>0.38513687073549829</v>
      </c>
      <c r="V2223" s="60">
        <f t="array" aca="1" ref="V2223:V2226" ca="1">TRANSPOSE(OFFSET($L$3, MATCH($R2223 &amp; "/" &amp; V$2, $P$3:$P$5002, 0) - 1, 0, 1, $E$1))</f>
        <v>0.69699948872957118</v>
      </c>
      <c r="W2223" s="60">
        <f t="array" aca="1" ref="W2223:W2226" ca="1">TRANSPOSE(OFFSET($L$3, MATCH($R2223 &amp; "/" &amp; W$2, $P$3:$P$5002, 0) - 1, 0, 1, $E$1))</f>
        <v>-2.9892994399823142E-2</v>
      </c>
      <c r="X2223" s="60">
        <f t="array" aca="1" ref="X2223:X2226" ca="1">TRANSPOSE(OFFSET($L$3, MATCH($R2223 &amp; "/" &amp; X$2, $P$3:$P$5002, 0) - 1, 0, 1, $E$1))</f>
        <v>-0.42267969568485153</v>
      </c>
      <c r="Y2223" s="52">
        <f ca="1">$B$11 * EXP(($E$3 - $C$11^2/2) * Y$2 + $C$11*SQRT(Y$2)*T2223)</f>
        <v>131.98479452591297</v>
      </c>
      <c r="Z2223" s="52">
        <f ca="1">Y2223 * EXP(($E$3 - $C$11^2/2) * (Z$2-Y$2) + $C$11*SQRT(Z$2-Y$2)*U2223)</f>
        <v>148.89297871105069</v>
      </c>
      <c r="AA2223" s="52">
        <f ca="1">Z2223 * EXP(($E$3 - $C$11^2/2) * (AA$2-Z$2) + $C$11*SQRT(AA$2-Z$2)*V2223)</f>
        <v>184.44063142527114</v>
      </c>
      <c r="AB2223" s="52">
        <f ca="1">AA2223 * EXP(($E$3 - $C$11^2/2) * (AB$2-AA$2) + $C$11*SQRT(AB$2-AA$2)*W2223)</f>
        <v>183.71023977190282</v>
      </c>
      <c r="AC2223" s="52">
        <f ca="1">AB2223 * EXP(($E$3 - $C$11^2/2) * (AC$2-AB$2) + $C$11*SQRT(AC$2-AB$2)*X2223)</f>
        <v>162.64270870387648</v>
      </c>
      <c r="AD2223" s="47"/>
      <c r="AE2223" s="3" t="s">
        <v>69</v>
      </c>
      <c r="AF2223" s="20" cm="1">
        <f t="array" aca="1" ref="AF2223" ca="1">MIN(Y2223:Y2226 / $D$11:$D$14)</f>
        <v>1.1285983223252805</v>
      </c>
      <c r="AG2223" s="20" cm="1">
        <f t="array" aca="1" ref="AG2223" ca="1">MIN(Z2223:Z2226 / $D$11:$D$14)</f>
        <v>1.3130078795684059</v>
      </c>
      <c r="AH2223" s="20" cm="1">
        <f t="array" aca="1" ref="AH2223" ca="1">MIN(AA2223:AA2226 / $D$11:$D$14)</f>
        <v>1.8444063142527114</v>
      </c>
      <c r="AI2223" s="20" cm="1">
        <f t="array" aca="1" ref="AI2223" ca="1">MIN(AB2223:AB2226 / $D$11:$D$14)</f>
        <v>1.8371023977190282</v>
      </c>
      <c r="AJ2223" s="20" cm="1">
        <f t="array" aca="1" ref="AJ2223" ca="1">MIN(AC2223:AC2226 / $D$11:$D$14)</f>
        <v>1.6264270870387647</v>
      </c>
      <c r="AK2223" s="72">
        <f t="array" aca="1" ref="AK2223" ca="1">SUMPRODUCT(AF2224:AJ2224, EXP(-$E$3*$AF$2:$AJ$2))</f>
        <v>109276.37026128646</v>
      </c>
      <c r="AL2223" s="70">
        <f ca="1">MAX(AC2224 - $D$11, 0) * EXP(-$E$2*$E$3)</f>
        <v>295.57404493597647</v>
      </c>
    </row>
    <row r="2224" spans="7:38" ht="14.55" customHeight="1" x14ac:dyDescent="0.3">
      <c r="G2224" s="3">
        <v>2222</v>
      </c>
      <c r="H2224" s="58">
        <v>0.26728254712399535</v>
      </c>
      <c r="I2224" s="58">
        <v>-2.1100292979611144</v>
      </c>
      <c r="J2224" s="58">
        <v>-0.63430170034726019</v>
      </c>
      <c r="K2224" s="59">
        <v>-7.0247592859245117E-2</v>
      </c>
      <c r="L2224" s="60">
        <f t="array" ref="L2224:O2224">TRANSPOSE(MMULT(Option!$B$25:$E$28, TRANSPOSE(H2224:K2224)))</f>
        <v>0.26728254712399535</v>
      </c>
      <c r="M2224" s="60">
        <v>-1.8269607764466693</v>
      </c>
      <c r="N2224" s="60">
        <v>-1.0027359193112926</v>
      </c>
      <c r="O2224" s="60">
        <v>-0.62958181092099563</v>
      </c>
      <c r="P2224" s="56" t="str">
        <f t="shared" si="2753"/>
        <v>445/2</v>
      </c>
      <c r="R2224" s="80"/>
      <c r="S2224" s="3" t="s">
        <v>29</v>
      </c>
      <c r="T2224" s="60">
        <f ca="1"/>
        <v>0.52447538162596608</v>
      </c>
      <c r="U2224" s="60">
        <f ca="1"/>
        <v>1.1747406649093437</v>
      </c>
      <c r="V2224" s="60">
        <f ca="1"/>
        <v>1.4479143164797168</v>
      </c>
      <c r="W2224" s="60">
        <f ca="1"/>
        <v>1.3145121574078644</v>
      </c>
      <c r="X2224" s="60">
        <f ca="1"/>
        <v>0.68044075192691578</v>
      </c>
      <c r="Y2224" s="52">
        <f ca="1">$B$12 * EXP(($E$3 - $C$12^2/2) * Y$2 + $C$12*SQRT(Y$2)*T2224)</f>
        <v>117.62631770971682</v>
      </c>
      <c r="Z2224" s="52">
        <f ca="1">Y2224 * EXP(($E$3 - $C$12^2/2) * (Z$2-Y$2) + $C$12*SQRT(Z$2-Y$2)*U2224)</f>
        <v>168.16321067926887</v>
      </c>
      <c r="AA2224" s="52">
        <f ca="1">Z2224 * EXP(($E$3 - $C$12^2/2) * (AA$2-Z$2) + $C$12*SQRT(AA$2-Z$2)*V2224)</f>
        <v>260.94490547152003</v>
      </c>
      <c r="AB2224" s="52">
        <f ca="1">AA2224 * EXP(($E$3 - $C$12^2/2) * (AB$2-AA$2) + $C$12*SQRT(AB$2-AA$2)*W2224)</f>
        <v>389.03252117448517</v>
      </c>
      <c r="AC2224" s="52">
        <f ca="1">AB2224 * EXP(($E$3 - $C$12^2/2) * (AC$2-AB$2) + $C$12*SQRT(AC$2-AB$2)*X2224)</f>
        <v>479.52458621099839</v>
      </c>
      <c r="AD2224" s="47"/>
      <c r="AE2224" s="3" t="s">
        <v>47</v>
      </c>
      <c r="AF2224" s="64">
        <f t="shared" ref="AF2224" ca="1" si="2809">($B$5*AF2226 + (1 + $B$6)*AF2225)*$B$2</f>
        <v>15000</v>
      </c>
      <c r="AG2224" s="64">
        <f t="shared" ref="AG2224" ca="1" si="2810">($B$5*AG2226 + (1 + $B$6)*AG2225)*$B$2</f>
        <v>105000</v>
      </c>
      <c r="AH2224" s="64">
        <f t="shared" ref="AH2224" ca="1" si="2811">($B$5*AH2226 + (1 + $B$6)*AH2225)*$B$2</f>
        <v>0</v>
      </c>
      <c r="AI2224" s="64">
        <f t="shared" ref="AI2224" ca="1" si="2812">($B$5*AI2226 + (1 + $B$6)*AI2225)*$B$2</f>
        <v>0</v>
      </c>
      <c r="AJ2224" s="64" cm="1">
        <f t="array" aca="1" ref="AJ2224" ca="1">($B$5*AJ2226 + (1 + $B$6)*AJ2225 + AND(NOT(AF2225:AJ2225)))*$B$2</f>
        <v>0</v>
      </c>
      <c r="AK2224" s="73"/>
      <c r="AL2224" s="70"/>
    </row>
    <row r="2225" spans="7:38" ht="14.55" customHeight="1" x14ac:dyDescent="0.3">
      <c r="G2225" s="3">
        <v>2223</v>
      </c>
      <c r="H2225" s="58">
        <v>0.95333396777266477</v>
      </c>
      <c r="I2225" s="58">
        <v>0.74439431762823738</v>
      </c>
      <c r="J2225" s="58">
        <v>0.89498689829205824</v>
      </c>
      <c r="K2225" s="59">
        <v>0.52204645118906767</v>
      </c>
      <c r="L2225" s="60">
        <f t="array" ref="L2225:O2225">TRANSPOSE(MMULT(Option!$B$25:$E$28, TRANSPOSE(H2225:K2225)))</f>
        <v>0.95333396777266477</v>
      </c>
      <c r="M2225" s="60">
        <v>1.0635822485943456</v>
      </c>
      <c r="N2225" s="60">
        <v>1.362337777502941</v>
      </c>
      <c r="O2225" s="60">
        <v>1.1979992041304555</v>
      </c>
      <c r="P2225" s="56" t="str">
        <f t="shared" si="2753"/>
        <v>445/3</v>
      </c>
      <c r="R2225" s="80"/>
      <c r="S2225" s="3" t="s">
        <v>31</v>
      </c>
      <c r="T2225" s="60">
        <f ca="1"/>
        <v>0.43945130620256778</v>
      </c>
      <c r="U2225" s="60">
        <f ca="1"/>
        <v>1.281398586761014</v>
      </c>
      <c r="V2225" s="60">
        <f ca="1"/>
        <v>0.30199023126913133</v>
      </c>
      <c r="W2225" s="60">
        <f ca="1"/>
        <v>0.23250832127749518</v>
      </c>
      <c r="X2225" s="60">
        <f ca="1"/>
        <v>3.2090343512225762E-2</v>
      </c>
      <c r="Y2225" s="52">
        <f ca="1">$B$13 * EXP(($E$3 - $C$13^2/2) * Y$2 + $C$13*SQRT(Y$2)*T2225)</f>
        <v>114.66393868091373</v>
      </c>
      <c r="Z2225" s="52">
        <f ca="1">Y2225 * EXP(($E$3 - $C$13^2/2) * (Z$2-Y$2) + $C$13*SQRT(Z$2-Y$2)*U2225)</f>
        <v>169.25816516980009</v>
      </c>
      <c r="AA2225" s="52">
        <f ca="1">Z2225 * EXP(($E$3 - $C$13^2/2) * (AA$2-Z$2) + $C$13*SQRT(AA$2-Z$2)*V2225)</f>
        <v>186.23740359314903</v>
      </c>
      <c r="AB2225" s="52">
        <f ca="1">AA2225 * EXP(($E$3 - $C$13^2/2) * (AB$2-AA$2) + $C$13*SQRT(AB$2-AA$2)*W2225)</f>
        <v>200.69266732641415</v>
      </c>
      <c r="AC2225" s="52">
        <f ca="1">AB2225 * EXP(($E$3 - $C$13^2/2) * (AC$2-AB$2) + $C$13*SQRT(AC$2-AB$2)*X2225)</f>
        <v>203.64979402857563</v>
      </c>
      <c r="AD2225" s="47"/>
      <c r="AE2225" s="3" t="s">
        <v>46</v>
      </c>
      <c r="AF2225" s="52" t="b">
        <f t="shared" ref="AF2225" ca="1" si="2813">AF2223 &gt;= $B$4</f>
        <v>0</v>
      </c>
      <c r="AG2225" s="52" t="b">
        <f t="array" aca="1" ref="AG2225" ca="1">AND(AG2223 &gt;= $B$4, NOT(OR($AF2225:AF2225)))</f>
        <v>1</v>
      </c>
      <c r="AH2225" s="52" t="b">
        <f t="array" aca="1" ref="AH2225" ca="1">AND(AH2223 &gt;= $B$4, NOT(OR($AF2225:AG2225)))</f>
        <v>0</v>
      </c>
      <c r="AI2225" s="52" t="b">
        <f t="array" aca="1" ref="AI2225" ca="1">AND(AI2223 &gt;= $B$4, NOT(OR($AF2225:AH2225)))</f>
        <v>0</v>
      </c>
      <c r="AJ2225" s="52" t="b">
        <f t="array" aca="1" ref="AJ2225" ca="1">AND(AJ2223 &gt;= $B$4, NOT(OR($AF2225:AI2225)))</f>
        <v>0</v>
      </c>
      <c r="AK2225" s="73"/>
      <c r="AL2225" s="70"/>
    </row>
    <row r="2226" spans="7:38" ht="14.55" customHeight="1" x14ac:dyDescent="0.3">
      <c r="G2226" s="3">
        <v>2224</v>
      </c>
      <c r="H2226" s="58">
        <v>-0.96887849600661702</v>
      </c>
      <c r="I2226" s="58">
        <v>0.27323460429035412</v>
      </c>
      <c r="J2226" s="58">
        <v>6.9389742698126741E-2</v>
      </c>
      <c r="K2226" s="59">
        <v>0.49723741504319341</v>
      </c>
      <c r="L2226" s="60">
        <f t="array" ref="L2226:O2226">TRANSPOSE(MMULT(Option!$B$25:$E$28, TRANSPOSE(H2226:K2226)))</f>
        <v>-0.96887849600661702</v>
      </c>
      <c r="M2226" s="60">
        <v>-0.13712774707427616</v>
      </c>
      <c r="N2226" s="60">
        <v>-0.25505607427251442</v>
      </c>
      <c r="O2226" s="60">
        <v>0.12335039012440241</v>
      </c>
      <c r="P2226" s="56" t="str">
        <f t="shared" si="2753"/>
        <v>445/4</v>
      </c>
      <c r="R2226" s="80"/>
      <c r="S2226" s="3" t="s">
        <v>30</v>
      </c>
      <c r="T2226" s="60">
        <f ca="1"/>
        <v>0.38658813347403692</v>
      </c>
      <c r="U2226" s="60">
        <f ca="1"/>
        <v>0.48781385484987283</v>
      </c>
      <c r="V2226" s="60">
        <f ca="1"/>
        <v>1.2120621126885929</v>
      </c>
      <c r="W2226" s="60">
        <f ca="1"/>
        <v>0.2401613997061175</v>
      </c>
      <c r="X2226" s="60">
        <f ca="1"/>
        <v>0.54592074776479615</v>
      </c>
      <c r="Y2226" s="52">
        <f ca="1">$B$14 * EXP(($E$3 - $C$14^2/2) * Y$2 + $C$14*SQRT(Y$2)*T2226)</f>
        <v>112.85983223252805</v>
      </c>
      <c r="Z2226" s="52">
        <f ca="1">Y2226 * EXP(($E$3 - $C$14^2/2) * (Z$2-Y$2) + $C$14*SQRT(Z$2-Y$2)*U2226)</f>
        <v>131.30078795684059</v>
      </c>
      <c r="AA2226" s="52">
        <f ca="1">Z2226 * EXP(($E$3 - $C$14^2/2) * (AA$2-Z$2) + $C$14*SQRT(AA$2-Z$2)*V2226)</f>
        <v>189.82629483729096</v>
      </c>
      <c r="AB2226" s="52">
        <f ca="1">AA2226 * EXP(($E$3 - $C$14^2/2) * (AB$2-AA$2) + $C$14*SQRT(AB$2-AA$2)*W2226)</f>
        <v>205.03031293931608</v>
      </c>
      <c r="AC2226" s="52">
        <f ca="1">AB2226 * EXP(($E$3 - $C$14^2/2) * (AC$2-AB$2) + $C$14*SQRT(AC$2-AB$2)*X2226)</f>
        <v>242.72620034530539</v>
      </c>
      <c r="AD2226" s="47"/>
      <c r="AE2226" s="3" t="s">
        <v>68</v>
      </c>
      <c r="AF2226" s="52" t="b">
        <f ca="1">AND(AF2223&gt;$B$3, NOT(OR($AF2225:AF2225)))</f>
        <v>1</v>
      </c>
      <c r="AG2226" s="52" t="b">
        <f ca="1">AND(AG2223&gt;$B$3, NOT(OR($AF2225:AG2225)))</f>
        <v>0</v>
      </c>
      <c r="AH2226" s="52" t="b">
        <f ca="1">AND(AH2223&gt;$B$3, NOT(OR($AF2225:AH2225)))</f>
        <v>0</v>
      </c>
      <c r="AI2226" s="52" t="b">
        <f ca="1">AND(AI2223&gt;$B$3, NOT(OR($AF2225:AI2225)))</f>
        <v>0</v>
      </c>
      <c r="AJ2226" s="52" t="b">
        <f ca="1">AND(AJ2223&gt;$B$3, NOT(OR($AF2225:AJ2225)))</f>
        <v>0</v>
      </c>
      <c r="AK2226" s="74"/>
      <c r="AL2226" s="70"/>
    </row>
    <row r="2227" spans="7:38" ht="14.55" customHeight="1" x14ac:dyDescent="0.3">
      <c r="G2227" s="3">
        <v>2225</v>
      </c>
      <c r="H2227" s="58">
        <v>0.26163087511358551</v>
      </c>
      <c r="I2227" s="58">
        <v>1.4149333214438291</v>
      </c>
      <c r="J2227" s="58">
        <v>0.25702421320904245</v>
      </c>
      <c r="K2227" s="59">
        <v>-1.0676357758714936</v>
      </c>
      <c r="L2227" s="60">
        <f t="array" ref="L2227:O2227">TRANSPOSE(MMULT(Option!$B$25:$E$28, TRANSPOSE(H2227:K2227)))</f>
        <v>0.26163087511358551</v>
      </c>
      <c r="M2227" s="60">
        <v>1.4014601598117602</v>
      </c>
      <c r="N2227" s="60">
        <v>0.70091582069974678</v>
      </c>
      <c r="O2227" s="60">
        <v>-0.38893379988595256</v>
      </c>
      <c r="P2227" s="56" t="str">
        <f t="shared" si="2753"/>
        <v>445/5</v>
      </c>
      <c r="R2227" s="80">
        <v>557</v>
      </c>
      <c r="S2227" s="3" t="s">
        <v>28</v>
      </c>
      <c r="T2227" s="60">
        <f t="array" aca="1" ref="T2227:T2230" ca="1">TRANSPOSE(OFFSET($L$3, MATCH($R2227 &amp; "/" &amp; T$2, $P$3:$P$5002, 0) - 1, 0, 1, $E$1))</f>
        <v>-1.5924518247155655</v>
      </c>
      <c r="U2227" s="60">
        <f t="array" aca="1" ref="U2227:U2230" ca="1">TRANSPOSE(OFFSET($L$3, MATCH($R2227 &amp; "/" &amp; U$2, $P$3:$P$5002, 0) - 1, 0, 1, $E$1))</f>
        <v>-0.44460378675772505</v>
      </c>
      <c r="V2227" s="60">
        <f t="array" aca="1" ref="V2227:V2230" ca="1">TRANSPOSE(OFFSET($L$3, MATCH($R2227 &amp; "/" &amp; V$2, $P$3:$P$5002, 0) - 1, 0, 1, $E$1))</f>
        <v>0.26322523965272476</v>
      </c>
      <c r="W2227" s="60">
        <f t="array" aca="1" ref="W2227:W2230" ca="1">TRANSPOSE(OFFSET($L$3, MATCH($R2227 &amp; "/" &amp; W$2, $P$3:$P$5002, 0) - 1, 0, 1, $E$1))</f>
        <v>-0.84476553578214375</v>
      </c>
      <c r="X2227" s="60">
        <f t="array" aca="1" ref="X2227:X2230" ca="1">TRANSPOSE(OFFSET($L$3, MATCH($R2227 &amp; "/" &amp; X$2, $P$3:$P$5002, 0) - 1, 0, 1, $E$1))</f>
        <v>-9.2796322992640387E-2</v>
      </c>
      <c r="Y2227" s="52">
        <f ca="1">$B$11 * EXP(($E$3 - $C$11^2/2) * Y$2 + $C$11*SQRT(Y$2)*T2227)</f>
        <v>62.329488132725253</v>
      </c>
      <c r="Z2227" s="52">
        <f ca="1">Y2227 * EXP(($E$3 - $C$11^2/2) * (Z$2-Y$2) + $C$11*SQRT(Z$2-Y$2)*U2227)</f>
        <v>54.819912927898834</v>
      </c>
      <c r="AA2227" s="52">
        <f ca="1">Z2227 * EXP(($E$3 - $C$11^2/2) * (AA$2-Z$2) + $C$11*SQRT(AA$2-Z$2)*V2227)</f>
        <v>59.621787803571394</v>
      </c>
      <c r="AB2227" s="52">
        <f ca="1">AA2227 * EXP(($E$3 - $C$11^2/2) * (AB$2-AA$2) + $C$11*SQRT(AB$2-AA$2)*W2227)</f>
        <v>46.506468651687399</v>
      </c>
      <c r="AC2227" s="52">
        <f ca="1">AB2227 * EXP(($E$3 - $C$11^2/2) * (AC$2-AB$2) + $C$11*SQRT(AC$2-AB$2)*X2227)</f>
        <v>45.456349635153209</v>
      </c>
      <c r="AD2227" s="47"/>
      <c r="AE2227" s="3" t="s">
        <v>69</v>
      </c>
      <c r="AF2227" s="20" cm="1">
        <f t="array" aca="1" ref="AF2227" ca="1">MIN(Y2227:Y2230 / $D$11:$D$14)</f>
        <v>0.62329488132725253</v>
      </c>
      <c r="AG2227" s="20" cm="1">
        <f t="array" aca="1" ref="AG2227" ca="1">MIN(Z2227:Z2230 / $D$11:$D$14)</f>
        <v>0.54819912927898828</v>
      </c>
      <c r="AH2227" s="20" cm="1">
        <f t="array" aca="1" ref="AH2227" ca="1">MIN(AA2227:AA2230 / $D$11:$D$14)</f>
        <v>0.59621787803571391</v>
      </c>
      <c r="AI2227" s="20" cm="1">
        <f t="array" aca="1" ref="AI2227" ca="1">MIN(AB2227:AB2230 / $D$11:$D$14)</f>
        <v>0.46506468651687399</v>
      </c>
      <c r="AJ2227" s="20" cm="1">
        <f t="array" aca="1" ref="AJ2227" ca="1">MIN(AC2227:AC2230 / $D$11:$D$14)</f>
        <v>0.45456349635153209</v>
      </c>
      <c r="AK2227" s="72">
        <f t="array" aca="1" ref="AK2227" ca="1">SUMPRODUCT(AF2228:AJ2228, EXP(-$E$3*$AF$2:$AJ$2))</f>
        <v>77880.078307140488</v>
      </c>
      <c r="AL2227" s="70">
        <f ca="1">MAX(AC2228 - $D$11, 0) * EXP(-$E$2*$E$3)</f>
        <v>0</v>
      </c>
    </row>
    <row r="2228" spans="7:38" ht="14.55" customHeight="1" x14ac:dyDescent="0.3">
      <c r="G2228" s="3">
        <v>2226</v>
      </c>
      <c r="H2228" s="58">
        <v>-1.051858377705108</v>
      </c>
      <c r="I2228" s="58">
        <v>-0.17160131023695063</v>
      </c>
      <c r="J2228" s="58">
        <v>-1.5406312972425396</v>
      </c>
      <c r="K2228" s="59">
        <v>-5.3424192064050031E-2</v>
      </c>
      <c r="L2228" s="60">
        <f t="array" ref="L2228:O2228">TRANSPOSE(MMULT(Option!$B$25:$E$28, TRANSPOSE(H2228:K2228)))</f>
        <v>-1.051858377705108</v>
      </c>
      <c r="M2228" s="60">
        <v>-0.57801854978492861</v>
      </c>
      <c r="N2228" s="60">
        <v>-1.8188310979692195</v>
      </c>
      <c r="O2228" s="60">
        <v>-0.812129306039168</v>
      </c>
      <c r="P2228" s="56" t="str">
        <f t="shared" si="2753"/>
        <v>446/1</v>
      </c>
      <c r="R2228" s="80"/>
      <c r="S2228" s="3" t="s">
        <v>29</v>
      </c>
      <c r="T2228" s="60">
        <f ca="1"/>
        <v>0.42254036851567944</v>
      </c>
      <c r="U2228" s="60">
        <f ca="1"/>
        <v>-0.13924993722471538</v>
      </c>
      <c r="V2228" s="60">
        <f ca="1"/>
        <v>0.30313305007574404</v>
      </c>
      <c r="W2228" s="60">
        <f ca="1"/>
        <v>0.32136851005052558</v>
      </c>
      <c r="X2228" s="60">
        <f ca="1"/>
        <v>-1.5375556288188583</v>
      </c>
      <c r="Y2228" s="52">
        <f ca="1">$B$12 * EXP(($E$3 - $C$12^2/2) * Y$2 + $C$12*SQRT(Y$2)*T2228)</f>
        <v>114.08368939280335</v>
      </c>
      <c r="Z2228" s="52">
        <f ca="1">Y2228 * EXP(($E$3 - $C$12^2/2) * (Z$2-Y$2) + $C$12*SQRT(Z$2-Y$2)*U2228)</f>
        <v>109.9644701933945</v>
      </c>
      <c r="AA2228" s="52">
        <f ca="1">Z2228 * EXP(($E$3 - $C$12^2/2) * (AA$2-Z$2) + $C$12*SQRT(AA$2-Z$2)*V2228)</f>
        <v>121.03711455190849</v>
      </c>
      <c r="AB2228" s="52">
        <f ca="1">AA2228 * EXP(($E$3 - $C$12^2/2) * (AB$2-AA$2) + $C$12*SQRT(AB$2-AA$2)*W2228)</f>
        <v>133.95551716888136</v>
      </c>
      <c r="AC2228" s="52">
        <f ca="1">AB2228 * EXP(($E$3 - $C$12^2/2) * (AC$2-AB$2) + $C$12*SQRT(AC$2-AB$2)*X2228)</f>
        <v>84.880220727491078</v>
      </c>
      <c r="AD2228" s="47"/>
      <c r="AE2228" s="3" t="s">
        <v>47</v>
      </c>
      <c r="AF2228" s="64">
        <f t="shared" ref="AF2228" ca="1" si="2814">($B$5*AF2230 + (1 + $B$6)*AF2229)*$B$2</f>
        <v>0</v>
      </c>
      <c r="AG2228" s="64">
        <f t="shared" ref="AG2228" ca="1" si="2815">($B$5*AG2230 + (1 + $B$6)*AG2229)*$B$2</f>
        <v>0</v>
      </c>
      <c r="AH2228" s="64">
        <f t="shared" ref="AH2228" ca="1" si="2816">($B$5*AH2230 + (1 + $B$6)*AH2229)*$B$2</f>
        <v>0</v>
      </c>
      <c r="AI2228" s="64">
        <f t="shared" ref="AI2228" ca="1" si="2817">($B$5*AI2230 + (1 + $B$6)*AI2229)*$B$2</f>
        <v>0</v>
      </c>
      <c r="AJ2228" s="64" cm="1">
        <f t="array" aca="1" ref="AJ2228" ca="1">($B$5*AJ2230 + (1 + $B$6)*AJ2229 + AND(NOT(AF2229:AJ2229)))*$B$2</f>
        <v>100000</v>
      </c>
      <c r="AK2228" s="73"/>
      <c r="AL2228" s="70"/>
    </row>
    <row r="2229" spans="7:38" ht="14.55" customHeight="1" x14ac:dyDescent="0.3">
      <c r="G2229" s="3">
        <v>2227</v>
      </c>
      <c r="H2229" s="58">
        <v>-0.91082845363317355</v>
      </c>
      <c r="I2229" s="58">
        <v>-0.35392949924719525</v>
      </c>
      <c r="J2229" s="58">
        <v>-0.19978722078132269</v>
      </c>
      <c r="K2229" s="59">
        <v>0.17909087283921357</v>
      </c>
      <c r="L2229" s="60">
        <f t="array" ref="L2229:O2229">TRANSPOSE(MMULT(Option!$B$25:$E$28, TRANSPOSE(H2229:K2229)))</f>
        <v>-0.91082845363317355</v>
      </c>
      <c r="M2229" s="60">
        <v>-0.68871312564888709</v>
      </c>
      <c r="N2229" s="60">
        <v>-0.63248700679608416</v>
      </c>
      <c r="O2229" s="60">
        <v>-0.34264209150608727</v>
      </c>
      <c r="P2229" s="56" t="str">
        <f t="shared" si="2753"/>
        <v>446/2</v>
      </c>
      <c r="R2229" s="80"/>
      <c r="S2229" s="3" t="s">
        <v>31</v>
      </c>
      <c r="T2229" s="60">
        <f ca="1"/>
        <v>-0.53356540914190975</v>
      </c>
      <c r="U2229" s="60">
        <f ca="1"/>
        <v>-1.1696945610100506</v>
      </c>
      <c r="V2229" s="60">
        <f ca="1"/>
        <v>-2.8200192196269236E-2</v>
      </c>
      <c r="W2229" s="60">
        <f ca="1"/>
        <v>-0.1155326573669174</v>
      </c>
      <c r="X2229" s="60">
        <f ca="1"/>
        <v>-0.82322012203689221</v>
      </c>
      <c r="Y2229" s="52">
        <f ca="1">$B$13 * EXP(($E$3 - $C$13^2/2) * Y$2 + $C$13*SQRT(Y$2)*T2229)</f>
        <v>85.635555358578969</v>
      </c>
      <c r="Z2229" s="52">
        <f ca="1">Y2229 * EXP(($E$3 - $C$13^2/2) * (Z$2-Y$2) + $C$13*SQRT(Z$2-Y$2)*U2229)</f>
        <v>60.593776812714736</v>
      </c>
      <c r="AA2229" s="52">
        <f ca="1">Z2229 * EXP(($E$3 - $C$13^2/2) * (AA$2-Z$2) + $C$13*SQRT(AA$2-Z$2)*V2229)</f>
        <v>60.384481147515309</v>
      </c>
      <c r="AB2229" s="52">
        <f ca="1">AA2229 * EXP(($E$3 - $C$13^2/2) * (AB$2-AA$2) + $C$13*SQRT(AB$2-AA$2)*W2229)</f>
        <v>58.619789249215593</v>
      </c>
      <c r="AC2229" s="52">
        <f ca="1">AB2229 * EXP(($E$3 - $C$13^2/2) * (AC$2-AB$2) + $C$13*SQRT(AC$2-AB$2)*X2229)</f>
        <v>46.021390692731522</v>
      </c>
      <c r="AD2229" s="47"/>
      <c r="AE2229" s="3" t="s">
        <v>46</v>
      </c>
      <c r="AF2229" s="52" t="b">
        <f t="shared" ref="AF2229" ca="1" si="2818">AF2227 &gt;= $B$4</f>
        <v>0</v>
      </c>
      <c r="AG2229" s="52" t="b">
        <f t="array" aca="1" ref="AG2229" ca="1">AND(AG2227 &gt;= $B$4, NOT(OR($AF2229:AF2229)))</f>
        <v>0</v>
      </c>
      <c r="AH2229" s="52" t="b">
        <f t="array" aca="1" ref="AH2229" ca="1">AND(AH2227 &gt;= $B$4, NOT(OR($AF2229:AG2229)))</f>
        <v>0</v>
      </c>
      <c r="AI2229" s="52" t="b">
        <f t="array" aca="1" ref="AI2229" ca="1">AND(AI2227 &gt;= $B$4, NOT(OR($AF2229:AH2229)))</f>
        <v>0</v>
      </c>
      <c r="AJ2229" s="52" t="b">
        <f t="array" aca="1" ref="AJ2229" ca="1">AND(AJ2227 &gt;= $B$4, NOT(OR($AF2229:AI2229)))</f>
        <v>0</v>
      </c>
      <c r="AK2229" s="73"/>
      <c r="AL2229" s="70"/>
    </row>
    <row r="2230" spans="7:38" ht="14.55" customHeight="1" x14ac:dyDescent="0.3">
      <c r="G2230" s="3">
        <v>2228</v>
      </c>
      <c r="H2230" s="58">
        <v>1.8347865732415567</v>
      </c>
      <c r="I2230" s="58">
        <v>-1.3499247909826138</v>
      </c>
      <c r="J2230" s="58">
        <v>1.6599743993050815</v>
      </c>
      <c r="K2230" s="59">
        <v>0.8306174666416356</v>
      </c>
      <c r="L2230" s="60">
        <f t="array" ref="L2230:O2230">TRANSPOSE(MMULT(Option!$B$25:$E$28, TRANSPOSE(H2230:K2230)))</f>
        <v>1.8347865732415567</v>
      </c>
      <c r="M2230" s="60">
        <v>-0.50331187813843092</v>
      </c>
      <c r="N2230" s="60">
        <v>1.83839356509511</v>
      </c>
      <c r="O2230" s="60">
        <v>1.4157134717938367</v>
      </c>
      <c r="P2230" s="56" t="str">
        <f t="shared" si="2753"/>
        <v>446/3</v>
      </c>
      <c r="R2230" s="80"/>
      <c r="S2230" s="3" t="s">
        <v>30</v>
      </c>
      <c r="T2230" s="60">
        <f ca="1"/>
        <v>0.55719322808606941</v>
      </c>
      <c r="U2230" s="60">
        <f ca="1"/>
        <v>1.1415237334429709</v>
      </c>
      <c r="V2230" s="60">
        <f ca="1"/>
        <v>0.26619202765177219</v>
      </c>
      <c r="W2230" s="60">
        <f ca="1"/>
        <v>1.6942901105569854</v>
      </c>
      <c r="X2230" s="60">
        <f ca="1"/>
        <v>-1.1909417263780031</v>
      </c>
      <c r="Y2230" s="52">
        <f ca="1">$B$14 * EXP(($E$3 - $C$14^2/2) * Y$2 + $C$14*SQRT(Y$2)*T2230)</f>
        <v>118.78654636310515</v>
      </c>
      <c r="Z2230" s="52">
        <f ca="1">Y2230 * EXP(($E$3 - $C$14^2/2) * (Z$2-Y$2) + $C$14*SQRT(Z$2-Y$2)*U2230)</f>
        <v>168.13803424297629</v>
      </c>
      <c r="AA2230" s="52">
        <f ca="1">Z2230 * EXP(($E$3 - $C$14^2/2) * (AA$2-Z$2) + $C$14*SQRT(AA$2-Z$2)*V2230)</f>
        <v>183.02868381961466</v>
      </c>
      <c r="AB2230" s="52">
        <f ca="1">AA2230 * EXP(($E$3 - $C$14^2/2) * (AB$2-AA$2) + $C$14*SQRT(AB$2-AA$2)*W2230)</f>
        <v>305.79957873463468</v>
      </c>
      <c r="AC2230" s="52">
        <f ca="1">AB2230 * EXP(($E$3 - $C$14^2/2) * (AC$2-AB$2) + $C$14*SQRT(AC$2-AB$2)*X2230)</f>
        <v>215.00201453113681</v>
      </c>
      <c r="AD2230" s="47"/>
      <c r="AE2230" s="3" t="s">
        <v>68</v>
      </c>
      <c r="AF2230" s="52" t="b">
        <f ca="1">AND(AF2227&gt;$B$3, NOT(OR($AF2229:AF2229)))</f>
        <v>0</v>
      </c>
      <c r="AG2230" s="52" t="b">
        <f ca="1">AND(AG2227&gt;$B$3, NOT(OR($AF2229:AG2229)))</f>
        <v>0</v>
      </c>
      <c r="AH2230" s="52" t="b">
        <f ca="1">AND(AH2227&gt;$B$3, NOT(OR($AF2229:AH2229)))</f>
        <v>0</v>
      </c>
      <c r="AI2230" s="52" t="b">
        <f ca="1">AND(AI2227&gt;$B$3, NOT(OR($AF2229:AI2229)))</f>
        <v>0</v>
      </c>
      <c r="AJ2230" s="52" t="b">
        <f ca="1">AND(AJ2227&gt;$B$3, NOT(OR($AF2229:AJ2229)))</f>
        <v>0</v>
      </c>
      <c r="AK2230" s="74"/>
      <c r="AL2230" s="70"/>
    </row>
    <row r="2231" spans="7:38" ht="14.55" customHeight="1" x14ac:dyDescent="0.3">
      <c r="G2231" s="3">
        <v>2229</v>
      </c>
      <c r="H2231" s="58">
        <v>-0.23545989453757346</v>
      </c>
      <c r="I2231" s="58">
        <v>0.58340911228780967</v>
      </c>
      <c r="J2231" s="58">
        <v>-0.40822467578889698</v>
      </c>
      <c r="K2231" s="59">
        <v>-0.95087522931258606</v>
      </c>
      <c r="L2231" s="60">
        <f t="array" ref="L2231:O2231">TRANSPOSE(MMULT(Option!$B$25:$E$28, TRANSPOSE(H2231:K2231)))</f>
        <v>-0.23545989453757346</v>
      </c>
      <c r="M2231" s="60">
        <v>0.44051932582214637</v>
      </c>
      <c r="N2231" s="60">
        <v>-0.29995943285514887</v>
      </c>
      <c r="O2231" s="60">
        <v>-0.8353697874920194</v>
      </c>
      <c r="P2231" s="56" t="str">
        <f t="shared" si="2753"/>
        <v>446/4</v>
      </c>
      <c r="R2231" s="80">
        <v>558</v>
      </c>
      <c r="S2231" s="3" t="s">
        <v>28</v>
      </c>
      <c r="T2231" s="60">
        <f t="array" aca="1" ref="T2231:T2234" ca="1">TRANSPOSE(OFFSET($L$3, MATCH($R2231 &amp; "/" &amp; T$2, $P$3:$P$5002, 0) - 1, 0, 1, $E$1))</f>
        <v>-0.86766419187715693</v>
      </c>
      <c r="U2231" s="60">
        <f t="array" aca="1" ref="U2231:U2234" ca="1">TRANSPOSE(OFFSET($L$3, MATCH($R2231 &amp; "/" &amp; U$2, $P$3:$P$5002, 0) - 1, 0, 1, $E$1))</f>
        <v>-0.27276305919972671</v>
      </c>
      <c r="V2231" s="60">
        <f t="array" aca="1" ref="V2231:V2234" ca="1">TRANSPOSE(OFFSET($L$3, MATCH($R2231 &amp; "/" &amp; V$2, $P$3:$P$5002, 0) - 1, 0, 1, $E$1))</f>
        <v>9.3506468015170138E-2</v>
      </c>
      <c r="W2231" s="60">
        <f t="array" aca="1" ref="W2231:W2234" ca="1">TRANSPOSE(OFFSET($L$3, MATCH($R2231 &amp; "/" &amp; W$2, $P$3:$P$5002, 0) - 1, 0, 1, $E$1))</f>
        <v>0.91863655163858915</v>
      </c>
      <c r="X2231" s="60">
        <f t="array" aca="1" ref="X2231:X2234" ca="1">TRANSPOSE(OFFSET($L$3, MATCH($R2231 &amp; "/" &amp; X$2, $P$3:$P$5002, 0) - 1, 0, 1, $E$1))</f>
        <v>0.70869757466374639</v>
      </c>
      <c r="Y2231" s="52">
        <f ca="1">$B$11 * EXP(($E$3 - $C$11^2/2) * Y$2 + $C$11*SQRT(Y$2)*T2231)</f>
        <v>77.468463303365567</v>
      </c>
      <c r="Z2231" s="52">
        <f ca="1">Y2231 * EXP(($E$3 - $C$11^2/2) * (Z$2-Y$2) + $C$11*SQRT(Z$2-Y$2)*U2231)</f>
        <v>71.73953645785582</v>
      </c>
      <c r="AA2231" s="52">
        <f ca="1">Z2231 * EXP(($E$3 - $C$11^2/2) * (AA$2-Z$2) + $C$11*SQRT(AA$2-Z$2)*V2231)</f>
        <v>74.150287886868796</v>
      </c>
      <c r="AB2231" s="52">
        <f ca="1">AA2231 * EXP(($E$3 - $C$11^2/2) * (AB$2-AA$2) + $C$11*SQRT(AB$2-AA$2)*W2231)</f>
        <v>98.168453526105552</v>
      </c>
      <c r="AC2231" s="52">
        <f ca="1">AB2231 * EXP(($E$3 - $C$11^2/2) * (AC$2-AB$2) + $C$11*SQRT(AC$2-AB$2)*X2231)</f>
        <v>122.0333281471849</v>
      </c>
      <c r="AD2231" s="47"/>
      <c r="AE2231" s="3" t="s">
        <v>69</v>
      </c>
      <c r="AF2231" s="20" cm="1">
        <f t="array" aca="1" ref="AF2231" ca="1">MIN(Y2231:Y2234 / $D$11:$D$14)</f>
        <v>0.65786995314425956</v>
      </c>
      <c r="AG2231" s="20" cm="1">
        <f t="array" aca="1" ref="AG2231" ca="1">MIN(Z2231:Z2234 / $D$11:$D$14)</f>
        <v>0.51789920498724218</v>
      </c>
      <c r="AH2231" s="20" cm="1">
        <f t="array" aca="1" ref="AH2231" ca="1">MIN(AA2231:AA2234 / $D$11:$D$14)</f>
        <v>0.51015505235746017</v>
      </c>
      <c r="AI2231" s="20" cm="1">
        <f t="array" aca="1" ref="AI2231" ca="1">MIN(AB2231:AB2234 / $D$11:$D$14)</f>
        <v>0.35334609801894956</v>
      </c>
      <c r="AJ2231" s="20" cm="1">
        <f t="array" aca="1" ref="AJ2231" ca="1">MIN(AC2231:AC2234 / $D$11:$D$14)</f>
        <v>0.46021416507064639</v>
      </c>
      <c r="AK2231" s="72">
        <f t="array" aca="1" ref="AK2231" ca="1">SUMPRODUCT(AF2232:AJ2232, EXP(-$E$3*$AF$2:$AJ$2))</f>
        <v>77880.078307140488</v>
      </c>
      <c r="AL2231" s="70">
        <f ca="1">MAX(AC2232 - $D$11, 0) * EXP(-$E$2*$E$3)</f>
        <v>0</v>
      </c>
    </row>
    <row r="2232" spans="7:38" ht="14.55" customHeight="1" x14ac:dyDescent="0.3">
      <c r="G2232" s="3">
        <v>2230</v>
      </c>
      <c r="H2232" s="58">
        <v>-0.464358992888251</v>
      </c>
      <c r="I2232" s="58">
        <v>-0.20837862943589164</v>
      </c>
      <c r="J2232" s="58">
        <v>8.444885097529331E-2</v>
      </c>
      <c r="K2232" s="59">
        <v>0.95239757182897899</v>
      </c>
      <c r="L2232" s="60">
        <f t="array" ref="L2232:O2232">TRANSPOSE(MMULT(Option!$B$25:$E$28, TRANSPOSE(H2232:K2232)))</f>
        <v>-0.464358992888251</v>
      </c>
      <c r="M2232" s="60">
        <v>-0.37672576567552574</v>
      </c>
      <c r="N2232" s="60">
        <v>-0.16613765517373424</v>
      </c>
      <c r="O2232" s="60">
        <v>0.5917573514471639</v>
      </c>
      <c r="P2232" s="56" t="str">
        <f t="shared" si="2753"/>
        <v>446/5</v>
      </c>
      <c r="R2232" s="80"/>
      <c r="S2232" s="3" t="s">
        <v>29</v>
      </c>
      <c r="T2232" s="60">
        <f ca="1"/>
        <v>-1.4124933559616291</v>
      </c>
      <c r="U2232" s="60">
        <f ca="1"/>
        <v>-0.81408877944996683</v>
      </c>
      <c r="V2232" s="60">
        <f ca="1"/>
        <v>0.18861079387311205</v>
      </c>
      <c r="W2232" s="60">
        <f ca="1"/>
        <v>0.5885820089551802</v>
      </c>
      <c r="X2232" s="60">
        <f ca="1"/>
        <v>1.3137591059969163</v>
      </c>
      <c r="Y2232" s="52">
        <f ca="1">$B$12 * EXP(($E$3 - $C$12^2/2) * Y$2 + $C$12*SQRT(Y$2)*T2232)</f>
        <v>65.786995314425951</v>
      </c>
      <c r="Z2232" s="52">
        <f ca="1">Y2232 * EXP(($E$3 - $C$12^2/2) * (Z$2-Y$2) + $C$12*SQRT(Z$2-Y$2)*U2232)</f>
        <v>51.789920498724214</v>
      </c>
      <c r="AA2232" s="52">
        <f ca="1">Z2232 * EXP(($E$3 - $C$12^2/2) * (AA$2-Z$2) + $C$12*SQRT(AA$2-Z$2)*V2232)</f>
        <v>55.079565402122917</v>
      </c>
      <c r="AB2232" s="52">
        <f ca="1">AA2232 * EXP(($E$3 - $C$12^2/2) * (AB$2-AA$2) + $C$12*SQRT(AB$2-AA$2)*W2232)</f>
        <v>66.046126627494388</v>
      </c>
      <c r="AC2232" s="52">
        <f ca="1">AB2232 * EXP(($E$3 - $C$12^2/2) * (AC$2-AB$2) + $C$12*SQRT(AC$2-AB$2)*X2232)</f>
        <v>98.44333643318835</v>
      </c>
      <c r="AD2232" s="47"/>
      <c r="AE2232" s="3" t="s">
        <v>47</v>
      </c>
      <c r="AF2232" s="64">
        <f t="shared" ref="AF2232" ca="1" si="2819">($B$5*AF2234 + (1 + $B$6)*AF2233)*$B$2</f>
        <v>0</v>
      </c>
      <c r="AG2232" s="64">
        <f t="shared" ref="AG2232" ca="1" si="2820">($B$5*AG2234 + (1 + $B$6)*AG2233)*$B$2</f>
        <v>0</v>
      </c>
      <c r="AH2232" s="64">
        <f t="shared" ref="AH2232" ca="1" si="2821">($B$5*AH2234 + (1 + $B$6)*AH2233)*$B$2</f>
        <v>0</v>
      </c>
      <c r="AI2232" s="64">
        <f t="shared" ref="AI2232" ca="1" si="2822">($B$5*AI2234 + (1 + $B$6)*AI2233)*$B$2</f>
        <v>0</v>
      </c>
      <c r="AJ2232" s="64" cm="1">
        <f t="array" aca="1" ref="AJ2232" ca="1">($B$5*AJ2234 + (1 + $B$6)*AJ2233 + AND(NOT(AF2233:AJ2233)))*$B$2</f>
        <v>100000</v>
      </c>
      <c r="AK2232" s="73"/>
      <c r="AL2232" s="70"/>
    </row>
    <row r="2233" spans="7:38" ht="14.55" customHeight="1" x14ac:dyDescent="0.3">
      <c r="G2233" s="3">
        <v>2231</v>
      </c>
      <c r="H2233" s="58">
        <v>-0.46969907482731132</v>
      </c>
      <c r="I2233" s="58">
        <v>-0.8171316724047788</v>
      </c>
      <c r="J2233" s="58">
        <v>0.13459716321334655</v>
      </c>
      <c r="K2233" s="59">
        <v>0.46403712547759823</v>
      </c>
      <c r="L2233" s="60">
        <f t="array" ref="L2233:O2233">TRANSPOSE(MMULT(Option!$B$25:$E$28, TRANSPOSE(H2233:K2233)))</f>
        <v>-0.46969907482731132</v>
      </c>
      <c r="M2233" s="60">
        <v>-0.93679317823907593</v>
      </c>
      <c r="N2233" s="60">
        <v>-0.28363688618882571</v>
      </c>
      <c r="O2233" s="60">
        <v>2.1793400291839127E-2</v>
      </c>
      <c r="P2233" s="56" t="str">
        <f t="shared" si="2753"/>
        <v>447/1</v>
      </c>
      <c r="R2233" s="80"/>
      <c r="S2233" s="3" t="s">
        <v>31</v>
      </c>
      <c r="T2233" s="60">
        <f ca="1"/>
        <v>-1.3707036161144597</v>
      </c>
      <c r="U2233" s="60">
        <f ca="1"/>
        <v>-0.42331311090837348</v>
      </c>
      <c r="V2233" s="60">
        <f ca="1"/>
        <v>-0.49945185710867646</v>
      </c>
      <c r="W2233" s="60">
        <f ca="1"/>
        <v>-1.2408889316283371</v>
      </c>
      <c r="X2233" s="60">
        <f ca="1"/>
        <v>0.8641464437416766</v>
      </c>
      <c r="Y2233" s="52">
        <f ca="1">$B$13 * EXP(($E$3 - $C$13^2/2) * Y$2 + $C$13*SQRT(Y$2)*T2233)</f>
        <v>66.616953429686021</v>
      </c>
      <c r="Z2233" s="52">
        <f ca="1">Y2233 * EXP(($E$3 - $C$13^2/2) * (Z$2-Y$2) + $C$13*SQRT(Z$2-Y$2)*U2233)</f>
        <v>58.966245373958614</v>
      </c>
      <c r="AA2233" s="52">
        <f ca="1">Z2233 * EXP(($E$3 - $C$13^2/2) * (AA$2-Z$2) + $C$13*SQRT(AA$2-Z$2)*V2233)</f>
        <v>51.015505235746019</v>
      </c>
      <c r="AB2233" s="52">
        <f ca="1">AA2233 * EXP(($E$3 - $C$13^2/2) * (AB$2-AA$2) + $C$13*SQRT(AB$2-AA$2)*W2233)</f>
        <v>35.334609801894956</v>
      </c>
      <c r="AC2233" s="52">
        <f ca="1">AB2233 * EXP(($E$3 - $C$13^2/2) * (AC$2-AB$2) + $C$13*SQRT(AC$2-AB$2)*X2233)</f>
        <v>46.021416507064636</v>
      </c>
      <c r="AD2233" s="47"/>
      <c r="AE2233" s="3" t="s">
        <v>46</v>
      </c>
      <c r="AF2233" s="52" t="b">
        <f t="shared" ref="AF2233" ca="1" si="2823">AF2231 &gt;= $B$4</f>
        <v>0</v>
      </c>
      <c r="AG2233" s="52" t="b">
        <f t="array" aca="1" ref="AG2233" ca="1">AND(AG2231 &gt;= $B$4, NOT(OR($AF2233:AF2233)))</f>
        <v>0</v>
      </c>
      <c r="AH2233" s="52" t="b">
        <f t="array" aca="1" ref="AH2233" ca="1">AND(AH2231 &gt;= $B$4, NOT(OR($AF2233:AG2233)))</f>
        <v>0</v>
      </c>
      <c r="AI2233" s="52" t="b">
        <f t="array" aca="1" ref="AI2233" ca="1">AND(AI2231 &gt;= $B$4, NOT(OR($AF2233:AH2233)))</f>
        <v>0</v>
      </c>
      <c r="AJ2233" s="52" t="b">
        <f t="array" aca="1" ref="AJ2233" ca="1">AND(AJ2231 &gt;= $B$4, NOT(OR($AF2233:AI2233)))</f>
        <v>0</v>
      </c>
      <c r="AK2233" s="73"/>
      <c r="AL2233" s="70"/>
    </row>
    <row r="2234" spans="7:38" ht="14.55" customHeight="1" x14ac:dyDescent="0.3">
      <c r="G2234" s="3">
        <v>2232</v>
      </c>
      <c r="H2234" s="58">
        <v>-2.1132757481456306</v>
      </c>
      <c r="I2234" s="58">
        <v>9.3794239021411666E-2</v>
      </c>
      <c r="J2234" s="58">
        <v>-1.3854662541641984</v>
      </c>
      <c r="K2234" s="59">
        <v>-0.46921567072469983</v>
      </c>
      <c r="L2234" s="60">
        <f t="array" ref="L2234:O2234">TRANSPOSE(MMULT(Option!$B$25:$E$28, TRANSPOSE(H2234:K2234)))</f>
        <v>-2.1132757481456306</v>
      </c>
      <c r="M2234" s="60">
        <v>-0.75934645924497235</v>
      </c>
      <c r="N2234" s="60">
        <v>-2.0376181587675157</v>
      </c>
      <c r="O2234" s="60">
        <v>-1.4929768204804568</v>
      </c>
      <c r="P2234" s="56" t="str">
        <f t="shared" si="2753"/>
        <v>447/2</v>
      </c>
      <c r="R2234" s="80"/>
      <c r="S2234" s="3" t="s">
        <v>30</v>
      </c>
      <c r="T2234" s="60">
        <f ca="1"/>
        <v>-0.88200378227707055</v>
      </c>
      <c r="U2234" s="60">
        <f ca="1"/>
        <v>-0.46724550510812157</v>
      </c>
      <c r="V2234" s="60">
        <f ca="1"/>
        <v>2.5181092463161164E-2</v>
      </c>
      <c r="W2234" s="60">
        <f ca="1"/>
        <v>-0.27529541942418523</v>
      </c>
      <c r="X2234" s="60">
        <f ca="1"/>
        <v>0.37140101674282433</v>
      </c>
      <c r="Y2234" s="52">
        <f ca="1">$B$14 * EXP(($E$3 - $C$14^2/2) * Y$2 + $C$14*SQRT(Y$2)*T2234)</f>
        <v>77.135919288148685</v>
      </c>
      <c r="Z2234" s="52">
        <f ca="1">Y2234 * EXP(($E$3 - $C$14^2/2) * (Z$2-Y$2) + $C$14*SQRT(Z$2-Y$2)*U2234)</f>
        <v>67.383177836623929</v>
      </c>
      <c r="AA2234" s="52">
        <f ca="1">Z2234 * EXP(($E$3 - $C$14^2/2) * (AA$2-Z$2) + $C$14*SQRT(AA$2-Z$2)*V2234)</f>
        <v>68.23446079697402</v>
      </c>
      <c r="AB2234" s="52">
        <f ca="1">AA2234 * EXP(($E$3 - $C$14^2/2) * (AB$2-AA$2) + $C$14*SQRT(AB$2-AA$2)*W2234)</f>
        <v>63.140417896906555</v>
      </c>
      <c r="AC2234" s="52">
        <f ca="1">AB2234 * EXP(($E$3 - $C$14^2/2) * (AC$2-AB$2) + $C$14*SQRT(AC$2-AB$2)*X2234)</f>
        <v>70.936237255025617</v>
      </c>
      <c r="AD2234" s="47"/>
      <c r="AE2234" s="3" t="s">
        <v>68</v>
      </c>
      <c r="AF2234" s="52" t="b">
        <f ca="1">AND(AF2231&gt;$B$3, NOT(OR($AF2233:AF2233)))</f>
        <v>0</v>
      </c>
      <c r="AG2234" s="52" t="b">
        <f ca="1">AND(AG2231&gt;$B$3, NOT(OR($AF2233:AG2233)))</f>
        <v>0</v>
      </c>
      <c r="AH2234" s="52" t="b">
        <f ca="1">AND(AH2231&gt;$B$3, NOT(OR($AF2233:AH2233)))</f>
        <v>0</v>
      </c>
      <c r="AI2234" s="52" t="b">
        <f ca="1">AND(AI2231&gt;$B$3, NOT(OR($AF2233:AI2233)))</f>
        <v>0</v>
      </c>
      <c r="AJ2234" s="52" t="b">
        <f ca="1">AND(AJ2231&gt;$B$3, NOT(OR($AF2233:AJ2233)))</f>
        <v>0</v>
      </c>
      <c r="AK2234" s="74"/>
      <c r="AL2234" s="70"/>
    </row>
    <row r="2235" spans="7:38" ht="14.55" customHeight="1" x14ac:dyDescent="0.3">
      <c r="G2235" s="3">
        <v>2233</v>
      </c>
      <c r="H2235" s="58">
        <v>0.11225622384404806</v>
      </c>
      <c r="I2235" s="58">
        <v>0.59754451187808089</v>
      </c>
      <c r="J2235" s="58">
        <v>-2.8889876546837074</v>
      </c>
      <c r="K2235" s="59">
        <v>-0.58312253846650886</v>
      </c>
      <c r="L2235" s="60">
        <f t="array" ref="L2235:O2235">TRANSPOSE(MMULT(Option!$B$25:$E$28, TRANSPOSE(H2235:K2235)))</f>
        <v>0.11225622384404806</v>
      </c>
      <c r="M2235" s="60">
        <v>0.59256108089496817</v>
      </c>
      <c r="N2235" s="60">
        <v>-2.3360505638753417</v>
      </c>
      <c r="O2235" s="60">
        <v>-0.86185258837233292</v>
      </c>
      <c r="P2235" s="56" t="str">
        <f t="shared" si="2753"/>
        <v>447/3</v>
      </c>
      <c r="R2235" s="80">
        <v>559</v>
      </c>
      <c r="S2235" s="3" t="s">
        <v>28</v>
      </c>
      <c r="T2235" s="60">
        <f t="array" aca="1" ref="T2235:T2238" ca="1">TRANSPOSE(OFFSET($L$3, MATCH($R2235 &amp; "/" &amp; T$2, $P$3:$P$5002, 0) - 1, 0, 1, $E$1))</f>
        <v>1.8265369219753722E-2</v>
      </c>
      <c r="U2235" s="60">
        <f t="array" aca="1" ref="U2235:U2238" ca="1">TRANSPOSE(OFFSET($L$3, MATCH($R2235 &amp; "/" &amp; U$2, $P$3:$P$5002, 0) - 1, 0, 1, $E$1))</f>
        <v>-0.76563000169839623</v>
      </c>
      <c r="V2235" s="60">
        <f t="array" aca="1" ref="V2235:V2238" ca="1">TRANSPOSE(OFFSET($L$3, MATCH($R2235 &amp; "/" &amp; V$2, $P$3:$P$5002, 0) - 1, 0, 1, $E$1))</f>
        <v>0.26615269311192702</v>
      </c>
      <c r="W2235" s="60">
        <f t="array" aca="1" ref="W2235:W2238" ca="1">TRANSPOSE(OFFSET($L$3, MATCH($R2235 &amp; "/" &amp; W$2, $P$3:$P$5002, 0) - 1, 0, 1, $E$1))</f>
        <v>0.2881029873651656</v>
      </c>
      <c r="X2235" s="60">
        <f t="array" aca="1" ref="X2235:X2238" ca="1">TRANSPOSE(OFFSET($L$3, MATCH($R2235 &amp; "/" &amp; X$2, $P$3:$P$5002, 0) - 1, 0, 1, $E$1))</f>
        <v>0.30684714993145618</v>
      </c>
      <c r="Y2235" s="52">
        <f ca="1">$B$11 * EXP(($E$3 - $C$11^2/2) * Y$2 + $C$11*SQRT(Y$2)*T2235)</f>
        <v>101.0534714206147</v>
      </c>
      <c r="Z2235" s="52">
        <f ca="1">Y2235 * EXP(($E$3 - $C$11^2/2) * (Z$2-Y$2) + $C$11*SQRT(Z$2-Y$2)*U2235)</f>
        <v>80.717935224883377</v>
      </c>
      <c r="AA2235" s="52">
        <f ca="1">Z2235 * EXP(($E$3 - $C$11^2/2) * (AA$2-Z$2) + $C$11*SQRT(AA$2-Z$2)*V2235)</f>
        <v>87.86544446897399</v>
      </c>
      <c r="AB2235" s="52">
        <f ca="1">AA2235 * EXP(($E$3 - $C$11^2/2) * (AB$2-AA$2) + $C$11*SQRT(AB$2-AA$2)*W2235)</f>
        <v>96.277774751592545</v>
      </c>
      <c r="AC2235" s="52">
        <f ca="1">AB2235 * EXP(($E$3 - $C$11^2/2) * (AC$2-AB$2) + $C$11*SQRT(AC$2-AB$2)*X2235)</f>
        <v>106.09040896669252</v>
      </c>
      <c r="AD2235" s="47"/>
      <c r="AE2235" s="3" t="s">
        <v>69</v>
      </c>
      <c r="AF2235" s="20" cm="1">
        <f t="array" aca="1" ref="AF2235" ca="1">MIN(Y2235:Y2238 / $D$11:$D$14)</f>
        <v>0.65471700857726078</v>
      </c>
      <c r="AG2235" s="20" cm="1">
        <f t="array" aca="1" ref="AG2235" ca="1">MIN(Z2235:Z2238 / $D$11:$D$14)</f>
        <v>0.56757907523936502</v>
      </c>
      <c r="AH2235" s="20" cm="1">
        <f t="array" aca="1" ref="AH2235" ca="1">MIN(AA2235:AA2238 / $D$11:$D$14)</f>
        <v>0.49553042135858322</v>
      </c>
      <c r="AI2235" s="20" cm="1">
        <f t="array" aca="1" ref="AI2235" ca="1">MIN(AB2235:AB2238 / $D$11:$D$14)</f>
        <v>0.40378489329794559</v>
      </c>
      <c r="AJ2235" s="20" cm="1">
        <f t="array" aca="1" ref="AJ2235" ca="1">MIN(AC2235:AC2238 / $D$11:$D$14)</f>
        <v>0.26984579673541642</v>
      </c>
      <c r="AK2235" s="72">
        <f t="array" aca="1" ref="AK2235" ca="1">SUMPRODUCT(AF2236:AJ2236, EXP(-$E$3*$AF$2:$AJ$2))</f>
        <v>77880.078307140488</v>
      </c>
      <c r="AL2235" s="70">
        <f ca="1">MAX(AC2236 - $D$11, 0) * EXP(-$E$2*$E$3)</f>
        <v>0</v>
      </c>
    </row>
    <row r="2236" spans="7:38" ht="14.55" customHeight="1" x14ac:dyDescent="0.3">
      <c r="G2236" s="3">
        <v>2234</v>
      </c>
      <c r="H2236" s="58">
        <v>-0.48496394552227862</v>
      </c>
      <c r="I2236" s="58">
        <v>1.2798909213875478</v>
      </c>
      <c r="J2236" s="58">
        <v>0.90358408609116536</v>
      </c>
      <c r="K2236" s="59">
        <v>-0.86278299322653251</v>
      </c>
      <c r="L2236" s="60">
        <f t="array" ref="L2236:O2236">TRANSPOSE(MMULT(Option!$B$25:$E$28, TRANSPOSE(H2236:K2236)))</f>
        <v>-0.48496394552227862</v>
      </c>
      <c r="M2236" s="60">
        <v>0.97905382750013104</v>
      </c>
      <c r="N2236" s="60">
        <v>0.93479553568630958</v>
      </c>
      <c r="O2236" s="60">
        <v>-0.42131312137985316</v>
      </c>
      <c r="P2236" s="56" t="str">
        <f t="shared" si="2753"/>
        <v>447/4</v>
      </c>
      <c r="R2236" s="80"/>
      <c r="S2236" s="3" t="s">
        <v>29</v>
      </c>
      <c r="T2236" s="60">
        <f ca="1"/>
        <v>-0.69138392951171124</v>
      </c>
      <c r="U2236" s="60">
        <f ca="1"/>
        <v>8.104617731381708E-2</v>
      </c>
      <c r="V2236" s="60">
        <f ca="1"/>
        <v>-1.7800840205423365</v>
      </c>
      <c r="W2236" s="60">
        <f ca="1"/>
        <v>0.86220371574473698</v>
      </c>
      <c r="X2236" s="60">
        <f ca="1"/>
        <v>-0.91947109464712051</v>
      </c>
      <c r="Y2236" s="52">
        <f ca="1">$B$12 * EXP(($E$3 - $C$12^2/2) * Y$2 + $C$12*SQRT(Y$2)*T2236)</f>
        <v>81.675575781984534</v>
      </c>
      <c r="Z2236" s="52">
        <f ca="1">Y2236 * EXP(($E$3 - $C$12^2/2) * (Z$2-Y$2) + $C$12*SQRT(Z$2-Y$2)*U2236)</f>
        <v>84.105239033896723</v>
      </c>
      <c r="AA2236" s="52">
        <f ca="1">Z2236 * EXP(($E$3 - $C$12^2/2) * (AA$2-Z$2) + $C$12*SQRT(AA$2-Z$2)*V2236)</f>
        <v>49.55304213585832</v>
      </c>
      <c r="AB2236" s="52">
        <f ca="1">AA2236 * EXP(($E$3 - $C$12^2/2) * (AB$2-AA$2) + $C$12*SQRT(AB$2-AA$2)*W2236)</f>
        <v>64.502550708591386</v>
      </c>
      <c r="AC2236" s="52">
        <f ca="1">AB2236 * EXP(($E$3 - $C$12^2/2) * (AC$2-AB$2) + $C$12*SQRT(AC$2-AB$2)*X2236)</f>
        <v>49.198515018665319</v>
      </c>
      <c r="AD2236" s="47"/>
      <c r="AE2236" s="3" t="s">
        <v>47</v>
      </c>
      <c r="AF2236" s="64">
        <f t="shared" ref="AF2236" ca="1" si="2824">($B$5*AF2238 + (1 + $B$6)*AF2237)*$B$2</f>
        <v>0</v>
      </c>
      <c r="AG2236" s="64">
        <f t="shared" ref="AG2236" ca="1" si="2825">($B$5*AG2238 + (1 + $B$6)*AG2237)*$B$2</f>
        <v>0</v>
      </c>
      <c r="AH2236" s="64">
        <f t="shared" ref="AH2236" ca="1" si="2826">($B$5*AH2238 + (1 + $B$6)*AH2237)*$B$2</f>
        <v>0</v>
      </c>
      <c r="AI2236" s="64">
        <f t="shared" ref="AI2236" ca="1" si="2827">($B$5*AI2238 + (1 + $B$6)*AI2237)*$B$2</f>
        <v>0</v>
      </c>
      <c r="AJ2236" s="64" cm="1">
        <f t="array" aca="1" ref="AJ2236" ca="1">($B$5*AJ2238 + (1 + $B$6)*AJ2237 + AND(NOT(AF2237:AJ2237)))*$B$2</f>
        <v>100000</v>
      </c>
      <c r="AK2236" s="73"/>
      <c r="AL2236" s="70"/>
    </row>
    <row r="2237" spans="7:38" ht="14.55" customHeight="1" x14ac:dyDescent="0.3">
      <c r="G2237" s="3">
        <v>2235</v>
      </c>
      <c r="H2237" s="58">
        <v>0.74473719983842734</v>
      </c>
      <c r="I2237" s="58">
        <v>0.91190496982842517</v>
      </c>
      <c r="J2237" s="58">
        <v>-0.4574931522077173</v>
      </c>
      <c r="K2237" s="59">
        <v>-0.49485630560669808</v>
      </c>
      <c r="L2237" s="60">
        <f t="array" ref="L2237:O2237">TRANSPOSE(MMULT(Option!$B$25:$E$28, TRANSPOSE(H2237:K2237)))</f>
        <v>0.74473719983842734</v>
      </c>
      <c r="M2237" s="60">
        <v>1.1336695901044069</v>
      </c>
      <c r="N2237" s="60">
        <v>0.13486681371771214</v>
      </c>
      <c r="O2237" s="60">
        <v>2.3624511577653107E-2</v>
      </c>
      <c r="P2237" s="56" t="str">
        <f t="shared" si="2753"/>
        <v>447/5</v>
      </c>
      <c r="R2237" s="80"/>
      <c r="S2237" s="3" t="s">
        <v>31</v>
      </c>
      <c r="T2237" s="60">
        <f ca="1"/>
        <v>-1.4285072822671669</v>
      </c>
      <c r="U2237" s="60">
        <f ca="1"/>
        <v>-0.49274338341485502</v>
      </c>
      <c r="V2237" s="60">
        <f ca="1"/>
        <v>-0.15098043800834277</v>
      </c>
      <c r="W2237" s="60">
        <f ca="1"/>
        <v>-1.0173455134781624</v>
      </c>
      <c r="X2237" s="60">
        <f ca="1"/>
        <v>-1.3601054039611498</v>
      </c>
      <c r="Y2237" s="52">
        <f ca="1">$B$13 * EXP(($E$3 - $C$13^2/2) * Y$2 + $C$13*SQRT(Y$2)*T2237)</f>
        <v>65.471700857726077</v>
      </c>
      <c r="Z2237" s="52">
        <f ca="1">Y2237 * EXP(($E$3 - $C$13^2/2) * (Z$2-Y$2) + $C$13*SQRT(Z$2-Y$2)*U2237)</f>
        <v>56.757907523936503</v>
      </c>
      <c r="AA2237" s="52">
        <f ca="1">Z2237 * EXP(($E$3 - $C$13^2/2) * (AA$2-Z$2) + $C$13*SQRT(AA$2-Z$2)*V2237)</f>
        <v>54.516360805293495</v>
      </c>
      <c r="AB2237" s="52">
        <f ca="1">AA2237 * EXP(($E$3 - $C$13^2/2) * (AB$2-AA$2) + $C$13*SQRT(AB$2-AA$2)*W2237)</f>
        <v>40.378489329794562</v>
      </c>
      <c r="AC2237" s="52">
        <f ca="1">AB2237 * EXP(($E$3 - $C$13^2/2) * (AC$2-AB$2) + $C$13*SQRT(AC$2-AB$2)*X2237)</f>
        <v>26.984579673541642</v>
      </c>
      <c r="AD2237" s="47"/>
      <c r="AE2237" s="3" t="s">
        <v>46</v>
      </c>
      <c r="AF2237" s="52" t="b">
        <f t="shared" ref="AF2237" ca="1" si="2828">AF2235 &gt;= $B$4</f>
        <v>0</v>
      </c>
      <c r="AG2237" s="52" t="b">
        <f t="array" aca="1" ref="AG2237" ca="1">AND(AG2235 &gt;= $B$4, NOT(OR($AF2237:AF2237)))</f>
        <v>0</v>
      </c>
      <c r="AH2237" s="52" t="b">
        <f t="array" aca="1" ref="AH2237" ca="1">AND(AH2235 &gt;= $B$4, NOT(OR($AF2237:AG2237)))</f>
        <v>0</v>
      </c>
      <c r="AI2237" s="52" t="b">
        <f t="array" aca="1" ref="AI2237" ca="1">AND(AI2235 &gt;= $B$4, NOT(OR($AF2237:AH2237)))</f>
        <v>0</v>
      </c>
      <c r="AJ2237" s="52" t="b">
        <f t="array" aca="1" ref="AJ2237" ca="1">AND(AJ2235 &gt;= $B$4, NOT(OR($AF2237:AI2237)))</f>
        <v>0</v>
      </c>
      <c r="AK2237" s="73"/>
      <c r="AL2237" s="70"/>
    </row>
    <row r="2238" spans="7:38" ht="14.55" customHeight="1" x14ac:dyDescent="0.3">
      <c r="G2238" s="3">
        <v>2236</v>
      </c>
      <c r="H2238" s="58">
        <v>1.5751718201143434</v>
      </c>
      <c r="I2238" s="58">
        <v>-0.89592353298162397</v>
      </c>
      <c r="J2238" s="58">
        <v>-0.76784858615410922</v>
      </c>
      <c r="K2238" s="59">
        <v>0.91799641156078915</v>
      </c>
      <c r="L2238" s="60">
        <f t="array" ref="L2238:O2238">TRANSPOSE(MMULT(Option!$B$25:$E$28, TRANSPOSE(H2238:K2238)))</f>
        <v>1.5751718201143434</v>
      </c>
      <c r="M2238" s="60">
        <v>-0.19105875331037392</v>
      </c>
      <c r="N2238" s="60">
        <v>-0.2789482658873953</v>
      </c>
      <c r="O2238" s="60">
        <v>1.0317173388400163</v>
      </c>
      <c r="P2238" s="56" t="str">
        <f t="shared" si="2753"/>
        <v>448/1</v>
      </c>
      <c r="R2238" s="80"/>
      <c r="S2238" s="3" t="s">
        <v>30</v>
      </c>
      <c r="T2238" s="60">
        <f ca="1"/>
        <v>-0.34379377728666977</v>
      </c>
      <c r="U2238" s="60">
        <f ca="1"/>
        <v>-9.5791894736945132E-2</v>
      </c>
      <c r="V2238" s="60">
        <f ca="1"/>
        <v>0.97975142698258</v>
      </c>
      <c r="W2238" s="60">
        <f ca="1"/>
        <v>0.26408932238723243</v>
      </c>
      <c r="X2238" s="60">
        <f ca="1"/>
        <v>-1.590839181729675</v>
      </c>
      <c r="Y2238" s="52">
        <f ca="1">$B$14 * EXP(($E$3 - $C$14^2/2) * Y$2 + $C$14*SQRT(Y$2)*T2238)</f>
        <v>90.652367410164572</v>
      </c>
      <c r="Z2238" s="52">
        <f ca="1">Y2238 * EXP(($E$3 - $C$14^2/2) * (Z$2-Y$2) + $C$14*SQRT(Z$2-Y$2)*U2238)</f>
        <v>88.525839786041843</v>
      </c>
      <c r="AA2238" s="52">
        <f ca="1">Z2238 * EXP(($E$3 - $C$14^2/2) * (AA$2-Z$2) + $C$14*SQRT(AA$2-Z$2)*V2238)</f>
        <v>119.36904496847816</v>
      </c>
      <c r="AB2238" s="52">
        <f ca="1">AA2238 * EXP(($E$3 - $C$14^2/2) * (AB$2-AA$2) + $C$14*SQRT(AB$2-AA$2)*W2238)</f>
        <v>129.85867051461926</v>
      </c>
      <c r="AC2238" s="52">
        <f ca="1">AB2238 * EXP(($E$3 - $C$14^2/2) * (AC$2-AB$2) + $C$14*SQRT(AC$2-AB$2)*X2238)</f>
        <v>80.979412416842052</v>
      </c>
      <c r="AD2238" s="47"/>
      <c r="AE2238" s="3" t="s">
        <v>68</v>
      </c>
      <c r="AF2238" s="52" t="b">
        <f ca="1">AND(AF2235&gt;$B$3, NOT(OR($AF2237:AF2237)))</f>
        <v>0</v>
      </c>
      <c r="AG2238" s="52" t="b">
        <f ca="1">AND(AG2235&gt;$B$3, NOT(OR($AF2237:AG2237)))</f>
        <v>0</v>
      </c>
      <c r="AH2238" s="52" t="b">
        <f ca="1">AND(AH2235&gt;$B$3, NOT(OR($AF2237:AH2237)))</f>
        <v>0</v>
      </c>
      <c r="AI2238" s="52" t="b">
        <f ca="1">AND(AI2235&gt;$B$3, NOT(OR($AF2237:AI2237)))</f>
        <v>0</v>
      </c>
      <c r="AJ2238" s="52" t="b">
        <f ca="1">AND(AJ2235&gt;$B$3, NOT(OR($AF2237:AJ2237)))</f>
        <v>0</v>
      </c>
      <c r="AK2238" s="74"/>
      <c r="AL2238" s="70"/>
    </row>
    <row r="2239" spans="7:38" ht="14.55" customHeight="1" x14ac:dyDescent="0.3">
      <c r="G2239" s="3">
        <v>2237</v>
      </c>
      <c r="H2239" s="58">
        <v>2.2566300634552148E-2</v>
      </c>
      <c r="I2239" s="58">
        <v>-1.8793873042137097</v>
      </c>
      <c r="J2239" s="58">
        <v>0.69047073997854314</v>
      </c>
      <c r="K2239" s="59">
        <v>-1.5392432605476432</v>
      </c>
      <c r="L2239" s="60">
        <f t="array" ref="L2239:O2239">TRANSPOSE(MMULT(Option!$B$25:$E$28, TRANSPOSE(H2239:K2239)))</f>
        <v>2.2566300634552148E-2</v>
      </c>
      <c r="M2239" s="60">
        <v>-1.7134603960858437</v>
      </c>
      <c r="N2239" s="60">
        <v>0.12333480226213012</v>
      </c>
      <c r="O2239" s="60">
        <v>-1.6664756880560796</v>
      </c>
      <c r="P2239" s="56" t="str">
        <f t="shared" si="2753"/>
        <v>448/2</v>
      </c>
      <c r="R2239" s="80">
        <v>560</v>
      </c>
      <c r="S2239" s="3" t="s">
        <v>28</v>
      </c>
      <c r="T2239" s="60">
        <f t="array" aca="1" ref="T2239:T2242" ca="1">TRANSPOSE(OFFSET($L$3, MATCH($R2239 &amp; "/" &amp; T$2, $P$3:$P$5002, 0) - 1, 0, 1, $E$1))</f>
        <v>-1.0210678398880506</v>
      </c>
      <c r="U2239" s="60">
        <f t="array" aca="1" ref="U2239:U2242" ca="1">TRANSPOSE(OFFSET($L$3, MATCH($R2239 &amp; "/" &amp; U$2, $P$3:$P$5002, 0) - 1, 0, 1, $E$1))</f>
        <v>-0.19207545641516394</v>
      </c>
      <c r="V2239" s="60">
        <f t="array" aca="1" ref="V2239:V2242" ca="1">TRANSPOSE(OFFSET($L$3, MATCH($R2239 &amp; "/" &amp; V$2, $P$3:$P$5002, 0) - 1, 0, 1, $E$1))</f>
        <v>-2.3446042931347764</v>
      </c>
      <c r="W2239" s="60">
        <f t="array" aca="1" ref="W2239:W2242" ca="1">TRANSPOSE(OFFSET($L$3, MATCH($R2239 &amp; "/" &amp; W$2, $P$3:$P$5002, 0) - 1, 0, 1, $E$1))</f>
        <v>-7.2199178784252374E-2</v>
      </c>
      <c r="X2239" s="60">
        <f t="array" aca="1" ref="X2239:X2242" ca="1">TRANSPOSE(OFFSET($L$3, MATCH($R2239 &amp; "/" &amp; X$2, $P$3:$P$5002, 0) - 1, 0, 1, $E$1))</f>
        <v>0.93096517031236825</v>
      </c>
      <c r="Y2239" s="52">
        <f ca="1">$B$11 * EXP(($E$3 - $C$11^2/2) * Y$2 + $C$11*SQRT(Y$2)*T2239)</f>
        <v>73.98407253482354</v>
      </c>
      <c r="Z2239" s="52">
        <f ca="1">Y2239 * EXP(($E$3 - $C$11^2/2) * (Z$2-Y$2) + $C$11*SQRT(Z$2-Y$2)*U2239)</f>
        <v>70.191498316634934</v>
      </c>
      <c r="AA2239" s="52">
        <f ca="1">Z2239 * EXP(($E$3 - $C$11^2/2) * (AA$2-Z$2) + $C$11*SQRT(AA$2-Z$2)*V2239)</f>
        <v>34.912534140440684</v>
      </c>
      <c r="AB2239" s="52">
        <f ca="1">AA2239 * EXP(($E$3 - $C$11^2/2) * (AB$2-AA$2) + $C$11*SQRT(AB$2-AA$2)*W2239)</f>
        <v>34.335718070772458</v>
      </c>
      <c r="AC2239" s="52">
        <f ca="1">AB2239 * EXP(($E$3 - $C$11^2/2) * (AC$2-AB$2) + $C$11*SQRT(AC$2-AB$2)*X2239)</f>
        <v>45.625907705285833</v>
      </c>
      <c r="AD2239" s="47"/>
      <c r="AE2239" s="3" t="s">
        <v>69</v>
      </c>
      <c r="AF2239" s="20" cm="1">
        <f t="array" aca="1" ref="AF2239" ca="1">MIN(Y2239:Y2242 / $D$11:$D$14)</f>
        <v>0.73984072534823542</v>
      </c>
      <c r="AG2239" s="20" cm="1">
        <f t="array" aca="1" ref="AG2239" ca="1">MIN(Z2239:Z2242 / $D$11:$D$14)</f>
        <v>0.70191498316634937</v>
      </c>
      <c r="AH2239" s="20" cm="1">
        <f t="array" aca="1" ref="AH2239" ca="1">MIN(AA2239:AA2242 / $D$11:$D$14)</f>
        <v>0.34912534140440682</v>
      </c>
      <c r="AI2239" s="20" cm="1">
        <f t="array" aca="1" ref="AI2239" ca="1">MIN(AB2239:AB2242 / $D$11:$D$14)</f>
        <v>0.33237415656516001</v>
      </c>
      <c r="AJ2239" s="20" cm="1">
        <f t="array" aca="1" ref="AJ2239" ca="1">MIN(AC2239:AC2242 / $D$11:$D$14)</f>
        <v>0.45625907705285834</v>
      </c>
      <c r="AK2239" s="72">
        <f t="array" aca="1" ref="AK2239" ca="1">SUMPRODUCT(AF2240:AJ2240, EXP(-$E$3*$AF$2:$AJ$2))</f>
        <v>77880.078307140488</v>
      </c>
      <c r="AL2239" s="70">
        <f ca="1">MAX(AC2240 - $D$11, 0) * EXP(-$E$2*$E$3)</f>
        <v>0</v>
      </c>
    </row>
    <row r="2240" spans="7:38" ht="14.55" customHeight="1" x14ac:dyDescent="0.3">
      <c r="G2240" s="3">
        <v>2238</v>
      </c>
      <c r="H2240" s="58">
        <v>0.37324123081256116</v>
      </c>
      <c r="I2240" s="58">
        <v>0.46996612787425041</v>
      </c>
      <c r="J2240" s="58">
        <v>-0.25755439334836605</v>
      </c>
      <c r="K2240" s="59">
        <v>2.0471467298758461</v>
      </c>
      <c r="L2240" s="60">
        <f t="array" ref="L2240:O2240">TRANSPOSE(MMULT(Option!$B$25:$E$28, TRANSPOSE(H2240:K2240)))</f>
        <v>0.37324123081256116</v>
      </c>
      <c r="M2240" s="60">
        <v>0.58002756333483407</v>
      </c>
      <c r="N2240" s="60">
        <v>4.614989648234441E-2</v>
      </c>
      <c r="O2240" s="60">
        <v>1.975164766889431</v>
      </c>
      <c r="P2240" s="56" t="str">
        <f t="shared" si="2753"/>
        <v>448/3</v>
      </c>
      <c r="R2240" s="80"/>
      <c r="S2240" s="3" t="s">
        <v>29</v>
      </c>
      <c r="T2240" s="60">
        <f ca="1"/>
        <v>1.2382675506716758</v>
      </c>
      <c r="U2240" s="60">
        <f ca="1"/>
        <v>-0.67932322315623839</v>
      </c>
      <c r="V2240" s="60">
        <f ca="1"/>
        <v>-0.41528861168071329</v>
      </c>
      <c r="W2240" s="60">
        <f ca="1"/>
        <v>-0.40026137814219359</v>
      </c>
      <c r="X2240" s="60">
        <f ca="1"/>
        <v>0.14838200472068538</v>
      </c>
      <c r="Y2240" s="52">
        <f ca="1">$B$12 * EXP(($E$3 - $C$12^2/2) * Y$2 + $C$12*SQRT(Y$2)*T2240)</f>
        <v>145.71467826423196</v>
      </c>
      <c r="Z2240" s="52">
        <f ca="1">Y2240 * EXP(($E$3 - $C$12^2/2) * (Z$2-Y$2) + $C$12*SQRT(Z$2-Y$2)*U2240)</f>
        <v>119.44469778843168</v>
      </c>
      <c r="AA2240" s="52">
        <f ca="1">Z2240 * EXP(($E$3 - $C$12^2/2) * (AA$2-Z$2) + $C$12*SQRT(AA$2-Z$2)*V2240)</f>
        <v>105.98174907379216</v>
      </c>
      <c r="AB2240" s="52">
        <f ca="1">AA2240 * EXP(($E$3 - $C$12^2/2) * (AB$2-AA$2) + $C$12*SQRT(AB$2-AA$2)*W2240)</f>
        <v>94.461135683148541</v>
      </c>
      <c r="AC2240" s="52">
        <f ca="1">AB2240 * EXP(($E$3 - $C$12^2/2) * (AC$2-AB$2) + $C$12*SQRT(AC$2-AB$2)*X2240)</f>
        <v>99.25607122330095</v>
      </c>
      <c r="AD2240" s="47"/>
      <c r="AE2240" s="3" t="s">
        <v>47</v>
      </c>
      <c r="AF2240" s="64">
        <f t="shared" ref="AF2240" ca="1" si="2829">($B$5*AF2242 + (1 + $B$6)*AF2241)*$B$2</f>
        <v>0</v>
      </c>
      <c r="AG2240" s="64">
        <f t="shared" ref="AG2240" ca="1" si="2830">($B$5*AG2242 + (1 + $B$6)*AG2241)*$B$2</f>
        <v>0</v>
      </c>
      <c r="AH2240" s="64">
        <f t="shared" ref="AH2240" ca="1" si="2831">($B$5*AH2242 + (1 + $B$6)*AH2241)*$B$2</f>
        <v>0</v>
      </c>
      <c r="AI2240" s="64">
        <f t="shared" ref="AI2240" ca="1" si="2832">($B$5*AI2242 + (1 + $B$6)*AI2241)*$B$2</f>
        <v>0</v>
      </c>
      <c r="AJ2240" s="64" cm="1">
        <f t="array" aca="1" ref="AJ2240" ca="1">($B$5*AJ2242 + (1 + $B$6)*AJ2241 + AND(NOT(AF2241:AJ2241)))*$B$2</f>
        <v>100000</v>
      </c>
      <c r="AK2240" s="73"/>
      <c r="AL2240" s="70"/>
    </row>
    <row r="2241" spans="7:38" ht="14.55" customHeight="1" x14ac:dyDescent="0.3">
      <c r="G2241" s="3">
        <v>2239</v>
      </c>
      <c r="H2241" s="58">
        <v>-1.7013290094723283</v>
      </c>
      <c r="I2241" s="58">
        <v>-0.86773438517790813</v>
      </c>
      <c r="J2241" s="58">
        <v>-0.86030116148131053</v>
      </c>
      <c r="K2241" s="59">
        <v>0.66566244664576824</v>
      </c>
      <c r="L2241" s="60">
        <f t="array" ref="L2241:O2241">TRANSPOSE(MMULT(Option!$B$25:$E$28, TRANSPOSE(H2241:K2241)))</f>
        <v>-1.7013290094723283</v>
      </c>
      <c r="M2241" s="60">
        <v>-1.4758233044276776</v>
      </c>
      <c r="N2241" s="60">
        <v>-1.6633689735940171</v>
      </c>
      <c r="O2241" s="60">
        <v>-0.50563213415101671</v>
      </c>
      <c r="P2241" s="56" t="str">
        <f t="shared" si="2753"/>
        <v>448/4</v>
      </c>
      <c r="R2241" s="80"/>
      <c r="S2241" s="3" t="s">
        <v>31</v>
      </c>
      <c r="T2241" s="60">
        <f ca="1"/>
        <v>1.6009725719770218</v>
      </c>
      <c r="U2241" s="60">
        <f ca="1"/>
        <v>0.51148301390198947</v>
      </c>
      <c r="V2241" s="60">
        <f ca="1"/>
        <v>-1.6248531077751138</v>
      </c>
      <c r="W2241" s="60">
        <f ca="1"/>
        <v>9.9532679625831788E-2</v>
      </c>
      <c r="X2241" s="60">
        <f ca="1"/>
        <v>-0.19184541014897127</v>
      </c>
      <c r="Y2241" s="52">
        <f ca="1">$B$13 * EXP(($E$3 - $C$13^2/2) * Y$2 + $C$13*SQRT(Y$2)*T2241)</f>
        <v>162.46489661143153</v>
      </c>
      <c r="Z2241" s="52">
        <f ca="1">Y2241 * EXP(($E$3 - $C$13^2/2) * (Z$2-Y$2) + $C$13*SQRT(Z$2-Y$2)*U2241)</f>
        <v>190.35806699898211</v>
      </c>
      <c r="AA2241" s="52">
        <f ca="1">Z2241 * EXP(($E$3 - $C$13^2/2) * (AA$2-Z$2) + $C$13*SQRT(AA$2-Z$2)*V2241)</f>
        <v>117.50148001993904</v>
      </c>
      <c r="AB2241" s="52">
        <f ca="1">AA2241 * EXP(($E$3 - $C$13^2/2) * (AB$2-AA$2) + $C$13*SQRT(AB$2-AA$2)*W2241)</f>
        <v>121.66978969451782</v>
      </c>
      <c r="AC2241" s="52">
        <f ca="1">AB2241 * EXP(($E$3 - $C$13^2/2) * (AC$2-AB$2) + $C$13*SQRT(AC$2-AB$2)*X2241)</f>
        <v>115.44071524498717</v>
      </c>
      <c r="AD2241" s="47"/>
      <c r="AE2241" s="3" t="s">
        <v>46</v>
      </c>
      <c r="AF2241" s="52" t="b">
        <f t="shared" ref="AF2241" ca="1" si="2833">AF2239 &gt;= $B$4</f>
        <v>0</v>
      </c>
      <c r="AG2241" s="52" t="b">
        <f t="array" aca="1" ref="AG2241" ca="1">AND(AG2239 &gt;= $B$4, NOT(OR($AF2241:AF2241)))</f>
        <v>0</v>
      </c>
      <c r="AH2241" s="52" t="b">
        <f t="array" aca="1" ref="AH2241" ca="1">AND(AH2239 &gt;= $B$4, NOT(OR($AF2241:AG2241)))</f>
        <v>0</v>
      </c>
      <c r="AI2241" s="52" t="b">
        <f t="array" aca="1" ref="AI2241" ca="1">AND(AI2239 &gt;= $B$4, NOT(OR($AF2241:AH2241)))</f>
        <v>0</v>
      </c>
      <c r="AJ2241" s="52" t="b">
        <f t="array" aca="1" ref="AJ2241" ca="1">AND(AJ2239 &gt;= $B$4, NOT(OR($AF2241:AI2241)))</f>
        <v>0</v>
      </c>
      <c r="AK2241" s="73"/>
      <c r="AL2241" s="70"/>
    </row>
    <row r="2242" spans="7:38" ht="14.55" customHeight="1" x14ac:dyDescent="0.3">
      <c r="G2242" s="3">
        <v>2240</v>
      </c>
      <c r="H2242" s="58">
        <v>-0.1449542058670584</v>
      </c>
      <c r="I2242" s="58">
        <v>0.88488335749055735</v>
      </c>
      <c r="J2242" s="58">
        <v>0.68445348227042435</v>
      </c>
      <c r="K2242" s="59">
        <v>0.18312326345657215</v>
      </c>
      <c r="L2242" s="60">
        <f t="array" ref="L2242:O2242">TRANSPOSE(MMULT(Option!$B$25:$E$28, TRANSPOSE(H2242:K2242)))</f>
        <v>-0.1449542058670584</v>
      </c>
      <c r="M2242" s="60">
        <v>0.75302731103460618</v>
      </c>
      <c r="N2242" s="60">
        <v>0.77489755585483988</v>
      </c>
      <c r="O2242" s="60">
        <v>0.4641442075381198</v>
      </c>
      <c r="P2242" s="56" t="str">
        <f t="shared" si="2753"/>
        <v>448/5</v>
      </c>
      <c r="R2242" s="80"/>
      <c r="S2242" s="3" t="s">
        <v>30</v>
      </c>
      <c r="T2242" s="60">
        <f ca="1"/>
        <v>-0.41774451146106206</v>
      </c>
      <c r="U2242" s="60">
        <f ca="1"/>
        <v>-0.25626909439232992</v>
      </c>
      <c r="V2242" s="60">
        <f ca="1"/>
        <v>-1.4201358923404415</v>
      </c>
      <c r="W2242" s="60">
        <f ca="1"/>
        <v>-1.6441637252138102</v>
      </c>
      <c r="X2242" s="60">
        <f ca="1"/>
        <v>1.2774394174818717</v>
      </c>
      <c r="Y2242" s="52">
        <f ca="1">$B$14 * EXP(($E$3 - $C$14^2/2) * Y$2 + $C$14*SQRT(Y$2)*T2242)</f>
        <v>88.663369430650064</v>
      </c>
      <c r="Z2242" s="52">
        <f ca="1">Y2242 * EXP(($E$3 - $C$14^2/2) * (Z$2-Y$2) + $C$14*SQRT(Z$2-Y$2)*U2242)</f>
        <v>82.513845560229086</v>
      </c>
      <c r="AA2242" s="52">
        <f ca="1">Z2242 * EXP(($E$3 - $C$14^2/2) * (AA$2-Z$2) + $C$14*SQRT(AA$2-Z$2)*V2242)</f>
        <v>54.159063469365222</v>
      </c>
      <c r="AB2242" s="52">
        <f ca="1">AA2242 * EXP(($E$3 - $C$14^2/2) * (AB$2-AA$2) + $C$14*SQRT(AB$2-AA$2)*W2242)</f>
        <v>33.237415656515999</v>
      </c>
      <c r="AC2242" s="52">
        <f ca="1">AB2242 * EXP(($E$3 - $C$14^2/2) * (AC$2-AB$2) + $C$14*SQRT(AC$2-AB$2)*X2242)</f>
        <v>49.004299747527199</v>
      </c>
      <c r="AD2242" s="47"/>
      <c r="AE2242" s="3" t="s">
        <v>68</v>
      </c>
      <c r="AF2242" s="52" t="b">
        <f ca="1">AND(AF2239&gt;$B$3, NOT(OR($AF2241:AF2241)))</f>
        <v>0</v>
      </c>
      <c r="AG2242" s="52" t="b">
        <f ca="1">AND(AG2239&gt;$B$3, NOT(OR($AF2241:AG2241)))</f>
        <v>0</v>
      </c>
      <c r="AH2242" s="52" t="b">
        <f ca="1">AND(AH2239&gt;$B$3, NOT(OR($AF2241:AH2241)))</f>
        <v>0</v>
      </c>
      <c r="AI2242" s="52" t="b">
        <f ca="1">AND(AI2239&gt;$B$3, NOT(OR($AF2241:AI2241)))</f>
        <v>0</v>
      </c>
      <c r="AJ2242" s="52" t="b">
        <f ca="1">AND(AJ2239&gt;$B$3, NOT(OR($AF2241:AJ2241)))</f>
        <v>0</v>
      </c>
      <c r="AK2242" s="74"/>
      <c r="AL2242" s="70"/>
    </row>
    <row r="2243" spans="7:38" ht="14.55" customHeight="1" x14ac:dyDescent="0.3">
      <c r="G2243" s="3">
        <v>2241</v>
      </c>
      <c r="H2243" s="58">
        <v>-0.36731200450266099</v>
      </c>
      <c r="I2243" s="58">
        <v>1.5145133041158199</v>
      </c>
      <c r="J2243" s="58">
        <v>1.2945389315668199</v>
      </c>
      <c r="K2243" s="59">
        <v>-2.3827698902429613</v>
      </c>
      <c r="L2243" s="60">
        <f t="array" ref="L2243:O2243">TRANSPOSE(MMULT(Option!$B$25:$E$28, TRANSPOSE(H2243:K2243)))</f>
        <v>-0.36731200450266099</v>
      </c>
      <c r="M2243" s="60">
        <v>1.2411495696246193</v>
      </c>
      <c r="N2243" s="60">
        <v>1.3866744497248289</v>
      </c>
      <c r="O2243" s="60">
        <v>-1.5381462248081286</v>
      </c>
      <c r="P2243" s="56" t="str">
        <f t="shared" si="2753"/>
        <v>449/1</v>
      </c>
      <c r="R2243" s="80">
        <v>561</v>
      </c>
      <c r="S2243" s="3" t="s">
        <v>28</v>
      </c>
      <c r="T2243" s="60">
        <f t="array" aca="1" ref="T2243:T2246" ca="1">TRANSPOSE(OFFSET($L$3, MATCH($R2243 &amp; "/" &amp; T$2, $P$3:$P$5002, 0) - 1, 0, 1, $E$1))</f>
        <v>-0.98929917967411429</v>
      </c>
      <c r="U2243" s="60">
        <f t="array" aca="1" ref="U2243:U2246" ca="1">TRANSPOSE(OFFSET($L$3, MATCH($R2243 &amp; "/" &amp; U$2, $P$3:$P$5002, 0) - 1, 0, 1, $E$1))</f>
        <v>-1.6676398953931413</v>
      </c>
      <c r="V2243" s="60">
        <f t="array" aca="1" ref="V2243:V2246" ca="1">TRANSPOSE(OFFSET($L$3, MATCH($R2243 &amp; "/" &amp; V$2, $P$3:$P$5002, 0) - 1, 0, 1, $E$1))</f>
        <v>-1.2641086394691148</v>
      </c>
      <c r="W2243" s="60">
        <f t="array" aca="1" ref="W2243:W2246" ca="1">TRANSPOSE(OFFSET($L$3, MATCH($R2243 &amp; "/" &amp; W$2, $P$3:$P$5002, 0) - 1, 0, 1, $E$1))</f>
        <v>0.85125896525890032</v>
      </c>
      <c r="X2243" s="60">
        <f t="array" aca="1" ref="X2243:X2246" ca="1">TRANSPOSE(OFFSET($L$3, MATCH($R2243 &amp; "/" &amp; X$2, $P$3:$P$5002, 0) - 1, 0, 1, $E$1))</f>
        <v>-0.73718988465106317</v>
      </c>
      <c r="Y2243" s="52">
        <f ca="1">$B$11 * EXP(($E$3 - $C$11^2/2) * Y$2 + $C$11*SQRT(Y$2)*T2243)</f>
        <v>74.692555764999867</v>
      </c>
      <c r="Z2243" s="52">
        <f ca="1">Y2243 * EXP(($E$3 - $C$11^2/2) * (Z$2-Y$2) + $C$11*SQRT(Z$2-Y$2)*U2243)</f>
        <v>45.51711747581151</v>
      </c>
      <c r="AA2243" s="52">
        <f ca="1">Z2243 * EXP(($E$3 - $C$11^2/2) * (AA$2-Z$2) + $C$11*SQRT(AA$2-Z$2)*V2243)</f>
        <v>31.307443213604142</v>
      </c>
      <c r="AB2243" s="52">
        <f ca="1">AA2243 * EXP(($E$3 - $C$11^2/2) * (AB$2-AA$2) + $C$11*SQRT(AB$2-AA$2)*W2243)</f>
        <v>40.618903480037396</v>
      </c>
      <c r="AC2243" s="52">
        <f ca="1">AB2243 * EXP(($E$3 - $C$11^2/2) * (AC$2-AB$2) + $C$11*SQRT(AC$2-AB$2)*X2243)</f>
        <v>32.722947683701193</v>
      </c>
      <c r="AD2243" s="47"/>
      <c r="AE2243" s="3" t="s">
        <v>69</v>
      </c>
      <c r="AF2243" s="20" cm="1">
        <f t="array" aca="1" ref="AF2243" ca="1">MIN(Y2243:Y2246 / $D$11:$D$14)</f>
        <v>0.62664228121541898</v>
      </c>
      <c r="AG2243" s="20" cm="1">
        <f t="array" aca="1" ref="AG2243" ca="1">MIN(Z2243:Z2246 / $D$11:$D$14)</f>
        <v>0.4194484449832534</v>
      </c>
      <c r="AH2243" s="20" cm="1">
        <f t="array" aca="1" ref="AH2243" ca="1">MIN(AA2243:AA2246 / $D$11:$D$14)</f>
        <v>0.31161651133585294</v>
      </c>
      <c r="AI2243" s="20" cm="1">
        <f t="array" aca="1" ref="AI2243" ca="1">MIN(AB2243:AB2246 / $D$11:$D$14)</f>
        <v>0.38008336789596475</v>
      </c>
      <c r="AJ2243" s="20" cm="1">
        <f t="array" aca="1" ref="AJ2243" ca="1">MIN(AC2243:AC2246 / $D$11:$D$14)</f>
        <v>0.32722947683701192</v>
      </c>
      <c r="AK2243" s="72">
        <f t="array" aca="1" ref="AK2243" ca="1">SUMPRODUCT(AF2244:AJ2244, EXP(-$E$3*$AF$2:$AJ$2))</f>
        <v>77880.078307140488</v>
      </c>
      <c r="AL2243" s="70">
        <f ca="1">MAX(AC2244 - $D$11, 0) * EXP(-$E$2*$E$3)</f>
        <v>0</v>
      </c>
    </row>
    <row r="2244" spans="7:38" ht="14.55" customHeight="1" x14ac:dyDescent="0.3">
      <c r="G2244" s="3">
        <v>2242</v>
      </c>
      <c r="H2244" s="58">
        <v>0.57880221148421218</v>
      </c>
      <c r="I2244" s="58">
        <v>-0.23337340988277192</v>
      </c>
      <c r="J2244" s="58">
        <v>0.88302911383345983</v>
      </c>
      <c r="K2244" s="59">
        <v>0.23681595687433629</v>
      </c>
      <c r="L2244" s="60">
        <f t="array" ref="L2244:O2244">TRANSPOSE(MMULT(Option!$B$25:$E$28, TRANSPOSE(H2244:K2244)))</f>
        <v>0.57880221148421218</v>
      </c>
      <c r="M2244" s="60">
        <v>1.7630621398133373E-2</v>
      </c>
      <c r="N2244" s="60">
        <v>0.94598273976870417</v>
      </c>
      <c r="O2244" s="60">
        <v>0.54555608577067649</v>
      </c>
      <c r="P2244" s="56" t="str">
        <f t="shared" ref="P2244:P2307" si="2834">(QUOTIENT(G2244 - 1, $E$2) + 1) &amp; "/" &amp; MOD(G2244 -1, $E$2) + 1</f>
        <v>449/2</v>
      </c>
      <c r="R2244" s="80"/>
      <c r="S2244" s="3" t="s">
        <v>29</v>
      </c>
      <c r="T2244" s="60">
        <f ca="1"/>
        <v>-1.5502449270412346</v>
      </c>
      <c r="U2244" s="60">
        <f ca="1"/>
        <v>-1.3791372628664198</v>
      </c>
      <c r="V2244" s="60">
        <f ca="1"/>
        <v>-0.45099769323943628</v>
      </c>
      <c r="W2244" s="60">
        <f ca="1"/>
        <v>0.37705718831144158</v>
      </c>
      <c r="X2244" s="60">
        <f ca="1"/>
        <v>1.3317617014620642E-2</v>
      </c>
      <c r="Y2244" s="52">
        <f ca="1">$B$12 * EXP(($E$3 - $C$12^2/2) * Y$2 + $C$12*SQRT(Y$2)*T2244)</f>
        <v>63.123726168040271</v>
      </c>
      <c r="Z2244" s="52">
        <f ca="1">Y2244 * EXP(($E$3 - $C$12^2/2) * (Z$2-Y$2) + $C$12*SQRT(Z$2-Y$2)*U2244)</f>
        <v>41.944844498325338</v>
      </c>
      <c r="AA2244" s="52">
        <f ca="1">Z2244 * EXP(($E$3 - $C$12^2/2) * (AA$2-Z$2) + $C$12*SQRT(AA$2-Z$2)*V2244)</f>
        <v>36.820553969868463</v>
      </c>
      <c r="AB2244" s="52">
        <f ca="1">AA2244 * EXP(($E$3 - $C$12^2/2) * (AB$2-AA$2) + $C$12*SQRT(AB$2-AA$2)*W2244)</f>
        <v>41.436965857132797</v>
      </c>
      <c r="AC2244" s="52">
        <f ca="1">AB2244 * EXP(($E$3 - $C$12^2/2) * (AC$2-AB$2) + $C$12*SQRT(AC$2-AB$2)*X2244)</f>
        <v>41.81138465612495</v>
      </c>
      <c r="AD2244" s="47"/>
      <c r="AE2244" s="3" t="s">
        <v>47</v>
      </c>
      <c r="AF2244" s="64">
        <f t="shared" ref="AF2244" ca="1" si="2835">($B$5*AF2246 + (1 + $B$6)*AF2245)*$B$2</f>
        <v>0</v>
      </c>
      <c r="AG2244" s="64">
        <f t="shared" ref="AG2244" ca="1" si="2836">($B$5*AG2246 + (1 + $B$6)*AG2245)*$B$2</f>
        <v>0</v>
      </c>
      <c r="AH2244" s="64">
        <f t="shared" ref="AH2244" ca="1" si="2837">($B$5*AH2246 + (1 + $B$6)*AH2245)*$B$2</f>
        <v>0</v>
      </c>
      <c r="AI2244" s="64">
        <f t="shared" ref="AI2244" ca="1" si="2838">($B$5*AI2246 + (1 + $B$6)*AI2245)*$B$2</f>
        <v>0</v>
      </c>
      <c r="AJ2244" s="64" cm="1">
        <f t="array" aca="1" ref="AJ2244" ca="1">($B$5*AJ2246 + (1 + $B$6)*AJ2245 + AND(NOT(AF2245:AJ2245)))*$B$2</f>
        <v>100000</v>
      </c>
      <c r="AK2244" s="73"/>
      <c r="AL2244" s="70"/>
    </row>
    <row r="2245" spans="7:38" ht="14.55" customHeight="1" x14ac:dyDescent="0.3">
      <c r="G2245" s="3">
        <v>2243</v>
      </c>
      <c r="H2245" s="58">
        <v>0.45632133481030746</v>
      </c>
      <c r="I2245" s="58">
        <v>-0.35774593783037117</v>
      </c>
      <c r="J2245" s="58">
        <v>-0.16336307336184214</v>
      </c>
      <c r="K2245" s="59">
        <v>-4.2235668761898722E-3</v>
      </c>
      <c r="L2245" s="60">
        <f t="array" ref="L2245:O2245">TRANSPOSE(MMULT(Option!$B$25:$E$28, TRANSPOSE(H2245:K2245)))</f>
        <v>0.45632133481030746</v>
      </c>
      <c r="M2245" s="60">
        <v>-0.14535103401000538</v>
      </c>
      <c r="N2245" s="60">
        <v>-5.463477431831161E-2</v>
      </c>
      <c r="O2245" s="60">
        <v>5.3346603740250881E-2</v>
      </c>
      <c r="P2245" s="56" t="str">
        <f t="shared" si="2834"/>
        <v>449/3</v>
      </c>
      <c r="R2245" s="80"/>
      <c r="S2245" s="3" t="s">
        <v>31</v>
      </c>
      <c r="T2245" s="60">
        <f ca="1"/>
        <v>0.40336216937221825</v>
      </c>
      <c r="U2245" s="60">
        <f ca="1"/>
        <v>-6.9039168130056172E-3</v>
      </c>
      <c r="V2245" s="60">
        <f ca="1"/>
        <v>-2.5815902840076346</v>
      </c>
      <c r="W2245" s="60">
        <f ca="1"/>
        <v>-6.8817921449850217E-3</v>
      </c>
      <c r="X2245" s="60">
        <f ca="1"/>
        <v>-1.2933615576563309</v>
      </c>
      <c r="Y2245" s="52">
        <f ca="1">$B$13 * EXP(($E$3 - $C$13^2/2) * Y$2 + $C$13*SQRT(Y$2)*T2245)</f>
        <v>113.42919807868812</v>
      </c>
      <c r="Z2245" s="52">
        <f ca="1">Y2245 * EXP(($E$3 - $C$13^2/2) * (Z$2-Y$2) + $C$13*SQRT(Z$2-Y$2)*U2245)</f>
        <v>113.76189931879235</v>
      </c>
      <c r="AA2245" s="52">
        <f ca="1">Z2245 * EXP(($E$3 - $C$13^2/2) * (AA$2-Z$2) + $C$13*SQRT(AA$2-Z$2)*V2245)</f>
        <v>52.700796883054103</v>
      </c>
      <c r="AB2245" s="52">
        <f ca="1">AA2245 * EXP(($E$3 - $C$13^2/2) * (AB$2-AA$2) + $C$13*SQRT(AB$2-AA$2)*W2245)</f>
        <v>52.855725370582881</v>
      </c>
      <c r="AC2245" s="52">
        <f ca="1">AB2245 * EXP(($E$3 - $C$13^2/2) * (AC$2-AB$2) + $C$13*SQRT(AC$2-AB$2)*X2245)</f>
        <v>36.03741021803755</v>
      </c>
      <c r="AD2245" s="47"/>
      <c r="AE2245" s="3" t="s">
        <v>46</v>
      </c>
      <c r="AF2245" s="52" t="b">
        <f t="shared" ref="AF2245" ca="1" si="2839">AF2243 &gt;= $B$4</f>
        <v>0</v>
      </c>
      <c r="AG2245" s="52" t="b">
        <f t="array" aca="1" ref="AG2245" ca="1">AND(AG2243 &gt;= $B$4, NOT(OR($AF2245:AF2245)))</f>
        <v>0</v>
      </c>
      <c r="AH2245" s="52" t="b">
        <f t="array" aca="1" ref="AH2245" ca="1">AND(AH2243 &gt;= $B$4, NOT(OR($AF2245:AG2245)))</f>
        <v>0</v>
      </c>
      <c r="AI2245" s="52" t="b">
        <f t="array" aca="1" ref="AI2245" ca="1">AND(AI2243 &gt;= $B$4, NOT(OR($AF2245:AH2245)))</f>
        <v>0</v>
      </c>
      <c r="AJ2245" s="52" t="b">
        <f t="array" aca="1" ref="AJ2245" ca="1">AND(AJ2243 &gt;= $B$4, NOT(OR($AF2245:AI2245)))</f>
        <v>0</v>
      </c>
      <c r="AK2245" s="73"/>
      <c r="AL2245" s="70"/>
    </row>
    <row r="2246" spans="7:38" ht="14.55" customHeight="1" x14ac:dyDescent="0.3">
      <c r="G2246" s="3">
        <v>2244</v>
      </c>
      <c r="H2246" s="58">
        <v>-0.97187902875480769</v>
      </c>
      <c r="I2246" s="58">
        <v>5.7969625351107099E-2</v>
      </c>
      <c r="J2246" s="58">
        <v>-0.78573325224162527</v>
      </c>
      <c r="K2246" s="59">
        <v>-1.227114609127044</v>
      </c>
      <c r="L2246" s="60">
        <f t="array" ref="L2246:O2246">TRANSPOSE(MMULT(Option!$B$25:$E$28, TRANSPOSE(H2246:K2246)))</f>
        <v>-0.97187902875480769</v>
      </c>
      <c r="M2246" s="60">
        <v>-0.33562157226598727</v>
      </c>
      <c r="N2246" s="60">
        <v>-1.0636890246542769</v>
      </c>
      <c r="O2246" s="60">
        <v>-1.5777691982554356</v>
      </c>
      <c r="P2246" s="56" t="str">
        <f t="shared" si="2834"/>
        <v>449/4</v>
      </c>
      <c r="R2246" s="80"/>
      <c r="S2246" s="3" t="s">
        <v>30</v>
      </c>
      <c r="T2246" s="60">
        <f ca="1"/>
        <v>-1.5745980851249972</v>
      </c>
      <c r="U2246" s="60">
        <f ca="1"/>
        <v>-1.0202700414810644</v>
      </c>
      <c r="V2246" s="60">
        <f ca="1"/>
        <v>-1.3417384650829167</v>
      </c>
      <c r="W2246" s="60">
        <f ca="1"/>
        <v>0.64539105460867963</v>
      </c>
      <c r="X2246" s="60">
        <f ca="1"/>
        <v>-0.13706030599093261</v>
      </c>
      <c r="Y2246" s="52">
        <f ca="1">$B$14 * EXP(($E$3 - $C$14^2/2) * Y$2 + $C$14*SQRT(Y$2)*T2246)</f>
        <v>62.664228121541896</v>
      </c>
      <c r="Z2246" s="52">
        <f ca="1">Y2246 * EXP(($E$3 - $C$14^2/2) * (Z$2-Y$2) + $C$14*SQRT(Z$2-Y$2)*U2246)</f>
        <v>46.372645465547293</v>
      </c>
      <c r="AA2246" s="52">
        <f ca="1">Z2246 * EXP(($E$3 - $C$14^2/2) * (AA$2-Z$2) + $C$14*SQRT(AA$2-Z$2)*V2246)</f>
        <v>31.161651133585295</v>
      </c>
      <c r="AB2246" s="52">
        <f ca="1">AA2246 * EXP(($E$3 - $C$14^2/2) * (AB$2-AA$2) + $C$14*SQRT(AB$2-AA$2)*W2246)</f>
        <v>38.008336789596477</v>
      </c>
      <c r="AC2246" s="52">
        <f ca="1">AB2246 * EXP(($E$3 - $C$14^2/2) * (AC$2-AB$2) + $C$14*SQRT(AC$2-AB$2)*X2246)</f>
        <v>36.660043649444262</v>
      </c>
      <c r="AD2246" s="47"/>
      <c r="AE2246" s="3" t="s">
        <v>68</v>
      </c>
      <c r="AF2246" s="52" t="b">
        <f ca="1">AND(AF2243&gt;$B$3, NOT(OR($AF2245:AF2245)))</f>
        <v>0</v>
      </c>
      <c r="AG2246" s="52" t="b">
        <f ca="1">AND(AG2243&gt;$B$3, NOT(OR($AF2245:AG2245)))</f>
        <v>0</v>
      </c>
      <c r="AH2246" s="52" t="b">
        <f ca="1">AND(AH2243&gt;$B$3, NOT(OR($AF2245:AH2245)))</f>
        <v>0</v>
      </c>
      <c r="AI2246" s="52" t="b">
        <f ca="1">AND(AI2243&gt;$B$3, NOT(OR($AF2245:AI2245)))</f>
        <v>0</v>
      </c>
      <c r="AJ2246" s="52" t="b">
        <f ca="1">AND(AJ2243&gt;$B$3, NOT(OR($AF2245:AJ2245)))</f>
        <v>0</v>
      </c>
      <c r="AK2246" s="74"/>
      <c r="AL2246" s="70"/>
    </row>
    <row r="2247" spans="7:38" ht="14.55" customHeight="1" x14ac:dyDescent="0.3">
      <c r="G2247" s="3">
        <v>2245</v>
      </c>
      <c r="H2247" s="58">
        <v>-2.8712032192304719E-2</v>
      </c>
      <c r="I2247" s="58">
        <v>0.40837771840634918</v>
      </c>
      <c r="J2247" s="58">
        <v>0.10203261527374313</v>
      </c>
      <c r="K2247" s="59">
        <v>1.9281216063011206</v>
      </c>
      <c r="L2247" s="60">
        <f t="array" ref="L2247:O2247">TRANSPOSE(MMULT(Option!$B$25:$E$28, TRANSPOSE(H2247:K2247)))</f>
        <v>-2.8712032192304719E-2</v>
      </c>
      <c r="M2247" s="60">
        <v>0.36279954846916929</v>
      </c>
      <c r="N2247" s="60">
        <v>0.18506984909900215</v>
      </c>
      <c r="O2247" s="60">
        <v>1.7665130016093455</v>
      </c>
      <c r="P2247" s="56" t="str">
        <f t="shared" si="2834"/>
        <v>449/5</v>
      </c>
      <c r="R2247" s="80">
        <v>562</v>
      </c>
      <c r="S2247" s="3" t="s">
        <v>28</v>
      </c>
      <c r="T2247" s="60">
        <f t="array" aca="1" ref="T2247:T2250" ca="1">TRANSPOSE(OFFSET($L$3, MATCH($R2247 &amp; "/" &amp; T$2, $P$3:$P$5002, 0) - 1, 0, 1, $E$1))</f>
        <v>1.6057509002065891</v>
      </c>
      <c r="U2247" s="60">
        <f t="array" aca="1" ref="U2247:U2250" ca="1">TRANSPOSE(OFFSET($L$3, MATCH($R2247 &amp; "/" &amp; U$2, $P$3:$P$5002, 0) - 1, 0, 1, $E$1))</f>
        <v>0.32226902345619834</v>
      </c>
      <c r="V2247" s="60">
        <f t="array" aca="1" ref="V2247:V2250" ca="1">TRANSPOSE(OFFSET($L$3, MATCH($R2247 &amp; "/" &amp; V$2, $P$3:$P$5002, 0) - 1, 0, 1, $E$1))</f>
        <v>-0.46425365195794988</v>
      </c>
      <c r="W2247" s="60">
        <f t="array" aca="1" ref="W2247:W2250" ca="1">TRANSPOSE(OFFSET($L$3, MATCH($R2247 &amp; "/" &amp; W$2, $P$3:$P$5002, 0) - 1, 0, 1, $E$1))</f>
        <v>1.3179069160974932</v>
      </c>
      <c r="X2247" s="60">
        <f t="array" aca="1" ref="X2247:X2250" ca="1">TRANSPOSE(OFFSET($L$3, MATCH($R2247 &amp; "/" &amp; X$2, $P$3:$P$5002, 0) - 1, 0, 1, $E$1))</f>
        <v>-0.14347329846592333</v>
      </c>
      <c r="Y2247" s="52">
        <f ca="1">$B$11 * EXP(($E$3 - $C$11^2/2) * Y$2 + $C$11*SQRT(Y$2)*T2247)</f>
        <v>162.69795679776934</v>
      </c>
      <c r="Z2247" s="52">
        <f ca="1">Y2247 * EXP(($E$3 - $C$11^2/2) * (Z$2-Y$2) + $C$11*SQRT(Z$2-Y$2)*U2247)</f>
        <v>180.11151072182003</v>
      </c>
      <c r="AA2247" s="52">
        <f ca="1">Z2247 * EXP(($E$3 - $C$11^2/2) * (AA$2-Z$2) + $C$11*SQRT(AA$2-Z$2)*V2247)</f>
        <v>157.4802521924544</v>
      </c>
      <c r="AB2247" s="52">
        <f ca="1">AA2247 * EXP(($E$3 - $C$11^2/2) * (AB$2-AA$2) + $C$11*SQRT(AB$2-AA$2)*W2247)</f>
        <v>235.0203585051859</v>
      </c>
      <c r="AC2247" s="52">
        <f ca="1">AB2247 * EXP(($E$3 - $C$11^2/2) * (AC$2-AB$2) + $C$11*SQRT(AC$2-AB$2)*X2247)</f>
        <v>226.24764027208707</v>
      </c>
      <c r="AD2247" s="47"/>
      <c r="AE2247" s="3" t="s">
        <v>69</v>
      </c>
      <c r="AF2247" s="20" cm="1">
        <f t="array" aca="1" ref="AF2247" ca="1">MIN(Y2247:Y2250 / $D$11:$D$14)</f>
        <v>0.49248435416901076</v>
      </c>
      <c r="AG2247" s="20" cm="1">
        <f t="array" aca="1" ref="AG2247" ca="1">MIN(Z2247:Z2250 / $D$11:$D$14)</f>
        <v>0.57633606207049726</v>
      </c>
      <c r="AH2247" s="20" cm="1">
        <f t="array" aca="1" ref="AH2247" ca="1">MIN(AA2247:AA2250 / $D$11:$D$14)</f>
        <v>0.55963453385698825</v>
      </c>
      <c r="AI2247" s="20" cm="1">
        <f t="array" aca="1" ref="AI2247" ca="1">MIN(AB2247:AB2250 / $D$11:$D$14)</f>
        <v>0.75968030674095954</v>
      </c>
      <c r="AJ2247" s="20" cm="1">
        <f t="array" aca="1" ref="AJ2247" ca="1">MIN(AC2247:AC2250 / $D$11:$D$14)</f>
        <v>0.48489680945827607</v>
      </c>
      <c r="AK2247" s="72">
        <f t="array" aca="1" ref="AK2247" ca="1">SUMPRODUCT(AF2248:AJ2248, EXP(-$E$3*$AF$2:$AJ$2))</f>
        <v>77880.078307140488</v>
      </c>
      <c r="AL2247" s="70">
        <f ca="1">MAX(AC2248 - $D$11, 0) * EXP(-$E$2*$E$3)</f>
        <v>0</v>
      </c>
    </row>
    <row r="2248" spans="7:38" ht="14.55" customHeight="1" x14ac:dyDescent="0.3">
      <c r="G2248" s="3">
        <v>2246</v>
      </c>
      <c r="H2248" s="58">
        <v>0.11204858796457838</v>
      </c>
      <c r="I2248" s="58">
        <v>0.67915706093113914</v>
      </c>
      <c r="J2248" s="58">
        <v>0.61543081852215775</v>
      </c>
      <c r="K2248" s="59">
        <v>0.19808530994180215</v>
      </c>
      <c r="L2248" s="60">
        <f t="array" ref="L2248:O2248">TRANSPOSE(MMULT(Option!$B$25:$E$28, TRANSPOSE(H2248:K2248)))</f>
        <v>0.11204858796457838</v>
      </c>
      <c r="M2248" s="60">
        <v>0.6672771632819674</v>
      </c>
      <c r="N2248" s="60">
        <v>0.76320358297765023</v>
      </c>
      <c r="O2248" s="60">
        <v>0.51241442160222694</v>
      </c>
      <c r="P2248" s="56" t="str">
        <f t="shared" si="2834"/>
        <v>450/1</v>
      </c>
      <c r="R2248" s="80"/>
      <c r="S2248" s="3" t="s">
        <v>29</v>
      </c>
      <c r="T2248" s="60">
        <f ca="1"/>
        <v>0.48952117809410334</v>
      </c>
      <c r="U2248" s="60">
        <f ca="1"/>
        <v>0.81890647894645963</v>
      </c>
      <c r="V2248" s="60">
        <f ca="1"/>
        <v>-0.83662136005503462</v>
      </c>
      <c r="W2248" s="60">
        <f ca="1"/>
        <v>1.1557370311452853</v>
      </c>
      <c r="X2248" s="60">
        <f ca="1"/>
        <v>-1.7152928227542141</v>
      </c>
      <c r="Y2248" s="52">
        <f ca="1">$B$12 * EXP(($E$3 - $C$12^2/2) * Y$2 + $C$12*SQRT(Y$2)*T2248)</f>
        <v>116.39930208154216</v>
      </c>
      <c r="Z2248" s="52">
        <f ca="1">Y2248 * EXP(($E$3 - $C$12^2/2) * (Z$2-Y$2) + $C$12*SQRT(Z$2-Y$2)*U2248)</f>
        <v>149.56012458223776</v>
      </c>
      <c r="AA2248" s="52">
        <f ca="1">Z2248 * EXP(($E$3 - $C$12^2/2) * (AA$2-Z$2) + $C$12*SQRT(AA$2-Z$2)*V2248)</f>
        <v>116.94597489043244</v>
      </c>
      <c r="AB2248" s="52">
        <f ca="1">AA2248 * EXP(($E$3 - $C$12^2/2) * (AB$2-AA$2) + $C$12*SQRT(AB$2-AA$2)*W2248)</f>
        <v>166.2401092324196</v>
      </c>
      <c r="AC2248" s="52">
        <f ca="1">AB2248 * EXP(($E$3 - $C$12^2/2) * (AC$2-AB$2) + $C$12*SQRT(AC$2-AB$2)*X2248)</f>
        <v>99.867602883716472</v>
      </c>
      <c r="AD2248" s="47"/>
      <c r="AE2248" s="3" t="s">
        <v>47</v>
      </c>
      <c r="AF2248" s="64">
        <f t="shared" ref="AF2248" ca="1" si="2840">($B$5*AF2250 + (1 + $B$6)*AF2249)*$B$2</f>
        <v>0</v>
      </c>
      <c r="AG2248" s="64">
        <f t="shared" ref="AG2248" ca="1" si="2841">($B$5*AG2250 + (1 + $B$6)*AG2249)*$B$2</f>
        <v>0</v>
      </c>
      <c r="AH2248" s="64">
        <f t="shared" ref="AH2248" ca="1" si="2842">($B$5*AH2250 + (1 + $B$6)*AH2249)*$B$2</f>
        <v>0</v>
      </c>
      <c r="AI2248" s="64">
        <f t="shared" ref="AI2248" ca="1" si="2843">($B$5*AI2250 + (1 + $B$6)*AI2249)*$B$2</f>
        <v>0</v>
      </c>
      <c r="AJ2248" s="64" cm="1">
        <f t="array" aca="1" ref="AJ2248" ca="1">($B$5*AJ2250 + (1 + $B$6)*AJ2249 + AND(NOT(AF2249:AJ2249)))*$B$2</f>
        <v>100000</v>
      </c>
      <c r="AK2248" s="73"/>
      <c r="AL2248" s="70"/>
    </row>
    <row r="2249" spans="7:38" ht="14.55" customHeight="1" x14ac:dyDescent="0.3">
      <c r="G2249" s="3">
        <v>2247</v>
      </c>
      <c r="H2249" s="58">
        <v>-0.53365223143891538</v>
      </c>
      <c r="I2249" s="58">
        <v>-0.24735850812832985</v>
      </c>
      <c r="J2249" s="58">
        <v>-0.96914464353097196</v>
      </c>
      <c r="K2249" s="59">
        <v>-0.24632717648554336</v>
      </c>
      <c r="L2249" s="60">
        <f t="array" ref="L2249:O2249">TRANSPOSE(MMULT(Option!$B$25:$E$28, TRANSPOSE(H2249:K2249)))</f>
        <v>-0.53365223143891538</v>
      </c>
      <c r="M2249" s="60">
        <v>-0.44016871003345037</v>
      </c>
      <c r="N2249" s="60">
        <v>-1.1294440501939904</v>
      </c>
      <c r="O2249" s="60">
        <v>-0.67833421186381448</v>
      </c>
      <c r="P2249" s="56" t="str">
        <f t="shared" si="2834"/>
        <v>450/2</v>
      </c>
      <c r="R2249" s="80"/>
      <c r="S2249" s="3" t="s">
        <v>31</v>
      </c>
      <c r="T2249" s="60">
        <f ca="1"/>
        <v>-0.17951439525460722</v>
      </c>
      <c r="U2249" s="60">
        <f ca="1"/>
        <v>1.2829918586858196</v>
      </c>
      <c r="V2249" s="60">
        <f ca="1"/>
        <v>-0.46452308986687652</v>
      </c>
      <c r="W2249" s="60">
        <f ca="1"/>
        <v>0.8097539931268265</v>
      </c>
      <c r="X2249" s="60">
        <f ca="1"/>
        <v>-0.15349240326343672</v>
      </c>
      <c r="Y2249" s="52">
        <f ca="1">$B$13 * EXP(($E$3 - $C$13^2/2) * Y$2 + $C$13*SQRT(Y$2)*T2249)</f>
        <v>95.231985490561883</v>
      </c>
      <c r="Z2249" s="52">
        <f ca="1">Y2249 * EXP(($E$3 - $C$13^2/2) * (Z$2-Y$2) + $C$13*SQRT(Z$2-Y$2)*U2249)</f>
        <v>140.64140515259339</v>
      </c>
      <c r="AA2249" s="52">
        <f ca="1">Z2249 * EXP(($E$3 - $C$13^2/2) * (AA$2-Z$2) + $C$13*SQRT(AA$2-Z$2)*V2249)</f>
        <v>122.95968016019025</v>
      </c>
      <c r="AB2249" s="52">
        <f ca="1">AA2249 * EXP(($E$3 - $C$13^2/2) * (AB$2-AA$2) + $C$13*SQRT(AB$2-AA$2)*W2249)</f>
        <v>157.55627499361296</v>
      </c>
      <c r="AC2249" s="52">
        <f ca="1">AB2249 * EXP(($E$3 - $C$13^2/2) * (AC$2-AB$2) + $C$13*SQRT(AC$2-AB$2)*X2249)</f>
        <v>151.21988581174713</v>
      </c>
      <c r="AD2249" s="47"/>
      <c r="AE2249" s="3" t="s">
        <v>46</v>
      </c>
      <c r="AF2249" s="52" t="b">
        <f t="shared" ref="AF2249" ca="1" si="2844">AF2247 &gt;= $B$4</f>
        <v>0</v>
      </c>
      <c r="AG2249" s="52" t="b">
        <f t="array" aca="1" ref="AG2249" ca="1">AND(AG2247 &gt;= $B$4, NOT(OR($AF2249:AF2249)))</f>
        <v>0</v>
      </c>
      <c r="AH2249" s="52" t="b">
        <f t="array" aca="1" ref="AH2249" ca="1">AND(AH2247 &gt;= $B$4, NOT(OR($AF2249:AG2249)))</f>
        <v>0</v>
      </c>
      <c r="AI2249" s="52" t="b">
        <f t="array" aca="1" ref="AI2249" ca="1">AND(AI2247 &gt;= $B$4, NOT(OR($AF2249:AH2249)))</f>
        <v>0</v>
      </c>
      <c r="AJ2249" s="52" t="b">
        <f t="array" aca="1" ref="AJ2249" ca="1">AND(AJ2247 &gt;= $B$4, NOT(OR($AF2249:AI2249)))</f>
        <v>0</v>
      </c>
      <c r="AK2249" s="73"/>
      <c r="AL2249" s="70"/>
    </row>
    <row r="2250" spans="7:38" ht="14.55" customHeight="1" x14ac:dyDescent="0.3">
      <c r="G2250" s="3">
        <v>2248</v>
      </c>
      <c r="H2250" s="58">
        <v>-0.17383765199214787</v>
      </c>
      <c r="I2250" s="58">
        <v>0.3406535963875969</v>
      </c>
      <c r="J2250" s="58">
        <v>1.1956787690490518</v>
      </c>
      <c r="K2250" s="59">
        <v>1.0873447243497207</v>
      </c>
      <c r="L2250" s="60">
        <f t="array" ref="L2250:O2250">TRANSPOSE(MMULT(Option!$B$25:$E$28, TRANSPOSE(H2250:K2250)))</f>
        <v>-0.17383765199214787</v>
      </c>
      <c r="M2250" s="60">
        <v>0.24267911744416043</v>
      </c>
      <c r="N2250" s="60">
        <v>1.0698456882733303</v>
      </c>
      <c r="O2250" s="60">
        <v>1.1841879815471885</v>
      </c>
      <c r="P2250" s="56" t="str">
        <f t="shared" si="2834"/>
        <v>450/3</v>
      </c>
      <c r="R2250" s="80"/>
      <c r="S2250" s="3" t="s">
        <v>30</v>
      </c>
      <c r="T2250" s="60">
        <f ca="1"/>
        <v>-2.3776419568645428</v>
      </c>
      <c r="U2250" s="60">
        <f ca="1"/>
        <v>0.50742746577382569</v>
      </c>
      <c r="V2250" s="60">
        <f ca="1"/>
        <v>-0.11468993028715446</v>
      </c>
      <c r="W2250" s="60">
        <f ca="1"/>
        <v>1.0020458106297601</v>
      </c>
      <c r="X2250" s="60">
        <f ca="1"/>
        <v>-1.5132053048708232</v>
      </c>
      <c r="Y2250" s="52">
        <f ca="1">$B$14 * EXP(($E$3 - $C$14^2/2) * Y$2 + $C$14*SQRT(Y$2)*T2250)</f>
        <v>49.248435416901074</v>
      </c>
      <c r="Z2250" s="52">
        <f ca="1">Y2250 * EXP(($E$3 - $C$14^2/2) * (Z$2-Y$2) + $C$14*SQRT(Z$2-Y$2)*U2250)</f>
        <v>57.633606207049731</v>
      </c>
      <c r="AA2250" s="52">
        <f ca="1">Z2250 * EXP(($E$3 - $C$14^2/2) * (AA$2-Z$2) + $C$14*SQRT(AA$2-Z$2)*V2250)</f>
        <v>55.96345338569882</v>
      </c>
      <c r="AB2250" s="52">
        <f ca="1">AA2250 * EXP(($E$3 - $C$14^2/2) * (AB$2-AA$2) + $C$14*SQRT(AB$2-AA$2)*W2250)</f>
        <v>75.968030674095957</v>
      </c>
      <c r="AC2250" s="52">
        <f ca="1">AB2250 * EXP(($E$3 - $C$14^2/2) * (AC$2-AB$2) + $C$14*SQRT(AC$2-AB$2)*X2250)</f>
        <v>48.489680945827608</v>
      </c>
      <c r="AD2250" s="47"/>
      <c r="AE2250" s="3" t="s">
        <v>68</v>
      </c>
      <c r="AF2250" s="52" t="b">
        <f ca="1">AND(AF2247&gt;$B$3, NOT(OR($AF2249:AF2249)))</f>
        <v>0</v>
      </c>
      <c r="AG2250" s="52" t="b">
        <f ca="1">AND(AG2247&gt;$B$3, NOT(OR($AF2249:AG2249)))</f>
        <v>0</v>
      </c>
      <c r="AH2250" s="52" t="b">
        <f ca="1">AND(AH2247&gt;$B$3, NOT(OR($AF2249:AH2249)))</f>
        <v>0</v>
      </c>
      <c r="AI2250" s="52" t="b">
        <f ca="1">AND(AI2247&gt;$B$3, NOT(OR($AF2249:AI2249)))</f>
        <v>0</v>
      </c>
      <c r="AJ2250" s="52" t="b">
        <f ca="1">AND(AJ2247&gt;$B$3, NOT(OR($AF2249:AJ2249)))</f>
        <v>0</v>
      </c>
      <c r="AK2250" s="74"/>
      <c r="AL2250" s="70"/>
    </row>
    <row r="2251" spans="7:38" ht="14.55" customHeight="1" x14ac:dyDescent="0.3">
      <c r="G2251" s="3">
        <v>2249</v>
      </c>
      <c r="H2251" s="58">
        <v>-0.66079021012738137</v>
      </c>
      <c r="I2251" s="58">
        <v>1.0797847267132916</v>
      </c>
      <c r="J2251" s="58">
        <v>-0.48333819034486375</v>
      </c>
      <c r="K2251" s="59">
        <v>0.65881668399204962</v>
      </c>
      <c r="L2251" s="60">
        <f t="array" ref="L2251:O2251">TRANSPOSE(MMULT(Option!$B$25:$E$28, TRANSPOSE(H2251:K2251)))</f>
        <v>-0.66079021012738137</v>
      </c>
      <c r="M2251" s="60">
        <v>0.72532296483322023</v>
      </c>
      <c r="N2251" s="60">
        <v>-0.40608286777877417</v>
      </c>
      <c r="O2251" s="60">
        <v>0.488276877044868</v>
      </c>
      <c r="P2251" s="56" t="str">
        <f t="shared" si="2834"/>
        <v>450/4</v>
      </c>
      <c r="R2251" s="80">
        <v>563</v>
      </c>
      <c r="S2251" s="3" t="s">
        <v>28</v>
      </c>
      <c r="T2251" s="60">
        <f t="array" aca="1" ref="T2251:T2254" ca="1">TRANSPOSE(OFFSET($L$3, MATCH($R2251 &amp; "/" &amp; T$2, $P$3:$P$5002, 0) - 1, 0, 1, $E$1))</f>
        <v>-0.64516091816790622</v>
      </c>
      <c r="U2251" s="60">
        <f t="array" aca="1" ref="U2251:U2254" ca="1">TRANSPOSE(OFFSET($L$3, MATCH($R2251 &amp; "/" &amp; U$2, $P$3:$P$5002, 0) - 1, 0, 1, $E$1))</f>
        <v>1.023070798829935</v>
      </c>
      <c r="V2251" s="60">
        <f t="array" aca="1" ref="V2251:V2254" ca="1">TRANSPOSE(OFFSET($L$3, MATCH($R2251 &amp; "/" &amp; V$2, $P$3:$P$5002, 0) - 1, 0, 1, $E$1))</f>
        <v>-0.27751400056690712</v>
      </c>
      <c r="W2251" s="60">
        <f t="array" aca="1" ref="W2251:W2254" ca="1">TRANSPOSE(OFFSET($L$3, MATCH($R2251 &amp; "/" &amp; W$2, $P$3:$P$5002, 0) - 1, 0, 1, $E$1))</f>
        <v>-7.4726529902506819E-2</v>
      </c>
      <c r="X2251" s="60">
        <f t="array" aca="1" ref="X2251:X2254" ca="1">TRANSPOSE(OFFSET($L$3, MATCH($R2251 &amp; "/" &amp; X$2, $P$3:$P$5002, 0) - 1, 0, 1, $E$1))</f>
        <v>0.38295988239201634</v>
      </c>
      <c r="Y2251" s="52">
        <f ca="1">$B$11 * EXP(($E$3 - $C$11^2/2) * Y$2 + $C$11*SQRT(Y$2)*T2251)</f>
        <v>82.816052265139334</v>
      </c>
      <c r="Z2251" s="52">
        <f ca="1">Y2251 * EXP(($E$3 - $C$11^2/2) * (Z$2-Y$2) + $C$11*SQRT(Z$2-Y$2)*U2251)</f>
        <v>113.13062790133546</v>
      </c>
      <c r="AA2251" s="52">
        <f ca="1">Z2251 * EXP(($E$3 - $C$11^2/2) * (AA$2-Z$2) + $C$11*SQRT(AA$2-Z$2)*V2251)</f>
        <v>104.61520977686695</v>
      </c>
      <c r="AB2251" s="52">
        <f ca="1">AA2251 * EXP(($E$3 - $C$11^2/2) * (AB$2-AA$2) + $C$11*SQRT(AB$2-AA$2)*W2251)</f>
        <v>102.80880396592234</v>
      </c>
      <c r="AC2251" s="52">
        <f ca="1">AB2251 * EXP(($E$3 - $C$11^2/2) * (AC$2-AB$2) + $C$11*SQRT(AC$2-AB$2)*X2251)</f>
        <v>115.90361676435114</v>
      </c>
      <c r="AD2251" s="47"/>
      <c r="AE2251" s="3" t="s">
        <v>69</v>
      </c>
      <c r="AF2251" s="20" cm="1">
        <f t="array" aca="1" ref="AF2251" ca="1">MIN(Y2251:Y2254 / $D$11:$D$14)</f>
        <v>0.5923062074364458</v>
      </c>
      <c r="AG2251" s="20" cm="1">
        <f t="array" aca="1" ref="AG2251" ca="1">MIN(Z2251:Z2254 / $D$11:$D$14)</f>
        <v>0.98130876241131315</v>
      </c>
      <c r="AH2251" s="20" cm="1">
        <f t="array" aca="1" ref="AH2251" ca="1">MIN(AA2251:AA2254 / $D$11:$D$14)</f>
        <v>0.69868235186615013</v>
      </c>
      <c r="AI2251" s="20" cm="1">
        <f t="array" aca="1" ref="AI2251" ca="1">MIN(AB2251:AB2254 / $D$11:$D$14)</f>
        <v>0.88037842537347744</v>
      </c>
      <c r="AJ2251" s="20" cm="1">
        <f t="array" aca="1" ref="AJ2251" ca="1">MIN(AC2251:AC2254 / $D$11:$D$14)</f>
        <v>1.1590361676435115</v>
      </c>
      <c r="AK2251" s="72">
        <f t="array" aca="1" ref="AK2251" ca="1">SUMPRODUCT(AF2252:AJ2252, EXP(-$E$3*$AF$2:$AJ$2))</f>
        <v>115415.61261992066</v>
      </c>
      <c r="AL2251" s="70">
        <f ca="1">MAX(AC2252 - $D$11, 0) * EXP(-$E$2*$E$3)</f>
        <v>29.242162959218678</v>
      </c>
    </row>
    <row r="2252" spans="7:38" ht="14.55" customHeight="1" x14ac:dyDescent="0.3">
      <c r="G2252" s="3">
        <v>2250</v>
      </c>
      <c r="H2252" s="58">
        <v>0.17469239011411536</v>
      </c>
      <c r="I2252" s="58">
        <v>0.19831661284374619</v>
      </c>
      <c r="J2252" s="58">
        <v>0.42459456593310024</v>
      </c>
      <c r="K2252" s="59">
        <v>1.213044332308564</v>
      </c>
      <c r="L2252" s="60">
        <f t="array" ref="L2252:O2252">TRANSPOSE(MMULT(Option!$B$25:$E$28, TRANSPOSE(H2252:K2252)))</f>
        <v>0.17469239011411536</v>
      </c>
      <c r="M2252" s="60">
        <v>0.25163713403038984</v>
      </c>
      <c r="N2252" s="60">
        <v>0.49473411655075561</v>
      </c>
      <c r="O2252" s="60">
        <v>1.2434699141590617</v>
      </c>
      <c r="P2252" s="56" t="str">
        <f t="shared" si="2834"/>
        <v>450/5</v>
      </c>
      <c r="R2252" s="80"/>
      <c r="S2252" s="3" t="s">
        <v>29</v>
      </c>
      <c r="T2252" s="60">
        <f ca="1"/>
        <v>-1.7624384517684066</v>
      </c>
      <c r="U2252" s="60">
        <f ca="1"/>
        <v>1.666211363706299</v>
      </c>
      <c r="V2252" s="60">
        <f ca="1"/>
        <v>-1.1489698195086098</v>
      </c>
      <c r="W2252" s="60">
        <f ca="1"/>
        <v>0.75385212386309342</v>
      </c>
      <c r="X2252" s="60">
        <f ca="1"/>
        <v>1.4706795774593764</v>
      </c>
      <c r="Y2252" s="52">
        <f ca="1">$B$12 * EXP(($E$3 - $C$12^2/2) * Y$2 + $C$12*SQRT(Y$2)*T2252)</f>
        <v>59.230620743644579</v>
      </c>
      <c r="Z2252" s="52">
        <f ca="1">Y2252 * EXP(($E$3 - $C$12^2/2) * (Z$2-Y$2) + $C$12*SQRT(Z$2-Y$2)*U2252)</f>
        <v>98.130876241131318</v>
      </c>
      <c r="AA2252" s="52">
        <f ca="1">Z2252 * EXP(($E$3 - $C$12^2/2) * (AA$2-Z$2) + $C$12*SQRT(AA$2-Z$2)*V2252)</f>
        <v>69.86823518661501</v>
      </c>
      <c r="AB2252" s="52">
        <f ca="1">AA2252 * EXP(($E$3 - $C$12^2/2) * (AB$2-AA$2) + $C$12*SQRT(AB$2-AA$2)*W2252)</f>
        <v>88.037842537347743</v>
      </c>
      <c r="AC2252" s="52">
        <f ca="1">AB2252 * EXP(($E$3 - $C$12^2/2) * (AC$2-AB$2) + $C$12*SQRT(AC$2-AB$2)*X2252)</f>
        <v>137.5476804785616</v>
      </c>
      <c r="AD2252" s="47"/>
      <c r="AE2252" s="3" t="s">
        <v>47</v>
      </c>
      <c r="AF2252" s="64">
        <f t="shared" ref="AF2252" ca="1" si="2845">($B$5*AF2254 + (1 + $B$6)*AF2253)*$B$2</f>
        <v>0</v>
      </c>
      <c r="AG2252" s="64">
        <f t="shared" ref="AG2252" ca="1" si="2846">($B$5*AG2254 + (1 + $B$6)*AG2253)*$B$2</f>
        <v>15000</v>
      </c>
      <c r="AH2252" s="64">
        <f t="shared" ref="AH2252" ca="1" si="2847">($B$5*AH2254 + (1 + $B$6)*AH2253)*$B$2</f>
        <v>0</v>
      </c>
      <c r="AI2252" s="64">
        <f t="shared" ref="AI2252" ca="1" si="2848">($B$5*AI2254 + (1 + $B$6)*AI2253)*$B$2</f>
        <v>15000</v>
      </c>
      <c r="AJ2252" s="64" cm="1">
        <f t="array" aca="1" ref="AJ2252" ca="1">($B$5*AJ2254 + (1 + $B$6)*AJ2253 + AND(NOT(AF2253:AJ2253)))*$B$2</f>
        <v>114999.99999999999</v>
      </c>
      <c r="AK2252" s="73"/>
      <c r="AL2252" s="70"/>
    </row>
    <row r="2253" spans="7:38" ht="14.55" customHeight="1" x14ac:dyDescent="0.3">
      <c r="G2253" s="3">
        <v>2251</v>
      </c>
      <c r="H2253" s="58">
        <v>0.80043477478508396</v>
      </c>
      <c r="I2253" s="58">
        <v>0.27083345268518183</v>
      </c>
      <c r="J2253" s="58">
        <v>1.8457373544216191</v>
      </c>
      <c r="K2253" s="59">
        <v>1.1431017403480799</v>
      </c>
      <c r="L2253" s="60">
        <f t="array" ref="L2253:O2253">TRANSPOSE(MMULT(Option!$B$25:$E$28, TRANSPOSE(H2253:K2253)))</f>
        <v>0.80043477478508396</v>
      </c>
      <c r="M2253" s="60">
        <v>0.56839686944525092</v>
      </c>
      <c r="N2253" s="60">
        <v>2.0122244524358832</v>
      </c>
      <c r="O2253" s="60">
        <v>1.7302396469823571</v>
      </c>
      <c r="P2253" s="56" t="str">
        <f t="shared" si="2834"/>
        <v>451/1</v>
      </c>
      <c r="R2253" s="80"/>
      <c r="S2253" s="3" t="s">
        <v>31</v>
      </c>
      <c r="T2253" s="60">
        <f ca="1"/>
        <v>-6.9946463483565369E-2</v>
      </c>
      <c r="U2253" s="60">
        <f ca="1"/>
        <v>0.84011858659051941</v>
      </c>
      <c r="V2253" s="60">
        <f ca="1"/>
        <v>0.98880069592464126</v>
      </c>
      <c r="W2253" s="60">
        <f ca="1"/>
        <v>-0.11020010299937966</v>
      </c>
      <c r="X2253" s="60">
        <f ca="1"/>
        <v>1.3066323474728643</v>
      </c>
      <c r="Y2253" s="52">
        <f ca="1">$B$13 * EXP(($E$3 - $C$13^2/2) * Y$2 + $C$13*SQRT(Y$2)*T2253)</f>
        <v>98.414312620674892</v>
      </c>
      <c r="Z2253" s="52">
        <f ca="1">Y2253 * EXP(($E$3 - $C$13^2/2) * (Z$2-Y$2) + $C$13*SQRT(Z$2-Y$2)*U2253)</f>
        <v>127.25867460870445</v>
      </c>
      <c r="AA2253" s="52">
        <f ca="1">Z2253 * EXP(($E$3 - $C$13^2/2) * (AA$2-Z$2) + $C$13*SQRT(AA$2-Z$2)*V2253)</f>
        <v>172.06323105979868</v>
      </c>
      <c r="AB2253" s="52">
        <f ca="1">AA2253 * EXP(($E$3 - $C$13^2/2) * (AB$2-AA$2) + $C$13*SQRT(AB$2-AA$2)*W2253)</f>
        <v>167.30224063127693</v>
      </c>
      <c r="AC2253" s="52">
        <f ca="1">AB2253 * EXP(($E$3 - $C$13^2/2) * (AC$2-AB$2) + $C$13*SQRT(AC$2-AB$2)*X2253)</f>
        <v>248.83541775133375</v>
      </c>
      <c r="AD2253" s="47"/>
      <c r="AE2253" s="3" t="s">
        <v>46</v>
      </c>
      <c r="AF2253" s="52" t="b">
        <f t="shared" ref="AF2253" ca="1" si="2849">AF2251 &gt;= $B$4</f>
        <v>0</v>
      </c>
      <c r="AG2253" s="52" t="b">
        <f t="array" aca="1" ref="AG2253" ca="1">AND(AG2251 &gt;= $B$4, NOT(OR($AF2253:AF2253)))</f>
        <v>0</v>
      </c>
      <c r="AH2253" s="52" t="b">
        <f t="array" aca="1" ref="AH2253" ca="1">AND(AH2251 &gt;= $B$4, NOT(OR($AF2253:AG2253)))</f>
        <v>0</v>
      </c>
      <c r="AI2253" s="52" t="b">
        <f t="array" aca="1" ref="AI2253" ca="1">AND(AI2251 &gt;= $B$4, NOT(OR($AF2253:AH2253)))</f>
        <v>0</v>
      </c>
      <c r="AJ2253" s="52" t="b">
        <f t="array" aca="1" ref="AJ2253" ca="1">AND(AJ2251 &gt;= $B$4, NOT(OR($AF2253:AI2253)))</f>
        <v>0</v>
      </c>
      <c r="AK2253" s="73"/>
      <c r="AL2253" s="70"/>
    </row>
    <row r="2254" spans="7:38" ht="14.55" customHeight="1" x14ac:dyDescent="0.3">
      <c r="G2254" s="3">
        <v>2252</v>
      </c>
      <c r="H2254" s="58">
        <v>0.86518497236140457</v>
      </c>
      <c r="I2254" s="58">
        <v>-1.4363628649394857</v>
      </c>
      <c r="J2254" s="58">
        <v>-1.9503073570434761</v>
      </c>
      <c r="K2254" s="59">
        <v>-0.59084325989236508</v>
      </c>
      <c r="L2254" s="60">
        <f t="array" ref="L2254:O2254">TRANSPOSE(MMULT(Option!$B$25:$E$28, TRANSPOSE(H2254:K2254)))</f>
        <v>0.86518497236140457</v>
      </c>
      <c r="M2254" s="60">
        <v>-0.97037432185720318</v>
      </c>
      <c r="N2254" s="60">
        <v>-1.7430286826656527</v>
      </c>
      <c r="O2254" s="60">
        <v>-0.91668305764837454</v>
      </c>
      <c r="P2254" s="56" t="str">
        <f t="shared" si="2834"/>
        <v>451/2</v>
      </c>
      <c r="R2254" s="80"/>
      <c r="S2254" s="3" t="s">
        <v>30</v>
      </c>
      <c r="T2254" s="60">
        <f ca="1"/>
        <v>-0.14196983261773938</v>
      </c>
      <c r="U2254" s="60">
        <f ca="1"/>
        <v>2.212322974488997</v>
      </c>
      <c r="V2254" s="60">
        <f ca="1"/>
        <v>1.0492392831157651</v>
      </c>
      <c r="W2254" s="60">
        <f ca="1"/>
        <v>-1.7205745585227274</v>
      </c>
      <c r="X2254" s="60">
        <f ca="1"/>
        <v>-0.55037488944244861</v>
      </c>
      <c r="Y2254" s="52">
        <f ca="1">$B$14 * EXP(($E$3 - $C$14^2/2) * Y$2 + $C$14*SQRT(Y$2)*T2254)</f>
        <v>96.310681937889257</v>
      </c>
      <c r="Z2254" s="52">
        <f ca="1">Y2254 * EXP(($E$3 - $C$14^2/2) * (Z$2-Y$2) + $C$14*SQRT(Z$2-Y$2)*U2254)</f>
        <v>187.96882574022158</v>
      </c>
      <c r="AA2254" s="52">
        <f ca="1">Z2254 * EXP(($E$3 - $C$14^2/2) * (AA$2-Z$2) + $C$14*SQRT(AA$2-Z$2)*V2254)</f>
        <v>258.79802040947988</v>
      </c>
      <c r="AB2254" s="52">
        <f ca="1">AA2254 * EXP(($E$3 - $C$14^2/2) * (AB$2-AA$2) + $C$14*SQRT(AB$2-AA$2)*W2254)</f>
        <v>155.22497961529922</v>
      </c>
      <c r="AC2254" s="52">
        <f ca="1">AB2254 * EXP(($E$3 - $C$14^2/2) * (AC$2-AB$2) + $C$14*SQRT(AC$2-AB$2)*X2254)</f>
        <v>132.25912667001697</v>
      </c>
      <c r="AD2254" s="47"/>
      <c r="AE2254" s="3" t="s">
        <v>68</v>
      </c>
      <c r="AF2254" s="52" t="b">
        <f ca="1">AND(AF2251&gt;$B$3, NOT(OR($AF2253:AF2253)))</f>
        <v>0</v>
      </c>
      <c r="AG2254" s="52" t="b">
        <f ca="1">AND(AG2251&gt;$B$3, NOT(OR($AF2253:AG2253)))</f>
        <v>1</v>
      </c>
      <c r="AH2254" s="52" t="b">
        <f ca="1">AND(AH2251&gt;$B$3, NOT(OR($AF2253:AH2253)))</f>
        <v>0</v>
      </c>
      <c r="AI2254" s="52" t="b">
        <f ca="1">AND(AI2251&gt;$B$3, NOT(OR($AF2253:AI2253)))</f>
        <v>1</v>
      </c>
      <c r="AJ2254" s="52" t="b">
        <f ca="1">AND(AJ2251&gt;$B$3, NOT(OR($AF2253:AJ2253)))</f>
        <v>1</v>
      </c>
      <c r="AK2254" s="74"/>
      <c r="AL2254" s="70"/>
    </row>
    <row r="2255" spans="7:38" ht="14.55" customHeight="1" x14ac:dyDescent="0.3">
      <c r="G2255" s="3">
        <v>2253</v>
      </c>
      <c r="H2255" s="58">
        <v>-0.9844074516328355</v>
      </c>
      <c r="I2255" s="58">
        <v>2.3732688784297697</v>
      </c>
      <c r="J2255" s="58">
        <v>-0.10862091064625086</v>
      </c>
      <c r="K2255" s="59">
        <v>1.0619025576180161</v>
      </c>
      <c r="L2255" s="60">
        <f t="array" ref="L2255:O2255">TRANSPOSE(MMULT(Option!$B$25:$E$28, TRANSPOSE(H2255:K2255)))</f>
        <v>-0.9844074516328355</v>
      </c>
      <c r="M2255" s="60">
        <v>1.7813738753243398</v>
      </c>
      <c r="N2255" s="60">
        <v>0.13230185332221575</v>
      </c>
      <c r="O2255" s="60">
        <v>1.1158630834574552</v>
      </c>
      <c r="P2255" s="56" t="str">
        <f t="shared" si="2834"/>
        <v>451/3</v>
      </c>
      <c r="R2255" s="80">
        <v>564</v>
      </c>
      <c r="S2255" s="3" t="s">
        <v>28</v>
      </c>
      <c r="T2255" s="60">
        <f t="array" aca="1" ref="T2255:T2258" ca="1">TRANSPOSE(OFFSET($L$3, MATCH($R2255 &amp; "/" &amp; T$2, $P$3:$P$5002, 0) - 1, 0, 1, $E$1))</f>
        <v>-1.6277305025906506</v>
      </c>
      <c r="U2255" s="60">
        <f t="array" aca="1" ref="U2255:U2258" ca="1">TRANSPOSE(OFFSET($L$3, MATCH($R2255 &amp; "/" &amp; U$2, $P$3:$P$5002, 0) - 1, 0, 1, $E$1))</f>
        <v>1.3767829240033651</v>
      </c>
      <c r="V2255" s="60">
        <f t="array" aca="1" ref="V2255:V2258" ca="1">TRANSPOSE(OFFSET($L$3, MATCH($R2255 &amp; "/" &amp; V$2, $P$3:$P$5002, 0) - 1, 0, 1, $E$1))</f>
        <v>2.470685733187421</v>
      </c>
      <c r="W2255" s="60">
        <f t="array" aca="1" ref="W2255:W2258" ca="1">TRANSPOSE(OFFSET($L$3, MATCH($R2255 &amp; "/" &amp; W$2, $P$3:$P$5002, 0) - 1, 0, 1, $E$1))</f>
        <v>-0.54682507344680364</v>
      </c>
      <c r="X2255" s="60">
        <f t="array" aca="1" ref="X2255:X2258" ca="1">TRANSPOSE(OFFSET($L$3, MATCH($R2255 &amp; "/" &amp; X$2, $P$3:$P$5002, 0) - 1, 0, 1, $E$1))</f>
        <v>-6.4789913142160038E-2</v>
      </c>
      <c r="Y2255" s="52">
        <f ca="1">$B$11 * EXP(($E$3 - $C$11^2/2) * Y$2 + $C$11*SQRT(Y$2)*T2255)</f>
        <v>61.673296115697859</v>
      </c>
      <c r="Z2255" s="52">
        <f ca="1">Y2255 * EXP(($E$3 - $C$11^2/2) * (Z$2-Y$2) + $C$11*SQRT(Z$2-Y$2)*U2255)</f>
        <v>93.68011177177722</v>
      </c>
      <c r="AA2255" s="52">
        <f ca="1">Z2255 * EXP(($E$3 - $C$11^2/2) * (AA$2-Z$2) + $C$11*SQRT(AA$2-Z$2)*V2255)</f>
        <v>197.56973929525964</v>
      </c>
      <c r="AB2255" s="52">
        <f ca="1">AA2255 * EXP(($E$3 - $C$11^2/2) * (AB$2-AA$2) + $C$11*SQRT(AB$2-AA$2)*W2255)</f>
        <v>168.51825974057201</v>
      </c>
      <c r="AC2255" s="52">
        <f ca="1">AB2255 * EXP(($E$3 - $C$11^2/2) * (AC$2-AB$2) + $C$11*SQRT(AC$2-AB$2)*X2255)</f>
        <v>166.10284361850239</v>
      </c>
      <c r="AD2255" s="47"/>
      <c r="AE2255" s="3" t="s">
        <v>69</v>
      </c>
      <c r="AF2255" s="20" cm="1">
        <f t="array" aca="1" ref="AF2255" ca="1">MIN(Y2255:Y2258 / $D$11:$D$14)</f>
        <v>0.40231066116010039</v>
      </c>
      <c r="AG2255" s="20" cm="1">
        <f t="array" aca="1" ref="AG2255" ca="1">MIN(Z2255:Z2258 / $D$11:$D$14)</f>
        <v>0.39710685087446779</v>
      </c>
      <c r="AH2255" s="20" cm="1">
        <f t="array" aca="1" ref="AH2255" ca="1">MIN(AA2255:AA2258 / $D$11:$D$14)</f>
        <v>0.54521850216617063</v>
      </c>
      <c r="AI2255" s="20" cm="1">
        <f t="array" aca="1" ref="AI2255" ca="1">MIN(AB2255:AB2258 / $D$11:$D$14)</f>
        <v>0.39626752532976817</v>
      </c>
      <c r="AJ2255" s="20" cm="1">
        <f t="array" aca="1" ref="AJ2255" ca="1">MIN(AC2255:AC2258 / $D$11:$D$14)</f>
        <v>0.45317330425933006</v>
      </c>
      <c r="AK2255" s="72">
        <f t="array" aca="1" ref="AK2255" ca="1">SUMPRODUCT(AF2256:AJ2256, EXP(-$E$3*$AF$2:$AJ$2))</f>
        <v>77880.078307140488</v>
      </c>
      <c r="AL2255" s="70">
        <f ca="1">MAX(AC2256 - $D$11, 0) * EXP(-$E$2*$E$3)</f>
        <v>0</v>
      </c>
    </row>
    <row r="2256" spans="7:38" ht="14.55" customHeight="1" x14ac:dyDescent="0.3">
      <c r="G2256" s="3">
        <v>2254</v>
      </c>
      <c r="H2256" s="58">
        <v>-0.77260536689820225</v>
      </c>
      <c r="I2256" s="58">
        <v>0.61324777731680036</v>
      </c>
      <c r="J2256" s="58">
        <v>0.73393163639325032</v>
      </c>
      <c r="K2256" s="59">
        <v>-1.2347959477441422E-2</v>
      </c>
      <c r="L2256" s="60">
        <f t="array" ref="L2256:O2256">TRANSPOSE(MMULT(Option!$B$25:$E$28, TRANSPOSE(H2256:K2256)))</f>
        <v>-0.77260536689820225</v>
      </c>
      <c r="M2256" s="60">
        <v>0.25300872510425115</v>
      </c>
      <c r="N2256" s="60">
        <v>0.49616336037616804</v>
      </c>
      <c r="O2256" s="60">
        <v>-1.5781556627929655E-2</v>
      </c>
      <c r="P2256" s="56" t="str">
        <f t="shared" si="2834"/>
        <v>451/4</v>
      </c>
      <c r="R2256" s="80"/>
      <c r="S2256" s="3" t="s">
        <v>29</v>
      </c>
      <c r="T2256" s="60">
        <f ca="1"/>
        <v>-3.0517689995175972</v>
      </c>
      <c r="U2256" s="60">
        <f ca="1"/>
        <v>-6.0063962911265145E-2</v>
      </c>
      <c r="V2256" s="60">
        <f ca="1"/>
        <v>1.0399374848935703</v>
      </c>
      <c r="W2256" s="60">
        <f ca="1"/>
        <v>-1.0803236118217556</v>
      </c>
      <c r="X2256" s="60">
        <f ca="1"/>
        <v>0.43061690085207466</v>
      </c>
      <c r="Y2256" s="52">
        <f ca="1">$B$12 * EXP(($E$3 - $C$12^2/2) * Y$2 + $C$12*SQRT(Y$2)*T2256)</f>
        <v>40.231066116010041</v>
      </c>
      <c r="Z2256" s="52">
        <f ca="1">Y2256 * EXP(($E$3 - $C$12^2/2) * (Z$2-Y$2) + $C$12*SQRT(Z$2-Y$2)*U2256)</f>
        <v>39.710685087446777</v>
      </c>
      <c r="AA2256" s="52">
        <f ca="1">Z2256 * EXP(($E$3 - $C$12^2/2) * (AA$2-Z$2) + $C$12*SQRT(AA$2-Z$2)*V2256)</f>
        <v>54.521850216617068</v>
      </c>
      <c r="AB2256" s="52">
        <f ca="1">AA2256 * EXP(($E$3 - $C$12^2/2) * (AB$2-AA$2) + $C$12*SQRT(AB$2-AA$2)*W2256)</f>
        <v>39.626752532976816</v>
      </c>
      <c r="AC2256" s="52">
        <f ca="1">AB2256 * EXP(($E$3 - $C$12^2/2) * (AC$2-AB$2) + $C$12*SQRT(AC$2-AB$2)*X2256)</f>
        <v>45.317330425933008</v>
      </c>
      <c r="AD2256" s="47"/>
      <c r="AE2256" s="3" t="s">
        <v>47</v>
      </c>
      <c r="AF2256" s="64">
        <f t="shared" ref="AF2256" ca="1" si="2850">($B$5*AF2258 + (1 + $B$6)*AF2257)*$B$2</f>
        <v>0</v>
      </c>
      <c r="AG2256" s="64">
        <f t="shared" ref="AG2256" ca="1" si="2851">($B$5*AG2258 + (1 + $B$6)*AG2257)*$B$2</f>
        <v>0</v>
      </c>
      <c r="AH2256" s="64">
        <f t="shared" ref="AH2256" ca="1" si="2852">($B$5*AH2258 + (1 + $B$6)*AH2257)*$B$2</f>
        <v>0</v>
      </c>
      <c r="AI2256" s="64">
        <f t="shared" ref="AI2256" ca="1" si="2853">($B$5*AI2258 + (1 + $B$6)*AI2257)*$B$2</f>
        <v>0</v>
      </c>
      <c r="AJ2256" s="64" cm="1">
        <f t="array" aca="1" ref="AJ2256" ca="1">($B$5*AJ2258 + (1 + $B$6)*AJ2257 + AND(NOT(AF2257:AJ2257)))*$B$2</f>
        <v>100000</v>
      </c>
      <c r="AK2256" s="73"/>
      <c r="AL2256" s="70"/>
    </row>
    <row r="2257" spans="7:38" ht="14.55" customHeight="1" x14ac:dyDescent="0.3">
      <c r="G2257" s="3">
        <v>2255</v>
      </c>
      <c r="H2257" s="58">
        <v>0.57437414817286669</v>
      </c>
      <c r="I2257" s="58">
        <v>-0.86245211677827205</v>
      </c>
      <c r="J2257" s="58">
        <v>-0.97825790037669424</v>
      </c>
      <c r="K2257" s="59">
        <v>-0.99588396042155902</v>
      </c>
      <c r="L2257" s="60">
        <f t="array" ref="L2257:O2257">TRANSPOSE(MMULT(Option!$B$25:$E$28, TRANSPOSE(H2257:K2257)))</f>
        <v>0.57437414817286669</v>
      </c>
      <c r="M2257" s="60">
        <v>-0.56070076241311839</v>
      </c>
      <c r="N2257" s="60">
        <v>-0.8553070790604429</v>
      </c>
      <c r="O2257" s="60">
        <v>-1.039853782487514</v>
      </c>
      <c r="P2257" s="56" t="str">
        <f t="shared" si="2834"/>
        <v>451/5</v>
      </c>
      <c r="R2257" s="80"/>
      <c r="S2257" s="3" t="s">
        <v>31</v>
      </c>
      <c r="T2257" s="60">
        <f ca="1"/>
        <v>-1.0552592778400829</v>
      </c>
      <c r="U2257" s="60">
        <f ca="1"/>
        <v>2.3343779534436284</v>
      </c>
      <c r="V2257" s="60">
        <f ca="1"/>
        <v>0.88315702523145245</v>
      </c>
      <c r="W2257" s="60">
        <f ca="1"/>
        <v>-0.84475240926221429</v>
      </c>
      <c r="X2257" s="60">
        <f ca="1"/>
        <v>0.30214577204356247</v>
      </c>
      <c r="Y2257" s="52">
        <f ca="1">$B$13 * EXP(($E$3 - $C$13^2/2) * Y$2 + $C$13*SQRT(Y$2)*T2257)</f>
        <v>73.22906482687624</v>
      </c>
      <c r="Z2257" s="52">
        <f ca="1">Y2257 * EXP(($E$3 - $C$13^2/2) * (Z$2-Y$2) + $C$13*SQRT(Z$2-Y$2)*U2257)</f>
        <v>148.25085255726466</v>
      </c>
      <c r="AA2257" s="52">
        <f ca="1">Z2257 * EXP(($E$3 - $C$13^2/2) * (AA$2-Z$2) + $C$13*SQRT(AA$2-Z$2)*V2257)</f>
        <v>194.19307502553306</v>
      </c>
      <c r="AB2257" s="52">
        <f ca="1">AA2257 * EXP(($E$3 - $C$13^2/2) * (AB$2-AA$2) + $C$13*SQRT(AB$2-AA$2)*W2257)</f>
        <v>151.47599650108648</v>
      </c>
      <c r="AC2257" s="52">
        <f ca="1">AB2257 * EXP(($E$3 - $C$13^2/2) * (AC$2-AB$2) + $C$13*SQRT(AC$2-AB$2)*X2257)</f>
        <v>166.67918302310625</v>
      </c>
      <c r="AD2257" s="47"/>
      <c r="AE2257" s="3" t="s">
        <v>46</v>
      </c>
      <c r="AF2257" s="52" t="b">
        <f t="shared" ref="AF2257" ca="1" si="2854">AF2255 &gt;= $B$4</f>
        <v>0</v>
      </c>
      <c r="AG2257" s="52" t="b">
        <f t="array" aca="1" ref="AG2257" ca="1">AND(AG2255 &gt;= $B$4, NOT(OR($AF2257:AF2257)))</f>
        <v>0</v>
      </c>
      <c r="AH2257" s="52" t="b">
        <f t="array" aca="1" ref="AH2257" ca="1">AND(AH2255 &gt;= $B$4, NOT(OR($AF2257:AG2257)))</f>
        <v>0</v>
      </c>
      <c r="AI2257" s="52" t="b">
        <f t="array" aca="1" ref="AI2257" ca="1">AND(AI2255 &gt;= $B$4, NOT(OR($AF2257:AH2257)))</f>
        <v>0</v>
      </c>
      <c r="AJ2257" s="52" t="b">
        <f t="array" aca="1" ref="AJ2257" ca="1">AND(AJ2255 &gt;= $B$4, NOT(OR($AF2257:AI2257)))</f>
        <v>0</v>
      </c>
      <c r="AK2257" s="73"/>
      <c r="AL2257" s="70"/>
    </row>
    <row r="2258" spans="7:38" ht="14.55" customHeight="1" x14ac:dyDescent="0.3">
      <c r="G2258" s="3">
        <v>2256</v>
      </c>
      <c r="H2258" s="58">
        <v>0.31267797609596065</v>
      </c>
      <c r="I2258" s="58">
        <v>-1.0198858857673989</v>
      </c>
      <c r="J2258" s="58">
        <v>-3.3704353650396007E-2</v>
      </c>
      <c r="K2258" s="59">
        <v>0.16762703328318423</v>
      </c>
      <c r="L2258" s="60">
        <f t="array" ref="L2258:O2258">TRANSPOSE(MMULT(Option!$B$25:$E$28, TRANSPOSE(H2258:K2258)))</f>
        <v>0.31267797609596065</v>
      </c>
      <c r="M2258" s="60">
        <v>-0.80966966391085382</v>
      </c>
      <c r="N2258" s="60">
        <v>-0.17160049815746359</v>
      </c>
      <c r="O2258" s="60">
        <v>-5.0288260609142321E-3</v>
      </c>
      <c r="P2258" s="56" t="str">
        <f t="shared" si="2834"/>
        <v>452/1</v>
      </c>
      <c r="R2258" s="80"/>
      <c r="S2258" s="3" t="s">
        <v>30</v>
      </c>
      <c r="T2258" s="60">
        <f ca="1"/>
        <v>-1.3462289921021195</v>
      </c>
      <c r="U2258" s="60">
        <f ca="1"/>
        <v>1.348920076020004</v>
      </c>
      <c r="V2258" s="60">
        <f ca="1"/>
        <v>0.41193479717911319</v>
      </c>
      <c r="W2258" s="60">
        <f ca="1"/>
        <v>-0.4247177319309221</v>
      </c>
      <c r="X2258" s="60">
        <f ca="1"/>
        <v>-0.55717596484176535</v>
      </c>
      <c r="Y2258" s="52">
        <f ca="1">$B$14 * EXP(($E$3 - $C$14^2/2) * Y$2 + $C$14*SQRT(Y$2)*T2258)</f>
        <v>67.107880980665271</v>
      </c>
      <c r="Z2258" s="52">
        <f ca="1">Y2258 * EXP(($E$3 - $C$14^2/2) * (Z$2-Y$2) + $C$14*SQRT(Z$2-Y$2)*U2258)</f>
        <v>101.08659352632232</v>
      </c>
      <c r="AA2258" s="52">
        <f ca="1">Z2258 * EXP(($E$3 - $C$14^2/2) * (AA$2-Z$2) + $C$14*SQRT(AA$2-Z$2)*V2258)</f>
        <v>114.95697757422874</v>
      </c>
      <c r="AB2258" s="52">
        <f ca="1">AA2258 * EXP(($E$3 - $C$14^2/2) * (AB$2-AA$2) + $C$14*SQRT(AB$2-AA$2)*W2258)</f>
        <v>101.71172950175689</v>
      </c>
      <c r="AC2258" s="52">
        <f ca="1">AB2258 * EXP(($E$3 - $C$14^2/2) * (AC$2-AB$2) + $C$14*SQRT(AC$2-AB$2)*X2258)</f>
        <v>86.486630498869403</v>
      </c>
      <c r="AD2258" s="47"/>
      <c r="AE2258" s="3" t="s">
        <v>68</v>
      </c>
      <c r="AF2258" s="52" t="b">
        <f ca="1">AND(AF2255&gt;$B$3, NOT(OR($AF2257:AF2257)))</f>
        <v>0</v>
      </c>
      <c r="AG2258" s="52" t="b">
        <f ca="1">AND(AG2255&gt;$B$3, NOT(OR($AF2257:AG2257)))</f>
        <v>0</v>
      </c>
      <c r="AH2258" s="52" t="b">
        <f ca="1">AND(AH2255&gt;$B$3, NOT(OR($AF2257:AH2257)))</f>
        <v>0</v>
      </c>
      <c r="AI2258" s="52" t="b">
        <f ca="1">AND(AI2255&gt;$B$3, NOT(OR($AF2257:AI2257)))</f>
        <v>0</v>
      </c>
      <c r="AJ2258" s="52" t="b">
        <f ca="1">AND(AJ2255&gt;$B$3, NOT(OR($AF2257:AJ2257)))</f>
        <v>0</v>
      </c>
      <c r="AK2258" s="74"/>
      <c r="AL2258" s="70"/>
    </row>
    <row r="2259" spans="7:38" ht="14.55" customHeight="1" x14ac:dyDescent="0.3">
      <c r="G2259" s="3">
        <v>2257</v>
      </c>
      <c r="H2259" s="58">
        <v>-6.6904977453065596E-3</v>
      </c>
      <c r="I2259" s="58">
        <v>0.41175727527331135</v>
      </c>
      <c r="J2259" s="58">
        <v>-0.32198804315824342</v>
      </c>
      <c r="K2259" s="59">
        <v>-0.3501191631289558</v>
      </c>
      <c r="L2259" s="60">
        <f t="array" ref="L2259:O2259">TRANSPOSE(MMULT(Option!$B$25:$E$28, TRANSPOSE(H2259:K2259)))</f>
        <v>-6.6904977453065596E-3</v>
      </c>
      <c r="M2259" s="60">
        <v>0.37470557727962095</v>
      </c>
      <c r="N2259" s="60">
        <v>-0.17765817374478404</v>
      </c>
      <c r="O2259" s="60">
        <v>-0.25752260408937322</v>
      </c>
      <c r="P2259" s="56" t="str">
        <f t="shared" si="2834"/>
        <v>452/2</v>
      </c>
      <c r="R2259" s="80">
        <v>565</v>
      </c>
      <c r="S2259" s="3" t="s">
        <v>28</v>
      </c>
      <c r="T2259" s="60">
        <f t="array" aca="1" ref="T2259:T2262" ca="1">TRANSPOSE(OFFSET($L$3, MATCH($R2259 &amp; "/" &amp; T$2, $P$3:$P$5002, 0) - 1, 0, 1, $E$1))</f>
        <v>-0.33222673700630012</v>
      </c>
      <c r="U2259" s="60">
        <f t="array" aca="1" ref="U2259:U2262" ca="1">TRANSPOSE(OFFSET($L$3, MATCH($R2259 &amp; "/" &amp; U$2, $P$3:$P$5002, 0) - 1, 0, 1, $E$1))</f>
        <v>-0.54197609568941252</v>
      </c>
      <c r="V2259" s="60">
        <f t="array" aca="1" ref="V2259:V2262" ca="1">TRANSPOSE(OFFSET($L$3, MATCH($R2259 &amp; "/" &amp; V$2, $P$3:$P$5002, 0) - 1, 0, 1, $E$1))</f>
        <v>-1.9883339760662595</v>
      </c>
      <c r="W2259" s="60">
        <f t="array" aca="1" ref="W2259:W2262" ca="1">TRANSPOSE(OFFSET($L$3, MATCH($R2259 &amp; "/" &amp; W$2, $P$3:$P$5002, 0) - 1, 0, 1, $E$1))</f>
        <v>-0.56249498593180225</v>
      </c>
      <c r="X2259" s="60">
        <f t="array" aca="1" ref="X2259:X2262" ca="1">TRANSPOSE(OFFSET($L$3, MATCH($R2259 &amp; "/" &amp; X$2, $P$3:$P$5002, 0) - 1, 0, 1, $E$1))</f>
        <v>-0.14466619340088588</v>
      </c>
      <c r="Y2259" s="52">
        <f ca="1">$B$11 * EXP(($E$3 - $C$11^2/2) * Y$2 + $C$11*SQRT(Y$2)*T2259)</f>
        <v>90.967487720952349</v>
      </c>
      <c r="Z2259" s="52">
        <f ca="1">Y2259 * EXP(($E$3 - $C$11^2/2) * (Z$2-Y$2) + $C$11*SQRT(Z$2-Y$2)*U2259)</f>
        <v>77.704202036828335</v>
      </c>
      <c r="AA2259" s="52">
        <f ca="1">Z2259 * EXP(($E$3 - $C$11^2/2) * (AA$2-Z$2) + $C$11*SQRT(AA$2-Z$2)*V2259)</f>
        <v>43.008989129090914</v>
      </c>
      <c r="AB2259" s="52">
        <f ca="1">AA2259 * EXP(($E$3 - $C$11^2/2) * (AB$2-AA$2) + $C$11*SQRT(AB$2-AA$2)*W2259)</f>
        <v>36.512718340513793</v>
      </c>
      <c r="AC2259" s="52">
        <f ca="1">AB2259 * EXP(($E$3 - $C$11^2/2) * (AC$2-AB$2) + $C$11*SQRT(AC$2-AB$2)*X2259)</f>
        <v>35.137213747444981</v>
      </c>
      <c r="AD2259" s="47"/>
      <c r="AE2259" s="3" t="s">
        <v>69</v>
      </c>
      <c r="AF2259" s="20" cm="1">
        <f t="array" aca="1" ref="AF2259" ca="1">MIN(Y2259:Y2262 / $D$11:$D$14)</f>
        <v>0.90967487720952345</v>
      </c>
      <c r="AG2259" s="20" cm="1">
        <f t="array" aca="1" ref="AG2259" ca="1">MIN(Z2259:Z2262 / $D$11:$D$14)</f>
        <v>0.6773482267766292</v>
      </c>
      <c r="AH2259" s="20" cm="1">
        <f t="array" aca="1" ref="AH2259" ca="1">MIN(AA2259:AA2262 / $D$11:$D$14)</f>
        <v>0.43008989129090913</v>
      </c>
      <c r="AI2259" s="20" cm="1">
        <f t="array" aca="1" ref="AI2259" ca="1">MIN(AB2259:AB2262 / $D$11:$D$14)</f>
        <v>0.36512718340513795</v>
      </c>
      <c r="AJ2259" s="20" cm="1">
        <f t="array" aca="1" ref="AJ2259" ca="1">MIN(AC2259:AC2262 / $D$11:$D$14)</f>
        <v>0.35137213747444984</v>
      </c>
      <c r="AK2259" s="72">
        <f t="array" aca="1" ref="AK2259" ca="1">SUMPRODUCT(AF2260:AJ2260, EXP(-$E$3*$AF$2:$AJ$2))</f>
        <v>92148.519674651194</v>
      </c>
      <c r="AL2259" s="70">
        <f ca="1">MAX(AC2260 - $D$11, 0) * EXP(-$E$2*$E$3)</f>
        <v>0</v>
      </c>
    </row>
    <row r="2260" spans="7:38" ht="14.55" customHeight="1" x14ac:dyDescent="0.3">
      <c r="G2260" s="3">
        <v>2258</v>
      </c>
      <c r="H2260" s="58">
        <v>-0.2812869076154591</v>
      </c>
      <c r="I2260" s="58">
        <v>-0.66237576943920362</v>
      </c>
      <c r="J2260" s="58">
        <v>-0.44612403928348088</v>
      </c>
      <c r="K2260" s="59">
        <v>-2.586028185827165</v>
      </c>
      <c r="L2260" s="60">
        <f t="array" ref="L2260:O2260">TRANSPOSE(MMULT(Option!$B$25:$E$28, TRANSPOSE(H2260:K2260)))</f>
        <v>-0.2812869076154591</v>
      </c>
      <c r="M2260" s="60">
        <v>-0.71959218343813725</v>
      </c>
      <c r="N2260" s="60">
        <v>-0.67780068881950073</v>
      </c>
      <c r="O2260" s="60">
        <v>-2.5875821845451354</v>
      </c>
      <c r="P2260" s="56" t="str">
        <f t="shared" si="2834"/>
        <v>452/3</v>
      </c>
      <c r="R2260" s="80"/>
      <c r="S2260" s="3" t="s">
        <v>29</v>
      </c>
      <c r="T2260" s="60">
        <f ca="1"/>
        <v>-0.21304261974611632</v>
      </c>
      <c r="U2260" s="60">
        <f ca="1"/>
        <v>0.24030844324642883</v>
      </c>
      <c r="V2260" s="60">
        <f ca="1"/>
        <v>0.57368041053902197</v>
      </c>
      <c r="W2260" s="60">
        <f ca="1"/>
        <v>-0.36638631103172731</v>
      </c>
      <c r="X2260" s="60">
        <f ca="1"/>
        <v>-0.53738658308979237</v>
      </c>
      <c r="Y2260" s="52">
        <f ca="1">$B$12 * EXP(($E$3 - $C$12^2/2) * Y$2 + $C$12*SQRT(Y$2)*T2260)</f>
        <v>94.278899004242362</v>
      </c>
      <c r="Z2260" s="52">
        <f ca="1">Y2260 * EXP(($E$3 - $C$12^2/2) * (Z$2-Y$2) + $C$12*SQRT(Z$2-Y$2)*U2260)</f>
        <v>101.8346004630215</v>
      </c>
      <c r="AA2260" s="52">
        <f ca="1">Z2260 * EXP(($E$3 - $C$12^2/2) * (AA$2-Z$2) + $C$12*SQRT(AA$2-Z$2)*V2260)</f>
        <v>121.56560260477784</v>
      </c>
      <c r="AB2260" s="52">
        <f ca="1">AA2260 * EXP(($E$3 - $C$12^2/2) * (AB$2-AA$2) + $C$12*SQRT(AB$2-AA$2)*W2260)</f>
        <v>109.45769886572016</v>
      </c>
      <c r="AC2260" s="52">
        <f ca="1">AB2260 * EXP(($E$3 - $C$12^2/2) * (AC$2-AB$2) + $C$12*SQRT(AC$2-AB$2)*X2260)</f>
        <v>93.627316884718525</v>
      </c>
      <c r="AD2260" s="47"/>
      <c r="AE2260" s="3" t="s">
        <v>47</v>
      </c>
      <c r="AF2260" s="64">
        <f t="shared" ref="AF2260" ca="1" si="2855">($B$5*AF2262 + (1 + $B$6)*AF2261)*$B$2</f>
        <v>15000</v>
      </c>
      <c r="AG2260" s="64">
        <f t="shared" ref="AG2260" ca="1" si="2856">($B$5*AG2262 + (1 + $B$6)*AG2261)*$B$2</f>
        <v>0</v>
      </c>
      <c r="AH2260" s="64">
        <f t="shared" ref="AH2260" ca="1" si="2857">($B$5*AH2262 + (1 + $B$6)*AH2261)*$B$2</f>
        <v>0</v>
      </c>
      <c r="AI2260" s="64">
        <f t="shared" ref="AI2260" ca="1" si="2858">($B$5*AI2262 + (1 + $B$6)*AI2261)*$B$2</f>
        <v>0</v>
      </c>
      <c r="AJ2260" s="64" cm="1">
        <f t="array" aca="1" ref="AJ2260" ca="1">($B$5*AJ2262 + (1 + $B$6)*AJ2261 + AND(NOT(AF2261:AJ2261)))*$B$2</f>
        <v>100000</v>
      </c>
      <c r="AK2260" s="73"/>
      <c r="AL2260" s="70"/>
    </row>
    <row r="2261" spans="7:38" ht="14.55" customHeight="1" x14ac:dyDescent="0.3">
      <c r="G2261" s="3">
        <v>2259</v>
      </c>
      <c r="H2261" s="58">
        <v>-0.44230655810201364</v>
      </c>
      <c r="I2261" s="58">
        <v>0.28580416769856748</v>
      </c>
      <c r="J2261" s="58">
        <v>-0.49898240833944923</v>
      </c>
      <c r="K2261" s="59">
        <v>0.56343238167537657</v>
      </c>
      <c r="L2261" s="60">
        <f t="array" ref="L2261:O2261">TRANSPOSE(MMULT(Option!$B$25:$E$28, TRANSPOSE(H2261:K2261)))</f>
        <v>-0.44230655810201364</v>
      </c>
      <c r="M2261" s="60">
        <v>8.5021223241702221E-2</v>
      </c>
      <c r="N2261" s="60">
        <v>-0.54034279607445623</v>
      </c>
      <c r="O2261" s="60">
        <v>0.2830217476792582</v>
      </c>
      <c r="P2261" s="56" t="str">
        <f t="shared" si="2834"/>
        <v>452/4</v>
      </c>
      <c r="R2261" s="80"/>
      <c r="S2261" s="3" t="s">
        <v>31</v>
      </c>
      <c r="T2261" s="60">
        <f ca="1"/>
        <v>-8.2219650876947908E-2</v>
      </c>
      <c r="U2261" s="60">
        <f ca="1"/>
        <v>-1.249679585264025</v>
      </c>
      <c r="V2261" s="60">
        <f ca="1"/>
        <v>1.0356604893000831E-2</v>
      </c>
      <c r="W2261" s="60">
        <f ca="1"/>
        <v>-0.34682592419509162</v>
      </c>
      <c r="X2261" s="60">
        <f ca="1"/>
        <v>-0.26894960117390609</v>
      </c>
      <c r="Y2261" s="52">
        <f ca="1">$B$13 * EXP(($E$3 - $C$13^2/2) * Y$2 + $C$13*SQRT(Y$2)*T2261)</f>
        <v>98.052621704053507</v>
      </c>
      <c r="Z2261" s="52">
        <f ca="1">Y2261 * EXP(($E$3 - $C$13^2/2) * (Z$2-Y$2) + $C$13*SQRT(Z$2-Y$2)*U2261)</f>
        <v>67.734822677662919</v>
      </c>
      <c r="AA2261" s="52">
        <f ca="1">Z2261 * EXP(($E$3 - $C$13^2/2) * (AA$2-Z$2) + $C$13*SQRT(AA$2-Z$2)*V2261)</f>
        <v>68.286179529995209</v>
      </c>
      <c r="AB2261" s="52">
        <f ca="1">AA2261 * EXP(($E$3 - $C$13^2/2) * (AB$2-AA$2) + $C$13*SQRT(AB$2-AA$2)*W2261)</f>
        <v>61.846754229125295</v>
      </c>
      <c r="AC2261" s="52">
        <f ca="1">AB2261 * EXP(($E$3 - $C$13^2/2) * (AC$2-AB$2) + $C$13*SQRT(AC$2-AB$2)*X2261)</f>
        <v>57.338639828062192</v>
      </c>
      <c r="AD2261" s="47"/>
      <c r="AE2261" s="3" t="s">
        <v>46</v>
      </c>
      <c r="AF2261" s="52" t="b">
        <f t="shared" ref="AF2261" ca="1" si="2859">AF2259 &gt;= $B$4</f>
        <v>0</v>
      </c>
      <c r="AG2261" s="52" t="b">
        <f t="array" aca="1" ref="AG2261" ca="1">AND(AG2259 &gt;= $B$4, NOT(OR($AF2261:AF2261)))</f>
        <v>0</v>
      </c>
      <c r="AH2261" s="52" t="b">
        <f t="array" aca="1" ref="AH2261" ca="1">AND(AH2259 &gt;= $B$4, NOT(OR($AF2261:AG2261)))</f>
        <v>0</v>
      </c>
      <c r="AI2261" s="52" t="b">
        <f t="array" aca="1" ref="AI2261" ca="1">AND(AI2259 &gt;= $B$4, NOT(OR($AF2261:AH2261)))</f>
        <v>0</v>
      </c>
      <c r="AJ2261" s="52" t="b">
        <f t="array" aca="1" ref="AJ2261" ca="1">AND(AJ2259 &gt;= $B$4, NOT(OR($AF2261:AI2261)))</f>
        <v>0</v>
      </c>
      <c r="AK2261" s="73"/>
      <c r="AL2261" s="70"/>
    </row>
    <row r="2262" spans="7:38" ht="14.55" customHeight="1" x14ac:dyDescent="0.3">
      <c r="G2262" s="3">
        <v>2260</v>
      </c>
      <c r="H2262" s="58">
        <v>1.8470892411345496</v>
      </c>
      <c r="I2262" s="58">
        <v>0.27284155658613218</v>
      </c>
      <c r="J2262" s="58">
        <v>-0.72069652236929804</v>
      </c>
      <c r="K2262" s="59">
        <v>-1.0642945522269063</v>
      </c>
      <c r="L2262" s="60">
        <f t="array" ref="L2262:O2262">TRANSPOSE(MMULT(Option!$B$25:$E$28, TRANSPOSE(H2262:K2262)))</f>
        <v>1.8470892411345496</v>
      </c>
      <c r="M2262" s="60">
        <v>0.98889911361092542</v>
      </c>
      <c r="N2262" s="60">
        <v>0.17728737719157872</v>
      </c>
      <c r="O2262" s="60">
        <v>-0.24179057438471285</v>
      </c>
      <c r="P2262" s="56" t="str">
        <f t="shared" si="2834"/>
        <v>452/5</v>
      </c>
      <c r="R2262" s="80"/>
      <c r="S2262" s="3" t="s">
        <v>30</v>
      </c>
      <c r="T2262" s="60">
        <f ca="1"/>
        <v>0.32411138195113021</v>
      </c>
      <c r="U2262" s="60">
        <f ca="1"/>
        <v>5.1000564840413154E-2</v>
      </c>
      <c r="V2262" s="60">
        <f ca="1"/>
        <v>-1.5120119071453157</v>
      </c>
      <c r="W2262" s="60">
        <f ca="1"/>
        <v>1.7602565954116967E-2</v>
      </c>
      <c r="X2262" s="60">
        <f ca="1"/>
        <v>-0.80602504004283382</v>
      </c>
      <c r="Y2262" s="52">
        <f ca="1">$B$14 * EXP(($E$3 - $C$14^2/2) * Y$2 + $C$14*SQRT(Y$2)*T2262)</f>
        <v>110.76419813505827</v>
      </c>
      <c r="Z2262" s="52">
        <f ca="1">Y2262 * EXP(($E$3 - $C$14^2/2) * (Z$2-Y$2) + $C$14*SQRT(Z$2-Y$2)*U2262)</f>
        <v>113.03570813911284</v>
      </c>
      <c r="AA2262" s="52">
        <f ca="1">Z2262 * EXP(($E$3 - $C$14^2/2) * (AA$2-Z$2) + $C$14*SQRT(AA$2-Z$2)*V2262)</f>
        <v>72.175467142143205</v>
      </c>
      <c r="AB2262" s="52">
        <f ca="1">AA2262 * EXP(($E$3 - $C$14^2/2) * (AB$2-AA$2) + $C$14*SQRT(AB$2-AA$2)*W2262)</f>
        <v>72.921313874022417</v>
      </c>
      <c r="AC2262" s="52">
        <f ca="1">AB2262 * EXP(($E$3 - $C$14^2/2) * (AC$2-AB$2) + $C$14*SQRT(AC$2-AB$2)*X2262)</f>
        <v>57.54535708134965</v>
      </c>
      <c r="AD2262" s="47"/>
      <c r="AE2262" s="3" t="s">
        <v>68</v>
      </c>
      <c r="AF2262" s="52" t="b">
        <f ca="1">AND(AF2259&gt;$B$3, NOT(OR($AF2261:AF2261)))</f>
        <v>1</v>
      </c>
      <c r="AG2262" s="52" t="b">
        <f ca="1">AND(AG2259&gt;$B$3, NOT(OR($AF2261:AG2261)))</f>
        <v>0</v>
      </c>
      <c r="AH2262" s="52" t="b">
        <f ca="1">AND(AH2259&gt;$B$3, NOT(OR($AF2261:AH2261)))</f>
        <v>0</v>
      </c>
      <c r="AI2262" s="52" t="b">
        <f ca="1">AND(AI2259&gt;$B$3, NOT(OR($AF2261:AI2261)))</f>
        <v>0</v>
      </c>
      <c r="AJ2262" s="52" t="b">
        <f ca="1">AND(AJ2259&gt;$B$3, NOT(OR($AF2261:AJ2261)))</f>
        <v>0</v>
      </c>
      <c r="AK2262" s="74"/>
      <c r="AL2262" s="70"/>
    </row>
    <row r="2263" spans="7:38" ht="14.55" customHeight="1" x14ac:dyDescent="0.3">
      <c r="G2263" s="3">
        <v>2261</v>
      </c>
      <c r="H2263" s="58">
        <v>0.25801088532239408</v>
      </c>
      <c r="I2263" s="58">
        <v>5.9787157573182065E-2</v>
      </c>
      <c r="J2263" s="58">
        <v>-1.0100627418740704</v>
      </c>
      <c r="K2263" s="59">
        <v>1.1492460176482E-2</v>
      </c>
      <c r="L2263" s="60">
        <f t="array" ref="L2263:O2263">TRANSPOSE(MMULT(Option!$B$25:$E$28, TRANSPOSE(H2263:K2263)))</f>
        <v>0.25801088532239408</v>
      </c>
      <c r="M2263" s="60">
        <v>0.15800018916202946</v>
      </c>
      <c r="N2263" s="60">
        <v>-0.76828796613420103</v>
      </c>
      <c r="O2263" s="60">
        <v>-6.8442198775420016E-2</v>
      </c>
      <c r="P2263" s="56" t="str">
        <f t="shared" si="2834"/>
        <v>453/1</v>
      </c>
      <c r="R2263" s="80">
        <v>566</v>
      </c>
      <c r="S2263" s="3" t="s">
        <v>28</v>
      </c>
      <c r="T2263" s="60">
        <f t="array" aca="1" ref="T2263:T2266" ca="1">TRANSPOSE(OFFSET($L$3, MATCH($R2263 &amp; "/" &amp; T$2, $P$3:$P$5002, 0) - 1, 0, 1, $E$1))</f>
        <v>0.38170993543577247</v>
      </c>
      <c r="U2263" s="60">
        <f t="array" aca="1" ref="U2263:U2266" ca="1">TRANSPOSE(OFFSET($L$3, MATCH($R2263 &amp; "/" &amp; U$2, $P$3:$P$5002, 0) - 1, 0, 1, $E$1))</f>
        <v>-2.0788448685449681</v>
      </c>
      <c r="V2263" s="60">
        <f t="array" aca="1" ref="V2263:V2266" ca="1">TRANSPOSE(OFFSET($L$3, MATCH($R2263 &amp; "/" &amp; V$2, $P$3:$P$5002, 0) - 1, 0, 1, $E$1))</f>
        <v>-0.45021717124587624</v>
      </c>
      <c r="W2263" s="60">
        <f t="array" aca="1" ref="W2263:W2266" ca="1">TRANSPOSE(OFFSET($L$3, MATCH($R2263 &amp; "/" &amp; W$2, $P$3:$P$5002, 0) - 1, 0, 1, $E$1))</f>
        <v>-1.5030654388342335</v>
      </c>
      <c r="X2263" s="60">
        <f t="array" aca="1" ref="X2263:X2266" ca="1">TRANSPOSE(OFFSET($L$3, MATCH($R2263 &amp; "/" &amp; X$2, $P$3:$P$5002, 0) - 1, 0, 1, $E$1))</f>
        <v>1.0428493359287268</v>
      </c>
      <c r="Y2263" s="52">
        <f ca="1">$B$11 * EXP(($E$3 - $C$11^2/2) * Y$2 + $C$11*SQRT(Y$2)*T2263)</f>
        <v>112.69478724664492</v>
      </c>
      <c r="Z2263" s="52">
        <f ca="1">Y2263 * EXP(($E$3 - $C$11^2/2) * (Z$2-Y$2) + $C$11*SQRT(Z$2-Y$2)*U2263)</f>
        <v>60.705220909502479</v>
      </c>
      <c r="AA2263" s="52">
        <f ca="1">Z2263 * EXP(($E$3 - $C$11^2/2) * (AA$2-Z$2) + $C$11*SQRT(AA$2-Z$2)*V2263)</f>
        <v>53.301504334299494</v>
      </c>
      <c r="AB2263" s="52">
        <f ca="1">AA2263 * EXP(($E$3 - $C$11^2/2) * (AB$2-AA$2) + $C$11*SQRT(AB$2-AA$2)*W2263)</f>
        <v>34.12550060125254</v>
      </c>
      <c r="AC2263" s="52">
        <f ca="1">AB2263 * EXP(($E$3 - $C$11^2/2) * (AC$2-AB$2) + $C$11*SQRT(AC$2-AB$2)*X2263)</f>
        <v>46.894468394212794</v>
      </c>
      <c r="AD2263" s="47"/>
      <c r="AE2263" s="3" t="s">
        <v>69</v>
      </c>
      <c r="AF2263" s="20" cm="1">
        <f t="array" aca="1" ref="AF2263" ca="1">MIN(Y2263:Y2266 / $D$11:$D$14)</f>
        <v>0.86130103157711713</v>
      </c>
      <c r="AG2263" s="20" cm="1">
        <f t="array" aca="1" ref="AG2263" ca="1">MIN(Z2263:Z2266 / $D$11:$D$14)</f>
        <v>0.5232630060472413</v>
      </c>
      <c r="AH2263" s="20" cm="1">
        <f t="array" aca="1" ref="AH2263" ca="1">MIN(AA2263:AA2266 / $D$11:$D$14)</f>
        <v>0.53301504334299499</v>
      </c>
      <c r="AI2263" s="20" cm="1">
        <f t="array" aca="1" ref="AI2263" ca="1">MIN(AB2263:AB2266 / $D$11:$D$14)</f>
        <v>0.3412550060125254</v>
      </c>
      <c r="AJ2263" s="20" cm="1">
        <f t="array" aca="1" ref="AJ2263" ca="1">MIN(AC2263:AC2266 / $D$11:$D$14)</f>
        <v>0.46894468394212796</v>
      </c>
      <c r="AK2263" s="72">
        <f t="array" aca="1" ref="AK2263" ca="1">SUMPRODUCT(AF2264:AJ2264, EXP(-$E$3*$AF$2:$AJ$2))</f>
        <v>92148.519674651194</v>
      </c>
      <c r="AL2263" s="70">
        <f ca="1">MAX(AC2264 - $D$11, 0) * EXP(-$E$2*$E$3)</f>
        <v>0</v>
      </c>
    </row>
    <row r="2264" spans="7:38" ht="14.55" customHeight="1" x14ac:dyDescent="0.3">
      <c r="G2264" s="3">
        <v>2262</v>
      </c>
      <c r="H2264" s="58">
        <v>0.87554928407124399</v>
      </c>
      <c r="I2264" s="58">
        <v>0.62692875023829819</v>
      </c>
      <c r="J2264" s="58">
        <v>-1.0504431412770088</v>
      </c>
      <c r="K2264" s="59">
        <v>-1.1887377033840361</v>
      </c>
      <c r="L2264" s="60">
        <f t="array" ref="L2264:O2264">TRANSPOSE(MMULT(Option!$B$25:$E$28, TRANSPOSE(H2264:K2264)))</f>
        <v>0.87554928407124399</v>
      </c>
      <c r="M2264" s="60">
        <v>0.92480940429071068</v>
      </c>
      <c r="N2264" s="60">
        <v>-0.40822658770562303</v>
      </c>
      <c r="O2264" s="60">
        <v>-0.70861146263167185</v>
      </c>
      <c r="P2264" s="56" t="str">
        <f t="shared" si="2834"/>
        <v>453/2</v>
      </c>
      <c r="R2264" s="80"/>
      <c r="S2264" s="3" t="s">
        <v>29</v>
      </c>
      <c r="T2264" s="60">
        <f ca="1"/>
        <v>0.26930155311209086</v>
      </c>
      <c r="U2264" s="60">
        <f ca="1"/>
        <v>-1.427464972761042</v>
      </c>
      <c r="V2264" s="60">
        <f ca="1"/>
        <v>0.33678696344165771</v>
      </c>
      <c r="W2264" s="60">
        <f ca="1"/>
        <v>-4.094212253977525E-2</v>
      </c>
      <c r="X2264" s="60">
        <f ca="1"/>
        <v>-1.10166466315475E-2</v>
      </c>
      <c r="Y2264" s="52">
        <f ca="1">$B$12 * EXP(($E$3 - $C$12^2/2) * Y$2 + $C$12*SQRT(Y$2)*T2264)</f>
        <v>108.95780006756439</v>
      </c>
      <c r="Z2264" s="52">
        <f ca="1">Y2264 * EXP(($E$3 - $C$12^2/2) * (Z$2-Y$2) + $C$12*SQRT(Z$2-Y$2)*U2264)</f>
        <v>71.358834830705661</v>
      </c>
      <c r="AA2264" s="52">
        <f ca="1">Z2264 * EXP(($E$3 - $C$12^2/2) * (AA$2-Z$2) + $C$12*SQRT(AA$2-Z$2)*V2264)</f>
        <v>79.341176941440693</v>
      </c>
      <c r="AB2264" s="52">
        <f ca="1">AA2264 * EXP(($E$3 - $C$12^2/2) * (AB$2-AA$2) + $C$12*SQRT(AB$2-AA$2)*W2264)</f>
        <v>78.765462872234679</v>
      </c>
      <c r="AC2264" s="52">
        <f ca="1">AB2264 * EXP(($E$3 - $C$12^2/2) * (AC$2-AB$2) + $C$12*SQRT(AC$2-AB$2)*X2264)</f>
        <v>78.899084017556333</v>
      </c>
      <c r="AD2264" s="47"/>
      <c r="AE2264" s="3" t="s">
        <v>47</v>
      </c>
      <c r="AF2264" s="64">
        <f t="shared" ref="AF2264" ca="1" si="2860">($B$5*AF2266 + (1 + $B$6)*AF2265)*$B$2</f>
        <v>15000</v>
      </c>
      <c r="AG2264" s="64">
        <f t="shared" ref="AG2264" ca="1" si="2861">($B$5*AG2266 + (1 + $B$6)*AG2265)*$B$2</f>
        <v>0</v>
      </c>
      <c r="AH2264" s="64">
        <f t="shared" ref="AH2264" ca="1" si="2862">($B$5*AH2266 + (1 + $B$6)*AH2265)*$B$2</f>
        <v>0</v>
      </c>
      <c r="AI2264" s="64">
        <f t="shared" ref="AI2264" ca="1" si="2863">($B$5*AI2266 + (1 + $B$6)*AI2265)*$B$2</f>
        <v>0</v>
      </c>
      <c r="AJ2264" s="64" cm="1">
        <f t="array" aca="1" ref="AJ2264" ca="1">($B$5*AJ2266 + (1 + $B$6)*AJ2265 + AND(NOT(AF2265:AJ2265)))*$B$2</f>
        <v>100000</v>
      </c>
      <c r="AK2264" s="73"/>
      <c r="AL2264" s="70"/>
    </row>
    <row r="2265" spans="7:38" ht="14.55" customHeight="1" x14ac:dyDescent="0.3">
      <c r="G2265" s="3">
        <v>2263</v>
      </c>
      <c r="H2265" s="58">
        <v>0.87840287784895088</v>
      </c>
      <c r="I2265" s="58">
        <v>-1.0613240570024662</v>
      </c>
      <c r="J2265" s="58">
        <v>-1.1685989161166885</v>
      </c>
      <c r="K2265" s="59">
        <v>-0.16631550486741636</v>
      </c>
      <c r="L2265" s="60">
        <f t="array" ref="L2265:O2265">TRANSPOSE(MMULT(Option!$B$25:$E$28, TRANSPOSE(H2265:K2265)))</f>
        <v>0.87840287784895088</v>
      </c>
      <c r="M2265" s="60">
        <v>-0.62135841447870521</v>
      </c>
      <c r="N2265" s="60">
        <v>-0.95295091548862609</v>
      </c>
      <c r="O2265" s="60">
        <v>-0.29706996767920069</v>
      </c>
      <c r="P2265" s="56" t="str">
        <f t="shared" si="2834"/>
        <v>453/3</v>
      </c>
      <c r="R2265" s="80"/>
      <c r="S2265" s="3" t="s">
        <v>31</v>
      </c>
      <c r="T2265" s="60">
        <f ca="1"/>
        <v>-0.51437068496641336</v>
      </c>
      <c r="U2265" s="60">
        <f ca="1"/>
        <v>-1.6778661873248026</v>
      </c>
      <c r="V2265" s="60">
        <f ca="1"/>
        <v>0.10710923178926393</v>
      </c>
      <c r="W2265" s="60">
        <f ca="1"/>
        <v>1.6159067051111067</v>
      </c>
      <c r="X2265" s="60">
        <f ca="1"/>
        <v>-0.96703183826920636</v>
      </c>
      <c r="Y2265" s="52">
        <f ca="1">$B$13 * EXP(($E$3 - $C$13^2/2) * Y$2 + $C$13*SQRT(Y$2)*T2265)</f>
        <v>86.130103157711716</v>
      </c>
      <c r="Z2265" s="52">
        <f ca="1">Y2265 * EXP(($E$3 - $C$13^2/2) * (Z$2-Y$2) + $C$13*SQRT(Z$2-Y$2)*U2265)</f>
        <v>52.326300604724132</v>
      </c>
      <c r="AA2265" s="52">
        <f ca="1">Z2265 * EXP(($E$3 - $C$13^2/2) * (AA$2-Z$2) + $C$13*SQRT(AA$2-Z$2)*V2265)</f>
        <v>54.30584662727901</v>
      </c>
      <c r="AB2265" s="52">
        <f ca="1">AA2265 * EXP(($E$3 - $C$13^2/2) * (AB$2-AA$2) + $C$13*SQRT(AB$2-AA$2)*W2265)</f>
        <v>88.624106710458108</v>
      </c>
      <c r="AC2265" s="52">
        <f ca="1">AB2265 * EXP(($E$3 - $C$13^2/2) * (AC$2-AB$2) + $C$13*SQRT(AC$2-AB$2)*X2265)</f>
        <v>66.639290689713349</v>
      </c>
      <c r="AD2265" s="47"/>
      <c r="AE2265" s="3" t="s">
        <v>46</v>
      </c>
      <c r="AF2265" s="52" t="b">
        <f t="shared" ref="AF2265" ca="1" si="2864">AF2263 &gt;= $B$4</f>
        <v>0</v>
      </c>
      <c r="AG2265" s="52" t="b">
        <f t="array" aca="1" ref="AG2265" ca="1">AND(AG2263 &gt;= $B$4, NOT(OR($AF2265:AF2265)))</f>
        <v>0</v>
      </c>
      <c r="AH2265" s="52" t="b">
        <f t="array" aca="1" ref="AH2265" ca="1">AND(AH2263 &gt;= $B$4, NOT(OR($AF2265:AG2265)))</f>
        <v>0</v>
      </c>
      <c r="AI2265" s="52" t="b">
        <f t="array" aca="1" ref="AI2265" ca="1">AND(AI2263 &gt;= $B$4, NOT(OR($AF2265:AH2265)))</f>
        <v>0</v>
      </c>
      <c r="AJ2265" s="52" t="b">
        <f t="array" aca="1" ref="AJ2265" ca="1">AND(AJ2263 &gt;= $B$4, NOT(OR($AF2265:AI2265)))</f>
        <v>0</v>
      </c>
      <c r="AK2265" s="73"/>
      <c r="AL2265" s="70"/>
    </row>
    <row r="2266" spans="7:38" ht="14.55" customHeight="1" x14ac:dyDescent="0.3">
      <c r="G2266" s="3">
        <v>2264</v>
      </c>
      <c r="H2266" s="58">
        <v>-0.22864897450020535</v>
      </c>
      <c r="I2266" s="58">
        <v>-0.26408657580723188</v>
      </c>
      <c r="J2266" s="58">
        <v>-0.26860419474981073</v>
      </c>
      <c r="K2266" s="59">
        <v>-0.18006332778655904</v>
      </c>
      <c r="L2266" s="60">
        <f t="array" ref="L2266:O2266">TRANSPOSE(MMULT(Option!$B$25:$E$28, TRANSPOSE(H2266:K2266)))</f>
        <v>-0.22864897450020535</v>
      </c>
      <c r="M2266" s="60">
        <v>-0.33349893453174889</v>
      </c>
      <c r="N2266" s="60">
        <v>-0.39653145622040414</v>
      </c>
      <c r="O2266" s="60">
        <v>-0.36723688056541959</v>
      </c>
      <c r="P2266" s="56" t="str">
        <f t="shared" si="2834"/>
        <v>453/4</v>
      </c>
      <c r="R2266" s="80"/>
      <c r="S2266" s="3" t="s">
        <v>30</v>
      </c>
      <c r="T2266" s="60">
        <f ca="1"/>
        <v>0.5180304711997642</v>
      </c>
      <c r="U2266" s="60">
        <f ca="1"/>
        <v>-0.33252619524165428</v>
      </c>
      <c r="V2266" s="60">
        <f ca="1"/>
        <v>0.38940042986744633</v>
      </c>
      <c r="W2266" s="60">
        <f ca="1"/>
        <v>-0.93327828498676313</v>
      </c>
      <c r="X2266" s="60">
        <f ca="1"/>
        <v>1.229626907972087</v>
      </c>
      <c r="Y2266" s="52">
        <f ca="1">$B$14 * EXP(($E$3 - $C$14^2/2) * Y$2 + $C$14*SQRT(Y$2)*T2266)</f>
        <v>117.39911010597521</v>
      </c>
      <c r="Z2266" s="52">
        <f ca="1">Y2266 * EXP(($E$3 - $C$14^2/2) * (Z$2-Y$2) + $C$14*SQRT(Z$2-Y$2)*U2266)</f>
        <v>106.78542730654021</v>
      </c>
      <c r="AA2266" s="52">
        <f ca="1">Z2266 * EXP(($E$3 - $C$14^2/2) * (AA$2-Z$2) + $C$14*SQRT(AA$2-Z$2)*V2266)</f>
        <v>120.61957658991525</v>
      </c>
      <c r="AB2266" s="52">
        <f ca="1">AA2266 * EXP(($E$3 - $C$14^2/2) * (AB$2-AA$2) + $C$14*SQRT(AB$2-AA$2)*W2266)</f>
        <v>91.620780952155755</v>
      </c>
      <c r="AC2266" s="52">
        <f ca="1">AB2266 * EXP(($E$3 - $C$14^2/2) * (AC$2-AB$2) + $C$14*SQRT(AC$2-AB$2)*X2266)</f>
        <v>133.15930383129037</v>
      </c>
      <c r="AD2266" s="47"/>
      <c r="AE2266" s="3" t="s">
        <v>68</v>
      </c>
      <c r="AF2266" s="52" t="b">
        <f ca="1">AND(AF2263&gt;$B$3, NOT(OR($AF2265:AF2265)))</f>
        <v>1</v>
      </c>
      <c r="AG2266" s="52" t="b">
        <f ca="1">AND(AG2263&gt;$B$3, NOT(OR($AF2265:AG2265)))</f>
        <v>0</v>
      </c>
      <c r="AH2266" s="52" t="b">
        <f ca="1">AND(AH2263&gt;$B$3, NOT(OR($AF2265:AH2265)))</f>
        <v>0</v>
      </c>
      <c r="AI2266" s="52" t="b">
        <f ca="1">AND(AI2263&gt;$B$3, NOT(OR($AF2265:AI2265)))</f>
        <v>0</v>
      </c>
      <c r="AJ2266" s="52" t="b">
        <f ca="1">AND(AJ2263&gt;$B$3, NOT(OR($AF2265:AJ2265)))</f>
        <v>0</v>
      </c>
      <c r="AK2266" s="74"/>
      <c r="AL2266" s="70"/>
    </row>
    <row r="2267" spans="7:38" ht="14.55" customHeight="1" x14ac:dyDescent="0.3">
      <c r="G2267" s="3">
        <v>2265</v>
      </c>
      <c r="H2267" s="58">
        <v>0.26859468083323179</v>
      </c>
      <c r="I2267" s="58">
        <v>-0.26707797284804169</v>
      </c>
      <c r="J2267" s="58">
        <v>0.78568232069504607</v>
      </c>
      <c r="K2267" s="59">
        <v>-0.95511478695984764</v>
      </c>
      <c r="L2267" s="60">
        <f t="array" ref="L2267:O2267">TRANSPOSE(MMULT(Option!$B$25:$E$28, TRANSPOSE(H2267:K2267)))</f>
        <v>0.26859468083323179</v>
      </c>
      <c r="M2267" s="60">
        <v>-0.1373431330730096</v>
      </c>
      <c r="N2267" s="60">
        <v>0.72757313288980785</v>
      </c>
      <c r="O2267" s="60">
        <v>-0.62706150948808914</v>
      </c>
      <c r="P2267" s="56" t="str">
        <f t="shared" si="2834"/>
        <v>453/5</v>
      </c>
      <c r="R2267" s="80">
        <v>567</v>
      </c>
      <c r="S2267" s="3" t="s">
        <v>28</v>
      </c>
      <c r="T2267" s="60">
        <f t="array" aca="1" ref="T2267:T2270" ca="1">TRANSPOSE(OFFSET($L$3, MATCH($R2267 &amp; "/" &amp; T$2, $P$3:$P$5002, 0) - 1, 0, 1, $E$1))</f>
        <v>1.0611512997918002</v>
      </c>
      <c r="U2267" s="60">
        <f t="array" aca="1" ref="U2267:U2270" ca="1">TRANSPOSE(OFFSET($L$3, MATCH($R2267 &amp; "/" &amp; U$2, $P$3:$P$5002, 0) - 1, 0, 1, $E$1))</f>
        <v>-6.7108793761406355E-3</v>
      </c>
      <c r="V2267" s="60">
        <f t="array" aca="1" ref="V2267:V2270" ca="1">TRANSPOSE(OFFSET($L$3, MATCH($R2267 &amp; "/" &amp; V$2, $P$3:$P$5002, 0) - 1, 0, 1, $E$1))</f>
        <v>1.0640520548605368</v>
      </c>
      <c r="W2267" s="60">
        <f t="array" aca="1" ref="W2267:W2270" ca="1">TRANSPOSE(OFFSET($L$3, MATCH($R2267 &amp; "/" &amp; W$2, $P$3:$P$5002, 0) - 1, 0, 1, $E$1))</f>
        <v>-1.2664503302880783</v>
      </c>
      <c r="X2267" s="60">
        <f t="array" aca="1" ref="X2267:X2270" ca="1">TRANSPOSE(OFFSET($L$3, MATCH($R2267 &amp; "/" &amp; X$2, $P$3:$P$5002, 0) - 1, 0, 1, $E$1))</f>
        <v>0.14966240663108024</v>
      </c>
      <c r="Y2267" s="52">
        <f ca="1">$B$11 * EXP(($E$3 - $C$11^2/2) * Y$2 + $C$11*SQRT(Y$2)*T2267)</f>
        <v>138.17425084568703</v>
      </c>
      <c r="Z2267" s="52">
        <f ca="1">Y2267 * EXP(($E$3 - $C$11^2/2) * (Z$2-Y$2) + $C$11*SQRT(Z$2-Y$2)*U2267)</f>
        <v>138.587557792984</v>
      </c>
      <c r="AA2267" s="52">
        <f ca="1">Z2267 * EXP(($E$3 - $C$11^2/2) * (AA$2-Z$2) + $C$11*SQRT(AA$2-Z$2)*V2267)</f>
        <v>191.65903396997589</v>
      </c>
      <c r="AB2267" s="52">
        <f ca="1">AA2267 * EXP(($E$3 - $C$11^2/2) * (AB$2-AA$2) + $C$11*SQRT(AB$2-AA$2)*W2267)</f>
        <v>131.73374859419806</v>
      </c>
      <c r="AC2267" s="52">
        <f ca="1">AB2267 * EXP(($E$3 - $C$11^2/2) * (AC$2-AB$2) + $C$11*SQRT(AC$2-AB$2)*X2267)</f>
        <v>138.47385724735003</v>
      </c>
      <c r="AD2267" s="47"/>
      <c r="AE2267" s="3" t="s">
        <v>69</v>
      </c>
      <c r="AF2267" s="20" cm="1">
        <f t="array" aca="1" ref="AF2267" ca="1">MIN(Y2267:Y2270 / $D$11:$D$14)</f>
        <v>0.98690205778348561</v>
      </c>
      <c r="AG2267" s="20" cm="1">
        <f t="array" aca="1" ref="AG2267" ca="1">MIN(Z2267:Z2270 / $D$11:$D$14)</f>
        <v>1.089652136297357</v>
      </c>
      <c r="AH2267" s="20" cm="1">
        <f t="array" aca="1" ref="AH2267" ca="1">MIN(AA2267:AA2270 / $D$11:$D$14)</f>
        <v>1.1797456756333911</v>
      </c>
      <c r="AI2267" s="20" cm="1">
        <f t="array" aca="1" ref="AI2267" ca="1">MIN(AB2267:AB2270 / $D$11:$D$14)</f>
        <v>0.9570688442930565</v>
      </c>
      <c r="AJ2267" s="20" cm="1">
        <f t="array" aca="1" ref="AJ2267" ca="1">MIN(AC2267:AC2270 / $D$11:$D$14)</f>
        <v>0.85316101252282439</v>
      </c>
      <c r="AK2267" s="72">
        <f t="array" aca="1" ref="AK2267" ca="1">SUMPRODUCT(AF2268:AJ2268, EXP(-$E$3*$AF$2:$AJ$2))</f>
        <v>142594.67363380725</v>
      </c>
      <c r="AL2267" s="70">
        <f ca="1">MAX(AC2268 - $D$11, 0) * EXP(-$E$2*$E$3)</f>
        <v>113.77177458824634</v>
      </c>
    </row>
    <row r="2268" spans="7:38" ht="14.55" customHeight="1" x14ac:dyDescent="0.3">
      <c r="G2268" s="3">
        <v>2266</v>
      </c>
      <c r="H2268" s="58">
        <v>-5.8801343764816064E-2</v>
      </c>
      <c r="I2268" s="58">
        <v>0.82233049731896057</v>
      </c>
      <c r="J2268" s="58">
        <v>2.4455765068494442</v>
      </c>
      <c r="K2268" s="59">
        <v>1.650102213963043</v>
      </c>
      <c r="L2268" s="60">
        <f t="array" ref="L2268:O2268">TRANSPOSE(MMULT(Option!$B$25:$E$28, TRANSPOSE(H2268:K2268)))</f>
        <v>-5.8801343764816064E-2</v>
      </c>
      <c r="M2268" s="60">
        <v>0.73015781254103707</v>
      </c>
      <c r="N2268" s="60">
        <v>2.3397905962280952</v>
      </c>
      <c r="O2268" s="60">
        <v>2.0822069066848838</v>
      </c>
      <c r="P2268" s="56" t="str">
        <f t="shared" si="2834"/>
        <v>454/1</v>
      </c>
      <c r="R2268" s="80"/>
      <c r="S2268" s="3" t="s">
        <v>29</v>
      </c>
      <c r="T2268" s="60">
        <f ca="1"/>
        <v>2.3967563153350162</v>
      </c>
      <c r="U2268" s="60">
        <f ca="1"/>
        <v>-0.57190501308823016</v>
      </c>
      <c r="V2268" s="60">
        <f ca="1"/>
        <v>1.0360611325155096</v>
      </c>
      <c r="W2268" s="60">
        <f ca="1"/>
        <v>-1.0659137377732741</v>
      </c>
      <c r="X2268" s="60">
        <f ca="1"/>
        <v>1.1233688827200521</v>
      </c>
      <c r="Y2268" s="52">
        <f ca="1">$B$12 * EXP(($E$3 - $C$12^2/2) * Y$2 + $C$12*SQRT(Y$2)*T2268)</f>
        <v>206.27228762497461</v>
      </c>
      <c r="Z2268" s="52">
        <f ca="1">Y2268 * EXP(($E$3 - $C$12^2/2) * (Z$2-Y$2) + $C$12*SQRT(Z$2-Y$2)*U2268)</f>
        <v>174.62233857549967</v>
      </c>
      <c r="AA2268" s="52">
        <f ca="1">Z2268 * EXP(($E$3 - $C$12^2/2) * (AA$2-Z$2) + $C$12*SQRT(AA$2-Z$2)*V2268)</f>
        <v>239.47377608180292</v>
      </c>
      <c r="AB2268" s="52">
        <f ca="1">AA2268 * EXP(($E$3 - $C$12^2/2) * (AB$2-AA$2) + $C$12*SQRT(AB$2-AA$2)*W2268)</f>
        <v>174.80477767500687</v>
      </c>
      <c r="AC2268" s="52">
        <f ca="1">AB2268 * EXP(($E$3 - $C$12^2/2) * (AC$2-AB$2) + $C$12*SQRT(AC$2-AB$2)*X2268)</f>
        <v>246.08585027297681</v>
      </c>
      <c r="AD2268" s="47"/>
      <c r="AE2268" s="3" t="s">
        <v>47</v>
      </c>
      <c r="AF2268" s="64">
        <f t="shared" ref="AF2268" ca="1" si="2865">($B$5*AF2270 + (1 + $B$6)*AF2269)*$B$2</f>
        <v>15000</v>
      </c>
      <c r="AG2268" s="64">
        <f t="shared" ref="AG2268" ca="1" si="2866">($B$5*AG2270 + (1 + $B$6)*AG2269)*$B$2</f>
        <v>15000</v>
      </c>
      <c r="AH2268" s="64">
        <f t="shared" ref="AH2268" ca="1" si="2867">($B$5*AH2270 + (1 + $B$6)*AH2269)*$B$2</f>
        <v>15000</v>
      </c>
      <c r="AI2268" s="64">
        <f t="shared" ref="AI2268" ca="1" si="2868">($B$5*AI2270 + (1 + $B$6)*AI2269)*$B$2</f>
        <v>15000</v>
      </c>
      <c r="AJ2268" s="64" cm="1">
        <f t="array" aca="1" ref="AJ2268" ca="1">($B$5*AJ2270 + (1 + $B$6)*AJ2269 + AND(NOT(AF2269:AJ2269)))*$B$2</f>
        <v>114999.99999999999</v>
      </c>
      <c r="AK2268" s="73"/>
      <c r="AL2268" s="70"/>
    </row>
    <row r="2269" spans="7:38" ht="14.55" customHeight="1" x14ac:dyDescent="0.3">
      <c r="G2269" s="3">
        <v>2267</v>
      </c>
      <c r="H2269" s="58">
        <v>-8.2122310608670632E-2</v>
      </c>
      <c r="I2269" s="58">
        <v>0.90883763440550835</v>
      </c>
      <c r="J2269" s="58">
        <v>-0.5408110878710185</v>
      </c>
      <c r="K2269" s="59">
        <v>-1.4938686763219955</v>
      </c>
      <c r="L2269" s="60">
        <f t="array" ref="L2269:O2269">TRANSPOSE(MMULT(Option!$B$25:$E$28, TRANSPOSE(H2269:K2269)))</f>
        <v>-8.2122310608670632E-2</v>
      </c>
      <c r="M2269" s="60">
        <v>0.80011452657410054</v>
      </c>
      <c r="N2269" s="60">
        <v>-0.26985918896125233</v>
      </c>
      <c r="O2269" s="60">
        <v>-1.1796875888438705</v>
      </c>
      <c r="P2269" s="56" t="str">
        <f t="shared" si="2834"/>
        <v>454/2</v>
      </c>
      <c r="R2269" s="80"/>
      <c r="S2269" s="3" t="s">
        <v>31</v>
      </c>
      <c r="T2269" s="60">
        <f ca="1"/>
        <v>-6.0614922360254786E-2</v>
      </c>
      <c r="U2269" s="60">
        <f ca="1"/>
        <v>0.31347660333733163</v>
      </c>
      <c r="V2269" s="60">
        <f ca="1"/>
        <v>0.24813460610155269</v>
      </c>
      <c r="W2269" s="60">
        <f ca="1"/>
        <v>-0.48571052283948474</v>
      </c>
      <c r="X2269" s="60">
        <f ca="1"/>
        <v>-0.36990401801556771</v>
      </c>
      <c r="Y2269" s="52">
        <f ca="1">$B$13 * EXP(($E$3 - $C$13^2/2) * Y$2 + $C$13*SQRT(Y$2)*T2269)</f>
        <v>98.690205778348556</v>
      </c>
      <c r="Z2269" s="52">
        <f ca="1">Y2269 * EXP(($E$3 - $C$13^2/2) * (Z$2-Y$2) + $C$13*SQRT(Z$2-Y$2)*U2269)</f>
        <v>108.9652136297357</v>
      </c>
      <c r="AA2269" s="52">
        <f ca="1">Z2269 * EXP(($E$3 - $C$13^2/2) * (AA$2-Z$2) + $C$13*SQRT(AA$2-Z$2)*V2269)</f>
        <v>117.97456756333911</v>
      </c>
      <c r="AB2269" s="52">
        <f ca="1">AA2269 * EXP(($E$3 - $C$13^2/2) * (AB$2-AA$2) + $C$13*SQRT(AB$2-AA$2)*W2269)</f>
        <v>102.48904504530202</v>
      </c>
      <c r="AC2269" s="52">
        <f ca="1">AB2269 * EXP(($E$3 - $C$13^2/2) * (AC$2-AB$2) + $C$13*SQRT(AC$2-AB$2)*X2269)</f>
        <v>92.183827629305071</v>
      </c>
      <c r="AD2269" s="47"/>
      <c r="AE2269" s="3" t="s">
        <v>46</v>
      </c>
      <c r="AF2269" s="52" t="b">
        <f t="shared" ref="AF2269" ca="1" si="2869">AF2267 &gt;= $B$4</f>
        <v>0</v>
      </c>
      <c r="AG2269" s="52" t="b">
        <f t="array" aca="1" ref="AG2269" ca="1">AND(AG2267 &gt;= $B$4, NOT(OR($AF2269:AF2269)))</f>
        <v>0</v>
      </c>
      <c r="AH2269" s="52" t="b">
        <f t="array" aca="1" ref="AH2269" ca="1">AND(AH2267 &gt;= $B$4, NOT(OR($AF2269:AG2269)))</f>
        <v>0</v>
      </c>
      <c r="AI2269" s="52" t="b">
        <f t="array" aca="1" ref="AI2269" ca="1">AND(AI2267 &gt;= $B$4, NOT(OR($AF2269:AH2269)))</f>
        <v>0</v>
      </c>
      <c r="AJ2269" s="52" t="b">
        <f t="array" aca="1" ref="AJ2269" ca="1">AND(AJ2267 &gt;= $B$4, NOT(OR($AF2269:AI2269)))</f>
        <v>0</v>
      </c>
      <c r="AK2269" s="73"/>
      <c r="AL2269" s="70"/>
    </row>
    <row r="2270" spans="7:38" ht="14.55" customHeight="1" x14ac:dyDescent="0.3">
      <c r="G2270" s="3">
        <v>2268</v>
      </c>
      <c r="H2270" s="58">
        <v>-0.35932828219604634</v>
      </c>
      <c r="I2270" s="58">
        <v>1.0817125848651921</v>
      </c>
      <c r="J2270" s="58">
        <v>-2.103048254801029</v>
      </c>
      <c r="K2270" s="59">
        <v>1.186445853540923</v>
      </c>
      <c r="L2270" s="60">
        <f t="array" ref="L2270:O2270">TRANSPOSE(MMULT(Option!$B$25:$E$28, TRANSPOSE(H2270:K2270)))</f>
        <v>-0.35932828219604634</v>
      </c>
      <c r="M2270" s="60">
        <v>0.8476746471877985</v>
      </c>
      <c r="N2270" s="60">
        <v>-1.7076009178923623</v>
      </c>
      <c r="O2270" s="60">
        <v>0.7450660725149324</v>
      </c>
      <c r="P2270" s="56" t="str">
        <f t="shared" si="2834"/>
        <v>454/3</v>
      </c>
      <c r="R2270" s="80"/>
      <c r="S2270" s="3" t="s">
        <v>30</v>
      </c>
      <c r="T2270" s="60">
        <f ca="1"/>
        <v>1.6351060472139967E-2</v>
      </c>
      <c r="U2270" s="60">
        <f ca="1"/>
        <v>0.50964480558526026</v>
      </c>
      <c r="V2270" s="60">
        <f ca="1"/>
        <v>0.57975755136178608</v>
      </c>
      <c r="W2270" s="60">
        <f ca="1"/>
        <v>-1.3186865924400835</v>
      </c>
      <c r="X2270" s="60">
        <f ca="1"/>
        <v>-0.39975678837499573</v>
      </c>
      <c r="Y2270" s="52">
        <f ca="1">$B$14 * EXP(($E$3 - $C$14^2/2) * Y$2 + $C$14*SQRT(Y$2)*T2270)</f>
        <v>100.99545381845461</v>
      </c>
      <c r="Z2270" s="52">
        <f ca="1">Y2270 * EXP(($E$3 - $C$14^2/2) * (Z$2-Y$2) + $C$14*SQRT(Z$2-Y$2)*U2270)</f>
        <v>118.26985802195136</v>
      </c>
      <c r="AA2270" s="52">
        <f ca="1">Z2270 * EXP(($E$3 - $C$14^2/2) * (AA$2-Z$2) + $C$14*SQRT(AA$2-Z$2)*V2270)</f>
        <v>141.44291543722611</v>
      </c>
      <c r="AB2270" s="52">
        <f ca="1">AA2270 * EXP(($E$3 - $C$14^2/2) * (AB$2-AA$2) + $C$14*SQRT(AB$2-AA$2)*W2270)</f>
        <v>95.706884429305646</v>
      </c>
      <c r="AC2270" s="52">
        <f ca="1">AB2270 * EXP(($E$3 - $C$14^2/2) * (AC$2-AB$2) + $C$14*SQRT(AC$2-AB$2)*X2270)</f>
        <v>85.316101252282436</v>
      </c>
      <c r="AD2270" s="47"/>
      <c r="AE2270" s="3" t="s">
        <v>68</v>
      </c>
      <c r="AF2270" s="52" t="b">
        <f ca="1">AND(AF2267&gt;$B$3, NOT(OR($AF2269:AF2269)))</f>
        <v>1</v>
      </c>
      <c r="AG2270" s="52" t="b">
        <f ca="1">AND(AG2267&gt;$B$3, NOT(OR($AF2269:AG2269)))</f>
        <v>1</v>
      </c>
      <c r="AH2270" s="52" t="b">
        <f ca="1">AND(AH2267&gt;$B$3, NOT(OR($AF2269:AH2269)))</f>
        <v>1</v>
      </c>
      <c r="AI2270" s="52" t="b">
        <f ca="1">AND(AI2267&gt;$B$3, NOT(OR($AF2269:AI2269)))</f>
        <v>1</v>
      </c>
      <c r="AJ2270" s="52" t="b">
        <f ca="1">AND(AJ2267&gt;$B$3, NOT(OR($AF2269:AJ2269)))</f>
        <v>1</v>
      </c>
      <c r="AK2270" s="74"/>
      <c r="AL2270" s="70"/>
    </row>
    <row r="2271" spans="7:38" ht="14.55" customHeight="1" x14ac:dyDescent="0.3">
      <c r="G2271" s="3">
        <v>2269</v>
      </c>
      <c r="H2271" s="58">
        <v>-0.28853941032811598</v>
      </c>
      <c r="I2271" s="58">
        <v>-1.0565805494800999</v>
      </c>
      <c r="J2271" s="58">
        <v>-0.63187916254412158</v>
      </c>
      <c r="K2271" s="59">
        <v>0.39014170533910097</v>
      </c>
      <c r="L2271" s="60">
        <f t="array" ref="L2271:O2271">TRANSPOSE(MMULT(Option!$B$25:$E$28, TRANSPOSE(H2271:K2271)))</f>
        <v>-0.28853941032811598</v>
      </c>
      <c r="M2271" s="60">
        <v>-1.0837878332933648</v>
      </c>
      <c r="N2271" s="60">
        <v>-0.94707932691688557</v>
      </c>
      <c r="O2271" s="60">
        <v>-0.18132628609400653</v>
      </c>
      <c r="P2271" s="56" t="str">
        <f t="shared" si="2834"/>
        <v>454/4</v>
      </c>
      <c r="R2271" s="80">
        <v>568</v>
      </c>
      <c r="S2271" s="3" t="s">
        <v>28</v>
      </c>
      <c r="T2271" s="60">
        <f t="array" aca="1" ref="T2271:T2274" ca="1">TRANSPOSE(OFFSET($L$3, MATCH($R2271 &amp; "/" &amp; T$2, $P$3:$P$5002, 0) - 1, 0, 1, $E$1))</f>
        <v>-1.2779717563078863</v>
      </c>
      <c r="U2271" s="60">
        <f t="array" aca="1" ref="U2271:U2274" ca="1">TRANSPOSE(OFFSET($L$3, MATCH($R2271 &amp; "/" &amp; U$2, $P$3:$P$5002, 0) - 1, 0, 1, $E$1))</f>
        <v>0.75529782200976348</v>
      </c>
      <c r="V2271" s="60">
        <f t="array" aca="1" ref="V2271:V2274" ca="1">TRANSPOSE(OFFSET($L$3, MATCH($R2271 &amp; "/" &amp; V$2, $P$3:$P$5002, 0) - 1, 0, 1, $E$1))</f>
        <v>-0.11967558860831323</v>
      </c>
      <c r="W2271" s="60">
        <f t="array" aca="1" ref="W2271:W2274" ca="1">TRANSPOSE(OFFSET($L$3, MATCH($R2271 &amp; "/" &amp; W$2, $P$3:$P$5002, 0) - 1, 0, 1, $E$1))</f>
        <v>1.6509989072299827</v>
      </c>
      <c r="X2271" s="60">
        <f t="array" aca="1" ref="X2271:X2274" ca="1">TRANSPOSE(OFFSET($L$3, MATCH($R2271 &amp; "/" &amp; X$2, $P$3:$P$5002, 0) - 1, 0, 1, $E$1))</f>
        <v>1.3502725197753525</v>
      </c>
      <c r="Y2271" s="52">
        <f ca="1">$B$11 * EXP(($E$3 - $C$11^2/2) * Y$2 + $C$11*SQRT(Y$2)*T2271)</f>
        <v>68.496226701116143</v>
      </c>
      <c r="Z2271" s="52">
        <f ca="1">Y2271 * EXP(($E$3 - $C$11^2/2) * (Z$2-Y$2) + $C$11*SQRT(Z$2-Y$2)*U2271)</f>
        <v>86.34647708736621</v>
      </c>
      <c r="AA2271" s="52">
        <f ca="1">Z2271 * EXP(($E$3 - $C$11^2/2) * (AA$2-Z$2) + $C$11*SQRT(AA$2-Z$2)*V2271)</f>
        <v>83.718947775004082</v>
      </c>
      <c r="AB2271" s="52">
        <f ca="1">AA2271 * EXP(($E$3 - $C$11^2/2) * (AB$2-AA$2) + $C$11*SQRT(AB$2-AA$2)*W2271)</f>
        <v>138.07057966838087</v>
      </c>
      <c r="AC2271" s="52">
        <f ca="1">AB2271 * EXP(($E$3 - $C$11^2/2) * (AC$2-AB$2) + $C$11*SQRT(AC$2-AB$2)*X2271)</f>
        <v>208.06421483374803</v>
      </c>
      <c r="AD2271" s="47"/>
      <c r="AE2271" s="3" t="s">
        <v>69</v>
      </c>
      <c r="AF2271" s="20" cm="1">
        <f t="array" aca="1" ref="AF2271" ca="1">MIN(Y2271:Y2274 / $D$11:$D$14)</f>
        <v>0.68496226701116147</v>
      </c>
      <c r="AG2271" s="20" cm="1">
        <f t="array" aca="1" ref="AG2271" ca="1">MIN(Z2271:Z2274 / $D$11:$D$14)</f>
        <v>0.83702554403315788</v>
      </c>
      <c r="AH2271" s="20" cm="1">
        <f t="array" aca="1" ref="AH2271" ca="1">MIN(AA2271:AA2274 / $D$11:$D$14)</f>
        <v>0.74898371173400502</v>
      </c>
      <c r="AI2271" s="20" cm="1">
        <f t="array" aca="1" ref="AI2271" ca="1">MIN(AB2271:AB2274 / $D$11:$D$14)</f>
        <v>1.2852370749924047</v>
      </c>
      <c r="AJ2271" s="20" cm="1">
        <f t="array" aca="1" ref="AJ2271" ca="1">MIN(AC2271:AC2274 / $D$11:$D$14)</f>
        <v>1.8130507136607019</v>
      </c>
      <c r="AK2271" s="72">
        <f t="array" aca="1" ref="AK2271" ca="1">SUMPRODUCT(AF2272:AJ2272, EXP(-$E$3*$AF$2:$AJ$2))</f>
        <v>107627.60478920664</v>
      </c>
      <c r="AL2271" s="70">
        <f ca="1">MAX(AC2272 - $D$11, 0) * EXP(-$E$2*$E$3)</f>
        <v>63.320453247571926</v>
      </c>
    </row>
    <row r="2272" spans="7:38" ht="14.55" customHeight="1" x14ac:dyDescent="0.3">
      <c r="G2272" s="3">
        <v>2270</v>
      </c>
      <c r="H2272" s="58">
        <v>-0.60942923412740413</v>
      </c>
      <c r="I2272" s="58">
        <v>-0.73004972471118279</v>
      </c>
      <c r="J2272" s="58">
        <v>0.49931945795193428</v>
      </c>
      <c r="K2272" s="59">
        <v>-2.1204783383116328</v>
      </c>
      <c r="L2272" s="60">
        <f t="array" ref="L2272:O2272">TRANSPOSE(MMULT(Option!$B$25:$E$28, TRANSPOSE(H2272:K2272)))</f>
        <v>-0.60942923412740413</v>
      </c>
      <c r="M2272" s="60">
        <v>-0.91287331856509524</v>
      </c>
      <c r="N2272" s="60">
        <v>3.6137194123520011E-3</v>
      </c>
      <c r="O2272" s="60">
        <v>-2.1533555696378737</v>
      </c>
      <c r="P2272" s="56" t="str">
        <f t="shared" si="2834"/>
        <v>454/5</v>
      </c>
      <c r="R2272" s="80"/>
      <c r="S2272" s="3" t="s">
        <v>29</v>
      </c>
      <c r="T2272" s="60">
        <f ca="1"/>
        <v>-0.52058944033851084</v>
      </c>
      <c r="U2272" s="60">
        <f ca="1"/>
        <v>-0.10574619432885507</v>
      </c>
      <c r="V2272" s="60">
        <f ca="1"/>
        <v>-0.38712450661580522</v>
      </c>
      <c r="W2272" s="60">
        <f ca="1"/>
        <v>1.7832707929089797</v>
      </c>
      <c r="X2272" s="60">
        <f ca="1"/>
        <v>1.1302256937600319</v>
      </c>
      <c r="Y2272" s="52">
        <f ca="1">$B$12 * EXP(($E$3 - $C$12^2/2) * Y$2 + $C$12*SQRT(Y$2)*T2272)</f>
        <v>85.969566342638686</v>
      </c>
      <c r="Z2272" s="52">
        <f ca="1">Y2272 * EXP(($E$3 - $C$12^2/2) * (Z$2-Y$2) + $C$12*SQRT(Z$2-Y$2)*U2272)</f>
        <v>83.702554403315787</v>
      </c>
      <c r="AA2272" s="52">
        <f ca="1">Z2272 * EXP(($E$3 - $C$12^2/2) * (AA$2-Z$2) + $C$12*SQRT(AA$2-Z$2)*V2272)</f>
        <v>74.898371173400506</v>
      </c>
      <c r="AB2272" s="52">
        <f ca="1">AA2272 * EXP(($E$3 - $C$12^2/2) * (AB$2-AA$2) + $C$12*SQRT(AB$2-AA$2)*W2272)</f>
        <v>128.52370749924046</v>
      </c>
      <c r="AC2272" s="52">
        <f ca="1">AB2272 * EXP(($E$3 - $C$12^2/2) * (AC$2-AB$2) + $C$12*SQRT(AC$2-AB$2)*X2272)</f>
        <v>181.30507136607019</v>
      </c>
      <c r="AD2272" s="47"/>
      <c r="AE2272" s="3" t="s">
        <v>47</v>
      </c>
      <c r="AF2272" s="64">
        <f t="shared" ref="AF2272" ca="1" si="2870">($B$5*AF2274 + (1 + $B$6)*AF2273)*$B$2</f>
        <v>0</v>
      </c>
      <c r="AG2272" s="64">
        <f t="shared" ref="AG2272" ca="1" si="2871">($B$5*AG2274 + (1 + $B$6)*AG2273)*$B$2</f>
        <v>15000</v>
      </c>
      <c r="AH2272" s="64">
        <f t="shared" ref="AH2272" ca="1" si="2872">($B$5*AH2274 + (1 + $B$6)*AH2273)*$B$2</f>
        <v>0</v>
      </c>
      <c r="AI2272" s="64">
        <f t="shared" ref="AI2272" ca="1" si="2873">($B$5*AI2274 + (1 + $B$6)*AI2273)*$B$2</f>
        <v>15000</v>
      </c>
      <c r="AJ2272" s="64" cm="1">
        <f t="array" aca="1" ref="AJ2272" ca="1">($B$5*AJ2274 + (1 + $B$6)*AJ2273 + AND(NOT(AF2273:AJ2273)))*$B$2</f>
        <v>105000</v>
      </c>
      <c r="AK2272" s="73"/>
      <c r="AL2272" s="70"/>
    </row>
    <row r="2273" spans="7:38" ht="14.55" customHeight="1" x14ac:dyDescent="0.3">
      <c r="G2273" s="3">
        <v>2271</v>
      </c>
      <c r="H2273" s="58">
        <v>0.77148248441377287</v>
      </c>
      <c r="I2273" s="58">
        <v>-0.77583196774046292</v>
      </c>
      <c r="J2273" s="58">
        <v>0.48277730506721483</v>
      </c>
      <c r="K2273" s="59">
        <v>0.36725063422065046</v>
      </c>
      <c r="L2273" s="60">
        <f t="array" ref="L2273:O2273">TRANSPOSE(MMULT(Option!$B$25:$E$28, TRANSPOSE(H2273:K2273)))</f>
        <v>0.77148248441377287</v>
      </c>
      <c r="M2273" s="60">
        <v>-0.40246874998193249</v>
      </c>
      <c r="N2273" s="60">
        <v>0.52946066206164655</v>
      </c>
      <c r="O2273" s="60">
        <v>0.51415563108032125</v>
      </c>
      <c r="P2273" s="56" t="str">
        <f t="shared" si="2834"/>
        <v>455/1</v>
      </c>
      <c r="R2273" s="80"/>
      <c r="S2273" s="3" t="s">
        <v>31</v>
      </c>
      <c r="T2273" s="60">
        <f ca="1"/>
        <v>1.2904303798751355</v>
      </c>
      <c r="U2273" s="60">
        <f ca="1"/>
        <v>-0.27674951736168313</v>
      </c>
      <c r="V2273" s="60">
        <f ca="1"/>
        <v>0.45647612641053681</v>
      </c>
      <c r="W2273" s="60">
        <f ca="1"/>
        <v>1.4356378961187517</v>
      </c>
      <c r="X2273" s="60">
        <f ca="1"/>
        <v>1.3118026564794629</v>
      </c>
      <c r="Y2273" s="52">
        <f ca="1">$B$13 * EXP(($E$3 - $C$13^2/2) * Y$2 + $C$13*SQRT(Y$2)*T2273)</f>
        <v>148.01288043606399</v>
      </c>
      <c r="Z2273" s="52">
        <f ca="1">Y2273 * EXP(($E$3 - $C$13^2/2) * (Z$2-Y$2) + $C$13*SQRT(Z$2-Y$2)*U2273)</f>
        <v>136.90324627258178</v>
      </c>
      <c r="AA2273" s="52">
        <f ca="1">Z2273 * EXP(($E$3 - $C$13^2/2) * (AA$2-Z$2) + $C$13*SQRT(AA$2-Z$2)*V2273)</f>
        <v>157.78246533149917</v>
      </c>
      <c r="AB2273" s="52">
        <f ca="1">AA2273 * EXP(($E$3 - $C$13^2/2) * (AB$2-AA$2) + $C$13*SQRT(AB$2-AA$2)*W2273)</f>
        <v>243.93667221415402</v>
      </c>
      <c r="AC2273" s="52">
        <f ca="1">AB2273 * EXP(($E$3 - $C$13^2/2) * (AC$2-AB$2) + $C$13*SQRT(AC$2-AB$2)*X2273)</f>
        <v>363.3801198320088</v>
      </c>
      <c r="AD2273" s="47"/>
      <c r="AE2273" s="3" t="s">
        <v>46</v>
      </c>
      <c r="AF2273" s="52" t="b">
        <f t="shared" ref="AF2273" ca="1" si="2874">AF2271 &gt;= $B$4</f>
        <v>0</v>
      </c>
      <c r="AG2273" s="52" t="b">
        <f t="array" aca="1" ref="AG2273" ca="1">AND(AG2271 &gt;= $B$4, NOT(OR($AF2273:AF2273)))</f>
        <v>0</v>
      </c>
      <c r="AH2273" s="52" t="b">
        <f t="array" aca="1" ref="AH2273" ca="1">AND(AH2271 &gt;= $B$4, NOT(OR($AF2273:AG2273)))</f>
        <v>0</v>
      </c>
      <c r="AI2273" s="52" t="b">
        <f t="array" aca="1" ref="AI2273" ca="1">AND(AI2271 &gt;= $B$4, NOT(OR($AF2273:AH2273)))</f>
        <v>0</v>
      </c>
      <c r="AJ2273" s="52" t="b">
        <f t="array" aca="1" ref="AJ2273" ca="1">AND(AJ2271 &gt;= $B$4, NOT(OR($AF2273:AI2273)))</f>
        <v>1</v>
      </c>
      <c r="AK2273" s="73"/>
      <c r="AL2273" s="70"/>
    </row>
    <row r="2274" spans="7:38" ht="14.55" customHeight="1" x14ac:dyDescent="0.3">
      <c r="G2274" s="3">
        <v>2272</v>
      </c>
      <c r="H2274" s="58">
        <v>1.7527760831235244</v>
      </c>
      <c r="I2274" s="58">
        <v>0.98585030876490565</v>
      </c>
      <c r="J2274" s="58">
        <v>-1.214859776685189</v>
      </c>
      <c r="K2274" s="59">
        <v>-5.3405664902423718E-2</v>
      </c>
      <c r="L2274" s="60">
        <f t="array" ref="L2274:O2274">TRANSPOSE(MMULT(Option!$B$25:$E$28, TRANSPOSE(H2274:K2274)))</f>
        <v>1.7527760831235244</v>
      </c>
      <c r="M2274" s="60">
        <v>1.6046571660115632</v>
      </c>
      <c r="N2274" s="60">
        <v>-0.10775692761035816</v>
      </c>
      <c r="O2274" s="60">
        <v>0.67641641455950308</v>
      </c>
      <c r="P2274" s="56" t="str">
        <f t="shared" si="2834"/>
        <v>455/2</v>
      </c>
      <c r="R2274" s="80"/>
      <c r="S2274" s="3" t="s">
        <v>30</v>
      </c>
      <c r="T2274" s="60">
        <f ca="1"/>
        <v>0.76625961825548083</v>
      </c>
      <c r="U2274" s="60">
        <f ca="1"/>
        <v>1.1223456582999869</v>
      </c>
      <c r="V2274" s="60">
        <f ca="1"/>
        <v>8.8090619688999103E-2</v>
      </c>
      <c r="W2274" s="60">
        <f ca="1"/>
        <v>1.3333771212771248</v>
      </c>
      <c r="X2274" s="60">
        <f ca="1"/>
        <v>2.4079455818372093</v>
      </c>
      <c r="Y2274" s="52">
        <f ca="1">$B$14 * EXP(($E$3 - $C$14^2/2) * Y$2 + $C$14*SQRT(Y$2)*T2274)</f>
        <v>126.4754314432258</v>
      </c>
      <c r="Z2274" s="52">
        <f ca="1">Y2274 * EXP(($E$3 - $C$14^2/2) * (Z$2-Y$2) + $C$14*SQRT(Z$2-Y$2)*U2274)</f>
        <v>177.99434301184488</v>
      </c>
      <c r="AA2274" s="52">
        <f ca="1">Z2274 * EXP(($E$3 - $C$14^2/2) * (AA$2-Z$2) + $C$14*SQRT(AA$2-Z$2)*V2274)</f>
        <v>183.67703207298695</v>
      </c>
      <c r="AB2274" s="52">
        <f ca="1">AA2274 * EXP(($E$3 - $C$14^2/2) * (AB$2-AA$2) + $C$14*SQRT(AB$2-AA$2)*W2274)</f>
        <v>275.39105100863367</v>
      </c>
      <c r="AC2274" s="52">
        <f ca="1">AB2274 * EXP(($E$3 - $C$14^2/2) * (AC$2-AB$2) + $C$14*SQRT(AC$2-AB$2)*X2274)</f>
        <v>569.96546187769729</v>
      </c>
      <c r="AD2274" s="47"/>
      <c r="AE2274" s="3" t="s">
        <v>68</v>
      </c>
      <c r="AF2274" s="52" t="b">
        <f ca="1">AND(AF2271&gt;$B$3, NOT(OR($AF2273:AF2273)))</f>
        <v>0</v>
      </c>
      <c r="AG2274" s="52" t="b">
        <f ca="1">AND(AG2271&gt;$B$3, NOT(OR($AF2273:AG2273)))</f>
        <v>1</v>
      </c>
      <c r="AH2274" s="52" t="b">
        <f ca="1">AND(AH2271&gt;$B$3, NOT(OR($AF2273:AH2273)))</f>
        <v>0</v>
      </c>
      <c r="AI2274" s="52" t="b">
        <f ca="1">AND(AI2271&gt;$B$3, NOT(OR($AF2273:AI2273)))</f>
        <v>1</v>
      </c>
      <c r="AJ2274" s="52" t="b">
        <f ca="1">AND(AJ2271&gt;$B$3, NOT(OR($AF2273:AJ2273)))</f>
        <v>0</v>
      </c>
      <c r="AK2274" s="74"/>
      <c r="AL2274" s="70"/>
    </row>
    <row r="2275" spans="7:38" ht="14.55" customHeight="1" x14ac:dyDescent="0.3">
      <c r="G2275" s="3">
        <v>2273</v>
      </c>
      <c r="H2275" s="58">
        <v>9.4057273961773297E-2</v>
      </c>
      <c r="I2275" s="58">
        <v>-1.1454336463126713</v>
      </c>
      <c r="J2275" s="58">
        <v>1.0786036774187764</v>
      </c>
      <c r="K2275" s="59">
        <v>0.27881987450706408</v>
      </c>
      <c r="L2275" s="60">
        <f t="array" ref="L2275:O2275">TRANSPOSE(MMULT(Option!$B$25:$E$28, TRANSPOSE(H2275:K2275)))</f>
        <v>9.4057273961773297E-2</v>
      </c>
      <c r="M2275" s="60">
        <v>-1.012184367970709</v>
      </c>
      <c r="N2275" s="60">
        <v>0.68502643986829015</v>
      </c>
      <c r="O2275" s="60">
        <v>0.18696693034190956</v>
      </c>
      <c r="P2275" s="56" t="str">
        <f t="shared" si="2834"/>
        <v>455/3</v>
      </c>
      <c r="R2275" s="80">
        <v>569</v>
      </c>
      <c r="S2275" s="3" t="s">
        <v>28</v>
      </c>
      <c r="T2275" s="60">
        <f t="array" aca="1" ref="T2275:T2278" ca="1">TRANSPOSE(OFFSET($L$3, MATCH($R2275 &amp; "/" &amp; T$2, $P$3:$P$5002, 0) - 1, 0, 1, $E$1))</f>
        <v>0.98883251395728333</v>
      </c>
      <c r="U2275" s="60">
        <f t="array" aca="1" ref="U2275:U2278" ca="1">TRANSPOSE(OFFSET($L$3, MATCH($R2275 &amp; "/" &amp; U$2, $P$3:$P$5002, 0) - 1, 0, 1, $E$1))</f>
        <v>0.49304700210269264</v>
      </c>
      <c r="V2275" s="60">
        <f t="array" aca="1" ref="V2275:V2278" ca="1">TRANSPOSE(OFFSET($L$3, MATCH($R2275 &amp; "/" &amp; V$2, $P$3:$P$5002, 0) - 1, 0, 1, $E$1))</f>
        <v>1.450921950799579</v>
      </c>
      <c r="W2275" s="60">
        <f t="array" aca="1" ref="W2275:W2278" ca="1">TRANSPOSE(OFFSET($L$3, MATCH($R2275 &amp; "/" &amp; W$2, $P$3:$P$5002, 0) - 1, 0, 1, $E$1))</f>
        <v>7.3047470261202355E-2</v>
      </c>
      <c r="X2275" s="60">
        <f t="array" aca="1" ref="X2275:X2278" ca="1">TRANSPOSE(OFFSET($L$3, MATCH($R2275 &amp; "/" &amp; X$2, $P$3:$P$5002, 0) - 1, 0, 1, $E$1))</f>
        <v>-2.0710465786042835</v>
      </c>
      <c r="Y2275" s="52">
        <f ca="1">$B$11 * EXP(($E$3 - $C$11^2/2) * Y$2 + $C$11*SQRT(Y$2)*T2275)</f>
        <v>135.20875807543496</v>
      </c>
      <c r="Z2275" s="52">
        <f ca="1">Y2275 * EXP(($E$3 - $C$11^2/2) * (Z$2-Y$2) + $C$11*SQRT(Z$2-Y$2)*U2275)</f>
        <v>157.54860924970959</v>
      </c>
      <c r="AA2275" s="52">
        <f ca="1">Z2275 * EXP(($E$3 - $C$11^2/2) * (AA$2-Z$2) + $C$11*SQRT(AA$2-Z$2)*V2275)</f>
        <v>244.69453238575261</v>
      </c>
      <c r="AB2275" s="52">
        <f ca="1">AA2275 * EXP(($E$3 - $C$11^2/2) * (AB$2-AA$2) + $C$11*SQRT(AB$2-AA$2)*W2275)</f>
        <v>251.3697259643713</v>
      </c>
      <c r="AC2275" s="52">
        <f ca="1">AB2275 * EXP(($E$3 - $C$11^2/2) * (AC$2-AB$2) + $C$11*SQRT(AC$2-AB$2)*X2275)</f>
        <v>135.7223009657618</v>
      </c>
      <c r="AD2275" s="47"/>
      <c r="AE2275" s="3" t="s">
        <v>69</v>
      </c>
      <c r="AF2275" s="20" cm="1">
        <f t="array" aca="1" ref="AF2275" ca="1">MIN(Y2275:Y2278 / $D$11:$D$14)</f>
        <v>1.0448213650214813</v>
      </c>
      <c r="AG2275" s="20" cm="1">
        <f t="array" aca="1" ref="AG2275" ca="1">MIN(Z2275:Z2278 / $D$11:$D$14)</f>
        <v>0.89822789170552297</v>
      </c>
      <c r="AH2275" s="20" cm="1">
        <f t="array" aca="1" ref="AH2275" ca="1">MIN(AA2275:AA2278 / $D$11:$D$14)</f>
        <v>1.242009912319834</v>
      </c>
      <c r="AI2275" s="20" cm="1">
        <f t="array" aca="1" ref="AI2275" ca="1">MIN(AB2275:AB2278 / $D$11:$D$14)</f>
        <v>0.9515434996777633</v>
      </c>
      <c r="AJ2275" s="20" cm="1">
        <f t="array" aca="1" ref="AJ2275" ca="1">MIN(AC2275:AC2278 / $D$11:$D$14)</f>
        <v>1.0610824409403004</v>
      </c>
      <c r="AK2275" s="72">
        <f t="array" aca="1" ref="AK2275" ca="1">SUMPRODUCT(AF2276:AJ2276, EXP(-$E$3*$AF$2:$AJ$2))</f>
        <v>142594.67363380725</v>
      </c>
      <c r="AL2275" s="70">
        <f ca="1">MAX(AC2276 - $D$11, 0) * EXP(-$E$2*$E$3)</f>
        <v>87.275776262355279</v>
      </c>
    </row>
    <row r="2276" spans="7:38" ht="14.55" customHeight="1" x14ac:dyDescent="0.3">
      <c r="G2276" s="3">
        <v>2274</v>
      </c>
      <c r="H2276" s="58">
        <v>-1.517204284709861</v>
      </c>
      <c r="I2276" s="58">
        <v>0.44379196359581469</v>
      </c>
      <c r="J2276" s="58">
        <v>-0.47230863810391305</v>
      </c>
      <c r="K2276" s="59">
        <v>-0.73931497687738668</v>
      </c>
      <c r="L2276" s="60">
        <f t="array" ref="L2276:O2276">TRANSPOSE(MMULT(Option!$B$25:$E$28, TRANSPOSE(H2276:K2276)))</f>
        <v>-1.517204284709861</v>
      </c>
      <c r="M2276" s="60">
        <v>-0.20013966068576294</v>
      </c>
      <c r="N2276" s="60">
        <v>-0.90550312962631196</v>
      </c>
      <c r="O2276" s="60">
        <v>-1.2159664273524611</v>
      </c>
      <c r="P2276" s="56" t="str">
        <f t="shared" si="2834"/>
        <v>455/4</v>
      </c>
      <c r="R2276" s="80"/>
      <c r="S2276" s="3" t="s">
        <v>29</v>
      </c>
      <c r="T2276" s="60">
        <f ca="1"/>
        <v>0.12948642747084432</v>
      </c>
      <c r="U2276" s="60">
        <f ca="1"/>
        <v>-0.52059131387396596</v>
      </c>
      <c r="V2276" s="60">
        <f ca="1"/>
        <v>1.613203486687941</v>
      </c>
      <c r="W2276" s="60">
        <f ca="1"/>
        <v>1.5383395781132621</v>
      </c>
      <c r="X2276" s="60">
        <f ca="1"/>
        <v>-0.33804012762323099</v>
      </c>
      <c r="Y2276" s="52">
        <f ca="1">$B$12 * EXP(($E$3 - $C$12^2/2) * Y$2 + $C$12*SQRT(Y$2)*T2276)</f>
        <v>104.48213650214812</v>
      </c>
      <c r="Z2276" s="52">
        <f ca="1">Y2276 * EXP(($E$3 - $C$12^2/2) * (Z$2-Y$2) + $C$12*SQRT(Z$2-Y$2)*U2276)</f>
        <v>89.822789170552298</v>
      </c>
      <c r="AA2276" s="52">
        <f ca="1">Z2276 * EXP(($E$3 - $C$12^2/2) * (AA$2-Z$2) + $C$12*SQRT(AA$2-Z$2)*V2276)</f>
        <v>146.46694419067146</v>
      </c>
      <c r="AB2276" s="52">
        <f ca="1">AA2276 * EXP(($E$3 - $C$12^2/2) * (AB$2-AA$2) + $C$12*SQRT(AB$2-AA$2)*W2276)</f>
        <v>233.52791948909191</v>
      </c>
      <c r="AC2276" s="52">
        <f ca="1">AB2276 * EXP(($E$3 - $C$12^2/2) * (AC$2-AB$2) + $C$12*SQRT(AC$2-AB$2)*X2276)</f>
        <v>212.06431498201684</v>
      </c>
      <c r="AD2276" s="47"/>
      <c r="AE2276" s="3" t="s">
        <v>47</v>
      </c>
      <c r="AF2276" s="64">
        <f t="shared" ref="AF2276" ca="1" si="2875">($B$5*AF2278 + (1 + $B$6)*AF2277)*$B$2</f>
        <v>15000</v>
      </c>
      <c r="AG2276" s="64">
        <f t="shared" ref="AG2276" ca="1" si="2876">($B$5*AG2278 + (1 + $B$6)*AG2277)*$B$2</f>
        <v>15000</v>
      </c>
      <c r="AH2276" s="64">
        <f t="shared" ref="AH2276" ca="1" si="2877">($B$5*AH2278 + (1 + $B$6)*AH2277)*$B$2</f>
        <v>15000</v>
      </c>
      <c r="AI2276" s="64">
        <f t="shared" ref="AI2276" ca="1" si="2878">($B$5*AI2278 + (1 + $B$6)*AI2277)*$B$2</f>
        <v>15000</v>
      </c>
      <c r="AJ2276" s="64" cm="1">
        <f t="array" aca="1" ref="AJ2276" ca="1">($B$5*AJ2278 + (1 + $B$6)*AJ2277 + AND(NOT(AF2277:AJ2277)))*$B$2</f>
        <v>114999.99999999999</v>
      </c>
      <c r="AK2276" s="73"/>
      <c r="AL2276" s="70"/>
    </row>
    <row r="2277" spans="7:38" ht="14.55" customHeight="1" x14ac:dyDescent="0.3">
      <c r="G2277" s="3">
        <v>2275</v>
      </c>
      <c r="H2277" s="58">
        <v>-7.6154001310805602E-2</v>
      </c>
      <c r="I2277" s="58">
        <v>-0.27268475732644293</v>
      </c>
      <c r="J2277" s="58">
        <v>0.45016342908676554</v>
      </c>
      <c r="K2277" s="59">
        <v>-0.38208906317745794</v>
      </c>
      <c r="L2277" s="60">
        <f t="array" ref="L2277:O2277">TRANSPOSE(MMULT(Option!$B$25:$E$28, TRANSPOSE(H2277:K2277)))</f>
        <v>-7.6154001310805602E-2</v>
      </c>
      <c r="M2277" s="60">
        <v>-0.28038130878613998</v>
      </c>
      <c r="N2277" s="60">
        <v>0.29351583949981253</v>
      </c>
      <c r="O2277" s="60">
        <v>-0.34120585228461098</v>
      </c>
      <c r="P2277" s="56" t="str">
        <f t="shared" si="2834"/>
        <v>455/5</v>
      </c>
      <c r="R2277" s="80"/>
      <c r="S2277" s="3" t="s">
        <v>31</v>
      </c>
      <c r="T2277" s="60">
        <f ca="1"/>
        <v>2.3514946211844063</v>
      </c>
      <c r="U2277" s="60">
        <f ca="1"/>
        <v>-1.5157716120208111</v>
      </c>
      <c r="V2277" s="60">
        <f ca="1"/>
        <v>-0.16328646111931733</v>
      </c>
      <c r="W2277" s="60">
        <f ca="1"/>
        <v>-0.90466946918124713</v>
      </c>
      <c r="X2277" s="60">
        <f ca="1"/>
        <v>0.34653144707783123</v>
      </c>
      <c r="Y2277" s="52">
        <f ca="1">$B$13 * EXP(($E$3 - $C$13^2/2) * Y$2 + $C$13*SQRT(Y$2)*T2277)</f>
        <v>203.49034770718356</v>
      </c>
      <c r="Z2277" s="52">
        <f ca="1">Y2277 * EXP(($E$3 - $C$13^2/2) * (Z$2-Y$2) + $C$13*SQRT(Z$2-Y$2)*U2277)</f>
        <v>129.78601927682405</v>
      </c>
      <c r="AA2277" s="52">
        <f ca="1">Z2277 * EXP(($E$3 - $C$13^2/2) * (AA$2-Z$2) + $C$13*SQRT(AA$2-Z$2)*V2277)</f>
        <v>124.20099123198341</v>
      </c>
      <c r="AB2277" s="52">
        <f ca="1">AA2277 * EXP(($E$3 - $C$13^2/2) * (AB$2-AA$2) + $C$13*SQRT(AB$2-AA$2)*W2277)</f>
        <v>95.154349967776326</v>
      </c>
      <c r="AC2277" s="52">
        <f ca="1">AB2277 * EXP(($E$3 - $C$13^2/2) * (AC$2-AB$2) + $C$13*SQRT(AC$2-AB$2)*X2277)</f>
        <v>106.10824409403004</v>
      </c>
      <c r="AD2277" s="47"/>
      <c r="AE2277" s="3" t="s">
        <v>46</v>
      </c>
      <c r="AF2277" s="52" t="b">
        <f t="shared" ref="AF2277" ca="1" si="2879">AF2275 &gt;= $B$4</f>
        <v>0</v>
      </c>
      <c r="AG2277" s="52" t="b">
        <f t="array" aca="1" ref="AG2277" ca="1">AND(AG2275 &gt;= $B$4, NOT(OR($AF2277:AF2277)))</f>
        <v>0</v>
      </c>
      <c r="AH2277" s="52" t="b">
        <f t="array" aca="1" ref="AH2277" ca="1">AND(AH2275 &gt;= $B$4, NOT(OR($AF2277:AG2277)))</f>
        <v>0</v>
      </c>
      <c r="AI2277" s="52" t="b">
        <f t="array" aca="1" ref="AI2277" ca="1">AND(AI2275 &gt;= $B$4, NOT(OR($AF2277:AH2277)))</f>
        <v>0</v>
      </c>
      <c r="AJ2277" s="52" t="b">
        <f t="array" aca="1" ref="AJ2277" ca="1">AND(AJ2275 &gt;= $B$4, NOT(OR($AF2277:AI2277)))</f>
        <v>0</v>
      </c>
      <c r="AK2277" s="73"/>
      <c r="AL2277" s="70"/>
    </row>
    <row r="2278" spans="7:38" ht="14.55" customHeight="1" x14ac:dyDescent="0.3">
      <c r="G2278" s="3">
        <v>2276</v>
      </c>
      <c r="H2278" s="58">
        <v>0.41751103074937523</v>
      </c>
      <c r="I2278" s="58">
        <v>-1.6554107583845583</v>
      </c>
      <c r="J2278" s="58">
        <v>-0.13474639026197505</v>
      </c>
      <c r="K2278" s="59">
        <v>-6.644084259600451E-2</v>
      </c>
      <c r="L2278" s="60">
        <f t="array" ref="L2278:O2278">TRANSPOSE(MMULT(Option!$B$25:$E$28, TRANSPOSE(H2278:K2278)))</f>
        <v>0.41751103074937523</v>
      </c>
      <c r="M2278" s="60">
        <v>-1.3502046090085482</v>
      </c>
      <c r="N2278" s="60">
        <v>-0.38483299038021246</v>
      </c>
      <c r="O2278" s="60">
        <v>-0.34968022031107404</v>
      </c>
      <c r="P2278" s="56" t="str">
        <f t="shared" si="2834"/>
        <v>456/1</v>
      </c>
      <c r="R2278" s="80"/>
      <c r="S2278" s="3" t="s">
        <v>30</v>
      </c>
      <c r="T2278" s="60">
        <f ca="1"/>
        <v>0.81138160316766728</v>
      </c>
      <c r="U2278" s="60">
        <f ca="1"/>
        <v>0.96445262192528447</v>
      </c>
      <c r="V2278" s="60">
        <f ca="1"/>
        <v>1.0105029655580378</v>
      </c>
      <c r="W2278" s="60">
        <f ca="1"/>
        <v>0.339246462188943</v>
      </c>
      <c r="X2278" s="60">
        <f ca="1"/>
        <v>-0.16270526562219634</v>
      </c>
      <c r="Y2278" s="52">
        <f ca="1">$B$14 * EXP(($E$3 - $C$14^2/2) * Y$2 + $C$14*SQRT(Y$2)*T2278)</f>
        <v>128.19911830135553</v>
      </c>
      <c r="Z2278" s="52">
        <f ca="1">Y2278 * EXP(($E$3 - $C$14^2/2) * (Z$2-Y$2) + $C$14*SQRT(Z$2-Y$2)*U2278)</f>
        <v>172.07328360027915</v>
      </c>
      <c r="AA2278" s="52">
        <f ca="1">Z2278 * EXP(($E$3 - $C$14^2/2) * (AA$2-Z$2) + $C$14*SQRT(AA$2-Z$2)*V2278)</f>
        <v>234.1756191801714</v>
      </c>
      <c r="AB2278" s="52">
        <f ca="1">AA2278 * EXP(($E$3 - $C$14^2/2) * (AB$2-AA$2) + $C$14*SQRT(AB$2-AA$2)*W2278)</f>
        <v>260.56315823357278</v>
      </c>
      <c r="AC2278" s="52">
        <f ca="1">AB2278 * EXP(($E$3 - $C$14^2/2) * (AC$2-AB$2) + $C$14*SQRT(AC$2-AB$2)*X2278)</f>
        <v>249.3939318993466</v>
      </c>
      <c r="AD2278" s="47"/>
      <c r="AE2278" s="3" t="s">
        <v>68</v>
      </c>
      <c r="AF2278" s="52" t="b">
        <f ca="1">AND(AF2275&gt;$B$3, NOT(OR($AF2277:AF2277)))</f>
        <v>1</v>
      </c>
      <c r="AG2278" s="52" t="b">
        <f ca="1">AND(AG2275&gt;$B$3, NOT(OR($AF2277:AG2277)))</f>
        <v>1</v>
      </c>
      <c r="AH2278" s="52" t="b">
        <f ca="1">AND(AH2275&gt;$B$3, NOT(OR($AF2277:AH2277)))</f>
        <v>1</v>
      </c>
      <c r="AI2278" s="52" t="b">
        <f ca="1">AND(AI2275&gt;$B$3, NOT(OR($AF2277:AI2277)))</f>
        <v>1</v>
      </c>
      <c r="AJ2278" s="52" t="b">
        <f ca="1">AND(AJ2275&gt;$B$3, NOT(OR($AF2277:AJ2277)))</f>
        <v>1</v>
      </c>
      <c r="AK2278" s="74"/>
      <c r="AL2278" s="70"/>
    </row>
    <row r="2279" spans="7:38" ht="14.55" customHeight="1" x14ac:dyDescent="0.3">
      <c r="G2279" s="3">
        <v>2277</v>
      </c>
      <c r="H2279" s="58">
        <v>1.8334488798921438</v>
      </c>
      <c r="I2279" s="58">
        <v>-0.53301723516011967</v>
      </c>
      <c r="J2279" s="58">
        <v>-2.3448046100958386</v>
      </c>
      <c r="K2279" s="59">
        <v>-7.8305225776410955E-2</v>
      </c>
      <c r="L2279" s="60">
        <f t="array" ref="L2279:O2279">TRANSPOSE(MMULT(Option!$B$25:$E$28, TRANSPOSE(H2279:K2279)))</f>
        <v>1.8334488798921438</v>
      </c>
      <c r="M2279" s="60">
        <v>0.24486118658939238</v>
      </c>
      <c r="N2279" s="60">
        <v>-1.4656626149007455</v>
      </c>
      <c r="O2279" s="60">
        <v>6.9087288980872436E-2</v>
      </c>
      <c r="P2279" s="56" t="str">
        <f t="shared" si="2834"/>
        <v>456/2</v>
      </c>
      <c r="R2279" s="80">
        <v>570</v>
      </c>
      <c r="S2279" s="3" t="s">
        <v>28</v>
      </c>
      <c r="T2279" s="60">
        <f t="array" aca="1" ref="T2279:T2282" ca="1">TRANSPOSE(OFFSET($L$3, MATCH($R2279 &amp; "/" &amp; T$2, $P$3:$P$5002, 0) - 1, 0, 1, $E$1))</f>
        <v>-1.6974080749990663</v>
      </c>
      <c r="U2279" s="60">
        <f t="array" aca="1" ref="U2279:U2282" ca="1">TRANSPOSE(OFFSET($L$3, MATCH($R2279 &amp; "/" &amp; U$2, $P$3:$P$5002, 0) - 1, 0, 1, $E$1))</f>
        <v>-0.50500843998167344</v>
      </c>
      <c r="V2279" s="60">
        <f t="array" aca="1" ref="V2279:V2282" ca="1">TRANSPOSE(OFFSET($L$3, MATCH($R2279 &amp; "/" &amp; V$2, $P$3:$P$5002, 0) - 1, 0, 1, $E$1))</f>
        <v>-1.350026532433072</v>
      </c>
      <c r="W2279" s="60">
        <f t="array" aca="1" ref="W2279:W2282" ca="1">TRANSPOSE(OFFSET($L$3, MATCH($R2279 &amp; "/" &amp; W$2, $P$3:$P$5002, 0) - 1, 0, 1, $E$1))</f>
        <v>1.1641568055564231</v>
      </c>
      <c r="X2279" s="60">
        <f t="array" aca="1" ref="X2279:X2282" ca="1">TRANSPOSE(OFFSET($L$3, MATCH($R2279 &amp; "/" &amp; X$2, $P$3:$P$5002, 0) - 1, 0, 1, $E$1))</f>
        <v>-0.23390896129683986</v>
      </c>
      <c r="Y2279" s="52">
        <f ca="1">$B$11 * EXP(($E$3 - $C$11^2/2) * Y$2 + $C$11*SQRT(Y$2)*T2279)</f>
        <v>60.397503027889762</v>
      </c>
      <c r="Z2279" s="52">
        <f ca="1">Y2279 * EXP(($E$3 - $C$11^2/2) * (Z$2-Y$2) + $C$11*SQRT(Z$2-Y$2)*U2279)</f>
        <v>52.166745447875222</v>
      </c>
      <c r="AA2279" s="52">
        <f ca="1">Z2279 * EXP(($E$3 - $C$11^2/2) * (AA$2-Z$2) + $C$11*SQRT(AA$2-Z$2)*V2279)</f>
        <v>34.968136872116091</v>
      </c>
      <c r="AB2279" s="52">
        <f ca="1">AA2279 * EXP(($E$3 - $C$11^2/2) * (AB$2-AA$2) + $C$11*SQRT(AB$2-AA$2)*W2279)</f>
        <v>49.833343761868562</v>
      </c>
      <c r="AC2279" s="52">
        <f ca="1">AB2279 * EXP(($E$3 - $C$11^2/2) * (AC$2-AB$2) + $C$11*SQRT(AC$2-AB$2)*X2279)</f>
        <v>46.6891416616835</v>
      </c>
      <c r="AD2279" s="47"/>
      <c r="AE2279" s="3" t="s">
        <v>69</v>
      </c>
      <c r="AF2279" s="20" cm="1">
        <f t="array" aca="1" ref="AF2279" ca="1">MIN(Y2279:Y2282 / $D$11:$D$14)</f>
        <v>0.44210716005500283</v>
      </c>
      <c r="AG2279" s="20" cm="1">
        <f t="array" aca="1" ref="AG2279" ca="1">MIN(Z2279:Z2282 / $D$11:$D$14)</f>
        <v>0.36756948482976048</v>
      </c>
      <c r="AH2279" s="20" cm="1">
        <f t="array" aca="1" ref="AH2279" ca="1">MIN(AA2279:AA2282 / $D$11:$D$14)</f>
        <v>0.20427296142281878</v>
      </c>
      <c r="AI2279" s="20" cm="1">
        <f t="array" aca="1" ref="AI2279" ca="1">MIN(AB2279:AB2282 / $D$11:$D$14)</f>
        <v>0.14878389258338198</v>
      </c>
      <c r="AJ2279" s="20" cm="1">
        <f t="array" aca="1" ref="AJ2279" ca="1">MIN(AC2279:AC2282 / $D$11:$D$14)</f>
        <v>0.17280333535959838</v>
      </c>
      <c r="AK2279" s="72">
        <f t="array" aca="1" ref="AK2279" ca="1">SUMPRODUCT(AF2280:AJ2280, EXP(-$E$3*$AF$2:$AJ$2))</f>
        <v>77880.078307140488</v>
      </c>
      <c r="AL2279" s="70">
        <f ca="1">MAX(AC2280 - $D$11, 0) * EXP(-$E$2*$E$3)</f>
        <v>0</v>
      </c>
    </row>
    <row r="2280" spans="7:38" ht="14.55" customHeight="1" x14ac:dyDescent="0.3">
      <c r="G2280" s="3">
        <v>2278</v>
      </c>
      <c r="H2280" s="58">
        <v>-1.3466397390463549</v>
      </c>
      <c r="I2280" s="58">
        <v>-0.14341631418060163</v>
      </c>
      <c r="J2280" s="58">
        <v>-1.1682993067856524</v>
      </c>
      <c r="K2280" s="59">
        <v>-0.38727801691748881</v>
      </c>
      <c r="L2280" s="60">
        <f t="array" ref="L2280:O2280">TRANSPOSE(MMULT(Option!$B$25:$E$28, TRANSPOSE(H2280:K2280)))</f>
        <v>-1.3466397390463549</v>
      </c>
      <c r="M2280" s="60">
        <v>-0.67009911874337713</v>
      </c>
      <c r="N2280" s="60">
        <v>-1.6023401430716928</v>
      </c>
      <c r="O2280" s="60">
        <v>-1.1358848579631622</v>
      </c>
      <c r="P2280" s="56" t="str">
        <f t="shared" si="2834"/>
        <v>456/3</v>
      </c>
      <c r="R2280" s="80"/>
      <c r="S2280" s="3" t="s">
        <v>29</v>
      </c>
      <c r="T2280" s="60">
        <f ca="1"/>
        <v>-2.7373432757525853</v>
      </c>
      <c r="U2280" s="60">
        <f ca="1"/>
        <v>-0.41945492065406248</v>
      </c>
      <c r="V2280" s="60">
        <f ca="1"/>
        <v>-1.4369882247618722</v>
      </c>
      <c r="W2280" s="60">
        <f ca="1"/>
        <v>-0.18804047433190246</v>
      </c>
      <c r="X2280" s="60">
        <f ca="1"/>
        <v>0.60123449517048766</v>
      </c>
      <c r="Y2280" s="52">
        <f ca="1">$B$12 * EXP(($E$3 - $C$12^2/2) * Y$2 + $C$12*SQRT(Y$2)*T2280)</f>
        <v>44.210716005500281</v>
      </c>
      <c r="Z2280" s="52">
        <f ca="1">Y2280 * EXP(($E$3 - $C$12^2/2) * (Z$2-Y$2) + $C$12*SQRT(Z$2-Y$2)*U2280)</f>
        <v>39.178601869003955</v>
      </c>
      <c r="AA2280" s="52">
        <f ca="1">Z2280 * EXP(($E$3 - $C$12^2/2) * (AA$2-Z$2) + $C$12*SQRT(AA$2-Z$2)*V2280)</f>
        <v>25.585716834721456</v>
      </c>
      <c r="AB2280" s="52">
        <f ca="1">AA2280 * EXP(($E$3 - $C$12^2/2) * (AB$2-AA$2) + $C$12*SQRT(AB$2-AA$2)*W2280)</f>
        <v>24.303542396068458</v>
      </c>
      <c r="AC2280" s="52">
        <f ca="1">AB2280 * EXP(($E$3 - $C$12^2/2) * (AC$2-AB$2) + $C$12*SQRT(AC$2-AB$2)*X2280)</f>
        <v>29.253302283576467</v>
      </c>
      <c r="AD2280" s="47"/>
      <c r="AE2280" s="3" t="s">
        <v>47</v>
      </c>
      <c r="AF2280" s="64">
        <f t="shared" ref="AF2280" ca="1" si="2880">($B$5*AF2282 + (1 + $B$6)*AF2281)*$B$2</f>
        <v>0</v>
      </c>
      <c r="AG2280" s="64">
        <f t="shared" ref="AG2280" ca="1" si="2881">($B$5*AG2282 + (1 + $B$6)*AG2281)*$B$2</f>
        <v>0</v>
      </c>
      <c r="AH2280" s="64">
        <f t="shared" ref="AH2280" ca="1" si="2882">($B$5*AH2282 + (1 + $B$6)*AH2281)*$B$2</f>
        <v>0</v>
      </c>
      <c r="AI2280" s="64">
        <f t="shared" ref="AI2280" ca="1" si="2883">($B$5*AI2282 + (1 + $B$6)*AI2281)*$B$2</f>
        <v>0</v>
      </c>
      <c r="AJ2280" s="64" cm="1">
        <f t="array" aca="1" ref="AJ2280" ca="1">($B$5*AJ2282 + (1 + $B$6)*AJ2281 + AND(NOT(AF2281:AJ2281)))*$B$2</f>
        <v>100000</v>
      </c>
      <c r="AK2280" s="73"/>
      <c r="AL2280" s="70"/>
    </row>
    <row r="2281" spans="7:38" ht="14.55" customHeight="1" x14ac:dyDescent="0.3">
      <c r="G2281" s="3">
        <v>2279</v>
      </c>
      <c r="H2281" s="58">
        <v>1.0944786250160456</v>
      </c>
      <c r="I2281" s="58">
        <v>-1.9649768785430848</v>
      </c>
      <c r="J2281" s="58">
        <v>0.52993060668750969</v>
      </c>
      <c r="K2281" s="59">
        <v>-0.30750431405792689</v>
      </c>
      <c r="L2281" s="60">
        <f t="array" ref="L2281:O2281">TRANSPOSE(MMULT(Option!$B$25:$E$28, TRANSPOSE(H2281:K2281)))</f>
        <v>1.0944786250160456</v>
      </c>
      <c r="M2281" s="60">
        <v>-1.3631396069459285</v>
      </c>
      <c r="N2281" s="60">
        <v>0.38868310540020595</v>
      </c>
      <c r="O2281" s="60">
        <v>-0.23665937920772523</v>
      </c>
      <c r="P2281" s="56" t="str">
        <f t="shared" si="2834"/>
        <v>456/4</v>
      </c>
      <c r="R2281" s="80"/>
      <c r="S2281" s="3" t="s">
        <v>31</v>
      </c>
      <c r="T2281" s="60">
        <f ca="1"/>
        <v>-1.4126846962633655</v>
      </c>
      <c r="U2281" s="60">
        <f ca="1"/>
        <v>-1.9567916498528204</v>
      </c>
      <c r="V2281" s="60">
        <f ca="1"/>
        <v>-1.9748507649961644</v>
      </c>
      <c r="W2281" s="60">
        <f ca="1"/>
        <v>-1.0732075929211846</v>
      </c>
      <c r="X2281" s="60">
        <f ca="1"/>
        <v>0.48219763420375994</v>
      </c>
      <c r="Y2281" s="52">
        <f ca="1">$B$13 * EXP(($E$3 - $C$13^2/2) * Y$2 + $C$13*SQRT(Y$2)*T2281)</f>
        <v>65.783219111747826</v>
      </c>
      <c r="Z2281" s="52">
        <f ca="1">Y2281 * EXP(($E$3 - $C$13^2/2) * (Z$2-Y$2) + $C$13*SQRT(Z$2-Y$2)*U2281)</f>
        <v>36.75694848297605</v>
      </c>
      <c r="AA2281" s="52">
        <f ca="1">Z2281 * EXP(($E$3 - $C$13^2/2) * (AA$2-Z$2) + $C$13*SQRT(AA$2-Z$2)*V2281)</f>
        <v>20.427296142281879</v>
      </c>
      <c r="AB2281" s="52">
        <f ca="1">AA2281 * EXP(($E$3 - $C$13^2/2) * (AB$2-AA$2) + $C$13*SQRT(AB$2-AA$2)*W2281)</f>
        <v>14.878389258338197</v>
      </c>
      <c r="AC2281" s="52">
        <f ca="1">AB2281 * EXP(($E$3 - $C$13^2/2) * (AC$2-AB$2) + $C$13*SQRT(AC$2-AB$2)*X2281)</f>
        <v>17.280333535959837</v>
      </c>
      <c r="AD2281" s="47"/>
      <c r="AE2281" s="3" t="s">
        <v>46</v>
      </c>
      <c r="AF2281" s="52" t="b">
        <f t="shared" ref="AF2281" ca="1" si="2884">AF2279 &gt;= $B$4</f>
        <v>0</v>
      </c>
      <c r="AG2281" s="52" t="b">
        <f t="array" aca="1" ref="AG2281" ca="1">AND(AG2279 &gt;= $B$4, NOT(OR($AF2281:AF2281)))</f>
        <v>0</v>
      </c>
      <c r="AH2281" s="52" t="b">
        <f t="array" aca="1" ref="AH2281" ca="1">AND(AH2279 &gt;= $B$4, NOT(OR($AF2281:AG2281)))</f>
        <v>0</v>
      </c>
      <c r="AI2281" s="52" t="b">
        <f t="array" aca="1" ref="AI2281" ca="1">AND(AI2279 &gt;= $B$4, NOT(OR($AF2281:AH2281)))</f>
        <v>0</v>
      </c>
      <c r="AJ2281" s="52" t="b">
        <f t="array" aca="1" ref="AJ2281" ca="1">AND(AJ2279 &gt;= $B$4, NOT(OR($AF2281:AI2281)))</f>
        <v>0</v>
      </c>
      <c r="AK2281" s="73"/>
      <c r="AL2281" s="70"/>
    </row>
    <row r="2282" spans="7:38" ht="14.55" customHeight="1" x14ac:dyDescent="0.3">
      <c r="G2282" s="3">
        <v>2280</v>
      </c>
      <c r="H2282" s="58">
        <v>0.84239210355882121</v>
      </c>
      <c r="I2282" s="58">
        <v>-0.79202992997603583</v>
      </c>
      <c r="J2282" s="58">
        <v>-0.58910370907401743</v>
      </c>
      <c r="K2282" s="59">
        <v>-0.49386649584875481</v>
      </c>
      <c r="L2282" s="60">
        <f t="array" ref="L2282:O2282">TRANSPOSE(MMULT(Option!$B$25:$E$28, TRANSPOSE(H2282:K2282)))</f>
        <v>0.84239210355882121</v>
      </c>
      <c r="M2282" s="60">
        <v>-0.38895057993362298</v>
      </c>
      <c r="N2282" s="60">
        <v>-0.38786099635785565</v>
      </c>
      <c r="O2282" s="60">
        <v>-0.40834854962865352</v>
      </c>
      <c r="P2282" s="56" t="str">
        <f t="shared" si="2834"/>
        <v>456/5</v>
      </c>
      <c r="R2282" s="80"/>
      <c r="S2282" s="3" t="s">
        <v>30</v>
      </c>
      <c r="T2282" s="60">
        <f ca="1"/>
        <v>-1.4347398916972458</v>
      </c>
      <c r="U2282" s="60">
        <f ca="1"/>
        <v>-1.1090727870150019</v>
      </c>
      <c r="V2282" s="60">
        <f ca="1"/>
        <v>-0.3097764895364632</v>
      </c>
      <c r="W2282" s="60">
        <f ca="1"/>
        <v>6.0903411974720503E-2</v>
      </c>
      <c r="X2282" s="60">
        <f ca="1"/>
        <v>-5.8591299947951148E-2</v>
      </c>
      <c r="Y2282" s="52">
        <f ca="1">$B$14 * EXP(($E$3 - $C$14^2/2) * Y$2 + $C$14*SQRT(Y$2)*T2282)</f>
        <v>65.349397371786281</v>
      </c>
      <c r="Z2282" s="52">
        <f ca="1">Y2282 * EXP(($E$3 - $C$14^2/2) * (Z$2-Y$2) + $C$14*SQRT(Z$2-Y$2)*U2282)</f>
        <v>47.088385693892427</v>
      </c>
      <c r="AA2282" s="52">
        <f ca="1">Z2282 * EXP(($E$3 - $C$14^2/2) * (AA$2-Z$2) + $C$14*SQRT(AA$2-Z$2)*V2282)</f>
        <v>43.124592908905726</v>
      </c>
      <c r="AB2282" s="52">
        <f ca="1">AA2282 * EXP(($E$3 - $C$14^2/2) * (AB$2-AA$2) + $C$14*SQRT(AB$2-AA$2)*W2282)</f>
        <v>44.139914292443414</v>
      </c>
      <c r="AC2282" s="52">
        <f ca="1">AB2282 * EXP(($E$3 - $C$14^2/2) * (AC$2-AB$2) + $C$14*SQRT(AC$2-AB$2)*X2282)</f>
        <v>43.588226048253574</v>
      </c>
      <c r="AD2282" s="47"/>
      <c r="AE2282" s="3" t="s">
        <v>68</v>
      </c>
      <c r="AF2282" s="52" t="b">
        <f ca="1">AND(AF2279&gt;$B$3, NOT(OR($AF2281:AF2281)))</f>
        <v>0</v>
      </c>
      <c r="AG2282" s="52" t="b">
        <f ca="1">AND(AG2279&gt;$B$3, NOT(OR($AF2281:AG2281)))</f>
        <v>0</v>
      </c>
      <c r="AH2282" s="52" t="b">
        <f ca="1">AND(AH2279&gt;$B$3, NOT(OR($AF2281:AH2281)))</f>
        <v>0</v>
      </c>
      <c r="AI2282" s="52" t="b">
        <f ca="1">AND(AI2279&gt;$B$3, NOT(OR($AF2281:AI2281)))</f>
        <v>0</v>
      </c>
      <c r="AJ2282" s="52" t="b">
        <f ca="1">AND(AJ2279&gt;$B$3, NOT(OR($AF2281:AJ2281)))</f>
        <v>0</v>
      </c>
      <c r="AK2282" s="74"/>
      <c r="AL2282" s="70"/>
    </row>
    <row r="2283" spans="7:38" ht="14.55" customHeight="1" x14ac:dyDescent="0.3">
      <c r="G2283" s="3">
        <v>2281</v>
      </c>
      <c r="H2283" s="58">
        <v>0.88151770295640042</v>
      </c>
      <c r="I2283" s="58">
        <v>1.1341728858606683</v>
      </c>
      <c r="J2283" s="58">
        <v>1.2019143066124645</v>
      </c>
      <c r="K2283" s="59">
        <v>-0.2658377974778941</v>
      </c>
      <c r="L2283" s="60">
        <f t="array" ref="L2283:O2283">TRANSPOSE(MMULT(Option!$B$25:$E$28, TRANSPOSE(H2283:K2283)))</f>
        <v>0.88151770295640042</v>
      </c>
      <c r="M2283" s="60">
        <v>1.3920937013071646</v>
      </c>
      <c r="N2283" s="60">
        <v>1.7052566919119094</v>
      </c>
      <c r="O2283" s="60">
        <v>0.65654302114097463</v>
      </c>
      <c r="P2283" s="56" t="str">
        <f t="shared" si="2834"/>
        <v>457/1</v>
      </c>
      <c r="R2283" s="80">
        <v>571</v>
      </c>
      <c r="S2283" s="3" t="s">
        <v>28</v>
      </c>
      <c r="T2283" s="60">
        <f t="array" aca="1" ref="T2283:T2286" ca="1">TRANSPOSE(OFFSET($L$3, MATCH($R2283 &amp; "/" &amp; T$2, $P$3:$P$5002, 0) - 1, 0, 1, $E$1))</f>
        <v>-1.9943194592491034</v>
      </c>
      <c r="U2283" s="60">
        <f t="array" aca="1" ref="U2283:U2286" ca="1">TRANSPOSE(OFFSET($L$3, MATCH($R2283 &amp; "/" &amp; U$2, $P$3:$P$5002, 0) - 1, 0, 1, $E$1))</f>
        <v>-1.2475925598356246</v>
      </c>
      <c r="V2283" s="60">
        <f t="array" aca="1" ref="V2283:V2286" ca="1">TRANSPOSE(OFFSET($L$3, MATCH($R2283 &amp; "/" &amp; V$2, $P$3:$P$5002, 0) - 1, 0, 1, $E$1))</f>
        <v>0.61144221720426384</v>
      </c>
      <c r="W2283" s="60">
        <f t="array" aca="1" ref="W2283:W2286" ca="1">TRANSPOSE(OFFSET($L$3, MATCH($R2283 &amp; "/" &amp; W$2, $P$3:$P$5002, 0) - 1, 0, 1, $E$1))</f>
        <v>4.5959814831029594E-2</v>
      </c>
      <c r="X2283" s="60">
        <f t="array" aca="1" ref="X2283:X2286" ca="1">TRANSPOSE(OFFSET($L$3, MATCH($R2283 &amp; "/" &amp; X$2, $P$3:$P$5002, 0) - 1, 0, 1, $E$1))</f>
        <v>-0.74957716116329354</v>
      </c>
      <c r="Y2283" s="52">
        <f ca="1">$B$11 * EXP(($E$3 - $C$11^2/2) * Y$2 + $C$11*SQRT(Y$2)*T2283)</f>
        <v>55.250331932803377</v>
      </c>
      <c r="Z2283" s="52">
        <f ca="1">Y2283 * EXP(($E$3 - $C$11^2/2) * (Z$2-Y$2) + $C$11*SQRT(Z$2-Y$2)*U2283)</f>
        <v>38.190873759969584</v>
      </c>
      <c r="AA2283" s="52">
        <f ca="1">Z2283 * EXP(($E$3 - $C$11^2/2) * (AA$2-Z$2) + $C$11*SQRT(AA$2-Z$2)*V2283)</f>
        <v>46.109972297366461</v>
      </c>
      <c r="AB2283" s="52">
        <f ca="1">AA2283 * EXP(($E$3 - $C$11^2/2) * (AB$2-AA$2) + $C$11*SQRT(AB$2-AA$2)*W2283)</f>
        <v>46.984473208929558</v>
      </c>
      <c r="AC2283" s="52">
        <f ca="1">AB2283 * EXP(($E$3 - $C$11^2/2) * (AC$2-AB$2) + $C$11*SQRT(AC$2-AB$2)*X2283)</f>
        <v>37.710706324493415</v>
      </c>
      <c r="AD2283" s="47"/>
      <c r="AE2283" s="3" t="s">
        <v>69</v>
      </c>
      <c r="AF2283" s="20" cm="1">
        <f t="array" aca="1" ref="AF2283" ca="1">MIN(Y2283:Y2286 / $D$11:$D$14)</f>
        <v>0.51661939566867654</v>
      </c>
      <c r="AG2283" s="20" cm="1">
        <f t="array" aca="1" ref="AG2283" ca="1">MIN(Z2283:Z2286 / $D$11:$D$14)</f>
        <v>0.30249888123092772</v>
      </c>
      <c r="AH2283" s="20" cm="1">
        <f t="array" aca="1" ref="AH2283" ca="1">MIN(AA2283:AA2286 / $D$11:$D$14)</f>
        <v>0.46109972297366464</v>
      </c>
      <c r="AI2283" s="20" cm="1">
        <f t="array" aca="1" ref="AI2283" ca="1">MIN(AB2283:AB2286 / $D$11:$D$14)</f>
        <v>0.42448659886442358</v>
      </c>
      <c r="AJ2283" s="20" cm="1">
        <f t="array" aca="1" ref="AJ2283" ca="1">MIN(AC2283:AC2286 / $D$11:$D$14)</f>
        <v>0.37710706324493415</v>
      </c>
      <c r="AK2283" s="72">
        <f t="array" aca="1" ref="AK2283" ca="1">SUMPRODUCT(AF2284:AJ2284, EXP(-$E$3*$AF$2:$AJ$2))</f>
        <v>77880.078307140488</v>
      </c>
      <c r="AL2283" s="70">
        <f ca="1">MAX(AC2284 - $D$11, 0) * EXP(-$E$2*$E$3)</f>
        <v>0</v>
      </c>
    </row>
    <row r="2284" spans="7:38" ht="14.55" customHeight="1" x14ac:dyDescent="0.3">
      <c r="G2284" s="3">
        <v>2282</v>
      </c>
      <c r="H2284" s="58">
        <v>0.96809138233772984</v>
      </c>
      <c r="I2284" s="58">
        <v>1.3349435231973141</v>
      </c>
      <c r="J2284" s="58">
        <v>1.1614631696665481</v>
      </c>
      <c r="K2284" s="59">
        <v>1.0572254192178159</v>
      </c>
      <c r="L2284" s="60">
        <f t="array" ref="L2284:O2284">TRANSPOSE(MMULT(Option!$B$25:$E$28, TRANSPOSE(H2284:K2284)))</f>
        <v>0.96809138233772984</v>
      </c>
      <c r="M2284" s="60">
        <v>1.6107325016436378</v>
      </c>
      <c r="N2284" s="60">
        <v>1.7569316167988336</v>
      </c>
      <c r="O2284" s="60">
        <v>1.8688549822575726</v>
      </c>
      <c r="P2284" s="56" t="str">
        <f t="shared" si="2834"/>
        <v>457/2</v>
      </c>
      <c r="R2284" s="80"/>
      <c r="S2284" s="3" t="s">
        <v>29</v>
      </c>
      <c r="T2284" s="60">
        <f ca="1"/>
        <v>-2.2181628472560018</v>
      </c>
      <c r="U2284" s="60">
        <f ca="1"/>
        <v>-1.8007628191714526</v>
      </c>
      <c r="V2284" s="60">
        <f ca="1"/>
        <v>1.6888090403046683</v>
      </c>
      <c r="W2284" s="60">
        <f ca="1"/>
        <v>-0.59279951705396794</v>
      </c>
      <c r="X2284" s="60">
        <f ca="1"/>
        <v>0.11959305917110596</v>
      </c>
      <c r="Y2284" s="52">
        <f ca="1">$B$12 * EXP(($E$3 - $C$12^2/2) * Y$2 + $C$12*SQRT(Y$2)*T2284)</f>
        <v>51.661939566867652</v>
      </c>
      <c r="Z2284" s="52">
        <f ca="1">Y2284 * EXP(($E$3 - $C$12^2/2) * (Z$2-Y$2) + $C$12*SQRT(Z$2-Y$2)*U2284)</f>
        <v>30.249888123092774</v>
      </c>
      <c r="AA2284" s="52">
        <f ca="1">Z2284 * EXP(($E$3 - $C$12^2/2) * (AA$2-Z$2) + $C$12*SQRT(AA$2-Z$2)*V2284)</f>
        <v>50.457691756984588</v>
      </c>
      <c r="AB2284" s="52">
        <f ca="1">AA2284 * EXP(($E$3 - $C$12^2/2) * (AB$2-AA$2) + $C$12*SQRT(AB$2-AA$2)*W2284)</f>
        <v>42.448659886442357</v>
      </c>
      <c r="AC2284" s="52">
        <f ca="1">AB2284 * EXP(($E$3 - $C$12^2/2) * (AC$2-AB$2) + $C$12*SQRT(AC$2-AB$2)*X2284)</f>
        <v>44.219826894829637</v>
      </c>
      <c r="AD2284" s="47"/>
      <c r="AE2284" s="3" t="s">
        <v>47</v>
      </c>
      <c r="AF2284" s="64">
        <f t="shared" ref="AF2284" ca="1" si="2885">($B$5*AF2286 + (1 + $B$6)*AF2285)*$B$2</f>
        <v>0</v>
      </c>
      <c r="AG2284" s="64">
        <f t="shared" ref="AG2284" ca="1" si="2886">($B$5*AG2286 + (1 + $B$6)*AG2285)*$B$2</f>
        <v>0</v>
      </c>
      <c r="AH2284" s="64">
        <f t="shared" ref="AH2284" ca="1" si="2887">($B$5*AH2286 + (1 + $B$6)*AH2285)*$B$2</f>
        <v>0</v>
      </c>
      <c r="AI2284" s="64">
        <f t="shared" ref="AI2284" ca="1" si="2888">($B$5*AI2286 + (1 + $B$6)*AI2285)*$B$2</f>
        <v>0</v>
      </c>
      <c r="AJ2284" s="64" cm="1">
        <f t="array" aca="1" ref="AJ2284" ca="1">($B$5*AJ2286 + (1 + $B$6)*AJ2285 + AND(NOT(AF2285:AJ2285)))*$B$2</f>
        <v>100000</v>
      </c>
      <c r="AK2284" s="73"/>
      <c r="AL2284" s="70"/>
    </row>
    <row r="2285" spans="7:38" ht="14.55" customHeight="1" x14ac:dyDescent="0.3">
      <c r="G2285" s="3">
        <v>2283</v>
      </c>
      <c r="H2285" s="58">
        <v>0.99562533036489076</v>
      </c>
      <c r="I2285" s="58">
        <v>-0.40273120513009775</v>
      </c>
      <c r="J2285" s="58">
        <v>0.28368722114032291</v>
      </c>
      <c r="K2285" s="59">
        <v>-0.98720085233903032</v>
      </c>
      <c r="L2285" s="60">
        <f t="array" ref="L2285:O2285">TRANSPOSE(MMULT(Option!$B$25:$E$28, TRANSPOSE(H2285:K2285)))</f>
        <v>0.99562533036489076</v>
      </c>
      <c r="M2285" s="60">
        <v>2.9140885700064234E-2</v>
      </c>
      <c r="N2285" s="60">
        <v>0.541955689271997</v>
      </c>
      <c r="O2285" s="60">
        <v>-0.49722787993520806</v>
      </c>
      <c r="P2285" s="56" t="str">
        <f t="shared" si="2834"/>
        <v>457/3</v>
      </c>
      <c r="R2285" s="80"/>
      <c r="S2285" s="3" t="s">
        <v>31</v>
      </c>
      <c r="T2285" s="60">
        <f ca="1"/>
        <v>-0.31546778077537618</v>
      </c>
      <c r="U2285" s="60">
        <f ca="1"/>
        <v>-0.72335384113469825</v>
      </c>
      <c r="V2285" s="60">
        <f ca="1"/>
        <v>0.895239348213692</v>
      </c>
      <c r="W2285" s="60">
        <f ca="1"/>
        <v>-1.0631034996566771</v>
      </c>
      <c r="X2285" s="60">
        <f ca="1"/>
        <v>-1.6595888967418246</v>
      </c>
      <c r="Y2285" s="52">
        <f ca="1">$B$13 * EXP(($E$3 - $C$13^2/2) * Y$2 + $C$13*SQRT(Y$2)*T2285)</f>
        <v>91.425995415222957</v>
      </c>
      <c r="Z2285" s="52">
        <f ca="1">Y2285 * EXP(($E$3 - $C$13^2/2) * (Z$2-Y$2) + $C$13*SQRT(Z$2-Y$2)*U2285)</f>
        <v>73.95994770261737</v>
      </c>
      <c r="AA2285" s="52">
        <f ca="1">Z2285 * EXP(($E$3 - $C$13^2/2) * (AA$2-Z$2) + $C$13*SQRT(AA$2-Z$2)*V2285)</f>
        <v>97.231574949897052</v>
      </c>
      <c r="AB2285" s="52">
        <f ca="1">AA2285 * EXP(($E$3 - $C$13^2/2) * (AB$2-AA$2) + $C$13*SQRT(AB$2-AA$2)*W2285)</f>
        <v>71.034413300073382</v>
      </c>
      <c r="AC2285" s="52">
        <f ca="1">AB2285 * EXP(($E$3 - $C$13^2/2) * (AC$2-AB$2) + $C$13*SQRT(AC$2-AB$2)*X2285)</f>
        <v>43.392550762603783</v>
      </c>
      <c r="AD2285" s="47"/>
      <c r="AE2285" s="3" t="s">
        <v>46</v>
      </c>
      <c r="AF2285" s="52" t="b">
        <f t="shared" ref="AF2285" ca="1" si="2889">AF2283 &gt;= $B$4</f>
        <v>0</v>
      </c>
      <c r="AG2285" s="52" t="b">
        <f t="array" aca="1" ref="AG2285" ca="1">AND(AG2283 &gt;= $B$4, NOT(OR($AF2285:AF2285)))</f>
        <v>0</v>
      </c>
      <c r="AH2285" s="52" t="b">
        <f t="array" aca="1" ref="AH2285" ca="1">AND(AH2283 &gt;= $B$4, NOT(OR($AF2285:AG2285)))</f>
        <v>0</v>
      </c>
      <c r="AI2285" s="52" t="b">
        <f t="array" aca="1" ref="AI2285" ca="1">AND(AI2283 &gt;= $B$4, NOT(OR($AF2285:AH2285)))</f>
        <v>0</v>
      </c>
      <c r="AJ2285" s="52" t="b">
        <f t="array" aca="1" ref="AJ2285" ca="1">AND(AJ2283 &gt;= $B$4, NOT(OR($AF2285:AI2285)))</f>
        <v>0</v>
      </c>
      <c r="AK2285" s="73"/>
      <c r="AL2285" s="70"/>
    </row>
    <row r="2286" spans="7:38" ht="14.55" customHeight="1" x14ac:dyDescent="0.3">
      <c r="G2286" s="3">
        <v>2284</v>
      </c>
      <c r="H2286" s="58">
        <v>1.2852666375557922</v>
      </c>
      <c r="I2286" s="58">
        <v>-0.53228535349546191</v>
      </c>
      <c r="J2286" s="58">
        <v>-0.70764237253879869</v>
      </c>
      <c r="K2286" s="59">
        <v>1.5902610190086066</v>
      </c>
      <c r="L2286" s="60">
        <f t="array" ref="L2286:O2286">TRANSPOSE(MMULT(Option!$B$25:$E$28, TRANSPOSE(H2286:K2286)))</f>
        <v>1.2852666375557922</v>
      </c>
      <c r="M2286" s="60">
        <v>2.625907028046065E-2</v>
      </c>
      <c r="N2286" s="60">
        <v>-0.24680778787352003</v>
      </c>
      <c r="O2286" s="60">
        <v>1.5984221588773111</v>
      </c>
      <c r="P2286" s="56" t="str">
        <f t="shared" si="2834"/>
        <v>457/4</v>
      </c>
      <c r="R2286" s="80"/>
      <c r="S2286" s="3" t="s">
        <v>30</v>
      </c>
      <c r="T2286" s="60">
        <f ca="1"/>
        <v>1.6945594362970773</v>
      </c>
      <c r="U2286" s="60">
        <f ca="1"/>
        <v>-0.54691778320520168</v>
      </c>
      <c r="V2286" s="60">
        <f ca="1"/>
        <v>-0.31432007525087458</v>
      </c>
      <c r="W2286" s="60">
        <f ca="1"/>
        <v>0.74551029520829026</v>
      </c>
      <c r="X2286" s="60">
        <f ca="1"/>
        <v>-1.6347418715819253</v>
      </c>
      <c r="Y2286" s="52">
        <f ca="1">$B$14 * EXP(($E$3 - $C$14^2/2) * Y$2 + $C$14*SQRT(Y$2)*T2286)</f>
        <v>167.09090687861757</v>
      </c>
      <c r="Z2286" s="52">
        <f ca="1">Y2286 * EXP(($E$3 - $C$14^2/2) * (Z$2-Y$2) + $C$14*SQRT(Z$2-Y$2)*U2286)</f>
        <v>142.51719825223086</v>
      </c>
      <c r="AA2286" s="52">
        <f ca="1">Z2286 * EXP(($E$3 - $C$14^2/2) * (AA$2-Z$2) + $C$14*SQRT(AA$2-Z$2)*V2286)</f>
        <v>130.34263790446221</v>
      </c>
      <c r="AB2286" s="52">
        <f ca="1">AA2286 * EXP(($E$3 - $C$14^2/2) * (AB$2-AA$2) + $C$14*SQRT(AB$2-AA$2)*W2286)</f>
        <v>163.82843429575559</v>
      </c>
      <c r="AC2286" s="52">
        <f ca="1">AB2286 * EXP(($E$3 - $C$14^2/2) * (AC$2-AB$2) + $C$14*SQRT(AC$2-AB$2)*X2286)</f>
        <v>100.82609352049374</v>
      </c>
      <c r="AD2286" s="47"/>
      <c r="AE2286" s="3" t="s">
        <v>68</v>
      </c>
      <c r="AF2286" s="52" t="b">
        <f ca="1">AND(AF2283&gt;$B$3, NOT(OR($AF2285:AF2285)))</f>
        <v>0</v>
      </c>
      <c r="AG2286" s="52" t="b">
        <f ca="1">AND(AG2283&gt;$B$3, NOT(OR($AF2285:AG2285)))</f>
        <v>0</v>
      </c>
      <c r="AH2286" s="52" t="b">
        <f ca="1">AND(AH2283&gt;$B$3, NOT(OR($AF2285:AH2285)))</f>
        <v>0</v>
      </c>
      <c r="AI2286" s="52" t="b">
        <f ca="1">AND(AI2283&gt;$B$3, NOT(OR($AF2285:AI2285)))</f>
        <v>0</v>
      </c>
      <c r="AJ2286" s="52" t="b">
        <f ca="1">AND(AJ2283&gt;$B$3, NOT(OR($AF2285:AJ2285)))</f>
        <v>0</v>
      </c>
      <c r="AK2286" s="74"/>
      <c r="AL2286" s="70"/>
    </row>
    <row r="2287" spans="7:38" ht="14.55" customHeight="1" x14ac:dyDescent="0.3">
      <c r="G2287" s="3">
        <v>2285</v>
      </c>
      <c r="H2287" s="58">
        <v>-0.73627884454997994</v>
      </c>
      <c r="I2287" s="58">
        <v>-2.5152645096483472</v>
      </c>
      <c r="J2287" s="58">
        <v>-1.4385499330237981</v>
      </c>
      <c r="K2287" s="59">
        <v>-1.7914858886040086</v>
      </c>
      <c r="L2287" s="60">
        <f t="array" ref="L2287:O2287">TRANSPOSE(MMULT(Option!$B$25:$E$28, TRANSPOSE(H2287:K2287)))</f>
        <v>-0.73627884454997994</v>
      </c>
      <c r="M2287" s="60">
        <v>-2.5997895394798989</v>
      </c>
      <c r="N2287" s="60">
        <v>-2.2166552815573368</v>
      </c>
      <c r="O2287" s="60">
        <v>-2.7680754523870519</v>
      </c>
      <c r="P2287" s="56" t="str">
        <f t="shared" si="2834"/>
        <v>457/5</v>
      </c>
      <c r="R2287" s="80">
        <v>572</v>
      </c>
      <c r="S2287" s="3" t="s">
        <v>28</v>
      </c>
      <c r="T2287" s="60">
        <f t="array" aca="1" ref="T2287:T2290" ca="1">TRANSPOSE(OFFSET($L$3, MATCH($R2287 &amp; "/" &amp; T$2, $P$3:$P$5002, 0) - 1, 0, 1, $E$1))</f>
        <v>-0.80704170599309355</v>
      </c>
      <c r="U2287" s="60">
        <f t="array" aca="1" ref="U2287:U2290" ca="1">TRANSPOSE(OFFSET($L$3, MATCH($R2287 &amp; "/" &amp; U$2, $P$3:$P$5002, 0) - 1, 0, 1, $E$1))</f>
        <v>-0.25198200628802625</v>
      </c>
      <c r="V2287" s="60">
        <f t="array" aca="1" ref="V2287:V2290" ca="1">TRANSPOSE(OFFSET($L$3, MATCH($R2287 &amp; "/" &amp; V$2, $P$3:$P$5002, 0) - 1, 0, 1, $E$1))</f>
        <v>0.52852440207179485</v>
      </c>
      <c r="W2287" s="60">
        <f t="array" aca="1" ref="W2287:W2290" ca="1">TRANSPOSE(OFFSET($L$3, MATCH($R2287 &amp; "/" &amp; W$2, $P$3:$P$5002, 0) - 1, 0, 1, $E$1))</f>
        <v>-0.68881047200892132</v>
      </c>
      <c r="X2287" s="60">
        <f t="array" aca="1" ref="X2287:X2290" ca="1">TRANSPOSE(OFFSET($L$3, MATCH($R2287 &amp; "/" &amp; X$2, $P$3:$P$5002, 0) - 1, 0, 1, $E$1))</f>
        <v>0.49697179676404046</v>
      </c>
      <c r="Y2287" s="52">
        <f ca="1">$B$11 * EXP(($E$3 - $C$11^2/2) * Y$2 + $C$11*SQRT(Y$2)*T2287)</f>
        <v>78.89025221829408</v>
      </c>
      <c r="Z2287" s="52">
        <f ca="1">Y2287 * EXP(($E$3 - $C$11^2/2) * (Z$2-Y$2) + $C$11*SQRT(Z$2-Y$2)*U2287)</f>
        <v>73.513059617336083</v>
      </c>
      <c r="AA2287" s="52">
        <f ca="1">Z2287 * EXP(($E$3 - $C$11^2/2) * (AA$2-Z$2) + $C$11*SQRT(AA$2-Z$2)*V2287)</f>
        <v>86.575805379527765</v>
      </c>
      <c r="AB2287" s="52">
        <f ca="1">AA2287 * EXP(($E$3 - $C$11^2/2) * (AB$2-AA$2) + $C$11*SQRT(AB$2-AA$2)*W2287)</f>
        <v>70.765900358504425</v>
      </c>
      <c r="AC2287" s="52">
        <f ca="1">AB2287 * EXP(($E$3 - $C$11^2/2) * (AC$2-AB$2) + $C$11*SQRT(AC$2-AB$2)*X2287)</f>
        <v>82.555334552176419</v>
      </c>
      <c r="AD2287" s="47"/>
      <c r="AE2287" s="3" t="s">
        <v>69</v>
      </c>
      <c r="AF2287" s="20" cm="1">
        <f t="array" aca="1" ref="AF2287" ca="1">MIN(Y2287:Y2290 / $D$11:$D$14)</f>
        <v>0.77748345308085609</v>
      </c>
      <c r="AG2287" s="20" cm="1">
        <f t="array" aca="1" ref="AG2287" ca="1">MIN(Z2287:Z2290 / $D$11:$D$14)</f>
        <v>0.73513059617336085</v>
      </c>
      <c r="AH2287" s="20" cm="1">
        <f t="array" aca="1" ref="AH2287" ca="1">MIN(AA2287:AA2290 / $D$11:$D$14)</f>
        <v>0.86575805379527759</v>
      </c>
      <c r="AI2287" s="20" cm="1">
        <f t="array" aca="1" ref="AI2287" ca="1">MIN(AB2287:AB2290 / $D$11:$D$14)</f>
        <v>0.7076590035850443</v>
      </c>
      <c r="AJ2287" s="20" cm="1">
        <f t="array" aca="1" ref="AJ2287" ca="1">MIN(AC2287:AC2290 / $D$11:$D$14)</f>
        <v>0.723153957890739</v>
      </c>
      <c r="AK2287" s="72">
        <f t="array" aca="1" ref="AK2287" ca="1">SUMPRODUCT(AF2288:AJ2288, EXP(-$E$3*$AF$2:$AJ$2))</f>
        <v>90790.697953516355</v>
      </c>
      <c r="AL2287" s="70">
        <f ca="1">MAX(AC2288 - $D$11, 0) * EXP(-$E$2*$E$3)</f>
        <v>0</v>
      </c>
    </row>
    <row r="2288" spans="7:38" ht="14.55" customHeight="1" x14ac:dyDescent="0.3">
      <c r="G2288" s="3">
        <v>2286</v>
      </c>
      <c r="H2288" s="58">
        <v>-1.3453856036859255</v>
      </c>
      <c r="I2288" s="58">
        <v>-0.82511273853380696</v>
      </c>
      <c r="J2288" s="58">
        <v>1.0080808025701324</v>
      </c>
      <c r="K2288" s="59">
        <v>0.14085369108182078</v>
      </c>
      <c r="L2288" s="60">
        <f t="array" ref="L2288:O2288">TRANSPOSE(MMULT(Option!$B$25:$E$28, TRANSPOSE(H2288:K2288)))</f>
        <v>-1.3453856036859255</v>
      </c>
      <c r="M2288" s="60">
        <v>-1.2943825577150654</v>
      </c>
      <c r="N2288" s="60">
        <v>0.13118804120358996</v>
      </c>
      <c r="O2288" s="60">
        <v>-0.43684235416545991</v>
      </c>
      <c r="P2288" s="56" t="str">
        <f t="shared" si="2834"/>
        <v>458/1</v>
      </c>
      <c r="R2288" s="80"/>
      <c r="S2288" s="3" t="s">
        <v>29</v>
      </c>
      <c r="T2288" s="60">
        <f ca="1"/>
        <v>-0.85564305788778316</v>
      </c>
      <c r="U2288" s="60">
        <f ca="1"/>
        <v>0.89882347918313155</v>
      </c>
      <c r="V2288" s="60">
        <f ca="1"/>
        <v>1.1160890838351463</v>
      </c>
      <c r="W2288" s="60">
        <f ca="1"/>
        <v>-1.2501231605057157</v>
      </c>
      <c r="X2288" s="60">
        <f ca="1"/>
        <v>-1.0729234657975364</v>
      </c>
      <c r="Y2288" s="52">
        <f ca="1">$B$12 * EXP(($E$3 - $C$12^2/2) * Y$2 + $C$12*SQRT(Y$2)*T2288)</f>
        <v>77.748345308085604</v>
      </c>
      <c r="Z2288" s="52">
        <f ca="1">Y2288 * EXP(($E$3 - $C$12^2/2) * (Z$2-Y$2) + $C$12*SQRT(Z$2-Y$2)*U2288)</f>
        <v>102.32195996922869</v>
      </c>
      <c r="AA2288" s="52">
        <f ca="1">Z2288 * EXP(($E$3 - $C$12^2/2) * (AA$2-Z$2) + $C$12*SQRT(AA$2-Z$2)*V2288)</f>
        <v>143.73208380748545</v>
      </c>
      <c r="AB2288" s="52">
        <f ca="1">AA2288 * EXP(($E$3 - $C$12^2/2) * (AB$2-AA$2) + $C$12*SQRT(AB$2-AA$2)*W2288)</f>
        <v>99.277016529841475</v>
      </c>
      <c r="AC2288" s="52">
        <f ca="1">AB2288 * EXP(($E$3 - $C$12^2/2) * (AC$2-AB$2) + $C$12*SQRT(AC$2-AB$2)*X2288)</f>
        <v>72.315395789073904</v>
      </c>
      <c r="AD2288" s="47"/>
      <c r="AE2288" s="3" t="s">
        <v>47</v>
      </c>
      <c r="AF2288" s="64">
        <f t="shared" ref="AF2288" ca="1" si="2890">($B$5*AF2290 + (1 + $B$6)*AF2289)*$B$2</f>
        <v>0</v>
      </c>
      <c r="AG2288" s="64">
        <f t="shared" ref="AG2288" ca="1" si="2891">($B$5*AG2290 + (1 + $B$6)*AG2289)*$B$2</f>
        <v>0</v>
      </c>
      <c r="AH2288" s="64">
        <f t="shared" ref="AH2288" ca="1" si="2892">($B$5*AH2290 + (1 + $B$6)*AH2289)*$B$2</f>
        <v>15000</v>
      </c>
      <c r="AI2288" s="64">
        <f t="shared" ref="AI2288" ca="1" si="2893">($B$5*AI2290 + (1 + $B$6)*AI2289)*$B$2</f>
        <v>0</v>
      </c>
      <c r="AJ2288" s="64" cm="1">
        <f t="array" aca="1" ref="AJ2288" ca="1">($B$5*AJ2290 + (1 + $B$6)*AJ2289 + AND(NOT(AF2289:AJ2289)))*$B$2</f>
        <v>100000</v>
      </c>
      <c r="AK2288" s="73"/>
      <c r="AL2288" s="70"/>
    </row>
    <row r="2289" spans="7:38" ht="14.55" customHeight="1" x14ac:dyDescent="0.3">
      <c r="G2289" s="3">
        <v>2287</v>
      </c>
      <c r="H2289" s="58">
        <v>-1.9546338802997152</v>
      </c>
      <c r="I2289" s="58">
        <v>1.2321227700946649</v>
      </c>
      <c r="J2289" s="58">
        <v>0.82971181906434621</v>
      </c>
      <c r="K2289" s="59">
        <v>-1.6429409807226902</v>
      </c>
      <c r="L2289" s="60">
        <f t="array" ref="L2289:O2289">TRANSPOSE(MMULT(Option!$B$25:$E$28, TRANSPOSE(H2289:K2289)))</f>
        <v>-1.9546338802997152</v>
      </c>
      <c r="M2289" s="60">
        <v>0.34740561976760853</v>
      </c>
      <c r="N2289" s="60">
        <v>0.26953616783829526</v>
      </c>
      <c r="O2289" s="60">
        <v>-1.7041955101810562</v>
      </c>
      <c r="P2289" s="56" t="str">
        <f t="shared" si="2834"/>
        <v>458/2</v>
      </c>
      <c r="R2289" s="80"/>
      <c r="S2289" s="3" t="s">
        <v>31</v>
      </c>
      <c r="T2289" s="60">
        <f ca="1"/>
        <v>0.91696591494756041</v>
      </c>
      <c r="U2289" s="60">
        <f ca="1"/>
        <v>0.53360002156687425</v>
      </c>
      <c r="V2289" s="60">
        <f ca="1"/>
        <v>1.0387153768713284</v>
      </c>
      <c r="W2289" s="60">
        <f ca="1"/>
        <v>-0.18836060199152527</v>
      </c>
      <c r="X2289" s="60">
        <f ca="1"/>
        <v>1.3789959027143648</v>
      </c>
      <c r="Y2289" s="52">
        <f ca="1">$B$13 * EXP(($E$3 - $C$13^2/2) * Y$2 + $C$13*SQRT(Y$2)*T2289)</f>
        <v>132.32486009659735</v>
      </c>
      <c r="Z2289" s="52">
        <f ca="1">Y2289 * EXP(($E$3 - $C$13^2/2) * (Z$2-Y$2) + $C$13*SQRT(Z$2-Y$2)*U2289)</f>
        <v>156.0755159839623</v>
      </c>
      <c r="AA2289" s="52">
        <f ca="1">Z2289 * EXP(($E$3 - $C$13^2/2) * (AA$2-Z$2) + $C$13*SQRT(AA$2-Z$2)*V2289)</f>
        <v>214.20951540163983</v>
      </c>
      <c r="AB2289" s="52">
        <f ca="1">AA2289 * EXP(($E$3 - $C$13^2/2) * (AB$2-AA$2) + $C$13*SQRT(AB$2-AA$2)*W2289)</f>
        <v>203.45531519226947</v>
      </c>
      <c r="AC2289" s="52">
        <f ca="1">AB2289 * EXP(($E$3 - $C$13^2/2) * (AC$2-AB$2) + $C$13*SQRT(AC$2-AB$2)*X2289)</f>
        <v>309.24850290831597</v>
      </c>
      <c r="AD2289" s="47"/>
      <c r="AE2289" s="3" t="s">
        <v>46</v>
      </c>
      <c r="AF2289" s="52" t="b">
        <f t="shared" ref="AF2289" ca="1" si="2894">AF2287 &gt;= $B$4</f>
        <v>0</v>
      </c>
      <c r="AG2289" s="52" t="b">
        <f t="array" aca="1" ref="AG2289" ca="1">AND(AG2287 &gt;= $B$4, NOT(OR($AF2289:AF2289)))</f>
        <v>0</v>
      </c>
      <c r="AH2289" s="52" t="b">
        <f t="array" aca="1" ref="AH2289" ca="1">AND(AH2287 &gt;= $B$4, NOT(OR($AF2289:AG2289)))</f>
        <v>0</v>
      </c>
      <c r="AI2289" s="52" t="b">
        <f t="array" aca="1" ref="AI2289" ca="1">AND(AI2287 &gt;= $B$4, NOT(OR($AF2289:AH2289)))</f>
        <v>0</v>
      </c>
      <c r="AJ2289" s="52" t="b">
        <f t="array" aca="1" ref="AJ2289" ca="1">AND(AJ2287 &gt;= $B$4, NOT(OR($AF2289:AI2289)))</f>
        <v>0</v>
      </c>
      <c r="AK2289" s="73"/>
      <c r="AL2289" s="70"/>
    </row>
    <row r="2290" spans="7:38" ht="14.55" customHeight="1" x14ac:dyDescent="0.3">
      <c r="G2290" s="3">
        <v>2288</v>
      </c>
      <c r="H2290" s="58">
        <v>-1.3593318058484076</v>
      </c>
      <c r="I2290" s="58">
        <v>0.19650116309742779</v>
      </c>
      <c r="J2290" s="58">
        <v>-0.30989320896784628</v>
      </c>
      <c r="K2290" s="59">
        <v>1.5302184862139514</v>
      </c>
      <c r="L2290" s="60">
        <f t="array" ref="L2290:O2290">TRANSPOSE(MMULT(Option!$B$25:$E$28, TRANSPOSE(H2290:K2290)))</f>
        <v>-1.3593318058484076</v>
      </c>
      <c r="M2290" s="60">
        <v>-0.3636364315311979</v>
      </c>
      <c r="N2290" s="60">
        <v>-0.7644589639654944</v>
      </c>
      <c r="O2290" s="60">
        <v>0.75763922314049448</v>
      </c>
      <c r="P2290" s="56" t="str">
        <f t="shared" si="2834"/>
        <v>458/3</v>
      </c>
      <c r="R2290" s="80"/>
      <c r="S2290" s="3" t="s">
        <v>30</v>
      </c>
      <c r="T2290" s="60">
        <f ca="1"/>
        <v>0.75737236052457979</v>
      </c>
      <c r="U2290" s="60">
        <f ca="1"/>
        <v>0.280118046862741</v>
      </c>
      <c r="V2290" s="60">
        <f ca="1"/>
        <v>0.89728443673743941</v>
      </c>
      <c r="W2290" s="60">
        <f ca="1"/>
        <v>-1.0082580967634687</v>
      </c>
      <c r="X2290" s="60">
        <f ca="1"/>
        <v>1.8969341130456334</v>
      </c>
      <c r="Y2290" s="52">
        <f ca="1">$B$14 * EXP(($E$3 - $C$14^2/2) * Y$2 + $C$14*SQRT(Y$2)*T2290)</f>
        <v>126.1386746426252</v>
      </c>
      <c r="Z2290" s="52">
        <f ca="1">Y2290 * EXP(($E$3 - $C$14^2/2) * (Z$2-Y$2) + $C$14*SQRT(Z$2-Y$2)*U2290)</f>
        <v>137.88462823436581</v>
      </c>
      <c r="AA2290" s="52">
        <f ca="1">Z2290 * EXP(($E$3 - $C$14^2/2) * (AA$2-Z$2) + $C$14*SQRT(AA$2-Z$2)*V2290)</f>
        <v>181.38151656190215</v>
      </c>
      <c r="AB2290" s="52">
        <f ca="1">AA2290 * EXP(($E$3 - $C$14^2/2) * (AB$2-AA$2) + $C$14*SQRT(AB$2-AA$2)*W2290)</f>
        <v>134.71011995742276</v>
      </c>
      <c r="AC2290" s="52">
        <f ca="1">AB2290 * EXP(($E$3 - $C$14^2/2) * (AC$2-AB$2) + $C$14*SQRT(AC$2-AB$2)*X2290)</f>
        <v>239.17737802024644</v>
      </c>
      <c r="AD2290" s="47"/>
      <c r="AE2290" s="3" t="s">
        <v>68</v>
      </c>
      <c r="AF2290" s="52" t="b">
        <f ca="1">AND(AF2287&gt;$B$3, NOT(OR($AF2289:AF2289)))</f>
        <v>0</v>
      </c>
      <c r="AG2290" s="52" t="b">
        <f ca="1">AND(AG2287&gt;$B$3, NOT(OR($AF2289:AG2289)))</f>
        <v>0</v>
      </c>
      <c r="AH2290" s="52" t="b">
        <f ca="1">AND(AH2287&gt;$B$3, NOT(OR($AF2289:AH2289)))</f>
        <v>1</v>
      </c>
      <c r="AI2290" s="52" t="b">
        <f ca="1">AND(AI2287&gt;$B$3, NOT(OR($AF2289:AI2289)))</f>
        <v>0</v>
      </c>
      <c r="AJ2290" s="52" t="b">
        <f ca="1">AND(AJ2287&gt;$B$3, NOT(OR($AF2289:AJ2289)))</f>
        <v>0</v>
      </c>
      <c r="AK2290" s="74"/>
      <c r="AL2290" s="70"/>
    </row>
    <row r="2291" spans="7:38" ht="14.55" customHeight="1" x14ac:dyDescent="0.3">
      <c r="G2291" s="3">
        <v>2289</v>
      </c>
      <c r="H2291" s="58">
        <v>0.94735070912002739</v>
      </c>
      <c r="I2291" s="58">
        <v>-0.20507157502545692</v>
      </c>
      <c r="J2291" s="58">
        <v>1.1375200920578989</v>
      </c>
      <c r="K2291" s="59">
        <v>0.52921117261725714</v>
      </c>
      <c r="L2291" s="60">
        <f t="array" ref="L2291:O2291">TRANSPOSE(MMULT(Option!$B$25:$E$28, TRANSPOSE(H2291:K2291)))</f>
        <v>0.94735070912002739</v>
      </c>
      <c r="M2291" s="60">
        <v>0.19098908056041658</v>
      </c>
      <c r="N2291" s="60">
        <v>1.3243352866464515</v>
      </c>
      <c r="O2291" s="60">
        <v>1.0004505011057612</v>
      </c>
      <c r="P2291" s="56" t="str">
        <f t="shared" si="2834"/>
        <v>458/4</v>
      </c>
      <c r="R2291" s="80">
        <v>573</v>
      </c>
      <c r="S2291" s="3" t="s">
        <v>28</v>
      </c>
      <c r="T2291" s="60">
        <f t="array" aca="1" ref="T2291:T2294" ca="1">TRANSPOSE(OFFSET($L$3, MATCH($R2291 &amp; "/" &amp; T$2, $P$3:$P$5002, 0) - 1, 0, 1, $E$1))</f>
        <v>-0.50352237135624456</v>
      </c>
      <c r="U2291" s="60">
        <f t="array" aca="1" ref="U2291:U2294" ca="1">TRANSPOSE(OFFSET($L$3, MATCH($R2291 &amp; "/" &amp; U$2, $P$3:$P$5002, 0) - 1, 0, 1, $E$1))</f>
        <v>0.28908106245884568</v>
      </c>
      <c r="V2291" s="60">
        <f t="array" aca="1" ref="V2291:V2294" ca="1">TRANSPOSE(OFFSET($L$3, MATCH($R2291 &amp; "/" &amp; V$2, $P$3:$P$5002, 0) - 1, 0, 1, $E$1))</f>
        <v>2.4178369387285006</v>
      </c>
      <c r="W2291" s="60">
        <f t="array" aca="1" ref="W2291:W2294" ca="1">TRANSPOSE(OFFSET($L$3, MATCH($R2291 &amp; "/" &amp; W$2, $P$3:$P$5002, 0) - 1, 0, 1, $E$1))</f>
        <v>0.75111596994299568</v>
      </c>
      <c r="X2291" s="60">
        <f t="array" aca="1" ref="X2291:X2294" ca="1">TRANSPOSE(OFFSET($L$3, MATCH($R2291 &amp; "/" &amp; X$2, $P$3:$P$5002, 0) - 1, 0, 1, $E$1))</f>
        <v>2.4579801984807785</v>
      </c>
      <c r="Y2291" s="52">
        <f ca="1">$B$11 * EXP(($E$3 - $C$11^2/2) * Y$2 + $C$11*SQRT(Y$2)*T2291)</f>
        <v>86.410869697515338</v>
      </c>
      <c r="Z2291" s="52">
        <f ca="1">Y2291 * EXP(($E$3 - $C$11^2/2) * (Z$2-Y$2) + $C$11*SQRT(Z$2-Y$2)*U2291)</f>
        <v>94.711723934767974</v>
      </c>
      <c r="AA2291" s="52">
        <f ca="1">Z2291 * EXP(($E$3 - $C$11^2/2) * (AA$2-Z$2) + $C$11*SQRT(AA$2-Z$2)*V2291)</f>
        <v>196.60347340699096</v>
      </c>
      <c r="AB2291" s="52">
        <f ca="1">AA2291 * EXP(($E$3 - $C$11^2/2) * (AB$2-AA$2) + $C$11*SQRT(AB$2-AA$2)*W2291)</f>
        <v>247.52798985068603</v>
      </c>
      <c r="AC2291" s="52">
        <f ca="1">AB2291 * EXP(($E$3 - $C$11^2/2) * (AC$2-AB$2) + $C$11*SQRT(AC$2-AB$2)*X2291)</f>
        <v>520.04623727785986</v>
      </c>
      <c r="AD2291" s="47"/>
      <c r="AE2291" s="3" t="s">
        <v>69</v>
      </c>
      <c r="AF2291" s="20" cm="1">
        <f t="array" aca="1" ref="AF2291" ca="1">MIN(Y2291:Y2294 / $D$11:$D$14)</f>
        <v>0.86410869697515336</v>
      </c>
      <c r="AG2291" s="20" cm="1">
        <f t="array" aca="1" ref="AG2291" ca="1">MIN(Z2291:Z2294 / $D$11:$D$14)</f>
        <v>0.94711723934767977</v>
      </c>
      <c r="AH2291" s="20" cm="1">
        <f t="array" aca="1" ref="AH2291" ca="1">MIN(AA2291:AA2294 / $D$11:$D$14)</f>
        <v>1.4753570008205037</v>
      </c>
      <c r="AI2291" s="20" cm="1">
        <f t="array" aca="1" ref="AI2291" ca="1">MIN(AB2291:AB2294 / $D$11:$D$14)</f>
        <v>1.4641965690780723</v>
      </c>
      <c r="AJ2291" s="20" cm="1">
        <f t="array" aca="1" ref="AJ2291" ca="1">MIN(AC2291:AC2294 / $D$11:$D$14)</f>
        <v>2.5116217269618017</v>
      </c>
      <c r="AK2291" s="72">
        <f t="array" aca="1" ref="AK2291" ca="1">SUMPRODUCT(AF2292:AJ2292, EXP(-$E$3*$AF$2:$AJ$2))</f>
        <v>118215.34016268118</v>
      </c>
      <c r="AL2291" s="70">
        <f ca="1">MAX(AC2292 - $D$11, 0) * EXP(-$E$2*$E$3)</f>
        <v>162.40644525612962</v>
      </c>
    </row>
    <row r="2292" spans="7:38" ht="14.55" customHeight="1" x14ac:dyDescent="0.3">
      <c r="G2292" s="3">
        <v>2290</v>
      </c>
      <c r="H2292" s="58">
        <v>-0.41933746941335925</v>
      </c>
      <c r="I2292" s="58">
        <v>0.60302896443589582</v>
      </c>
      <c r="J2292" s="58">
        <v>-0.82541998186445109</v>
      </c>
      <c r="K2292" s="59">
        <v>0.3430211720837697</v>
      </c>
      <c r="L2292" s="60">
        <f t="array" ref="L2292:O2292">TRANSPOSE(MMULT(Option!$B$25:$E$28, TRANSPOSE(H2292:K2292)))</f>
        <v>-0.41933746941335925</v>
      </c>
      <c r="M2292" s="60">
        <v>0.3849501873903215</v>
      </c>
      <c r="N2292" s="60">
        <v>-0.73479961618409328</v>
      </c>
      <c r="O2292" s="60">
        <v>0.1228153604976821</v>
      </c>
      <c r="P2292" s="56" t="str">
        <f t="shared" si="2834"/>
        <v>458/5</v>
      </c>
      <c r="R2292" s="80"/>
      <c r="S2292" s="3" t="s">
        <v>29</v>
      </c>
      <c r="T2292" s="60">
        <f ca="1"/>
        <v>4.8036884106030492E-2</v>
      </c>
      <c r="U2292" s="60">
        <f ca="1"/>
        <v>1.1031014757870987</v>
      </c>
      <c r="V2292" s="60">
        <f ca="1"/>
        <v>9.5194956642699058E-2</v>
      </c>
      <c r="W2292" s="60">
        <f ca="1"/>
        <v>0.745200041281597</v>
      </c>
      <c r="X2292" s="60">
        <f ca="1"/>
        <v>1.6806728870630165</v>
      </c>
      <c r="Y2292" s="52">
        <f ca="1">$B$12 * EXP(($E$3 - $C$12^2/2) * Y$2 + $C$12*SQRT(Y$2)*T2292)</f>
        <v>101.96006848777708</v>
      </c>
      <c r="Z2292" s="52">
        <f ca="1">Y2292 * EXP(($E$3 - $C$12^2/2) * (Z$2-Y$2) + $C$12*SQRT(Z$2-Y$2)*U2292)</f>
        <v>142.66677895141848</v>
      </c>
      <c r="AA2292" s="52">
        <f ca="1">Z2292 * EXP(($E$3 - $C$12^2/2) * (AA$2-Z$2) + $C$12*SQRT(AA$2-Z$2)*V2292)</f>
        <v>147.53570008205037</v>
      </c>
      <c r="AB2292" s="52">
        <f ca="1">AA2292 * EXP(($E$3 - $C$12^2/2) * (AB$2-AA$2) + $C$12*SQRT(AB$2-AA$2)*W2292)</f>
        <v>185.42123696959018</v>
      </c>
      <c r="AC2292" s="52">
        <f ca="1">AB2292 * EXP(($E$3 - $C$12^2/2) * (AC$2-AB$2) + $C$12*SQRT(AC$2-AB$2)*X2292)</f>
        <v>308.5340035427767</v>
      </c>
      <c r="AD2292" s="47"/>
      <c r="AE2292" s="3" t="s">
        <v>47</v>
      </c>
      <c r="AF2292" s="64">
        <f t="shared" ref="AF2292" ca="1" si="2895">($B$5*AF2294 + (1 + $B$6)*AF2293)*$B$2</f>
        <v>15000</v>
      </c>
      <c r="AG2292" s="64">
        <f t="shared" ref="AG2292" ca="1" si="2896">($B$5*AG2294 + (1 + $B$6)*AG2293)*$B$2</f>
        <v>15000</v>
      </c>
      <c r="AH2292" s="64">
        <f t="shared" ref="AH2292" ca="1" si="2897">($B$5*AH2294 + (1 + $B$6)*AH2293)*$B$2</f>
        <v>105000</v>
      </c>
      <c r="AI2292" s="64">
        <f t="shared" ref="AI2292" ca="1" si="2898">($B$5*AI2294 + (1 + $B$6)*AI2293)*$B$2</f>
        <v>0</v>
      </c>
      <c r="AJ2292" s="64" cm="1">
        <f t="array" aca="1" ref="AJ2292" ca="1">($B$5*AJ2294 + (1 + $B$6)*AJ2293 + AND(NOT(AF2293:AJ2293)))*$B$2</f>
        <v>0</v>
      </c>
      <c r="AK2292" s="73"/>
      <c r="AL2292" s="70"/>
    </row>
    <row r="2293" spans="7:38" ht="14.55" customHeight="1" x14ac:dyDescent="0.3">
      <c r="G2293" s="3">
        <v>2291</v>
      </c>
      <c r="H2293" s="58">
        <v>1.2253341257380583</v>
      </c>
      <c r="I2293" s="58">
        <v>-0.40005761136445295</v>
      </c>
      <c r="J2293" s="58">
        <v>-1.2108788104561257</v>
      </c>
      <c r="K2293" s="59">
        <v>-0.77343488296625296</v>
      </c>
      <c r="L2293" s="60">
        <f t="array" ref="L2293:O2293">TRANSPOSE(MMULT(Option!$B$25:$E$28, TRANSPOSE(H2293:K2293)))</f>
        <v>1.2253341257380583</v>
      </c>
      <c r="M2293" s="60">
        <v>0.12347479301105713</v>
      </c>
      <c r="N2293" s="60">
        <v>-0.67815307072490794</v>
      </c>
      <c r="O2293" s="60">
        <v>-0.51329543084934248</v>
      </c>
      <c r="P2293" s="56" t="str">
        <f t="shared" si="2834"/>
        <v>459/1</v>
      </c>
      <c r="R2293" s="80"/>
      <c r="S2293" s="3" t="s">
        <v>31</v>
      </c>
      <c r="T2293" s="60">
        <f ca="1"/>
        <v>0.41388703225074391</v>
      </c>
      <c r="U2293" s="60">
        <f ca="1"/>
        <v>1.2325499439623457</v>
      </c>
      <c r="V2293" s="60">
        <f ca="1"/>
        <v>0.329977415983714</v>
      </c>
      <c r="W2293" s="60">
        <f ca="1"/>
        <v>-0.10627023985894168</v>
      </c>
      <c r="X2293" s="60">
        <f ca="1"/>
        <v>2.3572806167603133</v>
      </c>
      <c r="Y2293" s="52">
        <f ca="1">$B$13 * EXP(($E$3 - $C$13^2/2) * Y$2 + $C$13*SQRT(Y$2)*T2293)</f>
        <v>113.78791211994448</v>
      </c>
      <c r="Z2293" s="52">
        <f ca="1">Y2293 * EXP(($E$3 - $C$13^2/2) * (Z$2-Y$2) + $C$13*SQRT(Z$2-Y$2)*U2293)</f>
        <v>165.52153030812039</v>
      </c>
      <c r="AA2293" s="52">
        <f ca="1">Z2293 * EXP(($E$3 - $C$13^2/2) * (AA$2-Z$2) + $C$13*SQRT(AA$2-Z$2)*V2293)</f>
        <v>183.66152097956416</v>
      </c>
      <c r="AB2293" s="52">
        <f ca="1">AA2293 * EXP(($E$3 - $C$13^2/2) * (AB$2-AA$2) + $C$13*SQRT(AB$2-AA$2)*W2293)</f>
        <v>178.79026799313058</v>
      </c>
      <c r="AC2293" s="52">
        <f ca="1">AB2293 * EXP(($E$3 - $C$13^2/2) * (AC$2-AB$2) + $C$13*SQRT(AC$2-AB$2)*X2293)</f>
        <v>364.45300632011288</v>
      </c>
      <c r="AD2293" s="47"/>
      <c r="AE2293" s="3" t="s">
        <v>46</v>
      </c>
      <c r="AF2293" s="52" t="b">
        <f t="shared" ref="AF2293" ca="1" si="2899">AF2291 &gt;= $B$4</f>
        <v>0</v>
      </c>
      <c r="AG2293" s="52" t="b">
        <f t="array" aca="1" ref="AG2293" ca="1">AND(AG2291 &gt;= $B$4, NOT(OR($AF2293:AF2293)))</f>
        <v>0</v>
      </c>
      <c r="AH2293" s="52" t="b">
        <f t="array" aca="1" ref="AH2293" ca="1">AND(AH2291 &gt;= $B$4, NOT(OR($AF2293:AG2293)))</f>
        <v>1</v>
      </c>
      <c r="AI2293" s="52" t="b">
        <f t="array" aca="1" ref="AI2293" ca="1">AND(AI2291 &gt;= $B$4, NOT(OR($AF2293:AH2293)))</f>
        <v>0</v>
      </c>
      <c r="AJ2293" s="52" t="b">
        <f t="array" aca="1" ref="AJ2293" ca="1">AND(AJ2291 &gt;= $B$4, NOT(OR($AF2293:AI2293)))</f>
        <v>0</v>
      </c>
      <c r="AK2293" s="73"/>
      <c r="AL2293" s="70"/>
    </row>
    <row r="2294" spans="7:38" ht="14.55" customHeight="1" x14ac:dyDescent="0.3">
      <c r="G2294" s="3">
        <v>2292</v>
      </c>
      <c r="H2294" s="58">
        <v>1.1833462408752411</v>
      </c>
      <c r="I2294" s="58">
        <v>0.85614814253671123</v>
      </c>
      <c r="J2294" s="58">
        <v>1.373293934436592</v>
      </c>
      <c r="K2294" s="59">
        <v>-1.0484491792222654</v>
      </c>
      <c r="L2294" s="60">
        <f t="array" ref="L2294:O2294">TRANSPOSE(MMULT(Option!$B$25:$E$28, TRANSPOSE(H2294:K2294)))</f>
        <v>1.1833462408752411</v>
      </c>
      <c r="M2294" s="60">
        <v>1.2580112302041606</v>
      </c>
      <c r="N2294" s="60">
        <v>1.9037085917394898</v>
      </c>
      <c r="O2294" s="60">
        <v>6.7731999247272023E-2</v>
      </c>
      <c r="P2294" s="56" t="str">
        <f t="shared" si="2834"/>
        <v>459/2</v>
      </c>
      <c r="R2294" s="80"/>
      <c r="S2294" s="3" t="s">
        <v>30</v>
      </c>
      <c r="T2294" s="60">
        <f ca="1"/>
        <v>0.59210149713171489</v>
      </c>
      <c r="U2294" s="60">
        <f ca="1"/>
        <v>0.32013835171101862</v>
      </c>
      <c r="V2294" s="60">
        <f ca="1"/>
        <v>0.78848043730829986</v>
      </c>
      <c r="W2294" s="60">
        <f ca="1"/>
        <v>-0.49636470274482325</v>
      </c>
      <c r="X2294" s="60">
        <f ca="1"/>
        <v>1.7820732528142069</v>
      </c>
      <c r="Y2294" s="52">
        <f ca="1">$B$14 * EXP(($E$3 - $C$14^2/2) * Y$2 + $C$14*SQRT(Y$2)*T2294)</f>
        <v>120.03707280692555</v>
      </c>
      <c r="Z2294" s="52">
        <f ca="1">Y2294 * EXP(($E$3 - $C$14^2/2) * (Z$2-Y$2) + $C$14*SQRT(Z$2-Y$2)*U2294)</f>
        <v>132.79972159818297</v>
      </c>
      <c r="AA2294" s="52">
        <f ca="1">Z2294 * EXP(($E$3 - $C$14^2/2) * (AA$2-Z$2) + $C$14*SQRT(AA$2-Z$2)*V2294)</f>
        <v>169.08241720775237</v>
      </c>
      <c r="AB2294" s="52">
        <f ca="1">AA2294 * EXP(($E$3 - $C$14^2/2) * (AB$2-AA$2) + $C$14*SQRT(AB$2-AA$2)*W2294)</f>
        <v>146.41965690780722</v>
      </c>
      <c r="AC2294" s="52">
        <f ca="1">AB2294 * EXP(($E$3 - $C$14^2/2) * (AC$2-AB$2) + $C$14*SQRT(AC$2-AB$2)*X2294)</f>
        <v>251.16217269618016</v>
      </c>
      <c r="AD2294" s="47"/>
      <c r="AE2294" s="3" t="s">
        <v>68</v>
      </c>
      <c r="AF2294" s="52" t="b">
        <f ca="1">AND(AF2291&gt;$B$3, NOT(OR($AF2293:AF2293)))</f>
        <v>1</v>
      </c>
      <c r="AG2294" s="52" t="b">
        <f ca="1">AND(AG2291&gt;$B$3, NOT(OR($AF2293:AG2293)))</f>
        <v>1</v>
      </c>
      <c r="AH2294" s="52" t="b">
        <f ca="1">AND(AH2291&gt;$B$3, NOT(OR($AF2293:AH2293)))</f>
        <v>0</v>
      </c>
      <c r="AI2294" s="52" t="b">
        <f ca="1">AND(AI2291&gt;$B$3, NOT(OR($AF2293:AI2293)))</f>
        <v>0</v>
      </c>
      <c r="AJ2294" s="52" t="b">
        <f ca="1">AND(AJ2291&gt;$B$3, NOT(OR($AF2293:AJ2293)))</f>
        <v>0</v>
      </c>
      <c r="AK2294" s="74"/>
      <c r="AL2294" s="70"/>
    </row>
    <row r="2295" spans="7:38" ht="14.55" customHeight="1" x14ac:dyDescent="0.3">
      <c r="G2295" s="3">
        <v>2293</v>
      </c>
      <c r="H2295" s="58">
        <v>-0.65442191951178041</v>
      </c>
      <c r="I2295" s="58">
        <v>0.3858805603744811</v>
      </c>
      <c r="J2295" s="58">
        <v>-0.98170986520778492</v>
      </c>
      <c r="K2295" s="59">
        <v>-1.8358508812249759</v>
      </c>
      <c r="L2295" s="60">
        <f t="array" ref="L2295:O2295">TRANSPOSE(MMULT(Option!$B$25:$E$28, TRANSPOSE(H2295:K2295)))</f>
        <v>-0.65442191951178041</v>
      </c>
      <c r="M2295" s="60">
        <v>9.1896607620895132E-2</v>
      </c>
      <c r="N2295" s="60">
        <v>-1.0229671738466248</v>
      </c>
      <c r="O2295" s="60">
        <v>-1.924460433436034</v>
      </c>
      <c r="P2295" s="56" t="str">
        <f t="shared" si="2834"/>
        <v>459/3</v>
      </c>
      <c r="R2295" s="80">
        <v>574</v>
      </c>
      <c r="S2295" s="3" t="s">
        <v>28</v>
      </c>
      <c r="T2295" s="60">
        <f t="array" aca="1" ref="T2295:T2298" ca="1">TRANSPOSE(OFFSET($L$3, MATCH($R2295 &amp; "/" &amp; T$2, $P$3:$P$5002, 0) - 1, 0, 1, $E$1))</f>
        <v>0.26017683053500207</v>
      </c>
      <c r="U2295" s="60">
        <f t="array" aca="1" ref="U2295:U2298" ca="1">TRANSPOSE(OFFSET($L$3, MATCH($R2295 &amp; "/" &amp; U$2, $P$3:$P$5002, 0) - 1, 0, 1, $E$1))</f>
        <v>2.2244347505286073</v>
      </c>
      <c r="V2295" s="60">
        <f t="array" aca="1" ref="V2295:V2298" ca="1">TRANSPOSE(OFFSET($L$3, MATCH($R2295 &amp; "/" &amp; V$2, $P$3:$P$5002, 0) - 1, 0, 1, $E$1))</f>
        <v>0.62373101031894862</v>
      </c>
      <c r="W2295" s="60">
        <f t="array" aca="1" ref="W2295:W2298" ca="1">TRANSPOSE(OFFSET($L$3, MATCH($R2295 &amp; "/" &amp; W$2, $P$3:$P$5002, 0) - 1, 0, 1, $E$1))</f>
        <v>1.4248652661560464</v>
      </c>
      <c r="X2295" s="60">
        <f t="array" aca="1" ref="X2295:X2298" ca="1">TRANSPOSE(OFFSET($L$3, MATCH($R2295 &amp; "/" &amp; X$2, $P$3:$P$5002, 0) - 1, 0, 1, $E$1))</f>
        <v>-0.88200938384429828</v>
      </c>
      <c r="Y2295" s="52">
        <f ca="1">$B$11 * EXP(($E$3 - $C$11^2/2) * Y$2 + $C$11*SQRT(Y$2)*T2295)</f>
        <v>108.65994502079377</v>
      </c>
      <c r="Z2295" s="52">
        <f ca="1">Y2295 * EXP(($E$3 - $C$11^2/2) * (Z$2-Y$2) + $C$11*SQRT(Z$2-Y$2)*U2295)</f>
        <v>212.84275641908414</v>
      </c>
      <c r="AA2295" s="52">
        <f ca="1">Z2295 * EXP(($E$3 - $C$11^2/2) * (AA$2-Z$2) + $C$11*SQRT(AA$2-Z$2)*V2295)</f>
        <v>257.9260622447423</v>
      </c>
      <c r="AB2295" s="52">
        <f ca="1">AA2295 * EXP(($E$3 - $C$11^2/2) * (AB$2-AA$2) + $C$11*SQRT(AB$2-AA$2)*W2295)</f>
        <v>397.47520041286788</v>
      </c>
      <c r="AC2295" s="52">
        <f ca="1">AB2295 * EXP(($E$3 - $C$11^2/2) * (AC$2-AB$2) + $C$11*SQRT(AC$2-AB$2)*X2295)</f>
        <v>306.59563455562648</v>
      </c>
      <c r="AD2295" s="47"/>
      <c r="AE2295" s="3" t="s">
        <v>69</v>
      </c>
      <c r="AF2295" s="20" cm="1">
        <f t="array" aca="1" ref="AF2295" ca="1">MIN(Y2295:Y2298 / $D$11:$D$14)</f>
        <v>0.99828657368151885</v>
      </c>
      <c r="AG2295" s="20" cm="1">
        <f t="array" aca="1" ref="AG2295" ca="1">MIN(Z2295:Z2298 / $D$11:$D$14)</f>
        <v>1.4736045056518083</v>
      </c>
      <c r="AH2295" s="20" cm="1">
        <f t="array" aca="1" ref="AH2295" ca="1">MIN(AA2295:AA2298 / $D$11:$D$14)</f>
        <v>1.1356625153730187</v>
      </c>
      <c r="AI2295" s="20" cm="1">
        <f t="array" aca="1" ref="AI2295" ca="1">MIN(AB2295:AB2298 / $D$11:$D$14)</f>
        <v>1.4714046981213633</v>
      </c>
      <c r="AJ2295" s="20" cm="1">
        <f t="array" aca="1" ref="AJ2295" ca="1">MIN(AC2295:AC2298 / $D$11:$D$14)</f>
        <v>1.5642001014787714</v>
      </c>
      <c r="AK2295" s="72">
        <f t="array" aca="1" ref="AK2295" ca="1">SUMPRODUCT(AF2296:AJ2296, EXP(-$E$3*$AF$2:$AJ$2))</f>
        <v>109276.37026128646</v>
      </c>
      <c r="AL2295" s="70">
        <f ca="1">MAX(AC2296 - $D$11, 0) * EXP(-$E$2*$E$3)</f>
        <v>115.59565439245097</v>
      </c>
    </row>
    <row r="2296" spans="7:38" ht="14.55" customHeight="1" x14ac:dyDescent="0.3">
      <c r="G2296" s="3">
        <v>2294</v>
      </c>
      <c r="H2296" s="58">
        <v>-1.2394805663963651</v>
      </c>
      <c r="I2296" s="58">
        <v>-0.92625727188928397</v>
      </c>
      <c r="J2296" s="58">
        <v>1.1034970051035176E-2</v>
      </c>
      <c r="K2296" s="59">
        <v>3.6668039580999832</v>
      </c>
      <c r="L2296" s="60">
        <f t="array" ref="L2296:O2296">TRANSPOSE(MMULT(Option!$B$25:$E$28, TRANSPOSE(H2296:K2296)))</f>
        <v>-1.2394805663963651</v>
      </c>
      <c r="M2296" s="60">
        <v>-1.3447210388457331</v>
      </c>
      <c r="N2296" s="60">
        <v>-0.72865119051344562</v>
      </c>
      <c r="O2296" s="60">
        <v>2.4038738006430442</v>
      </c>
      <c r="P2296" s="56" t="str">
        <f t="shared" si="2834"/>
        <v>459/4</v>
      </c>
      <c r="R2296" s="80"/>
      <c r="S2296" s="3" t="s">
        <v>29</v>
      </c>
      <c r="T2296" s="60">
        <f ca="1"/>
        <v>1.083709194623826</v>
      </c>
      <c r="U2296" s="60">
        <f ca="1"/>
        <v>1.1216285416671763</v>
      </c>
      <c r="V2296" s="60">
        <f ca="1"/>
        <v>0.25623153430734458</v>
      </c>
      <c r="W2296" s="60">
        <f ca="1"/>
        <v>0.33486132729231077</v>
      </c>
      <c r="X2296" s="60">
        <f ca="1"/>
        <v>0.15350908948180819</v>
      </c>
      <c r="Y2296" s="52">
        <f ca="1">$B$12 * EXP(($E$3 - $C$12^2/2) * Y$2 + $C$12*SQRT(Y$2)*T2296)</f>
        <v>139.11249806295524</v>
      </c>
      <c r="Z2296" s="52">
        <f ca="1">Y2296 * EXP(($E$3 - $C$12^2/2) * (Z$2-Y$2) + $C$12*SQRT(Z$2-Y$2)*U2296)</f>
        <v>195.73691885697502</v>
      </c>
      <c r="AA2296" s="52">
        <f ca="1">Z2296 * EXP(($E$3 - $C$12^2/2) * (AA$2-Z$2) + $C$12*SQRT(AA$2-Z$2)*V2296)</f>
        <v>212.43604262240996</v>
      </c>
      <c r="AB2296" s="52">
        <f ca="1">AA2296 * EXP(($E$3 - $C$12^2/2) * (AB$2-AA$2) + $C$12*SQRT(AB$2-AA$2)*W2296)</f>
        <v>236.06315268600414</v>
      </c>
      <c r="AC2296" s="52">
        <f ca="1">AB2296 * EXP(($E$3 - $C$12^2/2) * (AC$2-AB$2) + $C$12*SQRT(AC$2-AB$2)*X2296)</f>
        <v>248.42775829855901</v>
      </c>
      <c r="AD2296" s="47"/>
      <c r="AE2296" s="3" t="s">
        <v>47</v>
      </c>
      <c r="AF2296" s="64">
        <f t="shared" ref="AF2296" ca="1" si="2900">($B$5*AF2298 + (1 + $B$6)*AF2297)*$B$2</f>
        <v>15000</v>
      </c>
      <c r="AG2296" s="64">
        <f t="shared" ref="AG2296" ca="1" si="2901">($B$5*AG2298 + (1 + $B$6)*AG2297)*$B$2</f>
        <v>105000</v>
      </c>
      <c r="AH2296" s="64">
        <f t="shared" ref="AH2296" ca="1" si="2902">($B$5*AH2298 + (1 + $B$6)*AH2297)*$B$2</f>
        <v>0</v>
      </c>
      <c r="AI2296" s="64">
        <f t="shared" ref="AI2296" ca="1" si="2903">($B$5*AI2298 + (1 + $B$6)*AI2297)*$B$2</f>
        <v>0</v>
      </c>
      <c r="AJ2296" s="64" cm="1">
        <f t="array" aca="1" ref="AJ2296" ca="1">($B$5*AJ2298 + (1 + $B$6)*AJ2297 + AND(NOT(AF2297:AJ2297)))*$B$2</f>
        <v>0</v>
      </c>
      <c r="AK2296" s="73"/>
      <c r="AL2296" s="70"/>
    </row>
    <row r="2297" spans="7:38" ht="14.55" customHeight="1" x14ac:dyDescent="0.3">
      <c r="G2297" s="3">
        <v>2295</v>
      </c>
      <c r="H2297" s="58">
        <v>-1.4590471820680182</v>
      </c>
      <c r="I2297" s="58">
        <v>0.98520791694974275</v>
      </c>
      <c r="J2297" s="58">
        <v>9.8743129614722413E-4</v>
      </c>
      <c r="K2297" s="59">
        <v>3.8332324515182717E-2</v>
      </c>
      <c r="L2297" s="60">
        <f t="array" ref="L2297:O2297">TRANSPOSE(MMULT(Option!$B$25:$E$28, TRANSPOSE(H2297:K2297)))</f>
        <v>-1.4590471820680182</v>
      </c>
      <c r="M2297" s="60">
        <v>0.31933909811118533</v>
      </c>
      <c r="N2297" s="60">
        <v>-0.3247636102839761</v>
      </c>
      <c r="O2297" s="60">
        <v>-0.29261231269717608</v>
      </c>
      <c r="P2297" s="56" t="str">
        <f t="shared" si="2834"/>
        <v>459/5</v>
      </c>
      <c r="R2297" s="80"/>
      <c r="S2297" s="3" t="s">
        <v>31</v>
      </c>
      <c r="T2297" s="60">
        <f ca="1"/>
        <v>-2.2382986374298031E-2</v>
      </c>
      <c r="U2297" s="60">
        <f ca="1"/>
        <v>1.281421133359411</v>
      </c>
      <c r="V2297" s="60">
        <f ca="1"/>
        <v>-0.88498416490624043</v>
      </c>
      <c r="W2297" s="60">
        <f ca="1"/>
        <v>0.84667108949093539</v>
      </c>
      <c r="X2297" s="60">
        <f ca="1"/>
        <v>0.18719018196752663</v>
      </c>
      <c r="Y2297" s="52">
        <f ca="1">$B$13 * EXP(($E$3 - $C$13^2/2) * Y$2 + $C$13*SQRT(Y$2)*T2297)</f>
        <v>99.82865736815188</v>
      </c>
      <c r="Z2297" s="52">
        <f ca="1">Y2297 * EXP(($E$3 - $C$13^2/2) * (Z$2-Y$2) + $C$13*SQRT(Z$2-Y$2)*U2297)</f>
        <v>147.36045056518083</v>
      </c>
      <c r="AA2297" s="52">
        <f ca="1">Z2297 * EXP(($E$3 - $C$13^2/2) * (AA$2-Z$2) + $C$13*SQRT(AA$2-Z$2)*V2297)</f>
        <v>113.56625153730187</v>
      </c>
      <c r="AB2297" s="52">
        <f ca="1">AA2297 * EXP(($E$3 - $C$13^2/2) * (AB$2-AA$2) + $C$13*SQRT(AB$2-AA$2)*W2297)</f>
        <v>147.14046981213633</v>
      </c>
      <c r="AC2297" s="52">
        <f ca="1">AB2297 * EXP(($E$3 - $C$13^2/2) * (AC$2-AB$2) + $C$13*SQRT(AC$2-AB$2)*X2297)</f>
        <v>156.42001014787715</v>
      </c>
      <c r="AD2297" s="47"/>
      <c r="AE2297" s="3" t="s">
        <v>46</v>
      </c>
      <c r="AF2297" s="52" t="b">
        <f t="shared" ref="AF2297" ca="1" si="2904">AF2295 &gt;= $B$4</f>
        <v>0</v>
      </c>
      <c r="AG2297" s="52" t="b">
        <f t="array" aca="1" ref="AG2297" ca="1">AND(AG2295 &gt;= $B$4, NOT(OR($AF2297:AF2297)))</f>
        <v>1</v>
      </c>
      <c r="AH2297" s="52" t="b">
        <f t="array" aca="1" ref="AH2297" ca="1">AND(AH2295 &gt;= $B$4, NOT(OR($AF2297:AG2297)))</f>
        <v>0</v>
      </c>
      <c r="AI2297" s="52" t="b">
        <f t="array" aca="1" ref="AI2297" ca="1">AND(AI2295 &gt;= $B$4, NOT(OR($AF2297:AH2297)))</f>
        <v>0</v>
      </c>
      <c r="AJ2297" s="52" t="b">
        <f t="array" aca="1" ref="AJ2297" ca="1">AND(AJ2295 &gt;= $B$4, NOT(OR($AF2297:AI2297)))</f>
        <v>0</v>
      </c>
      <c r="AK2297" s="73"/>
      <c r="AL2297" s="70"/>
    </row>
    <row r="2298" spans="7:38" ht="14.55" customHeight="1" x14ac:dyDescent="0.3">
      <c r="G2298" s="3">
        <v>2296</v>
      </c>
      <c r="H2298" s="58">
        <v>-5.0972355016653545E-3</v>
      </c>
      <c r="I2298" s="58">
        <v>-0.40918380724520254</v>
      </c>
      <c r="J2298" s="58">
        <v>-0.91353231594202866</v>
      </c>
      <c r="K2298" s="59">
        <v>-2.1993621157164376</v>
      </c>
      <c r="L2298" s="60">
        <f t="array" ref="L2298:O2298">TRANSPOSE(MMULT(Option!$B$25:$E$28, TRANSPOSE(H2298:K2298)))</f>
        <v>-5.0972355016653545E-3</v>
      </c>
      <c r="M2298" s="60">
        <v>-0.37706204817093825</v>
      </c>
      <c r="N2298" s="60">
        <v>-0.91155299515540245</v>
      </c>
      <c r="O2298" s="60">
        <v>-2.1709128109228444</v>
      </c>
      <c r="P2298" s="56" t="str">
        <f t="shared" si="2834"/>
        <v>460/1</v>
      </c>
      <c r="R2298" s="80"/>
      <c r="S2298" s="3" t="s">
        <v>30</v>
      </c>
      <c r="T2298" s="60">
        <f ca="1"/>
        <v>1.9153987300826731</v>
      </c>
      <c r="U2298" s="60">
        <f ca="1"/>
        <v>0.29847639128829151</v>
      </c>
      <c r="V2298" s="60">
        <f ca="1"/>
        <v>0.51885018698329266</v>
      </c>
      <c r="W2298" s="60">
        <f ca="1"/>
        <v>-0.17627363392561879</v>
      </c>
      <c r="X2298" s="60">
        <f ca="1"/>
        <v>-0.42358243030068149</v>
      </c>
      <c r="Y2298" s="52">
        <f ca="1">$B$14 * EXP(($E$3 - $C$14^2/2) * Y$2 + $C$14*SQRT(Y$2)*T2298)</f>
        <v>178.53591849043323</v>
      </c>
      <c r="Z2298" s="52">
        <f ca="1">Y2298 * EXP(($E$3 - $C$14^2/2) * (Z$2-Y$2) + $C$14*SQRT(Z$2-Y$2)*U2298)</f>
        <v>196.23888584058346</v>
      </c>
      <c r="AA2298" s="52">
        <f ca="1">Z2298 * EXP(($E$3 - $C$14^2/2) * (AA$2-Z$2) + $C$14*SQRT(AA$2-Z$2)*V2298)</f>
        <v>230.43936712740916</v>
      </c>
      <c r="AB2298" s="52">
        <f ca="1">AA2298 * EXP(($E$3 - $C$14^2/2) * (AB$2-AA$2) + $C$14*SQRT(AB$2-AA$2)*W2298)</f>
        <v>219.66544586866766</v>
      </c>
      <c r="AC2298" s="52">
        <f ca="1">AB2298 * EXP(($E$3 - $C$14^2/2) * (AC$2-AB$2) + $C$14*SQRT(AC$2-AB$2)*X2298)</f>
        <v>194.42198150637742</v>
      </c>
      <c r="AD2298" s="47"/>
      <c r="AE2298" s="3" t="s">
        <v>68</v>
      </c>
      <c r="AF2298" s="52" t="b">
        <f ca="1">AND(AF2295&gt;$B$3, NOT(OR($AF2297:AF2297)))</f>
        <v>1</v>
      </c>
      <c r="AG2298" s="52" t="b">
        <f ca="1">AND(AG2295&gt;$B$3, NOT(OR($AF2297:AG2297)))</f>
        <v>0</v>
      </c>
      <c r="AH2298" s="52" t="b">
        <f ca="1">AND(AH2295&gt;$B$3, NOT(OR($AF2297:AH2297)))</f>
        <v>0</v>
      </c>
      <c r="AI2298" s="52" t="b">
        <f ca="1">AND(AI2295&gt;$B$3, NOT(OR($AF2297:AI2297)))</f>
        <v>0</v>
      </c>
      <c r="AJ2298" s="52" t="b">
        <f ca="1">AND(AJ2295&gt;$B$3, NOT(OR($AF2297:AJ2297)))</f>
        <v>0</v>
      </c>
      <c r="AK2298" s="74"/>
      <c r="AL2298" s="70"/>
    </row>
    <row r="2299" spans="7:38" ht="14.55" customHeight="1" x14ac:dyDescent="0.3">
      <c r="G2299" s="3">
        <v>2297</v>
      </c>
      <c r="H2299" s="58">
        <v>-0.75078641043733796</v>
      </c>
      <c r="I2299" s="58">
        <v>-1.2766107060147951</v>
      </c>
      <c r="J2299" s="58">
        <v>-1.346839347020701</v>
      </c>
      <c r="K2299" s="59">
        <v>1.2309769776157891</v>
      </c>
      <c r="L2299" s="60">
        <f t="array" ref="L2299:O2299">TRANSPOSE(MMULT(Option!$B$25:$E$28, TRANSPOSE(H2299:K2299)))</f>
        <v>-0.75078641043733796</v>
      </c>
      <c r="M2299" s="60">
        <v>-1.4703476028356981</v>
      </c>
      <c r="N2299" s="60">
        <v>-1.8175522733847216</v>
      </c>
      <c r="O2299" s="60">
        <v>0.15665986361763617</v>
      </c>
      <c r="P2299" s="56" t="str">
        <f t="shared" si="2834"/>
        <v>460/2</v>
      </c>
      <c r="R2299" s="80">
        <v>575</v>
      </c>
      <c r="S2299" s="3" t="s">
        <v>28</v>
      </c>
      <c r="T2299" s="60">
        <f t="array" aca="1" ref="T2299:T2302" ca="1">TRANSPOSE(OFFSET($L$3, MATCH($R2299 &amp; "/" &amp; T$2, $P$3:$P$5002, 0) - 1, 0, 1, $E$1))</f>
        <v>-1.2357587378194419</v>
      </c>
      <c r="U2299" s="60">
        <f t="array" aca="1" ref="U2299:U2302" ca="1">TRANSPOSE(OFFSET($L$3, MATCH($R2299 &amp; "/" &amp; U$2, $P$3:$P$5002, 0) - 1, 0, 1, $E$1))</f>
        <v>1.1475723609716202</v>
      </c>
      <c r="V2299" s="60">
        <f t="array" aca="1" ref="V2299:V2302" ca="1">TRANSPOSE(OFFSET($L$3, MATCH($R2299 &amp; "/" &amp; V$2, $P$3:$P$5002, 0) - 1, 0, 1, $E$1))</f>
        <v>1.6784418991857908</v>
      </c>
      <c r="W2299" s="60">
        <f t="array" aca="1" ref="W2299:W2302" ca="1">TRANSPOSE(OFFSET($L$3, MATCH($R2299 &amp; "/" &amp; W$2, $P$3:$P$5002, 0) - 1, 0, 1, $E$1))</f>
        <v>0.49930670266896909</v>
      </c>
      <c r="X2299" s="60">
        <f t="array" aca="1" ref="X2299:X2302" ca="1">TRANSPOSE(OFFSET($L$3, MATCH($R2299 &amp; "/" &amp; X$2, $P$3:$P$5002, 0) - 1, 0, 1, $E$1))</f>
        <v>-0.83097315440533914</v>
      </c>
      <c r="Y2299" s="52">
        <f ca="1">$B$11 * EXP(($E$3 - $C$11^2/2) * Y$2 + $C$11*SQRT(Y$2)*T2299)</f>
        <v>69.369172229727837</v>
      </c>
      <c r="Z2299" s="52">
        <f ca="1">Y2299 * EXP(($E$3 - $C$11^2/2) * (Z$2-Y$2) + $C$11*SQRT(Z$2-Y$2)*U2299)</f>
        <v>98.367874582612629</v>
      </c>
      <c r="AA2299" s="52">
        <f ca="1">Z2299 * EXP(($E$3 - $C$11^2/2) * (AA$2-Z$2) + $C$11*SQRT(AA$2-Z$2)*V2299)</f>
        <v>163.57095024943388</v>
      </c>
      <c r="AB2299" s="52">
        <f ca="1">AA2299 * EXP(($E$3 - $C$11^2/2) * (AB$2-AA$2) + $C$11*SQRT(AB$2-AA$2)*W2299)</f>
        <v>190.95520151421462</v>
      </c>
      <c r="AC2299" s="52">
        <f ca="1">AB2299 * EXP(($E$3 - $C$11^2/2) * (AC$2-AB$2) + $C$11*SQRT(AC$2-AB$2)*X2299)</f>
        <v>149.56736706728103</v>
      </c>
      <c r="AD2299" s="47"/>
      <c r="AE2299" s="3" t="s">
        <v>69</v>
      </c>
      <c r="AF2299" s="20" cm="1">
        <f t="array" aca="1" ref="AF2299" ca="1">MIN(Y2299:Y2302 / $D$11:$D$14)</f>
        <v>0.68657734668609838</v>
      </c>
      <c r="AG2299" s="20" cm="1">
        <f t="array" aca="1" ref="AG2299" ca="1">MIN(Z2299:Z2302 / $D$11:$D$14)</f>
        <v>0.49110842643772651</v>
      </c>
      <c r="AH2299" s="20" cm="1">
        <f t="array" aca="1" ref="AH2299" ca="1">MIN(AA2299:AA2302 / $D$11:$D$14)</f>
        <v>0.68388650750297264</v>
      </c>
      <c r="AI2299" s="20" cm="1">
        <f t="array" aca="1" ref="AI2299" ca="1">MIN(AB2299:AB2302 / $D$11:$D$14)</f>
        <v>0.82357319638518756</v>
      </c>
      <c r="AJ2299" s="20" cm="1">
        <f t="array" aca="1" ref="AJ2299" ca="1">MIN(AC2299:AC2302 / $D$11:$D$14)</f>
        <v>0.69622900381358155</v>
      </c>
      <c r="AK2299" s="72">
        <f t="array" aca="1" ref="AK2299" ca="1">SUMPRODUCT(AF2300:AJ2300, EXP(-$E$3*$AF$2:$AJ$2))</f>
        <v>90161.039603310215</v>
      </c>
      <c r="AL2299" s="70">
        <f ca="1">MAX(AC2300 - $D$11, 0) * EXP(-$E$2*$E$3)</f>
        <v>20.040820035018154</v>
      </c>
    </row>
    <row r="2300" spans="7:38" ht="14.55" customHeight="1" x14ac:dyDescent="0.3">
      <c r="G2300" s="3">
        <v>2298</v>
      </c>
      <c r="H2300" s="58">
        <v>-9.8759100290641208E-2</v>
      </c>
      <c r="I2300" s="58">
        <v>0.6718890087766024</v>
      </c>
      <c r="J2300" s="58">
        <v>-0.46428206097355179</v>
      </c>
      <c r="K2300" s="59">
        <v>0.66688140814324026</v>
      </c>
      <c r="L2300" s="60">
        <f t="array" ref="L2300:O2300">TRANSPOSE(MMULT(Option!$B$25:$E$28, TRANSPOSE(H2300:K2300)))</f>
        <v>-9.8759100290641208E-2</v>
      </c>
      <c r="M2300" s="60">
        <v>0.57629280814926931</v>
      </c>
      <c r="N2300" s="60">
        <v>-0.27134540521018374</v>
      </c>
      <c r="O2300" s="60">
        <v>0.61690274214327379</v>
      </c>
      <c r="P2300" s="56" t="str">
        <f t="shared" si="2834"/>
        <v>460/3</v>
      </c>
      <c r="R2300" s="80"/>
      <c r="S2300" s="3" t="s">
        <v>29</v>
      </c>
      <c r="T2300" s="60">
        <f ca="1"/>
        <v>-0.49322028142170138</v>
      </c>
      <c r="U2300" s="60">
        <f ca="1"/>
        <v>0.42766807726720812</v>
      </c>
      <c r="V2300" s="60">
        <f ca="1"/>
        <v>-0.49065238976801151</v>
      </c>
      <c r="W2300" s="60">
        <f ca="1"/>
        <v>0.97160747080341303</v>
      </c>
      <c r="X2300" s="60">
        <f ca="1"/>
        <v>0.26456314638490075</v>
      </c>
      <c r="Y2300" s="52">
        <f ca="1">$B$12 * EXP(($E$3 - $C$12^2/2) * Y$2 + $C$12*SQRT(Y$2)*T2300)</f>
        <v>86.678346585531457</v>
      </c>
      <c r="Z2300" s="52">
        <f ca="1">Y2300 * EXP(($E$3 - $C$12^2/2) * (Z$2-Y$2) + $C$12*SQRT(Z$2-Y$2)*U2300)</f>
        <v>99.038090111787909</v>
      </c>
      <c r="AA2300" s="52">
        <f ca="1">Z2300 * EXP(($E$3 - $C$12^2/2) * (AA$2-Z$2) + $C$12*SQRT(AA$2-Z$2)*V2300)</f>
        <v>85.91073635162941</v>
      </c>
      <c r="AB2300" s="52">
        <f ca="1">AA2300 * EXP(($E$3 - $C$12^2/2) * (AB$2-AA$2) + $C$12*SQRT(AB$2-AA$2)*W2300)</f>
        <v>115.56013560446186</v>
      </c>
      <c r="AC2300" s="52">
        <f ca="1">AB2300 * EXP(($E$3 - $C$12^2/2) * (AC$2-AB$2) + $C$12*SQRT(AC$2-AB$2)*X2300)</f>
        <v>125.73292229622822</v>
      </c>
      <c r="AD2300" s="47"/>
      <c r="AE2300" s="3" t="s">
        <v>47</v>
      </c>
      <c r="AF2300" s="64">
        <f t="shared" ref="AF2300" ca="1" si="2905">($B$5*AF2302 + (1 + $B$6)*AF2301)*$B$2</f>
        <v>0</v>
      </c>
      <c r="AG2300" s="64">
        <f t="shared" ref="AG2300" ca="1" si="2906">($B$5*AG2302 + (1 + $B$6)*AG2301)*$B$2</f>
        <v>0</v>
      </c>
      <c r="AH2300" s="64">
        <f t="shared" ref="AH2300" ca="1" si="2907">($B$5*AH2302 + (1 + $B$6)*AH2301)*$B$2</f>
        <v>0</v>
      </c>
      <c r="AI2300" s="64">
        <f t="shared" ref="AI2300" ca="1" si="2908">($B$5*AI2302 + (1 + $B$6)*AI2301)*$B$2</f>
        <v>15000</v>
      </c>
      <c r="AJ2300" s="64" cm="1">
        <f t="array" aca="1" ref="AJ2300" ca="1">($B$5*AJ2302 + (1 + $B$6)*AJ2301 + AND(NOT(AF2301:AJ2301)))*$B$2</f>
        <v>100000</v>
      </c>
      <c r="AK2300" s="73"/>
      <c r="AL2300" s="70"/>
    </row>
    <row r="2301" spans="7:38" ht="14.55" customHeight="1" x14ac:dyDescent="0.3">
      <c r="G2301" s="3">
        <v>2299</v>
      </c>
      <c r="H2301" s="58">
        <v>-0.6941443869921583</v>
      </c>
      <c r="I2301" s="58">
        <v>-0.61699395222419817</v>
      </c>
      <c r="J2301" s="58">
        <v>6.2693387745633919E-2</v>
      </c>
      <c r="K2301" s="59">
        <v>-2.1052462750626142</v>
      </c>
      <c r="L2301" s="60">
        <f t="array" ref="L2301:O2301">TRANSPOSE(MMULT(Option!$B$25:$E$28, TRANSPOSE(H2301:K2301)))</f>
        <v>-0.6941443869921583</v>
      </c>
      <c r="M2301" s="60">
        <v>-0.84314205267633446</v>
      </c>
      <c r="N2301" s="60">
        <v>-0.38416046354122141</v>
      </c>
      <c r="O2301" s="60">
        <v>-2.2298134032831163</v>
      </c>
      <c r="P2301" s="56" t="str">
        <f t="shared" si="2834"/>
        <v>460/4</v>
      </c>
      <c r="R2301" s="80"/>
      <c r="S2301" s="3" t="s">
        <v>31</v>
      </c>
      <c r="T2301" s="60">
        <f ca="1"/>
        <v>-1.059232303391854</v>
      </c>
      <c r="U2301" s="60">
        <f ca="1"/>
        <v>0.88614826400032443</v>
      </c>
      <c r="V2301" s="60">
        <f ca="1"/>
        <v>1.8261323202412223</v>
      </c>
      <c r="W2301" s="60">
        <f ca="1"/>
        <v>0.54570417555086359</v>
      </c>
      <c r="X2301" s="60">
        <f ca="1"/>
        <v>-0.86210100279530788</v>
      </c>
      <c r="Y2301" s="52">
        <f ca="1">$B$13 * EXP(($E$3 - $C$13^2/2) * Y$2 + $C$13*SQRT(Y$2)*T2301)</f>
        <v>73.141834538720886</v>
      </c>
      <c r="Z2301" s="52">
        <f ca="1">Y2301 * EXP(($E$3 - $C$13^2/2) * (Z$2-Y$2) + $C$13*SQRT(Z$2-Y$2)*U2301)</f>
        <v>95.894149538234387</v>
      </c>
      <c r="AA2301" s="52">
        <f ca="1">Z2301 * EXP(($E$3 - $C$13^2/2) * (AA$2-Z$2) + $C$13*SQRT(AA$2-Z$2)*V2301)</f>
        <v>166.68147740618787</v>
      </c>
      <c r="AB2301" s="52">
        <f ca="1">AA2301 * EXP(($E$3 - $C$13^2/2) * (AB$2-AA$2) + $C$13*SQRT(AB$2-AA$2)*W2301)</f>
        <v>197.31391208972664</v>
      </c>
      <c r="AC2301" s="52">
        <f ca="1">AB2301 * EXP(($E$3 - $C$13^2/2) * (AC$2-AB$2) + $C$13*SQRT(AC$2-AB$2)*X2301)</f>
        <v>153.11137872388758</v>
      </c>
      <c r="AD2301" s="47"/>
      <c r="AE2301" s="3" t="s">
        <v>46</v>
      </c>
      <c r="AF2301" s="52" t="b">
        <f t="shared" ref="AF2301" ca="1" si="2909">AF2299 &gt;= $B$4</f>
        <v>0</v>
      </c>
      <c r="AG2301" s="52" t="b">
        <f t="array" aca="1" ref="AG2301" ca="1">AND(AG2299 &gt;= $B$4, NOT(OR($AF2301:AF2301)))</f>
        <v>0</v>
      </c>
      <c r="AH2301" s="52" t="b">
        <f t="array" aca="1" ref="AH2301" ca="1">AND(AH2299 &gt;= $B$4, NOT(OR($AF2301:AG2301)))</f>
        <v>0</v>
      </c>
      <c r="AI2301" s="52" t="b">
        <f t="array" aca="1" ref="AI2301" ca="1">AND(AI2299 &gt;= $B$4, NOT(OR($AF2301:AH2301)))</f>
        <v>0</v>
      </c>
      <c r="AJ2301" s="52" t="b">
        <f t="array" aca="1" ref="AJ2301" ca="1">AND(AJ2299 &gt;= $B$4, NOT(OR($AF2301:AI2301)))</f>
        <v>0</v>
      </c>
      <c r="AK2301" s="73"/>
      <c r="AL2301" s="70"/>
    </row>
    <row r="2302" spans="7:38" ht="14.55" customHeight="1" x14ac:dyDescent="0.3">
      <c r="G2302" s="3">
        <v>2300</v>
      </c>
      <c r="H2302" s="58">
        <v>-0.65543813355146996</v>
      </c>
      <c r="I2302" s="58">
        <v>1.0718607661887309</v>
      </c>
      <c r="J2302" s="58">
        <v>0.72459961752801172</v>
      </c>
      <c r="K2302" s="59">
        <v>0.66444756939440364</v>
      </c>
      <c r="L2302" s="60">
        <f t="array" ref="L2302:O2302">TRANSPOSE(MMULT(Option!$B$25:$E$28, TRANSPOSE(H2302:K2302)))</f>
        <v>-0.65543813355146996</v>
      </c>
      <c r="M2302" s="60">
        <v>0.7202013656820565</v>
      </c>
      <c r="N2302" s="60">
        <v>0.65492691825239824</v>
      </c>
      <c r="O2302" s="60">
        <v>0.72893004887620894</v>
      </c>
      <c r="P2302" s="56" t="str">
        <f t="shared" si="2834"/>
        <v>460/5</v>
      </c>
      <c r="R2302" s="80"/>
      <c r="S2302" s="3" t="s">
        <v>30</v>
      </c>
      <c r="T2302" s="60">
        <f ca="1"/>
        <v>-1.2701213065635155</v>
      </c>
      <c r="U2302" s="60">
        <f ca="1"/>
        <v>-1.1335131860733867</v>
      </c>
      <c r="V2302" s="60">
        <f ca="1"/>
        <v>1.0870901598706697</v>
      </c>
      <c r="W2302" s="60">
        <f ca="1"/>
        <v>0.60286817004917137</v>
      </c>
      <c r="X2302" s="60">
        <f ca="1"/>
        <v>-0.57657931827601894</v>
      </c>
      <c r="Y2302" s="52">
        <f ca="1">$B$14 * EXP(($E$3 - $C$14^2/2) * Y$2 + $C$14*SQRT(Y$2)*T2302)</f>
        <v>68.657734668609834</v>
      </c>
      <c r="Z2302" s="52">
        <f ca="1">Y2302 * EXP(($E$3 - $C$14^2/2) * (Z$2-Y$2) + $C$14*SQRT(Z$2-Y$2)*U2302)</f>
        <v>49.110842643772649</v>
      </c>
      <c r="AA2302" s="52">
        <f ca="1">Z2302 * EXP(($E$3 - $C$14^2/2) * (AA$2-Z$2) + $C$14*SQRT(AA$2-Z$2)*V2302)</f>
        <v>68.388650750297259</v>
      </c>
      <c r="AB2302" s="52">
        <f ca="1">AA2302 * EXP(($E$3 - $C$14^2/2) * (AB$2-AA$2) + $C$14*SQRT(AB$2-AA$2)*W2302)</f>
        <v>82.35731963851876</v>
      </c>
      <c r="AC2302" s="52">
        <f ca="1">AB2302 * EXP(($E$3 - $C$14^2/2) * (AC$2-AB$2) + $C$14*SQRT(AC$2-AB$2)*X2302)</f>
        <v>69.62290038135815</v>
      </c>
      <c r="AD2302" s="47"/>
      <c r="AE2302" s="3" t="s">
        <v>68</v>
      </c>
      <c r="AF2302" s="52" t="b">
        <f ca="1">AND(AF2299&gt;$B$3, NOT(OR($AF2301:AF2301)))</f>
        <v>0</v>
      </c>
      <c r="AG2302" s="52" t="b">
        <f ca="1">AND(AG2299&gt;$B$3, NOT(OR($AF2301:AG2301)))</f>
        <v>0</v>
      </c>
      <c r="AH2302" s="52" t="b">
        <f ca="1">AND(AH2299&gt;$B$3, NOT(OR($AF2301:AH2301)))</f>
        <v>0</v>
      </c>
      <c r="AI2302" s="52" t="b">
        <f ca="1">AND(AI2299&gt;$B$3, NOT(OR($AF2301:AI2301)))</f>
        <v>1</v>
      </c>
      <c r="AJ2302" s="52" t="b">
        <f ca="1">AND(AJ2299&gt;$B$3, NOT(OR($AF2301:AJ2301)))</f>
        <v>0</v>
      </c>
      <c r="AK2302" s="74"/>
      <c r="AL2302" s="70"/>
    </row>
    <row r="2303" spans="7:38" ht="14.55" customHeight="1" x14ac:dyDescent="0.3">
      <c r="G2303" s="3">
        <v>2301</v>
      </c>
      <c r="H2303" s="58">
        <v>0.49234359210403461</v>
      </c>
      <c r="I2303" s="58">
        <v>-0.77496413816945198</v>
      </c>
      <c r="J2303" s="58">
        <v>-1.5691371955624118</v>
      </c>
      <c r="K2303" s="59">
        <v>0.21431707451827336</v>
      </c>
      <c r="L2303" s="60">
        <f t="array" ref="L2303:O2303">TRANSPOSE(MMULT(Option!$B$25:$E$28, TRANSPOSE(H2303:K2303)))</f>
        <v>0.49234359210403461</v>
      </c>
      <c r="M2303" s="60">
        <v>-0.5133289279659321</v>
      </c>
      <c r="N2303" s="60">
        <v>-1.3841848035003095</v>
      </c>
      <c r="O2303" s="60">
        <v>-0.1287298531182908</v>
      </c>
      <c r="P2303" s="56" t="str">
        <f t="shared" si="2834"/>
        <v>461/1</v>
      </c>
      <c r="R2303" s="80">
        <v>576</v>
      </c>
      <c r="S2303" s="3" t="s">
        <v>28</v>
      </c>
      <c r="T2303" s="60">
        <f t="array" aca="1" ref="T2303:T2306" ca="1">TRANSPOSE(OFFSET($L$3, MATCH($R2303 &amp; "/" &amp; T$2, $P$3:$P$5002, 0) - 1, 0, 1, $E$1))</f>
        <v>1.4276059056438628</v>
      </c>
      <c r="U2303" s="60">
        <f t="array" aca="1" ref="U2303:U2306" ca="1">TRANSPOSE(OFFSET($L$3, MATCH($R2303 &amp; "/" &amp; U$2, $P$3:$P$5002, 0) - 1, 0, 1, $E$1))</f>
        <v>-0.41691784012245164</v>
      </c>
      <c r="V2303" s="60">
        <f t="array" aca="1" ref="V2303:V2306" ca="1">TRANSPOSE(OFFSET($L$3, MATCH($R2303 &amp; "/" &amp; V$2, $P$3:$P$5002, 0) - 1, 0, 1, $E$1))</f>
        <v>-0.41500422667775927</v>
      </c>
      <c r="W2303" s="60">
        <f t="array" aca="1" ref="W2303:W2306" ca="1">TRANSPOSE(OFFSET($L$3, MATCH($R2303 &amp; "/" &amp; W$2, $P$3:$P$5002, 0) - 1, 0, 1, $E$1))</f>
        <v>0.64487656529816906</v>
      </c>
      <c r="X2303" s="60">
        <f t="array" aca="1" ref="X2303:X2306" ca="1">TRANSPOSE(OFFSET($L$3, MATCH($R2303 &amp; "/" &amp; X$2, $P$3:$P$5002, 0) - 1, 0, 1, $E$1))</f>
        <v>0.30729058062506182</v>
      </c>
      <c r="Y2303" s="52">
        <f ca="1">$B$11 * EXP(($E$3 - $C$11^2/2) * Y$2 + $C$11*SQRT(Y$2)*T2303)</f>
        <v>154.23107389885826</v>
      </c>
      <c r="Z2303" s="52">
        <f ca="1">Y2303 * EXP(($E$3 - $C$11^2/2) * (Z$2-Y$2) + $C$11*SQRT(Z$2-Y$2)*U2303)</f>
        <v>136.78038434886096</v>
      </c>
      <c r="AA2303" s="52">
        <f ca="1">Z2303 * EXP(($E$3 - $C$11^2/2) * (AA$2-Z$2) + $C$11*SQRT(AA$2-Z$2)*V2303)</f>
        <v>121.37383614430968</v>
      </c>
      <c r="AB2303" s="52">
        <f ca="1">AA2303 * EXP(($E$3 - $C$11^2/2) * (AB$2-AA$2) + $C$11*SQRT(AB$2-AA$2)*W2303)</f>
        <v>148.01865412854289</v>
      </c>
      <c r="AC2303" s="52">
        <f ca="1">AB2303 * EXP(($E$3 - $C$11^2/2) * (AC$2-AB$2) + $C$11*SQRT(AC$2-AB$2)*X2303)</f>
        <v>163.12641973871118</v>
      </c>
      <c r="AD2303" s="47"/>
      <c r="AE2303" s="3" t="s">
        <v>69</v>
      </c>
      <c r="AF2303" s="20" cm="1">
        <f t="array" aca="1" ref="AF2303" ca="1">MIN(Y2303:Y2306 / $D$11:$D$14)</f>
        <v>1.0948639497879602</v>
      </c>
      <c r="AG2303" s="20" cm="1">
        <f t="array" aca="1" ref="AG2303" ca="1">MIN(Z2303:Z2306 / $D$11:$D$14)</f>
        <v>0.69987316566358126</v>
      </c>
      <c r="AH2303" s="20" cm="1">
        <f t="array" aca="1" ref="AH2303" ca="1">MIN(AA2303:AA2306 / $D$11:$D$14)</f>
        <v>0.61347455254454442</v>
      </c>
      <c r="AI2303" s="20" cm="1">
        <f t="array" aca="1" ref="AI2303" ca="1">MIN(AB2303:AB2306 / $D$11:$D$14)</f>
        <v>0.7451337027498327</v>
      </c>
      <c r="AJ2303" s="20" cm="1">
        <f t="array" aca="1" ref="AJ2303" ca="1">MIN(AC2303:AC2306 / $D$11:$D$14)</f>
        <v>0.64569496726615494</v>
      </c>
      <c r="AK2303" s="72">
        <f t="array" aca="1" ref="AK2303" ca="1">SUMPRODUCT(AF2304:AJ2304, EXP(-$E$3*$AF$2:$AJ$2))</f>
        <v>92148.519674651194</v>
      </c>
      <c r="AL2303" s="70">
        <f ca="1">MAX(AC2304 - $D$11, 0) * EXP(-$E$2*$E$3)</f>
        <v>0</v>
      </c>
    </row>
    <row r="2304" spans="7:38" ht="14.55" customHeight="1" x14ac:dyDescent="0.3">
      <c r="G2304" s="3">
        <v>2302</v>
      </c>
      <c r="H2304" s="58">
        <v>-0.52707274409375804</v>
      </c>
      <c r="I2304" s="58">
        <v>-4.4782694966209312E-2</v>
      </c>
      <c r="J2304" s="58">
        <v>-0.2729455911715134</v>
      </c>
      <c r="K2304" s="59">
        <v>0.97100278113656147</v>
      </c>
      <c r="L2304" s="60">
        <f t="array" ref="L2304:O2304">TRANSPOSE(MMULT(Option!$B$25:$E$28, TRANSPOSE(H2304:K2304)))</f>
        <v>-0.52707274409375804</v>
      </c>
      <c r="M2304" s="60">
        <v>-0.25187311553885766</v>
      </c>
      <c r="N2304" s="60">
        <v>-0.46228681999676746</v>
      </c>
      <c r="O2304" s="60">
        <v>0.55568761951990187</v>
      </c>
      <c r="P2304" s="56" t="str">
        <f t="shared" si="2834"/>
        <v>461/2</v>
      </c>
      <c r="R2304" s="80"/>
      <c r="S2304" s="3" t="s">
        <v>29</v>
      </c>
      <c r="T2304" s="60">
        <f ca="1"/>
        <v>0.5384874282293709</v>
      </c>
      <c r="U2304" s="60">
        <f ca="1"/>
        <v>-0.34670025468617005</v>
      </c>
      <c r="V2304" s="60">
        <f ca="1"/>
        <v>-0.87608647943154871</v>
      </c>
      <c r="W2304" s="60">
        <f ca="1"/>
        <v>0.26306573905893815</v>
      </c>
      <c r="X2304" s="60">
        <f ca="1"/>
        <v>-0.42827279856926675</v>
      </c>
      <c r="Y2304" s="52">
        <f ca="1">$B$12 * EXP(($E$3 - $C$12^2/2) * Y$2 + $C$12*SQRT(Y$2)*T2304)</f>
        <v>118.12181405141875</v>
      </c>
      <c r="Z2304" s="52">
        <f ca="1">Y2304 * EXP(($E$3 - $C$12^2/2) * (Z$2-Y$2) + $C$12*SQRT(Z$2-Y$2)*U2304)</f>
        <v>106.98689368679312</v>
      </c>
      <c r="AA2304" s="52">
        <f ca="1">Z2304 * EXP(($E$3 - $C$12^2/2) * (AA$2-Z$2) + $C$12*SQRT(AA$2-Z$2)*V2304)</f>
        <v>82.671952271546743</v>
      </c>
      <c r="AB2304" s="52">
        <f ca="1">AA2304 * EXP(($E$3 - $C$12^2/2) * (AB$2-AA$2) + $C$12*SQRT(AB$2-AA$2)*W2304)</f>
        <v>89.909185953383215</v>
      </c>
      <c r="AC2304" s="52">
        <f ca="1">AB2304 * EXP(($E$3 - $C$12^2/2) * (AC$2-AB$2) + $C$12*SQRT(AC$2-AB$2)*X2304)</f>
        <v>79.465127399956032</v>
      </c>
      <c r="AD2304" s="47"/>
      <c r="AE2304" s="3" t="s">
        <v>47</v>
      </c>
      <c r="AF2304" s="64">
        <f t="shared" ref="AF2304" ca="1" si="2910">($B$5*AF2306 + (1 + $B$6)*AF2305)*$B$2</f>
        <v>15000</v>
      </c>
      <c r="AG2304" s="64">
        <f t="shared" ref="AG2304" ca="1" si="2911">($B$5*AG2306 + (1 + $B$6)*AG2305)*$B$2</f>
        <v>0</v>
      </c>
      <c r="AH2304" s="64">
        <f t="shared" ref="AH2304" ca="1" si="2912">($B$5*AH2306 + (1 + $B$6)*AH2305)*$B$2</f>
        <v>0</v>
      </c>
      <c r="AI2304" s="64">
        <f t="shared" ref="AI2304" ca="1" si="2913">($B$5*AI2306 + (1 + $B$6)*AI2305)*$B$2</f>
        <v>0</v>
      </c>
      <c r="AJ2304" s="64" cm="1">
        <f t="array" aca="1" ref="AJ2304" ca="1">($B$5*AJ2306 + (1 + $B$6)*AJ2305 + AND(NOT(AF2305:AJ2305)))*$B$2</f>
        <v>100000</v>
      </c>
      <c r="AK2304" s="73"/>
      <c r="AL2304" s="70"/>
    </row>
    <row r="2305" spans="7:38" ht="14.55" customHeight="1" x14ac:dyDescent="0.3">
      <c r="G2305" s="3">
        <v>2303</v>
      </c>
      <c r="H2305" s="58">
        <v>1.6441705257809001</v>
      </c>
      <c r="I2305" s="58">
        <v>-1.6718653728021491</v>
      </c>
      <c r="J2305" s="58">
        <v>-1.8441922071481696</v>
      </c>
      <c r="K2305" s="59">
        <v>0.13002798247077005</v>
      </c>
      <c r="L2305" s="60">
        <f t="array" ref="L2305:O2305">TRANSPOSE(MMULT(Option!$B$25:$E$28, TRANSPOSE(H2305:K2305)))</f>
        <v>1.6441705257809001</v>
      </c>
      <c r="M2305" s="60">
        <v>-0.8746217142159225</v>
      </c>
      <c r="N2305" s="60">
        <v>-1.3999014895197484</v>
      </c>
      <c r="O2305" s="60">
        <v>-2.8729061107395662E-2</v>
      </c>
      <c r="P2305" s="56" t="str">
        <f t="shared" si="2834"/>
        <v>461/3</v>
      </c>
      <c r="R2305" s="80"/>
      <c r="S2305" s="3" t="s">
        <v>31</v>
      </c>
      <c r="T2305" s="60">
        <f ca="1"/>
        <v>0.82166497299886143</v>
      </c>
      <c r="U2305" s="60">
        <f ca="1"/>
        <v>1.6802615911328418</v>
      </c>
      <c r="V2305" s="60">
        <f ca="1"/>
        <v>0.6813395577056206</v>
      </c>
      <c r="W2305" s="60">
        <f ca="1"/>
        <v>1.989439343842661</v>
      </c>
      <c r="X2305" s="60">
        <f ca="1"/>
        <v>-1.8711723958613977</v>
      </c>
      <c r="Y2305" s="52">
        <f ca="1">$B$13 * EXP(($E$3 - $C$13^2/2) * Y$2 + $C$13*SQRT(Y$2)*T2305)</f>
        <v>128.59522466709603</v>
      </c>
      <c r="Z2305" s="52">
        <f ca="1">Y2305 * EXP(($E$3 - $C$13^2/2) * (Z$2-Y$2) + $C$13*SQRT(Z$2-Y$2)*U2305)</f>
        <v>213.95124355905796</v>
      </c>
      <c r="AA2305" s="52">
        <f ca="1">Z2305 * EXP(($E$3 - $C$13^2/2) * (AA$2-Z$2) + $C$13*SQRT(AA$2-Z$2)*V2305)</f>
        <v>263.78912698323461</v>
      </c>
      <c r="AB2305" s="52">
        <f ca="1">AA2305 * EXP(($E$3 - $C$13^2/2) * (AB$2-AA$2) + $C$13*SQRT(AB$2-AA$2)*W2305)</f>
        <v>481.53640010536179</v>
      </c>
      <c r="AC2305" s="52">
        <f ca="1">AB2305 * EXP(($E$3 - $C$13^2/2) * (AC$2-AB$2) + $C$13*SQRT(AC$2-AB$2)*X2305)</f>
        <v>276.06327782842493</v>
      </c>
      <c r="AD2305" s="47"/>
      <c r="AE2305" s="3" t="s">
        <v>46</v>
      </c>
      <c r="AF2305" s="52" t="b">
        <f t="shared" ref="AF2305" ca="1" si="2914">AF2303 &gt;= $B$4</f>
        <v>0</v>
      </c>
      <c r="AG2305" s="52" t="b">
        <f t="array" aca="1" ref="AG2305" ca="1">AND(AG2303 &gt;= $B$4, NOT(OR($AF2305:AF2305)))</f>
        <v>0</v>
      </c>
      <c r="AH2305" s="52" t="b">
        <f t="array" aca="1" ref="AH2305" ca="1">AND(AH2303 &gt;= $B$4, NOT(OR($AF2305:AG2305)))</f>
        <v>0</v>
      </c>
      <c r="AI2305" s="52" t="b">
        <f t="array" aca="1" ref="AI2305" ca="1">AND(AI2303 &gt;= $B$4, NOT(OR($AF2305:AH2305)))</f>
        <v>0</v>
      </c>
      <c r="AJ2305" s="52" t="b">
        <f t="array" aca="1" ref="AJ2305" ca="1">AND(AJ2303 &gt;= $B$4, NOT(OR($AF2305:AI2305)))</f>
        <v>0</v>
      </c>
      <c r="AK2305" s="73"/>
      <c r="AL2305" s="70"/>
    </row>
    <row r="2306" spans="7:38" ht="14.55" customHeight="1" x14ac:dyDescent="0.3">
      <c r="G2306" s="3">
        <v>2304</v>
      </c>
      <c r="H2306" s="58">
        <v>-0.11220858618688807</v>
      </c>
      <c r="I2306" s="58">
        <v>-0.89025442153943357</v>
      </c>
      <c r="J2306" s="58">
        <v>-2.7469600084317751E-2</v>
      </c>
      <c r="K2306" s="59">
        <v>0.18912669988528202</v>
      </c>
      <c r="L2306" s="60">
        <f t="array" ref="L2306:O2306">TRANSPOSE(MMULT(Option!$B$25:$E$28, TRANSPOSE(H2306:K2306)))</f>
        <v>-0.11220858618688807</v>
      </c>
      <c r="M2306" s="60">
        <v>-0.86081508936947104</v>
      </c>
      <c r="N2306" s="60">
        <v>-0.3021335906982115</v>
      </c>
      <c r="O2306" s="60">
        <v>-0.1214098515991148</v>
      </c>
      <c r="P2306" s="56" t="str">
        <f t="shared" si="2834"/>
        <v>461/4</v>
      </c>
      <c r="R2306" s="80"/>
      <c r="S2306" s="3" t="s">
        <v>30</v>
      </c>
      <c r="T2306" s="60">
        <f ca="1"/>
        <v>0.28543369593402923</v>
      </c>
      <c r="U2306" s="60">
        <f ca="1"/>
        <v>-1.5082875368178261</v>
      </c>
      <c r="V2306" s="60">
        <f ca="1"/>
        <v>-0.45586780857104037</v>
      </c>
      <c r="W2306" s="60">
        <f ca="1"/>
        <v>0.63141628303312303</v>
      </c>
      <c r="X2306" s="60">
        <f ca="1"/>
        <v>-0.49412154560951693</v>
      </c>
      <c r="Y2306" s="52">
        <f ca="1">$B$14 * EXP(($E$3 - $C$14^2/2) * Y$2 + $C$14*SQRT(Y$2)*T2306)</f>
        <v>109.48639497879601</v>
      </c>
      <c r="Z2306" s="52">
        <f ca="1">Y2306 * EXP(($E$3 - $C$14^2/2) * (Z$2-Y$2) + $C$14*SQRT(Z$2-Y$2)*U2306)</f>
        <v>69.987316566358132</v>
      </c>
      <c r="AA2306" s="52">
        <f ca="1">Z2306 * EXP(($E$3 - $C$14^2/2) * (AA$2-Z$2) + $C$14*SQRT(AA$2-Z$2)*V2306)</f>
        <v>61.347455254454445</v>
      </c>
      <c r="AB2306" s="52">
        <f ca="1">AA2306 * EXP(($E$3 - $C$14^2/2) * (AB$2-AA$2) + $C$14*SQRT(AB$2-AA$2)*W2306)</f>
        <v>74.513370274983274</v>
      </c>
      <c r="AC2306" s="52">
        <f ca="1">AB2306 * EXP(($E$3 - $C$14^2/2) * (AC$2-AB$2) + $C$14*SQRT(AC$2-AB$2)*X2306)</f>
        <v>64.569496726615498</v>
      </c>
      <c r="AD2306" s="47"/>
      <c r="AE2306" s="3" t="s">
        <v>68</v>
      </c>
      <c r="AF2306" s="52" t="b">
        <f ca="1">AND(AF2303&gt;$B$3, NOT(OR($AF2305:AF2305)))</f>
        <v>1</v>
      </c>
      <c r="AG2306" s="52" t="b">
        <f ca="1">AND(AG2303&gt;$B$3, NOT(OR($AF2305:AG2305)))</f>
        <v>0</v>
      </c>
      <c r="AH2306" s="52" t="b">
        <f ca="1">AND(AH2303&gt;$B$3, NOT(OR($AF2305:AH2305)))</f>
        <v>0</v>
      </c>
      <c r="AI2306" s="52" t="b">
        <f ca="1">AND(AI2303&gt;$B$3, NOT(OR($AF2305:AI2305)))</f>
        <v>0</v>
      </c>
      <c r="AJ2306" s="52" t="b">
        <f ca="1">AND(AJ2303&gt;$B$3, NOT(OR($AF2305:AJ2305)))</f>
        <v>0</v>
      </c>
      <c r="AK2306" s="74"/>
      <c r="AL2306" s="70"/>
    </row>
    <row r="2307" spans="7:38" ht="14.55" customHeight="1" x14ac:dyDescent="0.3">
      <c r="G2307" s="3">
        <v>2305</v>
      </c>
      <c r="H2307" s="58">
        <v>2.0855617192114515</v>
      </c>
      <c r="I2307" s="58">
        <v>0.10997431118604373</v>
      </c>
      <c r="J2307" s="58">
        <v>-1.6276043342490258</v>
      </c>
      <c r="K2307" s="59">
        <v>0.38645656239337656</v>
      </c>
      <c r="L2307" s="60">
        <f t="array" ref="L2307:O2307">TRANSPOSE(MMULT(Option!$B$25:$E$28, TRANSPOSE(H2307:K2307)))</f>
        <v>2.0855617192114515</v>
      </c>
      <c r="M2307" s="60">
        <v>0.93501780878671548</v>
      </c>
      <c r="N2307" s="60">
        <v>-0.56651854738728524</v>
      </c>
      <c r="O2307" s="60">
        <v>0.8762885129464848</v>
      </c>
      <c r="P2307" s="56" t="str">
        <f t="shared" si="2834"/>
        <v>461/5</v>
      </c>
      <c r="R2307" s="80">
        <v>577</v>
      </c>
      <c r="S2307" s="3" t="s">
        <v>28</v>
      </c>
      <c r="T2307" s="60">
        <f t="array" aca="1" ref="T2307:T2310" ca="1">TRANSPOSE(OFFSET($L$3, MATCH($R2307 &amp; "/" &amp; T$2, $P$3:$P$5002, 0) - 1, 0, 1, $E$1))</f>
        <v>1.0968466981244196</v>
      </c>
      <c r="U2307" s="60">
        <f t="array" aca="1" ref="U2307:U2310" ca="1">TRANSPOSE(OFFSET($L$3, MATCH($R2307 &amp; "/" &amp; U$2, $P$3:$P$5002, 0) - 1, 0, 1, $E$1))</f>
        <v>-0.10109575005495121</v>
      </c>
      <c r="V2307" s="60">
        <f t="array" aca="1" ref="V2307:V2310" ca="1">TRANSPOSE(OFFSET($L$3, MATCH($R2307 &amp; "/" &amp; V$2, $P$3:$P$5002, 0) - 1, 0, 1, $E$1))</f>
        <v>-0.15014563032632738</v>
      </c>
      <c r="W2307" s="60">
        <f t="array" aca="1" ref="W2307:W2310" ca="1">TRANSPOSE(OFFSET($L$3, MATCH($R2307 &amp; "/" &amp; W$2, $P$3:$P$5002, 0) - 1, 0, 1, $E$1))</f>
        <v>-1.1563735086036595</v>
      </c>
      <c r="X2307" s="60">
        <f t="array" aca="1" ref="X2307:X2310" ca="1">TRANSPOSE(OFFSET($L$3, MATCH($R2307 &amp; "/" &amp; X$2, $P$3:$P$5002, 0) - 1, 0, 1, $E$1))</f>
        <v>0.56872975441692453</v>
      </c>
      <c r="Y2307" s="52">
        <f ca="1">$B$11 * EXP(($E$3 - $C$11^2/2) * Y$2 + $C$11*SQRT(Y$2)*T2307)</f>
        <v>139.66185721207995</v>
      </c>
      <c r="Z2307" s="52">
        <f ca="1">Y2307 * EXP(($E$3 - $C$11^2/2) * (Z$2-Y$2) + $C$11*SQRT(Z$2-Y$2)*U2307)</f>
        <v>136.16882421422554</v>
      </c>
      <c r="AA2307" s="52">
        <f ca="1">Z2307 * EXP(($E$3 - $C$11^2/2) * (AA$2-Z$2) + $C$11*SQRT(AA$2-Z$2)*V2307)</f>
        <v>130.82385254585975</v>
      </c>
      <c r="AB2307" s="52">
        <f ca="1">AA2307 * EXP(($E$3 - $C$11^2/2) * (AB$2-AA$2) + $C$11*SQRT(AB$2-AA$2)*W2307)</f>
        <v>92.93866214512343</v>
      </c>
      <c r="AC2307" s="52">
        <f ca="1">AB2307 * EXP(($E$3 - $C$11^2/2) * (AC$2-AB$2) + $C$11*SQRT(AC$2-AB$2)*X2307)</f>
        <v>110.78137395193728</v>
      </c>
      <c r="AD2307" s="47"/>
      <c r="AE2307" s="3" t="s">
        <v>69</v>
      </c>
      <c r="AF2307" s="20" cm="1">
        <f t="array" aca="1" ref="AF2307" ca="1">MIN(Y2307:Y2310 / $D$11:$D$14)</f>
        <v>0.72156035864331558</v>
      </c>
      <c r="AG2307" s="20" cm="1">
        <f t="array" aca="1" ref="AG2307" ca="1">MIN(Z2307:Z2310 / $D$11:$D$14)</f>
        <v>1.2318076435971657</v>
      </c>
      <c r="AH2307" s="20" cm="1">
        <f t="array" aca="1" ref="AH2307" ca="1">MIN(AA2307:AA2310 / $D$11:$D$14)</f>
        <v>1.3082385254585975</v>
      </c>
      <c r="AI2307" s="20" cm="1">
        <f t="array" aca="1" ref="AI2307" ca="1">MIN(AB2307:AB2310 / $D$11:$D$14)</f>
        <v>0.9293866214512343</v>
      </c>
      <c r="AJ2307" s="20" cm="1">
        <f t="array" aca="1" ref="AJ2307" ca="1">MIN(AC2307:AC2310 / $D$11:$D$14)</f>
        <v>1.1078137395193728</v>
      </c>
      <c r="AK2307" s="72">
        <f t="array" aca="1" ref="AK2307" ca="1">SUMPRODUCT(AF2308:AJ2308, EXP(-$E$3*$AF$2:$AJ$2))</f>
        <v>103946.89879517046</v>
      </c>
      <c r="AL2307" s="70">
        <f ca="1">MAX(AC2308 - $D$11, 0) * EXP(-$E$2*$E$3)</f>
        <v>68.912505663142454</v>
      </c>
    </row>
    <row r="2308" spans="7:38" ht="14.55" customHeight="1" x14ac:dyDescent="0.3">
      <c r="G2308" s="3">
        <v>2306</v>
      </c>
      <c r="H2308" s="58">
        <v>-0.10446991842191106</v>
      </c>
      <c r="I2308" s="58">
        <v>-0.4112374634486603</v>
      </c>
      <c r="J2308" s="58">
        <v>0.9299961410294254</v>
      </c>
      <c r="K2308" s="59">
        <v>-0.52598778500456322</v>
      </c>
      <c r="L2308" s="60">
        <f t="array" ref="L2308:O2308">TRANSPOSE(MMULT(Option!$B$25:$E$28, TRANSPOSE(H2308:K2308)))</f>
        <v>-0.10446991842191106</v>
      </c>
      <c r="M2308" s="60">
        <v>-0.41869332833978873</v>
      </c>
      <c r="N2308" s="60">
        <v>0.66734975832473786</v>
      </c>
      <c r="O2308" s="60">
        <v>-0.41838758178069313</v>
      </c>
      <c r="P2308" s="56" t="str">
        <f t="shared" ref="P2308:P2371" si="2915">(QUOTIENT(G2308 - 1, $E$2) + 1) &amp; "/" &amp; MOD(G2308 -1, $E$2) + 1</f>
        <v>462/1</v>
      </c>
      <c r="R2308" s="80"/>
      <c r="S2308" s="3" t="s">
        <v>29</v>
      </c>
      <c r="T2308" s="60">
        <f ca="1"/>
        <v>-1.1044641570132809</v>
      </c>
      <c r="U2308" s="60">
        <f ca="1"/>
        <v>1.7660732219378608</v>
      </c>
      <c r="V2308" s="60">
        <f ca="1"/>
        <v>1.2359915445650898</v>
      </c>
      <c r="W2308" s="60">
        <f ca="1"/>
        <v>-1.1640330189510246</v>
      </c>
      <c r="X2308" s="60">
        <f ca="1"/>
        <v>1.2959337794701791</v>
      </c>
      <c r="Y2308" s="52">
        <f ca="1">$B$12 * EXP(($E$3 - $C$12^2/2) * Y$2 + $C$12*SQRT(Y$2)*T2308)</f>
        <v>72.156035864331557</v>
      </c>
      <c r="Z2308" s="52">
        <f ca="1">Y2308 * EXP(($E$3 - $C$12^2/2) * (Z$2-Y$2) + $C$12*SQRT(Z$2-Y$2)*U2308)</f>
        <v>123.18076435971656</v>
      </c>
      <c r="AA2308" s="52">
        <f ca="1">Z2308 * EXP(($E$3 - $C$12^2/2) * (AA$2-Z$2) + $C$12*SQRT(AA$2-Z$2)*V2308)</f>
        <v>179.36993852526038</v>
      </c>
      <c r="AB2308" s="52">
        <f ca="1">AA2308 * EXP(($E$3 - $C$12^2/2) * (AB$2-AA$2) + $C$12*SQRT(AB$2-AA$2)*W2308)</f>
        <v>127.13384932427141</v>
      </c>
      <c r="AC2308" s="52">
        <f ca="1">AB2308 * EXP(($E$3 - $C$12^2/2) * (AC$2-AB$2) + $C$12*SQRT(AC$2-AB$2)*X2308)</f>
        <v>188.48540879911283</v>
      </c>
      <c r="AD2308" s="47"/>
      <c r="AE2308" s="3" t="s">
        <v>47</v>
      </c>
      <c r="AF2308" s="64">
        <f t="shared" ref="AF2308" ca="1" si="2916">($B$5*AF2310 + (1 + $B$6)*AF2309)*$B$2</f>
        <v>0</v>
      </c>
      <c r="AG2308" s="64">
        <f t="shared" ref="AG2308" ca="1" si="2917">($B$5*AG2310 + (1 + $B$6)*AG2309)*$B$2</f>
        <v>15000</v>
      </c>
      <c r="AH2308" s="64">
        <f t="shared" ref="AH2308" ca="1" si="2918">($B$5*AH2310 + (1 + $B$6)*AH2309)*$B$2</f>
        <v>105000</v>
      </c>
      <c r="AI2308" s="64">
        <f t="shared" ref="AI2308" ca="1" si="2919">($B$5*AI2310 + (1 + $B$6)*AI2309)*$B$2</f>
        <v>0</v>
      </c>
      <c r="AJ2308" s="64" cm="1">
        <f t="array" aca="1" ref="AJ2308" ca="1">($B$5*AJ2310 + (1 + $B$6)*AJ2309 + AND(NOT(AF2309:AJ2309)))*$B$2</f>
        <v>0</v>
      </c>
      <c r="AK2308" s="73"/>
      <c r="AL2308" s="70"/>
    </row>
    <row r="2309" spans="7:38" ht="14.55" customHeight="1" x14ac:dyDescent="0.3">
      <c r="G2309" s="3">
        <v>2307</v>
      </c>
      <c r="H2309" s="58">
        <v>0.44309423121852964</v>
      </c>
      <c r="I2309" s="58">
        <v>-1.0798713538438744</v>
      </c>
      <c r="J2309" s="58">
        <v>0.68819109879078377</v>
      </c>
      <c r="K2309" s="59">
        <v>-0.13660583726878714</v>
      </c>
      <c r="L2309" s="60">
        <f t="array" ref="L2309:O2309">TRANSPOSE(MMULT(Option!$B$25:$E$28, TRANSPOSE(H2309:K2309)))</f>
        <v>0.44309423121852964</v>
      </c>
      <c r="M2309" s="60">
        <v>-0.8124807514733875</v>
      </c>
      <c r="N2309" s="60">
        <v>0.4989061633741092</v>
      </c>
      <c r="O2309" s="60">
        <v>-8.8200107172667574E-2</v>
      </c>
      <c r="P2309" s="56" t="str">
        <f t="shared" si="2915"/>
        <v>462/2</v>
      </c>
      <c r="R2309" s="80"/>
      <c r="S2309" s="3" t="s">
        <v>31</v>
      </c>
      <c r="T2309" s="60">
        <f ca="1"/>
        <v>1.1908216391507724</v>
      </c>
      <c r="U2309" s="60">
        <f ca="1"/>
        <v>-0.24433614362664957</v>
      </c>
      <c r="V2309" s="60">
        <f ca="1"/>
        <v>0.88827993890451629</v>
      </c>
      <c r="W2309" s="60">
        <f ca="1"/>
        <v>-1.295821935203314</v>
      </c>
      <c r="X2309" s="60">
        <f ca="1"/>
        <v>2.0360237533569574</v>
      </c>
      <c r="Y2309" s="52">
        <f ca="1">$B$13 * EXP(($E$3 - $C$13^2/2) * Y$2 + $C$13*SQRT(Y$2)*T2309)</f>
        <v>143.6552996778058</v>
      </c>
      <c r="Z2309" s="52">
        <f ca="1">Y2309 * EXP(($E$3 - $C$13^2/2) * (Z$2-Y$2) + $C$13*SQRT(Z$2-Y$2)*U2309)</f>
        <v>134.1710977891934</v>
      </c>
      <c r="AA2309" s="52">
        <f ca="1">Z2309 * EXP(($E$3 - $C$13^2/2) * (AA$2-Z$2) + $C$13*SQRT(AA$2-Z$2)*V2309)</f>
        <v>176.02038572554912</v>
      </c>
      <c r="AB2309" s="52">
        <f ca="1">AA2309 * EXP(($E$3 - $C$13^2/2) * (AB$2-AA$2) + $C$13*SQRT(AB$2-AA$2)*W2309)</f>
        <v>119.92340361310507</v>
      </c>
      <c r="AC2309" s="52">
        <f ca="1">AB2309 * EXP(($E$3 - $C$13^2/2) * (AC$2-AB$2) + $C$13*SQRT(AC$2-AB$2)*X2309)</f>
        <v>221.99622156784503</v>
      </c>
      <c r="AD2309" s="47"/>
      <c r="AE2309" s="3" t="s">
        <v>46</v>
      </c>
      <c r="AF2309" s="52" t="b">
        <f t="shared" ref="AF2309" ca="1" si="2920">AF2307 &gt;= $B$4</f>
        <v>0</v>
      </c>
      <c r="AG2309" s="52" t="b">
        <f t="array" aca="1" ref="AG2309" ca="1">AND(AG2307 &gt;= $B$4, NOT(OR($AF2309:AF2309)))</f>
        <v>0</v>
      </c>
      <c r="AH2309" s="52" t="b">
        <f t="array" aca="1" ref="AH2309" ca="1">AND(AH2307 &gt;= $B$4, NOT(OR($AF2309:AG2309)))</f>
        <v>1</v>
      </c>
      <c r="AI2309" s="52" t="b">
        <f t="array" aca="1" ref="AI2309" ca="1">AND(AI2307 &gt;= $B$4, NOT(OR($AF2309:AH2309)))</f>
        <v>0</v>
      </c>
      <c r="AJ2309" s="52" t="b">
        <f t="array" aca="1" ref="AJ2309" ca="1">AND(AJ2307 &gt;= $B$4, NOT(OR($AF2309:AI2309)))</f>
        <v>0</v>
      </c>
      <c r="AK2309" s="73"/>
      <c r="AL2309" s="70"/>
    </row>
    <row r="2310" spans="7:38" ht="14.55" customHeight="1" x14ac:dyDescent="0.3">
      <c r="G2310" s="3">
        <v>2308</v>
      </c>
      <c r="H2310" s="58">
        <v>2.4878984612259734</v>
      </c>
      <c r="I2310" s="58">
        <v>1.0704905741311419</v>
      </c>
      <c r="J2310" s="58">
        <v>1.2746828034845339</v>
      </c>
      <c r="K2310" s="59">
        <v>-0.11303993495621156</v>
      </c>
      <c r="L2310" s="60">
        <f t="array" ref="L2310:O2310">TRANSPOSE(MMULT(Option!$B$25:$E$28, TRANSPOSE(H2310:K2310)))</f>
        <v>2.4878984612259734</v>
      </c>
      <c r="M2310" s="60">
        <v>1.9762802018289283</v>
      </c>
      <c r="N2310" s="60">
        <v>2.3950463548318037</v>
      </c>
      <c r="O2310" s="60">
        <v>1.4274706091843978</v>
      </c>
      <c r="P2310" s="56" t="str">
        <f t="shared" si="2915"/>
        <v>462/3</v>
      </c>
      <c r="R2310" s="80"/>
      <c r="S2310" s="3" t="s">
        <v>30</v>
      </c>
      <c r="T2310" s="60">
        <f ca="1"/>
        <v>0.12767651769524258</v>
      </c>
      <c r="U2310" s="60">
        <f ca="1"/>
        <v>0.78777713572844221</v>
      </c>
      <c r="V2310" s="60">
        <f ca="1"/>
        <v>1.3380274122496632</v>
      </c>
      <c r="W2310" s="60">
        <f ca="1"/>
        <v>-0.5443510678119452</v>
      </c>
      <c r="X2310" s="60">
        <f ca="1"/>
        <v>1.2160820229317979</v>
      </c>
      <c r="Y2310" s="52">
        <f ca="1">$B$14 * EXP(($E$3 - $C$14^2/2) * Y$2 + $C$14*SQRT(Y$2)*T2310)</f>
        <v>104.42542092898277</v>
      </c>
      <c r="Z2310" s="52">
        <f ca="1">Y2310 * EXP(($E$3 - $C$14^2/2) * (Z$2-Y$2) + $C$14*SQRT(Z$2-Y$2)*U2310)</f>
        <v>132.92782104733573</v>
      </c>
      <c r="AA2310" s="52">
        <f ca="1">Z2310 * EXP(($E$3 - $C$14^2/2) * (AA$2-Z$2) + $C$14*SQRT(AA$2-Z$2)*V2310)</f>
        <v>199.57986972099013</v>
      </c>
      <c r="AB2310" s="52">
        <f ca="1">AA2310 * EXP(($E$3 - $C$14^2/2) * (AB$2-AA$2) + $C$14*SQRT(AB$2-AA$2)*W2310)</f>
        <v>170.35920617390934</v>
      </c>
      <c r="AC2310" s="52">
        <f ca="1">AB2310 * EXP(($E$3 - $C$14^2/2) * (AC$2-AB$2) + $C$14*SQRT(AC$2-AB$2)*X2310)</f>
        <v>246.59166542971496</v>
      </c>
      <c r="AD2310" s="47"/>
      <c r="AE2310" s="3" t="s">
        <v>68</v>
      </c>
      <c r="AF2310" s="52" t="b">
        <f ca="1">AND(AF2307&gt;$B$3, NOT(OR($AF2309:AF2309)))</f>
        <v>0</v>
      </c>
      <c r="AG2310" s="52" t="b">
        <f ca="1">AND(AG2307&gt;$B$3, NOT(OR($AF2309:AG2309)))</f>
        <v>1</v>
      </c>
      <c r="AH2310" s="52" t="b">
        <f ca="1">AND(AH2307&gt;$B$3, NOT(OR($AF2309:AH2309)))</f>
        <v>0</v>
      </c>
      <c r="AI2310" s="52" t="b">
        <f ca="1">AND(AI2307&gt;$B$3, NOT(OR($AF2309:AI2309)))</f>
        <v>0</v>
      </c>
      <c r="AJ2310" s="52" t="b">
        <f ca="1">AND(AJ2307&gt;$B$3, NOT(OR($AF2309:AJ2309)))</f>
        <v>0</v>
      </c>
      <c r="AK2310" s="74"/>
      <c r="AL2310" s="70"/>
    </row>
    <row r="2311" spans="7:38" ht="14.55" customHeight="1" x14ac:dyDescent="0.3">
      <c r="G2311" s="3">
        <v>2309</v>
      </c>
      <c r="H2311" s="58">
        <v>-0.58786922856515278</v>
      </c>
      <c r="I2311" s="58">
        <v>-0.51365853387599647</v>
      </c>
      <c r="J2311" s="58">
        <v>-1.3228854627138567</v>
      </c>
      <c r="K2311" s="59">
        <v>-1.0401127085350863</v>
      </c>
      <c r="L2311" s="60">
        <f t="array" ref="L2311:O2311">TRANSPOSE(MMULT(Option!$B$25:$E$28, TRANSPOSE(H2311:K2311)))</f>
        <v>-0.58786922856515278</v>
      </c>
      <c r="M2311" s="60">
        <v>-0.70592351399541964</v>
      </c>
      <c r="N2311" s="60">
        <v>-1.5315586869115267</v>
      </c>
      <c r="O2311" s="60">
        <v>-1.5185551831599231</v>
      </c>
      <c r="P2311" s="56" t="str">
        <f t="shared" si="2915"/>
        <v>462/4</v>
      </c>
      <c r="R2311" s="80">
        <v>578</v>
      </c>
      <c r="S2311" s="3" t="s">
        <v>28</v>
      </c>
      <c r="T2311" s="60">
        <f t="array" aca="1" ref="T2311:T2314" ca="1">TRANSPOSE(OFFSET($L$3, MATCH($R2311 &amp; "/" &amp; T$2, $P$3:$P$5002, 0) - 1, 0, 1, $E$1))</f>
        <v>-0.82109865440108254</v>
      </c>
      <c r="U2311" s="60">
        <f t="array" aca="1" ref="U2311:U2314" ca="1">TRANSPOSE(OFFSET($L$3, MATCH($R2311 &amp; "/" &amp; U$2, $P$3:$P$5002, 0) - 1, 0, 1, $E$1))</f>
        <v>-0.3177174209371933</v>
      </c>
      <c r="V2311" s="60">
        <f t="array" aca="1" ref="V2311:V2314" ca="1">TRANSPOSE(OFFSET($L$3, MATCH($R2311 &amp; "/" &amp; V$2, $P$3:$P$5002, 0) - 1, 0, 1, $E$1))</f>
        <v>-1.13736521138629</v>
      </c>
      <c r="W2311" s="60">
        <f t="array" aca="1" ref="W2311:W2314" ca="1">TRANSPOSE(OFFSET($L$3, MATCH($R2311 &amp; "/" &amp; W$2, $P$3:$P$5002, 0) - 1, 0, 1, $E$1))</f>
        <v>-0.53411132596101263</v>
      </c>
      <c r="X2311" s="60">
        <f t="array" aca="1" ref="X2311:X2314" ca="1">TRANSPOSE(OFFSET($L$3, MATCH($R2311 &amp; "/" &amp; X$2, $P$3:$P$5002, 0) - 1, 0, 1, $E$1))</f>
        <v>1.2696235473558777</v>
      </c>
      <c r="Y2311" s="52">
        <f ca="1">$B$11 * EXP(($E$3 - $C$11^2/2) * Y$2 + $C$11*SQRT(Y$2)*T2311)</f>
        <v>78.558265855969594</v>
      </c>
      <c r="Z2311" s="52">
        <f ca="1">Y2311 * EXP(($E$3 - $C$11^2/2) * (Z$2-Y$2) + $C$11*SQRT(Z$2-Y$2)*U2311)</f>
        <v>71.774220339646831</v>
      </c>
      <c r="AA2311" s="52">
        <f ca="1">Z2311 * EXP(($E$3 - $C$11^2/2) * (AA$2-Z$2) + $C$11*SQRT(AA$2-Z$2)*V2311)</f>
        <v>51.280768557493296</v>
      </c>
      <c r="AB2311" s="52">
        <f ca="1">AA2311 * EXP(($E$3 - $C$11^2/2) * (AB$2-AA$2) + $C$11*SQRT(AB$2-AA$2)*W2311)</f>
        <v>43.907379424403935</v>
      </c>
      <c r="AC2311" s="52">
        <f ca="1">AB2311 * EXP(($E$3 - $C$11^2/2) * (AC$2-AB$2) + $C$11*SQRT(AC$2-AB$2)*X2311)</f>
        <v>64.584178529569769</v>
      </c>
      <c r="AD2311" s="47"/>
      <c r="AE2311" s="3" t="s">
        <v>69</v>
      </c>
      <c r="AF2311" s="20" cm="1">
        <f t="array" aca="1" ref="AF2311" ca="1">MIN(Y2311:Y2314 / $D$11:$D$14)</f>
        <v>0.78558265855969589</v>
      </c>
      <c r="AG2311" s="20" cm="1">
        <f t="array" aca="1" ref="AG2311" ca="1">MIN(Z2311:Z2314 / $D$11:$D$14)</f>
        <v>0.71774220339646833</v>
      </c>
      <c r="AH2311" s="20" cm="1">
        <f t="array" aca="1" ref="AH2311" ca="1">MIN(AA2311:AA2314 / $D$11:$D$14)</f>
        <v>0.51280768557493295</v>
      </c>
      <c r="AI2311" s="20" cm="1">
        <f t="array" aca="1" ref="AI2311" ca="1">MIN(AB2311:AB2314 / $D$11:$D$14)</f>
        <v>0.43907379424403936</v>
      </c>
      <c r="AJ2311" s="20" cm="1">
        <f t="array" aca="1" ref="AJ2311" ca="1">MIN(AC2311:AC2314 / $D$11:$D$14)</f>
        <v>0.64584178529569769</v>
      </c>
      <c r="AK2311" s="72">
        <f t="array" aca="1" ref="AK2311" ca="1">SUMPRODUCT(AF2312:AJ2312, EXP(-$E$3*$AF$2:$AJ$2))</f>
        <v>77880.078307140488</v>
      </c>
      <c r="AL2311" s="70">
        <f ca="1">MAX(AC2312 - $D$11, 0) * EXP(-$E$2*$E$3)</f>
        <v>30.829575694753323</v>
      </c>
    </row>
    <row r="2312" spans="7:38" ht="14.55" customHeight="1" x14ac:dyDescent="0.3">
      <c r="G2312" s="3">
        <v>2310</v>
      </c>
      <c r="H2312" s="58">
        <v>-0.4707242929846509</v>
      </c>
      <c r="I2312" s="58">
        <v>7.5798462577691378E-2</v>
      </c>
      <c r="J2312" s="58">
        <v>0.77364972616418892</v>
      </c>
      <c r="K2312" s="59">
        <v>-0.89344299657389681</v>
      </c>
      <c r="L2312" s="60">
        <f t="array" ref="L2312:O2312">TRANSPOSE(MMULT(Option!$B$25:$E$28, TRANSPOSE(H2312:K2312)))</f>
        <v>-0.4707242929846509</v>
      </c>
      <c r="M2312" s="60">
        <v>-0.11881927872915071</v>
      </c>
      <c r="N2312" s="60">
        <v>0.51106332129056264</v>
      </c>
      <c r="O2312" s="60">
        <v>-0.7825389281010231</v>
      </c>
      <c r="P2312" s="56" t="str">
        <f t="shared" si="2915"/>
        <v>462/5</v>
      </c>
      <c r="R2312" s="80"/>
      <c r="S2312" s="3" t="s">
        <v>29</v>
      </c>
      <c r="T2312" s="60">
        <f ca="1"/>
        <v>1.0401014304013727</v>
      </c>
      <c r="U2312" s="60">
        <f ca="1"/>
        <v>-0.12051899245302024</v>
      </c>
      <c r="V2312" s="60">
        <f ca="1"/>
        <v>0.53613610402340262</v>
      </c>
      <c r="W2312" s="60">
        <f ca="1"/>
        <v>0.36388780815457827</v>
      </c>
      <c r="X2312" s="60">
        <f ca="1"/>
        <v>-0.79123829192533279</v>
      </c>
      <c r="Y2312" s="52">
        <f ca="1">$B$12 * EXP(($E$3 - $C$12^2/2) * Y$2 + $C$12*SQRT(Y$2)*T2312)</f>
        <v>137.30443518217052</v>
      </c>
      <c r="Z2312" s="52">
        <f ca="1">Y2312 * EXP(($E$3 - $C$12^2/2) * (Z$2-Y$2) + $C$12*SQRT(Z$2-Y$2)*U2312)</f>
        <v>133.09257215867933</v>
      </c>
      <c r="AA2312" s="52">
        <f ca="1">Z2312 * EXP(($E$3 - $C$12^2/2) * (AA$2-Z$2) + $C$12*SQRT(AA$2-Z$2)*V2312)</f>
        <v>157.10050324207049</v>
      </c>
      <c r="AB2312" s="52">
        <f ca="1">AA2312 * EXP(($E$3 - $C$12^2/2) * (AB$2-AA$2) + $C$12*SQRT(AB$2-AA$2)*W2312)</f>
        <v>176.10001329974713</v>
      </c>
      <c r="AC2312" s="52">
        <f ca="1">AB2312 * EXP(($E$3 - $C$12^2/2) * (AC$2-AB$2) + $C$12*SQRT(AC$2-AB$2)*X2312)</f>
        <v>139.5859587777619</v>
      </c>
      <c r="AD2312" s="47"/>
      <c r="AE2312" s="3" t="s">
        <v>47</v>
      </c>
      <c r="AF2312" s="64">
        <f t="shared" ref="AF2312" ca="1" si="2921">($B$5*AF2314 + (1 + $B$6)*AF2313)*$B$2</f>
        <v>0</v>
      </c>
      <c r="AG2312" s="64">
        <f t="shared" ref="AG2312" ca="1" si="2922">($B$5*AG2314 + (1 + $B$6)*AG2313)*$B$2</f>
        <v>0</v>
      </c>
      <c r="AH2312" s="64">
        <f t="shared" ref="AH2312" ca="1" si="2923">($B$5*AH2314 + (1 + $B$6)*AH2313)*$B$2</f>
        <v>0</v>
      </c>
      <c r="AI2312" s="64">
        <f t="shared" ref="AI2312" ca="1" si="2924">($B$5*AI2314 + (1 + $B$6)*AI2313)*$B$2</f>
        <v>0</v>
      </c>
      <c r="AJ2312" s="64" cm="1">
        <f t="array" aca="1" ref="AJ2312" ca="1">($B$5*AJ2314 + (1 + $B$6)*AJ2313 + AND(NOT(AF2313:AJ2313)))*$B$2</f>
        <v>100000</v>
      </c>
      <c r="AK2312" s="73"/>
      <c r="AL2312" s="70"/>
    </row>
    <row r="2313" spans="7:38" ht="14.55" customHeight="1" x14ac:dyDescent="0.3">
      <c r="G2313" s="3">
        <v>2311</v>
      </c>
      <c r="H2313" s="58">
        <v>-0.72520630763955152</v>
      </c>
      <c r="I2313" s="58">
        <v>-0.6144235433031745</v>
      </c>
      <c r="J2313" s="58">
        <v>-5.6877205883875147E-2</v>
      </c>
      <c r="K2313" s="59">
        <v>0.7940092198812293</v>
      </c>
      <c r="L2313" s="60">
        <f t="array" ref="L2313:O2313">TRANSPOSE(MMULT(Option!$B$25:$E$28, TRANSPOSE(H2313:K2313)))</f>
        <v>-0.72520630763955152</v>
      </c>
      <c r="M2313" s="60">
        <v>-0.85321100224577551</v>
      </c>
      <c r="N2313" s="60">
        <v>-0.50093219668701483</v>
      </c>
      <c r="O2313" s="60">
        <v>0.21787120513806962</v>
      </c>
      <c r="P2313" s="56" t="str">
        <f t="shared" si="2915"/>
        <v>463/1</v>
      </c>
      <c r="R2313" s="80"/>
      <c r="S2313" s="3" t="s">
        <v>31</v>
      </c>
      <c r="T2313" s="60">
        <f ca="1"/>
        <v>-0.10914384835163049</v>
      </c>
      <c r="U2313" s="60">
        <f ca="1"/>
        <v>-0.12136113024962249</v>
      </c>
      <c r="V2313" s="60">
        <f ca="1"/>
        <v>-0.82862070584140546</v>
      </c>
      <c r="W2313" s="60">
        <f ca="1"/>
        <v>1.0461793575951741</v>
      </c>
      <c r="X2313" s="60">
        <f ca="1"/>
        <v>0.95598464569963681</v>
      </c>
      <c r="Y2313" s="52">
        <f ca="1">$B$13 * EXP(($E$3 - $C$13^2/2) * Y$2 + $C$13*SQRT(Y$2)*T2313)</f>
        <v>97.263815244896051</v>
      </c>
      <c r="Z2313" s="52">
        <f ca="1">Y2313 * EXP(($E$3 - $C$13^2/2) * (Z$2-Y$2) + $C$13*SQRT(Z$2-Y$2)*U2313)</f>
        <v>94.256396595055321</v>
      </c>
      <c r="AA2313" s="52">
        <f ca="1">Z2313 * EXP(($E$3 - $C$13^2/2) * (AA$2-Z$2) + $C$13*SQRT(AA$2-Z$2)*V2313)</f>
        <v>73.879285238413487</v>
      </c>
      <c r="AB2313" s="52">
        <f ca="1">AA2313 * EXP(($E$3 - $C$13^2/2) * (AB$2-AA$2) + $C$13*SQRT(AB$2-AA$2)*W2313)</f>
        <v>101.62466667724084</v>
      </c>
      <c r="AC2313" s="52">
        <f ca="1">AB2313 * EXP(($E$3 - $C$13^2/2) * (AC$2-AB$2) + $C$13*SQRT(AC$2-AB$2)*X2313)</f>
        <v>136.05805663173035</v>
      </c>
      <c r="AD2313" s="47"/>
      <c r="AE2313" s="3" t="s">
        <v>46</v>
      </c>
      <c r="AF2313" s="52" t="b">
        <f t="shared" ref="AF2313" ca="1" si="2925">AF2311 &gt;= $B$4</f>
        <v>0</v>
      </c>
      <c r="AG2313" s="52" t="b">
        <f t="array" aca="1" ref="AG2313" ca="1">AND(AG2311 &gt;= $B$4, NOT(OR($AF2313:AF2313)))</f>
        <v>0</v>
      </c>
      <c r="AH2313" s="52" t="b">
        <f t="array" aca="1" ref="AH2313" ca="1">AND(AH2311 &gt;= $B$4, NOT(OR($AF2313:AG2313)))</f>
        <v>0</v>
      </c>
      <c r="AI2313" s="52" t="b">
        <f t="array" aca="1" ref="AI2313" ca="1">AND(AI2311 &gt;= $B$4, NOT(OR($AF2313:AH2313)))</f>
        <v>0</v>
      </c>
      <c r="AJ2313" s="52" t="b">
        <f t="array" aca="1" ref="AJ2313" ca="1">AND(AJ2311 &gt;= $B$4, NOT(OR($AF2313:AI2313)))</f>
        <v>0</v>
      </c>
      <c r="AK2313" s="73"/>
      <c r="AL2313" s="70"/>
    </row>
    <row r="2314" spans="7:38" ht="14.55" customHeight="1" x14ac:dyDescent="0.3">
      <c r="G2314" s="3">
        <v>2312</v>
      </c>
      <c r="H2314" s="58">
        <v>0.13626626370661726</v>
      </c>
      <c r="I2314" s="58">
        <v>6.9488073136985476E-2</v>
      </c>
      <c r="J2314" s="58">
        <v>0.20064635221975621</v>
      </c>
      <c r="K2314" s="59">
        <v>0.37236796931207955</v>
      </c>
      <c r="L2314" s="60">
        <f t="array" ref="L2314:O2314">TRANSPOSE(MMULT(Option!$B$25:$E$28, TRANSPOSE(H2314:K2314)))</f>
        <v>0.13626626370661726</v>
      </c>
      <c r="M2314" s="60">
        <v>0.11819337649201959</v>
      </c>
      <c r="N2314" s="60">
        <v>0.24893246513377312</v>
      </c>
      <c r="O2314" s="60">
        <v>0.4307417903400178</v>
      </c>
      <c r="P2314" s="56" t="str">
        <f t="shared" si="2915"/>
        <v>463/2</v>
      </c>
      <c r="R2314" s="80"/>
      <c r="S2314" s="3" t="s">
        <v>30</v>
      </c>
      <c r="T2314" s="60">
        <f ca="1"/>
        <v>-0.20178404970571134</v>
      </c>
      <c r="U2314" s="60">
        <f ca="1"/>
        <v>0.95763436850252581</v>
      </c>
      <c r="V2314" s="60">
        <f ca="1"/>
        <v>0.6088406925091816</v>
      </c>
      <c r="W2314" s="60">
        <f ca="1"/>
        <v>-0.3416692905113875</v>
      </c>
      <c r="X2314" s="60">
        <f ca="1"/>
        <v>0.34511582388461431</v>
      </c>
      <c r="Y2314" s="52">
        <f ca="1">$B$14 * EXP(($E$3 - $C$14^2/2) * Y$2 + $C$14*SQRT(Y$2)*T2314)</f>
        <v>94.597871052710445</v>
      </c>
      <c r="Z2314" s="52">
        <f ca="1">Y2314 * EXP(($E$3 - $C$14^2/2) * (Z$2-Y$2) + $C$14*SQRT(Z$2-Y$2)*U2314)</f>
        <v>126.71307539245676</v>
      </c>
      <c r="AA2314" s="52">
        <f ca="1">Z2314 * EXP(($E$3 - $C$14^2/2) * (AA$2-Z$2) + $C$14*SQRT(AA$2-Z$2)*V2314)</f>
        <v>152.86841052209869</v>
      </c>
      <c r="AB2314" s="52">
        <f ca="1">AA2314 * EXP(($E$3 - $C$14^2/2) * (AB$2-AA$2) + $C$14*SQRT(AB$2-AA$2)*W2314)</f>
        <v>138.66718398211873</v>
      </c>
      <c r="AC2314" s="52">
        <f ca="1">AB2314 * EXP(($E$3 - $C$14^2/2) * (AC$2-AB$2) + $C$14*SQRT(AC$2-AB$2)*X2314)</f>
        <v>154.56449450440505</v>
      </c>
      <c r="AD2314" s="47"/>
      <c r="AE2314" s="3" t="s">
        <v>68</v>
      </c>
      <c r="AF2314" s="52" t="b">
        <f ca="1">AND(AF2311&gt;$B$3, NOT(OR($AF2313:AF2313)))</f>
        <v>0</v>
      </c>
      <c r="AG2314" s="52" t="b">
        <f ca="1">AND(AG2311&gt;$B$3, NOT(OR($AF2313:AG2313)))</f>
        <v>0</v>
      </c>
      <c r="AH2314" s="52" t="b">
        <f ca="1">AND(AH2311&gt;$B$3, NOT(OR($AF2313:AH2313)))</f>
        <v>0</v>
      </c>
      <c r="AI2314" s="52" t="b">
        <f ca="1">AND(AI2311&gt;$B$3, NOT(OR($AF2313:AI2313)))</f>
        <v>0</v>
      </c>
      <c r="AJ2314" s="52" t="b">
        <f ca="1">AND(AJ2311&gt;$B$3, NOT(OR($AF2313:AJ2313)))</f>
        <v>0</v>
      </c>
      <c r="AK2314" s="74"/>
      <c r="AL2314" s="70"/>
    </row>
    <row r="2315" spans="7:38" ht="14.55" customHeight="1" x14ac:dyDescent="0.3">
      <c r="G2315" s="3">
        <v>2313</v>
      </c>
      <c r="H2315" s="58">
        <v>2.4600567182602333</v>
      </c>
      <c r="I2315" s="58">
        <v>0.58740487808751651</v>
      </c>
      <c r="J2315" s="58">
        <v>-0.94597668902236354</v>
      </c>
      <c r="K2315" s="59">
        <v>-3.7189963826248354E-2</v>
      </c>
      <c r="L2315" s="60">
        <f t="array" ref="L2315:O2315">TRANSPOSE(MMULT(Option!$B$25:$E$28, TRANSPOSE(H2315:K2315)))</f>
        <v>2.4600567182602333</v>
      </c>
      <c r="M2315" s="60">
        <v>1.5223881507885637</v>
      </c>
      <c r="N2315" s="60">
        <v>0.30698054331471647</v>
      </c>
      <c r="O2315" s="60">
        <v>0.92135806486253835</v>
      </c>
      <c r="P2315" s="56" t="str">
        <f t="shared" si="2915"/>
        <v>463/3</v>
      </c>
      <c r="R2315" s="80">
        <v>579</v>
      </c>
      <c r="S2315" s="3" t="s">
        <v>28</v>
      </c>
      <c r="T2315" s="60">
        <f t="array" aca="1" ref="T2315:T2318" ca="1">TRANSPOSE(OFFSET($L$3, MATCH($R2315 &amp; "/" &amp; T$2, $P$3:$P$5002, 0) - 1, 0, 1, $E$1))</f>
        <v>-0.41413016523538959</v>
      </c>
      <c r="U2315" s="60">
        <f t="array" aca="1" ref="U2315:U2318" ca="1">TRANSPOSE(OFFSET($L$3, MATCH($R2315 &amp; "/" &amp; U$2, $P$3:$P$5002, 0) - 1, 0, 1, $E$1))</f>
        <v>0.51098476661071068</v>
      </c>
      <c r="V2315" s="60">
        <f t="array" aca="1" ref="V2315:V2318" ca="1">TRANSPOSE(OFFSET($L$3, MATCH($R2315 &amp; "/" &amp; V$2, $P$3:$P$5002, 0) - 1, 0, 1, $E$1))</f>
        <v>-0.11867688705807129</v>
      </c>
      <c r="W2315" s="60">
        <f t="array" aca="1" ref="W2315:W2318" ca="1">TRANSPOSE(OFFSET($L$3, MATCH($R2315 &amp; "/" &amp; W$2, $P$3:$P$5002, 0) - 1, 0, 1, $E$1))</f>
        <v>0.73597258910464058</v>
      </c>
      <c r="X2315" s="60">
        <f t="array" aca="1" ref="X2315:X2318" ca="1">TRANSPOSE(OFFSET($L$3, MATCH($R2315 &amp; "/" &amp; X$2, $P$3:$P$5002, 0) - 1, 0, 1, $E$1))</f>
        <v>1.459322029495373</v>
      </c>
      <c r="Y2315" s="52">
        <f ca="1">$B$11 * EXP(($E$3 - $C$11^2/2) * Y$2 + $C$11*SQRT(Y$2)*T2315)</f>
        <v>88.759559605312049</v>
      </c>
      <c r="Z2315" s="52">
        <f ca="1">Y2315 * EXP(($E$3 - $C$11^2/2) * (Z$2-Y$2) + $C$11*SQRT(Z$2-Y$2)*U2315)</f>
        <v>103.98291079916484</v>
      </c>
      <c r="AA2315" s="52">
        <f ca="1">Z2315 * EXP(($E$3 - $C$11^2/2) * (AA$2-Z$2) + $C$11*SQRT(AA$2-Z$2)*V2315)</f>
        <v>100.84891444464769</v>
      </c>
      <c r="AB2315" s="52">
        <f ca="1">AA2315 * EXP(($E$3 - $C$11^2/2) * (AB$2-AA$2) + $C$11*SQRT(AB$2-AA$2)*W2315)</f>
        <v>126.39542380900066</v>
      </c>
      <c r="AC2315" s="52">
        <f ca="1">AB2315 * EXP(($E$3 - $C$11^2/2) * (AC$2-AB$2) + $C$11*SQRT(AC$2-AB$2)*X2315)</f>
        <v>196.80470382125247</v>
      </c>
      <c r="AD2315" s="47"/>
      <c r="AE2315" s="3" t="s">
        <v>69</v>
      </c>
      <c r="AF2315" s="20" cm="1">
        <f t="array" aca="1" ref="AF2315" ca="1">MIN(Y2315:Y2318 / $D$11:$D$14)</f>
        <v>0.85608094249684219</v>
      </c>
      <c r="AG2315" s="20" cm="1">
        <f t="array" aca="1" ref="AG2315" ca="1">MIN(Z2315:Z2318 / $D$11:$D$14)</f>
        <v>0.86357763874364901</v>
      </c>
      <c r="AH2315" s="20" cm="1">
        <f t="array" aca="1" ref="AH2315" ca="1">MIN(AA2315:AA2318 / $D$11:$D$14)</f>
        <v>0.84504480524645476</v>
      </c>
      <c r="AI2315" s="20" cm="1">
        <f t="array" aca="1" ref="AI2315" ca="1">MIN(AB2315:AB2318 / $D$11:$D$14)</f>
        <v>0.98537711518352777</v>
      </c>
      <c r="AJ2315" s="20" cm="1">
        <f t="array" aca="1" ref="AJ2315" ca="1">MIN(AC2315:AC2318 / $D$11:$D$14)</f>
        <v>1.3837951067776841</v>
      </c>
      <c r="AK2315" s="72">
        <f t="array" aca="1" ref="AK2315" ca="1">SUMPRODUCT(AF2316:AJ2316, EXP(-$E$3*$AF$2:$AJ$2))</f>
        <v>134806.6658030932</v>
      </c>
      <c r="AL2315" s="70">
        <f ca="1">MAX(AC2316 - $D$11, 0) * EXP(-$E$2*$E$3)</f>
        <v>172.96327088072471</v>
      </c>
    </row>
    <row r="2316" spans="7:38" ht="14.55" customHeight="1" x14ac:dyDescent="0.3">
      <c r="G2316" s="3">
        <v>2314</v>
      </c>
      <c r="H2316" s="58">
        <v>-3.7200176065121791E-2</v>
      </c>
      <c r="I2316" s="58">
        <v>-0.55736772971199289</v>
      </c>
      <c r="J2316" s="58">
        <v>1.036155692674815</v>
      </c>
      <c r="K2316" s="59">
        <v>-0.75839607730120573</v>
      </c>
      <c r="L2316" s="60">
        <f t="array" ref="L2316:O2316">TRANSPOSE(MMULT(Option!$B$25:$E$28, TRANSPOSE(H2316:K2316)))</f>
        <v>-3.7200176065121791E-2</v>
      </c>
      <c r="M2316" s="60">
        <v>-0.52571603269222755</v>
      </c>
      <c r="N2316" s="60">
        <v>0.74923277195855098</v>
      </c>
      <c r="O2316" s="60">
        <v>-0.60804791926737423</v>
      </c>
      <c r="P2316" s="56" t="str">
        <f t="shared" si="2915"/>
        <v>463/4</v>
      </c>
      <c r="R2316" s="80"/>
      <c r="S2316" s="3" t="s">
        <v>29</v>
      </c>
      <c r="T2316" s="60">
        <f ca="1"/>
        <v>0.22570494517744577</v>
      </c>
      <c r="U2316" s="60">
        <f ca="1"/>
        <v>0.8229377336317113</v>
      </c>
      <c r="V2316" s="60">
        <f ca="1"/>
        <v>-0.15829906490456247</v>
      </c>
      <c r="W2316" s="60">
        <f ca="1"/>
        <v>0.28549336259307312</v>
      </c>
      <c r="X2316" s="60">
        <f ca="1"/>
        <v>2.6396911951246871</v>
      </c>
      <c r="Y2316" s="52">
        <f ca="1">$B$12 * EXP(($E$3 - $C$12^2/2) * Y$2 + $C$12*SQRT(Y$2)*T2316)</f>
        <v>107.54202157310502</v>
      </c>
      <c r="Z2316" s="52">
        <f ca="1">Y2316 * EXP(($E$3 - $C$12^2/2) * (Z$2-Y$2) + $C$12*SQRT(Z$2-Y$2)*U2316)</f>
        <v>138.34671884700902</v>
      </c>
      <c r="AA2316" s="52">
        <f ca="1">Z2316 * EXP(($E$3 - $C$12^2/2) * (AA$2-Z$2) + $C$12*SQRT(AA$2-Z$2)*V2316)</f>
        <v>132.59153938319071</v>
      </c>
      <c r="AB2316" s="52">
        <f ca="1">AA2316 * EXP(($E$3 - $C$12^2/2) * (AB$2-AA$2) + $C$12*SQRT(AB$2-AA$2)*W2316)</f>
        <v>145.17229507803876</v>
      </c>
      <c r="AC2316" s="52">
        <f ca="1">AB2316 * EXP(($E$3 - $C$12^2/2) * (AC$2-AB$2) + $C$12*SQRT(AC$2-AB$2)*X2316)</f>
        <v>322.08923596429725</v>
      </c>
      <c r="AD2316" s="47"/>
      <c r="AE2316" s="3" t="s">
        <v>47</v>
      </c>
      <c r="AF2316" s="64">
        <f t="shared" ref="AF2316" ca="1" si="2926">($B$5*AF2318 + (1 + $B$6)*AF2317)*$B$2</f>
        <v>15000</v>
      </c>
      <c r="AG2316" s="64">
        <f t="shared" ref="AG2316" ca="1" si="2927">($B$5*AG2318 + (1 + $B$6)*AG2317)*$B$2</f>
        <v>15000</v>
      </c>
      <c r="AH2316" s="64">
        <f t="shared" ref="AH2316" ca="1" si="2928">($B$5*AH2318 + (1 + $B$6)*AH2317)*$B$2</f>
        <v>15000</v>
      </c>
      <c r="AI2316" s="64">
        <f t="shared" ref="AI2316" ca="1" si="2929">($B$5*AI2318 + (1 + $B$6)*AI2317)*$B$2</f>
        <v>15000</v>
      </c>
      <c r="AJ2316" s="64" cm="1">
        <f t="array" aca="1" ref="AJ2316" ca="1">($B$5*AJ2318 + (1 + $B$6)*AJ2317 + AND(NOT(AF2317:AJ2317)))*$B$2</f>
        <v>105000</v>
      </c>
      <c r="AK2316" s="73"/>
      <c r="AL2316" s="70"/>
    </row>
    <row r="2317" spans="7:38" ht="14.55" customHeight="1" x14ac:dyDescent="0.3">
      <c r="G2317" s="3">
        <v>2315</v>
      </c>
      <c r="H2317" s="58">
        <v>1.1109798269652762</v>
      </c>
      <c r="I2317" s="58">
        <v>-1.8806589498850952</v>
      </c>
      <c r="J2317" s="58">
        <v>0.18231971723504606</v>
      </c>
      <c r="K2317" s="59">
        <v>-1.0861632316683925</v>
      </c>
      <c r="L2317" s="60">
        <f t="array" ref="L2317:O2317">TRANSPOSE(MMULT(Option!$B$25:$E$28, TRANSPOSE(H2317:K2317)))</f>
        <v>1.1109798269652762</v>
      </c>
      <c r="M2317" s="60">
        <v>-1.2792604680628115</v>
      </c>
      <c r="N2317" s="60">
        <v>0.11205305964394927</v>
      </c>
      <c r="O2317" s="60">
        <v>-0.94262964004579908</v>
      </c>
      <c r="P2317" s="56" t="str">
        <f t="shared" si="2915"/>
        <v>463/5</v>
      </c>
      <c r="R2317" s="80"/>
      <c r="S2317" s="3" t="s">
        <v>31</v>
      </c>
      <c r="T2317" s="60">
        <f ca="1"/>
        <v>-0.53463449439725519</v>
      </c>
      <c r="U2317" s="60">
        <f ca="1"/>
        <v>1.2396248570625934E-2</v>
      </c>
      <c r="V2317" s="60">
        <f ca="1"/>
        <v>-8.8980517741312229E-2</v>
      </c>
      <c r="W2317" s="60">
        <f ca="1"/>
        <v>0.4954492534774444</v>
      </c>
      <c r="X2317" s="60">
        <f ca="1"/>
        <v>1.1152021834240664</v>
      </c>
      <c r="Y2317" s="52">
        <f ca="1">$B$13 * EXP(($E$3 - $C$13^2/2) * Y$2 + $C$13*SQRT(Y$2)*T2317)</f>
        <v>85.608094249684214</v>
      </c>
      <c r="Z2317" s="52">
        <f ca="1">Y2317 * EXP(($E$3 - $C$13^2/2) * (Z$2-Y$2) + $C$13*SQRT(Z$2-Y$2)*U2317)</f>
        <v>86.357763874364906</v>
      </c>
      <c r="AA2317" s="52">
        <f ca="1">Z2317 * EXP(($E$3 - $C$13^2/2) * (AA$2-Z$2) + $C$13*SQRT(AA$2-Z$2)*V2317)</f>
        <v>84.504480524645473</v>
      </c>
      <c r="AB2317" s="52">
        <f ca="1">AA2317 * EXP(($E$3 - $C$13^2/2) * (AB$2-AA$2) + $C$13*SQRT(AB$2-AA$2)*W2317)</f>
        <v>98.537711518352779</v>
      </c>
      <c r="AC2317" s="52">
        <f ca="1">AB2317 * EXP(($E$3 - $C$13^2/2) * (AC$2-AB$2) + $C$13*SQRT(AC$2-AB$2)*X2317)</f>
        <v>138.37951067776842</v>
      </c>
      <c r="AD2317" s="47"/>
      <c r="AE2317" s="3" t="s">
        <v>46</v>
      </c>
      <c r="AF2317" s="52" t="b">
        <f t="shared" ref="AF2317" ca="1" si="2930">AF2315 &gt;= $B$4</f>
        <v>0</v>
      </c>
      <c r="AG2317" s="52" t="b">
        <f t="array" aca="1" ref="AG2317" ca="1">AND(AG2315 &gt;= $B$4, NOT(OR($AF2317:AF2317)))</f>
        <v>0</v>
      </c>
      <c r="AH2317" s="52" t="b">
        <f t="array" aca="1" ref="AH2317" ca="1">AND(AH2315 &gt;= $B$4, NOT(OR($AF2317:AG2317)))</f>
        <v>0</v>
      </c>
      <c r="AI2317" s="52" t="b">
        <f t="array" aca="1" ref="AI2317" ca="1">AND(AI2315 &gt;= $B$4, NOT(OR($AF2317:AH2317)))</f>
        <v>0</v>
      </c>
      <c r="AJ2317" s="52" t="b">
        <f t="array" aca="1" ref="AJ2317" ca="1">AND(AJ2315 &gt;= $B$4, NOT(OR($AF2317:AI2317)))</f>
        <v>1</v>
      </c>
      <c r="AK2317" s="73"/>
      <c r="AL2317" s="70"/>
    </row>
    <row r="2318" spans="7:38" ht="14.55" customHeight="1" x14ac:dyDescent="0.3">
      <c r="G2318" s="3">
        <v>2316</v>
      </c>
      <c r="H2318" s="58">
        <v>-0.38163658059716565</v>
      </c>
      <c r="I2318" s="58">
        <v>0.71521190039145899</v>
      </c>
      <c r="J2318" s="58">
        <v>-0.72770458689362383</v>
      </c>
      <c r="K2318" s="59">
        <v>-0.47541118415514655</v>
      </c>
      <c r="L2318" s="60">
        <f t="array" ref="L2318:O2318">TRANSPOSE(MMULT(Option!$B$25:$E$28, TRANSPOSE(H2318:K2318)))</f>
        <v>-0.38163658059716565</v>
      </c>
      <c r="M2318" s="60">
        <v>0.50284790205654906</v>
      </c>
      <c r="N2318" s="60">
        <v>-0.60451845735977039</v>
      </c>
      <c r="O2318" s="60">
        <v>-0.51451940115373851</v>
      </c>
      <c r="P2318" s="56" t="str">
        <f t="shared" si="2915"/>
        <v>464/1</v>
      </c>
      <c r="R2318" s="80"/>
      <c r="S2318" s="3" t="s">
        <v>30</v>
      </c>
      <c r="T2318" s="60">
        <f ca="1"/>
        <v>-0.33675494383254623</v>
      </c>
      <c r="U2318" s="60">
        <f ca="1"/>
        <v>1.8154440043354869E-2</v>
      </c>
      <c r="V2318" s="60">
        <f ca="1"/>
        <v>0.26898128058656867</v>
      </c>
      <c r="W2318" s="60">
        <f ca="1"/>
        <v>1.4426866469066373</v>
      </c>
      <c r="X2318" s="60">
        <f ca="1"/>
        <v>1.662093800403238</v>
      </c>
      <c r="Y2318" s="52">
        <f ca="1">$B$14 * EXP(($E$3 - $C$14^2/2) * Y$2 + $C$14*SQRT(Y$2)*T2318)</f>
        <v>90.843995739868973</v>
      </c>
      <c r="Z2318" s="52">
        <f ca="1">Y2318 * EXP(($E$3 - $C$14^2/2) * (Z$2-Y$2) + $C$14*SQRT(Z$2-Y$2)*U2318)</f>
        <v>91.797956299994127</v>
      </c>
      <c r="AA2318" s="52">
        <f ca="1">Z2318 * EXP(($E$3 - $C$14^2/2) * (AA$2-Z$2) + $C$14*SQRT(AA$2-Z$2)*V2318)</f>
        <v>100.01142395640552</v>
      </c>
      <c r="AB2318" s="52">
        <f ca="1">AA2318 * EXP(($E$3 - $C$14^2/2) * (AB$2-AA$2) + $C$14*SQRT(AB$2-AA$2)*W2318)</f>
        <v>154.9481295890042</v>
      </c>
      <c r="AC2318" s="52">
        <f ca="1">AB2318 * EXP(($E$3 - $C$14^2/2) * (AC$2-AB$2) + $C$14*SQRT(AC$2-AB$2)*X2318)</f>
        <v>256.39482799591457</v>
      </c>
      <c r="AD2318" s="47"/>
      <c r="AE2318" s="3" t="s">
        <v>68</v>
      </c>
      <c r="AF2318" s="52" t="b">
        <f ca="1">AND(AF2315&gt;$B$3, NOT(OR($AF2317:AF2317)))</f>
        <v>1</v>
      </c>
      <c r="AG2318" s="52" t="b">
        <f ca="1">AND(AG2315&gt;$B$3, NOT(OR($AF2317:AG2317)))</f>
        <v>1</v>
      </c>
      <c r="AH2318" s="52" t="b">
        <f ca="1">AND(AH2315&gt;$B$3, NOT(OR($AF2317:AH2317)))</f>
        <v>1</v>
      </c>
      <c r="AI2318" s="52" t="b">
        <f ca="1">AND(AI2315&gt;$B$3, NOT(OR($AF2317:AI2317)))</f>
        <v>1</v>
      </c>
      <c r="AJ2318" s="52" t="b">
        <f ca="1">AND(AJ2315&gt;$B$3, NOT(OR($AF2317:AJ2317)))</f>
        <v>0</v>
      </c>
      <c r="AK2318" s="74"/>
      <c r="AL2318" s="70"/>
    </row>
    <row r="2319" spans="7:38" ht="14.55" customHeight="1" x14ac:dyDescent="0.3">
      <c r="G2319" s="3">
        <v>2317</v>
      </c>
      <c r="H2319" s="58">
        <v>0.94669819288211021</v>
      </c>
      <c r="I2319" s="58">
        <v>-0.26920052215568735</v>
      </c>
      <c r="J2319" s="58">
        <v>-0.37820711863490714</v>
      </c>
      <c r="K2319" s="59">
        <v>-0.81794765169588057</v>
      </c>
      <c r="L2319" s="60">
        <f t="array" ref="L2319:O2319">TRANSPOSE(MMULT(Option!$B$25:$E$28, TRANSPOSE(H2319:K2319)))</f>
        <v>0.94669819288211021</v>
      </c>
      <c r="M2319" s="60">
        <v>0.13195292317282931</v>
      </c>
      <c r="N2319" s="60">
        <v>-2.399708604036016E-2</v>
      </c>
      <c r="O2319" s="60">
        <v>-0.46608095932164201</v>
      </c>
      <c r="P2319" s="56" t="str">
        <f t="shared" si="2915"/>
        <v>464/2</v>
      </c>
      <c r="R2319" s="80">
        <v>580</v>
      </c>
      <c r="S2319" s="3" t="s">
        <v>28</v>
      </c>
      <c r="T2319" s="60">
        <f t="array" aca="1" ref="T2319:T2322" ca="1">TRANSPOSE(OFFSET($L$3, MATCH($R2319 &amp; "/" &amp; T$2, $P$3:$P$5002, 0) - 1, 0, 1, $E$1))</f>
        <v>1.3057259619369168</v>
      </c>
      <c r="U2319" s="60">
        <f t="array" aca="1" ref="U2319:U2322" ca="1">TRANSPOSE(OFFSET($L$3, MATCH($R2319 &amp; "/" &amp; U$2, $P$3:$P$5002, 0) - 1, 0, 1, $E$1))</f>
        <v>0.37659774197594198</v>
      </c>
      <c r="V2319" s="60">
        <f t="array" aca="1" ref="V2319:V2322" ca="1">TRANSPOSE(OFFSET($L$3, MATCH($R2319 &amp; "/" &amp; V$2, $P$3:$P$5002, 0) - 1, 0, 1, $E$1))</f>
        <v>-0.14317972469921519</v>
      </c>
      <c r="W2319" s="60">
        <f t="array" aca="1" ref="W2319:W2322" ca="1">TRANSPOSE(OFFSET($L$3, MATCH($R2319 &amp; "/" &amp; W$2, $P$3:$P$5002, 0) - 1, 0, 1, $E$1))</f>
        <v>1.090883193054571</v>
      </c>
      <c r="X2319" s="60">
        <f t="array" aca="1" ref="X2319:X2322" ca="1">TRANSPOSE(OFFSET($L$3, MATCH($R2319 &amp; "/" &amp; X$2, $P$3:$P$5002, 0) - 1, 0, 1, $E$1))</f>
        <v>-0.11801868613203874</v>
      </c>
      <c r="Y2319" s="52">
        <f ca="1">$B$11 * EXP(($E$3 - $C$11^2/2) * Y$2 + $C$11*SQRT(Y$2)*T2319)</f>
        <v>148.69362404472253</v>
      </c>
      <c r="Z2319" s="52">
        <f ca="1">Y2319 * EXP(($E$3 - $C$11^2/2) * (Z$2-Y$2) + $C$11*SQRT(Z$2-Y$2)*U2319)</f>
        <v>167.31316521597543</v>
      </c>
      <c r="AA2319" s="52">
        <f ca="1">Z2319 * EXP(($E$3 - $C$11^2/2) * (AA$2-Z$2) + $C$11*SQRT(AA$2-Z$2)*V2319)</f>
        <v>161.0819722383732</v>
      </c>
      <c r="AB2319" s="52">
        <f ca="1">AA2319 * EXP(($E$3 - $C$11^2/2) * (AB$2-AA$2) + $C$11*SQRT(AB$2-AA$2)*W2319)</f>
        <v>224.56795082563949</v>
      </c>
      <c r="AC2319" s="52">
        <f ca="1">AB2319 * EXP(($E$3 - $C$11^2/2) * (AC$2-AB$2) + $C$11*SQRT(AC$2-AB$2)*X2319)</f>
        <v>217.84258870905714</v>
      </c>
      <c r="AD2319" s="47"/>
      <c r="AE2319" s="3" t="s">
        <v>69</v>
      </c>
      <c r="AF2319" s="20" cm="1">
        <f t="array" aca="1" ref="AF2319" ca="1">MIN(Y2319:Y2322 / $D$11:$D$14)</f>
        <v>0.81512861777492307</v>
      </c>
      <c r="AG2319" s="20" cm="1">
        <f t="array" aca="1" ref="AG2319" ca="1">MIN(Z2319:Z2322 / $D$11:$D$14)</f>
        <v>0.91988477332181007</v>
      </c>
      <c r="AH2319" s="20" cm="1">
        <f t="array" aca="1" ref="AH2319" ca="1">MIN(AA2319:AA2322 / $D$11:$D$14)</f>
        <v>1.059740656902324</v>
      </c>
      <c r="AI2319" s="20" cm="1">
        <f t="array" aca="1" ref="AI2319" ca="1">MIN(AB2319:AB2322 / $D$11:$D$14)</f>
        <v>1.1304539021578455</v>
      </c>
      <c r="AJ2319" s="20" cm="1">
        <f t="array" aca="1" ref="AJ2319" ca="1">MIN(AC2319:AC2322 / $D$11:$D$14)</f>
        <v>0.63522946072286723</v>
      </c>
      <c r="AK2319" s="72">
        <f t="array" aca="1" ref="AK2319" ca="1">SUMPRODUCT(AF2320:AJ2320, EXP(-$E$3*$AF$2:$AJ$2))</f>
        <v>130912.66188773618</v>
      </c>
      <c r="AL2319" s="70">
        <f ca="1">MAX(AC2320 - $D$11, 0) * EXP(-$E$2*$E$3)</f>
        <v>84.424899109258817</v>
      </c>
    </row>
    <row r="2320" spans="7:38" ht="14.55" customHeight="1" x14ac:dyDescent="0.3">
      <c r="G2320" s="3">
        <v>2318</v>
      </c>
      <c r="H2320" s="58">
        <v>-0.51337410743668821</v>
      </c>
      <c r="I2320" s="58">
        <v>1.2461178896524097</v>
      </c>
      <c r="J2320" s="58">
        <v>1.1237344038809118</v>
      </c>
      <c r="K2320" s="59">
        <v>0.25398617170089199</v>
      </c>
      <c r="L2320" s="60">
        <f t="array" ref="L2320:O2320">TRANSPOSE(MMULT(Option!$B$25:$E$28, TRANSPOSE(H2320:K2320)))</f>
        <v>-0.51337410743668821</v>
      </c>
      <c r="M2320" s="60">
        <v>0.93673626785948394</v>
      </c>
      <c r="N2320" s="60">
        <v>1.1079478553135984</v>
      </c>
      <c r="O2320" s="60">
        <v>0.55779187775893646</v>
      </c>
      <c r="P2320" s="56" t="str">
        <f t="shared" si="2915"/>
        <v>464/3</v>
      </c>
      <c r="R2320" s="80"/>
      <c r="S2320" s="3" t="s">
        <v>29</v>
      </c>
      <c r="T2320" s="60">
        <f ca="1"/>
        <v>0.59962016946145758</v>
      </c>
      <c r="U2320" s="60">
        <f ca="1"/>
        <v>1.5127810880359447</v>
      </c>
      <c r="V2320" s="60">
        <f ca="1"/>
        <v>0.24909021309533519</v>
      </c>
      <c r="W2320" s="60">
        <f ca="1"/>
        <v>1.669481353787182</v>
      </c>
      <c r="X2320" s="60">
        <f ca="1"/>
        <v>-1.6666163041725985</v>
      </c>
      <c r="Y2320" s="52">
        <f ca="1">$B$12 * EXP(($E$3 - $C$12^2/2) * Y$2 + $C$12*SQRT(Y$2)*T2320)</f>
        <v>120.3081342206511</v>
      </c>
      <c r="Z2320" s="52">
        <f ca="1">Y2320 * EXP(($E$3 - $C$12^2/2) * (Z$2-Y$2) + $C$12*SQRT(Z$2-Y$2)*U2320)</f>
        <v>190.3549644705536</v>
      </c>
      <c r="AA2320" s="52">
        <f ca="1">Z2320 * EXP(($E$3 - $C$12^2/2) * (AA$2-Z$2) + $C$12*SQRT(AA$2-Z$2)*V2320)</f>
        <v>206.15279706485595</v>
      </c>
      <c r="AB2320" s="52">
        <f ca="1">AA2320 * EXP(($E$3 - $C$12^2/2) * (AB$2-AA$2) + $C$12*SQRT(AB$2-AA$2)*W2320)</f>
        <v>341.88076410410685</v>
      </c>
      <c r="AC2320" s="52">
        <f ca="1">AB2320 * EXP(($E$3 - $C$12^2/2) * (AC$2-AB$2) + $C$12*SQRT(AC$2-AB$2)*X2320)</f>
        <v>208.40371625758658</v>
      </c>
      <c r="AD2320" s="47"/>
      <c r="AE2320" s="3" t="s">
        <v>47</v>
      </c>
      <c r="AF2320" s="64">
        <f t="shared" ref="AF2320" ca="1" si="2931">($B$5*AF2322 + (1 + $B$6)*AF2321)*$B$2</f>
        <v>15000</v>
      </c>
      <c r="AG2320" s="64">
        <f t="shared" ref="AG2320" ca="1" si="2932">($B$5*AG2322 + (1 + $B$6)*AG2321)*$B$2</f>
        <v>15000</v>
      </c>
      <c r="AH2320" s="64">
        <f t="shared" ref="AH2320" ca="1" si="2933">($B$5*AH2322 + (1 + $B$6)*AH2321)*$B$2</f>
        <v>15000</v>
      </c>
      <c r="AI2320" s="64">
        <f t="shared" ref="AI2320" ca="1" si="2934">($B$5*AI2322 + (1 + $B$6)*AI2321)*$B$2</f>
        <v>15000</v>
      </c>
      <c r="AJ2320" s="64" cm="1">
        <f t="array" aca="1" ref="AJ2320" ca="1">($B$5*AJ2322 + (1 + $B$6)*AJ2321 + AND(NOT(AF2321:AJ2321)))*$B$2</f>
        <v>100000</v>
      </c>
      <c r="AK2320" s="73"/>
      <c r="AL2320" s="70"/>
    </row>
    <row r="2321" spans="7:38" ht="14.55" customHeight="1" x14ac:dyDescent="0.3">
      <c r="G2321" s="3">
        <v>2319</v>
      </c>
      <c r="H2321" s="58">
        <v>4.2877383377896192E-2</v>
      </c>
      <c r="I2321" s="58">
        <v>1.6598080648083577</v>
      </c>
      <c r="J2321" s="58">
        <v>2.2951595734108357</v>
      </c>
      <c r="K2321" s="59">
        <v>0.47003076568722285</v>
      </c>
      <c r="L2321" s="60">
        <f t="array" ref="L2321:O2321">TRANSPOSE(MMULT(Option!$B$25:$E$28, TRANSPOSE(H2321:K2321)))</f>
        <v>4.2877383377896192E-2</v>
      </c>
      <c r="M2321" s="60">
        <v>1.5383901725676521</v>
      </c>
      <c r="N2321" s="60">
        <v>2.4676524858782996</v>
      </c>
      <c r="O2321" s="60">
        <v>1.3022703095862169</v>
      </c>
      <c r="P2321" s="56" t="str">
        <f t="shared" si="2915"/>
        <v>464/4</v>
      </c>
      <c r="R2321" s="80"/>
      <c r="S2321" s="3" t="s">
        <v>31</v>
      </c>
      <c r="T2321" s="60">
        <f ca="1"/>
        <v>0.29390111315448997</v>
      </c>
      <c r="U2321" s="60">
        <f ca="1"/>
        <v>-0.60559065706239656</v>
      </c>
      <c r="V2321" s="60">
        <f ca="1"/>
        <v>0.56660792907424207</v>
      </c>
      <c r="W2321" s="60">
        <f ca="1"/>
        <v>0.37944528500998737</v>
      </c>
      <c r="X2321" s="60">
        <f ca="1"/>
        <v>-1.0594675120659343</v>
      </c>
      <c r="Y2321" s="52">
        <f ca="1">$B$13 * EXP(($E$3 - $C$13^2/2) * Y$2 + $C$13*SQRT(Y$2)*T2321)</f>
        <v>109.76486861780062</v>
      </c>
      <c r="Z2321" s="52">
        <f ca="1">Y2321 * EXP(($E$3 - $C$13^2/2) * (Z$2-Y$2) + $C$13*SQRT(Z$2-Y$2)*U2321)</f>
        <v>91.988477332181006</v>
      </c>
      <c r="AA2321" s="52">
        <f ca="1">Z2321 * EXP(($E$3 - $C$13^2/2) * (AA$2-Z$2) + $C$13*SQRT(AA$2-Z$2)*V2321)</f>
        <v>109.57899465498163</v>
      </c>
      <c r="AB2321" s="52">
        <f ca="1">AA2321 * EXP(($E$3 - $C$13^2/2) * (AB$2-AA$2) + $C$13*SQRT(AB$2-AA$2)*W2321)</f>
        <v>123.40594500850203</v>
      </c>
      <c r="AC2321" s="52">
        <f ca="1">AB2321 * EXP(($E$3 - $C$13^2/2) * (AC$2-AB$2) + $C$13*SQRT(AC$2-AB$2)*X2321)</f>
        <v>90.25500325647117</v>
      </c>
      <c r="AD2321" s="47"/>
      <c r="AE2321" s="3" t="s">
        <v>46</v>
      </c>
      <c r="AF2321" s="52" t="b">
        <f t="shared" ref="AF2321" ca="1" si="2935">AF2319 &gt;= $B$4</f>
        <v>0</v>
      </c>
      <c r="AG2321" s="52" t="b">
        <f t="array" aca="1" ref="AG2321" ca="1">AND(AG2319 &gt;= $B$4, NOT(OR($AF2321:AF2321)))</f>
        <v>0</v>
      </c>
      <c r="AH2321" s="52" t="b">
        <f t="array" aca="1" ref="AH2321" ca="1">AND(AH2319 &gt;= $B$4, NOT(OR($AF2321:AG2321)))</f>
        <v>0</v>
      </c>
      <c r="AI2321" s="52" t="b">
        <f t="array" aca="1" ref="AI2321" ca="1">AND(AI2319 &gt;= $B$4, NOT(OR($AF2321:AH2321)))</f>
        <v>0</v>
      </c>
      <c r="AJ2321" s="52" t="b">
        <f t="array" aca="1" ref="AJ2321" ca="1">AND(AJ2319 &gt;= $B$4, NOT(OR($AF2321:AI2321)))</f>
        <v>0</v>
      </c>
      <c r="AK2321" s="73"/>
      <c r="AL2321" s="70"/>
    </row>
    <row r="2322" spans="7:38" ht="14.55" customHeight="1" x14ac:dyDescent="0.3">
      <c r="G2322" s="3">
        <v>2320</v>
      </c>
      <c r="H2322" s="58">
        <v>3.2507545626759012E-2</v>
      </c>
      <c r="I2322" s="58">
        <v>-0.25670983651952772</v>
      </c>
      <c r="J2322" s="58">
        <v>0.56725015485192354</v>
      </c>
      <c r="K2322" s="59">
        <v>0.3306748118763897</v>
      </c>
      <c r="L2322" s="60">
        <f t="array" ref="L2322:O2322">TRANSPOSE(MMULT(Option!$B$25:$E$28, TRANSPOSE(H2322:K2322)))</f>
        <v>3.2507545626759012E-2</v>
      </c>
      <c r="M2322" s="60">
        <v>-0.22227543324739135</v>
      </c>
      <c r="N2322" s="60">
        <v>0.44400212428701524</v>
      </c>
      <c r="O2322" s="60">
        <v>0.33966948813421149</v>
      </c>
      <c r="P2322" s="56" t="str">
        <f t="shared" si="2915"/>
        <v>464/5</v>
      </c>
      <c r="R2322" s="80"/>
      <c r="S2322" s="3" t="s">
        <v>30</v>
      </c>
      <c r="T2322" s="60">
        <f ca="1"/>
        <v>-0.69803121657235423</v>
      </c>
      <c r="U2322" s="60">
        <f ca="1"/>
        <v>0.85283058956662916</v>
      </c>
      <c r="V2322" s="60">
        <f ca="1"/>
        <v>-1.1385323363163252E-2</v>
      </c>
      <c r="W2322" s="60">
        <f ca="1"/>
        <v>0.19865006835764304</v>
      </c>
      <c r="X2322" s="60">
        <f ca="1"/>
        <v>-1.9379607509671763</v>
      </c>
      <c r="Y2322" s="52">
        <f ca="1">$B$14 * EXP(($E$3 - $C$14^2/2) * Y$2 + $C$14*SQRT(Y$2)*T2322)</f>
        <v>81.512861777492304</v>
      </c>
      <c r="Z2322" s="52">
        <f ca="1">Y2322 * EXP(($E$3 - $C$14^2/2) * (Z$2-Y$2) + $C$14*SQRT(Z$2-Y$2)*U2322)</f>
        <v>105.80629300844548</v>
      </c>
      <c r="AA2322" s="52">
        <f ca="1">Z2322 * EXP(($E$3 - $C$14^2/2) * (AA$2-Z$2) + $C$14*SQRT(AA$2-Z$2)*V2322)</f>
        <v>105.97406569023239</v>
      </c>
      <c r="AB2322" s="52">
        <f ca="1">AA2322 * EXP(($E$3 - $C$14^2/2) * (AB$2-AA$2) + $C$14*SQRT(AB$2-AA$2)*W2322)</f>
        <v>113.04539021578454</v>
      </c>
      <c r="AC2322" s="52">
        <f ca="1">AB2322 * EXP(($E$3 - $C$14^2/2) * (AC$2-AB$2) + $C$14*SQRT(AC$2-AB$2)*X2322)</f>
        <v>63.522946072286729</v>
      </c>
      <c r="AD2322" s="47"/>
      <c r="AE2322" s="3" t="s">
        <v>68</v>
      </c>
      <c r="AF2322" s="52" t="b">
        <f ca="1">AND(AF2319&gt;$B$3, NOT(OR($AF2321:AF2321)))</f>
        <v>1</v>
      </c>
      <c r="AG2322" s="52" t="b">
        <f ca="1">AND(AG2319&gt;$B$3, NOT(OR($AF2321:AG2321)))</f>
        <v>1</v>
      </c>
      <c r="AH2322" s="52" t="b">
        <f ca="1">AND(AH2319&gt;$B$3, NOT(OR($AF2321:AH2321)))</f>
        <v>1</v>
      </c>
      <c r="AI2322" s="52" t="b">
        <f ca="1">AND(AI2319&gt;$B$3, NOT(OR($AF2321:AI2321)))</f>
        <v>1</v>
      </c>
      <c r="AJ2322" s="52" t="b">
        <f ca="1">AND(AJ2319&gt;$B$3, NOT(OR($AF2321:AJ2321)))</f>
        <v>0</v>
      </c>
      <c r="AK2322" s="74"/>
      <c r="AL2322" s="70"/>
    </row>
    <row r="2323" spans="7:38" ht="14.55" customHeight="1" x14ac:dyDescent="0.3">
      <c r="G2323" s="3">
        <v>2321</v>
      </c>
      <c r="H2323" s="58">
        <v>-0.68633992744132388</v>
      </c>
      <c r="I2323" s="58">
        <v>0.53655457201578594</v>
      </c>
      <c r="J2323" s="58">
        <v>-1.8304587827066461</v>
      </c>
      <c r="K2323" s="59">
        <v>-0.11095287405369442</v>
      </c>
      <c r="L2323" s="60">
        <f t="array" ref="L2323:O2323">TRANSPOSE(MMULT(Option!$B$25:$E$28, TRANSPOSE(H2323:K2323)))</f>
        <v>-0.68633992744132388</v>
      </c>
      <c r="M2323" s="60">
        <v>0.21722441717086516</v>
      </c>
      <c r="N2323" s="60">
        <v>-1.741743376549846</v>
      </c>
      <c r="O2323" s="60">
        <v>-0.58631633968169283</v>
      </c>
      <c r="P2323" s="56" t="str">
        <f t="shared" si="2915"/>
        <v>465/1</v>
      </c>
      <c r="R2323" s="80">
        <v>581</v>
      </c>
      <c r="S2323" s="3" t="s">
        <v>28</v>
      </c>
      <c r="T2323" s="60">
        <f t="array" aca="1" ref="T2323:T2326" ca="1">TRANSPOSE(OFFSET($L$3, MATCH($R2323 &amp; "/" &amp; T$2, $P$3:$P$5002, 0) - 1, 0, 1, $E$1))</f>
        <v>-0.20230947395666266</v>
      </c>
      <c r="U2323" s="60">
        <f t="array" aca="1" ref="U2323:U2326" ca="1">TRANSPOSE(OFFSET($L$3, MATCH($R2323 &amp; "/" &amp; U$2, $P$3:$P$5002, 0) - 1, 0, 1, $E$1))</f>
        <v>0.53828787032155867</v>
      </c>
      <c r="V2323" s="60">
        <f t="array" aca="1" ref="V2323:V2326" ca="1">TRANSPOSE(OFFSET($L$3, MATCH($R2323 &amp; "/" &amp; V$2, $P$3:$P$5002, 0) - 1, 0, 1, $E$1))</f>
        <v>1.0297503510526658</v>
      </c>
      <c r="W2323" s="60">
        <f t="array" aca="1" ref="W2323:W2326" ca="1">TRANSPOSE(OFFSET($L$3, MATCH($R2323 &amp; "/" &amp; W$2, $P$3:$P$5002, 0) - 1, 0, 1, $E$1))</f>
        <v>-0.81406853398400458</v>
      </c>
      <c r="X2323" s="60">
        <f t="array" aca="1" ref="X2323:X2326" ca="1">TRANSPOSE(OFFSET($L$3, MATCH($R2323 &amp; "/" &amp; X$2, $P$3:$P$5002, 0) - 1, 0, 1, $E$1))</f>
        <v>-1.0718781769318793</v>
      </c>
      <c r="Y2323" s="52">
        <f ca="1">$B$11 * EXP(($E$3 - $C$11^2/2) * Y$2 + $C$11*SQRT(Y$2)*T2323)</f>
        <v>94.582961023193135</v>
      </c>
      <c r="Z2323" s="52">
        <f ca="1">Y2323 * EXP(($E$3 - $C$11^2/2) * (Z$2-Y$2) + $C$11*SQRT(Z$2-Y$2)*U2323)</f>
        <v>111.7164209753651</v>
      </c>
      <c r="AA2323" s="52">
        <f ca="1">Z2323 * EXP(($E$3 - $C$11^2/2) * (AA$2-Z$2) + $C$11*SQRT(AA$2-Z$2)*V2323)</f>
        <v>152.91600905189614</v>
      </c>
      <c r="AB2323" s="52">
        <f ca="1">AA2323 * EXP(($E$3 - $C$11^2/2) * (AB$2-AA$2) + $C$11*SQRT(AB$2-AA$2)*W2323)</f>
        <v>120.38178692176791</v>
      </c>
      <c r="AC2323" s="52">
        <f ca="1">AB2323 * EXP(($E$3 - $C$11^2/2) * (AC$2-AB$2) + $C$11*SQRT(AC$2-AB$2)*X2323)</f>
        <v>87.716041582990599</v>
      </c>
      <c r="AD2323" s="47"/>
      <c r="AE2323" s="3" t="s">
        <v>69</v>
      </c>
      <c r="AF2323" s="20" cm="1">
        <f t="array" aca="1" ref="AF2323" ca="1">MIN(Y2323:Y2326 / $D$11:$D$14)</f>
        <v>0.94582961023193135</v>
      </c>
      <c r="AG2323" s="20" cm="1">
        <f t="array" aca="1" ref="AG2323" ca="1">MIN(Z2323:Z2326 / $D$11:$D$14)</f>
        <v>1.1171642097536509</v>
      </c>
      <c r="AH2323" s="20" cm="1">
        <f t="array" aca="1" ref="AH2323" ca="1">MIN(AA2323:AA2326 / $D$11:$D$14)</f>
        <v>1.4944163815817877</v>
      </c>
      <c r="AI2323" s="20" cm="1">
        <f t="array" aca="1" ref="AI2323" ca="1">MIN(AB2323:AB2326 / $D$11:$D$14)</f>
        <v>1.2038178692176791</v>
      </c>
      <c r="AJ2323" s="20" cm="1">
        <f t="array" aca="1" ref="AJ2323" ca="1">MIN(AC2323:AC2326 / $D$11:$D$14)</f>
        <v>0.877160415829906</v>
      </c>
      <c r="AK2323" s="72">
        <f t="array" aca="1" ref="AK2323" ca="1">SUMPRODUCT(AF2324:AJ2324, EXP(-$E$3*$AF$2:$AJ$2))</f>
        <v>118215.34016268118</v>
      </c>
      <c r="AL2323" s="70">
        <f ca="1">MAX(AC2324 - $D$11, 0) * EXP(-$E$2*$E$3)</f>
        <v>136.66204924341864</v>
      </c>
    </row>
    <row r="2324" spans="7:38" ht="14.55" customHeight="1" x14ac:dyDescent="0.3">
      <c r="G2324" s="3">
        <v>2322</v>
      </c>
      <c r="H2324" s="58">
        <v>-0.77803024536887089</v>
      </c>
      <c r="I2324" s="58">
        <v>-0.3026694806831482</v>
      </c>
      <c r="J2324" s="58">
        <v>0.44655055892792184</v>
      </c>
      <c r="K2324" s="59">
        <v>-0.17627849724663411</v>
      </c>
      <c r="L2324" s="60">
        <f t="array" ref="L2324:O2324">TRANSPOSE(MMULT(Option!$B$25:$E$28, TRANSPOSE(H2324:K2324)))</f>
        <v>-0.77803024536887089</v>
      </c>
      <c r="M2324" s="60">
        <v>-0.58861325930424857</v>
      </c>
      <c r="N2324" s="60">
        <v>1.7402779659220768E-3</v>
      </c>
      <c r="O2324" s="60">
        <v>-0.454267714540528</v>
      </c>
      <c r="P2324" s="56" t="str">
        <f t="shared" si="2915"/>
        <v>465/2</v>
      </c>
      <c r="R2324" s="80"/>
      <c r="S2324" s="3" t="s">
        <v>29</v>
      </c>
      <c r="T2324" s="60">
        <f ca="1"/>
        <v>1.6565508876552195</v>
      </c>
      <c r="U2324" s="60">
        <f ca="1"/>
        <v>1.5280002799694545</v>
      </c>
      <c r="V2324" s="60">
        <f ca="1"/>
        <v>1.4580645528456053</v>
      </c>
      <c r="W2324" s="60">
        <f ca="1"/>
        <v>0.6288752573153118</v>
      </c>
      <c r="X2324" s="60">
        <f ca="1"/>
        <v>-1.9770378713410615</v>
      </c>
      <c r="Y2324" s="52">
        <f ca="1">$B$12 * EXP(($E$3 - $C$12^2/2) * Y$2 + $C$12*SQRT(Y$2)*T2324)</f>
        <v>165.19646330373155</v>
      </c>
      <c r="Z2324" s="52">
        <f ca="1">Y2324 * EXP(($E$3 - $C$12^2/2) * (Z$2-Y$2) + $C$12*SQRT(Z$2-Y$2)*U2324)</f>
        <v>262.57467985999949</v>
      </c>
      <c r="AA2324" s="52">
        <f ca="1">Z2324 * EXP(($E$3 - $C$12^2/2) * (AA$2-Z$2) + $C$12*SQRT(AA$2-Z$2)*V2324)</f>
        <v>408.68917431751862</v>
      </c>
      <c r="AB2324" s="52">
        <f ca="1">AA2324 * EXP(($E$3 - $C$12^2/2) * (AB$2-AA$2) + $C$12*SQRT(AB$2-AA$2)*W2324)</f>
        <v>496.02061051723263</v>
      </c>
      <c r="AC2324" s="52">
        <f ca="1">AB2324 * EXP(($E$3 - $C$12^2/2) * (AC$2-AB$2) + $C$12*SQRT(AC$2-AB$2)*X2324)</f>
        <v>275.47754472518125</v>
      </c>
      <c r="AD2324" s="47"/>
      <c r="AE2324" s="3" t="s">
        <v>47</v>
      </c>
      <c r="AF2324" s="64">
        <f t="shared" ref="AF2324" ca="1" si="2936">($B$5*AF2326 + (1 + $B$6)*AF2325)*$B$2</f>
        <v>15000</v>
      </c>
      <c r="AG2324" s="64">
        <f t="shared" ref="AG2324" ca="1" si="2937">($B$5*AG2326 + (1 + $B$6)*AG2325)*$B$2</f>
        <v>15000</v>
      </c>
      <c r="AH2324" s="64">
        <f t="shared" ref="AH2324" ca="1" si="2938">($B$5*AH2326 + (1 + $B$6)*AH2325)*$B$2</f>
        <v>105000</v>
      </c>
      <c r="AI2324" s="64">
        <f t="shared" ref="AI2324" ca="1" si="2939">($B$5*AI2326 + (1 + $B$6)*AI2325)*$B$2</f>
        <v>0</v>
      </c>
      <c r="AJ2324" s="64" cm="1">
        <f t="array" aca="1" ref="AJ2324" ca="1">($B$5*AJ2326 + (1 + $B$6)*AJ2325 + AND(NOT(AF2325:AJ2325)))*$B$2</f>
        <v>0</v>
      </c>
      <c r="AK2324" s="73"/>
      <c r="AL2324" s="70"/>
    </row>
    <row r="2325" spans="7:38" ht="14.55" customHeight="1" x14ac:dyDescent="0.3">
      <c r="G2325" s="3">
        <v>2323</v>
      </c>
      <c r="H2325" s="58">
        <v>-0.40191088973912725</v>
      </c>
      <c r="I2325" s="58">
        <v>-0.91285551316878011</v>
      </c>
      <c r="J2325" s="58">
        <v>0.26255874030231768</v>
      </c>
      <c r="K2325" s="59">
        <v>-0.89132842954329505</v>
      </c>
      <c r="L2325" s="60">
        <f t="array" ref="L2325:O2325">TRANSPOSE(MMULT(Option!$B$25:$E$28, TRANSPOSE(H2325:K2325)))</f>
        <v>-0.40191088973912725</v>
      </c>
      <c r="M2325" s="60">
        <v>-0.99741025342638934</v>
      </c>
      <c r="N2325" s="60">
        <v>-0.16919805647155722</v>
      </c>
      <c r="O2325" s="60">
        <v>-1.1118478875722357</v>
      </c>
      <c r="P2325" s="56" t="str">
        <f t="shared" si="2915"/>
        <v>465/3</v>
      </c>
      <c r="R2325" s="80"/>
      <c r="S2325" s="3" t="s">
        <v>31</v>
      </c>
      <c r="T2325" s="60">
        <f ca="1"/>
        <v>-0.10613114336010215</v>
      </c>
      <c r="U2325" s="60">
        <f ca="1"/>
        <v>1.06864203176116</v>
      </c>
      <c r="V2325" s="60">
        <f ca="1"/>
        <v>0.32660827963763117</v>
      </c>
      <c r="W2325" s="60">
        <f ca="1"/>
        <v>0.26084753164036173</v>
      </c>
      <c r="X2325" s="60">
        <f ca="1"/>
        <v>-1.7788183159121631</v>
      </c>
      <c r="Y2325" s="52">
        <f ca="1">$B$13 * EXP(($E$3 - $C$13^2/2) * Y$2 + $C$13*SQRT(Y$2)*T2325)</f>
        <v>97.351763137572476</v>
      </c>
      <c r="Z2325" s="52">
        <f ca="1">Y2325 * EXP(($E$3 - $C$13^2/2) * (Z$2-Y$2) + $C$13*SQRT(Z$2-Y$2)*U2325)</f>
        <v>134.81769420446366</v>
      </c>
      <c r="AA2325" s="52">
        <f ca="1">Z2325 * EXP(($E$3 - $C$13^2/2) * (AA$2-Z$2) + $C$13*SQRT(AA$2-Z$2)*V2325)</f>
        <v>149.44163815817876</v>
      </c>
      <c r="AB2325" s="52">
        <f ca="1">AA2325 * EXP(($E$3 - $C$13^2/2) * (AB$2-AA$2) + $C$13*SQRT(AB$2-AA$2)*W2325)</f>
        <v>162.41587832605555</v>
      </c>
      <c r="AC2325" s="52">
        <f ca="1">AB2325 * EXP(($E$3 - $C$13^2/2) * (AC$2-AB$2) + $C$13*SQRT(AC$2-AB$2)*X2325)</f>
        <v>95.728369938745104</v>
      </c>
      <c r="AD2325" s="47"/>
      <c r="AE2325" s="3" t="s">
        <v>46</v>
      </c>
      <c r="AF2325" s="52" t="b">
        <f t="shared" ref="AF2325" ca="1" si="2940">AF2323 &gt;= $B$4</f>
        <v>0</v>
      </c>
      <c r="AG2325" s="52" t="b">
        <f t="array" aca="1" ref="AG2325" ca="1">AND(AG2323 &gt;= $B$4, NOT(OR($AF2325:AF2325)))</f>
        <v>0</v>
      </c>
      <c r="AH2325" s="52" t="b">
        <f t="array" aca="1" ref="AH2325" ca="1">AND(AH2323 &gt;= $B$4, NOT(OR($AF2325:AG2325)))</f>
        <v>1</v>
      </c>
      <c r="AI2325" s="52" t="b">
        <f t="array" aca="1" ref="AI2325" ca="1">AND(AI2323 &gt;= $B$4, NOT(OR($AF2325:AH2325)))</f>
        <v>0</v>
      </c>
      <c r="AJ2325" s="52" t="b">
        <f t="array" aca="1" ref="AJ2325" ca="1">AND(AJ2323 &gt;= $B$4, NOT(OR($AF2325:AI2325)))</f>
        <v>0</v>
      </c>
      <c r="AK2325" s="73"/>
      <c r="AL2325" s="70"/>
    </row>
    <row r="2326" spans="7:38" ht="14.55" customHeight="1" x14ac:dyDescent="0.3">
      <c r="G2326" s="3">
        <v>2324</v>
      </c>
      <c r="H2326" s="58">
        <v>0.20203530257324367</v>
      </c>
      <c r="I2326" s="58">
        <v>1.0624859704681284</v>
      </c>
      <c r="J2326" s="58">
        <v>0.28182746724056934</v>
      </c>
      <c r="K2326" s="59">
        <v>0.67862219364193055</v>
      </c>
      <c r="L2326" s="60">
        <f t="array" ref="L2326:O2326">TRANSPOSE(MMULT(Option!$B$25:$E$28, TRANSPOSE(H2326:K2326)))</f>
        <v>0.20203530257324367</v>
      </c>
      <c r="M2326" s="60">
        <v>1.0545985979290602</v>
      </c>
      <c r="N2326" s="60">
        <v>0.60657015854144725</v>
      </c>
      <c r="O2326" s="60">
        <v>0.99518267381246828</v>
      </c>
      <c r="P2326" s="56" t="str">
        <f t="shared" si="2915"/>
        <v>465/4</v>
      </c>
      <c r="R2326" s="80"/>
      <c r="S2326" s="3" t="s">
        <v>30</v>
      </c>
      <c r="T2326" s="60">
        <f ca="1"/>
        <v>0.91593205156645774</v>
      </c>
      <c r="U2326" s="60">
        <f ca="1"/>
        <v>1.7505490938929724</v>
      </c>
      <c r="V2326" s="60">
        <f ca="1"/>
        <v>1.8656767078131005</v>
      </c>
      <c r="W2326" s="60">
        <f ca="1"/>
        <v>-0.51103278268257524</v>
      </c>
      <c r="X2326" s="60">
        <f ca="1"/>
        <v>-1.9528511712205274</v>
      </c>
      <c r="Y2326" s="52">
        <f ca="1">$B$14 * EXP(($E$3 - $C$14^2/2) * Y$2 + $C$14*SQRT(Y$2)*T2326)</f>
        <v>132.28382471249444</v>
      </c>
      <c r="Z2326" s="52">
        <f ca="1">Y2326 * EXP(($E$3 - $C$14^2/2) * (Z$2-Y$2) + $C$14*SQRT(Z$2-Y$2)*U2326)</f>
        <v>224.77828797769681</v>
      </c>
      <c r="AA2326" s="52">
        <f ca="1">Z2326 * EXP(($E$3 - $C$14^2/2) * (AA$2-Z$2) + $C$14*SQRT(AA$2-Z$2)*V2326)</f>
        <v>395.36822346659784</v>
      </c>
      <c r="AB2326" s="52">
        <f ca="1">AA2326 * EXP(($E$3 - $C$14^2/2) * (AB$2-AA$2) + $C$14*SQRT(AB$2-AA$2)*W2326)</f>
        <v>340.87222733379656</v>
      </c>
      <c r="AC2326" s="52">
        <f ca="1">AB2326 * EXP(($E$3 - $C$14^2/2) * (AC$2-AB$2) + $C$14*SQRT(AC$2-AB$2)*X2326)</f>
        <v>190.6906260272178</v>
      </c>
      <c r="AD2326" s="47"/>
      <c r="AE2326" s="3" t="s">
        <v>68</v>
      </c>
      <c r="AF2326" s="52" t="b">
        <f ca="1">AND(AF2323&gt;$B$3, NOT(OR($AF2325:AF2325)))</f>
        <v>1</v>
      </c>
      <c r="AG2326" s="52" t="b">
        <f ca="1">AND(AG2323&gt;$B$3, NOT(OR($AF2325:AG2325)))</f>
        <v>1</v>
      </c>
      <c r="AH2326" s="52" t="b">
        <f ca="1">AND(AH2323&gt;$B$3, NOT(OR($AF2325:AH2325)))</f>
        <v>0</v>
      </c>
      <c r="AI2326" s="52" t="b">
        <f ca="1">AND(AI2323&gt;$B$3, NOT(OR($AF2325:AI2325)))</f>
        <v>0</v>
      </c>
      <c r="AJ2326" s="52" t="b">
        <f ca="1">AND(AJ2323&gt;$B$3, NOT(OR($AF2325:AJ2325)))</f>
        <v>0</v>
      </c>
      <c r="AK2326" s="74"/>
      <c r="AL2326" s="70"/>
    </row>
    <row r="2327" spans="7:38" ht="14.55" customHeight="1" x14ac:dyDescent="0.3">
      <c r="G2327" s="3">
        <v>2325</v>
      </c>
      <c r="H2327" s="58">
        <v>0.12747275724588283</v>
      </c>
      <c r="I2327" s="58">
        <v>0.39790798188059945</v>
      </c>
      <c r="J2327" s="58">
        <v>0.40705600605957321</v>
      </c>
      <c r="K2327" s="59">
        <v>-1.1851785794505754</v>
      </c>
      <c r="L2327" s="60">
        <f t="array" ref="L2327:O2327">TRANSPOSE(MMULT(Option!$B$25:$E$28, TRANSPOSE(H2327:K2327)))</f>
        <v>0.12747275724588283</v>
      </c>
      <c r="M2327" s="60">
        <v>0.41567779221734585</v>
      </c>
      <c r="N2327" s="60">
        <v>0.51270725868211664</v>
      </c>
      <c r="O2327" s="60">
        <v>-0.7802912315428957</v>
      </c>
      <c r="P2327" s="56" t="str">
        <f t="shared" si="2915"/>
        <v>465/5</v>
      </c>
      <c r="R2327" s="80">
        <v>582</v>
      </c>
      <c r="S2327" s="3" t="s">
        <v>28</v>
      </c>
      <c r="T2327" s="60">
        <f t="array" aca="1" ref="T2327:T2330" ca="1">TRANSPOSE(OFFSET($L$3, MATCH($R2327 &amp; "/" &amp; T$2, $P$3:$P$5002, 0) - 1, 0, 1, $E$1))</f>
        <v>-1.8909621891050112</v>
      </c>
      <c r="U2327" s="60">
        <f t="array" aca="1" ref="U2327:U2330" ca="1">TRANSPOSE(OFFSET($L$3, MATCH($R2327 &amp; "/" &amp; U$2, $P$3:$P$5002, 0) - 1, 0, 1, $E$1))</f>
        <v>-1.7123537585893116</v>
      </c>
      <c r="V2327" s="60">
        <f t="array" aca="1" ref="V2327:V2330" ca="1">TRANSPOSE(OFFSET($L$3, MATCH($R2327 &amp; "/" &amp; V$2, $P$3:$P$5002, 0) - 1, 0, 1, $E$1))</f>
        <v>0.83487720323542425</v>
      </c>
      <c r="W2327" s="60">
        <f t="array" aca="1" ref="W2327:W2330" ca="1">TRANSPOSE(OFFSET($L$3, MATCH($R2327 &amp; "/" &amp; W$2, $P$3:$P$5002, 0) - 1, 0, 1, $E$1))</f>
        <v>-0.1223337743095825</v>
      </c>
      <c r="X2327" s="60">
        <f t="array" aca="1" ref="X2327:X2330" ca="1">TRANSPOSE(OFFSET($L$3, MATCH($R2327 &amp; "/" &amp; X$2, $P$3:$P$5002, 0) - 1, 0, 1, $E$1))</f>
        <v>1.0536944451809984</v>
      </c>
      <c r="Y2327" s="52">
        <f ca="1">$B$11 * EXP(($E$3 - $C$11^2/2) * Y$2 + $C$11*SQRT(Y$2)*T2327)</f>
        <v>56.990325722128475</v>
      </c>
      <c r="Z2327" s="52">
        <f ca="1">Y2327 * EXP(($E$3 - $C$11^2/2) * (Z$2-Y$2) + $C$11*SQRT(Z$2-Y$2)*U2327)</f>
        <v>34.266746759159972</v>
      </c>
      <c r="AA2327" s="52">
        <f ca="1">Z2327 * EXP(($E$3 - $C$11^2/2) * (AA$2-Z$2) + $C$11*SQRT(AA$2-Z$2)*V2327)</f>
        <v>44.240407250378254</v>
      </c>
      <c r="AB2327" s="52">
        <f ca="1">AA2327 * EXP(($E$3 - $C$11^2/2) * (AB$2-AA$2) + $C$11*SQRT(AB$2-AA$2)*W2327)</f>
        <v>42.85997601178402</v>
      </c>
      <c r="AC2327" s="52">
        <f ca="1">AB2327 * EXP(($E$3 - $C$11^2/2) * (AC$2-AB$2) + $C$11*SQRT(AC$2-AB$2)*X2327)</f>
        <v>59.08911711656723</v>
      </c>
      <c r="AD2327" s="47"/>
      <c r="AE2327" s="3" t="s">
        <v>69</v>
      </c>
      <c r="AF2327" s="20" cm="1">
        <f t="array" aca="1" ref="AF2327" ca="1">MIN(Y2327:Y2330 / $D$11:$D$14)</f>
        <v>0.50917743100440427</v>
      </c>
      <c r="AG2327" s="20" cm="1">
        <f t="array" aca="1" ref="AG2327" ca="1">MIN(Z2327:Z2330 / $D$11:$D$14)</f>
        <v>0.34266746759159972</v>
      </c>
      <c r="AH2327" s="20" cm="1">
        <f t="array" aca="1" ref="AH2327" ca="1">MIN(AA2327:AA2330 / $D$11:$D$14)</f>
        <v>0.44240407250378255</v>
      </c>
      <c r="AI2327" s="20" cm="1">
        <f t="array" aca="1" ref="AI2327" ca="1">MIN(AB2327:AB2330 / $D$11:$D$14)</f>
        <v>0.42859976011784018</v>
      </c>
      <c r="AJ2327" s="20" cm="1">
        <f t="array" aca="1" ref="AJ2327" ca="1">MIN(AC2327:AC2330 / $D$11:$D$14)</f>
        <v>0.59089117116567236</v>
      </c>
      <c r="AK2327" s="72">
        <f t="array" aca="1" ref="AK2327" ca="1">SUMPRODUCT(AF2328:AJ2328, EXP(-$E$3*$AF$2:$AJ$2))</f>
        <v>77880.078307140488</v>
      </c>
      <c r="AL2327" s="70">
        <f ca="1">MAX(AC2328 - $D$11, 0) * EXP(-$E$2*$E$3)</f>
        <v>0</v>
      </c>
    </row>
    <row r="2328" spans="7:38" ht="14.55" customHeight="1" x14ac:dyDescent="0.3">
      <c r="G2328" s="3">
        <v>2326</v>
      </c>
      <c r="H2328" s="58">
        <v>0.51044879111290198</v>
      </c>
      <c r="I2328" s="58">
        <v>0.49766881969770949</v>
      </c>
      <c r="J2328" s="58">
        <v>1.5896338899813043</v>
      </c>
      <c r="K2328" s="59">
        <v>0.91041159248373738</v>
      </c>
      <c r="L2328" s="60">
        <f t="array" ref="L2328:O2328">TRANSPOSE(MMULT(Option!$B$25:$E$28, TRANSPOSE(H2328:K2328)))</f>
        <v>0.51044879111290198</v>
      </c>
      <c r="M2328" s="60">
        <v>0.66030052390197747</v>
      </c>
      <c r="N2328" s="60">
        <v>1.7306912505647596</v>
      </c>
      <c r="O2328" s="60">
        <v>1.4243944799799091</v>
      </c>
      <c r="P2328" s="56" t="str">
        <f t="shared" si="2915"/>
        <v>466/1</v>
      </c>
      <c r="R2328" s="80"/>
      <c r="S2328" s="3" t="s">
        <v>29</v>
      </c>
      <c r="T2328" s="60">
        <f ca="1"/>
        <v>-2.2665291191303991</v>
      </c>
      <c r="U2328" s="60">
        <f ca="1"/>
        <v>-0.14646427803827677</v>
      </c>
      <c r="V2328" s="60">
        <f ca="1"/>
        <v>0.10756403961357899</v>
      </c>
      <c r="W2328" s="60">
        <f ca="1"/>
        <v>4.1841552278631317E-2</v>
      </c>
      <c r="X2328" s="60">
        <f ca="1"/>
        <v>1.5118604557196949</v>
      </c>
      <c r="Y2328" s="52">
        <f ca="1">$B$12 * EXP(($E$3 - $C$12^2/2) * Y$2 + $C$12*SQRT(Y$2)*T2328)</f>
        <v>50.917743100440426</v>
      </c>
      <c r="Z2328" s="52">
        <f ca="1">Y2328 * EXP(($E$3 - $C$12^2/2) * (Z$2-Y$2) + $C$12*SQRT(Z$2-Y$2)*U2328)</f>
        <v>48.973148927244864</v>
      </c>
      <c r="AA2328" s="52">
        <f ca="1">Z2328 * EXP(($E$3 - $C$12^2/2) * (AA$2-Z$2) + $C$12*SQRT(AA$2-Z$2)*V2328)</f>
        <v>50.832777796264438</v>
      </c>
      <c r="AB2328" s="52">
        <f ca="1">AA2328 * EXP(($E$3 - $C$12^2/2) * (AB$2-AA$2) + $C$12*SQRT(AB$2-AA$2)*W2328)</f>
        <v>51.732894911960081</v>
      </c>
      <c r="AC2328" s="52">
        <f ca="1">AB2328 * EXP(($E$3 - $C$12^2/2) * (AC$2-AB$2) + $C$12*SQRT(AC$2-AB$2)*X2328)</f>
        <v>81.830659272741968</v>
      </c>
      <c r="AD2328" s="47"/>
      <c r="AE2328" s="3" t="s">
        <v>47</v>
      </c>
      <c r="AF2328" s="64">
        <f t="shared" ref="AF2328" ca="1" si="2941">($B$5*AF2330 + (1 + $B$6)*AF2329)*$B$2</f>
        <v>0</v>
      </c>
      <c r="AG2328" s="64">
        <f t="shared" ref="AG2328" ca="1" si="2942">($B$5*AG2330 + (1 + $B$6)*AG2329)*$B$2</f>
        <v>0</v>
      </c>
      <c r="AH2328" s="64">
        <f t="shared" ref="AH2328" ca="1" si="2943">($B$5*AH2330 + (1 + $B$6)*AH2329)*$B$2</f>
        <v>0</v>
      </c>
      <c r="AI2328" s="64">
        <f t="shared" ref="AI2328" ca="1" si="2944">($B$5*AI2330 + (1 + $B$6)*AI2329)*$B$2</f>
        <v>0</v>
      </c>
      <c r="AJ2328" s="64" cm="1">
        <f t="array" aca="1" ref="AJ2328" ca="1">($B$5*AJ2330 + (1 + $B$6)*AJ2329 + AND(NOT(AF2329:AJ2329)))*$B$2</f>
        <v>100000</v>
      </c>
      <c r="AK2328" s="73"/>
      <c r="AL2328" s="70"/>
    </row>
    <row r="2329" spans="7:38" ht="14.55" customHeight="1" x14ac:dyDescent="0.3">
      <c r="G2329" s="3">
        <v>2327</v>
      </c>
      <c r="H2329" s="58">
        <v>-0.42542203869304718</v>
      </c>
      <c r="I2329" s="58">
        <v>0.13503948553071846</v>
      </c>
      <c r="J2329" s="58">
        <v>-1.1770815521203848</v>
      </c>
      <c r="K2329" s="59">
        <v>-0.47453702676647214</v>
      </c>
      <c r="L2329" s="60">
        <f t="array" ref="L2329:O2329">TRANSPOSE(MMULT(Option!$B$25:$E$28, TRANSPOSE(H2329:K2329)))</f>
        <v>-0.42542203869304718</v>
      </c>
      <c r="M2329" s="60">
        <v>-4.6403082626736633E-2</v>
      </c>
      <c r="N2329" s="60">
        <v>-1.1686497528425288</v>
      </c>
      <c r="O2329" s="60">
        <v>-0.77091920376964107</v>
      </c>
      <c r="P2329" s="56" t="str">
        <f t="shared" si="2915"/>
        <v>466/2</v>
      </c>
      <c r="R2329" s="80"/>
      <c r="S2329" s="3" t="s">
        <v>31</v>
      </c>
      <c r="T2329" s="60">
        <f ca="1"/>
        <v>-1.4093579440451407</v>
      </c>
      <c r="U2329" s="60">
        <f ca="1"/>
        <v>-1.4481877931633589</v>
      </c>
      <c r="V2329" s="60">
        <f ca="1"/>
        <v>0.74895697059801969</v>
      </c>
      <c r="W2329" s="60">
        <f ca="1"/>
        <v>0.45017438126258558</v>
      </c>
      <c r="X2329" s="60">
        <f ca="1"/>
        <v>0.45252453908670948</v>
      </c>
      <c r="Y2329" s="52">
        <f ca="1">$B$13 * EXP(($E$3 - $C$13^2/2) * Y$2 + $C$13*SQRT(Y$2)*T2329)</f>
        <v>65.84890522553988</v>
      </c>
      <c r="Z2329" s="52">
        <f ca="1">Y2329 * EXP(($E$3 - $C$13^2/2) * (Z$2-Y$2) + $C$13*SQRT(Z$2-Y$2)*U2329)</f>
        <v>42.858605991745868</v>
      </c>
      <c r="AA2329" s="52">
        <f ca="1">Z2329 * EXP(($E$3 - $C$13^2/2) * (AA$2-Z$2) + $C$13*SQRT(AA$2-Z$2)*V2329)</f>
        <v>53.924965689136457</v>
      </c>
      <c r="AB2329" s="52">
        <f ca="1">AA2329 * EXP(($E$3 - $C$13^2/2) * (AB$2-AA$2) + $C$13*SQRT(AB$2-AA$2)*W2329)</f>
        <v>62.031720202512865</v>
      </c>
      <c r="AC2329" s="52">
        <f ca="1">AB2329 * EXP(($E$3 - $C$13^2/2) * (AC$2-AB$2) + $C$13*SQRT(AC$2-AB$2)*X2329)</f>
        <v>71.407523297694439</v>
      </c>
      <c r="AD2329" s="47"/>
      <c r="AE2329" s="3" t="s">
        <v>46</v>
      </c>
      <c r="AF2329" s="52" t="b">
        <f t="shared" ref="AF2329" ca="1" si="2945">AF2327 &gt;= $B$4</f>
        <v>0</v>
      </c>
      <c r="AG2329" s="52" t="b">
        <f t="array" aca="1" ref="AG2329" ca="1">AND(AG2327 &gt;= $B$4, NOT(OR($AF2329:AF2329)))</f>
        <v>0</v>
      </c>
      <c r="AH2329" s="52" t="b">
        <f t="array" aca="1" ref="AH2329" ca="1">AND(AH2327 &gt;= $B$4, NOT(OR($AF2329:AG2329)))</f>
        <v>0</v>
      </c>
      <c r="AI2329" s="52" t="b">
        <f t="array" aca="1" ref="AI2329" ca="1">AND(AI2327 &gt;= $B$4, NOT(OR($AF2329:AH2329)))</f>
        <v>0</v>
      </c>
      <c r="AJ2329" s="52" t="b">
        <f t="array" aca="1" ref="AJ2329" ca="1">AND(AJ2327 &gt;= $B$4, NOT(OR($AF2329:AI2329)))</f>
        <v>0</v>
      </c>
      <c r="AK2329" s="73"/>
      <c r="AL2329" s="70"/>
    </row>
    <row r="2330" spans="7:38" ht="14.55" customHeight="1" x14ac:dyDescent="0.3">
      <c r="G2330" s="3">
        <v>2328</v>
      </c>
      <c r="H2330" s="58">
        <v>1.1093476768317039</v>
      </c>
      <c r="I2330" s="58">
        <v>-1.5708304980797829</v>
      </c>
      <c r="J2330" s="58">
        <v>-1.4275851964220858</v>
      </c>
      <c r="K2330" s="59">
        <v>0.40732756621940669</v>
      </c>
      <c r="L2330" s="60">
        <f t="array" ref="L2330:O2330">TRANSPOSE(MMULT(Option!$B$25:$E$28, TRANSPOSE(H2330:K2330)))</f>
        <v>1.1093476768317039</v>
      </c>
      <c r="M2330" s="60">
        <v>-0.99595086154647627</v>
      </c>
      <c r="N2330" s="60">
        <v>-1.22146335751421</v>
      </c>
      <c r="O2330" s="60">
        <v>0.10257747886844171</v>
      </c>
      <c r="P2330" s="56" t="str">
        <f t="shared" si="2915"/>
        <v>466/3</v>
      </c>
      <c r="R2330" s="80"/>
      <c r="S2330" s="3" t="s">
        <v>30</v>
      </c>
      <c r="T2330" s="60">
        <f ca="1"/>
        <v>5.2521640942738701E-2</v>
      </c>
      <c r="U2330" s="60">
        <f ca="1"/>
        <v>-2.3727278606750577</v>
      </c>
      <c r="V2330" s="60">
        <f ca="1"/>
        <v>0.61663982258114713</v>
      </c>
      <c r="W2330" s="60">
        <f ca="1"/>
        <v>-0.38582811794928384</v>
      </c>
      <c r="X2330" s="60">
        <f ca="1"/>
        <v>0.79996736254830125</v>
      </c>
      <c r="Y2330" s="52">
        <f ca="1">$B$14 * EXP(($E$3 - $C$14^2/2) * Y$2 + $C$14*SQRT(Y$2)*T2330)</f>
        <v>102.09734064617405</v>
      </c>
      <c r="Z2330" s="52">
        <f ca="1">Y2330 * EXP(($E$3 - $C$14^2/2) * (Z$2-Y$2) + $C$14*SQRT(Z$2-Y$2)*U2330)</f>
        <v>50.355523743481847</v>
      </c>
      <c r="AA2330" s="52">
        <f ca="1">Z2330 * EXP(($E$3 - $C$14^2/2) * (AA$2-Z$2) + $C$14*SQRT(AA$2-Z$2)*V2330)</f>
        <v>60.891906448387793</v>
      </c>
      <c r="AB2330" s="52">
        <f ca="1">AA2330 * EXP(($E$3 - $C$14^2/2) * (AB$2-AA$2) + $C$14*SQRT(AB$2-AA$2)*W2330)</f>
        <v>54.508237195914383</v>
      </c>
      <c r="AC2330" s="52">
        <f ca="1">AB2330 * EXP(($E$3 - $C$14^2/2) * (AC$2-AB$2) + $C$14*SQRT(AC$2-AB$2)*X2330)</f>
        <v>69.64020371975387</v>
      </c>
      <c r="AD2330" s="47"/>
      <c r="AE2330" s="3" t="s">
        <v>68</v>
      </c>
      <c r="AF2330" s="52" t="b">
        <f ca="1">AND(AF2327&gt;$B$3, NOT(OR($AF2329:AF2329)))</f>
        <v>0</v>
      </c>
      <c r="AG2330" s="52" t="b">
        <f ca="1">AND(AG2327&gt;$B$3, NOT(OR($AF2329:AG2329)))</f>
        <v>0</v>
      </c>
      <c r="AH2330" s="52" t="b">
        <f ca="1">AND(AH2327&gt;$B$3, NOT(OR($AF2329:AH2329)))</f>
        <v>0</v>
      </c>
      <c r="AI2330" s="52" t="b">
        <f ca="1">AND(AI2327&gt;$B$3, NOT(OR($AF2329:AI2329)))</f>
        <v>0</v>
      </c>
      <c r="AJ2330" s="52" t="b">
        <f ca="1">AND(AJ2327&gt;$B$3, NOT(OR($AF2329:AJ2329)))</f>
        <v>0</v>
      </c>
      <c r="AK2330" s="74"/>
      <c r="AL2330" s="70"/>
    </row>
    <row r="2331" spans="7:38" ht="14.55" customHeight="1" x14ac:dyDescent="0.3">
      <c r="G2331" s="3">
        <v>2329</v>
      </c>
      <c r="H2331" s="58">
        <v>1.4866290695798503</v>
      </c>
      <c r="I2331" s="58">
        <v>0.56468489171253189</v>
      </c>
      <c r="J2331" s="58">
        <v>0.10106139471871534</v>
      </c>
      <c r="K2331" s="59">
        <v>-0.34210275349326602</v>
      </c>
      <c r="L2331" s="60">
        <f t="array" ref="L2331:O2331">TRANSPOSE(MMULT(Option!$B$25:$E$28, TRANSPOSE(H2331:K2331)))</f>
        <v>1.4866290695798503</v>
      </c>
      <c r="M2331" s="60">
        <v>1.112193879846064</v>
      </c>
      <c r="N2331" s="60">
        <v>0.8312840829235657</v>
      </c>
      <c r="O2331" s="60">
        <v>0.46928671156059026</v>
      </c>
      <c r="P2331" s="56" t="str">
        <f t="shared" si="2915"/>
        <v>466/4</v>
      </c>
      <c r="R2331" s="80">
        <v>583</v>
      </c>
      <c r="S2331" s="3" t="s">
        <v>28</v>
      </c>
      <c r="T2331" s="60">
        <f t="array" aca="1" ref="T2331:T2334" ca="1">TRANSPOSE(OFFSET($L$3, MATCH($R2331 &amp; "/" &amp; T$2, $P$3:$P$5002, 0) - 1, 0, 1, $E$1))</f>
        <v>0.75957061297578021</v>
      </c>
      <c r="U2331" s="60">
        <f t="array" aca="1" ref="U2331:U2334" ca="1">TRANSPOSE(OFFSET($L$3, MATCH($R2331 &amp; "/" &amp; U$2, $P$3:$P$5002, 0) - 1, 0, 1, $E$1))</f>
        <v>-4.456580626136783E-2</v>
      </c>
      <c r="V2331" s="60">
        <f t="array" aca="1" ref="V2331:V2334" ca="1">TRANSPOSE(OFFSET($L$3, MATCH($R2331 &amp; "/" &amp; V$2, $P$3:$P$5002, 0) - 1, 0, 1, $E$1))</f>
        <v>1.7171886712167066</v>
      </c>
      <c r="W2331" s="60">
        <f t="array" aca="1" ref="W2331:W2334" ca="1">TRANSPOSE(OFFSET($L$3, MATCH($R2331 &amp; "/" &amp; W$2, $P$3:$P$5002, 0) - 1, 0, 1, $E$1))</f>
        <v>-1.367365578403692</v>
      </c>
      <c r="X2331" s="60">
        <f t="array" aca="1" ref="X2331:X2334" ca="1">TRANSPOSE(OFFSET($L$3, MATCH($R2331 &amp; "/" &amp; X$2, $P$3:$P$5002, 0) - 1, 0, 1, $E$1))</f>
        <v>-0.97094307369204014</v>
      </c>
      <c r="Y2331" s="52">
        <f ca="1">$B$11 * EXP(($E$3 - $C$11^2/2) * Y$2 + $C$11*SQRT(Y$2)*T2331)</f>
        <v>126.221887473248</v>
      </c>
      <c r="Z2331" s="52">
        <f ca="1">Y2331 * EXP(($E$3 - $C$11^2/2) * (Z$2-Y$2) + $C$11*SQRT(Z$2-Y$2)*U2331)</f>
        <v>125.16985163139091</v>
      </c>
      <c r="AA2331" s="52">
        <f ca="1">Z2331 * EXP(($E$3 - $C$11^2/2) * (AA$2-Z$2) + $C$11*SQRT(AA$2-Z$2)*V2331)</f>
        <v>210.57212465296158</v>
      </c>
      <c r="AB2331" s="52">
        <f ca="1">AA2331 * EXP(($E$3 - $C$11^2/2) * (AB$2-AA$2) + $C$11*SQRT(AB$2-AA$2)*W2331)</f>
        <v>140.41727928455637</v>
      </c>
      <c r="AC2331" s="52">
        <f ca="1">AB2331 * EXP(($E$3 - $C$11^2/2) * (AC$2-AB$2) + $C$11*SQRT(AC$2-AB$2)*X2331)</f>
        <v>105.46041125645489</v>
      </c>
      <c r="AD2331" s="47"/>
      <c r="AE2331" s="3" t="s">
        <v>69</v>
      </c>
      <c r="AF2331" s="20" cm="1">
        <f t="array" aca="1" ref="AF2331" ca="1">MIN(Y2331:Y2334 / $D$11:$D$14)</f>
        <v>0.70487093095464526</v>
      </c>
      <c r="AG2331" s="20" cm="1">
        <f t="array" aca="1" ref="AG2331" ca="1">MIN(Z2331:Z2334 / $D$11:$D$14)</f>
        <v>0.66516798749846506</v>
      </c>
      <c r="AH2331" s="20" cm="1">
        <f t="array" aca="1" ref="AH2331" ca="1">MIN(AA2331:AA2334 / $D$11:$D$14)</f>
        <v>1.1220251182189551</v>
      </c>
      <c r="AI2331" s="20" cm="1">
        <f t="array" aca="1" ref="AI2331" ca="1">MIN(AB2331:AB2334 / $D$11:$D$14)</f>
        <v>0.73303204486361551</v>
      </c>
      <c r="AJ2331" s="20" cm="1">
        <f t="array" aca="1" ref="AJ2331" ca="1">MIN(AC2331:AC2334 / $D$11:$D$14)</f>
        <v>0.7965694802009321</v>
      </c>
      <c r="AK2331" s="72">
        <f t="array" aca="1" ref="AK2331" ca="1">SUMPRODUCT(AF2332:AJ2332, EXP(-$E$3*$AF$2:$AJ$2))</f>
        <v>90790.697953516355</v>
      </c>
      <c r="AL2331" s="70">
        <f ca="1">MAX(AC2332 - $D$11, 0) * EXP(-$E$2*$E$3)</f>
        <v>3.5013903168315736</v>
      </c>
    </row>
    <row r="2332" spans="7:38" ht="14.55" customHeight="1" x14ac:dyDescent="0.3">
      <c r="G2332" s="3">
        <v>2330</v>
      </c>
      <c r="H2332" s="58">
        <v>0.80167122940608504</v>
      </c>
      <c r="I2332" s="58">
        <v>1.1869834986058327</v>
      </c>
      <c r="J2332" s="58">
        <v>1.6666199288454666E-2</v>
      </c>
      <c r="K2332" s="59">
        <v>-0.17167994019460694</v>
      </c>
      <c r="L2332" s="60">
        <f t="array" ref="L2332:O2332">TRANSPOSE(MMULT(Option!$B$25:$E$28, TRANSPOSE(H2332:K2332)))</f>
        <v>0.80167122940608504</v>
      </c>
      <c r="M2332" s="60">
        <v>1.4085568379673816</v>
      </c>
      <c r="N2332" s="60">
        <v>0.64613182412651604</v>
      </c>
      <c r="O2332" s="60">
        <v>0.48772872516281529</v>
      </c>
      <c r="P2332" s="56" t="str">
        <f t="shared" si="2915"/>
        <v>466/5</v>
      </c>
      <c r="R2332" s="80"/>
      <c r="S2332" s="3" t="s">
        <v>29</v>
      </c>
      <c r="T2332" s="60">
        <f ca="1"/>
        <v>-0.91797332755981298</v>
      </c>
      <c r="U2332" s="60">
        <f ca="1"/>
        <v>0.13217917701221579</v>
      </c>
      <c r="V2332" s="60">
        <f ca="1"/>
        <v>1.1195781300620495</v>
      </c>
      <c r="W2332" s="60">
        <f ca="1"/>
        <v>-0.55239338678723227</v>
      </c>
      <c r="X2332" s="60">
        <f ca="1"/>
        <v>0.28186741700672757</v>
      </c>
      <c r="Y2332" s="52">
        <f ca="1">$B$12 * EXP(($E$3 - $C$12^2/2) * Y$2 + $C$12*SQRT(Y$2)*T2332)</f>
        <v>76.308030954108133</v>
      </c>
      <c r="Z2332" s="52">
        <f ca="1">Y2332 * EXP(($E$3 - $C$12^2/2) * (Z$2-Y$2) + $C$12*SQRT(Z$2-Y$2)*U2332)</f>
        <v>79.792693556677676</v>
      </c>
      <c r="AA2332" s="52">
        <f ca="1">Z2332 * EXP(($E$3 - $C$12^2/2) * (AA$2-Z$2) + $C$12*SQRT(AA$2-Z$2)*V2332)</f>
        <v>112.20251182189551</v>
      </c>
      <c r="AB2332" s="52">
        <f ca="1">AA2332 * EXP(($E$3 - $C$12^2/2) * (AB$2-AA$2) + $C$12*SQRT(AB$2-AA$2)*W2332)</f>
        <v>95.544046763079365</v>
      </c>
      <c r="AC2332" s="52">
        <f ca="1">AB2332 * EXP(($E$3 - $C$12^2/2) * (AC$2-AB$2) + $C$12*SQRT(AC$2-AB$2)*X2332)</f>
        <v>104.49587416055608</v>
      </c>
      <c r="AD2332" s="47"/>
      <c r="AE2332" s="3" t="s">
        <v>47</v>
      </c>
      <c r="AF2332" s="64">
        <f t="shared" ref="AF2332" ca="1" si="2946">($B$5*AF2334 + (1 + $B$6)*AF2333)*$B$2</f>
        <v>0</v>
      </c>
      <c r="AG2332" s="64">
        <f t="shared" ref="AG2332" ca="1" si="2947">($B$5*AG2334 + (1 + $B$6)*AG2333)*$B$2</f>
        <v>0</v>
      </c>
      <c r="AH2332" s="64">
        <f t="shared" ref="AH2332" ca="1" si="2948">($B$5*AH2334 + (1 + $B$6)*AH2333)*$B$2</f>
        <v>15000</v>
      </c>
      <c r="AI2332" s="64">
        <f t="shared" ref="AI2332" ca="1" si="2949">($B$5*AI2334 + (1 + $B$6)*AI2333)*$B$2</f>
        <v>0</v>
      </c>
      <c r="AJ2332" s="64" cm="1">
        <f t="array" aca="1" ref="AJ2332" ca="1">($B$5*AJ2334 + (1 + $B$6)*AJ2333 + AND(NOT(AF2333:AJ2333)))*$B$2</f>
        <v>100000</v>
      </c>
      <c r="AK2332" s="73"/>
      <c r="AL2332" s="70"/>
    </row>
    <row r="2333" spans="7:38" ht="14.55" customHeight="1" x14ac:dyDescent="0.3">
      <c r="G2333" s="3">
        <v>2331</v>
      </c>
      <c r="H2333" s="58">
        <v>0.17545862095184842</v>
      </c>
      <c r="I2333" s="58">
        <v>-1.2278306728685124</v>
      </c>
      <c r="J2333" s="58">
        <v>2.7069249308441812</v>
      </c>
      <c r="K2333" s="59">
        <v>-1.3003829357059977</v>
      </c>
      <c r="L2333" s="60">
        <f t="array" ref="L2333:O2333">TRANSPOSE(MMULT(Option!$B$25:$E$28, TRANSPOSE(H2333:K2333)))</f>
        <v>0.17545862095184842</v>
      </c>
      <c r="M2333" s="60">
        <v>-1.0551419514209648</v>
      </c>
      <c r="N2333" s="60">
        <v>2.126181319309588</v>
      </c>
      <c r="O2333" s="60">
        <v>-0.8365818636223985</v>
      </c>
      <c r="P2333" s="56" t="str">
        <f t="shared" si="2915"/>
        <v>467/1</v>
      </c>
      <c r="R2333" s="80"/>
      <c r="S2333" s="3" t="s">
        <v>31</v>
      </c>
      <c r="T2333" s="60">
        <f ca="1"/>
        <v>0.53477639722057901</v>
      </c>
      <c r="U2333" s="60">
        <f ca="1"/>
        <v>-0.37906243806967116</v>
      </c>
      <c r="V2333" s="60">
        <f ca="1"/>
        <v>0.75406588878110448</v>
      </c>
      <c r="W2333" s="60">
        <f ca="1"/>
        <v>-2.0116660500594077</v>
      </c>
      <c r="X2333" s="60">
        <f ca="1"/>
        <v>0.26041646364130522</v>
      </c>
      <c r="Y2333" s="52">
        <f ca="1">$B$13 * EXP(($E$3 - $C$13^2/2) * Y$2 + $C$13*SQRT(Y$2)*T2333)</f>
        <v>117.99038111332267</v>
      </c>
      <c r="Z2333" s="52">
        <f ca="1">Y2333 * EXP(($E$3 - $C$13^2/2) * (Z$2-Y$2) + $C$13*SQRT(Z$2-Y$2)*U2333)</f>
        <v>105.83532768273105</v>
      </c>
      <c r="AA2333" s="52">
        <f ca="1">Z2333 * EXP(($E$3 - $C$13^2/2) * (AA$2-Z$2) + $C$13*SQRT(AA$2-Z$2)*V2333)</f>
        <v>133.36692182036521</v>
      </c>
      <c r="AB2333" s="52">
        <f ca="1">AA2333 * EXP(($E$3 - $C$13^2/2) * (AB$2-AA$2) + $C$13*SQRT(AB$2-AA$2)*W2333)</f>
        <v>73.303204486361551</v>
      </c>
      <c r="AC2333" s="52">
        <f ca="1">AB2333 * EXP(($E$3 - $C$13^2/2) * (AC$2-AB$2) + $C$13*SQRT(AC$2-AB$2)*X2333)</f>
        <v>79.656948020093211</v>
      </c>
      <c r="AD2333" s="47"/>
      <c r="AE2333" s="3" t="s">
        <v>46</v>
      </c>
      <c r="AF2333" s="52" t="b">
        <f t="shared" ref="AF2333" ca="1" si="2950">AF2331 &gt;= $B$4</f>
        <v>0</v>
      </c>
      <c r="AG2333" s="52" t="b">
        <f t="array" aca="1" ref="AG2333" ca="1">AND(AG2331 &gt;= $B$4, NOT(OR($AF2333:AF2333)))</f>
        <v>0</v>
      </c>
      <c r="AH2333" s="52" t="b">
        <f t="array" aca="1" ref="AH2333" ca="1">AND(AH2331 &gt;= $B$4, NOT(OR($AF2333:AG2333)))</f>
        <v>0</v>
      </c>
      <c r="AI2333" s="52" t="b">
        <f t="array" aca="1" ref="AI2333" ca="1">AND(AI2331 &gt;= $B$4, NOT(OR($AF2333:AH2333)))</f>
        <v>0</v>
      </c>
      <c r="AJ2333" s="52" t="b">
        <f t="array" aca="1" ref="AJ2333" ca="1">AND(AJ2331 &gt;= $B$4, NOT(OR($AF2333:AI2333)))</f>
        <v>0</v>
      </c>
      <c r="AK2333" s="73"/>
      <c r="AL2333" s="70"/>
    </row>
    <row r="2334" spans="7:38" ht="14.55" customHeight="1" x14ac:dyDescent="0.3">
      <c r="G2334" s="3">
        <v>2332</v>
      </c>
      <c r="H2334" s="58">
        <v>-2.6868116587931045E-2</v>
      </c>
      <c r="I2334" s="58">
        <v>-1.0206811168894003</v>
      </c>
      <c r="J2334" s="58">
        <v>-0.28845580612957367</v>
      </c>
      <c r="K2334" s="59">
        <v>0.49505854491815138</v>
      </c>
      <c r="L2334" s="60">
        <f t="array" ref="L2334:O2334">TRANSPOSE(MMULT(Option!$B$25:$E$28, TRANSPOSE(H2334:K2334)))</f>
        <v>-2.6868116587931045E-2</v>
      </c>
      <c r="M2334" s="60">
        <v>-0.94621694234672182</v>
      </c>
      <c r="N2334" s="60">
        <v>-0.5313779405726089</v>
      </c>
      <c r="O2334" s="60">
        <v>8.9617698966999115E-2</v>
      </c>
      <c r="P2334" s="56" t="str">
        <f t="shared" si="2915"/>
        <v>467/2</v>
      </c>
      <c r="R2334" s="80"/>
      <c r="S2334" s="3" t="s">
        <v>30</v>
      </c>
      <c r="T2334" s="60">
        <f ca="1"/>
        <v>-1.182468565301745</v>
      </c>
      <c r="U2334" s="60">
        <f ca="1"/>
        <v>-0.20991695952449599</v>
      </c>
      <c r="V2334" s="60">
        <f ca="1"/>
        <v>1.9081943898663927</v>
      </c>
      <c r="W2334" s="60">
        <f ca="1"/>
        <v>-0.55652768403243258</v>
      </c>
      <c r="X2334" s="60">
        <f ca="1"/>
        <v>0.48422814200891384</v>
      </c>
      <c r="Y2334" s="52">
        <f ca="1">$B$14 * EXP(($E$3 - $C$14^2/2) * Y$2 + $C$14*SQRT(Y$2)*T2334)</f>
        <v>70.48709309546453</v>
      </c>
      <c r="Z2334" s="52">
        <f ca="1">Y2334 * EXP(($E$3 - $C$14^2/2) * (Z$2-Y$2) + $C$14*SQRT(Z$2-Y$2)*U2334)</f>
        <v>66.516798749846501</v>
      </c>
      <c r="AA2334" s="52">
        <f ca="1">Z2334 * EXP(($E$3 - $C$14^2/2) * (AA$2-Z$2) + $C$14*SQRT(AA$2-Z$2)*V2334)</f>
        <v>118.49998636360748</v>
      </c>
      <c r="AB2334" s="52">
        <f ca="1">AA2334 * EXP(($E$3 - $C$14^2/2) * (AB$2-AA$2) + $C$14*SQRT(AB$2-AA$2)*W2334)</f>
        <v>100.78147311585138</v>
      </c>
      <c r="AC2334" s="52">
        <f ca="1">AB2334 * EXP(($E$3 - $C$14^2/2) * (AC$2-AB$2) + $C$14*SQRT(AC$2-AB$2)*X2334)</f>
        <v>117.12280302903282</v>
      </c>
      <c r="AD2334" s="47"/>
      <c r="AE2334" s="3" t="s">
        <v>68</v>
      </c>
      <c r="AF2334" s="52" t="b">
        <f ca="1">AND(AF2331&gt;$B$3, NOT(OR($AF2333:AF2333)))</f>
        <v>0</v>
      </c>
      <c r="AG2334" s="52" t="b">
        <f ca="1">AND(AG2331&gt;$B$3, NOT(OR($AF2333:AG2333)))</f>
        <v>0</v>
      </c>
      <c r="AH2334" s="52" t="b">
        <f ca="1">AND(AH2331&gt;$B$3, NOT(OR($AF2333:AH2333)))</f>
        <v>1</v>
      </c>
      <c r="AI2334" s="52" t="b">
        <f ca="1">AND(AI2331&gt;$B$3, NOT(OR($AF2333:AI2333)))</f>
        <v>0</v>
      </c>
      <c r="AJ2334" s="52" t="b">
        <f ca="1">AND(AJ2331&gt;$B$3, NOT(OR($AF2333:AJ2333)))</f>
        <v>0</v>
      </c>
      <c r="AK2334" s="74"/>
      <c r="AL2334" s="70"/>
    </row>
    <row r="2335" spans="7:38" ht="14.55" customHeight="1" x14ac:dyDescent="0.3">
      <c r="G2335" s="3">
        <v>2333</v>
      </c>
      <c r="H2335" s="58">
        <v>7.980619610312361E-3</v>
      </c>
      <c r="I2335" s="58">
        <v>-0.90065814038299785</v>
      </c>
      <c r="J2335" s="58">
        <v>-0.48025590785808864</v>
      </c>
      <c r="K2335" s="59">
        <v>0.24594970009537082</v>
      </c>
      <c r="L2335" s="60">
        <f t="array" ref="L2335:O2335">TRANSPOSE(MMULT(Option!$B$25:$E$28, TRANSPOSE(H2335:K2335)))</f>
        <v>7.980619610312361E-3</v>
      </c>
      <c r="M2335" s="60">
        <v>-0.82227457287252514</v>
      </c>
      <c r="N2335" s="60">
        <v>-0.6544690131791806</v>
      </c>
      <c r="O2335" s="60">
        <v>-0.11577303029511132</v>
      </c>
      <c r="P2335" s="56" t="str">
        <f t="shared" si="2915"/>
        <v>467/3</v>
      </c>
      <c r="R2335" s="80">
        <v>584</v>
      </c>
      <c r="S2335" s="3" t="s">
        <v>28</v>
      </c>
      <c r="T2335" s="60">
        <f t="array" aca="1" ref="T2335:T2338" ca="1">TRANSPOSE(OFFSET($L$3, MATCH($R2335 &amp; "/" &amp; T$2, $P$3:$P$5002, 0) - 1, 0, 1, $E$1))</f>
        <v>-1.8822056436224421</v>
      </c>
      <c r="U2335" s="60">
        <f t="array" aca="1" ref="U2335:U2338" ca="1">TRANSPOSE(OFFSET($L$3, MATCH($R2335 &amp; "/" &amp; U$2, $P$3:$P$5002, 0) - 1, 0, 1, $E$1))</f>
        <v>-0.70373788977740626</v>
      </c>
      <c r="V2335" s="60">
        <f t="array" aca="1" ref="V2335:V2338" ca="1">TRANSPOSE(OFFSET($L$3, MATCH($R2335 &amp; "/" &amp; V$2, $P$3:$P$5002, 0) - 1, 0, 1, $E$1))</f>
        <v>-0.36265671592249593</v>
      </c>
      <c r="W2335" s="60">
        <f t="array" aca="1" ref="W2335:W2338" ca="1">TRANSPOSE(OFFSET($L$3, MATCH($R2335 &amp; "/" &amp; W$2, $P$3:$P$5002, 0) - 1, 0, 1, $E$1))</f>
        <v>0.34648486073915069</v>
      </c>
      <c r="X2335" s="60">
        <f t="array" aca="1" ref="X2335:X2338" ca="1">TRANSPOSE(OFFSET($L$3, MATCH($R2335 &amp; "/" &amp; X$2, $P$3:$P$5002, 0) - 1, 0, 1, $E$1))</f>
        <v>0.22421054298279927</v>
      </c>
      <c r="Y2335" s="52">
        <f ca="1">$B$11 * EXP(($E$3 - $C$11^2/2) * Y$2 + $C$11*SQRT(Y$2)*T2335)</f>
        <v>57.140234051560881</v>
      </c>
      <c r="Z2335" s="52">
        <f ca="1">Y2335 * EXP(($E$3 - $C$11^2/2) * (Z$2-Y$2) + $C$11*SQRT(Z$2-Y$2)*U2335)</f>
        <v>46.496968920723411</v>
      </c>
      <c r="AA2335" s="52">
        <f ca="1">Z2335 * EXP(($E$3 - $C$11^2/2) * (AA$2-Z$2) + $C$11*SQRT(AA$2-Z$2)*V2335)</f>
        <v>41.912751450566589</v>
      </c>
      <c r="AB2335" s="52">
        <f ca="1">AA2335 * EXP(($E$3 - $C$11^2/2) * (AB$2-AA$2) + $C$11*SQRT(AB$2-AA$2)*W2335)</f>
        <v>46.736973229742595</v>
      </c>
      <c r="AC2335" s="52">
        <f ca="1">AB2335 * EXP(($E$3 - $C$11^2/2) * (AC$2-AB$2) + $C$11*SQRT(AC$2-AB$2)*X2335)</f>
        <v>50.239357441946133</v>
      </c>
      <c r="AD2335" s="47"/>
      <c r="AE2335" s="3" t="s">
        <v>69</v>
      </c>
      <c r="AF2335" s="20" cm="1">
        <f t="array" aca="1" ref="AF2335" ca="1">MIN(Y2335:Y2338 / $D$11:$D$14)</f>
        <v>0.57140234051560879</v>
      </c>
      <c r="AG2335" s="20" cm="1">
        <f t="array" aca="1" ref="AG2335" ca="1">MIN(Z2335:Z2338 / $D$11:$D$14)</f>
        <v>0.46496968920723414</v>
      </c>
      <c r="AH2335" s="20" cm="1">
        <f t="array" aca="1" ref="AH2335" ca="1">MIN(AA2335:AA2338 / $D$11:$D$14)</f>
        <v>0.41912751450566588</v>
      </c>
      <c r="AI2335" s="20" cm="1">
        <f t="array" aca="1" ref="AI2335" ca="1">MIN(AB2335:AB2338 / $D$11:$D$14)</f>
        <v>0.46736973229742595</v>
      </c>
      <c r="AJ2335" s="20" cm="1">
        <f t="array" aca="1" ref="AJ2335" ca="1">MIN(AC2335:AC2338 / $D$11:$D$14)</f>
        <v>0.50239357441946131</v>
      </c>
      <c r="AK2335" s="72">
        <f t="array" aca="1" ref="AK2335" ca="1">SUMPRODUCT(AF2336:AJ2336, EXP(-$E$3*$AF$2:$AJ$2))</f>
        <v>77880.078307140488</v>
      </c>
      <c r="AL2335" s="70">
        <f ca="1">MAX(AC2336 - $D$11, 0) * EXP(-$E$2*$E$3)</f>
        <v>3.9876733721866042</v>
      </c>
    </row>
    <row r="2336" spans="7:38" ht="14.55" customHeight="1" x14ac:dyDescent="0.3">
      <c r="G2336" s="3">
        <v>2334</v>
      </c>
      <c r="H2336" s="58">
        <v>4.1837597096650463E-2</v>
      </c>
      <c r="I2336" s="58">
        <v>1.6068659754412833</v>
      </c>
      <c r="J2336" s="58">
        <v>-0.40127655232176729</v>
      </c>
      <c r="K2336" s="59">
        <v>-0.1258444401826726</v>
      </c>
      <c r="L2336" s="60">
        <f t="array" ref="L2336:O2336">TRANSPOSE(MMULT(Option!$B$25:$E$28, TRANSPOSE(H2336:K2336)))</f>
        <v>4.1837597096650463E-2</v>
      </c>
      <c r="M2336" s="60">
        <v>1.4894520316604067</v>
      </c>
      <c r="N2336" s="60">
        <v>8.5066087487002562E-2</v>
      </c>
      <c r="O2336" s="60">
        <v>0.25142341897345716</v>
      </c>
      <c r="P2336" s="56" t="str">
        <f t="shared" si="2915"/>
        <v>467/4</v>
      </c>
      <c r="R2336" s="80"/>
      <c r="S2336" s="3" t="s">
        <v>29</v>
      </c>
      <c r="T2336" s="60">
        <f ca="1"/>
        <v>-0.75653032078586069</v>
      </c>
      <c r="U2336" s="60">
        <f ca="1"/>
        <v>-0.14139275187785075</v>
      </c>
      <c r="V2336" s="60">
        <f ca="1"/>
        <v>0.64884841618670475</v>
      </c>
      <c r="W2336" s="60">
        <f ca="1"/>
        <v>0.73617704131409423</v>
      </c>
      <c r="X2336" s="60">
        <f ca="1"/>
        <v>-0.40398580170063314</v>
      </c>
      <c r="Y2336" s="52">
        <f ca="1">$B$12 * EXP(($E$3 - $C$12^2/2) * Y$2 + $C$12*SQRT(Y$2)*T2336)</f>
        <v>80.094812545792166</v>
      </c>
      <c r="Z2336" s="52">
        <f ca="1">Y2336 * EXP(($E$3 - $C$12^2/2) * (Z$2-Y$2) + $C$12*SQRT(Z$2-Y$2)*U2336)</f>
        <v>77.153216094083788</v>
      </c>
      <c r="AA2336" s="52">
        <f ca="1">Z2336 * EXP(($E$3 - $C$12^2/2) * (AA$2-Z$2) + $C$12*SQRT(AA$2-Z$2)*V2336)</f>
        <v>94.202600658882346</v>
      </c>
      <c r="AB2336" s="52">
        <f ca="1">AA2336 * EXP(($E$3 - $C$12^2/2) * (AB$2-AA$2) + $C$12*SQRT(AB$2-AA$2)*W2336)</f>
        <v>118.07274309552433</v>
      </c>
      <c r="AC2336" s="52">
        <f ca="1">AB2336 * EXP(($E$3 - $C$12^2/2) * (AC$2-AB$2) + $C$12*SQRT(AC$2-AB$2)*X2336)</f>
        <v>105.12027396333652</v>
      </c>
      <c r="AD2336" s="47"/>
      <c r="AE2336" s="3" t="s">
        <v>47</v>
      </c>
      <c r="AF2336" s="64">
        <f t="shared" ref="AF2336" ca="1" si="2951">($B$5*AF2338 + (1 + $B$6)*AF2337)*$B$2</f>
        <v>0</v>
      </c>
      <c r="AG2336" s="64">
        <f t="shared" ref="AG2336" ca="1" si="2952">($B$5*AG2338 + (1 + $B$6)*AG2337)*$B$2</f>
        <v>0</v>
      </c>
      <c r="AH2336" s="64">
        <f t="shared" ref="AH2336" ca="1" si="2953">($B$5*AH2338 + (1 + $B$6)*AH2337)*$B$2</f>
        <v>0</v>
      </c>
      <c r="AI2336" s="64">
        <f t="shared" ref="AI2336" ca="1" si="2954">($B$5*AI2338 + (1 + $B$6)*AI2337)*$B$2</f>
        <v>0</v>
      </c>
      <c r="AJ2336" s="64" cm="1">
        <f t="array" aca="1" ref="AJ2336" ca="1">($B$5*AJ2338 + (1 + $B$6)*AJ2337 + AND(NOT(AF2337:AJ2337)))*$B$2</f>
        <v>100000</v>
      </c>
      <c r="AK2336" s="73"/>
      <c r="AL2336" s="70"/>
    </row>
    <row r="2337" spans="7:38" ht="14.55" customHeight="1" x14ac:dyDescent="0.3">
      <c r="G2337" s="3">
        <v>2335</v>
      </c>
      <c r="H2337" s="58">
        <v>-0.1209436428184225</v>
      </c>
      <c r="I2337" s="58">
        <v>-1.214139772118336</v>
      </c>
      <c r="J2337" s="58">
        <v>-1.2233721370898805</v>
      </c>
      <c r="K2337" s="59">
        <v>2.823707074526343E-2</v>
      </c>
      <c r="L2337" s="60">
        <f t="array" ref="L2337:O2337">TRANSPOSE(MMULT(Option!$B$25:$E$28, TRANSPOSE(H2337:K2337)))</f>
        <v>-0.1209436428184225</v>
      </c>
      <c r="M2337" s="60">
        <v>-1.1611549391251108</v>
      </c>
      <c r="N2337" s="60">
        <v>-1.4408139426015907</v>
      </c>
      <c r="O2337" s="60">
        <v>-0.5809108893835967</v>
      </c>
      <c r="P2337" s="56" t="str">
        <f t="shared" si="2915"/>
        <v>467/5</v>
      </c>
      <c r="R2337" s="80"/>
      <c r="S2337" s="3" t="s">
        <v>31</v>
      </c>
      <c r="T2337" s="60">
        <f ca="1"/>
        <v>0.15259169677670315</v>
      </c>
      <c r="U2337" s="60">
        <f ca="1"/>
        <v>0.61319712545817262</v>
      </c>
      <c r="V2337" s="60">
        <f ca="1"/>
        <v>1.1338978688076693</v>
      </c>
      <c r="W2337" s="60">
        <f ca="1"/>
        <v>1.6001717394692363</v>
      </c>
      <c r="X2337" s="60">
        <f ca="1"/>
        <v>-0.6691195592824708</v>
      </c>
      <c r="Y2337" s="52">
        <f ca="1">$B$13 * EXP(($E$3 - $C$13^2/2) * Y$2 + $C$13*SQRT(Y$2)*T2337)</f>
        <v>105.20887869893262</v>
      </c>
      <c r="Z2337" s="52">
        <f ca="1">Y2337 * EXP(($E$3 - $C$13^2/2) * (Z$2-Y$2) + $C$13*SQRT(Z$2-Y$2)*U2337)</f>
        <v>127.09144067048538</v>
      </c>
      <c r="AA2337" s="52">
        <f ca="1">Z2337 * EXP(($E$3 - $C$13^2/2) * (AA$2-Z$2) + $C$13*SQRT(AA$2-Z$2)*V2337)</f>
        <v>179.48222775423824</v>
      </c>
      <c r="AB2337" s="52">
        <f ca="1">AA2337 * EXP(($E$3 - $C$13^2/2) * (AB$2-AA$2) + $C$13*SQRT(AB$2-AA$2)*W2337)</f>
        <v>291.52556839711684</v>
      </c>
      <c r="AC2337" s="52">
        <f ca="1">AB2337 * EXP(($E$3 - $C$13^2/2) * (AC$2-AB$2) + $C$13*SQRT(AC$2-AB$2)*X2337)</f>
        <v>239.70088830984207</v>
      </c>
      <c r="AD2337" s="47"/>
      <c r="AE2337" s="3" t="s">
        <v>46</v>
      </c>
      <c r="AF2337" s="52" t="b">
        <f t="shared" ref="AF2337" ca="1" si="2955">AF2335 &gt;= $B$4</f>
        <v>0</v>
      </c>
      <c r="AG2337" s="52" t="b">
        <f t="array" aca="1" ref="AG2337" ca="1">AND(AG2335 &gt;= $B$4, NOT(OR($AF2337:AF2337)))</f>
        <v>0</v>
      </c>
      <c r="AH2337" s="52" t="b">
        <f t="array" aca="1" ref="AH2337" ca="1">AND(AH2335 &gt;= $B$4, NOT(OR($AF2337:AG2337)))</f>
        <v>0</v>
      </c>
      <c r="AI2337" s="52" t="b">
        <f t="array" aca="1" ref="AI2337" ca="1">AND(AI2335 &gt;= $B$4, NOT(OR($AF2337:AH2337)))</f>
        <v>0</v>
      </c>
      <c r="AJ2337" s="52" t="b">
        <f t="array" aca="1" ref="AJ2337" ca="1">AND(AJ2335 &gt;= $B$4, NOT(OR($AF2337:AI2337)))</f>
        <v>0</v>
      </c>
      <c r="AK2337" s="73"/>
      <c r="AL2337" s="70"/>
    </row>
    <row r="2338" spans="7:38" ht="14.55" customHeight="1" x14ac:dyDescent="0.3">
      <c r="G2338" s="3">
        <v>2336</v>
      </c>
      <c r="H2338" s="58">
        <v>-0.84631817894207984</v>
      </c>
      <c r="I2338" s="58">
        <v>1.0398968066302221</v>
      </c>
      <c r="J2338" s="58">
        <v>-0.64298300681190812</v>
      </c>
      <c r="K2338" s="59">
        <v>-1.1035823767337638</v>
      </c>
      <c r="L2338" s="60">
        <f t="array" ref="L2338:O2338">TRANSPOSE(MMULT(Option!$B$25:$E$28, TRANSPOSE(H2338:K2338)))</f>
        <v>-0.84631817894207984</v>
      </c>
      <c r="M2338" s="60">
        <v>0.61455389468833777</v>
      </c>
      <c r="N2338" s="60">
        <v>-0.63095681385680802</v>
      </c>
      <c r="O2338" s="60">
        <v>-1.1367672861708713</v>
      </c>
      <c r="P2338" s="56" t="str">
        <f t="shared" si="2915"/>
        <v>468/1</v>
      </c>
      <c r="R2338" s="80"/>
      <c r="S2338" s="3" t="s">
        <v>30</v>
      </c>
      <c r="T2338" s="60">
        <f ca="1"/>
        <v>-0.27028990214812004</v>
      </c>
      <c r="U2338" s="60">
        <f ca="1"/>
        <v>0.83707430091935908</v>
      </c>
      <c r="V2338" s="60">
        <f ca="1"/>
        <v>0.96345721206034918</v>
      </c>
      <c r="W2338" s="60">
        <f ca="1"/>
        <v>0.1008438972723199</v>
      </c>
      <c r="X2338" s="60">
        <f ca="1"/>
        <v>-0.26502237197176348</v>
      </c>
      <c r="Y2338" s="52">
        <f ca="1">$B$14 * EXP(($E$3 - $C$14^2/2) * Y$2 + $C$14*SQRT(Y$2)*T2338)</f>
        <v>92.673560426169175</v>
      </c>
      <c r="Z2338" s="52">
        <f ca="1">Y2338 * EXP(($E$3 - $C$14^2/2) * (Z$2-Y$2) + $C$14*SQRT(Z$2-Y$2)*U2338)</f>
        <v>119.72596491445064</v>
      </c>
      <c r="AA2338" s="52">
        <f ca="1">Z2338 * EXP(($E$3 - $C$14^2/2) * (AA$2-Z$2) + $C$14*SQRT(AA$2-Z$2)*V2338)</f>
        <v>160.65234288458515</v>
      </c>
      <c r="AB2338" s="52">
        <f ca="1">AA2338 * EXP(($E$3 - $C$14^2/2) * (AB$2-AA$2) + $C$14*SQRT(AB$2-AA$2)*W2338)</f>
        <v>166.41685884332125</v>
      </c>
      <c r="AC2338" s="52">
        <f ca="1">AB2338 * EXP(($E$3 - $C$14^2/2) * (AC$2-AB$2) + $C$14*SQRT(AC$2-AB$2)*X2338)</f>
        <v>154.46833545593881</v>
      </c>
      <c r="AD2338" s="47"/>
      <c r="AE2338" s="3" t="s">
        <v>68</v>
      </c>
      <c r="AF2338" s="52" t="b">
        <f ca="1">AND(AF2335&gt;$B$3, NOT(OR($AF2337:AF2337)))</f>
        <v>0</v>
      </c>
      <c r="AG2338" s="52" t="b">
        <f ca="1">AND(AG2335&gt;$B$3, NOT(OR($AF2337:AG2337)))</f>
        <v>0</v>
      </c>
      <c r="AH2338" s="52" t="b">
        <f ca="1">AND(AH2335&gt;$B$3, NOT(OR($AF2337:AH2337)))</f>
        <v>0</v>
      </c>
      <c r="AI2338" s="52" t="b">
        <f ca="1">AND(AI2335&gt;$B$3, NOT(OR($AF2337:AI2337)))</f>
        <v>0</v>
      </c>
      <c r="AJ2338" s="52" t="b">
        <f ca="1">AND(AJ2335&gt;$B$3, NOT(OR($AF2337:AJ2337)))</f>
        <v>0</v>
      </c>
      <c r="AK2338" s="74"/>
      <c r="AL2338" s="70"/>
    </row>
    <row r="2339" spans="7:38" ht="14.55" customHeight="1" x14ac:dyDescent="0.3">
      <c r="G2339" s="3">
        <v>2337</v>
      </c>
      <c r="H2339" s="58">
        <v>-1.0867852135835818</v>
      </c>
      <c r="I2339" s="58">
        <v>0.56276895628996515</v>
      </c>
      <c r="J2339" s="58">
        <v>-1.5147936420844312</v>
      </c>
      <c r="K2339" s="59">
        <v>-0.29670076491311648</v>
      </c>
      <c r="L2339" s="60">
        <f t="array" ref="L2339:O2339">TRANSPOSE(MMULT(Option!$B$25:$E$28, TRANSPOSE(H2339:K2339)))</f>
        <v>-1.0867852135835818</v>
      </c>
      <c r="M2339" s="60">
        <v>8.1072182760579203E-2</v>
      </c>
      <c r="N2339" s="60">
        <v>-1.6178050834660973</v>
      </c>
      <c r="O2339" s="60">
        <v>-0.83708338083603295</v>
      </c>
      <c r="P2339" s="56" t="str">
        <f t="shared" si="2915"/>
        <v>468/2</v>
      </c>
      <c r="R2339" s="80">
        <v>585</v>
      </c>
      <c r="S2339" s="3" t="s">
        <v>28</v>
      </c>
      <c r="T2339" s="60">
        <f t="array" aca="1" ref="T2339:T2342" ca="1">TRANSPOSE(OFFSET($L$3, MATCH($R2339 &amp; "/" &amp; T$2, $P$3:$P$5002, 0) - 1, 0, 1, $E$1))</f>
        <v>-0.90645442327708703</v>
      </c>
      <c r="U2339" s="60">
        <f t="array" aca="1" ref="U2339:U2342" ca="1">TRANSPOSE(OFFSET($L$3, MATCH($R2339 &amp; "/" &amp; U$2, $P$3:$P$5002, 0) - 1, 0, 1, $E$1))</f>
        <v>1.6916495017436255</v>
      </c>
      <c r="V2339" s="60">
        <f t="array" aca="1" ref="V2339:V2342" ca="1">TRANSPOSE(OFFSET($L$3, MATCH($R2339 &amp; "/" &amp; V$2, $P$3:$P$5002, 0) - 1, 0, 1, $E$1))</f>
        <v>0.6967119528609057</v>
      </c>
      <c r="W2339" s="60">
        <f t="array" aca="1" ref="W2339:W2342" ca="1">TRANSPOSE(OFFSET($L$3, MATCH($R2339 &amp; "/" &amp; W$2, $P$3:$P$5002, 0) - 1, 0, 1, $E$1))</f>
        <v>1.1482234161661991</v>
      </c>
      <c r="X2339" s="60">
        <f t="array" aca="1" ref="X2339:X2342" ca="1">TRANSPOSE(OFFSET($L$3, MATCH($R2339 &amp; "/" &amp; X$2, $P$3:$P$5002, 0) - 1, 0, 1, $E$1))</f>
        <v>0.21055208097449732</v>
      </c>
      <c r="Y2339" s="52">
        <f ca="1">$B$11 * EXP(($E$3 - $C$11^2/2) * Y$2 + $C$11*SQRT(Y$2)*T2339)</f>
        <v>76.572182573192237</v>
      </c>
      <c r="Z2339" s="52">
        <f ca="1">Y2339 * EXP(($E$3 - $C$11^2/2) * (Z$2-Y$2) + $C$11*SQRT(Z$2-Y$2)*U2339)</f>
        <v>127.83350940966281</v>
      </c>
      <c r="AA2339" s="52">
        <f ca="1">Z2339 * EXP(($E$3 - $C$11^2/2) * (AA$2-Z$2) + $C$11*SQRT(AA$2-Z$2)*V2339)</f>
        <v>158.33963196174619</v>
      </c>
      <c r="AB2339" s="52">
        <f ca="1">AA2339 * EXP(($E$3 - $C$11^2/2) * (AB$2-AA$2) + $C$11*SQRT(AB$2-AA$2)*W2339)</f>
        <v>224.57490862514783</v>
      </c>
      <c r="AC2339" s="52">
        <f ca="1">AB2339 * EXP(($E$3 - $C$11^2/2) * (AC$2-AB$2) + $C$11*SQRT(AC$2-AB$2)*X2339)</f>
        <v>240.41700694648688</v>
      </c>
      <c r="AD2339" s="47"/>
      <c r="AE2339" s="3" t="s">
        <v>69</v>
      </c>
      <c r="AF2339" s="20" cm="1">
        <f t="array" aca="1" ref="AF2339" ca="1">MIN(Y2339:Y2342 / $D$11:$D$14)</f>
        <v>0.63892125714828352</v>
      </c>
      <c r="AG2339" s="20" cm="1">
        <f t="array" aca="1" ref="AG2339" ca="1">MIN(Z2339:Z2342 / $D$11:$D$14)</f>
        <v>0.843807159072402</v>
      </c>
      <c r="AH2339" s="20" cm="1">
        <f t="array" aca="1" ref="AH2339" ca="1">MIN(AA2339:AA2342 / $D$11:$D$14)</f>
        <v>0.74663311946750677</v>
      </c>
      <c r="AI2339" s="20" cm="1">
        <f t="array" aca="1" ref="AI2339" ca="1">MIN(AB2339:AB2342 / $D$11:$D$14)</f>
        <v>1.1781716237338027</v>
      </c>
      <c r="AJ2339" s="20" cm="1">
        <f t="array" aca="1" ref="AJ2339" ca="1">MIN(AC2339:AC2342 / $D$11:$D$14)</f>
        <v>0.77057726817978289</v>
      </c>
      <c r="AK2339" s="72">
        <f t="array" aca="1" ref="AK2339" ca="1">SUMPRODUCT(AF2340:AJ2340, EXP(-$E$3*$AF$2:$AJ$2))</f>
        <v>103733.60087384962</v>
      </c>
      <c r="AL2339" s="70">
        <f ca="1">MAX(AC2340 - $D$11, 0) * EXP(-$E$2*$E$3)</f>
        <v>64.584792295247709</v>
      </c>
    </row>
    <row r="2340" spans="7:38" ht="14.55" customHeight="1" x14ac:dyDescent="0.3">
      <c r="G2340" s="3">
        <v>2338</v>
      </c>
      <c r="H2340" s="58">
        <v>0.16750174010130942</v>
      </c>
      <c r="I2340" s="58">
        <v>-1.1842666635888881</v>
      </c>
      <c r="J2340" s="58">
        <v>-0.25292848779457988</v>
      </c>
      <c r="K2340" s="59">
        <v>-0.8161014610097127</v>
      </c>
      <c r="L2340" s="60">
        <f t="array" ref="L2340:O2340">TRANSPOSE(MMULT(Option!$B$25:$E$28, TRANSPOSE(H2340:K2340)))</f>
        <v>0.16750174010130942</v>
      </c>
      <c r="M2340" s="60">
        <v>-1.0183976297412527</v>
      </c>
      <c r="N2340" s="60">
        <v>-0.46526274804624146</v>
      </c>
      <c r="O2340" s="60">
        <v>-0.99134723556080795</v>
      </c>
      <c r="P2340" s="56" t="str">
        <f t="shared" si="2915"/>
        <v>468/3</v>
      </c>
      <c r="R2340" s="80"/>
      <c r="S2340" s="3" t="s">
        <v>29</v>
      </c>
      <c r="T2340" s="60">
        <f ca="1"/>
        <v>-1.5099135348259147</v>
      </c>
      <c r="U2340" s="60">
        <f ca="1"/>
        <v>0.91047588481219899</v>
      </c>
      <c r="V2340" s="60">
        <f ca="1"/>
        <v>0.40649009071811104</v>
      </c>
      <c r="W2340" s="60">
        <f ca="1"/>
        <v>2.2398777308488924</v>
      </c>
      <c r="X2340" s="60">
        <f ca="1"/>
        <v>-0.11717930075147118</v>
      </c>
      <c r="Y2340" s="52">
        <f ca="1">$B$12 * EXP(($E$3 - $C$12^2/2) * Y$2 + $C$12*SQRT(Y$2)*T2340)</f>
        <v>63.892125714828353</v>
      </c>
      <c r="Z2340" s="52">
        <f ca="1">Y2340 * EXP(($E$3 - $C$12^2/2) * (Z$2-Y$2) + $C$12*SQRT(Z$2-Y$2)*U2340)</f>
        <v>84.380715907240202</v>
      </c>
      <c r="AA2340" s="52">
        <f ca="1">Z2340 * EXP(($E$3 - $C$12^2/2) * (AA$2-Z$2) + $C$12*SQRT(AA$2-Z$2)*V2340)</f>
        <v>95.802225768580399</v>
      </c>
      <c r="AB2340" s="52">
        <f ca="1">AA2340 * EXP(($E$3 - $C$12^2/2) * (AB$2-AA$2) + $C$12*SQRT(AB$2-AA$2)*W2340)</f>
        <v>188.52850911736394</v>
      </c>
      <c r="AC2340" s="52">
        <f ca="1">AB2340 * EXP(($E$3 - $C$12^2/2) * (AC$2-AB$2) + $C$12*SQRT(AC$2-AB$2)*X2340)</f>
        <v>182.92851483859667</v>
      </c>
      <c r="AD2340" s="47"/>
      <c r="AE2340" s="3" t="s">
        <v>47</v>
      </c>
      <c r="AF2340" s="64">
        <f t="shared" ref="AF2340" ca="1" si="2956">($B$5*AF2342 + (1 + $B$6)*AF2341)*$B$2</f>
        <v>0</v>
      </c>
      <c r="AG2340" s="64">
        <f t="shared" ref="AG2340" ca="1" si="2957">($B$5*AG2342 + (1 + $B$6)*AG2341)*$B$2</f>
        <v>15000</v>
      </c>
      <c r="AH2340" s="64">
        <f t="shared" ref="AH2340" ca="1" si="2958">($B$5*AH2342 + (1 + $B$6)*AH2341)*$B$2</f>
        <v>0</v>
      </c>
      <c r="AI2340" s="64">
        <f t="shared" ref="AI2340" ca="1" si="2959">($B$5*AI2342 + (1 + $B$6)*AI2341)*$B$2</f>
        <v>15000</v>
      </c>
      <c r="AJ2340" s="64" cm="1">
        <f t="array" aca="1" ref="AJ2340" ca="1">($B$5*AJ2342 + (1 + $B$6)*AJ2341 + AND(NOT(AF2341:AJ2341)))*$B$2</f>
        <v>100000</v>
      </c>
      <c r="AK2340" s="73"/>
      <c r="AL2340" s="70"/>
    </row>
    <row r="2341" spans="7:38" ht="14.55" customHeight="1" x14ac:dyDescent="0.3">
      <c r="G2341" s="3">
        <v>2339</v>
      </c>
      <c r="H2341" s="58">
        <v>0.73064699252168297</v>
      </c>
      <c r="I2341" s="58">
        <v>-1.1851948430857355</v>
      </c>
      <c r="J2341" s="58">
        <v>0.10034873634125165</v>
      </c>
      <c r="K2341" s="59">
        <v>0.558196276129727</v>
      </c>
      <c r="L2341" s="60">
        <f t="array" ref="L2341:O2341">TRANSPOSE(MMULT(Option!$B$25:$E$28, TRANSPOSE(H2341:K2341)))</f>
        <v>0.73064699252168297</v>
      </c>
      <c r="M2341" s="60">
        <v>-0.7939902193336652</v>
      </c>
      <c r="N2341" s="60">
        <v>7.0039240400725025E-2</v>
      </c>
      <c r="O2341" s="60">
        <v>0.47949873578179558</v>
      </c>
      <c r="P2341" s="56" t="str">
        <f t="shared" si="2915"/>
        <v>468/4</v>
      </c>
      <c r="R2341" s="80"/>
      <c r="S2341" s="3" t="s">
        <v>31</v>
      </c>
      <c r="T2341" s="60">
        <f ca="1"/>
        <v>-0.4626450418371863</v>
      </c>
      <c r="U2341" s="60">
        <f ca="1"/>
        <v>0.85078602900028499</v>
      </c>
      <c r="V2341" s="60">
        <f ca="1"/>
        <v>-0.41954102668365234</v>
      </c>
      <c r="W2341" s="60">
        <f ca="1"/>
        <v>2.2371509033731209</v>
      </c>
      <c r="X2341" s="60">
        <f ca="1"/>
        <v>0.2402789166516871</v>
      </c>
      <c r="Y2341" s="52">
        <f ca="1">$B$13 * EXP(($E$3 - $C$13^2/2) * Y$2 + $C$13*SQRT(Y$2)*T2341)</f>
        <v>87.477067512081916</v>
      </c>
      <c r="Z2341" s="52">
        <f ca="1">Y2341 * EXP(($E$3 - $C$13^2/2) * (Z$2-Y$2) + $C$13*SQRT(Z$2-Y$2)*U2341)</f>
        <v>113.47839678816906</v>
      </c>
      <c r="AA2341" s="52">
        <f ca="1">Z2341 * EXP(($E$3 - $C$13^2/2) * (AA$2-Z$2) + $C$13*SQRT(AA$2-Z$2)*V2341)</f>
        <v>100.55955852747836</v>
      </c>
      <c r="AB2341" s="52">
        <f ca="1">AA2341 * EXP(($E$3 - $C$13^2/2) * (AB$2-AA$2) + $C$13*SQRT(AB$2-AA$2)*W2341)</f>
        <v>197.72861221929153</v>
      </c>
      <c r="AC2341" s="52">
        <f ca="1">AB2341 * EXP(($E$3 - $C$13^2/2) * (AC$2-AB$2) + $C$13*SQRT(AC$2-AB$2)*X2341)</f>
        <v>213.57309088332516</v>
      </c>
      <c r="AD2341" s="47"/>
      <c r="AE2341" s="3" t="s">
        <v>46</v>
      </c>
      <c r="AF2341" s="52" t="b">
        <f t="shared" ref="AF2341" ca="1" si="2960">AF2339 &gt;= $B$4</f>
        <v>0</v>
      </c>
      <c r="AG2341" s="52" t="b">
        <f t="array" aca="1" ref="AG2341" ca="1">AND(AG2339 &gt;= $B$4, NOT(OR($AF2341:AF2341)))</f>
        <v>0</v>
      </c>
      <c r="AH2341" s="52" t="b">
        <f t="array" aca="1" ref="AH2341" ca="1">AND(AH2339 &gt;= $B$4, NOT(OR($AF2341:AG2341)))</f>
        <v>0</v>
      </c>
      <c r="AI2341" s="52" t="b">
        <f t="array" aca="1" ref="AI2341" ca="1">AND(AI2339 &gt;= $B$4, NOT(OR($AF2341:AH2341)))</f>
        <v>0</v>
      </c>
      <c r="AJ2341" s="52" t="b">
        <f t="array" aca="1" ref="AJ2341" ca="1">AND(AJ2339 &gt;= $B$4, NOT(OR($AF2341:AI2341)))</f>
        <v>0</v>
      </c>
      <c r="AK2341" s="73"/>
      <c r="AL2341" s="70"/>
    </row>
    <row r="2342" spans="7:38" ht="14.55" customHeight="1" x14ac:dyDescent="0.3">
      <c r="G2342" s="3">
        <v>2340</v>
      </c>
      <c r="H2342" s="58">
        <v>0.86691904854114332</v>
      </c>
      <c r="I2342" s="58">
        <v>-1.9422800135311009</v>
      </c>
      <c r="J2342" s="58">
        <v>9.3014114189552868E-2</v>
      </c>
      <c r="K2342" s="59">
        <v>-1.1493067607535725</v>
      </c>
      <c r="L2342" s="60">
        <f t="array" ref="L2342:O2342">TRANSPOSE(MMULT(Option!$B$25:$E$28, TRANSPOSE(H2342:K2342)))</f>
        <v>0.86691904854114332</v>
      </c>
      <c r="M2342" s="60">
        <v>-1.4333614171447673</v>
      </c>
      <c r="N2342" s="60">
        <v>-8.0145444003347471E-2</v>
      </c>
      <c r="O2342" s="60">
        <v>-1.1278936903201189</v>
      </c>
      <c r="P2342" s="56" t="str">
        <f t="shared" si="2915"/>
        <v>468/5</v>
      </c>
      <c r="R2342" s="80"/>
      <c r="S2342" s="3" t="s">
        <v>30</v>
      </c>
      <c r="T2342" s="60">
        <f ca="1"/>
        <v>-0.57067009295480919</v>
      </c>
      <c r="U2342" s="60">
        <f ca="1"/>
        <v>1.2989221980397827</v>
      </c>
      <c r="V2342" s="60">
        <f ca="1"/>
        <v>-1.7521899487353094</v>
      </c>
      <c r="W2342" s="60">
        <f ca="1"/>
        <v>1.503817061627831</v>
      </c>
      <c r="X2342" s="60">
        <f ca="1"/>
        <v>-1.431930371589142</v>
      </c>
      <c r="Y2342" s="52">
        <f ca="1">$B$14 * EXP(($E$3 - $C$14^2/2) * Y$2 + $C$14*SQRT(Y$2)*T2342)</f>
        <v>84.687597138957997</v>
      </c>
      <c r="Z2342" s="52">
        <f ca="1">Y2342 * EXP(($E$3 - $C$14^2/2) * (Z$2-Y$2) + $C$14*SQRT(Z$2-Y$2)*U2342)</f>
        <v>125.66829013135259</v>
      </c>
      <c r="AA2342" s="52">
        <f ca="1">Z2342 * EXP(($E$3 - $C$14^2/2) * (AA$2-Z$2) + $C$14*SQRT(AA$2-Z$2)*V2342)</f>
        <v>74.663311946750682</v>
      </c>
      <c r="AB2342" s="52">
        <f ca="1">AA2342 * EXP(($E$3 - $C$14^2/2) * (AB$2-AA$2) + $C$14*SQRT(AB$2-AA$2)*W2342)</f>
        <v>117.81716237338027</v>
      </c>
      <c r="AC2342" s="52">
        <f ca="1">AB2342 * EXP(($E$3 - $C$14^2/2) * (AC$2-AB$2) + $C$14*SQRT(AC$2-AB$2)*X2342)</f>
        <v>77.057726817978292</v>
      </c>
      <c r="AD2342" s="47"/>
      <c r="AE2342" s="3" t="s">
        <v>68</v>
      </c>
      <c r="AF2342" s="52" t="b">
        <f ca="1">AND(AF2339&gt;$B$3, NOT(OR($AF2341:AF2341)))</f>
        <v>0</v>
      </c>
      <c r="AG2342" s="52" t="b">
        <f ca="1">AND(AG2339&gt;$B$3, NOT(OR($AF2341:AG2341)))</f>
        <v>1</v>
      </c>
      <c r="AH2342" s="52" t="b">
        <f ca="1">AND(AH2339&gt;$B$3, NOT(OR($AF2341:AH2341)))</f>
        <v>0</v>
      </c>
      <c r="AI2342" s="52" t="b">
        <f ca="1">AND(AI2339&gt;$B$3, NOT(OR($AF2341:AI2341)))</f>
        <v>1</v>
      </c>
      <c r="AJ2342" s="52" t="b">
        <f ca="1">AND(AJ2339&gt;$B$3, NOT(OR($AF2341:AJ2341)))</f>
        <v>0</v>
      </c>
      <c r="AK2342" s="74"/>
      <c r="AL2342" s="70"/>
    </row>
    <row r="2343" spans="7:38" ht="14.55" customHeight="1" x14ac:dyDescent="0.3">
      <c r="G2343" s="3">
        <v>2341</v>
      </c>
      <c r="H2343" s="58">
        <v>-0.70159062240790249</v>
      </c>
      <c r="I2343" s="58">
        <v>1.1060836702764958</v>
      </c>
      <c r="J2343" s="58">
        <v>-1.9582595266202001</v>
      </c>
      <c r="K2343" s="59">
        <v>0.23181232122610962</v>
      </c>
      <c r="L2343" s="60">
        <f t="array" ref="L2343:O2343">TRANSPOSE(MMULT(Option!$B$25:$E$28, TRANSPOSE(H2343:K2343)))</f>
        <v>-0.70159062240790249</v>
      </c>
      <c r="M2343" s="60">
        <v>0.73310617983616266</v>
      </c>
      <c r="N2343" s="60">
        <v>-1.7109546084132292</v>
      </c>
      <c r="O2343" s="60">
        <v>-0.17469646594668586</v>
      </c>
      <c r="P2343" s="56" t="str">
        <f t="shared" si="2915"/>
        <v>469/1</v>
      </c>
      <c r="R2343" s="80">
        <v>586</v>
      </c>
      <c r="S2343" s="3" t="s">
        <v>28</v>
      </c>
      <c r="T2343" s="60">
        <f t="array" aca="1" ref="T2343:T2346" ca="1">TRANSPOSE(OFFSET($L$3, MATCH($R2343 &amp; "/" &amp; T$2, $P$3:$P$5002, 0) - 1, 0, 1, $E$1))</f>
        <v>0.43504077949302494</v>
      </c>
      <c r="U2343" s="60">
        <f t="array" aca="1" ref="U2343:U2346" ca="1">TRANSPOSE(OFFSET($L$3, MATCH($R2343 &amp; "/" &amp; U$2, $P$3:$P$5002, 0) - 1, 0, 1, $E$1))</f>
        <v>-1.5150131723721685</v>
      </c>
      <c r="V2343" s="60">
        <f t="array" aca="1" ref="V2343:V2346" ca="1">TRANSPOSE(OFFSET($L$3, MATCH($R2343 &amp; "/" &amp; V$2, $P$3:$P$5002, 0) - 1, 0, 1, $E$1))</f>
        <v>-0.19244253801656433</v>
      </c>
      <c r="W2343" s="60">
        <f t="array" aca="1" ref="W2343:W2346" ca="1">TRANSPOSE(OFFSET($L$3, MATCH($R2343 &amp; "/" &amp; W$2, $P$3:$P$5002, 0) - 1, 0, 1, $E$1))</f>
        <v>0.36695776088771642</v>
      </c>
      <c r="X2343" s="60">
        <f t="array" aca="1" ref="X2343:X2346" ca="1">TRANSPOSE(OFFSET($L$3, MATCH($R2343 &amp; "/" &amp; X$2, $P$3:$P$5002, 0) - 1, 0, 1, $E$1))</f>
        <v>-1.0913767828331198</v>
      </c>
      <c r="Y2343" s="52">
        <f ca="1">$B$11 * EXP(($E$3 - $C$11^2/2) * Y$2 + $C$11*SQRT(Y$2)*T2343)</f>
        <v>114.51232050118678</v>
      </c>
      <c r="Z2343" s="52">
        <f ca="1">Y2343 * EXP(($E$3 - $C$11^2/2) * (Z$2-Y$2) + $C$11*SQRT(Z$2-Y$2)*U2343)</f>
        <v>73.052507844260887</v>
      </c>
      <c r="AA2343" s="52">
        <f ca="1">Z2343 * EXP(($E$3 - $C$11^2/2) * (AA$2-Z$2) + $C$11*SQRT(AA$2-Z$2)*V2343)</f>
        <v>69.300055476302234</v>
      </c>
      <c r="AB2343" s="52">
        <f ca="1">AA2343 * EXP(($E$3 - $C$11^2/2) * (AB$2-AA$2) + $C$11*SQRT(AB$2-AA$2)*W2343)</f>
        <v>77.752681171502132</v>
      </c>
      <c r="AC2343" s="52">
        <f ca="1">AB2343 * EXP(($E$3 - $C$11^2/2) * (AC$2-AB$2) + $C$11*SQRT(AC$2-AB$2)*X2343)</f>
        <v>56.323958775392022</v>
      </c>
      <c r="AD2343" s="47"/>
      <c r="AE2343" s="3" t="s">
        <v>69</v>
      </c>
      <c r="AF2343" s="20" cm="1">
        <f t="array" aca="1" ref="AF2343" ca="1">MIN(Y2343:Y2346 / $D$11:$D$14)</f>
        <v>0.63261311732615466</v>
      </c>
      <c r="AG2343" s="20" cm="1">
        <f t="array" aca="1" ref="AG2343" ca="1">MIN(Z2343:Z2346 / $D$11:$D$14)</f>
        <v>0.39877785518121778</v>
      </c>
      <c r="AH2343" s="20" cm="1">
        <f t="array" aca="1" ref="AH2343" ca="1">MIN(AA2343:AA2346 / $D$11:$D$14)</f>
        <v>0.25275453485140031</v>
      </c>
      <c r="AI2343" s="20" cm="1">
        <f t="array" aca="1" ref="AI2343" ca="1">MIN(AB2343:AB2346 / $D$11:$D$14)</f>
        <v>0.36494505706547337</v>
      </c>
      <c r="AJ2343" s="20" cm="1">
        <f t="array" aca="1" ref="AJ2343" ca="1">MIN(AC2343:AC2346 / $D$11:$D$14)</f>
        <v>0.26099953313377233</v>
      </c>
      <c r="AK2343" s="72">
        <f t="array" aca="1" ref="AK2343" ca="1">SUMPRODUCT(AF2344:AJ2344, EXP(-$E$3*$AF$2:$AJ$2))</f>
        <v>77880.078307140488</v>
      </c>
      <c r="AL2343" s="70">
        <f ca="1">MAX(AC2344 - $D$11, 0) * EXP(-$E$2*$E$3)</f>
        <v>0</v>
      </c>
    </row>
    <row r="2344" spans="7:38" ht="14.55" customHeight="1" x14ac:dyDescent="0.3">
      <c r="G2344" s="3">
        <v>2342</v>
      </c>
      <c r="H2344" s="58">
        <v>1.4643555375869322</v>
      </c>
      <c r="I2344" s="58">
        <v>-0.56381173652959293</v>
      </c>
      <c r="J2344" s="58">
        <v>0.84113852022463476</v>
      </c>
      <c r="K2344" s="59">
        <v>-0.59701526681215922</v>
      </c>
      <c r="L2344" s="60">
        <f t="array" ref="L2344:O2344">TRANSPOSE(MMULT(Option!$B$25:$E$28, TRANSPOSE(H2344:K2344)))</f>
        <v>1.4643555375869322</v>
      </c>
      <c r="M2344" s="60">
        <v>6.9000222964501257E-2</v>
      </c>
      <c r="N2344" s="60">
        <v>1.1768820747941762</v>
      </c>
      <c r="O2344" s="60">
        <v>9.1021744173513053E-2</v>
      </c>
      <c r="P2344" s="56" t="str">
        <f t="shared" si="2915"/>
        <v>469/2</v>
      </c>
      <c r="R2344" s="80"/>
      <c r="S2344" s="3" t="s">
        <v>29</v>
      </c>
      <c r="T2344" s="60">
        <f ca="1"/>
        <v>-0.29754630737474158</v>
      </c>
      <c r="U2344" s="60">
        <f ca="1"/>
        <v>-2.1961657867466937</v>
      </c>
      <c r="V2344" s="60">
        <f ca="1"/>
        <v>-0.51616104325389878</v>
      </c>
      <c r="W2344" s="60">
        <f ca="1"/>
        <v>0.59541462626383801</v>
      </c>
      <c r="X2344" s="60">
        <f ca="1"/>
        <v>0.50558440412955985</v>
      </c>
      <c r="Y2344" s="52">
        <f ca="1">$B$12 * EXP(($E$3 - $C$12^2/2) * Y$2 + $C$12*SQRT(Y$2)*T2344)</f>
        <v>91.91886573581499</v>
      </c>
      <c r="Z2344" s="52">
        <f ca="1">Y2344 * EXP(($E$3 - $C$12^2/2) * (Z$2-Y$2) + $C$12*SQRT(Z$2-Y$2)*U2344)</f>
        <v>47.801477915400334</v>
      </c>
      <c r="AA2344" s="52">
        <f ca="1">Z2344 * EXP(($E$3 - $C$12^2/2) * (AA$2-Z$2) + $C$12*SQRT(AA$2-Z$2)*V2344)</f>
        <v>41.149354676456866</v>
      </c>
      <c r="AB2344" s="52">
        <f ca="1">AA2344 * EXP(($E$3 - $C$12^2/2) * (AB$2-AA$2) + $C$12*SQRT(AB$2-AA$2)*W2344)</f>
        <v>49.443600327422871</v>
      </c>
      <c r="AC2344" s="52">
        <f ca="1">AB2344 * EXP(($E$3 - $C$12^2/2) * (AC$2-AB$2) + $C$12*SQRT(AC$2-AB$2)*X2344)</f>
        <v>57.830016292065558</v>
      </c>
      <c r="AD2344" s="47"/>
      <c r="AE2344" s="3" t="s">
        <v>47</v>
      </c>
      <c r="AF2344" s="64">
        <f t="shared" ref="AF2344" ca="1" si="2961">($B$5*AF2346 + (1 + $B$6)*AF2345)*$B$2</f>
        <v>0</v>
      </c>
      <c r="AG2344" s="64">
        <f t="shared" ref="AG2344" ca="1" si="2962">($B$5*AG2346 + (1 + $B$6)*AG2345)*$B$2</f>
        <v>0</v>
      </c>
      <c r="AH2344" s="64">
        <f t="shared" ref="AH2344" ca="1" si="2963">($B$5*AH2346 + (1 + $B$6)*AH2345)*$B$2</f>
        <v>0</v>
      </c>
      <c r="AI2344" s="64">
        <f t="shared" ref="AI2344" ca="1" si="2964">($B$5*AI2346 + (1 + $B$6)*AI2345)*$B$2</f>
        <v>0</v>
      </c>
      <c r="AJ2344" s="64" cm="1">
        <f t="array" aca="1" ref="AJ2344" ca="1">($B$5*AJ2346 + (1 + $B$6)*AJ2345 + AND(NOT(AF2345:AJ2345)))*$B$2</f>
        <v>100000</v>
      </c>
      <c r="AK2344" s="73"/>
      <c r="AL2344" s="70"/>
    </row>
    <row r="2345" spans="7:38" ht="14.55" customHeight="1" x14ac:dyDescent="0.3">
      <c r="G2345" s="3">
        <v>2343</v>
      </c>
      <c r="H2345" s="58">
        <v>6.2381039337164643E-2</v>
      </c>
      <c r="I2345" s="58">
        <v>-2.1866201107249008</v>
      </c>
      <c r="J2345" s="58">
        <v>-0.29289094703831353</v>
      </c>
      <c r="K2345" s="59">
        <v>0.89179569033441963</v>
      </c>
      <c r="L2345" s="60">
        <f t="array" ref="L2345:O2345">TRANSPOSE(MMULT(Option!$B$25:$E$28, TRANSPOSE(H2345:K2345)))</f>
        <v>6.2381039337164643E-2</v>
      </c>
      <c r="M2345" s="60">
        <v>-1.9791180189670499</v>
      </c>
      <c r="N2345" s="60">
        <v>-0.80488820395969962</v>
      </c>
      <c r="O2345" s="60">
        <v>0.15888260731321524</v>
      </c>
      <c r="P2345" s="56" t="str">
        <f t="shared" si="2915"/>
        <v>469/3</v>
      </c>
      <c r="R2345" s="80"/>
      <c r="S2345" s="3" t="s">
        <v>31</v>
      </c>
      <c r="T2345" s="60">
        <f ca="1"/>
        <v>0.27905581651920652</v>
      </c>
      <c r="U2345" s="60">
        <f ca="1"/>
        <v>0.46955701099952041</v>
      </c>
      <c r="V2345" s="60">
        <f ca="1"/>
        <v>0.96838766749930627</v>
      </c>
      <c r="W2345" s="60">
        <f ca="1"/>
        <v>0.55859561409109437</v>
      </c>
      <c r="X2345" s="60">
        <f ca="1"/>
        <v>-0.18248347108313318</v>
      </c>
      <c r="Y2345" s="52">
        <f ca="1">$B$13 * EXP(($E$3 - $C$13^2/2) * Y$2 + $C$13*SQRT(Y$2)*T2345)</f>
        <v>109.27710795633266</v>
      </c>
      <c r="Z2345" s="52">
        <f ca="1">Y2345 * EXP(($E$3 - $C$13^2/2) * (Z$2-Y$2) + $C$13*SQRT(Z$2-Y$2)*U2345)</f>
        <v>126.43824842569961</v>
      </c>
      <c r="AA2345" s="52">
        <f ca="1">Z2345 * EXP(($E$3 - $C$13^2/2) * (AA$2-Z$2) + $C$13*SQRT(AA$2-Z$2)*V2345)</f>
        <v>169.91024626702463</v>
      </c>
      <c r="AB2345" s="52">
        <f ca="1">AA2345 * EXP(($E$3 - $C$13^2/2) * (AB$2-AA$2) + $C$13*SQRT(AB$2-AA$2)*W2345)</f>
        <v>201.91544460856923</v>
      </c>
      <c r="AC2345" s="52">
        <f ca="1">AB2345 * EXP(($E$3 - $C$13^2/2) * (AC$2-AB$2) + $C$13*SQRT(AC$2-AB$2)*X2345)</f>
        <v>192.11688779633897</v>
      </c>
      <c r="AD2345" s="47"/>
      <c r="AE2345" s="3" t="s">
        <v>46</v>
      </c>
      <c r="AF2345" s="52" t="b">
        <f t="shared" ref="AF2345" ca="1" si="2965">AF2343 &gt;= $B$4</f>
        <v>0</v>
      </c>
      <c r="AG2345" s="52" t="b">
        <f t="array" aca="1" ref="AG2345" ca="1">AND(AG2343 &gt;= $B$4, NOT(OR($AF2345:AF2345)))</f>
        <v>0</v>
      </c>
      <c r="AH2345" s="52" t="b">
        <f t="array" aca="1" ref="AH2345" ca="1">AND(AH2343 &gt;= $B$4, NOT(OR($AF2345:AG2345)))</f>
        <v>0</v>
      </c>
      <c r="AI2345" s="52" t="b">
        <f t="array" aca="1" ref="AI2345" ca="1">AND(AI2343 &gt;= $B$4, NOT(OR($AF2345:AH2345)))</f>
        <v>0</v>
      </c>
      <c r="AJ2345" s="52" t="b">
        <f t="array" aca="1" ref="AJ2345" ca="1">AND(AJ2343 &gt;= $B$4, NOT(OR($AF2345:AI2345)))</f>
        <v>0</v>
      </c>
      <c r="AK2345" s="73"/>
      <c r="AL2345" s="70"/>
    </row>
    <row r="2346" spans="7:38" ht="14.55" customHeight="1" x14ac:dyDescent="0.3">
      <c r="G2346" s="3">
        <v>2344</v>
      </c>
      <c r="H2346" s="58">
        <v>-8.2690497255566056E-2</v>
      </c>
      <c r="I2346" s="58">
        <v>1.3632995649091</v>
      </c>
      <c r="J2346" s="58">
        <v>0.4463584180673944</v>
      </c>
      <c r="K2346" s="59">
        <v>-1.3990930202628402</v>
      </c>
      <c r="L2346" s="60">
        <f t="array" ref="L2346:O2346">TRANSPOSE(MMULT(Option!$B$25:$E$28, TRANSPOSE(H2346:K2346)))</f>
        <v>-8.2690497255566056E-2</v>
      </c>
      <c r="M2346" s="60">
        <v>1.2164084913170363</v>
      </c>
      <c r="N2346" s="60">
        <v>0.7159605183525517</v>
      </c>
      <c r="O2346" s="60">
        <v>-0.78707201353887668</v>
      </c>
      <c r="P2346" s="56" t="str">
        <f t="shared" si="2915"/>
        <v>469/4</v>
      </c>
      <c r="R2346" s="80"/>
      <c r="S2346" s="3" t="s">
        <v>30</v>
      </c>
      <c r="T2346" s="60">
        <f ca="1"/>
        <v>-1.5429874424944647</v>
      </c>
      <c r="U2346" s="60">
        <f ca="1"/>
        <v>-1.5548484610691342</v>
      </c>
      <c r="V2346" s="60">
        <f ca="1"/>
        <v>-1.5366190271010214</v>
      </c>
      <c r="W2346" s="60">
        <f ca="1"/>
        <v>1.2077600462714371</v>
      </c>
      <c r="X2346" s="60">
        <f ca="1"/>
        <v>-1.1340939836752726</v>
      </c>
      <c r="Y2346" s="52">
        <f ca="1">$B$14 * EXP(($E$3 - $C$14^2/2) * Y$2 + $C$14*SQRT(Y$2)*T2346)</f>
        <v>63.261311732615468</v>
      </c>
      <c r="Z2346" s="52">
        <f ca="1">Y2346 * EXP(($E$3 - $C$14^2/2) * (Z$2-Y$2) + $C$14*SQRT(Z$2-Y$2)*U2346)</f>
        <v>39.877785518121776</v>
      </c>
      <c r="AA2346" s="52">
        <f ca="1">Z2346 * EXP(($E$3 - $C$14^2/2) * (AA$2-Z$2) + $C$14*SQRT(AA$2-Z$2)*V2346)</f>
        <v>25.275453485140034</v>
      </c>
      <c r="AB2346" s="52">
        <f ca="1">AA2346 * EXP(($E$3 - $C$14^2/2) * (AB$2-AA$2) + $C$14*SQRT(AB$2-AA$2)*W2346)</f>
        <v>36.494505706547336</v>
      </c>
      <c r="AC2346" s="52">
        <f ca="1">AB2346 * EXP(($E$3 - $C$14^2/2) * (AC$2-AB$2) + $C$14*SQRT(AC$2-AB$2)*X2346)</f>
        <v>26.099953313377231</v>
      </c>
      <c r="AD2346" s="47"/>
      <c r="AE2346" s="3" t="s">
        <v>68</v>
      </c>
      <c r="AF2346" s="52" t="b">
        <f ca="1">AND(AF2343&gt;$B$3, NOT(OR($AF2345:AF2345)))</f>
        <v>0</v>
      </c>
      <c r="AG2346" s="52" t="b">
        <f ca="1">AND(AG2343&gt;$B$3, NOT(OR($AF2345:AG2345)))</f>
        <v>0</v>
      </c>
      <c r="AH2346" s="52" t="b">
        <f ca="1">AND(AH2343&gt;$B$3, NOT(OR($AF2345:AH2345)))</f>
        <v>0</v>
      </c>
      <c r="AI2346" s="52" t="b">
        <f ca="1">AND(AI2343&gt;$B$3, NOT(OR($AF2345:AI2345)))</f>
        <v>0</v>
      </c>
      <c r="AJ2346" s="52" t="b">
        <f ca="1">AND(AJ2343&gt;$B$3, NOT(OR($AF2345:AJ2345)))</f>
        <v>0</v>
      </c>
      <c r="AK2346" s="74"/>
      <c r="AL2346" s="70"/>
    </row>
    <row r="2347" spans="7:38" ht="14.55" customHeight="1" x14ac:dyDescent="0.3">
      <c r="G2347" s="3">
        <v>2345</v>
      </c>
      <c r="H2347" s="58">
        <v>0.7193903254509556</v>
      </c>
      <c r="I2347" s="58">
        <v>-0.13444641739642199</v>
      </c>
      <c r="J2347" s="58">
        <v>-0.84841208137864055</v>
      </c>
      <c r="K2347" s="59">
        <v>0.49769403869141626</v>
      </c>
      <c r="L2347" s="60">
        <f t="array" ref="L2347:O2347">TRANSPOSE(MMULT(Option!$B$25:$E$28, TRANSPOSE(H2347:K2347)))</f>
        <v>0.7193903254509556</v>
      </c>
      <c r="M2347" s="60">
        <v>0.16453395325343598</v>
      </c>
      <c r="N2347" s="60">
        <v>-0.49261907698150853</v>
      </c>
      <c r="O2347" s="60">
        <v>0.51315642349440083</v>
      </c>
      <c r="P2347" s="56" t="str">
        <f t="shared" si="2915"/>
        <v>469/5</v>
      </c>
      <c r="R2347" s="80">
        <v>587</v>
      </c>
      <c r="S2347" s="3" t="s">
        <v>28</v>
      </c>
      <c r="T2347" s="60">
        <f t="array" aca="1" ref="T2347:T2350" ca="1">TRANSPOSE(OFFSET($L$3, MATCH($R2347 &amp; "/" &amp; T$2, $P$3:$P$5002, 0) - 1, 0, 1, $E$1))</f>
        <v>0.71364090313181217</v>
      </c>
      <c r="U2347" s="60">
        <f t="array" aca="1" ref="U2347:U2350" ca="1">TRANSPOSE(OFFSET($L$3, MATCH($R2347 &amp; "/" &amp; U$2, $P$3:$P$5002, 0) - 1, 0, 1, $E$1))</f>
        <v>-0.96101502044234099</v>
      </c>
      <c r="V2347" s="60">
        <f t="array" aca="1" ref="V2347:V2350" ca="1">TRANSPOSE(OFFSET($L$3, MATCH($R2347 &amp; "/" &amp; V$2, $P$3:$P$5002, 0) - 1, 0, 1, $E$1))</f>
        <v>-1.5997764500954168</v>
      </c>
      <c r="W2347" s="60">
        <f t="array" aca="1" ref="W2347:W2350" ca="1">TRANSPOSE(OFFSET($L$3, MATCH($R2347 &amp; "/" &amp; W$2, $P$3:$P$5002, 0) - 1, 0, 1, $E$1))</f>
        <v>-1.2148415394055025</v>
      </c>
      <c r="X2347" s="60">
        <f t="array" aca="1" ref="X2347:X2350" ca="1">TRANSPOSE(OFFSET($L$3, MATCH($R2347 &amp; "/" &amp; X$2, $P$3:$P$5002, 0) - 1, 0, 1, $E$1))</f>
        <v>-1.3565079228132435</v>
      </c>
      <c r="Y2347" s="52">
        <f ca="1">$B$11 * EXP(($E$3 - $C$11^2/2) * Y$2 + $C$11*SQRT(Y$2)*T2347)</f>
        <v>124.49461437383682</v>
      </c>
      <c r="Z2347" s="52">
        <f ca="1">Y2347 * EXP(($E$3 - $C$11^2/2) * (Z$2-Y$2) + $C$11*SQRT(Z$2-Y$2)*U2347)</f>
        <v>93.780594298261988</v>
      </c>
      <c r="AA2347" s="52">
        <f ca="1">Z2347 * EXP(($E$3 - $C$11^2/2) * (AA$2-Z$2) + $C$11*SQRT(AA$2-Z$2)*V2347)</f>
        <v>58.324661591097076</v>
      </c>
      <c r="AB2347" s="52">
        <f ca="1">AA2347 * EXP(($E$3 - $C$11^2/2) * (AB$2-AA$2) + $C$11*SQRT(AB$2-AA$2)*W2347)</f>
        <v>40.7140219977721</v>
      </c>
      <c r="AC2347" s="52">
        <f ca="1">AB2347 * EXP(($E$3 - $C$11^2/2) * (AC$2-AB$2) + $C$11*SQRT(AC$2-AB$2)*X2347)</f>
        <v>27.238193933995227</v>
      </c>
      <c r="AD2347" s="47"/>
      <c r="AE2347" s="3" t="s">
        <v>69</v>
      </c>
      <c r="AF2347" s="20" cm="1">
        <f t="array" aca="1" ref="AF2347" ca="1">MIN(Y2347:Y2350 / $D$11:$D$14)</f>
        <v>1.0856054196489906</v>
      </c>
      <c r="AG2347" s="20" cm="1">
        <f t="array" aca="1" ref="AG2347" ca="1">MIN(Z2347:Z2350 / $D$11:$D$14)</f>
        <v>0.93780594298261988</v>
      </c>
      <c r="AH2347" s="20" cm="1">
        <f t="array" aca="1" ref="AH2347" ca="1">MIN(AA2347:AA2350 / $D$11:$D$14)</f>
        <v>0.45185928234246703</v>
      </c>
      <c r="AI2347" s="20" cm="1">
        <f t="array" aca="1" ref="AI2347" ca="1">MIN(AB2347:AB2350 / $D$11:$D$14)</f>
        <v>0.40714021997772099</v>
      </c>
      <c r="AJ2347" s="20" cm="1">
        <f t="array" aca="1" ref="AJ2347" ca="1">MIN(AC2347:AC2350 / $D$11:$D$14)</f>
        <v>0.27238193933995225</v>
      </c>
      <c r="AK2347" s="72">
        <f t="array" aca="1" ref="AK2347" ca="1">SUMPRODUCT(AF2348:AJ2348, EXP(-$E$3*$AF$2:$AJ$2))</f>
        <v>105721.0809451906</v>
      </c>
      <c r="AL2347" s="70">
        <f ca="1">MAX(AC2348 - $D$11, 0) * EXP(-$E$2*$E$3)</f>
        <v>0</v>
      </c>
    </row>
    <row r="2348" spans="7:38" ht="14.55" customHeight="1" x14ac:dyDescent="0.3">
      <c r="G2348" s="3">
        <v>2346</v>
      </c>
      <c r="H2348" s="58">
        <v>-0.32359419011045421</v>
      </c>
      <c r="I2348" s="58">
        <v>-2.7350060513277592</v>
      </c>
      <c r="J2348" s="58">
        <v>0.13867731050776169</v>
      </c>
      <c r="K2348" s="59">
        <v>5.3611775641520601E-2</v>
      </c>
      <c r="L2348" s="60">
        <f t="array" ref="L2348:O2348">TRANSPOSE(MMULT(Option!$B$25:$E$28, TRANSPOSE(H2348:K2348)))</f>
        <v>-0.32359419011045421</v>
      </c>
      <c r="M2348" s="60">
        <v>-2.6361121273185284</v>
      </c>
      <c r="N2348" s="60">
        <v>-0.72382869871153288</v>
      </c>
      <c r="O2348" s="60">
        <v>-0.77265295511541143</v>
      </c>
      <c r="P2348" s="56" t="str">
        <f t="shared" si="2915"/>
        <v>470/1</v>
      </c>
      <c r="R2348" s="80"/>
      <c r="S2348" s="3" t="s">
        <v>29</v>
      </c>
      <c r="T2348" s="60">
        <f ca="1"/>
        <v>1.038760896979239</v>
      </c>
      <c r="U2348" s="60">
        <f ca="1"/>
        <v>2.5338076240327856E-2</v>
      </c>
      <c r="V2348" s="60">
        <f ca="1"/>
        <v>-0.83953533002819347</v>
      </c>
      <c r="W2348" s="60">
        <f ca="1"/>
        <v>-0.14109155875498142</v>
      </c>
      <c r="X2348" s="60">
        <f ca="1"/>
        <v>-1.2917371509405888</v>
      </c>
      <c r="Y2348" s="52">
        <f ca="1">$B$12 * EXP(($E$3 - $C$12^2/2) * Y$2 + $C$12*SQRT(Y$2)*T2348)</f>
        <v>137.24922792867918</v>
      </c>
      <c r="Z2348" s="52">
        <f ca="1">Y2348 * EXP(($E$3 - $C$12^2/2) * (Z$2-Y$2) + $C$12*SQRT(Z$2-Y$2)*U2348)</f>
        <v>138.98970671157483</v>
      </c>
      <c r="AA2348" s="52">
        <f ca="1">Z2348 * EXP(($E$3 - $C$12^2/2) * (AA$2-Z$2) + $C$12*SQRT(AA$2-Z$2)*V2348)</f>
        <v>108.58565178692477</v>
      </c>
      <c r="AB2348" s="52">
        <f ca="1">AA2348 * EXP(($E$3 - $C$12^2/2) * (AB$2-AA$2) + $C$12*SQRT(AB$2-AA$2)*W2348)</f>
        <v>104.60714020707567</v>
      </c>
      <c r="AC2348" s="52">
        <f ca="1">AB2348 * EXP(($E$3 - $C$12^2/2) * (AC$2-AB$2) + $C$12*SQRT(AC$2-AB$2)*X2348)</f>
        <v>71.356658843536806</v>
      </c>
      <c r="AD2348" s="47"/>
      <c r="AE2348" s="3" t="s">
        <v>47</v>
      </c>
      <c r="AF2348" s="64">
        <f t="shared" ref="AF2348" ca="1" si="2966">($B$5*AF2350 + (1 + $B$6)*AF2349)*$B$2</f>
        <v>15000</v>
      </c>
      <c r="AG2348" s="64">
        <f t="shared" ref="AG2348" ca="1" si="2967">($B$5*AG2350 + (1 + $B$6)*AG2349)*$B$2</f>
        <v>15000</v>
      </c>
      <c r="AH2348" s="64">
        <f t="shared" ref="AH2348" ca="1" si="2968">($B$5*AH2350 + (1 + $B$6)*AH2349)*$B$2</f>
        <v>0</v>
      </c>
      <c r="AI2348" s="64">
        <f t="shared" ref="AI2348" ca="1" si="2969">($B$5*AI2350 + (1 + $B$6)*AI2349)*$B$2</f>
        <v>0</v>
      </c>
      <c r="AJ2348" s="64" cm="1">
        <f t="array" aca="1" ref="AJ2348" ca="1">($B$5*AJ2350 + (1 + $B$6)*AJ2349 + AND(NOT(AF2349:AJ2349)))*$B$2</f>
        <v>100000</v>
      </c>
      <c r="AK2348" s="73"/>
      <c r="AL2348" s="70"/>
    </row>
    <row r="2349" spans="7:38" ht="14.55" customHeight="1" x14ac:dyDescent="0.3">
      <c r="G2349" s="3">
        <v>2347</v>
      </c>
      <c r="H2349" s="58">
        <v>-0.18662743960502098</v>
      </c>
      <c r="I2349" s="58">
        <v>-0.5083245120695794</v>
      </c>
      <c r="J2349" s="58">
        <v>-0.70672910272712808</v>
      </c>
      <c r="K2349" s="59">
        <v>0.35908195889979122</v>
      </c>
      <c r="L2349" s="60">
        <f t="array" ref="L2349:O2349">TRANSPOSE(MMULT(Option!$B$25:$E$28, TRANSPOSE(H2349:K2349)))</f>
        <v>-0.18662743960502098</v>
      </c>
      <c r="M2349" s="60">
        <v>-0.54053808667407666</v>
      </c>
      <c r="N2349" s="60">
        <v>-0.82848886355251516</v>
      </c>
      <c r="O2349" s="60">
        <v>-3.8201557060103475E-2</v>
      </c>
      <c r="P2349" s="56" t="str">
        <f t="shared" si="2915"/>
        <v>470/2</v>
      </c>
      <c r="R2349" s="80"/>
      <c r="S2349" s="3" t="s">
        <v>31</v>
      </c>
      <c r="T2349" s="60">
        <f ca="1"/>
        <v>0.25712607277843946</v>
      </c>
      <c r="U2349" s="60">
        <f ca="1"/>
        <v>-0.40358131320952639</v>
      </c>
      <c r="V2349" s="60">
        <f ca="1"/>
        <v>-2.5514929924753051</v>
      </c>
      <c r="W2349" s="60">
        <f ca="1"/>
        <v>0.39962905934417964</v>
      </c>
      <c r="X2349" s="60">
        <f ca="1"/>
        <v>-1.385803952547342</v>
      </c>
      <c r="Y2349" s="52">
        <f ca="1">$B$13 * EXP(($E$3 - $C$13^2/2) * Y$2 + $C$13*SQRT(Y$2)*T2349)</f>
        <v>108.56054196489906</v>
      </c>
      <c r="Z2349" s="52">
        <f ca="1">Y2349 * EXP(($E$3 - $C$13^2/2) * (Z$2-Y$2) + $C$13*SQRT(Z$2-Y$2)*U2349)</f>
        <v>96.663281415424549</v>
      </c>
      <c r="AA2349" s="52">
        <f ca="1">Z2349 * EXP(($E$3 - $C$13^2/2) * (AA$2-Z$2) + $C$13*SQRT(AA$2-Z$2)*V2349)</f>
        <v>45.185928234246703</v>
      </c>
      <c r="AB2349" s="52">
        <f ca="1">AA2349 * EXP(($E$3 - $C$13^2/2) * (AB$2-AA$2) + $C$13*SQRT(AB$2-AA$2)*W2349)</f>
        <v>51.196667084431503</v>
      </c>
      <c r="AC2349" s="52">
        <f ca="1">AB2349 * EXP(($E$3 - $C$13^2/2) * (AC$2-AB$2) + $C$13*SQRT(AC$2-AB$2)*X2349)</f>
        <v>33.951507214865671</v>
      </c>
      <c r="AD2349" s="47"/>
      <c r="AE2349" s="3" t="s">
        <v>46</v>
      </c>
      <c r="AF2349" s="52" t="b">
        <f t="shared" ref="AF2349" ca="1" si="2970">AF2347 &gt;= $B$4</f>
        <v>0</v>
      </c>
      <c r="AG2349" s="52" t="b">
        <f t="array" aca="1" ref="AG2349" ca="1">AND(AG2347 &gt;= $B$4, NOT(OR($AF2349:AF2349)))</f>
        <v>0</v>
      </c>
      <c r="AH2349" s="52" t="b">
        <f t="array" aca="1" ref="AH2349" ca="1">AND(AH2347 &gt;= $B$4, NOT(OR($AF2349:AG2349)))</f>
        <v>0</v>
      </c>
      <c r="AI2349" s="52" t="b">
        <f t="array" aca="1" ref="AI2349" ca="1">AND(AI2347 &gt;= $B$4, NOT(OR($AF2349:AH2349)))</f>
        <v>0</v>
      </c>
      <c r="AJ2349" s="52" t="b">
        <f t="array" aca="1" ref="AJ2349" ca="1">AND(AJ2347 &gt;= $B$4, NOT(OR($AF2349:AI2349)))</f>
        <v>0</v>
      </c>
      <c r="AK2349" s="73"/>
      <c r="AL2349" s="70"/>
    </row>
    <row r="2350" spans="7:38" ht="14.55" customHeight="1" x14ac:dyDescent="0.3">
      <c r="G2350" s="3">
        <v>2348</v>
      </c>
      <c r="H2350" s="58">
        <v>0.50294328029354707</v>
      </c>
      <c r="I2350" s="58">
        <v>0.1695132713326499</v>
      </c>
      <c r="J2350" s="58">
        <v>-0.49920098119950501</v>
      </c>
      <c r="K2350" s="59">
        <v>2.7700422972077692</v>
      </c>
      <c r="L2350" s="60">
        <f t="array" ref="L2350:O2350">TRANSPOSE(MMULT(Option!$B$25:$E$28, TRANSPOSE(H2350:K2350)))</f>
        <v>0.50294328029354707</v>
      </c>
      <c r="M2350" s="60">
        <v>0.35653879155371004</v>
      </c>
      <c r="N2350" s="60">
        <v>-0.19288694032964515</v>
      </c>
      <c r="O2350" s="60">
        <v>2.5202547554732666</v>
      </c>
      <c r="P2350" s="56" t="str">
        <f t="shared" si="2915"/>
        <v>470/3</v>
      </c>
      <c r="R2350" s="80"/>
      <c r="S2350" s="3" t="s">
        <v>30</v>
      </c>
      <c r="T2350" s="60">
        <f ca="1"/>
        <v>2.5734664454548275</v>
      </c>
      <c r="U2350" s="60">
        <f ca="1"/>
        <v>-1.0083173450877583</v>
      </c>
      <c r="V2350" s="60">
        <f ca="1"/>
        <v>-1.7643297382276728</v>
      </c>
      <c r="W2350" s="60">
        <f ca="1"/>
        <v>0.60909541707640835</v>
      </c>
      <c r="X2350" s="60">
        <f ca="1"/>
        <v>-2.2590504464545313</v>
      </c>
      <c r="Y2350" s="52">
        <f ca="1">$B$14 * EXP(($E$3 - $C$14^2/2) * Y$2 + $C$14*SQRT(Y$2)*T2350)</f>
        <v>217.50245104214713</v>
      </c>
      <c r="Z2350" s="52">
        <f ca="1">Y2350 * EXP(($E$3 - $C$14^2/2) * (Z$2-Y$2) + $C$14*SQRT(Z$2-Y$2)*U2350)</f>
        <v>161.53388196347706</v>
      </c>
      <c r="AA2350" s="52">
        <f ca="1">Z2350 * EXP(($E$3 - $C$14^2/2) * (AA$2-Z$2) + $C$14*SQRT(AA$2-Z$2)*V2350)</f>
        <v>95.623250315964469</v>
      </c>
      <c r="AB2350" s="52">
        <f ca="1">AA2350 * EXP(($E$3 - $C$14^2/2) * (AB$2-AA$2) + $C$14*SQRT(AB$2-AA$2)*W2350)</f>
        <v>115.37003055155306</v>
      </c>
      <c r="AC2350" s="52">
        <f ca="1">AB2350 * EXP(($E$3 - $C$14^2/2) * (AC$2-AB$2) + $C$14*SQRT(AC$2-AB$2)*X2350)</f>
        <v>58.875761463552791</v>
      </c>
      <c r="AD2350" s="47"/>
      <c r="AE2350" s="3" t="s">
        <v>68</v>
      </c>
      <c r="AF2350" s="52" t="b">
        <f ca="1">AND(AF2347&gt;$B$3, NOT(OR($AF2349:AF2349)))</f>
        <v>1</v>
      </c>
      <c r="AG2350" s="52" t="b">
        <f ca="1">AND(AG2347&gt;$B$3, NOT(OR($AF2349:AG2349)))</f>
        <v>1</v>
      </c>
      <c r="AH2350" s="52" t="b">
        <f ca="1">AND(AH2347&gt;$B$3, NOT(OR($AF2349:AH2349)))</f>
        <v>0</v>
      </c>
      <c r="AI2350" s="52" t="b">
        <f ca="1">AND(AI2347&gt;$B$3, NOT(OR($AF2349:AI2349)))</f>
        <v>0</v>
      </c>
      <c r="AJ2350" s="52" t="b">
        <f ca="1">AND(AJ2347&gt;$B$3, NOT(OR($AF2349:AJ2349)))</f>
        <v>0</v>
      </c>
      <c r="AK2350" s="74"/>
      <c r="AL2350" s="70"/>
    </row>
    <row r="2351" spans="7:38" ht="14.55" customHeight="1" x14ac:dyDescent="0.3">
      <c r="G2351" s="3">
        <v>2349</v>
      </c>
      <c r="H2351" s="58">
        <v>0.59142126301051379</v>
      </c>
      <c r="I2351" s="58">
        <v>-0.900299005861663</v>
      </c>
      <c r="J2351" s="58">
        <v>1.4490043837829176</v>
      </c>
      <c r="K2351" s="59">
        <v>1.7903656077916752</v>
      </c>
      <c r="L2351" s="60">
        <f t="array" ref="L2351:O2351">TRANSPOSE(MMULT(Option!$B$25:$E$28, TRANSPOSE(H2351:K2351)))</f>
        <v>0.59142126301051379</v>
      </c>
      <c r="M2351" s="60">
        <v>-0.58856916328670694</v>
      </c>
      <c r="N2351" s="60">
        <v>1.2734900210882176</v>
      </c>
      <c r="O2351" s="60">
        <v>1.8168090912644865</v>
      </c>
      <c r="P2351" s="56" t="str">
        <f t="shared" si="2915"/>
        <v>470/4</v>
      </c>
      <c r="R2351" s="80">
        <v>588</v>
      </c>
      <c r="S2351" s="3" t="s">
        <v>28</v>
      </c>
      <c r="T2351" s="60">
        <f t="array" aca="1" ref="T2351:T2354" ca="1">TRANSPOSE(OFFSET($L$3, MATCH($R2351 &amp; "/" &amp; T$2, $P$3:$P$5002, 0) - 1, 0, 1, $E$1))</f>
        <v>0.99044387821875279</v>
      </c>
      <c r="U2351" s="60">
        <f t="array" aca="1" ref="U2351:U2354" ca="1">TRANSPOSE(OFFSET($L$3, MATCH($R2351 &amp; "/" &amp; U$2, $P$3:$P$5002, 0) - 1, 0, 1, $E$1))</f>
        <v>-0.39381682990050826</v>
      </c>
      <c r="V2351" s="60">
        <f t="array" aca="1" ref="V2351:V2354" ca="1">TRANSPOSE(OFFSET($L$3, MATCH($R2351 &amp; "/" &amp; V$2, $P$3:$P$5002, 0) - 1, 0, 1, $E$1))</f>
        <v>-0.12341861625699826</v>
      </c>
      <c r="W2351" s="60">
        <f t="array" aca="1" ref="W2351:W2354" ca="1">TRANSPOSE(OFFSET($L$3, MATCH($R2351 &amp; "/" &amp; W$2, $P$3:$P$5002, 0) - 1, 0, 1, $E$1))</f>
        <v>0.15860850500373314</v>
      </c>
      <c r="X2351" s="60">
        <f t="array" aca="1" ref="X2351:X2354" ca="1">TRANSPOSE(OFFSET($L$3, MATCH($R2351 &amp; "/" &amp; X$2, $P$3:$P$5002, 0) - 1, 0, 1, $E$1))</f>
        <v>0.45328950308278171</v>
      </c>
      <c r="Y2351" s="52">
        <f ca="1">$B$11 * EXP(($E$3 - $C$11^2/2) * Y$2 + $C$11*SQRT(Y$2)*T2351)</f>
        <v>135.27413504425863</v>
      </c>
      <c r="Z2351" s="52">
        <f ca="1">Y2351 * EXP(($E$3 - $C$11^2/2) * (Z$2-Y$2) + $C$11*SQRT(Z$2-Y$2)*U2351)</f>
        <v>120.80265943920195</v>
      </c>
      <c r="AA2351" s="52">
        <f ca="1">Z2351 * EXP(($E$3 - $C$11^2/2) * (AA$2-Z$2) + $C$11*SQRT(AA$2-Z$2)*V2351)</f>
        <v>116.99517745401037</v>
      </c>
      <c r="AB2351" s="52">
        <f ca="1">AA2351 * EXP(($E$3 - $C$11^2/2) * (AB$2-AA$2) + $C$11*SQRT(AB$2-AA$2)*W2351)</f>
        <v>123.31169641510172</v>
      </c>
      <c r="AC2351" s="52">
        <f ca="1">AB2351 * EXP(($E$3 - $C$11^2/2) * (AC$2-AB$2) + $C$11*SQRT(AC$2-AB$2)*X2351)</f>
        <v>141.98225968948103</v>
      </c>
      <c r="AD2351" s="47"/>
      <c r="AE2351" s="3" t="s">
        <v>69</v>
      </c>
      <c r="AF2351" s="20" cm="1">
        <f t="array" aca="1" ref="AF2351" ca="1">MIN(Y2351:Y2354 / $D$11:$D$14)</f>
        <v>0.93013009705452721</v>
      </c>
      <c r="AG2351" s="20" cm="1">
        <f t="array" aca="1" ref="AG2351" ca="1">MIN(Z2351:Z2354 / $D$11:$D$14)</f>
        <v>0.79539291441411153</v>
      </c>
      <c r="AH2351" s="20" cm="1">
        <f t="array" aca="1" ref="AH2351" ca="1">MIN(AA2351:AA2354 / $D$11:$D$14)</f>
        <v>0.99802296837589166</v>
      </c>
      <c r="AI2351" s="20" cm="1">
        <f t="array" aca="1" ref="AI2351" ca="1">MIN(AB2351:AB2354 / $D$11:$D$14)</f>
        <v>0.74029062297258263</v>
      </c>
      <c r="AJ2351" s="20" cm="1">
        <f t="array" aca="1" ref="AJ2351" ca="1">MIN(AC2351:AC2354 / $D$11:$D$14)</f>
        <v>0.81179971871515932</v>
      </c>
      <c r="AK2351" s="72">
        <f t="array" aca="1" ref="AK2351" ca="1">SUMPRODUCT(AF2352:AJ2352, EXP(-$E$3*$AF$2:$AJ$2))</f>
        <v>116741.15106709812</v>
      </c>
      <c r="AL2351" s="70">
        <f ca="1">MAX(AC2352 - $D$11, 0) * EXP(-$E$2*$E$3)</f>
        <v>0</v>
      </c>
    </row>
    <row r="2352" spans="7:38" ht="14.55" customHeight="1" x14ac:dyDescent="0.3">
      <c r="G2352" s="3">
        <v>2350</v>
      </c>
      <c r="H2352" s="58">
        <v>0.17944094740573138</v>
      </c>
      <c r="I2352" s="58">
        <v>0.25536516336972664</v>
      </c>
      <c r="J2352" s="58">
        <v>-0.75398049516373622</v>
      </c>
      <c r="K2352" s="59">
        <v>0.6873317743550621</v>
      </c>
      <c r="L2352" s="60">
        <f t="array" ref="L2352:O2352">TRANSPOSE(MMULT(Option!$B$25:$E$28, TRANSPOSE(H2352:K2352)))</f>
        <v>0.17944094740573138</v>
      </c>
      <c r="M2352" s="60">
        <v>0.30582241716159986</v>
      </c>
      <c r="N2352" s="60">
        <v>-0.52358198261818911</v>
      </c>
      <c r="O2352" s="60">
        <v>0.58008051823074402</v>
      </c>
      <c r="P2352" s="56" t="str">
        <f t="shared" si="2915"/>
        <v>470/5</v>
      </c>
      <c r="R2352" s="80"/>
      <c r="S2352" s="3" t="s">
        <v>29</v>
      </c>
      <c r="T2352" s="60">
        <f ca="1"/>
        <v>0.16829599751281138</v>
      </c>
      <c r="U2352" s="60">
        <f ca="1"/>
        <v>-0.96469284568868363</v>
      </c>
      <c r="V2352" s="60">
        <f ca="1"/>
        <v>0.73980021973987486</v>
      </c>
      <c r="W2352" s="60">
        <f ca="1"/>
        <v>-1.0124448253536704</v>
      </c>
      <c r="X2352" s="60">
        <f ca="1"/>
        <v>0.69367158845346522</v>
      </c>
      <c r="Y2352" s="52">
        <f ca="1">$B$12 * EXP(($E$3 - $C$12^2/2) * Y$2 + $C$12*SQRT(Y$2)*T2352)</f>
        <v>105.70571771770005</v>
      </c>
      <c r="Z2352" s="52">
        <f ca="1">Y2352 * EXP(($E$3 - $C$12^2/2) * (Z$2-Y$2) + $C$12*SQRT(Z$2-Y$2)*U2352)</f>
        <v>79.539291441411152</v>
      </c>
      <c r="AA2352" s="52">
        <f ca="1">Z2352 * EXP(($E$3 - $C$12^2/2) * (AA$2-Z$2) + $C$12*SQRT(AA$2-Z$2)*V2352)</f>
        <v>99.802296837589168</v>
      </c>
      <c r="AB2352" s="52">
        <f ca="1">AA2352 * EXP(($E$3 - $C$12^2/2) * (AB$2-AA$2) + $C$12*SQRT(AB$2-AA$2)*W2352)</f>
        <v>74.029062297258264</v>
      </c>
      <c r="AC2352" s="52">
        <f ca="1">AB2352 * EXP(($E$3 - $C$12^2/2) * (AC$2-AB$2) + $C$12*SQRT(AC$2-AB$2)*X2352)</f>
        <v>91.611721401062795</v>
      </c>
      <c r="AD2352" s="47"/>
      <c r="AE2352" s="3" t="s">
        <v>47</v>
      </c>
      <c r="AF2352" s="64">
        <f t="shared" ref="AF2352" ca="1" si="2971">($B$5*AF2354 + (1 + $B$6)*AF2353)*$B$2</f>
        <v>15000</v>
      </c>
      <c r="AG2352" s="64">
        <f t="shared" ref="AG2352" ca="1" si="2972">($B$5*AG2354 + (1 + $B$6)*AG2353)*$B$2</f>
        <v>0</v>
      </c>
      <c r="AH2352" s="64">
        <f t="shared" ref="AH2352" ca="1" si="2973">($B$5*AH2354 + (1 + $B$6)*AH2353)*$B$2</f>
        <v>15000</v>
      </c>
      <c r="AI2352" s="64">
        <f t="shared" ref="AI2352" ca="1" si="2974">($B$5*AI2354 + (1 + $B$6)*AI2353)*$B$2</f>
        <v>0</v>
      </c>
      <c r="AJ2352" s="64" cm="1">
        <f t="array" aca="1" ref="AJ2352" ca="1">($B$5*AJ2354 + (1 + $B$6)*AJ2353 + AND(NOT(AF2353:AJ2353)))*$B$2</f>
        <v>114999.99999999999</v>
      </c>
      <c r="AK2352" s="73"/>
      <c r="AL2352" s="70"/>
    </row>
    <row r="2353" spans="7:38" ht="14.55" customHeight="1" x14ac:dyDescent="0.3">
      <c r="G2353" s="3">
        <v>2351</v>
      </c>
      <c r="H2353" s="58">
        <v>-0.29819802538003004</v>
      </c>
      <c r="I2353" s="58">
        <v>2.0744748750231792</v>
      </c>
      <c r="J2353" s="58">
        <v>-3.1993267692034122</v>
      </c>
      <c r="K2353" s="59">
        <v>-0.68587534714232634</v>
      </c>
      <c r="L2353" s="60">
        <f t="array" ref="L2353:O2353">TRANSPOSE(MMULT(Option!$B$25:$E$28, TRANSPOSE(H2353:K2353)))</f>
        <v>-0.29819802538003004</v>
      </c>
      <c r="M2353" s="60">
        <v>1.7820084182635429</v>
      </c>
      <c r="N2353" s="60">
        <v>-2.3860550781684777</v>
      </c>
      <c r="O2353" s="60">
        <v>-0.78784737588660536</v>
      </c>
      <c r="P2353" s="56" t="str">
        <f t="shared" si="2915"/>
        <v>471/1</v>
      </c>
      <c r="R2353" s="80"/>
      <c r="S2353" s="3" t="s">
        <v>31</v>
      </c>
      <c r="T2353" s="60">
        <f ca="1"/>
        <v>-0.25810271104162941</v>
      </c>
      <c r="U2353" s="60">
        <f ca="1"/>
        <v>0.93697311760268265</v>
      </c>
      <c r="V2353" s="60">
        <f ca="1"/>
        <v>-0.43498433340382847</v>
      </c>
      <c r="W2353" s="60">
        <f ca="1"/>
        <v>-1.2992324683555665</v>
      </c>
      <c r="X2353" s="60">
        <f ca="1"/>
        <v>0.27700765828952295</v>
      </c>
      <c r="Y2353" s="52">
        <f ca="1">$B$13 * EXP(($E$3 - $C$13^2/2) * Y$2 + $C$13*SQRT(Y$2)*T2353)</f>
        <v>93.013009705452717</v>
      </c>
      <c r="Z2353" s="52">
        <f ca="1">Y2353 * EXP(($E$3 - $C$13^2/2) * (Z$2-Y$2) + $C$13*SQRT(Z$2-Y$2)*U2353)</f>
        <v>123.82029838988362</v>
      </c>
      <c r="AA2353" s="52">
        <f ca="1">Z2353 * EXP(($E$3 - $C$13^2/2) * (AA$2-Z$2) + $C$13*SQRT(AA$2-Z$2)*V2353)</f>
        <v>109.21692126388598</v>
      </c>
      <c r="AB2353" s="52">
        <f ca="1">AA2353 * EXP(($E$3 - $C$13^2/2) * (AB$2-AA$2) + $C$13*SQRT(AB$2-AA$2)*W2353)</f>
        <v>74.333837659696599</v>
      </c>
      <c r="AC2353" s="52">
        <f ca="1">AB2353 * EXP(($E$3 - $C$13^2/2) * (AC$2-AB$2) + $C$13*SQRT(AC$2-AB$2)*X2353)</f>
        <v>81.179971871515932</v>
      </c>
      <c r="AD2353" s="47"/>
      <c r="AE2353" s="3" t="s">
        <v>46</v>
      </c>
      <c r="AF2353" s="52" t="b">
        <f t="shared" ref="AF2353" ca="1" si="2975">AF2351 &gt;= $B$4</f>
        <v>0</v>
      </c>
      <c r="AG2353" s="52" t="b">
        <f t="array" aca="1" ref="AG2353" ca="1">AND(AG2351 &gt;= $B$4, NOT(OR($AF2353:AF2353)))</f>
        <v>0</v>
      </c>
      <c r="AH2353" s="52" t="b">
        <f t="array" aca="1" ref="AH2353" ca="1">AND(AH2351 &gt;= $B$4, NOT(OR($AF2353:AG2353)))</f>
        <v>0</v>
      </c>
      <c r="AI2353" s="52" t="b">
        <f t="array" aca="1" ref="AI2353" ca="1">AND(AI2351 &gt;= $B$4, NOT(OR($AF2353:AH2353)))</f>
        <v>0</v>
      </c>
      <c r="AJ2353" s="52" t="b">
        <f t="array" aca="1" ref="AJ2353" ca="1">AND(AJ2351 &gt;= $B$4, NOT(OR($AF2353:AI2353)))</f>
        <v>0</v>
      </c>
      <c r="AK2353" s="73"/>
      <c r="AL2353" s="70"/>
    </row>
    <row r="2354" spans="7:38" ht="14.55" customHeight="1" x14ac:dyDescent="0.3">
      <c r="G2354" s="3">
        <v>2352</v>
      </c>
      <c r="H2354" s="58">
        <v>0.75371482544834134</v>
      </c>
      <c r="I2354" s="58">
        <v>-0.26568314487325329</v>
      </c>
      <c r="J2354" s="58">
        <v>0.5486035199560757</v>
      </c>
      <c r="K2354" s="59">
        <v>-0.51235671727124521</v>
      </c>
      <c r="L2354" s="60">
        <f t="array" ref="L2354:O2354">TRANSPOSE(MMULT(Option!$B$25:$E$28, TRANSPOSE(H2354:K2354)))</f>
        <v>0.75371482544834134</v>
      </c>
      <c r="M2354" s="60">
        <v>5.7983305728216195E-2</v>
      </c>
      <c r="N2354" s="60">
        <v>0.71375774539519143</v>
      </c>
      <c r="O2354" s="60">
        <v>-9.9765884978979147E-2</v>
      </c>
      <c r="P2354" s="56" t="str">
        <f t="shared" si="2915"/>
        <v>471/2</v>
      </c>
      <c r="R2354" s="80"/>
      <c r="S2354" s="3" t="s">
        <v>30</v>
      </c>
      <c r="T2354" s="60">
        <f ca="1"/>
        <v>-8.1008307443934668E-3</v>
      </c>
      <c r="U2354" s="60">
        <f ca="1"/>
        <v>-0.60769820262961638</v>
      </c>
      <c r="V2354" s="60">
        <f ca="1"/>
        <v>0.84023129837142019</v>
      </c>
      <c r="W2354" s="60">
        <f ca="1"/>
        <v>-0.2831096574544229</v>
      </c>
      <c r="X2354" s="60">
        <f ca="1"/>
        <v>0.52239381142438157</v>
      </c>
      <c r="Y2354" s="52">
        <f ca="1">$B$14 * EXP(($E$3 - $C$14^2/2) * Y$2 + $C$14*SQRT(Y$2)*T2354)</f>
        <v>100.25730554163029</v>
      </c>
      <c r="Z2354" s="52">
        <f ca="1">Y2354 * EXP(($E$3 - $C$14^2/2) * (Z$2-Y$2) + $C$14*SQRT(Z$2-Y$2)*U2354)</f>
        <v>83.967555146634197</v>
      </c>
      <c r="AA2354" s="52">
        <f ca="1">Z2354 * EXP(($E$3 - $C$14^2/2) * (AA$2-Z$2) + $C$14*SQRT(AA$2-Z$2)*V2354)</f>
        <v>108.58137213521665</v>
      </c>
      <c r="AB2354" s="52">
        <f ca="1">AA2354 * EXP(($E$3 - $C$14^2/2) * (AB$2-AA$2) + $C$14*SQRT(AB$2-AA$2)*W2354)</f>
        <v>100.23996568416251</v>
      </c>
      <c r="AC2354" s="52">
        <f ca="1">AB2354 * EXP(($E$3 - $C$14^2/2) * (AC$2-AB$2) + $C$14*SQRT(AC$2-AB$2)*X2354)</f>
        <v>117.83497299672752</v>
      </c>
      <c r="AD2354" s="47"/>
      <c r="AE2354" s="3" t="s">
        <v>68</v>
      </c>
      <c r="AF2354" s="52" t="b">
        <f ca="1">AND(AF2351&gt;$B$3, NOT(OR($AF2353:AF2353)))</f>
        <v>1</v>
      </c>
      <c r="AG2354" s="52" t="b">
        <f ca="1">AND(AG2351&gt;$B$3, NOT(OR($AF2353:AG2353)))</f>
        <v>0</v>
      </c>
      <c r="AH2354" s="52" t="b">
        <f ca="1">AND(AH2351&gt;$B$3, NOT(OR($AF2353:AH2353)))</f>
        <v>1</v>
      </c>
      <c r="AI2354" s="52" t="b">
        <f ca="1">AND(AI2351&gt;$B$3, NOT(OR($AF2353:AI2353)))</f>
        <v>0</v>
      </c>
      <c r="AJ2354" s="52" t="b">
        <f ca="1">AND(AJ2351&gt;$B$3, NOT(OR($AF2353:AJ2353)))</f>
        <v>1</v>
      </c>
      <c r="AK2354" s="74"/>
      <c r="AL2354" s="70"/>
    </row>
    <row r="2355" spans="7:38" ht="14.55" customHeight="1" x14ac:dyDescent="0.3">
      <c r="G2355" s="3">
        <v>2353</v>
      </c>
      <c r="H2355" s="58">
        <v>-1.4651830961542753</v>
      </c>
      <c r="I2355" s="58">
        <v>-0.63627149898306279</v>
      </c>
      <c r="J2355" s="58">
        <v>-7.3513659921560351E-2</v>
      </c>
      <c r="K2355" s="59">
        <v>-1.3028074849963933</v>
      </c>
      <c r="L2355" s="60">
        <f t="array" ref="L2355:O2355">TRANSPOSE(MMULT(Option!$B$25:$E$28, TRANSPOSE(H2355:K2355)))</f>
        <v>-1.4651830961542753</v>
      </c>
      <c r="M2355" s="60">
        <v>-1.1692256997882908</v>
      </c>
      <c r="N2355" s="60">
        <v>-0.81725601488430966</v>
      </c>
      <c r="O2355" s="60">
        <v>-1.882694301295158</v>
      </c>
      <c r="P2355" s="56" t="str">
        <f t="shared" si="2915"/>
        <v>471/3</v>
      </c>
      <c r="R2355" s="80">
        <v>589</v>
      </c>
      <c r="S2355" s="3" t="s">
        <v>28</v>
      </c>
      <c r="T2355" s="60">
        <f t="array" aca="1" ref="T2355:T2358" ca="1">TRANSPOSE(OFFSET($L$3, MATCH($R2355 &amp; "/" &amp; T$2, $P$3:$P$5002, 0) - 1, 0, 1, $E$1))</f>
        <v>0.59875006912133377</v>
      </c>
      <c r="U2355" s="60">
        <f t="array" aca="1" ref="U2355:U2358" ca="1">TRANSPOSE(OFFSET($L$3, MATCH($R2355 &amp; "/" &amp; U$2, $P$3:$P$5002, 0) - 1, 0, 1, $E$1))</f>
        <v>-1.3560410270098842</v>
      </c>
      <c r="V2355" s="60">
        <f t="array" aca="1" ref="V2355:V2358" ca="1">TRANSPOSE(OFFSET($L$3, MATCH($R2355 &amp; "/" &amp; V$2, $P$3:$P$5002, 0) - 1, 0, 1, $E$1))</f>
        <v>-0.34368984090663668</v>
      </c>
      <c r="W2355" s="60">
        <f t="array" aca="1" ref="W2355:W2358" ca="1">TRANSPOSE(OFFSET($L$3, MATCH($R2355 &amp; "/" &amp; W$2, $P$3:$P$5002, 0) - 1, 0, 1, $E$1))</f>
        <v>-0.28885508650768055</v>
      </c>
      <c r="X2355" s="60">
        <f t="array" aca="1" ref="X2355:X2358" ca="1">TRANSPOSE(OFFSET($L$3, MATCH($R2355 &amp; "/" &amp; X$2, $P$3:$P$5002, 0) - 1, 0, 1, $E$1))</f>
        <v>-1.5175201188783953</v>
      </c>
      <c r="Y2355" s="52">
        <f ca="1">$B$11 * EXP(($E$3 - $C$11^2/2) * Y$2 + $C$11*SQRT(Y$2)*T2355)</f>
        <v>120.27673427444346</v>
      </c>
      <c r="Z2355" s="52">
        <f ca="1">Y2355 * EXP(($E$3 - $C$11^2/2) * (Z$2-Y$2) + $C$11*SQRT(Z$2-Y$2)*U2355)</f>
        <v>80.477923020698597</v>
      </c>
      <c r="AA2355" s="52">
        <f ca="1">Z2355 * EXP(($E$3 - $C$11^2/2) * (AA$2-Z$2) + $C$11*SQRT(AA$2-Z$2)*V2355)</f>
        <v>72.95741730428243</v>
      </c>
      <c r="AB2355" s="52">
        <f ca="1">AA2355 * EXP(($E$3 - $C$11^2/2) * (AB$2-AA$2) + $C$11*SQRT(AB$2-AA$2)*W2355)</f>
        <v>67.236712841604515</v>
      </c>
      <c r="AC2355" s="52">
        <f ca="1">AB2355 * EXP(($E$3 - $C$11^2/2) * (AC$2-AB$2) + $C$11*SQRT(AC$2-AB$2)*X2355)</f>
        <v>42.861045569092859</v>
      </c>
      <c r="AD2355" s="47"/>
      <c r="AE2355" s="3" t="s">
        <v>69</v>
      </c>
      <c r="AF2355" s="20" cm="1">
        <f t="array" aca="1" ref="AF2355" ca="1">MIN(Y2355:Y2358 / $D$11:$D$14)</f>
        <v>1.0179616981693109</v>
      </c>
      <c r="AG2355" s="20" cm="1">
        <f t="array" aca="1" ref="AG2355" ca="1">MIN(Z2355:Z2358 / $D$11:$D$14)</f>
        <v>0.80477923020698594</v>
      </c>
      <c r="AH2355" s="20" cm="1">
        <f t="array" aca="1" ref="AH2355" ca="1">MIN(AA2355:AA2358 / $D$11:$D$14)</f>
        <v>0.72957417304282435</v>
      </c>
      <c r="AI2355" s="20" cm="1">
        <f t="array" aca="1" ref="AI2355" ca="1">MIN(AB2355:AB2358 / $D$11:$D$14)</f>
        <v>0.61850598524598344</v>
      </c>
      <c r="AJ2355" s="20" cm="1">
        <f t="array" aca="1" ref="AJ2355" ca="1">MIN(AC2355:AC2358 / $D$11:$D$14)</f>
        <v>0.42861045569092859</v>
      </c>
      <c r="AK2355" s="72">
        <f t="array" aca="1" ref="AK2355" ca="1">SUMPRODUCT(AF2356:AJ2356, EXP(-$E$3*$AF$2:$AJ$2))</f>
        <v>105721.0809451906</v>
      </c>
      <c r="AL2355" s="70">
        <f ca="1">MAX(AC2356 - $D$11, 0) * EXP(-$E$2*$E$3)</f>
        <v>39.445203998233779</v>
      </c>
    </row>
    <row r="2356" spans="7:38" ht="14.55" customHeight="1" x14ac:dyDescent="0.3">
      <c r="G2356" s="3">
        <v>2354</v>
      </c>
      <c r="H2356" s="58">
        <v>-6.3564491337133086E-2</v>
      </c>
      <c r="I2356" s="58">
        <v>-0.70438661273109149</v>
      </c>
      <c r="J2356" s="58">
        <v>0.87971461523295613</v>
      </c>
      <c r="K2356" s="59">
        <v>-0.49789953594525582</v>
      </c>
      <c r="L2356" s="60">
        <f t="array" ref="L2356:O2356">TRANSPOSE(MMULT(Option!$B$25:$E$28, TRANSPOSE(H2356:K2356)))</f>
        <v>-6.3564491337133086E-2</v>
      </c>
      <c r="M2356" s="60">
        <v>-0.67100679080560754</v>
      </c>
      <c r="N2356" s="60">
        <v>0.56278469227811923</v>
      </c>
      <c r="O2356" s="60">
        <v>-0.46455048708277691</v>
      </c>
      <c r="P2356" s="56" t="str">
        <f t="shared" si="2915"/>
        <v>471/4</v>
      </c>
      <c r="R2356" s="80"/>
      <c r="S2356" s="3" t="s">
        <v>29</v>
      </c>
      <c r="T2356" s="60">
        <f ca="1"/>
        <v>4.2674309441351033E-2</v>
      </c>
      <c r="U2356" s="60">
        <f ca="1"/>
        <v>0.19968146916578966</v>
      </c>
      <c r="V2356" s="60">
        <f ca="1"/>
        <v>1.59367362836765</v>
      </c>
      <c r="W2356" s="60">
        <f ca="1"/>
        <v>-0.55855521778600947</v>
      </c>
      <c r="X2356" s="60">
        <f ca="1"/>
        <v>5.1260837182230956E-3</v>
      </c>
      <c r="Y2356" s="52">
        <f ca="1">$B$12 * EXP(($E$3 - $C$12^2/2) * Y$2 + $C$12*SQRT(Y$2)*T2356)</f>
        <v>101.7961698169311</v>
      </c>
      <c r="Z2356" s="52">
        <f ca="1">Y2356 * EXP(($E$3 - $C$12^2/2) * (Z$2-Y$2) + $C$12*SQRT(Z$2-Y$2)*U2356)</f>
        <v>108.62232090437435</v>
      </c>
      <c r="AA2356" s="52">
        <f ca="1">Z2356 * EXP(($E$3 - $C$12^2/2) * (AA$2-Z$2) + $C$12*SQRT(AA$2-Z$2)*V2356)</f>
        <v>176.08714386235306</v>
      </c>
      <c r="AB2356" s="52">
        <f ca="1">AA2356 * EXP(($E$3 - $C$12^2/2) * (AB$2-AA$2) + $C$12*SQRT(AB$2-AA$2)*W2356)</f>
        <v>149.66694260295134</v>
      </c>
      <c r="AC2356" s="52">
        <f ca="1">AB2356 * EXP(($E$3 - $C$12^2/2) * (AC$2-AB$2) + $C$12*SQRT(AC$2-AB$2)*X2356)</f>
        <v>150.64864450016509</v>
      </c>
      <c r="AD2356" s="47"/>
      <c r="AE2356" s="3" t="s">
        <v>47</v>
      </c>
      <c r="AF2356" s="64">
        <f t="shared" ref="AF2356" ca="1" si="2976">($B$5*AF2358 + (1 + $B$6)*AF2357)*$B$2</f>
        <v>15000</v>
      </c>
      <c r="AG2356" s="64">
        <f t="shared" ref="AG2356" ca="1" si="2977">($B$5*AG2358 + (1 + $B$6)*AG2357)*$B$2</f>
        <v>15000</v>
      </c>
      <c r="AH2356" s="64">
        <f t="shared" ref="AH2356" ca="1" si="2978">($B$5*AH2358 + (1 + $B$6)*AH2357)*$B$2</f>
        <v>0</v>
      </c>
      <c r="AI2356" s="64">
        <f t="shared" ref="AI2356" ca="1" si="2979">($B$5*AI2358 + (1 + $B$6)*AI2357)*$B$2</f>
        <v>0</v>
      </c>
      <c r="AJ2356" s="64" cm="1">
        <f t="array" aca="1" ref="AJ2356" ca="1">($B$5*AJ2358 + (1 + $B$6)*AJ2357 + AND(NOT(AF2357:AJ2357)))*$B$2</f>
        <v>100000</v>
      </c>
      <c r="AK2356" s="73"/>
      <c r="AL2356" s="70"/>
    </row>
    <row r="2357" spans="7:38" ht="14.55" customHeight="1" x14ac:dyDescent="0.3">
      <c r="G2357" s="3">
        <v>2355</v>
      </c>
      <c r="H2357" s="58">
        <v>-1.1231746298816241</v>
      </c>
      <c r="I2357" s="58">
        <v>-1.1041053767329327</v>
      </c>
      <c r="J2357" s="58">
        <v>0.41785685080362972</v>
      </c>
      <c r="K2357" s="59">
        <v>-1.0270552606141914</v>
      </c>
      <c r="L2357" s="60">
        <f t="array" ref="L2357:O2357">TRANSPOSE(MMULT(Option!$B$25:$E$28, TRANSPOSE(H2357:K2357)))</f>
        <v>-1.1231746298816241</v>
      </c>
      <c r="M2357" s="60">
        <v>-1.4611991447699295</v>
      </c>
      <c r="N2357" s="60">
        <v>-0.37138462898012514</v>
      </c>
      <c r="O2357" s="60">
        <v>-1.5363527803890942</v>
      </c>
      <c r="P2357" s="56" t="str">
        <f t="shared" si="2915"/>
        <v>471/5</v>
      </c>
      <c r="R2357" s="80"/>
      <c r="S2357" s="3" t="s">
        <v>31</v>
      </c>
      <c r="T2357" s="60">
        <f ca="1"/>
        <v>0.11621707187467335</v>
      </c>
      <c r="U2357" s="60">
        <f ca="1"/>
        <v>-0.16231922578944905</v>
      </c>
      <c r="V2357" s="60">
        <f ca="1"/>
        <v>-0.79083770750477045</v>
      </c>
      <c r="W2357" s="60">
        <f ca="1"/>
        <v>-0.83122150578606058</v>
      </c>
      <c r="X2357" s="60">
        <f ca="1"/>
        <v>0.42907891760717853</v>
      </c>
      <c r="Y2357" s="52">
        <f ca="1">$B$13 * EXP(($E$3 - $C$13^2/2) * Y$2 + $C$13*SQRT(Y$2)*T2357)</f>
        <v>104.06704007282195</v>
      </c>
      <c r="Z2357" s="52">
        <f ca="1">Y2357 * EXP(($E$3 - $C$13^2/2) * (Z$2-Y$2) + $C$13*SQRT(Z$2-Y$2)*U2357)</f>
        <v>99.617668139120099</v>
      </c>
      <c r="AA2357" s="52">
        <f ca="1">Z2357 * EXP(($E$3 - $C$13^2/2) * (AA$2-Z$2) + $C$13*SQRT(AA$2-Z$2)*V2357)</f>
        <v>78.97159474044679</v>
      </c>
      <c r="AB2357" s="52">
        <f ca="1">AA2357 * EXP(($E$3 - $C$13^2/2) * (AB$2-AA$2) + $C$13*SQRT(AB$2-AA$2)*W2357)</f>
        <v>61.85059852459834</v>
      </c>
      <c r="AC2357" s="52">
        <f ca="1">AB2357 * EXP(($E$3 - $C$13^2/2) * (AC$2-AB$2) + $C$13*SQRT(AC$2-AB$2)*X2357)</f>
        <v>70.699991389167266</v>
      </c>
      <c r="AD2357" s="47"/>
      <c r="AE2357" s="3" t="s">
        <v>46</v>
      </c>
      <c r="AF2357" s="52" t="b">
        <f t="shared" ref="AF2357" ca="1" si="2980">AF2355 &gt;= $B$4</f>
        <v>0</v>
      </c>
      <c r="AG2357" s="52" t="b">
        <f t="array" aca="1" ref="AG2357" ca="1">AND(AG2355 &gt;= $B$4, NOT(OR($AF2357:AF2357)))</f>
        <v>0</v>
      </c>
      <c r="AH2357" s="52" t="b">
        <f t="array" aca="1" ref="AH2357" ca="1">AND(AH2355 &gt;= $B$4, NOT(OR($AF2357:AG2357)))</f>
        <v>0</v>
      </c>
      <c r="AI2357" s="52" t="b">
        <f t="array" aca="1" ref="AI2357" ca="1">AND(AI2355 &gt;= $B$4, NOT(OR($AF2357:AH2357)))</f>
        <v>0</v>
      </c>
      <c r="AJ2357" s="52" t="b">
        <f t="array" aca="1" ref="AJ2357" ca="1">AND(AJ2355 &gt;= $B$4, NOT(OR($AF2357:AI2357)))</f>
        <v>0</v>
      </c>
      <c r="AK2357" s="73"/>
      <c r="AL2357" s="70"/>
    </row>
    <row r="2358" spans="7:38" ht="14.55" customHeight="1" x14ac:dyDescent="0.3">
      <c r="G2358" s="3">
        <v>2356</v>
      </c>
      <c r="H2358" s="58">
        <v>0.55951538907733467</v>
      </c>
      <c r="I2358" s="58">
        <v>9.2795604387336889E-2</v>
      </c>
      <c r="J2358" s="58">
        <v>1.5174020407311803</v>
      </c>
      <c r="K2358" s="59">
        <v>8.300621539883872E-2</v>
      </c>
      <c r="L2358" s="60">
        <f t="array" ref="L2358:O2358">TRANSPOSE(MMULT(Option!$B$25:$E$28, TRANSPOSE(H2358:K2358)))</f>
        <v>0.55951538907733467</v>
      </c>
      <c r="M2358" s="60">
        <v>0.30885473188376339</v>
      </c>
      <c r="N2358" s="60">
        <v>1.5808552348636589</v>
      </c>
      <c r="O2358" s="60">
        <v>0.61535457744591426</v>
      </c>
      <c r="P2358" s="56" t="str">
        <f t="shared" si="2915"/>
        <v>472/1</v>
      </c>
      <c r="R2358" s="80"/>
      <c r="S2358" s="3" t="s">
        <v>30</v>
      </c>
      <c r="T2358" s="60">
        <f ca="1"/>
        <v>1.2190685128632657</v>
      </c>
      <c r="U2358" s="60">
        <f ca="1"/>
        <v>-1.2684229672835861</v>
      </c>
      <c r="V2358" s="60">
        <f ca="1"/>
        <v>0.77528763998336292</v>
      </c>
      <c r="W2358" s="60">
        <f ca="1"/>
        <v>-0.20780639458335823</v>
      </c>
      <c r="X2358" s="60">
        <f ca="1"/>
        <v>0.16784780296044849</v>
      </c>
      <c r="Y2358" s="52">
        <f ca="1">$B$14 * EXP(($E$3 - $C$14^2/2) * Y$2 + $C$14*SQRT(Y$2)*T2358)</f>
        <v>144.8778161347343</v>
      </c>
      <c r="Z2358" s="52">
        <f ca="1">Y2358 * EXP(($E$3 - $C$14^2/2) * (Z$2-Y$2) + $C$14*SQRT(Z$2-Y$2)*U2358)</f>
        <v>99.520519562546681</v>
      </c>
      <c r="AA2358" s="52">
        <f ca="1">Z2358 * EXP(($E$3 - $C$14^2/2) * (AA$2-Z$2) + $C$14*SQRT(AA$2-Z$2)*V2358)</f>
        <v>126.21037299987692</v>
      </c>
      <c r="AB2358" s="52">
        <f ca="1">AA2358 * EXP(($E$3 - $C$14^2/2) * (AB$2-AA$2) + $C$14*SQRT(AB$2-AA$2)*W2358)</f>
        <v>119.1768141184326</v>
      </c>
      <c r="AC2358" s="52">
        <f ca="1">AB2358 * EXP(($E$3 - $C$14^2/2) * (AC$2-AB$2) + $C$14*SQRT(AC$2-AB$2)*X2358)</f>
        <v>125.95976923359463</v>
      </c>
      <c r="AD2358" s="47"/>
      <c r="AE2358" s="3" t="s">
        <v>68</v>
      </c>
      <c r="AF2358" s="52" t="b">
        <f ca="1">AND(AF2355&gt;$B$3, NOT(OR($AF2357:AF2357)))</f>
        <v>1</v>
      </c>
      <c r="AG2358" s="52" t="b">
        <f ca="1">AND(AG2355&gt;$B$3, NOT(OR($AF2357:AG2357)))</f>
        <v>1</v>
      </c>
      <c r="AH2358" s="52" t="b">
        <f ca="1">AND(AH2355&gt;$B$3, NOT(OR($AF2357:AH2357)))</f>
        <v>0</v>
      </c>
      <c r="AI2358" s="52" t="b">
        <f ca="1">AND(AI2355&gt;$B$3, NOT(OR($AF2357:AI2357)))</f>
        <v>0</v>
      </c>
      <c r="AJ2358" s="52" t="b">
        <f ca="1">AND(AJ2355&gt;$B$3, NOT(OR($AF2357:AJ2357)))</f>
        <v>0</v>
      </c>
      <c r="AK2358" s="74"/>
      <c r="AL2358" s="70"/>
    </row>
    <row r="2359" spans="7:38" ht="14.55" customHeight="1" x14ac:dyDescent="0.3">
      <c r="G2359" s="3">
        <v>2357</v>
      </c>
      <c r="H2359" s="58">
        <v>-1.0562189336699097</v>
      </c>
      <c r="I2359" s="58">
        <v>-0.67607014433805301</v>
      </c>
      <c r="J2359" s="58">
        <v>5.1744326841359704E-2</v>
      </c>
      <c r="K2359" s="59">
        <v>3.4453557720789271E-2</v>
      </c>
      <c r="L2359" s="60">
        <f t="array" ref="L2359:O2359">TRANSPOSE(MMULT(Option!$B$25:$E$28, TRANSPOSE(H2359:K2359)))</f>
        <v>-1.0562189336699097</v>
      </c>
      <c r="M2359" s="60">
        <v>-1.0421160957737337</v>
      </c>
      <c r="N2359" s="60">
        <v>-0.55407673102151511</v>
      </c>
      <c r="O2359" s="60">
        <v>-0.5599205715198573</v>
      </c>
      <c r="P2359" s="56" t="str">
        <f t="shared" si="2915"/>
        <v>472/2</v>
      </c>
      <c r="R2359" s="80">
        <v>590</v>
      </c>
      <c r="S2359" s="3" t="s">
        <v>28</v>
      </c>
      <c r="T2359" s="60">
        <f t="array" aca="1" ref="T2359:T2362" ca="1">TRANSPOSE(OFFSET($L$3, MATCH($R2359 &amp; "/" &amp; T$2, $P$3:$P$5002, 0) - 1, 0, 1, $E$1))</f>
        <v>0.299799951048419</v>
      </c>
      <c r="U2359" s="60">
        <f t="array" aca="1" ref="U2359:U2362" ca="1">TRANSPOSE(OFFSET($L$3, MATCH($R2359 &amp; "/" &amp; U$2, $P$3:$P$5002, 0) - 1, 0, 1, $E$1))</f>
        <v>1.2267693921457679</v>
      </c>
      <c r="V2359" s="60">
        <f t="array" aca="1" ref="V2359:V2362" ca="1">TRANSPOSE(OFFSET($L$3, MATCH($R2359 &amp; "/" &amp; V$2, $P$3:$P$5002, 0) - 1, 0, 1, $E$1))</f>
        <v>0.58075253798329141</v>
      </c>
      <c r="W2359" s="60">
        <f t="array" aca="1" ref="W2359:W2362" ca="1">TRANSPOSE(OFFSET($L$3, MATCH($R2359 &amp; "/" &amp; W$2, $P$3:$P$5002, 0) - 1, 0, 1, $E$1))</f>
        <v>-0.49366475804125953</v>
      </c>
      <c r="X2359" s="60">
        <f t="array" aca="1" ref="X2359:X2362" ca="1">TRANSPOSE(OFFSET($L$3, MATCH($R2359 &amp; "/" &amp; X$2, $P$3:$P$5002, 0) - 1, 0, 1, $E$1))</f>
        <v>-1.896252836886533</v>
      </c>
      <c r="Y2359" s="52">
        <f ca="1">$B$11 * EXP(($E$3 - $C$11^2/2) * Y$2 + $C$11*SQRT(Y$2)*T2359)</f>
        <v>109.95928614260988</v>
      </c>
      <c r="Z2359" s="52">
        <f ca="1">Y2359 * EXP(($E$3 - $C$11^2/2) * (Z$2-Y$2) + $C$11*SQRT(Z$2-Y$2)*U2359)</f>
        <v>159.67507816072319</v>
      </c>
      <c r="AA2359" s="52">
        <f ca="1">Z2359 * EXP(($E$3 - $C$11^2/2) * (AA$2-Z$2) + $C$11*SQRT(AA$2-Z$2)*V2359)</f>
        <v>191.01782539002886</v>
      </c>
      <c r="AB2359" s="52">
        <f ca="1">AA2359 * EXP(($E$3 - $C$11^2/2) * (AB$2-AA$2) + $C$11*SQRT(AB$2-AA$2)*W2359)</f>
        <v>165.54901645972706</v>
      </c>
      <c r="AC2359" s="52">
        <f ca="1">AB2359 * EXP(($E$3 - $C$11^2/2) * (AC$2-AB$2) + $C$11*SQRT(AC$2-AB$2)*X2359)</f>
        <v>94.197295583261749</v>
      </c>
      <c r="AD2359" s="47"/>
      <c r="AE2359" s="3" t="s">
        <v>69</v>
      </c>
      <c r="AF2359" s="20" cm="1">
        <f t="array" aca="1" ref="AF2359" ca="1">MIN(Y2359:Y2362 / $D$11:$D$14)</f>
        <v>0.91007165793912481</v>
      </c>
      <c r="AG2359" s="20" cm="1">
        <f t="array" aca="1" ref="AG2359" ca="1">MIN(Z2359:Z2362 / $D$11:$D$14)</f>
        <v>1.1299860579454786</v>
      </c>
      <c r="AH2359" s="20" cm="1">
        <f t="array" aca="1" ref="AH2359" ca="1">MIN(AA2359:AA2362 / $D$11:$D$14)</f>
        <v>0.92146403542449662</v>
      </c>
      <c r="AI2359" s="20" cm="1">
        <f t="array" aca="1" ref="AI2359" ca="1">MIN(AB2359:AB2362 / $D$11:$D$14)</f>
        <v>0.72512327365445983</v>
      </c>
      <c r="AJ2359" s="20" cm="1">
        <f t="array" aca="1" ref="AJ2359" ca="1">MIN(AC2359:AC2362 / $D$11:$D$14)</f>
        <v>0.40006915700713508</v>
      </c>
      <c r="AK2359" s="72">
        <f t="array" aca="1" ref="AK2359" ca="1">SUMPRODUCT(AF2360:AJ2360, EXP(-$E$3*$AF$2:$AJ$2))</f>
        <v>118631.70059156645</v>
      </c>
      <c r="AL2359" s="70">
        <f ca="1">MAX(AC2360 - $D$11, 0) * EXP(-$E$2*$E$3)</f>
        <v>0</v>
      </c>
    </row>
    <row r="2360" spans="7:38" ht="14.55" customHeight="1" x14ac:dyDescent="0.3">
      <c r="G2360" s="3">
        <v>2358</v>
      </c>
      <c r="H2360" s="58">
        <v>1.0481689416682731</v>
      </c>
      <c r="I2360" s="58">
        <v>0.32746094870954939</v>
      </c>
      <c r="J2360" s="58">
        <v>0.29927089377514282</v>
      </c>
      <c r="K2360" s="59">
        <v>0.76530508711168466</v>
      </c>
      <c r="L2360" s="60">
        <f t="array" ref="L2360:O2360">TRANSPOSE(MMULT(Option!$B$25:$E$28, TRANSPOSE(H2360:K2360)))</f>
        <v>1.0481689416682731</v>
      </c>
      <c r="M2360" s="60">
        <v>0.71939049358802176</v>
      </c>
      <c r="N2360" s="60">
        <v>0.76786961986167968</v>
      </c>
      <c r="O2360" s="60">
        <v>1.2187968014207831</v>
      </c>
      <c r="P2360" s="56" t="str">
        <f t="shared" si="2915"/>
        <v>472/3</v>
      </c>
      <c r="R2360" s="80"/>
      <c r="S2360" s="3" t="s">
        <v>29</v>
      </c>
      <c r="T2360" s="60">
        <f ca="1"/>
        <v>0.16419160274993</v>
      </c>
      <c r="U2360" s="60">
        <f ca="1"/>
        <v>0.20982604573936192</v>
      </c>
      <c r="V2360" s="60">
        <f ca="1"/>
        <v>-0.69665608492491027</v>
      </c>
      <c r="W2360" s="60">
        <f ca="1"/>
        <v>-0.81540691674614818</v>
      </c>
      <c r="X2360" s="60">
        <f ca="1"/>
        <v>-1.999014161153255</v>
      </c>
      <c r="Y2360" s="52">
        <f ca="1">$B$12 * EXP(($E$3 - $C$12^2/2) * Y$2 + $C$12*SQRT(Y$2)*T2360)</f>
        <v>105.57564041916004</v>
      </c>
      <c r="Z2360" s="52">
        <f ca="1">Y2360 * EXP(($E$3 - $C$12^2/2) * (Z$2-Y$2) + $C$12*SQRT(Z$2-Y$2)*U2360)</f>
        <v>112.99860579454786</v>
      </c>
      <c r="AA2360" s="52">
        <f ca="1">Z2360 * EXP(($E$3 - $C$12^2/2) * (AA$2-Z$2) + $C$12*SQRT(AA$2-Z$2)*V2360)</f>
        <v>92.146403542449661</v>
      </c>
      <c r="AB2360" s="52">
        <f ca="1">AA2360 * EXP(($E$3 - $C$12^2/2) * (AB$2-AA$2) + $C$12*SQRT(AB$2-AA$2)*W2360)</f>
        <v>72.512327365445984</v>
      </c>
      <c r="AC2360" s="52">
        <f ca="1">AB2360 * EXP(($E$3 - $C$12^2/2) * (AC$2-AB$2) + $C$12*SQRT(AC$2-AB$2)*X2360)</f>
        <v>40.006915700713506</v>
      </c>
      <c r="AD2360" s="47"/>
      <c r="AE2360" s="3" t="s">
        <v>47</v>
      </c>
      <c r="AF2360" s="64">
        <f t="shared" ref="AF2360" ca="1" si="2981">($B$5*AF2362 + (1 + $B$6)*AF2361)*$B$2</f>
        <v>15000</v>
      </c>
      <c r="AG2360" s="64">
        <f t="shared" ref="AG2360" ca="1" si="2982">($B$5*AG2362 + (1 + $B$6)*AG2361)*$B$2</f>
        <v>15000</v>
      </c>
      <c r="AH2360" s="64">
        <f t="shared" ref="AH2360" ca="1" si="2983">($B$5*AH2362 + (1 + $B$6)*AH2361)*$B$2</f>
        <v>15000</v>
      </c>
      <c r="AI2360" s="64">
        <f t="shared" ref="AI2360" ca="1" si="2984">($B$5*AI2362 + (1 + $B$6)*AI2361)*$B$2</f>
        <v>0</v>
      </c>
      <c r="AJ2360" s="64" cm="1">
        <f t="array" aca="1" ref="AJ2360" ca="1">($B$5*AJ2362 + (1 + $B$6)*AJ2361 + AND(NOT(AF2361:AJ2361)))*$B$2</f>
        <v>100000</v>
      </c>
      <c r="AK2360" s="73"/>
      <c r="AL2360" s="70"/>
    </row>
    <row r="2361" spans="7:38" ht="14.55" customHeight="1" x14ac:dyDescent="0.3">
      <c r="G2361" s="3">
        <v>2359</v>
      </c>
      <c r="H2361" s="58">
        <v>0.43524858547556533</v>
      </c>
      <c r="I2361" s="58">
        <v>1.5868311035777094</v>
      </c>
      <c r="J2361" s="58">
        <v>6.9430899379207309E-2</v>
      </c>
      <c r="K2361" s="59">
        <v>-4.7266084743776984E-2</v>
      </c>
      <c r="L2361" s="60">
        <f t="array" ref="L2361:O2361">TRANSPOSE(MMULT(Option!$B$25:$E$28, TRANSPOSE(H2361:K2361)))</f>
        <v>0.43524858547556533</v>
      </c>
      <c r="M2361" s="60">
        <v>1.6284541636412591</v>
      </c>
      <c r="N2361" s="60">
        <v>0.65061121468266681</v>
      </c>
      <c r="O2361" s="60">
        <v>0.56270462406988386</v>
      </c>
      <c r="P2361" s="56" t="str">
        <f t="shared" si="2915"/>
        <v>472/4</v>
      </c>
      <c r="R2361" s="80"/>
      <c r="S2361" s="3" t="s">
        <v>31</v>
      </c>
      <c r="T2361" s="60">
        <f ca="1"/>
        <v>-0.20382532919688109</v>
      </c>
      <c r="U2361" s="60">
        <f ca="1"/>
        <v>1.341324672921187</v>
      </c>
      <c r="V2361" s="60">
        <f ca="1"/>
        <v>1.5285448738281522</v>
      </c>
      <c r="W2361" s="60">
        <f ca="1"/>
        <v>0.22205937498594519</v>
      </c>
      <c r="X2361" s="60">
        <f ca="1"/>
        <v>-1.6930963391163716</v>
      </c>
      <c r="Y2361" s="52">
        <f ca="1">$B$13 * EXP(($E$3 - $C$13^2/2) * Y$2 + $C$13*SQRT(Y$2)*T2361)</f>
        <v>94.539958578625644</v>
      </c>
      <c r="Z2361" s="52">
        <f ca="1">Y2361 * EXP(($E$3 - $C$13^2/2) * (Z$2-Y$2) + $C$13*SQRT(Z$2-Y$2)*U2361)</f>
        <v>142.08422123983112</v>
      </c>
      <c r="AA2361" s="52">
        <f ca="1">Z2361 * EXP(($E$3 - $C$13^2/2) * (AA$2-Z$2) + $C$13*SQRT(AA$2-Z$2)*V2361)</f>
        <v>225.87538451669917</v>
      </c>
      <c r="AB2361" s="52">
        <f ca="1">AA2361 * EXP(($E$3 - $C$13^2/2) * (AB$2-AA$2) + $C$13*SQRT(AB$2-AA$2)*W2361)</f>
        <v>242.64543528647968</v>
      </c>
      <c r="AC2361" s="52">
        <f ca="1">AB2361 * EXP(($E$3 - $C$13^2/2) * (AC$2-AB$2) + $C$13*SQRT(AC$2-AB$2)*X2361)</f>
        <v>146.74147455788054</v>
      </c>
      <c r="AD2361" s="47"/>
      <c r="AE2361" s="3" t="s">
        <v>46</v>
      </c>
      <c r="AF2361" s="52" t="b">
        <f t="shared" ref="AF2361" ca="1" si="2985">AF2359 &gt;= $B$4</f>
        <v>0</v>
      </c>
      <c r="AG2361" s="52" t="b">
        <f t="array" aca="1" ref="AG2361" ca="1">AND(AG2359 &gt;= $B$4, NOT(OR($AF2361:AF2361)))</f>
        <v>0</v>
      </c>
      <c r="AH2361" s="52" t="b">
        <f t="array" aca="1" ref="AH2361" ca="1">AND(AH2359 &gt;= $B$4, NOT(OR($AF2361:AG2361)))</f>
        <v>0</v>
      </c>
      <c r="AI2361" s="52" t="b">
        <f t="array" aca="1" ref="AI2361" ca="1">AND(AI2359 &gt;= $B$4, NOT(OR($AF2361:AH2361)))</f>
        <v>0</v>
      </c>
      <c r="AJ2361" s="52" t="b">
        <f t="array" aca="1" ref="AJ2361" ca="1">AND(AJ2359 &gt;= $B$4, NOT(OR($AF2361:AI2361)))</f>
        <v>0</v>
      </c>
      <c r="AK2361" s="73"/>
      <c r="AL2361" s="70"/>
    </row>
    <row r="2362" spans="7:38" ht="14.55" customHeight="1" x14ac:dyDescent="0.3">
      <c r="G2362" s="3">
        <v>2360</v>
      </c>
      <c r="H2362" s="58">
        <v>0.30441886970714871</v>
      </c>
      <c r="I2362" s="58">
        <v>-1.6342811155772561E-3</v>
      </c>
      <c r="J2362" s="58">
        <v>-1.9096199411766861</v>
      </c>
      <c r="K2362" s="59">
        <v>2.1611778636554866</v>
      </c>
      <c r="L2362" s="60">
        <f t="array" ref="L2362:O2362">TRANSPOSE(MMULT(Option!$B$25:$E$28, TRANSPOSE(H2362:K2362)))</f>
        <v>0.30441886970714871</v>
      </c>
      <c r="M2362" s="60">
        <v>0.12026970449906556</v>
      </c>
      <c r="N2362" s="60">
        <v>-1.5558988232781246</v>
      </c>
      <c r="O2362" s="60">
        <v>1.5993420981518438</v>
      </c>
      <c r="P2362" s="56" t="str">
        <f t="shared" si="2915"/>
        <v>472/5</v>
      </c>
      <c r="R2362" s="80"/>
      <c r="S2362" s="3" t="s">
        <v>30</v>
      </c>
      <c r="T2362" s="60">
        <f ca="1"/>
        <v>-0.33077312527805297</v>
      </c>
      <c r="U2362" s="60">
        <f ca="1"/>
        <v>0.83919149181891439</v>
      </c>
      <c r="V2362" s="60">
        <f ca="1"/>
        <v>-0.39909240775331584</v>
      </c>
      <c r="W2362" s="60">
        <f ca="1"/>
        <v>-0.86706425338639159</v>
      </c>
      <c r="X2362" s="60">
        <f ca="1"/>
        <v>-0.88069631774998491</v>
      </c>
      <c r="Y2362" s="52">
        <f ca="1">$B$14 * EXP(($E$3 - $C$14^2/2) * Y$2 + $C$14*SQRT(Y$2)*T2362)</f>
        <v>91.007165793912478</v>
      </c>
      <c r="Z2362" s="52">
        <f ca="1">Y2362 * EXP(($E$3 - $C$14^2/2) * (Z$2-Y$2) + $C$14*SQRT(Z$2-Y$2)*U2362)</f>
        <v>117.6478329983688</v>
      </c>
      <c r="AA2362" s="52">
        <f ca="1">Z2362 * EXP(($E$3 - $C$14^2/2) * (AA$2-Z$2) + $C$14*SQRT(AA$2-Z$2)*V2362)</f>
        <v>104.8958521495059</v>
      </c>
      <c r="AB2362" s="52">
        <f ca="1">AA2362 * EXP(($E$3 - $C$14^2/2) * (AB$2-AA$2) + $C$14*SQRT(AB$2-AA$2)*W2362)</f>
        <v>81.27583156279006</v>
      </c>
      <c r="AC2362" s="52">
        <f ca="1">AB2362 * EXP(($E$3 - $C$14^2/2) * (AC$2-AB$2) + $C$14*SQRT(AC$2-AB$2)*X2362)</f>
        <v>62.717455265478762</v>
      </c>
      <c r="AD2362" s="47"/>
      <c r="AE2362" s="3" t="s">
        <v>68</v>
      </c>
      <c r="AF2362" s="52" t="b">
        <f ca="1">AND(AF2359&gt;$B$3, NOT(OR($AF2361:AF2361)))</f>
        <v>1</v>
      </c>
      <c r="AG2362" s="52" t="b">
        <f ca="1">AND(AG2359&gt;$B$3, NOT(OR($AF2361:AG2361)))</f>
        <v>1</v>
      </c>
      <c r="AH2362" s="52" t="b">
        <f ca="1">AND(AH2359&gt;$B$3, NOT(OR($AF2361:AH2361)))</f>
        <v>1</v>
      </c>
      <c r="AI2362" s="52" t="b">
        <f ca="1">AND(AI2359&gt;$B$3, NOT(OR($AF2361:AI2361)))</f>
        <v>0</v>
      </c>
      <c r="AJ2362" s="52" t="b">
        <f ca="1">AND(AJ2359&gt;$B$3, NOT(OR($AF2361:AJ2361)))</f>
        <v>0</v>
      </c>
      <c r="AK2362" s="74"/>
      <c r="AL2362" s="70"/>
    </row>
    <row r="2363" spans="7:38" ht="14.55" customHeight="1" x14ac:dyDescent="0.3">
      <c r="G2363" s="3">
        <v>2361</v>
      </c>
      <c r="H2363" s="58">
        <v>-3.9724829104640307E-2</v>
      </c>
      <c r="I2363" s="58">
        <v>0.54316116783205426</v>
      </c>
      <c r="J2363" s="58">
        <v>-2.4698892646033705</v>
      </c>
      <c r="K2363" s="59">
        <v>-0.8307172860949581</v>
      </c>
      <c r="L2363" s="60">
        <f t="array" ref="L2363:O2363">TRANSPOSE(MMULT(Option!$B$25:$E$28, TRANSPOSE(H2363:K2363)))</f>
        <v>-3.9724829104640307E-2</v>
      </c>
      <c r="M2363" s="60">
        <v>0.48192550158834419</v>
      </c>
      <c r="N2363" s="60">
        <v>-2.0429855528700473</v>
      </c>
      <c r="O2363" s="60">
        <v>-1.0671137565530031</v>
      </c>
      <c r="P2363" s="56" t="str">
        <f t="shared" si="2915"/>
        <v>473/1</v>
      </c>
      <c r="R2363" s="80">
        <v>591</v>
      </c>
      <c r="S2363" s="3" t="s">
        <v>28</v>
      </c>
      <c r="T2363" s="60">
        <f t="array" aca="1" ref="T2363:T2366" ca="1">TRANSPOSE(OFFSET($L$3, MATCH($R2363 &amp; "/" &amp; T$2, $P$3:$P$5002, 0) - 1, 0, 1, $E$1))</f>
        <v>0.64389991739470231</v>
      </c>
      <c r="U2363" s="60">
        <f t="array" aca="1" ref="U2363:U2366" ca="1">TRANSPOSE(OFFSET($L$3, MATCH($R2363 &amp; "/" &amp; U$2, $P$3:$P$5002, 0) - 1, 0, 1, $E$1))</f>
        <v>-0.64206847828999691</v>
      </c>
      <c r="V2363" s="60">
        <f t="array" aca="1" ref="V2363:V2366" ca="1">TRANSPOSE(OFFSET($L$3, MATCH($R2363 &amp; "/" &amp; V$2, $P$3:$P$5002, 0) - 1, 0, 1, $E$1))</f>
        <v>-0.11815974082581578</v>
      </c>
      <c r="W2363" s="60">
        <f t="array" aca="1" ref="W2363:W2366" ca="1">TRANSPOSE(OFFSET($L$3, MATCH($R2363 &amp; "/" &amp; W$2, $P$3:$P$5002, 0) - 1, 0, 1, $E$1))</f>
        <v>0.27549489228508439</v>
      </c>
      <c r="X2363" s="60">
        <f t="array" aca="1" ref="X2363:X2366" ca="1">TRANSPOSE(OFFSET($L$3, MATCH($R2363 &amp; "/" &amp; X$2, $P$3:$P$5002, 0) - 1, 0, 1, $E$1))</f>
        <v>0.54809446622317393</v>
      </c>
      <c r="Y2363" s="52">
        <f ca="1">$B$11 * EXP(($E$3 - $C$11^2/2) * Y$2 + $C$11*SQRT(Y$2)*T2363)</f>
        <v>121.91696048306365</v>
      </c>
      <c r="Z2363" s="52">
        <f ca="1">Y2363 * EXP(($E$3 - $C$11^2/2) * (Z$2-Y$2) + $C$11*SQRT(Z$2-Y$2)*U2363)</f>
        <v>101.06052731787688</v>
      </c>
      <c r="AA2363" s="52">
        <f ca="1">Z2363 * EXP(($E$3 - $C$11^2/2) * (AA$2-Z$2) + $C$11*SQRT(AA$2-Z$2)*V2363)</f>
        <v>98.029817781821407</v>
      </c>
      <c r="AB2363" s="52">
        <f ca="1">AA2363 * EXP(($E$3 - $C$11^2/2) * (AB$2-AA$2) + $C$11*SQRT(AB$2-AA$2)*W2363)</f>
        <v>107.00977261665876</v>
      </c>
      <c r="AC2363" s="52">
        <f ca="1">AB2363 * EXP(($E$3 - $C$11^2/2) * (AC$2-AB$2) + $C$11*SQRT(AC$2-AB$2)*X2363)</f>
        <v>126.76671442704816</v>
      </c>
      <c r="AD2363" s="47"/>
      <c r="AE2363" s="3" t="s">
        <v>69</v>
      </c>
      <c r="AF2363" s="20" cm="1">
        <f t="array" aca="1" ref="AF2363" ca="1">MIN(Y2363:Y2366 / $D$11:$D$14)</f>
        <v>0.5197933883476602</v>
      </c>
      <c r="AG2363" s="20" cm="1">
        <f t="array" aca="1" ref="AG2363" ca="1">MIN(Z2363:Z2366 / $D$11:$D$14)</f>
        <v>0.37926520794392821</v>
      </c>
      <c r="AH2363" s="20" cm="1">
        <f t="array" aca="1" ref="AH2363" ca="1">MIN(AA2363:AA2366 / $D$11:$D$14)</f>
        <v>0.55672460783954547</v>
      </c>
      <c r="AI2363" s="20" cm="1">
        <f t="array" aca="1" ref="AI2363" ca="1">MIN(AB2363:AB2366 / $D$11:$D$14)</f>
        <v>0.51898370585118692</v>
      </c>
      <c r="AJ2363" s="20" cm="1">
        <f t="array" aca="1" ref="AJ2363" ca="1">MIN(AC2363:AC2366 / $D$11:$D$14)</f>
        <v>0.69380793887896397</v>
      </c>
      <c r="AK2363" s="72">
        <f t="array" aca="1" ref="AK2363" ca="1">SUMPRODUCT(AF2364:AJ2364, EXP(-$E$3*$AF$2:$AJ$2))</f>
        <v>77880.078307140488</v>
      </c>
      <c r="AL2363" s="70">
        <f ca="1">MAX(AC2364 - $D$11, 0) * EXP(-$E$2*$E$3)</f>
        <v>2.506876793964206</v>
      </c>
    </row>
    <row r="2364" spans="7:38" ht="14.55" customHeight="1" x14ac:dyDescent="0.3">
      <c r="G2364" s="3">
        <v>2362</v>
      </c>
      <c r="H2364" s="58">
        <v>-0.73334038002028257</v>
      </c>
      <c r="I2364" s="58">
        <v>-0.82567535367629008</v>
      </c>
      <c r="J2364" s="58">
        <v>-1.0959424570966989</v>
      </c>
      <c r="K2364" s="59">
        <v>1.4007009979623713E-3</v>
      </c>
      <c r="L2364" s="60">
        <f t="array" ref="L2364:O2364">TRANSPOSE(MMULT(Option!$B$25:$E$28, TRANSPOSE(H2364:K2364)))</f>
        <v>-0.73334038002028257</v>
      </c>
      <c r="M2364" s="60">
        <v>-1.0500801135443198</v>
      </c>
      <c r="N2364" s="60">
        <v>-1.4721260038922861</v>
      </c>
      <c r="O2364" s="60">
        <v>-0.72225528853984222</v>
      </c>
      <c r="P2364" s="56" t="str">
        <f t="shared" si="2915"/>
        <v>473/2</v>
      </c>
      <c r="R2364" s="80"/>
      <c r="S2364" s="3" t="s">
        <v>29</v>
      </c>
      <c r="T2364" s="60">
        <f ca="1"/>
        <v>-0.44802792415200016</v>
      </c>
      <c r="U2364" s="60">
        <f ca="1"/>
        <v>-0.34512101040889304</v>
      </c>
      <c r="V2364" s="60">
        <f ca="1"/>
        <v>-0.42240265046092518</v>
      </c>
      <c r="W2364" s="60">
        <f ca="1"/>
        <v>-1.1950602307661387E-2</v>
      </c>
      <c r="X2364" s="60">
        <f ca="1"/>
        <v>1.2497746108182006</v>
      </c>
      <c r="Y2364" s="52">
        <f ca="1">$B$12 * EXP(($E$3 - $C$12^2/2) * Y$2 + $C$12*SQRT(Y$2)*T2364)</f>
        <v>87.861508586271526</v>
      </c>
      <c r="Z2364" s="52">
        <f ca="1">Y2364 * EXP(($E$3 - $C$12^2/2) * (Z$2-Y$2) + $C$12*SQRT(Z$2-Y$2)*U2364)</f>
        <v>79.616830235451744</v>
      </c>
      <c r="AA2364" s="52">
        <f ca="1">Z2364 * EXP(($E$3 - $C$12^2/2) * (AA$2-Z$2) + $C$12*SQRT(AA$2-Z$2)*V2364)</f>
        <v>70.492386457900409</v>
      </c>
      <c r="AB2364" s="52">
        <f ca="1">AA2364 * EXP(($E$3 - $C$12^2/2) * (AB$2-AA$2) + $C$12*SQRT(AB$2-AA$2)*W2364)</f>
        <v>70.592191033378853</v>
      </c>
      <c r="AC2364" s="52">
        <f ca="1">AB2364 * EXP(($E$3 - $C$12^2/2) * (AC$2-AB$2) + $C$12*SQRT(AC$2-AB$2)*X2364)</f>
        <v>103.21889351995472</v>
      </c>
      <c r="AD2364" s="47"/>
      <c r="AE2364" s="3" t="s">
        <v>47</v>
      </c>
      <c r="AF2364" s="64">
        <f t="shared" ref="AF2364" ca="1" si="2986">($B$5*AF2366 + (1 + $B$6)*AF2365)*$B$2</f>
        <v>0</v>
      </c>
      <c r="AG2364" s="64">
        <f t="shared" ref="AG2364" ca="1" si="2987">($B$5*AG2366 + (1 + $B$6)*AG2365)*$B$2</f>
        <v>0</v>
      </c>
      <c r="AH2364" s="64">
        <f t="shared" ref="AH2364" ca="1" si="2988">($B$5*AH2366 + (1 + $B$6)*AH2365)*$B$2</f>
        <v>0</v>
      </c>
      <c r="AI2364" s="64">
        <f t="shared" ref="AI2364" ca="1" si="2989">($B$5*AI2366 + (1 + $B$6)*AI2365)*$B$2</f>
        <v>0</v>
      </c>
      <c r="AJ2364" s="64" cm="1">
        <f t="array" aca="1" ref="AJ2364" ca="1">($B$5*AJ2366 + (1 + $B$6)*AJ2365 + AND(NOT(AF2365:AJ2365)))*$B$2</f>
        <v>100000</v>
      </c>
      <c r="AK2364" s="73"/>
      <c r="AL2364" s="70"/>
    </row>
    <row r="2365" spans="7:38" ht="14.55" customHeight="1" x14ac:dyDescent="0.3">
      <c r="G2365" s="3">
        <v>2363</v>
      </c>
      <c r="H2365" s="58">
        <v>-6.5823355778933168E-2</v>
      </c>
      <c r="I2365" s="58">
        <v>0.96135401861820802</v>
      </c>
      <c r="J2365" s="58">
        <v>-0.14949061433347829</v>
      </c>
      <c r="K2365" s="59">
        <v>-0.26784640787593333</v>
      </c>
      <c r="L2365" s="60">
        <f t="array" ref="L2365:O2365">TRANSPOSE(MMULT(Option!$B$25:$E$28, TRANSPOSE(H2365:K2365)))</f>
        <v>-6.5823355778933168E-2</v>
      </c>
      <c r="M2365" s="60">
        <v>0.85476616968201158</v>
      </c>
      <c r="N2365" s="60">
        <v>9.411312125389043E-2</v>
      </c>
      <c r="O2365" s="60">
        <v>-3.3135308044653589E-2</v>
      </c>
      <c r="P2365" s="56" t="str">
        <f t="shared" si="2915"/>
        <v>473/3</v>
      </c>
      <c r="R2365" s="80"/>
      <c r="S2365" s="3" t="s">
        <v>31</v>
      </c>
      <c r="T2365" s="60">
        <f ca="1"/>
        <v>-2.1977462548794571</v>
      </c>
      <c r="U2365" s="60">
        <f ca="1"/>
        <v>-1.0673189501457807</v>
      </c>
      <c r="V2365" s="60">
        <f ca="1"/>
        <v>1.2627832659695437</v>
      </c>
      <c r="W2365" s="60">
        <f ca="1"/>
        <v>0.19726439909791821</v>
      </c>
      <c r="X2365" s="60">
        <f ca="1"/>
        <v>0.50315053359941331</v>
      </c>
      <c r="Y2365" s="52">
        <f ca="1">$B$13 * EXP(($E$3 - $C$13^2/2) * Y$2 + $C$13*SQRT(Y$2)*T2365)</f>
        <v>51.979338834766018</v>
      </c>
      <c r="Z2365" s="52">
        <f ca="1">Y2365 * EXP(($E$3 - $C$13^2/2) * (Z$2-Y$2) + $C$13*SQRT(Z$2-Y$2)*U2365)</f>
        <v>37.926520794392822</v>
      </c>
      <c r="AA2365" s="52">
        <f ca="1">Z2365 * EXP(($E$3 - $C$13^2/2) * (AA$2-Z$2) + $C$13*SQRT(AA$2-Z$2)*V2365)</f>
        <v>55.672460783954548</v>
      </c>
      <c r="AB2365" s="52">
        <f ca="1">AA2365 * EXP(($E$3 - $C$13^2/2) * (AB$2-AA$2) + $C$13*SQRT(AB$2-AA$2)*W2365)</f>
        <v>59.362631198721068</v>
      </c>
      <c r="AC2365" s="52">
        <f ca="1">AB2365 * EXP(($E$3 - $C$13^2/2) * (AC$2-AB$2) + $C$13*SQRT(AC$2-AB$2)*X2365)</f>
        <v>69.380793887896402</v>
      </c>
      <c r="AD2365" s="47"/>
      <c r="AE2365" s="3" t="s">
        <v>46</v>
      </c>
      <c r="AF2365" s="52" t="b">
        <f t="shared" ref="AF2365" ca="1" si="2990">AF2363 &gt;= $B$4</f>
        <v>0</v>
      </c>
      <c r="AG2365" s="52" t="b">
        <f t="array" aca="1" ref="AG2365" ca="1">AND(AG2363 &gt;= $B$4, NOT(OR($AF2365:AF2365)))</f>
        <v>0</v>
      </c>
      <c r="AH2365" s="52" t="b">
        <f t="array" aca="1" ref="AH2365" ca="1">AND(AH2363 &gt;= $B$4, NOT(OR($AF2365:AG2365)))</f>
        <v>0</v>
      </c>
      <c r="AI2365" s="52" t="b">
        <f t="array" aca="1" ref="AI2365" ca="1">AND(AI2363 &gt;= $B$4, NOT(OR($AF2365:AH2365)))</f>
        <v>0</v>
      </c>
      <c r="AJ2365" s="52" t="b">
        <f t="array" aca="1" ref="AJ2365" ca="1">AND(AJ2363 &gt;= $B$4, NOT(OR($AF2365:AI2365)))</f>
        <v>0</v>
      </c>
      <c r="AK2365" s="73"/>
      <c r="AL2365" s="70"/>
    </row>
    <row r="2366" spans="7:38" ht="14.55" customHeight="1" x14ac:dyDescent="0.3">
      <c r="G2366" s="3">
        <v>2364</v>
      </c>
      <c r="H2366" s="58">
        <v>1.4785441681198924E-2</v>
      </c>
      <c r="I2366" s="58">
        <v>-0.77918936918720949</v>
      </c>
      <c r="J2366" s="58">
        <v>1.2604536684718481</v>
      </c>
      <c r="K2366" s="59">
        <v>0.65856443679722398</v>
      </c>
      <c r="L2366" s="60">
        <f t="array" ref="L2366:O2366">TRANSPOSE(MMULT(Option!$B$25:$E$28, TRANSPOSE(H2366:K2366)))</f>
        <v>1.4785441681198924E-2</v>
      </c>
      <c r="M2366" s="60">
        <v>-0.70822467632857622</v>
      </c>
      <c r="N2366" s="60">
        <v>0.90894364869539435</v>
      </c>
      <c r="O2366" s="60">
        <v>0.61185076036831176</v>
      </c>
      <c r="P2366" s="56" t="str">
        <f t="shared" si="2915"/>
        <v>473/4</v>
      </c>
      <c r="R2366" s="80"/>
      <c r="S2366" s="3" t="s">
        <v>30</v>
      </c>
      <c r="T2366" s="60">
        <f ca="1"/>
        <v>-0.81948308686602478</v>
      </c>
      <c r="U2366" s="60">
        <f ca="1"/>
        <v>-1.112335590290165</v>
      </c>
      <c r="V2366" s="60">
        <f ca="1"/>
        <v>0.72263007347356978</v>
      </c>
      <c r="W2366" s="60">
        <f ca="1"/>
        <v>-1.0437540349380032</v>
      </c>
      <c r="X2366" s="60">
        <f ca="1"/>
        <v>0.98693123873721844</v>
      </c>
      <c r="Y2366" s="52">
        <f ca="1">$B$14 * EXP(($E$3 - $C$14^2/2) * Y$2 + $C$14*SQRT(Y$2)*T2366)</f>
        <v>78.59634993951363</v>
      </c>
      <c r="Z2366" s="52">
        <f ca="1">Y2366 * EXP(($E$3 - $C$14^2/2) * (Z$2-Y$2) + $C$14*SQRT(Z$2-Y$2)*U2366)</f>
        <v>56.578247007195536</v>
      </c>
      <c r="AA2366" s="52">
        <f ca="1">Z2366 * EXP(($E$3 - $C$14^2/2) * (AA$2-Z$2) + $C$14*SQRT(AA$2-Z$2)*V2366)</f>
        <v>70.627077494359497</v>
      </c>
      <c r="AB2366" s="52">
        <f ca="1">AA2366 * EXP(($E$3 - $C$14^2/2) * (AB$2-AA$2) + $C$14*SQRT(AB$2-AA$2)*W2366)</f>
        <v>51.898370585118691</v>
      </c>
      <c r="AC2366" s="52">
        <f ca="1">AB2366 * EXP(($E$3 - $C$14^2/2) * (AC$2-AB$2) + $C$14*SQRT(AC$2-AB$2)*X2366)</f>
        <v>70.13112934574238</v>
      </c>
      <c r="AD2366" s="47"/>
      <c r="AE2366" s="3" t="s">
        <v>68</v>
      </c>
      <c r="AF2366" s="52" t="b">
        <f ca="1">AND(AF2363&gt;$B$3, NOT(OR($AF2365:AF2365)))</f>
        <v>0</v>
      </c>
      <c r="AG2366" s="52" t="b">
        <f ca="1">AND(AG2363&gt;$B$3, NOT(OR($AF2365:AG2365)))</f>
        <v>0</v>
      </c>
      <c r="AH2366" s="52" t="b">
        <f ca="1">AND(AH2363&gt;$B$3, NOT(OR($AF2365:AH2365)))</f>
        <v>0</v>
      </c>
      <c r="AI2366" s="52" t="b">
        <f ca="1">AND(AI2363&gt;$B$3, NOT(OR($AF2365:AI2365)))</f>
        <v>0</v>
      </c>
      <c r="AJ2366" s="52" t="b">
        <f ca="1">AND(AJ2363&gt;$B$3, NOT(OR($AF2365:AJ2365)))</f>
        <v>0</v>
      </c>
      <c r="AK2366" s="74"/>
      <c r="AL2366" s="70"/>
    </row>
    <row r="2367" spans="7:38" ht="14.55" customHeight="1" x14ac:dyDescent="0.3">
      <c r="G2367" s="3">
        <v>2365</v>
      </c>
      <c r="H2367" s="58">
        <v>0.40988569419108828</v>
      </c>
      <c r="I2367" s="58">
        <v>-0.67853625531859962</v>
      </c>
      <c r="J2367" s="58">
        <v>0.71877510074913631</v>
      </c>
      <c r="K2367" s="59">
        <v>-0.52995297647672424</v>
      </c>
      <c r="L2367" s="60">
        <f t="array" ref="L2367:O2367">TRANSPOSE(MMULT(Option!$B$25:$E$28, TRANSPOSE(H2367:K2367)))</f>
        <v>0.40988569419108828</v>
      </c>
      <c r="M2367" s="60">
        <v>-0.4579344726774377</v>
      </c>
      <c r="N2367" s="60">
        <v>0.61757918350453311</v>
      </c>
      <c r="O2367" s="60">
        <v>-0.3272623036803618</v>
      </c>
      <c r="P2367" s="56" t="str">
        <f t="shared" si="2915"/>
        <v>473/5</v>
      </c>
      <c r="R2367" s="80">
        <v>592</v>
      </c>
      <c r="S2367" s="3" t="s">
        <v>28</v>
      </c>
      <c r="T2367" s="60">
        <f t="array" aca="1" ref="T2367:T2370" ca="1">TRANSPOSE(OFFSET($L$3, MATCH($R2367 &amp; "/" &amp; T$2, $P$3:$P$5002, 0) - 1, 0, 1, $E$1))</f>
        <v>-0.6585607105560235</v>
      </c>
      <c r="U2367" s="60">
        <f t="array" aca="1" ref="U2367:U2370" ca="1">TRANSPOSE(OFFSET($L$3, MATCH($R2367 &amp; "/" &amp; U$2, $P$3:$P$5002, 0) - 1, 0, 1, $E$1))</f>
        <v>-1.0673371187703127</v>
      </c>
      <c r="V2367" s="60">
        <f t="array" aca="1" ref="V2367:V2370" ca="1">TRANSPOSE(OFFSET($L$3, MATCH($R2367 &amp; "/" &amp; V$2, $P$3:$P$5002, 0) - 1, 0, 1, $E$1))</f>
        <v>1.6006537225566786</v>
      </c>
      <c r="W2367" s="60">
        <f t="array" aca="1" ref="W2367:W2370" ca="1">TRANSPOSE(OFFSET($L$3, MATCH($R2367 &amp; "/" &amp; W$2, $P$3:$P$5002, 0) - 1, 0, 1, $E$1))</f>
        <v>1.3859745003926438</v>
      </c>
      <c r="X2367" s="60">
        <f t="array" aca="1" ref="X2367:X2370" ca="1">TRANSPOSE(OFFSET($L$3, MATCH($R2367 &amp; "/" &amp; X$2, $P$3:$P$5002, 0) - 1, 0, 1, $E$1))</f>
        <v>-0.6043970065840204</v>
      </c>
      <c r="Y2367" s="52">
        <f ca="1">$B$11 * EXP(($E$3 - $C$11^2/2) * Y$2 + $C$11*SQRT(Y$2)*T2367)</f>
        <v>82.483805146896543</v>
      </c>
      <c r="Z2367" s="52">
        <f ca="1">Y2367 * EXP(($E$3 - $C$11^2/2) * (Z$2-Y$2) + $C$11*SQRT(Z$2-Y$2)*U2367)</f>
        <v>60.18365700828511</v>
      </c>
      <c r="AA2367" s="52">
        <f ca="1">Z2367 * EXP(($E$3 - $C$11^2/2) * (AA$2-Z$2) + $C$11*SQRT(AA$2-Z$2)*V2367)</f>
        <v>97.767963710626631</v>
      </c>
      <c r="AB2367" s="52">
        <f ca="1">AA2367 * EXP(($E$3 - $C$11^2/2) * (AB$2-AA$2) + $C$11*SQRT(AB$2-AA$2)*W2367)</f>
        <v>148.91702983071457</v>
      </c>
      <c r="AC2367" s="52">
        <f ca="1">AB2367 * EXP(($E$3 - $C$11^2/2) * (AC$2-AB$2) + $C$11*SQRT(AC$2-AB$2)*X2367)</f>
        <v>124.84465470837291</v>
      </c>
      <c r="AD2367" s="47"/>
      <c r="AE2367" s="3" t="s">
        <v>69</v>
      </c>
      <c r="AF2367" s="20" cm="1">
        <f t="array" aca="1" ref="AF2367" ca="1">MIN(Y2367:Y2370 / $D$11:$D$14)</f>
        <v>0.78339451579583885</v>
      </c>
      <c r="AG2367" s="20" cm="1">
        <f t="array" aca="1" ref="AG2367" ca="1">MIN(Z2367:Z2370 / $D$11:$D$14)</f>
        <v>0.60183657008285107</v>
      </c>
      <c r="AH2367" s="20" cm="1">
        <f t="array" aca="1" ref="AH2367" ca="1">MIN(AA2367:AA2370 / $D$11:$D$14)</f>
        <v>0.74136910903554432</v>
      </c>
      <c r="AI2367" s="20" cm="1">
        <f t="array" aca="1" ref="AI2367" ca="1">MIN(AB2367:AB2370 / $D$11:$D$14)</f>
        <v>0.83689359807013697</v>
      </c>
      <c r="AJ2367" s="20" cm="1">
        <f t="array" aca="1" ref="AJ2367" ca="1">MIN(AC2367:AC2370 / $D$11:$D$14)</f>
        <v>1.0276326447666984</v>
      </c>
      <c r="AK2367" s="72">
        <f t="array" aca="1" ref="AK2367" ca="1">SUMPRODUCT(AF2368:AJ2368, EXP(-$E$3*$AF$2:$AJ$2))</f>
        <v>101843.05134938128</v>
      </c>
      <c r="AL2367" s="70">
        <f ca="1">MAX(AC2368 - $D$11, 0) * EXP(-$E$2*$E$3)</f>
        <v>2.1520325382638608</v>
      </c>
    </row>
    <row r="2368" spans="7:38" ht="14.55" customHeight="1" x14ac:dyDescent="0.3">
      <c r="G2368" s="3">
        <v>2366</v>
      </c>
      <c r="H2368" s="58">
        <v>-0.6858615601241641</v>
      </c>
      <c r="I2368" s="58">
        <v>2.1530791778986815</v>
      </c>
      <c r="J2368" s="58">
        <v>-0.64894542445561332</v>
      </c>
      <c r="K2368" s="59">
        <v>1.5243108315968776</v>
      </c>
      <c r="L2368" s="60">
        <f t="array" ref="L2368:O2368">TRANSPOSE(MMULT(Option!$B$25:$E$28, TRANSPOSE(H2368:K2368)))</f>
        <v>-0.6858615601241641</v>
      </c>
      <c r="M2368" s="60">
        <v>1.6989850379411342</v>
      </c>
      <c r="N2368" s="60">
        <v>-0.28051144755441626</v>
      </c>
      <c r="O2368" s="60">
        <v>1.4681444836610349</v>
      </c>
      <c r="P2368" s="56" t="str">
        <f t="shared" si="2915"/>
        <v>474/1</v>
      </c>
      <c r="R2368" s="80"/>
      <c r="S2368" s="3" t="s">
        <v>29</v>
      </c>
      <c r="T2368" s="60">
        <f ca="1"/>
        <v>-0.49867470258913982</v>
      </c>
      <c r="U2368" s="60">
        <f ca="1"/>
        <v>-0.65971527549610909</v>
      </c>
      <c r="V2368" s="60">
        <f ca="1"/>
        <v>0.11086779524168133</v>
      </c>
      <c r="W2368" s="60">
        <f ca="1"/>
        <v>0.38732771768283791</v>
      </c>
      <c r="X2368" s="60">
        <f ca="1"/>
        <v>0.66772031089308559</v>
      </c>
      <c r="Y2368" s="52">
        <f ca="1">$B$12 * EXP(($E$3 - $C$12^2/2) * Y$2 + $C$12*SQRT(Y$2)*T2368)</f>
        <v>86.536628503156905</v>
      </c>
      <c r="Z2368" s="52">
        <f ca="1">Y2368 * EXP(($E$3 - $C$12^2/2) * (Z$2-Y$2) + $C$12*SQRT(Z$2-Y$2)*U2368)</f>
        <v>71.353984911715472</v>
      </c>
      <c r="AA2368" s="52">
        <f ca="1">Z2368 * EXP(($E$3 - $C$12^2/2) * (AA$2-Z$2) + $C$12*SQRT(AA$2-Z$2)*V2368)</f>
        <v>74.136910903554437</v>
      </c>
      <c r="AB2368" s="52">
        <f ca="1">AA2368 * EXP(($E$3 - $C$12^2/2) * (AB$2-AA$2) + $C$12*SQRT(AB$2-AA$2)*W2368)</f>
        <v>83.689359807013702</v>
      </c>
      <c r="AC2368" s="52">
        <f ca="1">AB2368 * EXP(($E$3 - $C$12^2/2) * (AC$2-AB$2) + $C$12*SQRT(AC$2-AB$2)*X2368)</f>
        <v>102.76326447666983</v>
      </c>
      <c r="AD2368" s="47"/>
      <c r="AE2368" s="3" t="s">
        <v>47</v>
      </c>
      <c r="AF2368" s="64">
        <f t="shared" ref="AF2368" ca="1" si="2991">($B$5*AF2370 + (1 + $B$6)*AF2369)*$B$2</f>
        <v>0</v>
      </c>
      <c r="AG2368" s="64">
        <f t="shared" ref="AG2368" ca="1" si="2992">($B$5*AG2370 + (1 + $B$6)*AG2369)*$B$2</f>
        <v>0</v>
      </c>
      <c r="AH2368" s="64">
        <f t="shared" ref="AH2368" ca="1" si="2993">($B$5*AH2370 + (1 + $B$6)*AH2369)*$B$2</f>
        <v>0</v>
      </c>
      <c r="AI2368" s="64">
        <f t="shared" ref="AI2368" ca="1" si="2994">($B$5*AI2370 + (1 + $B$6)*AI2369)*$B$2</f>
        <v>15000</v>
      </c>
      <c r="AJ2368" s="64" cm="1">
        <f t="array" aca="1" ref="AJ2368" ca="1">($B$5*AJ2370 + (1 + $B$6)*AJ2369 + AND(NOT(AF2369:AJ2369)))*$B$2</f>
        <v>114999.99999999999</v>
      </c>
      <c r="AK2368" s="73"/>
      <c r="AL2368" s="70"/>
    </row>
    <row r="2369" spans="7:38" ht="14.55" customHeight="1" x14ac:dyDescent="0.3">
      <c r="G2369" s="3">
        <v>2367</v>
      </c>
      <c r="H2369" s="58">
        <v>-0.28692868320269266</v>
      </c>
      <c r="I2369" s="58">
        <v>1.3157384214970655</v>
      </c>
      <c r="J2369" s="58">
        <v>-0.82034577620686688</v>
      </c>
      <c r="K2369" s="59">
        <v>-0.56807177918740037</v>
      </c>
      <c r="L2369" s="60">
        <f t="array" ref="L2369:O2369">TRANSPOSE(MMULT(Option!$B$25:$E$28, TRANSPOSE(H2369:K2369)))</f>
        <v>-0.28692868320269266</v>
      </c>
      <c r="M2369" s="60">
        <v>1.0911227089733258</v>
      </c>
      <c r="N2369" s="60">
        <v>-0.49074823091021985</v>
      </c>
      <c r="O2369" s="60">
        <v>-0.41681298725579197</v>
      </c>
      <c r="P2369" s="56" t="str">
        <f t="shared" si="2915"/>
        <v>474/2</v>
      </c>
      <c r="R2369" s="80"/>
      <c r="S2369" s="3" t="s">
        <v>31</v>
      </c>
      <c r="T2369" s="60">
        <f ca="1"/>
        <v>-0.83039619430272182</v>
      </c>
      <c r="U2369" s="60">
        <f ca="1"/>
        <v>-0.45298629717524069</v>
      </c>
      <c r="V2369" s="60">
        <f ca="1"/>
        <v>1.7298146835436623</v>
      </c>
      <c r="W2369" s="60">
        <f ca="1"/>
        <v>0.7742258508133204</v>
      </c>
      <c r="X2369" s="60">
        <f ca="1"/>
        <v>0.10670657749806566</v>
      </c>
      <c r="Y2369" s="52">
        <f ca="1">$B$13 * EXP(($E$3 - $C$13^2/2) * Y$2 + $C$13*SQRT(Y$2)*T2369)</f>
        <v>78.33945157958388</v>
      </c>
      <c r="Z2369" s="52">
        <f ca="1">Y2369 * EXP(($E$3 - $C$13^2/2) * (Z$2-Y$2) + $C$13*SQRT(Z$2-Y$2)*U2369)</f>
        <v>68.727914310597953</v>
      </c>
      <c r="AA2369" s="52">
        <f ca="1">Z2369 * EXP(($E$3 - $C$13^2/2) * (AA$2-Z$2) + $C$13*SQRT(AA$2-Z$2)*V2369)</f>
        <v>116.05913475797533</v>
      </c>
      <c r="AB2369" s="52">
        <f ca="1">AA2369 * EXP(($E$3 - $C$13^2/2) * (AB$2-AA$2) + $C$13*SQRT(AB$2-AA$2)*W2369)</f>
        <v>147.13751105196866</v>
      </c>
      <c r="AC2369" s="52">
        <f ca="1">AB2369 * EXP(($E$3 - $C$13^2/2) * (AC$2-AB$2) + $C$13*SQRT(AC$2-AB$2)*X2369)</f>
        <v>152.6853964515152</v>
      </c>
      <c r="AD2369" s="47"/>
      <c r="AE2369" s="3" t="s">
        <v>46</v>
      </c>
      <c r="AF2369" s="52" t="b">
        <f t="shared" ref="AF2369" ca="1" si="2995">AF2367 &gt;= $B$4</f>
        <v>0</v>
      </c>
      <c r="AG2369" s="52" t="b">
        <f t="array" aca="1" ref="AG2369" ca="1">AND(AG2367 &gt;= $B$4, NOT(OR($AF2369:AF2369)))</f>
        <v>0</v>
      </c>
      <c r="AH2369" s="52" t="b">
        <f t="array" aca="1" ref="AH2369" ca="1">AND(AH2367 &gt;= $B$4, NOT(OR($AF2369:AG2369)))</f>
        <v>0</v>
      </c>
      <c r="AI2369" s="52" t="b">
        <f t="array" aca="1" ref="AI2369" ca="1">AND(AI2367 &gt;= $B$4, NOT(OR($AF2369:AH2369)))</f>
        <v>0</v>
      </c>
      <c r="AJ2369" s="52" t="b">
        <f t="array" aca="1" ref="AJ2369" ca="1">AND(AJ2367 &gt;= $B$4, NOT(OR($AF2369:AI2369)))</f>
        <v>0</v>
      </c>
      <c r="AK2369" s="73"/>
      <c r="AL2369" s="70"/>
    </row>
    <row r="2370" spans="7:38" ht="14.55" customHeight="1" x14ac:dyDescent="0.3">
      <c r="G2370" s="3">
        <v>2368</v>
      </c>
      <c r="H2370" s="58">
        <v>1.2966975274873611</v>
      </c>
      <c r="I2370" s="58">
        <v>1.8332748662101814</v>
      </c>
      <c r="J2370" s="58">
        <v>0.44777857927010489</v>
      </c>
      <c r="K2370" s="59">
        <v>0.94813923039646852</v>
      </c>
      <c r="L2370" s="60">
        <f t="array" ref="L2370:O2370">TRANSPOSE(MMULT(Option!$B$25:$E$28, TRANSPOSE(H2370:K2370)))</f>
        <v>1.2966975274873611</v>
      </c>
      <c r="M2370" s="60">
        <v>2.1989031798085836</v>
      </c>
      <c r="N2370" s="60">
        <v>1.3920314925844504</v>
      </c>
      <c r="O2370" s="60">
        <v>1.8980784176222567</v>
      </c>
      <c r="P2370" s="56" t="str">
        <f t="shared" si="2915"/>
        <v>474/3</v>
      </c>
      <c r="R2370" s="80"/>
      <c r="S2370" s="3" t="s">
        <v>30</v>
      </c>
      <c r="T2370" s="60">
        <f ca="1"/>
        <v>3.8048110264893575E-2</v>
      </c>
      <c r="U2370" s="60">
        <f ca="1"/>
        <v>-1.1180628762461826</v>
      </c>
      <c r="V2370" s="60">
        <f ca="1"/>
        <v>2.0398593520477624</v>
      </c>
      <c r="W2370" s="60">
        <f ca="1"/>
        <v>0.69200537735496459</v>
      </c>
      <c r="X2370" s="60">
        <f ca="1"/>
        <v>-0.98966543586837419</v>
      </c>
      <c r="Y2370" s="52">
        <f ca="1">$B$14 * EXP(($E$3 - $C$14^2/2) * Y$2 + $C$14*SQRT(Y$2)*T2370)</f>
        <v>101.65498900208576</v>
      </c>
      <c r="Z2370" s="52">
        <f ca="1">Y2370 * EXP(($E$3 - $C$14^2/2) * (Z$2-Y$2) + $C$14*SQRT(Z$2-Y$2)*U2370)</f>
        <v>73.051579211750209</v>
      </c>
      <c r="AA2370" s="52">
        <f ca="1">Z2370 * EXP(($E$3 - $C$14^2/2) * (AA$2-Z$2) + $C$14*SQRT(AA$2-Z$2)*V2370)</f>
        <v>135.38513407620715</v>
      </c>
      <c r="AB2370" s="52">
        <f ca="1">AA2370 * EXP(($E$3 - $C$14^2/2) * (AB$2-AA$2) + $C$14*SQRT(AB$2-AA$2)*W2370)</f>
        <v>167.45676105989867</v>
      </c>
      <c r="AC2370" s="52">
        <f ca="1">AB2370 * EXP(($E$3 - $C$14^2/2) * (AC$2-AB$2) + $C$14*SQRT(AC$2-AB$2)*X2370)</f>
        <v>125.06399224340431</v>
      </c>
      <c r="AD2370" s="47"/>
      <c r="AE2370" s="3" t="s">
        <v>68</v>
      </c>
      <c r="AF2370" s="52" t="b">
        <f ca="1">AND(AF2367&gt;$B$3, NOT(OR($AF2369:AF2369)))</f>
        <v>0</v>
      </c>
      <c r="AG2370" s="52" t="b">
        <f ca="1">AND(AG2367&gt;$B$3, NOT(OR($AF2369:AG2369)))</f>
        <v>0</v>
      </c>
      <c r="AH2370" s="52" t="b">
        <f ca="1">AND(AH2367&gt;$B$3, NOT(OR($AF2369:AH2369)))</f>
        <v>0</v>
      </c>
      <c r="AI2370" s="52" t="b">
        <f ca="1">AND(AI2367&gt;$B$3, NOT(OR($AF2369:AI2369)))</f>
        <v>1</v>
      </c>
      <c r="AJ2370" s="52" t="b">
        <f ca="1">AND(AJ2367&gt;$B$3, NOT(OR($AF2369:AJ2369)))</f>
        <v>1</v>
      </c>
      <c r="AK2370" s="74"/>
      <c r="AL2370" s="70"/>
    </row>
    <row r="2371" spans="7:38" ht="14.55" customHeight="1" x14ac:dyDescent="0.3">
      <c r="G2371" s="3">
        <v>2369</v>
      </c>
      <c r="H2371" s="58">
        <v>-1.2284013210724811</v>
      </c>
      <c r="I2371" s="58">
        <v>0.94279188293246996</v>
      </c>
      <c r="J2371" s="58">
        <v>-0.6774873105010818</v>
      </c>
      <c r="K2371" s="59">
        <v>0.89932028383826546</v>
      </c>
      <c r="L2371" s="60">
        <f t="array" ref="L2371:O2371">TRANSPOSE(MMULT(Option!$B$25:$E$28, TRANSPOSE(H2371:K2371)))</f>
        <v>-1.2284013210724811</v>
      </c>
      <c r="M2371" s="60">
        <v>0.37272250519660521</v>
      </c>
      <c r="N2371" s="60">
        <v>-0.83952358584456188</v>
      </c>
      <c r="O2371" s="60">
        <v>0.39342023574747992</v>
      </c>
      <c r="P2371" s="56" t="str">
        <f t="shared" si="2915"/>
        <v>474/4</v>
      </c>
      <c r="R2371" s="80">
        <v>593</v>
      </c>
      <c r="S2371" s="3" t="s">
        <v>28</v>
      </c>
      <c r="T2371" s="60">
        <f t="array" aca="1" ref="T2371:T2374" ca="1">TRANSPOSE(OFFSET($L$3, MATCH($R2371 &amp; "/" &amp; T$2, $P$3:$P$5002, 0) - 1, 0, 1, $E$1))</f>
        <v>-0.31746895258331087</v>
      </c>
      <c r="U2371" s="60">
        <f t="array" aca="1" ref="U2371:U2374" ca="1">TRANSPOSE(OFFSET($L$3, MATCH($R2371 &amp; "/" &amp; U$2, $P$3:$P$5002, 0) - 1, 0, 1, $E$1))</f>
        <v>-0.3623062704274107</v>
      </c>
      <c r="V2371" s="60">
        <f t="array" aca="1" ref="V2371:V2374" ca="1">TRANSPOSE(OFFSET($L$3, MATCH($R2371 &amp; "/" &amp; V$2, $P$3:$P$5002, 0) - 1, 0, 1, $E$1))</f>
        <v>0.8288059135149044</v>
      </c>
      <c r="W2371" s="60">
        <f t="array" aca="1" ref="W2371:W2374" ca="1">TRANSPOSE(OFFSET($L$3, MATCH($R2371 &amp; "/" &amp; W$2, $P$3:$P$5002, 0) - 1, 0, 1, $E$1))</f>
        <v>-0.64645720440437859</v>
      </c>
      <c r="X2371" s="60">
        <f t="array" aca="1" ref="X2371:X2374" ca="1">TRANSPOSE(OFFSET($L$3, MATCH($R2371 &amp; "/" &amp; X$2, $P$3:$P$5002, 0) - 1, 0, 1, $E$1))</f>
        <v>-0.12982134851010746</v>
      </c>
      <c r="Y2371" s="52">
        <f ca="1">$B$11 * EXP(($E$3 - $C$11^2/2) * Y$2 + $C$11*SQRT(Y$2)*T2371)</f>
        <v>91.37112415053403</v>
      </c>
      <c r="Z2371" s="52">
        <f ca="1">Y2371 * EXP(($E$3 - $C$11^2/2) * (Z$2-Y$2) + $C$11*SQRT(Z$2-Y$2)*U2371)</f>
        <v>82.371344794447182</v>
      </c>
      <c r="AA2371" s="52">
        <f ca="1">Z2371 * EXP(($E$3 - $C$11^2/2) * (AA$2-Z$2) + $C$11*SQRT(AA$2-Z$2)*V2371)</f>
        <v>106.1527816961441</v>
      </c>
      <c r="AB2371" s="52">
        <f ca="1">AA2371 * EXP(($E$3 - $C$11^2/2) * (AB$2-AA$2) + $C$11*SQRT(AB$2-AA$2)*W2371)</f>
        <v>87.877362260013641</v>
      </c>
      <c r="AC2371" s="52">
        <f ca="1">AB2371 * EXP(($E$3 - $C$11^2/2) * (AC$2-AB$2) + $C$11*SQRT(AC$2-AB$2)*X2371)</f>
        <v>84.944306769327412</v>
      </c>
      <c r="AD2371" s="47"/>
      <c r="AE2371" s="3" t="s">
        <v>69</v>
      </c>
      <c r="AF2371" s="20" cm="1">
        <f t="array" aca="1" ref="AF2371" ca="1">MIN(Y2371:Y2374 / $D$11:$D$14)</f>
        <v>0.61930822033071975</v>
      </c>
      <c r="AG2371" s="20" cm="1">
        <f t="array" aca="1" ref="AG2371" ca="1">MIN(Z2371:Z2374 / $D$11:$D$14)</f>
        <v>0.43512555790243235</v>
      </c>
      <c r="AH2371" s="20" cm="1">
        <f t="array" aca="1" ref="AH2371" ca="1">MIN(AA2371:AA2374 / $D$11:$D$14)</f>
        <v>0.54961045715197032</v>
      </c>
      <c r="AI2371" s="20" cm="1">
        <f t="array" aca="1" ref="AI2371" ca="1">MIN(AB2371:AB2374 / $D$11:$D$14)</f>
        <v>0.51451229269456544</v>
      </c>
      <c r="AJ2371" s="20" cm="1">
        <f t="array" aca="1" ref="AJ2371" ca="1">MIN(AC2371:AC2374 / $D$11:$D$14)</f>
        <v>0.62481235587180206</v>
      </c>
      <c r="AK2371" s="72">
        <f t="array" aca="1" ref="AK2371" ca="1">SUMPRODUCT(AF2372:AJ2372, EXP(-$E$3*$AF$2:$AJ$2))</f>
        <v>77880.078307140488</v>
      </c>
      <c r="AL2371" s="70">
        <f ca="1">MAX(AC2372 - $D$11, 0) * EXP(-$E$2*$E$3)</f>
        <v>0</v>
      </c>
    </row>
    <row r="2372" spans="7:38" ht="14.55" customHeight="1" x14ac:dyDescent="0.3">
      <c r="G2372" s="3">
        <v>2370</v>
      </c>
      <c r="H2372" s="58">
        <v>1.4782011287303573E-3</v>
      </c>
      <c r="I2372" s="58">
        <v>1.8277208350797203</v>
      </c>
      <c r="J2372" s="58">
        <v>0.37536701358922403</v>
      </c>
      <c r="K2372" s="59">
        <v>1.0285989443299368</v>
      </c>
      <c r="L2372" s="60">
        <f t="array" ref="L2372:O2372">TRANSPOSE(MMULT(Option!$B$25:$E$28, TRANSPOSE(H2372:K2372)))</f>
        <v>1.4782011287303573E-3</v>
      </c>
      <c r="M2372" s="60">
        <v>1.6757250956516354</v>
      </c>
      <c r="N2372" s="60">
        <v>0.80888956828702452</v>
      </c>
      <c r="O2372" s="60">
        <v>1.4333045924652508</v>
      </c>
      <c r="P2372" s="56" t="str">
        <f t="shared" ref="P2372:P2435" si="2996">(QUOTIENT(G2372 - 1, $E$2) + 1) &amp; "/" &amp; MOD(G2372 -1, $E$2) + 1</f>
        <v>474/5</v>
      </c>
      <c r="R2372" s="80"/>
      <c r="S2372" s="3" t="s">
        <v>29</v>
      </c>
      <c r="T2372" s="60">
        <f ca="1"/>
        <v>-1.6138406584732505</v>
      </c>
      <c r="U2372" s="60">
        <f ca="1"/>
        <v>-1.1932281771449735</v>
      </c>
      <c r="V2372" s="60">
        <f ca="1"/>
        <v>0.76191713090582347</v>
      </c>
      <c r="W2372" s="60">
        <f ca="1"/>
        <v>0.46801401773318979</v>
      </c>
      <c r="X2372" s="60">
        <f ca="1"/>
        <v>-7.3875329451066063E-2</v>
      </c>
      <c r="Y2372" s="52">
        <f ca="1">$B$12 * EXP(($E$3 - $C$12^2/2) * Y$2 + $C$12*SQRT(Y$2)*T2372)</f>
        <v>61.930822033071976</v>
      </c>
      <c r="Z2372" s="52">
        <f ca="1">Y2372 * EXP(($E$3 - $C$12^2/2) * (Z$2-Y$2) + $C$12*SQRT(Z$2-Y$2)*U2372)</f>
        <v>43.512555790243233</v>
      </c>
      <c r="AA2372" s="52">
        <f ca="1">Z2372 * EXP(($E$3 - $C$12^2/2) * (AA$2-Z$2) + $C$12*SQRT(AA$2-Z$2)*V2372)</f>
        <v>54.961045715197031</v>
      </c>
      <c r="AB2372" s="52">
        <f ca="1">AA2372 * EXP(($E$3 - $C$12^2/2) * (AB$2-AA$2) + $C$12*SQRT(AB$2-AA$2)*W2372)</f>
        <v>63.562830912674109</v>
      </c>
      <c r="AC2372" s="52">
        <f ca="1">AB2372 * EXP(($E$3 - $C$12^2/2) * (AC$2-AB$2) + $C$12*SQRT(AC$2-AB$2)*X2372)</f>
        <v>62.481235587180208</v>
      </c>
      <c r="AD2372" s="47"/>
      <c r="AE2372" s="3" t="s">
        <v>47</v>
      </c>
      <c r="AF2372" s="64">
        <f t="shared" ref="AF2372" ca="1" si="2997">($B$5*AF2374 + (1 + $B$6)*AF2373)*$B$2</f>
        <v>0</v>
      </c>
      <c r="AG2372" s="64">
        <f t="shared" ref="AG2372" ca="1" si="2998">($B$5*AG2374 + (1 + $B$6)*AG2373)*$B$2</f>
        <v>0</v>
      </c>
      <c r="AH2372" s="64">
        <f t="shared" ref="AH2372" ca="1" si="2999">($B$5*AH2374 + (1 + $B$6)*AH2373)*$B$2</f>
        <v>0</v>
      </c>
      <c r="AI2372" s="64">
        <f t="shared" ref="AI2372" ca="1" si="3000">($B$5*AI2374 + (1 + $B$6)*AI2373)*$B$2</f>
        <v>0</v>
      </c>
      <c r="AJ2372" s="64" cm="1">
        <f t="array" aca="1" ref="AJ2372" ca="1">($B$5*AJ2374 + (1 + $B$6)*AJ2373 + AND(NOT(AF2373:AJ2373)))*$B$2</f>
        <v>100000</v>
      </c>
      <c r="AK2372" s="73"/>
      <c r="AL2372" s="70"/>
    </row>
    <row r="2373" spans="7:38" ht="14.55" customHeight="1" x14ac:dyDescent="0.3">
      <c r="G2373" s="3">
        <v>2371</v>
      </c>
      <c r="H2373" s="58">
        <v>0.90309200123609534</v>
      </c>
      <c r="I2373" s="58">
        <v>1.2409413546119272</v>
      </c>
      <c r="J2373" s="58">
        <v>1.0804283464735731</v>
      </c>
      <c r="K2373" s="59">
        <v>-0.73533237603860124</v>
      </c>
      <c r="L2373" s="60">
        <f t="array" ref="L2373:O2373">TRANSPOSE(MMULT(Option!$B$25:$E$28, TRANSPOSE(H2373:K2373)))</f>
        <v>0.90309200123609534</v>
      </c>
      <c r="M2373" s="60">
        <v>1.498578338596477</v>
      </c>
      <c r="N2373" s="60">
        <v>1.6351426175917501</v>
      </c>
      <c r="O2373" s="60">
        <v>0.26736851990507537</v>
      </c>
      <c r="P2373" s="56" t="str">
        <f t="shared" si="2996"/>
        <v>475/1</v>
      </c>
      <c r="R2373" s="80"/>
      <c r="S2373" s="3" t="s">
        <v>31</v>
      </c>
      <c r="T2373" s="60">
        <f ca="1"/>
        <v>1.3410341406837545</v>
      </c>
      <c r="U2373" s="60">
        <f ca="1"/>
        <v>-1.0440438269805408</v>
      </c>
      <c r="V2373" s="60">
        <f ca="1"/>
        <v>-0.8391844820030876</v>
      </c>
      <c r="W2373" s="60">
        <f ca="1"/>
        <v>-0.49749998537863893</v>
      </c>
      <c r="X2373" s="60">
        <f ca="1"/>
        <v>-0.25927884175911842</v>
      </c>
      <c r="Y2373" s="52">
        <f ca="1">$B$13 * EXP(($E$3 - $C$13^2/2) * Y$2 + $C$13*SQRT(Y$2)*T2373)</f>
        <v>150.27702561064933</v>
      </c>
      <c r="Z2373" s="52">
        <f ca="1">Y2373 * EXP(($E$3 - $C$13^2/2) * (Z$2-Y$2) + $C$13*SQRT(Z$2-Y$2)*U2373)</f>
        <v>110.41735030990149</v>
      </c>
      <c r="AA2373" s="52">
        <f ca="1">Z2373 * EXP(($E$3 - $C$13^2/2) * (AA$2-Z$2) + $C$13*SQRT(AA$2-Z$2)*V2373)</f>
        <v>86.272590072159701</v>
      </c>
      <c r="AB2373" s="52">
        <f ca="1">AA2373 * EXP(($E$3 - $C$13^2/2) * (AB$2-AA$2) + $C$13*SQRT(AB$2-AA$2)*W2373)</f>
        <v>74.683705803981127</v>
      </c>
      <c r="AC2373" s="52">
        <f ca="1">AB2373 * EXP(($E$3 - $C$13^2/2) * (AC$2-AB$2) + $C$13*SQRT(AC$2-AB$2)*X2373)</f>
        <v>69.441056676846586</v>
      </c>
      <c r="AD2373" s="47"/>
      <c r="AE2373" s="3" t="s">
        <v>46</v>
      </c>
      <c r="AF2373" s="52" t="b">
        <f t="shared" ref="AF2373" ca="1" si="3001">AF2371 &gt;= $B$4</f>
        <v>0</v>
      </c>
      <c r="AG2373" s="52" t="b">
        <f t="array" aca="1" ref="AG2373" ca="1">AND(AG2371 &gt;= $B$4, NOT(OR($AF2373:AF2373)))</f>
        <v>0</v>
      </c>
      <c r="AH2373" s="52" t="b">
        <f t="array" aca="1" ref="AH2373" ca="1">AND(AH2371 &gt;= $B$4, NOT(OR($AF2373:AG2373)))</f>
        <v>0</v>
      </c>
      <c r="AI2373" s="52" t="b">
        <f t="array" aca="1" ref="AI2373" ca="1">AND(AI2371 &gt;= $B$4, NOT(OR($AF2373:AH2373)))</f>
        <v>0</v>
      </c>
      <c r="AJ2373" s="52" t="b">
        <f t="array" aca="1" ref="AJ2373" ca="1">AND(AJ2371 &gt;= $B$4, NOT(OR($AF2373:AI2373)))</f>
        <v>0</v>
      </c>
      <c r="AK2373" s="73"/>
      <c r="AL2373" s="70"/>
    </row>
    <row r="2374" spans="7:38" ht="14.55" customHeight="1" x14ac:dyDescent="0.3">
      <c r="G2374" s="3">
        <v>2372</v>
      </c>
      <c r="H2374" s="58">
        <v>1.3398583435229425</v>
      </c>
      <c r="I2374" s="58">
        <v>0.19375551129765547</v>
      </c>
      <c r="J2374" s="58">
        <v>3.6286283521440462E-3</v>
      </c>
      <c r="K2374" s="59">
        <v>-0.31185459175964814</v>
      </c>
      <c r="L2374" s="60">
        <f t="array" ref="L2374:O2374">TRANSPOSE(MMULT(Option!$B$25:$E$28, TRANSPOSE(H2374:K2374)))</f>
        <v>1.3398583435229425</v>
      </c>
      <c r="M2374" s="60">
        <v>0.71352319677645248</v>
      </c>
      <c r="N2374" s="60">
        <v>0.58986750089174589</v>
      </c>
      <c r="O2374" s="60">
        <v>0.32033235836176382</v>
      </c>
      <c r="P2374" s="56" t="str">
        <f t="shared" si="2996"/>
        <v>475/2</v>
      </c>
      <c r="R2374" s="80"/>
      <c r="S2374" s="3" t="s">
        <v>30</v>
      </c>
      <c r="T2374" s="60">
        <f ca="1"/>
        <v>-1.4431258054844538</v>
      </c>
      <c r="U2374" s="60">
        <f ca="1"/>
        <v>-0.68050668570006012</v>
      </c>
      <c r="V2374" s="60">
        <f ca="1"/>
        <v>0.48451635805805654</v>
      </c>
      <c r="W2374" s="60">
        <f ca="1"/>
        <v>-0.64266997183024255</v>
      </c>
      <c r="X2374" s="60">
        <f ca="1"/>
        <v>1.2836922697844801</v>
      </c>
      <c r="Y2374" s="52">
        <f ca="1">$B$14 * EXP(($E$3 - $C$14^2/2) * Y$2 + $C$14*SQRT(Y$2)*T2374)</f>
        <v>65.185199676823871</v>
      </c>
      <c r="Z2374" s="52">
        <f ca="1">Y2374 * EXP(($E$3 - $C$14^2/2) * (Z$2-Y$2) + $C$14*SQRT(Z$2-Y$2)*U2374)</f>
        <v>53.414403530571782</v>
      </c>
      <c r="AA2374" s="52">
        <f ca="1">Z2374 * EXP(($E$3 - $C$14^2/2) * (AA$2-Z$2) + $C$14*SQRT(AA$2-Z$2)*V2374)</f>
        <v>62.080712072559635</v>
      </c>
      <c r="AB2374" s="52">
        <f ca="1">AA2374 * EXP(($E$3 - $C$14^2/2) * (AB$2-AA$2) + $C$14*SQRT(AB$2-AA$2)*W2374)</f>
        <v>51.451229269456547</v>
      </c>
      <c r="AC2374" s="52">
        <f ca="1">AB2374 * EXP(($E$3 - $C$14^2/2) * (AC$2-AB$2) + $C$14*SQRT(AC$2-AB$2)*X2374)</f>
        <v>76.000660834280183</v>
      </c>
      <c r="AD2374" s="47"/>
      <c r="AE2374" s="3" t="s">
        <v>68</v>
      </c>
      <c r="AF2374" s="52" t="b">
        <f ca="1">AND(AF2371&gt;$B$3, NOT(OR($AF2373:AF2373)))</f>
        <v>0</v>
      </c>
      <c r="AG2374" s="52" t="b">
        <f ca="1">AND(AG2371&gt;$B$3, NOT(OR($AF2373:AG2373)))</f>
        <v>0</v>
      </c>
      <c r="AH2374" s="52" t="b">
        <f ca="1">AND(AH2371&gt;$B$3, NOT(OR($AF2373:AH2373)))</f>
        <v>0</v>
      </c>
      <c r="AI2374" s="52" t="b">
        <f ca="1">AND(AI2371&gt;$B$3, NOT(OR($AF2373:AI2373)))</f>
        <v>0</v>
      </c>
      <c r="AJ2374" s="52" t="b">
        <f ca="1">AND(AJ2371&gt;$B$3, NOT(OR($AF2373:AJ2373)))</f>
        <v>0</v>
      </c>
      <c r="AK2374" s="74"/>
      <c r="AL2374" s="70"/>
    </row>
    <row r="2375" spans="7:38" ht="14.55" customHeight="1" x14ac:dyDescent="0.3">
      <c r="G2375" s="3">
        <v>2373</v>
      </c>
      <c r="H2375" s="58">
        <v>1.6234433812909288</v>
      </c>
      <c r="I2375" s="58">
        <v>1.8687824403968099</v>
      </c>
      <c r="J2375" s="58">
        <v>1.9087468515924737</v>
      </c>
      <c r="K2375" s="59">
        <v>-0.53046955545371055</v>
      </c>
      <c r="L2375" s="60">
        <f t="array" ref="L2375:O2375">TRANSPOSE(MMULT(Option!$B$25:$E$28, TRANSPOSE(H2375:K2375)))</f>
        <v>1.6234433812909288</v>
      </c>
      <c r="M2375" s="60">
        <v>2.3621447506209079</v>
      </c>
      <c r="N2375" s="60">
        <v>2.8152110387989651</v>
      </c>
      <c r="O2375" s="60">
        <v>1.0570217168887996</v>
      </c>
      <c r="P2375" s="56" t="str">
        <f t="shared" si="2996"/>
        <v>475/3</v>
      </c>
      <c r="R2375" s="80">
        <v>594</v>
      </c>
      <c r="S2375" s="3" t="s">
        <v>28</v>
      </c>
      <c r="T2375" s="60">
        <f t="array" aca="1" ref="T2375:T2378" ca="1">TRANSPOSE(OFFSET($L$3, MATCH($R2375 &amp; "/" &amp; T$2, $P$3:$P$5002, 0) - 1, 0, 1, $E$1))</f>
        <v>1.1196782742343216</v>
      </c>
      <c r="U2375" s="60">
        <f t="array" aca="1" ref="U2375:U2378" ca="1">TRANSPOSE(OFFSET($L$3, MATCH($R2375 &amp; "/" &amp; U$2, $P$3:$P$5002, 0) - 1, 0, 1, $E$1))</f>
        <v>0.64965235248539455</v>
      </c>
      <c r="V2375" s="60">
        <f t="array" aca="1" ref="V2375:V2378" ca="1">TRANSPOSE(OFFSET($L$3, MATCH($R2375 &amp; "/" &amp; V$2, $P$3:$P$5002, 0) - 1, 0, 1, $E$1))</f>
        <v>0.12204439593010812</v>
      </c>
      <c r="W2375" s="60">
        <f t="array" aca="1" ref="W2375:W2378" ca="1">TRANSPOSE(OFFSET($L$3, MATCH($R2375 &amp; "/" &amp; W$2, $P$3:$P$5002, 0) - 1, 0, 1, $E$1))</f>
        <v>0.19125972201948696</v>
      </c>
      <c r="X2375" s="60">
        <f t="array" aca="1" ref="X2375:X2378" ca="1">TRANSPOSE(OFFSET($L$3, MATCH($R2375 &amp; "/" &amp; X$2, $P$3:$P$5002, 0) - 1, 0, 1, $E$1))</f>
        <v>9.1687243300001223E-3</v>
      </c>
      <c r="Y2375" s="52">
        <f ca="1">$B$11 * EXP(($E$3 - $C$11^2/2) * Y$2 + $C$11*SQRT(Y$2)*T2375)</f>
        <v>140.6217509390552</v>
      </c>
      <c r="Z2375" s="52">
        <f ca="1">Y2375 * EXP(($E$3 - $C$11^2/2) * (Z$2-Y$2) + $C$11*SQRT(Z$2-Y$2)*U2375)</f>
        <v>171.73788224584257</v>
      </c>
      <c r="AA2375" s="52">
        <f ca="1">Z2375 * EXP(($E$3 - $C$11^2/2) * (AA$2-Z$2) + $C$11*SQRT(AA$2-Z$2)*V2375)</f>
        <v>179.03524623231633</v>
      </c>
      <c r="AB2375" s="52">
        <f ca="1">AA2375 * EXP(($E$3 - $C$11^2/2) * (AB$2-AA$2) + $C$11*SQRT(AB$2-AA$2)*W2375)</f>
        <v>190.55876208469869</v>
      </c>
      <c r="AC2375" s="52">
        <f ca="1">AB2375 * EXP(($E$3 - $C$11^2/2) * (AC$2-AB$2) + $C$11*SQRT(AC$2-AB$2)*X2375)</f>
        <v>192.04144856801207</v>
      </c>
      <c r="AD2375" s="47"/>
      <c r="AE2375" s="3" t="s">
        <v>69</v>
      </c>
      <c r="AF2375" s="20" cm="1">
        <f t="array" aca="1" ref="AF2375" ca="1">MIN(Y2375:Y2378 / $D$11:$D$14)</f>
        <v>1.406217509390552</v>
      </c>
      <c r="AG2375" s="20" cm="1">
        <f t="array" aca="1" ref="AG2375" ca="1">MIN(Z2375:Z2378 / $D$11:$D$14)</f>
        <v>1.4088860306866677</v>
      </c>
      <c r="AH2375" s="20" cm="1">
        <f t="array" aca="1" ref="AH2375" ca="1">MIN(AA2375:AA2378 / $D$11:$D$14)</f>
        <v>1.6221128457449816</v>
      </c>
      <c r="AI2375" s="20" cm="1">
        <f t="array" aca="1" ref="AI2375" ca="1">MIN(AB2375:AB2378 / $D$11:$D$14)</f>
        <v>1.3835170470161078</v>
      </c>
      <c r="AJ2375" s="20" cm="1">
        <f t="array" aca="1" ref="AJ2375" ca="1">MIN(AC2375:AC2378 / $D$11:$D$14)</f>
        <v>1.2871844424250929</v>
      </c>
      <c r="AK2375" s="72">
        <f t="array" aca="1" ref="AK2375" ca="1">SUMPRODUCT(AF2376:AJ2376, EXP(-$E$3*$AF$2:$AJ$2))</f>
        <v>99879.089572574972</v>
      </c>
      <c r="AL2375" s="70">
        <f ca="1">MAX(AC2376 - $D$11, 0) * EXP(-$E$2*$E$3)</f>
        <v>22.365946864658717</v>
      </c>
    </row>
    <row r="2376" spans="7:38" ht="14.55" customHeight="1" x14ac:dyDescent="0.3">
      <c r="G2376" s="3">
        <v>2374</v>
      </c>
      <c r="H2376" s="58">
        <v>0.26095655435848175</v>
      </c>
      <c r="I2376" s="58">
        <v>-0.32750712649887059</v>
      </c>
      <c r="J2376" s="58">
        <v>9.9203153346931167E-2</v>
      </c>
      <c r="K2376" s="59">
        <v>0.70726603297793067</v>
      </c>
      <c r="L2376" s="60">
        <f t="array" ref="L2376:O2376">TRANSPOSE(MMULT(Option!$B$25:$E$28, TRANSPOSE(H2376:K2376)))</f>
        <v>0.26095655435848175</v>
      </c>
      <c r="M2376" s="60">
        <v>-0.19578261782031775</v>
      </c>
      <c r="N2376" s="60">
        <v>0.10575225285438491</v>
      </c>
      <c r="O2376" s="60">
        <v>0.64365004354887934</v>
      </c>
      <c r="P2376" s="56" t="str">
        <f t="shared" si="2996"/>
        <v>475/4</v>
      </c>
      <c r="R2376" s="80"/>
      <c r="S2376" s="3" t="s">
        <v>29</v>
      </c>
      <c r="T2376" s="60">
        <f ca="1"/>
        <v>2.0789422612740216</v>
      </c>
      <c r="U2376" s="60">
        <f ca="1"/>
        <v>-0.96961111801277311</v>
      </c>
      <c r="V2376" s="60">
        <f ca="1"/>
        <v>1.3970567377565621</v>
      </c>
      <c r="W2376" s="60">
        <f ca="1"/>
        <v>-0.34808829114652129</v>
      </c>
      <c r="X2376" s="60">
        <f ca="1"/>
        <v>-1.4001088223598617</v>
      </c>
      <c r="Y2376" s="52">
        <f ca="1">$B$12 * EXP(($E$3 - $C$12^2/2) * Y$2 + $C$12*SQRT(Y$2)*T2376)</f>
        <v>187.51387906861933</v>
      </c>
      <c r="Z2376" s="52">
        <f ca="1">Y2376 * EXP(($E$3 - $C$12^2/2) * (Z$2-Y$2) + $C$12*SQRT(Z$2-Y$2)*U2376)</f>
        <v>140.88860306866678</v>
      </c>
      <c r="AA2376" s="52">
        <f ca="1">Z2376 * EXP(($E$3 - $C$12^2/2) * (AA$2-Z$2) + $C$12*SQRT(AA$2-Z$2)*V2376)</f>
        <v>215.31165793285905</v>
      </c>
      <c r="AB2376" s="52">
        <f ca="1">AA2376 * EXP(($E$3 - $C$12^2/2) * (AB$2-AA$2) + $C$12*SQRT(AB$2-AA$2)*W2376)</f>
        <v>194.93380959153004</v>
      </c>
      <c r="AC2376" s="52">
        <f ca="1">AB2376 * EXP(($E$3 - $C$12^2/2) * (AC$2-AB$2) + $C$12*SQRT(AC$2-AB$2)*X2376)</f>
        <v>128.71844424250929</v>
      </c>
      <c r="AD2376" s="47"/>
      <c r="AE2376" s="3" t="s">
        <v>47</v>
      </c>
      <c r="AF2376" s="64">
        <f t="shared" ref="AF2376" ca="1" si="3002">($B$5*AF2378 + (1 + $B$6)*AF2377)*$B$2</f>
        <v>105000</v>
      </c>
      <c r="AG2376" s="64">
        <f t="shared" ref="AG2376" ca="1" si="3003">($B$5*AG2378 + (1 + $B$6)*AG2377)*$B$2</f>
        <v>0</v>
      </c>
      <c r="AH2376" s="64">
        <f t="shared" ref="AH2376" ca="1" si="3004">($B$5*AH2378 + (1 + $B$6)*AH2377)*$B$2</f>
        <v>0</v>
      </c>
      <c r="AI2376" s="64">
        <f t="shared" ref="AI2376" ca="1" si="3005">($B$5*AI2378 + (1 + $B$6)*AI2377)*$B$2</f>
        <v>0</v>
      </c>
      <c r="AJ2376" s="64" cm="1">
        <f t="array" aca="1" ref="AJ2376" ca="1">($B$5*AJ2378 + (1 + $B$6)*AJ2377 + AND(NOT(AF2377:AJ2377)))*$B$2</f>
        <v>0</v>
      </c>
      <c r="AK2376" s="73"/>
      <c r="AL2376" s="70"/>
    </row>
    <row r="2377" spans="7:38" ht="14.55" customHeight="1" x14ac:dyDescent="0.3">
      <c r="G2377" s="3">
        <v>2375</v>
      </c>
      <c r="H2377" s="58">
        <v>-0.21970767548394116</v>
      </c>
      <c r="I2377" s="58">
        <v>-0.5009050927826898</v>
      </c>
      <c r="J2377" s="58">
        <v>-1.7820987434028774</v>
      </c>
      <c r="K2377" s="59">
        <v>0.58722963183699206</v>
      </c>
      <c r="L2377" s="60">
        <f t="array" ref="L2377:O2377">TRANSPOSE(MMULT(Option!$B$25:$E$28, TRANSPOSE(H2377:K2377)))</f>
        <v>-0.21970767548394116</v>
      </c>
      <c r="M2377" s="60">
        <v>-0.54697017092668732</v>
      </c>
      <c r="N2377" s="60">
        <v>-1.7842860775797014</v>
      </c>
      <c r="O2377" s="60">
        <v>-6.4007458795847127E-2</v>
      </c>
      <c r="P2377" s="56" t="str">
        <f t="shared" si="2996"/>
        <v>475/5</v>
      </c>
      <c r="R2377" s="80"/>
      <c r="S2377" s="3" t="s">
        <v>31</v>
      </c>
      <c r="T2377" s="60">
        <f ca="1"/>
        <v>1.1335938627834061</v>
      </c>
      <c r="U2377" s="60">
        <f ca="1"/>
        <v>0.76519184118564332</v>
      </c>
      <c r="V2377" s="60">
        <f ca="1"/>
        <v>-0.33635395313855665</v>
      </c>
      <c r="W2377" s="60">
        <f ca="1"/>
        <v>-0.54700227806859458</v>
      </c>
      <c r="X2377" s="60">
        <f ca="1"/>
        <v>-3.8670154549016289E-2</v>
      </c>
      <c r="Y2377" s="52">
        <f ca="1">$B$13 * EXP(($E$3 - $C$13^2/2) * Y$2 + $C$13*SQRT(Y$2)*T2377)</f>
        <v>141.21002834677395</v>
      </c>
      <c r="Z2377" s="52">
        <f ca="1">Y2377 * EXP(($E$3 - $C$13^2/2) * (Z$2-Y$2) + $C$13*SQRT(Z$2-Y$2)*U2377)</f>
        <v>178.5387915431717</v>
      </c>
      <c r="AA2377" s="52">
        <f ca="1">Z2377 * EXP(($E$3 - $C$13^2/2) * (AA$2-Z$2) + $C$13*SQRT(AA$2-Z$2)*V2377)</f>
        <v>162.21128457449817</v>
      </c>
      <c r="AB2377" s="52">
        <f ca="1">AA2377 * EXP(($E$3 - $C$13^2/2) * (AB$2-AA$2) + $C$13*SQRT(AB$2-AA$2)*W2377)</f>
        <v>138.35170470161077</v>
      </c>
      <c r="AC2377" s="52">
        <f ca="1">AB2377 * EXP(($E$3 - $C$13^2/2) * (AC$2-AB$2) + $C$13*SQRT(AC$2-AB$2)*X2377)</f>
        <v>137.44144631841846</v>
      </c>
      <c r="AD2377" s="47"/>
      <c r="AE2377" s="3" t="s">
        <v>46</v>
      </c>
      <c r="AF2377" s="52" t="b">
        <f t="shared" ref="AF2377" ca="1" si="3006">AF2375 &gt;= $B$4</f>
        <v>1</v>
      </c>
      <c r="AG2377" s="52" t="b">
        <f t="array" aca="1" ref="AG2377" ca="1">AND(AG2375 &gt;= $B$4, NOT(OR($AF2377:AF2377)))</f>
        <v>0</v>
      </c>
      <c r="AH2377" s="52" t="b">
        <f t="array" aca="1" ref="AH2377" ca="1">AND(AH2375 &gt;= $B$4, NOT(OR($AF2377:AG2377)))</f>
        <v>0</v>
      </c>
      <c r="AI2377" s="52" t="b">
        <f t="array" aca="1" ref="AI2377" ca="1">AND(AI2375 &gt;= $B$4, NOT(OR($AF2377:AH2377)))</f>
        <v>0</v>
      </c>
      <c r="AJ2377" s="52" t="b">
        <f t="array" aca="1" ref="AJ2377" ca="1">AND(AJ2375 &gt;= $B$4, NOT(OR($AF2377:AI2377)))</f>
        <v>0</v>
      </c>
      <c r="AK2377" s="73"/>
      <c r="AL2377" s="70"/>
    </row>
    <row r="2378" spans="7:38" ht="14.55" customHeight="1" x14ac:dyDescent="0.3">
      <c r="G2378" s="3">
        <v>2376</v>
      </c>
      <c r="H2378" s="58">
        <v>-0.43460222616853483</v>
      </c>
      <c r="I2378" s="58">
        <v>-0.30516526438845321</v>
      </c>
      <c r="J2378" s="58">
        <v>0.77024606239680404</v>
      </c>
      <c r="K2378" s="59">
        <v>7.2620161632446931E-2</v>
      </c>
      <c r="L2378" s="60">
        <f t="array" ref="L2378:O2378">TRANSPOSE(MMULT(Option!$B$25:$E$28, TRANSPOSE(H2378:K2378)))</f>
        <v>-0.43460222616853483</v>
      </c>
      <c r="M2378" s="60">
        <v>-0.4535294751736737</v>
      </c>
      <c r="N2378" s="60">
        <v>0.42276295496402294</v>
      </c>
      <c r="O2378" s="60">
        <v>-4.1227085901661173E-2</v>
      </c>
      <c r="P2378" s="56" t="str">
        <f t="shared" si="2996"/>
        <v>476/1</v>
      </c>
      <c r="R2378" s="80"/>
      <c r="S2378" s="3" t="s">
        <v>30</v>
      </c>
      <c r="T2378" s="60">
        <f ca="1"/>
        <v>1.6968916435514445</v>
      </c>
      <c r="U2378" s="60">
        <f ca="1"/>
        <v>-0.1365174016211847</v>
      </c>
      <c r="V2378" s="60">
        <f ca="1"/>
        <v>0.63798517886710437</v>
      </c>
      <c r="W2378" s="60">
        <f ca="1"/>
        <v>-0.58346862371327768</v>
      </c>
      <c r="X2378" s="60">
        <f ca="1"/>
        <v>0.21119666054390135</v>
      </c>
      <c r="Y2378" s="52">
        <f ca="1">$B$14 * EXP(($E$3 - $C$14^2/2) * Y$2 + $C$14*SQRT(Y$2)*T2378)</f>
        <v>167.20785497347441</v>
      </c>
      <c r="Z2378" s="52">
        <f ca="1">Y2378 * EXP(($E$3 - $C$14^2/2) * (Z$2-Y$2) + $C$14*SQRT(Z$2-Y$2)*U2378)</f>
        <v>161.30265718711425</v>
      </c>
      <c r="AA2378" s="52">
        <f ca="1">Z2378 * EXP(($E$3 - $C$14^2/2) * (AA$2-Z$2) + $C$14*SQRT(AA$2-Z$2)*V2378)</f>
        <v>196.30665683135007</v>
      </c>
      <c r="AB2378" s="52">
        <f ca="1">AA2378 * EXP(($E$3 - $C$14^2/2) * (AB$2-AA$2) + $C$14*SQRT(AB$2-AA$2)*W2378)</f>
        <v>165.61029785182657</v>
      </c>
      <c r="AC2378" s="52">
        <f ca="1">AB2378 * EXP(($E$3 - $C$14^2/2) * (AC$2-AB$2) + $C$14*SQRT(AC$2-AB$2)*X2378)</f>
        <v>177.32716624882855</v>
      </c>
      <c r="AD2378" s="47"/>
      <c r="AE2378" s="3" t="s">
        <v>68</v>
      </c>
      <c r="AF2378" s="52" t="b">
        <f ca="1">AND(AF2375&gt;$B$3, NOT(OR($AF2377:AF2377)))</f>
        <v>0</v>
      </c>
      <c r="AG2378" s="52" t="b">
        <f ca="1">AND(AG2375&gt;$B$3, NOT(OR($AF2377:AG2377)))</f>
        <v>0</v>
      </c>
      <c r="AH2378" s="52" t="b">
        <f ca="1">AND(AH2375&gt;$B$3, NOT(OR($AF2377:AH2377)))</f>
        <v>0</v>
      </c>
      <c r="AI2378" s="52" t="b">
        <f ca="1">AND(AI2375&gt;$B$3, NOT(OR($AF2377:AI2377)))</f>
        <v>0</v>
      </c>
      <c r="AJ2378" s="52" t="b">
        <f ca="1">AND(AJ2375&gt;$B$3, NOT(OR($AF2377:AJ2377)))</f>
        <v>0</v>
      </c>
      <c r="AK2378" s="74"/>
      <c r="AL2378" s="70"/>
    </row>
    <row r="2379" spans="7:38" ht="14.55" customHeight="1" x14ac:dyDescent="0.3">
      <c r="G2379" s="3">
        <v>2377</v>
      </c>
      <c r="H2379" s="58">
        <v>0.65300752225935821</v>
      </c>
      <c r="I2379" s="58">
        <v>-0.37893681461776924</v>
      </c>
      <c r="J2379" s="58">
        <v>-1.1435726712865728</v>
      </c>
      <c r="K2379" s="59">
        <v>-5.9852399173918117E-2</v>
      </c>
      <c r="L2379" s="60">
        <f t="array" ref="L2379:O2379">TRANSPOSE(MMULT(Option!$B$25:$E$28, TRANSPOSE(H2379:K2379)))</f>
        <v>0.65300752225935821</v>
      </c>
      <c r="M2379" s="60">
        <v>-8.6098318414531916E-2</v>
      </c>
      <c r="N2379" s="60">
        <v>-0.84243732975608498</v>
      </c>
      <c r="O2379" s="60">
        <v>-0.1124830049433963</v>
      </c>
      <c r="P2379" s="56" t="str">
        <f t="shared" si="2996"/>
        <v>476/2</v>
      </c>
      <c r="R2379" s="80">
        <v>595</v>
      </c>
      <c r="S2379" s="3" t="s">
        <v>28</v>
      </c>
      <c r="T2379" s="60">
        <f t="array" aca="1" ref="T2379:T2382" ca="1">TRANSPOSE(OFFSET($L$3, MATCH($R2379 &amp; "/" &amp; T$2, $P$3:$P$5002, 0) - 1, 0, 1, $E$1))</f>
        <v>-0.68290648610013915</v>
      </c>
      <c r="U2379" s="60">
        <f t="array" aca="1" ref="U2379:U2382" ca="1">TRANSPOSE(OFFSET($L$3, MATCH($R2379 &amp; "/" &amp; U$2, $P$3:$P$5002, 0) - 1, 0, 1, $E$1))</f>
        <v>1.3512449499885366</v>
      </c>
      <c r="V2379" s="60">
        <f t="array" aca="1" ref="V2379:V2382" ca="1">TRANSPOSE(OFFSET($L$3, MATCH($R2379 &amp; "/" &amp; V$2, $P$3:$P$5002, 0) - 1, 0, 1, $E$1))</f>
        <v>1.4250862352242957</v>
      </c>
      <c r="W2379" s="60">
        <f t="array" aca="1" ref="W2379:W2382" ca="1">TRANSPOSE(OFFSET($L$3, MATCH($R2379 &amp; "/" &amp; W$2, $P$3:$P$5002, 0) - 1, 0, 1, $E$1))</f>
        <v>-1.1191098917915356</v>
      </c>
      <c r="X2379" s="60">
        <f t="array" aca="1" ref="X2379:X2382" ca="1">TRANSPOSE(OFFSET($L$3, MATCH($R2379 &amp; "/" &amp; X$2, $P$3:$P$5002, 0) - 1, 0, 1, $E$1))</f>
        <v>-0.49699951366424683</v>
      </c>
      <c r="Y2379" s="52">
        <f ca="1">$B$11 * EXP(($E$3 - $C$11^2/2) * Y$2 + $C$11*SQRT(Y$2)*T2379)</f>
        <v>81.883560167799345</v>
      </c>
      <c r="Z2379" s="52">
        <f ca="1">Y2379 * EXP(($E$3 - $C$11^2/2) * (Z$2-Y$2) + $C$11*SQRT(Z$2-Y$2)*U2379)</f>
        <v>123.42969530092667</v>
      </c>
      <c r="AA2379" s="52">
        <f ca="1">Z2379 * EXP(($E$3 - $C$11^2/2) * (AA$2-Z$2) + $C$11*SQRT(AA$2-Z$2)*V2379)</f>
        <v>190.22310035782803</v>
      </c>
      <c r="AB2379" s="52">
        <f ca="1">AA2379 * EXP(($E$3 - $C$11^2/2) * (AB$2-AA$2) + $C$11*SQRT(AB$2-AA$2)*W2379)</f>
        <v>136.65570058438732</v>
      </c>
      <c r="AC2379" s="52">
        <f ca="1">AB2379 * EXP(($E$3 - $C$11^2/2) * (AC$2-AB$2) + $C$11*SQRT(AC$2-AB$2)*X2379)</f>
        <v>118.31668184289555</v>
      </c>
      <c r="AD2379" s="47"/>
      <c r="AE2379" s="3" t="s">
        <v>69</v>
      </c>
      <c r="AF2379" s="20" cm="1">
        <f t="array" aca="1" ref="AF2379" ca="1">MIN(Y2379:Y2382 / $D$11:$D$14)</f>
        <v>0.48686084088109149</v>
      </c>
      <c r="AG2379" s="20" cm="1">
        <f t="array" aca="1" ref="AG2379" ca="1">MIN(Z2379:Z2382 / $D$11:$D$14)</f>
        <v>0.48250186260057165</v>
      </c>
      <c r="AH2379" s="20" cm="1">
        <f t="array" aca="1" ref="AH2379" ca="1">MIN(AA2379:AA2382 / $D$11:$D$14)</f>
        <v>0.88323560885251184</v>
      </c>
      <c r="AI2379" s="20" cm="1">
        <f t="array" aca="1" ref="AI2379" ca="1">MIN(AB2379:AB2382 / $D$11:$D$14)</f>
        <v>0.96664749734647759</v>
      </c>
      <c r="AJ2379" s="20" cm="1">
        <f t="array" aca="1" ref="AJ2379" ca="1">MIN(AC2379:AC2382 / $D$11:$D$14)</f>
        <v>0.57556955606563964</v>
      </c>
      <c r="AK2379" s="72">
        <f t="array" aca="1" ref="AK2379" ca="1">SUMPRODUCT(AF2380:AJ2380, EXP(-$E$3*$AF$2:$AJ$2))</f>
        <v>103071.65924968608</v>
      </c>
      <c r="AL2379" s="70">
        <f ca="1">MAX(AC2380 - $D$11, 0) * EXP(-$E$2*$E$3)</f>
        <v>0</v>
      </c>
    </row>
    <row r="2380" spans="7:38" ht="14.55" customHeight="1" x14ac:dyDescent="0.3">
      <c r="G2380" s="3">
        <v>2378</v>
      </c>
      <c r="H2380" s="58">
        <v>0.22654429789318761</v>
      </c>
      <c r="I2380" s="58">
        <v>-1.2269786272871865</v>
      </c>
      <c r="J2380" s="58">
        <v>0.58886436723218782</v>
      </c>
      <c r="K2380" s="59">
        <v>0.89328813330052803</v>
      </c>
      <c r="L2380" s="60">
        <f t="array" ref="L2380:O2380">TRANSPOSE(MMULT(Option!$B$25:$E$28, TRANSPOSE(H2380:K2380)))</f>
        <v>0.22654429789318761</v>
      </c>
      <c r="M2380" s="60">
        <v>-1.0339267679700332</v>
      </c>
      <c r="N2380" s="60">
        <v>0.286524795308574</v>
      </c>
      <c r="O2380" s="60">
        <v>0.64922010551862197</v>
      </c>
      <c r="P2380" s="56" t="str">
        <f t="shared" si="2996"/>
        <v>476/3</v>
      </c>
      <c r="R2380" s="80"/>
      <c r="S2380" s="3" t="s">
        <v>29</v>
      </c>
      <c r="T2380" s="60">
        <f ca="1"/>
        <v>-2.4159231480354135</v>
      </c>
      <c r="U2380" s="60">
        <f ca="1"/>
        <v>-4.6645178292859413E-2</v>
      </c>
      <c r="V2380" s="60">
        <f ca="1"/>
        <v>1.9986907054022205</v>
      </c>
      <c r="W2380" s="60">
        <f ca="1"/>
        <v>0.66394458977945436</v>
      </c>
      <c r="X2380" s="60">
        <f ca="1"/>
        <v>-0.32407054763383919</v>
      </c>
      <c r="Y2380" s="52">
        <f ca="1">$B$12 * EXP(($E$3 - $C$12^2/2) * Y$2 + $C$12*SQRT(Y$2)*T2380)</f>
        <v>48.686084088109148</v>
      </c>
      <c r="Z2380" s="52">
        <f ca="1">Y2380 * EXP(($E$3 - $C$12^2/2) * (Z$2-Y$2) + $C$12*SQRT(Z$2-Y$2)*U2380)</f>
        <v>48.250186260057163</v>
      </c>
      <c r="AA2380" s="52">
        <f ca="1">Z2380 * EXP(($E$3 - $C$12^2/2) * (AA$2-Z$2) + $C$12*SQRT(AA$2-Z$2)*V2380)</f>
        <v>88.323560885251183</v>
      </c>
      <c r="AB2380" s="52">
        <f ca="1">AA2380 * EXP(($E$3 - $C$12^2/2) * (AB$2-AA$2) + $C$12*SQRT(AB$2-AA$2)*W2380)</f>
        <v>108.33088318414343</v>
      </c>
      <c r="AC2380" s="52">
        <f ca="1">AB2380 * EXP(($E$3 - $C$12^2/2) * (AC$2-AB$2) + $C$12*SQRT(AC$2-AB$2)*X2380)</f>
        <v>98.787305766467384</v>
      </c>
      <c r="AD2380" s="47"/>
      <c r="AE2380" s="3" t="s">
        <v>47</v>
      </c>
      <c r="AF2380" s="64">
        <f t="shared" ref="AF2380" ca="1" si="3007">($B$5*AF2382 + (1 + $B$6)*AF2381)*$B$2</f>
        <v>0</v>
      </c>
      <c r="AG2380" s="64">
        <f t="shared" ref="AG2380" ca="1" si="3008">($B$5*AG2382 + (1 + $B$6)*AG2381)*$B$2</f>
        <v>0</v>
      </c>
      <c r="AH2380" s="64">
        <f t="shared" ref="AH2380" ca="1" si="3009">($B$5*AH2382 + (1 + $B$6)*AH2381)*$B$2</f>
        <v>15000</v>
      </c>
      <c r="AI2380" s="64">
        <f t="shared" ref="AI2380" ca="1" si="3010">($B$5*AI2382 + (1 + $B$6)*AI2381)*$B$2</f>
        <v>15000</v>
      </c>
      <c r="AJ2380" s="64" cm="1">
        <f t="array" aca="1" ref="AJ2380" ca="1">($B$5*AJ2382 + (1 + $B$6)*AJ2381 + AND(NOT(AF2381:AJ2381)))*$B$2</f>
        <v>100000</v>
      </c>
      <c r="AK2380" s="73"/>
      <c r="AL2380" s="70"/>
    </row>
    <row r="2381" spans="7:38" ht="14.55" customHeight="1" x14ac:dyDescent="0.3">
      <c r="G2381" s="3">
        <v>2379</v>
      </c>
      <c r="H2381" s="58">
        <v>0.72199557170318418</v>
      </c>
      <c r="I2381" s="58">
        <v>-1.0717796585499022</v>
      </c>
      <c r="J2381" s="58">
        <v>-1.206807529936663</v>
      </c>
      <c r="K2381" s="59">
        <v>2.0085919903131813</v>
      </c>
      <c r="L2381" s="60">
        <f t="array" ref="L2381:O2381">TRANSPOSE(MMULT(Option!$B$25:$E$28, TRANSPOSE(H2381:K2381)))</f>
        <v>0.72199557170318418</v>
      </c>
      <c r="M2381" s="60">
        <v>-0.69350405404249649</v>
      </c>
      <c r="N2381" s="60">
        <v>-1.0518107672326862</v>
      </c>
      <c r="O2381" s="60">
        <v>1.4926511403984475</v>
      </c>
      <c r="P2381" s="56" t="str">
        <f t="shared" si="2996"/>
        <v>476/4</v>
      </c>
      <c r="R2381" s="80"/>
      <c r="S2381" s="3" t="s">
        <v>31</v>
      </c>
      <c r="T2381" s="60">
        <f ca="1"/>
        <v>1.2214537096879936</v>
      </c>
      <c r="U2381" s="60">
        <f ca="1"/>
        <v>-0.85694976984229998</v>
      </c>
      <c r="V2381" s="60">
        <f ca="1"/>
        <v>1.6355468689155943</v>
      </c>
      <c r="W2381" s="60">
        <f ca="1"/>
        <v>1.1409421066674899</v>
      </c>
      <c r="X2381" s="60">
        <f ca="1"/>
        <v>-0.12766939159797325</v>
      </c>
      <c r="Y2381" s="52">
        <f ca="1">$B$13 * EXP(($E$3 - $C$13^2/2) * Y$2 + $C$13*SQRT(Y$2)*T2381)</f>
        <v>144.98152186620194</v>
      </c>
      <c r="Z2381" s="52">
        <f ca="1">Y2381 * EXP(($E$3 - $C$13^2/2) * (Z$2-Y$2) + $C$13*SQRT(Z$2-Y$2)*U2381)</f>
        <v>112.67655485418921</v>
      </c>
      <c r="AA2381" s="52">
        <f ca="1">Z2381 * EXP(($E$3 - $C$13^2/2) * (AA$2-Z$2) + $C$13*SQRT(AA$2-Z$2)*V2381)</f>
        <v>184.968479340139</v>
      </c>
      <c r="AB2381" s="52">
        <f ca="1">AA2381 * EXP(($E$3 - $C$13^2/2) * (AB$2-AA$2) + $C$13*SQRT(AB$2-AA$2)*W2381)</f>
        <v>261.77047249477135</v>
      </c>
      <c r="AC2381" s="52">
        <f ca="1">AB2381 * EXP(($E$3 - $C$13^2/2) * (AC$2-AB$2) + $C$13*SQRT(AC$2-AB$2)*X2381)</f>
        <v>253.19684840561749</v>
      </c>
      <c r="AD2381" s="47"/>
      <c r="AE2381" s="3" t="s">
        <v>46</v>
      </c>
      <c r="AF2381" s="52" t="b">
        <f t="shared" ref="AF2381" ca="1" si="3011">AF2379 &gt;= $B$4</f>
        <v>0</v>
      </c>
      <c r="AG2381" s="52" t="b">
        <f t="array" aca="1" ref="AG2381" ca="1">AND(AG2379 &gt;= $B$4, NOT(OR($AF2381:AF2381)))</f>
        <v>0</v>
      </c>
      <c r="AH2381" s="52" t="b">
        <f t="array" aca="1" ref="AH2381" ca="1">AND(AH2379 &gt;= $B$4, NOT(OR($AF2381:AG2381)))</f>
        <v>0</v>
      </c>
      <c r="AI2381" s="52" t="b">
        <f t="array" aca="1" ref="AI2381" ca="1">AND(AI2379 &gt;= $B$4, NOT(OR($AF2381:AH2381)))</f>
        <v>0</v>
      </c>
      <c r="AJ2381" s="52" t="b">
        <f t="array" aca="1" ref="AJ2381" ca="1">AND(AJ2379 &gt;= $B$4, NOT(OR($AF2381:AI2381)))</f>
        <v>0</v>
      </c>
      <c r="AK2381" s="73"/>
      <c r="AL2381" s="70"/>
    </row>
    <row r="2382" spans="7:38" ht="14.55" customHeight="1" x14ac:dyDescent="0.3">
      <c r="G2382" s="3">
        <v>2380</v>
      </c>
      <c r="H2382" s="58">
        <v>-1.8924418403159857</v>
      </c>
      <c r="I2382" s="58">
        <v>-0.55685692947922982</v>
      </c>
      <c r="J2382" s="58">
        <v>-0.60490768780995252</v>
      </c>
      <c r="K2382" s="59">
        <v>0.38017720427234303</v>
      </c>
      <c r="L2382" s="60">
        <f t="array" ref="L2382:O2382">TRANSPOSE(MMULT(Option!$B$25:$E$28, TRANSPOSE(H2382:K2382)))</f>
        <v>-1.8924418403159857</v>
      </c>
      <c r="M2382" s="60">
        <v>-1.2673445422462457</v>
      </c>
      <c r="N2382" s="60">
        <v>-1.4340926202982698</v>
      </c>
      <c r="O2382" s="60">
        <v>-0.69529769330333846</v>
      </c>
      <c r="P2382" s="56" t="str">
        <f t="shared" si="2996"/>
        <v>476/5</v>
      </c>
      <c r="R2382" s="80"/>
      <c r="S2382" s="3" t="s">
        <v>30</v>
      </c>
      <c r="T2382" s="60">
        <f ca="1"/>
        <v>0.83287132779254947</v>
      </c>
      <c r="U2382" s="60">
        <f ca="1"/>
        <v>0.6077818891545006</v>
      </c>
      <c r="V2382" s="60">
        <f ca="1"/>
        <v>0.27260175108684659</v>
      </c>
      <c r="W2382" s="60">
        <f ca="1"/>
        <v>-1.8929929087123478</v>
      </c>
      <c r="X2382" s="60">
        <f ca="1"/>
        <v>-1.7449127131552498</v>
      </c>
      <c r="Y2382" s="52">
        <f ca="1">$B$14 * EXP(($E$3 - $C$14^2/2) * Y$2 + $C$14*SQRT(Y$2)*T2382)</f>
        <v>129.0282773141769</v>
      </c>
      <c r="Z2382" s="52">
        <f ca="1">Y2382 * EXP(($E$3 - $C$14^2/2) * (Z$2-Y$2) + $C$14*SQRT(Z$2-Y$2)*U2382)</f>
        <v>155.61206558719633</v>
      </c>
      <c r="AA2382" s="52">
        <f ca="1">Z2382 * EXP(($E$3 - $C$14^2/2) * (AA$2-Z$2) + $C$14*SQRT(AA$2-Z$2)*V2382)</f>
        <v>169.71943246815411</v>
      </c>
      <c r="AB2382" s="52">
        <f ca="1">AA2382 * EXP(($E$3 - $C$14^2/2) * (AB$2-AA$2) + $C$14*SQRT(AB$2-AA$2)*W2382)</f>
        <v>96.664749734647756</v>
      </c>
      <c r="AC2382" s="52">
        <f ca="1">AB2382 * EXP(($E$3 - $C$14^2/2) * (AC$2-AB$2) + $C$14*SQRT(AC$2-AB$2)*X2382)</f>
        <v>57.556955606563967</v>
      </c>
      <c r="AD2382" s="47"/>
      <c r="AE2382" s="3" t="s">
        <v>68</v>
      </c>
      <c r="AF2382" s="52" t="b">
        <f ca="1">AND(AF2379&gt;$B$3, NOT(OR($AF2381:AF2381)))</f>
        <v>0</v>
      </c>
      <c r="AG2382" s="52" t="b">
        <f ca="1">AND(AG2379&gt;$B$3, NOT(OR($AF2381:AG2381)))</f>
        <v>0</v>
      </c>
      <c r="AH2382" s="52" t="b">
        <f ca="1">AND(AH2379&gt;$B$3, NOT(OR($AF2381:AH2381)))</f>
        <v>1</v>
      </c>
      <c r="AI2382" s="52" t="b">
        <f ca="1">AND(AI2379&gt;$B$3, NOT(OR($AF2381:AI2381)))</f>
        <v>1</v>
      </c>
      <c r="AJ2382" s="52" t="b">
        <f ca="1">AND(AJ2379&gt;$B$3, NOT(OR($AF2381:AJ2381)))</f>
        <v>0</v>
      </c>
      <c r="AK2382" s="74"/>
      <c r="AL2382" s="70"/>
    </row>
    <row r="2383" spans="7:38" ht="14.55" customHeight="1" x14ac:dyDescent="0.3">
      <c r="G2383" s="3">
        <v>2381</v>
      </c>
      <c r="H2383" s="58">
        <v>-1.280996956057995</v>
      </c>
      <c r="I2383" s="58">
        <v>0.84173115998209569</v>
      </c>
      <c r="J2383" s="58">
        <v>-0.56668710243374709</v>
      </c>
      <c r="K2383" s="59">
        <v>0.26219547050156666</v>
      </c>
      <c r="L2383" s="60">
        <f t="array" ref="L2383:O2383">TRANSPOSE(MMULT(Option!$B$25:$E$28, TRANSPOSE(H2383:K2383)))</f>
        <v>-1.280996956057995</v>
      </c>
      <c r="M2383" s="60">
        <v>0.25906056866098948</v>
      </c>
      <c r="N2383" s="60">
        <v>-0.78970881111425095</v>
      </c>
      <c r="O2383" s="60">
        <v>-0.17805703524704666</v>
      </c>
      <c r="P2383" s="56" t="str">
        <f t="shared" si="2996"/>
        <v>477/1</v>
      </c>
      <c r="R2383" s="80">
        <v>596</v>
      </c>
      <c r="S2383" s="3" t="s">
        <v>28</v>
      </c>
      <c r="T2383" s="60">
        <f t="array" aca="1" ref="T2383:T2386" ca="1">TRANSPOSE(OFFSET($L$3, MATCH($R2383 &amp; "/" &amp; T$2, $P$3:$P$5002, 0) - 1, 0, 1, $E$1))</f>
        <v>-0.41672230385224085</v>
      </c>
      <c r="U2383" s="60">
        <f t="array" aca="1" ref="U2383:U2386" ca="1">TRANSPOSE(OFFSET($L$3, MATCH($R2383 &amp; "/" &amp; U$2, $P$3:$P$5002, 0) - 1, 0, 1, $E$1))</f>
        <v>0.77973031338623022</v>
      </c>
      <c r="V2383" s="60">
        <f t="array" aca="1" ref="V2383:V2386" ca="1">TRANSPOSE(OFFSET($L$3, MATCH($R2383 &amp; "/" &amp; V$2, $P$3:$P$5002, 0) - 1, 0, 1, $E$1))</f>
        <v>0.42551928452299786</v>
      </c>
      <c r="W2383" s="60">
        <f t="array" aca="1" ref="W2383:W2386" ca="1">TRANSPOSE(OFFSET($L$3, MATCH($R2383 &amp; "/" &amp; W$2, $P$3:$P$5002, 0) - 1, 0, 1, $E$1))</f>
        <v>-0.18488562161181329</v>
      </c>
      <c r="X2383" s="60">
        <f t="array" aca="1" ref="X2383:X2386" ca="1">TRANSPOSE(OFFSET($L$3, MATCH($R2383 &amp; "/" &amp; X$2, $P$3:$P$5002, 0) - 1, 0, 1, $E$1))</f>
        <v>0.52705581051888661</v>
      </c>
      <c r="Y2383" s="52">
        <f ca="1">$B$11 * EXP(($E$3 - $C$11^2/2) * Y$2 + $C$11*SQRT(Y$2)*T2383)</f>
        <v>88.690563311362439</v>
      </c>
      <c r="Z2383" s="52">
        <f ca="1">Y2383 * EXP(($E$3 - $C$11^2/2) * (Z$2-Y$2) + $C$11*SQRT(Z$2-Y$2)*U2383)</f>
        <v>112.62599931702435</v>
      </c>
      <c r="AA2383" s="52">
        <f ca="1">Z2383 * EXP(($E$3 - $C$11^2/2) * (AA$2-Z$2) + $C$11*SQRT(AA$2-Z$2)*V2383)</f>
        <v>128.60277295475026</v>
      </c>
      <c r="AB2383" s="52">
        <f ca="1">AA2383 * EXP(($E$3 - $C$11^2/2) * (AB$2-AA$2) + $C$11*SQRT(AB$2-AA$2)*W2383)</f>
        <v>122.27378719651038</v>
      </c>
      <c r="AC2383" s="52">
        <f ca="1">AB2383 * EXP(($E$3 - $C$11^2/2) * (AC$2-AB$2) + $C$11*SQRT(AC$2-AB$2)*X2383)</f>
        <v>143.93753645885604</v>
      </c>
      <c r="AD2383" s="47"/>
      <c r="AE2383" s="3" t="s">
        <v>69</v>
      </c>
      <c r="AF2383" s="20" cm="1">
        <f t="array" aca="1" ref="AF2383" ca="1">MIN(Y2383:Y2386 / $D$11:$D$14)</f>
        <v>0.88690563311362436</v>
      </c>
      <c r="AG2383" s="20" cm="1">
        <f t="array" aca="1" ref="AG2383" ca="1">MIN(Z2383:Z2386 / $D$11:$D$14)</f>
        <v>1.1262599931702435</v>
      </c>
      <c r="AH2383" s="20" cm="1">
        <f t="array" aca="1" ref="AH2383" ca="1">MIN(AA2383:AA2386 / $D$11:$D$14)</f>
        <v>1.0543593329460392</v>
      </c>
      <c r="AI2383" s="20" cm="1">
        <f t="array" aca="1" ref="AI2383" ca="1">MIN(AB2383:AB2386 / $D$11:$D$14)</f>
        <v>1.2090930522162222</v>
      </c>
      <c r="AJ2383" s="20" cm="1">
        <f t="array" aca="1" ref="AJ2383" ca="1">MIN(AC2383:AC2386 / $D$11:$D$14)</f>
        <v>1.0603726033209373</v>
      </c>
      <c r="AK2383" s="72">
        <f t="array" aca="1" ref="AK2383" ca="1">SUMPRODUCT(AF2384:AJ2384, EXP(-$E$3*$AF$2:$AJ$2))</f>
        <v>142594.67363380725</v>
      </c>
      <c r="AL2383" s="70">
        <f ca="1">MAX(AC2384 - $D$11, 0) * EXP(-$E$2*$E$3)</f>
        <v>4.701823074240532</v>
      </c>
    </row>
    <row r="2384" spans="7:38" ht="14.55" customHeight="1" x14ac:dyDescent="0.3">
      <c r="G2384" s="3">
        <v>2382</v>
      </c>
      <c r="H2384" s="58">
        <v>-0.1828357617108895</v>
      </c>
      <c r="I2384" s="58">
        <v>-1.3538630789689512</v>
      </c>
      <c r="J2384" s="58">
        <v>9.9796201980751426E-2</v>
      </c>
      <c r="K2384" s="59">
        <v>-1.153039697386625</v>
      </c>
      <c r="L2384" s="60">
        <f t="array" ref="L2384:O2384">TRANSPOSE(MMULT(Option!$B$25:$E$28, TRANSPOSE(H2384:K2384)))</f>
        <v>-0.1828357617108895</v>
      </c>
      <c r="M2384" s="60">
        <v>-1.3139703126805948</v>
      </c>
      <c r="N2384" s="60">
        <v>-0.34000686968386518</v>
      </c>
      <c r="O2384" s="60">
        <v>-1.395584859929957</v>
      </c>
      <c r="P2384" s="56" t="str">
        <f t="shared" si="2996"/>
        <v>477/2</v>
      </c>
      <c r="R2384" s="80"/>
      <c r="S2384" s="3" t="s">
        <v>29</v>
      </c>
      <c r="T2384" s="60">
        <f ca="1"/>
        <v>0.88489024026409402</v>
      </c>
      <c r="U2384" s="60">
        <f ca="1"/>
        <v>1.0569162495080391</v>
      </c>
      <c r="V2384" s="60">
        <f ca="1"/>
        <v>-0.75287064329871811</v>
      </c>
      <c r="W2384" s="60">
        <f ca="1"/>
        <v>-0.62270073001533477</v>
      </c>
      <c r="X2384" s="60">
        <f ca="1"/>
        <v>-0.4541672533753156</v>
      </c>
      <c r="Y2384" s="52">
        <f ca="1">$B$12 * EXP(($E$3 - $C$12^2/2) * Y$2 + $C$12*SQRT(Y$2)*T2384)</f>
        <v>131.05764414637321</v>
      </c>
      <c r="Z2384" s="52">
        <f ca="1">Y2384 * EXP(($E$3 - $C$12^2/2) * (Z$2-Y$2) + $C$12*SQRT(Z$2-Y$2)*U2384)</f>
        <v>180.85798913869263</v>
      </c>
      <c r="AA2384" s="52">
        <f ca="1">Z2384 * EXP(($E$3 - $C$12^2/2) * (AA$2-Z$2) + $C$12*SQRT(AA$2-Z$2)*V2384)</f>
        <v>145.01699463472849</v>
      </c>
      <c r="AB2384" s="52">
        <f ca="1">AA2384 * EXP(($E$3 - $C$12^2/2) * (AB$2-AA$2) + $C$12*SQRT(AB$2-AA$2)*W2384)</f>
        <v>120.90930522162222</v>
      </c>
      <c r="AC2384" s="52">
        <f ca="1">AB2384 * EXP(($E$3 - $C$12^2/2) * (AC$2-AB$2) + $C$12*SQRT(AC$2-AB$2)*X2384)</f>
        <v>106.03726033209374</v>
      </c>
      <c r="AD2384" s="47"/>
      <c r="AE2384" s="3" t="s">
        <v>47</v>
      </c>
      <c r="AF2384" s="64">
        <f t="shared" ref="AF2384" ca="1" si="3012">($B$5*AF2386 + (1 + $B$6)*AF2385)*$B$2</f>
        <v>15000</v>
      </c>
      <c r="AG2384" s="64">
        <f t="shared" ref="AG2384" ca="1" si="3013">($B$5*AG2386 + (1 + $B$6)*AG2385)*$B$2</f>
        <v>15000</v>
      </c>
      <c r="AH2384" s="64">
        <f t="shared" ref="AH2384" ca="1" si="3014">($B$5*AH2386 + (1 + $B$6)*AH2385)*$B$2</f>
        <v>15000</v>
      </c>
      <c r="AI2384" s="64">
        <f t="shared" ref="AI2384" ca="1" si="3015">($B$5*AI2386 + (1 + $B$6)*AI2385)*$B$2</f>
        <v>15000</v>
      </c>
      <c r="AJ2384" s="64" cm="1">
        <f t="array" aca="1" ref="AJ2384" ca="1">($B$5*AJ2386 + (1 + $B$6)*AJ2385 + AND(NOT(AF2385:AJ2385)))*$B$2</f>
        <v>114999.99999999999</v>
      </c>
      <c r="AK2384" s="73"/>
      <c r="AL2384" s="70"/>
    </row>
    <row r="2385" spans="7:38" ht="14.55" customHeight="1" x14ac:dyDescent="0.3">
      <c r="G2385" s="3">
        <v>2383</v>
      </c>
      <c r="H2385" s="58">
        <v>-0.90274570226741524</v>
      </c>
      <c r="I2385" s="58">
        <v>0.10934779562417801</v>
      </c>
      <c r="J2385" s="58">
        <v>-1.5623205262613213</v>
      </c>
      <c r="K2385" s="59">
        <v>-1.1862373356999056</v>
      </c>
      <c r="L2385" s="60">
        <f t="array" ref="L2385:O2385">TRANSPOSE(MMULT(Option!$B$25:$E$28, TRANSPOSE(H2385:K2385)))</f>
        <v>-0.90274570226741524</v>
      </c>
      <c r="M2385" s="60">
        <v>-0.26087937080209478</v>
      </c>
      <c r="N2385" s="60">
        <v>-1.7046661505839613</v>
      </c>
      <c r="O2385" s="60">
        <v>-1.6532310144048614</v>
      </c>
      <c r="P2385" s="56" t="str">
        <f t="shared" si="2996"/>
        <v>477/3</v>
      </c>
      <c r="R2385" s="80"/>
      <c r="S2385" s="3" t="s">
        <v>31</v>
      </c>
      <c r="T2385" s="60">
        <f ca="1"/>
        <v>-2.678717967032257E-3</v>
      </c>
      <c r="U2385" s="60">
        <f ca="1"/>
        <v>1.3241752383067946</v>
      </c>
      <c r="V2385" s="60">
        <f ca="1"/>
        <v>-1.1950521366170801</v>
      </c>
      <c r="W2385" s="60">
        <f ca="1"/>
        <v>0.81903566078458168</v>
      </c>
      <c r="X2385" s="60">
        <f ca="1"/>
        <v>1.9990779633267548</v>
      </c>
      <c r="Y2385" s="52">
        <f ca="1">$B$13 * EXP(($E$3 - $C$13^2/2) * Y$2 + $C$13*SQRT(Y$2)*T2385)</f>
        <v>100.42052017608587</v>
      </c>
      <c r="Z2385" s="52">
        <f ca="1">Y2385 * EXP(($E$3 - $C$13^2/2) * (Z$2-Y$2) + $C$13*SQRT(Z$2-Y$2)*U2385)</f>
        <v>150.14764981964419</v>
      </c>
      <c r="AA2385" s="52">
        <f ca="1">Z2385 * EXP(($E$3 - $C$13^2/2) * (AA$2-Z$2) + $C$13*SQRT(AA$2-Z$2)*V2385)</f>
        <v>105.43593329460391</v>
      </c>
      <c r="AB2385" s="52">
        <f ca="1">AA2385 * EXP(($E$3 - $C$13^2/2) * (AB$2-AA$2) + $C$13*SQRT(AB$2-AA$2)*W2385)</f>
        <v>135.47866842655577</v>
      </c>
      <c r="AC2385" s="52">
        <f ca="1">AB2385 * EXP(($E$3 - $C$13^2/2) * (AC$2-AB$2) + $C$13*SQRT(AC$2-AB$2)*X2385)</f>
        <v>248.02699432801614</v>
      </c>
      <c r="AD2385" s="47"/>
      <c r="AE2385" s="3" t="s">
        <v>46</v>
      </c>
      <c r="AF2385" s="52" t="b">
        <f t="shared" ref="AF2385" ca="1" si="3016">AF2383 &gt;= $B$4</f>
        <v>0</v>
      </c>
      <c r="AG2385" s="52" t="b">
        <f t="array" aca="1" ref="AG2385" ca="1">AND(AG2383 &gt;= $B$4, NOT(OR($AF2385:AF2385)))</f>
        <v>0</v>
      </c>
      <c r="AH2385" s="52" t="b">
        <f t="array" aca="1" ref="AH2385" ca="1">AND(AH2383 &gt;= $B$4, NOT(OR($AF2385:AG2385)))</f>
        <v>0</v>
      </c>
      <c r="AI2385" s="52" t="b">
        <f t="array" aca="1" ref="AI2385" ca="1">AND(AI2383 &gt;= $B$4, NOT(OR($AF2385:AH2385)))</f>
        <v>0</v>
      </c>
      <c r="AJ2385" s="52" t="b">
        <f t="array" aca="1" ref="AJ2385" ca="1">AND(AJ2383 &gt;= $B$4, NOT(OR($AF2385:AI2385)))</f>
        <v>0</v>
      </c>
      <c r="AK2385" s="73"/>
      <c r="AL2385" s="70"/>
    </row>
    <row r="2386" spans="7:38" ht="14.55" customHeight="1" x14ac:dyDescent="0.3">
      <c r="G2386" s="3">
        <v>2384</v>
      </c>
      <c r="H2386" s="58">
        <v>0.2538078795473136</v>
      </c>
      <c r="I2386" s="58">
        <v>-0.86846954318117819</v>
      </c>
      <c r="J2386" s="58">
        <v>-4.455691123804268E-2</v>
      </c>
      <c r="K2386" s="59">
        <v>0.631387335439763</v>
      </c>
      <c r="L2386" s="60">
        <f t="array" ref="L2386:O2386">TRANSPOSE(MMULT(Option!$B$25:$E$28, TRANSPOSE(H2386:K2386)))</f>
        <v>0.2538078795473136</v>
      </c>
      <c r="M2386" s="60">
        <v>-0.69444233225936824</v>
      </c>
      <c r="N2386" s="60">
        <v>-0.16503034155254034</v>
      </c>
      <c r="O2386" s="60">
        <v>0.40609563489325073</v>
      </c>
      <c r="P2386" s="56" t="str">
        <f t="shared" si="2996"/>
        <v>477/4</v>
      </c>
      <c r="R2386" s="80"/>
      <c r="S2386" s="3" t="s">
        <v>30</v>
      </c>
      <c r="T2386" s="60">
        <f ca="1"/>
        <v>1.5891617994179703</v>
      </c>
      <c r="U2386" s="60">
        <f ca="1"/>
        <v>0.42091796062394476</v>
      </c>
      <c r="V2386" s="60">
        <f ca="1"/>
        <v>-0.51172024499107704</v>
      </c>
      <c r="W2386" s="60">
        <f ca="1"/>
        <v>0.10373213103312523</v>
      </c>
      <c r="X2386" s="60">
        <f ca="1"/>
        <v>0.43419931023563357</v>
      </c>
      <c r="Y2386" s="52">
        <f ca="1">$B$14 * EXP(($E$3 - $C$14^2/2) * Y$2 + $C$14*SQRT(Y$2)*T2386)</f>
        <v>161.8902644572554</v>
      </c>
      <c r="Z2386" s="52">
        <f ca="1">Y2386 * EXP(($E$3 - $C$14^2/2) * (Z$2-Y$2) + $C$14*SQRT(Z$2-Y$2)*U2386)</f>
        <v>184.6005153913508</v>
      </c>
      <c r="AA2386" s="52">
        <f ca="1">Z2386 * EXP(($E$3 - $C$14^2/2) * (AA$2-Z$2) + $C$14*SQRT(AA$2-Z$2)*V2386)</f>
        <v>159.12308790593923</v>
      </c>
      <c r="AB2386" s="52">
        <f ca="1">AA2386 * EXP(($E$3 - $C$14^2/2) * (AB$2-AA$2) + $C$14*SQRT(AB$2-AA$2)*W2386)</f>
        <v>164.97561577756179</v>
      </c>
      <c r="AC2386" s="52">
        <f ca="1">AB2386 * EXP(($E$3 - $C$14^2/2) * (AC$2-AB$2) + $C$14*SQRT(AC$2-AB$2)*X2386)</f>
        <v>188.86972145023725</v>
      </c>
      <c r="AD2386" s="47"/>
      <c r="AE2386" s="3" t="s">
        <v>68</v>
      </c>
      <c r="AF2386" s="52" t="b">
        <f ca="1">AND(AF2383&gt;$B$3, NOT(OR($AF2385:AF2385)))</f>
        <v>1</v>
      </c>
      <c r="AG2386" s="52" t="b">
        <f ca="1">AND(AG2383&gt;$B$3, NOT(OR($AF2385:AG2385)))</f>
        <v>1</v>
      </c>
      <c r="AH2386" s="52" t="b">
        <f ca="1">AND(AH2383&gt;$B$3, NOT(OR($AF2385:AH2385)))</f>
        <v>1</v>
      </c>
      <c r="AI2386" s="52" t="b">
        <f ca="1">AND(AI2383&gt;$B$3, NOT(OR($AF2385:AI2385)))</f>
        <v>1</v>
      </c>
      <c r="AJ2386" s="52" t="b">
        <f ca="1">AND(AJ2383&gt;$B$3, NOT(OR($AF2385:AJ2385)))</f>
        <v>1</v>
      </c>
      <c r="AK2386" s="74"/>
      <c r="AL2386" s="70"/>
    </row>
    <row r="2387" spans="7:38" ht="14.55" customHeight="1" x14ac:dyDescent="0.3">
      <c r="G2387" s="3">
        <v>2385</v>
      </c>
      <c r="H2387" s="58">
        <v>0.22685432394919439</v>
      </c>
      <c r="I2387" s="58">
        <v>1.4664244218971394</v>
      </c>
      <c r="J2387" s="58">
        <v>1.2934296249337032</v>
      </c>
      <c r="K2387" s="59">
        <v>0.70753145470428247</v>
      </c>
      <c r="L2387" s="60">
        <f t="array" ref="L2387:O2387">TRANSPOSE(MMULT(Option!$B$25:$E$28, TRANSPOSE(H2387:K2387)))</f>
        <v>0.22685432394919439</v>
      </c>
      <c r="M2387" s="60">
        <v>1.4347419124347776</v>
      </c>
      <c r="N2387" s="60">
        <v>1.6107740406179274</v>
      </c>
      <c r="O2387" s="60">
        <v>1.3330871343824962</v>
      </c>
      <c r="P2387" s="56" t="str">
        <f t="shared" si="2996"/>
        <v>477/5</v>
      </c>
      <c r="R2387" s="80">
        <v>597</v>
      </c>
      <c r="S2387" s="3" t="s">
        <v>28</v>
      </c>
      <c r="T2387" s="60">
        <f t="array" aca="1" ref="T2387:T2390" ca="1">TRANSPOSE(OFFSET($L$3, MATCH($R2387 &amp; "/" &amp; T$2, $P$3:$P$5002, 0) - 1, 0, 1, $E$1))</f>
        <v>0.16641836569285878</v>
      </c>
      <c r="U2387" s="60">
        <f t="array" aca="1" ref="U2387:U2390" ca="1">TRANSPOSE(OFFSET($L$3, MATCH($R2387 &amp; "/" &amp; U$2, $P$3:$P$5002, 0) - 1, 0, 1, $E$1))</f>
        <v>-0.55116074793431358</v>
      </c>
      <c r="V2387" s="60">
        <f t="array" aca="1" ref="V2387:V2390" ca="1">TRANSPOSE(OFFSET($L$3, MATCH($R2387 &amp; "/" &amp; V$2, $P$3:$P$5002, 0) - 1, 0, 1, $E$1))</f>
        <v>8.8534999039284898E-2</v>
      </c>
      <c r="W2387" s="60">
        <f t="array" aca="1" ref="W2387:W2390" ca="1">TRANSPOSE(OFFSET($L$3, MATCH($R2387 &amp; "/" &amp; W$2, $P$3:$P$5002, 0) - 1, 0, 1, $E$1))</f>
        <v>0.40949213426377568</v>
      </c>
      <c r="X2387" s="60">
        <f t="array" aca="1" ref="X2387:X2390" ca="1">TRANSPOSE(OFFSET($L$3, MATCH($R2387 &amp; "/" &amp; X$2, $P$3:$P$5002, 0) - 1, 0, 1, $E$1))</f>
        <v>1.2468831483497778</v>
      </c>
      <c r="Y2387" s="52">
        <f ca="1">$B$11 * EXP(($E$3 - $C$11^2/2) * Y$2 + $C$11*SQRT(Y$2)*T2387)</f>
        <v>105.64619155876423</v>
      </c>
      <c r="Z2387" s="52">
        <f ca="1">Y2387 * EXP(($E$3 - $C$11^2/2) * (Z$2-Y$2) + $C$11*SQRT(Z$2-Y$2)*U2387)</f>
        <v>89.994402262773775</v>
      </c>
      <c r="AA2387" s="52">
        <f ca="1">Z2387 * EXP(($E$3 - $C$11^2/2) * (AA$2-Z$2) + $C$11*SQRT(AA$2-Z$2)*V2387)</f>
        <v>92.879965972285504</v>
      </c>
      <c r="AB2387" s="52">
        <f ca="1">AA2387 * EXP(($E$3 - $C$11^2/2) * (AB$2-AA$2) + $C$11*SQRT(AB$2-AA$2)*W2387)</f>
        <v>105.54692189152595</v>
      </c>
      <c r="AC2387" s="52">
        <f ca="1">AB2387 * EXP(($E$3 - $C$11^2/2) * (AC$2-AB$2) + $C$11*SQRT(AC$2-AB$2)*X2387)</f>
        <v>154.19538866895917</v>
      </c>
      <c r="AD2387" s="47"/>
      <c r="AE2387" s="3" t="s">
        <v>69</v>
      </c>
      <c r="AF2387" s="20" cm="1">
        <f t="array" aca="1" ref="AF2387" ca="1">MIN(Y2387:Y2390 / $D$11:$D$14)</f>
        <v>1.0379278263475147</v>
      </c>
      <c r="AG2387" s="20" cm="1">
        <f t="array" aca="1" ref="AG2387" ca="1">MIN(Z2387:Z2390 / $D$11:$D$14)</f>
        <v>0.89994402262773776</v>
      </c>
      <c r="AH2387" s="20" cm="1">
        <f t="array" aca="1" ref="AH2387" ca="1">MIN(AA2387:AA2390 / $D$11:$D$14)</f>
        <v>0.74292241251098745</v>
      </c>
      <c r="AI2387" s="20" cm="1">
        <f t="array" aca="1" ref="AI2387" ca="1">MIN(AB2387:AB2390 / $D$11:$D$14)</f>
        <v>0.66807283896129876</v>
      </c>
      <c r="AJ2387" s="20" cm="1">
        <f t="array" aca="1" ref="AJ2387" ca="1">MIN(AC2387:AC2390 / $D$11:$D$14)</f>
        <v>0.86438547633656726</v>
      </c>
      <c r="AK2387" s="72">
        <f t="array" aca="1" ref="AK2387" ca="1">SUMPRODUCT(AF2388:AJ2388, EXP(-$E$3*$AF$2:$AJ$2))</f>
        <v>117403.09269126164</v>
      </c>
      <c r="AL2387" s="70">
        <f ca="1">MAX(AC2388 - $D$11, 0) * EXP(-$E$2*$E$3)</f>
        <v>0</v>
      </c>
    </row>
    <row r="2388" spans="7:38" ht="14.55" customHeight="1" x14ac:dyDescent="0.3">
      <c r="G2388" s="3">
        <v>2386</v>
      </c>
      <c r="H2388" s="58">
        <v>-0.2717026561190492</v>
      </c>
      <c r="I2388" s="58">
        <v>1.2734283458278379</v>
      </c>
      <c r="J2388" s="58">
        <v>0.59957802415333494</v>
      </c>
      <c r="K2388" s="59">
        <v>0.64137472569591059</v>
      </c>
      <c r="L2388" s="60">
        <f t="array" ref="L2388:O2388">TRANSPOSE(MMULT(Option!$B$25:$E$28, TRANSPOSE(H2388:K2388)))</f>
        <v>-0.2717026561190492</v>
      </c>
      <c r="M2388" s="60">
        <v>1.0584352949240743</v>
      </c>
      <c r="N2388" s="60">
        <v>0.75139616770291218</v>
      </c>
      <c r="O2388" s="60">
        <v>0.89104690288897626</v>
      </c>
      <c r="P2388" s="56" t="str">
        <f t="shared" si="2996"/>
        <v>478/1</v>
      </c>
      <c r="R2388" s="80"/>
      <c r="S2388" s="3" t="s">
        <v>29</v>
      </c>
      <c r="T2388" s="60">
        <f ca="1"/>
        <v>0.16792992170136373</v>
      </c>
      <c r="U2388" s="60">
        <f ca="1"/>
        <v>-0.54877580630410994</v>
      </c>
      <c r="V2388" s="60">
        <f ca="1"/>
        <v>-0.659699663170916</v>
      </c>
      <c r="W2388" s="60">
        <f ca="1"/>
        <v>-0.37064802232211752</v>
      </c>
      <c r="X2388" s="60">
        <f ca="1"/>
        <v>0.8420720484041464</v>
      </c>
      <c r="Y2388" s="52">
        <f ca="1">$B$12 * EXP(($E$3 - $C$12^2/2) * Y$2 + $C$12*SQRT(Y$2)*T2388)</f>
        <v>105.69410946322047</v>
      </c>
      <c r="Z2388" s="52">
        <f ca="1">Y2388 * EXP(($E$3 - $C$12^2/2) * (Z$2-Y$2) + $C$12*SQRT(Z$2-Y$2)*U2388)</f>
        <v>90.099662665598572</v>
      </c>
      <c r="AA2388" s="52">
        <f ca="1">Z2388 * EXP(($E$3 - $C$12^2/2) * (AA$2-Z$2) + $C$12*SQRT(AA$2-Z$2)*V2388)</f>
        <v>74.292241251098744</v>
      </c>
      <c r="AB2388" s="52">
        <f ca="1">AA2388 * EXP(($E$3 - $C$12^2/2) * (AB$2-AA$2) + $C$12*SQRT(AB$2-AA$2)*W2388)</f>
        <v>66.807283896129874</v>
      </c>
      <c r="AC2388" s="52">
        <f ca="1">AB2388 * EXP(($E$3 - $C$12^2/2) * (AC$2-AB$2) + $C$12*SQRT(AC$2-AB$2)*X2388)</f>
        <v>86.438547633656725</v>
      </c>
      <c r="AD2388" s="47"/>
      <c r="AE2388" s="3" t="s">
        <v>47</v>
      </c>
      <c r="AF2388" s="64">
        <f t="shared" ref="AF2388" ca="1" si="3017">($B$5*AF2390 + (1 + $B$6)*AF2389)*$B$2</f>
        <v>15000</v>
      </c>
      <c r="AG2388" s="64">
        <f t="shared" ref="AG2388" ca="1" si="3018">($B$5*AG2390 + (1 + $B$6)*AG2389)*$B$2</f>
        <v>15000</v>
      </c>
      <c r="AH2388" s="64">
        <f t="shared" ref="AH2388" ca="1" si="3019">($B$5*AH2390 + (1 + $B$6)*AH2389)*$B$2</f>
        <v>0</v>
      </c>
      <c r="AI2388" s="64">
        <f t="shared" ref="AI2388" ca="1" si="3020">($B$5*AI2390 + (1 + $B$6)*AI2389)*$B$2</f>
        <v>0</v>
      </c>
      <c r="AJ2388" s="64" cm="1">
        <f t="array" aca="1" ref="AJ2388" ca="1">($B$5*AJ2390 + (1 + $B$6)*AJ2389 + AND(NOT(AF2389:AJ2389)))*$B$2</f>
        <v>114999.99999999999</v>
      </c>
      <c r="AK2388" s="73"/>
      <c r="AL2388" s="70"/>
    </row>
    <row r="2389" spans="7:38" ht="14.55" customHeight="1" x14ac:dyDescent="0.3">
      <c r="G2389" s="3">
        <v>2387</v>
      </c>
      <c r="H2389" s="58">
        <v>0.42518532938603931</v>
      </c>
      <c r="I2389" s="58">
        <v>-0.57676123257236023</v>
      </c>
      <c r="J2389" s="58">
        <v>1.0534065498532783</v>
      </c>
      <c r="K2389" s="59">
        <v>0.52478307485105202</v>
      </c>
      <c r="L2389" s="60">
        <f t="array" ref="L2389:O2389">TRANSPOSE(MMULT(Option!$B$25:$E$28, TRANSPOSE(H2389:K2389)))</f>
        <v>0.42518532938603931</v>
      </c>
      <c r="M2389" s="60">
        <v>-0.35853626948135831</v>
      </c>
      <c r="N2389" s="60">
        <v>0.94426016450584382</v>
      </c>
      <c r="O2389" s="60">
        <v>0.67404387096736951</v>
      </c>
      <c r="P2389" s="56" t="str">
        <f t="shared" si="2996"/>
        <v>478/2</v>
      </c>
      <c r="R2389" s="80"/>
      <c r="S2389" s="3" t="s">
        <v>31</v>
      </c>
      <c r="T2389" s="60">
        <f ca="1"/>
        <v>1.4942333930305152</v>
      </c>
      <c r="U2389" s="60">
        <f ca="1"/>
        <v>0.93624957534640951</v>
      </c>
      <c r="V2389" s="60">
        <f ca="1"/>
        <v>-0.47889261741050959</v>
      </c>
      <c r="W2389" s="60">
        <f ca="1"/>
        <v>-0.6129759056156685</v>
      </c>
      <c r="X2389" s="60">
        <f ca="1"/>
        <v>1.8795756688170884</v>
      </c>
      <c r="Y2389" s="52">
        <f ca="1">$B$13 * EXP(($E$3 - $C$13^2/2) * Y$2 + $C$13*SQRT(Y$2)*T2389)</f>
        <v>157.34489885655671</v>
      </c>
      <c r="Z2389" s="52">
        <f ca="1">Y2389 * EXP(($E$3 - $C$13^2/2) * (Z$2-Y$2) + $C$13*SQRT(Z$2-Y$2)*U2389)</f>
        <v>209.41440262204151</v>
      </c>
      <c r="AA2389" s="52">
        <f ca="1">Z2389 * EXP(($E$3 - $C$13^2/2) * (AA$2-Z$2) + $C$13*SQRT(AA$2-Z$2)*V2389)</f>
        <v>182.29883503259887</v>
      </c>
      <c r="AB2389" s="52">
        <f ca="1">AA2389 * EXP(($E$3 - $C$13^2/2) * (AB$2-AA$2) + $C$13*SQRT(AB$2-AA$2)*W2389)</f>
        <v>152.43747616139518</v>
      </c>
      <c r="AC2389" s="52">
        <f ca="1">AB2389 * EXP(($E$3 - $C$13^2/2) * (AC$2-AB$2) + $C$13*SQRT(AC$2-AB$2)*X2389)</f>
        <v>269.24647397946148</v>
      </c>
      <c r="AD2389" s="47"/>
      <c r="AE2389" s="3" t="s">
        <v>46</v>
      </c>
      <c r="AF2389" s="52" t="b">
        <f t="shared" ref="AF2389" ca="1" si="3021">AF2387 &gt;= $B$4</f>
        <v>0</v>
      </c>
      <c r="AG2389" s="52" t="b">
        <f t="array" aca="1" ref="AG2389" ca="1">AND(AG2387 &gt;= $B$4, NOT(OR($AF2389:AF2389)))</f>
        <v>0</v>
      </c>
      <c r="AH2389" s="52" t="b">
        <f t="array" aca="1" ref="AH2389" ca="1">AND(AH2387 &gt;= $B$4, NOT(OR($AF2389:AG2389)))</f>
        <v>0</v>
      </c>
      <c r="AI2389" s="52" t="b">
        <f t="array" aca="1" ref="AI2389" ca="1">AND(AI2387 &gt;= $B$4, NOT(OR($AF2389:AH2389)))</f>
        <v>0</v>
      </c>
      <c r="AJ2389" s="52" t="b">
        <f t="array" aca="1" ref="AJ2389" ca="1">AND(AJ2387 &gt;= $B$4, NOT(OR($AF2389:AI2389)))</f>
        <v>0</v>
      </c>
      <c r="AK2389" s="73"/>
      <c r="AL2389" s="70"/>
    </row>
    <row r="2390" spans="7:38" ht="14.55" customHeight="1" x14ac:dyDescent="0.3">
      <c r="G2390" s="3">
        <v>2388</v>
      </c>
      <c r="H2390" s="58">
        <v>-1.1746848102311256</v>
      </c>
      <c r="I2390" s="58">
        <v>-0.15985458628947447</v>
      </c>
      <c r="J2390" s="58">
        <v>-0.89327261318710327</v>
      </c>
      <c r="K2390" s="59">
        <v>-0.16194580015193585</v>
      </c>
      <c r="L2390" s="60">
        <f t="array" ref="L2390:O2390">TRANSPOSE(MMULT(Option!$B$25:$E$28, TRANSPOSE(H2390:K2390)))</f>
        <v>-1.1746848102311256</v>
      </c>
      <c r="M2390" s="60">
        <v>-0.61638307246392365</v>
      </c>
      <c r="N2390" s="60">
        <v>-1.296304008305013</v>
      </c>
      <c r="O2390" s="60">
        <v>-0.82476474031710101</v>
      </c>
      <c r="P2390" s="56" t="str">
        <f t="shared" si="2996"/>
        <v>478/3</v>
      </c>
      <c r="R2390" s="80"/>
      <c r="S2390" s="3" t="s">
        <v>30</v>
      </c>
      <c r="T2390" s="60">
        <f ca="1"/>
        <v>0.10742083623052728</v>
      </c>
      <c r="U2390" s="60">
        <f ca="1"/>
        <v>0.66873412397146414</v>
      </c>
      <c r="V2390" s="60">
        <f ca="1"/>
        <v>0.43659918392657027</v>
      </c>
      <c r="W2390" s="60">
        <f ca="1"/>
        <v>-1.7381771396148521E-2</v>
      </c>
      <c r="X2390" s="60">
        <f ca="1"/>
        <v>0.87436907996811963</v>
      </c>
      <c r="Y2390" s="52">
        <f ca="1">$B$14 * EXP(($E$3 - $C$14^2/2) * Y$2 + $C$14*SQRT(Y$2)*T2390)</f>
        <v>103.79278263475146</v>
      </c>
      <c r="Z2390" s="52">
        <f ca="1">Y2390 * EXP(($E$3 - $C$14^2/2) * (Z$2-Y$2) + $C$14*SQRT(Z$2-Y$2)*U2390)</f>
        <v>127.48729008844107</v>
      </c>
      <c r="AA2390" s="52">
        <f ca="1">Z2390 * EXP(($E$3 - $C$14^2/2) * (AA$2-Z$2) + $C$14*SQRT(AA$2-Z$2)*V2390)</f>
        <v>146.05692299145946</v>
      </c>
      <c r="AB2390" s="52">
        <f ca="1">AA2390 * EXP(($E$3 - $C$14^2/2) * (AB$2-AA$2) + $C$14*SQRT(AB$2-AA$2)*W2390)</f>
        <v>146.02559255333986</v>
      </c>
      <c r="AC2390" s="52">
        <f ca="1">AB2390 * EXP(($E$3 - $C$14^2/2) * (AC$2-AB$2) + $C$14*SQRT(AC$2-AB$2)*X2390)</f>
        <v>190.77459911013904</v>
      </c>
      <c r="AD2390" s="47"/>
      <c r="AE2390" s="3" t="s">
        <v>68</v>
      </c>
      <c r="AF2390" s="52" t="b">
        <f ca="1">AND(AF2387&gt;$B$3, NOT(OR($AF2389:AF2389)))</f>
        <v>1</v>
      </c>
      <c r="AG2390" s="52" t="b">
        <f ca="1">AND(AG2387&gt;$B$3, NOT(OR($AF2389:AG2389)))</f>
        <v>1</v>
      </c>
      <c r="AH2390" s="52" t="b">
        <f ca="1">AND(AH2387&gt;$B$3, NOT(OR($AF2389:AH2389)))</f>
        <v>0</v>
      </c>
      <c r="AI2390" s="52" t="b">
        <f ca="1">AND(AI2387&gt;$B$3, NOT(OR($AF2389:AI2389)))</f>
        <v>0</v>
      </c>
      <c r="AJ2390" s="52" t="b">
        <f ca="1">AND(AJ2387&gt;$B$3, NOT(OR($AF2389:AJ2389)))</f>
        <v>1</v>
      </c>
      <c r="AK2390" s="74"/>
      <c r="AL2390" s="70"/>
    </row>
    <row r="2391" spans="7:38" ht="14.55" customHeight="1" x14ac:dyDescent="0.3">
      <c r="G2391" s="3">
        <v>2389</v>
      </c>
      <c r="H2391" s="58">
        <v>-0.16983664505517657</v>
      </c>
      <c r="I2391" s="58">
        <v>0.13283711426267086</v>
      </c>
      <c r="J2391" s="58">
        <v>-1.3626717021540242</v>
      </c>
      <c r="K2391" s="59">
        <v>-1.2612954916126657</v>
      </c>
      <c r="L2391" s="60">
        <f t="array" ref="L2391:O2391">TRANSPOSE(MMULT(Option!$B$25:$E$28, TRANSPOSE(H2391:K2391)))</f>
        <v>-0.16983664505517657</v>
      </c>
      <c r="M2391" s="60">
        <v>5.3812568219566814E-2</v>
      </c>
      <c r="N2391" s="60">
        <v>-1.2299980084220583</v>
      </c>
      <c r="O2391" s="60">
        <v>-1.3792249482919128</v>
      </c>
      <c r="P2391" s="56" t="str">
        <f t="shared" si="2996"/>
        <v>478/4</v>
      </c>
      <c r="R2391" s="80">
        <v>598</v>
      </c>
      <c r="S2391" s="3" t="s">
        <v>28</v>
      </c>
      <c r="T2391" s="60">
        <f t="array" aca="1" ref="T2391:T2394" ca="1">TRANSPOSE(OFFSET($L$3, MATCH($R2391 &amp; "/" &amp; T$2, $P$3:$P$5002, 0) - 1, 0, 1, $E$1))</f>
        <v>-0.69189289945200516</v>
      </c>
      <c r="U2391" s="60">
        <f t="array" aca="1" ref="U2391:U2394" ca="1">TRANSPOSE(OFFSET($L$3, MATCH($R2391 &amp; "/" &amp; U$2, $P$3:$P$5002, 0) - 1, 0, 1, $E$1))</f>
        <v>0.75057838442623215</v>
      </c>
      <c r="V2391" s="60">
        <f t="array" aca="1" ref="V2391:V2394" ca="1">TRANSPOSE(OFFSET($L$3, MATCH($R2391 &amp; "/" &amp; V$2, $P$3:$P$5002, 0) - 1, 0, 1, $E$1))</f>
        <v>-0.30907835938012945</v>
      </c>
      <c r="W2391" s="60">
        <f t="array" aca="1" ref="W2391:W2394" ca="1">TRANSPOSE(OFFSET($L$3, MATCH($R2391 &amp; "/" &amp; W$2, $P$3:$P$5002, 0) - 1, 0, 1, $E$1))</f>
        <v>1.61032884707428</v>
      </c>
      <c r="X2391" s="60">
        <f t="array" aca="1" ref="X2391:X2394" ca="1">TRANSPOSE(OFFSET($L$3, MATCH($R2391 &amp; "/" &amp; X$2, $P$3:$P$5002, 0) - 1, 0, 1, $E$1))</f>
        <v>-0.59915177875930103</v>
      </c>
      <c r="Y2391" s="52">
        <f ca="1">$B$11 * EXP(($E$3 - $C$11^2/2) * Y$2 + $C$11*SQRT(Y$2)*T2391)</f>
        <v>81.663105610171385</v>
      </c>
      <c r="Z2391" s="52">
        <f ca="1">Y2391 * EXP(($E$3 - $C$11^2/2) * (Z$2-Y$2) + $C$11*SQRT(Z$2-Y$2)*U2391)</f>
        <v>102.79902119027541</v>
      </c>
      <c r="AA2391" s="52">
        <f ca="1">Z2391 * EXP(($E$3 - $C$11^2/2) * (AA$2-Z$2) + $C$11*SQRT(AA$2-Z$2)*V2391)</f>
        <v>94.165354157077601</v>
      </c>
      <c r="AB2391" s="52">
        <f ca="1">AA2391 * EXP(($E$3 - $C$11^2/2) * (AB$2-AA$2) + $C$11*SQRT(AB$2-AA$2)*W2391)</f>
        <v>153.41566122983079</v>
      </c>
      <c r="AC2391" s="52">
        <f ca="1">AB2391 * EXP(($E$3 - $C$11^2/2) * (AC$2-AB$2) + $C$11*SQRT(AC$2-AB$2)*X2391)</f>
        <v>128.81862975436707</v>
      </c>
      <c r="AD2391" s="47"/>
      <c r="AE2391" s="3" t="s">
        <v>69</v>
      </c>
      <c r="AF2391" s="20" cm="1">
        <f t="array" aca="1" ref="AF2391" ca="1">MIN(Y2391:Y2394 / $D$11:$D$14)</f>
        <v>0.81663105610171383</v>
      </c>
      <c r="AG2391" s="20" cm="1">
        <f t="array" aca="1" ref="AG2391" ca="1">MIN(Z2391:Z2394 / $D$11:$D$14)</f>
        <v>1.0279902119027542</v>
      </c>
      <c r="AH2391" s="20" cm="1">
        <f t="array" aca="1" ref="AH2391" ca="1">MIN(AA2391:AA2394 / $D$11:$D$14)</f>
        <v>0.94165354157077596</v>
      </c>
      <c r="AI2391" s="20" cm="1">
        <f t="array" aca="1" ref="AI2391" ca="1">MIN(AB2391:AB2394 / $D$11:$D$14)</f>
        <v>1.4700243899858301</v>
      </c>
      <c r="AJ2391" s="20" cm="1">
        <f t="array" aca="1" ref="AJ2391" ca="1">MIN(AC2391:AC2394 / $D$11:$D$14)</f>
        <v>1.2881862975436706</v>
      </c>
      <c r="AK2391" s="72">
        <f t="array" aca="1" ref="AK2391" ca="1">SUMPRODUCT(AF2392:AJ2392, EXP(-$E$3*$AF$2:$AJ$2))</f>
        <v>126718.35135761407</v>
      </c>
      <c r="AL2391" s="70">
        <f ca="1">MAX(AC2392 - $D$11, 0) * EXP(-$E$2*$E$3)</f>
        <v>45.130608873500449</v>
      </c>
    </row>
    <row r="2392" spans="7:38" ht="14.55" customHeight="1" x14ac:dyDescent="0.3">
      <c r="G2392" s="3">
        <v>2390</v>
      </c>
      <c r="H2392" s="58">
        <v>1.5034763189623239</v>
      </c>
      <c r="I2392" s="58">
        <v>0.94123286604782419</v>
      </c>
      <c r="J2392" s="58">
        <v>2.1632222470370102</v>
      </c>
      <c r="K2392" s="59">
        <v>-0.56568309460866617</v>
      </c>
      <c r="L2392" s="60">
        <f t="array" ref="L2392:O2392">TRANSPOSE(MMULT(Option!$B$25:$E$28, TRANSPOSE(H2392:K2392)))</f>
        <v>1.5034763189623239</v>
      </c>
      <c r="M2392" s="60">
        <v>1.4640446986338067</v>
      </c>
      <c r="N2392" s="60">
        <v>2.7478430217031864</v>
      </c>
      <c r="O2392" s="60">
        <v>0.78565883655091406</v>
      </c>
      <c r="P2392" s="56" t="str">
        <f t="shared" si="2996"/>
        <v>478/5</v>
      </c>
      <c r="R2392" s="80"/>
      <c r="S2392" s="3" t="s">
        <v>29</v>
      </c>
      <c r="T2392" s="60">
        <f ca="1"/>
        <v>-0.5801759963896953</v>
      </c>
      <c r="U2392" s="60">
        <f ca="1"/>
        <v>1.3624608625457157</v>
      </c>
      <c r="V2392" s="60">
        <f ca="1"/>
        <v>1.0257646770031166</v>
      </c>
      <c r="W2392" s="60">
        <f ca="1"/>
        <v>0.9513898714156982</v>
      </c>
      <c r="X2392" s="60">
        <f ca="1"/>
        <v>-1.3191025703838333</v>
      </c>
      <c r="Y2392" s="52">
        <f ca="1">$B$12 * EXP(($E$3 - $C$12^2/2) * Y$2 + $C$12*SQRT(Y$2)*T2392)</f>
        <v>84.446431540772465</v>
      </c>
      <c r="Z2392" s="52">
        <f ca="1">Y2392 * EXP(($E$3 - $C$12^2/2) * (Z$2-Y$2) + $C$12*SQRT(Z$2-Y$2)*U2392)</f>
        <v>127.72195131957382</v>
      </c>
      <c r="AA2392" s="52">
        <f ca="1">Z2392 * EXP(($E$3 - $C$12^2/2) * (AA$2-Z$2) + $C$12*SQRT(AA$2-Z$2)*V2392)</f>
        <v>174.61526167256329</v>
      </c>
      <c r="AB2392" s="52">
        <f ca="1">AA2392 * EXP(($E$3 - $C$12^2/2) * (AB$2-AA$2) + $C$12*SQRT(AB$2-AA$2)*W2392)</f>
        <v>233.45795819952497</v>
      </c>
      <c r="AC2392" s="52">
        <f ca="1">AB2392 * EXP(($E$3 - $C$12^2/2) * (AC$2-AB$2) + $C$12*SQRT(AC$2-AB$2)*X2392)</f>
        <v>157.9488488641679</v>
      </c>
      <c r="AD2392" s="47"/>
      <c r="AE2392" s="3" t="s">
        <v>47</v>
      </c>
      <c r="AF2392" s="64">
        <f t="shared" ref="AF2392" ca="1" si="3022">($B$5*AF2394 + (1 + $B$6)*AF2393)*$B$2</f>
        <v>15000</v>
      </c>
      <c r="AG2392" s="64">
        <f t="shared" ref="AG2392" ca="1" si="3023">($B$5*AG2394 + (1 + $B$6)*AG2393)*$B$2</f>
        <v>15000</v>
      </c>
      <c r="AH2392" s="64">
        <f t="shared" ref="AH2392" ca="1" si="3024">($B$5*AH2394 + (1 + $B$6)*AH2393)*$B$2</f>
        <v>15000</v>
      </c>
      <c r="AI2392" s="64">
        <f t="shared" ref="AI2392" ca="1" si="3025">($B$5*AI2394 + (1 + $B$6)*AI2393)*$B$2</f>
        <v>105000</v>
      </c>
      <c r="AJ2392" s="64" cm="1">
        <f t="array" aca="1" ref="AJ2392" ca="1">($B$5*AJ2394 + (1 + $B$6)*AJ2393 + AND(NOT(AF2393:AJ2393)))*$B$2</f>
        <v>0</v>
      </c>
      <c r="AK2392" s="73"/>
      <c r="AL2392" s="70"/>
    </row>
    <row r="2393" spans="7:38" ht="14.55" customHeight="1" x14ac:dyDescent="0.3">
      <c r="G2393" s="3">
        <v>2391</v>
      </c>
      <c r="H2393" s="58">
        <v>-1.4427225702407864</v>
      </c>
      <c r="I2393" s="58">
        <v>0.17685757593521698</v>
      </c>
      <c r="J2393" s="58">
        <v>0.34548703298139283</v>
      </c>
      <c r="K2393" s="59">
        <v>0.36820050029929879</v>
      </c>
      <c r="L2393" s="60">
        <f t="array" ref="L2393:O2393">TRANSPOSE(MMULT(Option!$B$25:$E$28, TRANSPOSE(H2393:K2393)))</f>
        <v>-1.4427225702407864</v>
      </c>
      <c r="M2393" s="60">
        <v>-0.41499638230640812</v>
      </c>
      <c r="N2393" s="60">
        <v>-0.22733210496453055</v>
      </c>
      <c r="O2393" s="60">
        <v>-0.14803660865202656</v>
      </c>
      <c r="P2393" s="56" t="str">
        <f t="shared" si="2996"/>
        <v>479/1</v>
      </c>
      <c r="R2393" s="80"/>
      <c r="S2393" s="3" t="s">
        <v>31</v>
      </c>
      <c r="T2393" s="60">
        <f ca="1"/>
        <v>0.32722757726206997</v>
      </c>
      <c r="U2393" s="60">
        <f ca="1"/>
        <v>0.67625055253820454</v>
      </c>
      <c r="V2393" s="60">
        <f ca="1"/>
        <v>-0.59337637027284074</v>
      </c>
      <c r="W2393" s="60">
        <f ca="1"/>
        <v>0.80749488207289111</v>
      </c>
      <c r="X2393" s="60">
        <f ca="1"/>
        <v>-5.760934551029967E-2</v>
      </c>
      <c r="Y2393" s="52">
        <f ca="1">$B$13 * EXP(($E$3 - $C$13^2/2) * Y$2 + $C$13*SQRT(Y$2)*T2393)</f>
        <v>110.86779541437122</v>
      </c>
      <c r="Z2393" s="52">
        <f ca="1">Y2393 * EXP(($E$3 - $C$13^2/2) * (Z$2-Y$2) + $C$13*SQRT(Z$2-Y$2)*U2393)</f>
        <v>136.48485074710229</v>
      </c>
      <c r="AA2393" s="52">
        <f ca="1">Z2393 * EXP(($E$3 - $C$13^2/2) * (AA$2-Z$2) + $C$13*SQRT(AA$2-Z$2)*V2393)</f>
        <v>114.80105960439626</v>
      </c>
      <c r="AB2393" s="52">
        <f ca="1">AA2393 * EXP(($E$3 - $C$13^2/2) * (AB$2-AA$2) + $C$13*SQRT(AB$2-AA$2)*W2393)</f>
        <v>147.00243899858302</v>
      </c>
      <c r="AC2393" s="52">
        <f ca="1">AB2393 * EXP(($E$3 - $C$13^2/2) * (AC$2-AB$2) + $C$13*SQRT(AC$2-AB$2)*X2393)</f>
        <v>145.20788056987024</v>
      </c>
      <c r="AD2393" s="47"/>
      <c r="AE2393" s="3" t="s">
        <v>46</v>
      </c>
      <c r="AF2393" s="52" t="b">
        <f t="shared" ref="AF2393" ca="1" si="3026">AF2391 &gt;= $B$4</f>
        <v>0</v>
      </c>
      <c r="AG2393" s="52" t="b">
        <f t="array" aca="1" ref="AG2393" ca="1">AND(AG2391 &gt;= $B$4, NOT(OR($AF2393:AF2393)))</f>
        <v>0</v>
      </c>
      <c r="AH2393" s="52" t="b">
        <f t="array" aca="1" ref="AH2393" ca="1">AND(AH2391 &gt;= $B$4, NOT(OR($AF2393:AG2393)))</f>
        <v>0</v>
      </c>
      <c r="AI2393" s="52" t="b">
        <f t="array" aca="1" ref="AI2393" ca="1">AND(AI2391 &gt;= $B$4, NOT(OR($AF2393:AH2393)))</f>
        <v>1</v>
      </c>
      <c r="AJ2393" s="52" t="b">
        <f t="array" aca="1" ref="AJ2393" ca="1">AND(AJ2391 &gt;= $B$4, NOT(OR($AF2393:AI2393)))</f>
        <v>0</v>
      </c>
      <c r="AK2393" s="73"/>
      <c r="AL2393" s="70"/>
    </row>
    <row r="2394" spans="7:38" ht="14.55" customHeight="1" x14ac:dyDescent="0.3">
      <c r="G2394" s="3">
        <v>2392</v>
      </c>
      <c r="H2394" s="58">
        <v>-1.5872893264070862</v>
      </c>
      <c r="I2394" s="58">
        <v>1.8485940778902543</v>
      </c>
      <c r="J2394" s="58">
        <v>1.0949743245307133</v>
      </c>
      <c r="K2394" s="59">
        <v>-0.61975512274255806</v>
      </c>
      <c r="L2394" s="60">
        <f t="array" ref="L2394:O2394">TRANSPOSE(MMULT(Option!$B$25:$E$28, TRANSPOSE(H2394:K2394)))</f>
        <v>-1.5872893264070862</v>
      </c>
      <c r="M2394" s="60">
        <v>1.0593487276730018</v>
      </c>
      <c r="N2394" s="60">
        <v>0.81088679980078326</v>
      </c>
      <c r="O2394" s="60">
        <v>-0.46784964599277667</v>
      </c>
      <c r="P2394" s="56" t="str">
        <f t="shared" si="2996"/>
        <v>479/2</v>
      </c>
      <c r="R2394" s="80"/>
      <c r="S2394" s="3" t="s">
        <v>30</v>
      </c>
      <c r="T2394" s="60">
        <f ca="1"/>
        <v>0.79413447231524337</v>
      </c>
      <c r="U2394" s="60">
        <f ca="1"/>
        <v>1.468659806959695</v>
      </c>
      <c r="V2394" s="60">
        <f ca="1"/>
        <v>-0.9870529110540216</v>
      </c>
      <c r="W2394" s="60">
        <f ca="1"/>
        <v>0.7031912037808874</v>
      </c>
      <c r="X2394" s="60">
        <f ca="1"/>
        <v>-0.55714223494144799</v>
      </c>
      <c r="Y2394" s="52">
        <f ca="1">$B$14 * EXP(($E$3 - $C$14^2/2) * Y$2 + $C$14*SQRT(Y$2)*T2394)</f>
        <v>127.53751131018424</v>
      </c>
      <c r="Z2394" s="52">
        <f ca="1">Y2394 * EXP(($E$3 - $C$14^2/2) * (Z$2-Y$2) + $C$14*SQRT(Z$2-Y$2)*U2394)</f>
        <v>199.14007463980374</v>
      </c>
      <c r="AA2394" s="52">
        <f ca="1">Z2394 * EXP(($E$3 - $C$14^2/2) * (AA$2-Z$2) + $C$14*SQRT(AA$2-Z$2)*V2394)</f>
        <v>148.84307997440638</v>
      </c>
      <c r="AB2394" s="52">
        <f ca="1">AA2394 * EXP(($E$3 - $C$14^2/2) * (AB$2-AA$2) + $C$14*SQRT(AB$2-AA$2)*W2394)</f>
        <v>184.721624165571</v>
      </c>
      <c r="AC2394" s="52">
        <f ca="1">AB2394 * EXP(($E$3 - $C$14^2/2) * (AC$2-AB$2) + $C$14*SQRT(AC$2-AB$2)*X2394)</f>
        <v>157.07246935634558</v>
      </c>
      <c r="AD2394" s="47"/>
      <c r="AE2394" s="3" t="s">
        <v>68</v>
      </c>
      <c r="AF2394" s="52" t="b">
        <f ca="1">AND(AF2391&gt;$B$3, NOT(OR($AF2393:AF2393)))</f>
        <v>1</v>
      </c>
      <c r="AG2394" s="52" t="b">
        <f ca="1">AND(AG2391&gt;$B$3, NOT(OR($AF2393:AG2393)))</f>
        <v>1</v>
      </c>
      <c r="AH2394" s="52" t="b">
        <f ca="1">AND(AH2391&gt;$B$3, NOT(OR($AF2393:AH2393)))</f>
        <v>1</v>
      </c>
      <c r="AI2394" s="52" t="b">
        <f ca="1">AND(AI2391&gt;$B$3, NOT(OR($AF2393:AI2393)))</f>
        <v>0</v>
      </c>
      <c r="AJ2394" s="52" t="b">
        <f ca="1">AND(AJ2391&gt;$B$3, NOT(OR($AF2393:AJ2393)))</f>
        <v>0</v>
      </c>
      <c r="AK2394" s="74"/>
      <c r="AL2394" s="70"/>
    </row>
    <row r="2395" spans="7:38" ht="14.55" customHeight="1" x14ac:dyDescent="0.3">
      <c r="G2395" s="3">
        <v>2393</v>
      </c>
      <c r="H2395" s="58">
        <v>0.26816838501566692</v>
      </c>
      <c r="I2395" s="58">
        <v>-6.0766304285600217E-2</v>
      </c>
      <c r="J2395" s="58">
        <v>-2.0102033509314721</v>
      </c>
      <c r="K2395" s="59">
        <v>1.0347694810710806</v>
      </c>
      <c r="L2395" s="60">
        <f t="array" ref="L2395:O2395">TRANSPOSE(MMULT(Option!$B$25:$E$28, TRANSPOSE(H2395:K2395)))</f>
        <v>0.26816838501566692</v>
      </c>
      <c r="M2395" s="60">
        <v>5.1574116187970281E-2</v>
      </c>
      <c r="N2395" s="60">
        <v>-1.6742268367899722</v>
      </c>
      <c r="O2395" s="60">
        <v>0.58512712429165792</v>
      </c>
      <c r="P2395" s="56" t="str">
        <f t="shared" si="2996"/>
        <v>479/3</v>
      </c>
      <c r="R2395" s="80">
        <v>599</v>
      </c>
      <c r="S2395" s="3" t="s">
        <v>28</v>
      </c>
      <c r="T2395" s="60">
        <f t="array" aca="1" ref="T2395:T2398" ca="1">TRANSPOSE(OFFSET($L$3, MATCH($R2395 &amp; "/" &amp; T$2, $P$3:$P$5002, 0) - 1, 0, 1, $E$1))</f>
        <v>1.6757633770216223</v>
      </c>
      <c r="U2395" s="60">
        <f t="array" aca="1" ref="U2395:U2398" ca="1">TRANSPOSE(OFFSET($L$3, MATCH($R2395 &amp; "/" &amp; U$2, $P$3:$P$5002, 0) - 1, 0, 1, $E$1))</f>
        <v>-1.2608925499335235</v>
      </c>
      <c r="V2395" s="60">
        <f t="array" aca="1" ref="V2395:V2398" ca="1">TRANSPOSE(OFFSET($L$3, MATCH($R2395 &amp; "/" &amp; V$2, $P$3:$P$5002, 0) - 1, 0, 1, $E$1))</f>
        <v>-1.4329875759800662E-2</v>
      </c>
      <c r="W2395" s="60">
        <f t="array" aca="1" ref="W2395:W2398" ca="1">TRANSPOSE(OFFSET($L$3, MATCH($R2395 &amp; "/" &amp; W$2, $P$3:$P$5002, 0) - 1, 0, 1, $E$1))</f>
        <v>-0.18900080900029281</v>
      </c>
      <c r="X2395" s="60">
        <f t="array" aca="1" ref="X2395:X2398" ca="1">TRANSPOSE(OFFSET($L$3, MATCH($R2395 &amp; "/" &amp; X$2, $P$3:$P$5002, 0) - 1, 0, 1, $E$1))</f>
        <v>-0.45902955226402592</v>
      </c>
      <c r="Y2395" s="52">
        <f ca="1">$B$11 * EXP(($E$3 - $C$11^2/2) * Y$2 + $C$11*SQRT(Y$2)*T2395)</f>
        <v>166.15136314903575</v>
      </c>
      <c r="Z2395" s="52">
        <f ca="1">Y2395 * EXP(($E$3 - $C$11^2/2) * (Z$2-Y$2) + $C$11*SQRT(Z$2-Y$2)*U2395)</f>
        <v>114.39203290875</v>
      </c>
      <c r="AA2395" s="52">
        <f ca="1">Z2395 * EXP(($E$3 - $C$11^2/2) * (AA$2-Z$2) + $C$11*SQRT(AA$2-Z$2)*V2395)</f>
        <v>114.47225410318397</v>
      </c>
      <c r="AB2395" s="52">
        <f ca="1">AA2395 * EXP(($E$3 - $C$11^2/2) * (AB$2-AA$2) + $C$11*SQRT(AB$2-AA$2)*W2395)</f>
        <v>108.70439532546003</v>
      </c>
      <c r="AC2395" s="52">
        <f ca="1">AB2395 * EXP(($E$3 - $C$11^2/2) * (AC$2-AB$2) + $C$11*SQRT(AC$2-AB$2)*X2395)</f>
        <v>95.194613851561058</v>
      </c>
      <c r="AD2395" s="47"/>
      <c r="AE2395" s="3" t="s">
        <v>69</v>
      </c>
      <c r="AF2395" s="20" cm="1">
        <f t="array" aca="1" ref="AF2395" ca="1">MIN(Y2395:Y2398 / $D$11:$D$14)</f>
        <v>1.1978706724114723</v>
      </c>
      <c r="AG2395" s="20" cm="1">
        <f t="array" aca="1" ref="AG2395" ca="1">MIN(Z2395:Z2398 / $D$11:$D$14)</f>
        <v>0.99076317773003542</v>
      </c>
      <c r="AH2395" s="20" cm="1">
        <f t="array" aca="1" ref="AH2395" ca="1">MIN(AA2395:AA2398 / $D$11:$D$14)</f>
        <v>0.93061274132633187</v>
      </c>
      <c r="AI2395" s="20" cm="1">
        <f t="array" aca="1" ref="AI2395" ca="1">MIN(AB2395:AB2398 / $D$11:$D$14)</f>
        <v>0.57951344859245701</v>
      </c>
      <c r="AJ2395" s="20" cm="1">
        <f t="array" aca="1" ref="AJ2395" ca="1">MIN(AC2395:AC2398 / $D$11:$D$14)</f>
        <v>0.59023780033476436</v>
      </c>
      <c r="AK2395" s="72">
        <f t="array" aca="1" ref="AK2395" ca="1">SUMPRODUCT(AF2396:AJ2396, EXP(-$E$3*$AF$2:$AJ$2))</f>
        <v>118631.70059156645</v>
      </c>
      <c r="AL2395" s="70">
        <f ca="1">MAX(AC2396 - $D$11, 0) * EXP(-$E$2*$E$3)</f>
        <v>1.3196156730972119</v>
      </c>
    </row>
    <row r="2396" spans="7:38" ht="14.55" customHeight="1" x14ac:dyDescent="0.3">
      <c r="G2396" s="3">
        <v>2394</v>
      </c>
      <c r="H2396" s="58">
        <v>0.2711550122153199</v>
      </c>
      <c r="I2396" s="58">
        <v>1.5273509906890408</v>
      </c>
      <c r="J2396" s="58">
        <v>0.42761457337761571</v>
      </c>
      <c r="K2396" s="59">
        <v>2.8250625828645668</v>
      </c>
      <c r="L2396" s="60">
        <f t="array" ref="L2396:O2396">TRANSPOSE(MMULT(Option!$B$25:$E$28, TRANSPOSE(H2396:K2396)))</f>
        <v>0.2711550122153199</v>
      </c>
      <c r="M2396" s="60">
        <v>1.5083023104057924</v>
      </c>
      <c r="N2396" s="60">
        <v>0.8839945619095102</v>
      </c>
      <c r="O2396" s="60">
        <v>3.0111172583076797</v>
      </c>
      <c r="P2396" s="56" t="str">
        <f t="shared" si="2996"/>
        <v>479/4</v>
      </c>
      <c r="R2396" s="80"/>
      <c r="S2396" s="3" t="s">
        <v>29</v>
      </c>
      <c r="T2396" s="60">
        <f ca="1"/>
        <v>0.58515180317987614</v>
      </c>
      <c r="U2396" s="60">
        <f ca="1"/>
        <v>-0.64941762397308422</v>
      </c>
      <c r="V2396" s="60">
        <f ca="1"/>
        <v>0.11899767176849628</v>
      </c>
      <c r="W2396" s="60">
        <f ca="1"/>
        <v>-0.30805976631682458</v>
      </c>
      <c r="X2396" s="60">
        <f ca="1"/>
        <v>0.22600207847132311</v>
      </c>
      <c r="Y2396" s="52">
        <f ca="1">$B$12 * EXP(($E$3 - $C$12^2/2) * Y$2 + $C$12*SQRT(Y$2)*T2396)</f>
        <v>119.78706724114723</v>
      </c>
      <c r="Z2396" s="52">
        <f ca="1">Y2396 * EXP(($E$3 - $C$12^2/2) * (Z$2-Y$2) + $C$12*SQRT(Z$2-Y$2)*U2396)</f>
        <v>99.076317773003538</v>
      </c>
      <c r="AA2396" s="52">
        <f ca="1">Z2396 * EXP(($E$3 - $C$12^2/2) * (AA$2-Z$2) + $C$12*SQRT(AA$2-Z$2)*V2396)</f>
        <v>103.1918359886068</v>
      </c>
      <c r="AB2396" s="52">
        <f ca="1">AA2396 * EXP(($E$3 - $C$12^2/2) * (AB$2-AA$2) + $C$12*SQRT(AB$2-AA$2)*W2396)</f>
        <v>94.554067276863009</v>
      </c>
      <c r="AC2396" s="52">
        <f ca="1">AB2396 * EXP(($E$3 - $C$12^2/2) * (AC$2-AB$2) + $C$12*SQRT(AC$2-AB$2)*X2396)</f>
        <v>101.69442006451632</v>
      </c>
      <c r="AD2396" s="47"/>
      <c r="AE2396" s="3" t="s">
        <v>47</v>
      </c>
      <c r="AF2396" s="64">
        <f t="shared" ref="AF2396" ca="1" si="3027">($B$5*AF2398 + (1 + $B$6)*AF2397)*$B$2</f>
        <v>15000</v>
      </c>
      <c r="AG2396" s="64">
        <f t="shared" ref="AG2396" ca="1" si="3028">($B$5*AG2398 + (1 + $B$6)*AG2397)*$B$2</f>
        <v>15000</v>
      </c>
      <c r="AH2396" s="64">
        <f t="shared" ref="AH2396" ca="1" si="3029">($B$5*AH2398 + (1 + $B$6)*AH2397)*$B$2</f>
        <v>15000</v>
      </c>
      <c r="AI2396" s="64">
        <f t="shared" ref="AI2396" ca="1" si="3030">($B$5*AI2398 + (1 + $B$6)*AI2397)*$B$2</f>
        <v>0</v>
      </c>
      <c r="AJ2396" s="64" cm="1">
        <f t="array" aca="1" ref="AJ2396" ca="1">($B$5*AJ2398 + (1 + $B$6)*AJ2397 + AND(NOT(AF2397:AJ2397)))*$B$2</f>
        <v>100000</v>
      </c>
      <c r="AK2396" s="73"/>
      <c r="AL2396" s="70"/>
    </row>
    <row r="2397" spans="7:38" ht="14.55" customHeight="1" x14ac:dyDescent="0.3">
      <c r="G2397" s="3">
        <v>2395</v>
      </c>
      <c r="H2397" s="58">
        <v>1.3293472856295818</v>
      </c>
      <c r="I2397" s="58">
        <v>5.0289954567069922E-3</v>
      </c>
      <c r="J2397" s="58">
        <v>-0.39975079155732035</v>
      </c>
      <c r="K2397" s="59">
        <v>0.16987149841338736</v>
      </c>
      <c r="L2397" s="60">
        <f t="array" ref="L2397:O2397">TRANSPOSE(MMULT(Option!$B$25:$E$28, TRANSPOSE(H2397:K2397)))</f>
        <v>1.3293472856295818</v>
      </c>
      <c r="M2397" s="60">
        <v>0.5363480647218225</v>
      </c>
      <c r="N2397" s="60">
        <v>0.18195067040829493</v>
      </c>
      <c r="O2397" s="60">
        <v>0.60050170943146453</v>
      </c>
      <c r="P2397" s="56" t="str">
        <f t="shared" si="2996"/>
        <v>479/5</v>
      </c>
      <c r="R2397" s="80"/>
      <c r="S2397" s="3" t="s">
        <v>31</v>
      </c>
      <c r="T2397" s="60">
        <f ca="1"/>
        <v>1.6289523509526014</v>
      </c>
      <c r="U2397" s="60">
        <f ca="1"/>
        <v>-1.1680553793075639</v>
      </c>
      <c r="V2397" s="60">
        <f ca="1"/>
        <v>-0.75060379880390271</v>
      </c>
      <c r="W2397" s="60">
        <f ca="1"/>
        <v>-1.5955145369644796</v>
      </c>
      <c r="X2397" s="60">
        <f ca="1"/>
        <v>1.5031360521207033</v>
      </c>
      <c r="Y2397" s="52">
        <f ca="1">$B$13 * EXP(($E$3 - $C$13^2/2) * Y$2 + $C$13*SQRT(Y$2)*T2397)</f>
        <v>163.83435571464489</v>
      </c>
      <c r="Z2397" s="52">
        <f ca="1">Y2397 * EXP(($E$3 - $C$13^2/2) * (Z$2-Y$2) + $C$13*SQRT(Z$2-Y$2)*U2397)</f>
        <v>115.98249534040664</v>
      </c>
      <c r="AA2397" s="52">
        <f ca="1">Z2397 * EXP(($E$3 - $C$13^2/2) * (AA$2-Z$2) + $C$13*SQRT(AA$2-Z$2)*V2397)</f>
        <v>93.061274132633187</v>
      </c>
      <c r="AB2397" s="52">
        <f ca="1">AA2397 * EXP(($E$3 - $C$13^2/2) * (AB$2-AA$2) + $C$13*SQRT(AB$2-AA$2)*W2397)</f>
        <v>57.951344859245701</v>
      </c>
      <c r="AC2397" s="52">
        <f ca="1">AB2397 * EXP(($E$3 - $C$13^2/2) * (AC$2-AB$2) + $C$13*SQRT(AC$2-AB$2)*X2397)</f>
        <v>91.427343102093047</v>
      </c>
      <c r="AD2397" s="47"/>
      <c r="AE2397" s="3" t="s">
        <v>46</v>
      </c>
      <c r="AF2397" s="52" t="b">
        <f t="shared" ref="AF2397" ca="1" si="3031">AF2395 &gt;= $B$4</f>
        <v>0</v>
      </c>
      <c r="AG2397" s="52" t="b">
        <f t="array" aca="1" ref="AG2397" ca="1">AND(AG2395 &gt;= $B$4, NOT(OR($AF2397:AF2397)))</f>
        <v>0</v>
      </c>
      <c r="AH2397" s="52" t="b">
        <f t="array" aca="1" ref="AH2397" ca="1">AND(AH2395 &gt;= $B$4, NOT(OR($AF2397:AG2397)))</f>
        <v>0</v>
      </c>
      <c r="AI2397" s="52" t="b">
        <f t="array" aca="1" ref="AI2397" ca="1">AND(AI2395 &gt;= $B$4, NOT(OR($AF2397:AH2397)))</f>
        <v>0</v>
      </c>
      <c r="AJ2397" s="52" t="b">
        <f t="array" aca="1" ref="AJ2397" ca="1">AND(AJ2395 &gt;= $B$4, NOT(OR($AF2397:AI2397)))</f>
        <v>0</v>
      </c>
      <c r="AK2397" s="73"/>
      <c r="AL2397" s="70"/>
    </row>
    <row r="2398" spans="7:38" ht="14.55" customHeight="1" x14ac:dyDescent="0.3">
      <c r="G2398" s="3">
        <v>2396</v>
      </c>
      <c r="H2398" s="58">
        <v>-1.2334217040360422</v>
      </c>
      <c r="I2398" s="58">
        <v>8.8177865093237561E-3</v>
      </c>
      <c r="J2398" s="58">
        <v>-0.51028502946485532</v>
      </c>
      <c r="K2398" s="59">
        <v>-1.4196573289229402</v>
      </c>
      <c r="L2398" s="60">
        <f t="array" ref="L2398:O2398">TRANSPOSE(MMULT(Option!$B$25:$E$28, TRANSPOSE(H2398:K2398)))</f>
        <v>-1.2334217040360422</v>
      </c>
      <c r="M2398" s="60">
        <v>-0.48528704678622964</v>
      </c>
      <c r="N2398" s="60">
        <v>-0.93924812082344478</v>
      </c>
      <c r="O2398" s="60">
        <v>-1.8063789873893814</v>
      </c>
      <c r="P2398" s="56" t="str">
        <f t="shared" si="2996"/>
        <v>480/1</v>
      </c>
      <c r="R2398" s="80"/>
      <c r="S2398" s="3" t="s">
        <v>30</v>
      </c>
      <c r="T2398" s="60">
        <f ca="1"/>
        <v>1.3423372267931695</v>
      </c>
      <c r="U2398" s="60">
        <f ca="1"/>
        <v>-0.45411200307523725</v>
      </c>
      <c r="V2398" s="60">
        <f ca="1"/>
        <v>-0.56327053523701831</v>
      </c>
      <c r="W2398" s="60">
        <f ca="1"/>
        <v>-1.8968443094392275</v>
      </c>
      <c r="X2398" s="60">
        <f ca="1"/>
        <v>-0.26887628527808605</v>
      </c>
      <c r="Y2398" s="52">
        <f ca="1">$B$14 * EXP(($E$3 - $C$14^2/2) * Y$2 + $C$14*SQRT(Y$2)*T2398)</f>
        <v>150.33578426643049</v>
      </c>
      <c r="Z2398" s="52">
        <f ca="1">Y2398 * EXP(($E$3 - $C$14^2/2) * (Z$2-Y$2) + $C$14*SQRT(Z$2-Y$2)*U2398)</f>
        <v>131.8464190427346</v>
      </c>
      <c r="AA2398" s="52">
        <f ca="1">Z2398 * EXP(($E$3 - $C$14^2/2) * (AA$2-Z$2) + $C$14*SQRT(AA$2-Z$2)*V2398)</f>
        <v>111.9057044956994</v>
      </c>
      <c r="AB2398" s="52">
        <f ca="1">AA2398 * EXP(($E$3 - $C$14^2/2) * (AB$2-AA$2) + $C$14*SQRT(AB$2-AA$2)*W2398)</f>
        <v>63.662984313666321</v>
      </c>
      <c r="AC2398" s="52">
        <f ca="1">AB2398 * EXP(($E$3 - $C$14^2/2) * (AC$2-AB$2) + $C$14*SQRT(AC$2-AB$2)*X2398)</f>
        <v>59.023780033476434</v>
      </c>
      <c r="AD2398" s="47"/>
      <c r="AE2398" s="3" t="s">
        <v>68</v>
      </c>
      <c r="AF2398" s="52" t="b">
        <f ca="1">AND(AF2395&gt;$B$3, NOT(OR($AF2397:AF2397)))</f>
        <v>1</v>
      </c>
      <c r="AG2398" s="52" t="b">
        <f ca="1">AND(AG2395&gt;$B$3, NOT(OR($AF2397:AG2397)))</f>
        <v>1</v>
      </c>
      <c r="AH2398" s="52" t="b">
        <f ca="1">AND(AH2395&gt;$B$3, NOT(OR($AF2397:AH2397)))</f>
        <v>1</v>
      </c>
      <c r="AI2398" s="52" t="b">
        <f ca="1">AND(AI2395&gt;$B$3, NOT(OR($AF2397:AI2397)))</f>
        <v>0</v>
      </c>
      <c r="AJ2398" s="52" t="b">
        <f ca="1">AND(AJ2395&gt;$B$3, NOT(OR($AF2397:AJ2397)))</f>
        <v>0</v>
      </c>
      <c r="AK2398" s="74"/>
      <c r="AL2398" s="70"/>
    </row>
    <row r="2399" spans="7:38" ht="14.55" customHeight="1" x14ac:dyDescent="0.3">
      <c r="G2399" s="3">
        <v>2397</v>
      </c>
      <c r="H2399" s="58">
        <v>-1.4216948021461631</v>
      </c>
      <c r="I2399" s="58">
        <v>0.75520386064626821</v>
      </c>
      <c r="J2399" s="58">
        <v>1.8476908230764639</v>
      </c>
      <c r="K2399" s="59">
        <v>0.55432976140478951</v>
      </c>
      <c r="L2399" s="60">
        <f t="array" ref="L2399:O2399">TRANSPOSE(MMULT(Option!$B$25:$E$28, TRANSPOSE(H2399:K2399)))</f>
        <v>-1.4216948021461631</v>
      </c>
      <c r="M2399" s="60">
        <v>0.12347785044841597</v>
      </c>
      <c r="N2399" s="60">
        <v>1.2519263190674916</v>
      </c>
      <c r="O2399" s="60">
        <v>0.46441284011686335</v>
      </c>
      <c r="P2399" s="56" t="str">
        <f t="shared" si="2996"/>
        <v>480/2</v>
      </c>
      <c r="R2399" s="80">
        <v>600</v>
      </c>
      <c r="S2399" s="3" t="s">
        <v>28</v>
      </c>
      <c r="T2399" s="60">
        <f t="array" aca="1" ref="T2399:T2402" ca="1">TRANSPOSE(OFFSET($L$3, MATCH($R2399 &amp; "/" &amp; T$2, $P$3:$P$5002, 0) - 1, 0, 1, $E$1))</f>
        <v>1.3001272962408781</v>
      </c>
      <c r="U2399" s="60">
        <f t="array" aca="1" ref="U2399:U2402" ca="1">TRANSPOSE(OFFSET($L$3, MATCH($R2399 &amp; "/" &amp; U$2, $P$3:$P$5002, 0) - 1, 0, 1, $E$1))</f>
        <v>1.5937528299595127</v>
      </c>
      <c r="V2399" s="60">
        <f t="array" aca="1" ref="V2399:V2402" ca="1">TRANSPOSE(OFFSET($L$3, MATCH($R2399 &amp; "/" &amp; V$2, $P$3:$P$5002, 0) - 1, 0, 1, $E$1))</f>
        <v>1.3283986686150964</v>
      </c>
      <c r="W2399" s="60">
        <f t="array" aca="1" ref="W2399:W2402" ca="1">TRANSPOSE(OFFSET($L$3, MATCH($R2399 &amp; "/" &amp; W$2, $P$3:$P$5002, 0) - 1, 0, 1, $E$1))</f>
        <v>0.14712729262348523</v>
      </c>
      <c r="X2399" s="60">
        <f t="array" aca="1" ref="X2399:X2402" ca="1">TRANSPOSE(OFFSET($L$3, MATCH($R2399 &amp; "/" &amp; X$2, $P$3:$P$5002, 0) - 1, 0, 1, $E$1))</f>
        <v>-0.10474809665763458</v>
      </c>
      <c r="Y2399" s="52">
        <f ca="1">$B$11 * EXP(($E$3 - $C$11^2/2) * Y$2 + $C$11*SQRT(Y$2)*T2399)</f>
        <v>148.44408789615903</v>
      </c>
      <c r="Z2399" s="52">
        <f ca="1">Y2399 * EXP(($E$3 - $C$11^2/2) * (Z$2-Y$2) + $C$11*SQRT(Z$2-Y$2)*U2399)</f>
        <v>240.64774466261449</v>
      </c>
      <c r="AA2399" s="52">
        <f ca="1">Z2399 * EXP(($E$3 - $C$11^2/2) * (AA$2-Z$2) + $C$11*SQRT(AA$2-Z$2)*V2399)</f>
        <v>360.27002669313873</v>
      </c>
      <c r="AB2399" s="52">
        <f ca="1">AA2399 * EXP(($E$3 - $C$11^2/2) * (AB$2-AA$2) + $C$11*SQRT(AB$2-AA$2)*W2399)</f>
        <v>378.41520254129478</v>
      </c>
      <c r="AC2399" s="52">
        <f ca="1">AB2399 * EXP(($E$3 - $C$11^2/2) * (AC$2-AB$2) + $C$11*SQRT(AC$2-AB$2)*X2399)</f>
        <v>368.54675514794519</v>
      </c>
      <c r="AD2399" s="47"/>
      <c r="AE2399" s="3" t="s">
        <v>69</v>
      </c>
      <c r="AF2399" s="20" cm="1">
        <f t="array" aca="1" ref="AF2399" ca="1">MIN(Y2399:Y2402 / $D$11:$D$14)</f>
        <v>0.97823908931078363</v>
      </c>
      <c r="AG2399" s="20" cm="1">
        <f t="array" aca="1" ref="AG2399" ca="1">MIN(Z2399:Z2402 / $D$11:$D$14)</f>
        <v>1.0197471226412191</v>
      </c>
      <c r="AH2399" s="20" cm="1">
        <f t="array" aca="1" ref="AH2399" ca="1">MIN(AA2399:AA2402 / $D$11:$D$14)</f>
        <v>1.8754475530162134</v>
      </c>
      <c r="AI2399" s="20" cm="1">
        <f t="array" aca="1" ref="AI2399" ca="1">MIN(AB2399:AB2402 / $D$11:$D$14)</f>
        <v>2.0452975340691451</v>
      </c>
      <c r="AJ2399" s="20" cm="1">
        <f t="array" aca="1" ref="AJ2399" ca="1">MIN(AC2399:AC2402 / $D$11:$D$14)</f>
        <v>1.0981409439913405</v>
      </c>
      <c r="AK2399" s="72">
        <f t="array" aca="1" ref="AK2399" ca="1">SUMPRODUCT(AF2400:AJ2400, EXP(-$E$3*$AF$2:$AJ$2))</f>
        <v>118215.34016268118</v>
      </c>
      <c r="AL2399" s="70">
        <f ca="1">MAX(AC2400 - $D$11, 0) * EXP(-$E$2*$E$3)</f>
        <v>7.6432244031822973</v>
      </c>
    </row>
    <row r="2400" spans="7:38" ht="14.55" customHeight="1" x14ac:dyDescent="0.3">
      <c r="G2400" s="3">
        <v>2398</v>
      </c>
      <c r="H2400" s="58">
        <v>-2.0302513269730729</v>
      </c>
      <c r="I2400" s="58">
        <v>0.46720974038052193</v>
      </c>
      <c r="J2400" s="58">
        <v>0.98127384549812635</v>
      </c>
      <c r="K2400" s="59">
        <v>0.77137168681944357</v>
      </c>
      <c r="L2400" s="60">
        <f t="array" ref="L2400:O2400">TRANSPOSE(MMULT(Option!$B$25:$E$28, TRANSPOSE(H2400:K2400)))</f>
        <v>-2.0302513269730729</v>
      </c>
      <c r="M2400" s="60">
        <v>-0.38389573064634758</v>
      </c>
      <c r="N2400" s="60">
        <v>0.17210639348672097</v>
      </c>
      <c r="O2400" s="60">
        <v>0.16233198942337729</v>
      </c>
      <c r="P2400" s="56" t="str">
        <f t="shared" si="2996"/>
        <v>480/3</v>
      </c>
      <c r="R2400" s="80"/>
      <c r="S2400" s="3" t="s">
        <v>29</v>
      </c>
      <c r="T2400" s="60">
        <f ca="1"/>
        <v>0.28010076623183133</v>
      </c>
      <c r="U2400" s="60">
        <f ca="1"/>
        <v>-0.24825184096519048</v>
      </c>
      <c r="V2400" s="60">
        <f ca="1"/>
        <v>2.0143088276708569</v>
      </c>
      <c r="W2400" s="60">
        <f ca="1"/>
        <v>0.2723198215423917</v>
      </c>
      <c r="X2400" s="60">
        <f ca="1"/>
        <v>-2.0897485773459339</v>
      </c>
      <c r="Y2400" s="52">
        <f ca="1">$B$12 * EXP(($E$3 - $C$12^2/2) * Y$2 + $C$12*SQRT(Y$2)*T2400)</f>
        <v>109.31137005114363</v>
      </c>
      <c r="Z2400" s="52">
        <f ca="1">Y2400 * EXP(($E$3 - $C$12^2/2) * (Z$2-Y$2) + $C$12*SQRT(Z$2-Y$2)*U2400)</f>
        <v>101.97471226412191</v>
      </c>
      <c r="AA2400" s="52">
        <f ca="1">Z2400 * EXP(($E$3 - $C$12^2/2) * (AA$2-Z$2) + $C$12*SQRT(AA$2-Z$2)*V2400)</f>
        <v>187.54475530162134</v>
      </c>
      <c r="AB2400" s="52">
        <f ca="1">AA2400 * EXP(($E$3 - $C$12^2/2) * (AB$2-AA$2) + $C$12*SQRT(AB$2-AA$2)*W2400)</f>
        <v>204.52975340691449</v>
      </c>
      <c r="AC2400" s="52">
        <f ca="1">AB2400 * EXP(($E$3 - $C$12^2/2) * (AC$2-AB$2) + $C$12*SQRT(AC$2-AB$2)*X2400)</f>
        <v>109.81409439913406</v>
      </c>
      <c r="AD2400" s="47"/>
      <c r="AE2400" s="3" t="s">
        <v>47</v>
      </c>
      <c r="AF2400" s="64">
        <f t="shared" ref="AF2400" ca="1" si="3032">($B$5*AF2402 + (1 + $B$6)*AF2401)*$B$2</f>
        <v>15000</v>
      </c>
      <c r="AG2400" s="64">
        <f t="shared" ref="AG2400" ca="1" si="3033">($B$5*AG2402 + (1 + $B$6)*AG2401)*$B$2</f>
        <v>15000</v>
      </c>
      <c r="AH2400" s="64">
        <f t="shared" ref="AH2400" ca="1" si="3034">($B$5*AH2402 + (1 + $B$6)*AH2401)*$B$2</f>
        <v>105000</v>
      </c>
      <c r="AI2400" s="64">
        <f t="shared" ref="AI2400" ca="1" si="3035">($B$5*AI2402 + (1 + $B$6)*AI2401)*$B$2</f>
        <v>0</v>
      </c>
      <c r="AJ2400" s="64" cm="1">
        <f t="array" aca="1" ref="AJ2400" ca="1">($B$5*AJ2402 + (1 + $B$6)*AJ2401 + AND(NOT(AF2401:AJ2401)))*$B$2</f>
        <v>0</v>
      </c>
      <c r="AK2400" s="73"/>
      <c r="AL2400" s="70"/>
    </row>
    <row r="2401" spans="7:38" ht="14.55" customHeight="1" x14ac:dyDescent="0.3">
      <c r="G2401" s="3">
        <v>2399</v>
      </c>
      <c r="H2401" s="58">
        <v>0.3434950290540853</v>
      </c>
      <c r="I2401" s="58">
        <v>-1.7708763778419682E-2</v>
      </c>
      <c r="J2401" s="58">
        <v>-1.484649618814563E-2</v>
      </c>
      <c r="K2401" s="59">
        <v>0.27001308229317644</v>
      </c>
      <c r="L2401" s="60">
        <f t="array" ref="L2401:O2401">TRANSPOSE(MMULT(Option!$B$25:$E$28, TRANSPOSE(H2401:K2401)))</f>
        <v>0.3434950290540853</v>
      </c>
      <c r="M2401" s="60">
        <v>0.12116766152589405</v>
      </c>
      <c r="N2401" s="60">
        <v>0.11972094169539967</v>
      </c>
      <c r="O2401" s="60">
        <v>0.36108841881706855</v>
      </c>
      <c r="P2401" s="56" t="str">
        <f t="shared" si="2996"/>
        <v>480/4</v>
      </c>
      <c r="R2401" s="80"/>
      <c r="S2401" s="3" t="s">
        <v>31</v>
      </c>
      <c r="T2401" s="60">
        <f ca="1"/>
        <v>1.1892955660037126</v>
      </c>
      <c r="U2401" s="60">
        <f ca="1"/>
        <v>-0.96555274574568095</v>
      </c>
      <c r="V2401" s="60">
        <f ca="1"/>
        <v>2.3097728544333429</v>
      </c>
      <c r="W2401" s="60">
        <f ca="1"/>
        <v>0.28060435527292782</v>
      </c>
      <c r="X2401" s="60">
        <f ca="1"/>
        <v>-0.77583735686071231</v>
      </c>
      <c r="Y2401" s="52">
        <f ca="1">$B$13 * EXP(($E$3 - $C$13^2/2) * Y$2 + $C$13*SQRT(Y$2)*T2401)</f>
        <v>143.58954618206957</v>
      </c>
      <c r="Z2401" s="52">
        <f ca="1">Y2401 * EXP(($E$3 - $C$13^2/2) * (Z$2-Y$2) + $C$13*SQRT(Z$2-Y$2)*U2401)</f>
        <v>108.01747634749992</v>
      </c>
      <c r="AA2401" s="52">
        <f ca="1">Z2401 * EXP(($E$3 - $C$13^2/2) * (AA$2-Z$2) + $C$13*SQRT(AA$2-Z$2)*V2401)</f>
        <v>217.07108670459581</v>
      </c>
      <c r="AB2401" s="52">
        <f ca="1">AA2401 * EXP(($E$3 - $C$13^2/2) * (AB$2-AA$2) + $C$13*SQRT(AB$2-AA$2)*W2401)</f>
        <v>237.31922956250307</v>
      </c>
      <c r="AC2401" s="52">
        <f ca="1">AB2401 * EXP(($E$3 - $C$13^2/2) * (AC$2-AB$2) + $C$13*SQRT(AC$2-AB$2)*X2401)</f>
        <v>188.98260767074584</v>
      </c>
      <c r="AD2401" s="47"/>
      <c r="AE2401" s="3" t="s">
        <v>46</v>
      </c>
      <c r="AF2401" s="52" t="b">
        <f t="shared" ref="AF2401" ca="1" si="3036">AF2399 &gt;= $B$4</f>
        <v>0</v>
      </c>
      <c r="AG2401" s="52" t="b">
        <f t="array" aca="1" ref="AG2401" ca="1">AND(AG2399 &gt;= $B$4, NOT(OR($AF2401:AF2401)))</f>
        <v>0</v>
      </c>
      <c r="AH2401" s="52" t="b">
        <f t="array" aca="1" ref="AH2401" ca="1">AND(AH2399 &gt;= $B$4, NOT(OR($AF2401:AG2401)))</f>
        <v>1</v>
      </c>
      <c r="AI2401" s="52" t="b">
        <f t="array" aca="1" ref="AI2401" ca="1">AND(AI2399 &gt;= $B$4, NOT(OR($AF2401:AH2401)))</f>
        <v>0</v>
      </c>
      <c r="AJ2401" s="52" t="b">
        <f t="array" aca="1" ref="AJ2401" ca="1">AND(AJ2399 &gt;= $B$4, NOT(OR($AF2401:AI2401)))</f>
        <v>0</v>
      </c>
      <c r="AK2401" s="73"/>
      <c r="AL2401" s="70"/>
    </row>
    <row r="2402" spans="7:38" ht="14.55" customHeight="1" x14ac:dyDescent="0.3">
      <c r="G2402" s="3">
        <v>2400</v>
      </c>
      <c r="H2402" s="58">
        <v>0.63289157134556462</v>
      </c>
      <c r="I2402" s="58">
        <v>-0.49266560556875283</v>
      </c>
      <c r="J2402" s="58">
        <v>-0.55943831886965545</v>
      </c>
      <c r="K2402" s="59">
        <v>0.61935796613471528</v>
      </c>
      <c r="L2402" s="60">
        <f t="array" ref="L2402:O2402">TRANSPOSE(MMULT(Option!$B$25:$E$28, TRANSPOSE(H2402:K2402)))</f>
        <v>0.63289157134556462</v>
      </c>
      <c r="M2402" s="60">
        <v>-0.19837885742578759</v>
      </c>
      <c r="N2402" s="60">
        <v>-0.3672138168842265</v>
      </c>
      <c r="O2402" s="60">
        <v>0.54534178541563905</v>
      </c>
      <c r="P2402" s="56" t="str">
        <f t="shared" si="2996"/>
        <v>480/5</v>
      </c>
      <c r="R2402" s="80"/>
      <c r="S2402" s="3" t="s">
        <v>30</v>
      </c>
      <c r="T2402" s="60">
        <f ca="1"/>
        <v>-9.0003904089051456E-2</v>
      </c>
      <c r="U2402" s="60">
        <f ca="1"/>
        <v>0.67052652824913472</v>
      </c>
      <c r="V2402" s="60">
        <f ca="1"/>
        <v>2.7244632558006887</v>
      </c>
      <c r="W2402" s="60">
        <f ca="1"/>
        <v>0.61291126881358371</v>
      </c>
      <c r="X2402" s="60">
        <f ca="1"/>
        <v>-0.19880142477963814</v>
      </c>
      <c r="Y2402" s="52">
        <f ca="1">$B$14 * EXP(($E$3 - $C$14^2/2) * Y$2 + $C$14*SQRT(Y$2)*T2402)</f>
        <v>97.823908931078364</v>
      </c>
      <c r="Z2402" s="52">
        <f ca="1">Y2402 * EXP(($E$3 - $C$14^2/2) * (Z$2-Y$2) + $C$14*SQRT(Z$2-Y$2)*U2402)</f>
        <v>120.22042986241807</v>
      </c>
      <c r="AA2402" s="52">
        <f ca="1">Z2402 * EXP(($E$3 - $C$14^2/2) * (AA$2-Z$2) + $C$14*SQRT(AA$2-Z$2)*V2402)</f>
        <v>273.59966189296983</v>
      </c>
      <c r="AB2402" s="52">
        <f ca="1">AA2402 * EXP(($E$3 - $C$14^2/2) * (AB$2-AA$2) + $C$14*SQRT(AB$2-AA$2)*W2402)</f>
        <v>330.47774862320733</v>
      </c>
      <c r="AC2402" s="52">
        <f ca="1">AB2402 * EXP(($E$3 - $C$14^2/2) * (AC$2-AB$2) + $C$14*SQRT(AC$2-AB$2)*X2402)</f>
        <v>312.90477254729814</v>
      </c>
      <c r="AD2402" s="47"/>
      <c r="AE2402" s="3" t="s">
        <v>68</v>
      </c>
      <c r="AF2402" s="52" t="b">
        <f ca="1">AND(AF2399&gt;$B$3, NOT(OR($AF2401:AF2401)))</f>
        <v>1</v>
      </c>
      <c r="AG2402" s="52" t="b">
        <f ca="1">AND(AG2399&gt;$B$3, NOT(OR($AF2401:AG2401)))</f>
        <v>1</v>
      </c>
      <c r="AH2402" s="52" t="b">
        <f ca="1">AND(AH2399&gt;$B$3, NOT(OR($AF2401:AH2401)))</f>
        <v>0</v>
      </c>
      <c r="AI2402" s="52" t="b">
        <f ca="1">AND(AI2399&gt;$B$3, NOT(OR($AF2401:AI2401)))</f>
        <v>0</v>
      </c>
      <c r="AJ2402" s="52" t="b">
        <f ca="1">AND(AJ2399&gt;$B$3, NOT(OR($AF2401:AJ2401)))</f>
        <v>0</v>
      </c>
      <c r="AK2402" s="74"/>
      <c r="AL2402" s="70"/>
    </row>
    <row r="2403" spans="7:38" ht="14.55" customHeight="1" x14ac:dyDescent="0.3">
      <c r="G2403" s="3">
        <v>2401</v>
      </c>
      <c r="H2403" s="58">
        <v>-1.3937689380377036</v>
      </c>
      <c r="I2403" s="58">
        <v>-0.1601736928844463</v>
      </c>
      <c r="J2403" s="58">
        <v>-1.18059992069133</v>
      </c>
      <c r="K2403" s="59">
        <v>-6.5402228442740682E-3</v>
      </c>
      <c r="L2403" s="60">
        <f t="array" ref="L2403:O2403">TRANSPOSE(MMULT(Option!$B$25:$E$28, TRANSPOSE(H2403:K2403)))</f>
        <v>-1.3937689380377036</v>
      </c>
      <c r="M2403" s="60">
        <v>-0.70430918961179834</v>
      </c>
      <c r="N2403" s="60">
        <v>-1.6363836874672746</v>
      </c>
      <c r="O2403" s="60">
        <v>-0.83548111559601701</v>
      </c>
      <c r="P2403" s="56" t="str">
        <f t="shared" si="2996"/>
        <v>481/1</v>
      </c>
      <c r="R2403" s="80">
        <v>601</v>
      </c>
      <c r="S2403" s="3" t="s">
        <v>28</v>
      </c>
      <c r="T2403" s="60">
        <f t="array" aca="1" ref="T2403:T2406" ca="1">TRANSPOSE(OFFSET($L$3, MATCH($R2403 &amp; "/" &amp; T$2, $P$3:$P$5002, 0) - 1, 0, 1, $E$1))</f>
        <v>1.8284479198929711</v>
      </c>
      <c r="U2403" s="60">
        <f t="array" aca="1" ref="U2403:U2406" ca="1">TRANSPOSE(OFFSET($L$3, MATCH($R2403 &amp; "/" &amp; U$2, $P$3:$P$5002, 0) - 1, 0, 1, $E$1))</f>
        <v>-1.6911200226268177</v>
      </c>
      <c r="V2403" s="60">
        <f t="array" aca="1" ref="V2403:V2406" ca="1">TRANSPOSE(OFFSET($L$3, MATCH($R2403 &amp; "/" &amp; V$2, $P$3:$P$5002, 0) - 1, 0, 1, $E$1))</f>
        <v>0.4056519138226089</v>
      </c>
      <c r="W2403" s="60">
        <f t="array" aca="1" ref="W2403:W2406" ca="1">TRANSPOSE(OFFSET($L$3, MATCH($R2403 &amp; "/" &amp; W$2, $P$3:$P$5002, 0) - 1, 0, 1, $E$1))</f>
        <v>-0.80758248222732176</v>
      </c>
      <c r="X2403" s="60">
        <f t="array" aca="1" ref="X2403:X2406" ca="1">TRANSPOSE(OFFSET($L$3, MATCH($R2403 &amp; "/" &amp; X$2, $P$3:$P$5002, 0) - 1, 0, 1, $E$1))</f>
        <v>-2.3693516677922548</v>
      </c>
      <c r="Y2403" s="52">
        <f ca="1">$B$11 * EXP(($E$3 - $C$11^2/2) * Y$2 + $C$11*SQRT(Y$2)*T2403)</f>
        <v>173.93898241820813</v>
      </c>
      <c r="Z2403" s="52">
        <f ca="1">Y2403 * EXP(($E$3 - $C$11^2/2) * (Z$2-Y$2) + $C$11*SQRT(Z$2-Y$2)*U2403)</f>
        <v>105.25316624184741</v>
      </c>
      <c r="AA2403" s="52">
        <f ca="1">Z2403 * EXP(($E$3 - $C$11^2/2) * (AA$2-Z$2) + $C$11*SQRT(AA$2-Z$2)*V2403)</f>
        <v>119.46986087554417</v>
      </c>
      <c r="AB2403" s="52">
        <f ca="1">AA2403 * EXP(($E$3 - $C$11^2/2) * (AB$2-AA$2) + $C$11*SQRT(AB$2-AA$2)*W2403)</f>
        <v>94.234785349681943</v>
      </c>
      <c r="AC2403" s="52">
        <f ca="1">AB2403 * EXP(($E$3 - $C$11^2/2) * (AC$2-AB$2) + $C$11*SQRT(AC$2-AB$2)*X2403)</f>
        <v>46.524724655654062</v>
      </c>
      <c r="AD2403" s="47"/>
      <c r="AE2403" s="3" t="s">
        <v>69</v>
      </c>
      <c r="AF2403" s="20" cm="1">
        <f t="array" aca="1" ref="AF2403" ca="1">MIN(Y2403:Y2406 / $D$11:$D$14)</f>
        <v>1.0659297855706791</v>
      </c>
      <c r="AG2403" s="20" cm="1">
        <f t="array" aca="1" ref="AG2403" ca="1">MIN(Z2403:Z2406 / $D$11:$D$14)</f>
        <v>1.0525316624184742</v>
      </c>
      <c r="AH2403" s="20" cm="1">
        <f t="array" aca="1" ref="AH2403" ca="1">MIN(AA2403:AA2406 / $D$11:$D$14)</f>
        <v>0.98068081116033068</v>
      </c>
      <c r="AI2403" s="20" cm="1">
        <f t="array" aca="1" ref="AI2403" ca="1">MIN(AB2403:AB2406 / $D$11:$D$14)</f>
        <v>0.94234785349681938</v>
      </c>
      <c r="AJ2403" s="20" cm="1">
        <f t="array" aca="1" ref="AJ2403" ca="1">MIN(AC2403:AC2406 / $D$11:$D$14)</f>
        <v>0.46524724655654059</v>
      </c>
      <c r="AK2403" s="72">
        <f t="array" aca="1" ref="AK2403" ca="1">SUMPRODUCT(AF2404:AJ2404, EXP(-$E$3*$AF$2:$AJ$2))</f>
        <v>130912.66188773618</v>
      </c>
      <c r="AL2403" s="70">
        <f ca="1">MAX(AC2404 - $D$11, 0) * EXP(-$E$2*$E$3)</f>
        <v>0</v>
      </c>
    </row>
    <row r="2404" spans="7:38" ht="14.55" customHeight="1" x14ac:dyDescent="0.3">
      <c r="G2404" s="3">
        <v>2402</v>
      </c>
      <c r="H2404" s="58">
        <v>0.13469450227349961</v>
      </c>
      <c r="I2404" s="58">
        <v>9.1031094860867759E-2</v>
      </c>
      <c r="J2404" s="58">
        <v>-1.2879263299047696</v>
      </c>
      <c r="K2404" s="59">
        <v>-0.47703913484238036</v>
      </c>
      <c r="L2404" s="60">
        <f t="array" ref="L2404:O2404">TRANSPOSE(MMULT(Option!$B$25:$E$28, TRANSPOSE(H2404:K2404)))</f>
        <v>0.13469450227349961</v>
      </c>
      <c r="M2404" s="60">
        <v>0.13730917746832624</v>
      </c>
      <c r="N2404" s="60">
        <v>-1.0534833223066682</v>
      </c>
      <c r="O2404" s="60">
        <v>-0.58217405187055848</v>
      </c>
      <c r="P2404" s="56" t="str">
        <f t="shared" si="2996"/>
        <v>481/2</v>
      </c>
      <c r="R2404" s="80"/>
      <c r="S2404" s="3" t="s">
        <v>29</v>
      </c>
      <c r="T2404" s="60">
        <f ca="1"/>
        <v>0.19615818793276296</v>
      </c>
      <c r="U2404" s="60">
        <f ca="1"/>
        <v>0.22922622762354194</v>
      </c>
      <c r="V2404" s="60">
        <f ca="1"/>
        <v>-0.54041189304923432</v>
      </c>
      <c r="W2404" s="60">
        <f ca="1"/>
        <v>0.33244541506774111</v>
      </c>
      <c r="X2404" s="60">
        <f ca="1"/>
        <v>-2.2494216477208919</v>
      </c>
      <c r="Y2404" s="52">
        <f ca="1">$B$12 * EXP(($E$3 - $C$12^2/2) * Y$2 + $C$12*SQRT(Y$2)*T2404)</f>
        <v>106.59297855706791</v>
      </c>
      <c r="Z2404" s="52">
        <f ca="1">Y2404 * EXP(($E$3 - $C$12^2/2) * (Z$2-Y$2) + $C$12*SQRT(Z$2-Y$2)*U2404)</f>
        <v>114.7534037321992</v>
      </c>
      <c r="AA2404" s="52">
        <f ca="1">Z2404 * EXP(($E$3 - $C$12^2/2) * (AA$2-Z$2) + $C$12*SQRT(AA$2-Z$2)*V2404)</f>
        <v>98.068081116033071</v>
      </c>
      <c r="AB2404" s="52">
        <f ca="1">AA2404 * EXP(($E$3 - $C$12^2/2) * (AB$2-AA$2) + $C$12*SQRT(AB$2-AA$2)*W2404)</f>
        <v>108.89624707899267</v>
      </c>
      <c r="AC2404" s="52">
        <f ca="1">AB2404 * EXP(($E$3 - $C$12^2/2) * (AC$2-AB$2) + $C$12*SQRT(AC$2-AB$2)*X2404)</f>
        <v>55.732812840033432</v>
      </c>
      <c r="AD2404" s="47"/>
      <c r="AE2404" s="3" t="s">
        <v>47</v>
      </c>
      <c r="AF2404" s="64">
        <f t="shared" ref="AF2404" ca="1" si="3037">($B$5*AF2406 + (1 + $B$6)*AF2405)*$B$2</f>
        <v>15000</v>
      </c>
      <c r="AG2404" s="64">
        <f t="shared" ref="AG2404" ca="1" si="3038">($B$5*AG2406 + (1 + $B$6)*AG2405)*$B$2</f>
        <v>15000</v>
      </c>
      <c r="AH2404" s="64">
        <f t="shared" ref="AH2404" ca="1" si="3039">($B$5*AH2406 + (1 + $B$6)*AH2405)*$B$2</f>
        <v>15000</v>
      </c>
      <c r="AI2404" s="64">
        <f t="shared" ref="AI2404" ca="1" si="3040">($B$5*AI2406 + (1 + $B$6)*AI2405)*$B$2</f>
        <v>15000</v>
      </c>
      <c r="AJ2404" s="64" cm="1">
        <f t="array" aca="1" ref="AJ2404" ca="1">($B$5*AJ2406 + (1 + $B$6)*AJ2405 + AND(NOT(AF2405:AJ2405)))*$B$2</f>
        <v>100000</v>
      </c>
      <c r="AK2404" s="73"/>
      <c r="AL2404" s="70"/>
    </row>
    <row r="2405" spans="7:38" ht="14.55" customHeight="1" x14ac:dyDescent="0.3">
      <c r="G2405" s="3">
        <v>2403</v>
      </c>
      <c r="H2405" s="58">
        <v>0.98991626474182304</v>
      </c>
      <c r="I2405" s="58">
        <v>-0.92045122307272609</v>
      </c>
      <c r="J2405" s="58">
        <v>1.863433697010217E-2</v>
      </c>
      <c r="K2405" s="59">
        <v>-0.4481090432119707</v>
      </c>
      <c r="L2405" s="60">
        <f t="array" ref="L2405:O2405">TRANSPOSE(MMULT(Option!$B$25:$E$28, TRANSPOSE(H2405:K2405)))</f>
        <v>0.98991626474182304</v>
      </c>
      <c r="M2405" s="60">
        <v>-0.44764097475236087</v>
      </c>
      <c r="N2405" s="60">
        <v>0.17130252286746958</v>
      </c>
      <c r="O2405" s="60">
        <v>-0.22516481140918396</v>
      </c>
      <c r="P2405" s="56" t="str">
        <f t="shared" si="2996"/>
        <v>481/3</v>
      </c>
      <c r="R2405" s="80"/>
      <c r="S2405" s="3" t="s">
        <v>31</v>
      </c>
      <c r="T2405" s="60">
        <f ca="1"/>
        <v>0.54458006832822858</v>
      </c>
      <c r="U2405" s="60">
        <f ca="1"/>
        <v>-0.24591029677699103</v>
      </c>
      <c r="V2405" s="60">
        <f ca="1"/>
        <v>0.19490918669049495</v>
      </c>
      <c r="W2405" s="60">
        <f ca="1"/>
        <v>0.74089847018702426</v>
      </c>
      <c r="X2405" s="60">
        <f ca="1"/>
        <v>-0.14112764249617626</v>
      </c>
      <c r="Y2405" s="52">
        <f ca="1">$B$13 * EXP(($E$3 - $C$13^2/2) * Y$2 + $C$13*SQRT(Y$2)*T2405)</f>
        <v>118.33791359401884</v>
      </c>
      <c r="Z2405" s="52">
        <f ca="1">Y2405 * EXP(($E$3 - $C$13^2/2) * (Z$2-Y$2) + $C$13*SQRT(Z$2-Y$2)*U2405)</f>
        <v>110.47299671275331</v>
      </c>
      <c r="AA2405" s="52">
        <f ca="1">Z2405 * EXP(($E$3 - $C$13^2/2) * (AA$2-Z$2) + $C$13*SQRT(AA$2-Z$2)*V2405)</f>
        <v>117.71234257428341</v>
      </c>
      <c r="AB2405" s="52">
        <f ca="1">AA2405 * EXP(($E$3 - $C$13^2/2) * (AB$2-AA$2) + $C$13*SQRT(AB$2-AA$2)*W2405)</f>
        <v>147.74878228357605</v>
      </c>
      <c r="AC2405" s="52">
        <f ca="1">AB2405 * EXP(($E$3 - $C$13^2/2) * (AC$2-AB$2) + $C$13*SQRT(AC$2-AB$2)*X2405)</f>
        <v>142.3338168700009</v>
      </c>
      <c r="AD2405" s="47"/>
      <c r="AE2405" s="3" t="s">
        <v>46</v>
      </c>
      <c r="AF2405" s="52" t="b">
        <f t="shared" ref="AF2405" ca="1" si="3041">AF2403 &gt;= $B$4</f>
        <v>0</v>
      </c>
      <c r="AG2405" s="52" t="b">
        <f t="array" aca="1" ref="AG2405" ca="1">AND(AG2403 &gt;= $B$4, NOT(OR($AF2405:AF2405)))</f>
        <v>0</v>
      </c>
      <c r="AH2405" s="52" t="b">
        <f t="array" aca="1" ref="AH2405" ca="1">AND(AH2403 &gt;= $B$4, NOT(OR($AF2405:AG2405)))</f>
        <v>0</v>
      </c>
      <c r="AI2405" s="52" t="b">
        <f t="array" aca="1" ref="AI2405" ca="1">AND(AI2403 &gt;= $B$4, NOT(OR($AF2405:AH2405)))</f>
        <v>0</v>
      </c>
      <c r="AJ2405" s="52" t="b">
        <f t="array" aca="1" ref="AJ2405" ca="1">AND(AJ2403 &gt;= $B$4, NOT(OR($AF2405:AI2405)))</f>
        <v>0</v>
      </c>
      <c r="AK2405" s="73"/>
      <c r="AL2405" s="70"/>
    </row>
    <row r="2406" spans="7:38" ht="14.55" customHeight="1" x14ac:dyDescent="0.3">
      <c r="G2406" s="3">
        <v>2404</v>
      </c>
      <c r="H2406" s="58">
        <v>-0.2143625307597096</v>
      </c>
      <c r="I2406" s="58">
        <v>1.0169787018443177</v>
      </c>
      <c r="J2406" s="58">
        <v>-0.90457482078336027</v>
      </c>
      <c r="K2406" s="59">
        <v>-1.1387961242037385</v>
      </c>
      <c r="L2406" s="60">
        <f t="array" ref="L2406:O2406">TRANSPOSE(MMULT(Option!$B$25:$E$28, TRANSPOSE(H2406:K2406)))</f>
        <v>-0.2143625307597096</v>
      </c>
      <c r="M2406" s="60">
        <v>0.84633136396801856</v>
      </c>
      <c r="N2406" s="60">
        <v>-0.61393464645709628</v>
      </c>
      <c r="O2406" s="60">
        <v>-0.97119914128280438</v>
      </c>
      <c r="P2406" s="56" t="str">
        <f t="shared" si="2996"/>
        <v>481/4</v>
      </c>
      <c r="R2406" s="80"/>
      <c r="S2406" s="3" t="s">
        <v>30</v>
      </c>
      <c r="T2406" s="60">
        <f ca="1"/>
        <v>1.5594789381524068</v>
      </c>
      <c r="U2406" s="60">
        <f ca="1"/>
        <v>0.48140232721952453</v>
      </c>
      <c r="V2406" s="60">
        <f ca="1"/>
        <v>0.13943149157673257</v>
      </c>
      <c r="W2406" s="60">
        <f ca="1"/>
        <v>1.7441648997839281E-2</v>
      </c>
      <c r="X2406" s="60">
        <f ca="1"/>
        <v>-0.1923229517079097</v>
      </c>
      <c r="Y2406" s="52">
        <f ca="1">$B$14 * EXP(($E$3 - $C$14^2/2) * Y$2 + $C$14*SQRT(Y$2)*T2406)</f>
        <v>160.45505423502016</v>
      </c>
      <c r="Z2406" s="52">
        <f ca="1">Y2406 * EXP(($E$3 - $C$14^2/2) * (Z$2-Y$2) + $C$14*SQRT(Z$2-Y$2)*U2406)</f>
        <v>186.31421299506698</v>
      </c>
      <c r="AA2406" s="52">
        <f ca="1">Z2406 * EXP(($E$3 - $C$14^2/2) * (AA$2-Z$2) + $C$14*SQRT(AA$2-Z$2)*V2406)</f>
        <v>195.24672458237649</v>
      </c>
      <c r="AB2406" s="52">
        <f ca="1">AA2406 * EXP(($E$3 - $C$14^2/2) * (AB$2-AA$2) + $C$14*SQRT(AB$2-AA$2)*W2406)</f>
        <v>197.25484216151762</v>
      </c>
      <c r="AC2406" s="52">
        <f ca="1">AB2406 * EXP(($E$3 - $C$14^2/2) * (AC$2-AB$2) + $C$14*SQRT(AC$2-AB$2)*X2406)</f>
        <v>187.12926266620752</v>
      </c>
      <c r="AD2406" s="47"/>
      <c r="AE2406" s="3" t="s">
        <v>68</v>
      </c>
      <c r="AF2406" s="52" t="b">
        <f ca="1">AND(AF2403&gt;$B$3, NOT(OR($AF2405:AF2405)))</f>
        <v>1</v>
      </c>
      <c r="AG2406" s="52" t="b">
        <f ca="1">AND(AG2403&gt;$B$3, NOT(OR($AF2405:AG2405)))</f>
        <v>1</v>
      </c>
      <c r="AH2406" s="52" t="b">
        <f ca="1">AND(AH2403&gt;$B$3, NOT(OR($AF2405:AH2405)))</f>
        <v>1</v>
      </c>
      <c r="AI2406" s="52" t="b">
        <f ca="1">AND(AI2403&gt;$B$3, NOT(OR($AF2405:AI2405)))</f>
        <v>1</v>
      </c>
      <c r="AJ2406" s="52" t="b">
        <f ca="1">AND(AJ2403&gt;$B$3, NOT(OR($AF2405:AJ2405)))</f>
        <v>0</v>
      </c>
      <c r="AK2406" s="74"/>
      <c r="AL2406" s="70"/>
    </row>
    <row r="2407" spans="7:38" ht="14.55" customHeight="1" x14ac:dyDescent="0.3">
      <c r="G2407" s="3">
        <v>2405</v>
      </c>
      <c r="H2407" s="58">
        <v>-0.14952938675677627</v>
      </c>
      <c r="I2407" s="58">
        <v>0.40171615099765323</v>
      </c>
      <c r="J2407" s="58">
        <v>-0.35843511751705354</v>
      </c>
      <c r="K2407" s="59">
        <v>2.2430938851869091</v>
      </c>
      <c r="L2407" s="60">
        <f t="array" ref="L2407:O2407">TRANSPOSE(MMULT(Option!$B$25:$E$28, TRANSPOSE(H2407:K2407)))</f>
        <v>-0.14952938675677627</v>
      </c>
      <c r="M2407" s="60">
        <v>0.30836717926390067</v>
      </c>
      <c r="N2407" s="60">
        <v>-0.26943494516838079</v>
      </c>
      <c r="O2407" s="60">
        <v>1.8962936983646599</v>
      </c>
      <c r="P2407" s="56" t="str">
        <f t="shared" si="2996"/>
        <v>481/5</v>
      </c>
      <c r="R2407" s="80">
        <v>602</v>
      </c>
      <c r="S2407" s="3" t="s">
        <v>28</v>
      </c>
      <c r="T2407" s="60">
        <f t="array" aca="1" ref="T2407:T2410" ca="1">TRANSPOSE(OFFSET($L$3, MATCH($R2407 &amp; "/" &amp; T$2, $P$3:$P$5002, 0) - 1, 0, 1, $E$1))</f>
        <v>0.82742966689222908</v>
      </c>
      <c r="U2407" s="60">
        <f t="array" aca="1" ref="U2407:U2410" ca="1">TRANSPOSE(OFFSET($L$3, MATCH($R2407 &amp; "/" &amp; U$2, $P$3:$P$5002, 0) - 1, 0, 1, $E$1))</f>
        <v>0.96987787584410468</v>
      </c>
      <c r="V2407" s="60">
        <f t="array" aca="1" ref="V2407:V2410" ca="1">TRANSPOSE(OFFSET($L$3, MATCH($R2407 &amp; "/" &amp; V$2, $P$3:$P$5002, 0) - 1, 0, 1, $E$1))</f>
        <v>-0.18369197445585606</v>
      </c>
      <c r="W2407" s="60">
        <f t="array" aca="1" ref="W2407:W2410" ca="1">TRANSPOSE(OFFSET($L$3, MATCH($R2407 &amp; "/" &amp; W$2, $P$3:$P$5002, 0) - 1, 0, 1, $E$1))</f>
        <v>-1.0941231784812808</v>
      </c>
      <c r="X2407" s="60">
        <f t="array" aca="1" ref="X2407:X2410" ca="1">TRANSPOSE(OFFSET($L$3, MATCH($R2407 &amp; "/" &amp; X$2, $P$3:$P$5002, 0) - 1, 0, 1, $E$1))</f>
        <v>-0.87933033069456701</v>
      </c>
      <c r="Y2407" s="52">
        <f ca="1">$B$11 * EXP(($E$3 - $C$11^2/2) * Y$2 + $C$11*SQRT(Y$2)*T2407)</f>
        <v>128.81781071458991</v>
      </c>
      <c r="Z2407" s="52">
        <f ca="1">Y2407 * EXP(($E$3 - $C$11^2/2) * (Z$2-Y$2) + $C$11*SQRT(Z$2-Y$2)*U2407)</f>
        <v>173.18535702331067</v>
      </c>
      <c r="AA2407" s="52">
        <f ca="1">Z2407 * EXP(($E$3 - $C$11^2/2) * (AA$2-Z$2) + $C$11*SQRT(AA$2-Z$2)*V2407)</f>
        <v>164.72128379194763</v>
      </c>
      <c r="AB2407" s="52">
        <f ca="1">AA2407 * EXP(($E$3 - $C$11^2/2) * (AB$2-AA$2) + $C$11*SQRT(AB$2-AA$2)*W2407)</f>
        <v>119.22564843596456</v>
      </c>
      <c r="AC2407" s="52">
        <f ca="1">AB2407 * EXP(($E$3 - $C$11^2/2) * (AC$2-AB$2) + $C$11*SQRT(AC$2-AB$2)*X2407)</f>
        <v>92.039589369271098</v>
      </c>
      <c r="AD2407" s="47"/>
      <c r="AE2407" s="3" t="s">
        <v>69</v>
      </c>
      <c r="AF2407" s="20" cm="1">
        <f t="array" aca="1" ref="AF2407" ca="1">MIN(Y2407:Y2410 / $D$11:$D$14)</f>
        <v>0.56769931196877177</v>
      </c>
      <c r="AG2407" s="20" cm="1">
        <f t="array" aca="1" ref="AG2407" ca="1">MIN(Z2407:Z2410 / $D$11:$D$14)</f>
        <v>0.44634301972234197</v>
      </c>
      <c r="AH2407" s="20" cm="1">
        <f t="array" aca="1" ref="AH2407" ca="1">MIN(AA2407:AA2410 / $D$11:$D$14)</f>
        <v>0.68725092002324839</v>
      </c>
      <c r="AI2407" s="20" cm="1">
        <f t="array" aca="1" ref="AI2407" ca="1">MIN(AB2407:AB2410 / $D$11:$D$14)</f>
        <v>0.40692467629257267</v>
      </c>
      <c r="AJ2407" s="20" cm="1">
        <f t="array" aca="1" ref="AJ2407" ca="1">MIN(AC2407:AC2410 / $D$11:$D$14)</f>
        <v>0.26620489930006375</v>
      </c>
      <c r="AK2407" s="72">
        <f t="array" aca="1" ref="AK2407" ca="1">SUMPRODUCT(AF2408:AJ2408, EXP(-$E$3*$AF$2:$AJ$2))</f>
        <v>77880.078307140488</v>
      </c>
      <c r="AL2407" s="70">
        <f ca="1">MAX(AC2408 - $D$11, 0) * EXP(-$E$2*$E$3)</f>
        <v>111.11110095895603</v>
      </c>
    </row>
    <row r="2408" spans="7:38" ht="14.55" customHeight="1" x14ac:dyDescent="0.3">
      <c r="G2408" s="3">
        <v>2406</v>
      </c>
      <c r="H2408" s="58">
        <v>-0.67758397632343459</v>
      </c>
      <c r="I2408" s="58">
        <v>-0.42336647288434814</v>
      </c>
      <c r="J2408" s="58">
        <v>0.61109045831667441</v>
      </c>
      <c r="K2408" s="59">
        <v>-0.45976175433344929</v>
      </c>
      <c r="L2408" s="60">
        <f t="array" ref="L2408:O2408">TRANSPOSE(MMULT(Option!$B$25:$E$28, TRANSPOSE(H2408:K2408)))</f>
        <v>-0.67758397632343459</v>
      </c>
      <c r="M2408" s="60">
        <v>-0.65905537226917277</v>
      </c>
      <c r="N2408" s="60">
        <v>0.15482994382371063</v>
      </c>
      <c r="O2408" s="60">
        <v>-0.65634075651674961</v>
      </c>
      <c r="P2408" s="56" t="str">
        <f t="shared" si="2996"/>
        <v>482/1</v>
      </c>
      <c r="R2408" s="80"/>
      <c r="S2408" s="3" t="s">
        <v>29</v>
      </c>
      <c r="T2408" s="60">
        <f ca="1"/>
        <v>1.3683891367503827</v>
      </c>
      <c r="U2408" s="60">
        <f ca="1"/>
        <v>0.20899362712557826</v>
      </c>
      <c r="V2408" s="60">
        <f ca="1"/>
        <v>0.97686198786382594</v>
      </c>
      <c r="W2408" s="60">
        <f ca="1"/>
        <v>0.14238925571756272</v>
      </c>
      <c r="X2408" s="60">
        <f ca="1"/>
        <v>0.17513318398496147</v>
      </c>
      <c r="Y2408" s="52">
        <f ca="1">$B$12 * EXP(($E$3 - $C$12^2/2) * Y$2 + $C$12*SQRT(Y$2)*T2408)</f>
        <v>151.51534804004396</v>
      </c>
      <c r="Z2408" s="52">
        <f ca="1">Y2408 * EXP(($E$3 - $C$12^2/2) * (Z$2-Y$2) + $C$12*SQRT(Z$2-Y$2)*U2408)</f>
        <v>162.12781654334142</v>
      </c>
      <c r="AA2408" s="52">
        <f ca="1">Z2408 * EXP(($E$3 - $C$12^2/2) * (AA$2-Z$2) + $C$12*SQRT(AA$2-Z$2)*V2408)</f>
        <v>218.42519774589243</v>
      </c>
      <c r="AB2408" s="52">
        <f ca="1">AA2408 * EXP(($E$3 - $C$12^2/2) * (AB$2-AA$2) + $C$12*SQRT(AB$2-AA$2)*W2408)</f>
        <v>229.10041209762599</v>
      </c>
      <c r="AC2408" s="52">
        <f ca="1">AB2408 * EXP(($E$3 - $C$12^2/2) * (AC$2-AB$2) + $C$12*SQRT(AC$2-AB$2)*X2408)</f>
        <v>242.66947770745722</v>
      </c>
      <c r="AD2408" s="47"/>
      <c r="AE2408" s="3" t="s">
        <v>47</v>
      </c>
      <c r="AF2408" s="64">
        <f t="shared" ref="AF2408" ca="1" si="3042">($B$5*AF2410 + (1 + $B$6)*AF2409)*$B$2</f>
        <v>0</v>
      </c>
      <c r="AG2408" s="64">
        <f t="shared" ref="AG2408" ca="1" si="3043">($B$5*AG2410 + (1 + $B$6)*AG2409)*$B$2</f>
        <v>0</v>
      </c>
      <c r="AH2408" s="64">
        <f t="shared" ref="AH2408" ca="1" si="3044">($B$5*AH2410 + (1 + $B$6)*AH2409)*$B$2</f>
        <v>0</v>
      </c>
      <c r="AI2408" s="64">
        <f t="shared" ref="AI2408" ca="1" si="3045">($B$5*AI2410 + (1 + $B$6)*AI2409)*$B$2</f>
        <v>0</v>
      </c>
      <c r="AJ2408" s="64" cm="1">
        <f t="array" aca="1" ref="AJ2408" ca="1">($B$5*AJ2410 + (1 + $B$6)*AJ2409 + AND(NOT(AF2409:AJ2409)))*$B$2</f>
        <v>100000</v>
      </c>
      <c r="AK2408" s="73"/>
      <c r="AL2408" s="70"/>
    </row>
    <row r="2409" spans="7:38" ht="14.55" customHeight="1" x14ac:dyDescent="0.3">
      <c r="G2409" s="3">
        <v>2407</v>
      </c>
      <c r="H2409" s="58">
        <v>2.1526038974867645</v>
      </c>
      <c r="I2409" s="58">
        <v>-0.36823352934390174</v>
      </c>
      <c r="J2409" s="58">
        <v>-0.38696145323548453</v>
      </c>
      <c r="K2409" s="59">
        <v>4.8159718801077223E-2</v>
      </c>
      <c r="L2409" s="60">
        <f t="array" ref="L2409:O2409">TRANSPOSE(MMULT(Option!$B$25:$E$28, TRANSPOSE(H2409:K2409)))</f>
        <v>2.1526038974867645</v>
      </c>
      <c r="M2409" s="60">
        <v>0.52354995466687138</v>
      </c>
      <c r="N2409" s="60">
        <v>0.42474324693290844</v>
      </c>
      <c r="O2409" s="60">
        <v>0.73032976350298418</v>
      </c>
      <c r="P2409" s="56" t="str">
        <f t="shared" si="2996"/>
        <v>482/2</v>
      </c>
      <c r="R2409" s="80"/>
      <c r="S2409" s="3" t="s">
        <v>31</v>
      </c>
      <c r="T2409" s="60">
        <f ca="1"/>
        <v>-1.9038779358963236</v>
      </c>
      <c r="U2409" s="60">
        <f ca="1"/>
        <v>-0.81834713094831912</v>
      </c>
      <c r="V2409" s="60">
        <f ca="1"/>
        <v>1.546381431540532</v>
      </c>
      <c r="W2409" s="60">
        <f ca="1"/>
        <v>-1.8879136353673096</v>
      </c>
      <c r="X2409" s="60">
        <f ca="1"/>
        <v>-1.4312059580193404</v>
      </c>
      <c r="Y2409" s="52">
        <f ca="1">$B$13 * EXP(($E$3 - $C$13^2/2) * Y$2 + $C$13*SQRT(Y$2)*T2409)</f>
        <v>56.769931196877174</v>
      </c>
      <c r="Z2409" s="52">
        <f ca="1">Y2409 * EXP(($E$3 - $C$13^2/2) * (Z$2-Y$2) + $C$13*SQRT(Z$2-Y$2)*U2409)</f>
        <v>44.634301972234198</v>
      </c>
      <c r="AA2409" s="52">
        <f ca="1">Z2409 * EXP(($E$3 - $C$13^2/2) * (AA$2-Z$2) + $C$13*SQRT(AA$2-Z$2)*V2409)</f>
        <v>71.337140426665187</v>
      </c>
      <c r="AB2409" s="52">
        <f ca="1">AA2409 * EXP(($E$3 - $C$13^2/2) * (AB$2-AA$2) + $C$13*SQRT(AB$2-AA$2)*W2409)</f>
        <v>40.692467629257266</v>
      </c>
      <c r="AC2409" s="52">
        <f ca="1">AB2409 * EXP(($E$3 - $C$13^2/2) * (AC$2-AB$2) + $C$13*SQRT(AC$2-AB$2)*X2409)</f>
        <v>26.620489930006375</v>
      </c>
      <c r="AD2409" s="47"/>
      <c r="AE2409" s="3" t="s">
        <v>46</v>
      </c>
      <c r="AF2409" s="52" t="b">
        <f t="shared" ref="AF2409" ca="1" si="3046">AF2407 &gt;= $B$4</f>
        <v>0</v>
      </c>
      <c r="AG2409" s="52" t="b">
        <f t="array" aca="1" ref="AG2409" ca="1">AND(AG2407 &gt;= $B$4, NOT(OR($AF2409:AF2409)))</f>
        <v>0</v>
      </c>
      <c r="AH2409" s="52" t="b">
        <f t="array" aca="1" ref="AH2409" ca="1">AND(AH2407 &gt;= $B$4, NOT(OR($AF2409:AG2409)))</f>
        <v>0</v>
      </c>
      <c r="AI2409" s="52" t="b">
        <f t="array" aca="1" ref="AI2409" ca="1">AND(AI2407 &gt;= $B$4, NOT(OR($AF2409:AH2409)))</f>
        <v>0</v>
      </c>
      <c r="AJ2409" s="52" t="b">
        <f t="array" aca="1" ref="AJ2409" ca="1">AND(AJ2407 &gt;= $B$4, NOT(OR($AF2409:AI2409)))</f>
        <v>0</v>
      </c>
      <c r="AK2409" s="73"/>
      <c r="AL2409" s="70"/>
    </row>
    <row r="2410" spans="7:38" ht="14.55" customHeight="1" x14ac:dyDescent="0.3">
      <c r="G2410" s="3">
        <v>2408</v>
      </c>
      <c r="H2410" s="58">
        <v>0.17591982453164021</v>
      </c>
      <c r="I2410" s="58">
        <v>1.0593983035703016</v>
      </c>
      <c r="J2410" s="58">
        <v>0.64846436629473403</v>
      </c>
      <c r="K2410" s="59">
        <v>0.14486415593159307</v>
      </c>
      <c r="L2410" s="60">
        <f t="array" ref="L2410:O2410">TRANSPOSE(MMULT(Option!$B$25:$E$28, TRANSPOSE(H2410:K2410)))</f>
        <v>0.17591982453164021</v>
      </c>
      <c r="M2410" s="60">
        <v>1.0413225132563986</v>
      </c>
      <c r="N2410" s="60">
        <v>0.91733630521669662</v>
      </c>
      <c r="O2410" s="60">
        <v>0.59840506124016291</v>
      </c>
      <c r="P2410" s="56" t="str">
        <f t="shared" si="2996"/>
        <v>482/3</v>
      </c>
      <c r="R2410" s="80"/>
      <c r="S2410" s="3" t="s">
        <v>30</v>
      </c>
      <c r="T2410" s="60">
        <f ca="1"/>
        <v>-0.1836665590612698</v>
      </c>
      <c r="U2410" s="60">
        <f ca="1"/>
        <v>-1.5572702486597587</v>
      </c>
      <c r="V2410" s="60">
        <f ca="1"/>
        <v>0.44075076360355142</v>
      </c>
      <c r="W2410" s="60">
        <f ca="1"/>
        <v>-3.6407359490661428E-2</v>
      </c>
      <c r="X2410" s="60">
        <f ca="1"/>
        <v>-1.4039650874607104</v>
      </c>
      <c r="Y2410" s="52">
        <f ca="1">$B$14 * EXP(($E$3 - $C$14^2/2) * Y$2 + $C$14*SQRT(Y$2)*T2410)</f>
        <v>95.113433701840833</v>
      </c>
      <c r="Z2410" s="52">
        <f ca="1">Y2410 * EXP(($E$3 - $C$14^2/2) * (Z$2-Y$2) + $C$14*SQRT(Z$2-Y$2)*U2410)</f>
        <v>59.912738403457539</v>
      </c>
      <c r="AA2410" s="52">
        <f ca="1">Z2410 * EXP(($E$3 - $C$14^2/2) * (AA$2-Z$2) + $C$14*SQRT(AA$2-Z$2)*V2410)</f>
        <v>68.725092002324843</v>
      </c>
      <c r="AB2410" s="52">
        <f ca="1">AA2410 * EXP(($E$3 - $C$14^2/2) * (AB$2-AA$2) + $C$14*SQRT(AB$2-AA$2)*W2410)</f>
        <v>68.319290529542698</v>
      </c>
      <c r="AC2410" s="52">
        <f ca="1">AB2410 * EXP(($E$3 - $C$14^2/2) * (AC$2-AB$2) + $C$14*SQRT(AC$2-AB$2)*X2410)</f>
        <v>45.060347128407102</v>
      </c>
      <c r="AD2410" s="47"/>
      <c r="AE2410" s="3" t="s">
        <v>68</v>
      </c>
      <c r="AF2410" s="52" t="b">
        <f ca="1">AND(AF2407&gt;$B$3, NOT(OR($AF2409:AF2409)))</f>
        <v>0</v>
      </c>
      <c r="AG2410" s="52" t="b">
        <f ca="1">AND(AG2407&gt;$B$3, NOT(OR($AF2409:AG2409)))</f>
        <v>0</v>
      </c>
      <c r="AH2410" s="52" t="b">
        <f ca="1">AND(AH2407&gt;$B$3, NOT(OR($AF2409:AH2409)))</f>
        <v>0</v>
      </c>
      <c r="AI2410" s="52" t="b">
        <f ca="1">AND(AI2407&gt;$B$3, NOT(OR($AF2409:AI2409)))</f>
        <v>0</v>
      </c>
      <c r="AJ2410" s="52" t="b">
        <f ca="1">AND(AJ2407&gt;$B$3, NOT(OR($AF2409:AJ2409)))</f>
        <v>0</v>
      </c>
      <c r="AK2410" s="74"/>
      <c r="AL2410" s="70"/>
    </row>
    <row r="2411" spans="7:38" ht="14.55" customHeight="1" x14ac:dyDescent="0.3">
      <c r="G2411" s="3">
        <v>2409</v>
      </c>
      <c r="H2411" s="58">
        <v>-7.0050571198811695E-2</v>
      </c>
      <c r="I2411" s="58">
        <v>0.2912749196790555</v>
      </c>
      <c r="J2411" s="58">
        <v>-0.34405382397130413</v>
      </c>
      <c r="K2411" s="59">
        <v>-0.34890293694364805</v>
      </c>
      <c r="L2411" s="60">
        <f t="array" ref="L2411:O2411">TRANSPOSE(MMULT(Option!$B$25:$E$28, TRANSPOSE(H2411:K2411)))</f>
        <v>-7.0050571198811695E-2</v>
      </c>
      <c r="M2411" s="60">
        <v>0.23893764501476616</v>
      </c>
      <c r="N2411" s="60">
        <v>-0.25393248705893445</v>
      </c>
      <c r="O2411" s="60">
        <v>-0.31768160554869507</v>
      </c>
      <c r="P2411" s="56" t="str">
        <f t="shared" si="2996"/>
        <v>482/4</v>
      </c>
      <c r="R2411" s="80">
        <v>603</v>
      </c>
      <c r="S2411" s="3" t="s">
        <v>28</v>
      </c>
      <c r="T2411" s="60">
        <f t="array" aca="1" ref="T2411:T2414" ca="1">TRANSPOSE(OFFSET($L$3, MATCH($R2411 &amp; "/" &amp; T$2, $P$3:$P$5002, 0) - 1, 0, 1, $E$1))</f>
        <v>-1.142422115138704</v>
      </c>
      <c r="U2411" s="60">
        <f t="array" aca="1" ref="U2411:U2414" ca="1">TRANSPOSE(OFFSET($L$3, MATCH($R2411 &amp; "/" &amp; U$2, $P$3:$P$5002, 0) - 1, 0, 1, $E$1))</f>
        <v>1.2501307385177463</v>
      </c>
      <c r="V2411" s="60">
        <f t="array" aca="1" ref="V2411:V2414" ca="1">TRANSPOSE(OFFSET($L$3, MATCH($R2411 &amp; "/" &amp; V$2, $P$3:$P$5002, 0) - 1, 0, 1, $E$1))</f>
        <v>0.14160957261491824</v>
      </c>
      <c r="W2411" s="60">
        <f t="array" aca="1" ref="W2411:W2414" ca="1">TRANSPOSE(OFFSET($L$3, MATCH($R2411 &amp; "/" &amp; W$2, $P$3:$P$5002, 0) - 1, 0, 1, $E$1))</f>
        <v>-1.4148871834730676</v>
      </c>
      <c r="X2411" s="60">
        <f t="array" aca="1" ref="X2411:X2414" ca="1">TRANSPOSE(OFFSET($L$3, MATCH($R2411 &amp; "/" &amp; X$2, $P$3:$P$5002, 0) - 1, 0, 1, $E$1))</f>
        <v>-2.5658218452524824</v>
      </c>
      <c r="Y2411" s="52">
        <f ca="1">$B$11 * EXP(($E$3 - $C$11^2/2) * Y$2 + $C$11*SQRT(Y$2)*T2411)</f>
        <v>71.339027750557676</v>
      </c>
      <c r="Z2411" s="52">
        <f ca="1">Y2411 * EXP(($E$3 - $C$11^2/2) * (Z$2-Y$2) + $C$11*SQRT(Z$2-Y$2)*U2411)</f>
        <v>104.32205249777468</v>
      </c>
      <c r="AA2411" s="52">
        <f ca="1">Z2411 * EXP(($E$3 - $C$11^2/2) * (AA$2-Z$2) + $C$11*SQRT(AA$2-Z$2)*V2411)</f>
        <v>109.39505028692105</v>
      </c>
      <c r="AB2411" s="52">
        <f ca="1">AA2411 * EXP(($E$3 - $C$11^2/2) * (AB$2-AA$2) + $C$11*SQRT(AB$2-AA$2)*W2411)</f>
        <v>71.916051670248592</v>
      </c>
      <c r="AC2411" s="52">
        <f ca="1">AB2411 * EXP(($E$3 - $C$11^2/2) * (AC$2-AB$2) + $C$11*SQRT(AC$2-AB$2)*X2411)</f>
        <v>33.473461678043769</v>
      </c>
      <c r="AD2411" s="47"/>
      <c r="AE2411" s="3" t="s">
        <v>69</v>
      </c>
      <c r="AF2411" s="20" cm="1">
        <f t="array" aca="1" ref="AF2411" ca="1">MIN(Y2411:Y2414 / $D$11:$D$14)</f>
        <v>0.43734576613483994</v>
      </c>
      <c r="AG2411" s="20" cm="1">
        <f t="array" aca="1" ref="AG2411" ca="1">MIN(Z2411:Z2414 / $D$11:$D$14)</f>
        <v>0.45330842853174524</v>
      </c>
      <c r="AH2411" s="20" cm="1">
        <f t="array" aca="1" ref="AH2411" ca="1">MIN(AA2411:AA2414 / $D$11:$D$14)</f>
        <v>0.44366568142114871</v>
      </c>
      <c r="AI2411" s="20" cm="1">
        <f t="array" aca="1" ref="AI2411" ca="1">MIN(AB2411:AB2414 / $D$11:$D$14)</f>
        <v>0.4435178921369286</v>
      </c>
      <c r="AJ2411" s="20" cm="1">
        <f t="array" aca="1" ref="AJ2411" ca="1">MIN(AC2411:AC2414 / $D$11:$D$14)</f>
        <v>0.30715694697812562</v>
      </c>
      <c r="AK2411" s="72">
        <f t="array" aca="1" ref="AK2411" ca="1">SUMPRODUCT(AF2412:AJ2412, EXP(-$E$3*$AF$2:$AJ$2))</f>
        <v>77880.078307140488</v>
      </c>
      <c r="AL2411" s="70">
        <f ca="1">MAX(AC2412 - $D$11, 0) * EXP(-$E$2*$E$3)</f>
        <v>0</v>
      </c>
    </row>
    <row r="2412" spans="7:38" ht="14.55" customHeight="1" x14ac:dyDescent="0.3">
      <c r="G2412" s="3">
        <v>2410</v>
      </c>
      <c r="H2412" s="58">
        <v>-0.19475496261792885</v>
      </c>
      <c r="I2412" s="58">
        <v>0.28320234840833702</v>
      </c>
      <c r="J2412" s="58">
        <v>-0.87031509157142906</v>
      </c>
      <c r="K2412" s="59">
        <v>-1.1407740827777284</v>
      </c>
      <c r="L2412" s="60">
        <f t="array" ref="L2412:O2412">TRANSPOSE(MMULT(Option!$B$25:$E$28, TRANSPOSE(H2412:K2412)))</f>
        <v>-0.19475496261792885</v>
      </c>
      <c r="M2412" s="60">
        <v>0.18165725466692062</v>
      </c>
      <c r="N2412" s="60">
        <v>-0.76814870748920683</v>
      </c>
      <c r="O2412" s="60">
        <v>-1.1505108754084905</v>
      </c>
      <c r="P2412" s="56" t="str">
        <f t="shared" si="2996"/>
        <v>482/5</v>
      </c>
      <c r="R2412" s="80"/>
      <c r="S2412" s="3" t="s">
        <v>29</v>
      </c>
      <c r="T2412" s="60">
        <f ca="1"/>
        <v>-2.7734372329610588</v>
      </c>
      <c r="U2412" s="60">
        <f ca="1"/>
        <v>0.10282880798915395</v>
      </c>
      <c r="V2412" s="60">
        <f ca="1"/>
        <v>-8.8338141515499624E-2</v>
      </c>
      <c r="W2412" s="60">
        <f ca="1"/>
        <v>-1.7777216876656232E-2</v>
      </c>
      <c r="X2412" s="60">
        <f ca="1"/>
        <v>-1.1861603921513715</v>
      </c>
      <c r="Y2412" s="52">
        <f ca="1">$B$12 * EXP(($E$3 - $C$12^2/2) * Y$2 + $C$12*SQRT(Y$2)*T2412)</f>
        <v>43.734576613483995</v>
      </c>
      <c r="Z2412" s="52">
        <f ca="1">Y2412 * EXP(($E$3 - $C$12^2/2) * (Z$2-Y$2) + $C$12*SQRT(Z$2-Y$2)*U2412)</f>
        <v>45.330842853174524</v>
      </c>
      <c r="AA2412" s="52">
        <f ca="1">Z2412 * EXP(($E$3 - $C$12^2/2) * (AA$2-Z$2) + $C$12*SQRT(AA$2-Z$2)*V2412)</f>
        <v>44.366568142114872</v>
      </c>
      <c r="AB2412" s="52">
        <f ca="1">AA2412 * EXP(($E$3 - $C$12^2/2) * (AB$2-AA$2) + $C$12*SQRT(AB$2-AA$2)*W2412)</f>
        <v>44.351789213692861</v>
      </c>
      <c r="AC2412" s="52">
        <f ca="1">AB2412 * EXP(($E$3 - $C$12^2/2) * (AC$2-AB$2) + $C$12*SQRT(AC$2-AB$2)*X2412)</f>
        <v>31.227681634517989</v>
      </c>
      <c r="AD2412" s="47"/>
      <c r="AE2412" s="3" t="s">
        <v>47</v>
      </c>
      <c r="AF2412" s="64">
        <f t="shared" ref="AF2412" ca="1" si="3047">($B$5*AF2414 + (1 + $B$6)*AF2413)*$B$2</f>
        <v>0</v>
      </c>
      <c r="AG2412" s="64">
        <f t="shared" ref="AG2412" ca="1" si="3048">($B$5*AG2414 + (1 + $B$6)*AG2413)*$B$2</f>
        <v>0</v>
      </c>
      <c r="AH2412" s="64">
        <f t="shared" ref="AH2412" ca="1" si="3049">($B$5*AH2414 + (1 + $B$6)*AH2413)*$B$2</f>
        <v>0</v>
      </c>
      <c r="AI2412" s="64">
        <f t="shared" ref="AI2412" ca="1" si="3050">($B$5*AI2414 + (1 + $B$6)*AI2413)*$B$2</f>
        <v>0</v>
      </c>
      <c r="AJ2412" s="64" cm="1">
        <f t="array" aca="1" ref="AJ2412" ca="1">($B$5*AJ2414 + (1 + $B$6)*AJ2413 + AND(NOT(AF2413:AJ2413)))*$B$2</f>
        <v>100000</v>
      </c>
      <c r="AK2412" s="73"/>
      <c r="AL2412" s="70"/>
    </row>
    <row r="2413" spans="7:38" ht="14.55" customHeight="1" x14ac:dyDescent="0.3">
      <c r="G2413" s="3">
        <v>2411</v>
      </c>
      <c r="H2413" s="58">
        <v>0.11777062809670778</v>
      </c>
      <c r="I2413" s="58">
        <v>-0.78058546455471256</v>
      </c>
      <c r="J2413" s="58">
        <v>-1.5462709489343278</v>
      </c>
      <c r="K2413" s="59">
        <v>-6.0742581919560522E-2</v>
      </c>
      <c r="L2413" s="60">
        <f t="array" ref="L2413:O2413">TRANSPOSE(MMULT(Option!$B$25:$E$28, TRANSPOSE(H2413:K2413)))</f>
        <v>0.11777062809670778</v>
      </c>
      <c r="M2413" s="60">
        <v>-0.66831014430216473</v>
      </c>
      <c r="N2413" s="60">
        <v>-1.5154023433070178</v>
      </c>
      <c r="O2413" s="60">
        <v>-0.51111503048179707</v>
      </c>
      <c r="P2413" s="56" t="str">
        <f t="shared" si="2996"/>
        <v>483/1</v>
      </c>
      <c r="R2413" s="80"/>
      <c r="S2413" s="3" t="s">
        <v>31</v>
      </c>
      <c r="T2413" s="60">
        <f ca="1"/>
        <v>-1.6209792358927271</v>
      </c>
      <c r="U2413" s="60">
        <f ca="1"/>
        <v>2.3124609564174448E-2</v>
      </c>
      <c r="V2413" s="60">
        <f ca="1"/>
        <v>1.0086163258906538</v>
      </c>
      <c r="W2413" s="60">
        <f ca="1"/>
        <v>-1.4259240269853637</v>
      </c>
      <c r="X2413" s="60">
        <f ca="1"/>
        <v>-2.0028257861955607</v>
      </c>
      <c r="Y2413" s="52">
        <f ca="1">$B$13 * EXP(($E$3 - $C$13^2/2) * Y$2 + $C$13*SQRT(Y$2)*T2413)</f>
        <v>61.79833455920091</v>
      </c>
      <c r="Z2413" s="52">
        <f ca="1">Y2413 * EXP(($E$3 - $C$13^2/2) * (Z$2-Y$2) + $C$13*SQRT(Z$2-Y$2)*U2413)</f>
        <v>62.54046567831552</v>
      </c>
      <c r="AA2413" s="52">
        <f ca="1">Z2413 * EXP(($E$3 - $C$13^2/2) * (AA$2-Z$2) + $C$13*SQRT(AA$2-Z$2)*V2413)</f>
        <v>85.063556095349384</v>
      </c>
      <c r="AB2413" s="52">
        <f ca="1">AA2413 * EXP(($E$3 - $C$13^2/2) * (AB$2-AA$2) + $C$13*SQRT(AB$2-AA$2)*W2413)</f>
        <v>55.735734141769797</v>
      </c>
      <c r="AC2413" s="52">
        <f ca="1">AB2413 * EXP(($E$3 - $C$13^2/2) * (AC$2-AB$2) + $C$13*SQRT(AC$2-AB$2)*X2413)</f>
        <v>30.715694697812562</v>
      </c>
      <c r="AD2413" s="47"/>
      <c r="AE2413" s="3" t="s">
        <v>46</v>
      </c>
      <c r="AF2413" s="52" t="b">
        <f t="shared" ref="AF2413" ca="1" si="3051">AF2411 &gt;= $B$4</f>
        <v>0</v>
      </c>
      <c r="AG2413" s="52" t="b">
        <f t="array" aca="1" ref="AG2413" ca="1">AND(AG2411 &gt;= $B$4, NOT(OR($AF2413:AF2413)))</f>
        <v>0</v>
      </c>
      <c r="AH2413" s="52" t="b">
        <f t="array" aca="1" ref="AH2413" ca="1">AND(AH2411 &gt;= $B$4, NOT(OR($AF2413:AG2413)))</f>
        <v>0</v>
      </c>
      <c r="AI2413" s="52" t="b">
        <f t="array" aca="1" ref="AI2413" ca="1">AND(AI2411 &gt;= $B$4, NOT(OR($AF2413:AH2413)))</f>
        <v>0</v>
      </c>
      <c r="AJ2413" s="52" t="b">
        <f t="array" aca="1" ref="AJ2413" ca="1">AND(AJ2411 &gt;= $B$4, NOT(OR($AF2413:AI2413)))</f>
        <v>0</v>
      </c>
      <c r="AK2413" s="73"/>
      <c r="AL2413" s="70"/>
    </row>
    <row r="2414" spans="7:38" ht="14.55" customHeight="1" x14ac:dyDescent="0.3">
      <c r="G2414" s="3">
        <v>2412</v>
      </c>
      <c r="H2414" s="58">
        <v>-5.4691186342166409E-2</v>
      </c>
      <c r="I2414" s="58">
        <v>0.90729668035907585</v>
      </c>
      <c r="J2414" s="58">
        <v>0.37404763864147011</v>
      </c>
      <c r="K2414" s="59">
        <v>-0.98208141174029606</v>
      </c>
      <c r="L2414" s="60">
        <f t="array" ref="L2414:O2414">TRANSPOSE(MMULT(Option!$B$25:$E$28, TRANSPOSE(H2414:K2414)))</f>
        <v>-5.4691186342166409E-2</v>
      </c>
      <c r="M2414" s="60">
        <v>0.80967466856865711</v>
      </c>
      <c r="N2414" s="60">
        <v>0.54423937240321951</v>
      </c>
      <c r="O2414" s="60">
        <v>-0.55228808641481275</v>
      </c>
      <c r="P2414" s="56" t="str">
        <f t="shared" si="2996"/>
        <v>483/2</v>
      </c>
      <c r="R2414" s="80"/>
      <c r="S2414" s="3" t="s">
        <v>30</v>
      </c>
      <c r="T2414" s="60">
        <f ca="1"/>
        <v>-0.12430576918543279</v>
      </c>
      <c r="U2414" s="60">
        <f ca="1"/>
        <v>0.73381831688407884</v>
      </c>
      <c r="V2414" s="60">
        <f ca="1"/>
        <v>-1.4236316847058181</v>
      </c>
      <c r="W2414" s="60">
        <f ca="1"/>
        <v>-0.17909993947299663</v>
      </c>
      <c r="X2414" s="60">
        <f ca="1"/>
        <v>-0.30364401984197709</v>
      </c>
      <c r="Y2414" s="52">
        <f ca="1">$B$14 * EXP(($E$3 - $C$14^2/2) * Y$2 + $C$14*SQRT(Y$2)*T2414)</f>
        <v>96.822408013143203</v>
      </c>
      <c r="Z2414" s="52">
        <f ca="1">Y2414 * EXP(($E$3 - $C$14^2/2) * (Z$2-Y$2) + $C$14*SQRT(Z$2-Y$2)*U2414)</f>
        <v>121.270543973447</v>
      </c>
      <c r="AA2414" s="52">
        <f ca="1">Z2414 * EXP(($E$3 - $C$14^2/2) * (AA$2-Z$2) + $C$14*SQRT(AA$2-Z$2)*V2414)</f>
        <v>79.514106397803758</v>
      </c>
      <c r="AB2414" s="52">
        <f ca="1">AA2414 * EXP(($E$3 - $C$14^2/2) * (AB$2-AA$2) + $C$14*SQRT(AB$2-AA$2)*W2414)</f>
        <v>75.73227798647423</v>
      </c>
      <c r="AC2414" s="52">
        <f ca="1">AB2414 * EXP(($E$3 - $C$14^2/2) * (AC$2-AB$2) + $C$14*SQRT(AC$2-AB$2)*X2414)</f>
        <v>69.485024677803807</v>
      </c>
      <c r="AD2414" s="47"/>
      <c r="AE2414" s="3" t="s">
        <v>68</v>
      </c>
      <c r="AF2414" s="52" t="b">
        <f ca="1">AND(AF2411&gt;$B$3, NOT(OR($AF2413:AF2413)))</f>
        <v>0</v>
      </c>
      <c r="AG2414" s="52" t="b">
        <f ca="1">AND(AG2411&gt;$B$3, NOT(OR($AF2413:AG2413)))</f>
        <v>0</v>
      </c>
      <c r="AH2414" s="52" t="b">
        <f ca="1">AND(AH2411&gt;$B$3, NOT(OR($AF2413:AH2413)))</f>
        <v>0</v>
      </c>
      <c r="AI2414" s="52" t="b">
        <f ca="1">AND(AI2411&gt;$B$3, NOT(OR($AF2413:AI2413)))</f>
        <v>0</v>
      </c>
      <c r="AJ2414" s="52" t="b">
        <f ca="1">AND(AJ2411&gt;$B$3, NOT(OR($AF2413:AJ2413)))</f>
        <v>0</v>
      </c>
      <c r="AK2414" s="74"/>
      <c r="AL2414" s="70"/>
    </row>
    <row r="2415" spans="7:38" ht="14.55" customHeight="1" x14ac:dyDescent="0.3">
      <c r="G2415" s="3">
        <v>2413</v>
      </c>
      <c r="H2415" s="58">
        <v>0.29212448594894697</v>
      </c>
      <c r="I2415" s="58">
        <v>-1.7023200145473596</v>
      </c>
      <c r="J2415" s="58">
        <v>0.54668480090678406</v>
      </c>
      <c r="K2415" s="59">
        <v>4.2369053342224702E-4</v>
      </c>
      <c r="L2415" s="60">
        <f t="array" ref="L2415:O2415">TRANSPOSE(MMULT(Option!$B$25:$E$28, TRANSPOSE(H2415:K2415)))</f>
        <v>0.29212448594894697</v>
      </c>
      <c r="M2415" s="60">
        <v>-1.4433522703607415</v>
      </c>
      <c r="N2415" s="60">
        <v>0.15123653925865083</v>
      </c>
      <c r="O2415" s="60">
        <v>-0.2218574498044861</v>
      </c>
      <c r="P2415" s="56" t="str">
        <f t="shared" si="2996"/>
        <v>483/3</v>
      </c>
      <c r="R2415" s="80">
        <v>604</v>
      </c>
      <c r="S2415" s="3" t="s">
        <v>28</v>
      </c>
      <c r="T2415" s="60">
        <f t="array" aca="1" ref="T2415:T2418" ca="1">TRANSPOSE(OFFSET($L$3, MATCH($R2415 &amp; "/" &amp; T$2, $P$3:$P$5002, 0) - 1, 0, 1, $E$1))</f>
        <v>1.5439764794458083E-2</v>
      </c>
      <c r="U2415" s="60">
        <f t="array" aca="1" ref="U2415:U2418" ca="1">TRANSPOSE(OFFSET($L$3, MATCH($R2415 &amp; "/" &amp; U$2, $P$3:$P$5002, 0) - 1, 0, 1, $E$1))</f>
        <v>0.51284057528847271</v>
      </c>
      <c r="V2415" s="60">
        <f t="array" aca="1" ref="V2415:V2418" ca="1">TRANSPOSE(OFFSET($L$3, MATCH($R2415 &amp; "/" &amp; V$2, $P$3:$P$5002, 0) - 1, 0, 1, $E$1))</f>
        <v>1.4615140902348622</v>
      </c>
      <c r="W2415" s="60">
        <f t="array" aca="1" ref="W2415:W2418" ca="1">TRANSPOSE(OFFSET($L$3, MATCH($R2415 &amp; "/" &amp; W$2, $P$3:$P$5002, 0) - 1, 0, 1, $E$1))</f>
        <v>0.1150652875556261</v>
      </c>
      <c r="X2415" s="60">
        <f t="array" aca="1" ref="X2415:X2418" ca="1">TRANSPOSE(OFFSET($L$3, MATCH($R2415 &amp; "/" &amp; X$2, $P$3:$P$5002, 0) - 1, 0, 1, $E$1))</f>
        <v>1.3139917019998686</v>
      </c>
      <c r="Y2415" s="52">
        <f ca="1">$B$11 * EXP(($E$3 - $C$11^2/2) * Y$2 + $C$11*SQRT(Y$2)*T2415)</f>
        <v>100.96784657622155</v>
      </c>
      <c r="Z2415" s="52">
        <f ca="1">Y2415 * EXP(($E$3 - $C$11^2/2) * (Z$2-Y$2) + $C$11*SQRT(Z$2-Y$2)*U2415)</f>
        <v>118.35094112921185</v>
      </c>
      <c r="AA2415" s="52">
        <f ca="1">Z2415 * EXP(($E$3 - $C$11^2/2) * (AA$2-Z$2) + $C$11*SQRT(AA$2-Z$2)*V2415)</f>
        <v>184.4002220105302</v>
      </c>
      <c r="AB2415" s="52">
        <f ca="1">AA2415 * EXP(($E$3 - $C$11^2/2) * (AB$2-AA$2) + $C$11*SQRT(AB$2-AA$2)*W2415)</f>
        <v>191.83355621622766</v>
      </c>
      <c r="AC2415" s="52">
        <f ca="1">AB2415 * EXP(($E$3 - $C$11^2/2) * (AC$2-AB$2) + $C$11*SQRT(AC$2-AB$2)*X2415)</f>
        <v>285.95247107298076</v>
      </c>
      <c r="AD2415" s="47"/>
      <c r="AE2415" s="3" t="s">
        <v>69</v>
      </c>
      <c r="AF2415" s="20" cm="1">
        <f t="array" aca="1" ref="AF2415" ca="1">MIN(Y2415:Y2418 / $D$11:$D$14)</f>
        <v>1.0096784657622155</v>
      </c>
      <c r="AG2415" s="20" cm="1">
        <f t="array" aca="1" ref="AG2415" ca="1">MIN(Z2415:Z2418 / $D$11:$D$14)</f>
        <v>0.96890424913916873</v>
      </c>
      <c r="AH2415" s="20" cm="1">
        <f t="array" aca="1" ref="AH2415" ca="1">MIN(AA2415:AA2418 / $D$11:$D$14)</f>
        <v>1.17584724483929</v>
      </c>
      <c r="AI2415" s="20" cm="1">
        <f t="array" aca="1" ref="AI2415" ca="1">MIN(AB2415:AB2418 / $D$11:$D$14)</f>
        <v>1.1750422773786395</v>
      </c>
      <c r="AJ2415" s="20" cm="1">
        <f t="array" aca="1" ref="AJ2415" ca="1">MIN(AC2415:AC2418 / $D$11:$D$14)</f>
        <v>0.84024603520360008</v>
      </c>
      <c r="AK2415" s="72">
        <f t="array" aca="1" ref="AK2415" ca="1">SUMPRODUCT(AF2416:AJ2416, EXP(-$E$3*$AF$2:$AJ$2))</f>
        <v>142594.67363380725</v>
      </c>
      <c r="AL2415" s="70">
        <f ca="1">MAX(AC2416 - $D$11, 0) * EXP(-$E$2*$E$3)</f>
        <v>0</v>
      </c>
    </row>
    <row r="2416" spans="7:38" ht="14.55" customHeight="1" x14ac:dyDescent="0.3">
      <c r="G2416" s="3">
        <v>2414</v>
      </c>
      <c r="H2416" s="58">
        <v>0.41012361273937492</v>
      </c>
      <c r="I2416" s="58">
        <v>-9.7823748319593076E-2</v>
      </c>
      <c r="J2416" s="58">
        <v>0.45310891123597891</v>
      </c>
      <c r="K2416" s="59">
        <v>0.18555605430453526</v>
      </c>
      <c r="L2416" s="60">
        <f t="array" ref="L2416:O2416">TRANSPOSE(MMULT(Option!$B$25:$E$28, TRANSPOSE(H2416:K2416)))</f>
        <v>0.41012361273937492</v>
      </c>
      <c r="M2416" s="60">
        <v>7.43924988079811E-2</v>
      </c>
      <c r="N2416" s="60">
        <v>0.53640329230375605</v>
      </c>
      <c r="O2416" s="60">
        <v>0.38577169022832525</v>
      </c>
      <c r="P2416" s="56" t="str">
        <f t="shared" si="2996"/>
        <v>483/4</v>
      </c>
      <c r="R2416" s="80"/>
      <c r="S2416" s="3" t="s">
        <v>29</v>
      </c>
      <c r="T2416" s="60">
        <f ca="1"/>
        <v>0.83484283687579364</v>
      </c>
      <c r="U2416" s="60">
        <f ca="1"/>
        <v>-0.97347445711469571</v>
      </c>
      <c r="V2416" s="60">
        <f ca="1"/>
        <v>0.62859477755676174</v>
      </c>
      <c r="W2416" s="60">
        <f ca="1"/>
        <v>-1.8949398329162898E-2</v>
      </c>
      <c r="X2416" s="60">
        <f ca="1"/>
        <v>-1.1345488622534505</v>
      </c>
      <c r="Y2416" s="52">
        <f ca="1">$B$12 * EXP(($E$3 - $C$12^2/2) * Y$2 + $C$12*SQRT(Y$2)*T2416)</f>
        <v>129.10461401294191</v>
      </c>
      <c r="Z2416" s="52">
        <f ca="1">Y2416 * EXP(($E$3 - $C$12^2/2) * (Z$2-Y$2) + $C$12*SQRT(Z$2-Y$2)*U2416)</f>
        <v>96.890424913916874</v>
      </c>
      <c r="AA2416" s="52">
        <f ca="1">Z2416 * EXP(($E$3 - $C$12^2/2) * (AA$2-Z$2) + $C$12*SQRT(AA$2-Z$2)*V2416)</f>
        <v>117.58472448392899</v>
      </c>
      <c r="AB2416" s="52">
        <f ca="1">AA2416 * EXP(($E$3 - $C$12^2/2) * (AB$2-AA$2) + $C$12*SQRT(AB$2-AA$2)*W2416)</f>
        <v>117.50422773786396</v>
      </c>
      <c r="AC2416" s="52">
        <f ca="1">AB2416 * EXP(($E$3 - $C$12^2/2) * (AC$2-AB$2) + $C$12*SQRT(AC$2-AB$2)*X2416)</f>
        <v>84.024603520360003</v>
      </c>
      <c r="AD2416" s="47"/>
      <c r="AE2416" s="3" t="s">
        <v>47</v>
      </c>
      <c r="AF2416" s="64">
        <f t="shared" ref="AF2416" ca="1" si="3052">($B$5*AF2418 + (1 + $B$6)*AF2417)*$B$2</f>
        <v>15000</v>
      </c>
      <c r="AG2416" s="64">
        <f t="shared" ref="AG2416" ca="1" si="3053">($B$5*AG2418 + (1 + $B$6)*AG2417)*$B$2</f>
        <v>15000</v>
      </c>
      <c r="AH2416" s="64">
        <f t="shared" ref="AH2416" ca="1" si="3054">($B$5*AH2418 + (1 + $B$6)*AH2417)*$B$2</f>
        <v>15000</v>
      </c>
      <c r="AI2416" s="64">
        <f t="shared" ref="AI2416" ca="1" si="3055">($B$5*AI2418 + (1 + $B$6)*AI2417)*$B$2</f>
        <v>15000</v>
      </c>
      <c r="AJ2416" s="64" cm="1">
        <f t="array" aca="1" ref="AJ2416" ca="1">($B$5*AJ2418 + (1 + $B$6)*AJ2417 + AND(NOT(AF2417:AJ2417)))*$B$2</f>
        <v>114999.99999999999</v>
      </c>
      <c r="AK2416" s="73"/>
      <c r="AL2416" s="70"/>
    </row>
    <row r="2417" spans="7:38" ht="14.55" customHeight="1" x14ac:dyDescent="0.3">
      <c r="G2417" s="3">
        <v>2415</v>
      </c>
      <c r="H2417" s="58">
        <v>-0.21085152924487036</v>
      </c>
      <c r="I2417" s="58">
        <v>1.6162647740660236</v>
      </c>
      <c r="J2417" s="58">
        <v>0.6496706881376848</v>
      </c>
      <c r="K2417" s="59">
        <v>-0.3165783181642523</v>
      </c>
      <c r="L2417" s="60">
        <f t="array" ref="L2417:O2417">TRANSPOSE(MMULT(Option!$B$25:$E$28, TRANSPOSE(H2417:K2417)))</f>
        <v>-0.21085152924487036</v>
      </c>
      <c r="M2417" s="60">
        <v>1.3969905223517023</v>
      </c>
      <c r="N2417" s="60">
        <v>0.90950915992486181</v>
      </c>
      <c r="O2417" s="60">
        <v>0.1945981144837674</v>
      </c>
      <c r="P2417" s="56" t="str">
        <f t="shared" si="2996"/>
        <v>483/5</v>
      </c>
      <c r="R2417" s="80"/>
      <c r="S2417" s="3" t="s">
        <v>31</v>
      </c>
      <c r="T2417" s="60">
        <f ca="1"/>
        <v>9.7669783118107395E-2</v>
      </c>
      <c r="U2417" s="60">
        <f ca="1"/>
        <v>0.54030443381202253</v>
      </c>
      <c r="V2417" s="60">
        <f ca="1"/>
        <v>0.42522361929991948</v>
      </c>
      <c r="W2417" s="60">
        <f ca="1"/>
        <v>-0.1705415488285234</v>
      </c>
      <c r="X2417" s="60">
        <f ca="1"/>
        <v>7.9427219254957993E-2</v>
      </c>
      <c r="Y2417" s="52">
        <f ca="1">$B$13 * EXP(($E$3 - $C$13^2/2) * Y$2 + $C$13*SQRT(Y$2)*T2417)</f>
        <v>103.48959962315828</v>
      </c>
      <c r="Z2417" s="52">
        <f ca="1">Y2417 * EXP(($E$3 - $C$13^2/2) * (Z$2-Y$2) + $C$13*SQRT(Z$2-Y$2)*U2417)</f>
        <v>122.31044589021755</v>
      </c>
      <c r="AA2417" s="52">
        <f ca="1">Z2417 * EXP(($E$3 - $C$13^2/2) * (AA$2-Z$2) + $C$13*SQRT(AA$2-Z$2)*V2417)</f>
        <v>139.64863764631102</v>
      </c>
      <c r="AB2417" s="52">
        <f ca="1">AA2417 * EXP(($E$3 - $C$13^2/2) * (AB$2-AA$2) + $C$13*SQRT(AB$2-AA$2)*W2417)</f>
        <v>133.34864271467063</v>
      </c>
      <c r="AC2417" s="52">
        <f ca="1">AB2417 * EXP(($E$3 - $C$13^2/2) * (AC$2-AB$2) + $C$13*SQRT(AC$2-AB$2)*X2417)</f>
        <v>137.2487863853338</v>
      </c>
      <c r="AD2417" s="47"/>
      <c r="AE2417" s="3" t="s">
        <v>46</v>
      </c>
      <c r="AF2417" s="52" t="b">
        <f t="shared" ref="AF2417" ca="1" si="3056">AF2415 &gt;= $B$4</f>
        <v>0</v>
      </c>
      <c r="AG2417" s="52" t="b">
        <f t="array" aca="1" ref="AG2417" ca="1">AND(AG2415 &gt;= $B$4, NOT(OR($AF2417:AF2417)))</f>
        <v>0</v>
      </c>
      <c r="AH2417" s="52" t="b">
        <f t="array" aca="1" ref="AH2417" ca="1">AND(AH2415 &gt;= $B$4, NOT(OR($AF2417:AG2417)))</f>
        <v>0</v>
      </c>
      <c r="AI2417" s="52" t="b">
        <f t="array" aca="1" ref="AI2417" ca="1">AND(AI2415 &gt;= $B$4, NOT(OR($AF2417:AH2417)))</f>
        <v>0</v>
      </c>
      <c r="AJ2417" s="52" t="b">
        <f t="array" aca="1" ref="AJ2417" ca="1">AND(AJ2415 &gt;= $B$4, NOT(OR($AF2417:AI2417)))</f>
        <v>0</v>
      </c>
      <c r="AK2417" s="73"/>
      <c r="AL2417" s="70"/>
    </row>
    <row r="2418" spans="7:38" ht="14.55" customHeight="1" x14ac:dyDescent="0.3">
      <c r="G2418" s="3">
        <v>2416</v>
      </c>
      <c r="H2418" s="58">
        <v>-0.35041697253714327</v>
      </c>
      <c r="I2418" s="58">
        <v>2.6091877874269249</v>
      </c>
      <c r="J2418" s="58">
        <v>1.6685952781415148</v>
      </c>
      <c r="K2418" s="59">
        <v>-0.36398538302170202</v>
      </c>
      <c r="L2418" s="60">
        <f t="array" ref="L2418:O2418">TRANSPOSE(MMULT(Option!$B$25:$E$28, TRANSPOSE(H2418:K2418)))</f>
        <v>-0.35041697253714327</v>
      </c>
      <c r="M2418" s="60">
        <v>2.2511933186327888</v>
      </c>
      <c r="N2418" s="60">
        <v>2.0086229843212213</v>
      </c>
      <c r="O2418" s="60">
        <v>0.55705694674941897</v>
      </c>
      <c r="P2418" s="56" t="str">
        <f t="shared" si="2996"/>
        <v>484/1</v>
      </c>
      <c r="R2418" s="80"/>
      <c r="S2418" s="3" t="s">
        <v>30</v>
      </c>
      <c r="T2418" s="60">
        <f ca="1"/>
        <v>1.2781376595080769</v>
      </c>
      <c r="U2418" s="60">
        <f ca="1"/>
        <v>-0.20529143137589137</v>
      </c>
      <c r="V2418" s="60">
        <f ca="1"/>
        <v>0.24434947510045457</v>
      </c>
      <c r="W2418" s="60">
        <f ca="1"/>
        <v>0.39275755385652783</v>
      </c>
      <c r="X2418" s="60">
        <f ca="1"/>
        <v>0.68317628412720344</v>
      </c>
      <c r="Y2418" s="52">
        <f ca="1">$B$14 * EXP(($E$3 - $C$14^2/2) * Y$2 + $C$14*SQRT(Y$2)*T2418)</f>
        <v>147.46804140165477</v>
      </c>
      <c r="Z2418" s="52">
        <f ca="1">Y2418 * EXP(($E$3 - $C$14^2/2) * (Z$2-Y$2) + $C$14*SQRT(Z$2-Y$2)*U2418)</f>
        <v>139.3549192114705</v>
      </c>
      <c r="AA2418" s="52">
        <f ca="1">Z2418 * EXP(($E$3 - $C$14^2/2) * (AA$2-Z$2) + $C$14*SQRT(AA$2-Z$2)*V2418)</f>
        <v>150.70569526035788</v>
      </c>
      <c r="AB2418" s="52">
        <f ca="1">AA2418 * EXP(($E$3 - $C$14^2/2) * (AB$2-AA$2) + $C$14*SQRT(AB$2-AA$2)*W2418)</f>
        <v>170.40128630667931</v>
      </c>
      <c r="AC2418" s="52">
        <f ca="1">AB2418 * EXP(($E$3 - $C$14^2/2) * (AC$2-AB$2) + $C$14*SQRT(AC$2-AB$2)*X2418)</f>
        <v>210.21042405757586</v>
      </c>
      <c r="AD2418" s="47"/>
      <c r="AE2418" s="3" t="s">
        <v>68</v>
      </c>
      <c r="AF2418" s="52" t="b">
        <f ca="1">AND(AF2415&gt;$B$3, NOT(OR($AF2417:AF2417)))</f>
        <v>1</v>
      </c>
      <c r="AG2418" s="52" t="b">
        <f ca="1">AND(AG2415&gt;$B$3, NOT(OR($AF2417:AG2417)))</f>
        <v>1</v>
      </c>
      <c r="AH2418" s="52" t="b">
        <f ca="1">AND(AH2415&gt;$B$3, NOT(OR($AF2417:AH2417)))</f>
        <v>1</v>
      </c>
      <c r="AI2418" s="52" t="b">
        <f ca="1">AND(AI2415&gt;$B$3, NOT(OR($AF2417:AI2417)))</f>
        <v>1</v>
      </c>
      <c r="AJ2418" s="52" t="b">
        <f ca="1">AND(AJ2415&gt;$B$3, NOT(OR($AF2417:AJ2417)))</f>
        <v>1</v>
      </c>
      <c r="AK2418" s="74"/>
      <c r="AL2418" s="70"/>
    </row>
    <row r="2419" spans="7:38" ht="14.55" customHeight="1" x14ac:dyDescent="0.3">
      <c r="G2419" s="3">
        <v>2417</v>
      </c>
      <c r="H2419" s="58">
        <v>1.0555747856696034</v>
      </c>
      <c r="I2419" s="58">
        <v>0.37681588751497103</v>
      </c>
      <c r="J2419" s="58">
        <v>1.0132444400184564</v>
      </c>
      <c r="K2419" s="59">
        <v>-0.75506668598530946</v>
      </c>
      <c r="L2419" s="60">
        <f t="array" ref="L2419:O2419">TRANSPOSE(MMULT(Option!$B$25:$E$28, TRANSPOSE(H2419:K2419)))</f>
        <v>1.0555747856696034</v>
      </c>
      <c r="M2419" s="60">
        <v>0.76758737978770541</v>
      </c>
      <c r="N2419" s="60">
        <v>1.4108462664807817</v>
      </c>
      <c r="O2419" s="60">
        <v>7.2068060838472836E-2</v>
      </c>
      <c r="P2419" s="56" t="str">
        <f t="shared" si="2996"/>
        <v>484/2</v>
      </c>
      <c r="R2419" s="80">
        <v>605</v>
      </c>
      <c r="S2419" s="3" t="s">
        <v>28</v>
      </c>
      <c r="T2419" s="60">
        <f t="array" aca="1" ref="T2419:T2422" ca="1">TRANSPOSE(OFFSET($L$3, MATCH($R2419 &amp; "/" &amp; T$2, $P$3:$P$5002, 0) - 1, 0, 1, $E$1))</f>
        <v>-0.1390354461923145</v>
      </c>
      <c r="U2419" s="60">
        <f t="array" aca="1" ref="U2419:U2422" ca="1">TRANSPOSE(OFFSET($L$3, MATCH($R2419 &amp; "/" &amp; U$2, $P$3:$P$5002, 0) - 1, 0, 1, $E$1))</f>
        <v>0.90348683451181877</v>
      </c>
      <c r="V2419" s="60">
        <f t="array" aca="1" ref="V2419:V2422" ca="1">TRANSPOSE(OFFSET($L$3, MATCH($R2419 &amp; "/" &amp; V$2, $P$3:$P$5002, 0) - 1, 0, 1, $E$1))</f>
        <v>-0.52386195544352365</v>
      </c>
      <c r="W2419" s="60">
        <f t="array" aca="1" ref="W2419:W2422" ca="1">TRANSPOSE(OFFSET($L$3, MATCH($R2419 &amp; "/" &amp; W$2, $P$3:$P$5002, 0) - 1, 0, 1, $E$1))</f>
        <v>-0.40526397927483848</v>
      </c>
      <c r="X2419" s="60">
        <f t="array" aca="1" ref="X2419:X2422" ca="1">TRANSPOSE(OFFSET($L$3, MATCH($R2419 &amp; "/" &amp; X$2, $P$3:$P$5002, 0) - 1, 0, 1, $E$1))</f>
        <v>-1.434241048756429</v>
      </c>
      <c r="Y2419" s="52">
        <f ca="1">$B$11 * EXP(($E$3 - $C$11^2/2) * Y$2 + $C$11*SQRT(Y$2)*T2419)</f>
        <v>96.395503094429657</v>
      </c>
      <c r="Z2419" s="52">
        <f ca="1">Y2419 * EXP(($E$3 - $C$11^2/2) * (Z$2-Y$2) + $C$11*SQRT(Z$2-Y$2)*U2419)</f>
        <v>127.04045797813477</v>
      </c>
      <c r="AA2419" s="52">
        <f ca="1">Z2419 * EXP(($E$3 - $C$11^2/2) * (AA$2-Z$2) + $C$11*SQRT(AA$2-Z$2)*V2419)</f>
        <v>109.10895998849955</v>
      </c>
      <c r="AB2419" s="52">
        <f ca="1">AA2419 * EXP(($E$3 - $C$11^2/2) * (AB$2-AA$2) + $C$11*SQRT(AB$2-AA$2)*W2419)</f>
        <v>97.10256801543683</v>
      </c>
      <c r="AC2419" s="52">
        <f ca="1">AB2419 * EXP(($E$3 - $C$11^2/2) * (AC$2-AB$2) + $C$11*SQRT(AC$2-AB$2)*X2419)</f>
        <v>63.465440106001594</v>
      </c>
      <c r="AD2419" s="47"/>
      <c r="AE2419" s="3" t="s">
        <v>69</v>
      </c>
      <c r="AF2419" s="20" cm="1">
        <f t="array" aca="1" ref="AF2419" ca="1">MIN(Y2419:Y2422 / $D$11:$D$14)</f>
        <v>0.96395503094429658</v>
      </c>
      <c r="AG2419" s="20" cm="1">
        <f t="array" aca="1" ref="AG2419" ca="1">MIN(Z2419:Z2422 / $D$11:$D$14)</f>
        <v>0.94611508046731518</v>
      </c>
      <c r="AH2419" s="20" cm="1">
        <f t="array" aca="1" ref="AH2419" ca="1">MIN(AA2419:AA2422 / $D$11:$D$14)</f>
        <v>0.6426387406887456</v>
      </c>
      <c r="AI2419" s="20" cm="1">
        <f t="array" aca="1" ref="AI2419" ca="1">MIN(AB2419:AB2422 / $D$11:$D$14)</f>
        <v>0.68475906537767561</v>
      </c>
      <c r="AJ2419" s="20" cm="1">
        <f t="array" aca="1" ref="AJ2419" ca="1">MIN(AC2419:AC2422 / $D$11:$D$14)</f>
        <v>0.5853087997592249</v>
      </c>
      <c r="AK2419" s="72">
        <f t="array" aca="1" ref="AK2419" ca="1">SUMPRODUCT(AF2420:AJ2420, EXP(-$E$3*$AF$2:$AJ$2))</f>
        <v>105721.0809451906</v>
      </c>
      <c r="AL2419" s="70">
        <f ca="1">MAX(AC2420 - $D$11, 0) * EXP(-$E$2*$E$3)</f>
        <v>46.170356704607848</v>
      </c>
    </row>
    <row r="2420" spans="7:38" ht="14.55" customHeight="1" x14ac:dyDescent="0.3">
      <c r="G2420" s="3">
        <v>2418</v>
      </c>
      <c r="H2420" s="58">
        <v>-2.0833682484019422</v>
      </c>
      <c r="I2420" s="58">
        <v>-0.62167557752142732</v>
      </c>
      <c r="J2420" s="58">
        <v>-1.2637717627279998</v>
      </c>
      <c r="K2420" s="59">
        <v>-0.14517855259178011</v>
      </c>
      <c r="L2420" s="60">
        <f t="array" ref="L2420:O2420">TRANSPOSE(MMULT(Option!$B$25:$E$28, TRANSPOSE(H2420:K2420)))</f>
        <v>-2.0833682484019422</v>
      </c>
      <c r="M2420" s="60">
        <v>-1.4031223777002424</v>
      </c>
      <c r="N2420" s="60">
        <v>-2.106123638779235</v>
      </c>
      <c r="O2420" s="60">
        <v>-1.3671266548720076</v>
      </c>
      <c r="P2420" s="56" t="str">
        <f t="shared" si="2996"/>
        <v>484/3</v>
      </c>
      <c r="R2420" s="80"/>
      <c r="S2420" s="3" t="s">
        <v>29</v>
      </c>
      <c r="T2420" s="60">
        <f ca="1"/>
        <v>0.29271646415846131</v>
      </c>
      <c r="U2420" s="60">
        <f ca="1"/>
        <v>1.8601822022768335</v>
      </c>
      <c r="V2420" s="60">
        <f ca="1"/>
        <v>-0.58719436823628257</v>
      </c>
      <c r="W2420" s="60">
        <f ca="1"/>
        <v>0.21458989480695692</v>
      </c>
      <c r="X2420" s="60">
        <f ca="1"/>
        <v>-0.31190075670990036</v>
      </c>
      <c r="Y2420" s="52">
        <f ca="1">$B$12 * EXP(($E$3 - $C$12^2/2) * Y$2 + $C$12*SQRT(Y$2)*T2420)</f>
        <v>109.72586569650468</v>
      </c>
      <c r="Z2420" s="52">
        <f ca="1">Y2420 * EXP(($E$3 - $C$12^2/2) * (Z$2-Y$2) + $C$12*SQRT(Z$2-Y$2)*U2420)</f>
        <v>192.68173492871597</v>
      </c>
      <c r="AA2420" s="52">
        <f ca="1">Z2420 * EXP(($E$3 - $C$12^2/2) * (AA$2-Z$2) + $C$12*SQRT(AA$2-Z$2)*V2420)</f>
        <v>162.37061600839363</v>
      </c>
      <c r="AB2420" s="52">
        <f ca="1">AA2420 * EXP(($E$3 - $C$12^2/2) * (AB$2-AA$2) + $C$12*SQRT(AB$2-AA$2)*W2420)</f>
        <v>174.03535076404961</v>
      </c>
      <c r="AC2420" s="52">
        <f ca="1">AB2420 * EXP(($E$3 - $C$12^2/2) * (AC$2-AB$2) + $C$12*SQRT(AC$2-AB$2)*X2420)</f>
        <v>159.28391150625575</v>
      </c>
      <c r="AD2420" s="47"/>
      <c r="AE2420" s="3" t="s">
        <v>47</v>
      </c>
      <c r="AF2420" s="64">
        <f t="shared" ref="AF2420" ca="1" si="3057">($B$5*AF2422 + (1 + $B$6)*AF2421)*$B$2</f>
        <v>15000</v>
      </c>
      <c r="AG2420" s="64">
        <f t="shared" ref="AG2420" ca="1" si="3058">($B$5*AG2422 + (1 + $B$6)*AG2421)*$B$2</f>
        <v>15000</v>
      </c>
      <c r="AH2420" s="64">
        <f t="shared" ref="AH2420" ca="1" si="3059">($B$5*AH2422 + (1 + $B$6)*AH2421)*$B$2</f>
        <v>0</v>
      </c>
      <c r="AI2420" s="64">
        <f t="shared" ref="AI2420" ca="1" si="3060">($B$5*AI2422 + (1 + $B$6)*AI2421)*$B$2</f>
        <v>0</v>
      </c>
      <c r="AJ2420" s="64" cm="1">
        <f t="array" aca="1" ref="AJ2420" ca="1">($B$5*AJ2422 + (1 + $B$6)*AJ2421 + AND(NOT(AF2421:AJ2421)))*$B$2</f>
        <v>100000</v>
      </c>
      <c r="AK2420" s="73"/>
      <c r="AL2420" s="70"/>
    </row>
    <row r="2421" spans="7:38" ht="14.55" customHeight="1" x14ac:dyDescent="0.3">
      <c r="G2421" s="3">
        <v>2419</v>
      </c>
      <c r="H2421" s="58">
        <v>9.2347688136791908E-2</v>
      </c>
      <c r="I2421" s="58">
        <v>-0.39446055015086723</v>
      </c>
      <c r="J2421" s="58">
        <v>0.58073784281524832</v>
      </c>
      <c r="K2421" s="59">
        <v>1.3805734322798391</v>
      </c>
      <c r="L2421" s="60">
        <f t="array" ref="L2421:O2421">TRANSPOSE(MMULT(Option!$B$25:$E$28, TRANSPOSE(H2421:K2421)))</f>
        <v>9.2347688136791908E-2</v>
      </c>
      <c r="M2421" s="60">
        <v>-0.32458999069333794</v>
      </c>
      <c r="N2421" s="60">
        <v>0.4437129492630526</v>
      </c>
      <c r="O2421" s="60">
        <v>1.2292459323499254</v>
      </c>
      <c r="P2421" s="56" t="str">
        <f t="shared" si="2996"/>
        <v>484/4</v>
      </c>
      <c r="R2421" s="80"/>
      <c r="S2421" s="3" t="s">
        <v>31</v>
      </c>
      <c r="T2421" s="60">
        <f ca="1"/>
        <v>2.6347904191202578</v>
      </c>
      <c r="U2421" s="60">
        <f ca="1"/>
        <v>0.94303137675486648</v>
      </c>
      <c r="V2421" s="60">
        <f ca="1"/>
        <v>-0.41260556694861</v>
      </c>
      <c r="W2421" s="60">
        <f ca="1"/>
        <v>-1.0700893266248745</v>
      </c>
      <c r="X2421" s="60">
        <f ca="1"/>
        <v>-0.90994664095255995</v>
      </c>
      <c r="Y2421" s="52">
        <f ca="1">$B$13 * EXP(($E$3 - $C$13^2/2) * Y$2 + $C$13*SQRT(Y$2)*T2421)</f>
        <v>221.54091975521175</v>
      </c>
      <c r="Z2421" s="52">
        <f ca="1">Y2421 * EXP(($E$3 - $C$13^2/2) * (Z$2-Y$2) + $C$13*SQRT(Z$2-Y$2)*U2421)</f>
        <v>295.45505429425197</v>
      </c>
      <c r="AA2421" s="52">
        <f ca="1">Z2421 * EXP(($E$3 - $C$13^2/2) * (AA$2-Z$2) + $C$13*SQRT(AA$2-Z$2)*V2421)</f>
        <v>262.36457776031722</v>
      </c>
      <c r="AB2421" s="52">
        <f ca="1">AA2421 * EXP(($E$3 - $C$13^2/2) * (AB$2-AA$2) + $C$13*SQRT(AB$2-AA$2)*W2421)</f>
        <v>191.27424897179114</v>
      </c>
      <c r="AC2421" s="52">
        <f ca="1">AB2421 * EXP(($E$3 - $C$13^2/2) * (AC$2-AB$2) + $C$13*SQRT(AC$2-AB$2)*X2421)</f>
        <v>146.3095034251042</v>
      </c>
      <c r="AD2421" s="47"/>
      <c r="AE2421" s="3" t="s">
        <v>46</v>
      </c>
      <c r="AF2421" s="52" t="b">
        <f t="shared" ref="AF2421" ca="1" si="3061">AF2419 &gt;= $B$4</f>
        <v>0</v>
      </c>
      <c r="AG2421" s="52" t="b">
        <f t="array" aca="1" ref="AG2421" ca="1">AND(AG2419 &gt;= $B$4, NOT(OR($AF2421:AF2421)))</f>
        <v>0</v>
      </c>
      <c r="AH2421" s="52" t="b">
        <f t="array" aca="1" ref="AH2421" ca="1">AND(AH2419 &gt;= $B$4, NOT(OR($AF2421:AG2421)))</f>
        <v>0</v>
      </c>
      <c r="AI2421" s="52" t="b">
        <f t="array" aca="1" ref="AI2421" ca="1">AND(AI2419 &gt;= $B$4, NOT(OR($AF2421:AH2421)))</f>
        <v>0</v>
      </c>
      <c r="AJ2421" s="52" t="b">
        <f t="array" aca="1" ref="AJ2421" ca="1">AND(AJ2419 &gt;= $B$4, NOT(OR($AF2421:AI2421)))</f>
        <v>0</v>
      </c>
      <c r="AK2421" s="73"/>
      <c r="AL2421" s="70"/>
    </row>
    <row r="2422" spans="7:38" ht="14.55" customHeight="1" x14ac:dyDescent="0.3">
      <c r="G2422" s="3">
        <v>2420</v>
      </c>
      <c r="H2422" s="58">
        <v>-6.9894389662170445E-2</v>
      </c>
      <c r="I2422" s="58">
        <v>0.2920267939776382</v>
      </c>
      <c r="J2422" s="58">
        <v>-0.70110985744621801</v>
      </c>
      <c r="K2422" s="59">
        <v>-1.2520213459143199</v>
      </c>
      <c r="L2422" s="60">
        <f t="array" ref="L2422:O2422">TRANSPOSE(MMULT(Option!$B$25:$E$28, TRANSPOSE(H2422:K2422)))</f>
        <v>-6.9894389662170445E-2</v>
      </c>
      <c r="M2422" s="60">
        <v>0.23968922180669208</v>
      </c>
      <c r="N2422" s="60">
        <v>-0.56727903573988081</v>
      </c>
      <c r="O2422" s="60">
        <v>-1.1604968484693765</v>
      </c>
      <c r="P2422" s="56" t="str">
        <f t="shared" si="2996"/>
        <v>484/5</v>
      </c>
      <c r="R2422" s="80"/>
      <c r="S2422" s="3" t="s">
        <v>30</v>
      </c>
      <c r="T2422" s="60">
        <f ca="1"/>
        <v>8.4573621507869068E-2</v>
      </c>
      <c r="U2422" s="60">
        <f ca="1"/>
        <v>-0.30254384746236196</v>
      </c>
      <c r="V2422" s="60">
        <f ca="1"/>
        <v>-1.3059382630755871</v>
      </c>
      <c r="W2422" s="60">
        <f ca="1"/>
        <v>0.19494771580723663</v>
      </c>
      <c r="X2422" s="60">
        <f ca="1"/>
        <v>-0.53975825405908062</v>
      </c>
      <c r="Y2422" s="52">
        <f ca="1">$B$14 * EXP(($E$3 - $C$14^2/2) * Y$2 + $C$14*SQRT(Y$2)*T2422)</f>
        <v>103.08380234665763</v>
      </c>
      <c r="Z2422" s="52">
        <f ca="1">Y2422 * EXP(($E$3 - $C$14^2/2) * (Z$2-Y$2) + $C$14*SQRT(Z$2-Y$2)*U2422)</f>
        <v>94.611508046731515</v>
      </c>
      <c r="AA2422" s="52">
        <f ca="1">Z2422 * EXP(($E$3 - $C$14^2/2) * (AA$2-Z$2) + $C$14*SQRT(AA$2-Z$2)*V2422)</f>
        <v>64.263874068874557</v>
      </c>
      <c r="AB2422" s="52">
        <f ca="1">AA2422 * EXP(($E$3 - $C$14^2/2) * (AB$2-AA$2) + $C$14*SQRT(AB$2-AA$2)*W2422)</f>
        <v>68.475906537767557</v>
      </c>
      <c r="AC2422" s="52">
        <f ca="1">AB2422 * EXP(($E$3 - $C$14^2/2) * (AC$2-AB$2) + $C$14*SQRT(AC$2-AB$2)*X2422)</f>
        <v>58.530879975922488</v>
      </c>
      <c r="AD2422" s="47"/>
      <c r="AE2422" s="3" t="s">
        <v>68</v>
      </c>
      <c r="AF2422" s="52" t="b">
        <f ca="1">AND(AF2419&gt;$B$3, NOT(OR($AF2421:AF2421)))</f>
        <v>1</v>
      </c>
      <c r="AG2422" s="52" t="b">
        <f ca="1">AND(AG2419&gt;$B$3, NOT(OR($AF2421:AG2421)))</f>
        <v>1</v>
      </c>
      <c r="AH2422" s="52" t="b">
        <f ca="1">AND(AH2419&gt;$B$3, NOT(OR($AF2421:AH2421)))</f>
        <v>0</v>
      </c>
      <c r="AI2422" s="52" t="b">
        <f ca="1">AND(AI2419&gt;$B$3, NOT(OR($AF2421:AI2421)))</f>
        <v>0</v>
      </c>
      <c r="AJ2422" s="52" t="b">
        <f ca="1">AND(AJ2419&gt;$B$3, NOT(OR($AF2421:AJ2421)))</f>
        <v>0</v>
      </c>
      <c r="AK2422" s="74"/>
      <c r="AL2422" s="70"/>
    </row>
    <row r="2423" spans="7:38" ht="14.55" customHeight="1" x14ac:dyDescent="0.3">
      <c r="G2423" s="3">
        <v>2421</v>
      </c>
      <c r="H2423" s="58">
        <v>-2.0291291076914169</v>
      </c>
      <c r="I2423" s="58">
        <v>-0.16436749715781027</v>
      </c>
      <c r="J2423" s="58">
        <v>-0.21793939172439106</v>
      </c>
      <c r="K2423" s="59">
        <v>0.13846712847112758</v>
      </c>
      <c r="L2423" s="60">
        <f t="array" ref="L2423:O2423">TRANSPOSE(MMULT(Option!$B$25:$E$28, TRANSPOSE(H2423:K2423)))</f>
        <v>-2.0291291076914169</v>
      </c>
      <c r="M2423" s="60">
        <v>-0.96229694257978771</v>
      </c>
      <c r="N2423" s="60">
        <v>-1.0461115186743171</v>
      </c>
      <c r="O2423" s="60">
        <v>-0.7786544062293469</v>
      </c>
      <c r="P2423" s="56" t="str">
        <f t="shared" si="2996"/>
        <v>485/1</v>
      </c>
      <c r="R2423" s="80">
        <v>606</v>
      </c>
      <c r="S2423" s="3" t="s">
        <v>28</v>
      </c>
      <c r="T2423" s="60">
        <f t="array" aca="1" ref="T2423:T2426" ca="1">TRANSPOSE(OFFSET($L$3, MATCH($R2423 &amp; "/" &amp; T$2, $P$3:$P$5002, 0) - 1, 0, 1, $E$1))</f>
        <v>-1.2538910089766884</v>
      </c>
      <c r="U2423" s="60">
        <f t="array" aca="1" ref="U2423:U2426" ca="1">TRANSPOSE(OFFSET($L$3, MATCH($R2423 &amp; "/" &amp; U$2, $P$3:$P$5002, 0) - 1, 0, 1, $E$1))</f>
        <v>0.50033978159782022</v>
      </c>
      <c r="V2423" s="60">
        <f t="array" aca="1" ref="V2423:V2426" ca="1">TRANSPOSE(OFFSET($L$3, MATCH($R2423 &amp; "/" &amp; V$2, $P$3:$P$5002, 0) - 1, 0, 1, $E$1))</f>
        <v>-0.8607420626279767</v>
      </c>
      <c r="W2423" s="60">
        <f t="array" aca="1" ref="W2423:W2426" ca="1">TRANSPOSE(OFFSET($L$3, MATCH($R2423 &amp; "/" &amp; W$2, $P$3:$P$5002, 0) - 1, 0, 1, $E$1))</f>
        <v>-0.22860784087229549</v>
      </c>
      <c r="X2423" s="60">
        <f t="array" aca="1" ref="X2423:X2426" ca="1">TRANSPOSE(OFFSET($L$3, MATCH($R2423 &amp; "/" &amp; X$2, $P$3:$P$5002, 0) - 1, 0, 1, $E$1))</f>
        <v>-0.24237772660702603</v>
      </c>
      <c r="Y2423" s="52">
        <f ca="1">$B$11 * EXP(($E$3 - $C$11^2/2) * Y$2 + $C$11*SQRT(Y$2)*T2423)</f>
        <v>68.99285050057658</v>
      </c>
      <c r="Z2423" s="52">
        <f ca="1">Y2423 * EXP(($E$3 - $C$11^2/2) * (Z$2-Y$2) + $C$11*SQRT(Z$2-Y$2)*U2423)</f>
        <v>80.568263411753037</v>
      </c>
      <c r="AA2423" s="52">
        <f ca="1">Z2423 * EXP(($E$3 - $C$11^2/2) * (AA$2-Z$2) + $C$11*SQRT(AA$2-Z$2)*V2423)</f>
        <v>62.544743648543054</v>
      </c>
      <c r="AB2423" s="52">
        <f ca="1">AA2423 * EXP(($E$3 - $C$11^2/2) * (AB$2-AA$2) + $C$11*SQRT(AB$2-AA$2)*W2423)</f>
        <v>58.691789611808915</v>
      </c>
      <c r="AC2423" s="52">
        <f ca="1">AB2423 * EXP(($E$3 - $C$11^2/2) * (AC$2-AB$2) + $C$11*SQRT(AC$2-AB$2)*X2423)</f>
        <v>54.849141166575791</v>
      </c>
      <c r="AD2423" s="47"/>
      <c r="AE2423" s="3" t="s">
        <v>69</v>
      </c>
      <c r="AF2423" s="20" cm="1">
        <f t="array" aca="1" ref="AF2423" ca="1">MIN(Y2423:Y2426 / $D$11:$D$14)</f>
        <v>0.65515967809201781</v>
      </c>
      <c r="AG2423" s="20" cm="1">
        <f t="array" aca="1" ref="AG2423" ca="1">MIN(Z2423:Z2426 / $D$11:$D$14)</f>
        <v>0.65591893353957187</v>
      </c>
      <c r="AH2423" s="20" cm="1">
        <f t="array" aca="1" ref="AH2423" ca="1">MIN(AA2423:AA2426 / $D$11:$D$14)</f>
        <v>0.49874083031412952</v>
      </c>
      <c r="AI2423" s="20" cm="1">
        <f t="array" aca="1" ref="AI2423" ca="1">MIN(AB2423:AB2426 / $D$11:$D$14)</f>
        <v>0.5305672902094466</v>
      </c>
      <c r="AJ2423" s="20" cm="1">
        <f t="array" aca="1" ref="AJ2423" ca="1">MIN(AC2423:AC2426 / $D$11:$D$14)</f>
        <v>0.39833172565239289</v>
      </c>
      <c r="AK2423" s="72">
        <f t="array" aca="1" ref="AK2423" ca="1">SUMPRODUCT(AF2424:AJ2424, EXP(-$E$3*$AF$2:$AJ$2))</f>
        <v>77880.078307140488</v>
      </c>
      <c r="AL2423" s="70">
        <f ca="1">MAX(AC2424 - $D$11, 0) * EXP(-$E$2*$E$3)</f>
        <v>0</v>
      </c>
    </row>
    <row r="2424" spans="7:38" ht="14.55" customHeight="1" x14ac:dyDescent="0.3">
      <c r="G2424" s="3">
        <v>2422</v>
      </c>
      <c r="H2424" s="58">
        <v>3.1351296757063357E-2</v>
      </c>
      <c r="I2424" s="58">
        <v>-1.0635381733520024</v>
      </c>
      <c r="J2424" s="58">
        <v>1.1383477371107</v>
      </c>
      <c r="K2424" s="59">
        <v>-1.7121461308863848</v>
      </c>
      <c r="L2424" s="60">
        <f t="array" ref="L2424:O2424">TRANSPOSE(MMULT(Option!$B$25:$E$28, TRANSPOSE(H2424:K2424)))</f>
        <v>3.1351296757063357E-2</v>
      </c>
      <c r="M2424" s="60">
        <v>-0.96220831806929807</v>
      </c>
      <c r="N2424" s="60">
        <v>0.73386312677206411</v>
      </c>
      <c r="O2424" s="60">
        <v>-1.5099707716687427</v>
      </c>
      <c r="P2424" s="56" t="str">
        <f t="shared" si="2996"/>
        <v>485/2</v>
      </c>
      <c r="R2424" s="80"/>
      <c r="S2424" s="3" t="s">
        <v>29</v>
      </c>
      <c r="T2424" s="60">
        <f ca="1"/>
        <v>-0.2742355182018883</v>
      </c>
      <c r="U2424" s="60">
        <f ca="1"/>
        <v>-0.13227484977382564</v>
      </c>
      <c r="V2424" s="60">
        <f ca="1"/>
        <v>0.75081142360563757</v>
      </c>
      <c r="W2424" s="60">
        <f ca="1"/>
        <v>-0.97479505260449462</v>
      </c>
      <c r="X2424" s="60">
        <f ca="1"/>
        <v>-0.71552178179477266</v>
      </c>
      <c r="Y2424" s="52">
        <f ca="1">$B$12 * EXP(($E$3 - $C$12^2/2) * Y$2 + $C$12*SQRT(Y$2)*T2424)</f>
        <v>92.563929037141719</v>
      </c>
      <c r="Z2424" s="52">
        <f ca="1">Y2424 * EXP(($E$3 - $C$12^2/2) * (Z$2-Y$2) + $C$12*SQRT(Z$2-Y$2)*U2424)</f>
        <v>89.408617986734157</v>
      </c>
      <c r="AA2424" s="52">
        <f ca="1">Z2424 * EXP(($E$3 - $C$12^2/2) * (AA$2-Z$2) + $C$12*SQRT(AA$2-Z$2)*V2424)</f>
        <v>112.55708359365481</v>
      </c>
      <c r="AB2424" s="52">
        <f ca="1">AA2424 * EXP(($E$3 - $C$12^2/2) * (AB$2-AA$2) + $C$12*SQRT(AB$2-AA$2)*W2424)</f>
        <v>84.438375720655714</v>
      </c>
      <c r="AC2424" s="52">
        <f ca="1">AB2424 * EXP(($E$3 - $C$12^2/2) * (AC$2-AB$2) + $C$12*SQRT(AC$2-AB$2)*X2424)</f>
        <v>68.467929445396706</v>
      </c>
      <c r="AD2424" s="47"/>
      <c r="AE2424" s="3" t="s">
        <v>47</v>
      </c>
      <c r="AF2424" s="64">
        <f t="shared" ref="AF2424" ca="1" si="3062">($B$5*AF2426 + (1 + $B$6)*AF2425)*$B$2</f>
        <v>0</v>
      </c>
      <c r="AG2424" s="64">
        <f t="shared" ref="AG2424" ca="1" si="3063">($B$5*AG2426 + (1 + $B$6)*AG2425)*$B$2</f>
        <v>0</v>
      </c>
      <c r="AH2424" s="64">
        <f t="shared" ref="AH2424" ca="1" si="3064">($B$5*AH2426 + (1 + $B$6)*AH2425)*$B$2</f>
        <v>0</v>
      </c>
      <c r="AI2424" s="64">
        <f t="shared" ref="AI2424" ca="1" si="3065">($B$5*AI2426 + (1 + $B$6)*AI2425)*$B$2</f>
        <v>0</v>
      </c>
      <c r="AJ2424" s="64" cm="1">
        <f t="array" aca="1" ref="AJ2424" ca="1">($B$5*AJ2426 + (1 + $B$6)*AJ2425 + AND(NOT(AF2425:AJ2425)))*$B$2</f>
        <v>100000</v>
      </c>
      <c r="AK2424" s="73"/>
      <c r="AL2424" s="70"/>
    </row>
    <row r="2425" spans="7:38" ht="14.55" customHeight="1" x14ac:dyDescent="0.3">
      <c r="G2425" s="3">
        <v>2423</v>
      </c>
      <c r="H2425" s="58">
        <v>0.37092673488630012</v>
      </c>
      <c r="I2425" s="58">
        <v>-1.3360771377365703</v>
      </c>
      <c r="J2425" s="58">
        <v>-0.93851176855616825</v>
      </c>
      <c r="K2425" s="59">
        <v>0.54409209230705935</v>
      </c>
      <c r="L2425" s="60">
        <f t="array" ref="L2425:O2425">TRANSPOSE(MMULT(Option!$B$25:$E$28, TRANSPOSE(H2425:K2425)))</f>
        <v>0.37092673488630012</v>
      </c>
      <c r="M2425" s="60">
        <v>-1.0761642296410348</v>
      </c>
      <c r="N2425" s="60">
        <v>-1.0258007601301007</v>
      </c>
      <c r="O2425" s="60">
        <v>8.1257463574261946E-2</v>
      </c>
      <c r="P2425" s="56" t="str">
        <f t="shared" si="2996"/>
        <v>485/3</v>
      </c>
      <c r="R2425" s="80"/>
      <c r="S2425" s="3" t="s">
        <v>31</v>
      </c>
      <c r="T2425" s="60">
        <f ca="1"/>
        <v>-0.83252081650706478</v>
      </c>
      <c r="U2425" s="60">
        <f ca="1"/>
        <v>-0.60653943214523265</v>
      </c>
      <c r="V2425" s="60">
        <f ca="1"/>
        <v>-0.92983540562155265</v>
      </c>
      <c r="W2425" s="60">
        <f ca="1"/>
        <v>0.18953403435430755</v>
      </c>
      <c r="X2425" s="60">
        <f ca="1"/>
        <v>-0.97220551112005116</v>
      </c>
      <c r="Y2425" s="52">
        <f ca="1">$B$13 * EXP(($E$3 - $C$13^2/2) * Y$2 + $C$13*SQRT(Y$2)*T2425)</f>
        <v>78.289534967874431</v>
      </c>
      <c r="Z2425" s="52">
        <f ca="1">Y2425 * EXP(($E$3 - $C$13^2/2) * (Z$2-Y$2) + $C$13*SQRT(Z$2-Y$2)*U2425)</f>
        <v>65.59189335395719</v>
      </c>
      <c r="AA2425" s="52">
        <f ca="1">Z2425 * EXP(($E$3 - $C$13^2/2) * (AA$2-Z$2) + $C$13*SQRT(AA$2-Z$2)*V2425)</f>
        <v>49.874083031412951</v>
      </c>
      <c r="AB2425" s="52">
        <f ca="1">AA2425 * EXP(($E$3 - $C$13^2/2) * (AB$2-AA$2) + $C$13*SQRT(AB$2-AA$2)*W2425)</f>
        <v>53.056729020944658</v>
      </c>
      <c r="AC2425" s="52">
        <f ca="1">AB2425 * EXP(($E$3 - $C$13^2/2) * (AC$2-AB$2) + $C$13*SQRT(AC$2-AB$2)*X2425)</f>
        <v>39.833172565239288</v>
      </c>
      <c r="AD2425" s="47"/>
      <c r="AE2425" s="3" t="s">
        <v>46</v>
      </c>
      <c r="AF2425" s="52" t="b">
        <f t="shared" ref="AF2425" ca="1" si="3066">AF2423 &gt;= $B$4</f>
        <v>0</v>
      </c>
      <c r="AG2425" s="52" t="b">
        <f t="array" aca="1" ref="AG2425" ca="1">AND(AG2423 &gt;= $B$4, NOT(OR($AF2425:AF2425)))</f>
        <v>0</v>
      </c>
      <c r="AH2425" s="52" t="b">
        <f t="array" aca="1" ref="AH2425" ca="1">AND(AH2423 &gt;= $B$4, NOT(OR($AF2425:AG2425)))</f>
        <v>0</v>
      </c>
      <c r="AI2425" s="52" t="b">
        <f t="array" aca="1" ref="AI2425" ca="1">AND(AI2423 &gt;= $B$4, NOT(OR($AF2425:AH2425)))</f>
        <v>0</v>
      </c>
      <c r="AJ2425" s="52" t="b">
        <f t="array" aca="1" ref="AJ2425" ca="1">AND(AJ2423 &gt;= $B$4, NOT(OR($AF2425:AI2425)))</f>
        <v>0</v>
      </c>
      <c r="AK2425" s="73"/>
      <c r="AL2425" s="70"/>
    </row>
    <row r="2426" spans="7:38" ht="14.55" customHeight="1" x14ac:dyDescent="0.3">
      <c r="G2426" s="3">
        <v>2424</v>
      </c>
      <c r="H2426" s="58">
        <v>-7.1982332341958014E-2</v>
      </c>
      <c r="I2426" s="58">
        <v>1.9272175306682383E-2</v>
      </c>
      <c r="J2426" s="58">
        <v>0.27385649226737591</v>
      </c>
      <c r="K2426" s="59">
        <v>-1.5237417153230366</v>
      </c>
      <c r="L2426" s="60">
        <f t="array" ref="L2426:O2426">TRANSPOSE(MMULT(Option!$B$25:$E$28, TRANSPOSE(H2426:K2426)))</f>
        <v>-7.1982332341958014E-2</v>
      </c>
      <c r="M2426" s="60">
        <v>-1.1129692506917047E-2</v>
      </c>
      <c r="N2426" s="60">
        <v>0.2167846208890811</v>
      </c>
      <c r="O2426" s="60">
        <v>-1.275149426866969</v>
      </c>
      <c r="P2426" s="56" t="str">
        <f t="shared" si="2996"/>
        <v>485/4</v>
      </c>
      <c r="R2426" s="80"/>
      <c r="S2426" s="3" t="s">
        <v>30</v>
      </c>
      <c r="T2426" s="60">
        <f ca="1"/>
        <v>-1.4262542990354152</v>
      </c>
      <c r="U2426" s="60">
        <f ca="1"/>
        <v>1.252746582738282</v>
      </c>
      <c r="V2426" s="60">
        <f ca="1"/>
        <v>1.8148832892518068</v>
      </c>
      <c r="W2426" s="60">
        <f ca="1"/>
        <v>-1.5138751181041756</v>
      </c>
      <c r="X2426" s="60">
        <f ca="1"/>
        <v>-0.8300119870983238</v>
      </c>
      <c r="Y2426" s="52">
        <f ca="1">$B$14 * EXP(($E$3 - $C$14^2/2) * Y$2 + $C$14*SQRT(Y$2)*T2426)</f>
        <v>65.515967809201783</v>
      </c>
      <c r="Z2426" s="52">
        <f ca="1">Y2426 * EXP(($E$3 - $C$14^2/2) * (Z$2-Y$2) + $C$14*SQRT(Z$2-Y$2)*U2426)</f>
        <v>95.881961871833155</v>
      </c>
      <c r="AA2426" s="52">
        <f ca="1">Z2426 * EXP(($E$3 - $C$14^2/2) * (AA$2-Z$2) + $C$14*SQRT(AA$2-Z$2)*V2426)</f>
        <v>166.09881093675216</v>
      </c>
      <c r="AB2426" s="52">
        <f ca="1">AA2426 * EXP(($E$3 - $C$14^2/2) * (AB$2-AA$2) + $C$14*SQRT(AB$2-AA$2)*W2426)</f>
        <v>105.99801022178018</v>
      </c>
      <c r="AC2426" s="52">
        <f ca="1">AB2426 * EXP(($E$3 - $C$14^2/2) * (AC$2-AB$2) + $C$14*SQRT(AC$2-AB$2)*X2426)</f>
        <v>83.047831613939337</v>
      </c>
      <c r="AD2426" s="47"/>
      <c r="AE2426" s="3" t="s">
        <v>68</v>
      </c>
      <c r="AF2426" s="52" t="b">
        <f ca="1">AND(AF2423&gt;$B$3, NOT(OR($AF2425:AF2425)))</f>
        <v>0</v>
      </c>
      <c r="AG2426" s="52" t="b">
        <f ca="1">AND(AG2423&gt;$B$3, NOT(OR($AF2425:AG2425)))</f>
        <v>0</v>
      </c>
      <c r="AH2426" s="52" t="b">
        <f ca="1">AND(AH2423&gt;$B$3, NOT(OR($AF2425:AH2425)))</f>
        <v>0</v>
      </c>
      <c r="AI2426" s="52" t="b">
        <f ca="1">AND(AI2423&gt;$B$3, NOT(OR($AF2425:AI2425)))</f>
        <v>0</v>
      </c>
      <c r="AJ2426" s="52" t="b">
        <f ca="1">AND(AJ2423&gt;$B$3, NOT(OR($AF2425:AJ2425)))</f>
        <v>0</v>
      </c>
      <c r="AK2426" s="74"/>
      <c r="AL2426" s="70"/>
    </row>
    <row r="2427" spans="7:38" ht="14.55" customHeight="1" x14ac:dyDescent="0.3">
      <c r="G2427" s="3">
        <v>2425</v>
      </c>
      <c r="H2427" s="58">
        <v>-1.7056288650250857</v>
      </c>
      <c r="I2427" s="58">
        <v>0.79708093585883666</v>
      </c>
      <c r="J2427" s="58">
        <v>0.41540305191984966</v>
      </c>
      <c r="K2427" s="59">
        <v>0.94153558331887921</v>
      </c>
      <c r="L2427" s="60">
        <f t="array" ref="L2427:O2427">TRANSPOSE(MMULT(Option!$B$25:$E$28, TRANSPOSE(H2427:K2427)))</f>
        <v>-1.7056288650250857</v>
      </c>
      <c r="M2427" s="60">
        <v>4.8285198705837584E-2</v>
      </c>
      <c r="N2427" s="60">
        <v>-0.1086740800010374</v>
      </c>
      <c r="O2427" s="60">
        <v>0.41383451518350151</v>
      </c>
      <c r="P2427" s="56" t="str">
        <f t="shared" si="2996"/>
        <v>485/5</v>
      </c>
      <c r="R2427" s="80">
        <v>607</v>
      </c>
      <c r="S2427" s="3" t="s">
        <v>28</v>
      </c>
      <c r="T2427" s="60">
        <f t="array" aca="1" ref="T2427:T2430" ca="1">TRANSPOSE(OFFSET($L$3, MATCH($R2427 &amp; "/" &amp; T$2, $P$3:$P$5002, 0) - 1, 0, 1, $E$1))</f>
        <v>1.2846254428282116</v>
      </c>
      <c r="U2427" s="60">
        <f t="array" aca="1" ref="U2427:U2430" ca="1">TRANSPOSE(OFFSET($L$3, MATCH($R2427 &amp; "/" &amp; U$2, $P$3:$P$5002, 0) - 1, 0, 1, $E$1))</f>
        <v>0.75306188571141974</v>
      </c>
      <c r="V2427" s="60">
        <f t="array" aca="1" ref="V2427:V2430" ca="1">TRANSPOSE(OFFSET($L$3, MATCH($R2427 &amp; "/" &amp; V$2, $P$3:$P$5002, 0) - 1, 0, 1, $E$1))</f>
        <v>-6.2616743563975175E-2</v>
      </c>
      <c r="W2427" s="60">
        <f t="array" aca="1" ref="W2427:W2430" ca="1">TRANSPOSE(OFFSET($L$3, MATCH($R2427 &amp; "/" &amp; W$2, $P$3:$P$5002, 0) - 1, 0, 1, $E$1))</f>
        <v>-1.3545486622800971</v>
      </c>
      <c r="X2427" s="60">
        <f t="array" aca="1" ref="X2427:X2430" ca="1">TRANSPOSE(OFFSET($L$3, MATCH($R2427 &amp; "/" &amp; X$2, $P$3:$P$5002, 0) - 1, 0, 1, $E$1))</f>
        <v>-1.9880433721495689</v>
      </c>
      <c r="Y2427" s="52">
        <f ca="1">$B$11 * EXP(($E$3 - $C$11^2/2) * Y$2 + $C$11*SQRT(Y$2)*T2427)</f>
        <v>147.75534311342352</v>
      </c>
      <c r="Z2427" s="52">
        <f ca="1">Y2427 * EXP(($E$3 - $C$11^2/2) * (Z$2-Y$2) + $C$11*SQRT(Z$2-Y$2)*U2427)</f>
        <v>186.1357757481336</v>
      </c>
      <c r="AA2427" s="52">
        <f ca="1">Z2427 * EXP(($E$3 - $C$11^2/2) * (AA$2-Z$2) + $C$11*SQRT(AA$2-Z$2)*V2427)</f>
        <v>183.58749419878333</v>
      </c>
      <c r="AB2427" s="52">
        <f ca="1">AA2427 * EXP(($E$3 - $C$11^2/2) * (AB$2-AA$2) + $C$11*SQRT(AB$2-AA$2)*W2427)</f>
        <v>122.89456133136594</v>
      </c>
      <c r="AC2427" s="52">
        <f ca="1">AB2427 * EXP(($E$3 - $C$11^2/2) * (AC$2-AB$2) + $C$11*SQRT(AC$2-AB$2)*X2427)</f>
        <v>68.027616732805328</v>
      </c>
      <c r="AD2427" s="47"/>
      <c r="AE2427" s="3" t="s">
        <v>69</v>
      </c>
      <c r="AF2427" s="20" cm="1">
        <f t="array" aca="1" ref="AF2427" ca="1">MIN(Y2427:Y2430 / $D$11:$D$14)</f>
        <v>1.090332174348108</v>
      </c>
      <c r="AG2427" s="20" cm="1">
        <f t="array" aca="1" ref="AG2427" ca="1">MIN(Z2427:Z2430 / $D$11:$D$14)</f>
        <v>1.2050884918254523</v>
      </c>
      <c r="AH2427" s="20" cm="1">
        <f t="array" aca="1" ref="AH2427" ca="1">MIN(AA2427:AA2430 / $D$11:$D$14)</f>
        <v>1.0060949643426629</v>
      </c>
      <c r="AI2427" s="20" cm="1">
        <f t="array" aca="1" ref="AI2427" ca="1">MIN(AB2427:AB2430 / $D$11:$D$14)</f>
        <v>0.78602581949031769</v>
      </c>
      <c r="AJ2427" s="20" cm="1">
        <f t="array" aca="1" ref="AJ2427" ca="1">MIN(AC2427:AC2430 / $D$11:$D$14)</f>
        <v>0.41664019032747196</v>
      </c>
      <c r="AK2427" s="72">
        <f t="array" aca="1" ref="AK2427" ca="1">SUMPRODUCT(AF2428:AJ2428, EXP(-$E$3*$AF$2:$AJ$2))</f>
        <v>118631.70059156645</v>
      </c>
      <c r="AL2427" s="70">
        <f ca="1">MAX(AC2428 - $D$11, 0) * EXP(-$E$2*$E$3)</f>
        <v>56.202641629556695</v>
      </c>
    </row>
    <row r="2428" spans="7:38" ht="14.55" customHeight="1" x14ac:dyDescent="0.3">
      <c r="G2428" s="3">
        <v>2426</v>
      </c>
      <c r="H2428" s="58">
        <v>0.6053870702224895</v>
      </c>
      <c r="I2428" s="58">
        <v>-1.7634596698179537</v>
      </c>
      <c r="J2428" s="58">
        <v>-0.53345096600822017</v>
      </c>
      <c r="K2428" s="59">
        <v>0.71901992182354435</v>
      </c>
      <c r="L2428" s="60">
        <f t="array" ref="L2428:O2428">TRANSPOSE(MMULT(Option!$B$25:$E$28, TRANSPOSE(H2428:K2428)))</f>
        <v>0.6053870702224895</v>
      </c>
      <c r="M2428" s="60">
        <v>-1.3740826562995252</v>
      </c>
      <c r="N2428" s="60">
        <v>-0.6881626632854233</v>
      </c>
      <c r="O2428" s="60">
        <v>0.29198559733170104</v>
      </c>
      <c r="P2428" s="56" t="str">
        <f t="shared" si="2996"/>
        <v>486/1</v>
      </c>
      <c r="R2428" s="80"/>
      <c r="S2428" s="3" t="s">
        <v>29</v>
      </c>
      <c r="T2428" s="60">
        <f ca="1"/>
        <v>1.6332581840831251</v>
      </c>
      <c r="U2428" s="60">
        <f ca="1"/>
        <v>1.64125340184341</v>
      </c>
      <c r="V2428" s="60">
        <f ca="1"/>
        <v>-0.12764456930772416</v>
      </c>
      <c r="W2428" s="60">
        <f ca="1"/>
        <v>-1.1253233426610796</v>
      </c>
      <c r="X2428" s="60">
        <f ca="1"/>
        <v>-0.293921219077801</v>
      </c>
      <c r="Y2428" s="52">
        <f ca="1">$B$12 * EXP(($E$3 - $C$12^2/2) * Y$2 + $C$12*SQRT(Y$2)*T2428)</f>
        <v>164.04612548101565</v>
      </c>
      <c r="Z2428" s="52">
        <f ca="1">Y2428 * EXP(($E$3 - $C$12^2/2) * (Z$2-Y$2) + $C$12*SQRT(Z$2-Y$2)*U2428)</f>
        <v>269.75756865127988</v>
      </c>
      <c r="AA2428" s="52">
        <f ca="1">Z2428 * EXP(($E$3 - $C$12^2/2) * (AA$2-Z$2) + $C$12*SQRT(AA$2-Z$2)*V2428)</f>
        <v>260.92429061571784</v>
      </c>
      <c r="AB2428" s="52">
        <f ca="1">AA2428 * EXP(($E$3 - $C$12^2/2) * (AB$2-AA$2) + $C$12*SQRT(AB$2-AA$2)*W2428)</f>
        <v>187.09813928017567</v>
      </c>
      <c r="AC2428" s="52">
        <f ca="1">AB2428 * EXP(($E$3 - $C$12^2/2) * (AC$2-AB$2) + $C$12*SQRT(AC$2-AB$2)*X2428)</f>
        <v>172.16562033734334</v>
      </c>
      <c r="AD2428" s="47"/>
      <c r="AE2428" s="3" t="s">
        <v>47</v>
      </c>
      <c r="AF2428" s="64">
        <f t="shared" ref="AF2428" ca="1" si="3067">($B$5*AF2430 + (1 + $B$6)*AF2429)*$B$2</f>
        <v>15000</v>
      </c>
      <c r="AG2428" s="64">
        <f t="shared" ref="AG2428" ca="1" si="3068">($B$5*AG2430 + (1 + $B$6)*AG2429)*$B$2</f>
        <v>15000</v>
      </c>
      <c r="AH2428" s="64">
        <f t="shared" ref="AH2428" ca="1" si="3069">($B$5*AH2430 + (1 + $B$6)*AH2429)*$B$2</f>
        <v>15000</v>
      </c>
      <c r="AI2428" s="64">
        <f t="shared" ref="AI2428" ca="1" si="3070">($B$5*AI2430 + (1 + $B$6)*AI2429)*$B$2</f>
        <v>0</v>
      </c>
      <c r="AJ2428" s="64" cm="1">
        <f t="array" aca="1" ref="AJ2428" ca="1">($B$5*AJ2430 + (1 + $B$6)*AJ2429 + AND(NOT(AF2429:AJ2429)))*$B$2</f>
        <v>100000</v>
      </c>
      <c r="AK2428" s="73"/>
      <c r="AL2428" s="70"/>
    </row>
    <row r="2429" spans="7:38" ht="14.55" customHeight="1" x14ac:dyDescent="0.3">
      <c r="G2429" s="3">
        <v>2427</v>
      </c>
      <c r="H2429" s="58">
        <v>1.5470202636878949</v>
      </c>
      <c r="I2429" s="58">
        <v>1.2135747225357056</v>
      </c>
      <c r="J2429" s="58">
        <v>0.46967306370482287</v>
      </c>
      <c r="K2429" s="59">
        <v>-0.40032450399819591</v>
      </c>
      <c r="L2429" s="60">
        <f t="array" ref="L2429:O2429">TRANSPOSE(MMULT(Option!$B$25:$E$28, TRANSPOSE(H2429:K2429)))</f>
        <v>1.5470202636878949</v>
      </c>
      <c r="M2429" s="60">
        <v>1.7310677109761383</v>
      </c>
      <c r="N2429" s="60">
        <v>1.3491151436080717</v>
      </c>
      <c r="O2429" s="60">
        <v>0.6854499355629845</v>
      </c>
      <c r="P2429" s="56" t="str">
        <f t="shared" si="2996"/>
        <v>486/2</v>
      </c>
      <c r="R2429" s="80"/>
      <c r="S2429" s="3" t="s">
        <v>31</v>
      </c>
      <c r="T2429" s="60">
        <f ca="1"/>
        <v>0.27471640635366668</v>
      </c>
      <c r="U2429" s="60">
        <f ca="1"/>
        <v>0.31379359846561533</v>
      </c>
      <c r="V2429" s="60">
        <f ca="1"/>
        <v>-0.61825512089503465</v>
      </c>
      <c r="W2429" s="60">
        <f ca="1"/>
        <v>-0.83947367681801988</v>
      </c>
      <c r="X2429" s="60">
        <f ca="1"/>
        <v>-2.1325554823959703</v>
      </c>
      <c r="Y2429" s="52">
        <f ca="1">$B$13 * EXP(($E$3 - $C$13^2/2) * Y$2 + $C$13*SQRT(Y$2)*T2429)</f>
        <v>109.13494105654624</v>
      </c>
      <c r="Z2429" s="52">
        <f ca="1">Y2429 * EXP(($E$3 - $C$13^2/2) * (Z$2-Y$2) + $C$13*SQRT(Z$2-Y$2)*U2429)</f>
        <v>120.50884918254522</v>
      </c>
      <c r="AA2429" s="52">
        <f ca="1">Z2429 * EXP(($E$3 - $C$13^2/2) * (AA$2-Z$2) + $C$13*SQRT(AA$2-Z$2)*V2429)</f>
        <v>100.60949643426629</v>
      </c>
      <c r="AB2429" s="52">
        <f ca="1">AA2429 * EXP(($E$3 - $C$13^2/2) * (AB$2-AA$2) + $C$13*SQRT(AB$2-AA$2)*W2429)</f>
        <v>78.602581949031773</v>
      </c>
      <c r="AC2429" s="52">
        <f ca="1">AB2429 * EXP(($E$3 - $C$13^2/2) * (AC$2-AB$2) + $C$13*SQRT(AC$2-AB$2)*X2429)</f>
        <v>41.664019032747198</v>
      </c>
      <c r="AD2429" s="47"/>
      <c r="AE2429" s="3" t="s">
        <v>46</v>
      </c>
      <c r="AF2429" s="52" t="b">
        <f t="shared" ref="AF2429" ca="1" si="3071">AF2427 &gt;= $B$4</f>
        <v>0</v>
      </c>
      <c r="AG2429" s="52" t="b">
        <f t="array" aca="1" ref="AG2429" ca="1">AND(AG2427 &gt;= $B$4, NOT(OR($AF2429:AF2429)))</f>
        <v>0</v>
      </c>
      <c r="AH2429" s="52" t="b">
        <f t="array" aca="1" ref="AH2429" ca="1">AND(AH2427 &gt;= $B$4, NOT(OR($AF2429:AG2429)))</f>
        <v>0</v>
      </c>
      <c r="AI2429" s="52" t="b">
        <f t="array" aca="1" ref="AI2429" ca="1">AND(AI2427 &gt;= $B$4, NOT(OR($AF2429:AH2429)))</f>
        <v>0</v>
      </c>
      <c r="AJ2429" s="52" t="b">
        <f t="array" aca="1" ref="AJ2429" ca="1">AND(AJ2427 &gt;= $B$4, NOT(OR($AF2429:AI2429)))</f>
        <v>0</v>
      </c>
      <c r="AK2429" s="73"/>
      <c r="AL2429" s="70"/>
    </row>
    <row r="2430" spans="7:38" ht="14.55" customHeight="1" x14ac:dyDescent="0.3">
      <c r="G2430" s="3">
        <v>2428</v>
      </c>
      <c r="H2430" s="58">
        <v>-0.33491345240935105</v>
      </c>
      <c r="I2430" s="58">
        <v>6.5252825789956309E-2</v>
      </c>
      <c r="J2430" s="58">
        <v>-0.82444441111278588</v>
      </c>
      <c r="K2430" s="59">
        <v>-2.7778021954677206</v>
      </c>
      <c r="L2430" s="60">
        <f t="array" ref="L2430:O2430">TRANSPOSE(MMULT(Option!$B$25:$E$28, TRANSPOSE(H2430:K2430)))</f>
        <v>-0.33491345240935105</v>
      </c>
      <c r="M2430" s="60">
        <v>-7.4160178265292143E-2</v>
      </c>
      <c r="N2430" s="60">
        <v>-0.84099600504503558</v>
      </c>
      <c r="O2430" s="60">
        <v>-2.6565609362694493</v>
      </c>
      <c r="P2430" s="56" t="str">
        <f t="shared" si="2996"/>
        <v>486/3</v>
      </c>
      <c r="R2430" s="80"/>
      <c r="S2430" s="3" t="s">
        <v>30</v>
      </c>
      <c r="T2430" s="60">
        <f ca="1"/>
        <v>0.27160798974480044</v>
      </c>
      <c r="U2430" s="60">
        <f ca="1"/>
        <v>1.3967087334102315</v>
      </c>
      <c r="V2430" s="60">
        <f ca="1"/>
        <v>-0.952097857270223</v>
      </c>
      <c r="W2430" s="60">
        <f ca="1"/>
        <v>-1.4387198637851526</v>
      </c>
      <c r="X2430" s="60">
        <f ca="1"/>
        <v>0.36056377424312536</v>
      </c>
      <c r="Y2430" s="52">
        <f ca="1">$B$14 * EXP(($E$3 - $C$14^2/2) * Y$2 + $C$14*SQRT(Y$2)*T2430)</f>
        <v>109.03321743481081</v>
      </c>
      <c r="Z2430" s="52">
        <f ca="1">Y2430 * EXP(($E$3 - $C$14^2/2) * (Z$2-Y$2) + $C$14*SQRT(Z$2-Y$2)*U2430)</f>
        <v>166.61157463748859</v>
      </c>
      <c r="AA2430" s="52">
        <f ca="1">Z2430 * EXP(($E$3 - $C$14^2/2) * (AA$2-Z$2) + $C$14*SQRT(AA$2-Z$2)*V2430)</f>
        <v>125.84309406655869</v>
      </c>
      <c r="AB2430" s="52">
        <f ca="1">AA2430 * EXP(($E$3 - $C$14^2/2) * (AB$2-AA$2) + $C$14*SQRT(AB$2-AA$2)*W2430)</f>
        <v>82.139571073397676</v>
      </c>
      <c r="AC2430" s="52">
        <f ca="1">AB2430 * EXP(($E$3 - $C$14^2/2) * (AC$2-AB$2) + $C$14*SQRT(AC$2-AB$2)*X2430)</f>
        <v>91.981642481210727</v>
      </c>
      <c r="AD2430" s="47"/>
      <c r="AE2430" s="3" t="s">
        <v>68</v>
      </c>
      <c r="AF2430" s="52" t="b">
        <f ca="1">AND(AF2427&gt;$B$3, NOT(OR($AF2429:AF2429)))</f>
        <v>1</v>
      </c>
      <c r="AG2430" s="52" t="b">
        <f ca="1">AND(AG2427&gt;$B$3, NOT(OR($AF2429:AG2429)))</f>
        <v>1</v>
      </c>
      <c r="AH2430" s="52" t="b">
        <f ca="1">AND(AH2427&gt;$B$3, NOT(OR($AF2429:AH2429)))</f>
        <v>1</v>
      </c>
      <c r="AI2430" s="52" t="b">
        <f ca="1">AND(AI2427&gt;$B$3, NOT(OR($AF2429:AI2429)))</f>
        <v>0</v>
      </c>
      <c r="AJ2430" s="52" t="b">
        <f ca="1">AND(AJ2427&gt;$B$3, NOT(OR($AF2429:AJ2429)))</f>
        <v>0</v>
      </c>
      <c r="AK2430" s="74"/>
      <c r="AL2430" s="70"/>
    </row>
    <row r="2431" spans="7:38" ht="14.55" customHeight="1" x14ac:dyDescent="0.3">
      <c r="G2431" s="3">
        <v>2429</v>
      </c>
      <c r="H2431" s="58">
        <v>-1.3495578881926302</v>
      </c>
      <c r="I2431" s="58">
        <v>0.8170270790064641</v>
      </c>
      <c r="J2431" s="58">
        <v>-2.6607195870506484</v>
      </c>
      <c r="K2431" s="59">
        <v>-0.86389825658600816</v>
      </c>
      <c r="L2431" s="60">
        <f t="array" ref="L2431:O2431">TRANSPOSE(MMULT(Option!$B$25:$E$28, TRANSPOSE(H2431:K2431)))</f>
        <v>-1.3495578881926302</v>
      </c>
      <c r="M2431" s="60">
        <v>0.20899453159810533</v>
      </c>
      <c r="N2431" s="60">
        <v>-2.6628120399297797</v>
      </c>
      <c r="O2431" s="60">
        <v>-1.5849928012376631</v>
      </c>
      <c r="P2431" s="56" t="str">
        <f t="shared" si="2996"/>
        <v>486/4</v>
      </c>
      <c r="R2431" s="80">
        <v>608</v>
      </c>
      <c r="S2431" s="3" t="s">
        <v>28</v>
      </c>
      <c r="T2431" s="60">
        <f t="array" aca="1" ref="T2431:T2434" ca="1">TRANSPOSE(OFFSET($L$3, MATCH($R2431 &amp; "/" &amp; T$2, $P$3:$P$5002, 0) - 1, 0, 1, $E$1))</f>
        <v>-0.83764635144885069</v>
      </c>
      <c r="U2431" s="60">
        <f t="array" aca="1" ref="U2431:U2434" ca="1">TRANSPOSE(OFFSET($L$3, MATCH($R2431 &amp; "/" &amp; U$2, $P$3:$P$5002, 0) - 1, 0, 1, $E$1))</f>
        <v>9.5029988718036931E-2</v>
      </c>
      <c r="V2431" s="60">
        <f t="array" aca="1" ref="V2431:V2434" ca="1">TRANSPOSE(OFFSET($L$3, MATCH($R2431 &amp; "/" &amp; V$2, $P$3:$P$5002, 0) - 1, 0, 1, $E$1))</f>
        <v>-0.20184533804315752</v>
      </c>
      <c r="W2431" s="60">
        <f t="array" aca="1" ref="W2431:W2434" ca="1">TRANSPOSE(OFFSET($L$3, MATCH($R2431 &amp; "/" &amp; W$2, $P$3:$P$5002, 0) - 1, 0, 1, $E$1))</f>
        <v>0.16810102625727977</v>
      </c>
      <c r="X2431" s="60">
        <f t="array" aca="1" ref="X2431:X2434" ca="1">TRANSPOSE(OFFSET($L$3, MATCH($R2431 &amp; "/" &amp; X$2, $P$3:$P$5002, 0) - 1, 0, 1, $E$1))</f>
        <v>4.6302899965168252E-2</v>
      </c>
      <c r="Y2431" s="52">
        <f ca="1">$B$11 * EXP(($E$3 - $C$11^2/2) * Y$2 + $C$11*SQRT(Y$2)*T2431)</f>
        <v>78.169244750216478</v>
      </c>
      <c r="Z2431" s="52">
        <f ca="1">Y2431 * EXP(($E$3 - $C$11^2/2) * (Z$2-Y$2) + $C$11*SQRT(Z$2-Y$2)*U2431)</f>
        <v>80.832998316997291</v>
      </c>
      <c r="AA2431" s="52">
        <f ca="1">Z2431 * EXP(($E$3 - $C$11^2/2) * (AA$2-Z$2) + $C$11*SQRT(AA$2-Z$2)*V2431)</f>
        <v>76.464889581240996</v>
      </c>
      <c r="AB2431" s="52">
        <f ca="1">AA2431 * EXP(($E$3 - $C$11^2/2) * (AB$2-AA$2) + $C$11*SQRT(AB$2-AA$2)*W2431)</f>
        <v>80.823032745186367</v>
      </c>
      <c r="AC2431" s="52">
        <f ca="1">AB2431 * EXP(($E$3 - $C$11^2/2) * (AC$2-AB$2) + $C$11*SQRT(AC$2-AB$2)*X2431)</f>
        <v>82.364362845248607</v>
      </c>
      <c r="AD2431" s="47"/>
      <c r="AE2431" s="3" t="s">
        <v>69</v>
      </c>
      <c r="AF2431" s="20" cm="1">
        <f t="array" aca="1" ref="AF2431" ca="1">MIN(Y2431:Y2434 / $D$11:$D$14)</f>
        <v>0.45946819455201082</v>
      </c>
      <c r="AG2431" s="20" cm="1">
        <f t="array" aca="1" ref="AG2431" ca="1">MIN(Z2431:Z2434 / $D$11:$D$14)</f>
        <v>0.57457759479196258</v>
      </c>
      <c r="AH2431" s="20" cm="1">
        <f t="array" aca="1" ref="AH2431" ca="1">MIN(AA2431:AA2434 / $D$11:$D$14)</f>
        <v>0.66618524418181169</v>
      </c>
      <c r="AI2431" s="20" cm="1">
        <f t="array" aca="1" ref="AI2431" ca="1">MIN(AB2431:AB2434 / $D$11:$D$14)</f>
        <v>0.68198961939239677</v>
      </c>
      <c r="AJ2431" s="20" cm="1">
        <f t="array" aca="1" ref="AJ2431" ca="1">MIN(AC2431:AC2434 / $D$11:$D$14)</f>
        <v>0.62935950560972875</v>
      </c>
      <c r="AK2431" s="72">
        <f t="array" aca="1" ref="AK2431" ca="1">SUMPRODUCT(AF2432:AJ2432, EXP(-$E$3*$AF$2:$AJ$2))</f>
        <v>77880.078307140488</v>
      </c>
      <c r="AL2431" s="70">
        <f ca="1">MAX(AC2432 - $D$11, 0) * EXP(-$E$2*$E$3)</f>
        <v>0</v>
      </c>
    </row>
    <row r="2432" spans="7:38" ht="14.55" customHeight="1" x14ac:dyDescent="0.3">
      <c r="G2432" s="3">
        <v>2430</v>
      </c>
      <c r="H2432" s="58">
        <v>1.9873819703194036</v>
      </c>
      <c r="I2432" s="58">
        <v>6.4483663853911841E-2</v>
      </c>
      <c r="J2432" s="58">
        <v>-0.19177371976015775</v>
      </c>
      <c r="K2432" s="59">
        <v>1.7513335684303821</v>
      </c>
      <c r="L2432" s="60">
        <f t="array" ref="L2432:O2432">TRANSPOSE(MMULT(Option!$B$25:$E$28, TRANSPOSE(H2432:K2432)))</f>
        <v>1.9873819703194036</v>
      </c>
      <c r="M2432" s="60">
        <v>0.85405304226748924</v>
      </c>
      <c r="N2432" s="60">
        <v>0.64340178663163206</v>
      </c>
      <c r="O2432" s="60">
        <v>2.2741606448915697</v>
      </c>
      <c r="P2432" s="56" t="str">
        <f t="shared" si="2996"/>
        <v>486/5</v>
      </c>
      <c r="R2432" s="80"/>
      <c r="S2432" s="3" t="s">
        <v>29</v>
      </c>
      <c r="T2432" s="60">
        <f ca="1"/>
        <v>-2.6089518569890151</v>
      </c>
      <c r="U2432" s="60">
        <f ca="1"/>
        <v>0.7285514373165537</v>
      </c>
      <c r="V2432" s="60">
        <f ca="1"/>
        <v>0.47644207734046007</v>
      </c>
      <c r="W2432" s="60">
        <f ca="1"/>
        <v>6.1488868709414959E-2</v>
      </c>
      <c r="X2432" s="60">
        <f ca="1"/>
        <v>0.97757045359825856</v>
      </c>
      <c r="Y2432" s="52">
        <f ca="1">$B$12 * EXP(($E$3 - $C$12^2/2) * Y$2 + $C$12*SQRT(Y$2)*T2432)</f>
        <v>45.94681945520108</v>
      </c>
      <c r="Z2432" s="52">
        <f ca="1">Y2432 * EXP(($E$3 - $C$12^2/2) * (Z$2-Y$2) + $C$12*SQRT(Z$2-Y$2)*U2432)</f>
        <v>57.457759479196262</v>
      </c>
      <c r="AA2432" s="52">
        <f ca="1">Z2432 * EXP(($E$3 - $C$12^2/2) * (AA$2-Z$2) + $C$12*SQRT(AA$2-Z$2)*V2432)</f>
        <v>66.618524418181167</v>
      </c>
      <c r="AB2432" s="52">
        <f ca="1">AA2432 * EXP(($E$3 - $C$12^2/2) * (AB$2-AA$2) + $C$12*SQRT(AB$2-AA$2)*W2432)</f>
        <v>68.19896193923968</v>
      </c>
      <c r="AC2432" s="52">
        <f ca="1">AB2432 * EXP(($E$3 - $C$12^2/2) * (AC$2-AB$2) + $C$12*SQRT(AC$2-AB$2)*X2432)</f>
        <v>91.899949511913917</v>
      </c>
      <c r="AD2432" s="47"/>
      <c r="AE2432" s="3" t="s">
        <v>47</v>
      </c>
      <c r="AF2432" s="64">
        <f t="shared" ref="AF2432" ca="1" si="3072">($B$5*AF2434 + (1 + $B$6)*AF2433)*$B$2</f>
        <v>0</v>
      </c>
      <c r="AG2432" s="64">
        <f t="shared" ref="AG2432" ca="1" si="3073">($B$5*AG2434 + (1 + $B$6)*AG2433)*$B$2</f>
        <v>0</v>
      </c>
      <c r="AH2432" s="64">
        <f t="shared" ref="AH2432" ca="1" si="3074">($B$5*AH2434 + (1 + $B$6)*AH2433)*$B$2</f>
        <v>0</v>
      </c>
      <c r="AI2432" s="64">
        <f t="shared" ref="AI2432" ca="1" si="3075">($B$5*AI2434 + (1 + $B$6)*AI2433)*$B$2</f>
        <v>0</v>
      </c>
      <c r="AJ2432" s="64" cm="1">
        <f t="array" aca="1" ref="AJ2432" ca="1">($B$5*AJ2434 + (1 + $B$6)*AJ2433 + AND(NOT(AF2433:AJ2433)))*$B$2</f>
        <v>100000</v>
      </c>
      <c r="AK2432" s="73"/>
      <c r="AL2432" s="70"/>
    </row>
    <row r="2433" spans="7:38" ht="14.55" customHeight="1" x14ac:dyDescent="0.3">
      <c r="G2433" s="3">
        <v>2431</v>
      </c>
      <c r="H2433" s="58">
        <v>1.0443684816000152</v>
      </c>
      <c r="I2433" s="58">
        <v>-0.55121460501883635</v>
      </c>
      <c r="J2433" s="58">
        <v>-7.7563912018331627E-2</v>
      </c>
      <c r="K2433" s="59">
        <v>-0.46352848821712928</v>
      </c>
      <c r="L2433" s="60">
        <f t="array" ref="L2433:O2433">TRANSPOSE(MMULT(Option!$B$25:$E$28, TRANSPOSE(H2433:K2433)))</f>
        <v>1.0443684816000152</v>
      </c>
      <c r="M2433" s="60">
        <v>-8.7449137692794443E-2</v>
      </c>
      <c r="N2433" s="60">
        <v>0.20528036217345741</v>
      </c>
      <c r="O2433" s="60">
        <v>-0.13867548118114242</v>
      </c>
      <c r="P2433" s="56" t="str">
        <f t="shared" si="2996"/>
        <v>487/1</v>
      </c>
      <c r="R2433" s="80"/>
      <c r="S2433" s="3" t="s">
        <v>31</v>
      </c>
      <c r="T2433" s="60">
        <f ca="1"/>
        <v>-1.7521753198644021</v>
      </c>
      <c r="U2433" s="60">
        <f ca="1"/>
        <v>4.7710148078994624E-2</v>
      </c>
      <c r="V2433" s="60">
        <f ca="1"/>
        <v>0.92853869302075187</v>
      </c>
      <c r="W2433" s="60">
        <f ca="1"/>
        <v>0.40967473256411258</v>
      </c>
      <c r="X2433" s="60">
        <f ca="1"/>
        <v>-1.2605903688192384</v>
      </c>
      <c r="Y2433" s="52">
        <f ca="1">$B$13 * EXP(($E$3 - $C$13^2/2) * Y$2 + $C$13*SQRT(Y$2)*T2433)</f>
        <v>59.413269283296863</v>
      </c>
      <c r="Z2433" s="52">
        <f ca="1">Y2433 * EXP(($E$3 - $C$13^2/2) * (Z$2-Y$2) + $C$13*SQRT(Z$2-Y$2)*U2433)</f>
        <v>60.5718724571907</v>
      </c>
      <c r="AA2433" s="52">
        <f ca="1">Z2433 * EXP(($E$3 - $C$13^2/2) * (AA$2-Z$2) + $C$13*SQRT(AA$2-Z$2)*V2433)</f>
        <v>80.430402267043689</v>
      </c>
      <c r="AB2433" s="52">
        <f ca="1">AA2433 * EXP(($E$3 - $C$13^2/2) * (AB$2-AA$2) + $C$13*SQRT(AB$2-AA$2)*W2433)</f>
        <v>91.404495497790762</v>
      </c>
      <c r="AC2433" s="52">
        <f ca="1">AB2433 * EXP(($E$3 - $C$13^2/2) * (AC$2-AB$2) + $C$13*SQRT(AC$2-AB$2)*X2433)</f>
        <v>62.93595056097287</v>
      </c>
      <c r="AD2433" s="47"/>
      <c r="AE2433" s="3" t="s">
        <v>46</v>
      </c>
      <c r="AF2433" s="52" t="b">
        <f t="shared" ref="AF2433" ca="1" si="3076">AF2431 &gt;= $B$4</f>
        <v>0</v>
      </c>
      <c r="AG2433" s="52" t="b">
        <f t="array" aca="1" ref="AG2433" ca="1">AND(AG2431 &gt;= $B$4, NOT(OR($AF2433:AF2433)))</f>
        <v>0</v>
      </c>
      <c r="AH2433" s="52" t="b">
        <f t="array" aca="1" ref="AH2433" ca="1">AND(AH2431 &gt;= $B$4, NOT(OR($AF2433:AG2433)))</f>
        <v>0</v>
      </c>
      <c r="AI2433" s="52" t="b">
        <f t="array" aca="1" ref="AI2433" ca="1">AND(AI2431 &gt;= $B$4, NOT(OR($AF2433:AH2433)))</f>
        <v>0</v>
      </c>
      <c r="AJ2433" s="52" t="b">
        <f t="array" aca="1" ref="AJ2433" ca="1">AND(AJ2431 &gt;= $B$4, NOT(OR($AF2433:AI2433)))</f>
        <v>0</v>
      </c>
      <c r="AK2433" s="73"/>
      <c r="AL2433" s="70"/>
    </row>
    <row r="2434" spans="7:38" ht="14.55" customHeight="1" x14ac:dyDescent="0.3">
      <c r="G2434" s="3">
        <v>2432</v>
      </c>
      <c r="H2434" s="58">
        <v>0.7686002746346724</v>
      </c>
      <c r="I2434" s="58">
        <v>1.7045657540466985</v>
      </c>
      <c r="J2434" s="58">
        <v>-0.18140186571987921</v>
      </c>
      <c r="K2434" s="59">
        <v>-0.68470101304856978</v>
      </c>
      <c r="L2434" s="60">
        <f t="array" ref="L2434:O2434">TRANSPOSE(MMULT(Option!$B$25:$E$28, TRANSPOSE(H2434:K2434)))</f>
        <v>0.7686002746346724</v>
      </c>
      <c r="M2434" s="60">
        <v>1.8697004288435639</v>
      </c>
      <c r="N2434" s="60">
        <v>0.59447311640365474</v>
      </c>
      <c r="O2434" s="60">
        <v>0.13205126489887553</v>
      </c>
      <c r="P2434" s="56" t="str">
        <f t="shared" si="2996"/>
        <v>487/2</v>
      </c>
      <c r="R2434" s="80"/>
      <c r="S2434" s="3" t="s">
        <v>30</v>
      </c>
      <c r="T2434" s="60">
        <f ca="1"/>
        <v>-0.55473810060565809</v>
      </c>
      <c r="U2434" s="60">
        <f ca="1"/>
        <v>-8.3516483721942092E-2</v>
      </c>
      <c r="V2434" s="60">
        <f ca="1"/>
        <v>-0.66612993303455115</v>
      </c>
      <c r="W2434" s="60">
        <f ca="1"/>
        <v>1.611375570594066</v>
      </c>
      <c r="X2434" s="60">
        <f ca="1"/>
        <v>0.27217019213013188</v>
      </c>
      <c r="Y2434" s="52">
        <f ca="1">$B$14 * EXP(($E$3 - $C$14^2/2) * Y$2 + $C$14*SQRT(Y$2)*T2434)</f>
        <v>85.093338652051074</v>
      </c>
      <c r="Z2434" s="52">
        <f ca="1">Y2434 * EXP(($E$3 - $C$14^2/2) * (Z$2-Y$2) + $C$14*SQRT(Z$2-Y$2)*U2434)</f>
        <v>83.403794896849959</v>
      </c>
      <c r="AA2434" s="52">
        <f ca="1">Z2434 * EXP(($E$3 - $C$14^2/2) * (AA$2-Z$2) + $C$14*SQRT(AA$2-Z$2)*V2434)</f>
        <v>68.63858435576455</v>
      </c>
      <c r="AB2434" s="52">
        <f ca="1">AA2434 * EXP(($E$3 - $C$14^2/2) * (AB$2-AA$2) + $C$14*SQRT(AB$2-AA$2)*W2434)</f>
        <v>111.8621715105113</v>
      </c>
      <c r="AC2434" s="52">
        <f ca="1">AB2434 * EXP(($E$3 - $C$14^2/2) * (AC$2-AB$2) + $C$14*SQRT(AC$2-AB$2)*X2434)</f>
        <v>121.98749745401426</v>
      </c>
      <c r="AD2434" s="47"/>
      <c r="AE2434" s="3" t="s">
        <v>68</v>
      </c>
      <c r="AF2434" s="52" t="b">
        <f ca="1">AND(AF2431&gt;$B$3, NOT(OR($AF2433:AF2433)))</f>
        <v>0</v>
      </c>
      <c r="AG2434" s="52" t="b">
        <f ca="1">AND(AG2431&gt;$B$3, NOT(OR($AF2433:AG2433)))</f>
        <v>0</v>
      </c>
      <c r="AH2434" s="52" t="b">
        <f ca="1">AND(AH2431&gt;$B$3, NOT(OR($AF2433:AH2433)))</f>
        <v>0</v>
      </c>
      <c r="AI2434" s="52" t="b">
        <f ca="1">AND(AI2431&gt;$B$3, NOT(OR($AF2433:AI2433)))</f>
        <v>0</v>
      </c>
      <c r="AJ2434" s="52" t="b">
        <f ca="1">AND(AJ2431&gt;$B$3, NOT(OR($AF2433:AJ2433)))</f>
        <v>0</v>
      </c>
      <c r="AK2434" s="74"/>
      <c r="AL2434" s="70"/>
    </row>
    <row r="2435" spans="7:38" ht="14.55" customHeight="1" x14ac:dyDescent="0.3">
      <c r="G2435" s="3">
        <v>2433</v>
      </c>
      <c r="H2435" s="58">
        <v>0.40237172298694379</v>
      </c>
      <c r="I2435" s="58">
        <v>-2.6188455457215283</v>
      </c>
      <c r="J2435" s="58">
        <v>1.5753448337055074</v>
      </c>
      <c r="K2435" s="59">
        <v>-1.0423765224922534</v>
      </c>
      <c r="L2435" s="60">
        <f t="array" ref="L2435:O2435">TRANSPOSE(MMULT(Option!$B$25:$E$28, TRANSPOSE(H2435:K2435)))</f>
        <v>0.40237172298694379</v>
      </c>
      <c r="M2435" s="60">
        <v>-2.23926290013859</v>
      </c>
      <c r="N2435" s="60">
        <v>0.85881517370431359</v>
      </c>
      <c r="O2435" s="60">
        <v>-1.1099881473851734</v>
      </c>
      <c r="P2435" s="56" t="str">
        <f t="shared" si="2996"/>
        <v>487/3</v>
      </c>
      <c r="R2435" s="80">
        <v>609</v>
      </c>
      <c r="S2435" s="3" t="s">
        <v>28</v>
      </c>
      <c r="T2435" s="60">
        <f t="array" aca="1" ref="T2435:T2438" ca="1">TRANSPOSE(OFFSET($L$3, MATCH($R2435 &amp; "/" &amp; T$2, $P$3:$P$5002, 0) - 1, 0, 1, $E$1))</f>
        <v>0.15980954513094486</v>
      </c>
      <c r="U2435" s="60">
        <f t="array" aca="1" ref="U2435:U2438" ca="1">TRANSPOSE(OFFSET($L$3, MATCH($R2435 &amp; "/" &amp; U$2, $P$3:$P$5002, 0) - 1, 0, 1, $E$1))</f>
        <v>0.99745062664383488</v>
      </c>
      <c r="V2435" s="60">
        <f t="array" aca="1" ref="V2435:V2438" ca="1">TRANSPOSE(OFFSET($L$3, MATCH($R2435 &amp; "/" &amp; V$2, $P$3:$P$5002, 0) - 1, 0, 1, $E$1))</f>
        <v>1.0352316444094984</v>
      </c>
      <c r="W2435" s="60">
        <f t="array" aca="1" ref="W2435:W2438" ca="1">TRANSPOSE(OFFSET($L$3, MATCH($R2435 &amp; "/" &amp; W$2, $P$3:$P$5002, 0) - 1, 0, 1, $E$1))</f>
        <v>0.50813648779729959</v>
      </c>
      <c r="X2435" s="60">
        <f t="array" aca="1" ref="X2435:X2438" ca="1">TRANSPOSE(OFFSET($L$3, MATCH($R2435 &amp; "/" &amp; X$2, $P$3:$P$5002, 0) - 1, 0, 1, $E$1))</f>
        <v>0.86844081670480566</v>
      </c>
      <c r="Y2435" s="52">
        <f ca="1">$B$11 * EXP(($E$3 - $C$11^2/2) * Y$2 + $C$11*SQRT(Y$2)*T2435)</f>
        <v>105.43694004624588</v>
      </c>
      <c r="Z2435" s="52">
        <f ca="1">Y2435 * EXP(($E$3 - $C$11^2/2) * (Z$2-Y$2) + $C$11*SQRT(Z$2-Y$2)*U2435)</f>
        <v>142.92903345336484</v>
      </c>
      <c r="AA2435" s="52">
        <f ca="1">Z2435 * EXP(($E$3 - $C$11^2/2) * (AA$2-Z$2) + $C$11*SQRT(AA$2-Z$2)*V2435)</f>
        <v>195.961405836388</v>
      </c>
      <c r="AB2435" s="52">
        <f ca="1">AA2435 * EXP(($E$3 - $C$11^2/2) * (AB$2-AA$2) + $C$11*SQRT(AB$2-AA$2)*W2435)</f>
        <v>229.3751051394984</v>
      </c>
      <c r="AC2435" s="52">
        <f ca="1">AB2435 * EXP(($E$3 - $C$11^2/2) * (AC$2-AB$2) + $C$11*SQRT(AC$2-AB$2)*X2435)</f>
        <v>299.13378721473674</v>
      </c>
      <c r="AD2435" s="47"/>
      <c r="AE2435" s="3" t="s">
        <v>69</v>
      </c>
      <c r="AF2435" s="20" cm="1">
        <f t="array" aca="1" ref="AF2435" ca="1">MIN(Y2435:Y2438 / $D$11:$D$14)</f>
        <v>1.0543694004624589</v>
      </c>
      <c r="AG2435" s="20" cm="1">
        <f t="array" aca="1" ref="AG2435" ca="1">MIN(Z2435:Z2438 / $D$11:$D$14)</f>
        <v>1.2882735584616578</v>
      </c>
      <c r="AH2435" s="20" cm="1">
        <f t="array" aca="1" ref="AH2435" ca="1">MIN(AA2435:AA2438 / $D$11:$D$14)</f>
        <v>1.3841794383155053</v>
      </c>
      <c r="AI2435" s="20" cm="1">
        <f t="array" aca="1" ref="AI2435" ca="1">MIN(AB2435:AB2438 / $D$11:$D$14)</f>
        <v>0.89264044505875673</v>
      </c>
      <c r="AJ2435" s="20" cm="1">
        <f t="array" aca="1" ref="AJ2435" ca="1">MIN(AC2435:AC2438 / $D$11:$D$14)</f>
        <v>0.60453449584754493</v>
      </c>
      <c r="AK2435" s="72">
        <f t="array" aca="1" ref="AK2435" ca="1">SUMPRODUCT(AF2436:AJ2436, EXP(-$E$3*$AF$2:$AJ$2))</f>
        <v>118215.34016268118</v>
      </c>
      <c r="AL2435" s="70">
        <f ca="1">MAX(AC2436 - $D$11, 0) * EXP(-$E$2*$E$3)</f>
        <v>157.24305822313949</v>
      </c>
    </row>
    <row r="2436" spans="7:38" ht="14.55" customHeight="1" x14ac:dyDescent="0.3">
      <c r="G2436" s="3">
        <v>2434</v>
      </c>
      <c r="H2436" s="58">
        <v>1.840549669376242</v>
      </c>
      <c r="I2436" s="58">
        <v>0.24665232762687173</v>
      </c>
      <c r="J2436" s="58">
        <v>0.36694818589049544</v>
      </c>
      <c r="K2436" s="59">
        <v>3.8484574803469417E-2</v>
      </c>
      <c r="L2436" s="60">
        <f t="array" ref="L2436:O2436">TRANSPOSE(MMULT(Option!$B$25:$E$28, TRANSPOSE(H2436:K2436)))</f>
        <v>1.840549669376242</v>
      </c>
      <c r="M2436" s="60">
        <v>0.96228046008793433</v>
      </c>
      <c r="N2436" s="60">
        <v>1.1231028936593159</v>
      </c>
      <c r="O2436" s="60">
        <v>0.9053857816302161</v>
      </c>
      <c r="P2436" s="56" t="str">
        <f t="shared" ref="P2436:P2499" si="3077">(QUOTIENT(G2436 - 1, $E$2) + 1) &amp; "/" &amp; MOD(G2436 -1, $E$2) + 1</f>
        <v>487/4</v>
      </c>
      <c r="R2436" s="80"/>
      <c r="S2436" s="3" t="s">
        <v>29</v>
      </c>
      <c r="T2436" s="60">
        <f ca="1"/>
        <v>1.645357411852765</v>
      </c>
      <c r="U2436" s="60">
        <f ca="1"/>
        <v>0.98065141513169918</v>
      </c>
      <c r="V2436" s="60">
        <f ca="1"/>
        <v>1.2397517260123261</v>
      </c>
      <c r="W2436" s="60">
        <f ca="1"/>
        <v>0.38355019726808004</v>
      </c>
      <c r="X2436" s="60">
        <f ca="1"/>
        <v>-0.64951349640162159</v>
      </c>
      <c r="Y2436" s="52">
        <f ca="1">$B$12 * EXP(($E$3 - $C$12^2/2) * Y$2 + $C$12*SQRT(Y$2)*T2436)</f>
        <v>164.64265689255265</v>
      </c>
      <c r="Z2436" s="52">
        <f ca="1">Y2436 * EXP(($E$3 - $C$12^2/2) * (Z$2-Y$2) + $C$12*SQRT(Z$2-Y$2)*U2436)</f>
        <v>222.06560008124285</v>
      </c>
      <c r="AA2436" s="52">
        <f ca="1">Z2436 * EXP(($E$3 - $C$12^2/2) * (AA$2-Z$2) + $C$12*SQRT(AA$2-Z$2)*V2436)</f>
        <v>323.72628257905012</v>
      </c>
      <c r="AB2436" s="52">
        <f ca="1">AA2436 * EXP(($E$3 - $C$12^2/2) * (AB$2-AA$2) + $C$12*SQRT(AB$2-AA$2)*W2436)</f>
        <v>365.02411177842015</v>
      </c>
      <c r="AC2436" s="52">
        <f ca="1">AB2436 * EXP(($E$3 - $C$12^2/2) * (AC$2-AB$2) + $C$12*SQRT(AC$2-AB$2)*X2436)</f>
        <v>301.90408335622146</v>
      </c>
      <c r="AD2436" s="47"/>
      <c r="AE2436" s="3" t="s">
        <v>47</v>
      </c>
      <c r="AF2436" s="64">
        <f t="shared" ref="AF2436" ca="1" si="3078">($B$5*AF2438 + (1 + $B$6)*AF2437)*$B$2</f>
        <v>15000</v>
      </c>
      <c r="AG2436" s="64">
        <f t="shared" ref="AG2436" ca="1" si="3079">($B$5*AG2438 + (1 + $B$6)*AG2437)*$B$2</f>
        <v>15000</v>
      </c>
      <c r="AH2436" s="64">
        <f t="shared" ref="AH2436" ca="1" si="3080">($B$5*AH2438 + (1 + $B$6)*AH2437)*$B$2</f>
        <v>105000</v>
      </c>
      <c r="AI2436" s="64">
        <f t="shared" ref="AI2436" ca="1" si="3081">($B$5*AI2438 + (1 + $B$6)*AI2437)*$B$2</f>
        <v>0</v>
      </c>
      <c r="AJ2436" s="64" cm="1">
        <f t="array" aca="1" ref="AJ2436" ca="1">($B$5*AJ2438 + (1 + $B$6)*AJ2437 + AND(NOT(AF2437:AJ2437)))*$B$2</f>
        <v>0</v>
      </c>
      <c r="AK2436" s="73"/>
      <c r="AL2436" s="70"/>
    </row>
    <row r="2437" spans="7:38" ht="14.55" customHeight="1" x14ac:dyDescent="0.3">
      <c r="G2437" s="3">
        <v>2435</v>
      </c>
      <c r="H2437" s="58">
        <v>-0.18212915224045736</v>
      </c>
      <c r="I2437" s="58">
        <v>-7.3702007532466585E-2</v>
      </c>
      <c r="J2437" s="58">
        <v>-5.2516949477194985E-2</v>
      </c>
      <c r="K2437" s="59">
        <v>0.32597955308859966</v>
      </c>
      <c r="L2437" s="60">
        <f t="array" ref="L2437:O2437">TRANSPOSE(MMULT(Option!$B$25:$E$28, TRANSPOSE(H2437:K2437)))</f>
        <v>-0.18212915224045736</v>
      </c>
      <c r="M2437" s="60">
        <v>-0.14040066657372968</v>
      </c>
      <c r="N2437" s="60">
        <v>-0.13827754214729956</v>
      </c>
      <c r="O2437" s="60">
        <v>0.1767505759182727</v>
      </c>
      <c r="P2437" s="56" t="str">
        <f t="shared" si="3077"/>
        <v>487/5</v>
      </c>
      <c r="R2437" s="80"/>
      <c r="S2437" s="3" t="s">
        <v>31</v>
      </c>
      <c r="T2437" s="60">
        <f ca="1"/>
        <v>3.0547199176442721</v>
      </c>
      <c r="U2437" s="60">
        <f ca="1"/>
        <v>-0.58347576074757723</v>
      </c>
      <c r="V2437" s="60">
        <f ca="1"/>
        <v>0.3743365690090017</v>
      </c>
      <c r="W2437" s="60">
        <f ca="1"/>
        <v>0.22395335444912565</v>
      </c>
      <c r="X2437" s="60">
        <f ca="1"/>
        <v>-2.6071401570679753</v>
      </c>
      <c r="Y2437" s="52">
        <f ca="1">$B$13 * EXP(($E$3 - $C$13^2/2) * Y$2 + $C$13*SQRT(Y$2)*T2437)</f>
        <v>251.28459998659437</v>
      </c>
      <c r="Z2437" s="52">
        <f ca="1">Y2437 * EXP(($E$3 - $C$13^2/2) * (Z$2-Y$2) + $C$13*SQRT(Z$2-Y$2)*U2437)</f>
        <v>211.99091777218854</v>
      </c>
      <c r="AA2437" s="52">
        <f ca="1">Z2437 * EXP(($E$3 - $C$13^2/2) * (AA$2-Z$2) + $C$13*SQRT(AA$2-Z$2)*V2437)</f>
        <v>238.37484263422533</v>
      </c>
      <c r="AB2437" s="52">
        <f ca="1">AA2437 * EXP(($E$3 - $C$13^2/2) * (AB$2-AA$2) + $C$13*SQRT(AB$2-AA$2)*W2437)</f>
        <v>256.21845235036085</v>
      </c>
      <c r="AC2437" s="52">
        <f ca="1">AB2437 * EXP(($E$3 - $C$13^2/2) * (AC$2-AB$2) + $C$13*SQRT(AC$2-AB$2)*X2437)</f>
        <v>117.78823139683448</v>
      </c>
      <c r="AD2437" s="47"/>
      <c r="AE2437" s="3" t="s">
        <v>46</v>
      </c>
      <c r="AF2437" s="52" t="b">
        <f t="shared" ref="AF2437" ca="1" si="3082">AF2435 &gt;= $B$4</f>
        <v>0</v>
      </c>
      <c r="AG2437" s="52" t="b">
        <f t="array" aca="1" ref="AG2437" ca="1">AND(AG2435 &gt;= $B$4, NOT(OR($AF2437:AF2437)))</f>
        <v>0</v>
      </c>
      <c r="AH2437" s="52" t="b">
        <f t="array" aca="1" ref="AH2437" ca="1">AND(AH2435 &gt;= $B$4, NOT(OR($AF2437:AG2437)))</f>
        <v>1</v>
      </c>
      <c r="AI2437" s="52" t="b">
        <f t="array" aca="1" ref="AI2437" ca="1">AND(AI2435 &gt;= $B$4, NOT(OR($AF2437:AH2437)))</f>
        <v>0</v>
      </c>
      <c r="AJ2437" s="52" t="b">
        <f t="array" aca="1" ref="AJ2437" ca="1">AND(AJ2435 &gt;= $B$4, NOT(OR($AF2437:AI2437)))</f>
        <v>0</v>
      </c>
      <c r="AK2437" s="73"/>
      <c r="AL2437" s="70"/>
    </row>
    <row r="2438" spans="7:38" ht="14.55" customHeight="1" x14ac:dyDescent="0.3">
      <c r="G2438" s="3">
        <v>2436</v>
      </c>
      <c r="H2438" s="58">
        <v>0.18296004364784468</v>
      </c>
      <c r="I2438" s="58">
        <v>-0.62577979965169883</v>
      </c>
      <c r="J2438" s="58">
        <v>-1.7751328342960757</v>
      </c>
      <c r="K2438" s="59">
        <v>-0.51250008365670952</v>
      </c>
      <c r="L2438" s="60">
        <f t="array" ref="L2438:O2438">TRANSPOSE(MMULT(Option!$B$25:$E$28, TRANSPOSE(H2438:K2438)))</f>
        <v>0.18296004364784468</v>
      </c>
      <c r="M2438" s="60">
        <v>-0.50035264259650414</v>
      </c>
      <c r="N2438" s="60">
        <v>-1.6498006359342059</v>
      </c>
      <c r="O2438" s="60">
        <v>-0.87603290360657682</v>
      </c>
      <c r="P2438" s="56" t="str">
        <f t="shared" si="3077"/>
        <v>488/1</v>
      </c>
      <c r="R2438" s="80"/>
      <c r="S2438" s="3" t="s">
        <v>30</v>
      </c>
      <c r="T2438" s="60">
        <f ca="1"/>
        <v>0.4637119126974184</v>
      </c>
      <c r="U2438" s="60">
        <f ca="1"/>
        <v>0.34729807143777641</v>
      </c>
      <c r="V2438" s="60">
        <f ca="1"/>
        <v>0.22268168504300179</v>
      </c>
      <c r="W2438" s="60">
        <f ca="1"/>
        <v>-1.4789297235047938</v>
      </c>
      <c r="X2438" s="60">
        <f ca="1"/>
        <v>-1.3157504305546741</v>
      </c>
      <c r="Y2438" s="52">
        <f ca="1">$B$14 * EXP(($E$3 - $C$14^2/2) * Y$2 + $C$14*SQRT(Y$2)*T2438)</f>
        <v>115.50152805610456</v>
      </c>
      <c r="Z2438" s="52">
        <f ca="1">Y2438 * EXP(($E$3 - $C$14^2/2) * (Z$2-Y$2) + $C$14*SQRT(Z$2-Y$2)*U2438)</f>
        <v>128.82735584616577</v>
      </c>
      <c r="AA2438" s="52">
        <f ca="1">Z2438 * EXP(($E$3 - $C$14^2/2) * (AA$2-Z$2) + $C$14*SQRT(AA$2-Z$2)*V2438)</f>
        <v>138.41794383155053</v>
      </c>
      <c r="AB2438" s="52">
        <f ca="1">AA2438 * EXP(($E$3 - $C$14^2/2) * (AB$2-AA$2) + $C$14*SQRT(AB$2-AA$2)*W2438)</f>
        <v>89.264044505875674</v>
      </c>
      <c r="AC2438" s="52">
        <f ca="1">AB2438 * EXP(($E$3 - $C$14^2/2) * (AC$2-AB$2) + $C$14*SQRT(AC$2-AB$2)*X2438)</f>
        <v>60.453449584754487</v>
      </c>
      <c r="AD2438" s="47"/>
      <c r="AE2438" s="3" t="s">
        <v>68</v>
      </c>
      <c r="AF2438" s="52" t="b">
        <f ca="1">AND(AF2435&gt;$B$3, NOT(OR($AF2437:AF2437)))</f>
        <v>1</v>
      </c>
      <c r="AG2438" s="52" t="b">
        <f ca="1">AND(AG2435&gt;$B$3, NOT(OR($AF2437:AG2437)))</f>
        <v>1</v>
      </c>
      <c r="AH2438" s="52" t="b">
        <f ca="1">AND(AH2435&gt;$B$3, NOT(OR($AF2437:AH2437)))</f>
        <v>0</v>
      </c>
      <c r="AI2438" s="52" t="b">
        <f ca="1">AND(AI2435&gt;$B$3, NOT(OR($AF2437:AI2437)))</f>
        <v>0</v>
      </c>
      <c r="AJ2438" s="52" t="b">
        <f ca="1">AND(AJ2435&gt;$B$3, NOT(OR($AF2437:AJ2437)))</f>
        <v>0</v>
      </c>
      <c r="AK2438" s="74"/>
      <c r="AL2438" s="70"/>
    </row>
    <row r="2439" spans="7:38" ht="14.55" customHeight="1" x14ac:dyDescent="0.3">
      <c r="G2439" s="3">
        <v>2437</v>
      </c>
      <c r="H2439" s="58">
        <v>0.38604833483897955</v>
      </c>
      <c r="I2439" s="58">
        <v>-0.98584273165928515</v>
      </c>
      <c r="J2439" s="58">
        <v>2.0050684001848991</v>
      </c>
      <c r="K2439" s="59">
        <v>1.8931740380516084</v>
      </c>
      <c r="L2439" s="60">
        <f t="array" ref="L2439:O2439">TRANSPOSE(MMULT(Option!$B$25:$E$28, TRANSPOSE(H2439:K2439)))</f>
        <v>0.38604833483897955</v>
      </c>
      <c r="M2439" s="60">
        <v>-0.74912045429455065</v>
      </c>
      <c r="N2439" s="60">
        <v>1.6573368669334974</v>
      </c>
      <c r="O2439" s="60">
        <v>1.9088317770393304</v>
      </c>
      <c r="P2439" s="56" t="str">
        <f t="shared" si="3077"/>
        <v>488/2</v>
      </c>
      <c r="R2439" s="80">
        <v>610</v>
      </c>
      <c r="S2439" s="3" t="s">
        <v>28</v>
      </c>
      <c r="T2439" s="60">
        <f t="array" aca="1" ref="T2439:T2442" ca="1">TRANSPOSE(OFFSET($L$3, MATCH($R2439 &amp; "/" &amp; T$2, $P$3:$P$5002, 0) - 1, 0, 1, $E$1))</f>
        <v>0.16244071512429251</v>
      </c>
      <c r="U2439" s="60">
        <f t="array" aca="1" ref="U2439:U2442" ca="1">TRANSPOSE(OFFSET($L$3, MATCH($R2439 &amp; "/" &amp; U$2, $P$3:$P$5002, 0) - 1, 0, 1, $E$1))</f>
        <v>-1.1858091585566908</v>
      </c>
      <c r="V2439" s="60">
        <f t="array" aca="1" ref="V2439:V2442" ca="1">TRANSPOSE(OFFSET($L$3, MATCH($R2439 &amp; "/" &amp; V$2, $P$3:$P$5002, 0) - 1, 0, 1, $E$1))</f>
        <v>1.2610222811025606</v>
      </c>
      <c r="W2439" s="60">
        <f t="array" aca="1" ref="W2439:W2442" ca="1">TRANSPOSE(OFFSET($L$3, MATCH($R2439 &amp; "/" &amp; W$2, $P$3:$P$5002, 0) - 1, 0, 1, $E$1))</f>
        <v>-0.33894844640084626</v>
      </c>
      <c r="X2439" s="60">
        <f t="array" aca="1" ref="X2439:X2442" ca="1">TRANSPOSE(OFFSET($L$3, MATCH($R2439 &amp; "/" &amp; X$2, $P$3:$P$5002, 0) - 1, 0, 1, $E$1))</f>
        <v>-2.1982571788054353</v>
      </c>
      <c r="Y2439" s="52">
        <f ca="1">$B$11 * EXP(($E$3 - $C$11^2/2) * Y$2 + $C$11*SQRT(Y$2)*T2439)</f>
        <v>105.52019965630296</v>
      </c>
      <c r="Z2439" s="52">
        <f ca="1">Y2439 * EXP(($E$3 - $C$11^2/2) * (Z$2-Y$2) + $C$11*SQRT(Z$2-Y$2)*U2439)</f>
        <v>74.303618589849307</v>
      </c>
      <c r="AA2439" s="52">
        <f ca="1">Z2439 * EXP(($E$3 - $C$11^2/2) * (AA$2-Z$2) + $C$11*SQRT(AA$2-Z$2)*V2439)</f>
        <v>109.01291236629208</v>
      </c>
      <c r="AB2439" s="52">
        <f ca="1">AA2439 * EXP(($E$3 - $C$11^2/2) * (AB$2-AA$2) + $C$11*SQRT(AB$2-AA$2)*W2439)</f>
        <v>98.966539026200977</v>
      </c>
      <c r="AC2439" s="52">
        <f ca="1">AB2439 * EXP(($E$3 - $C$11^2/2) * (AC$2-AB$2) + $C$11*SQRT(AC$2-AB$2)*X2439)</f>
        <v>51.434268349748962</v>
      </c>
      <c r="AD2439" s="47"/>
      <c r="AE2439" s="3" t="s">
        <v>69</v>
      </c>
      <c r="AF2439" s="20" cm="1">
        <f t="array" aca="1" ref="AF2439" ca="1">MIN(Y2439:Y2442 / $D$11:$D$14)</f>
        <v>1.0552019965630297</v>
      </c>
      <c r="AG2439" s="20" cm="1">
        <f t="array" aca="1" ref="AG2439" ca="1">MIN(Z2439:Z2442 / $D$11:$D$14)</f>
        <v>0.74303618589849307</v>
      </c>
      <c r="AH2439" s="20" cm="1">
        <f t="array" aca="1" ref="AH2439" ca="1">MIN(AA2439:AA2442 / $D$11:$D$14)</f>
        <v>1.0901291236629209</v>
      </c>
      <c r="AI2439" s="20" cm="1">
        <f t="array" aca="1" ref="AI2439" ca="1">MIN(AB2439:AB2442 / $D$11:$D$14)</f>
        <v>0.98966539026200973</v>
      </c>
      <c r="AJ2439" s="20" cm="1">
        <f t="array" aca="1" ref="AJ2439" ca="1">MIN(AC2439:AC2442 / $D$11:$D$14)</f>
        <v>0.51434268349748957</v>
      </c>
      <c r="AK2439" s="72">
        <f t="array" aca="1" ref="AK2439" ca="1">SUMPRODUCT(AF2440:AJ2440, EXP(-$E$3*$AF$2:$AJ$2))</f>
        <v>117340.10061719679</v>
      </c>
      <c r="AL2439" s="70">
        <f ca="1">MAX(AC2440 - $D$11, 0) * EXP(-$E$2*$E$3)</f>
        <v>0</v>
      </c>
    </row>
    <row r="2440" spans="7:38" ht="14.55" customHeight="1" x14ac:dyDescent="0.3">
      <c r="G2440" s="3">
        <v>2438</v>
      </c>
      <c r="H2440" s="58">
        <v>-1.5371175944673678</v>
      </c>
      <c r="I2440" s="58">
        <v>-0.89197449676703733</v>
      </c>
      <c r="J2440" s="58">
        <v>-0.77373254983622541</v>
      </c>
      <c r="K2440" s="59">
        <v>0.33652012669473114</v>
      </c>
      <c r="L2440" s="60">
        <f t="array" ref="L2440:O2440">TRANSPOSE(MMULT(Option!$B$25:$E$28, TRANSPOSE(H2440:K2440)))</f>
        <v>-1.5371175944673678</v>
      </c>
      <c r="M2440" s="60">
        <v>-1.4323551676679656</v>
      </c>
      <c r="N2440" s="60">
        <v>-1.5279978758265682</v>
      </c>
      <c r="O2440" s="60">
        <v>-0.71125929989404413</v>
      </c>
      <c r="P2440" s="56" t="str">
        <f t="shared" si="3077"/>
        <v>488/3</v>
      </c>
      <c r="R2440" s="80"/>
      <c r="S2440" s="3" t="s">
        <v>29</v>
      </c>
      <c r="T2440" s="60">
        <f ca="1"/>
        <v>1.8404218323123418</v>
      </c>
      <c r="U2440" s="60">
        <f ca="1"/>
        <v>-4.2523154046531564E-2</v>
      </c>
      <c r="V2440" s="60">
        <f ca="1"/>
        <v>0.96164424679540383</v>
      </c>
      <c r="W2440" s="60">
        <f ca="1"/>
        <v>-1.2572188030298372</v>
      </c>
      <c r="X2440" s="60">
        <f ca="1"/>
        <v>-1.9404973708299118</v>
      </c>
      <c r="Y2440" s="52">
        <f ca="1">$B$12 * EXP(($E$3 - $C$12^2/2) * Y$2 + $C$12*SQRT(Y$2)*T2440)</f>
        <v>174.56492503497427</v>
      </c>
      <c r="Z2440" s="52">
        <f ca="1">Y2440 * EXP(($E$3 - $C$12^2/2) * (Z$2-Y$2) + $C$12*SQRT(Z$2-Y$2)*U2440)</f>
        <v>173.2160725521027</v>
      </c>
      <c r="AA2440" s="52">
        <f ca="1">Z2440 * EXP(($E$3 - $C$12^2/2) * (AA$2-Z$2) + $C$12*SQRT(AA$2-Z$2)*V2440)</f>
        <v>232.30079533386188</v>
      </c>
      <c r="AB2440" s="52">
        <f ca="1">AA2440 * EXP(($E$3 - $C$12^2/2) * (AB$2-AA$2) + $C$12*SQRT(AB$2-AA$2)*W2440)</f>
        <v>160.11101567438229</v>
      </c>
      <c r="AC2440" s="52">
        <f ca="1">AB2440 * EXP(($E$3 - $C$12^2/2) * (AC$2-AB$2) + $C$12*SQRT(AC$2-AB$2)*X2440)</f>
        <v>89.901822279867588</v>
      </c>
      <c r="AD2440" s="47"/>
      <c r="AE2440" s="3" t="s">
        <v>47</v>
      </c>
      <c r="AF2440" s="64">
        <f t="shared" ref="AF2440" ca="1" si="3083">($B$5*AF2442 + (1 + $B$6)*AF2441)*$B$2</f>
        <v>15000</v>
      </c>
      <c r="AG2440" s="64">
        <f t="shared" ref="AG2440" ca="1" si="3084">($B$5*AG2442 + (1 + $B$6)*AG2441)*$B$2</f>
        <v>0</v>
      </c>
      <c r="AH2440" s="64">
        <f t="shared" ref="AH2440" ca="1" si="3085">($B$5*AH2442 + (1 + $B$6)*AH2441)*$B$2</f>
        <v>15000</v>
      </c>
      <c r="AI2440" s="64">
        <f t="shared" ref="AI2440" ca="1" si="3086">($B$5*AI2442 + (1 + $B$6)*AI2441)*$B$2</f>
        <v>15000</v>
      </c>
      <c r="AJ2440" s="64" cm="1">
        <f t="array" aca="1" ref="AJ2440" ca="1">($B$5*AJ2442 + (1 + $B$6)*AJ2441 + AND(NOT(AF2441:AJ2441)))*$B$2</f>
        <v>100000</v>
      </c>
      <c r="AK2440" s="73"/>
      <c r="AL2440" s="70"/>
    </row>
    <row r="2441" spans="7:38" ht="14.55" customHeight="1" x14ac:dyDescent="0.3">
      <c r="G2441" s="3">
        <v>2439</v>
      </c>
      <c r="H2441" s="58">
        <v>0.57952503237724251</v>
      </c>
      <c r="I2441" s="58">
        <v>-0.92269862338794884</v>
      </c>
      <c r="J2441" s="58">
        <v>-0.83074367086456868</v>
      </c>
      <c r="K2441" s="59">
        <v>1.135173223569178</v>
      </c>
      <c r="L2441" s="60">
        <f t="array" ref="L2441:O2441">TRANSPOSE(MMULT(Option!$B$25:$E$28, TRANSPOSE(H2441:K2441)))</f>
        <v>0.57952503237724251</v>
      </c>
      <c r="M2441" s="60">
        <v>-0.61385724411046827</v>
      </c>
      <c r="N2441" s="60">
        <v>-0.73945973145078858</v>
      </c>
      <c r="O2441" s="60">
        <v>0.80015050643593799</v>
      </c>
      <c r="P2441" s="56" t="str">
        <f t="shared" si="3077"/>
        <v>488/4</v>
      </c>
      <c r="R2441" s="80"/>
      <c r="S2441" s="3" t="s">
        <v>31</v>
      </c>
      <c r="T2441" s="60">
        <f ca="1"/>
        <v>0.49721177132482414</v>
      </c>
      <c r="U2441" s="60">
        <f ca="1"/>
        <v>-0.32018891495202162</v>
      </c>
      <c r="V2441" s="60">
        <f ca="1"/>
        <v>0.9133530636229894</v>
      </c>
      <c r="W2441" s="60">
        <f ca="1"/>
        <v>-0.38498709065414866</v>
      </c>
      <c r="X2441" s="60">
        <f ca="1"/>
        <v>-0.99509760557539051</v>
      </c>
      <c r="Y2441" s="52">
        <f ca="1">$B$13 * EXP(($E$3 - $C$13^2/2) * Y$2 + $C$13*SQRT(Y$2)*T2441)</f>
        <v>116.66816602615657</v>
      </c>
      <c r="Z2441" s="52">
        <f ca="1">Y2441 * EXP(($E$3 - $C$13^2/2) * (Z$2-Y$2) + $C$13*SQRT(Z$2-Y$2)*U2441)</f>
        <v>106.51406507910409</v>
      </c>
      <c r="AA2441" s="52">
        <f ca="1">Z2441 * EXP(($E$3 - $C$13^2/2) * (AA$2-Z$2) + $C$13*SQRT(AA$2-Z$2)*V2441)</f>
        <v>140.79190680402218</v>
      </c>
      <c r="AB2441" s="52">
        <f ca="1">AA2441 * EXP(($E$3 - $C$13^2/2) * (AB$2-AA$2) + $C$13*SQRT(AB$2-AA$2)*W2441)</f>
        <v>126.06363697241484</v>
      </c>
      <c r="AC2441" s="52">
        <f ca="1">AB2441 * EXP(($E$3 - $C$13^2/2) * (AC$2-AB$2) + $C$13*SQRT(AC$2-AB$2)*X2441)</f>
        <v>93.996500524850191</v>
      </c>
      <c r="AD2441" s="47"/>
      <c r="AE2441" s="3" t="s">
        <v>46</v>
      </c>
      <c r="AF2441" s="52" t="b">
        <f t="shared" ref="AF2441" ca="1" si="3087">AF2439 &gt;= $B$4</f>
        <v>0</v>
      </c>
      <c r="AG2441" s="52" t="b">
        <f t="array" aca="1" ref="AG2441" ca="1">AND(AG2439 &gt;= $B$4, NOT(OR($AF2441:AF2441)))</f>
        <v>0</v>
      </c>
      <c r="AH2441" s="52" t="b">
        <f t="array" aca="1" ref="AH2441" ca="1">AND(AH2439 &gt;= $B$4, NOT(OR($AF2441:AG2441)))</f>
        <v>0</v>
      </c>
      <c r="AI2441" s="52" t="b">
        <f t="array" aca="1" ref="AI2441" ca="1">AND(AI2439 &gt;= $B$4, NOT(OR($AF2441:AH2441)))</f>
        <v>0</v>
      </c>
      <c r="AJ2441" s="52" t="b">
        <f t="array" aca="1" ref="AJ2441" ca="1">AND(AJ2439 &gt;= $B$4, NOT(OR($AF2441:AI2441)))</f>
        <v>0</v>
      </c>
      <c r="AK2441" s="73"/>
      <c r="AL2441" s="70"/>
    </row>
    <row r="2442" spans="7:38" ht="14.55" customHeight="1" x14ac:dyDescent="0.3">
      <c r="G2442" s="3">
        <v>2440</v>
      </c>
      <c r="H2442" s="58">
        <v>-2.5725067477485863</v>
      </c>
      <c r="I2442" s="58">
        <v>0.47904321631799535</v>
      </c>
      <c r="J2442" s="58">
        <v>0.22043903753116245</v>
      </c>
      <c r="K2442" s="59">
        <v>-0.153804095650831</v>
      </c>
      <c r="L2442" s="60">
        <f t="array" ref="L2442:O2442">TRANSPOSE(MMULT(Option!$B$25:$E$28, TRANSPOSE(H2442:K2442)))</f>
        <v>-2.5725067477485863</v>
      </c>
      <c r="M2442" s="60">
        <v>-0.58995233911297085</v>
      </c>
      <c r="N2442" s="60">
        <v>-0.7099459135766728</v>
      </c>
      <c r="O2442" s="60">
        <v>-0.99224440322090768</v>
      </c>
      <c r="P2442" s="56" t="str">
        <f t="shared" si="3077"/>
        <v>488/5</v>
      </c>
      <c r="R2442" s="80"/>
      <c r="S2442" s="3" t="s">
        <v>30</v>
      </c>
      <c r="T2442" s="60">
        <f ca="1"/>
        <v>0.17918052914430832</v>
      </c>
      <c r="U2442" s="60">
        <f ca="1"/>
        <v>0.57544159724996491</v>
      </c>
      <c r="V2442" s="60">
        <f ca="1"/>
        <v>1.7149735352645115</v>
      </c>
      <c r="W2442" s="60">
        <f ca="1"/>
        <v>0.40984375041107063</v>
      </c>
      <c r="X2442" s="60">
        <f ca="1"/>
        <v>-1.2596243484128167</v>
      </c>
      <c r="Y2442" s="52">
        <f ca="1">$B$14 * EXP(($E$3 - $C$14^2/2) * Y$2 + $C$14*SQRT(Y$2)*T2442)</f>
        <v>106.0514490474791</v>
      </c>
      <c r="Z2442" s="52">
        <f ca="1">Y2442 * EXP(($E$3 - $C$14^2/2) * (Z$2-Y$2) + $C$14*SQRT(Z$2-Y$2)*U2442)</f>
        <v>126.66639558180327</v>
      </c>
      <c r="AA2442" s="52">
        <f ca="1">Z2442 * EXP(($E$3 - $C$14^2/2) * (AA$2-Z$2) + $C$14*SQRT(AA$2-Z$2)*V2442)</f>
        <v>212.94818740212389</v>
      </c>
      <c r="AB2442" s="52">
        <f ca="1">AA2442 * EXP(($E$3 - $C$14^2/2) * (AB$2-AA$2) + $C$14*SQRT(AB$2-AA$2)*W2442)</f>
        <v>242.01555709549802</v>
      </c>
      <c r="AC2442" s="52">
        <f ca="1">AB2442 * EXP(($E$3 - $C$14^2/2) * (AC$2-AB$2) + $C$14*SQRT(AC$2-AB$2)*X2442)</f>
        <v>166.6864837332418</v>
      </c>
      <c r="AD2442" s="47"/>
      <c r="AE2442" s="3" t="s">
        <v>68</v>
      </c>
      <c r="AF2442" s="52" t="b">
        <f ca="1">AND(AF2439&gt;$B$3, NOT(OR($AF2441:AF2441)))</f>
        <v>1</v>
      </c>
      <c r="AG2442" s="52" t="b">
        <f ca="1">AND(AG2439&gt;$B$3, NOT(OR($AF2441:AG2441)))</f>
        <v>0</v>
      </c>
      <c r="AH2442" s="52" t="b">
        <f ca="1">AND(AH2439&gt;$B$3, NOT(OR($AF2441:AH2441)))</f>
        <v>1</v>
      </c>
      <c r="AI2442" s="52" t="b">
        <f ca="1">AND(AI2439&gt;$B$3, NOT(OR($AF2441:AI2441)))</f>
        <v>1</v>
      </c>
      <c r="AJ2442" s="52" t="b">
        <f ca="1">AND(AJ2439&gt;$B$3, NOT(OR($AF2441:AJ2441)))</f>
        <v>0</v>
      </c>
      <c r="AK2442" s="74"/>
      <c r="AL2442" s="70"/>
    </row>
    <row r="2443" spans="7:38" ht="14.55" customHeight="1" x14ac:dyDescent="0.3">
      <c r="G2443" s="3">
        <v>2441</v>
      </c>
      <c r="H2443" s="58">
        <v>-0.58895566459054438</v>
      </c>
      <c r="I2443" s="58">
        <v>0.54635777276462516</v>
      </c>
      <c r="J2443" s="58">
        <v>-1.4315894248462413</v>
      </c>
      <c r="K2443" s="59">
        <v>1.304695921949282</v>
      </c>
      <c r="L2443" s="60">
        <f t="array" ref="L2443:O2443">TRANSPOSE(MMULT(Option!$B$25:$E$28, TRANSPOSE(H2443:K2443)))</f>
        <v>-0.58895566459054438</v>
      </c>
      <c r="M2443" s="60">
        <v>0.26516290420805766</v>
      </c>
      <c r="N2443" s="60">
        <v>-1.3498916189779551</v>
      </c>
      <c r="O2443" s="60">
        <v>0.74534497537819866</v>
      </c>
      <c r="P2443" s="56" t="str">
        <f t="shared" si="3077"/>
        <v>489/1</v>
      </c>
      <c r="R2443" s="80">
        <v>611</v>
      </c>
      <c r="S2443" s="3" t="s">
        <v>28</v>
      </c>
      <c r="T2443" s="60">
        <f t="array" aca="1" ref="T2443:T2446" ca="1">TRANSPOSE(OFFSET($L$3, MATCH($R2443 &amp; "/" &amp; T$2, $P$3:$P$5002, 0) - 1, 0, 1, $E$1))</f>
        <v>-0.814128793845737</v>
      </c>
      <c r="U2443" s="60">
        <f t="array" aca="1" ref="U2443:U2446" ca="1">TRANSPOSE(OFFSET($L$3, MATCH($R2443 &amp; "/" &amp; U$2, $P$3:$P$5002, 0) - 1, 0, 1, $E$1))</f>
        <v>-9.6620576108858436E-2</v>
      </c>
      <c r="V2443" s="60">
        <f t="array" aca="1" ref="V2443:V2446" ca="1">TRANSPOSE(OFFSET($L$3, MATCH($R2443 &amp; "/" &amp; V$2, $P$3:$P$5002, 0) - 1, 0, 1, $E$1))</f>
        <v>-0.68581483497534401</v>
      </c>
      <c r="W2443" s="60">
        <f t="array" aca="1" ref="W2443:W2446" ca="1">TRANSPOSE(OFFSET($L$3, MATCH($R2443 &amp; "/" &amp; W$2, $P$3:$P$5002, 0) - 1, 0, 1, $E$1))</f>
        <v>0.67799535300513625</v>
      </c>
      <c r="X2443" s="60">
        <f t="array" aca="1" ref="X2443:X2446" ca="1">TRANSPOSE(OFFSET($L$3, MATCH($R2443 &amp; "/" &amp; X$2, $P$3:$P$5002, 0) - 1, 0, 1, $E$1))</f>
        <v>0.47905814075453002</v>
      </c>
      <c r="Y2443" s="52">
        <f ca="1">$B$11 * EXP(($E$3 - $C$11^2/2) * Y$2 + $C$11*SQRT(Y$2)*T2443)</f>
        <v>78.722699755808023</v>
      </c>
      <c r="Z2443" s="52">
        <f ca="1">Y2443 * EXP(($E$3 - $C$11^2/2) * (Z$2-Y$2) + $C$11*SQRT(Z$2-Y$2)*U2443)</f>
        <v>76.856909511159941</v>
      </c>
      <c r="AA2443" s="52">
        <f ca="1">Z2443 * EXP(($E$3 - $C$11^2/2) * (AA$2-Z$2) + $C$11*SQRT(AA$2-Z$2)*V2443)</f>
        <v>62.878288202588166</v>
      </c>
      <c r="AB2443" s="52">
        <f ca="1">AA2443 * EXP(($E$3 - $C$11^2/2) * (AB$2-AA$2) + $C$11*SQRT(AB$2-AA$2)*W2443)</f>
        <v>77.447441369039296</v>
      </c>
      <c r="AC2443" s="52">
        <f ca="1">AB2443 * EXP(($E$3 - $C$11^2/2) * (AC$2-AB$2) + $C$11*SQRT(AC$2-AB$2)*X2443)</f>
        <v>89.865757424324542</v>
      </c>
      <c r="AD2443" s="47"/>
      <c r="AE2443" s="3" t="s">
        <v>69</v>
      </c>
      <c r="AF2443" s="20" cm="1">
        <f t="array" aca="1" ref="AF2443" ca="1">MIN(Y2443:Y2446 / $D$11:$D$14)</f>
        <v>0.51222933951920313</v>
      </c>
      <c r="AG2443" s="20" cm="1">
        <f t="array" aca="1" ref="AG2443" ca="1">MIN(Z2443:Z2446 / $D$11:$D$14)</f>
        <v>0.60499592871438146</v>
      </c>
      <c r="AH2443" s="20" cm="1">
        <f t="array" aca="1" ref="AH2443" ca="1">MIN(AA2443:AA2446 / $D$11:$D$14)</f>
        <v>0.62878288202588162</v>
      </c>
      <c r="AI2443" s="20" cm="1">
        <f t="array" aca="1" ref="AI2443" ca="1">MIN(AB2443:AB2446 / $D$11:$D$14)</f>
        <v>0.77447441369039294</v>
      </c>
      <c r="AJ2443" s="20" cm="1">
        <f t="array" aca="1" ref="AJ2443" ca="1">MIN(AC2443:AC2446 / $D$11:$D$14)</f>
        <v>0.89865757424324544</v>
      </c>
      <c r="AK2443" s="72">
        <f t="array" aca="1" ref="AK2443" ca="1">SUMPRODUCT(AF2444:AJ2444, EXP(-$E$3*$AF$2:$AJ$2))</f>
        <v>89562.090053211548</v>
      </c>
      <c r="AL2443" s="70">
        <f ca="1">MAX(AC2444 - $D$11, 0) * EXP(-$E$2*$E$3)</f>
        <v>46.617588857632761</v>
      </c>
    </row>
    <row r="2444" spans="7:38" ht="14.55" customHeight="1" x14ac:dyDescent="0.3">
      <c r="G2444" s="3">
        <v>2442</v>
      </c>
      <c r="H2444" s="58">
        <v>-1.4712629829047292</v>
      </c>
      <c r="I2444" s="58">
        <v>-0.21329051828956599</v>
      </c>
      <c r="J2444" s="58">
        <v>-1.9964996884554493</v>
      </c>
      <c r="K2444" s="59">
        <v>-0.45067740619603647</v>
      </c>
      <c r="L2444" s="60">
        <f t="array" ref="L2444:O2444">TRANSPOSE(MMULT(Option!$B$25:$E$28, TRANSPOSE(H2444:K2444)))</f>
        <v>-1.4712629829047292</v>
      </c>
      <c r="M2444" s="60">
        <v>-0.78398918217755154</v>
      </c>
      <c r="N2444" s="60">
        <v>-2.3979035338969372</v>
      </c>
      <c r="O2444" s="60">
        <v>-1.4199716731423346</v>
      </c>
      <c r="P2444" s="56" t="str">
        <f t="shared" si="3077"/>
        <v>489/2</v>
      </c>
      <c r="R2444" s="80"/>
      <c r="S2444" s="3" t="s">
        <v>29</v>
      </c>
      <c r="T2444" s="60">
        <f ca="1"/>
        <v>-2.246609418281067</v>
      </c>
      <c r="U2444" s="60">
        <f ca="1"/>
        <v>0.53816425037555127</v>
      </c>
      <c r="V2444" s="60">
        <f ca="1"/>
        <v>0.19471015877908371</v>
      </c>
      <c r="W2444" s="60">
        <f ca="1"/>
        <v>1.8777615835380284</v>
      </c>
      <c r="X2444" s="60">
        <f ca="1"/>
        <v>1.1163627326176571</v>
      </c>
      <c r="Y2444" s="52">
        <f ca="1">$B$12 * EXP(($E$3 - $C$12^2/2) * Y$2 + $C$12*SQRT(Y$2)*T2444)</f>
        <v>51.222933951920311</v>
      </c>
      <c r="Z2444" s="52">
        <f ca="1">Y2444 * EXP(($E$3 - $C$12^2/2) * (Z$2-Y$2) + $C$12*SQRT(Z$2-Y$2)*U2444)</f>
        <v>60.499592871438146</v>
      </c>
      <c r="AA2444" s="52">
        <f ca="1">Z2444 * EXP(($E$3 - $C$12^2/2) * (AA$2-Z$2) + $C$12*SQRT(AA$2-Z$2)*V2444)</f>
        <v>64.460309851125302</v>
      </c>
      <c r="AB2444" s="52">
        <f ca="1">AA2444 * EXP(($E$3 - $C$12^2/2) * (AB$2-AA$2) + $C$12*SQRT(AB$2-AA$2)*W2444)</f>
        <v>113.79267568299228</v>
      </c>
      <c r="AC2444" s="52">
        <f ca="1">AB2444 * EXP(($E$3 - $C$12^2/2) * (AC$2-AB$2) + $C$12*SQRT(AC$2-AB$2)*X2444)</f>
        <v>159.85816895789972</v>
      </c>
      <c r="AD2444" s="47"/>
      <c r="AE2444" s="3" t="s">
        <v>47</v>
      </c>
      <c r="AF2444" s="64">
        <f t="shared" ref="AF2444" ca="1" si="3088">($B$5*AF2446 + (1 + $B$6)*AF2445)*$B$2</f>
        <v>0</v>
      </c>
      <c r="AG2444" s="64">
        <f t="shared" ref="AG2444" ca="1" si="3089">($B$5*AG2446 + (1 + $B$6)*AG2445)*$B$2</f>
        <v>0</v>
      </c>
      <c r="AH2444" s="64">
        <f t="shared" ref="AH2444" ca="1" si="3090">($B$5*AH2446 + (1 + $B$6)*AH2445)*$B$2</f>
        <v>0</v>
      </c>
      <c r="AI2444" s="64">
        <f t="shared" ref="AI2444" ca="1" si="3091">($B$5*AI2446 + (1 + $B$6)*AI2445)*$B$2</f>
        <v>0</v>
      </c>
      <c r="AJ2444" s="64" cm="1">
        <f t="array" aca="1" ref="AJ2444" ca="1">($B$5*AJ2446 + (1 + $B$6)*AJ2445 + AND(NOT(AF2445:AJ2445)))*$B$2</f>
        <v>114999.99999999999</v>
      </c>
      <c r="AK2444" s="73"/>
      <c r="AL2444" s="70"/>
    </row>
    <row r="2445" spans="7:38" ht="14.55" customHeight="1" x14ac:dyDescent="0.3">
      <c r="G2445" s="3">
        <v>2443</v>
      </c>
      <c r="H2445" s="58">
        <v>0.54095507999580839</v>
      </c>
      <c r="I2445" s="58">
        <v>-0.44561938954405844</v>
      </c>
      <c r="J2445" s="58">
        <v>0.85428990344487887</v>
      </c>
      <c r="K2445" s="59">
        <v>-1.3352539446727474</v>
      </c>
      <c r="L2445" s="60">
        <f t="array" ref="L2445:O2445">TRANSPOSE(MMULT(Option!$B$25:$E$28, TRANSPOSE(H2445:K2445)))</f>
        <v>0.54095507999580839</v>
      </c>
      <c r="M2445" s="60">
        <v>-0.19203488474680877</v>
      </c>
      <c r="N2445" s="60">
        <v>0.85002290553880444</v>
      </c>
      <c r="O2445" s="60">
        <v>-0.87701136455169904</v>
      </c>
      <c r="P2445" s="56" t="str">
        <f t="shared" si="3077"/>
        <v>489/3</v>
      </c>
      <c r="R2445" s="80"/>
      <c r="S2445" s="3" t="s">
        <v>31</v>
      </c>
      <c r="T2445" s="60">
        <f ca="1"/>
        <v>1.5244215738319324</v>
      </c>
      <c r="U2445" s="60">
        <f ca="1"/>
        <v>0.10191504034412745</v>
      </c>
      <c r="V2445" s="60">
        <f ca="1"/>
        <v>0.78882217538573551</v>
      </c>
      <c r="W2445" s="60">
        <f ca="1"/>
        <v>0.43821019614277251</v>
      </c>
      <c r="X2445" s="60">
        <f ca="1"/>
        <v>1.5512478663961482</v>
      </c>
      <c r="Y2445" s="52">
        <f ca="1">$B$13 * EXP(($E$3 - $C$13^2/2) * Y$2 + $C$13*SQRT(Y$2)*T2445)</f>
        <v>158.77635792083839</v>
      </c>
      <c r="Z2445" s="52">
        <f ca="1">Y2445 * EXP(($E$3 - $C$13^2/2) * (Z$2-Y$2) + $C$13*SQRT(Z$2-Y$2)*U2445)</f>
        <v>164.52642082737304</v>
      </c>
      <c r="AA2445" s="52">
        <f ca="1">Z2445 * EXP(($E$3 - $C$13^2/2) * (AA$2-Z$2) + $C$13*SQRT(AA$2-Z$2)*V2445)</f>
        <v>209.49876049575144</v>
      </c>
      <c r="AB2445" s="52">
        <f ca="1">AA2445 * EXP(($E$3 - $C$13^2/2) * (AB$2-AA$2) + $C$13*SQRT(AB$2-AA$2)*W2445)</f>
        <v>240.13010525842446</v>
      </c>
      <c r="AC2445" s="52">
        <f ca="1">AB2445 * EXP(($E$3 - $C$13^2/2) * (AC$2-AB$2) + $C$13*SQRT(AC$2-AB$2)*X2445)</f>
        <v>384.35063257265409</v>
      </c>
      <c r="AD2445" s="47"/>
      <c r="AE2445" s="3" t="s">
        <v>46</v>
      </c>
      <c r="AF2445" s="52" t="b">
        <f t="shared" ref="AF2445" ca="1" si="3092">AF2443 &gt;= $B$4</f>
        <v>0</v>
      </c>
      <c r="AG2445" s="52" t="b">
        <f t="array" aca="1" ref="AG2445" ca="1">AND(AG2443 &gt;= $B$4, NOT(OR($AF2445:AF2445)))</f>
        <v>0</v>
      </c>
      <c r="AH2445" s="52" t="b">
        <f t="array" aca="1" ref="AH2445" ca="1">AND(AH2443 &gt;= $B$4, NOT(OR($AF2445:AG2445)))</f>
        <v>0</v>
      </c>
      <c r="AI2445" s="52" t="b">
        <f t="array" aca="1" ref="AI2445" ca="1">AND(AI2443 &gt;= $B$4, NOT(OR($AF2445:AH2445)))</f>
        <v>0</v>
      </c>
      <c r="AJ2445" s="52" t="b">
        <f t="array" aca="1" ref="AJ2445" ca="1">AND(AJ2443 &gt;= $B$4, NOT(OR($AF2445:AI2445)))</f>
        <v>0</v>
      </c>
      <c r="AK2445" s="73"/>
      <c r="AL2445" s="70"/>
    </row>
    <row r="2446" spans="7:38" ht="14.55" customHeight="1" x14ac:dyDescent="0.3">
      <c r="G2446" s="3">
        <v>2444</v>
      </c>
      <c r="H2446" s="58">
        <v>0.44240237834272611</v>
      </c>
      <c r="I2446" s="58">
        <v>-1.5485153297314818</v>
      </c>
      <c r="J2446" s="58">
        <v>-0.1978380079753462</v>
      </c>
      <c r="K2446" s="59">
        <v>-0.32350220246246558</v>
      </c>
      <c r="L2446" s="60">
        <f t="array" ref="L2446:O2446">TRANSPOSE(MMULT(Option!$B$25:$E$28, TRANSPOSE(H2446:K2446)))</f>
        <v>0.44240237834272611</v>
      </c>
      <c r="M2446" s="60">
        <v>-1.242276791321713</v>
      </c>
      <c r="N2446" s="60">
        <v>-0.40229866033904438</v>
      </c>
      <c r="O2446" s="60">
        <v>-0.54418030720450372</v>
      </c>
      <c r="P2446" s="56" t="str">
        <f t="shared" si="3077"/>
        <v>489/4</v>
      </c>
      <c r="R2446" s="80"/>
      <c r="S2446" s="3" t="s">
        <v>30</v>
      </c>
      <c r="T2446" s="60">
        <f ca="1"/>
        <v>0.19862598269427845</v>
      </c>
      <c r="U2446" s="60">
        <f ca="1"/>
        <v>-1.0374210977598133</v>
      </c>
      <c r="V2446" s="60">
        <f ca="1"/>
        <v>1.365615576736352</v>
      </c>
      <c r="W2446" s="60">
        <f ca="1"/>
        <v>-0.22214382680637845</v>
      </c>
      <c r="X2446" s="60">
        <f ca="1"/>
        <v>0.24772200907770819</v>
      </c>
      <c r="Y2446" s="52">
        <f ca="1">$B$14 * EXP(($E$3 - $C$14^2/2) * Y$2 + $C$14*SQRT(Y$2)*T2446)</f>
        <v>106.67192265436583</v>
      </c>
      <c r="Z2446" s="52">
        <f ca="1">Y2446 * EXP(($E$3 - $C$14^2/2) * (Z$2-Y$2) + $C$14*SQRT(Z$2-Y$2)*U2446)</f>
        <v>78.533999955297958</v>
      </c>
      <c r="AA2446" s="52">
        <f ca="1">Z2446 * EXP(($E$3 - $C$14^2/2) * (AA$2-Z$2) + $C$14*SQRT(AA$2-Z$2)*V2446)</f>
        <v>118.89209588497276</v>
      </c>
      <c r="AB2446" s="52">
        <f ca="1">AA2446 * EXP(($E$3 - $C$14^2/2) * (AB$2-AA$2) + $C$14*SQRT(AB$2-AA$2)*W2446)</f>
        <v>111.78452970866144</v>
      </c>
      <c r="AC2446" s="52">
        <f ca="1">AB2446 * EXP(($E$3 - $C$14^2/2) * (AC$2-AB$2) + $C$14*SQRT(AC$2-AB$2)*X2446)</f>
        <v>121.01200785823482</v>
      </c>
      <c r="AD2446" s="47"/>
      <c r="AE2446" s="3" t="s">
        <v>68</v>
      </c>
      <c r="AF2446" s="52" t="b">
        <f ca="1">AND(AF2443&gt;$B$3, NOT(OR($AF2445:AF2445)))</f>
        <v>0</v>
      </c>
      <c r="AG2446" s="52" t="b">
        <f ca="1">AND(AG2443&gt;$B$3, NOT(OR($AF2445:AG2445)))</f>
        <v>0</v>
      </c>
      <c r="AH2446" s="52" t="b">
        <f ca="1">AND(AH2443&gt;$B$3, NOT(OR($AF2445:AH2445)))</f>
        <v>0</v>
      </c>
      <c r="AI2446" s="52" t="b">
        <f ca="1">AND(AI2443&gt;$B$3, NOT(OR($AF2445:AI2445)))</f>
        <v>0</v>
      </c>
      <c r="AJ2446" s="52" t="b">
        <f ca="1">AND(AJ2443&gt;$B$3, NOT(OR($AF2445:AJ2445)))</f>
        <v>1</v>
      </c>
      <c r="AK2446" s="74"/>
      <c r="AL2446" s="70"/>
    </row>
    <row r="2447" spans="7:38" ht="14.55" customHeight="1" x14ac:dyDescent="0.3">
      <c r="G2447" s="3">
        <v>2445</v>
      </c>
      <c r="H2447" s="58">
        <v>0.47953598598622516</v>
      </c>
      <c r="I2447" s="58">
        <v>-1.6748032767346313</v>
      </c>
      <c r="J2447" s="58">
        <v>-1.3958698414070283</v>
      </c>
      <c r="K2447" s="59">
        <v>-1.0723672306245136</v>
      </c>
      <c r="L2447" s="60">
        <f t="array" ref="L2447:O2447">TRANSPOSE(MMULT(Option!$B$25:$E$28, TRANSPOSE(H2447:K2447)))</f>
        <v>0.47953598598622516</v>
      </c>
      <c r="M2447" s="60">
        <v>-1.3431681635648141</v>
      </c>
      <c r="N2447" s="60">
        <v>-1.4727585827869383</v>
      </c>
      <c r="O2447" s="60">
        <v>-1.437518379221955</v>
      </c>
      <c r="P2447" s="56" t="str">
        <f t="shared" si="3077"/>
        <v>489/5</v>
      </c>
      <c r="R2447" s="80">
        <v>612</v>
      </c>
      <c r="S2447" s="3" t="s">
        <v>28</v>
      </c>
      <c r="T2447" s="60">
        <f t="array" aca="1" ref="T2447:T2450" ca="1">TRANSPOSE(OFFSET($L$3, MATCH($R2447 &amp; "/" &amp; T$2, $P$3:$P$5002, 0) - 1, 0, 1, $E$1))</f>
        <v>1.8488452559562063</v>
      </c>
      <c r="U2447" s="60">
        <f t="array" aca="1" ref="U2447:U2450" ca="1">TRANSPOSE(OFFSET($L$3, MATCH($R2447 &amp; "/" &amp; U$2, $P$3:$P$5002, 0) - 1, 0, 1, $E$1))</f>
        <v>-1.2308798549015976</v>
      </c>
      <c r="V2447" s="60">
        <f t="array" aca="1" ref="V2447:V2450" ca="1">TRANSPOSE(OFFSET($L$3, MATCH($R2447 &amp; "/" &amp; V$2, $P$3:$P$5002, 0) - 1, 0, 1, $E$1))</f>
        <v>-0.43024471221588889</v>
      </c>
      <c r="W2447" s="60">
        <f t="array" aca="1" ref="W2447:W2450" ca="1">TRANSPOSE(OFFSET($L$3, MATCH($R2447 &amp; "/" &amp; W$2, $P$3:$P$5002, 0) - 1, 0, 1, $E$1))</f>
        <v>-1.3072549791841206</v>
      </c>
      <c r="X2447" s="60">
        <f t="array" aca="1" ref="X2447:X2450" ca="1">TRANSPOSE(OFFSET($L$3, MATCH($R2447 &amp; "/" &amp; X$2, $P$3:$P$5002, 0) - 1, 0, 1, $E$1))</f>
        <v>-0.29725548609691499</v>
      </c>
      <c r="Y2447" s="52">
        <f ca="1">$B$11 * EXP(($E$3 - $C$11^2/2) * Y$2 + $C$11*SQRT(Y$2)*T2447)</f>
        <v>175.00661317395321</v>
      </c>
      <c r="Z2447" s="52">
        <f ca="1">Y2447 * EXP(($E$3 - $C$11^2/2) * (Z$2-Y$2) + $C$11*SQRT(Z$2-Y$2)*U2447)</f>
        <v>121.57845885973005</v>
      </c>
      <c r="AA2447" s="52">
        <f ca="1">Z2447 * EXP(($E$3 - $C$11^2/2) * (AA$2-Z$2) + $C$11*SQRT(AA$2-Z$2)*V2447)</f>
        <v>107.39207530705779</v>
      </c>
      <c r="AB2447" s="52">
        <f ca="1">AA2447 * EXP(($E$3 - $C$11^2/2) * (AB$2-AA$2) + $C$11*SQRT(AB$2-AA$2)*W2447)</f>
        <v>72.916131629087971</v>
      </c>
      <c r="AC2447" s="52">
        <f ca="1">AB2447 * EXP(($E$3 - $C$11^2/2) * (AC$2-AB$2) + $C$11*SQRT(AC$2-AB$2)*X2447)</f>
        <v>67.029528960766172</v>
      </c>
      <c r="AD2447" s="47"/>
      <c r="AE2447" s="3" t="s">
        <v>69</v>
      </c>
      <c r="AF2447" s="20" cm="1">
        <f t="array" aca="1" ref="AF2447" ca="1">MIN(Y2447:Y2450 / $D$11:$D$14)</f>
        <v>1.1713880989583876</v>
      </c>
      <c r="AG2447" s="20" cm="1">
        <f t="array" aca="1" ref="AG2447" ca="1">MIN(Z2447:Z2450 / $D$11:$D$14)</f>
        <v>0.84762427899903814</v>
      </c>
      <c r="AH2447" s="20" cm="1">
        <f t="array" aca="1" ref="AH2447" ca="1">MIN(AA2447:AA2450 / $D$11:$D$14)</f>
        <v>0.87098080268632727</v>
      </c>
      <c r="AI2447" s="20" cm="1">
        <f t="array" aca="1" ref="AI2447" ca="1">MIN(AB2447:AB2450 / $D$11:$D$14)</f>
        <v>0.67215931161313291</v>
      </c>
      <c r="AJ2447" s="20" cm="1">
        <f t="array" aca="1" ref="AJ2447" ca="1">MIN(AC2447:AC2450 / $D$11:$D$14)</f>
        <v>0.67029528960766172</v>
      </c>
      <c r="AK2447" s="72">
        <f t="array" aca="1" ref="AK2447" ca="1">SUMPRODUCT(AF2448:AJ2448, EXP(-$E$3*$AF$2:$AJ$2))</f>
        <v>118631.70059156645</v>
      </c>
      <c r="AL2447" s="70">
        <f ca="1">MAX(AC2448 - $D$11, 0) * EXP(-$E$2*$E$3)</f>
        <v>49.754369045652915</v>
      </c>
    </row>
    <row r="2448" spans="7:38" ht="14.55" customHeight="1" x14ac:dyDescent="0.3">
      <c r="G2448" s="3">
        <v>2446</v>
      </c>
      <c r="H2448" s="58">
        <v>0.65761583510943422</v>
      </c>
      <c r="I2448" s="58">
        <v>1.627764010190462</v>
      </c>
      <c r="J2448" s="58">
        <v>-0.96550178052611824</v>
      </c>
      <c r="K2448" s="59">
        <v>-0.40744108681638957</v>
      </c>
      <c r="L2448" s="60">
        <f t="array" ref="L2448:O2448">TRANSPOSE(MMULT(Option!$B$25:$E$28, TRANSPOSE(H2448:K2448)))</f>
        <v>0.65761583510943422</v>
      </c>
      <c r="M2448" s="60">
        <v>1.7549166920883059</v>
      </c>
      <c r="N2448" s="60">
        <v>-0.15871492447185687</v>
      </c>
      <c r="O2448" s="60">
        <v>0.15193665467726647</v>
      </c>
      <c r="P2448" s="56" t="str">
        <f t="shared" si="3077"/>
        <v>490/1</v>
      </c>
      <c r="R2448" s="80"/>
      <c r="S2448" s="3" t="s">
        <v>29</v>
      </c>
      <c r="T2448" s="60">
        <f ca="1"/>
        <v>1.3266016658276167</v>
      </c>
      <c r="U2448" s="60">
        <f ca="1"/>
        <v>-0.68646856989238114</v>
      </c>
      <c r="V2448" s="60">
        <f ca="1"/>
        <v>0.6133334863816855</v>
      </c>
      <c r="W2448" s="60">
        <f ca="1"/>
        <v>0.79452947476890035</v>
      </c>
      <c r="X2448" s="60">
        <f ca="1"/>
        <v>-0.48466235018957604</v>
      </c>
      <c r="Y2448" s="52">
        <f ca="1">$B$12 * EXP(($E$3 - $C$12^2/2) * Y$2 + $C$12*SQRT(Y$2)*T2448)</f>
        <v>149.62777135870431</v>
      </c>
      <c r="Z2448" s="52">
        <f ca="1">Y2448 * EXP(($E$3 - $C$12^2/2) * (Z$2-Y$2) + $C$12*SQRT(Z$2-Y$2)*U2448)</f>
        <v>122.38968758455339</v>
      </c>
      <c r="AA2448" s="52">
        <f ca="1">Z2448 * EXP(($E$3 - $C$12^2/2) * (AA$2-Z$2) + $C$12*SQRT(AA$2-Z$2)*V2448)</f>
        <v>147.85176155226904</v>
      </c>
      <c r="AB2448" s="52">
        <f ca="1">AA2448 * EXP(($E$3 - $C$12^2/2) * (AB$2-AA$2) + $C$12*SQRT(AB$2-AA$2)*W2448)</f>
        <v>188.58880370002018</v>
      </c>
      <c r="AC2448" s="52">
        <f ca="1">AB2448 * EXP(($E$3 - $C$12^2/2) * (AC$2-AB$2) + $C$12*SQRT(AC$2-AB$2)*X2448)</f>
        <v>163.88587444588015</v>
      </c>
      <c r="AD2448" s="47"/>
      <c r="AE2448" s="3" t="s">
        <v>47</v>
      </c>
      <c r="AF2448" s="64">
        <f t="shared" ref="AF2448" ca="1" si="3093">($B$5*AF2450 + (1 + $B$6)*AF2449)*$B$2</f>
        <v>15000</v>
      </c>
      <c r="AG2448" s="64">
        <f t="shared" ref="AG2448" ca="1" si="3094">($B$5*AG2450 + (1 + $B$6)*AG2449)*$B$2</f>
        <v>15000</v>
      </c>
      <c r="AH2448" s="64">
        <f t="shared" ref="AH2448" ca="1" si="3095">($B$5*AH2450 + (1 + $B$6)*AH2449)*$B$2</f>
        <v>15000</v>
      </c>
      <c r="AI2448" s="64">
        <f t="shared" ref="AI2448" ca="1" si="3096">($B$5*AI2450 + (1 + $B$6)*AI2449)*$B$2</f>
        <v>0</v>
      </c>
      <c r="AJ2448" s="64" cm="1">
        <f t="array" aca="1" ref="AJ2448" ca="1">($B$5*AJ2450 + (1 + $B$6)*AJ2449 + AND(NOT(AF2449:AJ2449)))*$B$2</f>
        <v>100000</v>
      </c>
      <c r="AK2448" s="73"/>
      <c r="AL2448" s="70"/>
    </row>
    <row r="2449" spans="7:38" ht="14.55" customHeight="1" x14ac:dyDescent="0.3">
      <c r="G2449" s="3">
        <v>2447</v>
      </c>
      <c r="H2449" s="58">
        <v>-1.5847515675938233</v>
      </c>
      <c r="I2449" s="58">
        <v>1.0873382503068969</v>
      </c>
      <c r="J2449" s="58">
        <v>-0.89518653966370498</v>
      </c>
      <c r="K2449" s="59">
        <v>0.5984485284804556</v>
      </c>
      <c r="L2449" s="60">
        <f t="array" ref="L2449:O2449">TRANSPOSE(MMULT(Option!$B$25:$E$28, TRANSPOSE(H2449:K2449)))</f>
        <v>-1.5847515675938233</v>
      </c>
      <c r="M2449" s="60">
        <v>0.36266134057290966</v>
      </c>
      <c r="N2449" s="60">
        <v>-1.1354199847160089</v>
      </c>
      <c r="O2449" s="60">
        <v>-1.1410455851003753E-2</v>
      </c>
      <c r="P2449" s="56" t="str">
        <f t="shared" si="3077"/>
        <v>490/2</v>
      </c>
      <c r="R2449" s="80"/>
      <c r="S2449" s="3" t="s">
        <v>31</v>
      </c>
      <c r="T2449" s="60">
        <f ca="1"/>
        <v>1.0333926608267319</v>
      </c>
      <c r="U2449" s="60">
        <f ca="1"/>
        <v>-1.6177853561321704</v>
      </c>
      <c r="V2449" s="60">
        <f ca="1"/>
        <v>1.5931286473079109</v>
      </c>
      <c r="W2449" s="60">
        <f ca="1"/>
        <v>-0.52781535530947354</v>
      </c>
      <c r="X2449" s="60">
        <f ca="1"/>
        <v>-0.11910708250637372</v>
      </c>
      <c r="Y2449" s="52">
        <f ca="1">$B$13 * EXP(($E$3 - $C$13^2/2) * Y$2 + $C$13*SQRT(Y$2)*T2449)</f>
        <v>137.02836993890992</v>
      </c>
      <c r="Z2449" s="52">
        <f ca="1">Y2449 * EXP(($E$3 - $C$13^2/2) * (Z$2-Y$2) + $C$13*SQRT(Z$2-Y$2)*U2449)</f>
        <v>84.762427899903813</v>
      </c>
      <c r="AA2449" s="52">
        <f ca="1">Z2449 * EXP(($E$3 - $C$13^2/2) * (AA$2-Z$2) + $C$13*SQRT(AA$2-Z$2)*V2449)</f>
        <v>137.38551767669148</v>
      </c>
      <c r="AB2449" s="52">
        <f ca="1">AA2449 * EXP(($E$3 - $C$13^2/2) * (AB$2-AA$2) + $C$13*SQRT(AB$2-AA$2)*W2449)</f>
        <v>117.85397580915513</v>
      </c>
      <c r="AC2449" s="52">
        <f ca="1">AB2449 * EXP(($E$3 - $C$13^2/2) * (AC$2-AB$2) + $C$13*SQRT(AC$2-AB$2)*X2449)</f>
        <v>114.28716133847128</v>
      </c>
      <c r="AD2449" s="47"/>
      <c r="AE2449" s="3" t="s">
        <v>46</v>
      </c>
      <c r="AF2449" s="52" t="b">
        <f t="shared" ref="AF2449" ca="1" si="3097">AF2447 &gt;= $B$4</f>
        <v>0</v>
      </c>
      <c r="AG2449" s="52" t="b">
        <f t="array" aca="1" ref="AG2449" ca="1">AND(AG2447 &gt;= $B$4, NOT(OR($AF2449:AF2449)))</f>
        <v>0</v>
      </c>
      <c r="AH2449" s="52" t="b">
        <f t="array" aca="1" ref="AH2449" ca="1">AND(AH2447 &gt;= $B$4, NOT(OR($AF2449:AG2449)))</f>
        <v>0</v>
      </c>
      <c r="AI2449" s="52" t="b">
        <f t="array" aca="1" ref="AI2449" ca="1">AND(AI2447 &gt;= $B$4, NOT(OR($AF2449:AH2449)))</f>
        <v>0</v>
      </c>
      <c r="AJ2449" s="52" t="b">
        <f t="array" aca="1" ref="AJ2449" ca="1">AND(AJ2447 &gt;= $B$4, NOT(OR($AF2449:AI2449)))</f>
        <v>0</v>
      </c>
      <c r="AK2449" s="73"/>
      <c r="AL2449" s="70"/>
    </row>
    <row r="2450" spans="7:38" ht="14.55" customHeight="1" x14ac:dyDescent="0.3">
      <c r="G2450" s="3">
        <v>2448</v>
      </c>
      <c r="H2450" s="58">
        <v>0.15243198464084956</v>
      </c>
      <c r="I2450" s="58">
        <v>0.2708878514371586</v>
      </c>
      <c r="J2450" s="58">
        <v>2.0023896180365632</v>
      </c>
      <c r="K2450" s="59">
        <v>-1.7356593330741121</v>
      </c>
      <c r="L2450" s="60">
        <f t="array" ref="L2450:O2450">TRANSPOSE(MMULT(Option!$B$25:$E$28, TRANSPOSE(H2450:K2450)))</f>
        <v>0.15243198464084956</v>
      </c>
      <c r="M2450" s="60">
        <v>0.30924561066728612</v>
      </c>
      <c r="N2450" s="60">
        <v>1.8906268412556939</v>
      </c>
      <c r="O2450" s="60">
        <v>-0.96359553480811166</v>
      </c>
      <c r="P2450" s="56" t="str">
        <f t="shared" si="3077"/>
        <v>490/3</v>
      </c>
      <c r="R2450" s="80"/>
      <c r="S2450" s="3" t="s">
        <v>30</v>
      </c>
      <c r="T2450" s="60">
        <f ca="1"/>
        <v>0.51063151649457139</v>
      </c>
      <c r="U2450" s="60">
        <f ca="1"/>
        <v>-0.4789564756504206</v>
      </c>
      <c r="V2450" s="60">
        <f ca="1"/>
        <v>-0.54212618389867395</v>
      </c>
      <c r="W2450" s="60">
        <f ca="1"/>
        <v>-0.8804151759553609</v>
      </c>
      <c r="X2450" s="60">
        <f ca="1"/>
        <v>0.99030437248053504</v>
      </c>
      <c r="Y2450" s="52">
        <f ca="1">$B$14 * EXP(($E$3 - $C$14^2/2) * Y$2 + $C$14*SQRT(Y$2)*T2450)</f>
        <v>117.13880989583876</v>
      </c>
      <c r="Z2450" s="52">
        <f ca="1">Y2450 * EXP(($E$3 - $C$14^2/2) * (Z$2-Y$2) + $C$14*SQRT(Z$2-Y$2)*U2450)</f>
        <v>101.96939285868218</v>
      </c>
      <c r="AA2450" s="52">
        <f ca="1">Z2450 * EXP(($E$3 - $C$14^2/2) * (AA$2-Z$2) + $C$14*SQRT(AA$2-Z$2)*V2450)</f>
        <v>87.098080268632728</v>
      </c>
      <c r="AB2450" s="52">
        <f ca="1">AA2450 * EXP(($E$3 - $C$14^2/2) * (AB$2-AA$2) + $C$14*SQRT(AB$2-AA$2)*W2450)</f>
        <v>67.215931161313293</v>
      </c>
      <c r="AC2450" s="52">
        <f ca="1">AB2450 * EXP(($E$3 - $C$14^2/2) * (AC$2-AB$2) + $C$14*SQRT(AC$2-AB$2)*X2450)</f>
        <v>90.921964170062282</v>
      </c>
      <c r="AD2450" s="47"/>
      <c r="AE2450" s="3" t="s">
        <v>68</v>
      </c>
      <c r="AF2450" s="52" t="b">
        <f ca="1">AND(AF2447&gt;$B$3, NOT(OR($AF2449:AF2449)))</f>
        <v>1</v>
      </c>
      <c r="AG2450" s="52" t="b">
        <f ca="1">AND(AG2447&gt;$B$3, NOT(OR($AF2449:AG2449)))</f>
        <v>1</v>
      </c>
      <c r="AH2450" s="52" t="b">
        <f ca="1">AND(AH2447&gt;$B$3, NOT(OR($AF2449:AH2449)))</f>
        <v>1</v>
      </c>
      <c r="AI2450" s="52" t="b">
        <f ca="1">AND(AI2447&gt;$B$3, NOT(OR($AF2449:AI2449)))</f>
        <v>0</v>
      </c>
      <c r="AJ2450" s="52" t="b">
        <f ca="1">AND(AJ2447&gt;$B$3, NOT(OR($AF2449:AJ2449)))</f>
        <v>0</v>
      </c>
      <c r="AK2450" s="74"/>
      <c r="AL2450" s="70"/>
    </row>
    <row r="2451" spans="7:38" ht="14.55" customHeight="1" x14ac:dyDescent="0.3">
      <c r="G2451" s="3">
        <v>2449</v>
      </c>
      <c r="H2451" s="58">
        <v>-0.93973071116433782</v>
      </c>
      <c r="I2451" s="58">
        <v>0.2628929178382659</v>
      </c>
      <c r="J2451" s="58">
        <v>-0.24446221281169167</v>
      </c>
      <c r="K2451" s="59">
        <v>-0.58283619374159101</v>
      </c>
      <c r="L2451" s="60">
        <f t="array" ref="L2451:O2451">TRANSPOSE(MMULT(Option!$B$25:$E$28, TRANSPOSE(H2451:K2451)))</f>
        <v>-0.93973071116433782</v>
      </c>
      <c r="M2451" s="60">
        <v>-0.13494694533340315</v>
      </c>
      <c r="N2451" s="60">
        <v>-0.52176438118383528</v>
      </c>
      <c r="O2451" s="60">
        <v>-0.85387599485421695</v>
      </c>
      <c r="P2451" s="56" t="str">
        <f t="shared" si="3077"/>
        <v>490/4</v>
      </c>
      <c r="R2451" s="80">
        <v>613</v>
      </c>
      <c r="S2451" s="3" t="s">
        <v>28</v>
      </c>
      <c r="T2451" s="60">
        <f t="array" aca="1" ref="T2451:T2454" ca="1">TRANSPOSE(OFFSET($L$3, MATCH($R2451 &amp; "/" &amp; T$2, $P$3:$P$5002, 0) - 1, 0, 1, $E$1))</f>
        <v>0.79500639059955214</v>
      </c>
      <c r="U2451" s="60">
        <f t="array" aca="1" ref="U2451:U2454" ca="1">TRANSPOSE(OFFSET($L$3, MATCH($R2451 &amp; "/" &amp; U$2, $P$3:$P$5002, 0) - 1, 0, 1, $E$1))</f>
        <v>0.75611253537719836</v>
      </c>
      <c r="V2451" s="60">
        <f t="array" aca="1" ref="V2451:V2454" ca="1">TRANSPOSE(OFFSET($L$3, MATCH($R2451 &amp; "/" &amp; V$2, $P$3:$P$5002, 0) - 1, 0, 1, $E$1))</f>
        <v>1.874986554149124</v>
      </c>
      <c r="W2451" s="60">
        <f t="array" aca="1" ref="W2451:W2454" ca="1">TRANSPOSE(OFFSET($L$3, MATCH($R2451 &amp; "/" &amp; W$2, $P$3:$P$5002, 0) - 1, 0, 1, $E$1))</f>
        <v>1.5311360832717962</v>
      </c>
      <c r="X2451" s="60">
        <f t="array" aca="1" ref="X2451:X2454" ca="1">TRANSPOSE(OFFSET($L$3, MATCH($R2451 &amp; "/" &amp; X$2, $P$3:$P$5002, 0) - 1, 0, 1, $E$1))</f>
        <v>-0.27760117841306037</v>
      </c>
      <c r="Y2451" s="52">
        <f ca="1">$B$11 * EXP(($E$3 - $C$11^2/2) * Y$2 + $C$11*SQRT(Y$2)*T2451)</f>
        <v>127.57087636014757</v>
      </c>
      <c r="Z2451" s="52">
        <f ca="1">Y2451 * EXP(($E$3 - $C$11^2/2) * (Z$2-Y$2) + $C$11*SQRT(Z$2-Y$2)*U2451)</f>
        <v>160.85540627480688</v>
      </c>
      <c r="AA2451" s="52">
        <f ca="1">Z2451 * EXP(($E$3 - $C$11^2/2) * (AA$2-Z$2) + $C$11*SQRT(AA$2-Z$2)*V2451)</f>
        <v>283.72397031806474</v>
      </c>
      <c r="AB2451" s="52">
        <f ca="1">AA2451 * EXP(($E$3 - $C$11^2/2) * (AB$2-AA$2) + $C$11*SQRT(AB$2-AA$2)*W2451)</f>
        <v>451.39494011601346</v>
      </c>
      <c r="AC2451" s="52">
        <f ca="1">AB2451 * EXP(($E$3 - $C$11^2/2) * (AC$2-AB$2) + $C$11*SQRT(AC$2-AB$2)*X2451)</f>
        <v>417.40722393768374</v>
      </c>
      <c r="AD2451" s="47"/>
      <c r="AE2451" s="3" t="s">
        <v>69</v>
      </c>
      <c r="AF2451" s="20" cm="1">
        <f t="array" aca="1" ref="AF2451" ca="1">MIN(Y2451:Y2454 / $D$11:$D$14)</f>
        <v>1.1521077056907172</v>
      </c>
      <c r="AG2451" s="20" cm="1">
        <f t="array" aca="1" ref="AG2451" ca="1">MIN(Z2451:Z2454 / $D$11:$D$14)</f>
        <v>0.91812926281100671</v>
      </c>
      <c r="AH2451" s="20" cm="1">
        <f t="array" aca="1" ref="AH2451" ca="1">MIN(AA2451:AA2454 / $D$11:$D$14)</f>
        <v>1.327010797884949</v>
      </c>
      <c r="AI2451" s="20" cm="1">
        <f t="array" aca="1" ref="AI2451" ca="1">MIN(AB2451:AB2454 / $D$11:$D$14)</f>
        <v>1.3923730917027235</v>
      </c>
      <c r="AJ2451" s="20" cm="1">
        <f t="array" aca="1" ref="AJ2451" ca="1">MIN(AC2451:AC2454 / $D$11:$D$14)</f>
        <v>1.3660019626122093</v>
      </c>
      <c r="AK2451" s="72">
        <f t="array" aca="1" ref="AK2451" ca="1">SUMPRODUCT(AF2452:AJ2452, EXP(-$E$3*$AF$2:$AJ$2))</f>
        <v>118215.34016268118</v>
      </c>
      <c r="AL2451" s="70">
        <f ca="1">MAX(AC2452 - $D$11, 0) * EXP(-$E$2*$E$3)</f>
        <v>28.504261508805964</v>
      </c>
    </row>
    <row r="2452" spans="7:38" ht="14.55" customHeight="1" x14ac:dyDescent="0.3">
      <c r="G2452" s="3">
        <v>2450</v>
      </c>
      <c r="H2452" s="58">
        <v>1.8294535776798437</v>
      </c>
      <c r="I2452" s="58">
        <v>1.3788660331247782</v>
      </c>
      <c r="J2452" s="58">
        <v>0.76929402312452144</v>
      </c>
      <c r="K2452" s="59">
        <v>1.260510908198452</v>
      </c>
      <c r="L2452" s="60">
        <f t="array" ref="L2452:O2452">TRANSPOSE(MMULT(Option!$B$25:$E$28, TRANSPOSE(H2452:K2452)))</f>
        <v>1.8294535776798437</v>
      </c>
      <c r="M2452" s="60">
        <v>1.995533025071494</v>
      </c>
      <c r="N2452" s="60">
        <v>1.7685319990292927</v>
      </c>
      <c r="O2452" s="60">
        <v>2.322441185979264</v>
      </c>
      <c r="P2452" s="56" t="str">
        <f t="shared" si="3077"/>
        <v>490/5</v>
      </c>
      <c r="R2452" s="80"/>
      <c r="S2452" s="3" t="s">
        <v>29</v>
      </c>
      <c r="T2452" s="60">
        <f ca="1"/>
        <v>0.45531017475516955</v>
      </c>
      <c r="U2452" s="60">
        <f ca="1"/>
        <v>-0.77336713846186811</v>
      </c>
      <c r="V2452" s="60">
        <f ca="1"/>
        <v>1.2111532716458115</v>
      </c>
      <c r="W2452" s="60">
        <f ca="1"/>
        <v>0.14360219755514925</v>
      </c>
      <c r="X2452" s="60">
        <f ca="1"/>
        <v>-8.0404512473802259E-2</v>
      </c>
      <c r="Y2452" s="52">
        <f ca="1">$B$12 * EXP(($E$3 - $C$12^2/2) * Y$2 + $C$12*SQRT(Y$2)*T2452)</f>
        <v>115.21077056907171</v>
      </c>
      <c r="Z2452" s="52">
        <f ca="1">Y2452 * EXP(($E$3 - $C$12^2/2) * (Z$2-Y$2) + $C$12*SQRT(Z$2-Y$2)*U2452)</f>
        <v>91.812926281100673</v>
      </c>
      <c r="AA2452" s="52">
        <f ca="1">Z2452 * EXP(($E$3 - $C$12^2/2) * (AA$2-Z$2) + $C$12*SQRT(AA$2-Z$2)*V2452)</f>
        <v>132.70107978849489</v>
      </c>
      <c r="AB2452" s="52">
        <f ca="1">AA2452 * EXP(($E$3 - $C$12^2/2) * (AB$2-AA$2) + $C$12*SQRT(AB$2-AA$2)*W2452)</f>
        <v>139.23730917027234</v>
      </c>
      <c r="AC2452" s="52">
        <f ca="1">AB2452 * EXP(($E$3 - $C$12^2/2) * (AC$2-AB$2) + $C$12*SQRT(AC$2-AB$2)*X2452)</f>
        <v>136.60019626122093</v>
      </c>
      <c r="AD2452" s="47"/>
      <c r="AE2452" s="3" t="s">
        <v>47</v>
      </c>
      <c r="AF2452" s="64">
        <f t="shared" ref="AF2452" ca="1" si="3098">($B$5*AF2454 + (1 + $B$6)*AF2453)*$B$2</f>
        <v>15000</v>
      </c>
      <c r="AG2452" s="64">
        <f t="shared" ref="AG2452" ca="1" si="3099">($B$5*AG2454 + (1 + $B$6)*AG2453)*$B$2</f>
        <v>15000</v>
      </c>
      <c r="AH2452" s="64">
        <f t="shared" ref="AH2452" ca="1" si="3100">($B$5*AH2454 + (1 + $B$6)*AH2453)*$B$2</f>
        <v>105000</v>
      </c>
      <c r="AI2452" s="64">
        <f t="shared" ref="AI2452" ca="1" si="3101">($B$5*AI2454 + (1 + $B$6)*AI2453)*$B$2</f>
        <v>0</v>
      </c>
      <c r="AJ2452" s="64" cm="1">
        <f t="array" aca="1" ref="AJ2452" ca="1">($B$5*AJ2454 + (1 + $B$6)*AJ2453 + AND(NOT(AF2453:AJ2453)))*$B$2</f>
        <v>0</v>
      </c>
      <c r="AK2452" s="73"/>
      <c r="AL2452" s="70"/>
    </row>
    <row r="2453" spans="7:38" ht="14.55" customHeight="1" x14ac:dyDescent="0.3">
      <c r="G2453" s="3">
        <v>2451</v>
      </c>
      <c r="H2453" s="58">
        <v>-0.69675408400530603</v>
      </c>
      <c r="I2453" s="58">
        <v>0.87078133751049058</v>
      </c>
      <c r="J2453" s="58">
        <v>-2.0590547824782317</v>
      </c>
      <c r="K2453" s="59">
        <v>-1.3623883229447298</v>
      </c>
      <c r="L2453" s="60">
        <f t="array" ref="L2453:O2453">TRANSPOSE(MMULT(Option!$B$25:$E$28, TRANSPOSE(H2453:K2453)))</f>
        <v>-0.69675408400530603</v>
      </c>
      <c r="M2453" s="60">
        <v>0.51938264497721998</v>
      </c>
      <c r="N2453" s="60">
        <v>-1.8591660951910038</v>
      </c>
      <c r="O2453" s="60">
        <v>-1.6192435545386372</v>
      </c>
      <c r="P2453" s="56" t="str">
        <f t="shared" si="3077"/>
        <v>491/1</v>
      </c>
      <c r="R2453" s="80"/>
      <c r="S2453" s="3" t="s">
        <v>31</v>
      </c>
      <c r="T2453" s="60">
        <f ca="1"/>
        <v>1.0378925365848282</v>
      </c>
      <c r="U2453" s="60">
        <f ca="1"/>
        <v>1.213727115172305</v>
      </c>
      <c r="V2453" s="60">
        <f ca="1"/>
        <v>0.50824729481425379</v>
      </c>
      <c r="W2453" s="60">
        <f ca="1"/>
        <v>0.55391274661191103</v>
      </c>
      <c r="X2453" s="60">
        <f ca="1"/>
        <v>-1.2957281834698344</v>
      </c>
      <c r="Y2453" s="52">
        <f ca="1">$B$13 * EXP(($E$3 - $C$13^2/2) * Y$2 + $C$13*SQRT(Y$2)*T2453)</f>
        <v>137.21347804733949</v>
      </c>
      <c r="Z2453" s="52">
        <f ca="1">Y2453 * EXP(($E$3 - $C$13^2/2) * (Z$2-Y$2) + $C$13*SQRT(Z$2-Y$2)*U2453)</f>
        <v>198.47359756156203</v>
      </c>
      <c r="AA2453" s="52">
        <f ca="1">Z2453 * EXP(($E$3 - $C$13^2/2) * (AA$2-Z$2) + $C$13*SQRT(AA$2-Z$2)*V2453)</f>
        <v>232.32337756776909</v>
      </c>
      <c r="AB2453" s="52">
        <f ca="1">AA2453 * EXP(($E$3 - $C$13^2/2) * (AB$2-AA$2) + $C$13*SQRT(AB$2-AA$2)*W2453)</f>
        <v>275.69745693103374</v>
      </c>
      <c r="AC2453" s="52">
        <f ca="1">AB2453 * EXP(($E$3 - $C$13^2/2) * (AC$2-AB$2) + $C$13*SQRT(AC$2-AB$2)*X2453)</f>
        <v>187.83908001122191</v>
      </c>
      <c r="AD2453" s="47"/>
      <c r="AE2453" s="3" t="s">
        <v>46</v>
      </c>
      <c r="AF2453" s="52" t="b">
        <f t="shared" ref="AF2453" ca="1" si="3102">AF2451 &gt;= $B$4</f>
        <v>0</v>
      </c>
      <c r="AG2453" s="52" t="b">
        <f t="array" aca="1" ref="AG2453" ca="1">AND(AG2451 &gt;= $B$4, NOT(OR($AF2453:AF2453)))</f>
        <v>0</v>
      </c>
      <c r="AH2453" s="52" t="b">
        <f t="array" aca="1" ref="AH2453" ca="1">AND(AH2451 &gt;= $B$4, NOT(OR($AF2453:AG2453)))</f>
        <v>1</v>
      </c>
      <c r="AI2453" s="52" t="b">
        <f t="array" aca="1" ref="AI2453" ca="1">AND(AI2451 &gt;= $B$4, NOT(OR($AF2453:AH2453)))</f>
        <v>0</v>
      </c>
      <c r="AJ2453" s="52" t="b">
        <f t="array" aca="1" ref="AJ2453" ca="1">AND(AJ2451 &gt;= $B$4, NOT(OR($AF2453:AI2453)))</f>
        <v>0</v>
      </c>
      <c r="AK2453" s="73"/>
      <c r="AL2453" s="70"/>
    </row>
    <row r="2454" spans="7:38" ht="14.55" customHeight="1" x14ac:dyDescent="0.3">
      <c r="G2454" s="3">
        <v>2452</v>
      </c>
      <c r="H2454" s="58">
        <v>-0.64175385344386726</v>
      </c>
      <c r="I2454" s="58">
        <v>-0.27316203294444308</v>
      </c>
      <c r="J2454" s="58">
        <v>0.91025385021377825</v>
      </c>
      <c r="K2454" s="59">
        <v>-0.44529782537060775</v>
      </c>
      <c r="L2454" s="60">
        <f t="array" ref="L2454:O2454">TRANSPOSE(MMULT(Option!$B$25:$E$28, TRANSPOSE(H2454:K2454)))</f>
        <v>-0.64175385344386726</v>
      </c>
      <c r="M2454" s="60">
        <v>-0.50705867996873311</v>
      </c>
      <c r="N2454" s="60">
        <v>0.47125296653917825</v>
      </c>
      <c r="O2454" s="60">
        <v>-0.53189906821582267</v>
      </c>
      <c r="P2454" s="56" t="str">
        <f t="shared" si="3077"/>
        <v>491/2</v>
      </c>
      <c r="R2454" s="80"/>
      <c r="S2454" s="3" t="s">
        <v>30</v>
      </c>
      <c r="T2454" s="60">
        <f ca="1"/>
        <v>1.9060515334556372</v>
      </c>
      <c r="U2454" s="60">
        <f ca="1"/>
        <v>0.6516562141794523</v>
      </c>
      <c r="V2454" s="60">
        <f ca="1"/>
        <v>0.73070796703028984</v>
      </c>
      <c r="W2454" s="60">
        <f ca="1"/>
        <v>-1.9482640410769294</v>
      </c>
      <c r="X2454" s="60">
        <f ca="1"/>
        <v>9.3203745069509014E-2</v>
      </c>
      <c r="Y2454" s="52">
        <f ca="1">$B$14 * EXP(($E$3 - $C$14^2/2) * Y$2 + $C$14*SQRT(Y$2)*T2454)</f>
        <v>178.03597667566399</v>
      </c>
      <c r="Z2454" s="52">
        <f ca="1">Y2454 * EXP(($E$3 - $C$14^2/2) * (Z$2-Y$2) + $C$14*SQRT(Z$2-Y$2)*U2454)</f>
        <v>217.56170474676154</v>
      </c>
      <c r="AA2454" s="52">
        <f ca="1">Z2454 * EXP(($E$3 - $C$14^2/2) * (AA$2-Z$2) + $C$14*SQRT(AA$2-Z$2)*V2454)</f>
        <v>272.24295931798588</v>
      </c>
      <c r="AB2454" s="52">
        <f ca="1">AA2454 * EXP(($E$3 - $C$14^2/2) * (AB$2-AA$2) + $C$14*SQRT(AB$2-AA$2)*W2454)</f>
        <v>152.50779173166285</v>
      </c>
      <c r="AC2454" s="52">
        <f ca="1">AB2454 * EXP(($E$3 - $C$14^2/2) * (AC$2-AB$2) + $C$14*SQRT(AC$2-AB$2)*X2454)</f>
        <v>157.61838261588363</v>
      </c>
      <c r="AD2454" s="47"/>
      <c r="AE2454" s="3" t="s">
        <v>68</v>
      </c>
      <c r="AF2454" s="52" t="b">
        <f ca="1">AND(AF2451&gt;$B$3, NOT(OR($AF2453:AF2453)))</f>
        <v>1</v>
      </c>
      <c r="AG2454" s="52" t="b">
        <f ca="1">AND(AG2451&gt;$B$3, NOT(OR($AF2453:AG2453)))</f>
        <v>1</v>
      </c>
      <c r="AH2454" s="52" t="b">
        <f ca="1">AND(AH2451&gt;$B$3, NOT(OR($AF2453:AH2453)))</f>
        <v>0</v>
      </c>
      <c r="AI2454" s="52" t="b">
        <f ca="1">AND(AI2451&gt;$B$3, NOT(OR($AF2453:AI2453)))</f>
        <v>0</v>
      </c>
      <c r="AJ2454" s="52" t="b">
        <f ca="1">AND(AJ2451&gt;$B$3, NOT(OR($AF2453:AJ2453)))</f>
        <v>0</v>
      </c>
      <c r="AK2454" s="74"/>
      <c r="AL2454" s="70"/>
    </row>
    <row r="2455" spans="7:38" ht="14.55" customHeight="1" x14ac:dyDescent="0.3">
      <c r="G2455" s="3">
        <v>2453</v>
      </c>
      <c r="H2455" s="58">
        <v>-0.22472011867096997</v>
      </c>
      <c r="I2455" s="58">
        <v>-1.0985396849053852</v>
      </c>
      <c r="J2455" s="58">
        <v>-1.2516456470378101</v>
      </c>
      <c r="K2455" s="59">
        <v>-0.45087141599224939</v>
      </c>
      <c r="L2455" s="60">
        <f t="array" ref="L2455:O2455">TRANSPOSE(MMULT(Option!$B$25:$E$28, TRANSPOSE(H2455:K2455)))</f>
        <v>-0.22472011867096997</v>
      </c>
      <c r="M2455" s="60">
        <v>-1.0967162994667612</v>
      </c>
      <c r="N2455" s="60">
        <v>-1.4768862327499876</v>
      </c>
      <c r="O2455" s="60">
        <v>-1.0079526914078833</v>
      </c>
      <c r="P2455" s="56" t="str">
        <f t="shared" si="3077"/>
        <v>491/3</v>
      </c>
      <c r="R2455" s="80">
        <v>614</v>
      </c>
      <c r="S2455" s="3" t="s">
        <v>28</v>
      </c>
      <c r="T2455" s="60">
        <f t="array" aca="1" ref="T2455:T2458" ca="1">TRANSPOSE(OFFSET($L$3, MATCH($R2455 &amp; "/" &amp; T$2, $P$3:$P$5002, 0) - 1, 0, 1, $E$1))</f>
        <v>0.93765500484200048</v>
      </c>
      <c r="U2455" s="60">
        <f t="array" aca="1" ref="U2455:U2458" ca="1">TRANSPOSE(OFFSET($L$3, MATCH($R2455 &amp; "/" &amp; U$2, $P$3:$P$5002, 0) - 1, 0, 1, $E$1))</f>
        <v>0.75978418161825012</v>
      </c>
      <c r="V2455" s="60">
        <f t="array" aca="1" ref="V2455:V2458" ca="1">TRANSPOSE(OFFSET($L$3, MATCH($R2455 &amp; "/" &amp; V$2, $P$3:$P$5002, 0) - 1, 0, 1, $E$1))</f>
        <v>0.33077469764743922</v>
      </c>
      <c r="W2455" s="60">
        <f t="array" aca="1" ref="W2455:W2458" ca="1">TRANSPOSE(OFFSET($L$3, MATCH($R2455 &amp; "/" &amp; W$2, $P$3:$P$5002, 0) - 1, 0, 1, $E$1))</f>
        <v>0.50467596158177419</v>
      </c>
      <c r="X2455" s="60">
        <f t="array" aca="1" ref="X2455:X2458" ca="1">TRANSPOSE(OFFSET($L$3, MATCH($R2455 &amp; "/" &amp; X$2, $P$3:$P$5002, 0) - 1, 0, 1, $E$1))</f>
        <v>-8.116124451350254E-2</v>
      </c>
      <c r="Y2455" s="52">
        <f ca="1">$B$11 * EXP(($E$3 - $C$11^2/2) * Y$2 + $C$11*SQRT(Y$2)*T2455)</f>
        <v>133.14871846148421</v>
      </c>
      <c r="Z2455" s="52">
        <f ca="1">Y2455 * EXP(($E$3 - $C$11^2/2) * (Z$2-Y$2) + $C$11*SQRT(Z$2-Y$2)*U2455)</f>
        <v>168.07359381833933</v>
      </c>
      <c r="AA2455" s="52">
        <f ca="1">Z2455 * EXP(($E$3 - $C$11^2/2) * (AA$2-Z$2) + $C$11*SQRT(AA$2-Z$2)*V2455)</f>
        <v>186.53788426070881</v>
      </c>
      <c r="AB2455" s="52">
        <f ca="1">AA2455 * EXP(($E$3 - $C$11^2/2) * (AB$2-AA$2) + $C$11*SQRT(AB$2-AA$2)*W2455)</f>
        <v>218.11820480062522</v>
      </c>
      <c r="AC2455" s="52">
        <f ca="1">AB2455 * EXP(($E$3 - $C$11^2/2) * (AC$2-AB$2) + $C$11*SQRT(AC$2-AB$2)*X2455)</f>
        <v>213.93853761018985</v>
      </c>
      <c r="AD2455" s="47"/>
      <c r="AE2455" s="3" t="s">
        <v>69</v>
      </c>
      <c r="AF2455" s="20" cm="1">
        <f t="array" aca="1" ref="AF2455" ca="1">MIN(Y2455:Y2458 / $D$11:$D$14)</f>
        <v>0.97137334373062889</v>
      </c>
      <c r="AG2455" s="20" cm="1">
        <f t="array" aca="1" ref="AG2455" ca="1">MIN(Z2455:Z2458 / $D$11:$D$14)</f>
        <v>0.9013365021719707</v>
      </c>
      <c r="AH2455" s="20" cm="1">
        <f t="array" aca="1" ref="AH2455" ca="1">MIN(AA2455:AA2458 / $D$11:$D$14)</f>
        <v>0.61352898356890817</v>
      </c>
      <c r="AI2455" s="20" cm="1">
        <f t="array" aca="1" ref="AI2455" ca="1">MIN(AB2455:AB2458 / $D$11:$D$14)</f>
        <v>0.62041743748829803</v>
      </c>
      <c r="AJ2455" s="20" cm="1">
        <f t="array" aca="1" ref="AJ2455" ca="1">MIN(AC2455:AC2458 / $D$11:$D$14)</f>
        <v>0.51298154124912732</v>
      </c>
      <c r="AK2455" s="72">
        <f t="array" aca="1" ref="AK2455" ca="1">SUMPRODUCT(AF2456:AJ2456, EXP(-$E$3*$AF$2:$AJ$2))</f>
        <v>105721.0809451906</v>
      </c>
      <c r="AL2455" s="70">
        <f ca="1">MAX(AC2456 - $D$11, 0) * EXP(-$E$2*$E$3)</f>
        <v>5.4320936704617786</v>
      </c>
    </row>
    <row r="2456" spans="7:38" ht="14.55" customHeight="1" x14ac:dyDescent="0.3">
      <c r="G2456" s="3">
        <v>2454</v>
      </c>
      <c r="H2456" s="58">
        <v>-0.43837772407067038</v>
      </c>
      <c r="I2456" s="58">
        <v>-0.58125304579632042</v>
      </c>
      <c r="J2456" s="58">
        <v>0.53326918733368844</v>
      </c>
      <c r="K2456" s="59">
        <v>-0.84309598808591546</v>
      </c>
      <c r="L2456" s="60">
        <f t="array" ref="L2456:O2456">TRANSPOSE(MMULT(Option!$B$25:$E$28, TRANSPOSE(H2456:K2456)))</f>
        <v>-0.43837772407067038</v>
      </c>
      <c r="M2456" s="60">
        <v>-0.70807830568532248</v>
      </c>
      <c r="N2456" s="60">
        <v>0.14081682929356704</v>
      </c>
      <c r="O2456" s="60">
        <v>-0.94545964808741023</v>
      </c>
      <c r="P2456" s="56" t="str">
        <f t="shared" si="3077"/>
        <v>491/4</v>
      </c>
      <c r="R2456" s="80"/>
      <c r="S2456" s="3" t="s">
        <v>29</v>
      </c>
      <c r="T2456" s="60">
        <f ca="1"/>
        <v>0.77127404533979449</v>
      </c>
      <c r="U2456" s="60">
        <f ca="1"/>
        <v>-0.55931327726806568</v>
      </c>
      <c r="V2456" s="60">
        <f ca="1"/>
        <v>-1.2380416766687572</v>
      </c>
      <c r="W2456" s="60">
        <f ca="1"/>
        <v>1.7774812441542363</v>
      </c>
      <c r="X2456" s="60">
        <f ca="1"/>
        <v>-0.60998541992387811</v>
      </c>
      <c r="Y2456" s="52">
        <f ca="1">$B$12 * EXP(($E$3 - $C$12^2/2) * Y$2 + $C$12*SQRT(Y$2)*T2456)</f>
        <v>126.66583517083885</v>
      </c>
      <c r="Z2456" s="52">
        <f ca="1">Y2456 * EXP(($E$3 - $C$12^2/2) * (Z$2-Y$2) + $C$12*SQRT(Z$2-Y$2)*U2456)</f>
        <v>107.63635004878368</v>
      </c>
      <c r="AA2456" s="52">
        <f ca="1">Z2456 * EXP(($E$3 - $C$12^2/2) * (AA$2-Z$2) + $C$12*SQRT(AA$2-Z$2)*V2456)</f>
        <v>74.615324876323797</v>
      </c>
      <c r="AB2456" s="52">
        <f ca="1">AA2456 * EXP(($E$3 - $C$12^2/2) * (AB$2-AA$2) + $C$12*SQRT(AB$2-AA$2)*W2456)</f>
        <v>127.81581555269584</v>
      </c>
      <c r="AC2456" s="52">
        <f ca="1">AB2456 * EXP(($E$3 - $C$12^2/2) * (AC$2-AB$2) + $C$12*SQRT(AC$2-AB$2)*X2456)</f>
        <v>106.97494633870153</v>
      </c>
      <c r="AD2456" s="47"/>
      <c r="AE2456" s="3" t="s">
        <v>47</v>
      </c>
      <c r="AF2456" s="64">
        <f t="shared" ref="AF2456" ca="1" si="3103">($B$5*AF2458 + (1 + $B$6)*AF2457)*$B$2</f>
        <v>15000</v>
      </c>
      <c r="AG2456" s="64">
        <f t="shared" ref="AG2456" ca="1" si="3104">($B$5*AG2458 + (1 + $B$6)*AG2457)*$B$2</f>
        <v>15000</v>
      </c>
      <c r="AH2456" s="64">
        <f t="shared" ref="AH2456" ca="1" si="3105">($B$5*AH2458 + (1 + $B$6)*AH2457)*$B$2</f>
        <v>0</v>
      </c>
      <c r="AI2456" s="64">
        <f t="shared" ref="AI2456" ca="1" si="3106">($B$5*AI2458 + (1 + $B$6)*AI2457)*$B$2</f>
        <v>0</v>
      </c>
      <c r="AJ2456" s="64" cm="1">
        <f t="array" aca="1" ref="AJ2456" ca="1">($B$5*AJ2458 + (1 + $B$6)*AJ2457 + AND(NOT(AF2457:AJ2457)))*$B$2</f>
        <v>100000</v>
      </c>
      <c r="AK2456" s="73"/>
      <c r="AL2456" s="70"/>
    </row>
    <row r="2457" spans="7:38" ht="14.55" customHeight="1" x14ac:dyDescent="0.3">
      <c r="G2457" s="3">
        <v>2455</v>
      </c>
      <c r="H2457" s="58">
        <v>-0.57551438053716497</v>
      </c>
      <c r="I2457" s="58">
        <v>-0.86667311994359608</v>
      </c>
      <c r="J2457" s="58">
        <v>-0.74973209537319041</v>
      </c>
      <c r="K2457" s="59">
        <v>-0.19261747353844169</v>
      </c>
      <c r="L2457" s="60">
        <f t="array" ref="L2457:O2457">TRANSPOSE(MMULT(Option!$B$25:$E$28, TRANSPOSE(H2457:K2457)))</f>
        <v>-0.57551438053716497</v>
      </c>
      <c r="M2457" s="60">
        <v>-1.0245247871998802</v>
      </c>
      <c r="N2457" s="60">
        <v>-1.1156512938347678</v>
      </c>
      <c r="O2457" s="60">
        <v>-0.7684345189925913</v>
      </c>
      <c r="P2457" s="56" t="str">
        <f t="shared" si="3077"/>
        <v>491/5</v>
      </c>
      <c r="R2457" s="80"/>
      <c r="S2457" s="3" t="s">
        <v>31</v>
      </c>
      <c r="T2457" s="60">
        <f ca="1"/>
        <v>5.0446517643574218E-2</v>
      </c>
      <c r="U2457" s="60">
        <f ca="1"/>
        <v>-0.43003523354434725</v>
      </c>
      <c r="V2457" s="60">
        <f ca="1"/>
        <v>-1.2988371939858272</v>
      </c>
      <c r="W2457" s="60">
        <f ca="1"/>
        <v>2.055010579637484E-2</v>
      </c>
      <c r="X2457" s="60">
        <f ca="1"/>
        <v>-0.65050891734059468</v>
      </c>
      <c r="Y2457" s="52">
        <f ca="1">$B$13 * EXP(($E$3 - $C$13^2/2) * Y$2 + $C$13*SQRT(Y$2)*T2457)</f>
        <v>102.03380105499174</v>
      </c>
      <c r="Z2457" s="52">
        <f ca="1">Y2457 * EXP(($E$3 - $C$13^2/2) * (Z$2-Y$2) + $C$13*SQRT(Z$2-Y$2)*U2457)</f>
        <v>90.133650217197072</v>
      </c>
      <c r="AA2457" s="52">
        <f ca="1">Z2457 * EXP(($E$3 - $C$13^2/2) * (AA$2-Z$2) + $C$13*SQRT(AA$2-Z$2)*V2457)</f>
        <v>61.352898356890819</v>
      </c>
      <c r="AB2457" s="52">
        <f ca="1">AA2457 * EXP(($E$3 - $C$13^2/2) * (AB$2-AA$2) + $C$13*SQRT(AB$2-AA$2)*W2457)</f>
        <v>62.041743748829802</v>
      </c>
      <c r="AC2457" s="52">
        <f ca="1">AB2457 * EXP(($E$3 - $C$13^2/2) * (AC$2-AB$2) + $C$13*SQRT(AC$2-AB$2)*X2457)</f>
        <v>51.298154124912735</v>
      </c>
      <c r="AD2457" s="47"/>
      <c r="AE2457" s="3" t="s">
        <v>46</v>
      </c>
      <c r="AF2457" s="52" t="b">
        <f t="shared" ref="AF2457" ca="1" si="3107">AF2455 &gt;= $B$4</f>
        <v>0</v>
      </c>
      <c r="AG2457" s="52" t="b">
        <f t="array" aca="1" ref="AG2457" ca="1">AND(AG2455 &gt;= $B$4, NOT(OR($AF2457:AF2457)))</f>
        <v>0</v>
      </c>
      <c r="AH2457" s="52" t="b">
        <f t="array" aca="1" ref="AH2457" ca="1">AND(AH2455 &gt;= $B$4, NOT(OR($AF2457:AG2457)))</f>
        <v>0</v>
      </c>
      <c r="AI2457" s="52" t="b">
        <f t="array" aca="1" ref="AI2457" ca="1">AND(AI2455 &gt;= $B$4, NOT(OR($AF2457:AH2457)))</f>
        <v>0</v>
      </c>
      <c r="AJ2457" s="52" t="b">
        <f t="array" aca="1" ref="AJ2457" ca="1">AND(AJ2455 &gt;= $B$4, NOT(OR($AF2457:AI2457)))</f>
        <v>0</v>
      </c>
      <c r="AK2457" s="73"/>
      <c r="AL2457" s="70"/>
    </row>
    <row r="2458" spans="7:38" ht="14.55" customHeight="1" x14ac:dyDescent="0.3">
      <c r="G2458" s="3">
        <v>2456</v>
      </c>
      <c r="H2458" s="58">
        <v>-2.3677578386433566</v>
      </c>
      <c r="I2458" s="58">
        <v>1.5127391917212851</v>
      </c>
      <c r="J2458" s="58">
        <v>-1.7988467355692475</v>
      </c>
      <c r="K2458" s="59">
        <v>0.81369942879689716</v>
      </c>
      <c r="L2458" s="60">
        <f t="array" ref="L2458:O2458">TRANSPOSE(MMULT(Option!$B$25:$E$28, TRANSPOSE(H2458:K2458)))</f>
        <v>-2.3677578386433566</v>
      </c>
      <c r="M2458" s="60">
        <v>0.43934523510047807</v>
      </c>
      <c r="N2458" s="60">
        <v>-2.1309202240024132</v>
      </c>
      <c r="O2458" s="60">
        <v>-0.20526340087519102</v>
      </c>
      <c r="P2458" s="56" t="str">
        <f t="shared" si="3077"/>
        <v>492/1</v>
      </c>
      <c r="R2458" s="80"/>
      <c r="S2458" s="3" t="s">
        <v>30</v>
      </c>
      <c r="T2458" s="60">
        <f ca="1"/>
        <v>-0.11348130177130195</v>
      </c>
      <c r="U2458" s="60">
        <f ca="1"/>
        <v>0.45139938714335381</v>
      </c>
      <c r="V2458" s="60">
        <f ca="1"/>
        <v>-1.1427943715034365</v>
      </c>
      <c r="W2458" s="60">
        <f ca="1"/>
        <v>0.57326445561750683</v>
      </c>
      <c r="X2458" s="60">
        <f ca="1"/>
        <v>0.60199139903708654</v>
      </c>
      <c r="Y2458" s="52">
        <f ca="1">$B$14 * EXP(($E$3 - $C$14^2/2) * Y$2 + $C$14*SQRT(Y$2)*T2458)</f>
        <v>97.137334373062885</v>
      </c>
      <c r="Z2458" s="52">
        <f ca="1">Y2458 * EXP(($E$3 - $C$14^2/2) * (Z$2-Y$2) + $C$14*SQRT(Z$2-Y$2)*U2458)</f>
        <v>111.7814484275907</v>
      </c>
      <c r="AA2458" s="52">
        <f ca="1">Z2458 * EXP(($E$3 - $C$14^2/2) * (AA$2-Z$2) + $C$14*SQRT(AA$2-Z$2)*V2458)</f>
        <v>79.734893470023977</v>
      </c>
      <c r="AB2458" s="52">
        <f ca="1">AA2458 * EXP(($E$3 - $C$14^2/2) * (AB$2-AA$2) + $C$14*SQRT(AB$2-AA$2)*W2458)</f>
        <v>95.172081462008151</v>
      </c>
      <c r="AC2458" s="52">
        <f ca="1">AB2458 * EXP(($E$3 - $C$14^2/2) * (AC$2-AB$2) + $C$14*SQRT(AC$2-AB$2)*X2458)</f>
        <v>114.58123604582137</v>
      </c>
      <c r="AD2458" s="47"/>
      <c r="AE2458" s="3" t="s">
        <v>68</v>
      </c>
      <c r="AF2458" s="52" t="b">
        <f ca="1">AND(AF2455&gt;$B$3, NOT(OR($AF2457:AF2457)))</f>
        <v>1</v>
      </c>
      <c r="AG2458" s="52" t="b">
        <f ca="1">AND(AG2455&gt;$B$3, NOT(OR($AF2457:AG2457)))</f>
        <v>1</v>
      </c>
      <c r="AH2458" s="52" t="b">
        <f ca="1">AND(AH2455&gt;$B$3, NOT(OR($AF2457:AH2457)))</f>
        <v>0</v>
      </c>
      <c r="AI2458" s="52" t="b">
        <f ca="1">AND(AI2455&gt;$B$3, NOT(OR($AF2457:AI2457)))</f>
        <v>0</v>
      </c>
      <c r="AJ2458" s="52" t="b">
        <f ca="1">AND(AJ2455&gt;$B$3, NOT(OR($AF2457:AJ2457)))</f>
        <v>0</v>
      </c>
      <c r="AK2458" s="74"/>
      <c r="AL2458" s="70"/>
    </row>
    <row r="2459" spans="7:38" ht="14.55" customHeight="1" x14ac:dyDescent="0.3">
      <c r="G2459" s="3">
        <v>2457</v>
      </c>
      <c r="H2459" s="58">
        <v>-1.6966508522720058</v>
      </c>
      <c r="I2459" s="58">
        <v>-8.1820969109118499E-2</v>
      </c>
      <c r="J2459" s="58">
        <v>0.25815152554720355</v>
      </c>
      <c r="K2459" s="59">
        <v>-1.0647986892253207</v>
      </c>
      <c r="L2459" s="60">
        <f t="array" ref="L2459:O2459">TRANSPOSE(MMULT(Option!$B$25:$E$28, TRANSPOSE(H2459:K2459)))</f>
        <v>-1.6966508522720058</v>
      </c>
      <c r="M2459" s="60">
        <v>-0.7536504977842382</v>
      </c>
      <c r="N2459" s="60">
        <v>-0.47334901666410778</v>
      </c>
      <c r="O2459" s="60">
        <v>-1.5615392023305459</v>
      </c>
      <c r="P2459" s="56" t="str">
        <f t="shared" si="3077"/>
        <v>492/2</v>
      </c>
      <c r="R2459" s="80">
        <v>615</v>
      </c>
      <c r="S2459" s="3" t="s">
        <v>28</v>
      </c>
      <c r="T2459" s="60">
        <f t="array" aca="1" ref="T2459:T2462" ca="1">TRANSPOSE(OFFSET($L$3, MATCH($R2459 &amp; "/" &amp; T$2, $P$3:$P$5002, 0) - 1, 0, 1, $E$1))</f>
        <v>9.7306521025408294E-2</v>
      </c>
      <c r="U2459" s="60">
        <f t="array" aca="1" ref="U2459:U2462" ca="1">TRANSPOSE(OFFSET($L$3, MATCH($R2459 &amp; "/" &amp; U$2, $P$3:$P$5002, 0) - 1, 0, 1, $E$1))</f>
        <v>-0.7924543566860115</v>
      </c>
      <c r="V2459" s="60">
        <f t="array" aca="1" ref="V2459:V2462" ca="1">TRANSPOSE(OFFSET($L$3, MATCH($R2459 &amp; "/" &amp; V$2, $P$3:$P$5002, 0) - 1, 0, 1, $E$1))</f>
        <v>1.5317933228841991</v>
      </c>
      <c r="W2459" s="60">
        <f t="array" aca="1" ref="W2459:W2462" ca="1">TRANSPOSE(OFFSET($L$3, MATCH($R2459 &amp; "/" &amp; W$2, $P$3:$P$5002, 0) - 1, 0, 1, $E$1))</f>
        <v>-0.18011933644620817</v>
      </c>
      <c r="X2459" s="60">
        <f t="array" aca="1" ref="X2459:X2462" ca="1">TRANSPOSE(OFFSET($L$3, MATCH($R2459 &amp; "/" &amp; X$2, $P$3:$P$5002, 0) - 1, 0, 1, $E$1))</f>
        <v>-0.49653691843258896</v>
      </c>
      <c r="Y2459" s="52">
        <f ca="1">$B$11 * EXP(($E$3 - $C$11^2/2) * Y$2 + $C$11*SQRT(Y$2)*T2459)</f>
        <v>103.47832208311536</v>
      </c>
      <c r="Z2459" s="52">
        <f ca="1">Y2459 * EXP(($E$3 - $C$11^2/2) * (Z$2-Y$2) + $C$11*SQRT(Z$2-Y$2)*U2459)</f>
        <v>81.992340575850434</v>
      </c>
      <c r="AA2459" s="52">
        <f ca="1">Z2459 * EXP(($E$3 - $C$11^2/2) * (AA$2-Z$2) + $C$11*SQRT(AA$2-Z$2)*V2459)</f>
        <v>130.47267686446955</v>
      </c>
      <c r="AB2459" s="52">
        <f ca="1">AA2459 * EXP(($E$3 - $C$11^2/2) * (AB$2-AA$2) + $C$11*SQRT(AB$2-AA$2)*W2459)</f>
        <v>124.22917325156958</v>
      </c>
      <c r="AC2459" s="52">
        <f ca="1">AB2459 * EXP(($E$3 - $C$11^2/2) * (AC$2-AB$2) + $C$11*SQRT(AC$2-AB$2)*X2459)</f>
        <v>107.57270619916628</v>
      </c>
      <c r="AD2459" s="47"/>
      <c r="AE2459" s="3" t="s">
        <v>69</v>
      </c>
      <c r="AF2459" s="20" cm="1">
        <f t="array" aca="1" ref="AF2459" ca="1">MIN(Y2459:Y2462 / $D$11:$D$14)</f>
        <v>0.95657192117200507</v>
      </c>
      <c r="AG2459" s="20" cm="1">
        <f t="array" aca="1" ref="AG2459" ca="1">MIN(Z2459:Z2462 / $D$11:$D$14)</f>
        <v>0.58820007581600142</v>
      </c>
      <c r="AH2459" s="20" cm="1">
        <f t="array" aca="1" ref="AH2459" ca="1">MIN(AA2459:AA2462 / $D$11:$D$14)</f>
        <v>0.53159603005334399</v>
      </c>
      <c r="AI2459" s="20" cm="1">
        <f t="array" aca="1" ref="AI2459" ca="1">MIN(AB2459:AB2462 / $D$11:$D$14)</f>
        <v>0.51170897371282753</v>
      </c>
      <c r="AJ2459" s="20" cm="1">
        <f t="array" aca="1" ref="AJ2459" ca="1">MIN(AC2459:AC2462 / $D$11:$D$14)</f>
        <v>0.447675321838018</v>
      </c>
      <c r="AK2459" s="72">
        <f t="array" aca="1" ref="AK2459" ca="1">SUMPRODUCT(AF2460:AJ2460, EXP(-$E$3*$AF$2:$AJ$2))</f>
        <v>92148.519674651194</v>
      </c>
      <c r="AL2459" s="70">
        <f ca="1">MAX(AC2460 - $D$11, 0) * EXP(-$E$2*$E$3)</f>
        <v>0</v>
      </c>
    </row>
    <row r="2460" spans="7:38" ht="14.55" customHeight="1" x14ac:dyDescent="0.3">
      <c r="G2460" s="3">
        <v>2458</v>
      </c>
      <c r="H2460" s="58">
        <v>-1.322786793667335</v>
      </c>
      <c r="I2460" s="58">
        <v>1.5654922666882298</v>
      </c>
      <c r="J2460" s="58">
        <v>1.091286735948549</v>
      </c>
      <c r="K2460" s="59">
        <v>-0.85591764897681311</v>
      </c>
      <c r="L2460" s="60">
        <f t="array" ref="L2460:O2460">TRANSPOSE(MMULT(Option!$B$25:$E$28, TRANSPOSE(H2460:K2460)))</f>
        <v>-1.322786793667335</v>
      </c>
      <c r="M2460" s="60">
        <v>0.90568264492642758</v>
      </c>
      <c r="N2460" s="60">
        <v>0.83931551077198652</v>
      </c>
      <c r="O2460" s="60">
        <v>-0.63913933750141072</v>
      </c>
      <c r="P2460" s="56" t="str">
        <f t="shared" si="3077"/>
        <v>492/3</v>
      </c>
      <c r="R2460" s="80"/>
      <c r="S2460" s="3" t="s">
        <v>29</v>
      </c>
      <c r="T2460" s="60">
        <f ca="1"/>
        <v>-0.1646643363450378</v>
      </c>
      <c r="U2460" s="60">
        <f ca="1"/>
        <v>-0.78161502281649953</v>
      </c>
      <c r="V2460" s="60">
        <f ca="1"/>
        <v>-8.8414274091281553E-2</v>
      </c>
      <c r="W2460" s="60">
        <f ca="1"/>
        <v>3.0798613022343782E-2</v>
      </c>
      <c r="X2460" s="60">
        <f ca="1"/>
        <v>-0.62749979184524385</v>
      </c>
      <c r="Y2460" s="52">
        <f ca="1">$B$12 * EXP(($E$3 - $C$12^2/2) * Y$2 + $C$12*SQRT(Y$2)*T2460)</f>
        <v>95.657192117200509</v>
      </c>
      <c r="Z2460" s="52">
        <f ca="1">Y2460 * EXP(($E$3 - $C$12^2/2) * (Z$2-Y$2) + $C$12*SQRT(Z$2-Y$2)*U2460)</f>
        <v>76.04204250893072</v>
      </c>
      <c r="AA2460" s="52">
        <f ca="1">Z2460 * EXP(($E$3 - $C$12^2/2) * (AA$2-Z$2) + $C$12*SQRT(AA$2-Z$2)*V2460)</f>
        <v>74.422781357611953</v>
      </c>
      <c r="AB2460" s="52">
        <f ca="1">AA2460 * EXP(($E$3 - $C$12^2/2) * (AB$2-AA$2) + $C$12*SQRT(AB$2-AA$2)*W2460)</f>
        <v>75.49011193419517</v>
      </c>
      <c r="AC2460" s="52">
        <f ca="1">AB2460 * EXP(($E$3 - $C$12^2/2) * (AC$2-AB$2) + $C$12*SQRT(AC$2-AB$2)*X2460)</f>
        <v>62.850050740655625</v>
      </c>
      <c r="AD2460" s="47"/>
      <c r="AE2460" s="3" t="s">
        <v>47</v>
      </c>
      <c r="AF2460" s="64">
        <f t="shared" ref="AF2460" ca="1" si="3108">($B$5*AF2462 + (1 + $B$6)*AF2461)*$B$2</f>
        <v>15000</v>
      </c>
      <c r="AG2460" s="64">
        <f t="shared" ref="AG2460" ca="1" si="3109">($B$5*AG2462 + (1 + $B$6)*AG2461)*$B$2</f>
        <v>0</v>
      </c>
      <c r="AH2460" s="64">
        <f t="shared" ref="AH2460" ca="1" si="3110">($B$5*AH2462 + (1 + $B$6)*AH2461)*$B$2</f>
        <v>0</v>
      </c>
      <c r="AI2460" s="64">
        <f t="shared" ref="AI2460" ca="1" si="3111">($B$5*AI2462 + (1 + $B$6)*AI2461)*$B$2</f>
        <v>0</v>
      </c>
      <c r="AJ2460" s="64" cm="1">
        <f t="array" aca="1" ref="AJ2460" ca="1">($B$5*AJ2462 + (1 + $B$6)*AJ2461 + AND(NOT(AF2461:AJ2461)))*$B$2</f>
        <v>100000</v>
      </c>
      <c r="AK2460" s="73"/>
      <c r="AL2460" s="70"/>
    </row>
    <row r="2461" spans="7:38" ht="14.55" customHeight="1" x14ac:dyDescent="0.3">
      <c r="G2461" s="3">
        <v>2459</v>
      </c>
      <c r="H2461" s="58">
        <v>-0.98694355743634632</v>
      </c>
      <c r="I2461" s="58">
        <v>1.5959265184894011</v>
      </c>
      <c r="J2461" s="58">
        <v>1.2914253859946776</v>
      </c>
      <c r="K2461" s="59">
        <v>-2.1080946228145176</v>
      </c>
      <c r="L2461" s="60">
        <f t="array" ref="L2461:O2461">TRANSPOSE(MMULT(Option!$B$25:$E$28, TRANSPOSE(H2461:K2461)))</f>
        <v>-0.98694355743634632</v>
      </c>
      <c r="M2461" s="60">
        <v>1.0679133919384656</v>
      </c>
      <c r="N2461" s="60">
        <v>1.1574061539889913</v>
      </c>
      <c r="O2461" s="60">
        <v>-1.5300697177499187</v>
      </c>
      <c r="P2461" s="56" t="str">
        <f t="shared" si="3077"/>
        <v>492/4</v>
      </c>
      <c r="R2461" s="80"/>
      <c r="S2461" s="3" t="s">
        <v>31</v>
      </c>
      <c r="T2461" s="60">
        <f ca="1"/>
        <v>0.58931118322657661</v>
      </c>
      <c r="U2461" s="60">
        <f ca="1"/>
        <v>-0.67269138055918154</v>
      </c>
      <c r="V2461" s="60">
        <f ca="1"/>
        <v>1.0179783030686305</v>
      </c>
      <c r="W2461" s="60">
        <f ca="1"/>
        <v>1.2389866756231604</v>
      </c>
      <c r="X2461" s="60">
        <f ca="1"/>
        <v>-0.65783511432025032</v>
      </c>
      <c r="Y2461" s="52">
        <f ca="1">$B$13 * EXP(($E$3 - $C$13^2/2) * Y$2 + $C$13*SQRT(Y$2)*T2461)</f>
        <v>119.93663251776539</v>
      </c>
      <c r="Z2461" s="52">
        <f ca="1">Y2461 * EXP(($E$3 - $C$13^2/2) * (Z$2-Y$2) + $C$13*SQRT(Z$2-Y$2)*U2461)</f>
        <v>98.509808981485534</v>
      </c>
      <c r="AA2461" s="52">
        <f ca="1">Z2461 * EXP(($E$3 - $C$13^2/2) * (AA$2-Z$2) + $C$13*SQRT(AA$2-Z$2)*V2461)</f>
        <v>134.36360801279417</v>
      </c>
      <c r="AB2461" s="52">
        <f ca="1">AA2461 * EXP(($E$3 - $C$13^2/2) * (AB$2-AA$2) + $C$13*SQRT(AB$2-AA$2)*W2461)</f>
        <v>195.82974237936207</v>
      </c>
      <c r="AC2461" s="52">
        <f ca="1">AB2461 * EXP(($E$3 - $C$13^2/2) * (AC$2-AB$2) + $C$13*SQRT(AC$2-AB$2)*X2461)</f>
        <v>161.56298814519408</v>
      </c>
      <c r="AD2461" s="47"/>
      <c r="AE2461" s="3" t="s">
        <v>46</v>
      </c>
      <c r="AF2461" s="52" t="b">
        <f t="shared" ref="AF2461" ca="1" si="3112">AF2459 &gt;= $B$4</f>
        <v>0</v>
      </c>
      <c r="AG2461" s="52" t="b">
        <f t="array" aca="1" ref="AG2461" ca="1">AND(AG2459 &gt;= $B$4, NOT(OR($AF2461:AF2461)))</f>
        <v>0</v>
      </c>
      <c r="AH2461" s="52" t="b">
        <f t="array" aca="1" ref="AH2461" ca="1">AND(AH2459 &gt;= $B$4, NOT(OR($AF2461:AG2461)))</f>
        <v>0</v>
      </c>
      <c r="AI2461" s="52" t="b">
        <f t="array" aca="1" ref="AI2461" ca="1">AND(AI2459 &gt;= $B$4, NOT(OR($AF2461:AH2461)))</f>
        <v>0</v>
      </c>
      <c r="AJ2461" s="52" t="b">
        <f t="array" aca="1" ref="AJ2461" ca="1">AND(AJ2459 &gt;= $B$4, NOT(OR($AF2461:AI2461)))</f>
        <v>0</v>
      </c>
      <c r="AK2461" s="73"/>
      <c r="AL2461" s="70"/>
    </row>
    <row r="2462" spans="7:38" ht="14.55" customHeight="1" x14ac:dyDescent="0.3">
      <c r="G2462" s="3">
        <v>2460</v>
      </c>
      <c r="H2462" s="58">
        <v>-0.54487074512186007</v>
      </c>
      <c r="I2462" s="58">
        <v>0.25250710008490418</v>
      </c>
      <c r="J2462" s="58">
        <v>1.4984090403966634</v>
      </c>
      <c r="K2462" s="59">
        <v>-0.87383982399739013</v>
      </c>
      <c r="L2462" s="60">
        <f t="array" ref="L2462:O2462">TRANSPOSE(MMULT(Option!$B$25:$E$28, TRANSPOSE(H2462:K2462)))</f>
        <v>-0.54487074512186007</v>
      </c>
      <c r="M2462" s="60">
        <v>1.3478281881828674E-2</v>
      </c>
      <c r="N2462" s="60">
        <v>1.1642413245782806</v>
      </c>
      <c r="O2462" s="60">
        <v>-0.60767863808569655</v>
      </c>
      <c r="P2462" s="56" t="str">
        <f t="shared" si="3077"/>
        <v>492/5</v>
      </c>
      <c r="R2462" s="80"/>
      <c r="S2462" s="3" t="s">
        <v>30</v>
      </c>
      <c r="T2462" s="60">
        <f ca="1"/>
        <v>3.626293738256775E-2</v>
      </c>
      <c r="U2462" s="60">
        <f ca="1"/>
        <v>-1.8385566839402836</v>
      </c>
      <c r="V2462" s="60">
        <f ca="1"/>
        <v>-0.35394432041446511</v>
      </c>
      <c r="W2462" s="60">
        <f ca="1"/>
        <v>-0.14375935391574204</v>
      </c>
      <c r="X2462" s="60">
        <f ca="1"/>
        <v>-0.46229270361077274</v>
      </c>
      <c r="Y2462" s="52">
        <f ca="1">$B$14 * EXP(($E$3 - $C$14^2/2) * Y$2 + $C$14*SQRT(Y$2)*T2462)</f>
        <v>101.60056205869626</v>
      </c>
      <c r="Z2462" s="52">
        <f ca="1">Y2462 * EXP(($E$3 - $C$14^2/2) * (Z$2-Y$2) + $C$14*SQRT(Z$2-Y$2)*U2462)</f>
        <v>58.820007581600137</v>
      </c>
      <c r="AA2462" s="52">
        <f ca="1">Z2462 * EXP(($E$3 - $C$14^2/2) * (AA$2-Z$2) + $C$14*SQRT(AA$2-Z$2)*V2462)</f>
        <v>53.159603005334397</v>
      </c>
      <c r="AB2462" s="52">
        <f ca="1">AA2462 * EXP(($E$3 - $C$14^2/2) * (AB$2-AA$2) + $C$14*SQRT(AB$2-AA$2)*W2462)</f>
        <v>51.170897371282756</v>
      </c>
      <c r="AC2462" s="52">
        <f ca="1">AB2462 * EXP(($E$3 - $C$14^2/2) * (AC$2-AB$2) + $C$14*SQRT(AC$2-AB$2)*X2462)</f>
        <v>44.767532183801798</v>
      </c>
      <c r="AD2462" s="47"/>
      <c r="AE2462" s="3" t="s">
        <v>68</v>
      </c>
      <c r="AF2462" s="52" t="b">
        <f ca="1">AND(AF2459&gt;$B$3, NOT(OR($AF2461:AF2461)))</f>
        <v>1</v>
      </c>
      <c r="AG2462" s="52" t="b">
        <f ca="1">AND(AG2459&gt;$B$3, NOT(OR($AF2461:AG2461)))</f>
        <v>0</v>
      </c>
      <c r="AH2462" s="52" t="b">
        <f ca="1">AND(AH2459&gt;$B$3, NOT(OR($AF2461:AH2461)))</f>
        <v>0</v>
      </c>
      <c r="AI2462" s="52" t="b">
        <f ca="1">AND(AI2459&gt;$B$3, NOT(OR($AF2461:AI2461)))</f>
        <v>0</v>
      </c>
      <c r="AJ2462" s="52" t="b">
        <f ca="1">AND(AJ2459&gt;$B$3, NOT(OR($AF2461:AJ2461)))</f>
        <v>0</v>
      </c>
      <c r="AK2462" s="74"/>
      <c r="AL2462" s="70"/>
    </row>
    <row r="2463" spans="7:38" ht="14.55" customHeight="1" x14ac:dyDescent="0.3">
      <c r="G2463" s="3">
        <v>2461</v>
      </c>
      <c r="H2463" s="58">
        <v>0.58458399989251741</v>
      </c>
      <c r="I2463" s="58">
        <v>-0.20288452833089712</v>
      </c>
      <c r="J2463" s="58">
        <v>-1.1654690143361706</v>
      </c>
      <c r="K2463" s="59">
        <v>1.550990500308572</v>
      </c>
      <c r="L2463" s="60">
        <f t="array" ref="L2463:O2463">TRANSPOSE(MMULT(Option!$B$25:$E$28, TRANSPOSE(H2463:K2463)))</f>
        <v>0.58458399989251741</v>
      </c>
      <c r="M2463" s="60">
        <v>4.7886858274657246E-2</v>
      </c>
      <c r="N2463" s="60">
        <v>-0.842937207022596</v>
      </c>
      <c r="O2463" s="60">
        <v>1.2814186138386039</v>
      </c>
      <c r="P2463" s="56" t="str">
        <f t="shared" si="3077"/>
        <v>493/1</v>
      </c>
      <c r="R2463" s="80">
        <v>616</v>
      </c>
      <c r="S2463" s="3" t="s">
        <v>28</v>
      </c>
      <c r="T2463" s="60">
        <f t="array" aca="1" ref="T2463:T2466" ca="1">TRANSPOSE(OFFSET($L$3, MATCH($R2463 &amp; "/" &amp; T$2, $P$3:$P$5002, 0) - 1, 0, 1, $E$1))</f>
        <v>0.19300965308319273</v>
      </c>
      <c r="U2463" s="60">
        <f t="array" aca="1" ref="U2463:U2466" ca="1">TRANSPOSE(OFFSET($L$3, MATCH($R2463 &amp; "/" &amp; U$2, $P$3:$P$5002, 0) - 1, 0, 1, $E$1))</f>
        <v>-3.2603947070947072E-3</v>
      </c>
      <c r="V2463" s="60">
        <f t="array" aca="1" ref="V2463:V2466" ca="1">TRANSPOSE(OFFSET($L$3, MATCH($R2463 &amp; "/" &amp; V$2, $P$3:$P$5002, 0) - 1, 0, 1, $E$1))</f>
        <v>-0.19946661413367778</v>
      </c>
      <c r="W2463" s="60">
        <f t="array" aca="1" ref="W2463:W2466" ca="1">TRANSPOSE(OFFSET($L$3, MATCH($R2463 &amp; "/" &amp; W$2, $P$3:$P$5002, 0) - 1, 0, 1, $E$1))</f>
        <v>1.7832421713412152</v>
      </c>
      <c r="X2463" s="60">
        <f t="array" aca="1" ref="X2463:X2466" ca="1">TRANSPOSE(OFFSET($L$3, MATCH($R2463 &amp; "/" &amp; X$2, $P$3:$P$5002, 0) - 1, 0, 1, $E$1))</f>
        <v>-0.54144970044519958</v>
      </c>
      <c r="Y2463" s="52">
        <f ca="1">$B$11 * EXP(($E$3 - $C$11^2/2) * Y$2 + $C$11*SQRT(Y$2)*T2463)</f>
        <v>106.49234258062006</v>
      </c>
      <c r="Z2463" s="52">
        <f ca="1">Y2463 * EXP(($E$3 - $C$11^2/2) * (Z$2-Y$2) + $C$11*SQRT(Z$2-Y$2)*U2463)</f>
        <v>106.92150461343988</v>
      </c>
      <c r="AA2463" s="52">
        <f ca="1">Z2463 * EXP(($E$3 - $C$11^2/2) * (AA$2-Z$2) + $C$11*SQRT(AA$2-Z$2)*V2463)</f>
        <v>101.2158109426138</v>
      </c>
      <c r="AB2463" s="52">
        <f ca="1">AA2463 * EXP(($E$3 - $C$11^2/2) * (AB$2-AA$2) + $C$11*SQRT(AB$2-AA$2)*W2463)</f>
        <v>173.68227610749182</v>
      </c>
      <c r="AC2463" s="52">
        <f ca="1">AB2463 * EXP(($E$3 - $C$11^2/2) * (AC$2-AB$2) + $C$11*SQRT(AC$2-AB$2)*X2463)</f>
        <v>148.38239928960974</v>
      </c>
      <c r="AD2463" s="47"/>
      <c r="AE2463" s="3" t="s">
        <v>69</v>
      </c>
      <c r="AF2463" s="20" cm="1">
        <f t="array" aca="1" ref="AF2463" ca="1">MIN(Y2463:Y2466 / $D$11:$D$14)</f>
        <v>0.9622861306320839</v>
      </c>
      <c r="AG2463" s="20" cm="1">
        <f t="array" aca="1" ref="AG2463" ca="1">MIN(Z2463:Z2466 / $D$11:$D$14)</f>
        <v>1.0692150461343988</v>
      </c>
      <c r="AH2463" s="20" cm="1">
        <f t="array" aca="1" ref="AH2463" ca="1">MIN(AA2463:AA2466 / $D$11:$D$14)</f>
        <v>1.012158109426138</v>
      </c>
      <c r="AI2463" s="20" cm="1">
        <f t="array" aca="1" ref="AI2463" ca="1">MIN(AB2463:AB2466 / $D$11:$D$14)</f>
        <v>1.7368227610749181</v>
      </c>
      <c r="AJ2463" s="20" cm="1">
        <f t="array" aca="1" ref="AJ2463" ca="1">MIN(AC2463:AC2466 / $D$11:$D$14)</f>
        <v>1.4838239928960975</v>
      </c>
      <c r="AK2463" s="72">
        <f t="array" aca="1" ref="AK2463" ca="1">SUMPRODUCT(AF2464:AJ2464, EXP(-$E$3*$AF$2:$AJ$2))</f>
        <v>126718.35135761407</v>
      </c>
      <c r="AL2463" s="70">
        <f ca="1">MAX(AC2464 - $D$11, 0) * EXP(-$E$2*$E$3)</f>
        <v>52.558429578531147</v>
      </c>
    </row>
    <row r="2464" spans="7:38" ht="14.55" customHeight="1" x14ac:dyDescent="0.3">
      <c r="G2464" s="3">
        <v>2462</v>
      </c>
      <c r="H2464" s="58">
        <v>1.4216718103114614</v>
      </c>
      <c r="I2464" s="58">
        <v>-1.5230423313689805</v>
      </c>
      <c r="J2464" s="58">
        <v>-0.62913379457807816</v>
      </c>
      <c r="K2464" s="59">
        <v>2.3317798629735043</v>
      </c>
      <c r="L2464" s="60">
        <f t="array" ref="L2464:O2464">TRANSPOSE(MMULT(Option!$B$25:$E$28, TRANSPOSE(H2464:K2464)))</f>
        <v>1.4216718103114614</v>
      </c>
      <c r="M2464" s="60">
        <v>-0.82722262989948903</v>
      </c>
      <c r="N2464" s="60">
        <v>-0.38273192144597129</v>
      </c>
      <c r="O2464" s="60">
        <v>2.0438652572463933</v>
      </c>
      <c r="P2464" s="56" t="str">
        <f t="shared" si="3077"/>
        <v>493/2</v>
      </c>
      <c r="R2464" s="80"/>
      <c r="S2464" s="3" t="s">
        <v>29</v>
      </c>
      <c r="T2464" s="60">
        <f ca="1"/>
        <v>-0.14481146483799548</v>
      </c>
      <c r="U2464" s="60">
        <f ca="1"/>
        <v>0.51550528283307218</v>
      </c>
      <c r="V2464" s="60">
        <f ca="1"/>
        <v>0.2081898959750364</v>
      </c>
      <c r="W2464" s="60">
        <f ca="1"/>
        <v>1.40115467814323</v>
      </c>
      <c r="X2464" s="60">
        <f ca="1"/>
        <v>-0.34426597284007721</v>
      </c>
      <c r="Y2464" s="52">
        <f ca="1">$B$12 * EXP(($E$3 - $C$12^2/2) * Y$2 + $C$12*SQRT(Y$2)*T2464)</f>
        <v>96.228613063208385</v>
      </c>
      <c r="Z2464" s="52">
        <f ca="1">Y2464 * EXP(($E$3 - $C$12^2/2) * (Z$2-Y$2) + $C$12*SQRT(Z$2-Y$2)*U2464)</f>
        <v>112.88598548997669</v>
      </c>
      <c r="AA2464" s="52">
        <f ca="1">Z2464 * EXP(($E$3 - $C$12^2/2) * (AA$2-Z$2) + $C$12*SQRT(AA$2-Z$2)*V2464)</f>
        <v>120.76364644436977</v>
      </c>
      <c r="AB2464" s="52">
        <f ca="1">AA2464 * EXP(($E$3 - $C$12^2/2) * (AB$2-AA$2) + $C$12*SQRT(AB$2-AA$2)*W2464)</f>
        <v>184.78291499761562</v>
      </c>
      <c r="AC2464" s="52">
        <f ca="1">AB2464 * EXP(($E$3 - $C$12^2/2) * (AC$2-AB$2) + $C$12*SQRT(AC$2-AB$2)*X2464)</f>
        <v>167.48635944002677</v>
      </c>
      <c r="AD2464" s="47"/>
      <c r="AE2464" s="3" t="s">
        <v>47</v>
      </c>
      <c r="AF2464" s="64">
        <f t="shared" ref="AF2464" ca="1" si="3113">($B$5*AF2466 + (1 + $B$6)*AF2465)*$B$2</f>
        <v>15000</v>
      </c>
      <c r="AG2464" s="64">
        <f t="shared" ref="AG2464" ca="1" si="3114">($B$5*AG2466 + (1 + $B$6)*AG2465)*$B$2</f>
        <v>15000</v>
      </c>
      <c r="AH2464" s="64">
        <f t="shared" ref="AH2464" ca="1" si="3115">($B$5*AH2466 + (1 + $B$6)*AH2465)*$B$2</f>
        <v>15000</v>
      </c>
      <c r="AI2464" s="64">
        <f t="shared" ref="AI2464" ca="1" si="3116">($B$5*AI2466 + (1 + $B$6)*AI2465)*$B$2</f>
        <v>105000</v>
      </c>
      <c r="AJ2464" s="64" cm="1">
        <f t="array" aca="1" ref="AJ2464" ca="1">($B$5*AJ2466 + (1 + $B$6)*AJ2465 + AND(NOT(AF2465:AJ2465)))*$B$2</f>
        <v>0</v>
      </c>
      <c r="AK2464" s="73"/>
      <c r="AL2464" s="70"/>
    </row>
    <row r="2465" spans="7:38" ht="14.55" customHeight="1" x14ac:dyDescent="0.3">
      <c r="G2465" s="3">
        <v>2463</v>
      </c>
      <c r="H2465" s="58">
        <v>-0.72454177952352183</v>
      </c>
      <c r="I2465" s="58">
        <v>-1.2274002857784119</v>
      </c>
      <c r="J2465" s="58">
        <v>1.2695364090778767</v>
      </c>
      <c r="K2465" s="59">
        <v>-0.44375954013615737</v>
      </c>
      <c r="L2465" s="60">
        <f t="array" ref="L2465:O2465">TRANSPOSE(MMULT(Option!$B$25:$E$28, TRANSPOSE(H2465:K2465)))</f>
        <v>-0.72454177952352183</v>
      </c>
      <c r="M2465" s="60">
        <v>-1.4147476553274092</v>
      </c>
      <c r="N2465" s="60">
        <v>0.50382105399237509</v>
      </c>
      <c r="O2465" s="60">
        <v>-0.74345038477192971</v>
      </c>
      <c r="P2465" s="56" t="str">
        <f t="shared" si="3077"/>
        <v>493/3</v>
      </c>
      <c r="R2465" s="80"/>
      <c r="S2465" s="3" t="s">
        <v>31</v>
      </c>
      <c r="T2465" s="60">
        <f ca="1"/>
        <v>0.93139369878686984</v>
      </c>
      <c r="U2465" s="60">
        <f ca="1"/>
        <v>-5.5660971112482555E-2</v>
      </c>
      <c r="V2465" s="60">
        <f ca="1"/>
        <v>-0.70957933923128957</v>
      </c>
      <c r="W2465" s="60">
        <f ca="1"/>
        <v>2.3300434189958201</v>
      </c>
      <c r="X2465" s="60">
        <f ca="1"/>
        <v>-0.76678670742301946</v>
      </c>
      <c r="Y2465" s="52">
        <f ca="1">$B$13 * EXP(($E$3 - $C$13^2/2) * Y$2 + $C$13*SQRT(Y$2)*T2465)</f>
        <v>132.89884774936326</v>
      </c>
      <c r="Z2465" s="52">
        <f ca="1">Y2465 * EXP(($E$3 - $C$13^2/2) * (Z$2-Y$2) + $C$13*SQRT(Z$2-Y$2)*U2465)</f>
        <v>131.35321655904971</v>
      </c>
      <c r="AA2465" s="52">
        <f ca="1">Z2465 * EXP(($E$3 - $C$13^2/2) * (AA$2-Z$2) + $C$13*SQRT(AA$2-Z$2)*V2465)</f>
        <v>106.69947121887074</v>
      </c>
      <c r="AB2465" s="52">
        <f ca="1">AA2465 * EXP(($E$3 - $C$13^2/2) * (AB$2-AA$2) + $C$13*SQRT(AB$2-AA$2)*W2465)</f>
        <v>215.73034569406582</v>
      </c>
      <c r="AC2465" s="52">
        <f ca="1">AB2465 * EXP(($E$3 - $C$13^2/2) * (AC$2-AB$2) + $C$13*SQRT(AC$2-AB$2)*X2465)</f>
        <v>172.25797641024553</v>
      </c>
      <c r="AD2465" s="47"/>
      <c r="AE2465" s="3" t="s">
        <v>46</v>
      </c>
      <c r="AF2465" s="52" t="b">
        <f t="shared" ref="AF2465" ca="1" si="3117">AF2463 &gt;= $B$4</f>
        <v>0</v>
      </c>
      <c r="AG2465" s="52" t="b">
        <f t="array" aca="1" ref="AG2465" ca="1">AND(AG2463 &gt;= $B$4, NOT(OR($AF2465:AF2465)))</f>
        <v>0</v>
      </c>
      <c r="AH2465" s="52" t="b">
        <f t="array" aca="1" ref="AH2465" ca="1">AND(AH2463 &gt;= $B$4, NOT(OR($AF2465:AG2465)))</f>
        <v>0</v>
      </c>
      <c r="AI2465" s="52" t="b">
        <f t="array" aca="1" ref="AI2465" ca="1">AND(AI2463 &gt;= $B$4, NOT(OR($AF2465:AH2465)))</f>
        <v>1</v>
      </c>
      <c r="AJ2465" s="52" t="b">
        <f t="array" aca="1" ref="AJ2465" ca="1">AND(AJ2463 &gt;= $B$4, NOT(OR($AF2465:AI2465)))</f>
        <v>0</v>
      </c>
      <c r="AK2465" s="73"/>
      <c r="AL2465" s="70"/>
    </row>
    <row r="2466" spans="7:38" ht="14.55" customHeight="1" x14ac:dyDescent="0.3">
      <c r="G2466" s="3">
        <v>2464</v>
      </c>
      <c r="H2466" s="58">
        <v>-0.68250021723732579</v>
      </c>
      <c r="I2466" s="58">
        <v>-0.81704288087638299</v>
      </c>
      <c r="J2466" s="58">
        <v>0.76590223366990484</v>
      </c>
      <c r="K2466" s="59">
        <v>-0.68548562762580323</v>
      </c>
      <c r="L2466" s="60">
        <f t="array" ref="L2466:O2466">TRANSPOSE(MMULT(Option!$B$25:$E$28, TRANSPOSE(H2466:K2466)))</f>
        <v>-0.68250021723732579</v>
      </c>
      <c r="M2466" s="60">
        <v>-1.0218322564230928</v>
      </c>
      <c r="N2466" s="60">
        <v>0.1857475058073661</v>
      </c>
      <c r="O2466" s="60">
        <v>-0.92447814726861255</v>
      </c>
      <c r="P2466" s="56" t="str">
        <f t="shared" si="3077"/>
        <v>493/4</v>
      </c>
      <c r="R2466" s="80"/>
      <c r="S2466" s="3" t="s">
        <v>30</v>
      </c>
      <c r="T2466" s="60">
        <f ca="1"/>
        <v>0.55823493541327496</v>
      </c>
      <c r="U2466" s="60">
        <f ca="1"/>
        <v>1.4323975849054835</v>
      </c>
      <c r="V2466" s="60">
        <f ca="1"/>
        <v>-1.3500590573433437</v>
      </c>
      <c r="W2466" s="60">
        <f ca="1"/>
        <v>1.2378292121819803</v>
      </c>
      <c r="X2466" s="60">
        <f ca="1"/>
        <v>-0.53333969874296172</v>
      </c>
      <c r="Y2466" s="52">
        <f ca="1">$B$14 * EXP(($E$3 - $C$14^2/2) * Y$2 + $C$14*SQRT(Y$2)*T2466)</f>
        <v>118.82367440900256</v>
      </c>
      <c r="Z2466" s="52">
        <f ca="1">Y2466 * EXP(($E$3 - $C$14^2/2) * (Z$2-Y$2) + $C$14*SQRT(Z$2-Y$2)*U2466)</f>
        <v>183.52665982354929</v>
      </c>
      <c r="AA2466" s="52">
        <f ca="1">Z2466 * EXP(($E$3 - $C$14^2/2) * (AA$2-Z$2) + $C$14*SQRT(AA$2-Z$2)*V2466)</f>
        <v>123.0194194823524</v>
      </c>
      <c r="AB2466" s="52">
        <f ca="1">AA2466 * EXP(($E$3 - $C$14^2/2) * (AB$2-AA$2) + $C$14*SQRT(AB$2-AA$2)*W2466)</f>
        <v>179.23378023209483</v>
      </c>
      <c r="AC2466" s="52">
        <f ca="1">AB2466 * EXP(($E$3 - $C$14^2/2) * (AC$2-AB$2) + $C$14*SQRT(AC$2-AB$2)*X2466)</f>
        <v>153.49823658450268</v>
      </c>
      <c r="AD2466" s="47"/>
      <c r="AE2466" s="3" t="s">
        <v>68</v>
      </c>
      <c r="AF2466" s="52" t="b">
        <f ca="1">AND(AF2463&gt;$B$3, NOT(OR($AF2465:AF2465)))</f>
        <v>1</v>
      </c>
      <c r="AG2466" s="52" t="b">
        <f ca="1">AND(AG2463&gt;$B$3, NOT(OR($AF2465:AG2465)))</f>
        <v>1</v>
      </c>
      <c r="AH2466" s="52" t="b">
        <f ca="1">AND(AH2463&gt;$B$3, NOT(OR($AF2465:AH2465)))</f>
        <v>1</v>
      </c>
      <c r="AI2466" s="52" t="b">
        <f ca="1">AND(AI2463&gt;$B$3, NOT(OR($AF2465:AI2465)))</f>
        <v>0</v>
      </c>
      <c r="AJ2466" s="52" t="b">
        <f ca="1">AND(AJ2463&gt;$B$3, NOT(OR($AF2465:AJ2465)))</f>
        <v>0</v>
      </c>
      <c r="AK2466" s="74"/>
      <c r="AL2466" s="70"/>
    </row>
    <row r="2467" spans="7:38" ht="14.55" customHeight="1" x14ac:dyDescent="0.3">
      <c r="G2467" s="3">
        <v>2465</v>
      </c>
      <c r="H2467" s="58">
        <v>0.5452996565314373</v>
      </c>
      <c r="I2467" s="58">
        <v>4.9497934685673387E-2</v>
      </c>
      <c r="J2467" s="58">
        <v>-0.49698937219542177</v>
      </c>
      <c r="K2467" s="59">
        <v>0.30082711887612668</v>
      </c>
      <c r="L2467" s="60">
        <f t="array" ref="L2467:O2467">TRANSPOSE(MMULT(Option!$B$25:$E$28, TRANSPOSE(H2467:K2467)))</f>
        <v>0.5452996565314373</v>
      </c>
      <c r="M2467" s="60">
        <v>0.26348546910079063</v>
      </c>
      <c r="N2467" s="60">
        <v>-0.20542930365579115</v>
      </c>
      <c r="O2467" s="60">
        <v>0.3916920254125586</v>
      </c>
      <c r="P2467" s="56" t="str">
        <f t="shared" si="3077"/>
        <v>493/5</v>
      </c>
      <c r="R2467" s="80">
        <v>617</v>
      </c>
      <c r="S2467" s="3" t="s">
        <v>28</v>
      </c>
      <c r="T2467" s="60">
        <f t="array" aca="1" ref="T2467:T2470" ca="1">TRANSPOSE(OFFSET($L$3, MATCH($R2467 &amp; "/" &amp; T$2, $P$3:$P$5002, 0) - 1, 0, 1, $E$1))</f>
        <v>-0.8308867022699894</v>
      </c>
      <c r="U2467" s="60">
        <f t="array" aca="1" ref="U2467:U2470" ca="1">TRANSPOSE(OFFSET($L$3, MATCH($R2467 &amp; "/" &amp; U$2, $P$3:$P$5002, 0) - 1, 0, 1, $E$1))</f>
        <v>0.50579865506502208</v>
      </c>
      <c r="V2467" s="60">
        <f t="array" aca="1" ref="V2467:V2470" ca="1">TRANSPOSE(OFFSET($L$3, MATCH($R2467 &amp; "/" &amp; V$2, $P$3:$P$5002, 0) - 1, 0, 1, $E$1))</f>
        <v>-1.326899694581352</v>
      </c>
      <c r="W2467" s="60">
        <f t="array" aca="1" ref="W2467:W2470" ca="1">TRANSPOSE(OFFSET($L$3, MATCH($R2467 &amp; "/" &amp; W$2, $P$3:$P$5002, 0) - 1, 0, 1, $E$1))</f>
        <v>1.1173611441343649</v>
      </c>
      <c r="X2467" s="60">
        <f t="array" aca="1" ref="X2467:X2470" ca="1">TRANSPOSE(OFFSET($L$3, MATCH($R2467 &amp; "/" &amp; X$2, $P$3:$P$5002, 0) - 1, 0, 1, $E$1))</f>
        <v>-4.5384558517248222E-2</v>
      </c>
      <c r="Y2467" s="52">
        <f ca="1">$B$11 * EXP(($E$3 - $C$11^2/2) * Y$2 + $C$11*SQRT(Y$2)*T2467)</f>
        <v>78.327924590171349</v>
      </c>
      <c r="Z2467" s="52">
        <f ca="1">Y2467 * EXP(($E$3 - $C$11^2/2) * (Z$2-Y$2) + $C$11*SQRT(Z$2-Y$2)*U2467)</f>
        <v>91.619467081726526</v>
      </c>
      <c r="AA2467" s="52">
        <f ca="1">Z2467 * EXP(($E$3 - $C$11^2/2) * (AA$2-Z$2) + $C$11*SQRT(AA$2-Z$2)*V2467)</f>
        <v>61.841450732276535</v>
      </c>
      <c r="AB2467" s="52">
        <f ca="1">AA2467 * EXP(($E$3 - $C$11^2/2) * (AB$2-AA$2) + $C$11*SQRT(AB$2-AA$2)*W2467)</f>
        <v>86.902100782591191</v>
      </c>
      <c r="AC2467" s="52">
        <f ca="1">AB2467 * EXP(($E$3 - $C$11^2/2) * (AC$2-AB$2) + $C$11*SQRT(AC$2-AB$2)*X2467)</f>
        <v>86.156623136053611</v>
      </c>
      <c r="AD2467" s="47"/>
      <c r="AE2467" s="3" t="s">
        <v>69</v>
      </c>
      <c r="AF2467" s="20" cm="1">
        <f t="array" aca="1" ref="AF2467" ca="1">MIN(Y2467:Y2470 / $D$11:$D$14)</f>
        <v>0.75525287842385103</v>
      </c>
      <c r="AG2467" s="20" cm="1">
        <f t="array" aca="1" ref="AG2467" ca="1">MIN(Z2467:Z2470 / $D$11:$D$14)</f>
        <v>0.79291898564157304</v>
      </c>
      <c r="AH2467" s="20" cm="1">
        <f t="array" aca="1" ref="AH2467" ca="1">MIN(AA2467:AA2470 / $D$11:$D$14)</f>
        <v>0.38765671872104973</v>
      </c>
      <c r="AI2467" s="20" cm="1">
        <f t="array" aca="1" ref="AI2467" ca="1">MIN(AB2467:AB2470 / $D$11:$D$14)</f>
        <v>0.41508384189418074</v>
      </c>
      <c r="AJ2467" s="20" cm="1">
        <f t="array" aca="1" ref="AJ2467" ca="1">MIN(AC2467:AC2470 / $D$11:$D$14)</f>
        <v>0.34584522040454269</v>
      </c>
      <c r="AK2467" s="72">
        <f t="array" aca="1" ref="AK2467" ca="1">SUMPRODUCT(AF2468:AJ2468, EXP(-$E$3*$AF$2:$AJ$2))</f>
        <v>77880.078307140488</v>
      </c>
      <c r="AL2467" s="70">
        <f ca="1">MAX(AC2468 - $D$11, 0) * EXP(-$E$2*$E$3)</f>
        <v>16.78909773310869</v>
      </c>
    </row>
    <row r="2468" spans="7:38" ht="14.55" customHeight="1" x14ac:dyDescent="0.3">
      <c r="G2468" s="3">
        <v>2466</v>
      </c>
      <c r="H2468" s="58">
        <v>-0.18251187328634116</v>
      </c>
      <c r="I2468" s="58">
        <v>-0.76573678257973798</v>
      </c>
      <c r="J2468" s="58">
        <v>-1.127213302530701</v>
      </c>
      <c r="K2468" s="59">
        <v>0.98735108049117004</v>
      </c>
      <c r="L2468" s="60">
        <f t="array" ref="L2468:O2468">TRANSPOSE(MMULT(Option!$B$25:$E$28, TRANSPOSE(H2468:K2468)))</f>
        <v>-0.18251187328634116</v>
      </c>
      <c r="M2468" s="60">
        <v>-0.77481410303125486</v>
      </c>
      <c r="N2468" s="60">
        <v>-1.2635644972707545</v>
      </c>
      <c r="O2468" s="60">
        <v>0.35198573469405942</v>
      </c>
      <c r="P2468" s="56" t="str">
        <f t="shared" si="3077"/>
        <v>494/1</v>
      </c>
      <c r="R2468" s="80"/>
      <c r="S2468" s="3" t="s">
        <v>29</v>
      </c>
      <c r="T2468" s="60">
        <f ca="1"/>
        <v>0.96406058538765804</v>
      </c>
      <c r="U2468" s="60">
        <f ca="1"/>
        <v>2.2348333894622376</v>
      </c>
      <c r="V2468" s="60">
        <f ca="1"/>
        <v>-2.655623965624744</v>
      </c>
      <c r="W2468" s="60">
        <f ca="1"/>
        <v>-0.7757554638766555</v>
      </c>
      <c r="X2468" s="60">
        <f ca="1"/>
        <v>0.79987969005520054</v>
      </c>
      <c r="Y2468" s="52">
        <f ca="1">$B$12 * EXP(($E$3 - $C$12^2/2) * Y$2 + $C$12*SQRT(Y$2)*T2468)</f>
        <v>134.20766801342737</v>
      </c>
      <c r="Z2468" s="52">
        <f ca="1">Y2468 * EXP(($E$3 - $C$12^2/2) * (Z$2-Y$2) + $C$12*SQRT(Z$2-Y$2)*U2468)</f>
        <v>263.7069314676998</v>
      </c>
      <c r="AA2468" s="52">
        <f ca="1">Z2468 * EXP(($E$3 - $C$12^2/2) * (AA$2-Z$2) + $C$12*SQRT(AA$2-Z$2)*V2468)</f>
        <v>119.48026230760327</v>
      </c>
      <c r="AB2468" s="52">
        <f ca="1">AA2468 * EXP(($E$3 - $C$12^2/2) * (AB$2-AA$2) + $C$12*SQRT(AB$2-AA$2)*W2468)</f>
        <v>95.147141342116541</v>
      </c>
      <c r="AC2468" s="52">
        <f ca="1">AB2468 * EXP(($E$3 - $C$12^2/2) * (AC$2-AB$2) + $C$12*SQRT(AC$2-AB$2)*X2468)</f>
        <v>121.5576282125661</v>
      </c>
      <c r="AD2468" s="47"/>
      <c r="AE2468" s="3" t="s">
        <v>47</v>
      </c>
      <c r="AF2468" s="64">
        <f t="shared" ref="AF2468" ca="1" si="3118">($B$5*AF2470 + (1 + $B$6)*AF2469)*$B$2</f>
        <v>0</v>
      </c>
      <c r="AG2468" s="64">
        <f t="shared" ref="AG2468" ca="1" si="3119">($B$5*AG2470 + (1 + $B$6)*AG2469)*$B$2</f>
        <v>0</v>
      </c>
      <c r="AH2468" s="64">
        <f t="shared" ref="AH2468" ca="1" si="3120">($B$5*AH2470 + (1 + $B$6)*AH2469)*$B$2</f>
        <v>0</v>
      </c>
      <c r="AI2468" s="64">
        <f t="shared" ref="AI2468" ca="1" si="3121">($B$5*AI2470 + (1 + $B$6)*AI2469)*$B$2</f>
        <v>0</v>
      </c>
      <c r="AJ2468" s="64" cm="1">
        <f t="array" aca="1" ref="AJ2468" ca="1">($B$5*AJ2470 + (1 + $B$6)*AJ2469 + AND(NOT(AF2469:AJ2469)))*$B$2</f>
        <v>100000</v>
      </c>
      <c r="AK2468" s="73"/>
      <c r="AL2468" s="70"/>
    </row>
    <row r="2469" spans="7:38" ht="14.55" customHeight="1" x14ac:dyDescent="0.3">
      <c r="G2469" s="3">
        <v>2467</v>
      </c>
      <c r="H2469" s="58">
        <v>1.1568970810482662</v>
      </c>
      <c r="I2469" s="58">
        <v>1.5804917412620405</v>
      </c>
      <c r="J2469" s="58">
        <v>0.49763598620214849</v>
      </c>
      <c r="K2469" s="59">
        <v>-0.29133599754506639</v>
      </c>
      <c r="L2469" s="60">
        <f t="array" ref="L2469:O2469">TRANSPOSE(MMULT(Option!$B$25:$E$28, TRANSPOSE(H2469:K2469)))</f>
        <v>1.1568970810482662</v>
      </c>
      <c r="M2469" s="60">
        <v>1.9113034403364786</v>
      </c>
      <c r="N2469" s="60">
        <v>1.3137074161084841</v>
      </c>
      <c r="O2469" s="60">
        <v>0.72427207630935375</v>
      </c>
      <c r="P2469" s="56" t="str">
        <f t="shared" si="3077"/>
        <v>494/2</v>
      </c>
      <c r="R2469" s="80"/>
      <c r="S2469" s="3" t="s">
        <v>31</v>
      </c>
      <c r="T2469" s="60">
        <f ca="1"/>
        <v>0.19155495218344157</v>
      </c>
      <c r="U2469" s="60">
        <f ca="1"/>
        <v>0.8206185630775521</v>
      </c>
      <c r="V2469" s="60">
        <f ca="1"/>
        <v>-3.2470506814951685</v>
      </c>
      <c r="W2469" s="60">
        <f ca="1"/>
        <v>2.0827517727466121</v>
      </c>
      <c r="X2469" s="60">
        <f ca="1"/>
        <v>-0.54100112290351443</v>
      </c>
      <c r="Y2469" s="52">
        <f ca="1">$B$13 * EXP(($E$3 - $C$13^2/2) * Y$2 + $C$13*SQRT(Y$2)*T2469)</f>
        <v>106.44587836811668</v>
      </c>
      <c r="Z2469" s="52">
        <f ca="1">Y2469 * EXP(($E$3 - $C$13^2/2) * (Z$2-Y$2) + $C$13*SQRT(Z$2-Y$2)*U2469)</f>
        <v>136.84135204841334</v>
      </c>
      <c r="AA2469" s="52">
        <f ca="1">Z2469 * EXP(($E$3 - $C$13^2/2) * (AA$2-Z$2) + $C$13*SQRT(AA$2-Z$2)*V2469)</f>
        <v>51.920153876674505</v>
      </c>
      <c r="AB2469" s="52">
        <f ca="1">AA2469 * EXP(($E$3 - $C$13^2/2) * (AB$2-AA$2) + $C$13*SQRT(AB$2-AA$2)*W2469)</f>
        <v>97.468823504501287</v>
      </c>
      <c r="AC2469" s="52">
        <f ca="1">AB2469 * EXP(($E$3 - $C$13^2/2) * (AC$2-AB$2) + $C$13*SQRT(AC$2-AB$2)*X2469)</f>
        <v>83.281982650910678</v>
      </c>
      <c r="AD2469" s="47"/>
      <c r="AE2469" s="3" t="s">
        <v>46</v>
      </c>
      <c r="AF2469" s="52" t="b">
        <f t="shared" ref="AF2469" ca="1" si="3122">AF2467 &gt;= $B$4</f>
        <v>0</v>
      </c>
      <c r="AG2469" s="52" t="b">
        <f t="array" aca="1" ref="AG2469" ca="1">AND(AG2467 &gt;= $B$4, NOT(OR($AF2469:AF2469)))</f>
        <v>0</v>
      </c>
      <c r="AH2469" s="52" t="b">
        <f t="array" aca="1" ref="AH2469" ca="1">AND(AH2467 &gt;= $B$4, NOT(OR($AF2469:AG2469)))</f>
        <v>0</v>
      </c>
      <c r="AI2469" s="52" t="b">
        <f t="array" aca="1" ref="AI2469" ca="1">AND(AI2467 &gt;= $B$4, NOT(OR($AF2469:AH2469)))</f>
        <v>0</v>
      </c>
      <c r="AJ2469" s="52" t="b">
        <f t="array" aca="1" ref="AJ2469" ca="1">AND(AJ2467 &gt;= $B$4, NOT(OR($AF2469:AI2469)))</f>
        <v>0</v>
      </c>
      <c r="AK2469" s="73"/>
      <c r="AL2469" s="70"/>
    </row>
    <row r="2470" spans="7:38" ht="14.55" customHeight="1" x14ac:dyDescent="0.3">
      <c r="G2470" s="3">
        <v>2468</v>
      </c>
      <c r="H2470" s="58">
        <v>1.8145709651320643E-2</v>
      </c>
      <c r="I2470" s="58">
        <v>1.3981405532752318</v>
      </c>
      <c r="J2470" s="58">
        <v>-0.41617624716713331</v>
      </c>
      <c r="K2470" s="59">
        <v>4.142241915446053E-2</v>
      </c>
      <c r="L2470" s="60">
        <f t="array" ref="L2470:O2470">TRANSPOSE(MMULT(Option!$B$25:$E$28, TRANSPOSE(H2470:K2470)))</f>
        <v>1.8145709651320643E-2</v>
      </c>
      <c r="M2470" s="60">
        <v>1.2886752673747657</v>
      </c>
      <c r="N2470" s="60">
        <v>7.8456350345862402E-3</v>
      </c>
      <c r="O2470" s="60">
        <v>0.32762017654748271</v>
      </c>
      <c r="P2470" s="56" t="str">
        <f t="shared" si="3077"/>
        <v>494/3</v>
      </c>
      <c r="R2470" s="80"/>
      <c r="S2470" s="3" t="s">
        <v>30</v>
      </c>
      <c r="T2470" s="60">
        <f ca="1"/>
        <v>-0.95234215834229952</v>
      </c>
      <c r="U2470" s="60">
        <f ca="1"/>
        <v>0.14556141024058455</v>
      </c>
      <c r="V2470" s="60">
        <f ca="1"/>
        <v>-2.402002840370054</v>
      </c>
      <c r="W2470" s="60">
        <f ca="1"/>
        <v>0.21120108681908922</v>
      </c>
      <c r="X2470" s="60">
        <f ca="1"/>
        <v>-0.6249639779540086</v>
      </c>
      <c r="Y2470" s="52">
        <f ca="1">$B$14 * EXP(($E$3 - $C$14^2/2) * Y$2 + $C$14*SQRT(Y$2)*T2470)</f>
        <v>75.525287842385097</v>
      </c>
      <c r="Z2470" s="52">
        <f ca="1">Y2470 * EXP(($E$3 - $C$14^2/2) * (Z$2-Y$2) + $C$14*SQRT(Z$2-Y$2)*U2470)</f>
        <v>79.291898564157307</v>
      </c>
      <c r="AA2470" s="52">
        <f ca="1">Z2470 * EXP(($E$3 - $C$14^2/2) * (AA$2-Z$2) + $C$14*SQRT(AA$2-Z$2)*V2470)</f>
        <v>38.765671872104974</v>
      </c>
      <c r="AB2470" s="52">
        <f ca="1">AA2470 * EXP(($E$3 - $C$14^2/2) * (AB$2-AA$2) + $C$14*SQRT(AB$2-AA$2)*W2470)</f>
        <v>41.508384189418074</v>
      </c>
      <c r="AC2470" s="52">
        <f ca="1">AB2470 * EXP(($E$3 - $C$14^2/2) * (AC$2-AB$2) + $C$14*SQRT(AC$2-AB$2)*X2470)</f>
        <v>34.584522040454267</v>
      </c>
      <c r="AD2470" s="47"/>
      <c r="AE2470" s="3" t="s">
        <v>68</v>
      </c>
      <c r="AF2470" s="52" t="b">
        <f ca="1">AND(AF2467&gt;$B$3, NOT(OR($AF2469:AF2469)))</f>
        <v>0</v>
      </c>
      <c r="AG2470" s="52" t="b">
        <f ca="1">AND(AG2467&gt;$B$3, NOT(OR($AF2469:AG2469)))</f>
        <v>0</v>
      </c>
      <c r="AH2470" s="52" t="b">
        <f ca="1">AND(AH2467&gt;$B$3, NOT(OR($AF2469:AH2469)))</f>
        <v>0</v>
      </c>
      <c r="AI2470" s="52" t="b">
        <f ca="1">AND(AI2467&gt;$B$3, NOT(OR($AF2469:AI2469)))</f>
        <v>0</v>
      </c>
      <c r="AJ2470" s="52" t="b">
        <f ca="1">AND(AJ2467&gt;$B$3, NOT(OR($AF2469:AJ2469)))</f>
        <v>0</v>
      </c>
      <c r="AK2470" s="74"/>
      <c r="AL2470" s="70"/>
    </row>
    <row r="2471" spans="7:38" ht="14.55" customHeight="1" x14ac:dyDescent="0.3">
      <c r="G2471" s="3">
        <v>2469</v>
      </c>
      <c r="H2471" s="58">
        <v>1.7241465318954701</v>
      </c>
      <c r="I2471" s="58">
        <v>-0.94549993128638066</v>
      </c>
      <c r="J2471" s="58">
        <v>-0.3701391502416409</v>
      </c>
      <c r="K2471" s="59">
        <v>-1.4774635787717729</v>
      </c>
      <c r="L2471" s="60">
        <f t="array" ref="L2471:O2471">TRANSPOSE(MMULT(Option!$B$25:$E$28, TRANSPOSE(H2471:K2471)))</f>
        <v>1.7241465318954701</v>
      </c>
      <c r="M2471" s="60">
        <v>-0.17690638818088888</v>
      </c>
      <c r="N2471" s="60">
        <v>0.1169716711401475</v>
      </c>
      <c r="O2471" s="60">
        <v>-0.89539937197652808</v>
      </c>
      <c r="P2471" s="56" t="str">
        <f t="shared" si="3077"/>
        <v>494/4</v>
      </c>
      <c r="R2471" s="80">
        <v>618</v>
      </c>
      <c r="S2471" s="3" t="s">
        <v>28</v>
      </c>
      <c r="T2471" s="60">
        <f t="array" aca="1" ref="T2471:T2474" ca="1">TRANSPOSE(OFFSET($L$3, MATCH($R2471 &amp; "/" &amp; T$2, $P$3:$P$5002, 0) - 1, 0, 1, $E$1))</f>
        <v>0.3065250941601228</v>
      </c>
      <c r="U2471" s="60">
        <f t="array" aca="1" ref="U2471:U2474" ca="1">TRANSPOSE(OFFSET($L$3, MATCH($R2471 &amp; "/" &amp; U$2, $P$3:$P$5002, 0) - 1, 0, 1, $E$1))</f>
        <v>-1.4334287214537</v>
      </c>
      <c r="V2471" s="60">
        <f t="array" aca="1" ref="V2471:V2474" ca="1">TRANSPOSE(OFFSET($L$3, MATCH($R2471 &amp; "/" &amp; V$2, $P$3:$P$5002, 0) - 1, 0, 1, $E$1))</f>
        <v>1.2252549890928237</v>
      </c>
      <c r="W2471" s="60">
        <f t="array" aca="1" ref="W2471:W2474" ca="1">TRANSPOSE(OFFSET($L$3, MATCH($R2471 &amp; "/" &amp; W$2, $P$3:$P$5002, 0) - 1, 0, 1, $E$1))</f>
        <v>0.37444611853901649</v>
      </c>
      <c r="X2471" s="60">
        <f t="array" aca="1" ref="X2471:X2474" ca="1">TRANSPOSE(OFFSET($L$3, MATCH($R2471 &amp; "/" &amp; X$2, $P$3:$P$5002, 0) - 1, 0, 1, $E$1))</f>
        <v>0.82028392340494005</v>
      </c>
      <c r="Y2471" s="52">
        <f ca="1">$B$11 * EXP(($E$3 - $C$11^2/2) * Y$2 + $C$11*SQRT(Y$2)*T2471)</f>
        <v>110.18135766743053</v>
      </c>
      <c r="Z2471" s="52">
        <f ca="1">Y2471 * EXP(($E$3 - $C$11^2/2) * (Z$2-Y$2) + $C$11*SQRT(Z$2-Y$2)*U2471)</f>
        <v>72.031181222362079</v>
      </c>
      <c r="AA2471" s="52">
        <f ca="1">Z2471 * EXP(($E$3 - $C$11^2/2) * (AA$2-Z$2) + $C$11*SQRT(AA$2-Z$2)*V2471)</f>
        <v>104.55106313809978</v>
      </c>
      <c r="AB2471" s="52">
        <f ca="1">AA2471 * EXP(($E$3 - $C$11^2/2) * (AB$2-AA$2) + $C$11*SQRT(AB$2-AA$2)*W2471)</f>
        <v>117.56712300441168</v>
      </c>
      <c r="AC2471" s="52">
        <f ca="1">AB2471 * EXP(($E$3 - $C$11^2/2) * (AC$2-AB$2) + $C$11*SQRT(AC$2-AB$2)*X2471)</f>
        <v>151.12308044905339</v>
      </c>
      <c r="AD2471" s="47"/>
      <c r="AE2471" s="3" t="s">
        <v>69</v>
      </c>
      <c r="AF2471" s="20" cm="1">
        <f t="array" aca="1" ref="AF2471" ca="1">MIN(Y2471:Y2474 / $D$11:$D$14)</f>
        <v>0.83588423436240533</v>
      </c>
      <c r="AG2471" s="20" cm="1">
        <f t="array" aca="1" ref="AG2471" ca="1">MIN(Z2471:Z2474 / $D$11:$D$14)</f>
        <v>0.56594437433929667</v>
      </c>
      <c r="AH2471" s="20" cm="1">
        <f t="array" aca="1" ref="AH2471" ca="1">MIN(AA2471:AA2474 / $D$11:$D$14)</f>
        <v>0.71930079016828852</v>
      </c>
      <c r="AI2471" s="20" cm="1">
        <f t="array" aca="1" ref="AI2471" ca="1">MIN(AB2471:AB2474 / $D$11:$D$14)</f>
        <v>0.66371669031830283</v>
      </c>
      <c r="AJ2471" s="20" cm="1">
        <f t="array" aca="1" ref="AJ2471" ca="1">MIN(AC2471:AC2474 / $D$11:$D$14)</f>
        <v>0.84486689798624437</v>
      </c>
      <c r="AK2471" s="72">
        <f t="array" aca="1" ref="AK2471" ca="1">SUMPRODUCT(AF2472:AJ2472, EXP(-$E$3*$AF$2:$AJ$2))</f>
        <v>103830.53142072225</v>
      </c>
      <c r="AL2471" s="70">
        <f ca="1">MAX(AC2472 - $D$11, 0) * EXP(-$E$2*$E$3)</f>
        <v>0</v>
      </c>
    </row>
    <row r="2472" spans="7:38" ht="14.55" customHeight="1" x14ac:dyDescent="0.3">
      <c r="G2472" s="3">
        <v>2470</v>
      </c>
      <c r="H2472" s="58">
        <v>-1.0662362344075322</v>
      </c>
      <c r="I2472" s="58">
        <v>-0.25147384221847591</v>
      </c>
      <c r="J2472" s="58">
        <v>-0.40437761152339918</v>
      </c>
      <c r="K2472" s="59">
        <v>-0.29064804926407567</v>
      </c>
      <c r="L2472" s="60">
        <f t="array" ref="L2472:O2472">TRANSPOSE(MMULT(Option!$B$25:$E$28, TRANSPOSE(H2472:K2472)))</f>
        <v>-1.0662362344075322</v>
      </c>
      <c r="M2472" s="60">
        <v>-0.65697407721652246</v>
      </c>
      <c r="N2472" s="60">
        <v>-0.84751472984715348</v>
      </c>
      <c r="O2472" s="60">
        <v>-0.82016835086020445</v>
      </c>
      <c r="P2472" s="56" t="str">
        <f t="shared" si="3077"/>
        <v>494/5</v>
      </c>
      <c r="R2472" s="80"/>
      <c r="S2472" s="3" t="s">
        <v>29</v>
      </c>
      <c r="T2472" s="60">
        <f ca="1"/>
        <v>-0.61421717043042767</v>
      </c>
      <c r="U2472" s="60">
        <f ca="1"/>
        <v>-1.3166477767731957</v>
      </c>
      <c r="V2472" s="60">
        <f ca="1"/>
        <v>0.78261273525207575</v>
      </c>
      <c r="W2472" s="60">
        <f ca="1"/>
        <v>-0.28474742725891256</v>
      </c>
      <c r="X2472" s="60">
        <f ca="1"/>
        <v>1.3356939253653515</v>
      </c>
      <c r="Y2472" s="52">
        <f ca="1">$B$12 * EXP(($E$3 - $C$12^2/2) * Y$2 + $C$12*SQRT(Y$2)*T2472)</f>
        <v>83.588423436240532</v>
      </c>
      <c r="Z2472" s="52">
        <f ca="1">Y2472 * EXP(($E$3 - $C$12^2/2) * (Z$2-Y$2) + $C$12*SQRT(Z$2-Y$2)*U2472)</f>
        <v>56.594437433929663</v>
      </c>
      <c r="AA2472" s="52">
        <f ca="1">Z2472 * EXP(($E$3 - $C$12^2/2) * (AA$2-Z$2) + $C$12*SQRT(AA$2-Z$2)*V2472)</f>
        <v>71.930079016828856</v>
      </c>
      <c r="AB2472" s="52">
        <f ca="1">AA2472 * EXP(($E$3 - $C$12^2/2) * (AB$2-AA$2) + $C$12*SQRT(AB$2-AA$2)*W2472)</f>
        <v>66.37166903183028</v>
      </c>
      <c r="AC2472" s="52">
        <f ca="1">AB2472 * EXP(($E$3 - $C$12^2/2) * (AC$2-AB$2) + $C$12*SQRT(AC$2-AB$2)*X2472)</f>
        <v>99.581705881802961</v>
      </c>
      <c r="AD2472" s="47"/>
      <c r="AE2472" s="3" t="s">
        <v>47</v>
      </c>
      <c r="AF2472" s="64">
        <f t="shared" ref="AF2472" ca="1" si="3123">($B$5*AF2474 + (1 + $B$6)*AF2473)*$B$2</f>
        <v>15000</v>
      </c>
      <c r="AG2472" s="64">
        <f t="shared" ref="AG2472" ca="1" si="3124">($B$5*AG2474 + (1 + $B$6)*AG2473)*$B$2</f>
        <v>0</v>
      </c>
      <c r="AH2472" s="64">
        <f t="shared" ref="AH2472" ca="1" si="3125">($B$5*AH2474 + (1 + $B$6)*AH2473)*$B$2</f>
        <v>0</v>
      </c>
      <c r="AI2472" s="64">
        <f t="shared" ref="AI2472" ca="1" si="3126">($B$5*AI2474 + (1 + $B$6)*AI2473)*$B$2</f>
        <v>0</v>
      </c>
      <c r="AJ2472" s="64" cm="1">
        <f t="array" aca="1" ref="AJ2472" ca="1">($B$5*AJ2474 + (1 + $B$6)*AJ2473 + AND(NOT(AF2473:AJ2473)))*$B$2</f>
        <v>114999.99999999999</v>
      </c>
      <c r="AK2472" s="73"/>
      <c r="AL2472" s="70"/>
    </row>
    <row r="2473" spans="7:38" ht="14.55" customHeight="1" x14ac:dyDescent="0.3">
      <c r="G2473" s="3">
        <v>2471</v>
      </c>
      <c r="H2473" s="58">
        <v>-0.82001532147696943</v>
      </c>
      <c r="I2473" s="58">
        <v>0.95829617230714947</v>
      </c>
      <c r="J2473" s="58">
        <v>-0.55248111659687138</v>
      </c>
      <c r="K2473" s="59">
        <v>6.0902493968275746E-2</v>
      </c>
      <c r="L2473" s="60">
        <f t="array" ref="L2473:O2473">TRANSPOSE(MMULT(Option!$B$25:$E$28, TRANSPOSE(H2473:K2473)))</f>
        <v>-0.82001532147696943</v>
      </c>
      <c r="M2473" s="60">
        <v>0.55028682096600356</v>
      </c>
      <c r="N2473" s="60">
        <v>-0.56231501165089248</v>
      </c>
      <c r="O2473" s="60">
        <v>-0.13274477828197395</v>
      </c>
      <c r="P2473" s="56" t="str">
        <f t="shared" si="3077"/>
        <v>495/1</v>
      </c>
      <c r="R2473" s="80"/>
      <c r="S2473" s="3" t="s">
        <v>31</v>
      </c>
      <c r="T2473" s="60">
        <f ca="1"/>
        <v>-0.30631394976098686</v>
      </c>
      <c r="U2473" s="60">
        <f ca="1"/>
        <v>-0.57760688686448725</v>
      </c>
      <c r="V2473" s="60">
        <f ca="1"/>
        <v>1.3759820128371429</v>
      </c>
      <c r="W2473" s="60">
        <f ca="1"/>
        <v>-0.50360359133400756</v>
      </c>
      <c r="X2473" s="60">
        <f ca="1"/>
        <v>0.69123735800491071</v>
      </c>
      <c r="Y2473" s="52">
        <f ca="1">$B$13 * EXP(($E$3 - $C$13^2/2) * Y$2 + $C$13*SQRT(Y$2)*T2473)</f>
        <v>91.67740990178757</v>
      </c>
      <c r="Z2473" s="52">
        <f ca="1">Y2473 * EXP(($E$3 - $C$13^2/2) * (Z$2-Y$2) + $C$13*SQRT(Z$2-Y$2)*U2473)</f>
        <v>77.477993019843012</v>
      </c>
      <c r="AA2473" s="52">
        <f ca="1">Z2473 * EXP(($E$3 - $C$13^2/2) * (AA$2-Z$2) + $C$13*SQRT(AA$2-Z$2)*V2473)</f>
        <v>117.65875627157557</v>
      </c>
      <c r="AB2473" s="52">
        <f ca="1">AA2473 * EXP(($E$3 - $C$13^2/2) * (AB$2-AA$2) + $C$13*SQRT(AB$2-AA$2)*W2473)</f>
        <v>101.6674773102941</v>
      </c>
      <c r="AC2473" s="52">
        <f ca="1">AB2473 * EXP(($E$3 - $C$13^2/2) * (AC$2-AB$2) + $C$13*SQRT(AC$2-AB$2)*X2473)</f>
        <v>125.72269759336285</v>
      </c>
      <c r="AD2473" s="47"/>
      <c r="AE2473" s="3" t="s">
        <v>46</v>
      </c>
      <c r="AF2473" s="52" t="b">
        <f t="shared" ref="AF2473" ca="1" si="3127">AF2471 &gt;= $B$4</f>
        <v>0</v>
      </c>
      <c r="AG2473" s="52" t="b">
        <f t="array" aca="1" ref="AG2473" ca="1">AND(AG2471 &gt;= $B$4, NOT(OR($AF2473:AF2473)))</f>
        <v>0</v>
      </c>
      <c r="AH2473" s="52" t="b">
        <f t="array" aca="1" ref="AH2473" ca="1">AND(AH2471 &gt;= $B$4, NOT(OR($AF2473:AG2473)))</f>
        <v>0</v>
      </c>
      <c r="AI2473" s="52" t="b">
        <f t="array" aca="1" ref="AI2473" ca="1">AND(AI2471 &gt;= $B$4, NOT(OR($AF2473:AH2473)))</f>
        <v>0</v>
      </c>
      <c r="AJ2473" s="52" t="b">
        <f t="array" aca="1" ref="AJ2473" ca="1">AND(AJ2471 &gt;= $B$4, NOT(OR($AF2473:AI2473)))</f>
        <v>0</v>
      </c>
      <c r="AK2473" s="73"/>
      <c r="AL2473" s="70"/>
    </row>
    <row r="2474" spans="7:38" ht="14.55" customHeight="1" x14ac:dyDescent="0.3">
      <c r="G2474" s="3">
        <v>2472</v>
      </c>
      <c r="H2474" s="58">
        <v>0.24191140215572782</v>
      </c>
      <c r="I2474" s="58">
        <v>-1.8894535529573984</v>
      </c>
      <c r="J2474" s="58">
        <v>1.3887865925301928</v>
      </c>
      <c r="K2474" s="59">
        <v>-1.2124762280411825</v>
      </c>
      <c r="L2474" s="60">
        <f t="array" ref="L2474:O2474">TRANSPOSE(MMULT(Option!$B$25:$E$28, TRANSPOSE(H2474:K2474)))</f>
        <v>0.24191140215572782</v>
      </c>
      <c r="M2474" s="60">
        <v>-1.634948224843815</v>
      </c>
      <c r="N2474" s="60">
        <v>0.82177472249611916</v>
      </c>
      <c r="O2474" s="60">
        <v>-1.1652497430620998</v>
      </c>
      <c r="P2474" s="56" t="str">
        <f t="shared" si="3077"/>
        <v>495/2</v>
      </c>
      <c r="R2474" s="80"/>
      <c r="S2474" s="3" t="s">
        <v>30</v>
      </c>
      <c r="T2474" s="60">
        <f ca="1"/>
        <v>0.69230583932633993</v>
      </c>
      <c r="U2474" s="60">
        <f ca="1"/>
        <v>-0.78760830581506658</v>
      </c>
      <c r="V2474" s="60">
        <f ca="1"/>
        <v>-0.20374476370976002</v>
      </c>
      <c r="W2474" s="60">
        <f ca="1"/>
        <v>-0.36277968746584033</v>
      </c>
      <c r="X2474" s="60">
        <f ca="1"/>
        <v>1.657298030386456E-2</v>
      </c>
      <c r="Y2474" s="52">
        <f ca="1">$B$14 * EXP(($E$3 - $C$14^2/2) * Y$2 + $C$14*SQRT(Y$2)*T2474)</f>
        <v>123.70032884297717</v>
      </c>
      <c r="Z2474" s="52">
        <f ca="1">Y2474 * EXP(($E$3 - $C$14^2/2) * (Z$2-Y$2) + $C$14*SQRT(Z$2-Y$2)*U2474)</f>
        <v>98.158100194291137</v>
      </c>
      <c r="AA2474" s="52">
        <f ca="1">Z2474 * EXP(($E$3 - $C$14^2/2) * (AA$2-Z$2) + $C$14*SQRT(AA$2-Z$2)*V2474)</f>
        <v>92.800870202337038</v>
      </c>
      <c r="AB2474" s="52">
        <f ca="1">AA2474 * EXP(($E$3 - $C$14^2/2) * (AB$2-AA$2) + $C$14*SQRT(AB$2-AA$2)*W2474)</f>
        <v>83.648384169967414</v>
      </c>
      <c r="AC2474" s="52">
        <f ca="1">AB2474 * EXP(($E$3 - $C$14^2/2) * (AC$2-AB$2) + $C$14*SQRT(AC$2-AB$2)*X2474)</f>
        <v>84.48668979862444</v>
      </c>
      <c r="AD2474" s="47"/>
      <c r="AE2474" s="3" t="s">
        <v>68</v>
      </c>
      <c r="AF2474" s="52" t="b">
        <f ca="1">AND(AF2471&gt;$B$3, NOT(OR($AF2473:AF2473)))</f>
        <v>1</v>
      </c>
      <c r="AG2474" s="52" t="b">
        <f ca="1">AND(AG2471&gt;$B$3, NOT(OR($AF2473:AG2473)))</f>
        <v>0</v>
      </c>
      <c r="AH2474" s="52" t="b">
        <f ca="1">AND(AH2471&gt;$B$3, NOT(OR($AF2473:AH2473)))</f>
        <v>0</v>
      </c>
      <c r="AI2474" s="52" t="b">
        <f ca="1">AND(AI2471&gt;$B$3, NOT(OR($AF2473:AI2473)))</f>
        <v>0</v>
      </c>
      <c r="AJ2474" s="52" t="b">
        <f ca="1">AND(AJ2471&gt;$B$3, NOT(OR($AF2473:AJ2473)))</f>
        <v>1</v>
      </c>
      <c r="AK2474" s="74"/>
      <c r="AL2474" s="70"/>
    </row>
    <row r="2475" spans="7:38" ht="14.55" customHeight="1" x14ac:dyDescent="0.3">
      <c r="G2475" s="3">
        <v>2473</v>
      </c>
      <c r="H2475" s="58">
        <v>-0.11173377165719398</v>
      </c>
      <c r="I2475" s="58">
        <v>-0.60319209487407666</v>
      </c>
      <c r="J2475" s="58">
        <v>-0.92936779877765641</v>
      </c>
      <c r="K2475" s="59">
        <v>0.13800550298229899</v>
      </c>
      <c r="L2475" s="60">
        <f t="array" ref="L2475:O2475">TRANSPOSE(MMULT(Option!$B$25:$E$28, TRANSPOSE(H2475:K2475)))</f>
        <v>-0.11173377165719398</v>
      </c>
      <c r="M2475" s="60">
        <v>-0.59752819533476575</v>
      </c>
      <c r="N2475" s="60">
        <v>-1.0189193686442364</v>
      </c>
      <c r="O2475" s="60">
        <v>-0.26585944461182398</v>
      </c>
      <c r="P2475" s="56" t="str">
        <f t="shared" si="3077"/>
        <v>495/3</v>
      </c>
      <c r="R2475" s="80">
        <v>619</v>
      </c>
      <c r="S2475" s="3" t="s">
        <v>28</v>
      </c>
      <c r="T2475" s="60">
        <f t="array" aca="1" ref="T2475:T2478" ca="1">TRANSPOSE(OFFSET($L$3, MATCH($R2475 &amp; "/" &amp; T$2, $P$3:$P$5002, 0) - 1, 0, 1, $E$1))</f>
        <v>1.6324527248457619</v>
      </c>
      <c r="U2475" s="60">
        <f t="array" aca="1" ref="U2475:U2478" ca="1">TRANSPOSE(OFFSET($L$3, MATCH($R2475 &amp; "/" &amp; U$2, $P$3:$P$5002, 0) - 1, 0, 1, $E$1))</f>
        <v>0.62938148496790958</v>
      </c>
      <c r="V2475" s="60">
        <f t="array" aca="1" ref="V2475:V2478" ca="1">TRANSPOSE(OFFSET($L$3, MATCH($R2475 &amp; "/" &amp; V$2, $P$3:$P$5002, 0) - 1, 0, 1, $E$1))</f>
        <v>-1.8181956802022829</v>
      </c>
      <c r="W2475" s="60">
        <f t="array" aca="1" ref="W2475:W2478" ca="1">TRANSPOSE(OFFSET($L$3, MATCH($R2475 &amp; "/" &amp; W$2, $P$3:$P$5002, 0) - 1, 0, 1, $E$1))</f>
        <v>-0.50112517415696145</v>
      </c>
      <c r="X2475" s="60">
        <f t="array" aca="1" ref="X2475:X2478" ca="1">TRANSPOSE(OFFSET($L$3, MATCH($R2475 &amp; "/" &amp; X$2, $P$3:$P$5002, 0) - 1, 0, 1, $E$1))</f>
        <v>-0.54798149930038342</v>
      </c>
      <c r="Y2475" s="52">
        <f ca="1">$B$11 * EXP(($E$3 - $C$11^2/2) * Y$2 + $C$11*SQRT(Y$2)*T2475)</f>
        <v>164.00649052972241</v>
      </c>
      <c r="Z2475" s="52">
        <f ca="1">Y2475 * EXP(($E$3 - $C$11^2/2) * (Z$2-Y$2) + $C$11*SQRT(Z$2-Y$2)*U2475)</f>
        <v>199.0827264076903</v>
      </c>
      <c r="AA2475" s="52">
        <f ca="1">Z2475 * EXP(($E$3 - $C$11^2/2) * (AA$2-Z$2) + $C$11*SQRT(AA$2-Z$2)*V2475)</f>
        <v>115.96190649293352</v>
      </c>
      <c r="AB2475" s="52">
        <f ca="1">AA2475 * EXP(($E$3 - $C$11^2/2) * (AB$2-AA$2) + $C$11*SQRT(AB$2-AA$2)*W2475)</f>
        <v>100.27578023963206</v>
      </c>
      <c r="AC2475" s="52">
        <f ca="1">AB2475 * EXP(($E$3 - $C$11^2/2) * (AC$2-AB$2) + $C$11*SQRT(AC$2-AB$2)*X2475)</f>
        <v>85.501142876869253</v>
      </c>
      <c r="AD2475" s="47"/>
      <c r="AE2475" s="3" t="s">
        <v>69</v>
      </c>
      <c r="AF2475" s="20" cm="1">
        <f t="array" aca="1" ref="AF2475" ca="1">MIN(Y2475:Y2478 / $D$11:$D$14)</f>
        <v>0.83113154319151983</v>
      </c>
      <c r="AG2475" s="20" cm="1">
        <f t="array" aca="1" ref="AG2475" ca="1">MIN(Z2475:Z2478 / $D$11:$D$14)</f>
        <v>1.3330455281866143</v>
      </c>
      <c r="AH2475" s="20" cm="1">
        <f t="array" aca="1" ref="AH2475" ca="1">MIN(AA2475:AA2478 / $D$11:$D$14)</f>
        <v>0.83363314710010383</v>
      </c>
      <c r="AI2475" s="20" cm="1">
        <f t="array" aca="1" ref="AI2475" ca="1">MIN(AB2475:AB2478 / $D$11:$D$14)</f>
        <v>0.68250144617966657</v>
      </c>
      <c r="AJ2475" s="20" cm="1">
        <f t="array" aca="1" ref="AJ2475" ca="1">MIN(AC2475:AC2478 / $D$11:$D$14)</f>
        <v>0.29725870801310061</v>
      </c>
      <c r="AK2475" s="72">
        <f t="array" aca="1" ref="AK2475" ca="1">SUMPRODUCT(AF2476:AJ2476, EXP(-$E$3*$AF$2:$AJ$2))</f>
        <v>109276.37026128646</v>
      </c>
      <c r="AL2475" s="70">
        <f ca="1">MAX(AC2476 - $D$11, 0) * EXP(-$E$2*$E$3)</f>
        <v>0</v>
      </c>
    </row>
    <row r="2476" spans="7:38" ht="14.55" customHeight="1" x14ac:dyDescent="0.3">
      <c r="G2476" s="3">
        <v>2474</v>
      </c>
      <c r="H2476" s="58">
        <v>0.54568367916722327</v>
      </c>
      <c r="I2476" s="58">
        <v>1.2408028086729141</v>
      </c>
      <c r="J2476" s="58">
        <v>0.31744491811956016</v>
      </c>
      <c r="K2476" s="59">
        <v>1.8885621370552542E-2</v>
      </c>
      <c r="L2476" s="60">
        <f t="array" ref="L2476:O2476">TRANSPOSE(MMULT(Option!$B$25:$E$28, TRANSPOSE(H2476:K2476)))</f>
        <v>0.54568367916722327</v>
      </c>
      <c r="M2476" s="60">
        <v>1.3554880303183767</v>
      </c>
      <c r="N2476" s="60">
        <v>0.82200698387090365</v>
      </c>
      <c r="O2476" s="60">
        <v>0.62132350067238018</v>
      </c>
      <c r="P2476" s="56" t="str">
        <f t="shared" si="3077"/>
        <v>495/4</v>
      </c>
      <c r="R2476" s="80"/>
      <c r="S2476" s="3" t="s">
        <v>29</v>
      </c>
      <c r="T2476" s="60">
        <f ca="1"/>
        <v>-0.63322400532682876</v>
      </c>
      <c r="U2476" s="60">
        <f ca="1"/>
        <v>1.5581113229666426</v>
      </c>
      <c r="V2476" s="60">
        <f ca="1"/>
        <v>-1.581426800899425</v>
      </c>
      <c r="W2476" s="60">
        <f ca="1"/>
        <v>-0.68342929334272517</v>
      </c>
      <c r="X2476" s="60">
        <f ca="1"/>
        <v>-2.7872060520317143</v>
      </c>
      <c r="Y2476" s="52">
        <f ca="1">$B$12 * EXP(($E$3 - $C$12^2/2) * Y$2 + $C$12*SQRT(Y$2)*T2476)</f>
        <v>83.113154319151988</v>
      </c>
      <c r="Z2476" s="52">
        <f ca="1">Y2476 * EXP(($E$3 - $C$12^2/2) * (Z$2-Y$2) + $C$12*SQRT(Z$2-Y$2)*U2476)</f>
        <v>133.30455281866142</v>
      </c>
      <c r="AA2476" s="52">
        <f ca="1">Z2476 * EXP(($E$3 - $C$12^2/2) * (AA$2-Z$2) + $C$12*SQRT(AA$2-Z$2)*V2476)</f>
        <v>83.363314710010386</v>
      </c>
      <c r="AB2476" s="52">
        <f ca="1">AA2476 * EXP(($E$3 - $C$12^2/2) * (AB$2-AA$2) + $C$12*SQRT(AB$2-AA$2)*W2476)</f>
        <v>68.250144617966654</v>
      </c>
      <c r="AC2476" s="52">
        <f ca="1">AB2476 * EXP(($E$3 - $C$12^2/2) * (AC$2-AB$2) + $C$12*SQRT(AC$2-AB$2)*X2476)</f>
        <v>29.725870801310062</v>
      </c>
      <c r="AD2476" s="47"/>
      <c r="AE2476" s="3" t="s">
        <v>47</v>
      </c>
      <c r="AF2476" s="64">
        <f t="shared" ref="AF2476" ca="1" si="3128">($B$5*AF2478 + (1 + $B$6)*AF2477)*$B$2</f>
        <v>15000</v>
      </c>
      <c r="AG2476" s="64">
        <f t="shared" ref="AG2476" ca="1" si="3129">($B$5*AG2478 + (1 + $B$6)*AG2477)*$B$2</f>
        <v>105000</v>
      </c>
      <c r="AH2476" s="64">
        <f t="shared" ref="AH2476" ca="1" si="3130">($B$5*AH2478 + (1 + $B$6)*AH2477)*$B$2</f>
        <v>0</v>
      </c>
      <c r="AI2476" s="64">
        <f t="shared" ref="AI2476" ca="1" si="3131">($B$5*AI2478 + (1 + $B$6)*AI2477)*$B$2</f>
        <v>0</v>
      </c>
      <c r="AJ2476" s="64" cm="1">
        <f t="array" aca="1" ref="AJ2476" ca="1">($B$5*AJ2478 + (1 + $B$6)*AJ2477 + AND(NOT(AF2477:AJ2477)))*$B$2</f>
        <v>0</v>
      </c>
      <c r="AK2476" s="73"/>
      <c r="AL2476" s="70"/>
    </row>
    <row r="2477" spans="7:38" ht="14.55" customHeight="1" x14ac:dyDescent="0.3">
      <c r="G2477" s="3">
        <v>2475</v>
      </c>
      <c r="H2477" s="58">
        <v>-0.97308458850199819</v>
      </c>
      <c r="I2477" s="58">
        <v>-1.6019514678866156</v>
      </c>
      <c r="J2477" s="58">
        <v>0.78660883198089826</v>
      </c>
      <c r="K2477" s="59">
        <v>-0.61597091080258137</v>
      </c>
      <c r="L2477" s="60">
        <f t="array" ref="L2477:O2477">TRANSPOSE(MMULT(Option!$B$25:$E$28, TRANSPOSE(H2477:K2477)))</f>
        <v>-0.97308458850199819</v>
      </c>
      <c r="M2477" s="60">
        <v>-1.8574466076480065</v>
      </c>
      <c r="N2477" s="60">
        <v>-0.11783674403909417</v>
      </c>
      <c r="O2477" s="60">
        <v>-1.1826788496610008</v>
      </c>
      <c r="P2477" s="56" t="str">
        <f t="shared" si="3077"/>
        <v>495/5</v>
      </c>
      <c r="R2477" s="80"/>
      <c r="S2477" s="3" t="s">
        <v>31</v>
      </c>
      <c r="T2477" s="60">
        <f ca="1"/>
        <v>1.6720886919298015</v>
      </c>
      <c r="U2477" s="60">
        <f ca="1"/>
        <v>1.3947933587939854</v>
      </c>
      <c r="V2477" s="60">
        <f ca="1"/>
        <v>-1.4941127649492629</v>
      </c>
      <c r="W2477" s="60">
        <f ca="1"/>
        <v>-1.2680994027175152</v>
      </c>
      <c r="X2477" s="60">
        <f ca="1"/>
        <v>-0.72499456783605909</v>
      </c>
      <c r="Y2477" s="52">
        <f ca="1">$B$13 * EXP(($E$3 - $C$13^2/2) * Y$2 + $C$13*SQRT(Y$2)*T2477)</f>
        <v>165.96829789250614</v>
      </c>
      <c r="Z2477" s="52">
        <f ca="1">Y2477 * EXP(($E$3 - $C$13^2/2) * (Z$2-Y$2) + $C$13*SQRT(Z$2-Y$2)*U2477)</f>
        <v>253.46729507697614</v>
      </c>
      <c r="AA2477" s="52">
        <f ca="1">Z2477 * EXP(($E$3 - $C$13^2/2) * (AA$2-Z$2) + $C$13*SQRT(AA$2-Z$2)*V2477)</f>
        <v>162.71512488748567</v>
      </c>
      <c r="AB2477" s="52">
        <f ca="1">AA2477 * EXP(($E$3 - $C$13^2/2) * (AB$2-AA$2) + $C$13*SQRT(AB$2-AA$2)*W2477)</f>
        <v>111.78430328460526</v>
      </c>
      <c r="AC2477" s="52">
        <f ca="1">AB2477 * EXP(($E$3 - $C$13^2/2) * (AC$2-AB$2) + $C$13*SQRT(AC$2-AB$2)*X2477)</f>
        <v>90.384498918478329</v>
      </c>
      <c r="AD2477" s="47"/>
      <c r="AE2477" s="3" t="s">
        <v>46</v>
      </c>
      <c r="AF2477" s="52" t="b">
        <f t="shared" ref="AF2477" ca="1" si="3132">AF2475 &gt;= $B$4</f>
        <v>0</v>
      </c>
      <c r="AG2477" s="52" t="b">
        <f t="array" aca="1" ref="AG2477" ca="1">AND(AG2475 &gt;= $B$4, NOT(OR($AF2477:AF2477)))</f>
        <v>1</v>
      </c>
      <c r="AH2477" s="52" t="b">
        <f t="array" aca="1" ref="AH2477" ca="1">AND(AH2475 &gt;= $B$4, NOT(OR($AF2477:AG2477)))</f>
        <v>0</v>
      </c>
      <c r="AI2477" s="52" t="b">
        <f t="array" aca="1" ref="AI2477" ca="1">AND(AI2475 &gt;= $B$4, NOT(OR($AF2477:AH2477)))</f>
        <v>0</v>
      </c>
      <c r="AJ2477" s="52" t="b">
        <f t="array" aca="1" ref="AJ2477" ca="1">AND(AJ2475 &gt;= $B$4, NOT(OR($AF2477:AI2477)))</f>
        <v>0</v>
      </c>
      <c r="AK2477" s="73"/>
      <c r="AL2477" s="70"/>
    </row>
    <row r="2478" spans="7:38" ht="14.55" customHeight="1" x14ac:dyDescent="0.3">
      <c r="G2478" s="3">
        <v>2476</v>
      </c>
      <c r="H2478" s="58">
        <v>0.90230712866532026</v>
      </c>
      <c r="I2478" s="58">
        <v>0.97865658870556071</v>
      </c>
      <c r="J2478" s="58">
        <v>0.24655791609283398</v>
      </c>
      <c r="K2478" s="59">
        <v>1.1725275998974949</v>
      </c>
      <c r="L2478" s="60">
        <f t="array" ref="L2478:O2478">TRANSPOSE(MMULT(Option!$B$25:$E$28, TRANSPOSE(H2478:K2478)))</f>
        <v>0.90230712866532026</v>
      </c>
      <c r="M2478" s="60">
        <v>1.2578764308882273</v>
      </c>
      <c r="N2478" s="60">
        <v>0.83374960220051664</v>
      </c>
      <c r="O2478" s="60">
        <v>1.669411128762281</v>
      </c>
      <c r="P2478" s="56" t="str">
        <f t="shared" si="3077"/>
        <v>496/1</v>
      </c>
      <c r="R2478" s="80"/>
      <c r="S2478" s="3" t="s">
        <v>30</v>
      </c>
      <c r="T2478" s="60">
        <f ca="1"/>
        <v>1.3872516474969694</v>
      </c>
      <c r="U2478" s="60">
        <f ca="1"/>
        <v>0.92787760795040031</v>
      </c>
      <c r="V2478" s="60">
        <f ca="1"/>
        <v>-1.3281426210753993</v>
      </c>
      <c r="W2478" s="60">
        <f ca="1"/>
        <v>-0.36591560025757142</v>
      </c>
      <c r="X2478" s="60">
        <f ca="1"/>
        <v>-1.8130614521756936</v>
      </c>
      <c r="Y2478" s="52">
        <f ca="1">$B$14 * EXP(($E$3 - $C$14^2/2) * Y$2 + $C$14*SQRT(Y$2)*T2478)</f>
        <v>152.37516645998781</v>
      </c>
      <c r="Z2478" s="52">
        <f ca="1">Y2478 * EXP(($E$3 - $C$14^2/2) * (Z$2-Y$2) + $C$14*SQRT(Z$2-Y$2)*U2478)</f>
        <v>202.29134547728054</v>
      </c>
      <c r="AA2478" s="52">
        <f ca="1">Z2478 * EXP(($E$3 - $C$14^2/2) * (AA$2-Z$2) + $C$14*SQRT(AA$2-Z$2)*V2478)</f>
        <v>136.49202340166397</v>
      </c>
      <c r="AB2478" s="52">
        <f ca="1">AA2478 * EXP(($E$3 - $C$14^2/2) * (AB$2-AA$2) + $C$14*SQRT(AB$2-AA$2)*W2478)</f>
        <v>122.91480784104068</v>
      </c>
      <c r="AC2478" s="52">
        <f ca="1">AB2478 * EXP(($E$3 - $C$14^2/2) * (AC$2-AB$2) + $C$14*SQRT(AC$2-AB$2)*X2478)</f>
        <v>71.70590208243361</v>
      </c>
      <c r="AD2478" s="47"/>
      <c r="AE2478" s="3" t="s">
        <v>68</v>
      </c>
      <c r="AF2478" s="52" t="b">
        <f ca="1">AND(AF2475&gt;$B$3, NOT(OR($AF2477:AF2477)))</f>
        <v>1</v>
      </c>
      <c r="AG2478" s="52" t="b">
        <f ca="1">AND(AG2475&gt;$B$3, NOT(OR($AF2477:AG2477)))</f>
        <v>0</v>
      </c>
      <c r="AH2478" s="52" t="b">
        <f ca="1">AND(AH2475&gt;$B$3, NOT(OR($AF2477:AH2477)))</f>
        <v>0</v>
      </c>
      <c r="AI2478" s="52" t="b">
        <f ca="1">AND(AI2475&gt;$B$3, NOT(OR($AF2477:AI2477)))</f>
        <v>0</v>
      </c>
      <c r="AJ2478" s="52" t="b">
        <f ca="1">AND(AJ2475&gt;$B$3, NOT(OR($AF2477:AJ2477)))</f>
        <v>0</v>
      </c>
      <c r="AK2478" s="74"/>
      <c r="AL2478" s="70"/>
    </row>
    <row r="2479" spans="7:38" ht="14.55" customHeight="1" x14ac:dyDescent="0.3">
      <c r="G2479" s="3">
        <v>2477</v>
      </c>
      <c r="H2479" s="58">
        <v>0.52245909117706413</v>
      </c>
      <c r="I2479" s="58">
        <v>-1.2837068681801977</v>
      </c>
      <c r="J2479" s="58">
        <v>1.1104706627914287</v>
      </c>
      <c r="K2479" s="59">
        <v>0.63955940999280469</v>
      </c>
      <c r="L2479" s="60">
        <f t="array" ref="L2479:O2479">TRANSPOSE(MMULT(Option!$B$25:$E$28, TRANSPOSE(H2479:K2479)))</f>
        <v>0.52245909117706413</v>
      </c>
      <c r="M2479" s="60">
        <v>-0.96755314224326516</v>
      </c>
      <c r="N2479" s="60">
        <v>0.8481678318667677</v>
      </c>
      <c r="O2479" s="60">
        <v>0.63725790923777637</v>
      </c>
      <c r="P2479" s="56" t="str">
        <f t="shared" si="3077"/>
        <v>496/2</v>
      </c>
      <c r="R2479" s="80">
        <v>620</v>
      </c>
      <c r="S2479" s="3" t="s">
        <v>28</v>
      </c>
      <c r="T2479" s="60">
        <f t="array" aca="1" ref="T2479:T2482" ca="1">TRANSPOSE(OFFSET($L$3, MATCH($R2479 &amp; "/" &amp; T$2, $P$3:$P$5002, 0) - 1, 0, 1, $E$1))</f>
        <v>-0.32300739623120522</v>
      </c>
      <c r="U2479" s="60">
        <f t="array" aca="1" ref="U2479:U2482" ca="1">TRANSPOSE(OFFSET($L$3, MATCH($R2479 &amp; "/" &amp; U$2, $P$3:$P$5002, 0) - 1, 0, 1, $E$1))</f>
        <v>0.77800544410354333</v>
      </c>
      <c r="V2479" s="60">
        <f t="array" aca="1" ref="V2479:V2482" ca="1">TRANSPOSE(OFFSET($L$3, MATCH($R2479 &amp; "/" &amp; V$2, $P$3:$P$5002, 0) - 1, 0, 1, $E$1))</f>
        <v>-0.67233134193118338</v>
      </c>
      <c r="W2479" s="60">
        <f t="array" aca="1" ref="W2479:W2482" ca="1">TRANSPOSE(OFFSET($L$3, MATCH($R2479 &amp; "/" &amp; W$2, $P$3:$P$5002, 0) - 1, 0, 1, $E$1))</f>
        <v>-1.3641612022769205</v>
      </c>
      <c r="X2479" s="60">
        <f t="array" aca="1" ref="X2479:X2482" ca="1">TRANSPOSE(OFFSET($L$3, MATCH($R2479 &amp; "/" &amp; X$2, $P$3:$P$5002, 0) - 1, 0, 1, $E$1))</f>
        <v>1.2149032328439351</v>
      </c>
      <c r="Y2479" s="52">
        <f ca="1">$B$11 * EXP(($E$3 - $C$11^2/2) * Y$2 + $C$11*SQRT(Y$2)*T2479)</f>
        <v>91.219434057840303</v>
      </c>
      <c r="Z2479" s="52">
        <f ca="1">Y2479 * EXP(($E$3 - $C$11^2/2) * (Z$2-Y$2) + $C$11*SQRT(Z$2-Y$2)*U2479)</f>
        <v>115.77742527813142</v>
      </c>
      <c r="AA2479" s="52">
        <f ca="1">Z2479 * EXP(($E$3 - $C$11^2/2) * (AA$2-Z$2) + $C$11*SQRT(AA$2-Z$2)*V2479)</f>
        <v>95.103920884460734</v>
      </c>
      <c r="AB2479" s="52">
        <f ca="1">AA2479 * EXP(($E$3 - $C$11^2/2) * (AB$2-AA$2) + $C$11*SQRT(AB$2-AA$2)*W2479)</f>
        <v>63.479805842219569</v>
      </c>
      <c r="AC2479" s="52">
        <f ca="1">AB2479 * EXP(($E$3 - $C$11^2/2) * (AC$2-AB$2) + $C$11*SQRT(AC$2-AB$2)*X2479)</f>
        <v>91.853306225917478</v>
      </c>
      <c r="AD2479" s="47"/>
      <c r="AE2479" s="3" t="s">
        <v>69</v>
      </c>
      <c r="AF2479" s="20" cm="1">
        <f t="array" aca="1" ref="AF2479" ca="1">MIN(Y2479:Y2482 / $D$11:$D$14)</f>
        <v>0.69605177893634884</v>
      </c>
      <c r="AG2479" s="20" cm="1">
        <f t="array" aca="1" ref="AG2479" ca="1">MIN(Z2479:Z2482 / $D$11:$D$14)</f>
        <v>0.93875623834614641</v>
      </c>
      <c r="AH2479" s="20" cm="1">
        <f t="array" aca="1" ref="AH2479" ca="1">MIN(AA2479:AA2482 / $D$11:$D$14)</f>
        <v>0.87367170548063899</v>
      </c>
      <c r="AI2479" s="20" cm="1">
        <f t="array" aca="1" ref="AI2479" ca="1">MIN(AB2479:AB2482 / $D$11:$D$14)</f>
        <v>0.63479805842219572</v>
      </c>
      <c r="AJ2479" s="20" cm="1">
        <f t="array" aca="1" ref="AJ2479" ca="1">MIN(AC2479:AC2482 / $D$11:$D$14)</f>
        <v>0.91853306225917475</v>
      </c>
      <c r="AK2479" s="72">
        <f t="array" aca="1" ref="AK2479" ca="1">SUMPRODUCT(AF2480:AJ2480, EXP(-$E$3*$AF$2:$AJ$2))</f>
        <v>116045.27097012682</v>
      </c>
      <c r="AL2479" s="70">
        <f ca="1">MAX(AC2480 - $D$11, 0) * EXP(-$E$2*$E$3)</f>
        <v>114.47181574921248</v>
      </c>
    </row>
    <row r="2480" spans="7:38" ht="14.55" customHeight="1" x14ac:dyDescent="0.3">
      <c r="G2480" s="3">
        <v>2478</v>
      </c>
      <c r="H2480" s="58">
        <v>-0.88194580656501609</v>
      </c>
      <c r="I2480" s="58">
        <v>9.9097286189668399E-2</v>
      </c>
      <c r="J2480" s="58">
        <v>0.61758574574551017</v>
      </c>
      <c r="K2480" s="59">
        <v>1.2501872157567042</v>
      </c>
      <c r="L2480" s="60">
        <f t="array" ref="L2480:O2480">TRANSPOSE(MMULT(Option!$B$25:$E$28, TRANSPOSE(H2480:K2480)))</f>
        <v>-0.88194580656501609</v>
      </c>
      <c r="M2480" s="60">
        <v>-0.26195415960023494</v>
      </c>
      <c r="N2480" s="60">
        <v>0.21560321513101555</v>
      </c>
      <c r="O2480" s="60">
        <v>0.86430820332141423</v>
      </c>
      <c r="P2480" s="56" t="str">
        <f t="shared" si="3077"/>
        <v>496/3</v>
      </c>
      <c r="R2480" s="80"/>
      <c r="S2480" s="3" t="s">
        <v>29</v>
      </c>
      <c r="T2480" s="60">
        <f ca="1"/>
        <v>0.42646504236000282</v>
      </c>
      <c r="U2480" s="60">
        <f ca="1"/>
        <v>-0.26144531152112704</v>
      </c>
      <c r="V2480" s="60">
        <f ca="1"/>
        <v>0.82078227977995599</v>
      </c>
      <c r="W2480" s="60">
        <f ca="1"/>
        <v>0.16242189458472012</v>
      </c>
      <c r="X2480" s="60">
        <f ca="1"/>
        <v>1.782297061757927</v>
      </c>
      <c r="Y2480" s="52">
        <f ca="1">$B$12 * EXP(($E$3 - $C$12^2/2) * Y$2 + $C$12*SQRT(Y$2)*T2480)</f>
        <v>114.21809088112491</v>
      </c>
      <c r="Z2480" s="52">
        <f ca="1">Y2480 * EXP(($E$3 - $C$12^2/2) * (Z$2-Y$2) + $C$12*SQRT(Z$2-Y$2)*U2480)</f>
        <v>106.13120431340195</v>
      </c>
      <c r="AA2480" s="52">
        <f ca="1">Z2480 * EXP(($E$3 - $C$12^2/2) * (AA$2-Z$2) + $C$12*SQRT(AA$2-Z$2)*V2480)</f>
        <v>136.44352451220422</v>
      </c>
      <c r="AB2480" s="52">
        <f ca="1">AA2480 * EXP(($E$3 - $C$12^2/2) * (AB$2-AA$2) + $C$12*SQRT(AB$2-AA$2)*W2480)</f>
        <v>143.97466657680678</v>
      </c>
      <c r="AC2480" s="52">
        <f ca="1">AB2480 * EXP(($E$3 - $C$12^2/2) * (AC$2-AB$2) + $C$12*SQRT(AC$2-AB$2)*X2480)</f>
        <v>246.98472091638493</v>
      </c>
      <c r="AD2480" s="47"/>
      <c r="AE2480" s="3" t="s">
        <v>47</v>
      </c>
      <c r="AF2480" s="64">
        <f t="shared" ref="AF2480" ca="1" si="3133">($B$5*AF2482 + (1 + $B$6)*AF2481)*$B$2</f>
        <v>0</v>
      </c>
      <c r="AG2480" s="64">
        <f t="shared" ref="AG2480" ca="1" si="3134">($B$5*AG2482 + (1 + $B$6)*AG2481)*$B$2</f>
        <v>15000</v>
      </c>
      <c r="AH2480" s="64">
        <f t="shared" ref="AH2480" ca="1" si="3135">($B$5*AH2482 + (1 + $B$6)*AH2481)*$B$2</f>
        <v>15000</v>
      </c>
      <c r="AI2480" s="64">
        <f t="shared" ref="AI2480" ca="1" si="3136">($B$5*AI2482 + (1 + $B$6)*AI2481)*$B$2</f>
        <v>0</v>
      </c>
      <c r="AJ2480" s="64" cm="1">
        <f t="array" aca="1" ref="AJ2480" ca="1">($B$5*AJ2482 + (1 + $B$6)*AJ2481 + AND(NOT(AF2481:AJ2481)))*$B$2</f>
        <v>114999.99999999999</v>
      </c>
      <c r="AK2480" s="73"/>
      <c r="AL2480" s="70"/>
    </row>
    <row r="2481" spans="7:38" ht="14.55" customHeight="1" x14ac:dyDescent="0.3">
      <c r="G2481" s="3">
        <v>2479</v>
      </c>
      <c r="H2481" s="58">
        <v>0.95487143294648802</v>
      </c>
      <c r="I2481" s="58">
        <v>0.13366285660024774</v>
      </c>
      <c r="J2481" s="58">
        <v>1.0259808472374103</v>
      </c>
      <c r="K2481" s="59">
        <v>-1.4664770512321303</v>
      </c>
      <c r="L2481" s="60">
        <f t="array" ref="L2481:O2481">TRANSPOSE(MMULT(Option!$B$25:$E$28, TRANSPOSE(H2481:K2481)))</f>
        <v>0.95487143294648802</v>
      </c>
      <c r="M2481" s="60">
        <v>0.50445260477352782</v>
      </c>
      <c r="N2481" s="60">
        <v>1.3180790303593697</v>
      </c>
      <c r="O2481" s="60">
        <v>-0.63861523782802965</v>
      </c>
      <c r="P2481" s="56" t="str">
        <f t="shared" si="3077"/>
        <v>496/4</v>
      </c>
      <c r="R2481" s="80"/>
      <c r="S2481" s="3" t="s">
        <v>31</v>
      </c>
      <c r="T2481" s="60">
        <f ca="1"/>
        <v>-0.17629293779669533</v>
      </c>
      <c r="U2481" s="60">
        <f ca="1"/>
        <v>-6.7705164038251053E-2</v>
      </c>
      <c r="V2481" s="60">
        <f ca="1"/>
        <v>-5.3063881634287755E-2</v>
      </c>
      <c r="W2481" s="60">
        <f ca="1"/>
        <v>1.6135629911053946</v>
      </c>
      <c r="X2481" s="60">
        <f ca="1"/>
        <v>2.3463008243296057</v>
      </c>
      <c r="Y2481" s="52">
        <f ca="1">$B$13 * EXP(($E$3 - $C$13^2/2) * Y$2 + $C$13*SQRT(Y$2)*T2481)</f>
        <v>95.324065715241048</v>
      </c>
      <c r="Z2481" s="52">
        <f ca="1">Y2481 * EXP(($E$3 - $C$13^2/2) * (Z$2-Y$2) + $C$13*SQRT(Z$2-Y$2)*U2481)</f>
        <v>93.875623834614643</v>
      </c>
      <c r="AA2481" s="52">
        <f ca="1">Z2481 * EXP(($E$3 - $C$13^2/2) * (AA$2-Z$2) + $C$13*SQRT(AA$2-Z$2)*V2481)</f>
        <v>92.856156451441905</v>
      </c>
      <c r="AB2481" s="52">
        <f ca="1">AA2481 * EXP(($E$3 - $C$13^2/2) * (AB$2-AA$2) + $C$13*SQRT(AB$2-AA$2)*W2481)</f>
        <v>151.42954818055418</v>
      </c>
      <c r="AC2481" s="52">
        <f ca="1">AB2481 * EXP(($E$3 - $C$13^2/2) * (AC$2-AB$2) + $C$13*SQRT(AC$2-AB$2)*X2481)</f>
        <v>307.66475598355345</v>
      </c>
      <c r="AD2481" s="47"/>
      <c r="AE2481" s="3" t="s">
        <v>46</v>
      </c>
      <c r="AF2481" s="52" t="b">
        <f t="shared" ref="AF2481" ca="1" si="3137">AF2479 &gt;= $B$4</f>
        <v>0</v>
      </c>
      <c r="AG2481" s="52" t="b">
        <f t="array" aca="1" ref="AG2481" ca="1">AND(AG2479 &gt;= $B$4, NOT(OR($AF2481:AF2481)))</f>
        <v>0</v>
      </c>
      <c r="AH2481" s="52" t="b">
        <f t="array" aca="1" ref="AH2481" ca="1">AND(AH2479 &gt;= $B$4, NOT(OR($AF2481:AG2481)))</f>
        <v>0</v>
      </c>
      <c r="AI2481" s="52" t="b">
        <f t="array" aca="1" ref="AI2481" ca="1">AND(AI2479 &gt;= $B$4, NOT(OR($AF2481:AH2481)))</f>
        <v>0</v>
      </c>
      <c r="AJ2481" s="52" t="b">
        <f t="array" aca="1" ref="AJ2481" ca="1">AND(AJ2479 &gt;= $B$4, NOT(OR($AF2481:AI2481)))</f>
        <v>0</v>
      </c>
      <c r="AK2481" s="73"/>
      <c r="AL2481" s="70"/>
    </row>
    <row r="2482" spans="7:38" ht="14.55" customHeight="1" x14ac:dyDescent="0.3">
      <c r="G2482" s="3">
        <v>2480</v>
      </c>
      <c r="H2482" s="58">
        <v>0.68106788654315076</v>
      </c>
      <c r="I2482" s="58">
        <v>1.4784447717612141</v>
      </c>
      <c r="J2482" s="58">
        <v>-0.85639647438558786</v>
      </c>
      <c r="K2482" s="59">
        <v>0.739914170391887</v>
      </c>
      <c r="L2482" s="60">
        <f t="array" ref="L2482:O2482">TRANSPOSE(MMULT(Option!$B$25:$E$28, TRANSPOSE(H2482:K2482)))</f>
        <v>0.68106788654315076</v>
      </c>
      <c r="M2482" s="60">
        <v>1.6274441700987552</v>
      </c>
      <c r="N2482" s="60">
        <v>-9.2606770316926879E-2</v>
      </c>
      <c r="O2482" s="60">
        <v>1.126048037423363</v>
      </c>
      <c r="P2482" s="56" t="str">
        <f t="shared" si="3077"/>
        <v>496/5</v>
      </c>
      <c r="R2482" s="80"/>
      <c r="S2482" s="3" t="s">
        <v>30</v>
      </c>
      <c r="T2482" s="60">
        <f ca="1"/>
        <v>-1.2244374213046672</v>
      </c>
      <c r="U2482" s="60">
        <f ca="1"/>
        <v>1.3991313131599714</v>
      </c>
      <c r="V2482" s="60">
        <f ca="1"/>
        <v>-0.67486254822351377</v>
      </c>
      <c r="W2482" s="60">
        <f ca="1"/>
        <v>-4.1561243394954789E-2</v>
      </c>
      <c r="X2482" s="60">
        <f ca="1"/>
        <v>0.85517959417172928</v>
      </c>
      <c r="Y2482" s="52">
        <f ca="1">$B$14 * EXP(($E$3 - $C$14^2/2) * Y$2 + $C$14*SQRT(Y$2)*T2482)</f>
        <v>69.605177893634888</v>
      </c>
      <c r="Z2482" s="52">
        <f ca="1">Y2482 * EXP(($E$3 - $C$14^2/2) * (Z$2-Y$2) + $C$14*SQRT(Z$2-Y$2)*U2482)</f>
        <v>106.43967082791106</v>
      </c>
      <c r="AA2482" s="52">
        <f ca="1">Z2482 * EXP(($E$3 - $C$14^2/2) * (AA$2-Z$2) + $C$14*SQRT(AA$2-Z$2)*V2482)</f>
        <v>87.367170548063896</v>
      </c>
      <c r="AB2482" s="52">
        <f ca="1">AA2482 * EXP(($E$3 - $C$14^2/2) * (AB$2-AA$2) + $C$14*SQRT(AB$2-AA$2)*W2482)</f>
        <v>86.717110396199558</v>
      </c>
      <c r="AC2482" s="52">
        <f ca="1">AB2482 * EXP(($E$3 - $C$14^2/2) * (AC$2-AB$2) + $C$14*SQRT(AC$2-AB$2)*X2482)</f>
        <v>112.64092386590931</v>
      </c>
      <c r="AD2482" s="47"/>
      <c r="AE2482" s="3" t="s">
        <v>68</v>
      </c>
      <c r="AF2482" s="52" t="b">
        <f ca="1">AND(AF2479&gt;$B$3, NOT(OR($AF2481:AF2481)))</f>
        <v>0</v>
      </c>
      <c r="AG2482" s="52" t="b">
        <f ca="1">AND(AG2479&gt;$B$3, NOT(OR($AF2481:AG2481)))</f>
        <v>1</v>
      </c>
      <c r="AH2482" s="52" t="b">
        <f ca="1">AND(AH2479&gt;$B$3, NOT(OR($AF2481:AH2481)))</f>
        <v>1</v>
      </c>
      <c r="AI2482" s="52" t="b">
        <f ca="1">AND(AI2479&gt;$B$3, NOT(OR($AF2481:AI2481)))</f>
        <v>0</v>
      </c>
      <c r="AJ2482" s="52" t="b">
        <f ca="1">AND(AJ2479&gt;$B$3, NOT(OR($AF2481:AJ2481)))</f>
        <v>1</v>
      </c>
      <c r="AK2482" s="74"/>
      <c r="AL2482" s="70"/>
    </row>
    <row r="2483" spans="7:38" ht="14.55" customHeight="1" x14ac:dyDescent="0.3">
      <c r="G2483" s="3">
        <v>2481</v>
      </c>
      <c r="H2483" s="58">
        <v>-0.50163187878482818</v>
      </c>
      <c r="I2483" s="58">
        <v>0.50667997166130063</v>
      </c>
      <c r="J2483" s="58">
        <v>1.387269164296987</v>
      </c>
      <c r="K2483" s="59">
        <v>1.761096656670665</v>
      </c>
      <c r="L2483" s="60">
        <f t="array" ref="L2483:O2483">TRANSPOSE(MMULT(Option!$B$25:$E$28, TRANSPOSE(H2483:K2483)))</f>
        <v>-0.50163187878482818</v>
      </c>
      <c r="M2483" s="60">
        <v>0.26372711313726671</v>
      </c>
      <c r="N2483" s="60">
        <v>1.1504796805879947</v>
      </c>
      <c r="O2483" s="60">
        <v>1.7109075021052691</v>
      </c>
      <c r="P2483" s="56" t="str">
        <f t="shared" si="3077"/>
        <v>497/1</v>
      </c>
      <c r="R2483" s="80">
        <v>621</v>
      </c>
      <c r="S2483" s="3" t="s">
        <v>28</v>
      </c>
      <c r="T2483" s="60">
        <f t="array" aca="1" ref="T2483:T2486" ca="1">TRANSPOSE(OFFSET($L$3, MATCH($R2483 &amp; "/" &amp; T$2, $P$3:$P$5002, 0) - 1, 0, 1, $E$1))</f>
        <v>1.4720986821009912</v>
      </c>
      <c r="U2483" s="60">
        <f t="array" aca="1" ref="U2483:U2486" ca="1">TRANSPOSE(OFFSET($L$3, MATCH($R2483 &amp; "/" &amp; U$2, $P$3:$P$5002, 0) - 1, 0, 1, $E$1))</f>
        <v>0.96588079889033274</v>
      </c>
      <c r="V2483" s="60">
        <f t="array" aca="1" ref="V2483:V2486" ca="1">TRANSPOSE(OFFSET($L$3, MATCH($R2483 &amp; "/" &amp; V$2, $P$3:$P$5002, 0) - 1, 0, 1, $E$1))</f>
        <v>0.54356734238702276</v>
      </c>
      <c r="W2483" s="60">
        <f t="array" aca="1" ref="W2483:W2486" ca="1">TRANSPOSE(OFFSET($L$3, MATCH($R2483 &amp; "/" &amp; W$2, $P$3:$P$5002, 0) - 1, 0, 1, $E$1))</f>
        <v>6.3511100347375948E-2</v>
      </c>
      <c r="X2483" s="60">
        <f t="array" aca="1" ref="X2483:X2486" ca="1">TRANSPOSE(OFFSET($L$3, MATCH($R2483 &amp; "/" &amp; X$2, $P$3:$P$5002, 0) - 1, 0, 1, $E$1))</f>
        <v>0.5421172204930309</v>
      </c>
      <c r="Y2483" s="52">
        <f ca="1">$B$11 * EXP(($E$3 - $C$11^2/2) * Y$2 + $C$11*SQRT(Y$2)*T2483)</f>
        <v>156.30352510349772</v>
      </c>
      <c r="Z2483" s="52">
        <f ca="1">Y2483 * EXP(($E$3 - $C$11^2/2) * (Z$2-Y$2) + $C$11*SQRT(Z$2-Y$2)*U2483)</f>
        <v>209.88589591990137</v>
      </c>
      <c r="AA2483" s="52">
        <f ca="1">Z2483 * EXP(($E$3 - $C$11^2/2) * (AA$2-Z$2) + $C$11*SQRT(AA$2-Z$2)*V2483)</f>
        <v>248.29914100452572</v>
      </c>
      <c r="AB2483" s="52">
        <f ca="1">AA2483 * EXP(($E$3 - $C$11^2/2) * (AB$2-AA$2) + $C$11*SQRT(AB$2-AA$2)*W2483)</f>
        <v>254.34396990023114</v>
      </c>
      <c r="AC2483" s="52">
        <f ca="1">AB2483 * EXP(($E$3 - $C$11^2/2) * (AC$2-AB$2) + $C$11*SQRT(AC$2-AB$2)*X2483)</f>
        <v>300.76304513338823</v>
      </c>
      <c r="AD2483" s="47"/>
      <c r="AE2483" s="3" t="s">
        <v>69</v>
      </c>
      <c r="AF2483" s="20" cm="1">
        <f t="array" aca="1" ref="AF2483" ca="1">MIN(Y2483:Y2486 / $D$11:$D$14)</f>
        <v>0.72533188155034845</v>
      </c>
      <c r="AG2483" s="20" cm="1">
        <f t="array" aca="1" ref="AG2483" ca="1">MIN(Z2483:Z2486 / $D$11:$D$14)</f>
        <v>0.67226624979677141</v>
      </c>
      <c r="AH2483" s="20" cm="1">
        <f t="array" aca="1" ref="AH2483" ca="1">MIN(AA2483:AA2486 / $D$11:$D$14)</f>
        <v>0.87200802885840145</v>
      </c>
      <c r="AI2483" s="20" cm="1">
        <f t="array" aca="1" ref="AI2483" ca="1">MIN(AB2483:AB2486 / $D$11:$D$14)</f>
        <v>1.0480384886420655</v>
      </c>
      <c r="AJ2483" s="20" cm="1">
        <f t="array" aca="1" ref="AJ2483" ca="1">MIN(AC2483:AC2486 / $D$11:$D$14)</f>
        <v>1.0955920875032796</v>
      </c>
      <c r="AK2483" s="72">
        <f t="array" aca="1" ref="AK2483" ca="1">SUMPRODUCT(AF2484:AJ2484, EXP(-$E$3*$AF$2:$AJ$2))</f>
        <v>114753.67099575714</v>
      </c>
      <c r="AL2483" s="70">
        <f ca="1">MAX(AC2484 - $D$11, 0) * EXP(-$E$2*$E$3)</f>
        <v>19.839360169834883</v>
      </c>
    </row>
    <row r="2484" spans="7:38" ht="14.55" customHeight="1" x14ac:dyDescent="0.3">
      <c r="G2484" s="3">
        <v>2482</v>
      </c>
      <c r="H2484" s="58">
        <v>-1.4624005904785968</v>
      </c>
      <c r="I2484" s="58">
        <v>0.29836518359535846</v>
      </c>
      <c r="J2484" s="58">
        <v>-1.2932900616304646</v>
      </c>
      <c r="K2484" s="59">
        <v>-0.24283881182166786</v>
      </c>
      <c r="L2484" s="60">
        <f t="array" ref="L2484:O2484">TRANSPOSE(MMULT(Option!$B$25:$E$28, TRANSPOSE(H2484:K2484)))</f>
        <v>-1.4624005904785968</v>
      </c>
      <c r="M2484" s="60">
        <v>-0.31150402847841346</v>
      </c>
      <c r="N2484" s="60">
        <v>-1.6427395700704794</v>
      </c>
      <c r="O2484" s="60">
        <v>-0.96720899869339894</v>
      </c>
      <c r="P2484" s="56" t="str">
        <f t="shared" si="3077"/>
        <v>497/2</v>
      </c>
      <c r="R2484" s="80"/>
      <c r="S2484" s="3" t="s">
        <v>29</v>
      </c>
      <c r="T2484" s="60">
        <f ca="1"/>
        <v>-1.0870865373848611</v>
      </c>
      <c r="U2484" s="60">
        <f ca="1"/>
        <v>-0.26991616885768976</v>
      </c>
      <c r="V2484" s="60">
        <f ca="1"/>
        <v>0.85048054721214472</v>
      </c>
      <c r="W2484" s="60">
        <f ca="1"/>
        <v>0.59625652912364668</v>
      </c>
      <c r="X2484" s="60">
        <f ca="1"/>
        <v>0.58336667704114187</v>
      </c>
      <c r="Y2484" s="52">
        <f ca="1">$B$12 * EXP(($E$3 - $C$12^2/2) * Y$2 + $C$12*SQRT(Y$2)*T2484)</f>
        <v>72.53318815503485</v>
      </c>
      <c r="Z2484" s="52">
        <f ca="1">Y2484 * EXP(($E$3 - $C$12^2/2) * (Z$2-Y$2) + $C$12*SQRT(Z$2-Y$2)*U2484)</f>
        <v>67.22662497967714</v>
      </c>
      <c r="AA2484" s="52">
        <f ca="1">Z2484 * EXP(($E$3 - $C$12^2/2) * (AA$2-Z$2) + $C$12*SQRT(AA$2-Z$2)*V2484)</f>
        <v>87.200802885840147</v>
      </c>
      <c r="AB2484" s="52">
        <f ca="1">AA2484 * EXP(($E$3 - $C$12^2/2) * (AB$2-AA$2) + $C$12*SQRT(AB$2-AA$2)*W2484)</f>
        <v>104.80384886420656</v>
      </c>
      <c r="AC2484" s="52">
        <f ca="1">AB2484 * EXP(($E$3 - $C$12^2/2) * (AC$2-AB$2) + $C$12*SQRT(AC$2-AB$2)*X2484)</f>
        <v>125.47424270889042</v>
      </c>
      <c r="AD2484" s="47"/>
      <c r="AE2484" s="3" t="s">
        <v>47</v>
      </c>
      <c r="AF2484" s="64">
        <f t="shared" ref="AF2484" ca="1" si="3138">($B$5*AF2486 + (1 + $B$6)*AF2485)*$B$2</f>
        <v>0</v>
      </c>
      <c r="AG2484" s="64">
        <f t="shared" ref="AG2484" ca="1" si="3139">($B$5*AG2486 + (1 + $B$6)*AG2485)*$B$2</f>
        <v>0</v>
      </c>
      <c r="AH2484" s="64">
        <f t="shared" ref="AH2484" ca="1" si="3140">($B$5*AH2486 + (1 + $B$6)*AH2485)*$B$2</f>
        <v>15000</v>
      </c>
      <c r="AI2484" s="64">
        <f t="shared" ref="AI2484" ca="1" si="3141">($B$5*AI2486 + (1 + $B$6)*AI2485)*$B$2</f>
        <v>15000</v>
      </c>
      <c r="AJ2484" s="64" cm="1">
        <f t="array" aca="1" ref="AJ2484" ca="1">($B$5*AJ2486 + (1 + $B$6)*AJ2485 + AND(NOT(AF2485:AJ2485)))*$B$2</f>
        <v>114999.99999999999</v>
      </c>
      <c r="AK2484" s="73"/>
      <c r="AL2484" s="70"/>
    </row>
    <row r="2485" spans="7:38" ht="14.55" customHeight="1" x14ac:dyDescent="0.3">
      <c r="G2485" s="3">
        <v>2483</v>
      </c>
      <c r="H2485" s="58">
        <v>0.3267462721099384</v>
      </c>
      <c r="I2485" s="58">
        <v>0.18095590472163242</v>
      </c>
      <c r="J2485" s="58">
        <v>-0.51009812953599976</v>
      </c>
      <c r="K2485" s="59">
        <v>-0.71331814611360533</v>
      </c>
      <c r="L2485" s="60">
        <f t="array" ref="L2485:O2485">TRANSPOSE(MMULT(Option!$B$25:$E$28, TRANSPOSE(H2485:K2485)))</f>
        <v>0.3267462721099384</v>
      </c>
      <c r="M2485" s="60">
        <v>0.29654733501119485</v>
      </c>
      <c r="N2485" s="60">
        <v>-0.26994043389368805</v>
      </c>
      <c r="O2485" s="60">
        <v>-0.53232623857688965</v>
      </c>
      <c r="P2485" s="56" t="str">
        <f t="shared" si="3077"/>
        <v>497/3</v>
      </c>
      <c r="R2485" s="80"/>
      <c r="S2485" s="3" t="s">
        <v>31</v>
      </c>
      <c r="T2485" s="60">
        <f ca="1"/>
        <v>-0.55747137637444344</v>
      </c>
      <c r="U2485" s="60">
        <f ca="1"/>
        <v>-0.24046032649556764</v>
      </c>
      <c r="V2485" s="60">
        <f ca="1"/>
        <v>1.185725185645464</v>
      </c>
      <c r="W2485" s="60">
        <f ca="1"/>
        <v>0.28388041775885187</v>
      </c>
      <c r="X2485" s="60">
        <f ca="1"/>
        <v>-0.45069077948896596</v>
      </c>
      <c r="Y2485" s="52">
        <f ca="1">$B$13 * EXP(($E$3 - $C$13^2/2) * Y$2 + $C$13*SQRT(Y$2)*T2485)</f>
        <v>85.02359218322222</v>
      </c>
      <c r="Z2485" s="52">
        <f ca="1">Y2485 * EXP(($E$3 - $C$13^2/2) * (Z$2-Y$2) + $C$13*SQRT(Z$2-Y$2)*U2485)</f>
        <v>79.502675495630342</v>
      </c>
      <c r="AA2485" s="52">
        <f ca="1">Z2485 * EXP(($E$3 - $C$13^2/2) * (AA$2-Z$2) + $C$13*SQRT(AA$2-Z$2)*V2485)</f>
        <v>114.03532066716895</v>
      </c>
      <c r="AB2485" s="52">
        <f ca="1">AA2485 * EXP(($E$3 - $C$13^2/2) * (AB$2-AA$2) + $C$13*SQRT(AB$2-AA$2)*W2485)</f>
        <v>124.79499564692674</v>
      </c>
      <c r="AC2485" s="52">
        <f ca="1">AB2485 * EXP(($E$3 - $C$13^2/2) * (AC$2-AB$2) + $C$13*SQRT(AC$2-AB$2)*X2485)</f>
        <v>109.55920875032795</v>
      </c>
      <c r="AD2485" s="47"/>
      <c r="AE2485" s="3" t="s">
        <v>46</v>
      </c>
      <c r="AF2485" s="52" t="b">
        <f t="shared" ref="AF2485" ca="1" si="3142">AF2483 &gt;= $B$4</f>
        <v>0</v>
      </c>
      <c r="AG2485" s="52" t="b">
        <f t="array" aca="1" ref="AG2485" ca="1">AND(AG2483 &gt;= $B$4, NOT(OR($AF2485:AF2485)))</f>
        <v>0</v>
      </c>
      <c r="AH2485" s="52" t="b">
        <f t="array" aca="1" ref="AH2485" ca="1">AND(AH2483 &gt;= $B$4, NOT(OR($AF2485:AG2485)))</f>
        <v>0</v>
      </c>
      <c r="AI2485" s="52" t="b">
        <f t="array" aca="1" ref="AI2485" ca="1">AND(AI2483 &gt;= $B$4, NOT(OR($AF2485:AH2485)))</f>
        <v>0</v>
      </c>
      <c r="AJ2485" s="52" t="b">
        <f t="array" aca="1" ref="AJ2485" ca="1">AND(AJ2483 &gt;= $B$4, NOT(OR($AF2485:AI2485)))</f>
        <v>0</v>
      </c>
      <c r="AK2485" s="73"/>
      <c r="AL2485" s="70"/>
    </row>
    <row r="2486" spans="7:38" ht="14.55" customHeight="1" x14ac:dyDescent="0.3">
      <c r="G2486" s="3">
        <v>2484</v>
      </c>
      <c r="H2486" s="58">
        <v>-1.9722510804436688</v>
      </c>
      <c r="I2486" s="58">
        <v>6.4075114352173002E-2</v>
      </c>
      <c r="J2486" s="58">
        <v>0.1830458589306512</v>
      </c>
      <c r="K2486" s="59">
        <v>1.2311252449197487</v>
      </c>
      <c r="L2486" s="60">
        <f t="array" ref="L2486:O2486">TRANSPOSE(MMULT(Option!$B$25:$E$28, TRANSPOSE(H2486:K2486)))</f>
        <v>-1.9722510804436688</v>
      </c>
      <c r="M2486" s="60">
        <v>-0.73017461984111076</v>
      </c>
      <c r="N2486" s="60">
        <v>-0.61135060827777965</v>
      </c>
      <c r="O2486" s="60">
        <v>0.31787793839455847</v>
      </c>
      <c r="P2486" s="56" t="str">
        <f t="shared" si="3077"/>
        <v>497/4</v>
      </c>
      <c r="R2486" s="80"/>
      <c r="S2486" s="3" t="s">
        <v>30</v>
      </c>
      <c r="T2486" s="60">
        <f ca="1"/>
        <v>-0.29253066096464708</v>
      </c>
      <c r="U2486" s="60">
        <f ca="1"/>
        <v>3.2900510242941036E-2</v>
      </c>
      <c r="V2486" s="60">
        <f ca="1"/>
        <v>0.6023721486981255</v>
      </c>
      <c r="W2486" s="60">
        <f ca="1"/>
        <v>0.30788797935820256</v>
      </c>
      <c r="X2486" s="60">
        <f ca="1"/>
        <v>0.63995329380203159</v>
      </c>
      <c r="Y2486" s="52">
        <f ca="1">$B$14 * EXP(($E$3 - $C$14^2/2) * Y$2 + $C$14*SQRT(Y$2)*T2486)</f>
        <v>92.057279603636943</v>
      </c>
      <c r="Z2486" s="52">
        <f ca="1">Y2486 * EXP(($E$3 - $C$14^2/2) * (Z$2-Y$2) + $C$14*SQRT(Z$2-Y$2)*U2486)</f>
        <v>93.436413999681704</v>
      </c>
      <c r="AA2486" s="52">
        <f ca="1">Z2486 * EXP(($E$3 - $C$14^2/2) * (AA$2-Z$2) + $C$14*SQRT(AA$2-Z$2)*V2486)</f>
        <v>112.50445100840969</v>
      </c>
      <c r="AB2486" s="52">
        <f ca="1">AA2486 * EXP(($E$3 - $C$14^2/2) * (AB$2-AA$2) + $C$14*SQRT(AB$2-AA$2)*W2486)</f>
        <v>124.00962445783618</v>
      </c>
      <c r="AC2486" s="52">
        <f ca="1">AB2486 * EXP(($E$3 - $C$14^2/2) * (AC$2-AB$2) + $C$14*SQRT(AC$2-AB$2)*X2486)</f>
        <v>151.00986522988538</v>
      </c>
      <c r="AD2486" s="47"/>
      <c r="AE2486" s="3" t="s">
        <v>68</v>
      </c>
      <c r="AF2486" s="52" t="b">
        <f ca="1">AND(AF2483&gt;$B$3, NOT(OR($AF2485:AF2485)))</f>
        <v>0</v>
      </c>
      <c r="AG2486" s="52" t="b">
        <f ca="1">AND(AG2483&gt;$B$3, NOT(OR($AF2485:AG2485)))</f>
        <v>0</v>
      </c>
      <c r="AH2486" s="52" t="b">
        <f ca="1">AND(AH2483&gt;$B$3, NOT(OR($AF2485:AH2485)))</f>
        <v>1</v>
      </c>
      <c r="AI2486" s="52" t="b">
        <f ca="1">AND(AI2483&gt;$B$3, NOT(OR($AF2485:AI2485)))</f>
        <v>1</v>
      </c>
      <c r="AJ2486" s="52" t="b">
        <f ca="1">AND(AJ2483&gt;$B$3, NOT(OR($AF2485:AJ2485)))</f>
        <v>1</v>
      </c>
      <c r="AK2486" s="74"/>
      <c r="AL2486" s="70"/>
    </row>
    <row r="2487" spans="7:38" ht="14.55" customHeight="1" x14ac:dyDescent="0.3">
      <c r="G2487" s="3">
        <v>2485</v>
      </c>
      <c r="H2487" s="58">
        <v>0.83797847522090207</v>
      </c>
      <c r="I2487" s="58">
        <v>-9.6196477788263388E-3</v>
      </c>
      <c r="J2487" s="58">
        <v>-0.66198370921713279</v>
      </c>
      <c r="K2487" s="59">
        <v>-0.27566720676592854</v>
      </c>
      <c r="L2487" s="60">
        <f t="array" ref="L2487:O2487">TRANSPOSE(MMULT(Option!$B$25:$E$28, TRANSPOSE(H2487:K2487)))</f>
        <v>0.83797847522090207</v>
      </c>
      <c r="M2487" s="60">
        <v>0.32637483726730376</v>
      </c>
      <c r="N2487" s="60">
        <v>-0.24875458010753615</v>
      </c>
      <c r="O2487" s="60">
        <v>-3.2600907374472576E-2</v>
      </c>
      <c r="P2487" s="56" t="str">
        <f t="shared" si="3077"/>
        <v>497/5</v>
      </c>
      <c r="R2487" s="80">
        <v>622</v>
      </c>
      <c r="S2487" s="3" t="s">
        <v>28</v>
      </c>
      <c r="T2487" s="60">
        <f t="array" aca="1" ref="T2487:T2490" ca="1">TRANSPOSE(OFFSET($L$3, MATCH($R2487 &amp; "/" &amp; T$2, $P$3:$P$5002, 0) - 1, 0, 1, $E$1))</f>
        <v>0.26110096514661418</v>
      </c>
      <c r="U2487" s="60">
        <f t="array" aca="1" ref="U2487:U2490" ca="1">TRANSPOSE(OFFSET($L$3, MATCH($R2487 &amp; "/" &amp; U$2, $P$3:$P$5002, 0) - 1, 0, 1, $E$1))</f>
        <v>0.29166403885889919</v>
      </c>
      <c r="V2487" s="60">
        <f t="array" aca="1" ref="V2487:V2490" ca="1">TRANSPOSE(OFFSET($L$3, MATCH($R2487 &amp; "/" &amp; V$2, $P$3:$P$5002, 0) - 1, 0, 1, $E$1))</f>
        <v>2.0739883442249747</v>
      </c>
      <c r="W2487" s="60">
        <f t="array" aca="1" ref="W2487:W2490" ca="1">TRANSPOSE(OFFSET($L$3, MATCH($R2487 &amp; "/" &amp; W$2, $P$3:$P$5002, 0) - 1, 0, 1, $E$1))</f>
        <v>-2.6115995044111402E-2</v>
      </c>
      <c r="X2487" s="60">
        <f t="array" aca="1" ref="X2487:X2490" ca="1">TRANSPOSE(OFFSET($L$3, MATCH($R2487 &amp; "/" &amp; X$2, $P$3:$P$5002, 0) - 1, 0, 1, $E$1))</f>
        <v>0.36255516411740524</v>
      </c>
      <c r="Y2487" s="52">
        <f ca="1">$B$11 * EXP(($E$3 - $C$11^2/2) * Y$2 + $C$11*SQRT(Y$2)*T2487)</f>
        <v>108.69007412192944</v>
      </c>
      <c r="Z2487" s="52">
        <f ca="1">Y2487 * EXP(($E$3 - $C$11^2/2) * (Z$2-Y$2) + $C$11*SQRT(Z$2-Y$2)*U2487)</f>
        <v>119.22347667255745</v>
      </c>
      <c r="AA2487" s="52">
        <f ca="1">Z2487 * EXP(($E$3 - $C$11^2/2) * (AA$2-Z$2) + $C$11*SQRT(AA$2-Z$2)*V2487)</f>
        <v>223.22856248824661</v>
      </c>
      <c r="AB2487" s="52">
        <f ca="1">AA2487 * EXP(($E$3 - $C$11^2/2) * (AB$2-AA$2) + $C$11*SQRT(AB$2-AA$2)*W2487)</f>
        <v>222.59665058582905</v>
      </c>
      <c r="AC2487" s="52">
        <f ca="1">AB2487 * EXP(($E$3 - $C$11^2/2) * (AC$2-AB$2) + $C$11*SQRT(AC$2-AB$2)*X2487)</f>
        <v>249.41743564800046</v>
      </c>
      <c r="AD2487" s="47"/>
      <c r="AE2487" s="3" t="s">
        <v>69</v>
      </c>
      <c r="AF2487" s="20" cm="1">
        <f t="array" aca="1" ref="AF2487" ca="1">MIN(Y2487:Y2490 / $D$11:$D$14)</f>
        <v>0.67546794851945335</v>
      </c>
      <c r="AG2487" s="20" cm="1">
        <f t="array" aca="1" ref="AG2487" ca="1">MIN(Z2487:Z2490 / $D$11:$D$14)</f>
        <v>0.72633236690221037</v>
      </c>
      <c r="AH2487" s="20" cm="1">
        <f t="array" aca="1" ref="AH2487" ca="1">MIN(AA2487:AA2490 / $D$11:$D$14)</f>
        <v>1.3551454858590302</v>
      </c>
      <c r="AI2487" s="20" cm="1">
        <f t="array" aca="1" ref="AI2487" ca="1">MIN(AB2487:AB2490 / $D$11:$D$14)</f>
        <v>1.4901043473909934</v>
      </c>
      <c r="AJ2487" s="20" cm="1">
        <f t="array" aca="1" ref="AJ2487" ca="1">MIN(AC2487:AC2490 / $D$11:$D$14)</f>
        <v>1.4194567381274295</v>
      </c>
      <c r="AK2487" s="72">
        <f t="array" aca="1" ref="AK2487" ca="1">SUMPRODUCT(AF2488:AJ2488, EXP(-$E$3*$AF$2:$AJ$2))</f>
        <v>90374.337524631075</v>
      </c>
      <c r="AL2487" s="70">
        <f ca="1">MAX(AC2488 - $D$11, 0) * EXP(-$E$2*$E$3)</f>
        <v>32.667323611821921</v>
      </c>
    </row>
    <row r="2488" spans="7:38" ht="14.55" customHeight="1" x14ac:dyDescent="0.3">
      <c r="G2488" s="3">
        <v>2486</v>
      </c>
      <c r="H2488" s="58">
        <v>-0.36291176997852448</v>
      </c>
      <c r="I2488" s="58">
        <v>-0.81357539344552876</v>
      </c>
      <c r="J2488" s="58">
        <v>0.4415422962876086</v>
      </c>
      <c r="K2488" s="59">
        <v>-1.7617095417073727</v>
      </c>
      <c r="L2488" s="60">
        <f t="array" ref="L2488:O2488">TRANSPOSE(MMULT(Option!$B$25:$E$28, TRANSPOSE(H2488:K2488)))</f>
        <v>-0.36291176997852448</v>
      </c>
      <c r="M2488" s="60">
        <v>-0.89081887279493277</v>
      </c>
      <c r="N2488" s="60">
        <v>2.9602288163115442E-2</v>
      </c>
      <c r="O2488" s="60">
        <v>-1.7806664431990598</v>
      </c>
      <c r="P2488" s="56" t="str">
        <f t="shared" si="3077"/>
        <v>498/1</v>
      </c>
      <c r="R2488" s="80"/>
      <c r="S2488" s="3" t="s">
        <v>29</v>
      </c>
      <c r="T2488" s="60">
        <f ca="1"/>
        <v>-1.3244985707847559</v>
      </c>
      <c r="U2488" s="60">
        <f ca="1"/>
        <v>0.22534002655826249</v>
      </c>
      <c r="V2488" s="60">
        <f ca="1"/>
        <v>2.06218793824522</v>
      </c>
      <c r="W2488" s="60">
        <f ca="1"/>
        <v>0.29979110368557771</v>
      </c>
      <c r="X2488" s="60">
        <f ca="1"/>
        <v>-0.17857309894518661</v>
      </c>
      <c r="Y2488" s="52">
        <f ca="1">$B$12 * EXP(($E$3 - $C$12^2/2) * Y$2 + $C$12*SQRT(Y$2)*T2488)</f>
        <v>67.546794851945336</v>
      </c>
      <c r="Z2488" s="52">
        <f ca="1">Y2488 * EXP(($E$3 - $C$12^2/2) * (Z$2-Y$2) + $C$12*SQRT(Z$2-Y$2)*U2488)</f>
        <v>72.63323669022104</v>
      </c>
      <c r="AA2488" s="52">
        <f ca="1">Z2488 * EXP(($E$3 - $C$12^2/2) * (AA$2-Z$2) + $C$12*SQRT(AA$2-Z$2)*V2488)</f>
        <v>135.51454858590301</v>
      </c>
      <c r="AB2488" s="52">
        <f ca="1">AA2488 * EXP(($E$3 - $C$12^2/2) * (AB$2-AA$2) + $C$12*SQRT(AB$2-AA$2)*W2488)</f>
        <v>149.01043473909934</v>
      </c>
      <c r="AC2488" s="52">
        <f ca="1">AB2488 * EXP(($E$3 - $C$12^2/2) * (AC$2-AB$2) + $C$12*SQRT(AC$2-AB$2)*X2488)</f>
        <v>141.94567381274294</v>
      </c>
      <c r="AD2488" s="47"/>
      <c r="AE2488" s="3" t="s">
        <v>47</v>
      </c>
      <c r="AF2488" s="64">
        <f t="shared" ref="AF2488" ca="1" si="3143">($B$5*AF2490 + (1 + $B$6)*AF2489)*$B$2</f>
        <v>0</v>
      </c>
      <c r="AG2488" s="64">
        <f t="shared" ref="AG2488" ca="1" si="3144">($B$5*AG2490 + (1 + $B$6)*AG2489)*$B$2</f>
        <v>0</v>
      </c>
      <c r="AH2488" s="64">
        <f t="shared" ref="AH2488" ca="1" si="3145">($B$5*AH2490 + (1 + $B$6)*AH2489)*$B$2</f>
        <v>105000</v>
      </c>
      <c r="AI2488" s="64">
        <f t="shared" ref="AI2488" ca="1" si="3146">($B$5*AI2490 + (1 + $B$6)*AI2489)*$B$2</f>
        <v>0</v>
      </c>
      <c r="AJ2488" s="64" cm="1">
        <f t="array" aca="1" ref="AJ2488" ca="1">($B$5*AJ2490 + (1 + $B$6)*AJ2489 + AND(NOT(AF2489:AJ2489)))*$B$2</f>
        <v>0</v>
      </c>
      <c r="AK2488" s="73"/>
      <c r="AL2488" s="70"/>
    </row>
    <row r="2489" spans="7:38" ht="14.55" customHeight="1" x14ac:dyDescent="0.3">
      <c r="G2489" s="3">
        <v>2487</v>
      </c>
      <c r="H2489" s="58">
        <v>-0.18585917553053519</v>
      </c>
      <c r="I2489" s="58">
        <v>1.0192603728664238</v>
      </c>
      <c r="J2489" s="58">
        <v>-0.38448429562346997</v>
      </c>
      <c r="K2489" s="59">
        <v>0.8514489680189874</v>
      </c>
      <c r="L2489" s="60">
        <f t="array" ref="L2489:O2489">TRANSPOSE(MMULT(Option!$B$25:$E$28, TRANSPOSE(H2489:K2489)))</f>
        <v>-0.18585917553053519</v>
      </c>
      <c r="M2489" s="60">
        <v>0.85982389209364596</v>
      </c>
      <c r="N2489" s="60">
        <v>-0.14513507934239853</v>
      </c>
      <c r="O2489" s="60">
        <v>0.84665503203137826</v>
      </c>
      <c r="P2489" s="56" t="str">
        <f t="shared" si="3077"/>
        <v>498/2</v>
      </c>
      <c r="R2489" s="80"/>
      <c r="S2489" s="3" t="s">
        <v>31</v>
      </c>
      <c r="T2489" s="60">
        <f ca="1"/>
        <v>-0.38168408555618788</v>
      </c>
      <c r="U2489" s="60">
        <f ca="1"/>
        <v>0.30533807280262681</v>
      </c>
      <c r="V2489" s="60">
        <f ca="1"/>
        <v>1.8244684150212167</v>
      </c>
      <c r="W2489" s="60">
        <f ca="1"/>
        <v>0.48430574526612052</v>
      </c>
      <c r="X2489" s="60">
        <f ca="1"/>
        <v>1.4723656233588904</v>
      </c>
      <c r="Y2489" s="52">
        <f ca="1">$B$13 * EXP(($E$3 - $C$13^2/2) * Y$2 + $C$13*SQRT(Y$2)*T2489)</f>
        <v>89.627748070234631</v>
      </c>
      <c r="Z2489" s="52">
        <f ca="1">Y2489 * EXP(($E$3 - $C$13^2/2) * (Z$2-Y$2) + $C$13*SQRT(Z$2-Y$2)*U2489)</f>
        <v>98.71790933046637</v>
      </c>
      <c r="AA2489" s="52">
        <f ca="1">Z2489 * EXP(($E$3 - $C$13^2/2) * (AA$2-Z$2) + $C$13*SQRT(AA$2-Z$2)*V2489)</f>
        <v>171.50405431862245</v>
      </c>
      <c r="AB2489" s="52">
        <f ca="1">AA2489 * EXP(($E$3 - $C$13^2/2) * (AB$2-AA$2) + $C$13*SQRT(AB$2-AA$2)*W2489)</f>
        <v>199.31742018505179</v>
      </c>
      <c r="AC2489" s="52">
        <f ca="1">AB2489 * EXP(($E$3 - $C$13^2/2) * (AC$2-AB$2) + $C$13*SQRT(AC$2-AB$2)*X2489)</f>
        <v>311.56510376976581</v>
      </c>
      <c r="AD2489" s="47"/>
      <c r="AE2489" s="3" t="s">
        <v>46</v>
      </c>
      <c r="AF2489" s="52" t="b">
        <f t="shared" ref="AF2489" ca="1" si="3147">AF2487 &gt;= $B$4</f>
        <v>0</v>
      </c>
      <c r="AG2489" s="52" t="b">
        <f t="array" aca="1" ref="AG2489" ca="1">AND(AG2487 &gt;= $B$4, NOT(OR($AF2489:AF2489)))</f>
        <v>0</v>
      </c>
      <c r="AH2489" s="52" t="b">
        <f t="array" aca="1" ref="AH2489" ca="1">AND(AH2487 &gt;= $B$4, NOT(OR($AF2489:AG2489)))</f>
        <v>1</v>
      </c>
      <c r="AI2489" s="52" t="b">
        <f t="array" aca="1" ref="AI2489" ca="1">AND(AI2487 &gt;= $B$4, NOT(OR($AF2489:AH2489)))</f>
        <v>0</v>
      </c>
      <c r="AJ2489" s="52" t="b">
        <f t="array" aca="1" ref="AJ2489" ca="1">AND(AJ2487 &gt;= $B$4, NOT(OR($AF2489:AI2489)))</f>
        <v>0</v>
      </c>
      <c r="AK2489" s="73"/>
      <c r="AL2489" s="70"/>
    </row>
    <row r="2490" spans="7:38" ht="14.55" customHeight="1" x14ac:dyDescent="0.3">
      <c r="G2490" s="3">
        <v>2488</v>
      </c>
      <c r="H2490" s="58">
        <v>-1.5339402207888422</v>
      </c>
      <c r="I2490" s="58">
        <v>-2.4022189829335114</v>
      </c>
      <c r="J2490" s="58">
        <v>-0.49330179054759293</v>
      </c>
      <c r="K2490" s="59">
        <v>-0.15470127609439596</v>
      </c>
      <c r="L2490" s="60">
        <f t="array" ref="L2490:O2490">TRANSPOSE(MMULT(Option!$B$25:$E$28, TRANSPOSE(H2490:K2490)))</f>
        <v>-1.5339402207888422</v>
      </c>
      <c r="M2490" s="60">
        <v>-2.8152461533460662</v>
      </c>
      <c r="N2490" s="60">
        <v>-1.6758966063671938</v>
      </c>
      <c r="O2490" s="60">
        <v>-1.4713855871103874</v>
      </c>
      <c r="P2490" s="56" t="str">
        <f t="shared" si="3077"/>
        <v>498/3</v>
      </c>
      <c r="R2490" s="80"/>
      <c r="S2490" s="3" t="s">
        <v>30</v>
      </c>
      <c r="T2490" s="60">
        <f ca="1"/>
        <v>0.12987618975174114</v>
      </c>
      <c r="U2490" s="60">
        <f ca="1"/>
        <v>2.0549444083557136</v>
      </c>
      <c r="V2490" s="60">
        <f ca="1"/>
        <v>1.0688313808500487</v>
      </c>
      <c r="W2490" s="60">
        <f ca="1"/>
        <v>-0.16431822291711412</v>
      </c>
      <c r="X2490" s="60">
        <f ca="1"/>
        <v>-1.1872921073915372</v>
      </c>
      <c r="Y2490" s="52">
        <f ca="1">$B$14 * EXP(($E$3 - $C$14^2/2) * Y$2 + $C$14*SQRT(Y$2)*T2490)</f>
        <v>104.49435417518325</v>
      </c>
      <c r="Z2490" s="52">
        <f ca="1">Y2490 * EXP(($E$3 - $C$14^2/2) * (Z$2-Y$2) + $C$14*SQRT(Z$2-Y$2)*U2490)</f>
        <v>194.53583065932006</v>
      </c>
      <c r="AA2490" s="52">
        <f ca="1">Z2490 * EXP(($E$3 - $C$14^2/2) * (AA$2-Z$2) + $C$14*SQRT(AA$2-Z$2)*V2490)</f>
        <v>269.41845876168213</v>
      </c>
      <c r="AB2490" s="52">
        <f ca="1">AA2490 * EXP(($E$3 - $C$14^2/2) * (AB$2-AA$2) + $C$14*SQRT(AB$2-AA$2)*W2490)</f>
        <v>257.74489399810943</v>
      </c>
      <c r="AC2490" s="52">
        <f ca="1">AB2490 * EXP(($E$3 - $C$14^2/2) * (AC$2-AB$2) + $C$14*SQRT(AC$2-AB$2)*X2490)</f>
        <v>181.41417567622739</v>
      </c>
      <c r="AD2490" s="47"/>
      <c r="AE2490" s="3" t="s">
        <v>68</v>
      </c>
      <c r="AF2490" s="52" t="b">
        <f ca="1">AND(AF2487&gt;$B$3, NOT(OR($AF2489:AF2489)))</f>
        <v>0</v>
      </c>
      <c r="AG2490" s="52" t="b">
        <f ca="1">AND(AG2487&gt;$B$3, NOT(OR($AF2489:AG2489)))</f>
        <v>0</v>
      </c>
      <c r="AH2490" s="52" t="b">
        <f ca="1">AND(AH2487&gt;$B$3, NOT(OR($AF2489:AH2489)))</f>
        <v>0</v>
      </c>
      <c r="AI2490" s="52" t="b">
        <f ca="1">AND(AI2487&gt;$B$3, NOT(OR($AF2489:AI2489)))</f>
        <v>0</v>
      </c>
      <c r="AJ2490" s="52" t="b">
        <f ca="1">AND(AJ2487&gt;$B$3, NOT(OR($AF2489:AJ2489)))</f>
        <v>0</v>
      </c>
      <c r="AK2490" s="74"/>
      <c r="AL2490" s="70"/>
    </row>
    <row r="2491" spans="7:38" ht="14.55" customHeight="1" x14ac:dyDescent="0.3">
      <c r="G2491" s="3">
        <v>2489</v>
      </c>
      <c r="H2491" s="58">
        <v>-0.82402006450435061</v>
      </c>
      <c r="I2491" s="58">
        <v>0.91932708722687928</v>
      </c>
      <c r="J2491" s="58">
        <v>-0.48771047295480707</v>
      </c>
      <c r="K2491" s="59">
        <v>1.3295512202544955</v>
      </c>
      <c r="L2491" s="60">
        <f t="array" ref="L2491:O2491">TRANSPOSE(MMULT(Option!$B$25:$E$28, TRANSPOSE(H2491:K2491)))</f>
        <v>-0.82402006450435061</v>
      </c>
      <c r="M2491" s="60">
        <v>0.51296916732634856</v>
      </c>
      <c r="N2491" s="60">
        <v>-0.5172327024289245</v>
      </c>
      <c r="O2491" s="60">
        <v>0.95449662115959555</v>
      </c>
      <c r="P2491" s="56" t="str">
        <f t="shared" si="3077"/>
        <v>498/4</v>
      </c>
      <c r="R2491" s="80">
        <v>623</v>
      </c>
      <c r="S2491" s="3" t="s">
        <v>28</v>
      </c>
      <c r="T2491" s="60">
        <f t="array" aca="1" ref="T2491:T2494" ca="1">TRANSPOSE(OFFSET($L$3, MATCH($R2491 &amp; "/" &amp; T$2, $P$3:$P$5002, 0) - 1, 0, 1, $E$1))</f>
        <v>-0.66882913434018421</v>
      </c>
      <c r="U2491" s="60">
        <f t="array" aca="1" ref="U2491:U2494" ca="1">TRANSPOSE(OFFSET($L$3, MATCH($R2491 &amp; "/" &amp; U$2, $P$3:$P$5002, 0) - 1, 0, 1, $E$1))</f>
        <v>0.40688317033353238</v>
      </c>
      <c r="V2491" s="60">
        <f t="array" aca="1" ref="V2491:V2494" ca="1">TRANSPOSE(OFFSET($L$3, MATCH($R2491 &amp; "/" &amp; V$2, $P$3:$P$5002, 0) - 1, 0, 1, $E$1))</f>
        <v>0.39111024972040959</v>
      </c>
      <c r="W2491" s="60">
        <f t="array" aca="1" ref="W2491:W2494" ca="1">TRANSPOSE(OFFSET($L$3, MATCH($R2491 &amp; "/" &amp; W$2, $P$3:$P$5002, 0) - 1, 0, 1, $E$1))</f>
        <v>-0.29958607959262756</v>
      </c>
      <c r="X2491" s="60">
        <f t="array" aca="1" ref="X2491:X2494" ca="1">TRANSPOSE(OFFSET($L$3, MATCH($R2491 &amp; "/" &amp; X$2, $P$3:$P$5002, 0) - 1, 0, 1, $E$1))</f>
        <v>-0.67982852481535927</v>
      </c>
      <c r="Y2491" s="52">
        <f ca="1">$B$11 * EXP(($E$3 - $C$11^2/2) * Y$2 + $C$11*SQRT(Y$2)*T2491)</f>
        <v>82.230102516470666</v>
      </c>
      <c r="Z2491" s="52">
        <f ca="1">Y2491 * EXP(($E$3 - $C$11^2/2) * (Z$2-Y$2) + $C$11*SQRT(Z$2-Y$2)*U2491)</f>
        <v>93.37152215724899</v>
      </c>
      <c r="AA2491" s="52">
        <f ca="1">Z2491 * EXP(($E$3 - $C$11^2/2) * (AA$2-Z$2) + $C$11*SQRT(AA$2-Z$2)*V2491)</f>
        <v>105.52200102566717</v>
      </c>
      <c r="AB2491" s="52">
        <f ca="1">AA2491 * EXP(($E$3 - $C$11^2/2) * (AB$2-AA$2) + $C$11*SQRT(AB$2-AA$2)*W2491)</f>
        <v>96.935290517854384</v>
      </c>
      <c r="AC2491" s="52">
        <f ca="1">AB2491 * EXP(($E$3 - $C$11^2/2) * (AC$2-AB$2) + $C$11*SQRT(AC$2-AB$2)*X2491)</f>
        <v>79.447393875943476</v>
      </c>
      <c r="AD2491" s="47"/>
      <c r="AE2491" s="3" t="s">
        <v>69</v>
      </c>
      <c r="AF2491" s="20" cm="1">
        <f t="array" aca="1" ref="AF2491" ca="1">MIN(Y2491:Y2494 / $D$11:$D$14)</f>
        <v>0.82230102516470671</v>
      </c>
      <c r="AG2491" s="20" cm="1">
        <f t="array" aca="1" ref="AG2491" ca="1">MIN(Z2491:Z2494 / $D$11:$D$14)</f>
        <v>0.75503332987767702</v>
      </c>
      <c r="AH2491" s="20" cm="1">
        <f t="array" aca="1" ref="AH2491" ca="1">MIN(AA2491:AA2494 / $D$11:$D$14)</f>
        <v>0.82475727760347861</v>
      </c>
      <c r="AI2491" s="20" cm="1">
        <f t="array" aca="1" ref="AI2491" ca="1">MIN(AB2491:AB2494 / $D$11:$D$14)</f>
        <v>0.75563927370665407</v>
      </c>
      <c r="AJ2491" s="20" cm="1">
        <f t="array" aca="1" ref="AJ2491" ca="1">MIN(AC2491:AC2494 / $D$11:$D$14)</f>
        <v>0.33845453418342869</v>
      </c>
      <c r="AK2491" s="72">
        <f t="array" aca="1" ref="AK2491" ca="1">SUMPRODUCT(AF2492:AJ2492, EXP(-$E$3*$AF$2:$AJ$2))</f>
        <v>105059.13932102706</v>
      </c>
      <c r="AL2491" s="70">
        <f ca="1">MAX(AC2492 - $D$11, 0) * EXP(-$E$2*$E$3)</f>
        <v>0</v>
      </c>
    </row>
    <row r="2492" spans="7:38" ht="14.55" customHeight="1" x14ac:dyDescent="0.3">
      <c r="G2492" s="3">
        <v>2490</v>
      </c>
      <c r="H2492" s="58">
        <v>-1.1507708976745743</v>
      </c>
      <c r="I2492" s="58">
        <v>0.48877132389043887</v>
      </c>
      <c r="J2492" s="58">
        <v>-0.75358802265909364</v>
      </c>
      <c r="K2492" s="59">
        <v>-0.14358505128564067</v>
      </c>
      <c r="L2492" s="60">
        <f t="array" ref="L2492:O2492">TRANSPOSE(MMULT(Option!$B$25:$E$28, TRANSPOSE(H2492:K2492)))</f>
        <v>-1.1507708976745743</v>
      </c>
      <c r="M2492" s="60">
        <v>-1.234204121948701E-2</v>
      </c>
      <c r="N2492" s="60">
        <v>-0.99420192819869568</v>
      </c>
      <c r="O2492" s="60">
        <v>-0.60236219570396476</v>
      </c>
      <c r="P2492" s="56" t="str">
        <f t="shared" si="3077"/>
        <v>498/5</v>
      </c>
      <c r="R2492" s="80"/>
      <c r="S2492" s="3" t="s">
        <v>29</v>
      </c>
      <c r="T2492" s="60">
        <f ca="1"/>
        <v>0.33897225641184647</v>
      </c>
      <c r="U2492" s="60">
        <f ca="1"/>
        <v>-1.3089502069923491</v>
      </c>
      <c r="V2492" s="60">
        <f ca="1"/>
        <v>0.27775746757755265</v>
      </c>
      <c r="W2492" s="60">
        <f ca="1"/>
        <v>-0.30841674318747742</v>
      </c>
      <c r="X2492" s="60">
        <f ca="1"/>
        <v>-2.6939144778412598</v>
      </c>
      <c r="Y2492" s="52">
        <f ca="1">$B$12 * EXP(($E$3 - $C$12^2/2) * Y$2 + $C$12*SQRT(Y$2)*T2492)</f>
        <v>111.25911640601672</v>
      </c>
      <c r="Z2492" s="52">
        <f ca="1">Y2492 * EXP(($E$3 - $C$12^2/2) * (Z$2-Y$2) + $C$12*SQRT(Z$2-Y$2)*U2492)</f>
        <v>75.503332987767706</v>
      </c>
      <c r="AA2492" s="52">
        <f ca="1">Z2492 * EXP(($E$3 - $C$12^2/2) * (AA$2-Z$2) + $C$12*SQRT(AA$2-Z$2)*V2492)</f>
        <v>82.475727760347866</v>
      </c>
      <c r="AB2492" s="52">
        <f ca="1">AA2492 * EXP(($E$3 - $C$12^2/2) * (AB$2-AA$2) + $C$12*SQRT(AB$2-AA$2)*W2492)</f>
        <v>75.563927370665411</v>
      </c>
      <c r="AC2492" s="52">
        <f ca="1">AB2492 * EXP(($E$3 - $C$12^2/2) * (AC$2-AB$2) + $C$12*SQRT(AC$2-AB$2)*X2492)</f>
        <v>33.845453418342871</v>
      </c>
      <c r="AD2492" s="47"/>
      <c r="AE2492" s="3" t="s">
        <v>47</v>
      </c>
      <c r="AF2492" s="64">
        <f t="shared" ref="AF2492" ca="1" si="3148">($B$5*AF2494 + (1 + $B$6)*AF2493)*$B$2</f>
        <v>15000</v>
      </c>
      <c r="AG2492" s="64">
        <f t="shared" ref="AG2492" ca="1" si="3149">($B$5*AG2494 + (1 + $B$6)*AG2493)*$B$2</f>
        <v>0</v>
      </c>
      <c r="AH2492" s="64">
        <f t="shared" ref="AH2492" ca="1" si="3150">($B$5*AH2494 + (1 + $B$6)*AH2493)*$B$2</f>
        <v>15000</v>
      </c>
      <c r="AI2492" s="64">
        <f t="shared" ref="AI2492" ca="1" si="3151">($B$5*AI2494 + (1 + $B$6)*AI2493)*$B$2</f>
        <v>0</v>
      </c>
      <c r="AJ2492" s="64" cm="1">
        <f t="array" aca="1" ref="AJ2492" ca="1">($B$5*AJ2494 + (1 + $B$6)*AJ2493 + AND(NOT(AF2493:AJ2493)))*$B$2</f>
        <v>100000</v>
      </c>
      <c r="AK2492" s="73"/>
      <c r="AL2492" s="70"/>
    </row>
    <row r="2493" spans="7:38" ht="14.55" customHeight="1" x14ac:dyDescent="0.3">
      <c r="G2493" s="3">
        <v>2491</v>
      </c>
      <c r="H2493" s="58">
        <v>1.3117629987573913</v>
      </c>
      <c r="I2493" s="58">
        <v>1.3192172233195987</v>
      </c>
      <c r="J2493" s="58">
        <v>-0.43340956874755227</v>
      </c>
      <c r="K2493" s="59">
        <v>-0.57340715759599181</v>
      </c>
      <c r="L2493" s="60">
        <f t="array" ref="L2493:O2493">TRANSPOSE(MMULT(Option!$B$25:$E$28, TRANSPOSE(H2493:K2493)))</f>
        <v>1.3117629987573913</v>
      </c>
      <c r="M2493" s="60">
        <v>1.7337877562932613</v>
      </c>
      <c r="N2493" s="60">
        <v>0.48948937180430513</v>
      </c>
      <c r="O2493" s="60">
        <v>0.2945279191949815</v>
      </c>
      <c r="P2493" s="56" t="str">
        <f t="shared" si="3077"/>
        <v>499/1</v>
      </c>
      <c r="R2493" s="80"/>
      <c r="S2493" s="3" t="s">
        <v>31</v>
      </c>
      <c r="T2493" s="60">
        <f ca="1"/>
        <v>2.090252569734143</v>
      </c>
      <c r="U2493" s="60">
        <f ca="1"/>
        <v>-0.21981929854976306</v>
      </c>
      <c r="V2493" s="60">
        <f ca="1"/>
        <v>-1.2510776278680056</v>
      </c>
      <c r="W2493" s="60">
        <f ca="1"/>
        <v>0.89741334820665375</v>
      </c>
      <c r="X2493" s="60">
        <f ca="1"/>
        <v>-0.81369481113880249</v>
      </c>
      <c r="Y2493" s="52">
        <f ca="1">$B$13 * EXP(($E$3 - $C$13^2/2) * Y$2 + $C$13*SQRT(Y$2)*T2493)</f>
        <v>188.15121166523278</v>
      </c>
      <c r="Z2493" s="52">
        <f ca="1">Y2493 * EXP(($E$3 - $C$13^2/2) * (Z$2-Y$2) + $C$13*SQRT(Z$2-Y$2)*U2493)</f>
        <v>177.0266289571253</v>
      </c>
      <c r="AA2493" s="52">
        <f ca="1">Z2493 * EXP(($E$3 - $C$13^2/2) * (AA$2-Z$2) + $C$13*SQRT(AA$2-Z$2)*V2493)</f>
        <v>122.23884527321437</v>
      </c>
      <c r="AB2493" s="52">
        <f ca="1">AA2493 * EXP(($E$3 - $C$13^2/2) * (AB$2-AA$2) + $C$13*SQRT(AB$2-AA$2)*W2493)</f>
        <v>160.80635601899689</v>
      </c>
      <c r="AC2493" s="52">
        <f ca="1">AB2493 * EXP(($E$3 - $C$13^2/2) * (AC$2-AB$2) + $C$13*SQRT(AC$2-AB$2)*X2493)</f>
        <v>126.60758741514576</v>
      </c>
      <c r="AD2493" s="47"/>
      <c r="AE2493" s="3" t="s">
        <v>46</v>
      </c>
      <c r="AF2493" s="52" t="b">
        <f t="shared" ref="AF2493" ca="1" si="3152">AF2491 &gt;= $B$4</f>
        <v>0</v>
      </c>
      <c r="AG2493" s="52" t="b">
        <f t="array" aca="1" ref="AG2493" ca="1">AND(AG2491 &gt;= $B$4, NOT(OR($AF2493:AF2493)))</f>
        <v>0</v>
      </c>
      <c r="AH2493" s="52" t="b">
        <f t="array" aca="1" ref="AH2493" ca="1">AND(AH2491 &gt;= $B$4, NOT(OR($AF2493:AG2493)))</f>
        <v>0</v>
      </c>
      <c r="AI2493" s="52" t="b">
        <f t="array" aca="1" ref="AI2493" ca="1">AND(AI2491 &gt;= $B$4, NOT(OR($AF2493:AH2493)))</f>
        <v>0</v>
      </c>
      <c r="AJ2493" s="52" t="b">
        <f t="array" aca="1" ref="AJ2493" ca="1">AND(AJ2491 &gt;= $B$4, NOT(OR($AF2493:AI2493)))</f>
        <v>0</v>
      </c>
      <c r="AK2493" s="73"/>
      <c r="AL2493" s="70"/>
    </row>
    <row r="2494" spans="7:38" ht="14.55" customHeight="1" x14ac:dyDescent="0.3">
      <c r="G2494" s="3">
        <v>2492</v>
      </c>
      <c r="H2494" s="58">
        <v>0.25355980984393439</v>
      </c>
      <c r="I2494" s="58">
        <v>0.16791994988093711</v>
      </c>
      <c r="J2494" s="58">
        <v>-1.5607289266129951</v>
      </c>
      <c r="K2494" s="59">
        <v>-0.93851524248177587</v>
      </c>
      <c r="L2494" s="60">
        <f t="array" ref="L2494:O2494">TRANSPOSE(MMULT(Option!$B$25:$E$28, TRANSPOSE(H2494:K2494)))</f>
        <v>0.25355980984393439</v>
      </c>
      <c r="M2494" s="60">
        <v>0.25532510014209081</v>
      </c>
      <c r="N2494" s="60">
        <v>-1.225408237433621</v>
      </c>
      <c r="O2494" s="60">
        <v>-0.96292384398617981</v>
      </c>
      <c r="P2494" s="56" t="str">
        <f t="shared" si="3077"/>
        <v>499/2</v>
      </c>
      <c r="R2494" s="80"/>
      <c r="S2494" s="3" t="s">
        <v>30</v>
      </c>
      <c r="T2494" s="60">
        <f ca="1"/>
        <v>-0.29050580446643992</v>
      </c>
      <c r="U2494" s="60">
        <f ca="1"/>
        <v>-0.19242852615969572</v>
      </c>
      <c r="V2494" s="60">
        <f ca="1"/>
        <v>0.60349072487200561</v>
      </c>
      <c r="W2494" s="60">
        <f ca="1"/>
        <v>-9.0080519151104932E-2</v>
      </c>
      <c r="X2494" s="60">
        <f ca="1"/>
        <v>-1.130721057820345</v>
      </c>
      <c r="Y2494" s="52">
        <f ca="1">$B$14 * EXP(($E$3 - $C$14^2/2) * Y$2 + $C$14*SQRT(Y$2)*T2494)</f>
        <v>92.113217426070122</v>
      </c>
      <c r="Z2494" s="52">
        <f ca="1">Y2494 * EXP(($E$3 - $C$14^2/2) * (Z$2-Y$2) + $C$14*SQRT(Z$2-Y$2)*U2494)</f>
        <v>87.382050245193469</v>
      </c>
      <c r="AA2494" s="52">
        <f ca="1">Z2494 * EXP(($E$3 - $C$14^2/2) * (AA$2-Z$2) + $C$14*SQRT(AA$2-Z$2)*V2494)</f>
        <v>105.24985598645631</v>
      </c>
      <c r="AB2494" s="52">
        <f ca="1">AA2494 * EXP(($E$3 - $C$14^2/2) * (AB$2-AA$2) + $C$14*SQRT(AB$2-AA$2)*W2494)</f>
        <v>102.95715682239879</v>
      </c>
      <c r="AC2494" s="52">
        <f ca="1">AB2494 * EXP(($E$3 - $C$14^2/2) * (AC$2-AB$2) + $C$14*SQRT(AC$2-AB$2)*X2494)</f>
        <v>73.706915741020552</v>
      </c>
      <c r="AD2494" s="47"/>
      <c r="AE2494" s="3" t="s">
        <v>68</v>
      </c>
      <c r="AF2494" s="52" t="b">
        <f ca="1">AND(AF2491&gt;$B$3, NOT(OR($AF2493:AF2493)))</f>
        <v>1</v>
      </c>
      <c r="AG2494" s="52" t="b">
        <f ca="1">AND(AG2491&gt;$B$3, NOT(OR($AF2493:AG2493)))</f>
        <v>0</v>
      </c>
      <c r="AH2494" s="52" t="b">
        <f ca="1">AND(AH2491&gt;$B$3, NOT(OR($AF2493:AH2493)))</f>
        <v>1</v>
      </c>
      <c r="AI2494" s="52" t="b">
        <f ca="1">AND(AI2491&gt;$B$3, NOT(OR($AF2493:AI2493)))</f>
        <v>0</v>
      </c>
      <c r="AJ2494" s="52" t="b">
        <f ca="1">AND(AJ2491&gt;$B$3, NOT(OR($AF2493:AJ2493)))</f>
        <v>0</v>
      </c>
      <c r="AK2494" s="74"/>
      <c r="AL2494" s="70"/>
    </row>
    <row r="2495" spans="7:38" ht="14.55" customHeight="1" x14ac:dyDescent="0.3">
      <c r="G2495" s="3">
        <v>2493</v>
      </c>
      <c r="H2495" s="58">
        <v>0.4227008263196988</v>
      </c>
      <c r="I2495" s="58">
        <v>0.12347729879391012</v>
      </c>
      <c r="J2495" s="58">
        <v>-0.47864325235557492</v>
      </c>
      <c r="K2495" s="59">
        <v>-0.58077613811083884</v>
      </c>
      <c r="L2495" s="60">
        <f t="array" ref="L2495:O2495">TRANSPOSE(MMULT(Option!$B$25:$E$28, TRANSPOSE(H2495:K2495)))</f>
        <v>0.4227008263196988</v>
      </c>
      <c r="M2495" s="60">
        <v>0.28224914419423403</v>
      </c>
      <c r="N2495" s="60">
        <v>-0.21898290911142076</v>
      </c>
      <c r="O2495" s="60">
        <v>-0.38935429103317498</v>
      </c>
      <c r="P2495" s="56" t="str">
        <f t="shared" si="3077"/>
        <v>499/3</v>
      </c>
      <c r="R2495" s="80">
        <v>624</v>
      </c>
      <c r="S2495" s="3" t="s">
        <v>28</v>
      </c>
      <c r="T2495" s="60">
        <f t="array" aca="1" ref="T2495:T2498" ca="1">TRANSPOSE(OFFSET($L$3, MATCH($R2495 &amp; "/" &amp; T$2, $P$3:$P$5002, 0) - 1, 0, 1, $E$1))</f>
        <v>0.21257651122594878</v>
      </c>
      <c r="U2495" s="60">
        <f t="array" aca="1" ref="U2495:U2498" ca="1">TRANSPOSE(OFFSET($L$3, MATCH($R2495 &amp; "/" &amp; U$2, $P$3:$P$5002, 0) - 1, 0, 1, $E$1))</f>
        <v>-5.5072054379866231E-2</v>
      </c>
      <c r="V2495" s="60">
        <f t="array" aca="1" ref="V2495:V2498" ca="1">TRANSPOSE(OFFSET($L$3, MATCH($R2495 &amp; "/" &amp; V$2, $P$3:$P$5002, 0) - 1, 0, 1, $E$1))</f>
        <v>-0.49254946810556505</v>
      </c>
      <c r="W2495" s="60">
        <f t="array" aca="1" ref="W2495:W2498" ca="1">TRANSPOSE(OFFSET($L$3, MATCH($R2495 &amp; "/" &amp; W$2, $P$3:$P$5002, 0) - 1, 0, 1, $E$1))</f>
        <v>-1.0883479189290186</v>
      </c>
      <c r="X2495" s="60">
        <f t="array" aca="1" ref="X2495:X2498" ca="1">TRANSPOSE(OFFSET($L$3, MATCH($R2495 &amp; "/" &amp; X$2, $P$3:$P$5002, 0) - 1, 0, 1, $E$1))</f>
        <v>-2.1566374775806314</v>
      </c>
      <c r="Y2495" s="52">
        <f ca="1">$B$11 * EXP(($E$3 - $C$11^2/2) * Y$2 + $C$11*SQRT(Y$2)*T2495)</f>
        <v>107.11929707796966</v>
      </c>
      <c r="Z2495" s="52">
        <f ca="1">Y2495 * EXP(($E$3 - $C$11^2/2) * (Z$2-Y$2) + $C$11*SQRT(Z$2-Y$2)*U2495)</f>
        <v>105.89219232685113</v>
      </c>
      <c r="AA2495" s="52">
        <f ca="1">Z2495 * EXP(($E$3 - $C$11^2/2) * (AA$2-Z$2) + $C$11*SQRT(AA$2-Z$2)*V2495)</f>
        <v>91.804074631938576</v>
      </c>
      <c r="AB2495" s="52">
        <f ca="1">AA2495 * EXP(($E$3 - $C$11^2/2) * (AB$2-AA$2) + $C$11*SQRT(AB$2-AA$2)*W2495)</f>
        <v>66.563228931778994</v>
      </c>
      <c r="AC2495" s="52">
        <f ca="1">AB2495 * EXP(($E$3 - $C$11^2/2) * (AC$2-AB$2) + $C$11*SQRT(AC$2-AB$2)*X2495)</f>
        <v>35.028466646032328</v>
      </c>
      <c r="AD2495" s="47"/>
      <c r="AE2495" s="3" t="s">
        <v>69</v>
      </c>
      <c r="AF2495" s="20" cm="1">
        <f t="array" aca="1" ref="AF2495" ca="1">MIN(Y2495:Y2498 / $D$11:$D$14)</f>
        <v>0.70147210472777732</v>
      </c>
      <c r="AG2495" s="20" cm="1">
        <f t="array" aca="1" ref="AG2495" ca="1">MIN(Z2495:Z2498 / $D$11:$D$14)</f>
        <v>0.95029534464552667</v>
      </c>
      <c r="AH2495" s="20" cm="1">
        <f t="array" aca="1" ref="AH2495" ca="1">MIN(AA2495:AA2498 / $D$11:$D$14)</f>
        <v>0.75822405880301569</v>
      </c>
      <c r="AI2495" s="20" cm="1">
        <f t="array" aca="1" ref="AI2495" ca="1">MIN(AB2495:AB2498 / $D$11:$D$14)</f>
        <v>0.47744081835993213</v>
      </c>
      <c r="AJ2495" s="20" cm="1">
        <f t="array" aca="1" ref="AJ2495" ca="1">MIN(AC2495:AC2498 / $D$11:$D$14)</f>
        <v>0.2096856921743824</v>
      </c>
      <c r="AK2495" s="72">
        <f t="array" aca="1" ref="AK2495" ca="1">SUMPRODUCT(AF2496:AJ2496, EXP(-$E$3*$AF$2:$AJ$2))</f>
        <v>91452.639577679874</v>
      </c>
      <c r="AL2495" s="70">
        <f ca="1">MAX(AC2496 - $D$11, 0) * EXP(-$E$2*$E$3)</f>
        <v>0</v>
      </c>
    </row>
    <row r="2496" spans="7:38" ht="14.55" customHeight="1" x14ac:dyDescent="0.3">
      <c r="G2496" s="3">
        <v>2494</v>
      </c>
      <c r="H2496" s="58">
        <v>-9.8766966068949899E-2</v>
      </c>
      <c r="I2496" s="58">
        <v>0.24930038178356273</v>
      </c>
      <c r="J2496" s="58">
        <v>-1.3187946836306597</v>
      </c>
      <c r="K2496" s="59">
        <v>-1.4255108198379738</v>
      </c>
      <c r="L2496" s="60">
        <f t="array" ref="L2496:O2496">TRANSPOSE(MMULT(Option!$B$25:$E$28, TRANSPOSE(H2496:K2496)))</f>
        <v>-9.8766966068949899E-2</v>
      </c>
      <c r="M2496" s="60">
        <v>0.18898078763333329</v>
      </c>
      <c r="N2496" s="60">
        <v>-1.1325352675735449</v>
      </c>
      <c r="O2496" s="60">
        <v>-1.4523615229501943</v>
      </c>
      <c r="P2496" s="56" t="str">
        <f t="shared" si="3077"/>
        <v>499/4</v>
      </c>
      <c r="R2496" s="80"/>
      <c r="S2496" s="3" t="s">
        <v>29</v>
      </c>
      <c r="T2496" s="60">
        <f ca="1"/>
        <v>0.16643971136214891</v>
      </c>
      <c r="U2496" s="60">
        <f ca="1"/>
        <v>-3.4828730076377018E-2</v>
      </c>
      <c r="V2496" s="60">
        <f ca="1"/>
        <v>-0.7616915775835813</v>
      </c>
      <c r="W2496" s="60">
        <f ca="1"/>
        <v>-1.9009696282025115</v>
      </c>
      <c r="X2496" s="60">
        <f ca="1"/>
        <v>-2.7594350200875679</v>
      </c>
      <c r="Y2496" s="52">
        <f ca="1">$B$12 * EXP(($E$3 - $C$12^2/2) * Y$2 + $C$12*SQRT(Y$2)*T2496)</f>
        <v>105.64686808753041</v>
      </c>
      <c r="Z2496" s="52">
        <f ca="1">Y2496 * EXP(($E$3 - $C$12^2/2) * (Z$2-Y$2) + $C$12*SQRT(Z$2-Y$2)*U2496)</f>
        <v>105.07280390108856</v>
      </c>
      <c r="AA2496" s="52">
        <f ca="1">Z2496 * EXP(($E$3 - $C$12^2/2) * (AA$2-Z$2) + $C$12*SQRT(AA$2-Z$2)*V2496)</f>
        <v>84.027658045835267</v>
      </c>
      <c r="AB2496" s="52">
        <f ca="1">AA2496 * EXP(($E$3 - $C$12^2/2) * (AB$2-AA$2) + $C$12*SQRT(AB$2-AA$2)*W2496)</f>
        <v>47.744081835993214</v>
      </c>
      <c r="AC2496" s="52">
        <f ca="1">AB2496 * EXP(($E$3 - $C$12^2/2) * (AC$2-AB$2) + $C$12*SQRT(AC$2-AB$2)*X2496)</f>
        <v>20.96856921743824</v>
      </c>
      <c r="AD2496" s="47"/>
      <c r="AE2496" s="3" t="s">
        <v>47</v>
      </c>
      <c r="AF2496" s="64">
        <f t="shared" ref="AF2496" ca="1" si="3153">($B$5*AF2498 + (1 + $B$6)*AF2497)*$B$2</f>
        <v>0</v>
      </c>
      <c r="AG2496" s="64">
        <f t="shared" ref="AG2496" ca="1" si="3154">($B$5*AG2498 + (1 + $B$6)*AG2497)*$B$2</f>
        <v>15000</v>
      </c>
      <c r="AH2496" s="64">
        <f t="shared" ref="AH2496" ca="1" si="3155">($B$5*AH2498 + (1 + $B$6)*AH2497)*$B$2</f>
        <v>0</v>
      </c>
      <c r="AI2496" s="64">
        <f t="shared" ref="AI2496" ca="1" si="3156">($B$5*AI2498 + (1 + $B$6)*AI2497)*$B$2</f>
        <v>0</v>
      </c>
      <c r="AJ2496" s="64" cm="1">
        <f t="array" aca="1" ref="AJ2496" ca="1">($B$5*AJ2498 + (1 + $B$6)*AJ2497 + AND(NOT(AF2497:AJ2497)))*$B$2</f>
        <v>100000</v>
      </c>
      <c r="AK2496" s="73"/>
      <c r="AL2496" s="70"/>
    </row>
    <row r="2497" spans="6:38" ht="14.55" customHeight="1" x14ac:dyDescent="0.3">
      <c r="G2497" s="3">
        <v>2495</v>
      </c>
      <c r="H2497" s="58">
        <v>-1.2897325595134501</v>
      </c>
      <c r="I2497" s="58">
        <v>-1.0040305279516424</v>
      </c>
      <c r="J2497" s="58">
        <v>-8.6876595019320796E-2</v>
      </c>
      <c r="K2497" s="59">
        <v>0.22692269074876079</v>
      </c>
      <c r="L2497" s="60">
        <f t="array" ref="L2497:O2497">TRANSPOSE(MMULT(Option!$B$25:$E$28, TRANSPOSE(H2497:K2497)))</f>
        <v>-1.2897325595134501</v>
      </c>
      <c r="M2497" s="60">
        <v>-1.4361022026823553</v>
      </c>
      <c r="N2497" s="60">
        <v>-0.85511451993113219</v>
      </c>
      <c r="O2497" s="60">
        <v>-0.60144152446969723</v>
      </c>
      <c r="P2497" s="56" t="str">
        <f t="shared" si="3077"/>
        <v>499/5</v>
      </c>
      <c r="R2497" s="80"/>
      <c r="S2497" s="3" t="s">
        <v>31</v>
      </c>
      <c r="T2497" s="60">
        <f ca="1"/>
        <v>0.78502094409173595</v>
      </c>
      <c r="U2497" s="60">
        <f ca="1"/>
        <v>0.11513459205197688</v>
      </c>
      <c r="V2497" s="60">
        <f ca="1"/>
        <v>-3.9045507933335555E-2</v>
      </c>
      <c r="W2497" s="60">
        <f ca="1"/>
        <v>8.2940903964587309E-2</v>
      </c>
      <c r="X2497" s="60">
        <f ca="1"/>
        <v>-2.7072370790824358</v>
      </c>
      <c r="Y2497" s="52">
        <f ca="1">$B$13 * EXP(($E$3 - $C$13^2/2) * Y$2 + $C$13*SQRT(Y$2)*T2497)</f>
        <v>127.18929253967228</v>
      </c>
      <c r="Z2497" s="52">
        <f ca="1">Y2497 * EXP(($E$3 - $C$13^2/2) * (Z$2-Y$2) + $C$13*SQRT(Z$2-Y$2)*U2497)</f>
        <v>132.31915521304339</v>
      </c>
      <c r="AA2497" s="52">
        <f ca="1">Z2497 * EXP(($E$3 - $C$13^2/2) * (AA$2-Z$2) + $C$13*SQRT(AA$2-Z$2)*V2497)</f>
        <v>131.43378575862849</v>
      </c>
      <c r="AB2497" s="52">
        <f ca="1">AA2497 * EXP(($E$3 - $C$13^2/2) * (AB$2-AA$2) + $C$13*SQRT(AB$2-AA$2)*W2497)</f>
        <v>135.42059660537507</v>
      </c>
      <c r="AC2497" s="52">
        <f ca="1">AB2497 * EXP(($E$3 - $C$13^2/2) * (AC$2-AB$2) + $C$13*SQRT(AC$2-AB$2)*X2497)</f>
        <v>60.413605845507092</v>
      </c>
      <c r="AD2497" s="47"/>
      <c r="AE2497" s="3" t="s">
        <v>46</v>
      </c>
      <c r="AF2497" s="52" t="b">
        <f t="shared" ref="AF2497" ca="1" si="3157">AF2495 &gt;= $B$4</f>
        <v>0</v>
      </c>
      <c r="AG2497" s="52" t="b">
        <f t="array" aca="1" ref="AG2497" ca="1">AND(AG2495 &gt;= $B$4, NOT(OR($AF2497:AF2497)))</f>
        <v>0</v>
      </c>
      <c r="AH2497" s="52" t="b">
        <f t="array" aca="1" ref="AH2497" ca="1">AND(AH2495 &gt;= $B$4, NOT(OR($AF2497:AG2497)))</f>
        <v>0</v>
      </c>
      <c r="AI2497" s="52" t="b">
        <f t="array" aca="1" ref="AI2497" ca="1">AND(AI2495 &gt;= $B$4, NOT(OR($AF2497:AH2497)))</f>
        <v>0</v>
      </c>
      <c r="AJ2497" s="52" t="b">
        <f t="array" aca="1" ref="AJ2497" ca="1">AND(AJ2495 &gt;= $B$4, NOT(OR($AF2497:AI2497)))</f>
        <v>0</v>
      </c>
      <c r="AK2497" s="73"/>
      <c r="AL2497" s="70"/>
    </row>
    <row r="2498" spans="6:38" ht="14.55" customHeight="1" x14ac:dyDescent="0.3">
      <c r="G2498" s="3">
        <v>2496</v>
      </c>
      <c r="H2498" s="58">
        <v>-0.80004738299365585</v>
      </c>
      <c r="I2498" s="58">
        <v>0.8755520651211135</v>
      </c>
      <c r="J2498" s="58">
        <v>0.74264340197101952</v>
      </c>
      <c r="K2498" s="59">
        <v>-0.70805800391733764</v>
      </c>
      <c r="L2498" s="60">
        <f t="array" ref="L2498:O2498">TRANSPOSE(MMULT(Option!$B$25:$E$28, TRANSPOSE(H2498:K2498)))</f>
        <v>-0.80004738299365585</v>
      </c>
      <c r="M2498" s="60">
        <v>0.48243776946101918</v>
      </c>
      <c r="N2498" s="60">
        <v>0.56152557127597069</v>
      </c>
      <c r="O2498" s="60">
        <v>-0.55214110313505382</v>
      </c>
      <c r="P2498" s="56" t="str">
        <f t="shared" si="3077"/>
        <v>500/1</v>
      </c>
      <c r="R2498" s="80"/>
      <c r="S2498" s="3" t="s">
        <v>30</v>
      </c>
      <c r="T2498" s="60">
        <f ca="1"/>
        <v>-1.198580484693571</v>
      </c>
      <c r="U2498" s="60">
        <f ca="1"/>
        <v>0.99530563935024174</v>
      </c>
      <c r="V2498" s="60">
        <f ca="1"/>
        <v>-0.76931297109029828</v>
      </c>
      <c r="W2498" s="60">
        <f ca="1"/>
        <v>-0.92334530329400133</v>
      </c>
      <c r="X2498" s="60">
        <f ca="1"/>
        <v>-1.2843515531876379</v>
      </c>
      <c r="Y2498" s="52">
        <f ca="1">$B$14 * EXP(($E$3 - $C$14^2/2) * Y$2 + $C$14*SQRT(Y$2)*T2498)</f>
        <v>70.147210472777729</v>
      </c>
      <c r="Z2498" s="52">
        <f ca="1">Y2498 * EXP(($E$3 - $C$14^2/2) * (Z$2-Y$2) + $C$14*SQRT(Z$2-Y$2)*U2498)</f>
        <v>95.029534464552668</v>
      </c>
      <c r="AA2498" s="52">
        <f ca="1">Z2498 * EXP(($E$3 - $C$14^2/2) * (AA$2-Z$2) + $C$14*SQRT(AA$2-Z$2)*V2498)</f>
        <v>75.822405880301574</v>
      </c>
      <c r="AB2498" s="52">
        <f ca="1">AA2498 * EXP(($E$3 - $C$14^2/2) * (AB$2-AA$2) + $C$14*SQRT(AB$2-AA$2)*W2498)</f>
        <v>57.76541557069276</v>
      </c>
      <c r="AC2498" s="52">
        <f ca="1">AB2498 * EXP(($E$3 - $C$14^2/2) * (AC$2-AB$2) + $C$14*SQRT(AC$2-AB$2)*X2498)</f>
        <v>39.491473352586851</v>
      </c>
      <c r="AD2498" s="47"/>
      <c r="AE2498" s="3" t="s">
        <v>68</v>
      </c>
      <c r="AF2498" s="52" t="b">
        <f ca="1">AND(AF2495&gt;$B$3, NOT(OR($AF2497:AF2497)))</f>
        <v>0</v>
      </c>
      <c r="AG2498" s="52" t="b">
        <f ca="1">AND(AG2495&gt;$B$3, NOT(OR($AF2497:AG2497)))</f>
        <v>1</v>
      </c>
      <c r="AH2498" s="52" t="b">
        <f ca="1">AND(AH2495&gt;$B$3, NOT(OR($AF2497:AH2497)))</f>
        <v>0</v>
      </c>
      <c r="AI2498" s="52" t="b">
        <f ca="1">AND(AI2495&gt;$B$3, NOT(OR($AF2497:AI2497)))</f>
        <v>0</v>
      </c>
      <c r="AJ2498" s="52" t="b">
        <f ca="1">AND(AJ2495&gt;$B$3, NOT(OR($AF2497:AJ2497)))</f>
        <v>0</v>
      </c>
      <c r="AK2498" s="74"/>
      <c r="AL2498" s="70"/>
    </row>
    <row r="2499" spans="6:38" ht="14.55" customHeight="1" x14ac:dyDescent="0.3">
      <c r="G2499" s="3">
        <v>2497</v>
      </c>
      <c r="H2499" s="58">
        <v>0.56482172385936757</v>
      </c>
      <c r="I2499" s="58">
        <v>0.79554390412625564</v>
      </c>
      <c r="J2499" s="58">
        <v>-1.2572512971225982</v>
      </c>
      <c r="K2499" s="59">
        <v>-0.92504181545703934</v>
      </c>
      <c r="L2499" s="60">
        <f t="array" ref="L2499:O2499">TRANSPOSE(MMULT(Option!$B$25:$E$28, TRANSPOSE(H2499:K2499)))</f>
        <v>0.56482172385936757</v>
      </c>
      <c r="M2499" s="60">
        <v>0.95505672140759856</v>
      </c>
      <c r="N2499" s="60">
        <v>-0.67000548495693302</v>
      </c>
      <c r="O2499" s="60">
        <v>-0.6032978264557457</v>
      </c>
      <c r="P2499" s="56" t="str">
        <f t="shared" si="3077"/>
        <v>500/2</v>
      </c>
      <c r="R2499" s="80">
        <v>625</v>
      </c>
      <c r="S2499" s="3" t="s">
        <v>28</v>
      </c>
      <c r="T2499" s="60">
        <f t="array" aca="1" ref="T2499:T2502" ca="1">TRANSPOSE(OFFSET($L$3, MATCH($R2499 &amp; "/" &amp; T$2, $P$3:$P$5002, 0) - 1, 0, 1, $E$1))</f>
        <v>-0.40415082089835086</v>
      </c>
      <c r="U2499" s="60">
        <f t="array" aca="1" ref="U2499:U2502" ca="1">TRANSPOSE(OFFSET($L$3, MATCH($R2499 &amp; "/" &amp; U$2, $P$3:$P$5002, 0) - 1, 0, 1, $E$1))</f>
        <v>-1.4560292212291155</v>
      </c>
      <c r="V2499" s="60">
        <f t="array" aca="1" ref="V2499:V2502" ca="1">TRANSPOSE(OFFSET($L$3, MATCH($R2499 &amp; "/" &amp; V$2, $P$3:$P$5002, 0) - 1, 0, 1, $E$1))</f>
        <v>-1.1979265982049023</v>
      </c>
      <c r="W2499" s="60">
        <f t="array" aca="1" ref="W2499:W2502" ca="1">TRANSPOSE(OFFSET($L$3, MATCH($R2499 &amp; "/" &amp; W$2, $P$3:$P$5002, 0) - 1, 0, 1, $E$1))</f>
        <v>-1.2065958401599415</v>
      </c>
      <c r="X2499" s="60">
        <f t="array" aca="1" ref="X2499:X2502" ca="1">TRANSPOSE(OFFSET($L$3, MATCH($R2499 &amp; "/" &amp; X$2, $P$3:$P$5002, 0) - 1, 0, 1, $E$1))</f>
        <v>0.77402627869379381</v>
      </c>
      <c r="Y2499" s="52">
        <f ca="1">$B$11 * EXP(($E$3 - $C$11^2/2) * Y$2 + $C$11*SQRT(Y$2)*T2499)</f>
        <v>89.025686434782543</v>
      </c>
      <c r="Z2499" s="52">
        <f ca="1">Y2499 * EXP(($E$3 - $C$11^2/2) * (Z$2-Y$2) + $C$11*SQRT(Z$2-Y$2)*U2499)</f>
        <v>57.807364054485582</v>
      </c>
      <c r="AA2499" s="52">
        <f ca="1">Z2499 * EXP(($E$3 - $C$11^2/2) * (AA$2-Z$2) + $C$11*SQRT(AA$2-Z$2)*V2499)</f>
        <v>40.558208691154398</v>
      </c>
      <c r="AB2499" s="52">
        <f ca="1">AA2499 * EXP(($E$3 - $C$11^2/2) * (AB$2-AA$2) + $C$11*SQRT(AB$2-AA$2)*W2499)</f>
        <v>28.382122055011433</v>
      </c>
      <c r="AC2499" s="52">
        <f ca="1">AB2499 * EXP(($E$3 - $C$11^2/2) * (AC$2-AB$2) + $C$11*SQRT(AC$2-AB$2)*X2499)</f>
        <v>35.980147407704813</v>
      </c>
      <c r="AD2499" s="47"/>
      <c r="AE2499" s="3" t="s">
        <v>69</v>
      </c>
      <c r="AF2499" s="20" cm="1">
        <f t="array" aca="1" ref="AF2499" ca="1">MIN(Y2499:Y2502 / $D$11:$D$14)</f>
        <v>0.76257215348903518</v>
      </c>
      <c r="AG2499" s="20" cm="1">
        <f t="array" aca="1" ref="AG2499" ca="1">MIN(Z2499:Z2502 / $D$11:$D$14)</f>
        <v>0.57807364054485577</v>
      </c>
      <c r="AH2499" s="20" cm="1">
        <f t="array" aca="1" ref="AH2499" ca="1">MIN(AA2499:AA2502 / $D$11:$D$14)</f>
        <v>0.40558208691154396</v>
      </c>
      <c r="AI2499" s="20" cm="1">
        <f t="array" aca="1" ref="AI2499" ca="1">MIN(AB2499:AB2502 / $D$11:$D$14)</f>
        <v>0.28382122055011433</v>
      </c>
      <c r="AJ2499" s="20" cm="1">
        <f t="array" aca="1" ref="AJ2499" ca="1">MIN(AC2499:AC2502 / $D$11:$D$14)</f>
        <v>0.3598014740770481</v>
      </c>
      <c r="AK2499" s="72">
        <f t="array" aca="1" ref="AK2499" ca="1">SUMPRODUCT(AF2500:AJ2500, EXP(-$E$3*$AF$2:$AJ$2))</f>
        <v>77880.078307140488</v>
      </c>
      <c r="AL2499" s="70">
        <f ca="1">MAX(AC2500 - $D$11, 0) * EXP(-$E$2*$E$3)</f>
        <v>143.91023223284742</v>
      </c>
    </row>
    <row r="2500" spans="6:38" ht="14.55" customHeight="1" x14ac:dyDescent="0.3">
      <c r="G2500" s="3">
        <v>2498</v>
      </c>
      <c r="H2500" s="58">
        <v>0.68933188230437958</v>
      </c>
      <c r="I2500" s="58">
        <v>0.75605968408033275</v>
      </c>
      <c r="J2500" s="58">
        <v>-0.3705958274734375</v>
      </c>
      <c r="K2500" s="59">
        <v>1.0728840382710609</v>
      </c>
      <c r="L2500" s="60">
        <f t="array" ref="L2500:O2500">TRANSPOSE(MMULT(Option!$B$25:$E$28, TRANSPOSE(H2500:K2500)))</f>
        <v>0.68933188230437958</v>
      </c>
      <c r="M2500" s="60">
        <v>0.96867289936225665</v>
      </c>
      <c r="N2500" s="60">
        <v>0.14821760634557846</v>
      </c>
      <c r="O2500" s="60">
        <v>1.3201457529935523</v>
      </c>
      <c r="P2500" s="56" t="str">
        <f t="shared" ref="P2500:P2563" si="3158">(QUOTIENT(G2500 - 1, $E$2) + 1) &amp; "/" &amp; MOD(G2500 -1, $E$2) + 1</f>
        <v>500/3</v>
      </c>
      <c r="R2500" s="80"/>
      <c r="S2500" s="3" t="s">
        <v>29</v>
      </c>
      <c r="T2500" s="60">
        <f ca="1"/>
        <v>-0.36931377093388451</v>
      </c>
      <c r="U2500" s="60">
        <f ca="1"/>
        <v>0.76089520061976945</v>
      </c>
      <c r="V2500" s="60">
        <f ca="1"/>
        <v>1.5723221573696091</v>
      </c>
      <c r="W2500" s="60">
        <f ca="1"/>
        <v>0.99109923204674288</v>
      </c>
      <c r="X2500" s="60">
        <f ca="1"/>
        <v>0.4502045222353982</v>
      </c>
      <c r="Y2500" s="52">
        <f ca="1">$B$12 * EXP(($E$3 - $C$12^2/2) * Y$2 + $C$12*SQRT(Y$2)*T2500)</f>
        <v>89.960983053779529</v>
      </c>
      <c r="Z2500" s="52">
        <f ca="1">Y2500 * EXP(($E$3 - $C$12^2/2) * (Z$2-Y$2) + $C$12*SQRT(Z$2-Y$2)*U2500)</f>
        <v>113.59558202364433</v>
      </c>
      <c r="AA2500" s="52">
        <f ca="1">Z2500 * EXP(($E$3 - $C$12^2/2) * (AA$2-Z$2) + $C$12*SQRT(AA$2-Z$2)*V2500)</f>
        <v>182.97348691598381</v>
      </c>
      <c r="AB2500" s="52">
        <f ca="1">AA2500 * EXP(($E$3 - $C$12^2/2) * (AB$2-AA$2) + $C$12*SQRT(AB$2-AA$2)*W2500)</f>
        <v>247.56446969842199</v>
      </c>
      <c r="AC2500" s="52">
        <f ca="1">AB2500 * EXP(($E$3 - $C$12^2/2) * (AC$2-AB$2) + $C$12*SQRT(AC$2-AB$2)*X2500)</f>
        <v>284.78439590841157</v>
      </c>
      <c r="AD2500" s="47"/>
      <c r="AE2500" s="3" t="s">
        <v>47</v>
      </c>
      <c r="AF2500" s="64">
        <f t="shared" ref="AF2500" ca="1" si="3159">($B$5*AF2502 + (1 + $B$6)*AF2501)*$B$2</f>
        <v>0</v>
      </c>
      <c r="AG2500" s="64">
        <f t="shared" ref="AG2500" ca="1" si="3160">($B$5*AG2502 + (1 + $B$6)*AG2501)*$B$2</f>
        <v>0</v>
      </c>
      <c r="AH2500" s="64">
        <f t="shared" ref="AH2500" ca="1" si="3161">($B$5*AH2502 + (1 + $B$6)*AH2501)*$B$2</f>
        <v>0</v>
      </c>
      <c r="AI2500" s="64">
        <f t="shared" ref="AI2500" ca="1" si="3162">($B$5*AI2502 + (1 + $B$6)*AI2501)*$B$2</f>
        <v>0</v>
      </c>
      <c r="AJ2500" s="64" cm="1">
        <f t="array" aca="1" ref="AJ2500" ca="1">($B$5*AJ2502 + (1 + $B$6)*AJ2501 + AND(NOT(AF2501:AJ2501)))*$B$2</f>
        <v>100000</v>
      </c>
      <c r="AK2500" s="73"/>
      <c r="AL2500" s="70"/>
    </row>
    <row r="2501" spans="6:38" ht="14.55" customHeight="1" x14ac:dyDescent="0.3">
      <c r="G2501" s="3">
        <v>2499</v>
      </c>
      <c r="H2501" s="58">
        <v>1.0543094871073622</v>
      </c>
      <c r="I2501" s="58">
        <v>0.46524720347516352</v>
      </c>
      <c r="J2501" s="58">
        <v>1.5198676173414296</v>
      </c>
      <c r="K2501" s="59">
        <v>5.0700869332053811E-2</v>
      </c>
      <c r="L2501" s="60">
        <f t="array" ref="L2501:O2501">TRANSPOSE(MMULT(Option!$B$25:$E$28, TRANSPOSE(H2501:K2501)))</f>
        <v>1.0543094871073622</v>
      </c>
      <c r="M2501" s="60">
        <v>0.84812990020123658</v>
      </c>
      <c r="N2501" s="60">
        <v>1.8784691374316527</v>
      </c>
      <c r="O2501" s="60">
        <v>0.88361952495410523</v>
      </c>
      <c r="P2501" s="56" t="str">
        <f t="shared" si="3158"/>
        <v>500/4</v>
      </c>
      <c r="R2501" s="80"/>
      <c r="S2501" s="3" t="s">
        <v>31</v>
      </c>
      <c r="T2501" s="60">
        <f ca="1"/>
        <v>-0.36208328130997508</v>
      </c>
      <c r="U2501" s="60">
        <f ca="1"/>
        <v>1.0885079319979658</v>
      </c>
      <c r="V2501" s="60">
        <f ca="1"/>
        <v>1.0060105465972682</v>
      </c>
      <c r="W2501" s="60">
        <f ca="1"/>
        <v>-0.69397477411637198</v>
      </c>
      <c r="X2501" s="60">
        <f ca="1"/>
        <v>-1.1512427219127914</v>
      </c>
      <c r="Y2501" s="52">
        <f ca="1">$B$13 * EXP(($E$3 - $C$13^2/2) * Y$2 + $C$13*SQRT(Y$2)*T2501)</f>
        <v>90.156333435376865</v>
      </c>
      <c r="Z2501" s="52">
        <f ca="1">Y2501 * EXP(($E$3 - $C$13^2/2) * (Z$2-Y$2) + $C$13*SQRT(Z$2-Y$2)*U2501)</f>
        <v>125.59941309271626</v>
      </c>
      <c r="AA2501" s="52">
        <f ca="1">Z2501 * EXP(($E$3 - $C$13^2/2) * (AA$2-Z$2) + $C$13*SQRT(AA$2-Z$2)*V2501)</f>
        <v>170.69882479826327</v>
      </c>
      <c r="AB2501" s="52">
        <f ca="1">AA2501 * EXP(($E$3 - $C$13^2/2) * (AB$2-AA$2) + $C$13*SQRT(AB$2-AA$2)*W2501)</f>
        <v>139.31092602738283</v>
      </c>
      <c r="AC2501" s="52">
        <f ca="1">AB2501 * EXP(($E$3 - $C$13^2/2) * (AC$2-AB$2) + $C$13*SQRT(AC$2-AB$2)*X2501)</f>
        <v>99.120422157343526</v>
      </c>
      <c r="AD2501" s="47"/>
      <c r="AE2501" s="3" t="s">
        <v>46</v>
      </c>
      <c r="AF2501" s="52" t="b">
        <f t="shared" ref="AF2501" ca="1" si="3163">AF2499 &gt;= $B$4</f>
        <v>0</v>
      </c>
      <c r="AG2501" s="52" t="b">
        <f t="array" aca="1" ref="AG2501" ca="1">AND(AG2499 &gt;= $B$4, NOT(OR($AF2501:AF2501)))</f>
        <v>0</v>
      </c>
      <c r="AH2501" s="52" t="b">
        <f t="array" aca="1" ref="AH2501" ca="1">AND(AH2499 &gt;= $B$4, NOT(OR($AF2501:AG2501)))</f>
        <v>0</v>
      </c>
      <c r="AI2501" s="52" t="b">
        <f t="array" aca="1" ref="AI2501" ca="1">AND(AI2499 &gt;= $B$4, NOT(OR($AF2501:AH2501)))</f>
        <v>0</v>
      </c>
      <c r="AJ2501" s="52" t="b">
        <f t="array" aca="1" ref="AJ2501" ca="1">AND(AJ2499 &gt;= $B$4, NOT(OR($AF2501:AI2501)))</f>
        <v>0</v>
      </c>
      <c r="AK2501" s="73"/>
      <c r="AL2501" s="70"/>
    </row>
    <row r="2502" spans="6:38" ht="14.55" customHeight="1" x14ac:dyDescent="0.3">
      <c r="G2502" s="3">
        <v>2500</v>
      </c>
      <c r="H2502" s="58">
        <v>-0.13610769303843515</v>
      </c>
      <c r="I2502" s="58">
        <v>-5.6629079219390824E-3</v>
      </c>
      <c r="J2502" s="58">
        <v>-0.13068443472381908</v>
      </c>
      <c r="K2502" s="59">
        <v>-2.3235522212751056</v>
      </c>
      <c r="L2502" s="60">
        <f t="array" ref="L2502:O2502">TRANSPOSE(MMULT(Option!$B$25:$E$28, TRANSPOSE(H2502:K2502)))</f>
        <v>-0.13610769303843515</v>
      </c>
      <c r="M2502" s="60">
        <v>-5.9633218056544243E-2</v>
      </c>
      <c r="N2502" s="60">
        <v>-0.17070742904075711</v>
      </c>
      <c r="O2502" s="60">
        <v>-2.0712042105381219</v>
      </c>
      <c r="P2502" s="56" t="str">
        <f t="shared" si="3158"/>
        <v>500/5</v>
      </c>
      <c r="R2502" s="80"/>
      <c r="S2502" s="3" t="s">
        <v>30</v>
      </c>
      <c r="T2502" s="60">
        <f ca="1"/>
        <v>-0.92019382483622936</v>
      </c>
      <c r="U2502" s="60">
        <f ca="1"/>
        <v>4.5938291671583531E-2</v>
      </c>
      <c r="V2502" s="60">
        <f ca="1"/>
        <v>2.0734481238481308</v>
      </c>
      <c r="W2502" s="60">
        <f ca="1"/>
        <v>-1.1462866877497007</v>
      </c>
      <c r="X2502" s="60">
        <f ca="1"/>
        <v>0.51019854378083318</v>
      </c>
      <c r="Y2502" s="52">
        <f ca="1">$B$14 * EXP(($E$3 - $C$14^2/2) * Y$2 + $C$14*SQRT(Y$2)*T2502)</f>
        <v>76.257215348903514</v>
      </c>
      <c r="Z2502" s="52">
        <f ca="1">Y2502 * EXP(($E$3 - $C$14^2/2) * (Z$2-Y$2) + $C$14*SQRT(Z$2-Y$2)*U2502)</f>
        <v>77.702973532174127</v>
      </c>
      <c r="AA2502" s="52">
        <f ca="1">Z2502 * EXP(($E$3 - $C$14^2/2) * (AA$2-Z$2) + $C$14*SQRT(AA$2-Z$2)*V2502)</f>
        <v>145.46390252112138</v>
      </c>
      <c r="AB2502" s="52">
        <f ca="1">AA2502 * EXP(($E$3 - $C$14^2/2) * (AB$2-AA$2) + $C$14*SQRT(AB$2-AA$2)*W2502)</f>
        <v>103.65229255464754</v>
      </c>
      <c r="AC2502" s="52">
        <f ca="1">AB2502 * EXP(($E$3 - $C$14^2/2) * (AC$2-AB$2) + $C$14*SQRT(AC$2-AB$2)*X2502)</f>
        <v>121.40129187005097</v>
      </c>
      <c r="AD2502" s="47"/>
      <c r="AE2502" s="3" t="s">
        <v>68</v>
      </c>
      <c r="AF2502" s="52" t="b">
        <f ca="1">AND(AF2499&gt;$B$3, NOT(OR($AF2501:AF2501)))</f>
        <v>0</v>
      </c>
      <c r="AG2502" s="52" t="b">
        <f ca="1">AND(AG2499&gt;$B$3, NOT(OR($AF2501:AG2501)))</f>
        <v>0</v>
      </c>
      <c r="AH2502" s="52" t="b">
        <f ca="1">AND(AH2499&gt;$B$3, NOT(OR($AF2501:AH2501)))</f>
        <v>0</v>
      </c>
      <c r="AI2502" s="52" t="b">
        <f ca="1">AND(AI2499&gt;$B$3, NOT(OR($AF2501:AI2501)))</f>
        <v>0</v>
      </c>
      <c r="AJ2502" s="52" t="b">
        <f ca="1">AND(AJ2499&gt;$B$3, NOT(OR($AF2501:AJ2501)))</f>
        <v>0</v>
      </c>
      <c r="AK2502" s="74"/>
      <c r="AL2502" s="70"/>
    </row>
    <row r="2503" spans="6:38" ht="14.55" customHeight="1" x14ac:dyDescent="0.3">
      <c r="F2503" s="79" t="s">
        <v>43</v>
      </c>
      <c r="G2503" s="3">
        <v>2501</v>
      </c>
      <c r="H2503" s="61">
        <f t="array" ref="H2503:K5002">-H3:K2502</f>
        <v>-0.77003387728985029</v>
      </c>
      <c r="I2503" s="61">
        <v>2.1471216789682768E-2</v>
      </c>
      <c r="J2503" s="61">
        <v>1.6148261138609532</v>
      </c>
      <c r="K2503" s="62">
        <v>-0.74132908348979998</v>
      </c>
      <c r="L2503" s="60">
        <f t="array" ref="L2503:O2503">TRANSPOSE(MMULT(Option!$B$25:$E$28, TRANSPOSE(H2503:K2503)))</f>
        <v>-0.77003387728985029</v>
      </c>
      <c r="M2503" s="60">
        <v>-0.28833485567563455</v>
      </c>
      <c r="N2503" s="60">
        <v>1.1159269635229232</v>
      </c>
      <c r="O2503" s="60">
        <v>-0.62204558174868962</v>
      </c>
      <c r="P2503" s="56" t="str">
        <f t="shared" si="3158"/>
        <v>501/1</v>
      </c>
      <c r="R2503" s="80">
        <v>626</v>
      </c>
      <c r="S2503" s="3" t="s">
        <v>28</v>
      </c>
      <c r="T2503" s="60">
        <f t="array" aca="1" ref="T2503:T2506" ca="1">TRANSPOSE(OFFSET($L$3, MATCH($R2503 &amp; "/" &amp; T$2, $P$3:$P$5002, 0) - 1, 0, 1, $E$1))</f>
        <v>-4.5113243165499264E-2</v>
      </c>
      <c r="U2503" s="60">
        <f t="array" aca="1" ref="U2503:U2506" ca="1">TRANSPOSE(OFFSET($L$3, MATCH($R2503 &amp; "/" &amp; U$2, $P$3:$P$5002, 0) - 1, 0, 1, $E$1))</f>
        <v>-0.45270787134036605</v>
      </c>
      <c r="V2503" s="60">
        <f t="array" aca="1" ref="V2503:V2506" ca="1">TRANSPOSE(OFFSET($L$3, MATCH($R2503 &amp; "/" &amp; V$2, $P$3:$P$5002, 0) - 1, 0, 1, $E$1))</f>
        <v>-0.78700931213120584</v>
      </c>
      <c r="W2503" s="60">
        <f t="array" aca="1" ref="W2503:W2506" ca="1">TRANSPOSE(OFFSET($L$3, MATCH($R2503 &amp; "/" &amp; W$2, $P$3:$P$5002, 0) - 1, 0, 1, $E$1))</f>
        <v>0.44731139347578763</v>
      </c>
      <c r="X2503" s="60">
        <f t="array" aca="1" ref="X2503:X2506" ca="1">TRANSPOSE(OFFSET($L$3, MATCH($R2503 &amp; "/" &amp; X$2, $P$3:$P$5002, 0) - 1, 0, 1, $E$1))</f>
        <v>-0.39190810756014316</v>
      </c>
      <c r="Y2503" s="52">
        <f ca="1">$B$11 * EXP(($E$3 - $C$11^2/2) * Y$2 + $C$11*SQRT(Y$2)*T2503)</f>
        <v>99.150233803177585</v>
      </c>
      <c r="Z2503" s="52">
        <f ca="1">Y2503 * EXP(($E$3 - $C$11^2/2) * (Z$2-Y$2) + $C$11*SQRT(Z$2-Y$2)*U2503)</f>
        <v>86.992669078293886</v>
      </c>
      <c r="AA2503" s="52">
        <f ca="1">Z2503 * EXP(($E$3 - $C$11^2/2) * (AA$2-Z$2) + $C$11*SQRT(AA$2-Z$2)*V2503)</f>
        <v>69.042417217067523</v>
      </c>
      <c r="AB2503" s="52">
        <f ca="1">AA2503 * EXP(($E$3 - $C$11^2/2) * (AB$2-AA$2) + $C$11*SQRT(AB$2-AA$2)*W2503)</f>
        <v>79.353652490549052</v>
      </c>
      <c r="AC2503" s="52">
        <f ca="1">AB2503 * EXP(($E$3 - $C$11^2/2) * (AC$2-AB$2) + $C$11*SQRT(AC$2-AB$2)*X2503)</f>
        <v>70.905077347353782</v>
      </c>
      <c r="AD2503" s="47"/>
      <c r="AE2503" s="3" t="s">
        <v>69</v>
      </c>
      <c r="AF2503" s="20" cm="1">
        <f t="array" aca="1" ref="AF2503" ca="1">MIN(Y2503:Y2506 / $D$11:$D$14)</f>
        <v>0.58591987930775113</v>
      </c>
      <c r="AG2503" s="20" cm="1">
        <f t="array" aca="1" ref="AG2503" ca="1">MIN(Z2503:Z2506 / $D$11:$D$14)</f>
        <v>0.4037892375982261</v>
      </c>
      <c r="AH2503" s="20" cm="1">
        <f t="array" aca="1" ref="AH2503" ca="1">MIN(AA2503:AA2506 / $D$11:$D$14)</f>
        <v>0.25301911227650647</v>
      </c>
      <c r="AI2503" s="20" cm="1">
        <f t="array" aca="1" ref="AI2503" ca="1">MIN(AB2503:AB2506 / $D$11:$D$14)</f>
        <v>0.26707736660558806</v>
      </c>
      <c r="AJ2503" s="20" cm="1">
        <f t="array" aca="1" ref="AJ2503" ca="1">MIN(AC2503:AC2506 / $D$11:$D$14)</f>
        <v>0.30709564514363602</v>
      </c>
      <c r="AK2503" s="72">
        <f t="array" aca="1" ref="AK2503" ca="1">SUMPRODUCT(AF2504:AJ2504, EXP(-$E$3*$AF$2:$AJ$2))</f>
        <v>77880.078307140488</v>
      </c>
      <c r="AL2503" s="70">
        <f ca="1">MAX(AC2504 - $D$11, 0) * EXP(-$E$2*$E$3)</f>
        <v>0</v>
      </c>
    </row>
    <row r="2504" spans="6:38" ht="14.55" customHeight="1" x14ac:dyDescent="0.3">
      <c r="F2504" s="79"/>
      <c r="G2504" s="3">
        <v>2502</v>
      </c>
      <c r="H2504" s="61">
        <v>2.0600802807556384</v>
      </c>
      <c r="I2504" s="61">
        <v>-0.57768722068887279</v>
      </c>
      <c r="J2504" s="61">
        <v>0.70092551443064732</v>
      </c>
      <c r="K2504" s="62">
        <v>-1.1843770973913006</v>
      </c>
      <c r="L2504" s="60">
        <f t="array" ref="L2504:O2504">TRANSPOSE(MMULT(Option!$B$25:$E$28, TRANSPOSE(H2504:K2504)))</f>
        <v>2.0600802807556384</v>
      </c>
      <c r="M2504" s="60">
        <v>0.29457302893917159</v>
      </c>
      <c r="N2504" s="60">
        <v>1.2883880230821525</v>
      </c>
      <c r="O2504" s="60">
        <v>-0.20467521117193554</v>
      </c>
      <c r="P2504" s="56" t="str">
        <f t="shared" si="3158"/>
        <v>501/2</v>
      </c>
      <c r="R2504" s="80"/>
      <c r="S2504" s="3" t="s">
        <v>29</v>
      </c>
      <c r="T2504" s="60">
        <f ca="1"/>
        <v>-1.6978245775043053</v>
      </c>
      <c r="U2504" s="60">
        <f ca="1"/>
        <v>-0.42150979897907187</v>
      </c>
      <c r="V2504" s="60">
        <f ca="1"/>
        <v>-1.6543480954640972</v>
      </c>
      <c r="W2504" s="60">
        <f ca="1"/>
        <v>0.63103629982066056</v>
      </c>
      <c r="X2504" s="60">
        <f ca="1"/>
        <v>-0.8760072685955429</v>
      </c>
      <c r="Y2504" s="52">
        <f ca="1">$B$12 * EXP(($E$3 - $C$12^2/2) * Y$2 + $C$12*SQRT(Y$2)*T2504)</f>
        <v>60.389956785957487</v>
      </c>
      <c r="Z2504" s="52">
        <f ca="1">Y2504 * EXP(($E$3 - $C$12^2/2) * (Z$2-Y$2) + $C$12*SQRT(Z$2-Y$2)*U2504)</f>
        <v>53.48332232407494</v>
      </c>
      <c r="AA2504" s="52">
        <f ca="1">Z2504 * EXP(($E$3 - $C$12^2/2) * (AA$2-Z$2) + $C$12*SQRT(AA$2-Z$2)*V2504)</f>
        <v>32.722582778871065</v>
      </c>
      <c r="AB2504" s="52">
        <f ca="1">AA2504 * EXP(($E$3 - $C$12^2/2) * (AB$2-AA$2) + $C$12*SQRT(AB$2-AA$2)*W2504)</f>
        <v>39.740719190283862</v>
      </c>
      <c r="AC2504" s="52">
        <f ca="1">AB2504 * EXP(($E$3 - $C$12^2/2) * (AC$2-AB$2) + $C$12*SQRT(AC$2-AB$2)*X2504)</f>
        <v>30.709564514363603</v>
      </c>
      <c r="AD2504" s="47"/>
      <c r="AE2504" s="3" t="s">
        <v>47</v>
      </c>
      <c r="AF2504" s="64">
        <f t="shared" ref="AF2504" ca="1" si="3164">($B$5*AF2506 + (1 + $B$6)*AF2505)*$B$2</f>
        <v>0</v>
      </c>
      <c r="AG2504" s="64">
        <f t="shared" ref="AG2504" ca="1" si="3165">($B$5*AG2506 + (1 + $B$6)*AG2505)*$B$2</f>
        <v>0</v>
      </c>
      <c r="AH2504" s="64">
        <f t="shared" ref="AH2504" ca="1" si="3166">($B$5*AH2506 + (1 + $B$6)*AH2505)*$B$2</f>
        <v>0</v>
      </c>
      <c r="AI2504" s="64">
        <f t="shared" ref="AI2504" ca="1" si="3167">($B$5*AI2506 + (1 + $B$6)*AI2505)*$B$2</f>
        <v>0</v>
      </c>
      <c r="AJ2504" s="64" cm="1">
        <f t="array" aca="1" ref="AJ2504" ca="1">($B$5*AJ2506 + (1 + $B$6)*AJ2505 + AND(NOT(AF2505:AJ2505)))*$B$2</f>
        <v>100000</v>
      </c>
      <c r="AK2504" s="73"/>
      <c r="AL2504" s="70"/>
    </row>
    <row r="2505" spans="6:38" ht="14.55" customHeight="1" x14ac:dyDescent="0.3">
      <c r="F2505" s="79"/>
      <c r="G2505" s="3">
        <v>2503</v>
      </c>
      <c r="H2505" s="61">
        <v>-0.39750654810530922</v>
      </c>
      <c r="I2505" s="61">
        <v>-3.8342654004456835E-2</v>
      </c>
      <c r="J2505" s="61">
        <v>-0.51504408889628583</v>
      </c>
      <c r="K2505" s="62">
        <v>0.57350867301214792</v>
      </c>
      <c r="L2505" s="60">
        <f t="array" ref="L2505:O2505">TRANSPOSE(MMULT(Option!$B$25:$E$28, TRANSPOSE(H2505:K2505)))</f>
        <v>-0.39750654810530922</v>
      </c>
      <c r="M2505" s="60">
        <v>-0.19414424210630871</v>
      </c>
      <c r="N2505" s="60">
        <v>-0.62141149045064159</v>
      </c>
      <c r="O2505" s="60">
        <v>0.22155409034545226</v>
      </c>
      <c r="P2505" s="56" t="str">
        <f t="shared" si="3158"/>
        <v>501/3</v>
      </c>
      <c r="R2505" s="80"/>
      <c r="S2505" s="3" t="s">
        <v>31</v>
      </c>
      <c r="T2505" s="60">
        <f ca="1"/>
        <v>-1.7985740782786757</v>
      </c>
      <c r="U2505" s="60">
        <f ca="1"/>
        <v>-1.2576333425926585</v>
      </c>
      <c r="V2505" s="60">
        <f ca="1"/>
        <v>-1.5747600808384252</v>
      </c>
      <c r="W2505" s="60">
        <f ca="1"/>
        <v>0.16357783508573626</v>
      </c>
      <c r="X2505" s="60">
        <f ca="1"/>
        <v>0.69548455322561942</v>
      </c>
      <c r="Y2505" s="52">
        <f ca="1">$B$13 * EXP(($E$3 - $C$13^2/2) * Y$2 + $C$13*SQRT(Y$2)*T2505)</f>
        <v>58.591987930775112</v>
      </c>
      <c r="Z2505" s="52">
        <f ca="1">Y2505 * EXP(($E$3 - $C$13^2/2) * (Z$2-Y$2) + $C$13*SQRT(Z$2-Y$2)*U2505)</f>
        <v>40.378923759822612</v>
      </c>
      <c r="AA2505" s="52">
        <f ca="1">Z2505 * EXP(($E$3 - $C$13^2/2) * (AA$2-Z$2) + $C$13*SQRT(AA$2-Z$2)*V2505)</f>
        <v>25.301911227650645</v>
      </c>
      <c r="AB2505" s="52">
        <f ca="1">AA2505 * EXP(($E$3 - $C$13^2/2) * (AB$2-AA$2) + $C$13*SQRT(AB$2-AA$2)*W2505)</f>
        <v>26.707736660558805</v>
      </c>
      <c r="AC2505" s="52">
        <f ca="1">AB2505 * EXP(($E$3 - $C$13^2/2) * (AC$2-AB$2) + $C$13*SQRT(AC$2-AB$2)*X2505)</f>
        <v>33.06907818576677</v>
      </c>
      <c r="AD2505" s="47"/>
      <c r="AE2505" s="3" t="s">
        <v>46</v>
      </c>
      <c r="AF2505" s="52" t="b">
        <f t="shared" ref="AF2505" ca="1" si="3168">AF2503 &gt;= $B$4</f>
        <v>0</v>
      </c>
      <c r="AG2505" s="52" t="b">
        <f t="array" aca="1" ref="AG2505" ca="1">AND(AG2503 &gt;= $B$4, NOT(OR($AF2505:AF2505)))</f>
        <v>0</v>
      </c>
      <c r="AH2505" s="52" t="b">
        <f t="array" aca="1" ref="AH2505" ca="1">AND(AH2503 &gt;= $B$4, NOT(OR($AF2505:AG2505)))</f>
        <v>0</v>
      </c>
      <c r="AI2505" s="52" t="b">
        <f t="array" aca="1" ref="AI2505" ca="1">AND(AI2503 &gt;= $B$4, NOT(OR($AF2505:AH2505)))</f>
        <v>0</v>
      </c>
      <c r="AJ2505" s="52" t="b">
        <f t="array" aca="1" ref="AJ2505" ca="1">AND(AJ2503 &gt;= $B$4, NOT(OR($AF2505:AI2505)))</f>
        <v>0</v>
      </c>
      <c r="AK2505" s="73"/>
      <c r="AL2505" s="70"/>
    </row>
    <row r="2506" spans="6:38" ht="14.55" customHeight="1" x14ac:dyDescent="0.3">
      <c r="F2506" s="79"/>
      <c r="G2506" s="3">
        <v>2504</v>
      </c>
      <c r="H2506" s="61">
        <v>-1.5680917999930941</v>
      </c>
      <c r="I2506" s="61">
        <v>-8.1428151809609259E-2</v>
      </c>
      <c r="J2506" s="61">
        <v>-1.0743323366986501</v>
      </c>
      <c r="K2506" s="62">
        <v>-6.9042537088417386E-2</v>
      </c>
      <c r="L2506" s="60">
        <f t="array" ref="L2506:O2506">TRANSPOSE(MMULT(Option!$B$25:$E$28, TRANSPOSE(H2506:K2506)))</f>
        <v>-1.5680917999930941</v>
      </c>
      <c r="M2506" s="60">
        <v>-0.70186685387081571</v>
      </c>
      <c r="N2506" s="60">
        <v>-1.5921565205693513</v>
      </c>
      <c r="O2506" s="60">
        <v>-0.91737231298884703</v>
      </c>
      <c r="P2506" s="56" t="str">
        <f t="shared" si="3158"/>
        <v>501/4</v>
      </c>
      <c r="R2506" s="80"/>
      <c r="S2506" s="3" t="s">
        <v>30</v>
      </c>
      <c r="T2506" s="60">
        <f ca="1"/>
        <v>-0.34645077531193175</v>
      </c>
      <c r="U2506" s="60">
        <f ca="1"/>
        <v>-0.97363335054288924</v>
      </c>
      <c r="V2506" s="60">
        <f ca="1"/>
        <v>-8.2443094512432924E-2</v>
      </c>
      <c r="W2506" s="60">
        <f ca="1"/>
        <v>-1.2041338428744561</v>
      </c>
      <c r="X2506" s="60">
        <f ca="1"/>
        <v>0.19213838527985577</v>
      </c>
      <c r="Y2506" s="52">
        <f ca="1">$B$14 * EXP(($E$3 - $C$14^2/2) * Y$2 + $C$14*SQRT(Y$2)*T2506)</f>
        <v>90.580137252938485</v>
      </c>
      <c r="Z2506" s="52">
        <f ca="1">Y2506 * EXP(($E$3 - $C$14^2/2) * (Z$2-Y$2) + $C$14*SQRT(Z$2-Y$2)*U2506)</f>
        <v>67.975337001384077</v>
      </c>
      <c r="AA2506" s="52">
        <f ca="1">Z2506 * EXP(($E$3 - $C$14^2/2) * (AA$2-Z$2) + $C$14*SQRT(AA$2-Z$2)*V2506)</f>
        <v>66.647132329019342</v>
      </c>
      <c r="AB2506" s="52">
        <f ca="1">AA2506 * EXP(($E$3 - $C$14^2/2) * (AB$2-AA$2) + $C$14*SQRT(AB$2-AA$2)*W2506)</f>
        <v>46.673281345552901</v>
      </c>
      <c r="AC2506" s="52">
        <f ca="1">AB2506 * EXP(($E$3 - $C$14^2/2) * (AC$2-AB$2) + $C$14*SQRT(AC$2-AB$2)*X2506)</f>
        <v>49.690480851726463</v>
      </c>
      <c r="AD2506" s="47"/>
      <c r="AE2506" s="3" t="s">
        <v>68</v>
      </c>
      <c r="AF2506" s="52" t="b">
        <f ca="1">AND(AF2503&gt;$B$3, NOT(OR($AF2505:AF2505)))</f>
        <v>0</v>
      </c>
      <c r="AG2506" s="52" t="b">
        <f ca="1">AND(AG2503&gt;$B$3, NOT(OR($AF2505:AG2505)))</f>
        <v>0</v>
      </c>
      <c r="AH2506" s="52" t="b">
        <f ca="1">AND(AH2503&gt;$B$3, NOT(OR($AF2505:AH2505)))</f>
        <v>0</v>
      </c>
      <c r="AI2506" s="52" t="b">
        <f ca="1">AND(AI2503&gt;$B$3, NOT(OR($AF2505:AI2505)))</f>
        <v>0</v>
      </c>
      <c r="AJ2506" s="52" t="b">
        <f ca="1">AND(AJ2503&gt;$B$3, NOT(OR($AF2505:AJ2505)))</f>
        <v>0</v>
      </c>
      <c r="AK2506" s="74"/>
      <c r="AL2506" s="70"/>
    </row>
    <row r="2507" spans="6:38" ht="14.55" customHeight="1" x14ac:dyDescent="0.3">
      <c r="F2507" s="79"/>
      <c r="G2507" s="3">
        <v>2505</v>
      </c>
      <c r="H2507" s="61">
        <v>2.049039984876162</v>
      </c>
      <c r="I2507" s="61">
        <v>5.2635920128606573E-2</v>
      </c>
      <c r="J2507" s="61">
        <v>0.41277468973780806</v>
      </c>
      <c r="K2507" s="62">
        <v>-0.33127521428296097</v>
      </c>
      <c r="L2507" s="60">
        <f t="array" ref="L2507:O2507">TRANSPOSE(MMULT(Option!$B$25:$E$28, TRANSPOSE(H2507:K2507)))</f>
        <v>2.049039984876162</v>
      </c>
      <c r="M2507" s="60">
        <v>0.86785761160306263</v>
      </c>
      <c r="N2507" s="60">
        <v>1.19594347812357</v>
      </c>
      <c r="O2507" s="60">
        <v>0.63027753824428134</v>
      </c>
      <c r="P2507" s="56" t="str">
        <f t="shared" si="3158"/>
        <v>501/5</v>
      </c>
      <c r="R2507" s="80">
        <v>627</v>
      </c>
      <c r="S2507" s="3" t="s">
        <v>28</v>
      </c>
      <c r="T2507" s="60">
        <f t="array" aca="1" ref="T2507:T2510" ca="1">TRANSPOSE(OFFSET($L$3, MATCH($R2507 &amp; "/" &amp; T$2, $P$3:$P$5002, 0) - 1, 0, 1, $E$1))</f>
        <v>0.91118804246602503</v>
      </c>
      <c r="U2507" s="60">
        <f t="array" aca="1" ref="U2507:U2510" ca="1">TRANSPOSE(OFFSET($L$3, MATCH($R2507 &amp; "/" &amp; U$2, $P$3:$P$5002, 0) - 1, 0, 1, $E$1))</f>
        <v>1.1032088070964996</v>
      </c>
      <c r="V2507" s="60">
        <f t="array" aca="1" ref="V2507:V2510" ca="1">TRANSPOSE(OFFSET($L$3, MATCH($R2507 &amp; "/" &amp; V$2, $P$3:$P$5002, 0) - 1, 0, 1, $E$1))</f>
        <v>0.94446229696186423</v>
      </c>
      <c r="W2507" s="60">
        <f t="array" aca="1" ref="W2507:W2510" ca="1">TRANSPOSE(OFFSET($L$3, MATCH($R2507 &amp; "/" &amp; W$2, $P$3:$P$5002, 0) - 1, 0, 1, $E$1))</f>
        <v>-0.97709358732922014</v>
      </c>
      <c r="X2507" s="60">
        <f t="array" aca="1" ref="X2507:X2510" ca="1">TRANSPOSE(OFFSET($L$3, MATCH($R2507 &amp; "/" &amp; X$2, $P$3:$P$5002, 0) - 1, 0, 1, $E$1))</f>
        <v>-0.1621428429011435</v>
      </c>
      <c r="Y2507" s="52">
        <f ca="1">$B$11 * EXP(($E$3 - $C$11^2/2) * Y$2 + $C$11*SQRT(Y$2)*T2507)</f>
        <v>132.09569191931936</v>
      </c>
      <c r="Z2507" s="52">
        <f ca="1">Y2507 * EXP(($E$3 - $C$11^2/2) * (Z$2-Y$2) + $C$11*SQRT(Z$2-Y$2)*U2507)</f>
        <v>184.83975136352532</v>
      </c>
      <c r="AA2507" s="52">
        <f ca="1">Z2507 * EXP(($E$3 - $C$11^2/2) * (AA$2-Z$2) + $C$11*SQRT(AA$2-Z$2)*V2507)</f>
        <v>246.61488009938168</v>
      </c>
      <c r="AB2507" s="52">
        <f ca="1">AA2507 * EXP(($E$3 - $C$11^2/2) * (AB$2-AA$2) + $C$11*SQRT(AB$2-AA$2)*W2507)</f>
        <v>184.87868509753787</v>
      </c>
      <c r="AC2507" s="52">
        <f ca="1">AB2507 * EXP(($E$3 - $C$11^2/2) * (AC$2-AB$2) + $C$11*SQRT(AC$2-AB$2)*X2507)</f>
        <v>176.98358725053998</v>
      </c>
      <c r="AD2507" s="47"/>
      <c r="AE2507" s="3" t="s">
        <v>69</v>
      </c>
      <c r="AF2507" s="20" cm="1">
        <f t="array" aca="1" ref="AF2507" ca="1">MIN(Y2507:Y2510 / $D$11:$D$14)</f>
        <v>0.81185032246525557</v>
      </c>
      <c r="AG2507" s="20" cm="1">
        <f t="array" aca="1" ref="AG2507" ca="1">MIN(Z2507:Z2510 / $D$11:$D$14)</f>
        <v>1.3926040058319333</v>
      </c>
      <c r="AH2507" s="20" cm="1">
        <f t="array" aca="1" ref="AH2507" ca="1">MIN(AA2507:AA2510 / $D$11:$D$14)</f>
        <v>1.2531482465392338</v>
      </c>
      <c r="AI2507" s="20" cm="1">
        <f t="array" aca="1" ref="AI2507" ca="1">MIN(AB2507:AB2510 / $D$11:$D$14)</f>
        <v>1.1855107653010339</v>
      </c>
      <c r="AJ2507" s="20" cm="1">
        <f t="array" aca="1" ref="AJ2507" ca="1">MIN(AC2507:AC2510 / $D$11:$D$14)</f>
        <v>1.6110044987135563</v>
      </c>
      <c r="AK2507" s="72">
        <f t="array" aca="1" ref="AK2507" ca="1">SUMPRODUCT(AF2508:AJ2508, EXP(-$E$3*$AF$2:$AJ$2))</f>
        <v>109276.37026128646</v>
      </c>
      <c r="AL2507" s="70">
        <f ca="1">MAX(AC2508 - $D$11, 0) * EXP(-$E$2*$E$3)</f>
        <v>47.585078205826889</v>
      </c>
    </row>
    <row r="2508" spans="6:38" ht="14.55" customHeight="1" x14ac:dyDescent="0.3">
      <c r="F2508" s="79"/>
      <c r="G2508" s="3">
        <v>2506</v>
      </c>
      <c r="H2508" s="61">
        <v>0.8700005071565452</v>
      </c>
      <c r="I2508" s="61">
        <v>0.59562721520110318</v>
      </c>
      <c r="J2508" s="61">
        <v>-1.2871630198225779</v>
      </c>
      <c r="K2508" s="62">
        <v>0.62332951730450348</v>
      </c>
      <c r="L2508" s="60">
        <f t="array" ref="L2508:O2508">TRANSPOSE(MMULT(Option!$B$25:$E$28, TRANSPOSE(H2508:K2508)))</f>
        <v>0.8700005071565452</v>
      </c>
      <c r="M2508" s="60">
        <v>0.89390156278957955</v>
      </c>
      <c r="N2508" s="60">
        <v>-0.62655621646275017</v>
      </c>
      <c r="O2508" s="60">
        <v>0.78653103119119994</v>
      </c>
      <c r="P2508" s="56" t="str">
        <f t="shared" si="3158"/>
        <v>502/1</v>
      </c>
      <c r="R2508" s="80"/>
      <c r="S2508" s="3" t="s">
        <v>29</v>
      </c>
      <c r="T2508" s="60">
        <f ca="1"/>
        <v>-0.37104835584058393</v>
      </c>
      <c r="U2508" s="60">
        <f ca="1"/>
        <v>1.9284491977219289</v>
      </c>
      <c r="V2508" s="60">
        <f ca="1"/>
        <v>1.3616922471849002</v>
      </c>
      <c r="W2508" s="60">
        <f ca="1"/>
        <v>-1.7961831072356522</v>
      </c>
      <c r="X2508" s="60">
        <f ca="1"/>
        <v>0.38328300713104191</v>
      </c>
      <c r="Y2508" s="52">
        <f ca="1">$B$12 * EXP(($E$3 - $C$12^2/2) * Y$2 + $C$12*SQRT(Y$2)*T2508)</f>
        <v>89.914181742943683</v>
      </c>
      <c r="Z2508" s="52">
        <f ca="1">Y2508 * EXP(($E$3 - $C$12^2/2) * (Z$2-Y$2) + $C$12*SQRT(Z$2-Y$2)*U2508)</f>
        <v>161.15883614364435</v>
      </c>
      <c r="AA2508" s="52">
        <f ca="1">Z2508 * EXP(($E$3 - $C$12^2/2) * (AA$2-Z$2) + $C$12*SQRT(AA$2-Z$2)*V2508)</f>
        <v>243.69028925459503</v>
      </c>
      <c r="AB2508" s="52">
        <f ca="1">AA2508 * EXP(($E$3 - $C$12^2/2) * (AB$2-AA$2) + $C$12*SQRT(AB$2-AA$2)*W2508)</f>
        <v>142.88543860339462</v>
      </c>
      <c r="AC2508" s="52">
        <f ca="1">AB2508 * EXP(($E$3 - $C$12^2/2) * (AC$2-AB$2) + $C$12*SQRT(AC$2-AB$2)*X2508)</f>
        <v>161.10044987135564</v>
      </c>
      <c r="AD2508" s="47"/>
      <c r="AE2508" s="3" t="s">
        <v>47</v>
      </c>
      <c r="AF2508" s="64">
        <f t="shared" ref="AF2508" ca="1" si="3169">($B$5*AF2510 + (1 + $B$6)*AF2509)*$B$2</f>
        <v>15000</v>
      </c>
      <c r="AG2508" s="64">
        <f t="shared" ref="AG2508" ca="1" si="3170">($B$5*AG2510 + (1 + $B$6)*AG2509)*$B$2</f>
        <v>105000</v>
      </c>
      <c r="AH2508" s="64">
        <f t="shared" ref="AH2508" ca="1" si="3171">($B$5*AH2510 + (1 + $B$6)*AH2509)*$B$2</f>
        <v>0</v>
      </c>
      <c r="AI2508" s="64">
        <f t="shared" ref="AI2508" ca="1" si="3172">($B$5*AI2510 + (1 + $B$6)*AI2509)*$B$2</f>
        <v>0</v>
      </c>
      <c r="AJ2508" s="64" cm="1">
        <f t="array" aca="1" ref="AJ2508" ca="1">($B$5*AJ2510 + (1 + $B$6)*AJ2509 + AND(NOT(AF2509:AJ2509)))*$B$2</f>
        <v>0</v>
      </c>
      <c r="AK2508" s="73"/>
      <c r="AL2508" s="70"/>
    </row>
    <row r="2509" spans="6:38" ht="14.55" customHeight="1" x14ac:dyDescent="0.3">
      <c r="F2509" s="79"/>
      <c r="G2509" s="3">
        <v>2507</v>
      </c>
      <c r="H2509" s="61">
        <v>-1.0930682590641203</v>
      </c>
      <c r="I2509" s="61">
        <v>1.3301226870681717</v>
      </c>
      <c r="J2509" s="61">
        <v>0.44077363324733709</v>
      </c>
      <c r="K2509" s="62">
        <v>0.27732364685392735</v>
      </c>
      <c r="L2509" s="60">
        <f t="array" ref="L2509:O2509">TRANSPOSE(MMULT(Option!$B$25:$E$28, TRANSPOSE(H2509:K2509)))</f>
        <v>-1.0930682590641203</v>
      </c>
      <c r="M2509" s="60">
        <v>0.78185027578794308</v>
      </c>
      <c r="N2509" s="60">
        <v>0.29821649496268615</v>
      </c>
      <c r="O2509" s="60">
        <v>0.23459656326826578</v>
      </c>
      <c r="P2509" s="56" t="str">
        <f t="shared" si="3158"/>
        <v>502/2</v>
      </c>
      <c r="R2509" s="80"/>
      <c r="S2509" s="3" t="s">
        <v>31</v>
      </c>
      <c r="T2509" s="60">
        <f ca="1"/>
        <v>-0.46461388866757386</v>
      </c>
      <c r="U2509" s="60">
        <f ca="1"/>
        <v>1.5351984887846453</v>
      </c>
      <c r="V2509" s="60">
        <f ca="1"/>
        <v>1.5980868242622617</v>
      </c>
      <c r="W2509" s="60">
        <f ca="1"/>
        <v>-0.86284891598701186</v>
      </c>
      <c r="X2509" s="60">
        <f ca="1"/>
        <v>-1.0542592465496062E-2</v>
      </c>
      <c r="Y2509" s="52">
        <f ca="1">$B$13 * EXP(($E$3 - $C$13^2/2) * Y$2 + $C$13*SQRT(Y$2)*T2509)</f>
        <v>87.425414084105995</v>
      </c>
      <c r="Z2509" s="52">
        <f ca="1">Y2509 * EXP(($E$3 - $C$13^2/2) * (Z$2-Y$2) + $C$13*SQRT(Z$2-Y$2)*U2509)</f>
        <v>139.26040058319333</v>
      </c>
      <c r="AA2509" s="52">
        <f ca="1">Z2509 * EXP(($E$3 - $C$13^2/2) * (AA$2-Z$2) + $C$13*SQRT(AA$2-Z$2)*V2509)</f>
        <v>226.05348109763034</v>
      </c>
      <c r="AB2509" s="52">
        <f ca="1">AA2509 * EXP(($E$3 - $C$13^2/2) * (AB$2-AA$2) + $C$13*SQRT(AB$2-AA$2)*W2509)</f>
        <v>175.37331642266579</v>
      </c>
      <c r="AC2509" s="52">
        <f ca="1">AB2509 * EXP(($E$3 - $C$13^2/2) * (AC$2-AB$2) + $C$13*SQRT(AC$2-AB$2)*X2509)</f>
        <v>175.69581234109688</v>
      </c>
      <c r="AD2509" s="47"/>
      <c r="AE2509" s="3" t="s">
        <v>46</v>
      </c>
      <c r="AF2509" s="52" t="b">
        <f t="shared" ref="AF2509" ca="1" si="3173">AF2507 &gt;= $B$4</f>
        <v>0</v>
      </c>
      <c r="AG2509" s="52" t="b">
        <f t="array" aca="1" ref="AG2509" ca="1">AND(AG2507 &gt;= $B$4, NOT(OR($AF2509:AF2509)))</f>
        <v>1</v>
      </c>
      <c r="AH2509" s="52" t="b">
        <f t="array" aca="1" ref="AH2509" ca="1">AND(AH2507 &gt;= $B$4, NOT(OR($AF2509:AG2509)))</f>
        <v>0</v>
      </c>
      <c r="AI2509" s="52" t="b">
        <f t="array" aca="1" ref="AI2509" ca="1">AND(AI2507 &gt;= $B$4, NOT(OR($AF2509:AH2509)))</f>
        <v>0</v>
      </c>
      <c r="AJ2509" s="52" t="b">
        <f t="array" aca="1" ref="AJ2509" ca="1">AND(AJ2507 &gt;= $B$4, NOT(OR($AF2509:AI2509)))</f>
        <v>0</v>
      </c>
      <c r="AK2509" s="73"/>
      <c r="AL2509" s="70"/>
    </row>
    <row r="2510" spans="6:38" ht="14.55" customHeight="1" x14ac:dyDescent="0.3">
      <c r="F2510" s="79"/>
      <c r="G2510" s="3">
        <v>2508</v>
      </c>
      <c r="H2510" s="61">
        <v>-0.40161094769970929</v>
      </c>
      <c r="I2510" s="61">
        <v>2.2358811115205053E-2</v>
      </c>
      <c r="J2510" s="61">
        <v>-1.806381100826167</v>
      </c>
      <c r="K2510" s="62">
        <v>-0.79484662721214638</v>
      </c>
      <c r="L2510" s="60">
        <f t="array" ref="L2510:O2510">TRANSPOSE(MMULT(Option!$B$25:$E$28, TRANSPOSE(H2510:K2510)))</f>
        <v>-0.40161094769970929</v>
      </c>
      <c r="M2510" s="60">
        <v>-0.14015219020295427</v>
      </c>
      <c r="N2510" s="60">
        <v>-1.7413521712343867</v>
      </c>
      <c r="O2510" s="60">
        <v>-1.1880249436465151</v>
      </c>
      <c r="P2510" s="56" t="str">
        <f t="shared" si="3158"/>
        <v>502/3</v>
      </c>
      <c r="R2510" s="80"/>
      <c r="S2510" s="3" t="s">
        <v>30</v>
      </c>
      <c r="T2510" s="60">
        <f ca="1"/>
        <v>-0.71146429250339849</v>
      </c>
      <c r="U2510" s="60">
        <f ca="1"/>
        <v>1.8147272001336425</v>
      </c>
      <c r="V2510" s="60">
        <f ca="1"/>
        <v>-0.40106630031363211</v>
      </c>
      <c r="W2510" s="60">
        <f ca="1"/>
        <v>-0.2016175830074457</v>
      </c>
      <c r="X2510" s="60">
        <f ca="1"/>
        <v>1.3210577181778733</v>
      </c>
      <c r="Y2510" s="52">
        <f ca="1">$B$14 * EXP(($E$3 - $C$14^2/2) * Y$2 + $C$14*SQRT(Y$2)*T2510)</f>
        <v>81.185032246525552</v>
      </c>
      <c r="Z2510" s="52">
        <f ca="1">Y2510 * EXP(($E$3 - $C$14^2/2) * (Z$2-Y$2) + $C$14*SQRT(Z$2-Y$2)*U2510)</f>
        <v>140.6323528151317</v>
      </c>
      <c r="AA2510" s="52">
        <f ca="1">Z2510 * EXP(($E$3 - $C$14^2/2) * (AA$2-Z$2) + $C$14*SQRT(AA$2-Z$2)*V2510)</f>
        <v>125.3148246539234</v>
      </c>
      <c r="AB2510" s="52">
        <f ca="1">AA2510 * EXP(($E$3 - $C$14^2/2) * (AB$2-AA$2) + $C$14*SQRT(AB$2-AA$2)*W2510)</f>
        <v>118.55107653010339</v>
      </c>
      <c r="AC2510" s="52">
        <f ca="1">AB2510 * EXP(($E$3 - $C$14^2/2) * (AC$2-AB$2) + $C$14*SQRT(AC$2-AB$2)*X2510)</f>
        <v>177.09055443662982</v>
      </c>
      <c r="AD2510" s="47"/>
      <c r="AE2510" s="3" t="s">
        <v>68</v>
      </c>
      <c r="AF2510" s="52" t="b">
        <f ca="1">AND(AF2507&gt;$B$3, NOT(OR($AF2509:AF2509)))</f>
        <v>1</v>
      </c>
      <c r="AG2510" s="52" t="b">
        <f ca="1">AND(AG2507&gt;$B$3, NOT(OR($AF2509:AG2509)))</f>
        <v>0</v>
      </c>
      <c r="AH2510" s="52" t="b">
        <f ca="1">AND(AH2507&gt;$B$3, NOT(OR($AF2509:AH2509)))</f>
        <v>0</v>
      </c>
      <c r="AI2510" s="52" t="b">
        <f ca="1">AND(AI2507&gt;$B$3, NOT(OR($AF2509:AI2509)))</f>
        <v>0</v>
      </c>
      <c r="AJ2510" s="52" t="b">
        <f ca="1">AND(AJ2507&gt;$B$3, NOT(OR($AF2509:AJ2509)))</f>
        <v>0</v>
      </c>
      <c r="AK2510" s="74"/>
      <c r="AL2510" s="70"/>
    </row>
    <row r="2511" spans="6:38" ht="14.55" customHeight="1" x14ac:dyDescent="0.3">
      <c r="F2511" s="79"/>
      <c r="G2511" s="3">
        <v>2509</v>
      </c>
      <c r="H2511" s="61">
        <v>0.47784145924521521</v>
      </c>
      <c r="I2511" s="61">
        <v>1.6202443976708087</v>
      </c>
      <c r="J2511" s="61">
        <v>-0.16814431621065548</v>
      </c>
      <c r="K2511" s="62">
        <v>0.46930818162071247</v>
      </c>
      <c r="L2511" s="60">
        <f t="array" ref="L2511:O2511">TRANSPOSE(MMULT(Option!$B$25:$E$28, TRANSPOSE(H2511:K2511)))</f>
        <v>0.47784145924521521</v>
      </c>
      <c r="M2511" s="60">
        <v>1.6761151030290087</v>
      </c>
      <c r="N2511" s="60">
        <v>0.46773331523950429</v>
      </c>
      <c r="O2511" s="60">
        <v>0.98448926682450399</v>
      </c>
      <c r="P2511" s="56" t="str">
        <f t="shared" si="3158"/>
        <v>502/4</v>
      </c>
      <c r="R2511" s="80">
        <v>628</v>
      </c>
      <c r="S2511" s="3" t="s">
        <v>28</v>
      </c>
      <c r="T2511" s="60">
        <f t="array" aca="1" ref="T2511:T2514" ca="1">TRANSPOSE(OFFSET($L$3, MATCH($R2511 &amp; "/" &amp; T$2, $P$3:$P$5002, 0) - 1, 0, 1, $E$1))</f>
        <v>8.0173181064640706E-2</v>
      </c>
      <c r="U2511" s="60">
        <f t="array" aca="1" ref="U2511:U2514" ca="1">TRANSPOSE(OFFSET($L$3, MATCH($R2511 &amp; "/" &amp; U$2, $P$3:$P$5002, 0) - 1, 0, 1, $E$1))</f>
        <v>1.3062462576214131</v>
      </c>
      <c r="V2511" s="60">
        <f t="array" aca="1" ref="V2511:V2514" ca="1">TRANSPOSE(OFFSET($L$3, MATCH($R2511 &amp; "/" &amp; V$2, $P$3:$P$5002, 0) - 1, 0, 1, $E$1))</f>
        <v>-0.84712967760807201</v>
      </c>
      <c r="W2511" s="60">
        <f t="array" aca="1" ref="W2511:W2514" ca="1">TRANSPOSE(OFFSET($L$3, MATCH($R2511 &amp; "/" &amp; W$2, $P$3:$P$5002, 0) - 1, 0, 1, $E$1))</f>
        <v>1.0926241317213246</v>
      </c>
      <c r="X2511" s="60">
        <f t="array" aca="1" ref="X2511:X2514" ca="1">TRANSPOSE(OFFSET($L$3, MATCH($R2511 &amp; "/" &amp; X$2, $P$3:$P$5002, 0) - 1, 0, 1, $E$1))</f>
        <v>0.42244160746676918</v>
      </c>
      <c r="Y2511" s="52">
        <f ca="1">$B$11 * EXP(($E$3 - $C$11^2/2) * Y$2 + $C$11*SQRT(Y$2)*T2511)</f>
        <v>102.94780789186643</v>
      </c>
      <c r="Z2511" s="52">
        <f ca="1">Y2511 * EXP(($E$3 - $C$11^2/2) * (Z$2-Y$2) + $C$11*SQRT(Z$2-Y$2)*U2511)</f>
        <v>153.100721857526</v>
      </c>
      <c r="AA2511" s="52">
        <f ca="1">Z2511 * EXP(($E$3 - $C$11^2/2) * (AA$2-Z$2) + $C$11*SQRT(AA$2-Z$2)*V2511)</f>
        <v>119.33767912421044</v>
      </c>
      <c r="AB2511" s="52">
        <f ca="1">AA2511 * EXP(($E$3 - $C$11^2/2) * (AB$2-AA$2) + $C$11*SQRT(AB$2-AA$2)*W2511)</f>
        <v>166.45822113636856</v>
      </c>
      <c r="AC2511" s="52">
        <f ca="1">AB2511 * EXP(($E$3 - $C$11^2/2) * (AC$2-AB$2) + $C$11*SQRT(AC$2-AB$2)*X2511)</f>
        <v>189.89605358661987</v>
      </c>
      <c r="AD2511" s="47"/>
      <c r="AE2511" s="3" t="s">
        <v>69</v>
      </c>
      <c r="AF2511" s="20" cm="1">
        <f t="array" aca="1" ref="AF2511" ca="1">MIN(Y2511:Y2514 / $D$11:$D$14)</f>
        <v>1.0294780789186644</v>
      </c>
      <c r="AG2511" s="20" cm="1">
        <f t="array" aca="1" ref="AG2511" ca="1">MIN(Z2511:Z2514 / $D$11:$D$14)</f>
        <v>1.5310072185752599</v>
      </c>
      <c r="AH2511" s="20" cm="1">
        <f t="array" aca="1" ref="AH2511" ca="1">MIN(AA2511:AA2514 / $D$11:$D$14)</f>
        <v>1.1933767912421045</v>
      </c>
      <c r="AI2511" s="20" cm="1">
        <f t="array" aca="1" ref="AI2511" ca="1">MIN(AB2511:AB2514 / $D$11:$D$14)</f>
        <v>1.6645822113636857</v>
      </c>
      <c r="AJ2511" s="20" cm="1">
        <f t="array" aca="1" ref="AJ2511" ca="1">MIN(AC2511:AC2514 / $D$11:$D$14)</f>
        <v>1.7594323854817193</v>
      </c>
      <c r="AK2511" s="72">
        <f t="array" aca="1" ref="AK2511" ca="1">SUMPRODUCT(AF2512:AJ2512, EXP(-$E$3*$AF$2:$AJ$2))</f>
        <v>109276.37026128646</v>
      </c>
      <c r="AL2511" s="70">
        <f ca="1">MAX(AC2512 - $D$11, 0) * EXP(-$E$2*$E$3)</f>
        <v>317.77722322256795</v>
      </c>
    </row>
    <row r="2512" spans="6:38" ht="14.55" customHeight="1" x14ac:dyDescent="0.3">
      <c r="F2512" s="79"/>
      <c r="G2512" s="3">
        <v>2510</v>
      </c>
      <c r="H2512" s="61">
        <v>-1.6344115121028577</v>
      </c>
      <c r="I2512" s="61">
        <v>2.1378118853928454</v>
      </c>
      <c r="J2512" s="61">
        <v>0.92908267215213325</v>
      </c>
      <c r="K2512" s="62">
        <v>1.1724311532958778</v>
      </c>
      <c r="L2512" s="60">
        <f t="array" ref="L2512:O2512">TRANSPOSE(MMULT(Option!$B$25:$E$28, TRANSPOSE(H2512:K2512)))</f>
        <v>-1.6344115121028577</v>
      </c>
      <c r="M2512" s="60">
        <v>1.3055723524366514</v>
      </c>
      <c r="N2512" s="60">
        <v>0.72206861715672033</v>
      </c>
      <c r="O2512" s="60">
        <v>1.0913943803239901</v>
      </c>
      <c r="P2512" s="56" t="str">
        <f t="shared" si="3158"/>
        <v>502/5</v>
      </c>
      <c r="R2512" s="80"/>
      <c r="S2512" s="3" t="s">
        <v>29</v>
      </c>
      <c r="T2512" s="60">
        <f ca="1"/>
        <v>0.70937887127337762</v>
      </c>
      <c r="U2512" s="60">
        <f ca="1"/>
        <v>1.3074824861966827</v>
      </c>
      <c r="V2512" s="60">
        <f ca="1"/>
        <v>1.0229442120203922</v>
      </c>
      <c r="W2512" s="60">
        <f ca="1"/>
        <v>0.16804505315422807</v>
      </c>
      <c r="X2512" s="60">
        <f ca="1"/>
        <v>2.1267435454018973</v>
      </c>
      <c r="Y2512" s="52">
        <f ca="1">$B$12 * EXP(($E$3 - $C$12^2/2) * Y$2 + $C$12*SQRT(Y$2)*T2512)</f>
        <v>124.335536091216</v>
      </c>
      <c r="Z2512" s="52">
        <f ca="1">Y2512 * EXP(($E$3 - $C$12^2/2) * (Z$2-Y$2) + $C$12*SQRT(Z$2-Y$2)*U2512)</f>
        <v>184.97646360521645</v>
      </c>
      <c r="AA2512" s="52">
        <f ca="1">Z2512 * EXP(($E$3 - $C$12^2/2) * (AA$2-Z$2) + $C$12*SQRT(AA$2-Z$2)*V2512)</f>
        <v>252.67696553475938</v>
      </c>
      <c r="AB2512" s="52">
        <f ca="1">AA2512 * EXP(($E$3 - $C$12^2/2) * (AB$2-AA$2) + $C$12*SQRT(AB$2-AA$2)*W2512)</f>
        <v>267.073892962944</v>
      </c>
      <c r="AC2512" s="52">
        <f ca="1">AB2512 * EXP(($E$3 - $C$12^2/2) * (AC$2-AB$2) + $C$12*SQRT(AC$2-AB$2)*X2512)</f>
        <v>508.03403146223127</v>
      </c>
      <c r="AD2512" s="47"/>
      <c r="AE2512" s="3" t="s">
        <v>47</v>
      </c>
      <c r="AF2512" s="64">
        <f t="shared" ref="AF2512" ca="1" si="3174">($B$5*AF2514 + (1 + $B$6)*AF2513)*$B$2</f>
        <v>15000</v>
      </c>
      <c r="AG2512" s="64">
        <f t="shared" ref="AG2512" ca="1" si="3175">($B$5*AG2514 + (1 + $B$6)*AG2513)*$B$2</f>
        <v>105000</v>
      </c>
      <c r="AH2512" s="64">
        <f t="shared" ref="AH2512" ca="1" si="3176">($B$5*AH2514 + (1 + $B$6)*AH2513)*$B$2</f>
        <v>0</v>
      </c>
      <c r="AI2512" s="64">
        <f t="shared" ref="AI2512" ca="1" si="3177">($B$5*AI2514 + (1 + $B$6)*AI2513)*$B$2</f>
        <v>0</v>
      </c>
      <c r="AJ2512" s="64" cm="1">
        <f t="array" aca="1" ref="AJ2512" ca="1">($B$5*AJ2514 + (1 + $B$6)*AJ2513 + AND(NOT(AF2513:AJ2513)))*$B$2</f>
        <v>0</v>
      </c>
      <c r="AK2512" s="73"/>
      <c r="AL2512" s="70"/>
    </row>
    <row r="2513" spans="6:38" ht="14.55" customHeight="1" x14ac:dyDescent="0.3">
      <c r="F2513" s="79"/>
      <c r="G2513" s="3">
        <v>2511</v>
      </c>
      <c r="H2513" s="61">
        <v>0.72345226112896999</v>
      </c>
      <c r="I2513" s="61">
        <v>0.66277607500416946</v>
      </c>
      <c r="J2513" s="61">
        <v>1.088410849926869</v>
      </c>
      <c r="K2513" s="62">
        <v>0.29335384665124015</v>
      </c>
      <c r="L2513" s="60">
        <f t="array" ref="L2513:O2513">TRANSPOSE(MMULT(Option!$B$25:$E$28, TRANSPOSE(H2513:K2513)))</f>
        <v>0.72345226112896999</v>
      </c>
      <c r="M2513" s="60">
        <v>0.8968252109540551</v>
      </c>
      <c r="N2513" s="60">
        <v>1.4188986256525959</v>
      </c>
      <c r="O2513" s="60">
        <v>0.9265856920355543</v>
      </c>
      <c r="P2513" s="56" t="str">
        <f t="shared" si="3158"/>
        <v>503/1</v>
      </c>
      <c r="R2513" s="80"/>
      <c r="S2513" s="3" t="s">
        <v>31</v>
      </c>
      <c r="T2513" s="60">
        <f ca="1"/>
        <v>2.3930853447194327</v>
      </c>
      <c r="U2513" s="60">
        <f ca="1"/>
        <v>0.63122764900538286</v>
      </c>
      <c r="V2513" s="60">
        <f ca="1"/>
        <v>0.47773948634614816</v>
      </c>
      <c r="W2513" s="60">
        <f ca="1"/>
        <v>0.20397383436716823</v>
      </c>
      <c r="X2513" s="60">
        <f ca="1"/>
        <v>0.64097440302689046</v>
      </c>
      <c r="Y2513" s="52">
        <f ca="1">$B$13 * EXP(($E$3 - $C$13^2/2) * Y$2 + $C$13*SQRT(Y$2)*T2513)</f>
        <v>206.04524681493882</v>
      </c>
      <c r="Z2513" s="52">
        <f ca="1">Y2513 * EXP(($E$3 - $C$13^2/2) * (Z$2-Y$2) + $C$13*SQRT(Z$2-Y$2)*U2513)</f>
        <v>250.25091739571062</v>
      </c>
      <c r="AA2513" s="52">
        <f ca="1">Z2513 * EXP(($E$3 - $C$13^2/2) * (AA$2-Z$2) + $C$13*SQRT(AA$2-Z$2)*V2513)</f>
        <v>290.2625708346738</v>
      </c>
      <c r="AB2513" s="52">
        <f ca="1">AA2513 * EXP(($E$3 - $C$13^2/2) * (AB$2-AA$2) + $C$13*SQRT(AB$2-AA$2)*W2513)</f>
        <v>310.12581820621318</v>
      </c>
      <c r="AC2513" s="52">
        <f ca="1">AB2513 * EXP(($E$3 - $C$13^2/2) * (AC$2-AB$2) + $C$13*SQRT(AC$2-AB$2)*X2513)</f>
        <v>377.7642792481131</v>
      </c>
      <c r="AD2513" s="47"/>
      <c r="AE2513" s="3" t="s">
        <v>46</v>
      </c>
      <c r="AF2513" s="52" t="b">
        <f t="shared" ref="AF2513" ca="1" si="3178">AF2511 &gt;= $B$4</f>
        <v>0</v>
      </c>
      <c r="AG2513" s="52" t="b">
        <f t="array" aca="1" ref="AG2513" ca="1">AND(AG2511 &gt;= $B$4, NOT(OR($AF2513:AF2513)))</f>
        <v>1</v>
      </c>
      <c r="AH2513" s="52" t="b">
        <f t="array" aca="1" ref="AH2513" ca="1">AND(AH2511 &gt;= $B$4, NOT(OR($AF2513:AG2513)))</f>
        <v>0</v>
      </c>
      <c r="AI2513" s="52" t="b">
        <f t="array" aca="1" ref="AI2513" ca="1">AND(AI2511 &gt;= $B$4, NOT(OR($AF2513:AH2513)))</f>
        <v>0</v>
      </c>
      <c r="AJ2513" s="52" t="b">
        <f t="array" aca="1" ref="AJ2513" ca="1">AND(AJ2511 &gt;= $B$4, NOT(OR($AF2513:AI2513)))</f>
        <v>0</v>
      </c>
      <c r="AK2513" s="73"/>
      <c r="AL2513" s="70"/>
    </row>
    <row r="2514" spans="6:38" ht="14.55" customHeight="1" x14ac:dyDescent="0.3">
      <c r="F2514" s="79"/>
      <c r="G2514" s="3">
        <v>2512</v>
      </c>
      <c r="H2514" s="61">
        <v>0.59961662189636611</v>
      </c>
      <c r="I2514" s="61">
        <v>-0.35744114246443964</v>
      </c>
      <c r="J2514" s="61">
        <v>1.5645361680847345</v>
      </c>
      <c r="K2514" s="62">
        <v>-0.1210389555292727</v>
      </c>
      <c r="L2514" s="60">
        <f t="array" ref="L2514:O2514">TRANSPOSE(MMULT(Option!$B$25:$E$28, TRANSPOSE(H2514:K2514)))</f>
        <v>0.59961662189636611</v>
      </c>
      <c r="M2514" s="60">
        <v>-8.7753569608411353E-2</v>
      </c>
      <c r="N2514" s="60">
        <v>1.520394450876047</v>
      </c>
      <c r="O2514" s="60">
        <v>0.34796120949074172</v>
      </c>
      <c r="P2514" s="56" t="str">
        <f t="shared" si="3158"/>
        <v>503/2</v>
      </c>
      <c r="R2514" s="80"/>
      <c r="S2514" s="3" t="s">
        <v>30</v>
      </c>
      <c r="T2514" s="60">
        <f ca="1"/>
        <v>1.7696476311214009</v>
      </c>
      <c r="U2514" s="60">
        <f ca="1"/>
        <v>0.17103383143978046</v>
      </c>
      <c r="V2514" s="60">
        <f ca="1"/>
        <v>5.5258323997230907E-2</v>
      </c>
      <c r="W2514" s="60">
        <f ca="1"/>
        <v>-3.3286132982763506E-2</v>
      </c>
      <c r="X2514" s="60">
        <f ca="1"/>
        <v>-0.16268282429542258</v>
      </c>
      <c r="Y2514" s="52">
        <f ca="1">$B$14 * EXP(($E$3 - $C$14^2/2) * Y$2 + $C$14*SQRT(Y$2)*T2514)</f>
        <v>170.89758779821088</v>
      </c>
      <c r="Z2514" s="52">
        <f ca="1">Y2514 * EXP(($E$3 - $C$14^2/2) * (Z$2-Y$2) + $C$14*SQRT(Z$2-Y$2)*U2514)</f>
        <v>180.79695839073011</v>
      </c>
      <c r="AA2514" s="52">
        <f ca="1">Z2514 * EXP(($E$3 - $C$14^2/2) * (AA$2-Z$2) + $C$14*SQRT(AA$2-Z$2)*V2514)</f>
        <v>184.74049709742604</v>
      </c>
      <c r="AB2514" s="52">
        <f ca="1">AA2514 * EXP(($E$3 - $C$14^2/2) * (AB$2-AA$2) + $C$14*SQRT(AB$2-AA$2)*W2514)</f>
        <v>183.82170294041592</v>
      </c>
      <c r="AC2514" s="52">
        <f ca="1">AB2514 * EXP(($E$3 - $C$14^2/2) * (AC$2-AB$2) + $C$14*SQRT(AC$2-AB$2)*X2514)</f>
        <v>175.94323854817193</v>
      </c>
      <c r="AD2514" s="47"/>
      <c r="AE2514" s="3" t="s">
        <v>68</v>
      </c>
      <c r="AF2514" s="52" t="b">
        <f ca="1">AND(AF2511&gt;$B$3, NOT(OR($AF2513:AF2513)))</f>
        <v>1</v>
      </c>
      <c r="AG2514" s="52" t="b">
        <f ca="1">AND(AG2511&gt;$B$3, NOT(OR($AF2513:AG2513)))</f>
        <v>0</v>
      </c>
      <c r="AH2514" s="52" t="b">
        <f ca="1">AND(AH2511&gt;$B$3, NOT(OR($AF2513:AH2513)))</f>
        <v>0</v>
      </c>
      <c r="AI2514" s="52" t="b">
        <f ca="1">AND(AI2511&gt;$B$3, NOT(OR($AF2513:AI2513)))</f>
        <v>0</v>
      </c>
      <c r="AJ2514" s="52" t="b">
        <f ca="1">AND(AJ2511&gt;$B$3, NOT(OR($AF2513:AJ2513)))</f>
        <v>0</v>
      </c>
      <c r="AK2514" s="74"/>
      <c r="AL2514" s="70"/>
    </row>
    <row r="2515" spans="6:38" ht="14.55" customHeight="1" x14ac:dyDescent="0.3">
      <c r="F2515" s="79"/>
      <c r="G2515" s="3">
        <v>2513</v>
      </c>
      <c r="H2515" s="61">
        <v>-0.55255032089127798</v>
      </c>
      <c r="I2515" s="61">
        <v>-0.30477958739046623</v>
      </c>
      <c r="J2515" s="61">
        <v>1.122036005624653</v>
      </c>
      <c r="K2515" s="62">
        <v>-0.88318593404700385</v>
      </c>
      <c r="L2515" s="60">
        <f t="array" ref="L2515:O2515">TRANSPOSE(MMULT(Option!$B$25:$E$28, TRANSPOSE(H2515:K2515)))</f>
        <v>-0.55255032089127798</v>
      </c>
      <c r="M2515" s="60">
        <v>-0.50035523425535522</v>
      </c>
      <c r="N2515" s="60">
        <v>0.68466535915265792</v>
      </c>
      <c r="O2515" s="60">
        <v>-0.83814640353461889</v>
      </c>
      <c r="P2515" s="56" t="str">
        <f t="shared" si="3158"/>
        <v>503/3</v>
      </c>
      <c r="R2515" s="80">
        <v>629</v>
      </c>
      <c r="S2515" s="3" t="s">
        <v>28</v>
      </c>
      <c r="T2515" s="60">
        <f t="array" aca="1" ref="T2515:T2518" ca="1">TRANSPOSE(OFFSET($L$3, MATCH($R2515 &amp; "/" &amp; T$2, $P$3:$P$5002, 0) - 1, 0, 1, $E$1))</f>
        <v>-0.89353204235022299</v>
      </c>
      <c r="U2515" s="60">
        <f t="array" aca="1" ref="U2515:U2518" ca="1">TRANSPOSE(OFFSET($L$3, MATCH($R2515 &amp; "/" &amp; U$2, $P$3:$P$5002, 0) - 1, 0, 1, $E$1))</f>
        <v>-2.2305483625063567</v>
      </c>
      <c r="V2515" s="60">
        <f t="array" aca="1" ref="V2515:V2518" ca="1">TRANSPOSE(OFFSET($L$3, MATCH($R2515 &amp; "/" &amp; V$2, $P$3:$P$5002, 0) - 1, 0, 1, $E$1))</f>
        <v>1.9413410394056783</v>
      </c>
      <c r="W2515" s="60">
        <f t="array" aca="1" ref="W2515:W2518" ca="1">TRANSPOSE(OFFSET($L$3, MATCH($R2515 &amp; "/" &amp; W$2, $P$3:$P$5002, 0) - 1, 0, 1, $E$1))</f>
        <v>-0.55623374819318616</v>
      </c>
      <c r="X2515" s="60">
        <f t="array" aca="1" ref="X2515:X2518" ca="1">TRANSPOSE(OFFSET($L$3, MATCH($R2515 &amp; "/" &amp; X$2, $P$3:$P$5002, 0) - 1, 0, 1, $E$1))</f>
        <v>-0.56108543941475175</v>
      </c>
      <c r="Y2515" s="52">
        <f ca="1">$B$11 * EXP(($E$3 - $C$11^2/2) * Y$2 + $C$11*SQRT(Y$2)*T2515)</f>
        <v>76.869607189306549</v>
      </c>
      <c r="Z2515" s="52">
        <f ca="1">Y2515 * EXP(($E$3 - $C$11^2/2) * (Z$2-Y$2) + $C$11*SQRT(Z$2-Y$2)*U2515)</f>
        <v>39.565046507496334</v>
      </c>
      <c r="AA2515" s="52">
        <f ca="1">Z2515 * EXP(($E$3 - $C$11^2/2) * (AA$2-Z$2) + $C$11*SQRT(AA$2-Z$2)*V2515)</f>
        <v>71.189716467669427</v>
      </c>
      <c r="AB2515" s="52">
        <f ca="1">AA2515 * EXP(($E$3 - $C$11^2/2) * (AB$2-AA$2) + $C$11*SQRT(AB$2-AA$2)*W2515)</f>
        <v>60.550531746123362</v>
      </c>
      <c r="AC2515" s="52">
        <f ca="1">AB2515 * EXP(($E$3 - $C$11^2/2) * (AC$2-AB$2) + $C$11*SQRT(AC$2-AB$2)*X2515)</f>
        <v>51.426449409953577</v>
      </c>
      <c r="AD2515" s="47"/>
      <c r="AE2515" s="3" t="s">
        <v>69</v>
      </c>
      <c r="AF2515" s="20" cm="1">
        <f t="array" aca="1" ref="AF2515" ca="1">MIN(Y2515:Y2518 / $D$11:$D$14)</f>
        <v>0.61772451642102499</v>
      </c>
      <c r="AG2515" s="20" cm="1">
        <f t="array" aca="1" ref="AG2515" ca="1">MIN(Z2515:Z2518 / $D$11:$D$14)</f>
        <v>0.39565046507496332</v>
      </c>
      <c r="AH2515" s="20" cm="1">
        <f t="array" aca="1" ref="AH2515" ca="1">MIN(AA2515:AA2518 / $D$11:$D$14)</f>
        <v>0.71189716467669428</v>
      </c>
      <c r="AI2515" s="20" cm="1">
        <f t="array" aca="1" ref="AI2515" ca="1">MIN(AB2515:AB2518 / $D$11:$D$14)</f>
        <v>0.56201860831020944</v>
      </c>
      <c r="AJ2515" s="20" cm="1">
        <f t="array" aca="1" ref="AJ2515" ca="1">MIN(AC2515:AC2518 / $D$11:$D$14)</f>
        <v>0.51426449409953578</v>
      </c>
      <c r="AK2515" s="72">
        <f t="array" aca="1" ref="AK2515" ca="1">SUMPRODUCT(AF2516:AJ2516, EXP(-$E$3*$AF$2:$AJ$2))</f>
        <v>77880.078307140488</v>
      </c>
      <c r="AL2515" s="70">
        <f ca="1">MAX(AC2516 - $D$11, 0) * EXP(-$E$2*$E$3)</f>
        <v>0</v>
      </c>
    </row>
    <row r="2516" spans="6:38" ht="14.55" customHeight="1" x14ac:dyDescent="0.3">
      <c r="F2516" s="79"/>
      <c r="G2516" s="3">
        <v>2514</v>
      </c>
      <c r="H2516" s="61">
        <v>-0.35417351606870562</v>
      </c>
      <c r="I2516" s="61">
        <v>-2.4464606092690739</v>
      </c>
      <c r="J2516" s="61">
        <v>-0.8611411503543176</v>
      </c>
      <c r="K2516" s="62">
        <v>0.19836295136076038</v>
      </c>
      <c r="L2516" s="60">
        <f t="array" ref="L2516:O2516">TRANSPOSE(MMULT(Option!$B$25:$E$28, TRANSPOSE(H2516:K2516)))</f>
        <v>-0.35417351606870562</v>
      </c>
      <c r="M2516" s="60">
        <v>-2.3838875917681448</v>
      </c>
      <c r="N2516" s="60">
        <v>-1.5386521139724576</v>
      </c>
      <c r="O2516" s="60">
        <v>-0.78051283294299711</v>
      </c>
      <c r="P2516" s="56" t="str">
        <f t="shared" si="3158"/>
        <v>503/4</v>
      </c>
      <c r="R2516" s="80"/>
      <c r="S2516" s="3" t="s">
        <v>29</v>
      </c>
      <c r="T2516" s="60">
        <f ca="1"/>
        <v>-1.6223756240560134</v>
      </c>
      <c r="U2516" s="60">
        <f ca="1"/>
        <v>-0.77861512696499502</v>
      </c>
      <c r="V2516" s="60">
        <f ca="1"/>
        <v>1.3064036005791899</v>
      </c>
      <c r="W2516" s="60">
        <f ca="1"/>
        <v>-0.10351183664529677</v>
      </c>
      <c r="X2516" s="60">
        <f ca="1"/>
        <v>5.6120994996677026E-2</v>
      </c>
      <c r="Y2516" s="52">
        <f ca="1">$B$12 * EXP(($E$3 - $C$12^2/2) * Y$2 + $C$12*SQRT(Y$2)*T2516)</f>
        <v>61.772451642102496</v>
      </c>
      <c r="Z2516" s="52">
        <f ca="1">Y2516 * EXP(($E$3 - $C$12^2/2) * (Z$2-Y$2) + $C$12*SQRT(Z$2-Y$2)*U2516)</f>
        <v>49.149809007826434</v>
      </c>
      <c r="AA2516" s="52">
        <f ca="1">Z2516 * EXP(($E$3 - $C$12^2/2) * (AA$2-Z$2) + $C$12*SQRT(AA$2-Z$2)*V2516)</f>
        <v>73.097490819761518</v>
      </c>
      <c r="AB2516" s="52">
        <f ca="1">AA2516 * EXP(($E$3 - $C$12^2/2) * (AB$2-AA$2) + $C$12*SQRT(AB$2-AA$2)*W2516)</f>
        <v>71.217636390739742</v>
      </c>
      <c r="AC2516" s="52">
        <f ca="1">AB2516 * EXP(($E$3 - $C$12^2/2) * (AC$2-AB$2) + $C$12*SQRT(AC$2-AB$2)*X2516)</f>
        <v>72.789869358866696</v>
      </c>
      <c r="AD2516" s="47"/>
      <c r="AE2516" s="3" t="s">
        <v>47</v>
      </c>
      <c r="AF2516" s="64">
        <f t="shared" ref="AF2516" ca="1" si="3179">($B$5*AF2518 + (1 + $B$6)*AF2517)*$B$2</f>
        <v>0</v>
      </c>
      <c r="AG2516" s="64">
        <f t="shared" ref="AG2516" ca="1" si="3180">($B$5*AG2518 + (1 + $B$6)*AG2517)*$B$2</f>
        <v>0</v>
      </c>
      <c r="AH2516" s="64">
        <f t="shared" ref="AH2516" ca="1" si="3181">($B$5*AH2518 + (1 + $B$6)*AH2517)*$B$2</f>
        <v>0</v>
      </c>
      <c r="AI2516" s="64">
        <f t="shared" ref="AI2516" ca="1" si="3182">($B$5*AI2518 + (1 + $B$6)*AI2517)*$B$2</f>
        <v>0</v>
      </c>
      <c r="AJ2516" s="64" cm="1">
        <f t="array" aca="1" ref="AJ2516" ca="1">($B$5*AJ2518 + (1 + $B$6)*AJ2517 + AND(NOT(AF2517:AJ2517)))*$B$2</f>
        <v>100000</v>
      </c>
      <c r="AK2516" s="73"/>
      <c r="AL2516" s="70"/>
    </row>
    <row r="2517" spans="6:38" ht="14.55" customHeight="1" x14ac:dyDescent="0.3">
      <c r="F2517" s="79"/>
      <c r="G2517" s="3">
        <v>2515</v>
      </c>
      <c r="H2517" s="61">
        <v>9.9004085911846215E-2</v>
      </c>
      <c r="I2517" s="61">
        <v>1.6035319766028866</v>
      </c>
      <c r="J2517" s="61">
        <v>0.3615015337460587</v>
      </c>
      <c r="K2517" s="62">
        <v>-0.36133866903752498</v>
      </c>
      <c r="L2517" s="60">
        <f t="array" ref="L2517:O2517">TRANSPOSE(MMULT(Option!$B$25:$E$28, TRANSPOSE(H2517:K2517)))</f>
        <v>9.9004085911846215E-2</v>
      </c>
      <c r="M2517" s="60">
        <v>1.5092629667777155</v>
      </c>
      <c r="N2517" s="60">
        <v>0.7770153080354244</v>
      </c>
      <c r="O2517" s="60">
        <v>0.22063079726428719</v>
      </c>
      <c r="P2517" s="56" t="str">
        <f t="shared" si="3158"/>
        <v>503/5</v>
      </c>
      <c r="R2517" s="80"/>
      <c r="S2517" s="3" t="s">
        <v>31</v>
      </c>
      <c r="T2517" s="60">
        <f ca="1"/>
        <v>-0.9555797182400112</v>
      </c>
      <c r="U2517" s="60">
        <f ca="1"/>
        <v>-1.0939673620146635</v>
      </c>
      <c r="V2517" s="60">
        <f ca="1"/>
        <v>0.92303346683263521</v>
      </c>
      <c r="W2517" s="60">
        <f ca="1"/>
        <v>-0.23940242126952493</v>
      </c>
      <c r="X2517" s="60">
        <f ca="1"/>
        <v>7.3543834094088406E-2</v>
      </c>
      <c r="Y2517" s="52">
        <f ca="1">$B$13 * EXP(($E$3 - $C$13^2/2) * Y$2 + $C$13*SQRT(Y$2)*T2517)</f>
        <v>75.451968161723201</v>
      </c>
      <c r="Z2517" s="52">
        <f ca="1">Y2517 * EXP(($E$3 - $C$13^2/2) * (Z$2-Y$2) + $C$13*SQRT(Z$2-Y$2)*U2517)</f>
        <v>54.614863004789633</v>
      </c>
      <c r="AA2517" s="52">
        <f ca="1">Z2517 * EXP(($E$3 - $C$13^2/2) * (AA$2-Z$2) + $C$13*SQRT(AA$2-Z$2)*V2517)</f>
        <v>72.400709709532649</v>
      </c>
      <c r="AB2517" s="52">
        <f ca="1">AA2517 * EXP(($E$3 - $C$13^2/2) * (AB$2-AA$2) + $C$13*SQRT(AB$2-AA$2)*W2517)</f>
        <v>67.720935782803821</v>
      </c>
      <c r="AC2517" s="52">
        <f ca="1">AB2517 * EXP(($E$3 - $C$13^2/2) * (AC$2-AB$2) + $C$13*SQRT(AC$2-AB$2)*X2517)</f>
        <v>69.578702768490743</v>
      </c>
      <c r="AD2517" s="47"/>
      <c r="AE2517" s="3" t="s">
        <v>46</v>
      </c>
      <c r="AF2517" s="52" t="b">
        <f t="shared" ref="AF2517" ca="1" si="3183">AF2515 &gt;= $B$4</f>
        <v>0</v>
      </c>
      <c r="AG2517" s="52" t="b">
        <f t="array" aca="1" ref="AG2517" ca="1">AND(AG2515 &gt;= $B$4, NOT(OR($AF2517:AF2517)))</f>
        <v>0</v>
      </c>
      <c r="AH2517" s="52" t="b">
        <f t="array" aca="1" ref="AH2517" ca="1">AND(AH2515 &gt;= $B$4, NOT(OR($AF2517:AG2517)))</f>
        <v>0</v>
      </c>
      <c r="AI2517" s="52" t="b">
        <f t="array" aca="1" ref="AI2517" ca="1">AND(AI2515 &gt;= $B$4, NOT(OR($AF2517:AH2517)))</f>
        <v>0</v>
      </c>
      <c r="AJ2517" s="52" t="b">
        <f t="array" aca="1" ref="AJ2517" ca="1">AND(AJ2515 &gt;= $B$4, NOT(OR($AF2517:AI2517)))</f>
        <v>0</v>
      </c>
      <c r="AK2517" s="73"/>
      <c r="AL2517" s="70"/>
    </row>
    <row r="2518" spans="6:38" ht="14.55" customHeight="1" x14ac:dyDescent="0.3">
      <c r="F2518" s="79"/>
      <c r="G2518" s="3">
        <v>2516</v>
      </c>
      <c r="H2518" s="61">
        <v>0.19970766971489951</v>
      </c>
      <c r="I2518" s="61">
        <v>1.4556095264943407</v>
      </c>
      <c r="J2518" s="61">
        <v>-0.61148663899344913</v>
      </c>
      <c r="K2518" s="62">
        <v>-0.39078926661686092</v>
      </c>
      <c r="L2518" s="60">
        <f t="array" ref="L2518:O2518">TRANSPOSE(MMULT(Option!$B$25:$E$28, TRANSPOSE(H2518:K2518)))</f>
        <v>0.19970766971489951</v>
      </c>
      <c r="M2518" s="60">
        <v>1.4139712353777889</v>
      </c>
      <c r="N2518" s="60">
        <v>-7.6023754299916257E-2</v>
      </c>
      <c r="O2518" s="60">
        <v>7.0492100246457023E-3</v>
      </c>
      <c r="P2518" s="56" t="str">
        <f t="shared" si="3158"/>
        <v>504/1</v>
      </c>
      <c r="R2518" s="80"/>
      <c r="S2518" s="3" t="s">
        <v>30</v>
      </c>
      <c r="T2518" s="60">
        <f ca="1"/>
        <v>0.124724033775095</v>
      </c>
      <c r="U2518" s="60">
        <f ca="1"/>
        <v>-0.62352211595591156</v>
      </c>
      <c r="V2518" s="60">
        <f ca="1"/>
        <v>0.22663864507116416</v>
      </c>
      <c r="W2518" s="60">
        <f ca="1"/>
        <v>-1.7152416254381488</v>
      </c>
      <c r="X2518" s="60">
        <f ca="1"/>
        <v>0.57119583791064765</v>
      </c>
      <c r="Y2518" s="52">
        <f ca="1">$B$14 * EXP(($E$3 - $C$14^2/2) * Y$2 + $C$14*SQRT(Y$2)*T2518)</f>
        <v>104.33296756724262</v>
      </c>
      <c r="Z2518" s="52">
        <f ca="1">Y2518 * EXP(($E$3 - $C$14^2/2) * (Z$2-Y$2) + $C$14*SQRT(Z$2-Y$2)*U2518)</f>
        <v>86.967176106653596</v>
      </c>
      <c r="AA2518" s="52">
        <f ca="1">Z2518 * EXP(($E$3 - $C$14^2/2) * (AA$2-Z$2) + $C$14*SQRT(AA$2-Z$2)*V2518)</f>
        <v>93.552460597097692</v>
      </c>
      <c r="AB2518" s="52">
        <f ca="1">AA2518 * EXP(($E$3 - $C$14^2/2) * (AB$2-AA$2) + $C$14*SQRT(AB$2-AA$2)*W2518)</f>
        <v>56.201860831020944</v>
      </c>
      <c r="AC2518" s="52">
        <f ca="1">AB2518 * EXP(($E$3 - $C$14^2/2) * (AC$2-AB$2) + $C$14*SQRT(AC$2-AB$2)*X2518)</f>
        <v>67.041284661154407</v>
      </c>
      <c r="AD2518" s="47"/>
      <c r="AE2518" s="3" t="s">
        <v>68</v>
      </c>
      <c r="AF2518" s="52" t="b">
        <f ca="1">AND(AF2515&gt;$B$3, NOT(OR($AF2517:AF2517)))</f>
        <v>0</v>
      </c>
      <c r="AG2518" s="52" t="b">
        <f ca="1">AND(AG2515&gt;$B$3, NOT(OR($AF2517:AG2517)))</f>
        <v>0</v>
      </c>
      <c r="AH2518" s="52" t="b">
        <f ca="1">AND(AH2515&gt;$B$3, NOT(OR($AF2517:AH2517)))</f>
        <v>0</v>
      </c>
      <c r="AI2518" s="52" t="b">
        <f ca="1">AND(AI2515&gt;$B$3, NOT(OR($AF2517:AI2517)))</f>
        <v>0</v>
      </c>
      <c r="AJ2518" s="52" t="b">
        <f ca="1">AND(AJ2515&gt;$B$3, NOT(OR($AF2517:AJ2517)))</f>
        <v>0</v>
      </c>
      <c r="AK2518" s="74"/>
      <c r="AL2518" s="70"/>
    </row>
    <row r="2519" spans="6:38" ht="14.55" customHeight="1" x14ac:dyDescent="0.3">
      <c r="F2519" s="79"/>
      <c r="G2519" s="3">
        <v>2517</v>
      </c>
      <c r="H2519" s="61">
        <v>-0.93897327977482881</v>
      </c>
      <c r="I2519" s="61">
        <v>2.2119055234408571</v>
      </c>
      <c r="J2519" s="61">
        <v>2.2730263265301534</v>
      </c>
      <c r="K2519" s="62">
        <v>-0.55360732480057984</v>
      </c>
      <c r="L2519" s="60">
        <f t="array" ref="L2519:O2519">TRANSPOSE(MMULT(Option!$B$25:$E$28, TRANSPOSE(H2519:K2519)))</f>
        <v>-0.93897327977482881</v>
      </c>
      <c r="M2519" s="60">
        <v>1.6516555863417979</v>
      </c>
      <c r="N2519" s="60">
        <v>2.2000454182492328</v>
      </c>
      <c r="O2519" s="60">
        <v>0.17319183811586342</v>
      </c>
      <c r="P2519" s="56" t="str">
        <f t="shared" si="3158"/>
        <v>504/2</v>
      </c>
      <c r="R2519" s="80">
        <v>630</v>
      </c>
      <c r="S2519" s="3" t="s">
        <v>28</v>
      </c>
      <c r="T2519" s="60">
        <f t="array" aca="1" ref="T2519:T2522" ca="1">TRANSPOSE(OFFSET($L$3, MATCH($R2519 &amp; "/" &amp; T$2, $P$3:$P$5002, 0) - 1, 0, 1, $E$1))</f>
        <v>1.5201036062152045</v>
      </c>
      <c r="U2519" s="60">
        <f t="array" aca="1" ref="U2519:U2522" ca="1">TRANSPOSE(OFFSET($L$3, MATCH($R2519 &amp; "/" &amp; U$2, $P$3:$P$5002, 0) - 1, 0, 1, $E$1))</f>
        <v>-1.1491721264928492E-2</v>
      </c>
      <c r="V2519" s="60">
        <f t="array" aca="1" ref="V2519:V2522" ca="1">TRANSPOSE(OFFSET($L$3, MATCH($R2519 &amp; "/" &amp; V$2, $P$3:$P$5002, 0) - 1, 0, 1, $E$1))</f>
        <v>-0.60476691795166282</v>
      </c>
      <c r="W2519" s="60">
        <f t="array" aca="1" ref="W2519:W2522" ca="1">TRANSPOSE(OFFSET($L$3, MATCH($R2519 &amp; "/" &amp; W$2, $P$3:$P$5002, 0) - 1, 0, 1, $E$1))</f>
        <v>1.3424374677420629E-2</v>
      </c>
      <c r="X2519" s="60">
        <f t="array" aca="1" ref="X2519:X2522" ca="1">TRANSPOSE(OFFSET($L$3, MATCH($R2519 &amp; "/" &amp; X$2, $P$3:$P$5002, 0) - 1, 0, 1, $E$1))</f>
        <v>-0.52937347572743165</v>
      </c>
      <c r="Y2519" s="52">
        <f ca="1">$B$11 * EXP(($E$3 - $C$11^2/2) * Y$2 + $C$11*SQRT(Y$2)*T2519)</f>
        <v>158.57081372801494</v>
      </c>
      <c r="Z2519" s="52">
        <f ca="1">Y2519 * EXP(($E$3 - $C$11^2/2) * (Z$2-Y$2) + $C$11*SQRT(Z$2-Y$2)*U2519)</f>
        <v>158.8171835120641</v>
      </c>
      <c r="AA2519" s="52">
        <f ca="1">Z2519 * EXP(($E$3 - $C$11^2/2) * (AA$2-Z$2) + $C$11*SQRT(AA$2-Z$2)*V2519)</f>
        <v>133.12967804463497</v>
      </c>
      <c r="AB2519" s="52">
        <f ca="1">AA2519 * EXP(($E$3 - $C$11^2/2) * (AB$2-AA$2) + $C$11*SQRT(AB$2-AA$2)*W2519)</f>
        <v>134.33692212479352</v>
      </c>
      <c r="AC2519" s="52">
        <f ca="1">AB2519 * EXP(($E$3 - $C$11^2/2) * (AC$2-AB$2) + $C$11*SQRT(AC$2-AB$2)*X2519)</f>
        <v>115.1849325387057</v>
      </c>
      <c r="AD2519" s="47"/>
      <c r="AE2519" s="3" t="s">
        <v>69</v>
      </c>
      <c r="AF2519" s="20" cm="1">
        <f t="array" aca="1" ref="AF2519" ca="1">MIN(Y2519:Y2522 / $D$11:$D$14)</f>
        <v>1.5857081372801494</v>
      </c>
      <c r="AG2519" s="20" cm="1">
        <f t="array" aca="1" ref="AG2519" ca="1">MIN(Z2519:Z2522 / $D$11:$D$14)</f>
        <v>1.2894523616579538</v>
      </c>
      <c r="AH2519" s="20" cm="1">
        <f t="array" aca="1" ref="AH2519" ca="1">MIN(AA2519:AA2522 / $D$11:$D$14)</f>
        <v>1.3312967804463498</v>
      </c>
      <c r="AI2519" s="20" cm="1">
        <f t="array" aca="1" ref="AI2519" ca="1">MIN(AB2519:AB2522 / $D$11:$D$14)</f>
        <v>1.086364173290169</v>
      </c>
      <c r="AJ2519" s="20" cm="1">
        <f t="array" aca="1" ref="AJ2519" ca="1">MIN(AC2519:AC2522 / $D$11:$D$14)</f>
        <v>0.98181126375363359</v>
      </c>
      <c r="AK2519" s="72">
        <f t="array" aca="1" ref="AK2519" ca="1">SUMPRODUCT(AF2520:AJ2520, EXP(-$E$3*$AF$2:$AJ$2))</f>
        <v>99879.089572574972</v>
      </c>
      <c r="AL2519" s="70">
        <f ca="1">MAX(AC2520 - $D$11, 0) * EXP(-$E$2*$E$3)</f>
        <v>46.109246959845755</v>
      </c>
    </row>
    <row r="2520" spans="6:38" ht="14.55" customHeight="1" x14ac:dyDescent="0.3">
      <c r="F2520" s="79"/>
      <c r="G2520" s="3">
        <v>2518</v>
      </c>
      <c r="H2520" s="61">
        <v>1.353525135128921</v>
      </c>
      <c r="I2520" s="61">
        <v>1.0668087772272714</v>
      </c>
      <c r="J2520" s="61">
        <v>1.0046006229580171</v>
      </c>
      <c r="K2520" s="62">
        <v>-0.9753847381479821</v>
      </c>
      <c r="L2520" s="60">
        <f t="array" ref="L2520:O2520">TRANSPOSE(MMULT(Option!$B$25:$E$28, TRANSPOSE(H2520:K2520)))</f>
        <v>1.353525135128921</v>
      </c>
      <c r="M2520" s="60">
        <v>1.519156448789019</v>
      </c>
      <c r="N2520" s="60">
        <v>1.703117005939681</v>
      </c>
      <c r="O2520" s="60">
        <v>0.18157454340005708</v>
      </c>
      <c r="P2520" s="56" t="str">
        <f t="shared" si="3158"/>
        <v>504/3</v>
      </c>
      <c r="R2520" s="80"/>
      <c r="S2520" s="3" t="s">
        <v>29</v>
      </c>
      <c r="T2520" s="60">
        <f ca="1"/>
        <v>2.1315342594505449</v>
      </c>
      <c r="U2520" s="60">
        <f ca="1"/>
        <v>-0.76013972665802421</v>
      </c>
      <c r="V2520" s="60">
        <f ca="1"/>
        <v>0.96372997102296476</v>
      </c>
      <c r="W2520" s="60">
        <f ca="1"/>
        <v>-2.1256695044120737</v>
      </c>
      <c r="X2520" s="60">
        <f ca="1"/>
        <v>1.2572959651123303</v>
      </c>
      <c r="Y2520" s="52">
        <f ca="1">$B$12 * EXP(($E$3 - $C$12^2/2) * Y$2 + $C$12*SQRT(Y$2)*T2520)</f>
        <v>190.49586033834223</v>
      </c>
      <c r="Z2520" s="52">
        <f ca="1">Y2520 * EXP(($E$3 - $C$12^2/2) * (Z$2-Y$2) + $C$12*SQRT(Z$2-Y$2)*U2520)</f>
        <v>152.41217763867704</v>
      </c>
      <c r="AA2520" s="52">
        <f ca="1">Z2520 * EXP(($E$3 - $C$12^2/2) * (AA$2-Z$2) + $C$12*SQRT(AA$2-Z$2)*V2520)</f>
        <v>204.52854234906292</v>
      </c>
      <c r="AB2520" s="52">
        <f ca="1">AA2520 * EXP(($E$3 - $C$12^2/2) * (AB$2-AA$2) + $C$12*SQRT(AB$2-AA$2)*W2520)</f>
        <v>108.63641732901691</v>
      </c>
      <c r="AC2520" s="52">
        <f ca="1">AB2520 * EXP(($E$3 - $C$12^2/2) * (AC$2-AB$2) + $C$12*SQRT(AC$2-AB$2)*X2520)</f>
        <v>159.20544504077392</v>
      </c>
      <c r="AD2520" s="47"/>
      <c r="AE2520" s="3" t="s">
        <v>47</v>
      </c>
      <c r="AF2520" s="64">
        <f t="shared" ref="AF2520" ca="1" si="3184">($B$5*AF2522 + (1 + $B$6)*AF2521)*$B$2</f>
        <v>105000</v>
      </c>
      <c r="AG2520" s="64">
        <f t="shared" ref="AG2520" ca="1" si="3185">($B$5*AG2522 + (1 + $B$6)*AG2521)*$B$2</f>
        <v>0</v>
      </c>
      <c r="AH2520" s="64">
        <f t="shared" ref="AH2520" ca="1" si="3186">($B$5*AH2522 + (1 + $B$6)*AH2521)*$B$2</f>
        <v>0</v>
      </c>
      <c r="AI2520" s="64">
        <f t="shared" ref="AI2520" ca="1" si="3187">($B$5*AI2522 + (1 + $B$6)*AI2521)*$B$2</f>
        <v>0</v>
      </c>
      <c r="AJ2520" s="64" cm="1">
        <f t="array" aca="1" ref="AJ2520" ca="1">($B$5*AJ2522 + (1 + $B$6)*AJ2521 + AND(NOT(AF2521:AJ2521)))*$B$2</f>
        <v>0</v>
      </c>
      <c r="AK2520" s="73"/>
      <c r="AL2520" s="70"/>
    </row>
    <row r="2521" spans="6:38" ht="14.55" customHeight="1" x14ac:dyDescent="0.3">
      <c r="F2521" s="79"/>
      <c r="G2521" s="3">
        <v>2519</v>
      </c>
      <c r="H2521" s="61">
        <v>-9.0018173313481057E-3</v>
      </c>
      <c r="I2521" s="61">
        <v>-1.0310011188793118</v>
      </c>
      <c r="J2521" s="61">
        <v>1.7661141717821769</v>
      </c>
      <c r="K2521" s="62">
        <v>-6.3344634931530974E-2</v>
      </c>
      <c r="L2521" s="60">
        <f t="array" ref="L2521:O2521">TRANSPOSE(MMULT(Option!$B$25:$E$28, TRANSPOSE(H2521:K2521)))</f>
        <v>-9.0018173313481057E-3</v>
      </c>
      <c r="M2521" s="60">
        <v>-0.94852886070226139</v>
      </c>
      <c r="N2521" s="60">
        <v>1.2776156604460098</v>
      </c>
      <c r="O2521" s="60">
        <v>1.6884891537901119E-2</v>
      </c>
      <c r="P2521" s="56" t="str">
        <f t="shared" si="3158"/>
        <v>504/4</v>
      </c>
      <c r="R2521" s="80"/>
      <c r="S2521" s="3" t="s">
        <v>31</v>
      </c>
      <c r="T2521" s="60">
        <f ca="1"/>
        <v>2.2073097435118143</v>
      </c>
      <c r="U2521" s="60">
        <f ca="1"/>
        <v>-1.3932510688770634</v>
      </c>
      <c r="V2521" s="60">
        <f ca="1"/>
        <v>1.394553655295125</v>
      </c>
      <c r="W2521" s="60">
        <f ca="1"/>
        <v>-1.2027679617909399</v>
      </c>
      <c r="X2521" s="60">
        <f ca="1"/>
        <v>-1.150364984371854</v>
      </c>
      <c r="Y2521" s="52">
        <f ca="1">$B$13 * EXP(($E$3 - $C$13^2/2) * Y$2 + $C$13*SQRT(Y$2)*T2521)</f>
        <v>194.8759318289404</v>
      </c>
      <c r="Z2521" s="52">
        <f ca="1">Y2521 * EXP(($E$3 - $C$13^2/2) * (Z$2-Y$2) + $C$13*SQRT(Z$2-Y$2)*U2521)</f>
        <v>128.94523616579539</v>
      </c>
      <c r="AA2521" s="52">
        <f ca="1">Z2521 * EXP(($E$3 - $C$13^2/2) * (AA$2-Z$2) + $C$13*SQRT(AA$2-Z$2)*V2521)</f>
        <v>196.91140070654009</v>
      </c>
      <c r="AB2521" s="52">
        <f ca="1">AA2521 * EXP(($E$3 - $C$13^2/2) * (AB$2-AA$2) + $C$13*SQRT(AB$2-AA$2)*W2521)</f>
        <v>137.9544414774835</v>
      </c>
      <c r="AC2521" s="52">
        <f ca="1">AB2521 * EXP(($E$3 - $C$13^2/2) * (AC$2-AB$2) + $C$13*SQRT(AC$2-AB$2)*X2521)</f>
        <v>98.181126375363363</v>
      </c>
      <c r="AD2521" s="47"/>
      <c r="AE2521" s="3" t="s">
        <v>46</v>
      </c>
      <c r="AF2521" s="52" t="b">
        <f t="shared" ref="AF2521" ca="1" si="3188">AF2519 &gt;= $B$4</f>
        <v>1</v>
      </c>
      <c r="AG2521" s="52" t="b">
        <f t="array" aca="1" ref="AG2521" ca="1">AND(AG2519 &gt;= $B$4, NOT(OR($AF2521:AF2521)))</f>
        <v>0</v>
      </c>
      <c r="AH2521" s="52" t="b">
        <f t="array" aca="1" ref="AH2521" ca="1">AND(AH2519 &gt;= $B$4, NOT(OR($AF2521:AG2521)))</f>
        <v>0</v>
      </c>
      <c r="AI2521" s="52" t="b">
        <f t="array" aca="1" ref="AI2521" ca="1">AND(AI2519 &gt;= $B$4, NOT(OR($AF2521:AH2521)))</f>
        <v>0</v>
      </c>
      <c r="AJ2521" s="52" t="b">
        <f t="array" aca="1" ref="AJ2521" ca="1">AND(AJ2519 &gt;= $B$4, NOT(OR($AF2521:AI2521)))</f>
        <v>0</v>
      </c>
      <c r="AK2521" s="73"/>
      <c r="AL2521" s="70"/>
    </row>
    <row r="2522" spans="6:38" ht="14.55" customHeight="1" x14ac:dyDescent="0.3">
      <c r="F2522" s="79"/>
      <c r="G2522" s="3">
        <v>2520</v>
      </c>
      <c r="H2522" s="61">
        <v>-8.544584093261387E-2</v>
      </c>
      <c r="I2522" s="61">
        <v>-1.7481603933081464</v>
      </c>
      <c r="J2522" s="61">
        <v>-0.33365545251531598</v>
      </c>
      <c r="K2522" s="62">
        <v>-0.16283613377882722</v>
      </c>
      <c r="L2522" s="60">
        <f t="array" ref="L2522:O2522">TRANSPOSE(MMULT(Option!$B$25:$E$28, TRANSPOSE(H2522:K2522)))</f>
        <v>-8.544584093261387E-2</v>
      </c>
      <c r="M2522" s="60">
        <v>-1.6363938022247162</v>
      </c>
      <c r="N2522" s="60">
        <v>-0.78500712616367263</v>
      </c>
      <c r="O2522" s="60">
        <v>-0.69652159388908941</v>
      </c>
      <c r="P2522" s="56" t="str">
        <f t="shared" si="3158"/>
        <v>504/5</v>
      </c>
      <c r="R2522" s="80"/>
      <c r="S2522" s="3" t="s">
        <v>30</v>
      </c>
      <c r="T2522" s="60">
        <f ca="1"/>
        <v>2.1575269320037482</v>
      </c>
      <c r="U2522" s="60">
        <f ca="1"/>
        <v>-0.46081549754318202</v>
      </c>
      <c r="V2522" s="60">
        <f ca="1"/>
        <v>1.3087221303004322</v>
      </c>
      <c r="W2522" s="60">
        <f ca="1"/>
        <v>-1.2115082265151065</v>
      </c>
      <c r="X2522" s="60">
        <f ca="1"/>
        <v>1.0066027639429727</v>
      </c>
      <c r="Y2522" s="52">
        <f ca="1">$B$14 * EXP(($E$3 - $C$14^2/2) * Y$2 + $C$14*SQRT(Y$2)*T2522)</f>
        <v>191.98711599610004</v>
      </c>
      <c r="Z2522" s="52">
        <f ca="1">Y2522 * EXP(($E$3 - $C$14^2/2) * (Z$2-Y$2) + $C$14*SQRT(Z$2-Y$2)*U2522)</f>
        <v>168.03690305555284</v>
      </c>
      <c r="AA2522" s="52">
        <f ca="1">Z2522 * EXP(($E$3 - $C$14^2/2) * (AA$2-Z$2) + $C$14*SQRT(AA$2-Z$2)*V2522)</f>
        <v>250.08484878391135</v>
      </c>
      <c r="AB2522" s="52">
        <f ca="1">AA2522 * EXP(($E$3 - $C$14^2/2) * (AB$2-AA$2) + $C$14*SQRT(AB$2-AA$2)*W2522)</f>
        <v>174.74849826575513</v>
      </c>
      <c r="AC2522" s="52">
        <f ca="1">AB2522 * EXP(($E$3 - $C$14^2/2) * (AC$2-AB$2) + $C$14*SQRT(AC$2-AB$2)*X2522)</f>
        <v>237.53823895591083</v>
      </c>
      <c r="AD2522" s="47"/>
      <c r="AE2522" s="3" t="s">
        <v>68</v>
      </c>
      <c r="AF2522" s="52" t="b">
        <f ca="1">AND(AF2519&gt;$B$3, NOT(OR($AF2521:AF2521)))</f>
        <v>0</v>
      </c>
      <c r="AG2522" s="52" t="b">
        <f ca="1">AND(AG2519&gt;$B$3, NOT(OR($AF2521:AG2521)))</f>
        <v>0</v>
      </c>
      <c r="AH2522" s="52" t="b">
        <f ca="1">AND(AH2519&gt;$B$3, NOT(OR($AF2521:AH2521)))</f>
        <v>0</v>
      </c>
      <c r="AI2522" s="52" t="b">
        <f ca="1">AND(AI2519&gt;$B$3, NOT(OR($AF2521:AI2521)))</f>
        <v>0</v>
      </c>
      <c r="AJ2522" s="52" t="b">
        <f ca="1">AND(AJ2519&gt;$B$3, NOT(OR($AF2521:AJ2521)))</f>
        <v>0</v>
      </c>
      <c r="AK2522" s="74"/>
      <c r="AL2522" s="70"/>
    </row>
    <row r="2523" spans="6:38" ht="14.55" customHeight="1" x14ac:dyDescent="0.3">
      <c r="F2523" s="79"/>
      <c r="G2523" s="3">
        <v>2521</v>
      </c>
      <c r="H2523" s="61">
        <v>2.9378261964351018E-2</v>
      </c>
      <c r="I2523" s="61">
        <v>-0.97048475487499941</v>
      </c>
      <c r="J2523" s="61">
        <v>-0.58976956423530391</v>
      </c>
      <c r="K2523" s="62">
        <v>8.2535521311828661E-2</v>
      </c>
      <c r="L2523" s="60">
        <f t="array" ref="L2523:O2523">TRANSPOSE(MMULT(Option!$B$25:$E$28, TRANSPOSE(H2523:K2523)))</f>
        <v>2.9378261964351018E-2</v>
      </c>
      <c r="M2523" s="60">
        <v>-0.87771266521732927</v>
      </c>
      <c r="N2523" s="60">
        <v>-0.76038180275633149</v>
      </c>
      <c r="O2523" s="60">
        <v>-0.28681329240750358</v>
      </c>
      <c r="P2523" s="56" t="str">
        <f t="shared" si="3158"/>
        <v>505/1</v>
      </c>
      <c r="R2523" s="80">
        <v>631</v>
      </c>
      <c r="S2523" s="3" t="s">
        <v>28</v>
      </c>
      <c r="T2523" s="60">
        <f t="array" aca="1" ref="T2523:T2526" ca="1">TRANSPOSE(OFFSET($L$3, MATCH($R2523 &amp; "/" &amp; T$2, $P$3:$P$5002, 0) - 1, 0, 1, $E$1))</f>
        <v>0.65661598537671095</v>
      </c>
      <c r="U2523" s="60">
        <f t="array" aca="1" ref="U2523:U2526" ca="1">TRANSPOSE(OFFSET($L$3, MATCH($R2523 &amp; "/" &amp; U$2, $P$3:$P$5002, 0) - 1, 0, 1, $E$1))</f>
        <v>1.368702025855312</v>
      </c>
      <c r="V2523" s="60">
        <f t="array" aca="1" ref="V2523:V2526" ca="1">TRANSPOSE(OFFSET($L$3, MATCH($R2523 &amp; "/" &amp; V$2, $P$3:$P$5002, 0) - 1, 0, 1, $E$1))</f>
        <v>-0.58109267443235024</v>
      </c>
      <c r="W2523" s="60">
        <f t="array" aca="1" ref="W2523:W2526" ca="1">TRANSPOSE(OFFSET($L$3, MATCH($R2523 &amp; "/" &amp; W$2, $P$3:$P$5002, 0) - 1, 0, 1, $E$1))</f>
        <v>-0.75972740552422791</v>
      </c>
      <c r="X2523" s="60">
        <f t="array" aca="1" ref="X2523:X2526" ca="1">TRANSPOSE(OFFSET($L$3, MATCH($R2523 &amp; "/" &amp; X$2, $P$3:$P$5002, 0) - 1, 0, 1, $E$1))</f>
        <v>0.90865617395274267</v>
      </c>
      <c r="Y2523" s="52">
        <f ca="1">$B$11 * EXP(($E$3 - $C$11^2/2) * Y$2 + $C$11*SQRT(Y$2)*T2523)</f>
        <v>122.38294003940896</v>
      </c>
      <c r="Z2523" s="52">
        <f ca="1">Y2523 * EXP(($E$3 - $C$11^2/2) * (Z$2-Y$2) + $C$11*SQRT(Z$2-Y$2)*U2523)</f>
        <v>185.44634396756683</v>
      </c>
      <c r="AA2523" s="52">
        <f ca="1">Z2523 * EXP(($E$3 - $C$11^2/2) * (AA$2-Z$2) + $C$11*SQRT(AA$2-Z$2)*V2523)</f>
        <v>156.55975951465808</v>
      </c>
      <c r="AB2523" s="52">
        <f ca="1">AA2523 * EXP(($E$3 - $C$11^2/2) * (AB$2-AA$2) + $C$11*SQRT(AB$2-AA$2)*W2523)</f>
        <v>125.27603283711903</v>
      </c>
      <c r="AC2523" s="52">
        <f ca="1">AB2523 * EXP(($E$3 - $C$11^2/2) * (AC$2-AB$2) + $C$11*SQRT(AC$2-AB$2)*X2523)</f>
        <v>165.35859480695717</v>
      </c>
      <c r="AD2523" s="47"/>
      <c r="AE2523" s="3" t="s">
        <v>69</v>
      </c>
      <c r="AF2523" s="20" cm="1">
        <f t="array" aca="1" ref="AF2523" ca="1">MIN(Y2523:Y2526 / $D$11:$D$14)</f>
        <v>0.75845456683833545</v>
      </c>
      <c r="AG2523" s="20" cm="1">
        <f t="array" aca="1" ref="AG2523" ca="1">MIN(Z2523:Z2526 / $D$11:$D$14)</f>
        <v>1.0353962747120731</v>
      </c>
      <c r="AH2523" s="20" cm="1">
        <f t="array" aca="1" ref="AH2523" ca="1">MIN(AA2523:AA2526 / $D$11:$D$14)</f>
        <v>0.82020543399364443</v>
      </c>
      <c r="AI2523" s="20" cm="1">
        <f t="array" aca="1" ref="AI2523" ca="1">MIN(AB2523:AB2526 / $D$11:$D$14)</f>
        <v>0.80138213016585258</v>
      </c>
      <c r="AJ2523" s="20" cm="1">
        <f t="array" aca="1" ref="AJ2523" ca="1">MIN(AC2523:AC2526 / $D$11:$D$14)</f>
        <v>1.1767828358585199</v>
      </c>
      <c r="AK2523" s="72">
        <f t="array" aca="1" ref="AK2523" ca="1">SUMPRODUCT(AF2524:AJ2524, EXP(-$E$3*$AF$2:$AJ$2))</f>
        <v>128326.23226629655</v>
      </c>
      <c r="AL2523" s="70">
        <f ca="1">MAX(AC2524 - $D$11, 0) * EXP(-$E$2*$E$3)</f>
        <v>92.457098302154634</v>
      </c>
    </row>
    <row r="2524" spans="6:38" ht="14.55" customHeight="1" x14ac:dyDescent="0.3">
      <c r="F2524" s="79"/>
      <c r="G2524" s="3">
        <v>2522</v>
      </c>
      <c r="H2524" s="61">
        <v>-1.2152465021381424</v>
      </c>
      <c r="I2524" s="61">
        <v>1.3985829919776449</v>
      </c>
      <c r="J2524" s="61">
        <v>0.1098213209357444</v>
      </c>
      <c r="K2524" s="62">
        <v>-1.158260362166627</v>
      </c>
      <c r="L2524" s="60">
        <f t="array" ref="L2524:O2524">TRANSPOSE(MMULT(Option!$B$25:$E$28, TRANSPOSE(H2524:K2524)))</f>
        <v>-1.2152465021381424</v>
      </c>
      <c r="M2524" s="60">
        <v>0.79572388442781783</v>
      </c>
      <c r="N2524" s="60">
        <v>-2.3406433458845299E-2</v>
      </c>
      <c r="O2524" s="60">
        <v>-1.0903035939495418</v>
      </c>
      <c r="P2524" s="56" t="str">
        <f t="shared" si="3158"/>
        <v>505/2</v>
      </c>
      <c r="R2524" s="80"/>
      <c r="S2524" s="3" t="s">
        <v>29</v>
      </c>
      <c r="T2524" s="60">
        <f ca="1"/>
        <v>0.10730436170354765</v>
      </c>
      <c r="U2524" s="60">
        <f ca="1"/>
        <v>0.77610478572395925</v>
      </c>
      <c r="V2524" s="60">
        <f ca="1"/>
        <v>-0.68292491973542646</v>
      </c>
      <c r="W2524" s="60">
        <f ca="1"/>
        <v>3.9736470398714474E-2</v>
      </c>
      <c r="X2524" s="60">
        <f ca="1"/>
        <v>2.285144897098939</v>
      </c>
      <c r="Y2524" s="52">
        <f ca="1">$B$12 * EXP(($E$3 - $C$12^2/2) * Y$2 + $C$12*SQRT(Y$2)*T2524)</f>
        <v>103.78915593353622</v>
      </c>
      <c r="Z2524" s="52">
        <f ca="1">Y2524 * EXP(($E$3 - $C$12^2/2) * (Z$2-Y$2) + $C$12*SQRT(Z$2-Y$2)*U2524)</f>
        <v>131.65606186823149</v>
      </c>
      <c r="AA2524" s="52">
        <f ca="1">Z2524 * EXP(($E$3 - $C$12^2/2) * (AA$2-Z$2) + $C$12*SQRT(AA$2-Z$2)*V2524)</f>
        <v>107.80407446648269</v>
      </c>
      <c r="AB2524" s="52">
        <f ca="1">AA2524 * EXP(($E$3 - $C$12^2/2) * (AB$2-AA$2) + $C$12*SQRT(AB$2-AA$2)*W2524)</f>
        <v>109.64374141708453</v>
      </c>
      <c r="AC2524" s="52">
        <f ca="1">AB2524 * EXP(($E$3 - $C$12^2/2) * (AC$2-AB$2) + $C$12*SQRT(AC$2-AB$2)*X2524)</f>
        <v>218.71726417316358</v>
      </c>
      <c r="AD2524" s="47"/>
      <c r="AE2524" s="3" t="s">
        <v>47</v>
      </c>
      <c r="AF2524" s="64">
        <f t="shared" ref="AF2524" ca="1" si="3189">($B$5*AF2526 + (1 + $B$6)*AF2525)*$B$2</f>
        <v>0</v>
      </c>
      <c r="AG2524" s="64">
        <f t="shared" ref="AG2524" ca="1" si="3190">($B$5*AG2526 + (1 + $B$6)*AG2525)*$B$2</f>
        <v>15000</v>
      </c>
      <c r="AH2524" s="64">
        <f t="shared" ref="AH2524" ca="1" si="3191">($B$5*AH2526 + (1 + $B$6)*AH2525)*$B$2</f>
        <v>15000</v>
      </c>
      <c r="AI2524" s="64">
        <f t="shared" ref="AI2524" ca="1" si="3192">($B$5*AI2526 + (1 + $B$6)*AI2525)*$B$2</f>
        <v>15000</v>
      </c>
      <c r="AJ2524" s="64" cm="1">
        <f t="array" aca="1" ref="AJ2524" ca="1">($B$5*AJ2526 + (1 + $B$6)*AJ2525 + AND(NOT(AF2525:AJ2525)))*$B$2</f>
        <v>114999.99999999999</v>
      </c>
      <c r="AK2524" s="73"/>
      <c r="AL2524" s="70"/>
    </row>
    <row r="2525" spans="6:38" ht="14.55" customHeight="1" x14ac:dyDescent="0.3">
      <c r="F2525" s="79"/>
      <c r="G2525" s="3">
        <v>2523</v>
      </c>
      <c r="H2525" s="61">
        <v>0.31322806859029634</v>
      </c>
      <c r="I2525" s="61">
        <v>-0.70316178480770541</v>
      </c>
      <c r="J2525" s="61">
        <v>-0.76118985290060515</v>
      </c>
      <c r="K2525" s="62">
        <v>0.13820517168244528</v>
      </c>
      <c r="L2525" s="60">
        <f t="array" ref="L2525:O2525">TRANSPOSE(MMULT(Option!$B$25:$E$28, TRANSPOSE(H2525:K2525)))</f>
        <v>0.31322806859029634</v>
      </c>
      <c r="M2525" s="60">
        <v>-0.51916719350019336</v>
      </c>
      <c r="N2525" s="60">
        <v>-0.72740045965030165</v>
      </c>
      <c r="O2525" s="60">
        <v>-8.9056958313242826E-2</v>
      </c>
      <c r="P2525" s="56" t="str">
        <f t="shared" si="3158"/>
        <v>505/3</v>
      </c>
      <c r="R2525" s="80"/>
      <c r="S2525" s="3" t="s">
        <v>31</v>
      </c>
      <c r="T2525" s="60">
        <f ca="1"/>
        <v>-0.93824126894845183</v>
      </c>
      <c r="U2525" s="60">
        <f ca="1"/>
        <v>1.6100169561490509</v>
      </c>
      <c r="V2525" s="60">
        <f ca="1"/>
        <v>0.34759186910865458</v>
      </c>
      <c r="W2525" s="60">
        <f ca="1"/>
        <v>1.4894873239310427</v>
      </c>
      <c r="X2525" s="60">
        <f ca="1"/>
        <v>1.3593369685609895</v>
      </c>
      <c r="Y2525" s="52">
        <f ca="1">$B$13 * EXP(($E$3 - $C$13^2/2) * Y$2 + $C$13*SQRT(Y$2)*T2525)</f>
        <v>75.845456683833547</v>
      </c>
      <c r="Z2525" s="52">
        <f ca="1">Y2525 * EXP(($E$3 - $C$13^2/2) * (Z$2-Y$2) + $C$13*SQRT(Z$2-Y$2)*U2525)</f>
        <v>123.55703757304887</v>
      </c>
      <c r="AA2525" s="52">
        <f ca="1">Z2525 * EXP(($E$3 - $C$13^2/2) * (AA$2-Z$2) + $C$13*SQRT(AA$2-Z$2)*V2525)</f>
        <v>137.82440575571678</v>
      </c>
      <c r="AB2525" s="52">
        <f ca="1">AA2525 * EXP(($E$3 - $C$13^2/2) * (AB$2-AA$2) + $C$13*SQRT(AB$2-AA$2)*W2525)</f>
        <v>216.55112225152936</v>
      </c>
      <c r="AC2525" s="52">
        <f ca="1">AB2525 * EXP(($E$3 - $C$13^2/2) * (AC$2-AB$2) + $C$13*SQRT(AC$2-AB$2)*X2525)</f>
        <v>327.21836818199483</v>
      </c>
      <c r="AD2525" s="47"/>
      <c r="AE2525" s="3" t="s">
        <v>46</v>
      </c>
      <c r="AF2525" s="52" t="b">
        <f t="shared" ref="AF2525" ca="1" si="3193">AF2523 &gt;= $B$4</f>
        <v>0</v>
      </c>
      <c r="AG2525" s="52" t="b">
        <f t="array" aca="1" ref="AG2525" ca="1">AND(AG2523 &gt;= $B$4, NOT(OR($AF2525:AF2525)))</f>
        <v>0</v>
      </c>
      <c r="AH2525" s="52" t="b">
        <f t="array" aca="1" ref="AH2525" ca="1">AND(AH2523 &gt;= $B$4, NOT(OR($AF2525:AG2525)))</f>
        <v>0</v>
      </c>
      <c r="AI2525" s="52" t="b">
        <f t="array" aca="1" ref="AI2525" ca="1">AND(AI2523 &gt;= $B$4, NOT(OR($AF2525:AH2525)))</f>
        <v>0</v>
      </c>
      <c r="AJ2525" s="52" t="b">
        <f t="array" aca="1" ref="AJ2525" ca="1">AND(AJ2523 &gt;= $B$4, NOT(OR($AF2525:AI2525)))</f>
        <v>0</v>
      </c>
      <c r="AK2525" s="73"/>
      <c r="AL2525" s="70"/>
    </row>
    <row r="2526" spans="6:38" ht="14.55" customHeight="1" x14ac:dyDescent="0.3">
      <c r="F2526" s="79"/>
      <c r="G2526" s="3">
        <v>2524</v>
      </c>
      <c r="H2526" s="61">
        <v>4.0053654590503134E-2</v>
      </c>
      <c r="I2526" s="61">
        <v>0.3075264995264273</v>
      </c>
      <c r="J2526" s="61">
        <v>0.27225431101203884</v>
      </c>
      <c r="K2526" s="62">
        <v>-0.41492361821709056</v>
      </c>
      <c r="L2526" s="60">
        <f t="array" ref="L2526:O2526">TRANSPOSE(MMULT(Option!$B$25:$E$28, TRANSPOSE(H2526:K2526)))</f>
        <v>4.0053654590503134E-2</v>
      </c>
      <c r="M2526" s="60">
        <v>0.29787415429313213</v>
      </c>
      <c r="N2526" s="60">
        <v>0.33567450431766271</v>
      </c>
      <c r="O2526" s="60">
        <v>-0.20562995562503045</v>
      </c>
      <c r="P2526" s="56" t="str">
        <f t="shared" si="3158"/>
        <v>505/4</v>
      </c>
      <c r="R2526" s="80"/>
      <c r="S2526" s="3" t="s">
        <v>30</v>
      </c>
      <c r="T2526" s="60">
        <f ca="1"/>
        <v>0.4085069072964076</v>
      </c>
      <c r="U2526" s="60">
        <f ca="1"/>
        <v>-0.32589281543745519</v>
      </c>
      <c r="V2526" s="60">
        <f ca="1"/>
        <v>-0.79328222799398918</v>
      </c>
      <c r="W2526" s="60">
        <f ca="1"/>
        <v>-9.4056461529675478E-2</v>
      </c>
      <c r="X2526" s="60">
        <f ca="1"/>
        <v>1.2640056135393327</v>
      </c>
      <c r="Y2526" s="52">
        <f ca="1">$B$14 * EXP(($E$3 - $C$14^2/2) * Y$2 + $C$14*SQRT(Y$2)*T2526)</f>
        <v>113.60440229999793</v>
      </c>
      <c r="Z2526" s="52">
        <f ca="1">Y2526 * EXP(($E$3 - $C$14^2/2) * (Z$2-Y$2) + $C$14*SQRT(Z$2-Y$2)*U2526)</f>
        <v>103.5396274712073</v>
      </c>
      <c r="AA2526" s="52">
        <f ca="1">Z2526 * EXP(($E$3 - $C$14^2/2) * (AA$2-Z$2) + $C$14*SQRT(AA$2-Z$2)*V2526)</f>
        <v>82.020543399364442</v>
      </c>
      <c r="AB2526" s="52">
        <f ca="1">AA2526 * EXP(($E$3 - $C$14^2/2) * (AB$2-AA$2) + $C$14*SQRT(AB$2-AA$2)*W2526)</f>
        <v>80.138213016585254</v>
      </c>
      <c r="AC2526" s="52">
        <f ca="1">AB2526 * EXP(($E$3 - $C$14^2/2) * (AC$2-AB$2) + $C$14*SQRT(AC$2-AB$2)*X2526)</f>
        <v>117.67828358585199</v>
      </c>
      <c r="AD2526" s="47"/>
      <c r="AE2526" s="3" t="s">
        <v>68</v>
      </c>
      <c r="AF2526" s="52" t="b">
        <f ca="1">AND(AF2523&gt;$B$3, NOT(OR($AF2525:AF2525)))</f>
        <v>0</v>
      </c>
      <c r="AG2526" s="52" t="b">
        <f ca="1">AND(AG2523&gt;$B$3, NOT(OR($AF2525:AG2525)))</f>
        <v>1</v>
      </c>
      <c r="AH2526" s="52" t="b">
        <f ca="1">AND(AH2523&gt;$B$3, NOT(OR($AF2525:AH2525)))</f>
        <v>1</v>
      </c>
      <c r="AI2526" s="52" t="b">
        <f ca="1">AND(AI2523&gt;$B$3, NOT(OR($AF2525:AI2525)))</f>
        <v>1</v>
      </c>
      <c r="AJ2526" s="52" t="b">
        <f ca="1">AND(AJ2523&gt;$B$3, NOT(OR($AF2525:AJ2525)))</f>
        <v>1</v>
      </c>
      <c r="AK2526" s="74"/>
      <c r="AL2526" s="70"/>
    </row>
    <row r="2527" spans="6:38" ht="14.55" customHeight="1" x14ac:dyDescent="0.3">
      <c r="F2527" s="79"/>
      <c r="G2527" s="3">
        <v>2525</v>
      </c>
      <c r="H2527" s="61">
        <v>0.36779230584775474</v>
      </c>
      <c r="I2527" s="61">
        <v>0.55379920662765592</v>
      </c>
      <c r="J2527" s="61">
        <v>-0.64970980636745201</v>
      </c>
      <c r="K2527" s="62">
        <v>-2.1907635081289851</v>
      </c>
      <c r="L2527" s="60">
        <f t="array" ref="L2527:O2527">TRANSPOSE(MMULT(Option!$B$25:$E$28, TRANSPOSE(H2527:K2527)))</f>
        <v>0.36779230584775474</v>
      </c>
      <c r="M2527" s="60">
        <v>0.6546822791746465</v>
      </c>
      <c r="N2527" s="60">
        <v>-0.27851106696575034</v>
      </c>
      <c r="O2527" s="60">
        <v>-1.7107325595497984</v>
      </c>
      <c r="P2527" s="56" t="str">
        <f t="shared" si="3158"/>
        <v>505/5</v>
      </c>
      <c r="R2527" s="80">
        <v>632</v>
      </c>
      <c r="S2527" s="3" t="s">
        <v>28</v>
      </c>
      <c r="T2527" s="60">
        <f t="array" aca="1" ref="T2527:T2530" ca="1">TRANSPOSE(OFFSET($L$3, MATCH($R2527 &amp; "/" &amp; T$2, $P$3:$P$5002, 0) - 1, 0, 1, $E$1))</f>
        <v>1.3827279861836625</v>
      </c>
      <c r="U2527" s="60">
        <f t="array" aca="1" ref="U2527:U2530" ca="1">TRANSPOSE(OFFSET($L$3, MATCH($R2527 &amp; "/" &amp; U$2, $P$3:$P$5002, 0) - 1, 0, 1, $E$1))</f>
        <v>0.31719022102837391</v>
      </c>
      <c r="V2527" s="60">
        <f t="array" aca="1" ref="V2527:V2530" ca="1">TRANSPOSE(OFFSET($L$3, MATCH($R2527 &amp; "/" &amp; V$2, $P$3:$P$5002, 0) - 1, 0, 1, $E$1))</f>
        <v>-0.35748547006363934</v>
      </c>
      <c r="W2527" s="60">
        <f t="array" aca="1" ref="W2527:W2530" ca="1">TRANSPOSE(OFFSET($L$3, MATCH($R2527 &amp; "/" &amp; W$2, $P$3:$P$5002, 0) - 1, 0, 1, $E$1))</f>
        <v>0.98183703442980008</v>
      </c>
      <c r="X2527" s="60">
        <f t="array" aca="1" ref="X2527:X2530" ca="1">TRANSPOSE(OFFSET($L$3, MATCH($R2527 &amp; "/" &amp; X$2, $P$3:$P$5002, 0) - 1, 0, 1, $E$1))</f>
        <v>0.15192203334630305</v>
      </c>
      <c r="Y2527" s="52">
        <f ca="1">$B$11 * EXP(($E$3 - $C$11^2/2) * Y$2 + $C$11*SQRT(Y$2)*T2527)</f>
        <v>152.16851861874298</v>
      </c>
      <c r="Z2527" s="52">
        <f ca="1">Y2527 * EXP(($E$3 - $C$11^2/2) * (Z$2-Y$2) + $C$11*SQRT(Z$2-Y$2)*U2527)</f>
        <v>168.19863768859909</v>
      </c>
      <c r="AA2527" s="52">
        <f ca="1">Z2527 * EXP(($E$3 - $C$11^2/2) * (AA$2-Z$2) + $C$11*SQRT(AA$2-Z$2)*V2527)</f>
        <v>151.85103495859042</v>
      </c>
      <c r="AB2527" s="52">
        <f ca="1">AA2527 * EXP(($E$3 - $C$11^2/2) * (AB$2-AA$2) + $C$11*SQRT(AB$2-AA$2)*W2527)</f>
        <v>204.88546536373462</v>
      </c>
      <c r="AC2527" s="52">
        <f ca="1">AB2527 * EXP(($E$3 - $C$11^2/2) * (AC$2-AB$2) + $C$11*SQRT(AC$2-AB$2)*X2527)</f>
        <v>215.51439974318831</v>
      </c>
      <c r="AD2527" s="47"/>
      <c r="AE2527" s="3" t="s">
        <v>69</v>
      </c>
      <c r="AF2527" s="20" cm="1">
        <f t="array" aca="1" ref="AF2527" ca="1">MIN(Y2527:Y2530 / $D$11:$D$14)</f>
        <v>1.0021556473591018</v>
      </c>
      <c r="AG2527" s="20" cm="1">
        <f t="array" aca="1" ref="AG2527" ca="1">MIN(Z2527:Z2530 / $D$11:$D$14)</f>
        <v>1.112681134490374</v>
      </c>
      <c r="AH2527" s="20" cm="1">
        <f t="array" aca="1" ref="AH2527" ca="1">MIN(AA2527:AA2530 / $D$11:$D$14)</f>
        <v>0.87955221408256534</v>
      </c>
      <c r="AI2527" s="20" cm="1">
        <f t="array" aca="1" ref="AI2527" ca="1">MIN(AB2527:AB2530 / $D$11:$D$14)</f>
        <v>0.86310858194585094</v>
      </c>
      <c r="AJ2527" s="20" cm="1">
        <f t="array" aca="1" ref="AJ2527" ca="1">MIN(AC2527:AC2530 / $D$11:$D$14)</f>
        <v>0.78543567213385945</v>
      </c>
      <c r="AK2527" s="72">
        <f t="array" aca="1" ref="AK2527" ca="1">SUMPRODUCT(AF2528:AJ2528, EXP(-$E$3*$AF$2:$AJ$2))</f>
        <v>130912.66188773618</v>
      </c>
      <c r="AL2527" s="70">
        <f ca="1">MAX(AC2528 - $D$11, 0) * EXP(-$E$2*$E$3)</f>
        <v>64.529743030327708</v>
      </c>
    </row>
    <row r="2528" spans="6:38" ht="14.55" customHeight="1" x14ac:dyDescent="0.3">
      <c r="F2528" s="79"/>
      <c r="G2528" s="3">
        <v>2526</v>
      </c>
      <c r="H2528" s="61">
        <v>-1.219038987481883</v>
      </c>
      <c r="I2528" s="61">
        <v>-1.2879173226059459</v>
      </c>
      <c r="J2528" s="61">
        <v>-0.2731399598896726</v>
      </c>
      <c r="K2528" s="62">
        <v>-0.74485004022913848</v>
      </c>
      <c r="L2528" s="60">
        <f t="array" ref="L2528:O2528">TRANSPOSE(MMULT(Option!$B$25:$E$28, TRANSPOSE(H2528:K2528)))</f>
        <v>-1.219038987481883</v>
      </c>
      <c r="M2528" s="60">
        <v>-1.6680113189300747</v>
      </c>
      <c r="N2528" s="60">
        <v>-1.0647730922210441</v>
      </c>
      <c r="O2528" s="60">
        <v>-1.5160344443387577</v>
      </c>
      <c r="P2528" s="56" t="str">
        <f t="shared" si="3158"/>
        <v>506/1</v>
      </c>
      <c r="R2528" s="80"/>
      <c r="S2528" s="3" t="s">
        <v>29</v>
      </c>
      <c r="T2528" s="60">
        <f ca="1"/>
        <v>0.43030639862051429</v>
      </c>
      <c r="U2528" s="60">
        <f ca="1"/>
        <v>1.0519235048193407</v>
      </c>
      <c r="V2528" s="60">
        <f ca="1"/>
        <v>-1.1316618598916672</v>
      </c>
      <c r="W2528" s="60">
        <f ca="1"/>
        <v>0.34501557135581623</v>
      </c>
      <c r="X2528" s="60">
        <f ca="1"/>
        <v>1.2328789873558239</v>
      </c>
      <c r="Y2528" s="52">
        <f ca="1">$B$12 * EXP(($E$3 - $C$12^2/2) * Y$2 + $C$12*SQRT(Y$2)*T2528)</f>
        <v>114.34979246699717</v>
      </c>
      <c r="Z2528" s="52">
        <f ca="1">Y2528 * EXP(($E$3 - $C$12^2/2) * (Z$2-Y$2) + $C$12*SQRT(Z$2-Y$2)*U2528)</f>
        <v>157.56517103346994</v>
      </c>
      <c r="AA2528" s="52">
        <f ca="1">Z2528 * EXP(($E$3 - $C$12^2/2) * (AA$2-Z$2) + $C$12*SQRT(AA$2-Z$2)*V2528)</f>
        <v>112.7689008145548</v>
      </c>
      <c r="AB2528" s="52">
        <f ca="1">AA2528 * EXP(($E$3 - $C$12^2/2) * (AB$2-AA$2) + $C$12*SQRT(AB$2-AA$2)*W2528)</f>
        <v>125.69335754180288</v>
      </c>
      <c r="AC2528" s="52">
        <f ca="1">AB2528 * EXP(($E$3 - $C$12^2/2) * (AC$2-AB$2) + $C$12*SQRT(AC$2-AB$2)*X2528)</f>
        <v>182.85783018326941</v>
      </c>
      <c r="AD2528" s="47"/>
      <c r="AE2528" s="3" t="s">
        <v>47</v>
      </c>
      <c r="AF2528" s="64">
        <f t="shared" ref="AF2528" ca="1" si="3194">($B$5*AF2530 + (1 + $B$6)*AF2529)*$B$2</f>
        <v>15000</v>
      </c>
      <c r="AG2528" s="64">
        <f t="shared" ref="AG2528" ca="1" si="3195">($B$5*AG2530 + (1 + $B$6)*AG2529)*$B$2</f>
        <v>15000</v>
      </c>
      <c r="AH2528" s="64">
        <f t="shared" ref="AH2528" ca="1" si="3196">($B$5*AH2530 + (1 + $B$6)*AH2529)*$B$2</f>
        <v>15000</v>
      </c>
      <c r="AI2528" s="64">
        <f t="shared" ref="AI2528" ca="1" si="3197">($B$5*AI2530 + (1 + $B$6)*AI2529)*$B$2</f>
        <v>15000</v>
      </c>
      <c r="AJ2528" s="64" cm="1">
        <f t="array" aca="1" ref="AJ2528" ca="1">($B$5*AJ2530 + (1 + $B$6)*AJ2529 + AND(NOT(AF2529:AJ2529)))*$B$2</f>
        <v>100000</v>
      </c>
      <c r="AK2528" s="73"/>
      <c r="AL2528" s="70"/>
    </row>
    <row r="2529" spans="6:38" ht="14.55" customHeight="1" x14ac:dyDescent="0.3">
      <c r="F2529" s="79"/>
      <c r="G2529" s="3">
        <v>2527</v>
      </c>
      <c r="H2529" s="61">
        <v>8.5940682563762374E-2</v>
      </c>
      <c r="I2529" s="61">
        <v>-0.11501962394116545</v>
      </c>
      <c r="J2529" s="61">
        <v>-0.24858350670575755</v>
      </c>
      <c r="K2529" s="62">
        <v>-0.5525561446915126</v>
      </c>
      <c r="L2529" s="60">
        <f t="array" ref="L2529:O2529">TRANSPOSE(MMULT(Option!$B$25:$E$28, TRANSPOSE(H2529:K2529)))</f>
        <v>8.5940682563762374E-2</v>
      </c>
      <c r="M2529" s="60">
        <v>-7.1040953597644174E-2</v>
      </c>
      <c r="N2529" s="60">
        <v>-0.21407633067626494</v>
      </c>
      <c r="O2529" s="60">
        <v>-0.5174422798022339</v>
      </c>
      <c r="P2529" s="56" t="str">
        <f t="shared" si="3158"/>
        <v>506/2</v>
      </c>
      <c r="R2529" s="80"/>
      <c r="S2529" s="3" t="s">
        <v>31</v>
      </c>
      <c r="T2529" s="60">
        <f ca="1"/>
        <v>7.1910103098930866E-2</v>
      </c>
      <c r="U2529" s="60">
        <f ca="1"/>
        <v>1.0764908603017878</v>
      </c>
      <c r="V2529" s="60">
        <f ca="1"/>
        <v>-1.626208792234803</v>
      </c>
      <c r="W2529" s="60">
        <f ca="1"/>
        <v>-7.9574759968571218E-2</v>
      </c>
      <c r="X2529" s="60">
        <f ca="1"/>
        <v>-0.33100647387860149</v>
      </c>
      <c r="Y2529" s="52">
        <f ca="1">$B$13 * EXP(($E$3 - $C$13^2/2) * Y$2 + $C$13*SQRT(Y$2)*T2529)</f>
        <v>102.69292421204437</v>
      </c>
      <c r="Z2529" s="52">
        <f ca="1">Y2529 * EXP(($E$3 - $C$13^2/2) * (Z$2-Y$2) + $C$13*SQRT(Z$2-Y$2)*U2529)</f>
        <v>142.54966638344459</v>
      </c>
      <c r="AA2529" s="52">
        <f ca="1">Z2529 * EXP(($E$3 - $C$13^2/2) * (AA$2-Z$2) + $C$13*SQRT(AA$2-Z$2)*V2529)</f>
        <v>87.955221408256534</v>
      </c>
      <c r="AB2529" s="52">
        <f ca="1">AA2529 * EXP(($E$3 - $C$13^2/2) * (AB$2-AA$2) + $C$13*SQRT(AB$2-AA$2)*W2529)</f>
        <v>86.310858194585094</v>
      </c>
      <c r="AC2529" s="52">
        <f ca="1">AB2529 * EXP(($E$3 - $C$13^2/2) * (AC$2-AB$2) + $C$13*SQRT(AC$2-AB$2)*X2529)</f>
        <v>78.543567213385941</v>
      </c>
      <c r="AD2529" s="47"/>
      <c r="AE2529" s="3" t="s">
        <v>46</v>
      </c>
      <c r="AF2529" s="52" t="b">
        <f t="shared" ref="AF2529" ca="1" si="3198">AF2527 &gt;= $B$4</f>
        <v>0</v>
      </c>
      <c r="AG2529" s="52" t="b">
        <f t="array" aca="1" ref="AG2529" ca="1">AND(AG2527 &gt;= $B$4, NOT(OR($AF2529:AF2529)))</f>
        <v>0</v>
      </c>
      <c r="AH2529" s="52" t="b">
        <f t="array" aca="1" ref="AH2529" ca="1">AND(AH2527 &gt;= $B$4, NOT(OR($AF2529:AG2529)))</f>
        <v>0</v>
      </c>
      <c r="AI2529" s="52" t="b">
        <f t="array" aca="1" ref="AI2529" ca="1">AND(AI2527 &gt;= $B$4, NOT(OR($AF2529:AH2529)))</f>
        <v>0</v>
      </c>
      <c r="AJ2529" s="52" t="b">
        <f t="array" aca="1" ref="AJ2529" ca="1">AND(AJ2527 &gt;= $B$4, NOT(OR($AF2529:AI2529)))</f>
        <v>0</v>
      </c>
      <c r="AK2529" s="73"/>
      <c r="AL2529" s="70"/>
    </row>
    <row r="2530" spans="6:38" ht="14.55" customHeight="1" x14ac:dyDescent="0.3">
      <c r="F2530" s="79"/>
      <c r="G2530" s="3">
        <v>2528</v>
      </c>
      <c r="H2530" s="61">
        <v>-0.57101713272741317</v>
      </c>
      <c r="I2530" s="61">
        <v>0.45403102800779044</v>
      </c>
      <c r="J2530" s="61">
        <v>0.24135326855871464</v>
      </c>
      <c r="K2530" s="62">
        <v>0.22884347275150962</v>
      </c>
      <c r="L2530" s="60">
        <f t="array" ref="L2530:O2530">TRANSPOSE(MMULT(Option!$B$25:$E$28, TRANSPOSE(H2530:K2530)))</f>
        <v>-0.57101713272741317</v>
      </c>
      <c r="M2530" s="60">
        <v>0.18771945764989764</v>
      </c>
      <c r="N2530" s="60">
        <v>0.10246938370281615</v>
      </c>
      <c r="O2530" s="60">
        <v>0.13356355513468171</v>
      </c>
      <c r="P2530" s="56" t="str">
        <f t="shared" si="3158"/>
        <v>506/3</v>
      </c>
      <c r="R2530" s="80"/>
      <c r="S2530" s="3" t="s">
        <v>30</v>
      </c>
      <c r="T2530" s="60">
        <f ca="1"/>
        <v>-9.4889090503010864E-3</v>
      </c>
      <c r="U2530" s="60">
        <f ca="1"/>
        <v>0.33206404013150714</v>
      </c>
      <c r="V2530" s="60">
        <f ca="1"/>
        <v>-0.68721691832636989</v>
      </c>
      <c r="W2530" s="60">
        <f ca="1"/>
        <v>1.1041140081683303</v>
      </c>
      <c r="X2530" s="60">
        <f ca="1"/>
        <v>-0.18901256096312291</v>
      </c>
      <c r="Y2530" s="52">
        <f ca="1">$B$14 * EXP(($E$3 - $C$14^2/2) * Y$2 + $C$14*SQRT(Y$2)*T2530)</f>
        <v>100.21556473591018</v>
      </c>
      <c r="Z2530" s="52">
        <f ca="1">Y2530 * EXP(($E$3 - $C$14^2/2) * (Z$2-Y$2) + $C$14*SQRT(Z$2-Y$2)*U2530)</f>
        <v>111.2681134490374</v>
      </c>
      <c r="AA2530" s="52">
        <f ca="1">Z2530 * EXP(($E$3 - $C$14^2/2) * (AA$2-Z$2) + $C$14*SQRT(AA$2-Z$2)*V2530)</f>
        <v>90.992551344955316</v>
      </c>
      <c r="AB2530" s="52">
        <f ca="1">AA2530 * EXP(($E$3 - $C$14^2/2) * (AB$2-AA$2) + $C$14*SQRT(AB$2-AA$2)*W2530)</f>
        <v>127.3592524205139</v>
      </c>
      <c r="AC2530" s="52">
        <f ca="1">AB2530 * EXP(($E$3 - $C$14^2/2) * (AC$2-AB$2) + $C$14*SQRT(AC$2-AB$2)*X2530)</f>
        <v>120.94163622417599</v>
      </c>
      <c r="AD2530" s="47"/>
      <c r="AE2530" s="3" t="s">
        <v>68</v>
      </c>
      <c r="AF2530" s="52" t="b">
        <f ca="1">AND(AF2527&gt;$B$3, NOT(OR($AF2529:AF2529)))</f>
        <v>1</v>
      </c>
      <c r="AG2530" s="52" t="b">
        <f ca="1">AND(AG2527&gt;$B$3, NOT(OR($AF2529:AG2529)))</f>
        <v>1</v>
      </c>
      <c r="AH2530" s="52" t="b">
        <f ca="1">AND(AH2527&gt;$B$3, NOT(OR($AF2529:AH2529)))</f>
        <v>1</v>
      </c>
      <c r="AI2530" s="52" t="b">
        <f ca="1">AND(AI2527&gt;$B$3, NOT(OR($AF2529:AI2529)))</f>
        <v>1</v>
      </c>
      <c r="AJ2530" s="52" t="b">
        <f ca="1">AND(AJ2527&gt;$B$3, NOT(OR($AF2529:AJ2529)))</f>
        <v>0</v>
      </c>
      <c r="AK2530" s="74"/>
      <c r="AL2530" s="70"/>
    </row>
    <row r="2531" spans="6:38" ht="14.55" customHeight="1" x14ac:dyDescent="0.3">
      <c r="F2531" s="79"/>
      <c r="G2531" s="3">
        <v>2529</v>
      </c>
      <c r="H2531" s="61">
        <v>-0.66526097709445964</v>
      </c>
      <c r="I2531" s="61">
        <v>0.68487127216647481</v>
      </c>
      <c r="J2531" s="61">
        <v>1.5313985581228231</v>
      </c>
      <c r="K2531" s="62">
        <v>1.1240584421216695</v>
      </c>
      <c r="L2531" s="60">
        <f t="array" ref="L2531:O2531">TRANSPOSE(MMULT(Option!$B$25:$E$28, TRANSPOSE(H2531:K2531)))</f>
        <v>-0.66526097709445964</v>
      </c>
      <c r="M2531" s="60">
        <v>0.36159049836293083</v>
      </c>
      <c r="N2531" s="60">
        <v>1.2582797742035134</v>
      </c>
      <c r="O2531" s="60">
        <v>1.1747215403980971</v>
      </c>
      <c r="P2531" s="56" t="str">
        <f t="shared" si="3158"/>
        <v>506/4</v>
      </c>
      <c r="R2531" s="80">
        <v>633</v>
      </c>
      <c r="S2531" s="3" t="s">
        <v>28</v>
      </c>
      <c r="T2531" s="60">
        <f t="array" aca="1" ref="T2531:T2534" ca="1">TRANSPOSE(OFFSET($L$3, MATCH($R2531 &amp; "/" &amp; T$2, $P$3:$P$5002, 0) - 1, 0, 1, $E$1))</f>
        <v>-1.5027247084915723E-2</v>
      </c>
      <c r="U2531" s="60">
        <f t="array" aca="1" ref="U2531:U2534" ca="1">TRANSPOSE(OFFSET($L$3, MATCH($R2531 &amp; "/" &amp; U$2, $P$3:$P$5002, 0) - 1, 0, 1, $E$1))</f>
        <v>0.40115053863956351</v>
      </c>
      <c r="V2531" s="60">
        <f t="array" aca="1" ref="V2531:V2534" ca="1">TRANSPOSE(OFFSET($L$3, MATCH($R2531 &amp; "/" &amp; V$2, $P$3:$P$5002, 0) - 1, 0, 1, $E$1))</f>
        <v>-2.4828340622185127E-2</v>
      </c>
      <c r="W2531" s="60">
        <f t="array" aca="1" ref="W2531:W2534" ca="1">TRANSPOSE(OFFSET($L$3, MATCH($R2531 &amp; "/" &amp; W$2, $P$3:$P$5002, 0) - 1, 0, 1, $E$1))</f>
        <v>-1.1535851315952945</v>
      </c>
      <c r="X2531" s="60">
        <f t="array" aca="1" ref="X2531:X2534" ca="1">TRANSPOSE(OFFSET($L$3, MATCH($R2531 &amp; "/" &amp; X$2, $P$3:$P$5002, 0) - 1, 0, 1, $E$1))</f>
        <v>-1.4217559513392724E-2</v>
      </c>
      <c r="Y2531" s="52">
        <f ca="1">$B$11 * EXP(($E$3 - $C$11^2/2) * Y$2 + $C$11*SQRT(Y$2)*T2531)</f>
        <v>100.04919468407014</v>
      </c>
      <c r="Z2531" s="52">
        <f ca="1">Y2531 * EXP(($E$3 - $C$11^2/2) * (Z$2-Y$2) + $C$11*SQRT(Z$2-Y$2)*U2531)</f>
        <v>113.40972811428196</v>
      </c>
      <c r="AA2531" s="52">
        <f ca="1">Z2531 * EXP(($E$3 - $C$11^2/2) * (AA$2-Z$2) + $C$11*SQRT(AA$2-Z$2)*V2531)</f>
        <v>113.13238382461631</v>
      </c>
      <c r="AB2531" s="52">
        <f ca="1">AA2531 * EXP(($E$3 - $C$11^2/2) * (AB$2-AA$2) + $C$11*SQRT(AB$2-AA$2)*W2531)</f>
        <v>80.437712872727786</v>
      </c>
      <c r="AC2531" s="52">
        <f ca="1">AB2531 * EXP(($E$3 - $C$11^2/2) * (AC$2-AB$2) + $C$11*SQRT(AC$2-AB$2)*X2531)</f>
        <v>80.496834762841615</v>
      </c>
      <c r="AD2531" s="47"/>
      <c r="AE2531" s="3" t="s">
        <v>69</v>
      </c>
      <c r="AF2531" s="20" cm="1">
        <f t="array" aca="1" ref="AF2531" ca="1">MIN(Y2531:Y2534 / $D$11:$D$14)</f>
        <v>0.73220569955821435</v>
      </c>
      <c r="AG2531" s="20" cm="1">
        <f t="array" aca="1" ref="AG2531" ca="1">MIN(Z2531:Z2534 / $D$11:$D$14)</f>
        <v>0.67430146445639749</v>
      </c>
      <c r="AH2531" s="20" cm="1">
        <f t="array" aca="1" ref="AH2531" ca="1">MIN(AA2531:AA2534 / $D$11:$D$14)</f>
        <v>0.63974823003871106</v>
      </c>
      <c r="AI2531" s="20" cm="1">
        <f t="array" aca="1" ref="AI2531" ca="1">MIN(AB2531:AB2534 / $D$11:$D$14)</f>
        <v>0.69353296951179078</v>
      </c>
      <c r="AJ2531" s="20" cm="1">
        <f t="array" aca="1" ref="AJ2531" ca="1">MIN(AC2531:AC2534 / $D$11:$D$14)</f>
        <v>0.80496834762841618</v>
      </c>
      <c r="AK2531" s="72">
        <f t="array" aca="1" ref="AK2531" ca="1">SUMPRODUCT(AF2532:AJ2532, EXP(-$E$3*$AF$2:$AJ$2))</f>
        <v>89562.090053211548</v>
      </c>
      <c r="AL2531" s="70">
        <f ca="1">MAX(AC2532 - $D$11, 0) * EXP(-$E$2*$E$3)</f>
        <v>0</v>
      </c>
    </row>
    <row r="2532" spans="6:38" ht="14.55" customHeight="1" x14ac:dyDescent="0.3">
      <c r="F2532" s="79"/>
      <c r="G2532" s="3">
        <v>2530</v>
      </c>
      <c r="H2532" s="61">
        <v>1.3949513770535171</v>
      </c>
      <c r="I2532" s="61">
        <v>-0.92567358159311663</v>
      </c>
      <c r="J2532" s="61">
        <v>0.93779701354707024</v>
      </c>
      <c r="K2532" s="62">
        <v>-0.17871073651930533</v>
      </c>
      <c r="L2532" s="60">
        <f t="array" ref="L2532:O2532">TRANSPOSE(MMULT(Option!$B$25:$E$28, TRANSPOSE(H2532:K2532)))</f>
        <v>1.3949513770535171</v>
      </c>
      <c r="M2532" s="60">
        <v>-0.29041330047286074</v>
      </c>
      <c r="N2532" s="60">
        <v>1.1392588641328254</v>
      </c>
      <c r="O2532" s="60">
        <v>0.34558281072110564</v>
      </c>
      <c r="P2532" s="56" t="str">
        <f t="shared" si="3158"/>
        <v>506/5</v>
      </c>
      <c r="R2532" s="80"/>
      <c r="S2532" s="3" t="s">
        <v>29</v>
      </c>
      <c r="T2532" s="60">
        <f ca="1"/>
        <v>-1.055645980571341</v>
      </c>
      <c r="U2532" s="60">
        <f ca="1"/>
        <v>-0.29128065751756205</v>
      </c>
      <c r="V2532" s="60">
        <f ca="1"/>
        <v>-0.1920085972154329</v>
      </c>
      <c r="W2532" s="60">
        <f ca="1"/>
        <v>0.25241356995475389</v>
      </c>
      <c r="X2532" s="60">
        <f ca="1"/>
        <v>0.51985488402762103</v>
      </c>
      <c r="Y2532" s="52">
        <f ca="1">$B$12 * EXP(($E$3 - $C$12^2/2) * Y$2 + $C$12*SQRT(Y$2)*T2532)</f>
        <v>73.220569955821432</v>
      </c>
      <c r="Z2532" s="52">
        <f ca="1">Y2532 * EXP(($E$3 - $C$12^2/2) * (Z$2-Y$2) + $C$12*SQRT(Z$2-Y$2)*U2532)</f>
        <v>67.43014644563975</v>
      </c>
      <c r="AA2532" s="52">
        <f ca="1">Z2532 * EXP(($E$3 - $C$12^2/2) * (AA$2-Z$2) + $C$12*SQRT(AA$2-Z$2)*V2532)</f>
        <v>63.974823003871109</v>
      </c>
      <c r="AB2532" s="52">
        <f ca="1">AA2532 * EXP(($E$3 - $C$12^2/2) * (AB$2-AA$2) + $C$12*SQRT(AB$2-AA$2)*W2532)</f>
        <v>69.353296951179075</v>
      </c>
      <c r="AC2532" s="52">
        <f ca="1">AB2532 * EXP(($E$3 - $C$12^2/2) * (AC$2-AB$2) + $C$12*SQRT(AC$2-AB$2)*X2532)</f>
        <v>81.464728839032659</v>
      </c>
      <c r="AD2532" s="47"/>
      <c r="AE2532" s="3" t="s">
        <v>47</v>
      </c>
      <c r="AF2532" s="64">
        <f t="shared" ref="AF2532" ca="1" si="3199">($B$5*AF2534 + (1 + $B$6)*AF2533)*$B$2</f>
        <v>0</v>
      </c>
      <c r="AG2532" s="64">
        <f t="shared" ref="AG2532" ca="1" si="3200">($B$5*AG2534 + (1 + $B$6)*AG2533)*$B$2</f>
        <v>0</v>
      </c>
      <c r="AH2532" s="64">
        <f t="shared" ref="AH2532" ca="1" si="3201">($B$5*AH2534 + (1 + $B$6)*AH2533)*$B$2</f>
        <v>0</v>
      </c>
      <c r="AI2532" s="64">
        <f t="shared" ref="AI2532" ca="1" si="3202">($B$5*AI2534 + (1 + $B$6)*AI2533)*$B$2</f>
        <v>0</v>
      </c>
      <c r="AJ2532" s="64" cm="1">
        <f t="array" aca="1" ref="AJ2532" ca="1">($B$5*AJ2534 + (1 + $B$6)*AJ2533 + AND(NOT(AF2533:AJ2533)))*$B$2</f>
        <v>114999.99999999999</v>
      </c>
      <c r="AK2532" s="73"/>
      <c r="AL2532" s="70"/>
    </row>
    <row r="2533" spans="6:38" ht="14.55" customHeight="1" x14ac:dyDescent="0.3">
      <c r="F2533" s="79"/>
      <c r="G2533" s="3">
        <v>2531</v>
      </c>
      <c r="H2533" s="61">
        <v>-0.71446570184755454</v>
      </c>
      <c r="I2533" s="61">
        <v>1.2616514487151693</v>
      </c>
      <c r="J2533" s="61">
        <v>-0.99521177029278485</v>
      </c>
      <c r="K2533" s="62">
        <v>2.2583617546564346E-2</v>
      </c>
      <c r="L2533" s="60">
        <f t="array" ref="L2533:O2533">TRANSPOSE(MMULT(Option!$B$25:$E$28, TRANSPOSE(H2533:K2533)))</f>
        <v>-0.71446570184755454</v>
      </c>
      <c r="M2533" s="60">
        <v>0.87053637213856994</v>
      </c>
      <c r="N2533" s="60">
        <v>-0.82951289522202365</v>
      </c>
      <c r="O2533" s="60">
        <v>-0.13031437310556346</v>
      </c>
      <c r="P2533" s="56" t="str">
        <f t="shared" si="3158"/>
        <v>507/1</v>
      </c>
      <c r="R2533" s="80"/>
      <c r="S2533" s="3" t="s">
        <v>31</v>
      </c>
      <c r="T2533" s="60">
        <f ca="1"/>
        <v>0.25195182988416481</v>
      </c>
      <c r="U2533" s="60">
        <f ca="1"/>
        <v>-4.3834415058010986E-2</v>
      </c>
      <c r="V2533" s="60">
        <f ca="1"/>
        <v>0.68715133710090925</v>
      </c>
      <c r="W2533" s="60">
        <f ca="1"/>
        <v>-6.6339985182955724E-2</v>
      </c>
      <c r="X2533" s="60">
        <f ca="1"/>
        <v>0.14261386755755348</v>
      </c>
      <c r="Y2533" s="52">
        <f ca="1">$B$13 * EXP(($E$3 - $C$13^2/2) * Y$2 + $C$13*SQRT(Y$2)*T2533)</f>
        <v>108.39215710447702</v>
      </c>
      <c r="Z2533" s="52">
        <f ca="1">Y2533 * EXP(($E$3 - $C$13^2/2) * (Z$2-Y$2) + $C$13*SQRT(Z$2-Y$2)*U2533)</f>
        <v>107.51231621381056</v>
      </c>
      <c r="AA2533" s="52">
        <f ca="1">Z2533 * EXP(($E$3 - $C$13^2/2) * (AA$2-Z$2) + $C$13*SQRT(AA$2-Z$2)*V2533)</f>
        <v>132.78759367631321</v>
      </c>
      <c r="AB2533" s="52">
        <f ca="1">AA2533 * EXP(($E$3 - $C$13^2/2) * (AB$2-AA$2) + $C$13*SQRT(AB$2-AA$2)*W2533)</f>
        <v>130.82346461450288</v>
      </c>
      <c r="AC2533" s="52">
        <f ca="1">AB2533 * EXP(($E$3 - $C$13^2/2) * (AC$2-AB$2) + $C$13*SQRT(AC$2-AB$2)*X2533)</f>
        <v>137.2265179697516</v>
      </c>
      <c r="AD2533" s="47"/>
      <c r="AE2533" s="3" t="s">
        <v>46</v>
      </c>
      <c r="AF2533" s="52" t="b">
        <f t="shared" ref="AF2533" ca="1" si="3203">AF2531 &gt;= $B$4</f>
        <v>0</v>
      </c>
      <c r="AG2533" s="52" t="b">
        <f t="array" aca="1" ref="AG2533" ca="1">AND(AG2531 &gt;= $B$4, NOT(OR($AF2533:AF2533)))</f>
        <v>0</v>
      </c>
      <c r="AH2533" s="52" t="b">
        <f t="array" aca="1" ref="AH2533" ca="1">AND(AH2531 &gt;= $B$4, NOT(OR($AF2533:AG2533)))</f>
        <v>0</v>
      </c>
      <c r="AI2533" s="52" t="b">
        <f t="array" aca="1" ref="AI2533" ca="1">AND(AI2531 &gt;= $B$4, NOT(OR($AF2533:AH2533)))</f>
        <v>0</v>
      </c>
      <c r="AJ2533" s="52" t="b">
        <f t="array" aca="1" ref="AJ2533" ca="1">AND(AJ2531 &gt;= $B$4, NOT(OR($AF2533:AI2533)))</f>
        <v>0</v>
      </c>
      <c r="AK2533" s="73"/>
      <c r="AL2533" s="70"/>
    </row>
    <row r="2534" spans="6:38" ht="14.55" customHeight="1" x14ac:dyDescent="0.3">
      <c r="F2534" s="79"/>
      <c r="G2534" s="3">
        <v>2532</v>
      </c>
      <c r="H2534" s="61">
        <v>-0.34908955525490959</v>
      </c>
      <c r="I2534" s="61">
        <v>-1.7350153589979904</v>
      </c>
      <c r="J2534" s="61">
        <v>1.4400058867416843</v>
      </c>
      <c r="K2534" s="62">
        <v>1.3759949501128437</v>
      </c>
      <c r="L2534" s="60">
        <f t="array" ref="L2534:O2534">TRANSPOSE(MMULT(Option!$B$25:$E$28, TRANSPOSE(H2534:K2534)))</f>
        <v>-0.34908955525490959</v>
      </c>
      <c r="M2534" s="60">
        <v>-1.7298036650058182</v>
      </c>
      <c r="N2534" s="60">
        <v>0.6708021734227092</v>
      </c>
      <c r="O2534" s="60">
        <v>0.86542255589832007</v>
      </c>
      <c r="P2534" s="56" t="str">
        <f t="shared" si="3158"/>
        <v>507/2</v>
      </c>
      <c r="R2534" s="80"/>
      <c r="S2534" s="3" t="s">
        <v>30</v>
      </c>
      <c r="T2534" s="60">
        <f ca="1"/>
        <v>0.82631872423516195</v>
      </c>
      <c r="U2534" s="60">
        <f ca="1"/>
        <v>-0.85601465065433491</v>
      </c>
      <c r="V2534" s="60">
        <f ca="1"/>
        <v>-9.6188767037267087E-2</v>
      </c>
      <c r="W2534" s="60">
        <f ca="1"/>
        <v>-0.35850505971947211</v>
      </c>
      <c r="X2534" s="60">
        <f ca="1"/>
        <v>1.0374504653558438</v>
      </c>
      <c r="Y2534" s="52">
        <f ca="1">$B$14 * EXP(($E$3 - $C$14^2/2) * Y$2 + $C$14*SQRT(Y$2)*T2534)</f>
        <v>128.77488510789652</v>
      </c>
      <c r="Z2534" s="52">
        <f ca="1">Y2534 * EXP(($E$3 - $C$14^2/2) * (Z$2-Y$2) + $C$14*SQRT(Z$2-Y$2)*U2534)</f>
        <v>100.10918176736799</v>
      </c>
      <c r="AA2534" s="52">
        <f ca="1">Z2534 * EXP(($E$3 - $C$14^2/2) * (AA$2-Z$2) + $C$14*SQRT(AA$2-Z$2)*V2534)</f>
        <v>97.749176859091435</v>
      </c>
      <c r="AB2534" s="52">
        <f ca="1">AA2534 * EXP(($E$3 - $C$14^2/2) * (AB$2-AA$2) + $C$14*SQRT(AB$2-AA$2)*W2534)</f>
        <v>88.221726072814548</v>
      </c>
      <c r="AC2534" s="52">
        <f ca="1">AB2534 * EXP(($E$3 - $C$14^2/2) * (AC$2-AB$2) + $C$14*SQRT(AC$2-AB$2)*X2534)</f>
        <v>121.03604570739829</v>
      </c>
      <c r="AD2534" s="47"/>
      <c r="AE2534" s="3" t="s">
        <v>68</v>
      </c>
      <c r="AF2534" s="52" t="b">
        <f ca="1">AND(AF2531&gt;$B$3, NOT(OR($AF2533:AF2533)))</f>
        <v>0</v>
      </c>
      <c r="AG2534" s="52" t="b">
        <f ca="1">AND(AG2531&gt;$B$3, NOT(OR($AF2533:AG2533)))</f>
        <v>0</v>
      </c>
      <c r="AH2534" s="52" t="b">
        <f ca="1">AND(AH2531&gt;$B$3, NOT(OR($AF2533:AH2533)))</f>
        <v>0</v>
      </c>
      <c r="AI2534" s="52" t="b">
        <f ca="1">AND(AI2531&gt;$B$3, NOT(OR($AF2533:AI2533)))</f>
        <v>0</v>
      </c>
      <c r="AJ2534" s="52" t="b">
        <f ca="1">AND(AJ2531&gt;$B$3, NOT(OR($AF2533:AJ2533)))</f>
        <v>1</v>
      </c>
      <c r="AK2534" s="74"/>
      <c r="AL2534" s="70"/>
    </row>
    <row r="2535" spans="6:38" ht="14.55" customHeight="1" x14ac:dyDescent="0.3">
      <c r="F2535" s="79"/>
      <c r="G2535" s="3">
        <v>2533</v>
      </c>
      <c r="H2535" s="61">
        <v>-0.3378510865841946</v>
      </c>
      <c r="I2535" s="61">
        <v>-1.5003574815445027</v>
      </c>
      <c r="J2535" s="61">
        <v>0.29519629921046348</v>
      </c>
      <c r="K2535" s="62">
        <v>0.53265152634691804</v>
      </c>
      <c r="L2535" s="60">
        <f t="array" ref="L2535:O2535">TRANSPOSE(MMULT(Option!$B$25:$E$28, TRANSPOSE(H2535:K2535)))</f>
        <v>-0.3378510865841946</v>
      </c>
      <c r="M2535" s="60">
        <v>-1.5102407803678763</v>
      </c>
      <c r="N2535" s="60">
        <v>-0.26875236676032621</v>
      </c>
      <c r="O2535" s="60">
        <v>-1.4274313760056834E-2</v>
      </c>
      <c r="P2535" s="56" t="str">
        <f t="shared" si="3158"/>
        <v>507/3</v>
      </c>
      <c r="R2535" s="80">
        <v>634</v>
      </c>
      <c r="S2535" s="3" t="s">
        <v>28</v>
      </c>
      <c r="T2535" s="60">
        <f t="array" aca="1" ref="T2535:T2538" ca="1">TRANSPOSE(OFFSET($L$3, MATCH($R2535 &amp; "/" &amp; T$2, $P$3:$P$5002, 0) - 1, 0, 1, $E$1))</f>
        <v>1.3560515388604881</v>
      </c>
      <c r="U2535" s="60">
        <f t="array" aca="1" ref="U2535:U2538" ca="1">TRANSPOSE(OFFSET($L$3, MATCH($R2535 &amp; "/" &amp; U$2, $P$3:$P$5002, 0) - 1, 0, 1, $E$1))</f>
        <v>-0.51817674894928667</v>
      </c>
      <c r="V2535" s="60">
        <f t="array" aca="1" ref="V2535:V2538" ca="1">TRANSPOSE(OFFSET($L$3, MATCH($R2535 &amp; "/" &amp; V$2, $P$3:$P$5002, 0) - 1, 0, 1, $E$1))</f>
        <v>-0.64401075825204301</v>
      </c>
      <c r="W2535" s="60">
        <f t="array" aca="1" ref="W2535:W2538" ca="1">TRANSPOSE(OFFSET($L$3, MATCH($R2535 &amp; "/" &amp; W$2, $P$3:$P$5002, 0) - 1, 0, 1, $E$1))</f>
        <v>1.0627608811497793</v>
      </c>
      <c r="X2535" s="60">
        <f t="array" aca="1" ref="X2535:X2538" ca="1">TRANSPOSE(OFFSET($L$3, MATCH($R2535 &amp; "/" &amp; X$2, $P$3:$P$5002, 0) - 1, 0, 1, $E$1))</f>
        <v>-0.11643383197249065</v>
      </c>
      <c r="Y2535" s="52">
        <f ca="1">$B$11 * EXP(($E$3 - $C$11^2/2) * Y$2 + $C$11*SQRT(Y$2)*T2535)</f>
        <v>150.95558396920626</v>
      </c>
      <c r="Z2535" s="52">
        <f ca="1">Y2535 * EXP(($E$3 - $C$11^2/2) * (Z$2-Y$2) + $C$11*SQRT(Z$2-Y$2)*U2535)</f>
        <v>129.86982764177412</v>
      </c>
      <c r="AA2535" s="52">
        <f ca="1">Z2535 * EXP(($E$3 - $C$11^2/2) * (AA$2-Z$2) + $C$11*SQRT(AA$2-Z$2)*V2535)</f>
        <v>107.59018170675492</v>
      </c>
      <c r="AB2535" s="52">
        <f ca="1">AA2535 * EXP(($E$3 - $C$11^2/2) * (AB$2-AA$2) + $C$11*SQRT(AB$2-AA$2)*W2535)</f>
        <v>148.7337299313624</v>
      </c>
      <c r="AC2535" s="52">
        <f ca="1">AB2535 * EXP(($E$3 - $C$11^2/2) * (AC$2-AB$2) + $C$11*SQRT(AC$2-AB$2)*X2535)</f>
        <v>144.34806631912895</v>
      </c>
      <c r="AD2535" s="47"/>
      <c r="AE2535" s="3" t="s">
        <v>69</v>
      </c>
      <c r="AF2535" s="20" cm="1">
        <f t="array" aca="1" ref="AF2535" ca="1">MIN(Y2535:Y2538 / $D$11:$D$14)</f>
        <v>1.0155279415750098</v>
      </c>
      <c r="AG2535" s="20" cm="1">
        <f t="array" aca="1" ref="AG2535" ca="1">MIN(Z2535:Z2538 / $D$11:$D$14)</f>
        <v>0.98269892493670796</v>
      </c>
      <c r="AH2535" s="20" cm="1">
        <f t="array" aca="1" ref="AH2535" ca="1">MIN(AA2535:AA2538 / $D$11:$D$14)</f>
        <v>0.55218124887000164</v>
      </c>
      <c r="AI2535" s="20" cm="1">
        <f t="array" aca="1" ref="AI2535" ca="1">MIN(AB2535:AB2538 / $D$11:$D$14)</f>
        <v>0.59984354516176586</v>
      </c>
      <c r="AJ2535" s="20" cm="1">
        <f t="array" aca="1" ref="AJ2535" ca="1">MIN(AC2535:AC2538 / $D$11:$D$14)</f>
        <v>0.54942528149306236</v>
      </c>
      <c r="AK2535" s="72">
        <f t="array" aca="1" ref="AK2535" ca="1">SUMPRODUCT(AF2536:AJ2536, EXP(-$E$3*$AF$2:$AJ$2))</f>
        <v>105721.0809451906</v>
      </c>
      <c r="AL2535" s="70">
        <f ca="1">MAX(AC2536 - $D$11, 0) * EXP(-$E$2*$E$3)</f>
        <v>0</v>
      </c>
    </row>
    <row r="2536" spans="6:38" ht="14.55" customHeight="1" x14ac:dyDescent="0.3">
      <c r="F2536" s="79"/>
      <c r="G2536" s="3">
        <v>2534</v>
      </c>
      <c r="H2536" s="61">
        <v>1.1745969748071907</v>
      </c>
      <c r="I2536" s="61">
        <v>0.56806640243432982</v>
      </c>
      <c r="J2536" s="61">
        <v>-2.3552898611457516</v>
      </c>
      <c r="K2536" s="62">
        <v>0.54225975011684879</v>
      </c>
      <c r="L2536" s="60">
        <f t="array" ref="L2536:O2536">TRANSPOSE(MMULT(Option!$B$25:$E$28, TRANSPOSE(H2536:K2536)))</f>
        <v>1.1745969748071907</v>
      </c>
      <c r="M2536" s="60">
        <v>0.99048024770618892</v>
      </c>
      <c r="N2536" s="60">
        <v>-1.4500813004296917</v>
      </c>
      <c r="O2536" s="60">
        <v>0.62325148990524781</v>
      </c>
      <c r="P2536" s="56" t="str">
        <f t="shared" si="3158"/>
        <v>507/4</v>
      </c>
      <c r="R2536" s="80"/>
      <c r="S2536" s="3" t="s">
        <v>29</v>
      </c>
      <c r="T2536" s="60">
        <f ca="1"/>
        <v>3.4695389169556612E-2</v>
      </c>
      <c r="U2536" s="60">
        <f ca="1"/>
        <v>1.1208054650571255</v>
      </c>
      <c r="V2536" s="60">
        <f ca="1"/>
        <v>-1.8160382874312628</v>
      </c>
      <c r="W2536" s="60">
        <f ca="1"/>
        <v>0.70788126897157211</v>
      </c>
      <c r="X2536" s="60">
        <f ca="1"/>
        <v>-0.40043600677451174</v>
      </c>
      <c r="Y2536" s="52">
        <f ca="1">$B$12 * EXP(($E$3 - $C$12^2/2) * Y$2 + $C$12*SQRT(Y$2)*T2536)</f>
        <v>101.55279415750098</v>
      </c>
      <c r="Z2536" s="52">
        <f ca="1">Y2536 * EXP(($E$3 - $C$12^2/2) * (Z$2-Y$2) + $C$12*SQRT(Z$2-Y$2)*U2536)</f>
        <v>142.8536160905729</v>
      </c>
      <c r="AA2536" s="52">
        <f ca="1">Z2536 * EXP(($E$3 - $C$12^2/2) * (AA$2-Z$2) + $C$12*SQRT(AA$2-Z$2)*V2536)</f>
        <v>83.263389938287204</v>
      </c>
      <c r="AB2536" s="52">
        <f ca="1">AA2536 * EXP(($E$3 - $C$12^2/2) * (AB$2-AA$2) + $C$12*SQRT(AB$2-AA$2)*W2536)</f>
        <v>103.47948046965347</v>
      </c>
      <c r="AC2536" s="52">
        <f ca="1">AB2536 * EXP(($E$3 - $C$12^2/2) * (AC$2-AB$2) + $C$12*SQRT(AC$2-AB$2)*X2536)</f>
        <v>92.226041337084482</v>
      </c>
      <c r="AD2536" s="47"/>
      <c r="AE2536" s="3" t="s">
        <v>47</v>
      </c>
      <c r="AF2536" s="64">
        <f t="shared" ref="AF2536" ca="1" si="3204">($B$5*AF2538 + (1 + $B$6)*AF2537)*$B$2</f>
        <v>15000</v>
      </c>
      <c r="AG2536" s="64">
        <f t="shared" ref="AG2536" ca="1" si="3205">($B$5*AG2538 + (1 + $B$6)*AG2537)*$B$2</f>
        <v>15000</v>
      </c>
      <c r="AH2536" s="64">
        <f t="shared" ref="AH2536" ca="1" si="3206">($B$5*AH2538 + (1 + $B$6)*AH2537)*$B$2</f>
        <v>0</v>
      </c>
      <c r="AI2536" s="64">
        <f t="shared" ref="AI2536" ca="1" si="3207">($B$5*AI2538 + (1 + $B$6)*AI2537)*$B$2</f>
        <v>0</v>
      </c>
      <c r="AJ2536" s="64" cm="1">
        <f t="array" aca="1" ref="AJ2536" ca="1">($B$5*AJ2538 + (1 + $B$6)*AJ2537 + AND(NOT(AF2537:AJ2537)))*$B$2</f>
        <v>100000</v>
      </c>
      <c r="AK2536" s="73"/>
      <c r="AL2536" s="70"/>
    </row>
    <row r="2537" spans="6:38" ht="14.55" customHeight="1" x14ac:dyDescent="0.3">
      <c r="F2537" s="79"/>
      <c r="G2537" s="3">
        <v>2535</v>
      </c>
      <c r="H2537" s="61">
        <v>-1.9609289178641489</v>
      </c>
      <c r="I2537" s="61">
        <v>-1.5952948867489847</v>
      </c>
      <c r="J2537" s="61">
        <v>1.002693955882334E-2</v>
      </c>
      <c r="K2537" s="62">
        <v>0.2249428255748267</v>
      </c>
      <c r="L2537" s="60">
        <f t="array" ref="L2537:O2537">TRANSPOSE(MMULT(Option!$B$25:$E$28, TRANSPOSE(H2537:K2537)))</f>
        <v>-1.9609289178641489</v>
      </c>
      <c r="M2537" s="60">
        <v>-2.2464834820063047</v>
      </c>
      <c r="N2537" s="60">
        <v>-1.1933110665921998</v>
      </c>
      <c r="O2537" s="60">
        <v>-1.0075312428976506</v>
      </c>
      <c r="P2537" s="56" t="str">
        <f t="shared" si="3158"/>
        <v>507/5</v>
      </c>
      <c r="R2537" s="80"/>
      <c r="S2537" s="3" t="s">
        <v>31</v>
      </c>
      <c r="T2537" s="60">
        <f ca="1"/>
        <v>1.3489032555428038</v>
      </c>
      <c r="U2537" s="60">
        <f ca="1"/>
        <v>-0.36590396258308999</v>
      </c>
      <c r="V2537" s="60">
        <f ca="1"/>
        <v>-0.82317176636110512</v>
      </c>
      <c r="W2537" s="60">
        <f ca="1"/>
        <v>-0.49667289926689318</v>
      </c>
      <c r="X2537" s="60">
        <f ca="1"/>
        <v>2.0032831293694606</v>
      </c>
      <c r="Y2537" s="52">
        <f ca="1">$B$13 * EXP(($E$3 - $C$13^2/2) * Y$2 + $C$13*SQRT(Y$2)*T2537)</f>
        <v>150.63220884490624</v>
      </c>
      <c r="Z2537" s="52">
        <f ca="1">Y2537 * EXP(($E$3 - $C$13^2/2) * (Z$2-Y$2) + $C$13*SQRT(Z$2-Y$2)*U2537)</f>
        <v>135.6489059561068</v>
      </c>
      <c r="AA2537" s="52">
        <f ca="1">Z2537 * EXP(($E$3 - $C$13^2/2) * (AA$2-Z$2) + $C$13*SQRT(AA$2-Z$2)*V2537)</f>
        <v>106.49717340164848</v>
      </c>
      <c r="AB2537" s="52">
        <f ca="1">AA2537 * EXP(($E$3 - $C$13^2/2) * (AB$2-AA$2) + $C$13*SQRT(AB$2-AA$2)*W2537)</f>
        <v>92.214425230568608</v>
      </c>
      <c r="AC2537" s="52">
        <f ca="1">AB2537 * EXP(($E$3 - $C$13^2/2) * (AC$2-AB$2) + $C$13*SQRT(AC$2-AB$2)*X2537)</f>
        <v>169.03427635020913</v>
      </c>
      <c r="AD2537" s="47"/>
      <c r="AE2537" s="3" t="s">
        <v>46</v>
      </c>
      <c r="AF2537" s="52" t="b">
        <f t="shared" ref="AF2537" ca="1" si="3208">AF2535 &gt;= $B$4</f>
        <v>0</v>
      </c>
      <c r="AG2537" s="52" t="b">
        <f t="array" aca="1" ref="AG2537" ca="1">AND(AG2535 &gt;= $B$4, NOT(OR($AF2537:AF2537)))</f>
        <v>0</v>
      </c>
      <c r="AH2537" s="52" t="b">
        <f t="array" aca="1" ref="AH2537" ca="1">AND(AH2535 &gt;= $B$4, NOT(OR($AF2537:AG2537)))</f>
        <v>0</v>
      </c>
      <c r="AI2537" s="52" t="b">
        <f t="array" aca="1" ref="AI2537" ca="1">AND(AI2535 &gt;= $B$4, NOT(OR($AF2537:AH2537)))</f>
        <v>0</v>
      </c>
      <c r="AJ2537" s="52" t="b">
        <f t="array" aca="1" ref="AJ2537" ca="1">AND(AJ2535 &gt;= $B$4, NOT(OR($AF2537:AI2537)))</f>
        <v>0</v>
      </c>
      <c r="AK2537" s="73"/>
      <c r="AL2537" s="70"/>
    </row>
    <row r="2538" spans="6:38" ht="14.55" customHeight="1" x14ac:dyDescent="0.3">
      <c r="F2538" s="79"/>
      <c r="G2538" s="3">
        <v>2536</v>
      </c>
      <c r="H2538" s="61">
        <v>-1.6878412450693321</v>
      </c>
      <c r="I2538" s="61">
        <v>2.380667603922213</v>
      </c>
      <c r="J2538" s="61">
        <v>1.3239592959916473</v>
      </c>
      <c r="K2538" s="62">
        <v>-8.7880732690868713E-2</v>
      </c>
      <c r="L2538" s="60">
        <f t="array" ref="L2538:O2538">TRANSPOSE(MMULT(Option!$B$25:$E$28, TRANSPOSE(H2538:K2538)))</f>
        <v>-1.6878412450693321</v>
      </c>
      <c r="M2538" s="60">
        <v>1.506781401872805</v>
      </c>
      <c r="N2538" s="60">
        <v>1.1111153924147872</v>
      </c>
      <c r="O2538" s="60">
        <v>0.13142244756421051</v>
      </c>
      <c r="P2538" s="56" t="str">
        <f t="shared" si="3158"/>
        <v>508/1</v>
      </c>
      <c r="R2538" s="80"/>
      <c r="S2538" s="3" t="s">
        <v>30</v>
      </c>
      <c r="T2538" s="60">
        <f ca="1"/>
        <v>1.8803540645273444</v>
      </c>
      <c r="U2538" s="60">
        <f ca="1"/>
        <v>-1.9718623565395486</v>
      </c>
      <c r="V2538" s="60">
        <f ca="1"/>
        <v>-1.9380881653135711</v>
      </c>
      <c r="W2538" s="60">
        <f ca="1"/>
        <v>0.259308404549077</v>
      </c>
      <c r="X2538" s="60">
        <f ca="1"/>
        <v>-0.3093202466526237</v>
      </c>
      <c r="Y2538" s="52">
        <f ca="1">$B$14 * EXP(($E$3 - $C$14^2/2) * Y$2 + $C$14*SQRT(Y$2)*T2538)</f>
        <v>176.66873146478795</v>
      </c>
      <c r="Z2538" s="52">
        <f ca="1">Y2538 * EXP(($E$3 - $C$14^2/2) * (Z$2-Y$2) + $C$14*SQRT(Z$2-Y$2)*U2538)</f>
        <v>98.269892493670795</v>
      </c>
      <c r="AA2538" s="52">
        <f ca="1">Z2538 * EXP(($E$3 - $C$14^2/2) * (AA$2-Z$2) + $C$14*SQRT(AA$2-Z$2)*V2538)</f>
        <v>55.218124887000165</v>
      </c>
      <c r="AB2538" s="52">
        <f ca="1">AA2538 * EXP(($E$3 - $C$14^2/2) * (AB$2-AA$2) + $C$14*SQRT(AB$2-AA$2)*W2538)</f>
        <v>59.984354516176587</v>
      </c>
      <c r="AC2538" s="52">
        <f ca="1">AB2538 * EXP(($E$3 - $C$14^2/2) * (AC$2-AB$2) + $C$14*SQRT(AC$2-AB$2)*X2538)</f>
        <v>54.942528149306234</v>
      </c>
      <c r="AD2538" s="47"/>
      <c r="AE2538" s="3" t="s">
        <v>68</v>
      </c>
      <c r="AF2538" s="52" t="b">
        <f ca="1">AND(AF2535&gt;$B$3, NOT(OR($AF2537:AF2537)))</f>
        <v>1</v>
      </c>
      <c r="AG2538" s="52" t="b">
        <f ca="1">AND(AG2535&gt;$B$3, NOT(OR($AF2537:AG2537)))</f>
        <v>1</v>
      </c>
      <c r="AH2538" s="52" t="b">
        <f ca="1">AND(AH2535&gt;$B$3, NOT(OR($AF2537:AH2537)))</f>
        <v>0</v>
      </c>
      <c r="AI2538" s="52" t="b">
        <f ca="1">AND(AI2535&gt;$B$3, NOT(OR($AF2537:AI2537)))</f>
        <v>0</v>
      </c>
      <c r="AJ2538" s="52" t="b">
        <f ca="1">AND(AJ2535&gt;$B$3, NOT(OR($AF2537:AJ2537)))</f>
        <v>0</v>
      </c>
      <c r="AK2538" s="74"/>
      <c r="AL2538" s="70"/>
    </row>
    <row r="2539" spans="6:38" ht="14.55" customHeight="1" x14ac:dyDescent="0.3">
      <c r="F2539" s="79"/>
      <c r="G2539" s="3">
        <v>2537</v>
      </c>
      <c r="H2539" s="61">
        <v>-0.44977416178667795</v>
      </c>
      <c r="I2539" s="61">
        <v>-0.19341983229312934</v>
      </c>
      <c r="J2539" s="61">
        <v>1.0061880456959909</v>
      </c>
      <c r="K2539" s="62">
        <v>0.26899435646812714</v>
      </c>
      <c r="L2539" s="60">
        <f t="array" ref="L2539:O2539">TRANSPOSE(MMULT(Option!$B$25:$E$28, TRANSPOSE(H2539:K2539)))</f>
        <v>-0.44977416178667795</v>
      </c>
      <c r="M2539" s="60">
        <v>-0.35718186919245698</v>
      </c>
      <c r="N2539" s="60">
        <v>0.65318622248115488</v>
      </c>
      <c r="O2539" s="60">
        <v>0.19618193619032315</v>
      </c>
      <c r="P2539" s="56" t="str">
        <f t="shared" si="3158"/>
        <v>508/2</v>
      </c>
      <c r="R2539" s="80">
        <v>635</v>
      </c>
      <c r="S2539" s="3" t="s">
        <v>28</v>
      </c>
      <c r="T2539" s="60">
        <f t="array" aca="1" ref="T2539:T2542" ca="1">TRANSPOSE(OFFSET($L$3, MATCH($R2539 &amp; "/" &amp; T$2, $P$3:$P$5002, 0) - 1, 0, 1, $E$1))</f>
        <v>-0.92312721754352123</v>
      </c>
      <c r="U2539" s="60">
        <f t="array" aca="1" ref="U2539:U2542" ca="1">TRANSPOSE(OFFSET($L$3, MATCH($R2539 &amp; "/" &amp; U$2, $P$3:$P$5002, 0) - 1, 0, 1, $E$1))</f>
        <v>1.0456114185439438</v>
      </c>
      <c r="V2539" s="60">
        <f t="array" aca="1" ref="V2539:V2542" ca="1">TRANSPOSE(OFFSET($L$3, MATCH($R2539 &amp; "/" &amp; V$2, $P$3:$P$5002, 0) - 1, 0, 1, $E$1))</f>
        <v>0.2012551973632514</v>
      </c>
      <c r="W2539" s="60">
        <f t="array" aca="1" ref="W2539:W2542" ca="1">TRANSPOSE(OFFSET($L$3, MATCH($R2539 &amp; "/" &amp; W$2, $P$3:$P$5002, 0) - 1, 0, 1, $E$1))</f>
        <v>-0.32031901848208072</v>
      </c>
      <c r="X2539" s="60">
        <f t="array" aca="1" ref="X2539:X2542" ca="1">TRANSPOSE(OFFSET($L$3, MATCH($R2539 &amp; "/" &amp; X$2, $P$3:$P$5002, 0) - 1, 0, 1, $E$1))</f>
        <v>-0.97065961435052783</v>
      </c>
      <c r="Y2539" s="52">
        <f ca="1">$B$11 * EXP(($E$3 - $C$11^2/2) * Y$2 + $C$11*SQRT(Y$2)*T2539)</f>
        <v>76.190137160417962</v>
      </c>
      <c r="Z2539" s="52">
        <f ca="1">Y2539 * EXP(($E$3 - $C$11^2/2) * (Z$2-Y$2) + $C$11*SQRT(Z$2-Y$2)*U2539)</f>
        <v>104.78550447982764</v>
      </c>
      <c r="AA2539" s="52">
        <f ca="1">Z2539 * EXP(($E$3 - $C$11^2/2) * (AA$2-Z$2) + $C$11*SQRT(AA$2-Z$2)*V2539)</f>
        <v>111.86491256323521</v>
      </c>
      <c r="AB2539" s="52">
        <f ca="1">AA2539 * EXP(($E$3 - $C$11^2/2) * (AB$2-AA$2) + $C$11*SQRT(AB$2-AA$2)*W2539)</f>
        <v>102.12487201421182</v>
      </c>
      <c r="AC2539" s="52">
        <f ca="1">AB2539 * EXP(($E$3 - $C$11^2/2) * (AC$2-AB$2) + $C$11*SQRT(AC$2-AB$2)*X2539)</f>
        <v>76.707417806603345</v>
      </c>
      <c r="AD2539" s="47"/>
      <c r="AE2539" s="3" t="s">
        <v>69</v>
      </c>
      <c r="AF2539" s="20" cm="1">
        <f t="array" aca="1" ref="AF2539" ca="1">MIN(Y2539:Y2542 / $D$11:$D$14)</f>
        <v>0.76190137160417959</v>
      </c>
      <c r="AG2539" s="20" cm="1">
        <f t="array" aca="1" ref="AG2539" ca="1">MIN(Z2539:Z2542 / $D$11:$D$14)</f>
        <v>0.97816355212163264</v>
      </c>
      <c r="AH2539" s="20" cm="1">
        <f t="array" aca="1" ref="AH2539" ca="1">MIN(AA2539:AA2542 / $D$11:$D$14)</f>
        <v>0.75304512236447874</v>
      </c>
      <c r="AI2539" s="20" cm="1">
        <f t="array" aca="1" ref="AI2539" ca="1">MIN(AB2539:AB2542 / $D$11:$D$14)</f>
        <v>1.0183484367585536</v>
      </c>
      <c r="AJ2539" s="20" cm="1">
        <f t="array" aca="1" ref="AJ2539" ca="1">MIN(AC2539:AC2542 / $D$11:$D$14)</f>
        <v>0.52324992700625261</v>
      </c>
      <c r="AK2539" s="72">
        <f t="array" aca="1" ref="AK2539" ca="1">SUMPRODUCT(AF2540:AJ2540, EXP(-$E$3*$AF$2:$AJ$2))</f>
        <v>103733.60087384962</v>
      </c>
      <c r="AL2539" s="70">
        <f ca="1">MAX(AC2540 - $D$11, 0) * EXP(-$E$2*$E$3)</f>
        <v>0</v>
      </c>
    </row>
    <row r="2540" spans="6:38" ht="14.55" customHeight="1" x14ac:dyDescent="0.3">
      <c r="F2540" s="79"/>
      <c r="G2540" s="3">
        <v>2538</v>
      </c>
      <c r="H2540" s="61">
        <v>0.90903867253496617</v>
      </c>
      <c r="I2540" s="61">
        <v>1.0613064127054974</v>
      </c>
      <c r="J2540" s="61">
        <v>0.48243008186918013</v>
      </c>
      <c r="K2540" s="62">
        <v>0.50083362240436669</v>
      </c>
      <c r="L2540" s="60">
        <f t="array" ref="L2540:O2540">TRANSPOSE(MMULT(Option!$B$25:$E$28, TRANSPOSE(H2540:K2540)))</f>
        <v>0.90903867253496617</v>
      </c>
      <c r="M2540" s="60">
        <v>1.3363188633669834</v>
      </c>
      <c r="N2540" s="60">
        <v>1.0652539214232437</v>
      </c>
      <c r="O2540" s="60">
        <v>1.1645797258277835</v>
      </c>
      <c r="P2540" s="56" t="str">
        <f t="shared" si="3158"/>
        <v>508/3</v>
      </c>
      <c r="R2540" s="80"/>
      <c r="S2540" s="3" t="s">
        <v>29</v>
      </c>
      <c r="T2540" s="60">
        <f ca="1"/>
        <v>0.44181203450334361</v>
      </c>
      <c r="U2540" s="60">
        <f ca="1"/>
        <v>-0.50928956801153358</v>
      </c>
      <c r="V2540" s="60">
        <f ca="1"/>
        <v>-0.92795623155440721</v>
      </c>
      <c r="W2540" s="60">
        <f ca="1"/>
        <v>0.98937421626123379</v>
      </c>
      <c r="X2540" s="60">
        <f ca="1"/>
        <v>-1.2441223967521011</v>
      </c>
      <c r="Y2540" s="52">
        <f ca="1">$B$12 * EXP(($E$3 - $C$12^2/2) * Y$2 + $C$12*SQRT(Y$2)*T2540)</f>
        <v>114.74517456543273</v>
      </c>
      <c r="Z2540" s="52">
        <f ca="1">Y2540 * EXP(($E$3 - $C$12^2/2) * (Z$2-Y$2) + $C$12*SQRT(Z$2-Y$2)*U2540)</f>
        <v>98.980902346562388</v>
      </c>
      <c r="AA2540" s="52">
        <f ca="1">Z2540 * EXP(($E$3 - $C$12^2/2) * (AA$2-Z$2) + $C$12*SQRT(AA$2-Z$2)*V2540)</f>
        <v>75.304512236447877</v>
      </c>
      <c r="AB2540" s="52">
        <f ca="1">AA2540 * EXP(($E$3 - $C$12^2/2) * (AB$2-AA$2) + $C$12*SQRT(AB$2-AA$2)*W2540)</f>
        <v>101.83484367585537</v>
      </c>
      <c r="AC2540" s="52">
        <f ca="1">AB2540 * EXP(($E$3 - $C$12^2/2) * (AC$2-AB$2) + $C$12*SQRT(AC$2-AB$2)*X2540)</f>
        <v>70.46496263091089</v>
      </c>
      <c r="AD2540" s="47"/>
      <c r="AE2540" s="3" t="s">
        <v>47</v>
      </c>
      <c r="AF2540" s="64">
        <f t="shared" ref="AF2540" ca="1" si="3209">($B$5*AF2542 + (1 + $B$6)*AF2541)*$B$2</f>
        <v>0</v>
      </c>
      <c r="AG2540" s="64">
        <f t="shared" ref="AG2540" ca="1" si="3210">($B$5*AG2542 + (1 + $B$6)*AG2541)*$B$2</f>
        <v>15000</v>
      </c>
      <c r="AH2540" s="64">
        <f t="shared" ref="AH2540" ca="1" si="3211">($B$5*AH2542 + (1 + $B$6)*AH2541)*$B$2</f>
        <v>0</v>
      </c>
      <c r="AI2540" s="64">
        <f t="shared" ref="AI2540" ca="1" si="3212">($B$5*AI2542 + (1 + $B$6)*AI2541)*$B$2</f>
        <v>15000</v>
      </c>
      <c r="AJ2540" s="64" cm="1">
        <f t="array" aca="1" ref="AJ2540" ca="1">($B$5*AJ2542 + (1 + $B$6)*AJ2541 + AND(NOT(AF2541:AJ2541)))*$B$2</f>
        <v>100000</v>
      </c>
      <c r="AK2540" s="73"/>
      <c r="AL2540" s="70"/>
    </row>
    <row r="2541" spans="6:38" ht="14.55" customHeight="1" x14ac:dyDescent="0.3">
      <c r="F2541" s="79"/>
      <c r="G2541" s="3">
        <v>2539</v>
      </c>
      <c r="H2541" s="61">
        <v>0.66994995918498323</v>
      </c>
      <c r="I2541" s="61">
        <v>1.4743541378160868E-2</v>
      </c>
      <c r="J2541" s="61">
        <v>-0.22457230478806525</v>
      </c>
      <c r="K2541" s="62">
        <v>1.3505642205174833</v>
      </c>
      <c r="L2541" s="60">
        <f t="array" ref="L2541:O2541">TRANSPOSE(MMULT(Option!$B$25:$E$28, TRANSPOSE(H2541:K2541)))</f>
        <v>0.66994995918498323</v>
      </c>
      <c r="M2541" s="60">
        <v>0.2814926625494204</v>
      </c>
      <c r="N2541" s="60">
        <v>7.4596633304568671E-2</v>
      </c>
      <c r="O2541" s="60">
        <v>1.3845628250067039</v>
      </c>
      <c r="P2541" s="56" t="str">
        <f t="shared" si="3158"/>
        <v>508/4</v>
      </c>
      <c r="R2541" s="80"/>
      <c r="S2541" s="3" t="s">
        <v>31</v>
      </c>
      <c r="T2541" s="60">
        <f ca="1"/>
        <v>-9.5273172854912824E-2</v>
      </c>
      <c r="U2541" s="60">
        <f ca="1"/>
        <v>1.1205613349144001</v>
      </c>
      <c r="V2541" s="60">
        <f ca="1"/>
        <v>-0.45157955268804584</v>
      </c>
      <c r="W2541" s="60">
        <f ca="1"/>
        <v>-0.42675686397006968</v>
      </c>
      <c r="X2541" s="60">
        <f ca="1"/>
        <v>-2.389271935923869</v>
      </c>
      <c r="Y2541" s="52">
        <f ca="1">$B$13 * EXP(($E$3 - $C$13^2/2) * Y$2 + $C$13*SQRT(Y$2)*T2541)</f>
        <v>97.669392950823394</v>
      </c>
      <c r="Z2541" s="52">
        <f ca="1">Y2541 * EXP(($E$3 - $C$13^2/2) * (Z$2-Y$2) + $C$13*SQRT(Z$2-Y$2)*U2541)</f>
        <v>137.38080035351069</v>
      </c>
      <c r="AA2541" s="52">
        <f ca="1">Z2541 * EXP(($E$3 - $C$13^2/2) * (AA$2-Z$2) + $C$13*SQRT(AA$2-Z$2)*V2541)</f>
        <v>120.57630256000982</v>
      </c>
      <c r="AB2541" s="52">
        <f ca="1">AA2541 * EXP(($E$3 - $C$13^2/2) * (AB$2-AA$2) + $C$13*SQRT(AB$2-AA$2)*W2541)</f>
        <v>106.61835787421059</v>
      </c>
      <c r="AC2541" s="52">
        <f ca="1">AB2541 * EXP(($E$3 - $C$13^2/2) * (AC$2-AB$2) + $C$13*SQRT(AC$2-AB$2)*X2541)</f>
        <v>52.324992700625266</v>
      </c>
      <c r="AD2541" s="47"/>
      <c r="AE2541" s="3" t="s">
        <v>46</v>
      </c>
      <c r="AF2541" s="52" t="b">
        <f t="shared" ref="AF2541" ca="1" si="3213">AF2539 &gt;= $B$4</f>
        <v>0</v>
      </c>
      <c r="AG2541" s="52" t="b">
        <f t="array" aca="1" ref="AG2541" ca="1">AND(AG2539 &gt;= $B$4, NOT(OR($AF2541:AF2541)))</f>
        <v>0</v>
      </c>
      <c r="AH2541" s="52" t="b">
        <f t="array" aca="1" ref="AH2541" ca="1">AND(AH2539 &gt;= $B$4, NOT(OR($AF2541:AG2541)))</f>
        <v>0</v>
      </c>
      <c r="AI2541" s="52" t="b">
        <f t="array" aca="1" ref="AI2541" ca="1">AND(AI2539 &gt;= $B$4, NOT(OR($AF2541:AH2541)))</f>
        <v>0</v>
      </c>
      <c r="AJ2541" s="52" t="b">
        <f t="array" aca="1" ref="AJ2541" ca="1">AND(AJ2539 &gt;= $B$4, NOT(OR($AF2541:AI2541)))</f>
        <v>0</v>
      </c>
      <c r="AK2541" s="73"/>
      <c r="AL2541" s="70"/>
    </row>
    <row r="2542" spans="6:38" ht="14.55" customHeight="1" x14ac:dyDescent="0.3">
      <c r="F2542" s="79"/>
      <c r="G2542" s="3">
        <v>2540</v>
      </c>
      <c r="H2542" s="61">
        <v>2.7705824968549724</v>
      </c>
      <c r="I2542" s="61">
        <v>1.6173471158687069</v>
      </c>
      <c r="J2542" s="61">
        <v>-0.29850001869507858</v>
      </c>
      <c r="K2542" s="62">
        <v>-0.20555347523358014</v>
      </c>
      <c r="L2542" s="60">
        <f t="array" ref="L2542:O2542">TRANSPOSE(MMULT(Option!$B$25:$E$28, TRANSPOSE(H2542:K2542)))</f>
        <v>2.7705824968549724</v>
      </c>
      <c r="M2542" s="60">
        <v>2.5905561154393615</v>
      </c>
      <c r="N2542" s="60">
        <v>1.2695783182092535</v>
      </c>
      <c r="O2542" s="60">
        <v>1.2974671714411383</v>
      </c>
      <c r="P2542" s="56" t="str">
        <f t="shared" si="3158"/>
        <v>508/5</v>
      </c>
      <c r="R2542" s="80"/>
      <c r="S2542" s="3" t="s">
        <v>30</v>
      </c>
      <c r="T2542" s="60">
        <f ca="1"/>
        <v>-0.35955958800759524</v>
      </c>
      <c r="U2542" s="60">
        <f ca="1"/>
        <v>0.25263161560530811</v>
      </c>
      <c r="V2542" s="60">
        <f ca="1"/>
        <v>0.32776928112983794</v>
      </c>
      <c r="W2542" s="60">
        <f ca="1"/>
        <v>0.55370014137582579</v>
      </c>
      <c r="X2542" s="60">
        <f ca="1"/>
        <v>-0.81458729219151049</v>
      </c>
      <c r="Y2542" s="52">
        <f ca="1">$B$14 * EXP(($E$3 - $C$14^2/2) * Y$2 + $C$14*SQRT(Y$2)*T2542)</f>
        <v>90.224617361725635</v>
      </c>
      <c r="Z2542" s="52">
        <f ca="1">Y2542 * EXP(($E$3 - $C$14^2/2) * (Z$2-Y$2) + $C$14*SQRT(Z$2-Y$2)*U2542)</f>
        <v>97.816355212163259</v>
      </c>
      <c r="AA2542" s="52">
        <f ca="1">Z2542 * EXP(($E$3 - $C$14^2/2) * (AA$2-Z$2) + $C$14*SQRT(AA$2-Z$2)*V2542)</f>
        <v>108.4644618317737</v>
      </c>
      <c r="AB2542" s="52">
        <f ca="1">AA2542 * EXP(($E$3 - $C$14^2/2) * (AB$2-AA$2) + $C$14*SQRT(AB$2-AA$2)*W2542)</f>
        <v>128.7062429272807</v>
      </c>
      <c r="AC2542" s="52">
        <f ca="1">AB2542 * EXP(($E$3 - $C$14^2/2) * (AC$2-AB$2) + $C$14*SQRT(AC$2-AB$2)*X2542)</f>
        <v>101.30709348778804</v>
      </c>
      <c r="AD2542" s="47"/>
      <c r="AE2542" s="3" t="s">
        <v>68</v>
      </c>
      <c r="AF2542" s="52" t="b">
        <f ca="1">AND(AF2539&gt;$B$3, NOT(OR($AF2541:AF2541)))</f>
        <v>0</v>
      </c>
      <c r="AG2542" s="52" t="b">
        <f ca="1">AND(AG2539&gt;$B$3, NOT(OR($AF2541:AG2541)))</f>
        <v>1</v>
      </c>
      <c r="AH2542" s="52" t="b">
        <f ca="1">AND(AH2539&gt;$B$3, NOT(OR($AF2541:AH2541)))</f>
        <v>0</v>
      </c>
      <c r="AI2542" s="52" t="b">
        <f ca="1">AND(AI2539&gt;$B$3, NOT(OR($AF2541:AI2541)))</f>
        <v>1</v>
      </c>
      <c r="AJ2542" s="52" t="b">
        <f ca="1">AND(AJ2539&gt;$B$3, NOT(OR($AF2541:AJ2541)))</f>
        <v>0</v>
      </c>
      <c r="AK2542" s="74"/>
      <c r="AL2542" s="70"/>
    </row>
    <row r="2543" spans="6:38" ht="14.55" customHeight="1" x14ac:dyDescent="0.3">
      <c r="F2543" s="79"/>
      <c r="G2543" s="3">
        <v>2541</v>
      </c>
      <c r="H2543" s="61">
        <v>0.79190254274053162</v>
      </c>
      <c r="I2543" s="61">
        <v>1.4708296567606163</v>
      </c>
      <c r="J2543" s="61">
        <v>0.69430151355573777</v>
      </c>
      <c r="K2543" s="62">
        <v>-1.2303847162813573</v>
      </c>
      <c r="L2543" s="60">
        <f t="array" ref="L2543:O2543">TRANSPOSE(MMULT(Option!$B$25:$E$28, TRANSPOSE(H2543:K2543)))</f>
        <v>0.79190254274053162</v>
      </c>
      <c r="M2543" s="60">
        <v>1.664798664394501</v>
      </c>
      <c r="N2543" s="60">
        <v>1.3117266385645987</v>
      </c>
      <c r="O2543" s="60">
        <v>-0.21621011263578926</v>
      </c>
      <c r="P2543" s="56" t="str">
        <f t="shared" si="3158"/>
        <v>509/1</v>
      </c>
      <c r="R2543" s="80">
        <v>636</v>
      </c>
      <c r="S2543" s="3" t="s">
        <v>28</v>
      </c>
      <c r="T2543" s="60">
        <f t="array" aca="1" ref="T2543:T2546" ca="1">TRANSPOSE(OFFSET($L$3, MATCH($R2543 &amp; "/" &amp; T$2, $P$3:$P$5002, 0) - 1, 0, 1, $E$1))</f>
        <v>-1.5698094318160183</v>
      </c>
      <c r="U2543" s="60">
        <f t="array" aca="1" ref="U2543:U2546" ca="1">TRANSPOSE(OFFSET($L$3, MATCH($R2543 &amp; "/" &amp; U$2, $P$3:$P$5002, 0) - 1, 0, 1, $E$1))</f>
        <v>6.619425029496652E-2</v>
      </c>
      <c r="V2543" s="60">
        <f t="array" aca="1" ref="V2543:V2546" ca="1">TRANSPOSE(OFFSET($L$3, MATCH($R2543 &amp; "/" &amp; V$2, $P$3:$P$5002, 0) - 1, 0, 1, $E$1))</f>
        <v>0.1227153021411754</v>
      </c>
      <c r="W2543" s="60">
        <f t="array" aca="1" ref="W2543:W2546" ca="1">TRANSPOSE(OFFSET($L$3, MATCH($R2543 &amp; "/" &amp; W$2, $P$3:$P$5002, 0) - 1, 0, 1, $E$1))</f>
        <v>0.45798999726162792</v>
      </c>
      <c r="X2543" s="60">
        <f t="array" aca="1" ref="X2543:X2546" ca="1">TRANSPOSE(OFFSET($L$3, MATCH($R2543 &amp; "/" &amp; X$2, $P$3:$P$5002, 0) - 1, 0, 1, $E$1))</f>
        <v>-1.2532838640762181</v>
      </c>
      <c r="Y2543" s="52">
        <f ca="1">$B$11 * EXP(($E$3 - $C$11^2/2) * Y$2 + $C$11*SQRT(Y$2)*T2543)</f>
        <v>62.75431599499187</v>
      </c>
      <c r="Z2543" s="52">
        <f ca="1">Y2543 * EXP(($E$3 - $C$11^2/2) * (Z$2-Y$2) + $C$11*SQRT(Z$2-Y$2)*U2543)</f>
        <v>64.33383071523437</v>
      </c>
      <c r="AA2543" s="52">
        <f ca="1">Z2543 * EXP(($E$3 - $C$11^2/2) * (AA$2-Z$2) + $C$11*SQRT(AA$2-Z$2)*V2543)</f>
        <v>67.080958259343063</v>
      </c>
      <c r="AB2543" s="52">
        <f ca="1">AA2543 * EXP(($E$3 - $C$11^2/2) * (AB$2-AA$2) + $C$11*SQRT(AB$2-AA$2)*W2543)</f>
        <v>77.346646511896338</v>
      </c>
      <c r="AC2543" s="52">
        <f ca="1">AB2543 * EXP(($E$3 - $C$11^2/2) * (AC$2-AB$2) + $C$11*SQRT(AC$2-AB$2)*X2543)</f>
        <v>53.373376921937449</v>
      </c>
      <c r="AD2543" s="47"/>
      <c r="AE2543" s="3" t="s">
        <v>69</v>
      </c>
      <c r="AF2543" s="20" cm="1">
        <f t="array" aca="1" ref="AF2543" ca="1">MIN(Y2543:Y2546 / $D$11:$D$14)</f>
        <v>0.62754315994991872</v>
      </c>
      <c r="AG2543" s="20" cm="1">
        <f t="array" aca="1" ref="AG2543" ca="1">MIN(Z2543:Z2546 / $D$11:$D$14)</f>
        <v>0.62917971349938084</v>
      </c>
      <c r="AH2543" s="20" cm="1">
        <f t="array" aca="1" ref="AH2543" ca="1">MIN(AA2543:AA2546 / $D$11:$D$14)</f>
        <v>0.6708095825934306</v>
      </c>
      <c r="AI2543" s="20" cm="1">
        <f t="array" aca="1" ref="AI2543" ca="1">MIN(AB2543:AB2546 / $D$11:$D$14)</f>
        <v>0.77346646511896333</v>
      </c>
      <c r="AJ2543" s="20" cm="1">
        <f t="array" aca="1" ref="AJ2543" ca="1">MIN(AC2543:AC2546 / $D$11:$D$14)</f>
        <v>0.53373376921937454</v>
      </c>
      <c r="AK2543" s="72">
        <f t="array" aca="1" ref="AK2543" ca="1">SUMPRODUCT(AF2544:AJ2544, EXP(-$E$3*$AF$2:$AJ$2))</f>
        <v>77880.078307140488</v>
      </c>
      <c r="AL2543" s="70">
        <f ca="1">MAX(AC2544 - $D$11, 0) * EXP(-$E$2*$E$3)</f>
        <v>27.487187486006935</v>
      </c>
    </row>
    <row r="2544" spans="6:38" ht="14.55" customHeight="1" x14ac:dyDescent="0.3">
      <c r="F2544" s="79"/>
      <c r="G2544" s="3">
        <v>2542</v>
      </c>
      <c r="H2544" s="61">
        <v>1.2145720507429794</v>
      </c>
      <c r="I2544" s="61">
        <v>1.1348283671239685</v>
      </c>
      <c r="J2544" s="61">
        <v>4.434773490731584E-2</v>
      </c>
      <c r="K2544" s="62">
        <v>-0.70729610941472065</v>
      </c>
      <c r="L2544" s="60">
        <f t="array" ref="L2544:O2544">TRANSPOSE(MMULT(Option!$B$25:$E$28, TRANSPOSE(H2544:K2544)))</f>
        <v>1.2145720507429794</v>
      </c>
      <c r="M2544" s="60">
        <v>1.525916198922936</v>
      </c>
      <c r="N2544" s="60">
        <v>0.82194770471972667</v>
      </c>
      <c r="O2544" s="60">
        <v>0.18596023248011617</v>
      </c>
      <c r="P2544" s="56" t="str">
        <f t="shared" si="3158"/>
        <v>509/2</v>
      </c>
      <c r="R2544" s="80"/>
      <c r="S2544" s="3" t="s">
        <v>29</v>
      </c>
      <c r="T2544" s="60">
        <f ca="1"/>
        <v>0.16706875112482666</v>
      </c>
      <c r="U2544" s="60">
        <f ca="1"/>
        <v>-0.46714407050014528</v>
      </c>
      <c r="V2544" s="60">
        <f ca="1"/>
        <v>0.67549304331512428</v>
      </c>
      <c r="W2544" s="60">
        <f ca="1"/>
        <v>-0.28190378163000918</v>
      </c>
      <c r="X2544" s="60">
        <f ca="1"/>
        <v>0.83075882655497202</v>
      </c>
      <c r="Y2544" s="52">
        <f ca="1">$B$12 * EXP(($E$3 - $C$12^2/2) * Y$2 + $C$12*SQRT(Y$2)*T2544)</f>
        <v>105.66680679305584</v>
      </c>
      <c r="Z2544" s="52">
        <f ca="1">Y2544 * EXP(($E$3 - $C$12^2/2) * (Z$2-Y$2) + $C$12*SQRT(Z$2-Y$2)*U2544)</f>
        <v>92.30954880583252</v>
      </c>
      <c r="AA2544" s="52">
        <f ca="1">Z2544 * EXP(($E$3 - $C$12^2/2) * (AA$2-Z$2) + $C$12*SQRT(AA$2-Z$2)*V2544)</f>
        <v>113.6127235583929</v>
      </c>
      <c r="AB2544" s="52">
        <f ca="1">AA2544 * EXP(($E$3 - $C$12^2/2) * (AB$2-AA$2) + $C$12*SQRT(AB$2-AA$2)*W2544)</f>
        <v>104.92275037560152</v>
      </c>
      <c r="AC2544" s="52">
        <f ca="1">AB2544 * EXP(($E$3 - $C$12^2/2) * (AC$2-AB$2) + $C$12*SQRT(AC$2-AB$2)*X2544)</f>
        <v>135.29424736529413</v>
      </c>
      <c r="AD2544" s="47"/>
      <c r="AE2544" s="3" t="s">
        <v>47</v>
      </c>
      <c r="AF2544" s="64">
        <f t="shared" ref="AF2544" ca="1" si="3214">($B$5*AF2546 + (1 + $B$6)*AF2545)*$B$2</f>
        <v>0</v>
      </c>
      <c r="AG2544" s="64">
        <f t="shared" ref="AG2544" ca="1" si="3215">($B$5*AG2546 + (1 + $B$6)*AG2545)*$B$2</f>
        <v>0</v>
      </c>
      <c r="AH2544" s="64">
        <f t="shared" ref="AH2544" ca="1" si="3216">($B$5*AH2546 + (1 + $B$6)*AH2545)*$B$2</f>
        <v>0</v>
      </c>
      <c r="AI2544" s="64">
        <f t="shared" ref="AI2544" ca="1" si="3217">($B$5*AI2546 + (1 + $B$6)*AI2545)*$B$2</f>
        <v>0</v>
      </c>
      <c r="AJ2544" s="64" cm="1">
        <f t="array" aca="1" ref="AJ2544" ca="1">($B$5*AJ2546 + (1 + $B$6)*AJ2545 + AND(NOT(AF2545:AJ2545)))*$B$2</f>
        <v>100000</v>
      </c>
      <c r="AK2544" s="73"/>
      <c r="AL2544" s="70"/>
    </row>
    <row r="2545" spans="6:38" ht="14.55" customHeight="1" x14ac:dyDescent="0.3">
      <c r="F2545" s="79"/>
      <c r="G2545" s="3">
        <v>2543</v>
      </c>
      <c r="H2545" s="61">
        <v>-1.0987855856841833</v>
      </c>
      <c r="I2545" s="61">
        <v>3.9336575056135428E-2</v>
      </c>
      <c r="J2545" s="61">
        <v>0.92534876804091615</v>
      </c>
      <c r="K2545" s="62">
        <v>-1.2915862689857747</v>
      </c>
      <c r="L2545" s="60">
        <f t="array" ref="L2545:O2545">TRANSPOSE(MMULT(Option!$B$25:$E$28, TRANSPOSE(H2545:K2545)))</f>
        <v>-1.0987855856841833</v>
      </c>
      <c r="M2545" s="60">
        <v>-0.40346166771866282</v>
      </c>
      <c r="N2545" s="60">
        <v>0.38352963623832703</v>
      </c>
      <c r="O2545" s="60">
        <v>-1.3546523162942896</v>
      </c>
      <c r="P2545" s="56" t="str">
        <f t="shared" si="3158"/>
        <v>509/3</v>
      </c>
      <c r="R2545" s="80"/>
      <c r="S2545" s="3" t="s">
        <v>31</v>
      </c>
      <c r="T2545" s="60">
        <f ca="1"/>
        <v>-0.42154354570004693</v>
      </c>
      <c r="U2545" s="60">
        <f ca="1"/>
        <v>-1.1562509544809918</v>
      </c>
      <c r="V2545" s="60">
        <f ca="1"/>
        <v>0.27693298761172558</v>
      </c>
      <c r="W2545" s="60">
        <f ca="1"/>
        <v>0.73164400856142531</v>
      </c>
      <c r="X2545" s="60">
        <f ca="1"/>
        <v>2.0844873938472341E-2</v>
      </c>
      <c r="Y2545" s="52">
        <f ca="1">$B$13 * EXP(($E$3 - $C$13^2/2) * Y$2 + $C$13*SQRT(Y$2)*T2545)</f>
        <v>88.562376440093161</v>
      </c>
      <c r="Z2545" s="52">
        <f ca="1">Y2545 * EXP(($E$3 - $C$13^2/2) * (Z$2-Y$2) + $C$13*SQRT(Z$2-Y$2)*U2545)</f>
        <v>62.917971349938085</v>
      </c>
      <c r="AA2545" s="52">
        <f ca="1">Z2545 * EXP(($E$3 - $C$13^2/2) * (AA$2-Z$2) + $C$13*SQRT(AA$2-Z$2)*V2545)</f>
        <v>68.711166923816052</v>
      </c>
      <c r="AB2545" s="52">
        <f ca="1">AA2545 * EXP(($E$3 - $C$13^2/2) * (AB$2-AA$2) + $C$13*SQRT(AB$2-AA$2)*W2545)</f>
        <v>86.004957056628058</v>
      </c>
      <c r="AC2545" s="52">
        <f ca="1">AB2545 * EXP(($E$3 - $C$13^2/2) * (AC$2-AB$2) + $C$13*SQRT(AC$2-AB$2)*X2545)</f>
        <v>86.978276925677719</v>
      </c>
      <c r="AD2545" s="47"/>
      <c r="AE2545" s="3" t="s">
        <v>46</v>
      </c>
      <c r="AF2545" s="52" t="b">
        <f t="shared" ref="AF2545" ca="1" si="3218">AF2543 &gt;= $B$4</f>
        <v>0</v>
      </c>
      <c r="AG2545" s="52" t="b">
        <f t="array" aca="1" ref="AG2545" ca="1">AND(AG2543 &gt;= $B$4, NOT(OR($AF2545:AF2545)))</f>
        <v>0</v>
      </c>
      <c r="AH2545" s="52" t="b">
        <f t="array" aca="1" ref="AH2545" ca="1">AND(AH2543 &gt;= $B$4, NOT(OR($AF2545:AG2545)))</f>
        <v>0</v>
      </c>
      <c r="AI2545" s="52" t="b">
        <f t="array" aca="1" ref="AI2545" ca="1">AND(AI2543 &gt;= $B$4, NOT(OR($AF2545:AH2545)))</f>
        <v>0</v>
      </c>
      <c r="AJ2545" s="52" t="b">
        <f t="array" aca="1" ref="AJ2545" ca="1">AND(AJ2543 &gt;= $B$4, NOT(OR($AF2545:AI2545)))</f>
        <v>0</v>
      </c>
      <c r="AK2545" s="73"/>
      <c r="AL2545" s="70"/>
    </row>
    <row r="2546" spans="6:38" ht="14.55" customHeight="1" x14ac:dyDescent="0.3">
      <c r="F2546" s="79"/>
      <c r="G2546" s="3">
        <v>2544</v>
      </c>
      <c r="H2546" s="61">
        <v>0.35022317365416905</v>
      </c>
      <c r="I2546" s="61">
        <v>-1.3515741654013784E-2</v>
      </c>
      <c r="J2546" s="61">
        <v>-0.73665841098625362</v>
      </c>
      <c r="K2546" s="62">
        <v>-0.16938929175413511</v>
      </c>
      <c r="L2546" s="60">
        <f t="array" ref="L2546:O2546">TRANSPOSE(MMULT(Option!$B$25:$E$28, TRANSPOSE(H2546:K2546)))</f>
        <v>0.35022317365416905</v>
      </c>
      <c r="M2546" s="60">
        <v>0.12770188762107049</v>
      </c>
      <c r="N2546" s="60">
        <v>-0.51046447981046061</v>
      </c>
      <c r="O2546" s="60">
        <v>-0.15228730515786437</v>
      </c>
      <c r="P2546" s="56" t="str">
        <f t="shared" si="3158"/>
        <v>509/4</v>
      </c>
      <c r="R2546" s="80"/>
      <c r="S2546" s="3" t="s">
        <v>30</v>
      </c>
      <c r="T2546" s="60">
        <f ca="1"/>
        <v>-0.71411902589628429</v>
      </c>
      <c r="U2546" s="60">
        <f ca="1"/>
        <v>1.9682276237768082E-2</v>
      </c>
      <c r="V2546" s="60">
        <f ca="1"/>
        <v>0.2815467483084424</v>
      </c>
      <c r="W2546" s="60">
        <f ca="1"/>
        <v>1.2841002407204996</v>
      </c>
      <c r="X2546" s="60">
        <f ca="1"/>
        <v>-1.8888532311892339</v>
      </c>
      <c r="Y2546" s="52">
        <f ca="1">$B$14 * EXP(($E$3 - $C$14^2/2) * Y$2 + $C$14*SQRT(Y$2)*T2546)</f>
        <v>81.120400602077297</v>
      </c>
      <c r="Z2546" s="52">
        <f ca="1">Y2546 * EXP(($E$3 - $C$14^2/2) * (Z$2-Y$2) + $C$14*SQRT(Z$2-Y$2)*U2546)</f>
        <v>82.009833523331167</v>
      </c>
      <c r="AA2546" s="52">
        <f ca="1">Z2546 * EXP(($E$3 - $C$14^2/2) * (AA$2-Z$2) + $C$14*SQRT(AA$2-Z$2)*V2546)</f>
        <v>89.684969021200274</v>
      </c>
      <c r="AB2546" s="52">
        <f ca="1">AA2546 * EXP(($E$3 - $C$14^2/2) * (AB$2-AA$2) + $C$14*SQRT(AB$2-AA$2)*W2546)</f>
        <v>132.4934563010051</v>
      </c>
      <c r="AC2546" s="52">
        <f ca="1">AB2546 * EXP(($E$3 - $C$14^2/2) * (AC$2-AB$2) + $C$14*SQRT(AC$2-AB$2)*X2546)</f>
        <v>75.556240666860717</v>
      </c>
      <c r="AD2546" s="47"/>
      <c r="AE2546" s="3" t="s">
        <v>68</v>
      </c>
      <c r="AF2546" s="52" t="b">
        <f ca="1">AND(AF2543&gt;$B$3, NOT(OR($AF2545:AF2545)))</f>
        <v>0</v>
      </c>
      <c r="AG2546" s="52" t="b">
        <f ca="1">AND(AG2543&gt;$B$3, NOT(OR($AF2545:AG2545)))</f>
        <v>0</v>
      </c>
      <c r="AH2546" s="52" t="b">
        <f ca="1">AND(AH2543&gt;$B$3, NOT(OR($AF2545:AH2545)))</f>
        <v>0</v>
      </c>
      <c r="AI2546" s="52" t="b">
        <f ca="1">AND(AI2543&gt;$B$3, NOT(OR($AF2545:AI2545)))</f>
        <v>0</v>
      </c>
      <c r="AJ2546" s="52" t="b">
        <f ca="1">AND(AJ2543&gt;$B$3, NOT(OR($AF2545:AJ2545)))</f>
        <v>0</v>
      </c>
      <c r="AK2546" s="74"/>
      <c r="AL2546" s="70"/>
    </row>
    <row r="2547" spans="6:38" ht="14.55" customHeight="1" x14ac:dyDescent="0.3">
      <c r="F2547" s="79"/>
      <c r="G2547" s="3">
        <v>2545</v>
      </c>
      <c r="H2547" s="61">
        <v>-1.6989324699151558</v>
      </c>
      <c r="I2547" s="61">
        <v>-1.4736147621553226</v>
      </c>
      <c r="J2547" s="61">
        <v>-1.2953425545205028</v>
      </c>
      <c r="K2547" s="62">
        <v>-0.52453925187384642</v>
      </c>
      <c r="L2547" s="60">
        <f t="array" ref="L2547:O2547">TRANSPOSE(MMULT(Option!$B$25:$E$28, TRANSPOSE(H2547:K2547)))</f>
        <v>-1.6989324699151558</v>
      </c>
      <c r="M2547" s="60">
        <v>-2.0301632265222849</v>
      </c>
      <c r="N2547" s="60">
        <v>-2.2031683173727483</v>
      </c>
      <c r="O2547" s="60">
        <v>-1.7674694710883907</v>
      </c>
      <c r="P2547" s="56" t="str">
        <f t="shared" si="3158"/>
        <v>509/5</v>
      </c>
      <c r="R2547" s="80">
        <v>637</v>
      </c>
      <c r="S2547" s="3" t="s">
        <v>28</v>
      </c>
      <c r="T2547" s="60">
        <f t="array" aca="1" ref="T2547:T2550" ca="1">TRANSPOSE(OFFSET($L$3, MATCH($R2547 &amp; "/" &amp; T$2, $P$3:$P$5002, 0) - 1, 0, 1, $E$1))</f>
        <v>-0.77788889451777865</v>
      </c>
      <c r="U2547" s="60">
        <f t="array" aca="1" ref="U2547:U2550" ca="1">TRANSPOSE(OFFSET($L$3, MATCH($R2547 &amp; "/" &amp; U$2, $P$3:$P$5002, 0) - 1, 0, 1, $E$1))</f>
        <v>0.95154546529587125</v>
      </c>
      <c r="V2547" s="60">
        <f t="array" aca="1" ref="V2547:V2550" ca="1">TRANSPOSE(OFFSET($L$3, MATCH($R2547 &amp; "/" &amp; V$2, $P$3:$P$5002, 0) - 1, 0, 1, $E$1))</f>
        <v>1.9208074145568681</v>
      </c>
      <c r="W2547" s="60">
        <f t="array" aca="1" ref="W2547:W2550" ca="1">TRANSPOSE(OFFSET($L$3, MATCH($R2547 &amp; "/" &amp; W$2, $P$3:$P$5002, 0) - 1, 0, 1, $E$1))</f>
        <v>0.47081222186787025</v>
      </c>
      <c r="X2547" s="60">
        <f t="array" aca="1" ref="X2547:X2550" ca="1">TRANSPOSE(OFFSET($L$3, MATCH($R2547 &amp; "/" &amp; X$2, $P$3:$P$5002, 0) - 1, 0, 1, $E$1))</f>
        <v>-0.76331032322239067</v>
      </c>
      <c r="Y2547" s="52">
        <f ca="1">$B$11 * EXP(($E$3 - $C$11^2/2) * Y$2 + $C$11*SQRT(Y$2)*T2547)</f>
        <v>79.583239977365309</v>
      </c>
      <c r="Z2547" s="52">
        <f ca="1">Y2547 * EXP(($E$3 - $C$11^2/2) * (Z$2-Y$2) + $C$11*SQRT(Z$2-Y$2)*U2547)</f>
        <v>106.40655234715268</v>
      </c>
      <c r="AA2547" s="52">
        <f ca="1">Z2547 * EXP(($E$3 - $C$11^2/2) * (AA$2-Z$2) + $C$11*SQRT(AA$2-Z$2)*V2547)</f>
        <v>190.28241847883106</v>
      </c>
      <c r="AB2547" s="52">
        <f ca="1">AA2547 * EXP(($E$3 - $C$11^2/2) * (AB$2-AA$2) + $C$11*SQRT(AB$2-AA$2)*W2547)</f>
        <v>220.24774979051136</v>
      </c>
      <c r="AC2547" s="52">
        <f ca="1">AB2547 * EXP(($E$3 - $C$11^2/2) * (AC$2-AB$2) + $C$11*SQRT(AC$2-AB$2)*X2547)</f>
        <v>176.04857498333089</v>
      </c>
      <c r="AD2547" s="47"/>
      <c r="AE2547" s="3" t="s">
        <v>69</v>
      </c>
      <c r="AF2547" s="20" cm="1">
        <f t="array" aca="1" ref="AF2547" ca="1">MIN(Y2547:Y2550 / $D$11:$D$14)</f>
        <v>0.77498513786564094</v>
      </c>
      <c r="AG2547" s="20" cm="1">
        <f t="array" aca="1" ref="AG2547" ca="1">MIN(Z2547:Z2550 / $D$11:$D$14)</f>
        <v>1.0640655234715268</v>
      </c>
      <c r="AH2547" s="20" cm="1">
        <f t="array" aca="1" ref="AH2547" ca="1">MIN(AA2547:AA2550 / $D$11:$D$14)</f>
        <v>1.4452098556805657</v>
      </c>
      <c r="AI2547" s="20" cm="1">
        <f t="array" aca="1" ref="AI2547" ca="1">MIN(AB2547:AB2550 / $D$11:$D$14)</f>
        <v>2.2024774979051136</v>
      </c>
      <c r="AJ2547" s="20" cm="1">
        <f t="array" aca="1" ref="AJ2547" ca="1">MIN(AC2547:AC2550 / $D$11:$D$14)</f>
        <v>1.3882649850689186</v>
      </c>
      <c r="AK2547" s="72">
        <f t="array" aca="1" ref="AK2547" ca="1">SUMPRODUCT(AF2548:AJ2548, EXP(-$E$3*$AF$2:$AJ$2))</f>
        <v>103946.89879517046</v>
      </c>
      <c r="AL2547" s="70">
        <f ca="1">MAX(AC2548 - $D$11, 0) * EXP(-$E$2*$E$3)</f>
        <v>46.153396201933781</v>
      </c>
    </row>
    <row r="2548" spans="6:38" ht="14.55" customHeight="1" x14ac:dyDescent="0.3">
      <c r="F2548" s="79"/>
      <c r="G2548" s="3">
        <v>2546</v>
      </c>
      <c r="H2548" s="61">
        <v>1.9044745312172711</v>
      </c>
      <c r="I2548" s="61">
        <v>1.5155809663563105</v>
      </c>
      <c r="J2548" s="61">
        <v>-0.18264643448132381</v>
      </c>
      <c r="K2548" s="62">
        <v>0.44954430542004348</v>
      </c>
      <c r="L2548" s="60">
        <f t="array" ref="L2548:O2548">TRANSPOSE(MMULT(Option!$B$25:$E$28, TRANSPOSE(H2548:K2548)))</f>
        <v>1.9044745312172711</v>
      </c>
      <c r="M2548" s="60">
        <v>2.150842712519331</v>
      </c>
      <c r="N2548" s="60">
        <v>0.99824186777832724</v>
      </c>
      <c r="O2548" s="60">
        <v>1.5079798797278685</v>
      </c>
      <c r="P2548" s="56" t="str">
        <f t="shared" si="3158"/>
        <v>510/1</v>
      </c>
      <c r="R2548" s="80"/>
      <c r="S2548" s="3" t="s">
        <v>29</v>
      </c>
      <c r="T2548" s="60">
        <f ca="1"/>
        <v>-0.56148936683729245</v>
      </c>
      <c r="U2548" s="60">
        <f ca="1"/>
        <v>1.4994837902198133</v>
      </c>
      <c r="V2548" s="60">
        <f ca="1"/>
        <v>0.62244891869565155</v>
      </c>
      <c r="W2548" s="60">
        <f ca="1"/>
        <v>2.1883903140627377</v>
      </c>
      <c r="X2548" s="60">
        <f ca="1"/>
        <v>-2.2808959931282513</v>
      </c>
      <c r="Y2548" s="52">
        <f ca="1">$B$12 * EXP(($E$3 - $C$12^2/2) * Y$2 + $C$12*SQRT(Y$2)*T2548)</f>
        <v>84.921166732543867</v>
      </c>
      <c r="Z2548" s="52">
        <f ca="1">Y2548 * EXP(($E$3 - $C$12^2/2) * (Z$2-Y$2) + $C$12*SQRT(Z$2-Y$2)*U2548)</f>
        <v>133.82975578651141</v>
      </c>
      <c r="AA2548" s="52">
        <f ca="1">Z2548 * EXP(($E$3 - $C$12^2/2) * (AA$2-Z$2) + $C$12*SQRT(AA$2-Z$2)*V2548)</f>
        <v>162.11455072793882</v>
      </c>
      <c r="AB2548" s="52">
        <f ca="1">AA2548 * EXP(($E$3 - $C$12^2/2) * (AB$2-AA$2) + $C$12*SQRT(AB$2-AA$2)*W2548)</f>
        <v>314.13419990310382</v>
      </c>
      <c r="AC2548" s="52">
        <f ca="1">AB2548 * EXP(($E$3 - $C$12^2/2) * (AC$2-AB$2) + $C$12*SQRT(AC$2-AB$2)*X2548)</f>
        <v>159.26213378974245</v>
      </c>
      <c r="AD2548" s="47"/>
      <c r="AE2548" s="3" t="s">
        <v>47</v>
      </c>
      <c r="AF2548" s="64">
        <f t="shared" ref="AF2548" ca="1" si="3219">($B$5*AF2550 + (1 + $B$6)*AF2549)*$B$2</f>
        <v>0</v>
      </c>
      <c r="AG2548" s="64">
        <f t="shared" ref="AG2548" ca="1" si="3220">($B$5*AG2550 + (1 + $B$6)*AG2549)*$B$2</f>
        <v>15000</v>
      </c>
      <c r="AH2548" s="64">
        <f t="shared" ref="AH2548" ca="1" si="3221">($B$5*AH2550 + (1 + $B$6)*AH2549)*$B$2</f>
        <v>105000</v>
      </c>
      <c r="AI2548" s="64">
        <f t="shared" ref="AI2548" ca="1" si="3222">($B$5*AI2550 + (1 + $B$6)*AI2549)*$B$2</f>
        <v>0</v>
      </c>
      <c r="AJ2548" s="64" cm="1">
        <f t="array" aca="1" ref="AJ2548" ca="1">($B$5*AJ2550 + (1 + $B$6)*AJ2549 + AND(NOT(AF2549:AJ2549)))*$B$2</f>
        <v>0</v>
      </c>
      <c r="AK2548" s="73"/>
      <c r="AL2548" s="70"/>
    </row>
    <row r="2549" spans="6:38" ht="14.55" customHeight="1" x14ac:dyDescent="0.3">
      <c r="F2549" s="79"/>
      <c r="G2549" s="3">
        <v>2547</v>
      </c>
      <c r="H2549" s="61">
        <v>0.19142711397225953</v>
      </c>
      <c r="I2549" s="61">
        <v>-3.3502694872766046E-2</v>
      </c>
      <c r="J2549" s="61">
        <v>-0.13121053513097347</v>
      </c>
      <c r="K2549" s="62">
        <v>1.8157033389360686</v>
      </c>
      <c r="L2549" s="60">
        <f t="array" ref="L2549:O2549">TRANSPOSE(MMULT(Option!$B$25:$E$28, TRANSPOSE(H2549:K2549)))</f>
        <v>0.19142711397225953</v>
      </c>
      <c r="M2549" s="60">
        <v>4.5865118541011954E-2</v>
      </c>
      <c r="N2549" s="60">
        <v>-4.7445753007262212E-2</v>
      </c>
      <c r="O2549" s="60">
        <v>1.5970635520564003</v>
      </c>
      <c r="P2549" s="56" t="str">
        <f t="shared" si="3158"/>
        <v>510/2</v>
      </c>
      <c r="R2549" s="80"/>
      <c r="S2549" s="3" t="s">
        <v>31</v>
      </c>
      <c r="T2549" s="60">
        <f ca="1"/>
        <v>-0.86637142253410093</v>
      </c>
      <c r="U2549" s="60">
        <f ca="1"/>
        <v>1.6282971635915637</v>
      </c>
      <c r="V2549" s="60">
        <f ca="1"/>
        <v>0.41558939182383742</v>
      </c>
      <c r="W2549" s="60">
        <f ca="1"/>
        <v>1.7598887807523851</v>
      </c>
      <c r="X2549" s="60">
        <f ca="1"/>
        <v>-1.9272213959794091</v>
      </c>
      <c r="Y2549" s="52">
        <f ca="1">$B$13 * EXP(($E$3 - $C$13^2/2) * Y$2 + $C$13*SQRT(Y$2)*T2549)</f>
        <v>77.498513786564089</v>
      </c>
      <c r="Z2549" s="52">
        <f ca="1">Y2549 * EXP(($E$3 - $C$13^2/2) * (Z$2-Y$2) + $C$13*SQRT(Z$2-Y$2)*U2549)</f>
        <v>126.94423662046115</v>
      </c>
      <c r="AA2549" s="52">
        <f ca="1">Z2549 * EXP(($E$3 - $C$13^2/2) * (AA$2-Z$2) + $C$13*SQRT(AA$2-Z$2)*V2549)</f>
        <v>144.52098556805657</v>
      </c>
      <c r="AB2549" s="52">
        <f ca="1">AA2549 * EXP(($E$3 - $C$13^2/2) * (AB$2-AA$2) + $C$13*SQRT(AB$2-AA$2)*W2549)</f>
        <v>246.26085494564353</v>
      </c>
      <c r="AC2549" s="52">
        <f ca="1">AB2549 * EXP(($E$3 - $C$13^2/2) * (AC$2-AB$2) + $C$13*SQRT(AC$2-AB$2)*X2549)</f>
        <v>138.82649850689185</v>
      </c>
      <c r="AD2549" s="47"/>
      <c r="AE2549" s="3" t="s">
        <v>46</v>
      </c>
      <c r="AF2549" s="52" t="b">
        <f t="shared" ref="AF2549" ca="1" si="3223">AF2547 &gt;= $B$4</f>
        <v>0</v>
      </c>
      <c r="AG2549" s="52" t="b">
        <f t="array" aca="1" ref="AG2549" ca="1">AND(AG2547 &gt;= $B$4, NOT(OR($AF2549:AF2549)))</f>
        <v>0</v>
      </c>
      <c r="AH2549" s="52" t="b">
        <f t="array" aca="1" ref="AH2549" ca="1">AND(AH2547 &gt;= $B$4, NOT(OR($AF2549:AG2549)))</f>
        <v>1</v>
      </c>
      <c r="AI2549" s="52" t="b">
        <f t="array" aca="1" ref="AI2549" ca="1">AND(AI2547 &gt;= $B$4, NOT(OR($AF2549:AH2549)))</f>
        <v>0</v>
      </c>
      <c r="AJ2549" s="52" t="b">
        <f t="array" aca="1" ref="AJ2549" ca="1">AND(AJ2547 &gt;= $B$4, NOT(OR($AF2549:AI2549)))</f>
        <v>0</v>
      </c>
      <c r="AK2549" s="73"/>
      <c r="AL2549" s="70"/>
    </row>
    <row r="2550" spans="6:38" ht="14.55" customHeight="1" x14ac:dyDescent="0.3">
      <c r="F2550" s="79"/>
      <c r="G2550" s="3">
        <v>2548</v>
      </c>
      <c r="H2550" s="61">
        <v>0.28649080591160786</v>
      </c>
      <c r="I2550" s="61">
        <v>-3.0040194890419456</v>
      </c>
      <c r="J2550" s="61">
        <v>-0.5065707627729843</v>
      </c>
      <c r="K2550" s="62">
        <v>1.4943402079277195</v>
      </c>
      <c r="L2550" s="60">
        <f t="array" ref="L2550:O2550">TRANSPOSE(MMULT(Option!$B$25:$E$28, TRANSPOSE(H2550:K2550)))</f>
        <v>0.28649080591160786</v>
      </c>
      <c r="M2550" s="60">
        <v>-2.6386330171668133</v>
      </c>
      <c r="N2550" s="60">
        <v>-1.1169668316965762</v>
      </c>
      <c r="O2550" s="60">
        <v>0.50876338084287287</v>
      </c>
      <c r="P2550" s="56" t="str">
        <f t="shared" si="3158"/>
        <v>510/3</v>
      </c>
      <c r="R2550" s="80"/>
      <c r="S2550" s="3" t="s">
        <v>30</v>
      </c>
      <c r="T2550" s="60">
        <f ca="1"/>
        <v>0.43422822867557925</v>
      </c>
      <c r="U2550" s="60">
        <f ca="1"/>
        <v>1.375779017901136</v>
      </c>
      <c r="V2550" s="60">
        <f ca="1"/>
        <v>0.43212091461230173</v>
      </c>
      <c r="W2550" s="60">
        <f ca="1"/>
        <v>0.80696832094822857</v>
      </c>
      <c r="X2550" s="60">
        <f ca="1"/>
        <v>-1.0651591982952897</v>
      </c>
      <c r="Y2550" s="52">
        <f ca="1">$B$14 * EXP(($E$3 - $C$14^2/2) * Y$2 + $C$14*SQRT(Y$2)*T2550)</f>
        <v>114.48440977926772</v>
      </c>
      <c r="Z2550" s="52">
        <f ca="1">Y2550 * EXP(($E$3 - $C$14^2/2) * (Z$2-Y$2) + $C$14*SQRT(Z$2-Y$2)*U2550)</f>
        <v>173.84643637355748</v>
      </c>
      <c r="AA2550" s="52">
        <f ca="1">Z2550 * EXP(($E$3 - $C$14^2/2) * (AA$2-Z$2) + $C$14*SQRT(AA$2-Z$2)*V2550)</f>
        <v>198.90128260777604</v>
      </c>
      <c r="AB2550" s="52">
        <f ca="1">AA2550 * EXP(($E$3 - $C$14^2/2) * (AB$2-AA$2) + $C$14*SQRT(AB$2-AA$2)*W2550)</f>
        <v>254.65231154459283</v>
      </c>
      <c r="AC2550" s="52">
        <f ca="1">AB2550 * EXP(($E$3 - $C$14^2/2) * (AC$2-AB$2) + $C$14*SQRT(AC$2-AB$2)*X2550)</f>
        <v>185.92648825215949</v>
      </c>
      <c r="AD2550" s="47"/>
      <c r="AE2550" s="3" t="s">
        <v>68</v>
      </c>
      <c r="AF2550" s="52" t="b">
        <f ca="1">AND(AF2547&gt;$B$3, NOT(OR($AF2549:AF2549)))</f>
        <v>0</v>
      </c>
      <c r="AG2550" s="52" t="b">
        <f ca="1">AND(AG2547&gt;$B$3, NOT(OR($AF2549:AG2549)))</f>
        <v>1</v>
      </c>
      <c r="AH2550" s="52" t="b">
        <f ca="1">AND(AH2547&gt;$B$3, NOT(OR($AF2549:AH2549)))</f>
        <v>0</v>
      </c>
      <c r="AI2550" s="52" t="b">
        <f ca="1">AND(AI2547&gt;$B$3, NOT(OR($AF2549:AI2549)))</f>
        <v>0</v>
      </c>
      <c r="AJ2550" s="52" t="b">
        <f ca="1">AND(AJ2547&gt;$B$3, NOT(OR($AF2549:AJ2549)))</f>
        <v>0</v>
      </c>
      <c r="AK2550" s="74"/>
      <c r="AL2550" s="70"/>
    </row>
    <row r="2551" spans="6:38" ht="14.55" customHeight="1" x14ac:dyDescent="0.3">
      <c r="F2551" s="79"/>
      <c r="G2551" s="3">
        <v>2549</v>
      </c>
      <c r="H2551" s="61">
        <v>0.29093213387288513</v>
      </c>
      <c r="I2551" s="61">
        <v>-1.7727671192498529</v>
      </c>
      <c r="J2551" s="61">
        <v>0.67303217017883243</v>
      </c>
      <c r="K2551" s="62">
        <v>1.1781259516428648</v>
      </c>
      <c r="L2551" s="60">
        <f t="array" ref="L2551:O2551">TRANSPOSE(MMULT(Option!$B$25:$E$28, TRANSPOSE(H2551:K2551)))</f>
        <v>0.29093213387288513</v>
      </c>
      <c r="M2551" s="60">
        <v>-1.5083950491490974</v>
      </c>
      <c r="N2551" s="60">
        <v>0.24328438235503402</v>
      </c>
      <c r="O2551" s="60">
        <v>0.79240267196065717</v>
      </c>
      <c r="P2551" s="56" t="str">
        <f t="shared" si="3158"/>
        <v>510/4</v>
      </c>
      <c r="R2551" s="80">
        <v>638</v>
      </c>
      <c r="S2551" s="3" t="s">
        <v>28</v>
      </c>
      <c r="T2551" s="60">
        <f t="array" aca="1" ref="T2551:T2554" ca="1">TRANSPOSE(OFFSET($L$3, MATCH($R2551 &amp; "/" &amp; T$2, $P$3:$P$5002, 0) - 1, 0, 1, $E$1))</f>
        <v>0.68526754111553123</v>
      </c>
      <c r="U2551" s="60">
        <f t="array" aca="1" ref="U2551:U2554" ca="1">TRANSPOSE(OFFSET($L$3, MATCH($R2551 &amp; "/" &amp; U$2, $P$3:$P$5002, 0) - 1, 0, 1, $E$1))</f>
        <v>9.8977938002110702E-2</v>
      </c>
      <c r="V2551" s="60">
        <f t="array" aca="1" ref="V2551:V2554" ca="1">TRANSPOSE(OFFSET($L$3, MATCH($R2551 &amp; "/" &amp; V$2, $P$3:$P$5002, 0) - 1, 0, 1, $E$1))</f>
        <v>0.77407516964711354</v>
      </c>
      <c r="W2551" s="60">
        <f t="array" aca="1" ref="W2551:W2554" ca="1">TRANSPOSE(OFFSET($L$3, MATCH($R2551 &amp; "/" &amp; W$2, $P$3:$P$5002, 0) - 1, 0, 1, $E$1))</f>
        <v>0.74175719952012042</v>
      </c>
      <c r="X2551" s="60">
        <f t="array" aca="1" ref="X2551:X2554" ca="1">TRANSPOSE(OFFSET($L$3, MATCH($R2551 &amp; "/" &amp; X$2, $P$3:$P$5002, 0) - 1, 0, 1, $E$1))</f>
        <v>0.52375073525201332</v>
      </c>
      <c r="Y2551" s="52">
        <f ca="1">$B$11 * EXP(($E$3 - $C$11^2/2) * Y$2 + $C$11*SQRT(Y$2)*T2551)</f>
        <v>123.43941246006109</v>
      </c>
      <c r="Z2551" s="52">
        <f ca="1">Y2551 * EXP(($E$3 - $C$11^2/2) * (Z$2-Y$2) + $C$11*SQRT(Z$2-Y$2)*U2551)</f>
        <v>127.79709741123979</v>
      </c>
      <c r="AA2551" s="52">
        <f ca="1">Z2551 * EXP(($E$3 - $C$11^2/2) * (AA$2-Z$2) + $C$11*SQRT(AA$2-Z$2)*V2551)</f>
        <v>162.01134774981583</v>
      </c>
      <c r="AB2551" s="52">
        <f ca="1">AA2551 * EXP(($E$3 - $C$11^2/2) * (AB$2-AA$2) + $C$11*SQRT(AB$2-AA$2)*W2551)</f>
        <v>203.40387620207386</v>
      </c>
      <c r="AC2551" s="52">
        <f ca="1">AB2551 * EXP(($E$3 - $C$11^2/2) * (AC$2-AB$2) + $C$11*SQRT(AC$2-AB$2)*X2551)</f>
        <v>239.20448240426313</v>
      </c>
      <c r="AD2551" s="47"/>
      <c r="AE2551" s="3" t="s">
        <v>69</v>
      </c>
      <c r="AF2551" s="20" cm="1">
        <f t="array" aca="1" ref="AF2551" ca="1">MIN(Y2551:Y2554 / $D$11:$D$14)</f>
        <v>1.2343941246006109</v>
      </c>
      <c r="AG2551" s="20" cm="1">
        <f t="array" aca="1" ref="AG2551" ca="1">MIN(Z2551:Z2554 / $D$11:$D$14)</f>
        <v>0.63605870481737314</v>
      </c>
      <c r="AH2551" s="20" cm="1">
        <f t="array" aca="1" ref="AH2551" ca="1">MIN(AA2551:AA2554 / $D$11:$D$14)</f>
        <v>0.69125531992829115</v>
      </c>
      <c r="AI2551" s="20" cm="1">
        <f t="array" aca="1" ref="AI2551" ca="1">MIN(AB2551:AB2554 / $D$11:$D$14)</f>
        <v>0.52355823142512881</v>
      </c>
      <c r="AJ2551" s="20" cm="1">
        <f t="array" aca="1" ref="AJ2551" ca="1">MIN(AC2551:AC2554 / $D$11:$D$14)</f>
        <v>0.49403034411361063</v>
      </c>
      <c r="AK2551" s="72">
        <f t="array" aca="1" ref="AK2551" ca="1">SUMPRODUCT(AF2552:AJ2552, EXP(-$E$3*$AF$2:$AJ$2))</f>
        <v>92148.519674651194</v>
      </c>
      <c r="AL2551" s="70">
        <f ca="1">MAX(AC2552 - $D$11, 0) * EXP(-$E$2*$E$3)</f>
        <v>85.251571893115539</v>
      </c>
    </row>
    <row r="2552" spans="6:38" ht="14.55" customHeight="1" x14ac:dyDescent="0.3">
      <c r="F2552" s="79"/>
      <c r="G2552" s="3">
        <v>2550</v>
      </c>
      <c r="H2552" s="61">
        <v>0.63206489192869775</v>
      </c>
      <c r="I2552" s="61">
        <v>-0.59049889360798513</v>
      </c>
      <c r="J2552" s="61">
        <v>0.62036167545683274</v>
      </c>
      <c r="K2552" s="62">
        <v>-1.8510379948266813</v>
      </c>
      <c r="L2552" s="60">
        <f t="array" ref="L2552:O2552">TRANSPOSE(MMULT(Option!$B$25:$E$28, TRANSPOSE(H2552:K2552)))</f>
        <v>0.63206489192869775</v>
      </c>
      <c r="M2552" s="60">
        <v>-0.28837521877777428</v>
      </c>
      <c r="N2552" s="60">
        <v>0.64306695337121011</v>
      </c>
      <c r="O2552" s="60">
        <v>-1.3658549866947254</v>
      </c>
      <c r="P2552" s="56" t="str">
        <f t="shared" si="3158"/>
        <v>510/5</v>
      </c>
      <c r="R2552" s="80"/>
      <c r="S2552" s="3" t="s">
        <v>29</v>
      </c>
      <c r="T2552" s="60">
        <f ca="1"/>
        <v>2.027468320719648</v>
      </c>
      <c r="U2552" s="60">
        <f ca="1"/>
        <v>-8.8295872695301952E-2</v>
      </c>
      <c r="V2552" s="60">
        <f ca="1"/>
        <v>-0.28356645287550036</v>
      </c>
      <c r="W2552" s="60">
        <f ca="1"/>
        <v>-0.2313031487196307</v>
      </c>
      <c r="X2552" s="60">
        <f ca="1"/>
        <v>0.95698834946759237</v>
      </c>
      <c r="Y2552" s="52">
        <f ca="1">$B$12 * EXP(($E$3 - $C$12^2/2) * Y$2 + $C$12*SQRT(Y$2)*T2552)</f>
        <v>184.64049832266056</v>
      </c>
      <c r="Z2552" s="52">
        <f ca="1">Y2552 * EXP(($E$3 - $C$12^2/2) * (Z$2-Y$2) + $C$12*SQRT(Z$2-Y$2)*U2552)</f>
        <v>180.71512934278289</v>
      </c>
      <c r="AA2552" s="52">
        <f ca="1">Z2552 * EXP(($E$3 - $C$12^2/2) * (AA$2-Z$2) + $C$12*SQRT(AA$2-Z$2)*V2552)</f>
        <v>166.80942356681871</v>
      </c>
      <c r="AB2552" s="52">
        <f ca="1">AA2552 * EXP(($E$3 - $C$12^2/2) * (AB$2-AA$2) + $C$12*SQRT(AB$2-AA$2)*W2552)</f>
        <v>156.40691487926142</v>
      </c>
      <c r="AC2552" s="52">
        <f ca="1">AB2552 * EXP(($E$3 - $C$12^2/2) * (AC$2-AB$2) + $C$12*SQRT(AC$2-AB$2)*X2552)</f>
        <v>209.46518512334262</v>
      </c>
      <c r="AD2552" s="47"/>
      <c r="AE2552" s="3" t="s">
        <v>47</v>
      </c>
      <c r="AF2552" s="64">
        <f t="shared" ref="AF2552" ca="1" si="3224">($B$5*AF2554 + (1 + $B$6)*AF2553)*$B$2</f>
        <v>15000</v>
      </c>
      <c r="AG2552" s="64">
        <f t="shared" ref="AG2552" ca="1" si="3225">($B$5*AG2554 + (1 + $B$6)*AG2553)*$B$2</f>
        <v>0</v>
      </c>
      <c r="AH2552" s="64">
        <f t="shared" ref="AH2552" ca="1" si="3226">($B$5*AH2554 + (1 + $B$6)*AH2553)*$B$2</f>
        <v>0</v>
      </c>
      <c r="AI2552" s="64">
        <f t="shared" ref="AI2552" ca="1" si="3227">($B$5*AI2554 + (1 + $B$6)*AI2553)*$B$2</f>
        <v>0</v>
      </c>
      <c r="AJ2552" s="64" cm="1">
        <f t="array" aca="1" ref="AJ2552" ca="1">($B$5*AJ2554 + (1 + $B$6)*AJ2553 + AND(NOT(AF2553:AJ2553)))*$B$2</f>
        <v>100000</v>
      </c>
      <c r="AK2552" s="73"/>
      <c r="AL2552" s="70"/>
    </row>
    <row r="2553" spans="6:38" ht="14.55" customHeight="1" x14ac:dyDescent="0.3">
      <c r="F2553" s="79"/>
      <c r="G2553" s="3">
        <v>2551</v>
      </c>
      <c r="H2553" s="61">
        <v>0.33808184174859146</v>
      </c>
      <c r="I2553" s="61">
        <v>-1.1248830514419565</v>
      </c>
      <c r="J2553" s="61">
        <v>0.36602298071743089</v>
      </c>
      <c r="K2553" s="62">
        <v>1.0607678046143478</v>
      </c>
      <c r="L2553" s="60">
        <f t="array" ref="L2553:O2553">TRANSPOSE(MMULT(Option!$B$25:$E$28, TRANSPOSE(H2553:K2553)))</f>
        <v>0.33808184174859146</v>
      </c>
      <c r="M2553" s="60">
        <v>-0.8957396095416974</v>
      </c>
      <c r="N2553" s="60">
        <v>0.16215087742665207</v>
      </c>
      <c r="O2553" s="60">
        <v>0.82049685740065281</v>
      </c>
      <c r="P2553" s="56" t="str">
        <f t="shared" si="3158"/>
        <v>511/1</v>
      </c>
      <c r="R2553" s="80"/>
      <c r="S2553" s="3" t="s">
        <v>31</v>
      </c>
      <c r="T2553" s="60">
        <f ca="1"/>
        <v>1.2911156252500278</v>
      </c>
      <c r="U2553" s="60">
        <f ca="1"/>
        <v>-1.1337421273452037</v>
      </c>
      <c r="V2553" s="60">
        <f ca="1"/>
        <v>0.61607321542987581</v>
      </c>
      <c r="W2553" s="60">
        <f ca="1"/>
        <v>0.3886973018527749</v>
      </c>
      <c r="X2553" s="60">
        <f ca="1"/>
        <v>2.2773325586253219</v>
      </c>
      <c r="Y2553" s="52">
        <f ca="1">$B$13 * EXP(($E$3 - $C$13^2/2) * Y$2 + $C$13*SQRT(Y$2)*T2553)</f>
        <v>148.04331110635124</v>
      </c>
      <c r="Z2553" s="52">
        <f ca="1">Y2553 * EXP(($E$3 - $C$13^2/2) * (Z$2-Y$2) + $C$13*SQRT(Z$2-Y$2)*U2553)</f>
        <v>105.88803214975512</v>
      </c>
      <c r="AA2553" s="52">
        <f ca="1">Z2553 * EXP(($E$3 - $C$13^2/2) * (AA$2-Z$2) + $C$13*SQRT(AA$2-Z$2)*V2553)</f>
        <v>128.02226575316982</v>
      </c>
      <c r="AB2553" s="52">
        <f ca="1">AA2553 * EXP(($E$3 - $C$13^2/2) * (AB$2-AA$2) + $C$13*SQRT(AB$2-AA$2)*W2553)</f>
        <v>144.57716668948049</v>
      </c>
      <c r="AC2553" s="52">
        <f ca="1">AB2553 * EXP(($E$3 - $C$13^2/2) * (AC$2-AB$2) + $C$13*SQRT(AC$2-AB$2)*X2553)</f>
        <v>287.72730045037923</v>
      </c>
      <c r="AD2553" s="47"/>
      <c r="AE2553" s="3" t="s">
        <v>46</v>
      </c>
      <c r="AF2553" s="52" t="b">
        <f t="shared" ref="AF2553" ca="1" si="3228">AF2551 &gt;= $B$4</f>
        <v>0</v>
      </c>
      <c r="AG2553" s="52" t="b">
        <f t="array" aca="1" ref="AG2553" ca="1">AND(AG2551 &gt;= $B$4, NOT(OR($AF2553:AF2553)))</f>
        <v>0</v>
      </c>
      <c r="AH2553" s="52" t="b">
        <f t="array" aca="1" ref="AH2553" ca="1">AND(AH2551 &gt;= $B$4, NOT(OR($AF2553:AG2553)))</f>
        <v>0</v>
      </c>
      <c r="AI2553" s="52" t="b">
        <f t="array" aca="1" ref="AI2553" ca="1">AND(AI2551 &gt;= $B$4, NOT(OR($AF2553:AH2553)))</f>
        <v>0</v>
      </c>
      <c r="AJ2553" s="52" t="b">
        <f t="array" aca="1" ref="AJ2553" ca="1">AND(AJ2551 &gt;= $B$4, NOT(OR($AF2553:AI2553)))</f>
        <v>0</v>
      </c>
      <c r="AK2553" s="73"/>
      <c r="AL2553" s="70"/>
    </row>
    <row r="2554" spans="6:38" ht="14.55" customHeight="1" x14ac:dyDescent="0.3">
      <c r="F2554" s="79"/>
      <c r="G2554" s="3">
        <v>2552</v>
      </c>
      <c r="H2554" s="61">
        <v>0.76456099180110859</v>
      </c>
      <c r="I2554" s="61">
        <v>1.9376444632238139</v>
      </c>
      <c r="J2554" s="61">
        <v>1.1027920667610693</v>
      </c>
      <c r="K2554" s="62">
        <v>0.20114739983756694</v>
      </c>
      <c r="L2554" s="60">
        <f t="array" ref="L2554:O2554">TRANSPOSE(MMULT(Option!$B$25:$E$28, TRANSPOSE(H2554:K2554)))</f>
        <v>0.76456099180110859</v>
      </c>
      <c r="M2554" s="60">
        <v>2.0817048812474841</v>
      </c>
      <c r="N2554" s="60">
        <v>1.7818121934302988</v>
      </c>
      <c r="O2554" s="60">
        <v>1.2007141347846844</v>
      </c>
      <c r="P2554" s="56" t="str">
        <f t="shared" si="3158"/>
        <v>511/2</v>
      </c>
      <c r="R2554" s="80"/>
      <c r="S2554" s="3" t="s">
        <v>30</v>
      </c>
      <c r="T2554" s="60">
        <f ca="1"/>
        <v>0.82823795341550799</v>
      </c>
      <c r="U2554" s="60">
        <f ca="1"/>
        <v>-2.3697860091812415</v>
      </c>
      <c r="V2554" s="60">
        <f ca="1"/>
        <v>0.26072795551102146</v>
      </c>
      <c r="W2554" s="60">
        <f ca="1"/>
        <v>-0.94286996655755195</v>
      </c>
      <c r="X2554" s="60">
        <f ca="1"/>
        <v>-0.2101710610193277</v>
      </c>
      <c r="Y2554" s="52">
        <f ca="1">$B$14 * EXP(($E$3 - $C$14^2/2) * Y$2 + $C$14*SQRT(Y$2)*T2554)</f>
        <v>128.84905101221122</v>
      </c>
      <c r="Z2554" s="52">
        <f ca="1">Y2554 * EXP(($E$3 - $C$14^2/2) * (Z$2-Y$2) + $C$14*SQRT(Z$2-Y$2)*U2554)</f>
        <v>63.60587048173732</v>
      </c>
      <c r="AA2554" s="52">
        <f ca="1">Z2554 * EXP(($E$3 - $C$14^2/2) * (AA$2-Z$2) + $C$14*SQRT(AA$2-Z$2)*V2554)</f>
        <v>69.12553199282911</v>
      </c>
      <c r="AB2554" s="52">
        <f ca="1">AA2554 * EXP(($E$3 - $C$14^2/2) * (AB$2-AA$2) + $C$14*SQRT(AB$2-AA$2)*W2554)</f>
        <v>52.355823142512875</v>
      </c>
      <c r="AC2554" s="52">
        <f ca="1">AB2554 * EXP(($E$3 - $C$14^2/2) * (AC$2-AB$2) + $C$14*SQRT(AC$2-AB$2)*X2554)</f>
        <v>49.403034411361062</v>
      </c>
      <c r="AD2554" s="47"/>
      <c r="AE2554" s="3" t="s">
        <v>68</v>
      </c>
      <c r="AF2554" s="52" t="b">
        <f ca="1">AND(AF2551&gt;$B$3, NOT(OR($AF2553:AF2553)))</f>
        <v>1</v>
      </c>
      <c r="AG2554" s="52" t="b">
        <f ca="1">AND(AG2551&gt;$B$3, NOT(OR($AF2553:AG2553)))</f>
        <v>0</v>
      </c>
      <c r="AH2554" s="52" t="b">
        <f ca="1">AND(AH2551&gt;$B$3, NOT(OR($AF2553:AH2553)))</f>
        <v>0</v>
      </c>
      <c r="AI2554" s="52" t="b">
        <f ca="1">AND(AI2551&gt;$B$3, NOT(OR($AF2553:AI2553)))</f>
        <v>0</v>
      </c>
      <c r="AJ2554" s="52" t="b">
        <f ca="1">AND(AJ2551&gt;$B$3, NOT(OR($AF2553:AJ2553)))</f>
        <v>0</v>
      </c>
      <c r="AK2554" s="74"/>
      <c r="AL2554" s="70"/>
    </row>
    <row r="2555" spans="6:38" ht="14.55" customHeight="1" x14ac:dyDescent="0.3">
      <c r="F2555" s="79"/>
      <c r="G2555" s="3">
        <v>2553</v>
      </c>
      <c r="H2555" s="61">
        <v>-1.2741869620324526</v>
      </c>
      <c r="I2555" s="61">
        <v>0.78539749538573533</v>
      </c>
      <c r="J2555" s="61">
        <v>-1.0760634393708961</v>
      </c>
      <c r="K2555" s="62">
        <v>0.74071010603839194</v>
      </c>
      <c r="L2555" s="60">
        <f t="array" ref="L2555:O2555">TRANSPOSE(MMULT(Option!$B$25:$E$28, TRANSPOSE(H2555:K2555)))</f>
        <v>-1.2741869620324526</v>
      </c>
      <c r="M2555" s="60">
        <v>0.21015390983379134</v>
      </c>
      <c r="N2555" s="60">
        <v>-1.2491267935667083</v>
      </c>
      <c r="O2555" s="60">
        <v>0.12027071774753018</v>
      </c>
      <c r="P2555" s="56" t="str">
        <f t="shared" si="3158"/>
        <v>511/3</v>
      </c>
      <c r="R2555" s="80">
        <v>639</v>
      </c>
      <c r="S2555" s="3" t="s">
        <v>28</v>
      </c>
      <c r="T2555" s="60">
        <f t="array" aca="1" ref="T2555:T2558" ca="1">TRANSPOSE(OFFSET($L$3, MATCH($R2555 &amp; "/" &amp; T$2, $P$3:$P$5002, 0) - 1, 0, 1, $E$1))</f>
        <v>-0.25287374170794741</v>
      </c>
      <c r="U2555" s="60">
        <f t="array" aca="1" ref="U2555:U2558" ca="1">TRANSPOSE(OFFSET($L$3, MATCH($R2555 &amp; "/" &amp; U$2, $P$3:$P$5002, 0) - 1, 0, 1, $E$1))</f>
        <v>0.72394407793605997</v>
      </c>
      <c r="V2555" s="60">
        <f t="array" aca="1" ref="V2555:V2558" ca="1">TRANSPOSE(OFFSET($L$3, MATCH($R2555 &amp; "/" &amp; V$2, $P$3:$P$5002, 0) - 1, 0, 1, $E$1))</f>
        <v>1.0989450735871298</v>
      </c>
      <c r="W2555" s="60">
        <f t="array" aca="1" ref="W2555:W2558" ca="1">TRANSPOSE(OFFSET($L$3, MATCH($R2555 &amp; "/" &amp; W$2, $P$3:$P$5002, 0) - 1, 0, 1, $E$1))</f>
        <v>1.0730397085454346</v>
      </c>
      <c r="X2555" s="60">
        <f t="array" aca="1" ref="X2555:X2558" ca="1">TRANSPOSE(OFFSET($L$3, MATCH($R2555 &amp; "/" &amp; X$2, $P$3:$P$5002, 0) - 1, 0, 1, $E$1))</f>
        <v>-0.34246974291126958</v>
      </c>
      <c r="Y2555" s="52">
        <f ca="1">$B$11 * EXP(($E$3 - $C$11^2/2) * Y$2 + $C$11*SQRT(Y$2)*T2555)</f>
        <v>93.159032860713467</v>
      </c>
      <c r="Z2555" s="52">
        <f ca="1">Y2555 * EXP(($E$3 - $C$11^2/2) * (Z$2-Y$2) + $C$11*SQRT(Z$2-Y$2)*U2555)</f>
        <v>116.33701572809655</v>
      </c>
      <c r="AA2555" s="52">
        <f ca="1">Z2555 * EXP(($E$3 - $C$11^2/2) * (AA$2-Z$2) + $C$11*SQRT(AA$2-Z$2)*V2555)</f>
        <v>162.58075122119837</v>
      </c>
      <c r="AB2555" s="52">
        <f ca="1">AA2555 * EXP(($E$3 - $C$11^2/2) * (AB$2-AA$2) + $C$11*SQRT(AB$2-AA$2)*W2555)</f>
        <v>225.44736599944051</v>
      </c>
      <c r="AC2555" s="52">
        <f ca="1">AB2555 * EXP(($E$3 - $C$11^2/2) * (AC$2-AB$2) + $C$11*SQRT(AC$2-AB$2)*X2555)</f>
        <v>204.45456987908943</v>
      </c>
      <c r="AD2555" s="47"/>
      <c r="AE2555" s="3" t="s">
        <v>69</v>
      </c>
      <c r="AF2555" s="20" cm="1">
        <f t="array" aca="1" ref="AF2555" ca="1">MIN(Y2555:Y2558 / $D$11:$D$14)</f>
        <v>0.79452340648841047</v>
      </c>
      <c r="AG2555" s="20" cm="1">
        <f t="array" aca="1" ref="AG2555" ca="1">MIN(Z2555:Z2558 / $D$11:$D$14)</f>
        <v>0.52982708234948772</v>
      </c>
      <c r="AH2555" s="20" cm="1">
        <f t="array" aca="1" ref="AH2555" ca="1">MIN(AA2555:AA2558 / $D$11:$D$14)</f>
        <v>0.46406466641886923</v>
      </c>
      <c r="AI2555" s="20" cm="1">
        <f t="array" aca="1" ref="AI2555" ca="1">MIN(AB2555:AB2558 / $D$11:$D$14)</f>
        <v>0.54532708576457511</v>
      </c>
      <c r="AJ2555" s="20" cm="1">
        <f t="array" aca="1" ref="AJ2555" ca="1">MIN(AC2555:AC2558 / $D$11:$D$14)</f>
        <v>0.38260567857399846</v>
      </c>
      <c r="AK2555" s="72">
        <f t="array" aca="1" ref="AK2555" ca="1">SUMPRODUCT(AF2556:AJ2556, EXP(-$E$3*$AF$2:$AJ$2))</f>
        <v>77880.078307140488</v>
      </c>
      <c r="AL2555" s="70">
        <f ca="1">MAX(AC2556 - $D$11, 0) * EXP(-$E$2*$E$3)</f>
        <v>0</v>
      </c>
    </row>
    <row r="2556" spans="6:38" ht="14.55" customHeight="1" x14ac:dyDescent="0.3">
      <c r="F2556" s="79"/>
      <c r="G2556" s="3">
        <v>2554</v>
      </c>
      <c r="H2556" s="61">
        <v>1.7706931092958396</v>
      </c>
      <c r="I2556" s="61">
        <v>1.5311484535056286</v>
      </c>
      <c r="J2556" s="61">
        <v>-0.31007444086401936</v>
      </c>
      <c r="K2556" s="62">
        <v>0.28117320445559146</v>
      </c>
      <c r="L2556" s="60">
        <f t="array" ref="L2556:O2556">TRANSPOSE(MMULT(Option!$B$25:$E$28, TRANSPOSE(H2556:K2556)))</f>
        <v>1.7706931092958396</v>
      </c>
      <c r="M2556" s="60">
        <v>2.111597981399159</v>
      </c>
      <c r="N2556" s="60">
        <v>0.83688452340005193</v>
      </c>
      <c r="O2556" s="60">
        <v>1.2894880390958314</v>
      </c>
      <c r="P2556" s="56" t="str">
        <f t="shared" si="3158"/>
        <v>511/4</v>
      </c>
      <c r="R2556" s="80"/>
      <c r="S2556" s="3" t="s">
        <v>29</v>
      </c>
      <c r="T2556" s="60">
        <f ca="1"/>
        <v>-0.78337610928941281</v>
      </c>
      <c r="U2556" s="60">
        <f ca="1"/>
        <v>-1.3673058420045809</v>
      </c>
      <c r="V2556" s="60">
        <f ca="1"/>
        <v>-0.45842261265451778</v>
      </c>
      <c r="W2556" s="60">
        <f ca="1"/>
        <v>0.52120620736481882</v>
      </c>
      <c r="X2556" s="60">
        <f ca="1"/>
        <v>-1.1979362434873444</v>
      </c>
      <c r="Y2556" s="52">
        <f ca="1">$B$12 * EXP(($E$3 - $C$12^2/2) * Y$2 + $C$12*SQRT(Y$2)*T2556)</f>
        <v>79.452340648841044</v>
      </c>
      <c r="Z2556" s="52">
        <f ca="1">Y2556 * EXP(($E$3 - $C$12^2/2) * (Z$2-Y$2) + $C$12*SQRT(Z$2-Y$2)*U2556)</f>
        <v>52.982708234948767</v>
      </c>
      <c r="AA2556" s="52">
        <f ca="1">Z2556 * EXP(($E$3 - $C$12^2/2) * (AA$2-Z$2) + $C$12*SQRT(AA$2-Z$2)*V2556)</f>
        <v>46.406466641886922</v>
      </c>
      <c r="AB2556" s="52">
        <f ca="1">AA2556 * EXP(($E$3 - $C$12^2/2) * (AB$2-AA$2) + $C$12*SQRT(AB$2-AA$2)*W2556)</f>
        <v>54.532708576457516</v>
      </c>
      <c r="AC2556" s="52">
        <f ca="1">AB2556 * EXP(($E$3 - $C$12^2/2) * (AC$2-AB$2) + $C$12*SQRT(AC$2-AB$2)*X2556)</f>
        <v>38.260567857399849</v>
      </c>
      <c r="AD2556" s="47"/>
      <c r="AE2556" s="3" t="s">
        <v>47</v>
      </c>
      <c r="AF2556" s="64">
        <f t="shared" ref="AF2556" ca="1" si="3229">($B$5*AF2558 + (1 + $B$6)*AF2557)*$B$2</f>
        <v>0</v>
      </c>
      <c r="AG2556" s="64">
        <f t="shared" ref="AG2556" ca="1" si="3230">($B$5*AG2558 + (1 + $B$6)*AG2557)*$B$2</f>
        <v>0</v>
      </c>
      <c r="AH2556" s="64">
        <f t="shared" ref="AH2556" ca="1" si="3231">($B$5*AH2558 + (1 + $B$6)*AH2557)*$B$2</f>
        <v>0</v>
      </c>
      <c r="AI2556" s="64">
        <f t="shared" ref="AI2556" ca="1" si="3232">($B$5*AI2558 + (1 + $B$6)*AI2557)*$B$2</f>
        <v>0</v>
      </c>
      <c r="AJ2556" s="64" cm="1">
        <f t="array" aca="1" ref="AJ2556" ca="1">($B$5*AJ2558 + (1 + $B$6)*AJ2557 + AND(NOT(AF2557:AJ2557)))*$B$2</f>
        <v>100000</v>
      </c>
      <c r="AK2556" s="73"/>
      <c r="AL2556" s="70"/>
    </row>
    <row r="2557" spans="6:38" ht="14.55" customHeight="1" x14ac:dyDescent="0.3">
      <c r="F2557" s="79"/>
      <c r="G2557" s="3">
        <v>2555</v>
      </c>
      <c r="H2557" s="61">
        <v>0.36223890977749684</v>
      </c>
      <c r="I2557" s="61">
        <v>0.40938281372955376</v>
      </c>
      <c r="J2557" s="61">
        <v>-0.40171564739800136</v>
      </c>
      <c r="K2557" s="62">
        <v>0.38245314349055737</v>
      </c>
      <c r="L2557" s="60">
        <f t="array" ref="L2557:O2557">TRANSPOSE(MMULT(Option!$B$25:$E$28, TRANSPOSE(H2557:K2557)))</f>
        <v>0.36223890977749684</v>
      </c>
      <c r="M2557" s="60">
        <v>0.52010111033693618</v>
      </c>
      <c r="N2557" s="60">
        <v>-0.10073374803612539</v>
      </c>
      <c r="O2557" s="60">
        <v>0.50120358792258801</v>
      </c>
      <c r="P2557" s="56" t="str">
        <f t="shared" si="3158"/>
        <v>511/5</v>
      </c>
      <c r="R2557" s="80"/>
      <c r="S2557" s="3" t="s">
        <v>31</v>
      </c>
      <c r="T2557" s="60">
        <f ca="1"/>
        <v>-0.21544625320623653</v>
      </c>
      <c r="U2557" s="60">
        <f ca="1"/>
        <v>0.70518128993929508</v>
      </c>
      <c r="V2557" s="60">
        <f ca="1"/>
        <v>0.86599611643396113</v>
      </c>
      <c r="W2557" s="60">
        <f ca="1"/>
        <v>-0.60877276841628236</v>
      </c>
      <c r="X2557" s="60">
        <f ca="1"/>
        <v>-1.0872380606257217</v>
      </c>
      <c r="Y2557" s="52">
        <f ca="1">$B$13 * EXP(($E$3 - $C$13^2/2) * Y$2 + $C$13*SQRT(Y$2)*T2557)</f>
        <v>94.210939934622161</v>
      </c>
      <c r="Z2557" s="52">
        <f ca="1">Y2557 * EXP(($E$3 - $C$13^2/2) * (Z$2-Y$2) + $C$13*SQRT(Z$2-Y$2)*U2557)</f>
        <v>116.99026158390731</v>
      </c>
      <c r="AA2557" s="52">
        <f ca="1">Z2557 * EXP(($E$3 - $C$13^2/2) * (AA$2-Z$2) + $C$13*SQRT(AA$2-Z$2)*V2557)</f>
        <v>152.4580584919027</v>
      </c>
      <c r="AB2557" s="52">
        <f ca="1">AA2557 * EXP(($E$3 - $C$13^2/2) * (AB$2-AA$2) + $C$13*SQRT(AB$2-AA$2)*W2557)</f>
        <v>127.64560351941373</v>
      </c>
      <c r="AC2557" s="52">
        <f ca="1">AB2557 * EXP(($E$3 - $C$13^2/2) * (AC$2-AB$2) + $C$13*SQRT(AC$2-AB$2)*X2557)</f>
        <v>92.58121721489016</v>
      </c>
      <c r="AD2557" s="47"/>
      <c r="AE2557" s="3" t="s">
        <v>46</v>
      </c>
      <c r="AF2557" s="52" t="b">
        <f t="shared" ref="AF2557" ca="1" si="3233">AF2555 &gt;= $B$4</f>
        <v>0</v>
      </c>
      <c r="AG2557" s="52" t="b">
        <f t="array" aca="1" ref="AG2557" ca="1">AND(AG2555 &gt;= $B$4, NOT(OR($AF2557:AF2557)))</f>
        <v>0</v>
      </c>
      <c r="AH2557" s="52" t="b">
        <f t="array" aca="1" ref="AH2557" ca="1">AND(AH2555 &gt;= $B$4, NOT(OR($AF2557:AG2557)))</f>
        <v>0</v>
      </c>
      <c r="AI2557" s="52" t="b">
        <f t="array" aca="1" ref="AI2557" ca="1">AND(AI2555 &gt;= $B$4, NOT(OR($AF2557:AH2557)))</f>
        <v>0</v>
      </c>
      <c r="AJ2557" s="52" t="b">
        <f t="array" aca="1" ref="AJ2557" ca="1">AND(AJ2555 &gt;= $B$4, NOT(OR($AF2557:AI2557)))</f>
        <v>0</v>
      </c>
      <c r="AK2557" s="73"/>
      <c r="AL2557" s="70"/>
    </row>
    <row r="2558" spans="6:38" ht="14.55" customHeight="1" x14ac:dyDescent="0.3">
      <c r="F2558" s="79"/>
      <c r="G2558" s="3">
        <v>2556</v>
      </c>
      <c r="H2558" s="61">
        <v>1.0597030383983888</v>
      </c>
      <c r="I2558" s="61">
        <v>-1.3449594703380057</v>
      </c>
      <c r="J2558" s="61">
        <v>6.3395776240031135E-2</v>
      </c>
      <c r="K2558" s="62">
        <v>4.2473124796559597E-2</v>
      </c>
      <c r="L2558" s="60">
        <f t="array" ref="L2558:O2558">TRANSPOSE(MMULT(Option!$B$25:$E$28, TRANSPOSE(H2558:K2558)))</f>
        <v>1.0597030383983888</v>
      </c>
      <c r="M2558" s="60">
        <v>-0.80879450053496937</v>
      </c>
      <c r="N2558" s="60">
        <v>0.12736930206681046</v>
      </c>
      <c r="O2558" s="60">
        <v>0.12043355329701623</v>
      </c>
      <c r="P2558" s="56" t="str">
        <f t="shared" si="3158"/>
        <v>512/1</v>
      </c>
      <c r="R2558" s="80"/>
      <c r="S2558" s="3" t="s">
        <v>30</v>
      </c>
      <c r="T2558" s="60">
        <f ca="1"/>
        <v>0.33434674477056348</v>
      </c>
      <c r="U2558" s="60">
        <f ca="1"/>
        <v>0.84041686086863632</v>
      </c>
      <c r="V2558" s="60">
        <f ca="1"/>
        <v>0.91828997351507724</v>
      </c>
      <c r="W2558" s="60">
        <f ca="1"/>
        <v>-4.0071234420839985E-2</v>
      </c>
      <c r="X2558" s="60">
        <f ca="1"/>
        <v>-0.28877164097059371</v>
      </c>
      <c r="Y2558" s="52">
        <f ca="1">$B$14 * EXP(($E$3 - $C$14^2/2) * Y$2 + $C$14*SQRT(Y$2)*T2558)</f>
        <v>111.10483437433317</v>
      </c>
      <c r="Z2558" s="52">
        <f ca="1">Y2558 * EXP(($E$3 - $C$14^2/2) * (Z$2-Y$2) + $C$14*SQRT(Z$2-Y$2)*U2558)</f>
        <v>143.68153208610661</v>
      </c>
      <c r="AA2558" s="52">
        <f ca="1">Z2558 * EXP(($E$3 - $C$14^2/2) * (AA$2-Z$2) + $C$14*SQRT(AA$2-Z$2)*V2558)</f>
        <v>190.20192286003038</v>
      </c>
      <c r="AB2558" s="52">
        <f ca="1">AA2558 * EXP(($E$3 - $C$14^2/2) * (AB$2-AA$2) + $C$14*SQRT(AB$2-AA$2)*W2558)</f>
        <v>188.87112221228242</v>
      </c>
      <c r="AC2558" s="52">
        <f ca="1">AB2558 * EXP(($E$3 - $C$14^2/2) * (AC$2-AB$2) + $C$14*SQRT(AC$2-AB$2)*X2558)</f>
        <v>174.06580147393603</v>
      </c>
      <c r="AD2558" s="47"/>
      <c r="AE2558" s="3" t="s">
        <v>68</v>
      </c>
      <c r="AF2558" s="52" t="b">
        <f ca="1">AND(AF2555&gt;$B$3, NOT(OR($AF2557:AF2557)))</f>
        <v>0</v>
      </c>
      <c r="AG2558" s="52" t="b">
        <f ca="1">AND(AG2555&gt;$B$3, NOT(OR($AF2557:AG2557)))</f>
        <v>0</v>
      </c>
      <c r="AH2558" s="52" t="b">
        <f ca="1">AND(AH2555&gt;$B$3, NOT(OR($AF2557:AH2557)))</f>
        <v>0</v>
      </c>
      <c r="AI2558" s="52" t="b">
        <f ca="1">AND(AI2555&gt;$B$3, NOT(OR($AF2557:AI2557)))</f>
        <v>0</v>
      </c>
      <c r="AJ2558" s="52" t="b">
        <f ca="1">AND(AJ2555&gt;$B$3, NOT(OR($AF2557:AJ2557)))</f>
        <v>0</v>
      </c>
      <c r="AK2558" s="74"/>
      <c r="AL2558" s="70"/>
    </row>
    <row r="2559" spans="6:38" ht="14.55" customHeight="1" x14ac:dyDescent="0.3">
      <c r="F2559" s="79"/>
      <c r="G2559" s="3">
        <v>2557</v>
      </c>
      <c r="H2559" s="61">
        <v>-0.93970064301089873</v>
      </c>
      <c r="I2559" s="61">
        <v>1.9783065041599996</v>
      </c>
      <c r="J2559" s="61">
        <v>-1.635339560138612</v>
      </c>
      <c r="K2559" s="62">
        <v>-0.56140283315236417</v>
      </c>
      <c r="L2559" s="60">
        <f t="array" ref="L2559:O2559">TRANSPOSE(MMULT(Option!$B$25:$E$28, TRANSPOSE(H2559:K2559)))</f>
        <v>-0.93970064301089873</v>
      </c>
      <c r="M2559" s="60">
        <v>1.4372676034229741</v>
      </c>
      <c r="N2559" s="60">
        <v>-1.2941732077422401</v>
      </c>
      <c r="O2559" s="60">
        <v>-0.6577802746620578</v>
      </c>
      <c r="P2559" s="56" t="str">
        <f t="shared" si="3158"/>
        <v>512/2</v>
      </c>
      <c r="R2559" s="80">
        <v>640</v>
      </c>
      <c r="S2559" s="3" t="s">
        <v>28</v>
      </c>
      <c r="T2559" s="60">
        <f t="array" aca="1" ref="T2559:T2562" ca="1">TRANSPOSE(OFFSET($L$3, MATCH($R2559 &amp; "/" &amp; T$2, $P$3:$P$5002, 0) - 1, 0, 1, $E$1))</f>
        <v>0.35629123416879355</v>
      </c>
      <c r="U2559" s="60">
        <f t="array" aca="1" ref="U2559:U2562" ca="1">TRANSPOSE(OFFSET($L$3, MATCH($R2559 &amp; "/" &amp; U$2, $P$3:$P$5002, 0) - 1, 0, 1, $E$1))</f>
        <v>-0.13707311554257925</v>
      </c>
      <c r="V2559" s="60">
        <f t="array" aca="1" ref="V2559:V2562" ca="1">TRANSPOSE(OFFSET($L$3, MATCH($R2559 &amp; "/" &amp; V$2, $P$3:$P$5002, 0) - 1, 0, 1, $E$1))</f>
        <v>2.2888680541218482</v>
      </c>
      <c r="W2559" s="60">
        <f t="array" aca="1" ref="W2559:W2562" ca="1">TRANSPOSE(OFFSET($L$3, MATCH($R2559 &amp; "/" &amp; W$2, $P$3:$P$5002, 0) - 1, 0, 1, $E$1))</f>
        <v>0.29086426612203214</v>
      </c>
      <c r="X2559" s="60">
        <f t="array" aca="1" ref="X2559:X2562" ca="1">TRANSPOSE(OFFSET($L$3, MATCH($R2559 &amp; "/" &amp; X$2, $P$3:$P$5002, 0) - 1, 0, 1, $E$1))</f>
        <v>0.77828662424595207</v>
      </c>
      <c r="Y2559" s="52">
        <f ca="1">$B$11 * EXP(($E$3 - $C$11^2/2) * Y$2 + $C$11*SQRT(Y$2)*T2559)</f>
        <v>111.83868899160517</v>
      </c>
      <c r="Z2559" s="52">
        <f ca="1">Y2559 * EXP(($E$3 - $C$11^2/2) * (Z$2-Y$2) + $C$11*SQRT(Z$2-Y$2)*U2559)</f>
        <v>107.87095176155501</v>
      </c>
      <c r="AA2559" s="52">
        <f ca="1">Z2559 * EXP(($E$3 - $C$11^2/2) * (AA$2-Z$2) + $C$11*SQRT(AA$2-Z$2)*V2559)</f>
        <v>215.42138448506822</v>
      </c>
      <c r="AB2559" s="52">
        <f ca="1">AA2559 * EXP(($E$3 - $C$11^2/2) * (AB$2-AA$2) + $C$11*SQRT(AB$2-AA$2)*W2559)</f>
        <v>236.24167263554736</v>
      </c>
      <c r="AC2559" s="52">
        <f ca="1">AB2559 * EXP(($E$3 - $C$11^2/2) * (AC$2-AB$2) + $C$11*SQRT(AC$2-AB$2)*X2559)</f>
        <v>299.86767827032855</v>
      </c>
      <c r="AD2559" s="47"/>
      <c r="AE2559" s="3" t="s">
        <v>69</v>
      </c>
      <c r="AF2559" s="20" cm="1">
        <f t="array" aca="1" ref="AF2559" ca="1">MIN(Y2559:Y2562 / $D$11:$D$14)</f>
        <v>0.89418381077533515</v>
      </c>
      <c r="AG2559" s="20" cm="1">
        <f t="array" aca="1" ref="AG2559" ca="1">MIN(Z2559:Z2562 / $D$11:$D$14)</f>
        <v>0.59951176256270911</v>
      </c>
      <c r="AH2559" s="20" cm="1">
        <f t="array" aca="1" ref="AH2559" ca="1">MIN(AA2559:AA2562 / $D$11:$D$14)</f>
        <v>0.93684624381777371</v>
      </c>
      <c r="AI2559" s="20" cm="1">
        <f t="array" aca="1" ref="AI2559" ca="1">MIN(AB2559:AB2562 / $D$11:$D$14)</f>
        <v>1.0143606379776344</v>
      </c>
      <c r="AJ2559" s="20" cm="1">
        <f t="array" aca="1" ref="AJ2559" ca="1">MIN(AC2559:AC2562 / $D$11:$D$14)</f>
        <v>0.97857072188181993</v>
      </c>
      <c r="AK2559" s="72">
        <f t="array" aca="1" ref="AK2559" ca="1">SUMPRODUCT(AF2560:AJ2560, EXP(-$E$3*$AF$2:$AJ$2))</f>
        <v>129022.11236326785</v>
      </c>
      <c r="AL2559" s="70">
        <f ca="1">MAX(AC2560 - $D$11, 0) * EXP(-$E$2*$E$3)</f>
        <v>31.111794058325994</v>
      </c>
    </row>
    <row r="2560" spans="6:38" ht="14.55" customHeight="1" x14ac:dyDescent="0.3">
      <c r="F2560" s="79"/>
      <c r="G2560" s="3">
        <v>2558</v>
      </c>
      <c r="H2560" s="61">
        <v>-0.25658342731170869</v>
      </c>
      <c r="I2560" s="61">
        <v>-1.4743715112239348</v>
      </c>
      <c r="J2560" s="61">
        <v>-0.91574365809746716</v>
      </c>
      <c r="K2560" s="62">
        <v>2.1906269479709093</v>
      </c>
      <c r="L2560" s="60">
        <f t="array" ref="L2560:O2560">TRANSPOSE(MMULT(Option!$B$25:$E$28, TRANSPOSE(H2560:K2560)))</f>
        <v>-0.25658342731170869</v>
      </c>
      <c r="M2560" s="60">
        <v>-1.4539171814587064</v>
      </c>
      <c r="N2560" s="60">
        <v>-1.2930213321142174</v>
      </c>
      <c r="O2560" s="60">
        <v>1.2084915224552604</v>
      </c>
      <c r="P2560" s="56" t="str">
        <f t="shared" si="3158"/>
        <v>512/3</v>
      </c>
      <c r="R2560" s="80"/>
      <c r="S2560" s="3" t="s">
        <v>29</v>
      </c>
      <c r="T2560" s="60">
        <f ca="1"/>
        <v>-0.3894797334943384</v>
      </c>
      <c r="U2560" s="60">
        <f ca="1"/>
        <v>-1.3493192134568286</v>
      </c>
      <c r="V2560" s="60">
        <f ca="1"/>
        <v>2.1955441503641784</v>
      </c>
      <c r="W2560" s="60">
        <f ca="1"/>
        <v>0.84067447179629728</v>
      </c>
      <c r="X2560" s="60">
        <f ca="1"/>
        <v>-0.26040924852105996</v>
      </c>
      <c r="Y2560" s="52">
        <f ca="1">$B$12 * EXP(($E$3 - $C$12^2/2) * Y$2 + $C$12*SQRT(Y$2)*T2560)</f>
        <v>89.41838107753351</v>
      </c>
      <c r="Z2560" s="52">
        <f ca="1">Y2560 * EXP(($E$3 - $C$12^2/2) * (Z$2-Y$2) + $C$12*SQRT(Z$2-Y$2)*U2560)</f>
        <v>59.951176256270905</v>
      </c>
      <c r="AA2560" s="52">
        <f ca="1">Z2560 * EXP(($E$3 - $C$12^2/2) * (AA$2-Z$2) + $C$12*SQRT(AA$2-Z$2)*V2560)</f>
        <v>116.41876655623982</v>
      </c>
      <c r="AB2560" s="52">
        <f ca="1">AA2560 * EXP(($E$3 - $C$12^2/2) * (AB$2-AA$2) + $C$12*SQRT(AB$2-AA$2)*W2560)</f>
        <v>150.56518126734213</v>
      </c>
      <c r="AC2560" s="52">
        <f ca="1">AB2560 * EXP(($E$3 - $C$12^2/2) * (AC$2-AB$2) + $C$12*SQRT(AC$2-AB$2)*X2560)</f>
        <v>139.94833432964523</v>
      </c>
      <c r="AD2560" s="47"/>
      <c r="AE2560" s="3" t="s">
        <v>47</v>
      </c>
      <c r="AF2560" s="64">
        <f t="shared" ref="AF2560" ca="1" si="3234">($B$5*AF2562 + (1 + $B$6)*AF2561)*$B$2</f>
        <v>15000</v>
      </c>
      <c r="AG2560" s="64">
        <f t="shared" ref="AG2560" ca="1" si="3235">($B$5*AG2562 + (1 + $B$6)*AG2561)*$B$2</f>
        <v>0</v>
      </c>
      <c r="AH2560" s="64">
        <f t="shared" ref="AH2560" ca="1" si="3236">($B$5*AH2562 + (1 + $B$6)*AH2561)*$B$2</f>
        <v>15000</v>
      </c>
      <c r="AI2560" s="64">
        <f t="shared" ref="AI2560" ca="1" si="3237">($B$5*AI2562 + (1 + $B$6)*AI2561)*$B$2</f>
        <v>15000</v>
      </c>
      <c r="AJ2560" s="64" cm="1">
        <f t="array" aca="1" ref="AJ2560" ca="1">($B$5*AJ2562 + (1 + $B$6)*AJ2561 + AND(NOT(AF2561:AJ2561)))*$B$2</f>
        <v>114999.99999999999</v>
      </c>
      <c r="AK2560" s="73"/>
      <c r="AL2560" s="70"/>
    </row>
    <row r="2561" spans="6:38" ht="14.55" customHeight="1" x14ac:dyDescent="0.3">
      <c r="F2561" s="79"/>
      <c r="G2561" s="3">
        <v>2559</v>
      </c>
      <c r="H2561" s="61">
        <v>0.38515053418448164</v>
      </c>
      <c r="I2561" s="61">
        <v>-1.2180627163039006</v>
      </c>
      <c r="J2561" s="61">
        <v>-1.6744965193751988</v>
      </c>
      <c r="K2561" s="62">
        <v>8.7568300015500575E-2</v>
      </c>
      <c r="L2561" s="60">
        <f t="array" ref="L2561:O2561">TRANSPOSE(MMULT(Option!$B$25:$E$28, TRANSPOSE(H2561:K2561)))</f>
        <v>0.38515053418448164</v>
      </c>
      <c r="M2561" s="60">
        <v>-0.96231270605943642</v>
      </c>
      <c r="N2561" s="60">
        <v>-1.6356306255478479</v>
      </c>
      <c r="O2561" s="60">
        <v>-0.41674272074612745</v>
      </c>
      <c r="P2561" s="56" t="str">
        <f t="shared" si="3158"/>
        <v>512/4</v>
      </c>
      <c r="R2561" s="80"/>
      <c r="S2561" s="3" t="s">
        <v>31</v>
      </c>
      <c r="T2561" s="60">
        <f ca="1"/>
        <v>0.39637902569059036</v>
      </c>
      <c r="U2561" s="60">
        <f ca="1"/>
        <v>-0.81446144807583432</v>
      </c>
      <c r="V2561" s="60">
        <f ca="1"/>
        <v>0.15062874131904191</v>
      </c>
      <c r="W2561" s="60">
        <f ca="1"/>
        <v>0.24831535004110872</v>
      </c>
      <c r="X2561" s="60">
        <f ca="1"/>
        <v>-0.13640239879491947</v>
      </c>
      <c r="Y2561" s="52">
        <f ca="1">$B$13 * EXP(($E$3 - $C$13^2/2) * Y$2 + $C$13*SQRT(Y$2)*T2561)</f>
        <v>113.19181909687322</v>
      </c>
      <c r="Z2561" s="52">
        <f ca="1">Y2561 * EXP(($E$3 - $C$13^2/2) * (Z$2-Y$2) + $C$13*SQRT(Z$2-Y$2)*U2561)</f>
        <v>89.098763727878506</v>
      </c>
      <c r="AA2561" s="52">
        <f ca="1">Z2561 * EXP(($E$3 - $C$13^2/2) * (AA$2-Z$2) + $C$13*SQRT(AA$2-Z$2)*V2561)</f>
        <v>93.684624381777368</v>
      </c>
      <c r="AB2561" s="52">
        <f ca="1">AA2561 * EXP(($E$3 - $C$13^2/2) * (AB$2-AA$2) + $C$13*SQRT(AB$2-AA$2)*W2561)</f>
        <v>101.43606379776344</v>
      </c>
      <c r="AC2561" s="52">
        <f ca="1">AB2561 * EXP(($E$3 - $C$13^2/2) * (AC$2-AB$2) + $C$13*SQRT(AC$2-AB$2)*X2561)</f>
        <v>97.857072188181988</v>
      </c>
      <c r="AD2561" s="47"/>
      <c r="AE2561" s="3" t="s">
        <v>46</v>
      </c>
      <c r="AF2561" s="52" t="b">
        <f t="shared" ref="AF2561" ca="1" si="3238">AF2559 &gt;= $B$4</f>
        <v>0</v>
      </c>
      <c r="AG2561" s="52" t="b">
        <f t="array" aca="1" ref="AG2561" ca="1">AND(AG2559 &gt;= $B$4, NOT(OR($AF2561:AF2561)))</f>
        <v>0</v>
      </c>
      <c r="AH2561" s="52" t="b">
        <f t="array" aca="1" ref="AH2561" ca="1">AND(AH2559 &gt;= $B$4, NOT(OR($AF2561:AG2561)))</f>
        <v>0</v>
      </c>
      <c r="AI2561" s="52" t="b">
        <f t="array" aca="1" ref="AI2561" ca="1">AND(AI2559 &gt;= $B$4, NOT(OR($AF2561:AH2561)))</f>
        <v>0</v>
      </c>
      <c r="AJ2561" s="52" t="b">
        <f t="array" aca="1" ref="AJ2561" ca="1">AND(AJ2559 &gt;= $B$4, NOT(OR($AF2561:AI2561)))</f>
        <v>0</v>
      </c>
      <c r="AK2561" s="73"/>
      <c r="AL2561" s="70"/>
    </row>
    <row r="2562" spans="6:38" ht="14.55" customHeight="1" x14ac:dyDescent="0.3">
      <c r="F2562" s="79"/>
      <c r="G2562" s="3">
        <v>2560</v>
      </c>
      <c r="H2562" s="61">
        <v>0.46789168376359008</v>
      </c>
      <c r="I2562" s="61">
        <v>0.27795809522833292</v>
      </c>
      <c r="J2562" s="61">
        <v>-1.2825018437097018</v>
      </c>
      <c r="K2562" s="62">
        <v>-1.6012667024052181</v>
      </c>
      <c r="L2562" s="60">
        <f t="array" ref="L2562:O2562">TRANSPOSE(MMULT(Option!$B$25:$E$28, TRANSPOSE(H2562:K2562)))</f>
        <v>0.46789168376359008</v>
      </c>
      <c r="M2562" s="60">
        <v>0.44190947578735196</v>
      </c>
      <c r="N2562" s="60">
        <v>-0.86649109010650749</v>
      </c>
      <c r="O2562" s="60">
        <v>-1.3616184209812712</v>
      </c>
      <c r="P2562" s="56" t="str">
        <f t="shared" si="3158"/>
        <v>512/5</v>
      </c>
      <c r="R2562" s="80"/>
      <c r="S2562" s="3" t="s">
        <v>30</v>
      </c>
      <c r="T2562" s="60">
        <f ca="1"/>
        <v>-0.14695875941156183</v>
      </c>
      <c r="U2562" s="60">
        <f ca="1"/>
        <v>0.4174185524610784</v>
      </c>
      <c r="V2562" s="60">
        <f ca="1"/>
        <v>1.5835143184137543</v>
      </c>
      <c r="W2562" s="60">
        <f ca="1"/>
        <v>0.29197138786706595</v>
      </c>
      <c r="X2562" s="60">
        <f ca="1"/>
        <v>0.98909974794069089</v>
      </c>
      <c r="Y2562" s="52">
        <f ca="1">$B$14 * EXP(($E$3 - $C$14^2/2) * Y$2 + $C$14*SQRT(Y$2)*T2562)</f>
        <v>96.166643671736367</v>
      </c>
      <c r="Z2562" s="52">
        <f ca="1">Y2562 * EXP(($E$3 - $C$14^2/2) * (Z$2-Y$2) + $C$14*SQRT(Z$2-Y$2)*U2562)</f>
        <v>109.5420094801505</v>
      </c>
      <c r="AA2562" s="52">
        <f ca="1">Z2562 * EXP(($E$3 - $C$14^2/2) * (AA$2-Z$2) + $C$14*SQRT(AA$2-Z$2)*V2562)</f>
        <v>177.03764957666718</v>
      </c>
      <c r="AB2562" s="52">
        <f ca="1">AA2562 * EXP(($E$3 - $C$14^2/2) * (AB$2-AA$2) + $C$14*SQRT(AB$2-AA$2)*W2562)</f>
        <v>194.21267777619747</v>
      </c>
      <c r="AC2562" s="52">
        <f ca="1">AB2562 * EXP(($E$3 - $C$14^2/2) * (AC$2-AB$2) + $C$14*SQRT(AC$2-AB$2)*X2562)</f>
        <v>262.61360258605725</v>
      </c>
      <c r="AD2562" s="47"/>
      <c r="AE2562" s="3" t="s">
        <v>68</v>
      </c>
      <c r="AF2562" s="52" t="b">
        <f ca="1">AND(AF2559&gt;$B$3, NOT(OR($AF2561:AF2561)))</f>
        <v>1</v>
      </c>
      <c r="AG2562" s="52" t="b">
        <f ca="1">AND(AG2559&gt;$B$3, NOT(OR($AF2561:AG2561)))</f>
        <v>0</v>
      </c>
      <c r="AH2562" s="52" t="b">
        <f ca="1">AND(AH2559&gt;$B$3, NOT(OR($AF2561:AH2561)))</f>
        <v>1</v>
      </c>
      <c r="AI2562" s="52" t="b">
        <f ca="1">AND(AI2559&gt;$B$3, NOT(OR($AF2561:AI2561)))</f>
        <v>1</v>
      </c>
      <c r="AJ2562" s="52" t="b">
        <f ca="1">AND(AJ2559&gt;$B$3, NOT(OR($AF2561:AJ2561)))</f>
        <v>1</v>
      </c>
      <c r="AK2562" s="74"/>
      <c r="AL2562" s="70"/>
    </row>
    <row r="2563" spans="6:38" ht="14.55" customHeight="1" x14ac:dyDescent="0.3">
      <c r="F2563" s="79"/>
      <c r="G2563" s="3">
        <v>2561</v>
      </c>
      <c r="H2563" s="61">
        <v>-0.14780736365269412</v>
      </c>
      <c r="I2563" s="61">
        <v>-0.11756704127075916</v>
      </c>
      <c r="J2563" s="61">
        <v>0.45645902757164952</v>
      </c>
      <c r="K2563" s="62">
        <v>0.67331444510047778</v>
      </c>
      <c r="L2563" s="60">
        <f t="array" ref="L2563:O2563">TRANSPOSE(MMULT(Option!$B$25:$E$28, TRANSPOSE(H2563:K2563)))</f>
        <v>-0.14780736365269412</v>
      </c>
      <c r="M2563" s="60">
        <v>-0.16687491863212786</v>
      </c>
      <c r="N2563" s="60">
        <v>0.31100333496472121</v>
      </c>
      <c r="O2563" s="60">
        <v>0.57577449921045465</v>
      </c>
      <c r="P2563" s="56" t="str">
        <f t="shared" si="3158"/>
        <v>513/1</v>
      </c>
      <c r="R2563" s="80">
        <v>641</v>
      </c>
      <c r="S2563" s="3" t="s">
        <v>28</v>
      </c>
      <c r="T2563" s="60">
        <f t="array" aca="1" ref="T2563:T2566" ca="1">TRANSPOSE(OFFSET($L$3, MATCH($R2563 &amp; "/" &amp; T$2, $P$3:$P$5002, 0) - 1, 0, 1, $E$1))</f>
        <v>0.34468300314404599</v>
      </c>
      <c r="U2563" s="60">
        <f t="array" aca="1" ref="U2563:U2566" ca="1">TRANSPOSE(OFFSET($L$3, MATCH($R2563 &amp; "/" &amp; U$2, $P$3:$P$5002, 0) - 1, 0, 1, $E$1))</f>
        <v>-0.13810463842769144</v>
      </c>
      <c r="V2563" s="60">
        <f t="array" aca="1" ref="V2563:V2566" ca="1">TRANSPOSE(OFFSET($L$3, MATCH($R2563 &amp; "/" &amp; V$2, $P$3:$P$5002, 0) - 1, 0, 1, $E$1))</f>
        <v>0.84940113166332076</v>
      </c>
      <c r="W2563" s="60">
        <f t="array" aca="1" ref="W2563:W2566" ca="1">TRANSPOSE(OFFSET($L$3, MATCH($R2563 &amp; "/" &amp; W$2, $P$3:$P$5002, 0) - 1, 0, 1, $E$1))</f>
        <v>1.1619816331739852</v>
      </c>
      <c r="X2563" s="60">
        <f t="array" aca="1" ref="X2563:X2566" ca="1">TRANSPOSE(OFFSET($L$3, MATCH($R2563 &amp; "/" &amp; X$2, $P$3:$P$5002, 0) - 1, 0, 1, $E$1))</f>
        <v>0.69790987280009231</v>
      </c>
      <c r="Y2563" s="52">
        <f ca="1">$B$11 * EXP(($E$3 - $C$11^2/2) * Y$2 + $C$11*SQRT(Y$2)*T2563)</f>
        <v>111.44989157028391</v>
      </c>
      <c r="Z2563" s="52">
        <f ca="1">Y2563 * EXP(($E$3 - $C$11^2/2) * (Z$2-Y$2) + $C$11*SQRT(Z$2-Y$2)*U2563)</f>
        <v>107.46268761920422</v>
      </c>
      <c r="AA2563" s="52">
        <f ca="1">Z2563 * EXP(($E$3 - $C$11^2/2) * (AA$2-Z$2) + $C$11*SQRT(AA$2-Z$2)*V2563)</f>
        <v>139.34655544630516</v>
      </c>
      <c r="AB2563" s="52">
        <f ca="1">AA2563 * EXP(($E$3 - $C$11^2/2) * (AB$2-AA$2) + $C$11*SQRT(AB$2-AA$2)*W2563)</f>
        <v>198.45423608451483</v>
      </c>
      <c r="AC2563" s="52">
        <f ca="1">AB2563 * EXP(($E$3 - $C$11^2/2) * (AC$2-AB$2) + $C$11*SQRT(AC$2-AB$2)*X2563)</f>
        <v>245.90160756963675</v>
      </c>
      <c r="AD2563" s="47"/>
      <c r="AE2563" s="3" t="s">
        <v>69</v>
      </c>
      <c r="AF2563" s="20" cm="1">
        <f t="array" aca="1" ref="AF2563" ca="1">MIN(Y2563:Y2566 / $D$11:$D$14)</f>
        <v>0.67529568181855071</v>
      </c>
      <c r="AG2563" s="20" cm="1">
        <f t="array" aca="1" ref="AG2563" ca="1">MIN(Z2563:Z2566 / $D$11:$D$14)</f>
        <v>0.62334612091863995</v>
      </c>
      <c r="AH2563" s="20" cm="1">
        <f t="array" aca="1" ref="AH2563" ca="1">MIN(AA2563:AA2566 / $D$11:$D$14)</f>
        <v>0.74023949846931547</v>
      </c>
      <c r="AI2563" s="20" cm="1">
        <f t="array" aca="1" ref="AI2563" ca="1">MIN(AB2563:AB2566 / $D$11:$D$14)</f>
        <v>1.3095783184135454</v>
      </c>
      <c r="AJ2563" s="20" cm="1">
        <f t="array" aca="1" ref="AJ2563" ca="1">MIN(AC2563:AC2566 / $D$11:$D$14)</f>
        <v>1.58567729186826</v>
      </c>
      <c r="AK2563" s="72">
        <f t="array" aca="1" ref="AK2563" ca="1">SUMPRODUCT(AF2564:AJ2564, EXP(-$E$3*$AF$2:$AJ$2))</f>
        <v>85966.729073188093</v>
      </c>
      <c r="AL2563" s="70">
        <f ca="1">MAX(AC2564 - $D$11, 0) * EXP(-$E$2*$E$3)</f>
        <v>45.612593353414063</v>
      </c>
    </row>
    <row r="2564" spans="6:38" ht="14.55" customHeight="1" x14ac:dyDescent="0.3">
      <c r="F2564" s="79"/>
      <c r="G2564" s="3">
        <v>2562</v>
      </c>
      <c r="H2564" s="61">
        <v>-0.79126274547876096</v>
      </c>
      <c r="I2564" s="61">
        <v>-1.421711047597122</v>
      </c>
      <c r="J2564" s="61">
        <v>0.41542861118220986</v>
      </c>
      <c r="K2564" s="62">
        <v>-0.58783493497255679</v>
      </c>
      <c r="L2564" s="60">
        <f t="array" ref="L2564:O2564">TRANSPOSE(MMULT(Option!$B$25:$E$28, TRANSPOSE(H2564:K2564)))</f>
        <v>-0.79126274547876096</v>
      </c>
      <c r="M2564" s="60">
        <v>-1.6195247965852597</v>
      </c>
      <c r="N2564" s="60">
        <v>-0.32392130982785644</v>
      </c>
      <c r="O2564" s="60">
        <v>-1.1111048420373271</v>
      </c>
      <c r="P2564" s="56" t="str">
        <f t="shared" ref="P2564:P2627" si="3239">(QUOTIENT(G2564 - 1, $E$2) + 1) &amp; "/" &amp; MOD(G2564 -1, $E$2) + 1</f>
        <v>513/2</v>
      </c>
      <c r="R2564" s="80"/>
      <c r="S2564" s="3" t="s">
        <v>29</v>
      </c>
      <c r="T2564" s="60">
        <f ca="1"/>
        <v>-1.3253487896188414</v>
      </c>
      <c r="U2564" s="60">
        <f ca="1"/>
        <v>-0.28349568761216892</v>
      </c>
      <c r="V2564" s="60">
        <f ca="1"/>
        <v>0.55623948201093587</v>
      </c>
      <c r="W2564" s="60">
        <f ca="1"/>
        <v>1.8849556320639123</v>
      </c>
      <c r="X2564" s="60">
        <f ca="1"/>
        <v>0.62102146161746385</v>
      </c>
      <c r="Y2564" s="52">
        <f ca="1">$B$12 * EXP(($E$3 - $C$12^2/2) * Y$2 + $C$12*SQRT(Y$2)*T2564)</f>
        <v>67.529568181855069</v>
      </c>
      <c r="Z2564" s="52">
        <f ca="1">Y2564 * EXP(($E$3 - $C$12^2/2) * (Z$2-Y$2) + $C$12*SQRT(Z$2-Y$2)*U2564)</f>
        <v>62.334612091863995</v>
      </c>
      <c r="AA2564" s="52">
        <f ca="1">Z2564 * EXP(($E$3 - $C$12^2/2) * (AA$2-Z$2) + $C$12*SQRT(AA$2-Z$2)*V2564)</f>
        <v>74.023949846931544</v>
      </c>
      <c r="AB2564" s="52">
        <f ca="1">AA2564 * EXP(($E$3 - $C$12^2/2) * (AB$2-AA$2) + $C$12*SQRT(AB$2-AA$2)*W2564)</f>
        <v>130.95783184135453</v>
      </c>
      <c r="AC2564" s="52">
        <f ca="1">AB2564 * EXP(($E$3 - $C$12^2/2) * (AC$2-AB$2) + $C$12*SQRT(AC$2-AB$2)*X2564)</f>
        <v>158.567729186826</v>
      </c>
      <c r="AD2564" s="47"/>
      <c r="AE2564" s="3" t="s">
        <v>47</v>
      </c>
      <c r="AF2564" s="64">
        <f t="shared" ref="AF2564" ca="1" si="3240">($B$5*AF2566 + (1 + $B$6)*AF2565)*$B$2</f>
        <v>0</v>
      </c>
      <c r="AG2564" s="64">
        <f t="shared" ref="AG2564" ca="1" si="3241">($B$5*AG2566 + (1 + $B$6)*AG2565)*$B$2</f>
        <v>0</v>
      </c>
      <c r="AH2564" s="64">
        <f t="shared" ref="AH2564" ca="1" si="3242">($B$5*AH2566 + (1 + $B$6)*AH2565)*$B$2</f>
        <v>0</v>
      </c>
      <c r="AI2564" s="64">
        <f t="shared" ref="AI2564" ca="1" si="3243">($B$5*AI2566 + (1 + $B$6)*AI2565)*$B$2</f>
        <v>105000</v>
      </c>
      <c r="AJ2564" s="64" cm="1">
        <f t="array" aca="1" ref="AJ2564" ca="1">($B$5*AJ2566 + (1 + $B$6)*AJ2565 + AND(NOT(AF2565:AJ2565)))*$B$2</f>
        <v>0</v>
      </c>
      <c r="AK2564" s="73"/>
      <c r="AL2564" s="70"/>
    </row>
    <row r="2565" spans="6:38" ht="14.55" customHeight="1" x14ac:dyDescent="0.3">
      <c r="F2565" s="79"/>
      <c r="G2565" s="3">
        <v>2563</v>
      </c>
      <c r="H2565" s="61">
        <v>1.0775266484771298</v>
      </c>
      <c r="I2565" s="61">
        <v>-2.3245838124410891</v>
      </c>
      <c r="J2565" s="61">
        <v>2.1492980925334586</v>
      </c>
      <c r="K2565" s="62">
        <v>-1.571124719619607</v>
      </c>
      <c r="L2565" s="60">
        <f t="array" ref="L2565:O2565">TRANSPOSE(MMULT(Option!$B$25:$E$28, TRANSPOSE(H2565:K2565)))</f>
        <v>1.0775266484771298</v>
      </c>
      <c r="M2565" s="60">
        <v>-1.6995055965652122</v>
      </c>
      <c r="N2565" s="60">
        <v>1.7100418778800817</v>
      </c>
      <c r="O2565" s="60">
        <v>-1.1036390667309264</v>
      </c>
      <c r="P2565" s="56" t="str">
        <f t="shared" si="3239"/>
        <v>513/3</v>
      </c>
      <c r="R2565" s="80"/>
      <c r="S2565" s="3" t="s">
        <v>31</v>
      </c>
      <c r="T2565" s="60">
        <f ca="1"/>
        <v>1.4618725569003372</v>
      </c>
      <c r="U2565" s="60">
        <f ca="1"/>
        <v>0.25992366382267085</v>
      </c>
      <c r="V2565" s="60">
        <f ca="1"/>
        <v>-0.70585084619701133</v>
      </c>
      <c r="W2565" s="60">
        <f ca="1"/>
        <v>0.72765283373079581</v>
      </c>
      <c r="X2565" s="60">
        <f ca="1"/>
        <v>-9.3612455150063778E-2</v>
      </c>
      <c r="Y2565" s="52">
        <f ca="1">$B$13 * EXP(($E$3 - $C$13^2/2) * Y$2 + $C$13*SQRT(Y$2)*T2565)</f>
        <v>155.82474606206475</v>
      </c>
      <c r="Z2565" s="52">
        <f ca="1">Y2565 * EXP(($E$3 - $C$13^2/2) * (Z$2-Y$2) + $C$13*SQRT(Z$2-Y$2)*U2565)</f>
        <v>169.3062241014654</v>
      </c>
      <c r="AA2565" s="52">
        <f ca="1">Z2565 * EXP(($E$3 - $C$13^2/2) * (AA$2-Z$2) + $C$13*SQRT(AA$2-Z$2)*V2565)</f>
        <v>137.68298031447455</v>
      </c>
      <c r="AB2565" s="52">
        <f ca="1">AA2565 * EXP(($E$3 - $C$13^2/2) * (AB$2-AA$2) + $C$13*SQRT(AB$2-AA$2)*W2565)</f>
        <v>172.1299385808795</v>
      </c>
      <c r="AC2565" s="52">
        <f ca="1">AB2565 * EXP(($E$3 - $C$13^2/2) * (AC$2-AB$2) + $C$13*SQRT(AC$2-AB$2)*X2565)</f>
        <v>168.20204606137284</v>
      </c>
      <c r="AD2565" s="47"/>
      <c r="AE2565" s="3" t="s">
        <v>46</v>
      </c>
      <c r="AF2565" s="52" t="b">
        <f t="shared" ref="AF2565" ca="1" si="3244">AF2563 &gt;= $B$4</f>
        <v>0</v>
      </c>
      <c r="AG2565" s="52" t="b">
        <f t="array" aca="1" ref="AG2565" ca="1">AND(AG2563 &gt;= $B$4, NOT(OR($AF2565:AF2565)))</f>
        <v>0</v>
      </c>
      <c r="AH2565" s="52" t="b">
        <f t="array" aca="1" ref="AH2565" ca="1">AND(AH2563 &gt;= $B$4, NOT(OR($AF2565:AG2565)))</f>
        <v>0</v>
      </c>
      <c r="AI2565" s="52" t="b">
        <f t="array" aca="1" ref="AI2565" ca="1">AND(AI2563 &gt;= $B$4, NOT(OR($AF2565:AH2565)))</f>
        <v>1</v>
      </c>
      <c r="AJ2565" s="52" t="b">
        <f t="array" aca="1" ref="AJ2565" ca="1">AND(AJ2563 &gt;= $B$4, NOT(OR($AF2565:AI2565)))</f>
        <v>0</v>
      </c>
      <c r="AK2565" s="73"/>
      <c r="AL2565" s="70"/>
    </row>
    <row r="2566" spans="6:38" ht="14.55" customHeight="1" x14ac:dyDescent="0.3">
      <c r="F2566" s="79"/>
      <c r="G2566" s="3">
        <v>2564</v>
      </c>
      <c r="H2566" s="61">
        <v>-0.18348876932534749</v>
      </c>
      <c r="I2566" s="61">
        <v>0.58849749751675784</v>
      </c>
      <c r="J2566" s="61">
        <v>1.1416853730756842</v>
      </c>
      <c r="K2566" s="62">
        <v>0.2624437492228836</v>
      </c>
      <c r="L2566" s="60">
        <f t="array" ref="L2566:O2566">TRANSPOSE(MMULT(Option!$B$25:$E$28, TRANSPOSE(H2566:K2566)))</f>
        <v>-0.18348876932534749</v>
      </c>
      <c r="M2566" s="60">
        <v>0.46597135800238687</v>
      </c>
      <c r="N2566" s="60">
        <v>1.0834630660325328</v>
      </c>
      <c r="O2566" s="60">
        <v>0.52828687866333635</v>
      </c>
      <c r="P2566" s="56" t="str">
        <f t="shared" si="3239"/>
        <v>513/4</v>
      </c>
      <c r="R2566" s="80"/>
      <c r="S2566" s="3" t="s">
        <v>30</v>
      </c>
      <c r="T2566" s="60">
        <f ca="1"/>
        <v>1.2585762046758244</v>
      </c>
      <c r="U2566" s="60">
        <f ca="1"/>
        <v>1.8500123834019329</v>
      </c>
      <c r="V2566" s="60">
        <f ca="1"/>
        <v>-0.15243789413339595</v>
      </c>
      <c r="W2566" s="60">
        <f ca="1"/>
        <v>-0.22555231629548</v>
      </c>
      <c r="X2566" s="60">
        <f ca="1"/>
        <v>-3.6954266676667569E-3</v>
      </c>
      <c r="Y2566" s="52">
        <f ca="1">$B$14 * EXP(($E$3 - $C$14^2/2) * Y$2 + $C$14*SQRT(Y$2)*T2566)</f>
        <v>146.60516890487489</v>
      </c>
      <c r="Z2566" s="52">
        <f ca="1">Y2566 * EXP(($E$3 - $C$14^2/2) * (Z$2-Y$2) + $C$14*SQRT(Z$2-Y$2)*U2566)</f>
        <v>256.65859109320633</v>
      </c>
      <c r="AA2566" s="52">
        <f ca="1">Z2566 * EXP(($E$3 - $C$14^2/2) * (AA$2-Z$2) + $C$14*SQRT(AA$2-Z$2)*V2566)</f>
        <v>246.41457807419894</v>
      </c>
      <c r="AB2566" s="52">
        <f ca="1">AA2566 * EXP(($E$3 - $C$14^2/2) * (AB$2-AA$2) + $C$14*SQRT(AB$2-AA$2)*W2566)</f>
        <v>231.44672079460776</v>
      </c>
      <c r="AC2566" s="52">
        <f ca="1">AB2566 * EXP(($E$3 - $C$14^2/2) * (AC$2-AB$2) + $C$14*SQRT(AC$2-AB$2)*X2566)</f>
        <v>232.34912073151739</v>
      </c>
      <c r="AD2566" s="47"/>
      <c r="AE2566" s="3" t="s">
        <v>68</v>
      </c>
      <c r="AF2566" s="52" t="b">
        <f ca="1">AND(AF2563&gt;$B$3, NOT(OR($AF2565:AF2565)))</f>
        <v>0</v>
      </c>
      <c r="AG2566" s="52" t="b">
        <f ca="1">AND(AG2563&gt;$B$3, NOT(OR($AF2565:AG2565)))</f>
        <v>0</v>
      </c>
      <c r="AH2566" s="52" t="b">
        <f ca="1">AND(AH2563&gt;$B$3, NOT(OR($AF2565:AH2565)))</f>
        <v>0</v>
      </c>
      <c r="AI2566" s="52" t="b">
        <f ca="1">AND(AI2563&gt;$B$3, NOT(OR($AF2565:AI2565)))</f>
        <v>0</v>
      </c>
      <c r="AJ2566" s="52" t="b">
        <f ca="1">AND(AJ2563&gt;$B$3, NOT(OR($AF2565:AJ2565)))</f>
        <v>0</v>
      </c>
      <c r="AK2566" s="74"/>
      <c r="AL2566" s="70"/>
    </row>
    <row r="2567" spans="6:38" ht="14.55" customHeight="1" x14ac:dyDescent="0.3">
      <c r="F2567" s="79"/>
      <c r="G2567" s="3">
        <v>2565</v>
      </c>
      <c r="H2567" s="61">
        <v>-1.6749552455303198</v>
      </c>
      <c r="I2567" s="61">
        <v>-0.35415634817930003</v>
      </c>
      <c r="J2567" s="61">
        <v>-0.47407409265281991</v>
      </c>
      <c r="K2567" s="62">
        <v>0.96541946545192059</v>
      </c>
      <c r="L2567" s="60">
        <f t="array" ref="L2567:O2567">TRANSPOSE(MMULT(Option!$B$25:$E$28, TRANSPOSE(H2567:K2567)))</f>
        <v>-1.6749552455303198</v>
      </c>
      <c r="M2567" s="60">
        <v>-0.99457175288828359</v>
      </c>
      <c r="N2567" s="60">
        <v>-1.1791060469907795</v>
      </c>
      <c r="O2567" s="60">
        <v>-2.8515949888719527E-2</v>
      </c>
      <c r="P2567" s="56" t="str">
        <f t="shared" si="3239"/>
        <v>513/5</v>
      </c>
      <c r="R2567" s="80">
        <v>642</v>
      </c>
      <c r="S2567" s="3" t="s">
        <v>28</v>
      </c>
      <c r="T2567" s="60">
        <f t="array" aca="1" ref="T2567:T2570" ca="1">TRANSPOSE(OFFSET($L$3, MATCH($R2567 &amp; "/" &amp; T$2, $P$3:$P$5002, 0) - 1, 0, 1, $E$1))</f>
        <v>1.4834059542770222</v>
      </c>
      <c r="U2567" s="60">
        <f t="array" aca="1" ref="U2567:U2570" ca="1">TRANSPOSE(OFFSET($L$3, MATCH($R2567 &amp; "/" &amp; U$2, $P$3:$P$5002, 0) - 1, 0, 1, $E$1))</f>
        <v>1.7289802135975056</v>
      </c>
      <c r="V2567" s="60">
        <f t="array" aca="1" ref="V2567:V2570" ca="1">TRANSPOSE(OFFSET($L$3, MATCH($R2567 &amp; "/" &amp; V$2, $P$3:$P$5002, 0) - 1, 0, 1, $E$1))</f>
        <v>0.69944294621487291</v>
      </c>
      <c r="W2567" s="60">
        <f t="array" aca="1" ref="W2567:W2570" ca="1">TRANSPOSE(OFFSET($L$3, MATCH($R2567 &amp; "/" &amp; W$2, $P$3:$P$5002, 0) - 1, 0, 1, $E$1))</f>
        <v>-0.88979166533731524</v>
      </c>
      <c r="X2567" s="60">
        <f t="array" aca="1" ref="X2567:X2570" ca="1">TRANSPOSE(OFFSET($L$3, MATCH($R2567 &amp; "/" &amp; X$2, $P$3:$P$5002, 0) - 1, 0, 1, $E$1))</f>
        <v>0.383394237590375</v>
      </c>
      <c r="Y2567" s="52">
        <f ca="1">$B$11 * EXP(($E$3 - $C$11^2/2) * Y$2 + $C$11*SQRT(Y$2)*T2567)</f>
        <v>156.83463535556376</v>
      </c>
      <c r="Z2567" s="52">
        <f ca="1">Y2567 * EXP(($E$3 - $C$11^2/2) * (Z$2-Y$2) + $C$11*SQRT(Z$2-Y$2)*U2567)</f>
        <v>264.77649005746798</v>
      </c>
      <c r="AA2567" s="52">
        <f ca="1">Z2567 * EXP(($E$3 - $C$11^2/2) * (AA$2-Z$2) + $C$11*SQRT(AA$2-Z$2)*V2567)</f>
        <v>328.23142388389965</v>
      </c>
      <c r="AB2567" s="52">
        <f ca="1">AA2567 * EXP(($E$3 - $C$11^2/2) * (AB$2-AA$2) + $C$11*SQRT(AB$2-AA$2)*W2567)</f>
        <v>252.59348570614449</v>
      </c>
      <c r="AC2567" s="52">
        <f ca="1">AB2567 * EXP(($E$3 - $C$11^2/2) * (AC$2-AB$2) + $C$11*SQRT(AC$2-AB$2)*X2567)</f>
        <v>284.80356354043096</v>
      </c>
      <c r="AD2567" s="47"/>
      <c r="AE2567" s="3" t="s">
        <v>69</v>
      </c>
      <c r="AF2567" s="20" cm="1">
        <f t="array" aca="1" ref="AF2567" ca="1">MIN(Y2567:Y2570 / $D$11:$D$14)</f>
        <v>0.85386430204203823</v>
      </c>
      <c r="AG2567" s="20" cm="1">
        <f t="array" aca="1" ref="AG2567" ca="1">MIN(Z2567:Z2570 / $D$11:$D$14)</f>
        <v>0.78474067962686289</v>
      </c>
      <c r="AH2567" s="20" cm="1">
        <f t="array" aca="1" ref="AH2567" ca="1">MIN(AA2567:AA2570 / $D$11:$D$14)</f>
        <v>1.0552951434697759</v>
      </c>
      <c r="AI2567" s="20" cm="1">
        <f t="array" aca="1" ref="AI2567" ca="1">MIN(AB2567:AB2570 / $D$11:$D$14)</f>
        <v>0.9440946096616345</v>
      </c>
      <c r="AJ2567" s="20" cm="1">
        <f t="array" aca="1" ref="AJ2567" ca="1">MIN(AC2567:AC2570 / $D$11:$D$14)</f>
        <v>1.1450383952468977</v>
      </c>
      <c r="AK2567" s="72">
        <f t="array" aca="1" ref="AK2567" ca="1">SUMPRODUCT(AF2568:AJ2568, EXP(-$E$3*$AF$2:$AJ$2))</f>
        <v>129022.11236326785</v>
      </c>
      <c r="AL2567" s="70">
        <f ca="1">MAX(AC2568 - $D$11, 0) * EXP(-$E$2*$E$3)</f>
        <v>11.295601579370382</v>
      </c>
    </row>
    <row r="2568" spans="6:38" ht="14.55" customHeight="1" x14ac:dyDescent="0.3">
      <c r="F2568" s="79"/>
      <c r="G2568" s="3">
        <v>2566</v>
      </c>
      <c r="H2568" s="61">
        <v>0.42205976857627137</v>
      </c>
      <c r="I2568" s="61">
        <v>-0.65071882288305427</v>
      </c>
      <c r="J2568" s="61">
        <v>-0.56611330577091612</v>
      </c>
      <c r="K2568" s="62">
        <v>-2.1533465109484973</v>
      </c>
      <c r="L2568" s="60">
        <f t="array" ref="L2568:O2568">TRANSPOSE(MMULT(Option!$B$25:$E$28, TRANSPOSE(H2568:K2568)))</f>
        <v>0.42205976857627137</v>
      </c>
      <c r="M2568" s="60">
        <v>-0.42756974496832312</v>
      </c>
      <c r="N2568" s="60">
        <v>-0.49879729372823273</v>
      </c>
      <c r="O2568" s="60">
        <v>-1.9560840659549867</v>
      </c>
      <c r="P2568" s="56" t="str">
        <f t="shared" si="3239"/>
        <v>514/1</v>
      </c>
      <c r="R2568" s="80"/>
      <c r="S2568" s="3" t="s">
        <v>29</v>
      </c>
      <c r="T2568" s="60">
        <f ca="1"/>
        <v>-0.54327664908432172</v>
      </c>
      <c r="U2568" s="60">
        <f ca="1"/>
        <v>-0.29806321824849846</v>
      </c>
      <c r="V2568" s="60">
        <f ca="1"/>
        <v>0.97074148282205475</v>
      </c>
      <c r="W2568" s="60">
        <f ca="1"/>
        <v>-0.38783126802038903</v>
      </c>
      <c r="X2568" s="60">
        <f ca="1"/>
        <v>0.62655688390018227</v>
      </c>
      <c r="Y2568" s="52">
        <f ca="1">$B$12 * EXP(($E$3 - $C$12^2/2) * Y$2 + $C$12*SQRT(Y$2)*T2568)</f>
        <v>85.386430204203819</v>
      </c>
      <c r="Z2568" s="52">
        <f ca="1">Y2568 * EXP(($E$3 - $C$12^2/2) * (Z$2-Y$2) + $C$12*SQRT(Z$2-Y$2)*U2568)</f>
        <v>78.474067962686291</v>
      </c>
      <c r="AA2568" s="52">
        <f ca="1">Z2568 * EXP(($E$3 - $C$12^2/2) * (AA$2-Z$2) + $C$12*SQRT(AA$2-Z$2)*V2568)</f>
        <v>105.52951434697759</v>
      </c>
      <c r="AB2568" s="52">
        <f ca="1">AA2568 * EXP(($E$3 - $C$12^2/2) * (AB$2-AA$2) + $C$12*SQRT(AB$2-AA$2)*W2568)</f>
        <v>94.409460966163451</v>
      </c>
      <c r="AC2568" s="52">
        <f ca="1">AB2568 * EXP(($E$3 - $C$12^2/2) * (AC$2-AB$2) + $C$12*SQRT(AC$2-AB$2)*X2568)</f>
        <v>114.50383952468977</v>
      </c>
      <c r="AD2568" s="47"/>
      <c r="AE2568" s="3" t="s">
        <v>47</v>
      </c>
      <c r="AF2568" s="64">
        <f t="shared" ref="AF2568" ca="1" si="3245">($B$5*AF2570 + (1 + $B$6)*AF2569)*$B$2</f>
        <v>15000</v>
      </c>
      <c r="AG2568" s="64">
        <f t="shared" ref="AG2568" ca="1" si="3246">($B$5*AG2570 + (1 + $B$6)*AG2569)*$B$2</f>
        <v>0</v>
      </c>
      <c r="AH2568" s="64">
        <f t="shared" ref="AH2568" ca="1" si="3247">($B$5*AH2570 + (1 + $B$6)*AH2569)*$B$2</f>
        <v>15000</v>
      </c>
      <c r="AI2568" s="64">
        <f t="shared" ref="AI2568" ca="1" si="3248">($B$5*AI2570 + (1 + $B$6)*AI2569)*$B$2</f>
        <v>15000</v>
      </c>
      <c r="AJ2568" s="64" cm="1">
        <f t="array" aca="1" ref="AJ2568" ca="1">($B$5*AJ2570 + (1 + $B$6)*AJ2569 + AND(NOT(AF2569:AJ2569)))*$B$2</f>
        <v>114999.99999999999</v>
      </c>
      <c r="AK2568" s="73"/>
      <c r="AL2568" s="70"/>
    </row>
    <row r="2569" spans="6:38" ht="14.55" customHeight="1" x14ac:dyDescent="0.3">
      <c r="F2569" s="79"/>
      <c r="G2569" s="3">
        <v>2567</v>
      </c>
      <c r="H2569" s="61">
        <v>-0.72261509963545589</v>
      </c>
      <c r="I2569" s="61">
        <v>0.43169873105720902</v>
      </c>
      <c r="J2569" s="61">
        <v>0.56222675858305537</v>
      </c>
      <c r="K2569" s="62">
        <v>-1.0302592734619067</v>
      </c>
      <c r="L2569" s="60">
        <f t="array" ref="L2569:O2569">TRANSPOSE(MMULT(Option!$B$25:$E$28, TRANSPOSE(H2569:K2569)))</f>
        <v>-0.72261509963545589</v>
      </c>
      <c r="M2569" s="60">
        <v>0.10661238264302642</v>
      </c>
      <c r="N2569" s="60">
        <v>0.31780864495978767</v>
      </c>
      <c r="O2569" s="60">
        <v>-0.94852668160357034</v>
      </c>
      <c r="P2569" s="56" t="str">
        <f t="shared" si="3239"/>
        <v>514/2</v>
      </c>
      <c r="R2569" s="80"/>
      <c r="S2569" s="3" t="s">
        <v>31</v>
      </c>
      <c r="T2569" s="60">
        <f ca="1"/>
        <v>2.0351646400121917</v>
      </c>
      <c r="U2569" s="60">
        <f ca="1"/>
        <v>0.39763653525381726</v>
      </c>
      <c r="V2569" s="60">
        <f ca="1"/>
        <v>-0.49041456149059326</v>
      </c>
      <c r="W2569" s="60">
        <f ca="1"/>
        <v>-1.7133990557843433</v>
      </c>
      <c r="X2569" s="60">
        <f ca="1"/>
        <v>0.29332264890681564</v>
      </c>
      <c r="Y2569" s="52">
        <f ca="1">$B$13 * EXP(($E$3 - $C$13^2/2) * Y$2 + $C$13*SQRT(Y$2)*T2569)</f>
        <v>185.06730652971444</v>
      </c>
      <c r="Z2569" s="52">
        <f ca="1">Y2569 * EXP(($E$3 - $C$13^2/2) * (Z$2-Y$2) + $C$13*SQRT(Z$2-Y$2)*U2569)</f>
        <v>209.56009305050213</v>
      </c>
      <c r="AA2569" s="52">
        <f ca="1">Z2569 * EXP(($E$3 - $C$13^2/2) * (AA$2-Z$2) + $C$13*SQRT(AA$2-Z$2)*V2569)</f>
        <v>181.79618012713098</v>
      </c>
      <c r="AB2569" s="52">
        <f ca="1">AA2569 * EXP(($E$3 - $C$13^2/2) * (AB$2-AA$2) + $C$13*SQRT(AB$2-AA$2)*W2569)</f>
        <v>109.27487025087973</v>
      </c>
      <c r="AC2569" s="52">
        <f ca="1">AB2569 * EXP(($E$3 - $C$13^2/2) * (AC$2-AB$2) + $C$13*SQRT(AC$2-AB$2)*X2569)</f>
        <v>119.92460432842213</v>
      </c>
      <c r="AD2569" s="47"/>
      <c r="AE2569" s="3" t="s">
        <v>46</v>
      </c>
      <c r="AF2569" s="52" t="b">
        <f t="shared" ref="AF2569" ca="1" si="3249">AF2567 &gt;= $B$4</f>
        <v>0</v>
      </c>
      <c r="AG2569" s="52" t="b">
        <f t="array" aca="1" ref="AG2569" ca="1">AND(AG2567 &gt;= $B$4, NOT(OR($AF2569:AF2569)))</f>
        <v>0</v>
      </c>
      <c r="AH2569" s="52" t="b">
        <f t="array" aca="1" ref="AH2569" ca="1">AND(AH2567 &gt;= $B$4, NOT(OR($AF2569:AG2569)))</f>
        <v>0</v>
      </c>
      <c r="AI2569" s="52" t="b">
        <f t="array" aca="1" ref="AI2569" ca="1">AND(AI2567 &gt;= $B$4, NOT(OR($AF2569:AH2569)))</f>
        <v>0</v>
      </c>
      <c r="AJ2569" s="52" t="b">
        <f t="array" aca="1" ref="AJ2569" ca="1">AND(AJ2567 &gt;= $B$4, NOT(OR($AF2569:AI2569)))</f>
        <v>0</v>
      </c>
      <c r="AK2569" s="73"/>
      <c r="AL2569" s="70"/>
    </row>
    <row r="2570" spans="6:38" ht="14.55" customHeight="1" x14ac:dyDescent="0.3">
      <c r="F2570" s="79"/>
      <c r="G2570" s="3">
        <v>2568</v>
      </c>
      <c r="H2570" s="61">
        <v>-0.3561428886743731</v>
      </c>
      <c r="I2570" s="61">
        <v>-0.252462041083162</v>
      </c>
      <c r="J2570" s="61">
        <v>1.3255674205735339</v>
      </c>
      <c r="K2570" s="62">
        <v>-0.4063693226095379</v>
      </c>
      <c r="L2570" s="60">
        <f t="array" ref="L2570:O2570">TRANSPOSE(MMULT(Option!$B$25:$E$28, TRANSPOSE(H2570:K2570)))</f>
        <v>-0.3561428886743731</v>
      </c>
      <c r="M2570" s="60">
        <v>-0.37384243814307744</v>
      </c>
      <c r="N2570" s="60">
        <v>0.95569197195876243</v>
      </c>
      <c r="O2570" s="60">
        <v>-0.29783686519664948</v>
      </c>
      <c r="P2570" s="56" t="str">
        <f t="shared" si="3239"/>
        <v>514/3</v>
      </c>
      <c r="R2570" s="80"/>
      <c r="S2570" s="3" t="s">
        <v>30</v>
      </c>
      <c r="T2570" s="60">
        <f ca="1"/>
        <v>2.4215091578061925</v>
      </c>
      <c r="U2570" s="60">
        <f ca="1"/>
        <v>-1.5931833927742618</v>
      </c>
      <c r="V2570" s="60">
        <f ca="1"/>
        <v>-0.57577228535112435</v>
      </c>
      <c r="W2570" s="60">
        <f ca="1"/>
        <v>-0.32570409106513964</v>
      </c>
      <c r="X2570" s="60">
        <f ca="1"/>
        <v>2.0198729980594607</v>
      </c>
      <c r="Y2570" s="52">
        <f ca="1">$B$14 * EXP(($E$3 - $C$14^2/2) * Y$2 + $C$14*SQRT(Y$2)*T2570)</f>
        <v>207.80973662745143</v>
      </c>
      <c r="Z2570" s="52">
        <f ca="1">Y2570 * EXP(($E$3 - $C$14^2/2) * (Z$2-Y$2) + $C$14*SQRT(Z$2-Y$2)*U2570)</f>
        <v>129.49832096025605</v>
      </c>
      <c r="AA2570" s="52">
        <f ca="1">Z2570 * EXP(($E$3 - $C$14^2/2) * (AA$2-Z$2) + $C$14*SQRT(AA$2-Z$2)*V2570)</f>
        <v>109.50127903708763</v>
      </c>
      <c r="AB2570" s="52">
        <f ca="1">AA2570 * EXP(($E$3 - $C$14^2/2) * (AB$2-AA$2) + $C$14*SQRT(AB$2-AA$2)*W2570)</f>
        <v>99.805670722787823</v>
      </c>
      <c r="AC2570" s="52">
        <f ca="1">AB2570 * EXP(($E$3 - $C$14^2/2) * (AC$2-AB$2) + $C$14*SQRT(AC$2-AB$2)*X2570)</f>
        <v>183.86226214554233</v>
      </c>
      <c r="AD2570" s="47"/>
      <c r="AE2570" s="3" t="s">
        <v>68</v>
      </c>
      <c r="AF2570" s="52" t="b">
        <f ca="1">AND(AF2567&gt;$B$3, NOT(OR($AF2569:AF2569)))</f>
        <v>1</v>
      </c>
      <c r="AG2570" s="52" t="b">
        <f ca="1">AND(AG2567&gt;$B$3, NOT(OR($AF2569:AG2569)))</f>
        <v>0</v>
      </c>
      <c r="AH2570" s="52" t="b">
        <f ca="1">AND(AH2567&gt;$B$3, NOT(OR($AF2569:AH2569)))</f>
        <v>1</v>
      </c>
      <c r="AI2570" s="52" t="b">
        <f ca="1">AND(AI2567&gt;$B$3, NOT(OR($AF2569:AI2569)))</f>
        <v>1</v>
      </c>
      <c r="AJ2570" s="52" t="b">
        <f ca="1">AND(AJ2567&gt;$B$3, NOT(OR($AF2569:AJ2569)))</f>
        <v>1</v>
      </c>
      <c r="AK2570" s="74"/>
      <c r="AL2570" s="70"/>
    </row>
    <row r="2571" spans="6:38" ht="14.55" customHeight="1" x14ac:dyDescent="0.3">
      <c r="F2571" s="79"/>
      <c r="G2571" s="3">
        <v>2569</v>
      </c>
      <c r="H2571" s="61">
        <v>-1.5889861204836786</v>
      </c>
      <c r="I2571" s="61">
        <v>0.55122347763708301</v>
      </c>
      <c r="J2571" s="61">
        <v>0.46125856945672</v>
      </c>
      <c r="K2571" s="62">
        <v>1.5581411766533271</v>
      </c>
      <c r="L2571" s="60">
        <f t="array" ref="L2571:O2571">TRANSPOSE(MMULT(Option!$B$25:$E$28, TRANSPOSE(H2571:K2571)))</f>
        <v>-1.5889861204836786</v>
      </c>
      <c r="M2571" s="60">
        <v>-0.13038978597172535</v>
      </c>
      <c r="N2571" s="60">
        <v>-8.6122214564404054E-2</v>
      </c>
      <c r="O2571" s="60">
        <v>0.93309058229606046</v>
      </c>
      <c r="P2571" s="56" t="str">
        <f t="shared" si="3239"/>
        <v>514/4</v>
      </c>
      <c r="R2571" s="80">
        <v>643</v>
      </c>
      <c r="S2571" s="3" t="s">
        <v>28</v>
      </c>
      <c r="T2571" s="60">
        <f t="array" aca="1" ref="T2571:T2574" ca="1">TRANSPOSE(OFFSET($L$3, MATCH($R2571 &amp; "/" &amp; T$2, $P$3:$P$5002, 0) - 1, 0, 1, $E$1))</f>
        <v>-0.90625415001693943</v>
      </c>
      <c r="U2571" s="60">
        <f t="array" aca="1" ref="U2571:U2574" ca="1">TRANSPOSE(OFFSET($L$3, MATCH($R2571 &amp; "/" &amp; U$2, $P$3:$P$5002, 0) - 1, 0, 1, $E$1))</f>
        <v>-1.623939835453287</v>
      </c>
      <c r="V2571" s="60">
        <f t="array" aca="1" ref="V2571:V2574" ca="1">TRANSPOSE(OFFSET($L$3, MATCH($R2571 &amp; "/" &amp; V$2, $P$3:$P$5002, 0) - 1, 0, 1, $E$1))</f>
        <v>0.65401804300883304</v>
      </c>
      <c r="W2571" s="60">
        <f t="array" aca="1" ref="W2571:W2574" ca="1">TRANSPOSE(OFFSET($L$3, MATCH($R2571 &amp; "/" &amp; W$2, $P$3:$P$5002, 0) - 1, 0, 1, $E$1))</f>
        <v>-0.57642130678438508</v>
      </c>
      <c r="X2571" s="60">
        <f t="array" aca="1" ref="X2571:X2574" ca="1">TRANSPOSE(OFFSET($L$3, MATCH($R2571 &amp; "/" &amp; X$2, $P$3:$P$5002, 0) - 1, 0, 1, $E$1))</f>
        <v>-0.56957217190138509</v>
      </c>
      <c r="Y2571" s="52">
        <f ca="1">$B$11 * EXP(($E$3 - $C$11^2/2) * Y$2 + $C$11*SQRT(Y$2)*T2571)</f>
        <v>76.576783319593986</v>
      </c>
      <c r="Z2571" s="52">
        <f ca="1">Y2571 * EXP(($E$3 - $C$11^2/2) * (Z$2-Y$2) + $C$11*SQRT(Z$2-Y$2)*U2571)</f>
        <v>47.281163917867431</v>
      </c>
      <c r="AA2571" s="52">
        <f ca="1">Z2571 * EXP(($E$3 - $C$11^2/2) * (AA$2-Z$2) + $C$11*SQRT(AA$2-Z$2)*V2571)</f>
        <v>57.818997795052184</v>
      </c>
      <c r="AB2571" s="52">
        <f ca="1">AA2571 * EXP(($E$3 - $C$11^2/2) * (AB$2-AA$2) + $C$11*SQRT(AB$2-AA$2)*W2571)</f>
        <v>48.881109410227481</v>
      </c>
      <c r="AC2571" s="52">
        <f ca="1">AB2571 * EXP(($E$3 - $C$11^2/2) * (AC$2-AB$2) + $C$11*SQRT(AC$2-AB$2)*X2571)</f>
        <v>41.409874200191652</v>
      </c>
      <c r="AD2571" s="47"/>
      <c r="AE2571" s="3" t="s">
        <v>69</v>
      </c>
      <c r="AF2571" s="20" cm="1">
        <f t="array" aca="1" ref="AF2571" ca="1">MIN(Y2571:Y2574 / $D$11:$D$14)</f>
        <v>0.76576783319593988</v>
      </c>
      <c r="AG2571" s="20" cm="1">
        <f t="array" aca="1" ref="AG2571" ca="1">MIN(Z2571:Z2574 / $D$11:$D$14)</f>
        <v>0.4728116391786743</v>
      </c>
      <c r="AH2571" s="20" cm="1">
        <f t="array" aca="1" ref="AH2571" ca="1">MIN(AA2571:AA2574 / $D$11:$D$14)</f>
        <v>0.52584787773638042</v>
      </c>
      <c r="AI2571" s="20" cm="1">
        <f t="array" aca="1" ref="AI2571" ca="1">MIN(AB2571:AB2574 / $D$11:$D$14)</f>
        <v>0.4888110941022748</v>
      </c>
      <c r="AJ2571" s="20" cm="1">
        <f t="array" aca="1" ref="AJ2571" ca="1">MIN(AC2571:AC2574 / $D$11:$D$14)</f>
        <v>0.41409874200191654</v>
      </c>
      <c r="AK2571" s="72">
        <f t="array" aca="1" ref="AK2571" ca="1">SUMPRODUCT(AF2572:AJ2572, EXP(-$E$3*$AF$2:$AJ$2))</f>
        <v>77880.078307140488</v>
      </c>
      <c r="AL2571" s="70">
        <f ca="1">MAX(AC2572 - $D$11, 0) * EXP(-$E$2*$E$3)</f>
        <v>0</v>
      </c>
    </row>
    <row r="2572" spans="6:38" ht="14.55" customHeight="1" x14ac:dyDescent="0.3">
      <c r="F2572" s="79"/>
      <c r="G2572" s="3">
        <v>2570</v>
      </c>
      <c r="H2572" s="61">
        <v>-1.6111084463131662</v>
      </c>
      <c r="I2572" s="61">
        <v>-0.6256355027031637</v>
      </c>
      <c r="J2572" s="61">
        <v>-0.46014023266617893</v>
      </c>
      <c r="K2572" s="62">
        <v>-0.18288603484973318</v>
      </c>
      <c r="L2572" s="60">
        <f t="array" ref="L2572:O2572">TRANSPOSE(MMULT(Option!$B$25:$E$28, TRANSPOSE(H2572:K2572)))</f>
        <v>-1.6111084463131662</v>
      </c>
      <c r="M2572" s="60">
        <v>-1.2178477882430658</v>
      </c>
      <c r="N2572" s="60">
        <v>-1.2124190078361403</v>
      </c>
      <c r="O2572" s="60">
        <v>-1.0546976307339504</v>
      </c>
      <c r="P2572" s="56" t="str">
        <f t="shared" si="3239"/>
        <v>514/5</v>
      </c>
      <c r="R2572" s="80"/>
      <c r="S2572" s="3" t="s">
        <v>29</v>
      </c>
      <c r="T2572" s="60">
        <f ca="1"/>
        <v>2.2901445279177868E-2</v>
      </c>
      <c r="U2572" s="60">
        <f ca="1"/>
        <v>-0.7133205732918424</v>
      </c>
      <c r="V2572" s="60">
        <f ca="1"/>
        <v>-1.0870233363439346</v>
      </c>
      <c r="W2572" s="60">
        <f ca="1"/>
        <v>-0.46870378615629732</v>
      </c>
      <c r="X2572" s="60">
        <f ca="1"/>
        <v>-0.64385538022797106</v>
      </c>
      <c r="Y2572" s="52">
        <f ca="1">$B$12 * EXP(($E$3 - $C$12^2/2) * Y$2 + $C$12*SQRT(Y$2)*T2572)</f>
        <v>101.19411667813196</v>
      </c>
      <c r="Z2572" s="52">
        <f ca="1">Y2572 * EXP(($E$3 - $C$12^2/2) * (Z$2-Y$2) + $C$12*SQRT(Z$2-Y$2)*U2572)</f>
        <v>82.108738460451022</v>
      </c>
      <c r="AA2572" s="52">
        <f ca="1">Z2572 * EXP(($E$3 - $C$12^2/2) * (AA$2-Z$2) + $C$12*SQRT(AA$2-Z$2)*V2572)</f>
        <v>59.557214971933526</v>
      </c>
      <c r="AB2572" s="52">
        <f ca="1">AA2572 * EXP(($E$3 - $C$12^2/2) * (AB$2-AA$2) + $C$12*SQRT(AB$2-AA$2)*W2572)</f>
        <v>52.004294974508724</v>
      </c>
      <c r="AC2572" s="52">
        <f ca="1">AB2572 * EXP(($E$3 - $C$12^2/2) * (AC$2-AB$2) + $C$12*SQRT(AC$2-AB$2)*X2572)</f>
        <v>43.084775444757831</v>
      </c>
      <c r="AD2572" s="47"/>
      <c r="AE2572" s="3" t="s">
        <v>47</v>
      </c>
      <c r="AF2572" s="64">
        <f t="shared" ref="AF2572" ca="1" si="3250">($B$5*AF2574 + (1 + $B$6)*AF2573)*$B$2</f>
        <v>0</v>
      </c>
      <c r="AG2572" s="64">
        <f t="shared" ref="AG2572" ca="1" si="3251">($B$5*AG2574 + (1 + $B$6)*AG2573)*$B$2</f>
        <v>0</v>
      </c>
      <c r="AH2572" s="64">
        <f t="shared" ref="AH2572" ca="1" si="3252">($B$5*AH2574 + (1 + $B$6)*AH2573)*$B$2</f>
        <v>0</v>
      </c>
      <c r="AI2572" s="64">
        <f t="shared" ref="AI2572" ca="1" si="3253">($B$5*AI2574 + (1 + $B$6)*AI2573)*$B$2</f>
        <v>0</v>
      </c>
      <c r="AJ2572" s="64" cm="1">
        <f t="array" aca="1" ref="AJ2572" ca="1">($B$5*AJ2574 + (1 + $B$6)*AJ2573 + AND(NOT(AF2573:AJ2573)))*$B$2</f>
        <v>100000</v>
      </c>
      <c r="AK2572" s="73"/>
      <c r="AL2572" s="70"/>
    </row>
    <row r="2573" spans="6:38" ht="14.55" customHeight="1" x14ac:dyDescent="0.3">
      <c r="F2573" s="79"/>
      <c r="G2573" s="3">
        <v>2571</v>
      </c>
      <c r="H2573" s="61">
        <v>-1.0992154430390797</v>
      </c>
      <c r="I2573" s="61">
        <v>2.3402067218048037</v>
      </c>
      <c r="J2573" s="61">
        <v>0.97350505770688056</v>
      </c>
      <c r="K2573" s="62">
        <v>2.2473107481697459</v>
      </c>
      <c r="L2573" s="60">
        <f t="array" ref="L2573:O2573">TRANSPOSE(MMULT(Option!$B$25:$E$28, TRANSPOSE(H2573:K2573)))</f>
        <v>-1.0992154430390797</v>
      </c>
      <c r="M2573" s="60">
        <v>1.7051487116873631</v>
      </c>
      <c r="N2573" s="60">
        <v>1.0281630821910863</v>
      </c>
      <c r="O2573" s="60">
        <v>2.287614471527037</v>
      </c>
      <c r="P2573" s="56" t="str">
        <f t="shared" si="3239"/>
        <v>515/1</v>
      </c>
      <c r="R2573" s="80"/>
      <c r="S2573" s="3" t="s">
        <v>31</v>
      </c>
      <c r="T2573" s="60">
        <f ca="1"/>
        <v>1.0739523613581148</v>
      </c>
      <c r="U2573" s="60">
        <f ca="1"/>
        <v>-1.3772242294344119</v>
      </c>
      <c r="V2573" s="60">
        <f ca="1"/>
        <v>-1.889205844913264</v>
      </c>
      <c r="W2573" s="60">
        <f ca="1"/>
        <v>5.8487430765091775E-2</v>
      </c>
      <c r="X2573" s="60">
        <f ca="1"/>
        <v>-0.81672553728339636</v>
      </c>
      <c r="Y2573" s="52">
        <f ca="1">$B$13 * EXP(($E$3 - $C$13^2/2) * Y$2 + $C$13*SQRT(Y$2)*T2573)</f>
        <v>138.70590417892734</v>
      </c>
      <c r="Z2573" s="52">
        <f ca="1">Y2573 * EXP(($E$3 - $C$13^2/2) * (Z$2-Y$2) + $C$13*SQRT(Z$2-Y$2)*U2573)</f>
        <v>92.221069646307484</v>
      </c>
      <c r="AA2573" s="52">
        <f ca="1">Z2573 * EXP(($E$3 - $C$13^2/2) * (AA$2-Z$2) + $C$13*SQRT(AA$2-Z$2)*V2573)</f>
        <v>52.584787773638041</v>
      </c>
      <c r="AB2573" s="52">
        <f ca="1">AA2573 * EXP(($E$3 - $C$13^2/2) * (AB$2-AA$2) + $C$13*SQRT(AB$2-AA$2)*W2573)</f>
        <v>53.783842744097448</v>
      </c>
      <c r="AC2573" s="52">
        <f ca="1">AB2573 * EXP(($E$3 - $C$13^2/2) * (AC$2-AB$2) + $C$13*SQRT(AC$2-AB$2)*X2573)</f>
        <v>42.307121977222181</v>
      </c>
      <c r="AD2573" s="47"/>
      <c r="AE2573" s="3" t="s">
        <v>46</v>
      </c>
      <c r="AF2573" s="52" t="b">
        <f t="shared" ref="AF2573" ca="1" si="3254">AF2571 &gt;= $B$4</f>
        <v>0</v>
      </c>
      <c r="AG2573" s="52" t="b">
        <f t="array" aca="1" ref="AG2573" ca="1">AND(AG2571 &gt;= $B$4, NOT(OR($AF2573:AF2573)))</f>
        <v>0</v>
      </c>
      <c r="AH2573" s="52" t="b">
        <f t="array" aca="1" ref="AH2573" ca="1">AND(AH2571 &gt;= $B$4, NOT(OR($AF2573:AG2573)))</f>
        <v>0</v>
      </c>
      <c r="AI2573" s="52" t="b">
        <f t="array" aca="1" ref="AI2573" ca="1">AND(AI2571 &gt;= $B$4, NOT(OR($AF2573:AH2573)))</f>
        <v>0</v>
      </c>
      <c r="AJ2573" s="52" t="b">
        <f t="array" aca="1" ref="AJ2573" ca="1">AND(AJ2571 &gt;= $B$4, NOT(OR($AF2573:AI2573)))</f>
        <v>0</v>
      </c>
      <c r="AK2573" s="73"/>
      <c r="AL2573" s="70"/>
    </row>
    <row r="2574" spans="6:38" ht="14.55" customHeight="1" x14ac:dyDescent="0.3">
      <c r="F2574" s="79"/>
      <c r="G2574" s="3">
        <v>2572</v>
      </c>
      <c r="H2574" s="61">
        <v>0.77144961020870684</v>
      </c>
      <c r="I2574" s="61">
        <v>0.67078280695774561</v>
      </c>
      <c r="J2574" s="61">
        <v>-0.47685783596320547</v>
      </c>
      <c r="K2574" s="62">
        <v>1.6943052634433102</v>
      </c>
      <c r="L2574" s="60">
        <f t="array" ref="L2574:O2574">TRANSPOSE(MMULT(Option!$B$25:$E$28, TRANSPOSE(H2574:K2574)))</f>
        <v>0.77144961020870684</v>
      </c>
      <c r="M2574" s="60">
        <v>0.92336244163524683</v>
      </c>
      <c r="N2574" s="60">
        <v>6.5402977600243495E-2</v>
      </c>
      <c r="O2574" s="60">
        <v>1.8420752399777645</v>
      </c>
      <c r="P2574" s="56" t="str">
        <f t="shared" si="3239"/>
        <v>515/2</v>
      </c>
      <c r="R2574" s="80"/>
      <c r="S2574" s="3" t="s">
        <v>30</v>
      </c>
      <c r="T2574" s="60">
        <f ca="1"/>
        <v>0.88347983831399235</v>
      </c>
      <c r="U2574" s="60">
        <f ca="1"/>
        <v>-0.26973494977612567</v>
      </c>
      <c r="V2574" s="60">
        <f ca="1"/>
        <v>-1.5373211615181226</v>
      </c>
      <c r="W2574" s="60">
        <f ca="1"/>
        <v>-0.21143579975105145</v>
      </c>
      <c r="X2574" s="60">
        <f ca="1"/>
        <v>-0.86306167309260207</v>
      </c>
      <c r="Y2574" s="52">
        <f ca="1">$B$14 * EXP(($E$3 - $C$14^2/2) * Y$2 + $C$14*SQRT(Y$2)*T2574)</f>
        <v>131.00220268934729</v>
      </c>
      <c r="Z2574" s="52">
        <f ca="1">Y2574 * EXP(($E$3 - $C$14^2/2) * (Z$2-Y$2) + $C$14*SQRT(Z$2-Y$2)*U2574)</f>
        <v>121.42461925036675</v>
      </c>
      <c r="AA2574" s="52">
        <f ca="1">Z2574 * EXP(($E$3 - $C$14^2/2) * (AA$2-Z$2) + $C$14*SQRT(AA$2-Z$2)*V2574)</f>
        <v>76.945494233033841</v>
      </c>
      <c r="AB2574" s="52">
        <f ca="1">AA2574 * EXP(($E$3 - $C$14^2/2) * (AB$2-AA$2) + $C$14*SQRT(AB$2-AA$2)*W2574)</f>
        <v>72.578342464741539</v>
      </c>
      <c r="AC2574" s="52">
        <f ca="1">AB2574 * EXP(($E$3 - $C$14^2/2) * (AC$2-AB$2) + $C$14*SQRT(AC$2-AB$2)*X2574)</f>
        <v>56.303013656119333</v>
      </c>
      <c r="AD2574" s="47"/>
      <c r="AE2574" s="3" t="s">
        <v>68</v>
      </c>
      <c r="AF2574" s="52" t="b">
        <f ca="1">AND(AF2571&gt;$B$3, NOT(OR($AF2573:AF2573)))</f>
        <v>0</v>
      </c>
      <c r="AG2574" s="52" t="b">
        <f ca="1">AND(AG2571&gt;$B$3, NOT(OR($AF2573:AG2573)))</f>
        <v>0</v>
      </c>
      <c r="AH2574" s="52" t="b">
        <f ca="1">AND(AH2571&gt;$B$3, NOT(OR($AF2573:AH2573)))</f>
        <v>0</v>
      </c>
      <c r="AI2574" s="52" t="b">
        <f ca="1">AND(AI2571&gt;$B$3, NOT(OR($AF2573:AI2573)))</f>
        <v>0</v>
      </c>
      <c r="AJ2574" s="52" t="b">
        <f ca="1">AND(AJ2571&gt;$B$3, NOT(OR($AF2573:AJ2573)))</f>
        <v>0</v>
      </c>
      <c r="AK2574" s="74"/>
      <c r="AL2574" s="70"/>
    </row>
    <row r="2575" spans="6:38" ht="14.55" customHeight="1" x14ac:dyDescent="0.3">
      <c r="F2575" s="79"/>
      <c r="G2575" s="3">
        <v>2573</v>
      </c>
      <c r="H2575" s="61">
        <v>0.84853883017170717</v>
      </c>
      <c r="I2575" s="61">
        <v>-2.2461962232343269</v>
      </c>
      <c r="J2575" s="61">
        <v>1.5574808209152209</v>
      </c>
      <c r="K2575" s="62">
        <v>-0.59980618111868389</v>
      </c>
      <c r="L2575" s="60">
        <f t="array" ref="L2575:O2575">TRANSPOSE(MMULT(Option!$B$25:$E$28, TRANSPOSE(H2575:K2575)))</f>
        <v>0.84853883017170717</v>
      </c>
      <c r="M2575" s="60">
        <v>-1.7192573116703629</v>
      </c>
      <c r="N2575" s="60">
        <v>1.119174373072779</v>
      </c>
      <c r="O2575" s="60">
        <v>-0.45843090622289034</v>
      </c>
      <c r="P2575" s="56" t="str">
        <f t="shared" si="3239"/>
        <v>515/3</v>
      </c>
      <c r="R2575" s="80">
        <v>644</v>
      </c>
      <c r="S2575" s="3" t="s">
        <v>28</v>
      </c>
      <c r="T2575" s="60">
        <f t="array" aca="1" ref="T2575:T2578" ca="1">TRANSPOSE(OFFSET($L$3, MATCH($R2575 &amp; "/" &amp; T$2, $P$3:$P$5002, 0) - 1, 0, 1, $E$1))</f>
        <v>0.19054432670598662</v>
      </c>
      <c r="U2575" s="60">
        <f t="array" aca="1" ref="U2575:U2578" ca="1">TRANSPOSE(OFFSET($L$3, MATCH($R2575 &amp; "/" &amp; U$2, $P$3:$P$5002, 0) - 1, 0, 1, $E$1))</f>
        <v>1.1358869755082477</v>
      </c>
      <c r="V2575" s="60">
        <f t="array" aca="1" ref="V2575:V2578" ca="1">TRANSPOSE(OFFSET($L$3, MATCH($R2575 &amp; "/" &amp; V$2, $P$3:$P$5002, 0) - 1, 0, 1, $E$1))</f>
        <v>0.39909196019459159</v>
      </c>
      <c r="W2575" s="60">
        <f t="array" aca="1" ref="W2575:W2578" ca="1">TRANSPOSE(OFFSET($L$3, MATCH($R2575 &amp; "/" &amp; W$2, $P$3:$P$5002, 0) - 1, 0, 1, $E$1))</f>
        <v>0.1558225192575628</v>
      </c>
      <c r="X2575" s="60">
        <f t="array" aca="1" ref="X2575:X2578" ca="1">TRANSPOSE(OFFSET($L$3, MATCH($R2575 &amp; "/" &amp; X$2, $P$3:$P$5002, 0) - 1, 0, 1, $E$1))</f>
        <v>2.0691950032920565</v>
      </c>
      <c r="Y2575" s="52">
        <f ca="1">$B$11 * EXP(($E$3 - $C$11^2/2) * Y$2 + $C$11*SQRT(Y$2)*T2575)</f>
        <v>106.41361018502637</v>
      </c>
      <c r="Z2575" s="52">
        <f ca="1">Y2575 * EXP(($E$3 - $C$11^2/2) * (Z$2-Y$2) + $C$11*SQRT(Z$2-Y$2)*U2575)</f>
        <v>150.37009820940574</v>
      </c>
      <c r="AA2575" s="52">
        <f ca="1">Z2575 * EXP(($E$3 - $C$11^2/2) * (AA$2-Z$2) + $C$11*SQRT(AA$2-Z$2)*V2575)</f>
        <v>170.34523377652948</v>
      </c>
      <c r="AB2575" s="52">
        <f ca="1">AA2575 * EXP(($E$3 - $C$11^2/2) * (AB$2-AA$2) + $C$11*SQRT(AB$2-AA$2)*W2575)</f>
        <v>179.39210134676495</v>
      </c>
      <c r="AC2575" s="52">
        <f ca="1">AB2575 * EXP(($E$3 - $C$11^2/2) * (AC$2-AB$2) + $C$11*SQRT(AC$2-AB$2)*X2575)</f>
        <v>335.40287509014041</v>
      </c>
      <c r="AD2575" s="47"/>
      <c r="AE2575" s="3" t="s">
        <v>69</v>
      </c>
      <c r="AF2575" s="20" cm="1">
        <f t="array" aca="1" ref="AF2575" ca="1">MIN(Y2575:Y2578 / $D$11:$D$14)</f>
        <v>1.0082693365575139</v>
      </c>
      <c r="AG2575" s="20" cm="1">
        <f t="array" aca="1" ref="AG2575" ca="1">MIN(Z2575:Z2578 / $D$11:$D$14)</f>
        <v>0.69402468158829123</v>
      </c>
      <c r="AH2575" s="20" cm="1">
        <f t="array" aca="1" ref="AH2575" ca="1">MIN(AA2575:AA2578 / $D$11:$D$14)</f>
        <v>0.70647155105405135</v>
      </c>
      <c r="AI2575" s="20" cm="1">
        <f t="array" aca="1" ref="AI2575" ca="1">MIN(AB2575:AB2578 / $D$11:$D$14)</f>
        <v>0.53063606941405772</v>
      </c>
      <c r="AJ2575" s="20" cm="1">
        <f t="array" aca="1" ref="AJ2575" ca="1">MIN(AC2575:AC2578 / $D$11:$D$14)</f>
        <v>0.37800469299343431</v>
      </c>
      <c r="AK2575" s="72">
        <f t="array" aca="1" ref="AK2575" ca="1">SUMPRODUCT(AF2576:AJ2576, EXP(-$E$3*$AF$2:$AJ$2))</f>
        <v>92148.519674651194</v>
      </c>
      <c r="AL2575" s="70">
        <f ca="1">MAX(AC2576 - $D$11, 0) * EXP(-$E$2*$E$3)</f>
        <v>1.896700838143234</v>
      </c>
    </row>
    <row r="2576" spans="6:38" ht="14.55" customHeight="1" x14ac:dyDescent="0.3">
      <c r="F2576" s="79"/>
      <c r="G2576" s="3">
        <v>2574</v>
      </c>
      <c r="H2576" s="61">
        <v>0.22764177717498879</v>
      </c>
      <c r="I2576" s="61">
        <v>0.54310299831969278</v>
      </c>
      <c r="J2576" s="61">
        <v>-1.7482948157301197</v>
      </c>
      <c r="K2576" s="62">
        <v>0.86964766365493862</v>
      </c>
      <c r="L2576" s="60">
        <f t="array" ref="L2576:O2576">TRANSPOSE(MMULT(Option!$B$25:$E$28, TRANSPOSE(H2576:K2576)))</f>
        <v>0.22764177717498879</v>
      </c>
      <c r="M2576" s="60">
        <v>0.58881883086148878</v>
      </c>
      <c r="N2576" s="60">
        <v>-1.3022704749469161</v>
      </c>
      <c r="O2576" s="60">
        <v>0.63676401854037579</v>
      </c>
      <c r="P2576" s="56" t="str">
        <f t="shared" si="3239"/>
        <v>515/4</v>
      </c>
      <c r="R2576" s="80"/>
      <c r="S2576" s="3" t="s">
        <v>29</v>
      </c>
      <c r="T2576" s="60">
        <f ca="1"/>
        <v>0.82725512489081132</v>
      </c>
      <c r="U2576" s="60">
        <f ca="1"/>
        <v>-0.25771330329853476</v>
      </c>
      <c r="V2576" s="60">
        <f ca="1"/>
        <v>0.68826033843262613</v>
      </c>
      <c r="W2576" s="60">
        <f ca="1"/>
        <v>-0.97651623311886226</v>
      </c>
      <c r="X2576" s="60">
        <f ca="1"/>
        <v>-0.28441163367915856</v>
      </c>
      <c r="Y2576" s="52">
        <f ca="1">$B$12 * EXP(($E$3 - $C$12^2/2) * Y$2 + $C$12*SQRT(Y$2)*T2576)</f>
        <v>128.81106565563573</v>
      </c>
      <c r="Z2576" s="52">
        <f ca="1">Y2576 * EXP(($E$3 - $C$12^2/2) * (Z$2-Y$2) + $C$12*SQRT(Z$2-Y$2)*U2576)</f>
        <v>119.82504642261999</v>
      </c>
      <c r="AA2576" s="52">
        <f ca="1">Z2576 * EXP(($E$3 - $C$12^2/2) * (AA$2-Z$2) + $C$12*SQRT(AA$2-Z$2)*V2576)</f>
        <v>148.04419351113833</v>
      </c>
      <c r="AB2576" s="52">
        <f ca="1">AA2576 * EXP(($E$3 - $C$12^2/2) * (AB$2-AA$2) + $C$12*SQRT(AB$2-AA$2)*W2576)</f>
        <v>111.00285970181692</v>
      </c>
      <c r="AC2576" s="52">
        <f ca="1">AB2576 * EXP(($E$3 - $C$12^2/2) * (AC$2-AB$2) + $C$12*SQRT(AC$2-AB$2)*X2576)</f>
        <v>102.43541208402885</v>
      </c>
      <c r="AD2576" s="47"/>
      <c r="AE2576" s="3" t="s">
        <v>47</v>
      </c>
      <c r="AF2576" s="64">
        <f t="shared" ref="AF2576" ca="1" si="3255">($B$5*AF2578 + (1 + $B$6)*AF2577)*$B$2</f>
        <v>15000</v>
      </c>
      <c r="AG2576" s="64">
        <f t="shared" ref="AG2576" ca="1" si="3256">($B$5*AG2578 + (1 + $B$6)*AG2577)*$B$2</f>
        <v>0</v>
      </c>
      <c r="AH2576" s="64">
        <f t="shared" ref="AH2576" ca="1" si="3257">($B$5*AH2578 + (1 + $B$6)*AH2577)*$B$2</f>
        <v>0</v>
      </c>
      <c r="AI2576" s="64">
        <f t="shared" ref="AI2576" ca="1" si="3258">($B$5*AI2578 + (1 + $B$6)*AI2577)*$B$2</f>
        <v>0</v>
      </c>
      <c r="AJ2576" s="64" cm="1">
        <f t="array" aca="1" ref="AJ2576" ca="1">($B$5*AJ2578 + (1 + $B$6)*AJ2577 + AND(NOT(AF2577:AJ2577)))*$B$2</f>
        <v>100000</v>
      </c>
      <c r="AK2576" s="73"/>
      <c r="AL2576" s="70"/>
    </row>
    <row r="2577" spans="6:38" ht="14.55" customHeight="1" x14ac:dyDescent="0.3">
      <c r="F2577" s="79"/>
      <c r="G2577" s="3">
        <v>2575</v>
      </c>
      <c r="H2577" s="61">
        <v>-1.4784268861369685</v>
      </c>
      <c r="I2577" s="61">
        <v>1.4022513602149791</v>
      </c>
      <c r="J2577" s="61">
        <v>-1.73503517208078</v>
      </c>
      <c r="K2577" s="62">
        <v>0.99598083017515782</v>
      </c>
      <c r="L2577" s="60">
        <f t="array" ref="L2577:O2577">TRANSPOSE(MMULT(Option!$B$25:$E$28, TRANSPOSE(H2577:K2577)))</f>
        <v>-1.4784268861369685</v>
      </c>
      <c r="M2577" s="60">
        <v>0.6938138458531985</v>
      </c>
      <c r="N2577" s="60">
        <v>-1.7480740102685048</v>
      </c>
      <c r="O2577" s="60">
        <v>0.2900876825989529</v>
      </c>
      <c r="P2577" s="56" t="str">
        <f t="shared" si="3239"/>
        <v>515/5</v>
      </c>
      <c r="R2577" s="80"/>
      <c r="S2577" s="3" t="s">
        <v>31</v>
      </c>
      <c r="T2577" s="60">
        <f ca="1"/>
        <v>1.078444307892823E-2</v>
      </c>
      <c r="U2577" s="60">
        <f ca="1"/>
        <v>-1.2616102926104853</v>
      </c>
      <c r="V2577" s="60">
        <f ca="1"/>
        <v>4.2584699172465101E-2</v>
      </c>
      <c r="W2577" s="60">
        <f ca="1"/>
        <v>-0.97068838646607825</v>
      </c>
      <c r="X2577" s="60">
        <f ca="1"/>
        <v>-1.1472326902184065</v>
      </c>
      <c r="Y2577" s="52">
        <f ca="1">$B$13 * EXP(($E$3 - $C$13^2/2) * Y$2 + $C$13*SQRT(Y$2)*T2577)</f>
        <v>100.82693365575139</v>
      </c>
      <c r="Z2577" s="52">
        <f ca="1">Y2577 * EXP(($E$3 - $C$13^2/2) * (Z$2-Y$2) + $C$13*SQRT(Z$2-Y$2)*U2577)</f>
        <v>69.402468158829123</v>
      </c>
      <c r="AA2577" s="52">
        <f ca="1">Z2577 * EXP(($E$3 - $C$13^2/2) * (AA$2-Z$2) + $C$13*SQRT(AA$2-Z$2)*V2577)</f>
        <v>70.647155105405133</v>
      </c>
      <c r="AB2577" s="52">
        <f ca="1">AA2577 * EXP(($E$3 - $C$13^2/2) * (AB$2-AA$2) + $C$13*SQRT(AB$2-AA$2)*W2577)</f>
        <v>53.063606941405773</v>
      </c>
      <c r="AC2577" s="52">
        <f ca="1">AB2577 * EXP(($E$3 - $C$13^2/2) * (AC$2-AB$2) + $C$13*SQRT(AC$2-AB$2)*X2577)</f>
        <v>37.800469299343433</v>
      </c>
      <c r="AD2577" s="47"/>
      <c r="AE2577" s="3" t="s">
        <v>46</v>
      </c>
      <c r="AF2577" s="52" t="b">
        <f t="shared" ref="AF2577" ca="1" si="3259">AF2575 &gt;= $B$4</f>
        <v>0</v>
      </c>
      <c r="AG2577" s="52" t="b">
        <f t="array" aca="1" ref="AG2577" ca="1">AND(AG2575 &gt;= $B$4, NOT(OR($AF2577:AF2577)))</f>
        <v>0</v>
      </c>
      <c r="AH2577" s="52" t="b">
        <f t="array" aca="1" ref="AH2577" ca="1">AND(AH2575 &gt;= $B$4, NOT(OR($AF2577:AG2577)))</f>
        <v>0</v>
      </c>
      <c r="AI2577" s="52" t="b">
        <f t="array" aca="1" ref="AI2577" ca="1">AND(AI2575 &gt;= $B$4, NOT(OR($AF2577:AH2577)))</f>
        <v>0</v>
      </c>
      <c r="AJ2577" s="52" t="b">
        <f t="array" aca="1" ref="AJ2577" ca="1">AND(AJ2575 &gt;= $B$4, NOT(OR($AF2577:AI2577)))</f>
        <v>0</v>
      </c>
      <c r="AK2577" s="73"/>
      <c r="AL2577" s="70"/>
    </row>
    <row r="2578" spans="6:38" ht="14.55" customHeight="1" x14ac:dyDescent="0.3">
      <c r="F2578" s="79"/>
      <c r="G2578" s="3">
        <v>2576</v>
      </c>
      <c r="H2578" s="61">
        <v>3.3394566677089378E-2</v>
      </c>
      <c r="I2578" s="61">
        <v>-7.2452585465899527E-2</v>
      </c>
      <c r="J2578" s="61">
        <v>-6.1529165168884521E-2</v>
      </c>
      <c r="K2578" s="62">
        <v>-0.36115172435817378</v>
      </c>
      <c r="L2578" s="60">
        <f t="array" ref="L2578:O2578">TRANSPOSE(MMULT(Option!$B$25:$E$28, TRANSPOSE(H2578:K2578)))</f>
        <v>3.3394566677089378E-2</v>
      </c>
      <c r="M2578" s="60">
        <v>-5.3046064767712633E-2</v>
      </c>
      <c r="N2578" s="60">
        <v>-5.9656398839277147E-2</v>
      </c>
      <c r="O2578" s="60">
        <v>-0.32689583679998024</v>
      </c>
      <c r="P2578" s="56" t="str">
        <f t="shared" si="3239"/>
        <v>516/1</v>
      </c>
      <c r="R2578" s="80"/>
      <c r="S2578" s="3" t="s">
        <v>30</v>
      </c>
      <c r="T2578" s="60">
        <f ca="1"/>
        <v>0.17109405825408511</v>
      </c>
      <c r="U2578" s="60">
        <f ca="1"/>
        <v>0.84484679468685575</v>
      </c>
      <c r="V2578" s="60">
        <f ca="1"/>
        <v>0.40801422600719361</v>
      </c>
      <c r="W2578" s="60">
        <f ca="1"/>
        <v>-0.56104112633271008</v>
      </c>
      <c r="X2578" s="60">
        <f ca="1"/>
        <v>0.36869129767657971</v>
      </c>
      <c r="Y2578" s="52">
        <f ca="1">$B$14 * EXP(($E$3 - $C$14^2/2) * Y$2 + $C$14*SQRT(Y$2)*T2578)</f>
        <v>105.79448627512224</v>
      </c>
      <c r="Z2578" s="52">
        <f ca="1">Y2578 * EXP(($E$3 - $C$14^2/2) * (Z$2-Y$2) + $C$14*SQRT(Z$2-Y$2)*U2578)</f>
        <v>136.99609775336404</v>
      </c>
      <c r="AA2578" s="52">
        <f ca="1">Z2578 * EXP(($E$3 - $C$14^2/2) * (AA$2-Z$2) + $C$14*SQRT(AA$2-Z$2)*V2578)</f>
        <v>155.61059639842651</v>
      </c>
      <c r="AB2578" s="52">
        <f ca="1">AA2578 * EXP(($E$3 - $C$14^2/2) * (AB$2-AA$2) + $C$14*SQRT(AB$2-AA$2)*W2578)</f>
        <v>132.16410521768452</v>
      </c>
      <c r="AC2578" s="52">
        <f ca="1">AB2578 * EXP(($E$3 - $C$14^2/2) * (AC$2-AB$2) + $C$14*SQRT(AC$2-AB$2)*X2578)</f>
        <v>148.36148486171092</v>
      </c>
      <c r="AD2578" s="47"/>
      <c r="AE2578" s="3" t="s">
        <v>68</v>
      </c>
      <c r="AF2578" s="52" t="b">
        <f ca="1">AND(AF2575&gt;$B$3, NOT(OR($AF2577:AF2577)))</f>
        <v>1</v>
      </c>
      <c r="AG2578" s="52" t="b">
        <f ca="1">AND(AG2575&gt;$B$3, NOT(OR($AF2577:AG2577)))</f>
        <v>0</v>
      </c>
      <c r="AH2578" s="52" t="b">
        <f ca="1">AND(AH2575&gt;$B$3, NOT(OR($AF2577:AH2577)))</f>
        <v>0</v>
      </c>
      <c r="AI2578" s="52" t="b">
        <f ca="1">AND(AI2575&gt;$B$3, NOT(OR($AF2577:AI2577)))</f>
        <v>0</v>
      </c>
      <c r="AJ2578" s="52" t="b">
        <f ca="1">AND(AJ2575&gt;$B$3, NOT(OR($AF2577:AJ2577)))</f>
        <v>0</v>
      </c>
      <c r="AK2578" s="74"/>
      <c r="AL2578" s="70"/>
    </row>
    <row r="2579" spans="6:38" ht="14.55" customHeight="1" x14ac:dyDescent="0.3">
      <c r="F2579" s="79"/>
      <c r="G2579" s="3">
        <v>2577</v>
      </c>
      <c r="H2579" s="61">
        <v>1.6625861311063272</v>
      </c>
      <c r="I2579" s="61">
        <v>-0.12309347355798496</v>
      </c>
      <c r="J2579" s="61">
        <v>-2.0663362227183715</v>
      </c>
      <c r="K2579" s="62">
        <v>-0.30857422659034484</v>
      </c>
      <c r="L2579" s="60">
        <f t="array" ref="L2579:O2579">TRANSPOSE(MMULT(Option!$B$25:$E$28, TRANSPOSE(H2579:K2579)))</f>
        <v>1.6625861311063272</v>
      </c>
      <c r="M2579" s="60">
        <v>0.55221742041562871</v>
      </c>
      <c r="N2579" s="60">
        <v>-1.1820828887177908</v>
      </c>
      <c r="O2579" s="60">
        <v>-3.4753699932498383E-2</v>
      </c>
      <c r="P2579" s="56" t="str">
        <f t="shared" si="3239"/>
        <v>516/2</v>
      </c>
      <c r="R2579" s="80">
        <v>645</v>
      </c>
      <c r="S2579" s="3" t="s">
        <v>28</v>
      </c>
      <c r="T2579" s="60">
        <f t="array" aca="1" ref="T2579:T2582" ca="1">TRANSPOSE(OFFSET($L$3, MATCH($R2579 &amp; "/" &amp; T$2, $P$3:$P$5002, 0) - 1, 0, 1, $E$1))</f>
        <v>-0.39021657100650559</v>
      </c>
      <c r="U2579" s="60">
        <f t="array" aca="1" ref="U2579:U2582" ca="1">TRANSPOSE(OFFSET($L$3, MATCH($R2579 &amp; "/" &amp; U$2, $P$3:$P$5002, 0) - 1, 0, 1, $E$1))</f>
        <v>-0.27429143085294833</v>
      </c>
      <c r="V2579" s="60">
        <f t="array" aca="1" ref="V2579:V2582" ca="1">TRANSPOSE(OFFSET($L$3, MATCH($R2579 &amp; "/" &amp; V$2, $P$3:$P$5002, 0) - 1, 0, 1, $E$1))</f>
        <v>8.567846501155485E-2</v>
      </c>
      <c r="W2579" s="60">
        <f t="array" aca="1" ref="W2579:W2582" ca="1">TRANSPOSE(OFFSET($L$3, MATCH($R2579 &amp; "/" &amp; W$2, $P$3:$P$5002, 0) - 1, 0, 1, $E$1))</f>
        <v>-1.5161836071428489</v>
      </c>
      <c r="X2579" s="60">
        <f t="array" aca="1" ref="X2579:X2582" ca="1">TRANSPOSE(OFFSET($L$3, MATCH($R2579 &amp; "/" &amp; X$2, $P$3:$P$5002, 0) - 1, 0, 1, $E$1))</f>
        <v>-0.77394707559052289</v>
      </c>
      <c r="Y2579" s="52">
        <f ca="1">$B$11 * EXP(($E$3 - $C$11^2/2) * Y$2 + $C$11*SQRT(Y$2)*T2579)</f>
        <v>89.398617216790527</v>
      </c>
      <c r="Z2579" s="52">
        <f ca="1">Y2579 * EXP(($E$3 - $C$11^2/2) * (Z$2-Y$2) + $C$11*SQRT(Z$2-Y$2)*U2579)</f>
        <v>82.749484566177884</v>
      </c>
      <c r="AA2579" s="52">
        <f ca="1">Z2579 * EXP(($E$3 - $C$11^2/2) * (AA$2-Z$2) + $C$11*SQRT(AA$2-Z$2)*V2579)</f>
        <v>85.329593180401289</v>
      </c>
      <c r="AB2579" s="52">
        <f ca="1">AA2579 * EXP(($E$3 - $C$11^2/2) * (AB$2-AA$2) + $C$11*SQRT(AB$2-AA$2)*W2579)</f>
        <v>54.416436120195939</v>
      </c>
      <c r="AC2579" s="52">
        <f ca="1">AB2579 * EXP(($E$3 - $C$11^2/2) * (AC$2-AB$2) + $C$11*SQRT(AC$2-AB$2)*X2579)</f>
        <v>43.357604989060604</v>
      </c>
      <c r="AD2579" s="47"/>
      <c r="AE2579" s="3" t="s">
        <v>69</v>
      </c>
      <c r="AF2579" s="20" cm="1">
        <f t="array" aca="1" ref="AF2579" ca="1">MIN(Y2579:Y2582 / $D$11:$D$14)</f>
        <v>0.69865795955187227</v>
      </c>
      <c r="AG2579" s="20" cm="1">
        <f t="array" aca="1" ref="AG2579" ca="1">MIN(Z2579:Z2582 / $D$11:$D$14)</f>
        <v>0.44464557571573876</v>
      </c>
      <c r="AH2579" s="20" cm="1">
        <f t="array" aca="1" ref="AH2579" ca="1">MIN(AA2579:AA2582 / $D$11:$D$14)</f>
        <v>0.37806665116249027</v>
      </c>
      <c r="AI2579" s="20" cm="1">
        <f t="array" aca="1" ref="AI2579" ca="1">MIN(AB2579:AB2582 / $D$11:$D$14)</f>
        <v>0.45974526110404523</v>
      </c>
      <c r="AJ2579" s="20" cm="1">
        <f t="array" aca="1" ref="AJ2579" ca="1">MIN(AC2579:AC2582 / $D$11:$D$14)</f>
        <v>0.31343066240993356</v>
      </c>
      <c r="AK2579" s="72">
        <f t="array" aca="1" ref="AK2579" ca="1">SUMPRODUCT(AF2580:AJ2580, EXP(-$E$3*$AF$2:$AJ$2))</f>
        <v>77880.078307140488</v>
      </c>
      <c r="AL2579" s="70">
        <f ca="1">MAX(AC2580 - $D$11, 0) * EXP(-$E$2*$E$3)</f>
        <v>22.381483226141214</v>
      </c>
    </row>
    <row r="2580" spans="6:38" ht="14.55" customHeight="1" x14ac:dyDescent="0.3">
      <c r="F2580" s="79"/>
      <c r="G2580" s="3">
        <v>2578</v>
      </c>
      <c r="H2580" s="61">
        <v>-1.031032251941794</v>
      </c>
      <c r="I2580" s="61">
        <v>0.27657697509857238</v>
      </c>
      <c r="J2580" s="61">
        <v>1.5224002014893026E-2</v>
      </c>
      <c r="K2580" s="62">
        <v>0.41933001862508928</v>
      </c>
      <c r="L2580" s="60">
        <f t="array" ref="L2580:O2580">TRANSPOSE(MMULT(Option!$B$25:$E$28, TRANSPOSE(H2580:K2580)))</f>
        <v>-1.031032251941794</v>
      </c>
      <c r="M2580" s="60">
        <v>-0.15892591600249278</v>
      </c>
      <c r="N2580" s="60">
        <v>-0.32661665377486954</v>
      </c>
      <c r="O2580" s="60">
        <v>2.2076147381648648E-2</v>
      </c>
      <c r="P2580" s="56" t="str">
        <f t="shared" si="3239"/>
        <v>516/3</v>
      </c>
      <c r="R2580" s="80"/>
      <c r="S2580" s="3" t="s">
        <v>29</v>
      </c>
      <c r="T2580" s="60">
        <f ca="1"/>
        <v>-0.40531808296306698</v>
      </c>
      <c r="U2580" s="60">
        <f ca="1"/>
        <v>0.91916566327421834</v>
      </c>
      <c r="V2580" s="60">
        <f ca="1"/>
        <v>-0.14336810019572382</v>
      </c>
      <c r="W2580" s="60">
        <f ca="1"/>
        <v>0.53726765046742475</v>
      </c>
      <c r="X2580" s="60">
        <f ca="1"/>
        <v>-0.14903979536879622</v>
      </c>
      <c r="Y2580" s="52">
        <f ca="1">$B$12 * EXP(($E$3 - $C$12^2/2) * Y$2 + $C$12*SQRT(Y$2)*T2580)</f>
        <v>88.994517000567583</v>
      </c>
      <c r="Z2580" s="52">
        <f ca="1">Y2580 * EXP(($E$3 - $C$12^2/2) * (Z$2-Y$2) + $C$12*SQRT(Z$2-Y$2)*U2580)</f>
        <v>117.83960970597133</v>
      </c>
      <c r="AA2580" s="52">
        <f ca="1">Z2580 * EXP(($E$3 - $C$12^2/2) * (AA$2-Z$2) + $C$12*SQRT(AA$2-Z$2)*V2580)</f>
        <v>113.44453397418569</v>
      </c>
      <c r="AB2580" s="52">
        <f ca="1">AA2580 * EXP(($E$3 - $C$12^2/2) * (AB$2-AA$2) + $C$12*SQRT(AB$2-AA$2)*W2580)</f>
        <v>133.95371437413155</v>
      </c>
      <c r="AC2580" s="52">
        <f ca="1">AB2580 * EXP(($E$3 - $C$12^2/2) * (AC$2-AB$2) + $C$12*SQRT(AC$2-AB$2)*X2580)</f>
        <v>128.73839332553567</v>
      </c>
      <c r="AD2580" s="47"/>
      <c r="AE2580" s="3" t="s">
        <v>47</v>
      </c>
      <c r="AF2580" s="64">
        <f t="shared" ref="AF2580" ca="1" si="3260">($B$5*AF2582 + (1 + $B$6)*AF2581)*$B$2</f>
        <v>0</v>
      </c>
      <c r="AG2580" s="64">
        <f t="shared" ref="AG2580" ca="1" si="3261">($B$5*AG2582 + (1 + $B$6)*AG2581)*$B$2</f>
        <v>0</v>
      </c>
      <c r="AH2580" s="64">
        <f t="shared" ref="AH2580" ca="1" si="3262">($B$5*AH2582 + (1 + $B$6)*AH2581)*$B$2</f>
        <v>0</v>
      </c>
      <c r="AI2580" s="64">
        <f t="shared" ref="AI2580" ca="1" si="3263">($B$5*AI2582 + (1 + $B$6)*AI2581)*$B$2</f>
        <v>0</v>
      </c>
      <c r="AJ2580" s="64" cm="1">
        <f t="array" aca="1" ref="AJ2580" ca="1">($B$5*AJ2582 + (1 + $B$6)*AJ2581 + AND(NOT(AF2581:AJ2581)))*$B$2</f>
        <v>100000</v>
      </c>
      <c r="AK2580" s="73"/>
      <c r="AL2580" s="70"/>
    </row>
    <row r="2581" spans="6:38" ht="14.55" customHeight="1" x14ac:dyDescent="0.3">
      <c r="F2581" s="79"/>
      <c r="G2581" s="3">
        <v>2579</v>
      </c>
      <c r="H2581" s="61">
        <v>-1.072094936581802</v>
      </c>
      <c r="I2581" s="61">
        <v>0.51217493995464869</v>
      </c>
      <c r="J2581" s="61">
        <v>1.0734286439692158</v>
      </c>
      <c r="K2581" s="62">
        <v>0.67669071594147645</v>
      </c>
      <c r="L2581" s="60">
        <f t="array" ref="L2581:O2581">TRANSPOSE(MMULT(Option!$B$25:$E$28, TRANSPOSE(H2581:K2581)))</f>
        <v>-1.072094936581802</v>
      </c>
      <c r="M2581" s="60">
        <v>4.0578111647607107E-2</v>
      </c>
      <c r="N2581" s="60">
        <v>0.64808408992080102</v>
      </c>
      <c r="O2581" s="60">
        <v>0.49427603422535799</v>
      </c>
      <c r="P2581" s="56" t="str">
        <f t="shared" si="3239"/>
        <v>516/4</v>
      </c>
      <c r="R2581" s="80"/>
      <c r="S2581" s="3" t="s">
        <v>31</v>
      </c>
      <c r="T2581" s="60">
        <f ca="1"/>
        <v>1.4847978949271423E-2</v>
      </c>
      <c r="U2581" s="60">
        <f ca="1"/>
        <v>-2.7497738896948896</v>
      </c>
      <c r="V2581" s="60">
        <f ca="1"/>
        <v>-0.5573566661858057</v>
      </c>
      <c r="W2581" s="60">
        <f ca="1"/>
        <v>0.63534016659646775</v>
      </c>
      <c r="X2581" s="60">
        <f ca="1"/>
        <v>-0.27859766564600019</v>
      </c>
      <c r="Y2581" s="52">
        <f ca="1">$B$13 * EXP(($E$3 - $C$13^2/2) * Y$2 + $C$13*SQRT(Y$2)*T2581)</f>
        <v>100.9499227646005</v>
      </c>
      <c r="Z2581" s="52">
        <f ca="1">Y2581 * EXP(($E$3 - $C$13^2/2) * (Z$2-Y$2) + $C$13*SQRT(Z$2-Y$2)*U2581)</f>
        <v>44.464557571573877</v>
      </c>
      <c r="AA2581" s="52">
        <f ca="1">Z2581 * EXP(($E$3 - $C$13^2/2) * (AA$2-Z$2) + $C$13*SQRT(AA$2-Z$2)*V2581)</f>
        <v>37.806665116249029</v>
      </c>
      <c r="AB2581" s="52">
        <f ca="1">AA2581 * EXP(($E$3 - $C$13^2/2) * (AB$2-AA$2) + $C$13*SQRT(AB$2-AA$2)*W2581)</f>
        <v>45.974526110404526</v>
      </c>
      <c r="AC2581" s="52">
        <f ca="1">AB2581 * EXP(($E$3 - $C$13^2/2) * (AC$2-AB$2) + $C$13*SQRT(AC$2-AB$2)*X2581)</f>
        <v>42.50017370905092</v>
      </c>
      <c r="AD2581" s="47"/>
      <c r="AE2581" s="3" t="s">
        <v>46</v>
      </c>
      <c r="AF2581" s="52" t="b">
        <f t="shared" ref="AF2581" ca="1" si="3264">AF2579 &gt;= $B$4</f>
        <v>0</v>
      </c>
      <c r="AG2581" s="52" t="b">
        <f t="array" aca="1" ref="AG2581" ca="1">AND(AG2579 &gt;= $B$4, NOT(OR($AF2581:AF2581)))</f>
        <v>0</v>
      </c>
      <c r="AH2581" s="52" t="b">
        <f t="array" aca="1" ref="AH2581" ca="1">AND(AH2579 &gt;= $B$4, NOT(OR($AF2581:AG2581)))</f>
        <v>0</v>
      </c>
      <c r="AI2581" s="52" t="b">
        <f t="array" aca="1" ref="AI2581" ca="1">AND(AI2579 &gt;= $B$4, NOT(OR($AF2581:AH2581)))</f>
        <v>0</v>
      </c>
      <c r="AJ2581" s="52" t="b">
        <f t="array" aca="1" ref="AJ2581" ca="1">AND(AJ2579 &gt;= $B$4, NOT(OR($AF2581:AI2581)))</f>
        <v>0</v>
      </c>
      <c r="AK2581" s="73"/>
      <c r="AL2581" s="70"/>
    </row>
    <row r="2582" spans="6:38" ht="14.55" customHeight="1" x14ac:dyDescent="0.3">
      <c r="F2582" s="79"/>
      <c r="G2582" s="3">
        <v>2580</v>
      </c>
      <c r="H2582" s="61">
        <v>2.2089012281320954</v>
      </c>
      <c r="I2582" s="61">
        <v>1.7579615782871592</v>
      </c>
      <c r="J2582" s="61">
        <v>-0.7332617801449185</v>
      </c>
      <c r="K2582" s="62">
        <v>-0.35498974517879239</v>
      </c>
      <c r="L2582" s="60">
        <f t="array" ref="L2582:O2582">TRANSPOSE(MMULT(Option!$B$25:$E$28, TRANSPOSE(H2582:K2582)))</f>
        <v>2.2089012281320954</v>
      </c>
      <c r="M2582" s="60">
        <v>2.4947588915178267</v>
      </c>
      <c r="N2582" s="60">
        <v>0.69987168906813157</v>
      </c>
      <c r="O2582" s="60">
        <v>0.89678979039094586</v>
      </c>
      <c r="P2582" s="56" t="str">
        <f t="shared" si="3239"/>
        <v>516/5</v>
      </c>
      <c r="R2582" s="80"/>
      <c r="S2582" s="3" t="s">
        <v>30</v>
      </c>
      <c r="T2582" s="60">
        <f ca="1"/>
        <v>-1.2119799492014549</v>
      </c>
      <c r="U2582" s="60">
        <f ca="1"/>
        <v>-1.2464523946083359</v>
      </c>
      <c r="V2582" s="60">
        <f ca="1"/>
        <v>-0.47253439159356003</v>
      </c>
      <c r="W2582" s="60">
        <f ca="1"/>
        <v>0.30412738948018497</v>
      </c>
      <c r="X2582" s="60">
        <f ca="1"/>
        <v>-1.323751040435204</v>
      </c>
      <c r="Y2582" s="52">
        <f ca="1">$B$14 * EXP(($E$3 - $C$14^2/2) * Y$2 + $C$14*SQRT(Y$2)*T2582)</f>
        <v>69.865795955187224</v>
      </c>
      <c r="Z2582" s="52">
        <f ca="1">Y2582 * EXP(($E$3 - $C$14^2/2) * (Z$2-Y$2) + $C$14*SQRT(Z$2-Y$2)*U2582)</f>
        <v>48.310091995798288</v>
      </c>
      <c r="AA2582" s="52">
        <f ca="1">Z2582 * EXP(($E$3 - $C$14^2/2) * (AA$2-Z$2) + $C$14*SQRT(AA$2-Z$2)*V2582)</f>
        <v>42.135059669217839</v>
      </c>
      <c r="AB2582" s="52">
        <f ca="1">AA2582 * EXP(($E$3 - $C$14^2/2) * (AB$2-AA$2) + $C$14*SQRT(AB$2-AA$2)*W2582)</f>
        <v>46.391598786878717</v>
      </c>
      <c r="AC2582" s="52">
        <f ca="1">AB2582 * EXP(($E$3 - $C$14^2/2) * (AC$2-AB$2) + $C$14*SQRT(AC$2-AB$2)*X2582)</f>
        <v>31.343066240993355</v>
      </c>
      <c r="AD2582" s="47"/>
      <c r="AE2582" s="3" t="s">
        <v>68</v>
      </c>
      <c r="AF2582" s="52" t="b">
        <f ca="1">AND(AF2579&gt;$B$3, NOT(OR($AF2581:AF2581)))</f>
        <v>0</v>
      </c>
      <c r="AG2582" s="52" t="b">
        <f ca="1">AND(AG2579&gt;$B$3, NOT(OR($AF2581:AG2581)))</f>
        <v>0</v>
      </c>
      <c r="AH2582" s="52" t="b">
        <f ca="1">AND(AH2579&gt;$B$3, NOT(OR($AF2581:AH2581)))</f>
        <v>0</v>
      </c>
      <c r="AI2582" s="52" t="b">
        <f ca="1">AND(AI2579&gt;$B$3, NOT(OR($AF2581:AI2581)))</f>
        <v>0</v>
      </c>
      <c r="AJ2582" s="52" t="b">
        <f ca="1">AND(AJ2579&gt;$B$3, NOT(OR($AF2581:AJ2581)))</f>
        <v>0</v>
      </c>
      <c r="AK2582" s="74"/>
      <c r="AL2582" s="70"/>
    </row>
    <row r="2583" spans="6:38" ht="14.55" customHeight="1" x14ac:dyDescent="0.3">
      <c r="F2583" s="79"/>
      <c r="G2583" s="3">
        <v>2581</v>
      </c>
      <c r="H2583" s="61">
        <v>-0.68549851492514691</v>
      </c>
      <c r="I2583" s="61">
        <v>2.7673834935305161E-2</v>
      </c>
      <c r="J2583" s="61">
        <v>-0.36776929338696424</v>
      </c>
      <c r="K2583" s="62">
        <v>0.53611094605900977</v>
      </c>
      <c r="L2583" s="60">
        <f t="array" ref="L2583:O2583">TRANSPOSE(MMULT(Option!$B$25:$E$28, TRANSPOSE(H2583:K2583)))</f>
        <v>-0.68549851492514691</v>
      </c>
      <c r="M2583" s="60">
        <v>-0.24883591729790891</v>
      </c>
      <c r="N2583" s="60">
        <v>-0.5899681671409851</v>
      </c>
      <c r="O2583" s="60">
        <v>0.12036407503662483</v>
      </c>
      <c r="P2583" s="56" t="str">
        <f t="shared" si="3239"/>
        <v>517/1</v>
      </c>
      <c r="R2583" s="80">
        <v>646</v>
      </c>
      <c r="S2583" s="3" t="s">
        <v>28</v>
      </c>
      <c r="T2583" s="60">
        <f t="array" aca="1" ref="T2583:T2586" ca="1">TRANSPOSE(OFFSET($L$3, MATCH($R2583 &amp; "/" &amp; T$2, $P$3:$P$5002, 0) - 1, 0, 1, $E$1))</f>
        <v>-0.4566830861587588</v>
      </c>
      <c r="U2583" s="60">
        <f t="array" aca="1" ref="U2583:U2586" ca="1">TRANSPOSE(OFFSET($L$3, MATCH($R2583 &amp; "/" &amp; U$2, $P$3:$P$5002, 0) - 1, 0, 1, $E$1))</f>
        <v>0.55480952208996104</v>
      </c>
      <c r="V2583" s="60">
        <f t="array" aca="1" ref="V2583:V2586" ca="1">TRANSPOSE(OFFSET($L$3, MATCH($R2583 &amp; "/" &amp; V$2, $P$3:$P$5002, 0) - 1, 0, 1, $E$1))</f>
        <v>-6.2640123661010225E-2</v>
      </c>
      <c r="W2583" s="60">
        <f t="array" aca="1" ref="W2583:W2586" ca="1">TRANSPOSE(OFFSET($L$3, MATCH($R2583 &amp; "/" &amp; W$2, $P$3:$P$5002, 0) - 1, 0, 1, $E$1))</f>
        <v>1.209375479412355</v>
      </c>
      <c r="X2583" s="60">
        <f t="array" aca="1" ref="X2583:X2586" ca="1">TRANSPOSE(OFFSET($L$3, MATCH($R2583 &amp; "/" &amp; X$2, $P$3:$P$5002, 0) - 1, 0, 1, $E$1))</f>
        <v>-0.15676455457422897</v>
      </c>
      <c r="Y2583" s="52">
        <f ca="1">$B$11 * EXP(($E$3 - $C$11^2/2) * Y$2 + $C$11*SQRT(Y$2)*T2583)</f>
        <v>87.633667836779338</v>
      </c>
      <c r="Z2583" s="52">
        <f ca="1">Y2583 * EXP(($E$3 - $C$11^2/2) * (Z$2-Y$2) + $C$11*SQRT(Z$2-Y$2)*U2583)</f>
        <v>104.02259308683176</v>
      </c>
      <c r="AA2583" s="52">
        <f ca="1">Z2583 * EXP(($E$3 - $C$11^2/2) * (AA$2-Z$2) + $C$11*SQRT(AA$2-Z$2)*V2583)</f>
        <v>102.5977578997709</v>
      </c>
      <c r="AB2583" s="52">
        <f ca="1">AA2583 * EXP(($E$3 - $C$11^2/2) * (AB$2-AA$2) + $C$11*SQRT(AB$2-AA$2)*W2583)</f>
        <v>148.20978309838546</v>
      </c>
      <c r="AC2583" s="52">
        <f ca="1">AB2583 * EXP(($E$3 - $C$11^2/2) * (AC$2-AB$2) + $C$11*SQRT(AC$2-AB$2)*X2583)</f>
        <v>142.10970889035298</v>
      </c>
      <c r="AD2583" s="47"/>
      <c r="AE2583" s="3" t="s">
        <v>69</v>
      </c>
      <c r="AF2583" s="20" cm="1">
        <f t="array" aca="1" ref="AF2583" ca="1">MIN(Y2583:Y2586 / $D$11:$D$14)</f>
        <v>0.86383074398610238</v>
      </c>
      <c r="AG2583" s="20" cm="1">
        <f t="array" aca="1" ref="AG2583" ca="1">MIN(Z2583:Z2586 / $D$11:$D$14)</f>
        <v>1.0402259308683177</v>
      </c>
      <c r="AH2583" s="20" cm="1">
        <f t="array" aca="1" ref="AH2583" ca="1">MIN(AA2583:AA2586 / $D$11:$D$14)</f>
        <v>0.71773875549655186</v>
      </c>
      <c r="AI2583" s="20" cm="1">
        <f t="array" aca="1" ref="AI2583" ca="1">MIN(AB2583:AB2586 / $D$11:$D$14)</f>
        <v>1.1220856542284443</v>
      </c>
      <c r="AJ2583" s="20" cm="1">
        <f t="array" aca="1" ref="AJ2583" ca="1">MIN(AC2583:AC2586 / $D$11:$D$14)</f>
        <v>1.4210970889035297</v>
      </c>
      <c r="AK2583" s="72">
        <f t="array" aca="1" ref="AK2583" ca="1">SUMPRODUCT(AF2584:AJ2584, EXP(-$E$3*$AF$2:$AJ$2))</f>
        <v>121896.04615671735</v>
      </c>
      <c r="AL2583" s="70">
        <f ca="1">MAX(AC2584 - $D$11, 0) * EXP(-$E$2*$E$3)</f>
        <v>57.831331080774632</v>
      </c>
    </row>
    <row r="2584" spans="6:38" ht="14.55" customHeight="1" x14ac:dyDescent="0.3">
      <c r="F2584" s="79"/>
      <c r="G2584" s="3">
        <v>2582</v>
      </c>
      <c r="H2584" s="61">
        <v>0.34512692121988697</v>
      </c>
      <c r="I2584" s="61">
        <v>-1.2253391703288152</v>
      </c>
      <c r="J2584" s="61">
        <v>0.27824529966539624</v>
      </c>
      <c r="K2584" s="62">
        <v>-0.19976338402605784</v>
      </c>
      <c r="L2584" s="60">
        <f t="array" ref="L2584:O2584">TRANSPOSE(MMULT(Option!$B$25:$E$28, TRANSPOSE(H2584:K2584)))</f>
        <v>0.34512692121988697</v>
      </c>
      <c r="M2584" s="60">
        <v>-0.98499113151728168</v>
      </c>
      <c r="N2584" s="60">
        <v>6.1567301617686365E-2</v>
      </c>
      <c r="O2584" s="60">
        <v>-0.29957756605210706</v>
      </c>
      <c r="P2584" s="56" t="str">
        <f t="shared" si="3239"/>
        <v>517/2</v>
      </c>
      <c r="R2584" s="80"/>
      <c r="S2584" s="3" t="s">
        <v>29</v>
      </c>
      <c r="T2584" s="60">
        <f ca="1"/>
        <v>-0.5045947584428887</v>
      </c>
      <c r="U2584" s="60">
        <f ca="1"/>
        <v>1.6724058335433558</v>
      </c>
      <c r="V2584" s="60">
        <f ca="1"/>
        <v>-2.3233098298566071</v>
      </c>
      <c r="W2584" s="60">
        <f ca="1"/>
        <v>1.4727959042686956</v>
      </c>
      <c r="X2584" s="60">
        <f ca="1"/>
        <v>1.4505710349634537</v>
      </c>
      <c r="Y2584" s="52">
        <f ca="1">$B$12 * EXP(($E$3 - $C$12^2/2) * Y$2 + $C$12*SQRT(Y$2)*T2584)</f>
        <v>86.383074398610233</v>
      </c>
      <c r="Z2584" s="52">
        <f ca="1">Y2584 * EXP(($E$3 - $C$12^2/2) * (Z$2-Y$2) + $C$12*SQRT(Z$2-Y$2)*U2584)</f>
        <v>143.38215933246664</v>
      </c>
      <c r="AA2584" s="52">
        <f ca="1">Z2584 * EXP(($E$3 - $C$12^2/2) * (AA$2-Z$2) + $C$12*SQRT(AA$2-Z$2)*V2584)</f>
        <v>71.773875549655187</v>
      </c>
      <c r="AB2584" s="52">
        <f ca="1">AA2584 * EXP(($E$3 - $C$12^2/2) * (AB$2-AA$2) + $C$12*SQRT(AB$2-AA$2)*W2584)</f>
        <v>112.20856542284443</v>
      </c>
      <c r="AC2584" s="52">
        <f ca="1">AB2584 * EXP(($E$3 - $C$12^2/2) * (AC$2-AB$2) + $C$12*SQRT(AC$2-AB$2)*X2584)</f>
        <v>174.25689898859838</v>
      </c>
      <c r="AD2584" s="47"/>
      <c r="AE2584" s="3" t="s">
        <v>47</v>
      </c>
      <c r="AF2584" s="64">
        <f t="shared" ref="AF2584" ca="1" si="3265">($B$5*AF2586 + (1 + $B$6)*AF2585)*$B$2</f>
        <v>15000</v>
      </c>
      <c r="AG2584" s="64">
        <f t="shared" ref="AG2584" ca="1" si="3266">($B$5*AG2586 + (1 + $B$6)*AG2585)*$B$2</f>
        <v>15000</v>
      </c>
      <c r="AH2584" s="64">
        <f t="shared" ref="AH2584" ca="1" si="3267">($B$5*AH2586 + (1 + $B$6)*AH2585)*$B$2</f>
        <v>0</v>
      </c>
      <c r="AI2584" s="64">
        <f t="shared" ref="AI2584" ca="1" si="3268">($B$5*AI2586 + (1 + $B$6)*AI2585)*$B$2</f>
        <v>15000</v>
      </c>
      <c r="AJ2584" s="64" cm="1">
        <f t="array" aca="1" ref="AJ2584" ca="1">($B$5*AJ2586 + (1 + $B$6)*AJ2585 + AND(NOT(AF2585:AJ2585)))*$B$2</f>
        <v>105000</v>
      </c>
      <c r="AK2584" s="73"/>
      <c r="AL2584" s="70"/>
    </row>
    <row r="2585" spans="6:38" ht="14.55" customHeight="1" x14ac:dyDescent="0.3">
      <c r="F2585" s="79"/>
      <c r="G2585" s="3">
        <v>2583</v>
      </c>
      <c r="H2585" s="61">
        <v>-2.0324783637841484</v>
      </c>
      <c r="I2585" s="61">
        <v>-0.73447139700772934</v>
      </c>
      <c r="J2585" s="61">
        <v>0.16702777696630861</v>
      </c>
      <c r="K2585" s="62">
        <v>-1.1865835276982992</v>
      </c>
      <c r="L2585" s="60">
        <f t="array" ref="L2585:O2585">TRANSPOSE(MMULT(Option!$B$25:$E$28, TRANSPOSE(H2585:K2585)))</f>
        <v>-2.0324783637841484</v>
      </c>
      <c r="M2585" s="60">
        <v>-1.4861455000272357</v>
      </c>
      <c r="N2585" s="60">
        <v>-0.85861892619284319</v>
      </c>
      <c r="O2585" s="60">
        <v>-1.9888500458207787</v>
      </c>
      <c r="P2585" s="56" t="str">
        <f t="shared" si="3239"/>
        <v>517/3</v>
      </c>
      <c r="R2585" s="80"/>
      <c r="S2585" s="3" t="s">
        <v>31</v>
      </c>
      <c r="T2585" s="60">
        <f ca="1"/>
        <v>2.3082626697660804</v>
      </c>
      <c r="U2585" s="60">
        <f ca="1"/>
        <v>0.28873600370762353</v>
      </c>
      <c r="V2585" s="60">
        <f ca="1"/>
        <v>-0.95754030180901784</v>
      </c>
      <c r="W2585" s="60">
        <f ca="1"/>
        <v>0.43386338462981594</v>
      </c>
      <c r="X2585" s="60">
        <f ca="1"/>
        <v>0.3443557587977723</v>
      </c>
      <c r="Y2585" s="52">
        <f ca="1">$B$13 * EXP(($E$3 - $C$13^2/2) * Y$2 + $C$13*SQRT(Y$2)*T2585)</f>
        <v>200.86820307954528</v>
      </c>
      <c r="Z2585" s="52">
        <f ca="1">Y2585 * EXP(($E$3 - $C$13^2/2) * (Z$2-Y$2) + $C$13*SQRT(Z$2-Y$2)*U2585)</f>
        <v>220.14133855102085</v>
      </c>
      <c r="AA2585" s="52">
        <f ca="1">Z2585 * EXP(($E$3 - $C$13^2/2) * (AA$2-Z$2) + $C$13*SQRT(AA$2-Z$2)*V2585)</f>
        <v>166.00330494863755</v>
      </c>
      <c r="AB2585" s="52">
        <f ca="1">AA2585 * EXP(($E$3 - $C$13^2/2) * (AB$2-AA$2) + $C$13*SQRT(AB$2-AA$2)*W2585)</f>
        <v>190.02710366902903</v>
      </c>
      <c r="AC2585" s="52">
        <f ca="1">AB2585 * EXP(($E$3 - $C$13^2/2) * (AC$2-AB$2) + $C$13*SQRT(AC$2-AB$2)*X2585)</f>
        <v>211.76421038058194</v>
      </c>
      <c r="AD2585" s="47"/>
      <c r="AE2585" s="3" t="s">
        <v>46</v>
      </c>
      <c r="AF2585" s="52" t="b">
        <f t="shared" ref="AF2585" ca="1" si="3269">AF2583 &gt;= $B$4</f>
        <v>0</v>
      </c>
      <c r="AG2585" s="52" t="b">
        <f t="array" aca="1" ref="AG2585" ca="1">AND(AG2583 &gt;= $B$4, NOT(OR($AF2585:AF2585)))</f>
        <v>0</v>
      </c>
      <c r="AH2585" s="52" t="b">
        <f t="array" aca="1" ref="AH2585" ca="1">AND(AH2583 &gt;= $B$4, NOT(OR($AF2585:AG2585)))</f>
        <v>0</v>
      </c>
      <c r="AI2585" s="52" t="b">
        <f t="array" aca="1" ref="AI2585" ca="1">AND(AI2583 &gt;= $B$4, NOT(OR($AF2585:AH2585)))</f>
        <v>0</v>
      </c>
      <c r="AJ2585" s="52" t="b">
        <f t="array" aca="1" ref="AJ2585" ca="1">AND(AJ2583 &gt;= $B$4, NOT(OR($AF2585:AI2585)))</f>
        <v>1</v>
      </c>
      <c r="AK2585" s="73"/>
      <c r="AL2585" s="70"/>
    </row>
    <row r="2586" spans="6:38" ht="14.55" customHeight="1" x14ac:dyDescent="0.3">
      <c r="F2586" s="79"/>
      <c r="G2586" s="3">
        <v>2584</v>
      </c>
      <c r="H2586" s="61">
        <v>-0.51836204518022178</v>
      </c>
      <c r="I2586" s="61">
        <v>0.86495439833218624</v>
      </c>
      <c r="J2586" s="61">
        <v>-2.0292769394940393</v>
      </c>
      <c r="K2586" s="62">
        <v>-1.4648752520211319</v>
      </c>
      <c r="L2586" s="60">
        <f t="array" ref="L2586:O2586">TRANSPOSE(MMULT(Option!$B$25:$E$28, TRANSPOSE(H2586:K2586)))</f>
        <v>-0.51836204518022178</v>
      </c>
      <c r="M2586" s="60">
        <v>0.58539898253635703</v>
      </c>
      <c r="N2586" s="60">
        <v>-1.7631809512833267</v>
      </c>
      <c r="O2586" s="60">
        <v>-1.6313651127132958</v>
      </c>
      <c r="P2586" s="56" t="str">
        <f t="shared" si="3239"/>
        <v>517/4</v>
      </c>
      <c r="R2586" s="80"/>
      <c r="S2586" s="3" t="s">
        <v>30</v>
      </c>
      <c r="T2586" s="60">
        <f ca="1"/>
        <v>2.1066523004384972</v>
      </c>
      <c r="U2586" s="60">
        <f ca="1"/>
        <v>0.22052352190440377</v>
      </c>
      <c r="V2586" s="60">
        <f ca="1"/>
        <v>-0.64923148152126986</v>
      </c>
      <c r="W2586" s="60">
        <f ca="1"/>
        <v>0.30334905333862683</v>
      </c>
      <c r="X2586" s="60">
        <f ca="1"/>
        <v>1.0603762006317794</v>
      </c>
      <c r="Y2586" s="52">
        <f ca="1">$B$14 * EXP(($E$3 - $C$14^2/2) * Y$2 + $C$14*SQRT(Y$2)*T2586)</f>
        <v>189.07918132216827</v>
      </c>
      <c r="Z2586" s="52">
        <f ca="1">Y2586 * EXP(($E$3 - $C$14^2/2) * (Z$2-Y$2) + $C$14*SQRT(Z$2-Y$2)*U2586)</f>
        <v>203.02374297916936</v>
      </c>
      <c r="AA2586" s="52">
        <f ca="1">Z2586 * EXP(($E$3 - $C$14^2/2) * (AA$2-Z$2) + $C$14*SQRT(AA$2-Z$2)*V2586)</f>
        <v>167.9310516359775</v>
      </c>
      <c r="AB2586" s="52">
        <f ca="1">AA2586 * EXP(($E$3 - $C$14^2/2) * (AB$2-AA$2) + $C$14*SQRT(AB$2-AA$2)*W2586)</f>
        <v>184.85249897696627</v>
      </c>
      <c r="AC2586" s="52">
        <f ca="1">AB2586 * EXP(($E$3 - $C$14^2/2) * (AC$2-AB$2) + $C$14*SQRT(AC$2-AB$2)*X2586)</f>
        <v>255.35917012329361</v>
      </c>
      <c r="AD2586" s="47"/>
      <c r="AE2586" s="3" t="s">
        <v>68</v>
      </c>
      <c r="AF2586" s="52" t="b">
        <f ca="1">AND(AF2583&gt;$B$3, NOT(OR($AF2585:AF2585)))</f>
        <v>1</v>
      </c>
      <c r="AG2586" s="52" t="b">
        <f ca="1">AND(AG2583&gt;$B$3, NOT(OR($AF2585:AG2585)))</f>
        <v>1</v>
      </c>
      <c r="AH2586" s="52" t="b">
        <f ca="1">AND(AH2583&gt;$B$3, NOT(OR($AF2585:AH2585)))</f>
        <v>0</v>
      </c>
      <c r="AI2586" s="52" t="b">
        <f ca="1">AND(AI2583&gt;$B$3, NOT(OR($AF2585:AI2585)))</f>
        <v>1</v>
      </c>
      <c r="AJ2586" s="52" t="b">
        <f ca="1">AND(AJ2583&gt;$B$3, NOT(OR($AF2585:AJ2585)))</f>
        <v>0</v>
      </c>
      <c r="AK2586" s="74"/>
      <c r="AL2586" s="70"/>
    </row>
    <row r="2587" spans="6:38" ht="14.55" customHeight="1" x14ac:dyDescent="0.3">
      <c r="F2587" s="79"/>
      <c r="G2587" s="3">
        <v>2585</v>
      </c>
      <c r="H2587" s="61">
        <v>-0.55525534787021413</v>
      </c>
      <c r="I2587" s="61">
        <v>0.51568403514482142</v>
      </c>
      <c r="J2587" s="61">
        <v>-1.4447235820990587</v>
      </c>
      <c r="K2587" s="62">
        <v>2.0460678825499214</v>
      </c>
      <c r="L2587" s="60">
        <f t="array" ref="L2587:O2587">TRANSPOSE(MMULT(Option!$B$25:$E$28, TRANSPOSE(H2587:K2587)))</f>
        <v>-0.55525534787021413</v>
      </c>
      <c r="M2587" s="60">
        <v>0.25053008599819671</v>
      </c>
      <c r="N2587" s="60">
        <v>-1.355979624779706</v>
      </c>
      <c r="O2587" s="60">
        <v>1.3831023245056586</v>
      </c>
      <c r="P2587" s="56" t="str">
        <f t="shared" si="3239"/>
        <v>517/5</v>
      </c>
      <c r="R2587" s="80">
        <v>647</v>
      </c>
      <c r="S2587" s="3" t="s">
        <v>28</v>
      </c>
      <c r="T2587" s="60">
        <f t="array" aca="1" ref="T2587:T2590" ca="1">TRANSPOSE(OFFSET($L$3, MATCH($R2587 &amp; "/" &amp; T$2, $P$3:$P$5002, 0) - 1, 0, 1, $E$1))</f>
        <v>-0.13562788317494334</v>
      </c>
      <c r="U2587" s="60">
        <f t="array" aca="1" ref="U2587:U2590" ca="1">TRANSPOSE(OFFSET($L$3, MATCH($R2587 &amp; "/" &amp; U$2, $P$3:$P$5002, 0) - 1, 0, 1, $E$1))</f>
        <v>1.2383801272339459</v>
      </c>
      <c r="V2587" s="60">
        <f t="array" aca="1" ref="V2587:V2590" ca="1">TRANSPOSE(OFFSET($L$3, MATCH($R2587 &amp; "/" &amp; V$2, $P$3:$P$5002, 0) - 1, 0, 1, $E$1))</f>
        <v>1.2386451049541793</v>
      </c>
      <c r="W2587" s="60">
        <f t="array" aca="1" ref="W2587:W2590" ca="1">TRANSPOSE(OFFSET($L$3, MATCH($R2587 &amp; "/" &amp; W$2, $P$3:$P$5002, 0) - 1, 0, 1, $E$1))</f>
        <v>-7.7272029410184462E-2</v>
      </c>
      <c r="X2587" s="60">
        <f t="array" aca="1" ref="X2587:X2590" ca="1">TRANSPOSE(OFFSET($L$3, MATCH($R2587 &amp; "/" &amp; X$2, $P$3:$P$5002, 0) - 1, 0, 1, $E$1))</f>
        <v>-1.6118051719416115E-2</v>
      </c>
      <c r="Y2587" s="52">
        <f ca="1">$B$11 * EXP(($E$3 - $C$11^2/2) * Y$2 + $C$11*SQRT(Y$2)*T2587)</f>
        <v>96.494095605288337</v>
      </c>
      <c r="Z2587" s="52">
        <f ca="1">Y2587 * EXP(($E$3 - $C$11^2/2) * (Z$2-Y$2) + $C$11*SQRT(Z$2-Y$2)*U2587)</f>
        <v>140.61080971950878</v>
      </c>
      <c r="AA2587" s="52">
        <f ca="1">Z2587 * EXP(($E$3 - $C$11^2/2) * (AA$2-Z$2) + $C$11*SQRT(AA$2-Z$2)*V2587)</f>
        <v>204.91379749765474</v>
      </c>
      <c r="AB2587" s="52">
        <f ca="1">AA2587 * EXP(($E$3 - $C$11^2/2) * (AB$2-AA$2) + $C$11*SQRT(AB$2-AA$2)*W2587)</f>
        <v>201.22179992197354</v>
      </c>
      <c r="AC2587" s="52">
        <f ca="1">AB2587 * EXP(($E$3 - $C$11^2/2) * (AC$2-AB$2) + $C$11*SQRT(AC$2-AB$2)*X2587)</f>
        <v>201.25492063362134</v>
      </c>
      <c r="AD2587" s="47"/>
      <c r="AE2587" s="3" t="s">
        <v>69</v>
      </c>
      <c r="AF2587" s="20" cm="1">
        <f t="array" aca="1" ref="AF2587" ca="1">MIN(Y2587:Y2590 / $D$11:$D$14)</f>
        <v>0.77089281067221327</v>
      </c>
      <c r="AG2587" s="20" cm="1">
        <f t="array" aca="1" ref="AG2587" ca="1">MIN(Z2587:Z2590 / $D$11:$D$14)</f>
        <v>1.2087456567187826</v>
      </c>
      <c r="AH2587" s="20" cm="1">
        <f t="array" aca="1" ref="AH2587" ca="1">MIN(AA2587:AA2590 / $D$11:$D$14)</f>
        <v>1.5169353906126559</v>
      </c>
      <c r="AI2587" s="20" cm="1">
        <f t="array" aca="1" ref="AI2587" ca="1">MIN(AB2587:AB2590 / $D$11:$D$14)</f>
        <v>1.5888149488371441</v>
      </c>
      <c r="AJ2587" s="20" cm="1">
        <f t="array" aca="1" ref="AJ2587" ca="1">MIN(AC2587:AC2590 / $D$11:$D$14)</f>
        <v>1.1080275633147449</v>
      </c>
      <c r="AK2587" s="72">
        <f t="array" aca="1" ref="AK2587" ca="1">SUMPRODUCT(AF2588:AJ2588, EXP(-$E$3*$AF$2:$AJ$2))</f>
        <v>103946.89879517046</v>
      </c>
      <c r="AL2587" s="70">
        <f ca="1">MAX(AC2588 - $D$11, 0) * EXP(-$E$2*$E$3)</f>
        <v>130.31434993291305</v>
      </c>
    </row>
    <row r="2588" spans="6:38" ht="14.55" customHeight="1" x14ac:dyDescent="0.3">
      <c r="F2588" s="79"/>
      <c r="G2588" s="3">
        <v>2586</v>
      </c>
      <c r="H2588" s="61">
        <v>-3.5602560244181528E-2</v>
      </c>
      <c r="I2588" s="61">
        <v>-1.8234672815181157</v>
      </c>
      <c r="J2588" s="61">
        <v>0.95061805427700286</v>
      </c>
      <c r="K2588" s="62">
        <v>6.8053190464691118E-2</v>
      </c>
      <c r="L2588" s="60">
        <f t="array" ref="L2588:O2588">TRANSPOSE(MMULT(Option!$B$25:$E$28, TRANSPOSE(H2588:K2588)))</f>
        <v>-3.5602560244181528E-2</v>
      </c>
      <c r="M2588" s="60">
        <v>-1.6854763930640957</v>
      </c>
      <c r="N2588" s="60">
        <v>0.34320056186124281</v>
      </c>
      <c r="O2588" s="60">
        <v>-0.24791792748339742</v>
      </c>
      <c r="P2588" s="56" t="str">
        <f t="shared" si="3239"/>
        <v>518/1</v>
      </c>
      <c r="R2588" s="80"/>
      <c r="S2588" s="3" t="s">
        <v>29</v>
      </c>
      <c r="T2588" s="60">
        <f ca="1"/>
        <v>0.30567668809939286</v>
      </c>
      <c r="U2588" s="60">
        <f ca="1"/>
        <v>2.5110508234372939</v>
      </c>
      <c r="V2588" s="60">
        <f ca="1"/>
        <v>0.15691202791839182</v>
      </c>
      <c r="W2588" s="60">
        <f ca="1"/>
        <v>1.2922061697298961</v>
      </c>
      <c r="X2588" s="60">
        <f ca="1"/>
        <v>-1.0715050149865459</v>
      </c>
      <c r="Y2588" s="52">
        <f ca="1">$B$12 * EXP(($E$3 - $C$12^2/2) * Y$2 + $C$12*SQRT(Y$2)*T2588)</f>
        <v>110.15331767648931</v>
      </c>
      <c r="Z2588" s="52">
        <f ca="1">Y2588 * EXP(($E$3 - $C$12^2/2) * (Z$2-Y$2) + $C$12*SQRT(Z$2-Y$2)*U2588)</f>
        <v>235.1417301687197</v>
      </c>
      <c r="AA2588" s="52">
        <f ca="1">Z2588 * EXP(($E$3 - $C$12^2/2) * (AA$2-Z$2) + $C$12*SQRT(AA$2-Z$2)*V2588)</f>
        <v>247.71082753290912</v>
      </c>
      <c r="AB2588" s="52">
        <f ca="1">AA2588 * EXP(($E$3 - $C$12^2/2) * (AB$2-AA$2) + $C$12*SQRT(AB$2-AA$2)*W2588)</f>
        <v>366.83930779295707</v>
      </c>
      <c r="AC2588" s="52">
        <f ca="1">AB2588 * EXP(($E$3 - $C$12^2/2) * (AC$2-AB$2) + $C$12*SQRT(AC$2-AB$2)*X2588)</f>
        <v>267.32693747300084</v>
      </c>
      <c r="AD2588" s="47"/>
      <c r="AE2588" s="3" t="s">
        <v>47</v>
      </c>
      <c r="AF2588" s="64">
        <f t="shared" ref="AF2588" ca="1" si="3270">($B$5*AF2590 + (1 + $B$6)*AF2589)*$B$2</f>
        <v>0</v>
      </c>
      <c r="AG2588" s="64">
        <f t="shared" ref="AG2588" ca="1" si="3271">($B$5*AG2590 + (1 + $B$6)*AG2589)*$B$2</f>
        <v>15000</v>
      </c>
      <c r="AH2588" s="64">
        <f t="shared" ref="AH2588" ca="1" si="3272">($B$5*AH2590 + (1 + $B$6)*AH2589)*$B$2</f>
        <v>105000</v>
      </c>
      <c r="AI2588" s="64">
        <f t="shared" ref="AI2588" ca="1" si="3273">($B$5*AI2590 + (1 + $B$6)*AI2589)*$B$2</f>
        <v>0</v>
      </c>
      <c r="AJ2588" s="64" cm="1">
        <f t="array" aca="1" ref="AJ2588" ca="1">($B$5*AJ2590 + (1 + $B$6)*AJ2589 + AND(NOT(AF2589:AJ2589)))*$B$2</f>
        <v>0</v>
      </c>
      <c r="AK2588" s="73"/>
      <c r="AL2588" s="70"/>
    </row>
    <row r="2589" spans="6:38" ht="14.55" customHeight="1" x14ac:dyDescent="0.3">
      <c r="F2589" s="79"/>
      <c r="G2589" s="3">
        <v>2587</v>
      </c>
      <c r="H2589" s="61">
        <v>-2.2330136442295734</v>
      </c>
      <c r="I2589" s="61">
        <v>0.29199040138561966</v>
      </c>
      <c r="J2589" s="61">
        <v>0.17654324949090486</v>
      </c>
      <c r="K2589" s="62">
        <v>0.45607070377965586</v>
      </c>
      <c r="L2589" s="60">
        <f t="array" ref="L2589:O2589">TRANSPOSE(MMULT(Option!$B$25:$E$28, TRANSPOSE(H2589:K2589)))</f>
        <v>-2.2330136442295734</v>
      </c>
      <c r="M2589" s="60">
        <v>-0.62559183438180122</v>
      </c>
      <c r="N2589" s="60">
        <v>-0.66168470940932211</v>
      </c>
      <c r="O2589" s="60">
        <v>-0.39173109095803255</v>
      </c>
      <c r="P2589" s="56" t="str">
        <f t="shared" si="3239"/>
        <v>518/2</v>
      </c>
      <c r="R2589" s="80"/>
      <c r="S2589" s="3" t="s">
        <v>31</v>
      </c>
      <c r="T2589" s="60">
        <f ca="1"/>
        <v>-0.88401980483116915</v>
      </c>
      <c r="U2589" s="60">
        <f ca="1"/>
        <v>1.4826303867588955</v>
      </c>
      <c r="V2589" s="60">
        <f ca="1"/>
        <v>0.74036311548509226</v>
      </c>
      <c r="W2589" s="60">
        <f ca="1"/>
        <v>0.67135419953197373</v>
      </c>
      <c r="X2589" s="60">
        <f ca="1"/>
        <v>-1.1778697675420469</v>
      </c>
      <c r="Y2589" s="52">
        <f ca="1">$B$13 * EXP(($E$3 - $C$13^2/2) * Y$2 + $C$13*SQRT(Y$2)*T2589)</f>
        <v>77.089281067221322</v>
      </c>
      <c r="Z2589" s="52">
        <f ca="1">Y2589 * EXP(($E$3 - $C$13^2/2) * (Z$2-Y$2) + $C$13*SQRT(Z$2-Y$2)*U2589)</f>
        <v>120.87456567187826</v>
      </c>
      <c r="AA2589" s="52">
        <f ca="1">Z2589 * EXP(($E$3 - $C$13^2/2) * (AA$2-Z$2) + $C$13*SQRT(AA$2-Z$2)*V2589)</f>
        <v>151.6935390612656</v>
      </c>
      <c r="AB2589" s="52">
        <f ca="1">AA2589 * EXP(($E$3 - $C$13^2/2) * (AB$2-AA$2) + $C$13*SQRT(AB$2-AA$2)*W2589)</f>
        <v>186.46966189952727</v>
      </c>
      <c r="AC2589" s="52">
        <f ca="1">AB2589 * EXP(($E$3 - $C$13^2/2) * (AC$2-AB$2) + $C$13*SQRT(AC$2-AB$2)*X2589)</f>
        <v>131.61850503969765</v>
      </c>
      <c r="AD2589" s="47"/>
      <c r="AE2589" s="3" t="s">
        <v>46</v>
      </c>
      <c r="AF2589" s="52" t="b">
        <f t="shared" ref="AF2589" ca="1" si="3274">AF2587 &gt;= $B$4</f>
        <v>0</v>
      </c>
      <c r="AG2589" s="52" t="b">
        <f t="array" aca="1" ref="AG2589" ca="1">AND(AG2587 &gt;= $B$4, NOT(OR($AF2589:AF2589)))</f>
        <v>0</v>
      </c>
      <c r="AH2589" s="52" t="b">
        <f t="array" aca="1" ref="AH2589" ca="1">AND(AH2587 &gt;= $B$4, NOT(OR($AF2589:AG2589)))</f>
        <v>1</v>
      </c>
      <c r="AI2589" s="52" t="b">
        <f t="array" aca="1" ref="AI2589" ca="1">AND(AI2587 &gt;= $B$4, NOT(OR($AF2589:AH2589)))</f>
        <v>0</v>
      </c>
      <c r="AJ2589" s="52" t="b">
        <f t="array" aca="1" ref="AJ2589" ca="1">AND(AJ2587 &gt;= $B$4, NOT(OR($AF2589:AI2589)))</f>
        <v>0</v>
      </c>
      <c r="AK2589" s="73"/>
      <c r="AL2589" s="70"/>
    </row>
    <row r="2590" spans="6:38" ht="14.55" customHeight="1" x14ac:dyDescent="0.3">
      <c r="F2590" s="79"/>
      <c r="G2590" s="3">
        <v>2588</v>
      </c>
      <c r="H2590" s="61">
        <v>-2.2978168634064997</v>
      </c>
      <c r="I2590" s="61">
        <v>0.40213326140665218</v>
      </c>
      <c r="J2590" s="61">
        <v>0.73616917303253693</v>
      </c>
      <c r="K2590" s="62">
        <v>-0.29645504873877732</v>
      </c>
      <c r="L2590" s="60">
        <f t="array" ref="L2590:O2590">TRANSPOSE(MMULT(Option!$B$25:$E$28, TRANSPOSE(H2590:K2590)))</f>
        <v>-2.2978168634064997</v>
      </c>
      <c r="M2590" s="60">
        <v>-0.55056552339151044</v>
      </c>
      <c r="N2590" s="60">
        <v>-0.16723874438672315</v>
      </c>
      <c r="O2590" s="60">
        <v>-0.92400696583010311</v>
      </c>
      <c r="P2590" s="56" t="str">
        <f t="shared" si="3239"/>
        <v>518/3</v>
      </c>
      <c r="R2590" s="80"/>
      <c r="S2590" s="3" t="s">
        <v>30</v>
      </c>
      <c r="T2590" s="60">
        <f ca="1"/>
        <v>0.31520330442419137</v>
      </c>
      <c r="U2590" s="60">
        <f ca="1"/>
        <v>1.549680764478961</v>
      </c>
      <c r="V2590" s="60">
        <f ca="1"/>
        <v>-2.5700999495028909E-2</v>
      </c>
      <c r="W2590" s="60">
        <f ca="1"/>
        <v>-0.36255499224172016</v>
      </c>
      <c r="X2590" s="60">
        <f ca="1"/>
        <v>-1.2180231949879694</v>
      </c>
      <c r="Y2590" s="52">
        <f ca="1">$B$14 * EXP(($E$3 - $C$14^2/2) * Y$2 + $C$14*SQRT(Y$2)*T2590)</f>
        <v>110.46858449411967</v>
      </c>
      <c r="Z2590" s="52">
        <f ca="1">Y2590 * EXP(($E$3 - $C$14^2/2) * (Z$2-Y$2) + $C$14*SQRT(Z$2-Y$2)*U2590)</f>
        <v>176.73216715737149</v>
      </c>
      <c r="AA2590" s="52">
        <f ca="1">Z2590 * EXP(($E$3 - $C$14^2/2) * (AA$2-Z$2) + $C$14*SQRT(AA$2-Z$2)*V2590)</f>
        <v>176.25381851843818</v>
      </c>
      <c r="AB2590" s="52">
        <f ca="1">AA2590 * EXP(($E$3 - $C$14^2/2) * (AB$2-AA$2) + $C$14*SQRT(AB$2-AA$2)*W2590)</f>
        <v>158.88149488371442</v>
      </c>
      <c r="AC2590" s="52">
        <f ca="1">AB2590 * EXP(($E$3 - $C$14^2/2) * (AC$2-AB$2) + $C$14*SQRT(AC$2-AB$2)*X2590)</f>
        <v>110.80275633147448</v>
      </c>
      <c r="AD2590" s="47"/>
      <c r="AE2590" s="3" t="s">
        <v>68</v>
      </c>
      <c r="AF2590" s="52" t="b">
        <f ca="1">AND(AF2587&gt;$B$3, NOT(OR($AF2589:AF2589)))</f>
        <v>0</v>
      </c>
      <c r="AG2590" s="52" t="b">
        <f ca="1">AND(AG2587&gt;$B$3, NOT(OR($AF2589:AG2589)))</f>
        <v>1</v>
      </c>
      <c r="AH2590" s="52" t="b">
        <f ca="1">AND(AH2587&gt;$B$3, NOT(OR($AF2589:AH2589)))</f>
        <v>0</v>
      </c>
      <c r="AI2590" s="52" t="b">
        <f ca="1">AND(AI2587&gt;$B$3, NOT(OR($AF2589:AI2589)))</f>
        <v>0</v>
      </c>
      <c r="AJ2590" s="52" t="b">
        <f ca="1">AND(AJ2587&gt;$B$3, NOT(OR($AF2589:AJ2589)))</f>
        <v>0</v>
      </c>
      <c r="AK2590" s="74"/>
      <c r="AL2590" s="70"/>
    </row>
    <row r="2591" spans="6:38" ht="14.55" customHeight="1" x14ac:dyDescent="0.3">
      <c r="F2591" s="79"/>
      <c r="G2591" s="3">
        <v>2589</v>
      </c>
      <c r="H2591" s="61">
        <v>-1.3118671528224735</v>
      </c>
      <c r="I2591" s="61">
        <v>-0.68978878187442871</v>
      </c>
      <c r="J2591" s="61">
        <v>-0.55949095262144011</v>
      </c>
      <c r="K2591" s="62">
        <v>1.105058974931161</v>
      </c>
      <c r="L2591" s="60">
        <f t="array" ref="L2591:O2591">TRANSPOSE(MMULT(Option!$B$25:$E$28, TRANSPOSE(H2591:K2591)))</f>
        <v>-1.3118671528224735</v>
      </c>
      <c r="M2591" s="60">
        <v>-1.1569487224231798</v>
      </c>
      <c r="N2591" s="60">
        <v>-1.1967824996854779</v>
      </c>
      <c r="O2591" s="60">
        <v>0.13173855309077354</v>
      </c>
      <c r="P2591" s="56" t="str">
        <f t="shared" si="3239"/>
        <v>518/4</v>
      </c>
      <c r="R2591" s="80">
        <v>648</v>
      </c>
      <c r="S2591" s="3" t="s">
        <v>28</v>
      </c>
      <c r="T2591" s="60">
        <f t="array" aca="1" ref="T2591:T2594" ca="1">TRANSPOSE(OFFSET($L$3, MATCH($R2591 &amp; "/" &amp; T$2, $P$3:$P$5002, 0) - 1, 0, 1, $E$1))</f>
        <v>-0.24374965158443362</v>
      </c>
      <c r="U2591" s="60">
        <f t="array" aca="1" ref="U2591:U2594" ca="1">TRANSPOSE(OFFSET($L$3, MATCH($R2591 &amp; "/" &amp; U$2, $P$3:$P$5002, 0) - 1, 0, 1, $E$1))</f>
        <v>-0.64906239401474286</v>
      </c>
      <c r="V2591" s="60">
        <f t="array" aca="1" ref="V2591:V2594" ca="1">TRANSPOSE(OFFSET($L$3, MATCH($R2591 &amp; "/" &amp; V$2, $P$3:$P$5002, 0) - 1, 0, 1, $E$1))</f>
        <v>-1.3156378466507244</v>
      </c>
      <c r="W2591" s="60">
        <f t="array" aca="1" ref="W2591:W2594" ca="1">TRANSPOSE(OFFSET($L$3, MATCH($R2591 &amp; "/" &amp; W$2, $P$3:$P$5002, 0) - 1, 0, 1, $E$1))</f>
        <v>0.67417157487057078</v>
      </c>
      <c r="X2591" s="60">
        <f t="array" aca="1" ref="X2591:X2594" ca="1">TRANSPOSE(OFFSET($L$3, MATCH($R2591 &amp; "/" &amp; X$2, $P$3:$P$5002, 0) - 1, 0, 1, $E$1))</f>
        <v>-0.37170104307752921</v>
      </c>
      <c r="Y2591" s="52">
        <f ca="1">$B$11 * EXP(($E$3 - $C$11^2/2) * Y$2 + $C$11*SQRT(Y$2)*T2591)</f>
        <v>93.414379595768906</v>
      </c>
      <c r="Z2591" s="52">
        <f ca="1">Y2591 * EXP(($E$3 - $C$11^2/2) * (Z$2-Y$2) + $C$11*SQRT(Z$2-Y$2)*U2591)</f>
        <v>77.271606488036781</v>
      </c>
      <c r="AA2591" s="52">
        <f ca="1">Z2591 * EXP(($E$3 - $C$11^2/2) * (AA$2-Z$2) + $C$11*SQRT(AA$2-Z$2)*V2591)</f>
        <v>52.33342238553206</v>
      </c>
      <c r="AB2591" s="52">
        <f ca="1">AA2591 * EXP(($E$3 - $C$11^2/2) * (AB$2-AA$2) + $C$11*SQRT(AB$2-AA$2)*W2591)</f>
        <v>64.385386571826089</v>
      </c>
      <c r="AC2591" s="52">
        <f ca="1">AB2591 * EXP(($E$3 - $C$11^2/2) * (AC$2-AB$2) + $C$11*SQRT(AC$2-AB$2)*X2591)</f>
        <v>57.880259076538827</v>
      </c>
      <c r="AD2591" s="47"/>
      <c r="AE2591" s="3" t="s">
        <v>69</v>
      </c>
      <c r="AF2591" s="20" cm="1">
        <f t="array" aca="1" ref="AF2591" ca="1">MIN(Y2591:Y2594 / $D$11:$D$14)</f>
        <v>0.83774994861610164</v>
      </c>
      <c r="AG2591" s="20" cm="1">
        <f t="array" aca="1" ref="AG2591" ca="1">MIN(Z2591:Z2594 / $D$11:$D$14)</f>
        <v>0.69559081804586453</v>
      </c>
      <c r="AH2591" s="20" cm="1">
        <f t="array" aca="1" ref="AH2591" ca="1">MIN(AA2591:AA2594 / $D$11:$D$14)</f>
        <v>0.52333422385532058</v>
      </c>
      <c r="AI2591" s="20" cm="1">
        <f t="array" aca="1" ref="AI2591" ca="1">MIN(AB2591:AB2594 / $D$11:$D$14)</f>
        <v>0.64024011489909893</v>
      </c>
      <c r="AJ2591" s="20" cm="1">
        <f t="array" aca="1" ref="AJ2591" ca="1">MIN(AC2591:AC2594 / $D$11:$D$14)</f>
        <v>0.57880259076538831</v>
      </c>
      <c r="AK2591" s="72">
        <f t="array" aca="1" ref="AK2591" ca="1">SUMPRODUCT(AF2592:AJ2592, EXP(-$E$3*$AF$2:$AJ$2))</f>
        <v>92148.519674651194</v>
      </c>
      <c r="AL2591" s="70">
        <f ca="1">MAX(AC2592 - $D$11, 0) * EXP(-$E$2*$E$3)</f>
        <v>14.407270979331001</v>
      </c>
    </row>
    <row r="2592" spans="6:38" ht="14.55" customHeight="1" x14ac:dyDescent="0.3">
      <c r="F2592" s="79"/>
      <c r="G2592" s="3">
        <v>2590</v>
      </c>
      <c r="H2592" s="61">
        <v>-0.48035590547998858</v>
      </c>
      <c r="I2592" s="61">
        <v>1.1813275743063363</v>
      </c>
      <c r="J2592" s="61">
        <v>-5.103679406188677E-2</v>
      </c>
      <c r="K2592" s="62">
        <v>-1.3196341185556908</v>
      </c>
      <c r="L2592" s="60">
        <f t="array" ref="L2592:O2592">TRANSPOSE(MMULT(Option!$B$25:$E$28, TRANSPOSE(H2592:K2592)))</f>
        <v>-0.48035590547998858</v>
      </c>
      <c r="M2592" s="60">
        <v>0.89056224376747573</v>
      </c>
      <c r="N2592" s="60">
        <v>7.2375680996032893E-2</v>
      </c>
      <c r="O2592" s="60">
        <v>-1.0228266960429688</v>
      </c>
      <c r="P2592" s="56" t="str">
        <f t="shared" si="3239"/>
        <v>518/5</v>
      </c>
      <c r="R2592" s="80"/>
      <c r="S2592" s="3" t="s">
        <v>29</v>
      </c>
      <c r="T2592" s="60">
        <f ca="1"/>
        <v>0.13293634726672271</v>
      </c>
      <c r="U2592" s="60">
        <f ca="1"/>
        <v>-1.3762486693940688</v>
      </c>
      <c r="V2592" s="60">
        <f ca="1"/>
        <v>-0.27249268549545536</v>
      </c>
      <c r="W2592" s="60">
        <f ca="1"/>
        <v>-3.7234970579927917E-2</v>
      </c>
      <c r="X2592" s="60">
        <f ca="1"/>
        <v>2.0354962625651591</v>
      </c>
      <c r="Y2592" s="52">
        <f ca="1">$B$12 * EXP(($E$3 - $C$12^2/2) * Y$2 + $C$12*SQRT(Y$2)*T2592)</f>
        <v>104.59032897810539</v>
      </c>
      <c r="Z2592" s="52">
        <f ca="1">Y2592 * EXP(($E$3 - $C$12^2/2) * (Z$2-Y$2) + $C$12*SQRT(Z$2-Y$2)*U2592)</f>
        <v>69.559081804586455</v>
      </c>
      <c r="AA2592" s="52">
        <f ca="1">Z2592 * EXP(($E$3 - $C$12^2/2) * (AA$2-Z$2) + $C$12*SQRT(AA$2-Z$2)*V2592)</f>
        <v>64.420292454463763</v>
      </c>
      <c r="AB2592" s="52">
        <f ca="1">AA2592 * EXP(($E$3 - $C$12^2/2) * (AB$2-AA$2) + $C$12*SQRT(AB$2-AA$2)*W2592)</f>
        <v>64.024011489909896</v>
      </c>
      <c r="AC2592" s="52">
        <f ca="1">AB2592 * EXP(($E$3 - $C$12^2/2) * (AC$2-AB$2) + $C$12*SQRT(AC$2-AB$2)*X2592)</f>
        <v>118.49930212256869</v>
      </c>
      <c r="AD2592" s="47"/>
      <c r="AE2592" s="3" t="s">
        <v>47</v>
      </c>
      <c r="AF2592" s="64">
        <f t="shared" ref="AF2592" ca="1" si="3275">($B$5*AF2594 + (1 + $B$6)*AF2593)*$B$2</f>
        <v>15000</v>
      </c>
      <c r="AG2592" s="64">
        <f t="shared" ref="AG2592" ca="1" si="3276">($B$5*AG2594 + (1 + $B$6)*AG2593)*$B$2</f>
        <v>0</v>
      </c>
      <c r="AH2592" s="64">
        <f t="shared" ref="AH2592" ca="1" si="3277">($B$5*AH2594 + (1 + $B$6)*AH2593)*$B$2</f>
        <v>0</v>
      </c>
      <c r="AI2592" s="64">
        <f t="shared" ref="AI2592" ca="1" si="3278">($B$5*AI2594 + (1 + $B$6)*AI2593)*$B$2</f>
        <v>0</v>
      </c>
      <c r="AJ2592" s="64" cm="1">
        <f t="array" aca="1" ref="AJ2592" ca="1">($B$5*AJ2594 + (1 + $B$6)*AJ2593 + AND(NOT(AF2593:AJ2593)))*$B$2</f>
        <v>100000</v>
      </c>
      <c r="AK2592" s="73"/>
      <c r="AL2592" s="70"/>
    </row>
    <row r="2593" spans="6:38" ht="14.55" customHeight="1" x14ac:dyDescent="0.3">
      <c r="F2593" s="79"/>
      <c r="G2593" s="3">
        <v>2591</v>
      </c>
      <c r="H2593" s="61">
        <v>-0.50818603553903818</v>
      </c>
      <c r="I2593" s="61">
        <v>0.21075810477957138</v>
      </c>
      <c r="J2593" s="61">
        <v>-0.54334626167552325</v>
      </c>
      <c r="K2593" s="62">
        <v>1.3906455311695576</v>
      </c>
      <c r="L2593" s="60">
        <f t="array" ref="L2593:O2593">TRANSPOSE(MMULT(Option!$B$25:$E$28, TRANSPOSE(H2593:K2593)))</f>
        <v>-0.50818603553903818</v>
      </c>
      <c r="M2593" s="60">
        <v>-1.011142052005129E-2</v>
      </c>
      <c r="N2593" s="60">
        <v>-0.62531147821036448</v>
      </c>
      <c r="O2593" s="60">
        <v>0.93674236676373934</v>
      </c>
      <c r="P2593" s="56" t="str">
        <f t="shared" si="3239"/>
        <v>519/1</v>
      </c>
      <c r="R2593" s="80"/>
      <c r="S2593" s="3" t="s">
        <v>31</v>
      </c>
      <c r="T2593" s="60">
        <f ca="1"/>
        <v>0.62892976649197818</v>
      </c>
      <c r="U2593" s="60">
        <f ca="1"/>
        <v>-0.4951061610646742</v>
      </c>
      <c r="V2593" s="60">
        <f ca="1"/>
        <v>-1.7079823348218366</v>
      </c>
      <c r="W2593" s="60">
        <f ca="1"/>
        <v>0.209165997853175</v>
      </c>
      <c r="X2593" s="60">
        <f ca="1"/>
        <v>0.90900412471993808</v>
      </c>
      <c r="Y2593" s="52">
        <f ca="1">$B$13 * EXP(($E$3 - $C$13^2/2) * Y$2 + $C$13*SQRT(Y$2)*T2593)</f>
        <v>121.37065355704925</v>
      </c>
      <c r="Z2593" s="52">
        <f ca="1">Y2593 * EXP(($E$3 - $C$13^2/2) * (Z$2-Y$2) + $C$13*SQRT(Z$2-Y$2)*U2593)</f>
        <v>105.14257304121834</v>
      </c>
      <c r="AA2593" s="52">
        <f ca="1">Z2593 * EXP(($E$3 - $C$13^2/2) * (AA$2-Z$2) + $C$13*SQRT(AA$2-Z$2)*V2593)</f>
        <v>63.302357210529394</v>
      </c>
      <c r="AB2593" s="52">
        <f ca="1">AA2593 * EXP(($E$3 - $C$13^2/2) * (AB$2-AA$2) + $C$13*SQRT(AB$2-AA$2)*W2593)</f>
        <v>67.73969646695663</v>
      </c>
      <c r="AC2593" s="52">
        <f ca="1">AB2593 * EXP(($E$3 - $C$13^2/2) * (AC$2-AB$2) + $C$13*SQRT(AC$2-AB$2)*X2593)</f>
        <v>89.422614065214461</v>
      </c>
      <c r="AD2593" s="47"/>
      <c r="AE2593" s="3" t="s">
        <v>46</v>
      </c>
      <c r="AF2593" s="52" t="b">
        <f t="shared" ref="AF2593" ca="1" si="3279">AF2591 &gt;= $B$4</f>
        <v>0</v>
      </c>
      <c r="AG2593" s="52" t="b">
        <f t="array" aca="1" ref="AG2593" ca="1">AND(AG2591 &gt;= $B$4, NOT(OR($AF2593:AF2593)))</f>
        <v>0</v>
      </c>
      <c r="AH2593" s="52" t="b">
        <f t="array" aca="1" ref="AH2593" ca="1">AND(AH2591 &gt;= $B$4, NOT(OR($AF2593:AG2593)))</f>
        <v>0</v>
      </c>
      <c r="AI2593" s="52" t="b">
        <f t="array" aca="1" ref="AI2593" ca="1">AND(AI2591 &gt;= $B$4, NOT(OR($AF2593:AH2593)))</f>
        <v>0</v>
      </c>
      <c r="AJ2593" s="52" t="b">
        <f t="array" aca="1" ref="AJ2593" ca="1">AND(AJ2591 &gt;= $B$4, NOT(OR($AF2593:AI2593)))</f>
        <v>0</v>
      </c>
      <c r="AK2593" s="73"/>
      <c r="AL2593" s="70"/>
    </row>
    <row r="2594" spans="6:38" ht="14.55" customHeight="1" x14ac:dyDescent="0.3">
      <c r="F2594" s="79"/>
      <c r="G2594" s="3">
        <v>2592</v>
      </c>
      <c r="H2594" s="61">
        <v>0.65037180584818166</v>
      </c>
      <c r="I2594" s="61">
        <v>-0.5066002975325069</v>
      </c>
      <c r="J2594" s="61">
        <v>-0.17080717021352351</v>
      </c>
      <c r="K2594" s="62">
        <v>-1.1157702294430252</v>
      </c>
      <c r="L2594" s="60">
        <f t="array" ref="L2594:O2594">TRANSPOSE(MMULT(Option!$B$25:$E$28, TRANSPOSE(H2594:K2594)))</f>
        <v>0.65037180584818166</v>
      </c>
      <c r="M2594" s="60">
        <v>-0.20415811976669995</v>
      </c>
      <c r="N2594" s="60">
        <v>-2.2532032289650061E-2</v>
      </c>
      <c r="O2594" s="60">
        <v>-0.86133706148267375</v>
      </c>
      <c r="P2594" s="56" t="str">
        <f t="shared" si="3239"/>
        <v>519/2</v>
      </c>
      <c r="R2594" s="80"/>
      <c r="S2594" s="3" t="s">
        <v>30</v>
      </c>
      <c r="T2594" s="60">
        <f ca="1"/>
        <v>-0.60678537900106133</v>
      </c>
      <c r="U2594" s="60">
        <f ca="1"/>
        <v>-0.10430490909553808</v>
      </c>
      <c r="V2594" s="60">
        <f ca="1"/>
        <v>-0.17043549841723116</v>
      </c>
      <c r="W2594" s="60">
        <f ca="1"/>
        <v>3.4175992693393081E-2</v>
      </c>
      <c r="X2594" s="60">
        <f ca="1"/>
        <v>0.76898506079335083</v>
      </c>
      <c r="Y2594" s="52">
        <f ca="1">$B$14 * EXP(($E$3 - $C$14^2/2) * Y$2 + $C$14*SQRT(Y$2)*T2594)</f>
        <v>83.774994861610168</v>
      </c>
      <c r="Z2594" s="52">
        <f ca="1">Y2594 * EXP(($E$3 - $C$14^2/2) * (Z$2-Y$2) + $C$14*SQRT(Z$2-Y$2)*U2594)</f>
        <v>81.601129155078866</v>
      </c>
      <c r="AA2594" s="52">
        <f ca="1">Z2594 * EXP(($E$3 - $C$14^2/2) * (AA$2-Z$2) + $C$14*SQRT(AA$2-Z$2)*V2594)</f>
        <v>77.922321325894487</v>
      </c>
      <c r="AB2594" s="52">
        <f ca="1">AA2594 * EXP(($E$3 - $C$14^2/2) * (AB$2-AA$2) + $C$14*SQRT(AB$2-AA$2)*W2594)</f>
        <v>79.119965228943713</v>
      </c>
      <c r="AC2594" s="52">
        <f ca="1">AB2594 * EXP(($E$3 - $C$14^2/2) * (AC$2-AB$2) + $C$14*SQRT(AC$2-AB$2)*X2594)</f>
        <v>100.14916915585539</v>
      </c>
      <c r="AD2594" s="47"/>
      <c r="AE2594" s="3" t="s">
        <v>68</v>
      </c>
      <c r="AF2594" s="52" t="b">
        <f ca="1">AND(AF2591&gt;$B$3, NOT(OR($AF2593:AF2593)))</f>
        <v>1</v>
      </c>
      <c r="AG2594" s="52" t="b">
        <f ca="1">AND(AG2591&gt;$B$3, NOT(OR($AF2593:AG2593)))</f>
        <v>0</v>
      </c>
      <c r="AH2594" s="52" t="b">
        <f ca="1">AND(AH2591&gt;$B$3, NOT(OR($AF2593:AH2593)))</f>
        <v>0</v>
      </c>
      <c r="AI2594" s="52" t="b">
        <f ca="1">AND(AI2591&gt;$B$3, NOT(OR($AF2593:AI2593)))</f>
        <v>0</v>
      </c>
      <c r="AJ2594" s="52" t="b">
        <f ca="1">AND(AJ2591&gt;$B$3, NOT(OR($AF2593:AJ2593)))</f>
        <v>0</v>
      </c>
      <c r="AK2594" s="74"/>
      <c r="AL2594" s="70"/>
    </row>
    <row r="2595" spans="6:38" ht="14.55" customHeight="1" x14ac:dyDescent="0.3">
      <c r="F2595" s="79"/>
      <c r="G2595" s="3">
        <v>2593</v>
      </c>
      <c r="H2595" s="61">
        <v>-0.4273843349537918</v>
      </c>
      <c r="I2595" s="61">
        <v>-1.6550813437593888</v>
      </c>
      <c r="J2595" s="61">
        <v>-1.5672873815436754</v>
      </c>
      <c r="K2595" s="62">
        <v>-3.1685536137129371</v>
      </c>
      <c r="L2595" s="60">
        <f t="array" ref="L2595:O2595">TRANSPOSE(MMULT(Option!$B$25:$E$28, TRANSPOSE(H2595:K2595)))</f>
        <v>-0.4273843349537918</v>
      </c>
      <c r="M2595" s="60">
        <v>-1.6878608417988421</v>
      </c>
      <c r="N2595" s="60">
        <v>-1.9809200477682765</v>
      </c>
      <c r="O2595" s="60">
        <v>-3.6236461458565938</v>
      </c>
      <c r="P2595" s="56" t="str">
        <f t="shared" si="3239"/>
        <v>519/3</v>
      </c>
      <c r="R2595" s="80">
        <v>649</v>
      </c>
      <c r="S2595" s="3" t="s">
        <v>28</v>
      </c>
      <c r="T2595" s="60">
        <f t="array" aca="1" ref="T2595:T2598" ca="1">TRANSPOSE(OFFSET($L$3, MATCH($R2595 &amp; "/" &amp; T$2, $P$3:$P$5002, 0) - 1, 0, 1, $E$1))</f>
        <v>-0.43168176630002308</v>
      </c>
      <c r="U2595" s="60">
        <f t="array" aca="1" ref="U2595:U2598" ca="1">TRANSPOSE(OFFSET($L$3, MATCH($R2595 &amp; "/" &amp; U$2, $P$3:$P$5002, 0) - 1, 0, 1, $E$1))</f>
        <v>-0.47838232651263823</v>
      </c>
      <c r="V2595" s="60">
        <f t="array" aca="1" ref="V2595:V2598" ca="1">TRANSPOSE(OFFSET($L$3, MATCH($R2595 &amp; "/" &amp; V$2, $P$3:$P$5002, 0) - 1, 0, 1, $E$1))</f>
        <v>0.57636754985794236</v>
      </c>
      <c r="W2595" s="60">
        <f t="array" aca="1" ref="W2595:W2598" ca="1">TRANSPOSE(OFFSET($L$3, MATCH($R2595 &amp; "/" &amp; W$2, $P$3:$P$5002, 0) - 1, 0, 1, $E$1))</f>
        <v>-0.20789949039321301</v>
      </c>
      <c r="X2595" s="60">
        <f t="array" aca="1" ref="X2595:X2598" ca="1">TRANSPOSE(OFFSET($L$3, MATCH($R2595 &amp; "/" &amp; X$2, $P$3:$P$5002, 0) - 1, 0, 1, $E$1))</f>
        <v>-1.2412317270123379</v>
      </c>
      <c r="Y2595" s="52">
        <f ca="1">$B$11 * EXP(($E$3 - $C$11^2/2) * Y$2 + $C$11*SQRT(Y$2)*T2595)</f>
        <v>88.293426176224017</v>
      </c>
      <c r="Z2595" s="52">
        <f ca="1">Y2595 * EXP(($E$3 - $C$11^2/2) * (Z$2-Y$2) + $C$11*SQRT(Z$2-Y$2)*U2595)</f>
        <v>76.872711620414236</v>
      </c>
      <c r="AA2595" s="52">
        <f ca="1">Z2595 * EXP(($E$3 - $C$11^2/2) * (AA$2-Z$2) + $C$11*SQRT(AA$2-Z$2)*V2595)</f>
        <v>91.841220610424983</v>
      </c>
      <c r="AB2595" s="52">
        <f ca="1">AA2595 * EXP(($E$3 - $C$11^2/2) * (AB$2-AA$2) + $C$11*SQRT(AB$2-AA$2)*W2595)</f>
        <v>86.720593018742434</v>
      </c>
      <c r="AC2595" s="52">
        <f ca="1">AB2595 * EXP(($E$3 - $C$11^2/2) * (AC$2-AB$2) + $C$11*SQRT(AC$2-AB$2)*X2595)</f>
        <v>60.058666402015177</v>
      </c>
      <c r="AD2595" s="47"/>
      <c r="AE2595" s="3" t="s">
        <v>69</v>
      </c>
      <c r="AF2595" s="20" cm="1">
        <f t="array" aca="1" ref="AF2595" ca="1">MIN(Y2595:Y2598 / $D$11:$D$14)</f>
        <v>0.88293426176224021</v>
      </c>
      <c r="AG2595" s="20" cm="1">
        <f t="array" aca="1" ref="AG2595" ca="1">MIN(Z2595:Z2598 / $D$11:$D$14)</f>
        <v>0.76872711620414236</v>
      </c>
      <c r="AH2595" s="20" cm="1">
        <f t="array" aca="1" ref="AH2595" ca="1">MIN(AA2595:AA2598 / $D$11:$D$14)</f>
        <v>0.91841220610424978</v>
      </c>
      <c r="AI2595" s="20" cm="1">
        <f t="array" aca="1" ref="AI2595" ca="1">MIN(AB2595:AB2598 / $D$11:$D$14)</f>
        <v>0.86720593018742431</v>
      </c>
      <c r="AJ2595" s="20" cm="1">
        <f t="array" aca="1" ref="AJ2595" ca="1">MIN(AC2595:AC2598 / $D$11:$D$14)</f>
        <v>0.60058666402015182</v>
      </c>
      <c r="AK2595" s="72">
        <f t="array" aca="1" ref="AK2595" ca="1">SUMPRODUCT(AF2596:AJ2596, EXP(-$E$3*$AF$2:$AJ$2))</f>
        <v>117340.10061719679</v>
      </c>
      <c r="AL2595" s="70">
        <f ca="1">MAX(AC2596 - $D$11, 0) * EXP(-$E$2*$E$3)</f>
        <v>28.268389578917127</v>
      </c>
    </row>
    <row r="2596" spans="6:38" ht="14.55" customHeight="1" x14ac:dyDescent="0.3">
      <c r="F2596" s="79"/>
      <c r="G2596" s="3">
        <v>2594</v>
      </c>
      <c r="H2596" s="61">
        <v>1.9683383977203888</v>
      </c>
      <c r="I2596" s="61">
        <v>0.40647357470629569</v>
      </c>
      <c r="J2596" s="61">
        <v>0.81499978019700337</v>
      </c>
      <c r="K2596" s="62">
        <v>-2.0699608118016335</v>
      </c>
      <c r="L2596" s="60">
        <f t="array" ref="L2596:O2596">TRANSPOSE(MMULT(Option!$B$25:$E$28, TRANSPOSE(H2596:K2596)))</f>
        <v>1.9683383977203888</v>
      </c>
      <c r="M2596" s="60">
        <v>1.1598745439063332</v>
      </c>
      <c r="N2596" s="60">
        <v>1.6095976366316282</v>
      </c>
      <c r="O2596" s="60">
        <v>-0.71976174191910824</v>
      </c>
      <c r="P2596" s="56" t="str">
        <f t="shared" si="3239"/>
        <v>519/4</v>
      </c>
      <c r="R2596" s="80"/>
      <c r="S2596" s="3" t="s">
        <v>29</v>
      </c>
      <c r="T2596" s="60">
        <f ca="1"/>
        <v>2.3243224574405086E-2</v>
      </c>
      <c r="U2596" s="60">
        <f ca="1"/>
        <v>0.46158888827775546</v>
      </c>
      <c r="V2596" s="60">
        <f ca="1"/>
        <v>0.78046315303590641</v>
      </c>
      <c r="W2596" s="60">
        <f ca="1"/>
        <v>6.1953506243588044E-2</v>
      </c>
      <c r="X2596" s="60">
        <f ca="1"/>
        <v>-0.37835354354289069</v>
      </c>
      <c r="Y2596" s="52">
        <f ca="1">$B$12 * EXP(($E$3 - $C$12^2/2) * Y$2 + $C$12*SQRT(Y$2)*T2596)</f>
        <v>101.20449302624984</v>
      </c>
      <c r="Z2596" s="52">
        <f ca="1">Y2596 * EXP(($E$3 - $C$12^2/2) * (Z$2-Y$2) + $C$12*SQRT(Z$2-Y$2)*U2596)</f>
        <v>116.81830977070055</v>
      </c>
      <c r="AA2596" s="52">
        <f ca="1">Z2596 * EXP(($E$3 - $C$12^2/2) * (AA$2-Z$2) + $C$12*SQRT(AA$2-Z$2)*V2596)</f>
        <v>148.37736108414754</v>
      </c>
      <c r="AB2596" s="52">
        <f ca="1">AA2596 * EXP(($E$3 - $C$12^2/2) * (AB$2-AA$2) + $C$12*SQRT(AB$2-AA$2)*W2596)</f>
        <v>151.91859491718861</v>
      </c>
      <c r="AC2596" s="52">
        <f ca="1">AB2596 * EXP(($E$3 - $C$12^2/2) * (AC$2-AB$2) + $C$12*SQRT(AC$2-AB$2)*X2596)</f>
        <v>136.29733070816047</v>
      </c>
      <c r="AD2596" s="47"/>
      <c r="AE2596" s="3" t="s">
        <v>47</v>
      </c>
      <c r="AF2596" s="64">
        <f t="shared" ref="AF2596" ca="1" si="3280">($B$5*AF2598 + (1 + $B$6)*AF2597)*$B$2</f>
        <v>15000</v>
      </c>
      <c r="AG2596" s="64">
        <f t="shared" ref="AG2596" ca="1" si="3281">($B$5*AG2598 + (1 + $B$6)*AG2597)*$B$2</f>
        <v>0</v>
      </c>
      <c r="AH2596" s="64">
        <f t="shared" ref="AH2596" ca="1" si="3282">($B$5*AH2598 + (1 + $B$6)*AH2597)*$B$2</f>
        <v>15000</v>
      </c>
      <c r="AI2596" s="64">
        <f t="shared" ref="AI2596" ca="1" si="3283">($B$5*AI2598 + (1 + $B$6)*AI2597)*$B$2</f>
        <v>15000</v>
      </c>
      <c r="AJ2596" s="64" cm="1">
        <f t="array" aca="1" ref="AJ2596" ca="1">($B$5*AJ2598 + (1 + $B$6)*AJ2597 + AND(NOT(AF2597:AJ2597)))*$B$2</f>
        <v>100000</v>
      </c>
      <c r="AK2596" s="73"/>
      <c r="AL2596" s="70"/>
    </row>
    <row r="2597" spans="6:38" ht="14.55" customHeight="1" x14ac:dyDescent="0.3">
      <c r="F2597" s="79"/>
      <c r="G2597" s="3">
        <v>2595</v>
      </c>
      <c r="H2597" s="61">
        <v>-1.0145615602464673</v>
      </c>
      <c r="I2597" s="61">
        <v>0.26522376867787867</v>
      </c>
      <c r="J2597" s="61">
        <v>0.67930953822199547</v>
      </c>
      <c r="K2597" s="62">
        <v>-1.5357579503362295</v>
      </c>
      <c r="L2597" s="60">
        <f t="array" ref="L2597:O2597">TRANSPOSE(MMULT(Option!$B$25:$E$28, TRANSPOSE(H2597:K2597)))</f>
        <v>-1.0145615602464673</v>
      </c>
      <c r="M2597" s="60">
        <v>-0.16274302488501957</v>
      </c>
      <c r="N2597" s="60">
        <v>0.26027166650593547</v>
      </c>
      <c r="O2597" s="60">
        <v>-1.5189296301347615</v>
      </c>
      <c r="P2597" s="56" t="str">
        <f t="shared" si="3239"/>
        <v>519/5</v>
      </c>
      <c r="R2597" s="80"/>
      <c r="S2597" s="3" t="s">
        <v>31</v>
      </c>
      <c r="T2597" s="60">
        <f ca="1"/>
        <v>0.78703663019611048</v>
      </c>
      <c r="U2597" s="60">
        <f ca="1"/>
        <v>6.0700362177755388E-2</v>
      </c>
      <c r="V2597" s="60">
        <f ca="1"/>
        <v>0.72961615620386899</v>
      </c>
      <c r="W2597" s="60">
        <f ca="1"/>
        <v>0.88450052860554651</v>
      </c>
      <c r="X2597" s="60">
        <f ca="1"/>
        <v>0.78263749580487874</v>
      </c>
      <c r="Y2597" s="52">
        <f ca="1">$B$13 * EXP(($E$3 - $C$13^2/2) * Y$2 + $C$13*SQRT(Y$2)*T2597)</f>
        <v>127.26622790583937</v>
      </c>
      <c r="Z2597" s="52">
        <f ca="1">Y2597 * EXP(($E$3 - $C$13^2/2) * (Z$2-Y$2) + $C$13*SQRT(Z$2-Y$2)*U2597)</f>
        <v>130.25463738199943</v>
      </c>
      <c r="AA2597" s="52">
        <f ca="1">Z2597 * EXP(($E$3 - $C$13^2/2) * (AA$2-Z$2) + $C$13*SQRT(AA$2-Z$2)*V2597)</f>
        <v>162.9390379527627</v>
      </c>
      <c r="AB2597" s="52">
        <f ca="1">AA2597 * EXP(($E$3 - $C$13^2/2) * (AB$2-AA$2) + $C$13*SQRT(AB$2-AA$2)*W2597)</f>
        <v>213.51909981157183</v>
      </c>
      <c r="AC2597" s="52">
        <f ca="1">AB2597 * EXP(($E$3 - $C$13^2/2) * (AC$2-AB$2) + $C$13*SQRT(AC$2-AB$2)*X2597)</f>
        <v>271.37931752540607</v>
      </c>
      <c r="AD2597" s="47"/>
      <c r="AE2597" s="3" t="s">
        <v>46</v>
      </c>
      <c r="AF2597" s="52" t="b">
        <f t="shared" ref="AF2597" ca="1" si="3284">AF2595 &gt;= $B$4</f>
        <v>0</v>
      </c>
      <c r="AG2597" s="52" t="b">
        <f t="array" aca="1" ref="AG2597" ca="1">AND(AG2595 &gt;= $B$4, NOT(OR($AF2597:AF2597)))</f>
        <v>0</v>
      </c>
      <c r="AH2597" s="52" t="b">
        <f t="array" aca="1" ref="AH2597" ca="1">AND(AH2595 &gt;= $B$4, NOT(OR($AF2597:AG2597)))</f>
        <v>0</v>
      </c>
      <c r="AI2597" s="52" t="b">
        <f t="array" aca="1" ref="AI2597" ca="1">AND(AI2595 &gt;= $B$4, NOT(OR($AF2597:AH2597)))</f>
        <v>0</v>
      </c>
      <c r="AJ2597" s="52" t="b">
        <f t="array" aca="1" ref="AJ2597" ca="1">AND(AJ2595 &gt;= $B$4, NOT(OR($AF2597:AI2597)))</f>
        <v>0</v>
      </c>
      <c r="AK2597" s="73"/>
      <c r="AL2597" s="70"/>
    </row>
    <row r="2598" spans="6:38" ht="14.55" customHeight="1" x14ac:dyDescent="0.3">
      <c r="F2598" s="79"/>
      <c r="G2598" s="3">
        <v>2596</v>
      </c>
      <c r="H2598" s="61">
        <v>-0.74158815206065964</v>
      </c>
      <c r="I2598" s="61">
        <v>-0.87654390534355076</v>
      </c>
      <c r="J2598" s="61">
        <v>-0.78719139072856614</v>
      </c>
      <c r="K2598" s="62">
        <v>-1.0014089990674835E-3</v>
      </c>
      <c r="L2598" s="60">
        <f t="array" ref="L2598:O2598">TRANSPOSE(MMULT(Option!$B$25:$E$28, TRANSPOSE(H2598:K2598)))</f>
        <v>-0.74158815206065964</v>
      </c>
      <c r="M2598" s="60">
        <v>-1.1000010200620696</v>
      </c>
      <c r="N2598" s="60">
        <v>-1.2175664569650269</v>
      </c>
      <c r="O2598" s="60">
        <v>-0.68066991745279404</v>
      </c>
      <c r="P2598" s="56" t="str">
        <f t="shared" si="3239"/>
        <v>520/1</v>
      </c>
      <c r="R2598" s="80"/>
      <c r="S2598" s="3" t="s">
        <v>30</v>
      </c>
      <c r="T2598" s="60">
        <f ca="1"/>
        <v>0.66262866309852375</v>
      </c>
      <c r="U2598" s="60">
        <f ca="1"/>
        <v>-0.55755678373864659</v>
      </c>
      <c r="V2598" s="60">
        <f ca="1"/>
        <v>1.0092815920937497</v>
      </c>
      <c r="W2598" s="60">
        <f ca="1"/>
        <v>-1.2222915505697178</v>
      </c>
      <c r="X2598" s="60">
        <f ca="1"/>
        <v>0.3029906773704234</v>
      </c>
      <c r="Y2598" s="52">
        <f ca="1">$B$14 * EXP(($E$3 - $C$14^2/2) * Y$2 + $C$14*SQRT(Y$2)*T2598)</f>
        <v>122.60389401138423</v>
      </c>
      <c r="Z2598" s="52">
        <f ca="1">Y2598 * EXP(($E$3 - $C$14^2/2) * (Z$2-Y$2) + $C$14*SQRT(Z$2-Y$2)*U2598)</f>
        <v>104.23956396285139</v>
      </c>
      <c r="AA2598" s="52">
        <f ca="1">Z2598 * EXP(($E$3 - $C$14^2/2) * (AA$2-Z$2) + $C$14*SQRT(AA$2-Z$2)*V2598)</f>
        <v>141.80831161323167</v>
      </c>
      <c r="AB2598" s="52">
        <f ca="1">AA2598 * EXP(($E$3 - $C$14^2/2) * (AB$2-AA$2) + $C$14*SQRT(AB$2-AA$2)*W2598)</f>
        <v>98.769491072414112</v>
      </c>
      <c r="AC2598" s="52">
        <f ca="1">AB2598 * EXP(($E$3 - $C$14^2/2) * (AC$2-AB$2) + $C$14*SQRT(AC$2-AB$2)*X2598)</f>
        <v>108.71023690636063</v>
      </c>
      <c r="AD2598" s="47"/>
      <c r="AE2598" s="3" t="s">
        <v>68</v>
      </c>
      <c r="AF2598" s="52" t="b">
        <f ca="1">AND(AF2595&gt;$B$3, NOT(OR($AF2597:AF2597)))</f>
        <v>1</v>
      </c>
      <c r="AG2598" s="52" t="b">
        <f ca="1">AND(AG2595&gt;$B$3, NOT(OR($AF2597:AG2597)))</f>
        <v>0</v>
      </c>
      <c r="AH2598" s="52" t="b">
        <f ca="1">AND(AH2595&gt;$B$3, NOT(OR($AF2597:AH2597)))</f>
        <v>1</v>
      </c>
      <c r="AI2598" s="52" t="b">
        <f ca="1">AND(AI2595&gt;$B$3, NOT(OR($AF2597:AI2597)))</f>
        <v>1</v>
      </c>
      <c r="AJ2598" s="52" t="b">
        <f ca="1">AND(AJ2595&gt;$B$3, NOT(OR($AF2597:AJ2597)))</f>
        <v>0</v>
      </c>
      <c r="AK2598" s="74"/>
      <c r="AL2598" s="70"/>
    </row>
    <row r="2599" spans="6:38" ht="14.55" customHeight="1" x14ac:dyDescent="0.3">
      <c r="F2599" s="79"/>
      <c r="G2599" s="3">
        <v>2597</v>
      </c>
      <c r="H2599" s="61">
        <v>-0.78735146414106005</v>
      </c>
      <c r="I2599" s="61">
        <v>-0.71128119687068037</v>
      </c>
      <c r="J2599" s="61">
        <v>-9.7035917583506173E-2</v>
      </c>
      <c r="K2599" s="62">
        <v>0.75366800390167621</v>
      </c>
      <c r="L2599" s="60">
        <f t="array" ref="L2599:O2599">TRANSPOSE(MMULT(Option!$B$25:$E$28, TRANSPOSE(H2599:K2599)))</f>
        <v>-0.78735146414106005</v>
      </c>
      <c r="M2599" s="60">
        <v>-0.96684057066815998</v>
      </c>
      <c r="N2599" s="60">
        <v>-0.58642534737474006</v>
      </c>
      <c r="O2599" s="60">
        <v>0.12526552377347522</v>
      </c>
      <c r="P2599" s="56" t="str">
        <f t="shared" si="3239"/>
        <v>520/2</v>
      </c>
      <c r="R2599" s="80">
        <v>650</v>
      </c>
      <c r="S2599" s="3" t="s">
        <v>28</v>
      </c>
      <c r="T2599" s="60">
        <f t="array" aca="1" ref="T2599:T2602" ca="1">TRANSPOSE(OFFSET($L$3, MATCH($R2599 &amp; "/" &amp; T$2, $P$3:$P$5002, 0) - 1, 0, 1, $E$1))</f>
        <v>-1.1807651939969546</v>
      </c>
      <c r="U2599" s="60">
        <f t="array" aca="1" ref="U2599:U2602" ca="1">TRANSPOSE(OFFSET($L$3, MATCH($R2599 &amp; "/" &amp; U$2, $P$3:$P$5002, 0) - 1, 0, 1, $E$1))</f>
        <v>2.7257913059836145</v>
      </c>
      <c r="V2599" s="60">
        <f t="array" aca="1" ref="V2599:V2602" ca="1">TRANSPOSE(OFFSET($L$3, MATCH($R2599 &amp; "/" &amp; V$2, $P$3:$P$5002, 0) - 1, 0, 1, $E$1))</f>
        <v>0.71234202254282264</v>
      </c>
      <c r="W2599" s="60">
        <f t="array" aca="1" ref="W2599:W2602" ca="1">TRANSPOSE(OFFSET($L$3, MATCH($R2599 &amp; "/" &amp; W$2, $P$3:$P$5002, 0) - 1, 0, 1, $E$1))</f>
        <v>0.85574572817939598</v>
      </c>
      <c r="X2599" s="60">
        <f t="array" aca="1" ref="X2599:X2602" ca="1">TRANSPOSE(OFFSET($L$3, MATCH($R2599 &amp; "/" &amp; X$2, $P$3:$P$5002, 0) - 1, 0, 1, $E$1))</f>
        <v>1.0609826768761328</v>
      </c>
      <c r="Y2599" s="52">
        <f ca="1">$B$11 * EXP(($E$3 - $C$11^2/2) * Y$2 + $C$11*SQRT(Y$2)*T2599)</f>
        <v>70.523122007793887</v>
      </c>
      <c r="Z2599" s="52">
        <f ca="1">Y2599 * EXP(($E$3 - $C$11^2/2) * (Z$2-Y$2) + $C$11*SQRT(Z$2-Y$2)*U2599)</f>
        <v>160.56165620035677</v>
      </c>
      <c r="AA2599" s="52">
        <f ca="1">Z2599 * EXP(($E$3 - $C$11^2/2) * (AA$2-Z$2) + $C$11*SQRT(AA$2-Z$2)*V2599)</f>
        <v>199.81273968060765</v>
      </c>
      <c r="AB2599" s="52">
        <f ca="1">AA2599 * EXP(($E$3 - $C$11^2/2) * (AB$2-AA$2) + $C$11*SQRT(AB$2-AA$2)*W2599)</f>
        <v>259.59022883231955</v>
      </c>
      <c r="AC2599" s="52">
        <f ca="1">AB2599 * EXP(($E$3 - $C$11^2/2) * (AC$2-AB$2) + $C$11*SQRT(AC$2-AB$2)*X2599)</f>
        <v>358.66870956966227</v>
      </c>
      <c r="AD2599" s="47"/>
      <c r="AE2599" s="3" t="s">
        <v>69</v>
      </c>
      <c r="AF2599" s="20" cm="1">
        <f t="array" aca="1" ref="AF2599" ca="1">MIN(Y2599:Y2602 / $D$11:$D$14)</f>
        <v>0.70523122007793893</v>
      </c>
      <c r="AG2599" s="20" cm="1">
        <f t="array" aca="1" ref="AG2599" ca="1">MIN(Z2599:Z2602 / $D$11:$D$14)</f>
        <v>1.1981569525718356</v>
      </c>
      <c r="AH2599" s="20" cm="1">
        <f t="array" aca="1" ref="AH2599" ca="1">MIN(AA2599:AA2602 / $D$11:$D$14)</f>
        <v>1.3913099017306572</v>
      </c>
      <c r="AI2599" s="20" cm="1">
        <f t="array" aca="1" ref="AI2599" ca="1">MIN(AB2599:AB2602 / $D$11:$D$14)</f>
        <v>1.5958430083588289</v>
      </c>
      <c r="AJ2599" s="20" cm="1">
        <f t="array" aca="1" ref="AJ2599" ca="1">MIN(AC2599:AC2602 / $D$11:$D$14)</f>
        <v>1.3448450985783931</v>
      </c>
      <c r="AK2599" s="72">
        <f t="array" aca="1" ref="AK2599" ca="1">SUMPRODUCT(AF2600:AJ2600, EXP(-$E$3*$AF$2:$AJ$2))</f>
        <v>103946.89879517046</v>
      </c>
      <c r="AL2599" s="70">
        <f ca="1">MAX(AC2600 - $D$11, 0) * EXP(-$E$2*$E$3)</f>
        <v>26.856563281118827</v>
      </c>
    </row>
    <row r="2600" spans="6:38" ht="14.55" customHeight="1" x14ac:dyDescent="0.3">
      <c r="F2600" s="79"/>
      <c r="G2600" s="3">
        <v>2598</v>
      </c>
      <c r="H2600" s="61">
        <v>0.57260177888982045</v>
      </c>
      <c r="I2600" s="61">
        <v>-0.71083973907668441</v>
      </c>
      <c r="J2600" s="61">
        <v>-1.5249504063460262</v>
      </c>
      <c r="K2600" s="62">
        <v>0.70802609357328461</v>
      </c>
      <c r="L2600" s="60">
        <f t="array" ref="L2600:O2600">TRANSPOSE(MMULT(Option!$B$25:$E$28, TRANSPOSE(H2600:K2600)))</f>
        <v>0.57260177888982045</v>
      </c>
      <c r="M2600" s="60">
        <v>-0.4224546707043848</v>
      </c>
      <c r="N2600" s="60">
        <v>-1.2964801177491168</v>
      </c>
      <c r="O2600" s="60">
        <v>0.35157665412224148</v>
      </c>
      <c r="P2600" s="56" t="str">
        <f t="shared" si="3239"/>
        <v>520/3</v>
      </c>
      <c r="R2600" s="80"/>
      <c r="S2600" s="3" t="s">
        <v>29</v>
      </c>
      <c r="T2600" s="60">
        <f ca="1"/>
        <v>0.76892870110453682</v>
      </c>
      <c r="U2600" s="60">
        <f ca="1"/>
        <v>0.2397669519450063</v>
      </c>
      <c r="V2600" s="60">
        <f ca="1"/>
        <v>4.2123276055521269E-2</v>
      </c>
      <c r="W2600" s="60">
        <f ca="1"/>
        <v>0.44052149922639727</v>
      </c>
      <c r="X2600" s="60">
        <f ca="1"/>
        <v>-0.58707763473740382</v>
      </c>
      <c r="Y2600" s="52">
        <f ca="1">$B$12 * EXP(($E$3 - $C$12^2/2) * Y$2 + $C$12*SQRT(Y$2)*T2600)</f>
        <v>126.57674402102985</v>
      </c>
      <c r="Z2600" s="52">
        <f ca="1">Y2600 * EXP(($E$3 - $C$12^2/2) * (Z$2-Y$2) + $C$12*SQRT(Z$2-Y$2)*U2600)</f>
        <v>136.69865189490338</v>
      </c>
      <c r="AA2600" s="52">
        <f ca="1">Z2600 * EXP(($E$3 - $C$12^2/2) * (AA$2-Z$2) + $C$12*SQRT(AA$2-Z$2)*V2600)</f>
        <v>139.13099017306573</v>
      </c>
      <c r="AB2600" s="52">
        <f ca="1">AA2600 * EXP(($E$3 - $C$12^2/2) * (AB$2-AA$2) + $C$12*SQRT(AB$2-AA$2)*W2600)</f>
        <v>159.58430083588289</v>
      </c>
      <c r="AC2600" s="52">
        <f ca="1">AB2600 * EXP(($E$3 - $C$12^2/2) * (AC$2-AB$2) + $C$12*SQRT(AC$2-AB$2)*X2600)</f>
        <v>134.4845098578393</v>
      </c>
      <c r="AD2600" s="47"/>
      <c r="AE2600" s="3" t="s">
        <v>47</v>
      </c>
      <c r="AF2600" s="64">
        <f t="shared" ref="AF2600" ca="1" si="3285">($B$5*AF2602 + (1 + $B$6)*AF2601)*$B$2</f>
        <v>0</v>
      </c>
      <c r="AG2600" s="64">
        <f t="shared" ref="AG2600" ca="1" si="3286">($B$5*AG2602 + (1 + $B$6)*AG2601)*$B$2</f>
        <v>15000</v>
      </c>
      <c r="AH2600" s="64">
        <f t="shared" ref="AH2600" ca="1" si="3287">($B$5*AH2602 + (1 + $B$6)*AH2601)*$B$2</f>
        <v>105000</v>
      </c>
      <c r="AI2600" s="64">
        <f t="shared" ref="AI2600" ca="1" si="3288">($B$5*AI2602 + (1 + $B$6)*AI2601)*$B$2</f>
        <v>0</v>
      </c>
      <c r="AJ2600" s="64" cm="1">
        <f t="array" aca="1" ref="AJ2600" ca="1">($B$5*AJ2602 + (1 + $B$6)*AJ2601 + AND(NOT(AF2601:AJ2601)))*$B$2</f>
        <v>0</v>
      </c>
      <c r="AK2600" s="73"/>
      <c r="AL2600" s="70"/>
    </row>
    <row r="2601" spans="6:38" ht="14.55" customHeight="1" x14ac:dyDescent="0.3">
      <c r="F2601" s="79"/>
      <c r="G2601" s="3">
        <v>2599</v>
      </c>
      <c r="H2601" s="61">
        <v>0.86994390715797798</v>
      </c>
      <c r="I2601" s="61">
        <v>2.0089383833484757</v>
      </c>
      <c r="J2601" s="61">
        <v>1.3805111112680124</v>
      </c>
      <c r="K2601" s="62">
        <v>-2.3500442381827553</v>
      </c>
      <c r="L2601" s="60">
        <f t="array" ref="L2601:O2601">TRANSPOSE(MMULT(Option!$B$25:$E$28, TRANSPOSE(H2601:K2601)))</f>
        <v>0.86994390715797798</v>
      </c>
      <c r="M2601" s="60">
        <v>2.1892000045025117</v>
      </c>
      <c r="N2601" s="60">
        <v>2.0865579223907256</v>
      </c>
      <c r="O2601" s="60">
        <v>-0.86896835751813417</v>
      </c>
      <c r="P2601" s="56" t="str">
        <f t="shared" si="3239"/>
        <v>520/4</v>
      </c>
      <c r="R2601" s="80"/>
      <c r="S2601" s="3" t="s">
        <v>31</v>
      </c>
      <c r="T2601" s="60">
        <f ca="1"/>
        <v>0.65392316728326505</v>
      </c>
      <c r="U2601" s="60">
        <f ca="1"/>
        <v>0.50201765006955246</v>
      </c>
      <c r="V2601" s="60">
        <f ca="1"/>
        <v>0.64241168994448672</v>
      </c>
      <c r="W2601" s="60">
        <f ca="1"/>
        <v>8.2335228796278637E-2</v>
      </c>
      <c r="X2601" s="60">
        <f ca="1"/>
        <v>1.2682770169575335</v>
      </c>
      <c r="Y2601" s="52">
        <f ca="1">$B$13 * EXP(($E$3 - $C$13^2/2) * Y$2 + $C$13*SQRT(Y$2)*T2601)</f>
        <v>122.28411346450179</v>
      </c>
      <c r="Z2601" s="52">
        <f ca="1">Y2601 * EXP(($E$3 - $C$13^2/2) * (Z$2-Y$2) + $C$13*SQRT(Z$2-Y$2)*U2601)</f>
        <v>142.87247243201423</v>
      </c>
      <c r="AA2601" s="52">
        <f ca="1">Z2601 * EXP(($E$3 - $C$13^2/2) * (AA$2-Z$2) + $C$13*SQRT(AA$2-Z$2)*V2601)</f>
        <v>174.10802469821991</v>
      </c>
      <c r="AB2601" s="52">
        <f ca="1">AA2601 * EXP(($E$3 - $C$13^2/2) * (AB$2-AA$2) + $C$13*SQRT(AB$2-AA$2)*W2601)</f>
        <v>179.35669038875727</v>
      </c>
      <c r="AC2601" s="52">
        <f ca="1">AB2601 * EXP(($E$3 - $C$13^2/2) * (AC$2-AB$2) + $C$13*SQRT(AC$2-AB$2)*X2601)</f>
        <v>263.71253093782525</v>
      </c>
      <c r="AD2601" s="47"/>
      <c r="AE2601" s="3" t="s">
        <v>46</v>
      </c>
      <c r="AF2601" s="52" t="b">
        <f t="shared" ref="AF2601" ca="1" si="3289">AF2599 &gt;= $B$4</f>
        <v>0</v>
      </c>
      <c r="AG2601" s="52" t="b">
        <f t="array" aca="1" ref="AG2601" ca="1">AND(AG2599 &gt;= $B$4, NOT(OR($AF2601:AF2601)))</f>
        <v>0</v>
      </c>
      <c r="AH2601" s="52" t="b">
        <f t="array" aca="1" ref="AH2601" ca="1">AND(AH2599 &gt;= $B$4, NOT(OR($AF2601:AG2601)))</f>
        <v>1</v>
      </c>
      <c r="AI2601" s="52" t="b">
        <f t="array" aca="1" ref="AI2601" ca="1">AND(AI2599 &gt;= $B$4, NOT(OR($AF2601:AH2601)))</f>
        <v>0</v>
      </c>
      <c r="AJ2601" s="52" t="b">
        <f t="array" aca="1" ref="AJ2601" ca="1">AND(AJ2599 &gt;= $B$4, NOT(OR($AF2601:AI2601)))</f>
        <v>0</v>
      </c>
      <c r="AK2601" s="73"/>
      <c r="AL2601" s="70"/>
    </row>
    <row r="2602" spans="6:38" ht="14.55" customHeight="1" x14ac:dyDescent="0.3">
      <c r="F2602" s="79"/>
      <c r="G2602" s="3">
        <v>2600</v>
      </c>
      <c r="H2602" s="61">
        <v>-1.627302690581806</v>
      </c>
      <c r="I2602" s="61">
        <v>-0.8576909860327625</v>
      </c>
      <c r="J2602" s="61">
        <v>9.8258737731244591E-3</v>
      </c>
      <c r="K2602" s="62">
        <v>0.57450258410069022</v>
      </c>
      <c r="L2602" s="60">
        <f t="array" ref="L2602:O2602">TRANSPOSE(MMULT(Option!$B$25:$E$28, TRANSPOSE(H2602:K2602)))</f>
        <v>-1.627302690581806</v>
      </c>
      <c r="M2602" s="60">
        <v>-1.4370078495080116</v>
      </c>
      <c r="N2602" s="60">
        <v>-0.86688713332974165</v>
      </c>
      <c r="O2602" s="60">
        <v>-0.3816248623276251</v>
      </c>
      <c r="P2602" s="56" t="str">
        <f t="shared" si="3239"/>
        <v>520/5</v>
      </c>
      <c r="R2602" s="80"/>
      <c r="S2602" s="3" t="s">
        <v>30</v>
      </c>
      <c r="T2602" s="60">
        <f ca="1"/>
        <v>-0.28432194719034448</v>
      </c>
      <c r="U2602" s="60">
        <f ca="1"/>
        <v>0.85360362477495277</v>
      </c>
      <c r="V2602" s="60">
        <f ca="1"/>
        <v>0.6825483427186918</v>
      </c>
      <c r="W2602" s="60">
        <f ca="1"/>
        <v>0.93208764395741694</v>
      </c>
      <c r="X2602" s="60">
        <f ca="1"/>
        <v>0.85081319667047683</v>
      </c>
      <c r="Y2602" s="52">
        <f ca="1">$B$14 * EXP(($E$3 - $C$14^2/2) * Y$2 + $C$14*SQRT(Y$2)*T2602)</f>
        <v>92.284260529877585</v>
      </c>
      <c r="Z2602" s="52">
        <f ca="1">Y2602 * EXP(($E$3 - $C$14^2/2) * (Z$2-Y$2) + $C$14*SQRT(Z$2-Y$2)*U2602)</f>
        <v>119.81569525718356</v>
      </c>
      <c r="AA2602" s="52">
        <f ca="1">Z2602 * EXP(($E$3 - $C$14^2/2) * (AA$2-Z$2) + $C$14*SQRT(AA$2-Z$2)*V2602)</f>
        <v>147.77918879621816</v>
      </c>
      <c r="AB2602" s="52">
        <f ca="1">AA2602 * EXP(($E$3 - $C$14^2/2) * (AB$2-AA$2) + $C$14*SQRT(AB$2-AA$2)*W2602)</f>
        <v>196.4377299711895</v>
      </c>
      <c r="AC2602" s="52">
        <f ca="1">AB2602 * EXP(($E$3 - $C$14^2/2) * (AC$2-AB$2) + $C$14*SQRT(AC$2-AB$2)*X2602)</f>
        <v>254.82816219731598</v>
      </c>
      <c r="AD2602" s="47"/>
      <c r="AE2602" s="3" t="s">
        <v>68</v>
      </c>
      <c r="AF2602" s="52" t="b">
        <f ca="1">AND(AF2599&gt;$B$3, NOT(OR($AF2601:AF2601)))</f>
        <v>0</v>
      </c>
      <c r="AG2602" s="52" t="b">
        <f ca="1">AND(AG2599&gt;$B$3, NOT(OR($AF2601:AG2601)))</f>
        <v>1</v>
      </c>
      <c r="AH2602" s="52" t="b">
        <f ca="1">AND(AH2599&gt;$B$3, NOT(OR($AF2601:AH2601)))</f>
        <v>0</v>
      </c>
      <c r="AI2602" s="52" t="b">
        <f ca="1">AND(AI2599&gt;$B$3, NOT(OR($AF2601:AI2601)))</f>
        <v>0</v>
      </c>
      <c r="AJ2602" s="52" t="b">
        <f ca="1">AND(AJ2599&gt;$B$3, NOT(OR($AF2601:AJ2601)))</f>
        <v>0</v>
      </c>
      <c r="AK2602" s="74"/>
      <c r="AL2602" s="70"/>
    </row>
    <row r="2603" spans="6:38" ht="14.55" customHeight="1" x14ac:dyDescent="0.3">
      <c r="F2603" s="79"/>
      <c r="G2603" s="3">
        <v>2601</v>
      </c>
      <c r="H2603" s="61">
        <v>-0.54933339344493781</v>
      </c>
      <c r="I2603" s="61">
        <v>0.27006800284835214</v>
      </c>
      <c r="J2603" s="61">
        <v>0.69469501712609205</v>
      </c>
      <c r="K2603" s="62">
        <v>-1.5278315516298491</v>
      </c>
      <c r="L2603" s="60">
        <f t="array" ref="L2603:O2603">TRANSPOSE(MMULT(Option!$B$25:$E$28, TRANSPOSE(H2603:K2603)))</f>
        <v>-0.54933339344493781</v>
      </c>
      <c r="M2603" s="60">
        <v>2.7788055789649463E-2</v>
      </c>
      <c r="N2603" s="60">
        <v>0.4611446724855055</v>
      </c>
      <c r="O2603" s="60">
        <v>-1.3217791448182783</v>
      </c>
      <c r="P2603" s="56" t="str">
        <f t="shared" si="3239"/>
        <v>521/1</v>
      </c>
      <c r="R2603" s="80">
        <v>651</v>
      </c>
      <c r="S2603" s="3" t="s">
        <v>28</v>
      </c>
      <c r="T2603" s="60">
        <f t="array" aca="1" ref="T2603:T2606" ca="1">TRANSPOSE(OFFSET($L$3, MATCH($R2603 &amp; "/" &amp; T$2, $P$3:$P$5002, 0) - 1, 0, 1, $E$1))</f>
        <v>-0.26299078255272434</v>
      </c>
      <c r="U2603" s="60">
        <f t="array" aca="1" ref="U2603:U2606" ca="1">TRANSPOSE(OFFSET($L$3, MATCH($R2603 &amp; "/" &amp; U$2, $P$3:$P$5002, 0) - 1, 0, 1, $E$1))</f>
        <v>1.4063682241336324</v>
      </c>
      <c r="V2603" s="60">
        <f t="array" aca="1" ref="V2603:V2606" ca="1">TRANSPOSE(OFFSET($L$3, MATCH($R2603 &amp; "/" &amp; V$2, $P$3:$P$5002, 0) - 1, 0, 1, $E$1))</f>
        <v>1.2846573537603567</v>
      </c>
      <c r="W2603" s="60">
        <f t="array" aca="1" ref="W2603:W2606" ca="1">TRANSPOSE(OFFSET($L$3, MATCH($R2603 &amp; "/" &amp; W$2, $P$3:$P$5002, 0) - 1, 0, 1, $E$1))</f>
        <v>-0.29033045352615772</v>
      </c>
      <c r="X2603" s="60">
        <f t="array" aca="1" ref="X2603:X2606" ca="1">TRANSPOSE(OFFSET($L$3, MATCH($R2603 &amp; "/" &amp; X$2, $P$3:$P$5002, 0) - 1, 0, 1, $E$1))</f>
        <v>-0.78060325718595258</v>
      </c>
      <c r="Y2603" s="52">
        <f ca="1">$B$11 * EXP(($E$3 - $C$11^2/2) * Y$2 + $C$11*SQRT(Y$2)*T2603)</f>
        <v>92.876713390926014</v>
      </c>
      <c r="Z2603" s="52">
        <f ca="1">Y2603 * EXP(($E$3 - $C$11^2/2) * (Z$2-Y$2) + $C$11*SQRT(Z$2-Y$2)*U2603)</f>
        <v>142.33499777509505</v>
      </c>
      <c r="AA2603" s="52">
        <f ca="1">Z2603 * EXP(($E$3 - $C$11^2/2) * (AA$2-Z$2) + $C$11*SQRT(AA$2-Z$2)*V2603)</f>
        <v>210.30957767583706</v>
      </c>
      <c r="AB2603" s="52">
        <f ca="1">AA2603 * EXP(($E$3 - $C$11^2/2) * (AB$2-AA$2) + $C$11*SQRT(AB$2-AA$2)*W2603)</f>
        <v>193.73310966922131</v>
      </c>
      <c r="AC2603" s="52">
        <f ca="1">AB2603 * EXP(($E$3 - $C$11^2/2) * (AC$2-AB$2) + $C$11*SQRT(AC$2-AB$2)*X2603)</f>
        <v>154.05358730154487</v>
      </c>
      <c r="AD2603" s="47"/>
      <c r="AE2603" s="3" t="s">
        <v>69</v>
      </c>
      <c r="AF2603" s="20" cm="1">
        <f t="array" aca="1" ref="AF2603" ca="1">MIN(Y2603:Y2606 / $D$11:$D$14)</f>
        <v>0.73233041507645413</v>
      </c>
      <c r="AG2603" s="20" cm="1">
        <f t="array" aca="1" ref="AG2603" ca="1">MIN(Z2603:Z2606 / $D$11:$D$14)</f>
        <v>1.0910510006119325</v>
      </c>
      <c r="AH2603" s="20" cm="1">
        <f t="array" aca="1" ref="AH2603" ca="1">MIN(AA2603:AA2606 / $D$11:$D$14)</f>
        <v>1.3788404891271602</v>
      </c>
      <c r="AI2603" s="20" cm="1">
        <f t="array" aca="1" ref="AI2603" ca="1">MIN(AB2603:AB2606 / $D$11:$D$14)</f>
        <v>0.89100288420178264</v>
      </c>
      <c r="AJ2603" s="20" cm="1">
        <f t="array" aca="1" ref="AJ2603" ca="1">MIN(AC2603:AC2606 / $D$11:$D$14)</f>
        <v>1.0363185188714492</v>
      </c>
      <c r="AK2603" s="72">
        <f t="array" aca="1" ref="AK2603" ca="1">SUMPRODUCT(AF2604:AJ2604, EXP(-$E$3*$AF$2:$AJ$2))</f>
        <v>103946.89879517046</v>
      </c>
      <c r="AL2603" s="70">
        <f ca="1">MAX(AC2604 - $D$11, 0) * EXP(-$E$2*$E$3)</f>
        <v>2.8284890937078222</v>
      </c>
    </row>
    <row r="2604" spans="6:38" ht="14.55" customHeight="1" x14ac:dyDescent="0.3">
      <c r="F2604" s="79"/>
      <c r="G2604" s="3">
        <v>2602</v>
      </c>
      <c r="H2604" s="61">
        <v>-0.1182637282204092</v>
      </c>
      <c r="I2604" s="61">
        <v>-0.37836947920753067</v>
      </c>
      <c r="J2604" s="61">
        <v>-0.53599602351123965</v>
      </c>
      <c r="K2604" s="62">
        <v>-0.57708701447905986</v>
      </c>
      <c r="L2604" s="60">
        <f t="array" ref="L2604:O2604">TRANSPOSE(MMULT(Option!$B$25:$E$28, TRANSPOSE(H2604:K2604)))</f>
        <v>-0.1182637282204092</v>
      </c>
      <c r="M2604" s="60">
        <v>-0.39408684711406949</v>
      </c>
      <c r="N2604" s="60">
        <v>-0.61715658126726214</v>
      </c>
      <c r="O2604" s="60">
        <v>-0.7451893849633433</v>
      </c>
      <c r="P2604" s="56" t="str">
        <f t="shared" si="3239"/>
        <v>521/2</v>
      </c>
      <c r="R2604" s="80"/>
      <c r="S2604" s="3" t="s">
        <v>29</v>
      </c>
      <c r="T2604" s="60">
        <f ca="1"/>
        <v>0.59016873889172128</v>
      </c>
      <c r="U2604" s="60">
        <f ca="1"/>
        <v>0.83467383777552828</v>
      </c>
      <c r="V2604" s="60">
        <f ca="1"/>
        <v>-0.40403284096113068</v>
      </c>
      <c r="W2604" s="60">
        <f ca="1"/>
        <v>-1.4721684506312167</v>
      </c>
      <c r="X2604" s="60">
        <f ca="1"/>
        <v>0.48694053903224072</v>
      </c>
      <c r="Y2604" s="52">
        <f ca="1">$B$12 * EXP(($E$3 - $C$12^2/2) * Y$2 + $C$12*SQRT(Y$2)*T2604)</f>
        <v>119.96749218878024</v>
      </c>
      <c r="Z2604" s="52">
        <f ca="1">Y2604 * EXP(($E$3 - $C$12^2/2) * (Z$2-Y$2) + $C$12*SQRT(Z$2-Y$2)*U2604)</f>
        <v>154.87571537531105</v>
      </c>
      <c r="AA2604" s="52">
        <f ca="1">Z2604 * EXP(($E$3 - $C$12^2/2) * (AA$2-Z$2) + $C$12*SQRT(AA$2-Z$2)*V2604)</f>
        <v>137.88404891271603</v>
      </c>
      <c r="AB2604" s="52">
        <f ca="1">AA2604 * EXP(($E$3 - $C$12^2/2) * (AB$2-AA$2) + $C$12*SQRT(AB$2-AA$2)*W2604)</f>
        <v>89.100288420178259</v>
      </c>
      <c r="AC2604" s="52">
        <f ca="1">AB2604 * EXP(($E$3 - $C$12^2/2) * (AC$2-AB$2) + $C$12*SQRT(AC$2-AB$2)*X2604)</f>
        <v>103.63185188714492</v>
      </c>
      <c r="AD2604" s="47"/>
      <c r="AE2604" s="3" t="s">
        <v>47</v>
      </c>
      <c r="AF2604" s="64">
        <f t="shared" ref="AF2604" ca="1" si="3290">($B$5*AF2606 + (1 + $B$6)*AF2605)*$B$2</f>
        <v>0</v>
      </c>
      <c r="AG2604" s="64">
        <f t="shared" ref="AG2604" ca="1" si="3291">($B$5*AG2606 + (1 + $B$6)*AG2605)*$B$2</f>
        <v>15000</v>
      </c>
      <c r="AH2604" s="64">
        <f t="shared" ref="AH2604" ca="1" si="3292">($B$5*AH2606 + (1 + $B$6)*AH2605)*$B$2</f>
        <v>105000</v>
      </c>
      <c r="AI2604" s="64">
        <f t="shared" ref="AI2604" ca="1" si="3293">($B$5*AI2606 + (1 + $B$6)*AI2605)*$B$2</f>
        <v>0</v>
      </c>
      <c r="AJ2604" s="64" cm="1">
        <f t="array" aca="1" ref="AJ2604" ca="1">($B$5*AJ2606 + (1 + $B$6)*AJ2605 + AND(NOT(AF2605:AJ2605)))*$B$2</f>
        <v>0</v>
      </c>
      <c r="AK2604" s="73"/>
      <c r="AL2604" s="70"/>
    </row>
    <row r="2605" spans="6:38" ht="14.55" customHeight="1" x14ac:dyDescent="0.3">
      <c r="F2605" s="79"/>
      <c r="G2605" s="3">
        <v>2603</v>
      </c>
      <c r="H2605" s="61">
        <v>0.10565429404474255</v>
      </c>
      <c r="I2605" s="61">
        <v>-0.40715763945793781</v>
      </c>
      <c r="J2605" s="61">
        <v>-1.4018003393709781</v>
      </c>
      <c r="K2605" s="62">
        <v>-0.80931483428258655</v>
      </c>
      <c r="L2605" s="60">
        <f t="array" ref="L2605:O2605">TRANSPOSE(MMULT(Option!$B$25:$E$28, TRANSPOSE(H2605:K2605)))</f>
        <v>0.10565429404474255</v>
      </c>
      <c r="M2605" s="60">
        <v>-0.33090442290121069</v>
      </c>
      <c r="N2605" s="60">
        <v>-1.2955725277795511</v>
      </c>
      <c r="O2605" s="60">
        <v>-1.0310164087451366</v>
      </c>
      <c r="P2605" s="56" t="str">
        <f t="shared" si="3239"/>
        <v>521/3</v>
      </c>
      <c r="R2605" s="80"/>
      <c r="S2605" s="3" t="s">
        <v>31</v>
      </c>
      <c r="T2605" s="60">
        <f ca="1"/>
        <v>0.32011923275351784</v>
      </c>
      <c r="U2605" s="60">
        <f ca="1"/>
        <v>0.34967249552819718</v>
      </c>
      <c r="V2605" s="60">
        <f ca="1"/>
        <v>1.2243437777202686</v>
      </c>
      <c r="W2605" s="60">
        <f ca="1"/>
        <v>-0.21108932027576005</v>
      </c>
      <c r="X2605" s="60">
        <f ca="1"/>
        <v>0.64309343868051028</v>
      </c>
      <c r="Y2605" s="52">
        <f ca="1">$B$13 * EXP(($E$3 - $C$13^2/2) * Y$2 + $C$13*SQRT(Y$2)*T2605)</f>
        <v>110.63162137942066</v>
      </c>
      <c r="Z2605" s="52">
        <f ca="1">Y2605 * EXP(($E$3 - $C$13^2/2) * (Z$2-Y$2) + $C$13*SQRT(Z$2-Y$2)*U2605)</f>
        <v>123.483519827642</v>
      </c>
      <c r="AA2605" s="52">
        <f ca="1">Z2605 * EXP(($E$3 - $C$13^2/2) * (AA$2-Z$2) + $C$13*SQRT(AA$2-Z$2)*V2605)</f>
        <v>179.18357478761743</v>
      </c>
      <c r="AB2605" s="52">
        <f ca="1">AA2605 * EXP(($E$3 - $C$13^2/2) * (AB$2-AA$2) + $C$13*SQRT(AB$2-AA$2)*W2605)</f>
        <v>169.03132312872523</v>
      </c>
      <c r="AC2605" s="52">
        <f ca="1">AB2605 * EXP(($E$3 - $C$13^2/2) * (AC$2-AB$2) + $C$13*SQRT(AC$2-AB$2)*X2605)</f>
        <v>206.02799823372942</v>
      </c>
      <c r="AD2605" s="47"/>
      <c r="AE2605" s="3" t="s">
        <v>46</v>
      </c>
      <c r="AF2605" s="52" t="b">
        <f t="shared" ref="AF2605" ca="1" si="3294">AF2603 &gt;= $B$4</f>
        <v>0</v>
      </c>
      <c r="AG2605" s="52" t="b">
        <f t="array" aca="1" ref="AG2605" ca="1">AND(AG2603 &gt;= $B$4, NOT(OR($AF2605:AF2605)))</f>
        <v>0</v>
      </c>
      <c r="AH2605" s="52" t="b">
        <f t="array" aca="1" ref="AH2605" ca="1">AND(AH2603 &gt;= $B$4, NOT(OR($AF2605:AG2605)))</f>
        <v>1</v>
      </c>
      <c r="AI2605" s="52" t="b">
        <f t="array" aca="1" ref="AI2605" ca="1">AND(AI2603 &gt;= $B$4, NOT(OR($AF2605:AH2605)))</f>
        <v>0</v>
      </c>
      <c r="AJ2605" s="52" t="b">
        <f t="array" aca="1" ref="AJ2605" ca="1">AND(AJ2603 &gt;= $B$4, NOT(OR($AF2605:AI2605)))</f>
        <v>0</v>
      </c>
      <c r="AK2605" s="73"/>
      <c r="AL2605" s="70"/>
    </row>
    <row r="2606" spans="6:38" ht="14.55" customHeight="1" x14ac:dyDescent="0.3">
      <c r="F2606" s="79"/>
      <c r="G2606" s="3">
        <v>2604</v>
      </c>
      <c r="H2606" s="61">
        <v>0.53045101811495987</v>
      </c>
      <c r="I2606" s="61">
        <v>-1.359873858673879</v>
      </c>
      <c r="J2606" s="61">
        <v>-0.1619896800528412</v>
      </c>
      <c r="K2606" s="62">
        <v>0.24970672452590045</v>
      </c>
      <c r="L2606" s="60">
        <f t="array" ref="L2606:O2606">TRANSPOSE(MMULT(Option!$B$25:$E$28, TRANSPOSE(H2606:K2606)))</f>
        <v>0.53045101811495987</v>
      </c>
      <c r="M2606" s="60">
        <v>-1.0341645713469623</v>
      </c>
      <c r="N2606" s="60">
        <v>-0.28619532458871588</v>
      </c>
      <c r="O2606" s="60">
        <v>3.8300757350408554E-2</v>
      </c>
      <c r="P2606" s="56" t="str">
        <f t="shared" si="3239"/>
        <v>521/4</v>
      </c>
      <c r="R2606" s="80"/>
      <c r="S2606" s="3" t="s">
        <v>30</v>
      </c>
      <c r="T2606" s="60">
        <f ca="1"/>
        <v>-1.0550782671623189</v>
      </c>
      <c r="U2606" s="60">
        <f ca="1"/>
        <v>1.31221644190807</v>
      </c>
      <c r="V2606" s="60">
        <f ca="1"/>
        <v>1.6024954298623069</v>
      </c>
      <c r="W2606" s="60">
        <f ca="1"/>
        <v>5.7386935722044896E-2</v>
      </c>
      <c r="X2606" s="60">
        <f ca="1"/>
        <v>1.0680163259206645</v>
      </c>
      <c r="Y2606" s="52">
        <f ca="1">$B$14 * EXP(($E$3 - $C$14^2/2) * Y$2 + $C$14*SQRT(Y$2)*T2606)</f>
        <v>73.23304150764541</v>
      </c>
      <c r="Z2606" s="52">
        <f ca="1">Y2606 * EXP(($E$3 - $C$14^2/2) * (Z$2-Y$2) + $C$14*SQRT(Z$2-Y$2)*U2606)</f>
        <v>109.10510006119326</v>
      </c>
      <c r="AA2606" s="52">
        <f ca="1">Z2606 * EXP(($E$3 - $C$14^2/2) * (AA$2-Z$2) + $C$14*SQRT(AA$2-Z$2)*V2606)</f>
        <v>177.33848790250948</v>
      </c>
      <c r="AB2606" s="52">
        <f ca="1">AA2606 * EXP(($E$3 - $C$14^2/2) * (AB$2-AA$2) + $C$14*SQRT(AB$2-AA$2)*W2606)</f>
        <v>181.32234303480269</v>
      </c>
      <c r="AC2606" s="52">
        <f ca="1">AB2606 * EXP(($E$3 - $C$14^2/2) * (AC$2-AB$2) + $C$14*SQRT(AC$2-AB$2)*X2606)</f>
        <v>251.05731153167125</v>
      </c>
      <c r="AD2606" s="47"/>
      <c r="AE2606" s="3" t="s">
        <v>68</v>
      </c>
      <c r="AF2606" s="52" t="b">
        <f ca="1">AND(AF2603&gt;$B$3, NOT(OR($AF2605:AF2605)))</f>
        <v>0</v>
      </c>
      <c r="AG2606" s="52" t="b">
        <f ca="1">AND(AG2603&gt;$B$3, NOT(OR($AF2605:AG2605)))</f>
        <v>1</v>
      </c>
      <c r="AH2606" s="52" t="b">
        <f ca="1">AND(AH2603&gt;$B$3, NOT(OR($AF2605:AH2605)))</f>
        <v>0</v>
      </c>
      <c r="AI2606" s="52" t="b">
        <f ca="1">AND(AI2603&gt;$B$3, NOT(OR($AF2605:AI2605)))</f>
        <v>0</v>
      </c>
      <c r="AJ2606" s="52" t="b">
        <f ca="1">AND(AJ2603&gt;$B$3, NOT(OR($AF2605:AJ2605)))</f>
        <v>0</v>
      </c>
      <c r="AK2606" s="74"/>
      <c r="AL2606" s="70"/>
    </row>
    <row r="2607" spans="6:38" ht="14.55" customHeight="1" x14ac:dyDescent="0.3">
      <c r="F2607" s="79"/>
      <c r="G2607" s="3">
        <v>2605</v>
      </c>
      <c r="H2607" s="61">
        <v>0.46465512983793122</v>
      </c>
      <c r="I2607" s="61">
        <v>0.53053799349600683</v>
      </c>
      <c r="J2607" s="61">
        <v>0.10547149008339546</v>
      </c>
      <c r="K2607" s="62">
        <v>0.9993499254838496</v>
      </c>
      <c r="L2607" s="60">
        <f t="array" ref="L2607:O2607">TRANSPOSE(MMULT(Option!$B$25:$E$28, TRANSPOSE(H2607:K2607)))</f>
        <v>0.46465512983793122</v>
      </c>
      <c r="M2607" s="60">
        <v>0.67210815478426056</v>
      </c>
      <c r="N2607" s="60">
        <v>0.41742618127179332</v>
      </c>
      <c r="O2607" s="60">
        <v>1.201167584886111</v>
      </c>
      <c r="P2607" s="56" t="str">
        <f t="shared" si="3239"/>
        <v>521/5</v>
      </c>
      <c r="R2607" s="80">
        <v>652</v>
      </c>
      <c r="S2607" s="3" t="s">
        <v>28</v>
      </c>
      <c r="T2607" s="60">
        <f t="array" aca="1" ref="T2607:T2610" ca="1">TRANSPOSE(OFFSET($L$3, MATCH($R2607 &amp; "/" &amp; T$2, $P$3:$P$5002, 0) - 1, 0, 1, $E$1))</f>
        <v>3.0190091612934977</v>
      </c>
      <c r="U2607" s="60">
        <f t="array" aca="1" ref="U2607:U2610" ca="1">TRANSPOSE(OFFSET($L$3, MATCH($R2607 &amp; "/" &amp; U$2, $P$3:$P$5002, 0) - 1, 0, 1, $E$1))</f>
        <v>0.94657719642423443</v>
      </c>
      <c r="V2607" s="60">
        <f t="array" aca="1" ref="V2607:V2610" ca="1">TRANSPOSE(OFFSET($L$3, MATCH($R2607 &amp; "/" &amp; V$2, $P$3:$P$5002, 0) - 1, 0, 1, $E$1))</f>
        <v>-0.71071061027467841</v>
      </c>
      <c r="W2607" s="60">
        <f t="array" aca="1" ref="W2607:W2610" ca="1">TRANSPOSE(OFFSET($L$3, MATCH($R2607 &amp; "/" &amp; W$2, $P$3:$P$5002, 0) - 1, 0, 1, $E$1))</f>
        <v>0.87642718550808374</v>
      </c>
      <c r="X2607" s="60">
        <f t="array" aca="1" ref="X2607:X2610" ca="1">TRANSPOSE(OFFSET($L$3, MATCH($R2607 &amp; "/" &amp; X$2, $P$3:$P$5002, 0) - 1, 0, 1, $E$1))</f>
        <v>-0.6733773841687194</v>
      </c>
      <c r="Y2607" s="52">
        <f ca="1">$B$11 * EXP(($E$3 - $C$11^2/2) * Y$2 + $C$11*SQRT(Y$2)*T2607)</f>
        <v>248.60690006321934</v>
      </c>
      <c r="Z2607" s="52">
        <f ca="1">Y2607 * EXP(($E$3 - $C$11^2/2) * (Z$2-Y$2) + $C$11*SQRT(Z$2-Y$2)*U2607)</f>
        <v>331.90410714767836</v>
      </c>
      <c r="AA2607" s="52">
        <f ca="1">Z2607 * EXP(($E$3 - $C$11^2/2) * (AA$2-Z$2) + $C$11*SQRT(AA$2-Z$2)*V2607)</f>
        <v>269.51738866644325</v>
      </c>
      <c r="AB2607" s="52">
        <f ca="1">AA2607 * EXP(($E$3 - $C$11^2/2) * (AB$2-AA$2) + $C$11*SQRT(AB$2-AA$2)*W2607)</f>
        <v>352.32747361058392</v>
      </c>
      <c r="AC2607" s="52">
        <f ca="1">AB2607 * EXP(($E$3 - $C$11^2/2) * (AC$2-AB$2) + $C$11*SQRT(AC$2-AB$2)*X2607)</f>
        <v>289.32419767067842</v>
      </c>
      <c r="AD2607" s="47"/>
      <c r="AE2607" s="3" t="s">
        <v>69</v>
      </c>
      <c r="AF2607" s="20" cm="1">
        <f t="array" aca="1" ref="AF2607" ca="1">MIN(Y2607:Y2610 / $D$11:$D$14)</f>
        <v>1.2772612808432748</v>
      </c>
      <c r="AG2607" s="20" cm="1">
        <f t="array" aca="1" ref="AG2607" ca="1">MIN(Z2607:Z2610 / $D$11:$D$14)</f>
        <v>1.2316818430791456</v>
      </c>
      <c r="AH2607" s="20" cm="1">
        <f t="array" aca="1" ref="AH2607" ca="1">MIN(AA2607:AA2610 / $D$11:$D$14)</f>
        <v>1.8392852633327033</v>
      </c>
      <c r="AI2607" s="20" cm="1">
        <f t="array" aca="1" ref="AI2607" ca="1">MIN(AB2607:AB2610 / $D$11:$D$14)</f>
        <v>2.1134568887093423</v>
      </c>
      <c r="AJ2607" s="20" cm="1">
        <f t="array" aca="1" ref="AJ2607" ca="1">MIN(AC2607:AC2610 / $D$11:$D$14)</f>
        <v>2.8932419767067841</v>
      </c>
      <c r="AK2607" s="72">
        <f t="array" aca="1" ref="AK2607" ca="1">SUMPRODUCT(AF2608:AJ2608, EXP(-$E$3*$AF$2:$AJ$2))</f>
        <v>118215.34016268118</v>
      </c>
      <c r="AL2607" s="70">
        <f ca="1">MAX(AC2608 - $D$11, 0) * EXP(-$E$2*$E$3)</f>
        <v>395.93535525890587</v>
      </c>
    </row>
    <row r="2608" spans="6:38" ht="14.55" customHeight="1" x14ac:dyDescent="0.3">
      <c r="F2608" s="79"/>
      <c r="G2608" s="3">
        <v>2606</v>
      </c>
      <c r="H2608" s="61">
        <v>1.7146242903979727</v>
      </c>
      <c r="I2608" s="61">
        <v>-0.38070873680925083</v>
      </c>
      <c r="J2608" s="61">
        <v>-0.30919629172138619</v>
      </c>
      <c r="K2608" s="62">
        <v>0.61280930739503603</v>
      </c>
      <c r="L2608" s="60">
        <f t="array" ref="L2608:O2608">TRANSPOSE(MMULT(Option!$B$25:$E$28, TRANSPOSE(H2608:K2608)))</f>
        <v>1.7146242903979727</v>
      </c>
      <c r="M2608" s="60">
        <v>0.33692439532730661</v>
      </c>
      <c r="N2608" s="60">
        <v>0.31458655206839475</v>
      </c>
      <c r="O2608" s="60">
        <v>1.050586369278145</v>
      </c>
      <c r="P2608" s="56" t="str">
        <f t="shared" si="3239"/>
        <v>522/1</v>
      </c>
      <c r="R2608" s="80"/>
      <c r="S2608" s="3" t="s">
        <v>29</v>
      </c>
      <c r="T2608" s="60">
        <f ca="1"/>
        <v>1.9520597784347782</v>
      </c>
      <c r="U2608" s="60">
        <f ca="1"/>
        <v>1.5814732727195699</v>
      </c>
      <c r="V2608" s="60">
        <f ca="1"/>
        <v>2.0915344193313543</v>
      </c>
      <c r="W2608" s="60">
        <f ca="1"/>
        <v>-0.25720057558651965</v>
      </c>
      <c r="X2608" s="60">
        <f ca="1"/>
        <v>0.5676253691551536</v>
      </c>
      <c r="Y2608" s="52">
        <f ca="1">$B$12 * EXP(($E$3 - $C$12^2/2) * Y$2 + $C$12*SQRT(Y$2)*T2608)</f>
        <v>180.51035048183337</v>
      </c>
      <c r="Z2608" s="52">
        <f ca="1">Y2608 * EXP(($E$3 - $C$12^2/2) * (Z$2-Y$2) + $C$12*SQRT(Z$2-Y$2)*U2608)</f>
        <v>291.55541811823366</v>
      </c>
      <c r="AA2608" s="52">
        <f ca="1">Z2608 * EXP(($E$3 - $C$12^2/2) * (AA$2-Z$2) + $C$12*SQRT(AA$2-Z$2)*V2608)</f>
        <v>548.7760457990986</v>
      </c>
      <c r="AB2608" s="52">
        <f ca="1">AA2608 * EXP(($E$3 - $C$12^2/2) * (AB$2-AA$2) + $C$12*SQRT(AB$2-AA$2)*W2608)</f>
        <v>510.5712793793063</v>
      </c>
      <c r="AC2608" s="52">
        <f ca="1">AB2608 * EXP(($E$3 - $C$12^2/2) * (AC$2-AB$2) + $C$12*SQRT(AC$2-AB$2)*X2608)</f>
        <v>608.39105951772558</v>
      </c>
      <c r="AD2608" s="47"/>
      <c r="AE2608" s="3" t="s">
        <v>47</v>
      </c>
      <c r="AF2608" s="64">
        <f t="shared" ref="AF2608" ca="1" si="3295">($B$5*AF2610 + (1 + $B$6)*AF2609)*$B$2</f>
        <v>15000</v>
      </c>
      <c r="AG2608" s="64">
        <f t="shared" ref="AG2608" ca="1" si="3296">($B$5*AG2610 + (1 + $B$6)*AG2609)*$B$2</f>
        <v>15000</v>
      </c>
      <c r="AH2608" s="64">
        <f t="shared" ref="AH2608" ca="1" si="3297">($B$5*AH2610 + (1 + $B$6)*AH2609)*$B$2</f>
        <v>105000</v>
      </c>
      <c r="AI2608" s="64">
        <f t="shared" ref="AI2608" ca="1" si="3298">($B$5*AI2610 + (1 + $B$6)*AI2609)*$B$2</f>
        <v>0</v>
      </c>
      <c r="AJ2608" s="64" cm="1">
        <f t="array" aca="1" ref="AJ2608" ca="1">($B$5*AJ2610 + (1 + $B$6)*AJ2609 + AND(NOT(AF2609:AJ2609)))*$B$2</f>
        <v>0</v>
      </c>
      <c r="AK2608" s="73"/>
      <c r="AL2608" s="70"/>
    </row>
    <row r="2609" spans="6:38" ht="14.55" customHeight="1" x14ac:dyDescent="0.3">
      <c r="F2609" s="79"/>
      <c r="G2609" s="3">
        <v>2607</v>
      </c>
      <c r="H2609" s="61">
        <v>0.74284827938172537</v>
      </c>
      <c r="I2609" s="61">
        <v>-0.72643709030177006</v>
      </c>
      <c r="J2609" s="61">
        <v>-1.584695328742564</v>
      </c>
      <c r="K2609" s="62">
        <v>-0.95372689293225366</v>
      </c>
      <c r="L2609" s="60">
        <f t="array" ref="L2609:O2609">TRANSPOSE(MMULT(Option!$B$25:$E$28, TRANSPOSE(H2609:K2609)))</f>
        <v>0.74284827938172537</v>
      </c>
      <c r="M2609" s="60">
        <v>-0.36865127903357631</v>
      </c>
      <c r="N2609" s="60">
        <v>-1.2849404295580615</v>
      </c>
      <c r="O2609" s="60">
        <v>-1.0191103457961441</v>
      </c>
      <c r="P2609" s="56" t="str">
        <f t="shared" si="3239"/>
        <v>522/2</v>
      </c>
      <c r="R2609" s="80"/>
      <c r="S2609" s="3" t="s">
        <v>31</v>
      </c>
      <c r="T2609" s="60">
        <f ca="1"/>
        <v>0.79906053774621266</v>
      </c>
      <c r="U2609" s="60">
        <f ca="1"/>
        <v>-0.13779191272421731</v>
      </c>
      <c r="V2609" s="60">
        <f ca="1"/>
        <v>1.3199882160317393</v>
      </c>
      <c r="W2609" s="60">
        <f ca="1"/>
        <v>0.44649296814958117</v>
      </c>
      <c r="X2609" s="60">
        <f ca="1"/>
        <v>1.6577054214853828</v>
      </c>
      <c r="Y2609" s="52">
        <f ca="1">$B$13 * EXP(($E$3 - $C$13^2/2) * Y$2 + $C$13*SQRT(Y$2)*T2609)</f>
        <v>127.72612808432748</v>
      </c>
      <c r="Z2609" s="52">
        <f ca="1">Y2609 * EXP(($E$3 - $C$13^2/2) * (Z$2-Y$2) + $C$13*SQRT(Z$2-Y$2)*U2609)</f>
        <v>123.16818430791457</v>
      </c>
      <c r="AA2609" s="52">
        <f ca="1">Z2609 * EXP(($E$3 - $C$13^2/2) * (AA$2-Z$2) + $C$13*SQRT(AA$2-Z$2)*V2609)</f>
        <v>183.92852633327033</v>
      </c>
      <c r="AB2609" s="52">
        <f ca="1">AA2609 * EXP(($E$3 - $C$13^2/2) * (AB$2-AA$2) + $C$13*SQRT(AB$2-AA$2)*W2609)</f>
        <v>211.34568887093423</v>
      </c>
      <c r="AC2609" s="52">
        <f ca="1">AB2609 * EXP(($E$3 - $C$13^2/2) * (AC$2-AB$2) + $C$13*SQRT(AC$2-AB$2)*X2609)</f>
        <v>349.25655096381541</v>
      </c>
      <c r="AD2609" s="47"/>
      <c r="AE2609" s="3" t="s">
        <v>46</v>
      </c>
      <c r="AF2609" s="52" t="b">
        <f t="shared" ref="AF2609" ca="1" si="3299">AF2607 &gt;= $B$4</f>
        <v>0</v>
      </c>
      <c r="AG2609" s="52" t="b">
        <f t="array" aca="1" ref="AG2609" ca="1">AND(AG2607 &gt;= $B$4, NOT(OR($AF2609:AF2609)))</f>
        <v>0</v>
      </c>
      <c r="AH2609" s="52" t="b">
        <f t="array" aca="1" ref="AH2609" ca="1">AND(AH2607 &gt;= $B$4, NOT(OR($AF2609:AG2609)))</f>
        <v>1</v>
      </c>
      <c r="AI2609" s="52" t="b">
        <f t="array" aca="1" ref="AI2609" ca="1">AND(AI2607 &gt;= $B$4, NOT(OR($AF2609:AH2609)))</f>
        <v>0</v>
      </c>
      <c r="AJ2609" s="52" t="b">
        <f t="array" aca="1" ref="AJ2609" ca="1">AND(AJ2607 &gt;= $B$4, NOT(OR($AF2609:AI2609)))</f>
        <v>0</v>
      </c>
      <c r="AK2609" s="73"/>
      <c r="AL2609" s="70"/>
    </row>
    <row r="2610" spans="6:38" ht="14.55" customHeight="1" x14ac:dyDescent="0.3">
      <c r="F2610" s="79"/>
      <c r="G2610" s="3">
        <v>2608</v>
      </c>
      <c r="H2610" s="61">
        <v>-0.18714599861820677</v>
      </c>
      <c r="I2610" s="61">
        <v>-1.8944111711460897E-2</v>
      </c>
      <c r="J2610" s="61">
        <v>0.54923322330575441</v>
      </c>
      <c r="K2610" s="62">
        <v>0.62703633481234133</v>
      </c>
      <c r="L2610" s="60">
        <f t="array" ref="L2610:O2610">TRANSPOSE(MMULT(Option!$B$25:$E$28, TRANSPOSE(H2610:K2610)))</f>
        <v>-0.18714599861820677</v>
      </c>
      <c r="M2610" s="60">
        <v>-9.222096462557651E-2</v>
      </c>
      <c r="N2610" s="60">
        <v>0.40257793606549275</v>
      </c>
      <c r="O2610" s="60">
        <v>0.56434205324515285</v>
      </c>
      <c r="P2610" s="56" t="str">
        <f t="shared" si="3239"/>
        <v>522/3</v>
      </c>
      <c r="R2610" s="80"/>
      <c r="S2610" s="3" t="s">
        <v>30</v>
      </c>
      <c r="T2610" s="60">
        <f ca="1"/>
        <v>2.0079288719997161</v>
      </c>
      <c r="U2610" s="60">
        <f ca="1"/>
        <v>-9.659190104432247E-2</v>
      </c>
      <c r="V2610" s="60">
        <f ca="1"/>
        <v>1.4562549353658136</v>
      </c>
      <c r="W2610" s="60">
        <f ca="1"/>
        <v>0.17093685204810244</v>
      </c>
      <c r="X2610" s="60">
        <f ca="1"/>
        <v>0.12765842787630538</v>
      </c>
      <c r="Y2610" s="52">
        <f ca="1">$B$14 * EXP(($E$3 - $C$14^2/2) * Y$2 + $C$14*SQRT(Y$2)*T2610)</f>
        <v>183.56133229458064</v>
      </c>
      <c r="Z2610" s="52">
        <f ca="1">Y2610 * EXP(($E$3 - $C$14^2/2) * (Z$2-Y$2) + $C$14*SQRT(Z$2-Y$2)*U2610)</f>
        <v>179.2123252145503</v>
      </c>
      <c r="AA2610" s="52">
        <f ca="1">Z2610 * EXP(($E$3 - $C$14^2/2) * (AA$2-Z$2) + $C$14*SQRT(AA$2-Z$2)*V2610)</f>
        <v>278.78691873156151</v>
      </c>
      <c r="AB2610" s="52">
        <f ca="1">AA2610 * EXP(($E$3 - $C$14^2/2) * (AB$2-AA$2) + $C$14*SQRT(AB$2-AA$2)*W2610)</f>
        <v>294.92727882673472</v>
      </c>
      <c r="AC2610" s="52">
        <f ca="1">AB2610 * EXP(($E$3 - $C$14^2/2) * (AC$2-AB$2) + $C$14*SQRT(AC$2-AB$2)*X2610)</f>
        <v>307.97738096815965</v>
      </c>
      <c r="AD2610" s="47"/>
      <c r="AE2610" s="3" t="s">
        <v>68</v>
      </c>
      <c r="AF2610" s="52" t="b">
        <f ca="1">AND(AF2607&gt;$B$3, NOT(OR($AF2609:AF2609)))</f>
        <v>1</v>
      </c>
      <c r="AG2610" s="52" t="b">
        <f ca="1">AND(AG2607&gt;$B$3, NOT(OR($AF2609:AG2609)))</f>
        <v>1</v>
      </c>
      <c r="AH2610" s="52" t="b">
        <f ca="1">AND(AH2607&gt;$B$3, NOT(OR($AF2609:AH2609)))</f>
        <v>0</v>
      </c>
      <c r="AI2610" s="52" t="b">
        <f ca="1">AND(AI2607&gt;$B$3, NOT(OR($AF2609:AI2609)))</f>
        <v>0</v>
      </c>
      <c r="AJ2610" s="52" t="b">
        <f ca="1">AND(AJ2607&gt;$B$3, NOT(OR($AF2609:AJ2609)))</f>
        <v>0</v>
      </c>
      <c r="AK2610" s="74"/>
      <c r="AL2610" s="70"/>
    </row>
    <row r="2611" spans="6:38" ht="14.55" customHeight="1" x14ac:dyDescent="0.3">
      <c r="F2611" s="79"/>
      <c r="G2611" s="3">
        <v>2609</v>
      </c>
      <c r="H2611" s="61">
        <v>1.0316264860154636</v>
      </c>
      <c r="I2611" s="61">
        <v>-1.2031952280086207</v>
      </c>
      <c r="J2611" s="61">
        <v>0.34465332456270742</v>
      </c>
      <c r="K2611" s="62">
        <v>4.1663635375440995E-2</v>
      </c>
      <c r="L2611" s="60">
        <f t="array" ref="L2611:O2611">TRANSPOSE(MMULT(Option!$B$25:$E$28, TRANSPOSE(H2611:K2611)))</f>
        <v>1.0316264860154636</v>
      </c>
      <c r="M2611" s="60">
        <v>-0.69009604722564555</v>
      </c>
      <c r="N2611" s="60">
        <v>0.40029260949295004</v>
      </c>
      <c r="O2611" s="60">
        <v>0.20052817204974221</v>
      </c>
      <c r="P2611" s="56" t="str">
        <f t="shared" si="3239"/>
        <v>522/4</v>
      </c>
      <c r="R2611" s="80">
        <v>653</v>
      </c>
      <c r="S2611" s="3" t="s">
        <v>28</v>
      </c>
      <c r="T2611" s="60">
        <f t="array" aca="1" ref="T2611:T2614" ca="1">TRANSPOSE(OFFSET($L$3, MATCH($R2611 &amp; "/" &amp; T$2, $P$3:$P$5002, 0) - 1, 0, 1, $E$1))</f>
        <v>0.23824877485633444</v>
      </c>
      <c r="U2611" s="60">
        <f t="array" aca="1" ref="U2611:U2614" ca="1">TRANSPOSE(OFFSET($L$3, MATCH($R2611 &amp; "/" &amp; U$2, $P$3:$P$5002, 0) - 1, 0, 1, $E$1))</f>
        <v>-0.39242062446558579</v>
      </c>
      <c r="V2611" s="60">
        <f t="array" aca="1" ref="V2611:V2614" ca="1">TRANSPOSE(OFFSET($L$3, MATCH($R2611 &amp; "/" &amp; V$2, $P$3:$P$5002, 0) - 1, 0, 1, $E$1))</f>
        <v>-1.0101951186687113</v>
      </c>
      <c r="W2611" s="60">
        <f t="array" aca="1" ref="W2611:W2614" ca="1">TRANSPOSE(OFFSET($L$3, MATCH($R2611 &amp; "/" &amp; W$2, $P$3:$P$5002, 0) - 1, 0, 1, $E$1))</f>
        <v>-0.75038168546207196</v>
      </c>
      <c r="X2611" s="60">
        <f t="array" aca="1" ref="X2611:X2614" ca="1">TRANSPOSE(OFFSET($L$3, MATCH($R2611 &amp; "/" &amp; X$2, $P$3:$P$5002, 0) - 1, 0, 1, $E$1))</f>
        <v>-1.135230481911645</v>
      </c>
      <c r="Y2611" s="52">
        <f ca="1">$B$11 * EXP(($E$3 - $C$11^2/2) * Y$2 + $C$11*SQRT(Y$2)*T2611)</f>
        <v>107.94748063661595</v>
      </c>
      <c r="Z2611" s="52">
        <f ca="1">Y2611 * EXP(($E$3 - $C$11^2/2) * (Z$2-Y$2) + $C$11*SQRT(Z$2-Y$2)*U2611)</f>
        <v>96.439766402576737</v>
      </c>
      <c r="AA2611" s="52">
        <f ca="1">Z2611 * EXP(($E$3 - $C$11^2/2) * (AA$2-Z$2) + $C$11*SQRT(AA$2-Z$2)*V2611)</f>
        <v>71.583177518665963</v>
      </c>
      <c r="AB2611" s="52">
        <f ca="1">AA2611 * EXP(($E$3 - $C$11^2/2) * (AB$2-AA$2) + $C$11*SQRT(AB$2-AA$2)*W2611)</f>
        <v>57.440267965468948</v>
      </c>
      <c r="AC2611" s="52">
        <f ca="1">AB2611 * EXP(($E$3 - $C$11^2/2) * (AC$2-AB$2) + $C$11*SQRT(AC$2-AB$2)*X2611)</f>
        <v>41.065832317978966</v>
      </c>
      <c r="AD2611" s="47"/>
      <c r="AE2611" s="3" t="s">
        <v>69</v>
      </c>
      <c r="AF2611" s="20" cm="1">
        <f t="array" aca="1" ref="AF2611" ca="1">MIN(Y2611:Y2614 / $D$11:$D$14)</f>
        <v>1.034648548082501</v>
      </c>
      <c r="AG2611" s="20" cm="1">
        <f t="array" aca="1" ref="AG2611" ca="1">MIN(Z2611:Z2614 / $D$11:$D$14)</f>
        <v>0.67043389235745299</v>
      </c>
      <c r="AH2611" s="20" cm="1">
        <f t="array" aca="1" ref="AH2611" ca="1">MIN(AA2611:AA2614 / $D$11:$D$14)</f>
        <v>0.66535730068294374</v>
      </c>
      <c r="AI2611" s="20" cm="1">
        <f t="array" aca="1" ref="AI2611" ca="1">MIN(AB2611:AB2614 / $D$11:$D$14)</f>
        <v>0.51774238809911199</v>
      </c>
      <c r="AJ2611" s="20" cm="1">
        <f t="array" aca="1" ref="AJ2611" ca="1">MIN(AC2611:AC2614 / $D$11:$D$14)</f>
        <v>0.41065832317978967</v>
      </c>
      <c r="AK2611" s="72">
        <f t="array" aca="1" ref="AK2611" ca="1">SUMPRODUCT(AF2612:AJ2612, EXP(-$E$3*$AF$2:$AJ$2))</f>
        <v>92148.519674651194</v>
      </c>
      <c r="AL2611" s="70">
        <f ca="1">MAX(AC2612 - $D$11, 0) * EXP(-$E$2*$E$3)</f>
        <v>29.093506897085014</v>
      </c>
    </row>
    <row r="2612" spans="6:38" ht="14.55" customHeight="1" x14ac:dyDescent="0.3">
      <c r="F2612" s="79"/>
      <c r="G2612" s="3">
        <v>2610</v>
      </c>
      <c r="H2612" s="61">
        <v>0.25039376364373189</v>
      </c>
      <c r="I2612" s="61">
        <v>5.6051052921194545E-3</v>
      </c>
      <c r="J2612" s="61">
        <v>-0.15380908355483983</v>
      </c>
      <c r="K2612" s="62">
        <v>-0.90382666063231931</v>
      </c>
      <c r="L2612" s="60">
        <f t="array" ref="L2612:O2612">TRANSPOSE(MMULT(Option!$B$25:$E$28, TRANSPOSE(H2612:K2612)))</f>
        <v>0.25039376364373189</v>
      </c>
      <c r="M2612" s="60">
        <v>0.10529466931335975</v>
      </c>
      <c r="N2612" s="60">
        <v>-3.3466799716014642E-2</v>
      </c>
      <c r="O2612" s="60">
        <v>-0.7023861037211192</v>
      </c>
      <c r="P2612" s="56" t="str">
        <f t="shared" si="3239"/>
        <v>522/5</v>
      </c>
      <c r="R2612" s="80"/>
      <c r="S2612" s="3" t="s">
        <v>29</v>
      </c>
      <c r="T2612" s="60">
        <f ca="1"/>
        <v>9.6872673271109558E-2</v>
      </c>
      <c r="U2612" s="60">
        <f ca="1"/>
        <v>-1.4629732588256135</v>
      </c>
      <c r="V2612" s="60">
        <f ca="1"/>
        <v>1.3781181233598809</v>
      </c>
      <c r="W2612" s="60">
        <f ca="1"/>
        <v>1.6110782483081174</v>
      </c>
      <c r="X2612" s="60">
        <f ca="1"/>
        <v>-0.64838995029065982</v>
      </c>
      <c r="Y2612" s="52">
        <f ca="1">$B$12 * EXP(($E$3 - $C$12^2/2) * Y$2 + $C$12*SQRT(Y$2)*T2612)</f>
        <v>103.4648548082501</v>
      </c>
      <c r="Z2612" s="52">
        <f ca="1">Y2612 * EXP(($E$3 - $C$12^2/2) * (Z$2-Y$2) + $C$12*SQRT(Z$2-Y$2)*U2612)</f>
        <v>67.043389235745295</v>
      </c>
      <c r="AA2612" s="52">
        <f ca="1">Z2612 * EXP(($E$3 - $C$12^2/2) * (AA$2-Z$2) + $C$12*SQRT(AA$2-Z$2)*V2612)</f>
        <v>101.87794176140663</v>
      </c>
      <c r="AB2612" s="52">
        <f ca="1">AA2612 * EXP(($E$3 - $C$12^2/2) * (AB$2-AA$2) + $C$12*SQRT(AB$2-AA$2)*W2612)</f>
        <v>166.01844918043068</v>
      </c>
      <c r="AC2612" s="52">
        <f ca="1">AB2612 * EXP(($E$3 - $C$12^2/2) * (AC$2-AB$2) + $C$12*SQRT(AC$2-AB$2)*X2612)</f>
        <v>137.35680231643727</v>
      </c>
      <c r="AD2612" s="47"/>
      <c r="AE2612" s="3" t="s">
        <v>47</v>
      </c>
      <c r="AF2612" s="64">
        <f t="shared" ref="AF2612" ca="1" si="3300">($B$5*AF2614 + (1 + $B$6)*AF2613)*$B$2</f>
        <v>15000</v>
      </c>
      <c r="AG2612" s="64">
        <f t="shared" ref="AG2612" ca="1" si="3301">($B$5*AG2614 + (1 + $B$6)*AG2613)*$B$2</f>
        <v>0</v>
      </c>
      <c r="AH2612" s="64">
        <f t="shared" ref="AH2612" ca="1" si="3302">($B$5*AH2614 + (1 + $B$6)*AH2613)*$B$2</f>
        <v>0</v>
      </c>
      <c r="AI2612" s="64">
        <f t="shared" ref="AI2612" ca="1" si="3303">($B$5*AI2614 + (1 + $B$6)*AI2613)*$B$2</f>
        <v>0</v>
      </c>
      <c r="AJ2612" s="64" cm="1">
        <f t="array" aca="1" ref="AJ2612" ca="1">($B$5*AJ2614 + (1 + $B$6)*AJ2613 + AND(NOT(AF2613:AJ2613)))*$B$2</f>
        <v>100000</v>
      </c>
      <c r="AK2612" s="73"/>
      <c r="AL2612" s="70"/>
    </row>
    <row r="2613" spans="6:38" ht="14.55" customHeight="1" x14ac:dyDescent="0.3">
      <c r="F2613" s="79"/>
      <c r="G2613" s="3">
        <v>2611</v>
      </c>
      <c r="H2613" s="61">
        <v>0.52609730745914318</v>
      </c>
      <c r="I2613" s="61">
        <v>-0.97237895671086227</v>
      </c>
      <c r="J2613" s="61">
        <v>5.31404082178824E-2</v>
      </c>
      <c r="K2613" s="62">
        <v>-0.35408847551435929</v>
      </c>
      <c r="L2613" s="60">
        <f t="array" ref="L2613:O2613">TRANSPOSE(MMULT(Option!$B$25:$E$28, TRANSPOSE(H2613:K2613)))</f>
        <v>0.52609730745914318</v>
      </c>
      <c r="M2613" s="60">
        <v>-0.68076111167828557</v>
      </c>
      <c r="N2613" s="60">
        <v>2.484097082385249E-3</v>
      </c>
      <c r="O2613" s="60">
        <v>-0.33704096745751827</v>
      </c>
      <c r="P2613" s="56" t="str">
        <f t="shared" si="3239"/>
        <v>523/1</v>
      </c>
      <c r="R2613" s="80"/>
      <c r="S2613" s="3" t="s">
        <v>31</v>
      </c>
      <c r="T2613" s="60">
        <f ca="1"/>
        <v>0.21609052551662844</v>
      </c>
      <c r="U2613" s="60">
        <f ca="1"/>
        <v>0.51248129642483897</v>
      </c>
      <c r="V2613" s="60">
        <f ca="1"/>
        <v>-1.4870639409065602</v>
      </c>
      <c r="W2613" s="60">
        <f ca="1"/>
        <v>-1.5024328166995087</v>
      </c>
      <c r="X2613" s="60">
        <f ca="1"/>
        <v>-0.75434240062724933</v>
      </c>
      <c r="Y2613" s="52">
        <f ca="1">$B$13 * EXP(($E$3 - $C$13^2/2) * Y$2 + $C$13*SQRT(Y$2)*T2613)</f>
        <v>107.23228224445116</v>
      </c>
      <c r="Z2613" s="52">
        <f ca="1">Y2613 * EXP(($E$3 - $C$13^2/2) * (Z$2-Y$2) + $C$13*SQRT(Z$2-Y$2)*U2613)</f>
        <v>125.68034419063078</v>
      </c>
      <c r="AA2613" s="52">
        <f ca="1">Z2613 * EXP(($E$3 - $C$13^2/2) * (AA$2-Z$2) + $C$13*SQRT(AA$2-Z$2)*V2613)</f>
        <v>80.852180091062081</v>
      </c>
      <c r="AB2613" s="52">
        <f ca="1">AA2613 * EXP(($E$3 - $C$13^2/2) * (AB$2-AA$2) + $C$13*SQRT(AB$2-AA$2)*W2613)</f>
        <v>51.774238809911203</v>
      </c>
      <c r="AC2613" s="52">
        <f ca="1">AB2613 * EXP(($E$3 - $C$13^2/2) * (AC$2-AB$2) + $C$13*SQRT(AC$2-AB$2)*X2613)</f>
        <v>41.495707373374223</v>
      </c>
      <c r="AD2613" s="47"/>
      <c r="AE2613" s="3" t="s">
        <v>46</v>
      </c>
      <c r="AF2613" s="52" t="b">
        <f t="shared" ref="AF2613" ca="1" si="3304">AF2611 &gt;= $B$4</f>
        <v>0</v>
      </c>
      <c r="AG2613" s="52" t="b">
        <f t="array" aca="1" ref="AG2613" ca="1">AND(AG2611 &gt;= $B$4, NOT(OR($AF2613:AF2613)))</f>
        <v>0</v>
      </c>
      <c r="AH2613" s="52" t="b">
        <f t="array" aca="1" ref="AH2613" ca="1">AND(AH2611 &gt;= $B$4, NOT(OR($AF2613:AG2613)))</f>
        <v>0</v>
      </c>
      <c r="AI2613" s="52" t="b">
        <f t="array" aca="1" ref="AI2613" ca="1">AND(AI2611 &gt;= $B$4, NOT(OR($AF2613:AH2613)))</f>
        <v>0</v>
      </c>
      <c r="AJ2613" s="52" t="b">
        <f t="array" aca="1" ref="AJ2613" ca="1">AND(AJ2611 &gt;= $B$4, NOT(OR($AF2613:AI2613)))</f>
        <v>0</v>
      </c>
      <c r="AK2613" s="73"/>
      <c r="AL2613" s="70"/>
    </row>
    <row r="2614" spans="6:38" ht="14.55" customHeight="1" x14ac:dyDescent="0.3">
      <c r="F2614" s="79"/>
      <c r="G2614" s="3">
        <v>2612</v>
      </c>
      <c r="H2614" s="61">
        <v>0.11387998395532341</v>
      </c>
      <c r="I2614" s="61">
        <v>0.82392933560643034</v>
      </c>
      <c r="J2614" s="61">
        <v>1.5117094987226789</v>
      </c>
      <c r="K2614" s="62">
        <v>0.57070503073898882</v>
      </c>
      <c r="L2614" s="60">
        <f t="array" ref="L2614:O2614">TRANSPOSE(MMULT(Option!$B$25:$E$28, TRANSPOSE(H2614:K2614)))</f>
        <v>0.11387998395532341</v>
      </c>
      <c r="M2614" s="60">
        <v>0.80069570312435756</v>
      </c>
      <c r="N2614" s="60">
        <v>1.5890570082380306</v>
      </c>
      <c r="O2614" s="60">
        <v>1.0450854114254833</v>
      </c>
      <c r="P2614" s="56" t="str">
        <f t="shared" si="3239"/>
        <v>523/2</v>
      </c>
      <c r="R2614" s="80"/>
      <c r="S2614" s="3" t="s">
        <v>30</v>
      </c>
      <c r="T2614" s="60">
        <f ca="1"/>
        <v>0.8741356511369609</v>
      </c>
      <c r="U2614" s="60">
        <f ca="1"/>
        <v>-1.4206947631445326</v>
      </c>
      <c r="V2614" s="60">
        <f ca="1"/>
        <v>-0.86154451584941594</v>
      </c>
      <c r="W2614" s="60">
        <f ca="1"/>
        <v>1.3126848945936183</v>
      </c>
      <c r="X2614" s="60">
        <f ca="1"/>
        <v>-1.3551787271862463</v>
      </c>
      <c r="Y2614" s="52">
        <f ca="1">$B$14 * EXP(($E$3 - $C$14^2/2) * Y$2 + $C$14*SQRT(Y$2)*T2614)</f>
        <v>130.63548420166296</v>
      </c>
      <c r="Z2614" s="52">
        <f ca="1">Y2614 * EXP(($E$3 - $C$14^2/2) * (Z$2-Y$2) + $C$14*SQRT(Z$2-Y$2)*U2614)</f>
        <v>85.72996825377156</v>
      </c>
      <c r="AA2614" s="52">
        <f ca="1">Z2614 * EXP(($E$3 - $C$14^2/2) * (AA$2-Z$2) + $C$14*SQRT(AA$2-Z$2)*V2614)</f>
        <v>66.53573006829437</v>
      </c>
      <c r="AB2614" s="52">
        <f ca="1">AA2614 * EXP(($E$3 - $C$14^2/2) * (AB$2-AA$2) + $C$14*SQRT(AB$2-AA$2)*W2614)</f>
        <v>99.141147395166598</v>
      </c>
      <c r="AC2614" s="52">
        <f ca="1">AB2614 * EXP(($E$3 - $C$14^2/2) * (AC$2-AB$2) + $C$14*SQRT(AC$2-AB$2)*X2614)</f>
        <v>66.353130936294889</v>
      </c>
      <c r="AD2614" s="47"/>
      <c r="AE2614" s="3" t="s">
        <v>68</v>
      </c>
      <c r="AF2614" s="52" t="b">
        <f ca="1">AND(AF2611&gt;$B$3, NOT(OR($AF2613:AF2613)))</f>
        <v>1</v>
      </c>
      <c r="AG2614" s="52" t="b">
        <f ca="1">AND(AG2611&gt;$B$3, NOT(OR($AF2613:AG2613)))</f>
        <v>0</v>
      </c>
      <c r="AH2614" s="52" t="b">
        <f ca="1">AND(AH2611&gt;$B$3, NOT(OR($AF2613:AH2613)))</f>
        <v>0</v>
      </c>
      <c r="AI2614" s="52" t="b">
        <f ca="1">AND(AI2611&gt;$B$3, NOT(OR($AF2613:AI2613)))</f>
        <v>0</v>
      </c>
      <c r="AJ2614" s="52" t="b">
        <f ca="1">AND(AJ2611&gt;$B$3, NOT(OR($AF2613:AJ2613)))</f>
        <v>0</v>
      </c>
      <c r="AK2614" s="74"/>
      <c r="AL2614" s="70"/>
    </row>
    <row r="2615" spans="6:38" ht="14.55" customHeight="1" x14ac:dyDescent="0.3">
      <c r="F2615" s="79"/>
      <c r="G2615" s="3">
        <v>2613</v>
      </c>
      <c r="H2615" s="61">
        <v>-0.77772442812206066</v>
      </c>
      <c r="I2615" s="61">
        <v>0.62143795242683775</v>
      </c>
      <c r="J2615" s="61">
        <v>-1.1522008373465806</v>
      </c>
      <c r="K2615" s="62">
        <v>-7.1884717266909254E-3</v>
      </c>
      <c r="L2615" s="60">
        <f t="array" ref="L2615:O2615">TRANSPOSE(MMULT(Option!$B$25:$E$28, TRANSPOSE(H2615:K2615)))</f>
        <v>-0.77772442812206066</v>
      </c>
      <c r="M2615" s="60">
        <v>0.25846752009404572</v>
      </c>
      <c r="N2615" s="60">
        <v>-1.1603487096755329</v>
      </c>
      <c r="O2615" s="60">
        <v>-0.37940153223731088</v>
      </c>
      <c r="P2615" s="56" t="str">
        <f t="shared" si="3239"/>
        <v>523/3</v>
      </c>
      <c r="R2615" s="80">
        <v>654</v>
      </c>
      <c r="S2615" s="3" t="s">
        <v>28</v>
      </c>
      <c r="T2615" s="60">
        <f t="array" aca="1" ref="T2615:T2618" ca="1">TRANSPOSE(OFFSET($L$3, MATCH($R2615 &amp; "/" &amp; T$2, $P$3:$P$5002, 0) - 1, 0, 1, $E$1))</f>
        <v>-2.6285013957952099</v>
      </c>
      <c r="U2615" s="60">
        <f t="array" aca="1" ref="U2615:U2618" ca="1">TRANSPOSE(OFFSET($L$3, MATCH($R2615 &amp; "/" &amp; U$2, $P$3:$P$5002, 0) - 1, 0, 1, $E$1))</f>
        <v>0.79939343689956421</v>
      </c>
      <c r="V2615" s="60">
        <f t="array" aca="1" ref="V2615:V2618" ca="1">TRANSPOSE(OFFSET($L$3, MATCH($R2615 &amp; "/" &amp; V$2, $P$3:$P$5002, 0) - 1, 0, 1, $E$1))</f>
        <v>-0.2749556895960924</v>
      </c>
      <c r="W2615" s="60">
        <f t="array" aca="1" ref="W2615:W2618" ca="1">TRANSPOSE(OFFSET($L$3, MATCH($R2615 &amp; "/" &amp; W$2, $P$3:$P$5002, 0) - 1, 0, 1, $E$1))</f>
        <v>-0.63100142624983846</v>
      </c>
      <c r="X2615" s="60">
        <f t="array" aca="1" ref="X2615:X2618" ca="1">TRANSPOSE(OFFSET($L$3, MATCH($R2615 &amp; "/" &amp; X$2, $P$3:$P$5002, 0) - 1, 0, 1, $E$1))</f>
        <v>4.4633776834546848E-2</v>
      </c>
      <c r="Y2615" s="52">
        <f ca="1">$B$11 * EXP(($E$3 - $C$11^2/2) * Y$2 + $C$11*SQRT(Y$2)*T2615)</f>
        <v>45.678136380889342</v>
      </c>
      <c r="Z2615" s="52">
        <f ca="1">Y2615 * EXP(($E$3 - $C$11^2/2) * (Z$2-Y$2) + $C$11*SQRT(Z$2-Y$2)*U2615)</f>
        <v>58.348741963453641</v>
      </c>
      <c r="AA2615" s="52">
        <f ca="1">Z2615 * EXP(($E$3 - $C$11^2/2) * (AA$2-Z$2) + $C$11*SQRT(AA$2-Z$2)*V2615)</f>
        <v>53.998220452642741</v>
      </c>
      <c r="AB2615" s="52">
        <f ca="1">AA2615 * EXP(($E$3 - $C$11^2/2) * (AB$2-AA$2) + $C$11*SQRT(AB$2-AA$2)*W2615)</f>
        <v>44.909558827253747</v>
      </c>
      <c r="AC2615" s="52">
        <f ca="1">AB2615 * EXP(($E$3 - $C$11^2/2) * (AC$2-AB$2) + $C$11*SQRT(AC$2-AB$2)*X2615)</f>
        <v>45.74309249543402</v>
      </c>
      <c r="AD2615" s="47"/>
      <c r="AE2615" s="3" t="s">
        <v>69</v>
      </c>
      <c r="AF2615" s="20" cm="1">
        <f t="array" aca="1" ref="AF2615" ca="1">MIN(Y2615:Y2618 / $D$11:$D$14)</f>
        <v>0.45678136380889339</v>
      </c>
      <c r="AG2615" s="20" cm="1">
        <f t="array" aca="1" ref="AG2615" ca="1">MIN(Z2615:Z2618 / $D$11:$D$14)</f>
        <v>0.3885025171244017</v>
      </c>
      <c r="AH2615" s="20" cm="1">
        <f t="array" aca="1" ref="AH2615" ca="1">MIN(AA2615:AA2618 / $D$11:$D$14)</f>
        <v>0.26908269878260538</v>
      </c>
      <c r="AI2615" s="20" cm="1">
        <f t="array" aca="1" ref="AI2615" ca="1">MIN(AB2615:AB2618 / $D$11:$D$14)</f>
        <v>0.25601741084799273</v>
      </c>
      <c r="AJ2615" s="20" cm="1">
        <f t="array" aca="1" ref="AJ2615" ca="1">MIN(AC2615:AC2618 / $D$11:$D$14)</f>
        <v>0.26164954869958362</v>
      </c>
      <c r="AK2615" s="72">
        <f t="array" aca="1" ref="AK2615" ca="1">SUMPRODUCT(AF2616:AJ2616, EXP(-$E$3*$AF$2:$AJ$2))</f>
        <v>77880.078307140488</v>
      </c>
      <c r="AL2615" s="70">
        <f ca="1">MAX(AC2616 - $D$11, 0) * EXP(-$E$2*$E$3)</f>
        <v>7.8788748706334797</v>
      </c>
    </row>
    <row r="2616" spans="6:38" ht="14.55" customHeight="1" x14ac:dyDescent="0.3">
      <c r="F2616" s="79"/>
      <c r="G2616" s="3">
        <v>2614</v>
      </c>
      <c r="H2616" s="61">
        <v>-1.4732699031317613</v>
      </c>
      <c r="I2616" s="61">
        <v>-0.41117536384830156</v>
      </c>
      <c r="J2616" s="61">
        <v>1.4238824591554351</v>
      </c>
      <c r="K2616" s="62">
        <v>9.0076962003340366E-2</v>
      </c>
      <c r="L2616" s="60">
        <f t="array" ref="L2616:O2616">TRANSPOSE(MMULT(Option!$B$25:$E$28, TRANSPOSE(H2616:K2616)))</f>
        <v>-1.4732699031317613</v>
      </c>
      <c r="M2616" s="60">
        <v>-0.96615640699987471</v>
      </c>
      <c r="N2616" s="60">
        <v>0.55363135043203737</v>
      </c>
      <c r="O2616" s="60">
        <v>-0.34192824480574496</v>
      </c>
      <c r="P2616" s="56" t="str">
        <f t="shared" si="3239"/>
        <v>523/4</v>
      </c>
      <c r="R2616" s="80"/>
      <c r="S2616" s="3" t="s">
        <v>29</v>
      </c>
      <c r="T2616" s="60">
        <f ca="1"/>
        <v>1.1131947884398234</v>
      </c>
      <c r="U2616" s="60">
        <f ca="1"/>
        <v>-1.2438081221381057</v>
      </c>
      <c r="V2616" s="60">
        <f ca="1"/>
        <v>6.8694423511127811E-3</v>
      </c>
      <c r="W2616" s="60">
        <f ca="1"/>
        <v>-0.25335091798529569</v>
      </c>
      <c r="X2616" s="60">
        <f ca="1"/>
        <v>0.61499582547919829</v>
      </c>
      <c r="Y2616" s="52">
        <f ca="1">$B$12 * EXP(($E$3 - $C$12^2/2) * Y$2 + $C$12*SQRT(Y$2)*T2616)</f>
        <v>140.34850102960453</v>
      </c>
      <c r="Z2616" s="52">
        <f ca="1">Y2616 * EXP(($E$3 - $C$12^2/2) * (Z$2-Y$2) + $C$12*SQRT(Z$2-Y$2)*U2616)</f>
        <v>97.123774017393657</v>
      </c>
      <c r="AA2616" s="52">
        <f ca="1">Z2616 * EXP(($E$3 - $C$12^2/2) * (AA$2-Z$2) + $C$12*SQRT(AA$2-Z$2)*V2616)</f>
        <v>97.811975516057274</v>
      </c>
      <c r="AB2616" s="52">
        <f ca="1">AA2616 * EXP(($E$3 - $C$12^2/2) * (AB$2-AA$2) + $C$12*SQRT(AB$2-AA$2)*W2616)</f>
        <v>91.10764715677675</v>
      </c>
      <c r="AC2616" s="52">
        <f ca="1">AB2616 * EXP(($E$3 - $C$12^2/2) * (AC$2-AB$2) + $C$12*SQRT(AC$2-AB$2)*X2616)</f>
        <v>110.11667558879573</v>
      </c>
      <c r="AD2616" s="47"/>
      <c r="AE2616" s="3" t="s">
        <v>47</v>
      </c>
      <c r="AF2616" s="64">
        <f t="shared" ref="AF2616" ca="1" si="3305">($B$5*AF2618 + (1 + $B$6)*AF2617)*$B$2</f>
        <v>0</v>
      </c>
      <c r="AG2616" s="64">
        <f t="shared" ref="AG2616" ca="1" si="3306">($B$5*AG2618 + (1 + $B$6)*AG2617)*$B$2</f>
        <v>0</v>
      </c>
      <c r="AH2616" s="64">
        <f t="shared" ref="AH2616" ca="1" si="3307">($B$5*AH2618 + (1 + $B$6)*AH2617)*$B$2</f>
        <v>0</v>
      </c>
      <c r="AI2616" s="64">
        <f t="shared" ref="AI2616" ca="1" si="3308">($B$5*AI2618 + (1 + $B$6)*AI2617)*$B$2</f>
        <v>0</v>
      </c>
      <c r="AJ2616" s="64" cm="1">
        <f t="array" aca="1" ref="AJ2616" ca="1">($B$5*AJ2618 + (1 + $B$6)*AJ2617 + AND(NOT(AF2617:AJ2617)))*$B$2</f>
        <v>100000</v>
      </c>
      <c r="AK2616" s="73"/>
      <c r="AL2616" s="70"/>
    </row>
    <row r="2617" spans="6:38" ht="14.55" customHeight="1" x14ac:dyDescent="0.3">
      <c r="F2617" s="79"/>
      <c r="G2617" s="3">
        <v>2615</v>
      </c>
      <c r="H2617" s="61">
        <v>0.84171117538818485</v>
      </c>
      <c r="I2617" s="61">
        <v>-2.158720037257106</v>
      </c>
      <c r="J2617" s="61">
        <v>-1.233991338300642</v>
      </c>
      <c r="K2617" s="62">
        <v>-0.30911831124778782</v>
      </c>
      <c r="L2617" s="60">
        <f t="array" ref="L2617:O2617">TRANSPOSE(MMULT(Option!$B$25:$E$28, TRANSPOSE(H2617:K2617)))</f>
        <v>0.84171117538818485</v>
      </c>
      <c r="M2617" s="60">
        <v>-1.6418151248344419</v>
      </c>
      <c r="N2617" s="60">
        <v>-1.3124281417721255</v>
      </c>
      <c r="O2617" s="60">
        <v>-0.73416468264644263</v>
      </c>
      <c r="P2617" s="56" t="str">
        <f t="shared" si="3239"/>
        <v>523/5</v>
      </c>
      <c r="R2617" s="80"/>
      <c r="S2617" s="3" t="s">
        <v>31</v>
      </c>
      <c r="T2617" s="60">
        <f ca="1"/>
        <v>-2.2014993742832178</v>
      </c>
      <c r="U2617" s="60">
        <f ca="1"/>
        <v>-0.98335272608589941</v>
      </c>
      <c r="V2617" s="60">
        <f ca="1"/>
        <v>-1.2409362869933449</v>
      </c>
      <c r="W2617" s="60">
        <f ca="1"/>
        <v>-0.18257769827171996</v>
      </c>
      <c r="X2617" s="60">
        <f ca="1"/>
        <v>5.5868515666728236E-2</v>
      </c>
      <c r="Y2617" s="52">
        <f ca="1">$B$13 * EXP(($E$3 - $C$13^2/2) * Y$2 + $C$13*SQRT(Y$2)*T2617)</f>
        <v>51.920846370773035</v>
      </c>
      <c r="Z2617" s="52">
        <f ca="1">Y2617 * EXP(($E$3 - $C$13^2/2) * (Z$2-Y$2) + $C$13*SQRT(Z$2-Y$2)*U2617)</f>
        <v>38.850251712440169</v>
      </c>
      <c r="AA2617" s="52">
        <f ca="1">Z2617 * EXP(($E$3 - $C$13^2/2) * (AA$2-Z$2) + $C$13*SQRT(AA$2-Z$2)*V2617)</f>
        <v>26.908269878260537</v>
      </c>
      <c r="AB2617" s="52">
        <f ca="1">AA2617 * EXP(($E$3 - $C$13^2/2) * (AB$2-AA$2) + $C$13*SQRT(AB$2-AA$2)*W2617)</f>
        <v>25.601741084799276</v>
      </c>
      <c r="AC2617" s="52">
        <f ca="1">AB2617 * EXP(($E$3 - $C$13^2/2) * (AC$2-AB$2) + $C$13*SQRT(AC$2-AB$2)*X2617)</f>
        <v>26.164954869958365</v>
      </c>
      <c r="AD2617" s="47"/>
      <c r="AE2617" s="3" t="s">
        <v>46</v>
      </c>
      <c r="AF2617" s="52" t="b">
        <f t="shared" ref="AF2617" ca="1" si="3309">AF2615 &gt;= $B$4</f>
        <v>0</v>
      </c>
      <c r="AG2617" s="52" t="b">
        <f t="array" aca="1" ref="AG2617" ca="1">AND(AG2615 &gt;= $B$4, NOT(OR($AF2617:AF2617)))</f>
        <v>0</v>
      </c>
      <c r="AH2617" s="52" t="b">
        <f t="array" aca="1" ref="AH2617" ca="1">AND(AH2615 &gt;= $B$4, NOT(OR($AF2617:AG2617)))</f>
        <v>0</v>
      </c>
      <c r="AI2617" s="52" t="b">
        <f t="array" aca="1" ref="AI2617" ca="1">AND(AI2615 &gt;= $B$4, NOT(OR($AF2617:AH2617)))</f>
        <v>0</v>
      </c>
      <c r="AJ2617" s="52" t="b">
        <f t="array" aca="1" ref="AJ2617" ca="1">AND(AJ2615 &gt;= $B$4, NOT(OR($AF2617:AI2617)))</f>
        <v>0</v>
      </c>
      <c r="AK2617" s="73"/>
      <c r="AL2617" s="70"/>
    </row>
    <row r="2618" spans="6:38" ht="14.55" customHeight="1" x14ac:dyDescent="0.3">
      <c r="F2618" s="79"/>
      <c r="G2618" s="3">
        <v>2616</v>
      </c>
      <c r="H2618" s="61">
        <v>-0.98782767254637571</v>
      </c>
      <c r="I2618" s="61">
        <v>-3.0336916011281734E-2</v>
      </c>
      <c r="J2618" s="61">
        <v>-0.3022831881110738</v>
      </c>
      <c r="K2618" s="62">
        <v>0.76799429635255889</v>
      </c>
      <c r="L2618" s="60">
        <f t="array" ref="L2618:O2618">TRANSPOSE(MMULT(Option!$B$25:$E$28, TRANSPOSE(H2618:K2618)))</f>
        <v>-0.98782767254637571</v>
      </c>
      <c r="M2618" s="60">
        <v>-0.4229353118131936</v>
      </c>
      <c r="N2618" s="60">
        <v>-0.66857350518428926</v>
      </c>
      <c r="O2618" s="60">
        <v>0.19559624826160188</v>
      </c>
      <c r="P2618" s="56" t="str">
        <f t="shared" si="3239"/>
        <v>524/1</v>
      </c>
      <c r="R2618" s="80"/>
      <c r="S2618" s="3" t="s">
        <v>30</v>
      </c>
      <c r="T2618" s="60">
        <f ca="1"/>
        <v>-1.4404957689152733</v>
      </c>
      <c r="U2618" s="60">
        <f ca="1"/>
        <v>0.29807324776805538</v>
      </c>
      <c r="V2618" s="60">
        <f ca="1"/>
        <v>0.86824447080549849</v>
      </c>
      <c r="W2618" s="60">
        <f ca="1"/>
        <v>0.26562916569969863</v>
      </c>
      <c r="X2618" s="60">
        <f ca="1"/>
        <v>-0.40489568457884517</v>
      </c>
      <c r="Y2618" s="52">
        <f ca="1">$B$14 * EXP(($E$3 - $C$14^2/2) * Y$2 + $C$14*SQRT(Y$2)*T2618)</f>
        <v>65.236651809979193</v>
      </c>
      <c r="Z2618" s="52">
        <f ca="1">Y2618 * EXP(($E$3 - $C$14^2/2) * (Z$2-Y$2) + $C$14*SQRT(Z$2-Y$2)*U2618)</f>
        <v>71.696607382416289</v>
      </c>
      <c r="AA2618" s="52">
        <f ca="1">Z2618 * EXP(($E$3 - $C$14^2/2) * (AA$2-Z$2) + $C$14*SQRT(AA$2-Z$2)*V2618)</f>
        <v>93.495823877517154</v>
      </c>
      <c r="AB2618" s="52">
        <f ca="1">AA2618 * EXP(($E$3 - $C$14^2/2) * (AB$2-AA$2) + $C$14*SQRT(AB$2-AA$2)*W2618)</f>
        <v>101.7588217281554</v>
      </c>
      <c r="AC2618" s="52">
        <f ca="1">AB2618 * EXP(($E$3 - $C$14^2/2) * (AC$2-AB$2) + $C$14*SQRT(AC$2-AB$2)*X2618)</f>
        <v>90.571248319966315</v>
      </c>
      <c r="AD2618" s="47"/>
      <c r="AE2618" s="3" t="s">
        <v>68</v>
      </c>
      <c r="AF2618" s="52" t="b">
        <f ca="1">AND(AF2615&gt;$B$3, NOT(OR($AF2617:AF2617)))</f>
        <v>0</v>
      </c>
      <c r="AG2618" s="52" t="b">
        <f ca="1">AND(AG2615&gt;$B$3, NOT(OR($AF2617:AG2617)))</f>
        <v>0</v>
      </c>
      <c r="AH2618" s="52" t="b">
        <f ca="1">AND(AH2615&gt;$B$3, NOT(OR($AF2617:AH2617)))</f>
        <v>0</v>
      </c>
      <c r="AI2618" s="52" t="b">
        <f ca="1">AND(AI2615&gt;$B$3, NOT(OR($AF2617:AI2617)))</f>
        <v>0</v>
      </c>
      <c r="AJ2618" s="52" t="b">
        <f ca="1">AND(AJ2615&gt;$B$3, NOT(OR($AF2617:AJ2617)))</f>
        <v>0</v>
      </c>
      <c r="AK2618" s="74"/>
      <c r="AL2618" s="70"/>
    </row>
    <row r="2619" spans="6:38" ht="14.55" customHeight="1" x14ac:dyDescent="0.3">
      <c r="F2619" s="79"/>
      <c r="G2619" s="3">
        <v>2617</v>
      </c>
      <c r="H2619" s="61">
        <v>-0.61653908506976518</v>
      </c>
      <c r="I2619" s="61">
        <v>0.73011709890061272</v>
      </c>
      <c r="J2619" s="61">
        <v>-0.51669635264110358</v>
      </c>
      <c r="K2619" s="62">
        <v>1.0930811504468398</v>
      </c>
      <c r="L2619" s="60">
        <f t="array" ref="L2619:O2619">TRANSPOSE(MMULT(Option!$B$25:$E$28, TRANSPOSE(H2619:K2619)))</f>
        <v>-0.61653908506976518</v>
      </c>
      <c r="M2619" s="60">
        <v>0.42254774035081732</v>
      </c>
      <c r="N2619" s="60">
        <v>-0.50924570590235263</v>
      </c>
      <c r="O2619" s="60">
        <v>0.77978387351823353</v>
      </c>
      <c r="P2619" s="56" t="str">
        <f t="shared" si="3239"/>
        <v>524/2</v>
      </c>
      <c r="R2619" s="80">
        <v>655</v>
      </c>
      <c r="S2619" s="3" t="s">
        <v>28</v>
      </c>
      <c r="T2619" s="60">
        <f t="array" aca="1" ref="T2619:T2622" ca="1">TRANSPOSE(OFFSET($L$3, MATCH($R2619 &amp; "/" &amp; T$2, $P$3:$P$5002, 0) - 1, 0, 1, $E$1))</f>
        <v>7.2797093166015486E-2</v>
      </c>
      <c r="U2619" s="60">
        <f t="array" aca="1" ref="U2619:U2622" ca="1">TRANSPOSE(OFFSET($L$3, MATCH($R2619 &amp; "/" &amp; U$2, $P$3:$P$5002, 0) - 1, 0, 1, $E$1))</f>
        <v>-1.6236300525743037</v>
      </c>
      <c r="V2619" s="60">
        <f t="array" aca="1" ref="V2619:V2622" ca="1">TRANSPOSE(OFFSET($L$3, MATCH($R2619 &amp; "/" &amp; V$2, $P$3:$P$5002, 0) - 1, 0, 1, $E$1))</f>
        <v>4.58658464203145E-2</v>
      </c>
      <c r="W2619" s="60">
        <f t="array" aca="1" ref="W2619:W2622" ca="1">TRANSPOSE(OFFSET($L$3, MATCH($R2619 &amp; "/" &amp; W$2, $P$3:$P$5002, 0) - 1, 0, 1, $E$1))</f>
        <v>1.0272656743717621</v>
      </c>
      <c r="X2619" s="60">
        <f t="array" aca="1" ref="X2619:X2622" ca="1">TRANSPOSE(OFFSET($L$3, MATCH($R2619 &amp; "/" &amp; X$2, $P$3:$P$5002, 0) - 1, 0, 1, $E$1))</f>
        <v>-0.31799795365672057</v>
      </c>
      <c r="Y2619" s="52">
        <f ca="1">$B$11 * EXP(($E$3 - $C$11^2/2) * Y$2 + $C$11*SQRT(Y$2)*T2619)</f>
        <v>102.72025412920864</v>
      </c>
      <c r="Z2619" s="52">
        <f ca="1">Y2619 * EXP(($E$3 - $C$11^2/2) * (Z$2-Y$2) + $C$11*SQRT(Z$2-Y$2)*U2619)</f>
        <v>63.428944693409704</v>
      </c>
      <c r="AA2619" s="52">
        <f ca="1">Z2619 * EXP(($E$3 - $C$11^2/2) * (AA$2-Z$2) + $C$11*SQRT(AA$2-Z$2)*V2619)</f>
        <v>64.63008743261507</v>
      </c>
      <c r="AB2619" s="52">
        <f ca="1">AA2619 * EXP(($E$3 - $C$11^2/2) * (AB$2-AA$2) + $C$11*SQRT(AB$2-AA$2)*W2619)</f>
        <v>88.398920179346447</v>
      </c>
      <c r="AC2619" s="52">
        <f ca="1">AB2619 * EXP(($E$3 - $C$11^2/2) * (AC$2-AB$2) + $C$11*SQRT(AC$2-AB$2)*X2619)</f>
        <v>80.758269724356552</v>
      </c>
      <c r="AD2619" s="47"/>
      <c r="AE2619" s="3" t="s">
        <v>69</v>
      </c>
      <c r="AF2619" s="20" cm="1">
        <f t="array" aca="1" ref="AF2619" ca="1">MIN(Y2619:Y2622 / $D$11:$D$14)</f>
        <v>0.75457578851758844</v>
      </c>
      <c r="AG2619" s="20" cm="1">
        <f t="array" aca="1" ref="AG2619" ca="1">MIN(Z2619:Z2622 / $D$11:$D$14)</f>
        <v>0.41469498249630604</v>
      </c>
      <c r="AH2619" s="20" cm="1">
        <f t="array" aca="1" ref="AH2619" ca="1">MIN(AA2619:AA2622 / $D$11:$D$14)</f>
        <v>0.40336842972121834</v>
      </c>
      <c r="AI2619" s="20" cm="1">
        <f t="array" aca="1" ref="AI2619" ca="1">MIN(AB2619:AB2622 / $D$11:$D$14)</f>
        <v>0.52103931235295098</v>
      </c>
      <c r="AJ2619" s="20" cm="1">
        <f t="array" aca="1" ref="AJ2619" ca="1">MIN(AC2619:AC2622 / $D$11:$D$14)</f>
        <v>0.45897455467314574</v>
      </c>
      <c r="AK2619" s="72">
        <f t="array" aca="1" ref="AK2619" ca="1">SUMPRODUCT(AF2620:AJ2620, EXP(-$E$3*$AF$2:$AJ$2))</f>
        <v>77880.078307140488</v>
      </c>
      <c r="AL2619" s="70">
        <f ca="1">MAX(AC2620 - $D$11, 0) * EXP(-$E$2*$E$3)</f>
        <v>0</v>
      </c>
    </row>
    <row r="2620" spans="6:38" ht="14.55" customHeight="1" x14ac:dyDescent="0.3">
      <c r="F2620" s="79"/>
      <c r="G2620" s="3">
        <v>2618</v>
      </c>
      <c r="H2620" s="61">
        <v>-0.744259263253087</v>
      </c>
      <c r="I2620" s="61">
        <v>-1.0072208186665936</v>
      </c>
      <c r="J2620" s="61">
        <v>-0.22265780788132433</v>
      </c>
      <c r="K2620" s="62">
        <v>1.1233561979202336</v>
      </c>
      <c r="L2620" s="60">
        <f t="array" ref="L2620:O2620">TRANSPOSE(MMULT(Option!$B$25:$E$28, TRANSPOSE(H2620:K2620)))</f>
        <v>-0.744259263253087</v>
      </c>
      <c r="M2620" s="60">
        <v>-1.2208368339162459</v>
      </c>
      <c r="N2620" s="60">
        <v>-0.75701862162121691</v>
      </c>
      <c r="O2620" s="60">
        <v>0.35707039344456948</v>
      </c>
      <c r="P2620" s="56" t="str">
        <f t="shared" si="3239"/>
        <v>524/3</v>
      </c>
      <c r="R2620" s="80"/>
      <c r="S2620" s="3" t="s">
        <v>29</v>
      </c>
      <c r="T2620" s="60">
        <f ca="1"/>
        <v>-0.95533185718022329</v>
      </c>
      <c r="U2620" s="60">
        <f ca="1"/>
        <v>-2.0120415125520852</v>
      </c>
      <c r="V2620" s="60">
        <f ca="1"/>
        <v>-0.10897635362564766</v>
      </c>
      <c r="W2620" s="60">
        <f ca="1"/>
        <v>0.83658377501290415</v>
      </c>
      <c r="X2620" s="60">
        <f ca="1"/>
        <v>-0.43943574132226926</v>
      </c>
      <c r="Y2620" s="52">
        <f ca="1">$B$12 * EXP(($E$3 - $C$12^2/2) * Y$2 + $C$12*SQRT(Y$2)*T2620)</f>
        <v>75.457578851758839</v>
      </c>
      <c r="Z2620" s="52">
        <f ca="1">Y2620 * EXP(($E$3 - $C$12^2/2) * (Z$2-Y$2) + $C$12*SQRT(Z$2-Y$2)*U2620)</f>
        <v>41.469498249630604</v>
      </c>
      <c r="AA2620" s="52">
        <f ca="1">Z2620 * EXP(($E$3 - $C$12^2/2) * (AA$2-Z$2) + $C$12*SQRT(AA$2-Z$2)*V2620)</f>
        <v>40.336842972121836</v>
      </c>
      <c r="AB2620" s="52">
        <f ca="1">AA2620 * EXP(($E$3 - $C$12^2/2) * (AB$2-AA$2) + $C$12*SQRT(AB$2-AA$2)*W2620)</f>
        <v>52.1039312352951</v>
      </c>
      <c r="AC2620" s="52">
        <f ca="1">AB2620 * EXP(($E$3 - $C$12^2/2) * (AC$2-AB$2) + $C$12*SQRT(AC$2-AB$2)*X2620)</f>
        <v>45.897455467314572</v>
      </c>
      <c r="AD2620" s="47"/>
      <c r="AE2620" s="3" t="s">
        <v>47</v>
      </c>
      <c r="AF2620" s="64">
        <f t="shared" ref="AF2620" ca="1" si="3310">($B$5*AF2622 + (1 + $B$6)*AF2621)*$B$2</f>
        <v>0</v>
      </c>
      <c r="AG2620" s="64">
        <f t="shared" ref="AG2620" ca="1" si="3311">($B$5*AG2622 + (1 + $B$6)*AG2621)*$B$2</f>
        <v>0</v>
      </c>
      <c r="AH2620" s="64">
        <f t="shared" ref="AH2620" ca="1" si="3312">($B$5*AH2622 + (1 + $B$6)*AH2621)*$B$2</f>
        <v>0</v>
      </c>
      <c r="AI2620" s="64">
        <f t="shared" ref="AI2620" ca="1" si="3313">($B$5*AI2622 + (1 + $B$6)*AI2621)*$B$2</f>
        <v>0</v>
      </c>
      <c r="AJ2620" s="64" cm="1">
        <f t="array" aca="1" ref="AJ2620" ca="1">($B$5*AJ2622 + (1 + $B$6)*AJ2621 + AND(NOT(AF2621:AJ2621)))*$B$2</f>
        <v>100000</v>
      </c>
      <c r="AK2620" s="73"/>
      <c r="AL2620" s="70"/>
    </row>
    <row r="2621" spans="6:38" ht="14.55" customHeight="1" x14ac:dyDescent="0.3">
      <c r="F2621" s="79"/>
      <c r="G2621" s="3">
        <v>2619</v>
      </c>
      <c r="H2621" s="61">
        <v>0.60027177978952262</v>
      </c>
      <c r="I2621" s="61">
        <v>1.2758953561989919</v>
      </c>
      <c r="J2621" s="61">
        <v>0.87682049486109903</v>
      </c>
      <c r="K2621" s="62">
        <v>-0.22403528416544552</v>
      </c>
      <c r="L2621" s="60">
        <f t="array" ref="L2621:O2621">TRANSPOSE(MMULT(Option!$B$25:$E$28, TRANSPOSE(H2621:K2621)))</f>
        <v>0.60027177978952262</v>
      </c>
      <c r="M2621" s="60">
        <v>1.4094861216407137</v>
      </c>
      <c r="N2621" s="60">
        <v>1.3443368096737258</v>
      </c>
      <c r="O2621" s="60">
        <v>0.55350202484982625</v>
      </c>
      <c r="P2621" s="56" t="str">
        <f t="shared" si="3239"/>
        <v>524/4</v>
      </c>
      <c r="R2621" s="80"/>
      <c r="S2621" s="3" t="s">
        <v>31</v>
      </c>
      <c r="T2621" s="60">
        <f ca="1"/>
        <v>0.28103239917107126</v>
      </c>
      <c r="U2621" s="60">
        <f ca="1"/>
        <v>-0.33352009479993472</v>
      </c>
      <c r="V2621" s="60">
        <f ca="1"/>
        <v>0.86032153783351839</v>
      </c>
      <c r="W2621" s="60">
        <f ca="1"/>
        <v>-0.22380996076718473</v>
      </c>
      <c r="X2621" s="60">
        <f ca="1"/>
        <v>0.17519551319207399</v>
      </c>
      <c r="Y2621" s="52">
        <f ca="1">$B$13 * EXP(($E$3 - $C$13^2/2) * Y$2 + $C$13*SQRT(Y$2)*T2621)</f>
        <v>109.34192574283996</v>
      </c>
      <c r="Z2621" s="52">
        <f ca="1">Y2621 * EXP(($E$3 - $C$13^2/2) * (Z$2-Y$2) + $C$13*SQRT(Z$2-Y$2)*U2621)</f>
        <v>99.427016976457864</v>
      </c>
      <c r="AA2621" s="52">
        <f ca="1">Z2621 * EXP(($E$3 - $C$13^2/2) * (AA$2-Z$2) + $C$13*SQRT(AA$2-Z$2)*V2621)</f>
        <v>129.34979692291654</v>
      </c>
      <c r="AB2621" s="52">
        <f ca="1">AA2621 * EXP(($E$3 - $C$13^2/2) * (AB$2-AA$2) + $C$13*SQRT(AB$2-AA$2)*W2621)</f>
        <v>121.55627817796415</v>
      </c>
      <c r="AC2621" s="52">
        <f ca="1">AB2621 * EXP(($E$3 - $C$13^2/2) * (AC$2-AB$2) + $C$13*SQRT(AC$2-AB$2)*X2621)</f>
        <v>128.75817135655694</v>
      </c>
      <c r="AD2621" s="47"/>
      <c r="AE2621" s="3" t="s">
        <v>46</v>
      </c>
      <c r="AF2621" s="52" t="b">
        <f t="shared" ref="AF2621" ca="1" si="3314">AF2619 &gt;= $B$4</f>
        <v>0</v>
      </c>
      <c r="AG2621" s="52" t="b">
        <f t="array" aca="1" ref="AG2621" ca="1">AND(AG2619 &gt;= $B$4, NOT(OR($AF2621:AF2621)))</f>
        <v>0</v>
      </c>
      <c r="AH2621" s="52" t="b">
        <f t="array" aca="1" ref="AH2621" ca="1">AND(AH2619 &gt;= $B$4, NOT(OR($AF2621:AG2621)))</f>
        <v>0</v>
      </c>
      <c r="AI2621" s="52" t="b">
        <f t="array" aca="1" ref="AI2621" ca="1">AND(AI2619 &gt;= $B$4, NOT(OR($AF2621:AH2621)))</f>
        <v>0</v>
      </c>
      <c r="AJ2621" s="52" t="b">
        <f t="array" aca="1" ref="AJ2621" ca="1">AND(AJ2619 &gt;= $B$4, NOT(OR($AF2621:AI2621)))</f>
        <v>0</v>
      </c>
      <c r="AK2621" s="73"/>
      <c r="AL2621" s="70"/>
    </row>
    <row r="2622" spans="6:38" ht="14.55" customHeight="1" x14ac:dyDescent="0.3">
      <c r="F2622" s="79"/>
      <c r="G2622" s="3">
        <v>2620</v>
      </c>
      <c r="H2622" s="61">
        <v>2.6749967048163961</v>
      </c>
      <c r="I2622" s="61">
        <v>0.34631106039069953</v>
      </c>
      <c r="J2622" s="61">
        <v>0.22952296063637856</v>
      </c>
      <c r="K2622" s="62">
        <v>3.0612871620266833</v>
      </c>
      <c r="L2622" s="60">
        <f t="array" ref="L2622:O2622">TRANSPOSE(MMULT(Option!$B$25:$E$28, TRANSPOSE(H2622:K2622)))</f>
        <v>2.6749967048163961</v>
      </c>
      <c r="M2622" s="60">
        <v>1.3873980115747193</v>
      </c>
      <c r="N2622" s="60">
        <v>1.3622765313087406</v>
      </c>
      <c r="O2622" s="60">
        <v>3.8270122052431548</v>
      </c>
      <c r="P2622" s="56" t="str">
        <f t="shared" si="3239"/>
        <v>524/5</v>
      </c>
      <c r="R2622" s="80"/>
      <c r="S2622" s="3" t="s">
        <v>30</v>
      </c>
      <c r="T2622" s="60">
        <f ca="1"/>
        <v>0.63716801558598135</v>
      </c>
      <c r="U2622" s="60">
        <f ca="1"/>
        <v>-0.17023487546509175</v>
      </c>
      <c r="V2622" s="60">
        <f ca="1"/>
        <v>-0.80932485263383258</v>
      </c>
      <c r="W2622" s="60">
        <f ca="1"/>
        <v>0.91144024377034838</v>
      </c>
      <c r="X2622" s="60">
        <f ca="1"/>
        <v>-0.28515469320360887</v>
      </c>
      <c r="Y2622" s="52">
        <f ca="1">$B$14 * EXP(($E$3 - $C$14^2/2) * Y$2 + $C$14*SQRT(Y$2)*T2622)</f>
        <v>121.67098904296702</v>
      </c>
      <c r="Z2622" s="52">
        <f ca="1">Y2622 * EXP(($E$3 - $C$14^2/2) * (Z$2-Y$2) + $C$14*SQRT(Z$2-Y$2)*U2622)</f>
        <v>116.19271258360342</v>
      </c>
      <c r="AA2622" s="52">
        <f ca="1">Z2622 * EXP(($E$3 - $C$14^2/2) * (AA$2-Z$2) + $C$14*SQRT(AA$2-Z$2)*V2622)</f>
        <v>91.601960311733535</v>
      </c>
      <c r="AB2622" s="52">
        <f ca="1">AA2622 * EXP(($E$3 - $C$14^2/2) * (AB$2-AA$2) + $C$14*SQRT(AB$2-AA$2)*W2622)</f>
        <v>121.01139870886661</v>
      </c>
      <c r="AC2622" s="52">
        <f ca="1">AB2622 * EXP(($E$3 - $C$14^2/2) * (AC$2-AB$2) + $C$14*SQRT(AC$2-AB$2)*X2622)</f>
        <v>111.64657899794328</v>
      </c>
      <c r="AD2622" s="47"/>
      <c r="AE2622" s="3" t="s">
        <v>68</v>
      </c>
      <c r="AF2622" s="52" t="b">
        <f ca="1">AND(AF2619&gt;$B$3, NOT(OR($AF2621:AF2621)))</f>
        <v>0</v>
      </c>
      <c r="AG2622" s="52" t="b">
        <f ca="1">AND(AG2619&gt;$B$3, NOT(OR($AF2621:AG2621)))</f>
        <v>0</v>
      </c>
      <c r="AH2622" s="52" t="b">
        <f ca="1">AND(AH2619&gt;$B$3, NOT(OR($AF2621:AH2621)))</f>
        <v>0</v>
      </c>
      <c r="AI2622" s="52" t="b">
        <f ca="1">AND(AI2619&gt;$B$3, NOT(OR($AF2621:AI2621)))</f>
        <v>0</v>
      </c>
      <c r="AJ2622" s="52" t="b">
        <f ca="1">AND(AJ2619&gt;$B$3, NOT(OR($AF2621:AJ2621)))</f>
        <v>0</v>
      </c>
      <c r="AK2622" s="74"/>
      <c r="AL2622" s="70"/>
    </row>
    <row r="2623" spans="6:38" ht="14.55" customHeight="1" x14ac:dyDescent="0.3">
      <c r="F2623" s="79"/>
      <c r="G2623" s="3">
        <v>2621</v>
      </c>
      <c r="H2623" s="61">
        <v>0.87182140848477463</v>
      </c>
      <c r="I2623" s="61">
        <v>0.59040835377008993</v>
      </c>
      <c r="J2623" s="61">
        <v>0.85199834358624227</v>
      </c>
      <c r="K2623" s="62">
        <v>-0.19270075960995553</v>
      </c>
      <c r="L2623" s="60">
        <f t="array" ref="L2623:O2623">TRANSPOSE(MMULT(Option!$B$25:$E$28, TRANSPOSE(H2623:K2623)))</f>
        <v>0.87182140848477463</v>
      </c>
      <c r="M2623" s="60">
        <v>0.8898467578110506</v>
      </c>
      <c r="N2623" s="60">
        <v>1.2516524828908662</v>
      </c>
      <c r="O2623" s="60">
        <v>0.50460773924535463</v>
      </c>
      <c r="P2623" s="56" t="str">
        <f t="shared" si="3239"/>
        <v>525/1</v>
      </c>
      <c r="R2623" s="80">
        <v>656</v>
      </c>
      <c r="S2623" s="3" t="s">
        <v>28</v>
      </c>
      <c r="T2623" s="60">
        <f t="array" aca="1" ref="T2623:T2626" ca="1">TRANSPOSE(OFFSET($L$3, MATCH($R2623 &amp; "/" &amp; T$2, $P$3:$P$5002, 0) - 1, 0, 1, $E$1))</f>
        <v>1.0047542160699532</v>
      </c>
      <c r="U2623" s="60">
        <f t="array" aca="1" ref="U2623:U2626" ca="1">TRANSPOSE(OFFSET($L$3, MATCH($R2623 &amp; "/" &amp; U$2, $P$3:$P$5002, 0) - 1, 0, 1, $E$1))</f>
        <v>0.76525438506986576</v>
      </c>
      <c r="V2623" s="60">
        <f t="array" aca="1" ref="V2623:V2626" ca="1">TRANSPOSE(OFFSET($L$3, MATCH($R2623 &amp; "/" &amp; V$2, $P$3:$P$5002, 0) - 1, 0, 1, $E$1))</f>
        <v>-0.35936622752785091</v>
      </c>
      <c r="W2623" s="60">
        <f t="array" aca="1" ref="W2623:W2626" ca="1">TRANSPOSE(OFFSET($L$3, MATCH($R2623 &amp; "/" &amp; W$2, $P$3:$P$5002, 0) - 1, 0, 1, $E$1))</f>
        <v>8.2305384186781905E-2</v>
      </c>
      <c r="X2623" s="60">
        <f t="array" aca="1" ref="X2623:X2626" ca="1">TRANSPOSE(OFFSET($L$3, MATCH($R2623 &amp; "/" &amp; X$2, $P$3:$P$5002, 0) - 1, 0, 1, $E$1))</f>
        <v>1.8182886879228897</v>
      </c>
      <c r="Y2623" s="52">
        <f ca="1">$B$11 * EXP(($E$3 - $C$11^2/2) * Y$2 + $C$11*SQRT(Y$2)*T2623)</f>
        <v>135.85612900240722</v>
      </c>
      <c r="Z2623" s="52">
        <f ca="1">Y2623 * EXP(($E$3 - $C$11^2/2) * (Z$2-Y$2) + $C$11*SQRT(Z$2-Y$2)*U2623)</f>
        <v>171.77281596568503</v>
      </c>
      <c r="AA2623" s="52">
        <f ca="1">Z2623 * EXP(($E$3 - $C$11^2/2) * (AA$2-Z$2) + $C$11*SQRT(AA$2-Z$2)*V2623)</f>
        <v>154.99035637863807</v>
      </c>
      <c r="AB2623" s="52">
        <f ca="1">AA2623 * EXP(($E$3 - $C$11^2/2) * (AB$2-AA$2) + $C$11*SQRT(AB$2-AA$2)*W2623)</f>
        <v>159.66127075656976</v>
      </c>
      <c r="AC2623" s="52">
        <f ca="1">AB2623 * EXP(($E$3 - $C$11^2/2) * (AC$2-AB$2) + $C$11*SQRT(AC$2-AB$2)*X2623)</f>
        <v>276.86807237104136</v>
      </c>
      <c r="AD2623" s="47"/>
      <c r="AE2623" s="3" t="s">
        <v>69</v>
      </c>
      <c r="AF2623" s="20" cm="1">
        <f t="array" aca="1" ref="AF2623" ca="1">MIN(Y2623:Y2626 / $D$11:$D$14)</f>
        <v>1.1274195558690503</v>
      </c>
      <c r="AG2623" s="20" cm="1">
        <f t="array" aca="1" ref="AG2623" ca="1">MIN(Z2623:Z2626 / $D$11:$D$14)</f>
        <v>0.89012983076982111</v>
      </c>
      <c r="AH2623" s="20" cm="1">
        <f t="array" aca="1" ref="AH2623" ca="1">MIN(AA2623:AA2626 / $D$11:$D$14)</f>
        <v>0.88375686156097288</v>
      </c>
      <c r="AI2623" s="20" cm="1">
        <f t="array" aca="1" ref="AI2623" ca="1">MIN(AB2623:AB2626 / $D$11:$D$14)</f>
        <v>0.91415854528825935</v>
      </c>
      <c r="AJ2623" s="20" cm="1">
        <f t="array" aca="1" ref="AJ2623" ca="1">MIN(AC2623:AC2626 / $D$11:$D$14)</f>
        <v>0.80550287911238871</v>
      </c>
      <c r="AK2623" s="72">
        <f t="array" aca="1" ref="AK2623" ca="1">SUMPRODUCT(AF2624:AJ2624, EXP(-$E$3*$AF$2:$AJ$2))</f>
        <v>142594.67363380725</v>
      </c>
      <c r="AL2623" s="70">
        <f ca="1">MAX(AC2624 - $D$11, 0) * EXP(-$E$2*$E$3)</f>
        <v>117.72820085870919</v>
      </c>
    </row>
    <row r="2624" spans="6:38" ht="14.55" customHeight="1" x14ac:dyDescent="0.3">
      <c r="F2624" s="79"/>
      <c r="G2624" s="3">
        <v>2622</v>
      </c>
      <c r="H2624" s="61">
        <v>-0.16469129574048649</v>
      </c>
      <c r="I2624" s="61">
        <v>-0.63691830552515327</v>
      </c>
      <c r="J2624" s="61">
        <v>-0.52570949799038957</v>
      </c>
      <c r="K2624" s="62">
        <v>-0.41725742146329342</v>
      </c>
      <c r="L2624" s="60">
        <f t="array" ref="L2624:O2624">TRANSPOSE(MMULT(Option!$B$25:$E$28, TRANSPOSE(H2624:K2624)))</f>
        <v>-0.16469129574048649</v>
      </c>
      <c r="M2624" s="60">
        <v>-0.64962178761059963</v>
      </c>
      <c r="N2624" s="60">
        <v>-0.69439682465215535</v>
      </c>
      <c r="O2624" s="60">
        <v>-0.6925867767031717</v>
      </c>
      <c r="P2624" s="56" t="str">
        <f t="shared" si="3239"/>
        <v>525/2</v>
      </c>
      <c r="R2624" s="80"/>
      <c r="S2624" s="3" t="s">
        <v>29</v>
      </c>
      <c r="T2624" s="60">
        <f ca="1"/>
        <v>1.9119912815619209</v>
      </c>
      <c r="U2624" s="60">
        <f ca="1"/>
        <v>1.7295315681803265</v>
      </c>
      <c r="V2624" s="60">
        <f ca="1"/>
        <v>-0.9992642365651061</v>
      </c>
      <c r="W2624" s="60">
        <f ca="1"/>
        <v>0.50128635552755629</v>
      </c>
      <c r="X2624" s="60">
        <f ca="1"/>
        <v>-0.15706530956925258</v>
      </c>
      <c r="Y2624" s="52">
        <f ca="1">$B$12 * EXP(($E$3 - $C$12^2/2) * Y$2 + $C$12*SQRT(Y$2)*T2624)</f>
        <v>178.3535061550057</v>
      </c>
      <c r="Z2624" s="52">
        <f ca="1">Y2624 * EXP(($E$3 - $C$12^2/2) * (Z$2-Y$2) + $C$12*SQRT(Z$2-Y$2)*U2624)</f>
        <v>301.15558982382225</v>
      </c>
      <c r="AA2624" s="52">
        <f ca="1">Z2624 * EXP(($E$3 - $C$12^2/2) * (AA$2-Z$2) + $C$12*SQRT(AA$2-Z$2)*V2624)</f>
        <v>224.2693466582686</v>
      </c>
      <c r="AB2624" s="52">
        <f ca="1">AA2624 * EXP(($E$3 - $C$12^2/2) * (AB$2-AA$2) + $C$12*SQRT(AB$2-AA$2)*W2624)</f>
        <v>261.97096489263083</v>
      </c>
      <c r="AC2624" s="52">
        <f ca="1">AB2624 * EXP(($E$3 - $C$12^2/2) * (AC$2-AB$2) + $C$12*SQRT(AC$2-AB$2)*X2624)</f>
        <v>251.16600216350218</v>
      </c>
      <c r="AD2624" s="47"/>
      <c r="AE2624" s="3" t="s">
        <v>47</v>
      </c>
      <c r="AF2624" s="64">
        <f t="shared" ref="AF2624" ca="1" si="3315">($B$5*AF2626 + (1 + $B$6)*AF2625)*$B$2</f>
        <v>15000</v>
      </c>
      <c r="AG2624" s="64">
        <f t="shared" ref="AG2624" ca="1" si="3316">($B$5*AG2626 + (1 + $B$6)*AG2625)*$B$2</f>
        <v>15000</v>
      </c>
      <c r="AH2624" s="64">
        <f t="shared" ref="AH2624" ca="1" si="3317">($B$5*AH2626 + (1 + $B$6)*AH2625)*$B$2</f>
        <v>15000</v>
      </c>
      <c r="AI2624" s="64">
        <f t="shared" ref="AI2624" ca="1" si="3318">($B$5*AI2626 + (1 + $B$6)*AI2625)*$B$2</f>
        <v>15000</v>
      </c>
      <c r="AJ2624" s="64" cm="1">
        <f t="array" aca="1" ref="AJ2624" ca="1">($B$5*AJ2626 + (1 + $B$6)*AJ2625 + AND(NOT(AF2625:AJ2625)))*$B$2</f>
        <v>114999.99999999999</v>
      </c>
      <c r="AK2624" s="73"/>
      <c r="AL2624" s="70"/>
    </row>
    <row r="2625" spans="6:38" ht="14.55" customHeight="1" x14ac:dyDescent="0.3">
      <c r="F2625" s="79"/>
      <c r="G2625" s="3">
        <v>2623</v>
      </c>
      <c r="H2625" s="61">
        <v>-0.18270333937553085</v>
      </c>
      <c r="I2625" s="61">
        <v>0.24242826043260318</v>
      </c>
      <c r="J2625" s="61">
        <v>0.51044555606092157</v>
      </c>
      <c r="K2625" s="62">
        <v>0.34772040587436659</v>
      </c>
      <c r="L2625" s="60">
        <f t="array" ref="L2625:O2625">TRANSPOSE(MMULT(Option!$B$25:$E$28, TRANSPOSE(H2625:K2625)))</f>
        <v>-0.18270333937553085</v>
      </c>
      <c r="M2625" s="60">
        <v>0.14910783505556202</v>
      </c>
      <c r="N2625" s="60">
        <v>0.43873075433650605</v>
      </c>
      <c r="O2625" s="60">
        <v>0.38780002127950214</v>
      </c>
      <c r="P2625" s="56" t="str">
        <f t="shared" si="3239"/>
        <v>525/3</v>
      </c>
      <c r="R2625" s="80"/>
      <c r="S2625" s="3" t="s">
        <v>31</v>
      </c>
      <c r="T2625" s="60">
        <f ca="1"/>
        <v>0.38310480834943467</v>
      </c>
      <c r="U2625" s="60">
        <f ca="1"/>
        <v>-0.80439797376791478</v>
      </c>
      <c r="V2625" s="60">
        <f ca="1"/>
        <v>-4.0617826778026112E-2</v>
      </c>
      <c r="W2625" s="60">
        <f ca="1"/>
        <v>9.6073460680784442E-2</v>
      </c>
      <c r="X2625" s="60">
        <f ca="1"/>
        <v>-0.43845747533241158</v>
      </c>
      <c r="Y2625" s="52">
        <f ca="1">$B$13 * EXP(($E$3 - $C$13^2/2) * Y$2 + $C$13*SQRT(Y$2)*T2625)</f>
        <v>112.74195558690504</v>
      </c>
      <c r="Z2625" s="52">
        <f ca="1">Y2625 * EXP(($E$3 - $C$13^2/2) * (Z$2-Y$2) + $C$13*SQRT(Z$2-Y$2)*U2625)</f>
        <v>89.01298307698211</v>
      </c>
      <c r="AA2625" s="52">
        <f ca="1">Z2625 * EXP(($E$3 - $C$13^2/2) * (AA$2-Z$2) + $C$13*SQRT(AA$2-Z$2)*V2625)</f>
        <v>88.375686156097288</v>
      </c>
      <c r="AB2625" s="52">
        <f ca="1">AA2625 * EXP(($E$3 - $C$13^2/2) * (AB$2-AA$2) + $C$13*SQRT(AB$2-AA$2)*W2625)</f>
        <v>91.415854528825932</v>
      </c>
      <c r="AC2625" s="52">
        <f ca="1">AB2625 * EXP(($E$3 - $C$13^2/2) * (AC$2-AB$2) + $C$13*SQRT(AC$2-AB$2)*X2625)</f>
        <v>80.550287911238868</v>
      </c>
      <c r="AD2625" s="47"/>
      <c r="AE2625" s="3" t="s">
        <v>46</v>
      </c>
      <c r="AF2625" s="52" t="b">
        <f t="shared" ref="AF2625" ca="1" si="3319">AF2623 &gt;= $B$4</f>
        <v>0</v>
      </c>
      <c r="AG2625" s="52" t="b">
        <f t="array" aca="1" ref="AG2625" ca="1">AND(AG2623 &gt;= $B$4, NOT(OR($AF2625:AF2625)))</f>
        <v>0</v>
      </c>
      <c r="AH2625" s="52" t="b">
        <f t="array" aca="1" ref="AH2625" ca="1">AND(AH2623 &gt;= $B$4, NOT(OR($AF2625:AG2625)))</f>
        <v>0</v>
      </c>
      <c r="AI2625" s="52" t="b">
        <f t="array" aca="1" ref="AI2625" ca="1">AND(AI2623 &gt;= $B$4, NOT(OR($AF2625:AH2625)))</f>
        <v>0</v>
      </c>
      <c r="AJ2625" s="52" t="b">
        <f t="array" aca="1" ref="AJ2625" ca="1">AND(AJ2623 &gt;= $B$4, NOT(OR($AF2625:AI2625)))</f>
        <v>0</v>
      </c>
      <c r="AK2625" s="73"/>
      <c r="AL2625" s="70"/>
    </row>
    <row r="2626" spans="6:38" ht="14.55" customHeight="1" x14ac:dyDescent="0.3">
      <c r="F2626" s="79"/>
      <c r="G2626" s="3">
        <v>2624</v>
      </c>
      <c r="H2626" s="61">
        <v>-1.0575733206704383</v>
      </c>
      <c r="I2626" s="61">
        <v>-0.44223073375389416</v>
      </c>
      <c r="J2626" s="61">
        <v>1.5271542819217747</v>
      </c>
      <c r="K2626" s="62">
        <v>-3.6498388252386382E-2</v>
      </c>
      <c r="L2626" s="60">
        <f t="array" ref="L2626:O2626">TRANSPOSE(MMULT(Option!$B$25:$E$28, TRANSPOSE(H2626:K2626)))</f>
        <v>-1.0575733206704383</v>
      </c>
      <c r="M2626" s="60">
        <v>-0.82834049068079185</v>
      </c>
      <c r="N2626" s="60">
        <v>0.8024824600890893</v>
      </c>
      <c r="O2626" s="60">
        <v>-0.27201787489258611</v>
      </c>
      <c r="P2626" s="56" t="str">
        <f t="shared" si="3239"/>
        <v>525/4</v>
      </c>
      <c r="R2626" s="80"/>
      <c r="S2626" s="3" t="s">
        <v>30</v>
      </c>
      <c r="T2626" s="60">
        <f ca="1"/>
        <v>0.51530762883019743</v>
      </c>
      <c r="U2626" s="60">
        <f ca="1"/>
        <v>0.7996276341675308</v>
      </c>
      <c r="V2626" s="60">
        <f ca="1"/>
        <v>4.6080858525803459E-2</v>
      </c>
      <c r="W2626" s="60">
        <f ca="1"/>
        <v>0.7656764720343423</v>
      </c>
      <c r="X2626" s="60">
        <f ca="1"/>
        <v>-1.147733181525098</v>
      </c>
      <c r="Y2626" s="52">
        <f ca="1">$B$14 * EXP(($E$3 - $C$14^2/2) * Y$2 + $C$14*SQRT(Y$2)*T2626)</f>
        <v>117.30325148115031</v>
      </c>
      <c r="Z2626" s="52">
        <f ca="1">Y2626 * EXP(($E$3 - $C$14^2/2) * (Z$2-Y$2) + $C$14*SQRT(Z$2-Y$2)*U2626)</f>
        <v>149.85239329215366</v>
      </c>
      <c r="AA2626" s="52">
        <f ca="1">Z2626 * EXP(($E$3 - $C$14^2/2) * (AA$2-Z$2) + $C$14*SQRT(AA$2-Z$2)*V2626)</f>
        <v>152.69997102068288</v>
      </c>
      <c r="AB2626" s="52">
        <f ca="1">AA2626 * EXP(($E$3 - $C$14^2/2) * (AB$2-AA$2) + $C$14*SQRT(AB$2-AA$2)*W2626)</f>
        <v>193.0941635675168</v>
      </c>
      <c r="AC2626" s="52">
        <f ca="1">AB2626 * EXP(($E$3 - $C$14^2/2) * (AC$2-AB$2) + $C$14*SQRT(AC$2-AB$2)*X2626)</f>
        <v>137.53219148529899</v>
      </c>
      <c r="AD2626" s="47"/>
      <c r="AE2626" s="3" t="s">
        <v>68</v>
      </c>
      <c r="AF2626" s="52" t="b">
        <f ca="1">AND(AF2623&gt;$B$3, NOT(OR($AF2625:AF2625)))</f>
        <v>1</v>
      </c>
      <c r="AG2626" s="52" t="b">
        <f ca="1">AND(AG2623&gt;$B$3, NOT(OR($AF2625:AG2625)))</f>
        <v>1</v>
      </c>
      <c r="AH2626" s="52" t="b">
        <f ca="1">AND(AH2623&gt;$B$3, NOT(OR($AF2625:AH2625)))</f>
        <v>1</v>
      </c>
      <c r="AI2626" s="52" t="b">
        <f ca="1">AND(AI2623&gt;$B$3, NOT(OR($AF2625:AI2625)))</f>
        <v>1</v>
      </c>
      <c r="AJ2626" s="52" t="b">
        <f ca="1">AND(AJ2623&gt;$B$3, NOT(OR($AF2625:AJ2625)))</f>
        <v>1</v>
      </c>
      <c r="AK2626" s="74"/>
      <c r="AL2626" s="70"/>
    </row>
    <row r="2627" spans="6:38" ht="14.55" customHeight="1" x14ac:dyDescent="0.3">
      <c r="F2627" s="79"/>
      <c r="G2627" s="3">
        <v>2625</v>
      </c>
      <c r="H2627" s="61">
        <v>0.82057708326717205</v>
      </c>
      <c r="I2627" s="61">
        <v>1.2610474543545112</v>
      </c>
      <c r="J2627" s="61">
        <v>1.3405076266754645</v>
      </c>
      <c r="K2627" s="62">
        <v>0.44078766442779782</v>
      </c>
      <c r="L2627" s="60">
        <f t="array" ref="L2627:O2627">TRANSPOSE(MMULT(Option!$B$25:$E$28, TRANSPOSE(H2627:K2627)))</f>
        <v>0.82057708326717205</v>
      </c>
      <c r="M2627" s="60">
        <v>1.4839999162090522</v>
      </c>
      <c r="N2627" s="60">
        <v>1.835831912873507</v>
      </c>
      <c r="O2627" s="60">
        <v>1.2975588739031623</v>
      </c>
      <c r="P2627" s="56" t="str">
        <f t="shared" si="3239"/>
        <v>525/5</v>
      </c>
      <c r="R2627" s="80">
        <v>657</v>
      </c>
      <c r="S2627" s="3" t="s">
        <v>28</v>
      </c>
      <c r="T2627" s="60">
        <f t="array" aca="1" ref="T2627:T2630" ca="1">TRANSPOSE(OFFSET($L$3, MATCH($R2627 &amp; "/" &amp; T$2, $P$3:$P$5002, 0) - 1, 0, 1, $E$1))</f>
        <v>1.2631040141337859</v>
      </c>
      <c r="U2627" s="60">
        <f t="array" aca="1" ref="U2627:U2630" ca="1">TRANSPOSE(OFFSET($L$3, MATCH($R2627 &amp; "/" &amp; U$2, $P$3:$P$5002, 0) - 1, 0, 1, $E$1))</f>
        <v>5.0491530236509943E-2</v>
      </c>
      <c r="V2627" s="60">
        <f t="array" aca="1" ref="V2627:V2630" ca="1">TRANSPOSE(OFFSET($L$3, MATCH($R2627 &amp; "/" &amp; V$2, $P$3:$P$5002, 0) - 1, 0, 1, $E$1))</f>
        <v>-1.5876618731232011</v>
      </c>
      <c r="W2627" s="60">
        <f t="array" aca="1" ref="W2627:W2630" ca="1">TRANSPOSE(OFFSET($L$3, MATCH($R2627 &amp; "/" &amp; W$2, $P$3:$P$5002, 0) - 1, 0, 1, $E$1))</f>
        <v>1.4640715123924577</v>
      </c>
      <c r="X2627" s="60">
        <f t="array" aca="1" ref="X2627:X2630" ca="1">TRANSPOSE(OFFSET($L$3, MATCH($R2627 &amp; "/" &amp; X$2, $P$3:$P$5002, 0) - 1, 0, 1, $E$1))</f>
        <v>-0.50867527010330049</v>
      </c>
      <c r="Y2627" s="52">
        <f ca="1">$B$11 * EXP(($E$3 - $C$11^2/2) * Y$2 + $C$11*SQRT(Y$2)*T2627)</f>
        <v>146.8044442974919</v>
      </c>
      <c r="Z2627" s="52">
        <f ca="1">Y2627 * EXP(($E$3 - $C$11^2/2) * (Z$2-Y$2) + $C$11*SQRT(Z$2-Y$2)*U2627)</f>
        <v>149.79217738102327</v>
      </c>
      <c r="AA2627" s="52">
        <f ca="1">Z2627 * EXP(($E$3 - $C$11^2/2) * (AA$2-Z$2) + $C$11*SQRT(AA$2-Z$2)*V2627)</f>
        <v>93.498957580629536</v>
      </c>
      <c r="AB2627" s="52">
        <f ca="1">AA2627 * EXP(($E$3 - $C$11^2/2) * (AB$2-AA$2) + $C$11*SQRT(AB$2-AA$2)*W2627)</f>
        <v>145.79065765481215</v>
      </c>
      <c r="AC2627" s="52">
        <f ca="1">AB2627 * EXP(($E$3 - $C$11^2/2) * (AC$2-AB$2) + $C$11*SQRT(AC$2-AB$2)*X2627)</f>
        <v>125.7843785954405</v>
      </c>
      <c r="AD2627" s="47"/>
      <c r="AE2627" s="3" t="s">
        <v>69</v>
      </c>
      <c r="AF2627" s="20" cm="1">
        <f t="array" aca="1" ref="AF2627" ca="1">MIN(Y2627:Y2630 / $D$11:$D$14)</f>
        <v>0.93389030312987287</v>
      </c>
      <c r="AG2627" s="20" cm="1">
        <f t="array" aca="1" ref="AG2627" ca="1">MIN(Z2627:Z2630 / $D$11:$D$14)</f>
        <v>1.3244859942513307</v>
      </c>
      <c r="AH2627" s="20" cm="1">
        <f t="array" aca="1" ref="AH2627" ca="1">MIN(AA2627:AA2630 / $D$11:$D$14)</f>
        <v>0.93498957580629538</v>
      </c>
      <c r="AI2627" s="20" cm="1">
        <f t="array" aca="1" ref="AI2627" ca="1">MIN(AB2627:AB2630 / $D$11:$D$14)</f>
        <v>1.4579065765481216</v>
      </c>
      <c r="AJ2627" s="20" cm="1">
        <f t="array" aca="1" ref="AJ2627" ca="1">MIN(AC2627:AC2630 / $D$11:$D$14)</f>
        <v>1.2578437859544049</v>
      </c>
      <c r="AK2627" s="72">
        <f t="array" aca="1" ref="AK2627" ca="1">SUMPRODUCT(AF2628:AJ2628, EXP(-$E$3*$AF$2:$AJ$2))</f>
        <v>109276.37026128646</v>
      </c>
      <c r="AL2627" s="70">
        <f ca="1">MAX(AC2628 - $D$11, 0) * EXP(-$E$2*$E$3)</f>
        <v>46.050303643171681</v>
      </c>
    </row>
    <row r="2628" spans="6:38" ht="14.55" customHeight="1" x14ac:dyDescent="0.3">
      <c r="F2628" s="79"/>
      <c r="G2628" s="3">
        <v>2626</v>
      </c>
      <c r="H2628" s="61">
        <v>1.0555957321818612</v>
      </c>
      <c r="I2628" s="61">
        <v>1.1647526915698678</v>
      </c>
      <c r="J2628" s="61">
        <v>-1.5289539179292542</v>
      </c>
      <c r="K2628" s="62">
        <v>0.61656680852584589</v>
      </c>
      <c r="L2628" s="60">
        <f t="array" ref="L2628:O2628">TRANSPOSE(MMULT(Option!$B$25:$E$28, TRANSPOSE(H2628:K2628)))</f>
        <v>1.0555957321818612</v>
      </c>
      <c r="M2628" s="60">
        <v>1.4897517678772387</v>
      </c>
      <c r="N2628" s="60">
        <v>-0.61565347316386565</v>
      </c>
      <c r="O2628" s="60">
        <v>0.95681716525225957</v>
      </c>
      <c r="P2628" s="56" t="str">
        <f t="shared" ref="P2628:P2691" si="3320">(QUOTIENT(G2628 - 1, $E$2) + 1) &amp; "/" &amp; MOD(G2628 -1, $E$2) + 1</f>
        <v>526/1</v>
      </c>
      <c r="R2628" s="80"/>
      <c r="S2628" s="3" t="s">
        <v>29</v>
      </c>
      <c r="T2628" s="60">
        <f ca="1"/>
        <v>1.179375187305798</v>
      </c>
      <c r="U2628" s="60">
        <f ca="1"/>
        <v>-0.16546890893441907</v>
      </c>
      <c r="V2628" s="60">
        <f ca="1"/>
        <v>0.73719329353933327</v>
      </c>
      <c r="W2628" s="60">
        <f ca="1"/>
        <v>0.38656814848174503</v>
      </c>
      <c r="X2628" s="60">
        <f ca="1"/>
        <v>-0.67250176683170693</v>
      </c>
      <c r="Y2628" s="52">
        <f ca="1">$B$12 * EXP(($E$3 - $C$12^2/2) * Y$2 + $C$12*SQRT(Y$2)*T2628)</f>
        <v>143.16284265355409</v>
      </c>
      <c r="Z2628" s="52">
        <f ca="1">Y2628 * EXP(($E$3 - $C$12^2/2) * (Z$2-Y$2) + $C$12*SQRT(Z$2-Y$2)*U2628)</f>
        <v>136.9125046344389</v>
      </c>
      <c r="AA2628" s="52">
        <f ca="1">Z2628 * EXP(($E$3 - $C$12^2/2) * (AA$2-Z$2) + $C$12*SQRT(AA$2-Z$2)*V2628)</f>
        <v>171.65730174422615</v>
      </c>
      <c r="AB2628" s="52">
        <f ca="1">AA2628 * EXP(($E$3 - $C$12^2/2) * (AB$2-AA$2) + $C$12*SQRT(AB$2-AA$2)*W2628)</f>
        <v>193.73098124628606</v>
      </c>
      <c r="AC2628" s="52">
        <f ca="1">AB2628 * EXP(($E$3 - $C$12^2/2) * (AC$2-AB$2) + $C$12*SQRT(AC$2-AB$2)*X2628)</f>
        <v>159.12976032402054</v>
      </c>
      <c r="AD2628" s="47"/>
      <c r="AE2628" s="3" t="s">
        <v>47</v>
      </c>
      <c r="AF2628" s="64">
        <f t="shared" ref="AF2628" ca="1" si="3321">($B$5*AF2630 + (1 + $B$6)*AF2629)*$B$2</f>
        <v>15000</v>
      </c>
      <c r="AG2628" s="64">
        <f t="shared" ref="AG2628" ca="1" si="3322">($B$5*AG2630 + (1 + $B$6)*AG2629)*$B$2</f>
        <v>105000</v>
      </c>
      <c r="AH2628" s="64">
        <f t="shared" ref="AH2628" ca="1" si="3323">($B$5*AH2630 + (1 + $B$6)*AH2629)*$B$2</f>
        <v>0</v>
      </c>
      <c r="AI2628" s="64">
        <f t="shared" ref="AI2628" ca="1" si="3324">($B$5*AI2630 + (1 + $B$6)*AI2629)*$B$2</f>
        <v>0</v>
      </c>
      <c r="AJ2628" s="64" cm="1">
        <f t="array" aca="1" ref="AJ2628" ca="1">($B$5*AJ2630 + (1 + $B$6)*AJ2629 + AND(NOT(AF2629:AJ2629)))*$B$2</f>
        <v>0</v>
      </c>
      <c r="AK2628" s="73"/>
      <c r="AL2628" s="70"/>
    </row>
    <row r="2629" spans="6:38" ht="14.55" customHeight="1" x14ac:dyDescent="0.3">
      <c r="F2629" s="79"/>
      <c r="G2629" s="3">
        <v>2627</v>
      </c>
      <c r="H2629" s="61">
        <v>0.45139746815101317</v>
      </c>
      <c r="I2629" s="61">
        <v>0.9140303679760694</v>
      </c>
      <c r="J2629" s="61">
        <v>-0.51378795610656358</v>
      </c>
      <c r="K2629" s="62">
        <v>1.3329946185862991</v>
      </c>
      <c r="L2629" s="60">
        <f t="array" ref="L2629:O2629">TRANSPOSE(MMULT(Option!$B$25:$E$28, TRANSPOSE(H2629:K2629)))</f>
        <v>0.45139746815101317</v>
      </c>
      <c r="M2629" s="60">
        <v>1.018281657008141</v>
      </c>
      <c r="N2629" s="60">
        <v>-3.1356811985981836E-2</v>
      </c>
      <c r="O2629" s="60">
        <v>1.4611355741618177</v>
      </c>
      <c r="P2629" s="56" t="str">
        <f t="shared" si="3320"/>
        <v>526/2</v>
      </c>
      <c r="R2629" s="80"/>
      <c r="S2629" s="3" t="s">
        <v>31</v>
      </c>
      <c r="T2629" s="60">
        <f ca="1"/>
        <v>-0.24465432039997626</v>
      </c>
      <c r="U2629" s="60">
        <f ca="1"/>
        <v>1.1480691714246329</v>
      </c>
      <c r="V2629" s="60">
        <f ca="1"/>
        <v>1.301298029612207</v>
      </c>
      <c r="W2629" s="60">
        <f ca="1"/>
        <v>0.7441202779513989</v>
      </c>
      <c r="X2629" s="60">
        <f ca="1"/>
        <v>-0.99568018901233157</v>
      </c>
      <c r="Y2629" s="52">
        <f ca="1">$B$13 * EXP(($E$3 - $C$13^2/2) * Y$2 + $C$13*SQRT(Y$2)*T2629)</f>
        <v>93.389030312987288</v>
      </c>
      <c r="Z2629" s="52">
        <f ca="1">Y2629 * EXP(($E$3 - $C$13^2/2) * (Z$2-Y$2) + $C$13*SQRT(Z$2-Y$2)*U2629)</f>
        <v>132.44859942513307</v>
      </c>
      <c r="AA2629" s="52">
        <f ca="1">Z2629 * EXP(($E$3 - $C$13^2/2) * (AA$2-Z$2) + $C$13*SQRT(AA$2-Z$2)*V2629)</f>
        <v>196.68118158528208</v>
      </c>
      <c r="AB2629" s="52">
        <f ca="1">AA2629 * EXP(($E$3 - $C$13^2/2) * (AB$2-AA$2) + $C$13*SQRT(AB$2-AA$2)*W2629)</f>
        <v>247.10667687305448</v>
      </c>
      <c r="AC2629" s="52">
        <f ca="1">AB2629 * EXP(($E$3 - $C$13^2/2) * (AC$2-AB$2) + $C$13*SQRT(AC$2-AB$2)*X2629)</f>
        <v>184.21730696291431</v>
      </c>
      <c r="AD2629" s="47"/>
      <c r="AE2629" s="3" t="s">
        <v>46</v>
      </c>
      <c r="AF2629" s="52" t="b">
        <f t="shared" ref="AF2629" ca="1" si="3325">AF2627 &gt;= $B$4</f>
        <v>0</v>
      </c>
      <c r="AG2629" s="52" t="b">
        <f t="array" aca="1" ref="AG2629" ca="1">AND(AG2627 &gt;= $B$4, NOT(OR($AF2629:AF2629)))</f>
        <v>1</v>
      </c>
      <c r="AH2629" s="52" t="b">
        <f t="array" aca="1" ref="AH2629" ca="1">AND(AH2627 &gt;= $B$4, NOT(OR($AF2629:AG2629)))</f>
        <v>0</v>
      </c>
      <c r="AI2629" s="52" t="b">
        <f t="array" aca="1" ref="AI2629" ca="1">AND(AI2627 &gt;= $B$4, NOT(OR($AF2629:AH2629)))</f>
        <v>0</v>
      </c>
      <c r="AJ2629" s="52" t="b">
        <f t="array" aca="1" ref="AJ2629" ca="1">AND(AJ2627 &gt;= $B$4, NOT(OR($AF2629:AI2629)))</f>
        <v>0</v>
      </c>
      <c r="AK2629" s="73"/>
      <c r="AL2629" s="70"/>
    </row>
    <row r="2630" spans="6:38" ht="14.55" customHeight="1" x14ac:dyDescent="0.3">
      <c r="F2630" s="79"/>
      <c r="G2630" s="3">
        <v>2628</v>
      </c>
      <c r="H2630" s="61">
        <v>-9.7844091216245183E-2</v>
      </c>
      <c r="I2630" s="61">
        <v>-0.56832392620311223</v>
      </c>
      <c r="J2630" s="61">
        <v>0.74150251304221571</v>
      </c>
      <c r="K2630" s="62">
        <v>0.14315201790560897</v>
      </c>
      <c r="L2630" s="60">
        <f t="array" ref="L2630:O2630">TRANSPOSE(MMULT(Option!$B$25:$E$28, TRANSPOSE(H2630:K2630)))</f>
        <v>-9.7844091216245183E-2</v>
      </c>
      <c r="M2630" s="60">
        <v>-0.56001511870254972</v>
      </c>
      <c r="N2630" s="60">
        <v>0.46330934664996426</v>
      </c>
      <c r="O2630" s="60">
        <v>7.9354761324889764E-2</v>
      </c>
      <c r="P2630" s="56" t="str">
        <f t="shared" si="3320"/>
        <v>526/3</v>
      </c>
      <c r="R2630" s="80"/>
      <c r="S2630" s="3" t="s">
        <v>30</v>
      </c>
      <c r="T2630" s="60">
        <f ca="1"/>
        <v>1.6818353859907047</v>
      </c>
      <c r="U2630" s="60">
        <f ca="1"/>
        <v>-0.56707493393924346</v>
      </c>
      <c r="V2630" s="60">
        <f ca="1"/>
        <v>-7.7742677114863407E-2</v>
      </c>
      <c r="W2630" s="60">
        <f ca="1"/>
        <v>0.80072430444458464</v>
      </c>
      <c r="X2630" s="60">
        <f ca="1"/>
        <v>-0.86615900997390838</v>
      </c>
      <c r="Y2630" s="52">
        <f ca="1">$B$14 * EXP(($E$3 - $C$14^2/2) * Y$2 + $C$14*SQRT(Y$2)*T2630)</f>
        <v>166.4543007514232</v>
      </c>
      <c r="Z2630" s="52">
        <f ca="1">Y2630 * EXP(($E$3 - $C$14^2/2) * (Z$2-Y$2) + $C$14*SQRT(Z$2-Y$2)*U2630)</f>
        <v>141.11826837579736</v>
      </c>
      <c r="AA2630" s="52">
        <f ca="1">Z2630 * EXP(($E$3 - $C$14^2/2) * (AA$2-Z$2) + $C$14*SQRT(AA$2-Z$2)*V2630)</f>
        <v>138.55613057965891</v>
      </c>
      <c r="AB2630" s="52">
        <f ca="1">AA2630 * EXP(($E$3 - $C$14^2/2) * (AB$2-AA$2) + $C$14*SQRT(AB$2-AA$2)*W2630)</f>
        <v>177.06073508728218</v>
      </c>
      <c r="AC2630" s="52">
        <f ca="1">AB2630 * EXP(($E$3 - $C$14^2/2) * (AC$2-AB$2) + $C$14*SQRT(AC$2-AB$2)*X2630)</f>
        <v>137.22818261047215</v>
      </c>
      <c r="AD2630" s="47"/>
      <c r="AE2630" s="3" t="s">
        <v>68</v>
      </c>
      <c r="AF2630" s="52" t="b">
        <f ca="1">AND(AF2627&gt;$B$3, NOT(OR($AF2629:AF2629)))</f>
        <v>1</v>
      </c>
      <c r="AG2630" s="52" t="b">
        <f ca="1">AND(AG2627&gt;$B$3, NOT(OR($AF2629:AG2629)))</f>
        <v>0</v>
      </c>
      <c r="AH2630" s="52" t="b">
        <f ca="1">AND(AH2627&gt;$B$3, NOT(OR($AF2629:AH2629)))</f>
        <v>0</v>
      </c>
      <c r="AI2630" s="52" t="b">
        <f ca="1">AND(AI2627&gt;$B$3, NOT(OR($AF2629:AI2629)))</f>
        <v>0</v>
      </c>
      <c r="AJ2630" s="52" t="b">
        <f ca="1">AND(AJ2627&gt;$B$3, NOT(OR($AF2629:AJ2629)))</f>
        <v>0</v>
      </c>
      <c r="AK2630" s="74"/>
      <c r="AL2630" s="70"/>
    </row>
    <row r="2631" spans="6:38" ht="14.55" customHeight="1" x14ac:dyDescent="0.3">
      <c r="F2631" s="79"/>
      <c r="G2631" s="3">
        <v>2629</v>
      </c>
      <c r="H2631" s="61">
        <v>0.99854270207609441</v>
      </c>
      <c r="I2631" s="61">
        <v>4.6019280849627892E-2</v>
      </c>
      <c r="J2631" s="61">
        <v>-0.26273027470226762</v>
      </c>
      <c r="K2631" s="62">
        <v>0.31157579566112314</v>
      </c>
      <c r="L2631" s="60">
        <f t="array" ref="L2631:O2631">TRANSPOSE(MMULT(Option!$B$25:$E$28, TRANSPOSE(H2631:K2631)))</f>
        <v>0.99854270207609441</v>
      </c>
      <c r="M2631" s="60">
        <v>0.4415944484146081</v>
      </c>
      <c r="N2631" s="60">
        <v>0.18070911246009988</v>
      </c>
      <c r="O2631" s="60">
        <v>0.62700562917682956</v>
      </c>
      <c r="P2631" s="56" t="str">
        <f t="shared" si="3320"/>
        <v>526/4</v>
      </c>
      <c r="R2631" s="80">
        <v>658</v>
      </c>
      <c r="S2631" s="3" t="s">
        <v>28</v>
      </c>
      <c r="T2631" s="60">
        <f t="array" aca="1" ref="T2631:T2634" ca="1">TRANSPOSE(OFFSET($L$3, MATCH($R2631 &amp; "/" &amp; T$2, $P$3:$P$5002, 0) - 1, 0, 1, $E$1))</f>
        <v>-0.33632510858003428</v>
      </c>
      <c r="U2631" s="60">
        <f t="array" aca="1" ref="U2631:U2634" ca="1">TRANSPOSE(OFFSET($L$3, MATCH($R2631 &amp; "/" &amp; U$2, $P$3:$P$5002, 0) - 1, 0, 1, $E$1))</f>
        <v>-0.57388996996210095</v>
      </c>
      <c r="V2631" s="60">
        <f t="array" aca="1" ref="V2631:V2634" ca="1">TRANSPOSE(OFFSET($L$3, MATCH($R2631 &amp; "/" &amp; V$2, $P$3:$P$5002, 0) - 1, 0, 1, $E$1))</f>
        <v>0.57536683058808857</v>
      </c>
      <c r="W2631" s="60">
        <f t="array" aca="1" ref="W2631:W2634" ca="1">TRANSPOSE(OFFSET($L$3, MATCH($R2631 &amp; "/" &amp; W$2, $P$3:$P$5002, 0) - 1, 0, 1, $E$1))</f>
        <v>0.52279141765278458</v>
      </c>
      <c r="X2631" s="60">
        <f t="array" aca="1" ref="X2631:X2634" ca="1">TRANSPOSE(OFFSET($L$3, MATCH($R2631 &amp; "/" &amp; X$2, $P$3:$P$5002, 0) - 1, 0, 1, $E$1))</f>
        <v>1.2734325080067206</v>
      </c>
      <c r="Y2631" s="52">
        <f ca="1">$B$11 * EXP(($E$3 - $C$11^2/2) * Y$2 + $C$11*SQRT(Y$2)*T2631)</f>
        <v>90.855710880744226</v>
      </c>
      <c r="Z2631" s="52">
        <f ca="1">Y2631 * EXP(($E$3 - $C$11^2/2) * (Z$2-Y$2) + $C$11*SQRT(Z$2-Y$2)*U2631)</f>
        <v>76.86922969454082</v>
      </c>
      <c r="AA2631" s="52">
        <f ca="1">Z2631 * EXP(($E$3 - $C$11^2/2) * (AA$2-Z$2) + $C$11*SQRT(AA$2-Z$2)*V2631)</f>
        <v>91.809493893836915</v>
      </c>
      <c r="AB2631" s="52">
        <f ca="1">AA2631 * EXP(($E$3 - $C$11^2/2) * (AB$2-AA$2) + $C$11*SQRT(AB$2-AA$2)*W2631)</f>
        <v>107.93758429822907</v>
      </c>
      <c r="AC2631" s="52">
        <f ca="1">AB2631 * EXP(($E$3 - $C$11^2/2) * (AC$2-AB$2) + $C$11*SQRT(AC$2-AB$2)*X2631)</f>
        <v>158.94891945249952</v>
      </c>
      <c r="AD2631" s="47"/>
      <c r="AE2631" s="3" t="s">
        <v>69</v>
      </c>
      <c r="AF2631" s="20" cm="1">
        <f t="array" aca="1" ref="AF2631" ca="1">MIN(Y2631:Y2634 / $D$11:$D$14)</f>
        <v>0.72487246917509141</v>
      </c>
      <c r="AG2631" s="20" cm="1">
        <f t="array" aca="1" ref="AG2631" ca="1">MIN(Z2631:Z2634 / $D$11:$D$14)</f>
        <v>0.61707549533589334</v>
      </c>
      <c r="AH2631" s="20" cm="1">
        <f t="array" aca="1" ref="AH2631" ca="1">MIN(AA2631:AA2634 / $D$11:$D$14)</f>
        <v>0.36024047909960899</v>
      </c>
      <c r="AI2631" s="20" cm="1">
        <f t="array" aca="1" ref="AI2631" ca="1">MIN(AB2631:AB2634 / $D$11:$D$14)</f>
        <v>0.32232269336499653</v>
      </c>
      <c r="AJ2631" s="20" cm="1">
        <f t="array" aca="1" ref="AJ2631" ca="1">MIN(AC2631:AC2634 / $D$11:$D$14)</f>
        <v>0.42687313364003943</v>
      </c>
      <c r="AK2631" s="72">
        <f t="array" aca="1" ref="AK2631" ca="1">SUMPRODUCT(AF2632:AJ2632, EXP(-$E$3*$AF$2:$AJ$2))</f>
        <v>77880.078307140488</v>
      </c>
      <c r="AL2631" s="70">
        <f ca="1">MAX(AC2632 - $D$11, 0) * EXP(-$E$2*$E$3)</f>
        <v>108.52969821995494</v>
      </c>
    </row>
    <row r="2632" spans="6:38" ht="14.55" customHeight="1" x14ac:dyDescent="0.3">
      <c r="F2632" s="79"/>
      <c r="G2632" s="3">
        <v>2630</v>
      </c>
      <c r="H2632" s="61">
        <v>1.5380141001831642</v>
      </c>
      <c r="I2632" s="61">
        <v>-1.2379482689773988</v>
      </c>
      <c r="J2632" s="61">
        <v>1.1649240845568343</v>
      </c>
      <c r="K2632" s="62">
        <v>0.63688926687805381</v>
      </c>
      <c r="L2632" s="60">
        <f t="array" ref="L2632:O2632">TRANSPOSE(MMULT(Option!$B$25:$E$28, TRANSPOSE(H2632:K2632)))</f>
        <v>1.5380141001831642</v>
      </c>
      <c r="M2632" s="60">
        <v>-0.5193926897324308</v>
      </c>
      <c r="N2632" s="60">
        <v>1.3141992378888756</v>
      </c>
      <c r="O2632" s="60">
        <v>1.0638039725135215</v>
      </c>
      <c r="P2632" s="56" t="str">
        <f t="shared" si="3320"/>
        <v>526/5</v>
      </c>
      <c r="R2632" s="80"/>
      <c r="S2632" s="3" t="s">
        <v>29</v>
      </c>
      <c r="T2632" s="60">
        <f ca="1"/>
        <v>0.74006352952994847</v>
      </c>
      <c r="U2632" s="60">
        <f ca="1"/>
        <v>0.28568565806027429</v>
      </c>
      <c r="V2632" s="60">
        <f ca="1"/>
        <v>-4.2318245217881911E-3</v>
      </c>
      <c r="W2632" s="60">
        <f ca="1"/>
        <v>0.6439875223266921</v>
      </c>
      <c r="X2632" s="60">
        <f ca="1"/>
        <v>1.1604189948304917</v>
      </c>
      <c r="Y2632" s="52">
        <f ca="1">$B$12 * EXP(($E$3 - $C$12^2/2) * Y$2 + $C$12*SQRT(Y$2)*T2632)</f>
        <v>125.48537837936857</v>
      </c>
      <c r="Z2632" s="52">
        <f ca="1">Y2632 * EXP(($E$3 - $C$12^2/2) * (Z$2-Y$2) + $C$12*SQRT(Z$2-Y$2)*U2632)</f>
        <v>137.39980248446932</v>
      </c>
      <c r="AA2632" s="52">
        <f ca="1">Z2632 * EXP(($E$3 - $C$12^2/2) * (AA$2-Z$2) + $C$12*SQRT(AA$2-Z$2)*V2632)</f>
        <v>137.91332317764801</v>
      </c>
      <c r="AB2632" s="52">
        <f ca="1">AA2632 * EXP(($E$3 - $C$12^2/2) * (AB$2-AA$2) + $C$12*SQRT(AB$2-AA$2)*W2632)</f>
        <v>168.14415073837051</v>
      </c>
      <c r="AC2632" s="52">
        <f ca="1">AB2632 * EXP(($E$3 - $C$12^2/2) * (AC$2-AB$2) + $C$12*SQRT(AC$2-AB$2)*X2632)</f>
        <v>239.35489097987247</v>
      </c>
      <c r="AD2632" s="47"/>
      <c r="AE2632" s="3" t="s">
        <v>47</v>
      </c>
      <c r="AF2632" s="64">
        <f t="shared" ref="AF2632" ca="1" si="3326">($B$5*AF2634 + (1 + $B$6)*AF2633)*$B$2</f>
        <v>0</v>
      </c>
      <c r="AG2632" s="64">
        <f t="shared" ref="AG2632" ca="1" si="3327">($B$5*AG2634 + (1 + $B$6)*AG2633)*$B$2</f>
        <v>0</v>
      </c>
      <c r="AH2632" s="64">
        <f t="shared" ref="AH2632" ca="1" si="3328">($B$5*AH2634 + (1 + $B$6)*AH2633)*$B$2</f>
        <v>0</v>
      </c>
      <c r="AI2632" s="64">
        <f t="shared" ref="AI2632" ca="1" si="3329">($B$5*AI2634 + (1 + $B$6)*AI2633)*$B$2</f>
        <v>0</v>
      </c>
      <c r="AJ2632" s="64" cm="1">
        <f t="array" aca="1" ref="AJ2632" ca="1">($B$5*AJ2634 + (1 + $B$6)*AJ2633 + AND(NOT(AF2633:AJ2633)))*$B$2</f>
        <v>100000</v>
      </c>
      <c r="AK2632" s="73"/>
      <c r="AL2632" s="70"/>
    </row>
    <row r="2633" spans="6:38" ht="14.55" customHeight="1" x14ac:dyDescent="0.3">
      <c r="F2633" s="79"/>
      <c r="G2633" s="3">
        <v>2631</v>
      </c>
      <c r="H2633" s="61">
        <v>-0.69372262519764971</v>
      </c>
      <c r="I2633" s="61">
        <v>0.39265496372693748</v>
      </c>
      <c r="J2633" s="61">
        <v>-1.2754748803219953</v>
      </c>
      <c r="K2633" s="62">
        <v>0.76944958764324356</v>
      </c>
      <c r="L2633" s="60">
        <f t="array" ref="L2633:O2633">TRANSPOSE(MMULT(Option!$B$25:$E$28, TRANSPOSE(H2633:K2633)))</f>
        <v>-0.69372262519764971</v>
      </c>
      <c r="M2633" s="60">
        <v>8.2385168576706247E-2</v>
      </c>
      <c r="N2633" s="60">
        <v>-1.2949302706240722</v>
      </c>
      <c r="O2633" s="60">
        <v>0.23530221022347031</v>
      </c>
      <c r="P2633" s="56" t="str">
        <f t="shared" si="3320"/>
        <v>527/1</v>
      </c>
      <c r="R2633" s="80"/>
      <c r="S2633" s="3" t="s">
        <v>31</v>
      </c>
      <c r="T2633" s="60">
        <f ca="1"/>
        <v>-1.0891984806218977</v>
      </c>
      <c r="U2633" s="60">
        <f ca="1"/>
        <v>-0.55334786548745318</v>
      </c>
      <c r="V2633" s="60">
        <f ca="1"/>
        <v>-1.8107318973709436</v>
      </c>
      <c r="W2633" s="60">
        <f ca="1"/>
        <v>-0.38739536302194677</v>
      </c>
      <c r="X2633" s="60">
        <f ca="1"/>
        <v>0.91977887045903883</v>
      </c>
      <c r="Y2633" s="52">
        <f ca="1">$B$13 * EXP(($E$3 - $C$13^2/2) * Y$2 + $C$13*SQRT(Y$2)*T2633)</f>
        <v>72.48724691750914</v>
      </c>
      <c r="Z2633" s="52">
        <f ca="1">Y2633 * EXP(($E$3 - $C$13^2/2) * (Z$2-Y$2) + $C$13*SQRT(Z$2-Y$2)*U2633)</f>
        <v>61.707549533589336</v>
      </c>
      <c r="AA2633" s="52">
        <f ca="1">Z2633 * EXP(($E$3 - $C$13^2/2) * (AA$2-Z$2) + $C$13*SQRT(AA$2-Z$2)*V2633)</f>
        <v>36.024047909960899</v>
      </c>
      <c r="AB2633" s="52">
        <f ca="1">AA2633 * EXP(($E$3 - $C$13^2/2) * (AB$2-AA$2) + $C$13*SQRT(AB$2-AA$2)*W2633)</f>
        <v>32.232269336499655</v>
      </c>
      <c r="AC2633" s="52">
        <f ca="1">AB2633 * EXP(($E$3 - $C$13^2/2) * (AC$2-AB$2) + $C$13*SQRT(AC$2-AB$2)*X2633)</f>
        <v>42.687313364003941</v>
      </c>
      <c r="AD2633" s="47"/>
      <c r="AE2633" s="3" t="s">
        <v>46</v>
      </c>
      <c r="AF2633" s="52" t="b">
        <f t="shared" ref="AF2633" ca="1" si="3330">AF2631 &gt;= $B$4</f>
        <v>0</v>
      </c>
      <c r="AG2633" s="52" t="b">
        <f t="array" aca="1" ref="AG2633" ca="1">AND(AG2631 &gt;= $B$4, NOT(OR($AF2633:AF2633)))</f>
        <v>0</v>
      </c>
      <c r="AH2633" s="52" t="b">
        <f t="array" aca="1" ref="AH2633" ca="1">AND(AH2631 &gt;= $B$4, NOT(OR($AF2633:AG2633)))</f>
        <v>0</v>
      </c>
      <c r="AI2633" s="52" t="b">
        <f t="array" aca="1" ref="AI2633" ca="1">AND(AI2631 &gt;= $B$4, NOT(OR($AF2633:AH2633)))</f>
        <v>0</v>
      </c>
      <c r="AJ2633" s="52" t="b">
        <f t="array" aca="1" ref="AJ2633" ca="1">AND(AJ2631 &gt;= $B$4, NOT(OR($AF2633:AI2633)))</f>
        <v>0</v>
      </c>
      <c r="AK2633" s="73"/>
      <c r="AL2633" s="70"/>
    </row>
    <row r="2634" spans="6:38" ht="14.55" customHeight="1" x14ac:dyDescent="0.3">
      <c r="F2634" s="79"/>
      <c r="G2634" s="3">
        <v>2632</v>
      </c>
      <c r="H2634" s="61">
        <v>-1.1524764442146731</v>
      </c>
      <c r="I2634" s="61">
        <v>0.7216959835719754</v>
      </c>
      <c r="J2634" s="61">
        <v>0.51260494279291935</v>
      </c>
      <c r="K2634" s="62">
        <v>-1.1726165686417223</v>
      </c>
      <c r="L2634" s="60">
        <f t="array" ref="L2634:O2634">TRANSPOSE(MMULT(Option!$B$25:$E$28, TRANSPOSE(H2634:K2634)))</f>
        <v>-1.1524764442146731</v>
      </c>
      <c r="M2634" s="60">
        <v>0.20045471700696749</v>
      </c>
      <c r="N2634" s="60">
        <v>0.17821987318521959</v>
      </c>
      <c r="O2634" s="60">
        <v>-1.1761248042138299</v>
      </c>
      <c r="P2634" s="56" t="str">
        <f t="shared" si="3320"/>
        <v>527/2</v>
      </c>
      <c r="R2634" s="80"/>
      <c r="S2634" s="3" t="s">
        <v>30</v>
      </c>
      <c r="T2634" s="60">
        <f ca="1"/>
        <v>0.42980596822350969</v>
      </c>
      <c r="U2634" s="60">
        <f ca="1"/>
        <v>0.72207376623046871</v>
      </c>
      <c r="V2634" s="60">
        <f ca="1"/>
        <v>-1.4564313753196312</v>
      </c>
      <c r="W2634" s="60">
        <f ca="1"/>
        <v>0.13593755818888933</v>
      </c>
      <c r="X2634" s="60">
        <f ca="1"/>
        <v>0.55013170721099547</v>
      </c>
      <c r="Y2634" s="52">
        <f ca="1">$B$14 * EXP(($E$3 - $C$14^2/2) * Y$2 + $C$14*SQRT(Y$2)*T2634)</f>
        <v>114.33262652197101</v>
      </c>
      <c r="Z2634" s="52">
        <f ca="1">Y2634 * EXP(($E$3 - $C$14^2/2) * (Z$2-Y$2) + $C$14*SQRT(Z$2-Y$2)*U2634)</f>
        <v>142.69851333652537</v>
      </c>
      <c r="AA2634" s="52">
        <f ca="1">Z2634 * EXP(($E$3 - $C$14^2/2) * (AA$2-Z$2) + $C$14*SQRT(AA$2-Z$2)*V2634)</f>
        <v>92.64775243063653</v>
      </c>
      <c r="AB2634" s="52">
        <f ca="1">AA2634 * EXP(($E$3 - $C$14^2/2) * (AB$2-AA$2) + $C$14*SQRT(AB$2-AA$2)*W2634)</f>
        <v>96.987874078113819</v>
      </c>
      <c r="AC2634" s="52">
        <f ca="1">AB2634 * EXP(($E$3 - $C$14^2/2) * (AC$2-AB$2) + $C$14*SQRT(AC$2-AB$2)*X2634)</f>
        <v>114.96474007987973</v>
      </c>
      <c r="AD2634" s="47"/>
      <c r="AE2634" s="3" t="s">
        <v>68</v>
      </c>
      <c r="AF2634" s="52" t="b">
        <f ca="1">AND(AF2631&gt;$B$3, NOT(OR($AF2633:AF2633)))</f>
        <v>0</v>
      </c>
      <c r="AG2634" s="52" t="b">
        <f ca="1">AND(AG2631&gt;$B$3, NOT(OR($AF2633:AG2633)))</f>
        <v>0</v>
      </c>
      <c r="AH2634" s="52" t="b">
        <f ca="1">AND(AH2631&gt;$B$3, NOT(OR($AF2633:AH2633)))</f>
        <v>0</v>
      </c>
      <c r="AI2634" s="52" t="b">
        <f ca="1">AND(AI2631&gt;$B$3, NOT(OR($AF2633:AI2633)))</f>
        <v>0</v>
      </c>
      <c r="AJ2634" s="52" t="b">
        <f ca="1">AND(AJ2631&gt;$B$3, NOT(OR($AF2633:AJ2633)))</f>
        <v>0</v>
      </c>
      <c r="AK2634" s="74"/>
      <c r="AL2634" s="70"/>
    </row>
    <row r="2635" spans="6:38" ht="14.55" customHeight="1" x14ac:dyDescent="0.3">
      <c r="F2635" s="79"/>
      <c r="G2635" s="3">
        <v>2633</v>
      </c>
      <c r="H2635" s="61">
        <v>-0.15314737100584647</v>
      </c>
      <c r="I2635" s="61">
        <v>0.76098490447172329</v>
      </c>
      <c r="J2635" s="61">
        <v>-2.3209636910582948E-2</v>
      </c>
      <c r="K2635" s="62">
        <v>0.2126545675186895</v>
      </c>
      <c r="L2635" s="60">
        <f t="array" ref="L2635:O2635">TRANSPOSE(MMULT(Option!$B$25:$E$28, TRANSPOSE(H2635:K2635)))</f>
        <v>-0.15314737100584647</v>
      </c>
      <c r="M2635" s="60">
        <v>0.63619523708974357</v>
      </c>
      <c r="N2635" s="60">
        <v>0.11762841830523843</v>
      </c>
      <c r="O2635" s="60">
        <v>0.31559011066600884</v>
      </c>
      <c r="P2635" s="56" t="str">
        <f t="shared" si="3320"/>
        <v>527/3</v>
      </c>
      <c r="R2635" s="80">
        <v>659</v>
      </c>
      <c r="S2635" s="3" t="s">
        <v>28</v>
      </c>
      <c r="T2635" s="60">
        <f t="array" aca="1" ref="T2635:T2638" ca="1">TRANSPOSE(OFFSET($L$3, MATCH($R2635 &amp; "/" &amp; T$2, $P$3:$P$5002, 0) - 1, 0, 1, $E$1))</f>
        <v>-0.3119590515733211</v>
      </c>
      <c r="U2635" s="60">
        <f t="array" aca="1" ref="U2635:U2638" ca="1">TRANSPOSE(OFFSET($L$3, MATCH($R2635 &amp; "/" &amp; U$2, $P$3:$P$5002, 0) - 1, 0, 1, $E$1))</f>
        <v>0.46155977139910487</v>
      </c>
      <c r="V2635" s="60">
        <f t="array" aca="1" ref="V2635:V2638" ca="1">TRANSPOSE(OFFSET($L$3, MATCH($R2635 &amp; "/" &amp; V$2, $P$3:$P$5002, 0) - 1, 0, 1, $E$1))</f>
        <v>-0.43642223072224978</v>
      </c>
      <c r="W2635" s="60">
        <f t="array" aca="1" ref="W2635:W2638" ca="1">TRANSPOSE(OFFSET($L$3, MATCH($R2635 &amp; "/" &amp; W$2, $P$3:$P$5002, 0) - 1, 0, 1, $E$1))</f>
        <v>-0.24606516160735939</v>
      </c>
      <c r="X2635" s="60">
        <f t="array" aca="1" ref="X2635:X2638" ca="1">TRANSPOSE(OFFSET($L$3, MATCH($R2635 &amp; "/" &amp; X$2, $P$3:$P$5002, 0) - 1, 0, 1, $E$1))</f>
        <v>0.29449864734624681</v>
      </c>
      <c r="Y2635" s="52">
        <f ca="1">$B$11 * EXP(($E$3 - $C$11^2/2) * Y$2 + $C$11*SQRT(Y$2)*T2635)</f>
        <v>91.522282801268958</v>
      </c>
      <c r="Z2635" s="52">
        <f ca="1">Y2635 * EXP(($E$3 - $C$11^2/2) * (Z$2-Y$2) + $C$11*SQRT(Z$2-Y$2)*U2635)</f>
        <v>105.64140655387216</v>
      </c>
      <c r="AA2635" s="52">
        <f ca="1">Z2635 * EXP(($E$3 - $C$11^2/2) * (AA$2-Z$2) + $C$11*SQRT(AA$2-Z$2)*V2635)</f>
        <v>93.141862368279803</v>
      </c>
      <c r="AB2635" s="52">
        <f ca="1">AA2635 * EXP(($E$3 - $C$11^2/2) * (AB$2-AA$2) + $C$11*SQRT(AB$2-AA$2)*W2635)</f>
        <v>86.947473568521744</v>
      </c>
      <c r="AC2635" s="52">
        <f ca="1">AB2635 * EXP(($E$3 - $C$11^2/2) * (AC$2-AB$2) + $C$11*SQRT(AC$2-AB$2)*X2635)</f>
        <v>95.454889863530425</v>
      </c>
      <c r="AD2635" s="47"/>
      <c r="AE2635" s="3" t="s">
        <v>69</v>
      </c>
      <c r="AF2635" s="20" cm="1">
        <f t="array" aca="1" ref="AF2635" ca="1">MIN(Y2635:Y2638 / $D$11:$D$14)</f>
        <v>0.58101105162583111</v>
      </c>
      <c r="AG2635" s="20" cm="1">
        <f t="array" aca="1" ref="AG2635" ca="1">MIN(Z2635:Z2638 / $D$11:$D$14)</f>
        <v>0.46687253476498081</v>
      </c>
      <c r="AH2635" s="20" cm="1">
        <f t="array" aca="1" ref="AH2635" ca="1">MIN(AA2635:AA2638 / $D$11:$D$14)</f>
        <v>0.44612852868226099</v>
      </c>
      <c r="AI2635" s="20" cm="1">
        <f t="array" aca="1" ref="AI2635" ca="1">MIN(AB2635:AB2638 / $D$11:$D$14)</f>
        <v>0.38458316557045835</v>
      </c>
      <c r="AJ2635" s="20" cm="1">
        <f t="array" aca="1" ref="AJ2635" ca="1">MIN(AC2635:AC2638 / $D$11:$D$14)</f>
        <v>0.52598324383727235</v>
      </c>
      <c r="AK2635" s="72">
        <f t="array" aca="1" ref="AK2635" ca="1">SUMPRODUCT(AF2636:AJ2636, EXP(-$E$3*$AF$2:$AJ$2))</f>
        <v>77880.078307140488</v>
      </c>
      <c r="AL2635" s="70">
        <f ca="1">MAX(AC2636 - $D$11, 0) * EXP(-$E$2*$E$3)</f>
        <v>0</v>
      </c>
    </row>
    <row r="2636" spans="6:38" ht="14.55" customHeight="1" x14ac:dyDescent="0.3">
      <c r="F2636" s="79"/>
      <c r="G2636" s="3">
        <v>2634</v>
      </c>
      <c r="H2636" s="61">
        <v>-2.5791733443240901</v>
      </c>
      <c r="I2636" s="61">
        <v>-1.8669260565982659</v>
      </c>
      <c r="J2636" s="61">
        <v>-0.59765364583035552</v>
      </c>
      <c r="K2636" s="62">
        <v>-0.70593860610486092</v>
      </c>
      <c r="L2636" s="60">
        <f t="array" ref="L2636:O2636">TRANSPOSE(MMULT(Option!$B$25:$E$28, TRANSPOSE(H2636:K2636)))</f>
        <v>-2.5791733443240901</v>
      </c>
      <c r="M2636" s="60">
        <v>-2.7427353319790289</v>
      </c>
      <c r="N2636" s="60">
        <v>-2.0454705489940261</v>
      </c>
      <c r="O2636" s="60">
        <v>-2.2417250888444062</v>
      </c>
      <c r="P2636" s="56" t="str">
        <f t="shared" si="3320"/>
        <v>527/4</v>
      </c>
      <c r="R2636" s="80"/>
      <c r="S2636" s="3" t="s">
        <v>29</v>
      </c>
      <c r="T2636" s="60">
        <f ca="1"/>
        <v>-1.8266183352664336</v>
      </c>
      <c r="U2636" s="60">
        <f ca="1"/>
        <v>-0.74571167606087985</v>
      </c>
      <c r="V2636" s="60">
        <f ca="1"/>
        <v>-0.16816394726029599</v>
      </c>
      <c r="W2636" s="60">
        <f ca="1"/>
        <v>-0.51149010158941333</v>
      </c>
      <c r="X2636" s="60">
        <f ca="1"/>
        <v>1.027030984928653</v>
      </c>
      <c r="Y2636" s="52">
        <f ca="1">$B$12 * EXP(($E$3 - $C$12^2/2) * Y$2 + $C$12*SQRT(Y$2)*T2636)</f>
        <v>58.10110516258311</v>
      </c>
      <c r="Z2636" s="52">
        <f ca="1">Y2636 * EXP(($E$3 - $C$12^2/2) * (Z$2-Y$2) + $C$12*SQRT(Z$2-Y$2)*U2636)</f>
        <v>46.687253476498078</v>
      </c>
      <c r="AA2636" s="52">
        <f ca="1">Z2636 * EXP(($E$3 - $C$12^2/2) * (AA$2-Z$2) + $C$12*SQRT(AA$2-Z$2)*V2636)</f>
        <v>44.612852868226099</v>
      </c>
      <c r="AB2636" s="52">
        <f ca="1">AA2636 * EXP(($E$3 - $C$12^2/2) * (AB$2-AA$2) + $C$12*SQRT(AB$2-AA$2)*W2636)</f>
        <v>38.458316557045833</v>
      </c>
      <c r="AC2636" s="52">
        <f ca="1">AB2636 * EXP(($E$3 - $C$12^2/2) * (AC$2-AB$2) + $C$12*SQRT(AC$2-AB$2)*X2636)</f>
        <v>52.598324383727238</v>
      </c>
      <c r="AD2636" s="47"/>
      <c r="AE2636" s="3" t="s">
        <v>47</v>
      </c>
      <c r="AF2636" s="64">
        <f t="shared" ref="AF2636" ca="1" si="3331">($B$5*AF2638 + (1 + $B$6)*AF2637)*$B$2</f>
        <v>0</v>
      </c>
      <c r="AG2636" s="64">
        <f t="shared" ref="AG2636" ca="1" si="3332">($B$5*AG2638 + (1 + $B$6)*AG2637)*$B$2</f>
        <v>0</v>
      </c>
      <c r="AH2636" s="64">
        <f t="shared" ref="AH2636" ca="1" si="3333">($B$5*AH2638 + (1 + $B$6)*AH2637)*$B$2</f>
        <v>0</v>
      </c>
      <c r="AI2636" s="64">
        <f t="shared" ref="AI2636" ca="1" si="3334">($B$5*AI2638 + (1 + $B$6)*AI2637)*$B$2</f>
        <v>0</v>
      </c>
      <c r="AJ2636" s="64" cm="1">
        <f t="array" aca="1" ref="AJ2636" ca="1">($B$5*AJ2638 + (1 + $B$6)*AJ2637 + AND(NOT(AF2637:AJ2637)))*$B$2</f>
        <v>100000</v>
      </c>
      <c r="AK2636" s="73"/>
      <c r="AL2636" s="70"/>
    </row>
    <row r="2637" spans="6:38" ht="14.55" customHeight="1" x14ac:dyDescent="0.3">
      <c r="F2637" s="79"/>
      <c r="G2637" s="3">
        <v>2635</v>
      </c>
      <c r="H2637" s="61">
        <v>5.7953065980091258E-3</v>
      </c>
      <c r="I2637" s="61">
        <v>-1.2725303457862718</v>
      </c>
      <c r="J2637" s="61">
        <v>1.8188684066550809</v>
      </c>
      <c r="K2637" s="62">
        <v>-0.51416488685372541</v>
      </c>
      <c r="L2637" s="60">
        <f t="array" ref="L2637:O2637">TRANSPOSE(MMULT(Option!$B$25:$E$28, TRANSPOSE(H2637:K2637)))</f>
        <v>5.7953065980091258E-3</v>
      </c>
      <c r="M2637" s="60">
        <v>-1.1639752040995801</v>
      </c>
      <c r="N2637" s="60">
        <v>1.2666218875213222</v>
      </c>
      <c r="O2637" s="60">
        <v>-0.41620628369022045</v>
      </c>
      <c r="P2637" s="56" t="str">
        <f t="shared" si="3320"/>
        <v>527/5</v>
      </c>
      <c r="R2637" s="80"/>
      <c r="S2637" s="3" t="s">
        <v>31</v>
      </c>
      <c r="T2637" s="60">
        <f ca="1"/>
        <v>-0.50484276753277013</v>
      </c>
      <c r="U2637" s="60">
        <f ca="1"/>
        <v>0.2487767872582598</v>
      </c>
      <c r="V2637" s="60">
        <f ca="1"/>
        <v>-1.4289993819027058</v>
      </c>
      <c r="W2637" s="60">
        <f ca="1"/>
        <v>-0.23868818247968565</v>
      </c>
      <c r="X2637" s="60">
        <f ca="1"/>
        <v>6.3330325477113147E-2</v>
      </c>
      <c r="Y2637" s="52">
        <f ca="1">$B$13 * EXP(($E$3 - $C$13^2/2) * Y$2 + $C$13*SQRT(Y$2)*T2637)</f>
        <v>86.37664750140371</v>
      </c>
      <c r="Z2637" s="52">
        <f ca="1">Y2637 * EXP(($E$3 - $C$13^2/2) * (Z$2-Y$2) + $C$13*SQRT(Z$2-Y$2)*U2637)</f>
        <v>93.536374423197003</v>
      </c>
      <c r="AA2637" s="52">
        <f ca="1">Z2637 * EXP(($E$3 - $C$13^2/2) * (AA$2-Z$2) + $C$13*SQRT(AA$2-Z$2)*V2637)</f>
        <v>61.230815089698403</v>
      </c>
      <c r="AB2637" s="52">
        <f ca="1">AA2637 * EXP(($E$3 - $C$13^2/2) * (AB$2-AA$2) + $C$13*SQRT(AB$2-AA$2)*W2637)</f>
        <v>57.285304370073149</v>
      </c>
      <c r="AC2637" s="52">
        <f ca="1">AB2637 * EXP(($E$3 - $C$13^2/2) * (AC$2-AB$2) + $C$13*SQRT(AC$2-AB$2)*X2637)</f>
        <v>58.676729676309449</v>
      </c>
      <c r="AD2637" s="47"/>
      <c r="AE2637" s="3" t="s">
        <v>46</v>
      </c>
      <c r="AF2637" s="52" t="b">
        <f t="shared" ref="AF2637" ca="1" si="3335">AF2635 &gt;= $B$4</f>
        <v>0</v>
      </c>
      <c r="AG2637" s="52" t="b">
        <f t="array" aca="1" ref="AG2637" ca="1">AND(AG2635 &gt;= $B$4, NOT(OR($AF2637:AF2637)))</f>
        <v>0</v>
      </c>
      <c r="AH2637" s="52" t="b">
        <f t="array" aca="1" ref="AH2637" ca="1">AND(AH2635 &gt;= $B$4, NOT(OR($AF2637:AG2637)))</f>
        <v>0</v>
      </c>
      <c r="AI2637" s="52" t="b">
        <f t="array" aca="1" ref="AI2637" ca="1">AND(AI2635 &gt;= $B$4, NOT(OR($AF2637:AH2637)))</f>
        <v>0</v>
      </c>
      <c r="AJ2637" s="52" t="b">
        <f t="array" aca="1" ref="AJ2637" ca="1">AND(AJ2635 &gt;= $B$4, NOT(OR($AF2637:AI2637)))</f>
        <v>0</v>
      </c>
      <c r="AK2637" s="73"/>
      <c r="AL2637" s="70"/>
    </row>
    <row r="2638" spans="6:38" ht="14.55" customHeight="1" x14ac:dyDescent="0.3">
      <c r="F2638" s="79"/>
      <c r="G2638" s="3">
        <v>2636</v>
      </c>
      <c r="H2638" s="61">
        <v>0.12110639504237806</v>
      </c>
      <c r="I2638" s="61">
        <v>3.0782254627342129</v>
      </c>
      <c r="J2638" s="61">
        <v>0.64607948241903534</v>
      </c>
      <c r="K2638" s="62">
        <v>-0.49314759653006363</v>
      </c>
      <c r="L2638" s="60">
        <f t="array" ref="L2638:O2638">TRANSPOSE(MMULT(Option!$B$25:$E$28, TRANSPOSE(H2638:K2638)))</f>
        <v>0.12110639504237806</v>
      </c>
      <c r="M2638" s="60">
        <v>2.869682795840951</v>
      </c>
      <c r="N2638" s="60">
        <v>1.4219693100161952</v>
      </c>
      <c r="O2638" s="60">
        <v>0.55830662866400216</v>
      </c>
      <c r="P2638" s="56" t="str">
        <f t="shared" si="3320"/>
        <v>528/1</v>
      </c>
      <c r="R2638" s="80"/>
      <c r="S2638" s="3" t="s">
        <v>30</v>
      </c>
      <c r="T2638" s="60">
        <f ca="1"/>
        <v>0.38414185244532106</v>
      </c>
      <c r="U2638" s="60">
        <f ca="1"/>
        <v>-0.10394435986292208</v>
      </c>
      <c r="V2638" s="60">
        <f ca="1"/>
        <v>3.9181218568628606E-2</v>
      </c>
      <c r="W2638" s="60">
        <f ca="1"/>
        <v>0.65289645334355284</v>
      </c>
      <c r="X2638" s="60">
        <f ca="1"/>
        <v>0.65993103893747485</v>
      </c>
      <c r="Y2638" s="52">
        <f ca="1">$B$14 * EXP(($E$3 - $C$14^2/2) * Y$2 + $C$14*SQRT(Y$2)*T2638)</f>
        <v>112.7770365575191</v>
      </c>
      <c r="Z2638" s="52">
        <f ca="1">Y2638 * EXP(($E$3 - $C$14^2/2) * (Z$2-Y$2) + $C$14*SQRT(Z$2-Y$2)*U2638)</f>
        <v>109.86248350656905</v>
      </c>
      <c r="AA2638" s="52">
        <f ca="1">Z2638 * EXP(($E$3 - $C$14^2/2) * (AA$2-Z$2) + $C$14*SQRT(AA$2-Z$2)*V2638)</f>
        <v>111.71866587637354</v>
      </c>
      <c r="AB2638" s="52">
        <f ca="1">AA2638 * EXP(($E$3 - $C$14^2/2) * (AB$2-AA$2) + $C$14*SQRT(AB$2-AA$2)*W2638)</f>
        <v>136.57210751617347</v>
      </c>
      <c r="AC2638" s="52">
        <f ca="1">AB2638 * EXP(($E$3 - $C$14^2/2) * (AC$2-AB$2) + $C$14*SQRT(AC$2-AB$2)*X2638)</f>
        <v>167.3072675067163</v>
      </c>
      <c r="AD2638" s="47"/>
      <c r="AE2638" s="3" t="s">
        <v>68</v>
      </c>
      <c r="AF2638" s="52" t="b">
        <f ca="1">AND(AF2635&gt;$B$3, NOT(OR($AF2637:AF2637)))</f>
        <v>0</v>
      </c>
      <c r="AG2638" s="52" t="b">
        <f ca="1">AND(AG2635&gt;$B$3, NOT(OR($AF2637:AG2637)))</f>
        <v>0</v>
      </c>
      <c r="AH2638" s="52" t="b">
        <f ca="1">AND(AH2635&gt;$B$3, NOT(OR($AF2637:AH2637)))</f>
        <v>0</v>
      </c>
      <c r="AI2638" s="52" t="b">
        <f ca="1">AND(AI2635&gt;$B$3, NOT(OR($AF2637:AI2637)))</f>
        <v>0</v>
      </c>
      <c r="AJ2638" s="52" t="b">
        <f ca="1">AND(AJ2635&gt;$B$3, NOT(OR($AF2637:AJ2637)))</f>
        <v>0</v>
      </c>
      <c r="AK2638" s="74"/>
      <c r="AL2638" s="70"/>
    </row>
    <row r="2639" spans="6:38" ht="14.55" customHeight="1" x14ac:dyDescent="0.3">
      <c r="F2639" s="79"/>
      <c r="G2639" s="3">
        <v>2637</v>
      </c>
      <c r="H2639" s="61">
        <v>-1.4920728804797634</v>
      </c>
      <c r="I2639" s="61">
        <v>0.54068528802713089</v>
      </c>
      <c r="J2639" s="61">
        <v>0.99174706441036908</v>
      </c>
      <c r="K2639" s="62">
        <v>0.7024181829664552</v>
      </c>
      <c r="L2639" s="60">
        <f t="array" ref="L2639:O2639">TRANSPOSE(MMULT(Option!$B$25:$E$28, TRANSPOSE(H2639:K2639)))</f>
        <v>-1.4920728804797634</v>
      </c>
      <c r="M2639" s="60">
        <v>-0.10128290028523979</v>
      </c>
      <c r="N2639" s="60">
        <v>0.41581692046411467</v>
      </c>
      <c r="O2639" s="60">
        <v>0.33983969289007854</v>
      </c>
      <c r="P2639" s="56" t="str">
        <f t="shared" si="3320"/>
        <v>528/2</v>
      </c>
      <c r="R2639" s="80">
        <v>660</v>
      </c>
      <c r="S2639" s="3" t="s">
        <v>28</v>
      </c>
      <c r="T2639" s="60">
        <f t="array" aca="1" ref="T2639:T2642" ca="1">TRANSPOSE(OFFSET($L$3, MATCH($R2639 &amp; "/" &amp; T$2, $P$3:$P$5002, 0) - 1, 0, 1, $E$1))</f>
        <v>0.31527152236015815</v>
      </c>
      <c r="U2639" s="60">
        <f t="array" aca="1" ref="U2639:U2642" ca="1">TRANSPOSE(OFFSET($L$3, MATCH($R2639 &amp; "/" &amp; U$2, $P$3:$P$5002, 0) - 1, 0, 1, $E$1))</f>
        <v>-0.69447419906356544</v>
      </c>
      <c r="V2639" s="60">
        <f t="array" aca="1" ref="V2639:V2642" ca="1">TRANSPOSE(OFFSET($L$3, MATCH($R2639 &amp; "/" &amp; V$2, $P$3:$P$5002, 0) - 1, 0, 1, $E$1))</f>
        <v>0.15849059307744667</v>
      </c>
      <c r="W2639" s="60">
        <f t="array" aca="1" ref="W2639:W2642" ca="1">TRANSPOSE(OFFSET($L$3, MATCH($R2639 &amp; "/" &amp; W$2, $P$3:$P$5002, 0) - 1, 0, 1, $E$1))</f>
        <v>-1.2799922512381858</v>
      </c>
      <c r="X2639" s="60">
        <f t="array" aca="1" ref="X2639:X2642" ca="1">TRANSPOSE(OFFSET($L$3, MATCH($R2639 &amp; "/" &amp; X$2, $P$3:$P$5002, 0) - 1, 0, 1, $E$1))</f>
        <v>-3.2593928282954958</v>
      </c>
      <c r="Y2639" s="52">
        <f ca="1">$B$11 * EXP(($E$3 - $C$11^2/2) * Y$2 + $C$11*SQRT(Y$2)*T2639)</f>
        <v>110.4708452989007</v>
      </c>
      <c r="Z2639" s="52">
        <f ca="1">Y2639 * EXP(($E$3 - $C$11^2/2) * (Z$2-Y$2) + $C$11*SQRT(Z$2-Y$2)*U2639)</f>
        <v>90.144089358268687</v>
      </c>
      <c r="AA2639" s="52">
        <f ca="1">Z2639 * EXP(($E$3 - $C$11^2/2) * (AA$2-Z$2) + $C$11*SQRT(AA$2-Z$2)*V2639)</f>
        <v>95.007568884977289</v>
      </c>
      <c r="AB2639" s="52">
        <f ca="1">AA2639 * EXP(($E$3 - $C$11^2/2) * (AB$2-AA$2) + $C$11*SQRT(AB$2-AA$2)*W2639)</f>
        <v>65.037165637376361</v>
      </c>
      <c r="AC2639" s="52">
        <f ca="1">AB2639 * EXP(($E$3 - $C$11^2/2) * (AC$2-AB$2) + $C$11*SQRT(AC$2-AB$2)*X2639)</f>
        <v>24.585111522147177</v>
      </c>
      <c r="AD2639" s="47"/>
      <c r="AE2639" s="3" t="s">
        <v>69</v>
      </c>
      <c r="AF2639" s="20" cm="1">
        <f t="array" aca="1" ref="AF2639" ca="1">MIN(Y2639:Y2642 / $D$11:$D$14)</f>
        <v>0.91678250699398434</v>
      </c>
      <c r="AG2639" s="20" cm="1">
        <f t="array" aca="1" ref="AG2639" ca="1">MIN(Z2639:Z2642 / $D$11:$D$14)</f>
        <v>0.63272342335842691</v>
      </c>
      <c r="AH2639" s="20" cm="1">
        <f t="array" aca="1" ref="AH2639" ca="1">MIN(AA2639:AA2642 / $D$11:$D$14)</f>
        <v>0.76854706219519897</v>
      </c>
      <c r="AI2639" s="20" cm="1">
        <f t="array" aca="1" ref="AI2639" ca="1">MIN(AB2639:AB2642 / $D$11:$D$14)</f>
        <v>0.6503716563737636</v>
      </c>
      <c r="AJ2639" s="20" cm="1">
        <f t="array" aca="1" ref="AJ2639" ca="1">MIN(AC2639:AC2642 / $D$11:$D$14)</f>
        <v>0.24585111522147177</v>
      </c>
      <c r="AK2639" s="72">
        <f t="array" aca="1" ref="AK2639" ca="1">SUMPRODUCT(AF2640:AJ2640, EXP(-$E$3*$AF$2:$AJ$2))</f>
        <v>92148.519674651194</v>
      </c>
      <c r="AL2639" s="70">
        <f ca="1">MAX(AC2640 - $D$11, 0) * EXP(-$E$2*$E$3)</f>
        <v>5.8843530794583518</v>
      </c>
    </row>
    <row r="2640" spans="6:38" ht="14.55" customHeight="1" x14ac:dyDescent="0.3">
      <c r="F2640" s="79"/>
      <c r="G2640" s="3">
        <v>2638</v>
      </c>
      <c r="H2640" s="61">
        <v>0.22881434922430693</v>
      </c>
      <c r="I2640" s="61">
        <v>0.5434589607847794</v>
      </c>
      <c r="J2640" s="61">
        <v>1.6909679787114631</v>
      </c>
      <c r="K2640" s="62">
        <v>-9.8570379743525297E-2</v>
      </c>
      <c r="L2640" s="60">
        <f t="array" ref="L2640:O2640">TRANSPOSE(MMULT(Option!$B$25:$E$28, TRANSPOSE(H2640:K2640)))</f>
        <v>0.22881434922430693</v>
      </c>
      <c r="M2640" s="60">
        <v>0.58961410466938058</v>
      </c>
      <c r="N2640" s="60">
        <v>1.7190308975128177</v>
      </c>
      <c r="O2640" s="60">
        <v>0.47946922565658401</v>
      </c>
      <c r="P2640" s="56" t="str">
        <f t="shared" si="3320"/>
        <v>528/3</v>
      </c>
      <c r="R2640" s="80"/>
      <c r="S2640" s="3" t="s">
        <v>29</v>
      </c>
      <c r="T2640" s="60">
        <f ca="1"/>
        <v>0.59782698232690279</v>
      </c>
      <c r="U2640" s="60">
        <f ca="1"/>
        <v>-0.81828604447595366</v>
      </c>
      <c r="V2640" s="60">
        <f ca="1"/>
        <v>1.1307741706420751</v>
      </c>
      <c r="W2640" s="60">
        <f ca="1"/>
        <v>-0.9331745168639658</v>
      </c>
      <c r="X2640" s="60">
        <f ca="1"/>
        <v>0.18232035815899472</v>
      </c>
      <c r="Y2640" s="52">
        <f ca="1">$B$12 * EXP(($E$3 - $C$12^2/2) * Y$2 + $C$12*SQRT(Y$2)*T2640)</f>
        <v>120.24343112638489</v>
      </c>
      <c r="Z2640" s="52">
        <f ca="1">Y2640 * EXP(($E$3 - $C$12^2/2) * (Z$2-Y$2) + $C$12*SQRT(Z$2-Y$2)*U2640)</f>
        <v>94.540892648841307</v>
      </c>
      <c r="AA2640" s="52">
        <f ca="1">Z2640 * EXP(($E$3 - $C$12^2/2) * (AA$2-Z$2) + $C$12*SQRT(AA$2-Z$2)*V2640)</f>
        <v>133.38833935593169</v>
      </c>
      <c r="AB2640" s="52">
        <f ca="1">AA2640 * EXP(($E$3 - $C$12^2/2) * (AB$2-AA$2) + $C$12*SQRT(AB$2-AA$2)*W2640)</f>
        <v>101.32289154620641</v>
      </c>
      <c r="AC2640" s="52">
        <f ca="1">AB2640 * EXP(($E$3 - $C$12^2/2) * (AC$2-AB$2) + $C$12*SQRT(AC$2-AB$2)*X2640)</f>
        <v>107.5556589147893</v>
      </c>
      <c r="AD2640" s="47"/>
      <c r="AE2640" s="3" t="s">
        <v>47</v>
      </c>
      <c r="AF2640" s="64">
        <f t="shared" ref="AF2640" ca="1" si="3336">($B$5*AF2642 + (1 + $B$6)*AF2641)*$B$2</f>
        <v>15000</v>
      </c>
      <c r="AG2640" s="64">
        <f t="shared" ref="AG2640" ca="1" si="3337">($B$5*AG2642 + (1 + $B$6)*AG2641)*$B$2</f>
        <v>0</v>
      </c>
      <c r="AH2640" s="64">
        <f t="shared" ref="AH2640" ca="1" si="3338">($B$5*AH2642 + (1 + $B$6)*AH2641)*$B$2</f>
        <v>0</v>
      </c>
      <c r="AI2640" s="64">
        <f t="shared" ref="AI2640" ca="1" si="3339">($B$5*AI2642 + (1 + $B$6)*AI2641)*$B$2</f>
        <v>0</v>
      </c>
      <c r="AJ2640" s="64" cm="1">
        <f t="array" aca="1" ref="AJ2640" ca="1">($B$5*AJ2642 + (1 + $B$6)*AJ2641 + AND(NOT(AF2641:AJ2641)))*$B$2</f>
        <v>100000</v>
      </c>
      <c r="AK2640" s="73"/>
      <c r="AL2640" s="70"/>
    </row>
    <row r="2641" spans="6:38" ht="14.55" customHeight="1" x14ac:dyDescent="0.3">
      <c r="F2641" s="79"/>
      <c r="G2641" s="3">
        <v>2639</v>
      </c>
      <c r="H2641" s="61">
        <v>-0.3429838883575147</v>
      </c>
      <c r="I2641" s="61">
        <v>0.79671831247805969</v>
      </c>
      <c r="J2641" s="61">
        <v>0.19604828228980367</v>
      </c>
      <c r="K2641" s="62">
        <v>0.92856770410648637</v>
      </c>
      <c r="L2641" s="60">
        <f t="array" ref="L2641:O2641">TRANSPOSE(MMULT(Option!$B$25:$E$28, TRANSPOSE(H2641:K2641)))</f>
        <v>-0.3429838883575147</v>
      </c>
      <c r="M2641" s="60">
        <v>0.59301083955463174</v>
      </c>
      <c r="N2641" s="60">
        <v>0.24362745145985348</v>
      </c>
      <c r="O2641" s="60">
        <v>0.90487885332054363</v>
      </c>
      <c r="P2641" s="56" t="str">
        <f t="shared" si="3320"/>
        <v>528/4</v>
      </c>
      <c r="R2641" s="80"/>
      <c r="S2641" s="3" t="s">
        <v>31</v>
      </c>
      <c r="T2641" s="60">
        <f ca="1"/>
        <v>-0.30628337902546943</v>
      </c>
      <c r="U2641" s="60">
        <f ca="1"/>
        <v>-1.2527895617850295</v>
      </c>
      <c r="V2641" s="60">
        <f ca="1"/>
        <v>0.63156134465156077</v>
      </c>
      <c r="W2641" s="60">
        <f ca="1"/>
        <v>5.8142864597567123E-2</v>
      </c>
      <c r="X2641" s="60">
        <f ca="1"/>
        <v>-0.56089327569076675</v>
      </c>
      <c r="Y2641" s="52">
        <f ca="1">$B$13 * EXP(($E$3 - $C$13^2/2) * Y$2 + $C$13*SQRT(Y$2)*T2641)</f>
        <v>91.678250699398433</v>
      </c>
      <c r="Z2641" s="52">
        <f ca="1">Y2641 * EXP(($E$3 - $C$13^2/2) * (Z$2-Y$2) + $C$13*SQRT(Z$2-Y$2)*U2641)</f>
        <v>63.272342335842687</v>
      </c>
      <c r="AA2641" s="52">
        <f ca="1">Z2641 * EXP(($E$3 - $C$13^2/2) * (AA$2-Z$2) + $C$13*SQRT(AA$2-Z$2)*V2641)</f>
        <v>76.854706219519898</v>
      </c>
      <c r="AB2641" s="52">
        <f ca="1">AA2641 * EXP(($E$3 - $C$13^2/2) * (AB$2-AA$2) + $C$13*SQRT(AB$2-AA$2)*W2641)</f>
        <v>78.599046358628442</v>
      </c>
      <c r="AC2641" s="52">
        <f ca="1">AB2641 * EXP(($E$3 - $C$13^2/2) * (AC$2-AB$2) + $C$13*SQRT(AC$2-AB$2)*X2641)</f>
        <v>66.759164505084243</v>
      </c>
      <c r="AD2641" s="47"/>
      <c r="AE2641" s="3" t="s">
        <v>46</v>
      </c>
      <c r="AF2641" s="52" t="b">
        <f t="shared" ref="AF2641" ca="1" si="3340">AF2639 &gt;= $B$4</f>
        <v>0</v>
      </c>
      <c r="AG2641" s="52" t="b">
        <f t="array" aca="1" ref="AG2641" ca="1">AND(AG2639 &gt;= $B$4, NOT(OR($AF2641:AF2641)))</f>
        <v>0</v>
      </c>
      <c r="AH2641" s="52" t="b">
        <f t="array" aca="1" ref="AH2641" ca="1">AND(AH2639 &gt;= $B$4, NOT(OR($AF2641:AG2641)))</f>
        <v>0</v>
      </c>
      <c r="AI2641" s="52" t="b">
        <f t="array" aca="1" ref="AI2641" ca="1">AND(AI2639 &gt;= $B$4, NOT(OR($AF2641:AH2641)))</f>
        <v>0</v>
      </c>
      <c r="AJ2641" s="52" t="b">
        <f t="array" aca="1" ref="AJ2641" ca="1">AND(AJ2639 &gt;= $B$4, NOT(OR($AF2641:AI2641)))</f>
        <v>0</v>
      </c>
      <c r="AK2641" s="73"/>
      <c r="AL2641" s="70"/>
    </row>
    <row r="2642" spans="6:38" ht="14.55" customHeight="1" x14ac:dyDescent="0.3">
      <c r="F2642" s="79"/>
      <c r="G2642" s="3">
        <v>2640</v>
      </c>
      <c r="H2642" s="61">
        <v>-0.15807423701216033</v>
      </c>
      <c r="I2642" s="61">
        <v>-1.748228969923505</v>
      </c>
      <c r="J2642" s="61">
        <v>-1.386376318943819</v>
      </c>
      <c r="K2642" s="62">
        <v>0.28382289464599653</v>
      </c>
      <c r="L2642" s="60">
        <f t="array" ref="L2642:O2642">TRANSPOSE(MMULT(Option!$B$25:$E$28, TRANSPOSE(H2642:K2642)))</f>
        <v>-0.15807423701216033</v>
      </c>
      <c r="M2642" s="60">
        <v>-1.6655080121626917</v>
      </c>
      <c r="N2642" s="60">
        <v>-1.7386917754764961</v>
      </c>
      <c r="O2642" s="60">
        <v>-0.54856504373066883</v>
      </c>
      <c r="P2642" s="56" t="str">
        <f t="shared" si="3320"/>
        <v>528/5</v>
      </c>
      <c r="R2642" s="80"/>
      <c r="S2642" s="3" t="s">
        <v>30</v>
      </c>
      <c r="T2642" s="60">
        <f ca="1"/>
        <v>0.98795423594156828</v>
      </c>
      <c r="U2642" s="60">
        <f ca="1"/>
        <v>-0.63773483830211342</v>
      </c>
      <c r="V2642" s="60">
        <f ca="1"/>
        <v>-0.90654163371072072</v>
      </c>
      <c r="W2642" s="60">
        <f ca="1"/>
        <v>-0.10992750219648412</v>
      </c>
      <c r="X2642" s="60">
        <f ca="1"/>
        <v>0.71908913815001019</v>
      </c>
      <c r="Y2642" s="52">
        <f ca="1">$B$14 * EXP(($E$3 - $C$14^2/2) * Y$2 + $C$14*SQRT(Y$2)*T2642)</f>
        <v>135.17313750443077</v>
      </c>
      <c r="Z2642" s="52">
        <f ca="1">Y2642 * EXP(($E$3 - $C$14^2/2) * (Z$2-Y$2) + $C$14*SQRT(Z$2-Y$2)*U2642)</f>
        <v>112.19472809172613</v>
      </c>
      <c r="AA2642" s="52">
        <f ca="1">Z2642 * EXP(($E$3 - $C$14^2/2) * (AA$2-Z$2) + $C$14*SQRT(AA$2-Z$2)*V2642)</f>
        <v>85.90770438804492</v>
      </c>
      <c r="AB2642" s="52">
        <f ca="1">AA2642 * EXP(($E$3 - $C$14^2/2) * (AB$2-AA$2) + $C$14*SQRT(AB$2-AA$2)*W2642)</f>
        <v>83.537469230686582</v>
      </c>
      <c r="AC2642" s="52">
        <f ca="1">AB2642 * EXP(($E$3 - $C$14^2/2) * (AC$2-AB$2) + $C$14*SQRT(AC$2-AB$2)*X2642)</f>
        <v>104.16977353012564</v>
      </c>
      <c r="AD2642" s="47"/>
      <c r="AE2642" s="3" t="s">
        <v>68</v>
      </c>
      <c r="AF2642" s="52" t="b">
        <f ca="1">AND(AF2639&gt;$B$3, NOT(OR($AF2641:AF2641)))</f>
        <v>1</v>
      </c>
      <c r="AG2642" s="52" t="b">
        <f ca="1">AND(AG2639&gt;$B$3, NOT(OR($AF2641:AG2641)))</f>
        <v>0</v>
      </c>
      <c r="AH2642" s="52" t="b">
        <f ca="1">AND(AH2639&gt;$B$3, NOT(OR($AF2641:AH2641)))</f>
        <v>0</v>
      </c>
      <c r="AI2642" s="52" t="b">
        <f ca="1">AND(AI2639&gt;$B$3, NOT(OR($AF2641:AI2641)))</f>
        <v>0</v>
      </c>
      <c r="AJ2642" s="52" t="b">
        <f ca="1">AND(AJ2639&gt;$B$3, NOT(OR($AF2641:AJ2641)))</f>
        <v>0</v>
      </c>
      <c r="AK2642" s="74"/>
      <c r="AL2642" s="70"/>
    </row>
    <row r="2643" spans="6:38" ht="14.55" customHeight="1" x14ac:dyDescent="0.3">
      <c r="F2643" s="79"/>
      <c r="G2643" s="3">
        <v>2641</v>
      </c>
      <c r="H2643" s="61">
        <v>0.44381317633614559</v>
      </c>
      <c r="I2643" s="61">
        <v>0.49178649747371095</v>
      </c>
      <c r="J2643" s="61">
        <v>0.56597693947615557</v>
      </c>
      <c r="K2643" s="62">
        <v>0.66525991105244564</v>
      </c>
      <c r="L2643" s="60">
        <f t="array" ref="L2643:O2643">TRANSPOSE(MMULT(Option!$B$25:$E$28, TRANSPOSE(H2643:K2643)))</f>
        <v>0.44381317633614559</v>
      </c>
      <c r="M2643" s="60">
        <v>0.62825504062055615</v>
      </c>
      <c r="N2643" s="60">
        <v>0.80340844771454289</v>
      </c>
      <c r="O2643" s="60">
        <v>0.98646714433121474</v>
      </c>
      <c r="P2643" s="56" t="str">
        <f t="shared" si="3320"/>
        <v>529/1</v>
      </c>
      <c r="R2643" s="80">
        <v>661</v>
      </c>
      <c r="S2643" s="3" t="s">
        <v>28</v>
      </c>
      <c r="T2643" s="60">
        <f t="array" aca="1" ref="T2643:T2646" ca="1">TRANSPOSE(OFFSET($L$3, MATCH($R2643 &amp; "/" &amp; T$2, $P$3:$P$5002, 0) - 1, 0, 1, $E$1))</f>
        <v>0.95358871529534373</v>
      </c>
      <c r="U2643" s="60">
        <f t="array" aca="1" ref="U2643:U2646" ca="1">TRANSPOSE(OFFSET($L$3, MATCH($R2643 &amp; "/" &amp; U$2, $P$3:$P$5002, 0) - 1, 0, 1, $E$1))</f>
        <v>1.8539581560150893</v>
      </c>
      <c r="V2643" s="60">
        <f t="array" aca="1" ref="V2643:V2646" ca="1">TRANSPOSE(OFFSET($L$3, MATCH($R2643 &amp; "/" &amp; V$2, $P$3:$P$5002, 0) - 1, 0, 1, $E$1))</f>
        <v>-1.2634102727521328</v>
      </c>
      <c r="W2643" s="60">
        <f t="array" aca="1" ref="W2643:W2646" ca="1">TRANSPOSE(OFFSET($L$3, MATCH($R2643 &amp; "/" &amp; W$2, $P$3:$P$5002, 0) - 1, 0, 1, $E$1))</f>
        <v>5.917006203527983E-2</v>
      </c>
      <c r="X2643" s="60">
        <f t="array" aca="1" ref="X2643:X2646" ca="1">TRANSPOSE(OFFSET($L$3, MATCH($R2643 &amp; "/" &amp; X$2, $P$3:$P$5002, 0) - 1, 0, 1, $E$1))</f>
        <v>-0.72953183712173286</v>
      </c>
      <c r="Y2643" s="52">
        <f ca="1">$B$11 * EXP(($E$3 - $C$11^2/2) * Y$2 + $C$11*SQRT(Y$2)*T2643)</f>
        <v>133.78670801595845</v>
      </c>
      <c r="Z2643" s="52">
        <f ca="1">Y2643 * EXP(($E$3 - $C$11^2/2) * (Z$2-Y$2) + $C$11*SQRT(Z$2-Y$2)*U2643)</f>
        <v>234.49499570494831</v>
      </c>
      <c r="AA2643" s="52">
        <f ca="1">Z2643 * EXP(($E$3 - $C$11^2/2) * (AA$2-Z$2) + $C$11*SQRT(AA$2-Z$2)*V2643)</f>
        <v>161.32341930242967</v>
      </c>
      <c r="AB2643" s="52">
        <f ca="1">AA2643 * EXP(($E$3 - $C$11^2/2) * (AB$2-AA$2) + $C$11*SQRT(AB$2-AA$2)*W2643)</f>
        <v>165.03576106857687</v>
      </c>
      <c r="AC2643" s="52">
        <f ca="1">AB2643 * EXP(($E$3 - $C$11^2/2) * (AC$2-AB$2) + $C$11*SQRT(AC$2-AB$2)*X2643)</f>
        <v>133.26007008082004</v>
      </c>
      <c r="AD2643" s="47"/>
      <c r="AE2643" s="3" t="s">
        <v>69</v>
      </c>
      <c r="AF2643" s="20" cm="1">
        <f t="array" aca="1" ref="AF2643" ca="1">MIN(Y2643:Y2646 / $D$11:$D$14)</f>
        <v>1.1941032396593836</v>
      </c>
      <c r="AG2643" s="20" cm="1">
        <f t="array" aca="1" ref="AG2643" ca="1">MIN(Z2643:Z2646 / $D$11:$D$14)</f>
        <v>1.4360826773224538</v>
      </c>
      <c r="AH2643" s="20" cm="1">
        <f t="array" aca="1" ref="AH2643" ca="1">MIN(AA2643:AA2646 / $D$11:$D$14)</f>
        <v>0.92955332333773255</v>
      </c>
      <c r="AI2643" s="20" cm="1">
        <f t="array" aca="1" ref="AI2643" ca="1">MIN(AB2643:AB2646 / $D$11:$D$14)</f>
        <v>0.67803833272711034</v>
      </c>
      <c r="AJ2643" s="20" cm="1">
        <f t="array" aca="1" ref="AJ2643" ca="1">MIN(AC2643:AC2646 / $D$11:$D$14)</f>
        <v>0.5948933036205819</v>
      </c>
      <c r="AK2643" s="72">
        <f t="array" aca="1" ref="AK2643" ca="1">SUMPRODUCT(AF2644:AJ2644, EXP(-$E$3*$AF$2:$AJ$2))</f>
        <v>109276.37026128646</v>
      </c>
      <c r="AL2643" s="70">
        <f ca="1">MAX(AC2644 - $D$11, 0) * EXP(-$E$2*$E$3)</f>
        <v>20.185543091388475</v>
      </c>
    </row>
    <row r="2644" spans="6:38" ht="14.55" customHeight="1" x14ac:dyDescent="0.3">
      <c r="F2644" s="79"/>
      <c r="G2644" s="3">
        <v>2642</v>
      </c>
      <c r="H2644" s="61">
        <v>-0.73792107374025773</v>
      </c>
      <c r="I2644" s="61">
        <v>1.3053616584212029</v>
      </c>
      <c r="J2644" s="61">
        <v>0.10481735229249137</v>
      </c>
      <c r="K2644" s="62">
        <v>-0.48546939438332409</v>
      </c>
      <c r="L2644" s="60">
        <f t="array" ref="L2644:O2644">TRANSPOSE(MMULT(Option!$B$25:$E$28, TRANSPOSE(H2644:K2644)))</f>
        <v>-0.73792107374025773</v>
      </c>
      <c r="M2644" s="60">
        <v>0.90121529230554731</v>
      </c>
      <c r="N2644" s="60">
        <v>0.13871762659231712</v>
      </c>
      <c r="O2644" s="60">
        <v>-0.3486174086768099</v>
      </c>
      <c r="P2644" s="56" t="str">
        <f t="shared" si="3320"/>
        <v>529/2</v>
      </c>
      <c r="R2644" s="80"/>
      <c r="S2644" s="3" t="s">
        <v>29</v>
      </c>
      <c r="T2644" s="60">
        <f ca="1"/>
        <v>1.4842881023917494</v>
      </c>
      <c r="U2644" s="60">
        <f ca="1"/>
        <v>0.69334648370591967</v>
      </c>
      <c r="V2644" s="60">
        <f ca="1"/>
        <v>-0.33095362107119686</v>
      </c>
      <c r="W2644" s="60">
        <f ca="1"/>
        <v>-0.47380841494764392</v>
      </c>
      <c r="X2644" s="60">
        <f ca="1"/>
        <v>-0.68798363439957189</v>
      </c>
      <c r="Y2644" s="52">
        <f ca="1">$B$12 * EXP(($E$3 - $C$12^2/2) * Y$2 + $C$12*SQRT(Y$2)*T2644)</f>
        <v>156.87614626150744</v>
      </c>
      <c r="Z2644" s="52">
        <f ca="1">Y2644 * EXP(($E$3 - $C$12^2/2) * (Z$2-Y$2) + $C$12*SQRT(Z$2-Y$2)*U2644)</f>
        <v>194.11690134159826</v>
      </c>
      <c r="AA2644" s="52">
        <f ca="1">Z2644 * EXP(($E$3 - $C$12^2/2) * (AA$2-Z$2) + $C$12*SQRT(AA$2-Z$2)*V2644)</f>
        <v>176.6507245651797</v>
      </c>
      <c r="AB2644" s="52">
        <f ca="1">AA2644 * EXP(($E$3 - $C$12^2/2) * (AB$2-AA$2) + $C$12*SQRT(AB$2-AA$2)*W2644)</f>
        <v>154.01222016892925</v>
      </c>
      <c r="AC2644" s="52">
        <f ca="1">AB2644 * EXP(($E$3 - $C$12^2/2) * (AC$2-AB$2) + $C$12*SQRT(AC$2-AB$2)*X2644)</f>
        <v>125.91875037898845</v>
      </c>
      <c r="AD2644" s="47"/>
      <c r="AE2644" s="3" t="s">
        <v>47</v>
      </c>
      <c r="AF2644" s="64">
        <f t="shared" ref="AF2644" ca="1" si="3341">($B$5*AF2646 + (1 + $B$6)*AF2645)*$B$2</f>
        <v>15000</v>
      </c>
      <c r="AG2644" s="64">
        <f t="shared" ref="AG2644" ca="1" si="3342">($B$5*AG2646 + (1 + $B$6)*AG2645)*$B$2</f>
        <v>105000</v>
      </c>
      <c r="AH2644" s="64">
        <f t="shared" ref="AH2644" ca="1" si="3343">($B$5*AH2646 + (1 + $B$6)*AH2645)*$B$2</f>
        <v>0</v>
      </c>
      <c r="AI2644" s="64">
        <f t="shared" ref="AI2644" ca="1" si="3344">($B$5*AI2646 + (1 + $B$6)*AI2645)*$B$2</f>
        <v>0</v>
      </c>
      <c r="AJ2644" s="64" cm="1">
        <f t="array" aca="1" ref="AJ2644" ca="1">($B$5*AJ2646 + (1 + $B$6)*AJ2645 + AND(NOT(AF2645:AJ2645)))*$B$2</f>
        <v>0</v>
      </c>
      <c r="AK2644" s="73"/>
      <c r="AL2644" s="70"/>
    </row>
    <row r="2645" spans="6:38" ht="14.55" customHeight="1" x14ac:dyDescent="0.3">
      <c r="F2645" s="79"/>
      <c r="G2645" s="3">
        <v>2643</v>
      </c>
      <c r="H2645" s="61">
        <v>-0.68372619692558367</v>
      </c>
      <c r="I2645" s="61">
        <v>2.7453942663606196E-2</v>
      </c>
      <c r="J2645" s="61">
        <v>-1.1572255357611703</v>
      </c>
      <c r="K2645" s="62">
        <v>0.90927916169687817</v>
      </c>
      <c r="L2645" s="60">
        <f t="array" ref="L2645:O2645">TRANSPOSE(MMULT(Option!$B$25:$E$28, TRANSPOSE(H2645:K2645)))</f>
        <v>-0.68372619692558367</v>
      </c>
      <c r="M2645" s="60">
        <v>-0.24832852469404287</v>
      </c>
      <c r="N2645" s="60">
        <v>-1.2827041853246872</v>
      </c>
      <c r="O2645" s="60">
        <v>0.2864915080743784</v>
      </c>
      <c r="P2645" s="56" t="str">
        <f t="shared" si="3320"/>
        <v>529/3</v>
      </c>
      <c r="R2645" s="80"/>
      <c r="S2645" s="3" t="s">
        <v>31</v>
      </c>
      <c r="T2645" s="60">
        <f ca="1"/>
        <v>0.57465158869621136</v>
      </c>
      <c r="U2645" s="60">
        <f ca="1"/>
        <v>0.59841189032297426</v>
      </c>
      <c r="V2645" s="60">
        <f ca="1"/>
        <v>-1.4665671646889455</v>
      </c>
      <c r="W2645" s="60">
        <f ca="1"/>
        <v>-1.0683344966447748</v>
      </c>
      <c r="X2645" s="60">
        <f ca="1"/>
        <v>-0.45273918822758802</v>
      </c>
      <c r="Y2645" s="52">
        <f ca="1">$B$13 * EXP(($E$3 - $C$13^2/2) * Y$2 + $C$13*SQRT(Y$2)*T2645)</f>
        <v>119.41032396593836</v>
      </c>
      <c r="Z2645" s="52">
        <f ca="1">Y2645 * EXP(($E$3 - $C$13^2/2) * (Z$2-Y$2) + $C$13*SQRT(Z$2-Y$2)*U2645)</f>
        <v>143.60826773224537</v>
      </c>
      <c r="AA2645" s="52">
        <f ca="1">Z2645 * EXP(($E$3 - $C$13^2/2) * (AA$2-Z$2) + $C$13*SQRT(AA$2-Z$2)*V2645)</f>
        <v>92.955332333773256</v>
      </c>
      <c r="AB2645" s="52">
        <f ca="1">AA2645 * EXP(($E$3 - $C$13^2/2) * (AB$2-AA$2) + $C$13*SQRT(AB$2-AA$2)*W2645)</f>
        <v>67.803833272711032</v>
      </c>
      <c r="AC2645" s="52">
        <f ca="1">AB2645 * EXP(($E$3 - $C$13^2/2) * (AC$2-AB$2) + $C$13*SQRT(AC$2-AB$2)*X2645)</f>
        <v>59.48933036205819</v>
      </c>
      <c r="AD2645" s="47"/>
      <c r="AE2645" s="3" t="s">
        <v>46</v>
      </c>
      <c r="AF2645" s="52" t="b">
        <f t="shared" ref="AF2645" ca="1" si="3345">AF2643 &gt;= $B$4</f>
        <v>0</v>
      </c>
      <c r="AG2645" s="52" t="b">
        <f t="array" aca="1" ref="AG2645" ca="1">AND(AG2643 &gt;= $B$4, NOT(OR($AF2645:AF2645)))</f>
        <v>1</v>
      </c>
      <c r="AH2645" s="52" t="b">
        <f t="array" aca="1" ref="AH2645" ca="1">AND(AH2643 &gt;= $B$4, NOT(OR($AF2645:AG2645)))</f>
        <v>0</v>
      </c>
      <c r="AI2645" s="52" t="b">
        <f t="array" aca="1" ref="AI2645" ca="1">AND(AI2643 &gt;= $B$4, NOT(OR($AF2645:AH2645)))</f>
        <v>0</v>
      </c>
      <c r="AJ2645" s="52" t="b">
        <f t="array" aca="1" ref="AJ2645" ca="1">AND(AJ2643 &gt;= $B$4, NOT(OR($AF2645:AI2645)))</f>
        <v>0</v>
      </c>
      <c r="AK2645" s="73"/>
      <c r="AL2645" s="70"/>
    </row>
    <row r="2646" spans="6:38" ht="14.55" customHeight="1" x14ac:dyDescent="0.3">
      <c r="F2646" s="79"/>
      <c r="G2646" s="3">
        <v>2644</v>
      </c>
      <c r="H2646" s="61">
        <v>1.3992445743115349</v>
      </c>
      <c r="I2646" s="61">
        <v>-0.43279654382112903</v>
      </c>
      <c r="J2646" s="61">
        <v>-1.8581821834671313</v>
      </c>
      <c r="K2646" s="62">
        <v>2.3846091602671433</v>
      </c>
      <c r="L2646" s="60">
        <f t="array" ref="L2646:O2646">TRANSPOSE(MMULT(Option!$B$25:$E$28, TRANSPOSE(H2646:K2646)))</f>
        <v>1.3992445743115349</v>
      </c>
      <c r="M2646" s="60">
        <v>0.1630332452094948</v>
      </c>
      <c r="N2646" s="60">
        <v>-1.1856950242657915</v>
      </c>
      <c r="O2646" s="60">
        <v>2.1257423504687285</v>
      </c>
      <c r="P2646" s="56" t="str">
        <f t="shared" si="3320"/>
        <v>529/4</v>
      </c>
      <c r="R2646" s="80"/>
      <c r="S2646" s="3" t="s">
        <v>30</v>
      </c>
      <c r="T2646" s="60">
        <f ca="1"/>
        <v>1.0626706577914191</v>
      </c>
      <c r="U2646" s="60">
        <f ca="1"/>
        <v>1.4394975791268183</v>
      </c>
      <c r="V2646" s="60">
        <f ca="1"/>
        <v>-1.1668510939712105</v>
      </c>
      <c r="W2646" s="60">
        <f ca="1"/>
        <v>-0.15661049359601603</v>
      </c>
      <c r="X2646" s="60">
        <f ca="1"/>
        <v>-0.61314082707995732</v>
      </c>
      <c r="Y2646" s="52">
        <f ca="1">$B$14 * EXP(($E$3 - $C$14^2/2) * Y$2 + $C$14*SQRT(Y$2)*T2646)</f>
        <v>138.23724604744507</v>
      </c>
      <c r="Z2646" s="52">
        <f ca="1">Y2646 * EXP(($E$3 - $C$14^2/2) * (Z$2-Y$2) + $C$14*SQRT(Z$2-Y$2)*U2646)</f>
        <v>213.96675597935462</v>
      </c>
      <c r="AA2646" s="52">
        <f ca="1">Z2646 * EXP(($E$3 - $C$14^2/2) * (AA$2-Z$2) + $C$14*SQRT(AA$2-Z$2)*V2646)</f>
        <v>151.52722759067967</v>
      </c>
      <c r="AB2646" s="52">
        <f ca="1">AA2646 * EXP(($E$3 - $C$14^2/2) * (AB$2-AA$2) + $C$14*SQRT(AB$2-AA$2)*W2646)</f>
        <v>145.29732798912192</v>
      </c>
      <c r="AC2646" s="52">
        <f ca="1">AB2646 * EXP(($E$3 - $C$14^2/2) * (AC$2-AB$2) + $C$14*SQRT(AC$2-AB$2)*X2646)</f>
        <v>121.49096922712307</v>
      </c>
      <c r="AD2646" s="47"/>
      <c r="AE2646" s="3" t="s">
        <v>68</v>
      </c>
      <c r="AF2646" s="52" t="b">
        <f ca="1">AND(AF2643&gt;$B$3, NOT(OR($AF2645:AF2645)))</f>
        <v>1</v>
      </c>
      <c r="AG2646" s="52" t="b">
        <f ca="1">AND(AG2643&gt;$B$3, NOT(OR($AF2645:AG2645)))</f>
        <v>0</v>
      </c>
      <c r="AH2646" s="52" t="b">
        <f ca="1">AND(AH2643&gt;$B$3, NOT(OR($AF2645:AH2645)))</f>
        <v>0</v>
      </c>
      <c r="AI2646" s="52" t="b">
        <f ca="1">AND(AI2643&gt;$B$3, NOT(OR($AF2645:AI2645)))</f>
        <v>0</v>
      </c>
      <c r="AJ2646" s="52" t="b">
        <f ca="1">AND(AJ2643&gt;$B$3, NOT(OR($AF2645:AJ2645)))</f>
        <v>0</v>
      </c>
      <c r="AK2646" s="74"/>
      <c r="AL2646" s="70"/>
    </row>
    <row r="2647" spans="6:38" ht="14.55" customHeight="1" x14ac:dyDescent="0.3">
      <c r="F2647" s="79"/>
      <c r="G2647" s="3">
        <v>2645</v>
      </c>
      <c r="H2647" s="61">
        <v>-0.38876626774155704</v>
      </c>
      <c r="I2647" s="61">
        <v>-0.57777107113473947</v>
      </c>
      <c r="J2647" s="61">
        <v>-0.27468499581640787</v>
      </c>
      <c r="K2647" s="62">
        <v>0.17735756858876386</v>
      </c>
      <c r="L2647" s="60">
        <f t="array" ref="L2647:O2647">TRANSPOSE(MMULT(Option!$B$25:$E$28, TRANSPOSE(H2647:K2647)))</f>
        <v>-0.38876626774155704</v>
      </c>
      <c r="M2647" s="60">
        <v>-0.68504244066275455</v>
      </c>
      <c r="N2647" s="60">
        <v>-0.54806108482510751</v>
      </c>
      <c r="O2647" s="60">
        <v>-0.20853556173258928</v>
      </c>
      <c r="P2647" s="56" t="str">
        <f t="shared" si="3320"/>
        <v>529/5</v>
      </c>
      <c r="R2647" s="80">
        <v>662</v>
      </c>
      <c r="S2647" s="3" t="s">
        <v>28</v>
      </c>
      <c r="T2647" s="60">
        <f t="array" aca="1" ref="T2647:T2650" ca="1">TRANSPOSE(OFFSET($L$3, MATCH($R2647 &amp; "/" &amp; T$2, $P$3:$P$5002, 0) - 1, 0, 1, $E$1))</f>
        <v>0.26749526092778236</v>
      </c>
      <c r="U2647" s="60">
        <f t="array" aca="1" ref="U2647:U2650" ca="1">TRANSPOSE(OFFSET($L$3, MATCH($R2647 &amp; "/" &amp; U$2, $P$3:$P$5002, 0) - 1, 0, 1, $E$1))</f>
        <v>1.9353761595698438</v>
      </c>
      <c r="V2647" s="60">
        <f t="array" aca="1" ref="V2647:V2650" ca="1">TRANSPOSE(OFFSET($L$3, MATCH($R2647 &amp; "/" &amp; V$2, $P$3:$P$5002, 0) - 1, 0, 1, $E$1))</f>
        <v>-0.9730472904571178</v>
      </c>
      <c r="W2647" s="60">
        <f t="array" aca="1" ref="W2647:W2650" ca="1">TRANSPOSE(OFFSET($L$3, MATCH($R2647 &amp; "/" &amp; W$2, $P$3:$P$5002, 0) - 1, 0, 1, $E$1))</f>
        <v>-0.13220256466276084</v>
      </c>
      <c r="X2647" s="60">
        <f t="array" aca="1" ref="X2647:X2650" ca="1">TRANSPOSE(OFFSET($L$3, MATCH($R2647 &amp; "/" &amp; X$2, $P$3:$P$5002, 0) - 1, 0, 1, $E$1))</f>
        <v>0.40778192746562358</v>
      </c>
      <c r="Y2647" s="52">
        <f ca="1">$B$11 * EXP(($E$3 - $C$11^2/2) * Y$2 + $C$11*SQRT(Y$2)*T2647)</f>
        <v>108.89877317517649</v>
      </c>
      <c r="Z2647" s="52">
        <f ca="1">Y2647 * EXP(($E$3 - $C$11^2/2) * (Z$2-Y$2) + $C$11*SQRT(Z$2-Y$2)*U2647)</f>
        <v>195.59214770498917</v>
      </c>
      <c r="AA2647" s="52">
        <f ca="1">Z2647 * EXP(($E$3 - $C$11^2/2) * (AA$2-Z$2) + $C$11*SQRT(AA$2-Z$2)*V2647)</f>
        <v>146.80679829216007</v>
      </c>
      <c r="AB2647" s="52">
        <f ca="1">AA2647 * EXP(($E$3 - $C$11^2/2) * (AB$2-AA$2) + $C$11*SQRT(AB$2-AA$2)*W2647)</f>
        <v>141.80553619325042</v>
      </c>
      <c r="AC2647" s="52">
        <f ca="1">AB2647 * EXP(($E$3 - $C$11^2/2) * (AC$2-AB$2) + $C$11*SQRT(AC$2-AB$2)*X2647)</f>
        <v>161.06229793570753</v>
      </c>
      <c r="AD2647" s="47"/>
      <c r="AE2647" s="3" t="s">
        <v>69</v>
      </c>
      <c r="AF2647" s="20" cm="1">
        <f t="array" aca="1" ref="AF2647" ca="1">MIN(Y2647:Y2650 / $D$11:$D$14)</f>
        <v>0.83695437255962279</v>
      </c>
      <c r="AG2647" s="20" cm="1">
        <f t="array" aca="1" ref="AG2647" ca="1">MIN(Z2647:Z2650 / $D$11:$D$14)</f>
        <v>0.57297925731438304</v>
      </c>
      <c r="AH2647" s="20" cm="1">
        <f t="array" aca="1" ref="AH2647" ca="1">MIN(AA2647:AA2650 / $D$11:$D$14)</f>
        <v>0.52472330598780403</v>
      </c>
      <c r="AI2647" s="20" cm="1">
        <f t="array" aca="1" ref="AI2647" ca="1">MIN(AB2647:AB2650 / $D$11:$D$14)</f>
        <v>0.57035834852593492</v>
      </c>
      <c r="AJ2647" s="20" cm="1">
        <f t="array" aca="1" ref="AJ2647" ca="1">MIN(AC2647:AC2650 / $D$11:$D$14)</f>
        <v>0.61310457269858265</v>
      </c>
      <c r="AK2647" s="72">
        <f t="array" aca="1" ref="AK2647" ca="1">SUMPRODUCT(AF2648:AJ2648, EXP(-$E$3*$AF$2:$AJ$2))</f>
        <v>92148.519674651194</v>
      </c>
      <c r="AL2647" s="70">
        <f ca="1">MAX(AC2648 - $D$11, 0) * EXP(-$E$2*$E$3)</f>
        <v>52.369811018232802</v>
      </c>
    </row>
    <row r="2648" spans="6:38" ht="14.55" customHeight="1" x14ac:dyDescent="0.3">
      <c r="F2648" s="79"/>
      <c r="G2648" s="3">
        <v>2646</v>
      </c>
      <c r="H2648" s="61">
        <v>-1.2062699671003259</v>
      </c>
      <c r="I2648" s="61">
        <v>1.9975533701870611</v>
      </c>
      <c r="J2648" s="61">
        <v>-0.16020481725497182</v>
      </c>
      <c r="K2648" s="62">
        <v>6.8161994653820182E-2</v>
      </c>
      <c r="L2648" s="60">
        <f t="array" ref="L2648:O2648">TRANSPOSE(MMULT(Option!$B$25:$E$28, TRANSPOSE(H2648:K2648)))</f>
        <v>-1.2062699671003259</v>
      </c>
      <c r="M2648" s="60">
        <v>1.34827991787914</v>
      </c>
      <c r="N2648" s="60">
        <v>-0.1001352319101603</v>
      </c>
      <c r="O2648" s="60">
        <v>6.7675938038859726E-2</v>
      </c>
      <c r="P2648" s="56" t="str">
        <f t="shared" si="3320"/>
        <v>530/1</v>
      </c>
      <c r="R2648" s="80"/>
      <c r="S2648" s="3" t="s">
        <v>29</v>
      </c>
      <c r="T2648" s="60">
        <f ca="1"/>
        <v>1.8294721588994285</v>
      </c>
      <c r="U2648" s="60">
        <f ca="1"/>
        <v>-0.11347027727534031</v>
      </c>
      <c r="V2648" s="60">
        <f ca="1"/>
        <v>-0.38466090887189963</v>
      </c>
      <c r="W2648" s="60">
        <f ca="1"/>
        <v>-1.827504247202915</v>
      </c>
      <c r="X2648" s="60">
        <f ca="1"/>
        <v>2.1271120909033856</v>
      </c>
      <c r="Y2648" s="52">
        <f ca="1">$B$12 * EXP(($E$3 - $C$12^2/2) * Y$2 + $C$12*SQRT(Y$2)*T2648)</f>
        <v>173.99243715751277</v>
      </c>
      <c r="Z2648" s="52">
        <f ca="1">Y2648 * EXP(($E$3 - $C$12^2/2) * (Z$2-Y$2) + $C$12*SQRT(Z$2-Y$2)*U2648)</f>
        <v>169.01217444682052</v>
      </c>
      <c r="AA2648" s="52">
        <f ca="1">Z2648 * EXP(($E$3 - $C$12^2/2) * (AA$2-Z$2) + $C$12*SQRT(AA$2-Z$2)*V2648)</f>
        <v>151.34658593757695</v>
      </c>
      <c r="AB2648" s="52">
        <f ca="1">AA2648 * EXP(($E$3 - $C$12^2/2) * (AB$2-AA$2) + $C$12*SQRT(AB$2-AA$2)*W2648)</f>
        <v>87.910671616485615</v>
      </c>
      <c r="AC2648" s="52">
        <f ca="1">AB2648 * EXP(($E$3 - $C$12^2/2) * (AC$2-AB$2) + $C$12*SQRT(AC$2-AB$2)*X2648)</f>
        <v>167.24416841454465</v>
      </c>
      <c r="AD2648" s="47"/>
      <c r="AE2648" s="3" t="s">
        <v>47</v>
      </c>
      <c r="AF2648" s="64">
        <f t="shared" ref="AF2648" ca="1" si="3346">($B$5*AF2650 + (1 + $B$6)*AF2649)*$B$2</f>
        <v>15000</v>
      </c>
      <c r="AG2648" s="64">
        <f t="shared" ref="AG2648" ca="1" si="3347">($B$5*AG2650 + (1 + $B$6)*AG2649)*$B$2</f>
        <v>0</v>
      </c>
      <c r="AH2648" s="64">
        <f t="shared" ref="AH2648" ca="1" si="3348">($B$5*AH2650 + (1 + $B$6)*AH2649)*$B$2</f>
        <v>0</v>
      </c>
      <c r="AI2648" s="64">
        <f t="shared" ref="AI2648" ca="1" si="3349">($B$5*AI2650 + (1 + $B$6)*AI2649)*$B$2</f>
        <v>0</v>
      </c>
      <c r="AJ2648" s="64" cm="1">
        <f t="array" aca="1" ref="AJ2648" ca="1">($B$5*AJ2650 + (1 + $B$6)*AJ2649 + AND(NOT(AF2649:AJ2649)))*$B$2</f>
        <v>100000</v>
      </c>
      <c r="AK2648" s="73"/>
      <c r="AL2648" s="70"/>
    </row>
    <row r="2649" spans="6:38" ht="14.55" customHeight="1" x14ac:dyDescent="0.3">
      <c r="F2649" s="79"/>
      <c r="G2649" s="3">
        <v>2647</v>
      </c>
      <c r="H2649" s="61">
        <v>-1.2635288459221843</v>
      </c>
      <c r="I2649" s="61">
        <v>0.11957708562811571</v>
      </c>
      <c r="J2649" s="61">
        <v>0.70954982302504854</v>
      </c>
      <c r="K2649" s="62">
        <v>0.3397753879706128</v>
      </c>
      <c r="L2649" s="60">
        <f t="array" ref="L2649:O2649">TRANSPOSE(MMULT(Option!$B$25:$E$28, TRANSPOSE(H2649:K2649)))</f>
        <v>-1.2635288459221843</v>
      </c>
      <c r="M2649" s="60">
        <v>-0.39581732911426248</v>
      </c>
      <c r="N2649" s="60">
        <v>0.14910584449241682</v>
      </c>
      <c r="O2649" s="60">
        <v>-4.4642703477204504E-2</v>
      </c>
      <c r="P2649" s="56" t="str">
        <f t="shared" si="3320"/>
        <v>530/2</v>
      </c>
      <c r="R2649" s="80"/>
      <c r="S2649" s="3" t="s">
        <v>31</v>
      </c>
      <c r="T2649" s="60">
        <f ca="1"/>
        <v>-0.14404873294905185</v>
      </c>
      <c r="U2649" s="60">
        <f ca="1"/>
        <v>0.48685478565975432</v>
      </c>
      <c r="V2649" s="60">
        <f ca="1"/>
        <v>-0.92585814974365388</v>
      </c>
      <c r="W2649" s="60">
        <f ca="1"/>
        <v>-1.3552493498557108</v>
      </c>
      <c r="X2649" s="60">
        <f ca="1"/>
        <v>1.2850867349284654</v>
      </c>
      <c r="Y2649" s="52">
        <f ca="1">$B$13 * EXP(($E$3 - $C$13^2/2) * Y$2 + $C$13*SQRT(Y$2)*T2649)</f>
        <v>96.250634572132014</v>
      </c>
      <c r="Z2649" s="52">
        <f ca="1">Y2649 * EXP(($E$3 - $C$13^2/2) * (Z$2-Y$2) + $C$13*SQRT(Z$2-Y$2)*U2649)</f>
        <v>111.94548388888785</v>
      </c>
      <c r="AA2649" s="52">
        <f ca="1">Z2649 * EXP(($E$3 - $C$13^2/2) * (AA$2-Z$2) + $C$13*SQRT(AA$2-Z$2)*V2649)</f>
        <v>85.221568812924758</v>
      </c>
      <c r="AB2649" s="52">
        <f ca="1">AA2649 * EXP(($E$3 - $C$13^2/2) * (AB$2-AA$2) + $C$13*SQRT(AB$2-AA$2)*W2649)</f>
        <v>57.035834852593496</v>
      </c>
      <c r="AC2649" s="52">
        <f ca="1">AB2649 * EXP(($E$3 - $C$13^2/2) * (AC$2-AB$2) + $C$13*SQRT(AC$2-AB$2)*X2649)</f>
        <v>84.285156700100416</v>
      </c>
      <c r="AD2649" s="47"/>
      <c r="AE2649" s="3" t="s">
        <v>46</v>
      </c>
      <c r="AF2649" s="52" t="b">
        <f t="shared" ref="AF2649" ca="1" si="3350">AF2647 &gt;= $B$4</f>
        <v>0</v>
      </c>
      <c r="AG2649" s="52" t="b">
        <f t="array" aca="1" ref="AG2649" ca="1">AND(AG2647 &gt;= $B$4, NOT(OR($AF2649:AF2649)))</f>
        <v>0</v>
      </c>
      <c r="AH2649" s="52" t="b">
        <f t="array" aca="1" ref="AH2649" ca="1">AND(AH2647 &gt;= $B$4, NOT(OR($AF2649:AG2649)))</f>
        <v>0</v>
      </c>
      <c r="AI2649" s="52" t="b">
        <f t="array" aca="1" ref="AI2649" ca="1">AND(AI2647 &gt;= $B$4, NOT(OR($AF2649:AH2649)))</f>
        <v>0</v>
      </c>
      <c r="AJ2649" s="52" t="b">
        <f t="array" aca="1" ref="AJ2649" ca="1">AND(AJ2647 &gt;= $B$4, NOT(OR($AF2649:AI2649)))</f>
        <v>0</v>
      </c>
      <c r="AK2649" s="73"/>
      <c r="AL2649" s="70"/>
    </row>
    <row r="2650" spans="6:38" ht="14.55" customHeight="1" x14ac:dyDescent="0.3">
      <c r="F2650" s="79"/>
      <c r="G2650" s="3">
        <v>2648</v>
      </c>
      <c r="H2650" s="61">
        <v>1.4263308854146253</v>
      </c>
      <c r="I2650" s="61">
        <v>0.29315219917629659</v>
      </c>
      <c r="J2650" s="61">
        <v>-2.5205922882327383</v>
      </c>
      <c r="K2650" s="62">
        <v>0.72421876686454822</v>
      </c>
      <c r="L2650" s="60">
        <f t="array" ref="L2650:O2650">TRANSPOSE(MMULT(Option!$B$25:$E$28, TRANSPOSE(H2650:K2650)))</f>
        <v>1.4263308854146253</v>
      </c>
      <c r="M2650" s="60">
        <v>0.83921078273948013</v>
      </c>
      <c r="N2650" s="60">
        <v>-1.5665639586912539</v>
      </c>
      <c r="O2650" s="60">
        <v>0.7755122797612457</v>
      </c>
      <c r="P2650" s="56" t="str">
        <f t="shared" si="3320"/>
        <v>530/3</v>
      </c>
      <c r="R2650" s="80"/>
      <c r="S2650" s="3" t="s">
        <v>30</v>
      </c>
      <c r="T2650" s="60">
        <f ca="1"/>
        <v>-0.60995241016497959</v>
      </c>
      <c r="U2650" s="60">
        <f ca="1"/>
        <v>-1.2797334667418796</v>
      </c>
      <c r="V2650" s="60">
        <f ca="1"/>
        <v>-0.30992809488188272</v>
      </c>
      <c r="W2650" s="60">
        <f ca="1"/>
        <v>0.74604278401439361</v>
      </c>
      <c r="X2650" s="60">
        <f ca="1"/>
        <v>-0.26049469861592733</v>
      </c>
      <c r="Y2650" s="52">
        <f ca="1">$B$14 * EXP(($E$3 - $C$14^2/2) * Y$2 + $C$14*SQRT(Y$2)*T2650)</f>
        <v>83.695437255962275</v>
      </c>
      <c r="Z2650" s="52">
        <f ca="1">Y2650 * EXP(($E$3 - $C$14^2/2) * (Z$2-Y$2) + $C$14*SQRT(Z$2-Y$2)*U2650)</f>
        <v>57.297925731438305</v>
      </c>
      <c r="AA2650" s="52">
        <f ca="1">Z2650 * EXP(($E$3 - $C$14^2/2) * (AA$2-Z$2) + $C$14*SQRT(AA$2-Z$2)*V2650)</f>
        <v>52.472330598780403</v>
      </c>
      <c r="AB2650" s="52">
        <f ca="1">AA2650 * EXP(($E$3 - $C$14^2/2) * (AB$2-AA$2) + $C$14*SQRT(AB$2-AA$2)*W2650)</f>
        <v>65.963319979920954</v>
      </c>
      <c r="AC2650" s="52">
        <f ca="1">AB2650 * EXP(($E$3 - $C$14^2/2) * (AC$2-AB$2) + $C$14*SQRT(AC$2-AB$2)*X2650)</f>
        <v>61.310457269858269</v>
      </c>
      <c r="AD2650" s="47"/>
      <c r="AE2650" s="3" t="s">
        <v>68</v>
      </c>
      <c r="AF2650" s="52" t="b">
        <f ca="1">AND(AF2647&gt;$B$3, NOT(OR($AF2649:AF2649)))</f>
        <v>1</v>
      </c>
      <c r="AG2650" s="52" t="b">
        <f ca="1">AND(AG2647&gt;$B$3, NOT(OR($AF2649:AG2649)))</f>
        <v>0</v>
      </c>
      <c r="AH2650" s="52" t="b">
        <f ca="1">AND(AH2647&gt;$B$3, NOT(OR($AF2649:AH2649)))</f>
        <v>0</v>
      </c>
      <c r="AI2650" s="52" t="b">
        <f ca="1">AND(AI2647&gt;$B$3, NOT(OR($AF2649:AI2649)))</f>
        <v>0</v>
      </c>
      <c r="AJ2650" s="52" t="b">
        <f ca="1">AND(AJ2647&gt;$B$3, NOT(OR($AF2649:AJ2649)))</f>
        <v>0</v>
      </c>
      <c r="AK2650" s="74"/>
      <c r="AL2650" s="70"/>
    </row>
    <row r="2651" spans="6:38" ht="14.55" customHeight="1" x14ac:dyDescent="0.3">
      <c r="F2651" s="79"/>
      <c r="G2651" s="3">
        <v>2649</v>
      </c>
      <c r="H2651" s="61">
        <v>-1.2521193237026635</v>
      </c>
      <c r="I2651" s="61">
        <v>-0.99592504281974981</v>
      </c>
      <c r="J2651" s="61">
        <v>-1.0760821721893428</v>
      </c>
      <c r="K2651" s="62">
        <v>0.17224197531564975</v>
      </c>
      <c r="L2651" s="60">
        <f t="array" ref="L2651:O2651">TRANSPOSE(MMULT(Option!$B$25:$E$28, TRANSPOSE(H2651:K2651)))</f>
        <v>-1.2521193237026635</v>
      </c>
      <c r="M2651" s="60">
        <v>-1.4136281085257933</v>
      </c>
      <c r="N2651" s="60">
        <v>-1.706775926798221</v>
      </c>
      <c r="O2651" s="60">
        <v>-0.8241726420456027</v>
      </c>
      <c r="P2651" s="56" t="str">
        <f t="shared" si="3320"/>
        <v>530/4</v>
      </c>
      <c r="R2651" s="80">
        <v>663</v>
      </c>
      <c r="S2651" s="3" t="s">
        <v>28</v>
      </c>
      <c r="T2651" s="60">
        <f t="array" aca="1" ref="T2651:T2654" ca="1">TRANSPOSE(OFFSET($L$3, MATCH($R2651 &amp; "/" &amp; T$2, $P$3:$P$5002, 0) - 1, 0, 1, $E$1))</f>
        <v>-0.8777627603174335</v>
      </c>
      <c r="U2651" s="60">
        <f t="array" aca="1" ref="U2651:U2654" ca="1">TRANSPOSE(OFFSET($L$3, MATCH($R2651 &amp; "/" &amp; U$2, $P$3:$P$5002, 0) - 1, 0, 1, $E$1))</f>
        <v>1.7150134632678575</v>
      </c>
      <c r="V2651" s="60">
        <f t="array" aca="1" ref="V2651:V2654" ca="1">TRANSPOSE(OFFSET($L$3, MATCH($R2651 &amp; "/" &amp; V$2, $P$3:$P$5002, 0) - 1, 0, 1, $E$1))</f>
        <v>-0.89776865721631083</v>
      </c>
      <c r="W2651" s="60">
        <f t="array" aca="1" ref="W2651:W2654" ca="1">TRANSPOSE(OFFSET($L$3, MATCH($R2651 &amp; "/" &amp; W$2, $P$3:$P$5002, 0) - 1, 0, 1, $E$1))</f>
        <v>0.23944196688103841</v>
      </c>
      <c r="X2651" s="60">
        <f t="array" aca="1" ref="X2651:X2654" ca="1">TRANSPOSE(OFFSET($L$3, MATCH($R2651 &amp; "/" &amp; X$2, $P$3:$P$5002, 0) - 1, 0, 1, $E$1))</f>
        <v>-0.12108283142225065</v>
      </c>
      <c r="Y2651" s="52">
        <f ca="1">$B$11 * EXP(($E$3 - $C$11^2/2) * Y$2 + $C$11*SQRT(Y$2)*T2651)</f>
        <v>77.234122285334877</v>
      </c>
      <c r="Z2651" s="52">
        <f ca="1">Y2651 * EXP(($E$3 - $C$11^2/2) * (Z$2-Y$2) + $C$11*SQRT(Z$2-Y$2)*U2651)</f>
        <v>129.84551489802618</v>
      </c>
      <c r="AA2651" s="52">
        <f ca="1">Z2651 * EXP(($E$3 - $C$11^2/2) * (AA$2-Z$2) + $C$11*SQRT(AA$2-Z$2)*V2651)</f>
        <v>99.684958671956807</v>
      </c>
      <c r="AB2651" s="52">
        <f ca="1">AA2651 * EXP(($E$3 - $C$11^2/2) * (AB$2-AA$2) + $C$11*SQRT(AB$2-AA$2)*W2651)</f>
        <v>107.64592724288271</v>
      </c>
      <c r="AC2651" s="52">
        <f ca="1">AB2651 * EXP(($E$3 - $C$11^2/2) * (AC$2-AB$2) + $C$11*SQRT(AC$2-AB$2)*X2651)</f>
        <v>104.32620119123028</v>
      </c>
      <c r="AD2651" s="47"/>
      <c r="AE2651" s="3" t="s">
        <v>69</v>
      </c>
      <c r="AF2651" s="20" cm="1">
        <f t="array" aca="1" ref="AF2651" ca="1">MIN(Y2651:Y2654 / $D$11:$D$14)</f>
        <v>0.74441955666213877</v>
      </c>
      <c r="AG2651" s="20" cm="1">
        <f t="array" aca="1" ref="AG2651" ca="1">MIN(Z2651:Z2654 / $D$11:$D$14)</f>
        <v>0.4620773122963876</v>
      </c>
      <c r="AH2651" s="20" cm="1">
        <f t="array" aca="1" ref="AH2651" ca="1">MIN(AA2651:AA2654 / $D$11:$D$14)</f>
        <v>0.36307706905763548</v>
      </c>
      <c r="AI2651" s="20" cm="1">
        <f t="array" aca="1" ref="AI2651" ca="1">MIN(AB2651:AB2654 / $D$11:$D$14)</f>
        <v>0.34528931182859951</v>
      </c>
      <c r="AJ2651" s="20" cm="1">
        <f t="array" aca="1" ref="AJ2651" ca="1">MIN(AC2651:AC2654 / $D$11:$D$14)</f>
        <v>0.31567709398480992</v>
      </c>
      <c r="AK2651" s="72">
        <f t="array" aca="1" ref="AK2651" ca="1">SUMPRODUCT(AF2652:AJ2652, EXP(-$E$3*$AF$2:$AJ$2))</f>
        <v>77880.078307140488</v>
      </c>
      <c r="AL2651" s="70">
        <f ca="1">MAX(AC2652 - $D$11, 0) * EXP(-$E$2*$E$3)</f>
        <v>0</v>
      </c>
    </row>
    <row r="2652" spans="6:38" ht="14.55" customHeight="1" x14ac:dyDescent="0.3">
      <c r="F2652" s="79"/>
      <c r="G2652" s="3">
        <v>2650</v>
      </c>
      <c r="H2652" s="61">
        <v>-1.311679907579077</v>
      </c>
      <c r="I2652" s="61">
        <v>0.74032573773147325</v>
      </c>
      <c r="J2652" s="61">
        <v>-0.42665619139887506</v>
      </c>
      <c r="K2652" s="62">
        <v>1.0328886998895002</v>
      </c>
      <c r="L2652" s="60">
        <f t="array" ref="L2652:O2652">TRANSPOSE(MMULT(Option!$B$25:$E$28, TRANSPOSE(H2652:K2652)))</f>
        <v>-1.311679907579077</v>
      </c>
      <c r="M2652" s="60">
        <v>0.15384778338406935</v>
      </c>
      <c r="N2652" s="60">
        <v>-0.70554560582052583</v>
      </c>
      <c r="O2652" s="60">
        <v>0.47042909852692638</v>
      </c>
      <c r="P2652" s="56" t="str">
        <f t="shared" si="3320"/>
        <v>530/5</v>
      </c>
      <c r="R2652" s="80"/>
      <c r="S2652" s="3" t="s">
        <v>29</v>
      </c>
      <c r="T2652" s="60">
        <f ca="1"/>
        <v>-1.0005016094916834</v>
      </c>
      <c r="U2652" s="60">
        <f ca="1"/>
        <v>-0.63756117186421779</v>
      </c>
      <c r="V2652" s="60">
        <f ca="1"/>
        <v>-0.46290027749196316</v>
      </c>
      <c r="W2652" s="60">
        <f ca="1"/>
        <v>0.97844742419038244</v>
      </c>
      <c r="X2652" s="60">
        <f ca="1"/>
        <v>-0.16008135258581963</v>
      </c>
      <c r="Y2652" s="52">
        <f ca="1">$B$12 * EXP(($E$3 - $C$12^2/2) * Y$2 + $C$12*SQRT(Y$2)*T2652)</f>
        <v>74.441955666213872</v>
      </c>
      <c r="Z2652" s="52">
        <f ca="1">Y2652 * EXP(($E$3 - $C$12^2/2) * (Z$2-Y$2) + $C$12*SQRT(Z$2-Y$2)*U2652)</f>
        <v>61.790606317870811</v>
      </c>
      <c r="AA2652" s="52">
        <f ca="1">Z2652 * EXP(($E$3 - $C$12^2/2) * (AA$2-Z$2) + $C$12*SQRT(AA$2-Z$2)*V2652)</f>
        <v>54.048471717238996</v>
      </c>
      <c r="AB2652" s="52">
        <f ca="1">AA2652 * EXP(($E$3 - $C$12^2/2) * (AB$2-AA$2) + $C$12*SQRT(AB$2-AA$2)*W2652)</f>
        <v>72.850944357001566</v>
      </c>
      <c r="AC2652" s="52">
        <f ca="1">AB2652 * EXP(($E$3 - $C$12^2/2) * (AC$2-AB$2) + $C$12*SQRT(AC$2-AB$2)*X2652)</f>
        <v>69.783046246550697</v>
      </c>
      <c r="AD2652" s="47"/>
      <c r="AE2652" s="3" t="s">
        <v>47</v>
      </c>
      <c r="AF2652" s="64">
        <f t="shared" ref="AF2652" ca="1" si="3351">($B$5*AF2654 + (1 + $B$6)*AF2653)*$B$2</f>
        <v>0</v>
      </c>
      <c r="AG2652" s="64">
        <f t="shared" ref="AG2652" ca="1" si="3352">($B$5*AG2654 + (1 + $B$6)*AG2653)*$B$2</f>
        <v>0</v>
      </c>
      <c r="AH2652" s="64">
        <f t="shared" ref="AH2652" ca="1" si="3353">($B$5*AH2654 + (1 + $B$6)*AH2653)*$B$2</f>
        <v>0</v>
      </c>
      <c r="AI2652" s="64">
        <f t="shared" ref="AI2652" ca="1" si="3354">($B$5*AI2654 + (1 + $B$6)*AI2653)*$B$2</f>
        <v>0</v>
      </c>
      <c r="AJ2652" s="64" cm="1">
        <f t="array" aca="1" ref="AJ2652" ca="1">($B$5*AJ2654 + (1 + $B$6)*AJ2653 + AND(NOT(AF2653:AJ2653)))*$B$2</f>
        <v>100000</v>
      </c>
      <c r="AK2652" s="73"/>
      <c r="AL2652" s="70"/>
    </row>
    <row r="2653" spans="6:38" ht="14.55" customHeight="1" x14ac:dyDescent="0.3">
      <c r="F2653" s="79"/>
      <c r="G2653" s="3">
        <v>2651</v>
      </c>
      <c r="H2653" s="61">
        <v>-0.30045339501053259</v>
      </c>
      <c r="I2653" s="61">
        <v>-0.12229615511769243</v>
      </c>
      <c r="J2653" s="61">
        <v>-0.64799246051828574</v>
      </c>
      <c r="K2653" s="62">
        <v>0.87047343816566325</v>
      </c>
      <c r="L2653" s="60">
        <f t="array" ref="L2653:O2653">TRANSPOSE(MMULT(Option!$B$25:$E$28, TRANSPOSE(H2653:K2653)))</f>
        <v>-0.30045339501053259</v>
      </c>
      <c r="M2653" s="60">
        <v>-0.23226763560999036</v>
      </c>
      <c r="N2653" s="60">
        <v>-0.7213443092896259</v>
      </c>
      <c r="O2653" s="60">
        <v>0.46674773113918178</v>
      </c>
      <c r="P2653" s="56" t="str">
        <f t="shared" si="3320"/>
        <v>531/1</v>
      </c>
      <c r="R2653" s="80"/>
      <c r="S2653" s="3" t="s">
        <v>31</v>
      </c>
      <c r="T2653" s="60">
        <f ca="1"/>
        <v>-0.88400668078224154</v>
      </c>
      <c r="U2653" s="60">
        <f ca="1"/>
        <v>-1.7227368501102294</v>
      </c>
      <c r="V2653" s="60">
        <f ca="1"/>
        <v>-0.82039032176963689</v>
      </c>
      <c r="W2653" s="60">
        <f ca="1"/>
        <v>-0.18410824185891317</v>
      </c>
      <c r="X2653" s="60">
        <f ca="1"/>
        <v>-0.31554271322199279</v>
      </c>
      <c r="Y2653" s="52">
        <f ca="1">$B$13 * EXP(($E$3 - $C$13^2/2) * Y$2 + $C$13*SQRT(Y$2)*T2653)</f>
        <v>77.089584584867794</v>
      </c>
      <c r="Z2653" s="52">
        <f ca="1">Y2653 * EXP(($E$3 - $C$13^2/2) * (Z$2-Y$2) + $C$13*SQRT(Z$2-Y$2)*U2653)</f>
        <v>46.20773122963876</v>
      </c>
      <c r="AA2653" s="52">
        <f ca="1">Z2653 * EXP(($E$3 - $C$13^2/2) * (AA$2-Z$2) + $C$13*SQRT(AA$2-Z$2)*V2653)</f>
        <v>36.307706905763546</v>
      </c>
      <c r="AB2653" s="52">
        <f ca="1">AA2653 * EXP(($E$3 - $C$13^2/2) * (AB$2-AA$2) + $C$13*SQRT(AB$2-AA$2)*W2653)</f>
        <v>34.528931182859949</v>
      </c>
      <c r="AC2653" s="52">
        <f ca="1">AB2653 * EXP(($E$3 - $C$13^2/2) * (AC$2-AB$2) + $C$13*SQRT(AC$2-AB$2)*X2653)</f>
        <v>31.567709398480989</v>
      </c>
      <c r="AD2653" s="47"/>
      <c r="AE2653" s="3" t="s">
        <v>46</v>
      </c>
      <c r="AF2653" s="52" t="b">
        <f t="shared" ref="AF2653" ca="1" si="3355">AF2651 &gt;= $B$4</f>
        <v>0</v>
      </c>
      <c r="AG2653" s="52" t="b">
        <f t="array" aca="1" ref="AG2653" ca="1">AND(AG2651 &gt;= $B$4, NOT(OR($AF2653:AF2653)))</f>
        <v>0</v>
      </c>
      <c r="AH2653" s="52" t="b">
        <f t="array" aca="1" ref="AH2653" ca="1">AND(AH2651 &gt;= $B$4, NOT(OR($AF2653:AG2653)))</f>
        <v>0</v>
      </c>
      <c r="AI2653" s="52" t="b">
        <f t="array" aca="1" ref="AI2653" ca="1">AND(AI2651 &gt;= $B$4, NOT(OR($AF2653:AH2653)))</f>
        <v>0</v>
      </c>
      <c r="AJ2653" s="52" t="b">
        <f t="array" aca="1" ref="AJ2653" ca="1">AND(AJ2651 &gt;= $B$4, NOT(OR($AF2653:AI2653)))</f>
        <v>0</v>
      </c>
      <c r="AK2653" s="73"/>
      <c r="AL2653" s="70"/>
    </row>
    <row r="2654" spans="6:38" ht="14.55" customHeight="1" x14ac:dyDescent="0.3">
      <c r="F2654" s="79"/>
      <c r="G2654" s="3">
        <v>2652</v>
      </c>
      <c r="H2654" s="61">
        <v>1.7607381550092041</v>
      </c>
      <c r="I2654" s="61">
        <v>0.27184902275227057</v>
      </c>
      <c r="J2654" s="61">
        <v>0.90727434497041659</v>
      </c>
      <c r="K2654" s="62">
        <v>-0.35621363779417847</v>
      </c>
      <c r="L2654" s="60">
        <f t="array" ref="L2654:O2654">TRANSPOSE(MMULT(Option!$B$25:$E$28, TRANSPOSE(H2654:K2654)))</f>
        <v>1.7607381550092041</v>
      </c>
      <c r="M2654" s="60">
        <v>0.95344900687609213</v>
      </c>
      <c r="N2654" s="60">
        <v>1.5723502357498078</v>
      </c>
      <c r="O2654" s="60">
        <v>0.64752073113056086</v>
      </c>
      <c r="P2654" s="56" t="str">
        <f t="shared" si="3320"/>
        <v>531/2</v>
      </c>
      <c r="R2654" s="80"/>
      <c r="S2654" s="3" t="s">
        <v>30</v>
      </c>
      <c r="T2654" s="60">
        <f ca="1"/>
        <v>-0.73032818993507198</v>
      </c>
      <c r="U2654" s="60">
        <f ca="1"/>
        <v>5.0607786703277813E-2</v>
      </c>
      <c r="V2654" s="60">
        <f ca="1"/>
        <v>-0.76354284971227693</v>
      </c>
      <c r="W2654" s="60">
        <f ca="1"/>
        <v>2.8492511987073588E-2</v>
      </c>
      <c r="X2654" s="60">
        <f ca="1"/>
        <v>-0.35707979616998653</v>
      </c>
      <c r="Y2654" s="52">
        <f ca="1">$B$14 * EXP(($E$3 - $C$14^2/2) * Y$2 + $C$14*SQRT(Y$2)*T2654)</f>
        <v>80.726889985146229</v>
      </c>
      <c r="Z2654" s="52">
        <f ca="1">Y2654 * EXP(($E$3 - $C$14^2/2) * (Z$2-Y$2) + $C$14*SQRT(Z$2-Y$2)*U2654)</f>
        <v>82.372699479260163</v>
      </c>
      <c r="AA2654" s="52">
        <f ca="1">Z2654 * EXP(($E$3 - $C$14^2/2) * (AA$2-Z$2) + $C$14*SQRT(AA$2-Z$2)*V2654)</f>
        <v>65.837607005470375</v>
      </c>
      <c r="AB2654" s="52">
        <f ca="1">AA2654 * EXP(($E$3 - $C$14^2/2) * (AB$2-AA$2) + $C$14*SQRT(AB$2-AA$2)*W2654)</f>
        <v>66.73562803101656</v>
      </c>
      <c r="AC2654" s="52">
        <f ca="1">AB2654 * EXP(($E$3 - $C$14^2/2) * (AC$2-AB$2) + $C$14*SQRT(AC$2-AB$2)*X2654)</f>
        <v>60.256775642835493</v>
      </c>
      <c r="AD2654" s="47"/>
      <c r="AE2654" s="3" t="s">
        <v>68</v>
      </c>
      <c r="AF2654" s="52" t="b">
        <f ca="1">AND(AF2651&gt;$B$3, NOT(OR($AF2653:AF2653)))</f>
        <v>0</v>
      </c>
      <c r="AG2654" s="52" t="b">
        <f ca="1">AND(AG2651&gt;$B$3, NOT(OR($AF2653:AG2653)))</f>
        <v>0</v>
      </c>
      <c r="AH2654" s="52" t="b">
        <f ca="1">AND(AH2651&gt;$B$3, NOT(OR($AF2653:AH2653)))</f>
        <v>0</v>
      </c>
      <c r="AI2654" s="52" t="b">
        <f ca="1">AND(AI2651&gt;$B$3, NOT(OR($AF2653:AI2653)))</f>
        <v>0</v>
      </c>
      <c r="AJ2654" s="52" t="b">
        <f ca="1">AND(AJ2651&gt;$B$3, NOT(OR($AF2653:AJ2653)))</f>
        <v>0</v>
      </c>
      <c r="AK2654" s="74"/>
      <c r="AL2654" s="70"/>
    </row>
    <row r="2655" spans="6:38" ht="14.55" customHeight="1" x14ac:dyDescent="0.3">
      <c r="F2655" s="79"/>
      <c r="G2655" s="3">
        <v>2653</v>
      </c>
      <c r="H2655" s="61">
        <v>-1.1668294312030774</v>
      </c>
      <c r="I2655" s="61">
        <v>0.43047262609130155</v>
      </c>
      <c r="J2655" s="61">
        <v>-0.85391177874150836</v>
      </c>
      <c r="K2655" s="62">
        <v>1.8159734924116773</v>
      </c>
      <c r="L2655" s="60">
        <f t="array" ref="L2655:O2655">TRANSPOSE(MMULT(Option!$B$25:$E$28, TRANSPOSE(H2655:K2655)))</f>
        <v>-1.1668294312030774</v>
      </c>
      <c r="M2655" s="60">
        <v>-7.2197093747268681E-2</v>
      </c>
      <c r="N2655" s="60">
        <v>-1.1040068890061465</v>
      </c>
      <c r="O2655" s="60">
        <v>1.0344326991242527</v>
      </c>
      <c r="P2655" s="56" t="str">
        <f t="shared" si="3320"/>
        <v>531/3</v>
      </c>
      <c r="R2655" s="80">
        <v>664</v>
      </c>
      <c r="S2655" s="3" t="s">
        <v>28</v>
      </c>
      <c r="T2655" s="60">
        <f t="array" aca="1" ref="T2655:T2658" ca="1">TRANSPOSE(OFFSET($L$3, MATCH($R2655 &amp; "/" &amp; T$2, $P$3:$P$5002, 0) - 1, 0, 1, $E$1))</f>
        <v>0.56441415273906448</v>
      </c>
      <c r="U2655" s="60">
        <f t="array" aca="1" ref="U2655:U2658" ca="1">TRANSPOSE(OFFSET($L$3, MATCH($R2655 &amp; "/" &amp; U$2, $P$3:$P$5002, 0) - 1, 0, 1, $E$1))</f>
        <v>1.2569507131703723</v>
      </c>
      <c r="V2655" s="60">
        <f t="array" aca="1" ref="V2655:V2658" ca="1">TRANSPOSE(OFFSET($L$3, MATCH($R2655 &amp; "/" &amp; V$2, $P$3:$P$5002, 0) - 1, 0, 1, $E$1))</f>
        <v>-0.23076658705442551</v>
      </c>
      <c r="W2655" s="60">
        <f t="array" aca="1" ref="W2655:W2658" ca="1">TRANSPOSE(OFFSET($L$3, MATCH($R2655 &amp; "/" &amp; W$2, $P$3:$P$5002, 0) - 1, 0, 1, $E$1))</f>
        <v>0.82062678180421667</v>
      </c>
      <c r="X2655" s="60">
        <f t="array" aca="1" ref="X2655:X2658" ca="1">TRANSPOSE(OFFSET($L$3, MATCH($R2655 &amp; "/" &amp; X$2, $P$3:$P$5002, 0) - 1, 0, 1, $E$1))</f>
        <v>-0.88932479206545689</v>
      </c>
      <c r="Y2655" s="52">
        <f ca="1">$B$11 * EXP(($E$3 - $C$11^2/2) * Y$2 + $C$11*SQRT(Y$2)*T2655)</f>
        <v>119.04414989304118</v>
      </c>
      <c r="Z2655" s="52">
        <f ca="1">Y2655 * EXP(($E$3 - $C$11^2/2) * (Z$2-Y$2) + $C$11*SQRT(Z$2-Y$2)*U2655)</f>
        <v>174.43979115817709</v>
      </c>
      <c r="AA2655" s="52">
        <f ca="1">Z2655 * EXP(($E$3 - $C$11^2/2) * (AA$2-Z$2) + $C$11*SQRT(AA$2-Z$2)*V2655)</f>
        <v>163.58777061697165</v>
      </c>
      <c r="AB2655" s="52">
        <f ca="1">AA2655 * EXP(($E$3 - $C$11^2/2) * (AB$2-AA$2) + $C$11*SQRT(AB$2-AA$2)*W2655)</f>
        <v>210.30055129737897</v>
      </c>
      <c r="AC2655" s="52">
        <f ca="1">AB2655 * EXP(($E$3 - $C$11^2/2) * (AC$2-AB$2) + $C$11*SQRT(AC$2-AB$2)*X2655)</f>
        <v>161.86137622028488</v>
      </c>
      <c r="AD2655" s="47"/>
      <c r="AE2655" s="3" t="s">
        <v>69</v>
      </c>
      <c r="AF2655" s="20" cm="1">
        <f t="array" aca="1" ref="AF2655" ca="1">MIN(Y2655:Y2658 / $D$11:$D$14)</f>
        <v>0.74954008799227567</v>
      </c>
      <c r="AG2655" s="20" cm="1">
        <f t="array" aca="1" ref="AG2655" ca="1">MIN(Z2655:Z2658 / $D$11:$D$14)</f>
        <v>0.69215045449188906</v>
      </c>
      <c r="AH2655" s="20" cm="1">
        <f t="array" aca="1" ref="AH2655" ca="1">MIN(AA2655:AA2658 / $D$11:$D$14)</f>
        <v>0.76835687723389157</v>
      </c>
      <c r="AI2655" s="20" cm="1">
        <f t="array" aca="1" ref="AI2655" ca="1">MIN(AB2655:AB2658 / $D$11:$D$14)</f>
        <v>0.90064683702619452</v>
      </c>
      <c r="AJ2655" s="20" cm="1">
        <f t="array" aca="1" ref="AJ2655" ca="1">MIN(AC2655:AC2658 / $D$11:$D$14)</f>
        <v>0.83574738842045804</v>
      </c>
      <c r="AK2655" s="72">
        <f t="array" aca="1" ref="AK2655" ca="1">SUMPRODUCT(AF2656:AJ2656, EXP(-$E$3*$AF$2:$AJ$2))</f>
        <v>101843.05134938128</v>
      </c>
      <c r="AL2655" s="70">
        <f ca="1">MAX(AC2656 - $D$11, 0) * EXP(-$E$2*$E$3)</f>
        <v>0</v>
      </c>
    </row>
    <row r="2656" spans="6:38" ht="14.55" customHeight="1" x14ac:dyDescent="0.3">
      <c r="F2656" s="79"/>
      <c r="G2656" s="3">
        <v>2654</v>
      </c>
      <c r="H2656" s="61">
        <v>0.28777840241594282</v>
      </c>
      <c r="I2656" s="61">
        <v>0.82616083233547077</v>
      </c>
      <c r="J2656" s="61">
        <v>2.6800798648775544E-2</v>
      </c>
      <c r="K2656" s="62">
        <v>0.12667014311935446</v>
      </c>
      <c r="L2656" s="60">
        <f t="array" ref="L2656:O2656">TRANSPOSE(MMULT(Option!$B$25:$E$28, TRANSPOSE(H2656:K2656)))</f>
        <v>0.28777840241594282</v>
      </c>
      <c r="M2656" s="60">
        <v>0.87230027104338026</v>
      </c>
      <c r="N2656" s="60">
        <v>0.35499046078058366</v>
      </c>
      <c r="O2656" s="60">
        <v>0.44515585977381744</v>
      </c>
      <c r="P2656" s="56" t="str">
        <f t="shared" si="3320"/>
        <v>531/4</v>
      </c>
      <c r="R2656" s="80"/>
      <c r="S2656" s="3" t="s">
        <v>29</v>
      </c>
      <c r="T2656" s="60">
        <f ca="1"/>
        <v>-0.97765158851972145</v>
      </c>
      <c r="U2656" s="60">
        <f ca="1"/>
        <v>-0.28218816884946851</v>
      </c>
      <c r="V2656" s="60">
        <f ca="1"/>
        <v>0.33150319114153565</v>
      </c>
      <c r="W2656" s="60">
        <f ca="1"/>
        <v>0.51286301290192537</v>
      </c>
      <c r="X2656" s="60">
        <f ca="1"/>
        <v>-0.26595604174175386</v>
      </c>
      <c r="Y2656" s="52">
        <f ca="1">$B$12 * EXP(($E$3 - $C$12^2/2) * Y$2 + $C$12*SQRT(Y$2)*T2656)</f>
        <v>74.954008799227566</v>
      </c>
      <c r="Z2656" s="52">
        <f ca="1">Y2656 * EXP(($E$3 - $C$12^2/2) * (Z$2-Y$2) + $C$12*SQRT(Z$2-Y$2)*U2656)</f>
        <v>69.215045449188906</v>
      </c>
      <c r="AA2656" s="52">
        <f ca="1">Z2656 * EXP(($E$3 - $C$12^2/2) * (AA$2-Z$2) + $C$12*SQRT(AA$2-Z$2)*V2656)</f>
        <v>76.835687723389157</v>
      </c>
      <c r="AB2656" s="52">
        <f ca="1">AA2656 * EXP(($E$3 - $C$12^2/2) * (AB$2-AA$2) + $C$12*SQRT(AB$2-AA$2)*W2656)</f>
        <v>90.064683702619448</v>
      </c>
      <c r="AC2656" s="52">
        <f ca="1">AB2656 * EXP(($E$3 - $C$12^2/2) * (AC$2-AB$2) + $C$12*SQRT(AC$2-AB$2)*X2656)</f>
        <v>83.574738842045804</v>
      </c>
      <c r="AD2656" s="47"/>
      <c r="AE2656" s="3" t="s">
        <v>47</v>
      </c>
      <c r="AF2656" s="64">
        <f t="shared" ref="AF2656" ca="1" si="3356">($B$5*AF2658 + (1 + $B$6)*AF2657)*$B$2</f>
        <v>0</v>
      </c>
      <c r="AG2656" s="64">
        <f t="shared" ref="AG2656" ca="1" si="3357">($B$5*AG2658 + (1 + $B$6)*AG2657)*$B$2</f>
        <v>0</v>
      </c>
      <c r="AH2656" s="64">
        <f t="shared" ref="AH2656" ca="1" si="3358">($B$5*AH2658 + (1 + $B$6)*AH2657)*$B$2</f>
        <v>0</v>
      </c>
      <c r="AI2656" s="64">
        <f t="shared" ref="AI2656" ca="1" si="3359">($B$5*AI2658 + (1 + $B$6)*AI2657)*$B$2</f>
        <v>15000</v>
      </c>
      <c r="AJ2656" s="64" cm="1">
        <f t="array" aca="1" ref="AJ2656" ca="1">($B$5*AJ2658 + (1 + $B$6)*AJ2657 + AND(NOT(AF2657:AJ2657)))*$B$2</f>
        <v>114999.99999999999</v>
      </c>
      <c r="AK2656" s="73"/>
      <c r="AL2656" s="70"/>
    </row>
    <row r="2657" spans="6:38" ht="14.55" customHeight="1" x14ac:dyDescent="0.3">
      <c r="F2657" s="79"/>
      <c r="G2657" s="3">
        <v>2655</v>
      </c>
      <c r="H2657" s="61">
        <v>-0.46004195825319411</v>
      </c>
      <c r="I2657" s="61">
        <v>-1.12696973924082</v>
      </c>
      <c r="J2657" s="61">
        <v>-0.45801653282026289</v>
      </c>
      <c r="K2657" s="62">
        <v>-0.72578596581829979</v>
      </c>
      <c r="L2657" s="60">
        <f t="array" ref="L2657:O2657">TRANSPOSE(MMULT(Option!$B$25:$E$28, TRANSPOSE(H2657:K2657)))</f>
        <v>-0.46004195825319411</v>
      </c>
      <c r="M2657" s="60">
        <v>-1.216901610500418</v>
      </c>
      <c r="N2657" s="60">
        <v>-0.88140726494143939</v>
      </c>
      <c r="O2657" s="60">
        <v>-1.1900483763722667</v>
      </c>
      <c r="P2657" s="56" t="str">
        <f t="shared" si="3320"/>
        <v>531/5</v>
      </c>
      <c r="R2657" s="80"/>
      <c r="S2657" s="3" t="s">
        <v>31</v>
      </c>
      <c r="T2657" s="60">
        <f ca="1"/>
        <v>0.42917251049926458</v>
      </c>
      <c r="U2657" s="60">
        <f ca="1"/>
        <v>0.95217719906542408</v>
      </c>
      <c r="V2657" s="60">
        <f ca="1"/>
        <v>1.4532822217306964</v>
      </c>
      <c r="W2657" s="60">
        <f ca="1"/>
        <v>0.17347172684703724</v>
      </c>
      <c r="X2657" s="60">
        <f ca="1"/>
        <v>0.31984049270418885</v>
      </c>
      <c r="Y2657" s="52">
        <f ca="1">$B$13 * EXP(($E$3 - $C$13^2/2) * Y$2 + $C$13*SQRT(Y$2)*T2657)</f>
        <v>114.3109011207338</v>
      </c>
      <c r="Z2657" s="52">
        <f ca="1">Y2657 * EXP(($E$3 - $C$13^2/2) * (Z$2-Y$2) + $C$13*SQRT(Z$2-Y$2)*U2657)</f>
        <v>152.86804508717705</v>
      </c>
      <c r="AA2657" s="52">
        <f ca="1">Z2657 * EXP(($E$3 - $C$13^2/2) * (AA$2-Z$2) + $C$13*SQRT(AA$2-Z$2)*V2657)</f>
        <v>237.5931519649283</v>
      </c>
      <c r="AB2657" s="52">
        <f ca="1">AA2657 * EXP(($E$3 - $C$13^2/2) * (AB$2-AA$2) + $C$13*SQRT(AB$2-AA$2)*W2657)</f>
        <v>251.53981406467108</v>
      </c>
      <c r="AC2657" s="52">
        <f ca="1">AB2657 * EXP(($E$3 - $C$13^2/2) * (AC$2-AB$2) + $C$13*SQRT(AC$2-AB$2)*X2657)</f>
        <v>278.25930513788262</v>
      </c>
      <c r="AD2657" s="47"/>
      <c r="AE2657" s="3" t="s">
        <v>46</v>
      </c>
      <c r="AF2657" s="52" t="b">
        <f t="shared" ref="AF2657" ca="1" si="3360">AF2655 &gt;= $B$4</f>
        <v>0</v>
      </c>
      <c r="AG2657" s="52" t="b">
        <f t="array" aca="1" ref="AG2657" ca="1">AND(AG2655 &gt;= $B$4, NOT(OR($AF2657:AF2657)))</f>
        <v>0</v>
      </c>
      <c r="AH2657" s="52" t="b">
        <f t="array" aca="1" ref="AH2657" ca="1">AND(AH2655 &gt;= $B$4, NOT(OR($AF2657:AG2657)))</f>
        <v>0</v>
      </c>
      <c r="AI2657" s="52" t="b">
        <f t="array" aca="1" ref="AI2657" ca="1">AND(AI2655 &gt;= $B$4, NOT(OR($AF2657:AH2657)))</f>
        <v>0</v>
      </c>
      <c r="AJ2657" s="52" t="b">
        <f t="array" aca="1" ref="AJ2657" ca="1">AND(AJ2655 &gt;= $B$4, NOT(OR($AF2657:AI2657)))</f>
        <v>0</v>
      </c>
      <c r="AK2657" s="73"/>
      <c r="AL2657" s="70"/>
    </row>
    <row r="2658" spans="6:38" ht="14.55" customHeight="1" x14ac:dyDescent="0.3">
      <c r="F2658" s="79"/>
      <c r="G2658" s="3">
        <v>2656</v>
      </c>
      <c r="H2658" s="61">
        <v>0.49514738262165531</v>
      </c>
      <c r="I2658" s="61">
        <v>-2.1285517609140294</v>
      </c>
      <c r="J2658" s="61">
        <v>9.3206202278015172E-3</v>
      </c>
      <c r="K2658" s="62">
        <v>2.2504986499057669</v>
      </c>
      <c r="L2658" s="60">
        <f t="array" ref="L2658:O2658">TRANSPOSE(MMULT(Option!$B$25:$E$28, TRANSPOSE(H2658:K2658)))</f>
        <v>0.49514738262165531</v>
      </c>
      <c r="M2658" s="60">
        <v>-1.7527909599553551</v>
      </c>
      <c r="N2658" s="60">
        <v>-0.35114034181684356</v>
      </c>
      <c r="O2658" s="60">
        <v>1.5697043674784199</v>
      </c>
      <c r="P2658" s="56" t="str">
        <f t="shared" si="3320"/>
        <v>532/1</v>
      </c>
      <c r="R2658" s="80"/>
      <c r="S2658" s="3" t="s">
        <v>30</v>
      </c>
      <c r="T2658" s="60">
        <f ca="1"/>
        <v>0.97504348119305673</v>
      </c>
      <c r="U2658" s="60">
        <f ca="1"/>
        <v>-0.40214346938696721</v>
      </c>
      <c r="V2658" s="60">
        <f ca="1"/>
        <v>1.132295627555804</v>
      </c>
      <c r="W2658" s="60">
        <f ca="1"/>
        <v>0.11267818992340758</v>
      </c>
      <c r="X2658" s="60">
        <f ca="1"/>
        <v>-1.3544449925514717</v>
      </c>
      <c r="Y2658" s="52">
        <f ca="1">$B$14 * EXP(($E$3 - $C$14^2/2) * Y$2 + $C$14*SQRT(Y$2)*T2658)</f>
        <v>134.65059395436313</v>
      </c>
      <c r="Z2658" s="52">
        <f ca="1">Y2658 * EXP(($E$3 - $C$14^2/2) * (Z$2-Y$2) + $C$14*SQRT(Z$2-Y$2)*U2658)</f>
        <v>119.94582584192382</v>
      </c>
      <c r="AA2658" s="52">
        <f ca="1">Z2658 * EXP(($E$3 - $C$14^2/2) * (AA$2-Z$2) + $C$14*SQRT(AA$2-Z$2)*V2658)</f>
        <v>169.30958073080438</v>
      </c>
      <c r="AB2658" s="52">
        <f ca="1">AA2658 * EXP(($E$3 - $C$14^2/2) * (AB$2-AA$2) + $C$14*SQRT(AB$2-AA$2)*W2658)</f>
        <v>176.00850799908886</v>
      </c>
      <c r="AC2658" s="52">
        <f ca="1">AB2658 * EXP(($E$3 - $C$14^2/2) * (AC$2-AB$2) + $C$14*SQRT(AC$2-AB$2)*X2658)</f>
        <v>117.82480726183954</v>
      </c>
      <c r="AD2658" s="47"/>
      <c r="AE2658" s="3" t="s">
        <v>68</v>
      </c>
      <c r="AF2658" s="52" t="b">
        <f ca="1">AND(AF2655&gt;$B$3, NOT(OR($AF2657:AF2657)))</f>
        <v>0</v>
      </c>
      <c r="AG2658" s="52" t="b">
        <f ca="1">AND(AG2655&gt;$B$3, NOT(OR($AF2657:AG2657)))</f>
        <v>0</v>
      </c>
      <c r="AH2658" s="52" t="b">
        <f ca="1">AND(AH2655&gt;$B$3, NOT(OR($AF2657:AH2657)))</f>
        <v>0</v>
      </c>
      <c r="AI2658" s="52" t="b">
        <f ca="1">AND(AI2655&gt;$B$3, NOT(OR($AF2657:AI2657)))</f>
        <v>1</v>
      </c>
      <c r="AJ2658" s="52" t="b">
        <f ca="1">AND(AJ2655&gt;$B$3, NOT(OR($AF2657:AJ2657)))</f>
        <v>1</v>
      </c>
      <c r="AK2658" s="74"/>
      <c r="AL2658" s="70"/>
    </row>
    <row r="2659" spans="6:38" ht="14.55" customHeight="1" x14ac:dyDescent="0.3">
      <c r="F2659" s="79"/>
      <c r="G2659" s="3">
        <v>2657</v>
      </c>
      <c r="H2659" s="61">
        <v>0.45664301442220273</v>
      </c>
      <c r="I2659" s="61">
        <v>1.572263125686149</v>
      </c>
      <c r="J2659" s="61">
        <v>1.6256219248986574</v>
      </c>
      <c r="K2659" s="62">
        <v>-0.91032608801661452</v>
      </c>
      <c r="L2659" s="60">
        <f t="array" ref="L2659:O2659">TRANSPOSE(MMULT(Option!$B$25:$E$28, TRANSPOSE(H2659:K2659)))</f>
        <v>0.45664301442220273</v>
      </c>
      <c r="M2659" s="60">
        <v>1.6236601629378102</v>
      </c>
      <c r="N2659" s="60">
        <v>2.0221724359743765</v>
      </c>
      <c r="O2659" s="60">
        <v>0.13210455920765563</v>
      </c>
      <c r="P2659" s="56" t="str">
        <f t="shared" si="3320"/>
        <v>532/2</v>
      </c>
      <c r="R2659" s="80">
        <v>665</v>
      </c>
      <c r="S2659" s="3" t="s">
        <v>28</v>
      </c>
      <c r="T2659" s="60">
        <f t="array" aca="1" ref="T2659:T2662" ca="1">TRANSPOSE(OFFSET($L$3, MATCH($R2659 &amp; "/" &amp; T$2, $P$3:$P$5002, 0) - 1, 0, 1, $E$1))</f>
        <v>4.312650413700117E-2</v>
      </c>
      <c r="U2659" s="60">
        <f t="array" aca="1" ref="U2659:U2662" ca="1">TRANSPOSE(OFFSET($L$3, MATCH($R2659 &amp; "/" &amp; U$2, $P$3:$P$5002, 0) - 1, 0, 1, $E$1))</f>
        <v>0.4598509471370571</v>
      </c>
      <c r="V2659" s="60">
        <f t="array" aca="1" ref="V2659:V2662" ca="1">TRANSPOSE(OFFSET($L$3, MATCH($R2659 &amp; "/" &amp; V$2, $P$3:$P$5002, 0) - 1, 0, 1, $E$1))</f>
        <v>1.9247687035359518</v>
      </c>
      <c r="W2659" s="60">
        <f t="array" aca="1" ref="W2659:W2662" ca="1">TRANSPOSE(OFFSET($L$3, MATCH($R2659 &amp; "/" &amp; W$2, $P$3:$P$5002, 0) - 1, 0, 1, $E$1))</f>
        <v>0.59201620204887129</v>
      </c>
      <c r="X2659" s="60">
        <f t="array" aca="1" ref="X2659:X2662" ca="1">TRANSPOSE(OFFSET($L$3, MATCH($R2659 &amp; "/" &amp; X$2, $P$3:$P$5002, 0) - 1, 0, 1, $E$1))</f>
        <v>-0.45873925501080176</v>
      </c>
      <c r="Y2659" s="52">
        <f ca="1">$B$11 * EXP(($E$3 - $C$11^2/2) * Y$2 + $C$11*SQRT(Y$2)*T2659)</f>
        <v>101.80998026006991</v>
      </c>
      <c r="Z2659" s="52">
        <f ca="1">Y2659 * EXP(($E$3 - $C$11^2/2) * (Z$2-Y$2) + $C$11*SQRT(Z$2-Y$2)*U2659)</f>
        <v>117.45595607168542</v>
      </c>
      <c r="AA2659" s="52">
        <f ca="1">Z2659 * EXP(($E$3 - $C$11^2/2) * (AA$2-Z$2) + $C$11*SQRT(AA$2-Z$2)*V2659)</f>
        <v>210.29136730381768</v>
      </c>
      <c r="AB2659" s="52">
        <f ca="1">AA2659 * EXP(($E$3 - $C$11^2/2) * (AB$2-AA$2) + $C$11*SQRT(AB$2-AA$2)*W2659)</f>
        <v>252.4211425098444</v>
      </c>
      <c r="AC2659" s="52">
        <f ca="1">AB2659 * EXP(($E$3 - $C$11^2/2) * (AC$2-AB$2) + $C$11*SQRT(AC$2-AB$2)*X2659)</f>
        <v>221.06949664529469</v>
      </c>
      <c r="AD2659" s="47"/>
      <c r="AE2659" s="3" t="s">
        <v>69</v>
      </c>
      <c r="AF2659" s="20" cm="1">
        <f t="array" aca="1" ref="AF2659" ca="1">MIN(Y2659:Y2662 / $D$11:$D$14)</f>
        <v>1.0180998026006991</v>
      </c>
      <c r="AG2659" s="20" cm="1">
        <f t="array" aca="1" ref="AG2659" ca="1">MIN(Z2659:Z2662 / $D$11:$D$14)</f>
        <v>1.1417565784591879</v>
      </c>
      <c r="AH2659" s="20" cm="1">
        <f t="array" aca="1" ref="AH2659" ca="1">MIN(AA2659:AA2662 / $D$11:$D$14)</f>
        <v>1.6386355803958148</v>
      </c>
      <c r="AI2659" s="20" cm="1">
        <f t="array" aca="1" ref="AI2659" ca="1">MIN(AB2659:AB2662 / $D$11:$D$14)</f>
        <v>2.2306275085141336</v>
      </c>
      <c r="AJ2659" s="20" cm="1">
        <f t="array" aca="1" ref="AJ2659" ca="1">MIN(AC2659:AC2662 / $D$11:$D$14)</f>
        <v>2.0613342768587808</v>
      </c>
      <c r="AK2659" s="72">
        <f t="array" aca="1" ref="AK2659" ca="1">SUMPRODUCT(AF2660:AJ2660, EXP(-$E$3*$AF$2:$AJ$2))</f>
        <v>118215.34016268118</v>
      </c>
      <c r="AL2659" s="70">
        <f ca="1">MAX(AC2660 - $D$11, 0) * EXP(-$E$2*$E$3)</f>
        <v>113.62988576632337</v>
      </c>
    </row>
    <row r="2660" spans="6:38" ht="14.55" customHeight="1" x14ac:dyDescent="0.3">
      <c r="F2660" s="79"/>
      <c r="G2660" s="3">
        <v>2658</v>
      </c>
      <c r="H2660" s="61">
        <v>0.68305051126908833</v>
      </c>
      <c r="I2660" s="61">
        <v>-0.88940112367040125</v>
      </c>
      <c r="J2660" s="61">
        <v>0.12369368675352442</v>
      </c>
      <c r="K2660" s="62">
        <v>-0.12193689343155167</v>
      </c>
      <c r="L2660" s="60">
        <f t="array" ref="L2660:O2660">TRANSPOSE(MMULT(Option!$B$25:$E$28, TRANSPOSE(H2660:K2660)))</f>
        <v>0.68305051126908833</v>
      </c>
      <c r="M2660" s="60">
        <v>-0.54192938997204343</v>
      </c>
      <c r="N2660" s="60">
        <v>0.14896173050401801</v>
      </c>
      <c r="O2660" s="60">
        <v>-3.9957661114087245E-2</v>
      </c>
      <c r="P2660" s="56" t="str">
        <f t="shared" si="3320"/>
        <v>532/3</v>
      </c>
      <c r="R2660" s="80"/>
      <c r="S2660" s="3" t="s">
        <v>29</v>
      </c>
      <c r="T2660" s="60">
        <f ca="1"/>
        <v>0.61970524500021806</v>
      </c>
      <c r="U2660" s="60">
        <f ca="1"/>
        <v>0.32460232591303995</v>
      </c>
      <c r="V2660" s="60">
        <f ca="1"/>
        <v>0.65190553705137977</v>
      </c>
      <c r="W2660" s="60">
        <f ca="1"/>
        <v>1.0113966915043653</v>
      </c>
      <c r="X2660" s="60">
        <f ca="1"/>
        <v>0.30828904384507205</v>
      </c>
      <c r="Y2660" s="52">
        <f ca="1">$B$12 * EXP(($E$3 - $C$12^2/2) * Y$2 + $C$12*SQRT(Y$2)*T2660)</f>
        <v>121.03524201209399</v>
      </c>
      <c r="Z2660" s="52">
        <f ca="1">Y2660 * EXP(($E$3 - $C$12^2/2) * (Z$2-Y$2) + $C$12*SQRT(Z$2-Y$2)*U2660)</f>
        <v>134.08346206112984</v>
      </c>
      <c r="AA2660" s="52">
        <f ca="1">Z2660 * EXP(($E$3 - $C$12^2/2) * (AA$2-Z$2) + $C$12*SQRT(AA$2-Z$2)*V2660)</f>
        <v>163.86355803958148</v>
      </c>
      <c r="AB2660" s="52">
        <f ca="1">AA2660 * EXP(($E$3 - $C$12^2/2) * (AB$2-AA$2) + $C$12*SQRT(AB$2-AA$2)*W2660)</f>
        <v>223.06275085141334</v>
      </c>
      <c r="AC2660" s="52">
        <f ca="1">AB2660 * EXP(($E$3 - $C$12^2/2) * (AC$2-AB$2) + $C$12*SQRT(AC$2-AB$2)*X2660)</f>
        <v>245.90366141928382</v>
      </c>
      <c r="AD2660" s="47"/>
      <c r="AE2660" s="3" t="s">
        <v>47</v>
      </c>
      <c r="AF2660" s="64">
        <f t="shared" ref="AF2660" ca="1" si="3361">($B$5*AF2662 + (1 + $B$6)*AF2661)*$B$2</f>
        <v>15000</v>
      </c>
      <c r="AG2660" s="64">
        <f t="shared" ref="AG2660" ca="1" si="3362">($B$5*AG2662 + (1 + $B$6)*AG2661)*$B$2</f>
        <v>15000</v>
      </c>
      <c r="AH2660" s="64">
        <f t="shared" ref="AH2660" ca="1" si="3363">($B$5*AH2662 + (1 + $B$6)*AH2661)*$B$2</f>
        <v>105000</v>
      </c>
      <c r="AI2660" s="64">
        <f t="shared" ref="AI2660" ca="1" si="3364">($B$5*AI2662 + (1 + $B$6)*AI2661)*$B$2</f>
        <v>0</v>
      </c>
      <c r="AJ2660" s="64" cm="1">
        <f t="array" aca="1" ref="AJ2660" ca="1">($B$5*AJ2662 + (1 + $B$6)*AJ2661 + AND(NOT(AF2661:AJ2661)))*$B$2</f>
        <v>0</v>
      </c>
      <c r="AK2660" s="73"/>
      <c r="AL2660" s="70"/>
    </row>
    <row r="2661" spans="6:38" ht="14.55" customHeight="1" x14ac:dyDescent="0.3">
      <c r="F2661" s="79"/>
      <c r="G2661" s="3">
        <v>2659</v>
      </c>
      <c r="H2661" s="61">
        <v>-1.1477938309733691</v>
      </c>
      <c r="I2661" s="61">
        <v>-0.50657957830038614</v>
      </c>
      <c r="J2661" s="61">
        <v>0.7828272232280169</v>
      </c>
      <c r="K2661" s="62">
        <v>0.65538090146461592</v>
      </c>
      <c r="L2661" s="60">
        <f t="array" ref="L2661:O2661">TRANSPOSE(MMULT(Option!$B$25:$E$28, TRANSPOSE(H2661:K2661)))</f>
        <v>-1.1477938309733691</v>
      </c>
      <c r="M2661" s="60">
        <v>-0.92340538500541336</v>
      </c>
      <c r="N2661" s="60">
        <v>9.5793825263520982E-2</v>
      </c>
      <c r="O2661" s="60">
        <v>0.12225569808071102</v>
      </c>
      <c r="P2661" s="56" t="str">
        <f t="shared" si="3320"/>
        <v>532/4</v>
      </c>
      <c r="R2661" s="80"/>
      <c r="S2661" s="3" t="s">
        <v>31</v>
      </c>
      <c r="T2661" s="60">
        <f ca="1"/>
        <v>0.28490051818981532</v>
      </c>
      <c r="U2661" s="60">
        <f ca="1"/>
        <v>0.12365926447632143</v>
      </c>
      <c r="V2661" s="60">
        <f ca="1"/>
        <v>2.0810802572043694</v>
      </c>
      <c r="W2661" s="60">
        <f ca="1"/>
        <v>0.18851504821134907</v>
      </c>
      <c r="X2661" s="60">
        <f ca="1"/>
        <v>-9.4117785874471671E-2</v>
      </c>
      <c r="Y2661" s="52">
        <f ca="1">$B$13 * EXP(($E$3 - $C$13^2/2) * Y$2 + $C$13*SQRT(Y$2)*T2661)</f>
        <v>109.46888366660058</v>
      </c>
      <c r="Z2661" s="52">
        <f ca="1">Y2661 * EXP(($E$3 - $C$13^2/2) * (Z$2-Y$2) + $C$13*SQRT(Z$2-Y$2)*U2661)</f>
        <v>114.17565784591878</v>
      </c>
      <c r="AA2661" s="52">
        <f ca="1">Z2661 * EXP(($E$3 - $C$13^2/2) * (AA$2-Z$2) + $C$13*SQRT(AA$2-Z$2)*V2661)</f>
        <v>214.23256943006874</v>
      </c>
      <c r="AB2661" s="52">
        <f ca="1">AA2661 * EXP(($E$3 - $C$13^2/2) * (AB$2-AA$2) + $C$13*SQRT(AB$2-AA$2)*W2661)</f>
        <v>227.83386758416006</v>
      </c>
      <c r="AC2661" s="52">
        <f ca="1">AB2661 * EXP(($E$3 - $C$13^2/2) * (AC$2-AB$2) + $C$13*SQRT(AC$2-AB$2)*X2661)</f>
        <v>222.60109915896641</v>
      </c>
      <c r="AD2661" s="47"/>
      <c r="AE2661" s="3" t="s">
        <v>46</v>
      </c>
      <c r="AF2661" s="52" t="b">
        <f t="shared" ref="AF2661" ca="1" si="3365">AF2659 &gt;= $B$4</f>
        <v>0</v>
      </c>
      <c r="AG2661" s="52" t="b">
        <f t="array" aca="1" ref="AG2661" ca="1">AND(AG2659 &gt;= $B$4, NOT(OR($AF2661:AF2661)))</f>
        <v>0</v>
      </c>
      <c r="AH2661" s="52" t="b">
        <f t="array" aca="1" ref="AH2661" ca="1">AND(AH2659 &gt;= $B$4, NOT(OR($AF2661:AG2661)))</f>
        <v>1</v>
      </c>
      <c r="AI2661" s="52" t="b">
        <f t="array" aca="1" ref="AI2661" ca="1">AND(AI2659 &gt;= $B$4, NOT(OR($AF2661:AH2661)))</f>
        <v>0</v>
      </c>
      <c r="AJ2661" s="52" t="b">
        <f t="array" aca="1" ref="AJ2661" ca="1">AND(AJ2659 &gt;= $B$4, NOT(OR($AF2661:AI2661)))</f>
        <v>0</v>
      </c>
      <c r="AK2661" s="73"/>
      <c r="AL2661" s="70"/>
    </row>
    <row r="2662" spans="6:38" ht="14.55" customHeight="1" x14ac:dyDescent="0.3">
      <c r="F2662" s="79"/>
      <c r="G2662" s="3">
        <v>2660</v>
      </c>
      <c r="H2662" s="61">
        <v>-0.66577792470961272</v>
      </c>
      <c r="I2662" s="61">
        <v>0.7581619326943656</v>
      </c>
      <c r="J2662" s="61">
        <v>0.67732028242781817</v>
      </c>
      <c r="K2662" s="62">
        <v>0.32437656670328918</v>
      </c>
      <c r="L2662" s="60">
        <f t="array" ref="L2662:O2662">TRANSPOSE(MMULT(Option!$B$25:$E$28, TRANSPOSE(H2662:K2662)))</f>
        <v>-0.66577792470961272</v>
      </c>
      <c r="M2662" s="60">
        <v>0.42855571923734387</v>
      </c>
      <c r="N2662" s="60">
        <v>0.52711944873566918</v>
      </c>
      <c r="O2662" s="60">
        <v>0.34220110577226442</v>
      </c>
      <c r="P2662" s="56" t="str">
        <f t="shared" si="3320"/>
        <v>532/5</v>
      </c>
      <c r="R2662" s="80"/>
      <c r="S2662" s="3" t="s">
        <v>30</v>
      </c>
      <c r="T2662" s="60">
        <f ca="1"/>
        <v>0.65529363723757728</v>
      </c>
      <c r="U2662" s="60">
        <f ca="1"/>
        <v>7.1473859339703877E-2</v>
      </c>
      <c r="V2662" s="60">
        <f ca="1"/>
        <v>1.8069372779659365</v>
      </c>
      <c r="W2662" s="60">
        <f ca="1"/>
        <v>1.3414988224937101</v>
      </c>
      <c r="X2662" s="60">
        <f ca="1"/>
        <v>-1.5473586625612419</v>
      </c>
      <c r="Y2662" s="52">
        <f ca="1">$B$14 * EXP(($E$3 - $C$14^2/2) * Y$2 + $C$14*SQRT(Y$2)*T2662)</f>
        <v>122.33439981220057</v>
      </c>
      <c r="Z2662" s="52">
        <f ca="1">Y2662 * EXP(($E$3 - $C$14^2/2) * (Z$2-Y$2) + $C$14*SQRT(Z$2-Y$2)*U2662)</f>
        <v>125.61233212983355</v>
      </c>
      <c r="AA2662" s="52">
        <f ca="1">Z2662 * EXP(($E$3 - $C$14^2/2) * (AA$2-Z$2) + $C$14*SQRT(AA$2-Z$2)*V2662)</f>
        <v>217.08340148700162</v>
      </c>
      <c r="AB2662" s="52">
        <f ca="1">AA2662 * EXP(($E$3 - $C$14^2/2) * (AB$2-AA$2) + $C$14*SQRT(AB$2-AA$2)*W2662)</f>
        <v>326.27195947231331</v>
      </c>
      <c r="AC2662" s="52">
        <f ca="1">AB2662 * EXP(($E$3 - $C$14^2/2) * (AC$2-AB$2) + $C$14*SQRT(AC$2-AB$2)*X2662)</f>
        <v>206.13342768587808</v>
      </c>
      <c r="AD2662" s="47"/>
      <c r="AE2662" s="3" t="s">
        <v>68</v>
      </c>
      <c r="AF2662" s="52" t="b">
        <f ca="1">AND(AF2659&gt;$B$3, NOT(OR($AF2661:AF2661)))</f>
        <v>1</v>
      </c>
      <c r="AG2662" s="52" t="b">
        <f ca="1">AND(AG2659&gt;$B$3, NOT(OR($AF2661:AG2661)))</f>
        <v>1</v>
      </c>
      <c r="AH2662" s="52" t="b">
        <f ca="1">AND(AH2659&gt;$B$3, NOT(OR($AF2661:AH2661)))</f>
        <v>0</v>
      </c>
      <c r="AI2662" s="52" t="b">
        <f ca="1">AND(AI2659&gt;$B$3, NOT(OR($AF2661:AI2661)))</f>
        <v>0</v>
      </c>
      <c r="AJ2662" s="52" t="b">
        <f ca="1">AND(AJ2659&gt;$B$3, NOT(OR($AF2661:AJ2661)))</f>
        <v>0</v>
      </c>
      <c r="AK2662" s="74"/>
      <c r="AL2662" s="70"/>
    </row>
    <row r="2663" spans="6:38" ht="14.55" customHeight="1" x14ac:dyDescent="0.3">
      <c r="F2663" s="79"/>
      <c r="G2663" s="3">
        <v>2661</v>
      </c>
      <c r="H2663" s="61">
        <v>-0.54455975800975698</v>
      </c>
      <c r="I2663" s="61">
        <v>0.7152328915031928</v>
      </c>
      <c r="J2663" s="61">
        <v>0.11663401071510707</v>
      </c>
      <c r="K2663" s="62">
        <v>-5.2327843261278886E-2</v>
      </c>
      <c r="L2663" s="60">
        <f t="array" ref="L2663:O2663">TRANSPOSE(MMULT(Option!$B$25:$E$28, TRANSPOSE(H2663:K2663)))</f>
        <v>-0.54455975800975698</v>
      </c>
      <c r="M2663" s="60">
        <v>0.43769786976320091</v>
      </c>
      <c r="N2663" s="60">
        <v>7.1908857538193108E-2</v>
      </c>
      <c r="O2663" s="60">
        <v>-5.2578227959484788E-2</v>
      </c>
      <c r="P2663" s="56" t="str">
        <f t="shared" si="3320"/>
        <v>533/1</v>
      </c>
      <c r="R2663" s="80">
        <v>666</v>
      </c>
      <c r="S2663" s="3" t="s">
        <v>28</v>
      </c>
      <c r="T2663" s="60">
        <f t="array" aca="1" ref="T2663:T2666" ca="1">TRANSPOSE(OFFSET($L$3, MATCH($R2663 &amp; "/" &amp; T$2, $P$3:$P$5002, 0) - 1, 0, 1, $E$1))</f>
        <v>-1.3557168724755126</v>
      </c>
      <c r="U2663" s="60">
        <f t="array" aca="1" ref="U2663:U2666" ca="1">TRANSPOSE(OFFSET($L$3, MATCH($R2663 &amp; "/" &amp; U$2, $P$3:$P$5002, 0) - 1, 0, 1, $E$1))</f>
        <v>-1.1640596795220299</v>
      </c>
      <c r="V2663" s="60">
        <f t="array" aca="1" ref="V2663:V2666" ca="1">TRANSPOSE(OFFSET($L$3, MATCH($R2663 &amp; "/" &amp; V$2, $P$3:$P$5002, 0) - 1, 0, 1, $E$1))</f>
        <v>-0.86532543705417497</v>
      </c>
      <c r="W2663" s="60">
        <f t="array" aca="1" ref="W2663:W2666" ca="1">TRANSPOSE(OFFSET($L$3, MATCH($R2663 &amp; "/" &amp; W$2, $P$3:$P$5002, 0) - 1, 0, 1, $E$1))</f>
        <v>-0.21876178461895468</v>
      </c>
      <c r="X2663" s="60">
        <f t="array" aca="1" ref="X2663:X2666" ca="1">TRANSPOSE(OFFSET($L$3, MATCH($R2663 &amp; "/" &amp; X$2, $P$3:$P$5002, 0) - 1, 0, 1, $E$1))</f>
        <v>-0.22268455530820316</v>
      </c>
      <c r="Y2663" s="52">
        <f ca="1">$B$11 * EXP(($E$3 - $C$11^2/2) * Y$2 + $C$11*SQRT(Y$2)*T2663)</f>
        <v>66.917139105801155</v>
      </c>
      <c r="Z2663" s="52">
        <f ca="1">Y2663 * EXP(($E$3 - $C$11^2/2) * (Z$2-Y$2) + $C$11*SQRT(Z$2-Y$2)*U2663)</f>
        <v>47.429159571529631</v>
      </c>
      <c r="AA2663" s="52">
        <f ca="1">Z2663 * EXP(($E$3 - $C$11^2/2) * (AA$2-Z$2) + $C$11*SQRT(AA$2-Z$2)*V2663)</f>
        <v>36.768429732417168</v>
      </c>
      <c r="AB2663" s="52">
        <f ca="1">AA2663 * EXP(($E$3 - $C$11^2/2) * (AB$2-AA$2) + $C$11*SQRT(AB$2-AA$2)*W2663)</f>
        <v>34.605445493555493</v>
      </c>
      <c r="AC2663" s="52">
        <f ca="1">AB2663 * EXP(($E$3 - $C$11^2/2) * (AC$2-AB$2) + $C$11*SQRT(AC$2-AB$2)*X2663)</f>
        <v>32.531397089702317</v>
      </c>
      <c r="AD2663" s="47"/>
      <c r="AE2663" s="3" t="s">
        <v>69</v>
      </c>
      <c r="AF2663" s="20" cm="1">
        <f t="array" aca="1" ref="AF2663" ca="1">MIN(Y2663:Y2666 / $D$11:$D$14)</f>
        <v>0.6691713910580116</v>
      </c>
      <c r="AG2663" s="20" cm="1">
        <f t="array" aca="1" ref="AG2663" ca="1">MIN(Z2663:Z2666 / $D$11:$D$14)</f>
        <v>0.47172910696397297</v>
      </c>
      <c r="AH2663" s="20" cm="1">
        <f t="array" aca="1" ref="AH2663" ca="1">MIN(AA2663:AA2666 / $D$11:$D$14)</f>
        <v>0.36768429732417168</v>
      </c>
      <c r="AI2663" s="20" cm="1">
        <f t="array" aca="1" ref="AI2663" ca="1">MIN(AB2663:AB2666 / $D$11:$D$14)</f>
        <v>0.30019880887758016</v>
      </c>
      <c r="AJ2663" s="20" cm="1">
        <f t="array" aca="1" ref="AJ2663" ca="1">MIN(AC2663:AC2666 / $D$11:$D$14)</f>
        <v>0.2675233193634225</v>
      </c>
      <c r="AK2663" s="72">
        <f t="array" aca="1" ref="AK2663" ca="1">SUMPRODUCT(AF2664:AJ2664, EXP(-$E$3*$AF$2:$AJ$2))</f>
        <v>77880.078307140488</v>
      </c>
      <c r="AL2663" s="70">
        <f ca="1">MAX(AC2664 - $D$11, 0) * EXP(-$E$2*$E$3)</f>
        <v>0</v>
      </c>
    </row>
    <row r="2664" spans="6:38" ht="14.55" customHeight="1" x14ac:dyDescent="0.3">
      <c r="F2664" s="79"/>
      <c r="G2664" s="3">
        <v>2662</v>
      </c>
      <c r="H2664" s="61">
        <v>-0.62957802056790502</v>
      </c>
      <c r="I2664" s="61">
        <v>1.9193858483890578</v>
      </c>
      <c r="J2664" s="61">
        <v>-1.2605029282812692</v>
      </c>
      <c r="K2664" s="62">
        <v>0.94025258024519787</v>
      </c>
      <c r="L2664" s="60">
        <f t="array" ref="L2664:O2664">TRANSPOSE(MMULT(Option!$B$25:$E$28, TRANSPOSE(H2664:K2664)))</f>
        <v>-0.62957802056790502</v>
      </c>
      <c r="M2664" s="60">
        <v>1.5073149793868161</v>
      </c>
      <c r="N2664" s="60">
        <v>-0.8563304214614027</v>
      </c>
      <c r="O2664" s="60">
        <v>0.80994121336430602</v>
      </c>
      <c r="P2664" s="56" t="str">
        <f t="shared" si="3320"/>
        <v>533/2</v>
      </c>
      <c r="R2664" s="80"/>
      <c r="S2664" s="3" t="s">
        <v>29</v>
      </c>
      <c r="T2664" s="60">
        <f ca="1"/>
        <v>-1.0747800167660373</v>
      </c>
      <c r="U2664" s="60">
        <f ca="1"/>
        <v>4.7057311495392995E-2</v>
      </c>
      <c r="V2664" s="60">
        <f ca="1"/>
        <v>-1.7395721543524014</v>
      </c>
      <c r="W2664" s="60">
        <f ca="1"/>
        <v>-1.3104062322220806</v>
      </c>
      <c r="X2664" s="60">
        <f ca="1"/>
        <v>-0.40079404567236498</v>
      </c>
      <c r="Y2664" s="52">
        <f ca="1">$B$12 * EXP(($E$3 - $C$12^2/2) * Y$2 + $C$12*SQRT(Y$2)*T2664)</f>
        <v>72.80147244990124</v>
      </c>
      <c r="Z2664" s="52">
        <f ca="1">Y2664 * EXP(($E$3 - $C$12^2/2) * (Z$2-Y$2) + $C$12*SQRT(Z$2-Y$2)*U2664)</f>
        <v>74.206620733490936</v>
      </c>
      <c r="AA2664" s="52">
        <f ca="1">Z2664 * EXP(($E$3 - $C$12^2/2) * (AA$2-Z$2) + $C$12*SQRT(AA$2-Z$2)*V2664)</f>
        <v>44.255591634903013</v>
      </c>
      <c r="AB2664" s="52">
        <f ca="1">AA2664 * EXP(($E$3 - $C$12^2/2) * (AB$2-AA$2) + $C$12*SQRT(AB$2-AA$2)*W2664)</f>
        <v>30.019880887758017</v>
      </c>
      <c r="AC2664" s="52">
        <f ca="1">AB2664 * EXP(($E$3 - $C$12^2/2) * (AC$2-AB$2) + $C$12*SQRT(AC$2-AB$2)*X2664)</f>
        <v>26.752331936342252</v>
      </c>
      <c r="AD2664" s="47"/>
      <c r="AE2664" s="3" t="s">
        <v>47</v>
      </c>
      <c r="AF2664" s="64">
        <f t="shared" ref="AF2664" ca="1" si="3366">($B$5*AF2666 + (1 + $B$6)*AF2665)*$B$2</f>
        <v>0</v>
      </c>
      <c r="AG2664" s="64">
        <f t="shared" ref="AG2664" ca="1" si="3367">($B$5*AG2666 + (1 + $B$6)*AG2665)*$B$2</f>
        <v>0</v>
      </c>
      <c r="AH2664" s="64">
        <f t="shared" ref="AH2664" ca="1" si="3368">($B$5*AH2666 + (1 + $B$6)*AH2665)*$B$2</f>
        <v>0</v>
      </c>
      <c r="AI2664" s="64">
        <f t="shared" ref="AI2664" ca="1" si="3369">($B$5*AI2666 + (1 + $B$6)*AI2665)*$B$2</f>
        <v>0</v>
      </c>
      <c r="AJ2664" s="64" cm="1">
        <f t="array" aca="1" ref="AJ2664" ca="1">($B$5*AJ2666 + (1 + $B$6)*AJ2665 + AND(NOT(AF2665:AJ2665)))*$B$2</f>
        <v>100000</v>
      </c>
      <c r="AK2664" s="73"/>
      <c r="AL2664" s="70"/>
    </row>
    <row r="2665" spans="6:38" ht="14.55" customHeight="1" x14ac:dyDescent="0.3">
      <c r="F2665" s="79"/>
      <c r="G2665" s="3">
        <v>2663</v>
      </c>
      <c r="H2665" s="61">
        <v>1.0677004978411728</v>
      </c>
      <c r="I2665" s="61">
        <v>0.14704900512528854</v>
      </c>
      <c r="J2665" s="61">
        <v>-1.2775889365047948</v>
      </c>
      <c r="K2665" s="62">
        <v>0.68918596367885132</v>
      </c>
      <c r="L2665" s="60">
        <f t="array" ref="L2665:O2665">TRANSPOSE(MMULT(Option!$B$25:$E$28, TRANSPOSE(H2665:K2665)))</f>
        <v>1.0677004978411728</v>
      </c>
      <c r="M2665" s="60">
        <v>0.56185283850738599</v>
      </c>
      <c r="N2665" s="60">
        <v>-0.65653255517178155</v>
      </c>
      <c r="O2665" s="60">
        <v>0.80641043982192628</v>
      </c>
      <c r="P2665" s="56" t="str">
        <f t="shared" si="3320"/>
        <v>533/3</v>
      </c>
      <c r="R2665" s="80"/>
      <c r="S2665" s="3" t="s">
        <v>31</v>
      </c>
      <c r="T2665" s="60">
        <f ca="1"/>
        <v>0.23483844704575818</v>
      </c>
      <c r="U2665" s="60">
        <f ca="1"/>
        <v>-0.71910619813130428</v>
      </c>
      <c r="V2665" s="60">
        <f ca="1"/>
        <v>-0.89058426838792726</v>
      </c>
      <c r="W2665" s="60">
        <f ca="1"/>
        <v>-1.033017585159044</v>
      </c>
      <c r="X2665" s="60">
        <f ca="1"/>
        <v>1.0020050194802175</v>
      </c>
      <c r="Y2665" s="52">
        <f ca="1">$B$13 * EXP(($E$3 - $C$13^2/2) * Y$2 + $C$13*SQRT(Y$2)*T2665)</f>
        <v>107.83709622470997</v>
      </c>
      <c r="Z2665" s="52">
        <f ca="1">Y2665 * EXP(($E$3 - $C$13^2/2) * (Z$2-Y$2) + $C$13*SQRT(Z$2-Y$2)*U2665)</f>
        <v>87.347102131664315</v>
      </c>
      <c r="AA2665" s="52">
        <f ca="1">Z2665 * EXP(($E$3 - $C$13^2/2) * (AA$2-Z$2) + $C$13*SQRT(AA$2-Z$2)*V2665)</f>
        <v>67.202777609261275</v>
      </c>
      <c r="AB2665" s="52">
        <f ca="1">AA2665 * EXP(($E$3 - $C$13^2/2) * (AB$2-AA$2) + $C$13*SQRT(AB$2-AA$2)*W2665)</f>
        <v>49.541430762469552</v>
      </c>
      <c r="AC2665" s="52">
        <f ca="1">AB2665 * EXP(($E$3 - $C$13^2/2) * (AC$2-AB$2) + $C$13*SQRT(AC$2-AB$2)*X2665)</f>
        <v>67.249582510636358</v>
      </c>
      <c r="AD2665" s="47"/>
      <c r="AE2665" s="3" t="s">
        <v>46</v>
      </c>
      <c r="AF2665" s="52" t="b">
        <f t="shared" ref="AF2665" ca="1" si="3370">AF2663 &gt;= $B$4</f>
        <v>0</v>
      </c>
      <c r="AG2665" s="52" t="b">
        <f t="array" aca="1" ref="AG2665" ca="1">AND(AG2663 &gt;= $B$4, NOT(OR($AF2665:AF2665)))</f>
        <v>0</v>
      </c>
      <c r="AH2665" s="52" t="b">
        <f t="array" aca="1" ref="AH2665" ca="1">AND(AH2663 &gt;= $B$4, NOT(OR($AF2665:AG2665)))</f>
        <v>0</v>
      </c>
      <c r="AI2665" s="52" t="b">
        <f t="array" aca="1" ref="AI2665" ca="1">AND(AI2663 &gt;= $B$4, NOT(OR($AF2665:AH2665)))</f>
        <v>0</v>
      </c>
      <c r="AJ2665" s="52" t="b">
        <f t="array" aca="1" ref="AJ2665" ca="1">AND(AJ2663 &gt;= $B$4, NOT(OR($AF2665:AI2665)))</f>
        <v>0</v>
      </c>
      <c r="AK2665" s="73"/>
      <c r="AL2665" s="70"/>
    </row>
    <row r="2666" spans="6:38" ht="14.55" customHeight="1" x14ac:dyDescent="0.3">
      <c r="F2666" s="79"/>
      <c r="G2666" s="3">
        <v>2664</v>
      </c>
      <c r="H2666" s="61">
        <v>0.14929821800471441</v>
      </c>
      <c r="I2666" s="61">
        <v>1.5689068654991309</v>
      </c>
      <c r="J2666" s="61">
        <v>-1.1756927460187685</v>
      </c>
      <c r="K2666" s="62">
        <v>0.54187174820279371</v>
      </c>
      <c r="L2666" s="60">
        <f t="array" ref="L2666:O2666">TRANSPOSE(MMULT(Option!$B$25:$E$28, TRANSPOSE(H2666:K2666)))</f>
        <v>0.14929821800471441</v>
      </c>
      <c r="M2666" s="60">
        <v>1.4976461810990194</v>
      </c>
      <c r="N2666" s="60">
        <v>-0.56206723034323303</v>
      </c>
      <c r="O2666" s="60">
        <v>0.70511505751162817</v>
      </c>
      <c r="P2666" s="56" t="str">
        <f t="shared" si="3320"/>
        <v>533/4</v>
      </c>
      <c r="R2666" s="80"/>
      <c r="S2666" s="3" t="s">
        <v>30</v>
      </c>
      <c r="T2666" s="60">
        <f ca="1"/>
        <v>-0.39486295708608754</v>
      </c>
      <c r="U2666" s="60">
        <f ca="1"/>
        <v>-2.1429716565102233</v>
      </c>
      <c r="V2666" s="60">
        <f ca="1"/>
        <v>0.93218950382340593</v>
      </c>
      <c r="W2666" s="60">
        <f ca="1"/>
        <v>-1.2900825184054203</v>
      </c>
      <c r="X2666" s="60">
        <f ca="1"/>
        <v>-0.45926997408594744</v>
      </c>
      <c r="Y2666" s="52">
        <f ca="1">$B$14 * EXP(($E$3 - $C$14^2/2) * Y$2 + $C$14*SQRT(Y$2)*T2666)</f>
        <v>89.274089880095161</v>
      </c>
      <c r="Z2666" s="52">
        <f ca="1">Y2666 * EXP(($E$3 - $C$14^2/2) * (Z$2-Y$2) + $C$14*SQRT(Z$2-Y$2)*U2666)</f>
        <v>47.172910696397295</v>
      </c>
      <c r="AA2666" s="52">
        <f ca="1">Z2666 * EXP(($E$3 - $C$14^2/2) * (AA$2-Z$2) + $C$14*SQRT(AA$2-Z$2)*V2666)</f>
        <v>62.707223795769735</v>
      </c>
      <c r="AB2666" s="52">
        <f ca="1">AA2666 * EXP(($E$3 - $C$14^2/2) * (AB$2-AA$2) + $C$14*SQRT(AB$2-AA$2)*W2666)</f>
        <v>42.796310582750358</v>
      </c>
      <c r="AC2666" s="52">
        <f ca="1">AB2666 * EXP(($E$3 - $C$14^2/2) * (AC$2-AB$2) + $C$14*SQRT(AC$2-AB$2)*X2666)</f>
        <v>37.474882378157147</v>
      </c>
      <c r="AD2666" s="47"/>
      <c r="AE2666" s="3" t="s">
        <v>68</v>
      </c>
      <c r="AF2666" s="52" t="b">
        <f ca="1">AND(AF2663&gt;$B$3, NOT(OR($AF2665:AF2665)))</f>
        <v>0</v>
      </c>
      <c r="AG2666" s="52" t="b">
        <f ca="1">AND(AG2663&gt;$B$3, NOT(OR($AF2665:AG2665)))</f>
        <v>0</v>
      </c>
      <c r="AH2666" s="52" t="b">
        <f ca="1">AND(AH2663&gt;$B$3, NOT(OR($AF2665:AH2665)))</f>
        <v>0</v>
      </c>
      <c r="AI2666" s="52" t="b">
        <f ca="1">AND(AI2663&gt;$B$3, NOT(OR($AF2665:AI2665)))</f>
        <v>0</v>
      </c>
      <c r="AJ2666" s="52" t="b">
        <f ca="1">AND(AJ2663&gt;$B$3, NOT(OR($AF2665:AJ2665)))</f>
        <v>0</v>
      </c>
      <c r="AK2666" s="74"/>
      <c r="AL2666" s="70"/>
    </row>
    <row r="2667" spans="6:38" ht="14.55" customHeight="1" x14ac:dyDescent="0.3">
      <c r="F2667" s="79"/>
      <c r="G2667" s="3">
        <v>2665</v>
      </c>
      <c r="H2667" s="61">
        <v>0.18651189581500038</v>
      </c>
      <c r="I2667" s="61">
        <v>1.93298535289608E-2</v>
      </c>
      <c r="J2667" s="61">
        <v>0.57823555716364039</v>
      </c>
      <c r="K2667" s="62">
        <v>-0.92697789791718288</v>
      </c>
      <c r="L2667" s="60">
        <f t="array" ref="L2667:O2667">TRANSPOSE(MMULT(Option!$B$25:$E$28, TRANSPOSE(H2667:K2667)))</f>
        <v>0.18651189581500038</v>
      </c>
      <c r="M2667" s="60">
        <v>9.2320861719774577E-2</v>
      </c>
      <c r="N2667" s="60">
        <v>0.58753661232848198</v>
      </c>
      <c r="O2667" s="60">
        <v>-0.60128991963227496</v>
      </c>
      <c r="P2667" s="56" t="str">
        <f t="shared" si="3320"/>
        <v>533/5</v>
      </c>
      <c r="R2667" s="80">
        <v>667</v>
      </c>
      <c r="S2667" s="3" t="s">
        <v>28</v>
      </c>
      <c r="T2667" s="60">
        <f t="array" aca="1" ref="T2667:T2670" ca="1">TRANSPOSE(OFFSET($L$3, MATCH($R2667 &amp; "/" &amp; T$2, $P$3:$P$5002, 0) - 1, 0, 1, $E$1))</f>
        <v>0.61650749304710217</v>
      </c>
      <c r="U2667" s="60">
        <f t="array" aca="1" ref="U2667:U2670" ca="1">TRANSPOSE(OFFSET($L$3, MATCH($R2667 &amp; "/" &amp; U$2, $P$3:$P$5002, 0) - 1, 0, 1, $E$1))</f>
        <v>2.8226460977569576E-2</v>
      </c>
      <c r="V2667" s="60">
        <f t="array" aca="1" ref="V2667:V2670" ca="1">TRANSPOSE(OFFSET($L$3, MATCH($R2667 &amp; "/" &amp; V$2, $P$3:$P$5002, 0) - 1, 0, 1, $E$1))</f>
        <v>1.0212624344826269</v>
      </c>
      <c r="W2667" s="60">
        <f t="array" aca="1" ref="W2667:W2670" ca="1">TRANSPOSE(OFFSET($L$3, MATCH($R2667 &amp; "/" &amp; W$2, $P$3:$P$5002, 0) - 1, 0, 1, $E$1))</f>
        <v>-5.7330885362068776E-2</v>
      </c>
      <c r="X2667" s="60">
        <f t="array" aca="1" ref="X2667:X2670" ca="1">TRANSPOSE(OFFSET($L$3, MATCH($R2667 &amp; "/" &amp; X$2, $P$3:$P$5002, 0) - 1, 0, 1, $E$1))</f>
        <v>-1.5162956010044137</v>
      </c>
      <c r="Y2667" s="52">
        <f ca="1">$B$11 * EXP(($E$3 - $C$11^2/2) * Y$2 + $C$11*SQRT(Y$2)*T2667)</f>
        <v>120.91918548453076</v>
      </c>
      <c r="Z2667" s="52">
        <f ca="1">Y2667 * EXP(($E$3 - $C$11^2/2) * (Z$2-Y$2) + $C$11*SQRT(Z$2-Y$2)*U2667)</f>
        <v>122.55873349640953</v>
      </c>
      <c r="AA2667" s="52">
        <f ca="1">Z2667 * EXP(($E$3 - $C$11^2/2) * (AA$2-Z$2) + $C$11*SQRT(AA$2-Z$2)*V2667)</f>
        <v>167.33019946313442</v>
      </c>
      <c r="AB2667" s="52">
        <f ca="1">AA2667 * EXP(($E$3 - $C$11^2/2) * (AB$2-AA$2) + $C$11*SQRT(AB$2-AA$2)*W2667)</f>
        <v>165.30129465197382</v>
      </c>
      <c r="AC2667" s="52">
        <f ca="1">AB2667 * EXP(($E$3 - $C$11^2/2) * (AC$2-AB$2) + $C$11*SQRT(AC$2-AB$2)*X2667)</f>
        <v>105.4124928034442</v>
      </c>
      <c r="AD2667" s="47"/>
      <c r="AE2667" s="3" t="s">
        <v>69</v>
      </c>
      <c r="AF2667" s="20" cm="1">
        <f t="array" aca="1" ref="AF2667" ca="1">MIN(Y2667:Y2670 / $D$11:$D$14)</f>
        <v>1.2091918548453076</v>
      </c>
      <c r="AG2667" s="20" cm="1">
        <f t="array" aca="1" ref="AG2667" ca="1">MIN(Z2667:Z2670 / $D$11:$D$14)</f>
        <v>1.2255873349640953</v>
      </c>
      <c r="AH2667" s="20" cm="1">
        <f t="array" aca="1" ref="AH2667" ca="1">MIN(AA2667:AA2670 / $D$11:$D$14)</f>
        <v>1.3971981118902559</v>
      </c>
      <c r="AI2667" s="20" cm="1">
        <f t="array" aca="1" ref="AI2667" ca="1">MIN(AB2667:AB2670 / $D$11:$D$14)</f>
        <v>1.0838505304829509</v>
      </c>
      <c r="AJ2667" s="20" cm="1">
        <f t="array" aca="1" ref="AJ2667" ca="1">MIN(AC2667:AC2670 / $D$11:$D$14)</f>
        <v>0.6860897044410601</v>
      </c>
      <c r="AK2667" s="72">
        <f t="array" aca="1" ref="AK2667" ca="1">SUMPRODUCT(AF2668:AJ2668, EXP(-$E$3*$AF$2:$AJ$2))</f>
        <v>118215.34016268118</v>
      </c>
      <c r="AL2667" s="70">
        <f ca="1">MAX(AC2668 - $D$11, 0) * EXP(-$E$2*$E$3)</f>
        <v>7.1125070543887849</v>
      </c>
    </row>
    <row r="2668" spans="6:38" ht="14.55" customHeight="1" x14ac:dyDescent="0.3">
      <c r="F2668" s="79"/>
      <c r="G2668" s="3">
        <v>2666</v>
      </c>
      <c r="H2668" s="61">
        <v>-7.3115979682713592E-2</v>
      </c>
      <c r="I2668" s="61">
        <v>0.6251179258861489</v>
      </c>
      <c r="J2668" s="61">
        <v>-4.8928670408696695E-2</v>
      </c>
      <c r="K2668" s="62">
        <v>0.357527730375787</v>
      </c>
      <c r="L2668" s="60">
        <f t="array" ref="L2668:O2668">TRANSPOSE(MMULT(Option!$B$25:$E$28, TRANSPOSE(H2668:K2668)))</f>
        <v>-7.3115979682713592E-2</v>
      </c>
      <c r="M2668" s="60">
        <v>0.54368365085632897</v>
      </c>
      <c r="N2668" s="60">
        <v>9.1473362330594721E-2</v>
      </c>
      <c r="O2668" s="60">
        <v>0.43106646411199745</v>
      </c>
      <c r="P2668" s="56" t="str">
        <f t="shared" si="3320"/>
        <v>534/1</v>
      </c>
      <c r="R2668" s="80"/>
      <c r="S2668" s="3" t="s">
        <v>29</v>
      </c>
      <c r="T2668" s="60">
        <f ca="1"/>
        <v>0.80715561119010037</v>
      </c>
      <c r="U2668" s="60">
        <f ca="1"/>
        <v>2.3402936789744428</v>
      </c>
      <c r="V2668" s="60">
        <f ca="1"/>
        <v>-0.17827005031337434</v>
      </c>
      <c r="W2668" s="60">
        <f ca="1"/>
        <v>-1.4179071421607909</v>
      </c>
      <c r="X2668" s="60">
        <f ca="1"/>
        <v>-1.3432926455018954</v>
      </c>
      <c r="Y2668" s="52">
        <f ca="1">$B$12 * EXP(($E$3 - $C$12^2/2) * Y$2 + $C$12*SQRT(Y$2)*T2668)</f>
        <v>128.03669075209768</v>
      </c>
      <c r="Z2668" s="52">
        <f ca="1">Y2668 * EXP(($E$3 - $C$12^2/2) * (Z$2-Y$2) + $C$12*SQRT(Z$2-Y$2)*U2668)</f>
        <v>259.66828071679009</v>
      </c>
      <c r="AA2668" s="52">
        <f ca="1">Z2668 * EXP(($E$3 - $C$12^2/2) * (AA$2-Z$2) + $C$12*SQRT(AA$2-Z$2)*V2668)</f>
        <v>247.37958984345354</v>
      </c>
      <c r="AB2668" s="52">
        <f ca="1">AA2668 * EXP(($E$3 - $C$12^2/2) * (AB$2-AA$2) + $C$12*SQRT(AB$2-AA$2)*W2668)</f>
        <v>162.47949599157099</v>
      </c>
      <c r="AC2668" s="52">
        <f ca="1">AB2668 * EXP(($E$3 - $C$12^2/2) * (AC$2-AB$2) + $C$12*SQRT(AC$2-AB$2)*X2668)</f>
        <v>109.13263983420606</v>
      </c>
      <c r="AD2668" s="47"/>
      <c r="AE2668" s="3" t="s">
        <v>47</v>
      </c>
      <c r="AF2668" s="64">
        <f t="shared" ref="AF2668" ca="1" si="3371">($B$5*AF2670 + (1 + $B$6)*AF2669)*$B$2</f>
        <v>15000</v>
      </c>
      <c r="AG2668" s="64">
        <f t="shared" ref="AG2668" ca="1" si="3372">($B$5*AG2670 + (1 + $B$6)*AG2669)*$B$2</f>
        <v>15000</v>
      </c>
      <c r="AH2668" s="64">
        <f t="shared" ref="AH2668" ca="1" si="3373">($B$5*AH2670 + (1 + $B$6)*AH2669)*$B$2</f>
        <v>105000</v>
      </c>
      <c r="AI2668" s="64">
        <f t="shared" ref="AI2668" ca="1" si="3374">($B$5*AI2670 + (1 + $B$6)*AI2669)*$B$2</f>
        <v>0</v>
      </c>
      <c r="AJ2668" s="64" cm="1">
        <f t="array" aca="1" ref="AJ2668" ca="1">($B$5*AJ2670 + (1 + $B$6)*AJ2669 + AND(NOT(AF2669:AJ2669)))*$B$2</f>
        <v>0</v>
      </c>
      <c r="AK2668" s="73"/>
      <c r="AL2668" s="70"/>
    </row>
    <row r="2669" spans="6:38" ht="14.55" customHeight="1" x14ac:dyDescent="0.3">
      <c r="F2669" s="79"/>
      <c r="G2669" s="3">
        <v>2667</v>
      </c>
      <c r="H2669" s="61">
        <v>0.31365352198305047</v>
      </c>
      <c r="I2669" s="61">
        <v>-1.7353631228415511</v>
      </c>
      <c r="J2669" s="61">
        <v>-0.15383235773483597</v>
      </c>
      <c r="K2669" s="62">
        <v>0.64370285970722074</v>
      </c>
      <c r="L2669" s="60">
        <f t="array" ref="L2669:O2669">TRANSPOSE(MMULT(Option!$B$25:$E$28, TRANSPOSE(H2669:K2669)))</f>
        <v>0.31365352198305047</v>
      </c>
      <c r="M2669" s="60">
        <v>-1.4650251649380515</v>
      </c>
      <c r="N2669" s="60">
        <v>-0.46407583478031578</v>
      </c>
      <c r="O2669" s="60">
        <v>0.19224586791378073</v>
      </c>
      <c r="P2669" s="56" t="str">
        <f t="shared" si="3320"/>
        <v>534/2</v>
      </c>
      <c r="R2669" s="80"/>
      <c r="S2669" s="3" t="s">
        <v>31</v>
      </c>
      <c r="T2669" s="60">
        <f ca="1"/>
        <v>0.79582058804779721</v>
      </c>
      <c r="U2669" s="60">
        <f ca="1"/>
        <v>0.29277726775847912</v>
      </c>
      <c r="V2669" s="60">
        <f ca="1"/>
        <v>-2.3701580482594548E-2</v>
      </c>
      <c r="W2669" s="60">
        <f ca="1"/>
        <v>-0.86316292031761899</v>
      </c>
      <c r="X2669" s="60">
        <f ca="1"/>
        <v>-1.5408896727188681</v>
      </c>
      <c r="Y2669" s="52">
        <f ca="1">$B$13 * EXP(($E$3 - $C$13^2/2) * Y$2 + $C$13*SQRT(Y$2)*T2669)</f>
        <v>127.60204053066167</v>
      </c>
      <c r="Z2669" s="52">
        <f ca="1">Y2669 * EXP(($E$3 - $C$13^2/2) * (Z$2-Y$2) + $C$13*SQRT(Z$2-Y$2)*U2669)</f>
        <v>140.01499762015288</v>
      </c>
      <c r="AA2669" s="52">
        <f ca="1">Z2669 * EXP(($E$3 - $C$13^2/2) * (AA$2-Z$2) + $C$13*SQRT(AA$2-Z$2)*V2669)</f>
        <v>139.71981118902559</v>
      </c>
      <c r="AB2669" s="52">
        <f ca="1">AA2669 * EXP(($E$3 - $C$13^2/2) * (AB$2-AA$2) + $C$13*SQRT(AB$2-AA$2)*W2669)</f>
        <v>108.38505304829508</v>
      </c>
      <c r="AC2669" s="52">
        <f ca="1">AB2669 * EXP(($E$3 - $C$13^2/2) * (AC$2-AB$2) + $C$13*SQRT(AC$2-AB$2)*X2669)</f>
        <v>68.608970444106006</v>
      </c>
      <c r="AD2669" s="47"/>
      <c r="AE2669" s="3" t="s">
        <v>46</v>
      </c>
      <c r="AF2669" s="52" t="b">
        <f t="shared" ref="AF2669" ca="1" si="3375">AF2667 &gt;= $B$4</f>
        <v>0</v>
      </c>
      <c r="AG2669" s="52" t="b">
        <f t="array" aca="1" ref="AG2669" ca="1">AND(AG2667 &gt;= $B$4, NOT(OR($AF2669:AF2669)))</f>
        <v>0</v>
      </c>
      <c r="AH2669" s="52" t="b">
        <f t="array" aca="1" ref="AH2669" ca="1">AND(AH2667 &gt;= $B$4, NOT(OR($AF2669:AG2669)))</f>
        <v>1</v>
      </c>
      <c r="AI2669" s="52" t="b">
        <f t="array" aca="1" ref="AI2669" ca="1">AND(AI2667 &gt;= $B$4, NOT(OR($AF2669:AH2669)))</f>
        <v>0</v>
      </c>
      <c r="AJ2669" s="52" t="b">
        <f t="array" aca="1" ref="AJ2669" ca="1">AND(AJ2667 &gt;= $B$4, NOT(OR($AF2669:AI2669)))</f>
        <v>0</v>
      </c>
      <c r="AK2669" s="73"/>
      <c r="AL2669" s="70"/>
    </row>
    <row r="2670" spans="6:38" ht="14.55" customHeight="1" x14ac:dyDescent="0.3">
      <c r="F2670" s="79"/>
      <c r="G2670" s="3">
        <v>2668</v>
      </c>
      <c r="H2670" s="61">
        <v>-1.0976470136485108</v>
      </c>
      <c r="I2670" s="61">
        <v>3.0944874533641208E-2</v>
      </c>
      <c r="J2670" s="61">
        <v>-0.46497351071193577</v>
      </c>
      <c r="K2670" s="62">
        <v>0.82223697136864693</v>
      </c>
      <c r="L2670" s="60">
        <f t="array" ref="L2670:O2670">TRANSPOSE(MMULT(Option!$B$25:$E$28, TRANSPOSE(H2670:K2670)))</f>
        <v>-1.0976470136485108</v>
      </c>
      <c r="M2670" s="60">
        <v>-0.41069735947513991</v>
      </c>
      <c r="N2670" s="60">
        <v>-0.83934644989880824</v>
      </c>
      <c r="O2670" s="60">
        <v>0.18241260368439738</v>
      </c>
      <c r="P2670" s="56" t="str">
        <f t="shared" si="3320"/>
        <v>534/3</v>
      </c>
      <c r="R2670" s="80"/>
      <c r="S2670" s="3" t="s">
        <v>30</v>
      </c>
      <c r="T2670" s="60">
        <f ca="1"/>
        <v>1.4412722137001541</v>
      </c>
      <c r="U2670" s="60">
        <f ca="1"/>
        <v>2.2239087496572711</v>
      </c>
      <c r="V2670" s="60">
        <f ca="1"/>
        <v>0.20256563095921873</v>
      </c>
      <c r="W2670" s="60">
        <f ca="1"/>
        <v>0.40040113523173559</v>
      </c>
      <c r="X2670" s="60">
        <f ca="1"/>
        <v>0.49989218408439173</v>
      </c>
      <c r="Y2670" s="52">
        <f ca="1">$B$14 * EXP(($E$3 - $C$14^2/2) * Y$2 + $C$14*SQRT(Y$2)*T2670)</f>
        <v>154.8647027266361</v>
      </c>
      <c r="Z2670" s="52">
        <f ca="1">Y2670 * EXP(($E$3 - $C$14^2/2) * (Z$2-Y$2) + $C$14*SQRT(Z$2-Y$2)*U2670)</f>
        <v>303.30062488987136</v>
      </c>
      <c r="AA2670" s="52">
        <f ca="1">Z2670 * EXP(($E$3 - $C$14^2/2) * (AA$2-Z$2) + $C$14*SQRT(AA$2-Z$2)*V2670)</f>
        <v>323.91922018270787</v>
      </c>
      <c r="AB2670" s="52">
        <f ca="1">AA2670 * EXP(($E$3 - $C$14^2/2) * (AB$2-AA$2) + $C$14*SQRT(AB$2-AA$2)*W2670)</f>
        <v>367.09273675967188</v>
      </c>
      <c r="AC2670" s="52">
        <f ca="1">AB2670 * EXP(($E$3 - $C$14^2/2) * (AC$2-AB$2) + $C$14*SQRT(AC$2-AB$2)*X2670)</f>
        <v>428.62489254151359</v>
      </c>
      <c r="AD2670" s="47"/>
      <c r="AE2670" s="3" t="s">
        <v>68</v>
      </c>
      <c r="AF2670" s="52" t="b">
        <f ca="1">AND(AF2667&gt;$B$3, NOT(OR($AF2669:AF2669)))</f>
        <v>1</v>
      </c>
      <c r="AG2670" s="52" t="b">
        <f ca="1">AND(AG2667&gt;$B$3, NOT(OR($AF2669:AG2669)))</f>
        <v>1</v>
      </c>
      <c r="AH2670" s="52" t="b">
        <f ca="1">AND(AH2667&gt;$B$3, NOT(OR($AF2669:AH2669)))</f>
        <v>0</v>
      </c>
      <c r="AI2670" s="52" t="b">
        <f ca="1">AND(AI2667&gt;$B$3, NOT(OR($AF2669:AI2669)))</f>
        <v>0</v>
      </c>
      <c r="AJ2670" s="52" t="b">
        <f ca="1">AND(AJ2667&gt;$B$3, NOT(OR($AF2669:AJ2669)))</f>
        <v>0</v>
      </c>
      <c r="AK2670" s="74"/>
      <c r="AL2670" s="70"/>
    </row>
    <row r="2671" spans="6:38" ht="14.55" customHeight="1" x14ac:dyDescent="0.3">
      <c r="F2671" s="79"/>
      <c r="G2671" s="3">
        <v>2669</v>
      </c>
      <c r="H2671" s="61">
        <v>0.54865737326878294</v>
      </c>
      <c r="I2671" s="61">
        <v>-0.85456890420611387</v>
      </c>
      <c r="J2671" s="61">
        <v>-0.91762776650138544</v>
      </c>
      <c r="K2671" s="62">
        <v>-1.0368194805272526</v>
      </c>
      <c r="L2671" s="60">
        <f t="array" ref="L2671:O2671">TRANSPOSE(MMULT(Option!$B$25:$E$28, TRANSPOSE(H2671:K2671)))</f>
        <v>0.54865737326878294</v>
      </c>
      <c r="M2671" s="60">
        <v>-0.56376238870848339</v>
      </c>
      <c r="N2671" s="60">
        <v>-0.81027742253852875</v>
      </c>
      <c r="O2671" s="60">
        <v>-1.0712974775149389</v>
      </c>
      <c r="P2671" s="56" t="str">
        <f t="shared" si="3320"/>
        <v>534/4</v>
      </c>
      <c r="R2671" s="80">
        <v>668</v>
      </c>
      <c r="S2671" s="3" t="s">
        <v>28</v>
      </c>
      <c r="T2671" s="60">
        <f t="array" aca="1" ref="T2671:T2674" ca="1">TRANSPOSE(OFFSET($L$3, MATCH($R2671 &amp; "/" &amp; T$2, $P$3:$P$5002, 0) - 1, 0, 1, $E$1))</f>
        <v>0.85275736446558537</v>
      </c>
      <c r="U2671" s="60">
        <f t="array" aca="1" ref="U2671:U2674" ca="1">TRANSPOSE(OFFSET($L$3, MATCH($R2671 &amp; "/" &amp; U$2, $P$3:$P$5002, 0) - 1, 0, 1, $E$1))</f>
        <v>-9.7959821899113911E-2</v>
      </c>
      <c r="V2671" s="60">
        <f t="array" aca="1" ref="V2671:V2674" ca="1">TRANSPOSE(OFFSET($L$3, MATCH($R2671 &amp; "/" &amp; V$2, $P$3:$P$5002, 0) - 1, 0, 1, $E$1))</f>
        <v>-1.2917234901969503</v>
      </c>
      <c r="W2671" s="60">
        <f t="array" aca="1" ref="W2671:W2674" ca="1">TRANSPOSE(OFFSET($L$3, MATCH($R2671 &amp; "/" &amp; W$2, $P$3:$P$5002, 0) - 1, 0, 1, $E$1))</f>
        <v>-9.9745766105706249E-2</v>
      </c>
      <c r="X2671" s="60">
        <f t="array" aca="1" ref="X2671:X2674" ca="1">TRANSPOSE(OFFSET($L$3, MATCH($R2671 &amp; "/" &amp; X$2, $P$3:$P$5002, 0) - 1, 0, 1, $E$1))</f>
        <v>0.7314623495340804</v>
      </c>
      <c r="Y2671" s="52">
        <f ca="1">$B$11 * EXP(($E$3 - $C$11^2/2) * Y$2 + $C$11*SQRT(Y$2)*T2671)</f>
        <v>129.80033631973521</v>
      </c>
      <c r="Z2671" s="52">
        <f ca="1">Y2671 * EXP(($E$3 - $C$11^2/2) * (Z$2-Y$2) + $C$11*SQRT(Z$2-Y$2)*U2671)</f>
        <v>126.67306155747747</v>
      </c>
      <c r="AA2671" s="52">
        <f ca="1">Z2671 * EXP(($E$3 - $C$11^2/2) * (AA$2-Z$2) + $C$11*SQRT(AA$2-Z$2)*V2671)</f>
        <v>86.409048790617277</v>
      </c>
      <c r="AB2671" s="52">
        <f ca="1">AA2671 * EXP(($E$3 - $C$11^2/2) * (AB$2-AA$2) + $C$11*SQRT(AB$2-AA$2)*W2671)</f>
        <v>84.282029733886418</v>
      </c>
      <c r="AC2671" s="52">
        <f ca="1">AB2671 * EXP(($E$3 - $C$11^2/2) * (AC$2-AB$2) + $C$11*SQRT(AC$2-AB$2)*X2671)</f>
        <v>105.48907327798011</v>
      </c>
      <c r="AD2671" s="47"/>
      <c r="AE2671" s="3" t="s">
        <v>69</v>
      </c>
      <c r="AF2671" s="20" cm="1">
        <f t="array" aca="1" ref="AF2671" ca="1">MIN(Y2671:Y2674 / $D$11:$D$14)</f>
        <v>1.1835123236960332</v>
      </c>
      <c r="AG2671" s="20" cm="1">
        <f t="array" aca="1" ref="AG2671" ca="1">MIN(Z2671:Z2674 / $D$11:$D$14)</f>
        <v>0.77840407980601356</v>
      </c>
      <c r="AH2671" s="20" cm="1">
        <f t="array" aca="1" ref="AH2671" ca="1">MIN(AA2671:AA2674 / $D$11:$D$14)</f>
        <v>0.66512456528506891</v>
      </c>
      <c r="AI2671" s="20" cm="1">
        <f t="array" aca="1" ref="AI2671" ca="1">MIN(AB2671:AB2674 / $D$11:$D$14)</f>
        <v>0.84282029733886421</v>
      </c>
      <c r="AJ2671" s="20" cm="1">
        <f t="array" aca="1" ref="AJ2671" ca="1">MIN(AC2671:AC2674 / $D$11:$D$14)</f>
        <v>0.70733368577468791</v>
      </c>
      <c r="AK2671" s="72">
        <f t="array" aca="1" ref="AK2671" ca="1">SUMPRODUCT(AF2672:AJ2672, EXP(-$E$3*$AF$2:$AJ$2))</f>
        <v>104429.48097082092</v>
      </c>
      <c r="AL2671" s="70">
        <f ca="1">MAX(AC2672 - $D$11, 0) * EXP(-$E$2*$E$3)</f>
        <v>0</v>
      </c>
    </row>
    <row r="2672" spans="6:38" ht="14.55" customHeight="1" x14ac:dyDescent="0.3">
      <c r="F2672" s="79"/>
      <c r="G2672" s="3">
        <v>2670</v>
      </c>
      <c r="H2672" s="61">
        <v>-0.50862269319196396</v>
      </c>
      <c r="I2672" s="61">
        <v>-0.86309425908690207</v>
      </c>
      <c r="J2672" s="61">
        <v>0.36135197990344914</v>
      </c>
      <c r="K2672" s="62">
        <v>0.41521810113589935</v>
      </c>
      <c r="L2672" s="60">
        <f t="array" ref="L2672:O2672">TRANSPOSE(MMULT(Option!$B$25:$E$28, TRANSPOSE(H2672:K2672)))</f>
        <v>-0.50862269319196396</v>
      </c>
      <c r="M2672" s="60">
        <v>-0.99448803210629688</v>
      </c>
      <c r="N2672" s="60">
        <v>-0.11208112603498893</v>
      </c>
      <c r="O2672" s="60">
        <v>-3.3599838543448834E-3</v>
      </c>
      <c r="P2672" s="56" t="str">
        <f t="shared" si="3320"/>
        <v>534/5</v>
      </c>
      <c r="R2672" s="80"/>
      <c r="S2672" s="3" t="s">
        <v>29</v>
      </c>
      <c r="T2672" s="60">
        <f ca="1"/>
        <v>0.5449552094736414</v>
      </c>
      <c r="U2672" s="60">
        <f ca="1"/>
        <v>-1.4133202323143748</v>
      </c>
      <c r="V2672" s="60">
        <f ca="1"/>
        <v>-0.54090477599135478</v>
      </c>
      <c r="W2672" s="60">
        <f ca="1"/>
        <v>0.87907102173422857</v>
      </c>
      <c r="X2672" s="60">
        <f ca="1"/>
        <v>-0.70731039026460807</v>
      </c>
      <c r="Y2672" s="52">
        <f ca="1">$B$12 * EXP(($E$3 - $C$12^2/2) * Y$2 + $C$12*SQRT(Y$2)*T2672)</f>
        <v>118.35123236960332</v>
      </c>
      <c r="Z2672" s="52">
        <f ca="1">Y2672 * EXP(($E$3 - $C$12^2/2) * (Z$2-Y$2) + $C$12*SQRT(Z$2-Y$2)*U2672)</f>
        <v>77.840407980601356</v>
      </c>
      <c r="AA2672" s="52">
        <f ca="1">Z2672 * EXP(($E$3 - $C$12^2/2) * (AA$2-Z$2) + $C$12*SQRT(AA$2-Z$2)*V2672)</f>
        <v>66.512456528506888</v>
      </c>
      <c r="AB2672" s="52">
        <f ca="1">AA2672 * EXP(($E$3 - $C$12^2/2) * (AB$2-AA$2) + $C$12*SQRT(AB$2-AA$2)*W2672)</f>
        <v>87.017613558494233</v>
      </c>
      <c r="AC2672" s="52">
        <f ca="1">AB2672 * EXP(($E$3 - $C$12^2/2) * (AC$2-AB$2) + $C$12*SQRT(AC$2-AB$2)*X2672)</f>
        <v>70.733368577468795</v>
      </c>
      <c r="AD2672" s="47"/>
      <c r="AE2672" s="3" t="s">
        <v>47</v>
      </c>
      <c r="AF2672" s="64">
        <f t="shared" ref="AF2672" ca="1" si="3376">($B$5*AF2674 + (1 + $B$6)*AF2673)*$B$2</f>
        <v>15000</v>
      </c>
      <c r="AG2672" s="64">
        <f t="shared" ref="AG2672" ca="1" si="3377">($B$5*AG2674 + (1 + $B$6)*AG2673)*$B$2</f>
        <v>0</v>
      </c>
      <c r="AH2672" s="64">
        <f t="shared" ref="AH2672" ca="1" si="3378">($B$5*AH2674 + (1 + $B$6)*AH2673)*$B$2</f>
        <v>0</v>
      </c>
      <c r="AI2672" s="64">
        <f t="shared" ref="AI2672" ca="1" si="3379">($B$5*AI2674 + (1 + $B$6)*AI2673)*$B$2</f>
        <v>15000</v>
      </c>
      <c r="AJ2672" s="64" cm="1">
        <f t="array" aca="1" ref="AJ2672" ca="1">($B$5*AJ2674 + (1 + $B$6)*AJ2673 + AND(NOT(AF2673:AJ2673)))*$B$2</f>
        <v>100000</v>
      </c>
      <c r="AK2672" s="73"/>
      <c r="AL2672" s="70"/>
    </row>
    <row r="2673" spans="6:38" ht="14.55" customHeight="1" x14ac:dyDescent="0.3">
      <c r="F2673" s="79"/>
      <c r="G2673" s="3">
        <v>2671</v>
      </c>
      <c r="H2673" s="61">
        <v>0.1495418242442457</v>
      </c>
      <c r="I2673" s="61">
        <v>0.20393148639994305</v>
      </c>
      <c r="J2673" s="61">
        <v>0.32367451749570275</v>
      </c>
      <c r="K2673" s="62">
        <v>-8.8228305375487995E-2</v>
      </c>
      <c r="L2673" s="60">
        <f t="array" ref="L2673:O2673">TRANSPOSE(MMULT(Option!$B$25:$E$28, TRANSPOSE(H2673:K2673)))</f>
        <v>0.1495418242442457</v>
      </c>
      <c r="M2673" s="60">
        <v>0.24672302430021756</v>
      </c>
      <c r="N2673" s="60">
        <v>0.39750511486763479</v>
      </c>
      <c r="O2673" s="60">
        <v>0.10083911836471286</v>
      </c>
      <c r="P2673" s="56" t="str">
        <f t="shared" si="3320"/>
        <v>535/1</v>
      </c>
      <c r="R2673" s="80"/>
      <c r="S2673" s="3" t="s">
        <v>31</v>
      </c>
      <c r="T2673" s="60">
        <f ca="1"/>
        <v>0.817350815767939</v>
      </c>
      <c r="U2673" s="60">
        <f ca="1"/>
        <v>-1.1903587210285291</v>
      </c>
      <c r="V2673" s="60">
        <f ca="1"/>
        <v>9.1512618017168035E-2</v>
      </c>
      <c r="W2673" s="60">
        <f ca="1"/>
        <v>0.92130516294818876</v>
      </c>
      <c r="X2673" s="60">
        <f ca="1"/>
        <v>-1.0631137657050633</v>
      </c>
      <c r="Y2673" s="52">
        <f ca="1">$B$13 * EXP(($E$3 - $C$13^2/2) * Y$2 + $C$13*SQRT(Y$2)*T2673)</f>
        <v>128.42889831850849</v>
      </c>
      <c r="Z2673" s="52">
        <f ca="1">Y2673 * EXP(($E$3 - $C$13^2/2) * (Z$2-Y$2) + $C$13*SQRT(Z$2-Y$2)*U2673)</f>
        <v>90.311771732253249</v>
      </c>
      <c r="AA2673" s="52">
        <f ca="1">Z2673 * EXP(($E$3 - $C$13^2/2) * (AA$2-Z$2) + $C$13*SQRT(AA$2-Z$2)*V2673)</f>
        <v>93.290809652701796</v>
      </c>
      <c r="AB2673" s="52">
        <f ca="1">AA2673 * EXP(($E$3 - $C$13^2/2) * (AB$2-AA$2) + $C$13*SQRT(AB$2-AA$2)*W2673)</f>
        <v>123.60773805655792</v>
      </c>
      <c r="AC2673" s="52">
        <f ca="1">AB2673 * EXP(($E$3 - $C$13^2/2) * (AC$2-AB$2) + $C$13*SQRT(AC$2-AB$2)*X2673)</f>
        <v>90.303752816405435</v>
      </c>
      <c r="AD2673" s="47"/>
      <c r="AE2673" s="3" t="s">
        <v>46</v>
      </c>
      <c r="AF2673" s="52" t="b">
        <f t="shared" ref="AF2673" ca="1" si="3380">AF2671 &gt;= $B$4</f>
        <v>0</v>
      </c>
      <c r="AG2673" s="52" t="b">
        <f t="array" aca="1" ref="AG2673" ca="1">AND(AG2671 &gt;= $B$4, NOT(OR($AF2673:AF2673)))</f>
        <v>0</v>
      </c>
      <c r="AH2673" s="52" t="b">
        <f t="array" aca="1" ref="AH2673" ca="1">AND(AH2671 &gt;= $B$4, NOT(OR($AF2673:AG2673)))</f>
        <v>0</v>
      </c>
      <c r="AI2673" s="52" t="b">
        <f t="array" aca="1" ref="AI2673" ca="1">AND(AI2671 &gt;= $B$4, NOT(OR($AF2673:AH2673)))</f>
        <v>0</v>
      </c>
      <c r="AJ2673" s="52" t="b">
        <f t="array" aca="1" ref="AJ2673" ca="1">AND(AJ2671 &gt;= $B$4, NOT(OR($AF2673:AI2673)))</f>
        <v>0</v>
      </c>
      <c r="AK2673" s="73"/>
      <c r="AL2673" s="70"/>
    </row>
    <row r="2674" spans="6:38" ht="14.55" customHeight="1" x14ac:dyDescent="0.3">
      <c r="F2674" s="79"/>
      <c r="G2674" s="3">
        <v>2672</v>
      </c>
      <c r="H2674" s="61">
        <v>0.40975943785322472</v>
      </c>
      <c r="I2674" s="61">
        <v>-2.2197549990282281</v>
      </c>
      <c r="J2674" s="61">
        <v>-1.8564379328395588</v>
      </c>
      <c r="K2674" s="62">
        <v>2.0030797203714097</v>
      </c>
      <c r="L2674" s="60">
        <f t="array" ref="L2674:O2674">TRANSPOSE(MMULT(Option!$B$25:$E$28, TRANSPOSE(H2674:K2674)))</f>
        <v>0.40975943785322472</v>
      </c>
      <c r="M2674" s="60">
        <v>-1.8705352863194065</v>
      </c>
      <c r="N2674" s="60">
        <v>-2.0478926508074893</v>
      </c>
      <c r="O2674" s="60">
        <v>0.9356308811688463</v>
      </c>
      <c r="P2674" s="56" t="str">
        <f t="shared" si="3320"/>
        <v>535/2</v>
      </c>
      <c r="R2674" s="80"/>
      <c r="S2674" s="3" t="s">
        <v>30</v>
      </c>
      <c r="T2674" s="60">
        <f ca="1"/>
        <v>1.6067453906511342</v>
      </c>
      <c r="U2674" s="60">
        <f ca="1"/>
        <v>-1.7560227688187178</v>
      </c>
      <c r="V2674" s="60">
        <f ca="1"/>
        <v>-0.6420678856399652</v>
      </c>
      <c r="W2674" s="60">
        <f ca="1"/>
        <v>0.62097373720030558</v>
      </c>
      <c r="X2674" s="60">
        <f ca="1"/>
        <v>-0.9732710599221035</v>
      </c>
      <c r="Y2674" s="52">
        <f ca="1">$B$14 * EXP(($E$3 - $C$14^2/2) * Y$2 + $C$14*SQRT(Y$2)*T2674)</f>
        <v>162.74650450845911</v>
      </c>
      <c r="Z2674" s="52">
        <f ca="1">Y2674 * EXP(($E$3 - $C$14^2/2) * (Z$2-Y$2) + $C$14*SQRT(Z$2-Y$2)*U2674)</f>
        <v>96.581476921578556</v>
      </c>
      <c r="AA2674" s="52">
        <f ca="1">Z2674 * EXP(($E$3 - $C$14^2/2) * (AA$2-Z$2) + $C$14*SQRT(AA$2-Z$2)*V2674)</f>
        <v>80.059219681511607</v>
      </c>
      <c r="AB2674" s="52">
        <f ca="1">AA2674 * EXP(($E$3 - $C$14^2/2) * (AB$2-AA$2) + $C$14*SQRT(AB$2-AA$2)*W2674)</f>
        <v>96.936752330650151</v>
      </c>
      <c r="AC2674" s="52">
        <f ca="1">AB2674 * EXP(($E$3 - $C$14^2/2) * (AC$2-AB$2) + $C$14*SQRT(AC$2-AB$2)*X2674)</f>
        <v>72.753528749955137</v>
      </c>
      <c r="AD2674" s="47"/>
      <c r="AE2674" s="3" t="s">
        <v>68</v>
      </c>
      <c r="AF2674" s="52" t="b">
        <f ca="1">AND(AF2671&gt;$B$3, NOT(OR($AF2673:AF2673)))</f>
        <v>1</v>
      </c>
      <c r="AG2674" s="52" t="b">
        <f ca="1">AND(AG2671&gt;$B$3, NOT(OR($AF2673:AG2673)))</f>
        <v>0</v>
      </c>
      <c r="AH2674" s="52" t="b">
        <f ca="1">AND(AH2671&gt;$B$3, NOT(OR($AF2673:AH2673)))</f>
        <v>0</v>
      </c>
      <c r="AI2674" s="52" t="b">
        <f ca="1">AND(AI2671&gt;$B$3, NOT(OR($AF2673:AI2673)))</f>
        <v>1</v>
      </c>
      <c r="AJ2674" s="52" t="b">
        <f ca="1">AND(AJ2671&gt;$B$3, NOT(OR($AF2673:AJ2673)))</f>
        <v>0</v>
      </c>
      <c r="AK2674" s="74"/>
      <c r="AL2674" s="70"/>
    </row>
    <row r="2675" spans="6:38" ht="14.55" customHeight="1" x14ac:dyDescent="0.3">
      <c r="F2675" s="79"/>
      <c r="G2675" s="3">
        <v>2673</v>
      </c>
      <c r="H2675" s="61">
        <v>0.9544072685083187</v>
      </c>
      <c r="I2675" s="61">
        <v>1.2050903845181227</v>
      </c>
      <c r="J2675" s="61">
        <v>-1.7356893230797492</v>
      </c>
      <c r="K2675" s="62">
        <v>-1.688647199330414</v>
      </c>
      <c r="L2675" s="60">
        <f t="array" ref="L2675:O2675">TRANSPOSE(MMULT(Option!$B$25:$E$28, TRANSPOSE(H2675:K2675)))</f>
        <v>0.9544072685083187</v>
      </c>
      <c r="M2675" s="60">
        <v>1.4862464886668747</v>
      </c>
      <c r="N2675" s="60">
        <v>-0.82714375840136745</v>
      </c>
      <c r="O2675" s="60">
        <v>-1.0875132904087494</v>
      </c>
      <c r="P2675" s="56" t="str">
        <f t="shared" si="3320"/>
        <v>535/3</v>
      </c>
      <c r="R2675" s="80">
        <v>669</v>
      </c>
      <c r="S2675" s="3" t="s">
        <v>28</v>
      </c>
      <c r="T2675" s="60">
        <f t="array" aca="1" ref="T2675:T2678" ca="1">TRANSPOSE(OFFSET($L$3, MATCH($R2675 &amp; "/" &amp; T$2, $P$3:$P$5002, 0) - 1, 0, 1, $E$1))</f>
        <v>1.2181675604012903</v>
      </c>
      <c r="U2675" s="60">
        <f t="array" aca="1" ref="U2675:U2678" ca="1">TRANSPOSE(OFFSET($L$3, MATCH($R2675 &amp; "/" &amp; U$2, $P$3:$P$5002, 0) - 1, 0, 1, $E$1))</f>
        <v>-1.5308829746037533</v>
      </c>
      <c r="V2675" s="60">
        <f t="array" aca="1" ref="V2675:V2678" ca="1">TRANSPOSE(OFFSET($L$3, MATCH($R2675 &amp; "/" &amp; V$2, $P$3:$P$5002, 0) - 1, 0, 1, $E$1))</f>
        <v>-0.37024673235342692</v>
      </c>
      <c r="W2675" s="60">
        <f t="array" aca="1" ref="W2675:W2678" ca="1">TRANSPOSE(OFFSET($L$3, MATCH($R2675 &amp; "/" &amp; W$2, $P$3:$P$5002, 0) - 1, 0, 1, $E$1))</f>
        <v>0.25756479427946183</v>
      </c>
      <c r="X2675" s="60">
        <f t="array" aca="1" ref="X2675:X2678" ca="1">TRANSPOSE(OFFSET($L$3, MATCH($R2675 &amp; "/" &amp; X$2, $P$3:$P$5002, 0) - 1, 0, 1, $E$1))</f>
        <v>-1.404544449963306E-2</v>
      </c>
      <c r="Y2675" s="52">
        <f ca="1">$B$11 * EXP(($E$3 - $C$11^2/2) * Y$2 + $C$11*SQRT(Y$2)*T2675)</f>
        <v>144.83866301869745</v>
      </c>
      <c r="Z2675" s="52">
        <f ca="1">Y2675 * EXP(($E$3 - $C$11^2/2) * (Z$2-Y$2) + $C$11*SQRT(Z$2-Y$2)*U2675)</f>
        <v>91.960171214264278</v>
      </c>
      <c r="AA2675" s="52">
        <f ca="1">Z2675 * EXP(($E$3 - $C$11^2/2) * (AA$2-Z$2) + $C$11*SQRT(AA$2-Z$2)*V2675)</f>
        <v>82.705122595956965</v>
      </c>
      <c r="AB2675" s="52">
        <f ca="1">AA2675 * EXP(($E$3 - $C$11^2/2) * (AB$2-AA$2) + $C$11*SQRT(AB$2-AA$2)*W2675)</f>
        <v>89.796947300619948</v>
      </c>
      <c r="AC2675" s="52">
        <f ca="1">AB2675 * EXP(($E$3 - $C$11^2/2) * (AC$2-AB$2) + $C$11*SQRT(AC$2-AB$2)*X2675)</f>
        <v>89.867588396519622</v>
      </c>
      <c r="AD2675" s="47"/>
      <c r="AE2675" s="3" t="s">
        <v>69</v>
      </c>
      <c r="AF2675" s="20" cm="1">
        <f t="array" aca="1" ref="AF2675" ca="1">MIN(Y2675:Y2678 / $D$11:$D$14)</f>
        <v>1.0584097954705813</v>
      </c>
      <c r="AG2675" s="20" cm="1">
        <f t="array" aca="1" ref="AG2675" ca="1">MIN(Z2675:Z2678 / $D$11:$D$14)</f>
        <v>0.91960171214264275</v>
      </c>
      <c r="AH2675" s="20" cm="1">
        <f t="array" aca="1" ref="AH2675" ca="1">MIN(AA2675:AA2678 / $D$11:$D$14)</f>
        <v>0.80269902598026932</v>
      </c>
      <c r="AI2675" s="20" cm="1">
        <f t="array" aca="1" ref="AI2675" ca="1">MIN(AB2675:AB2678 / $D$11:$D$14)</f>
        <v>0.66916490394135919</v>
      </c>
      <c r="AJ2675" s="20" cm="1">
        <f t="array" aca="1" ref="AJ2675" ca="1">MIN(AC2675:AC2678 / $D$11:$D$14)</f>
        <v>0.40184184118638583</v>
      </c>
      <c r="AK2675" s="72">
        <f t="array" aca="1" ref="AK2675" ca="1">SUMPRODUCT(AF2676:AJ2676, EXP(-$E$3*$AF$2:$AJ$2))</f>
        <v>118631.70059156645</v>
      </c>
      <c r="AL2675" s="70">
        <f ca="1">MAX(AC2676 - $D$11, 0) * EXP(-$E$2*$E$3)</f>
        <v>0</v>
      </c>
    </row>
    <row r="2676" spans="6:38" ht="14.55" customHeight="1" x14ac:dyDescent="0.3">
      <c r="F2676" s="79"/>
      <c r="G2676" s="3">
        <v>2674</v>
      </c>
      <c r="H2676" s="61">
        <v>-0.64688520631464075</v>
      </c>
      <c r="I2676" s="61">
        <v>-1.2872904043833946</v>
      </c>
      <c r="J2676" s="61">
        <v>0.41838607620230089</v>
      </c>
      <c r="K2676" s="62">
        <v>-2.3424735955966391E-2</v>
      </c>
      <c r="L2676" s="60">
        <f t="array" ref="L2676:O2676">TRANSPOSE(MMULT(Option!$B$25:$E$28, TRANSPOSE(H2676:K2676)))</f>
        <v>-0.64688520631464075</v>
      </c>
      <c r="M2676" s="60">
        <v>-1.4385752264213001</v>
      </c>
      <c r="N2676" s="60">
        <v>-0.22837313586672608</v>
      </c>
      <c r="O2676" s="60">
        <v>-0.53424498289713984</v>
      </c>
      <c r="P2676" s="56" t="str">
        <f t="shared" si="3320"/>
        <v>535/4</v>
      </c>
      <c r="R2676" s="80"/>
      <c r="S2676" s="3" t="s">
        <v>29</v>
      </c>
      <c r="T2676" s="60">
        <f ca="1"/>
        <v>1.7418403393412163</v>
      </c>
      <c r="U2676" s="60">
        <f ca="1"/>
        <v>-1.3664375179800197</v>
      </c>
      <c r="V2676" s="60">
        <f ca="1"/>
        <v>-1.1579876456101348</v>
      </c>
      <c r="W2676" s="60">
        <f ca="1"/>
        <v>-0.62316436255930974</v>
      </c>
      <c r="X2676" s="60">
        <f ca="1"/>
        <v>-1.7165731387303207</v>
      </c>
      <c r="Y2676" s="52">
        <f ca="1">$B$12 * EXP(($E$3 - $C$12^2/2) * Y$2 + $C$12*SQRT(Y$2)*T2676)</f>
        <v>169.4778581307344</v>
      </c>
      <c r="Z2676" s="52">
        <f ca="1">Y2676 * EXP(($E$3 - $C$12^2/2) * (Z$2-Y$2) + $C$12*SQRT(Z$2-Y$2)*U2676)</f>
        <v>113.0455723333812</v>
      </c>
      <c r="AA2676" s="52">
        <f ca="1">Z2676 * EXP(($E$3 - $C$12^2/2) * (AA$2-Z$2) + $C$12*SQRT(AA$2-Z$2)*V2676)</f>
        <v>80.269902598026931</v>
      </c>
      <c r="AB2676" s="52">
        <f ca="1">AA2676 * EXP(($E$3 - $C$12^2/2) * (AB$2-AA$2) + $C$12*SQRT(AB$2-AA$2)*W2676)</f>
        <v>66.91649039413592</v>
      </c>
      <c r="AC2676" s="52">
        <f ca="1">AB2676 * EXP(($E$3 - $C$12^2/2) * (AC$2-AB$2) + $C$12*SQRT(AC$2-AB$2)*X2676)</f>
        <v>40.184184118638584</v>
      </c>
      <c r="AD2676" s="47"/>
      <c r="AE2676" s="3" t="s">
        <v>47</v>
      </c>
      <c r="AF2676" s="64">
        <f t="shared" ref="AF2676" ca="1" si="3381">($B$5*AF2678 + (1 + $B$6)*AF2677)*$B$2</f>
        <v>15000</v>
      </c>
      <c r="AG2676" s="64">
        <f t="shared" ref="AG2676" ca="1" si="3382">($B$5*AG2678 + (1 + $B$6)*AG2677)*$B$2</f>
        <v>15000</v>
      </c>
      <c r="AH2676" s="64">
        <f t="shared" ref="AH2676" ca="1" si="3383">($B$5*AH2678 + (1 + $B$6)*AH2677)*$B$2</f>
        <v>15000</v>
      </c>
      <c r="AI2676" s="64">
        <f t="shared" ref="AI2676" ca="1" si="3384">($B$5*AI2678 + (1 + $B$6)*AI2677)*$B$2</f>
        <v>0</v>
      </c>
      <c r="AJ2676" s="64" cm="1">
        <f t="array" aca="1" ref="AJ2676" ca="1">($B$5*AJ2678 + (1 + $B$6)*AJ2677 + AND(NOT(AF2677:AJ2677)))*$B$2</f>
        <v>100000</v>
      </c>
      <c r="AK2676" s="73"/>
      <c r="AL2676" s="70"/>
    </row>
    <row r="2677" spans="6:38" ht="14.55" customHeight="1" x14ac:dyDescent="0.3">
      <c r="F2677" s="79"/>
      <c r="G2677" s="3">
        <v>2675</v>
      </c>
      <c r="H2677" s="61">
        <v>-0.14313534435334863</v>
      </c>
      <c r="I2677" s="61">
        <v>-5.8070718415385504E-2</v>
      </c>
      <c r="J2677" s="61">
        <v>0.99642572191852441</v>
      </c>
      <c r="K2677" s="62">
        <v>0.61118047989170476</v>
      </c>
      <c r="L2677" s="60">
        <f t="array" ref="L2677:O2677">TRANSPOSE(MMULT(Option!$B$25:$E$28, TRANSPOSE(H2677:K2677)))</f>
        <v>-0.14313534435334863</v>
      </c>
      <c r="M2677" s="60">
        <v>-0.11047683030113348</v>
      </c>
      <c r="N2677" s="60">
        <v>0.80271011990742258</v>
      </c>
      <c r="O2677" s="60">
        <v>0.64540545972837204</v>
      </c>
      <c r="P2677" s="56" t="str">
        <f t="shared" si="3320"/>
        <v>535/5</v>
      </c>
      <c r="R2677" s="80"/>
      <c r="S2677" s="3" t="s">
        <v>31</v>
      </c>
      <c r="T2677" s="60">
        <f ca="1"/>
        <v>1.3789764023146542</v>
      </c>
      <c r="U2677" s="60">
        <f ca="1"/>
        <v>0.43860595416820369</v>
      </c>
      <c r="V2677" s="60">
        <f ca="1"/>
        <v>1.8567417806651023</v>
      </c>
      <c r="W2677" s="60">
        <f ca="1"/>
        <v>1.2272742223746207</v>
      </c>
      <c r="X2677" s="60">
        <f ca="1"/>
        <v>-7.5161458031480999E-2</v>
      </c>
      <c r="Y2677" s="52">
        <f ca="1">$B$13 * EXP(($E$3 - $C$13^2/2) * Y$2 + $C$13*SQRT(Y$2)*T2677)</f>
        <v>151.99735307015121</v>
      </c>
      <c r="Z2677" s="52">
        <f ca="1">Y2677 * EXP(($E$3 - $C$13^2/2) * (Z$2-Y$2) + $C$13*SQRT(Z$2-Y$2)*U2677)</f>
        <v>174.24195737929784</v>
      </c>
      <c r="AA2677" s="52">
        <f ca="1">Z2677 * EXP(($E$3 - $C$13^2/2) * (AA$2-Z$2) + $C$13*SQRT(AA$2-Z$2)*V2677)</f>
        <v>305.65818256106553</v>
      </c>
      <c r="AB2677" s="52">
        <f ca="1">AA2677 * EXP(($E$3 - $C$13^2/2) * (AB$2-AA$2) + $C$13*SQRT(AB$2-AA$2)*W2677)</f>
        <v>443.92236513535988</v>
      </c>
      <c r="AC2677" s="52">
        <f ca="1">AB2677 * EXP(($E$3 - $C$13^2/2) * (AC$2-AB$2) + $C$13*SQRT(AC$2-AB$2)*X2677)</f>
        <v>436.20017564377008</v>
      </c>
      <c r="AD2677" s="47"/>
      <c r="AE2677" s="3" t="s">
        <v>46</v>
      </c>
      <c r="AF2677" s="52" t="b">
        <f t="shared" ref="AF2677" ca="1" si="3385">AF2675 &gt;= $B$4</f>
        <v>0</v>
      </c>
      <c r="AG2677" s="52" t="b">
        <f t="array" aca="1" ref="AG2677" ca="1">AND(AG2675 &gt;= $B$4, NOT(OR($AF2677:AF2677)))</f>
        <v>0</v>
      </c>
      <c r="AH2677" s="52" t="b">
        <f t="array" aca="1" ref="AH2677" ca="1">AND(AH2675 &gt;= $B$4, NOT(OR($AF2677:AG2677)))</f>
        <v>0</v>
      </c>
      <c r="AI2677" s="52" t="b">
        <f t="array" aca="1" ref="AI2677" ca="1">AND(AI2675 &gt;= $B$4, NOT(OR($AF2677:AH2677)))</f>
        <v>0</v>
      </c>
      <c r="AJ2677" s="52" t="b">
        <f t="array" aca="1" ref="AJ2677" ca="1">AND(AJ2675 &gt;= $B$4, NOT(OR($AF2677:AI2677)))</f>
        <v>0</v>
      </c>
      <c r="AK2677" s="73"/>
      <c r="AL2677" s="70"/>
    </row>
    <row r="2678" spans="6:38" ht="14.55" customHeight="1" x14ac:dyDescent="0.3">
      <c r="F2678" s="79"/>
      <c r="G2678" s="3">
        <v>2676</v>
      </c>
      <c r="H2678" s="61">
        <v>0.70997219374086051</v>
      </c>
      <c r="I2678" s="61">
        <v>1.702278708333701</v>
      </c>
      <c r="J2678" s="61">
        <v>-1.2507875417887389</v>
      </c>
      <c r="K2678" s="62">
        <v>1.1758800286915032</v>
      </c>
      <c r="L2678" s="60">
        <f t="array" ref="L2678:O2678">TRANSPOSE(MMULT(Option!$B$25:$E$28, TRANSPOSE(H2678:K2678)))</f>
        <v>0.70997219374086051</v>
      </c>
      <c r="M2678" s="60">
        <v>1.8441530844665119</v>
      </c>
      <c r="N2678" s="60">
        <v>-0.36882920845945133</v>
      </c>
      <c r="O2678" s="60">
        <v>1.4925848457095234</v>
      </c>
      <c r="P2678" s="56" t="str">
        <f t="shared" si="3320"/>
        <v>536/1</v>
      </c>
      <c r="R2678" s="80"/>
      <c r="S2678" s="3" t="s">
        <v>30</v>
      </c>
      <c r="T2678" s="60">
        <f ca="1"/>
        <v>0.17255862918514964</v>
      </c>
      <c r="U2678" s="60">
        <f ca="1"/>
        <v>-0.21726438330225262</v>
      </c>
      <c r="V2678" s="60">
        <f ca="1"/>
        <v>-0.67421101089253543</v>
      </c>
      <c r="W2678" s="60">
        <f ca="1"/>
        <v>0.11989405265046608</v>
      </c>
      <c r="X2678" s="60">
        <f ca="1"/>
        <v>-0.90112760325295482</v>
      </c>
      <c r="Y2678" s="52">
        <f ca="1">$B$14 * EXP(($E$3 - $C$14^2/2) * Y$2 + $C$14*SQRT(Y$2)*T2678)</f>
        <v>105.84097954705814</v>
      </c>
      <c r="Z2678" s="52">
        <f ca="1">Y2678 * EXP(($E$3 - $C$14^2/2) * (Z$2-Y$2) + $C$14*SQRT(Z$2-Y$2)*U2678)</f>
        <v>99.659408708978404</v>
      </c>
      <c r="AA2678" s="52">
        <f ca="1">Z2678 * EXP(($E$3 - $C$14^2/2) * (AA$2-Z$2) + $C$14*SQRT(AA$2-Z$2)*V2678)</f>
        <v>81.817827215616958</v>
      </c>
      <c r="AB2678" s="52">
        <f ca="1">AA2678 * EXP(($E$3 - $C$14^2/2) * (AB$2-AA$2) + $C$14*SQRT(AB$2-AA$2)*W2678)</f>
        <v>85.239366247211436</v>
      </c>
      <c r="AC2678" s="52">
        <f ca="1">AB2678 * EXP(($E$3 - $C$14^2/2) * (AC$2-AB$2) + $C$14*SQRT(AC$2-AB$2)*X2678)</f>
        <v>65.374030425293526</v>
      </c>
      <c r="AD2678" s="47"/>
      <c r="AE2678" s="3" t="s">
        <v>68</v>
      </c>
      <c r="AF2678" s="52" t="b">
        <f ca="1">AND(AF2675&gt;$B$3, NOT(OR($AF2677:AF2677)))</f>
        <v>1</v>
      </c>
      <c r="AG2678" s="52" t="b">
        <f ca="1">AND(AG2675&gt;$B$3, NOT(OR($AF2677:AG2677)))</f>
        <v>1</v>
      </c>
      <c r="AH2678" s="52" t="b">
        <f ca="1">AND(AH2675&gt;$B$3, NOT(OR($AF2677:AH2677)))</f>
        <v>1</v>
      </c>
      <c r="AI2678" s="52" t="b">
        <f ca="1">AND(AI2675&gt;$B$3, NOT(OR($AF2677:AI2677)))</f>
        <v>0</v>
      </c>
      <c r="AJ2678" s="52" t="b">
        <f ca="1">AND(AJ2675&gt;$B$3, NOT(OR($AF2677:AJ2677)))</f>
        <v>0</v>
      </c>
      <c r="AK2678" s="74"/>
      <c r="AL2678" s="70"/>
    </row>
    <row r="2679" spans="6:38" ht="14.55" customHeight="1" x14ac:dyDescent="0.3">
      <c r="F2679" s="79"/>
      <c r="G2679" s="3">
        <v>2677</v>
      </c>
      <c r="H2679" s="61">
        <v>-1.2775308492851125</v>
      </c>
      <c r="I2679" s="61">
        <v>-0.67684743404970538</v>
      </c>
      <c r="J2679" s="61">
        <v>0.2880657431179397</v>
      </c>
      <c r="K2679" s="62">
        <v>-1.25691292924705</v>
      </c>
      <c r="L2679" s="60">
        <f t="array" ref="L2679:O2679">TRANSPOSE(MMULT(Option!$B$25:$E$28, TRANSPOSE(H2679:K2679)))</f>
        <v>-1.2775308492851125</v>
      </c>
      <c r="M2679" s="60">
        <v>-1.1313532598079261</v>
      </c>
      <c r="N2679" s="60">
        <v>-0.43524156084751731</v>
      </c>
      <c r="O2679" s="60">
        <v>-1.7083838538074319</v>
      </c>
      <c r="P2679" s="56" t="str">
        <f t="shared" si="3320"/>
        <v>536/2</v>
      </c>
      <c r="R2679" s="80">
        <v>670</v>
      </c>
      <c r="S2679" s="3" t="s">
        <v>28</v>
      </c>
      <c r="T2679" s="60">
        <f t="array" aca="1" ref="T2679:T2682" ca="1">TRANSPOSE(OFFSET($L$3, MATCH($R2679 &amp; "/" &amp; T$2, $P$3:$P$5002, 0) - 1, 0, 1, $E$1))</f>
        <v>-1.410808137721226</v>
      </c>
      <c r="U2679" s="60">
        <f t="array" aca="1" ref="U2679:U2682" ca="1">TRANSPOSE(OFFSET($L$3, MATCH($R2679 &amp; "/" &amp; U$2, $P$3:$P$5002, 0) - 1, 0, 1, $E$1))</f>
        <v>0.40952214632091877</v>
      </c>
      <c r="V2679" s="60">
        <f t="array" aca="1" ref="V2679:V2682" ca="1">TRANSPOSE(OFFSET($L$3, MATCH($R2679 &amp; "/" &amp; V$2, $P$3:$P$5002, 0) - 1, 0, 1, $E$1))</f>
        <v>-1.0329442488150586</v>
      </c>
      <c r="W2679" s="60">
        <f t="array" aca="1" ref="W2679:W2682" ca="1">TRANSPOSE(OFFSET($L$3, MATCH($R2679 &amp; "/" &amp; W$2, $P$3:$P$5002, 0) - 1, 0, 1, $E$1))</f>
        <v>0.68977636883334836</v>
      </c>
      <c r="X2679" s="60">
        <f t="array" aca="1" ref="X2679:X2682" ca="1">TRANSPOSE(OFFSET($L$3, MATCH($R2679 &amp; "/" &amp; X$2, $P$3:$P$5002, 0) - 1, 0, 1, $E$1))</f>
        <v>0.33984099526208145</v>
      </c>
      <c r="Y2679" s="52">
        <f ca="1">$B$11 * EXP(($E$3 - $C$11^2/2) * Y$2 + $C$11*SQRT(Y$2)*T2679)</f>
        <v>65.820263356649662</v>
      </c>
      <c r="Z2679" s="52">
        <f ca="1">Y2679 * EXP(($E$3 - $C$11^2/2) * (Z$2-Y$2) + $C$11*SQRT(Z$2-Y$2)*U2679)</f>
        <v>74.797494510312774</v>
      </c>
      <c r="AA2679" s="52">
        <f ca="1">Z2679 * EXP(($E$3 - $C$11^2/2) * (AA$2-Z$2) + $C$11*SQRT(AA$2-Z$2)*V2679)</f>
        <v>55.141417575418288</v>
      </c>
      <c r="AB2679" s="52">
        <f ca="1">AA2679 * EXP(($E$3 - $C$11^2/2) * (AB$2-AA$2) + $C$11*SQRT(AB$2-AA$2)*W2679)</f>
        <v>68.158373861691601</v>
      </c>
      <c r="AC2679" s="52">
        <f ca="1">AB2679 * EXP(($E$3 - $C$11^2/2) * (AC$2-AB$2) + $C$11*SQRT(AC$2-AB$2)*X2679)</f>
        <v>75.852170657630751</v>
      </c>
      <c r="AD2679" s="47"/>
      <c r="AE2679" s="3" t="s">
        <v>69</v>
      </c>
      <c r="AF2679" s="20" cm="1">
        <f t="array" aca="1" ref="AF2679" ca="1">MIN(Y2679:Y2682 / $D$11:$D$14)</f>
        <v>0.65820263356649666</v>
      </c>
      <c r="AG2679" s="20" cm="1">
        <f t="array" aca="1" ref="AG2679" ca="1">MIN(Z2679:Z2682 / $D$11:$D$14)</f>
        <v>0.74797494510312779</v>
      </c>
      <c r="AH2679" s="20" cm="1">
        <f t="array" aca="1" ref="AH2679" ca="1">MIN(AA2679:AA2682 / $D$11:$D$14)</f>
        <v>0.55141417575418283</v>
      </c>
      <c r="AI2679" s="20" cm="1">
        <f t="array" aca="1" ref="AI2679" ca="1">MIN(AB2679:AB2682 / $D$11:$D$14)</f>
        <v>0.68158373861691601</v>
      </c>
      <c r="AJ2679" s="20" cm="1">
        <f t="array" aca="1" ref="AJ2679" ca="1">MIN(AC2679:AC2682 / $D$11:$D$14)</f>
        <v>0.75852170657630746</v>
      </c>
      <c r="AK2679" s="72">
        <f t="array" aca="1" ref="AK2679" ca="1">SUMPRODUCT(AF2680:AJ2680, EXP(-$E$3*$AF$2:$AJ$2))</f>
        <v>77880.078307140488</v>
      </c>
      <c r="AL2679" s="70">
        <f ca="1">MAX(AC2680 - $D$11, 0) * EXP(-$E$2*$E$3)</f>
        <v>65.203542308992041</v>
      </c>
    </row>
    <row r="2680" spans="6:38" ht="14.55" customHeight="1" x14ac:dyDescent="0.3">
      <c r="F2680" s="79"/>
      <c r="G2680" s="3">
        <v>2678</v>
      </c>
      <c r="H2680" s="61">
        <v>-1.1058320768737215</v>
      </c>
      <c r="I2680" s="61">
        <v>0.26193107056435949</v>
      </c>
      <c r="J2680" s="61">
        <v>1.9346333366402922E-2</v>
      </c>
      <c r="K2680" s="62">
        <v>-1.8023395915056521</v>
      </c>
      <c r="L2680" s="60">
        <f t="array" ref="L2680:O2680">TRANSPOSE(MMULT(Option!$B$25:$E$28, TRANSPOSE(H2680:K2680)))</f>
        <v>-1.1058320768737215</v>
      </c>
      <c r="M2680" s="60">
        <v>-0.20226903920508929</v>
      </c>
      <c r="N2680" s="60">
        <v>-0.35675109669331406</v>
      </c>
      <c r="O2680" s="60">
        <v>-1.9133985743022324</v>
      </c>
      <c r="P2680" s="56" t="str">
        <f t="shared" si="3320"/>
        <v>536/3</v>
      </c>
      <c r="R2680" s="80"/>
      <c r="S2680" s="3" t="s">
        <v>29</v>
      </c>
      <c r="T2680" s="60">
        <f ca="1"/>
        <v>-0.13951889602032752</v>
      </c>
      <c r="U2680" s="60">
        <f ca="1"/>
        <v>0.97305883003295923</v>
      </c>
      <c r="V2680" s="60">
        <f ca="1"/>
        <v>1.7414306741658727</v>
      </c>
      <c r="W2680" s="60">
        <f ca="1"/>
        <v>0.33033622921060712</v>
      </c>
      <c r="X2680" s="60">
        <f ca="1"/>
        <v>-0.96111006098929519</v>
      </c>
      <c r="Y2680" s="52">
        <f ca="1">$B$12 * EXP(($E$3 - $C$12^2/2) * Y$2 + $C$12*SQRT(Y$2)*T2680)</f>
        <v>96.381523391409246</v>
      </c>
      <c r="Z2680" s="52">
        <f ca="1">Y2680 * EXP(($E$3 - $C$12^2/2) * (Z$2-Y$2) + $C$12*SQRT(Z$2-Y$2)*U2680)</f>
        <v>129.70104731480038</v>
      </c>
      <c r="AA2680" s="52">
        <f ca="1">Z2680 * EXP(($E$3 - $C$12^2/2) * (AA$2-Z$2) + $C$12*SQRT(AA$2-Z$2)*V2680)</f>
        <v>219.78754351155229</v>
      </c>
      <c r="AB2680" s="52">
        <f ca="1">AA2680 * EXP(($E$3 - $C$12^2/2) * (AB$2-AA$2) + $C$12*SQRT(AB$2-AA$2)*W2680)</f>
        <v>243.90095901252698</v>
      </c>
      <c r="AC2680" s="52">
        <f ca="1">AB2680 * EXP(($E$3 - $C$12^2/2) * (AC$2-AB$2) + $C$12*SQRT(AC$2-AB$2)*X2680)</f>
        <v>183.72300558282029</v>
      </c>
      <c r="AD2680" s="47"/>
      <c r="AE2680" s="3" t="s">
        <v>47</v>
      </c>
      <c r="AF2680" s="64">
        <f t="shared" ref="AF2680" ca="1" si="3386">($B$5*AF2682 + (1 + $B$6)*AF2681)*$B$2</f>
        <v>0</v>
      </c>
      <c r="AG2680" s="64">
        <f t="shared" ref="AG2680" ca="1" si="3387">($B$5*AG2682 + (1 + $B$6)*AG2681)*$B$2</f>
        <v>0</v>
      </c>
      <c r="AH2680" s="64">
        <f t="shared" ref="AH2680" ca="1" si="3388">($B$5*AH2682 + (1 + $B$6)*AH2681)*$B$2</f>
        <v>0</v>
      </c>
      <c r="AI2680" s="64">
        <f t="shared" ref="AI2680" ca="1" si="3389">($B$5*AI2682 + (1 + $B$6)*AI2681)*$B$2</f>
        <v>0</v>
      </c>
      <c r="AJ2680" s="64" cm="1">
        <f t="array" aca="1" ref="AJ2680" ca="1">($B$5*AJ2682 + (1 + $B$6)*AJ2681 + AND(NOT(AF2681:AJ2681)))*$B$2</f>
        <v>100000</v>
      </c>
      <c r="AK2680" s="73"/>
      <c r="AL2680" s="70"/>
    </row>
    <row r="2681" spans="6:38" ht="14.55" customHeight="1" x14ac:dyDescent="0.3">
      <c r="F2681" s="79"/>
      <c r="G2681" s="3">
        <v>2679</v>
      </c>
      <c r="H2681" s="61">
        <v>-1.248053894792857E-2</v>
      </c>
      <c r="I2681" s="61">
        <v>-0.97720606340609939</v>
      </c>
      <c r="J2681" s="61">
        <v>0.57940004515893162</v>
      </c>
      <c r="K2681" s="62">
        <v>-1.0661537522595372</v>
      </c>
      <c r="L2681" s="60">
        <f t="array" ref="L2681:O2681">TRANSPOSE(MMULT(Option!$B$25:$E$28, TRANSPOSE(H2681:K2681)))</f>
        <v>-1.248053894792857E-2</v>
      </c>
      <c r="M2681" s="60">
        <v>-0.90061636660482469</v>
      </c>
      <c r="N2681" s="60">
        <v>0.24800806154535682</v>
      </c>
      <c r="O2681" s="60">
        <v>-1.0607970483832179</v>
      </c>
      <c r="P2681" s="56" t="str">
        <f t="shared" si="3320"/>
        <v>536/4</v>
      </c>
      <c r="R2681" s="80"/>
      <c r="S2681" s="3" t="s">
        <v>31</v>
      </c>
      <c r="T2681" s="60">
        <f ca="1"/>
        <v>7.0633253610911495E-2</v>
      </c>
      <c r="U2681" s="60">
        <f ca="1"/>
        <v>0.97618458268174124</v>
      </c>
      <c r="V2681" s="60">
        <f ca="1"/>
        <v>1.6722482179485156</v>
      </c>
      <c r="W2681" s="60">
        <f ca="1"/>
        <v>5.2028713162705714E-2</v>
      </c>
      <c r="X2681" s="60">
        <f ca="1"/>
        <v>1.098462907056253</v>
      </c>
      <c r="Y2681" s="52">
        <f ca="1">$B$13 * EXP(($E$3 - $C$13^2/2) * Y$2 + $C$13*SQRT(Y$2)*T2681)</f>
        <v>102.65359472288998</v>
      </c>
      <c r="Z2681" s="52">
        <f ca="1">Y2681 * EXP(($E$3 - $C$13^2/2) * (Z$2-Y$2) + $C$13*SQRT(Z$2-Y$2)*U2681)</f>
        <v>138.2710012824235</v>
      </c>
      <c r="AA2681" s="52">
        <f ca="1">Z2681 * EXP(($E$3 - $C$13^2/2) * (AA$2-Z$2) + $C$13*SQRT(AA$2-Z$2)*V2681)</f>
        <v>229.49701026785777</v>
      </c>
      <c r="AB2681" s="52">
        <f ca="1">AA2681 * EXP(($E$3 - $C$13^2/2) * (AB$2-AA$2) + $C$13*SQRT(AB$2-AA$2)*W2681)</f>
        <v>234.27569748441985</v>
      </c>
      <c r="AC2681" s="52">
        <f ca="1">AB2681 * EXP(($E$3 - $C$13^2/2) * (AC$2-AB$2) + $C$13*SQRT(AC$2-AB$2)*X2681)</f>
        <v>327.35247262760464</v>
      </c>
      <c r="AD2681" s="47"/>
      <c r="AE2681" s="3" t="s">
        <v>46</v>
      </c>
      <c r="AF2681" s="52" t="b">
        <f t="shared" ref="AF2681" ca="1" si="3390">AF2679 &gt;= $B$4</f>
        <v>0</v>
      </c>
      <c r="AG2681" s="52" t="b">
        <f t="array" aca="1" ref="AG2681" ca="1">AND(AG2679 &gt;= $B$4, NOT(OR($AF2681:AF2681)))</f>
        <v>0</v>
      </c>
      <c r="AH2681" s="52" t="b">
        <f t="array" aca="1" ref="AH2681" ca="1">AND(AH2679 &gt;= $B$4, NOT(OR($AF2681:AG2681)))</f>
        <v>0</v>
      </c>
      <c r="AI2681" s="52" t="b">
        <f t="array" aca="1" ref="AI2681" ca="1">AND(AI2679 &gt;= $B$4, NOT(OR($AF2681:AH2681)))</f>
        <v>0</v>
      </c>
      <c r="AJ2681" s="52" t="b">
        <f t="array" aca="1" ref="AJ2681" ca="1">AND(AJ2679 &gt;= $B$4, NOT(OR($AF2681:AI2681)))</f>
        <v>0</v>
      </c>
      <c r="AK2681" s="73"/>
      <c r="AL2681" s="70"/>
    </row>
    <row r="2682" spans="6:38" ht="14.55" customHeight="1" x14ac:dyDescent="0.3">
      <c r="F2682" s="79"/>
      <c r="G2682" s="3">
        <v>2680</v>
      </c>
      <c r="H2682" s="61">
        <v>-0.5230471709375426</v>
      </c>
      <c r="I2682" s="61">
        <v>-2.0171133000521388</v>
      </c>
      <c r="J2682" s="61">
        <v>-0.44614598449850273</v>
      </c>
      <c r="K2682" s="62">
        <v>0.31153349018451953</v>
      </c>
      <c r="L2682" s="60">
        <f t="array" ref="L2682:O2682">TRANSPOSE(MMULT(Option!$B$25:$E$28, TRANSPOSE(H2682:K2682)))</f>
        <v>-0.5230471709375426</v>
      </c>
      <c r="M2682" s="60">
        <v>-2.0579337449332367</v>
      </c>
      <c r="N2682" s="60">
        <v>-1.1292776277562282</v>
      </c>
      <c r="O2682" s="60">
        <v>-0.55772055608621662</v>
      </c>
      <c r="P2682" s="56" t="str">
        <f t="shared" si="3320"/>
        <v>536/5</v>
      </c>
      <c r="R2682" s="80"/>
      <c r="S2682" s="3" t="s">
        <v>30</v>
      </c>
      <c r="T2682" s="60">
        <f ca="1"/>
        <v>1.2422936844355994</v>
      </c>
      <c r="U2682" s="60">
        <f ca="1"/>
        <v>1.8021563409724766</v>
      </c>
      <c r="V2682" s="60">
        <f ca="1"/>
        <v>0.71264856004117028</v>
      </c>
      <c r="W2682" s="60">
        <f ca="1"/>
        <v>-0.66048064752839319</v>
      </c>
      <c r="X2682" s="60">
        <f ca="1"/>
        <v>-0.72133265731690321</v>
      </c>
      <c r="Y2682" s="52">
        <f ca="1">$B$14 * EXP(($E$3 - $C$14^2/2) * Y$2 + $C$14*SQRT(Y$2)*T2682)</f>
        <v>145.8907846328093</v>
      </c>
      <c r="Z2682" s="52">
        <f ca="1">Y2682 * EXP(($E$3 - $C$14^2/2) * (Z$2-Y$2) + $C$14*SQRT(Z$2-Y$2)*U2682)</f>
        <v>251.76728625492902</v>
      </c>
      <c r="AA2682" s="52">
        <f ca="1">Z2682 * EXP(($E$3 - $C$14^2/2) * (AA$2-Z$2) + $C$14*SQRT(AA$2-Z$2)*V2682)</f>
        <v>313.34341500395806</v>
      </c>
      <c r="AB2682" s="52">
        <f ca="1">AA2682 * EXP(($E$3 - $C$14^2/2) * (AB$2-AA$2) + $C$14*SQRT(AB$2-AA$2)*W2682)</f>
        <v>258.30874806205287</v>
      </c>
      <c r="AC2682" s="52">
        <f ca="1">AB2682 * EXP(($E$3 - $C$14^2/2) * (AC$2-AB$2) + $C$14*SQRT(AC$2-AB$2)*X2682)</f>
        <v>209.08811587465115</v>
      </c>
      <c r="AD2682" s="47"/>
      <c r="AE2682" s="3" t="s">
        <v>68</v>
      </c>
      <c r="AF2682" s="52" t="b">
        <f ca="1">AND(AF2679&gt;$B$3, NOT(OR($AF2681:AF2681)))</f>
        <v>0</v>
      </c>
      <c r="AG2682" s="52" t="b">
        <f ca="1">AND(AG2679&gt;$B$3, NOT(OR($AF2681:AG2681)))</f>
        <v>0</v>
      </c>
      <c r="AH2682" s="52" t="b">
        <f ca="1">AND(AH2679&gt;$B$3, NOT(OR($AF2681:AH2681)))</f>
        <v>0</v>
      </c>
      <c r="AI2682" s="52" t="b">
        <f ca="1">AND(AI2679&gt;$B$3, NOT(OR($AF2681:AI2681)))</f>
        <v>0</v>
      </c>
      <c r="AJ2682" s="52" t="b">
        <f ca="1">AND(AJ2679&gt;$B$3, NOT(OR($AF2681:AJ2681)))</f>
        <v>0</v>
      </c>
      <c r="AK2682" s="74"/>
      <c r="AL2682" s="70"/>
    </row>
    <row r="2683" spans="6:38" ht="14.55" customHeight="1" x14ac:dyDescent="0.3">
      <c r="F2683" s="79"/>
      <c r="G2683" s="3">
        <v>2681</v>
      </c>
      <c r="H2683" s="61">
        <v>-0.98675361576621312</v>
      </c>
      <c r="I2683" s="61">
        <v>-0.86873500810202131</v>
      </c>
      <c r="J2683" s="61">
        <v>1.9875876583954004</v>
      </c>
      <c r="K2683" s="62">
        <v>-1.4371482741655812</v>
      </c>
      <c r="L2683" s="60">
        <f t="array" ref="L2683:O2683">TRANSPOSE(MMULT(Option!$B$25:$E$28, TRANSPOSE(H2683:K2683)))</f>
        <v>-0.98675361576621312</v>
      </c>
      <c r="M2683" s="60">
        <v>-1.1909102330036028</v>
      </c>
      <c r="N2683" s="60">
        <v>1.1235285756606177</v>
      </c>
      <c r="O2683" s="60">
        <v>-1.4649525383587609</v>
      </c>
      <c r="P2683" s="56" t="str">
        <f t="shared" si="3320"/>
        <v>537/1</v>
      </c>
      <c r="R2683" s="80">
        <v>671</v>
      </c>
      <c r="S2683" s="3" t="s">
        <v>28</v>
      </c>
      <c r="T2683" s="60">
        <f t="array" aca="1" ref="T2683:T2686" ca="1">TRANSPOSE(OFFSET($L$3, MATCH($R2683 &amp; "/" &amp; T$2, $P$3:$P$5002, 0) - 1, 0, 1, $E$1))</f>
        <v>-0.49520351877063268</v>
      </c>
      <c r="U2683" s="60">
        <f t="array" aca="1" ref="U2683:U2686" ca="1">TRANSPOSE(OFFSET($L$3, MATCH($R2683 &amp; "/" &amp; U$2, $P$3:$P$5002, 0) - 1, 0, 1, $E$1))</f>
        <v>1.3544261098631884E-2</v>
      </c>
      <c r="V2683" s="60">
        <f t="array" aca="1" ref="V2683:V2686" ca="1">TRANSPOSE(OFFSET($L$3, MATCH($R2683 &amp; "/" &amp; V$2, $P$3:$P$5002, 0) - 1, 0, 1, $E$1))</f>
        <v>0.76018779756652477</v>
      </c>
      <c r="W2683" s="60">
        <f t="array" aca="1" ref="W2683:W2686" ca="1">TRANSPOSE(OFFSET($L$3, MATCH($R2683 &amp; "/" &amp; W$2, $P$3:$P$5002, 0) - 1, 0, 1, $E$1))</f>
        <v>-0.82124680275470818</v>
      </c>
      <c r="X2683" s="60">
        <f t="array" aca="1" ref="X2683:X2686" ca="1">TRANSPOSE(OFFSET($L$3, MATCH($R2683 &amp; "/" &amp; X$2, $P$3:$P$5002, 0) - 1, 0, 1, $E$1))</f>
        <v>1.751751585748464</v>
      </c>
      <c r="Y2683" s="52">
        <f ca="1">$B$11 * EXP(($E$3 - $C$11^2/2) * Y$2 + $C$11*SQRT(Y$2)*T2683)</f>
        <v>86.626790803867465</v>
      </c>
      <c r="Z2683" s="52">
        <f ca="1">Y2683 * EXP(($E$3 - $C$11^2/2) * (Z$2-Y$2) + $C$11*SQRT(Z$2-Y$2)*U2683)</f>
        <v>87.415482185693648</v>
      </c>
      <c r="AA2683" s="52">
        <f ca="1">Z2683 * EXP(($E$3 - $C$11^2/2) * (AA$2-Z$2) + $C$11*SQRT(AA$2-Z$2)*V2683)</f>
        <v>110.35790302623137</v>
      </c>
      <c r="AB2683" s="52">
        <f ca="1">AA2683 * EXP(($E$3 - $C$11^2/2) * (AB$2-AA$2) + $C$11*SQRT(AB$2-AA$2)*W2683)</f>
        <v>86.691401810261809</v>
      </c>
      <c r="AC2683" s="52">
        <f ca="1">AB2683 * EXP(($E$3 - $C$11^2/2) * (AC$2-AB$2) + $C$11*SQRT(AC$2-AB$2)*X2683)</f>
        <v>147.36023730101024</v>
      </c>
      <c r="AD2683" s="47"/>
      <c r="AE2683" s="3" t="s">
        <v>69</v>
      </c>
      <c r="AF2683" s="20" cm="1">
        <f t="array" aca="1" ref="AF2683" ca="1">MIN(Y2683:Y2686 / $D$11:$D$14)</f>
        <v>0.55772777354854497</v>
      </c>
      <c r="AG2683" s="20" cm="1">
        <f t="array" aca="1" ref="AG2683" ca="1">MIN(Z2683:Z2686 / $D$11:$D$14)</f>
        <v>0.4931227774483114</v>
      </c>
      <c r="AH2683" s="20" cm="1">
        <f t="array" aca="1" ref="AH2683" ca="1">MIN(AA2683:AA2686 / $D$11:$D$14)</f>
        <v>0.94321284824459195</v>
      </c>
      <c r="AI2683" s="20" cm="1">
        <f t="array" aca="1" ref="AI2683" ca="1">MIN(AB2683:AB2686 / $D$11:$D$14)</f>
        <v>0.86691401810261803</v>
      </c>
      <c r="AJ2683" s="20" cm="1">
        <f t="array" aca="1" ref="AJ2683" ca="1">MIN(AC2683:AC2686 / $D$11:$D$14)</f>
        <v>1.1379726225428568</v>
      </c>
      <c r="AK2683" s="72">
        <f t="array" aca="1" ref="AK2683" ca="1">SUMPRODUCT(AF2684:AJ2684, EXP(-$E$3*$AF$2:$AJ$2))</f>
        <v>114753.67099575714</v>
      </c>
      <c r="AL2683" s="70">
        <f ca="1">MAX(AC2684 - $D$11, 0) * EXP(-$E$2*$E$3)</f>
        <v>71.287498974652962</v>
      </c>
    </row>
    <row r="2684" spans="6:38" ht="14.55" customHeight="1" x14ac:dyDescent="0.3">
      <c r="F2684" s="79"/>
      <c r="G2684" s="3">
        <v>2682</v>
      </c>
      <c r="H2684" s="61">
        <v>0.35153418607883502</v>
      </c>
      <c r="I2684" s="61">
        <v>-0.72586428550582038</v>
      </c>
      <c r="J2684" s="61">
        <v>7.7254796280002105E-2</v>
      </c>
      <c r="K2684" s="62">
        <v>0.65438419768472933</v>
      </c>
      <c r="L2684" s="60">
        <f t="array" ref="L2684:O2684">TRANSPOSE(MMULT(Option!$B$25:$E$28, TRANSPOSE(H2684:K2684)))</f>
        <v>0.35153418607883502</v>
      </c>
      <c r="M2684" s="60">
        <v>-0.52465193208755778</v>
      </c>
      <c r="N2684" s="60">
        <v>1.8391452047400961E-2</v>
      </c>
      <c r="O2684" s="60">
        <v>0.52599752679060807</v>
      </c>
      <c r="P2684" s="56" t="str">
        <f t="shared" si="3320"/>
        <v>537/2</v>
      </c>
      <c r="R2684" s="80"/>
      <c r="S2684" s="3" t="s">
        <v>29</v>
      </c>
      <c r="T2684" s="60">
        <f ca="1"/>
        <v>-1.9629476555594922</v>
      </c>
      <c r="U2684" s="60">
        <f ca="1"/>
        <v>-0.42704265933325064</v>
      </c>
      <c r="V2684" s="60">
        <f ca="1"/>
        <v>2.7433122517743782</v>
      </c>
      <c r="W2684" s="60">
        <f ca="1"/>
        <v>0.82494598455012613</v>
      </c>
      <c r="X2684" s="60">
        <f ca="1"/>
        <v>0.90473263764320433</v>
      </c>
      <c r="Y2684" s="52">
        <f ca="1">$B$12 * EXP(($E$3 - $C$12^2/2) * Y$2 + $C$12*SQRT(Y$2)*T2684)</f>
        <v>55.772777354854497</v>
      </c>
      <c r="Z2684" s="52">
        <f ca="1">Y2684 * EXP(($E$3 - $C$12^2/2) * (Z$2-Y$2) + $C$12*SQRT(Z$2-Y$2)*U2684)</f>
        <v>49.312277744831142</v>
      </c>
      <c r="AA2684" s="52">
        <f ca="1">Z2684 * EXP(($E$3 - $C$12^2/2) * (AA$2-Z$2) + $C$12*SQRT(AA$2-Z$2)*V2684)</f>
        <v>112.86210536781505</v>
      </c>
      <c r="AB2684" s="52">
        <f ca="1">AA2684 * EXP(($E$3 - $C$12^2/2) * (AB$2-AA$2) + $C$12*SQRT(AB$2-AA$2)*W2684)</f>
        <v>145.27820544927397</v>
      </c>
      <c r="AC2684" s="52">
        <f ca="1">AB2684 * EXP(($E$3 - $C$12^2/2) * (AC$2-AB$2) + $C$12*SQRT(AC$2-AB$2)*X2684)</f>
        <v>191.53496057555571</v>
      </c>
      <c r="AD2684" s="47"/>
      <c r="AE2684" s="3" t="s">
        <v>47</v>
      </c>
      <c r="AF2684" s="64">
        <f t="shared" ref="AF2684" ca="1" si="3391">($B$5*AF2686 + (1 + $B$6)*AF2685)*$B$2</f>
        <v>0</v>
      </c>
      <c r="AG2684" s="64">
        <f t="shared" ref="AG2684" ca="1" si="3392">($B$5*AG2686 + (1 + $B$6)*AG2685)*$B$2</f>
        <v>0</v>
      </c>
      <c r="AH2684" s="64">
        <f t="shared" ref="AH2684" ca="1" si="3393">($B$5*AH2686 + (1 + $B$6)*AH2685)*$B$2</f>
        <v>15000</v>
      </c>
      <c r="AI2684" s="64">
        <f t="shared" ref="AI2684" ca="1" si="3394">($B$5*AI2686 + (1 + $B$6)*AI2685)*$B$2</f>
        <v>15000</v>
      </c>
      <c r="AJ2684" s="64" cm="1">
        <f t="array" aca="1" ref="AJ2684" ca="1">($B$5*AJ2686 + (1 + $B$6)*AJ2685 + AND(NOT(AF2685:AJ2685)))*$B$2</f>
        <v>114999.99999999999</v>
      </c>
      <c r="AK2684" s="73"/>
      <c r="AL2684" s="70"/>
    </row>
    <row r="2685" spans="6:38" ht="14.55" customHeight="1" x14ac:dyDescent="0.3">
      <c r="F2685" s="79"/>
      <c r="G2685" s="3">
        <v>2683</v>
      </c>
      <c r="H2685" s="61">
        <v>0.71724382762800576</v>
      </c>
      <c r="I2685" s="61">
        <v>2.5934835287994468E-2</v>
      </c>
      <c r="J2685" s="61">
        <v>1.1751998867132165</v>
      </c>
      <c r="K2685" s="62">
        <v>9.3935664807382954E-2</v>
      </c>
      <c r="L2685" s="60">
        <f t="array" ref="L2685:O2685">TRANSPOSE(MMULT(Option!$B$25:$E$28, TRANSPOSE(H2685:K2685)))</f>
        <v>0.71724382762800576</v>
      </c>
      <c r="M2685" s="60">
        <v>0.31066720021989158</v>
      </c>
      <c r="N2685" s="60">
        <v>1.3258787547546815</v>
      </c>
      <c r="O2685" s="60">
        <v>0.60350609359273066</v>
      </c>
      <c r="P2685" s="56" t="str">
        <f t="shared" si="3320"/>
        <v>537/3</v>
      </c>
      <c r="R2685" s="80"/>
      <c r="S2685" s="3" t="s">
        <v>31</v>
      </c>
      <c r="T2685" s="60">
        <f ca="1"/>
        <v>0.84351396527337341</v>
      </c>
      <c r="U2685" s="60">
        <f ca="1"/>
        <v>-1.3519222797577533</v>
      </c>
      <c r="V2685" s="60">
        <f ca="1"/>
        <v>0.26353062155399165</v>
      </c>
      <c r="W2685" s="60">
        <f ca="1"/>
        <v>0.81423102196711583</v>
      </c>
      <c r="X2685" s="60">
        <f ca="1"/>
        <v>0.46095726210002819</v>
      </c>
      <c r="Y2685" s="52">
        <f ca="1">$B$13 * EXP(($E$3 - $C$13^2/2) * Y$2 + $C$13*SQRT(Y$2)*T2685)</f>
        <v>129.44089602042553</v>
      </c>
      <c r="Z2685" s="52">
        <f ca="1">Y2685 * EXP(($E$3 - $C$13^2/2) * (Z$2-Y$2) + $C$13*SQRT(Z$2-Y$2)*U2685)</f>
        <v>86.716804769535173</v>
      </c>
      <c r="AA2685" s="52">
        <f ca="1">Z2685 * EXP(($E$3 - $C$13^2/2) * (AA$2-Z$2) + $C$13*SQRT(AA$2-Z$2)*V2685)</f>
        <v>94.321284824459198</v>
      </c>
      <c r="AB2685" s="52">
        <f ca="1">AA2685 * EXP(($E$3 - $C$13^2/2) * (AB$2-AA$2) + $C$13*SQRT(AB$2-AA$2)*W2685)</f>
        <v>121.02246441645916</v>
      </c>
      <c r="AC2685" s="52">
        <f ca="1">AB2685 * EXP(($E$3 - $C$13^2/2) * (AC$2-AB$2) + $C$13*SQRT(AC$2-AB$2)*X2685)</f>
        <v>139.66732758138471</v>
      </c>
      <c r="AD2685" s="47"/>
      <c r="AE2685" s="3" t="s">
        <v>46</v>
      </c>
      <c r="AF2685" s="52" t="b">
        <f t="shared" ref="AF2685" ca="1" si="3395">AF2683 &gt;= $B$4</f>
        <v>0</v>
      </c>
      <c r="AG2685" s="52" t="b">
        <f t="array" aca="1" ref="AG2685" ca="1">AND(AG2683 &gt;= $B$4, NOT(OR($AF2685:AF2685)))</f>
        <v>0</v>
      </c>
      <c r="AH2685" s="52" t="b">
        <f t="array" aca="1" ref="AH2685" ca="1">AND(AH2683 &gt;= $B$4, NOT(OR($AF2685:AG2685)))</f>
        <v>0</v>
      </c>
      <c r="AI2685" s="52" t="b">
        <f t="array" aca="1" ref="AI2685" ca="1">AND(AI2683 &gt;= $B$4, NOT(OR($AF2685:AH2685)))</f>
        <v>0</v>
      </c>
      <c r="AJ2685" s="52" t="b">
        <f t="array" aca="1" ref="AJ2685" ca="1">AND(AJ2683 &gt;= $B$4, NOT(OR($AF2685:AI2685)))</f>
        <v>0</v>
      </c>
      <c r="AK2685" s="73"/>
      <c r="AL2685" s="70"/>
    </row>
    <row r="2686" spans="6:38" ht="14.55" customHeight="1" x14ac:dyDescent="0.3">
      <c r="F2686" s="79"/>
      <c r="G2686" s="3">
        <v>2684</v>
      </c>
      <c r="H2686" s="61">
        <v>0.82210303494801806</v>
      </c>
      <c r="I2686" s="61">
        <v>1.1208792632803719</v>
      </c>
      <c r="J2686" s="61">
        <v>-0.49352194322763032</v>
      </c>
      <c r="K2686" s="62">
        <v>0.48142544324142278</v>
      </c>
      <c r="L2686" s="60">
        <f t="array" ref="L2686:O2686">TRANSPOSE(MMULT(Option!$B$25:$E$28, TRANSPOSE(H2686:K2686)))</f>
        <v>0.82210303494801806</v>
      </c>
      <c r="M2686" s="60">
        <v>1.3561440277569352</v>
      </c>
      <c r="N2686" s="60">
        <v>0.18889101327219499</v>
      </c>
      <c r="O2686" s="60">
        <v>0.93829880273201227</v>
      </c>
      <c r="P2686" s="56" t="str">
        <f t="shared" si="3320"/>
        <v>537/4</v>
      </c>
      <c r="R2686" s="80"/>
      <c r="S2686" s="3" t="s">
        <v>30</v>
      </c>
      <c r="T2686" s="60">
        <f ca="1"/>
        <v>1.3943809712869848E-2</v>
      </c>
      <c r="U2686" s="60">
        <f ca="1"/>
        <v>-1.1063688067614126</v>
      </c>
      <c r="V2686" s="60">
        <f ca="1"/>
        <v>2.0275821606568081</v>
      </c>
      <c r="W2686" s="60">
        <f ca="1"/>
        <v>-0.38188827345702664</v>
      </c>
      <c r="X2686" s="60">
        <f ca="1"/>
        <v>-0.20577463050025657</v>
      </c>
      <c r="Y2686" s="52">
        <f ca="1">$B$14 * EXP(($E$3 - $C$14^2/2) * Y$2 + $C$14*SQRT(Y$2)*T2686)</f>
        <v>100.92254373368574</v>
      </c>
      <c r="Z2686" s="52">
        <f ca="1">Y2686 * EXP(($E$3 - $C$14^2/2) * (Z$2-Y$2) + $C$14*SQRT(Z$2-Y$2)*U2686)</f>
        <v>72.780108783584183</v>
      </c>
      <c r="AA2686" s="52">
        <f ca="1">Z2686 * EXP(($E$3 - $C$14^2/2) * (AA$2-Z$2) + $C$14*SQRT(AA$2-Z$2)*V2686)</f>
        <v>134.38614501250501</v>
      </c>
      <c r="AB2686" s="52">
        <f ca="1">AA2686 * EXP(($E$3 - $C$14^2/2) * (AB$2-AA$2) + $C$14*SQRT(AB$2-AA$2)*W2686)</f>
        <v>120.4398975561799</v>
      </c>
      <c r="AC2686" s="52">
        <f ca="1">AB2686 * EXP(($E$3 - $C$14^2/2) * (AC$2-AB$2) + $C$14*SQRT(AC$2-AB$2)*X2686)</f>
        <v>113.79726225428568</v>
      </c>
      <c r="AD2686" s="47"/>
      <c r="AE2686" s="3" t="s">
        <v>68</v>
      </c>
      <c r="AF2686" s="52" t="b">
        <f ca="1">AND(AF2683&gt;$B$3, NOT(OR($AF2685:AF2685)))</f>
        <v>0</v>
      </c>
      <c r="AG2686" s="52" t="b">
        <f ca="1">AND(AG2683&gt;$B$3, NOT(OR($AF2685:AG2685)))</f>
        <v>0</v>
      </c>
      <c r="AH2686" s="52" t="b">
        <f ca="1">AND(AH2683&gt;$B$3, NOT(OR($AF2685:AH2685)))</f>
        <v>1</v>
      </c>
      <c r="AI2686" s="52" t="b">
        <f ca="1">AND(AI2683&gt;$B$3, NOT(OR($AF2685:AI2685)))</f>
        <v>1</v>
      </c>
      <c r="AJ2686" s="52" t="b">
        <f ca="1">AND(AJ2683&gt;$B$3, NOT(OR($AF2685:AJ2685)))</f>
        <v>1</v>
      </c>
      <c r="AK2686" s="74"/>
      <c r="AL2686" s="70"/>
    </row>
    <row r="2687" spans="6:38" ht="14.55" customHeight="1" x14ac:dyDescent="0.3">
      <c r="F2687" s="79"/>
      <c r="G2687" s="3">
        <v>2685</v>
      </c>
      <c r="H2687" s="61">
        <v>-8.4783617557123575E-2</v>
      </c>
      <c r="I2687" s="61">
        <v>0.6643616882956036</v>
      </c>
      <c r="J2687" s="61">
        <v>-0.35179472678296297</v>
      </c>
      <c r="K2687" s="62">
        <v>-1.6489043922314559</v>
      </c>
      <c r="L2687" s="60">
        <f t="array" ref="L2687:O2687">TRANSPOSE(MMULT(Option!$B$25:$E$28, TRANSPOSE(H2687:K2687)))</f>
        <v>-8.4783617557123575E-2</v>
      </c>
      <c r="M2687" s="60">
        <v>0.57498409806580275</v>
      </c>
      <c r="N2687" s="60">
        <v>-0.16892756943202566</v>
      </c>
      <c r="O2687" s="60">
        <v>-1.3406433809737783</v>
      </c>
      <c r="P2687" s="56" t="str">
        <f t="shared" si="3320"/>
        <v>537/5</v>
      </c>
      <c r="R2687" s="80">
        <v>672</v>
      </c>
      <c r="S2687" s="3" t="s">
        <v>28</v>
      </c>
      <c r="T2687" s="60">
        <f t="array" aca="1" ref="T2687:T2690" ca="1">TRANSPOSE(OFFSET($L$3, MATCH($R2687 &amp; "/" &amp; T$2, $P$3:$P$5002, 0) - 1, 0, 1, $E$1))</f>
        <v>-0.99545853874716728</v>
      </c>
      <c r="U2687" s="60">
        <f t="array" aca="1" ref="U2687:U2690" ca="1">TRANSPOSE(OFFSET($L$3, MATCH($R2687 &amp; "/" &amp; U$2, $P$3:$P$5002, 0) - 1, 0, 1, $E$1))</f>
        <v>-0.80404106425378985</v>
      </c>
      <c r="V2687" s="60">
        <f t="array" aca="1" ref="V2687:V2690" ca="1">TRANSPOSE(OFFSET($L$3, MATCH($R2687 &amp; "/" &amp; V$2, $P$3:$P$5002, 0) - 1, 0, 1, $E$1))</f>
        <v>0.79764412625778691</v>
      </c>
      <c r="W2687" s="60">
        <f t="array" aca="1" ref="W2687:W2690" ca="1">TRANSPOSE(OFFSET($L$3, MATCH($R2687 &amp; "/" &amp; W$2, $P$3:$P$5002, 0) - 1, 0, 1, $E$1))</f>
        <v>-0.7845831005139442</v>
      </c>
      <c r="X2687" s="60">
        <f t="array" aca="1" ref="X2687:X2690" ca="1">TRANSPOSE(OFFSET($L$3, MATCH($R2687 &amp; "/" &amp; X$2, $P$3:$P$5002, 0) - 1, 0, 1, $E$1))</f>
        <v>0.3125250789771109</v>
      </c>
      <c r="Y2687" s="52">
        <f ca="1">$B$11 * EXP(($E$3 - $C$11^2/2) * Y$2 + $C$11*SQRT(Y$2)*T2687)</f>
        <v>74.554665720066822</v>
      </c>
      <c r="Z2687" s="52">
        <f ca="1">Y2687 * EXP(($E$3 - $C$11^2/2) * (Z$2-Y$2) + $C$11*SQRT(Z$2-Y$2)*U2687)</f>
        <v>58.869333715914735</v>
      </c>
      <c r="AA2687" s="52">
        <f ca="1">Z2687 * EXP(($E$3 - $C$11^2/2) * (AA$2-Z$2) + $C$11*SQRT(AA$2-Z$2)*V2687)</f>
        <v>75.159576731629713</v>
      </c>
      <c r="AB2687" s="52">
        <f ca="1">AA2687 * EXP(($E$3 - $C$11^2/2) * (AB$2-AA$2) + $C$11*SQRT(AB$2-AA$2)*W2687)</f>
        <v>59.694423827452802</v>
      </c>
      <c r="AC2687" s="52">
        <f ca="1">AB2687 * EXP(($E$3 - $C$11^2/2) * (AC$2-AB$2) + $C$11*SQRT(AC$2-AB$2)*X2687)</f>
        <v>65.890622767441343</v>
      </c>
      <c r="AD2687" s="47"/>
      <c r="AE2687" s="3" t="s">
        <v>69</v>
      </c>
      <c r="AF2687" s="20" cm="1">
        <f t="array" aca="1" ref="AF2687" ca="1">MIN(Y2687:Y2690 / $D$11:$D$14)</f>
        <v>0.74554665720066826</v>
      </c>
      <c r="AG2687" s="20" cm="1">
        <f t="array" aca="1" ref="AG2687" ca="1">MIN(Z2687:Z2690 / $D$11:$D$14)</f>
        <v>0.56671441747103168</v>
      </c>
      <c r="AH2687" s="20" cm="1">
        <f t="array" aca="1" ref="AH2687" ca="1">MIN(AA2687:AA2690 / $D$11:$D$14)</f>
        <v>0.65024076184866042</v>
      </c>
      <c r="AI2687" s="20" cm="1">
        <f t="array" aca="1" ref="AI2687" ca="1">MIN(AB2687:AB2690 / $D$11:$D$14)</f>
        <v>0.54828536048498488</v>
      </c>
      <c r="AJ2687" s="20" cm="1">
        <f t="array" aca="1" ref="AJ2687" ca="1">MIN(AC2687:AC2690 / $D$11:$D$14)</f>
        <v>0.51455293421494797</v>
      </c>
      <c r="AK2687" s="72">
        <f t="array" aca="1" ref="AK2687" ca="1">SUMPRODUCT(AF2688:AJ2688, EXP(-$E$3*$AF$2:$AJ$2))</f>
        <v>77880.078307140488</v>
      </c>
      <c r="AL2687" s="70">
        <f ca="1">MAX(AC2688 - $D$11, 0) * EXP(-$E$2*$E$3)</f>
        <v>0</v>
      </c>
    </row>
    <row r="2688" spans="6:38" ht="14.55" customHeight="1" x14ac:dyDescent="0.3">
      <c r="F2688" s="79"/>
      <c r="G2688" s="3">
        <v>2686</v>
      </c>
      <c r="H2688" s="61">
        <v>-0.12430613913177145</v>
      </c>
      <c r="I2688" s="61">
        <v>1.0138331951015731</v>
      </c>
      <c r="J2688" s="61">
        <v>-2.3744218982142393</v>
      </c>
      <c r="K2688" s="62">
        <v>-0.78395521241573496</v>
      </c>
      <c r="L2688" s="60">
        <f t="array" ref="L2688:O2688">TRANSPOSE(MMULT(Option!$B$25:$E$28, TRANSPOSE(H2688:K2688)))</f>
        <v>-0.12430613913177145</v>
      </c>
      <c r="M2688" s="60">
        <v>0.8794710160696696</v>
      </c>
      <c r="N2688" s="60">
        <v>-1.8697172598992555</v>
      </c>
      <c r="O2688" s="60">
        <v>-0.91901744297387544</v>
      </c>
      <c r="P2688" s="56" t="str">
        <f t="shared" si="3320"/>
        <v>538/1</v>
      </c>
      <c r="R2688" s="80"/>
      <c r="S2688" s="3" t="s">
        <v>29</v>
      </c>
      <c r="T2688" s="60">
        <f ca="1"/>
        <v>-0.13437173875139824</v>
      </c>
      <c r="U2688" s="60">
        <f ca="1"/>
        <v>-1.7919608446845352</v>
      </c>
      <c r="V2688" s="60">
        <f ca="1"/>
        <v>0.44162397733406639</v>
      </c>
      <c r="W2688" s="60">
        <f ca="1"/>
        <v>-0.58515604974928648</v>
      </c>
      <c r="X2688" s="60">
        <f ca="1"/>
        <v>-0.22832482491146797</v>
      </c>
      <c r="Y2688" s="52">
        <f ca="1">$B$12 * EXP(($E$3 - $C$12^2/2) * Y$2 + $C$12*SQRT(Y$2)*T2688)</f>
        <v>96.53046561378531</v>
      </c>
      <c r="Z2688" s="52">
        <f ca="1">Y2688 * EXP(($E$3 - $C$12^2/2) * (Z$2-Y$2) + $C$12*SQRT(Z$2-Y$2)*U2688)</f>
        <v>56.671441747103167</v>
      </c>
      <c r="AA2688" s="52">
        <f ca="1">Z2688 * EXP(($E$3 - $C$12^2/2) * (AA$2-Z$2) + $C$12*SQRT(AA$2-Z$2)*V2688)</f>
        <v>65.024076184866047</v>
      </c>
      <c r="AB2688" s="52">
        <f ca="1">AA2688 * EXP(($E$3 - $C$12^2/2) * (AB$2-AA$2) + $C$12*SQRT(AB$2-AA$2)*W2688)</f>
        <v>54.828536048498485</v>
      </c>
      <c r="AC2688" s="52">
        <f ca="1">AB2688 * EXP(($E$3 - $C$12^2/2) * (AC$2-AB$2) + $C$12*SQRT(AC$2-AB$2)*X2688)</f>
        <v>51.455293421494794</v>
      </c>
      <c r="AD2688" s="47"/>
      <c r="AE2688" s="3" t="s">
        <v>47</v>
      </c>
      <c r="AF2688" s="64">
        <f t="shared" ref="AF2688" ca="1" si="3396">($B$5*AF2690 + (1 + $B$6)*AF2689)*$B$2</f>
        <v>0</v>
      </c>
      <c r="AG2688" s="64">
        <f t="shared" ref="AG2688" ca="1" si="3397">($B$5*AG2690 + (1 + $B$6)*AG2689)*$B$2</f>
        <v>0</v>
      </c>
      <c r="AH2688" s="64">
        <f t="shared" ref="AH2688" ca="1" si="3398">($B$5*AH2690 + (1 + $B$6)*AH2689)*$B$2</f>
        <v>0</v>
      </c>
      <c r="AI2688" s="64">
        <f t="shared" ref="AI2688" ca="1" si="3399">($B$5*AI2690 + (1 + $B$6)*AI2689)*$B$2</f>
        <v>0</v>
      </c>
      <c r="AJ2688" s="64" cm="1">
        <f t="array" aca="1" ref="AJ2688" ca="1">($B$5*AJ2690 + (1 + $B$6)*AJ2689 + AND(NOT(AF2689:AJ2689)))*$B$2</f>
        <v>100000</v>
      </c>
      <c r="AK2688" s="73"/>
      <c r="AL2688" s="70"/>
    </row>
    <row r="2689" spans="6:38" ht="14.55" customHeight="1" x14ac:dyDescent="0.3">
      <c r="F2689" s="79"/>
      <c r="G2689" s="3">
        <v>2687</v>
      </c>
      <c r="H2689" s="61">
        <v>-0.6010775554039115</v>
      </c>
      <c r="I2689" s="61">
        <v>-1.0568134554050912</v>
      </c>
      <c r="J2689" s="61">
        <v>0.51707885613725157</v>
      </c>
      <c r="K2689" s="62">
        <v>0.20726322611729509</v>
      </c>
      <c r="L2689" s="60">
        <f t="array" ref="L2689:O2689">TRANSPOSE(MMULT(Option!$B$25:$E$28, TRANSPOSE(H2689:K2689)))</f>
        <v>-0.6010775554039115</v>
      </c>
      <c r="M2689" s="60">
        <v>-1.2090165531298982</v>
      </c>
      <c r="N2689" s="60">
        <v>-6.3014181213335074E-2</v>
      </c>
      <c r="O2689" s="60">
        <v>-0.23875666364506887</v>
      </c>
      <c r="P2689" s="56" t="str">
        <f t="shared" si="3320"/>
        <v>538/2</v>
      </c>
      <c r="R2689" s="80"/>
      <c r="S2689" s="3" t="s">
        <v>31</v>
      </c>
      <c r="T2689" s="60">
        <f ca="1"/>
        <v>1.3726289980561612</v>
      </c>
      <c r="U2689" s="60">
        <f ca="1"/>
        <v>-0.97974393422429518</v>
      </c>
      <c r="V2689" s="60">
        <f ca="1"/>
        <v>-0.57589408013218357</v>
      </c>
      <c r="W2689" s="60">
        <f ca="1"/>
        <v>0.32081950055915753</v>
      </c>
      <c r="X2689" s="60">
        <f ca="1"/>
        <v>-0.47809771908127607</v>
      </c>
      <c r="Y2689" s="52">
        <f ca="1">$B$13 * EXP(($E$3 - $C$13^2/2) * Y$2 + $C$13*SQRT(Y$2)*T2689)</f>
        <v>151.70819187712854</v>
      </c>
      <c r="Z2689" s="52">
        <f ca="1">Y2689 * EXP(($E$3 - $C$13^2/2) * (Z$2-Y$2) + $C$13*SQRT(Z$2-Y$2)*U2689)</f>
        <v>113.64001683595635</v>
      </c>
      <c r="AA2689" s="52">
        <f ca="1">Z2689 * EXP(($E$3 - $C$13^2/2) * (AA$2-Z$2) + $C$13*SQRT(AA$2-Z$2)*V2689)</f>
        <v>96.088292381412742</v>
      </c>
      <c r="AB2689" s="52">
        <f ca="1">AA2689 * EXP(($E$3 - $C$13^2/2) * (AB$2-AA$2) + $C$13*SQRT(AB$2-AA$2)*W2689)</f>
        <v>106.32637055148514</v>
      </c>
      <c r="AC2689" s="52">
        <f ca="1">AB2689 * EXP(($E$3 - $C$13^2/2) * (AC$2-AB$2) + $C$13*SQRT(AC$2-AB$2)*X2689)</f>
        <v>92.581007270161408</v>
      </c>
      <c r="AD2689" s="47"/>
      <c r="AE2689" s="3" t="s">
        <v>46</v>
      </c>
      <c r="AF2689" s="52" t="b">
        <f t="shared" ref="AF2689" ca="1" si="3400">AF2687 &gt;= $B$4</f>
        <v>0</v>
      </c>
      <c r="AG2689" s="52" t="b">
        <f t="array" aca="1" ref="AG2689" ca="1">AND(AG2687 &gt;= $B$4, NOT(OR($AF2689:AF2689)))</f>
        <v>0</v>
      </c>
      <c r="AH2689" s="52" t="b">
        <f t="array" aca="1" ref="AH2689" ca="1">AND(AH2687 &gt;= $B$4, NOT(OR($AF2689:AG2689)))</f>
        <v>0</v>
      </c>
      <c r="AI2689" s="52" t="b">
        <f t="array" aca="1" ref="AI2689" ca="1">AND(AI2687 &gt;= $B$4, NOT(OR($AF2689:AH2689)))</f>
        <v>0</v>
      </c>
      <c r="AJ2689" s="52" t="b">
        <f t="array" aca="1" ref="AJ2689" ca="1">AND(AJ2687 &gt;= $B$4, NOT(OR($AF2689:AI2689)))</f>
        <v>0</v>
      </c>
      <c r="AK2689" s="73"/>
      <c r="AL2689" s="70"/>
    </row>
    <row r="2690" spans="6:38" ht="14.55" customHeight="1" x14ac:dyDescent="0.3">
      <c r="F2690" s="79"/>
      <c r="G2690" s="3">
        <v>2688</v>
      </c>
      <c r="H2690" s="61">
        <v>-0.13697950361827124</v>
      </c>
      <c r="I2690" s="61">
        <v>1.1020842860709321</v>
      </c>
      <c r="J2690" s="61">
        <v>-1.0081773539817092</v>
      </c>
      <c r="K2690" s="62">
        <v>-0.45258657579847328</v>
      </c>
      <c r="L2690" s="60">
        <f t="array" ref="L2690:O2690">TRANSPOSE(MMULT(Option!$B$25:$E$28, TRANSPOSE(H2690:K2690)))</f>
        <v>-0.13697950361827124</v>
      </c>
      <c r="M2690" s="60">
        <v>0.95528513118097402</v>
      </c>
      <c r="N2690" s="60">
        <v>-0.65169071009117019</v>
      </c>
      <c r="O2690" s="60">
        <v>-0.35054645132497342</v>
      </c>
      <c r="P2690" s="56" t="str">
        <f t="shared" si="3320"/>
        <v>538/3</v>
      </c>
      <c r="R2690" s="80"/>
      <c r="S2690" s="3" t="s">
        <v>30</v>
      </c>
      <c r="T2690" s="60">
        <f ca="1"/>
        <v>-0.695823907756419</v>
      </c>
      <c r="U2690" s="60">
        <f ca="1"/>
        <v>-0.10035118416683042</v>
      </c>
      <c r="V2690" s="60">
        <f ca="1"/>
        <v>0.44075319655910505</v>
      </c>
      <c r="W2690" s="60">
        <f ca="1"/>
        <v>-0.17764108242420706</v>
      </c>
      <c r="X2690" s="60">
        <f ca="1"/>
        <v>-1.6017000893380149</v>
      </c>
      <c r="Y2690" s="52">
        <f ca="1">$B$14 * EXP(($E$3 - $C$14^2/2) * Y$2 + $C$14*SQRT(Y$2)*T2690)</f>
        <v>81.566856870620057</v>
      </c>
      <c r="Z2690" s="52">
        <f ca="1">Y2690 * EXP(($E$3 - $C$14^2/2) * (Z$2-Y$2) + $C$14*SQRT(Z$2-Y$2)*U2690)</f>
        <v>79.544583117990456</v>
      </c>
      <c r="AA2690" s="52">
        <f ca="1">Z2690 * EXP(($E$3 - $C$14^2/2) * (AA$2-Z$2) + $C$14*SQRT(AA$2-Z$2)*V2690)</f>
        <v>91.244582184450763</v>
      </c>
      <c r="AB2690" s="52">
        <f ca="1">AA2690 * EXP(($E$3 - $C$14^2/2) * (AB$2-AA$2) + $C$14*SQRT(AB$2-AA$2)*W2690)</f>
        <v>86.942874900418346</v>
      </c>
      <c r="AC2690" s="52">
        <f ca="1">AB2690 * EXP(($E$3 - $C$14^2/2) * (AC$2-AB$2) + $C$14*SQRT(AC$2-AB$2)*X2690)</f>
        <v>54.040905326635567</v>
      </c>
      <c r="AD2690" s="47"/>
      <c r="AE2690" s="3" t="s">
        <v>68</v>
      </c>
      <c r="AF2690" s="52" t="b">
        <f ca="1">AND(AF2687&gt;$B$3, NOT(OR($AF2689:AF2689)))</f>
        <v>0</v>
      </c>
      <c r="AG2690" s="52" t="b">
        <f ca="1">AND(AG2687&gt;$B$3, NOT(OR($AF2689:AG2689)))</f>
        <v>0</v>
      </c>
      <c r="AH2690" s="52" t="b">
        <f ca="1">AND(AH2687&gt;$B$3, NOT(OR($AF2689:AH2689)))</f>
        <v>0</v>
      </c>
      <c r="AI2690" s="52" t="b">
        <f ca="1">AND(AI2687&gt;$B$3, NOT(OR($AF2689:AI2689)))</f>
        <v>0</v>
      </c>
      <c r="AJ2690" s="52" t="b">
        <f ca="1">AND(AJ2687&gt;$B$3, NOT(OR($AF2689:AJ2689)))</f>
        <v>0</v>
      </c>
      <c r="AK2690" s="74"/>
      <c r="AL2690" s="70"/>
    </row>
    <row r="2691" spans="6:38" ht="14.55" customHeight="1" x14ac:dyDescent="0.3">
      <c r="F2691" s="79"/>
      <c r="G2691" s="3">
        <v>2689</v>
      </c>
      <c r="H2691" s="61">
        <v>1.233323129207513E-2</v>
      </c>
      <c r="I2691" s="61">
        <v>3.1759253744523388</v>
      </c>
      <c r="J2691" s="61">
        <v>1.6582825052581354</v>
      </c>
      <c r="K2691" s="62">
        <v>0.17689690961459534</v>
      </c>
      <c r="L2691" s="60">
        <f t="array" ref="L2691:O2691">TRANSPOSE(MMULT(Option!$B$25:$E$28, TRANSPOSE(H2691:K2691)))</f>
        <v>1.233323129207513E-2</v>
      </c>
      <c r="M2691" s="60">
        <v>2.9157169785085926</v>
      </c>
      <c r="N2691" s="60">
        <v>2.2930719902943837</v>
      </c>
      <c r="O2691" s="60">
        <v>1.3117348408953391</v>
      </c>
      <c r="P2691" s="56" t="str">
        <f t="shared" si="3320"/>
        <v>538/4</v>
      </c>
      <c r="R2691" s="80">
        <v>673</v>
      </c>
      <c r="S2691" s="3" t="s">
        <v>28</v>
      </c>
      <c r="T2691" s="60">
        <f t="array" aca="1" ref="T2691:T2694" ca="1">TRANSPOSE(OFFSET($L$3, MATCH($R2691 &amp; "/" &amp; T$2, $P$3:$P$5002, 0) - 1, 0, 1, $E$1))</f>
        <v>-0.73294924753911239</v>
      </c>
      <c r="U2691" s="60">
        <f t="array" aca="1" ref="U2691:U2694" ca="1">TRANSPOSE(OFFSET($L$3, MATCH($R2691 &amp; "/" &amp; U$2, $P$3:$P$5002, 0) - 1, 0, 1, $E$1))</f>
        <v>0.32888207476337744</v>
      </c>
      <c r="V2691" s="60">
        <f t="array" aca="1" ref="V2691:V2694" ca="1">TRANSPOSE(OFFSET($L$3, MATCH($R2691 &amp; "/" &amp; V$2, $P$3:$P$5002, 0) - 1, 0, 1, $E$1))</f>
        <v>0.27490631555632938</v>
      </c>
      <c r="W2691" s="60">
        <f t="array" aca="1" ref="W2691:W2694" ca="1">TRANSPOSE(OFFSET($L$3, MATCH($R2691 &amp; "/" &amp; W$2, $P$3:$P$5002, 0) - 1, 0, 1, $E$1))</f>
        <v>-0.23098062680770531</v>
      </c>
      <c r="X2691" s="60">
        <f t="array" aca="1" ref="X2691:X2694" ca="1">TRANSPOSE(OFFSET($L$3, MATCH($R2691 &amp; "/" &amp; X$2, $P$3:$P$5002, 0) - 1, 0, 1, $E$1))</f>
        <v>0.25476775836022536</v>
      </c>
      <c r="Y2691" s="52">
        <f ca="1">$B$11 * EXP(($E$3 - $C$11^2/2) * Y$2 + $C$11*SQRT(Y$2)*T2691)</f>
        <v>80.663437986463279</v>
      </c>
      <c r="Z2691" s="52">
        <f ca="1">Y2691 * EXP(($E$3 - $C$11^2/2) * (Z$2-Y$2) + $C$11*SQRT(Z$2-Y$2)*U2691)</f>
        <v>89.474174820911216</v>
      </c>
      <c r="AA2691" s="52">
        <f ca="1">Z2691 * EXP(($E$3 - $C$11^2/2) * (AA$2-Z$2) + $C$11*SQRT(AA$2-Z$2)*V2691)</f>
        <v>97.653151362783504</v>
      </c>
      <c r="AB2691" s="52">
        <f ca="1">AA2691 * EXP(($E$3 - $C$11^2/2) * (AB$2-AA$2) + $C$11*SQRT(AB$2-AA$2)*W2691)</f>
        <v>91.572200788721673</v>
      </c>
      <c r="AC2691" s="52">
        <f ca="1">AB2691 * EXP(($E$3 - $C$11^2/2) * (AC$2-AB$2) + $C$11*SQRT(AC$2-AB$2)*X2691)</f>
        <v>99.340969424930435</v>
      </c>
      <c r="AD2691" s="47"/>
      <c r="AE2691" s="3" t="s">
        <v>69</v>
      </c>
      <c r="AF2691" s="20" cm="1">
        <f t="array" aca="1" ref="AF2691" ca="1">MIN(Y2691:Y2694 / $D$11:$D$14)</f>
        <v>0.80663437986463282</v>
      </c>
      <c r="AG2691" s="20" cm="1">
        <f t="array" aca="1" ref="AG2691" ca="1">MIN(Z2691:Z2694 / $D$11:$D$14)</f>
        <v>0.89474174820911212</v>
      </c>
      <c r="AH2691" s="20" cm="1">
        <f t="array" aca="1" ref="AH2691" ca="1">MIN(AA2691:AA2694 / $D$11:$D$14)</f>
        <v>0.97653151362783508</v>
      </c>
      <c r="AI2691" s="20" cm="1">
        <f t="array" aca="1" ref="AI2691" ca="1">MIN(AB2691:AB2694 / $D$11:$D$14)</f>
        <v>0.91572200788721669</v>
      </c>
      <c r="AJ2691" s="20" cm="1">
        <f t="array" aca="1" ref="AJ2691" ca="1">MIN(AC2691:AC2694 / $D$11:$D$14)</f>
        <v>0.99340969424930436</v>
      </c>
      <c r="AK2691" s="72">
        <f t="array" aca="1" ref="AK2691" ca="1">SUMPRODUCT(AF2692:AJ2692, EXP(-$E$3*$AF$2:$AJ$2))</f>
        <v>142594.67363380725</v>
      </c>
      <c r="AL2691" s="70">
        <f ca="1">MAX(AC2692 - $D$11, 0) * EXP(-$E$2*$E$3)</f>
        <v>27.646987122263823</v>
      </c>
    </row>
    <row r="2692" spans="6:38" ht="14.55" customHeight="1" x14ac:dyDescent="0.3">
      <c r="F2692" s="79"/>
      <c r="G2692" s="3">
        <v>2690</v>
      </c>
      <c r="H2692" s="61">
        <v>-0.30321272517637471</v>
      </c>
      <c r="I2692" s="61">
        <v>0.46817678886642006</v>
      </c>
      <c r="J2692" s="61">
        <v>7.5917357210796732E-2</v>
      </c>
      <c r="K2692" s="62">
        <v>-1.5262803898419997</v>
      </c>
      <c r="L2692" s="60">
        <f t="array" ref="L2692:O2692">TRANSPOSE(MMULT(Option!$B$25:$E$28, TRANSPOSE(H2692:K2692)))</f>
        <v>-0.30321272517637471</v>
      </c>
      <c r="M2692" s="60">
        <v>0.30780602464979578</v>
      </c>
      <c r="N2692" s="60">
        <v>6.7991350274189052E-2</v>
      </c>
      <c r="O2692" s="60">
        <v>-1.2908985170189422</v>
      </c>
      <c r="P2692" s="56" t="str">
        <f t="shared" ref="P2692:P2755" si="3401">(QUOTIENT(G2692 - 1, $E$2) + 1) &amp; "/" &amp; MOD(G2692 -1, $E$2) + 1</f>
        <v>538/5</v>
      </c>
      <c r="R2692" s="80"/>
      <c r="S2692" s="3" t="s">
        <v>29</v>
      </c>
      <c r="T2692" s="60">
        <f ca="1"/>
        <v>1.3287673325871419</v>
      </c>
      <c r="U2692" s="60">
        <f ca="1"/>
        <v>0.24688185231860657</v>
      </c>
      <c r="V2692" s="60">
        <f ca="1"/>
        <v>0.18758596587987358</v>
      </c>
      <c r="W2692" s="60">
        <f ca="1"/>
        <v>0.29735497764066732</v>
      </c>
      <c r="X2692" s="60">
        <f ca="1"/>
        <v>-1.1312658671572982</v>
      </c>
      <c r="Y2692" s="52">
        <f ca="1">$B$12 * EXP(($E$3 - $C$12^2/2) * Y$2 + $C$12*SQRT(Y$2)*T2692)</f>
        <v>149.72501611246327</v>
      </c>
      <c r="Z2692" s="52">
        <f ca="1">Y2692 * EXP(($E$3 - $C$12^2/2) * (Z$2-Y$2) + $C$12*SQRT(Z$2-Y$2)*U2692)</f>
        <v>162.04352005346098</v>
      </c>
      <c r="AA2692" s="52">
        <f ca="1">Z2692 * EXP(($E$3 - $C$12^2/2) * (AA$2-Z$2) + $C$12*SQRT(AA$2-Z$2)*V2692)</f>
        <v>172.28338895973599</v>
      </c>
      <c r="AB2692" s="52">
        <f ca="1">AA2692 * EXP(($E$3 - $C$12^2/2) * (AB$2-AA$2) + $C$12*SQRT(AB$2-AA$2)*W2692)</f>
        <v>189.30268169971751</v>
      </c>
      <c r="AC2692" s="52">
        <f ca="1">AB2692 * EXP(($E$3 - $C$12^2/2) * (AC$2-AB$2) + $C$12*SQRT(AC$2-AB$2)*X2692)</f>
        <v>135.49943415982543</v>
      </c>
      <c r="AD2692" s="47"/>
      <c r="AE2692" s="3" t="s">
        <v>47</v>
      </c>
      <c r="AF2692" s="64">
        <f t="shared" ref="AF2692" ca="1" si="3402">($B$5*AF2694 + (1 + $B$6)*AF2693)*$B$2</f>
        <v>15000</v>
      </c>
      <c r="AG2692" s="64">
        <f t="shared" ref="AG2692" ca="1" si="3403">($B$5*AG2694 + (1 + $B$6)*AG2693)*$B$2</f>
        <v>15000</v>
      </c>
      <c r="AH2692" s="64">
        <f t="shared" ref="AH2692" ca="1" si="3404">($B$5*AH2694 + (1 + $B$6)*AH2693)*$B$2</f>
        <v>15000</v>
      </c>
      <c r="AI2692" s="64">
        <f t="shared" ref="AI2692" ca="1" si="3405">($B$5*AI2694 + (1 + $B$6)*AI2693)*$B$2</f>
        <v>15000</v>
      </c>
      <c r="AJ2692" s="64" cm="1">
        <f t="array" aca="1" ref="AJ2692" ca="1">($B$5*AJ2694 + (1 + $B$6)*AJ2693 + AND(NOT(AF2693:AJ2693)))*$B$2</f>
        <v>114999.99999999999</v>
      </c>
      <c r="AK2692" s="73"/>
      <c r="AL2692" s="70"/>
    </row>
    <row r="2693" spans="6:38" ht="14.55" customHeight="1" x14ac:dyDescent="0.3">
      <c r="F2693" s="79"/>
      <c r="G2693" s="3">
        <v>2691</v>
      </c>
      <c r="H2693" s="61">
        <v>0.71147360276749705</v>
      </c>
      <c r="I2693" s="61">
        <v>-0.21321504734523175</v>
      </c>
      <c r="J2693" s="61">
        <v>-0.14170193034911452</v>
      </c>
      <c r="K2693" s="62">
        <v>0.84899926099616041</v>
      </c>
      <c r="L2693" s="60">
        <f t="array" ref="L2693:O2693">TRANSPOSE(MMULT(Option!$B$25:$E$28, TRANSPOSE(H2693:K2693)))</f>
        <v>0.71147360276749705</v>
      </c>
      <c r="M2693" s="60">
        <v>8.9174622354375316E-2</v>
      </c>
      <c r="N2693" s="60">
        <v>0.10429840400092248</v>
      </c>
      <c r="O2693" s="60">
        <v>0.92813878202354316</v>
      </c>
      <c r="P2693" s="56" t="str">
        <f t="shared" si="3401"/>
        <v>539/1</v>
      </c>
      <c r="R2693" s="80"/>
      <c r="S2693" s="3" t="s">
        <v>31</v>
      </c>
      <c r="T2693" s="60">
        <f ca="1"/>
        <v>1.3085832343493358</v>
      </c>
      <c r="U2693" s="60">
        <f ca="1"/>
        <v>-0.16443133663173512</v>
      </c>
      <c r="V2693" s="60">
        <f ca="1"/>
        <v>0.21121898288417268</v>
      </c>
      <c r="W2693" s="60">
        <f ca="1"/>
        <v>-0.1949491763376498</v>
      </c>
      <c r="X2693" s="60">
        <f ca="1"/>
        <v>-0.71645706754985772</v>
      </c>
      <c r="Y2693" s="52">
        <f ca="1">$B$13 * EXP(($E$3 - $C$13^2/2) * Y$2 + $C$13*SQRT(Y$2)*T2693)</f>
        <v>148.82113614440132</v>
      </c>
      <c r="Z2693" s="52">
        <f ca="1">Y2693 * EXP(($E$3 - $C$13^2/2) * (Z$2-Y$2) + $C$13*SQRT(Z$2-Y$2)*U2693)</f>
        <v>142.3680712807911</v>
      </c>
      <c r="AA2693" s="52">
        <f ca="1">Z2693 * EXP(($E$3 - $C$13^2/2) * (AA$2-Z$2) + $C$13*SQRT(AA$2-Z$2)*V2693)</f>
        <v>152.44158144560527</v>
      </c>
      <c r="AB2693" s="52">
        <f ca="1">AA2693 * EXP(($E$3 - $C$13^2/2) * (AB$2-AA$2) + $C$13*SQRT(AB$2-AA$2)*W2693)</f>
        <v>144.5024839351436</v>
      </c>
      <c r="AC2693" s="52">
        <f ca="1">AB2693 * EXP(($E$3 - $C$13^2/2) * (AC$2-AB$2) + $C$13*SQRT(AC$2-AB$2)*X2693)</f>
        <v>117.13880240667558</v>
      </c>
      <c r="AD2693" s="47"/>
      <c r="AE2693" s="3" t="s">
        <v>46</v>
      </c>
      <c r="AF2693" s="52" t="b">
        <f t="shared" ref="AF2693" ca="1" si="3406">AF2691 &gt;= $B$4</f>
        <v>0</v>
      </c>
      <c r="AG2693" s="52" t="b">
        <f t="array" aca="1" ref="AG2693" ca="1">AND(AG2691 &gt;= $B$4, NOT(OR($AF2693:AF2693)))</f>
        <v>0</v>
      </c>
      <c r="AH2693" s="52" t="b">
        <f t="array" aca="1" ref="AH2693" ca="1">AND(AH2691 &gt;= $B$4, NOT(OR($AF2693:AG2693)))</f>
        <v>0</v>
      </c>
      <c r="AI2693" s="52" t="b">
        <f t="array" aca="1" ref="AI2693" ca="1">AND(AI2691 &gt;= $B$4, NOT(OR($AF2693:AH2693)))</f>
        <v>0</v>
      </c>
      <c r="AJ2693" s="52" t="b">
        <f t="array" aca="1" ref="AJ2693" ca="1">AND(AJ2691 &gt;= $B$4, NOT(OR($AF2693:AI2693)))</f>
        <v>0</v>
      </c>
      <c r="AK2693" s="73"/>
      <c r="AL2693" s="70"/>
    </row>
    <row r="2694" spans="6:38" ht="14.55" customHeight="1" x14ac:dyDescent="0.3">
      <c r="F2694" s="79"/>
      <c r="G2694" s="3">
        <v>2692</v>
      </c>
      <c r="H2694" s="61">
        <v>-0.85184589700229851</v>
      </c>
      <c r="I2694" s="61">
        <v>0.30207786036417122</v>
      </c>
      <c r="J2694" s="61">
        <v>-0.14166884012061559</v>
      </c>
      <c r="K2694" s="62">
        <v>-0.16893241734414452</v>
      </c>
      <c r="L2694" s="60">
        <f t="array" ref="L2694:O2694">TRANSPOSE(MMULT(Option!$B$25:$E$28, TRANSPOSE(H2694:K2694)))</f>
        <v>-0.85184589700229851</v>
      </c>
      <c r="M2694" s="60">
        <v>-6.3879426623096369E-2</v>
      </c>
      <c r="N2694" s="60">
        <v>-0.3860649750175314</v>
      </c>
      <c r="O2694" s="60">
        <v>-0.43395181242253866</v>
      </c>
      <c r="P2694" s="56" t="str">
        <f t="shared" si="3401"/>
        <v>539/2</v>
      </c>
      <c r="R2694" s="80"/>
      <c r="S2694" s="3" t="s">
        <v>30</v>
      </c>
      <c r="T2694" s="60">
        <f ca="1"/>
        <v>0.95809487797433879</v>
      </c>
      <c r="U2694" s="60">
        <f ca="1"/>
        <v>0.19344180879828921</v>
      </c>
      <c r="V2694" s="60">
        <f ca="1"/>
        <v>2.0916048021666738</v>
      </c>
      <c r="W2694" s="60">
        <f ca="1"/>
        <v>-0.44528652809522051</v>
      </c>
      <c r="X2694" s="60">
        <f ca="1"/>
        <v>-0.43087778918991526</v>
      </c>
      <c r="Y2694" s="52">
        <f ca="1">$B$14 * EXP(($E$3 - $C$14^2/2) * Y$2 + $C$14*SQRT(Y$2)*T2694)</f>
        <v>133.96768971952838</v>
      </c>
      <c r="Z2694" s="52">
        <f ca="1">Y2694 * EXP(($E$3 - $C$14^2/2) * (Z$2-Y$2) + $C$14*SQRT(Z$2-Y$2)*U2694)</f>
        <v>142.683828373945</v>
      </c>
      <c r="AA2694" s="52">
        <f ca="1">Z2694 * EXP(($E$3 - $C$14^2/2) * (AA$2-Z$2) + $C$14*SQRT(AA$2-Z$2)*V2694)</f>
        <v>268.57028067306118</v>
      </c>
      <c r="AB2694" s="52">
        <f ca="1">AA2694 * EXP(($E$3 - $C$14^2/2) * (AB$2-AA$2) + $C$14*SQRT(AB$2-AA$2)*W2694)</f>
        <v>236.16404612360643</v>
      </c>
      <c r="AC2694" s="52">
        <f ca="1">AB2694 * EXP(($E$3 - $C$14^2/2) * (AC$2-AB$2) + $C$14*SQRT(AC$2-AB$2)*X2694)</f>
        <v>208.56762673213859</v>
      </c>
      <c r="AD2694" s="47"/>
      <c r="AE2694" s="3" t="s">
        <v>68</v>
      </c>
      <c r="AF2694" s="52" t="b">
        <f ca="1">AND(AF2691&gt;$B$3, NOT(OR($AF2693:AF2693)))</f>
        <v>1</v>
      </c>
      <c r="AG2694" s="52" t="b">
        <f ca="1">AND(AG2691&gt;$B$3, NOT(OR($AF2693:AG2693)))</f>
        <v>1</v>
      </c>
      <c r="AH2694" s="52" t="b">
        <f ca="1">AND(AH2691&gt;$B$3, NOT(OR($AF2693:AH2693)))</f>
        <v>1</v>
      </c>
      <c r="AI2694" s="52" t="b">
        <f ca="1">AND(AI2691&gt;$B$3, NOT(OR($AF2693:AI2693)))</f>
        <v>1</v>
      </c>
      <c r="AJ2694" s="52" t="b">
        <f ca="1">AND(AJ2691&gt;$B$3, NOT(OR($AF2693:AJ2693)))</f>
        <v>1</v>
      </c>
      <c r="AK2694" s="74"/>
      <c r="AL2694" s="70"/>
    </row>
    <row r="2695" spans="6:38" ht="14.55" customHeight="1" x14ac:dyDescent="0.3">
      <c r="F2695" s="79"/>
      <c r="G2695" s="3">
        <v>2693</v>
      </c>
      <c r="H2695" s="61">
        <v>0.57651808613004085</v>
      </c>
      <c r="I2695" s="61">
        <v>-0.911847564783134</v>
      </c>
      <c r="J2695" s="61">
        <v>-0.23843157581710775</v>
      </c>
      <c r="K2695" s="62">
        <v>-1.4210137768103255</v>
      </c>
      <c r="L2695" s="60">
        <f t="array" ref="L2695:O2695">TRANSPOSE(MMULT(Option!$B$25:$E$28, TRANSPOSE(H2695:K2695)))</f>
        <v>0.57651808613004085</v>
      </c>
      <c r="M2695" s="60">
        <v>-0.60511486312395579</v>
      </c>
      <c r="N2695" s="60">
        <v>-0.21758736072238136</v>
      </c>
      <c r="O2695" s="60">
        <v>-1.2715910835335751</v>
      </c>
      <c r="P2695" s="56" t="str">
        <f t="shared" si="3401"/>
        <v>539/3</v>
      </c>
      <c r="R2695" s="80">
        <v>674</v>
      </c>
      <c r="S2695" s="3" t="s">
        <v>28</v>
      </c>
      <c r="T2695" s="60">
        <f t="array" aca="1" ref="T2695:T2698" ca="1">TRANSPOSE(OFFSET($L$3, MATCH($R2695 &amp; "/" &amp; T$2, $P$3:$P$5002, 0) - 1, 0, 1, $E$1))</f>
        <v>0.80366069836950027</v>
      </c>
      <c r="U2695" s="60">
        <f t="array" aca="1" ref="U2695:U2698" ca="1">TRANSPOSE(OFFSET($L$3, MATCH($R2695 &amp; "/" &amp; U$2, $P$3:$P$5002, 0) - 1, 0, 1, $E$1))</f>
        <v>1.2563144533581012</v>
      </c>
      <c r="V2695" s="60">
        <f t="array" aca="1" ref="V2695:V2698" ca="1">TRANSPOSE(OFFSET($L$3, MATCH($R2695 &amp; "/" &amp; V$2, $P$3:$P$5002, 0) - 1, 0, 1, $E$1))</f>
        <v>-0.25103251128002346</v>
      </c>
      <c r="W2695" s="60">
        <f t="array" aca="1" ref="W2695:W2698" ca="1">TRANSPOSE(OFFSET($L$3, MATCH($R2695 &amp; "/" &amp; W$2, $P$3:$P$5002, 0) - 1, 0, 1, $E$1))</f>
        <v>3.5127835365784309E-2</v>
      </c>
      <c r="X2695" s="60">
        <f t="array" aca="1" ref="X2695:X2698" ca="1">TRANSPOSE(OFFSET($L$3, MATCH($R2695 &amp; "/" &amp; X$2, $P$3:$P$5002, 0) - 1, 0, 1, $E$1))</f>
        <v>0.84318020382997594</v>
      </c>
      <c r="Y2695" s="52">
        <f ca="1">$B$11 * EXP(($E$3 - $C$11^2/2) * Y$2 + $C$11*SQRT(Y$2)*T2695)</f>
        <v>127.90251798110464</v>
      </c>
      <c r="Z2695" s="52">
        <f ca="1">Y2695 * EXP(($E$3 - $C$11^2/2) * (Z$2-Y$2) + $C$11*SQRT(Z$2-Y$2)*U2695)</f>
        <v>187.38451422283211</v>
      </c>
      <c r="AA2695" s="52">
        <f ca="1">Z2695 * EXP(($E$3 - $C$11^2/2) * (AA$2-Z$2) + $C$11*SQRT(AA$2-Z$2)*V2695)</f>
        <v>174.66205246560901</v>
      </c>
      <c r="AB2695" s="52">
        <f ca="1">AA2695 * EXP(($E$3 - $C$11^2/2) * (AB$2-AA$2) + $C$11*SQRT(AB$2-AA$2)*W2695)</f>
        <v>177.39720754314286</v>
      </c>
      <c r="AC2695" s="52">
        <f ca="1">AB2695 * EXP(($E$3 - $C$11^2/2) * (AC$2-AB$2) + $C$11*SQRT(AC$2-AB$2)*X2695)</f>
        <v>229.60154416522508</v>
      </c>
      <c r="AD2695" s="47"/>
      <c r="AE2695" s="3" t="s">
        <v>69</v>
      </c>
      <c r="AF2695" s="20" cm="1">
        <f t="array" aca="1" ref="AF2695" ca="1">MIN(Y2695:Y2698 / $D$11:$D$14)</f>
        <v>1.0374774256777348</v>
      </c>
      <c r="AG2695" s="20" cm="1">
        <f t="array" aca="1" ref="AG2695" ca="1">MIN(Z2695:Z2698 / $D$11:$D$14)</f>
        <v>1.3117630631728019</v>
      </c>
      <c r="AH2695" s="20" cm="1">
        <f t="array" aca="1" ref="AH2695" ca="1">MIN(AA2695:AA2698 / $D$11:$D$14)</f>
        <v>1.0045430938801831</v>
      </c>
      <c r="AI2695" s="20" cm="1">
        <f t="array" aca="1" ref="AI2695" ca="1">MIN(AB2695:AB2698 / $D$11:$D$14)</f>
        <v>1.1384216054307423</v>
      </c>
      <c r="AJ2695" s="20" cm="1">
        <f t="array" aca="1" ref="AJ2695" ca="1">MIN(AC2695:AC2698 / $D$11:$D$14)</f>
        <v>1.3506483917283441</v>
      </c>
      <c r="AK2695" s="72">
        <f t="array" aca="1" ref="AK2695" ca="1">SUMPRODUCT(AF2696:AJ2696, EXP(-$E$3*$AF$2:$AJ$2))</f>
        <v>109276.37026128646</v>
      </c>
      <c r="AL2695" s="70">
        <f ca="1">MAX(AC2696 - $D$11, 0) * EXP(-$E$2*$E$3)</f>
        <v>167.44608245507243</v>
      </c>
    </row>
    <row r="2696" spans="6:38" ht="14.55" customHeight="1" x14ac:dyDescent="0.3">
      <c r="F2696" s="79"/>
      <c r="G2696" s="3">
        <v>2694</v>
      </c>
      <c r="H2696" s="61">
        <v>0.12819722179659862</v>
      </c>
      <c r="I2696" s="61">
        <v>-1.903756727168979E-2</v>
      </c>
      <c r="J2696" s="61">
        <v>1.3358206000762285</v>
      </c>
      <c r="K2696" s="62">
        <v>0.84913138423736612</v>
      </c>
      <c r="L2696" s="60">
        <f t="array" ref="L2696:O2696">TRANSPOSE(MMULT(Option!$B$25:$E$28, TRANSPOSE(H2696:K2696)))</f>
        <v>0.12819722179659862</v>
      </c>
      <c r="M2696" s="60">
        <v>3.3830670104572969E-2</v>
      </c>
      <c r="N2696" s="60">
        <v>1.219558362354825</v>
      </c>
      <c r="O2696" s="60">
        <v>1.0341718423039659</v>
      </c>
      <c r="P2696" s="56" t="str">
        <f t="shared" si="3401"/>
        <v>539/4</v>
      </c>
      <c r="R2696" s="80"/>
      <c r="S2696" s="3" t="s">
        <v>29</v>
      </c>
      <c r="T2696" s="60">
        <f ca="1"/>
        <v>0.65778328121464402</v>
      </c>
      <c r="U2696" s="60">
        <f ca="1"/>
        <v>0.81305255332995341</v>
      </c>
      <c r="V2696" s="60">
        <f ca="1"/>
        <v>7.9427593207939531E-2</v>
      </c>
      <c r="W2696" s="60">
        <f ca="1"/>
        <v>0.88740563877726497</v>
      </c>
      <c r="X2696" s="60">
        <f ca="1"/>
        <v>1.3037256255425502</v>
      </c>
      <c r="Y2696" s="52">
        <f ca="1">$B$12 * EXP(($E$3 - $C$12^2/2) * Y$2 + $C$12*SQRT(Y$2)*T2696)</f>
        <v>122.42580467328983</v>
      </c>
      <c r="Z2696" s="52">
        <f ca="1">Y2696 * EXP(($E$3 - $C$12^2/2) * (Z$2-Y$2) + $C$12*SQRT(Z$2-Y$2)*U2696)</f>
        <v>157.02749797530024</v>
      </c>
      <c r="AA2696" s="52">
        <f ca="1">Z2696 * EXP(($E$3 - $C$12^2/2) * (AA$2-Z$2) + $C$12*SQRT(AA$2-Z$2)*V2696)</f>
        <v>161.62021228939142</v>
      </c>
      <c r="AB2696" s="52">
        <f ca="1">AA2696 * EXP(($E$3 - $C$12^2/2) * (AB$2-AA$2) + $C$12*SQRT(AB$2-AA$2)*W2696)</f>
        <v>211.97554324110382</v>
      </c>
      <c r="AC2696" s="52">
        <f ca="1">AB2696 * EXP(($E$3 - $C$12^2/2) * (AC$2-AB$2) + $C$12*SQRT(AC$2-AB$2)*X2696)</f>
        <v>315.00502579710428</v>
      </c>
      <c r="AD2696" s="47"/>
      <c r="AE2696" s="3" t="s">
        <v>47</v>
      </c>
      <c r="AF2696" s="64">
        <f t="shared" ref="AF2696" ca="1" si="3407">($B$5*AF2698 + (1 + $B$6)*AF2697)*$B$2</f>
        <v>15000</v>
      </c>
      <c r="AG2696" s="64">
        <f t="shared" ref="AG2696" ca="1" si="3408">($B$5*AG2698 + (1 + $B$6)*AG2697)*$B$2</f>
        <v>105000</v>
      </c>
      <c r="AH2696" s="64">
        <f t="shared" ref="AH2696" ca="1" si="3409">($B$5*AH2698 + (1 + $B$6)*AH2697)*$B$2</f>
        <v>0</v>
      </c>
      <c r="AI2696" s="64">
        <f t="shared" ref="AI2696" ca="1" si="3410">($B$5*AI2698 + (1 + $B$6)*AI2697)*$B$2</f>
        <v>0</v>
      </c>
      <c r="AJ2696" s="64" cm="1">
        <f t="array" aca="1" ref="AJ2696" ca="1">($B$5*AJ2698 + (1 + $B$6)*AJ2697 + AND(NOT(AF2697:AJ2697)))*$B$2</f>
        <v>0</v>
      </c>
      <c r="AK2696" s="73"/>
      <c r="AL2696" s="70"/>
    </row>
    <row r="2697" spans="6:38" ht="14.55" customHeight="1" x14ac:dyDescent="0.3">
      <c r="F2697" s="79"/>
      <c r="G2697" s="3">
        <v>2695</v>
      </c>
      <c r="H2697" s="61">
        <v>1.9028229086969417</v>
      </c>
      <c r="I2697" s="61">
        <v>0.64368220961667355</v>
      </c>
      <c r="J2697" s="61">
        <v>0.88872342289542772</v>
      </c>
      <c r="K2697" s="62">
        <v>0.41435277747915872</v>
      </c>
      <c r="L2697" s="60">
        <f t="array" ref="L2697:O2697">TRANSPOSE(MMULT(Option!$B$25:$E$28, TRANSPOSE(H2697:K2697)))</f>
        <v>1.9028229086969417</v>
      </c>
      <c r="M2697" s="60">
        <v>1.3510736532917442</v>
      </c>
      <c r="N2697" s="60">
        <v>1.7102594599080136</v>
      </c>
      <c r="O2697" s="60">
        <v>1.4579763023994223</v>
      </c>
      <c r="P2697" s="56" t="str">
        <f t="shared" si="3401"/>
        <v>539/5</v>
      </c>
      <c r="R2697" s="80"/>
      <c r="S2697" s="3" t="s">
        <v>31</v>
      </c>
      <c r="T2697" s="60">
        <f ca="1"/>
        <v>0.69075570095640471</v>
      </c>
      <c r="U2697" s="60">
        <f ca="1"/>
        <v>0.4079966565107509</v>
      </c>
      <c r="V2697" s="60">
        <f ca="1"/>
        <v>-1.1336430068701491</v>
      </c>
      <c r="W2697" s="60">
        <f ca="1"/>
        <v>0.40036647067802633</v>
      </c>
      <c r="X2697" s="60">
        <f ca="1"/>
        <v>0.93481090725762872</v>
      </c>
      <c r="Y2697" s="52">
        <f ca="1">$B$13 * EXP(($E$3 - $C$13^2/2) * Y$2 + $C$13*SQRT(Y$2)*T2697)</f>
        <v>123.64281642900967</v>
      </c>
      <c r="Z2697" s="52">
        <f ca="1">Y2697 * EXP(($E$3 - $C$13^2/2) * (Z$2-Y$2) + $C$13*SQRT(Z$2-Y$2)*U2697)</f>
        <v>140.44218272533107</v>
      </c>
      <c r="AA2697" s="52">
        <f ca="1">Z2697 * EXP(($E$3 - $C$13^2/2) * (AA$2-Z$2) + $C$13*SQRT(AA$2-Z$2)*V2697)</f>
        <v>100.45430938801832</v>
      </c>
      <c r="AB2697" s="52">
        <f ca="1">AA2697 * EXP(($E$3 - $C$13^2/2) * (AB$2-AA$2) + $C$13*SQRT(AB$2-AA$2)*W2697)</f>
        <v>113.84216054307423</v>
      </c>
      <c r="AC2697" s="52">
        <f ca="1">AB2697 * EXP(($E$3 - $C$13^2/2) * (AC$2-AB$2) + $C$13*SQRT(AC$2-AB$2)*X2697)</f>
        <v>151.45010102848846</v>
      </c>
      <c r="AD2697" s="47"/>
      <c r="AE2697" s="3" t="s">
        <v>46</v>
      </c>
      <c r="AF2697" s="52" t="b">
        <f t="shared" ref="AF2697" ca="1" si="3411">AF2695 &gt;= $B$4</f>
        <v>0</v>
      </c>
      <c r="AG2697" s="52" t="b">
        <f t="array" aca="1" ref="AG2697" ca="1">AND(AG2695 &gt;= $B$4, NOT(OR($AF2697:AF2697)))</f>
        <v>1</v>
      </c>
      <c r="AH2697" s="52" t="b">
        <f t="array" aca="1" ref="AH2697" ca="1">AND(AH2695 &gt;= $B$4, NOT(OR($AF2697:AG2697)))</f>
        <v>0</v>
      </c>
      <c r="AI2697" s="52" t="b">
        <f t="array" aca="1" ref="AI2697" ca="1">AND(AI2695 &gt;= $B$4, NOT(OR($AF2697:AH2697)))</f>
        <v>0</v>
      </c>
      <c r="AJ2697" s="52" t="b">
        <f t="array" aca="1" ref="AJ2697" ca="1">AND(AJ2695 &gt;= $B$4, NOT(OR($AF2697:AI2697)))</f>
        <v>0</v>
      </c>
      <c r="AK2697" s="73"/>
      <c r="AL2697" s="70"/>
    </row>
    <row r="2698" spans="6:38" ht="14.55" customHeight="1" x14ac:dyDescent="0.3">
      <c r="F2698" s="79"/>
      <c r="G2698" s="3">
        <v>2696</v>
      </c>
      <c r="H2698" s="61">
        <v>-0.61536108248468524</v>
      </c>
      <c r="I2698" s="61">
        <v>8.2192948335857788E-2</v>
      </c>
      <c r="J2698" s="61">
        <v>9.3960350910118021E-2</v>
      </c>
      <c r="K2698" s="62">
        <v>-0.61952192560471953</v>
      </c>
      <c r="L2698" s="60">
        <f t="array" ref="L2698:O2698">TRANSPOSE(MMULT(Option!$B$25:$E$28, TRANSPOSE(H2698:K2698)))</f>
        <v>-0.61536108248468524</v>
      </c>
      <c r="M2698" s="60">
        <v>-0.17081335152574151</v>
      </c>
      <c r="N2698" s="60">
        <v>-0.1420949448834134</v>
      </c>
      <c r="O2698" s="60">
        <v>-0.73680896566363763</v>
      </c>
      <c r="P2698" s="56" t="str">
        <f t="shared" si="3401"/>
        <v>540/1</v>
      </c>
      <c r="R2698" s="80"/>
      <c r="S2698" s="3" t="s">
        <v>30</v>
      </c>
      <c r="T2698" s="60">
        <f ca="1"/>
        <v>0.10597404834364327</v>
      </c>
      <c r="U2698" s="60">
        <f ca="1"/>
        <v>0.7652662253872915</v>
      </c>
      <c r="V2698" s="60">
        <f ca="1"/>
        <v>-0.6563635888026641</v>
      </c>
      <c r="W2698" s="60">
        <f ca="1"/>
        <v>0.30199560665145625</v>
      </c>
      <c r="X2698" s="60">
        <f ca="1"/>
        <v>0.40174359947719335</v>
      </c>
      <c r="Y2698" s="52">
        <f ca="1">$B$14 * EXP(($E$3 - $C$14^2/2) * Y$2 + $C$14*SQRT(Y$2)*T2698)</f>
        <v>103.74774256777349</v>
      </c>
      <c r="Z2698" s="52">
        <f ca="1">Y2698 * EXP(($E$3 - $C$14^2/2) * (Z$2-Y$2) + $C$14*SQRT(Z$2-Y$2)*U2698)</f>
        <v>131.17630631728019</v>
      </c>
      <c r="AA2698" s="52">
        <f ca="1">Z2698 * EXP(($E$3 - $C$14^2/2) * (AA$2-Z$2) + $C$14*SQRT(AA$2-Z$2)*V2698)</f>
        <v>108.27055046164485</v>
      </c>
      <c r="AB2698" s="52">
        <f ca="1">AA2698 * EXP(($E$3 - $C$14^2/2) * (AB$2-AA$2) + $C$14*SQRT(AB$2-AA$2)*W2698)</f>
        <v>119.13197038488732</v>
      </c>
      <c r="AC2698" s="52">
        <f ca="1">AB2698 * EXP(($E$3 - $C$14^2/2) * (AC$2-AB$2) + $C$14*SQRT(AC$2-AB$2)*X2698)</f>
        <v>135.06483917283441</v>
      </c>
      <c r="AD2698" s="47"/>
      <c r="AE2698" s="3" t="s">
        <v>68</v>
      </c>
      <c r="AF2698" s="52" t="b">
        <f ca="1">AND(AF2695&gt;$B$3, NOT(OR($AF2697:AF2697)))</f>
        <v>1</v>
      </c>
      <c r="AG2698" s="52" t="b">
        <f ca="1">AND(AG2695&gt;$B$3, NOT(OR($AF2697:AG2697)))</f>
        <v>0</v>
      </c>
      <c r="AH2698" s="52" t="b">
        <f ca="1">AND(AH2695&gt;$B$3, NOT(OR($AF2697:AH2697)))</f>
        <v>0</v>
      </c>
      <c r="AI2698" s="52" t="b">
        <f ca="1">AND(AI2695&gt;$B$3, NOT(OR($AF2697:AI2697)))</f>
        <v>0</v>
      </c>
      <c r="AJ2698" s="52" t="b">
        <f ca="1">AND(AJ2695&gt;$B$3, NOT(OR($AF2697:AJ2697)))</f>
        <v>0</v>
      </c>
      <c r="AK2698" s="74"/>
      <c r="AL2698" s="70"/>
    </row>
    <row r="2699" spans="6:38" ht="14.55" customHeight="1" x14ac:dyDescent="0.3">
      <c r="F2699" s="79"/>
      <c r="G2699" s="3">
        <v>2697</v>
      </c>
      <c r="H2699" s="61">
        <v>-0.48996442720438105</v>
      </c>
      <c r="I2699" s="61">
        <v>-0.27598580855262139</v>
      </c>
      <c r="J2699" s="61">
        <v>-0.12075380846509423</v>
      </c>
      <c r="K2699" s="62">
        <v>0.6479067875422192</v>
      </c>
      <c r="L2699" s="60">
        <f t="array" ref="L2699:O2699">TRANSPOSE(MMULT(Option!$B$25:$E$28, TRANSPOSE(H2699:K2699)))</f>
        <v>-0.48996442720438105</v>
      </c>
      <c r="M2699" s="60">
        <v>-0.4489309425669481</v>
      </c>
      <c r="N2699" s="60">
        <v>-0.37431510537557428</v>
      </c>
      <c r="O2699" s="60">
        <v>0.2630096749857268</v>
      </c>
      <c r="P2699" s="56" t="str">
        <f t="shared" si="3401"/>
        <v>540/2</v>
      </c>
      <c r="R2699" s="80">
        <v>675</v>
      </c>
      <c r="S2699" s="3" t="s">
        <v>28</v>
      </c>
      <c r="T2699" s="60">
        <f t="array" aca="1" ref="T2699:T2702" ca="1">TRANSPOSE(OFFSET($L$3, MATCH($R2699 &amp; "/" &amp; T$2, $P$3:$P$5002, 0) - 1, 0, 1, $E$1))</f>
        <v>0.47840380570160151</v>
      </c>
      <c r="U2699" s="60">
        <f t="array" aca="1" ref="U2699:U2702" ca="1">TRANSPOSE(OFFSET($L$3, MATCH($R2699 &amp; "/" &amp; U$2, $P$3:$P$5002, 0) - 1, 0, 1, $E$1))</f>
        <v>-0.52994791121541052</v>
      </c>
      <c r="V2699" s="60">
        <f t="array" aca="1" ref="V2699:V2702" ca="1">TRANSPOSE(OFFSET($L$3, MATCH($R2699 &amp; "/" &amp; V$2, $P$3:$P$5002, 0) - 1, 0, 1, $E$1))</f>
        <v>-1.3163900159955673</v>
      </c>
      <c r="W2699" s="60">
        <f t="array" aca="1" ref="W2699:W2702" ca="1">TRANSPOSE(OFFSET($L$3, MATCH($R2699 &amp; "/" &amp; W$2, $P$3:$P$5002, 0) - 1, 0, 1, $E$1))</f>
        <v>0.18308249573339969</v>
      </c>
      <c r="X2699" s="60">
        <f t="array" aca="1" ref="X2699:X2702" ca="1">TRANSPOSE(OFFSET($L$3, MATCH($R2699 &amp; "/" &amp; X$2, $P$3:$P$5002, 0) - 1, 0, 1, $E$1))</f>
        <v>0.30359118043586764</v>
      </c>
      <c r="Y2699" s="52">
        <f ca="1">$B$11 * EXP(($E$3 - $C$11^2/2) * Y$2 + $C$11*SQRT(Y$2)*T2699)</f>
        <v>116.01173243797543</v>
      </c>
      <c r="Z2699" s="52">
        <f ca="1">Y2699 * EXP(($E$3 - $C$11^2/2) * (Z$2-Y$2) + $C$11*SQRT(Z$2-Y$2)*U2699)</f>
        <v>99.45516646562335</v>
      </c>
      <c r="AA2699" s="52">
        <f ca="1">Z2699 * EXP(($E$3 - $C$11^2/2) * (AA$2-Z$2) + $C$11*SQRT(AA$2-Z$2)*V2699)</f>
        <v>67.342393023449006</v>
      </c>
      <c r="AB2699" s="52">
        <f ca="1">AA2699 * EXP(($E$3 - $C$11^2/2) * (AB$2-AA$2) + $C$11*SQRT(AB$2-AA$2)*W2699)</f>
        <v>71.501233282342682</v>
      </c>
      <c r="AC2699" s="52">
        <f ca="1">AB2699 * EXP(($E$3 - $C$11^2/2) * (AC$2-AB$2) + $C$11*SQRT(AC$2-AB$2)*X2699)</f>
        <v>78.711719063409376</v>
      </c>
      <c r="AD2699" s="47"/>
      <c r="AE2699" s="3" t="s">
        <v>69</v>
      </c>
      <c r="AF2699" s="20" cm="1">
        <f t="array" aca="1" ref="AF2699" ca="1">MIN(Y2699:Y2702 / $D$11:$D$14)</f>
        <v>0.78470294749267533</v>
      </c>
      <c r="AG2699" s="20" cm="1">
        <f t="array" aca="1" ref="AG2699" ca="1">MIN(Z2699:Z2702 / $D$11:$D$14)</f>
        <v>0.83823059889304108</v>
      </c>
      <c r="AH2699" s="20" cm="1">
        <f t="array" aca="1" ref="AH2699" ca="1">MIN(AA2699:AA2702 / $D$11:$D$14)</f>
        <v>0.6734239302344901</v>
      </c>
      <c r="AI2699" s="20" cm="1">
        <f t="array" aca="1" ref="AI2699" ca="1">MIN(AB2699:AB2702 / $D$11:$D$14)</f>
        <v>0.71068379396821302</v>
      </c>
      <c r="AJ2699" s="20" cm="1">
        <f t="array" aca="1" ref="AJ2699" ca="1">MIN(AC2699:AC2702 / $D$11:$D$14)</f>
        <v>0.7134813217052246</v>
      </c>
      <c r="AK2699" s="72">
        <f t="array" aca="1" ref="AK2699" ca="1">SUMPRODUCT(AF2700:AJ2700, EXP(-$E$3*$AF$2:$AJ$2))</f>
        <v>91452.639577679874</v>
      </c>
      <c r="AL2699" s="70">
        <f ca="1">MAX(AC2700 - $D$11, 0) * EXP(-$E$2*$E$3)</f>
        <v>0</v>
      </c>
    </row>
    <row r="2700" spans="6:38" ht="14.55" customHeight="1" x14ac:dyDescent="0.3">
      <c r="F2700" s="79"/>
      <c r="G2700" s="3">
        <v>2698</v>
      </c>
      <c r="H2700" s="61">
        <v>1.0563951938984029</v>
      </c>
      <c r="I2700" s="61">
        <v>0.50565274738260291</v>
      </c>
      <c r="J2700" s="61">
        <v>3.561486724947862E-2</v>
      </c>
      <c r="K2700" s="62">
        <v>-0.83181685326825872</v>
      </c>
      <c r="L2700" s="60">
        <f t="array" ref="L2700:O2700">TRANSPOSE(MMULT(Option!$B$25:$E$28, TRANSPOSE(H2700:K2700)))</f>
        <v>1.0563951938984029</v>
      </c>
      <c r="M2700" s="60">
        <v>0.88599647560799344</v>
      </c>
      <c r="N2700" s="60">
        <v>0.58624994482253556</v>
      </c>
      <c r="O2700" s="60">
        <v>-0.15040503746584721</v>
      </c>
      <c r="P2700" s="56" t="str">
        <f t="shared" si="3401"/>
        <v>540/3</v>
      </c>
      <c r="R2700" s="80"/>
      <c r="S2700" s="3" t="s">
        <v>29</v>
      </c>
      <c r="T2700" s="60">
        <f ca="1"/>
        <v>0.44028267385629832</v>
      </c>
      <c r="U2700" s="60">
        <f ca="1"/>
        <v>-0.61216442460572196</v>
      </c>
      <c r="V2700" s="60">
        <f ca="1"/>
        <v>-0.48980836304743897</v>
      </c>
      <c r="W2700" s="60">
        <f ca="1"/>
        <v>0.2692778379322876</v>
      </c>
      <c r="X2700" s="60">
        <f ca="1"/>
        <v>-0.4125981162725193</v>
      </c>
      <c r="Y2700" s="52">
        <f ca="1">$B$12 * EXP(($E$3 - $C$12^2/2) * Y$2 + $C$12*SQRT(Y$2)*T2700)</f>
        <v>114.69254061447442</v>
      </c>
      <c r="Z2700" s="52">
        <f ca="1">Y2700 * EXP(($E$3 - $C$12^2/2) * (Z$2-Y$2) + $C$12*SQRT(Z$2-Y$2)*U2700)</f>
        <v>95.928743510700642</v>
      </c>
      <c r="AA2700" s="52">
        <f ca="1">Z2700 * EXP(($E$3 - $C$12^2/2) * (AA$2-Z$2) + $C$12*SQRT(AA$2-Z$2)*V2700)</f>
        <v>83.234602087964689</v>
      </c>
      <c r="AB2700" s="52">
        <f ca="1">AA2700 * EXP(($E$3 - $C$12^2/2) * (AB$2-AA$2) + $C$12*SQRT(AB$2-AA$2)*W2700)</f>
        <v>90.689946109228615</v>
      </c>
      <c r="AC2700" s="52">
        <f ca="1">AB2700 * EXP(($E$3 - $C$12^2/2) * (AC$2-AB$2) + $C$12*SQRT(AC$2-AB$2)*X2700)</f>
        <v>80.533002418875256</v>
      </c>
      <c r="AD2700" s="47"/>
      <c r="AE2700" s="3" t="s">
        <v>47</v>
      </c>
      <c r="AF2700" s="64">
        <f t="shared" ref="AF2700" ca="1" si="3412">($B$5*AF2702 + (1 + $B$6)*AF2701)*$B$2</f>
        <v>0</v>
      </c>
      <c r="AG2700" s="64">
        <f t="shared" ref="AG2700" ca="1" si="3413">($B$5*AG2702 + (1 + $B$6)*AG2701)*$B$2</f>
        <v>15000</v>
      </c>
      <c r="AH2700" s="64">
        <f t="shared" ref="AH2700" ca="1" si="3414">($B$5*AH2702 + (1 + $B$6)*AH2701)*$B$2</f>
        <v>0</v>
      </c>
      <c r="AI2700" s="64">
        <f t="shared" ref="AI2700" ca="1" si="3415">($B$5*AI2702 + (1 + $B$6)*AI2701)*$B$2</f>
        <v>0</v>
      </c>
      <c r="AJ2700" s="64" cm="1">
        <f t="array" aca="1" ref="AJ2700" ca="1">($B$5*AJ2702 + (1 + $B$6)*AJ2701 + AND(NOT(AF2701:AJ2701)))*$B$2</f>
        <v>100000</v>
      </c>
      <c r="AK2700" s="73"/>
      <c r="AL2700" s="70"/>
    </row>
    <row r="2701" spans="6:38" ht="14.55" customHeight="1" x14ac:dyDescent="0.3">
      <c r="F2701" s="79"/>
      <c r="G2701" s="3">
        <v>2699</v>
      </c>
      <c r="H2701" s="61">
        <v>-0.6971699417270959</v>
      </c>
      <c r="I2701" s="61">
        <v>6.6792318801240522E-2</v>
      </c>
      <c r="J2701" s="61">
        <v>0.79558651577952433</v>
      </c>
      <c r="K2701" s="62">
        <v>0.53112620282077672</v>
      </c>
      <c r="L2701" s="60">
        <f t="array" ref="L2701:O2701">TRANSPOSE(MMULT(Option!$B$25:$E$28, TRANSPOSE(H2701:K2701)))</f>
        <v>-0.6971699417270959</v>
      </c>
      <c r="M2701" s="60">
        <v>-0.21765180534117698</v>
      </c>
      <c r="N2701" s="60">
        <v>0.43739400288798991</v>
      </c>
      <c r="O2701" s="60">
        <v>0.3487342526614578</v>
      </c>
      <c r="P2701" s="56" t="str">
        <f t="shared" si="3401"/>
        <v>540/4</v>
      </c>
      <c r="R2701" s="80"/>
      <c r="S2701" s="3" t="s">
        <v>31</v>
      </c>
      <c r="T2701" s="60">
        <f ca="1"/>
        <v>-0.82483347884177705</v>
      </c>
      <c r="U2701" s="60">
        <f ca="1"/>
        <v>0.20329334991568782</v>
      </c>
      <c r="V2701" s="60">
        <f ca="1"/>
        <v>-0.70308060226507463</v>
      </c>
      <c r="W2701" s="60">
        <f ca="1"/>
        <v>0.11952845677645058</v>
      </c>
      <c r="X2701" s="60">
        <f ca="1"/>
        <v>-3.5711283080933041E-3</v>
      </c>
      <c r="Y2701" s="52">
        <f ca="1">$B$13 * EXP(($E$3 - $C$13^2/2) * Y$2 + $C$13*SQRT(Y$2)*T2701)</f>
        <v>78.470294749267538</v>
      </c>
      <c r="Z2701" s="52">
        <f ca="1">Y2701 * EXP(($E$3 - $C$13^2/2) * (Z$2-Y$2) + $C$13*SQRT(Z$2-Y$2)*U2701)</f>
        <v>83.823059889304105</v>
      </c>
      <c r="AA2701" s="52">
        <f ca="1">Z2701 * EXP(($E$3 - $C$13^2/2) * (AA$2-Z$2) + $C$13*SQRT(AA$2-Z$2)*V2701)</f>
        <v>68.223151130031582</v>
      </c>
      <c r="AB2701" s="52">
        <f ca="1">AA2701 * EXP(($E$3 - $C$13^2/2) * (AB$2-AA$2) + $C$13*SQRT(AB$2-AA$2)*W2701)</f>
        <v>71.0683793968213</v>
      </c>
      <c r="AC2701" s="52">
        <f ca="1">AB2701 * EXP(($E$3 - $C$13^2/2) * (AC$2-AB$2) + $C$13*SQRT(AC$2-AB$2)*X2701)</f>
        <v>71.348132170522462</v>
      </c>
      <c r="AD2701" s="47"/>
      <c r="AE2701" s="3" t="s">
        <v>46</v>
      </c>
      <c r="AF2701" s="52" t="b">
        <f t="shared" ref="AF2701" ca="1" si="3416">AF2699 &gt;= $B$4</f>
        <v>0</v>
      </c>
      <c r="AG2701" s="52" t="b">
        <f t="array" aca="1" ref="AG2701" ca="1">AND(AG2699 &gt;= $B$4, NOT(OR($AF2701:AF2701)))</f>
        <v>0</v>
      </c>
      <c r="AH2701" s="52" t="b">
        <f t="array" aca="1" ref="AH2701" ca="1">AND(AH2699 &gt;= $B$4, NOT(OR($AF2701:AG2701)))</f>
        <v>0</v>
      </c>
      <c r="AI2701" s="52" t="b">
        <f t="array" aca="1" ref="AI2701" ca="1">AND(AI2699 &gt;= $B$4, NOT(OR($AF2701:AH2701)))</f>
        <v>0</v>
      </c>
      <c r="AJ2701" s="52" t="b">
        <f t="array" aca="1" ref="AJ2701" ca="1">AND(AJ2699 &gt;= $B$4, NOT(OR($AF2701:AI2701)))</f>
        <v>0</v>
      </c>
      <c r="AK2701" s="73"/>
      <c r="AL2701" s="70"/>
    </row>
    <row r="2702" spans="6:38" ht="14.55" customHeight="1" x14ac:dyDescent="0.3">
      <c r="F2702" s="79"/>
      <c r="G2702" s="3">
        <v>2700</v>
      </c>
      <c r="H2702" s="61">
        <v>-0.30351399621536079</v>
      </c>
      <c r="I2702" s="61">
        <v>-1.0829980495518483</v>
      </c>
      <c r="J2702" s="61">
        <v>-0.83588925291999294</v>
      </c>
      <c r="K2702" s="62">
        <v>1.0320023541018408</v>
      </c>
      <c r="L2702" s="60">
        <f t="array" ref="L2702:O2702">TRANSPOSE(MMULT(Option!$B$25:$E$28, TRANSPOSE(H2702:K2702)))</f>
        <v>-0.30351399621536079</v>
      </c>
      <c r="M2702" s="60">
        <v>-1.1139897063983204</v>
      </c>
      <c r="N2702" s="60">
        <v>-1.1391710025009876</v>
      </c>
      <c r="O2702" s="60">
        <v>0.31560408287461172</v>
      </c>
      <c r="P2702" s="56" t="str">
        <f t="shared" si="3401"/>
        <v>540/5</v>
      </c>
      <c r="R2702" s="80"/>
      <c r="S2702" s="3" t="s">
        <v>30</v>
      </c>
      <c r="T2702" s="60">
        <f ca="1"/>
        <v>0.58900195238183439</v>
      </c>
      <c r="U2702" s="60">
        <f ca="1"/>
        <v>-7.8879303111393601E-2</v>
      </c>
      <c r="V2702" s="60">
        <f ca="1"/>
        <v>-0.12126097140346859</v>
      </c>
      <c r="W2702" s="60">
        <f ca="1"/>
        <v>1.3049106735566779E-2</v>
      </c>
      <c r="X2702" s="60">
        <f ca="1"/>
        <v>1.5459384381580152</v>
      </c>
      <c r="Y2702" s="52">
        <f ca="1">$B$14 * EXP(($E$3 - $C$14^2/2) * Y$2 + $C$14*SQRT(Y$2)*T2702)</f>
        <v>119.92550660198813</v>
      </c>
      <c r="Z2702" s="52">
        <f ca="1">Y2702 * EXP(($E$3 - $C$14^2/2) * (Z$2-Y$2) + $C$14*SQRT(Z$2-Y$2)*U2702)</f>
        <v>117.70799992926275</v>
      </c>
      <c r="AA2702" s="52">
        <f ca="1">Z2702 * EXP(($E$3 - $C$14^2/2) * (AA$2-Z$2) + $C$14*SQRT(AA$2-Z$2)*V2702)</f>
        <v>114.07187011408608</v>
      </c>
      <c r="AB2702" s="52">
        <f ca="1">AA2702 * EXP(($E$3 - $C$14^2/2) * (AB$2-AA$2) + $C$14*SQRT(AB$2-AA$2)*W2702)</f>
        <v>115.09333655217083</v>
      </c>
      <c r="AC2702" s="52">
        <f ca="1">AB2702 * EXP(($E$3 - $C$14^2/2) * (AC$2-AB$2) + $C$14*SQRT(AC$2-AB$2)*X2702)</f>
        <v>183.92442744198536</v>
      </c>
      <c r="AD2702" s="47"/>
      <c r="AE2702" s="3" t="s">
        <v>68</v>
      </c>
      <c r="AF2702" s="52" t="b">
        <f ca="1">AND(AF2699&gt;$B$3, NOT(OR($AF2701:AF2701)))</f>
        <v>0</v>
      </c>
      <c r="AG2702" s="52" t="b">
        <f ca="1">AND(AG2699&gt;$B$3, NOT(OR($AF2701:AG2701)))</f>
        <v>1</v>
      </c>
      <c r="AH2702" s="52" t="b">
        <f ca="1">AND(AH2699&gt;$B$3, NOT(OR($AF2701:AH2701)))</f>
        <v>0</v>
      </c>
      <c r="AI2702" s="52" t="b">
        <f ca="1">AND(AI2699&gt;$B$3, NOT(OR($AF2701:AI2701)))</f>
        <v>0</v>
      </c>
      <c r="AJ2702" s="52" t="b">
        <f ca="1">AND(AJ2699&gt;$B$3, NOT(OR($AF2701:AJ2701)))</f>
        <v>0</v>
      </c>
      <c r="AK2702" s="74"/>
      <c r="AL2702" s="70"/>
    </row>
    <row r="2703" spans="6:38" ht="14.55" customHeight="1" x14ac:dyDescent="0.3">
      <c r="F2703" s="79"/>
      <c r="G2703" s="3">
        <v>2701</v>
      </c>
      <c r="H2703" s="61">
        <v>-0.34505079997469806</v>
      </c>
      <c r="I2703" s="61">
        <v>-0.60992565814919397</v>
      </c>
      <c r="J2703" s="61">
        <v>-0.5409178547665523</v>
      </c>
      <c r="K2703" s="62">
        <v>-0.54943490207614154</v>
      </c>
      <c r="L2703" s="60">
        <f t="array" ref="L2703:O2703">TRANSPOSE(MMULT(Option!$B$25:$E$28, TRANSPOSE(H2703:K2703)))</f>
        <v>-0.34505079997469806</v>
      </c>
      <c r="M2703" s="60">
        <v>-0.69702641934276732</v>
      </c>
      <c r="N2703" s="60">
        <v>-0.77282994490967694</v>
      </c>
      <c r="O2703" s="60">
        <v>-0.87382064342852961</v>
      </c>
      <c r="P2703" s="56" t="str">
        <f t="shared" si="3401"/>
        <v>541/1</v>
      </c>
      <c r="R2703" s="80">
        <v>676</v>
      </c>
      <c r="S2703" s="3" t="s">
        <v>28</v>
      </c>
      <c r="T2703" s="60">
        <f t="array" aca="1" ref="T2703:T2706" ca="1">TRANSPOSE(OFFSET($L$3, MATCH($R2703 &amp; "/" &amp; T$2, $P$3:$P$5002, 0) - 1, 0, 1, $E$1))</f>
        <v>2.6126576634224223</v>
      </c>
      <c r="U2703" s="60">
        <f t="array" aca="1" ref="U2703:U2706" ca="1">TRANSPOSE(OFFSET($L$3, MATCH($R2703 &amp; "/" &amp; U$2, $P$3:$P$5002, 0) - 1, 0, 1, $E$1))</f>
        <v>1.3178738890698762</v>
      </c>
      <c r="V2703" s="60">
        <f t="array" aca="1" ref="V2703:V2706" ca="1">TRANSPOSE(OFFSET($L$3, MATCH($R2703 &amp; "/" &amp; V$2, $P$3:$P$5002, 0) - 1, 0, 1, $E$1))</f>
        <v>-0.40628804618262421</v>
      </c>
      <c r="W2703" s="60">
        <f t="array" aca="1" ref="W2703:W2706" ca="1">TRANSPOSE(OFFSET($L$3, MATCH($R2703 &amp; "/" &amp; W$2, $P$3:$P$5002, 0) - 1, 0, 1, $E$1))</f>
        <v>0.54120981412635549</v>
      </c>
      <c r="X2703" s="60">
        <f t="array" aca="1" ref="X2703:X2706" ca="1">TRANSPOSE(OFFSET($L$3, MATCH($R2703 &amp; "/" &amp; X$2, $P$3:$P$5002, 0) - 1, 0, 1, $E$1))</f>
        <v>-0.419996707835815</v>
      </c>
      <c r="Y2703" s="52">
        <f ca="1">$B$11 * EXP(($E$3 - $C$11^2/2) * Y$2 + $C$11*SQRT(Y$2)*T2703)</f>
        <v>220.07479921859328</v>
      </c>
      <c r="Z2703" s="52">
        <f ca="1">Y2703 * EXP(($E$3 - $C$11^2/2) * (Z$2-Y$2) + $C$11*SQRT(Z$2-Y$2)*U2703)</f>
        <v>328.43194638707928</v>
      </c>
      <c r="AA2703" s="52">
        <f ca="1">Z2703 * EXP(($E$3 - $C$11^2/2) * (AA$2-Z$2) + $C$11*SQRT(AA$2-Z$2)*V2703)</f>
        <v>292.20138461179658</v>
      </c>
      <c r="AB2703" s="52">
        <f ca="1">AA2703 * EXP(($E$3 - $C$11^2/2) * (AB$2-AA$2) + $C$11*SQRT(AB$2-AA$2)*W2703)</f>
        <v>345.43558369956457</v>
      </c>
      <c r="AC2703" s="52">
        <f ca="1">AB2703 * EXP(($E$3 - $C$11^2/2) * (AC$2-AB$2) + $C$11*SQRT(AC$2-AB$2)*X2703)</f>
        <v>306.06796029724524</v>
      </c>
      <c r="AD2703" s="47"/>
      <c r="AE2703" s="3" t="s">
        <v>69</v>
      </c>
      <c r="AF2703" s="20" cm="1">
        <f t="array" aca="1" ref="AF2703" ca="1">MIN(Y2703:Y2706 / $D$11:$D$14)</f>
        <v>1.050433342028096</v>
      </c>
      <c r="AG2703" s="20" cm="1">
        <f t="array" aca="1" ref="AG2703" ca="1">MIN(Z2703:Z2706 / $D$11:$D$14)</f>
        <v>1.2253004237164795</v>
      </c>
      <c r="AH2703" s="20" cm="1">
        <f t="array" aca="1" ref="AH2703" ca="1">MIN(AA2703:AA2706 / $D$11:$D$14)</f>
        <v>1.1705683391811952</v>
      </c>
      <c r="AI2703" s="20" cm="1">
        <f t="array" aca="1" ref="AI2703" ca="1">MIN(AB2703:AB2706 / $D$11:$D$14)</f>
        <v>1.3135723959197509</v>
      </c>
      <c r="AJ2703" s="20" cm="1">
        <f t="array" aca="1" ref="AJ2703" ca="1">MIN(AC2703:AC2706 / $D$11:$D$14)</f>
        <v>0.88485979143212812</v>
      </c>
      <c r="AK2703" s="72">
        <f t="array" aca="1" ref="AK2703" ca="1">SUMPRODUCT(AF2704:AJ2704, EXP(-$E$3*$AF$2:$AJ$2))</f>
        <v>126718.35135761407</v>
      </c>
      <c r="AL2703" s="70">
        <f ca="1">MAX(AC2704 - $D$11, 0) * EXP(-$E$2*$E$3)</f>
        <v>0</v>
      </c>
    </row>
    <row r="2704" spans="6:38" ht="14.55" customHeight="1" x14ac:dyDescent="0.3">
      <c r="F2704" s="79"/>
      <c r="G2704" s="3">
        <v>2702</v>
      </c>
      <c r="H2704" s="61">
        <v>1.4429203325775777</v>
      </c>
      <c r="I2704" s="61">
        <v>0.75452332258733912</v>
      </c>
      <c r="J2704" s="61">
        <v>-1.2191494832531926</v>
      </c>
      <c r="K2704" s="62">
        <v>-1.3607533421706328</v>
      </c>
      <c r="L2704" s="60">
        <f t="array" ref="L2704:O2704">TRANSPOSE(MMULT(Option!$B$25:$E$28, TRANSPOSE(H2704:K2704)))</f>
        <v>1.4429203325775777</v>
      </c>
      <c r="M2704" s="60">
        <v>1.268700180904244</v>
      </c>
      <c r="N2704" s="60">
        <v>-0.29604254454009804</v>
      </c>
      <c r="O2704" s="60">
        <v>-0.62848443994923942</v>
      </c>
      <c r="P2704" s="56" t="str">
        <f t="shared" si="3401"/>
        <v>541/2</v>
      </c>
      <c r="R2704" s="80"/>
      <c r="S2704" s="3" t="s">
        <v>29</v>
      </c>
      <c r="T2704" s="60">
        <f ca="1"/>
        <v>0.14734261907624635</v>
      </c>
      <c r="U2704" s="60">
        <f ca="1"/>
        <v>0.49661090685548887</v>
      </c>
      <c r="V2704" s="60">
        <f ca="1"/>
        <v>-0.16898888976372015</v>
      </c>
      <c r="W2704" s="60">
        <f ca="1"/>
        <v>0.36753684858808239</v>
      </c>
      <c r="X2704" s="60">
        <f ca="1"/>
        <v>-1.3335883990411566</v>
      </c>
      <c r="Y2704" s="52">
        <f ca="1">$B$12 * EXP(($E$3 - $C$12^2/2) * Y$2 + $C$12*SQRT(Y$2)*T2704)</f>
        <v>105.0433342028096</v>
      </c>
      <c r="Z2704" s="52">
        <f ca="1">Y2704 * EXP(($E$3 - $C$12^2/2) * (Z$2-Y$2) + $C$12*SQRT(Z$2-Y$2)*U2704)</f>
        <v>122.53004237164795</v>
      </c>
      <c r="AA2704" s="52">
        <f ca="1">Z2704 * EXP(($E$3 - $C$12^2/2) * (AA$2-Z$2) + $C$12*SQRT(AA$2-Z$2)*V2704)</f>
        <v>117.05683391811951</v>
      </c>
      <c r="AB2704" s="52">
        <f ca="1">AA2704 * EXP(($E$3 - $C$12^2/2) * (AB$2-AA$2) + $C$12*SQRT(AB$2-AA$2)*W2704)</f>
        <v>131.35723959197509</v>
      </c>
      <c r="AC2704" s="52">
        <f ca="1">AB2704 * EXP(($E$3 - $C$12^2/2) * (AC$2-AB$2) + $C$12*SQRT(AC$2-AB$2)*X2704)</f>
        <v>88.485979143212816</v>
      </c>
      <c r="AD2704" s="47"/>
      <c r="AE2704" s="3" t="s">
        <v>47</v>
      </c>
      <c r="AF2704" s="64">
        <f t="shared" ref="AF2704" ca="1" si="3417">($B$5*AF2706 + (1 + $B$6)*AF2705)*$B$2</f>
        <v>15000</v>
      </c>
      <c r="AG2704" s="64">
        <f t="shared" ref="AG2704" ca="1" si="3418">($B$5*AG2706 + (1 + $B$6)*AG2705)*$B$2</f>
        <v>15000</v>
      </c>
      <c r="AH2704" s="64">
        <f t="shared" ref="AH2704" ca="1" si="3419">($B$5*AH2706 + (1 + $B$6)*AH2705)*$B$2</f>
        <v>15000</v>
      </c>
      <c r="AI2704" s="64">
        <f t="shared" ref="AI2704" ca="1" si="3420">($B$5*AI2706 + (1 + $B$6)*AI2705)*$B$2</f>
        <v>105000</v>
      </c>
      <c r="AJ2704" s="64" cm="1">
        <f t="array" aca="1" ref="AJ2704" ca="1">($B$5*AJ2706 + (1 + $B$6)*AJ2705 + AND(NOT(AF2705:AJ2705)))*$B$2</f>
        <v>0</v>
      </c>
      <c r="AK2704" s="73"/>
      <c r="AL2704" s="70"/>
    </row>
    <row r="2705" spans="6:38" ht="14.55" customHeight="1" x14ac:dyDescent="0.3">
      <c r="F2705" s="79"/>
      <c r="G2705" s="3">
        <v>2703</v>
      </c>
      <c r="H2705" s="61">
        <v>0.58676039637279354</v>
      </c>
      <c r="I2705" s="61">
        <v>0.6000818867134291</v>
      </c>
      <c r="J2705" s="61">
        <v>1.014725372348362</v>
      </c>
      <c r="K2705" s="62">
        <v>-0.58053215954638304</v>
      </c>
      <c r="L2705" s="60">
        <f t="array" ref="L2705:O2705">TRANSPOSE(MMULT(Option!$B$25:$E$28, TRANSPOSE(H2705:K2705)))</f>
        <v>0.58676039637279354</v>
      </c>
      <c r="M2705" s="60">
        <v>0.78468829235635817</v>
      </c>
      <c r="N2705" s="60">
        <v>1.283085990901788</v>
      </c>
      <c r="O2705" s="60">
        <v>9.2758554889007361E-2</v>
      </c>
      <c r="P2705" s="56" t="str">
        <f t="shared" si="3401"/>
        <v>541/3</v>
      </c>
      <c r="R2705" s="80"/>
      <c r="S2705" s="3" t="s">
        <v>31</v>
      </c>
      <c r="T2705" s="60">
        <f ca="1"/>
        <v>0.62273349498152775</v>
      </c>
      <c r="U2705" s="60">
        <f ca="1"/>
        <v>2.0207224255984735</v>
      </c>
      <c r="V2705" s="60">
        <f ca="1"/>
        <v>-0.20906742888222832</v>
      </c>
      <c r="W2705" s="60">
        <f ca="1"/>
        <v>-1.3226801228990452</v>
      </c>
      <c r="X2705" s="60">
        <f ca="1"/>
        <v>-0.39579921277085994</v>
      </c>
      <c r="Y2705" s="52">
        <f ca="1">$B$13 * EXP(($E$3 - $C$13^2/2) * Y$2 + $C$13*SQRT(Y$2)*T2705)</f>
        <v>121.14524946484626</v>
      </c>
      <c r="Z2705" s="52">
        <f ca="1">Y2705 * EXP(($E$3 - $C$13^2/2) * (Z$2-Y$2) + $C$13*SQRT(Z$2-Y$2)*U2705)</f>
        <v>223.23096705338727</v>
      </c>
      <c r="AA2705" s="52">
        <f ca="1">Z2705 * EXP(($E$3 - $C$13^2/2) * (AA$2-Z$2) + $C$13*SQRT(AA$2-Z$2)*V2705)</f>
        <v>210.71083293168255</v>
      </c>
      <c r="AB2705" s="52">
        <f ca="1">AA2705 * EXP(($E$3 - $C$13^2/2) * (AB$2-AA$2) + $C$13*SQRT(AB$2-AA$2)*W2705)</f>
        <v>142.40608027514222</v>
      </c>
      <c r="AC2705" s="52">
        <f ca="1">AB2705 * EXP(($E$3 - $C$13^2/2) * (AC$2-AB$2) + $C$13*SQRT(AC$2-AB$2)*X2705)</f>
        <v>127.09602877183424</v>
      </c>
      <c r="AD2705" s="47"/>
      <c r="AE2705" s="3" t="s">
        <v>46</v>
      </c>
      <c r="AF2705" s="52" t="b">
        <f t="shared" ref="AF2705" ca="1" si="3421">AF2703 &gt;= $B$4</f>
        <v>0</v>
      </c>
      <c r="AG2705" s="52" t="b">
        <f t="array" aca="1" ref="AG2705" ca="1">AND(AG2703 &gt;= $B$4, NOT(OR($AF2705:AF2705)))</f>
        <v>0</v>
      </c>
      <c r="AH2705" s="52" t="b">
        <f t="array" aca="1" ref="AH2705" ca="1">AND(AH2703 &gt;= $B$4, NOT(OR($AF2705:AG2705)))</f>
        <v>0</v>
      </c>
      <c r="AI2705" s="52" t="b">
        <f t="array" aca="1" ref="AI2705" ca="1">AND(AI2703 &gt;= $B$4, NOT(OR($AF2705:AH2705)))</f>
        <v>1</v>
      </c>
      <c r="AJ2705" s="52" t="b">
        <f t="array" aca="1" ref="AJ2705" ca="1">AND(AJ2703 &gt;= $B$4, NOT(OR($AF2705:AI2705)))</f>
        <v>0</v>
      </c>
      <c r="AK2705" s="73"/>
      <c r="AL2705" s="70"/>
    </row>
    <row r="2706" spans="6:38" ht="14.55" customHeight="1" x14ac:dyDescent="0.3">
      <c r="F2706" s="79"/>
      <c r="G2706" s="3">
        <v>2704</v>
      </c>
      <c r="H2706" s="61">
        <v>-0.17592804557756953</v>
      </c>
      <c r="I2706" s="61">
        <v>2.2843571497816413</v>
      </c>
      <c r="J2706" s="61">
        <v>0.14667953955735699</v>
      </c>
      <c r="K2706" s="62">
        <v>-1.5374531707256907</v>
      </c>
      <c r="L2706" s="60">
        <f t="array" ref="L2706:O2706">TRANSPOSE(MMULT(Option!$B$25:$E$28, TRANSPOSE(H2706:K2706)))</f>
        <v>-0.17592804557756953</v>
      </c>
      <c r="M2706" s="60">
        <v>2.0232766924065615</v>
      </c>
      <c r="N2706" s="60">
        <v>0.65664401511267156</v>
      </c>
      <c r="O2706" s="60">
        <v>-0.76015342335369518</v>
      </c>
      <c r="P2706" s="56" t="str">
        <f t="shared" si="3401"/>
        <v>541/4</v>
      </c>
      <c r="R2706" s="80"/>
      <c r="S2706" s="3" t="s">
        <v>30</v>
      </c>
      <c r="T2706" s="60">
        <f ca="1"/>
        <v>1.9377229518758838</v>
      </c>
      <c r="U2706" s="60">
        <f ca="1"/>
        <v>1.4718302068509952</v>
      </c>
      <c r="V2706" s="60">
        <f ca="1"/>
        <v>0.54224298519091385</v>
      </c>
      <c r="W2706" s="60">
        <f ca="1"/>
        <v>-0.12913545848529195</v>
      </c>
      <c r="X2706" s="60">
        <f ca="1"/>
        <v>-1.5723998155421881</v>
      </c>
      <c r="Y2706" s="52">
        <f ca="1">$B$14 * EXP(($E$3 - $C$14^2/2) * Y$2 + $C$14*SQRT(Y$2)*T2706)</f>
        <v>179.73563404631611</v>
      </c>
      <c r="Z2706" s="52">
        <f ca="1">Y2706 * EXP(($E$3 - $C$14^2/2) * (Z$2-Y$2) + $C$14*SQRT(Z$2-Y$2)*U2706)</f>
        <v>280.91050571486738</v>
      </c>
      <c r="AA2706" s="52">
        <f ca="1">Z2706 * EXP(($E$3 - $C$14^2/2) * (AA$2-Z$2) + $C$14*SQRT(AA$2-Z$2)*V2706)</f>
        <v>332.19064271695146</v>
      </c>
      <c r="AB2706" s="52">
        <f ca="1">AA2706 * EXP(($E$3 - $C$14^2/2) * (AB$2-AA$2) + $C$14*SQRT(AB$2-AA$2)*W2706)</f>
        <v>321.16929781337086</v>
      </c>
      <c r="AC2706" s="52">
        <f ca="1">AB2706 * EXP(($E$3 - $C$14^2/2) * (AC$2-AB$2) + $C$14*SQRT(AC$2-AB$2)*X2706)</f>
        <v>201.39103118719069</v>
      </c>
      <c r="AD2706" s="47"/>
      <c r="AE2706" s="3" t="s">
        <v>68</v>
      </c>
      <c r="AF2706" s="52" t="b">
        <f ca="1">AND(AF2703&gt;$B$3, NOT(OR($AF2705:AF2705)))</f>
        <v>1</v>
      </c>
      <c r="AG2706" s="52" t="b">
        <f ca="1">AND(AG2703&gt;$B$3, NOT(OR($AF2705:AG2705)))</f>
        <v>1</v>
      </c>
      <c r="AH2706" s="52" t="b">
        <f ca="1">AND(AH2703&gt;$B$3, NOT(OR($AF2705:AH2705)))</f>
        <v>1</v>
      </c>
      <c r="AI2706" s="52" t="b">
        <f ca="1">AND(AI2703&gt;$B$3, NOT(OR($AF2705:AI2705)))</f>
        <v>0</v>
      </c>
      <c r="AJ2706" s="52" t="b">
        <f ca="1">AND(AJ2703&gt;$B$3, NOT(OR($AF2705:AJ2705)))</f>
        <v>0</v>
      </c>
      <c r="AK2706" s="74"/>
      <c r="AL2706" s="70"/>
    </row>
    <row r="2707" spans="6:38" ht="14.55" customHeight="1" x14ac:dyDescent="0.3">
      <c r="F2707" s="79"/>
      <c r="G2707" s="3">
        <v>2705</v>
      </c>
      <c r="H2707" s="61">
        <v>-0.82841845809000558</v>
      </c>
      <c r="I2707" s="61">
        <v>0.28617348614496757</v>
      </c>
      <c r="J2707" s="61">
        <v>-1.0983333340456296</v>
      </c>
      <c r="K2707" s="62">
        <v>-0.58558174827227805</v>
      </c>
      <c r="L2707" s="60">
        <f t="array" ref="L2707:O2707">TRANSPOSE(MMULT(Option!$B$25:$E$28, TRANSPOSE(H2707:K2707)))</f>
        <v>-0.82841845809000558</v>
      </c>
      <c r="M2707" s="60">
        <v>-6.9085050806260206E-2</v>
      </c>
      <c r="N2707" s="60">
        <v>-1.2211067967056037</v>
      </c>
      <c r="O2707" s="60">
        <v>-0.97226454015899866</v>
      </c>
      <c r="P2707" s="56" t="str">
        <f t="shared" si="3401"/>
        <v>541/5</v>
      </c>
      <c r="R2707" s="80">
        <v>677</v>
      </c>
      <c r="S2707" s="3" t="s">
        <v>28</v>
      </c>
      <c r="T2707" s="60">
        <f t="array" aca="1" ref="T2707:T2710" ca="1">TRANSPOSE(OFFSET($L$3, MATCH($R2707 &amp; "/" &amp; T$2, $P$3:$P$5002, 0) - 1, 0, 1, $E$1))</f>
        <v>0.94454308303168943</v>
      </c>
      <c r="U2707" s="60">
        <f t="array" aca="1" ref="U2707:U2710" ca="1">TRANSPOSE(OFFSET($L$3, MATCH($R2707 &amp; "/" &amp; U$2, $P$3:$P$5002, 0) - 1, 0, 1, $E$1))</f>
        <v>1.2453776077791976</v>
      </c>
      <c r="V2707" s="60">
        <f t="array" aca="1" ref="V2707:V2710" ca="1">TRANSPOSE(OFFSET($L$3, MATCH($R2707 &amp; "/" &amp; V$2, $P$3:$P$5002, 0) - 1, 0, 1, $E$1))</f>
        <v>0.24105482928058244</v>
      </c>
      <c r="W2707" s="60">
        <f t="array" aca="1" ref="W2707:W2710" ca="1">TRANSPOSE(OFFSET($L$3, MATCH($R2707 &amp; "/" &amp; W$2, $P$3:$P$5002, 0) - 1, 0, 1, $E$1))</f>
        <v>-0.9616442612780175</v>
      </c>
      <c r="X2707" s="60">
        <f t="array" aca="1" ref="X2707:X2710" ca="1">TRANSPOSE(OFFSET($L$3, MATCH($R2707 &amp; "/" &amp; X$2, $P$3:$P$5002, 0) - 1, 0, 1, $E$1))</f>
        <v>0.99704153875724455</v>
      </c>
      <c r="Y2707" s="52">
        <f ca="1">$B$11 * EXP(($E$3 - $C$11^2/2) * Y$2 + $C$11*SQRT(Y$2)*T2707)</f>
        <v>133.42414457204961</v>
      </c>
      <c r="Z2707" s="52">
        <f ca="1">Y2707 * EXP(($E$3 - $C$11^2/2) * (Z$2-Y$2) + $C$11*SQRT(Z$2-Y$2)*U2707)</f>
        <v>194.83370370938624</v>
      </c>
      <c r="AA2707" s="52">
        <f ca="1">Z2707 * EXP(($E$3 - $C$11^2/2) * (AA$2-Z$2) + $C$11*SQRT(AA$2-Z$2)*V2707)</f>
        <v>210.49519831676281</v>
      </c>
      <c r="AB2707" s="52">
        <f ca="1">AA2707 * EXP(($E$3 - $C$11^2/2) * (AB$2-AA$2) + $C$11*SQRT(AB$2-AA$2)*W2707)</f>
        <v>158.53407645747666</v>
      </c>
      <c r="AC2707" s="52">
        <f ca="1">AB2707 * EXP(($E$3 - $C$11^2/2) * (AC$2-AB$2) + $C$11*SQRT(AC$2-AB$2)*X2707)</f>
        <v>214.88049260960673</v>
      </c>
      <c r="AD2707" s="47"/>
      <c r="AE2707" s="3" t="s">
        <v>69</v>
      </c>
      <c r="AF2707" s="20" cm="1">
        <f t="array" aca="1" ref="AF2707" ca="1">MIN(Y2707:Y2710 / $D$11:$D$14)</f>
        <v>1.069327161790435</v>
      </c>
      <c r="AG2707" s="20" cm="1">
        <f t="array" aca="1" ref="AG2707" ca="1">MIN(Z2707:Z2710 / $D$11:$D$14)</f>
        <v>1.3020798685255388</v>
      </c>
      <c r="AH2707" s="20" cm="1">
        <f t="array" aca="1" ref="AH2707" ca="1">MIN(AA2707:AA2710 / $D$11:$D$14)</f>
        <v>0.81730904952068217</v>
      </c>
      <c r="AI2707" s="20" cm="1">
        <f t="array" aca="1" ref="AI2707" ca="1">MIN(AB2707:AB2710 / $D$11:$D$14)</f>
        <v>0.45062594142068585</v>
      </c>
      <c r="AJ2707" s="20" cm="1">
        <f t="array" aca="1" ref="AJ2707" ca="1">MIN(AC2707:AC2710 / $D$11:$D$14)</f>
        <v>0.79369508639956765</v>
      </c>
      <c r="AK2707" s="72">
        <f t="array" aca="1" ref="AK2707" ca="1">SUMPRODUCT(AF2708:AJ2708, EXP(-$E$3*$AF$2:$AJ$2))</f>
        <v>109276.37026128646</v>
      </c>
      <c r="AL2707" s="70">
        <f ca="1">MAX(AC2708 - $D$11, 0) * EXP(-$E$2*$E$3)</f>
        <v>0</v>
      </c>
    </row>
    <row r="2708" spans="6:38" ht="14.55" customHeight="1" x14ac:dyDescent="0.3">
      <c r="F2708" s="79"/>
      <c r="G2708" s="3">
        <v>2706</v>
      </c>
      <c r="H2708" s="61">
        <v>-0.2818336504055956</v>
      </c>
      <c r="I2708" s="61">
        <v>-1.106507470590681</v>
      </c>
      <c r="J2708" s="61">
        <v>0.1233487418622095</v>
      </c>
      <c r="K2708" s="62">
        <v>1.0768901920178167</v>
      </c>
      <c r="L2708" s="60">
        <f t="array" ref="L2708:O2708">TRANSPOSE(MMULT(Option!$B$25:$E$28, TRANSPOSE(H2708:K2708)))</f>
        <v>-0.2818336504055956</v>
      </c>
      <c r="M2708" s="60">
        <v>-1.126864308365422</v>
      </c>
      <c r="N2708" s="60">
        <v>-0.29414668951413753</v>
      </c>
      <c r="O2708" s="60">
        <v>0.54378374336900137</v>
      </c>
      <c r="P2708" s="56" t="str">
        <f t="shared" si="3401"/>
        <v>542/1</v>
      </c>
      <c r="R2708" s="80"/>
      <c r="S2708" s="3" t="s">
        <v>29</v>
      </c>
      <c r="T2708" s="60">
        <f ca="1"/>
        <v>1.3451560481359186</v>
      </c>
      <c r="U2708" s="60">
        <f ca="1"/>
        <v>3.8299014558089317E-2</v>
      </c>
      <c r="V2708" s="60">
        <f ca="1"/>
        <v>-2.1059150029020874</v>
      </c>
      <c r="W2708" s="60">
        <f ca="1"/>
        <v>-2.0012656657943428</v>
      </c>
      <c r="X2708" s="60">
        <f ca="1"/>
        <v>1.8702058938117949</v>
      </c>
      <c r="Y2708" s="52">
        <f ca="1">$B$12 * EXP(($E$3 - $C$12^2/2) * Y$2 + $C$12*SQRT(Y$2)*T2708)</f>
        <v>150.46296895066723</v>
      </c>
      <c r="Z2708" s="52">
        <f ca="1">Y2708 * EXP(($E$3 - $C$12^2/2) * (Z$2-Y$2) + $C$12*SQRT(Z$2-Y$2)*U2708)</f>
        <v>152.96462795025036</v>
      </c>
      <c r="AA2708" s="52">
        <f ca="1">Z2708 * EXP(($E$3 - $C$12^2/2) * (AA$2-Z$2) + $C$12*SQRT(AA$2-Z$2)*V2708)</f>
        <v>81.730904952068215</v>
      </c>
      <c r="AB2708" s="52">
        <f ca="1">AA2708 * EXP(($E$3 - $C$12^2/2) * (AB$2-AA$2) + $C$12*SQRT(AB$2-AA$2)*W2708)</f>
        <v>45.062594142068583</v>
      </c>
      <c r="AC2708" s="52">
        <f ca="1">AB2708 * EXP(($E$3 - $C$12^2/2) * (AC$2-AB$2) + $C$12*SQRT(AC$2-AB$2)*X2708)</f>
        <v>79.369508639956763</v>
      </c>
      <c r="AD2708" s="47"/>
      <c r="AE2708" s="3" t="s">
        <v>47</v>
      </c>
      <c r="AF2708" s="64">
        <f t="shared" ref="AF2708" ca="1" si="3422">($B$5*AF2710 + (1 + $B$6)*AF2709)*$B$2</f>
        <v>15000</v>
      </c>
      <c r="AG2708" s="64">
        <f t="shared" ref="AG2708" ca="1" si="3423">($B$5*AG2710 + (1 + $B$6)*AG2709)*$B$2</f>
        <v>105000</v>
      </c>
      <c r="AH2708" s="64">
        <f t="shared" ref="AH2708" ca="1" si="3424">($B$5*AH2710 + (1 + $B$6)*AH2709)*$B$2</f>
        <v>0</v>
      </c>
      <c r="AI2708" s="64">
        <f t="shared" ref="AI2708" ca="1" si="3425">($B$5*AI2710 + (1 + $B$6)*AI2709)*$B$2</f>
        <v>0</v>
      </c>
      <c r="AJ2708" s="64" cm="1">
        <f t="array" aca="1" ref="AJ2708" ca="1">($B$5*AJ2710 + (1 + $B$6)*AJ2709 + AND(NOT(AF2709:AJ2709)))*$B$2</f>
        <v>0</v>
      </c>
      <c r="AK2708" s="73"/>
      <c r="AL2708" s="70"/>
    </row>
    <row r="2709" spans="6:38" ht="14.55" customHeight="1" x14ac:dyDescent="0.3">
      <c r="F2709" s="79"/>
      <c r="G2709" s="3">
        <v>2707</v>
      </c>
      <c r="H2709" s="61">
        <v>-1.040853224860375</v>
      </c>
      <c r="I2709" s="61">
        <v>-2.0631782273127195</v>
      </c>
      <c r="J2709" s="61">
        <v>0.23846603922514631</v>
      </c>
      <c r="K2709" s="62">
        <v>0.16985498354213746</v>
      </c>
      <c r="L2709" s="60">
        <f t="array" ref="L2709:O2709">TRANSPOSE(MMULT(Option!$B$25:$E$28, TRANSPOSE(H2709:K2709)))</f>
        <v>-1.040853224860375</v>
      </c>
      <c r="M2709" s="60">
        <v>-2.3072753697132184</v>
      </c>
      <c r="N2709" s="60">
        <v>-0.74716104731015842</v>
      </c>
      <c r="O2709" s="60">
        <v>-0.76460924698011656</v>
      </c>
      <c r="P2709" s="56" t="str">
        <f t="shared" si="3401"/>
        <v>542/2</v>
      </c>
      <c r="R2709" s="80"/>
      <c r="S2709" s="3" t="s">
        <v>31</v>
      </c>
      <c r="T2709" s="60">
        <f ca="1"/>
        <v>0.20676543308839701</v>
      </c>
      <c r="U2709" s="60">
        <f ca="1"/>
        <v>1.3277454780816649</v>
      </c>
      <c r="V2709" s="60">
        <f ca="1"/>
        <v>-0.46840803035790674</v>
      </c>
      <c r="W2709" s="60">
        <f ca="1"/>
        <v>-0.50017745214685072</v>
      </c>
      <c r="X2709" s="60">
        <f ca="1"/>
        <v>1.1902389805556084</v>
      </c>
      <c r="Y2709" s="52">
        <f ca="1">$B$13 * EXP(($E$3 - $C$13^2/2) * Y$2 + $C$13*SQRT(Y$2)*T2709)</f>
        <v>106.9327161790435</v>
      </c>
      <c r="Z2709" s="52">
        <f ca="1">Y2709 * EXP(($E$3 - $C$13^2/2) * (Z$2-Y$2) + $C$13*SQRT(Z$2-Y$2)*U2709)</f>
        <v>160.05595283806525</v>
      </c>
      <c r="AA2709" s="52">
        <f ca="1">Z2709 * EXP(($E$3 - $C$13^2/2) * (AA$2-Z$2) + $C$13*SQRT(AA$2-Z$2)*V2709)</f>
        <v>139.77039635123214</v>
      </c>
      <c r="AB2709" s="52">
        <f ca="1">AA2709 * EXP(($E$3 - $C$13^2/2) * (AB$2-AA$2) + $C$13*SQRT(AB$2-AA$2)*W2709)</f>
        <v>120.89807250266765</v>
      </c>
      <c r="AC2709" s="52">
        <f ca="1">AB2709 * EXP(($E$3 - $C$13^2/2) * (AC$2-AB$2) + $C$13*SQRT(AC$2-AB$2)*X2709)</f>
        <v>173.64613278190009</v>
      </c>
      <c r="AD2709" s="47"/>
      <c r="AE2709" s="3" t="s">
        <v>46</v>
      </c>
      <c r="AF2709" s="52" t="b">
        <f t="shared" ref="AF2709" ca="1" si="3426">AF2707 &gt;= $B$4</f>
        <v>0</v>
      </c>
      <c r="AG2709" s="52" t="b">
        <f t="array" aca="1" ref="AG2709" ca="1">AND(AG2707 &gt;= $B$4, NOT(OR($AF2709:AF2709)))</f>
        <v>1</v>
      </c>
      <c r="AH2709" s="52" t="b">
        <f t="array" aca="1" ref="AH2709" ca="1">AND(AH2707 &gt;= $B$4, NOT(OR($AF2709:AG2709)))</f>
        <v>0</v>
      </c>
      <c r="AI2709" s="52" t="b">
        <f t="array" aca="1" ref="AI2709" ca="1">AND(AI2707 &gt;= $B$4, NOT(OR($AF2709:AH2709)))</f>
        <v>0</v>
      </c>
      <c r="AJ2709" s="52" t="b">
        <f t="array" aca="1" ref="AJ2709" ca="1">AND(AJ2707 &gt;= $B$4, NOT(OR($AF2709:AI2709)))</f>
        <v>0</v>
      </c>
      <c r="AK2709" s="73"/>
      <c r="AL2709" s="70"/>
    </row>
    <row r="2710" spans="6:38" ht="14.55" customHeight="1" x14ac:dyDescent="0.3">
      <c r="F2710" s="79"/>
      <c r="G2710" s="3">
        <v>2708</v>
      </c>
      <c r="H2710" s="61">
        <v>0.82478940284169933</v>
      </c>
      <c r="I2710" s="61">
        <v>0.60080311661320374</v>
      </c>
      <c r="J2710" s="61">
        <v>-0.14376063868377936</v>
      </c>
      <c r="K2710" s="62">
        <v>0.14740778116590628</v>
      </c>
      <c r="L2710" s="60">
        <f t="array" ref="L2710:O2710">TRANSPOSE(MMULT(Option!$B$25:$E$28, TRANSPOSE(H2710:K2710)))</f>
        <v>0.82478940284169933</v>
      </c>
      <c r="M2710" s="60">
        <v>0.88056091306575712</v>
      </c>
      <c r="N2710" s="60">
        <v>0.36097653140136521</v>
      </c>
      <c r="O2710" s="60">
        <v>0.58541622604514076</v>
      </c>
      <c r="P2710" s="56" t="str">
        <f t="shared" si="3401"/>
        <v>542/3</v>
      </c>
      <c r="R2710" s="80"/>
      <c r="S2710" s="3" t="s">
        <v>30</v>
      </c>
      <c r="T2710" s="60">
        <f ca="1"/>
        <v>0.76678121901590313</v>
      </c>
      <c r="U2710" s="60">
        <f ca="1"/>
        <v>7.9761730512557083E-2</v>
      </c>
      <c r="V2710" s="60">
        <f ca="1"/>
        <v>-0.65841470535120861</v>
      </c>
      <c r="W2710" s="60">
        <f ca="1"/>
        <v>-0.88508303878325612</v>
      </c>
      <c r="X2710" s="60">
        <f ca="1"/>
        <v>1.6144997817188469</v>
      </c>
      <c r="Y2710" s="52">
        <f ca="1">$B$14 * EXP(($E$3 - $C$14^2/2) * Y$2 + $C$14*SQRT(Y$2)*T2710)</f>
        <v>126.49522389611386</v>
      </c>
      <c r="Z2710" s="52">
        <f ca="1">Y2710 * EXP(($E$3 - $C$14^2/2) * (Z$2-Y$2) + $C$14*SQRT(Z$2-Y$2)*U2710)</f>
        <v>130.20798685255389</v>
      </c>
      <c r="AA2710" s="52">
        <f ca="1">Z2710 * EXP(($E$3 - $C$14^2/2) * (AA$2-Z$2) + $C$14*SQRT(AA$2-Z$2)*V2710)</f>
        <v>107.40520657388136</v>
      </c>
      <c r="AB2710" s="52">
        <f ca="1">AA2710 * EXP(($E$3 - $C$14^2/2) * (AB$2-AA$2) + $C$14*SQRT(AB$2-AA$2)*W2710)</f>
        <v>82.771495726097129</v>
      </c>
      <c r="AC2710" s="52">
        <f ca="1">AB2710 * EXP(($E$3 - $C$14^2/2) * (AC$2-AB$2) + $C$14*SQRT(AC$2-AB$2)*X2710)</f>
        <v>135.02145370176549</v>
      </c>
      <c r="AD2710" s="47"/>
      <c r="AE2710" s="3" t="s">
        <v>68</v>
      </c>
      <c r="AF2710" s="52" t="b">
        <f ca="1">AND(AF2707&gt;$B$3, NOT(OR($AF2709:AF2709)))</f>
        <v>1</v>
      </c>
      <c r="AG2710" s="52" t="b">
        <f ca="1">AND(AG2707&gt;$B$3, NOT(OR($AF2709:AG2709)))</f>
        <v>0</v>
      </c>
      <c r="AH2710" s="52" t="b">
        <f ca="1">AND(AH2707&gt;$B$3, NOT(OR($AF2709:AH2709)))</f>
        <v>0</v>
      </c>
      <c r="AI2710" s="52" t="b">
        <f ca="1">AND(AI2707&gt;$B$3, NOT(OR($AF2709:AI2709)))</f>
        <v>0</v>
      </c>
      <c r="AJ2710" s="52" t="b">
        <f ca="1">AND(AJ2707&gt;$B$3, NOT(OR($AF2709:AJ2709)))</f>
        <v>0</v>
      </c>
      <c r="AK2710" s="74"/>
      <c r="AL2710" s="70"/>
    </row>
    <row r="2711" spans="6:38" ht="14.55" customHeight="1" x14ac:dyDescent="0.3">
      <c r="F2711" s="79"/>
      <c r="G2711" s="3">
        <v>2709</v>
      </c>
      <c r="H2711" s="61">
        <v>1.5164204909132932</v>
      </c>
      <c r="I2711" s="61">
        <v>0.12836148762025223</v>
      </c>
      <c r="J2711" s="61">
        <v>0.33134604557519309</v>
      </c>
      <c r="K2711" s="62">
        <v>-4.1747129413826155E-2</v>
      </c>
      <c r="L2711" s="60">
        <f t="array" ref="L2711:O2711">TRANSPOSE(MMULT(Option!$B$25:$E$28, TRANSPOSE(H2711:K2711)))</f>
        <v>1.5164204909132932</v>
      </c>
      <c r="M2711" s="60">
        <v>0.72421344303270585</v>
      </c>
      <c r="N2711" s="60">
        <v>0.93120569102780615</v>
      </c>
      <c r="O2711" s="60">
        <v>0.66910314420669703</v>
      </c>
      <c r="P2711" s="56" t="str">
        <f t="shared" si="3401"/>
        <v>542/4</v>
      </c>
      <c r="R2711" s="80">
        <v>678</v>
      </c>
      <c r="S2711" s="3" t="s">
        <v>28</v>
      </c>
      <c r="T2711" s="60">
        <f t="array" aca="1" ref="T2711:T2714" ca="1">TRANSPOSE(OFFSET($L$3, MATCH($R2711 &amp; "/" &amp; T$2, $P$3:$P$5002, 0) - 1, 0, 1, $E$1))</f>
        <v>1.182566658299449</v>
      </c>
      <c r="U2711" s="60">
        <f t="array" aca="1" ref="U2711:U2714" ca="1">TRANSPOSE(OFFSET($L$3, MATCH($R2711 &amp; "/" &amp; U$2, $P$3:$P$5002, 0) - 1, 0, 1, $E$1))</f>
        <v>0.31680357411752846</v>
      </c>
      <c r="V2711" s="60">
        <f t="array" aca="1" ref="V2711:V2714" ca="1">TRANSPOSE(OFFSET($L$3, MATCH($R2711 &amp; "/" &amp; V$2, $P$3:$P$5002, 0) - 1, 0, 1, $E$1))</f>
        <v>0.38719417839000247</v>
      </c>
      <c r="W2711" s="60">
        <f t="array" aca="1" ref="W2711:W2714" ca="1">TRANSPOSE(OFFSET($L$3, MATCH($R2711 &amp; "/" &amp; W$2, $P$3:$P$5002, 0) - 1, 0, 1, $E$1))</f>
        <v>-0.18022367620660512</v>
      </c>
      <c r="X2711" s="60">
        <f t="array" aca="1" ref="X2711:X2714" ca="1">TRANSPOSE(OFFSET($L$3, MATCH($R2711 &amp; "/" &amp; X$2, $P$3:$P$5002, 0) - 1, 0, 1, $E$1))</f>
        <v>-0.81922939521993932</v>
      </c>
      <c r="Y2711" s="52">
        <f ca="1">$B$11 * EXP(($E$3 - $C$11^2/2) * Y$2 + $C$11*SQRT(Y$2)*T2711)</f>
        <v>143.29997831065816</v>
      </c>
      <c r="Z2711" s="52">
        <f ca="1">Y2711 * EXP(($E$3 - $C$11^2/2) * (Z$2-Y$2) + $C$11*SQRT(Z$2-Y$2)*U2711)</f>
        <v>158.37747337307258</v>
      </c>
      <c r="AA2711" s="52">
        <f ca="1">Z2711 * EXP(($E$3 - $C$11^2/2) * (AA$2-Z$2) + $C$11*SQRT(AA$2-Z$2)*V2711)</f>
        <v>178.77705186531824</v>
      </c>
      <c r="AB2711" s="52">
        <f ca="1">AA2711 * EXP(($E$3 - $C$11^2/2) * (AB$2-AA$2) + $C$11*SQRT(AB$2-AA$2)*W2711)</f>
        <v>170.21671279746712</v>
      </c>
      <c r="AC2711" s="52">
        <f ca="1">AB2711 * EXP(($E$3 - $C$11^2/2) * (AC$2-AB$2) + $C$11*SQRT(AC$2-AB$2)*X2711)</f>
        <v>133.79430560764015</v>
      </c>
      <c r="AD2711" s="47"/>
      <c r="AE2711" s="3" t="s">
        <v>69</v>
      </c>
      <c r="AF2711" s="20" cm="1">
        <f t="array" aca="1" ref="AF2711" ca="1">MIN(Y2711:Y2714 / $D$11:$D$14)</f>
        <v>0.97410198532550885</v>
      </c>
      <c r="AG2711" s="20" cm="1">
        <f t="array" aca="1" ref="AG2711" ca="1">MIN(Z2711:Z2714 / $D$11:$D$14)</f>
        <v>0.78437028385902874</v>
      </c>
      <c r="AH2711" s="20" cm="1">
        <f t="array" aca="1" ref="AH2711" ca="1">MIN(AA2711:AA2714 / $D$11:$D$14)</f>
        <v>0.87402833039029548</v>
      </c>
      <c r="AI2711" s="20" cm="1">
        <f t="array" aca="1" ref="AI2711" ca="1">MIN(AB2711:AB2714 / $D$11:$D$14)</f>
        <v>0.74184184338290282</v>
      </c>
      <c r="AJ2711" s="20" cm="1">
        <f t="array" aca="1" ref="AJ2711" ca="1">MIN(AC2711:AC2714 / $D$11:$D$14)</f>
        <v>1.0623577802205768</v>
      </c>
      <c r="AK2711" s="72">
        <f t="array" aca="1" ref="AK2711" ca="1">SUMPRODUCT(AF2712:AJ2712, EXP(-$E$3*$AF$2:$AJ$2))</f>
        <v>116741.15106709812</v>
      </c>
      <c r="AL2711" s="70">
        <f ca="1">MAX(AC2712 - $D$11, 0) * EXP(-$E$2*$E$3)</f>
        <v>46.572769780046499</v>
      </c>
    </row>
    <row r="2712" spans="6:38" ht="14.55" customHeight="1" x14ac:dyDescent="0.3">
      <c r="F2712" s="79"/>
      <c r="G2712" s="3">
        <v>2710</v>
      </c>
      <c r="H2712" s="61">
        <v>0.82279705768640499</v>
      </c>
      <c r="I2712" s="61">
        <v>-0.25674319802049639</v>
      </c>
      <c r="J2712" s="61">
        <v>-1.3217660197988657</v>
      </c>
      <c r="K2712" s="62">
        <v>-1.0704592534201416</v>
      </c>
      <c r="L2712" s="60">
        <f t="array" ref="L2712:O2712">TRANSPOSE(MMULT(Option!$B$25:$E$28, TRANSPOSE(H2712:K2712)))</f>
        <v>0.82279705768640499</v>
      </c>
      <c r="M2712" s="60">
        <v>9.3809795255769823E-2</v>
      </c>
      <c r="N2712" s="60">
        <v>-0.89903272735915196</v>
      </c>
      <c r="O2712" s="60">
        <v>-0.91278117717039176</v>
      </c>
      <c r="P2712" s="56" t="str">
        <f t="shared" si="3401"/>
        <v>542/5</v>
      </c>
      <c r="R2712" s="80"/>
      <c r="S2712" s="3" t="s">
        <v>29</v>
      </c>
      <c r="T2712" s="60">
        <f ca="1"/>
        <v>0.11168152304130663</v>
      </c>
      <c r="U2712" s="60">
        <f ca="1"/>
        <v>0.78190942602517688</v>
      </c>
      <c r="V2712" s="60">
        <f ca="1"/>
        <v>0.48093223286542131</v>
      </c>
      <c r="W2712" s="60">
        <f ca="1"/>
        <v>8.4234348585545044E-2</v>
      </c>
      <c r="X2712" s="60">
        <f ca="1"/>
        <v>2.0431562672112991E-2</v>
      </c>
      <c r="Y2712" s="52">
        <f ca="1">$B$12 * EXP(($E$3 - $C$12^2/2) * Y$2 + $C$12*SQRT(Y$2)*T2712)</f>
        <v>103.92553602177554</v>
      </c>
      <c r="Z2712" s="52">
        <f ca="1">Y2712 * EXP(($E$3 - $C$12^2/2) * (Z$2-Y$2) + $C$12*SQRT(Z$2-Y$2)*U2712)</f>
        <v>132.05882545587241</v>
      </c>
      <c r="AA2712" s="52">
        <f ca="1">Z2712 * EXP(($E$3 - $C$12^2/2) * (AA$2-Z$2) + $C$12*SQRT(AA$2-Z$2)*V2712)</f>
        <v>153.31998467648069</v>
      </c>
      <c r="AB2712" s="52">
        <f ca="1">AA2712 * EXP(($E$3 - $C$12^2/2) * (AB$2-AA$2) + $C$12*SQRT(AB$2-AA$2)*W2712)</f>
        <v>158.03198435128576</v>
      </c>
      <c r="AC2712" s="52">
        <f ca="1">AB2712 * EXP(($E$3 - $C$12^2/2) * (AC$2-AB$2) + $C$12*SQRT(AC$2-AB$2)*X2712)</f>
        <v>159.80062012312646</v>
      </c>
      <c r="AD2712" s="47"/>
      <c r="AE2712" s="3" t="s">
        <v>47</v>
      </c>
      <c r="AF2712" s="64">
        <f t="shared" ref="AF2712" ca="1" si="3427">($B$5*AF2714 + (1 + $B$6)*AF2713)*$B$2</f>
        <v>15000</v>
      </c>
      <c r="AG2712" s="64">
        <f t="shared" ref="AG2712" ca="1" si="3428">($B$5*AG2714 + (1 + $B$6)*AG2713)*$B$2</f>
        <v>0</v>
      </c>
      <c r="AH2712" s="64">
        <f t="shared" ref="AH2712" ca="1" si="3429">($B$5*AH2714 + (1 + $B$6)*AH2713)*$B$2</f>
        <v>15000</v>
      </c>
      <c r="AI2712" s="64">
        <f t="shared" ref="AI2712" ca="1" si="3430">($B$5*AI2714 + (1 + $B$6)*AI2713)*$B$2</f>
        <v>0</v>
      </c>
      <c r="AJ2712" s="64" cm="1">
        <f t="array" aca="1" ref="AJ2712" ca="1">($B$5*AJ2714 + (1 + $B$6)*AJ2713 + AND(NOT(AF2713:AJ2713)))*$B$2</f>
        <v>114999.99999999999</v>
      </c>
      <c r="AK2712" s="73"/>
      <c r="AL2712" s="70"/>
    </row>
    <row r="2713" spans="6:38" ht="14.55" customHeight="1" x14ac:dyDescent="0.3">
      <c r="F2713" s="79"/>
      <c r="G2713" s="3">
        <v>2711</v>
      </c>
      <c r="H2713" s="61">
        <v>-0.14766914935685127</v>
      </c>
      <c r="I2713" s="61">
        <v>-1.3660853150115602</v>
      </c>
      <c r="J2713" s="61">
        <v>-0.89046392191087864</v>
      </c>
      <c r="K2713" s="62">
        <v>0.75500422186802085</v>
      </c>
      <c r="L2713" s="60">
        <f t="array" ref="L2713:O2713">TRANSPOSE(MMULT(Option!$B$25:$E$28, TRANSPOSE(H2713:K2713)))</f>
        <v>-0.14766914935685127</v>
      </c>
      <c r="M2713" s="60">
        <v>-1.3111055321043539</v>
      </c>
      <c r="N2713" s="60">
        <v>-1.19889619184755</v>
      </c>
      <c r="O2713" s="60">
        <v>5.5953461115975434E-2</v>
      </c>
      <c r="P2713" s="56" t="str">
        <f t="shared" si="3401"/>
        <v>543/1</v>
      </c>
      <c r="R2713" s="80"/>
      <c r="S2713" s="3" t="s">
        <v>31</v>
      </c>
      <c r="T2713" s="60">
        <f ca="1"/>
        <v>-0.10413091031559446</v>
      </c>
      <c r="U2713" s="60">
        <f ca="1"/>
        <v>-0.73878265398463039</v>
      </c>
      <c r="V2713" s="60">
        <f ca="1"/>
        <v>0.43198466080823761</v>
      </c>
      <c r="W2713" s="60">
        <f ca="1"/>
        <v>-0.65113512188766687</v>
      </c>
      <c r="X2713" s="60">
        <f ca="1"/>
        <v>1.1803665552035048</v>
      </c>
      <c r="Y2713" s="52">
        <f ca="1">$B$13 * EXP(($E$3 - $C$13^2/2) * Y$2 + $C$13*SQRT(Y$2)*T2713)</f>
        <v>97.410198532550879</v>
      </c>
      <c r="Z2713" s="52">
        <f ca="1">Y2713 * EXP(($E$3 - $C$13^2/2) * (Z$2-Y$2) + $C$13*SQRT(Z$2-Y$2)*U2713)</f>
        <v>78.437028385902877</v>
      </c>
      <c r="AA2713" s="52">
        <f ca="1">Z2713 * EXP(($E$3 - $C$13^2/2) * (AA$2-Z$2) + $C$13*SQRT(AA$2-Z$2)*V2713)</f>
        <v>89.737748845833039</v>
      </c>
      <c r="AB2713" s="52">
        <f ca="1">AA2713 * EXP(($E$3 - $C$13^2/2) * (AB$2-AA$2) + $C$13*SQRT(AB$2-AA$2)*W2713)</f>
        <v>74.184184338290279</v>
      </c>
      <c r="AC2713" s="52">
        <f ca="1">AB2713 * EXP(($E$3 - $C$13^2/2) * (AC$2-AB$2) + $C$13*SQRT(AC$2-AB$2)*X2713)</f>
        <v>106.23577802205769</v>
      </c>
      <c r="AD2713" s="47"/>
      <c r="AE2713" s="3" t="s">
        <v>46</v>
      </c>
      <c r="AF2713" s="52" t="b">
        <f t="shared" ref="AF2713" ca="1" si="3431">AF2711 &gt;= $B$4</f>
        <v>0</v>
      </c>
      <c r="AG2713" s="52" t="b">
        <f t="array" aca="1" ref="AG2713" ca="1">AND(AG2711 &gt;= $B$4, NOT(OR($AF2713:AF2713)))</f>
        <v>0</v>
      </c>
      <c r="AH2713" s="52" t="b">
        <f t="array" aca="1" ref="AH2713" ca="1">AND(AH2711 &gt;= $B$4, NOT(OR($AF2713:AG2713)))</f>
        <v>0</v>
      </c>
      <c r="AI2713" s="52" t="b">
        <f t="array" aca="1" ref="AI2713" ca="1">AND(AI2711 &gt;= $B$4, NOT(OR($AF2713:AH2713)))</f>
        <v>0</v>
      </c>
      <c r="AJ2713" s="52" t="b">
        <f t="array" aca="1" ref="AJ2713" ca="1">AND(AJ2711 &gt;= $B$4, NOT(OR($AF2713:AI2713)))</f>
        <v>0</v>
      </c>
      <c r="AK2713" s="73"/>
      <c r="AL2713" s="70"/>
    </row>
    <row r="2714" spans="6:38" ht="14.55" customHeight="1" x14ac:dyDescent="0.3">
      <c r="F2714" s="79"/>
      <c r="G2714" s="3">
        <v>2712</v>
      </c>
      <c r="H2714" s="61">
        <v>-1.426693960768872</v>
      </c>
      <c r="I2714" s="61">
        <v>1.0673981618530919</v>
      </c>
      <c r="J2714" s="61">
        <v>-0.62708781595109353</v>
      </c>
      <c r="K2714" s="62">
        <v>-0.421478137900203</v>
      </c>
      <c r="L2714" s="60">
        <f t="array" ref="L2714:O2714">TRANSPOSE(MMULT(Option!$B$25:$E$28, TRANSPOSE(H2714:K2714)))</f>
        <v>-1.426693960768872</v>
      </c>
      <c r="M2714" s="60">
        <v>0.40760899036215492</v>
      </c>
      <c r="N2714" s="60">
        <v>-0.84194467520054683</v>
      </c>
      <c r="O2714" s="60">
        <v>-0.77449445734500089</v>
      </c>
      <c r="P2714" s="56" t="str">
        <f t="shared" si="3401"/>
        <v>543/2</v>
      </c>
      <c r="R2714" s="80"/>
      <c r="S2714" s="3" t="s">
        <v>30</v>
      </c>
      <c r="T2714" s="60">
        <f ca="1"/>
        <v>0.48767592789141401</v>
      </c>
      <c r="U2714" s="60">
        <f ca="1"/>
        <v>-0.97567006961448155</v>
      </c>
      <c r="V2714" s="60">
        <f ca="1"/>
        <v>-1.0814155669397196E-2</v>
      </c>
      <c r="W2714" s="60">
        <f ca="1"/>
        <v>0.44747583633697985</v>
      </c>
      <c r="X2714" s="60">
        <f ca="1"/>
        <v>0.90332340540850975</v>
      </c>
      <c r="Y2714" s="52">
        <f ca="1">$B$14 * EXP(($E$3 - $C$14^2/2) * Y$2 + $C$14*SQRT(Y$2)*T2714)</f>
        <v>116.33488416253628</v>
      </c>
      <c r="Z2714" s="52">
        <f ca="1">Y2714 * EXP(($E$3 - $C$14^2/2) * (Z$2-Y$2) + $C$14*SQRT(Z$2-Y$2)*U2714)</f>
        <v>87.249509864785082</v>
      </c>
      <c r="AA2714" s="52">
        <f ca="1">Z2714 * EXP(($E$3 - $C$14^2/2) * (AA$2-Z$2) + $C$14*SQRT(AA$2-Z$2)*V2714)</f>
        <v>87.402833039029545</v>
      </c>
      <c r="AB2714" s="52">
        <f ca="1">AA2714 * EXP(($E$3 - $C$14^2/2) * (AB$2-AA$2) + $C$14*SQRT(AB$2-AA$2)*W2714)</f>
        <v>100.46108591312453</v>
      </c>
      <c r="AC2714" s="52">
        <f ca="1">AB2714 * EXP(($E$3 - $C$14^2/2) * (AC$2-AB$2) + $C$14*SQRT(AC$2-AB$2)*X2714)</f>
        <v>132.39203317444159</v>
      </c>
      <c r="AD2714" s="47"/>
      <c r="AE2714" s="3" t="s">
        <v>68</v>
      </c>
      <c r="AF2714" s="52" t="b">
        <f ca="1">AND(AF2711&gt;$B$3, NOT(OR($AF2713:AF2713)))</f>
        <v>1</v>
      </c>
      <c r="AG2714" s="52" t="b">
        <f ca="1">AND(AG2711&gt;$B$3, NOT(OR($AF2713:AG2713)))</f>
        <v>0</v>
      </c>
      <c r="AH2714" s="52" t="b">
        <f ca="1">AND(AH2711&gt;$B$3, NOT(OR($AF2713:AH2713)))</f>
        <v>1</v>
      </c>
      <c r="AI2714" s="52" t="b">
        <f ca="1">AND(AI2711&gt;$B$3, NOT(OR($AF2713:AI2713)))</f>
        <v>0</v>
      </c>
      <c r="AJ2714" s="52" t="b">
        <f ca="1">AND(AJ2711&gt;$B$3, NOT(OR($AF2713:AJ2713)))</f>
        <v>1</v>
      </c>
      <c r="AK2714" s="74"/>
      <c r="AL2714" s="70"/>
    </row>
    <row r="2715" spans="6:38" ht="14.55" customHeight="1" x14ac:dyDescent="0.3">
      <c r="F2715" s="79"/>
      <c r="G2715" s="3">
        <v>2713</v>
      </c>
      <c r="H2715" s="61">
        <v>2.3208393537603182</v>
      </c>
      <c r="I2715" s="61">
        <v>-1.0044468254420096</v>
      </c>
      <c r="J2715" s="61">
        <v>0.31492955350913543</v>
      </c>
      <c r="K2715" s="62">
        <v>-0.17599823375997642</v>
      </c>
      <c r="L2715" s="60">
        <f t="array" ref="L2715:O2715">TRANSPOSE(MMULT(Option!$B$25:$E$28, TRANSPOSE(H2715:K2715)))</f>
        <v>2.3208393537603182</v>
      </c>
      <c r="M2715" s="60">
        <v>7.7450196749064837E-3</v>
      </c>
      <c r="N2715" s="60">
        <v>0.94191561780038557</v>
      </c>
      <c r="O2715" s="60">
        <v>0.57606189275805775</v>
      </c>
      <c r="P2715" s="56" t="str">
        <f t="shared" si="3401"/>
        <v>543/3</v>
      </c>
      <c r="R2715" s="80">
        <v>679</v>
      </c>
      <c r="S2715" s="3" t="s">
        <v>28</v>
      </c>
      <c r="T2715" s="60">
        <f t="array" aca="1" ref="T2715:T2718" ca="1">TRANSPOSE(OFFSET($L$3, MATCH($R2715 &amp; "/" &amp; T$2, $P$3:$P$5002, 0) - 1, 0, 1, $E$1))</f>
        <v>-0.41034926818875717</v>
      </c>
      <c r="U2715" s="60">
        <f t="array" aca="1" ref="U2715:U2718" ca="1">TRANSPOSE(OFFSET($L$3, MATCH($R2715 &amp; "/" &amp; U$2, $P$3:$P$5002, 0) - 1, 0, 1, $E$1))</f>
        <v>0.36947744517017478</v>
      </c>
      <c r="V2715" s="60">
        <f t="array" aca="1" ref="V2715:V2718" ca="1">TRANSPOSE(OFFSET($L$3, MATCH($R2715 &amp; "/" &amp; V$2, $P$3:$P$5002, 0) - 1, 0, 1, $E$1))</f>
        <v>0.8071909783605371</v>
      </c>
      <c r="W2715" s="60">
        <f t="array" aca="1" ref="W2715:W2718" ca="1">TRANSPOSE(OFFSET($L$3, MATCH($R2715 &amp; "/" &amp; W$2, $P$3:$P$5002, 0) - 1, 0, 1, $E$1))</f>
        <v>6.7080676998915706E-2</v>
      </c>
      <c r="X2715" s="60">
        <f t="array" aca="1" ref="X2715:X2718" ca="1">TRANSPOSE(OFFSET($L$3, MATCH($R2715 &amp; "/" &amp; X$2, $P$3:$P$5002, 0) - 1, 0, 1, $E$1))</f>
        <v>-0.2453546085453274</v>
      </c>
      <c r="Y2715" s="52">
        <f ca="1">$B$11 * EXP(($E$3 - $C$11^2/2) * Y$2 + $C$11*SQRT(Y$2)*T2715)</f>
        <v>88.860293951472343</v>
      </c>
      <c r="Z2715" s="52">
        <f ca="1">Y2715 * EXP(($E$3 - $C$11^2/2) * (Z$2-Y$2) + $C$11*SQRT(Z$2-Y$2)*U2715)</f>
        <v>99.774100846490185</v>
      </c>
      <c r="AA2715" s="52">
        <f ca="1">Z2715 * EXP(($E$3 - $C$11^2/2) * (AA$2-Z$2) + $C$11*SQRT(AA$2-Z$2)*V2715)</f>
        <v>127.74881237852223</v>
      </c>
      <c r="AB2715" s="52">
        <f ca="1">AA2715 * EXP(($E$3 - $C$11^2/2) * (AB$2-AA$2) + $C$11*SQRT(AB$2-AA$2)*W2715)</f>
        <v>130.99905843946908</v>
      </c>
      <c r="AC2715" s="52">
        <f ca="1">AB2715 * EXP(($E$3 - $C$11^2/2) * (AC$2-AB$2) + $C$11*SQRT(AC$2-AB$2)*X2715)</f>
        <v>122.31305138237963</v>
      </c>
      <c r="AD2715" s="47"/>
      <c r="AE2715" s="3" t="s">
        <v>69</v>
      </c>
      <c r="AF2715" s="20" cm="1">
        <f t="array" aca="1" ref="AF2715" ca="1">MIN(Y2715:Y2718 / $D$11:$D$14)</f>
        <v>0.76452642924011371</v>
      </c>
      <c r="AG2715" s="20" cm="1">
        <f t="array" aca="1" ref="AG2715" ca="1">MIN(Z2715:Z2718 / $D$11:$D$14)</f>
        <v>0.56126162984804617</v>
      </c>
      <c r="AH2715" s="20" cm="1">
        <f t="array" aca="1" ref="AH2715" ca="1">MIN(AA2715:AA2718 / $D$11:$D$14)</f>
        <v>0.53670294814337605</v>
      </c>
      <c r="AI2715" s="20" cm="1">
        <f t="array" aca="1" ref="AI2715" ca="1">MIN(AB2715:AB2718 / $D$11:$D$14)</f>
        <v>0.59704870449801173</v>
      </c>
      <c r="AJ2715" s="20" cm="1">
        <f t="array" aca="1" ref="AJ2715" ca="1">MIN(AC2715:AC2718 / $D$11:$D$14)</f>
        <v>0.58716954287636824</v>
      </c>
      <c r="AK2715" s="72">
        <f t="array" aca="1" ref="AK2715" ca="1">SUMPRODUCT(AF2716:AJ2716, EXP(-$E$3*$AF$2:$AJ$2))</f>
        <v>77880.078307140488</v>
      </c>
      <c r="AL2715" s="70">
        <f ca="1">MAX(AC2716 - $D$11, 0) * EXP(-$E$2*$E$3)</f>
        <v>0</v>
      </c>
    </row>
    <row r="2716" spans="6:38" ht="14.55" customHeight="1" x14ac:dyDescent="0.3">
      <c r="F2716" s="79"/>
      <c r="G2716" s="3">
        <v>2714</v>
      </c>
      <c r="H2716" s="61">
        <v>0.40687769270083157</v>
      </c>
      <c r="I2716" s="61">
        <v>1.7175279949306779</v>
      </c>
      <c r="J2716" s="61">
        <v>-0.9267215857634219</v>
      </c>
      <c r="K2716" s="62">
        <v>0.47673253514262592</v>
      </c>
      <c r="L2716" s="60">
        <f t="array" ref="L2716:O2716">TRANSPOSE(MMULT(Option!$B$25:$E$28, TRANSPOSE(H2716:K2716)))</f>
        <v>0.40687769270083157</v>
      </c>
      <c r="M2716" s="60">
        <v>1.736891486075445</v>
      </c>
      <c r="N2716" s="60">
        <v>-0.20144341718418868</v>
      </c>
      <c r="O2716" s="60">
        <v>0.8398772998020424</v>
      </c>
      <c r="P2716" s="56" t="str">
        <f t="shared" si="3401"/>
        <v>543/4</v>
      </c>
      <c r="R2716" s="80"/>
      <c r="S2716" s="3" t="s">
        <v>29</v>
      </c>
      <c r="T2716" s="60">
        <f ca="1"/>
        <v>-6.2526021845029714E-2</v>
      </c>
      <c r="U2716" s="60">
        <f ca="1"/>
        <v>-1.5793218360616617</v>
      </c>
      <c r="V2716" s="60">
        <f ca="1"/>
        <v>1.0779929018585501</v>
      </c>
      <c r="W2716" s="60">
        <f ca="1"/>
        <v>-0.38281771998587505</v>
      </c>
      <c r="X2716" s="60">
        <f ca="1"/>
        <v>0.14019715839807945</v>
      </c>
      <c r="Y2716" s="52">
        <f ca="1">$B$12 * EXP(($E$3 - $C$12^2/2) * Y$2 + $C$12*SQRT(Y$2)*T2716)</f>
        <v>98.633639954910819</v>
      </c>
      <c r="Z2716" s="52">
        <f ca="1">Y2716 * EXP(($E$3 - $C$12^2/2) * (Z$2-Y$2) + $C$12*SQRT(Z$2-Y$2)*U2716)</f>
        <v>61.720481487073833</v>
      </c>
      <c r="AA2716" s="52">
        <f ca="1">Z2716 * EXP(($E$3 - $C$12^2/2) * (AA$2-Z$2) + $C$12*SQRT(AA$2-Z$2)*V2716)</f>
        <v>85.713787973972273</v>
      </c>
      <c r="AB2716" s="52">
        <f ca="1">AA2716 * EXP(($E$3 - $C$12^2/2) * (AB$2-AA$2) + $C$12*SQRT(AB$2-AA$2)*W2716)</f>
        <v>76.797215514741993</v>
      </c>
      <c r="AC2716" s="52">
        <f ca="1">AB2716 * EXP(($E$3 - $C$12^2/2) * (AC$2-AB$2) + $C$12*SQRT(AC$2-AB$2)*X2716)</f>
        <v>80.497612910353055</v>
      </c>
      <c r="AD2716" s="47"/>
      <c r="AE2716" s="3" t="s">
        <v>47</v>
      </c>
      <c r="AF2716" s="64">
        <f t="shared" ref="AF2716" ca="1" si="3432">($B$5*AF2718 + (1 + $B$6)*AF2717)*$B$2</f>
        <v>0</v>
      </c>
      <c r="AG2716" s="64">
        <f t="shared" ref="AG2716" ca="1" si="3433">($B$5*AG2718 + (1 + $B$6)*AG2717)*$B$2</f>
        <v>0</v>
      </c>
      <c r="AH2716" s="64">
        <f t="shared" ref="AH2716" ca="1" si="3434">($B$5*AH2718 + (1 + $B$6)*AH2717)*$B$2</f>
        <v>0</v>
      </c>
      <c r="AI2716" s="64">
        <f t="shared" ref="AI2716" ca="1" si="3435">($B$5*AI2718 + (1 + $B$6)*AI2717)*$B$2</f>
        <v>0</v>
      </c>
      <c r="AJ2716" s="64" cm="1">
        <f t="array" aca="1" ref="AJ2716" ca="1">($B$5*AJ2718 + (1 + $B$6)*AJ2717 + AND(NOT(AF2717:AJ2717)))*$B$2</f>
        <v>100000</v>
      </c>
      <c r="AK2716" s="73"/>
      <c r="AL2716" s="70"/>
    </row>
    <row r="2717" spans="6:38" ht="14.55" customHeight="1" x14ac:dyDescent="0.3">
      <c r="F2717" s="79"/>
      <c r="G2717" s="3">
        <v>2715</v>
      </c>
      <c r="H2717" s="61">
        <v>1.2341428597882564</v>
      </c>
      <c r="I2717" s="61">
        <v>2.1448903701552107</v>
      </c>
      <c r="J2717" s="61">
        <v>0.22878246166487912</v>
      </c>
      <c r="K2717" s="62">
        <v>-1.2351477052024133</v>
      </c>
      <c r="L2717" s="60">
        <f t="array" ref="L2717:O2717">TRANSPOSE(MMULT(Option!$B$25:$E$28, TRANSPOSE(H2717:K2717)))</f>
        <v>1.2341428597882564</v>
      </c>
      <c r="M2717" s="60">
        <v>2.4594816396389234</v>
      </c>
      <c r="N2717" s="60">
        <v>1.2562632244759133</v>
      </c>
      <c r="O2717" s="60">
        <v>4.2257746934275753E-2</v>
      </c>
      <c r="P2717" s="56" t="str">
        <f t="shared" si="3401"/>
        <v>543/5</v>
      </c>
      <c r="R2717" s="80"/>
      <c r="S2717" s="3" t="s">
        <v>31</v>
      </c>
      <c r="T2717" s="60">
        <f ca="1"/>
        <v>-0.91166227863033478</v>
      </c>
      <c r="U2717" s="60">
        <f ca="1"/>
        <v>-1.0468981173947824</v>
      </c>
      <c r="V2717" s="60">
        <f ca="1"/>
        <v>0.59963106836828362</v>
      </c>
      <c r="W2717" s="60">
        <f ca="1"/>
        <v>-0.42692596182133302</v>
      </c>
      <c r="X2717" s="60">
        <f ca="1"/>
        <v>-7.22836152738289E-2</v>
      </c>
      <c r="Y2717" s="52">
        <f ca="1">$B$13 * EXP(($E$3 - $C$13^2/2) * Y$2 + $C$13*SQRT(Y$2)*T2717)</f>
        <v>76.452642924011371</v>
      </c>
      <c r="Z2717" s="52">
        <f ca="1">Y2717 * EXP(($E$3 - $C$13^2/2) * (Z$2-Y$2) + $C$13*SQRT(Z$2-Y$2)*U2717)</f>
        <v>56.126162984804623</v>
      </c>
      <c r="AA2717" s="52">
        <f ca="1">Z2717 * EXP(($E$3 - $C$13^2/2) * (AA$2-Z$2) + $C$13*SQRT(AA$2-Z$2)*V2717)</f>
        <v>67.524560279466485</v>
      </c>
      <c r="AB2717" s="52">
        <f ca="1">AA2717 * EXP(($E$3 - $C$13^2/2) * (AB$2-AA$2) + $C$13*SQRT(AB$2-AA$2)*W2717)</f>
        <v>59.70487044980117</v>
      </c>
      <c r="AC2717" s="52">
        <f ca="1">AB2717 * EXP(($E$3 - $C$13^2/2) * (AC$2-AB$2) + $C$13*SQRT(AC$2-AB$2)*X2717)</f>
        <v>58.716954287636824</v>
      </c>
      <c r="AD2717" s="47"/>
      <c r="AE2717" s="3" t="s">
        <v>46</v>
      </c>
      <c r="AF2717" s="52" t="b">
        <f t="shared" ref="AF2717" ca="1" si="3436">AF2715 &gt;= $B$4</f>
        <v>0</v>
      </c>
      <c r="AG2717" s="52" t="b">
        <f t="array" aca="1" ref="AG2717" ca="1">AND(AG2715 &gt;= $B$4, NOT(OR($AF2717:AF2717)))</f>
        <v>0</v>
      </c>
      <c r="AH2717" s="52" t="b">
        <f t="array" aca="1" ref="AH2717" ca="1">AND(AH2715 &gt;= $B$4, NOT(OR($AF2717:AG2717)))</f>
        <v>0</v>
      </c>
      <c r="AI2717" s="52" t="b">
        <f t="array" aca="1" ref="AI2717" ca="1">AND(AI2715 &gt;= $B$4, NOT(OR($AF2717:AH2717)))</f>
        <v>0</v>
      </c>
      <c r="AJ2717" s="52" t="b">
        <f t="array" aca="1" ref="AJ2717" ca="1">AND(AJ2715 &gt;= $B$4, NOT(OR($AF2717:AI2717)))</f>
        <v>0</v>
      </c>
      <c r="AK2717" s="73"/>
      <c r="AL2717" s="70"/>
    </row>
    <row r="2718" spans="6:38" ht="14.55" customHeight="1" x14ac:dyDescent="0.3">
      <c r="F2718" s="79"/>
      <c r="G2718" s="3">
        <v>2716</v>
      </c>
      <c r="H2718" s="61">
        <v>2.197552240366861</v>
      </c>
      <c r="I2718" s="61">
        <v>0.4230055172119182</v>
      </c>
      <c r="J2718" s="61">
        <v>1.3714875288012955</v>
      </c>
      <c r="K2718" s="62">
        <v>0.2072588910832753</v>
      </c>
      <c r="L2718" s="60">
        <f t="array" ref="L2718:O2718">TRANSPOSE(MMULT(Option!$B$25:$E$28, TRANSPOSE(H2718:K2718)))</f>
        <v>2.197552240366861</v>
      </c>
      <c r="M2718" s="60">
        <v>1.2667118565482567</v>
      </c>
      <c r="N2718" s="60">
        <v>2.194381043440417</v>
      </c>
      <c r="O2718" s="60">
        <v>1.4349626085208451</v>
      </c>
      <c r="P2718" s="56" t="str">
        <f t="shared" si="3401"/>
        <v>544/1</v>
      </c>
      <c r="R2718" s="80"/>
      <c r="S2718" s="3" t="s">
        <v>30</v>
      </c>
      <c r="T2718" s="60">
        <f ca="1"/>
        <v>0.53927431815223137</v>
      </c>
      <c r="U2718" s="60">
        <f ca="1"/>
        <v>-1.6454710028712136</v>
      </c>
      <c r="V2718" s="60">
        <f ca="1"/>
        <v>-1.0181716710169</v>
      </c>
      <c r="W2718" s="60">
        <f ca="1"/>
        <v>0.50912893082848021</v>
      </c>
      <c r="X2718" s="60">
        <f ca="1"/>
        <v>0.55424195303973234</v>
      </c>
      <c r="Y2718" s="52">
        <f ca="1">$B$14 * EXP(($E$3 - $C$14^2/2) * Y$2 + $C$14*SQRT(Y$2)*T2718)</f>
        <v>118.14970200254551</v>
      </c>
      <c r="Z2718" s="52">
        <f ca="1">Y2718 * EXP(($E$3 - $C$14^2/2) * (Z$2-Y$2) + $C$14*SQRT(Z$2-Y$2)*U2718)</f>
        <v>72.480037605364288</v>
      </c>
      <c r="AA2718" s="52">
        <f ca="1">Z2718 * EXP(($E$3 - $C$14^2/2) * (AA$2-Z$2) + $C$14*SQRT(AA$2-Z$2)*V2718)</f>
        <v>53.670294814337609</v>
      </c>
      <c r="AB2718" s="52">
        <f ca="1">AA2718 * EXP(($E$3 - $C$14^2/2) * (AB$2-AA$2) + $C$14*SQRT(AB$2-AA$2)*W2718)</f>
        <v>62.840411297217827</v>
      </c>
      <c r="AC2718" s="52">
        <f ca="1">AB2718 * EXP(($E$3 - $C$14^2/2) * (AC$2-AB$2) + $C$14*SQRT(AC$2-AB$2)*X2718)</f>
        <v>74.579893326595595</v>
      </c>
      <c r="AD2718" s="47"/>
      <c r="AE2718" s="3" t="s">
        <v>68</v>
      </c>
      <c r="AF2718" s="52" t="b">
        <f ca="1">AND(AF2715&gt;$B$3, NOT(OR($AF2717:AF2717)))</f>
        <v>0</v>
      </c>
      <c r="AG2718" s="52" t="b">
        <f ca="1">AND(AG2715&gt;$B$3, NOT(OR($AF2717:AG2717)))</f>
        <v>0</v>
      </c>
      <c r="AH2718" s="52" t="b">
        <f ca="1">AND(AH2715&gt;$B$3, NOT(OR($AF2717:AH2717)))</f>
        <v>0</v>
      </c>
      <c r="AI2718" s="52" t="b">
        <f ca="1">AND(AI2715&gt;$B$3, NOT(OR($AF2717:AI2717)))</f>
        <v>0</v>
      </c>
      <c r="AJ2718" s="52" t="b">
        <f ca="1">AND(AJ2715&gt;$B$3, NOT(OR($AF2717:AJ2717)))</f>
        <v>0</v>
      </c>
      <c r="AK2718" s="74"/>
      <c r="AL2718" s="70"/>
    </row>
    <row r="2719" spans="6:38" ht="14.55" customHeight="1" x14ac:dyDescent="0.3">
      <c r="F2719" s="79"/>
      <c r="G2719" s="3">
        <v>2717</v>
      </c>
      <c r="H2719" s="61">
        <v>-0.34827668567146564</v>
      </c>
      <c r="I2719" s="61">
        <v>0.74490309575773395</v>
      </c>
      <c r="J2719" s="61">
        <v>-0.70641729277677678</v>
      </c>
      <c r="K2719" s="62">
        <v>-0.47209058896431777</v>
      </c>
      <c r="L2719" s="60">
        <f t="array" ref="L2719:O2719">TRANSPOSE(MMULT(Option!$B$25:$E$28, TRANSPOSE(H2719:K2719)))</f>
        <v>-0.34827668567146564</v>
      </c>
      <c r="M2719" s="60">
        <v>0.54340429007476465</v>
      </c>
      <c r="N2719" s="60">
        <v>-0.56470267468243729</v>
      </c>
      <c r="O2719" s="60">
        <v>-0.48640202095840823</v>
      </c>
      <c r="P2719" s="56" t="str">
        <f t="shared" si="3401"/>
        <v>544/2</v>
      </c>
      <c r="R2719" s="80">
        <v>680</v>
      </c>
      <c r="S2719" s="3" t="s">
        <v>28</v>
      </c>
      <c r="T2719" s="60">
        <f t="array" aca="1" ref="T2719:T2722" ca="1">TRANSPOSE(OFFSET($L$3, MATCH($R2719 &amp; "/" &amp; T$2, $P$3:$P$5002, 0) - 1, 0, 1, $E$1))</f>
        <v>-0.36231133587913122</v>
      </c>
      <c r="U2719" s="60">
        <f t="array" aca="1" ref="U2719:U2722" ca="1">TRANSPOSE(OFFSET($L$3, MATCH($R2719 &amp; "/" &amp; U$2, $P$3:$P$5002, 0) - 1, 0, 1, $E$1))</f>
        <v>-0.55875975795020172</v>
      </c>
      <c r="V2719" s="60">
        <f t="array" aca="1" ref="V2719:V2722" ca="1">TRANSPOSE(OFFSET($L$3, MATCH($R2719 &amp; "/" &amp; V$2, $P$3:$P$5002, 0) - 1, 0, 1, $E$1))</f>
        <v>0.68365051535928023</v>
      </c>
      <c r="W2719" s="60">
        <f t="array" aca="1" ref="W2719:W2722" ca="1">TRANSPOSE(OFFSET($L$3, MATCH($R2719 &amp; "/" &amp; W$2, $P$3:$P$5002, 0) - 1, 0, 1, $E$1))</f>
        <v>-1.982973162890503</v>
      </c>
      <c r="X2719" s="60">
        <f t="array" aca="1" ref="X2719:X2722" ca="1">TRANSPOSE(OFFSET($L$3, MATCH($R2719 &amp; "/" &amp; X$2, $P$3:$P$5002, 0) - 1, 0, 1, $E$1))</f>
        <v>-0.61656703579238803</v>
      </c>
      <c r="Y2719" s="52">
        <f ca="1">$B$11 * EXP(($E$3 - $C$11^2/2) * Y$2 + $C$11*SQRT(Y$2)*T2719)</f>
        <v>90.150165477240435</v>
      </c>
      <c r="Z2719" s="52">
        <f ca="1">Y2719 * EXP(($E$3 - $C$11^2/2) * (Z$2-Y$2) + $C$11*SQRT(Z$2-Y$2)*U2719)</f>
        <v>76.619288859887547</v>
      </c>
      <c r="AA2719" s="52">
        <f ca="1">Z2719 * EXP(($E$3 - $C$11^2/2) * (AA$2-Z$2) + $C$11*SQRT(AA$2-Z$2)*V2719)</f>
        <v>94.53253041383168</v>
      </c>
      <c r="AB2719" s="52">
        <f ca="1">AA2719 * EXP(($E$3 - $C$11^2/2) * (AB$2-AA$2) + $C$11*SQRT(AB$2-AA$2)*W2719)</f>
        <v>52.407623300529352</v>
      </c>
      <c r="AC2719" s="52">
        <f ca="1">AB2719 * EXP(($E$3 - $C$11^2/2) * (AC$2-AB$2) + $C$11*SQRT(AC$2-AB$2)*X2719)</f>
        <v>43.775835001655736</v>
      </c>
      <c r="AD2719" s="47"/>
      <c r="AE2719" s="3" t="s">
        <v>69</v>
      </c>
      <c r="AF2719" s="20" cm="1">
        <f t="array" aca="1" ref="AF2719" ca="1">MIN(Y2719:Y2722 / $D$11:$D$14)</f>
        <v>0.58469999871336209</v>
      </c>
      <c r="AG2719" s="20" cm="1">
        <f t="array" aca="1" ref="AG2719" ca="1">MIN(Z2719:Z2722 / $D$11:$D$14)</f>
        <v>0.76458284400046861</v>
      </c>
      <c r="AH2719" s="20" cm="1">
        <f t="array" aca="1" ref="AH2719" ca="1">MIN(AA2719:AA2722 / $D$11:$D$14)</f>
        <v>0.76945142155080037</v>
      </c>
      <c r="AI2719" s="20" cm="1">
        <f t="array" aca="1" ref="AI2719" ca="1">MIN(AB2719:AB2722 / $D$11:$D$14)</f>
        <v>0.52407623300529349</v>
      </c>
      <c r="AJ2719" s="20" cm="1">
        <f t="array" aca="1" ref="AJ2719" ca="1">MIN(AC2719:AC2722 / $D$11:$D$14)</f>
        <v>0.43691095600038621</v>
      </c>
      <c r="AK2719" s="72">
        <f t="array" aca="1" ref="AK2719" ca="1">SUMPRODUCT(AF2720:AJ2720, EXP(-$E$3*$AF$2:$AJ$2))</f>
        <v>77880.078307140488</v>
      </c>
      <c r="AL2719" s="70">
        <f ca="1">MAX(AC2720 - $D$11, 0) * EXP(-$E$2*$E$3)</f>
        <v>0</v>
      </c>
    </row>
    <row r="2720" spans="6:38" ht="14.55" customHeight="1" x14ac:dyDescent="0.3">
      <c r="F2720" s="79"/>
      <c r="G2720" s="3">
        <v>2718</v>
      </c>
      <c r="H2720" s="61">
        <v>2.1957048924711686</v>
      </c>
      <c r="I2720" s="61">
        <v>-5.7853617454950677E-2</v>
      </c>
      <c r="J2720" s="61">
        <v>-2.1903640773076769</v>
      </c>
      <c r="K2720" s="62">
        <v>0.87684380203393131</v>
      </c>
      <c r="L2720" s="60">
        <f t="array" ref="L2720:O2720">TRANSPOSE(MMULT(Option!$B$25:$E$28, TRANSPOSE(H2720:K2720)))</f>
        <v>2.1957048924711686</v>
      </c>
      <c r="M2720" s="60">
        <v>0.8252582407456015</v>
      </c>
      <c r="N2720" s="60">
        <v>-1.0606864927693476</v>
      </c>
      <c r="O2720" s="60">
        <v>1.1865012026963284</v>
      </c>
      <c r="P2720" s="56" t="str">
        <f t="shared" si="3401"/>
        <v>544/3</v>
      </c>
      <c r="R2720" s="80"/>
      <c r="S2720" s="3" t="s">
        <v>29</v>
      </c>
      <c r="T2720" s="60">
        <f ca="1"/>
        <v>-1.8055212866700727</v>
      </c>
      <c r="U2720" s="60">
        <f ca="1"/>
        <v>0.99805660440318489</v>
      </c>
      <c r="V2720" s="60">
        <f ca="1"/>
        <v>-0.11612684301470161</v>
      </c>
      <c r="W2720" s="60">
        <f ca="1"/>
        <v>-1.2503192344501715</v>
      </c>
      <c r="X2720" s="60">
        <f ca="1"/>
        <v>-0.66950879580721323</v>
      </c>
      <c r="Y2720" s="52">
        <f ca="1">$B$12 * EXP(($E$3 - $C$12^2/2) * Y$2 + $C$12*SQRT(Y$2)*T2720)</f>
        <v>58.469999871336206</v>
      </c>
      <c r="Z2720" s="52">
        <f ca="1">Y2720 * EXP(($E$3 - $C$12^2/2) * (Z$2-Y$2) + $C$12*SQRT(Z$2-Y$2)*U2720)</f>
        <v>79.275631101560549</v>
      </c>
      <c r="AA2720" s="52">
        <f ca="1">Z2720 * EXP(($E$3 - $C$12^2/2) * (AA$2-Z$2) + $C$12*SQRT(AA$2-Z$2)*V2720)</f>
        <v>76.945142155080035</v>
      </c>
      <c r="AB2720" s="52">
        <f ca="1">AA2720 * EXP(($E$3 - $C$12^2/2) * (AB$2-AA$2) + $C$12*SQRT(AB$2-AA$2)*W2720)</f>
        <v>53.143561441877182</v>
      </c>
      <c r="AC2720" s="52">
        <f ca="1">AB2720 * EXP(($E$3 - $C$12^2/2) * (AC$2-AB$2) + $C$12*SQRT(AC$2-AB$2)*X2720)</f>
        <v>43.691095600038622</v>
      </c>
      <c r="AD2720" s="47"/>
      <c r="AE2720" s="3" t="s">
        <v>47</v>
      </c>
      <c r="AF2720" s="64">
        <f t="shared" ref="AF2720" ca="1" si="3437">($B$5*AF2722 + (1 + $B$6)*AF2721)*$B$2</f>
        <v>0</v>
      </c>
      <c r="AG2720" s="64">
        <f t="shared" ref="AG2720" ca="1" si="3438">($B$5*AG2722 + (1 + $B$6)*AG2721)*$B$2</f>
        <v>0</v>
      </c>
      <c r="AH2720" s="64">
        <f t="shared" ref="AH2720" ca="1" si="3439">($B$5*AH2722 + (1 + $B$6)*AH2721)*$B$2</f>
        <v>0</v>
      </c>
      <c r="AI2720" s="64">
        <f t="shared" ref="AI2720" ca="1" si="3440">($B$5*AI2722 + (1 + $B$6)*AI2721)*$B$2</f>
        <v>0</v>
      </c>
      <c r="AJ2720" s="64" cm="1">
        <f t="array" aca="1" ref="AJ2720" ca="1">($B$5*AJ2722 + (1 + $B$6)*AJ2721 + AND(NOT(AF2721:AJ2721)))*$B$2</f>
        <v>100000</v>
      </c>
      <c r="AK2720" s="73"/>
      <c r="AL2720" s="70"/>
    </row>
    <row r="2721" spans="6:38" ht="14.55" customHeight="1" x14ac:dyDescent="0.3">
      <c r="F2721" s="79"/>
      <c r="G2721" s="3">
        <v>2719</v>
      </c>
      <c r="H2721" s="61">
        <v>0.57381193502624506</v>
      </c>
      <c r="I2721" s="61">
        <v>-2.2442050377794422</v>
      </c>
      <c r="J2721" s="61">
        <v>-1.975339595304975</v>
      </c>
      <c r="K2721" s="62">
        <v>-1.6841059219616634</v>
      </c>
      <c r="L2721" s="60">
        <f t="array" ref="L2721:O2721">TRANSPOSE(MMULT(Option!$B$25:$E$28, TRANSPOSE(H2721:K2721)))</f>
        <v>0.57381193502624506</v>
      </c>
      <c r="M2721" s="60">
        <v>-1.8273231181146068</v>
      </c>
      <c r="N2721" s="60">
        <v>-2.0931067019515863</v>
      </c>
      <c r="O2721" s="60">
        <v>-2.185875013655866</v>
      </c>
      <c r="P2721" s="56" t="str">
        <f t="shared" si="3401"/>
        <v>544/4</v>
      </c>
      <c r="R2721" s="80"/>
      <c r="S2721" s="3" t="s">
        <v>31</v>
      </c>
      <c r="T2721" s="60">
        <f ca="1"/>
        <v>-0.21954068611187527</v>
      </c>
      <c r="U2721" s="60">
        <f ca="1"/>
        <v>-0.70854230004465213</v>
      </c>
      <c r="V2721" s="60">
        <f ca="1"/>
        <v>0.55093236186166628</v>
      </c>
      <c r="W2721" s="60">
        <f ca="1"/>
        <v>-1.3087737248496738</v>
      </c>
      <c r="X2721" s="60">
        <f ca="1"/>
        <v>-0.20099017505920827</v>
      </c>
      <c r="Y2721" s="52">
        <f ca="1">$B$13 * EXP(($E$3 - $C$13^2/2) * Y$2 + $C$13*SQRT(Y$2)*T2721)</f>
        <v>94.095288866232465</v>
      </c>
      <c r="Z2721" s="52">
        <f ca="1">Y2721 * EXP(($E$3 - $C$13^2/2) * (Z$2-Y$2) + $C$13*SQRT(Z$2-Y$2)*U2721)</f>
        <v>76.458284400046864</v>
      </c>
      <c r="AA2721" s="52">
        <f ca="1">Z2721 * EXP(($E$3 - $C$13^2/2) * (AA$2-Z$2) + $C$13*SQRT(AA$2-Z$2)*V2721)</f>
        <v>90.651727941332297</v>
      </c>
      <c r="AB2721" s="52">
        <f ca="1">AA2721 * EXP(($E$3 - $C$13^2/2) * (AB$2-AA$2) + $C$13*SQRT(AB$2-AA$2)*W2721)</f>
        <v>61.521879836752547</v>
      </c>
      <c r="AC2721" s="52">
        <f ca="1">AB2721 * EXP(($E$3 - $C$13^2/2) * (AC$2-AB$2) + $C$13*SQRT(AC$2-AB$2)*X2721)</f>
        <v>58.212250875393423</v>
      </c>
      <c r="AD2721" s="47"/>
      <c r="AE2721" s="3" t="s">
        <v>46</v>
      </c>
      <c r="AF2721" s="52" t="b">
        <f t="shared" ref="AF2721" ca="1" si="3441">AF2719 &gt;= $B$4</f>
        <v>0</v>
      </c>
      <c r="AG2721" s="52" t="b">
        <f t="array" aca="1" ref="AG2721" ca="1">AND(AG2719 &gt;= $B$4, NOT(OR($AF2721:AF2721)))</f>
        <v>0</v>
      </c>
      <c r="AH2721" s="52" t="b">
        <f t="array" aca="1" ref="AH2721" ca="1">AND(AH2719 &gt;= $B$4, NOT(OR($AF2721:AG2721)))</f>
        <v>0</v>
      </c>
      <c r="AI2721" s="52" t="b">
        <f t="array" aca="1" ref="AI2721" ca="1">AND(AI2719 &gt;= $B$4, NOT(OR($AF2721:AH2721)))</f>
        <v>0</v>
      </c>
      <c r="AJ2721" s="52" t="b">
        <f t="array" aca="1" ref="AJ2721" ca="1">AND(AJ2719 &gt;= $B$4, NOT(OR($AF2721:AI2721)))</f>
        <v>0</v>
      </c>
      <c r="AK2721" s="73"/>
      <c r="AL2721" s="70"/>
    </row>
    <row r="2722" spans="6:38" ht="14.55" customHeight="1" x14ac:dyDescent="0.3">
      <c r="F2722" s="79"/>
      <c r="G2722" s="3">
        <v>2720</v>
      </c>
      <c r="H2722" s="61">
        <v>-0.36738390544127703</v>
      </c>
      <c r="I2722" s="61">
        <v>0.36058479384024633</v>
      </c>
      <c r="J2722" s="61">
        <v>0.91107131819910037</v>
      </c>
      <c r="K2722" s="62">
        <v>0.60355398710295605</v>
      </c>
      <c r="L2722" s="60">
        <f t="array" ref="L2722:O2722">TRANSPOSE(MMULT(Option!$B$25:$E$28, TRANSPOSE(H2722:K2722)))</f>
        <v>-0.36738390544127703</v>
      </c>
      <c r="M2722" s="60">
        <v>0.18352786026808418</v>
      </c>
      <c r="N2722" s="60">
        <v>0.74767281068172431</v>
      </c>
      <c r="O2722" s="60">
        <v>0.64214537043199305</v>
      </c>
      <c r="P2722" s="56" t="str">
        <f t="shared" si="3401"/>
        <v>544/5</v>
      </c>
      <c r="R2722" s="80"/>
      <c r="S2722" s="3" t="s">
        <v>30</v>
      </c>
      <c r="T2722" s="60">
        <f ca="1"/>
        <v>-0.4116021243855626</v>
      </c>
      <c r="U2722" s="60">
        <f ca="1"/>
        <v>0.60969595735297477</v>
      </c>
      <c r="V2722" s="60">
        <f ca="1"/>
        <v>-5.7307611068557779E-2</v>
      </c>
      <c r="W2722" s="60">
        <f ca="1"/>
        <v>-1.2499957486513116</v>
      </c>
      <c r="X2722" s="60">
        <f ca="1"/>
        <v>-0.37365948805071347</v>
      </c>
      <c r="Y2722" s="52">
        <f ca="1">$B$14 * EXP(($E$3 - $C$14^2/2) * Y$2 + $C$14*SQRT(Y$2)*T2722)</f>
        <v>88.826901476282742</v>
      </c>
      <c r="Z2722" s="52">
        <f ca="1">Y2722 * EXP(($E$3 - $C$14^2/2) * (Z$2-Y$2) + $C$14*SQRT(Z$2-Y$2)*U2722)</f>
        <v>107.18950426614245</v>
      </c>
      <c r="AA2722" s="52">
        <f ca="1">Z2722 * EXP(($E$3 - $C$14^2/2) * (AA$2-Z$2) + $C$14*SQRT(AA$2-Z$2)*V2722)</f>
        <v>105.89055413603799</v>
      </c>
      <c r="AB2722" s="52">
        <f ca="1">AA2722 * EXP(($E$3 - $C$14^2/2) * (AB$2-AA$2) + $C$14*SQRT(AB$2-AA$2)*W2722)</f>
        <v>73.142334317985402</v>
      </c>
      <c r="AC2722" s="52">
        <f ca="1">AB2722 * EXP(($E$3 - $C$14^2/2) * (AC$2-AB$2) + $C$14*SQRT(AC$2-AB$2)*X2722)</f>
        <v>65.713834989386285</v>
      </c>
      <c r="AD2722" s="47"/>
      <c r="AE2722" s="3" t="s">
        <v>68</v>
      </c>
      <c r="AF2722" s="52" t="b">
        <f ca="1">AND(AF2719&gt;$B$3, NOT(OR($AF2721:AF2721)))</f>
        <v>0</v>
      </c>
      <c r="AG2722" s="52" t="b">
        <f ca="1">AND(AG2719&gt;$B$3, NOT(OR($AF2721:AG2721)))</f>
        <v>0</v>
      </c>
      <c r="AH2722" s="52" t="b">
        <f ca="1">AND(AH2719&gt;$B$3, NOT(OR($AF2721:AH2721)))</f>
        <v>0</v>
      </c>
      <c r="AI2722" s="52" t="b">
        <f ca="1">AND(AI2719&gt;$B$3, NOT(OR($AF2721:AI2721)))</f>
        <v>0</v>
      </c>
      <c r="AJ2722" s="52" t="b">
        <f ca="1">AND(AJ2719&gt;$B$3, NOT(OR($AF2721:AJ2721)))</f>
        <v>0</v>
      </c>
      <c r="AK2722" s="74"/>
      <c r="AL2722" s="70"/>
    </row>
    <row r="2723" spans="6:38" ht="14.55" customHeight="1" x14ac:dyDescent="0.3">
      <c r="F2723" s="79"/>
      <c r="G2723" s="3">
        <v>2721</v>
      </c>
      <c r="H2723" s="61">
        <v>0.33958632536854905</v>
      </c>
      <c r="I2723" s="61">
        <v>-3.4166914567731292E-2</v>
      </c>
      <c r="J2723" s="61">
        <v>0.42345337667505273</v>
      </c>
      <c r="K2723" s="62">
        <v>0.84383958731448416</v>
      </c>
      <c r="L2723" s="60">
        <f t="array" ref="L2723:O2723">TRANSPOSE(MMULT(Option!$B$25:$E$28, TRANSPOSE(H2723:K2723)))</f>
        <v>0.33958632536854905</v>
      </c>
      <c r="M2723" s="60">
        <v>0.10452003569347601</v>
      </c>
      <c r="N2723" s="60">
        <v>0.49881089480074514</v>
      </c>
      <c r="O2723" s="60">
        <v>0.93215821851212777</v>
      </c>
      <c r="P2723" s="56" t="str">
        <f t="shared" si="3401"/>
        <v>545/1</v>
      </c>
      <c r="R2723" s="80">
        <v>681</v>
      </c>
      <c r="S2723" s="3" t="s">
        <v>28</v>
      </c>
      <c r="T2723" s="60">
        <f t="array" aca="1" ref="T2723:T2726" ca="1">TRANSPOSE(OFFSET($L$3, MATCH($R2723 &amp; "/" &amp; T$2, $P$3:$P$5002, 0) - 1, 0, 1, $E$1))</f>
        <v>-0.16756576601500381</v>
      </c>
      <c r="U2723" s="60">
        <f t="array" aca="1" ref="U2723:U2726" ca="1">TRANSPOSE(OFFSET($L$3, MATCH($R2723 &amp; "/" &amp; U$2, $P$3:$P$5002, 0) - 1, 0, 1, $E$1))</f>
        <v>0.71192035487838501</v>
      </c>
      <c r="V2723" s="60">
        <f t="array" aca="1" ref="V2723:V2726" ca="1">TRANSPOSE(OFFSET($L$3, MATCH($R2723 &amp; "/" &amp; V$2, $P$3:$P$5002, 0) - 1, 0, 1, $E$1))</f>
        <v>0.56891455103570454</v>
      </c>
      <c r="W2723" s="60">
        <f t="array" aca="1" ref="W2723:W2726" ca="1">TRANSPOSE(OFFSET($L$3, MATCH($R2723 &amp; "/" &amp; W$2, $P$3:$P$5002, 0) - 1, 0, 1, $E$1))</f>
        <v>-0.28430051309370769</v>
      </c>
      <c r="X2723" s="60">
        <f t="array" aca="1" ref="X2723:X2726" ca="1">TRANSPOSE(OFFSET($L$3, MATCH($R2723 &amp; "/" &amp; X$2, $P$3:$P$5002, 0) - 1, 0, 1, $E$1))</f>
        <v>0.15856742777306496</v>
      </c>
      <c r="Y2723" s="52">
        <f ca="1">$B$11 * EXP(($E$3 - $C$11^2/2) * Y$2 + $C$11*SQRT(Y$2)*T2723)</f>
        <v>95.573965559249544</v>
      </c>
      <c r="Z2723" s="52">
        <f ca="1">Y2723 * EXP(($E$3 - $C$11^2/2) * (Z$2-Y$2) + $C$11*SQRT(Z$2-Y$2)*U2723)</f>
        <v>118.92304017124656</v>
      </c>
      <c r="AA2723" s="52">
        <f ca="1">Z2723 * EXP(($E$3 - $C$11^2/2) * (AA$2-Z$2) + $C$11*SQRT(AA$2-Z$2)*V2723)</f>
        <v>141.76218894738415</v>
      </c>
      <c r="AB2723" s="52">
        <f ca="1">AA2723 * EXP(($E$3 - $C$11^2/2) * (AB$2-AA$2) + $C$11*SQRT(AB$2-AA$2)*W2723)</f>
        <v>130.82502901325097</v>
      </c>
      <c r="AC2723" s="52">
        <f ca="1">AB2723 * EXP(($E$3 - $C$11^2/2) * (AC$2-AB$2) + $C$11*SQRT(AC$2-AB$2)*X2723)</f>
        <v>137.88651646108795</v>
      </c>
      <c r="AD2723" s="47"/>
      <c r="AE2723" s="3" t="s">
        <v>69</v>
      </c>
      <c r="AF2723" s="20" cm="1">
        <f t="array" aca="1" ref="AF2723" ca="1">MIN(Y2723:Y2726 / $D$11:$D$14)</f>
        <v>0.93003793218845177</v>
      </c>
      <c r="AG2723" s="20" cm="1">
        <f t="array" aca="1" ref="AG2723" ca="1">MIN(Z2723:Z2726 / $D$11:$D$14)</f>
        <v>0.8448018439982099</v>
      </c>
      <c r="AH2723" s="20" cm="1">
        <f t="array" aca="1" ref="AH2723" ca="1">MIN(AA2723:AA2726 / $D$11:$D$14)</f>
        <v>1.010463325346743</v>
      </c>
      <c r="AI2723" s="20" cm="1">
        <f t="array" aca="1" ref="AI2723" ca="1">MIN(AB2723:AB2726 / $D$11:$D$14)</f>
        <v>0.73203963548348772</v>
      </c>
      <c r="AJ2723" s="20" cm="1">
        <f t="array" aca="1" ref="AJ2723" ca="1">MIN(AC2723:AC2726 / $D$11:$D$14)</f>
        <v>0.48913178086198367</v>
      </c>
      <c r="AK2723" s="72">
        <f t="array" aca="1" ref="AK2723" ca="1">SUMPRODUCT(AF2724:AJ2724, EXP(-$E$3*$AF$2:$AJ$2))</f>
        <v>118631.70059156645</v>
      </c>
      <c r="AL2723" s="70">
        <f ca="1">MAX(AC2724 - $D$11, 0) * EXP(-$E$2*$E$3)</f>
        <v>11.929525652406582</v>
      </c>
    </row>
    <row r="2724" spans="6:38" ht="14.55" customHeight="1" x14ac:dyDescent="0.3">
      <c r="F2724" s="79"/>
      <c r="G2724" s="3">
        <v>2722</v>
      </c>
      <c r="H2724" s="61">
        <v>0.677441710265553</v>
      </c>
      <c r="I2724" s="61">
        <v>-3.4682989673006363E-2</v>
      </c>
      <c r="J2724" s="61">
        <v>0.61787061034529422</v>
      </c>
      <c r="K2724" s="62">
        <v>-0.18329063200244283</v>
      </c>
      <c r="L2724" s="60">
        <f t="array" ref="L2724:O2724">TRANSPOSE(MMULT(Option!$B$25:$E$28, TRANSPOSE(H2724:K2724)))</f>
        <v>0.677441710265553</v>
      </c>
      <c r="M2724" s="60">
        <v>0.23918919900543656</v>
      </c>
      <c r="N2724" s="60">
        <v>0.80457652184385164</v>
      </c>
      <c r="O2724" s="60">
        <v>0.22552982041028255</v>
      </c>
      <c r="P2724" s="56" t="str">
        <f t="shared" si="3401"/>
        <v>545/2</v>
      </c>
      <c r="R2724" s="80"/>
      <c r="S2724" s="3" t="s">
        <v>29</v>
      </c>
      <c r="T2724" s="60">
        <f ca="1"/>
        <v>0.32621221088524166</v>
      </c>
      <c r="U2724" s="60">
        <f ca="1"/>
        <v>-0.92172282178354081</v>
      </c>
      <c r="V2724" s="60">
        <f ca="1"/>
        <v>1.430205299058054</v>
      </c>
      <c r="W2724" s="60">
        <f ca="1"/>
        <v>-0.12601700484919576</v>
      </c>
      <c r="X2724" s="60">
        <f ca="1"/>
        <v>-0.31693857689030602</v>
      </c>
      <c r="Y2724" s="52">
        <f ca="1">$B$12 * EXP(($E$3 - $C$12^2/2) * Y$2 + $C$12*SQRT(Y$2)*T2724)</f>
        <v>110.83402912788405</v>
      </c>
      <c r="Z2724" s="52">
        <f ca="1">Y2724 * EXP(($E$3 - $C$12^2/2) * (Z$2-Y$2) + $C$12*SQRT(Z$2-Y$2)*U2724)</f>
        <v>84.480184399820985</v>
      </c>
      <c r="AA2724" s="52">
        <f ca="1">Z2724 * EXP(($E$3 - $C$12^2/2) * (AA$2-Z$2) + $C$12*SQRT(AA$2-Z$2)*V2724)</f>
        <v>130.39634141115272</v>
      </c>
      <c r="AB2724" s="52">
        <f ca="1">AA2724 * EXP(($E$3 - $C$12^2/2) * (AB$2-AA$2) + $C$12*SQRT(AB$2-AA$2)*W2724)</f>
        <v>126.18807982131095</v>
      </c>
      <c r="AC2724" s="52">
        <f ca="1">AB2724 * EXP(($E$3 - $C$12^2/2) * (AC$2-AB$2) + $C$12*SQRT(AC$2-AB$2)*X2724)</f>
        <v>115.31781414671846</v>
      </c>
      <c r="AD2724" s="47"/>
      <c r="AE2724" s="3" t="s">
        <v>47</v>
      </c>
      <c r="AF2724" s="64">
        <f t="shared" ref="AF2724" ca="1" si="3442">($B$5*AF2726 + (1 + $B$6)*AF2725)*$B$2</f>
        <v>15000</v>
      </c>
      <c r="AG2724" s="64">
        <f t="shared" ref="AG2724" ca="1" si="3443">($B$5*AG2726 + (1 + $B$6)*AG2725)*$B$2</f>
        <v>15000</v>
      </c>
      <c r="AH2724" s="64">
        <f t="shared" ref="AH2724" ca="1" si="3444">($B$5*AH2726 + (1 + $B$6)*AH2725)*$B$2</f>
        <v>15000</v>
      </c>
      <c r="AI2724" s="64">
        <f t="shared" ref="AI2724" ca="1" si="3445">($B$5*AI2726 + (1 + $B$6)*AI2725)*$B$2</f>
        <v>0</v>
      </c>
      <c r="AJ2724" s="64" cm="1">
        <f t="array" aca="1" ref="AJ2724" ca="1">($B$5*AJ2726 + (1 + $B$6)*AJ2725 + AND(NOT(AF2725:AJ2725)))*$B$2</f>
        <v>100000</v>
      </c>
      <c r="AK2724" s="73"/>
      <c r="AL2724" s="70"/>
    </row>
    <row r="2725" spans="6:38" ht="14.55" customHeight="1" x14ac:dyDescent="0.3">
      <c r="F2725" s="79"/>
      <c r="G2725" s="3">
        <v>2723</v>
      </c>
      <c r="H2725" s="61">
        <v>-6.5537772870412431E-2</v>
      </c>
      <c r="I2725" s="61">
        <v>-0.46894710916464183</v>
      </c>
      <c r="J2725" s="61">
        <v>-0.9242245854354264</v>
      </c>
      <c r="K2725" s="62">
        <v>-2.0942611409192078</v>
      </c>
      <c r="L2725" s="60">
        <f t="array" ref="L2725:O2725">TRANSPOSE(MMULT(Option!$B$25:$E$28, TRANSPOSE(H2725:K2725)))</f>
        <v>-6.5537772870412431E-2</v>
      </c>
      <c r="M2725" s="60">
        <v>-0.45601223408370312</v>
      </c>
      <c r="N2725" s="60">
        <v>-0.96077004401371024</v>
      </c>
      <c r="O2725" s="60">
        <v>-2.1228225514751484</v>
      </c>
      <c r="P2725" s="56" t="str">
        <f t="shared" si="3401"/>
        <v>545/3</v>
      </c>
      <c r="R2725" s="80"/>
      <c r="S2725" s="3" t="s">
        <v>31</v>
      </c>
      <c r="T2725" s="60">
        <f ca="1"/>
        <v>-0.25843302122401413</v>
      </c>
      <c r="U2725" s="60">
        <f ca="1"/>
        <v>-1.6653223092860409E-2</v>
      </c>
      <c r="V2725" s="60">
        <f ca="1"/>
        <v>0.25978278975736485</v>
      </c>
      <c r="W2725" s="60">
        <f ca="1"/>
        <v>-1.0910986109449792</v>
      </c>
      <c r="X2725" s="60">
        <f ca="1"/>
        <v>-1.3606757188222018</v>
      </c>
      <c r="Y2725" s="52">
        <f ca="1">$B$13 * EXP(($E$3 - $C$13^2/2) * Y$2 + $C$13*SQRT(Y$2)*T2725)</f>
        <v>93.003793218845175</v>
      </c>
      <c r="Z2725" s="52">
        <f ca="1">Y2725 * EXP(($E$3 - $C$13^2/2) * (Z$2-Y$2) + $C$13*SQRT(Z$2-Y$2)*U2725)</f>
        <v>93.004168310609074</v>
      </c>
      <c r="AA2725" s="52">
        <f ca="1">Z2725 * EXP(($E$3 - $C$13^2/2) * (AA$2-Z$2) + $C$13*SQRT(AA$2-Z$2)*V2725)</f>
        <v>101.04633253467429</v>
      </c>
      <c r="AB2725" s="52">
        <f ca="1">AA2725 * EXP(($E$3 - $C$13^2/2) * (AB$2-AA$2) + $C$13*SQRT(AB$2-AA$2)*W2725)</f>
        <v>73.203963548348767</v>
      </c>
      <c r="AC2725" s="52">
        <f ca="1">AB2725 * EXP(($E$3 - $C$13^2/2) * (AC$2-AB$2) + $C$13*SQRT(AC$2-AB$2)*X2725)</f>
        <v>48.913178086198364</v>
      </c>
      <c r="AD2725" s="47"/>
      <c r="AE2725" s="3" t="s">
        <v>46</v>
      </c>
      <c r="AF2725" s="52" t="b">
        <f t="shared" ref="AF2725" ca="1" si="3446">AF2723 &gt;= $B$4</f>
        <v>0</v>
      </c>
      <c r="AG2725" s="52" t="b">
        <f t="array" aca="1" ref="AG2725" ca="1">AND(AG2723 &gt;= $B$4, NOT(OR($AF2725:AF2725)))</f>
        <v>0</v>
      </c>
      <c r="AH2725" s="52" t="b">
        <f t="array" aca="1" ref="AH2725" ca="1">AND(AH2723 &gt;= $B$4, NOT(OR($AF2725:AG2725)))</f>
        <v>0</v>
      </c>
      <c r="AI2725" s="52" t="b">
        <f t="array" aca="1" ref="AI2725" ca="1">AND(AI2723 &gt;= $B$4, NOT(OR($AF2725:AH2725)))</f>
        <v>0</v>
      </c>
      <c r="AJ2725" s="52" t="b">
        <f t="array" aca="1" ref="AJ2725" ca="1">AND(AJ2723 &gt;= $B$4, NOT(OR($AF2725:AI2725)))</f>
        <v>0</v>
      </c>
      <c r="AK2725" s="73"/>
      <c r="AL2725" s="70"/>
    </row>
    <row r="2726" spans="6:38" ht="14.55" customHeight="1" x14ac:dyDescent="0.3">
      <c r="F2726" s="79"/>
      <c r="G2726" s="3">
        <v>2724</v>
      </c>
      <c r="H2726" s="61">
        <v>0.23133368426273582</v>
      </c>
      <c r="I2726" s="61">
        <v>1.6960017739333482</v>
      </c>
      <c r="J2726" s="61">
        <v>0.16988829990889412</v>
      </c>
      <c r="K2726" s="62">
        <v>-0.18236366467682305</v>
      </c>
      <c r="L2726" s="60">
        <f t="array" ref="L2726:O2726">TRANSPOSE(MMULT(Option!$B$25:$E$28, TRANSPOSE(H2726:K2726)))</f>
        <v>0.23133368426273582</v>
      </c>
      <c r="M2726" s="60">
        <v>1.6469447752708843</v>
      </c>
      <c r="N2726" s="60">
        <v>0.68586559228495003</v>
      </c>
      <c r="O2726" s="60">
        <v>0.41364287684824963</v>
      </c>
      <c r="P2726" s="56" t="str">
        <f t="shared" si="3401"/>
        <v>545/4</v>
      </c>
      <c r="R2726" s="80"/>
      <c r="S2726" s="3" t="s">
        <v>30</v>
      </c>
      <c r="T2726" s="60">
        <f ca="1"/>
        <v>0.80534788908497923</v>
      </c>
      <c r="U2726" s="60">
        <f ca="1"/>
        <v>-0.55970788661436954</v>
      </c>
      <c r="V2726" s="60">
        <f ca="1"/>
        <v>0.31816093089061737</v>
      </c>
      <c r="W2726" s="60">
        <f ca="1"/>
        <v>0.12791253708674177</v>
      </c>
      <c r="X2726" s="60">
        <f ca="1"/>
        <v>-0.58909836292575979</v>
      </c>
      <c r="Y2726" s="52">
        <f ca="1">$B$14 * EXP(($E$3 - $C$14^2/2) * Y$2 + $C$14*SQRT(Y$2)*T2726)</f>
        <v>127.96727315011735</v>
      </c>
      <c r="Z2726" s="52">
        <f ca="1">Y2726 * EXP(($E$3 - $C$14^2/2) * (Z$2-Y$2) + $C$14*SQRT(Z$2-Y$2)*U2726)</f>
        <v>108.72939564985344</v>
      </c>
      <c r="AA2726" s="52">
        <f ca="1">Z2726 * EXP(($E$3 - $C$14^2/2) * (AA$2-Z$2) + $C$14*SQRT(AA$2-Z$2)*V2726)</f>
        <v>120.21844537134997</v>
      </c>
      <c r="AB2726" s="52">
        <f ca="1">AA2726 * EXP(($E$3 - $C$14^2/2) * (AB$2-AA$2) + $C$14*SQRT(AB$2-AA$2)*W2726)</f>
        <v>125.54750679245213</v>
      </c>
      <c r="AC2726" s="52">
        <f ca="1">AB2726 * EXP(($E$3 - $C$14^2/2) * (AC$2-AB$2) + $C$14*SQRT(AC$2-AB$2)*X2726)</f>
        <v>105.73698300987739</v>
      </c>
      <c r="AD2726" s="47"/>
      <c r="AE2726" s="3" t="s">
        <v>68</v>
      </c>
      <c r="AF2726" s="52" t="b">
        <f ca="1">AND(AF2723&gt;$B$3, NOT(OR($AF2725:AF2725)))</f>
        <v>1</v>
      </c>
      <c r="AG2726" s="52" t="b">
        <f ca="1">AND(AG2723&gt;$B$3, NOT(OR($AF2725:AG2725)))</f>
        <v>1</v>
      </c>
      <c r="AH2726" s="52" t="b">
        <f ca="1">AND(AH2723&gt;$B$3, NOT(OR($AF2725:AH2725)))</f>
        <v>1</v>
      </c>
      <c r="AI2726" s="52" t="b">
        <f ca="1">AND(AI2723&gt;$B$3, NOT(OR($AF2725:AI2725)))</f>
        <v>0</v>
      </c>
      <c r="AJ2726" s="52" t="b">
        <f ca="1">AND(AJ2723&gt;$B$3, NOT(OR($AF2725:AJ2725)))</f>
        <v>0</v>
      </c>
      <c r="AK2726" s="74"/>
      <c r="AL2726" s="70"/>
    </row>
    <row r="2727" spans="6:38" ht="14.55" customHeight="1" x14ac:dyDescent="0.3">
      <c r="F2727" s="79"/>
      <c r="G2727" s="3">
        <v>2725</v>
      </c>
      <c r="H2727" s="61">
        <v>-1.896626299026843</v>
      </c>
      <c r="I2727" s="61">
        <v>1.2648795381434168</v>
      </c>
      <c r="J2727" s="61">
        <v>-1.0353011163516432</v>
      </c>
      <c r="K2727" s="62">
        <v>-0.25072677176259095</v>
      </c>
      <c r="L2727" s="60">
        <f t="array" ref="L2727:O2727">TRANSPOSE(MMULT(Option!$B$25:$E$28, TRANSPOSE(H2727:K2727)))</f>
        <v>-1.896626299026843</v>
      </c>
      <c r="M2727" s="60">
        <v>0.40063072609786066</v>
      </c>
      <c r="N2727" s="60">
        <v>-1.3367426980252777</v>
      </c>
      <c r="O2727" s="60">
        <v>-0.84420697334461581</v>
      </c>
      <c r="P2727" s="56" t="str">
        <f t="shared" si="3401"/>
        <v>545/5</v>
      </c>
      <c r="R2727" s="80">
        <v>682</v>
      </c>
      <c r="S2727" s="3" t="s">
        <v>28</v>
      </c>
      <c r="T2727" s="60">
        <f t="array" aca="1" ref="T2727:T2730" ca="1">TRANSPOSE(OFFSET($L$3, MATCH($R2727 &amp; "/" &amp; T$2, $P$3:$P$5002, 0) - 1, 0, 1, $E$1))</f>
        <v>-0.25404878718971841</v>
      </c>
      <c r="U2727" s="60">
        <f t="array" aca="1" ref="U2727:U2730" ca="1">TRANSPOSE(OFFSET($L$3, MATCH($R2727 &amp; "/" &amp; U$2, $P$3:$P$5002, 0) - 1, 0, 1, $E$1))</f>
        <v>-1.0901481243594042</v>
      </c>
      <c r="V2727" s="60">
        <f t="array" aca="1" ref="V2727:V2730" ca="1">TRANSPOSE(OFFSET($L$3, MATCH($R2727 &amp; "/" &amp; V$2, $P$3:$P$5002, 0) - 1, 0, 1, $E$1))</f>
        <v>-0.2102039354676716</v>
      </c>
      <c r="W2727" s="60">
        <f t="array" aca="1" ref="W2727:W2730" ca="1">TRANSPOSE(OFFSET($L$3, MATCH($R2727 &amp; "/" &amp; W$2, $P$3:$P$5002, 0) - 1, 0, 1, $E$1))</f>
        <v>-0.43741133897691564</v>
      </c>
      <c r="X2727" s="60">
        <f t="array" aca="1" ref="X2727:X2730" ca="1">TRANSPOSE(OFFSET($L$3, MATCH($R2727 &amp; "/" &amp; X$2, $P$3:$P$5002, 0) - 1, 0, 1, $E$1))</f>
        <v>0.54830840176561357</v>
      </c>
      <c r="Y2727" s="52">
        <f ca="1">$B$11 * EXP(($E$3 - $C$11^2/2) * Y$2 + $C$11*SQRT(Y$2)*T2727)</f>
        <v>93.126198818082756</v>
      </c>
      <c r="Z2727" s="52">
        <f ca="1">Y2727 * EXP(($E$3 - $C$11^2/2) * (Z$2-Y$2) + $C$11*SQRT(Z$2-Y$2)*U2727)</f>
        <v>67.485388820139065</v>
      </c>
      <c r="AA2727" s="52">
        <f ca="1">Z2727 * EXP(($E$3 - $C$11^2/2) * (AA$2-Z$2) + $C$11*SQRT(AA$2-Z$2)*V2727)</f>
        <v>63.67868759081643</v>
      </c>
      <c r="AB2727" s="52">
        <f ca="1">AA2727 * EXP(($E$3 - $C$11^2/2) * (AB$2-AA$2) + $C$11*SQRT(AB$2-AA$2)*W2727)</f>
        <v>56.127536016452737</v>
      </c>
      <c r="AC2727" s="52">
        <f ca="1">AB2727 * EXP(($E$3 - $C$11^2/2) * (AC$2-AB$2) + $C$11*SQRT(AC$2-AB$2)*X2727)</f>
        <v>66.494487581831777</v>
      </c>
      <c r="AD2727" s="47"/>
      <c r="AE2727" s="3" t="s">
        <v>69</v>
      </c>
      <c r="AF2727" s="20" cm="1">
        <f t="array" aca="1" ref="AF2727" ca="1">MIN(Y2727:Y2730 / $D$11:$D$14)</f>
        <v>0.71031418912682642</v>
      </c>
      <c r="AG2727" s="20" cm="1">
        <f t="array" aca="1" ref="AG2727" ca="1">MIN(Z2727:Z2730 / $D$11:$D$14)</f>
        <v>0.67485388820139069</v>
      </c>
      <c r="AH2727" s="20" cm="1">
        <f t="array" aca="1" ref="AH2727" ca="1">MIN(AA2727:AA2730 / $D$11:$D$14)</f>
        <v>0.6367868759081643</v>
      </c>
      <c r="AI2727" s="20" cm="1">
        <f t="array" aca="1" ref="AI2727" ca="1">MIN(AB2727:AB2730 / $D$11:$D$14)</f>
        <v>0.56127536016452739</v>
      </c>
      <c r="AJ2727" s="20" cm="1">
        <f t="array" aca="1" ref="AJ2727" ca="1">MIN(AC2727:AC2730 / $D$11:$D$14)</f>
        <v>0.59388789884675286</v>
      </c>
      <c r="AK2727" s="72">
        <f t="array" aca="1" ref="AK2727" ca="1">SUMPRODUCT(AF2728:AJ2728, EXP(-$E$3*$AF$2:$AJ$2))</f>
        <v>77880.078307140488</v>
      </c>
      <c r="AL2727" s="70">
        <f ca="1">MAX(AC2728 - $D$11, 0) * EXP(-$E$2*$E$3)</f>
        <v>0</v>
      </c>
    </row>
    <row r="2728" spans="6:38" ht="14.55" customHeight="1" x14ac:dyDescent="0.3">
      <c r="F2728" s="79"/>
      <c r="G2728" s="3">
        <v>2726</v>
      </c>
      <c r="H2728" s="61">
        <v>-0.57362999322748665</v>
      </c>
      <c r="I2728" s="61">
        <v>1.7465878364372007</v>
      </c>
      <c r="J2728" s="61">
        <v>-1.6319653880007068</v>
      </c>
      <c r="K2728" s="62">
        <v>-0.26177599504228344</v>
      </c>
      <c r="L2728" s="60">
        <f t="array" ref="L2728:O2728">TRANSPOSE(MMULT(Option!$B$25:$E$28, TRANSPOSE(H2728:K2728)))</f>
        <v>-0.57362999322748665</v>
      </c>
      <c r="M2728" s="60">
        <v>1.3713221963815296</v>
      </c>
      <c r="N2728" s="60">
        <v>-1.2054595690354215</v>
      </c>
      <c r="O2728" s="60">
        <v>-0.31478653951783653</v>
      </c>
      <c r="P2728" s="56" t="str">
        <f t="shared" si="3401"/>
        <v>546/1</v>
      </c>
      <c r="R2728" s="80"/>
      <c r="S2728" s="3" t="s">
        <v>29</v>
      </c>
      <c r="T2728" s="60">
        <f ca="1"/>
        <v>-0.54216694177457714</v>
      </c>
      <c r="U2728" s="60">
        <f ca="1"/>
        <v>0.73807222679902051</v>
      </c>
      <c r="V2728" s="60">
        <f ca="1"/>
        <v>-1.055431876821636</v>
      </c>
      <c r="W2728" s="60">
        <f ca="1"/>
        <v>-0.98234227784002126</v>
      </c>
      <c r="X2728" s="60">
        <f ca="1"/>
        <v>2.1653203270433158E-2</v>
      </c>
      <c r="Y2728" s="52">
        <f ca="1">$B$12 * EXP(($E$3 - $C$12^2/2) * Y$2 + $C$12*SQRT(Y$2)*T2728)</f>
        <v>85.41486112016571</v>
      </c>
      <c r="Z2728" s="52">
        <f ca="1">Y2728 * EXP(($E$3 - $C$12^2/2) * (Z$2-Y$2) + $C$12*SQRT(Z$2-Y$2)*U2728)</f>
        <v>107.11915055381979</v>
      </c>
      <c r="AA2728" s="52">
        <f ca="1">Z2728 * EXP(($E$3 - $C$12^2/2) * (AA$2-Z$2) + $C$12*SQRT(AA$2-Z$2)*V2728)</f>
        <v>78.438290585181221</v>
      </c>
      <c r="AB2728" s="52">
        <f ca="1">AA2728 * EXP(($E$3 - $C$12^2/2) * (AB$2-AA$2) + $C$12*SQRT(AB$2-AA$2)*W2728)</f>
        <v>58.709968004281805</v>
      </c>
      <c r="AC2728" s="52">
        <f ca="1">AB2728 * EXP(($E$3 - $C$12^2/2) * (AC$2-AB$2) + $C$12*SQRT(AC$2-AB$2)*X2728)</f>
        <v>59.388789884675283</v>
      </c>
      <c r="AD2728" s="47"/>
      <c r="AE2728" s="3" t="s">
        <v>47</v>
      </c>
      <c r="AF2728" s="64">
        <f t="shared" ref="AF2728" ca="1" si="3447">($B$5*AF2730 + (1 + $B$6)*AF2729)*$B$2</f>
        <v>0</v>
      </c>
      <c r="AG2728" s="64">
        <f t="shared" ref="AG2728" ca="1" si="3448">($B$5*AG2730 + (1 + $B$6)*AG2729)*$B$2</f>
        <v>0</v>
      </c>
      <c r="AH2728" s="64">
        <f t="shared" ref="AH2728" ca="1" si="3449">($B$5*AH2730 + (1 + $B$6)*AH2729)*$B$2</f>
        <v>0</v>
      </c>
      <c r="AI2728" s="64">
        <f t="shared" ref="AI2728" ca="1" si="3450">($B$5*AI2730 + (1 + $B$6)*AI2729)*$B$2</f>
        <v>0</v>
      </c>
      <c r="AJ2728" s="64" cm="1">
        <f t="array" aca="1" ref="AJ2728" ca="1">($B$5*AJ2730 + (1 + $B$6)*AJ2729 + AND(NOT(AF2729:AJ2729)))*$B$2</f>
        <v>100000</v>
      </c>
      <c r="AK2728" s="73"/>
      <c r="AL2728" s="70"/>
    </row>
    <row r="2729" spans="6:38" ht="14.55" customHeight="1" x14ac:dyDescent="0.3">
      <c r="F2729" s="79"/>
      <c r="G2729" s="3">
        <v>2727</v>
      </c>
      <c r="H2729" s="61">
        <v>-0.31073817813422627</v>
      </c>
      <c r="I2729" s="61">
        <v>-0.17618311254929878</v>
      </c>
      <c r="J2729" s="61">
        <v>-1.0259841191243291</v>
      </c>
      <c r="K2729" s="62">
        <v>1.2346379116582886</v>
      </c>
      <c r="L2729" s="60">
        <f t="array" ref="L2729:O2729">TRANSPOSE(MMULT(Option!$B$25:$E$28, TRANSPOSE(H2729:K2729)))</f>
        <v>-0.31073817813422627</v>
      </c>
      <c r="M2729" s="60">
        <v>-0.28576976113970765</v>
      </c>
      <c r="N2729" s="60">
        <v>-1.0715630188202749</v>
      </c>
      <c r="O2729" s="60">
        <v>0.68659830658049548</v>
      </c>
      <c r="P2729" s="56" t="str">
        <f t="shared" si="3401"/>
        <v>546/2</v>
      </c>
      <c r="R2729" s="80"/>
      <c r="S2729" s="3" t="s">
        <v>31</v>
      </c>
      <c r="T2729" s="60">
        <f ca="1"/>
        <v>-0.50033210638135095</v>
      </c>
      <c r="U2729" s="60">
        <f ca="1"/>
        <v>1.1628949715540533</v>
      </c>
      <c r="V2729" s="60">
        <f ca="1"/>
        <v>-0.32738262805366541</v>
      </c>
      <c r="W2729" s="60">
        <f ca="1"/>
        <v>0.8132281273781885</v>
      </c>
      <c r="X2729" s="60">
        <f ca="1"/>
        <v>-0.81477843482231582</v>
      </c>
      <c r="Y2729" s="52">
        <f ca="1">$B$13 * EXP(($E$3 - $C$13^2/2) * Y$2 + $C$13*SQRT(Y$2)*T2729)</f>
        <v>86.493611357686277</v>
      </c>
      <c r="Z2729" s="52">
        <f ca="1">Y2729 * EXP(($E$3 - $C$13^2/2) * (Z$2-Y$2) + $C$13*SQRT(Z$2-Y$2)*U2729)</f>
        <v>123.21601635606355</v>
      </c>
      <c r="AA2729" s="52">
        <f ca="1">Z2729 * EXP(($E$3 - $C$13^2/2) * (AA$2-Z$2) + $C$13*SQRT(AA$2-Z$2)*V2729)</f>
        <v>112.24952074980961</v>
      </c>
      <c r="AB2729" s="52">
        <f ca="1">AA2729 * EXP(($E$3 - $C$13^2/2) * (AB$2-AA$2) + $C$13*SQRT(AB$2-AA$2)*W2729)</f>
        <v>143.98263403684669</v>
      </c>
      <c r="AC2729" s="52">
        <f ca="1">AB2729 * EXP(($E$3 - $C$13^2/2) * (AC$2-AB$2) + $C$13*SQRT(AC$2-AB$2)*X2729)</f>
        <v>113.32492838583595</v>
      </c>
      <c r="AD2729" s="47"/>
      <c r="AE2729" s="3" t="s">
        <v>46</v>
      </c>
      <c r="AF2729" s="52" t="b">
        <f t="shared" ref="AF2729" ca="1" si="3451">AF2727 &gt;= $B$4</f>
        <v>0</v>
      </c>
      <c r="AG2729" s="52" t="b">
        <f t="array" aca="1" ref="AG2729" ca="1">AND(AG2727 &gt;= $B$4, NOT(OR($AF2729:AF2729)))</f>
        <v>0</v>
      </c>
      <c r="AH2729" s="52" t="b">
        <f t="array" aca="1" ref="AH2729" ca="1">AND(AH2727 &gt;= $B$4, NOT(OR($AF2729:AG2729)))</f>
        <v>0</v>
      </c>
      <c r="AI2729" s="52" t="b">
        <f t="array" aca="1" ref="AI2729" ca="1">AND(AI2727 &gt;= $B$4, NOT(OR($AF2729:AH2729)))</f>
        <v>0</v>
      </c>
      <c r="AJ2729" s="52" t="b">
        <f t="array" aca="1" ref="AJ2729" ca="1">AND(AJ2727 &gt;= $B$4, NOT(OR($AF2729:AI2729)))</f>
        <v>0</v>
      </c>
      <c r="AK2729" s="73"/>
      <c r="AL2729" s="70"/>
    </row>
    <row r="2730" spans="6:38" ht="14.55" customHeight="1" x14ac:dyDescent="0.3">
      <c r="F2730" s="79"/>
      <c r="G2730" s="3">
        <v>2728</v>
      </c>
      <c r="H2730" s="61">
        <v>-0.1657458362313266</v>
      </c>
      <c r="I2730" s="61">
        <v>-0.73973639779941724</v>
      </c>
      <c r="J2730" s="61">
        <v>-0.53641493470293666</v>
      </c>
      <c r="K2730" s="62">
        <v>-0.53873872014047863</v>
      </c>
      <c r="L2730" s="60">
        <f t="array" ref="L2730:O2730">TRANSPOSE(MMULT(Option!$B$25:$E$28, TRANSPOSE(H2730:K2730)))</f>
        <v>-0.1657458362313266</v>
      </c>
      <c r="M2730" s="60">
        <v>-0.74427794193848951</v>
      </c>
      <c r="N2730" s="60">
        <v>-0.73114543027935519</v>
      </c>
      <c r="O2730" s="60">
        <v>-0.82605254583338228</v>
      </c>
      <c r="P2730" s="56" t="str">
        <f t="shared" si="3401"/>
        <v>546/3</v>
      </c>
      <c r="R2730" s="80"/>
      <c r="S2730" s="3" t="s">
        <v>30</v>
      </c>
      <c r="T2730" s="60">
        <f ca="1"/>
        <v>-1.1568262897763042</v>
      </c>
      <c r="U2730" s="60">
        <f ca="1"/>
        <v>1.4189366996957697</v>
      </c>
      <c r="V2730" s="60">
        <f ca="1"/>
        <v>0.26665536030653353</v>
      </c>
      <c r="W2730" s="60">
        <f ca="1"/>
        <v>-0.19075562334657151</v>
      </c>
      <c r="X2730" s="60">
        <f ca="1"/>
        <v>-0.67932782013416393</v>
      </c>
      <c r="Y2730" s="52">
        <f ca="1">$B$14 * EXP(($E$3 - $C$14^2/2) * Y$2 + $C$14*SQRT(Y$2)*T2730)</f>
        <v>71.031418912682639</v>
      </c>
      <c r="Z2730" s="52">
        <f ca="1">Y2730 * EXP(($E$3 - $C$14^2/2) * (Z$2-Y$2) + $C$14*SQRT(Z$2-Y$2)*U2730)</f>
        <v>109.26797037026201</v>
      </c>
      <c r="AA2730" s="52">
        <f ca="1">Z2730 * EXP(($E$3 - $C$14^2/2) * (AA$2-Z$2) + $C$14*SQRT(AA$2-Z$2)*V2730)</f>
        <v>118.96150067844427</v>
      </c>
      <c r="AB2730" s="52">
        <f ca="1">AA2730 * EXP(($E$3 - $C$14^2/2) * (AB$2-AA$2) + $C$14*SQRT(AB$2-AA$2)*W2730)</f>
        <v>112.90798896203438</v>
      </c>
      <c r="AC2730" s="52">
        <f ca="1">AB2730 * EXP(($E$3 - $C$14^2/2) * (AC$2-AB$2) + $C$14*SQRT(AC$2-AB$2)*X2730)</f>
        <v>92.552391984935056</v>
      </c>
      <c r="AD2730" s="47"/>
      <c r="AE2730" s="3" t="s">
        <v>68</v>
      </c>
      <c r="AF2730" s="52" t="b">
        <f ca="1">AND(AF2727&gt;$B$3, NOT(OR($AF2729:AF2729)))</f>
        <v>0</v>
      </c>
      <c r="AG2730" s="52" t="b">
        <f ca="1">AND(AG2727&gt;$B$3, NOT(OR($AF2729:AG2729)))</f>
        <v>0</v>
      </c>
      <c r="AH2730" s="52" t="b">
        <f ca="1">AND(AH2727&gt;$B$3, NOT(OR($AF2729:AH2729)))</f>
        <v>0</v>
      </c>
      <c r="AI2730" s="52" t="b">
        <f ca="1">AND(AI2727&gt;$B$3, NOT(OR($AF2729:AI2729)))</f>
        <v>0</v>
      </c>
      <c r="AJ2730" s="52" t="b">
        <f ca="1">AND(AJ2727&gt;$B$3, NOT(OR($AF2729:AJ2729)))</f>
        <v>0</v>
      </c>
      <c r="AK2730" s="74"/>
      <c r="AL2730" s="70"/>
    </row>
    <row r="2731" spans="6:38" ht="14.55" customHeight="1" x14ac:dyDescent="0.3">
      <c r="F2731" s="79"/>
      <c r="G2731" s="3">
        <v>2729</v>
      </c>
      <c r="H2731" s="61">
        <v>0.1656266422999283</v>
      </c>
      <c r="I2731" s="61">
        <v>1.5604072414373121E-2</v>
      </c>
      <c r="J2731" s="61">
        <v>2.0703244466755217</v>
      </c>
      <c r="K2731" s="62">
        <v>0.43027181654519603</v>
      </c>
      <c r="L2731" s="60">
        <f t="array" ref="L2731:O2731">TRANSPOSE(MMULT(Option!$B$25:$E$28, TRANSPOSE(H2731:K2731)))</f>
        <v>0.1656266422999283</v>
      </c>
      <c r="M2731" s="60">
        <v>8.0552025517658762E-2</v>
      </c>
      <c r="N2731" s="60">
        <v>1.8887235629175922</v>
      </c>
      <c r="O2731" s="60">
        <v>0.84288548831233601</v>
      </c>
      <c r="P2731" s="56" t="str">
        <f t="shared" si="3401"/>
        <v>546/4</v>
      </c>
      <c r="R2731" s="80">
        <v>683</v>
      </c>
      <c r="S2731" s="3" t="s">
        <v>28</v>
      </c>
      <c r="T2731" s="60">
        <f t="array" aca="1" ref="T2731:T2734" ca="1">TRANSPOSE(OFFSET($L$3, MATCH($R2731 &amp; "/" &amp; T$2, $P$3:$P$5002, 0) - 1, 0, 1, $E$1))</f>
        <v>-1.6181136843670059</v>
      </c>
      <c r="U2731" s="60">
        <f t="array" aca="1" ref="U2731:U2734" ca="1">TRANSPOSE(OFFSET($L$3, MATCH($R2731 &amp; "/" &amp; U$2, $P$3:$P$5002, 0) - 1, 0, 1, $E$1))</f>
        <v>1.0019972291733439</v>
      </c>
      <c r="V2731" s="60">
        <f t="array" aca="1" ref="V2731:V2734" ca="1">TRANSPOSE(OFFSET($L$3, MATCH($R2731 &amp; "/" &amp; V$2, $P$3:$P$5002, 0) - 1, 0, 1, $E$1))</f>
        <v>-0.98770897306857308</v>
      </c>
      <c r="W2731" s="60">
        <f t="array" aca="1" ref="W2731:W2734" ca="1">TRANSPOSE(OFFSET($L$3, MATCH($R2731 &amp; "/" &amp; W$2, $P$3:$P$5002, 0) - 1, 0, 1, $E$1))</f>
        <v>-1.1395240982936892</v>
      </c>
      <c r="X2731" s="60">
        <f t="array" aca="1" ref="X2731:X2734" ca="1">TRANSPOSE(OFFSET($L$3, MATCH($R2731 &amp; "/" &amp; X$2, $P$3:$P$5002, 0) - 1, 0, 1, $E$1))</f>
        <v>-3.9946534210154386E-2</v>
      </c>
      <c r="Y2731" s="52">
        <f ca="1">$B$11 * EXP(($E$3 - $C$11^2/2) * Y$2 + $C$11*SQRT(Y$2)*T2731)</f>
        <v>61.851483294558619</v>
      </c>
      <c r="Z2731" s="52">
        <f ca="1">Y2731 * EXP(($E$3 - $C$11^2/2) * (Z$2-Y$2) + $C$11*SQRT(Z$2-Y$2)*U2731)</f>
        <v>83.959559587091078</v>
      </c>
      <c r="AA2731" s="52">
        <f ca="1">Z2731 * EXP(($E$3 - $C$11^2/2) * (AA$2-Z$2) + $C$11*SQRT(AA$2-Z$2)*V2731)</f>
        <v>62.74146529393051</v>
      </c>
      <c r="AB2731" s="52">
        <f ca="1">AA2731 * EXP(($E$3 - $C$11^2/2) * (AB$2-AA$2) + $C$11*SQRT(AB$2-AA$2)*W2731)</f>
        <v>44.798082090351265</v>
      </c>
      <c r="AC2731" s="52">
        <f ca="1">AB2731 * EXP(($E$3 - $C$11^2/2) * (AC$2-AB$2) + $C$11*SQRT(AC$2-AB$2)*X2731)</f>
        <v>44.486304055140955</v>
      </c>
      <c r="AD2731" s="47"/>
      <c r="AE2731" s="3" t="s">
        <v>69</v>
      </c>
      <c r="AF2731" s="20" cm="1">
        <f t="array" aca="1" ref="AF2731" ca="1">MIN(Y2731:Y2734 / $D$11:$D$14)</f>
        <v>0.61851483294558618</v>
      </c>
      <c r="AG2731" s="20" cm="1">
        <f t="array" aca="1" ref="AG2731" ca="1">MIN(Z2731:Z2734 / $D$11:$D$14)</f>
        <v>0.83959559587091082</v>
      </c>
      <c r="AH2731" s="20" cm="1">
        <f t="array" aca="1" ref="AH2731" ca="1">MIN(AA2731:AA2734 / $D$11:$D$14)</f>
        <v>0.6274146529393051</v>
      </c>
      <c r="AI2731" s="20" cm="1">
        <f t="array" aca="1" ref="AI2731" ca="1">MIN(AB2731:AB2734 / $D$11:$D$14)</f>
        <v>0.44798082090351266</v>
      </c>
      <c r="AJ2731" s="20" cm="1">
        <f t="array" aca="1" ref="AJ2731" ca="1">MIN(AC2731:AC2734 / $D$11:$D$14)</f>
        <v>0.44486304055140957</v>
      </c>
      <c r="AK2731" s="72">
        <f t="array" aca="1" ref="AK2731" ca="1">SUMPRODUCT(AF2732:AJ2732, EXP(-$E$3*$AF$2:$AJ$2))</f>
        <v>91452.639577679874</v>
      </c>
      <c r="AL2731" s="70">
        <f ca="1">MAX(AC2732 - $D$11, 0) * EXP(-$E$2*$E$3)</f>
        <v>3.201207532653664</v>
      </c>
    </row>
    <row r="2732" spans="6:38" ht="14.55" customHeight="1" x14ac:dyDescent="0.3">
      <c r="F2732" s="79"/>
      <c r="G2732" s="3">
        <v>2730</v>
      </c>
      <c r="H2732" s="61">
        <v>0.44423743058582904</v>
      </c>
      <c r="I2732" s="61">
        <v>-1.3309322671935635</v>
      </c>
      <c r="J2732" s="61">
        <v>1.2608765282235967</v>
      </c>
      <c r="K2732" s="62">
        <v>-0.19279095945393049</v>
      </c>
      <c r="L2732" s="60">
        <f t="array" ref="L2732:O2732">TRANSPOSE(MMULT(Option!$B$25:$E$28, TRANSPOSE(H2732:K2732)))</f>
        <v>0.44423743058582904</v>
      </c>
      <c r="M2732" s="60">
        <v>-1.0421245996204074</v>
      </c>
      <c r="N2732" s="60">
        <v>0.93661564084680027</v>
      </c>
      <c r="O2732" s="60">
        <v>-8.9823320480599766E-2</v>
      </c>
      <c r="P2732" s="56" t="str">
        <f t="shared" si="3401"/>
        <v>546/5</v>
      </c>
      <c r="R2732" s="80"/>
      <c r="S2732" s="3" t="s">
        <v>29</v>
      </c>
      <c r="T2732" s="60">
        <f ca="1"/>
        <v>-0.34702110602226943</v>
      </c>
      <c r="U2732" s="60">
        <f ca="1"/>
        <v>1.3783361018938844</v>
      </c>
      <c r="V2732" s="60">
        <f ca="1"/>
        <v>0.73534577641100063</v>
      </c>
      <c r="W2732" s="60">
        <f ca="1"/>
        <v>-1.5624176698090297</v>
      </c>
      <c r="X2732" s="60">
        <f ca="1"/>
        <v>-0.15330312123290732</v>
      </c>
      <c r="Y2732" s="52">
        <f ca="1">$B$12 * EXP(($E$3 - $C$12^2/2) * Y$2 + $C$12*SQRT(Y$2)*T2732)</f>
        <v>90.56464038852036</v>
      </c>
      <c r="Z2732" s="52">
        <f ca="1">Y2732 * EXP(($E$3 - $C$12^2/2) * (Z$2-Y$2) + $C$12*SQRT(Z$2-Y$2)*U2732)</f>
        <v>137.62941641674934</v>
      </c>
      <c r="AA2732" s="52">
        <f ca="1">Z2732 * EXP(($E$3 - $C$12^2/2) * (AA$2-Z$2) + $C$12*SQRT(AA$2-Z$2)*V2732)</f>
        <v>172.46053327278887</v>
      </c>
      <c r="AB2732" s="52">
        <f ca="1">AA2732 * EXP(($E$3 - $C$12^2/2) * (AB$2-AA$2) + $C$12*SQRT(AB$2-AA$2)*W2732)</f>
        <v>108.46668951119594</v>
      </c>
      <c r="AC2732" s="52">
        <f ca="1">AB2732 * EXP(($E$3 - $C$12^2/2) * (AC$2-AB$2) + $C$12*SQRT(AC$2-AB$2)*X2732)</f>
        <v>104.11043183601956</v>
      </c>
      <c r="AD2732" s="47"/>
      <c r="AE2732" s="3" t="s">
        <v>47</v>
      </c>
      <c r="AF2732" s="64">
        <f t="shared" ref="AF2732" ca="1" si="3452">($B$5*AF2734 + (1 + $B$6)*AF2733)*$B$2</f>
        <v>0</v>
      </c>
      <c r="AG2732" s="64">
        <f t="shared" ref="AG2732" ca="1" si="3453">($B$5*AG2734 + (1 + $B$6)*AG2733)*$B$2</f>
        <v>15000</v>
      </c>
      <c r="AH2732" s="64">
        <f t="shared" ref="AH2732" ca="1" si="3454">($B$5*AH2734 + (1 + $B$6)*AH2733)*$B$2</f>
        <v>0</v>
      </c>
      <c r="AI2732" s="64">
        <f t="shared" ref="AI2732" ca="1" si="3455">($B$5*AI2734 + (1 + $B$6)*AI2733)*$B$2</f>
        <v>0</v>
      </c>
      <c r="AJ2732" s="64" cm="1">
        <f t="array" aca="1" ref="AJ2732" ca="1">($B$5*AJ2734 + (1 + $B$6)*AJ2733 + AND(NOT(AF2733:AJ2733)))*$B$2</f>
        <v>100000</v>
      </c>
      <c r="AK2732" s="73"/>
      <c r="AL2732" s="70"/>
    </row>
    <row r="2733" spans="6:38" ht="14.55" customHeight="1" x14ac:dyDescent="0.3">
      <c r="F2733" s="79"/>
      <c r="G2733" s="3">
        <v>2731</v>
      </c>
      <c r="H2733" s="61">
        <v>0.61145900891525462</v>
      </c>
      <c r="I2733" s="61">
        <v>-0.80402350899953723</v>
      </c>
      <c r="J2733" s="61">
        <v>-0.52721748364176113</v>
      </c>
      <c r="K2733" s="62">
        <v>-1.5854347621796967</v>
      </c>
      <c r="L2733" s="60">
        <f t="array" ref="L2733:O2733">TRANSPOSE(MMULT(Option!$B$25:$E$28, TRANSPOSE(H2733:K2733)))</f>
        <v>0.61145900891525462</v>
      </c>
      <c r="M2733" s="60">
        <v>-0.4923161145367756</v>
      </c>
      <c r="N2733" s="60">
        <v>-0.42901959570588333</v>
      </c>
      <c r="O2733" s="60">
        <v>-1.4265467064171236</v>
      </c>
      <c r="P2733" s="56" t="str">
        <f t="shared" si="3401"/>
        <v>547/1</v>
      </c>
      <c r="R2733" s="80"/>
      <c r="S2733" s="3" t="s">
        <v>31</v>
      </c>
      <c r="T2733" s="60">
        <f ca="1"/>
        <v>-0.25138401675332156</v>
      </c>
      <c r="U2733" s="60">
        <f ca="1"/>
        <v>0.35142604992750415</v>
      </c>
      <c r="V2733" s="60">
        <f ca="1"/>
        <v>-0.53991030827942366</v>
      </c>
      <c r="W2733" s="60">
        <f ca="1"/>
        <v>-1.0084007355271953</v>
      </c>
      <c r="X2733" s="60">
        <f ca="1"/>
        <v>0.92707872488364984</v>
      </c>
      <c r="Y2733" s="52">
        <f ca="1">$B$13 * EXP(($E$3 - $C$13^2/2) * Y$2 + $C$13*SQRT(Y$2)*T2733)</f>
        <v>93.200676566470889</v>
      </c>
      <c r="Z2733" s="52">
        <f ca="1">Y2733 * EXP(($E$3 - $C$13^2/2) * (Z$2-Y$2) + $C$13*SQRT(Z$2-Y$2)*U2733)</f>
        <v>104.08238988493075</v>
      </c>
      <c r="AA2733" s="52">
        <f ca="1">Z2733 * EXP(($E$3 - $C$13^2/2) * (AA$2-Z$2) + $C$13*SQRT(AA$2-Z$2)*V2733)</f>
        <v>88.962034801280652</v>
      </c>
      <c r="AB2733" s="52">
        <f ca="1">AA2733 * EXP(($E$3 - $C$13^2/2) * (AB$2-AA$2) + $C$13*SQRT(AB$2-AA$2)*W2733)</f>
        <v>66.068328235856924</v>
      </c>
      <c r="AC2733" s="52">
        <f ca="1">AB2733 * EXP(($E$3 - $C$13^2/2) * (AC$2-AB$2) + $C$13*SQRT(AC$2-AB$2)*X2733)</f>
        <v>87.690458836686844</v>
      </c>
      <c r="AD2733" s="47"/>
      <c r="AE2733" s="3" t="s">
        <v>46</v>
      </c>
      <c r="AF2733" s="52" t="b">
        <f t="shared" ref="AF2733" ca="1" si="3456">AF2731 &gt;= $B$4</f>
        <v>0</v>
      </c>
      <c r="AG2733" s="52" t="b">
        <f t="array" aca="1" ref="AG2733" ca="1">AND(AG2731 &gt;= $B$4, NOT(OR($AF2733:AF2733)))</f>
        <v>0</v>
      </c>
      <c r="AH2733" s="52" t="b">
        <f t="array" aca="1" ref="AH2733" ca="1">AND(AH2731 &gt;= $B$4, NOT(OR($AF2733:AG2733)))</f>
        <v>0</v>
      </c>
      <c r="AI2733" s="52" t="b">
        <f t="array" aca="1" ref="AI2733" ca="1">AND(AI2731 &gt;= $B$4, NOT(OR($AF2733:AH2733)))</f>
        <v>0</v>
      </c>
      <c r="AJ2733" s="52" t="b">
        <f t="array" aca="1" ref="AJ2733" ca="1">AND(AJ2731 &gt;= $B$4, NOT(OR($AF2733:AI2733)))</f>
        <v>0</v>
      </c>
      <c r="AK2733" s="73"/>
      <c r="AL2733" s="70"/>
    </row>
    <row r="2734" spans="6:38" ht="14.55" customHeight="1" x14ac:dyDescent="0.3">
      <c r="F2734" s="79"/>
      <c r="G2734" s="3">
        <v>2732</v>
      </c>
      <c r="H2734" s="61">
        <v>-1.1967695249021708</v>
      </c>
      <c r="I2734" s="61">
        <v>1.1161625706439005</v>
      </c>
      <c r="J2734" s="61">
        <v>0.57976641739232315</v>
      </c>
      <c r="K2734" s="62">
        <v>-1.2388669232099825</v>
      </c>
      <c r="L2734" s="60">
        <f t="array" ref="L2734:O2734">TRANSPOSE(MMULT(Option!$B$25:$E$28, TRANSPOSE(H2734:K2734)))</f>
        <v>-1.1967695249021708</v>
      </c>
      <c r="M2734" s="60">
        <v>0.54427208360956536</v>
      </c>
      <c r="N2734" s="60">
        <v>0.32278683975433425</v>
      </c>
      <c r="O2734" s="60">
        <v>-1.1341712734072267</v>
      </c>
      <c r="P2734" s="56" t="str">
        <f t="shared" si="3401"/>
        <v>547/2</v>
      </c>
      <c r="R2734" s="80"/>
      <c r="S2734" s="3" t="s">
        <v>30</v>
      </c>
      <c r="T2734" s="60">
        <f ca="1"/>
        <v>-0.32072754325401498</v>
      </c>
      <c r="U2734" s="60">
        <f ca="1"/>
        <v>2.5273305258923822</v>
      </c>
      <c r="V2734" s="60">
        <f ca="1"/>
        <v>0.10203906199600704</v>
      </c>
      <c r="W2734" s="60">
        <f ca="1"/>
        <v>0.11390618051343748</v>
      </c>
      <c r="X2734" s="60">
        <f ca="1"/>
        <v>0.59940631356207086</v>
      </c>
      <c r="Y2734" s="52">
        <f ca="1">$B$14 * EXP(($E$3 - $C$14^2/2) * Y$2 + $C$14*SQRT(Y$2)*T2734)</f>
        <v>91.281845468227601</v>
      </c>
      <c r="Z2734" s="52">
        <f ca="1">Y2734 * EXP(($E$3 - $C$14^2/2) * (Z$2-Y$2) + $C$14*SQRT(Z$2-Y$2)*U2734)</f>
        <v>195.81122958577802</v>
      </c>
      <c r="AA2734" s="52">
        <f ca="1">Z2734 * EXP(($E$3 - $C$14^2/2) * (AA$2-Z$2) + $C$14*SQRT(AA$2-Z$2)*V2734)</f>
        <v>202.91005446082215</v>
      </c>
      <c r="AB2734" s="52">
        <f ca="1">AA2734 * EXP(($E$3 - $C$14^2/2) * (AB$2-AA$2) + $C$14*SQRT(AB$2-AA$2)*W2734)</f>
        <v>211.01614634964565</v>
      </c>
      <c r="AC2734" s="52">
        <f ca="1">AB2734 * EXP(($E$3 - $C$14^2/2) * (AC$2-AB$2) + $C$14*SQRT(AC$2-AB$2)*X2734)</f>
        <v>253.85330164728356</v>
      </c>
      <c r="AD2734" s="47"/>
      <c r="AE2734" s="3" t="s">
        <v>68</v>
      </c>
      <c r="AF2734" s="52" t="b">
        <f ca="1">AND(AF2731&gt;$B$3, NOT(OR($AF2733:AF2733)))</f>
        <v>0</v>
      </c>
      <c r="AG2734" s="52" t="b">
        <f ca="1">AND(AG2731&gt;$B$3, NOT(OR($AF2733:AG2733)))</f>
        <v>1</v>
      </c>
      <c r="AH2734" s="52" t="b">
        <f ca="1">AND(AH2731&gt;$B$3, NOT(OR($AF2733:AH2733)))</f>
        <v>0</v>
      </c>
      <c r="AI2734" s="52" t="b">
        <f ca="1">AND(AI2731&gt;$B$3, NOT(OR($AF2733:AI2733)))</f>
        <v>0</v>
      </c>
      <c r="AJ2734" s="52" t="b">
        <f ca="1">AND(AJ2731&gt;$B$3, NOT(OR($AF2733:AJ2733)))</f>
        <v>0</v>
      </c>
      <c r="AK2734" s="74"/>
      <c r="AL2734" s="70"/>
    </row>
    <row r="2735" spans="6:38" ht="14.55" customHeight="1" x14ac:dyDescent="0.3">
      <c r="F2735" s="79"/>
      <c r="G2735" s="3">
        <v>2733</v>
      </c>
      <c r="H2735" s="61">
        <v>0.41478660961109992</v>
      </c>
      <c r="I2735" s="61">
        <v>1.519350261782247</v>
      </c>
      <c r="J2735" s="61">
        <v>-0.30517133719162942</v>
      </c>
      <c r="K2735" s="62">
        <v>0.43390166518438728</v>
      </c>
      <c r="L2735" s="60">
        <f t="array" ref="L2735:O2735">TRANSPOSE(MMULT(Option!$B$25:$E$28, TRANSPOSE(H2735:K2735)))</f>
        <v>0.41478660961109992</v>
      </c>
      <c r="M2735" s="60">
        <v>1.5584221601980635</v>
      </c>
      <c r="N2735" s="60">
        <v>0.2957388770267883</v>
      </c>
      <c r="O2735" s="60">
        <v>0.87578177522333645</v>
      </c>
      <c r="P2735" s="56" t="str">
        <f t="shared" si="3401"/>
        <v>547/3</v>
      </c>
      <c r="R2735" s="80">
        <v>684</v>
      </c>
      <c r="S2735" s="3" t="s">
        <v>28</v>
      </c>
      <c r="T2735" s="60">
        <f t="array" aca="1" ref="T2735:T2738" ca="1">TRANSPOSE(OFFSET($L$3, MATCH($R2735 &amp; "/" &amp; T$2, $P$3:$P$5002, 0) - 1, 0, 1, $E$1))</f>
        <v>-1.2232276735110936</v>
      </c>
      <c r="U2735" s="60">
        <f t="array" aca="1" ref="U2735:U2738" ca="1">TRANSPOSE(OFFSET($L$3, MATCH($R2735 &amp; "/" &amp; U$2, $P$3:$P$5002, 0) - 1, 0, 1, $E$1))</f>
        <v>-0.65019841610138274</v>
      </c>
      <c r="V2735" s="60">
        <f t="array" aca="1" ref="V2735:V2738" ca="1">TRANSPOSE(OFFSET($L$3, MATCH($R2735 &amp; "/" &amp; V$2, $P$3:$P$5002, 0) - 1, 0, 1, $E$1))</f>
        <v>-0.76484047305969649</v>
      </c>
      <c r="W2735" s="60">
        <f t="array" aca="1" ref="W2735:W2738" ca="1">TRANSPOSE(OFFSET($L$3, MATCH($R2735 &amp; "/" &amp; W$2, $P$3:$P$5002, 0) - 1, 0, 1, $E$1))</f>
        <v>0.69698325290719032</v>
      </c>
      <c r="X2735" s="60">
        <f t="array" aca="1" ref="X2735:X2738" ca="1">TRANSPOSE(OFFSET($L$3, MATCH($R2735 &amp; "/" &amp; X$2, $P$3:$P$5002, 0) - 1, 0, 1, $E$1))</f>
        <v>-2.3638402561042362</v>
      </c>
      <c r="Y2735" s="52">
        <f ca="1">$B$11 * EXP(($E$3 - $C$11^2/2) * Y$2 + $C$11*SQRT(Y$2)*T2735)</f>
        <v>69.630443891293737</v>
      </c>
      <c r="Z2735" s="52">
        <f ca="1">Y2735 * EXP(($E$3 - $C$11^2/2) * (Z$2-Y$2) + $C$11*SQRT(Z$2-Y$2)*U2735)</f>
        <v>57.578104147543613</v>
      </c>
      <c r="AA2735" s="52">
        <f ca="1">Z2735 * EXP(($E$3 - $C$11^2/2) * (AA$2-Z$2) + $C$11*SQRT(AA$2-Z$2)*V2735)</f>
        <v>46.00224580689833</v>
      </c>
      <c r="AB2735" s="52">
        <f ca="1">AA2735 * EXP(($E$3 - $C$11^2/2) * (AB$2-AA$2) + $C$11*SQRT(AB$2-AA$2)*W2735)</f>
        <v>56.984835755271618</v>
      </c>
      <c r="AC2735" s="52">
        <f ca="1">AB2735 * EXP(($E$3 - $C$11^2/2) * (AC$2-AB$2) + $C$11*SQRT(AC$2-AB$2)*X2735)</f>
        <v>28.180580788931326</v>
      </c>
      <c r="AD2735" s="47"/>
      <c r="AE2735" s="3" t="s">
        <v>69</v>
      </c>
      <c r="AF2735" s="20" cm="1">
        <f t="array" aca="1" ref="AF2735" ca="1">MIN(Y2735:Y2738 / $D$11:$D$14)</f>
        <v>0.69630443891293736</v>
      </c>
      <c r="AG2735" s="20" cm="1">
        <f t="array" aca="1" ref="AG2735" ca="1">MIN(Z2735:Z2738 / $D$11:$D$14)</f>
        <v>0.57578104147543607</v>
      </c>
      <c r="AH2735" s="20" cm="1">
        <f t="array" aca="1" ref="AH2735" ca="1">MIN(AA2735:AA2738 / $D$11:$D$14)</f>
        <v>0.46002245806898329</v>
      </c>
      <c r="AI2735" s="20" cm="1">
        <f t="array" aca="1" ref="AI2735" ca="1">MIN(AB2735:AB2738 / $D$11:$D$14)</f>
        <v>0.40092111529312136</v>
      </c>
      <c r="AJ2735" s="20" cm="1">
        <f t="array" aca="1" ref="AJ2735" ca="1">MIN(AC2735:AC2738 / $D$11:$D$14)</f>
        <v>0.22655141122332323</v>
      </c>
      <c r="AK2735" s="72">
        <f t="array" aca="1" ref="AK2735" ca="1">SUMPRODUCT(AF2736:AJ2736, EXP(-$E$3*$AF$2:$AJ$2))</f>
        <v>77880.078307140488</v>
      </c>
      <c r="AL2735" s="70">
        <f ca="1">MAX(AC2736 - $D$11, 0) * EXP(-$E$2*$E$3)</f>
        <v>0</v>
      </c>
    </row>
    <row r="2736" spans="6:38" ht="14.55" customHeight="1" x14ac:dyDescent="0.3">
      <c r="F2736" s="79"/>
      <c r="G2736" s="3">
        <v>2734</v>
      </c>
      <c r="H2736" s="61">
        <v>-0.40473593930470353</v>
      </c>
      <c r="I2736" s="61">
        <v>-1.9198427322280072</v>
      </c>
      <c r="J2736" s="61">
        <v>5.9575720665240401E-3</v>
      </c>
      <c r="K2736" s="62">
        <v>-0.75095399634919735</v>
      </c>
      <c r="L2736" s="60">
        <f t="array" ref="L2736:O2736">TRANSPOSE(MMULT(Option!$B$25:$E$28, TRANSPOSE(H2736:K2736)))</f>
        <v>-0.40473593930470353</v>
      </c>
      <c r="M2736" s="60">
        <v>-1.9214593042910171</v>
      </c>
      <c r="N2736" s="60">
        <v>-0.65939461694303503</v>
      </c>
      <c r="O2736" s="60">
        <v>-1.3065429960519557</v>
      </c>
      <c r="P2736" s="56" t="str">
        <f t="shared" si="3401"/>
        <v>547/4</v>
      </c>
      <c r="R2736" s="80"/>
      <c r="S2736" s="3" t="s">
        <v>29</v>
      </c>
      <c r="T2736" s="60">
        <f ca="1"/>
        <v>0.37702465325965151</v>
      </c>
      <c r="U2736" s="60">
        <f ca="1"/>
        <v>-0.50062552916057723</v>
      </c>
      <c r="V2736" s="60">
        <f ca="1"/>
        <v>-2.4840137945046257</v>
      </c>
      <c r="W2736" s="60">
        <f ca="1"/>
        <v>0.6411650102501455</v>
      </c>
      <c r="X2736" s="60">
        <f ca="1"/>
        <v>-0.87796787499496298</v>
      </c>
      <c r="Y2736" s="52">
        <f ca="1">$B$12 * EXP(($E$3 - $C$12^2/2) * Y$2 + $C$12*SQRT(Y$2)*T2736)</f>
        <v>112.53649645485105</v>
      </c>
      <c r="Z2736" s="52">
        <f ca="1">Y2736 * EXP(($E$3 - $C$12^2/2) * (Z$2-Y$2) + $C$12*SQRT(Z$2-Y$2)*U2736)</f>
        <v>97.328311998977853</v>
      </c>
      <c r="AA2736" s="52">
        <f ca="1">Z2736 * EXP(($E$3 - $C$12^2/2) * (AA$2-Z$2) + $C$12*SQRT(AA$2-Z$2)*V2736)</f>
        <v>46.427213486630436</v>
      </c>
      <c r="AB2736" s="52">
        <f ca="1">AA2736 * EXP(($E$3 - $C$12^2/2) * (AB$2-AA$2) + $C$12*SQRT(AB$2-AA$2)*W2736)</f>
        <v>56.556225670873076</v>
      </c>
      <c r="AC2736" s="52">
        <f ca="1">AB2736 * EXP(($E$3 - $C$12^2/2) * (AC$2-AB$2) + $C$12*SQRT(AC$2-AB$2)*X2736)</f>
        <v>43.678016711223485</v>
      </c>
      <c r="AD2736" s="47"/>
      <c r="AE2736" s="3" t="s">
        <v>47</v>
      </c>
      <c r="AF2736" s="64">
        <f t="shared" ref="AF2736" ca="1" si="3457">($B$5*AF2738 + (1 + $B$6)*AF2737)*$B$2</f>
        <v>0</v>
      </c>
      <c r="AG2736" s="64">
        <f t="shared" ref="AG2736" ca="1" si="3458">($B$5*AG2738 + (1 + $B$6)*AG2737)*$B$2</f>
        <v>0</v>
      </c>
      <c r="AH2736" s="64">
        <f t="shared" ref="AH2736" ca="1" si="3459">($B$5*AH2738 + (1 + $B$6)*AH2737)*$B$2</f>
        <v>0</v>
      </c>
      <c r="AI2736" s="64">
        <f t="shared" ref="AI2736" ca="1" si="3460">($B$5*AI2738 + (1 + $B$6)*AI2737)*$B$2</f>
        <v>0</v>
      </c>
      <c r="AJ2736" s="64" cm="1">
        <f t="array" aca="1" ref="AJ2736" ca="1">($B$5*AJ2738 + (1 + $B$6)*AJ2737 + AND(NOT(AF2737:AJ2737)))*$B$2</f>
        <v>100000</v>
      </c>
      <c r="AK2736" s="73"/>
      <c r="AL2736" s="70"/>
    </row>
    <row r="2737" spans="6:38" ht="14.55" customHeight="1" x14ac:dyDescent="0.3">
      <c r="F2737" s="79"/>
      <c r="G2737" s="3">
        <v>2735</v>
      </c>
      <c r="H2737" s="61">
        <v>0.43004756231456487</v>
      </c>
      <c r="I2737" s="61">
        <v>0.62691936358936518</v>
      </c>
      <c r="J2737" s="61">
        <v>2.923242055403878</v>
      </c>
      <c r="K2737" s="62">
        <v>-0.27173626510084503</v>
      </c>
      <c r="L2737" s="60">
        <f t="array" ref="L2737:O2737">TRANSPOSE(MMULT(Option!$B$25:$E$28, TRANSPOSE(H2737:K2737)))</f>
        <v>0.43004756231456487</v>
      </c>
      <c r="M2737" s="60">
        <v>0.74660011258218761</v>
      </c>
      <c r="N2737" s="60">
        <v>2.9036979715738789</v>
      </c>
      <c r="O2737" s="60">
        <v>0.67404244197492968</v>
      </c>
      <c r="P2737" s="56" t="str">
        <f t="shared" si="3401"/>
        <v>547/5</v>
      </c>
      <c r="R2737" s="80"/>
      <c r="S2737" s="3" t="s">
        <v>31</v>
      </c>
      <c r="T2737" s="60">
        <f ca="1"/>
        <v>-0.71723667900309884</v>
      </c>
      <c r="U2737" s="60">
        <f ca="1"/>
        <v>0.13034624711640869</v>
      </c>
      <c r="V2737" s="60">
        <f ca="1"/>
        <v>2.1642158538259015E-2</v>
      </c>
      <c r="W2737" s="60">
        <f ca="1"/>
        <v>0.73905224880657283</v>
      </c>
      <c r="X2737" s="60">
        <f ca="1"/>
        <v>0.3302561111919915</v>
      </c>
      <c r="Y2737" s="52">
        <f ca="1">$B$13 * EXP(($E$3 - $C$13^2/2) * Y$2 + $C$13*SQRT(Y$2)*T2737)</f>
        <v>81.044564491519537</v>
      </c>
      <c r="Z2737" s="52">
        <f ca="1">Y2737 * EXP(($E$3 - $C$13^2/2) * (Z$2-Y$2) + $C$13*SQRT(Z$2-Y$2)*U2737)</f>
        <v>84.698937425182336</v>
      </c>
      <c r="AA2737" s="52">
        <f ca="1">Z2737 * EXP(($E$3 - $C$13^2/2) * (AA$2-Z$2) + $C$13*SQRT(AA$2-Z$2)*V2737)</f>
        <v>85.677967509787422</v>
      </c>
      <c r="AB2737" s="52">
        <f ca="1">AA2737 * EXP(($E$3 - $C$13^2/2) * (AB$2-AA$2) + $C$13*SQRT(AB$2-AA$2)*W2737)</f>
        <v>107.48070881985089</v>
      </c>
      <c r="AC2737" s="52">
        <f ca="1">AB2737 * EXP(($E$3 - $C$13^2/2) * (AC$2-AB$2) + $C$13*SQRT(AC$2-AB$2)*X2737)</f>
        <v>119.26980694884611</v>
      </c>
      <c r="AD2737" s="47"/>
      <c r="AE2737" s="3" t="s">
        <v>46</v>
      </c>
      <c r="AF2737" s="52" t="b">
        <f t="shared" ref="AF2737" ca="1" si="3461">AF2735 &gt;= $B$4</f>
        <v>0</v>
      </c>
      <c r="AG2737" s="52" t="b">
        <f t="array" aca="1" ref="AG2737" ca="1">AND(AG2735 &gt;= $B$4, NOT(OR($AF2737:AF2737)))</f>
        <v>0</v>
      </c>
      <c r="AH2737" s="52" t="b">
        <f t="array" aca="1" ref="AH2737" ca="1">AND(AH2735 &gt;= $B$4, NOT(OR($AF2737:AG2737)))</f>
        <v>0</v>
      </c>
      <c r="AI2737" s="52" t="b">
        <f t="array" aca="1" ref="AI2737" ca="1">AND(AI2735 &gt;= $B$4, NOT(OR($AF2737:AH2737)))</f>
        <v>0</v>
      </c>
      <c r="AJ2737" s="52" t="b">
        <f t="array" aca="1" ref="AJ2737" ca="1">AND(AJ2735 &gt;= $B$4, NOT(OR($AF2737:AI2737)))</f>
        <v>0</v>
      </c>
      <c r="AK2737" s="73"/>
      <c r="AL2737" s="70"/>
    </row>
    <row r="2738" spans="6:38" ht="14.55" customHeight="1" x14ac:dyDescent="0.3">
      <c r="F2738" s="79"/>
      <c r="G2738" s="3">
        <v>2736</v>
      </c>
      <c r="H2738" s="61">
        <v>-0.59827954670587158</v>
      </c>
      <c r="I2738" s="61">
        <v>-0.99373902838584349</v>
      </c>
      <c r="J2738" s="61">
        <v>0.86294236408670921</v>
      </c>
      <c r="K2738" s="62">
        <v>-0.40341453521067444</v>
      </c>
      <c r="L2738" s="60">
        <f t="array" ref="L2738:O2738">TRANSPOSE(MMULT(Option!$B$25:$E$28, TRANSPOSE(H2738:K2738)))</f>
        <v>-0.59827954670587158</v>
      </c>
      <c r="M2738" s="60">
        <v>-1.1500886824043484</v>
      </c>
      <c r="N2738" s="60">
        <v>0.25839718471056217</v>
      </c>
      <c r="O2738" s="60">
        <v>-0.6765682452262709</v>
      </c>
      <c r="P2738" s="56" t="str">
        <f t="shared" si="3401"/>
        <v>548/1</v>
      </c>
      <c r="R2738" s="80"/>
      <c r="S2738" s="3" t="s">
        <v>30</v>
      </c>
      <c r="T2738" s="60">
        <f ca="1"/>
        <v>-0.87521588098218495</v>
      </c>
      <c r="U2738" s="60">
        <f ca="1"/>
        <v>-0.67019271538207159</v>
      </c>
      <c r="V2738" s="60">
        <f ca="1"/>
        <v>-0.35837546198995129</v>
      </c>
      <c r="W2738" s="60">
        <f ca="1"/>
        <v>-1.2095179116283159</v>
      </c>
      <c r="X2738" s="60">
        <f ca="1"/>
        <v>-1.9193092923406101</v>
      </c>
      <c r="Y2738" s="52">
        <f ca="1">$B$14 * EXP(($E$3 - $C$14^2/2) * Y$2 + $C$14*SQRT(Y$2)*T2738)</f>
        <v>77.293156632474094</v>
      </c>
      <c r="Z2738" s="52">
        <f ca="1">Y2738 * EXP(($E$3 - $C$14^2/2) * (Z$2-Y$2) + $C$14*SQRT(Z$2-Y$2)*U2738)</f>
        <v>63.532247210221378</v>
      </c>
      <c r="AA2738" s="52">
        <f ca="1">Z2738 * EXP(($E$3 - $C$14^2/2) * (AA$2-Z$2) + $C$14*SQRT(AA$2-Z$2)*V2738)</f>
        <v>57.342093408458425</v>
      </c>
      <c r="AB2738" s="52">
        <f ca="1">AA2738 * EXP(($E$3 - $C$14^2/2) * (AB$2-AA$2) + $C$14*SQRT(AB$2-AA$2)*W2738)</f>
        <v>40.092111529312135</v>
      </c>
      <c r="AC2738" s="52">
        <f ca="1">AB2738 * EXP(($E$3 - $C$14^2/2) * (AC$2-AB$2) + $C$14*SQRT(AC$2-AB$2)*X2738)</f>
        <v>22.655141122332324</v>
      </c>
      <c r="AD2738" s="47"/>
      <c r="AE2738" s="3" t="s">
        <v>68</v>
      </c>
      <c r="AF2738" s="52" t="b">
        <f ca="1">AND(AF2735&gt;$B$3, NOT(OR($AF2737:AF2737)))</f>
        <v>0</v>
      </c>
      <c r="AG2738" s="52" t="b">
        <f ca="1">AND(AG2735&gt;$B$3, NOT(OR($AF2737:AG2737)))</f>
        <v>0</v>
      </c>
      <c r="AH2738" s="52" t="b">
        <f ca="1">AND(AH2735&gt;$B$3, NOT(OR($AF2737:AH2737)))</f>
        <v>0</v>
      </c>
      <c r="AI2738" s="52" t="b">
        <f ca="1">AND(AI2735&gt;$B$3, NOT(OR($AF2737:AI2737)))</f>
        <v>0</v>
      </c>
      <c r="AJ2738" s="52" t="b">
        <f ca="1">AND(AJ2735&gt;$B$3, NOT(OR($AF2737:AJ2737)))</f>
        <v>0</v>
      </c>
      <c r="AK2738" s="74"/>
      <c r="AL2738" s="70"/>
    </row>
    <row r="2739" spans="6:38" ht="14.55" customHeight="1" x14ac:dyDescent="0.3">
      <c r="F2739" s="79"/>
      <c r="G2739" s="3">
        <v>2737</v>
      </c>
      <c r="H2739" s="61">
        <v>-5.1969676963779333E-2</v>
      </c>
      <c r="I2739" s="61">
        <v>-1.026006580055177</v>
      </c>
      <c r="J2739" s="61">
        <v>0.34775572076622485</v>
      </c>
      <c r="K2739" s="62">
        <v>0.79020723194866871</v>
      </c>
      <c r="L2739" s="60">
        <f t="array" ref="L2739:O2739">TRANSPOSE(MMULT(Option!$B$25:$E$28, TRANSPOSE(H2739:K2739)))</f>
        <v>-5.1969676963779333E-2</v>
      </c>
      <c r="M2739" s="60">
        <v>-0.96113843411063515</v>
      </c>
      <c r="N2739" s="60">
        <v>1.5977889630650111E-2</v>
      </c>
      <c r="O2739" s="60">
        <v>0.45510855166075215</v>
      </c>
      <c r="P2739" s="56" t="str">
        <f t="shared" si="3401"/>
        <v>548/2</v>
      </c>
      <c r="R2739" s="80">
        <v>685</v>
      </c>
      <c r="S2739" s="3" t="s">
        <v>28</v>
      </c>
      <c r="T2739" s="60">
        <f t="array" aca="1" ref="T2739:T2742" ca="1">TRANSPOSE(OFFSET($L$3, MATCH($R2739 &amp; "/" &amp; T$2, $P$3:$P$5002, 0) - 1, 0, 1, $E$1))</f>
        <v>-1.5160815411328754</v>
      </c>
      <c r="U2739" s="60">
        <f t="array" aca="1" ref="U2739:U2742" ca="1">TRANSPOSE(OFFSET($L$3, MATCH($R2739 &amp; "/" &amp; U$2, $P$3:$P$5002, 0) - 1, 0, 1, $E$1))</f>
        <v>-0.83619113285076763</v>
      </c>
      <c r="V2739" s="60">
        <f t="array" aca="1" ref="V2739:V2742" ca="1">TRANSPOSE(OFFSET($L$3, MATCH($R2739 &amp; "/" &amp; V$2, $P$3:$P$5002, 0) - 1, 0, 1, $E$1))</f>
        <v>0.11140531865710389</v>
      </c>
      <c r="W2739" s="60">
        <f t="array" aca="1" ref="W2739:W2742" ca="1">TRANSPOSE(OFFSET($L$3, MATCH($R2739 &amp; "/" &amp; W$2, $P$3:$P$5002, 0) - 1, 0, 1, $E$1))</f>
        <v>1.1447393119850113</v>
      </c>
      <c r="X2739" s="60">
        <f t="array" aca="1" ref="X2739:X2742" ca="1">TRANSPOSE(OFFSET($L$3, MATCH($R2739 &amp; "/" &amp; X$2, $P$3:$P$5002, 0) - 1, 0, 1, $E$1))</f>
        <v>2.1203823269337319</v>
      </c>
      <c r="Y2739" s="52">
        <f ca="1">$B$11 * EXP(($E$3 - $C$11^2/2) * Y$2 + $C$11*SQRT(Y$2)*T2739)</f>
        <v>63.774008919988958</v>
      </c>
      <c r="Z2739" s="52">
        <f ca="1">Y2739 * EXP(($E$3 - $C$11^2/2) * (Z$2-Y$2) + $C$11*SQRT(Z$2-Y$2)*U2739)</f>
        <v>49.873429390306171</v>
      </c>
      <c r="AA2739" s="52">
        <f ca="1">Z2739 * EXP(($E$3 - $C$11^2/2) * (AA$2-Z$2) + $C$11*SQRT(AA$2-Z$2)*V2739)</f>
        <v>51.826934200456932</v>
      </c>
      <c r="AB2739" s="52">
        <f ca="1">AA2739 * EXP(($E$3 - $C$11^2/2) * (AB$2-AA$2) + $C$11*SQRT(AB$2-AA$2)*W2739)</f>
        <v>73.429941367792239</v>
      </c>
      <c r="AC2739" s="52">
        <f ca="1">AB2739 * EXP(($E$3 - $C$11^2/2) * (AC$2-AB$2) + $C$11*SQRT(AC$2-AB$2)*X2739)</f>
        <v>139.41379748263856</v>
      </c>
      <c r="AD2739" s="47"/>
      <c r="AE2739" s="3" t="s">
        <v>69</v>
      </c>
      <c r="AF2739" s="20" cm="1">
        <f t="array" aca="1" ref="AF2739" ca="1">MIN(Y2739:Y2742 / $D$11:$D$14)</f>
        <v>0.63774008919988956</v>
      </c>
      <c r="AG2739" s="20" cm="1">
        <f t="array" aca="1" ref="AG2739" ca="1">MIN(Z2739:Z2742 / $D$11:$D$14)</f>
        <v>0.49873429390306173</v>
      </c>
      <c r="AH2739" s="20" cm="1">
        <f t="array" aca="1" ref="AH2739" ca="1">MIN(AA2739:AA2742 / $D$11:$D$14)</f>
        <v>0.51826934200456931</v>
      </c>
      <c r="AI2739" s="20" cm="1">
        <f t="array" aca="1" ref="AI2739" ca="1">MIN(AB2739:AB2742 / $D$11:$D$14)</f>
        <v>0.63456354851385799</v>
      </c>
      <c r="AJ2739" s="20" cm="1">
        <f t="array" aca="1" ref="AJ2739" ca="1">MIN(AC2739:AC2742 / $D$11:$D$14)</f>
        <v>0.55907973996925042</v>
      </c>
      <c r="AK2739" s="72">
        <f t="array" aca="1" ref="AK2739" ca="1">SUMPRODUCT(AF2740:AJ2740, EXP(-$E$3*$AF$2:$AJ$2))</f>
        <v>77880.078307140488</v>
      </c>
      <c r="AL2739" s="70">
        <f ca="1">MAX(AC2740 - $D$11, 0) * EXP(-$E$2*$E$3)</f>
        <v>0</v>
      </c>
    </row>
    <row r="2740" spans="6:38" ht="14.55" customHeight="1" x14ac:dyDescent="0.3">
      <c r="F2740" s="79"/>
      <c r="G2740" s="3">
        <v>2738</v>
      </c>
      <c r="H2740" s="61">
        <v>-1.6135481963860989</v>
      </c>
      <c r="I2740" s="61">
        <v>-0.10336129709220952</v>
      </c>
      <c r="J2740" s="61">
        <v>0.18813244622179345</v>
      </c>
      <c r="K2740" s="62">
        <v>-0.94453371972962452</v>
      </c>
      <c r="L2740" s="60">
        <f t="array" ref="L2740:O2740">TRANSPOSE(MMULT(Option!$B$25:$E$28, TRANSPOSE(H2740:K2740)))</f>
        <v>-1.6135481963860989</v>
      </c>
      <c r="M2740" s="60">
        <v>-0.74015147212521337</v>
      </c>
      <c r="N2740" s="60">
        <v>-0.50724699838200982</v>
      </c>
      <c r="O2740" s="60">
        <v>-1.4446162798642093</v>
      </c>
      <c r="P2740" s="56" t="str">
        <f t="shared" si="3401"/>
        <v>548/3</v>
      </c>
      <c r="R2740" s="80"/>
      <c r="S2740" s="3" t="s">
        <v>29</v>
      </c>
      <c r="T2740" s="60">
        <f ca="1"/>
        <v>-0.5679537663680001</v>
      </c>
      <c r="U2740" s="60">
        <f ca="1"/>
        <v>0.2842885673103408</v>
      </c>
      <c r="V2740" s="60">
        <f ca="1"/>
        <v>-9.1660967583377828E-2</v>
      </c>
      <c r="W2740" s="60">
        <f ca="1"/>
        <v>-0.31624704829516437</v>
      </c>
      <c r="X2740" s="60">
        <f ca="1"/>
        <v>-0.94869919065085173</v>
      </c>
      <c r="Y2740" s="52">
        <f ca="1">$B$12 * EXP(($E$3 - $C$12^2/2) * Y$2 + $C$12*SQRT(Y$2)*T2740)</f>
        <v>84.7566370168703</v>
      </c>
      <c r="Z2740" s="52">
        <f ca="1">Y2740 * EXP(($E$3 - $C$12^2/2) * (Z$2-Y$2) + $C$12*SQRT(Z$2-Y$2)*U2740)</f>
        <v>92.765112504713699</v>
      </c>
      <c r="AA2740" s="52">
        <f ca="1">Z2740 * EXP(($E$3 - $C$12^2/2) * (AA$2-Z$2) + $C$12*SQRT(AA$2-Z$2)*V2740)</f>
        <v>90.701358594109408</v>
      </c>
      <c r="AB2740" s="52">
        <f ca="1">AA2740 * EXP(($E$3 - $C$12^2/2) * (AB$2-AA$2) + $C$12*SQRT(AB$2-AA$2)*W2740)</f>
        <v>82.905236076791795</v>
      </c>
      <c r="AC2740" s="52">
        <f ca="1">AB2740 * EXP(($E$3 - $C$12^2/2) * (AC$2-AB$2) + $C$12*SQRT(AC$2-AB$2)*X2740)</f>
        <v>62.682886281389607</v>
      </c>
      <c r="AD2740" s="47"/>
      <c r="AE2740" s="3" t="s">
        <v>47</v>
      </c>
      <c r="AF2740" s="64">
        <f t="shared" ref="AF2740" ca="1" si="3462">($B$5*AF2742 + (1 + $B$6)*AF2741)*$B$2</f>
        <v>0</v>
      </c>
      <c r="AG2740" s="64">
        <f t="shared" ref="AG2740" ca="1" si="3463">($B$5*AG2742 + (1 + $B$6)*AG2741)*$B$2</f>
        <v>0</v>
      </c>
      <c r="AH2740" s="64">
        <f t="shared" ref="AH2740" ca="1" si="3464">($B$5*AH2742 + (1 + $B$6)*AH2741)*$B$2</f>
        <v>0</v>
      </c>
      <c r="AI2740" s="64">
        <f t="shared" ref="AI2740" ca="1" si="3465">($B$5*AI2742 + (1 + $B$6)*AI2741)*$B$2</f>
        <v>0</v>
      </c>
      <c r="AJ2740" s="64" cm="1">
        <f t="array" aca="1" ref="AJ2740" ca="1">($B$5*AJ2742 + (1 + $B$6)*AJ2741 + AND(NOT(AF2741:AJ2741)))*$B$2</f>
        <v>100000</v>
      </c>
      <c r="AK2740" s="73"/>
      <c r="AL2740" s="70"/>
    </row>
    <row r="2741" spans="6:38" ht="14.55" customHeight="1" x14ac:dyDescent="0.3">
      <c r="F2741" s="79"/>
      <c r="G2741" s="3">
        <v>2739</v>
      </c>
      <c r="H2741" s="61">
        <v>-0.64009402802869464</v>
      </c>
      <c r="I2741" s="61">
        <v>-0.19823115566887387</v>
      </c>
      <c r="J2741" s="61">
        <v>1.6372626389722309</v>
      </c>
      <c r="K2741" s="62">
        <v>-0.19673988384216004</v>
      </c>
      <c r="L2741" s="60">
        <f t="array" ref="L2741:O2741">TRANSPOSE(MMULT(Option!$B$25:$E$28, TRANSPOSE(H2741:K2741)))</f>
        <v>-0.64009402802869464</v>
      </c>
      <c r="M2741" s="60">
        <v>-0.43771946640171566</v>
      </c>
      <c r="N2741" s="60">
        <v>1.1300775432336141</v>
      </c>
      <c r="O2741" s="60">
        <v>-0.15686373796276185</v>
      </c>
      <c r="P2741" s="56" t="str">
        <f t="shared" si="3401"/>
        <v>548/4</v>
      </c>
      <c r="R2741" s="80"/>
      <c r="S2741" s="3" t="s">
        <v>31</v>
      </c>
      <c r="T2741" s="60">
        <f ca="1"/>
        <v>2.5721197897288994E-2</v>
      </c>
      <c r="U2741" s="60">
        <f ca="1"/>
        <v>-1.7155431181214587</v>
      </c>
      <c r="V2741" s="60">
        <f ca="1"/>
        <v>0.61011805026757293</v>
      </c>
      <c r="W2741" s="60">
        <f ca="1"/>
        <v>-0.50302226864577104</v>
      </c>
      <c r="X2741" s="60">
        <f ca="1"/>
        <v>-0.43881775629851361</v>
      </c>
      <c r="Y2741" s="52">
        <f ca="1">$B$13 * EXP(($E$3 - $C$13^2/2) * Y$2 + $C$13*SQRT(Y$2)*T2741)</f>
        <v>101.27975560774667</v>
      </c>
      <c r="Z2741" s="52">
        <f ca="1">Y2741 * EXP(($E$3 - $C$13^2/2) * (Z$2-Y$2) + $C$13*SQRT(Z$2-Y$2)*U2741)</f>
        <v>60.83854852882417</v>
      </c>
      <c r="AA2741" s="52">
        <f ca="1">Z2741 * EXP(($E$3 - $C$13^2/2) * (AA$2-Z$2) + $C$13*SQRT(AA$2-Z$2)*V2741)</f>
        <v>73.424599681855042</v>
      </c>
      <c r="AB2741" s="52">
        <f ca="1">AA2741 * EXP(($E$3 - $C$13^2/2) * (AB$2-AA$2) + $C$13*SQRT(AB$2-AA$2)*W2741)</f>
        <v>63.456354851385804</v>
      </c>
      <c r="AC2741" s="52">
        <f ca="1">AB2741 * EXP(($E$3 - $C$13^2/2) * (AC$2-AB$2) + $C$13*SQRT(AC$2-AB$2)*X2741)</f>
        <v>55.907973996925037</v>
      </c>
      <c r="AD2741" s="47"/>
      <c r="AE2741" s="3" t="s">
        <v>46</v>
      </c>
      <c r="AF2741" s="52" t="b">
        <f t="shared" ref="AF2741" ca="1" si="3466">AF2739 &gt;= $B$4</f>
        <v>0</v>
      </c>
      <c r="AG2741" s="52" t="b">
        <f t="array" aca="1" ref="AG2741" ca="1">AND(AG2739 &gt;= $B$4, NOT(OR($AF2741:AF2741)))</f>
        <v>0</v>
      </c>
      <c r="AH2741" s="52" t="b">
        <f t="array" aca="1" ref="AH2741" ca="1">AND(AH2739 &gt;= $B$4, NOT(OR($AF2741:AG2741)))</f>
        <v>0</v>
      </c>
      <c r="AI2741" s="52" t="b">
        <f t="array" aca="1" ref="AI2741" ca="1">AND(AI2739 &gt;= $B$4, NOT(OR($AF2741:AH2741)))</f>
        <v>0</v>
      </c>
      <c r="AJ2741" s="52" t="b">
        <f t="array" aca="1" ref="AJ2741" ca="1">AND(AJ2739 &gt;= $B$4, NOT(OR($AF2741:AI2741)))</f>
        <v>0</v>
      </c>
      <c r="AK2741" s="73"/>
      <c r="AL2741" s="70"/>
    </row>
    <row r="2742" spans="6:38" ht="14.55" customHeight="1" x14ac:dyDescent="0.3">
      <c r="F2742" s="79"/>
      <c r="G2742" s="3">
        <v>2740</v>
      </c>
      <c r="H2742" s="61">
        <v>-1.2130257040041741</v>
      </c>
      <c r="I2742" s="61">
        <v>-0.29599160399435021</v>
      </c>
      <c r="J2742" s="61">
        <v>0.34884767478013035</v>
      </c>
      <c r="K2742" s="62">
        <v>0.19125741339920987</v>
      </c>
      <c r="L2742" s="60">
        <f t="array" ref="L2742:O2742">TRANSPOSE(MMULT(Option!$B$25:$E$28, TRANSPOSE(H2742:K2742)))</f>
        <v>-1.2130257040041741</v>
      </c>
      <c r="M2742" s="60">
        <v>-0.75649106767677032</v>
      </c>
      <c r="N2742" s="60">
        <v>-0.25632265348385719</v>
      </c>
      <c r="O2742" s="60">
        <v>-0.33084791953617226</v>
      </c>
      <c r="P2742" s="56" t="str">
        <f t="shared" si="3401"/>
        <v>548/5</v>
      </c>
      <c r="R2742" s="80"/>
      <c r="S2742" s="3" t="s">
        <v>30</v>
      </c>
      <c r="T2742" s="60">
        <f ca="1"/>
        <v>0.11179057454088187</v>
      </c>
      <c r="U2742" s="60">
        <f ca="1"/>
        <v>-2.1300301261484025</v>
      </c>
      <c r="V2742" s="60">
        <f ca="1"/>
        <v>2.2486146400794076</v>
      </c>
      <c r="W2742" s="60">
        <f ca="1"/>
        <v>-1.3517044952614343</v>
      </c>
      <c r="X2742" s="60">
        <f ca="1"/>
        <v>1.7245355450405417</v>
      </c>
      <c r="Y2742" s="52">
        <f ca="1">$B$14 * EXP(($E$3 - $C$14^2/2) * Y$2 + $C$14*SQRT(Y$2)*T2742)</f>
        <v>103.92893604805616</v>
      </c>
      <c r="Z2742" s="52">
        <f ca="1">Y2742 * EXP(($E$3 - $C$14^2/2) * (Z$2-Y$2) + $C$14*SQRT(Z$2-Y$2)*U2742)</f>
        <v>55.13023639266774</v>
      </c>
      <c r="AA2742" s="52">
        <f ca="1">Z2742 * EXP(($E$3 - $C$14^2/2) * (AA$2-Z$2) + $C$14*SQRT(AA$2-Z$2)*V2742)</f>
        <v>108.77512878129119</v>
      </c>
      <c r="AB2742" s="52">
        <f ca="1">AA2742 * EXP(($E$3 - $C$14^2/2) * (AB$2-AA$2) + $C$14*SQRT(AB$2-AA$2)*W2742)</f>
        <v>72.876874316674545</v>
      </c>
      <c r="AC2742" s="52">
        <f ca="1">AB2742 * EXP(($E$3 - $C$14^2/2) * (AC$2-AB$2) + $C$14*SQRT(AC$2-AB$2)*X2742)</f>
        <v>122.87063174803912</v>
      </c>
      <c r="AD2742" s="47"/>
      <c r="AE2742" s="3" t="s">
        <v>68</v>
      </c>
      <c r="AF2742" s="52" t="b">
        <f ca="1">AND(AF2739&gt;$B$3, NOT(OR($AF2741:AF2741)))</f>
        <v>0</v>
      </c>
      <c r="AG2742" s="52" t="b">
        <f ca="1">AND(AG2739&gt;$B$3, NOT(OR($AF2741:AG2741)))</f>
        <v>0</v>
      </c>
      <c r="AH2742" s="52" t="b">
        <f ca="1">AND(AH2739&gt;$B$3, NOT(OR($AF2741:AH2741)))</f>
        <v>0</v>
      </c>
      <c r="AI2742" s="52" t="b">
        <f ca="1">AND(AI2739&gt;$B$3, NOT(OR($AF2741:AI2741)))</f>
        <v>0</v>
      </c>
      <c r="AJ2742" s="52" t="b">
        <f ca="1">AND(AJ2739&gt;$B$3, NOT(OR($AF2741:AJ2741)))</f>
        <v>0</v>
      </c>
      <c r="AK2742" s="74"/>
      <c r="AL2742" s="70"/>
    </row>
    <row r="2743" spans="6:38" ht="14.55" customHeight="1" x14ac:dyDescent="0.3">
      <c r="F2743" s="79"/>
      <c r="G2743" s="3">
        <v>2741</v>
      </c>
      <c r="H2743" s="61">
        <v>-0.58899005994017961</v>
      </c>
      <c r="I2743" s="61">
        <v>-1.0333434630489347</v>
      </c>
      <c r="J2743" s="61">
        <v>-4.4543478158796647E-2</v>
      </c>
      <c r="K2743" s="62">
        <v>2.546379482240714</v>
      </c>
      <c r="L2743" s="60">
        <f t="array" ref="L2743:O2743">TRANSPOSE(MMULT(Option!$B$25:$E$28, TRANSPOSE(H2743:K2743)))</f>
        <v>-0.58899005994017961</v>
      </c>
      <c r="M2743" s="60">
        <v>-1.182670951637981</v>
      </c>
      <c r="N2743" s="60">
        <v>-0.54531184567699897</v>
      </c>
      <c r="O2743" s="60">
        <v>1.6657062550270441</v>
      </c>
      <c r="P2743" s="56" t="str">
        <f t="shared" si="3401"/>
        <v>549/1</v>
      </c>
      <c r="R2743" s="80">
        <v>686</v>
      </c>
      <c r="S2743" s="3" t="s">
        <v>28</v>
      </c>
      <c r="T2743" s="60">
        <f t="array" aca="1" ref="T2743:T2746" ca="1">TRANSPOSE(OFFSET($L$3, MATCH($R2743 &amp; "/" &amp; T$2, $P$3:$P$5002, 0) - 1, 0, 1, $E$1))</f>
        <v>0.91980766253388391</v>
      </c>
      <c r="U2743" s="60">
        <f t="array" aca="1" ref="U2743:U2746" ca="1">TRANSPOSE(OFFSET($L$3, MATCH($R2743 &amp; "/" &amp; U$2, $P$3:$P$5002, 0) - 1, 0, 1, $E$1))</f>
        <v>-0.20077856158817275</v>
      </c>
      <c r="V2743" s="60">
        <f t="array" aca="1" ref="V2743:V2746" ca="1">TRANSPOSE(OFFSET($L$3, MATCH($R2743 &amp; "/" &amp; V$2, $P$3:$P$5002, 0) - 1, 0, 1, $E$1))</f>
        <v>1.0080059066605076</v>
      </c>
      <c r="W2743" s="60">
        <f t="array" aca="1" ref="W2743:W2746" ca="1">TRANSPOSE(OFFSET($L$3, MATCH($R2743 &amp; "/" &amp; W$2, $P$3:$P$5002, 0) - 1, 0, 1, $E$1))</f>
        <v>-1.8130907159153029</v>
      </c>
      <c r="X2743" s="60">
        <f t="array" aca="1" ref="X2743:X2746" ca="1">TRANSPOSE(OFFSET($L$3, MATCH($R2743 &amp; "/" &amp; X$2, $P$3:$P$5002, 0) - 1, 0, 1, $E$1))</f>
        <v>0.41930538632672165</v>
      </c>
      <c r="Y2743" s="52">
        <f ca="1">$B$11 * EXP(($E$3 - $C$11^2/2) * Y$2 + $C$11*SQRT(Y$2)*T2743)</f>
        <v>132.43771835250041</v>
      </c>
      <c r="Z2743" s="52">
        <f ca="1">Y2743 * EXP(($E$3 - $C$11^2/2) * (Z$2-Y$2) + $C$11*SQRT(Z$2-Y$2)*U2743)</f>
        <v>125.32105898201112</v>
      </c>
      <c r="AA2743" s="52">
        <f ca="1">Z2743 * EXP(($E$3 - $C$11^2/2) * (AA$2-Z$2) + $C$11*SQRT(AA$2-Z$2)*V2743)</f>
        <v>170.42250687450834</v>
      </c>
      <c r="AB2743" s="52">
        <f ca="1">AA2743 * EXP(($E$3 - $C$11^2/2) * (AB$2-AA$2) + $C$11*SQRT(AB$2-AA$2)*W2743)</f>
        <v>99.420017182644727</v>
      </c>
      <c r="AC2743" s="52">
        <f ca="1">AB2743 * EXP(($E$3 - $C$11^2/2) * (AC$2-AB$2) + $C$11*SQRT(AC$2-AB$2)*X2743)</f>
        <v>113.31200152562025</v>
      </c>
      <c r="AD2743" s="47"/>
      <c r="AE2743" s="3" t="s">
        <v>69</v>
      </c>
      <c r="AF2743" s="20" cm="1">
        <f t="array" aca="1" ref="AF2743" ca="1">MIN(Y2743:Y2746 / $D$11:$D$14)</f>
        <v>1.0293420741803496</v>
      </c>
      <c r="AG2743" s="20" cm="1">
        <f t="array" aca="1" ref="AG2743" ca="1">MIN(Z2743:Z2746 / $D$11:$D$14)</f>
        <v>1.2532105898201111</v>
      </c>
      <c r="AH2743" s="20" cm="1">
        <f t="array" aca="1" ref="AH2743" ca="1">MIN(AA2743:AA2746 / $D$11:$D$14)</f>
        <v>1.3554664227570854</v>
      </c>
      <c r="AI2743" s="20" cm="1">
        <f t="array" aca="1" ref="AI2743" ca="1">MIN(AB2743:AB2746 / $D$11:$D$14)</f>
        <v>0.92653618465941567</v>
      </c>
      <c r="AJ2743" s="20" cm="1">
        <f t="array" aca="1" ref="AJ2743" ca="1">MIN(AC2743:AC2746 / $D$11:$D$14)</f>
        <v>0.93197467236916731</v>
      </c>
      <c r="AK2743" s="72">
        <f t="array" aca="1" ref="AK2743" ca="1">SUMPRODUCT(AF2744:AJ2744, EXP(-$E$3*$AF$2:$AJ$2))</f>
        <v>118215.34016268118</v>
      </c>
      <c r="AL2743" s="70">
        <f ca="1">MAX(AC2744 - $D$11, 0) * EXP(-$E$2*$E$3)</f>
        <v>16.158619877659365</v>
      </c>
    </row>
    <row r="2744" spans="6:38" ht="14.55" customHeight="1" x14ac:dyDescent="0.3">
      <c r="F2744" s="79"/>
      <c r="G2744" s="3">
        <v>2742</v>
      </c>
      <c r="H2744" s="61">
        <v>-0.54513091431414706</v>
      </c>
      <c r="I2744" s="61">
        <v>-0.57990426308424425</v>
      </c>
      <c r="J2744" s="61">
        <v>0.38136168581736529</v>
      </c>
      <c r="K2744" s="62">
        <v>-0.48160550096446519</v>
      </c>
      <c r="L2744" s="60">
        <f t="array" ref="L2744:O2744">TRANSPOSE(MMULT(Option!$B$25:$E$28, TRANSPOSE(H2744:K2744)))</f>
        <v>-0.54513091431414706</v>
      </c>
      <c r="M2744" s="60">
        <v>-0.74954340200788572</v>
      </c>
      <c r="N2744" s="60">
        <v>-3.4953140212532707E-2</v>
      </c>
      <c r="O2744" s="60">
        <v>-0.70789507952233155</v>
      </c>
      <c r="P2744" s="56" t="str">
        <f t="shared" si="3401"/>
        <v>549/2</v>
      </c>
      <c r="R2744" s="80"/>
      <c r="S2744" s="3" t="s">
        <v>29</v>
      </c>
      <c r="T2744" s="60">
        <f ca="1"/>
        <v>7.9732784046287586E-2</v>
      </c>
      <c r="U2744" s="60">
        <f ca="1"/>
        <v>0.90808468778770712</v>
      </c>
      <c r="V2744" s="60">
        <f ca="1"/>
        <v>0.85316521243832832</v>
      </c>
      <c r="W2744" s="60">
        <f ca="1"/>
        <v>-1.9638430551935038</v>
      </c>
      <c r="X2744" s="60">
        <f ca="1"/>
        <v>0.66798101885722061</v>
      </c>
      <c r="Y2744" s="52">
        <f ca="1">$B$12 * EXP(($E$3 - $C$12^2/2) * Y$2 + $C$12*SQRT(Y$2)*T2744)</f>
        <v>102.93420741803496</v>
      </c>
      <c r="Z2744" s="52">
        <f ca="1">Y2744 * EXP(($E$3 - $C$12^2/2) * (Z$2-Y$2) + $C$12*SQRT(Z$2-Y$2)*U2744)</f>
        <v>135.84512194039903</v>
      </c>
      <c r="AA2744" s="52">
        <f ca="1">Z2744 * EXP(($E$3 - $C$12^2/2) * (AA$2-Z$2) + $C$12*SQRT(AA$2-Z$2)*V2744)</f>
        <v>176.34900090737582</v>
      </c>
      <c r="AB2744" s="52">
        <f ca="1">AA2744 * EXP(($E$3 - $C$12^2/2) * (AB$2-AA$2) + $C$12*SQRT(AB$2-AA$2)*W2744)</f>
        <v>98.328319153447666</v>
      </c>
      <c r="AC2744" s="52">
        <f ca="1">AB2744 * EXP(($E$3 - $C$12^2/2) * (AC$2-AB$2) + $C$12*SQRT(AC$2-AB$2)*X2744)</f>
        <v>120.74807862151039</v>
      </c>
      <c r="AD2744" s="47"/>
      <c r="AE2744" s="3" t="s">
        <v>47</v>
      </c>
      <c r="AF2744" s="64">
        <f t="shared" ref="AF2744" ca="1" si="3467">($B$5*AF2746 + (1 + $B$6)*AF2745)*$B$2</f>
        <v>15000</v>
      </c>
      <c r="AG2744" s="64">
        <f t="shared" ref="AG2744" ca="1" si="3468">($B$5*AG2746 + (1 + $B$6)*AG2745)*$B$2</f>
        <v>15000</v>
      </c>
      <c r="AH2744" s="64">
        <f t="shared" ref="AH2744" ca="1" si="3469">($B$5*AH2746 + (1 + $B$6)*AH2745)*$B$2</f>
        <v>105000</v>
      </c>
      <c r="AI2744" s="64">
        <f t="shared" ref="AI2744" ca="1" si="3470">($B$5*AI2746 + (1 + $B$6)*AI2745)*$B$2</f>
        <v>0</v>
      </c>
      <c r="AJ2744" s="64" cm="1">
        <f t="array" aca="1" ref="AJ2744" ca="1">($B$5*AJ2746 + (1 + $B$6)*AJ2745 + AND(NOT(AF2745:AJ2745)))*$B$2</f>
        <v>0</v>
      </c>
      <c r="AK2744" s="73"/>
      <c r="AL2744" s="70"/>
    </row>
    <row r="2745" spans="6:38" ht="14.55" customHeight="1" x14ac:dyDescent="0.3">
      <c r="F2745" s="79"/>
      <c r="G2745" s="3">
        <v>2743</v>
      </c>
      <c r="H2745" s="61">
        <v>-0.13597180026210601</v>
      </c>
      <c r="I2745" s="61">
        <v>-1.337110808997567</v>
      </c>
      <c r="J2745" s="61">
        <v>-1.9422466699745404</v>
      </c>
      <c r="K2745" s="62">
        <v>0.34366457442314868</v>
      </c>
      <c r="L2745" s="60">
        <f t="array" ref="L2745:O2745">TRANSPOSE(MMULT(Option!$B$25:$E$28, TRANSPOSE(H2745:K2745)))</f>
        <v>-0.13597180026210601</v>
      </c>
      <c r="M2745" s="60">
        <v>-1.2798710190598404</v>
      </c>
      <c r="N2745" s="60">
        <v>-2.1104213200272501</v>
      </c>
      <c r="O2745" s="60">
        <v>-0.48931749402115599</v>
      </c>
      <c r="P2745" s="56" t="str">
        <f t="shared" si="3401"/>
        <v>549/3</v>
      </c>
      <c r="R2745" s="80"/>
      <c r="S2745" s="3" t="s">
        <v>31</v>
      </c>
      <c r="T2745" s="60">
        <f ca="1"/>
        <v>0.32246000624289328</v>
      </c>
      <c r="U2745" s="60">
        <f ca="1"/>
        <v>0.72666202927056922</v>
      </c>
      <c r="V2745" s="60">
        <f ca="1"/>
        <v>0.38276617201485752</v>
      </c>
      <c r="W2745" s="60">
        <f ca="1"/>
        <v>-1.5319749481958778</v>
      </c>
      <c r="X2745" s="60">
        <f ca="1"/>
        <v>-0.21807872678368057</v>
      </c>
      <c r="Y2745" s="52">
        <f ca="1">$B$13 * EXP(($E$3 - $C$13^2/2) * Y$2 + $C$13*SQRT(Y$2)*T2745)</f>
        <v>110.70933773360767</v>
      </c>
      <c r="Z2745" s="52">
        <f ca="1">Y2745 * EXP(($E$3 - $C$13^2/2) * (Z$2-Y$2) + $C$13*SQRT(Z$2-Y$2)*U2745)</f>
        <v>138.36661550577364</v>
      </c>
      <c r="AA2745" s="52">
        <f ca="1">Z2745 * EXP(($E$3 - $C$13^2/2) * (AA$2-Z$2) + $C$13*SQRT(AA$2-Z$2)*V2745)</f>
        <v>155.98138110672824</v>
      </c>
      <c r="AB2745" s="52">
        <f ca="1">AA2745 * EXP(($E$3 - $C$13^2/2) * (AB$2-AA$2) + $C$13*SQRT(AB$2-AA$2)*W2745)</f>
        <v>99.002407080932542</v>
      </c>
      <c r="AC2745" s="52">
        <f ca="1">AB2745 * EXP(($E$3 - $C$13^2/2) * (AC$2-AB$2) + $C$13*SQRT(AC$2-AB$2)*X2745)</f>
        <v>93.197467236916737</v>
      </c>
      <c r="AD2745" s="47"/>
      <c r="AE2745" s="3" t="s">
        <v>46</v>
      </c>
      <c r="AF2745" s="52" t="b">
        <f t="shared" ref="AF2745" ca="1" si="3471">AF2743 &gt;= $B$4</f>
        <v>0</v>
      </c>
      <c r="AG2745" s="52" t="b">
        <f t="array" aca="1" ref="AG2745" ca="1">AND(AG2743 &gt;= $B$4, NOT(OR($AF2745:AF2745)))</f>
        <v>0</v>
      </c>
      <c r="AH2745" s="52" t="b">
        <f t="array" aca="1" ref="AH2745" ca="1">AND(AH2743 &gt;= $B$4, NOT(OR($AF2745:AG2745)))</f>
        <v>1</v>
      </c>
      <c r="AI2745" s="52" t="b">
        <f t="array" aca="1" ref="AI2745" ca="1">AND(AI2743 &gt;= $B$4, NOT(OR($AF2745:AH2745)))</f>
        <v>0</v>
      </c>
      <c r="AJ2745" s="52" t="b">
        <f t="array" aca="1" ref="AJ2745" ca="1">AND(AJ2743 &gt;= $B$4, NOT(OR($AF2745:AI2745)))</f>
        <v>0</v>
      </c>
      <c r="AK2745" s="73"/>
      <c r="AL2745" s="70"/>
    </row>
    <row r="2746" spans="6:38" ht="14.55" customHeight="1" x14ac:dyDescent="0.3">
      <c r="F2746" s="79"/>
      <c r="G2746" s="3">
        <v>2744</v>
      </c>
      <c r="H2746" s="61">
        <v>0.1784542956993849</v>
      </c>
      <c r="I2746" s="61">
        <v>1.2948040975922435</v>
      </c>
      <c r="J2746" s="61">
        <v>-0.7812817064870563</v>
      </c>
      <c r="K2746" s="62">
        <v>-0.92625623402527923</v>
      </c>
      <c r="L2746" s="60">
        <f t="array" ref="L2746:O2746">TRANSPOSE(MMULT(Option!$B$25:$E$28, TRANSPOSE(H2746:K2746)))</f>
        <v>0.1784542956993849</v>
      </c>
      <c r="M2746" s="60">
        <v>1.2580892757508428</v>
      </c>
      <c r="N2746" s="60">
        <v>-0.27576656650431469</v>
      </c>
      <c r="O2746" s="60">
        <v>-0.53524800468934297</v>
      </c>
      <c r="P2746" s="56" t="str">
        <f t="shared" si="3401"/>
        <v>549/4</v>
      </c>
      <c r="R2746" s="80"/>
      <c r="S2746" s="3" t="s">
        <v>30</v>
      </c>
      <c r="T2746" s="60">
        <f ca="1"/>
        <v>1.0385873223894182</v>
      </c>
      <c r="U2746" s="60">
        <f ca="1"/>
        <v>-6.1716735046498938E-2</v>
      </c>
      <c r="V2746" s="60">
        <f ca="1"/>
        <v>-1.3051858885144318E-2</v>
      </c>
      <c r="W2746" s="60">
        <f ca="1"/>
        <v>-1.2848259911291884</v>
      </c>
      <c r="X2746" s="60">
        <f ca="1"/>
        <v>0.22892402291643282</v>
      </c>
      <c r="Y2746" s="52">
        <f ca="1">$B$14 * EXP(($E$3 - $C$14^2/2) * Y$2 + $C$14*SQRT(Y$2)*T2746)</f>
        <v>137.24208122122155</v>
      </c>
      <c r="Z2746" s="52">
        <f ca="1">Y2746 * EXP(($E$3 - $C$14^2/2) * (Z$2-Y$2) + $C$14*SQRT(Z$2-Y$2)*U2746)</f>
        <v>135.39972943218245</v>
      </c>
      <c r="AA2746" s="52">
        <f ca="1">Z2746 * EXP(($E$3 - $C$14^2/2) * (AA$2-Z$2) + $C$14*SQRT(AA$2-Z$2)*V2746)</f>
        <v>135.54664227570854</v>
      </c>
      <c r="AB2746" s="52">
        <f ca="1">AA2746 * EXP(($E$3 - $C$14^2/2) * (AB$2-AA$2) + $C$14*SQRT(AB$2-AA$2)*W2746)</f>
        <v>92.653618465941562</v>
      </c>
      <c r="AC2746" s="52">
        <f ca="1">AB2746 * EXP(($E$3 - $C$14^2/2) * (AC$2-AB$2) + $C$14*SQRT(AC$2-AB$2)*X2746)</f>
        <v>99.737847029973878</v>
      </c>
      <c r="AD2746" s="47"/>
      <c r="AE2746" s="3" t="s">
        <v>68</v>
      </c>
      <c r="AF2746" s="52" t="b">
        <f ca="1">AND(AF2743&gt;$B$3, NOT(OR($AF2745:AF2745)))</f>
        <v>1</v>
      </c>
      <c r="AG2746" s="52" t="b">
        <f ca="1">AND(AG2743&gt;$B$3, NOT(OR($AF2745:AG2745)))</f>
        <v>1</v>
      </c>
      <c r="AH2746" s="52" t="b">
        <f ca="1">AND(AH2743&gt;$B$3, NOT(OR($AF2745:AH2745)))</f>
        <v>0</v>
      </c>
      <c r="AI2746" s="52" t="b">
        <f ca="1">AND(AI2743&gt;$B$3, NOT(OR($AF2745:AI2745)))</f>
        <v>0</v>
      </c>
      <c r="AJ2746" s="52" t="b">
        <f ca="1">AND(AJ2743&gt;$B$3, NOT(OR($AF2745:AJ2745)))</f>
        <v>0</v>
      </c>
      <c r="AK2746" s="74"/>
      <c r="AL2746" s="70"/>
    </row>
    <row r="2747" spans="6:38" ht="14.55" customHeight="1" x14ac:dyDescent="0.3">
      <c r="F2747" s="79"/>
      <c r="G2747" s="3">
        <v>2745</v>
      </c>
      <c r="H2747" s="61">
        <v>4.3728098082369812E-2</v>
      </c>
      <c r="I2747" s="61">
        <v>-0.47134357345997391</v>
      </c>
      <c r="J2747" s="61">
        <v>1.0659954250770454</v>
      </c>
      <c r="K2747" s="62">
        <v>1.9154075734085811</v>
      </c>
      <c r="L2747" s="60">
        <f t="array" ref="L2747:O2747">TRANSPOSE(MMULT(Option!$B$25:$E$28, TRANSPOSE(H2747:K2747)))</f>
        <v>4.3728098082369812E-2</v>
      </c>
      <c r="M2747" s="60">
        <v>-0.41450228150931384</v>
      </c>
      <c r="N2747" s="60">
        <v>0.83033903080681526</v>
      </c>
      <c r="O2747" s="60">
        <v>1.7423825725312931</v>
      </c>
      <c r="P2747" s="56" t="str">
        <f t="shared" si="3401"/>
        <v>549/5</v>
      </c>
      <c r="R2747" s="80">
        <v>687</v>
      </c>
      <c r="S2747" s="3" t="s">
        <v>28</v>
      </c>
      <c r="T2747" s="60">
        <f t="array" aca="1" ref="T2747:T2750" ca="1">TRANSPOSE(OFFSET($L$3, MATCH($R2747 &amp; "/" &amp; T$2, $P$3:$P$5002, 0) - 1, 0, 1, $E$1))</f>
        <v>0.20073437786736728</v>
      </c>
      <c r="U2747" s="60">
        <f t="array" aca="1" ref="U2747:U2750" ca="1">TRANSPOSE(OFFSET($L$3, MATCH($R2747 &amp; "/" &amp; U$2, $P$3:$P$5002, 0) - 1, 0, 1, $E$1))</f>
        <v>-1.6147709766217531</v>
      </c>
      <c r="V2747" s="60">
        <f t="array" aca="1" ref="V2747:V2750" ca="1">TRANSPOSE(OFFSET($L$3, MATCH($R2747 &amp; "/" &amp; V$2, $P$3:$P$5002, 0) - 1, 0, 1, $E$1))</f>
        <v>-1.6654197830967383</v>
      </c>
      <c r="W2747" s="60">
        <f t="array" aca="1" ref="W2747:W2750" ca="1">TRANSPOSE(OFFSET($L$3, MATCH($R2747 &amp; "/" &amp; W$2, $P$3:$P$5002, 0) - 1, 0, 1, $E$1))</f>
        <v>0.13153962269408337</v>
      </c>
      <c r="X2747" s="60">
        <f t="array" aca="1" ref="X2747:X2750" ca="1">TRANSPOSE(OFFSET($L$3, MATCH($R2747 &amp; "/" &amp; X$2, $P$3:$P$5002, 0) - 1, 0, 1, $E$1))</f>
        <v>-0.20219103861305651</v>
      </c>
      <c r="Y2747" s="52">
        <f ca="1">$B$11 * EXP(($E$3 - $C$11^2/2) * Y$2 + $C$11*SQRT(Y$2)*T2747)</f>
        <v>106.73941596755053</v>
      </c>
      <c r="Z2747" s="52">
        <f ca="1">Y2747 * EXP(($E$3 - $C$11^2/2) * (Z$2-Y$2) + $C$11*SQRT(Z$2-Y$2)*U2747)</f>
        <v>66.086150824255583</v>
      </c>
      <c r="AA2747" s="52">
        <f ca="1">Z2747 * EXP(($E$3 - $C$11^2/2) * (AA$2-Z$2) + $C$11*SQRT(AA$2-Z$2)*V2747)</f>
        <v>40.299266646621341</v>
      </c>
      <c r="AB2747" s="52">
        <f ca="1">AA2747 * EXP(($E$3 - $C$11^2/2) * (AB$2-AA$2) + $C$11*SQRT(AB$2-AA$2)*W2747)</f>
        <v>42.131478041121134</v>
      </c>
      <c r="AC2747" s="52">
        <f ca="1">AB2747 * EXP(($E$3 - $C$11^2/2) * (AC$2-AB$2) + $C$11*SQRT(AC$2-AB$2)*X2747)</f>
        <v>39.850615345371295</v>
      </c>
      <c r="AD2747" s="47"/>
      <c r="AE2747" s="3" t="s">
        <v>69</v>
      </c>
      <c r="AF2747" s="20" cm="1">
        <f t="array" aca="1" ref="AF2747" ca="1">MIN(Y2747:Y2750 / $D$11:$D$14)</f>
        <v>0.89588979691840653</v>
      </c>
      <c r="AG2747" s="20" cm="1">
        <f t="array" aca="1" ref="AG2747" ca="1">MIN(Z2747:Z2750 / $D$11:$D$14)</f>
        <v>0.48268203892985845</v>
      </c>
      <c r="AH2747" s="20" cm="1">
        <f t="array" aca="1" ref="AH2747" ca="1">MIN(AA2747:AA2750 / $D$11:$D$14)</f>
        <v>0.4029926664662134</v>
      </c>
      <c r="AI2747" s="20" cm="1">
        <f t="array" aca="1" ref="AI2747" ca="1">MIN(AB2747:AB2750 / $D$11:$D$14)</f>
        <v>0.42131478041121134</v>
      </c>
      <c r="AJ2747" s="20" cm="1">
        <f t="array" aca="1" ref="AJ2747" ca="1">MIN(AC2747:AC2750 / $D$11:$D$14)</f>
        <v>0.38569723292582508</v>
      </c>
      <c r="AK2747" s="72">
        <f t="array" aca="1" ref="AK2747" ca="1">SUMPRODUCT(AF2748:AJ2748, EXP(-$E$3*$AF$2:$AJ$2))</f>
        <v>92148.519674651194</v>
      </c>
      <c r="AL2747" s="70">
        <f ca="1">MAX(AC2748 - $D$11, 0) * EXP(-$E$2*$E$3)</f>
        <v>0</v>
      </c>
    </row>
    <row r="2748" spans="6:38" ht="14.55" customHeight="1" x14ac:dyDescent="0.3">
      <c r="F2748" s="79"/>
      <c r="G2748" s="3">
        <v>2746</v>
      </c>
      <c r="H2748" s="61">
        <v>1.3702853005007869</v>
      </c>
      <c r="I2748" s="61">
        <v>8.8741436368250104E-2</v>
      </c>
      <c r="J2748" s="61">
        <v>-0.90043454262448785</v>
      </c>
      <c r="K2748" s="62">
        <v>-0.89248118649712183</v>
      </c>
      <c r="L2748" s="60">
        <f t="array" ref="L2748:O2748">TRANSPOSE(MMULT(Option!$B$25:$E$28, TRANSPOSE(H2748:K2748)))</f>
        <v>1.3702853005007869</v>
      </c>
      <c r="M2748" s="60">
        <v>0.62944699008763738</v>
      </c>
      <c r="N2748" s="60">
        <v>-0.21950863922409103</v>
      </c>
      <c r="O2748" s="60">
        <v>-0.36866997165049509</v>
      </c>
      <c r="P2748" s="56" t="str">
        <f t="shared" si="3401"/>
        <v>550/1</v>
      </c>
      <c r="R2748" s="80"/>
      <c r="S2748" s="3" t="s">
        <v>29</v>
      </c>
      <c r="T2748" s="60">
        <f ca="1"/>
        <v>-0.38312622694119541</v>
      </c>
      <c r="U2748" s="60">
        <f ca="1"/>
        <v>-2.0781975950593248</v>
      </c>
      <c r="V2748" s="60">
        <f ca="1"/>
        <v>0.41856048802156687</v>
      </c>
      <c r="W2748" s="60">
        <f ca="1"/>
        <v>-0.3821252442049643</v>
      </c>
      <c r="X2748" s="60">
        <f ca="1"/>
        <v>-0.83412004833410824</v>
      </c>
      <c r="Y2748" s="52">
        <f ca="1">$B$12 * EXP(($E$3 - $C$12^2/2) * Y$2 + $C$12*SQRT(Y$2)*T2748)</f>
        <v>89.588979691840649</v>
      </c>
      <c r="Z2748" s="52">
        <f ca="1">Y2748 * EXP(($E$3 - $C$12^2/2) * (Z$2-Y$2) + $C$12*SQRT(Z$2-Y$2)*U2748)</f>
        <v>48.268203892985845</v>
      </c>
      <c r="AA2748" s="52">
        <f ca="1">Z2748 * EXP(($E$3 - $C$12^2/2) * (AA$2-Z$2) + $C$12*SQRT(AA$2-Z$2)*V2748)</f>
        <v>55.000440032666639</v>
      </c>
      <c r="AB2748" s="52">
        <f ca="1">AA2748 * EXP(($E$3 - $C$12^2/2) * (AB$2-AA$2) + $C$12*SQRT(AB$2-AA$2)*W2748)</f>
        <v>49.289132100233466</v>
      </c>
      <c r="AC2748" s="52">
        <f ca="1">AB2748 * EXP(($E$3 - $C$12^2/2) * (AC$2-AB$2) + $C$12*SQRT(AC$2-AB$2)*X2748)</f>
        <v>38.569723292582509</v>
      </c>
      <c r="AD2748" s="47"/>
      <c r="AE2748" s="3" t="s">
        <v>47</v>
      </c>
      <c r="AF2748" s="64">
        <f t="shared" ref="AF2748" ca="1" si="3472">($B$5*AF2750 + (1 + $B$6)*AF2749)*$B$2</f>
        <v>15000</v>
      </c>
      <c r="AG2748" s="64">
        <f t="shared" ref="AG2748" ca="1" si="3473">($B$5*AG2750 + (1 + $B$6)*AG2749)*$B$2</f>
        <v>0</v>
      </c>
      <c r="AH2748" s="64">
        <f t="shared" ref="AH2748" ca="1" si="3474">($B$5*AH2750 + (1 + $B$6)*AH2749)*$B$2</f>
        <v>0</v>
      </c>
      <c r="AI2748" s="64">
        <f t="shared" ref="AI2748" ca="1" si="3475">($B$5*AI2750 + (1 + $B$6)*AI2749)*$B$2</f>
        <v>0</v>
      </c>
      <c r="AJ2748" s="64" cm="1">
        <f t="array" aca="1" ref="AJ2748" ca="1">($B$5*AJ2750 + (1 + $B$6)*AJ2749 + AND(NOT(AF2749:AJ2749)))*$B$2</f>
        <v>100000</v>
      </c>
      <c r="AK2748" s="73"/>
      <c r="AL2748" s="70"/>
    </row>
    <row r="2749" spans="6:38" ht="14.55" customHeight="1" x14ac:dyDescent="0.3">
      <c r="F2749" s="79"/>
      <c r="G2749" s="3">
        <v>2747</v>
      </c>
      <c r="H2749" s="61">
        <v>0.42905193130031716</v>
      </c>
      <c r="I2749" s="61">
        <v>-0.67088160230966931</v>
      </c>
      <c r="J2749" s="61">
        <v>-0.97775799642224948</v>
      </c>
      <c r="K2749" s="62">
        <v>-1.1405516082929292</v>
      </c>
      <c r="L2749" s="60">
        <f t="array" ref="L2749:O2749">TRANSPOSE(MMULT(Option!$B$25:$E$28, TRANSPOSE(H2749:K2749)))</f>
        <v>0.42905193130031716</v>
      </c>
      <c r="M2749" s="60">
        <v>-0.44325237246733717</v>
      </c>
      <c r="N2749" s="60">
        <v>-0.86283195893589926</v>
      </c>
      <c r="O2749" s="60">
        <v>-1.1716061340113093</v>
      </c>
      <c r="P2749" s="56" t="str">
        <f t="shared" si="3401"/>
        <v>550/2</v>
      </c>
      <c r="R2749" s="80"/>
      <c r="S2749" s="3" t="s">
        <v>31</v>
      </c>
      <c r="T2749" s="60">
        <f ca="1"/>
        <v>0.77353947460266559</v>
      </c>
      <c r="U2749" s="60">
        <f ca="1"/>
        <v>-0.72643268417174101</v>
      </c>
      <c r="V2749" s="60">
        <f ca="1"/>
        <v>-9.8262766992067818E-2</v>
      </c>
      <c r="W2749" s="60">
        <f ca="1"/>
        <v>-0.71397453856556825</v>
      </c>
      <c r="X2749" s="60">
        <f ca="1"/>
        <v>-0.24735659393819337</v>
      </c>
      <c r="Y2749" s="52">
        <f ca="1">$B$13 * EXP(($E$3 - $C$13^2/2) * Y$2 + $C$13*SQRT(Y$2)*T2749)</f>
        <v>126.75195017752318</v>
      </c>
      <c r="Z2749" s="52">
        <f ca="1">Y2749 * EXP(($E$3 - $C$13^2/2) * (Z$2-Y$2) + $C$13*SQRT(Z$2-Y$2)*U2749)</f>
        <v>102.44255711727735</v>
      </c>
      <c r="AA2749" s="52">
        <f ca="1">Z2749 * EXP(($E$3 - $C$13^2/2) * (AA$2-Z$2) + $C$13*SQRT(AA$2-Z$2)*V2749)</f>
        <v>99.965326715738783</v>
      </c>
      <c r="AB2749" s="52">
        <f ca="1">AA2749 * EXP(($E$3 - $C$13^2/2) * (AB$2-AA$2) + $C$13*SQRT(AB$2-AA$2)*W2749)</f>
        <v>81.095788613007343</v>
      </c>
      <c r="AC2749" s="52">
        <f ca="1">AB2749 * EXP(($E$3 - $C$13^2/2) * (AC$2-AB$2) + $C$13*SQRT(AC$2-AB$2)*X2749)</f>
        <v>75.673198832391833</v>
      </c>
      <c r="AD2749" s="47"/>
      <c r="AE2749" s="3" t="s">
        <v>46</v>
      </c>
      <c r="AF2749" s="52" t="b">
        <f t="shared" ref="AF2749" ca="1" si="3476">AF2747 &gt;= $B$4</f>
        <v>0</v>
      </c>
      <c r="AG2749" s="52" t="b">
        <f t="array" aca="1" ref="AG2749" ca="1">AND(AG2747 &gt;= $B$4, NOT(OR($AF2749:AF2749)))</f>
        <v>0</v>
      </c>
      <c r="AH2749" s="52" t="b">
        <f t="array" aca="1" ref="AH2749" ca="1">AND(AH2747 &gt;= $B$4, NOT(OR($AF2749:AG2749)))</f>
        <v>0</v>
      </c>
      <c r="AI2749" s="52" t="b">
        <f t="array" aca="1" ref="AI2749" ca="1">AND(AI2747 &gt;= $B$4, NOT(OR($AF2749:AH2749)))</f>
        <v>0</v>
      </c>
      <c r="AJ2749" s="52" t="b">
        <f t="array" aca="1" ref="AJ2749" ca="1">AND(AJ2747 &gt;= $B$4, NOT(OR($AF2749:AI2749)))</f>
        <v>0</v>
      </c>
      <c r="AK2749" s="73"/>
      <c r="AL2749" s="70"/>
    </row>
    <row r="2750" spans="6:38" ht="14.55" customHeight="1" x14ac:dyDescent="0.3">
      <c r="F2750" s="79"/>
      <c r="G2750" s="3">
        <v>2748</v>
      </c>
      <c r="H2750" s="61">
        <v>0.77977589211764675</v>
      </c>
      <c r="I2750" s="61">
        <v>-0.15225440165561027</v>
      </c>
      <c r="J2750" s="61">
        <v>0.75062419999273811</v>
      </c>
      <c r="K2750" s="62">
        <v>0.10661657741307703</v>
      </c>
      <c r="L2750" s="60">
        <f t="array" ref="L2750:O2750">TRANSPOSE(MMULT(Option!$B$25:$E$28, TRANSPOSE(H2750:K2750)))</f>
        <v>0.77977589211764675</v>
      </c>
      <c r="M2750" s="60">
        <v>0.17236689275164993</v>
      </c>
      <c r="N2750" s="60">
        <v>0.93132158605380466</v>
      </c>
      <c r="O2750" s="60">
        <v>0.50984862022372668</v>
      </c>
      <c r="P2750" s="56" t="str">
        <f t="shared" si="3401"/>
        <v>550/3</v>
      </c>
      <c r="R2750" s="80"/>
      <c r="S2750" s="3" t="s">
        <v>30</v>
      </c>
      <c r="T2750" s="60">
        <f ca="1"/>
        <v>-0.33268430614650091</v>
      </c>
      <c r="U2750" s="60">
        <f ca="1"/>
        <v>-0.61297377137063869</v>
      </c>
      <c r="V2750" s="60">
        <f ca="1"/>
        <v>-9.2555636330891949E-2</v>
      </c>
      <c r="W2750" s="60">
        <f ca="1"/>
        <v>-1.4646280409192838</v>
      </c>
      <c r="X2750" s="60">
        <f ca="1"/>
        <v>-0.43769605231793929</v>
      </c>
      <c r="Y2750" s="52">
        <f ca="1">$B$14 * EXP(($E$3 - $C$14^2/2) * Y$2 + $C$14*SQRT(Y$2)*T2750)</f>
        <v>90.955001403432163</v>
      </c>
      <c r="Z2750" s="52">
        <f ca="1">Y2750 * EXP(($E$3 - $C$14^2/2) * (Z$2-Y$2) + $C$14*SQRT(Z$2-Y$2)*U2750)</f>
        <v>76.056216887395848</v>
      </c>
      <c r="AA2750" s="52">
        <f ca="1">Z2750 * EXP(($E$3 - $C$14^2/2) * (AA$2-Z$2) + $C$14*SQRT(AA$2-Z$2)*V2750)</f>
        <v>74.344230584120282</v>
      </c>
      <c r="AB2750" s="52">
        <f ca="1">AA2750 * EXP(($E$3 - $C$14^2/2) * (AB$2-AA$2) + $C$14*SQRT(AB$2-AA$2)*W2750)</f>
        <v>48.149832501548993</v>
      </c>
      <c r="AC2750" s="52">
        <f ca="1">AB2750 * EXP(($E$3 - $C$14^2/2) * (AC$2-AB$2) + $C$14*SQRT(AC$2-AB$2)*X2750)</f>
        <v>42.436500122473362</v>
      </c>
      <c r="AD2750" s="47"/>
      <c r="AE2750" s="3" t="s">
        <v>68</v>
      </c>
      <c r="AF2750" s="52" t="b">
        <f ca="1">AND(AF2747&gt;$B$3, NOT(OR($AF2749:AF2749)))</f>
        <v>1</v>
      </c>
      <c r="AG2750" s="52" t="b">
        <f ca="1">AND(AG2747&gt;$B$3, NOT(OR($AF2749:AG2749)))</f>
        <v>0</v>
      </c>
      <c r="AH2750" s="52" t="b">
        <f ca="1">AND(AH2747&gt;$B$3, NOT(OR($AF2749:AH2749)))</f>
        <v>0</v>
      </c>
      <c r="AI2750" s="52" t="b">
        <f ca="1">AND(AI2747&gt;$B$3, NOT(OR($AF2749:AI2749)))</f>
        <v>0</v>
      </c>
      <c r="AJ2750" s="52" t="b">
        <f ca="1">AND(AJ2747&gt;$B$3, NOT(OR($AF2749:AJ2749)))</f>
        <v>0</v>
      </c>
      <c r="AK2750" s="74"/>
      <c r="AL2750" s="70"/>
    </row>
    <row r="2751" spans="6:38" ht="14.55" customHeight="1" x14ac:dyDescent="0.3">
      <c r="F2751" s="79"/>
      <c r="G2751" s="3">
        <v>2749</v>
      </c>
      <c r="H2751" s="61">
        <v>0.7351831178237157</v>
      </c>
      <c r="I2751" s="61">
        <v>1.2624905545616012</v>
      </c>
      <c r="J2751" s="61">
        <v>-0.13425227470295217</v>
      </c>
      <c r="K2751" s="62">
        <v>1.3000605102381737</v>
      </c>
      <c r="L2751" s="60">
        <f t="array" ref="L2751:O2751">TRANSPOSE(MMULT(Option!$B$25:$E$28, TRANSPOSE(H2751:K2751)))</f>
        <v>0.7351831178237157</v>
      </c>
      <c r="M2751" s="60">
        <v>1.4511649532185489</v>
      </c>
      <c r="N2751" s="60">
        <v>0.50675575323214128</v>
      </c>
      <c r="O2751" s="60">
        <v>1.7117728245285835</v>
      </c>
      <c r="P2751" s="56" t="str">
        <f t="shared" si="3401"/>
        <v>550/4</v>
      </c>
      <c r="R2751" s="80">
        <v>688</v>
      </c>
      <c r="S2751" s="3" t="s">
        <v>28</v>
      </c>
      <c r="T2751" s="60">
        <f t="array" aca="1" ref="T2751:T2754" ca="1">TRANSPOSE(OFFSET($L$3, MATCH($R2751 &amp; "/" &amp; T$2, $P$3:$P$5002, 0) - 1, 0, 1, $E$1))</f>
        <v>0.16388064501430227</v>
      </c>
      <c r="U2751" s="60">
        <f t="array" aca="1" ref="U2751:U2754" ca="1">TRANSPOSE(OFFSET($L$3, MATCH($R2751 &amp; "/" &amp; U$2, $P$3:$P$5002, 0) - 1, 0, 1, $E$1))</f>
        <v>0.40789010336155218</v>
      </c>
      <c r="V2751" s="60">
        <f t="array" aca="1" ref="V2751:V2754" ca="1">TRANSPOSE(OFFSET($L$3, MATCH($R2751 &amp; "/" &amp; V$2, $P$3:$P$5002, 0) - 1, 0, 1, $E$1))</f>
        <v>0.499699046454463</v>
      </c>
      <c r="W2751" s="60">
        <f t="array" aca="1" ref="W2751:W2754" ca="1">TRANSPOSE(OFFSET($L$3, MATCH($R2751 &amp; "/" &amp; W$2, $P$3:$P$5002, 0) - 1, 0, 1, $E$1))</f>
        <v>2.5524206847006542E-2</v>
      </c>
      <c r="X2751" s="60">
        <f t="array" aca="1" ref="X2751:X2754" ca="1">TRANSPOSE(OFFSET($L$3, MATCH($R2751 &amp; "/" &amp; X$2, $P$3:$P$5002, 0) - 1, 0, 1, $E$1))</f>
        <v>0.8349642525144696</v>
      </c>
      <c r="Y2751" s="52">
        <f ca="1">$B$11 * EXP(($E$3 - $C$11^2/2) * Y$2 + $C$11*SQRT(Y$2)*T2751)</f>
        <v>105.56579200990836</v>
      </c>
      <c r="Z2751" s="52">
        <f ca="1">Y2751 * EXP(($E$3 - $C$11^2/2) * (Z$2-Y$2) + $C$11*SQRT(Z$2-Y$2)*U2751)</f>
        <v>119.90519759389181</v>
      </c>
      <c r="AA2751" s="52">
        <f ca="1">Z2751 * EXP(($E$3 - $C$11^2/2) * (AA$2-Z$2) + $C$11*SQRT(AA$2-Z$2)*V2751)</f>
        <v>139.9956183244731</v>
      </c>
      <c r="AB2751" s="52">
        <f ca="1">AA2751 * EXP(($E$3 - $C$11^2/2) * (AB$2-AA$2) + $C$11*SQRT(AB$2-AA$2)*W2751)</f>
        <v>141.77884110414945</v>
      </c>
      <c r="AC2751" s="52">
        <f ca="1">AB2751 * EXP(($E$3 - $C$11^2/2) * (AC$2-AB$2) + $C$11*SQRT(AC$2-AB$2)*X2751)</f>
        <v>183.04969296671879</v>
      </c>
      <c r="AD2751" s="47"/>
      <c r="AE2751" s="3" t="s">
        <v>69</v>
      </c>
      <c r="AF2751" s="20" cm="1">
        <f t="array" aca="1" ref="AF2751" ca="1">MIN(Y2751:Y2754 / $D$11:$D$14)</f>
        <v>0.75159298134821417</v>
      </c>
      <c r="AG2751" s="20" cm="1">
        <f t="array" aca="1" ref="AG2751" ca="1">MIN(Z2751:Z2754 / $D$11:$D$14)</f>
        <v>0.78274469969553662</v>
      </c>
      <c r="AH2751" s="20" cm="1">
        <f t="array" aca="1" ref="AH2751" ca="1">MIN(AA2751:AA2754 / $D$11:$D$14)</f>
        <v>0.57657594171338167</v>
      </c>
      <c r="AI2751" s="20" cm="1">
        <f t="array" aca="1" ref="AI2751" ca="1">MIN(AB2751:AB2754 / $D$11:$D$14)</f>
        <v>0.59785452281040041</v>
      </c>
      <c r="AJ2751" s="20" cm="1">
        <f t="array" aca="1" ref="AJ2751" ca="1">MIN(AC2751:AC2754 / $D$11:$D$14)</f>
        <v>0.93124482505232298</v>
      </c>
      <c r="AK2751" s="72">
        <f t="array" aca="1" ref="AK2751" ca="1">SUMPRODUCT(AF2752:AJ2752, EXP(-$E$3*$AF$2:$AJ$2))</f>
        <v>89562.090053211548</v>
      </c>
      <c r="AL2751" s="70">
        <f ca="1">MAX(AC2752 - $D$11, 0) * EXP(-$E$2*$E$3)</f>
        <v>149.57543382315802</v>
      </c>
    </row>
    <row r="2752" spans="6:38" ht="14.55" customHeight="1" x14ac:dyDescent="0.3">
      <c r="F2752" s="79"/>
      <c r="G2752" s="3">
        <v>2750</v>
      </c>
      <c r="H2752" s="61">
        <v>1.0124553730111374</v>
      </c>
      <c r="I2752" s="61">
        <v>-1.140135491000801</v>
      </c>
      <c r="J2752" s="61">
        <v>1.808724722830729</v>
      </c>
      <c r="K2752" s="62">
        <v>0.24654592559304211</v>
      </c>
      <c r="L2752" s="60">
        <f t="array" ref="L2752:O2752">TRANSPOSE(MMULT(Option!$B$25:$E$28, TRANSPOSE(H2752:K2752)))</f>
        <v>1.0124553730111374</v>
      </c>
      <c r="M2752" s="60">
        <v>-0.63996928879890769</v>
      </c>
      <c r="N2752" s="60">
        <v>1.6950457255481</v>
      </c>
      <c r="O2752" s="60">
        <v>0.67058083031773275</v>
      </c>
      <c r="P2752" s="56" t="str">
        <f t="shared" si="3401"/>
        <v>550/5</v>
      </c>
      <c r="R2752" s="80"/>
      <c r="S2752" s="3" t="s">
        <v>29</v>
      </c>
      <c r="T2752" s="60">
        <f ca="1"/>
        <v>-0.3219793692101745</v>
      </c>
      <c r="U2752" s="60">
        <f ca="1"/>
        <v>1.3423293107558092</v>
      </c>
      <c r="V2752" s="60">
        <f ca="1"/>
        <v>0.12979154385202346</v>
      </c>
      <c r="W2752" s="60">
        <f ca="1"/>
        <v>1.8072846268480136</v>
      </c>
      <c r="X2752" s="60">
        <f ca="1"/>
        <v>0.5318554951033222</v>
      </c>
      <c r="Y2752" s="52">
        <f ca="1">$B$12 * EXP(($E$3 - $C$12^2/2) * Y$2 + $C$12*SQRT(Y$2)*T2752)</f>
        <v>91.247571209396469</v>
      </c>
      <c r="Z2752" s="52">
        <f ca="1">Y2752 * EXP(($E$3 - $C$12^2/2) * (Z$2-Y$2) + $C$12*SQRT(Z$2-Y$2)*U2752)</f>
        <v>137.17742603084014</v>
      </c>
      <c r="AA2752" s="52">
        <f ca="1">Z2752 * EXP(($E$3 - $C$12^2/2) * (AA$2-Z$2) + $C$12*SQRT(AA$2-Z$2)*V2752)</f>
        <v>143.33902544061817</v>
      </c>
      <c r="AB2752" s="52">
        <f ca="1">AA2752 * EXP(($E$3 - $C$12^2/2) * (AB$2-AA$2) + $C$12*SQRT(AB$2-AA$2)*W2752)</f>
        <v>247.74451151920243</v>
      </c>
      <c r="AC2752" s="52">
        <f ca="1">AB2752 * EXP(($E$3 - $C$12^2/2) * (AC$2-AB$2) + $C$12*SQRT(AC$2-AB$2)*X2752)</f>
        <v>292.05865874103017</v>
      </c>
      <c r="AD2752" s="47"/>
      <c r="AE2752" s="3" t="s">
        <v>47</v>
      </c>
      <c r="AF2752" s="64">
        <f t="shared" ref="AF2752" ca="1" si="3477">($B$5*AF2754 + (1 + $B$6)*AF2753)*$B$2</f>
        <v>0</v>
      </c>
      <c r="AG2752" s="64">
        <f t="shared" ref="AG2752" ca="1" si="3478">($B$5*AG2754 + (1 + $B$6)*AG2753)*$B$2</f>
        <v>0</v>
      </c>
      <c r="AH2752" s="64">
        <f t="shared" ref="AH2752" ca="1" si="3479">($B$5*AH2754 + (1 + $B$6)*AH2753)*$B$2</f>
        <v>0</v>
      </c>
      <c r="AI2752" s="64">
        <f t="shared" ref="AI2752" ca="1" si="3480">($B$5*AI2754 + (1 + $B$6)*AI2753)*$B$2</f>
        <v>0</v>
      </c>
      <c r="AJ2752" s="64" cm="1">
        <f t="array" aca="1" ref="AJ2752" ca="1">($B$5*AJ2754 + (1 + $B$6)*AJ2753 + AND(NOT(AF2753:AJ2753)))*$B$2</f>
        <v>114999.99999999999</v>
      </c>
      <c r="AK2752" s="73"/>
      <c r="AL2752" s="70"/>
    </row>
    <row r="2753" spans="6:38" ht="14.55" customHeight="1" x14ac:dyDescent="0.3">
      <c r="F2753" s="79"/>
      <c r="G2753" s="3">
        <v>2751</v>
      </c>
      <c r="H2753" s="61">
        <v>0.40031352459207575</v>
      </c>
      <c r="I2753" s="61">
        <v>-0.16111510331044149</v>
      </c>
      <c r="J2753" s="61">
        <v>-0.7645731307698469</v>
      </c>
      <c r="K2753" s="62">
        <v>1.0443449553446926</v>
      </c>
      <c r="L2753" s="60">
        <f t="array" ref="L2753:O2753">TRANSPOSE(MMULT(Option!$B$25:$E$28, TRANSPOSE(H2753:K2753)))</f>
        <v>0.40031352459207575</v>
      </c>
      <c r="M2753" s="60">
        <v>1.2460978532684658E-2</v>
      </c>
      <c r="N2753" s="60">
        <v>-0.5535967043621437</v>
      </c>
      <c r="O2753" s="60">
        <v>0.86302976708668533</v>
      </c>
      <c r="P2753" s="56" t="str">
        <f t="shared" si="3401"/>
        <v>551/1</v>
      </c>
      <c r="R2753" s="80"/>
      <c r="S2753" s="3" t="s">
        <v>31</v>
      </c>
      <c r="T2753" s="60">
        <f ca="1"/>
        <v>-0.96853449922381474</v>
      </c>
      <c r="U2753" s="60">
        <f ca="1"/>
        <v>0.25641037473254813</v>
      </c>
      <c r="V2753" s="60">
        <f ca="1"/>
        <v>-0.33291434760223526</v>
      </c>
      <c r="W2753" s="60">
        <f ca="1"/>
        <v>0.51434670462415755</v>
      </c>
      <c r="X2753" s="60">
        <f ca="1"/>
        <v>1.9855516326574105</v>
      </c>
      <c r="Y2753" s="52">
        <f ca="1">$B$13 * EXP(($E$3 - $C$13^2/2) * Y$2 + $C$13*SQRT(Y$2)*T2753)</f>
        <v>75.159298134821412</v>
      </c>
      <c r="Z2753" s="52">
        <f ca="1">Y2753 * EXP(($E$3 - $C$13^2/2) * (Z$2-Y$2) + $C$13*SQRT(Z$2-Y$2)*U2753)</f>
        <v>81.57582441427607</v>
      </c>
      <c r="AA2753" s="52">
        <f ca="1">Z2753 * EXP(($E$3 - $C$13^2/2) * (AA$2-Z$2) + $C$13*SQRT(AA$2-Z$2)*V2753)</f>
        <v>74.192171881616844</v>
      </c>
      <c r="AB2753" s="52">
        <f ca="1">AA2753 * EXP(($E$3 - $C$13^2/2) * (AB$2-AA$2) + $C$13*SQRT(AB$2-AA$2)*W2753)</f>
        <v>87.004744856449435</v>
      </c>
      <c r="AC2753" s="52">
        <f ca="1">AB2753 * EXP(($E$3 - $C$13^2/2) * (AC$2-AB$2) + $C$13*SQRT(AC$2-AB$2)*X2753)</f>
        <v>158.63851852078</v>
      </c>
      <c r="AD2753" s="47"/>
      <c r="AE2753" s="3" t="s">
        <v>46</v>
      </c>
      <c r="AF2753" s="52" t="b">
        <f t="shared" ref="AF2753" ca="1" si="3481">AF2751 &gt;= $B$4</f>
        <v>0</v>
      </c>
      <c r="AG2753" s="52" t="b">
        <f t="array" aca="1" ref="AG2753" ca="1">AND(AG2751 &gt;= $B$4, NOT(OR($AF2753:AF2753)))</f>
        <v>0</v>
      </c>
      <c r="AH2753" s="52" t="b">
        <f t="array" aca="1" ref="AH2753" ca="1">AND(AH2751 &gt;= $B$4, NOT(OR($AF2753:AG2753)))</f>
        <v>0</v>
      </c>
      <c r="AI2753" s="52" t="b">
        <f t="array" aca="1" ref="AI2753" ca="1">AND(AI2751 &gt;= $B$4, NOT(OR($AF2753:AH2753)))</f>
        <v>0</v>
      </c>
      <c r="AJ2753" s="52" t="b">
        <f t="array" aca="1" ref="AJ2753" ca="1">AND(AJ2751 &gt;= $B$4, NOT(OR($AF2753:AI2753)))</f>
        <v>0</v>
      </c>
      <c r="AK2753" s="73"/>
      <c r="AL2753" s="70"/>
    </row>
    <row r="2754" spans="6:38" ht="14.55" customHeight="1" x14ac:dyDescent="0.3">
      <c r="F2754" s="79"/>
      <c r="G2754" s="3">
        <v>2752</v>
      </c>
      <c r="H2754" s="61">
        <v>-1.9086127091277998</v>
      </c>
      <c r="I2754" s="61">
        <v>-1.1749039124105327</v>
      </c>
      <c r="J2754" s="61">
        <v>-0.4666993950539392</v>
      </c>
      <c r="K2754" s="62">
        <v>1.9772955662530467</v>
      </c>
      <c r="L2754" s="60">
        <f t="array" ref="L2754:O2754">TRANSPOSE(MMULT(Option!$B$25:$E$28, TRANSPOSE(H2754:K2754)))</f>
        <v>-1.9086127091277998</v>
      </c>
      <c r="M2754" s="60">
        <v>-1.8402623062353265</v>
      </c>
      <c r="N2754" s="60">
        <v>-1.4810139235569655</v>
      </c>
      <c r="O2754" s="60">
        <v>0.53105721970334052</v>
      </c>
      <c r="P2754" s="56" t="str">
        <f t="shared" si="3401"/>
        <v>551/2</v>
      </c>
      <c r="R2754" s="80"/>
      <c r="S2754" s="3" t="s">
        <v>30</v>
      </c>
      <c r="T2754" s="60">
        <f ca="1"/>
        <v>0.12024673413969827</v>
      </c>
      <c r="U2754" s="60">
        <f ca="1"/>
        <v>-0.97007570143034749</v>
      </c>
      <c r="V2754" s="60">
        <f ca="1"/>
        <v>-1.0356650961897576</v>
      </c>
      <c r="W2754" s="60">
        <f ca="1"/>
        <v>0.10413463841553222</v>
      </c>
      <c r="X2754" s="60">
        <f ca="1"/>
        <v>1.4605825374162014</v>
      </c>
      <c r="Y2754" s="52">
        <f ca="1">$B$14 * EXP(($E$3 - $C$14^2/2) * Y$2 + $C$14*SQRT(Y$2)*T2754)</f>
        <v>104.19292265445883</v>
      </c>
      <c r="Z2754" s="52">
        <f ca="1">Y2754 * EXP(($E$3 - $C$14^2/2) * (Z$2-Y$2) + $C$14*SQRT(Z$2-Y$2)*U2754)</f>
        <v>78.274469969553664</v>
      </c>
      <c r="AA2754" s="52">
        <f ca="1">Z2754 * EXP(($E$3 - $C$14^2/2) * (AA$2-Z$2) + $C$14*SQRT(AA$2-Z$2)*V2754)</f>
        <v>57.657594171338168</v>
      </c>
      <c r="AB2754" s="52">
        <f ca="1">AA2754 * EXP(($E$3 - $C$14^2/2) * (AB$2-AA$2) + $C$14*SQRT(AB$2-AA$2)*W2754)</f>
        <v>59.785452281040037</v>
      </c>
      <c r="AC2754" s="52">
        <f ca="1">AB2754 * EXP(($E$3 - $C$14^2/2) * (AC$2-AB$2) + $C$14*SQRT(AC$2-AB$2)*X2754)</f>
        <v>93.124482505232294</v>
      </c>
      <c r="AD2754" s="47"/>
      <c r="AE2754" s="3" t="s">
        <v>68</v>
      </c>
      <c r="AF2754" s="52" t="b">
        <f ca="1">AND(AF2751&gt;$B$3, NOT(OR($AF2753:AF2753)))</f>
        <v>0</v>
      </c>
      <c r="AG2754" s="52" t="b">
        <f ca="1">AND(AG2751&gt;$B$3, NOT(OR($AF2753:AG2753)))</f>
        <v>0</v>
      </c>
      <c r="AH2754" s="52" t="b">
        <f ca="1">AND(AH2751&gt;$B$3, NOT(OR($AF2753:AH2753)))</f>
        <v>0</v>
      </c>
      <c r="AI2754" s="52" t="b">
        <f ca="1">AND(AI2751&gt;$B$3, NOT(OR($AF2753:AI2753)))</f>
        <v>0</v>
      </c>
      <c r="AJ2754" s="52" t="b">
        <f ca="1">AND(AJ2751&gt;$B$3, NOT(OR($AF2753:AJ2753)))</f>
        <v>1</v>
      </c>
      <c r="AK2754" s="74"/>
      <c r="AL2754" s="70"/>
    </row>
    <row r="2755" spans="6:38" ht="14.55" customHeight="1" x14ac:dyDescent="0.3">
      <c r="F2755" s="79"/>
      <c r="G2755" s="3">
        <v>2753</v>
      </c>
      <c r="H2755" s="61">
        <v>-0.53203213482314693</v>
      </c>
      <c r="I2755" s="61">
        <v>-6.9962878958741662E-2</v>
      </c>
      <c r="J2755" s="61">
        <v>-0.52673624813848141</v>
      </c>
      <c r="K2755" s="62">
        <v>-1.1635462992626897</v>
      </c>
      <c r="L2755" s="60">
        <f t="array" ref="L2755:O2755">TRANSPOSE(MMULT(Option!$B$25:$E$28, TRANSPOSE(H2755:K2755)))</f>
        <v>-0.53203213482314693</v>
      </c>
      <c r="M2755" s="60">
        <v>-0.27693489166235213</v>
      </c>
      <c r="N2755" s="60">
        <v>-0.69377118482339661</v>
      </c>
      <c r="O2755" s="60">
        <v>-1.3303433467402668</v>
      </c>
      <c r="P2755" s="56" t="str">
        <f t="shared" si="3401"/>
        <v>551/3</v>
      </c>
      <c r="R2755" s="80">
        <v>689</v>
      </c>
      <c r="S2755" s="3" t="s">
        <v>28</v>
      </c>
      <c r="T2755" s="60">
        <f t="array" aca="1" ref="T2755:T2758" ca="1">TRANSPOSE(OFFSET($L$3, MATCH($R2755 &amp; "/" &amp; T$2, $P$3:$P$5002, 0) - 1, 0, 1, $E$1))</f>
        <v>1.6729336004720878</v>
      </c>
      <c r="U2755" s="60">
        <f t="array" aca="1" ref="U2755:U2758" ca="1">TRANSPOSE(OFFSET($L$3, MATCH($R2755 &amp; "/" &amp; U$2, $P$3:$P$5002, 0) - 1, 0, 1, $E$1))</f>
        <v>-1.8060040318013411</v>
      </c>
      <c r="V2755" s="60">
        <f t="array" aca="1" ref="V2755:V2758" ca="1">TRANSPOSE(OFFSET($L$3, MATCH($R2755 &amp; "/" &amp; V$2, $P$3:$P$5002, 0) - 1, 0, 1, $E$1))</f>
        <v>-1.2920404193109034</v>
      </c>
      <c r="W2755" s="60">
        <f t="array" aca="1" ref="W2755:W2758" ca="1">TRANSPOSE(OFFSET($L$3, MATCH($R2755 &amp; "/" &amp; W$2, $P$3:$P$5002, 0) - 1, 0, 1, $E$1))</f>
        <v>1.3650291015515854</v>
      </c>
      <c r="X2755" s="60">
        <f t="array" aca="1" ref="X2755:X2758" ca="1">TRANSPOSE(OFFSET($L$3, MATCH($R2755 &amp; "/" &amp; X$2, $P$3:$P$5002, 0) - 1, 0, 1, $E$1))</f>
        <v>0.56234993439918501</v>
      </c>
      <c r="Y2755" s="52">
        <f ca="1">$B$11 * EXP(($E$3 - $C$11^2/2) * Y$2 + $C$11*SQRT(Y$2)*T2755)</f>
        <v>166.01037163434188</v>
      </c>
      <c r="Z2755" s="52">
        <f ca="1">Y2755 * EXP(($E$3 - $C$11^2/2) * (Z$2-Y$2) + $C$11*SQRT(Z$2-Y$2)*U2755)</f>
        <v>97.052207618963664</v>
      </c>
      <c r="AA2755" s="52">
        <f ca="1">Z2755 * EXP(($E$3 - $C$11^2/2) * (AA$2-Z$2) + $C$11*SQRT(AA$2-Z$2)*V2755)</f>
        <v>66.197118234599188</v>
      </c>
      <c r="AB2755" s="52">
        <f ca="1">AA2755 * EXP(($E$3 - $C$11^2/2) * (AB$2-AA$2) + $C$11*SQRT(AB$2-AA$2)*W2755)</f>
        <v>100.19774278102243</v>
      </c>
      <c r="AC2755" s="52">
        <f ca="1">AB2755 * EXP(($E$3 - $C$11^2/2) * (AC$2-AB$2) + $C$11*SQRT(AC$2-AB$2)*X2755)</f>
        <v>119.20570826111762</v>
      </c>
      <c r="AD2755" s="47"/>
      <c r="AE2755" s="3" t="s">
        <v>69</v>
      </c>
      <c r="AF2755" s="20" cm="1">
        <f t="array" aca="1" ref="AF2755" ca="1">MIN(Y2755:Y2758 / $D$11:$D$14)</f>
        <v>0.74125546570769796</v>
      </c>
      <c r="AG2755" s="20" cm="1">
        <f t="array" aca="1" ref="AG2755" ca="1">MIN(Z2755:Z2758 / $D$11:$D$14)</f>
        <v>0.59023819583538217</v>
      </c>
      <c r="AH2755" s="20" cm="1">
        <f t="array" aca="1" ref="AH2755" ca="1">MIN(AA2755:AA2758 / $D$11:$D$14)</f>
        <v>0.4554151040001625</v>
      </c>
      <c r="AI2755" s="20" cm="1">
        <f t="array" aca="1" ref="AI2755" ca="1">MIN(AB2755:AB2758 / $D$11:$D$14)</f>
        <v>0.62666035722115243</v>
      </c>
      <c r="AJ2755" s="20" cm="1">
        <f t="array" aca="1" ref="AJ2755" ca="1">MIN(AC2755:AC2758 / $D$11:$D$14)</f>
        <v>0.63869378545915889</v>
      </c>
      <c r="AK2755" s="72">
        <f t="array" aca="1" ref="AK2755" ca="1">SUMPRODUCT(AF2756:AJ2756, EXP(-$E$3*$AF$2:$AJ$2))</f>
        <v>77880.078307140488</v>
      </c>
      <c r="AL2755" s="70">
        <f ca="1">MAX(AC2756 - $D$11, 0) * EXP(-$E$2*$E$3)</f>
        <v>0</v>
      </c>
    </row>
    <row r="2756" spans="6:38" ht="14.55" customHeight="1" x14ac:dyDescent="0.3">
      <c r="F2756" s="79"/>
      <c r="G2756" s="3">
        <v>2754</v>
      </c>
      <c r="H2756" s="61">
        <v>0.62674440298272838</v>
      </c>
      <c r="I2756" s="61">
        <v>-0.739002304821617</v>
      </c>
      <c r="J2756" s="61">
        <v>-1.6297871755931219</v>
      </c>
      <c r="K2756" s="62">
        <v>-2.002018885032357E-2</v>
      </c>
      <c r="L2756" s="60">
        <f t="array" ref="L2756:O2756">TRANSPOSE(MMULT(Option!$B$25:$E$28, TRANSPOSE(H2756:K2756)))</f>
        <v>0.62674440298272838</v>
      </c>
      <c r="M2756" s="60">
        <v>-0.4266090389252864</v>
      </c>
      <c r="N2756" s="60">
        <v>-1.3742769486088797</v>
      </c>
      <c r="O2756" s="60">
        <v>-0.27806461759262202</v>
      </c>
      <c r="P2756" s="56" t="str">
        <f t="shared" ref="P2756:P2819" si="3482">(QUOTIENT(G2756 - 1, $E$2) + 1) &amp; "/" &amp; MOD(G2756 -1, $E$2) + 1</f>
        <v>551/4</v>
      </c>
      <c r="R2756" s="80"/>
      <c r="S2756" s="3" t="s">
        <v>29</v>
      </c>
      <c r="T2756" s="60">
        <f ca="1"/>
        <v>-0.85603012034778381</v>
      </c>
      <c r="U2756" s="60">
        <f ca="1"/>
        <v>-0.40753565611653436</v>
      </c>
      <c r="V2756" s="60">
        <f ca="1"/>
        <v>0.39482233066369132</v>
      </c>
      <c r="W2756" s="60">
        <f ca="1"/>
        <v>1.3414293784563411</v>
      </c>
      <c r="X2756" s="60">
        <f ca="1"/>
        <v>-0.62581589414814076</v>
      </c>
      <c r="Y2756" s="52">
        <f ca="1">$B$12 * EXP(($E$3 - $C$12^2/2) * Y$2 + $C$12*SQRT(Y$2)*T2756)</f>
        <v>77.739317792488833</v>
      </c>
      <c r="Z2756" s="52">
        <f ca="1">Y2756 * EXP(($E$3 - $C$12^2/2) * (Z$2-Y$2) + $C$12*SQRT(Z$2-Y$2)*U2756)</f>
        <v>69.137719700518645</v>
      </c>
      <c r="AA2756" s="52">
        <f ca="1">Z2756 * EXP(($E$3 - $C$12^2/2) * (AA$2-Z$2) + $C$12*SQRT(AA$2-Z$2)*V2756)</f>
        <v>78.221703878601929</v>
      </c>
      <c r="AB2756" s="52">
        <f ca="1">AA2756 * EXP(($E$3 - $C$12^2/2) * (AB$2-AA$2) + $C$12*SQRT(AB$2-AA$2)*W2756)</f>
        <v>117.56318876820578</v>
      </c>
      <c r="AC2756" s="52">
        <f ca="1">AB2756 * EXP(($E$3 - $C$12^2/2) * (AC$2-AB$2) + $C$12*SQRT(AC$2-AB$2)*X2756)</f>
        <v>97.927871006106642</v>
      </c>
      <c r="AD2756" s="47"/>
      <c r="AE2756" s="3" t="s">
        <v>47</v>
      </c>
      <c r="AF2756" s="64">
        <f t="shared" ref="AF2756" ca="1" si="3483">($B$5*AF2758 + (1 + $B$6)*AF2757)*$B$2</f>
        <v>0</v>
      </c>
      <c r="AG2756" s="64">
        <f t="shared" ref="AG2756" ca="1" si="3484">($B$5*AG2758 + (1 + $B$6)*AG2757)*$B$2</f>
        <v>0</v>
      </c>
      <c r="AH2756" s="64">
        <f t="shared" ref="AH2756" ca="1" si="3485">($B$5*AH2758 + (1 + $B$6)*AH2757)*$B$2</f>
        <v>0</v>
      </c>
      <c r="AI2756" s="64">
        <f t="shared" ref="AI2756" ca="1" si="3486">($B$5*AI2758 + (1 + $B$6)*AI2757)*$B$2</f>
        <v>0</v>
      </c>
      <c r="AJ2756" s="64" cm="1">
        <f t="array" aca="1" ref="AJ2756" ca="1">($B$5*AJ2758 + (1 + $B$6)*AJ2757 + AND(NOT(AF2757:AJ2757)))*$B$2</f>
        <v>100000</v>
      </c>
      <c r="AK2756" s="73"/>
      <c r="AL2756" s="70"/>
    </row>
    <row r="2757" spans="6:38" ht="14.55" customHeight="1" x14ac:dyDescent="0.3">
      <c r="F2757" s="79"/>
      <c r="G2757" s="3">
        <v>2755</v>
      </c>
      <c r="H2757" s="61">
        <v>2.3310335846956627</v>
      </c>
      <c r="I2757" s="61">
        <v>-0.56649708103416074</v>
      </c>
      <c r="J2757" s="61">
        <v>0.58311734045072761</v>
      </c>
      <c r="K2757" s="62">
        <v>0.25774834513379852</v>
      </c>
      <c r="L2757" s="60">
        <f t="array" ref="L2757:O2757">TRANSPOSE(MMULT(Option!$B$25:$E$28, TRANSPOSE(H2757:K2757)))</f>
        <v>2.3310335846956627</v>
      </c>
      <c r="M2757" s="60">
        <v>0.41321028291615036</v>
      </c>
      <c r="N2757" s="60">
        <v>1.2962275060355957</v>
      </c>
      <c r="O2757" s="60">
        <v>1.1186050234778482</v>
      </c>
      <c r="P2757" s="56" t="str">
        <f t="shared" si="3482"/>
        <v>551/5</v>
      </c>
      <c r="R2757" s="80"/>
      <c r="S2757" s="3" t="s">
        <v>31</v>
      </c>
      <c r="T2757" s="60">
        <f ca="1"/>
        <v>-1.0146998502045648</v>
      </c>
      <c r="U2757" s="60">
        <f ca="1"/>
        <v>-0.7760638224660581</v>
      </c>
      <c r="V2757" s="60">
        <f ca="1"/>
        <v>-0.88105619217956321</v>
      </c>
      <c r="W2757" s="60">
        <f ca="1"/>
        <v>1.0473179310466674</v>
      </c>
      <c r="X2757" s="60">
        <f ca="1"/>
        <v>4.6734772316770118E-2</v>
      </c>
      <c r="Y2757" s="52">
        <f ca="1">$B$13 * EXP(($E$3 - $C$13^2/2) * Y$2 + $C$13*SQRT(Y$2)*T2757)</f>
        <v>74.125546570769799</v>
      </c>
      <c r="Z2757" s="52">
        <f ca="1">Y2757 * EXP(($E$3 - $C$13^2/2) * (Z$2-Y$2) + $C$13*SQRT(Z$2-Y$2)*U2757)</f>
        <v>59.023819583538213</v>
      </c>
      <c r="AA2757" s="52">
        <f ca="1">Z2757 * EXP(($E$3 - $C$13^2/2) * (AA$2-Z$2) + $C$13*SQRT(AA$2-Z$2)*V2757)</f>
        <v>45.54151040001625</v>
      </c>
      <c r="AB2757" s="52">
        <f ca="1">AA2757 * EXP(($E$3 - $C$13^2/2) * (AB$2-AA$2) + $C$13*SQRT(AB$2-AA$2)*W2757)</f>
        <v>62.66603572211524</v>
      </c>
      <c r="AC2757" s="52">
        <f ca="1">AB2757 * EXP(($E$3 - $C$13^2/2) * (AC$2-AB$2) + $C$13*SQRT(AC$2-AB$2)*X2757)</f>
        <v>63.869378545915886</v>
      </c>
      <c r="AD2757" s="47"/>
      <c r="AE2757" s="3" t="s">
        <v>46</v>
      </c>
      <c r="AF2757" s="52" t="b">
        <f t="shared" ref="AF2757" ca="1" si="3487">AF2755 &gt;= $B$4</f>
        <v>0</v>
      </c>
      <c r="AG2757" s="52" t="b">
        <f t="array" aca="1" ref="AG2757" ca="1">AND(AG2755 &gt;= $B$4, NOT(OR($AF2757:AF2757)))</f>
        <v>0</v>
      </c>
      <c r="AH2757" s="52" t="b">
        <f t="array" aca="1" ref="AH2757" ca="1">AND(AH2755 &gt;= $B$4, NOT(OR($AF2757:AG2757)))</f>
        <v>0</v>
      </c>
      <c r="AI2757" s="52" t="b">
        <f t="array" aca="1" ref="AI2757" ca="1">AND(AI2755 &gt;= $B$4, NOT(OR($AF2757:AH2757)))</f>
        <v>0</v>
      </c>
      <c r="AJ2757" s="52" t="b">
        <f t="array" aca="1" ref="AJ2757" ca="1">AND(AJ2755 &gt;= $B$4, NOT(OR($AF2757:AI2757)))</f>
        <v>0</v>
      </c>
      <c r="AK2757" s="73"/>
      <c r="AL2757" s="70"/>
    </row>
    <row r="2758" spans="6:38" ht="14.55" customHeight="1" x14ac:dyDescent="0.3">
      <c r="F2758" s="79"/>
      <c r="G2758" s="3">
        <v>2756</v>
      </c>
      <c r="H2758" s="61">
        <v>0.34081964193667347</v>
      </c>
      <c r="I2758" s="61">
        <v>1.289396229451597</v>
      </c>
      <c r="J2758" s="61">
        <v>-2.0083391526270762</v>
      </c>
      <c r="K2758" s="62">
        <v>0.3019187620488924</v>
      </c>
      <c r="L2758" s="60">
        <f t="array" ref="L2758:O2758">TRANSPOSE(MMULT(Option!$B$25:$E$28, TRANSPOSE(H2758:K2758)))</f>
        <v>0.34081964193667347</v>
      </c>
      <c r="M2758" s="60">
        <v>1.3180790212251876</v>
      </c>
      <c r="N2758" s="60">
        <v>-1.2899734463810684</v>
      </c>
      <c r="O2758" s="60">
        <v>0.34053116273222134</v>
      </c>
      <c r="P2758" s="56" t="str">
        <f t="shared" si="3482"/>
        <v>552/1</v>
      </c>
      <c r="R2758" s="80"/>
      <c r="S2758" s="3" t="s">
        <v>30</v>
      </c>
      <c r="T2758" s="60">
        <f ca="1"/>
        <v>-0.10842692724570535</v>
      </c>
      <c r="U2758" s="60">
        <f ca="1"/>
        <v>-0.75226508843168749</v>
      </c>
      <c r="V2758" s="60">
        <f ca="1"/>
        <v>0.19689379245489791</v>
      </c>
      <c r="W2758" s="60">
        <f ca="1"/>
        <v>2.2975550006580128</v>
      </c>
      <c r="X2758" s="60">
        <f ca="1"/>
        <v>-7.6739147879631014E-2</v>
      </c>
      <c r="Y2758" s="52">
        <f ca="1">$B$14 * EXP(($E$3 - $C$14^2/2) * Y$2 + $C$14*SQRT(Y$2)*T2758)</f>
        <v>97.28473663926134</v>
      </c>
      <c r="Z2758" s="52">
        <f ca="1">Y2758 * EXP(($E$3 - $C$14^2/2) * (Z$2-Y$2) + $C$14*SQRT(Z$2-Y$2)*U2758)</f>
        <v>78.019795369908792</v>
      </c>
      <c r="AA2758" s="52">
        <f ca="1">Z2758 * EXP(($E$3 - $C$14^2/2) * (AA$2-Z$2) + $C$14*SQRT(AA$2-Z$2)*V2758)</f>
        <v>83.181978435421257</v>
      </c>
      <c r="AB2758" s="52">
        <f ca="1">AA2758 * EXP(($E$3 - $C$14^2/2) * (AB$2-AA$2) + $C$14*SQRT(AB$2-AA$2)*W2758)</f>
        <v>166.5502755703701</v>
      </c>
      <c r="AC2758" s="52">
        <f ca="1">AB2758 * EXP(($E$3 - $C$14^2/2) * (AC$2-AB$2) + $C$14*SQRT(AC$2-AB$2)*X2758)</f>
        <v>163.57563370698045</v>
      </c>
      <c r="AD2758" s="47"/>
      <c r="AE2758" s="3" t="s">
        <v>68</v>
      </c>
      <c r="AF2758" s="52" t="b">
        <f ca="1">AND(AF2755&gt;$B$3, NOT(OR($AF2757:AF2757)))</f>
        <v>0</v>
      </c>
      <c r="AG2758" s="52" t="b">
        <f ca="1">AND(AG2755&gt;$B$3, NOT(OR($AF2757:AG2757)))</f>
        <v>0</v>
      </c>
      <c r="AH2758" s="52" t="b">
        <f ca="1">AND(AH2755&gt;$B$3, NOT(OR($AF2757:AH2757)))</f>
        <v>0</v>
      </c>
      <c r="AI2758" s="52" t="b">
        <f ca="1">AND(AI2755&gt;$B$3, NOT(OR($AF2757:AI2757)))</f>
        <v>0</v>
      </c>
      <c r="AJ2758" s="52" t="b">
        <f ca="1">AND(AJ2755&gt;$B$3, NOT(OR($AF2757:AJ2757)))</f>
        <v>0</v>
      </c>
      <c r="AK2758" s="74"/>
      <c r="AL2758" s="70"/>
    </row>
    <row r="2759" spans="6:38" ht="14.55" customHeight="1" x14ac:dyDescent="0.3">
      <c r="F2759" s="79"/>
      <c r="G2759" s="3">
        <v>2757</v>
      </c>
      <c r="H2759" s="61">
        <v>4.1212163456411162E-2</v>
      </c>
      <c r="I2759" s="61">
        <v>1.3542412668091683</v>
      </c>
      <c r="J2759" s="61">
        <v>-0.32620453788920745</v>
      </c>
      <c r="K2759" s="62">
        <v>-0.47009157024966447</v>
      </c>
      <c r="L2759" s="60">
        <f t="array" ref="L2759:O2759">TRANSPOSE(MMULT(Option!$B$25:$E$28, TRANSPOSE(H2759:K2759)))</f>
        <v>4.1212163456411162E-2</v>
      </c>
      <c r="M2759" s="60">
        <v>1.2576674882597447</v>
      </c>
      <c r="N2759" s="60">
        <v>8.459974282890359E-2</v>
      </c>
      <c r="O2759" s="60">
        <v>-9.5122504753998083E-2</v>
      </c>
      <c r="P2759" s="56" t="str">
        <f t="shared" si="3482"/>
        <v>552/2</v>
      </c>
      <c r="R2759" s="80">
        <v>690</v>
      </c>
      <c r="S2759" s="3" t="s">
        <v>28</v>
      </c>
      <c r="T2759" s="60">
        <f t="array" aca="1" ref="T2759:T2762" ca="1">TRANSPOSE(OFFSET($L$3, MATCH($R2759 &amp; "/" &amp; T$2, $P$3:$P$5002, 0) - 1, 0, 1, $E$1))</f>
        <v>-0.23078957169586467</v>
      </c>
      <c r="U2759" s="60">
        <f t="array" aca="1" ref="U2759:U2762" ca="1">TRANSPOSE(OFFSET($L$3, MATCH($R2759 &amp; "/" &amp; U$2, $P$3:$P$5002, 0) - 1, 0, 1, $E$1))</f>
        <v>-1.7571759234036108</v>
      </c>
      <c r="V2759" s="60">
        <f t="array" aca="1" ref="V2759:V2762" ca="1">TRANSPOSE(OFFSET($L$3, MATCH($R2759 &amp; "/" &amp; V$2, $P$3:$P$5002, 0) - 1, 0, 1, $E$1))</f>
        <v>0.75234828781884311</v>
      </c>
      <c r="W2759" s="60">
        <f t="array" aca="1" ref="W2759:W2762" ca="1">TRANSPOSE(OFFSET($L$3, MATCH($R2759 &amp; "/" &amp; W$2, $P$3:$P$5002, 0) - 1, 0, 1, $E$1))</f>
        <v>0.25519600580014867</v>
      </c>
      <c r="X2759" s="60">
        <f t="array" aca="1" ref="X2759:X2762" ca="1">TRANSPOSE(OFFSET($L$3, MATCH($R2759 &amp; "/" &amp; X$2, $P$3:$P$5002, 0) - 1, 0, 1, $E$1))</f>
        <v>-1.277562170548429</v>
      </c>
      <c r="Y2759" s="52">
        <f ca="1">$B$11 * EXP(($E$3 - $C$11^2/2) * Y$2 + $C$11*SQRT(Y$2)*T2759)</f>
        <v>93.778283918403389</v>
      </c>
      <c r="Z2759" s="52">
        <f ca="1">Y2759 * EXP(($E$3 - $C$11^2/2) * (Z$2-Y$2) + $C$11*SQRT(Z$2-Y$2)*U2759)</f>
        <v>55.633221814123509</v>
      </c>
      <c r="AA2759" s="52">
        <f ca="1">Z2759 * EXP(($E$3 - $C$11^2/2) * (AA$2-Z$2) + $C$11*SQRT(AA$2-Z$2)*V2759)</f>
        <v>70.069319022510726</v>
      </c>
      <c r="AB2759" s="52">
        <f ca="1">AA2759 * EXP(($E$3 - $C$11^2/2) * (AB$2-AA$2) + $C$11*SQRT(AB$2-AA$2)*W2759)</f>
        <v>76.023600543199549</v>
      </c>
      <c r="AC2759" s="52">
        <f ca="1">AB2759 * EXP(($E$3 - $C$11^2/2) * (AC$2-AB$2) + $C$11*SQRT(AC$2-AB$2)*X2759)</f>
        <v>52.079696711914842</v>
      </c>
      <c r="AD2759" s="47"/>
      <c r="AE2759" s="3" t="s">
        <v>69</v>
      </c>
      <c r="AF2759" s="20" cm="1">
        <f t="array" aca="1" ref="AF2759" ca="1">MIN(Y2759:Y2762 / $D$11:$D$14)</f>
        <v>0.81005603291307227</v>
      </c>
      <c r="AG2759" s="20" cm="1">
        <f t="array" aca="1" ref="AG2759" ca="1">MIN(Z2759:Z2762 / $D$11:$D$14)</f>
        <v>0.55633221814123512</v>
      </c>
      <c r="AH2759" s="20" cm="1">
        <f t="array" aca="1" ref="AH2759" ca="1">MIN(AA2759:AA2762 / $D$11:$D$14)</f>
        <v>0.62451080614249899</v>
      </c>
      <c r="AI2759" s="20" cm="1">
        <f t="array" aca="1" ref="AI2759" ca="1">MIN(AB2759:AB2762 / $D$11:$D$14)</f>
        <v>0.524260062228882</v>
      </c>
      <c r="AJ2759" s="20" cm="1">
        <f t="array" aca="1" ref="AJ2759" ca="1">MIN(AC2759:AC2762 / $D$11:$D$14)</f>
        <v>0.3656830864007713</v>
      </c>
      <c r="AK2759" s="72">
        <f t="array" aca="1" ref="AK2759" ca="1">SUMPRODUCT(AF2760:AJ2760, EXP(-$E$3*$AF$2:$AJ$2))</f>
        <v>92148.519674651194</v>
      </c>
      <c r="AL2759" s="70">
        <f ca="1">MAX(AC2760 - $D$11, 0) * EXP(-$E$2*$E$3)</f>
        <v>58.367027582025074</v>
      </c>
    </row>
    <row r="2760" spans="6:38" ht="14.55" customHeight="1" x14ac:dyDescent="0.3">
      <c r="F2760" s="79"/>
      <c r="G2760" s="3">
        <v>2758</v>
      </c>
      <c r="H2760" s="61">
        <v>-0.15458866813570299</v>
      </c>
      <c r="I2760" s="61">
        <v>-0.39142715361478986</v>
      </c>
      <c r="J2760" s="61">
        <v>0.82160698263142729</v>
      </c>
      <c r="K2760" s="62">
        <v>-1.6069090130716221</v>
      </c>
      <c r="L2760" s="60">
        <f t="array" ref="L2760:O2760">TRANSPOSE(MMULT(Option!$B$25:$E$28, TRANSPOSE(H2760:K2760)))</f>
        <v>-0.15458866813570299</v>
      </c>
      <c r="M2760" s="60">
        <v>-0.42058437935445758</v>
      </c>
      <c r="N2760" s="60">
        <v>0.55729052643077059</v>
      </c>
      <c r="O2760" s="60">
        <v>-1.3800485606126354</v>
      </c>
      <c r="P2760" s="56" t="str">
        <f t="shared" si="3482"/>
        <v>552/3</v>
      </c>
      <c r="R2760" s="80"/>
      <c r="S2760" s="3" t="s">
        <v>29</v>
      </c>
      <c r="T2760" s="60">
        <f ca="1"/>
        <v>-0.71883952424113395</v>
      </c>
      <c r="U2760" s="60">
        <f ca="1"/>
        <v>1.8349722537174147</v>
      </c>
      <c r="V2760" s="60">
        <f ca="1"/>
        <v>0.47707236461787333</v>
      </c>
      <c r="W2760" s="60">
        <f ca="1"/>
        <v>-1.2345984836748563</v>
      </c>
      <c r="X2760" s="60">
        <f ca="1"/>
        <v>1.4223934100781317</v>
      </c>
      <c r="Y2760" s="52">
        <f ca="1">$B$12 * EXP(($E$3 - $C$12^2/2) * Y$2 + $C$12*SQRT(Y$2)*T2760)</f>
        <v>81.005603291307224</v>
      </c>
      <c r="Z2760" s="52">
        <f ca="1">Y2760 * EXP(($E$3 - $C$12^2/2) * (Z$2-Y$2) + $C$12*SQRT(Z$2-Y$2)*U2760)</f>
        <v>141.17637636019444</v>
      </c>
      <c r="AA2760" s="52">
        <f ca="1">Z2760 * EXP(($E$3 - $C$12^2/2) * (AA$2-Z$2) + $C$12*SQRT(AA$2-Z$2)*V2760)</f>
        <v>163.71575358265514</v>
      </c>
      <c r="AB2760" s="52">
        <f ca="1">AA2760 * EXP(($E$3 - $C$12^2/2) * (AB$2-AA$2) + $C$12*SQRT(AB$2-AA$2)*W2760)</f>
        <v>113.60780036492233</v>
      </c>
      <c r="AC2760" s="52">
        <f ca="1">AB2760 * EXP(($E$3 - $C$12^2/2) * (AC$2-AB$2) + $C$12*SQRT(AC$2-AB$2)*X2760)</f>
        <v>174.94474691183464</v>
      </c>
      <c r="AD2760" s="47"/>
      <c r="AE2760" s="3" t="s">
        <v>47</v>
      </c>
      <c r="AF2760" s="64">
        <f t="shared" ref="AF2760" ca="1" si="3488">($B$5*AF2762 + (1 + $B$6)*AF2761)*$B$2</f>
        <v>15000</v>
      </c>
      <c r="AG2760" s="64">
        <f t="shared" ref="AG2760" ca="1" si="3489">($B$5*AG2762 + (1 + $B$6)*AG2761)*$B$2</f>
        <v>0</v>
      </c>
      <c r="AH2760" s="64">
        <f t="shared" ref="AH2760" ca="1" si="3490">($B$5*AH2762 + (1 + $B$6)*AH2761)*$B$2</f>
        <v>0</v>
      </c>
      <c r="AI2760" s="64">
        <f t="shared" ref="AI2760" ca="1" si="3491">($B$5*AI2762 + (1 + $B$6)*AI2761)*$B$2</f>
        <v>0</v>
      </c>
      <c r="AJ2760" s="64" cm="1">
        <f t="array" aca="1" ref="AJ2760" ca="1">($B$5*AJ2762 + (1 + $B$6)*AJ2761 + AND(NOT(AF2761:AJ2761)))*$B$2</f>
        <v>100000</v>
      </c>
      <c r="AK2760" s="73"/>
      <c r="AL2760" s="70"/>
    </row>
    <row r="2761" spans="6:38" ht="14.55" customHeight="1" x14ac:dyDescent="0.3">
      <c r="F2761" s="79"/>
      <c r="G2761" s="3">
        <v>2759</v>
      </c>
      <c r="H2761" s="61">
        <v>-0.18149903754365423</v>
      </c>
      <c r="I2761" s="61">
        <v>-0.23766464784638849</v>
      </c>
      <c r="J2761" s="61">
        <v>-0.16602954487252952</v>
      </c>
      <c r="K2761" s="62">
        <v>0.99822371819332789</v>
      </c>
      <c r="L2761" s="60">
        <f t="array" ref="L2761:O2761">TRANSPOSE(MMULT(Option!$B$25:$E$28, TRANSPOSE(H2761:K2761)))</f>
        <v>-0.18149903754365423</v>
      </c>
      <c r="M2761" s="60">
        <v>-0.29042286277168144</v>
      </c>
      <c r="N2761" s="60">
        <v>-0.28066024911896648</v>
      </c>
      <c r="O2761" s="60">
        <v>0.68758724406347782</v>
      </c>
      <c r="P2761" s="56" t="str">
        <f t="shared" si="3482"/>
        <v>552/4</v>
      </c>
      <c r="R2761" s="80"/>
      <c r="S2761" s="3" t="s">
        <v>31</v>
      </c>
      <c r="T2761" s="60">
        <f ca="1"/>
        <v>-0.19327468845285886</v>
      </c>
      <c r="U2761" s="60">
        <f ca="1"/>
        <v>-0.45123239219080791</v>
      </c>
      <c r="V2761" s="60">
        <f ca="1"/>
        <v>0.71976180886625341</v>
      </c>
      <c r="W2761" s="60">
        <f ca="1"/>
        <v>0.91028518431339989</v>
      </c>
      <c r="X2761" s="60">
        <f ca="1"/>
        <v>0.51043213530752107</v>
      </c>
      <c r="Y2761" s="52">
        <f ca="1">$B$13 * EXP(($E$3 - $C$13^2/2) * Y$2 + $C$13*SQRT(Y$2)*T2761)</f>
        <v>94.839669791881803</v>
      </c>
      <c r="Z2761" s="52">
        <f ca="1">Y2761 * EXP(($E$3 - $C$13^2/2) * (Z$2-Y$2) + $C$13*SQRT(Z$2-Y$2)*U2761)</f>
        <v>83.247496954421791</v>
      </c>
      <c r="AA2761" s="52">
        <f ca="1">Z2761 * EXP(($E$3 - $C$13^2/2) * (AA$2-Z$2) + $C$13*SQRT(AA$2-Z$2)*V2761)</f>
        <v>103.82913386823738</v>
      </c>
      <c r="AB2761" s="52">
        <f ca="1">AA2761 * EXP(($E$3 - $C$13^2/2) * (AB$2-AA$2) + $C$13*SQRT(AB$2-AA$2)*W2761)</f>
        <v>137.11666869627553</v>
      </c>
      <c r="AC2761" s="52">
        <f ca="1">AB2761 * EXP(($E$3 - $C$13^2/2) * (AC$2-AB$2) + $C$13*SQRT(AC$2-AB$2)*X2761)</f>
        <v>160.60722697445576</v>
      </c>
      <c r="AD2761" s="47"/>
      <c r="AE2761" s="3" t="s">
        <v>46</v>
      </c>
      <c r="AF2761" s="52" t="b">
        <f t="shared" ref="AF2761" ca="1" si="3492">AF2759 &gt;= $B$4</f>
        <v>0</v>
      </c>
      <c r="AG2761" s="52" t="b">
        <f t="array" aca="1" ref="AG2761" ca="1">AND(AG2759 &gt;= $B$4, NOT(OR($AF2761:AF2761)))</f>
        <v>0</v>
      </c>
      <c r="AH2761" s="52" t="b">
        <f t="array" aca="1" ref="AH2761" ca="1">AND(AH2759 &gt;= $B$4, NOT(OR($AF2761:AG2761)))</f>
        <v>0</v>
      </c>
      <c r="AI2761" s="52" t="b">
        <f t="array" aca="1" ref="AI2761" ca="1">AND(AI2759 &gt;= $B$4, NOT(OR($AF2761:AH2761)))</f>
        <v>0</v>
      </c>
      <c r="AJ2761" s="52" t="b">
        <f t="array" aca="1" ref="AJ2761" ca="1">AND(AJ2759 &gt;= $B$4, NOT(OR($AF2761:AI2761)))</f>
        <v>0</v>
      </c>
      <c r="AK2761" s="73"/>
      <c r="AL2761" s="70"/>
    </row>
    <row r="2762" spans="6:38" ht="14.55" customHeight="1" x14ac:dyDescent="0.3">
      <c r="F2762" s="79"/>
      <c r="G2762" s="3">
        <v>2760</v>
      </c>
      <c r="H2762" s="61">
        <v>0.79448401576660588</v>
      </c>
      <c r="I2762" s="61">
        <v>-0.75828567983892903</v>
      </c>
      <c r="J2762" s="61">
        <v>-9.6828913211175691E-2</v>
      </c>
      <c r="K2762" s="62">
        <v>0.64997587476553209</v>
      </c>
      <c r="L2762" s="60">
        <f t="array" ref="L2762:O2762">TRANSPOSE(MMULT(Option!$B$25:$E$28, TRANSPOSE(H2762:K2762)))</f>
        <v>0.79448401576660588</v>
      </c>
      <c r="M2762" s="60">
        <v>-0.37718669894594598</v>
      </c>
      <c r="N2762" s="60">
        <v>3.418199568622067E-2</v>
      </c>
      <c r="O2762" s="60">
        <v>0.65693482157161198</v>
      </c>
      <c r="P2762" s="56" t="str">
        <f t="shared" si="3482"/>
        <v>552/5</v>
      </c>
      <c r="R2762" s="80"/>
      <c r="S2762" s="3" t="s">
        <v>30</v>
      </c>
      <c r="T2762" s="60">
        <f ca="1"/>
        <v>-0.28384364445648608</v>
      </c>
      <c r="U2762" s="60">
        <f ca="1"/>
        <v>-0.65740481341369439</v>
      </c>
      <c r="V2762" s="60">
        <f ca="1"/>
        <v>-0.67804036178074067</v>
      </c>
      <c r="W2762" s="60">
        <f ca="1"/>
        <v>-0.59993589973129657</v>
      </c>
      <c r="X2762" s="60">
        <f ca="1"/>
        <v>-1.217402630037421</v>
      </c>
      <c r="Y2762" s="52">
        <f ca="1">$B$14 * EXP(($E$3 - $C$14^2/2) * Y$2 + $C$14*SQRT(Y$2)*T2762)</f>
        <v>92.297503424202816</v>
      </c>
      <c r="Z2762" s="52">
        <f ca="1">Y2762 * EXP(($E$3 - $C$14^2/2) * (Z$2-Y$2) + $C$14*SQRT(Z$2-Y$2)*U2762)</f>
        <v>76.156897163449599</v>
      </c>
      <c r="AA2762" s="52">
        <f ca="1">Z2762 * EXP(($E$3 - $C$14^2/2) * (AA$2-Z$2) + $C$14*SQRT(AA$2-Z$2)*V2762)</f>
        <v>62.451080614249904</v>
      </c>
      <c r="AB2762" s="52">
        <f ca="1">AA2762 * EXP(($E$3 - $C$14^2/2) * (AB$2-AA$2) + $C$14*SQRT(AB$2-AA$2)*W2762)</f>
        <v>52.426006222888205</v>
      </c>
      <c r="AC2762" s="52">
        <f ca="1">AB2762 * EXP(($E$3 - $C$14^2/2) * (AC$2-AB$2) + $C$14*SQRT(AC$2-AB$2)*X2762)</f>
        <v>36.568308640077127</v>
      </c>
      <c r="AD2762" s="47"/>
      <c r="AE2762" s="3" t="s">
        <v>68</v>
      </c>
      <c r="AF2762" s="52" t="b">
        <f ca="1">AND(AF2759&gt;$B$3, NOT(OR($AF2761:AF2761)))</f>
        <v>1</v>
      </c>
      <c r="AG2762" s="52" t="b">
        <f ca="1">AND(AG2759&gt;$B$3, NOT(OR($AF2761:AG2761)))</f>
        <v>0</v>
      </c>
      <c r="AH2762" s="52" t="b">
        <f ca="1">AND(AH2759&gt;$B$3, NOT(OR($AF2761:AH2761)))</f>
        <v>0</v>
      </c>
      <c r="AI2762" s="52" t="b">
        <f ca="1">AND(AI2759&gt;$B$3, NOT(OR($AF2761:AI2761)))</f>
        <v>0</v>
      </c>
      <c r="AJ2762" s="52" t="b">
        <f ca="1">AND(AJ2759&gt;$B$3, NOT(OR($AF2761:AJ2761)))</f>
        <v>0</v>
      </c>
      <c r="AK2762" s="74"/>
      <c r="AL2762" s="70"/>
    </row>
    <row r="2763" spans="6:38" ht="14.55" customHeight="1" x14ac:dyDescent="0.3">
      <c r="F2763" s="79"/>
      <c r="G2763" s="3">
        <v>2761</v>
      </c>
      <c r="H2763" s="61">
        <v>-1.1064267055674664</v>
      </c>
      <c r="I2763" s="61">
        <v>-0.27315567684092529</v>
      </c>
      <c r="J2763" s="61">
        <v>1.5268223553754126</v>
      </c>
      <c r="K2763" s="62">
        <v>-1.6762796034014975E-2</v>
      </c>
      <c r="L2763" s="60">
        <f t="array" ref="L2763:O2763">TRANSPOSE(MMULT(Option!$B$25:$E$28, TRANSPOSE(H2763:K2763)))</f>
        <v>-1.1064267055674664</v>
      </c>
      <c r="M2763" s="60">
        <v>-0.69292199535307386</v>
      </c>
      <c r="N2763" s="60">
        <v>0.82692381435684459</v>
      </c>
      <c r="O2763" s="60">
        <v>-0.23044922015141997</v>
      </c>
      <c r="P2763" s="56" t="str">
        <f t="shared" si="3482"/>
        <v>553/1</v>
      </c>
      <c r="R2763" s="80">
        <v>691</v>
      </c>
      <c r="S2763" s="3" t="s">
        <v>28</v>
      </c>
      <c r="T2763" s="60">
        <f t="array" aca="1" ref="T2763:T2766" ca="1">TRANSPOSE(OFFSET($L$3, MATCH($R2763 &amp; "/" &amp; T$2, $P$3:$P$5002, 0) - 1, 0, 1, $E$1))</f>
        <v>-0.96770001339909861</v>
      </c>
      <c r="U2763" s="60">
        <f t="array" aca="1" ref="U2763:U2766" ca="1">TRANSPOSE(OFFSET($L$3, MATCH($R2763 &amp; "/" &amp; U$2, $P$3:$P$5002, 0) - 1, 0, 1, $E$1))</f>
        <v>-1.1479467289748557</v>
      </c>
      <c r="V2763" s="60">
        <f t="array" aca="1" ref="V2763:V2766" ca="1">TRANSPOSE(OFFSET($L$3, MATCH($R2763 &amp; "/" &amp; V$2, $P$3:$P$5002, 0) - 1, 0, 1, $E$1))</f>
        <v>-0.60084607560893644</v>
      </c>
      <c r="W2763" s="60">
        <f t="array" aca="1" ref="W2763:W2766" ca="1">TRANSPOSE(OFFSET($L$3, MATCH($R2763 &amp; "/" &amp; W$2, $P$3:$P$5002, 0) - 1, 0, 1, $E$1))</f>
        <v>0.50278794409922789</v>
      </c>
      <c r="X2763" s="60">
        <f t="array" aca="1" ref="X2763:X2766" ca="1">TRANSPOSE(OFFSET($L$3, MATCH($R2763 &amp; "/" &amp; X$2, $P$3:$P$5002, 0) - 1, 0, 1, $E$1))</f>
        <v>0.81892167608927746</v>
      </c>
      <c r="Y2763" s="52">
        <f ca="1">$B$11 * EXP(($E$3 - $C$11^2/2) * Y$2 + $C$11*SQRT(Y$2)*T2763)</f>
        <v>75.1781163009138</v>
      </c>
      <c r="Z2763" s="52">
        <f ca="1">Y2763 * EXP(($E$3 - $C$11^2/2) * (Z$2-Y$2) + $C$11*SQRT(Z$2-Y$2)*U2763)</f>
        <v>53.542523141786525</v>
      </c>
      <c r="AA2763" s="52">
        <f ca="1">Z2763 * EXP(($E$3 - $C$11^2/2) * (AA$2-Z$2) + $C$11*SQRT(AA$2-Z$2)*V2763)</f>
        <v>44.9352399303041</v>
      </c>
      <c r="AB2763" s="52">
        <f ca="1">AA2763 * EXP(($E$3 - $C$11^2/2) * (AB$2-AA$2) + $C$11*SQRT(AB$2-AA$2)*W2763)</f>
        <v>52.512893179756865</v>
      </c>
      <c r="AC2763" s="52">
        <f ca="1">AB2763 * EXP(($E$3 - $C$11^2/2) * (AC$2-AB$2) + $C$11*SQRT(AC$2-AB$2)*X2763)</f>
        <v>67.473520137370031</v>
      </c>
      <c r="AD2763" s="47"/>
      <c r="AE2763" s="3" t="s">
        <v>69</v>
      </c>
      <c r="AF2763" s="20" cm="1">
        <f t="array" aca="1" ref="AF2763" ca="1">MIN(Y2763:Y2766 / $D$11:$D$14)</f>
        <v>0.751781163009138</v>
      </c>
      <c r="AG2763" s="20" cm="1">
        <f t="array" aca="1" ref="AG2763" ca="1">MIN(Z2763:Z2766 / $D$11:$D$14)</f>
        <v>0.53542523141786524</v>
      </c>
      <c r="AH2763" s="20" cm="1">
        <f t="array" aca="1" ref="AH2763" ca="1">MIN(AA2763:AA2766 / $D$11:$D$14)</f>
        <v>0.44935239930304099</v>
      </c>
      <c r="AI2763" s="20" cm="1">
        <f t="array" aca="1" ref="AI2763" ca="1">MIN(AB2763:AB2766 / $D$11:$D$14)</f>
        <v>0.5251289317975687</v>
      </c>
      <c r="AJ2763" s="20" cm="1">
        <f t="array" aca="1" ref="AJ2763" ca="1">MIN(AC2763:AC2766 / $D$11:$D$14)</f>
        <v>0.67473520137370036</v>
      </c>
      <c r="AK2763" s="72">
        <f t="array" aca="1" ref="AK2763" ca="1">SUMPRODUCT(AF2764:AJ2764, EXP(-$E$3*$AF$2:$AJ$2))</f>
        <v>77880.078307140488</v>
      </c>
      <c r="AL2763" s="70">
        <f ca="1">MAX(AC2764 - $D$11, 0) * EXP(-$E$2*$E$3)</f>
        <v>78.33717065369386</v>
      </c>
    </row>
    <row r="2764" spans="6:38" ht="14.55" customHeight="1" x14ac:dyDescent="0.3">
      <c r="F2764" s="79"/>
      <c r="G2764" s="3">
        <v>2762</v>
      </c>
      <c r="H2764" s="61">
        <v>0.54818804908386631</v>
      </c>
      <c r="I2764" s="61">
        <v>-0.20098471459143322</v>
      </c>
      <c r="J2764" s="61">
        <v>1.8651204827992929</v>
      </c>
      <c r="K2764" s="62">
        <v>0.32728514057976738</v>
      </c>
      <c r="L2764" s="60">
        <f t="array" ref="L2764:O2764">TRANSPOSE(MMULT(Option!$B$25:$E$28, TRANSPOSE(H2764:K2764)))</f>
        <v>0.54818804908386631</v>
      </c>
      <c r="M2764" s="60">
        <v>3.5069686004678885E-2</v>
      </c>
      <c r="N2764" s="60">
        <v>1.8047991608676259</v>
      </c>
      <c r="O2764" s="60">
        <v>0.8109495602316974</v>
      </c>
      <c r="P2764" s="56" t="str">
        <f t="shared" si="3482"/>
        <v>553/2</v>
      </c>
      <c r="R2764" s="80"/>
      <c r="S2764" s="3" t="s">
        <v>29</v>
      </c>
      <c r="T2764" s="60">
        <f ca="1"/>
        <v>0.41384640770744929</v>
      </c>
      <c r="U2764" s="60">
        <f ca="1"/>
        <v>0.25656276540694634</v>
      </c>
      <c r="V2764" s="60">
        <f ca="1"/>
        <v>0.7770792462941899</v>
      </c>
      <c r="W2764" s="60">
        <f ca="1"/>
        <v>1.5622817169175232</v>
      </c>
      <c r="X2764" s="60">
        <f ca="1"/>
        <v>-0.7728452229687246</v>
      </c>
      <c r="Y2764" s="52">
        <f ca="1">$B$12 * EXP(($E$3 - $C$12^2/2) * Y$2 + $C$12*SQRT(Y$2)*T2764)</f>
        <v>113.78652535380631</v>
      </c>
      <c r="Z2764" s="52">
        <f ca="1">Y2764 * EXP(($E$3 - $C$12^2/2) * (Z$2-Y$2) + $C$12*SQRT(Z$2-Y$2)*U2764)</f>
        <v>123.50639522459257</v>
      </c>
      <c r="AA2764" s="52">
        <f ca="1">Z2764 * EXP(($E$3 - $C$12^2/2) * (AA$2-Z$2) + $C$12*SQRT(AA$2-Z$2)*V2764)</f>
        <v>156.71309478281844</v>
      </c>
      <c r="AB2764" s="52">
        <f ca="1">AA2764 * EXP(($E$3 - $C$12^2/2) * (AB$2-AA$2) + $C$12*SQRT(AB$2-AA$2)*W2764)</f>
        <v>251.66560118901603</v>
      </c>
      <c r="AC2764" s="52">
        <f ca="1">AB2764 * EXP(($E$3 - $C$12^2/2) * (AC$2-AB$2) + $C$12*SQRT(AC$2-AB$2)*X2764)</f>
        <v>200.58691819074798</v>
      </c>
      <c r="AD2764" s="47"/>
      <c r="AE2764" s="3" t="s">
        <v>47</v>
      </c>
      <c r="AF2764" s="64">
        <f t="shared" ref="AF2764" ca="1" si="3493">($B$5*AF2766 + (1 + $B$6)*AF2765)*$B$2</f>
        <v>0</v>
      </c>
      <c r="AG2764" s="64">
        <f t="shared" ref="AG2764" ca="1" si="3494">($B$5*AG2766 + (1 + $B$6)*AG2765)*$B$2</f>
        <v>0</v>
      </c>
      <c r="AH2764" s="64">
        <f t="shared" ref="AH2764" ca="1" si="3495">($B$5*AH2766 + (1 + $B$6)*AH2765)*$B$2</f>
        <v>0</v>
      </c>
      <c r="AI2764" s="64">
        <f t="shared" ref="AI2764" ca="1" si="3496">($B$5*AI2766 + (1 + $B$6)*AI2765)*$B$2</f>
        <v>0</v>
      </c>
      <c r="AJ2764" s="64" cm="1">
        <f t="array" aca="1" ref="AJ2764" ca="1">($B$5*AJ2766 + (1 + $B$6)*AJ2765 + AND(NOT(AF2765:AJ2765)))*$B$2</f>
        <v>100000</v>
      </c>
      <c r="AK2764" s="73"/>
      <c r="AL2764" s="70"/>
    </row>
    <row r="2765" spans="6:38" ht="14.55" customHeight="1" x14ac:dyDescent="0.3">
      <c r="F2765" s="79"/>
      <c r="G2765" s="3">
        <v>2763</v>
      </c>
      <c r="H2765" s="61">
        <v>-0.2308757837681579</v>
      </c>
      <c r="I2765" s="61">
        <v>0.33330449450072874</v>
      </c>
      <c r="J2765" s="61">
        <v>-0.94736468462430889</v>
      </c>
      <c r="K2765" s="62">
        <v>-0.22903577605963579</v>
      </c>
      <c r="L2765" s="60">
        <f t="array" ref="L2765:O2765">TRANSPOSE(MMULT(Option!$B$25:$E$28, TRANSPOSE(H2765:K2765)))</f>
        <v>-0.2308757837681579</v>
      </c>
      <c r="M2765" s="60">
        <v>0.21312830159645321</v>
      </c>
      <c r="N2765" s="60">
        <v>-0.83715064754227009</v>
      </c>
      <c r="O2765" s="60">
        <v>-0.38611188298006671</v>
      </c>
      <c r="P2765" s="56" t="str">
        <f t="shared" si="3482"/>
        <v>553/3</v>
      </c>
      <c r="R2765" s="80"/>
      <c r="S2765" s="3" t="s">
        <v>31</v>
      </c>
      <c r="T2765" s="60">
        <f ca="1"/>
        <v>0.71006892593261273</v>
      </c>
      <c r="U2765" s="60">
        <f ca="1"/>
        <v>1.1381066742360459</v>
      </c>
      <c r="V2765" s="60">
        <f ca="1"/>
        <v>0.85233766721044502</v>
      </c>
      <c r="W2765" s="60">
        <f ca="1"/>
        <v>0.12541355888009903</v>
      </c>
      <c r="X2765" s="60">
        <f ca="1"/>
        <v>-0.1245115113416877</v>
      </c>
      <c r="Y2765" s="52">
        <f ca="1">$B$13 * EXP(($E$3 - $C$13^2/2) * Y$2 + $C$13*SQRT(Y$2)*T2765)</f>
        <v>124.36127825044507</v>
      </c>
      <c r="Z2765" s="52">
        <f ca="1">Y2765 * EXP(($E$3 - $C$13^2/2) * (Z$2-Y$2) + $C$13*SQRT(Z$2-Y$2)*U2765)</f>
        <v>175.84850653316488</v>
      </c>
      <c r="AA2765" s="52">
        <f ca="1">Z2765 * EXP(($E$3 - $C$13^2/2) * (AA$2-Z$2) + $C$13*SQRT(AA$2-Z$2)*V2765)</f>
        <v>228.22321568702358</v>
      </c>
      <c r="AB2765" s="52">
        <f ca="1">AA2765 * EXP(($E$3 - $C$13^2/2) * (AB$2-AA$2) + $C$13*SQRT(AB$2-AA$2)*W2765)</f>
        <v>238.16131397005284</v>
      </c>
      <c r="AC2765" s="52">
        <f ca="1">AB2765 * EXP(($E$3 - $C$13^2/2) * (AC$2-AB$2) + $C$13*SQRT(AC$2-AB$2)*X2765)</f>
        <v>230.57928673842892</v>
      </c>
      <c r="AD2765" s="47"/>
      <c r="AE2765" s="3" t="s">
        <v>46</v>
      </c>
      <c r="AF2765" s="52" t="b">
        <f t="shared" ref="AF2765" ca="1" si="3497">AF2763 &gt;= $B$4</f>
        <v>0</v>
      </c>
      <c r="AG2765" s="52" t="b">
        <f t="array" aca="1" ref="AG2765" ca="1">AND(AG2763 &gt;= $B$4, NOT(OR($AF2765:AF2765)))</f>
        <v>0</v>
      </c>
      <c r="AH2765" s="52" t="b">
        <f t="array" aca="1" ref="AH2765" ca="1">AND(AH2763 &gt;= $B$4, NOT(OR($AF2765:AG2765)))</f>
        <v>0</v>
      </c>
      <c r="AI2765" s="52" t="b">
        <f t="array" aca="1" ref="AI2765" ca="1">AND(AI2763 &gt;= $B$4, NOT(OR($AF2765:AH2765)))</f>
        <v>0</v>
      </c>
      <c r="AJ2765" s="52" t="b">
        <f t="array" aca="1" ref="AJ2765" ca="1">AND(AJ2763 &gt;= $B$4, NOT(OR($AF2765:AI2765)))</f>
        <v>0</v>
      </c>
      <c r="AK2765" s="73"/>
      <c r="AL2765" s="70"/>
    </row>
    <row r="2766" spans="6:38" ht="14.55" customHeight="1" x14ac:dyDescent="0.3">
      <c r="F2766" s="79"/>
      <c r="G2766" s="3">
        <v>2764</v>
      </c>
      <c r="H2766" s="61">
        <v>-1.0820317403267232</v>
      </c>
      <c r="I2766" s="61">
        <v>0.14847093099736505</v>
      </c>
      <c r="J2766" s="61">
        <v>-0.89305717337420232</v>
      </c>
      <c r="K2766" s="62">
        <v>-0.77266999174511131</v>
      </c>
      <c r="L2766" s="60">
        <f t="array" ref="L2766:O2766">TRANSPOSE(MMULT(Option!$B$25:$E$28, TRANSPOSE(H2766:K2766)))</f>
        <v>-1.0820317403267232</v>
      </c>
      <c r="M2766" s="60">
        <v>-0.29673684017149116</v>
      </c>
      <c r="N2766" s="60">
        <v>-1.1783149847211325</v>
      </c>
      <c r="O2766" s="60">
        <v>-1.2299158423057139</v>
      </c>
      <c r="P2766" s="56" t="str">
        <f t="shared" si="3482"/>
        <v>553/4</v>
      </c>
      <c r="R2766" s="80"/>
      <c r="S2766" s="3" t="s">
        <v>30</v>
      </c>
      <c r="T2766" s="60">
        <f ca="1"/>
        <v>0.91346666094206075</v>
      </c>
      <c r="U2766" s="60">
        <f ca="1"/>
        <v>0.40544673851143953</v>
      </c>
      <c r="V2766" s="60">
        <f ca="1"/>
        <v>0.2412538952370008</v>
      </c>
      <c r="W2766" s="60">
        <f ca="1"/>
        <v>0.64460616154242101</v>
      </c>
      <c r="X2766" s="60">
        <f ca="1"/>
        <v>-0.72757741794909958</v>
      </c>
      <c r="Y2766" s="52">
        <f ca="1">$B$14 * EXP(($E$3 - $C$14^2/2) * Y$2 + $C$14*SQRT(Y$2)*T2766)</f>
        <v>132.18602149506154</v>
      </c>
      <c r="Z2766" s="52">
        <f ca="1">Y2766 * EXP(($E$3 - $C$14^2/2) * (Z$2-Y$2) + $C$14*SQRT(Z$2-Y$2)*U2766)</f>
        <v>150.03134003271907</v>
      </c>
      <c r="AA2766" s="52">
        <f ca="1">Z2766 * EXP(($E$3 - $C$14^2/2) * (AA$2-Z$2) + $C$14*SQRT(AA$2-Z$2)*V2766)</f>
        <v>162.10112589436042</v>
      </c>
      <c r="AB2766" s="52">
        <f ca="1">AA2766 * EXP(($E$3 - $C$14^2/2) * (AB$2-AA$2) + $C$14*SQRT(AB$2-AA$2)*W2766)</f>
        <v>197.67064228308402</v>
      </c>
      <c r="AC2766" s="52">
        <f ca="1">AB2766 * EXP(($E$3 - $C$14^2/2) * (AC$2-AB$2) + $C$14*SQRT(AC$2-AB$2)*X2766)</f>
        <v>159.70510125916016</v>
      </c>
      <c r="AD2766" s="47"/>
      <c r="AE2766" s="3" t="s">
        <v>68</v>
      </c>
      <c r="AF2766" s="52" t="b">
        <f ca="1">AND(AF2763&gt;$B$3, NOT(OR($AF2765:AF2765)))</f>
        <v>0</v>
      </c>
      <c r="AG2766" s="52" t="b">
        <f ca="1">AND(AG2763&gt;$B$3, NOT(OR($AF2765:AG2765)))</f>
        <v>0</v>
      </c>
      <c r="AH2766" s="52" t="b">
        <f ca="1">AND(AH2763&gt;$B$3, NOT(OR($AF2765:AH2765)))</f>
        <v>0</v>
      </c>
      <c r="AI2766" s="52" t="b">
        <f ca="1">AND(AI2763&gt;$B$3, NOT(OR($AF2765:AI2765)))</f>
        <v>0</v>
      </c>
      <c r="AJ2766" s="52" t="b">
        <f ca="1">AND(AJ2763&gt;$B$3, NOT(OR($AF2765:AJ2765)))</f>
        <v>0</v>
      </c>
      <c r="AK2766" s="74"/>
      <c r="AL2766" s="70"/>
    </row>
    <row r="2767" spans="6:38" ht="14.55" customHeight="1" x14ac:dyDescent="0.3">
      <c r="F2767" s="79"/>
      <c r="G2767" s="3">
        <v>2765</v>
      </c>
      <c r="H2767" s="61">
        <v>0.86622848780118311</v>
      </c>
      <c r="I2767" s="61">
        <v>1.2296789846207847</v>
      </c>
      <c r="J2767" s="61">
        <v>0.62527704410620089</v>
      </c>
      <c r="K2767" s="62">
        <v>-3.1888274883809959</v>
      </c>
      <c r="L2767" s="60">
        <f t="array" ref="L2767:O2767">TRANSPOSE(MMULT(Option!$B$25:$E$28, TRANSPOSE(H2767:K2767)))</f>
        <v>0.86622848780118311</v>
      </c>
      <c r="M2767" s="60">
        <v>1.4735108006247102</v>
      </c>
      <c r="N2767" s="60">
        <v>1.2176840612109114</v>
      </c>
      <c r="O2767" s="60">
        <v>-1.9402101939581187</v>
      </c>
      <c r="P2767" s="56" t="str">
        <f t="shared" si="3482"/>
        <v>553/5</v>
      </c>
      <c r="R2767" s="80">
        <v>692</v>
      </c>
      <c r="S2767" s="3" t="s">
        <v>28</v>
      </c>
      <c r="T2767" s="60">
        <f t="array" aca="1" ref="T2767:T2770" ca="1">TRANSPOSE(OFFSET($L$3, MATCH($R2767 &amp; "/" &amp; T$2, $P$3:$P$5002, 0) - 1, 0, 1, $E$1))</f>
        <v>1.5023484364762123</v>
      </c>
      <c r="U2767" s="60">
        <f t="array" aca="1" ref="U2767:U2770" ca="1">TRANSPOSE(OFFSET($L$3, MATCH($R2767 &amp; "/" &amp; U$2, $P$3:$P$5002, 0) - 1, 0, 1, $E$1))</f>
        <v>0.75445751724591259</v>
      </c>
      <c r="V2767" s="60">
        <f t="array" aca="1" ref="V2767:V2770" ca="1">TRANSPOSE(OFFSET($L$3, MATCH($R2767 &amp; "/" &amp; V$2, $P$3:$P$5002, 0) - 1, 0, 1, $E$1))</f>
        <v>0.54839851038793386</v>
      </c>
      <c r="W2767" s="60">
        <f t="array" aca="1" ref="W2767:W2770" ca="1">TRANSPOSE(OFFSET($L$3, MATCH($R2767 &amp; "/" &amp; W$2, $P$3:$P$5002, 0) - 1, 0, 1, $E$1))</f>
        <v>0.40446595543823305</v>
      </c>
      <c r="X2767" s="60">
        <f t="array" aca="1" ref="X2767:X2770" ca="1">TRANSPOSE(OFFSET($L$3, MATCH($R2767 &amp; "/" &amp; X$2, $P$3:$P$5002, 0) - 1, 0, 1, $E$1))</f>
        <v>-0.37188918606699889</v>
      </c>
      <c r="Y2767" s="52">
        <f ca="1">$B$11 * EXP(($E$3 - $C$11^2/2) * Y$2 + $C$11*SQRT(Y$2)*T2767)</f>
        <v>157.72842372232824</v>
      </c>
      <c r="Z2767" s="52">
        <f ca="1">Y2767 * EXP(($E$3 - $C$11^2/2) * (Z$2-Y$2) + $C$11*SQRT(Z$2-Y$2)*U2767)</f>
        <v>198.7826411209104</v>
      </c>
      <c r="AA2767" s="52">
        <f ca="1">Z2767 * EXP(($E$3 - $C$11^2/2) * (AA$2-Z$2) + $C$11*SQRT(AA$2-Z$2)*V2767)</f>
        <v>235.50485412059774</v>
      </c>
      <c r="AB2767" s="52">
        <f ca="1">AA2767 * EXP(($E$3 - $C$11^2/2) * (AB$2-AA$2) + $C$11*SQRT(AB$2-AA$2)*W2767)</f>
        <v>267.21973884383868</v>
      </c>
      <c r="AC2767" s="52">
        <f ca="1">AB2767 * EXP(($E$3 - $C$11^2/2) * (AC$2-AB$2) + $C$11*SQRT(AC$2-AB$2)*X2767)</f>
        <v>240.20784179006273</v>
      </c>
      <c r="AD2767" s="47"/>
      <c r="AE2767" s="3" t="s">
        <v>69</v>
      </c>
      <c r="AF2767" s="20" cm="1">
        <f t="array" aca="1" ref="AF2767" ca="1">MIN(Y2767:Y2770 / $D$11:$D$14)</f>
        <v>1.0211654496413456</v>
      </c>
      <c r="AG2767" s="20" cm="1">
        <f t="array" aca="1" ref="AG2767" ca="1">MIN(Z2767:Z2770 / $D$11:$D$14)</f>
        <v>0.82335369577997986</v>
      </c>
      <c r="AH2767" s="20" cm="1">
        <f t="array" aca="1" ref="AH2767" ca="1">MIN(AA2767:AA2770 / $D$11:$D$14)</f>
        <v>0.79358306170544224</v>
      </c>
      <c r="AI2767" s="20" cm="1">
        <f t="array" aca="1" ref="AI2767" ca="1">MIN(AB2767:AB2770 / $D$11:$D$14)</f>
        <v>0.65196072646388015</v>
      </c>
      <c r="AJ2767" s="20" cm="1">
        <f t="array" aca="1" ref="AJ2767" ca="1">MIN(AC2767:AC2770 / $D$11:$D$14)</f>
        <v>1.0231767917898618</v>
      </c>
      <c r="AK2767" s="72">
        <f t="array" aca="1" ref="AK2767" ca="1">SUMPRODUCT(AF2768:AJ2768, EXP(-$E$3*$AF$2:$AJ$2))</f>
        <v>117403.09269126164</v>
      </c>
      <c r="AL2767" s="70">
        <f ca="1">MAX(AC2768 - $D$11, 0) * EXP(-$E$2*$E$3)</f>
        <v>53.037305510413141</v>
      </c>
    </row>
    <row r="2768" spans="6:38" ht="14.55" customHeight="1" x14ac:dyDescent="0.3">
      <c r="F2768" s="79"/>
      <c r="G2768" s="3">
        <v>2766</v>
      </c>
      <c r="H2768" s="61">
        <v>-5.555142077086813E-2</v>
      </c>
      <c r="I2768" s="61">
        <v>-0.59113171270556941</v>
      </c>
      <c r="J2768" s="61">
        <v>-5.7052747403245211E-3</v>
      </c>
      <c r="K2768" s="62">
        <v>0.33762151096407511</v>
      </c>
      <c r="L2768" s="60">
        <f t="array" ref="L2768:O2768">TRANSPOSE(MMULT(Option!$B$25:$E$28, TRANSPOSE(H2768:K2768)))</f>
        <v>-5.555142077086813E-2</v>
      </c>
      <c r="M2768" s="60">
        <v>-0.56400173214077942</v>
      </c>
      <c r="N2768" s="60">
        <v>-0.18202618677793173</v>
      </c>
      <c r="O2768" s="60">
        <v>0.11099304663968573</v>
      </c>
      <c r="P2768" s="56" t="str">
        <f t="shared" si="3482"/>
        <v>554/1</v>
      </c>
      <c r="R2768" s="80"/>
      <c r="S2768" s="3" t="s">
        <v>29</v>
      </c>
      <c r="T2768" s="60">
        <f ca="1"/>
        <v>1.3922498704025625</v>
      </c>
      <c r="U2768" s="60">
        <f ca="1"/>
        <v>-0.61699142750442237</v>
      </c>
      <c r="V2768" s="60">
        <f ca="1"/>
        <v>1.4350434070245792</v>
      </c>
      <c r="W2768" s="60">
        <f ca="1"/>
        <v>-0.67013418352619358</v>
      </c>
      <c r="X2768" s="60">
        <f ca="1"/>
        <v>0.10781993488167016</v>
      </c>
      <c r="Y2768" s="52">
        <f ca="1">$B$12 * EXP(($E$3 - $C$12^2/2) * Y$2 + $C$12*SQRT(Y$2)*T2768)</f>
        <v>152.60381936004339</v>
      </c>
      <c r="Z2768" s="52">
        <f ca="1">Y2768 * EXP(($E$3 - $C$12^2/2) * (Z$2-Y$2) + $C$12*SQRT(Z$2-Y$2)*U2768)</f>
        <v>127.45300633056944</v>
      </c>
      <c r="AA2768" s="52">
        <f ca="1">Z2768 * EXP(($E$3 - $C$12^2/2) * (AA$2-Z$2) + $C$12*SQRT(AA$2-Z$2)*V2768)</f>
        <v>197.01123172887284</v>
      </c>
      <c r="AB2768" s="52">
        <f ca="1">AA2768 * EXP(($E$3 - $C$12^2/2) * (AB$2-AA$2) + $C$12*SQRT(AB$2-AA$2)*W2768)</f>
        <v>161.93912385014227</v>
      </c>
      <c r="AC2768" s="52">
        <f ca="1">AB2768 * EXP(($E$3 - $C$12^2/2) * (AC$2-AB$2) + $C$12*SQRT(AC$2-AB$2)*X2768)</f>
        <v>168.10124830800328</v>
      </c>
      <c r="AD2768" s="47"/>
      <c r="AE2768" s="3" t="s">
        <v>47</v>
      </c>
      <c r="AF2768" s="64">
        <f t="shared" ref="AF2768" ca="1" si="3498">($B$5*AF2770 + (1 + $B$6)*AF2769)*$B$2</f>
        <v>15000</v>
      </c>
      <c r="AG2768" s="64">
        <f t="shared" ref="AG2768" ca="1" si="3499">($B$5*AG2770 + (1 + $B$6)*AG2769)*$B$2</f>
        <v>15000</v>
      </c>
      <c r="AH2768" s="64">
        <f t="shared" ref="AH2768" ca="1" si="3500">($B$5*AH2770 + (1 + $B$6)*AH2769)*$B$2</f>
        <v>0</v>
      </c>
      <c r="AI2768" s="64">
        <f t="shared" ref="AI2768" ca="1" si="3501">($B$5*AI2770 + (1 + $B$6)*AI2769)*$B$2</f>
        <v>0</v>
      </c>
      <c r="AJ2768" s="64" cm="1">
        <f t="array" aca="1" ref="AJ2768" ca="1">($B$5*AJ2770 + (1 + $B$6)*AJ2769 + AND(NOT(AF2769:AJ2769)))*$B$2</f>
        <v>114999.99999999999</v>
      </c>
      <c r="AK2768" s="73"/>
      <c r="AL2768" s="70"/>
    </row>
    <row r="2769" spans="6:38" ht="14.55" customHeight="1" x14ac:dyDescent="0.3">
      <c r="F2769" s="79"/>
      <c r="G2769" s="3">
        <v>2767</v>
      </c>
      <c r="H2769" s="61">
        <v>0.69774957275901861</v>
      </c>
      <c r="I2769" s="61">
        <v>-0.75346594201836403</v>
      </c>
      <c r="J2769" s="61">
        <v>-0.7966514161845869</v>
      </c>
      <c r="K2769" s="62">
        <v>-0.35780265698748309</v>
      </c>
      <c r="L2769" s="60">
        <f t="array" ref="L2769:O2769">TRANSPOSE(MMULT(Option!$B$25:$E$28, TRANSPOSE(H2769:K2769)))</f>
        <v>0.69774957275901861</v>
      </c>
      <c r="M2769" s="60">
        <v>-0.41146311347046477</v>
      </c>
      <c r="N2769" s="60">
        <v>-0.61791082642688044</v>
      </c>
      <c r="O2769" s="60">
        <v>-0.38009819355975444</v>
      </c>
      <c r="P2769" s="56" t="str">
        <f t="shared" si="3482"/>
        <v>554/2</v>
      </c>
      <c r="R2769" s="80"/>
      <c r="S2769" s="3" t="s">
        <v>31</v>
      </c>
      <c r="T2769" s="60">
        <f ca="1"/>
        <v>0.34022060532613702</v>
      </c>
      <c r="U2769" s="60">
        <f ca="1"/>
        <v>0.4761879522602438</v>
      </c>
      <c r="V2769" s="60">
        <f ca="1"/>
        <v>-0.31335658422101131</v>
      </c>
      <c r="W2769" s="60">
        <f ca="1"/>
        <v>-0.77812424538190728</v>
      </c>
      <c r="X2769" s="60">
        <f ca="1"/>
        <v>1.2768686022157629</v>
      </c>
      <c r="Y2769" s="52">
        <f ca="1">$B$13 * EXP(($E$3 - $C$13^2/2) * Y$2 + $C$13*SQRT(Y$2)*T2769)</f>
        <v>111.30079126839611</v>
      </c>
      <c r="Z2769" s="52">
        <f ca="1">Y2769 * EXP(($E$3 - $C$13^2/2) * (Z$2-Y$2) + $C$13*SQRT(Z$2-Y$2)*U2769)</f>
        <v>129.03617007828498</v>
      </c>
      <c r="AA2769" s="52">
        <f ca="1">Z2769 * EXP(($E$3 - $C$13^2/2) * (AA$2-Z$2) + $C$13*SQRT(AA$2-Z$2)*V2769)</f>
        <v>118.04734561257534</v>
      </c>
      <c r="AB2769" s="52">
        <f ca="1">AA2769 * EXP(($E$3 - $C$13^2/2) * (AB$2-AA$2) + $C$13*SQRT(AB$2-AA$2)*W2769)</f>
        <v>93.939269505135599</v>
      </c>
      <c r="AC2769" s="52">
        <f ca="1">AB2769 * EXP(($E$3 - $C$13^2/2) * (AC$2-AB$2) + $C$13*SQRT(AC$2-AB$2)*X2769)</f>
        <v>138.47766998003556</v>
      </c>
      <c r="AD2769" s="47"/>
      <c r="AE2769" s="3" t="s">
        <v>46</v>
      </c>
      <c r="AF2769" s="52" t="b">
        <f t="shared" ref="AF2769" ca="1" si="3502">AF2767 &gt;= $B$4</f>
        <v>0</v>
      </c>
      <c r="AG2769" s="52" t="b">
        <f t="array" aca="1" ref="AG2769" ca="1">AND(AG2767 &gt;= $B$4, NOT(OR($AF2769:AF2769)))</f>
        <v>0</v>
      </c>
      <c r="AH2769" s="52" t="b">
        <f t="array" aca="1" ref="AH2769" ca="1">AND(AH2767 &gt;= $B$4, NOT(OR($AF2769:AG2769)))</f>
        <v>0</v>
      </c>
      <c r="AI2769" s="52" t="b">
        <f t="array" aca="1" ref="AI2769" ca="1">AND(AI2767 &gt;= $B$4, NOT(OR($AF2769:AH2769)))</f>
        <v>0</v>
      </c>
      <c r="AJ2769" s="52" t="b">
        <f t="array" aca="1" ref="AJ2769" ca="1">AND(AJ2767 &gt;= $B$4, NOT(OR($AF2769:AI2769)))</f>
        <v>0</v>
      </c>
      <c r="AK2769" s="73"/>
      <c r="AL2769" s="70"/>
    </row>
    <row r="2770" spans="6:38" ht="14.55" customHeight="1" x14ac:dyDescent="0.3">
      <c r="F2770" s="79"/>
      <c r="G2770" s="3">
        <v>2768</v>
      </c>
      <c r="H2770" s="61">
        <v>-0.22601611880520939</v>
      </c>
      <c r="I2770" s="61">
        <v>0.85713744045533602</v>
      </c>
      <c r="J2770" s="61">
        <v>-1.1995472910885532</v>
      </c>
      <c r="K2770" s="62">
        <v>0.74782046805494418</v>
      </c>
      <c r="L2770" s="60">
        <f t="array" ref="L2770:O2770">TRANSPOSE(MMULT(Option!$B$25:$E$28, TRANSPOSE(H2770:K2770)))</f>
        <v>-0.22601611880520939</v>
      </c>
      <c r="M2770" s="60">
        <v>0.69517299285137257</v>
      </c>
      <c r="N2770" s="60">
        <v>-0.91952963883463434</v>
      </c>
      <c r="O2770" s="60">
        <v>0.54031235266380451</v>
      </c>
      <c r="P2770" s="56" t="str">
        <f t="shared" si="3482"/>
        <v>554/3</v>
      </c>
      <c r="R2770" s="80"/>
      <c r="S2770" s="3" t="s">
        <v>30</v>
      </c>
      <c r="T2770" s="60">
        <f ca="1"/>
        <v>5.3148575719471736E-2</v>
      </c>
      <c r="U2770" s="60">
        <f ca="1"/>
        <v>-0.7343799311110486</v>
      </c>
      <c r="V2770" s="60">
        <f ca="1"/>
        <v>-0.13942553412971159</v>
      </c>
      <c r="W2770" s="60">
        <f ca="1"/>
        <v>-0.67191295832724507</v>
      </c>
      <c r="X2770" s="60">
        <f ca="1"/>
        <v>1.4856108113059985</v>
      </c>
      <c r="Y2770" s="52">
        <f ca="1">$B$14 * EXP(($E$3 - $C$14^2/2) * Y$2 + $C$14*SQRT(Y$2)*T2770)</f>
        <v>102.11654496413456</v>
      </c>
      <c r="Z2770" s="52">
        <f ca="1">Y2770 * EXP(($E$3 - $C$14^2/2) * (Z$2-Y$2) + $C$14*SQRT(Z$2-Y$2)*U2770)</f>
        <v>82.33536957799798</v>
      </c>
      <c r="AA2770" s="52">
        <f ca="1">Z2770 * EXP(($E$3 - $C$14^2/2) * (AA$2-Z$2) + $C$14*SQRT(AA$2-Z$2)*V2770)</f>
        <v>79.358306170544225</v>
      </c>
      <c r="AB2770" s="52">
        <f ca="1">AA2770 * EXP(($E$3 - $C$14^2/2) * (AB$2-AA$2) + $C$14*SQRT(AB$2-AA$2)*W2770)</f>
        <v>65.196072646388018</v>
      </c>
      <c r="AC2770" s="52">
        <f ca="1">AB2770 * EXP(($E$3 - $C$14^2/2) * (AC$2-AB$2) + $C$14*SQRT(AC$2-AB$2)*X2770)</f>
        <v>102.31767917898618</v>
      </c>
      <c r="AD2770" s="47"/>
      <c r="AE2770" s="3" t="s">
        <v>68</v>
      </c>
      <c r="AF2770" s="52" t="b">
        <f ca="1">AND(AF2767&gt;$B$3, NOT(OR($AF2769:AF2769)))</f>
        <v>1</v>
      </c>
      <c r="AG2770" s="52" t="b">
        <f ca="1">AND(AG2767&gt;$B$3, NOT(OR($AF2769:AG2769)))</f>
        <v>1</v>
      </c>
      <c r="AH2770" s="52" t="b">
        <f ca="1">AND(AH2767&gt;$B$3, NOT(OR($AF2769:AH2769)))</f>
        <v>0</v>
      </c>
      <c r="AI2770" s="52" t="b">
        <f ca="1">AND(AI2767&gt;$B$3, NOT(OR($AF2769:AI2769)))</f>
        <v>0</v>
      </c>
      <c r="AJ2770" s="52" t="b">
        <f ca="1">AND(AJ2767&gt;$B$3, NOT(OR($AF2769:AJ2769)))</f>
        <v>1</v>
      </c>
      <c r="AK2770" s="74"/>
      <c r="AL2770" s="70"/>
    </row>
    <row r="2771" spans="6:38" ht="14.55" customHeight="1" x14ac:dyDescent="0.3">
      <c r="F2771" s="79"/>
      <c r="G2771" s="3">
        <v>2769</v>
      </c>
      <c r="H2771" s="61">
        <v>0.71621862879484643</v>
      </c>
      <c r="I2771" s="61">
        <v>-0.70701141993939354</v>
      </c>
      <c r="J2771" s="61">
        <v>-0.23924604510015107</v>
      </c>
      <c r="K2771" s="62">
        <v>0.97080232810775569</v>
      </c>
      <c r="L2771" s="60">
        <f t="array" ref="L2771:O2771">TRANSPOSE(MMULT(Option!$B$25:$E$28, TRANSPOSE(H2771:K2771)))</f>
        <v>0.71621862879484643</v>
      </c>
      <c r="M2771" s="60">
        <v>-0.36149921829615778</v>
      </c>
      <c r="N2771" s="60">
        <v>-0.10878380657967157</v>
      </c>
      <c r="O2771" s="60">
        <v>0.88599780259002803</v>
      </c>
      <c r="P2771" s="56" t="str">
        <f t="shared" si="3482"/>
        <v>554/4</v>
      </c>
      <c r="R2771" s="80">
        <v>693</v>
      </c>
      <c r="S2771" s="3" t="s">
        <v>28</v>
      </c>
      <c r="T2771" s="60">
        <f t="array" aca="1" ref="T2771:T2774" ca="1">TRANSPOSE(OFFSET($L$3, MATCH($R2771 &amp; "/" &amp; T$2, $P$3:$P$5002, 0) - 1, 0, 1, $E$1))</f>
        <v>-0.30163243560780229</v>
      </c>
      <c r="U2771" s="60">
        <f t="array" aca="1" ref="U2771:U2774" ca="1">TRANSPOSE(OFFSET($L$3, MATCH($R2771 &amp; "/" &amp; U$2, $P$3:$P$5002, 0) - 1, 0, 1, $E$1))</f>
        <v>-1.290599937228456</v>
      </c>
      <c r="V2771" s="60">
        <f t="array" aca="1" ref="V2771:V2774" ca="1">TRANSPOSE(OFFSET($L$3, MATCH($R2771 &amp; "/" &amp; V$2, $P$3:$P$5002, 0) - 1, 0, 1, $E$1))</f>
        <v>0.6557876308269841</v>
      </c>
      <c r="W2771" s="60">
        <f t="array" aca="1" ref="W2771:W2774" ca="1">TRANSPOSE(OFFSET($L$3, MATCH($R2771 &amp; "/" &amp; W$2, $P$3:$P$5002, 0) - 1, 0, 1, $E$1))</f>
        <v>0.23280511712640911</v>
      </c>
      <c r="X2771" s="60">
        <f t="array" aca="1" ref="X2771:X2774" ca="1">TRANSPOSE(OFFSET($L$3, MATCH($R2771 &amp; "/" &amp; X$2, $P$3:$P$5002, 0) - 1, 0, 1, $E$1))</f>
        <v>-1.8003133708191919E-2</v>
      </c>
      <c r="Y2771" s="52">
        <f ca="1">$B$11 * EXP(($E$3 - $C$11^2/2) * Y$2 + $C$11*SQRT(Y$2)*T2771)</f>
        <v>91.806257088192169</v>
      </c>
      <c r="Z2771" s="52">
        <f ca="1">Y2771 * EXP(($E$3 - $C$11^2/2) * (Z$2-Y$2) + $C$11*SQRT(Z$2-Y$2)*U2771)</f>
        <v>62.646040193760768</v>
      </c>
      <c r="AA2771" s="52">
        <f ca="1">Z2771 * EXP(($E$3 - $C$11^2/2) * (AA$2-Z$2) + $C$11*SQRT(AA$2-Z$2)*V2771)</f>
        <v>76.649015672193158</v>
      </c>
      <c r="AB2771" s="52">
        <f ca="1">AA2771 * EXP(($E$3 - $C$11^2/2) * (AB$2-AA$2) + $C$11*SQRT(AB$2-AA$2)*W2771)</f>
        <v>82.605668040956928</v>
      </c>
      <c r="AC2771" s="52">
        <f ca="1">AB2771 * EXP(($E$3 - $C$11^2/2) * (AC$2-AB$2) + $C$11*SQRT(AC$2-AB$2)*X2771)</f>
        <v>82.572554753789078</v>
      </c>
      <c r="AD2771" s="47"/>
      <c r="AE2771" s="3" t="s">
        <v>69</v>
      </c>
      <c r="AF2771" s="20" cm="1">
        <f t="array" aca="1" ref="AF2771" ca="1">MIN(Y2771:Y2774 / $D$11:$D$14)</f>
        <v>0.66421524647113861</v>
      </c>
      <c r="AG2771" s="20" cm="1">
        <f t="array" aca="1" ref="AG2771" ca="1">MIN(Z2771:Z2774 / $D$11:$D$14)</f>
        <v>0.59290190424149225</v>
      </c>
      <c r="AH2771" s="20" cm="1">
        <f t="array" aca="1" ref="AH2771" ca="1">MIN(AA2771:AA2774 / $D$11:$D$14)</f>
        <v>0.4321508519578961</v>
      </c>
      <c r="AI2771" s="20" cm="1">
        <f t="array" aca="1" ref="AI2771" ca="1">MIN(AB2771:AB2774 / $D$11:$D$14)</f>
        <v>0.55306482799239665</v>
      </c>
      <c r="AJ2771" s="20" cm="1">
        <f t="array" aca="1" ref="AJ2771" ca="1">MIN(AC2771:AC2774 / $D$11:$D$14)</f>
        <v>0.58773902964147173</v>
      </c>
      <c r="AK2771" s="72">
        <f t="array" aca="1" ref="AK2771" ca="1">SUMPRODUCT(AF2772:AJ2772, EXP(-$E$3*$AF$2:$AJ$2))</f>
        <v>77880.078307140488</v>
      </c>
      <c r="AL2771" s="70">
        <f ca="1">MAX(AC2772 - $D$11, 0) * EXP(-$E$2*$E$3)</f>
        <v>94.995315827493371</v>
      </c>
    </row>
    <row r="2772" spans="6:38" ht="14.55" customHeight="1" x14ac:dyDescent="0.3">
      <c r="F2772" s="79"/>
      <c r="G2772" s="3">
        <v>2770</v>
      </c>
      <c r="H2772" s="61">
        <v>0.10174270226146917</v>
      </c>
      <c r="I2772" s="61">
        <v>-0.20431993749159139</v>
      </c>
      <c r="J2772" s="61">
        <v>-1.6765669980315381</v>
      </c>
      <c r="K2772" s="62">
        <v>0.64007522935816918</v>
      </c>
      <c r="L2772" s="60">
        <f t="array" ref="L2772:O2772">TRANSPOSE(MMULT(Option!$B$25:$E$28, TRANSPOSE(H2772:K2772)))</f>
        <v>0.10174270226146917</v>
      </c>
      <c r="M2772" s="60">
        <v>-0.14656523500418495</v>
      </c>
      <c r="N2772" s="60">
        <v>-1.4853521080403636</v>
      </c>
      <c r="O2772" s="60">
        <v>0.20808887020030081</v>
      </c>
      <c r="P2772" s="56" t="str">
        <f t="shared" si="3482"/>
        <v>554/5</v>
      </c>
      <c r="R2772" s="80"/>
      <c r="S2772" s="3" t="s">
        <v>29</v>
      </c>
      <c r="T2772" s="60">
        <f ca="1"/>
        <v>0.50340020236314154</v>
      </c>
      <c r="U2772" s="60">
        <f ca="1"/>
        <v>0.61120180542883706</v>
      </c>
      <c r="V2772" s="60">
        <f ca="1"/>
        <v>0.42558649809355559</v>
      </c>
      <c r="W2772" s="60">
        <f ca="1"/>
        <v>0.18076693938837154</v>
      </c>
      <c r="X2772" s="60">
        <f ca="1"/>
        <v>0.85371416764750552</v>
      </c>
      <c r="Y2772" s="52">
        <f ca="1">$B$12 * EXP(($E$3 - $C$12^2/2) * Y$2 + $C$12*SQRT(Y$2)*T2772)</f>
        <v>116.88496508073216</v>
      </c>
      <c r="Z2772" s="52">
        <f ca="1">Y2772 * EXP(($E$3 - $C$12^2/2) * (Z$2-Y$2) + $C$12*SQRT(Z$2-Y$2)*U2772)</f>
        <v>141.11156072135734</v>
      </c>
      <c r="AA2772" s="52">
        <f ca="1">Z2772 * EXP(($E$3 - $C$12^2/2) * (AA$2-Z$2) + $C$12*SQRT(AA$2-Z$2)*V2772)</f>
        <v>161.1324564726886</v>
      </c>
      <c r="AB2772" s="52">
        <f ca="1">AA2772 * EXP(($E$3 - $C$12^2/2) * (AB$2-AA$2) + $C$12*SQRT(AB$2-AA$2)*W2772)</f>
        <v>170.96465163859196</v>
      </c>
      <c r="AC2772" s="52">
        <f ca="1">AB2772 * EXP(($E$3 - $C$12^2/2) * (AC$2-AB$2) + $C$12*SQRT(AC$2-AB$2)*X2772)</f>
        <v>221.97639998878077</v>
      </c>
      <c r="AD2772" s="47"/>
      <c r="AE2772" s="3" t="s">
        <v>47</v>
      </c>
      <c r="AF2772" s="64">
        <f t="shared" ref="AF2772" ca="1" si="3503">($B$5*AF2774 + (1 + $B$6)*AF2773)*$B$2</f>
        <v>0</v>
      </c>
      <c r="AG2772" s="64">
        <f t="shared" ref="AG2772" ca="1" si="3504">($B$5*AG2774 + (1 + $B$6)*AG2773)*$B$2</f>
        <v>0</v>
      </c>
      <c r="AH2772" s="64">
        <f t="shared" ref="AH2772" ca="1" si="3505">($B$5*AH2774 + (1 + $B$6)*AH2773)*$B$2</f>
        <v>0</v>
      </c>
      <c r="AI2772" s="64">
        <f t="shared" ref="AI2772" ca="1" si="3506">($B$5*AI2774 + (1 + $B$6)*AI2773)*$B$2</f>
        <v>0</v>
      </c>
      <c r="AJ2772" s="64" cm="1">
        <f t="array" aca="1" ref="AJ2772" ca="1">($B$5*AJ2774 + (1 + $B$6)*AJ2773 + AND(NOT(AF2773:AJ2773)))*$B$2</f>
        <v>100000</v>
      </c>
      <c r="AK2772" s="73"/>
      <c r="AL2772" s="70"/>
    </row>
    <row r="2773" spans="6:38" ht="14.55" customHeight="1" x14ac:dyDescent="0.3">
      <c r="F2773" s="79"/>
      <c r="G2773" s="3">
        <v>2771</v>
      </c>
      <c r="H2773" s="61">
        <v>-0.57207703052862269</v>
      </c>
      <c r="I2773" s="61">
        <v>-0.41240147840911467</v>
      </c>
      <c r="J2773" s="61">
        <v>-0.73736541446955262</v>
      </c>
      <c r="K2773" s="62">
        <v>-1.5903896809503364</v>
      </c>
      <c r="L2773" s="60">
        <f t="array" ref="L2773:O2773">TRANSPOSE(MMULT(Option!$B$25:$E$28, TRANSPOSE(H2773:K2773)))</f>
        <v>-0.57207703052862269</v>
      </c>
      <c r="M2773" s="60">
        <v>-0.60680301051574204</v>
      </c>
      <c r="N2773" s="60">
        <v>-0.98445833446332409</v>
      </c>
      <c r="O2773" s="60">
        <v>-1.8426702173916709</v>
      </c>
      <c r="P2773" s="56" t="str">
        <f t="shared" si="3482"/>
        <v>555/1</v>
      </c>
      <c r="R2773" s="80"/>
      <c r="S2773" s="3" t="s">
        <v>31</v>
      </c>
      <c r="T2773" s="60">
        <f ca="1"/>
        <v>-0.32052790021345756</v>
      </c>
      <c r="U2773" s="60">
        <f ca="1"/>
        <v>0.93018070124952512</v>
      </c>
      <c r="V2773" s="60">
        <f ca="1"/>
        <v>-1.5664833104907858</v>
      </c>
      <c r="W2773" s="60">
        <f ca="1"/>
        <v>-0.48447533568540574</v>
      </c>
      <c r="X2773" s="60">
        <f ca="1"/>
        <v>0.24826029294626611</v>
      </c>
      <c r="Y2773" s="52">
        <f ca="1">$B$13 * EXP(($E$3 - $C$13^2/2) * Y$2 + $C$13*SQRT(Y$2)*T2773)</f>
        <v>91.287312767505284</v>
      </c>
      <c r="Z2773" s="52">
        <f ca="1">Y2773 * EXP(($E$3 - $C$13^2/2) * (Z$2-Y$2) + $C$13*SQRT(Z$2-Y$2)*U2773)</f>
        <v>121.27564666035352</v>
      </c>
      <c r="AA2773" s="52">
        <f ca="1">Z2773 * EXP(($E$3 - $C$13^2/2) * (AA$2-Z$2) + $C$13*SQRT(AA$2-Z$2)*V2773)</f>
        <v>76.181681471227506</v>
      </c>
      <c r="AB2773" s="52">
        <f ca="1">AA2773 * EXP(($E$3 - $C$13^2/2) * (AB$2-AA$2) + $C$13*SQRT(AB$2-AA$2)*W2773)</f>
        <v>66.206485898809618</v>
      </c>
      <c r="AC2773" s="52">
        <f ca="1">AB2773 * EXP(($E$3 - $C$13^2/2) * (AC$2-AB$2) + $C$13*SQRT(AC$2-AB$2)*X2773)</f>
        <v>71.683207871000647</v>
      </c>
      <c r="AD2773" s="47"/>
      <c r="AE2773" s="3" t="s">
        <v>46</v>
      </c>
      <c r="AF2773" s="52" t="b">
        <f t="shared" ref="AF2773" ca="1" si="3507">AF2771 &gt;= $B$4</f>
        <v>0</v>
      </c>
      <c r="AG2773" s="52" t="b">
        <f t="array" aca="1" ref="AG2773" ca="1">AND(AG2771 &gt;= $B$4, NOT(OR($AF2773:AF2773)))</f>
        <v>0</v>
      </c>
      <c r="AH2773" s="52" t="b">
        <f t="array" aca="1" ref="AH2773" ca="1">AND(AH2771 &gt;= $B$4, NOT(OR($AF2773:AG2773)))</f>
        <v>0</v>
      </c>
      <c r="AI2773" s="52" t="b">
        <f t="array" aca="1" ref="AI2773" ca="1">AND(AI2771 &gt;= $B$4, NOT(OR($AF2773:AH2773)))</f>
        <v>0</v>
      </c>
      <c r="AJ2773" s="52" t="b">
        <f t="array" aca="1" ref="AJ2773" ca="1">AND(AJ2771 &gt;= $B$4, NOT(OR($AF2773:AI2773)))</f>
        <v>0</v>
      </c>
      <c r="AK2773" s="73"/>
      <c r="AL2773" s="70"/>
    </row>
    <row r="2774" spans="6:38" ht="14.55" customHeight="1" x14ac:dyDescent="0.3">
      <c r="F2774" s="79"/>
      <c r="G2774" s="3">
        <v>2772</v>
      </c>
      <c r="H2774" s="61">
        <v>-1.4786554656838831</v>
      </c>
      <c r="I2774" s="61">
        <v>-0.1405677780836512</v>
      </c>
      <c r="J2774" s="61">
        <v>-0.18561572574259172</v>
      </c>
      <c r="K2774" s="62">
        <v>-0.11554991500274381</v>
      </c>
      <c r="L2774" s="60">
        <f t="array" ref="L2774:O2774">TRANSPOSE(MMULT(Option!$B$25:$E$28, TRANSPOSE(H2774:K2774)))</f>
        <v>-1.4786554656838831</v>
      </c>
      <c r="M2774" s="60">
        <v>-0.72029468294157051</v>
      </c>
      <c r="N2774" s="60">
        <v>-0.79129963129917513</v>
      </c>
      <c r="O2774" s="60">
        <v>-0.76345098660471078</v>
      </c>
      <c r="P2774" s="56" t="str">
        <f t="shared" si="3482"/>
        <v>555/2</v>
      </c>
      <c r="R2774" s="80"/>
      <c r="S2774" s="3" t="s">
        <v>30</v>
      </c>
      <c r="T2774" s="60">
        <f ca="1"/>
        <v>-1.3804967188802431</v>
      </c>
      <c r="U2774" s="60">
        <f ca="1"/>
        <v>-0.39525766956157427</v>
      </c>
      <c r="V2774" s="60">
        <f ca="1"/>
        <v>-1.070847469375521</v>
      </c>
      <c r="W2774" s="60">
        <f ca="1"/>
        <v>0.80566834219070593</v>
      </c>
      <c r="X2774" s="60">
        <f ca="1"/>
        <v>0.18602599314569424</v>
      </c>
      <c r="Y2774" s="52">
        <f ca="1">$B$14 * EXP(($E$3 - $C$14^2/2) * Y$2 + $C$14*SQRT(Y$2)*T2774)</f>
        <v>66.421524647113856</v>
      </c>
      <c r="Z2774" s="52">
        <f ca="1">Y2774 * EXP(($E$3 - $C$14^2/2) * (Z$2-Y$2) + $C$14*SQRT(Z$2-Y$2)*U2774)</f>
        <v>59.29019042414923</v>
      </c>
      <c r="AA2774" s="52">
        <f ca="1">Z2774 * EXP(($E$3 - $C$14^2/2) * (AA$2-Z$2) + $C$14*SQRT(AA$2-Z$2)*V2774)</f>
        <v>43.215085195789612</v>
      </c>
      <c r="AB2774" s="52">
        <f ca="1">AA2774 * EXP(($E$3 - $C$14^2/2) * (AB$2-AA$2) + $C$14*SQRT(AB$2-AA$2)*W2774)</f>
        <v>55.30648279923966</v>
      </c>
      <c r="AC2774" s="52">
        <f ca="1">AB2774 * EXP(($E$3 - $C$14^2/2) * (AC$2-AB$2) + $C$14*SQRT(AC$2-AB$2)*X2774)</f>
        <v>58.773902964147169</v>
      </c>
      <c r="AD2774" s="47"/>
      <c r="AE2774" s="3" t="s">
        <v>68</v>
      </c>
      <c r="AF2774" s="52" t="b">
        <f ca="1">AND(AF2771&gt;$B$3, NOT(OR($AF2773:AF2773)))</f>
        <v>0</v>
      </c>
      <c r="AG2774" s="52" t="b">
        <f ca="1">AND(AG2771&gt;$B$3, NOT(OR($AF2773:AG2773)))</f>
        <v>0</v>
      </c>
      <c r="AH2774" s="52" t="b">
        <f ca="1">AND(AH2771&gt;$B$3, NOT(OR($AF2773:AH2773)))</f>
        <v>0</v>
      </c>
      <c r="AI2774" s="52" t="b">
        <f ca="1">AND(AI2771&gt;$B$3, NOT(OR($AF2773:AI2773)))</f>
        <v>0</v>
      </c>
      <c r="AJ2774" s="52" t="b">
        <f ca="1">AND(AJ2771&gt;$B$3, NOT(OR($AF2773:AJ2773)))</f>
        <v>0</v>
      </c>
      <c r="AK2774" s="74"/>
      <c r="AL2774" s="70"/>
    </row>
    <row r="2775" spans="6:38" ht="14.55" customHeight="1" x14ac:dyDescent="0.3">
      <c r="F2775" s="79"/>
      <c r="G2775" s="3">
        <v>2773</v>
      </c>
      <c r="H2775" s="61">
        <v>-0.65112924839128095</v>
      </c>
      <c r="I2775" s="61">
        <v>1.2312637698956468</v>
      </c>
      <c r="J2775" s="61">
        <v>-1.6530882917167922</v>
      </c>
      <c r="K2775" s="62">
        <v>0.95780256481385129</v>
      </c>
      <c r="L2775" s="60">
        <f t="array" ref="L2775:O2775">TRANSPOSE(MMULT(Option!$B$25:$E$28, TRANSPOSE(H2775:K2775)))</f>
        <v>-0.65112924839128095</v>
      </c>
      <c r="M2775" s="60">
        <v>0.86802018584418583</v>
      </c>
      <c r="N2775" s="60">
        <v>-1.3899552467568466</v>
      </c>
      <c r="O2775" s="60">
        <v>0.55953215634196174</v>
      </c>
      <c r="P2775" s="56" t="str">
        <f t="shared" si="3482"/>
        <v>555/3</v>
      </c>
      <c r="R2775" s="80">
        <v>694</v>
      </c>
      <c r="S2775" s="3" t="s">
        <v>28</v>
      </c>
      <c r="T2775" s="60">
        <f t="array" aca="1" ref="T2775:T2778" ca="1">TRANSPOSE(OFFSET($L$3, MATCH($R2775 &amp; "/" &amp; T$2, $P$3:$P$5002, 0) - 1, 0, 1, $E$1))</f>
        <v>0.65693097488049312</v>
      </c>
      <c r="U2775" s="60">
        <f t="array" aca="1" ref="U2775:U2778" ca="1">TRANSPOSE(OFFSET($L$3, MATCH($R2775 &amp; "/" &amp; U$2, $P$3:$P$5002, 0) - 1, 0, 1, $E$1))</f>
        <v>0.93565293731431576</v>
      </c>
      <c r="V2775" s="60">
        <f t="array" aca="1" ref="V2775:V2778" ca="1">TRANSPOSE(OFFSET($L$3, MATCH($R2775 &amp; "/" &amp; V$2, $P$3:$P$5002, 0) - 1, 0, 1, $E$1))</f>
        <v>-1.3102149219368808</v>
      </c>
      <c r="W2775" s="60">
        <f t="array" aca="1" ref="W2775:W2778" ca="1">TRANSPOSE(OFFSET($L$3, MATCH($R2775 &amp; "/" &amp; W$2, $P$3:$P$5002, 0) - 1, 0, 1, $E$1))</f>
        <v>0.97438353727068161</v>
      </c>
      <c r="X2775" s="60">
        <f t="array" aca="1" ref="X2775:X2778" ca="1">TRANSPOSE(OFFSET($L$3, MATCH($R2775 &amp; "/" &amp; X$2, $P$3:$P$5002, 0) - 1, 0, 1, $E$1))</f>
        <v>1.0670286361835009</v>
      </c>
      <c r="Y2775" s="52">
        <f ca="1">$B$11 * EXP(($E$3 - $C$11^2/2) * Y$2 + $C$11*SQRT(Y$2)*T2775)</f>
        <v>122.3945053883112</v>
      </c>
      <c r="Z2775" s="52">
        <f ca="1">Y2775 * EXP(($E$3 - $C$11^2/2) * (Z$2-Y$2) + $C$11*SQRT(Z$2-Y$2)*U2775)</f>
        <v>162.86886366991965</v>
      </c>
      <c r="AA2775" s="52">
        <f ca="1">Z2775 * EXP(($E$3 - $C$11^2/2) * (AA$2-Z$2) + $C$11*SQRT(AA$2-Z$2)*V2775)</f>
        <v>110.48512351438849</v>
      </c>
      <c r="AB2775" s="52">
        <f ca="1">AA2775 * EXP(($E$3 - $C$11^2/2) * (AB$2-AA$2) + $C$11*SQRT(AB$2-AA$2)*W2775)</f>
        <v>148.73942422433834</v>
      </c>
      <c r="AC2775" s="52">
        <f ca="1">AB2775 * EXP(($E$3 - $C$11^2/2) * (AC$2-AB$2) + $C$11*SQRT(AC$2-AB$2)*X2775)</f>
        <v>205.88227711069189</v>
      </c>
      <c r="AD2775" s="47"/>
      <c r="AE2775" s="3" t="s">
        <v>69</v>
      </c>
      <c r="AF2775" s="20" cm="1">
        <f t="array" aca="1" ref="AF2775" ca="1">MIN(Y2775:Y2778 / $D$11:$D$14)</f>
        <v>0.72001574766239695</v>
      </c>
      <c r="AG2775" s="20" cm="1">
        <f t="array" aca="1" ref="AG2775" ca="1">MIN(Z2775:Z2778 / $D$11:$D$14)</f>
        <v>0.77981380998302696</v>
      </c>
      <c r="AH2775" s="20" cm="1">
        <f t="array" aca="1" ref="AH2775" ca="1">MIN(AA2775:AA2778 / $D$11:$D$14)</f>
        <v>0.68498076793832152</v>
      </c>
      <c r="AI2775" s="20" cm="1">
        <f t="array" aca="1" ref="AI2775" ca="1">MIN(AB2775:AB2778 / $D$11:$D$14)</f>
        <v>0.94149780292193919</v>
      </c>
      <c r="AJ2775" s="20" cm="1">
        <f t="array" aca="1" ref="AJ2775" ca="1">MIN(AC2775:AC2778 / $D$11:$D$14)</f>
        <v>1.0577828942463243</v>
      </c>
      <c r="AK2775" s="72">
        <f t="array" aca="1" ref="AK2775" ca="1">SUMPRODUCT(AF2776:AJ2776, EXP(-$E$3*$AF$2:$AJ$2))</f>
        <v>101843.05134938128</v>
      </c>
      <c r="AL2775" s="70">
        <f ca="1">MAX(AC2776 - $D$11, 0) * EXP(-$E$2*$E$3)</f>
        <v>36.565592848869883</v>
      </c>
    </row>
    <row r="2776" spans="6:38" ht="14.55" customHeight="1" x14ac:dyDescent="0.3">
      <c r="F2776" s="79"/>
      <c r="G2776" s="3">
        <v>2774</v>
      </c>
      <c r="H2776" s="61">
        <v>-0.57338100372222078</v>
      </c>
      <c r="I2776" s="61">
        <v>-1.9202967047415265</v>
      </c>
      <c r="J2776" s="61">
        <v>-1.1821780073666361</v>
      </c>
      <c r="K2776" s="62">
        <v>-0.32213938635221068</v>
      </c>
      <c r="L2776" s="60">
        <f t="array" ref="L2776:O2776">TRANSPOSE(MMULT(Option!$B$25:$E$28, TRANSPOSE(H2776:K2776)))</f>
        <v>-0.57338100372222078</v>
      </c>
      <c r="M2776" s="60">
        <v>-1.9893334027393503</v>
      </c>
      <c r="N2776" s="60">
        <v>-1.7705229593964043</v>
      </c>
      <c r="O2776" s="60">
        <v>-1.2388053262201684</v>
      </c>
      <c r="P2776" s="56" t="str">
        <f t="shared" si="3482"/>
        <v>555/4</v>
      </c>
      <c r="R2776" s="80"/>
      <c r="S2776" s="3" t="s">
        <v>29</v>
      </c>
      <c r="T2776" s="60">
        <f ca="1"/>
        <v>-0.16135395023082938</v>
      </c>
      <c r="U2776" s="60">
        <f ca="1"/>
        <v>1.1569740940602671</v>
      </c>
      <c r="V2776" s="60">
        <f ca="1"/>
        <v>2.0712630679372568E-3</v>
      </c>
      <c r="W2776" s="60">
        <f ca="1"/>
        <v>0.42599390616830485</v>
      </c>
      <c r="X2776" s="60">
        <f ca="1"/>
        <v>-0.22391852412951291</v>
      </c>
      <c r="Y2776" s="52">
        <f ca="1">$B$12 * EXP(($E$3 - $C$12^2/2) * Y$2 + $C$12*SQRT(Y$2)*T2776)</f>
        <v>95.752237977315716</v>
      </c>
      <c r="Z2776" s="52">
        <f ca="1">Y2776 * EXP(($E$3 - $C$12^2/2) * (Z$2-Y$2) + $C$12*SQRT(Z$2-Y$2)*U2776)</f>
        <v>136.16348088119565</v>
      </c>
      <c r="AA2776" s="52">
        <f ca="1">Z2776 * EXP(($E$3 - $C$12^2/2) * (AA$2-Z$2) + $C$12*SQRT(AA$2-Z$2)*V2776)</f>
        <v>136.93106281550783</v>
      </c>
      <c r="AB2776" s="52">
        <f ca="1">AA2776 * EXP(($E$3 - $C$12^2/2) * (AB$2-AA$2) + $C$12*SQRT(AB$2-AA$2)*W2776)</f>
        <v>156.37794161667006</v>
      </c>
      <c r="AC2776" s="52">
        <f ca="1">AB2776 * EXP(($E$3 - $C$12^2/2) * (AC$2-AB$2) + $C$12*SQRT(AC$2-AB$2)*X2776)</f>
        <v>146.95115059420445</v>
      </c>
      <c r="AD2776" s="47"/>
      <c r="AE2776" s="3" t="s">
        <v>47</v>
      </c>
      <c r="AF2776" s="64">
        <f t="shared" ref="AF2776" ca="1" si="3508">($B$5*AF2778 + (1 + $B$6)*AF2777)*$B$2</f>
        <v>0</v>
      </c>
      <c r="AG2776" s="64">
        <f t="shared" ref="AG2776" ca="1" si="3509">($B$5*AG2778 + (1 + $B$6)*AG2777)*$B$2</f>
        <v>0</v>
      </c>
      <c r="AH2776" s="64">
        <f t="shared" ref="AH2776" ca="1" si="3510">($B$5*AH2778 + (1 + $B$6)*AH2777)*$B$2</f>
        <v>0</v>
      </c>
      <c r="AI2776" s="64">
        <f t="shared" ref="AI2776" ca="1" si="3511">($B$5*AI2778 + (1 + $B$6)*AI2777)*$B$2</f>
        <v>15000</v>
      </c>
      <c r="AJ2776" s="64" cm="1">
        <f t="array" aca="1" ref="AJ2776" ca="1">($B$5*AJ2778 + (1 + $B$6)*AJ2777 + AND(NOT(AF2777:AJ2777)))*$B$2</f>
        <v>114999.99999999999</v>
      </c>
      <c r="AK2776" s="73"/>
      <c r="AL2776" s="70"/>
    </row>
    <row r="2777" spans="6:38" ht="14.55" customHeight="1" x14ac:dyDescent="0.3">
      <c r="F2777" s="79"/>
      <c r="G2777" s="3">
        <v>2775</v>
      </c>
      <c r="H2777" s="61">
        <v>0.24295100092890204</v>
      </c>
      <c r="I2777" s="61">
        <v>-7.6292073083620432E-2</v>
      </c>
      <c r="J2777" s="61">
        <v>0.64762925127356918</v>
      </c>
      <c r="K2777" s="62">
        <v>5.3892186083442317E-2</v>
      </c>
      <c r="L2777" s="60">
        <f t="array" ref="L2777:O2777">TRANSPOSE(MMULT(Option!$B$25:$E$28, TRANSPOSE(H2777:K2777)))</f>
        <v>0.24295100092890204</v>
      </c>
      <c r="M2777" s="60">
        <v>2.7257560405402101E-2</v>
      </c>
      <c r="N2777" s="60">
        <v>0.64602173630084758</v>
      </c>
      <c r="O2777" s="60">
        <v>0.24975724376877928</v>
      </c>
      <c r="P2777" s="56" t="str">
        <f t="shared" si="3482"/>
        <v>555/5</v>
      </c>
      <c r="R2777" s="80"/>
      <c r="S2777" s="3" t="s">
        <v>31</v>
      </c>
      <c r="T2777" s="60">
        <f ca="1"/>
        <v>-1.1116073181929678</v>
      </c>
      <c r="U2777" s="60">
        <f ca="1"/>
        <v>0.24927367504938752</v>
      </c>
      <c r="V2777" s="60">
        <f ca="1"/>
        <v>-0.44888141391142145</v>
      </c>
      <c r="W2777" s="60">
        <f ca="1"/>
        <v>1.0436041754519358</v>
      </c>
      <c r="X2777" s="60">
        <f ca="1"/>
        <v>0.37152790977950501</v>
      </c>
      <c r="Y2777" s="52">
        <f ca="1">$B$13 * EXP(($E$3 - $C$13^2/2) * Y$2 + $C$13*SQRT(Y$2)*T2777)</f>
        <v>72.001574766239699</v>
      </c>
      <c r="Z2777" s="52">
        <f ca="1">Y2777 * EXP(($E$3 - $C$13^2/2) * (Z$2-Y$2) + $C$13*SQRT(Z$2-Y$2)*U2777)</f>
        <v>77.981380998302697</v>
      </c>
      <c r="AA2777" s="52">
        <f ca="1">Z2777 * EXP(($E$3 - $C$13^2/2) * (AA$2-Z$2) + $C$13*SQRT(AA$2-Z$2)*V2777)</f>
        <v>68.498076793832155</v>
      </c>
      <c r="AB2777" s="52">
        <f ca="1">AA2777 * EXP(($E$3 - $C$13^2/2) * (AB$2-AA$2) + $C$13*SQRT(AB$2-AA$2)*W2777)</f>
        <v>94.149780292193924</v>
      </c>
      <c r="AC2777" s="52">
        <f ca="1">AB2777 * EXP(($E$3 - $C$13^2/2) * (AC$2-AB$2) + $C$13*SQRT(AC$2-AB$2)*X2777)</f>
        <v>105.77828942463243</v>
      </c>
      <c r="AD2777" s="47"/>
      <c r="AE2777" s="3" t="s">
        <v>46</v>
      </c>
      <c r="AF2777" s="52" t="b">
        <f t="shared" ref="AF2777" ca="1" si="3512">AF2775 &gt;= $B$4</f>
        <v>0</v>
      </c>
      <c r="AG2777" s="52" t="b">
        <f t="array" aca="1" ref="AG2777" ca="1">AND(AG2775 &gt;= $B$4, NOT(OR($AF2777:AF2777)))</f>
        <v>0</v>
      </c>
      <c r="AH2777" s="52" t="b">
        <f t="array" aca="1" ref="AH2777" ca="1">AND(AH2775 &gt;= $B$4, NOT(OR($AF2777:AG2777)))</f>
        <v>0</v>
      </c>
      <c r="AI2777" s="52" t="b">
        <f t="array" aca="1" ref="AI2777" ca="1">AND(AI2775 &gt;= $B$4, NOT(OR($AF2777:AH2777)))</f>
        <v>0</v>
      </c>
      <c r="AJ2777" s="52" t="b">
        <f t="array" aca="1" ref="AJ2777" ca="1">AND(AJ2775 &gt;= $B$4, NOT(OR($AF2777:AI2777)))</f>
        <v>0</v>
      </c>
      <c r="AK2777" s="73"/>
      <c r="AL2777" s="70"/>
    </row>
    <row r="2778" spans="6:38" ht="14.55" customHeight="1" x14ac:dyDescent="0.3">
      <c r="F2778" s="79"/>
      <c r="G2778" s="3">
        <v>2776</v>
      </c>
      <c r="H2778" s="61">
        <v>0.90838845659183365</v>
      </c>
      <c r="I2778" s="61">
        <v>0.17579633127127775</v>
      </c>
      <c r="J2778" s="61">
        <v>3.4226680663127722E-2</v>
      </c>
      <c r="K2778" s="62">
        <v>-3.4427440420594368E-2</v>
      </c>
      <c r="L2778" s="60">
        <f t="array" ref="L2778:O2778">TRANSPOSE(MMULT(Option!$B$25:$E$28, TRANSPOSE(H2778:K2778)))</f>
        <v>0.90838845659183365</v>
      </c>
      <c r="M2778" s="60">
        <v>0.52447538162596608</v>
      </c>
      <c r="N2778" s="60">
        <v>0.43945130620256778</v>
      </c>
      <c r="O2778" s="60">
        <v>0.38658813347403692</v>
      </c>
      <c r="P2778" s="56" t="str">
        <f t="shared" si="3482"/>
        <v>556/1</v>
      </c>
      <c r="R2778" s="80"/>
      <c r="S2778" s="3" t="s">
        <v>30</v>
      </c>
      <c r="T2778" s="60">
        <f ca="1"/>
        <v>0.94932502469711821</v>
      </c>
      <c r="U2778" s="60">
        <f ca="1"/>
        <v>1.6394728340455029</v>
      </c>
      <c r="V2778" s="60">
        <f ca="1"/>
        <v>-0.75961992240496112</v>
      </c>
      <c r="W2778" s="60">
        <f ca="1"/>
        <v>0.92926870075642576</v>
      </c>
      <c r="X2778" s="60">
        <f ca="1"/>
        <v>-0.181579653137384</v>
      </c>
      <c r="Y2778" s="52">
        <f ca="1">$B$14 * EXP(($E$3 - $C$14^2/2) * Y$2 + $C$14*SQRT(Y$2)*T2778)</f>
        <v>133.61568987580048</v>
      </c>
      <c r="Z2778" s="52">
        <f ca="1">Y2778 * EXP(($E$3 - $C$14^2/2) * (Z$2-Y$2) + $C$14*SQRT(Z$2-Y$2)*U2778)</f>
        <v>219.60040274138959</v>
      </c>
      <c r="AA2778" s="52">
        <f ca="1">Z2778 * EXP(($E$3 - $C$14^2/2) * (AA$2-Z$2) + $C$14*SQRT(AA$2-Z$2)*V2778)</f>
        <v>175.7255788087767</v>
      </c>
      <c r="AB2778" s="52">
        <f ca="1">AA2778 * EXP(($E$3 - $C$14^2/2) * (AB$2-AA$2) + $C$14*SQRT(AB$2-AA$2)*W2778)</f>
        <v>233.3884370118187</v>
      </c>
      <c r="AC2778" s="52">
        <f ca="1">AB2778 * EXP(($E$3 - $C$14^2/2) * (AC$2-AB$2) + $C$14*SQRT(AC$2-AB$2)*X2778)</f>
        <v>222.12277758391915</v>
      </c>
      <c r="AD2778" s="47"/>
      <c r="AE2778" s="3" t="s">
        <v>68</v>
      </c>
      <c r="AF2778" s="52" t="b">
        <f ca="1">AND(AF2775&gt;$B$3, NOT(OR($AF2777:AF2777)))</f>
        <v>0</v>
      </c>
      <c r="AG2778" s="52" t="b">
        <f ca="1">AND(AG2775&gt;$B$3, NOT(OR($AF2777:AG2777)))</f>
        <v>0</v>
      </c>
      <c r="AH2778" s="52" t="b">
        <f ca="1">AND(AH2775&gt;$B$3, NOT(OR($AF2777:AH2777)))</f>
        <v>0</v>
      </c>
      <c r="AI2778" s="52" t="b">
        <f ca="1">AND(AI2775&gt;$B$3, NOT(OR($AF2777:AI2777)))</f>
        <v>1</v>
      </c>
      <c r="AJ2778" s="52" t="b">
        <f ca="1">AND(AJ2775&gt;$B$3, NOT(OR($AF2777:AJ2777)))</f>
        <v>1</v>
      </c>
      <c r="AK2778" s="74"/>
      <c r="AL2778" s="70"/>
    </row>
    <row r="2779" spans="6:38" ht="14.55" customHeight="1" x14ac:dyDescent="0.3">
      <c r="F2779" s="79"/>
      <c r="G2779" s="3">
        <v>2777</v>
      </c>
      <c r="H2779" s="61">
        <v>0.38513687073549829</v>
      </c>
      <c r="I2779" s="61">
        <v>1.1136596365867342</v>
      </c>
      <c r="J2779" s="61">
        <v>0.9515082697367313</v>
      </c>
      <c r="K2779" s="62">
        <v>-0.16766629736611899</v>
      </c>
      <c r="L2779" s="60">
        <f t="array" ref="L2779:O2779">TRANSPOSE(MMULT(Option!$B$25:$E$28, TRANSPOSE(H2779:K2779)))</f>
        <v>0.38513687073549829</v>
      </c>
      <c r="M2779" s="60">
        <v>1.1747406649093437</v>
      </c>
      <c r="N2779" s="60">
        <v>1.281398586761014</v>
      </c>
      <c r="O2779" s="60">
        <v>0.48781385484987283</v>
      </c>
      <c r="P2779" s="56" t="str">
        <f t="shared" si="3482"/>
        <v>556/2</v>
      </c>
      <c r="R2779" s="80">
        <v>695</v>
      </c>
      <c r="S2779" s="3" t="s">
        <v>28</v>
      </c>
      <c r="T2779" s="60">
        <f t="array" aca="1" ref="T2779:T2782" ca="1">TRANSPOSE(OFFSET($L$3, MATCH($R2779 &amp; "/" &amp; T$2, $P$3:$P$5002, 0) - 1, 0, 1, $E$1))</f>
        <v>0.58620292841211175</v>
      </c>
      <c r="U2779" s="60">
        <f t="array" aca="1" ref="U2779:U2782" ca="1">TRANSPOSE(OFFSET($L$3, MATCH($R2779 &amp; "/" &amp; U$2, $P$3:$P$5002, 0) - 1, 0, 1, $E$1))</f>
        <v>-1.2133861330011846</v>
      </c>
      <c r="V2779" s="60">
        <f t="array" aca="1" ref="V2779:V2782" ca="1">TRANSPOSE(OFFSET($L$3, MATCH($R2779 &amp; "/" &amp; V$2, $P$3:$P$5002, 0) - 1, 0, 1, $E$1))</f>
        <v>1.2621358849330437</v>
      </c>
      <c r="W2779" s="60">
        <f t="array" aca="1" ref="W2779:W2782" ca="1">TRANSPOSE(OFFSET($L$3, MATCH($R2779 &amp; "/" &amp; W$2, $P$3:$P$5002, 0) - 1, 0, 1, $E$1))</f>
        <v>-1.2481261537396591</v>
      </c>
      <c r="X2779" s="60">
        <f t="array" aca="1" ref="X2779:X2782" ca="1">TRANSPOSE(OFFSET($L$3, MATCH($R2779 &amp; "/" &amp; X$2, $P$3:$P$5002, 0) - 1, 0, 1, $E$1))</f>
        <v>0.37184516161428777</v>
      </c>
      <c r="Y2779" s="52">
        <f ca="1">$B$11 * EXP(($E$3 - $C$11^2/2) * Y$2 + $C$11*SQRT(Y$2)*T2779)</f>
        <v>119.82484656011528</v>
      </c>
      <c r="Z2779" s="52">
        <f ca="1">Y2779 * EXP(($E$3 - $C$11^2/2) * (Z$2-Y$2) + $C$11*SQRT(Z$2-Y$2)*U2779)</f>
        <v>83.681273978682938</v>
      </c>
      <c r="AA2779" s="52">
        <f ca="1">Z2779 * EXP(($E$3 - $C$11^2/2) * (AA$2-Z$2) + $C$11*SQRT(AA$2-Z$2)*V2779)</f>
        <v>122.81215465513775</v>
      </c>
      <c r="AB2779" s="52">
        <f ca="1">AA2779 * EXP(($E$3 - $C$11^2/2) * (AB$2-AA$2) + $C$11*SQRT(AB$2-AA$2)*W2779)</f>
        <v>84.878272681027056</v>
      </c>
      <c r="AC2779" s="52">
        <f ca="1">AB2779 * EXP(($E$3 - $C$11^2/2) * (AC$2-AB$2) + $C$11*SQRT(AC$2-AB$2)*X2779)</f>
        <v>95.370727567425291</v>
      </c>
      <c r="AD2779" s="47"/>
      <c r="AE2779" s="3" t="s">
        <v>69</v>
      </c>
      <c r="AF2779" s="20" cm="1">
        <f t="array" aca="1" ref="AF2779" ca="1">MIN(Y2779:Y2782 / $D$11:$D$14)</f>
        <v>1.1136203031587655</v>
      </c>
      <c r="AG2779" s="20" cm="1">
        <f t="array" aca="1" ref="AG2779" ca="1">MIN(Z2779:Z2782 / $D$11:$D$14)</f>
        <v>0.54145143508610483</v>
      </c>
      <c r="AH2779" s="20" cm="1">
        <f t="array" aca="1" ref="AH2779" ca="1">MIN(AA2779:AA2782 / $D$11:$D$14)</f>
        <v>0.51330457085851555</v>
      </c>
      <c r="AI2779" s="20" cm="1">
        <f t="array" aca="1" ref="AI2779" ca="1">MIN(AB2779:AB2782 / $D$11:$D$14)</f>
        <v>0.29933305755224099</v>
      </c>
      <c r="AJ2779" s="20" cm="1">
        <f t="array" aca="1" ref="AJ2779" ca="1">MIN(AC2779:AC2782 / $D$11:$D$14)</f>
        <v>0.27071658267096088</v>
      </c>
      <c r="AK2779" s="72">
        <f t="array" aca="1" ref="AK2779" ca="1">SUMPRODUCT(AF2780:AJ2780, EXP(-$E$3*$AF$2:$AJ$2))</f>
        <v>92148.519674651194</v>
      </c>
      <c r="AL2779" s="70">
        <f ca="1">MAX(AC2780 - $D$11, 0) * EXP(-$E$2*$E$3)</f>
        <v>0</v>
      </c>
    </row>
    <row r="2780" spans="6:38" ht="14.55" customHeight="1" x14ac:dyDescent="0.3">
      <c r="F2780" s="79"/>
      <c r="G2780" s="3">
        <v>2778</v>
      </c>
      <c r="H2780" s="61">
        <v>0.69699948872957118</v>
      </c>
      <c r="I2780" s="61">
        <v>1.2756085210711992</v>
      </c>
      <c r="J2780" s="61">
        <v>-0.35390950947784872</v>
      </c>
      <c r="K2780" s="62">
        <v>0.78041287619170896</v>
      </c>
      <c r="L2780" s="60">
        <f t="array" ref="L2780:O2780">TRANSPOSE(MMULT(Option!$B$25:$E$28, TRANSPOSE(H2780:K2780)))</f>
        <v>0.69699948872957118</v>
      </c>
      <c r="M2780" s="60">
        <v>1.4479143164797168</v>
      </c>
      <c r="N2780" s="60">
        <v>0.30199023126913133</v>
      </c>
      <c r="O2780" s="60">
        <v>1.2120621126885929</v>
      </c>
      <c r="P2780" s="56" t="str">
        <f t="shared" si="3482"/>
        <v>556/3</v>
      </c>
      <c r="R2780" s="80"/>
      <c r="S2780" s="3" t="s">
        <v>29</v>
      </c>
      <c r="T2780" s="60">
        <f ca="1"/>
        <v>0.68026410697181072</v>
      </c>
      <c r="U2780" s="60">
        <f ca="1"/>
        <v>-1.9217904784807314</v>
      </c>
      <c r="V2780" s="60">
        <f ca="1"/>
        <v>0.19486487736016805</v>
      </c>
      <c r="W2780" s="60">
        <f ca="1"/>
        <v>-0.82618409164723938</v>
      </c>
      <c r="X2780" s="60">
        <f ca="1"/>
        <v>0.37767567776938105</v>
      </c>
      <c r="Y2780" s="52">
        <f ca="1">$B$12 * EXP(($E$3 - $C$12^2/2) * Y$2 + $C$12*SQRT(Y$2)*T2780)</f>
        <v>123.25426515937777</v>
      </c>
      <c r="Z2780" s="52">
        <f ca="1">Y2780 * EXP(($E$3 - $C$12^2/2) * (Z$2-Y$2) + $C$12*SQRT(Z$2-Y$2)*U2780)</f>
        <v>69.596360515935132</v>
      </c>
      <c r="AA2780" s="52">
        <f ca="1">Z2780 * EXP(($E$3 - $C$12^2/2) * (AA$2-Z$2) + $C$12*SQRT(AA$2-Z$2)*V2780)</f>
        <v>74.156056015470242</v>
      </c>
      <c r="AB2780" s="52">
        <f ca="1">AA2780 * EXP(($E$3 - $C$12^2/2) * (AB$2-AA$2) + $C$12*SQRT(AB$2-AA$2)*W2780)</f>
        <v>58.166902665303375</v>
      </c>
      <c r="AC2780" s="52">
        <f ca="1">AB2780 * EXP(($E$3 - $C$12^2/2) * (AC$2-AB$2) + $C$12*SQRT(AC$2-AB$2)*X2780)</f>
        <v>65.471780227294872</v>
      </c>
      <c r="AD2780" s="47"/>
      <c r="AE2780" s="3" t="s">
        <v>47</v>
      </c>
      <c r="AF2780" s="64">
        <f t="shared" ref="AF2780" ca="1" si="3513">($B$5*AF2782 + (1 + $B$6)*AF2781)*$B$2</f>
        <v>15000</v>
      </c>
      <c r="AG2780" s="64">
        <f t="shared" ref="AG2780" ca="1" si="3514">($B$5*AG2782 + (1 + $B$6)*AG2781)*$B$2</f>
        <v>0</v>
      </c>
      <c r="AH2780" s="64">
        <f t="shared" ref="AH2780" ca="1" si="3515">($B$5*AH2782 + (1 + $B$6)*AH2781)*$B$2</f>
        <v>0</v>
      </c>
      <c r="AI2780" s="64">
        <f t="shared" ref="AI2780" ca="1" si="3516">($B$5*AI2782 + (1 + $B$6)*AI2781)*$B$2</f>
        <v>0</v>
      </c>
      <c r="AJ2780" s="64" cm="1">
        <f t="array" aca="1" ref="AJ2780" ca="1">($B$5*AJ2782 + (1 + $B$6)*AJ2781 + AND(NOT(AF2781:AJ2781)))*$B$2</f>
        <v>100000</v>
      </c>
      <c r="AK2780" s="73"/>
      <c r="AL2780" s="70"/>
    </row>
    <row r="2781" spans="6:38" ht="14.55" customHeight="1" x14ac:dyDescent="0.3">
      <c r="F2781" s="79"/>
      <c r="G2781" s="3">
        <v>2779</v>
      </c>
      <c r="H2781" s="61">
        <v>-2.9892994399823142E-2</v>
      </c>
      <c r="I2781" s="61">
        <v>1.4472967207370662</v>
      </c>
      <c r="J2781" s="61">
        <v>-0.1531642759850538</v>
      </c>
      <c r="K2781" s="62">
        <v>-0.11324595407555703</v>
      </c>
      <c r="L2781" s="60">
        <f t="array" ref="L2781:O2781">TRANSPOSE(MMULT(Option!$B$25:$E$28, TRANSPOSE(H2781:K2781)))</f>
        <v>-2.9892994399823142E-2</v>
      </c>
      <c r="M2781" s="60">
        <v>1.3145121574078644</v>
      </c>
      <c r="N2781" s="60">
        <v>0.23250832127749518</v>
      </c>
      <c r="O2781" s="60">
        <v>0.2401613997061175</v>
      </c>
      <c r="P2781" s="56" t="str">
        <f t="shared" si="3482"/>
        <v>556/4</v>
      </c>
      <c r="R2781" s="80"/>
      <c r="S2781" s="3" t="s">
        <v>31</v>
      </c>
      <c r="T2781" s="60">
        <f ca="1"/>
        <v>0.3420541414500633</v>
      </c>
      <c r="U2781" s="60">
        <f ca="1"/>
        <v>-2.4203938163212273</v>
      </c>
      <c r="V2781" s="60">
        <f ca="1"/>
        <v>-0.19461334048701961</v>
      </c>
      <c r="W2781" s="60">
        <f ca="1"/>
        <v>-1.8143750535289893</v>
      </c>
      <c r="X2781" s="60">
        <f ca="1"/>
        <v>-0.35161468363461384</v>
      </c>
      <c r="Y2781" s="52">
        <f ca="1">$B$13 * EXP(($E$3 - $C$13^2/2) * Y$2 + $C$13*SQRT(Y$2)*T2781)</f>
        <v>111.36203031587655</v>
      </c>
      <c r="Z2781" s="52">
        <f ca="1">Y2781 * EXP(($E$3 - $C$13^2/2) * (Z$2-Y$2) + $C$13*SQRT(Z$2-Y$2)*U2781)</f>
        <v>54.145143508610481</v>
      </c>
      <c r="AA2781" s="52">
        <f ca="1">Z2781 * EXP(($E$3 - $C$13^2/2) * (AA$2-Z$2) + $C$13*SQRT(AA$2-Z$2)*V2781)</f>
        <v>51.330457085851556</v>
      </c>
      <c r="AB2781" s="52">
        <f ca="1">AA2781 * EXP(($E$3 - $C$13^2/2) * (AB$2-AA$2) + $C$13*SQRT(AB$2-AA$2)*W2781)</f>
        <v>29.933305755224101</v>
      </c>
      <c r="AC2781" s="52">
        <f ca="1">AB2781 * EXP(($E$3 - $C$13^2/2) * (AC$2-AB$2) + $C$13*SQRT(AC$2-AB$2)*X2781)</f>
        <v>27.07165826709609</v>
      </c>
      <c r="AD2781" s="47"/>
      <c r="AE2781" s="3" t="s">
        <v>46</v>
      </c>
      <c r="AF2781" s="52" t="b">
        <f t="shared" ref="AF2781" ca="1" si="3517">AF2779 &gt;= $B$4</f>
        <v>0</v>
      </c>
      <c r="AG2781" s="52" t="b">
        <f t="array" aca="1" ref="AG2781" ca="1">AND(AG2779 &gt;= $B$4, NOT(OR($AF2781:AF2781)))</f>
        <v>0</v>
      </c>
      <c r="AH2781" s="52" t="b">
        <f t="array" aca="1" ref="AH2781" ca="1">AND(AH2779 &gt;= $B$4, NOT(OR($AF2781:AG2781)))</f>
        <v>0</v>
      </c>
      <c r="AI2781" s="52" t="b">
        <f t="array" aca="1" ref="AI2781" ca="1">AND(AI2779 &gt;= $B$4, NOT(OR($AF2781:AH2781)))</f>
        <v>0</v>
      </c>
      <c r="AJ2781" s="52" t="b">
        <f t="array" aca="1" ref="AJ2781" ca="1">AND(AJ2779 &gt;= $B$4, NOT(OR($AF2781:AI2781)))</f>
        <v>0</v>
      </c>
      <c r="AK2781" s="73"/>
      <c r="AL2781" s="70"/>
    </row>
    <row r="2782" spans="6:38" ht="14.55" customHeight="1" x14ac:dyDescent="0.3">
      <c r="F2782" s="79"/>
      <c r="G2782" s="3">
        <v>2780</v>
      </c>
      <c r="H2782" s="61">
        <v>-0.42267969568485153</v>
      </c>
      <c r="I2782" s="61">
        <v>0.92689426945629838</v>
      </c>
      <c r="J2782" s="61">
        <v>-4.7313214526361745E-2</v>
      </c>
      <c r="K2782" s="62">
        <v>0.56228175237199296</v>
      </c>
      <c r="L2782" s="60">
        <f t="array" ref="L2782:O2782">TRANSPOSE(MMULT(Option!$B$25:$E$28, TRANSPOSE(H2782:K2782)))</f>
        <v>-0.42267969568485153</v>
      </c>
      <c r="M2782" s="60">
        <v>0.68044075192691578</v>
      </c>
      <c r="N2782" s="60">
        <v>3.2090343512225762E-2</v>
      </c>
      <c r="O2782" s="60">
        <v>0.54592074776479615</v>
      </c>
      <c r="P2782" s="56" t="str">
        <f t="shared" si="3482"/>
        <v>556/5</v>
      </c>
      <c r="R2782" s="80"/>
      <c r="S2782" s="3" t="s">
        <v>30</v>
      </c>
      <c r="T2782" s="60">
        <f ca="1"/>
        <v>0.47273073994753045</v>
      </c>
      <c r="U2782" s="60">
        <f ca="1"/>
        <v>-1.7109872464080609</v>
      </c>
      <c r="V2782" s="60">
        <f ca="1"/>
        <v>-0.55084009141206869</v>
      </c>
      <c r="W2782" s="60">
        <f ca="1"/>
        <v>-0.19674127958970511</v>
      </c>
      <c r="X2782" s="60">
        <f ca="1"/>
        <v>1.029935504360447</v>
      </c>
      <c r="Y2782" s="52">
        <f ca="1">$B$14 * EXP(($E$3 - $C$14^2/2) * Y$2 + $C$14*SQRT(Y$2)*T2782)</f>
        <v>115.81445770256566</v>
      </c>
      <c r="Z2782" s="52">
        <f ca="1">Y2782 * EXP(($E$3 - $C$14^2/2) * (Z$2-Y$2) + $C$14*SQRT(Z$2-Y$2)*U2782)</f>
        <v>69.664665224558533</v>
      </c>
      <c r="AA2782" s="52">
        <f ca="1">Z2782 * EXP(($E$3 - $C$14^2/2) * (AA$2-Z$2) + $C$14*SQRT(AA$2-Z$2)*V2782)</f>
        <v>59.349352232152185</v>
      </c>
      <c r="AB2782" s="52">
        <f ca="1">AA2782 * EXP(($E$3 - $C$14^2/2) * (AB$2-AA$2) + $C$14*SQRT(AB$2-AA$2)*W2782)</f>
        <v>56.228223185112078</v>
      </c>
      <c r="AC2782" s="52">
        <f ca="1">AB2782 * EXP(($E$3 - $C$14^2/2) * (AC$2-AB$2) + $C$14*SQRT(AC$2-AB$2)*X2782)</f>
        <v>76.968748363392152</v>
      </c>
      <c r="AD2782" s="47"/>
      <c r="AE2782" s="3" t="s">
        <v>68</v>
      </c>
      <c r="AF2782" s="52" t="b">
        <f ca="1">AND(AF2779&gt;$B$3, NOT(OR($AF2781:AF2781)))</f>
        <v>1</v>
      </c>
      <c r="AG2782" s="52" t="b">
        <f ca="1">AND(AG2779&gt;$B$3, NOT(OR($AF2781:AG2781)))</f>
        <v>0</v>
      </c>
      <c r="AH2782" s="52" t="b">
        <f ca="1">AND(AH2779&gt;$B$3, NOT(OR($AF2781:AH2781)))</f>
        <v>0</v>
      </c>
      <c r="AI2782" s="52" t="b">
        <f ca="1">AND(AI2779&gt;$B$3, NOT(OR($AF2781:AI2781)))</f>
        <v>0</v>
      </c>
      <c r="AJ2782" s="52" t="b">
        <f ca="1">AND(AJ2779&gt;$B$3, NOT(OR($AF2781:AJ2781)))</f>
        <v>0</v>
      </c>
      <c r="AK2782" s="74"/>
      <c r="AL2782" s="70"/>
    </row>
    <row r="2783" spans="6:38" ht="14.55" customHeight="1" x14ac:dyDescent="0.3">
      <c r="F2783" s="79"/>
      <c r="G2783" s="3">
        <v>2781</v>
      </c>
      <c r="H2783" s="61">
        <v>-1.5924518247155655</v>
      </c>
      <c r="I2783" s="61">
        <v>1.1560322937689258</v>
      </c>
      <c r="J2783" s="61">
        <v>-0.22691871683887305</v>
      </c>
      <c r="K2783" s="62">
        <v>1.0927131566624899</v>
      </c>
      <c r="L2783" s="60">
        <f t="array" ref="L2783:O2783">TRANSPOSE(MMULT(Option!$B$25:$E$28, TRANSPOSE(H2783:K2783)))</f>
        <v>-1.5924518247155655</v>
      </c>
      <c r="M2783" s="60">
        <v>0.42254036851567944</v>
      </c>
      <c r="N2783" s="60">
        <v>-0.53356540914190975</v>
      </c>
      <c r="O2783" s="60">
        <v>0.55719322808606941</v>
      </c>
      <c r="P2783" s="56" t="str">
        <f t="shared" si="3482"/>
        <v>557/1</v>
      </c>
      <c r="R2783" s="80">
        <v>696</v>
      </c>
      <c r="S2783" s="3" t="s">
        <v>28</v>
      </c>
      <c r="T2783" s="60">
        <f t="array" aca="1" ref="T2783:T2786" ca="1">TRANSPOSE(OFFSET($L$3, MATCH($R2783 &amp; "/" &amp; T$2, $P$3:$P$5002, 0) - 1, 0, 1, $E$1))</f>
        <v>-8.0233137433400381E-2</v>
      </c>
      <c r="U2783" s="60">
        <f t="array" aca="1" ref="U2783:U2786" ca="1">TRANSPOSE(OFFSET($L$3, MATCH($R2783 &amp; "/" &amp; U$2, $P$3:$P$5002, 0) - 1, 0, 1, $E$1))</f>
        <v>0.24907381373866916</v>
      </c>
      <c r="V2783" s="60">
        <f t="array" aca="1" ref="V2783:V2786" ca="1">TRANSPOSE(OFFSET($L$3, MATCH($R2783 &amp; "/" &amp; V$2, $P$3:$P$5002, 0) - 1, 0, 1, $E$1))</f>
        <v>0.74565942591563705</v>
      </c>
      <c r="W2783" s="60">
        <f t="array" aca="1" ref="W2783:W2786" ca="1">TRANSPOSE(OFFSET($L$3, MATCH($R2783 &amp; "/" &amp; W$2, $P$3:$P$5002, 0) - 1, 0, 1, $E$1))</f>
        <v>-0.942572904756942</v>
      </c>
      <c r="X2783" s="60">
        <f t="array" aca="1" ref="X2783:X2786" ca="1">TRANSPOSE(OFFSET($L$3, MATCH($R2783 &amp; "/" &amp; X$2, $P$3:$P$5002, 0) - 1, 0, 1, $E$1))</f>
        <v>0.39519482227388303</v>
      </c>
      <c r="Y2783" s="52">
        <f ca="1">$B$11 * EXP(($E$3 - $C$11^2/2) * Y$2 + $C$11*SQRT(Y$2)*T2783)</f>
        <v>98.111073975113911</v>
      </c>
      <c r="Z2783" s="52">
        <f ca="1">Y2783 * EXP(($E$3 - $C$11^2/2) * (Z$2-Y$2) + $C$11*SQRT(Z$2-Y$2)*U2783)</f>
        <v>106.25293052964763</v>
      </c>
      <c r="AA2783" s="52">
        <f ca="1">Z2783 * EXP(($E$3 - $C$11^2/2) * (AA$2-Z$2) + $C$11*SQRT(AA$2-Z$2)*V2783)</f>
        <v>133.55591333740216</v>
      </c>
      <c r="AB2783" s="52">
        <f ca="1">AA2783 * EXP(($E$3 - $C$11^2/2) * (AB$2-AA$2) + $C$11*SQRT(AB$2-AA$2)*W2783)</f>
        <v>101.16454455580295</v>
      </c>
      <c r="AC2783" s="52">
        <f ca="1">AB2783 * EXP(($E$3 - $C$11^2/2) * (AC$2-AB$2) + $C$11*SQRT(AC$2-AB$2)*X2783)</f>
        <v>114.46931455329529</v>
      </c>
      <c r="AD2783" s="47"/>
      <c r="AE2783" s="3" t="s">
        <v>69</v>
      </c>
      <c r="AF2783" s="20" cm="1">
        <f t="array" aca="1" ref="AF2783" ca="1">MIN(Y2783:Y2786 / $D$11:$D$14)</f>
        <v>0.67525501110137809</v>
      </c>
      <c r="AG2783" s="20" cm="1">
        <f t="array" aca="1" ref="AG2783" ca="1">MIN(Z2783:Z2786 / $D$11:$D$14)</f>
        <v>0.86797575697875984</v>
      </c>
      <c r="AH2783" s="20" cm="1">
        <f t="array" aca="1" ref="AH2783" ca="1">MIN(AA2783:AA2786 / $D$11:$D$14)</f>
        <v>0.88039787750219289</v>
      </c>
      <c r="AI2783" s="20" cm="1">
        <f t="array" aca="1" ref="AI2783" ca="1">MIN(AB2783:AB2786 / $D$11:$D$14)</f>
        <v>0.7660509755313315</v>
      </c>
      <c r="AJ2783" s="20" cm="1">
        <f t="array" aca="1" ref="AJ2783" ca="1">MIN(AC2783:AC2786 / $D$11:$D$14)</f>
        <v>0.73180777694804977</v>
      </c>
      <c r="AK2783" s="72">
        <f t="array" aca="1" ref="AK2783" ca="1">SUMPRODUCT(AF2784:AJ2784, EXP(-$E$3*$AF$2:$AJ$2))</f>
        <v>104363.25922405574</v>
      </c>
      <c r="AL2783" s="70">
        <f ca="1">MAX(AC2784 - $D$11, 0) * EXP(-$E$2*$E$3)</f>
        <v>0</v>
      </c>
    </row>
    <row r="2784" spans="6:38" ht="14.55" customHeight="1" x14ac:dyDescent="0.3">
      <c r="F2784" s="79"/>
      <c r="G2784" s="3">
        <v>2782</v>
      </c>
      <c r="H2784" s="61">
        <v>-0.44460378675772505</v>
      </c>
      <c r="I2784" s="61">
        <v>4.2106863091048795E-2</v>
      </c>
      <c r="J2784" s="61">
        <v>-1.1418282113781675</v>
      </c>
      <c r="K2784" s="62">
        <v>1.7880576946319771</v>
      </c>
      <c r="L2784" s="60">
        <f t="array" ref="L2784:O2784">TRANSPOSE(MMULT(Option!$B$25:$E$28, TRANSPOSE(H2784:K2784)))</f>
        <v>-0.44460378675772505</v>
      </c>
      <c r="M2784" s="60">
        <v>-0.13924993722471538</v>
      </c>
      <c r="N2784" s="60">
        <v>-1.1696945610100506</v>
      </c>
      <c r="O2784" s="60">
        <v>1.1415237334429709</v>
      </c>
      <c r="P2784" s="56" t="str">
        <f t="shared" si="3482"/>
        <v>557/2</v>
      </c>
      <c r="R2784" s="80"/>
      <c r="S2784" s="3" t="s">
        <v>29</v>
      </c>
      <c r="T2784" s="60">
        <f ca="1"/>
        <v>-1.3255495507720416</v>
      </c>
      <c r="U2784" s="60">
        <f ca="1"/>
        <v>1.1060698995313549</v>
      </c>
      <c r="V2784" s="60">
        <f ca="1"/>
        <v>-0.25512481598007763</v>
      </c>
      <c r="W2784" s="60">
        <f ca="1"/>
        <v>-0.48041741199494176</v>
      </c>
      <c r="X2784" s="60">
        <f ca="1"/>
        <v>-0.16910278513074736</v>
      </c>
      <c r="Y2784" s="52">
        <f ca="1">$B$12 * EXP(($E$3 - $C$12^2/2) * Y$2 + $C$12*SQRT(Y$2)*T2784)</f>
        <v>67.52550111013781</v>
      </c>
      <c r="Z2784" s="52">
        <f ca="1">Y2784 * EXP(($E$3 - $C$12^2/2) * (Z$2-Y$2) + $C$12*SQRT(Z$2-Y$2)*U2784)</f>
        <v>94.568675044662697</v>
      </c>
      <c r="AA2784" s="52">
        <f ca="1">Z2784 * EXP(($E$3 - $C$12^2/2) * (AA$2-Z$2) + $C$12*SQRT(AA$2-Z$2)*V2784)</f>
        <v>88.03978775021929</v>
      </c>
      <c r="AB2784" s="52">
        <f ca="1">AA2784 * EXP(($E$3 - $C$12^2/2) * (AB$2-AA$2) + $C$12*SQRT(AB$2-AA$2)*W2784)</f>
        <v>76.605097553133149</v>
      </c>
      <c r="AC2784" s="52">
        <f ca="1">AB2784 * EXP(($E$3 - $C$12^2/2) * (AC$2-AB$2) + $C$12*SQRT(AC$2-AB$2)*X2784)</f>
        <v>73.180777694804974</v>
      </c>
      <c r="AD2784" s="47"/>
      <c r="AE2784" s="3" t="s">
        <v>47</v>
      </c>
      <c r="AF2784" s="64">
        <f t="shared" ref="AF2784" ca="1" si="3518">($B$5*AF2786 + (1 + $B$6)*AF2785)*$B$2</f>
        <v>0</v>
      </c>
      <c r="AG2784" s="64">
        <f t="shared" ref="AG2784" ca="1" si="3519">($B$5*AG2786 + (1 + $B$6)*AG2785)*$B$2</f>
        <v>15000</v>
      </c>
      <c r="AH2784" s="64">
        <f t="shared" ref="AH2784" ca="1" si="3520">($B$5*AH2786 + (1 + $B$6)*AH2785)*$B$2</f>
        <v>15000</v>
      </c>
      <c r="AI2784" s="64">
        <f t="shared" ref="AI2784" ca="1" si="3521">($B$5*AI2786 + (1 + $B$6)*AI2785)*$B$2</f>
        <v>0</v>
      </c>
      <c r="AJ2784" s="64" cm="1">
        <f t="array" aca="1" ref="AJ2784" ca="1">($B$5*AJ2786 + (1 + $B$6)*AJ2785 + AND(NOT(AF2785:AJ2785)))*$B$2</f>
        <v>100000</v>
      </c>
      <c r="AK2784" s="73"/>
      <c r="AL2784" s="70"/>
    </row>
    <row r="2785" spans="6:38" ht="14.55" customHeight="1" x14ac:dyDescent="0.3">
      <c r="F2785" s="79"/>
      <c r="G2785" s="3">
        <v>2783</v>
      </c>
      <c r="H2785" s="61">
        <v>0.26322523965272476</v>
      </c>
      <c r="I2785" s="61">
        <v>0.21586436033388934</v>
      </c>
      <c r="J2785" s="61">
        <v>-0.21634369664542519</v>
      </c>
      <c r="K2785" s="62">
        <v>0.17119348179974894</v>
      </c>
      <c r="L2785" s="60">
        <f t="array" ref="L2785:O2785">TRANSPOSE(MMULT(Option!$B$25:$E$28, TRANSPOSE(H2785:K2785)))</f>
        <v>0.26322523965272476</v>
      </c>
      <c r="M2785" s="60">
        <v>0.30313305007574404</v>
      </c>
      <c r="N2785" s="60">
        <v>-2.8200192196269236E-2</v>
      </c>
      <c r="O2785" s="60">
        <v>0.26619202765177219</v>
      </c>
      <c r="P2785" s="56" t="str">
        <f t="shared" si="3482"/>
        <v>557/3</v>
      </c>
      <c r="R2785" s="80"/>
      <c r="S2785" s="3" t="s">
        <v>31</v>
      </c>
      <c r="T2785" s="60">
        <f ca="1"/>
        <v>-0.75101477712011155</v>
      </c>
      <c r="U2785" s="60">
        <f ca="1"/>
        <v>0.24570979558743794</v>
      </c>
      <c r="V2785" s="60">
        <f ca="1"/>
        <v>8.6629103080820016E-2</v>
      </c>
      <c r="W2785" s="60">
        <f ca="1"/>
        <v>0.20797150922897639</v>
      </c>
      <c r="X2785" s="60">
        <f ca="1"/>
        <v>-0.64136332793615425</v>
      </c>
      <c r="Y2785" s="52">
        <f ca="1">$B$13 * EXP(($E$3 - $C$13^2/2) * Y$2 + $C$13*SQRT(Y$2)*T2785)</f>
        <v>80.227452183284967</v>
      </c>
      <c r="Z2785" s="52">
        <f ca="1">Y2785 * EXP(($E$3 - $C$13^2/2) * (Z$2-Y$2) + $C$13*SQRT(Z$2-Y$2)*U2785)</f>
        <v>86.797575697875985</v>
      </c>
      <c r="AA2785" s="52">
        <f ca="1">Z2785 * EXP(($E$3 - $C$13^2/2) * (AA$2-Z$2) + $C$13*SQRT(AA$2-Z$2)*V2785)</f>
        <v>89.529432185213921</v>
      </c>
      <c r="AB2785" s="52">
        <f ca="1">AA2785 * EXP(($E$3 - $C$13^2/2) * (AB$2-AA$2) + $C$13*SQRT(AB$2-AA$2)*W2785)</f>
        <v>95.770899446154701</v>
      </c>
      <c r="AC2785" s="52">
        <f ca="1">AB2785 * EXP(($E$3 - $C$13^2/2) * (AC$2-AB$2) + $C$13*SQRT(AC$2-AB$2)*X2785)</f>
        <v>79.404089887162215</v>
      </c>
      <c r="AD2785" s="47"/>
      <c r="AE2785" s="3" t="s">
        <v>46</v>
      </c>
      <c r="AF2785" s="52" t="b">
        <f t="shared" ref="AF2785" ca="1" si="3522">AF2783 &gt;= $B$4</f>
        <v>0</v>
      </c>
      <c r="AG2785" s="52" t="b">
        <f t="array" aca="1" ref="AG2785" ca="1">AND(AG2783 &gt;= $B$4, NOT(OR($AF2785:AF2785)))</f>
        <v>0</v>
      </c>
      <c r="AH2785" s="52" t="b">
        <f t="array" aca="1" ref="AH2785" ca="1">AND(AH2783 &gt;= $B$4, NOT(OR($AF2785:AG2785)))</f>
        <v>0</v>
      </c>
      <c r="AI2785" s="52" t="b">
        <f t="array" aca="1" ref="AI2785" ca="1">AND(AI2783 &gt;= $B$4, NOT(OR($AF2785:AH2785)))</f>
        <v>0</v>
      </c>
      <c r="AJ2785" s="52" t="b">
        <f t="array" aca="1" ref="AJ2785" ca="1">AND(AJ2783 &gt;= $B$4, NOT(OR($AF2785:AI2785)))</f>
        <v>0</v>
      </c>
      <c r="AK2785" s="73"/>
      <c r="AL2785" s="70"/>
    </row>
    <row r="2786" spans="6:38" ht="14.55" customHeight="1" x14ac:dyDescent="0.3">
      <c r="F2786" s="79"/>
      <c r="G2786" s="3">
        <v>2784</v>
      </c>
      <c r="H2786" s="61">
        <v>-0.84476553578214375</v>
      </c>
      <c r="I2786" s="61">
        <v>0.71932769718246437</v>
      </c>
      <c r="J2786" s="61">
        <v>3.8721348319812492E-2</v>
      </c>
      <c r="K2786" s="62">
        <v>2.144306621153107</v>
      </c>
      <c r="L2786" s="60">
        <f t="array" ref="L2786:O2786">TRANSPOSE(MMULT(Option!$B$25:$E$28, TRANSPOSE(H2786:K2786)))</f>
        <v>-0.84476553578214375</v>
      </c>
      <c r="M2786" s="60">
        <v>0.32136851005052558</v>
      </c>
      <c r="N2786" s="60">
        <v>-0.1155326573669174</v>
      </c>
      <c r="O2786" s="60">
        <v>1.6942901105569854</v>
      </c>
      <c r="P2786" s="56" t="str">
        <f t="shared" si="3482"/>
        <v>557/4</v>
      </c>
      <c r="R2786" s="80"/>
      <c r="S2786" s="3" t="s">
        <v>30</v>
      </c>
      <c r="T2786" s="60">
        <f ca="1"/>
        <v>0.42301964265299818</v>
      </c>
      <c r="U2786" s="60">
        <f ca="1"/>
        <v>2.0720539898770238</v>
      </c>
      <c r="V2786" s="60">
        <f ca="1"/>
        <v>0.56758493539946797</v>
      </c>
      <c r="W2786" s="60">
        <f ca="1"/>
        <v>-0.4417231463450686</v>
      </c>
      <c r="X2786" s="60">
        <f ca="1"/>
        <v>0.64334532110776532</v>
      </c>
      <c r="Y2786" s="52">
        <f ca="1">$B$14 * EXP(($E$3 - $C$14^2/2) * Y$2 + $C$14*SQRT(Y$2)*T2786)</f>
        <v>114.10009378064967</v>
      </c>
      <c r="Z2786" s="52">
        <f ca="1">Y2786 * EXP(($E$3 - $C$14^2/2) * (Z$2-Y$2) + $C$14*SQRT(Z$2-Y$2)*U2786)</f>
        <v>213.51183742539101</v>
      </c>
      <c r="AA2786" s="52">
        <f ca="1">Z2786 * EXP(($E$3 - $C$14^2/2) * (AA$2-Z$2) + $C$14*SQRT(AA$2-Z$2)*V2786)</f>
        <v>254.41524535159061</v>
      </c>
      <c r="AB2786" s="52">
        <f ca="1">AA2786 * EXP(($E$3 - $C$14^2/2) * (AB$2-AA$2) + $C$14*SQRT(AB$2-AA$2)*W2786)</f>
        <v>223.95627064526187</v>
      </c>
      <c r="AC2786" s="52">
        <f ca="1">AB2786 * EXP(($E$3 - $C$14^2/2) * (AC$2-AB$2) + $C$14*SQRT(AC$2-AB$2)*X2786)</f>
        <v>272.99525355700689</v>
      </c>
      <c r="AD2786" s="47"/>
      <c r="AE2786" s="3" t="s">
        <v>68</v>
      </c>
      <c r="AF2786" s="52" t="b">
        <f ca="1">AND(AF2783&gt;$B$3, NOT(OR($AF2785:AF2785)))</f>
        <v>0</v>
      </c>
      <c r="AG2786" s="52" t="b">
        <f ca="1">AND(AG2783&gt;$B$3, NOT(OR($AF2785:AG2785)))</f>
        <v>1</v>
      </c>
      <c r="AH2786" s="52" t="b">
        <f ca="1">AND(AH2783&gt;$B$3, NOT(OR($AF2785:AH2785)))</f>
        <v>1</v>
      </c>
      <c r="AI2786" s="52" t="b">
        <f ca="1">AND(AI2783&gt;$B$3, NOT(OR($AF2785:AI2785)))</f>
        <v>0</v>
      </c>
      <c r="AJ2786" s="52" t="b">
        <f ca="1">AND(AJ2783&gt;$B$3, NOT(OR($AF2785:AJ2785)))</f>
        <v>0</v>
      </c>
      <c r="AK2786" s="74"/>
      <c r="AL2786" s="70"/>
    </row>
    <row r="2787" spans="6:38" ht="14.55" customHeight="1" x14ac:dyDescent="0.3">
      <c r="F2787" s="79"/>
      <c r="G2787" s="3">
        <v>2785</v>
      </c>
      <c r="H2787" s="61">
        <v>-9.2796322992640387E-2</v>
      </c>
      <c r="I2787" s="61">
        <v>-1.637111091556406</v>
      </c>
      <c r="J2787" s="61">
        <v>-0.40692381043837916</v>
      </c>
      <c r="K2787" s="62">
        <v>-0.75401922517637499</v>
      </c>
      <c r="L2787" s="60">
        <f t="array" ref="L2787:O2787">TRANSPOSE(MMULT(Option!$B$25:$E$28, TRANSPOSE(H2787:K2787)))</f>
        <v>-9.2796322992640387E-2</v>
      </c>
      <c r="M2787" s="60">
        <v>-1.5375556288188583</v>
      </c>
      <c r="N2787" s="60">
        <v>-0.82322012203689221</v>
      </c>
      <c r="O2787" s="60">
        <v>-1.1909417263780031</v>
      </c>
      <c r="P2787" s="56" t="str">
        <f t="shared" si="3482"/>
        <v>557/5</v>
      </c>
      <c r="R2787" s="80">
        <v>697</v>
      </c>
      <c r="S2787" s="3" t="s">
        <v>28</v>
      </c>
      <c r="T2787" s="60">
        <f t="array" aca="1" ref="T2787:T2790" ca="1">TRANSPOSE(OFFSET($L$3, MATCH($R2787 &amp; "/" &amp; T$2, $P$3:$P$5002, 0) - 1, 0, 1, $E$1))</f>
        <v>-0.48897596455184977</v>
      </c>
      <c r="U2787" s="60">
        <f t="array" aca="1" ref="U2787:U2790" ca="1">TRANSPOSE(OFFSET($L$3, MATCH($R2787 &amp; "/" &amp; U$2, $P$3:$P$5002, 0) - 1, 0, 1, $E$1))</f>
        <v>-0.11975197071667328</v>
      </c>
      <c r="V2787" s="60">
        <f t="array" aca="1" ref="V2787:V2790" ca="1">TRANSPOSE(OFFSET($L$3, MATCH($R2787 &amp; "/" &amp; V$2, $P$3:$P$5002, 0) - 1, 0, 1, $E$1))</f>
        <v>-1.4441546364699376</v>
      </c>
      <c r="W2787" s="60">
        <f t="array" aca="1" ref="W2787:W2790" ca="1">TRANSPOSE(OFFSET($L$3, MATCH($R2787 &amp; "/" &amp; W$2, $P$3:$P$5002, 0) - 1, 0, 1, $E$1))</f>
        <v>1.3318595231692056</v>
      </c>
      <c r="X2787" s="60">
        <f t="array" aca="1" ref="X2787:X2790" ca="1">TRANSPOSE(OFFSET($L$3, MATCH($R2787 &amp; "/" &amp; X$2, $P$3:$P$5002, 0) - 1, 0, 1, $E$1))</f>
        <v>0.6575766489600724</v>
      </c>
      <c r="Y2787" s="52">
        <f ca="1">$B$11 * EXP(($E$3 - $C$11^2/2) * Y$2 + $C$11*SQRT(Y$2)*T2787)</f>
        <v>86.788783990911185</v>
      </c>
      <c r="Z2787" s="52">
        <f ca="1">Y2787 * EXP(($E$3 - $C$11^2/2) * (Z$2-Y$2) + $C$11*SQRT(Z$2-Y$2)*U2787)</f>
        <v>84.145867054952163</v>
      </c>
      <c r="AA2787" s="52">
        <f ca="1">Z2787 * EXP(($E$3 - $C$11^2/2) * (AA$2-Z$2) + $C$11*SQRT(AA$2-Z$2)*V2787)</f>
        <v>54.833724457014732</v>
      </c>
      <c r="AB2787" s="52">
        <f ca="1">AA2787 * EXP(($E$3 - $C$11^2/2) * (AB$2-AA$2) + $C$11*SQRT(AB$2-AA$2)*W2787)</f>
        <v>82.175998585740686</v>
      </c>
      <c r="AC2787" s="52">
        <f ca="1">AB2787 * EXP(($E$3 - $C$11^2/2) * (AC$2-AB$2) + $C$11*SQRT(AC$2-AB$2)*X2787)</f>
        <v>100.59839126189678</v>
      </c>
      <c r="AD2787" s="47"/>
      <c r="AE2787" s="3" t="s">
        <v>69</v>
      </c>
      <c r="AF2787" s="20" cm="1">
        <f t="array" aca="1" ref="AF2787" ca="1">MIN(Y2787:Y2790 / $D$11:$D$14)</f>
        <v>0.80574717373831006</v>
      </c>
      <c r="AG2787" s="20" cm="1">
        <f t="array" aca="1" ref="AG2787" ca="1">MIN(Z2787:Z2790 / $D$11:$D$14)</f>
        <v>0.84145867054952161</v>
      </c>
      <c r="AH2787" s="20" cm="1">
        <f t="array" aca="1" ref="AH2787" ca="1">MIN(AA2787:AA2790 / $D$11:$D$14)</f>
        <v>0.54833724457014732</v>
      </c>
      <c r="AI2787" s="20" cm="1">
        <f t="array" aca="1" ref="AI2787" ca="1">MIN(AB2787:AB2790 / $D$11:$D$14)</f>
        <v>0.45392410523875276</v>
      </c>
      <c r="AJ2787" s="20" cm="1">
        <f t="array" aca="1" ref="AJ2787" ca="1">MIN(AC2787:AC2790 / $D$11:$D$14)</f>
        <v>0.52331576815252623</v>
      </c>
      <c r="AK2787" s="72">
        <f t="array" aca="1" ref="AK2787" ca="1">SUMPRODUCT(AF2788:AJ2788, EXP(-$E$3*$AF$2:$AJ$2))</f>
        <v>105721.0809451906</v>
      </c>
      <c r="AL2787" s="70">
        <f ca="1">MAX(AC2788 - $D$11, 0) * EXP(-$E$2*$E$3)</f>
        <v>31.003734654297851</v>
      </c>
    </row>
    <row r="2788" spans="6:38" ht="14.55" customHeight="1" x14ac:dyDescent="0.3">
      <c r="F2788" s="79"/>
      <c r="G2788" s="3">
        <v>2786</v>
      </c>
      <c r="H2788" s="61">
        <v>-0.86766419187715693</v>
      </c>
      <c r="I2788" s="61">
        <v>-1.1624769017820153</v>
      </c>
      <c r="J2788" s="61">
        <v>-0.81887941302639933</v>
      </c>
      <c r="K2788" s="62">
        <v>-8.2561332734450363E-2</v>
      </c>
      <c r="L2788" s="60">
        <f t="array" ref="L2788:O2788">TRANSPOSE(MMULT(Option!$B$25:$E$28, TRANSPOSE(H2788:K2788)))</f>
        <v>-0.86766419187715693</v>
      </c>
      <c r="M2788" s="60">
        <v>-1.4124933559616291</v>
      </c>
      <c r="N2788" s="60">
        <v>-1.3707036161144597</v>
      </c>
      <c r="O2788" s="60">
        <v>-0.88200378227707055</v>
      </c>
      <c r="P2788" s="56" t="str">
        <f t="shared" si="3482"/>
        <v>558/1</v>
      </c>
      <c r="R2788" s="80"/>
      <c r="S2788" s="3" t="s">
        <v>29</v>
      </c>
      <c r="T2788" s="60">
        <f ca="1"/>
        <v>-0.73661755302954368</v>
      </c>
      <c r="U2788" s="60">
        <f ca="1"/>
        <v>1.1021149140894773</v>
      </c>
      <c r="V2788" s="60">
        <f ca="1"/>
        <v>0.33312820968672552</v>
      </c>
      <c r="W2788" s="60">
        <f ca="1"/>
        <v>0.44922188076982361</v>
      </c>
      <c r="X2788" s="60">
        <f ca="1"/>
        <v>-0.11414347953813875</v>
      </c>
      <c r="Y2788" s="52">
        <f ca="1">$B$12 * EXP(($E$3 - $C$12^2/2) * Y$2 + $C$12*SQRT(Y$2)*T2788)</f>
        <v>80.574717373831007</v>
      </c>
      <c r="Z2788" s="52">
        <f ca="1">Y2788 * EXP(($E$3 - $C$12^2/2) * (Z$2-Y$2) + $C$12*SQRT(Z$2-Y$2)*U2788)</f>
        <v>112.71014044261791</v>
      </c>
      <c r="AA2788" s="52">
        <f ca="1">Z2788 * EXP(($E$3 - $C$12^2/2) * (AA$2-Z$2) + $C$12*SQRT(AA$2-Z$2)*V2788)</f>
        <v>125.18064539413423</v>
      </c>
      <c r="AB2788" s="52">
        <f ca="1">AA2788 * EXP(($E$3 - $C$12^2/2) * (AB$2-AA$2) + $C$12*SQRT(AB$2-AA$2)*W2788)</f>
        <v>143.95840755671603</v>
      </c>
      <c r="AC2788" s="52">
        <f ca="1">AB2788 * EXP(($E$3 - $C$12^2/2) * (AC$2-AB$2) + $C$12*SQRT(AC$2-AB$2)*X2788)</f>
        <v>139.80958330836097</v>
      </c>
      <c r="AD2788" s="47"/>
      <c r="AE2788" s="3" t="s">
        <v>47</v>
      </c>
      <c r="AF2788" s="64">
        <f t="shared" ref="AF2788" ca="1" si="3523">($B$5*AF2790 + (1 + $B$6)*AF2789)*$B$2</f>
        <v>15000</v>
      </c>
      <c r="AG2788" s="64">
        <f t="shared" ref="AG2788" ca="1" si="3524">($B$5*AG2790 + (1 + $B$6)*AG2789)*$B$2</f>
        <v>15000</v>
      </c>
      <c r="AH2788" s="64">
        <f t="shared" ref="AH2788" ca="1" si="3525">($B$5*AH2790 + (1 + $B$6)*AH2789)*$B$2</f>
        <v>0</v>
      </c>
      <c r="AI2788" s="64">
        <f t="shared" ref="AI2788" ca="1" si="3526">($B$5*AI2790 + (1 + $B$6)*AI2789)*$B$2</f>
        <v>0</v>
      </c>
      <c r="AJ2788" s="64" cm="1">
        <f t="array" aca="1" ref="AJ2788" ca="1">($B$5*AJ2790 + (1 + $B$6)*AJ2789 + AND(NOT(AF2789:AJ2789)))*$B$2</f>
        <v>100000</v>
      </c>
      <c r="AK2788" s="73"/>
      <c r="AL2788" s="70"/>
    </row>
    <row r="2789" spans="6:38" ht="14.55" customHeight="1" x14ac:dyDescent="0.3">
      <c r="F2789" s="79"/>
      <c r="G2789" s="3">
        <v>2787</v>
      </c>
      <c r="H2789" s="61">
        <v>-0.27276305919972671</v>
      </c>
      <c r="I2789" s="61">
        <v>-0.76920012095607038</v>
      </c>
      <c r="J2789" s="61">
        <v>-0.12841024891064984</v>
      </c>
      <c r="K2789" s="62">
        <v>-0.15373792567277031</v>
      </c>
      <c r="L2789" s="60">
        <f t="array" ref="L2789:O2789">TRANSPOSE(MMULT(Option!$B$25:$E$28, TRANSPOSE(H2789:K2789)))</f>
        <v>-0.27276305919972671</v>
      </c>
      <c r="M2789" s="60">
        <v>-0.81408877944996683</v>
      </c>
      <c r="N2789" s="60">
        <v>-0.42331311090837348</v>
      </c>
      <c r="O2789" s="60">
        <v>-0.46724550510812157</v>
      </c>
      <c r="P2789" s="56" t="str">
        <f t="shared" si="3482"/>
        <v>558/2</v>
      </c>
      <c r="R2789" s="80"/>
      <c r="S2789" s="3" t="s">
        <v>31</v>
      </c>
      <c r="T2789" s="60">
        <f ca="1"/>
        <v>0.40126445963621915</v>
      </c>
      <c r="U2789" s="60">
        <f ca="1"/>
        <v>-0.79686244090770075</v>
      </c>
      <c r="V2789" s="60">
        <f ca="1"/>
        <v>-0.62433199162242436</v>
      </c>
      <c r="W2789" s="60">
        <f ca="1"/>
        <v>-1.6794875737485402</v>
      </c>
      <c r="X2789" s="60">
        <f ca="1"/>
        <v>0.45751676693932353</v>
      </c>
      <c r="Y2789" s="52">
        <f ca="1">$B$13 * EXP(($E$3 - $C$13^2/2) * Y$2 + $C$13*SQRT(Y$2)*T2789)</f>
        <v>113.35783807498252</v>
      </c>
      <c r="Z2789" s="52">
        <f ca="1">Y2789 * EXP(($E$3 - $C$13^2/2) * (Z$2-Y$2) + $C$13*SQRT(Z$2-Y$2)*U2789)</f>
        <v>89.701796039988693</v>
      </c>
      <c r="AA2789" s="52">
        <f ca="1">Z2789 * EXP(($E$3 - $C$13^2/2) * (AA$2-Z$2) + $C$13*SQRT(AA$2-Z$2)*V2789)</f>
        <v>74.753138209095454</v>
      </c>
      <c r="AB2789" s="52">
        <f ca="1">AA2789 * EXP(($E$3 - $C$13^2/2) * (AB$2-AA$2) + $C$13*SQRT(AB$2-AA$2)*W2789)</f>
        <v>45.392410523875277</v>
      </c>
      <c r="AC2789" s="52">
        <f ca="1">AB2789 * EXP(($E$3 - $C$13^2/2) * (AC$2-AB$2) + $C$13*SQRT(AC$2-AB$2)*X2789)</f>
        <v>52.331576815252625</v>
      </c>
      <c r="AD2789" s="47"/>
      <c r="AE2789" s="3" t="s">
        <v>46</v>
      </c>
      <c r="AF2789" s="52" t="b">
        <f t="shared" ref="AF2789" ca="1" si="3527">AF2787 &gt;= $B$4</f>
        <v>0</v>
      </c>
      <c r="AG2789" s="52" t="b">
        <f t="array" aca="1" ref="AG2789" ca="1">AND(AG2787 &gt;= $B$4, NOT(OR($AF2789:AF2789)))</f>
        <v>0</v>
      </c>
      <c r="AH2789" s="52" t="b">
        <f t="array" aca="1" ref="AH2789" ca="1">AND(AH2787 &gt;= $B$4, NOT(OR($AF2789:AG2789)))</f>
        <v>0</v>
      </c>
      <c r="AI2789" s="52" t="b">
        <f t="array" aca="1" ref="AI2789" ca="1">AND(AI2787 &gt;= $B$4, NOT(OR($AF2789:AH2789)))</f>
        <v>0</v>
      </c>
      <c r="AJ2789" s="52" t="b">
        <f t="array" aca="1" ref="AJ2789" ca="1">AND(AJ2787 &gt;= $B$4, NOT(OR($AF2789:AI2789)))</f>
        <v>0</v>
      </c>
      <c r="AK2789" s="73"/>
      <c r="AL2789" s="70"/>
    </row>
    <row r="2790" spans="6:38" ht="14.55" customHeight="1" x14ac:dyDescent="0.3">
      <c r="F2790" s="79"/>
      <c r="G2790" s="3">
        <v>2788</v>
      </c>
      <c r="H2790" s="61">
        <v>9.3506468015170138E-2</v>
      </c>
      <c r="I2790" s="61">
        <v>0.16498167922625129</v>
      </c>
      <c r="J2790" s="61">
        <v>-0.6604237065700157</v>
      </c>
      <c r="K2790" s="62">
        <v>8.5803431812723277E-2</v>
      </c>
      <c r="L2790" s="60">
        <f t="array" ref="L2790:O2790">TRANSPOSE(MMULT(Option!$B$25:$E$28, TRANSPOSE(H2790:K2790)))</f>
        <v>9.3506468015170138E-2</v>
      </c>
      <c r="M2790" s="60">
        <v>0.18861079387311205</v>
      </c>
      <c r="N2790" s="60">
        <v>-0.49945185710867646</v>
      </c>
      <c r="O2790" s="60">
        <v>2.5181092463161164E-2</v>
      </c>
      <c r="P2790" s="56" t="str">
        <f t="shared" si="3482"/>
        <v>558/3</v>
      </c>
      <c r="R2790" s="80"/>
      <c r="S2790" s="3" t="s">
        <v>30</v>
      </c>
      <c r="T2790" s="60">
        <f ca="1"/>
        <v>0.76511080089225758</v>
      </c>
      <c r="U2790" s="60">
        <f ca="1"/>
        <v>-1.248498859002428</v>
      </c>
      <c r="V2790" s="60">
        <f ca="1"/>
        <v>-1.3872024648881025</v>
      </c>
      <c r="W2790" s="60">
        <f ca="1"/>
        <v>1.5029100357200362</v>
      </c>
      <c r="X2790" s="60">
        <f ca="1"/>
        <v>1.7559734971592937</v>
      </c>
      <c r="Y2790" s="52">
        <f ca="1">$B$14 * EXP(($E$3 - $C$14^2/2) * Y$2 + $C$14*SQRT(Y$2)*T2790)</f>
        <v>126.43184980226012</v>
      </c>
      <c r="Z2790" s="52">
        <f ca="1">Y2790 * EXP(($E$3 - $C$14^2/2) * (Z$2-Y$2) + $C$14*SQRT(Z$2-Y$2)*U2790)</f>
        <v>87.370156763329504</v>
      </c>
      <c r="AA2790" s="52">
        <f ca="1">Z2790 * EXP(($E$3 - $C$14^2/2) * (AA$2-Z$2) + $C$14*SQRT(AA$2-Z$2)*V2790)</f>
        <v>57.915962016929399</v>
      </c>
      <c r="AB2790" s="52">
        <f ca="1">AA2790 * EXP(($E$3 - $C$14^2/2) * (AB$2-AA$2) + $C$14*SQRT(AB$2-AA$2)*W2790)</f>
        <v>91.365325885654414</v>
      </c>
      <c r="AC2790" s="52">
        <f ca="1">AB2790 * EXP(($E$3 - $C$14^2/2) * (AC$2-AB$2) + $C$14*SQRT(AC$2-AB$2)*X2790)</f>
        <v>155.50192157717282</v>
      </c>
      <c r="AD2790" s="47"/>
      <c r="AE2790" s="3" t="s">
        <v>68</v>
      </c>
      <c r="AF2790" s="52" t="b">
        <f ca="1">AND(AF2787&gt;$B$3, NOT(OR($AF2789:AF2789)))</f>
        <v>1</v>
      </c>
      <c r="AG2790" s="52" t="b">
        <f ca="1">AND(AG2787&gt;$B$3, NOT(OR($AF2789:AG2789)))</f>
        <v>1</v>
      </c>
      <c r="AH2790" s="52" t="b">
        <f ca="1">AND(AH2787&gt;$B$3, NOT(OR($AF2789:AH2789)))</f>
        <v>0</v>
      </c>
      <c r="AI2790" s="52" t="b">
        <f ca="1">AND(AI2787&gt;$B$3, NOT(OR($AF2789:AI2789)))</f>
        <v>0</v>
      </c>
      <c r="AJ2790" s="52" t="b">
        <f ca="1">AND(AJ2787&gt;$B$3, NOT(OR($AF2789:AJ2789)))</f>
        <v>0</v>
      </c>
      <c r="AK2790" s="74"/>
      <c r="AL2790" s="70"/>
    </row>
    <row r="2791" spans="6:38" ht="14.55" customHeight="1" x14ac:dyDescent="0.3">
      <c r="F2791" s="79"/>
      <c r="G2791" s="3">
        <v>2789</v>
      </c>
      <c r="H2791" s="61">
        <v>0.91863655163858915</v>
      </c>
      <c r="I2791" s="61">
        <v>0.24126976074082659</v>
      </c>
      <c r="J2791" s="61">
        <v>-1.9031124331242562</v>
      </c>
      <c r="K2791" s="62">
        <v>-0.39058823501418743</v>
      </c>
      <c r="L2791" s="60">
        <f t="array" ref="L2791:O2791">TRANSPOSE(MMULT(Option!$B$25:$E$28, TRANSPOSE(H2791:K2791)))</f>
        <v>0.91863655163858915</v>
      </c>
      <c r="M2791" s="60">
        <v>0.5885820089551802</v>
      </c>
      <c r="N2791" s="60">
        <v>-1.2408889316283371</v>
      </c>
      <c r="O2791" s="60">
        <v>-0.27529541942418523</v>
      </c>
      <c r="P2791" s="56" t="str">
        <f t="shared" si="3482"/>
        <v>558/4</v>
      </c>
      <c r="R2791" s="80">
        <v>698</v>
      </c>
      <c r="S2791" s="3" t="s">
        <v>28</v>
      </c>
      <c r="T2791" s="60">
        <f t="array" aca="1" ref="T2791:T2794" ca="1">TRANSPOSE(OFFSET($L$3, MATCH($R2791 &amp; "/" &amp; T$2, $P$3:$P$5002, 0) - 1, 0, 1, $E$1))</f>
        <v>-0.79693136326504366</v>
      </c>
      <c r="U2791" s="60">
        <f t="array" aca="1" ref="U2791:U2794" ca="1">TRANSPOSE(OFFSET($L$3, MATCH($R2791 &amp; "/" &amp; U$2, $P$3:$P$5002, 0) - 1, 0, 1, $E$1))</f>
        <v>-0.77308801206693867</v>
      </c>
      <c r="V2791" s="60">
        <f t="array" aca="1" ref="V2791:V2794" ca="1">TRANSPOSE(OFFSET($L$3, MATCH($R2791 &amp; "/" &amp; V$2, $P$3:$P$5002, 0) - 1, 0, 1, $E$1))</f>
        <v>0.12274738634301281</v>
      </c>
      <c r="W2791" s="60">
        <f t="array" aca="1" ref="W2791:W2794" ca="1">TRANSPOSE(OFFSET($L$3, MATCH($R2791 &amp; "/" &amp; W$2, $P$3:$P$5002, 0) - 1, 0, 1, $E$1))</f>
        <v>0.59407814907849998</v>
      </c>
      <c r="X2791" s="60">
        <f t="array" aca="1" ref="X2791:X2794" ca="1">TRANSPOSE(OFFSET($L$3, MATCH($R2791 &amp; "/" &amp; X$2, $P$3:$P$5002, 0) - 1, 0, 1, $E$1))</f>
        <v>-0.94672551104057479</v>
      </c>
      <c r="Y2791" s="52">
        <f ca="1">$B$11 * EXP(($E$3 - $C$11^2/2) * Y$2 + $C$11*SQRT(Y$2)*T2791)</f>
        <v>79.129897715637114</v>
      </c>
      <c r="Z2791" s="52">
        <f ca="1">Y2791 * EXP(($E$3 - $C$11^2/2) * (Z$2-Y$2) + $C$11*SQRT(Z$2-Y$2)*U2791)</f>
        <v>63.064901167721089</v>
      </c>
      <c r="AA2791" s="52">
        <f ca="1">Z2791 * EXP(($E$3 - $C$11^2/2) * (AA$2-Z$2) + $C$11*SQRT(AA$2-Z$2)*V2791)</f>
        <v>65.758476920257436</v>
      </c>
      <c r="AB2791" s="52">
        <f ca="1">AA2791 * EXP(($E$3 - $C$11^2/2) * (AB$2-AA$2) + $C$11*SQRT(AB$2-AA$2)*W2791)</f>
        <v>78.981372538722269</v>
      </c>
      <c r="AC2791" s="52">
        <f ca="1">AB2791 * EXP(($E$3 - $C$11^2/2) * (AC$2-AB$2) + $C$11*SQRT(AC$2-AB$2)*X2791)</f>
        <v>59.75150511495346</v>
      </c>
      <c r="AD2791" s="47"/>
      <c r="AE2791" s="3" t="s">
        <v>69</v>
      </c>
      <c r="AF2791" s="20" cm="1">
        <f t="array" aca="1" ref="AF2791" ca="1">MIN(Y2791:Y2794 / $D$11:$D$14)</f>
        <v>0.73792002138692925</v>
      </c>
      <c r="AG2791" s="20" cm="1">
        <f t="array" aca="1" ref="AG2791" ca="1">MIN(Z2791:Z2794 / $D$11:$D$14)</f>
        <v>0.63064901167721088</v>
      </c>
      <c r="AH2791" s="20" cm="1">
        <f t="array" aca="1" ref="AH2791" ca="1">MIN(AA2791:AA2794 / $D$11:$D$14)</f>
        <v>0.36764225016421265</v>
      </c>
      <c r="AI2791" s="20" cm="1">
        <f t="array" aca="1" ref="AI2791" ca="1">MIN(AB2791:AB2794 / $D$11:$D$14)</f>
        <v>0.56998708911118445</v>
      </c>
      <c r="AJ2791" s="20" cm="1">
        <f t="array" aca="1" ref="AJ2791" ca="1">MIN(AC2791:AC2794 / $D$11:$D$14)</f>
        <v>0.48047373923020636</v>
      </c>
      <c r="AK2791" s="72">
        <f t="array" aca="1" ref="AK2791" ca="1">SUMPRODUCT(AF2792:AJ2792, EXP(-$E$3*$AF$2:$AJ$2))</f>
        <v>77880.078307140488</v>
      </c>
      <c r="AL2791" s="70">
        <f ca="1">MAX(AC2792 - $D$11, 0) * EXP(-$E$2*$E$3)</f>
        <v>0</v>
      </c>
    </row>
    <row r="2792" spans="6:38" ht="14.55" customHeight="1" x14ac:dyDescent="0.3">
      <c r="F2792" s="79"/>
      <c r="G2792" s="3">
        <v>2790</v>
      </c>
      <c r="H2792" s="61">
        <v>0.70869757466374639</v>
      </c>
      <c r="I2792" s="61">
        <v>1.1241277228278779</v>
      </c>
      <c r="J2792" s="61">
        <v>0.32596879966934106</v>
      </c>
      <c r="K2792" s="62">
        <v>-0.31536954576131754</v>
      </c>
      <c r="L2792" s="60">
        <f t="array" ref="L2792:O2792">TRANSPOSE(MMULT(Option!$B$25:$E$28, TRANSPOSE(H2792:K2792)))</f>
        <v>0.70869757466374639</v>
      </c>
      <c r="M2792" s="60">
        <v>1.3137591059969163</v>
      </c>
      <c r="N2792" s="60">
        <v>0.8641464437416766</v>
      </c>
      <c r="O2792" s="60">
        <v>0.37140101674282433</v>
      </c>
      <c r="P2792" s="56" t="str">
        <f t="shared" si="3482"/>
        <v>558/5</v>
      </c>
      <c r="R2792" s="80"/>
      <c r="S2792" s="3" t="s">
        <v>29</v>
      </c>
      <c r="T2792" s="60">
        <f ca="1"/>
        <v>-0.46758544395299112</v>
      </c>
      <c r="U2792" s="60">
        <f ca="1"/>
        <v>0.58477072084612547</v>
      </c>
      <c r="V2792" s="60">
        <f ca="1"/>
        <v>-0.26461982705311604</v>
      </c>
      <c r="W2792" s="60">
        <f ca="1"/>
        <v>-0.90916875337012104</v>
      </c>
      <c r="X2792" s="60">
        <f ca="1"/>
        <v>-0.94021871902084031</v>
      </c>
      <c r="Y2792" s="52">
        <f ca="1">$B$12 * EXP(($E$3 - $C$12^2/2) * Y$2 + $C$12*SQRT(Y$2)*T2792)</f>
        <v>87.347511977437236</v>
      </c>
      <c r="Z2792" s="52">
        <f ca="1">Y2792 * EXP(($E$3 - $C$12^2/2) * (Z$2-Y$2) + $C$12*SQRT(Z$2-Y$2)*U2792)</f>
        <v>104.61906167930921</v>
      </c>
      <c r="AA2792" s="52">
        <f ca="1">Z2792 * EXP(($E$3 - $C$12^2/2) * (AA$2-Z$2) + $C$12*SQRT(AA$2-Z$2)*V2792)</f>
        <v>97.119270983975767</v>
      </c>
      <c r="AB2792" s="52">
        <f ca="1">AA2792 * EXP(($E$3 - $C$12^2/2) * (AB$2-AA$2) + $C$12*SQRT(AB$2-AA$2)*W2792)</f>
        <v>74.305813697595511</v>
      </c>
      <c r="AC2792" s="52">
        <f ca="1">AB2792 * EXP(($E$3 - $C$12^2/2) * (AC$2-AB$2) + $C$12*SQRT(AC$2-AB$2)*X2792)</f>
        <v>56.32416036410428</v>
      </c>
      <c r="AD2792" s="47"/>
      <c r="AE2792" s="3" t="s">
        <v>47</v>
      </c>
      <c r="AF2792" s="64">
        <f t="shared" ref="AF2792" ca="1" si="3528">($B$5*AF2794 + (1 + $B$6)*AF2793)*$B$2</f>
        <v>0</v>
      </c>
      <c r="AG2792" s="64">
        <f t="shared" ref="AG2792" ca="1" si="3529">($B$5*AG2794 + (1 + $B$6)*AG2793)*$B$2</f>
        <v>0</v>
      </c>
      <c r="AH2792" s="64">
        <f t="shared" ref="AH2792" ca="1" si="3530">($B$5*AH2794 + (1 + $B$6)*AH2793)*$B$2</f>
        <v>0</v>
      </c>
      <c r="AI2792" s="64">
        <f t="shared" ref="AI2792" ca="1" si="3531">($B$5*AI2794 + (1 + $B$6)*AI2793)*$B$2</f>
        <v>0</v>
      </c>
      <c r="AJ2792" s="64" cm="1">
        <f t="array" aca="1" ref="AJ2792" ca="1">($B$5*AJ2794 + (1 + $B$6)*AJ2793 + AND(NOT(AF2793:AJ2793)))*$B$2</f>
        <v>100000</v>
      </c>
      <c r="AK2792" s="73"/>
      <c r="AL2792" s="70"/>
    </row>
    <row r="2793" spans="6:38" ht="14.55" customHeight="1" x14ac:dyDescent="0.3">
      <c r="F2793" s="79"/>
      <c r="G2793" s="3">
        <v>2791</v>
      </c>
      <c r="H2793" s="61">
        <v>1.8265369219753722E-2</v>
      </c>
      <c r="I2793" s="61">
        <v>-0.76233337287661063</v>
      </c>
      <c r="J2793" s="61">
        <v>-1.407461603770068</v>
      </c>
      <c r="K2793" s="62">
        <v>0.14390652754448846</v>
      </c>
      <c r="L2793" s="60">
        <f t="array" ref="L2793:O2793">TRANSPOSE(MMULT(Option!$B$25:$E$28, TRANSPOSE(H2793:K2793)))</f>
        <v>1.8265369219753722E-2</v>
      </c>
      <c r="M2793" s="60">
        <v>-0.69138392951171124</v>
      </c>
      <c r="N2793" s="60">
        <v>-1.4285072822671669</v>
      </c>
      <c r="O2793" s="60">
        <v>-0.34379377728666977</v>
      </c>
      <c r="P2793" s="56" t="str">
        <f t="shared" si="3482"/>
        <v>559/1</v>
      </c>
      <c r="R2793" s="80"/>
      <c r="S2793" s="3" t="s">
        <v>31</v>
      </c>
      <c r="T2793" s="60">
        <f ca="1"/>
        <v>-0.57281222141893573</v>
      </c>
      <c r="U2793" s="60">
        <f ca="1"/>
        <v>-0.89133091684515842</v>
      </c>
      <c r="V2793" s="60">
        <f ca="1"/>
        <v>-0.52034845993218271</v>
      </c>
      <c r="W2793" s="60">
        <f ca="1"/>
        <v>0.390156822202951</v>
      </c>
      <c r="X2793" s="60">
        <f ca="1"/>
        <v>-0.93227424091392286</v>
      </c>
      <c r="Y2793" s="52">
        <f ca="1">$B$13 * EXP(($E$3 - $C$13^2/2) * Y$2 + $C$13*SQRT(Y$2)*T2793)</f>
        <v>84.633191108819332</v>
      </c>
      <c r="Z2793" s="52">
        <f ca="1">Y2793 * EXP(($E$3 - $C$13^2/2) * (Z$2-Y$2) + $C$13*SQRT(Z$2-Y$2)*U2793)</f>
        <v>65.100175463897983</v>
      </c>
      <c r="AA2793" s="52">
        <f ca="1">Z2793 * EXP(($E$3 - $C$13^2/2) * (AA$2-Z$2) + $C$13*SQRT(AA$2-Z$2)*V2793)</f>
        <v>55.970384718166081</v>
      </c>
      <c r="AB2793" s="52">
        <f ca="1">AA2793 * EXP(($E$3 - $C$13^2/2) * (AB$2-AA$2) + $C$13*SQRT(AB$2-AA$2)*W2793)</f>
        <v>63.235746674318676</v>
      </c>
      <c r="AC2793" s="52">
        <f ca="1">AB2793 * EXP(($E$3 - $C$13^2/2) * (AC$2-AB$2) + $C$13*SQRT(AC$2-AB$2)*X2793)</f>
        <v>48.047373923020636</v>
      </c>
      <c r="AD2793" s="47"/>
      <c r="AE2793" s="3" t="s">
        <v>46</v>
      </c>
      <c r="AF2793" s="52" t="b">
        <f t="shared" ref="AF2793" ca="1" si="3532">AF2791 &gt;= $B$4</f>
        <v>0</v>
      </c>
      <c r="AG2793" s="52" t="b">
        <f t="array" aca="1" ref="AG2793" ca="1">AND(AG2791 &gt;= $B$4, NOT(OR($AF2793:AF2793)))</f>
        <v>0</v>
      </c>
      <c r="AH2793" s="52" t="b">
        <f t="array" aca="1" ref="AH2793" ca="1">AND(AH2791 &gt;= $B$4, NOT(OR($AF2793:AG2793)))</f>
        <v>0</v>
      </c>
      <c r="AI2793" s="52" t="b">
        <f t="array" aca="1" ref="AI2793" ca="1">AND(AI2791 &gt;= $B$4, NOT(OR($AF2793:AH2793)))</f>
        <v>0</v>
      </c>
      <c r="AJ2793" s="52" t="b">
        <f t="array" aca="1" ref="AJ2793" ca="1">AND(AJ2791 &gt;= $B$4, NOT(OR($AF2793:AI2793)))</f>
        <v>0</v>
      </c>
      <c r="AK2793" s="73"/>
      <c r="AL2793" s="70"/>
    </row>
    <row r="2794" spans="6:38" ht="14.55" customHeight="1" x14ac:dyDescent="0.3">
      <c r="F2794" s="79"/>
      <c r="G2794" s="3">
        <v>2792</v>
      </c>
      <c r="H2794" s="61">
        <v>-0.76563000169839623</v>
      </c>
      <c r="I2794" s="61">
        <v>0.42257695646957316</v>
      </c>
      <c r="J2794" s="61">
        <v>-0.33831788640394245</v>
      </c>
      <c r="K2794" s="62">
        <v>0.19365516270024924</v>
      </c>
      <c r="L2794" s="60">
        <f t="array" ref="L2794:O2794">TRANSPOSE(MMULT(Option!$B$25:$E$28, TRANSPOSE(H2794:K2794)))</f>
        <v>-0.76563000169839623</v>
      </c>
      <c r="M2794" s="60">
        <v>8.104617731381708E-2</v>
      </c>
      <c r="N2794" s="60">
        <v>-0.49274338341485502</v>
      </c>
      <c r="O2794" s="60">
        <v>-9.5791894736945132E-2</v>
      </c>
      <c r="P2794" s="56" t="str">
        <f t="shared" si="3482"/>
        <v>559/2</v>
      </c>
      <c r="R2794" s="80"/>
      <c r="S2794" s="3" t="s">
        <v>30</v>
      </c>
      <c r="T2794" s="60">
        <f ca="1"/>
        <v>-1.0297327745292577</v>
      </c>
      <c r="U2794" s="60">
        <f ca="1"/>
        <v>-0.45471098767663737</v>
      </c>
      <c r="V2794" s="60">
        <f ca="1"/>
        <v>-1.9010394376167237</v>
      </c>
      <c r="W2794" s="60">
        <f ca="1"/>
        <v>1.4450113028486042</v>
      </c>
      <c r="X2794" s="60">
        <f ca="1"/>
        <v>0.99051482197277074</v>
      </c>
      <c r="Y2794" s="52">
        <f ca="1">$B$14 * EXP(($E$3 - $C$14^2/2) * Y$2 + $C$14*SQRT(Y$2)*T2794)</f>
        <v>73.792002138692922</v>
      </c>
      <c r="Z2794" s="52">
        <f ca="1">Y2794 * EXP(($E$3 - $C$14^2/2) * (Z$2-Y$2) + $C$14*SQRT(Z$2-Y$2)*U2794)</f>
        <v>64.704908057669584</v>
      </c>
      <c r="AA2794" s="52">
        <f ca="1">Z2794 * EXP(($E$3 - $C$14^2/2) * (AA$2-Z$2) + $C$14*SQRT(AA$2-Z$2)*V2794)</f>
        <v>36.764225016421264</v>
      </c>
      <c r="AB2794" s="52">
        <f ca="1">AA2794 * EXP(($E$3 - $C$14^2/2) * (AB$2-AA$2) + $C$14*SQRT(AB$2-AA$2)*W2794)</f>
        <v>56.998708911118442</v>
      </c>
      <c r="AC2794" s="52">
        <f ca="1">AB2794 * EXP(($E$3 - $C$14^2/2) * (AC$2-AB$2) + $C$14*SQRT(AC$2-AB$2)*X2794)</f>
        <v>77.106151508400671</v>
      </c>
      <c r="AD2794" s="47"/>
      <c r="AE2794" s="3" t="s">
        <v>68</v>
      </c>
      <c r="AF2794" s="52" t="b">
        <f ca="1">AND(AF2791&gt;$B$3, NOT(OR($AF2793:AF2793)))</f>
        <v>0</v>
      </c>
      <c r="AG2794" s="52" t="b">
        <f ca="1">AND(AG2791&gt;$B$3, NOT(OR($AF2793:AG2793)))</f>
        <v>0</v>
      </c>
      <c r="AH2794" s="52" t="b">
        <f ca="1">AND(AH2791&gt;$B$3, NOT(OR($AF2793:AH2793)))</f>
        <v>0</v>
      </c>
      <c r="AI2794" s="52" t="b">
        <f ca="1">AND(AI2791&gt;$B$3, NOT(OR($AF2793:AI2793)))</f>
        <v>0</v>
      </c>
      <c r="AJ2794" s="52" t="b">
        <f ca="1">AND(AJ2791&gt;$B$3, NOT(OR($AF2793:AJ2793)))</f>
        <v>0</v>
      </c>
      <c r="AK2794" s="74"/>
      <c r="AL2794" s="70"/>
    </row>
    <row r="2795" spans="6:38" ht="14.55" customHeight="1" x14ac:dyDescent="0.3">
      <c r="F2795" s="79"/>
      <c r="G2795" s="3">
        <v>2793</v>
      </c>
      <c r="H2795" s="61">
        <v>0.26615269311192702</v>
      </c>
      <c r="I2795" s="61">
        <v>-2.0583894553707824</v>
      </c>
      <c r="J2795" s="61">
        <v>0.32058310708230159</v>
      </c>
      <c r="K2795" s="62">
        <v>1.5761471943420813</v>
      </c>
      <c r="L2795" s="60">
        <f t="array" ref="L2795:O2795">TRANSPOSE(MMULT(Option!$B$25:$E$28, TRANSPOSE(H2795:K2795)))</f>
        <v>0.26615269311192702</v>
      </c>
      <c r="M2795" s="60">
        <v>-1.7800840205423365</v>
      </c>
      <c r="N2795" s="60">
        <v>-0.15098043800834277</v>
      </c>
      <c r="O2795" s="60">
        <v>0.97975142698258</v>
      </c>
      <c r="P2795" s="56" t="str">
        <f t="shared" si="3482"/>
        <v>559/3</v>
      </c>
      <c r="R2795" s="80">
        <v>699</v>
      </c>
      <c r="S2795" s="3" t="s">
        <v>28</v>
      </c>
      <c r="T2795" s="60">
        <f t="array" aca="1" ref="T2795:T2798" ca="1">TRANSPOSE(OFFSET($L$3, MATCH($R2795 &amp; "/" &amp; T$2, $P$3:$P$5002, 0) - 1, 0, 1, $E$1))</f>
        <v>-0.78593897470364471</v>
      </c>
      <c r="U2795" s="60">
        <f t="array" aca="1" ref="U2795:U2798" ca="1">TRANSPOSE(OFFSET($L$3, MATCH($R2795 &amp; "/" &amp; U$2, $P$3:$P$5002, 0) - 1, 0, 1, $E$1))</f>
        <v>1.0780212254287382</v>
      </c>
      <c r="V2795" s="60">
        <f t="array" aca="1" ref="V2795:V2798" ca="1">TRANSPOSE(OFFSET($L$3, MATCH($R2795 &amp; "/" &amp; V$2, $P$3:$P$5002, 0) - 1, 0, 1, $E$1))</f>
        <v>-1.2975825470365894</v>
      </c>
      <c r="W2795" s="60">
        <f t="array" aca="1" ref="W2795:W2798" ca="1">TRANSPOSE(OFFSET($L$3, MATCH($R2795 &amp; "/" &amp; W$2, $P$3:$P$5002, 0) - 1, 0, 1, $E$1))</f>
        <v>-1.0831342774325574</v>
      </c>
      <c r="X2795" s="60">
        <f t="array" aca="1" ref="X2795:X2798" ca="1">TRANSPOSE(OFFSET($L$3, MATCH($R2795 &amp; "/" &amp; X$2, $P$3:$P$5002, 0) - 1, 0, 1, $E$1))</f>
        <v>1.964027042018111</v>
      </c>
      <c r="Y2795" s="52">
        <f ca="1">$B$11 * EXP(($E$3 - $C$11^2/2) * Y$2 + $C$11*SQRT(Y$2)*T2795)</f>
        <v>79.391276429976784</v>
      </c>
      <c r="Z2795" s="52">
        <f ca="1">Y2795 * EXP(($E$3 - $C$11^2/2) * (Z$2-Y$2) + $C$11*SQRT(Z$2-Y$2)*U2795)</f>
        <v>110.25488935178566</v>
      </c>
      <c r="AA2795" s="52">
        <f ca="1">Z2795 * EXP(($E$3 - $C$11^2/2) * (AA$2-Z$2) + $C$11*SQRT(AA$2-Z$2)*V2795)</f>
        <v>75.077438717744045</v>
      </c>
      <c r="AB2795" s="52">
        <f ca="1">AA2795 * EXP(($E$3 - $C$11^2/2) * (AB$2-AA$2) + $C$11*SQRT(AB$2-AA$2)*W2795)</f>
        <v>54.520665531694441</v>
      </c>
      <c r="AC2795" s="52">
        <f ca="1">AB2795 * EXP(($E$3 - $C$11^2/2) * (AC$2-AB$2) + $C$11*SQRT(AC$2-AB$2)*X2795)</f>
        <v>98.769408522591476</v>
      </c>
      <c r="AD2795" s="47"/>
      <c r="AE2795" s="3" t="s">
        <v>69</v>
      </c>
      <c r="AF2795" s="20" cm="1">
        <f t="array" aca="1" ref="AF2795" ca="1">MIN(Y2795:Y2798 / $D$11:$D$14)</f>
        <v>0.58999704238546358</v>
      </c>
      <c r="AG2795" s="20" cm="1">
        <f t="array" aca="1" ref="AG2795" ca="1">MIN(Z2795:Z2798 / $D$11:$D$14)</f>
        <v>0.74057939710460441</v>
      </c>
      <c r="AH2795" s="20" cm="1">
        <f t="array" aca="1" ref="AH2795" ca="1">MIN(AA2795:AA2798 / $D$11:$D$14)</f>
        <v>0.6796012167468537</v>
      </c>
      <c r="AI2795" s="20" cm="1">
        <f t="array" aca="1" ref="AI2795" ca="1">MIN(AB2795:AB2798 / $D$11:$D$14)</f>
        <v>0.54520665531694446</v>
      </c>
      <c r="AJ2795" s="20" cm="1">
        <f t="array" aca="1" ref="AJ2795" ca="1">MIN(AC2795:AC2798 / $D$11:$D$14)</f>
        <v>0.77281177020380754</v>
      </c>
      <c r="AK2795" s="72">
        <f t="array" aca="1" ref="AK2795" ca="1">SUMPRODUCT(AF2796:AJ2796, EXP(-$E$3*$AF$2:$AJ$2))</f>
        <v>77880.078307140488</v>
      </c>
      <c r="AL2795" s="70">
        <f ca="1">MAX(AC2796 - $D$11, 0) * EXP(-$E$2*$E$3)</f>
        <v>6.1700115084753744</v>
      </c>
    </row>
    <row r="2796" spans="6:38" ht="14.55" customHeight="1" x14ac:dyDescent="0.3">
      <c r="F2796" s="79"/>
      <c r="G2796" s="3">
        <v>2794</v>
      </c>
      <c r="H2796" s="61">
        <v>0.2881029873651656</v>
      </c>
      <c r="I2796" s="61">
        <v>0.81500292687022258</v>
      </c>
      <c r="J2796" s="61">
        <v>-1.5324936194461152</v>
      </c>
      <c r="K2796" s="62">
        <v>0.27388650604993214</v>
      </c>
      <c r="L2796" s="60">
        <f t="array" ref="L2796:O2796">TRANSPOSE(MMULT(Option!$B$25:$E$28, TRANSPOSE(H2796:K2796)))</f>
        <v>0.2881029873651656</v>
      </c>
      <c r="M2796" s="60">
        <v>0.86220371574473698</v>
      </c>
      <c r="N2796" s="60">
        <v>-1.0173455134781624</v>
      </c>
      <c r="O2796" s="60">
        <v>0.26408932238723243</v>
      </c>
      <c r="P2796" s="56" t="str">
        <f t="shared" si="3482"/>
        <v>559/4</v>
      </c>
      <c r="R2796" s="80"/>
      <c r="S2796" s="3" t="s">
        <v>29</v>
      </c>
      <c r="T2796" s="60">
        <f ca="1"/>
        <v>-1.0835743320622355</v>
      </c>
      <c r="U2796" s="60">
        <f ca="1"/>
        <v>4.9166231782180103E-2</v>
      </c>
      <c r="V2796" s="60">
        <f ca="1"/>
        <v>-7.7158556388601585E-2</v>
      </c>
      <c r="W2796" s="60">
        <f ca="1"/>
        <v>0.16294839091685465</v>
      </c>
      <c r="X2796" s="60">
        <f ca="1"/>
        <v>1.1194274072965185</v>
      </c>
      <c r="Y2796" s="52">
        <f ca="1">$B$12 * EXP(($E$3 - $C$12^2/2) * Y$2 + $C$12*SQRT(Y$2)*T2796)</f>
        <v>72.609653867304246</v>
      </c>
      <c r="Z2796" s="52">
        <f ca="1">Y2796 * EXP(($E$3 - $C$12^2/2) * (Z$2-Y$2) + $C$12*SQRT(Z$2-Y$2)*U2796)</f>
        <v>74.057939710460445</v>
      </c>
      <c r="AA2796" s="52">
        <f ca="1">Z2796 * EXP(($E$3 - $C$12^2/2) * (AA$2-Z$2) + $C$12*SQRT(AA$2-Z$2)*V2796)</f>
        <v>72.726089763652809</v>
      </c>
      <c r="AB2796" s="52">
        <f ca="1">AA2796 * EXP(($E$3 - $C$12^2/2) * (AB$2-AA$2) + $C$12*SQRT(AB$2-AA$2)*W2796)</f>
        <v>76.752403831928532</v>
      </c>
      <c r="AC2796" s="52">
        <f ca="1">AB2796 * EXP(($E$3 - $C$12^2/2) * (AC$2-AB$2) + $C$12*SQRT(AC$2-AB$2)*X2796)</f>
        <v>107.92245159813825</v>
      </c>
      <c r="AD2796" s="47"/>
      <c r="AE2796" s="3" t="s">
        <v>47</v>
      </c>
      <c r="AF2796" s="64">
        <f t="shared" ref="AF2796" ca="1" si="3533">($B$5*AF2798 + (1 + $B$6)*AF2797)*$B$2</f>
        <v>0</v>
      </c>
      <c r="AG2796" s="64">
        <f t="shared" ref="AG2796" ca="1" si="3534">($B$5*AG2798 + (1 + $B$6)*AG2797)*$B$2</f>
        <v>0</v>
      </c>
      <c r="AH2796" s="64">
        <f t="shared" ref="AH2796" ca="1" si="3535">($B$5*AH2798 + (1 + $B$6)*AH2797)*$B$2</f>
        <v>0</v>
      </c>
      <c r="AI2796" s="64">
        <f t="shared" ref="AI2796" ca="1" si="3536">($B$5*AI2798 + (1 + $B$6)*AI2797)*$B$2</f>
        <v>0</v>
      </c>
      <c r="AJ2796" s="64" cm="1">
        <f t="array" aca="1" ref="AJ2796" ca="1">($B$5*AJ2798 + (1 + $B$6)*AJ2797 + AND(NOT(AF2797:AJ2797)))*$B$2</f>
        <v>100000</v>
      </c>
      <c r="AK2796" s="73"/>
      <c r="AL2796" s="70"/>
    </row>
    <row r="2797" spans="6:38" ht="14.55" customHeight="1" x14ac:dyDescent="0.3">
      <c r="F2797" s="79"/>
      <c r="G2797" s="3">
        <v>2795</v>
      </c>
      <c r="H2797" s="61">
        <v>0.30684714993145618</v>
      </c>
      <c r="I2797" s="61">
        <v>-1.1371442874003048</v>
      </c>
      <c r="J2797" s="61">
        <v>-1.3492615393212655</v>
      </c>
      <c r="K2797" s="62">
        <v>-1.3457773632738836</v>
      </c>
      <c r="L2797" s="60">
        <f t="array" ref="L2797:O2797">TRANSPOSE(MMULT(Option!$B$25:$E$28, TRANSPOSE(H2797:K2797)))</f>
        <v>0.30684714993145618</v>
      </c>
      <c r="M2797" s="60">
        <v>-0.91947109464712051</v>
      </c>
      <c r="N2797" s="60">
        <v>-1.3601054039611498</v>
      </c>
      <c r="O2797" s="60">
        <v>-1.590839181729675</v>
      </c>
      <c r="P2797" s="56" t="str">
        <f t="shared" si="3482"/>
        <v>559/5</v>
      </c>
      <c r="R2797" s="80"/>
      <c r="S2797" s="3" t="s">
        <v>31</v>
      </c>
      <c r="T2797" s="60">
        <f ca="1"/>
        <v>-1.7754591833364348</v>
      </c>
      <c r="U2797" s="60">
        <f ca="1"/>
        <v>0.93171357997737925</v>
      </c>
      <c r="V2797" s="60">
        <f ca="1"/>
        <v>-0.49375139263823031</v>
      </c>
      <c r="W2797" s="60">
        <f ca="1"/>
        <v>-0.35702414953985712</v>
      </c>
      <c r="X2797" s="60">
        <f ca="1"/>
        <v>0.75212192685439638</v>
      </c>
      <c r="Y2797" s="52">
        <f ca="1">$B$13 * EXP(($E$3 - $C$13^2/2) * Y$2 + $C$13*SQRT(Y$2)*T2797)</f>
        <v>58.999704238546357</v>
      </c>
      <c r="Z2797" s="52">
        <f ca="1">Y2797 * EXP(($E$3 - $C$13^2/2) * (Z$2-Y$2) + $C$13*SQRT(Z$2-Y$2)*U2797)</f>
        <v>78.417452027865977</v>
      </c>
      <c r="AA2797" s="52">
        <f ca="1">Z2797 * EXP(($E$3 - $C$13^2/2) * (AA$2-Z$2) + $C$13*SQRT(AA$2-Z$2)*V2797)</f>
        <v>67.960121674685368</v>
      </c>
      <c r="AB2797" s="52">
        <f ca="1">AA2797 * EXP(($E$3 - $C$13^2/2) * (AB$2-AA$2) + $C$13*SQRT(AB$2-AA$2)*W2797)</f>
        <v>61.363416943177086</v>
      </c>
      <c r="AC2797" s="52">
        <f ca="1">AB2797 * EXP(($E$3 - $C$13^2/2) * (AC$2-AB$2) + $C$13*SQRT(AC$2-AB$2)*X2797)</f>
        <v>77.281177020380753</v>
      </c>
      <c r="AD2797" s="47"/>
      <c r="AE2797" s="3" t="s">
        <v>46</v>
      </c>
      <c r="AF2797" s="52" t="b">
        <f t="shared" ref="AF2797" ca="1" si="3537">AF2795 &gt;= $B$4</f>
        <v>0</v>
      </c>
      <c r="AG2797" s="52" t="b">
        <f t="array" aca="1" ref="AG2797" ca="1">AND(AG2795 &gt;= $B$4, NOT(OR($AF2797:AF2797)))</f>
        <v>0</v>
      </c>
      <c r="AH2797" s="52" t="b">
        <f t="array" aca="1" ref="AH2797" ca="1">AND(AH2795 &gt;= $B$4, NOT(OR($AF2797:AG2797)))</f>
        <v>0</v>
      </c>
      <c r="AI2797" s="52" t="b">
        <f t="array" aca="1" ref="AI2797" ca="1">AND(AI2795 &gt;= $B$4, NOT(OR($AF2797:AH2797)))</f>
        <v>0</v>
      </c>
      <c r="AJ2797" s="52" t="b">
        <f t="array" aca="1" ref="AJ2797" ca="1">AND(AJ2795 &gt;= $B$4, NOT(OR($AF2797:AI2797)))</f>
        <v>0</v>
      </c>
      <c r="AK2797" s="73"/>
      <c r="AL2797" s="70"/>
    </row>
    <row r="2798" spans="6:38" ht="14.55" customHeight="1" x14ac:dyDescent="0.3">
      <c r="F2798" s="79"/>
      <c r="G2798" s="3">
        <v>2796</v>
      </c>
      <c r="H2798" s="61">
        <v>-1.0210678398880506</v>
      </c>
      <c r="I2798" s="61">
        <v>1.7966912018926995</v>
      </c>
      <c r="J2798" s="61">
        <v>1.7521323868784255</v>
      </c>
      <c r="K2798" s="62">
        <v>-0.9596355591301986</v>
      </c>
      <c r="L2798" s="60">
        <f t="array" ref="L2798:O2798">TRANSPOSE(MMULT(Option!$B$25:$E$28, TRANSPOSE(H2798:K2798)))</f>
        <v>-1.0210678398880506</v>
      </c>
      <c r="M2798" s="60">
        <v>1.2382675506716758</v>
      </c>
      <c r="N2798" s="60">
        <v>1.6009725719770218</v>
      </c>
      <c r="O2798" s="60">
        <v>-0.41774451146106206</v>
      </c>
      <c r="P2798" s="56" t="str">
        <f t="shared" si="3482"/>
        <v>560/1</v>
      </c>
      <c r="R2798" s="80"/>
      <c r="S2798" s="3" t="s">
        <v>30</v>
      </c>
      <c r="T2798" s="60">
        <f ca="1"/>
        <v>1.4763480025437186</v>
      </c>
      <c r="U2798" s="60">
        <f ca="1"/>
        <v>0.43705810308267395</v>
      </c>
      <c r="V2798" s="60">
        <f ca="1"/>
        <v>-0.21445971696695093</v>
      </c>
      <c r="W2798" s="60">
        <f ca="1"/>
        <v>1.1462604505447977</v>
      </c>
      <c r="X2798" s="60">
        <f ca="1"/>
        <v>6.8471184006756336E-2</v>
      </c>
      <c r="Y2798" s="52">
        <f ca="1">$B$14 * EXP(($E$3 - $C$14^2/2) * Y$2 + $C$14*SQRT(Y$2)*T2798)</f>
        <v>156.50290729166531</v>
      </c>
      <c r="Z2798" s="52">
        <f ca="1">Y2798 * EXP(($E$3 - $C$14^2/2) * (Z$2-Y$2) + $C$14*SQRT(Z$2-Y$2)*U2798)</f>
        <v>179.32360407929227</v>
      </c>
      <c r="AA2798" s="52">
        <f ca="1">Z2798 * EXP(($E$3 - $C$14^2/2) * (AA$2-Z$2) + $C$14*SQRT(AA$2-Z$2)*V2798)</f>
        <v>168.99246068319621</v>
      </c>
      <c r="AB2798" s="52">
        <f ca="1">AA2798 * EXP(($E$3 - $C$14^2/2) * (AB$2-AA$2) + $C$14*SQRT(AB$2-AA$2)*W2798)</f>
        <v>239.54283143462879</v>
      </c>
      <c r="AC2798" s="52">
        <f ca="1">AB2798 * EXP(($E$3 - $C$14^2/2) * (AC$2-AB$2) + $C$14*SQRT(AC$2-AB$2)*X2798)</f>
        <v>245.73988364507773</v>
      </c>
      <c r="AD2798" s="47"/>
      <c r="AE2798" s="3" t="s">
        <v>68</v>
      </c>
      <c r="AF2798" s="52" t="b">
        <f ca="1">AND(AF2795&gt;$B$3, NOT(OR($AF2797:AF2797)))</f>
        <v>0</v>
      </c>
      <c r="AG2798" s="52" t="b">
        <f ca="1">AND(AG2795&gt;$B$3, NOT(OR($AF2797:AG2797)))</f>
        <v>0</v>
      </c>
      <c r="AH2798" s="52" t="b">
        <f ca="1">AND(AH2795&gt;$B$3, NOT(OR($AF2797:AH2797)))</f>
        <v>0</v>
      </c>
      <c r="AI2798" s="52" t="b">
        <f ca="1">AND(AI2795&gt;$B$3, NOT(OR($AF2797:AI2797)))</f>
        <v>0</v>
      </c>
      <c r="AJ2798" s="52" t="b">
        <f ca="1">AND(AJ2795&gt;$B$3, NOT(OR($AF2797:AJ2797)))</f>
        <v>0</v>
      </c>
      <c r="AK2798" s="74"/>
      <c r="AL2798" s="70"/>
    </row>
    <row r="2799" spans="6:38" ht="14.55" customHeight="1" x14ac:dyDescent="0.3">
      <c r="F2799" s="79"/>
      <c r="G2799" s="3">
        <v>2797</v>
      </c>
      <c r="H2799" s="61">
        <v>-0.19207545641516394</v>
      </c>
      <c r="I2799" s="61">
        <v>-0.65737380099727816</v>
      </c>
      <c r="J2799" s="61">
        <v>0.86581504066236403</v>
      </c>
      <c r="K2799" s="62">
        <v>-0.20585984053821133</v>
      </c>
      <c r="L2799" s="60">
        <f t="array" ref="L2799:O2799">TRANSPOSE(MMULT(Option!$B$25:$E$28, TRANSPOSE(H2799:K2799)))</f>
        <v>-0.19207545641516394</v>
      </c>
      <c r="M2799" s="60">
        <v>-0.67932322315623839</v>
      </c>
      <c r="N2799" s="60">
        <v>0.51148301390198947</v>
      </c>
      <c r="O2799" s="60">
        <v>-0.25626909439232992</v>
      </c>
      <c r="P2799" s="56" t="str">
        <f t="shared" si="3482"/>
        <v>560/2</v>
      </c>
      <c r="R2799" s="80">
        <v>700</v>
      </c>
      <c r="S2799" s="3" t="s">
        <v>28</v>
      </c>
      <c r="T2799" s="60">
        <f t="array" aca="1" ref="T2799:T2802" ca="1">TRANSPOSE(OFFSET($L$3, MATCH($R2799 &amp; "/" &amp; T$2, $P$3:$P$5002, 0) - 1, 0, 1, $E$1))</f>
        <v>0.44589374868286397</v>
      </c>
      <c r="U2799" s="60">
        <f t="array" aca="1" ref="U2799:U2802" ca="1">TRANSPOSE(OFFSET($L$3, MATCH($R2799 &amp; "/" &amp; U$2, $P$3:$P$5002, 0) - 1, 0, 1, $E$1))</f>
        <v>0.38866504682924347</v>
      </c>
      <c r="V2799" s="60">
        <f t="array" aca="1" ref="V2799:V2802" ca="1">TRANSPOSE(OFFSET($L$3, MATCH($R2799 &amp; "/" &amp; V$2, $P$3:$P$5002, 0) - 1, 0, 1, $E$1))</f>
        <v>-1.2919484519494613</v>
      </c>
      <c r="W2799" s="60">
        <f t="array" aca="1" ref="W2799:W2802" ca="1">TRANSPOSE(OFFSET($L$3, MATCH($R2799 &amp; "/" &amp; W$2, $P$3:$P$5002, 0) - 1, 0, 1, $E$1))</f>
        <v>-0.71815302543931481</v>
      </c>
      <c r="X2799" s="60">
        <f t="array" aca="1" ref="X2799:X2802" ca="1">TRANSPOSE(OFFSET($L$3, MATCH($R2799 &amp; "/" &amp; X$2, $P$3:$P$5002, 0) - 1, 0, 1, $E$1))</f>
        <v>0.85570821004073705</v>
      </c>
      <c r="Y2799" s="52">
        <f ca="1">$B$11 * EXP(($E$3 - $C$11^2/2) * Y$2 + $C$11*SQRT(Y$2)*T2799)</f>
        <v>114.88576772884809</v>
      </c>
      <c r="Z2799" s="52">
        <f ca="1">Y2799 * EXP(($E$3 - $C$11^2/2) * (Z$2-Y$2) + $C$11*SQRT(Z$2-Y$2)*U2799)</f>
        <v>129.74069759527853</v>
      </c>
      <c r="AA2799" s="52">
        <f ca="1">Z2799 * EXP(($E$3 - $C$11^2/2) * (AA$2-Z$2) + $C$11*SQRT(AA$2-Z$2)*V2799)</f>
        <v>88.49564033569149</v>
      </c>
      <c r="AB2799" s="52">
        <f ca="1">AA2799 * EXP(($E$3 - $C$11^2/2) * (AB$2-AA$2) + $C$11*SQRT(AB$2-AA$2)*W2799)</f>
        <v>71.701192654778481</v>
      </c>
      <c r="AC2799" s="52">
        <f ca="1">AB2799 * EXP(($E$3 - $C$11^2/2) * (AC$2-AB$2) + $C$11*SQRT(AC$2-AB$2)*X2799)</f>
        <v>93.150814822915692</v>
      </c>
      <c r="AD2799" s="47"/>
      <c r="AE2799" s="3" t="s">
        <v>69</v>
      </c>
      <c r="AF2799" s="20" cm="1">
        <f t="array" aca="1" ref="AF2799" ca="1">MIN(Y2799:Y2802 / $D$11:$D$14)</f>
        <v>0.99740767435101407</v>
      </c>
      <c r="AG2799" s="20" cm="1">
        <f t="array" aca="1" ref="AG2799" ca="1">MIN(Z2799:Z2802 / $D$11:$D$14)</f>
        <v>1.129411147929742</v>
      </c>
      <c r="AH2799" s="20" cm="1">
        <f t="array" aca="1" ref="AH2799" ca="1">MIN(AA2799:AA2802 / $D$11:$D$14)</f>
        <v>0.88495640335691494</v>
      </c>
      <c r="AI2799" s="20" cm="1">
        <f t="array" aca="1" ref="AI2799" ca="1">MIN(AB2799:AB2802 / $D$11:$D$14)</f>
        <v>0.71701192654778478</v>
      </c>
      <c r="AJ2799" s="20" cm="1">
        <f t="array" aca="1" ref="AJ2799" ca="1">MIN(AC2799:AC2802 / $D$11:$D$14)</f>
        <v>0.8298127978607629</v>
      </c>
      <c r="AK2799" s="72">
        <f t="array" aca="1" ref="AK2799" ca="1">SUMPRODUCT(AF2800:AJ2800, EXP(-$E$3*$AF$2:$AJ$2))</f>
        <v>130313.71233763752</v>
      </c>
      <c r="AL2799" s="70">
        <f ca="1">MAX(AC2800 - $D$11, 0) * EXP(-$E$2*$E$3)</f>
        <v>132.29817813239271</v>
      </c>
    </row>
    <row r="2800" spans="6:38" ht="14.55" customHeight="1" x14ac:dyDescent="0.3">
      <c r="F2800" s="79"/>
      <c r="G2800" s="3">
        <v>2798</v>
      </c>
      <c r="H2800" s="61">
        <v>-2.3446042931347764</v>
      </c>
      <c r="I2800" s="61">
        <v>0.57015218117224464</v>
      </c>
      <c r="J2800" s="61">
        <v>-0.95218341509658999</v>
      </c>
      <c r="K2800" s="62">
        <v>-0.52052139205662962</v>
      </c>
      <c r="L2800" s="60">
        <f t="array" ref="L2800:O2800">TRANSPOSE(MMULT(Option!$B$25:$E$28, TRANSPOSE(H2800:K2800)))</f>
        <v>-2.3446042931347764</v>
      </c>
      <c r="M2800" s="60">
        <v>-0.41528861168071329</v>
      </c>
      <c r="N2800" s="60">
        <v>-1.6248531077751138</v>
      </c>
      <c r="O2800" s="60">
        <v>-1.4201358923404415</v>
      </c>
      <c r="P2800" s="56" t="str">
        <f t="shared" si="3482"/>
        <v>560/3</v>
      </c>
      <c r="R2800" s="80"/>
      <c r="S2800" s="3" t="s">
        <v>29</v>
      </c>
      <c r="T2800" s="60">
        <f ca="1"/>
        <v>2.0649582823277681</v>
      </c>
      <c r="U2800" s="60">
        <f ca="1"/>
        <v>1.3894280518439868</v>
      </c>
      <c r="V2800" s="60">
        <f ca="1"/>
        <v>-0.26375361624784993</v>
      </c>
      <c r="W2800" s="60">
        <f ca="1"/>
        <v>1.2799465712253553</v>
      </c>
      <c r="X2800" s="60">
        <f ca="1"/>
        <v>-1.2446265396274603</v>
      </c>
      <c r="Y2800" s="52">
        <f ca="1">$B$12 * EXP(($E$3 - $C$12^2/2) * Y$2 + $C$12*SQRT(Y$2)*T2800)</f>
        <v>186.72886981177331</v>
      </c>
      <c r="Z2800" s="52">
        <f ca="1">Y2800 * EXP(($E$3 - $C$12^2/2) * (Z$2-Y$2) + $C$12*SQRT(Z$2-Y$2)*U2800)</f>
        <v>284.71426153695785</v>
      </c>
      <c r="AA2800" s="52">
        <f ca="1">Z2800 * EXP(($E$3 - $C$12^2/2) * (AA$2-Z$2) + $C$12*SQRT(AA$2-Z$2)*V2800)</f>
        <v>264.37274001708261</v>
      </c>
      <c r="AB2800" s="52">
        <f ca="1">AA2800 * EXP(($E$3 - $C$12^2/2) * (AB$2-AA$2) + $C$12*SQRT(AB$2-AA$2)*W2800)</f>
        <v>390.07692869379167</v>
      </c>
      <c r="AC2800" s="52">
        <f ca="1">AB2800 * EXP(($E$3 - $C$12^2/2) * (AC$2-AB$2) + $C$12*SQRT(AC$2-AB$2)*X2800)</f>
        <v>269.87422330347459</v>
      </c>
      <c r="AD2800" s="47"/>
      <c r="AE2800" s="3" t="s">
        <v>47</v>
      </c>
      <c r="AF2800" s="64">
        <f t="shared" ref="AF2800" ca="1" si="3538">($B$5*AF2802 + (1 + $B$6)*AF2801)*$B$2</f>
        <v>15000</v>
      </c>
      <c r="AG2800" s="64">
        <f t="shared" ref="AG2800" ca="1" si="3539">($B$5*AG2802 + (1 + $B$6)*AG2801)*$B$2</f>
        <v>15000</v>
      </c>
      <c r="AH2800" s="64">
        <f t="shared" ref="AH2800" ca="1" si="3540">($B$5*AH2802 + (1 + $B$6)*AH2801)*$B$2</f>
        <v>15000</v>
      </c>
      <c r="AI2800" s="64">
        <f t="shared" ref="AI2800" ca="1" si="3541">($B$5*AI2802 + (1 + $B$6)*AI2801)*$B$2</f>
        <v>0</v>
      </c>
      <c r="AJ2800" s="64" cm="1">
        <f t="array" aca="1" ref="AJ2800" ca="1">($B$5*AJ2802 + (1 + $B$6)*AJ2801 + AND(NOT(AF2801:AJ2801)))*$B$2</f>
        <v>114999.99999999999</v>
      </c>
      <c r="AK2800" s="73"/>
      <c r="AL2800" s="70"/>
    </row>
    <row r="2801" spans="6:38" ht="14.55" customHeight="1" x14ac:dyDescent="0.3">
      <c r="F2801" s="79"/>
      <c r="G2801" s="3">
        <v>2799</v>
      </c>
      <c r="H2801" s="61">
        <v>-7.2199178784252374E-2</v>
      </c>
      <c r="I2801" s="61">
        <v>-0.40521066246355963</v>
      </c>
      <c r="J2801" s="61">
        <v>0.26701437151548862</v>
      </c>
      <c r="K2801" s="62">
        <v>-1.8231949332524662</v>
      </c>
      <c r="L2801" s="60">
        <f t="array" ref="L2801:O2801">TRANSPOSE(MMULT(Option!$B$25:$E$28, TRANSPOSE(H2801:K2801)))</f>
        <v>-7.2199178784252374E-2</v>
      </c>
      <c r="M2801" s="60">
        <v>-0.40026137814219359</v>
      </c>
      <c r="N2801" s="60">
        <v>9.9532679625831788E-2</v>
      </c>
      <c r="O2801" s="60">
        <v>-1.6441637252138102</v>
      </c>
      <c r="P2801" s="56" t="str">
        <f t="shared" si="3482"/>
        <v>560/4</v>
      </c>
      <c r="R2801" s="80"/>
      <c r="S2801" s="3" t="s">
        <v>31</v>
      </c>
      <c r="T2801" s="60">
        <f ca="1"/>
        <v>0.75026401826233957</v>
      </c>
      <c r="U2801" s="60">
        <f ca="1"/>
        <v>0.29477840619220708</v>
      </c>
      <c r="V2801" s="60">
        <f ca="1"/>
        <v>-1.2546499028399776</v>
      </c>
      <c r="W2801" s="60">
        <f ca="1"/>
        <v>0.45967400117790874</v>
      </c>
      <c r="X2801" s="60">
        <f ca="1"/>
        <v>-0.95525035071449027</v>
      </c>
      <c r="Y2801" s="52">
        <f ca="1">$B$13 * EXP(($E$3 - $C$13^2/2) * Y$2 + $C$13*SQRT(Y$2)*T2801)</f>
        <v>125.86997018937814</v>
      </c>
      <c r="Z2801" s="52">
        <f ca="1">Y2801 * EXP(($E$3 - $C$13^2/2) * (Z$2-Y$2) + $C$13*SQRT(Z$2-Y$2)*U2801)</f>
        <v>138.19737450008014</v>
      </c>
      <c r="AA2801" s="52">
        <f ca="1">Z2801 * EXP(($E$3 - $C$13^2/2) * (AA$2-Z$2) + $C$13*SQRT(AA$2-Z$2)*V2801)</f>
        <v>95.324603137002299</v>
      </c>
      <c r="AB2801" s="52">
        <f ca="1">AA2801 * EXP(($E$3 - $C$13^2/2) * (AB$2-AA$2) + $C$13*SQRT(AB$2-AA$2)*W2801)</f>
        <v>109.96808010584327</v>
      </c>
      <c r="AC2801" s="52">
        <f ca="1">AB2801 * EXP(($E$3 - $C$13^2/2) * (AC$2-AB$2) + $C$13*SQRT(AC$2-AB$2)*X2801)</f>
        <v>82.981279786076286</v>
      </c>
      <c r="AD2801" s="47"/>
      <c r="AE2801" s="3" t="s">
        <v>46</v>
      </c>
      <c r="AF2801" s="52" t="b">
        <f t="shared" ref="AF2801" ca="1" si="3542">AF2799 &gt;= $B$4</f>
        <v>0</v>
      </c>
      <c r="AG2801" s="52" t="b">
        <f t="array" aca="1" ref="AG2801" ca="1">AND(AG2799 &gt;= $B$4, NOT(OR($AF2801:AF2801)))</f>
        <v>0</v>
      </c>
      <c r="AH2801" s="52" t="b">
        <f t="array" aca="1" ref="AH2801" ca="1">AND(AH2799 &gt;= $B$4, NOT(OR($AF2801:AG2801)))</f>
        <v>0</v>
      </c>
      <c r="AI2801" s="52" t="b">
        <f t="array" aca="1" ref="AI2801" ca="1">AND(AI2799 &gt;= $B$4, NOT(OR($AF2801:AH2801)))</f>
        <v>0</v>
      </c>
      <c r="AJ2801" s="52" t="b">
        <f t="array" aca="1" ref="AJ2801" ca="1">AND(AJ2799 &gt;= $B$4, NOT(OR($AF2801:AI2801)))</f>
        <v>0</v>
      </c>
      <c r="AK2801" s="73"/>
      <c r="AL2801" s="70"/>
    </row>
    <row r="2802" spans="6:38" ht="14.55" customHeight="1" x14ac:dyDescent="0.3">
      <c r="F2802" s="79"/>
      <c r="G2802" s="3">
        <v>2800</v>
      </c>
      <c r="H2802" s="61">
        <v>0.93096517031236825</v>
      </c>
      <c r="I2802" s="61">
        <v>-0.24440847060183757</v>
      </c>
      <c r="J2802" s="61">
        <v>-0.5695372703362761</v>
      </c>
      <c r="K2802" s="62">
        <v>1.26142146097534</v>
      </c>
      <c r="L2802" s="60">
        <f t="array" ref="L2802:O2802">TRANSPOSE(MMULT(Option!$B$25:$E$28, TRANSPOSE(H2802:K2802)))</f>
        <v>0.93096517031236825</v>
      </c>
      <c r="M2802" s="60">
        <v>0.14838200472068538</v>
      </c>
      <c r="N2802" s="60">
        <v>-0.19184541014897127</v>
      </c>
      <c r="O2802" s="60">
        <v>1.2774394174818717</v>
      </c>
      <c r="P2802" s="56" t="str">
        <f t="shared" si="3482"/>
        <v>560/5</v>
      </c>
      <c r="R2802" s="80"/>
      <c r="S2802" s="3" t="s">
        <v>30</v>
      </c>
      <c r="T2802" s="60">
        <f ca="1"/>
        <v>-2.5318971811252311E-2</v>
      </c>
      <c r="U2802" s="60">
        <f ca="1"/>
        <v>0.39764026805624009</v>
      </c>
      <c r="V2802" s="60">
        <f ca="1"/>
        <v>0.13275185377977439</v>
      </c>
      <c r="W2802" s="60">
        <f ca="1"/>
        <v>-0.87292293235508267</v>
      </c>
      <c r="X2802" s="60">
        <f ca="1"/>
        <v>0.48729323383753514</v>
      </c>
      <c r="Y2802" s="52">
        <f ca="1">$B$14 * EXP(($E$3 - $C$14^2/2) * Y$2 + $C$14*SQRT(Y$2)*T2802)</f>
        <v>99.740767435101404</v>
      </c>
      <c r="Z2802" s="52">
        <f ca="1">Y2802 * EXP(($E$3 - $C$14^2/2) * (Z$2-Y$2) + $C$14*SQRT(Z$2-Y$2)*U2802)</f>
        <v>112.94111479297419</v>
      </c>
      <c r="AA2802" s="52">
        <f ca="1">Z2802 * EXP(($E$3 - $C$14^2/2) * (AA$2-Z$2) + $C$14*SQRT(AA$2-Z$2)*V2802)</f>
        <v>118.11894567973593</v>
      </c>
      <c r="AB2802" s="52">
        <f ca="1">AA2802 * EXP(($E$3 - $C$14^2/2) * (AB$2-AA$2) + $C$14*SQRT(AB$2-AA$2)*W2802)</f>
        <v>91.360685694208314</v>
      </c>
      <c r="AC2802" s="52">
        <f ca="1">AB2802 * EXP(($E$3 - $C$14^2/2) * (AC$2-AB$2) + $C$14*SQRT(AC$2-AB$2)*X2802)</f>
        <v>106.27214625650701</v>
      </c>
      <c r="AD2802" s="47"/>
      <c r="AE2802" s="3" t="s">
        <v>68</v>
      </c>
      <c r="AF2802" s="52" t="b">
        <f ca="1">AND(AF2799&gt;$B$3, NOT(OR($AF2801:AF2801)))</f>
        <v>1</v>
      </c>
      <c r="AG2802" s="52" t="b">
        <f ca="1">AND(AG2799&gt;$B$3, NOT(OR($AF2801:AG2801)))</f>
        <v>1</v>
      </c>
      <c r="AH2802" s="52" t="b">
        <f ca="1">AND(AH2799&gt;$B$3, NOT(OR($AF2801:AH2801)))</f>
        <v>1</v>
      </c>
      <c r="AI2802" s="52" t="b">
        <f ca="1">AND(AI2799&gt;$B$3, NOT(OR($AF2801:AI2801)))</f>
        <v>0</v>
      </c>
      <c r="AJ2802" s="52" t="b">
        <f ca="1">AND(AJ2799&gt;$B$3, NOT(OR($AF2801:AJ2801)))</f>
        <v>1</v>
      </c>
      <c r="AK2802" s="74"/>
      <c r="AL2802" s="70"/>
    </row>
    <row r="2803" spans="6:38" ht="14.55" customHeight="1" x14ac:dyDescent="0.3">
      <c r="F2803" s="79"/>
      <c r="G2803" s="3">
        <v>2801</v>
      </c>
      <c r="H2803" s="61">
        <v>-0.98929917967411429</v>
      </c>
      <c r="I2803" s="61">
        <v>-1.2596903270385746</v>
      </c>
      <c r="J2803" s="61">
        <v>1.2853617919340397</v>
      </c>
      <c r="K2803" s="62">
        <v>-1.2843959592033347</v>
      </c>
      <c r="L2803" s="60">
        <f t="array" ref="L2803:O2803">TRANSPOSE(MMULT(Option!$B$25:$E$28, TRANSPOSE(H2803:K2803)))</f>
        <v>-0.98929917967411429</v>
      </c>
      <c r="M2803" s="60">
        <v>-1.5502449270412346</v>
      </c>
      <c r="N2803" s="60">
        <v>0.40336216937221825</v>
      </c>
      <c r="O2803" s="60">
        <v>-1.5745980851249972</v>
      </c>
      <c r="P2803" s="56" t="str">
        <f t="shared" si="3482"/>
        <v>561/1</v>
      </c>
      <c r="R2803" s="80">
        <v>701</v>
      </c>
      <c r="S2803" s="3" t="s">
        <v>28</v>
      </c>
      <c r="T2803" s="60">
        <f t="array" aca="1" ref="T2803:T2806" ca="1">TRANSPOSE(OFFSET($L$3, MATCH($R2803 &amp; "/" &amp; T$2, $P$3:$P$5002, 0) - 1, 0, 1, $E$1))</f>
        <v>0.31470627054660522</v>
      </c>
      <c r="U2803" s="60">
        <f t="array" aca="1" ref="U2803:U2806" ca="1">TRANSPOSE(OFFSET($L$3, MATCH($R2803 &amp; "/" &amp; U$2, $P$3:$P$5002, 0) - 1, 0, 1, $E$1))</f>
        <v>0.21552999175440235</v>
      </c>
      <c r="V2803" s="60">
        <f t="array" aca="1" ref="V2803:V2806" ca="1">TRANSPOSE(OFFSET($L$3, MATCH($R2803 &amp; "/" &amp; V$2, $P$3:$P$5002, 0) - 1, 0, 1, $E$1))</f>
        <v>1.6397393136491569</v>
      </c>
      <c r="W2803" s="60">
        <f t="array" aca="1" ref="W2803:W2806" ca="1">TRANSPOSE(OFFSET($L$3, MATCH($R2803 &amp; "/" &amp; W$2, $P$3:$P$5002, 0) - 1, 0, 1, $E$1))</f>
        <v>1.0414569360762753</v>
      </c>
      <c r="X2803" s="60">
        <f t="array" aca="1" ref="X2803:X2806" ca="1">TRANSPOSE(OFFSET($L$3, MATCH($R2803 &amp; "/" &amp; X$2, $P$3:$P$5002, 0) - 1, 0, 1, $E$1))</f>
        <v>0.13001738578278768</v>
      </c>
      <c r="Y2803" s="52">
        <f ca="1">$B$11 * EXP(($E$3 - $C$11^2/2) * Y$2 + $C$11*SQRT(Y$2)*T2803)</f>
        <v>110.45211373345832</v>
      </c>
      <c r="Z2803" s="52">
        <f ca="1">Y2803 * EXP(($E$3 - $C$11^2/2) * (Z$2-Y$2) + $C$11*SQRT(Z$2-Y$2)*U2803)</f>
        <v>118.42040707830319</v>
      </c>
      <c r="AA2803" s="52">
        <f ca="1">Z2803 * EXP(($E$3 - $C$11^2/2) * (AA$2-Z$2) + $C$11*SQRT(AA$2-Z$2)*V2803)</f>
        <v>194.64217225249959</v>
      </c>
      <c r="AB2803" s="52">
        <f ca="1">AA2803 * EXP(($E$3 - $C$11^2/2) * (AB$2-AA$2) + $C$11*SQRT(AB$2-AA$2)*W2803)</f>
        <v>267.36103595488356</v>
      </c>
      <c r="AC2803" s="52">
        <f ca="1">AB2803 * EXP(($E$3 - $C$11^2/2) * (AC$2-AB$2) + $C$11*SQRT(AC$2-AB$2)*X2803)</f>
        <v>279.38902217280372</v>
      </c>
      <c r="AD2803" s="47"/>
      <c r="AE2803" s="3" t="s">
        <v>69</v>
      </c>
      <c r="AF2803" s="20" cm="1">
        <f t="array" aca="1" ref="AF2803" ca="1">MIN(Y2803:Y2806 / $D$11:$D$14)</f>
        <v>0.71598806743467347</v>
      </c>
      <c r="AG2803" s="20" cm="1">
        <f t="array" aca="1" ref="AG2803" ca="1">MIN(Z2803:Z2806 / $D$11:$D$14)</f>
        <v>0.53821722498567726</v>
      </c>
      <c r="AH2803" s="20" cm="1">
        <f t="array" aca="1" ref="AH2803" ca="1">MIN(AA2803:AA2806 / $D$11:$D$14)</f>
        <v>0.86227899884356984</v>
      </c>
      <c r="AI2803" s="20" cm="1">
        <f t="array" aca="1" ref="AI2803" ca="1">MIN(AB2803:AB2806 / $D$11:$D$14)</f>
        <v>0.88944029623542775</v>
      </c>
      <c r="AJ2803" s="20" cm="1">
        <f t="array" aca="1" ref="AJ2803" ca="1">MIN(AC2803:AC2806 / $D$11:$D$14)</f>
        <v>1.0490350483513609</v>
      </c>
      <c r="AK2803" s="72">
        <f t="array" aca="1" ref="AK2803" ca="1">SUMPRODUCT(AF2804:AJ2804, EXP(-$E$3*$AF$2:$AJ$2))</f>
        <v>114753.67099575714</v>
      </c>
      <c r="AL2803" s="70">
        <f ca="1">MAX(AC2804 - $D$11, 0) * EXP(-$E$2*$E$3)</f>
        <v>28.64753670482148</v>
      </c>
    </row>
    <row r="2804" spans="6:38" ht="14.55" customHeight="1" x14ac:dyDescent="0.3">
      <c r="F2804" s="79"/>
      <c r="G2804" s="3">
        <v>2802</v>
      </c>
      <c r="H2804" s="61">
        <v>-1.6676398953931413</v>
      </c>
      <c r="I2804" s="61">
        <v>-0.77694439995063203</v>
      </c>
      <c r="J2804" s="61">
        <v>0.98325622859279349</v>
      </c>
      <c r="K2804" s="62">
        <v>-0.39898956082895709</v>
      </c>
      <c r="L2804" s="60">
        <f t="array" ref="L2804:O2804">TRANSPOSE(MMULT(Option!$B$25:$E$28, TRANSPOSE(H2804:K2804)))</f>
        <v>-1.6676398953931413</v>
      </c>
      <c r="M2804" s="60">
        <v>-1.3791372628664198</v>
      </c>
      <c r="N2804" s="60">
        <v>-6.9039168130056172E-3</v>
      </c>
      <c r="O2804" s="60">
        <v>-1.0202700414810644</v>
      </c>
      <c r="P2804" s="56" t="str">
        <f t="shared" si="3482"/>
        <v>561/2</v>
      </c>
      <c r="R2804" s="80"/>
      <c r="S2804" s="3" t="s">
        <v>29</v>
      </c>
      <c r="T2804" s="60">
        <f ca="1"/>
        <v>-0.2566613049148867</v>
      </c>
      <c r="U2804" s="60">
        <f ca="1"/>
        <v>-0.97539087445161621</v>
      </c>
      <c r="V2804" s="60">
        <f ca="1"/>
        <v>1.7388173531982911</v>
      </c>
      <c r="W2804" s="60">
        <f ca="1"/>
        <v>1.0115483595624277</v>
      </c>
      <c r="X2804" s="60">
        <f ca="1"/>
        <v>-0.55753332860426053</v>
      </c>
      <c r="Y2804" s="52">
        <f ca="1">$B$12 * EXP(($E$3 - $C$12^2/2) * Y$2 + $C$12*SQRT(Y$2)*T2804)</f>
        <v>93.053239259511571</v>
      </c>
      <c r="Z2804" s="52">
        <f ca="1">Y2804 * EXP(($E$3 - $C$12^2/2) * (Z$2-Y$2) + $C$12*SQRT(Z$2-Y$2)*U2804)</f>
        <v>69.79445268465156</v>
      </c>
      <c r="AA2804" s="52">
        <f ca="1">Z2804 * EXP(($E$3 - $C$12^2/2) * (AA$2-Z$2) + $C$12*SQRT(AA$2-Z$2)*V2804)</f>
        <v>118.17891892031611</v>
      </c>
      <c r="AB2804" s="52">
        <f ca="1">AA2804 * EXP(($E$3 - $C$12^2/2) * (AB$2-AA$2) + $C$12*SQRT(AB$2-AA$2)*W2804)</f>
        <v>160.8808849296243</v>
      </c>
      <c r="AC2804" s="52">
        <f ca="1">AB2804 * EXP(($E$3 - $C$12^2/2) * (AC$2-AB$2) + $C$12*SQRT(AC$2-AB$2)*X2804)</f>
        <v>136.78416525448577</v>
      </c>
      <c r="AD2804" s="47"/>
      <c r="AE2804" s="3" t="s">
        <v>47</v>
      </c>
      <c r="AF2804" s="64">
        <f t="shared" ref="AF2804" ca="1" si="3543">($B$5*AF2806 + (1 + $B$6)*AF2805)*$B$2</f>
        <v>0</v>
      </c>
      <c r="AG2804" s="64">
        <f t="shared" ref="AG2804" ca="1" si="3544">($B$5*AG2806 + (1 + $B$6)*AG2805)*$B$2</f>
        <v>0</v>
      </c>
      <c r="AH2804" s="64">
        <f t="shared" ref="AH2804" ca="1" si="3545">($B$5*AH2806 + (1 + $B$6)*AH2805)*$B$2</f>
        <v>15000</v>
      </c>
      <c r="AI2804" s="64">
        <f t="shared" ref="AI2804" ca="1" si="3546">($B$5*AI2806 + (1 + $B$6)*AI2805)*$B$2</f>
        <v>15000</v>
      </c>
      <c r="AJ2804" s="64" cm="1">
        <f t="array" aca="1" ref="AJ2804" ca="1">($B$5*AJ2806 + (1 + $B$6)*AJ2805 + AND(NOT(AF2805:AJ2805)))*$B$2</f>
        <v>114999.99999999999</v>
      </c>
      <c r="AK2804" s="73"/>
      <c r="AL2804" s="70"/>
    </row>
    <row r="2805" spans="6:38" ht="14.55" customHeight="1" x14ac:dyDescent="0.3">
      <c r="F2805" s="79"/>
      <c r="G2805" s="3">
        <v>2803</v>
      </c>
      <c r="H2805" s="61">
        <v>-1.2641086394691148</v>
      </c>
      <c r="I2805" s="61">
        <v>5.9623415068036575E-2</v>
      </c>
      <c r="J2805" s="61">
        <v>-2.3813457058323988</v>
      </c>
      <c r="K2805" s="62">
        <v>-0.45182170777995029</v>
      </c>
      <c r="L2805" s="60">
        <f t="array" ref="L2805:O2805">TRANSPOSE(MMULT(Option!$B$25:$E$28, TRANSPOSE(H2805:K2805)))</f>
        <v>-1.2641086394691148</v>
      </c>
      <c r="M2805" s="60">
        <v>-0.45099769323943628</v>
      </c>
      <c r="N2805" s="60">
        <v>-2.5815902840076346</v>
      </c>
      <c r="O2805" s="60">
        <v>-1.3417384650829167</v>
      </c>
      <c r="P2805" s="56" t="str">
        <f t="shared" si="3482"/>
        <v>561/3</v>
      </c>
      <c r="R2805" s="80"/>
      <c r="S2805" s="3" t="s">
        <v>31</v>
      </c>
      <c r="T2805" s="60">
        <f ca="1"/>
        <v>-1.1303059258479851</v>
      </c>
      <c r="U2805" s="60">
        <f ca="1"/>
        <v>-0.96800419547591099</v>
      </c>
      <c r="V2805" s="60">
        <f ca="1"/>
        <v>1.5543888008745279</v>
      </c>
      <c r="W2805" s="60">
        <f ca="1"/>
        <v>0.41275062518499839</v>
      </c>
      <c r="X2805" s="60">
        <f ca="1"/>
        <v>0.64759128766127916</v>
      </c>
      <c r="Y2805" s="52">
        <f ca="1">$B$13 * EXP(($E$3 - $C$13^2/2) * Y$2 + $C$13*SQRT(Y$2)*T2805)</f>
        <v>71.59880674346735</v>
      </c>
      <c r="Z2805" s="52">
        <f ca="1">Y2805 * EXP(($E$3 - $C$13^2/2) * (Z$2-Y$2) + $C$13*SQRT(Z$2-Y$2)*U2805)</f>
        <v>53.82172249856773</v>
      </c>
      <c r="AA2805" s="52">
        <f ca="1">Z2805 * EXP(($E$3 - $C$13^2/2) * (AA$2-Z$2) + $C$13*SQRT(AA$2-Z$2)*V2805)</f>
        <v>86.227899884356987</v>
      </c>
      <c r="AB2805" s="52">
        <f ca="1">AA2805 * EXP(($E$3 - $C$13^2/2) * (AB$2-AA$2) + $C$13*SQRT(AB$2-AA$2)*W2805)</f>
        <v>98.08348241388542</v>
      </c>
      <c r="AC2805" s="52">
        <f ca="1">AB2805 * EXP(($E$3 - $C$13^2/2) * (AC$2-AB$2) + $C$13*SQRT(AC$2-AB$2)*X2805)</f>
        <v>119.71289850674739</v>
      </c>
      <c r="AD2805" s="47"/>
      <c r="AE2805" s="3" t="s">
        <v>46</v>
      </c>
      <c r="AF2805" s="52" t="b">
        <f t="shared" ref="AF2805" ca="1" si="3547">AF2803 &gt;= $B$4</f>
        <v>0</v>
      </c>
      <c r="AG2805" s="52" t="b">
        <f t="array" aca="1" ref="AG2805" ca="1">AND(AG2803 &gt;= $B$4, NOT(OR($AF2805:AF2805)))</f>
        <v>0</v>
      </c>
      <c r="AH2805" s="52" t="b">
        <f t="array" aca="1" ref="AH2805" ca="1">AND(AH2803 &gt;= $B$4, NOT(OR($AF2805:AG2805)))</f>
        <v>0</v>
      </c>
      <c r="AI2805" s="52" t="b">
        <f t="array" aca="1" ref="AI2805" ca="1">AND(AI2803 &gt;= $B$4, NOT(OR($AF2805:AH2805)))</f>
        <v>0</v>
      </c>
      <c r="AJ2805" s="52" t="b">
        <f t="array" aca="1" ref="AJ2805" ca="1">AND(AJ2803 &gt;= $B$4, NOT(OR($AF2805:AI2805)))</f>
        <v>0</v>
      </c>
      <c r="AK2805" s="73"/>
      <c r="AL2805" s="70"/>
    </row>
    <row r="2806" spans="6:38" ht="14.55" customHeight="1" x14ac:dyDescent="0.3">
      <c r="F2806" s="79"/>
      <c r="G2806" s="3">
        <v>2804</v>
      </c>
      <c r="H2806" s="61">
        <v>0.85125896525890032</v>
      </c>
      <c r="I2806" s="61">
        <v>3.9883249771648026E-2</v>
      </c>
      <c r="J2806" s="61">
        <v>-0.40740653965674489</v>
      </c>
      <c r="K2806" s="62">
        <v>0.43669259496547519</v>
      </c>
      <c r="L2806" s="60">
        <f t="array" ref="L2806:O2806">TRANSPOSE(MMULT(Option!$B$25:$E$28, TRANSPOSE(H2806:K2806)))</f>
        <v>0.85125896525890032</v>
      </c>
      <c r="M2806" s="60">
        <v>0.37705718831144158</v>
      </c>
      <c r="N2806" s="60">
        <v>-6.8817921449850217E-3</v>
      </c>
      <c r="O2806" s="60">
        <v>0.64539105460867963</v>
      </c>
      <c r="P2806" s="56" t="str">
        <f t="shared" si="3482"/>
        <v>561/4</v>
      </c>
      <c r="R2806" s="80"/>
      <c r="S2806" s="3" t="s">
        <v>30</v>
      </c>
      <c r="T2806" s="60">
        <f ca="1"/>
        <v>0.99282268188608658</v>
      </c>
      <c r="U2806" s="60">
        <f ca="1"/>
        <v>-0.98864537583406853</v>
      </c>
      <c r="V2806" s="60">
        <f ca="1"/>
        <v>8.6663207018134791E-2</v>
      </c>
      <c r="W2806" s="60">
        <f ca="1"/>
        <v>-0.54805016213239688</v>
      </c>
      <c r="X2806" s="60">
        <f ca="1"/>
        <v>0.53344544925710824</v>
      </c>
      <c r="Y2806" s="52">
        <f ca="1">$B$14 * EXP(($E$3 - $C$14^2/2) * Y$2 + $C$14*SQRT(Y$2)*T2806)</f>
        <v>135.3707066814664</v>
      </c>
      <c r="Z2806" s="52">
        <f ca="1">Y2806 * EXP(($E$3 - $C$14^2/2) * (Z$2-Y$2) + $C$14*SQRT(Z$2-Y$2)*U2806)</f>
        <v>101.13167471550355</v>
      </c>
      <c r="AA2806" s="52">
        <f ca="1">Z2806 * EXP(($E$3 - $C$14^2/2) * (AA$2-Z$2) + $C$14*SQRT(AA$2-Z$2)*V2806)</f>
        <v>104.31574818400539</v>
      </c>
      <c r="AB2806" s="52">
        <f ca="1">AA2806 * EXP(($E$3 - $C$14^2/2) * (AB$2-AA$2) + $C$14*SQRT(AB$2-AA$2)*W2806)</f>
        <v>88.944029623542775</v>
      </c>
      <c r="AC2806" s="52">
        <f ca="1">AB2806 * EXP(($E$3 - $C$14^2/2) * (AC$2-AB$2) + $C$14*SQRT(AC$2-AB$2)*X2806)</f>
        <v>104.90350483513608</v>
      </c>
      <c r="AD2806" s="47"/>
      <c r="AE2806" s="3" t="s">
        <v>68</v>
      </c>
      <c r="AF2806" s="52" t="b">
        <f ca="1">AND(AF2803&gt;$B$3, NOT(OR($AF2805:AF2805)))</f>
        <v>0</v>
      </c>
      <c r="AG2806" s="52" t="b">
        <f ca="1">AND(AG2803&gt;$B$3, NOT(OR($AF2805:AG2805)))</f>
        <v>0</v>
      </c>
      <c r="AH2806" s="52" t="b">
        <f ca="1">AND(AH2803&gt;$B$3, NOT(OR($AF2805:AH2805)))</f>
        <v>1</v>
      </c>
      <c r="AI2806" s="52" t="b">
        <f ca="1">AND(AI2803&gt;$B$3, NOT(OR($AF2805:AI2805)))</f>
        <v>1</v>
      </c>
      <c r="AJ2806" s="52" t="b">
        <f ca="1">AND(AJ2803&gt;$B$3, NOT(OR($AF2805:AJ2805)))</f>
        <v>1</v>
      </c>
      <c r="AK2806" s="74"/>
      <c r="AL2806" s="70"/>
    </row>
    <row r="2807" spans="6:38" ht="14.55" customHeight="1" x14ac:dyDescent="0.3">
      <c r="F2807" s="79"/>
      <c r="G2807" s="3">
        <v>2805</v>
      </c>
      <c r="H2807" s="61">
        <v>-0.73718988465106317</v>
      </c>
      <c r="I2807" s="61">
        <v>0.33626675410324652</v>
      </c>
      <c r="J2807" s="61">
        <v>-1.2370812452793072</v>
      </c>
      <c r="K2807" s="62">
        <v>0.36341951245518361</v>
      </c>
      <c r="L2807" s="60">
        <f t="array" ref="L2807:O2807">TRANSPOSE(MMULT(Option!$B$25:$E$28, TRANSPOSE(H2807:K2807)))</f>
        <v>-0.73718988465106317</v>
      </c>
      <c r="M2807" s="60">
        <v>1.3317617014620642E-2</v>
      </c>
      <c r="N2807" s="60">
        <v>-1.2933615576563309</v>
      </c>
      <c r="O2807" s="60">
        <v>-0.13706030599093261</v>
      </c>
      <c r="P2807" s="56" t="str">
        <f t="shared" si="3482"/>
        <v>561/5</v>
      </c>
      <c r="R2807" s="80">
        <v>702</v>
      </c>
      <c r="S2807" s="3" t="s">
        <v>28</v>
      </c>
      <c r="T2807" s="60">
        <f t="array" aca="1" ref="T2807:T2810" ca="1">TRANSPOSE(OFFSET($L$3, MATCH($R2807 &amp; "/" &amp; T$2, $P$3:$P$5002, 0) - 1, 0, 1, $E$1))</f>
        <v>-0.90815454929352901</v>
      </c>
      <c r="U2807" s="60">
        <f t="array" aca="1" ref="U2807:U2810" ca="1">TRANSPOSE(OFFSET($L$3, MATCH($R2807 &amp; "/" &amp; U$2, $P$3:$P$5002, 0) - 1, 0, 1, $E$1))</f>
        <v>-0.92717189427365099</v>
      </c>
      <c r="V2807" s="60">
        <f t="array" aca="1" ref="V2807:V2810" ca="1">TRANSPOSE(OFFSET($L$3, MATCH($R2807 &amp; "/" &amp; V$2, $P$3:$P$5002, 0) - 1, 0, 1, $E$1))</f>
        <v>-0.73982338739705167</v>
      </c>
      <c r="W2807" s="60">
        <f t="array" aca="1" ref="W2807:W2810" ca="1">TRANSPOSE(OFFSET($L$3, MATCH($R2807 &amp; "/" &amp; W$2, $P$3:$P$5002, 0) - 1, 0, 1, $E$1))</f>
        <v>5.2623008929591236E-2</v>
      </c>
      <c r="X2807" s="60">
        <f t="array" aca="1" ref="X2807:X2810" ca="1">TRANSPOSE(OFFSET($L$3, MATCH($R2807 &amp; "/" &amp; X$2, $P$3:$P$5002, 0) - 1, 0, 1, $E$1))</f>
        <v>2.2006975997543186</v>
      </c>
      <c r="Y2807" s="52">
        <f ca="1">$B$11 * EXP(($E$3 - $C$11^2/2) * Y$2 + $C$11*SQRT(Y$2)*T2807)</f>
        <v>76.533137823269399</v>
      </c>
      <c r="Z2807" s="52">
        <f ca="1">Y2807 * EXP(($E$3 - $C$11^2/2) * (Z$2-Y$2) + $C$11*SQRT(Z$2-Y$2)*U2807)</f>
        <v>58.239991207479136</v>
      </c>
      <c r="AA2807" s="52">
        <f ca="1">Z2807 * EXP(($E$3 - $C$11^2/2) * (AA$2-Z$2) + $C$11*SQRT(AA$2-Z$2)*V2807)</f>
        <v>46.881598233484304</v>
      </c>
      <c r="AB2807" s="52">
        <f ca="1">AA2807 * EXP(($E$3 - $C$11^2/2) * (AB$2-AA$2) + $C$11*SQRT(AB$2-AA$2)*W2807)</f>
        <v>47.866320660447215</v>
      </c>
      <c r="AC2807" s="52">
        <f ca="1">AB2807 * EXP(($E$3 - $C$11^2/2) * (AC$2-AB$2) + $C$11*SQRT(AC$2-AB$2)*X2807)</f>
        <v>93.095087710052184</v>
      </c>
      <c r="AD2807" s="47"/>
      <c r="AE2807" s="3" t="s">
        <v>69</v>
      </c>
      <c r="AF2807" s="20" cm="1">
        <f t="array" aca="1" ref="AF2807" ca="1">MIN(Y2807:Y2810 / $D$11:$D$14)</f>
        <v>0.67106499735501413</v>
      </c>
      <c r="AG2807" s="20" cm="1">
        <f t="array" aca="1" ref="AG2807" ca="1">MIN(Z2807:Z2810 / $D$11:$D$14)</f>
        <v>0.47114664464105011</v>
      </c>
      <c r="AH2807" s="20" cm="1">
        <f t="array" aca="1" ref="AH2807" ca="1">MIN(AA2807:AA2810 / $D$11:$D$14)</f>
        <v>0.24861092484477731</v>
      </c>
      <c r="AI2807" s="20" cm="1">
        <f t="array" aca="1" ref="AI2807" ca="1">MIN(AB2807:AB2810 / $D$11:$D$14)</f>
        <v>0.23649521253960429</v>
      </c>
      <c r="AJ2807" s="20" cm="1">
        <f t="array" aca="1" ref="AJ2807" ca="1">MIN(AC2807:AC2810 / $D$11:$D$14)</f>
        <v>0.20200463870952021</v>
      </c>
      <c r="AK2807" s="72">
        <f t="array" aca="1" ref="AK2807" ca="1">SUMPRODUCT(AF2808:AJ2808, EXP(-$E$3*$AF$2:$AJ$2))</f>
        <v>77880.078307140488</v>
      </c>
      <c r="AL2807" s="70">
        <f ca="1">MAX(AC2808 - $D$11, 0) * EXP(-$E$2*$E$3)</f>
        <v>0</v>
      </c>
    </row>
    <row r="2808" spans="6:38" ht="14.55" customHeight="1" x14ac:dyDescent="0.3">
      <c r="F2808" s="79"/>
      <c r="G2808" s="3">
        <v>2806</v>
      </c>
      <c r="H2808" s="61">
        <v>1.6057509002065891</v>
      </c>
      <c r="I2808" s="61">
        <v>-0.1666957538275913</v>
      </c>
      <c r="J2808" s="61">
        <v>-0.88597818801522044</v>
      </c>
      <c r="K2808" s="62">
        <v>-3.2736260740266774</v>
      </c>
      <c r="L2808" s="60">
        <f t="array" ref="L2808:O2808">TRANSPOSE(MMULT(Option!$B$25:$E$28, TRANSPOSE(H2808:K2808)))</f>
        <v>1.6057509002065891</v>
      </c>
      <c r="M2808" s="60">
        <v>0.48952117809410334</v>
      </c>
      <c r="N2808" s="60">
        <v>-0.17951439525460722</v>
      </c>
      <c r="O2808" s="60">
        <v>-2.3776419568645428</v>
      </c>
      <c r="P2808" s="56" t="str">
        <f t="shared" si="3482"/>
        <v>562/1</v>
      </c>
      <c r="R2808" s="80"/>
      <c r="S2808" s="3" t="s">
        <v>29</v>
      </c>
      <c r="T2808" s="60">
        <f ca="1"/>
        <v>-0.566585822148157</v>
      </c>
      <c r="U2808" s="60">
        <f ca="1"/>
        <v>-1.9753671311553289</v>
      </c>
      <c r="V2808" s="60">
        <f ca="1"/>
        <v>-2.1476008980209738</v>
      </c>
      <c r="W2808" s="60">
        <f ca="1"/>
        <v>-0.18320386273068995</v>
      </c>
      <c r="X2808" s="60">
        <f ca="1"/>
        <v>-0.54212434573179347</v>
      </c>
      <c r="Y2808" s="52">
        <f ca="1">$B$12 * EXP(($E$3 - $C$12^2/2) * Y$2 + $C$12*SQRT(Y$2)*T2808)</f>
        <v>84.791426860477031</v>
      </c>
      <c r="Z2808" s="52">
        <f ca="1">Y2808 * EXP(($E$3 - $C$12^2/2) * (Z$2-Y$2) + $C$12*SQRT(Z$2-Y$2)*U2808)</f>
        <v>47.114664464105012</v>
      </c>
      <c r="AA2808" s="52">
        <f ca="1">Z2808 * EXP(($E$3 - $C$12^2/2) * (AA$2-Z$2) + $C$12*SQRT(AA$2-Z$2)*V2808)</f>
        <v>24.86109248447773</v>
      </c>
      <c r="AB2808" s="52">
        <f ca="1">AA2808 * EXP(($E$3 - $C$12^2/2) * (AB$2-AA$2) + $C$12*SQRT(AB$2-AA$2)*W2808)</f>
        <v>23.64952125396043</v>
      </c>
      <c r="AC2808" s="52">
        <f ca="1">AB2808 * EXP(($E$3 - $C$12^2/2) * (AC$2-AB$2) + $C$12*SQRT(AC$2-AB$2)*X2808)</f>
        <v>20.200463870952021</v>
      </c>
      <c r="AD2808" s="47"/>
      <c r="AE2808" s="3" t="s">
        <v>47</v>
      </c>
      <c r="AF2808" s="64">
        <f t="shared" ref="AF2808" ca="1" si="3548">($B$5*AF2810 + (1 + $B$6)*AF2809)*$B$2</f>
        <v>0</v>
      </c>
      <c r="AG2808" s="64">
        <f t="shared" ref="AG2808" ca="1" si="3549">($B$5*AG2810 + (1 + $B$6)*AG2809)*$B$2</f>
        <v>0</v>
      </c>
      <c r="AH2808" s="64">
        <f t="shared" ref="AH2808" ca="1" si="3550">($B$5*AH2810 + (1 + $B$6)*AH2809)*$B$2</f>
        <v>0</v>
      </c>
      <c r="AI2808" s="64">
        <f t="shared" ref="AI2808" ca="1" si="3551">($B$5*AI2810 + (1 + $B$6)*AI2809)*$B$2</f>
        <v>0</v>
      </c>
      <c r="AJ2808" s="64" cm="1">
        <f t="array" aca="1" ref="AJ2808" ca="1">($B$5*AJ2810 + (1 + $B$6)*AJ2809 + AND(NOT(AF2809:AJ2809)))*$B$2</f>
        <v>100000</v>
      </c>
      <c r="AK2808" s="73"/>
      <c r="AL2808" s="70"/>
    </row>
    <row r="2809" spans="6:38" ht="14.55" customHeight="1" x14ac:dyDescent="0.3">
      <c r="F2809" s="79"/>
      <c r="G2809" s="3">
        <v>2807</v>
      </c>
      <c r="H2809" s="61">
        <v>0.32226902345619834</v>
      </c>
      <c r="I2809" s="61">
        <v>0.75285048790735731</v>
      </c>
      <c r="J2809" s="61">
        <v>1.0895260712172321</v>
      </c>
      <c r="K2809" s="62">
        <v>-3.6522957510847304E-2</v>
      </c>
      <c r="L2809" s="60">
        <f t="array" ref="L2809:O2809">TRANSPOSE(MMULT(Option!$B$25:$E$28, TRANSPOSE(H2809:K2809)))</f>
        <v>0.32226902345619834</v>
      </c>
      <c r="M2809" s="60">
        <v>0.81890647894645963</v>
      </c>
      <c r="N2809" s="60">
        <v>1.2829918586858196</v>
      </c>
      <c r="O2809" s="60">
        <v>0.50742746577382569</v>
      </c>
      <c r="P2809" s="56" t="str">
        <f t="shared" si="3482"/>
        <v>562/2</v>
      </c>
      <c r="R2809" s="80"/>
      <c r="S2809" s="3" t="s">
        <v>31</v>
      </c>
      <c r="T2809" s="60">
        <f ca="1"/>
        <v>-1.3462976010026231</v>
      </c>
      <c r="U2809" s="60">
        <f ca="1"/>
        <v>1.0737804536123718</v>
      </c>
      <c r="V2809" s="60">
        <f ca="1"/>
        <v>-1.4720251353329288</v>
      </c>
      <c r="W2809" s="60">
        <f ca="1"/>
        <v>-1.1540323718276695</v>
      </c>
      <c r="X2809" s="60">
        <f ca="1"/>
        <v>0.29710661644019587</v>
      </c>
      <c r="Y2809" s="52">
        <f ca="1">$B$13 * EXP(($E$3 - $C$13^2/2) * Y$2 + $C$13*SQRT(Y$2)*T2809)</f>
        <v>67.106499735501416</v>
      </c>
      <c r="Z2809" s="52">
        <f ca="1">Y2809 * EXP(($E$3 - $C$13^2/2) * (Z$2-Y$2) + $C$13*SQRT(Z$2-Y$2)*U2809)</f>
        <v>93.075876957920158</v>
      </c>
      <c r="AA2809" s="52">
        <f ca="1">Z2809 * EXP(($E$3 - $C$13^2/2) * (AA$2-Z$2) + $C$13*SQRT(AA$2-Z$2)*V2809)</f>
        <v>60.147958468485804</v>
      </c>
      <c r="AB2809" s="52">
        <f ca="1">AA2809 * EXP(($E$3 - $C$13^2/2) * (AB$2-AA$2) + $C$13*SQRT(AB$2-AA$2)*W2809)</f>
        <v>42.759773520805609</v>
      </c>
      <c r="AC2809" s="52">
        <f ca="1">AB2809 * EXP(($E$3 - $C$13^2/2) * (AC$2-AB$2) + $C$13*SQRT(AC$2-AB$2)*X2809)</f>
        <v>46.980366225754992</v>
      </c>
      <c r="AD2809" s="47"/>
      <c r="AE2809" s="3" t="s">
        <v>46</v>
      </c>
      <c r="AF2809" s="52" t="b">
        <f t="shared" ref="AF2809" ca="1" si="3552">AF2807 &gt;= $B$4</f>
        <v>0</v>
      </c>
      <c r="AG2809" s="52" t="b">
        <f t="array" aca="1" ref="AG2809" ca="1">AND(AG2807 &gt;= $B$4, NOT(OR($AF2809:AF2809)))</f>
        <v>0</v>
      </c>
      <c r="AH2809" s="52" t="b">
        <f t="array" aca="1" ref="AH2809" ca="1">AND(AH2807 &gt;= $B$4, NOT(OR($AF2809:AG2809)))</f>
        <v>0</v>
      </c>
      <c r="AI2809" s="52" t="b">
        <f t="array" aca="1" ref="AI2809" ca="1">AND(AI2807 &gt;= $B$4, NOT(OR($AF2809:AH2809)))</f>
        <v>0</v>
      </c>
      <c r="AJ2809" s="52" t="b">
        <f t="array" aca="1" ref="AJ2809" ca="1">AND(AJ2807 &gt;= $B$4, NOT(OR($AF2809:AI2809)))</f>
        <v>0</v>
      </c>
      <c r="AK2809" s="73"/>
      <c r="AL2809" s="70"/>
    </row>
    <row r="2810" spans="6:38" ht="14.55" customHeight="1" x14ac:dyDescent="0.3">
      <c r="F2810" s="79"/>
      <c r="G2810" s="3">
        <v>2808</v>
      </c>
      <c r="H2810" s="61">
        <v>-0.46425365195794988</v>
      </c>
      <c r="I2810" s="61">
        <v>-0.71021183565864399</v>
      </c>
      <c r="J2810" s="61">
        <v>-0.10570813046179144</v>
      </c>
      <c r="K2810" s="62">
        <v>0.32419120166098025</v>
      </c>
      <c r="L2810" s="60">
        <f t="array" ref="L2810:O2810">TRANSPOSE(MMULT(Option!$B$25:$E$28, TRANSPOSE(H2810:K2810)))</f>
        <v>-0.46425365195794988</v>
      </c>
      <c r="M2810" s="60">
        <v>-0.83662136005503462</v>
      </c>
      <c r="N2810" s="60">
        <v>-0.46452308986687652</v>
      </c>
      <c r="O2810" s="60">
        <v>-0.11468993028715446</v>
      </c>
      <c r="P2810" s="56" t="str">
        <f t="shared" si="3482"/>
        <v>562/3</v>
      </c>
      <c r="R2810" s="80"/>
      <c r="S2810" s="3" t="s">
        <v>30</v>
      </c>
      <c r="T2810" s="60">
        <f ca="1"/>
        <v>-3.7355405350078419E-2</v>
      </c>
      <c r="U2810" s="60">
        <f ca="1"/>
        <v>0.32768942322006228</v>
      </c>
      <c r="V2810" s="60">
        <f ca="1"/>
        <v>9.6959555965318578E-2</v>
      </c>
      <c r="W2810" s="60">
        <f ca="1"/>
        <v>-0.81811684853562783</v>
      </c>
      <c r="X2810" s="60">
        <f ca="1"/>
        <v>0.91910015391304678</v>
      </c>
      <c r="Y2810" s="52">
        <f ca="1">$B$14 * EXP(($E$3 - $C$14^2/2) * Y$2 + $C$14*SQRT(Y$2)*T2810)</f>
        <v>99.381259968386871</v>
      </c>
      <c r="Z2810" s="52">
        <f ca="1">Y2810 * EXP(($E$3 - $C$14^2/2) * (Z$2-Y$2) + $C$14*SQRT(Z$2-Y$2)*U2810)</f>
        <v>110.19707914696534</v>
      </c>
      <c r="AA2810" s="52">
        <f ca="1">Z2810 * EXP(($E$3 - $C$14^2/2) * (AA$2-Z$2) + $C$14*SQRT(AA$2-Z$2)*V2810)</f>
        <v>114.01821976664662</v>
      </c>
      <c r="AB2810" s="52">
        <f ca="1">AA2810 * EXP(($E$3 - $C$14^2/2) * (AB$2-AA$2) + $C$14*SQRT(AB$2-AA$2)*W2810)</f>
        <v>89.650896820667953</v>
      </c>
      <c r="AC2810" s="52">
        <f ca="1">AB2810 * EXP(($E$3 - $C$14^2/2) * (AC$2-AB$2) + $C$14*SQRT(AC$2-AB$2)*X2810)</f>
        <v>118.70640381651251</v>
      </c>
      <c r="AD2810" s="47"/>
      <c r="AE2810" s="3" t="s">
        <v>68</v>
      </c>
      <c r="AF2810" s="52" t="b">
        <f ca="1">AND(AF2807&gt;$B$3, NOT(OR($AF2809:AF2809)))</f>
        <v>0</v>
      </c>
      <c r="AG2810" s="52" t="b">
        <f ca="1">AND(AG2807&gt;$B$3, NOT(OR($AF2809:AG2809)))</f>
        <v>0</v>
      </c>
      <c r="AH2810" s="52" t="b">
        <f ca="1">AND(AH2807&gt;$B$3, NOT(OR($AF2809:AH2809)))</f>
        <v>0</v>
      </c>
      <c r="AI2810" s="52" t="b">
        <f ca="1">AND(AI2807&gt;$B$3, NOT(OR($AF2809:AI2809)))</f>
        <v>0</v>
      </c>
      <c r="AJ2810" s="52" t="b">
        <f ca="1">AND(AJ2807&gt;$B$3, NOT(OR($AF2809:AJ2809)))</f>
        <v>0</v>
      </c>
      <c r="AK2810" s="74"/>
      <c r="AL2810" s="70"/>
    </row>
    <row r="2811" spans="6:38" ht="14.55" customHeight="1" x14ac:dyDescent="0.3">
      <c r="F2811" s="79"/>
      <c r="G2811" s="3">
        <v>2809</v>
      </c>
      <c r="H2811" s="61">
        <v>1.3179069160974932</v>
      </c>
      <c r="I2811" s="61">
        <v>0.68583074950423195</v>
      </c>
      <c r="J2811" s="61">
        <v>0.11726904160233367</v>
      </c>
      <c r="K2811" s="62">
        <v>0.31809679841849969</v>
      </c>
      <c r="L2811" s="60">
        <f t="array" ref="L2811:O2811">TRANSPOSE(MMULT(Option!$B$25:$E$28, TRANSPOSE(H2811:K2811)))</f>
        <v>1.3179069160974932</v>
      </c>
      <c r="M2811" s="60">
        <v>1.1557370311452853</v>
      </c>
      <c r="N2811" s="60">
        <v>0.8097539931268265</v>
      </c>
      <c r="O2811" s="60">
        <v>1.0020458106297601</v>
      </c>
      <c r="P2811" s="56" t="str">
        <f t="shared" si="3482"/>
        <v>562/4</v>
      </c>
      <c r="R2811" s="80">
        <v>703</v>
      </c>
      <c r="S2811" s="3" t="s">
        <v>28</v>
      </c>
      <c r="T2811" s="60">
        <f t="array" aca="1" ref="T2811:T2814" ca="1">TRANSPOSE(OFFSET($L$3, MATCH($R2811 &amp; "/" &amp; T$2, $P$3:$P$5002, 0) - 1, 0, 1, $E$1))</f>
        <v>1.9064470026112841E-2</v>
      </c>
      <c r="U2811" s="60">
        <f t="array" aca="1" ref="U2811:U2814" ca="1">TRANSPOSE(OFFSET($L$3, MATCH($R2811 &amp; "/" &amp; U$2, $P$3:$P$5002, 0) - 1, 0, 1, $E$1))</f>
        <v>-0.14648069524857257</v>
      </c>
      <c r="V2811" s="60">
        <f t="array" aca="1" ref="V2811:V2814" ca="1">TRANSPOSE(OFFSET($L$3, MATCH($R2811 &amp; "/" &amp; V$2, $P$3:$P$5002, 0) - 1, 0, 1, $E$1))</f>
        <v>0.17778071925957034</v>
      </c>
      <c r="W2811" s="60">
        <f t="array" aca="1" ref="W2811:W2814" ca="1">TRANSPOSE(OFFSET($L$3, MATCH($R2811 &amp; "/" &amp; W$2, $P$3:$P$5002, 0) - 1, 0, 1, $E$1))</f>
        <v>0.82255178281663632</v>
      </c>
      <c r="X2811" s="60">
        <f t="array" aca="1" ref="X2811:X2814" ca="1">TRANSPOSE(OFFSET($L$3, MATCH($R2811 &amp; "/" &amp; X$2, $P$3:$P$5002, 0) - 1, 0, 1, $E$1))</f>
        <v>0.58977246438793873</v>
      </c>
      <c r="Y2811" s="52">
        <f ca="1">$B$11 * EXP(($E$3 - $C$11^2/2) * Y$2 + $C$11*SQRT(Y$2)*T2811)</f>
        <v>101.07769989779729</v>
      </c>
      <c r="Z2811" s="52">
        <f ca="1">Y2811 * EXP(($E$3 - $C$11^2/2) * (Z$2-Y$2) + $C$11*SQRT(Z$2-Y$2)*U2811)</f>
        <v>97.216973277805167</v>
      </c>
      <c r="AA2811" s="52">
        <f ca="1">Z2811 * EXP(($E$3 - $C$11^2/2) * (AA$2-Z$2) + $C$11*SQRT(AA$2-Z$2)*V2811)</f>
        <v>103.05672184742717</v>
      </c>
      <c r="AB2811" s="52">
        <f ca="1">AA2811 * EXP(($E$3 - $C$11^2/2) * (AB$2-AA$2) + $C$11*SQRT(AB$2-AA$2)*W2811)</f>
        <v>132.56128529816942</v>
      </c>
      <c r="AC2811" s="52">
        <f ca="1">AB2811 * EXP(($E$3 - $C$11^2/2) * (AC$2-AB$2) + $C$11*SQRT(AC$2-AB$2)*X2811)</f>
        <v>159.01154479542458</v>
      </c>
      <c r="AD2811" s="47"/>
      <c r="AE2811" s="3" t="s">
        <v>69</v>
      </c>
      <c r="AF2811" s="20" cm="1">
        <f t="array" aca="1" ref="AF2811" ca="1">MIN(Y2811:Y2814 / $D$11:$D$14)</f>
        <v>0.86549243779984142</v>
      </c>
      <c r="AG2811" s="20" cm="1">
        <f t="array" aca="1" ref="AG2811" ca="1">MIN(Z2811:Z2814 / $D$11:$D$14)</f>
        <v>0.84199306222986903</v>
      </c>
      <c r="AH2811" s="20" cm="1">
        <f t="array" aca="1" ref="AH2811" ca="1">MIN(AA2811:AA2814 / $D$11:$D$14)</f>
        <v>0.78771941912764798</v>
      </c>
      <c r="AI2811" s="20" cm="1">
        <f t="array" aca="1" ref="AI2811" ca="1">MIN(AB2811:AB2814 / $D$11:$D$14)</f>
        <v>0.63841008165863966</v>
      </c>
      <c r="AJ2811" s="20" cm="1">
        <f t="array" aca="1" ref="AJ2811" ca="1">MIN(AC2811:AC2814 / $D$11:$D$14)</f>
        <v>0.69537449132845086</v>
      </c>
      <c r="AK2811" s="72">
        <f t="array" aca="1" ref="AK2811" ca="1">SUMPRODUCT(AF2812:AJ2812, EXP(-$E$3*$AF$2:$AJ$2))</f>
        <v>105721.0809451906</v>
      </c>
      <c r="AL2811" s="70">
        <f ca="1">MAX(AC2812 - $D$11, 0) * EXP(-$E$2*$E$3)</f>
        <v>0</v>
      </c>
    </row>
    <row r="2812" spans="6:38" ht="14.55" customHeight="1" x14ac:dyDescent="0.3">
      <c r="F2812" s="79"/>
      <c r="G2812" s="3">
        <v>2810</v>
      </c>
      <c r="H2812" s="61">
        <v>-0.14347329846592333</v>
      </c>
      <c r="I2812" s="61">
        <v>-1.8089210235989581</v>
      </c>
      <c r="J2812" s="61">
        <v>0.42989787563219234</v>
      </c>
      <c r="K2812" s="62">
        <v>-1.2448627193154982</v>
      </c>
      <c r="L2812" s="60">
        <f t="array" ref="L2812:O2812">TRANSPOSE(MMULT(Option!$B$25:$E$28, TRANSPOSE(H2812:K2812)))</f>
        <v>-0.14347329846592333</v>
      </c>
      <c r="M2812" s="60">
        <v>-1.7152928227542141</v>
      </c>
      <c r="N2812" s="60">
        <v>-0.15349240326343672</v>
      </c>
      <c r="O2812" s="60">
        <v>-1.5132053048708232</v>
      </c>
      <c r="P2812" s="56" t="str">
        <f t="shared" si="3482"/>
        <v>562/5</v>
      </c>
      <c r="R2812" s="80"/>
      <c r="S2812" s="3" t="s">
        <v>29</v>
      </c>
      <c r="T2812" s="60">
        <f ca="1"/>
        <v>0.26077973452870989</v>
      </c>
      <c r="U2812" s="60">
        <f ca="1"/>
        <v>0.4926399990909559</v>
      </c>
      <c r="V2812" s="60">
        <f ca="1"/>
        <v>-0.93921510153994192</v>
      </c>
      <c r="W2812" s="60">
        <f ca="1"/>
        <v>-1.3767861017444822</v>
      </c>
      <c r="X2812" s="60">
        <f ca="1"/>
        <v>0.2682323293522284</v>
      </c>
      <c r="Y2812" s="52">
        <f ca="1">$B$12 * EXP(($E$3 - $C$12^2/2) * Y$2 + $C$12*SQRT(Y$2)*T2812)</f>
        <v>108.67960025271559</v>
      </c>
      <c r="Z2812" s="52">
        <f ca="1">Y2812 * EXP(($E$3 - $C$12^2/2) * (Z$2-Y$2) + $C$12*SQRT(Z$2-Y$2)*U2812)</f>
        <v>126.62071299391073</v>
      </c>
      <c r="AA2812" s="52">
        <f ca="1">Z2812 * EXP(($E$3 - $C$12^2/2) * (AA$2-Z$2) + $C$12*SQRT(AA$2-Z$2)*V2812)</f>
        <v>96.008005211589762</v>
      </c>
      <c r="AB2812" s="52">
        <f ca="1">AA2812 * EXP(($E$3 - $C$12^2/2) * (AB$2-AA$2) + $C$12*SQRT(AB$2-AA$2)*W2812)</f>
        <v>63.841008165863968</v>
      </c>
      <c r="AC2812" s="52">
        <f ca="1">AB2812 * EXP(($E$3 - $C$12^2/2) * (AC$2-AB$2) + $C$12*SQRT(AC$2-AB$2)*X2812)</f>
        <v>69.537449132845083</v>
      </c>
      <c r="AD2812" s="47"/>
      <c r="AE2812" s="3" t="s">
        <v>47</v>
      </c>
      <c r="AF2812" s="64">
        <f t="shared" ref="AF2812" ca="1" si="3553">($B$5*AF2814 + (1 + $B$6)*AF2813)*$B$2</f>
        <v>15000</v>
      </c>
      <c r="AG2812" s="64">
        <f t="shared" ref="AG2812" ca="1" si="3554">($B$5*AG2814 + (1 + $B$6)*AG2813)*$B$2</f>
        <v>15000</v>
      </c>
      <c r="AH2812" s="64">
        <f t="shared" ref="AH2812" ca="1" si="3555">($B$5*AH2814 + (1 + $B$6)*AH2813)*$B$2</f>
        <v>0</v>
      </c>
      <c r="AI2812" s="64">
        <f t="shared" ref="AI2812" ca="1" si="3556">($B$5*AI2814 + (1 + $B$6)*AI2813)*$B$2</f>
        <v>0</v>
      </c>
      <c r="AJ2812" s="64" cm="1">
        <f t="array" aca="1" ref="AJ2812" ca="1">($B$5*AJ2814 + (1 + $B$6)*AJ2813 + AND(NOT(AF2813:AJ2813)))*$B$2</f>
        <v>100000</v>
      </c>
      <c r="AK2812" s="73"/>
      <c r="AL2812" s="70"/>
    </row>
    <row r="2813" spans="6:38" ht="14.55" customHeight="1" x14ac:dyDescent="0.3">
      <c r="F2813" s="79"/>
      <c r="G2813" s="3">
        <v>2811</v>
      </c>
      <c r="H2813" s="61">
        <v>-0.64516091816790622</v>
      </c>
      <c r="I2813" s="61">
        <v>-1.64140669422782</v>
      </c>
      <c r="J2813" s="61">
        <v>0.70355458163177609</v>
      </c>
      <c r="K2813" s="62">
        <v>0.4771372246161712</v>
      </c>
      <c r="L2813" s="60">
        <f t="array" ref="L2813:O2813">TRANSPOSE(MMULT(Option!$B$25:$E$28, TRANSPOSE(H2813:K2813)))</f>
        <v>-0.64516091816790622</v>
      </c>
      <c r="M2813" s="60">
        <v>-1.7624384517684066</v>
      </c>
      <c r="N2813" s="60">
        <v>-6.9946463483565369E-2</v>
      </c>
      <c r="O2813" s="60">
        <v>-0.14196983261773938</v>
      </c>
      <c r="P2813" s="56" t="str">
        <f t="shared" si="3482"/>
        <v>563/1</v>
      </c>
      <c r="R2813" s="80"/>
      <c r="S2813" s="3" t="s">
        <v>31</v>
      </c>
      <c r="T2813" s="60">
        <f ca="1"/>
        <v>0.7309029787040684</v>
      </c>
      <c r="U2813" s="60">
        <f ca="1"/>
        <v>0.66422917634209366</v>
      </c>
      <c r="V2813" s="60">
        <f ca="1"/>
        <v>1.5295620647158905</v>
      </c>
      <c r="W2813" s="60">
        <f ca="1"/>
        <v>0.35891248845809265</v>
      </c>
      <c r="X2813" s="60">
        <f ca="1"/>
        <v>0.29062799711460002</v>
      </c>
      <c r="Y2813" s="52">
        <f ca="1">$B$13 * EXP(($E$3 - $C$13^2/2) * Y$2 + $C$13*SQRT(Y$2)*T2813)</f>
        <v>125.14099724827443</v>
      </c>
      <c r="Z2813" s="52">
        <f ca="1">Y2813 * EXP(($E$3 - $C$13^2/2) * (Z$2-Y$2) + $C$13*SQRT(Z$2-Y$2)*U2813)</f>
        <v>153.50142225695356</v>
      </c>
      <c r="AA2813" s="52">
        <f ca="1">Z2813 * EXP(($E$3 - $C$13^2/2) * (AA$2-Z$2) + $C$13*SQRT(AA$2-Z$2)*V2813)</f>
        <v>244.10011582982068</v>
      </c>
      <c r="AB2813" s="52">
        <f ca="1">AA2813 * EXP(($E$3 - $C$13^2/2) * (AB$2-AA$2) + $C$13*SQRT(AB$2-AA$2)*W2813)</f>
        <v>273.21313324660895</v>
      </c>
      <c r="AC2813" s="52">
        <f ca="1">AB2813 * EXP(($E$3 - $C$13^2/2) * (AC$2-AB$2) + $C$13*SQRT(AC$2-AB$2)*X2813)</f>
        <v>299.59770685403282</v>
      </c>
      <c r="AD2813" s="47"/>
      <c r="AE2813" s="3" t="s">
        <v>46</v>
      </c>
      <c r="AF2813" s="52" t="b">
        <f t="shared" ref="AF2813" ca="1" si="3557">AF2811 &gt;= $B$4</f>
        <v>0</v>
      </c>
      <c r="AG2813" s="52" t="b">
        <f t="array" aca="1" ref="AG2813" ca="1">AND(AG2811 &gt;= $B$4, NOT(OR($AF2813:AF2813)))</f>
        <v>0</v>
      </c>
      <c r="AH2813" s="52" t="b">
        <f t="array" aca="1" ref="AH2813" ca="1">AND(AH2811 &gt;= $B$4, NOT(OR($AF2813:AG2813)))</f>
        <v>0</v>
      </c>
      <c r="AI2813" s="52" t="b">
        <f t="array" aca="1" ref="AI2813" ca="1">AND(AI2811 &gt;= $B$4, NOT(OR($AF2813:AH2813)))</f>
        <v>0</v>
      </c>
      <c r="AJ2813" s="52" t="b">
        <f t="array" aca="1" ref="AJ2813" ca="1">AND(AJ2811 &gt;= $B$4, NOT(OR($AF2813:AI2813)))</f>
        <v>0</v>
      </c>
      <c r="AK2813" s="73"/>
      <c r="AL2813" s="70"/>
    </row>
    <row r="2814" spans="6:38" ht="14.55" customHeight="1" x14ac:dyDescent="0.3">
      <c r="F2814" s="79"/>
      <c r="G2814" s="3">
        <v>2812</v>
      </c>
      <c r="H2814" s="61">
        <v>1.023070798829935</v>
      </c>
      <c r="I2814" s="61">
        <v>1.3714809398106822</v>
      </c>
      <c r="J2814" s="61">
        <v>8.169353539619098E-2</v>
      </c>
      <c r="K2814" s="62">
        <v>1.6675583974365908</v>
      </c>
      <c r="L2814" s="60">
        <f t="array" ref="L2814:O2814">TRANSPOSE(MMULT(Option!$B$25:$E$28, TRANSPOSE(H2814:K2814)))</f>
        <v>1.023070798829935</v>
      </c>
      <c r="M2814" s="60">
        <v>1.666211363706299</v>
      </c>
      <c r="N2814" s="60">
        <v>0.84011858659051941</v>
      </c>
      <c r="O2814" s="60">
        <v>2.212322974488997</v>
      </c>
      <c r="P2814" s="56" t="str">
        <f t="shared" si="3482"/>
        <v>563/2</v>
      </c>
      <c r="R2814" s="80"/>
      <c r="S2814" s="3" t="s">
        <v>30</v>
      </c>
      <c r="T2814" s="60">
        <f ca="1"/>
        <v>-0.49818880593822013</v>
      </c>
      <c r="U2814" s="60">
        <f ca="1"/>
        <v>-0.10842287541424867</v>
      </c>
      <c r="V2814" s="60">
        <f ca="1"/>
        <v>-0.23876605074117008</v>
      </c>
      <c r="W2814" s="60">
        <f ca="1"/>
        <v>1.1251880640822545</v>
      </c>
      <c r="X2814" s="60">
        <f ca="1"/>
        <v>-0.17773579979000159</v>
      </c>
      <c r="Y2814" s="52">
        <f ca="1">$B$14 * EXP(($E$3 - $C$14^2/2) * Y$2 + $C$14*SQRT(Y$2)*T2814)</f>
        <v>86.549243779984138</v>
      </c>
      <c r="Z2814" s="52">
        <f ca="1">Y2814 * EXP(($E$3 - $C$14^2/2) * (Z$2-Y$2) + $C$14*SQRT(Z$2-Y$2)*U2814)</f>
        <v>84.199306222986905</v>
      </c>
      <c r="AA2814" s="52">
        <f ca="1">Z2814 * EXP(($E$3 - $C$14^2/2) * (AA$2-Z$2) + $C$14*SQRT(AA$2-Z$2)*V2814)</f>
        <v>78.771941912764802</v>
      </c>
      <c r="AB2814" s="52">
        <f ca="1">AA2814 * EXP(($E$3 - $C$14^2/2) * (AB$2-AA$2) + $C$14*SQRT(AB$2-AA$2)*W2814)</f>
        <v>110.95373199982861</v>
      </c>
      <c r="AC2814" s="52">
        <f ca="1">AB2814 * EXP(($E$3 - $C$14^2/2) * (AC$2-AB$2) + $C$14*SQRT(AC$2-AB$2)*X2814)</f>
        <v>105.71983675909901</v>
      </c>
      <c r="AD2814" s="47"/>
      <c r="AE2814" s="3" t="s">
        <v>68</v>
      </c>
      <c r="AF2814" s="52" t="b">
        <f ca="1">AND(AF2811&gt;$B$3, NOT(OR($AF2813:AF2813)))</f>
        <v>1</v>
      </c>
      <c r="AG2814" s="52" t="b">
        <f ca="1">AND(AG2811&gt;$B$3, NOT(OR($AF2813:AG2813)))</f>
        <v>1</v>
      </c>
      <c r="AH2814" s="52" t="b">
        <f ca="1">AND(AH2811&gt;$B$3, NOT(OR($AF2813:AH2813)))</f>
        <v>0</v>
      </c>
      <c r="AI2814" s="52" t="b">
        <f ca="1">AND(AI2811&gt;$B$3, NOT(OR($AF2813:AI2813)))</f>
        <v>0</v>
      </c>
      <c r="AJ2814" s="52" t="b">
        <f ca="1">AND(AJ2811&gt;$B$3, NOT(OR($AF2813:AJ2813)))</f>
        <v>0</v>
      </c>
      <c r="AK2814" s="74"/>
      <c r="AL2814" s="70"/>
    </row>
    <row r="2815" spans="6:38" ht="14.55" customHeight="1" x14ac:dyDescent="0.3">
      <c r="F2815" s="79"/>
      <c r="G2815" s="3">
        <v>2813</v>
      </c>
      <c r="H2815" s="61">
        <v>-0.27751400056690712</v>
      </c>
      <c r="I2815" s="61">
        <v>-1.1325118103606682</v>
      </c>
      <c r="J2815" s="61">
        <v>1.5898343378556872</v>
      </c>
      <c r="K2815" s="62">
        <v>1.3388261277938827</v>
      </c>
      <c r="L2815" s="60">
        <f t="array" ref="L2815:O2815">TRANSPOSE(MMULT(Option!$B$25:$E$28, TRANSPOSE(H2815:K2815)))</f>
        <v>-0.27751400056690712</v>
      </c>
      <c r="M2815" s="60">
        <v>-1.1489698195086098</v>
      </c>
      <c r="N2815" s="60">
        <v>0.98880069592464126</v>
      </c>
      <c r="O2815" s="60">
        <v>1.0492392831157651</v>
      </c>
      <c r="P2815" s="56" t="str">
        <f t="shared" si="3482"/>
        <v>563/3</v>
      </c>
      <c r="R2815" s="80">
        <v>704</v>
      </c>
      <c r="S2815" s="3" t="s">
        <v>28</v>
      </c>
      <c r="T2815" s="60">
        <f t="array" aca="1" ref="T2815:T2818" ca="1">TRANSPOSE(OFFSET($L$3, MATCH($R2815 &amp; "/" &amp; T$2, $P$3:$P$5002, 0) - 1, 0, 1, $E$1))</f>
        <v>-1.8489384491906626</v>
      </c>
      <c r="U2815" s="60">
        <f t="array" aca="1" ref="U2815:U2818" ca="1">TRANSPOSE(OFFSET($L$3, MATCH($R2815 &amp; "/" &amp; U$2, $P$3:$P$5002, 0) - 1, 0, 1, $E$1))</f>
        <v>-0.78491711791063856</v>
      </c>
      <c r="V2815" s="60">
        <f t="array" aca="1" ref="V2815:V2818" ca="1">TRANSPOSE(OFFSET($L$3, MATCH($R2815 &amp; "/" &amp; V$2, $P$3:$P$5002, 0) - 1, 0, 1, $E$1))</f>
        <v>-1.6718850917308143</v>
      </c>
      <c r="W2815" s="60">
        <f t="array" aca="1" ref="W2815:W2818" ca="1">TRANSPOSE(OFFSET($L$3, MATCH($R2815 &amp; "/" &amp; W$2, $P$3:$P$5002, 0) - 1, 0, 1, $E$1))</f>
        <v>0.55216649041684562</v>
      </c>
      <c r="X2815" s="60">
        <f t="array" aca="1" ref="X2815:X2818" ca="1">TRANSPOSE(OFFSET($L$3, MATCH($R2815 &amp; "/" &amp; X$2, $P$3:$P$5002, 0) - 1, 0, 1, $E$1))</f>
        <v>1.0747847524472494</v>
      </c>
      <c r="Y2815" s="52">
        <f ca="1">$B$11 * EXP(($E$3 - $C$11^2/2) * Y$2 + $C$11*SQRT(Y$2)*T2815)</f>
        <v>57.713357810219655</v>
      </c>
      <c r="Z2815" s="52">
        <f ca="1">Y2815 * EXP(($E$3 - $C$11^2/2) * (Z$2-Y$2) + $C$11*SQRT(Z$2-Y$2)*U2815)</f>
        <v>45.833419840127604</v>
      </c>
      <c r="AA2815" s="52">
        <f ca="1">Z2815 * EXP(($E$3 - $C$11^2/2) * (AA$2-Z$2) + $C$11*SQRT(AA$2-Z$2)*V2815)</f>
        <v>27.895014701811593</v>
      </c>
      <c r="AB2815" s="52">
        <f ca="1">AA2815 * EXP(($E$3 - $C$11^2/2) * (AB$2-AA$2) + $C$11*SQRT(AB$2-AA$2)*W2815)</f>
        <v>33.085593153180056</v>
      </c>
      <c r="AC2815" s="52">
        <f ca="1">AB2815 * EXP(($E$3 - $C$11^2/2) * (AC$2-AB$2) + $C$11*SQRT(AC$2-AB$2)*X2815)</f>
        <v>45.903132512508009</v>
      </c>
      <c r="AD2815" s="47"/>
      <c r="AE2815" s="3" t="s">
        <v>69</v>
      </c>
      <c r="AF2815" s="20" cm="1">
        <f t="array" aca="1" ref="AF2815" ca="1">MIN(Y2815:Y2818 / $D$11:$D$14)</f>
        <v>0.57713357810219656</v>
      </c>
      <c r="AG2815" s="20" cm="1">
        <f t="array" aca="1" ref="AG2815" ca="1">MIN(Z2815:Z2818 / $D$11:$D$14)</f>
        <v>0.45833419840127604</v>
      </c>
      <c r="AH2815" s="20" cm="1">
        <f t="array" aca="1" ref="AH2815" ca="1">MIN(AA2815:AA2818 / $D$11:$D$14)</f>
        <v>0.27895014701811593</v>
      </c>
      <c r="AI2815" s="20" cm="1">
        <f t="array" aca="1" ref="AI2815" ca="1">MIN(AB2815:AB2818 / $D$11:$D$14)</f>
        <v>0.33085593153180054</v>
      </c>
      <c r="AJ2815" s="20" cm="1">
        <f t="array" aca="1" ref="AJ2815" ca="1">MIN(AC2815:AC2818 / $D$11:$D$14)</f>
        <v>0.4590313251250801</v>
      </c>
      <c r="AK2815" s="72">
        <f t="array" aca="1" ref="AK2815" ca="1">SUMPRODUCT(AF2816:AJ2816, EXP(-$E$3*$AF$2:$AJ$2))</f>
        <v>77880.078307140488</v>
      </c>
      <c r="AL2815" s="70">
        <f ca="1">MAX(AC2816 - $D$11, 0) * EXP(-$E$2*$E$3)</f>
        <v>42.504333987741511</v>
      </c>
    </row>
    <row r="2816" spans="6:38" ht="14.55" customHeight="1" x14ac:dyDescent="0.3">
      <c r="F2816" s="79"/>
      <c r="G2816" s="3">
        <v>2814</v>
      </c>
      <c r="H2816" s="61">
        <v>-7.4726529902506819E-2</v>
      </c>
      <c r="I2816" s="61">
        <v>0.85513343149659493</v>
      </c>
      <c r="J2816" s="61">
        <v>-0.34638790887781967</v>
      </c>
      <c r="K2816" s="62">
        <v>-2.1568341804149749</v>
      </c>
      <c r="L2816" s="60">
        <f t="array" ref="L2816:O2816">TRANSPOSE(MMULT(Option!$B$25:$E$28, TRANSPOSE(H2816:K2816)))</f>
        <v>-7.4726529902506819E-2</v>
      </c>
      <c r="M2816" s="60">
        <v>0.75385212386309342</v>
      </c>
      <c r="N2816" s="60">
        <v>-0.11020010299937966</v>
      </c>
      <c r="O2816" s="60">
        <v>-1.7205745585227274</v>
      </c>
      <c r="P2816" s="56" t="str">
        <f t="shared" si="3482"/>
        <v>563/4</v>
      </c>
      <c r="R2816" s="80"/>
      <c r="S2816" s="3" t="s">
        <v>29</v>
      </c>
      <c r="T2816" s="60">
        <f ca="1"/>
        <v>0.65599784313704246</v>
      </c>
      <c r="U2816" s="60">
        <f ca="1"/>
        <v>5.4125490889591954E-2</v>
      </c>
      <c r="V2816" s="60">
        <f ca="1"/>
        <v>0.74654475047337809</v>
      </c>
      <c r="W2816" s="60">
        <f ca="1"/>
        <v>-0.32977496274237633</v>
      </c>
      <c r="X2816" s="60">
        <f ca="1"/>
        <v>0.24150645329513842</v>
      </c>
      <c r="Y2816" s="52">
        <f ca="1">$B$12 * EXP(($E$3 - $C$12^2/2) * Y$2 + $C$12*SQRT(Y$2)*T2816)</f>
        <v>122.36024712419547</v>
      </c>
      <c r="Z2816" s="52">
        <f ca="1">Y2816 * EXP(($E$3 - $C$12^2/2) * (Z$2-Y$2) + $C$12*SQRT(Z$2-Y$2)*U2816)</f>
        <v>124.9866818212685</v>
      </c>
      <c r="AA2816" s="52">
        <f ca="1">Z2816 * EXP(($E$3 - $C$12^2/2) * (AA$2-Z$2) + $C$12*SQRT(AA$2-Z$2)*V2816)</f>
        <v>157.14526169948834</v>
      </c>
      <c r="AB2816" s="52">
        <f ca="1">AA2816 * EXP(($E$3 - $C$12^2/2) * (AB$2-AA$2) + $C$12*SQRT(AB$2-AA$2)*W2816)</f>
        <v>143.05628046477025</v>
      </c>
      <c r="AC2816" s="52">
        <f ca="1">AB2816 * EXP(($E$3 - $C$12^2/2) * (AC$2-AB$2) + $C$12*SQRT(AC$2-AB$2)*X2816)</f>
        <v>154.57664515964473</v>
      </c>
      <c r="AD2816" s="47"/>
      <c r="AE2816" s="3" t="s">
        <v>47</v>
      </c>
      <c r="AF2816" s="64">
        <f t="shared" ref="AF2816" ca="1" si="3558">($B$5*AF2818 + (1 + $B$6)*AF2817)*$B$2</f>
        <v>0</v>
      </c>
      <c r="AG2816" s="64">
        <f t="shared" ref="AG2816" ca="1" si="3559">($B$5*AG2818 + (1 + $B$6)*AG2817)*$B$2</f>
        <v>0</v>
      </c>
      <c r="AH2816" s="64">
        <f t="shared" ref="AH2816" ca="1" si="3560">($B$5*AH2818 + (1 + $B$6)*AH2817)*$B$2</f>
        <v>0</v>
      </c>
      <c r="AI2816" s="64">
        <f t="shared" ref="AI2816" ca="1" si="3561">($B$5*AI2818 + (1 + $B$6)*AI2817)*$B$2</f>
        <v>0</v>
      </c>
      <c r="AJ2816" s="64" cm="1">
        <f t="array" aca="1" ref="AJ2816" ca="1">($B$5*AJ2818 + (1 + $B$6)*AJ2817 + AND(NOT(AF2817:AJ2817)))*$B$2</f>
        <v>100000</v>
      </c>
      <c r="AK2816" s="73"/>
      <c r="AL2816" s="70"/>
    </row>
    <row r="2817" spans="6:38" ht="14.55" customHeight="1" x14ac:dyDescent="0.3">
      <c r="F2817" s="79"/>
      <c r="G2817" s="3">
        <v>2815</v>
      </c>
      <c r="H2817" s="61">
        <v>0.38295988239201634</v>
      </c>
      <c r="I2817" s="61">
        <v>1.4375055778705104</v>
      </c>
      <c r="J2817" s="61">
        <v>0.8846774090552102</v>
      </c>
      <c r="K2817" s="62">
        <v>-1.4627888272410625</v>
      </c>
      <c r="L2817" s="60">
        <f t="array" ref="L2817:O2817">TRANSPOSE(MMULT(Option!$B$25:$E$28, TRANSPOSE(H2817:K2817)))</f>
        <v>0.38295988239201634</v>
      </c>
      <c r="M2817" s="60">
        <v>1.4706795774593764</v>
      </c>
      <c r="N2817" s="60">
        <v>1.3066323474728643</v>
      </c>
      <c r="O2817" s="60">
        <v>-0.55037488944244861</v>
      </c>
      <c r="P2817" s="56" t="str">
        <f t="shared" si="3482"/>
        <v>563/5</v>
      </c>
      <c r="R2817" s="80"/>
      <c r="S2817" s="3" t="s">
        <v>31</v>
      </c>
      <c r="T2817" s="60">
        <f ca="1"/>
        <v>-2.8379161434703204E-2</v>
      </c>
      <c r="U2817" s="60">
        <f ca="1"/>
        <v>0.2057642849797558</v>
      </c>
      <c r="V2817" s="60">
        <f ca="1"/>
        <v>-0.17339871873978593</v>
      </c>
      <c r="W2817" s="60">
        <f ca="1"/>
        <v>0.3323222122032492</v>
      </c>
      <c r="X2817" s="60">
        <f ca="1"/>
        <v>0.34511260513095093</v>
      </c>
      <c r="Y2817" s="52">
        <f ca="1">$B$13 * EXP(($E$3 - $C$13^2/2) * Y$2 + $C$13*SQRT(Y$2)*T2817)</f>
        <v>99.649241755957846</v>
      </c>
      <c r="Z2817" s="52">
        <f ca="1">Y2817 * EXP(($E$3 - $C$13^2/2) * (Z$2-Y$2) + $C$13*SQRT(Z$2-Y$2)*U2817)</f>
        <v>106.52564167291401</v>
      </c>
      <c r="AA2817" s="52">
        <f ca="1">Z2817 * EXP(($E$3 - $C$13^2/2) * (AA$2-Z$2) + $C$13*SQRT(AA$2-Z$2)*V2817)</f>
        <v>101.63277863064013</v>
      </c>
      <c r="AB2817" s="52">
        <f ca="1">AA2817 * EXP(($E$3 - $C$13^2/2) * (AB$2-AA$2) + $C$13*SQRT(AB$2-AA$2)*W2817)</f>
        <v>112.85036877489095</v>
      </c>
      <c r="AC2817" s="52">
        <f ca="1">AB2817 * EXP(($E$3 - $C$13^2/2) * (AC$2-AB$2) + $C$13*SQRT(AC$2-AB$2)*X2817)</f>
        <v>125.78782420140705</v>
      </c>
      <c r="AD2817" s="47"/>
      <c r="AE2817" s="3" t="s">
        <v>46</v>
      </c>
      <c r="AF2817" s="52" t="b">
        <f t="shared" ref="AF2817" ca="1" si="3562">AF2815 &gt;= $B$4</f>
        <v>0</v>
      </c>
      <c r="AG2817" s="52" t="b">
        <f t="array" aca="1" ref="AG2817" ca="1">AND(AG2815 &gt;= $B$4, NOT(OR($AF2817:AF2817)))</f>
        <v>0</v>
      </c>
      <c r="AH2817" s="52" t="b">
        <f t="array" aca="1" ref="AH2817" ca="1">AND(AH2815 &gt;= $B$4, NOT(OR($AF2817:AG2817)))</f>
        <v>0</v>
      </c>
      <c r="AI2817" s="52" t="b">
        <f t="array" aca="1" ref="AI2817" ca="1">AND(AI2815 &gt;= $B$4, NOT(OR($AF2817:AH2817)))</f>
        <v>0</v>
      </c>
      <c r="AJ2817" s="52" t="b">
        <f t="array" aca="1" ref="AJ2817" ca="1">AND(AJ2815 &gt;= $B$4, NOT(OR($AF2817:AI2817)))</f>
        <v>0</v>
      </c>
      <c r="AK2817" s="73"/>
      <c r="AL2817" s="70"/>
    </row>
    <row r="2818" spans="6:38" ht="14.55" customHeight="1" x14ac:dyDescent="0.3">
      <c r="F2818" s="79"/>
      <c r="G2818" s="3">
        <v>2816</v>
      </c>
      <c r="H2818" s="61">
        <v>-1.6277305025906506</v>
      </c>
      <c r="I2818" s="61">
        <v>-2.6193531305154698</v>
      </c>
      <c r="J2818" s="61">
        <v>0.32077576122897572</v>
      </c>
      <c r="K2818" s="62">
        <v>-8.3888888356430907E-2</v>
      </c>
      <c r="L2818" s="60">
        <f t="array" ref="L2818:O2818">TRANSPOSE(MMULT(Option!$B$25:$E$28, TRANSPOSE(H2818:K2818)))</f>
        <v>-1.6277305025906506</v>
      </c>
      <c r="M2818" s="60">
        <v>-3.0517689995175972</v>
      </c>
      <c r="N2818" s="60">
        <v>-1.0552592778400829</v>
      </c>
      <c r="O2818" s="60">
        <v>-1.3462289921021195</v>
      </c>
      <c r="P2818" s="56" t="str">
        <f t="shared" si="3482"/>
        <v>564/1</v>
      </c>
      <c r="R2818" s="80"/>
      <c r="S2818" s="3" t="s">
        <v>30</v>
      </c>
      <c r="T2818" s="60">
        <f ca="1"/>
        <v>-0.17780224132086417</v>
      </c>
      <c r="U2818" s="60">
        <f ca="1"/>
        <v>-0.23616668110245681</v>
      </c>
      <c r="V2818" s="60">
        <f ca="1"/>
        <v>0.50196308048496063</v>
      </c>
      <c r="W2818" s="60">
        <f ca="1"/>
        <v>1.5975214369096074</v>
      </c>
      <c r="X2818" s="60">
        <f ca="1"/>
        <v>0.57831635523469638</v>
      </c>
      <c r="Y2818" s="52">
        <f ca="1">$B$14 * EXP(($E$3 - $C$14^2/2) * Y$2 + $C$14*SQRT(Y$2)*T2818)</f>
        <v>95.280913600927391</v>
      </c>
      <c r="Z2818" s="52">
        <f ca="1">Y2818 * EXP(($E$3 - $C$14^2/2) * (Z$2-Y$2) + $C$14*SQRT(Z$2-Y$2)*U2818)</f>
        <v>89.208783927489861</v>
      </c>
      <c r="AA2818" s="52">
        <f ca="1">Z2818 * EXP(($E$3 - $C$14^2/2) * (AA$2-Z$2) + $C$14*SQRT(AA$2-Z$2)*V2818)</f>
        <v>104.22671030873283</v>
      </c>
      <c r="AB2818" s="52">
        <f ca="1">AA2818 * EXP(($E$3 - $C$14^2/2) * (AB$2-AA$2) + $C$14*SQRT(AB$2-AA$2)*W2818)</f>
        <v>169.1565917775398</v>
      </c>
      <c r="AC2818" s="52">
        <f ca="1">AB2818 * EXP(($E$3 - $C$14^2/2) * (AC$2-AB$2) + $C$14*SQRT(AC$2-AB$2)*X2818)</f>
        <v>202.2126307090015</v>
      </c>
      <c r="AD2818" s="47"/>
      <c r="AE2818" s="3" t="s">
        <v>68</v>
      </c>
      <c r="AF2818" s="52" t="b">
        <f ca="1">AND(AF2815&gt;$B$3, NOT(OR($AF2817:AF2817)))</f>
        <v>0</v>
      </c>
      <c r="AG2818" s="52" t="b">
        <f ca="1">AND(AG2815&gt;$B$3, NOT(OR($AF2817:AG2817)))</f>
        <v>0</v>
      </c>
      <c r="AH2818" s="52" t="b">
        <f ca="1">AND(AH2815&gt;$B$3, NOT(OR($AF2817:AH2817)))</f>
        <v>0</v>
      </c>
      <c r="AI2818" s="52" t="b">
        <f ca="1">AND(AI2815&gt;$B$3, NOT(OR($AF2817:AI2817)))</f>
        <v>0</v>
      </c>
      <c r="AJ2818" s="52" t="b">
        <f ca="1">AND(AJ2815&gt;$B$3, NOT(OR($AF2817:AJ2817)))</f>
        <v>0</v>
      </c>
      <c r="AK2818" s="74"/>
      <c r="AL2818" s="70"/>
    </row>
    <row r="2819" spans="6:38" ht="14.55" customHeight="1" x14ac:dyDescent="0.3">
      <c r="F2819" s="79"/>
      <c r="G2819" s="3">
        <v>2817</v>
      </c>
      <c r="H2819" s="61">
        <v>1.3767829240033651</v>
      </c>
      <c r="I2819" s="61">
        <v>-0.66641248630645589</v>
      </c>
      <c r="J2819" s="61">
        <v>2.2294775075034328</v>
      </c>
      <c r="K2819" s="62">
        <v>0.62774091807729548</v>
      </c>
      <c r="L2819" s="60">
        <f t="array" ref="L2819:O2819">TRANSPOSE(MMULT(Option!$B$25:$E$28, TRANSPOSE(H2819:K2819)))</f>
        <v>1.3767829240033651</v>
      </c>
      <c r="M2819" s="60">
        <v>-6.0063962911265145E-2</v>
      </c>
      <c r="N2819" s="60">
        <v>2.3343779534436284</v>
      </c>
      <c r="O2819" s="60">
        <v>1.348920076020004</v>
      </c>
      <c r="P2819" s="56" t="str">
        <f t="shared" si="3482"/>
        <v>564/2</v>
      </c>
      <c r="R2819" s="80">
        <v>705</v>
      </c>
      <c r="S2819" s="3" t="s">
        <v>28</v>
      </c>
      <c r="T2819" s="60">
        <f t="array" aca="1" ref="T2819:T2822" ca="1">TRANSPOSE(OFFSET($L$3, MATCH($R2819 &amp; "/" &amp; T$2, $P$3:$P$5002, 0) - 1, 0, 1, $E$1))</f>
        <v>0.56069861613529581</v>
      </c>
      <c r="U2819" s="60">
        <f t="array" aca="1" ref="U2819:U2822" ca="1">TRANSPOSE(OFFSET($L$3, MATCH($R2819 &amp; "/" &amp; U$2, $P$3:$P$5002, 0) - 1, 0, 1, $E$1))</f>
        <v>0.64393742787697106</v>
      </c>
      <c r="V2819" s="60">
        <f t="array" aca="1" ref="V2819:V2822" ca="1">TRANSPOSE(OFFSET($L$3, MATCH($R2819 &amp; "/" &amp; V$2, $P$3:$P$5002, 0) - 1, 0, 1, $E$1))</f>
        <v>-0.65771609011711429</v>
      </c>
      <c r="W2819" s="60">
        <f t="array" aca="1" ref="W2819:W2822" ca="1">TRANSPOSE(OFFSET($L$3, MATCH($R2819 &amp; "/" &amp; W$2, $P$3:$P$5002, 0) - 1, 0, 1, $E$1))</f>
        <v>-1.8241910729464343</v>
      </c>
      <c r="X2819" s="60">
        <f t="array" aca="1" ref="X2819:X2822" ca="1">TRANSPOSE(OFFSET($L$3, MATCH($R2819 &amp; "/" &amp; X$2, $P$3:$P$5002, 0) - 1, 0, 1, $E$1))</f>
        <v>-0.16856441809762429</v>
      </c>
      <c r="Y2819" s="52">
        <f ca="1">$B$11 * EXP(($E$3 - $C$11^2/2) * Y$2 + $C$11*SQRT(Y$2)*T2819)</f>
        <v>118.91152995099223</v>
      </c>
      <c r="Z2819" s="52">
        <f ca="1">Y2819 * EXP(($E$3 - $C$11^2/2) * (Z$2-Y$2) + $C$11*SQRT(Z$2-Y$2)*U2819)</f>
        <v>144.97495439511516</v>
      </c>
      <c r="AA2819" s="52">
        <f ca="1">Z2819 * EXP(($E$3 - $C$11^2/2) * (AA$2-Z$2) + $C$11*SQRT(AA$2-Z$2)*V2819)</f>
        <v>119.61116286546722</v>
      </c>
      <c r="AB2819" s="52">
        <f ca="1">AA2819 * EXP(($E$3 - $C$11^2/2) * (AB$2-AA$2) + $C$11*SQRT(AB$2-AA$2)*W2819)</f>
        <v>69.54603102712332</v>
      </c>
      <c r="AC2819" s="52">
        <f ca="1">AB2819 * EXP(($E$3 - $C$11^2/2) * (AC$2-AB$2) + $C$11*SQRT(AC$2-AB$2)*X2819)</f>
        <v>66.447989232436157</v>
      </c>
      <c r="AD2819" s="47"/>
      <c r="AE2819" s="3" t="s">
        <v>69</v>
      </c>
      <c r="AF2819" s="20" cm="1">
        <f t="array" aca="1" ref="AF2819" ca="1">MIN(Y2819:Y2822 / $D$11:$D$14)</f>
        <v>0.59122606902302965</v>
      </c>
      <c r="AG2819" s="20" cm="1">
        <f t="array" aca="1" ref="AG2819" ca="1">MIN(Z2819:Z2822 / $D$11:$D$14)</f>
        <v>0.72646556386558148</v>
      </c>
      <c r="AH2819" s="20" cm="1">
        <f t="array" aca="1" ref="AH2819" ca="1">MIN(AA2819:AA2822 / $D$11:$D$14)</f>
        <v>0.7554845289616875</v>
      </c>
      <c r="AI2819" s="20" cm="1">
        <f t="array" aca="1" ref="AI2819" ca="1">MIN(AB2819:AB2822 / $D$11:$D$14)</f>
        <v>0.47786025924258774</v>
      </c>
      <c r="AJ2819" s="20" cm="1">
        <f t="array" aca="1" ref="AJ2819" ca="1">MIN(AC2819:AC2822 / $D$11:$D$14)</f>
        <v>0.54552244145769224</v>
      </c>
      <c r="AK2819" s="72">
        <f t="array" aca="1" ref="AK2819" ca="1">SUMPRODUCT(AF2820:AJ2820, EXP(-$E$3*$AF$2:$AJ$2))</f>
        <v>77880.078307140488</v>
      </c>
      <c r="AL2819" s="70">
        <f ca="1">MAX(AC2820 - $D$11, 0) * EXP(-$E$2*$E$3)</f>
        <v>0</v>
      </c>
    </row>
    <row r="2820" spans="6:38" ht="14.55" customHeight="1" x14ac:dyDescent="0.3">
      <c r="F2820" s="79"/>
      <c r="G2820" s="3">
        <v>2818</v>
      </c>
      <c r="H2820" s="61">
        <v>2.470685733187421</v>
      </c>
      <c r="I2820" s="61">
        <v>5.6369163389345424E-2</v>
      </c>
      <c r="J2820" s="61">
        <v>-0.13648731196690309</v>
      </c>
      <c r="K2820" s="62">
        <v>-0.65914821976450289</v>
      </c>
      <c r="L2820" s="60">
        <f t="array" ref="L2820:O2820">TRANSPOSE(MMULT(Option!$B$25:$E$28, TRANSPOSE(H2820:K2820)))</f>
        <v>2.470685733187421</v>
      </c>
      <c r="M2820" s="60">
        <v>1.0399374848935703</v>
      </c>
      <c r="N2820" s="60">
        <v>0.88315702523145245</v>
      </c>
      <c r="O2820" s="60">
        <v>0.41193479717911319</v>
      </c>
      <c r="P2820" s="56" t="str">
        <f t="shared" ref="P2820:P2883" si="3563">(QUOTIENT(G2820 - 1, $E$2) + 1) &amp; "/" &amp; MOD(G2820 -1, $E$2) + 1</f>
        <v>564/3</v>
      </c>
      <c r="R2820" s="80"/>
      <c r="S2820" s="3" t="s">
        <v>29</v>
      </c>
      <c r="T2820" s="60">
        <f ca="1"/>
        <v>-1.7685227174015274</v>
      </c>
      <c r="U2820" s="60">
        <f ca="1"/>
        <v>1.054752076739143</v>
      </c>
      <c r="V2820" s="60">
        <f ca="1"/>
        <v>-0.27088261053421858</v>
      </c>
      <c r="W2820" s="60">
        <f ca="1"/>
        <v>-1.5434698618450513</v>
      </c>
      <c r="X2820" s="60">
        <f ca="1"/>
        <v>0.42475199533818209</v>
      </c>
      <c r="Y2820" s="52">
        <f ca="1">$B$12 * EXP(($E$3 - $C$12^2/2) * Y$2 + $C$12*SQRT(Y$2)*T2820)</f>
        <v>59.122606902302962</v>
      </c>
      <c r="Z2820" s="52">
        <f ca="1">Y2820 * EXP(($E$3 - $C$12^2/2) * (Z$2-Y$2) + $C$12*SQRT(Z$2-Y$2)*U2820)</f>
        <v>81.535539590316176</v>
      </c>
      <c r="AA2820" s="52">
        <f ca="1">Z2820 * EXP(($E$3 - $C$12^2/2) * (AA$2-Z$2) + $C$12*SQRT(AA$2-Z$2)*V2820)</f>
        <v>75.548452896168754</v>
      </c>
      <c r="AB2820" s="52">
        <f ca="1">AA2820 * EXP(($E$3 - $C$12^2/2) * (AB$2-AA$2) + $C$12*SQRT(AB$2-AA$2)*W2820)</f>
        <v>47.786025924258773</v>
      </c>
      <c r="AC2820" s="52">
        <f ca="1">AB2820 * EXP(($E$3 - $C$12^2/2) * (AC$2-AB$2) + $C$12*SQRT(AC$2-AB$2)*X2820)</f>
        <v>54.552244145769222</v>
      </c>
      <c r="AD2820" s="47"/>
      <c r="AE2820" s="3" t="s">
        <v>47</v>
      </c>
      <c r="AF2820" s="64">
        <f t="shared" ref="AF2820" ca="1" si="3564">($B$5*AF2822 + (1 + $B$6)*AF2821)*$B$2</f>
        <v>0</v>
      </c>
      <c r="AG2820" s="64">
        <f t="shared" ref="AG2820" ca="1" si="3565">($B$5*AG2822 + (1 + $B$6)*AG2821)*$B$2</f>
        <v>0</v>
      </c>
      <c r="AH2820" s="64">
        <f t="shared" ref="AH2820" ca="1" si="3566">($B$5*AH2822 + (1 + $B$6)*AH2821)*$B$2</f>
        <v>0</v>
      </c>
      <c r="AI2820" s="64">
        <f t="shared" ref="AI2820" ca="1" si="3567">($B$5*AI2822 + (1 + $B$6)*AI2821)*$B$2</f>
        <v>0</v>
      </c>
      <c r="AJ2820" s="64" cm="1">
        <f t="array" aca="1" ref="AJ2820" ca="1">($B$5*AJ2822 + (1 + $B$6)*AJ2821 + AND(NOT(AF2821:AJ2821)))*$B$2</f>
        <v>100000</v>
      </c>
      <c r="AK2820" s="73"/>
      <c r="AL2820" s="70"/>
    </row>
    <row r="2821" spans="6:38" ht="14.55" customHeight="1" x14ac:dyDescent="0.3">
      <c r="F2821" s="79"/>
      <c r="G2821" s="3">
        <v>2819</v>
      </c>
      <c r="H2821" s="61">
        <v>-0.54682507344680364</v>
      </c>
      <c r="I2821" s="61">
        <v>-0.94007566900794748</v>
      </c>
      <c r="J2821" s="61">
        <v>-0.43248142057561917</v>
      </c>
      <c r="K2821" s="62">
        <v>0.14549400524229078</v>
      </c>
      <c r="L2821" s="60">
        <f t="array" ref="L2821:O2821">TRANSPOSE(MMULT(Option!$B$25:$E$28, TRANSPOSE(H2821:K2821)))</f>
        <v>-0.54682507344680364</v>
      </c>
      <c r="M2821" s="60">
        <v>-1.0803236118217556</v>
      </c>
      <c r="N2821" s="60">
        <v>-0.84475240926221429</v>
      </c>
      <c r="O2821" s="60">
        <v>-0.4247177319309221</v>
      </c>
      <c r="P2821" s="56" t="str">
        <f t="shared" si="3563"/>
        <v>564/4</v>
      </c>
      <c r="R2821" s="80"/>
      <c r="S2821" s="3" t="s">
        <v>31</v>
      </c>
      <c r="T2821" s="60">
        <f ca="1"/>
        <v>-0.66305251817840516</v>
      </c>
      <c r="U2821" s="60">
        <f ca="1"/>
        <v>2.1082731172983191</v>
      </c>
      <c r="V2821" s="60">
        <f ca="1"/>
        <v>0.17716695141923078</v>
      </c>
      <c r="W2821" s="60">
        <f ca="1"/>
        <v>-0.37415678093269933</v>
      </c>
      <c r="X2821" s="60">
        <f ca="1"/>
        <v>0.35685601244028509</v>
      </c>
      <c r="Y2821" s="52">
        <f ca="1">$B$13 * EXP(($E$3 - $C$13^2/2) * Y$2 + $C$13*SQRT(Y$2)*T2821)</f>
        <v>82.37272958780666</v>
      </c>
      <c r="Z2821" s="52">
        <f ca="1">Y2821 * EXP(($E$3 - $C$13^2/2) * (Z$2-Y$2) + $C$13*SQRT(Z$2-Y$2)*U2821)</f>
        <v>155.82543366612094</v>
      </c>
      <c r="AA2821" s="52">
        <f ca="1">Z2821 * EXP(($E$3 - $C$13^2/2) * (AA$2-Z$2) + $C$13*SQRT(AA$2-Z$2)*V2821)</f>
        <v>165.15533431769484</v>
      </c>
      <c r="AB2821" s="52">
        <f ca="1">AA2821 * EXP(($E$3 - $C$13^2/2) * (AB$2-AA$2) + $C$13*SQRT(AB$2-AA$2)*W2821)</f>
        <v>148.35965346833217</v>
      </c>
      <c r="AC2821" s="52">
        <f ca="1">AB2821 * EXP(($E$3 - $C$13^2/2) * (AC$2-AB$2) + $C$13*SQRT(AC$2-AB$2)*X2821)</f>
        <v>165.95160680805415</v>
      </c>
      <c r="AD2821" s="47"/>
      <c r="AE2821" s="3" t="s">
        <v>46</v>
      </c>
      <c r="AF2821" s="52" t="b">
        <f t="shared" ref="AF2821" ca="1" si="3568">AF2819 &gt;= $B$4</f>
        <v>0</v>
      </c>
      <c r="AG2821" s="52" t="b">
        <f t="array" aca="1" ref="AG2821" ca="1">AND(AG2819 &gt;= $B$4, NOT(OR($AF2821:AF2821)))</f>
        <v>0</v>
      </c>
      <c r="AH2821" s="52" t="b">
        <f t="array" aca="1" ref="AH2821" ca="1">AND(AH2819 &gt;= $B$4, NOT(OR($AF2821:AG2821)))</f>
        <v>0</v>
      </c>
      <c r="AI2821" s="52" t="b">
        <f t="array" aca="1" ref="AI2821" ca="1">AND(AI2819 &gt;= $B$4, NOT(OR($AF2821:AH2821)))</f>
        <v>0</v>
      </c>
      <c r="AJ2821" s="52" t="b">
        <f t="array" aca="1" ref="AJ2821" ca="1">AND(AJ2819 &gt;= $B$4, NOT(OR($AF2821:AI2821)))</f>
        <v>0</v>
      </c>
      <c r="AK2821" s="73"/>
      <c r="AL2821" s="70"/>
    </row>
    <row r="2822" spans="6:38" ht="14.55" customHeight="1" x14ac:dyDescent="0.3">
      <c r="F2822" s="79"/>
      <c r="G2822" s="3">
        <v>2820</v>
      </c>
      <c r="H2822" s="61">
        <v>-6.4789913142160038E-2</v>
      </c>
      <c r="I2822" s="61">
        <v>0.49811819432841692</v>
      </c>
      <c r="J2822" s="61">
        <v>0.22500456647725481</v>
      </c>
      <c r="K2822" s="62">
        <v>-0.82398004657781843</v>
      </c>
      <c r="L2822" s="60">
        <f t="array" ref="L2822:O2822">TRANSPOSE(MMULT(Option!$B$25:$E$28, TRANSPOSE(H2822:K2822)))</f>
        <v>-6.4789913142160038E-2</v>
      </c>
      <c r="M2822" s="60">
        <v>0.43061690085207466</v>
      </c>
      <c r="N2822" s="60">
        <v>0.30214577204356247</v>
      </c>
      <c r="O2822" s="60">
        <v>-0.55717596484176535</v>
      </c>
      <c r="P2822" s="56" t="str">
        <f t="shared" si="3563"/>
        <v>564/5</v>
      </c>
      <c r="R2822" s="80"/>
      <c r="S2822" s="3" t="s">
        <v>30</v>
      </c>
      <c r="T2822" s="60">
        <f ca="1"/>
        <v>-0.61012315997213207</v>
      </c>
      <c r="U2822" s="60">
        <f ca="1"/>
        <v>-0.48842416383651199</v>
      </c>
      <c r="V2822" s="60">
        <f ca="1"/>
        <v>0.82000604372416785</v>
      </c>
      <c r="W2822" s="60">
        <f ca="1"/>
        <v>-0.51899504365458315</v>
      </c>
      <c r="X2822" s="60">
        <f ca="1"/>
        <v>-4.2913038391194924E-2</v>
      </c>
      <c r="Y2822" s="52">
        <f ca="1">$B$14 * EXP(($E$3 - $C$14^2/2) * Y$2 + $C$14*SQRT(Y$2)*T2822)</f>
        <v>83.691150071837285</v>
      </c>
      <c r="Z2822" s="52">
        <f ca="1">Y2822 * EXP(($E$3 - $C$14^2/2) * (Z$2-Y$2) + $C$14*SQRT(Z$2-Y$2)*U2822)</f>
        <v>72.646556386558146</v>
      </c>
      <c r="AA2822" s="52">
        <f ca="1">Z2822 * EXP(($E$3 - $C$14^2/2) * (AA$2-Z$2) + $C$14*SQRT(AA$2-Z$2)*V2822)</f>
        <v>93.373520812565815</v>
      </c>
      <c r="AB2822" s="52">
        <f ca="1">AA2822 * EXP(($E$3 - $C$14^2/2) * (AB$2-AA$2) + $C$14*SQRT(AB$2-AA$2)*W2822)</f>
        <v>80.311216116714292</v>
      </c>
      <c r="AC2822" s="52">
        <f ca="1">AB2822 * EXP(($E$3 - $C$14^2/2) * (AC$2-AB$2) + $C$14*SQRT(AC$2-AB$2)*X2822)</f>
        <v>79.681335772506998</v>
      </c>
      <c r="AD2822" s="47"/>
      <c r="AE2822" s="3" t="s">
        <v>68</v>
      </c>
      <c r="AF2822" s="52" t="b">
        <f ca="1">AND(AF2819&gt;$B$3, NOT(OR($AF2821:AF2821)))</f>
        <v>0</v>
      </c>
      <c r="AG2822" s="52" t="b">
        <f ca="1">AND(AG2819&gt;$B$3, NOT(OR($AF2821:AG2821)))</f>
        <v>0</v>
      </c>
      <c r="AH2822" s="52" t="b">
        <f ca="1">AND(AH2819&gt;$B$3, NOT(OR($AF2821:AH2821)))</f>
        <v>0</v>
      </c>
      <c r="AI2822" s="52" t="b">
        <f ca="1">AND(AI2819&gt;$B$3, NOT(OR($AF2821:AI2821)))</f>
        <v>0</v>
      </c>
      <c r="AJ2822" s="52" t="b">
        <f ca="1">AND(AJ2819&gt;$B$3, NOT(OR($AF2821:AJ2821)))</f>
        <v>0</v>
      </c>
      <c r="AK2822" s="74"/>
      <c r="AL2822" s="70"/>
    </row>
    <row r="2823" spans="6:38" ht="14.55" customHeight="1" x14ac:dyDescent="0.3">
      <c r="F2823" s="79"/>
      <c r="G2823" s="3">
        <v>2821</v>
      </c>
      <c r="H2823" s="61">
        <v>-0.33222673700630012</v>
      </c>
      <c r="I2823" s="61">
        <v>-8.7452919797725945E-2</v>
      </c>
      <c r="J2823" s="61">
        <v>8.3764944507041875E-2</v>
      </c>
      <c r="K2823" s="62">
        <v>0.54131372959700452</v>
      </c>
      <c r="L2823" s="60">
        <f t="array" ref="L2823:O2823">TRANSPOSE(MMULT(Option!$B$25:$E$28, TRANSPOSE(H2823:K2823)))</f>
        <v>-0.33222673700630012</v>
      </c>
      <c r="M2823" s="60">
        <v>-0.21304261974611632</v>
      </c>
      <c r="N2823" s="60">
        <v>-8.2219650876947908E-2</v>
      </c>
      <c r="O2823" s="60">
        <v>0.32411138195113021</v>
      </c>
      <c r="P2823" s="56" t="str">
        <f t="shared" si="3563"/>
        <v>565/1</v>
      </c>
      <c r="R2823" s="80">
        <v>706</v>
      </c>
      <c r="S2823" s="3" t="s">
        <v>28</v>
      </c>
      <c r="T2823" s="60">
        <f t="array" aca="1" ref="T2823:T2826" ca="1">TRANSPOSE(OFFSET($L$3, MATCH($R2823 &amp; "/" &amp; T$2, $P$3:$P$5002, 0) - 1, 0, 1, $E$1))</f>
        <v>-1.1342167743565399</v>
      </c>
      <c r="U2823" s="60">
        <f t="array" aca="1" ref="U2823:U2826" ca="1">TRANSPOSE(OFFSET($L$3, MATCH($R2823 &amp; "/" &amp; U$2, $P$3:$P$5002, 0) - 1, 0, 1, $E$1))</f>
        <v>-0.9257860981787861</v>
      </c>
      <c r="V2823" s="60">
        <f t="array" aca="1" ref="V2823:V2826" ca="1">TRANSPOSE(OFFSET($L$3, MATCH($R2823 &amp; "/" &amp; V$2, $P$3:$P$5002, 0) - 1, 0, 1, $E$1))</f>
        <v>0.90267681158165547</v>
      </c>
      <c r="W2823" s="60">
        <f t="array" aca="1" ref="W2823:W2826" ca="1">TRANSPOSE(OFFSET($L$3, MATCH($R2823 &amp; "/" &amp; W$2, $P$3:$P$5002, 0) - 1, 0, 1, $E$1))</f>
        <v>0.57271902441441624</v>
      </c>
      <c r="X2823" s="60">
        <f t="array" aca="1" ref="X2823:X2826" ca="1">TRANSPOSE(OFFSET($L$3, MATCH($R2823 &amp; "/" &amp; X$2, $P$3:$P$5002, 0) - 1, 0, 1, $E$1))</f>
        <v>-2.0776066376995495</v>
      </c>
      <c r="Y2823" s="52">
        <f ca="1">$B$11 * EXP(($E$3 - $C$11^2/2) * Y$2 + $C$11*SQRT(Y$2)*T2823)</f>
        <v>71.514852377048996</v>
      </c>
      <c r="Z2823" s="52">
        <f ca="1">Y2823 * EXP(($E$3 - $C$11^2/2) * (Z$2-Y$2) + $C$11*SQRT(Z$2-Y$2)*U2823)</f>
        <v>54.443818906363568</v>
      </c>
      <c r="AA2823" s="52">
        <f ca="1">Z2823 * EXP(($E$3 - $C$11^2/2) * (AA$2-Z$2) + $C$11*SQRT(AA$2-Z$2)*V2823)</f>
        <v>71.73454047793949</v>
      </c>
      <c r="AB2823" s="52">
        <f ca="1">AA2823 * EXP(($E$3 - $C$11^2/2) * (AB$2-AA$2) + $C$11*SQRT(AB$2-AA$2)*W2823)</f>
        <v>85.608799437057343</v>
      </c>
      <c r="AC2823" s="52">
        <f ca="1">AB2823 * EXP(($E$3 - $C$11^2/2) * (AC$2-AB$2) + $C$11*SQRT(AC$2-AB$2)*X2823)</f>
        <v>46.131964540779059</v>
      </c>
      <c r="AD2823" s="47"/>
      <c r="AE2823" s="3" t="s">
        <v>69</v>
      </c>
      <c r="AF2823" s="20" cm="1">
        <f t="array" aca="1" ref="AF2823" ca="1">MIN(Y2823:Y2826 / $D$11:$D$14)</f>
        <v>0.65592841541315206</v>
      </c>
      <c r="AG2823" s="20" cm="1">
        <f t="array" aca="1" ref="AG2823" ca="1">MIN(Z2823:Z2826 / $D$11:$D$14)</f>
        <v>0.50748196103078391</v>
      </c>
      <c r="AH2823" s="20" cm="1">
        <f t="array" aca="1" ref="AH2823" ca="1">MIN(AA2823:AA2826 / $D$11:$D$14)</f>
        <v>0.7173454047793949</v>
      </c>
      <c r="AI2823" s="20" cm="1">
        <f t="array" aca="1" ref="AI2823" ca="1">MIN(AB2823:AB2826 / $D$11:$D$14)</f>
        <v>0.76105900163358542</v>
      </c>
      <c r="AJ2823" s="20" cm="1">
        <f t="array" aca="1" ref="AJ2823" ca="1">MIN(AC2823:AC2826 / $D$11:$D$14)</f>
        <v>0.32935911198806345</v>
      </c>
      <c r="AK2823" s="72">
        <f t="array" aca="1" ref="AK2823" ca="1">SUMPRODUCT(AF2824:AJ2824, EXP(-$E$3*$AF$2:$AJ$2))</f>
        <v>77880.078307140488</v>
      </c>
      <c r="AL2823" s="70">
        <f ca="1">MAX(AC2824 - $D$11, 0) * EXP(-$E$2*$E$3)</f>
        <v>0</v>
      </c>
    </row>
    <row r="2824" spans="6:38" ht="14.55" customHeight="1" x14ac:dyDescent="0.3">
      <c r="F2824" s="79"/>
      <c r="G2824" s="3">
        <v>2822</v>
      </c>
      <c r="H2824" s="61">
        <v>-0.54197609568941252</v>
      </c>
      <c r="I2824" s="61">
        <v>0.49873576777502493</v>
      </c>
      <c r="J2824" s="61">
        <v>-1.3246903034832569</v>
      </c>
      <c r="K2824" s="62">
        <v>0.46212989101412161</v>
      </c>
      <c r="L2824" s="60">
        <f t="array" ref="L2824:O2824">TRANSPOSE(MMULT(Option!$B$25:$E$28, TRANSPOSE(H2824:K2824)))</f>
        <v>-0.54197609568941252</v>
      </c>
      <c r="M2824" s="60">
        <v>0.24030844324642883</v>
      </c>
      <c r="N2824" s="60">
        <v>-1.249679585264025</v>
      </c>
      <c r="O2824" s="60">
        <v>5.1000564840413154E-2</v>
      </c>
      <c r="P2824" s="56" t="str">
        <f t="shared" si="3563"/>
        <v>565/2</v>
      </c>
      <c r="R2824" s="80"/>
      <c r="S2824" s="3" t="s">
        <v>29</v>
      </c>
      <c r="T2824" s="60">
        <f ca="1"/>
        <v>-4.9317640127045925E-2</v>
      </c>
      <c r="U2824" s="60">
        <f ca="1"/>
        <v>-0.56899924215525455</v>
      </c>
      <c r="V2824" s="60">
        <f ca="1"/>
        <v>0.53154167737585378</v>
      </c>
      <c r="W2824" s="60">
        <f ca="1"/>
        <v>-0.70149149992627746</v>
      </c>
      <c r="X2824" s="60">
        <f ca="1"/>
        <v>-2.9970886208283716</v>
      </c>
      <c r="Y2824" s="52">
        <f ca="1">$B$12 * EXP(($E$3 - $C$12^2/2) * Y$2 + $C$12*SQRT(Y$2)*T2824)</f>
        <v>99.025252557840844</v>
      </c>
      <c r="Z2824" s="52">
        <f ca="1">Y2824 * EXP(($E$3 - $C$12^2/2) * (Z$2-Y$2) + $C$12*SQRT(Z$2-Y$2)*U2824)</f>
        <v>83.904153809779402</v>
      </c>
      <c r="AA2824" s="52">
        <f ca="1">Z2824 * EXP(($E$3 - $C$12^2/2) * (AA$2-Z$2) + $C$12*SQRT(AA$2-Z$2)*V2824)</f>
        <v>98.902807404117993</v>
      </c>
      <c r="AB2824" s="52">
        <f ca="1">AA2824 * EXP(($E$3 - $C$12^2/2) * (AB$2-AA$2) + $C$12*SQRT(AB$2-AA$2)*W2824)</f>
        <v>80.534863251334301</v>
      </c>
      <c r="AC2824" s="52">
        <f ca="1">AB2824 * EXP(($E$3 - $C$12^2/2) * (AC$2-AB$2) + $C$12*SQRT(AC$2-AB$2)*X2824)</f>
        <v>32.935911198806345</v>
      </c>
      <c r="AD2824" s="47"/>
      <c r="AE2824" s="3" t="s">
        <v>47</v>
      </c>
      <c r="AF2824" s="64">
        <f t="shared" ref="AF2824" ca="1" si="3569">($B$5*AF2826 + (1 + $B$6)*AF2825)*$B$2</f>
        <v>0</v>
      </c>
      <c r="AG2824" s="64">
        <f t="shared" ref="AG2824" ca="1" si="3570">($B$5*AG2826 + (1 + $B$6)*AG2825)*$B$2</f>
        <v>0</v>
      </c>
      <c r="AH2824" s="64">
        <f t="shared" ref="AH2824" ca="1" si="3571">($B$5*AH2826 + (1 + $B$6)*AH2825)*$B$2</f>
        <v>0</v>
      </c>
      <c r="AI2824" s="64">
        <f t="shared" ref="AI2824" ca="1" si="3572">($B$5*AI2826 + (1 + $B$6)*AI2825)*$B$2</f>
        <v>0</v>
      </c>
      <c r="AJ2824" s="64" cm="1">
        <f t="array" aca="1" ref="AJ2824" ca="1">($B$5*AJ2826 + (1 + $B$6)*AJ2825 + AND(NOT(AF2825:AJ2825)))*$B$2</f>
        <v>100000</v>
      </c>
      <c r="AK2824" s="73"/>
      <c r="AL2824" s="70"/>
    </row>
    <row r="2825" spans="6:38" ht="14.55" customHeight="1" x14ac:dyDescent="0.3">
      <c r="F2825" s="79"/>
      <c r="G2825" s="3">
        <v>2823</v>
      </c>
      <c r="H2825" s="61">
        <v>-1.9883339760662595</v>
      </c>
      <c r="I2825" s="61">
        <v>1.4937167349711595</v>
      </c>
      <c r="J2825" s="61">
        <v>0.47197835264731969</v>
      </c>
      <c r="K2825" s="62">
        <v>-1.4012349428607556</v>
      </c>
      <c r="L2825" s="60">
        <f t="array" ref="L2825:O2825">TRANSPOSE(MMULT(Option!$B$25:$E$28, TRANSPOSE(H2825:K2825)))</f>
        <v>-1.9883339760662595</v>
      </c>
      <c r="M2825" s="60">
        <v>0.57368041053902197</v>
      </c>
      <c r="N2825" s="60">
        <v>1.0356604893000831E-2</v>
      </c>
      <c r="O2825" s="60">
        <v>-1.5120119071453157</v>
      </c>
      <c r="P2825" s="56" t="str">
        <f t="shared" si="3563"/>
        <v>565/3</v>
      </c>
      <c r="R2825" s="80"/>
      <c r="S2825" s="3" t="s">
        <v>31</v>
      </c>
      <c r="T2825" s="60">
        <f ca="1"/>
        <v>-1.4223453961272785</v>
      </c>
      <c r="U2825" s="60">
        <f ca="1"/>
        <v>-0.87196831542223174</v>
      </c>
      <c r="V2825" s="60">
        <f ca="1"/>
        <v>1.1541652328223959</v>
      </c>
      <c r="W2825" s="60">
        <f ca="1"/>
        <v>0.16333383735081744</v>
      </c>
      <c r="X2825" s="60">
        <f ca="1"/>
        <v>-2.5390912452477195</v>
      </c>
      <c r="Y2825" s="52">
        <f ca="1">$B$13 * EXP(($E$3 - $C$13^2/2) * Y$2 + $C$13*SQRT(Y$2)*T2825)</f>
        <v>65.592841541315209</v>
      </c>
      <c r="Z2825" s="52">
        <f ca="1">Y2825 * EXP(($E$3 - $C$13^2/2) * (Z$2-Y$2) + $C$13*SQRT(Z$2-Y$2)*U2825)</f>
        <v>50.748196103078392</v>
      </c>
      <c r="AA2825" s="52">
        <f ca="1">Z2825 * EXP(($E$3 - $C$13^2/2) * (AA$2-Z$2) + $C$13*SQRT(AA$2-Z$2)*V2825)</f>
        <v>72.105162406306761</v>
      </c>
      <c r="AB2825" s="52">
        <f ca="1">AA2825 * EXP(($E$3 - $C$13^2/2) * (AB$2-AA$2) + $C$13*SQRT(AB$2-AA$2)*W2825)</f>
        <v>76.105900163358541</v>
      </c>
      <c r="AC2825" s="52">
        <f ca="1">AB2825 * EXP(($E$3 - $C$13^2/2) * (AC$2-AB$2) + $C$13*SQRT(AC$2-AB$2)*X2825)</f>
        <v>35.708845099944405</v>
      </c>
      <c r="AD2825" s="47"/>
      <c r="AE2825" s="3" t="s">
        <v>46</v>
      </c>
      <c r="AF2825" s="52" t="b">
        <f t="shared" ref="AF2825" ca="1" si="3573">AF2823 &gt;= $B$4</f>
        <v>0</v>
      </c>
      <c r="AG2825" s="52" t="b">
        <f t="array" aca="1" ref="AG2825" ca="1">AND(AG2823 &gt;= $B$4, NOT(OR($AF2825:AF2825)))</f>
        <v>0</v>
      </c>
      <c r="AH2825" s="52" t="b">
        <f t="array" aca="1" ref="AH2825" ca="1">AND(AH2823 &gt;= $B$4, NOT(OR($AF2825:AG2825)))</f>
        <v>0</v>
      </c>
      <c r="AI2825" s="52" t="b">
        <f t="array" aca="1" ref="AI2825" ca="1">AND(AI2823 &gt;= $B$4, NOT(OR($AF2825:AH2825)))</f>
        <v>0</v>
      </c>
      <c r="AJ2825" s="52" t="b">
        <f t="array" aca="1" ref="AJ2825" ca="1">AND(AJ2823 &gt;= $B$4, NOT(OR($AF2825:AI2825)))</f>
        <v>0</v>
      </c>
      <c r="AK2825" s="73"/>
      <c r="AL2825" s="70"/>
    </row>
    <row r="2826" spans="6:38" ht="14.55" customHeight="1" x14ac:dyDescent="0.3">
      <c r="F2826" s="79"/>
      <c r="G2826" s="3">
        <v>2824</v>
      </c>
      <c r="H2826" s="61">
        <v>-0.56249498593180225</v>
      </c>
      <c r="I2826" s="61">
        <v>-0.15426730082673396</v>
      </c>
      <c r="J2826" s="61">
        <v>-9.2713577020425542E-2</v>
      </c>
      <c r="K2826" s="62">
        <v>0.35160094342512621</v>
      </c>
      <c r="L2826" s="60">
        <f t="array" ref="L2826:O2826">TRANSPOSE(MMULT(Option!$B$25:$E$28, TRANSPOSE(H2826:K2826)))</f>
        <v>-0.56249498593180225</v>
      </c>
      <c r="M2826" s="60">
        <v>-0.36638631103172731</v>
      </c>
      <c r="N2826" s="60">
        <v>-0.34682592419509162</v>
      </c>
      <c r="O2826" s="60">
        <v>1.7602565954116967E-2</v>
      </c>
      <c r="P2826" s="56" t="str">
        <f t="shared" si="3563"/>
        <v>565/4</v>
      </c>
      <c r="R2826" s="80"/>
      <c r="S2826" s="3" t="s">
        <v>30</v>
      </c>
      <c r="T2826" s="60">
        <f ca="1"/>
        <v>-0.28362659277995772</v>
      </c>
      <c r="U2826" s="60">
        <f ca="1"/>
        <v>-9.5237780873797362E-2</v>
      </c>
      <c r="V2826" s="60">
        <f ca="1"/>
        <v>0.28369486919907078</v>
      </c>
      <c r="W2826" s="60">
        <f ca="1"/>
        <v>0.40401832913387942</v>
      </c>
      <c r="X2826" s="60">
        <f ca="1"/>
        <v>-1.0065594716642325</v>
      </c>
      <c r="Y2826" s="52">
        <f ca="1">$B$14 * EXP(($E$3 - $C$14^2/2) * Y$2 + $C$14*SQRT(Y$2)*T2826)</f>
        <v>92.30351361823638</v>
      </c>
      <c r="Z2826" s="52">
        <f ca="1">Y2826 * EXP(($E$3 - $C$14^2/2) * (Z$2-Y$2) + $C$14*SQRT(Z$2-Y$2)*U2826)</f>
        <v>90.153238628646164</v>
      </c>
      <c r="AA2826" s="52">
        <f ca="1">Z2826 * EXP(($E$3 - $C$14^2/2) * (AA$2-Z$2) + $C$14*SQRT(AA$2-Z$2)*V2826)</f>
        <v>98.654054813689328</v>
      </c>
      <c r="AB2826" s="52">
        <f ca="1">AA2826 * EXP(($E$3 - $C$14^2/2) * (AB$2-AA$2) + $C$14*SQRT(AB$2-AA$2)*W2826)</f>
        <v>111.92453319143854</v>
      </c>
      <c r="AC2826" s="52">
        <f ca="1">AB2826 * EXP(($E$3 - $C$14^2/2) * (AC$2-AB$2) + $C$14*SQRT(AC$2-AB$2)*X2826)</f>
        <v>83.167528724332641</v>
      </c>
      <c r="AD2826" s="47"/>
      <c r="AE2826" s="3" t="s">
        <v>68</v>
      </c>
      <c r="AF2826" s="52" t="b">
        <f ca="1">AND(AF2823&gt;$B$3, NOT(OR($AF2825:AF2825)))</f>
        <v>0</v>
      </c>
      <c r="AG2826" s="52" t="b">
        <f ca="1">AND(AG2823&gt;$B$3, NOT(OR($AF2825:AG2825)))</f>
        <v>0</v>
      </c>
      <c r="AH2826" s="52" t="b">
        <f ca="1">AND(AH2823&gt;$B$3, NOT(OR($AF2825:AH2825)))</f>
        <v>0</v>
      </c>
      <c r="AI2826" s="52" t="b">
        <f ca="1">AND(AI2823&gt;$B$3, NOT(OR($AF2825:AI2825)))</f>
        <v>0</v>
      </c>
      <c r="AJ2826" s="52" t="b">
        <f ca="1">AND(AJ2823&gt;$B$3, NOT(OR($AF2825:AJ2825)))</f>
        <v>0</v>
      </c>
      <c r="AK2826" s="74"/>
      <c r="AL2826" s="70"/>
    </row>
    <row r="2827" spans="6:38" ht="14.55" customHeight="1" x14ac:dyDescent="0.3">
      <c r="F2827" s="79"/>
      <c r="G2827" s="3">
        <v>2825</v>
      </c>
      <c r="H2827" s="61">
        <v>-0.14466619340088588</v>
      </c>
      <c r="I2827" s="61">
        <v>-0.52319932899008981</v>
      </c>
      <c r="J2827" s="61">
        <v>-8.4340806528608647E-2</v>
      </c>
      <c r="K2827" s="62">
        <v>-0.69444968165931753</v>
      </c>
      <c r="L2827" s="60">
        <f t="array" ref="L2827:O2827">TRANSPOSE(MMULT(Option!$B$25:$E$28, TRANSPOSE(H2827:K2827)))</f>
        <v>-0.14466619340088588</v>
      </c>
      <c r="M2827" s="60">
        <v>-0.53738658308979237</v>
      </c>
      <c r="N2827" s="60">
        <v>-0.26894960117390609</v>
      </c>
      <c r="O2827" s="60">
        <v>-0.80602504004283382</v>
      </c>
      <c r="P2827" s="56" t="str">
        <f t="shared" si="3563"/>
        <v>565/5</v>
      </c>
      <c r="R2827" s="80">
        <v>707</v>
      </c>
      <c r="S2827" s="3" t="s">
        <v>28</v>
      </c>
      <c r="T2827" s="60">
        <f t="array" aca="1" ref="T2827:T2830" ca="1">TRANSPOSE(OFFSET($L$3, MATCH($R2827 &amp; "/" &amp; T$2, $P$3:$P$5002, 0) - 1, 0, 1, $E$1))</f>
        <v>0.3987998826615366</v>
      </c>
      <c r="U2827" s="60">
        <f t="array" aca="1" ref="U2827:U2830" ca="1">TRANSPOSE(OFFSET($L$3, MATCH($R2827 &amp; "/" &amp; U$2, $P$3:$P$5002, 0) - 1, 0, 1, $E$1))</f>
        <v>1.2542078296332544</v>
      </c>
      <c r="V2827" s="60">
        <f t="array" aca="1" ref="V2827:V2830" ca="1">TRANSPOSE(OFFSET($L$3, MATCH($R2827 &amp; "/" &amp; V$2, $P$3:$P$5002, 0) - 1, 0, 1, $E$1))</f>
        <v>-2.0896018401127341</v>
      </c>
      <c r="W2827" s="60">
        <f t="array" aca="1" ref="W2827:W2830" ca="1">TRANSPOSE(OFFSET($L$3, MATCH($R2827 &amp; "/" &amp; W$2, $P$3:$P$5002, 0) - 1, 0, 1, $E$1))</f>
        <v>1.7557417686909849</v>
      </c>
      <c r="X2827" s="60">
        <f t="array" aca="1" ref="X2827:X2830" ca="1">TRANSPOSE(OFFSET($L$3, MATCH($R2827 &amp; "/" &amp; X$2, $P$3:$P$5002, 0) - 1, 0, 1, $E$1))</f>
        <v>0.711264837540874</v>
      </c>
      <c r="Y2827" s="52">
        <f ca="1">$B$11 * EXP(($E$3 - $C$11^2/2) * Y$2 + $C$11*SQRT(Y$2)*T2827)</f>
        <v>113.27405531687201</v>
      </c>
      <c r="Z2827" s="52">
        <f ca="1">Y2827 * EXP(($E$3 - $C$11^2/2) * (Z$2-Y$2) + $C$11*SQRT(Z$2-Y$2)*U2827)</f>
        <v>165.84813159143755</v>
      </c>
      <c r="AA2827" s="52">
        <f ca="1">Z2827 * EXP(($E$3 - $C$11^2/2) * (AA$2-Z$2) + $C$11*SQRT(AA$2-Z$2)*V2827)</f>
        <v>89.04946017225798</v>
      </c>
      <c r="AB2827" s="52">
        <f ca="1">AA2827 * EXP(($E$3 - $C$11^2/2) * (AB$2-AA$2) + $C$11*SQRT(AB$2-AA$2)*W2827)</f>
        <v>151.54982946788132</v>
      </c>
      <c r="AC2827" s="52">
        <f ca="1">AB2827 * EXP(($E$3 - $C$11^2/2) * (AC$2-AB$2) + $C$11*SQRT(AC$2-AB$2)*X2827)</f>
        <v>188.53693503274795</v>
      </c>
      <c r="AD2827" s="47"/>
      <c r="AE2827" s="3" t="s">
        <v>69</v>
      </c>
      <c r="AF2827" s="20" cm="1">
        <f t="array" aca="1" ref="AF2827" ca="1">MIN(Y2827:Y2830 / $D$11:$D$14)</f>
        <v>0.84227944829967594</v>
      </c>
      <c r="AG2827" s="20" cm="1">
        <f t="array" aca="1" ref="AG2827" ca="1">MIN(Z2827:Z2830 / $D$11:$D$14)</f>
        <v>0.83972269539291333</v>
      </c>
      <c r="AH2827" s="20" cm="1">
        <f t="array" aca="1" ref="AH2827" ca="1">MIN(AA2827:AA2830 / $D$11:$D$14)</f>
        <v>0.55467009707698589</v>
      </c>
      <c r="AI2827" s="20" cm="1">
        <f t="array" aca="1" ref="AI2827" ca="1">MIN(AB2827:AB2830 / $D$11:$D$14)</f>
        <v>0.60924205504484097</v>
      </c>
      <c r="AJ2827" s="20" cm="1">
        <f t="array" aca="1" ref="AJ2827" ca="1">MIN(AC2827:AC2830 / $D$11:$D$14)</f>
        <v>0.69541634752173154</v>
      </c>
      <c r="AK2827" s="72">
        <f t="array" aca="1" ref="AK2827" ca="1">SUMPRODUCT(AF2828:AJ2828, EXP(-$E$3*$AF$2:$AJ$2))</f>
        <v>105721.0809451906</v>
      </c>
      <c r="AL2827" s="70">
        <f ca="1">MAX(AC2828 - $D$11, 0) * EXP(-$E$2*$E$3)</f>
        <v>0</v>
      </c>
    </row>
    <row r="2828" spans="6:38" ht="14.55" customHeight="1" x14ac:dyDescent="0.3">
      <c r="F2828" s="79"/>
      <c r="G2828" s="3">
        <v>2826</v>
      </c>
      <c r="H2828" s="61">
        <v>0.38170993543577247</v>
      </c>
      <c r="I2828" s="61">
        <v>0.12724021020116028</v>
      </c>
      <c r="J2828" s="61">
        <v>-0.79741084019959252</v>
      </c>
      <c r="K2828" s="62">
        <v>0.56947102186958876</v>
      </c>
      <c r="L2828" s="60">
        <f t="array" ref="L2828:O2828">TRANSPOSE(MMULT(Option!$B$25:$E$28, TRANSPOSE(H2828:K2828)))</f>
        <v>0.38170993543577247</v>
      </c>
      <c r="M2828" s="60">
        <v>0.26930155311209086</v>
      </c>
      <c r="N2828" s="60">
        <v>-0.51437068496641336</v>
      </c>
      <c r="O2828" s="60">
        <v>0.5180304711997642</v>
      </c>
      <c r="P2828" s="56" t="str">
        <f t="shared" si="3563"/>
        <v>566/1</v>
      </c>
      <c r="R2828" s="80"/>
      <c r="S2828" s="3" t="s">
        <v>29</v>
      </c>
      <c r="T2828" s="60">
        <f ca="1"/>
        <v>0.21370767627959258</v>
      </c>
      <c r="U2828" s="60">
        <f ca="1"/>
        <v>-0.33290252267401721</v>
      </c>
      <c r="V2828" s="60">
        <f ca="1"/>
        <v>-0.47642280662167658</v>
      </c>
      <c r="W2828" s="60">
        <f ca="1"/>
        <v>-0.48664984271069178</v>
      </c>
      <c r="X2828" s="60">
        <f ca="1"/>
        <v>-0.21188100960826439</v>
      </c>
      <c r="Y2828" s="52">
        <f ca="1">$B$12 * EXP(($E$3 - $C$12^2/2) * Y$2 + $C$12*SQRT(Y$2)*T2828)</f>
        <v>107.15565412812209</v>
      </c>
      <c r="Z2828" s="52">
        <f ca="1">Y2828 * EXP(($E$3 - $C$12^2/2) * (Z$2-Y$2) + $C$12*SQRT(Z$2-Y$2)*U2828)</f>
        <v>97.457046485772068</v>
      </c>
      <c r="AA2828" s="52">
        <f ca="1">Z2828 * EXP(($E$3 - $C$12^2/2) * (AA$2-Z$2) + $C$12*SQRT(AA$2-Z$2)*V2828)</f>
        <v>84.900916650378377</v>
      </c>
      <c r="AB2828" s="52">
        <f ca="1">AA2828 * EXP(($E$3 - $C$12^2/2) * (AB$2-AA$2) + $C$12*SQRT(AB$2-AA$2)*W2828)</f>
        <v>73.735910822164243</v>
      </c>
      <c r="AC2828" s="52">
        <f ca="1">AB2828 * EXP(($E$3 - $C$12^2/2) * (AC$2-AB$2) + $C$12*SQRT(AC$2-AB$2)*X2828)</f>
        <v>69.541634752173152</v>
      </c>
      <c r="AD2828" s="47"/>
      <c r="AE2828" s="3" t="s">
        <v>47</v>
      </c>
      <c r="AF2828" s="64">
        <f t="shared" ref="AF2828" ca="1" si="3574">($B$5*AF2830 + (1 + $B$6)*AF2829)*$B$2</f>
        <v>15000</v>
      </c>
      <c r="AG2828" s="64">
        <f t="shared" ref="AG2828" ca="1" si="3575">($B$5*AG2830 + (1 + $B$6)*AG2829)*$B$2</f>
        <v>15000</v>
      </c>
      <c r="AH2828" s="64">
        <f t="shared" ref="AH2828" ca="1" si="3576">($B$5*AH2830 + (1 + $B$6)*AH2829)*$B$2</f>
        <v>0</v>
      </c>
      <c r="AI2828" s="64">
        <f t="shared" ref="AI2828" ca="1" si="3577">($B$5*AI2830 + (1 + $B$6)*AI2829)*$B$2</f>
        <v>0</v>
      </c>
      <c r="AJ2828" s="64" cm="1">
        <f t="array" aca="1" ref="AJ2828" ca="1">($B$5*AJ2830 + (1 + $B$6)*AJ2829 + AND(NOT(AF2829:AJ2829)))*$B$2</f>
        <v>100000</v>
      </c>
      <c r="AK2828" s="73"/>
      <c r="AL2828" s="70"/>
    </row>
    <row r="2829" spans="6:38" ht="14.55" customHeight="1" x14ac:dyDescent="0.3">
      <c r="F2829" s="79"/>
      <c r="G2829" s="3">
        <v>2827</v>
      </c>
      <c r="H2829" s="61">
        <v>-2.0788448685449681</v>
      </c>
      <c r="I2829" s="61">
        <v>-0.65020969102486104</v>
      </c>
      <c r="J2829" s="61">
        <v>-0.76973201373927902</v>
      </c>
      <c r="K2829" s="62">
        <v>0.95698491702634081</v>
      </c>
      <c r="L2829" s="60">
        <f t="array" ref="L2829:O2829">TRANSPOSE(MMULT(Option!$B$25:$E$28, TRANSPOSE(H2829:K2829)))</f>
        <v>-2.0788448685449681</v>
      </c>
      <c r="M2829" s="60">
        <v>-1.427464972761042</v>
      </c>
      <c r="N2829" s="60">
        <v>-1.6778661873248026</v>
      </c>
      <c r="O2829" s="60">
        <v>-0.33252619524165428</v>
      </c>
      <c r="P2829" s="56" t="str">
        <f t="shared" si="3563"/>
        <v>566/2</v>
      </c>
      <c r="R2829" s="80"/>
      <c r="S2829" s="3" t="s">
        <v>31</v>
      </c>
      <c r="T2829" s="60">
        <f ca="1"/>
        <v>-4.4135173158374452E-2</v>
      </c>
      <c r="U2829" s="60">
        <f ca="1"/>
        <v>-0.57147671410870149</v>
      </c>
      <c r="V2829" s="60">
        <f ca="1"/>
        <v>-1.3989939849136861</v>
      </c>
      <c r="W2829" s="60">
        <f ca="1"/>
        <v>0.29614044847420334</v>
      </c>
      <c r="X2829" s="60">
        <f ca="1"/>
        <v>1.2804636135172371</v>
      </c>
      <c r="Y2829" s="52">
        <f ca="1">$B$13 * EXP(($E$3 - $C$13^2/2) * Y$2 + $C$13*SQRT(Y$2)*T2829)</f>
        <v>99.179330832773303</v>
      </c>
      <c r="Z2829" s="52">
        <f ca="1">Y2829 * EXP(($E$3 - $C$13^2/2) * (Z$2-Y$2) + $C$13*SQRT(Z$2-Y$2)*U2829)</f>
        <v>83.972269539291332</v>
      </c>
      <c r="AA2829" s="52">
        <f ca="1">Z2829 * EXP(($E$3 - $C$13^2/2) * (AA$2-Z$2) + $C$13*SQRT(AA$2-Z$2)*V2829)</f>
        <v>55.467009707698594</v>
      </c>
      <c r="AB2829" s="52">
        <f ca="1">AA2829 * EXP(($E$3 - $C$13^2/2) * (AB$2-AA$2) + $C$13*SQRT(AB$2-AA$2)*W2829)</f>
        <v>60.924205504484092</v>
      </c>
      <c r="AC2829" s="52">
        <f ca="1">AB2829 * EXP(($E$3 - $C$13^2/2) * (AC$2-AB$2) + $C$13*SQRT(AC$2-AB$2)*X2829)</f>
        <v>89.906446191787353</v>
      </c>
      <c r="AD2829" s="47"/>
      <c r="AE2829" s="3" t="s">
        <v>46</v>
      </c>
      <c r="AF2829" s="52" t="b">
        <f t="shared" ref="AF2829" ca="1" si="3578">AF2827 &gt;= $B$4</f>
        <v>0</v>
      </c>
      <c r="AG2829" s="52" t="b">
        <f t="array" aca="1" ref="AG2829" ca="1">AND(AG2827 &gt;= $B$4, NOT(OR($AF2829:AF2829)))</f>
        <v>0</v>
      </c>
      <c r="AH2829" s="52" t="b">
        <f t="array" aca="1" ref="AH2829" ca="1">AND(AH2827 &gt;= $B$4, NOT(OR($AF2829:AG2829)))</f>
        <v>0</v>
      </c>
      <c r="AI2829" s="52" t="b">
        <f t="array" aca="1" ref="AI2829" ca="1">AND(AI2827 &gt;= $B$4, NOT(OR($AF2829:AH2829)))</f>
        <v>0</v>
      </c>
      <c r="AJ2829" s="52" t="b">
        <f t="array" aca="1" ref="AJ2829" ca="1">AND(AJ2827 &gt;= $B$4, NOT(OR($AF2829:AI2829)))</f>
        <v>0</v>
      </c>
      <c r="AK2829" s="73"/>
      <c r="AL2829" s="70"/>
    </row>
    <row r="2830" spans="6:38" ht="14.55" customHeight="1" x14ac:dyDescent="0.3">
      <c r="F2830" s="79"/>
      <c r="G2830" s="3">
        <v>2828</v>
      </c>
      <c r="H2830" s="61">
        <v>-0.45021717124587624</v>
      </c>
      <c r="I2830" s="61">
        <v>0.56395558562070747</v>
      </c>
      <c r="J2830" s="61">
        <v>0.15884807432627274</v>
      </c>
      <c r="K2830" s="62">
        <v>0.4563620263130127</v>
      </c>
      <c r="L2830" s="60">
        <f t="array" ref="L2830:O2830">TRANSPOSE(MMULT(Option!$B$25:$E$28, TRANSPOSE(H2830:K2830)))</f>
        <v>-0.45021717124587624</v>
      </c>
      <c r="M2830" s="60">
        <v>0.33678696344165771</v>
      </c>
      <c r="N2830" s="60">
        <v>0.10710923178926393</v>
      </c>
      <c r="O2830" s="60">
        <v>0.38940042986744633</v>
      </c>
      <c r="P2830" s="56" t="str">
        <f t="shared" si="3563"/>
        <v>566/3</v>
      </c>
      <c r="R2830" s="80"/>
      <c r="S2830" s="3" t="s">
        <v>30</v>
      </c>
      <c r="T2830" s="60">
        <f ca="1"/>
        <v>-0.5888114448674725</v>
      </c>
      <c r="U2830" s="60">
        <f ca="1"/>
        <v>0.50548251591869064</v>
      </c>
      <c r="V2830" s="60">
        <f ca="1"/>
        <v>-1.6343747042448076</v>
      </c>
      <c r="W2830" s="60">
        <f ca="1"/>
        <v>1.0214102299163641</v>
      </c>
      <c r="X2830" s="60">
        <f ca="1"/>
        <v>9.8620400218920989E-2</v>
      </c>
      <c r="Y2830" s="52">
        <f ca="1">$B$14 * EXP(($E$3 - $C$14^2/2) * Y$2 + $C$14*SQRT(Y$2)*T2830)</f>
        <v>84.227944829967598</v>
      </c>
      <c r="Z2830" s="52">
        <f ca="1">Y2830 * EXP(($E$3 - $C$14^2/2) * (Z$2-Y$2) + $C$14*SQRT(Z$2-Y$2)*U2830)</f>
        <v>98.511324124746508</v>
      </c>
      <c r="AA2830" s="52">
        <f ca="1">Z2830 * EXP(($E$3 - $C$14^2/2) * (AA$2-Z$2) + $C$14*SQRT(AA$2-Z$2)*V2830)</f>
        <v>60.634200346118526</v>
      </c>
      <c r="AB2830" s="52">
        <f ca="1">AA2830 * EXP(($E$3 - $C$14^2/2) * (AB$2-AA$2) + $C$14*SQRT(AB$2-AA$2)*W2830)</f>
        <v>82.787920660402605</v>
      </c>
      <c r="AC2830" s="52">
        <f ca="1">AB2830 * EXP(($E$3 - $C$14^2/2) * (AC$2-AB$2) + $C$14*SQRT(AC$2-AB$2)*X2830)</f>
        <v>85.701324886551419</v>
      </c>
      <c r="AD2830" s="47"/>
      <c r="AE2830" s="3" t="s">
        <v>68</v>
      </c>
      <c r="AF2830" s="52" t="b">
        <f ca="1">AND(AF2827&gt;$B$3, NOT(OR($AF2829:AF2829)))</f>
        <v>1</v>
      </c>
      <c r="AG2830" s="52" t="b">
        <f ca="1">AND(AG2827&gt;$B$3, NOT(OR($AF2829:AG2829)))</f>
        <v>1</v>
      </c>
      <c r="AH2830" s="52" t="b">
        <f ca="1">AND(AH2827&gt;$B$3, NOT(OR($AF2829:AH2829)))</f>
        <v>0</v>
      </c>
      <c r="AI2830" s="52" t="b">
        <f ca="1">AND(AI2827&gt;$B$3, NOT(OR($AF2829:AI2829)))</f>
        <v>0</v>
      </c>
      <c r="AJ2830" s="52" t="b">
        <f ca="1">AND(AJ2827&gt;$B$3, NOT(OR($AF2829:AJ2829)))</f>
        <v>0</v>
      </c>
      <c r="AK2830" s="74"/>
      <c r="AL2830" s="70"/>
    </row>
    <row r="2831" spans="6:38" ht="14.55" customHeight="1" x14ac:dyDescent="0.3">
      <c r="F2831" s="79"/>
      <c r="G2831" s="3">
        <v>2829</v>
      </c>
      <c r="H2831" s="61">
        <v>-1.5030654388342335</v>
      </c>
      <c r="I2831" s="61">
        <v>0.61132001988601881</v>
      </c>
      <c r="J2831" s="61">
        <v>2.3420564138879389</v>
      </c>
      <c r="K2831" s="62">
        <v>-1.1084920417017574</v>
      </c>
      <c r="L2831" s="60">
        <f t="array" ref="L2831:O2831">TRANSPOSE(MMULT(Option!$B$25:$E$28, TRANSPOSE(H2831:K2831)))</f>
        <v>-1.5030654388342335</v>
      </c>
      <c r="M2831" s="60">
        <v>-4.094212253977525E-2</v>
      </c>
      <c r="N2831" s="60">
        <v>1.6159067051111067</v>
      </c>
      <c r="O2831" s="60">
        <v>-0.93327828498676313</v>
      </c>
      <c r="P2831" s="56" t="str">
        <f t="shared" si="3563"/>
        <v>566/4</v>
      </c>
      <c r="R2831" s="80">
        <v>708</v>
      </c>
      <c r="S2831" s="3" t="s">
        <v>28</v>
      </c>
      <c r="T2831" s="60">
        <f t="array" aca="1" ref="T2831:T2834" ca="1">TRANSPOSE(OFFSET($L$3, MATCH($R2831 &amp; "/" &amp; T$2, $P$3:$P$5002, 0) - 1, 0, 1, $E$1))</f>
        <v>-0.68240613153170171</v>
      </c>
      <c r="U2831" s="60">
        <f t="array" aca="1" ref="U2831:U2834" ca="1">TRANSPOSE(OFFSET($L$3, MATCH($R2831 &amp; "/" &amp; U$2, $P$3:$P$5002, 0) - 1, 0, 1, $E$1))</f>
        <v>1.2535191640915415</v>
      </c>
      <c r="V2831" s="60">
        <f t="array" aca="1" ref="V2831:V2834" ca="1">TRANSPOSE(OFFSET($L$3, MATCH($R2831 &amp; "/" &amp; V$2, $P$3:$P$5002, 0) - 1, 0, 1, $E$1))</f>
        <v>0.36185154938305325</v>
      </c>
      <c r="W2831" s="60">
        <f t="array" aca="1" ref="W2831:W2834" ca="1">TRANSPOSE(OFFSET($L$3, MATCH($R2831 &amp; "/" &amp; W$2, $P$3:$P$5002, 0) - 1, 0, 1, $E$1))</f>
        <v>1.5345672524540439</v>
      </c>
      <c r="X2831" s="60">
        <f t="array" aca="1" ref="X2831:X2834" ca="1">TRANSPOSE(OFFSET($L$3, MATCH($R2831 &amp; "/" &amp; X$2, $P$3:$P$5002, 0) - 1, 0, 1, $E$1))</f>
        <v>2.1099809660991777</v>
      </c>
      <c r="Y2831" s="52">
        <f ca="1">$B$11 * EXP(($E$3 - $C$11^2/2) * Y$2 + $C$11*SQRT(Y$2)*T2831)</f>
        <v>81.895852334365486</v>
      </c>
      <c r="Z2831" s="52">
        <f ca="1">Y2831 * EXP(($E$3 - $C$11^2/2) * (Z$2-Y$2) + $C$11*SQRT(Z$2-Y$2)*U2831)</f>
        <v>119.88154086441537</v>
      </c>
      <c r="AA2831" s="52">
        <f ca="1">Z2831 * EXP(($E$3 - $C$11^2/2) * (AA$2-Z$2) + $C$11*SQRT(AA$2-Z$2)*V2831)</f>
        <v>134.29777829908616</v>
      </c>
      <c r="AB2831" s="52">
        <f ca="1">AA2831 * EXP(($E$3 - $C$11^2/2) * (AB$2-AA$2) + $C$11*SQRT(AB$2-AA$2)*W2831)</f>
        <v>213.88312828023152</v>
      </c>
      <c r="AC2831" s="52">
        <f ca="1">AB2831 * EXP(($E$3 - $C$11^2/2) * (AC$2-AB$2) + $C$11*SQRT(AC$2-AB$2)*X2831)</f>
        <v>404.81251181801122</v>
      </c>
      <c r="AD2831" s="47"/>
      <c r="AE2831" s="3" t="s">
        <v>69</v>
      </c>
      <c r="AF2831" s="20" cm="1">
        <f t="array" aca="1" ref="AF2831" ca="1">MIN(Y2831:Y2834 / $D$11:$D$14)</f>
        <v>0.59191103757542218</v>
      </c>
      <c r="AG2831" s="20" cm="1">
        <f t="array" aca="1" ref="AG2831" ca="1">MIN(Z2831:Z2834 / $D$11:$D$14)</f>
        <v>0.44458192515489153</v>
      </c>
      <c r="AH2831" s="20" cm="1">
        <f t="array" aca="1" ref="AH2831" ca="1">MIN(AA2831:AA2834 / $D$11:$D$14)</f>
        <v>0.50920532658150808</v>
      </c>
      <c r="AI2831" s="20" cm="1">
        <f t="array" aca="1" ref="AI2831" ca="1">MIN(AB2831:AB2834 / $D$11:$D$14)</f>
        <v>0.61251356650072641</v>
      </c>
      <c r="AJ2831" s="20" cm="1">
        <f t="array" aca="1" ref="AJ2831" ca="1">MIN(AC2831:AC2834 / $D$11:$D$14)</f>
        <v>0.77955180287003134</v>
      </c>
      <c r="AK2831" s="72">
        <f t="array" aca="1" ref="AK2831" ca="1">SUMPRODUCT(AF2832:AJ2832, EXP(-$E$3*$AF$2:$AJ$2))</f>
        <v>77880.078307140488</v>
      </c>
      <c r="AL2831" s="70">
        <f ca="1">MAX(AC2832 - $D$11, 0) * EXP(-$E$2*$E$3)</f>
        <v>87.002367620058308</v>
      </c>
    </row>
    <row r="2832" spans="6:38" ht="14.55" customHeight="1" x14ac:dyDescent="0.3">
      <c r="F2832" s="79"/>
      <c r="G2832" s="3">
        <v>2830</v>
      </c>
      <c r="H2832" s="61">
        <v>1.0428493359287268</v>
      </c>
      <c r="I2832" s="61">
        <v>-0.46715691076780363</v>
      </c>
      <c r="J2832" s="61">
        <v>-1.4366693806808175</v>
      </c>
      <c r="K2832" s="62">
        <v>1.4190790763179535</v>
      </c>
      <c r="L2832" s="60">
        <f t="array" ref="L2832:O2832">TRANSPOSE(MMULT(Option!$B$25:$E$28, TRANSPOSE(H2832:K2832)))</f>
        <v>1.0428493359287268</v>
      </c>
      <c r="M2832" s="60">
        <v>-1.10166466315475E-2</v>
      </c>
      <c r="N2832" s="60">
        <v>-0.96703183826920636</v>
      </c>
      <c r="O2832" s="60">
        <v>1.229626907972087</v>
      </c>
      <c r="P2832" s="56" t="str">
        <f t="shared" si="3563"/>
        <v>566/5</v>
      </c>
      <c r="R2832" s="80"/>
      <c r="S2832" s="3" t="s">
        <v>29</v>
      </c>
      <c r="T2832" s="60">
        <f ca="1"/>
        <v>6.1494695406277167E-2</v>
      </c>
      <c r="U2832" s="60">
        <f ca="1"/>
        <v>-0.49358504483441346</v>
      </c>
      <c r="V2832" s="60">
        <f ca="1"/>
        <v>0.55438688669870029</v>
      </c>
      <c r="W2832" s="60">
        <f ca="1"/>
        <v>1.1304141637760761</v>
      </c>
      <c r="X2832" s="60">
        <f ca="1"/>
        <v>1.1641645825336213</v>
      </c>
      <c r="Y2832" s="52">
        <f ca="1">$B$12 * EXP(($E$3 - $C$12^2/2) * Y$2 + $C$12*SQRT(Y$2)*T2832)</f>
        <v>102.37254839756642</v>
      </c>
      <c r="Z2832" s="52">
        <f ca="1">Y2832 * EXP(($E$3 - $C$12^2/2) * (Z$2-Y$2) + $C$12*SQRT(Z$2-Y$2)*U2832)</f>
        <v>88.725122673673383</v>
      </c>
      <c r="AA2832" s="52">
        <f ca="1">Z2832 * EXP(($E$3 - $C$12^2/2) * (AA$2-Z$2) + $C$12*SQRT(AA$2-Z$2)*V2832)</f>
        <v>105.3048152715841</v>
      </c>
      <c r="AB2832" s="52">
        <f ca="1">AA2832 * EXP(($E$3 - $C$12^2/2) * (AB$2-AA$2) + $C$12*SQRT(AB$2-AA$2)*W2832)</f>
        <v>148.55917984077789</v>
      </c>
      <c r="AC2832" s="52">
        <f ca="1">AB2832 * EXP(($E$3 - $C$12^2/2) * (AC$2-AB$2) + $C$12*SQRT(AC$2-AB$2)*X2832)</f>
        <v>211.71325133616543</v>
      </c>
      <c r="AD2832" s="47"/>
      <c r="AE2832" s="3" t="s">
        <v>47</v>
      </c>
      <c r="AF2832" s="64">
        <f t="shared" ref="AF2832" ca="1" si="3579">($B$5*AF2834 + (1 + $B$6)*AF2833)*$B$2</f>
        <v>0</v>
      </c>
      <c r="AG2832" s="64">
        <f t="shared" ref="AG2832" ca="1" si="3580">($B$5*AG2834 + (1 + $B$6)*AG2833)*$B$2</f>
        <v>0</v>
      </c>
      <c r="AH2832" s="64">
        <f t="shared" ref="AH2832" ca="1" si="3581">($B$5*AH2834 + (1 + $B$6)*AH2833)*$B$2</f>
        <v>0</v>
      </c>
      <c r="AI2832" s="64">
        <f t="shared" ref="AI2832" ca="1" si="3582">($B$5*AI2834 + (1 + $B$6)*AI2833)*$B$2</f>
        <v>0</v>
      </c>
      <c r="AJ2832" s="64" cm="1">
        <f t="array" aca="1" ref="AJ2832" ca="1">($B$5*AJ2834 + (1 + $B$6)*AJ2833 + AND(NOT(AF2833:AJ2833)))*$B$2</f>
        <v>100000</v>
      </c>
      <c r="AK2832" s="73"/>
      <c r="AL2832" s="70"/>
    </row>
    <row r="2833" spans="6:38" ht="14.55" customHeight="1" x14ac:dyDescent="0.3">
      <c r="F2833" s="79"/>
      <c r="G2833" s="3">
        <v>2831</v>
      </c>
      <c r="H2833" s="61">
        <v>1.0611512997918002</v>
      </c>
      <c r="I2833" s="61">
        <v>2.1519511369874951</v>
      </c>
      <c r="J2833" s="61">
        <v>-1.1938705562958489</v>
      </c>
      <c r="K2833" s="62">
        <v>-0.86250233313858538</v>
      </c>
      <c r="L2833" s="60">
        <f t="array" ref="L2833:O2833">TRANSPOSE(MMULT(Option!$B$25:$E$28, TRANSPOSE(H2833:K2833)))</f>
        <v>1.0611512997918002</v>
      </c>
      <c r="M2833" s="60">
        <v>2.3967563153350162</v>
      </c>
      <c r="N2833" s="60">
        <v>-6.0614922360254786E-2</v>
      </c>
      <c r="O2833" s="60">
        <v>1.6351060472139967E-2</v>
      </c>
      <c r="P2833" s="56" t="str">
        <f t="shared" si="3563"/>
        <v>567/1</v>
      </c>
      <c r="R2833" s="80"/>
      <c r="S2833" s="3" t="s">
        <v>31</v>
      </c>
      <c r="T2833" s="60">
        <f ca="1"/>
        <v>-1.7646630991876537</v>
      </c>
      <c r="U2833" s="60">
        <f ca="1"/>
        <v>-0.9707400089822722</v>
      </c>
      <c r="V2833" s="60">
        <f ca="1"/>
        <v>0.43572326927922123</v>
      </c>
      <c r="W2833" s="60">
        <f ca="1"/>
        <v>0.59906588082534451</v>
      </c>
      <c r="X2833" s="60">
        <f ca="1"/>
        <v>0.78716017087815249</v>
      </c>
      <c r="Y2833" s="52">
        <f ca="1">$B$13 * EXP(($E$3 - $C$13^2/2) * Y$2 + $C$13*SQRT(Y$2)*T2833)</f>
        <v>59.191103757542216</v>
      </c>
      <c r="Z2833" s="52">
        <f ca="1">Y2833 * EXP(($E$3 - $C$13^2/2) * (Z$2-Y$2) + $C$13*SQRT(Z$2-Y$2)*U2833)</f>
        <v>44.458192515489152</v>
      </c>
      <c r="AA2833" s="52">
        <f ca="1">Z2833 * EXP(($E$3 - $C$13^2/2) * (AA$2-Z$2) + $C$13*SQRT(AA$2-Z$2)*V2833)</f>
        <v>50.920532658150812</v>
      </c>
      <c r="AB2833" s="52">
        <f ca="1">AA2833 * EXP(($E$3 - $C$13^2/2) * (AB$2-AA$2) + $C$13*SQRT(AB$2-AA$2)*W2833)</f>
        <v>61.251356650072637</v>
      </c>
      <c r="AC2833" s="52">
        <f ca="1">AB2833 * EXP(($E$3 - $C$13^2/2) * (AC$2-AB$2) + $C$13*SQRT(AC$2-AB$2)*X2833)</f>
        <v>77.955180287003131</v>
      </c>
      <c r="AD2833" s="47"/>
      <c r="AE2833" s="3" t="s">
        <v>46</v>
      </c>
      <c r="AF2833" s="52" t="b">
        <f t="shared" ref="AF2833" ca="1" si="3583">AF2831 &gt;= $B$4</f>
        <v>0</v>
      </c>
      <c r="AG2833" s="52" t="b">
        <f t="array" aca="1" ref="AG2833" ca="1">AND(AG2831 &gt;= $B$4, NOT(OR($AF2833:AF2833)))</f>
        <v>0</v>
      </c>
      <c r="AH2833" s="52" t="b">
        <f t="array" aca="1" ref="AH2833" ca="1">AND(AH2831 &gt;= $B$4, NOT(OR($AF2833:AG2833)))</f>
        <v>0</v>
      </c>
      <c r="AI2833" s="52" t="b">
        <f t="array" aca="1" ref="AI2833" ca="1">AND(AI2831 &gt;= $B$4, NOT(OR($AF2833:AH2833)))</f>
        <v>0</v>
      </c>
      <c r="AJ2833" s="52" t="b">
        <f t="array" aca="1" ref="AJ2833" ca="1">AND(AJ2831 &gt;= $B$4, NOT(OR($AF2833:AI2833)))</f>
        <v>0</v>
      </c>
      <c r="AK2833" s="73"/>
      <c r="AL2833" s="70"/>
    </row>
    <row r="2834" spans="6:38" ht="14.55" customHeight="1" x14ac:dyDescent="0.3">
      <c r="F2834" s="79"/>
      <c r="G2834" s="3">
        <v>2832</v>
      </c>
      <c r="H2834" s="61">
        <v>-6.7108793761406355E-3</v>
      </c>
      <c r="I2834" s="61">
        <v>-0.62107065897932678</v>
      </c>
      <c r="J2834" s="61">
        <v>0.54513257729704045</v>
      </c>
      <c r="K2834" s="62">
        <v>0.66394046678200702</v>
      </c>
      <c r="L2834" s="60">
        <f t="array" ref="L2834:O2834">TRANSPOSE(MMULT(Option!$B$25:$E$28, TRANSPOSE(H2834:K2834)))</f>
        <v>-6.7108793761406355E-3</v>
      </c>
      <c r="M2834" s="60">
        <v>-0.57190501308823016</v>
      </c>
      <c r="N2834" s="60">
        <v>0.31347660333733163</v>
      </c>
      <c r="O2834" s="60">
        <v>0.50964480558526026</v>
      </c>
      <c r="P2834" s="56" t="str">
        <f t="shared" si="3563"/>
        <v>567/2</v>
      </c>
      <c r="R2834" s="80"/>
      <c r="S2834" s="3" t="s">
        <v>30</v>
      </c>
      <c r="T2834" s="60">
        <f ca="1"/>
        <v>-1.1763215831353329</v>
      </c>
      <c r="U2834" s="60">
        <f ca="1"/>
        <v>-6.9743576170040567E-2</v>
      </c>
      <c r="V2834" s="60">
        <f ca="1"/>
        <v>0.18932846870639786</v>
      </c>
      <c r="W2834" s="60">
        <f ca="1"/>
        <v>1.8786942109647995</v>
      </c>
      <c r="X2834" s="60">
        <f ca="1"/>
        <v>-8.6489138101971341E-2</v>
      </c>
      <c r="Y2834" s="52">
        <f ca="1">$B$14 * EXP(($E$3 - $C$14^2/2) * Y$2 + $C$14*SQRT(Y$2)*T2834)</f>
        <v>70.617197892640291</v>
      </c>
      <c r="Z2834" s="52">
        <f ca="1">Y2834 * EXP(($E$3 - $C$14^2/2) * (Z$2-Y$2) + $C$14*SQRT(Z$2-Y$2)*U2834)</f>
        <v>69.501660070814282</v>
      </c>
      <c r="AA2834" s="52">
        <f ca="1">Z2834 * EXP(($E$3 - $C$14^2/2) * (AA$2-Z$2) + $C$14*SQRT(AA$2-Z$2)*V2834)</f>
        <v>73.932253364508369</v>
      </c>
      <c r="AB2834" s="52">
        <f ca="1">AA2834 * EXP(($E$3 - $C$14^2/2) * (AB$2-AA$2) + $C$14*SQRT(AB$2-AA$2)*W2834)</f>
        <v>130.55014973476096</v>
      </c>
      <c r="AC2834" s="52">
        <f ca="1">AB2834 * EXP(($E$3 - $C$14^2/2) * (AC$2-AB$2) + $C$14*SQRT(AC$2-AB$2)*X2834)</f>
        <v>127.84399105442165</v>
      </c>
      <c r="AD2834" s="47"/>
      <c r="AE2834" s="3" t="s">
        <v>68</v>
      </c>
      <c r="AF2834" s="52" t="b">
        <f ca="1">AND(AF2831&gt;$B$3, NOT(OR($AF2833:AF2833)))</f>
        <v>0</v>
      </c>
      <c r="AG2834" s="52" t="b">
        <f ca="1">AND(AG2831&gt;$B$3, NOT(OR($AF2833:AG2833)))</f>
        <v>0</v>
      </c>
      <c r="AH2834" s="52" t="b">
        <f ca="1">AND(AH2831&gt;$B$3, NOT(OR($AF2833:AH2833)))</f>
        <v>0</v>
      </c>
      <c r="AI2834" s="52" t="b">
        <f ca="1">AND(AI2831&gt;$B$3, NOT(OR($AF2833:AI2833)))</f>
        <v>0</v>
      </c>
      <c r="AJ2834" s="52" t="b">
        <f ca="1">AND(AJ2831&gt;$B$3, NOT(OR($AF2833:AJ2833)))</f>
        <v>0</v>
      </c>
      <c r="AK2834" s="74"/>
      <c r="AL2834" s="70"/>
    </row>
    <row r="2835" spans="6:38" ht="14.55" customHeight="1" x14ac:dyDescent="0.3">
      <c r="F2835" s="79"/>
      <c r="G2835" s="3">
        <v>2833</v>
      </c>
      <c r="H2835" s="61">
        <v>1.0640520548605368</v>
      </c>
      <c r="I2835" s="61">
        <v>0.66604498343935969</v>
      </c>
      <c r="J2835" s="61">
        <v>-0.40065319402533245</v>
      </c>
      <c r="K2835" s="62">
        <v>6.7641486456584854E-2</v>
      </c>
      <c r="L2835" s="60">
        <f t="array" ref="L2835:O2835">TRANSPOSE(MMULT(Option!$B$25:$E$28, TRANSPOSE(H2835:K2835)))</f>
        <v>1.0640520548605368</v>
      </c>
      <c r="M2835" s="60">
        <v>1.0360611325155096</v>
      </c>
      <c r="N2835" s="60">
        <v>0.24813460610155269</v>
      </c>
      <c r="O2835" s="60">
        <v>0.57975755136178608</v>
      </c>
      <c r="P2835" s="56" t="str">
        <f t="shared" si="3563"/>
        <v>567/3</v>
      </c>
      <c r="R2835" s="80">
        <v>709</v>
      </c>
      <c r="S2835" s="3" t="s">
        <v>28</v>
      </c>
      <c r="T2835" s="60">
        <f t="array" aca="1" ref="T2835:T2838" ca="1">TRANSPOSE(OFFSET($L$3, MATCH($R2835 &amp; "/" &amp; T$2, $P$3:$P$5002, 0) - 1, 0, 1, $E$1))</f>
        <v>0.6004909401070635</v>
      </c>
      <c r="U2835" s="60">
        <f t="array" aca="1" ref="U2835:U2838" ca="1">TRANSPOSE(OFFSET($L$3, MATCH($R2835 &amp; "/" &amp; U$2, $P$3:$P$5002, 0) - 1, 0, 1, $E$1))</f>
        <v>-0.53929619904316872</v>
      </c>
      <c r="V2835" s="60">
        <f t="array" aca="1" ref="V2835:V2838" ca="1">TRANSPOSE(OFFSET($L$3, MATCH($R2835 &amp; "/" &amp; V$2, $P$3:$P$5002, 0) - 1, 0, 1, $E$1))</f>
        <v>-1.1004665163366019</v>
      </c>
      <c r="W2835" s="60">
        <f t="array" aca="1" ref="W2835:W2838" ca="1">TRANSPOSE(OFFSET($L$3, MATCH($R2835 &amp; "/" &amp; W$2, $P$3:$P$5002, 0) - 1, 0, 1, $E$1))</f>
        <v>-0.79600794486840176</v>
      </c>
      <c r="X2835" s="60">
        <f t="array" aca="1" ref="X2835:X2838" ca="1">TRANSPOSE(OFFSET($L$3, MATCH($R2835 &amp; "/" &amp; X$2, $P$3:$P$5002, 0) - 1, 0, 1, $E$1))</f>
        <v>1.2029989070158025</v>
      </c>
      <c r="Y2835" s="52">
        <f ca="1">$B$11 * EXP(($E$3 - $C$11^2/2) * Y$2 + $C$11*SQRT(Y$2)*T2835)</f>
        <v>120.33956656353865</v>
      </c>
      <c r="Z2835" s="52">
        <f ca="1">Y2835 * EXP(($E$3 - $C$11^2/2) * (Z$2-Y$2) + $C$11*SQRT(Z$2-Y$2)*U2835)</f>
        <v>102.87643504527783</v>
      </c>
      <c r="AA2835" s="52">
        <f ca="1">Z2835 * EXP(($E$3 - $C$11^2/2) * (AA$2-Z$2) + $C$11*SQRT(AA$2-Z$2)*V2835)</f>
        <v>74.32063610022189</v>
      </c>
      <c r="AB2835" s="52">
        <f ca="1">AA2835 * EXP(($E$3 - $C$11^2/2) * (AB$2-AA$2) + $C$11*SQRT(AB$2-AA$2)*W2835)</f>
        <v>58.826137411920541</v>
      </c>
      <c r="AC2835" s="52">
        <f ca="1">AB2835 * EXP(($E$3 - $C$11^2/2) * (AC$2-AB$2) + $C$11*SQRT(AC$2-AB$2)*X2835)</f>
        <v>84.816147393801117</v>
      </c>
      <c r="AD2835" s="47"/>
      <c r="AE2835" s="3" t="s">
        <v>69</v>
      </c>
      <c r="AF2835" s="20" cm="1">
        <f t="array" aca="1" ref="AF2835" ca="1">MIN(Y2835:Y2838 / $D$11:$D$14)</f>
        <v>0.98668222834308505</v>
      </c>
      <c r="AG2835" s="20" cm="1">
        <f t="array" aca="1" ref="AG2835" ca="1">MIN(Z2835:Z2838 / $D$11:$D$14)</f>
        <v>0.82318417987400949</v>
      </c>
      <c r="AH2835" s="20" cm="1">
        <f t="array" aca="1" ref="AH2835" ca="1">MIN(AA2835:AA2838 / $D$11:$D$14)</f>
        <v>0.74320636100221893</v>
      </c>
      <c r="AI2835" s="20" cm="1">
        <f t="array" aca="1" ref="AI2835" ca="1">MIN(AB2835:AB2838 / $D$11:$D$14)</f>
        <v>0.58826137411920543</v>
      </c>
      <c r="AJ2835" s="20" cm="1">
        <f t="array" aca="1" ref="AJ2835" ca="1">MIN(AC2835:AC2838 / $D$11:$D$14)</f>
        <v>0.84816147393801122</v>
      </c>
      <c r="AK2835" s="72">
        <f t="array" aca="1" ref="AK2835" ca="1">SUMPRODUCT(AF2836:AJ2836, EXP(-$E$3*$AF$2:$AJ$2))</f>
        <v>117403.09269126164</v>
      </c>
      <c r="AL2835" s="70">
        <f ca="1">MAX(AC2836 - $D$11, 0) * EXP(-$E$2*$E$3)</f>
        <v>0</v>
      </c>
    </row>
    <row r="2836" spans="6:38" ht="14.55" customHeight="1" x14ac:dyDescent="0.3">
      <c r="F2836" s="79"/>
      <c r="G2836" s="3">
        <v>2834</v>
      </c>
      <c r="H2836" s="61">
        <v>-1.2664503302880783</v>
      </c>
      <c r="I2836" s="61">
        <v>-0.61028299682394316</v>
      </c>
      <c r="J2836" s="61">
        <v>0.20571233093845992</v>
      </c>
      <c r="K2836" s="62">
        <v>-0.80860481531360329</v>
      </c>
      <c r="L2836" s="60">
        <f t="array" ref="L2836:O2836">TRANSPOSE(MMULT(Option!$B$25:$E$28, TRANSPOSE(H2836:K2836)))</f>
        <v>-1.2664503302880783</v>
      </c>
      <c r="M2836" s="60">
        <v>-1.0659137377732741</v>
      </c>
      <c r="N2836" s="60">
        <v>-0.48571052283948474</v>
      </c>
      <c r="O2836" s="60">
        <v>-1.3186865924400835</v>
      </c>
      <c r="P2836" s="56" t="str">
        <f t="shared" si="3563"/>
        <v>567/4</v>
      </c>
      <c r="R2836" s="80"/>
      <c r="S2836" s="3" t="s">
        <v>29</v>
      </c>
      <c r="T2836" s="60">
        <f ca="1"/>
        <v>6.3144546549792901E-2</v>
      </c>
      <c r="U2836" s="60">
        <f ca="1"/>
        <v>-0.7450622548400827</v>
      </c>
      <c r="V2836" s="60">
        <f ca="1"/>
        <v>0.44103384305043553</v>
      </c>
      <c r="W2836" s="60">
        <f ca="1"/>
        <v>-0.58695744170896536</v>
      </c>
      <c r="X2836" s="60">
        <f ca="1"/>
        <v>0.55435538519880556</v>
      </c>
      <c r="Y2836" s="52">
        <f ca="1">$B$12 * EXP(($E$3 - $C$12^2/2) * Y$2 + $C$12*SQRT(Y$2)*T2836)</f>
        <v>102.42323077910103</v>
      </c>
      <c r="Z2836" s="52">
        <f ca="1">Y2836 * EXP(($E$3 - $C$12^2/2) * (Z$2-Y$2) + $C$12*SQRT(Z$2-Y$2)*U2836)</f>
        <v>82.318417987400949</v>
      </c>
      <c r="AA2836" s="52">
        <f ca="1">Z2836 * EXP(($E$3 - $C$12^2/2) * (AA$2-Z$2) + $C$12*SQRT(AA$2-Z$2)*V2836)</f>
        <v>94.434363441149785</v>
      </c>
      <c r="AB2836" s="52">
        <f ca="1">AA2836 * EXP(($E$3 - $C$12^2/2) * (AB$2-AA$2) + $C$12*SQRT(AB$2-AA$2)*W2836)</f>
        <v>79.584376137351484</v>
      </c>
      <c r="AC2836" s="52">
        <f ca="1">AB2836 * EXP(($E$3 - $C$12^2/2) * (AC$2-AB$2) + $C$12*SQRT(AC$2-AB$2)*X2836)</f>
        <v>94.455083012216704</v>
      </c>
      <c r="AD2836" s="47"/>
      <c r="AE2836" s="3" t="s">
        <v>47</v>
      </c>
      <c r="AF2836" s="64">
        <f t="shared" ref="AF2836" ca="1" si="3584">($B$5*AF2838 + (1 + $B$6)*AF2837)*$B$2</f>
        <v>15000</v>
      </c>
      <c r="AG2836" s="64">
        <f t="shared" ref="AG2836" ca="1" si="3585">($B$5*AG2838 + (1 + $B$6)*AG2837)*$B$2</f>
        <v>15000</v>
      </c>
      <c r="AH2836" s="64">
        <f t="shared" ref="AH2836" ca="1" si="3586">($B$5*AH2838 + (1 + $B$6)*AH2837)*$B$2</f>
        <v>0</v>
      </c>
      <c r="AI2836" s="64">
        <f t="shared" ref="AI2836" ca="1" si="3587">($B$5*AI2838 + (1 + $B$6)*AI2837)*$B$2</f>
        <v>0</v>
      </c>
      <c r="AJ2836" s="64" cm="1">
        <f t="array" aca="1" ref="AJ2836" ca="1">($B$5*AJ2838 + (1 + $B$6)*AJ2837 + AND(NOT(AF2837:AJ2837)))*$B$2</f>
        <v>114999.99999999999</v>
      </c>
      <c r="AK2836" s="73"/>
      <c r="AL2836" s="70"/>
    </row>
    <row r="2837" spans="6:38" ht="14.55" customHeight="1" x14ac:dyDescent="0.3">
      <c r="F2837" s="79"/>
      <c r="G2837" s="3">
        <v>2835</v>
      </c>
      <c r="H2837" s="61">
        <v>0.14966240663108024</v>
      </c>
      <c r="I2837" s="61">
        <v>1.1603779084743175</v>
      </c>
      <c r="J2837" s="61">
        <v>-0.83527136057408446</v>
      </c>
      <c r="K2837" s="62">
        <v>-0.70117656556640817</v>
      </c>
      <c r="L2837" s="60">
        <f t="array" ref="L2837:O2837">TRANSPOSE(MMULT(Option!$B$25:$E$28, TRANSPOSE(H2837:K2837)))</f>
        <v>0.14966240663108024</v>
      </c>
      <c r="M2837" s="60">
        <v>1.1233688827200521</v>
      </c>
      <c r="N2837" s="60">
        <v>-0.36990401801556771</v>
      </c>
      <c r="O2837" s="60">
        <v>-0.39975678837499573</v>
      </c>
      <c r="P2837" s="56" t="str">
        <f t="shared" si="3563"/>
        <v>567/5</v>
      </c>
      <c r="R2837" s="80"/>
      <c r="S2837" s="3" t="s">
        <v>31</v>
      </c>
      <c r="T2837" s="60">
        <f ca="1"/>
        <v>-6.1357494957246628E-2</v>
      </c>
      <c r="U2837" s="60">
        <f ca="1"/>
        <v>0.40039837188274802</v>
      </c>
      <c r="V2837" s="60">
        <f ca="1"/>
        <v>-1.3435824562447924</v>
      </c>
      <c r="W2837" s="60">
        <f ca="1"/>
        <v>-0.40972160191921536</v>
      </c>
      <c r="X2837" s="60">
        <f ca="1"/>
        <v>2.3386076625038505</v>
      </c>
      <c r="Y2837" s="52">
        <f ca="1">$B$13 * EXP(($E$3 - $C$13^2/2) * Y$2 + $C$13*SQRT(Y$2)*T2837)</f>
        <v>98.668222834308509</v>
      </c>
      <c r="Z2837" s="52">
        <f ca="1">Y2837 * EXP(($E$3 - $C$13^2/2) * (Z$2-Y$2) + $C$13*SQRT(Z$2-Y$2)*U2837)</f>
        <v>111.81910694947327</v>
      </c>
      <c r="AA2837" s="52">
        <f ca="1">Z2837 * EXP(($E$3 - $C$13^2/2) * (AA$2-Z$2) + $C$13*SQRT(AA$2-Z$2)*V2837)</f>
        <v>75.099035228205381</v>
      </c>
      <c r="AB2837" s="52">
        <f ca="1">AA2837 * EXP(($E$3 - $C$13^2/2) * (AB$2-AA$2) + $C$13*SQRT(AB$2-AA$2)*W2837)</f>
        <v>66.745790499678932</v>
      </c>
      <c r="AC2837" s="52">
        <f ca="1">AB2837 * EXP(($E$3 - $C$13^2/2) * (AC$2-AB$2) + $C$13*SQRT(AC$2-AB$2)*X2837)</f>
        <v>135.29715807918299</v>
      </c>
      <c r="AD2837" s="47"/>
      <c r="AE2837" s="3" t="s">
        <v>46</v>
      </c>
      <c r="AF2837" s="52" t="b">
        <f t="shared" ref="AF2837" ca="1" si="3588">AF2835 &gt;= $B$4</f>
        <v>0</v>
      </c>
      <c r="AG2837" s="52" t="b">
        <f t="array" aca="1" ref="AG2837" ca="1">AND(AG2835 &gt;= $B$4, NOT(OR($AF2837:AF2837)))</f>
        <v>0</v>
      </c>
      <c r="AH2837" s="52" t="b">
        <f t="array" aca="1" ref="AH2837" ca="1">AND(AH2835 &gt;= $B$4, NOT(OR($AF2837:AG2837)))</f>
        <v>0</v>
      </c>
      <c r="AI2837" s="52" t="b">
        <f t="array" aca="1" ref="AI2837" ca="1">AND(AI2835 &gt;= $B$4, NOT(OR($AF2837:AH2837)))</f>
        <v>0</v>
      </c>
      <c r="AJ2837" s="52" t="b">
        <f t="array" aca="1" ref="AJ2837" ca="1">AND(AJ2835 &gt;= $B$4, NOT(OR($AF2837:AI2837)))</f>
        <v>0</v>
      </c>
      <c r="AK2837" s="73"/>
      <c r="AL2837" s="70"/>
    </row>
    <row r="2838" spans="6:38" ht="14.55" customHeight="1" x14ac:dyDescent="0.3">
      <c r="F2838" s="79"/>
      <c r="G2838" s="3">
        <v>2836</v>
      </c>
      <c r="H2838" s="61">
        <v>-1.2779717563078863</v>
      </c>
      <c r="I2838" s="61">
        <v>-1.0257045863643843E-2</v>
      </c>
      <c r="J2838" s="61">
        <v>2.0542916198342129</v>
      </c>
      <c r="K2838" s="62">
        <v>1.0266582237657085</v>
      </c>
      <c r="L2838" s="60">
        <f t="array" ref="L2838:O2838">TRANSPOSE(MMULT(Option!$B$25:$E$28, TRANSPOSE(H2838:K2838)))</f>
        <v>-1.2779717563078863</v>
      </c>
      <c r="M2838" s="60">
        <v>-0.52058944033851084</v>
      </c>
      <c r="N2838" s="60">
        <v>1.2904303798751355</v>
      </c>
      <c r="O2838" s="60">
        <v>0.76625961825548083</v>
      </c>
      <c r="P2838" s="56" t="str">
        <f t="shared" si="3563"/>
        <v>568/1</v>
      </c>
      <c r="R2838" s="80"/>
      <c r="S2838" s="3" t="s">
        <v>30</v>
      </c>
      <c r="T2838" s="60">
        <f ca="1"/>
        <v>1.1922514494366525</v>
      </c>
      <c r="U2838" s="60">
        <f ca="1"/>
        <v>-1.2100669019812866</v>
      </c>
      <c r="V2838" s="60">
        <f ca="1"/>
        <v>1.2573187458190622</v>
      </c>
      <c r="W2838" s="60">
        <f ca="1"/>
        <v>-6.2952011013278353E-2</v>
      </c>
      <c r="X2838" s="60">
        <f ca="1"/>
        <v>0.40751677049704116</v>
      </c>
      <c r="Y2838" s="52">
        <f ca="1">$B$14 * EXP(($E$3 - $C$14^2/2) * Y$2 + $C$14*SQRT(Y$2)*T2838)</f>
        <v>143.71693284295097</v>
      </c>
      <c r="Z2838" s="52">
        <f ca="1">Y2838 * EXP(($E$3 - $C$14^2/2) * (Z$2-Y$2) + $C$14*SQRT(Z$2-Y$2)*U2838)</f>
        <v>100.46662172797849</v>
      </c>
      <c r="AA2838" s="52">
        <f ca="1">Z2838 * EXP(($E$3 - $C$14^2/2) * (AA$2-Z$2) + $C$14*SQRT(AA$2-Z$2)*V2838)</f>
        <v>147.23370790071735</v>
      </c>
      <c r="AB2838" s="52">
        <f ca="1">AA2838 * EXP(($E$3 - $C$14^2/2) * (AB$2-AA$2) + $C$14*SQRT(AB$2-AA$2)*W2838)</f>
        <v>145.20340763362302</v>
      </c>
      <c r="AC2838" s="52">
        <f ca="1">AB2838 * EXP(($E$3 - $C$14^2/2) * (AC$2-AB$2) + $C$14*SQRT(AC$2-AB$2)*X2838)</f>
        <v>164.90847150162242</v>
      </c>
      <c r="AD2838" s="47"/>
      <c r="AE2838" s="3" t="s">
        <v>68</v>
      </c>
      <c r="AF2838" s="52" t="b">
        <f ca="1">AND(AF2835&gt;$B$3, NOT(OR($AF2837:AF2837)))</f>
        <v>1</v>
      </c>
      <c r="AG2838" s="52" t="b">
        <f ca="1">AND(AG2835&gt;$B$3, NOT(OR($AF2837:AG2837)))</f>
        <v>1</v>
      </c>
      <c r="AH2838" s="52" t="b">
        <f ca="1">AND(AH2835&gt;$B$3, NOT(OR($AF2837:AH2837)))</f>
        <v>0</v>
      </c>
      <c r="AI2838" s="52" t="b">
        <f ca="1">AND(AI2835&gt;$B$3, NOT(OR($AF2837:AI2837)))</f>
        <v>0</v>
      </c>
      <c r="AJ2838" s="52" t="b">
        <f ca="1">AND(AJ2835&gt;$B$3, NOT(OR($AF2837:AJ2837)))</f>
        <v>1</v>
      </c>
      <c r="AK2838" s="74"/>
      <c r="AL2838" s="70"/>
    </row>
    <row r="2839" spans="6:38" ht="14.55" customHeight="1" x14ac:dyDescent="0.3">
      <c r="F2839" s="79"/>
      <c r="G2839" s="3">
        <v>2837</v>
      </c>
      <c r="H2839" s="61">
        <v>0.75529782200976348</v>
      </c>
      <c r="I2839" s="61">
        <v>-0.44501755157226147</v>
      </c>
      <c r="J2839" s="61">
        <v>-0.52639234682457325</v>
      </c>
      <c r="K2839" s="62">
        <v>1.2138753485346458</v>
      </c>
      <c r="L2839" s="60">
        <f t="array" ref="L2839:O2839">TRANSPOSE(MMULT(Option!$B$25:$E$28, TRANSPOSE(H2839:K2839)))</f>
        <v>0.75529782200976348</v>
      </c>
      <c r="M2839" s="60">
        <v>-0.10574619432885507</v>
      </c>
      <c r="N2839" s="60">
        <v>-0.27674951736168313</v>
      </c>
      <c r="O2839" s="60">
        <v>1.1223456582999869</v>
      </c>
      <c r="P2839" s="56" t="str">
        <f t="shared" si="3563"/>
        <v>568/2</v>
      </c>
      <c r="R2839" s="80">
        <v>710</v>
      </c>
      <c r="S2839" s="3" t="s">
        <v>28</v>
      </c>
      <c r="T2839" s="60">
        <f t="array" aca="1" ref="T2839:T2842" ca="1">TRANSPOSE(OFFSET($L$3, MATCH($R2839 &amp; "/" &amp; T$2, $P$3:$P$5002, 0) - 1, 0, 1, $E$1))</f>
        <v>-2.4485410330300099</v>
      </c>
      <c r="U2839" s="60">
        <f t="array" aca="1" ref="U2839:U2842" ca="1">TRANSPOSE(OFFSET($L$3, MATCH($R2839 &amp; "/" &amp; U$2, $P$3:$P$5002, 0) - 1, 0, 1, $E$1))</f>
        <v>-1.4296880197872315</v>
      </c>
      <c r="V2839" s="60">
        <f t="array" aca="1" ref="V2839:V2842" ca="1">TRANSPOSE(OFFSET($L$3, MATCH($R2839 &amp; "/" &amp; V$2, $P$3:$P$5002, 0) - 1, 0, 1, $E$1))</f>
        <v>-1.1686779865629</v>
      </c>
      <c r="W2839" s="60">
        <f t="array" aca="1" ref="W2839:W2842" ca="1">TRANSPOSE(OFFSET($L$3, MATCH($R2839 &amp; "/" &amp; W$2, $P$3:$P$5002, 0) - 1, 0, 1, $E$1))</f>
        <v>-0.1099724181829846</v>
      </c>
      <c r="X2839" s="60">
        <f t="array" aca="1" ref="X2839:X2842" ca="1">TRANSPOSE(OFFSET($L$3, MATCH($R2839 &amp; "/" &amp; X$2, $P$3:$P$5002, 0) - 1, 0, 1, $E$1))</f>
        <v>1.5294976177689006</v>
      </c>
      <c r="Y2839" s="52">
        <f ca="1">$B$11 * EXP(($E$3 - $C$11^2/2) * Y$2 + $C$11*SQRT(Y$2)*T2839)</f>
        <v>48.211996304694551</v>
      </c>
      <c r="Z2839" s="52">
        <f ca="1">Y2839 * EXP(($E$3 - $C$11^2/2) * (Z$2-Y$2) + $C$11*SQRT(Z$2-Y$2)*U2839)</f>
        <v>31.554034908451108</v>
      </c>
      <c r="AA2839" s="52">
        <f ca="1">Z2839 * EXP(($E$3 - $C$11^2/2) * (AA$2-Z$2) + $C$11*SQRT(AA$2-Z$2)*V2839)</f>
        <v>22.333729607258924</v>
      </c>
      <c r="AB2839" s="52">
        <f ca="1">AA2839 * EXP(($E$3 - $C$11^2/2) * (AB$2-AA$2) + $C$11*SQRT(AB$2-AA$2)*W2839)</f>
        <v>21.717238556909678</v>
      </c>
      <c r="AC2839" s="52">
        <f ca="1">AB2839 * EXP(($E$3 - $C$11^2/2) * (AC$2-AB$2) + $C$11*SQRT(AC$2-AB$2)*X2839)</f>
        <v>34.534389824049889</v>
      </c>
      <c r="AD2839" s="47"/>
      <c r="AE2839" s="3" t="s">
        <v>69</v>
      </c>
      <c r="AF2839" s="20" cm="1">
        <f t="array" aca="1" ref="AF2839" ca="1">MIN(Y2839:Y2842 / $D$11:$D$14)</f>
        <v>0.48211996304694549</v>
      </c>
      <c r="AG2839" s="20" cm="1">
        <f t="array" aca="1" ref="AG2839" ca="1">MIN(Z2839:Z2842 / $D$11:$D$14)</f>
        <v>0.31554034908451106</v>
      </c>
      <c r="AH2839" s="20" cm="1">
        <f t="array" aca="1" ref="AH2839" ca="1">MIN(AA2839:AA2842 / $D$11:$D$14)</f>
        <v>0.22333729607258923</v>
      </c>
      <c r="AI2839" s="20" cm="1">
        <f t="array" aca="1" ref="AI2839" ca="1">MIN(AB2839:AB2842 / $D$11:$D$14)</f>
        <v>0.21717238556909677</v>
      </c>
      <c r="AJ2839" s="20" cm="1">
        <f t="array" aca="1" ref="AJ2839" ca="1">MIN(AC2839:AC2842 / $D$11:$D$14)</f>
        <v>0.34534389824049888</v>
      </c>
      <c r="AK2839" s="72">
        <f t="array" aca="1" ref="AK2839" ca="1">SUMPRODUCT(AF2840:AJ2840, EXP(-$E$3*$AF$2:$AJ$2))</f>
        <v>77880.078307140488</v>
      </c>
      <c r="AL2839" s="70">
        <f ca="1">MAX(AC2840 - $D$11, 0) * EXP(-$E$2*$E$3)</f>
        <v>0</v>
      </c>
    </row>
    <row r="2840" spans="6:38" ht="14.55" customHeight="1" x14ac:dyDescent="0.3">
      <c r="F2840" s="79"/>
      <c r="G2840" s="3">
        <v>2838</v>
      </c>
      <c r="H2840" s="61">
        <v>-0.11967558860831323</v>
      </c>
      <c r="I2840" s="61">
        <v>-0.37015675654403907</v>
      </c>
      <c r="J2840" s="61">
        <v>0.68458301587370474</v>
      </c>
      <c r="K2840" s="62">
        <v>0.115926733823427</v>
      </c>
      <c r="L2840" s="60">
        <f t="array" ref="L2840:O2840">TRANSPOSE(MMULT(Option!$B$25:$E$28, TRANSPOSE(H2840:K2840)))</f>
        <v>-0.11967558860831323</v>
      </c>
      <c r="M2840" s="60">
        <v>-0.38712450661580522</v>
      </c>
      <c r="N2840" s="60">
        <v>0.45647612641053681</v>
      </c>
      <c r="O2840" s="60">
        <v>8.8090619688999103E-2</v>
      </c>
      <c r="P2840" s="56" t="str">
        <f t="shared" si="3563"/>
        <v>568/3</v>
      </c>
      <c r="R2840" s="80"/>
      <c r="S2840" s="3" t="s">
        <v>29</v>
      </c>
      <c r="T2840" s="60">
        <f ca="1"/>
        <v>-1.7833459809448469</v>
      </c>
      <c r="U2840" s="60">
        <f ca="1"/>
        <v>-1.9724497048370249</v>
      </c>
      <c r="V2840" s="60">
        <f ca="1"/>
        <v>-7.7505389502867894E-2</v>
      </c>
      <c r="W2840" s="60">
        <f ca="1"/>
        <v>1.9313576187947159</v>
      </c>
      <c r="X2840" s="60">
        <f ca="1"/>
        <v>0.65955551957413072</v>
      </c>
      <c r="Y2840" s="52">
        <f ca="1">$B$12 * EXP(($E$3 - $C$12^2/2) * Y$2 + $C$12*SQRT(Y$2)*T2840)</f>
        <v>58.86027363484947</v>
      </c>
      <c r="Z2840" s="52">
        <f ca="1">Y2840 * EXP(($E$3 - $C$12^2/2) * (Z$2-Y$2) + $C$12*SQRT(Z$2-Y$2)*U2840)</f>
        <v>32.734562609652286</v>
      </c>
      <c r="AA2840" s="52">
        <f ca="1">Z2840 * EXP(($E$3 - $C$12^2/2) * (AA$2-Z$2) + $C$12*SQRT(AA$2-Z$2)*V2840)</f>
        <v>32.142523188456508</v>
      </c>
      <c r="AB2840" s="52">
        <f ca="1">AA2840 * EXP(($E$3 - $C$12^2/2) * (AB$2-AA$2) + $C$12*SQRT(AB$2-AA$2)*W2840)</f>
        <v>57.661352536728593</v>
      </c>
      <c r="AC2840" s="52">
        <f ca="1">AB2840 * EXP(($E$3 - $C$12^2/2) * (AC$2-AB$2) + $C$12*SQRT(AC$2-AB$2)*X2840)</f>
        <v>70.629916762063786</v>
      </c>
      <c r="AD2840" s="47"/>
      <c r="AE2840" s="3" t="s">
        <v>47</v>
      </c>
      <c r="AF2840" s="64">
        <f t="shared" ref="AF2840" ca="1" si="3589">($B$5*AF2842 + (1 + $B$6)*AF2841)*$B$2</f>
        <v>0</v>
      </c>
      <c r="AG2840" s="64">
        <f t="shared" ref="AG2840" ca="1" si="3590">($B$5*AG2842 + (1 + $B$6)*AG2841)*$B$2</f>
        <v>0</v>
      </c>
      <c r="AH2840" s="64">
        <f t="shared" ref="AH2840" ca="1" si="3591">($B$5*AH2842 + (1 + $B$6)*AH2841)*$B$2</f>
        <v>0</v>
      </c>
      <c r="AI2840" s="64">
        <f t="shared" ref="AI2840" ca="1" si="3592">($B$5*AI2842 + (1 + $B$6)*AI2841)*$B$2</f>
        <v>0</v>
      </c>
      <c r="AJ2840" s="64" cm="1">
        <f t="array" aca="1" ref="AJ2840" ca="1">($B$5*AJ2842 + (1 + $B$6)*AJ2841 + AND(NOT(AF2841:AJ2841)))*$B$2</f>
        <v>100000</v>
      </c>
      <c r="AK2840" s="73"/>
      <c r="AL2840" s="70"/>
    </row>
    <row r="2841" spans="6:38" ht="14.55" customHeight="1" x14ac:dyDescent="0.3">
      <c r="F2841" s="79"/>
      <c r="G2841" s="3">
        <v>2839</v>
      </c>
      <c r="H2841" s="61">
        <v>1.6509989072299827</v>
      </c>
      <c r="I2841" s="61">
        <v>1.2251529541050028</v>
      </c>
      <c r="J2841" s="61">
        <v>0.5173776318447797</v>
      </c>
      <c r="K2841" s="62">
        <v>0.29330971434145531</v>
      </c>
      <c r="L2841" s="60">
        <f t="array" ref="L2841:O2841">TRANSPOSE(MMULT(Option!$B$25:$E$28, TRANSPOSE(H2841:K2841)))</f>
        <v>1.6509989072299827</v>
      </c>
      <c r="M2841" s="60">
        <v>1.7832707929089797</v>
      </c>
      <c r="N2841" s="60">
        <v>1.4356378961187517</v>
      </c>
      <c r="O2841" s="60">
        <v>1.3333771212771248</v>
      </c>
      <c r="P2841" s="56" t="str">
        <f t="shared" si="3563"/>
        <v>568/4</v>
      </c>
      <c r="R2841" s="80"/>
      <c r="S2841" s="3" t="s">
        <v>31</v>
      </c>
      <c r="T2841" s="60">
        <f ca="1"/>
        <v>-2.1190556044739299</v>
      </c>
      <c r="U2841" s="60">
        <f ca="1"/>
        <v>-0.90089490011720486</v>
      </c>
      <c r="V2841" s="60">
        <f ca="1"/>
        <v>-0.13544151309628291</v>
      </c>
      <c r="W2841" s="60">
        <f ca="1"/>
        <v>0.34730927868692785</v>
      </c>
      <c r="X2841" s="60">
        <f ca="1"/>
        <v>0.58241579347560357</v>
      </c>
      <c r="Y2841" s="52">
        <f ca="1">$B$13 * EXP(($E$3 - $C$13^2/2) * Y$2 + $C$13*SQRT(Y$2)*T2841)</f>
        <v>53.221023914558344</v>
      </c>
      <c r="Z2841" s="52">
        <f ca="1">Y2841 * EXP(($E$3 - $C$13^2/2) * (Z$2-Y$2) + $C$13*SQRT(Z$2-Y$2)*U2841)</f>
        <v>40.820525651874377</v>
      </c>
      <c r="AA2841" s="52">
        <f ca="1">Z2841 * EXP(($E$3 - $C$13^2/2) * (AA$2-Z$2) + $C$13*SQRT(AA$2-Z$2)*V2841)</f>
        <v>39.391599412176447</v>
      </c>
      <c r="AB2841" s="52">
        <f ca="1">AA2841 * EXP(($E$3 - $C$13^2/2) * (AB$2-AA$2) + $C$13*SQRT(AB$2-AA$2)*W2841)</f>
        <v>43.936498004306301</v>
      </c>
      <c r="AC2841" s="52">
        <f ca="1">AB2841 * EXP(($E$3 - $C$13^2/2) * (AC$2-AB$2) + $C$13*SQRT(AC$2-AB$2)*X2841)</f>
        <v>52.587061075739769</v>
      </c>
      <c r="AD2841" s="47"/>
      <c r="AE2841" s="3" t="s">
        <v>46</v>
      </c>
      <c r="AF2841" s="52" t="b">
        <f t="shared" ref="AF2841" ca="1" si="3593">AF2839 &gt;= $B$4</f>
        <v>0</v>
      </c>
      <c r="AG2841" s="52" t="b">
        <f t="array" aca="1" ref="AG2841" ca="1">AND(AG2839 &gt;= $B$4, NOT(OR($AF2841:AF2841)))</f>
        <v>0</v>
      </c>
      <c r="AH2841" s="52" t="b">
        <f t="array" aca="1" ref="AH2841" ca="1">AND(AH2839 &gt;= $B$4, NOT(OR($AF2841:AG2841)))</f>
        <v>0</v>
      </c>
      <c r="AI2841" s="52" t="b">
        <f t="array" aca="1" ref="AI2841" ca="1">AND(AI2839 &gt;= $B$4, NOT(OR($AF2841:AH2841)))</f>
        <v>0</v>
      </c>
      <c r="AJ2841" s="52" t="b">
        <f t="array" aca="1" ref="AJ2841" ca="1">AND(AJ2839 &gt;= $B$4, NOT(OR($AF2841:AI2841)))</f>
        <v>0</v>
      </c>
      <c r="AK2841" s="73"/>
      <c r="AL2841" s="70"/>
    </row>
    <row r="2842" spans="6:38" ht="14.55" customHeight="1" x14ac:dyDescent="0.3">
      <c r="F2842" s="79"/>
      <c r="G2842" s="3">
        <v>2840</v>
      </c>
      <c r="H2842" s="61">
        <v>1.3502725197753525</v>
      </c>
      <c r="I2842" s="61">
        <v>0.64387009089609548</v>
      </c>
      <c r="J2842" s="61">
        <v>0.68664689699848924</v>
      </c>
      <c r="K2842" s="62">
        <v>1.8277738985048797</v>
      </c>
      <c r="L2842" s="60">
        <f t="array" ref="L2842:O2842">TRANSPOSE(MMULT(Option!$B$25:$E$28, TRANSPOSE(H2842:K2842)))</f>
        <v>1.3502725197753525</v>
      </c>
      <c r="M2842" s="60">
        <v>1.1302256937600319</v>
      </c>
      <c r="N2842" s="60">
        <v>1.3118026564794629</v>
      </c>
      <c r="O2842" s="60">
        <v>2.4079455818372093</v>
      </c>
      <c r="P2842" s="56" t="str">
        <f t="shared" si="3563"/>
        <v>568/5</v>
      </c>
      <c r="R2842" s="80"/>
      <c r="S2842" s="3" t="s">
        <v>30</v>
      </c>
      <c r="T2842" s="60">
        <f ca="1"/>
        <v>-1.7968948918126424</v>
      </c>
      <c r="U2842" s="60">
        <f ca="1"/>
        <v>-0.57967927848364287</v>
      </c>
      <c r="V2842" s="60">
        <f ca="1"/>
        <v>-1.3587192267387833</v>
      </c>
      <c r="W2842" s="60">
        <f ca="1"/>
        <v>1.6968036744870083</v>
      </c>
      <c r="X2842" s="60">
        <f ca="1"/>
        <v>0.55116069481018637</v>
      </c>
      <c r="Y2842" s="52">
        <f ca="1">$B$14 * EXP(($E$3 - $C$14^2/2) * Y$2 + $C$14*SQRT(Y$2)*T2842)</f>
        <v>58.62151142841482</v>
      </c>
      <c r="Z2842" s="52">
        <f ca="1">Y2842 * EXP(($E$3 - $C$14^2/2) * (Z$2-Y$2) + $C$14*SQRT(Z$2-Y$2)*U2842)</f>
        <v>49.511151889585641</v>
      </c>
      <c r="AA2842" s="52">
        <f ca="1">Z2842 * EXP(($E$3 - $C$14^2/2) * (AA$2-Z$2) + $C$14*SQRT(AA$2-Z$2)*V2842)</f>
        <v>33.101618116319806</v>
      </c>
      <c r="AB2842" s="52">
        <f ca="1">AA2842 * EXP(($E$3 - $C$14^2/2) * (AB$2-AA$2) + $C$14*SQRT(AB$2-AA$2)*W2842)</f>
        <v>55.347044946206431</v>
      </c>
      <c r="AC2842" s="52">
        <f ca="1">AB2842 * EXP(($E$3 - $C$14^2/2) * (AC$2-AB$2) + $C$14*SQRT(AC$2-AB$2)*X2842)</f>
        <v>65.625968419188382</v>
      </c>
      <c r="AD2842" s="47"/>
      <c r="AE2842" s="3" t="s">
        <v>68</v>
      </c>
      <c r="AF2842" s="52" t="b">
        <f ca="1">AND(AF2839&gt;$B$3, NOT(OR($AF2841:AF2841)))</f>
        <v>0</v>
      </c>
      <c r="AG2842" s="52" t="b">
        <f ca="1">AND(AG2839&gt;$B$3, NOT(OR($AF2841:AG2841)))</f>
        <v>0</v>
      </c>
      <c r="AH2842" s="52" t="b">
        <f ca="1">AND(AH2839&gt;$B$3, NOT(OR($AF2841:AH2841)))</f>
        <v>0</v>
      </c>
      <c r="AI2842" s="52" t="b">
        <f ca="1">AND(AI2839&gt;$B$3, NOT(OR($AF2841:AI2841)))</f>
        <v>0</v>
      </c>
      <c r="AJ2842" s="52" t="b">
        <f ca="1">AND(AJ2839&gt;$B$3, NOT(OR($AF2841:AJ2841)))</f>
        <v>0</v>
      </c>
      <c r="AK2842" s="74"/>
      <c r="AL2842" s="70"/>
    </row>
    <row r="2843" spans="6:38" ht="14.55" customHeight="1" x14ac:dyDescent="0.3">
      <c r="F2843" s="79"/>
      <c r="G2843" s="3">
        <v>2841</v>
      </c>
      <c r="H2843" s="61">
        <v>0.98883251395728333</v>
      </c>
      <c r="I2843" s="61">
        <v>-0.29028061490060431</v>
      </c>
      <c r="J2843" s="61">
        <v>2.3135052222374579</v>
      </c>
      <c r="K2843" s="62">
        <v>4.7074183756772366E-2</v>
      </c>
      <c r="L2843" s="60">
        <f t="array" ref="L2843:O2843">TRANSPOSE(MMULT(Option!$B$25:$E$28, TRANSPOSE(H2843:K2843)))</f>
        <v>0.98883251395728333</v>
      </c>
      <c r="M2843" s="60">
        <v>0.12948642747084432</v>
      </c>
      <c r="N2843" s="60">
        <v>2.3514946211844063</v>
      </c>
      <c r="O2843" s="60">
        <v>0.81138160316766728</v>
      </c>
      <c r="P2843" s="56" t="str">
        <f t="shared" si="3563"/>
        <v>569/1</v>
      </c>
      <c r="R2843" s="80">
        <v>711</v>
      </c>
      <c r="S2843" s="3" t="s">
        <v>28</v>
      </c>
      <c r="T2843" s="60">
        <f t="array" aca="1" ref="T2843:T2846" ca="1">TRANSPOSE(OFFSET($L$3, MATCH($R2843 &amp; "/" &amp; T$2, $P$3:$P$5002, 0) - 1, 0, 1, $E$1))</f>
        <v>-0.1271217429318181</v>
      </c>
      <c r="U2843" s="60">
        <f t="array" aca="1" ref="U2843:U2846" ca="1">TRANSPOSE(OFFSET($L$3, MATCH($R2843 &amp; "/" &amp; U$2, $P$3:$P$5002, 0) - 1, 0, 1, $E$1))</f>
        <v>-2.3153992481765476E-2</v>
      </c>
      <c r="V2843" s="60">
        <f t="array" aca="1" ref="V2843:V2846" ca="1">TRANSPOSE(OFFSET($L$3, MATCH($R2843 &amp; "/" &amp; V$2, $P$3:$P$5002, 0) - 1, 0, 1, $E$1))</f>
        <v>0.19394279433330236</v>
      </c>
      <c r="W2843" s="60">
        <f t="array" aca="1" ref="W2843:W2846" ca="1">TRANSPOSE(OFFSET($L$3, MATCH($R2843 &amp; "/" &amp; W$2, $P$3:$P$5002, 0) - 1, 0, 1, $E$1))</f>
        <v>0.37805960062037336</v>
      </c>
      <c r="X2843" s="60">
        <f t="array" aca="1" ref="X2843:X2846" ca="1">TRANSPOSE(OFFSET($L$3, MATCH($R2843 &amp; "/" &amp; X$2, $P$3:$P$5002, 0) - 1, 0, 1, $E$1))</f>
        <v>-0.34651029560265079</v>
      </c>
      <c r="Y2843" s="52">
        <f ca="1">$B$11 * EXP(($E$3 - $C$11^2/2) * Y$2 + $C$11*SQRT(Y$2)*T2843)</f>
        <v>96.740647745512746</v>
      </c>
      <c r="Z2843" s="52">
        <f ca="1">Y2843 * EXP(($E$3 - $C$11^2/2) * (Z$2-Y$2) + $C$11*SQRT(Z$2-Y$2)*U2843)</f>
        <v>96.552554407850721</v>
      </c>
      <c r="AA2843" s="52">
        <f ca="1">Z2843 * EXP(($E$3 - $C$11^2/2) * (AA$2-Z$2) + $C$11*SQRT(AA$2-Z$2)*V2843)</f>
        <v>102.84986501615303</v>
      </c>
      <c r="AB2843" s="52">
        <f ca="1">AA2843 * EXP(($E$3 - $C$11^2/2) * (AB$2-AA$2) + $C$11*SQRT(AB$2-AA$2)*W2843)</f>
        <v>115.77957684794364</v>
      </c>
      <c r="AC2843" s="52">
        <f ca="1">AB2843 * EXP(($E$3 - $C$11^2/2) * (AC$2-AB$2) + $C$11*SQRT(AC$2-AB$2)*X2843)</f>
        <v>104.87142700967293</v>
      </c>
      <c r="AD2843" s="47"/>
      <c r="AE2843" s="3" t="s">
        <v>69</v>
      </c>
      <c r="AF2843" s="20" cm="1">
        <f t="array" aca="1" ref="AF2843" ca="1">MIN(Y2843:Y2846 / $D$11:$D$14)</f>
        <v>0.61734893098065935</v>
      </c>
      <c r="AG2843" s="20" cm="1">
        <f t="array" aca="1" ref="AG2843" ca="1">MIN(Z2843:Z2846 / $D$11:$D$14)</f>
        <v>0.66726151742251172</v>
      </c>
      <c r="AH2843" s="20" cm="1">
        <f t="array" aca="1" ref="AH2843" ca="1">MIN(AA2843:AA2846 / $D$11:$D$14)</f>
        <v>0.44960231455694427</v>
      </c>
      <c r="AI2843" s="20" cm="1">
        <f t="array" aca="1" ref="AI2843" ca="1">MIN(AB2843:AB2846 / $D$11:$D$14)</f>
        <v>0.35495558677975103</v>
      </c>
      <c r="AJ2843" s="20" cm="1">
        <f t="array" aca="1" ref="AJ2843" ca="1">MIN(AC2843:AC2846 / $D$11:$D$14)</f>
        <v>0.42960379643946772</v>
      </c>
      <c r="AK2843" s="72">
        <f t="array" aca="1" ref="AK2843" ca="1">SUMPRODUCT(AF2844:AJ2844, EXP(-$E$3*$AF$2:$AJ$2))</f>
        <v>77880.078307140488</v>
      </c>
      <c r="AL2843" s="70">
        <f ca="1">MAX(AC2844 - $D$11, 0) * EXP(-$E$2*$E$3)</f>
        <v>0</v>
      </c>
    </row>
    <row r="2844" spans="6:38" ht="14.55" customHeight="1" x14ac:dyDescent="0.3">
      <c r="F2844" s="79"/>
      <c r="G2844" s="3">
        <v>2842</v>
      </c>
      <c r="H2844" s="61">
        <v>0.49304700210269264</v>
      </c>
      <c r="I2844" s="61">
        <v>-0.78319504411586183</v>
      </c>
      <c r="J2844" s="61">
        <v>-1.7168217325795285</v>
      </c>
      <c r="K2844" s="62">
        <v>1.5267279608539042</v>
      </c>
      <c r="L2844" s="60">
        <f t="array" ref="L2844:O2844">TRANSPOSE(MMULT(Option!$B$25:$E$28, TRANSPOSE(H2844:K2844)))</f>
        <v>0.49304700210269264</v>
      </c>
      <c r="M2844" s="60">
        <v>-0.52059131387396596</v>
      </c>
      <c r="N2844" s="60">
        <v>-1.5157716120208111</v>
      </c>
      <c r="O2844" s="60">
        <v>0.96445262192528447</v>
      </c>
      <c r="P2844" s="56" t="str">
        <f t="shared" si="3563"/>
        <v>569/2</v>
      </c>
      <c r="R2844" s="80"/>
      <c r="S2844" s="3" t="s">
        <v>29</v>
      </c>
      <c r="T2844" s="60">
        <f ca="1"/>
        <v>-1.5547950959410082</v>
      </c>
      <c r="U2844" s="60">
        <f ca="1"/>
        <v>0.35748384944125949</v>
      </c>
      <c r="V2844" s="60">
        <f ca="1"/>
        <v>-1.5173281947669131</v>
      </c>
      <c r="W2844" s="60">
        <f ca="1"/>
        <v>-0.80456924205337355</v>
      </c>
      <c r="X2844" s="60">
        <f ca="1"/>
        <v>0.61956902106360068</v>
      </c>
      <c r="Y2844" s="52">
        <f ca="1">$B$12 * EXP(($E$3 - $C$12^2/2) * Y$2 + $C$12*SQRT(Y$2)*T2844)</f>
        <v>63.037617867813353</v>
      </c>
      <c r="Z2844" s="52">
        <f ca="1">Y2844 * EXP(($E$3 - $C$12^2/2) * (Z$2-Y$2) + $C$12*SQRT(Z$2-Y$2)*U2844)</f>
        <v>70.525673880180776</v>
      </c>
      <c r="AA2844" s="52">
        <f ca="1">Z2844 * EXP(($E$3 - $C$12^2/2) * (AA$2-Z$2) + $C$12*SQRT(AA$2-Z$2)*V2844)</f>
        <v>44.960231455694426</v>
      </c>
      <c r="AB2844" s="52">
        <f ca="1">AA2844 * EXP(($E$3 - $C$12^2/2) * (AB$2-AA$2) + $C$12*SQRT(AB$2-AA$2)*W2844)</f>
        <v>35.495558677975104</v>
      </c>
      <c r="AC2844" s="52">
        <f ca="1">AB2844 * EXP(($E$3 - $C$12^2/2) * (AC$2-AB$2) + $C$12*SQRT(AC$2-AB$2)*X2844)</f>
        <v>42.960379643946773</v>
      </c>
      <c r="AD2844" s="47"/>
      <c r="AE2844" s="3" t="s">
        <v>47</v>
      </c>
      <c r="AF2844" s="64">
        <f t="shared" ref="AF2844" ca="1" si="3594">($B$5*AF2846 + (1 + $B$6)*AF2845)*$B$2</f>
        <v>0</v>
      </c>
      <c r="AG2844" s="64">
        <f t="shared" ref="AG2844" ca="1" si="3595">($B$5*AG2846 + (1 + $B$6)*AG2845)*$B$2</f>
        <v>0</v>
      </c>
      <c r="AH2844" s="64">
        <f t="shared" ref="AH2844" ca="1" si="3596">($B$5*AH2846 + (1 + $B$6)*AH2845)*$B$2</f>
        <v>0</v>
      </c>
      <c r="AI2844" s="64">
        <f t="shared" ref="AI2844" ca="1" si="3597">($B$5*AI2846 + (1 + $B$6)*AI2845)*$B$2</f>
        <v>0</v>
      </c>
      <c r="AJ2844" s="64" cm="1">
        <f t="array" aca="1" ref="AJ2844" ca="1">($B$5*AJ2846 + (1 + $B$6)*AJ2845 + AND(NOT(AF2845:AJ2845)))*$B$2</f>
        <v>100000</v>
      </c>
      <c r="AK2844" s="73"/>
      <c r="AL2844" s="70"/>
    </row>
    <row r="2845" spans="6:38" ht="14.55" customHeight="1" x14ac:dyDescent="0.3">
      <c r="F2845" s="79"/>
      <c r="G2845" s="3">
        <v>2843</v>
      </c>
      <c r="H2845" s="61">
        <v>1.450921950799579</v>
      </c>
      <c r="I2845" s="61">
        <v>1.1269150529307976</v>
      </c>
      <c r="J2845" s="61">
        <v>-1.1826698935266668</v>
      </c>
      <c r="K2845" s="62">
        <v>0.42724654421011726</v>
      </c>
      <c r="L2845" s="60">
        <f t="array" ref="L2845:O2845">TRANSPOSE(MMULT(Option!$B$25:$E$28, TRANSPOSE(H2845:K2845)))</f>
        <v>1.450921950799579</v>
      </c>
      <c r="M2845" s="60">
        <v>1.613203486687941</v>
      </c>
      <c r="N2845" s="60">
        <v>-0.16328646111931733</v>
      </c>
      <c r="O2845" s="60">
        <v>1.0105029655580378</v>
      </c>
      <c r="P2845" s="56" t="str">
        <f t="shared" si="3563"/>
        <v>569/3</v>
      </c>
      <c r="R2845" s="80"/>
      <c r="S2845" s="3" t="s">
        <v>31</v>
      </c>
      <c r="T2845" s="60">
        <f ca="1"/>
        <v>-1.6244029553197721</v>
      </c>
      <c r="U2845" s="60">
        <f ca="1"/>
        <v>0.24249218926608032</v>
      </c>
      <c r="V2845" s="60">
        <f ca="1"/>
        <v>0.89971731937311072</v>
      </c>
      <c r="W2845" s="60">
        <f ca="1"/>
        <v>0.11917735657439699</v>
      </c>
      <c r="X2845" s="60">
        <f ca="1"/>
        <v>-0.64571924410613435</v>
      </c>
      <c r="Y2845" s="52">
        <f ca="1">$B$13 * EXP(($E$3 - $C$13^2/2) * Y$2 + $C$13*SQRT(Y$2)*T2845)</f>
        <v>61.734893098065932</v>
      </c>
      <c r="Z2845" s="52">
        <f ca="1">Y2845 * EXP(($E$3 - $C$13^2/2) * (Z$2-Y$2) + $C$13*SQRT(Z$2-Y$2)*U2845)</f>
        <v>66.726151742251176</v>
      </c>
      <c r="AA2845" s="52">
        <f ca="1">Z2845 * EXP(($E$3 - $C$13^2/2) * (AA$2-Z$2) + $C$13*SQRT(AA$2-Z$2)*V2845)</f>
        <v>87.839576104744495</v>
      </c>
      <c r="AB2845" s="52">
        <f ca="1">AA2845 * EXP(($E$3 - $C$13^2/2) * (AB$2-AA$2) + $C$13*SQRT(AB$2-AA$2)*W2845)</f>
        <v>91.493264628650181</v>
      </c>
      <c r="AC2845" s="52">
        <f ca="1">AB2845 * EXP(($E$3 - $C$13^2/2) * (AC$2-AB$2) + $C$13*SQRT(AC$2-AB$2)*X2845)</f>
        <v>75.75841942398435</v>
      </c>
      <c r="AD2845" s="47"/>
      <c r="AE2845" s="3" t="s">
        <v>46</v>
      </c>
      <c r="AF2845" s="52" t="b">
        <f t="shared" ref="AF2845" ca="1" si="3598">AF2843 &gt;= $B$4</f>
        <v>0</v>
      </c>
      <c r="AG2845" s="52" t="b">
        <f t="array" aca="1" ref="AG2845" ca="1">AND(AG2843 &gt;= $B$4, NOT(OR($AF2845:AF2845)))</f>
        <v>0</v>
      </c>
      <c r="AH2845" s="52" t="b">
        <f t="array" aca="1" ref="AH2845" ca="1">AND(AH2843 &gt;= $B$4, NOT(OR($AF2845:AG2845)))</f>
        <v>0</v>
      </c>
      <c r="AI2845" s="52" t="b">
        <f t="array" aca="1" ref="AI2845" ca="1">AND(AI2843 &gt;= $B$4, NOT(OR($AF2845:AH2845)))</f>
        <v>0</v>
      </c>
      <c r="AJ2845" s="52" t="b">
        <f t="array" aca="1" ref="AJ2845" ca="1">AND(AJ2843 &gt;= $B$4, NOT(OR($AF2845:AI2845)))</f>
        <v>0</v>
      </c>
      <c r="AK2845" s="73"/>
      <c r="AL2845" s="70"/>
    </row>
    <row r="2846" spans="6:38" ht="14.55" customHeight="1" x14ac:dyDescent="0.3">
      <c r="F2846" s="79"/>
      <c r="G2846" s="3">
        <v>2844</v>
      </c>
      <c r="H2846" s="61">
        <v>7.3047470261202355E-2</v>
      </c>
      <c r="I2846" s="61">
        <v>1.6465855563170615</v>
      </c>
      <c r="J2846" s="61">
        <v>-1.5541957471486587</v>
      </c>
      <c r="K2846" s="62">
        <v>0.21276155586283385</v>
      </c>
      <c r="L2846" s="60">
        <f t="array" ref="L2846:O2846">TRANSPOSE(MMULT(Option!$B$25:$E$28, TRANSPOSE(H2846:K2846)))</f>
        <v>7.3047470261202355E-2</v>
      </c>
      <c r="M2846" s="60">
        <v>1.5383395781132621</v>
      </c>
      <c r="N2846" s="60">
        <v>-0.90466946918124713</v>
      </c>
      <c r="O2846" s="60">
        <v>0.339246462188943</v>
      </c>
      <c r="P2846" s="56" t="str">
        <f t="shared" si="3563"/>
        <v>569/4</v>
      </c>
      <c r="R2846" s="80"/>
      <c r="S2846" s="3" t="s">
        <v>30</v>
      </c>
      <c r="T2846" s="60">
        <f ca="1"/>
        <v>-1.0475940973022346</v>
      </c>
      <c r="U2846" s="60">
        <f ca="1"/>
        <v>1.2006027390041671</v>
      </c>
      <c r="V2846" s="60">
        <f ca="1"/>
        <v>-0.46049919085189822</v>
      </c>
      <c r="W2846" s="60">
        <f ca="1"/>
        <v>0.525886609914616</v>
      </c>
      <c r="X2846" s="60">
        <f ca="1"/>
        <v>1.447716029642532</v>
      </c>
      <c r="Y2846" s="52">
        <f ca="1">$B$14 * EXP(($E$3 - $C$14^2/2) * Y$2 + $C$14*SQRT(Y$2)*T2846)</f>
        <v>73.397652791918887</v>
      </c>
      <c r="Z2846" s="52">
        <f ca="1">Y2846 * EXP(($E$3 - $C$14^2/2) * (Z$2-Y$2) + $C$14*SQRT(Z$2-Y$2)*U2846)</f>
        <v>105.74946708186181</v>
      </c>
      <c r="AA2846" s="52">
        <f ca="1">Z2846 * EXP(($E$3 - $C$14^2/2) * (AA$2-Z$2) + $C$14*SQRT(AA$2-Z$2)*V2846)</f>
        <v>92.566103455610616</v>
      </c>
      <c r="AB2846" s="52">
        <f ca="1">AA2846 * EXP(($E$3 - $C$14^2/2) * (AB$2-AA$2) + $C$14*SQRT(AB$2-AA$2)*W2846)</f>
        <v>108.92820595108672</v>
      </c>
      <c r="AC2846" s="52">
        <f ca="1">AB2846 * EXP(($E$3 - $C$14^2/2) * (AC$2-AB$2) + $C$14*SQRT(AC$2-AB$2)*X2846)</f>
        <v>169.01776252702049</v>
      </c>
      <c r="AD2846" s="47"/>
      <c r="AE2846" s="3" t="s">
        <v>68</v>
      </c>
      <c r="AF2846" s="52" t="b">
        <f ca="1">AND(AF2843&gt;$B$3, NOT(OR($AF2845:AF2845)))</f>
        <v>0</v>
      </c>
      <c r="AG2846" s="52" t="b">
        <f ca="1">AND(AG2843&gt;$B$3, NOT(OR($AF2845:AG2845)))</f>
        <v>0</v>
      </c>
      <c r="AH2846" s="52" t="b">
        <f ca="1">AND(AH2843&gt;$B$3, NOT(OR($AF2845:AH2845)))</f>
        <v>0</v>
      </c>
      <c r="AI2846" s="52" t="b">
        <f ca="1">AND(AI2843&gt;$B$3, NOT(OR($AF2845:AI2845)))</f>
        <v>0</v>
      </c>
      <c r="AJ2846" s="52" t="b">
        <f ca="1">AND(AJ2843&gt;$B$3, NOT(OR($AF2845:AJ2845)))</f>
        <v>0</v>
      </c>
      <c r="AK2846" s="74"/>
      <c r="AL2846" s="70"/>
    </row>
    <row r="2847" spans="6:38" ht="14.55" customHeight="1" x14ac:dyDescent="0.3">
      <c r="F2847" s="79"/>
      <c r="G2847" s="3">
        <v>2845</v>
      </c>
      <c r="H2847" s="61">
        <v>-2.0710465786042835</v>
      </c>
      <c r="I2847" s="61">
        <v>0.5350468126017589</v>
      </c>
      <c r="J2847" s="61">
        <v>1.1782193726781767</v>
      </c>
      <c r="K2847" s="62">
        <v>0.34523354759634167</v>
      </c>
      <c r="L2847" s="60">
        <f t="array" ref="L2847:O2847">TRANSPOSE(MMULT(Option!$B$25:$E$28, TRANSPOSE(H2847:K2847)))</f>
        <v>-2.0710465786042835</v>
      </c>
      <c r="M2847" s="60">
        <v>-0.33804012762323099</v>
      </c>
      <c r="N2847" s="60">
        <v>0.34653144707783123</v>
      </c>
      <c r="O2847" s="60">
        <v>-0.16270526562219634</v>
      </c>
      <c r="P2847" s="56" t="str">
        <f t="shared" si="3563"/>
        <v>569/5</v>
      </c>
      <c r="R2847" s="80">
        <v>712</v>
      </c>
      <c r="S2847" s="3" t="s">
        <v>28</v>
      </c>
      <c r="T2847" s="60">
        <f t="array" aca="1" ref="T2847:T2850" ca="1">TRANSPOSE(OFFSET($L$3, MATCH($R2847 &amp; "/" &amp; T$2, $P$3:$P$5002, 0) - 1, 0, 1, $E$1))</f>
        <v>0.12033511170447367</v>
      </c>
      <c r="U2847" s="60">
        <f t="array" aca="1" ref="U2847:U2850" ca="1">TRANSPOSE(OFFSET($L$3, MATCH($R2847 &amp; "/" &amp; U$2, $P$3:$P$5002, 0) - 1, 0, 1, $E$1))</f>
        <v>0.48321009857807268</v>
      </c>
      <c r="V2847" s="60">
        <f t="array" aca="1" ref="V2847:V2850" ca="1">TRANSPOSE(OFFSET($L$3, MATCH($R2847 &amp; "/" &amp; V$2, $P$3:$P$5002, 0) - 1, 0, 1, $E$1))</f>
        <v>1.0111487799619112</v>
      </c>
      <c r="W2847" s="60">
        <f t="array" aca="1" ref="W2847:W2850" ca="1">TRANSPOSE(OFFSET($L$3, MATCH($R2847 &amp; "/" &amp; W$2, $P$3:$P$5002, 0) - 1, 0, 1, $E$1))</f>
        <v>1.2896221705951179</v>
      </c>
      <c r="X2847" s="60">
        <f t="array" aca="1" ref="X2847:X2850" ca="1">TRANSPOSE(OFFSET($L$3, MATCH($R2847 &amp; "/" &amp; X$2, $P$3:$P$5002, 0) - 1, 0, 1, $E$1))</f>
        <v>-0.6425136642819177</v>
      </c>
      <c r="Y2847" s="52">
        <f ca="1">$B$11 * EXP(($E$3 - $C$11^2/2) * Y$2 + $C$11*SQRT(Y$2)*T2847)</f>
        <v>104.19568518611185</v>
      </c>
      <c r="Z2847" s="52">
        <f ca="1">Y2847 * EXP(($E$3 - $C$11^2/2) * (Z$2-Y$2) + $C$11*SQRT(Z$2-Y$2)*U2847)</f>
        <v>121.05363950633964</v>
      </c>
      <c r="AA2847" s="52">
        <f ca="1">Z2847 * EXP(($E$3 - $C$11^2/2) * (AA$2-Z$2) + $C$11*SQRT(AA$2-Z$2)*V2847)</f>
        <v>164.77458412863365</v>
      </c>
      <c r="AB2847" s="52">
        <f ca="1">AA2847 * EXP(($E$3 - $C$11^2/2) * (AB$2-AA$2) + $C$11*SQRT(AB$2-AA$2)*W2847)</f>
        <v>243.82848169514637</v>
      </c>
      <c r="AC2847" s="52">
        <f ca="1">AB2847 * EXP(($E$3 - $C$11^2/2) * (AC$2-AB$2) + $C$11*SQRT(AC$2-AB$2)*X2847)</f>
        <v>202.08955383128961</v>
      </c>
      <c r="AD2847" s="47"/>
      <c r="AE2847" s="3" t="s">
        <v>69</v>
      </c>
      <c r="AF2847" s="20" cm="1">
        <f t="array" aca="1" ref="AF2847" ca="1">MIN(Y2847:Y2850 / $D$11:$D$14)</f>
        <v>0.78067362867817314</v>
      </c>
      <c r="AG2847" s="20" cm="1">
        <f t="array" aca="1" ref="AG2847" ca="1">MIN(Z2847:Z2850 / $D$11:$D$14)</f>
        <v>0.59052580387756815</v>
      </c>
      <c r="AH2847" s="20" cm="1">
        <f t="array" aca="1" ref="AH2847" ca="1">MIN(AA2847:AA2850 / $D$11:$D$14)</f>
        <v>0.42159706509102696</v>
      </c>
      <c r="AI2847" s="20" cm="1">
        <f t="array" aca="1" ref="AI2847" ca="1">MIN(AB2847:AB2850 / $D$11:$D$14)</f>
        <v>0.72375018604480124</v>
      </c>
      <c r="AJ2847" s="20" cm="1">
        <f t="array" aca="1" ref="AJ2847" ca="1">MIN(AC2847:AC2850 / $D$11:$D$14)</f>
        <v>0.66713403255384474</v>
      </c>
      <c r="AK2847" s="72">
        <f t="array" aca="1" ref="AK2847" ca="1">SUMPRODUCT(AF2848:AJ2848, EXP(-$E$3*$AF$2:$AJ$2))</f>
        <v>77880.078307140488</v>
      </c>
      <c r="AL2847" s="70">
        <f ca="1">MAX(AC2848 - $D$11, 0) * EXP(-$E$2*$E$3)</f>
        <v>0</v>
      </c>
    </row>
    <row r="2848" spans="6:38" ht="14.55" customHeight="1" x14ac:dyDescent="0.3">
      <c r="F2848" s="79"/>
      <c r="G2848" s="3">
        <v>2846</v>
      </c>
      <c r="H2848" s="61">
        <v>-1.6974080749990663</v>
      </c>
      <c r="I2848" s="61">
        <v>-2.2458767544403808</v>
      </c>
      <c r="J2848" s="61">
        <v>-0.16578755892376282</v>
      </c>
      <c r="K2848" s="62">
        <v>-0.1580076400313454</v>
      </c>
      <c r="L2848" s="60">
        <f t="array" ref="L2848:O2848">TRANSPOSE(MMULT(Option!$B$25:$E$28, TRANSPOSE(H2848:K2848)))</f>
        <v>-1.6974080749990663</v>
      </c>
      <c r="M2848" s="60">
        <v>-2.7373432757525853</v>
      </c>
      <c r="N2848" s="60">
        <v>-1.4126846962633655</v>
      </c>
      <c r="O2848" s="60">
        <v>-1.4347398916972458</v>
      </c>
      <c r="P2848" s="56" t="str">
        <f t="shared" si="3563"/>
        <v>570/1</v>
      </c>
      <c r="R2848" s="80"/>
      <c r="S2848" s="3" t="s">
        <v>29</v>
      </c>
      <c r="T2848" s="60">
        <f ca="1"/>
        <v>-0.5587657521486461</v>
      </c>
      <c r="U2848" s="60">
        <f ca="1"/>
        <v>-1.2303740676722179</v>
      </c>
      <c r="V2848" s="60">
        <f ca="1"/>
        <v>-1.1398776573066658</v>
      </c>
      <c r="W2848" s="60">
        <f ca="1"/>
        <v>1.7846541670000469</v>
      </c>
      <c r="X2848" s="60">
        <f ca="1"/>
        <v>-0.28818437286365411</v>
      </c>
      <c r="Y2848" s="52">
        <f ca="1">$B$12 * EXP(($E$3 - $C$12^2/2) * Y$2 + $C$12*SQRT(Y$2)*T2848)</f>
        <v>84.990582849222037</v>
      </c>
      <c r="Z2848" s="52">
        <f ca="1">Y2848 * EXP(($E$3 - $C$12^2/2) * (Z$2-Y$2) + $C$12*SQRT(Z$2-Y$2)*U2848)</f>
        <v>59.052580387756819</v>
      </c>
      <c r="AA2848" s="52">
        <f ca="1">Z2848 * EXP(($E$3 - $C$12^2/2) * (AA$2-Z$2) + $C$12*SQRT(AA$2-Z$2)*V2848)</f>
        <v>42.159706509102698</v>
      </c>
      <c r="AB2848" s="52">
        <f ca="1">AA2848 * EXP(($E$3 - $C$12^2/2) * (AB$2-AA$2) + $C$12*SQRT(AB$2-AA$2)*W2848)</f>
        <v>72.375018604480118</v>
      </c>
      <c r="AC2848" s="52">
        <f ca="1">AB2848 * EXP(($E$3 - $C$12^2/2) * (AC$2-AB$2) + $C$12*SQRT(AC$2-AB$2)*X2848)</f>
        <v>66.713403255384478</v>
      </c>
      <c r="AD2848" s="47"/>
      <c r="AE2848" s="3" t="s">
        <v>47</v>
      </c>
      <c r="AF2848" s="64">
        <f t="shared" ref="AF2848" ca="1" si="3599">($B$5*AF2850 + (1 + $B$6)*AF2849)*$B$2</f>
        <v>0</v>
      </c>
      <c r="AG2848" s="64">
        <f t="shared" ref="AG2848" ca="1" si="3600">($B$5*AG2850 + (1 + $B$6)*AG2849)*$B$2</f>
        <v>0</v>
      </c>
      <c r="AH2848" s="64">
        <f t="shared" ref="AH2848" ca="1" si="3601">($B$5*AH2850 + (1 + $B$6)*AH2849)*$B$2</f>
        <v>0</v>
      </c>
      <c r="AI2848" s="64">
        <f t="shared" ref="AI2848" ca="1" si="3602">($B$5*AI2850 + (1 + $B$6)*AI2849)*$B$2</f>
        <v>0</v>
      </c>
      <c r="AJ2848" s="64" cm="1">
        <f t="array" aca="1" ref="AJ2848" ca="1">($B$5*AJ2850 + (1 + $B$6)*AJ2849 + AND(NOT(AF2849:AJ2849)))*$B$2</f>
        <v>100000</v>
      </c>
      <c r="AK2848" s="73"/>
      <c r="AL2848" s="70"/>
    </row>
    <row r="2849" spans="6:38" ht="14.55" customHeight="1" x14ac:dyDescent="0.3">
      <c r="F2849" s="79"/>
      <c r="G2849" s="3">
        <v>2847</v>
      </c>
      <c r="H2849" s="61">
        <v>-0.50500843998167344</v>
      </c>
      <c r="I2849" s="61">
        <v>-0.23725908652283439</v>
      </c>
      <c r="J2849" s="61">
        <v>-1.9271773457816357</v>
      </c>
      <c r="K2849" s="62">
        <v>-0.54743332935903866</v>
      </c>
      <c r="L2849" s="60">
        <f t="array" ref="L2849:O2849">TRANSPOSE(MMULT(Option!$B$25:$E$28, TRANSPOSE(H2849:K2849)))</f>
        <v>-0.50500843998167344</v>
      </c>
      <c r="M2849" s="60">
        <v>-0.41945492065406248</v>
      </c>
      <c r="N2849" s="60">
        <v>-1.9567916498528204</v>
      </c>
      <c r="O2849" s="60">
        <v>-1.1090727870150019</v>
      </c>
      <c r="P2849" s="56" t="str">
        <f t="shared" si="3563"/>
        <v>570/2</v>
      </c>
      <c r="R2849" s="80"/>
      <c r="S2849" s="3" t="s">
        <v>31</v>
      </c>
      <c r="T2849" s="60">
        <f ca="1"/>
        <v>-0.52390299080851854</v>
      </c>
      <c r="U2849" s="60">
        <f ca="1"/>
        <v>-0.1645824196370447</v>
      </c>
      <c r="V2849" s="60">
        <f ca="1"/>
        <v>-0.97136006910580708</v>
      </c>
      <c r="W2849" s="60">
        <f ca="1"/>
        <v>1.2494062885093156</v>
      </c>
      <c r="X2849" s="60">
        <f ca="1"/>
        <v>-0.24113599194816884</v>
      </c>
      <c r="Y2849" s="52">
        <f ca="1">$B$13 * EXP(($E$3 - $C$13^2/2) * Y$2 + $C$13*SQRT(Y$2)*T2849)</f>
        <v>85.884149455559168</v>
      </c>
      <c r="Z2849" s="52">
        <f ca="1">Y2849 * EXP(($E$3 - $C$13^2/2) * (Z$2-Y$2) + $C$13*SQRT(Z$2-Y$2)*U2849)</f>
        <v>82.156384812294974</v>
      </c>
      <c r="AA2849" s="52">
        <f ca="1">Z2849 * EXP(($E$3 - $C$13^2/2) * (AA$2-Z$2) + $C$13*SQRT(AA$2-Z$2)*V2849)</f>
        <v>61.695842251833938</v>
      </c>
      <c r="AB2849" s="52">
        <f ca="1">AA2849 * EXP(($E$3 - $C$13^2/2) * (AB$2-AA$2) + $C$13*SQRT(AB$2-AA$2)*W2849)</f>
        <v>90.20081194859651</v>
      </c>
      <c r="AC2849" s="52">
        <f ca="1">AB2849 * EXP(($E$3 - $C$13^2/2) * (AC$2-AB$2) + $C$13*SQRT(AC$2-AB$2)*X2849)</f>
        <v>84.32662328395881</v>
      </c>
      <c r="AD2849" s="47"/>
      <c r="AE2849" s="3" t="s">
        <v>46</v>
      </c>
      <c r="AF2849" s="52" t="b">
        <f t="shared" ref="AF2849" ca="1" si="3603">AF2847 &gt;= $B$4</f>
        <v>0</v>
      </c>
      <c r="AG2849" s="52" t="b">
        <f t="array" aca="1" ref="AG2849" ca="1">AND(AG2847 &gt;= $B$4, NOT(OR($AF2849:AF2849)))</f>
        <v>0</v>
      </c>
      <c r="AH2849" s="52" t="b">
        <f t="array" aca="1" ref="AH2849" ca="1">AND(AH2847 &gt;= $B$4, NOT(OR($AF2849:AG2849)))</f>
        <v>0</v>
      </c>
      <c r="AI2849" s="52" t="b">
        <f t="array" aca="1" ref="AI2849" ca="1">AND(AI2847 &gt;= $B$4, NOT(OR($AF2849:AH2849)))</f>
        <v>0</v>
      </c>
      <c r="AJ2849" s="52" t="b">
        <f t="array" aca="1" ref="AJ2849" ca="1">AND(AJ2847 &gt;= $B$4, NOT(OR($AF2849:AI2849)))</f>
        <v>0</v>
      </c>
      <c r="AK2849" s="73"/>
      <c r="AL2849" s="70"/>
    </row>
    <row r="2850" spans="6:38" ht="14.55" customHeight="1" x14ac:dyDescent="0.3">
      <c r="F2850" s="79"/>
      <c r="G2850" s="3">
        <v>2848</v>
      </c>
      <c r="H2850" s="61">
        <v>-1.350026532433072</v>
      </c>
      <c r="I2850" s="61">
        <v>-0.97868281016718395</v>
      </c>
      <c r="J2850" s="61">
        <v>-1.341850538274199</v>
      </c>
      <c r="K2850" s="62">
        <v>0.87396142204301286</v>
      </c>
      <c r="L2850" s="60">
        <f t="array" ref="L2850:O2850">TRANSPOSE(MMULT(Option!$B$25:$E$28, TRANSPOSE(H2850:K2850)))</f>
        <v>-1.350026532433072</v>
      </c>
      <c r="M2850" s="60">
        <v>-1.4369882247618722</v>
      </c>
      <c r="N2850" s="60">
        <v>-1.9748507649961644</v>
      </c>
      <c r="O2850" s="60">
        <v>-0.3097764895364632</v>
      </c>
      <c r="P2850" s="56" t="str">
        <f t="shared" si="3563"/>
        <v>570/3</v>
      </c>
      <c r="R2850" s="80"/>
      <c r="S2850" s="3" t="s">
        <v>30</v>
      </c>
      <c r="T2850" s="60">
        <f ca="1"/>
        <v>-0.84199368499607607</v>
      </c>
      <c r="U2850" s="60">
        <f ca="1"/>
        <v>1.1864414043844673</v>
      </c>
      <c r="V2850" s="60">
        <f ca="1"/>
        <v>-1.3724532443998756</v>
      </c>
      <c r="W2850" s="60">
        <f ca="1"/>
        <v>-3.6325086663685946E-2</v>
      </c>
      <c r="X2850" s="60">
        <f ca="1"/>
        <v>0.1663715453952796</v>
      </c>
      <c r="Y2850" s="52">
        <f ca="1">$B$14 * EXP(($E$3 - $C$14^2/2) * Y$2 + $C$14*SQRT(Y$2)*T2850)</f>
        <v>78.067362867817309</v>
      </c>
      <c r="Z2850" s="52">
        <f ca="1">Y2850 * EXP(($E$3 - $C$14^2/2) * (Z$2-Y$2) + $C$14*SQRT(Z$2-Y$2)*U2850)</f>
        <v>112.00063061884093</v>
      </c>
      <c r="AA2850" s="52">
        <f ca="1">Z2850 * EXP(($E$3 - $C$14^2/2) * (AA$2-Z$2) + $C$14*SQRT(AA$2-Z$2)*V2850)</f>
        <v>74.572255547602765</v>
      </c>
      <c r="AB2850" s="52">
        <f ca="1">AA2850 * EXP(($E$3 - $C$14^2/2) * (AB$2-AA$2) + $C$14*SQRT(AB$2-AA$2)*W2850)</f>
        <v>74.133758027901251</v>
      </c>
      <c r="AC2850" s="52">
        <f ca="1">AB2850 * EXP(($E$3 - $C$14^2/2) * (AC$2-AB$2) + $C$14*SQRT(AC$2-AB$2)*X2850)</f>
        <v>78.318391941016472</v>
      </c>
      <c r="AD2850" s="47"/>
      <c r="AE2850" s="3" t="s">
        <v>68</v>
      </c>
      <c r="AF2850" s="52" t="b">
        <f ca="1">AND(AF2847&gt;$B$3, NOT(OR($AF2849:AF2849)))</f>
        <v>0</v>
      </c>
      <c r="AG2850" s="52" t="b">
        <f ca="1">AND(AG2847&gt;$B$3, NOT(OR($AF2849:AG2849)))</f>
        <v>0</v>
      </c>
      <c r="AH2850" s="52" t="b">
        <f ca="1">AND(AH2847&gt;$B$3, NOT(OR($AF2849:AH2849)))</f>
        <v>0</v>
      </c>
      <c r="AI2850" s="52" t="b">
        <f ca="1">AND(AI2847&gt;$B$3, NOT(OR($AF2849:AI2849)))</f>
        <v>0</v>
      </c>
      <c r="AJ2850" s="52" t="b">
        <f ca="1">AND(AJ2847&gt;$B$3, NOT(OR($AF2849:AJ2849)))</f>
        <v>0</v>
      </c>
      <c r="AK2850" s="74"/>
      <c r="AL2850" s="70"/>
    </row>
    <row r="2851" spans="6:38" ht="14.55" customHeight="1" x14ac:dyDescent="0.3">
      <c r="F2851" s="79"/>
      <c r="G2851" s="3">
        <v>2849</v>
      </c>
      <c r="H2851" s="61">
        <v>1.1641568055564231</v>
      </c>
      <c r="I2851" s="61">
        <v>-0.71324866196320535</v>
      </c>
      <c r="J2851" s="61">
        <v>-1.5394312625402424</v>
      </c>
      <c r="K2851" s="62">
        <v>9.6315011116618929E-2</v>
      </c>
      <c r="L2851" s="60">
        <f t="array" ref="L2851:O2851">TRANSPOSE(MMULT(Option!$B$25:$E$28, TRANSPOSE(H2851:K2851)))</f>
        <v>1.1641568055564231</v>
      </c>
      <c r="M2851" s="60">
        <v>-0.18804047433190246</v>
      </c>
      <c r="N2851" s="60">
        <v>-1.0732075929211846</v>
      </c>
      <c r="O2851" s="60">
        <v>6.0903411974720503E-2</v>
      </c>
      <c r="P2851" s="56" t="str">
        <f t="shared" si="3563"/>
        <v>570/4</v>
      </c>
      <c r="R2851" s="80">
        <v>713</v>
      </c>
      <c r="S2851" s="3" t="s">
        <v>28</v>
      </c>
      <c r="T2851" s="60">
        <f t="array" aca="1" ref="T2851:T2854" ca="1">TRANSPOSE(OFFSET($L$3, MATCH($R2851 &amp; "/" &amp; T$2, $P$3:$P$5002, 0) - 1, 0, 1, $E$1))</f>
        <v>1.1888338668592149</v>
      </c>
      <c r="U2851" s="60">
        <f t="array" aca="1" ref="U2851:U2854" ca="1">TRANSPOSE(OFFSET($L$3, MATCH($R2851 &amp; "/" &amp; U$2, $P$3:$P$5002, 0) - 1, 0, 1, $E$1))</f>
        <v>-0.17238212503383779</v>
      </c>
      <c r="V2851" s="60">
        <f t="array" aca="1" ref="V2851:V2854" ca="1">TRANSPOSE(OFFSET($L$3, MATCH($R2851 &amp; "/" &amp; V$2, $P$3:$P$5002, 0) - 1, 0, 1, $E$1))</f>
        <v>-0.1805478097742064</v>
      </c>
      <c r="W2851" s="60">
        <f t="array" aca="1" ref="W2851:W2854" ca="1">TRANSPOSE(OFFSET($L$3, MATCH($R2851 &amp; "/" &amp; W$2, $P$3:$P$5002, 0) - 1, 0, 1, $E$1))</f>
        <v>-0.84984097505766243</v>
      </c>
      <c r="X2851" s="60">
        <f t="array" aca="1" ref="X2851:X2854" ca="1">TRANSPOSE(OFFSET($L$3, MATCH($R2851 &amp; "/" &amp; X$2, $P$3:$P$5002, 0) - 1, 0, 1, $E$1))</f>
        <v>-1.4681630338170155</v>
      </c>
      <c r="Y2851" s="52">
        <f ca="1">$B$11 * EXP(($E$3 - $C$11^2/2) * Y$2 + $C$11*SQRT(Y$2)*T2851)</f>
        <v>143.56965900819574</v>
      </c>
      <c r="Z2851" s="52">
        <f ca="1">Y2851 * EXP(($E$3 - $C$11^2/2) * (Z$2-Y$2) + $C$11*SQRT(Z$2-Y$2)*U2851)</f>
        <v>137.01709629757738</v>
      </c>
      <c r="AA2851" s="52">
        <f ca="1">Z2851 * EXP(($E$3 - $C$11^2/2) * (AA$2-Z$2) + $C$11*SQRT(AA$2-Z$2)*V2851)</f>
        <v>130.44365428634896</v>
      </c>
      <c r="AB2851" s="52">
        <f ca="1">AA2851 * EXP(($E$3 - $C$11^2/2) * (AB$2-AA$2) + $C$11*SQRT(AB$2-AA$2)*W2851)</f>
        <v>101.59446680555899</v>
      </c>
      <c r="AC2851" s="52">
        <f ca="1">AB2851 * EXP(($E$3 - $C$11^2/2) * (AC$2-AB$2) + $C$11*SQRT(AC$2-AB$2)*X2851)</f>
        <v>65.728995697019442</v>
      </c>
      <c r="AD2851" s="47"/>
      <c r="AE2851" s="3" t="s">
        <v>69</v>
      </c>
      <c r="AF2851" s="20" cm="1">
        <f t="array" aca="1" ref="AF2851" ca="1">MIN(Y2851:Y2854 / $D$11:$D$14)</f>
        <v>0.7172176456622994</v>
      </c>
      <c r="AG2851" s="20" cm="1">
        <f t="array" aca="1" ref="AG2851" ca="1">MIN(Z2851:Z2854 / $D$11:$D$14)</f>
        <v>0.63318357475485276</v>
      </c>
      <c r="AH2851" s="20" cm="1">
        <f t="array" aca="1" ref="AH2851" ca="1">MIN(AA2851:AA2854 / $D$11:$D$14)</f>
        <v>0.62400287529217802</v>
      </c>
      <c r="AI2851" s="20" cm="1">
        <f t="array" aca="1" ref="AI2851" ca="1">MIN(AB2851:AB2854 / $D$11:$D$14)</f>
        <v>0.56737334363006497</v>
      </c>
      <c r="AJ2851" s="20" cm="1">
        <f t="array" aca="1" ref="AJ2851" ca="1">MIN(AC2851:AC2854 / $D$11:$D$14)</f>
        <v>0.54699519002410146</v>
      </c>
      <c r="AK2851" s="72">
        <f t="array" aca="1" ref="AK2851" ca="1">SUMPRODUCT(AF2852:AJ2852, EXP(-$E$3*$AF$2:$AJ$2))</f>
        <v>77880.078307140488</v>
      </c>
      <c r="AL2851" s="70">
        <f ca="1">MAX(AC2852 - $D$11, 0) * EXP(-$E$2*$E$3)</f>
        <v>0</v>
      </c>
    </row>
    <row r="2852" spans="6:38" ht="14.55" customHeight="1" x14ac:dyDescent="0.3">
      <c r="F2852" s="79"/>
      <c r="G2852" s="3">
        <v>2850</v>
      </c>
      <c r="H2852" s="61">
        <v>-0.23390896129683986</v>
      </c>
      <c r="I2852" s="61">
        <v>0.75808685544900645</v>
      </c>
      <c r="J2852" s="61">
        <v>0.42951515235985205</v>
      </c>
      <c r="K2852" s="62">
        <v>-0.28887086084946795</v>
      </c>
      <c r="L2852" s="60">
        <f t="array" ref="L2852:O2852">TRANSPOSE(MMULT(Option!$B$25:$E$28, TRANSPOSE(H2852:K2852)))</f>
        <v>-0.23390896129683986</v>
      </c>
      <c r="M2852" s="60">
        <v>0.60123449517048766</v>
      </c>
      <c r="N2852" s="60">
        <v>0.48219763420375994</v>
      </c>
      <c r="O2852" s="60">
        <v>-5.8591299947951148E-2</v>
      </c>
      <c r="P2852" s="56" t="str">
        <f t="shared" si="3563"/>
        <v>570/5</v>
      </c>
      <c r="R2852" s="80"/>
      <c r="S2852" s="3" t="s">
        <v>29</v>
      </c>
      <c r="T2852" s="60">
        <f ca="1"/>
        <v>-0.68143239336542905</v>
      </c>
      <c r="U2852" s="60">
        <f ca="1"/>
        <v>-0.69851962279627211</v>
      </c>
      <c r="V2852" s="60">
        <f ca="1"/>
        <v>-0.24204899311595474</v>
      </c>
      <c r="W2852" s="60">
        <f ca="1"/>
        <v>-0.33379144927681348</v>
      </c>
      <c r="X2852" s="60">
        <f ca="1"/>
        <v>-0.1385917746902105</v>
      </c>
      <c r="Y2852" s="52">
        <f ca="1">$B$12 * EXP(($E$3 - $C$12^2/2) * Y$2 + $C$12*SQRT(Y$2)*T2852)</f>
        <v>81.919779364117872</v>
      </c>
      <c r="Z2852" s="52">
        <f ca="1">Y2852 * EXP(($E$3 - $C$12^2/2) * (Z$2-Y$2) + $C$12*SQRT(Z$2-Y$2)*U2852)</f>
        <v>66.765373217637091</v>
      </c>
      <c r="AA2852" s="52">
        <f ca="1">Z2852 * EXP(($E$3 - $C$12^2/2) * (AA$2-Z$2) + $C$12*SQRT(AA$2-Z$2)*V2852)</f>
        <v>62.400287529217799</v>
      </c>
      <c r="AB2852" s="52">
        <f ca="1">AA2852 * EXP(($E$3 - $C$12^2/2) * (AB$2-AA$2) + $C$12*SQRT(AB$2-AA$2)*W2852)</f>
        <v>56.737334363006497</v>
      </c>
      <c r="AC2852" s="52">
        <f ca="1">AB2852 * EXP(($E$3 - $C$12^2/2) * (AC$2-AB$2) + $C$12*SQRT(AC$2-AB$2)*X2852)</f>
        <v>54.699519002410149</v>
      </c>
      <c r="AD2852" s="47"/>
      <c r="AE2852" s="3" t="s">
        <v>47</v>
      </c>
      <c r="AF2852" s="64">
        <f t="shared" ref="AF2852" ca="1" si="3604">($B$5*AF2854 + (1 + $B$6)*AF2853)*$B$2</f>
        <v>0</v>
      </c>
      <c r="AG2852" s="64">
        <f t="shared" ref="AG2852" ca="1" si="3605">($B$5*AG2854 + (1 + $B$6)*AG2853)*$B$2</f>
        <v>0</v>
      </c>
      <c r="AH2852" s="64">
        <f t="shared" ref="AH2852" ca="1" si="3606">($B$5*AH2854 + (1 + $B$6)*AH2853)*$B$2</f>
        <v>0</v>
      </c>
      <c r="AI2852" s="64">
        <f t="shared" ref="AI2852" ca="1" si="3607">($B$5*AI2854 + (1 + $B$6)*AI2853)*$B$2</f>
        <v>0</v>
      </c>
      <c r="AJ2852" s="64" cm="1">
        <f t="array" aca="1" ref="AJ2852" ca="1">($B$5*AJ2854 + (1 + $B$6)*AJ2853 + AND(NOT(AF2853:AJ2853)))*$B$2</f>
        <v>100000</v>
      </c>
      <c r="AK2852" s="73"/>
      <c r="AL2852" s="70"/>
    </row>
    <row r="2853" spans="6:38" ht="14.55" customHeight="1" x14ac:dyDescent="0.3">
      <c r="F2853" s="79"/>
      <c r="G2853" s="3">
        <v>2851</v>
      </c>
      <c r="H2853" s="61">
        <v>-1.9943194592491034</v>
      </c>
      <c r="I2853" s="61">
        <v>-1.5498217139324837</v>
      </c>
      <c r="J2853" s="61">
        <v>1.0111447280873773</v>
      </c>
      <c r="K2853" s="62">
        <v>3.1538205520189742</v>
      </c>
      <c r="L2853" s="60">
        <f t="array" ref="L2853:O2853">TRANSPOSE(MMULT(Option!$B$25:$E$28, TRANSPOSE(H2853:K2853)))</f>
        <v>-1.9943194592491034</v>
      </c>
      <c r="M2853" s="60">
        <v>-2.2181628472560018</v>
      </c>
      <c r="N2853" s="60">
        <v>-0.31546778077537618</v>
      </c>
      <c r="O2853" s="60">
        <v>1.6945594362970773</v>
      </c>
      <c r="P2853" s="56" t="str">
        <f t="shared" si="3563"/>
        <v>571/1</v>
      </c>
      <c r="R2853" s="80"/>
      <c r="S2853" s="3" t="s">
        <v>31</v>
      </c>
      <c r="T2853" s="60">
        <f ca="1"/>
        <v>0.72234183646993211</v>
      </c>
      <c r="U2853" s="60">
        <f ca="1"/>
        <v>1.4855862079245048</v>
      </c>
      <c r="V2853" s="60">
        <f ca="1"/>
        <v>-0.25701407496610806</v>
      </c>
      <c r="W2853" s="60">
        <f ca="1"/>
        <v>-8.5137981912808747E-2</v>
      </c>
      <c r="X2853" s="60">
        <f ca="1"/>
        <v>-0.66364436811751892</v>
      </c>
      <c r="Y2853" s="52">
        <f ca="1">$B$13 * EXP(($E$3 - $C$13^2/2) * Y$2 + $C$13*SQRT(Y$2)*T2853)</f>
        <v>124.82000467116067</v>
      </c>
      <c r="Z2853" s="52">
        <f ca="1">Y2853 * EXP(($E$3 - $C$13^2/2) * (Z$2-Y$2) + $C$13*SQRT(Z$2-Y$2)*U2853)</f>
        <v>195.88908365048928</v>
      </c>
      <c r="AA2853" s="52">
        <f ca="1">Z2853 * EXP(($E$3 - $C$13^2/2) * (AA$2-Z$2) + $C$13*SQRT(AA$2-Z$2)*V2853)</f>
        <v>182.26184771542734</v>
      </c>
      <c r="AB2853" s="52">
        <f ca="1">AA2853 * EXP(($E$3 - $C$13^2/2) * (AB$2-AA$2) + $C$13*SQRT(AB$2-AA$2)*W2853)</f>
        <v>178.55612583460143</v>
      </c>
      <c r="AC2853" s="52">
        <f ca="1">AB2853 * EXP(($E$3 - $C$13^2/2) * (AC$2-AB$2) + $C$13*SQRT(AC$2-AB$2)*X2853)</f>
        <v>147.05544195173505</v>
      </c>
      <c r="AD2853" s="47"/>
      <c r="AE2853" s="3" t="s">
        <v>46</v>
      </c>
      <c r="AF2853" s="52" t="b">
        <f t="shared" ref="AF2853" ca="1" si="3608">AF2851 &gt;= $B$4</f>
        <v>0</v>
      </c>
      <c r="AG2853" s="52" t="b">
        <f t="array" aca="1" ref="AG2853" ca="1">AND(AG2851 &gt;= $B$4, NOT(OR($AF2853:AF2853)))</f>
        <v>0</v>
      </c>
      <c r="AH2853" s="52" t="b">
        <f t="array" aca="1" ref="AH2853" ca="1">AND(AH2851 &gt;= $B$4, NOT(OR($AF2853:AG2853)))</f>
        <v>0</v>
      </c>
      <c r="AI2853" s="52" t="b">
        <f t="array" aca="1" ref="AI2853" ca="1">AND(AI2851 &gt;= $B$4, NOT(OR($AF2853:AH2853)))</f>
        <v>0</v>
      </c>
      <c r="AJ2853" s="52" t="b">
        <f t="array" aca="1" ref="AJ2853" ca="1">AND(AJ2851 &gt;= $B$4, NOT(OR($AF2853:AI2853)))</f>
        <v>0</v>
      </c>
      <c r="AK2853" s="73"/>
      <c r="AL2853" s="70"/>
    </row>
    <row r="2854" spans="6:38" ht="14.55" customHeight="1" x14ac:dyDescent="0.3">
      <c r="F2854" s="79"/>
      <c r="G2854" s="3">
        <v>2852</v>
      </c>
      <c r="H2854" s="61">
        <v>-1.2475925598356246</v>
      </c>
      <c r="I2854" s="61">
        <v>-1.4202992835121591</v>
      </c>
      <c r="J2854" s="61">
        <v>0.16805550152924081</v>
      </c>
      <c r="K2854" s="62">
        <v>0.34009484003560253</v>
      </c>
      <c r="L2854" s="60">
        <f t="array" ref="L2854:O2854">TRANSPOSE(MMULT(Option!$B$25:$E$28, TRANSPOSE(H2854:K2854)))</f>
        <v>-1.2475925598356246</v>
      </c>
      <c r="M2854" s="60">
        <v>-1.8007628191714526</v>
      </c>
      <c r="N2854" s="60">
        <v>-0.72335384113469825</v>
      </c>
      <c r="O2854" s="60">
        <v>-0.54691778320520168</v>
      </c>
      <c r="P2854" s="56" t="str">
        <f t="shared" si="3563"/>
        <v>571/2</v>
      </c>
      <c r="R2854" s="80"/>
      <c r="S2854" s="3" t="s">
        <v>30</v>
      </c>
      <c r="T2854" s="60">
        <f ca="1"/>
        <v>-1.1245864466968833</v>
      </c>
      <c r="U2854" s="60">
        <f ca="1"/>
        <v>-0.43206319120443343</v>
      </c>
      <c r="V2854" s="60">
        <f ca="1"/>
        <v>0.10267202678977203</v>
      </c>
      <c r="W2854" s="60">
        <f ca="1"/>
        <v>0.3522466519697765</v>
      </c>
      <c r="X2854" s="60">
        <f ca="1"/>
        <v>-0.71490127351948574</v>
      </c>
      <c r="Y2854" s="52">
        <f ca="1">$B$14 * EXP(($E$3 - $C$14^2/2) * Y$2 + $C$14*SQRT(Y$2)*T2854)</f>
        <v>71.721764566229936</v>
      </c>
      <c r="Z2854" s="52">
        <f ca="1">Y2854 * EXP(($E$3 - $C$14^2/2) * (Z$2-Y$2) + $C$14*SQRT(Z$2-Y$2)*U2854)</f>
        <v>63.318357475485278</v>
      </c>
      <c r="AA2854" s="52">
        <f ca="1">Z2854 * EXP(($E$3 - $C$14^2/2) * (AA$2-Z$2) + $C$14*SQRT(AA$2-Z$2)*V2854)</f>
        <v>65.626324440238591</v>
      </c>
      <c r="AB2854" s="52">
        <f ca="1">AA2854 * EXP(($E$3 - $C$14^2/2) * (AB$2-AA$2) + $C$14*SQRT(AB$2-AA$2)*W2854)</f>
        <v>73.306618508357531</v>
      </c>
      <c r="AC2854" s="52">
        <f ca="1">AB2854 * EXP(($E$3 - $C$14^2/2) * (AC$2-AB$2) + $C$14*SQRT(AC$2-AB$2)*X2854)</f>
        <v>59.452668951904606</v>
      </c>
      <c r="AD2854" s="47"/>
      <c r="AE2854" s="3" t="s">
        <v>68</v>
      </c>
      <c r="AF2854" s="52" t="b">
        <f ca="1">AND(AF2851&gt;$B$3, NOT(OR($AF2853:AF2853)))</f>
        <v>0</v>
      </c>
      <c r="AG2854" s="52" t="b">
        <f ca="1">AND(AG2851&gt;$B$3, NOT(OR($AF2853:AG2853)))</f>
        <v>0</v>
      </c>
      <c r="AH2854" s="52" t="b">
        <f ca="1">AND(AH2851&gt;$B$3, NOT(OR($AF2853:AH2853)))</f>
        <v>0</v>
      </c>
      <c r="AI2854" s="52" t="b">
        <f ca="1">AND(AI2851&gt;$B$3, NOT(OR($AF2853:AI2853)))</f>
        <v>0</v>
      </c>
      <c r="AJ2854" s="52" t="b">
        <f ca="1">AND(AJ2851&gt;$B$3, NOT(OR($AF2853:AJ2853)))</f>
        <v>0</v>
      </c>
      <c r="AK2854" s="74"/>
      <c r="AL2854" s="70"/>
    </row>
    <row r="2855" spans="6:38" ht="14.55" customHeight="1" x14ac:dyDescent="0.3">
      <c r="F2855" s="79"/>
      <c r="G2855" s="3">
        <v>2853</v>
      </c>
      <c r="H2855" s="61">
        <v>0.61144221720426384</v>
      </c>
      <c r="I2855" s="61">
        <v>1.5757864676547149</v>
      </c>
      <c r="J2855" s="61">
        <v>0.27100304609852194</v>
      </c>
      <c r="K2855" s="62">
        <v>-1.1962754576117407</v>
      </c>
      <c r="L2855" s="60">
        <f t="array" ref="L2855:O2855">TRANSPOSE(MMULT(Option!$B$25:$E$28, TRANSPOSE(H2855:K2855)))</f>
        <v>0.61144221720426384</v>
      </c>
      <c r="M2855" s="60">
        <v>1.6888090403046683</v>
      </c>
      <c r="N2855" s="60">
        <v>0.895239348213692</v>
      </c>
      <c r="O2855" s="60">
        <v>-0.31432007525087458</v>
      </c>
      <c r="P2855" s="56" t="str">
        <f t="shared" si="3563"/>
        <v>571/3</v>
      </c>
      <c r="R2855" s="80">
        <v>714</v>
      </c>
      <c r="S2855" s="3" t="s">
        <v>28</v>
      </c>
      <c r="T2855" s="60">
        <f t="array" aca="1" ref="T2855:T2858" ca="1">TRANSPOSE(OFFSET($L$3, MATCH($R2855 &amp; "/" &amp; T$2, $P$3:$P$5002, 0) - 1, 0, 1, $E$1))</f>
        <v>1.658673364261577</v>
      </c>
      <c r="U2855" s="60">
        <f t="array" aca="1" ref="U2855:U2858" ca="1">TRANSPOSE(OFFSET($L$3, MATCH($R2855 &amp; "/" &amp; U$2, $P$3:$P$5002, 0) - 1, 0, 1, $E$1))</f>
        <v>-0.54763352086508565</v>
      </c>
      <c r="V2855" s="60">
        <f t="array" aca="1" ref="V2855:V2858" ca="1">TRANSPOSE(OFFSET($L$3, MATCH($R2855 &amp; "/" &amp; V$2, $P$3:$P$5002, 0) - 1, 0, 1, $E$1))</f>
        <v>0.43894866440934577</v>
      </c>
      <c r="W2855" s="60">
        <f t="array" aca="1" ref="W2855:W2858" ca="1">TRANSPOSE(OFFSET($L$3, MATCH($R2855 &amp; "/" &amp; W$2, $P$3:$P$5002, 0) - 1, 0, 1, $E$1))</f>
        <v>1.8519463196106825</v>
      </c>
      <c r="X2855" s="60">
        <f t="array" aca="1" ref="X2855:X2858" ca="1">TRANSPOSE(OFFSET($L$3, MATCH($R2855 &amp; "/" &amp; X$2, $P$3:$P$5002, 0) - 1, 0, 1, $E$1))</f>
        <v>0.77105637894422141</v>
      </c>
      <c r="Y2855" s="52">
        <f ca="1">$B$11 * EXP(($E$3 - $C$11^2/2) * Y$2 + $C$11*SQRT(Y$2)*T2855)</f>
        <v>165.30168448824639</v>
      </c>
      <c r="Z2855" s="52">
        <f ca="1">Y2855 * EXP(($E$3 - $C$11^2/2) * (Z$2-Y$2) + $C$11*SQRT(Z$2-Y$2)*U2855)</f>
        <v>140.96084249494785</v>
      </c>
      <c r="AA2855" s="52">
        <f ca="1">Z2855 * EXP(($E$3 - $C$11^2/2) * (AA$2-Z$2) + $C$11*SQRT(AA$2-Z$2)*V2855)</f>
        <v>161.60688305302546</v>
      </c>
      <c r="AB2855" s="52">
        <f ca="1">AA2855 * EXP(($E$3 - $C$11^2/2) * (AB$2-AA$2) + $C$11*SQRT(AB$2-AA$2)*W2855)</f>
        <v>283.08597050478829</v>
      </c>
      <c r="AC2855" s="52">
        <f ca="1">AB2855 * EXP(($E$3 - $C$11^2/2) * (AC$2-AB$2) + $C$11*SQRT(AC$2-AB$2)*X2855)</f>
        <v>358.54979475446822</v>
      </c>
      <c r="AD2855" s="47"/>
      <c r="AE2855" s="3" t="s">
        <v>69</v>
      </c>
      <c r="AF2855" s="20" cm="1">
        <f t="array" aca="1" ref="AF2855" ca="1">MIN(Y2855:Y2858 / $D$11:$D$14)</f>
        <v>1.1524815011447296</v>
      </c>
      <c r="AG2855" s="20" cm="1">
        <f t="array" aca="1" ref="AG2855" ca="1">MIN(Z2855:Z2858 / $D$11:$D$14)</f>
        <v>1.3787514746692975</v>
      </c>
      <c r="AH2855" s="20" cm="1">
        <f t="array" aca="1" ref="AH2855" ca="1">MIN(AA2855:AA2858 / $D$11:$D$14)</f>
        <v>1.605192831119044</v>
      </c>
      <c r="AI2855" s="20" cm="1">
        <f t="array" aca="1" ref="AI2855" ca="1">MIN(AB2855:AB2858 / $D$11:$D$14)</f>
        <v>1.3380438105233889</v>
      </c>
      <c r="AJ2855" s="20" cm="1">
        <f t="array" aca="1" ref="AJ2855" ca="1">MIN(AC2855:AC2858 / $D$11:$D$14)</f>
        <v>1.3449468267634643</v>
      </c>
      <c r="AK2855" s="72">
        <f t="array" aca="1" ref="AK2855" ca="1">SUMPRODUCT(AF2856:AJ2856, EXP(-$E$3*$AF$2:$AJ$2))</f>
        <v>109276.37026128646</v>
      </c>
      <c r="AL2855" s="70">
        <f ca="1">MAX(AC2856 - $D$11, 0) * EXP(-$E$2*$E$3)</f>
        <v>57.733697378409396</v>
      </c>
    </row>
    <row r="2856" spans="6:38" ht="14.55" customHeight="1" x14ac:dyDescent="0.3">
      <c r="F2856" s="79"/>
      <c r="G2856" s="3">
        <v>2854</v>
      </c>
      <c r="H2856" s="61">
        <v>4.5959814831029594E-2</v>
      </c>
      <c r="I2856" s="61">
        <v>-0.66685580737828876</v>
      </c>
      <c r="J2856" s="61">
        <v>-1.0325096115810841</v>
      </c>
      <c r="K2856" s="62">
        <v>1.288348160796233</v>
      </c>
      <c r="L2856" s="60">
        <f t="array" ref="L2856:O2856">TRANSPOSE(MMULT(Option!$B$25:$E$28, TRANSPOSE(H2856:K2856)))</f>
        <v>4.5959814831029594E-2</v>
      </c>
      <c r="M2856" s="60">
        <v>-0.59279951705396794</v>
      </c>
      <c r="N2856" s="60">
        <v>-1.0631034996566771</v>
      </c>
      <c r="O2856" s="60">
        <v>0.74551029520829026</v>
      </c>
      <c r="P2856" s="56" t="str">
        <f t="shared" si="3563"/>
        <v>571/4</v>
      </c>
      <c r="R2856" s="80"/>
      <c r="S2856" s="3" t="s">
        <v>29</v>
      </c>
      <c r="T2856" s="60">
        <f ca="1"/>
        <v>0.60089292581684361</v>
      </c>
      <c r="U2856" s="60">
        <f ca="1"/>
        <v>0.45809923807890707</v>
      </c>
      <c r="V2856" s="60">
        <f ca="1"/>
        <v>0.67133167394426496</v>
      </c>
      <c r="W2856" s="60">
        <f ca="1"/>
        <v>0.78374975366885347</v>
      </c>
      <c r="X2856" s="60">
        <f ca="1"/>
        <v>-0.74860434164344136</v>
      </c>
      <c r="Y2856" s="52">
        <f ca="1">$B$12 * EXP(($E$3 - $C$12^2/2) * Y$2 + $C$12*SQRT(Y$2)*T2856)</f>
        <v>120.35407987446651</v>
      </c>
      <c r="Z2856" s="52">
        <f ca="1">Y2856 * EXP(($E$3 - $C$12^2/2) * (Z$2-Y$2) + $C$12*SQRT(Z$2-Y$2)*U2856)</f>
        <v>138.77693156446389</v>
      </c>
      <c r="AA2856" s="52">
        <f ca="1">Z2856 * EXP(($E$3 - $C$12^2/2) * (AA$2-Z$2) + $C$12*SQRT(AA$2-Z$2)*V2856)</f>
        <v>170.59073706087798</v>
      </c>
      <c r="AB2856" s="52">
        <f ca="1">AA2856 * EXP(($E$3 - $C$12^2/2) * (AB$2-AA$2) + $C$12*SQRT(AB$2-AA$2)*W2856)</f>
        <v>216.89042312379075</v>
      </c>
      <c r="AC2856" s="52">
        <f ca="1">AB2856 * EXP(($E$3 - $C$12^2/2) * (AC$2-AB$2) + $C$12*SQRT(AC$2-AB$2)*X2856)</f>
        <v>174.13153483323609</v>
      </c>
      <c r="AD2856" s="47"/>
      <c r="AE2856" s="3" t="s">
        <v>47</v>
      </c>
      <c r="AF2856" s="64">
        <f t="shared" ref="AF2856" ca="1" si="3609">($B$5*AF2858 + (1 + $B$6)*AF2857)*$B$2</f>
        <v>15000</v>
      </c>
      <c r="AG2856" s="64">
        <f t="shared" ref="AG2856" ca="1" si="3610">($B$5*AG2858 + (1 + $B$6)*AG2857)*$B$2</f>
        <v>105000</v>
      </c>
      <c r="AH2856" s="64">
        <f t="shared" ref="AH2856" ca="1" si="3611">($B$5*AH2858 + (1 + $B$6)*AH2857)*$B$2</f>
        <v>0</v>
      </c>
      <c r="AI2856" s="64">
        <f t="shared" ref="AI2856" ca="1" si="3612">($B$5*AI2858 + (1 + $B$6)*AI2857)*$B$2</f>
        <v>0</v>
      </c>
      <c r="AJ2856" s="64" cm="1">
        <f t="array" aca="1" ref="AJ2856" ca="1">($B$5*AJ2858 + (1 + $B$6)*AJ2857 + AND(NOT(AF2857:AJ2857)))*$B$2</f>
        <v>0</v>
      </c>
      <c r="AK2856" s="73"/>
      <c r="AL2856" s="70"/>
    </row>
    <row r="2857" spans="6:38" ht="14.55" customHeight="1" x14ac:dyDescent="0.3">
      <c r="F2857" s="79"/>
      <c r="G2857" s="3">
        <v>2855</v>
      </c>
      <c r="H2857" s="61">
        <v>-0.74957716116329354</v>
      </c>
      <c r="I2857" s="61">
        <v>0.45762901865221145</v>
      </c>
      <c r="J2857" s="61">
        <v>-1.6845912359305453</v>
      </c>
      <c r="K2857" s="62">
        <v>-1.3148238441396878</v>
      </c>
      <c r="L2857" s="60">
        <f t="array" ref="L2857:O2857">TRANSPOSE(MMULT(Option!$B$25:$E$28, TRANSPOSE(H2857:K2857)))</f>
        <v>-0.74957716116329354</v>
      </c>
      <c r="M2857" s="60">
        <v>0.11959305917110596</v>
      </c>
      <c r="N2857" s="60">
        <v>-1.6595888967418246</v>
      </c>
      <c r="O2857" s="60">
        <v>-1.6347418715819253</v>
      </c>
      <c r="P2857" s="56" t="str">
        <f t="shared" si="3563"/>
        <v>571/5</v>
      </c>
      <c r="R2857" s="80"/>
      <c r="S2857" s="3" t="s">
        <v>31</v>
      </c>
      <c r="T2857" s="60">
        <f ca="1"/>
        <v>1.0996826078579056</v>
      </c>
      <c r="U2857" s="60">
        <f ca="1"/>
        <v>-6.2421404008716978E-2</v>
      </c>
      <c r="V2857" s="60">
        <f ca="1"/>
        <v>0.49021844069971565</v>
      </c>
      <c r="W2857" s="60">
        <f ca="1"/>
        <v>-0.6234506296788711</v>
      </c>
      <c r="X2857" s="60">
        <f ca="1"/>
        <v>4.8591268814627414E-4</v>
      </c>
      <c r="Y2857" s="52">
        <f ca="1">$B$13 * EXP(($E$3 - $C$13^2/2) * Y$2 + $C$13*SQRT(Y$2)*T2857)</f>
        <v>139.78072829713929</v>
      </c>
      <c r="Z2857" s="52">
        <f ca="1">Y2857 * EXP(($E$3 - $C$13^2/2) * (Z$2-Y$2) + $C$13*SQRT(Z$2-Y$2)*U2857)</f>
        <v>137.87514746692975</v>
      </c>
      <c r="AA2857" s="52">
        <f ca="1">Z2857 * EXP(($E$3 - $C$13^2/2) * (AA$2-Z$2) + $C$13*SQRT(AA$2-Z$2)*V2857)</f>
        <v>160.5192831119044</v>
      </c>
      <c r="AB2857" s="52">
        <f ca="1">AA2857 * EXP(($E$3 - $C$13^2/2) * (AB$2-AA$2) + $C$13*SQRT(AB$2-AA$2)*W2857)</f>
        <v>133.8043810523389</v>
      </c>
      <c r="AC2857" s="52">
        <f ca="1">AB2857 * EXP(($E$3 - $C$13^2/2) * (AC$2-AB$2) + $C$13*SQRT(AC$2-AB$2)*X2857)</f>
        <v>134.49468267634643</v>
      </c>
      <c r="AD2857" s="47"/>
      <c r="AE2857" s="3" t="s">
        <v>46</v>
      </c>
      <c r="AF2857" s="52" t="b">
        <f t="shared" ref="AF2857" ca="1" si="3613">AF2855 &gt;= $B$4</f>
        <v>0</v>
      </c>
      <c r="AG2857" s="52" t="b">
        <f t="array" aca="1" ref="AG2857" ca="1">AND(AG2855 &gt;= $B$4, NOT(OR($AF2857:AF2857)))</f>
        <v>1</v>
      </c>
      <c r="AH2857" s="52" t="b">
        <f t="array" aca="1" ref="AH2857" ca="1">AND(AH2855 &gt;= $B$4, NOT(OR($AF2857:AG2857)))</f>
        <v>0</v>
      </c>
      <c r="AI2857" s="52" t="b">
        <f t="array" aca="1" ref="AI2857" ca="1">AND(AI2855 &gt;= $B$4, NOT(OR($AF2857:AH2857)))</f>
        <v>0</v>
      </c>
      <c r="AJ2857" s="52" t="b">
        <f t="array" aca="1" ref="AJ2857" ca="1">AND(AJ2855 &gt;= $B$4, NOT(OR($AF2857:AI2857)))</f>
        <v>0</v>
      </c>
      <c r="AK2857" s="73"/>
      <c r="AL2857" s="70"/>
    </row>
    <row r="2858" spans="6:38" ht="14.55" customHeight="1" x14ac:dyDescent="0.3">
      <c r="F2858" s="79"/>
      <c r="G2858" s="3">
        <v>2856</v>
      </c>
      <c r="H2858" s="61">
        <v>-0.80704170599309355</v>
      </c>
      <c r="I2858" s="61">
        <v>-0.58136123760818792</v>
      </c>
      <c r="J2858" s="61">
        <v>1.5848830146240038</v>
      </c>
      <c r="K2858" s="62">
        <v>1.0779341533535696</v>
      </c>
      <c r="L2858" s="60">
        <f t="array" ref="L2858:O2858">TRANSPOSE(MMULT(Option!$B$25:$E$28, TRANSPOSE(H2858:K2858)))</f>
        <v>-0.80704170599309355</v>
      </c>
      <c r="M2858" s="60">
        <v>-0.85564305788778316</v>
      </c>
      <c r="N2858" s="60">
        <v>0.91696591494756041</v>
      </c>
      <c r="O2858" s="60">
        <v>0.75737236052457979</v>
      </c>
      <c r="P2858" s="56" t="str">
        <f t="shared" si="3563"/>
        <v>572/1</v>
      </c>
      <c r="R2858" s="80"/>
      <c r="S2858" s="3" t="s">
        <v>30</v>
      </c>
      <c r="T2858" s="60">
        <f ca="1"/>
        <v>0.45639148230789017</v>
      </c>
      <c r="U2858" s="60">
        <f ca="1"/>
        <v>2.6980418129486714</v>
      </c>
      <c r="V2858" s="60">
        <f ca="1"/>
        <v>-0.64616004490117807</v>
      </c>
      <c r="W2858" s="60">
        <f ca="1"/>
        <v>0.1647922062048458</v>
      </c>
      <c r="X2858" s="60">
        <f ca="1"/>
        <v>1.7963851465384619E-2</v>
      </c>
      <c r="Y2858" s="52">
        <f ca="1">$B$14 * EXP(($E$3 - $C$14^2/2) * Y$2 + $C$14*SQRT(Y$2)*T2858)</f>
        <v>115.24815011447296</v>
      </c>
      <c r="Z2858" s="52">
        <f ca="1">Y2858 * EXP(($E$3 - $C$14^2/2) * (Z$2-Y$2) + $C$14*SQRT(Z$2-Y$2)*U2858)</f>
        <v>260.21290844840922</v>
      </c>
      <c r="AA2858" s="52">
        <f ca="1">Z2858 * EXP(($E$3 - $C$14^2/2) * (AA$2-Z$2) + $C$14*SQRT(AA$2-Z$2)*V2858)</f>
        <v>215.43347497949668</v>
      </c>
      <c r="AB2858" s="52">
        <f ca="1">AA2858 * EXP(($E$3 - $C$14^2/2) * (AB$2-AA$2) + $C$14*SQRT(AB$2-AA$2)*W2858)</f>
        <v>227.48625590375468</v>
      </c>
      <c r="AC2858" s="52">
        <f ca="1">AB2858 * EXP(($E$3 - $C$14^2/2) * (AC$2-AB$2) + $C$14*SQRT(AC$2-AB$2)*X2858)</f>
        <v>229.86196541602629</v>
      </c>
      <c r="AD2858" s="47"/>
      <c r="AE2858" s="3" t="s">
        <v>68</v>
      </c>
      <c r="AF2858" s="52" t="b">
        <f ca="1">AND(AF2855&gt;$B$3, NOT(OR($AF2857:AF2857)))</f>
        <v>1</v>
      </c>
      <c r="AG2858" s="52" t="b">
        <f ca="1">AND(AG2855&gt;$B$3, NOT(OR($AF2857:AG2857)))</f>
        <v>0</v>
      </c>
      <c r="AH2858" s="52" t="b">
        <f ca="1">AND(AH2855&gt;$B$3, NOT(OR($AF2857:AH2857)))</f>
        <v>0</v>
      </c>
      <c r="AI2858" s="52" t="b">
        <f ca="1">AND(AI2855&gt;$B$3, NOT(OR($AF2857:AI2857)))</f>
        <v>0</v>
      </c>
      <c r="AJ2858" s="52" t="b">
        <f ca="1">AND(AJ2855&gt;$B$3, NOT(OR($AF2857:AJ2857)))</f>
        <v>0</v>
      </c>
      <c r="AK2858" s="74"/>
      <c r="AL2858" s="70"/>
    </row>
    <row r="2859" spans="6:38" ht="14.55" customHeight="1" x14ac:dyDescent="0.3">
      <c r="F2859" s="79"/>
      <c r="G2859" s="3">
        <v>2857</v>
      </c>
      <c r="H2859" s="61">
        <v>-0.25198200628802625</v>
      </c>
      <c r="I2859" s="61">
        <v>1.0906707801887983</v>
      </c>
      <c r="J2859" s="61">
        <v>0.39711280310637009</v>
      </c>
      <c r="K2859" s="62">
        <v>2.0783253223814038E-2</v>
      </c>
      <c r="L2859" s="60">
        <f t="array" ref="L2859:O2859">TRANSPOSE(MMULT(Option!$B$25:$E$28, TRANSPOSE(H2859:K2859)))</f>
        <v>-0.25198200628802625</v>
      </c>
      <c r="M2859" s="60">
        <v>0.89882347918313155</v>
      </c>
      <c r="N2859" s="60">
        <v>0.53360002156687425</v>
      </c>
      <c r="O2859" s="60">
        <v>0.280118046862741</v>
      </c>
      <c r="P2859" s="56" t="str">
        <f t="shared" si="3563"/>
        <v>572/2</v>
      </c>
      <c r="R2859" s="80">
        <v>715</v>
      </c>
      <c r="S2859" s="3" t="s">
        <v>28</v>
      </c>
      <c r="T2859" s="60">
        <f t="array" aca="1" ref="T2859:T2862" ca="1">TRANSPOSE(OFFSET($L$3, MATCH($R2859 &amp; "/" &amp; T$2, $P$3:$P$5002, 0) - 1, 0, 1, $E$1))</f>
        <v>0.9470024672702585</v>
      </c>
      <c r="U2859" s="60">
        <f t="array" aca="1" ref="U2859:U2862" ca="1">TRANSPOSE(OFFSET($L$3, MATCH($R2859 &amp; "/" &amp; U$2, $P$3:$P$5002, 0) - 1, 0, 1, $E$1))</f>
        <v>1.4843769535037312</v>
      </c>
      <c r="V2859" s="60">
        <f t="array" aca="1" ref="V2859:V2862" ca="1">TRANSPOSE(OFFSET($L$3, MATCH($R2859 &amp; "/" &amp; V$2, $P$3:$P$5002, 0) - 1, 0, 1, $E$1))</f>
        <v>-0.51927700447435754</v>
      </c>
      <c r="W2859" s="60">
        <f t="array" aca="1" ref="W2859:W2862" ca="1">TRANSPOSE(OFFSET($L$3, MATCH($R2859 &amp; "/" &amp; W$2, $P$3:$P$5002, 0) - 1, 0, 1, $E$1))</f>
        <v>0.83581451568801168</v>
      </c>
      <c r="X2859" s="60">
        <f t="array" aca="1" ref="X2859:X2862" ca="1">TRANSPOSE(OFFSET($L$3, MATCH($R2859 &amp; "/" &amp; X$2, $P$3:$P$5002, 0) - 1, 0, 1, $E$1))</f>
        <v>-0.10910917811325117</v>
      </c>
      <c r="Y2859" s="52">
        <f ca="1">$B$11 * EXP(($E$3 - $C$11^2/2) * Y$2 + $C$11*SQRT(Y$2)*T2859)</f>
        <v>133.52262326858684</v>
      </c>
      <c r="Z2859" s="52">
        <f ca="1">Y2859 * EXP(($E$3 - $C$11^2/2) * (Z$2-Y$2) + $C$11*SQRT(Z$2-Y$2)*U2859)</f>
        <v>209.47072920878071</v>
      </c>
      <c r="AA2859" s="52">
        <f ca="1">Z2859 * EXP(($E$3 - $C$11^2/2) * (AA$2-Z$2) + $C$11*SQRT(AA$2-Z$2)*V2859)</f>
        <v>180.1519949351964</v>
      </c>
      <c r="AB2859" s="52">
        <f ca="1">AA2859 * EXP(($E$3 - $C$11^2/2) * (AB$2-AA$2) + $C$11*SQRT(AB$2-AA$2)*W2859)</f>
        <v>232.65234682072213</v>
      </c>
      <c r="AC2859" s="52">
        <f ca="1">AB2859 * EXP(($E$3 - $C$11^2/2) * (AC$2-AB$2) + $C$11*SQRT(AC$2-AB$2)*X2859)</f>
        <v>226.28890240943852</v>
      </c>
      <c r="AD2859" s="47"/>
      <c r="AE2859" s="3" t="s">
        <v>69</v>
      </c>
      <c r="AF2859" s="20" cm="1">
        <f t="array" aca="1" ref="AF2859" ca="1">MIN(Y2859:Y2862 / $D$11:$D$14)</f>
        <v>0.64734891356772539</v>
      </c>
      <c r="AG2859" s="20" cm="1">
        <f t="array" aca="1" ref="AG2859" ca="1">MIN(Z2859:Z2862 / $D$11:$D$14)</f>
        <v>0.57149399816531765</v>
      </c>
      <c r="AH2859" s="20" cm="1">
        <f t="array" aca="1" ref="AH2859" ca="1">MIN(AA2859:AA2862 / $D$11:$D$14)</f>
        <v>0.73577756867294819</v>
      </c>
      <c r="AI2859" s="20" cm="1">
        <f t="array" aca="1" ref="AI2859" ca="1">MIN(AB2859:AB2862 / $D$11:$D$14)</f>
        <v>0.64191914549579476</v>
      </c>
      <c r="AJ2859" s="20" cm="1">
        <f t="array" aca="1" ref="AJ2859" ca="1">MIN(AC2859:AC2862 / $D$11:$D$14)</f>
        <v>0.56320033210622444</v>
      </c>
      <c r="AK2859" s="72">
        <f t="array" aca="1" ref="AK2859" ca="1">SUMPRODUCT(AF2860:AJ2860, EXP(-$E$3*$AF$2:$AJ$2))</f>
        <v>77880.078307140488</v>
      </c>
      <c r="AL2859" s="70">
        <f ca="1">MAX(AC2860 - $D$11, 0) * EXP(-$E$2*$E$3)</f>
        <v>0</v>
      </c>
    </row>
    <row r="2860" spans="6:38" ht="14.55" customHeight="1" x14ac:dyDescent="0.3">
      <c r="F2860" s="79"/>
      <c r="G2860" s="3">
        <v>2858</v>
      </c>
      <c r="H2860" s="61">
        <v>0.52852440207179485</v>
      </c>
      <c r="I2860" s="61">
        <v>0.98708606603294347</v>
      </c>
      <c r="J2860" s="61">
        <v>0.64763667378216616</v>
      </c>
      <c r="K2860" s="62">
        <v>0.3514795844153209</v>
      </c>
      <c r="L2860" s="60">
        <f t="array" ref="L2860:O2860">TRANSPOSE(MMULT(Option!$B$25:$E$28, TRANSPOSE(H2860:K2860)))</f>
        <v>0.52852440207179485</v>
      </c>
      <c r="M2860" s="60">
        <v>1.1160890838351463</v>
      </c>
      <c r="N2860" s="60">
        <v>1.0387153768713284</v>
      </c>
      <c r="O2860" s="60">
        <v>0.89728443673743941</v>
      </c>
      <c r="P2860" s="56" t="str">
        <f t="shared" si="3563"/>
        <v>572/3</v>
      </c>
      <c r="R2860" s="80"/>
      <c r="S2860" s="3" t="s">
        <v>29</v>
      </c>
      <c r="T2860" s="60">
        <f ca="1"/>
        <v>-0.6254503584234905</v>
      </c>
      <c r="U2860" s="60">
        <f ca="1"/>
        <v>0.17978384575611245</v>
      </c>
      <c r="V2860" s="60">
        <f ca="1"/>
        <v>-0.42686396587561526</v>
      </c>
      <c r="W2860" s="60">
        <f ca="1"/>
        <v>-0.67177927085307287</v>
      </c>
      <c r="X2860" s="60">
        <f ca="1"/>
        <v>-2.3649146244402054E-2</v>
      </c>
      <c r="Y2860" s="52">
        <f ca="1">$B$12 * EXP(($E$3 - $C$12^2/2) * Y$2 + $C$12*SQRT(Y$2)*T2860)</f>
        <v>83.30720820156678</v>
      </c>
      <c r="Z2860" s="52">
        <f ca="1">Y2860 * EXP(($E$3 - $C$12^2/2) * (Z$2-Y$2) + $C$12*SQRT(Z$2-Y$2)*U2860)</f>
        <v>88.364493541529058</v>
      </c>
      <c r="AA2860" s="52">
        <f ca="1">Z2860 * EXP(($E$3 - $C$12^2/2) * (AA$2-Z$2) + $C$12*SQRT(AA$2-Z$2)*V2860)</f>
        <v>78.132885895521298</v>
      </c>
      <c r="AB2860" s="52">
        <f ca="1">AA2860 * EXP(($E$3 - $C$12^2/2) * (AB$2-AA$2) + $C$12*SQRT(AB$2-AA$2)*W2860)</f>
        <v>64.191914549579479</v>
      </c>
      <c r="AC2860" s="52">
        <f ca="1">AB2860 * EXP(($E$3 - $C$12^2/2) * (AC$2-AB$2) + $C$12*SQRT(AC$2-AB$2)*X2860)</f>
        <v>64.057589667089928</v>
      </c>
      <c r="AD2860" s="47"/>
      <c r="AE2860" s="3" t="s">
        <v>47</v>
      </c>
      <c r="AF2860" s="64">
        <f t="shared" ref="AF2860" ca="1" si="3614">($B$5*AF2862 + (1 + $B$6)*AF2861)*$B$2</f>
        <v>0</v>
      </c>
      <c r="AG2860" s="64">
        <f t="shared" ref="AG2860" ca="1" si="3615">($B$5*AG2862 + (1 + $B$6)*AG2861)*$B$2</f>
        <v>0</v>
      </c>
      <c r="AH2860" s="64">
        <f t="shared" ref="AH2860" ca="1" si="3616">($B$5*AH2862 + (1 + $B$6)*AH2861)*$B$2</f>
        <v>0</v>
      </c>
      <c r="AI2860" s="64">
        <f t="shared" ref="AI2860" ca="1" si="3617">($B$5*AI2862 + (1 + $B$6)*AI2861)*$B$2</f>
        <v>0</v>
      </c>
      <c r="AJ2860" s="64" cm="1">
        <f t="array" aca="1" ref="AJ2860" ca="1">($B$5*AJ2862 + (1 + $B$6)*AJ2861 + AND(NOT(AF2861:AJ2861)))*$B$2</f>
        <v>100000</v>
      </c>
      <c r="AK2860" s="73"/>
      <c r="AL2860" s="70"/>
    </row>
    <row r="2861" spans="6:38" ht="14.55" customHeight="1" x14ac:dyDescent="0.3">
      <c r="F2861" s="79"/>
      <c r="G2861" s="3">
        <v>2859</v>
      </c>
      <c r="H2861" s="61">
        <v>-0.68881047200892132</v>
      </c>
      <c r="I2861" s="61">
        <v>-1.0633746571550509</v>
      </c>
      <c r="J2861" s="61">
        <v>0.41627717837628048</v>
      </c>
      <c r="K2861" s="62">
        <v>-0.62535969049768647</v>
      </c>
      <c r="L2861" s="60">
        <f t="array" ref="L2861:O2861">TRANSPOSE(MMULT(Option!$B$25:$E$28, TRANSPOSE(H2861:K2861)))</f>
        <v>-0.68881047200892132</v>
      </c>
      <c r="M2861" s="60">
        <v>-1.2501231605057157</v>
      </c>
      <c r="N2861" s="60">
        <v>-0.18836060199152527</v>
      </c>
      <c r="O2861" s="60">
        <v>-1.0082580967634687</v>
      </c>
      <c r="P2861" s="56" t="str">
        <f t="shared" si="3563"/>
        <v>572/4</v>
      </c>
      <c r="R2861" s="80"/>
      <c r="S2861" s="3" t="s">
        <v>31</v>
      </c>
      <c r="T2861" s="60">
        <f ca="1"/>
        <v>0.72819298367867791</v>
      </c>
      <c r="U2861" s="60">
        <f ca="1"/>
        <v>0.14788992010836205</v>
      </c>
      <c r="V2861" s="60">
        <f ca="1"/>
        <v>-0.79958261683050402</v>
      </c>
      <c r="W2861" s="60">
        <f ca="1"/>
        <v>-0.13069810845515925</v>
      </c>
      <c r="X2861" s="60">
        <f ca="1"/>
        <v>0.14236896129563778</v>
      </c>
      <c r="Y2861" s="52">
        <f ca="1">$B$13 * EXP(($E$3 - $C$13^2/2) * Y$2 + $C$13*SQRT(Y$2)*T2861)</f>
        <v>125.03929915007248</v>
      </c>
      <c r="Z2861" s="52">
        <f ca="1">Y2861 * EXP(($E$3 - $C$13^2/2) * (Z$2-Y$2) + $C$13*SQRT(Z$2-Y$2)*U2861)</f>
        <v>131.36701631151632</v>
      </c>
      <c r="AA2861" s="52">
        <f ca="1">Z2861 * EXP(($E$3 - $C$13^2/2) * (AA$2-Z$2) + $C$13*SQRT(AA$2-Z$2)*V2861)</f>
        <v>103.86793870319941</v>
      </c>
      <c r="AB2861" s="52">
        <f ca="1">AA2861 * EXP(($E$3 - $C$13^2/2) * (AB$2-AA$2) + $C$13*SQRT(AB$2-AA$2)*W2861)</f>
        <v>100.37476585265782</v>
      </c>
      <c r="AC2861" s="52">
        <f ca="1">AB2861 * EXP(($E$3 - $C$13^2/2) * (AC$2-AB$2) + $C$13*SQRT(AC$2-AB$2)*X2861)</f>
        <v>105.27979579386592</v>
      </c>
      <c r="AD2861" s="47"/>
      <c r="AE2861" s="3" t="s">
        <v>46</v>
      </c>
      <c r="AF2861" s="52" t="b">
        <f t="shared" ref="AF2861" ca="1" si="3618">AF2859 &gt;= $B$4</f>
        <v>0</v>
      </c>
      <c r="AG2861" s="52" t="b">
        <f t="array" aca="1" ref="AG2861" ca="1">AND(AG2859 &gt;= $B$4, NOT(OR($AF2861:AF2861)))</f>
        <v>0</v>
      </c>
      <c r="AH2861" s="52" t="b">
        <f t="array" aca="1" ref="AH2861" ca="1">AND(AH2859 &gt;= $B$4, NOT(OR($AF2861:AG2861)))</f>
        <v>0</v>
      </c>
      <c r="AI2861" s="52" t="b">
        <f t="array" aca="1" ref="AI2861" ca="1">AND(AI2859 &gt;= $B$4, NOT(OR($AF2861:AH2861)))</f>
        <v>0</v>
      </c>
      <c r="AJ2861" s="52" t="b">
        <f t="array" aca="1" ref="AJ2861" ca="1">AND(AJ2859 &gt;= $B$4, NOT(OR($AF2861:AI2861)))</f>
        <v>0</v>
      </c>
      <c r="AK2861" s="73"/>
      <c r="AL2861" s="70"/>
    </row>
    <row r="2862" spans="6:38" ht="14.55" customHeight="1" x14ac:dyDescent="0.3">
      <c r="F2862" s="79"/>
      <c r="G2862" s="3">
        <v>2860</v>
      </c>
      <c r="H2862" s="61">
        <v>0.49697179676404046</v>
      </c>
      <c r="I2862" s="61">
        <v>-1.3875517494484153</v>
      </c>
      <c r="J2862" s="61">
        <v>1.7574129943386627</v>
      </c>
      <c r="K2862" s="62">
        <v>2.0067521102131494</v>
      </c>
      <c r="L2862" s="60">
        <f t="array" ref="L2862:O2862">TRANSPOSE(MMULT(Option!$B$25:$E$28, TRANSPOSE(H2862:K2862)))</f>
        <v>0.49697179676404046</v>
      </c>
      <c r="M2862" s="60">
        <v>-1.0729234657975364</v>
      </c>
      <c r="N2862" s="60">
        <v>1.3789959027143648</v>
      </c>
      <c r="O2862" s="60">
        <v>1.8969341130456334</v>
      </c>
      <c r="P2862" s="56" t="str">
        <f t="shared" si="3563"/>
        <v>572/5</v>
      </c>
      <c r="R2862" s="80"/>
      <c r="S2862" s="3" t="s">
        <v>30</v>
      </c>
      <c r="T2862" s="60">
        <f ca="1"/>
        <v>-1.466232835851206</v>
      </c>
      <c r="U2862" s="60">
        <f ca="1"/>
        <v>-0.43210482315004012</v>
      </c>
      <c r="V2862" s="60">
        <f ca="1"/>
        <v>0.82557958431179346</v>
      </c>
      <c r="W2862" s="60">
        <f ca="1"/>
        <v>0.35808490873125531</v>
      </c>
      <c r="X2862" s="60">
        <f ca="1"/>
        <v>-1.2823931155792461</v>
      </c>
      <c r="Y2862" s="52">
        <f ca="1">$B$14 * EXP(($E$3 - $C$14^2/2) * Y$2 + $C$14*SQRT(Y$2)*T2862)</f>
        <v>64.734891356772536</v>
      </c>
      <c r="Z2862" s="52">
        <f ca="1">Y2862 * EXP(($E$3 - $C$14^2/2) * (Z$2-Y$2) + $C$14*SQRT(Z$2-Y$2)*U2862)</f>
        <v>57.149399816531762</v>
      </c>
      <c r="AA2862" s="52">
        <f ca="1">Z2862 * EXP(($E$3 - $C$14^2/2) * (AA$2-Z$2) + $C$14*SQRT(AA$2-Z$2)*V2862)</f>
        <v>73.577756867294823</v>
      </c>
      <c r="AB2862" s="52">
        <f ca="1">AA2862 * EXP(($E$3 - $C$14^2/2) * (AB$2-AA$2) + $C$14*SQRT(AB$2-AA$2)*W2862)</f>
        <v>82.332690167668417</v>
      </c>
      <c r="AC2862" s="52">
        <f ca="1">AB2862 * EXP(($E$3 - $C$14^2/2) * (AC$2-AB$2) + $C$14*SQRT(AC$2-AB$2)*X2862)</f>
        <v>56.320033210622448</v>
      </c>
      <c r="AD2862" s="47"/>
      <c r="AE2862" s="3" t="s">
        <v>68</v>
      </c>
      <c r="AF2862" s="52" t="b">
        <f ca="1">AND(AF2859&gt;$B$3, NOT(OR($AF2861:AF2861)))</f>
        <v>0</v>
      </c>
      <c r="AG2862" s="52" t="b">
        <f ca="1">AND(AG2859&gt;$B$3, NOT(OR($AF2861:AG2861)))</f>
        <v>0</v>
      </c>
      <c r="AH2862" s="52" t="b">
        <f ca="1">AND(AH2859&gt;$B$3, NOT(OR($AF2861:AH2861)))</f>
        <v>0</v>
      </c>
      <c r="AI2862" s="52" t="b">
        <f ca="1">AND(AI2859&gt;$B$3, NOT(OR($AF2861:AI2861)))</f>
        <v>0</v>
      </c>
      <c r="AJ2862" s="52" t="b">
        <f ca="1">AND(AJ2859&gt;$B$3, NOT(OR($AF2861:AJ2861)))</f>
        <v>0</v>
      </c>
      <c r="AK2862" s="74"/>
      <c r="AL2862" s="70"/>
    </row>
    <row r="2863" spans="6:38" ht="14.55" customHeight="1" x14ac:dyDescent="0.3">
      <c r="F2863" s="79"/>
      <c r="G2863" s="3">
        <v>2861</v>
      </c>
      <c r="H2863" s="61">
        <v>-0.50352237135624456</v>
      </c>
      <c r="I2863" s="61">
        <v>0.27216771664361139</v>
      </c>
      <c r="J2863" s="61">
        <v>0.61940055587177245</v>
      </c>
      <c r="K2863" s="62">
        <v>0.70222036996219173</v>
      </c>
      <c r="L2863" s="60">
        <f t="array" ref="L2863:O2863">TRANSPOSE(MMULT(Option!$B$25:$E$28, TRANSPOSE(H2863:K2863)))</f>
        <v>-0.50352237135624456</v>
      </c>
      <c r="M2863" s="60">
        <v>4.8036884106030492E-2</v>
      </c>
      <c r="N2863" s="60">
        <v>0.41388703225074391</v>
      </c>
      <c r="O2863" s="60">
        <v>0.59210149713171489</v>
      </c>
      <c r="P2863" s="56" t="str">
        <f t="shared" si="3563"/>
        <v>573/1</v>
      </c>
      <c r="R2863" s="80">
        <v>716</v>
      </c>
      <c r="S2863" s="3" t="s">
        <v>28</v>
      </c>
      <c r="T2863" s="60">
        <f t="array" aca="1" ref="T2863:T2866" ca="1">TRANSPOSE(OFFSET($L$3, MATCH($R2863 &amp; "/" &amp; T$2, $P$3:$P$5002, 0) - 1, 0, 1, $E$1))</f>
        <v>0.87745282555216342</v>
      </c>
      <c r="U2863" s="60">
        <f t="array" aca="1" ref="U2863:U2866" ca="1">TRANSPOSE(OFFSET($L$3, MATCH($R2863 &amp; "/" &amp; U$2, $P$3:$P$5002, 0) - 1, 0, 1, $E$1))</f>
        <v>0.12529489883855285</v>
      </c>
      <c r="V2863" s="60">
        <f t="array" aca="1" ref="V2863:V2866" ca="1">TRANSPOSE(OFFSET($L$3, MATCH($R2863 &amp; "/" &amp; V$2, $P$3:$P$5002, 0) - 1, 0, 1, $E$1))</f>
        <v>0.30531197477120592</v>
      </c>
      <c r="W2863" s="60">
        <f t="array" aca="1" ref="W2863:W2866" ca="1">TRANSPOSE(OFFSET($L$3, MATCH($R2863 &amp; "/" &amp; W$2, $P$3:$P$5002, 0) - 1, 0, 1, $E$1))</f>
        <v>-0.35596856245104302</v>
      </c>
      <c r="X2863" s="60">
        <f t="array" aca="1" ref="X2863:X2866" ca="1">TRANSPOSE(OFFSET($L$3, MATCH($R2863 &amp; "/" &amp; X$2, $P$3:$P$5002, 0) - 1, 0, 1, $E$1))</f>
        <v>0.14693179208073459</v>
      </c>
      <c r="Y2863" s="52">
        <f ca="1">$B$11 * EXP(($E$3 - $C$11^2/2) * Y$2 + $C$11*SQRT(Y$2)*T2863)</f>
        <v>130.76555111489782</v>
      </c>
      <c r="Z2863" s="52">
        <f ca="1">Y2863 * EXP(($E$3 - $C$11^2/2) * (Z$2-Y$2) + $C$11*SQRT(Z$2-Y$2)*U2863)</f>
        <v>136.45494724148173</v>
      </c>
      <c r="AA2863" s="52">
        <f ca="1">Z2863 * EXP(($E$3 - $C$11^2/2) * (AA$2-Z$2) + $C$11*SQRT(AA$2-Z$2)*V2863)</f>
        <v>150.29320643989325</v>
      </c>
      <c r="AB2863" s="52">
        <f ca="1">AA2863 * EXP(($E$3 - $C$11^2/2) * (AB$2-AA$2) + $C$11*SQRT(AB$2-AA$2)*W2863)</f>
        <v>135.74763365205226</v>
      </c>
      <c r="AC2863" s="52">
        <f ca="1">AB2863 * EXP(($E$3 - $C$11^2/2) * (AC$2-AB$2) + $C$11*SQRT(AC$2-AB$2)*X2863)</f>
        <v>142.57626715277328</v>
      </c>
      <c r="AD2863" s="47"/>
      <c r="AE2863" s="3" t="s">
        <v>69</v>
      </c>
      <c r="AF2863" s="20" cm="1">
        <f t="array" aca="1" ref="AF2863" ca="1">MIN(Y2863:Y2866 / $D$11:$D$14)</f>
        <v>0.95837776160147015</v>
      </c>
      <c r="AG2863" s="20" cm="1">
        <f t="array" aca="1" ref="AG2863" ca="1">MIN(Z2863:Z2866 / $D$11:$D$14)</f>
        <v>0.83373605518816074</v>
      </c>
      <c r="AH2863" s="20" cm="1">
        <f t="array" aca="1" ref="AH2863" ca="1">MIN(AA2863:AA2866 / $D$11:$D$14)</f>
        <v>1.2726188770548581</v>
      </c>
      <c r="AI2863" s="20" cm="1">
        <f t="array" aca="1" ref="AI2863" ca="1">MIN(AB2863:AB2866 / $D$11:$D$14)</f>
        <v>1.2696635314110241</v>
      </c>
      <c r="AJ2863" s="20" cm="1">
        <f t="array" aca="1" ref="AJ2863" ca="1">MIN(AC2863:AC2866 / $D$11:$D$14)</f>
        <v>1.4257626715277327</v>
      </c>
      <c r="AK2863" s="72">
        <f t="array" aca="1" ref="AK2863" ca="1">SUMPRODUCT(AF2864:AJ2864, EXP(-$E$3*$AF$2:$AJ$2))</f>
        <v>134806.6658030932</v>
      </c>
      <c r="AL2863" s="70">
        <f ca="1">MAX(AC2864 - $D$11, 0) * EXP(-$E$2*$E$3)</f>
        <v>59.580766198938313</v>
      </c>
    </row>
    <row r="2864" spans="6:38" ht="14.55" customHeight="1" x14ac:dyDescent="0.3">
      <c r="F2864" s="79"/>
      <c r="G2864" s="3">
        <v>2862</v>
      </c>
      <c r="H2864" s="61">
        <v>0.28908106245884568</v>
      </c>
      <c r="I2864" s="61">
        <v>1.0774170646984547</v>
      </c>
      <c r="J2864" s="61">
        <v>0.95044283005252717</v>
      </c>
      <c r="K2864" s="62">
        <v>-0.30727610217957829</v>
      </c>
      <c r="L2864" s="60">
        <f t="array" ref="L2864:O2864">TRANSPOSE(MMULT(Option!$B$25:$E$28, TRANSPOSE(H2864:K2864)))</f>
        <v>0.28908106245884568</v>
      </c>
      <c r="M2864" s="60">
        <v>1.1031014757870987</v>
      </c>
      <c r="N2864" s="60">
        <v>1.2325499439623457</v>
      </c>
      <c r="O2864" s="60">
        <v>0.32013835171101862</v>
      </c>
      <c r="P2864" s="56" t="str">
        <f t="shared" si="3563"/>
        <v>573/2</v>
      </c>
      <c r="R2864" s="80"/>
      <c r="S2864" s="3" t="s">
        <v>29</v>
      </c>
      <c r="T2864" s="60">
        <f ca="1"/>
        <v>0.83116486331321293</v>
      </c>
      <c r="U2864" s="60">
        <f ca="1"/>
        <v>-1.4706262209921326</v>
      </c>
      <c r="V2864" s="60">
        <f ca="1"/>
        <v>1.3930509748841204</v>
      </c>
      <c r="W2864" s="60">
        <f ca="1"/>
        <v>-2.4416518965353365E-2</v>
      </c>
      <c r="X2864" s="60">
        <f ca="1"/>
        <v>1.0813899795472552</v>
      </c>
      <c r="Y2864" s="52">
        <f ca="1">$B$12 * EXP(($E$3 - $C$12^2/2) * Y$2 + $C$12*SQRT(Y$2)*T2864)</f>
        <v>128.96223956765948</v>
      </c>
      <c r="Z2864" s="52">
        <f ca="1">Y2864 * EXP(($E$3 - $C$12^2/2) * (Z$2-Y$2) + $C$12*SQRT(Z$2-Y$2)*U2864)</f>
        <v>83.373605518816078</v>
      </c>
      <c r="AA2864" s="52">
        <f ca="1">Z2864 * EXP(($E$3 - $C$12^2/2) * (AA$2-Z$2) + $C$12*SQRT(AA$2-Z$2)*V2864)</f>
        <v>127.26188770548582</v>
      </c>
      <c r="AB2864" s="52">
        <f ca="1">AA2864 * EXP(($E$3 - $C$12^2/2) * (AB$2-AA$2) + $C$12*SQRT(AB$2-AA$2)*W2864)</f>
        <v>126.96635314110242</v>
      </c>
      <c r="AC2864" s="52">
        <f ca="1">AB2864 * EXP(($E$3 - $C$12^2/2) * (AC$2-AB$2) + $C$12*SQRT(AC$2-AB$2)*X2864)</f>
        <v>176.50321814516667</v>
      </c>
      <c r="AD2864" s="47"/>
      <c r="AE2864" s="3" t="s">
        <v>47</v>
      </c>
      <c r="AF2864" s="64">
        <f t="shared" ref="AF2864" ca="1" si="3619">($B$5*AF2866 + (1 + $B$6)*AF2865)*$B$2</f>
        <v>15000</v>
      </c>
      <c r="AG2864" s="64">
        <f t="shared" ref="AG2864" ca="1" si="3620">($B$5*AG2866 + (1 + $B$6)*AG2865)*$B$2</f>
        <v>15000</v>
      </c>
      <c r="AH2864" s="64">
        <f t="shared" ref="AH2864" ca="1" si="3621">($B$5*AH2866 + (1 + $B$6)*AH2865)*$B$2</f>
        <v>15000</v>
      </c>
      <c r="AI2864" s="64">
        <f t="shared" ref="AI2864" ca="1" si="3622">($B$5*AI2866 + (1 + $B$6)*AI2865)*$B$2</f>
        <v>15000</v>
      </c>
      <c r="AJ2864" s="64" cm="1">
        <f t="array" aca="1" ref="AJ2864" ca="1">($B$5*AJ2866 + (1 + $B$6)*AJ2865 + AND(NOT(AF2865:AJ2865)))*$B$2</f>
        <v>105000</v>
      </c>
      <c r="AK2864" s="73"/>
      <c r="AL2864" s="70"/>
    </row>
    <row r="2865" spans="6:38" ht="14.55" customHeight="1" x14ac:dyDescent="0.3">
      <c r="F2865" s="79"/>
      <c r="G2865" s="3">
        <v>2863</v>
      </c>
      <c r="H2865" s="61">
        <v>2.4178369387285006</v>
      </c>
      <c r="I2865" s="61">
        <v>-0.95136433840958479</v>
      </c>
      <c r="J2865" s="61">
        <v>-0.44179352162006064</v>
      </c>
      <c r="K2865" s="62">
        <v>0.18298686619439816</v>
      </c>
      <c r="L2865" s="60">
        <f t="array" ref="L2865:O2865">TRANSPOSE(MMULT(Option!$B$25:$E$28, TRANSPOSE(H2865:K2865)))</f>
        <v>2.4178369387285006</v>
      </c>
      <c r="M2865" s="60">
        <v>9.5194956642699058E-2</v>
      </c>
      <c r="N2865" s="60">
        <v>0.329977415983714</v>
      </c>
      <c r="O2865" s="60">
        <v>0.78848043730829986</v>
      </c>
      <c r="P2865" s="56" t="str">
        <f t="shared" si="3563"/>
        <v>573/3</v>
      </c>
      <c r="R2865" s="80"/>
      <c r="S2865" s="3" t="s">
        <v>31</v>
      </c>
      <c r="T2865" s="60">
        <f ca="1"/>
        <v>0.9274146192036834</v>
      </c>
      <c r="U2865" s="60">
        <f ca="1"/>
        <v>-8.0246405438918644E-2</v>
      </c>
      <c r="V2865" s="60">
        <f ca="1"/>
        <v>1.0206879479137276</v>
      </c>
      <c r="W2865" s="60">
        <f ca="1"/>
        <v>-0.29477936793934534</v>
      </c>
      <c r="X2865" s="60">
        <f ca="1"/>
        <v>0.64509330822572042</v>
      </c>
      <c r="Y2865" s="52">
        <f ca="1">$B$13 * EXP(($E$3 - $C$13^2/2) * Y$2 + $C$13*SQRT(Y$2)*T2865)</f>
        <v>132.74029787306458</v>
      </c>
      <c r="Z2865" s="52">
        <f ca="1">Y2865 * EXP(($E$3 - $C$13^2/2) * (Z$2-Y$2) + $C$13*SQRT(Z$2-Y$2)*U2865)</f>
        <v>130.23241346268313</v>
      </c>
      <c r="AA2865" s="52">
        <f ca="1">Z2865 * EXP(($E$3 - $C$13^2/2) * (AA$2-Z$2) + $C$13*SQRT(AA$2-Z$2)*V2865)</f>
        <v>177.7764806447297</v>
      </c>
      <c r="AB2865" s="52">
        <f ca="1">AA2865 * EXP(($E$3 - $C$13^2/2) * (AB$2-AA$2) + $C$13*SQRT(AB$2-AA$2)*W2865)</f>
        <v>163.54582464231456</v>
      </c>
      <c r="AC2865" s="52">
        <f ca="1">AB2865 * EXP(($E$3 - $C$13^2/2) * (AC$2-AB$2) + $C$13*SQRT(AC$2-AB$2)*X2865)</f>
        <v>199.46149627551213</v>
      </c>
      <c r="AD2865" s="47"/>
      <c r="AE2865" s="3" t="s">
        <v>46</v>
      </c>
      <c r="AF2865" s="52" t="b">
        <f t="shared" ref="AF2865" ca="1" si="3623">AF2863 &gt;= $B$4</f>
        <v>0</v>
      </c>
      <c r="AG2865" s="52" t="b">
        <f t="array" aca="1" ref="AG2865" ca="1">AND(AG2863 &gt;= $B$4, NOT(OR($AF2865:AF2865)))</f>
        <v>0</v>
      </c>
      <c r="AH2865" s="52" t="b">
        <f t="array" aca="1" ref="AH2865" ca="1">AND(AH2863 &gt;= $B$4, NOT(OR($AF2865:AG2865)))</f>
        <v>0</v>
      </c>
      <c r="AI2865" s="52" t="b">
        <f t="array" aca="1" ref="AI2865" ca="1">AND(AI2863 &gt;= $B$4, NOT(OR($AF2865:AH2865)))</f>
        <v>0</v>
      </c>
      <c r="AJ2865" s="52" t="b">
        <f t="array" aca="1" ref="AJ2865" ca="1">AND(AJ2863 &gt;= $B$4, NOT(OR($AF2865:AI2865)))</f>
        <v>1</v>
      </c>
      <c r="AK2865" s="73"/>
      <c r="AL2865" s="70"/>
    </row>
    <row r="2866" spans="6:38" ht="14.55" customHeight="1" x14ac:dyDescent="0.3">
      <c r="F2866" s="79"/>
      <c r="G2866" s="3">
        <v>2864</v>
      </c>
      <c r="H2866" s="61">
        <v>0.75111596994299568</v>
      </c>
      <c r="I2866" s="61">
        <v>0.48526601949417941</v>
      </c>
      <c r="J2866" s="61">
        <v>-0.60774562547174527</v>
      </c>
      <c r="K2866" s="62">
        <v>-0.94034548395695616</v>
      </c>
      <c r="L2866" s="60">
        <f t="array" ref="L2866:O2866">TRANSPOSE(MMULT(Option!$B$25:$E$28, TRANSPOSE(H2866:K2866)))</f>
        <v>0.75111596994299568</v>
      </c>
      <c r="M2866" s="60">
        <v>0.745200041281597</v>
      </c>
      <c r="N2866" s="60">
        <v>-0.10627023985894168</v>
      </c>
      <c r="O2866" s="60">
        <v>-0.49636470274482325</v>
      </c>
      <c r="P2866" s="56" t="str">
        <f t="shared" si="3563"/>
        <v>573/4</v>
      </c>
      <c r="R2866" s="80"/>
      <c r="S2866" s="3" t="s">
        <v>30</v>
      </c>
      <c r="T2866" s="60">
        <f ca="1"/>
        <v>-0.15837751853805182</v>
      </c>
      <c r="U2866" s="60">
        <f ca="1"/>
        <v>0.68086364736912452</v>
      </c>
      <c r="V2866" s="60">
        <f ca="1"/>
        <v>1.8528107170877854</v>
      </c>
      <c r="W2866" s="60">
        <f ca="1"/>
        <v>-5.3152726933711952E-2</v>
      </c>
      <c r="X2866" s="60">
        <f ca="1"/>
        <v>-0.33065904062154416</v>
      </c>
      <c r="Y2866" s="52">
        <f ca="1">$B$14 * EXP(($E$3 - $C$14^2/2) * Y$2 + $C$14*SQRT(Y$2)*T2866)</f>
        <v>95.837776160147016</v>
      </c>
      <c r="Z2866" s="52">
        <f ca="1">Y2866 * EXP(($E$3 - $C$14^2/2) * (Z$2-Y$2) + $C$14*SQRT(Z$2-Y$2)*U2866)</f>
        <v>118.1453947214364</v>
      </c>
      <c r="AA2866" s="52">
        <f ca="1">Z2866 * EXP(($E$3 - $C$14^2/2) * (AA$2-Z$2) + $C$14*SQRT(AA$2-Z$2)*V2866)</f>
        <v>207.00837259448454</v>
      </c>
      <c r="AB2866" s="52">
        <f ca="1">AA2866 * EXP(($E$3 - $C$14^2/2) * (AB$2-AA$2) + $C$14*SQRT(AB$2-AA$2)*W2866)</f>
        <v>204.75485241760433</v>
      </c>
      <c r="AC2866" s="52">
        <f ca="1">AB2866 * EXP(($E$3 - $C$14^2/2) * (AC$2-AB$2) + $C$14*SQRT(AC$2-AB$2)*X2866)</f>
        <v>186.34796573472789</v>
      </c>
      <c r="AD2866" s="47"/>
      <c r="AE2866" s="3" t="s">
        <v>68</v>
      </c>
      <c r="AF2866" s="52" t="b">
        <f ca="1">AND(AF2863&gt;$B$3, NOT(OR($AF2865:AF2865)))</f>
        <v>1</v>
      </c>
      <c r="AG2866" s="52" t="b">
        <f ca="1">AND(AG2863&gt;$B$3, NOT(OR($AF2865:AG2865)))</f>
        <v>1</v>
      </c>
      <c r="AH2866" s="52" t="b">
        <f ca="1">AND(AH2863&gt;$B$3, NOT(OR($AF2865:AH2865)))</f>
        <v>1</v>
      </c>
      <c r="AI2866" s="52" t="b">
        <f ca="1">AND(AI2863&gt;$B$3, NOT(OR($AF2865:AI2865)))</f>
        <v>1</v>
      </c>
      <c r="AJ2866" s="52" t="b">
        <f ca="1">AND(AJ2863&gt;$B$3, NOT(OR($AF2865:AJ2865)))</f>
        <v>0</v>
      </c>
      <c r="AK2866" s="74"/>
      <c r="AL2866" s="70"/>
    </row>
    <row r="2867" spans="6:38" ht="14.55" customHeight="1" x14ac:dyDescent="0.3">
      <c r="F2867" s="79"/>
      <c r="G2867" s="3">
        <v>2865</v>
      </c>
      <c r="H2867" s="61">
        <v>2.4579801984807785</v>
      </c>
      <c r="I2867" s="61">
        <v>0.7610139516499862</v>
      </c>
      <c r="J2867" s="61">
        <v>1.3375780974690248</v>
      </c>
      <c r="K2867" s="62">
        <v>0.39532070907252603</v>
      </c>
      <c r="L2867" s="60">
        <f t="array" ref="L2867:O2867">TRANSPOSE(MMULT(Option!$B$25:$E$28, TRANSPOSE(H2867:K2867)))</f>
        <v>2.4579801984807785</v>
      </c>
      <c r="M2867" s="60">
        <v>1.6806728870630165</v>
      </c>
      <c r="N2867" s="60">
        <v>2.3572806167603133</v>
      </c>
      <c r="O2867" s="60">
        <v>1.7820732528142069</v>
      </c>
      <c r="P2867" s="56" t="str">
        <f t="shared" si="3563"/>
        <v>573/5</v>
      </c>
      <c r="R2867" s="80">
        <v>717</v>
      </c>
      <c r="S2867" s="3" t="s">
        <v>28</v>
      </c>
      <c r="T2867" s="60">
        <f t="array" aca="1" ref="T2867:T2870" ca="1">TRANSPOSE(OFFSET($L$3, MATCH($R2867 &amp; "/" &amp; T$2, $P$3:$P$5002, 0) - 1, 0, 1, $E$1))</f>
        <v>-0.59058124225086805</v>
      </c>
      <c r="U2867" s="60">
        <f t="array" aca="1" ref="U2867:U2870" ca="1">TRANSPOSE(OFFSET($L$3, MATCH($R2867 &amp; "/" &amp; U$2, $P$3:$P$5002, 0) - 1, 0, 1, $E$1))</f>
        <v>-0.37339151190671604</v>
      </c>
      <c r="V2867" s="60">
        <f t="array" aca="1" ref="V2867:V2870" ca="1">TRANSPOSE(OFFSET($L$3, MATCH($R2867 &amp; "/" &amp; V$2, $P$3:$P$5002, 0) - 1, 0, 1, $E$1))</f>
        <v>0.24965871080478017</v>
      </c>
      <c r="W2867" s="60">
        <f t="array" aca="1" ref="W2867:W2870" ca="1">TRANSPOSE(OFFSET($L$3, MATCH($R2867 &amp; "/" &amp; W$2, $P$3:$P$5002, 0) - 1, 0, 1, $E$1))</f>
        <v>4.0989456344147815E-2</v>
      </c>
      <c r="X2867" s="60">
        <f t="array" aca="1" ref="X2867:X2870" ca="1">TRANSPOSE(OFFSET($L$3, MATCH($R2867 &amp; "/" &amp; X$2, $P$3:$P$5002, 0) - 1, 0, 1, $E$1))</f>
        <v>-0.41370523219013339</v>
      </c>
      <c r="Y2867" s="52">
        <f ca="1">$B$11 * EXP(($E$3 - $C$11^2/2) * Y$2 + $C$11*SQRT(Y$2)*T2867)</f>
        <v>84.18323678073547</v>
      </c>
      <c r="Z2867" s="52">
        <f ca="1">Y2867 * EXP(($E$3 - $C$11^2/2) * (Z$2-Y$2) + $C$11*SQRT(Z$2-Y$2)*U2867)</f>
        <v>75.639479292292592</v>
      </c>
      <c r="AA2867" s="52">
        <f ca="1">Z2867 * EXP(($E$3 - $C$11^2/2) * (AA$2-Z$2) + $C$11*SQRT(AA$2-Z$2)*V2867)</f>
        <v>81.930880656254189</v>
      </c>
      <c r="AB2867" s="52">
        <f ca="1">AA2867 * EXP(($E$3 - $C$11^2/2) * (AB$2-AA$2) + $C$11*SQRT(AB$2-AA$2)*W2867)</f>
        <v>83.360352770299713</v>
      </c>
      <c r="AC2867" s="52">
        <f ca="1">AB2867 * EXP(($E$3 - $C$11^2/2) * (AC$2-AB$2) + $C$11*SQRT(AC$2-AB$2)*X2867)</f>
        <v>73.999714880346332</v>
      </c>
      <c r="AD2867" s="47"/>
      <c r="AE2867" s="3" t="s">
        <v>69</v>
      </c>
      <c r="AF2867" s="20" cm="1">
        <f t="array" aca="1" ref="AF2867" ca="1">MIN(Y2867:Y2870 / $D$11:$D$14)</f>
        <v>0.84183236780735471</v>
      </c>
      <c r="AG2867" s="20" cm="1">
        <f t="array" aca="1" ref="AG2867" ca="1">MIN(Z2867:Z2870 / $D$11:$D$14)</f>
        <v>0.75639479292292588</v>
      </c>
      <c r="AH2867" s="20" cm="1">
        <f t="array" aca="1" ref="AH2867" ca="1">MIN(AA2867:AA2870 / $D$11:$D$14)</f>
        <v>0.8193088065625419</v>
      </c>
      <c r="AI2867" s="20" cm="1">
        <f t="array" aca="1" ref="AI2867" ca="1">MIN(AB2867:AB2870 / $D$11:$D$14)</f>
        <v>0.83360352770299717</v>
      </c>
      <c r="AJ2867" s="20" cm="1">
        <f t="array" aca="1" ref="AJ2867" ca="1">MIN(AC2867:AC2870 / $D$11:$D$14)</f>
        <v>0.73999714880346334</v>
      </c>
      <c r="AK2867" s="72">
        <f t="array" aca="1" ref="AK2867" ca="1">SUMPRODUCT(AF2868:AJ2868, EXP(-$E$3*$AF$2:$AJ$2))</f>
        <v>117340.10061719679</v>
      </c>
      <c r="AL2867" s="70">
        <f ca="1">MAX(AC2868 - $D$11, 0) * EXP(-$E$2*$E$3)</f>
        <v>0</v>
      </c>
    </row>
    <row r="2868" spans="6:38" ht="14.55" customHeight="1" x14ac:dyDescent="0.3">
      <c r="F2868" s="79"/>
      <c r="G2868" s="3">
        <v>2866</v>
      </c>
      <c r="H2868" s="61">
        <v>0.26017683053500207</v>
      </c>
      <c r="I2868" s="61">
        <v>1.0688731923055179</v>
      </c>
      <c r="J2868" s="61">
        <v>-0.46265030770373555</v>
      </c>
      <c r="K2868" s="62">
        <v>1.8937742600598577</v>
      </c>
      <c r="L2868" s="60">
        <f t="array" ref="L2868:O2868">TRANSPOSE(MMULT(Option!$B$25:$E$28, TRANSPOSE(H2868:K2868)))</f>
        <v>0.26017683053500207</v>
      </c>
      <c r="M2868" s="60">
        <v>1.083709194623826</v>
      </c>
      <c r="N2868" s="60">
        <v>-2.2382986374298031E-2</v>
      </c>
      <c r="O2868" s="60">
        <v>1.9153987300826731</v>
      </c>
      <c r="P2868" s="56" t="str">
        <f t="shared" si="3563"/>
        <v>574/1</v>
      </c>
      <c r="R2868" s="80"/>
      <c r="S2868" s="3" t="s">
        <v>29</v>
      </c>
      <c r="T2868" s="60">
        <f ca="1"/>
        <v>-0.4674204323950884</v>
      </c>
      <c r="U2868" s="60">
        <f ca="1"/>
        <v>0.13055284742295514</v>
      </c>
      <c r="V2868" s="60">
        <f ca="1"/>
        <v>0.81588547616881579</v>
      </c>
      <c r="W2868" s="60">
        <f ca="1"/>
        <v>0.31337821414613626</v>
      </c>
      <c r="X2868" s="60">
        <f ca="1"/>
        <v>-1.0164301256152584</v>
      </c>
      <c r="Y2868" s="52">
        <f ca="1">$B$12 * EXP(($E$3 - $C$12^2/2) * Y$2 + $C$12*SQRT(Y$2)*T2868)</f>
        <v>87.351836089174711</v>
      </c>
      <c r="Z2868" s="52">
        <f ca="1">Y2868 * EXP(($E$3 - $C$12^2/2) * (Z$2-Y$2) + $C$12*SQRT(Z$2-Y$2)*U2868)</f>
        <v>91.296267996639045</v>
      </c>
      <c r="AA2868" s="52">
        <f ca="1">Z2868 * EXP(($E$3 - $C$12^2/2) * (AA$2-Z$2) + $C$12*SQRT(AA$2-Z$2)*V2868)</f>
        <v>117.19925885347381</v>
      </c>
      <c r="AB2868" s="52">
        <f ca="1">AA2868 * EXP(($E$3 - $C$12^2/2) * (AB$2-AA$2) + $C$12*SQRT(AB$2-AA$2)*W2868)</f>
        <v>129.39749426108457</v>
      </c>
      <c r="AC2868" s="52">
        <f ca="1">AB2868 * EXP(($E$3 - $C$12^2/2) * (AC$2-AB$2) + $C$12*SQRT(AC$2-AB$2)*X2868)</f>
        <v>95.866824149613137</v>
      </c>
      <c r="AD2868" s="47"/>
      <c r="AE2868" s="3" t="s">
        <v>47</v>
      </c>
      <c r="AF2868" s="64">
        <f t="shared" ref="AF2868" ca="1" si="3624">($B$5*AF2870 + (1 + $B$6)*AF2869)*$B$2</f>
        <v>15000</v>
      </c>
      <c r="AG2868" s="64">
        <f t="shared" ref="AG2868" ca="1" si="3625">($B$5*AG2870 + (1 + $B$6)*AG2869)*$B$2</f>
        <v>0</v>
      </c>
      <c r="AH2868" s="64">
        <f t="shared" ref="AH2868" ca="1" si="3626">($B$5*AH2870 + (1 + $B$6)*AH2869)*$B$2</f>
        <v>15000</v>
      </c>
      <c r="AI2868" s="64">
        <f t="shared" ref="AI2868" ca="1" si="3627">($B$5*AI2870 + (1 + $B$6)*AI2869)*$B$2</f>
        <v>15000</v>
      </c>
      <c r="AJ2868" s="64" cm="1">
        <f t="array" aca="1" ref="AJ2868" ca="1">($B$5*AJ2870 + (1 + $B$6)*AJ2869 + AND(NOT(AF2869:AJ2869)))*$B$2</f>
        <v>100000</v>
      </c>
      <c r="AK2868" s="73"/>
      <c r="AL2868" s="70"/>
    </row>
    <row r="2869" spans="6:38" ht="14.55" customHeight="1" x14ac:dyDescent="0.3">
      <c r="F2869" s="79"/>
      <c r="G2869" s="3">
        <v>2867</v>
      </c>
      <c r="H2869" s="61">
        <v>2.2244347505286073</v>
      </c>
      <c r="I2869" s="61">
        <v>0.25297415349946289</v>
      </c>
      <c r="J2869" s="61">
        <v>0.37048767012902334</v>
      </c>
      <c r="K2869" s="62">
        <v>-0.85228524659358895</v>
      </c>
      <c r="L2869" s="60">
        <f t="array" ref="L2869:O2869">TRANSPOSE(MMULT(Option!$B$25:$E$28, TRANSPOSE(H2869:K2869)))</f>
        <v>2.2244347505286073</v>
      </c>
      <c r="M2869" s="60">
        <v>1.1216285416671763</v>
      </c>
      <c r="N2869" s="60">
        <v>1.281421133359411</v>
      </c>
      <c r="O2869" s="60">
        <v>0.29847639128829151</v>
      </c>
      <c r="P2869" s="56" t="str">
        <f t="shared" si="3563"/>
        <v>574/2</v>
      </c>
      <c r="R2869" s="80"/>
      <c r="S2869" s="3" t="s">
        <v>31</v>
      </c>
      <c r="T2869" s="60">
        <f ca="1"/>
        <v>0.95659201328621324</v>
      </c>
      <c r="U2869" s="60">
        <f ca="1"/>
        <v>0.26912919875133851</v>
      </c>
      <c r="V2869" s="60">
        <f ca="1"/>
        <v>-0.18592319546215391</v>
      </c>
      <c r="W2869" s="60">
        <f ca="1"/>
        <v>-1.4250354140218648</v>
      </c>
      <c r="X2869" s="60">
        <f ca="1"/>
        <v>0.74413955074931115</v>
      </c>
      <c r="Y2869" s="52">
        <f ca="1">$B$13 * EXP(($E$3 - $C$13^2/2) * Y$2 + $C$13*SQRT(Y$2)*T2869)</f>
        <v>133.90730274050131</v>
      </c>
      <c r="Z2869" s="52">
        <f ca="1">Y2869 * EXP(($E$3 - $C$13^2/2) * (Z$2-Y$2) + $C$13*SQRT(Z$2-Y$2)*U2869)</f>
        <v>145.89490731378598</v>
      </c>
      <c r="AA2869" s="52">
        <f ca="1">Z2869 * EXP(($E$3 - $C$13^2/2) * (AA$2-Z$2) + $C$13*SQRT(AA$2-Z$2)*V2869)</f>
        <v>138.67174464527685</v>
      </c>
      <c r="AB2869" s="52">
        <f ca="1">AA2869 * EXP(($E$3 - $C$13^2/2) * (AB$2-AA$2) + $C$13*SQRT(AB$2-AA$2)*W2869)</f>
        <v>90.885363148928377</v>
      </c>
      <c r="AC2869" s="52">
        <f ca="1">AB2869 * EXP(($E$3 - $C$13^2/2) * (AC$2-AB$2) + $C$13*SQRT(AC$2-AB$2)*X2869)</f>
        <v>114.18738556599443</v>
      </c>
      <c r="AD2869" s="47"/>
      <c r="AE2869" s="3" t="s">
        <v>46</v>
      </c>
      <c r="AF2869" s="52" t="b">
        <f t="shared" ref="AF2869" ca="1" si="3628">AF2867 &gt;= $B$4</f>
        <v>0</v>
      </c>
      <c r="AG2869" s="52" t="b">
        <f t="array" aca="1" ref="AG2869" ca="1">AND(AG2867 &gt;= $B$4, NOT(OR($AF2869:AF2869)))</f>
        <v>0</v>
      </c>
      <c r="AH2869" s="52" t="b">
        <f t="array" aca="1" ref="AH2869" ca="1">AND(AH2867 &gt;= $B$4, NOT(OR($AF2869:AG2869)))</f>
        <v>0</v>
      </c>
      <c r="AI2869" s="52" t="b">
        <f t="array" aca="1" ref="AI2869" ca="1">AND(AI2867 &gt;= $B$4, NOT(OR($AF2869:AH2869)))</f>
        <v>0</v>
      </c>
      <c r="AJ2869" s="52" t="b">
        <f t="array" aca="1" ref="AJ2869" ca="1">AND(AJ2867 &gt;= $B$4, NOT(OR($AF2869:AI2869)))</f>
        <v>0</v>
      </c>
      <c r="AK2869" s="73"/>
      <c r="AL2869" s="70"/>
    </row>
    <row r="2870" spans="6:38" ht="14.55" customHeight="1" x14ac:dyDescent="0.3">
      <c r="F2870" s="79"/>
      <c r="G2870" s="3">
        <v>2868</v>
      </c>
      <c r="H2870" s="61">
        <v>0.62373101031894862</v>
      </c>
      <c r="I2870" s="61">
        <v>7.3529938492702535E-3</v>
      </c>
      <c r="J2870" s="61">
        <v>-1.2938506334362716</v>
      </c>
      <c r="K2870" s="62">
        <v>0.60718959281205953</v>
      </c>
      <c r="L2870" s="60">
        <f t="array" ref="L2870:O2870">TRANSPOSE(MMULT(Option!$B$25:$E$28, TRANSPOSE(H2870:K2870)))</f>
        <v>0.62373101031894862</v>
      </c>
      <c r="M2870" s="60">
        <v>0.25623153430734458</v>
      </c>
      <c r="N2870" s="60">
        <v>-0.88498416490624043</v>
      </c>
      <c r="O2870" s="60">
        <v>0.51885018698329266</v>
      </c>
      <c r="P2870" s="56" t="str">
        <f t="shared" si="3563"/>
        <v>574/3</v>
      </c>
      <c r="R2870" s="80"/>
      <c r="S2870" s="3" t="s">
        <v>30</v>
      </c>
      <c r="T2870" s="60">
        <f ca="1"/>
        <v>0.96508814035874302</v>
      </c>
      <c r="U2870" s="60">
        <f ca="1"/>
        <v>0.71264182048108371</v>
      </c>
      <c r="V2870" s="60">
        <f ca="1"/>
        <v>2.6393920605719545E-3</v>
      </c>
      <c r="W2870" s="60">
        <f ca="1"/>
        <v>-0.78220489237777457</v>
      </c>
      <c r="X2870" s="60">
        <f ca="1"/>
        <v>8.1945713220100164E-2</v>
      </c>
      <c r="Y2870" s="52">
        <f ca="1">$B$14 * EXP(($E$3 - $C$14^2/2) * Y$2 + $C$14*SQRT(Y$2)*T2870)</f>
        <v>134.2490461177687</v>
      </c>
      <c r="Z2870" s="52">
        <f ca="1">Y2870 * EXP(($E$3 - $C$14^2/2) * (Z$2-Y$2) + $C$14*SQRT(Z$2-Y$2)*U2870)</f>
        <v>167.08274591738069</v>
      </c>
      <c r="AA2870" s="52">
        <f ca="1">Z2870 * EXP(($E$3 - $C$14^2/2) * (AA$2-Z$2) + $C$14*SQRT(AA$2-Z$2)*V2870)</f>
        <v>168.05326653506339</v>
      </c>
      <c r="AB2870" s="52">
        <f ca="1">AA2870 * EXP(($E$3 - $C$14^2/2) * (AB$2-AA$2) + $C$14*SQRT(AB$2-AA$2)*W2870)</f>
        <v>133.56917709858374</v>
      </c>
      <c r="AC2870" s="52">
        <f ca="1">AB2870 * EXP(($E$3 - $C$14^2/2) * (AC$2-AB$2) + $C$14*SQRT(AC$2-AB$2)*X2870)</f>
        <v>137.57967971592694</v>
      </c>
      <c r="AD2870" s="47"/>
      <c r="AE2870" s="3" t="s">
        <v>68</v>
      </c>
      <c r="AF2870" s="52" t="b">
        <f ca="1">AND(AF2867&gt;$B$3, NOT(OR($AF2869:AF2869)))</f>
        <v>1</v>
      </c>
      <c r="AG2870" s="52" t="b">
        <f ca="1">AND(AG2867&gt;$B$3, NOT(OR($AF2869:AG2869)))</f>
        <v>0</v>
      </c>
      <c r="AH2870" s="52" t="b">
        <f ca="1">AND(AH2867&gt;$B$3, NOT(OR($AF2869:AH2869)))</f>
        <v>1</v>
      </c>
      <c r="AI2870" s="52" t="b">
        <f ca="1">AND(AI2867&gt;$B$3, NOT(OR($AF2869:AI2869)))</f>
        <v>1</v>
      </c>
      <c r="AJ2870" s="52" t="b">
        <f ca="1">AND(AJ2867&gt;$B$3, NOT(OR($AF2869:AJ2869)))</f>
        <v>0</v>
      </c>
      <c r="AK2870" s="74"/>
      <c r="AL2870" s="70"/>
    </row>
    <row r="2871" spans="6:38" ht="14.55" customHeight="1" x14ac:dyDescent="0.3">
      <c r="F2871" s="79"/>
      <c r="G2871" s="3">
        <v>2869</v>
      </c>
      <c r="H2871" s="61">
        <v>1.4248652661560464</v>
      </c>
      <c r="I2871" s="61">
        <v>-0.25649852268547552</v>
      </c>
      <c r="J2871" s="61">
        <v>0.39153833735864563</v>
      </c>
      <c r="K2871" s="62">
        <v>-0.88220253825300676</v>
      </c>
      <c r="L2871" s="60">
        <f t="array" ref="L2871:O2871">TRANSPOSE(MMULT(Option!$B$25:$E$28, TRANSPOSE(H2871:K2871)))</f>
        <v>1.4248652661560464</v>
      </c>
      <c r="M2871" s="60">
        <v>0.33486132729231077</v>
      </c>
      <c r="N2871" s="60">
        <v>0.84667108949093539</v>
      </c>
      <c r="O2871" s="60">
        <v>-0.17627363392561879</v>
      </c>
      <c r="P2871" s="56" t="str">
        <f t="shared" si="3563"/>
        <v>574/4</v>
      </c>
      <c r="R2871" s="80">
        <v>718</v>
      </c>
      <c r="S2871" s="3" t="s">
        <v>28</v>
      </c>
      <c r="T2871" s="60">
        <f t="array" aca="1" ref="T2871:T2874" ca="1">TRANSPOSE(OFFSET($L$3, MATCH($R2871 &amp; "/" &amp; T$2, $P$3:$P$5002, 0) - 1, 0, 1, $E$1))</f>
        <v>-0.5161089017131868</v>
      </c>
      <c r="U2871" s="60">
        <f t="array" aca="1" ref="U2871:U2874" ca="1">TRANSPOSE(OFFSET($L$3, MATCH($R2871 &amp; "/" &amp; U$2, $P$3:$P$5002, 0) - 1, 0, 1, $E$1))</f>
        <v>0.61820215405588463</v>
      </c>
      <c r="V2871" s="60">
        <f t="array" aca="1" ref="V2871:V2874" ca="1">TRANSPOSE(OFFSET($L$3, MATCH($R2871 &amp; "/" &amp; V$2, $P$3:$P$5002, 0) - 1, 0, 1, $E$1))</f>
        <v>0.80071583292838167</v>
      </c>
      <c r="W2871" s="60">
        <f t="array" aca="1" ref="W2871:W2874" ca="1">TRANSPOSE(OFFSET($L$3, MATCH($R2871 &amp; "/" &amp; W$2, $P$3:$P$5002, 0) - 1, 0, 1, $E$1))</f>
        <v>0.90706783584887984</v>
      </c>
      <c r="X2871" s="60">
        <f t="array" aca="1" ref="X2871:X2874" ca="1">TRANSPOSE(OFFSET($L$3, MATCH($R2871 &amp; "/" &amp; X$2, $P$3:$P$5002, 0) - 1, 0, 1, $E$1))</f>
        <v>0.49713373875291278</v>
      </c>
      <c r="Y2871" s="52">
        <f ca="1">$B$11 * EXP(($E$3 - $C$11^2/2) * Y$2 + $C$11*SQRT(Y$2)*T2871)</f>
        <v>86.085201029860798</v>
      </c>
      <c r="Z2871" s="52">
        <f ca="1">Y2871 * EXP(($E$3 - $C$11^2/2) * (Z$2-Y$2) + $C$11*SQRT(Z$2-Y$2)*U2871)</f>
        <v>104.14645833364457</v>
      </c>
      <c r="AA2871" s="52">
        <f ca="1">Z2871 * EXP(($E$3 - $C$11^2/2) * (AA$2-Z$2) + $C$11*SQRT(AA$2-Z$2)*V2871)</f>
        <v>133.08831249217724</v>
      </c>
      <c r="AB2871" s="52">
        <f ca="1">AA2871 * EXP(($E$3 - $C$11^2/2) * (AB$2-AA$2) + $C$11*SQRT(AB$2-AA$2)*W2871)</f>
        <v>175.58675694460433</v>
      </c>
      <c r="AC2871" s="52">
        <f ca="1">AB2871 * EXP(($E$3 - $C$11^2/2) * (AC$2-AB$2) + $C$11*SQRT(AC$2-AB$2)*X2871)</f>
        <v>204.84905358639267</v>
      </c>
      <c r="AD2871" s="47"/>
      <c r="AE2871" s="3" t="s">
        <v>69</v>
      </c>
      <c r="AF2871" s="20" cm="1">
        <f t="array" aca="1" ref="AF2871" ca="1">MIN(Y2871:Y2874 / $D$11:$D$14)</f>
        <v>0.86085201029860803</v>
      </c>
      <c r="AG2871" s="20" cm="1">
        <f t="array" aca="1" ref="AG2871" ca="1">MIN(Z2871:Z2874 / $D$11:$D$14)</f>
        <v>0.78269359582419995</v>
      </c>
      <c r="AH2871" s="20" cm="1">
        <f t="array" aca="1" ref="AH2871" ca="1">MIN(AA2871:AA2874 / $D$11:$D$14)</f>
        <v>0.42991781103445298</v>
      </c>
      <c r="AI2871" s="20" cm="1">
        <f t="array" aca="1" ref="AI2871" ca="1">MIN(AB2871:AB2874 / $D$11:$D$14)</f>
        <v>0.72780262781610827</v>
      </c>
      <c r="AJ2871" s="20" cm="1">
        <f t="array" aca="1" ref="AJ2871" ca="1">MIN(AC2871:AC2874 / $D$11:$D$14)</f>
        <v>0.5985162644876959</v>
      </c>
      <c r="AK2871" s="72">
        <f t="array" aca="1" ref="AK2871" ca="1">SUMPRODUCT(AF2872:AJ2872, EXP(-$E$3*$AF$2:$AJ$2))</f>
        <v>92148.519674651194</v>
      </c>
      <c r="AL2871" s="70">
        <f ca="1">MAX(AC2872 - $D$11, 0) * EXP(-$E$2*$E$3)</f>
        <v>157.48187546450026</v>
      </c>
    </row>
    <row r="2872" spans="6:38" ht="14.55" customHeight="1" x14ac:dyDescent="0.3">
      <c r="F2872" s="79"/>
      <c r="G2872" s="3">
        <v>2870</v>
      </c>
      <c r="H2872" s="61">
        <v>-0.88200938384429828</v>
      </c>
      <c r="I2872" s="61">
        <v>0.55243260201554245</v>
      </c>
      <c r="J2872" s="61">
        <v>0.45010656108071218</v>
      </c>
      <c r="K2872" s="62">
        <v>-0.35416792847720058</v>
      </c>
      <c r="L2872" s="60">
        <f t="array" ref="L2872:O2872">TRANSPOSE(MMULT(Option!$B$25:$E$28, TRANSPOSE(H2872:K2872)))</f>
        <v>-0.88200938384429828</v>
      </c>
      <c r="M2872" s="60">
        <v>0.15350908948180819</v>
      </c>
      <c r="N2872" s="60">
        <v>0.18719018196752663</v>
      </c>
      <c r="O2872" s="60">
        <v>-0.42358243030068149</v>
      </c>
      <c r="P2872" s="56" t="str">
        <f t="shared" si="3563"/>
        <v>574/5</v>
      </c>
      <c r="R2872" s="80"/>
      <c r="S2872" s="3" t="s">
        <v>29</v>
      </c>
      <c r="T2872" s="60">
        <f ca="1"/>
        <v>0.45097915795016796</v>
      </c>
      <c r="U2872" s="60">
        <f ca="1"/>
        <v>0.73300994319552171</v>
      </c>
      <c r="V2872" s="60">
        <f ca="1"/>
        <v>0.40122834899183069</v>
      </c>
      <c r="W2872" s="60">
        <f ca="1"/>
        <v>0.91213176201974044</v>
      </c>
      <c r="X2872" s="60">
        <f ca="1"/>
        <v>1.1058320279617966</v>
      </c>
      <c r="Y2872" s="52">
        <f ca="1">$B$12 * EXP(($E$3 - $C$12^2/2) * Y$2 + $C$12*SQRT(Y$2)*T2872)</f>
        <v>115.06117384097334</v>
      </c>
      <c r="Z2872" s="52">
        <f ca="1">Y2872 * EXP(($E$3 - $C$12^2/2) * (Z$2-Y$2) + $C$12*SQRT(Z$2-Y$2)*U2872)</f>
        <v>144.07974288429659</v>
      </c>
      <c r="AA2872" s="52">
        <f ca="1">Z2872 * EXP(($E$3 - $C$12^2/2) * (AA$2-Z$2) + $C$12*SQRT(AA$2-Z$2)*V2872)</f>
        <v>163.3239123085331</v>
      </c>
      <c r="AB2872" s="52">
        <f ca="1">AA2872 * EXP(($E$3 - $C$12^2/2) * (AB$2-AA$2) + $C$12*SQRT(AB$2-AA$2)*W2872)</f>
        <v>215.80494118843305</v>
      </c>
      <c r="AC2872" s="52">
        <f ca="1">AB2872 * EXP(($E$3 - $C$12^2/2) * (AC$2-AB$2) + $C$12*SQRT(AC$2-AB$2)*X2872)</f>
        <v>302.21073076407197</v>
      </c>
      <c r="AD2872" s="47"/>
      <c r="AE2872" s="3" t="s">
        <v>47</v>
      </c>
      <c r="AF2872" s="64">
        <f t="shared" ref="AF2872" ca="1" si="3629">($B$5*AF2874 + (1 + $B$6)*AF2873)*$B$2</f>
        <v>15000</v>
      </c>
      <c r="AG2872" s="64">
        <f t="shared" ref="AG2872" ca="1" si="3630">($B$5*AG2874 + (1 + $B$6)*AG2873)*$B$2</f>
        <v>0</v>
      </c>
      <c r="AH2872" s="64">
        <f t="shared" ref="AH2872" ca="1" si="3631">($B$5*AH2874 + (1 + $B$6)*AH2873)*$B$2</f>
        <v>0</v>
      </c>
      <c r="AI2872" s="64">
        <f t="shared" ref="AI2872" ca="1" si="3632">($B$5*AI2874 + (1 + $B$6)*AI2873)*$B$2</f>
        <v>0</v>
      </c>
      <c r="AJ2872" s="64" cm="1">
        <f t="array" aca="1" ref="AJ2872" ca="1">($B$5*AJ2874 + (1 + $B$6)*AJ2873 + AND(NOT(AF2873:AJ2873)))*$B$2</f>
        <v>100000</v>
      </c>
      <c r="AK2872" s="73"/>
      <c r="AL2872" s="70"/>
    </row>
    <row r="2873" spans="6:38" ht="14.55" customHeight="1" x14ac:dyDescent="0.3">
      <c r="F2873" s="79"/>
      <c r="G2873" s="3">
        <v>2871</v>
      </c>
      <c r="H2873" s="61">
        <v>-1.2357587378194419</v>
      </c>
      <c r="I2873" s="61">
        <v>1.1818830480724075E-3</v>
      </c>
      <c r="J2873" s="61">
        <v>-0.64355211217317354</v>
      </c>
      <c r="K2873" s="62">
        <v>-0.75964228725212901</v>
      </c>
      <c r="L2873" s="60">
        <f t="array" ref="L2873:O2873">TRANSPOSE(MMULT(Option!$B$25:$E$28, TRANSPOSE(H2873:K2873)))</f>
        <v>-1.2357587378194419</v>
      </c>
      <c r="M2873" s="60">
        <v>-0.49322028142170138</v>
      </c>
      <c r="N2873" s="60">
        <v>-1.059232303391854</v>
      </c>
      <c r="O2873" s="60">
        <v>-1.2701213065635155</v>
      </c>
      <c r="P2873" s="56" t="str">
        <f t="shared" si="3563"/>
        <v>575/1</v>
      </c>
      <c r="R2873" s="80"/>
      <c r="S2873" s="3" t="s">
        <v>31</v>
      </c>
      <c r="T2873" s="60">
        <f ca="1"/>
        <v>-0.12710402571440871</v>
      </c>
      <c r="U2873" s="60">
        <f ca="1"/>
        <v>-0.72294257549811025</v>
      </c>
      <c r="V2873" s="60">
        <f ca="1"/>
        <v>-2.0138241510966046</v>
      </c>
      <c r="W2873" s="60">
        <f ca="1"/>
        <v>1.7381194750386126</v>
      </c>
      <c r="X2873" s="60">
        <f ca="1"/>
        <v>0.19979914005168914</v>
      </c>
      <c r="Y2873" s="52">
        <f ca="1">$B$13 * EXP(($E$3 - $C$13^2/2) * Y$2 + $C$13*SQRT(Y$2)*T2873)</f>
        <v>96.741161939405785</v>
      </c>
      <c r="Z2873" s="52">
        <f ca="1">Y2873 * EXP(($E$3 - $C$13^2/2) * (Z$2-Y$2) + $C$13*SQRT(Z$2-Y$2)*U2873)</f>
        <v>78.269359582419995</v>
      </c>
      <c r="AA2873" s="52">
        <f ca="1">Z2873 * EXP(($E$3 - $C$13^2/2) * (AA$2-Z$2) + $C$13*SQRT(AA$2-Z$2)*V2873)</f>
        <v>42.991781103445298</v>
      </c>
      <c r="AB2873" s="52">
        <f ca="1">AA2873 * EXP(($E$3 - $C$13^2/2) * (AB$2-AA$2) + $C$13*SQRT(AB$2-AA$2)*W2873)</f>
        <v>72.78026278161083</v>
      </c>
      <c r="AC2873" s="52">
        <f ca="1">AB2873 * EXP(($E$3 - $C$13^2/2) * (AC$2-AB$2) + $C$13*SQRT(AC$2-AB$2)*X2873)</f>
        <v>77.663434241431005</v>
      </c>
      <c r="AD2873" s="47"/>
      <c r="AE2873" s="3" t="s">
        <v>46</v>
      </c>
      <c r="AF2873" s="52" t="b">
        <f t="shared" ref="AF2873" ca="1" si="3633">AF2871 &gt;= $B$4</f>
        <v>0</v>
      </c>
      <c r="AG2873" s="52" t="b">
        <f t="array" aca="1" ref="AG2873" ca="1">AND(AG2871 &gt;= $B$4, NOT(OR($AF2873:AF2873)))</f>
        <v>0</v>
      </c>
      <c r="AH2873" s="52" t="b">
        <f t="array" aca="1" ref="AH2873" ca="1">AND(AH2871 &gt;= $B$4, NOT(OR($AF2873:AG2873)))</f>
        <v>0</v>
      </c>
      <c r="AI2873" s="52" t="b">
        <f t="array" aca="1" ref="AI2873" ca="1">AND(AI2871 &gt;= $B$4, NOT(OR($AF2873:AH2873)))</f>
        <v>0</v>
      </c>
      <c r="AJ2873" s="52" t="b">
        <f t="array" aca="1" ref="AJ2873" ca="1">AND(AJ2871 &gt;= $B$4, NOT(OR($AF2873:AI2873)))</f>
        <v>0</v>
      </c>
      <c r="AK2873" s="73"/>
      <c r="AL2873" s="70"/>
    </row>
    <row r="2874" spans="6:38" ht="14.55" customHeight="1" x14ac:dyDescent="0.3">
      <c r="F2874" s="79"/>
      <c r="G2874" s="3">
        <v>2872</v>
      </c>
      <c r="H2874" s="61">
        <v>1.1475723609716202</v>
      </c>
      <c r="I2874" s="61">
        <v>-3.4217511296059655E-2</v>
      </c>
      <c r="J2874" s="61">
        <v>0.49649842853173748</v>
      </c>
      <c r="K2874" s="62">
        <v>-1.9623877297817038</v>
      </c>
      <c r="L2874" s="60">
        <f t="array" ref="L2874:O2874">TRANSPOSE(MMULT(Option!$B$25:$E$28, TRANSPOSE(H2874:K2874)))</f>
        <v>1.1475723609716202</v>
      </c>
      <c r="M2874" s="60">
        <v>0.42766807726720812</v>
      </c>
      <c r="N2874" s="60">
        <v>0.88614826400032443</v>
      </c>
      <c r="O2874" s="60">
        <v>-1.1335131860733867</v>
      </c>
      <c r="P2874" s="56" t="str">
        <f t="shared" si="3563"/>
        <v>575/2</v>
      </c>
      <c r="R2874" s="80"/>
      <c r="S2874" s="3" t="s">
        <v>30</v>
      </c>
      <c r="T2874" s="60">
        <f ca="1"/>
        <v>0.46340257961022346</v>
      </c>
      <c r="U2874" s="60">
        <f ca="1"/>
        <v>-0.86416885370216234</v>
      </c>
      <c r="V2874" s="60">
        <f ca="1"/>
        <v>0.18917443027711395</v>
      </c>
      <c r="W2874" s="60">
        <f ca="1"/>
        <v>-0.37297441745793436</v>
      </c>
      <c r="X2874" s="60">
        <f ca="1"/>
        <v>-1.2097723351782932</v>
      </c>
      <c r="Y2874" s="52">
        <f ca="1">$B$14 * EXP(($E$3 - $C$14^2/2) * Y$2 + $C$14*SQRT(Y$2)*T2874)</f>
        <v>115.49081002015393</v>
      </c>
      <c r="Z2874" s="52">
        <f ca="1">Y2874 * EXP(($E$3 - $C$14^2/2) * (Z$2-Y$2) + $C$14*SQRT(Z$2-Y$2)*U2874)</f>
        <v>89.562822261870181</v>
      </c>
      <c r="AA2874" s="52">
        <f ca="1">Z2874 * EXP(($E$3 - $C$14^2/2) * (AA$2-Z$2) + $C$14*SQRT(AA$2-Z$2)*V2874)</f>
        <v>95.267872370752656</v>
      </c>
      <c r="AB2874" s="52">
        <f ca="1">AA2874 * EXP(($E$3 - $C$14^2/2) * (AB$2-AA$2) + $C$14*SQRT(AB$2-AA$2)*W2874)</f>
        <v>85.609846659945845</v>
      </c>
      <c r="AC2874" s="52">
        <f ca="1">AB2874 * EXP(($E$3 - $C$14^2/2) * (AC$2-AB$2) + $C$14*SQRT(AC$2-AB$2)*X2874)</f>
        <v>59.851626448769593</v>
      </c>
      <c r="AD2874" s="47"/>
      <c r="AE2874" s="3" t="s">
        <v>68</v>
      </c>
      <c r="AF2874" s="52" t="b">
        <f ca="1">AND(AF2871&gt;$B$3, NOT(OR($AF2873:AF2873)))</f>
        <v>1</v>
      </c>
      <c r="AG2874" s="52" t="b">
        <f ca="1">AND(AG2871&gt;$B$3, NOT(OR($AF2873:AG2873)))</f>
        <v>0</v>
      </c>
      <c r="AH2874" s="52" t="b">
        <f ca="1">AND(AH2871&gt;$B$3, NOT(OR($AF2873:AH2873)))</f>
        <v>0</v>
      </c>
      <c r="AI2874" s="52" t="b">
        <f ca="1">AND(AI2871&gt;$B$3, NOT(OR($AF2873:AI2873)))</f>
        <v>0</v>
      </c>
      <c r="AJ2874" s="52" t="b">
        <f ca="1">AND(AJ2871&gt;$B$3, NOT(OR($AF2873:AJ2873)))</f>
        <v>0</v>
      </c>
      <c r="AK2874" s="74"/>
      <c r="AL2874" s="70"/>
    </row>
    <row r="2875" spans="6:38" ht="14.55" customHeight="1" x14ac:dyDescent="0.3">
      <c r="F2875" s="79"/>
      <c r="G2875" s="3">
        <v>2873</v>
      </c>
      <c r="H2875" s="61">
        <v>1.6784418991857908</v>
      </c>
      <c r="I2875" s="61">
        <v>-1.2678777469201474</v>
      </c>
      <c r="J2875" s="61">
        <v>1.6927551523304925</v>
      </c>
      <c r="K2875" s="62">
        <v>0.48733615844324685</v>
      </c>
      <c r="L2875" s="60">
        <f t="array" ref="L2875:O2875">TRANSPOSE(MMULT(Option!$B$25:$E$28, TRANSPOSE(H2875:K2875)))</f>
        <v>1.6784418991857908</v>
      </c>
      <c r="M2875" s="60">
        <v>-0.49065238976801151</v>
      </c>
      <c r="N2875" s="60">
        <v>1.8261323202412223</v>
      </c>
      <c r="O2875" s="60">
        <v>1.0870901598706697</v>
      </c>
      <c r="P2875" s="56" t="str">
        <f t="shared" si="3563"/>
        <v>575/3</v>
      </c>
      <c r="R2875" s="80">
        <v>719</v>
      </c>
      <c r="S2875" s="3" t="s">
        <v>28</v>
      </c>
      <c r="T2875" s="60">
        <f t="array" aca="1" ref="T2875:T2878" ca="1">TRANSPOSE(OFFSET($L$3, MATCH($R2875 &amp; "/" &amp; T$2, $P$3:$P$5002, 0) - 1, 0, 1, $E$1))</f>
        <v>-2.4441511938089913</v>
      </c>
      <c r="U2875" s="60">
        <f t="array" aca="1" ref="U2875:U2878" ca="1">TRANSPOSE(OFFSET($L$3, MATCH($R2875 &amp; "/" &amp; U$2, $P$3:$P$5002, 0) - 1, 0, 1, $E$1))</f>
        <v>-0.81242246790007966</v>
      </c>
      <c r="V2875" s="60">
        <f t="array" aca="1" ref="V2875:V2878" ca="1">TRANSPOSE(OFFSET($L$3, MATCH($R2875 &amp; "/" &amp; V$2, $P$3:$P$5002, 0) - 1, 0, 1, $E$1))</f>
        <v>-0.45644872787388163</v>
      </c>
      <c r="W2875" s="60">
        <f t="array" aca="1" ref="W2875:W2878" ca="1">TRANSPOSE(OFFSET($L$3, MATCH($R2875 &amp; "/" &amp; W$2, $P$3:$P$5002, 0) - 1, 0, 1, $E$1))</f>
        <v>-0.1718203452661454</v>
      </c>
      <c r="X2875" s="60">
        <f t="array" aca="1" ref="X2875:X2878" ca="1">TRANSPOSE(OFFSET($L$3, MATCH($R2875 &amp; "/" &amp; X$2, $P$3:$P$5002, 0) - 1, 0, 1, $E$1))</f>
        <v>2.0238702916668174</v>
      </c>
      <c r="Y2875" s="52">
        <f ca="1">$B$11 * EXP(($E$3 - $C$11^2/2) * Y$2 + $C$11*SQRT(Y$2)*T2875)</f>
        <v>48.275531005270537</v>
      </c>
      <c r="Z2875" s="52">
        <f ca="1">Y2875 * EXP(($E$3 - $C$11^2/2) * (Z$2-Y$2) + $C$11*SQRT(Z$2-Y$2)*U2875)</f>
        <v>38.023260370568678</v>
      </c>
      <c r="AA2875" s="52">
        <f ca="1">Z2875 * EXP(($E$3 - $C$11^2/2) * (AA$2-Z$2) + $C$11*SQRT(AA$2-Z$2)*V2875)</f>
        <v>33.323520504431833</v>
      </c>
      <c r="AB2875" s="52">
        <f ca="1">AA2875 * EXP(($E$3 - $C$11^2/2) * (AB$2-AA$2) + $C$11*SQRT(AB$2-AA$2)*W2875)</f>
        <v>31.807985211166429</v>
      </c>
      <c r="AC2875" s="52">
        <f ca="1">AB2875 * EXP(($E$3 - $C$11^2/2) * (AC$2-AB$2) + $C$11*SQRT(AC$2-AB$2)*X2875)</f>
        <v>58.667062472252617</v>
      </c>
      <c r="AD2875" s="47"/>
      <c r="AE2875" s="3" t="s">
        <v>69</v>
      </c>
      <c r="AF2875" s="20" cm="1">
        <f t="array" aca="1" ref="AF2875" ca="1">MIN(Y2875:Y2878 / $D$11:$D$14)</f>
        <v>0.48275531005270539</v>
      </c>
      <c r="AG2875" s="20" cm="1">
        <f t="array" aca="1" ref="AG2875" ca="1">MIN(Z2875:Z2878 / $D$11:$D$14)</f>
        <v>0.38023260370568679</v>
      </c>
      <c r="AH2875" s="20" cm="1">
        <f t="array" aca="1" ref="AH2875" ca="1">MIN(AA2875:AA2878 / $D$11:$D$14)</f>
        <v>0.33323520504431836</v>
      </c>
      <c r="AI2875" s="20" cm="1">
        <f t="array" aca="1" ref="AI2875" ca="1">MIN(AB2875:AB2878 / $D$11:$D$14)</f>
        <v>0.31807985211166429</v>
      </c>
      <c r="AJ2875" s="20" cm="1">
        <f t="array" aca="1" ref="AJ2875" ca="1">MIN(AC2875:AC2878 / $D$11:$D$14)</f>
        <v>0.58667062472252618</v>
      </c>
      <c r="AK2875" s="72">
        <f t="array" aca="1" ref="AK2875" ca="1">SUMPRODUCT(AF2876:AJ2876, EXP(-$E$3*$AF$2:$AJ$2))</f>
        <v>77880.078307140488</v>
      </c>
      <c r="AL2875" s="70">
        <f ca="1">MAX(AC2876 - $D$11, 0) * EXP(-$E$2*$E$3)</f>
        <v>17.555068739234134</v>
      </c>
    </row>
    <row r="2876" spans="6:38" ht="14.55" customHeight="1" x14ac:dyDescent="0.3">
      <c r="F2876" s="79"/>
      <c r="G2876" s="3">
        <v>2874</v>
      </c>
      <c r="H2876" s="61">
        <v>0.49930670266896909</v>
      </c>
      <c r="I2876" s="61">
        <v>0.84219535160702208</v>
      </c>
      <c r="J2876" s="61">
        <v>0.14282311911889836</v>
      </c>
      <c r="K2876" s="62">
        <v>0.180686598947354</v>
      </c>
      <c r="L2876" s="60">
        <f t="array" ref="L2876:O2876">TRANSPOSE(MMULT(Option!$B$25:$E$28, TRANSPOSE(H2876:K2876)))</f>
        <v>0.49930670266896909</v>
      </c>
      <c r="M2876" s="60">
        <v>0.97160747080341303</v>
      </c>
      <c r="N2876" s="60">
        <v>0.54570417555086359</v>
      </c>
      <c r="O2876" s="60">
        <v>0.60286817004917137</v>
      </c>
      <c r="P2876" s="56" t="str">
        <f t="shared" si="3563"/>
        <v>575/4</v>
      </c>
      <c r="R2876" s="80"/>
      <c r="S2876" s="3" t="s">
        <v>29</v>
      </c>
      <c r="T2876" s="60">
        <f ca="1"/>
        <v>-1.135666914383392</v>
      </c>
      <c r="U2876" s="60">
        <f ca="1"/>
        <v>-3.3796275606677417E-2</v>
      </c>
      <c r="V2876" s="60">
        <f ca="1"/>
        <v>-0.34628711124962225</v>
      </c>
      <c r="W2876" s="60">
        <f ca="1"/>
        <v>1.1347214616543246</v>
      </c>
      <c r="X2876" s="60">
        <f ca="1"/>
        <v>0.97528464723171238</v>
      </c>
      <c r="Y2876" s="52">
        <f ca="1">$B$12 * EXP(($E$3 - $C$12^2/2) * Y$2 + $C$12*SQRT(Y$2)*T2876)</f>
        <v>71.483747178589681</v>
      </c>
      <c r="Z2876" s="52">
        <f ca="1">Y2876 * EXP(($E$3 - $C$12^2/2) * (Z$2-Y$2) + $C$12*SQRT(Z$2-Y$2)*U2876)</f>
        <v>71.117342848938023</v>
      </c>
      <c r="AA2876" s="52">
        <f ca="1">Z2876 * EXP(($E$3 - $C$12^2/2) * (AA$2-Z$2) + $C$12*SQRT(AA$2-Z$2)*V2876)</f>
        <v>64.421349723499389</v>
      </c>
      <c r="AB2876" s="52">
        <f ca="1">AA2876 * EXP(($E$3 - $C$12^2/2) * (AB$2-AA$2) + $C$12*SQRT(AB$2-AA$2)*W2876)</f>
        <v>91.000184511389534</v>
      </c>
      <c r="AC2876" s="52">
        <f ca="1">AB2876 * EXP(($E$3 - $C$12^2/2) * (AC$2-AB$2) + $C$12*SQRT(AC$2-AB$2)*X2876)</f>
        <v>122.54115445287705</v>
      </c>
      <c r="AD2876" s="47"/>
      <c r="AE2876" s="3" t="s">
        <v>47</v>
      </c>
      <c r="AF2876" s="64">
        <f t="shared" ref="AF2876" ca="1" si="3634">($B$5*AF2878 + (1 + $B$6)*AF2877)*$B$2</f>
        <v>0</v>
      </c>
      <c r="AG2876" s="64">
        <f t="shared" ref="AG2876" ca="1" si="3635">($B$5*AG2878 + (1 + $B$6)*AG2877)*$B$2</f>
        <v>0</v>
      </c>
      <c r="AH2876" s="64">
        <f t="shared" ref="AH2876" ca="1" si="3636">($B$5*AH2878 + (1 + $B$6)*AH2877)*$B$2</f>
        <v>0</v>
      </c>
      <c r="AI2876" s="64">
        <f t="shared" ref="AI2876" ca="1" si="3637">($B$5*AI2878 + (1 + $B$6)*AI2877)*$B$2</f>
        <v>0</v>
      </c>
      <c r="AJ2876" s="64" cm="1">
        <f t="array" aca="1" ref="AJ2876" ca="1">($B$5*AJ2878 + (1 + $B$6)*AJ2877 + AND(NOT(AF2877:AJ2877)))*$B$2</f>
        <v>100000</v>
      </c>
      <c r="AK2876" s="73"/>
      <c r="AL2876" s="70"/>
    </row>
    <row r="2877" spans="6:38" ht="14.55" customHeight="1" x14ac:dyDescent="0.3">
      <c r="F2877" s="79"/>
      <c r="G2877" s="3">
        <v>2875</v>
      </c>
      <c r="H2877" s="61">
        <v>-0.83097315440533914</v>
      </c>
      <c r="I2877" s="61">
        <v>0.6513284753857066</v>
      </c>
      <c r="J2877" s="61">
        <v>-0.79729198072112695</v>
      </c>
      <c r="K2877" s="62">
        <v>-0.3026014812071543</v>
      </c>
      <c r="L2877" s="60">
        <f t="array" ref="L2877:O2877">TRANSPOSE(MMULT(Option!$B$25:$E$28, TRANSPOSE(H2877:K2877)))</f>
        <v>-0.83097315440533914</v>
      </c>
      <c r="M2877" s="60">
        <v>0.26456314638490075</v>
      </c>
      <c r="N2877" s="60">
        <v>-0.86210100279530788</v>
      </c>
      <c r="O2877" s="60">
        <v>-0.57657931827601894</v>
      </c>
      <c r="P2877" s="56" t="str">
        <f t="shared" si="3563"/>
        <v>575/5</v>
      </c>
      <c r="R2877" s="80"/>
      <c r="S2877" s="3" t="s">
        <v>31</v>
      </c>
      <c r="T2877" s="60">
        <f ca="1"/>
        <v>0.22881316881122804</v>
      </c>
      <c r="U2877" s="60">
        <f ca="1"/>
        <v>-1.3911821651973353</v>
      </c>
      <c r="V2877" s="60">
        <f ca="1"/>
        <v>1.3468508382334696</v>
      </c>
      <c r="W2877" s="60">
        <f ca="1"/>
        <v>0.39367318900356374</v>
      </c>
      <c r="X2877" s="60">
        <f ca="1"/>
        <v>2.7361520632506666</v>
      </c>
      <c r="Y2877" s="52">
        <f ca="1">$B$13 * EXP(($E$3 - $C$13^2/2) * Y$2 + $C$13*SQRT(Y$2)*T2877)</f>
        <v>107.64234773718219</v>
      </c>
      <c r="Z2877" s="52">
        <f ca="1">Y2877 * EXP(($E$3 - $C$13^2/2) * (Z$2-Y$2) + $C$13*SQRT(Z$2-Y$2)*U2877)</f>
        <v>71.268860085269026</v>
      </c>
      <c r="AA2877" s="52">
        <f ca="1">Z2877 * EXP(($E$3 - $C$13^2/2) * (AA$2-Z$2) + $C$13*SQRT(AA$2-Z$2)*V2877)</f>
        <v>107.28777803569783</v>
      </c>
      <c r="AB2877" s="52">
        <f ca="1">AA2877 * EXP(($E$3 - $C$13^2/2) * (AB$2-AA$2) + $C$13*SQRT(AB$2-AA$2)*W2877)</f>
        <v>121.34244778365239</v>
      </c>
      <c r="AC2877" s="52">
        <f ca="1">AB2877 * EXP(($E$3 - $C$13^2/2) * (AC$2-AB$2) + $C$13*SQRT(AC$2-AB$2)*X2877)</f>
        <v>277.12323923151888</v>
      </c>
      <c r="AD2877" s="47"/>
      <c r="AE2877" s="3" t="s">
        <v>46</v>
      </c>
      <c r="AF2877" s="52" t="b">
        <f t="shared" ref="AF2877" ca="1" si="3638">AF2875 &gt;= $B$4</f>
        <v>0</v>
      </c>
      <c r="AG2877" s="52" t="b">
        <f t="array" aca="1" ref="AG2877" ca="1">AND(AG2875 &gt;= $B$4, NOT(OR($AF2877:AF2877)))</f>
        <v>0</v>
      </c>
      <c r="AH2877" s="52" t="b">
        <f t="array" aca="1" ref="AH2877" ca="1">AND(AH2875 &gt;= $B$4, NOT(OR($AF2877:AG2877)))</f>
        <v>0</v>
      </c>
      <c r="AI2877" s="52" t="b">
        <f t="array" aca="1" ref="AI2877" ca="1">AND(AI2875 &gt;= $B$4, NOT(OR($AF2877:AH2877)))</f>
        <v>0</v>
      </c>
      <c r="AJ2877" s="52" t="b">
        <f t="array" aca="1" ref="AJ2877" ca="1">AND(AJ2875 &gt;= $B$4, NOT(OR($AF2877:AI2877)))</f>
        <v>0</v>
      </c>
      <c r="AK2877" s="73"/>
      <c r="AL2877" s="70"/>
    </row>
    <row r="2878" spans="6:38" ht="14.55" customHeight="1" x14ac:dyDescent="0.3">
      <c r="F2878" s="79"/>
      <c r="G2878" s="3">
        <v>2876</v>
      </c>
      <c r="H2878" s="61">
        <v>1.4276059056438628</v>
      </c>
      <c r="I2878" s="61">
        <v>-3.5520345102000438E-2</v>
      </c>
      <c r="J2878" s="61">
        <v>0.29593651562014622</v>
      </c>
      <c r="K2878" s="62">
        <v>-0.39010755312333589</v>
      </c>
      <c r="L2878" s="60">
        <f t="array" ref="L2878:O2878">TRANSPOSE(MMULT(Option!$B$25:$E$28, TRANSPOSE(H2878:K2878)))</f>
        <v>1.4276059056438628</v>
      </c>
      <c r="M2878" s="60">
        <v>0.5384874282293709</v>
      </c>
      <c r="N2878" s="60">
        <v>0.82166497299886143</v>
      </c>
      <c r="O2878" s="60">
        <v>0.28543369593402923</v>
      </c>
      <c r="P2878" s="56" t="str">
        <f t="shared" si="3563"/>
        <v>576/1</v>
      </c>
      <c r="R2878" s="80"/>
      <c r="S2878" s="3" t="s">
        <v>30</v>
      </c>
      <c r="T2878" s="60">
        <f ca="1"/>
        <v>-0.63844003922843873</v>
      </c>
      <c r="U2878" s="60">
        <f ca="1"/>
        <v>-0.58711076267135232</v>
      </c>
      <c r="V2878" s="60">
        <f ca="1"/>
        <v>1.1201361109170835</v>
      </c>
      <c r="W2878" s="60">
        <f ca="1"/>
        <v>-0.91512633805349208</v>
      </c>
      <c r="X2878" s="60">
        <f ca="1"/>
        <v>0.97203746055414086</v>
      </c>
      <c r="Y2878" s="52">
        <f ca="1">$B$14 * EXP(($E$3 - $C$14^2/2) * Y$2 + $C$14*SQRT(Y$2)*T2878)</f>
        <v>82.983199713634235</v>
      </c>
      <c r="Z2878" s="52">
        <f ca="1">Y2878 * EXP(($E$3 - $C$14^2/2) * (Z$2-Y$2) + $C$14*SQRT(Z$2-Y$2)*U2878)</f>
        <v>69.930713548547757</v>
      </c>
      <c r="AA2878" s="52">
        <f ca="1">Z2878 * EXP(($E$3 - $C$14^2/2) * (AA$2-Z$2) + $C$14*SQRT(AA$2-Z$2)*V2878)</f>
        <v>98.351301558567371</v>
      </c>
      <c r="AB2878" s="52">
        <f ca="1">AA2878 * EXP(($E$3 - $C$14^2/2) * (AB$2-AA$2) + $C$14*SQRT(AB$2-AA$2)*W2878)</f>
        <v>75.114068937531457</v>
      </c>
      <c r="AC2878" s="52">
        <f ca="1">AB2878 * EXP(($E$3 - $C$14^2/2) * (AC$2-AB$2) + $C$14*SQRT(AC$2-AB$2)*X2878)</f>
        <v>101.05037101523904</v>
      </c>
      <c r="AD2878" s="47"/>
      <c r="AE2878" s="3" t="s">
        <v>68</v>
      </c>
      <c r="AF2878" s="52" t="b">
        <f ca="1">AND(AF2875&gt;$B$3, NOT(OR($AF2877:AF2877)))</f>
        <v>0</v>
      </c>
      <c r="AG2878" s="52" t="b">
        <f ca="1">AND(AG2875&gt;$B$3, NOT(OR($AF2877:AG2877)))</f>
        <v>0</v>
      </c>
      <c r="AH2878" s="52" t="b">
        <f ca="1">AND(AH2875&gt;$B$3, NOT(OR($AF2877:AH2877)))</f>
        <v>0</v>
      </c>
      <c r="AI2878" s="52" t="b">
        <f ca="1">AND(AI2875&gt;$B$3, NOT(OR($AF2877:AI2877)))</f>
        <v>0</v>
      </c>
      <c r="AJ2878" s="52" t="b">
        <f ca="1">AND(AJ2875&gt;$B$3, NOT(OR($AF2877:AJ2877)))</f>
        <v>0</v>
      </c>
      <c r="AK2878" s="74"/>
      <c r="AL2878" s="70"/>
    </row>
    <row r="2879" spans="6:38" ht="14.55" customHeight="1" x14ac:dyDescent="0.3">
      <c r="F2879" s="79"/>
      <c r="G2879" s="3">
        <v>2877</v>
      </c>
      <c r="H2879" s="61">
        <v>-0.41691784012245164</v>
      </c>
      <c r="I2879" s="61">
        <v>-0.19632312766294999</v>
      </c>
      <c r="J2879" s="61">
        <v>2.161466962395203</v>
      </c>
      <c r="K2879" s="62">
        <v>-1.9991690470439702</v>
      </c>
      <c r="L2879" s="60">
        <f t="array" ref="L2879:O2879">TRANSPOSE(MMULT(Option!$B$25:$E$28, TRANSPOSE(H2879:K2879)))</f>
        <v>-0.41691784012245164</v>
      </c>
      <c r="M2879" s="60">
        <v>-0.34670025468617005</v>
      </c>
      <c r="N2879" s="60">
        <v>1.6802615911328418</v>
      </c>
      <c r="O2879" s="60">
        <v>-1.5082875368178261</v>
      </c>
      <c r="P2879" s="56" t="str">
        <f t="shared" si="3563"/>
        <v>576/2</v>
      </c>
      <c r="R2879" s="80">
        <v>720</v>
      </c>
      <c r="S2879" s="3" t="s">
        <v>28</v>
      </c>
      <c r="T2879" s="60">
        <f t="array" aca="1" ref="T2879:T2882" ca="1">TRANSPOSE(OFFSET($L$3, MATCH($R2879 &amp; "/" &amp; T$2, $P$3:$P$5002, 0) - 1, 0, 1, $E$1))</f>
        <v>-0.39207236707176218</v>
      </c>
      <c r="U2879" s="60">
        <f t="array" aca="1" ref="U2879:U2882" ca="1">TRANSPOSE(OFFSET($L$3, MATCH($R2879 &amp; "/" &amp; U$2, $P$3:$P$5002, 0) - 1, 0, 1, $E$1))</f>
        <v>0.91725677509547843</v>
      </c>
      <c r="V2879" s="60">
        <f t="array" aca="1" ref="V2879:V2882" ca="1">TRANSPOSE(OFFSET($L$3, MATCH($R2879 &amp; "/" &amp; V$2, $P$3:$P$5002, 0) - 1, 0, 1, $E$1))</f>
        <v>-0.81372930063048465</v>
      </c>
      <c r="W2879" s="60">
        <f t="array" aca="1" ref="W2879:W2882" ca="1">TRANSPOSE(OFFSET($L$3, MATCH($R2879 &amp; "/" &amp; W$2, $P$3:$P$5002, 0) - 1, 0, 1, $E$1))</f>
        <v>1.497397830840568</v>
      </c>
      <c r="X2879" s="60">
        <f t="array" aca="1" ref="X2879:X2882" ca="1">TRANSPOSE(OFFSET($L$3, MATCH($R2879 &amp; "/" &amp; X$2, $P$3:$P$5002, 0) - 1, 0, 1, $E$1))</f>
        <v>0.86986112447548425</v>
      </c>
      <c r="Y2879" s="52">
        <f ca="1">$B$11 * EXP(($E$3 - $C$11^2/2) * Y$2 + $C$11*SQRT(Y$2)*T2879)</f>
        <v>89.348859388511968</v>
      </c>
      <c r="Z2879" s="52">
        <f ca="1">Y2879 * EXP(($E$3 - $C$11^2/2) * (Z$2-Y$2) + $C$11*SQRT(Z$2-Y$2)*U2879)</f>
        <v>118.24107021817736</v>
      </c>
      <c r="AA2879" s="52">
        <f ca="1">Z2879 * EXP(($E$3 - $C$11^2/2) * (AA$2-Z$2) + $C$11*SQRT(AA$2-Z$2)*V2879)</f>
        <v>93.093719120110507</v>
      </c>
      <c r="AB2879" s="52">
        <f ca="1">AA2879 * EXP(($E$3 - $C$11^2/2) * (AB$2-AA$2) + $C$11*SQRT(AB$2-AA$2)*W2879)</f>
        <v>146.61734058111713</v>
      </c>
      <c r="AC2879" s="52">
        <f ca="1">AB2879 * EXP(($E$3 - $C$11^2/2) * (AC$2-AB$2) + $C$11*SQRT(AC$2-AB$2)*X2879)</f>
        <v>191.28881470126279</v>
      </c>
      <c r="AD2879" s="47"/>
      <c r="AE2879" s="3" t="s">
        <v>69</v>
      </c>
      <c r="AF2879" s="20" cm="1">
        <f t="array" aca="1" ref="AF2879" ca="1">MIN(Y2879:Y2882 / $D$11:$D$14)</f>
        <v>0.82151445575256088</v>
      </c>
      <c r="AG2879" s="20" cm="1">
        <f t="array" aca="1" ref="AG2879" ca="1">MIN(Z2879:Z2882 / $D$11:$D$14)</f>
        <v>0.70116287504425623</v>
      </c>
      <c r="AH2879" s="20" cm="1">
        <f t="array" aca="1" ref="AH2879" ca="1">MIN(AA2879:AA2882 / $D$11:$D$14)</f>
        <v>0.65792492791444357</v>
      </c>
      <c r="AI2879" s="20" cm="1">
        <f t="array" aca="1" ref="AI2879" ca="1">MIN(AB2879:AB2882 / $D$11:$D$14)</f>
        <v>0.94111976975136802</v>
      </c>
      <c r="AJ2879" s="20" cm="1">
        <f t="array" aca="1" ref="AJ2879" ca="1">MIN(AC2879:AC2882 / $D$11:$D$14)</f>
        <v>0.9101670847917035</v>
      </c>
      <c r="AK2879" s="72">
        <f t="array" aca="1" ref="AK2879" ca="1">SUMPRODUCT(AF2880:AJ2880, EXP(-$E$3*$AF$2:$AJ$2))</f>
        <v>116111.49271689198</v>
      </c>
      <c r="AL2879" s="70">
        <f ca="1">MAX(AC2880 - $D$11, 0) * EXP(-$E$2*$E$3)</f>
        <v>49.314320641568209</v>
      </c>
    </row>
    <row r="2880" spans="6:38" ht="14.55" customHeight="1" x14ac:dyDescent="0.3">
      <c r="F2880" s="79"/>
      <c r="G2880" s="3">
        <v>2878</v>
      </c>
      <c r="H2880" s="61">
        <v>-0.41500422667775927</v>
      </c>
      <c r="I2880" s="61">
        <v>-0.77476602245987314</v>
      </c>
      <c r="J2880" s="61">
        <v>1.1957310495039914</v>
      </c>
      <c r="K2880" s="62">
        <v>-0.37410870306349109</v>
      </c>
      <c r="L2880" s="60">
        <f t="array" ref="L2880:O2880">TRANSPOSE(MMULT(Option!$B$25:$E$28, TRANSPOSE(H2880:K2880)))</f>
        <v>-0.41500422667775927</v>
      </c>
      <c r="M2880" s="60">
        <v>-0.87608647943154871</v>
      </c>
      <c r="N2880" s="60">
        <v>0.6813395577056206</v>
      </c>
      <c r="O2880" s="60">
        <v>-0.45586780857104037</v>
      </c>
      <c r="P2880" s="56" t="str">
        <f t="shared" si="3563"/>
        <v>576/3</v>
      </c>
      <c r="R2880" s="80"/>
      <c r="S2880" s="3" t="s">
        <v>29</v>
      </c>
      <c r="T2880" s="60">
        <f ca="1"/>
        <v>-0.67201914960774956</v>
      </c>
      <c r="U2880" s="60">
        <f ca="1"/>
        <v>-0.54469775780919794</v>
      </c>
      <c r="V2880" s="60">
        <f ca="1"/>
        <v>-0.22883124418693318</v>
      </c>
      <c r="W2880" s="60">
        <f ca="1"/>
        <v>1.5457283031500855</v>
      </c>
      <c r="X2880" s="60">
        <f ca="1"/>
        <v>1.4516412835415602</v>
      </c>
      <c r="Y2880" s="52">
        <f ca="1">$B$12 * EXP(($E$3 - $C$12^2/2) * Y$2 + $C$12*SQRT(Y$2)*T2880)</f>
        <v>82.151445575256091</v>
      </c>
      <c r="Z2880" s="52">
        <f ca="1">Y2880 * EXP(($E$3 - $C$12^2/2) * (Z$2-Y$2) + $C$12*SQRT(Z$2-Y$2)*U2880)</f>
        <v>70.116287504425628</v>
      </c>
      <c r="AA2880" s="52">
        <f ca="1">Z2880 * EXP(($E$3 - $C$12^2/2) * (AA$2-Z$2) + $C$12*SQRT(AA$2-Z$2)*V2880)</f>
        <v>65.79249279144436</v>
      </c>
      <c r="AB2880" s="52">
        <f ca="1">AA2880 * EXP(($E$3 - $C$12^2/2) * (AB$2-AA$2) + $C$12*SQRT(AB$2-AA$2)*W2880)</f>
        <v>105.13279143454345</v>
      </c>
      <c r="AC2880" s="52">
        <f ca="1">AB2880 * EXP(($E$3 - $C$12^2/2) * (AC$2-AB$2) + $C$12*SQRT(AC$2-AB$2)*X2880)</f>
        <v>163.32084111046251</v>
      </c>
      <c r="AD2880" s="47"/>
      <c r="AE2880" s="3" t="s">
        <v>47</v>
      </c>
      <c r="AF2880" s="64">
        <f t="shared" ref="AF2880" ca="1" si="3639">($B$5*AF2882 + (1 + $B$6)*AF2881)*$B$2</f>
        <v>15000</v>
      </c>
      <c r="AG2880" s="64">
        <f t="shared" ref="AG2880" ca="1" si="3640">($B$5*AG2882 + (1 + $B$6)*AG2881)*$B$2</f>
        <v>0</v>
      </c>
      <c r="AH2880" s="64">
        <f t="shared" ref="AH2880" ca="1" si="3641">($B$5*AH2882 + (1 + $B$6)*AH2881)*$B$2</f>
        <v>0</v>
      </c>
      <c r="AI2880" s="64">
        <f t="shared" ref="AI2880" ca="1" si="3642">($B$5*AI2882 + (1 + $B$6)*AI2881)*$B$2</f>
        <v>15000</v>
      </c>
      <c r="AJ2880" s="64" cm="1">
        <f t="array" aca="1" ref="AJ2880" ca="1">($B$5*AJ2882 + (1 + $B$6)*AJ2881 + AND(NOT(AF2881:AJ2881)))*$B$2</f>
        <v>114999.99999999999</v>
      </c>
      <c r="AK2880" s="73"/>
      <c r="AL2880" s="70"/>
    </row>
    <row r="2881" spans="6:38" ht="14.55" customHeight="1" x14ac:dyDescent="0.3">
      <c r="F2881" s="79"/>
      <c r="G2881" s="3">
        <v>2879</v>
      </c>
      <c r="H2881" s="61">
        <v>0.64487656529816906</v>
      </c>
      <c r="I2881" s="61">
        <v>5.5810457700686657E-3</v>
      </c>
      <c r="J2881" s="61">
        <v>1.9697226805614707</v>
      </c>
      <c r="K2881" s="62">
        <v>-1.4534153483978116E-2</v>
      </c>
      <c r="L2881" s="60">
        <f t="array" ref="L2881:O2881">TRANSPOSE(MMULT(Option!$B$25:$E$28, TRANSPOSE(H2881:K2881)))</f>
        <v>0.64487656529816906</v>
      </c>
      <c r="M2881" s="60">
        <v>0.26306573905893815</v>
      </c>
      <c r="N2881" s="60">
        <v>1.989439343842661</v>
      </c>
      <c r="O2881" s="60">
        <v>0.63141628303312303</v>
      </c>
      <c r="P2881" s="56" t="str">
        <f t="shared" si="3563"/>
        <v>576/4</v>
      </c>
      <c r="R2881" s="80"/>
      <c r="S2881" s="3" t="s">
        <v>31</v>
      </c>
      <c r="T2881" s="60">
        <f ca="1"/>
        <v>-1.9397736245844899E-2</v>
      </c>
      <c r="U2881" s="60">
        <f ca="1"/>
        <v>-0.48924340893162882</v>
      </c>
      <c r="V2881" s="60">
        <f ca="1"/>
        <v>0.21723462414200495</v>
      </c>
      <c r="W2881" s="60">
        <f ca="1"/>
        <v>1.4630298383577283</v>
      </c>
      <c r="X2881" s="60">
        <f ca="1"/>
        <v>-0.87531836664726093</v>
      </c>
      <c r="Y2881" s="52">
        <f ca="1">$B$13 * EXP(($E$3 - $C$13^2/2) * Y$2 + $C$13*SQRT(Y$2)*T2881)</f>
        <v>99.918101467794585</v>
      </c>
      <c r="Z2881" s="52">
        <f ca="1">Y2881 * EXP(($E$3 - $C$13^2/2) * (Z$2-Y$2) + $C$13*SQRT(Z$2-Y$2)*U2881)</f>
        <v>86.710747880944851</v>
      </c>
      <c r="AA2881" s="52">
        <f ca="1">Z2881 * EXP(($E$3 - $C$13^2/2) * (AA$2-Z$2) + $C$13*SQRT(AA$2-Z$2)*V2881)</f>
        <v>93.013833525499862</v>
      </c>
      <c r="AB2881" s="52">
        <f ca="1">AA2881 * EXP(($E$3 - $C$13^2/2) * (AB$2-AA$2) + $C$13*SQRT(AB$2-AA$2)*W2881)</f>
        <v>144.98889904576507</v>
      </c>
      <c r="AC2881" s="52">
        <f ca="1">AB2881 * EXP(($E$3 - $C$13^2/2) * (AC$2-AB$2) + $C$13*SQRT(AC$2-AB$2)*X2881)</f>
        <v>112.0630513292721</v>
      </c>
      <c r="AD2881" s="47"/>
      <c r="AE2881" s="3" t="s">
        <v>46</v>
      </c>
      <c r="AF2881" s="52" t="b">
        <f t="shared" ref="AF2881" ca="1" si="3643">AF2879 &gt;= $B$4</f>
        <v>0</v>
      </c>
      <c r="AG2881" s="52" t="b">
        <f t="array" aca="1" ref="AG2881" ca="1">AND(AG2879 &gt;= $B$4, NOT(OR($AF2881:AF2881)))</f>
        <v>0</v>
      </c>
      <c r="AH2881" s="52" t="b">
        <f t="array" aca="1" ref="AH2881" ca="1">AND(AH2879 &gt;= $B$4, NOT(OR($AF2881:AG2881)))</f>
        <v>0</v>
      </c>
      <c r="AI2881" s="52" t="b">
        <f t="array" aca="1" ref="AI2881" ca="1">AND(AI2879 &gt;= $B$4, NOT(OR($AF2881:AH2881)))</f>
        <v>0</v>
      </c>
      <c r="AJ2881" s="52" t="b">
        <f t="array" aca="1" ref="AJ2881" ca="1">AND(AJ2879 &gt;= $B$4, NOT(OR($AF2881:AI2881)))</f>
        <v>0</v>
      </c>
      <c r="AK2881" s="73"/>
      <c r="AL2881" s="70"/>
    </row>
    <row r="2882" spans="6:38" ht="14.55" customHeight="1" x14ac:dyDescent="0.3">
      <c r="F2882" s="79"/>
      <c r="G2882" s="3">
        <v>2880</v>
      </c>
      <c r="H2882" s="61">
        <v>0.30729058062506182</v>
      </c>
      <c r="I2882" s="61">
        <v>-0.60139653713303587</v>
      </c>
      <c r="J2882" s="61">
        <v>-2.0910679721180814</v>
      </c>
      <c r="K2882" s="62">
        <v>-6.0046231165313692E-2</v>
      </c>
      <c r="L2882" s="60">
        <f t="array" ref="L2882:O2882">TRANSPOSE(MMULT(Option!$B$25:$E$28, TRANSPOSE(H2882:K2882)))</f>
        <v>0.30729058062506182</v>
      </c>
      <c r="M2882" s="60">
        <v>-0.42827279856926675</v>
      </c>
      <c r="N2882" s="60">
        <v>-1.8711723958613977</v>
      </c>
      <c r="O2882" s="60">
        <v>-0.49412154560951693</v>
      </c>
      <c r="P2882" s="56" t="str">
        <f t="shared" si="3563"/>
        <v>576/5</v>
      </c>
      <c r="R2882" s="80"/>
      <c r="S2882" s="3" t="s">
        <v>30</v>
      </c>
      <c r="T2882" s="60">
        <f ca="1"/>
        <v>-7.5382330691513705E-2</v>
      </c>
      <c r="U2882" s="60">
        <f ca="1"/>
        <v>0.14278932924990739</v>
      </c>
      <c r="V2882" s="60">
        <f ca="1"/>
        <v>-1.1138948767270898</v>
      </c>
      <c r="W2882" s="60">
        <f ca="1"/>
        <v>0.7775383172674033</v>
      </c>
      <c r="X2882" s="60">
        <f ca="1"/>
        <v>-0.12814072797944004</v>
      </c>
      <c r="Y2882" s="52">
        <f ca="1">$B$14 * EXP(($E$3 - $C$14^2/2) * Y$2 + $C$14*SQRT(Y$2)*T2882)</f>
        <v>98.253953269603358</v>
      </c>
      <c r="Z2882" s="52">
        <f ca="1">Y2882 * EXP(($E$3 - $C$14^2/2) * (Z$2-Y$2) + $C$14*SQRT(Z$2-Y$2)*U2882)</f>
        <v>103.06834228769797</v>
      </c>
      <c r="AA2882" s="52">
        <f ca="1">Z2882 * EXP(($E$3 - $C$14^2/2) * (AA$2-Z$2) + $C$14*SQRT(AA$2-Z$2)*V2882)</f>
        <v>74.159918518960893</v>
      </c>
      <c r="AB2882" s="52">
        <f ca="1">AA2882 * EXP(($E$3 - $C$14^2/2) * (AB$2-AA$2) + $C$14*SQRT(AB$2-AA$2)*W2882)</f>
        <v>94.111976975136798</v>
      </c>
      <c r="AC2882" s="52">
        <f ca="1">AB2882 * EXP(($E$3 - $C$14^2/2) * (AC$2-AB$2) + $C$14*SQRT(AC$2-AB$2)*X2882)</f>
        <v>91.016708479170347</v>
      </c>
      <c r="AD2882" s="47"/>
      <c r="AE2882" s="3" t="s">
        <v>68</v>
      </c>
      <c r="AF2882" s="52" t="b">
        <f ca="1">AND(AF2879&gt;$B$3, NOT(OR($AF2881:AF2881)))</f>
        <v>1</v>
      </c>
      <c r="AG2882" s="52" t="b">
        <f ca="1">AND(AG2879&gt;$B$3, NOT(OR($AF2881:AG2881)))</f>
        <v>0</v>
      </c>
      <c r="AH2882" s="52" t="b">
        <f ca="1">AND(AH2879&gt;$B$3, NOT(OR($AF2881:AH2881)))</f>
        <v>0</v>
      </c>
      <c r="AI2882" s="52" t="b">
        <f ca="1">AND(AI2879&gt;$B$3, NOT(OR($AF2881:AI2881)))</f>
        <v>1</v>
      </c>
      <c r="AJ2882" s="52" t="b">
        <f ca="1">AND(AJ2879&gt;$B$3, NOT(OR($AF2881:AJ2881)))</f>
        <v>1</v>
      </c>
      <c r="AK2882" s="74"/>
      <c r="AL2882" s="70"/>
    </row>
    <row r="2883" spans="6:38" ht="14.55" customHeight="1" x14ac:dyDescent="0.3">
      <c r="F2883" s="79"/>
      <c r="G2883" s="3">
        <v>2881</v>
      </c>
      <c r="H2883" s="61">
        <v>1.0968466981244196</v>
      </c>
      <c r="I2883" s="61">
        <v>-1.6837723356776104</v>
      </c>
      <c r="J2883" s="61">
        <v>1.358288038163693</v>
      </c>
      <c r="K2883" s="62">
        <v>-0.15794701702384981</v>
      </c>
      <c r="L2883" s="60">
        <f t="array" ref="L2883:O2883">TRANSPOSE(MMULT(Option!$B$25:$E$28, TRANSPOSE(H2883:K2883)))</f>
        <v>1.0968466981244196</v>
      </c>
      <c r="M2883" s="60">
        <v>-1.1044641570132809</v>
      </c>
      <c r="N2883" s="60">
        <v>1.1908216391507724</v>
      </c>
      <c r="O2883" s="60">
        <v>0.12767651769524258</v>
      </c>
      <c r="P2883" s="56" t="str">
        <f t="shared" si="3563"/>
        <v>577/1</v>
      </c>
      <c r="R2883" s="80">
        <v>721</v>
      </c>
      <c r="S2883" s="3" t="s">
        <v>28</v>
      </c>
      <c r="T2883" s="60">
        <f t="array" aca="1" ref="T2883:T2886" ca="1">TRANSPOSE(OFFSET($L$3, MATCH($R2883 &amp; "/" &amp; T$2, $P$3:$P$5002, 0) - 1, 0, 1, $E$1))</f>
        <v>0.19166093339544235</v>
      </c>
      <c r="U2883" s="60">
        <f t="array" aca="1" ref="U2883:U2886" ca="1">TRANSPOSE(OFFSET($L$3, MATCH($R2883 &amp; "/" &amp; U$2, $P$3:$P$5002, 0) - 1, 0, 1, $E$1))</f>
        <v>-1.7072239019244808</v>
      </c>
      <c r="V2883" s="60">
        <f t="array" aca="1" ref="V2883:V2886" ca="1">TRANSPOSE(OFFSET($L$3, MATCH($R2883 &amp; "/" &amp; V$2, $P$3:$P$5002, 0) - 1, 0, 1, $E$1))</f>
        <v>0.55400358770176839</v>
      </c>
      <c r="W2883" s="60">
        <f t="array" aca="1" ref="W2883:W2886" ca="1">TRANSPOSE(OFFSET($L$3, MATCH($R2883 &amp; "/" &amp; W$2, $P$3:$P$5002, 0) - 1, 0, 1, $E$1))</f>
        <v>0.11621512460425491</v>
      </c>
      <c r="X2883" s="60">
        <f t="array" aca="1" ref="X2883:X2886" ca="1">TRANSPOSE(OFFSET($L$3, MATCH($R2883 &amp; "/" &amp; X$2, $P$3:$P$5002, 0) - 1, 0, 1, $E$1))</f>
        <v>0.58905225516537296</v>
      </c>
      <c r="Y2883" s="52">
        <f ca="1">$B$11 * EXP(($E$3 - $C$11^2/2) * Y$2 + $C$11*SQRT(Y$2)*T2883)</f>
        <v>106.44926280087992</v>
      </c>
      <c r="Z2883" s="52">
        <f ca="1">Y2883 * EXP(($E$3 - $C$11^2/2) * (Z$2-Y$2) + $C$11*SQRT(Z$2-Y$2)*U2883)</f>
        <v>64.103649413208942</v>
      </c>
      <c r="AA2883" s="52">
        <f ca="1">Z2883 * EXP(($E$3 - $C$11^2/2) * (AA$2-Z$2) + $C$11*SQRT(AA$2-Z$2)*V2883)</f>
        <v>76.07368208483517</v>
      </c>
      <c r="AB2883" s="52">
        <f ca="1">AA2883 * EXP(($E$3 - $C$11^2/2) * (AB$2-AA$2) + $C$11*SQRT(AB$2-AA$2)*W2883)</f>
        <v>79.167582971875362</v>
      </c>
      <c r="AC2883" s="52">
        <f ca="1">AB2883 * EXP(($E$3 - $C$11^2/2) * (AC$2-AB$2) + $C$11*SQRT(AC$2-AB$2)*X2883)</f>
        <v>94.943557710329515</v>
      </c>
      <c r="AD2883" s="47"/>
      <c r="AE2883" s="3" t="s">
        <v>69</v>
      </c>
      <c r="AF2883" s="20" cm="1">
        <f t="array" aca="1" ref="AF2883" ca="1">MIN(Y2883:Y2886 / $D$11:$D$14)</f>
        <v>0.89536541483660581</v>
      </c>
      <c r="AG2883" s="20" cm="1">
        <f t="array" aca="1" ref="AG2883" ca="1">MIN(Z2883:Z2886 / $D$11:$D$14)</f>
        <v>0.64103649413208941</v>
      </c>
      <c r="AH2883" s="20" cm="1">
        <f t="array" aca="1" ref="AH2883" ca="1">MIN(AA2883:AA2886 / $D$11:$D$14)</f>
        <v>0.7607368208483517</v>
      </c>
      <c r="AI2883" s="20" cm="1">
        <f t="array" aca="1" ref="AI2883" ca="1">MIN(AB2883:AB2886 / $D$11:$D$14)</f>
        <v>0.79167582971875361</v>
      </c>
      <c r="AJ2883" s="20" cm="1">
        <f t="array" aca="1" ref="AJ2883" ca="1">MIN(AC2883:AC2886 / $D$11:$D$14)</f>
        <v>0.94943557710329518</v>
      </c>
      <c r="AK2883" s="72">
        <f t="array" aca="1" ref="AK2883" ca="1">SUMPRODUCT(AF2884:AJ2884, EXP(-$E$3*$AF$2:$AJ$2))</f>
        <v>103830.53142072225</v>
      </c>
      <c r="AL2883" s="70">
        <f ca="1">MAX(AC2884 - $D$11, 0) * EXP(-$E$2*$E$3)</f>
        <v>97.220227441518375</v>
      </c>
    </row>
    <row r="2884" spans="6:38" ht="14.55" customHeight="1" x14ac:dyDescent="0.3">
      <c r="F2884" s="79"/>
      <c r="G2884" s="3">
        <v>2882</v>
      </c>
      <c r="H2884" s="61">
        <v>-0.10109575005495121</v>
      </c>
      <c r="I2884" s="61">
        <v>1.971065665045441</v>
      </c>
      <c r="J2884" s="61">
        <v>-0.81980614921014439</v>
      </c>
      <c r="K2884" s="62">
        <v>0.55126957790553077</v>
      </c>
      <c r="L2884" s="60">
        <f t="array" ref="L2884:O2884">TRANSPOSE(MMULT(Option!$B$25:$E$28, TRANSPOSE(H2884:K2884)))</f>
        <v>-0.10109575005495121</v>
      </c>
      <c r="M2884" s="60">
        <v>1.7660732219378608</v>
      </c>
      <c r="N2884" s="60">
        <v>-0.24433614362664957</v>
      </c>
      <c r="O2884" s="60">
        <v>0.78777713572844221</v>
      </c>
      <c r="P2884" s="56" t="str">
        <f t="shared" ref="P2884:P2947" si="3644">(QUOTIENT(G2884 - 1, $E$2) + 1) &amp; "/" &amp; MOD(G2884 -1, $E$2) + 1</f>
        <v>577/2</v>
      </c>
      <c r="R2884" s="80"/>
      <c r="S2884" s="3" t="s">
        <v>29</v>
      </c>
      <c r="T2884" s="60">
        <f ca="1"/>
        <v>1.2916853012641838</v>
      </c>
      <c r="U2884" s="60">
        <f ca="1"/>
        <v>-0.39102467784225414</v>
      </c>
      <c r="V2884" s="60">
        <f ca="1"/>
        <v>0.53556449475341017</v>
      </c>
      <c r="W2884" s="60">
        <f ca="1"/>
        <v>-2.9446244806846343E-2</v>
      </c>
      <c r="X2884" s="60">
        <f ca="1"/>
        <v>1.2105171247634769</v>
      </c>
      <c r="Y2884" s="52">
        <f ca="1">$B$12 * EXP(($E$3 - $C$12^2/2) * Y$2 + $C$12*SQRT(Y$2)*T2884)</f>
        <v>148.06861428549985</v>
      </c>
      <c r="Z2884" s="52">
        <f ca="1">Y2884 * EXP(($E$3 - $C$12^2/2) * (Z$2-Y$2) + $C$12*SQRT(Z$2-Y$2)*U2884)</f>
        <v>132.33920654874495</v>
      </c>
      <c r="AA2884" s="52">
        <f ca="1">Z2884 * EXP(($E$3 - $C$12^2/2) * (AA$2-Z$2) + $C$12*SQRT(AA$2-Z$2)*V2884)</f>
        <v>156.18445637971581</v>
      </c>
      <c r="AB2884" s="52">
        <f ca="1">AA2884 * EXP(($E$3 - $C$12^2/2) * (AB$2-AA$2) + $C$12*SQRT(AB$2-AA$2)*W2884)</f>
        <v>155.58681132014542</v>
      </c>
      <c r="AC2884" s="52">
        <f ca="1">AB2884 * EXP(($E$3 - $C$12^2/2) * (AC$2-AB$2) + $C$12*SQRT(AC$2-AB$2)*X2884)</f>
        <v>224.83324305107263</v>
      </c>
      <c r="AD2884" s="47"/>
      <c r="AE2884" s="3" t="s">
        <v>47</v>
      </c>
      <c r="AF2884" s="64">
        <f t="shared" ref="AF2884" ca="1" si="3645">($B$5*AF2886 + (1 + $B$6)*AF2885)*$B$2</f>
        <v>15000</v>
      </c>
      <c r="AG2884" s="64">
        <f t="shared" ref="AG2884" ca="1" si="3646">($B$5*AG2886 + (1 + $B$6)*AG2885)*$B$2</f>
        <v>0</v>
      </c>
      <c r="AH2884" s="64">
        <f t="shared" ref="AH2884" ca="1" si="3647">($B$5*AH2886 + (1 + $B$6)*AH2885)*$B$2</f>
        <v>0</v>
      </c>
      <c r="AI2884" s="64">
        <f t="shared" ref="AI2884" ca="1" si="3648">($B$5*AI2886 + (1 + $B$6)*AI2885)*$B$2</f>
        <v>0</v>
      </c>
      <c r="AJ2884" s="64" cm="1">
        <f t="array" aca="1" ref="AJ2884" ca="1">($B$5*AJ2886 + (1 + $B$6)*AJ2885 + AND(NOT(AF2885:AJ2885)))*$B$2</f>
        <v>114999.99999999999</v>
      </c>
      <c r="AK2884" s="73"/>
      <c r="AL2884" s="70"/>
    </row>
    <row r="2885" spans="6:38" ht="14.55" customHeight="1" x14ac:dyDescent="0.3">
      <c r="F2885" s="79"/>
      <c r="G2885" s="3">
        <v>2883</v>
      </c>
      <c r="H2885" s="61">
        <v>-0.15014563032632738</v>
      </c>
      <c r="I2885" s="61">
        <v>1.414106261378526</v>
      </c>
      <c r="J2885" s="61">
        <v>0.65812549773275042</v>
      </c>
      <c r="K2885" s="62">
        <v>1.050194427438637</v>
      </c>
      <c r="L2885" s="60">
        <f t="array" ref="L2885:O2885">TRANSPOSE(MMULT(Option!$B$25:$E$28, TRANSPOSE(H2885:K2885)))</f>
        <v>-0.15014563032632738</v>
      </c>
      <c r="M2885" s="60">
        <v>1.2359915445650898</v>
      </c>
      <c r="N2885" s="60">
        <v>0.88827993890451629</v>
      </c>
      <c r="O2885" s="60">
        <v>1.3380274122496632</v>
      </c>
      <c r="P2885" s="56" t="str">
        <f t="shared" si="3644"/>
        <v>577/3</v>
      </c>
      <c r="R2885" s="80"/>
      <c r="S2885" s="3" t="s">
        <v>31</v>
      </c>
      <c r="T2885" s="60">
        <f ca="1"/>
        <v>0.14349635906486313</v>
      </c>
      <c r="U2885" s="60">
        <f ca="1"/>
        <v>0.6434033987376383</v>
      </c>
      <c r="V2885" s="60">
        <f ca="1"/>
        <v>0.41716270944142403</v>
      </c>
      <c r="W2885" s="60">
        <f ca="1"/>
        <v>1.0273033219395313</v>
      </c>
      <c r="X2885" s="60">
        <f ca="1"/>
        <v>1.5750571787730228</v>
      </c>
      <c r="Y2885" s="52">
        <f ca="1">$B$13 * EXP(($E$3 - $C$13^2/2) * Y$2 + $C$13*SQRT(Y$2)*T2885)</f>
        <v>104.92219691233559</v>
      </c>
      <c r="Z2885" s="52">
        <f ca="1">Y2885 * EXP(($E$3 - $C$13^2/2) * (Z$2-Y$2) + $C$13*SQRT(Z$2-Y$2)*U2885)</f>
        <v>127.89890067148785</v>
      </c>
      <c r="AA2885" s="52">
        <f ca="1">Z2885 * EXP(($E$3 - $C$13^2/2) * (AA$2-Z$2) + $C$13*SQRT(AA$2-Z$2)*V2885)</f>
        <v>145.6765752115397</v>
      </c>
      <c r="AB2885" s="52">
        <f ca="1">AA2885 * EXP(($E$3 - $C$13^2/2) * (AB$2-AA$2) + $C$13*SQRT(AB$2-AA$2)*W2885)</f>
        <v>199.25390634904824</v>
      </c>
      <c r="AC2885" s="52">
        <f ca="1">AB2885 * EXP(($E$3 - $C$13^2/2) * (AC$2-AB$2) + $C$13*SQRT(AC$2-AB$2)*X2885)</f>
        <v>321.21063006583648</v>
      </c>
      <c r="AD2885" s="47"/>
      <c r="AE2885" s="3" t="s">
        <v>46</v>
      </c>
      <c r="AF2885" s="52" t="b">
        <f t="shared" ref="AF2885" ca="1" si="3649">AF2883 &gt;= $B$4</f>
        <v>0</v>
      </c>
      <c r="AG2885" s="52" t="b">
        <f t="array" aca="1" ref="AG2885" ca="1">AND(AG2883 &gt;= $B$4, NOT(OR($AF2885:AF2885)))</f>
        <v>0</v>
      </c>
      <c r="AH2885" s="52" t="b">
        <f t="array" aca="1" ref="AH2885" ca="1">AND(AH2883 &gt;= $B$4, NOT(OR($AF2885:AG2885)))</f>
        <v>0</v>
      </c>
      <c r="AI2885" s="52" t="b">
        <f t="array" aca="1" ref="AI2885" ca="1">AND(AI2883 &gt;= $B$4, NOT(OR($AF2885:AH2885)))</f>
        <v>0</v>
      </c>
      <c r="AJ2885" s="52" t="b">
        <f t="array" aca="1" ref="AJ2885" ca="1">AND(AJ2883 &gt;= $B$4, NOT(OR($AF2885:AI2885)))</f>
        <v>0</v>
      </c>
      <c r="AK2885" s="73"/>
      <c r="AL2885" s="70"/>
    </row>
    <row r="2886" spans="6:38" ht="14.55" customHeight="1" x14ac:dyDescent="0.3">
      <c r="F2886" s="79"/>
      <c r="G2886" s="3">
        <v>2884</v>
      </c>
      <c r="H2886" s="61">
        <v>-1.1563735086036595</v>
      </c>
      <c r="I2886" s="61">
        <v>-0.7653813730580622</v>
      </c>
      <c r="J2886" s="61">
        <v>-0.72052987477180452</v>
      </c>
      <c r="K2886" s="62">
        <v>0.30274491605078757</v>
      </c>
      <c r="L2886" s="60">
        <f t="array" ref="L2886:O2886">TRANSPOSE(MMULT(Option!$B$25:$E$28, TRANSPOSE(H2886:K2886)))</f>
        <v>-1.1563735086036595</v>
      </c>
      <c r="M2886" s="60">
        <v>-1.1640330189510246</v>
      </c>
      <c r="N2886" s="60">
        <v>-1.295821935203314</v>
      </c>
      <c r="O2886" s="60">
        <v>-0.5443510678119452</v>
      </c>
      <c r="P2886" s="56" t="str">
        <f t="shared" si="3644"/>
        <v>577/4</v>
      </c>
      <c r="R2886" s="80"/>
      <c r="S2886" s="3" t="s">
        <v>30</v>
      </c>
      <c r="T2886" s="60">
        <f ca="1"/>
        <v>-0.38507786433058688</v>
      </c>
      <c r="U2886" s="60">
        <f ca="1"/>
        <v>0.50273183025039003</v>
      </c>
      <c r="V2886" s="60">
        <f ca="1"/>
        <v>1.2886521598569149</v>
      </c>
      <c r="W2886" s="60">
        <f ca="1"/>
        <v>1.1102615860013432</v>
      </c>
      <c r="X2886" s="60">
        <f ca="1"/>
        <v>-1.9501679021753373</v>
      </c>
      <c r="Y2886" s="52">
        <f ca="1">$B$14 * EXP(($E$3 - $C$14^2/2) * Y$2 + $C$14*SQRT(Y$2)*T2886)</f>
        <v>89.536541483660585</v>
      </c>
      <c r="Z2886" s="52">
        <f ca="1">Y2886 * EXP(($E$3 - $C$14^2/2) * (Z$2-Y$2) + $C$14*SQRT(Z$2-Y$2)*U2886)</f>
        <v>104.63377285538682</v>
      </c>
      <c r="AA2886" s="52">
        <f ca="1">Z2886 * EXP(($E$3 - $C$14^2/2) * (AA$2-Z$2) + $C$14*SQRT(AA$2-Z$2)*V2886)</f>
        <v>154.78886448567127</v>
      </c>
      <c r="AB2886" s="52">
        <f ca="1">AA2886 * EXP(($E$3 - $C$14^2/2) * (AB$2-AA$2) + $C$14*SQRT(AB$2-AA$2)*W2886)</f>
        <v>217.05276909292434</v>
      </c>
      <c r="AC2886" s="52">
        <f ca="1">AB2886 * EXP(($E$3 - $C$14^2/2) * (AC$2-AB$2) + $C$14*SQRT(AC$2-AB$2)*X2886)</f>
        <v>121.52136960876879</v>
      </c>
      <c r="AD2886" s="47"/>
      <c r="AE2886" s="3" t="s">
        <v>68</v>
      </c>
      <c r="AF2886" s="52" t="b">
        <f ca="1">AND(AF2883&gt;$B$3, NOT(OR($AF2885:AF2885)))</f>
        <v>1</v>
      </c>
      <c r="AG2886" s="52" t="b">
        <f ca="1">AND(AG2883&gt;$B$3, NOT(OR($AF2885:AG2885)))</f>
        <v>0</v>
      </c>
      <c r="AH2886" s="52" t="b">
        <f ca="1">AND(AH2883&gt;$B$3, NOT(OR($AF2885:AH2885)))</f>
        <v>0</v>
      </c>
      <c r="AI2886" s="52" t="b">
        <f ca="1">AND(AI2883&gt;$B$3, NOT(OR($AF2885:AI2885)))</f>
        <v>0</v>
      </c>
      <c r="AJ2886" s="52" t="b">
        <f ca="1">AND(AJ2883&gt;$B$3, NOT(OR($AF2885:AJ2885)))</f>
        <v>1</v>
      </c>
      <c r="AK2886" s="74"/>
      <c r="AL2886" s="70"/>
    </row>
    <row r="2887" spans="6:38" ht="14.55" customHeight="1" x14ac:dyDescent="0.3">
      <c r="F2887" s="79"/>
      <c r="G2887" s="3">
        <v>2885</v>
      </c>
      <c r="H2887" s="61">
        <v>0.56872975441692453</v>
      </c>
      <c r="I2887" s="61">
        <v>1.1657656619611008</v>
      </c>
      <c r="J2887" s="61">
        <v>1.7115399247487031</v>
      </c>
      <c r="K2887" s="62">
        <v>0.40785087809139492</v>
      </c>
      <c r="L2887" s="60">
        <f t="array" ref="L2887:O2887">TRANSPOSE(MMULT(Option!$B$25:$E$28, TRANSPOSE(H2887:K2887)))</f>
        <v>0.56872975441692453</v>
      </c>
      <c r="M2887" s="60">
        <v>1.2959337794701791</v>
      </c>
      <c r="N2887" s="60">
        <v>2.0360237533569574</v>
      </c>
      <c r="O2887" s="60">
        <v>1.2160820229317979</v>
      </c>
      <c r="P2887" s="56" t="str">
        <f t="shared" si="3644"/>
        <v>577/5</v>
      </c>
      <c r="R2887" s="80">
        <v>722</v>
      </c>
      <c r="S2887" s="3" t="s">
        <v>28</v>
      </c>
      <c r="T2887" s="60">
        <f t="array" aca="1" ref="T2887:T2890" ca="1">TRANSPOSE(OFFSET($L$3, MATCH($R2887 &amp; "/" &amp; T$2, $P$3:$P$5002, 0) - 1, 0, 1, $E$1))</f>
        <v>-3.1670554961818351</v>
      </c>
      <c r="U2887" s="60">
        <f t="array" aca="1" ref="U2887:U2890" ca="1">TRANSPOSE(OFFSET($L$3, MATCH($R2887 &amp; "/" &amp; U$2, $P$3:$P$5002, 0) - 1, 0, 1, $E$1))</f>
        <v>1.48979246527267</v>
      </c>
      <c r="V2887" s="60">
        <f t="array" aca="1" ref="V2887:V2890" ca="1">TRANSPOSE(OFFSET($L$3, MATCH($R2887 &amp; "/" &amp; V$2, $P$3:$P$5002, 0) - 1, 0, 1, $E$1))</f>
        <v>-0.41907218292503745</v>
      </c>
      <c r="W2887" s="60">
        <f t="array" aca="1" ref="W2887:W2890" ca="1">TRANSPOSE(OFFSET($L$3, MATCH($R2887 &amp; "/" &amp; W$2, $P$3:$P$5002, 0) - 1, 0, 1, $E$1))</f>
        <v>0.50497361716683853</v>
      </c>
      <c r="X2887" s="60">
        <f t="array" aca="1" ref="X2887:X2890" ca="1">TRANSPOSE(OFFSET($L$3, MATCH($R2887 &amp; "/" &amp; X$2, $P$3:$P$5002, 0) - 1, 0, 1, $E$1))</f>
        <v>-0.50224104063825514</v>
      </c>
      <c r="Y2887" s="52">
        <f ca="1">$B$11 * EXP(($E$3 - $C$11^2/2) * Y$2 + $C$11*SQRT(Y$2)*T2887)</f>
        <v>38.863423451929009</v>
      </c>
      <c r="Z2887" s="52">
        <f ca="1">Y2887 * EXP(($E$3 - $C$11^2/2) * (Z$2-Y$2) + $C$11*SQRT(Z$2-Y$2)*U2887)</f>
        <v>61.068200261881572</v>
      </c>
      <c r="AA2887" s="52">
        <f ca="1">Z2887 * EXP(($E$3 - $C$11^2/2) * (AA$2-Z$2) + $C$11*SQRT(AA$2-Z$2)*V2887)</f>
        <v>54.123562216356021</v>
      </c>
      <c r="AB2887" s="52">
        <f ca="1">AA2887 * EXP(($E$3 - $C$11^2/2) * (AB$2-AA$2) + $C$11*SQRT(AB$2-AA$2)*W2887)</f>
        <v>63.292175200798958</v>
      </c>
      <c r="AC2887" s="52">
        <f ca="1">AB2887 * EXP(($E$3 - $C$11^2/2) * (AC$2-AB$2) + $C$11*SQRT(AC$2-AB$2)*X2887)</f>
        <v>54.712346382801897</v>
      </c>
      <c r="AD2887" s="47"/>
      <c r="AE2887" s="3" t="s">
        <v>69</v>
      </c>
      <c r="AF2887" s="20" cm="1">
        <f t="array" aca="1" ref="AF2887" ca="1">MIN(Y2887:Y2890 / $D$11:$D$14)</f>
        <v>0.38863423451929008</v>
      </c>
      <c r="AG2887" s="20" cm="1">
        <f t="array" aca="1" ref="AG2887" ca="1">MIN(Z2887:Z2890 / $D$11:$D$14)</f>
        <v>0.3288762301693528</v>
      </c>
      <c r="AH2887" s="20" cm="1">
        <f t="array" aca="1" ref="AH2887" ca="1">MIN(AA2887:AA2890 / $D$11:$D$14)</f>
        <v>0.24894434189639042</v>
      </c>
      <c r="AI2887" s="20" cm="1">
        <f t="array" aca="1" ref="AI2887" ca="1">MIN(AB2887:AB2890 / $D$11:$D$14)</f>
        <v>0.24875646199142964</v>
      </c>
      <c r="AJ2887" s="20" cm="1">
        <f t="array" aca="1" ref="AJ2887" ca="1">MIN(AC2887:AC2890 / $D$11:$D$14)</f>
        <v>0.21455683341319168</v>
      </c>
      <c r="AK2887" s="72">
        <f t="array" aca="1" ref="AK2887" ca="1">SUMPRODUCT(AF2888:AJ2888, EXP(-$E$3*$AF$2:$AJ$2))</f>
        <v>77880.078307140488</v>
      </c>
      <c r="AL2887" s="70">
        <f ca="1">MAX(AC2888 - $D$11, 0) * EXP(-$E$2*$E$3)</f>
        <v>0</v>
      </c>
    </row>
    <row r="2888" spans="6:38" ht="14.55" customHeight="1" x14ac:dyDescent="0.3">
      <c r="F2888" s="79"/>
      <c r="G2888" s="3">
        <v>2886</v>
      </c>
      <c r="H2888" s="61">
        <v>-0.82109865440108254</v>
      </c>
      <c r="I2888" s="61">
        <v>1.4932005309461602</v>
      </c>
      <c r="J2888" s="61">
        <v>-0.19550734618781795</v>
      </c>
      <c r="K2888" s="62">
        <v>-0.26414135752719842</v>
      </c>
      <c r="L2888" s="60">
        <f t="array" ref="L2888:O2888">TRANSPOSE(MMULT(Option!$B$25:$E$28, TRANSPOSE(H2888:K2888)))</f>
        <v>-0.82109865440108254</v>
      </c>
      <c r="M2888" s="60">
        <v>1.0401014304013727</v>
      </c>
      <c r="N2888" s="60">
        <v>-0.10914384835163049</v>
      </c>
      <c r="O2888" s="60">
        <v>-0.20178404970571134</v>
      </c>
      <c r="P2888" s="56" t="str">
        <f t="shared" si="3644"/>
        <v>578/1</v>
      </c>
      <c r="R2888" s="80"/>
      <c r="S2888" s="3" t="s">
        <v>29</v>
      </c>
      <c r="T2888" s="60">
        <f ca="1"/>
        <v>-2.1540794809297834</v>
      </c>
      <c r="U2888" s="60">
        <f ca="1"/>
        <v>1.5176285461891057</v>
      </c>
      <c r="V2888" s="60">
        <f ca="1"/>
        <v>-0.38618040941673037</v>
      </c>
      <c r="W2888" s="60">
        <f ca="1"/>
        <v>-2.2715434813912836</v>
      </c>
      <c r="X2888" s="60">
        <f ca="1"/>
        <v>-0.55048251111584423</v>
      </c>
      <c r="Y2888" s="52">
        <f ca="1">$B$12 * EXP(($E$3 - $C$12^2/2) * Y$2 + $C$12*SQRT(Y$2)*T2888)</f>
        <v>52.664749495344367</v>
      </c>
      <c r="Z2888" s="52">
        <f ca="1">Y2888 * EXP(($E$3 - $C$12^2/2) * (Z$2-Y$2) + $C$12*SQRT(Z$2-Y$2)*U2888)</f>
        <v>83.448936474750852</v>
      </c>
      <c r="AA2888" s="52">
        <f ca="1">Z2888 * EXP(($E$3 - $C$12^2/2) * (AA$2-Z$2) + $C$12*SQRT(AA$2-Z$2)*V2888)</f>
        <v>74.692581956323494</v>
      </c>
      <c r="AB2888" s="52">
        <f ca="1">AA2888 * EXP(($E$3 - $C$12^2/2) * (AB$2-AA$2) + $C$12*SQRT(AB$2-AA$2)*W2888)</f>
        <v>37.974608473754905</v>
      </c>
      <c r="AC2888" s="52">
        <f ca="1">AB2888 * EXP(($E$3 - $C$12^2/2) * (AC$2-AB$2) + $C$12*SQRT(AC$2-AB$2)*X2888)</f>
        <v>32.355142895509807</v>
      </c>
      <c r="AD2888" s="47"/>
      <c r="AE2888" s="3" t="s">
        <v>47</v>
      </c>
      <c r="AF2888" s="64">
        <f t="shared" ref="AF2888" ca="1" si="3650">($B$5*AF2890 + (1 + $B$6)*AF2889)*$B$2</f>
        <v>0</v>
      </c>
      <c r="AG2888" s="64">
        <f t="shared" ref="AG2888" ca="1" si="3651">($B$5*AG2890 + (1 + $B$6)*AG2889)*$B$2</f>
        <v>0</v>
      </c>
      <c r="AH2888" s="64">
        <f t="shared" ref="AH2888" ca="1" si="3652">($B$5*AH2890 + (1 + $B$6)*AH2889)*$B$2</f>
        <v>0</v>
      </c>
      <c r="AI2888" s="64">
        <f t="shared" ref="AI2888" ca="1" si="3653">($B$5*AI2890 + (1 + $B$6)*AI2889)*$B$2</f>
        <v>0</v>
      </c>
      <c r="AJ2888" s="64" cm="1">
        <f t="array" aca="1" ref="AJ2888" ca="1">($B$5*AJ2890 + (1 + $B$6)*AJ2889 + AND(NOT(AF2889:AJ2889)))*$B$2</f>
        <v>100000</v>
      </c>
      <c r="AK2888" s="73"/>
      <c r="AL2888" s="70"/>
    </row>
    <row r="2889" spans="6:38" ht="14.55" customHeight="1" x14ac:dyDescent="0.3">
      <c r="F2889" s="79"/>
      <c r="G2889" s="3">
        <v>2887</v>
      </c>
      <c r="H2889" s="61">
        <v>-0.3177174209371933</v>
      </c>
      <c r="I2889" s="61">
        <v>7.1662492439422496E-3</v>
      </c>
      <c r="J2889" s="61">
        <v>4.3825907577274724E-3</v>
      </c>
      <c r="K2889" s="62">
        <v>1.2634913827843361</v>
      </c>
      <c r="L2889" s="60">
        <f t="array" ref="L2889:O2889">TRANSPOSE(MMULT(Option!$B$25:$E$28, TRANSPOSE(H2889:K2889)))</f>
        <v>-0.3177174209371933</v>
      </c>
      <c r="M2889" s="60">
        <v>-0.12051899245302024</v>
      </c>
      <c r="N2889" s="60">
        <v>-0.12136113024962249</v>
      </c>
      <c r="O2889" s="60">
        <v>0.95763436850252581</v>
      </c>
      <c r="P2889" s="56" t="str">
        <f t="shared" si="3644"/>
        <v>578/2</v>
      </c>
      <c r="R2889" s="80"/>
      <c r="S2889" s="3" t="s">
        <v>31</v>
      </c>
      <c r="T2889" s="60">
        <f ca="1"/>
        <v>-2.0757871416971181</v>
      </c>
      <c r="U2889" s="60">
        <f ca="1"/>
        <v>1.0551944304401577</v>
      </c>
      <c r="V2889" s="60">
        <f ca="1"/>
        <v>-9.9299422754685229E-2</v>
      </c>
      <c r="W2889" s="60">
        <f ca="1"/>
        <v>0.83120472798998368</v>
      </c>
      <c r="X2889" s="60">
        <f ca="1"/>
        <v>-0.37333752851727398</v>
      </c>
      <c r="Y2889" s="52">
        <f ca="1">$B$13 * EXP(($E$3 - $C$13^2/2) * Y$2 + $C$13*SQRT(Y$2)*T2889)</f>
        <v>53.916364667648949</v>
      </c>
      <c r="Z2889" s="52">
        <f ca="1">Y2889 * EXP(($E$3 - $C$13^2/2) * (Z$2-Y$2) + $C$13*SQRT(Z$2-Y$2)*U2889)</f>
        <v>74.365518442345632</v>
      </c>
      <c r="AA2889" s="52">
        <f ca="1">Z2889 * EXP(($E$3 - $C$13^2/2) * (AA$2-Z$2) + $C$13*SQRT(AA$2-Z$2)*V2889)</f>
        <v>72.544672591874402</v>
      </c>
      <c r="AB2889" s="52">
        <f ca="1">AA2889 * EXP(($E$3 - $C$13^2/2) * (AB$2-AA$2) + $C$13*SQRT(AB$2-AA$2)*W2889)</f>
        <v>93.556353332952398</v>
      </c>
      <c r="AC2889" s="52">
        <f ca="1">AB2889 * EXP(($E$3 - $C$13^2/2) * (AC$2-AB$2) + $C$13*SQRT(AC$2-AB$2)*X2889)</f>
        <v>84.06267954342232</v>
      </c>
      <c r="AD2889" s="47"/>
      <c r="AE2889" s="3" t="s">
        <v>46</v>
      </c>
      <c r="AF2889" s="52" t="b">
        <f t="shared" ref="AF2889" ca="1" si="3654">AF2887 &gt;= $B$4</f>
        <v>0</v>
      </c>
      <c r="AG2889" s="52" t="b">
        <f t="array" aca="1" ref="AG2889" ca="1">AND(AG2887 &gt;= $B$4, NOT(OR($AF2889:AF2889)))</f>
        <v>0</v>
      </c>
      <c r="AH2889" s="52" t="b">
        <f t="array" aca="1" ref="AH2889" ca="1">AND(AH2887 &gt;= $B$4, NOT(OR($AF2889:AG2889)))</f>
        <v>0</v>
      </c>
      <c r="AI2889" s="52" t="b">
        <f t="array" aca="1" ref="AI2889" ca="1">AND(AI2887 &gt;= $B$4, NOT(OR($AF2889:AH2889)))</f>
        <v>0</v>
      </c>
      <c r="AJ2889" s="52" t="b">
        <f t="array" aca="1" ref="AJ2889" ca="1">AND(AJ2887 &gt;= $B$4, NOT(OR($AF2889:AI2889)))</f>
        <v>0</v>
      </c>
      <c r="AK2889" s="73"/>
      <c r="AL2889" s="70"/>
    </row>
    <row r="2890" spans="6:38" ht="14.55" customHeight="1" x14ac:dyDescent="0.3">
      <c r="F2890" s="79"/>
      <c r="G2890" s="3">
        <v>2888</v>
      </c>
      <c r="H2890" s="61">
        <v>-1.13736521138629</v>
      </c>
      <c r="I2890" s="61">
        <v>1.0813593212097168</v>
      </c>
      <c r="J2890" s="61">
        <v>-0.74784633191210026</v>
      </c>
      <c r="K2890" s="62">
        <v>1.0820182777178169</v>
      </c>
      <c r="L2890" s="60">
        <f t="array" ref="L2890:O2890">TRANSPOSE(MMULT(Option!$B$25:$E$28, TRANSPOSE(H2890:K2890)))</f>
        <v>-1.13736521138629</v>
      </c>
      <c r="M2890" s="60">
        <v>0.53613610402340262</v>
      </c>
      <c r="N2890" s="60">
        <v>-0.82862070584140546</v>
      </c>
      <c r="O2890" s="60">
        <v>0.6088406925091816</v>
      </c>
      <c r="P2890" s="56" t="str">
        <f t="shared" si="3644"/>
        <v>578/3</v>
      </c>
      <c r="R2890" s="80"/>
      <c r="S2890" s="3" t="s">
        <v>30</v>
      </c>
      <c r="T2890" s="60">
        <f ca="1"/>
        <v>-2.8084554722740087</v>
      </c>
      <c r="U2890" s="60">
        <f ca="1"/>
        <v>-0.93179052469574208</v>
      </c>
      <c r="V2890" s="60">
        <f ca="1"/>
        <v>-0.94484044977600212</v>
      </c>
      <c r="W2890" s="60">
        <f ca="1"/>
        <v>-1.9183304673780571E-2</v>
      </c>
      <c r="X2890" s="60">
        <f ca="1"/>
        <v>-0.50966564215341281</v>
      </c>
      <c r="Y2890" s="52">
        <f ca="1">$B$14 * EXP(($E$3 - $C$14^2/2) * Y$2 + $C$14*SQRT(Y$2)*T2890)</f>
        <v>43.277529205274234</v>
      </c>
      <c r="Z2890" s="52">
        <f ca="1">Y2890 * EXP(($E$3 - $C$14^2/2) * (Z$2-Y$2) + $C$14*SQRT(Z$2-Y$2)*U2890)</f>
        <v>32.887623016935279</v>
      </c>
      <c r="AA2890" s="52">
        <f ca="1">Z2890 * EXP(($E$3 - $C$14^2/2) * (AA$2-Z$2) + $C$14*SQRT(AA$2-Z$2)*V2890)</f>
        <v>24.894434189639043</v>
      </c>
      <c r="AB2890" s="52">
        <f ca="1">AA2890 * EXP(($E$3 - $C$14^2/2) * (AB$2-AA$2) + $C$14*SQRT(AB$2-AA$2)*W2890)</f>
        <v>24.875646199142963</v>
      </c>
      <c r="AC2890" s="52">
        <f ca="1">AB2890 * EXP(($E$3 - $C$14^2/2) * (AC$2-AB$2) + $C$14*SQRT(AC$2-AB$2)*X2890)</f>
        <v>21.455683341319169</v>
      </c>
      <c r="AD2890" s="47"/>
      <c r="AE2890" s="3" t="s">
        <v>68</v>
      </c>
      <c r="AF2890" s="52" t="b">
        <f ca="1">AND(AF2887&gt;$B$3, NOT(OR($AF2889:AF2889)))</f>
        <v>0</v>
      </c>
      <c r="AG2890" s="52" t="b">
        <f ca="1">AND(AG2887&gt;$B$3, NOT(OR($AF2889:AG2889)))</f>
        <v>0</v>
      </c>
      <c r="AH2890" s="52" t="b">
        <f ca="1">AND(AH2887&gt;$B$3, NOT(OR($AF2889:AH2889)))</f>
        <v>0</v>
      </c>
      <c r="AI2890" s="52" t="b">
        <f ca="1">AND(AI2887&gt;$B$3, NOT(OR($AF2889:AI2889)))</f>
        <v>0</v>
      </c>
      <c r="AJ2890" s="52" t="b">
        <f ca="1">AND(AJ2887&gt;$B$3, NOT(OR($AF2889:AJ2889)))</f>
        <v>0</v>
      </c>
      <c r="AK2890" s="74"/>
      <c r="AL2890" s="70"/>
    </row>
    <row r="2891" spans="6:38" ht="14.55" customHeight="1" x14ac:dyDescent="0.3">
      <c r="F2891" s="79"/>
      <c r="G2891" s="3">
        <v>2889</v>
      </c>
      <c r="H2891" s="61">
        <v>-0.53411132596101263</v>
      </c>
      <c r="I2891" s="61">
        <v>0.63013944229517926</v>
      </c>
      <c r="J2891" s="61">
        <v>1.2465013111083951</v>
      </c>
      <c r="K2891" s="62">
        <v>-0.62629400500918242</v>
      </c>
      <c r="L2891" s="60">
        <f t="array" ref="L2891:O2891">TRANSPOSE(MMULT(Option!$B$25:$E$28, TRANSPOSE(H2891:K2891)))</f>
        <v>-0.53411132596101263</v>
      </c>
      <c r="M2891" s="60">
        <v>0.36388780815457827</v>
      </c>
      <c r="N2891" s="60">
        <v>1.0461793575951741</v>
      </c>
      <c r="O2891" s="60">
        <v>-0.3416692905113875</v>
      </c>
      <c r="P2891" s="56" t="str">
        <f t="shared" si="3644"/>
        <v>578/4</v>
      </c>
      <c r="R2891" s="80">
        <v>723</v>
      </c>
      <c r="S2891" s="3" t="s">
        <v>28</v>
      </c>
      <c r="T2891" s="60">
        <f t="array" aca="1" ref="T2891:T2894" ca="1">TRANSPOSE(OFFSET($L$3, MATCH($R2891 &amp; "/" &amp; T$2, $P$3:$P$5002, 0) - 1, 0, 1, $E$1))</f>
        <v>-1.9791766333938314</v>
      </c>
      <c r="U2891" s="60">
        <f t="array" aca="1" ref="U2891:U2894" ca="1">TRANSPOSE(OFFSET($L$3, MATCH($R2891 &amp; "/" &amp; U$2, $P$3:$P$5002, 0) - 1, 0, 1, $E$1))</f>
        <v>-0.86848408454177872</v>
      </c>
      <c r="V2891" s="60">
        <f t="array" aca="1" ref="V2891:V2894" ca="1">TRANSPOSE(OFFSET($L$3, MATCH($R2891 &amp; "/" &amp; V$2, $P$3:$P$5002, 0) - 1, 0, 1, $E$1))</f>
        <v>1.2458681447823927</v>
      </c>
      <c r="W2891" s="60">
        <f t="array" aca="1" ref="W2891:W2894" ca="1">TRANSPOSE(OFFSET($L$3, MATCH($R2891 &amp; "/" &amp; W$2, $P$3:$P$5002, 0) - 1, 0, 1, $E$1))</f>
        <v>0.56189634358231078</v>
      </c>
      <c r="X2891" s="60">
        <f t="array" aca="1" ref="X2891:X2894" ca="1">TRANSPOSE(OFFSET($L$3, MATCH($R2891 &amp; "/" &amp; X$2, $P$3:$P$5002, 0) - 1, 0, 1, $E$1))</f>
        <v>1.1306215119514302</v>
      </c>
      <c r="Y2891" s="52">
        <f ca="1">$B$11 * EXP(($E$3 - $C$11^2/2) * Y$2 + $C$11*SQRT(Y$2)*T2891)</f>
        <v>55.501896756985062</v>
      </c>
      <c r="Z2891" s="52">
        <f ca="1">Y2891 * EXP(($E$3 - $C$11^2/2) * (Z$2-Y$2) + $C$11*SQRT(Z$2-Y$2)*U2891)</f>
        <v>42.985892076144921</v>
      </c>
      <c r="AA2891" s="52">
        <f ca="1">Z2891 * EXP(($E$3 - $C$11^2/2) * (AA$2-Z$2) + $C$11*SQRT(AA$2-Z$2)*V2891)</f>
        <v>62.779740256343189</v>
      </c>
      <c r="AB2891" s="52">
        <f ca="1">AA2891 * EXP(($E$3 - $C$11^2/2) * (AB$2-AA$2) + $C$11*SQRT(AB$2-AA$2)*W2891)</f>
        <v>74.679178408264875</v>
      </c>
      <c r="AC2891" s="52">
        <f ca="1">AB2891 * EXP(($E$3 - $C$11^2/2) * (AC$2-AB$2) + $C$11*SQRT(AC$2-AB$2)*X2891)</f>
        <v>105.3604965910049</v>
      </c>
      <c r="AD2891" s="47"/>
      <c r="AE2891" s="3" t="s">
        <v>69</v>
      </c>
      <c r="AF2891" s="20" cm="1">
        <f t="array" aca="1" ref="AF2891" ca="1">MIN(Y2891:Y2894 / $D$11:$D$14)</f>
        <v>0.55501896756985059</v>
      </c>
      <c r="AG2891" s="20" cm="1">
        <f t="array" aca="1" ref="AG2891" ca="1">MIN(Z2891:Z2894 / $D$11:$D$14)</f>
        <v>0.42985892076144921</v>
      </c>
      <c r="AH2891" s="20" cm="1">
        <f t="array" aca="1" ref="AH2891" ca="1">MIN(AA2891:AA2894 / $D$11:$D$14)</f>
        <v>0.62779740256343186</v>
      </c>
      <c r="AI2891" s="20" cm="1">
        <f t="array" aca="1" ref="AI2891" ca="1">MIN(AB2891:AB2894 / $D$11:$D$14)</f>
        <v>0.74679178408264879</v>
      </c>
      <c r="AJ2891" s="20" cm="1">
        <f t="array" aca="1" ref="AJ2891" ca="1">MIN(AC2891:AC2894 / $D$11:$D$14)</f>
        <v>1.053604965910049</v>
      </c>
      <c r="AK2891" s="72">
        <f t="array" aca="1" ref="AK2891" ca="1">SUMPRODUCT(AF2892:AJ2892, EXP(-$E$3*$AF$2:$AJ$2))</f>
        <v>89562.090053211548</v>
      </c>
      <c r="AL2891" s="70">
        <f ca="1">MAX(AC2892 - $D$11, 0) * EXP(-$E$2*$E$3)</f>
        <v>52.525169815774127</v>
      </c>
    </row>
    <row r="2892" spans="6:38" ht="14.55" customHeight="1" x14ac:dyDescent="0.3">
      <c r="F2892" s="79"/>
      <c r="G2892" s="3">
        <v>2890</v>
      </c>
      <c r="H2892" s="61">
        <v>1.2696235473558777</v>
      </c>
      <c r="I2892" s="61">
        <v>-1.4174208974852542</v>
      </c>
      <c r="J2892" s="61">
        <v>0.93281766449788817</v>
      </c>
      <c r="K2892" s="62">
        <v>3.0789972239104617E-2</v>
      </c>
      <c r="L2892" s="60">
        <f t="array" ref="L2892:O2892">TRANSPOSE(MMULT(Option!$B$25:$E$28, TRANSPOSE(H2892:K2892)))</f>
        <v>1.2696235473558777</v>
      </c>
      <c r="M2892" s="60">
        <v>-0.79123829192533279</v>
      </c>
      <c r="N2892" s="60">
        <v>0.95598464569963681</v>
      </c>
      <c r="O2892" s="60">
        <v>0.34511582388461431</v>
      </c>
      <c r="P2892" s="56" t="str">
        <f t="shared" si="3644"/>
        <v>578/5</v>
      </c>
      <c r="R2892" s="80"/>
      <c r="S2892" s="3" t="s">
        <v>29</v>
      </c>
      <c r="T2892" s="60">
        <f ca="1"/>
        <v>-0.59878676469104197</v>
      </c>
      <c r="U2892" s="60">
        <f ca="1"/>
        <v>-0.85404038673035232</v>
      </c>
      <c r="V2892" s="60">
        <f ca="1"/>
        <v>0.86765534541732503</v>
      </c>
      <c r="W2892" s="60">
        <f ca="1"/>
        <v>0.75414287381363154</v>
      </c>
      <c r="X2892" s="60">
        <f ca="1"/>
        <v>1.4659512956436658</v>
      </c>
      <c r="Y2892" s="52">
        <f ca="1">$B$12 * EXP(($E$3 - $C$12^2/2) * Y$2 + $C$12*SQRT(Y$2)*T2892)</f>
        <v>83.976261404870229</v>
      </c>
      <c r="Z2892" s="52">
        <f ca="1">Y2892 * EXP(($E$3 - $C$12^2/2) * (Z$2-Y$2) + $C$12*SQRT(Z$2-Y$2)*U2892)</f>
        <v>65.321552835505869</v>
      </c>
      <c r="AA2892" s="52">
        <f ca="1">Z2892 * EXP(($E$3 - $C$12^2/2) * (AA$2-Z$2) + $C$12*SQRT(AA$2-Z$2)*V2892)</f>
        <v>85.167392563249166</v>
      </c>
      <c r="AB2892" s="52">
        <f ca="1">AA2892 * EXP(($E$3 - $C$12^2/2) * (AB$2-AA$2) + $C$12*SQRT(AB$2-AA$2)*W2892)</f>
        <v>107.32498843254818</v>
      </c>
      <c r="AC2892" s="52">
        <f ca="1">AB2892 * EXP(($E$3 - $C$12^2/2) * (AC$2-AB$2) + $C$12*SQRT(AC$2-AB$2)*X2892)</f>
        <v>167.44365305929375</v>
      </c>
      <c r="AD2892" s="47"/>
      <c r="AE2892" s="3" t="s">
        <v>47</v>
      </c>
      <c r="AF2892" s="64">
        <f t="shared" ref="AF2892" ca="1" si="3655">($B$5*AF2894 + (1 + $B$6)*AF2893)*$B$2</f>
        <v>0</v>
      </c>
      <c r="AG2892" s="64">
        <f t="shared" ref="AG2892" ca="1" si="3656">($B$5*AG2894 + (1 + $B$6)*AG2893)*$B$2</f>
        <v>0</v>
      </c>
      <c r="AH2892" s="64">
        <f t="shared" ref="AH2892" ca="1" si="3657">($B$5*AH2894 + (1 + $B$6)*AH2893)*$B$2</f>
        <v>0</v>
      </c>
      <c r="AI2892" s="64">
        <f t="shared" ref="AI2892" ca="1" si="3658">($B$5*AI2894 + (1 + $B$6)*AI2893)*$B$2</f>
        <v>0</v>
      </c>
      <c r="AJ2892" s="64" cm="1">
        <f t="array" aca="1" ref="AJ2892" ca="1">($B$5*AJ2894 + (1 + $B$6)*AJ2893 + AND(NOT(AF2893:AJ2893)))*$B$2</f>
        <v>114999.99999999999</v>
      </c>
      <c r="AK2892" s="73"/>
      <c r="AL2892" s="70"/>
    </row>
    <row r="2893" spans="6:38" ht="14.55" customHeight="1" x14ac:dyDescent="0.3">
      <c r="F2893" s="79"/>
      <c r="G2893" s="3">
        <v>2891</v>
      </c>
      <c r="H2893" s="61">
        <v>-0.41413016523538959</v>
      </c>
      <c r="I2893" s="61">
        <v>0.42700550664376197</v>
      </c>
      <c r="J2893" s="61">
        <v>-0.5474134204303005</v>
      </c>
      <c r="K2893" s="62">
        <v>-0.20561131089918042</v>
      </c>
      <c r="L2893" s="60">
        <f t="array" ref="L2893:O2893">TRANSPOSE(MMULT(Option!$B$25:$E$28, TRANSPOSE(H2893:K2893)))</f>
        <v>-0.41413016523538959</v>
      </c>
      <c r="M2893" s="60">
        <v>0.22570494517744577</v>
      </c>
      <c r="N2893" s="60">
        <v>-0.53463449439725519</v>
      </c>
      <c r="O2893" s="60">
        <v>-0.33675494383254623</v>
      </c>
      <c r="P2893" s="56" t="str">
        <f t="shared" si="3644"/>
        <v>579/1</v>
      </c>
      <c r="R2893" s="80"/>
      <c r="S2893" s="3" t="s">
        <v>31</v>
      </c>
      <c r="T2893" s="60">
        <f ca="1"/>
        <v>-0.60916974254258704</v>
      </c>
      <c r="U2893" s="60">
        <f ca="1"/>
        <v>-0.94292970170785617</v>
      </c>
      <c r="V2893" s="60">
        <f ca="1"/>
        <v>-1.4622244839854082E-2</v>
      </c>
      <c r="W2893" s="60">
        <f ca="1"/>
        <v>1.5672014439093964</v>
      </c>
      <c r="X2893" s="60">
        <f ca="1"/>
        <v>0.90174311708909816</v>
      </c>
      <c r="Y2893" s="52">
        <f ca="1">$B$13 * EXP(($E$3 - $C$13^2/2) * Y$2 + $C$13*SQRT(Y$2)*T2893)</f>
        <v>83.715091275921395</v>
      </c>
      <c r="Z2893" s="52">
        <f ca="1">Y2893 * EXP(($E$3 - $C$13^2/2) * (Z$2-Y$2) + $C$13*SQRT(Z$2-Y$2)*U2893)</f>
        <v>63.404849731982644</v>
      </c>
      <c r="AA2893" s="52">
        <f ca="1">Z2893 * EXP(($E$3 - $C$13^2/2) * (AA$2-Z$2) + $C$13*SQRT(AA$2-Z$2)*V2893)</f>
        <v>63.443749537520311</v>
      </c>
      <c r="AB2893" s="52">
        <f ca="1">AA2893 * EXP(($E$3 - $C$13^2/2) * (AB$2-AA$2) + $C$13*SQRT(AB$2-AA$2)*W2893)</f>
        <v>102.03481845467059</v>
      </c>
      <c r="AC2893" s="52">
        <f ca="1">AB2893 * EXP(($E$3 - $C$13^2/2) * (AC$2-AB$2) + $C$13*SQRT(AC$2-AB$2)*X2893)</f>
        <v>134.40223367553097</v>
      </c>
      <c r="AD2893" s="47"/>
      <c r="AE2893" s="3" t="s">
        <v>46</v>
      </c>
      <c r="AF2893" s="52" t="b">
        <f t="shared" ref="AF2893" ca="1" si="3659">AF2891 &gt;= $B$4</f>
        <v>0</v>
      </c>
      <c r="AG2893" s="52" t="b">
        <f t="array" aca="1" ref="AG2893" ca="1">AND(AG2891 &gt;= $B$4, NOT(OR($AF2893:AF2893)))</f>
        <v>0</v>
      </c>
      <c r="AH2893" s="52" t="b">
        <f t="array" aca="1" ref="AH2893" ca="1">AND(AH2891 &gt;= $B$4, NOT(OR($AF2893:AG2893)))</f>
        <v>0</v>
      </c>
      <c r="AI2893" s="52" t="b">
        <f t="array" aca="1" ref="AI2893" ca="1">AND(AI2891 &gt;= $B$4, NOT(OR($AF2893:AH2893)))</f>
        <v>0</v>
      </c>
      <c r="AJ2893" s="52" t="b">
        <f t="array" aca="1" ref="AJ2893" ca="1">AND(AJ2891 &gt;= $B$4, NOT(OR($AF2893:AI2893)))</f>
        <v>0</v>
      </c>
      <c r="AK2893" s="73"/>
      <c r="AL2893" s="70"/>
    </row>
    <row r="2894" spans="6:38" ht="14.55" customHeight="1" x14ac:dyDescent="0.3">
      <c r="F2894" s="79"/>
      <c r="G2894" s="3">
        <v>2892</v>
      </c>
      <c r="H2894" s="61">
        <v>0.51098476661071068</v>
      </c>
      <c r="I2894" s="61">
        <v>0.67488664471846505</v>
      </c>
      <c r="J2894" s="61">
        <v>-0.41981127189966749</v>
      </c>
      <c r="K2894" s="62">
        <v>-0.32816942287688039</v>
      </c>
      <c r="L2894" s="60">
        <f t="array" ref="L2894:O2894">TRANSPOSE(MMULT(Option!$B$25:$E$28, TRANSPOSE(H2894:K2894)))</f>
        <v>0.51098476661071068</v>
      </c>
      <c r="M2894" s="60">
        <v>0.8229377336317113</v>
      </c>
      <c r="N2894" s="60">
        <v>1.2396248570625934E-2</v>
      </c>
      <c r="O2894" s="60">
        <v>1.8154440043354869E-2</v>
      </c>
      <c r="P2894" s="56" t="str">
        <f t="shared" si="3644"/>
        <v>579/2</v>
      </c>
      <c r="R2894" s="80"/>
      <c r="S2894" s="3" t="s">
        <v>30</v>
      </c>
      <c r="T2894" s="60">
        <f ca="1"/>
        <v>0.17073127445114844</v>
      </c>
      <c r="U2894" s="60">
        <f ca="1"/>
        <v>-1.2126227274428159</v>
      </c>
      <c r="V2894" s="60">
        <f ca="1"/>
        <v>1.913414352572008</v>
      </c>
      <c r="W2894" s="60">
        <f ca="1"/>
        <v>0.98938676863525443</v>
      </c>
      <c r="X2894" s="60">
        <f ca="1"/>
        <v>0.46556356396436233</v>
      </c>
      <c r="Y2894" s="52">
        <f ca="1">$B$14 * EXP(($E$3 - $C$14^2/2) * Y$2 + $C$14*SQRT(Y$2)*T2894)</f>
        <v>105.78297274385382</v>
      </c>
      <c r="Z2894" s="52">
        <f ca="1">Y2894 * EXP(($E$3 - $C$14^2/2) * (Z$2-Y$2) + $C$14*SQRT(Z$2-Y$2)*U2894)</f>
        <v>73.891865693594298</v>
      </c>
      <c r="AA2894" s="52">
        <f ca="1">Z2894 * EXP(($E$3 - $C$14^2/2) * (AA$2-Z$2) + $C$14*SQRT(AA$2-Z$2)*V2894)</f>
        <v>131.84500865732213</v>
      </c>
      <c r="AB2894" s="52">
        <f ca="1">AA2894 * EXP(($E$3 - $C$14^2/2) * (AB$2-AA$2) + $C$14*SQRT(AB$2-AA$2)*W2894)</f>
        <v>178.29564268361241</v>
      </c>
      <c r="AC2894" s="52">
        <f ca="1">AB2894 * EXP(($E$3 - $C$14^2/2) * (AC$2-AB$2) + $C$14*SQRT(AC$2-AB$2)*X2894)</f>
        <v>206.04861902811453</v>
      </c>
      <c r="AD2894" s="47"/>
      <c r="AE2894" s="3" t="s">
        <v>68</v>
      </c>
      <c r="AF2894" s="52" t="b">
        <f ca="1">AND(AF2891&gt;$B$3, NOT(OR($AF2893:AF2893)))</f>
        <v>0</v>
      </c>
      <c r="AG2894" s="52" t="b">
        <f ca="1">AND(AG2891&gt;$B$3, NOT(OR($AF2893:AG2893)))</f>
        <v>0</v>
      </c>
      <c r="AH2894" s="52" t="b">
        <f ca="1">AND(AH2891&gt;$B$3, NOT(OR($AF2893:AH2893)))</f>
        <v>0</v>
      </c>
      <c r="AI2894" s="52" t="b">
        <f ca="1">AND(AI2891&gt;$B$3, NOT(OR($AF2893:AI2893)))</f>
        <v>0</v>
      </c>
      <c r="AJ2894" s="52" t="b">
        <f ca="1">AND(AJ2891&gt;$B$3, NOT(OR($AF2893:AJ2893)))</f>
        <v>1</v>
      </c>
      <c r="AK2894" s="74"/>
      <c r="AL2894" s="70"/>
    </row>
    <row r="2895" spans="6:38" ht="14.55" customHeight="1" x14ac:dyDescent="0.3">
      <c r="F2895" s="79"/>
      <c r="G2895" s="3">
        <v>2893</v>
      </c>
      <c r="H2895" s="61">
        <v>-0.11867688705807129</v>
      </c>
      <c r="I2895" s="61">
        <v>-0.1209236000218453</v>
      </c>
      <c r="J2895" s="61">
        <v>-1.1208492138761104E-2</v>
      </c>
      <c r="K2895" s="62">
        <v>0.40906803949498721</v>
      </c>
      <c r="L2895" s="60">
        <f t="array" ref="L2895:O2895">TRANSPOSE(MMULT(Option!$B$25:$E$28, TRANSPOSE(H2895:K2895)))</f>
        <v>-0.11867688705807129</v>
      </c>
      <c r="M2895" s="60">
        <v>-0.15829906490456247</v>
      </c>
      <c r="N2895" s="60">
        <v>-8.8980517741312229E-2</v>
      </c>
      <c r="O2895" s="60">
        <v>0.26898128058656867</v>
      </c>
      <c r="P2895" s="56" t="str">
        <f t="shared" si="3644"/>
        <v>579/3</v>
      </c>
      <c r="R2895" s="80">
        <v>724</v>
      </c>
      <c r="S2895" s="3" t="s">
        <v>28</v>
      </c>
      <c r="T2895" s="60">
        <f t="array" aca="1" ref="T2895:T2898" ca="1">TRANSPOSE(OFFSET($L$3, MATCH($R2895 &amp; "/" &amp; T$2, $P$3:$P$5002, 0) - 1, 0, 1, $E$1))</f>
        <v>1.1560011134571142</v>
      </c>
      <c r="U2895" s="60">
        <f t="array" aca="1" ref="U2895:U2898" ca="1">TRANSPOSE(OFFSET($L$3, MATCH($R2895 &amp; "/" &amp; U$2, $P$3:$P$5002, 0) - 1, 0, 1, $E$1))</f>
        <v>0.81325818258562643</v>
      </c>
      <c r="V2895" s="60">
        <f t="array" aca="1" ref="V2895:V2898" ca="1">TRANSPOSE(OFFSET($L$3, MATCH($R2895 &amp; "/" &amp; V$2, $P$3:$P$5002, 0) - 1, 0, 1, $E$1))</f>
        <v>-0.64771258811231125</v>
      </c>
      <c r="W2895" s="60">
        <f t="array" aca="1" ref="W2895:W2898" ca="1">TRANSPOSE(OFFSET($L$3, MATCH($R2895 &amp; "/" &amp; W$2, $P$3:$P$5002, 0) - 1, 0, 1, $E$1))</f>
        <v>0.78697632413594376</v>
      </c>
      <c r="X2895" s="60">
        <f t="array" aca="1" ref="X2895:X2898" ca="1">TRANSPOSE(OFFSET($L$3, MATCH($R2895 &amp; "/" &amp; X$2, $P$3:$P$5002, 0) - 1, 0, 1, $E$1))</f>
        <v>0.41002512405162872</v>
      </c>
      <c r="Y2895" s="52">
        <f ca="1">$B$11 * EXP(($E$3 - $C$11^2/2) * Y$2 + $C$11*SQRT(Y$2)*T2895)</f>
        <v>142.16246453254516</v>
      </c>
      <c r="Z2895" s="52">
        <f ca="1">Y2895 * EXP(($E$3 - $C$11^2/2) * (Z$2-Y$2) + $C$11*SQRT(Z$2-Y$2)*U2895)</f>
        <v>182.35365753023441</v>
      </c>
      <c r="AA2895" s="52">
        <f ca="1">Z2895 * EXP(($E$3 - $C$11^2/2) * (AA$2-Z$2) + $C$11*SQRT(AA$2-Z$2)*V2895)</f>
        <v>150.90254005972443</v>
      </c>
      <c r="AB2895" s="52">
        <f ca="1">AA2895 * EXP(($E$3 - $C$11^2/2) * (AB$2-AA$2) + $C$11*SQRT(AB$2-AA$2)*W2895)</f>
        <v>192.04449608259921</v>
      </c>
      <c r="AC2895" s="52">
        <f ca="1">AB2895 * EXP(($E$3 - $C$11^2/2) * (AC$2-AB$2) + $C$11*SQRT(AC$2-AB$2)*X2895)</f>
        <v>218.27039381891504</v>
      </c>
      <c r="AD2895" s="47"/>
      <c r="AE2895" s="3" t="s">
        <v>69</v>
      </c>
      <c r="AF2895" s="20" cm="1">
        <f t="array" aca="1" ref="AF2895" ca="1">MIN(Y2895:Y2898 / $D$11:$D$14)</f>
        <v>0.8147503718115664</v>
      </c>
      <c r="AG2895" s="20" cm="1">
        <f t="array" aca="1" ref="AG2895" ca="1">MIN(Z2895:Z2898 / $D$11:$D$14)</f>
        <v>1.1293757506639701</v>
      </c>
      <c r="AH2895" s="20" cm="1">
        <f t="array" aca="1" ref="AH2895" ca="1">MIN(AA2895:AA2898 / $D$11:$D$14)</f>
        <v>1.0012045602484396</v>
      </c>
      <c r="AI2895" s="20" cm="1">
        <f t="array" aca="1" ref="AI2895" ca="1">MIN(AB2895:AB2898 / $D$11:$D$14)</f>
        <v>1.0772587222323144</v>
      </c>
      <c r="AJ2895" s="20" cm="1">
        <f t="array" aca="1" ref="AJ2895" ca="1">MIN(AC2895:AC2898 / $D$11:$D$14)</f>
        <v>1.3320784050905221</v>
      </c>
      <c r="AK2895" s="72">
        <f t="array" aca="1" ref="AK2895" ca="1">SUMPRODUCT(AF2896:AJ2896, EXP(-$E$3*$AF$2:$AJ$2))</f>
        <v>134806.6658030932</v>
      </c>
      <c r="AL2895" s="70">
        <f ca="1">MAX(AC2896 - $D$11, 0) * EXP(-$E$2*$E$3)</f>
        <v>25.862292192560176</v>
      </c>
    </row>
    <row r="2896" spans="6:38" ht="14.55" customHeight="1" x14ac:dyDescent="0.3">
      <c r="F2896" s="79"/>
      <c r="G2896" s="3">
        <v>2894</v>
      </c>
      <c r="H2896" s="61">
        <v>0.73597258910464058</v>
      </c>
      <c r="I2896" s="61">
        <v>-9.7059750246731753E-3</v>
      </c>
      <c r="J2896" s="61">
        <v>0.23181089078734279</v>
      </c>
      <c r="K2896" s="62">
        <v>1.2910560851886441</v>
      </c>
      <c r="L2896" s="60">
        <f t="array" ref="L2896:O2896">TRANSPOSE(MMULT(Option!$B$25:$E$28, TRANSPOSE(H2896:K2896)))</f>
        <v>0.73597258910464058</v>
      </c>
      <c r="M2896" s="60">
        <v>0.28549336259307312</v>
      </c>
      <c r="N2896" s="60">
        <v>0.4954492534774444</v>
      </c>
      <c r="O2896" s="60">
        <v>1.4426866469066373</v>
      </c>
      <c r="P2896" s="56" t="str">
        <f t="shared" si="3644"/>
        <v>579/4</v>
      </c>
      <c r="R2896" s="80"/>
      <c r="S2896" s="3" t="s">
        <v>29</v>
      </c>
      <c r="T2896" s="60">
        <f ca="1"/>
        <v>-0.6995783497135819</v>
      </c>
      <c r="U2896" s="60">
        <f ca="1"/>
        <v>1.7609909397339483</v>
      </c>
      <c r="V2896" s="60">
        <f ca="1"/>
        <v>-1.1073998055276679</v>
      </c>
      <c r="W2896" s="60">
        <f ca="1"/>
        <v>0.22738586296999566</v>
      </c>
      <c r="X2896" s="60">
        <f ca="1"/>
        <v>0.69106946275873971</v>
      </c>
      <c r="Y2896" s="52">
        <f ca="1">$B$12 * EXP(($E$3 - $C$12^2/2) * Y$2 + $C$12*SQRT(Y$2)*T2896)</f>
        <v>81.475037181156637</v>
      </c>
      <c r="Z2896" s="52">
        <f ca="1">Y2896 * EXP(($E$3 - $C$12^2/2) * (Z$2-Y$2) + $C$12*SQRT(Z$2-Y$2)*U2896)</f>
        <v>138.87773795239261</v>
      </c>
      <c r="AA2896" s="52">
        <f ca="1">Z2896 * EXP(($E$3 - $C$12^2/2) * (AA$2-Z$2) + $C$12*SQRT(AA$2-Z$2)*V2896)</f>
        <v>100.12045602484396</v>
      </c>
      <c r="AB2896" s="52">
        <f ca="1">AA2896 * EXP(($E$3 - $C$12^2/2) * (AB$2-AA$2) + $C$12*SQRT(AB$2-AA$2)*W2896)</f>
        <v>107.72587222323145</v>
      </c>
      <c r="AC2896" s="52">
        <f ca="1">AB2896 * EXP(($E$3 - $C$12^2/2) * (AC$2-AB$2) + $C$12*SQRT(AC$2-AB$2)*X2896)</f>
        <v>133.2078405090522</v>
      </c>
      <c r="AD2896" s="47"/>
      <c r="AE2896" s="3" t="s">
        <v>47</v>
      </c>
      <c r="AF2896" s="64">
        <f t="shared" ref="AF2896" ca="1" si="3660">($B$5*AF2898 + (1 + $B$6)*AF2897)*$B$2</f>
        <v>15000</v>
      </c>
      <c r="AG2896" s="64">
        <f t="shared" ref="AG2896" ca="1" si="3661">($B$5*AG2898 + (1 + $B$6)*AG2897)*$B$2</f>
        <v>15000</v>
      </c>
      <c r="AH2896" s="64">
        <f t="shared" ref="AH2896" ca="1" si="3662">($B$5*AH2898 + (1 + $B$6)*AH2897)*$B$2</f>
        <v>15000</v>
      </c>
      <c r="AI2896" s="64">
        <f t="shared" ref="AI2896" ca="1" si="3663">($B$5*AI2898 + (1 + $B$6)*AI2897)*$B$2</f>
        <v>15000</v>
      </c>
      <c r="AJ2896" s="64" cm="1">
        <f t="array" aca="1" ref="AJ2896" ca="1">($B$5*AJ2898 + (1 + $B$6)*AJ2897 + AND(NOT(AF2897:AJ2897)))*$B$2</f>
        <v>105000</v>
      </c>
      <c r="AK2896" s="73"/>
      <c r="AL2896" s="70"/>
    </row>
    <row r="2897" spans="6:38" ht="14.55" customHeight="1" x14ac:dyDescent="0.3">
      <c r="F2897" s="79"/>
      <c r="G2897" s="3">
        <v>2895</v>
      </c>
      <c r="H2897" s="61">
        <v>1.459322029495373</v>
      </c>
      <c r="I2897" s="61">
        <v>2.2432388684703986</v>
      </c>
      <c r="J2897" s="61">
        <v>-6.3695560792678074E-2</v>
      </c>
      <c r="K2897" s="62">
        <v>0.58782033980263526</v>
      </c>
      <c r="L2897" s="60">
        <f t="array" ref="L2897:O2897">TRANSPOSE(MMULT(Option!$B$25:$E$28, TRANSPOSE(H2897:K2897)))</f>
        <v>1.459322029495373</v>
      </c>
      <c r="M2897" s="60">
        <v>2.6396911951246871</v>
      </c>
      <c r="N2897" s="60">
        <v>1.1152021834240664</v>
      </c>
      <c r="O2897" s="60">
        <v>1.662093800403238</v>
      </c>
      <c r="P2897" s="56" t="str">
        <f t="shared" si="3644"/>
        <v>579/5</v>
      </c>
      <c r="R2897" s="80"/>
      <c r="S2897" s="3" t="s">
        <v>31</v>
      </c>
      <c r="T2897" s="60">
        <f ca="1"/>
        <v>-2.8125059302027799E-2</v>
      </c>
      <c r="U2897" s="60">
        <f ca="1"/>
        <v>0.40034188275589994</v>
      </c>
      <c r="V2897" s="60">
        <f ca="1"/>
        <v>0.66782336489509575</v>
      </c>
      <c r="W2897" s="60">
        <f ca="1"/>
        <v>0.96285262586302078</v>
      </c>
      <c r="X2897" s="60">
        <f ca="1"/>
        <v>0.39754539819000356</v>
      </c>
      <c r="Y2897" s="52">
        <f ca="1">$B$13 * EXP(($E$3 - $C$13^2/2) * Y$2 + $C$13*SQRT(Y$2)*T2897)</f>
        <v>99.656838370956478</v>
      </c>
      <c r="Z2897" s="52">
        <f ca="1">Y2897 * EXP(($E$3 - $C$13^2/2) * (Z$2-Y$2) + $C$13*SQRT(Z$2-Y$2)*U2897)</f>
        <v>112.93757506639702</v>
      </c>
      <c r="AA2897" s="52">
        <f ca="1">Z2897 * EXP(($E$3 - $C$13^2/2) * (AA$2-Z$2) + $C$13*SQRT(AA$2-Z$2)*V2897)</f>
        <v>138.68181972596091</v>
      </c>
      <c r="AB2897" s="52">
        <f ca="1">AA2897 * EXP(($E$3 - $C$13^2/2) * (AB$2-AA$2) + $C$13*SQRT(AB$2-AA$2)*W2897)</f>
        <v>186.05420021156814</v>
      </c>
      <c r="AC2897" s="52">
        <f ca="1">AB2897 * EXP(($E$3 - $C$13^2/2) * (AC$2-AB$2) + $C$13*SQRT(AC$2-AB$2)*X2897)</f>
        <v>210.67183738122966</v>
      </c>
      <c r="AD2897" s="47"/>
      <c r="AE2897" s="3" t="s">
        <v>46</v>
      </c>
      <c r="AF2897" s="52" t="b">
        <f t="shared" ref="AF2897" ca="1" si="3664">AF2895 &gt;= $B$4</f>
        <v>0</v>
      </c>
      <c r="AG2897" s="52" t="b">
        <f t="array" aca="1" ref="AG2897" ca="1">AND(AG2895 &gt;= $B$4, NOT(OR($AF2897:AF2897)))</f>
        <v>0</v>
      </c>
      <c r="AH2897" s="52" t="b">
        <f t="array" aca="1" ref="AH2897" ca="1">AND(AH2895 &gt;= $B$4, NOT(OR($AF2897:AG2897)))</f>
        <v>0</v>
      </c>
      <c r="AI2897" s="52" t="b">
        <f t="array" aca="1" ref="AI2897" ca="1">AND(AI2895 &gt;= $B$4, NOT(OR($AF2897:AH2897)))</f>
        <v>0</v>
      </c>
      <c r="AJ2897" s="52" t="b">
        <f t="array" aca="1" ref="AJ2897" ca="1">AND(AJ2895 &gt;= $B$4, NOT(OR($AF2897:AI2897)))</f>
        <v>1</v>
      </c>
      <c r="AK2897" s="73"/>
      <c r="AL2897" s="70"/>
    </row>
    <row r="2898" spans="6:38" ht="14.55" customHeight="1" x14ac:dyDescent="0.3">
      <c r="F2898" s="79"/>
      <c r="G2898" s="3">
        <v>2896</v>
      </c>
      <c r="H2898" s="61">
        <v>1.3057259619369168</v>
      </c>
      <c r="I2898" s="61">
        <v>8.4373712333666084E-2</v>
      </c>
      <c r="J2898" s="61">
        <v>-0.28518800547965079</v>
      </c>
      <c r="K2898" s="62">
        <v>-1.3858287335848898</v>
      </c>
      <c r="L2898" s="60">
        <f t="array" ref="L2898:O2898">TRANSPOSE(MMULT(Option!$B$25:$E$28, TRANSPOSE(H2898:K2898)))</f>
        <v>1.3057259619369168</v>
      </c>
      <c r="M2898" s="60">
        <v>0.59962016946145758</v>
      </c>
      <c r="N2898" s="60">
        <v>0.29390111315448997</v>
      </c>
      <c r="O2898" s="60">
        <v>-0.69803121657235423</v>
      </c>
      <c r="P2898" s="56" t="str">
        <f t="shared" si="3644"/>
        <v>580/1</v>
      </c>
      <c r="R2898" s="80"/>
      <c r="S2898" s="3" t="s">
        <v>30</v>
      </c>
      <c r="T2898" s="60">
        <f ca="1"/>
        <v>-0.10910790920578096</v>
      </c>
      <c r="U2898" s="60">
        <f ca="1"/>
        <v>0.71445103335565852</v>
      </c>
      <c r="V2898" s="60">
        <f ca="1"/>
        <v>1.0348292722010981</v>
      </c>
      <c r="W2898" s="60">
        <f ca="1"/>
        <v>0.95687560000989891</v>
      </c>
      <c r="X2898" s="60">
        <f ca="1"/>
        <v>0.22391484379646764</v>
      </c>
      <c r="Y2898" s="52">
        <f ca="1">$B$14 * EXP(($E$3 - $C$14^2/2) * Y$2 + $C$14*SQRT(Y$2)*T2898)</f>
        <v>97.264863924081922</v>
      </c>
      <c r="Z2898" s="52">
        <f ca="1">Y2898 * EXP(($E$3 - $C$14^2/2) * (Z$2-Y$2) + $C$14*SQRT(Z$2-Y$2)*U2898)</f>
        <v>121.11895032338759</v>
      </c>
      <c r="AA2898" s="52">
        <f ca="1">Z2898 * EXP(($E$3 - $C$14^2/2) * (AA$2-Z$2) + $C$14*SQRT(AA$2-Z$2)*V2898)</f>
        <v>166.03886789474649</v>
      </c>
      <c r="AB2898" s="52">
        <f ca="1">AA2898 * EXP(($E$3 - $C$14^2/2) * (AB$2-AA$2) + $C$14*SQRT(AB$2-AA$2)*W2898)</f>
        <v>222.35708594928747</v>
      </c>
      <c r="AC2898" s="52">
        <f ca="1">AB2898 * EXP(($E$3 - $C$14^2/2) * (AC$2-AB$2) + $C$14*SQRT(AC$2-AB$2)*X2898)</f>
        <v>238.99892118123901</v>
      </c>
      <c r="AD2898" s="47"/>
      <c r="AE2898" s="3" t="s">
        <v>68</v>
      </c>
      <c r="AF2898" s="52" t="b">
        <f ca="1">AND(AF2895&gt;$B$3, NOT(OR($AF2897:AF2897)))</f>
        <v>1</v>
      </c>
      <c r="AG2898" s="52" t="b">
        <f ca="1">AND(AG2895&gt;$B$3, NOT(OR($AF2897:AG2897)))</f>
        <v>1</v>
      </c>
      <c r="AH2898" s="52" t="b">
        <f ca="1">AND(AH2895&gt;$B$3, NOT(OR($AF2897:AH2897)))</f>
        <v>1</v>
      </c>
      <c r="AI2898" s="52" t="b">
        <f ca="1">AND(AI2895&gt;$B$3, NOT(OR($AF2897:AI2897)))</f>
        <v>1</v>
      </c>
      <c r="AJ2898" s="52" t="b">
        <f ca="1">AND(AJ2895&gt;$B$3, NOT(OR($AF2897:AJ2897)))</f>
        <v>0</v>
      </c>
      <c r="AK2898" s="74"/>
      <c r="AL2898" s="70"/>
    </row>
    <row r="2899" spans="6:38" ht="14.55" customHeight="1" x14ac:dyDescent="0.3">
      <c r="F2899" s="79"/>
      <c r="G2899" s="3">
        <v>2897</v>
      </c>
      <c r="H2899" s="61">
        <v>0.37659774197594198</v>
      </c>
      <c r="I2899" s="61">
        <v>1.4862187576573072</v>
      </c>
      <c r="J2899" s="61">
        <v>-1.3041102734835051</v>
      </c>
      <c r="K2899" s="62">
        <v>0.66274899123332875</v>
      </c>
      <c r="L2899" s="60">
        <f t="array" ref="L2899:O2899">TRANSPOSE(MMULT(Option!$B$25:$E$28, TRANSPOSE(H2899:K2899)))</f>
        <v>0.37659774197594198</v>
      </c>
      <c r="M2899" s="60">
        <v>1.5127810880359447</v>
      </c>
      <c r="N2899" s="60">
        <v>-0.60559065706239656</v>
      </c>
      <c r="O2899" s="60">
        <v>0.85283058956662916</v>
      </c>
      <c r="P2899" s="56" t="str">
        <f t="shared" si="3644"/>
        <v>580/2</v>
      </c>
      <c r="R2899" s="80">
        <v>725</v>
      </c>
      <c r="S2899" s="3" t="s">
        <v>28</v>
      </c>
      <c r="T2899" s="60">
        <f t="array" aca="1" ref="T2899:T2902" ca="1">TRANSPOSE(OFFSET($L$3, MATCH($R2899 &amp; "/" &amp; T$2, $P$3:$P$5002, 0) - 1, 0, 1, $E$1))</f>
        <v>-0.39474301234568587</v>
      </c>
      <c r="U2899" s="60">
        <f t="array" aca="1" ref="U2899:U2902" ca="1">TRANSPOSE(OFFSET($L$3, MATCH($R2899 &amp; "/" &amp; U$2, $P$3:$P$5002, 0) - 1, 0, 1, $E$1))</f>
        <v>-1.586398523471688</v>
      </c>
      <c r="V2899" s="60">
        <f t="array" aca="1" ref="V2899:V2902" ca="1">TRANSPOSE(OFFSET($L$3, MATCH($R2899 &amp; "/" &amp; V$2, $P$3:$P$5002, 0) - 1, 0, 1, $E$1))</f>
        <v>-0.5624654045215377</v>
      </c>
      <c r="W2899" s="60">
        <f t="array" aca="1" ref="W2899:W2902" ca="1">TRANSPOSE(OFFSET($L$3, MATCH($R2899 &amp; "/" &amp; W$2, $P$3:$P$5002, 0) - 1, 0, 1, $E$1))</f>
        <v>-0.11943153286938453</v>
      </c>
      <c r="X2899" s="60">
        <f t="array" aca="1" ref="X2899:X2902" ca="1">TRANSPOSE(OFFSET($L$3, MATCH($R2899 &amp; "/" &amp; X$2, $P$3:$P$5002, 0) - 1, 0, 1, $E$1))</f>
        <v>0.15132457230390375</v>
      </c>
      <c r="Y2899" s="52">
        <f ca="1">$B$11 * EXP(($E$3 - $C$11^2/2) * Y$2 + $C$11*SQRT(Y$2)*T2899)</f>
        <v>89.277302325152789</v>
      </c>
      <c r="Z2899" s="52">
        <f ca="1">Y2899 * EXP(($E$3 - $C$11^2/2) * (Z$2-Y$2) + $C$11*SQRT(Z$2-Y$2)*U2899)</f>
        <v>55.747230124634143</v>
      </c>
      <c r="AA2899" s="52">
        <f ca="1">Z2899 * EXP(($E$3 - $C$11^2/2) * (AA$2-Z$2) + $C$11*SQRT(AA$2-Z$2)*V2899)</f>
        <v>47.327338234147419</v>
      </c>
      <c r="AB2899" s="52">
        <f ca="1">AA2899 * EXP(($E$3 - $C$11^2/2) * (AB$2-AA$2) + $C$11*SQRT(AB$2-AA$2)*W2899)</f>
        <v>45.890523865739631</v>
      </c>
      <c r="AC2899" s="52">
        <f ca="1">AB2899 * EXP(($E$3 - $C$11^2/2) * (AC$2-AB$2) + $C$11*SQRT(AC$2-AB$2)*X2899)</f>
        <v>48.262555701058439</v>
      </c>
      <c r="AD2899" s="47"/>
      <c r="AE2899" s="3" t="s">
        <v>69</v>
      </c>
      <c r="AF2899" s="20" cm="1">
        <f t="array" aca="1" ref="AF2899" ca="1">MIN(Y2899:Y2902 / $D$11:$D$14)</f>
        <v>0.73749134721319265</v>
      </c>
      <c r="AG2899" s="20" cm="1">
        <f t="array" aca="1" ref="AG2899" ca="1">MIN(Z2899:Z2902 / $D$11:$D$14)</f>
        <v>0.53269522686099724</v>
      </c>
      <c r="AH2899" s="20" cm="1">
        <f t="array" aca="1" ref="AH2899" ca="1">MIN(AA2899:AA2902 / $D$11:$D$14)</f>
        <v>0.42158074789455974</v>
      </c>
      <c r="AI2899" s="20" cm="1">
        <f t="array" aca="1" ref="AI2899" ca="1">MIN(AB2899:AB2902 / $D$11:$D$14)</f>
        <v>0.33458202935511466</v>
      </c>
      <c r="AJ2899" s="20" cm="1">
        <f t="array" aca="1" ref="AJ2899" ca="1">MIN(AC2899:AC2902 / $D$11:$D$14)</f>
        <v>0.24715853319717226</v>
      </c>
      <c r="AK2899" s="72">
        <f t="array" aca="1" ref="AK2899" ca="1">SUMPRODUCT(AF2900:AJ2900, EXP(-$E$3*$AF$2:$AJ$2))</f>
        <v>77880.078307140488</v>
      </c>
      <c r="AL2899" s="70">
        <f ca="1">MAX(AC2900 - $D$11, 0) * EXP(-$E$2*$E$3)</f>
        <v>0</v>
      </c>
    </row>
    <row r="2900" spans="6:38" ht="14.55" customHeight="1" x14ac:dyDescent="0.3">
      <c r="F2900" s="79"/>
      <c r="G2900" s="3">
        <v>2898</v>
      </c>
      <c r="H2900" s="61">
        <v>-0.14317972469921519</v>
      </c>
      <c r="I2900" s="61">
        <v>0.33426845879735489</v>
      </c>
      <c r="J2900" s="61">
        <v>0.6106588214189691</v>
      </c>
      <c r="K2900" s="62">
        <v>-0.18781348596902522</v>
      </c>
      <c r="L2900" s="60">
        <f t="array" ref="L2900:O2900">TRANSPOSE(MMULT(Option!$B$25:$E$28, TRANSPOSE(H2900:K2900)))</f>
        <v>-0.14317972469921519</v>
      </c>
      <c r="M2900" s="60">
        <v>0.24909021309533519</v>
      </c>
      <c r="N2900" s="60">
        <v>0.56660792907424207</v>
      </c>
      <c r="O2900" s="60">
        <v>-1.1385323363163252E-2</v>
      </c>
      <c r="P2900" s="56" t="str">
        <f t="shared" si="3644"/>
        <v>580/3</v>
      </c>
      <c r="R2900" s="80"/>
      <c r="S2900" s="3" t="s">
        <v>29</v>
      </c>
      <c r="T2900" s="60">
        <f ca="1"/>
        <v>0.28947397896529342</v>
      </c>
      <c r="U2900" s="60">
        <f ca="1"/>
        <v>0.27085328546232057</v>
      </c>
      <c r="V2900" s="60">
        <f ca="1"/>
        <v>1.0944286115574748</v>
      </c>
      <c r="W2900" s="60">
        <f ca="1"/>
        <v>-1.8931957706681506</v>
      </c>
      <c r="X2900" s="60">
        <f ca="1"/>
        <v>0.11918562432142421</v>
      </c>
      <c r="Y2900" s="52">
        <f ca="1">$B$12 * EXP(($E$3 - $C$12^2/2) * Y$2 + $C$12*SQRT(Y$2)*T2900)</f>
        <v>109.6191822443955</v>
      </c>
      <c r="Z2900" s="52">
        <f ca="1">Y2900 * EXP(($E$3 - $C$12^2/2) * (Z$2-Y$2) + $C$12*SQRT(Z$2-Y$2)*U2900)</f>
        <v>119.49426341410133</v>
      </c>
      <c r="AA2900" s="52">
        <f ca="1">Z2900 * EXP(($E$3 - $C$12^2/2) * (AA$2-Z$2) + $C$12*SQRT(AA$2-Z$2)*V2900)</f>
        <v>166.76688662496883</v>
      </c>
      <c r="AB2900" s="52">
        <f ca="1">AA2900 * EXP(($E$3 - $C$12^2/2) * (AB$2-AA$2) + $C$12*SQRT(AB$2-AA$2)*W2900)</f>
        <v>94.977328673985866</v>
      </c>
      <c r="AC2900" s="52">
        <f ca="1">AB2900 * EXP(($E$3 - $C$12^2/2) * (AC$2-AB$2) + $C$12*SQRT(AC$2-AB$2)*X2900)</f>
        <v>98.928157499772112</v>
      </c>
      <c r="AD2900" s="47"/>
      <c r="AE2900" s="3" t="s">
        <v>47</v>
      </c>
      <c r="AF2900" s="64">
        <f t="shared" ref="AF2900" ca="1" si="3665">($B$5*AF2902 + (1 + $B$6)*AF2901)*$B$2</f>
        <v>0</v>
      </c>
      <c r="AG2900" s="64">
        <f t="shared" ref="AG2900" ca="1" si="3666">($B$5*AG2902 + (1 + $B$6)*AG2901)*$B$2</f>
        <v>0</v>
      </c>
      <c r="AH2900" s="64">
        <f t="shared" ref="AH2900" ca="1" si="3667">($B$5*AH2902 + (1 + $B$6)*AH2901)*$B$2</f>
        <v>0</v>
      </c>
      <c r="AI2900" s="64">
        <f t="shared" ref="AI2900" ca="1" si="3668">($B$5*AI2902 + (1 + $B$6)*AI2901)*$B$2</f>
        <v>0</v>
      </c>
      <c r="AJ2900" s="64" cm="1">
        <f t="array" aca="1" ref="AJ2900" ca="1">($B$5*AJ2902 + (1 + $B$6)*AJ2901 + AND(NOT(AF2901:AJ2901)))*$B$2</f>
        <v>100000</v>
      </c>
      <c r="AK2900" s="73"/>
      <c r="AL2900" s="70"/>
    </row>
    <row r="2901" spans="6:38" ht="14.55" customHeight="1" x14ac:dyDescent="0.3">
      <c r="F2901" s="79"/>
      <c r="G2901" s="3">
        <v>2899</v>
      </c>
      <c r="H2901" s="61">
        <v>1.090883193054571</v>
      </c>
      <c r="I2901" s="61">
        <v>1.3454530362942938</v>
      </c>
      <c r="J2901" s="61">
        <v>-0.4659291926677096</v>
      </c>
      <c r="K2901" s="62">
        <v>-0.58280624361045719</v>
      </c>
      <c r="L2901" s="60">
        <f t="array" ref="L2901:O2901">TRANSPOSE(MMULT(Option!$B$25:$E$28, TRANSPOSE(H2901:K2901)))</f>
        <v>1.090883193054571</v>
      </c>
      <c r="M2901" s="60">
        <v>1.669481353787182</v>
      </c>
      <c r="N2901" s="60">
        <v>0.37944528500998737</v>
      </c>
      <c r="O2901" s="60">
        <v>0.19865006835764304</v>
      </c>
      <c r="P2901" s="56" t="str">
        <f t="shared" si="3644"/>
        <v>580/4</v>
      </c>
      <c r="R2901" s="80"/>
      <c r="S2901" s="3" t="s">
        <v>31</v>
      </c>
      <c r="T2901" s="60">
        <f ca="1"/>
        <v>-1.0316697447642358</v>
      </c>
      <c r="U2901" s="60">
        <f ca="1"/>
        <v>-1.1010163398200479</v>
      </c>
      <c r="V2901" s="60">
        <f ca="1"/>
        <v>-0.7964604060302235</v>
      </c>
      <c r="W2901" s="60">
        <f ca="1"/>
        <v>-0.78709750844074944</v>
      </c>
      <c r="X2901" s="60">
        <f ca="1"/>
        <v>-1.0261737123969474</v>
      </c>
      <c r="Y2901" s="52">
        <f ca="1">$B$13 * EXP(($E$3 - $C$13^2/2) * Y$2 + $C$13*SQRT(Y$2)*T2901)</f>
        <v>73.749134721319265</v>
      </c>
      <c r="Z2901" s="52">
        <f ca="1">Y2901 * EXP(($E$3 - $C$13^2/2) * (Z$2-Y$2) + $C$13*SQRT(Z$2-Y$2)*U2901)</f>
        <v>53.26952268609972</v>
      </c>
      <c r="AA2901" s="52">
        <f ca="1">Z2901 * EXP(($E$3 - $C$13^2/2) * (AA$2-Z$2) + $C$13*SQRT(AA$2-Z$2)*V2901)</f>
        <v>42.158074789455974</v>
      </c>
      <c r="AB2901" s="52">
        <f ca="1">AA2901 * EXP(($E$3 - $C$13^2/2) * (AB$2-AA$2) + $C$13*SQRT(AB$2-AA$2)*W2901)</f>
        <v>33.458202935511466</v>
      </c>
      <c r="AC2901" s="52">
        <f ca="1">AB2901 * EXP(($E$3 - $C$13^2/2) * (AC$2-AB$2) + $C$13*SQRT(AC$2-AB$2)*X2901)</f>
        <v>24.715853319717226</v>
      </c>
      <c r="AD2901" s="47"/>
      <c r="AE2901" s="3" t="s">
        <v>46</v>
      </c>
      <c r="AF2901" s="52" t="b">
        <f t="shared" ref="AF2901" ca="1" si="3669">AF2899 &gt;= $B$4</f>
        <v>0</v>
      </c>
      <c r="AG2901" s="52" t="b">
        <f t="array" aca="1" ref="AG2901" ca="1">AND(AG2899 &gt;= $B$4, NOT(OR($AF2901:AF2901)))</f>
        <v>0</v>
      </c>
      <c r="AH2901" s="52" t="b">
        <f t="array" aca="1" ref="AH2901" ca="1">AND(AH2899 &gt;= $B$4, NOT(OR($AF2901:AG2901)))</f>
        <v>0</v>
      </c>
      <c r="AI2901" s="52" t="b">
        <f t="array" aca="1" ref="AI2901" ca="1">AND(AI2899 &gt;= $B$4, NOT(OR($AF2901:AH2901)))</f>
        <v>0</v>
      </c>
      <c r="AJ2901" s="52" t="b">
        <f t="array" aca="1" ref="AJ2901" ca="1">AND(AJ2899 &gt;= $B$4, NOT(OR($AF2901:AI2901)))</f>
        <v>0</v>
      </c>
      <c r="AK2901" s="73"/>
      <c r="AL2901" s="70"/>
    </row>
    <row r="2902" spans="6:38" ht="14.55" customHeight="1" x14ac:dyDescent="0.3">
      <c r="F2902" s="79"/>
      <c r="G2902" s="3">
        <v>2900</v>
      </c>
      <c r="H2902" s="61">
        <v>-0.11801868613203874</v>
      </c>
      <c r="I2902" s="61">
        <v>-1.7669198912549424</v>
      </c>
      <c r="J2902" s="61">
        <v>-0.62571502028877035</v>
      </c>
      <c r="K2902" s="62">
        <v>-1.5250069992874167</v>
      </c>
      <c r="L2902" s="60">
        <f t="array" ref="L2902:O2902">TRANSPOSE(MMULT(Option!$B$25:$E$28, TRANSPOSE(H2902:K2902)))</f>
        <v>-0.11801868613203874</v>
      </c>
      <c r="M2902" s="60">
        <v>-1.6666163041725985</v>
      </c>
      <c r="N2902" s="60">
        <v>-1.0594675120659343</v>
      </c>
      <c r="O2902" s="60">
        <v>-1.9379607509671763</v>
      </c>
      <c r="P2902" s="56" t="str">
        <f t="shared" si="3644"/>
        <v>580/5</v>
      </c>
      <c r="R2902" s="80"/>
      <c r="S2902" s="3" t="s">
        <v>30</v>
      </c>
      <c r="T2902" s="60">
        <f ca="1"/>
        <v>0.12678605774140006</v>
      </c>
      <c r="U2902" s="60">
        <f ca="1"/>
        <v>0.94601035182014936</v>
      </c>
      <c r="V2902" s="60">
        <f ca="1"/>
        <v>1.0438078615400381</v>
      </c>
      <c r="W2902" s="60">
        <f ca="1"/>
        <v>-5.6215584535057705E-2</v>
      </c>
      <c r="X2902" s="60">
        <f ca="1"/>
        <v>-1.3626982375378609</v>
      </c>
      <c r="Y2902" s="52">
        <f ca="1">$B$14 * EXP(($E$3 - $C$14^2/2) * Y$2 + $C$14*SQRT(Y$2)*T2902)</f>
        <v>104.39752865804108</v>
      </c>
      <c r="Z2902" s="52">
        <f ca="1">Y2902 * EXP(($E$3 - $C$14^2/2) * (Z$2-Y$2) + $C$14*SQRT(Z$2-Y$2)*U2902)</f>
        <v>139.35283648816844</v>
      </c>
      <c r="AA2902" s="52">
        <f ca="1">Z2902 * EXP(($E$3 - $C$14^2/2) * (AA$2-Z$2) + $C$14*SQRT(AA$2-Z$2)*V2902)</f>
        <v>191.55049729737485</v>
      </c>
      <c r="AB2902" s="52">
        <f ca="1">AA2902 * EXP(($E$3 - $C$14^2/2) * (AB$2-AA$2) + $C$14*SQRT(AB$2-AA$2)*W2902)</f>
        <v>189.2912420001085</v>
      </c>
      <c r="AC2902" s="52">
        <f ca="1">AB2902 * EXP(($E$3 - $C$14^2/2) * (AC$2-AB$2) + $C$14*SQRT(AC$2-AB$2)*X2902)</f>
        <v>126.40326608976545</v>
      </c>
      <c r="AD2902" s="47"/>
      <c r="AE2902" s="3" t="s">
        <v>68</v>
      </c>
      <c r="AF2902" s="52" t="b">
        <f ca="1">AND(AF2899&gt;$B$3, NOT(OR($AF2901:AF2901)))</f>
        <v>0</v>
      </c>
      <c r="AG2902" s="52" t="b">
        <f ca="1">AND(AG2899&gt;$B$3, NOT(OR($AF2901:AG2901)))</f>
        <v>0</v>
      </c>
      <c r="AH2902" s="52" t="b">
        <f ca="1">AND(AH2899&gt;$B$3, NOT(OR($AF2901:AH2901)))</f>
        <v>0</v>
      </c>
      <c r="AI2902" s="52" t="b">
        <f ca="1">AND(AI2899&gt;$B$3, NOT(OR($AF2901:AI2901)))</f>
        <v>0</v>
      </c>
      <c r="AJ2902" s="52" t="b">
        <f ca="1">AND(AJ2899&gt;$B$3, NOT(OR($AF2901:AJ2901)))</f>
        <v>0</v>
      </c>
      <c r="AK2902" s="74"/>
      <c r="AL2902" s="70"/>
    </row>
    <row r="2903" spans="6:38" ht="14.55" customHeight="1" x14ac:dyDescent="0.3">
      <c r="F2903" s="79"/>
      <c r="G2903" s="3">
        <v>2901</v>
      </c>
      <c r="H2903" s="61">
        <v>-0.20230947395666266</v>
      </c>
      <c r="I2903" s="61">
        <v>1.8957402920265651</v>
      </c>
      <c r="J2903" s="61">
        <v>-0.59390038954284075</v>
      </c>
      <c r="K2903" s="62">
        <v>0.71974406191168006</v>
      </c>
      <c r="L2903" s="60">
        <f t="array" ref="L2903:O2903">TRANSPOSE(MMULT(Option!$B$25:$E$28, TRANSPOSE(H2903:K2903)))</f>
        <v>-0.20230947395666266</v>
      </c>
      <c r="M2903" s="60">
        <v>1.6565508876552195</v>
      </c>
      <c r="N2903" s="60">
        <v>-0.10613114336010215</v>
      </c>
      <c r="O2903" s="60">
        <v>0.91593205156645774</v>
      </c>
      <c r="P2903" s="56" t="str">
        <f t="shared" si="3644"/>
        <v>581/1</v>
      </c>
      <c r="R2903" s="80">
        <v>726</v>
      </c>
      <c r="S2903" s="3" t="s">
        <v>28</v>
      </c>
      <c r="T2903" s="60">
        <f t="array" aca="1" ref="T2903:T2906" ca="1">TRANSPOSE(OFFSET($L$3, MATCH($R2903 &amp; "/" &amp; T$2, $P$3:$P$5002, 0) - 1, 0, 1, $E$1))</f>
        <v>-1.5989585985718873</v>
      </c>
      <c r="U2903" s="60">
        <f t="array" aca="1" ref="U2903:U2906" ca="1">TRANSPOSE(OFFSET($L$3, MATCH($R2903 &amp; "/" &amp; U$2, $P$3:$P$5002, 0) - 1, 0, 1, $E$1))</f>
        <v>-0.74758346028403655</v>
      </c>
      <c r="V2903" s="60">
        <f t="array" aca="1" ref="V2903:V2906" ca="1">TRANSPOSE(OFFSET($L$3, MATCH($R2903 &amp; "/" &amp; V$2, $P$3:$P$5002, 0) - 1, 0, 1, $E$1))</f>
        <v>0.53376842189520013</v>
      </c>
      <c r="W2903" s="60">
        <f t="array" aca="1" ref="W2903:W2906" ca="1">TRANSPOSE(OFFSET($L$3, MATCH($R2903 &amp; "/" &amp; W$2, $P$3:$P$5002, 0) - 1, 0, 1, $E$1))</f>
        <v>-5.2808844079011923E-2</v>
      </c>
      <c r="X2903" s="60">
        <f t="array" aca="1" ref="X2903:X2906" ca="1">TRANSPOSE(OFFSET($L$3, MATCH($R2903 &amp; "/" &amp; X$2, $P$3:$P$5002, 0) - 1, 0, 1, $E$1))</f>
        <v>-0.22299333247210645</v>
      </c>
      <c r="Y2903" s="52">
        <f ca="1">$B$11 * EXP(($E$3 - $C$11^2/2) * Y$2 + $C$11*SQRT(Y$2)*T2903)</f>
        <v>62.207937641397784</v>
      </c>
      <c r="Z2903" s="52">
        <f ca="1">Y2903 * EXP(($E$3 - $C$11^2/2) * (Z$2-Y$2) + $C$11*SQRT(Z$2-Y$2)*U2903)</f>
        <v>49.959244764082356</v>
      </c>
      <c r="AA2903" s="52">
        <f ca="1">Z2903 * EXP(($E$3 - $C$11^2/2) * (AA$2-Z$2) + $C$11*SQRT(AA$2-Z$2)*V2903)</f>
        <v>58.929280825617987</v>
      </c>
      <c r="AB2903" s="52">
        <f ca="1">AA2903 * EXP(($E$3 - $C$11^2/2) * (AB$2-AA$2) + $C$11*SQRT(AB$2-AA$2)*W2903)</f>
        <v>58.293782538597164</v>
      </c>
      <c r="AC2903" s="52">
        <f ca="1">AB2903 * EXP(($E$3 - $C$11^2/2) * (AC$2-AB$2) + $C$11*SQRT(AC$2-AB$2)*X2903)</f>
        <v>54.794917425048368</v>
      </c>
      <c r="AD2903" s="47"/>
      <c r="AE2903" s="3" t="s">
        <v>69</v>
      </c>
      <c r="AF2903" s="20" cm="1">
        <f t="array" aca="1" ref="AF2903" ca="1">MIN(Y2903:Y2906 / $D$11:$D$14)</f>
        <v>0.62207937641397781</v>
      </c>
      <c r="AG2903" s="20" cm="1">
        <f t="array" aca="1" ref="AG2903" ca="1">MIN(Z2903:Z2906 / $D$11:$D$14)</f>
        <v>0.49959244764082356</v>
      </c>
      <c r="AH2903" s="20" cm="1">
        <f t="array" aca="1" ref="AH2903" ca="1">MIN(AA2903:AA2906 / $D$11:$D$14)</f>
        <v>0.58929280825617991</v>
      </c>
      <c r="AI2903" s="20" cm="1">
        <f t="array" aca="1" ref="AI2903" ca="1">MIN(AB2903:AB2906 / $D$11:$D$14)</f>
        <v>0.58293782538597161</v>
      </c>
      <c r="AJ2903" s="20" cm="1">
        <f t="array" aca="1" ref="AJ2903" ca="1">MIN(AC2903:AC2906 / $D$11:$D$14)</f>
        <v>0.54794917425048373</v>
      </c>
      <c r="AK2903" s="72">
        <f t="array" aca="1" ref="AK2903" ca="1">SUMPRODUCT(AF2904:AJ2904, EXP(-$E$3*$AF$2:$AJ$2))</f>
        <v>77880.078307140488</v>
      </c>
      <c r="AL2903" s="70">
        <f ca="1">MAX(AC2904 - $D$11, 0) * EXP(-$E$2*$E$3)</f>
        <v>0</v>
      </c>
    </row>
    <row r="2904" spans="6:38" ht="14.55" customHeight="1" x14ac:dyDescent="0.3">
      <c r="F2904" s="79"/>
      <c r="G2904" s="3">
        <v>2902</v>
      </c>
      <c r="H2904" s="61">
        <v>0.53828787032155867</v>
      </c>
      <c r="I2904" s="61">
        <v>1.4322569000723082</v>
      </c>
      <c r="J2904" s="61">
        <v>0.5445388906762858</v>
      </c>
      <c r="K2904" s="62">
        <v>1.2306876530319824</v>
      </c>
      <c r="L2904" s="60">
        <f t="array" ref="L2904:O2904">TRANSPOSE(MMULT(Option!$B$25:$E$28, TRANSPOSE(H2904:K2904)))</f>
        <v>0.53828787032155867</v>
      </c>
      <c r="M2904" s="60">
        <v>1.5280002799694545</v>
      </c>
      <c r="N2904" s="60">
        <v>1.06864203176116</v>
      </c>
      <c r="O2904" s="60">
        <v>1.7505490938929724</v>
      </c>
      <c r="P2904" s="56" t="str">
        <f t="shared" si="3644"/>
        <v>581/2</v>
      </c>
      <c r="R2904" s="80"/>
      <c r="S2904" s="3" t="s">
        <v>29</v>
      </c>
      <c r="T2904" s="60">
        <f ca="1"/>
        <v>0.1226842425352449</v>
      </c>
      <c r="U2904" s="60">
        <f ca="1"/>
        <v>0.15043477148398876</v>
      </c>
      <c r="V2904" s="60">
        <f ca="1"/>
        <v>0.30136042135283581</v>
      </c>
      <c r="W2904" s="60">
        <f ca="1"/>
        <v>-2.0228826012114318</v>
      </c>
      <c r="X2904" s="60">
        <f ca="1"/>
        <v>6.4236268420035381E-2</v>
      </c>
      <c r="Y2904" s="52">
        <f ca="1">$B$12 * EXP(($E$3 - $C$12^2/2) * Y$2 + $C$12*SQRT(Y$2)*T2904)</f>
        <v>104.26914185592197</v>
      </c>
      <c r="Z2904" s="52">
        <f ca="1">Y2904 * EXP(($E$3 - $C$12^2/2) * (Z$2-Y$2) + $C$12*SQRT(Z$2-Y$2)*U2904)</f>
        <v>109.6294332699925</v>
      </c>
      <c r="AA2904" s="52">
        <f ca="1">Z2904 * EXP(($E$3 - $C$12^2/2) * (AA$2-Z$2) + $C$12*SQRT(AA$2-Z$2)*V2904)</f>
        <v>120.60418878892195</v>
      </c>
      <c r="AB2904" s="52">
        <f ca="1">AA2904 * EXP(($E$3 - $C$12^2/2) * (AB$2-AA$2) + $C$12*SQRT(AB$2-AA$2)*W2904)</f>
        <v>66.065669266290769</v>
      </c>
      <c r="AC2904" s="52">
        <f ca="1">AB2904 * EXP(($E$3 - $C$12^2/2) * (AC$2-AB$2) + $C$12*SQRT(AC$2-AB$2)*X2904)</f>
        <v>67.688758457771954</v>
      </c>
      <c r="AD2904" s="47"/>
      <c r="AE2904" s="3" t="s">
        <v>47</v>
      </c>
      <c r="AF2904" s="64">
        <f t="shared" ref="AF2904" ca="1" si="3670">($B$5*AF2906 + (1 + $B$6)*AF2905)*$B$2</f>
        <v>0</v>
      </c>
      <c r="AG2904" s="64">
        <f t="shared" ref="AG2904" ca="1" si="3671">($B$5*AG2906 + (1 + $B$6)*AG2905)*$B$2</f>
        <v>0</v>
      </c>
      <c r="AH2904" s="64">
        <f t="shared" ref="AH2904" ca="1" si="3672">($B$5*AH2906 + (1 + $B$6)*AH2905)*$B$2</f>
        <v>0</v>
      </c>
      <c r="AI2904" s="64">
        <f t="shared" ref="AI2904" ca="1" si="3673">($B$5*AI2906 + (1 + $B$6)*AI2905)*$B$2</f>
        <v>0</v>
      </c>
      <c r="AJ2904" s="64" cm="1">
        <f t="array" aca="1" ref="AJ2904" ca="1">($B$5*AJ2906 + (1 + $B$6)*AJ2905 + AND(NOT(AF2905:AJ2905)))*$B$2</f>
        <v>100000</v>
      </c>
      <c r="AK2904" s="73"/>
      <c r="AL2904" s="70"/>
    </row>
    <row r="2905" spans="6:38" ht="14.55" customHeight="1" x14ac:dyDescent="0.3">
      <c r="F2905" s="79"/>
      <c r="G2905" s="3">
        <v>2903</v>
      </c>
      <c r="H2905" s="61">
        <v>1.0297503510526658</v>
      </c>
      <c r="I2905" s="61">
        <v>1.1414589545962976</v>
      </c>
      <c r="J2905" s="61">
        <v>-0.43742636415430464</v>
      </c>
      <c r="K2905" s="62">
        <v>1.4482991951667301</v>
      </c>
      <c r="L2905" s="60">
        <f t="array" ref="L2905:O2905">TRANSPOSE(MMULT(Option!$B$25:$E$28, TRANSPOSE(H2905:K2905)))</f>
        <v>1.0297503510526658</v>
      </c>
      <c r="M2905" s="60">
        <v>1.4580645528456053</v>
      </c>
      <c r="N2905" s="60">
        <v>0.32660827963763117</v>
      </c>
      <c r="O2905" s="60">
        <v>1.8656767078131005</v>
      </c>
      <c r="P2905" s="56" t="str">
        <f t="shared" si="3644"/>
        <v>581/3</v>
      </c>
      <c r="R2905" s="80"/>
      <c r="S2905" s="3" t="s">
        <v>31</v>
      </c>
      <c r="T2905" s="60">
        <f ca="1"/>
        <v>-1.1759358819165824</v>
      </c>
      <c r="U2905" s="60">
        <f ca="1"/>
        <v>-0.85687783851139354</v>
      </c>
      <c r="V2905" s="60">
        <f ca="1"/>
        <v>0.46127467864172744</v>
      </c>
      <c r="W2905" s="60">
        <f ca="1"/>
        <v>0.29576563766584307</v>
      </c>
      <c r="X2905" s="60">
        <f ca="1"/>
        <v>-0.33218031418729815</v>
      </c>
      <c r="Y2905" s="52">
        <f ca="1">$B$13 * EXP(($E$3 - $C$13^2/2) * Y$2 + $C$13*SQRT(Y$2)*T2905)</f>
        <v>70.625369507189006</v>
      </c>
      <c r="Z2905" s="52">
        <f ca="1">Y2905 * EXP(($E$3 - $C$13^2/2) * (Z$2-Y$2) + $C$13*SQRT(Z$2-Y$2)*U2905)</f>
        <v>54.889719364499179</v>
      </c>
      <c r="AA2905" s="52">
        <f ca="1">Z2905 * EXP(($E$3 - $C$13^2/2) * (AA$2-Z$2) + $C$13*SQRT(AA$2-Z$2)*V2905)</f>
        <v>63.352126485188435</v>
      </c>
      <c r="AB2905" s="52">
        <f ca="1">AA2905 * EXP(($E$3 - $C$13^2/2) * (AB$2-AA$2) + $C$13*SQRT(AB$2-AA$2)*W2905)</f>
        <v>69.577286086988721</v>
      </c>
      <c r="AC2905" s="52">
        <f ca="1">AB2905 * EXP(($E$3 - $C$13^2/2) * (AC$2-AB$2) + $C$13*SQRT(AC$2-AB$2)*X2905)</f>
        <v>63.293590651686095</v>
      </c>
      <c r="AD2905" s="47"/>
      <c r="AE2905" s="3" t="s">
        <v>46</v>
      </c>
      <c r="AF2905" s="52" t="b">
        <f t="shared" ref="AF2905" ca="1" si="3674">AF2903 &gt;= $B$4</f>
        <v>0</v>
      </c>
      <c r="AG2905" s="52" t="b">
        <f t="array" aca="1" ref="AG2905" ca="1">AND(AG2903 &gt;= $B$4, NOT(OR($AF2905:AF2905)))</f>
        <v>0</v>
      </c>
      <c r="AH2905" s="52" t="b">
        <f t="array" aca="1" ref="AH2905" ca="1">AND(AH2903 &gt;= $B$4, NOT(OR($AF2905:AG2905)))</f>
        <v>0</v>
      </c>
      <c r="AI2905" s="52" t="b">
        <f t="array" aca="1" ref="AI2905" ca="1">AND(AI2903 &gt;= $B$4, NOT(OR($AF2905:AH2905)))</f>
        <v>0</v>
      </c>
      <c r="AJ2905" s="52" t="b">
        <f t="array" aca="1" ref="AJ2905" ca="1">AND(AJ2903 &gt;= $B$4, NOT(OR($AF2905:AI2905)))</f>
        <v>0</v>
      </c>
      <c r="AK2905" s="73"/>
      <c r="AL2905" s="70"/>
    </row>
    <row r="2906" spans="6:38" ht="14.55" customHeight="1" x14ac:dyDescent="0.3">
      <c r="F2906" s="79"/>
      <c r="G2906" s="3">
        <v>2904</v>
      </c>
      <c r="H2906" s="61">
        <v>-0.81406853398400458</v>
      </c>
      <c r="I2906" s="61">
        <v>1.0414477953518144</v>
      </c>
      <c r="J2906" s="61">
        <v>0.35723135675250456</v>
      </c>
      <c r="K2906" s="62">
        <v>-0.61638997516438843</v>
      </c>
      <c r="L2906" s="60">
        <f t="array" ref="L2906:O2906">TRANSPOSE(MMULT(Option!$B$25:$E$28, TRANSPOSE(H2906:K2906)))</f>
        <v>-0.81406853398400458</v>
      </c>
      <c r="M2906" s="60">
        <v>0.6288752573153118</v>
      </c>
      <c r="N2906" s="60">
        <v>0.26084753164036173</v>
      </c>
      <c r="O2906" s="60">
        <v>-0.51103278268257524</v>
      </c>
      <c r="P2906" s="56" t="str">
        <f t="shared" si="3644"/>
        <v>581/4</v>
      </c>
      <c r="R2906" s="80"/>
      <c r="S2906" s="3" t="s">
        <v>30</v>
      </c>
      <c r="T2906" s="60">
        <f ca="1"/>
        <v>1.54445384609328</v>
      </c>
      <c r="U2906" s="60">
        <f ca="1"/>
        <v>-0.85621125771372864</v>
      </c>
      <c r="V2906" s="60">
        <f ca="1"/>
        <v>0.91055166370942597</v>
      </c>
      <c r="W2906" s="60">
        <f ca="1"/>
        <v>-0.42480908963235825</v>
      </c>
      <c r="X2906" s="60">
        <f ca="1"/>
        <v>0.68929564801812948</v>
      </c>
      <c r="Y2906" s="52">
        <f ca="1">$B$14 * EXP(($E$3 - $C$14^2/2) * Y$2 + $C$14*SQRT(Y$2)*T2906)</f>
        <v>159.73342624751618</v>
      </c>
      <c r="Z2906" s="52">
        <f ca="1">Y2906 * EXP(($E$3 - $C$14^2/2) * (Z$2-Y$2) + $C$14*SQRT(Z$2-Y$2)*U2906)</f>
        <v>124.16892817827595</v>
      </c>
      <c r="AA2906" s="52">
        <f ca="1">Z2906 * EXP(($E$3 - $C$14^2/2) * (AA$2-Z$2) + $C$14*SQRT(AA$2-Z$2)*V2906)</f>
        <v>163.99049381717748</v>
      </c>
      <c r="AB2906" s="52">
        <f ca="1">AA2906 * EXP(($E$3 - $C$14^2/2) * (AB$2-AA$2) + $C$14*SQRT(AB$2-AA$2)*W2906)</f>
        <v>145.09166784778895</v>
      </c>
      <c r="AC2906" s="52">
        <f ca="1">AB2906 * EXP(($E$3 - $C$14^2/2) * (AC$2-AB$2) + $C$14*SQRT(AC$2-AB$2)*X2906)</f>
        <v>179.31686369252378</v>
      </c>
      <c r="AD2906" s="47"/>
      <c r="AE2906" s="3" t="s">
        <v>68</v>
      </c>
      <c r="AF2906" s="52" t="b">
        <f ca="1">AND(AF2903&gt;$B$3, NOT(OR($AF2905:AF2905)))</f>
        <v>0</v>
      </c>
      <c r="AG2906" s="52" t="b">
        <f ca="1">AND(AG2903&gt;$B$3, NOT(OR($AF2905:AG2905)))</f>
        <v>0</v>
      </c>
      <c r="AH2906" s="52" t="b">
        <f ca="1">AND(AH2903&gt;$B$3, NOT(OR($AF2905:AH2905)))</f>
        <v>0</v>
      </c>
      <c r="AI2906" s="52" t="b">
        <f ca="1">AND(AI2903&gt;$B$3, NOT(OR($AF2905:AI2905)))</f>
        <v>0</v>
      </c>
      <c r="AJ2906" s="52" t="b">
        <f ca="1">AND(AJ2903&gt;$B$3, NOT(OR($AF2905:AJ2905)))</f>
        <v>0</v>
      </c>
      <c r="AK2906" s="74"/>
      <c r="AL2906" s="70"/>
    </row>
    <row r="2907" spans="6:38" ht="14.55" customHeight="1" x14ac:dyDescent="0.3">
      <c r="F2907" s="79"/>
      <c r="G2907" s="3">
        <v>2905</v>
      </c>
      <c r="H2907" s="61">
        <v>-1.0718781769318793</v>
      </c>
      <c r="I2907" s="61">
        <v>-1.689319177283366</v>
      </c>
      <c r="J2907" s="61">
        <v>-1.0334612803298393</v>
      </c>
      <c r="K2907" s="62">
        <v>-1.0276434939461929</v>
      </c>
      <c r="L2907" s="60">
        <f t="array" ref="L2907:O2907">TRANSPOSE(MMULT(Option!$B$25:$E$28, TRANSPOSE(H2907:K2907)))</f>
        <v>-1.0718781769318793</v>
      </c>
      <c r="M2907" s="60">
        <v>-1.9770378713410615</v>
      </c>
      <c r="N2907" s="60">
        <v>-1.7788183159121631</v>
      </c>
      <c r="O2907" s="60">
        <v>-1.9528511712205274</v>
      </c>
      <c r="P2907" s="56" t="str">
        <f t="shared" si="3644"/>
        <v>581/5</v>
      </c>
      <c r="R2907" s="80">
        <v>727</v>
      </c>
      <c r="S2907" s="3" t="s">
        <v>28</v>
      </c>
      <c r="T2907" s="60">
        <f t="array" aca="1" ref="T2907:T2910" ca="1">TRANSPOSE(OFFSET($L$3, MATCH($R2907 &amp; "/" &amp; T$2, $P$3:$P$5002, 0) - 1, 0, 1, $E$1))</f>
        <v>-0.43224361685844465</v>
      </c>
      <c r="U2907" s="60">
        <f t="array" aca="1" ref="U2907:U2910" ca="1">TRANSPOSE(OFFSET($L$3, MATCH($R2907 &amp; "/" &amp; U$2, $P$3:$P$5002, 0) - 1, 0, 1, $E$1))</f>
        <v>1.013947156375427</v>
      </c>
      <c r="V2907" s="60">
        <f t="array" aca="1" ref="V2907:V2910" ca="1">TRANSPOSE(OFFSET($L$3, MATCH($R2907 &amp; "/" &amp; V$2, $P$3:$P$5002, 0) - 1, 0, 1, $E$1))</f>
        <v>0.79201206301242033</v>
      </c>
      <c r="W2907" s="60">
        <f t="array" aca="1" ref="W2907:W2910" ca="1">TRANSPOSE(OFFSET($L$3, MATCH($R2907 &amp; "/" &amp; W$2, $P$3:$P$5002, 0) - 1, 0, 1, $E$1))</f>
        <v>0.16268216121559387</v>
      </c>
      <c r="X2907" s="60">
        <f t="array" aca="1" ref="X2907:X2910" ca="1">TRANSPOSE(OFFSET($L$3, MATCH($R2907 &amp; "/" &amp; X$2, $P$3:$P$5002, 0) - 1, 0, 1, $E$1))</f>
        <v>1.8679740870143269</v>
      </c>
      <c r="Y2907" s="52">
        <f ca="1">$B$11 * EXP(($E$3 - $C$11^2/2) * Y$2 + $C$11*SQRT(Y$2)*T2907)</f>
        <v>88.27854511715833</v>
      </c>
      <c r="Z2907" s="52">
        <f ca="1">Y2907 * EXP(($E$3 - $C$11^2/2) * (Z$2-Y$2) + $C$11*SQRT(Z$2-Y$2)*U2907)</f>
        <v>120.26302845332332</v>
      </c>
      <c r="AA2907" s="52">
        <f ca="1">Z2907 * EXP(($E$3 - $C$11^2/2) * (AA$2-Z$2) + $C$11*SQRT(AA$2-Z$2)*V2907)</f>
        <v>153.28284375731351</v>
      </c>
      <c r="AB2907" s="52">
        <f ca="1">AA2907 * EXP(($E$3 - $C$11^2/2) * (AB$2-AA$2) + $C$11*SQRT(AB$2-AA$2)*W2907)</f>
        <v>161.75607895914956</v>
      </c>
      <c r="AC2907" s="52">
        <f ca="1">AB2907 * EXP(($E$3 - $C$11^2/2) * (AC$2-AB$2) + $C$11*SQRT(AC$2-AB$2)*X2907)</f>
        <v>284.71302444942296</v>
      </c>
      <c r="AD2907" s="47"/>
      <c r="AE2907" s="3" t="s">
        <v>69</v>
      </c>
      <c r="AF2907" s="20" cm="1">
        <f t="array" aca="1" ref="AF2907" ca="1">MIN(Y2907:Y2910 / $D$11:$D$14)</f>
        <v>0.88278545117158336</v>
      </c>
      <c r="AG2907" s="20" cm="1">
        <f t="array" aca="1" ref="AG2907" ca="1">MIN(Z2907:Z2910 / $D$11:$D$14)</f>
        <v>1.1271153719786027</v>
      </c>
      <c r="AH2907" s="20" cm="1">
        <f t="array" aca="1" ref="AH2907" ca="1">MIN(AA2907:AA2910 / $D$11:$D$14)</f>
        <v>1.2207525503336867</v>
      </c>
      <c r="AI2907" s="20" cm="1">
        <f t="array" aca="1" ref="AI2907" ca="1">MIN(AB2907:AB2910 / $D$11:$D$14)</f>
        <v>1.3060986870300908</v>
      </c>
      <c r="AJ2907" s="20" cm="1">
        <f t="array" aca="1" ref="AJ2907" ca="1">MIN(AC2907:AC2910 / $D$11:$D$14)</f>
        <v>1.3695781289870999</v>
      </c>
      <c r="AK2907" s="72">
        <f t="array" aca="1" ref="AK2907" ca="1">SUMPRODUCT(AF2908:AJ2908, EXP(-$E$3*$AF$2:$AJ$2))</f>
        <v>126718.35135761407</v>
      </c>
      <c r="AL2907" s="70">
        <f ca="1">MAX(AC2908 - $D$11, 0) * EXP(-$E$2*$E$3)</f>
        <v>28.782773626121806</v>
      </c>
    </row>
    <row r="2908" spans="6:38" ht="14.55" customHeight="1" x14ac:dyDescent="0.3">
      <c r="F2908" s="79"/>
      <c r="G2908" s="3">
        <v>2906</v>
      </c>
      <c r="H2908" s="61">
        <v>-1.8909621891050112</v>
      </c>
      <c r="I2908" s="61">
        <v>-1.6477024538303313</v>
      </c>
      <c r="J2908" s="61">
        <v>-0.25219258347501228</v>
      </c>
      <c r="K2908" s="62">
        <v>1.5059274847649198</v>
      </c>
      <c r="L2908" s="60">
        <f t="array" ref="L2908:O2908">TRANSPOSE(MMULT(Option!$B$25:$E$28, TRANSPOSE(H2908:K2908)))</f>
        <v>-1.8909621891050112</v>
      </c>
      <c r="M2908" s="60">
        <v>-2.2665291191303991</v>
      </c>
      <c r="N2908" s="60">
        <v>-1.4093579440451407</v>
      </c>
      <c r="O2908" s="60">
        <v>5.2521640942738701E-2</v>
      </c>
      <c r="P2908" s="56" t="str">
        <f t="shared" si="3644"/>
        <v>582/1</v>
      </c>
      <c r="R2908" s="80"/>
      <c r="S2908" s="3" t="s">
        <v>29</v>
      </c>
      <c r="T2908" s="60">
        <f ca="1"/>
        <v>0.38506055952414348</v>
      </c>
      <c r="U2908" s="60">
        <f ca="1"/>
        <v>-1.9521890539820341E-2</v>
      </c>
      <c r="V2908" s="60">
        <f ca="1"/>
        <v>0.24935304138428616</v>
      </c>
      <c r="W2908" s="60">
        <f ca="1"/>
        <v>0.20859026410128556</v>
      </c>
      <c r="X2908" s="60">
        <f ca="1"/>
        <v>0.14152721677140256</v>
      </c>
      <c r="Y2908" s="52">
        <f ca="1">$B$12 * EXP(($E$3 - $C$12^2/2) * Y$2 + $C$12*SQRT(Y$2)*T2908)</f>
        <v>112.80812355984389</v>
      </c>
      <c r="Z2908" s="52">
        <f ca="1">Y2908 * EXP(($E$3 - $C$12^2/2) * (Z$2-Y$2) + $C$12*SQRT(Z$2-Y$2)*U2908)</f>
        <v>112.71153719786027</v>
      </c>
      <c r="AA2908" s="52">
        <f ca="1">Z2908 * EXP(($E$3 - $C$12^2/2) * (AA$2-Z$2) + $C$12*SQRT(AA$2-Z$2)*V2908)</f>
        <v>122.07525503336866</v>
      </c>
      <c r="AB2908" s="52">
        <f ca="1">AA2908 * EXP(($E$3 - $C$12^2/2) * (AB$2-AA$2) + $C$12*SQRT(AB$2-AA$2)*W2908)</f>
        <v>130.60986870300908</v>
      </c>
      <c r="AC2908" s="52">
        <f ca="1">AB2908 * EXP(($E$3 - $C$12^2/2) * (AC$2-AB$2) + $C$12*SQRT(AC$2-AB$2)*X2908)</f>
        <v>136.95781289870999</v>
      </c>
      <c r="AD2908" s="47"/>
      <c r="AE2908" s="3" t="s">
        <v>47</v>
      </c>
      <c r="AF2908" s="64">
        <f t="shared" ref="AF2908" ca="1" si="3675">($B$5*AF2910 + (1 + $B$6)*AF2909)*$B$2</f>
        <v>15000</v>
      </c>
      <c r="AG2908" s="64">
        <f t="shared" ref="AG2908" ca="1" si="3676">($B$5*AG2910 + (1 + $B$6)*AG2909)*$B$2</f>
        <v>15000</v>
      </c>
      <c r="AH2908" s="64">
        <f t="shared" ref="AH2908" ca="1" si="3677">($B$5*AH2910 + (1 + $B$6)*AH2909)*$B$2</f>
        <v>15000</v>
      </c>
      <c r="AI2908" s="64">
        <f t="shared" ref="AI2908" ca="1" si="3678">($B$5*AI2910 + (1 + $B$6)*AI2909)*$B$2</f>
        <v>105000</v>
      </c>
      <c r="AJ2908" s="64" cm="1">
        <f t="array" aca="1" ref="AJ2908" ca="1">($B$5*AJ2910 + (1 + $B$6)*AJ2909 + AND(NOT(AF2909:AJ2909)))*$B$2</f>
        <v>0</v>
      </c>
      <c r="AK2908" s="73"/>
      <c r="AL2908" s="70"/>
    </row>
    <row r="2909" spans="6:38" ht="14.55" customHeight="1" x14ac:dyDescent="0.3">
      <c r="F2909" s="79"/>
      <c r="G2909" s="3">
        <v>2907</v>
      </c>
      <c r="H2909" s="61">
        <v>-1.7123537585893116</v>
      </c>
      <c r="I2909" s="61">
        <v>0.58752682033181014</v>
      </c>
      <c r="J2909" s="61">
        <v>-1.044160782642209</v>
      </c>
      <c r="K2909" s="62">
        <v>-1.9125823525344914</v>
      </c>
      <c r="L2909" s="60">
        <f t="array" ref="L2909:O2909">TRANSPOSE(MMULT(Option!$B$25:$E$28, TRANSPOSE(H2909:K2909)))</f>
        <v>-1.7123537585893116</v>
      </c>
      <c r="M2909" s="60">
        <v>-0.14646427803827677</v>
      </c>
      <c r="N2909" s="60">
        <v>-1.4481877931633589</v>
      </c>
      <c r="O2909" s="60">
        <v>-2.3727278606750577</v>
      </c>
      <c r="P2909" s="56" t="str">
        <f t="shared" si="3644"/>
        <v>582/2</v>
      </c>
      <c r="R2909" s="80"/>
      <c r="S2909" s="3" t="s">
        <v>31</v>
      </c>
      <c r="T2909" s="60">
        <f ca="1"/>
        <v>-0.20166318565732544</v>
      </c>
      <c r="U2909" s="60">
        <f ca="1"/>
        <v>0.71069409021262953</v>
      </c>
      <c r="V2909" s="60">
        <f ca="1"/>
        <v>0.33348101068609004</v>
      </c>
      <c r="W2909" s="60">
        <f ca="1"/>
        <v>0.65774305341223149</v>
      </c>
      <c r="X2909" s="60">
        <f ca="1"/>
        <v>-0.11924757172881706</v>
      </c>
      <c r="Y2909" s="52">
        <f ca="1">$B$13 * EXP(($E$3 - $C$13^2/2) * Y$2 + $C$13*SQRT(Y$2)*T2909)</f>
        <v>94.601301159395788</v>
      </c>
      <c r="Z2909" s="52">
        <f ca="1">Y2909 * EXP(($E$3 - $C$13^2/2) * (Z$2-Y$2) + $C$13*SQRT(Z$2-Y$2)*U2909)</f>
        <v>117.66945411587992</v>
      </c>
      <c r="AA2909" s="52">
        <f ca="1">Z2909 * EXP(($E$3 - $C$13^2/2) * (AA$2-Z$2) + $C$13*SQRT(AA$2-Z$2)*V2909)</f>
        <v>130.70250161283485</v>
      </c>
      <c r="AB2909" s="52">
        <f ca="1">AA2909 * EXP(($E$3 - $C$13^2/2) * (AB$2-AA$2) + $C$13*SQRT(AB$2-AA$2)*W2909)</f>
        <v>160.01165824076878</v>
      </c>
      <c r="AC2909" s="52">
        <f ca="1">AB2909 * EXP(($E$3 - $C$13^2/2) * (AC$2-AB$2) + $C$13*SQRT(AC$2-AB$2)*X2909)</f>
        <v>155.16241469532227</v>
      </c>
      <c r="AD2909" s="47"/>
      <c r="AE2909" s="3" t="s">
        <v>46</v>
      </c>
      <c r="AF2909" s="52" t="b">
        <f t="shared" ref="AF2909" ca="1" si="3679">AF2907 &gt;= $B$4</f>
        <v>0</v>
      </c>
      <c r="AG2909" s="52" t="b">
        <f t="array" aca="1" ref="AG2909" ca="1">AND(AG2907 &gt;= $B$4, NOT(OR($AF2909:AF2909)))</f>
        <v>0</v>
      </c>
      <c r="AH2909" s="52" t="b">
        <f t="array" aca="1" ref="AH2909" ca="1">AND(AH2907 &gt;= $B$4, NOT(OR($AF2909:AG2909)))</f>
        <v>0</v>
      </c>
      <c r="AI2909" s="52" t="b">
        <f t="array" aca="1" ref="AI2909" ca="1">AND(AI2907 &gt;= $B$4, NOT(OR($AF2909:AH2909)))</f>
        <v>1</v>
      </c>
      <c r="AJ2909" s="52" t="b">
        <f t="array" aca="1" ref="AJ2909" ca="1">AND(AJ2907 &gt;= $B$4, NOT(OR($AF2909:AI2909)))</f>
        <v>0</v>
      </c>
      <c r="AK2909" s="73"/>
      <c r="AL2909" s="70"/>
    </row>
    <row r="2910" spans="6:38" ht="14.55" customHeight="1" x14ac:dyDescent="0.3">
      <c r="F2910" s="79"/>
      <c r="G2910" s="3">
        <v>2908</v>
      </c>
      <c r="H2910" s="61">
        <v>0.83487720323542425</v>
      </c>
      <c r="I2910" s="61">
        <v>-0.24700829484364067</v>
      </c>
      <c r="J2910" s="61">
        <v>0.54614886340022362</v>
      </c>
      <c r="K2910" s="62">
        <v>0.28116293510265999</v>
      </c>
      <c r="L2910" s="60">
        <f t="array" ref="L2910:O2910">TRANSPOSE(MMULT(Option!$B$25:$E$28, TRANSPOSE(H2910:K2910)))</f>
        <v>0.83487720323542425</v>
      </c>
      <c r="M2910" s="60">
        <v>0.10756403961357899</v>
      </c>
      <c r="N2910" s="60">
        <v>0.74895697059801969</v>
      </c>
      <c r="O2910" s="60">
        <v>0.61663982258114713</v>
      </c>
      <c r="P2910" s="56" t="str">
        <f t="shared" si="3644"/>
        <v>582/3</v>
      </c>
      <c r="R2910" s="80"/>
      <c r="S2910" s="3" t="s">
        <v>30</v>
      </c>
      <c r="T2910" s="60">
        <f ca="1"/>
        <v>0.90694631491250488</v>
      </c>
      <c r="U2910" s="60">
        <f ca="1"/>
        <v>-0.17391046069647464</v>
      </c>
      <c r="V2910" s="60">
        <f ca="1"/>
        <v>0.21687346351147213</v>
      </c>
      <c r="W2910" s="60">
        <f ca="1"/>
        <v>0.55155287148757182</v>
      </c>
      <c r="X2910" s="60">
        <f ca="1"/>
        <v>0.37359203698637311</v>
      </c>
      <c r="Y2910" s="52">
        <f ca="1">$B$14 * EXP(($E$3 - $C$14^2/2) * Y$2 + $C$14*SQRT(Y$2)*T2910)</f>
        <v>131.92770464459102</v>
      </c>
      <c r="Z2910" s="52">
        <f ca="1">Y2910 * EXP(($E$3 - $C$14^2/2) * (Z$2-Y$2) + $C$14*SQRT(Z$2-Y$2)*U2910)</f>
        <v>125.84876927753561</v>
      </c>
      <c r="AA2910" s="52">
        <f ca="1">Z2910 * EXP(($E$3 - $C$14^2/2) * (AA$2-Z$2) + $C$14*SQRT(AA$2-Z$2)*V2910)</f>
        <v>134.98220855962438</v>
      </c>
      <c r="AB2910" s="52">
        <f ca="1">AA2910 * EXP(($E$3 - $C$14^2/2) * (AB$2-AA$2) + $C$14*SQRT(AB$2-AA$2)*W2910)</f>
        <v>160.06961954511692</v>
      </c>
      <c r="AC2910" s="52">
        <f ca="1">AB2910 * EXP(($E$3 - $C$14^2/2) * (AC$2-AB$2) + $C$14*SQRT(AC$2-AB$2)*X2910)</f>
        <v>179.95133511221411</v>
      </c>
      <c r="AD2910" s="47"/>
      <c r="AE2910" s="3" t="s">
        <v>68</v>
      </c>
      <c r="AF2910" s="52" t="b">
        <f ca="1">AND(AF2907&gt;$B$3, NOT(OR($AF2909:AF2909)))</f>
        <v>1</v>
      </c>
      <c r="AG2910" s="52" t="b">
        <f ca="1">AND(AG2907&gt;$B$3, NOT(OR($AF2909:AG2909)))</f>
        <v>1</v>
      </c>
      <c r="AH2910" s="52" t="b">
        <f ca="1">AND(AH2907&gt;$B$3, NOT(OR($AF2909:AH2909)))</f>
        <v>1</v>
      </c>
      <c r="AI2910" s="52" t="b">
        <f ca="1">AND(AI2907&gt;$B$3, NOT(OR($AF2909:AI2909)))</f>
        <v>0</v>
      </c>
      <c r="AJ2910" s="52" t="b">
        <f ca="1">AND(AJ2907&gt;$B$3, NOT(OR($AF2909:AJ2909)))</f>
        <v>0</v>
      </c>
      <c r="AK2910" s="74"/>
      <c r="AL2910" s="70"/>
    </row>
    <row r="2911" spans="6:38" ht="14.55" customHeight="1" x14ac:dyDescent="0.3">
      <c r="F2911" s="79"/>
      <c r="G2911" s="3">
        <v>2909</v>
      </c>
      <c r="H2911" s="61">
        <v>-0.1223337743095825</v>
      </c>
      <c r="I2911" s="61">
        <v>9.9043712581095816E-2</v>
      </c>
      <c r="J2911" s="61">
        <v>0.53873020188326937</v>
      </c>
      <c r="K2911" s="62">
        <v>-0.54648256388941074</v>
      </c>
      <c r="L2911" s="60">
        <f t="array" ref="L2911:O2911">TRANSPOSE(MMULT(Option!$B$25:$E$28, TRANSPOSE(H2911:K2911)))</f>
        <v>-0.1223337743095825</v>
      </c>
      <c r="M2911" s="60">
        <v>4.1841552278631317E-2</v>
      </c>
      <c r="N2911" s="60">
        <v>0.45017438126258558</v>
      </c>
      <c r="O2911" s="60">
        <v>-0.38582811794928384</v>
      </c>
      <c r="P2911" s="56" t="str">
        <f t="shared" si="3644"/>
        <v>582/4</v>
      </c>
      <c r="R2911" s="80">
        <v>728</v>
      </c>
      <c r="S2911" s="3" t="s">
        <v>28</v>
      </c>
      <c r="T2911" s="60">
        <f t="array" aca="1" ref="T2911:T2914" ca="1">TRANSPOSE(OFFSET($L$3, MATCH($R2911 &amp; "/" &amp; T$2, $P$3:$P$5002, 0) - 1, 0, 1, $E$1))</f>
        <v>-1.1044966387044313</v>
      </c>
      <c r="U2911" s="60">
        <f t="array" aca="1" ref="U2911:U2914" ca="1">TRANSPOSE(OFFSET($L$3, MATCH($R2911 &amp; "/" &amp; U$2, $P$3:$P$5002, 0) - 1, 0, 1, $E$1))</f>
        <v>0.48488412025268279</v>
      </c>
      <c r="V2911" s="60">
        <f t="array" aca="1" ref="V2911:V2914" ca="1">TRANSPOSE(OFFSET($L$3, MATCH($R2911 &amp; "/" &amp; V$2, $P$3:$P$5002, 0) - 1, 0, 1, $E$1))</f>
        <v>-5.1793617682257653E-2</v>
      </c>
      <c r="W2911" s="60">
        <f t="array" aca="1" ref="W2911:W2914" ca="1">TRANSPOSE(OFFSET($L$3, MATCH($R2911 &amp; "/" &amp; W$2, $P$3:$P$5002, 0) - 1, 0, 1, $E$1))</f>
        <v>-0.38103170678040077</v>
      </c>
      <c r="X2911" s="60">
        <f t="array" aca="1" ref="X2911:X2914" ca="1">TRANSPOSE(OFFSET($L$3, MATCH($R2911 &amp; "/" &amp; X$2, $P$3:$P$5002, 0) - 1, 0, 1, $E$1))</f>
        <v>0.41950569442516844</v>
      </c>
      <c r="Y2911" s="52">
        <f ca="1">$B$11 * EXP(($E$3 - $C$11^2/2) * Y$2 + $C$11*SQRT(Y$2)*T2911)</f>
        <v>72.155332742735879</v>
      </c>
      <c r="Z2911" s="52">
        <f ca="1">Y2911 * EXP(($E$3 - $C$11^2/2) * (Z$2-Y$2) + $C$11*SQRT(Z$2-Y$2)*U2911)</f>
        <v>83.871547370169438</v>
      </c>
      <c r="AA2911" s="52">
        <f ca="1">Z2911 * EXP(($E$3 - $C$11^2/2) * (AA$2-Z$2) + $C$11*SQRT(AA$2-Z$2)*V2911)</f>
        <v>82.992342553410793</v>
      </c>
      <c r="AB2911" s="52">
        <f ca="1">AA2911 * EXP(($E$3 - $C$11^2/2) * (AB$2-AA$2) + $C$11*SQRT(AB$2-AA$2)*W2911)</f>
        <v>74.398727121728101</v>
      </c>
      <c r="AC2911" s="52">
        <f ca="1">AB2911 * EXP(($E$3 - $C$11^2/2) * (AC$2-AB$2) + $C$11*SQRT(AC$2-AB$2)*X2911)</f>
        <v>84.799575886026204</v>
      </c>
      <c r="AD2911" s="47"/>
      <c r="AE2911" s="3" t="s">
        <v>69</v>
      </c>
      <c r="AF2911" s="20" cm="1">
        <f t="array" aca="1" ref="AF2911" ca="1">MIN(Y2911:Y2914 / $D$11:$D$14)</f>
        <v>0.53373734409299722</v>
      </c>
      <c r="AG2911" s="20" cm="1">
        <f t="array" aca="1" ref="AG2911" ca="1">MIN(Z2911:Z2914 / $D$11:$D$14)</f>
        <v>0.37660849352492098</v>
      </c>
      <c r="AH2911" s="20" cm="1">
        <f t="array" aca="1" ref="AH2911" ca="1">MIN(AA2911:AA2914 / $D$11:$D$14)</f>
        <v>0.29127004795395939</v>
      </c>
      <c r="AI2911" s="20" cm="1">
        <f t="array" aca="1" ref="AI2911" ca="1">MIN(AB2911:AB2914 / $D$11:$D$14)</f>
        <v>0.33610686881005736</v>
      </c>
      <c r="AJ2911" s="20" cm="1">
        <f t="array" aca="1" ref="AJ2911" ca="1">MIN(AC2911:AC2914 / $D$11:$D$14)</f>
        <v>0.55906718874206762</v>
      </c>
      <c r="AK2911" s="72">
        <f t="array" aca="1" ref="AK2911" ca="1">SUMPRODUCT(AF2912:AJ2912, EXP(-$E$3*$AF$2:$AJ$2))</f>
        <v>77880.078307140488</v>
      </c>
      <c r="AL2911" s="70">
        <f ca="1">MAX(AC2912 - $D$11, 0) * EXP(-$E$2*$E$3)</f>
        <v>5.2071175248644828</v>
      </c>
    </row>
    <row r="2912" spans="6:38" ht="14.55" customHeight="1" x14ac:dyDescent="0.3">
      <c r="F2912" s="79"/>
      <c r="G2912" s="3">
        <v>2910</v>
      </c>
      <c r="H2912" s="61">
        <v>1.0536944451809984</v>
      </c>
      <c r="I2912" s="61">
        <v>1.1897050373303248</v>
      </c>
      <c r="J2912" s="61">
        <v>-0.31935321915747639</v>
      </c>
      <c r="K2912" s="62">
        <v>0.15097006818603168</v>
      </c>
      <c r="L2912" s="60">
        <f t="array" ref="L2912:O2912">TRANSPOSE(MMULT(Option!$B$25:$E$28, TRANSPOSE(H2912:K2912)))</f>
        <v>1.0536944451809984</v>
      </c>
      <c r="M2912" s="60">
        <v>1.5118604557196949</v>
      </c>
      <c r="N2912" s="60">
        <v>0.45252453908670948</v>
      </c>
      <c r="O2912" s="60">
        <v>0.79996736254830125</v>
      </c>
      <c r="P2912" s="56" t="str">
        <f t="shared" si="3644"/>
        <v>582/5</v>
      </c>
      <c r="R2912" s="80"/>
      <c r="S2912" s="3" t="s">
        <v>29</v>
      </c>
      <c r="T2912" s="60">
        <f ca="1"/>
        <v>-0.2872233001294307</v>
      </c>
      <c r="U2912" s="60">
        <f ca="1"/>
        <v>0.76558580640244367</v>
      </c>
      <c r="V2912" s="60">
        <f ca="1"/>
        <v>6.7449199700324633E-2</v>
      </c>
      <c r="W2912" s="60">
        <f ca="1"/>
        <v>6.6006344748068879E-2</v>
      </c>
      <c r="X2912" s="60">
        <f ca="1"/>
        <v>-0.47941664219619851</v>
      </c>
      <c r="Y2912" s="52">
        <f ca="1">$B$12 * EXP(($E$3 - $C$12^2/2) * Y$2 + $C$12*SQRT(Y$2)*T2912)</f>
        <v>92.203970714154593</v>
      </c>
      <c r="Z2912" s="52">
        <f ca="1">Y2912 * EXP(($E$3 - $C$12^2/2) * (Z$2-Y$2) + $C$12*SQRT(Z$2-Y$2)*U2912)</f>
        <v>116.59179910540279</v>
      </c>
      <c r="AA2912" s="52">
        <f ca="1">Z2912 * EXP(($E$3 - $C$12^2/2) * (AA$2-Z$2) + $C$12*SQRT(AA$2-Z$2)*V2912)</f>
        <v>119.57140182879499</v>
      </c>
      <c r="AB2912" s="52">
        <f ca="1">AA2912 * EXP(($E$3 - $C$12^2/2) * (AB$2-AA$2) + $C$12*SQRT(AB$2-AA$2)*W2912)</f>
        <v>122.57408236619391</v>
      </c>
      <c r="AC2912" s="52">
        <f ca="1">AB2912 * EXP(($E$3 - $C$12^2/2) * (AC$2-AB$2) + $C$12*SQRT(AC$2-AB$2)*X2912)</f>
        <v>106.68607124960616</v>
      </c>
      <c r="AD2912" s="47"/>
      <c r="AE2912" s="3" t="s">
        <v>47</v>
      </c>
      <c r="AF2912" s="64">
        <f t="shared" ref="AF2912" ca="1" si="3680">($B$5*AF2914 + (1 + $B$6)*AF2913)*$B$2</f>
        <v>0</v>
      </c>
      <c r="AG2912" s="64">
        <f t="shared" ref="AG2912" ca="1" si="3681">($B$5*AG2914 + (1 + $B$6)*AG2913)*$B$2</f>
        <v>0</v>
      </c>
      <c r="AH2912" s="64">
        <f t="shared" ref="AH2912" ca="1" si="3682">($B$5*AH2914 + (1 + $B$6)*AH2913)*$B$2</f>
        <v>0</v>
      </c>
      <c r="AI2912" s="64">
        <f t="shared" ref="AI2912" ca="1" si="3683">($B$5*AI2914 + (1 + $B$6)*AI2913)*$B$2</f>
        <v>0</v>
      </c>
      <c r="AJ2912" s="64" cm="1">
        <f t="array" aca="1" ref="AJ2912" ca="1">($B$5*AJ2914 + (1 + $B$6)*AJ2913 + AND(NOT(AF2913:AJ2913)))*$B$2</f>
        <v>100000</v>
      </c>
      <c r="AK2912" s="73"/>
      <c r="AL2912" s="70"/>
    </row>
    <row r="2913" spans="6:38" ht="14.55" customHeight="1" x14ac:dyDescent="0.3">
      <c r="F2913" s="79"/>
      <c r="G2913" s="3">
        <v>2911</v>
      </c>
      <c r="H2913" s="61">
        <v>0.75957061297578021</v>
      </c>
      <c r="I2913" s="61">
        <v>-1.3330948074627482</v>
      </c>
      <c r="J2913" s="61">
        <v>0.66039811947443738</v>
      </c>
      <c r="K2913" s="62">
        <v>-1.478494632568311</v>
      </c>
      <c r="L2913" s="60">
        <f t="array" ref="L2913:O2913">TRANSPOSE(MMULT(Option!$B$25:$E$28, TRANSPOSE(H2913:K2913)))</f>
        <v>0.75957061297578021</v>
      </c>
      <c r="M2913" s="60">
        <v>-0.91797332755981298</v>
      </c>
      <c r="N2913" s="60">
        <v>0.53477639722057901</v>
      </c>
      <c r="O2913" s="60">
        <v>-1.182468565301745</v>
      </c>
      <c r="P2913" s="56" t="str">
        <f t="shared" si="3644"/>
        <v>583/1</v>
      </c>
      <c r="R2913" s="80"/>
      <c r="S2913" s="3" t="s">
        <v>31</v>
      </c>
      <c r="T2913" s="60">
        <f ca="1"/>
        <v>-2.1095047534053206</v>
      </c>
      <c r="U2913" s="60">
        <f ca="1"/>
        <v>-1.1789922793962979</v>
      </c>
      <c r="V2913" s="60">
        <f ca="1"/>
        <v>-0.87318444151339858</v>
      </c>
      <c r="W2913" s="60">
        <f ca="1"/>
        <v>0.46059444879764183</v>
      </c>
      <c r="X2913" s="60">
        <f ca="1"/>
        <v>1.6794682971167638</v>
      </c>
      <c r="Y2913" s="52">
        <f ca="1">$B$13 * EXP(($E$3 - $C$13^2/2) * Y$2 + $C$13*SQRT(Y$2)*T2913)</f>
        <v>53.373734409299722</v>
      </c>
      <c r="Z2913" s="52">
        <f ca="1">Y2913 * EXP(($E$3 - $C$13^2/2) * (Z$2-Y$2) + $C$13*SQRT(Z$2-Y$2)*U2913)</f>
        <v>37.6608493524921</v>
      </c>
      <c r="AA2913" s="52">
        <f ca="1">Z2913 * EXP(($E$3 - $C$13^2/2) * (AA$2-Z$2) + $C$13*SQRT(AA$2-Z$2)*V2913)</f>
        <v>29.127004795395941</v>
      </c>
      <c r="AB2913" s="52">
        <f ca="1">AA2913 * EXP(($E$3 - $C$13^2/2) * (AB$2-AA$2) + $C$13*SQRT(AB$2-AA$2)*W2913)</f>
        <v>33.610686881005734</v>
      </c>
      <c r="AC2913" s="52">
        <f ca="1">AB2913 * EXP(($E$3 - $C$13^2/2) * (AC$2-AB$2) + $C$13*SQRT(AC$2-AB$2)*X2913)</f>
        <v>55.906718874206767</v>
      </c>
      <c r="AD2913" s="47"/>
      <c r="AE2913" s="3" t="s">
        <v>46</v>
      </c>
      <c r="AF2913" s="52" t="b">
        <f t="shared" ref="AF2913" ca="1" si="3684">AF2911 &gt;= $B$4</f>
        <v>0</v>
      </c>
      <c r="AG2913" s="52" t="b">
        <f t="array" aca="1" ref="AG2913" ca="1">AND(AG2911 &gt;= $B$4, NOT(OR($AF2913:AF2913)))</f>
        <v>0</v>
      </c>
      <c r="AH2913" s="52" t="b">
        <f t="array" aca="1" ref="AH2913" ca="1">AND(AH2911 &gt;= $B$4, NOT(OR($AF2913:AG2913)))</f>
        <v>0</v>
      </c>
      <c r="AI2913" s="52" t="b">
        <f t="array" aca="1" ref="AI2913" ca="1">AND(AI2911 &gt;= $B$4, NOT(OR($AF2913:AH2913)))</f>
        <v>0</v>
      </c>
      <c r="AJ2913" s="52" t="b">
        <f t="array" aca="1" ref="AJ2913" ca="1">AND(AJ2911 &gt;= $B$4, NOT(OR($AF2913:AI2913)))</f>
        <v>0</v>
      </c>
      <c r="AK2913" s="73"/>
      <c r="AL2913" s="70"/>
    </row>
    <row r="2914" spans="6:38" ht="14.55" customHeight="1" x14ac:dyDescent="0.3">
      <c r="F2914" s="79"/>
      <c r="G2914" s="3">
        <v>2912</v>
      </c>
      <c r="H2914" s="61">
        <v>-4.456580626136783E-2</v>
      </c>
      <c r="I2914" s="61">
        <v>0.1636694181417209</v>
      </c>
      <c r="J2914" s="61">
        <v>-0.46008220276062084</v>
      </c>
      <c r="K2914" s="62">
        <v>-0.16949926663227111</v>
      </c>
      <c r="L2914" s="60">
        <f t="array" ref="L2914:O2914">TRANSPOSE(MMULT(Option!$B$25:$E$28, TRANSPOSE(H2914:K2914)))</f>
        <v>-4.456580626136783E-2</v>
      </c>
      <c r="M2914" s="60">
        <v>0.13217917701221579</v>
      </c>
      <c r="N2914" s="60">
        <v>-0.37906243806967116</v>
      </c>
      <c r="O2914" s="60">
        <v>-0.20991695952449599</v>
      </c>
      <c r="P2914" s="56" t="str">
        <f t="shared" si="3644"/>
        <v>583/2</v>
      </c>
      <c r="R2914" s="80"/>
      <c r="S2914" s="3" t="s">
        <v>30</v>
      </c>
      <c r="T2914" s="60">
        <f ca="1"/>
        <v>0.29926882758855755</v>
      </c>
      <c r="U2914" s="60">
        <f ca="1"/>
        <v>-0.28020372024603213</v>
      </c>
      <c r="V2914" s="60">
        <f ca="1"/>
        <v>-1.1568145656401292</v>
      </c>
      <c r="W2914" s="60">
        <f ca="1"/>
        <v>2.3373074980223195E-2</v>
      </c>
      <c r="X2914" s="60">
        <f ca="1"/>
        <v>-0.77722468718200344</v>
      </c>
      <c r="Y2914" s="52">
        <f ca="1">$B$14 * EXP(($E$3 - $C$14^2/2) * Y$2 + $C$14*SQRT(Y$2)*T2914)</f>
        <v>109.941766951425</v>
      </c>
      <c r="Z2914" s="52">
        <f ca="1">Y2914 * EXP(($E$3 - $C$14^2/2) * (Z$2-Y$2) + $C$14*SQRT(Z$2-Y$2)*U2914)</f>
        <v>101.58437339936997</v>
      </c>
      <c r="AA2914" s="52">
        <f ca="1">Z2914 * EXP(($E$3 - $C$14^2/2) * (AA$2-Z$2) + $C$14*SQRT(AA$2-Z$2)*V2914)</f>
        <v>72.157075612498048</v>
      </c>
      <c r="AB2914" s="52">
        <f ca="1">AA2914 * EXP(($E$3 - $C$14^2/2) * (AB$2-AA$2) + $C$14*SQRT(AB$2-AA$2)*W2914)</f>
        <v>73.029047356216992</v>
      </c>
      <c r="AC2914" s="52">
        <f ca="1">AB2914 * EXP(($E$3 - $C$14^2/2) * (AC$2-AB$2) + $C$14*SQRT(AC$2-AB$2)*X2914)</f>
        <v>58.130464060909574</v>
      </c>
      <c r="AD2914" s="47"/>
      <c r="AE2914" s="3" t="s">
        <v>68</v>
      </c>
      <c r="AF2914" s="52" t="b">
        <f ca="1">AND(AF2911&gt;$B$3, NOT(OR($AF2913:AF2913)))</f>
        <v>0</v>
      </c>
      <c r="AG2914" s="52" t="b">
        <f ca="1">AND(AG2911&gt;$B$3, NOT(OR($AF2913:AG2913)))</f>
        <v>0</v>
      </c>
      <c r="AH2914" s="52" t="b">
        <f ca="1">AND(AH2911&gt;$B$3, NOT(OR($AF2913:AH2913)))</f>
        <v>0</v>
      </c>
      <c r="AI2914" s="52" t="b">
        <f ca="1">AND(AI2911&gt;$B$3, NOT(OR($AF2913:AI2913)))</f>
        <v>0</v>
      </c>
      <c r="AJ2914" s="52" t="b">
        <f ca="1">AND(AJ2911&gt;$B$3, NOT(OR($AF2913:AJ2913)))</f>
        <v>0</v>
      </c>
      <c r="AK2914" s="74"/>
      <c r="AL2914" s="70"/>
    </row>
    <row r="2915" spans="6:38" ht="14.55" customHeight="1" x14ac:dyDescent="0.3">
      <c r="F2915" s="79"/>
      <c r="G2915" s="3">
        <v>2913</v>
      </c>
      <c r="H2915" s="61">
        <v>1.7171886712167066</v>
      </c>
      <c r="I2915" s="61">
        <v>0.47211730954237591</v>
      </c>
      <c r="J2915" s="61">
        <v>-6.4258527587578038E-2</v>
      </c>
      <c r="K2915" s="62">
        <v>1.2964711573581316</v>
      </c>
      <c r="L2915" s="60">
        <f t="array" ref="L2915:O2915">TRANSPOSE(MMULT(Option!$B$25:$E$28, TRANSPOSE(H2915:K2915)))</f>
        <v>1.7171886712167066</v>
      </c>
      <c r="M2915" s="60">
        <v>1.1195781300620495</v>
      </c>
      <c r="N2915" s="60">
        <v>0.75406588878110448</v>
      </c>
      <c r="O2915" s="60">
        <v>1.9081943898663927</v>
      </c>
      <c r="P2915" s="56" t="str">
        <f t="shared" si="3644"/>
        <v>583/3</v>
      </c>
      <c r="R2915" s="80">
        <v>729</v>
      </c>
      <c r="S2915" s="3" t="s">
        <v>28</v>
      </c>
      <c r="T2915" s="60">
        <f t="array" aca="1" ref="T2915:T2918" ca="1">TRANSPOSE(OFFSET($L$3, MATCH($R2915 &amp; "/" &amp; T$2, $P$3:$P$5002, 0) - 1, 0, 1, $E$1))</f>
        <v>-0.81389687364066743</v>
      </c>
      <c r="U2915" s="60">
        <f t="array" aca="1" ref="U2915:U2918" ca="1">TRANSPOSE(OFFSET($L$3, MATCH($R2915 &amp; "/" &amp; U$2, $P$3:$P$5002, 0) - 1, 0, 1, $E$1))</f>
        <v>-1.6307874413192112</v>
      </c>
      <c r="V2915" s="60">
        <f t="array" aca="1" ref="V2915:V2918" ca="1">TRANSPOSE(OFFSET($L$3, MATCH($R2915 &amp; "/" &amp; V$2, $P$3:$P$5002, 0) - 1, 0, 1, $E$1))</f>
        <v>1.4687412370589221</v>
      </c>
      <c r="W2915" s="60">
        <f t="array" aca="1" ref="W2915:W2918" ca="1">TRANSPOSE(OFFSET($L$3, MATCH($R2915 &amp; "/" &amp; W$2, $P$3:$P$5002, 0) - 1, 0, 1, $E$1))</f>
        <v>-0.53271247309176661</v>
      </c>
      <c r="X2915" s="60">
        <f t="array" aca="1" ref="X2915:X2918" ca="1">TRANSPOSE(OFFSET($L$3, MATCH($R2915 &amp; "/" &amp; X$2, $P$3:$P$5002, 0) - 1, 0, 1, $E$1))</f>
        <v>-1.5407457539431493</v>
      </c>
      <c r="Y2915" s="52">
        <f ca="1">$B$11 * EXP(($E$3 - $C$11^2/2) * Y$2 + $C$11*SQRT(Y$2)*T2915)</f>
        <v>78.728177161755283</v>
      </c>
      <c r="Z2915" s="52">
        <f ca="1">Y2915 * EXP(($E$3 - $C$11^2/2) * (Z$2-Y$2) + $C$11*SQRT(Z$2-Y$2)*U2915)</f>
        <v>48.509754018201726</v>
      </c>
      <c r="AA2915" s="52">
        <f ca="1">Z2915 * EXP(($E$3 - $C$11^2/2) * (AA$2-Z$2) + $C$11*SQRT(AA$2-Z$2)*V2915)</f>
        <v>75.746123080010364</v>
      </c>
      <c r="AB2915" s="52">
        <f ca="1">AA2915 * EXP(($E$3 - $C$11^2/2) * (AB$2-AA$2) + $C$11*SQRT(AB$2-AA$2)*W2915)</f>
        <v>64.882213151842706</v>
      </c>
      <c r="AC2915" s="52">
        <f ca="1">AB2915 * EXP(($E$3 - $C$11^2/2) * (AC$2-AB$2) + $C$11*SQRT(AC$2-AB$2)*X2915)</f>
        <v>41.072951664812784</v>
      </c>
      <c r="AD2915" s="47"/>
      <c r="AE2915" s="3" t="s">
        <v>69</v>
      </c>
      <c r="AF2915" s="20" cm="1">
        <f t="array" aca="1" ref="AF2915" ca="1">MIN(Y2915:Y2918 / $D$11:$D$14)</f>
        <v>0.74032426255205852</v>
      </c>
      <c r="AG2915" s="20" cm="1">
        <f t="array" aca="1" ref="AG2915" ca="1">MIN(Z2915:Z2918 / $D$11:$D$14)</f>
        <v>0.4551261546439605</v>
      </c>
      <c r="AH2915" s="20" cm="1">
        <f t="array" aca="1" ref="AH2915" ca="1">MIN(AA2915:AA2918 / $D$11:$D$14)</f>
        <v>0.35752128689272117</v>
      </c>
      <c r="AI2915" s="20" cm="1">
        <f t="array" aca="1" ref="AI2915" ca="1">MIN(AB2915:AB2918 / $D$11:$D$14)</f>
        <v>0.31795395910736862</v>
      </c>
      <c r="AJ2915" s="20" cm="1">
        <f t="array" aca="1" ref="AJ2915" ca="1">MIN(AC2915:AC2918 / $D$11:$D$14)</f>
        <v>0.33678301897214197</v>
      </c>
      <c r="AK2915" s="72">
        <f t="array" aca="1" ref="AK2915" ca="1">SUMPRODUCT(AF2916:AJ2916, EXP(-$E$3*$AF$2:$AJ$2))</f>
        <v>77880.078307140488</v>
      </c>
      <c r="AL2915" s="70">
        <f ca="1">MAX(AC2916 - $D$11, 0) * EXP(-$E$2*$E$3)</f>
        <v>0</v>
      </c>
    </row>
    <row r="2916" spans="6:38" ht="14.55" customHeight="1" x14ac:dyDescent="0.3">
      <c r="F2916" s="79"/>
      <c r="G2916" s="3">
        <v>2914</v>
      </c>
      <c r="H2916" s="61">
        <v>-1.367365578403692</v>
      </c>
      <c r="I2916" s="61">
        <v>-5.9433338239795342E-3</v>
      </c>
      <c r="J2916" s="61">
        <v>-1.6658849144434329</v>
      </c>
      <c r="K2916" s="62">
        <v>0.37031908618366804</v>
      </c>
      <c r="L2916" s="60">
        <f t="array" ref="L2916:O2916">TRANSPOSE(MMULT(Option!$B$25:$E$28, TRANSPOSE(H2916:K2916)))</f>
        <v>-1.367365578403692</v>
      </c>
      <c r="M2916" s="60">
        <v>-0.55239338678723227</v>
      </c>
      <c r="N2916" s="60">
        <v>-2.0116660500594077</v>
      </c>
      <c r="O2916" s="60">
        <v>-0.55652768403243258</v>
      </c>
      <c r="P2916" s="56" t="str">
        <f t="shared" si="3644"/>
        <v>583/4</v>
      </c>
      <c r="R2916" s="80"/>
      <c r="S2916" s="3" t="s">
        <v>29</v>
      </c>
      <c r="T2916" s="60">
        <f ca="1"/>
        <v>-1.0188899870812056</v>
      </c>
      <c r="U2916" s="60">
        <f ca="1"/>
        <v>-0.90349999601547504</v>
      </c>
      <c r="V2916" s="60">
        <f ca="1"/>
        <v>-0.58479540454853896</v>
      </c>
      <c r="W2916" s="60">
        <f ca="1"/>
        <v>-1.3789769102388303</v>
      </c>
      <c r="X2916" s="60">
        <f ca="1"/>
        <v>0.17510757583796099</v>
      </c>
      <c r="Y2916" s="52">
        <f ca="1">$B$12 * EXP(($E$3 - $C$12^2/2) * Y$2 + $C$12*SQRT(Y$2)*T2916)</f>
        <v>74.032426255205849</v>
      </c>
      <c r="Z2916" s="52">
        <f ca="1">Y2916 * EXP(($E$3 - $C$12^2/2) * (Z$2-Y$2) + $C$12*SQRT(Z$2-Y$2)*U2916)</f>
        <v>56.738511257162529</v>
      </c>
      <c r="AA2916" s="52">
        <f ca="1">Z2916 * EXP(($E$3 - $C$12^2/2) * (AA$2-Z$2) + $C$12*SQRT(AA$2-Z$2)*V2916)</f>
        <v>47.847294244921166</v>
      </c>
      <c r="AB2916" s="52">
        <f ca="1">AA2916 * EXP(($E$3 - $C$12^2/2) * (AB$2-AA$2) + $C$12*SQRT(AB$2-AA$2)*W2916)</f>
        <v>31.795395910736865</v>
      </c>
      <c r="AC2916" s="52">
        <f ca="1">AB2916 * EXP(($E$3 - $C$12^2/2) * (AC$2-AB$2) + $C$12*SQRT(AC$2-AB$2)*X2916)</f>
        <v>33.678301897214197</v>
      </c>
      <c r="AD2916" s="47"/>
      <c r="AE2916" s="3" t="s">
        <v>47</v>
      </c>
      <c r="AF2916" s="64">
        <f t="shared" ref="AF2916" ca="1" si="3685">($B$5*AF2918 + (1 + $B$6)*AF2917)*$B$2</f>
        <v>0</v>
      </c>
      <c r="AG2916" s="64">
        <f t="shared" ref="AG2916" ca="1" si="3686">($B$5*AG2918 + (1 + $B$6)*AG2917)*$B$2</f>
        <v>0</v>
      </c>
      <c r="AH2916" s="64">
        <f t="shared" ref="AH2916" ca="1" si="3687">($B$5*AH2918 + (1 + $B$6)*AH2917)*$B$2</f>
        <v>0</v>
      </c>
      <c r="AI2916" s="64">
        <f t="shared" ref="AI2916" ca="1" si="3688">($B$5*AI2918 + (1 + $B$6)*AI2917)*$B$2</f>
        <v>0</v>
      </c>
      <c r="AJ2916" s="64" cm="1">
        <f t="array" aca="1" ref="AJ2916" ca="1">($B$5*AJ2918 + (1 + $B$6)*AJ2917 + AND(NOT(AF2917:AJ2917)))*$B$2</f>
        <v>100000</v>
      </c>
      <c r="AK2916" s="73"/>
      <c r="AL2916" s="70"/>
    </row>
    <row r="2917" spans="6:38" ht="14.55" customHeight="1" x14ac:dyDescent="0.3">
      <c r="F2917" s="79"/>
      <c r="G2917" s="3">
        <v>2915</v>
      </c>
      <c r="H2917" s="61">
        <v>-0.97094307369204014</v>
      </c>
      <c r="I2917" s="61">
        <v>0.73129686348803724</v>
      </c>
      <c r="J2917" s="61">
        <v>0.52065351471739196</v>
      </c>
      <c r="K2917" s="62">
        <v>0.67669355566081668</v>
      </c>
      <c r="L2917" s="60">
        <f t="array" ref="L2917:O2917">TRANSPOSE(MMULT(Option!$B$25:$E$28, TRANSPOSE(H2917:K2917)))</f>
        <v>-0.97094307369204014</v>
      </c>
      <c r="M2917" s="60">
        <v>0.28186741700672757</v>
      </c>
      <c r="N2917" s="60">
        <v>0.26041646364130522</v>
      </c>
      <c r="O2917" s="60">
        <v>0.48422814200891384</v>
      </c>
      <c r="P2917" s="56" t="str">
        <f t="shared" si="3644"/>
        <v>583/5</v>
      </c>
      <c r="R2917" s="80"/>
      <c r="S2917" s="3" t="s">
        <v>31</v>
      </c>
      <c r="T2917" s="60">
        <f ca="1"/>
        <v>-0.58768163036464738</v>
      </c>
      <c r="U2917" s="60">
        <f ca="1"/>
        <v>-2.0695871546610083</v>
      </c>
      <c r="V2917" s="60">
        <f ca="1"/>
        <v>-0.82126579785724574</v>
      </c>
      <c r="W2917" s="60">
        <f ca="1"/>
        <v>-3.4746820542664092E-2</v>
      </c>
      <c r="X2917" s="60">
        <f ca="1"/>
        <v>-3.3541428583469535E-3</v>
      </c>
      <c r="Y2917" s="52">
        <f ca="1">$B$13 * EXP(($E$3 - $C$13^2/2) * Y$2 + $C$13*SQRT(Y$2)*T2917)</f>
        <v>84.256498254788866</v>
      </c>
      <c r="Z2917" s="52">
        <f ca="1">Y2917 * EXP(($E$3 - $C$13^2/2) * (Z$2-Y$2) + $C$13*SQRT(Z$2-Y$2)*U2917)</f>
        <v>45.512615464396049</v>
      </c>
      <c r="AA2917" s="52">
        <f ca="1">Z2917 * EXP(($E$3 - $C$13^2/2) * (AA$2-Z$2) + $C$13*SQRT(AA$2-Z$2)*V2917)</f>
        <v>35.752128689272119</v>
      </c>
      <c r="AB2917" s="52">
        <f ca="1">AA2917 * EXP(($E$3 - $C$13^2/2) * (AB$2-AA$2) + $C$13*SQRT(AB$2-AA$2)*W2917)</f>
        <v>35.55873246202264</v>
      </c>
      <c r="AC2917" s="52">
        <f ca="1">AB2917 * EXP(($E$3 - $C$13^2/2) * (AC$2-AB$2) + $C$13*SQRT(AC$2-AB$2)*X2917)</f>
        <v>35.701029364268408</v>
      </c>
      <c r="AD2917" s="47"/>
      <c r="AE2917" s="3" t="s">
        <v>46</v>
      </c>
      <c r="AF2917" s="52" t="b">
        <f t="shared" ref="AF2917" ca="1" si="3689">AF2915 &gt;= $B$4</f>
        <v>0</v>
      </c>
      <c r="AG2917" s="52" t="b">
        <f t="array" aca="1" ref="AG2917" ca="1">AND(AG2915 &gt;= $B$4, NOT(OR($AF2917:AF2917)))</f>
        <v>0</v>
      </c>
      <c r="AH2917" s="52" t="b">
        <f t="array" aca="1" ref="AH2917" ca="1">AND(AH2915 &gt;= $B$4, NOT(OR($AF2917:AG2917)))</f>
        <v>0</v>
      </c>
      <c r="AI2917" s="52" t="b">
        <f t="array" aca="1" ref="AI2917" ca="1">AND(AI2915 &gt;= $B$4, NOT(OR($AF2917:AH2917)))</f>
        <v>0</v>
      </c>
      <c r="AJ2917" s="52" t="b">
        <f t="array" aca="1" ref="AJ2917" ca="1">AND(AJ2915 &gt;= $B$4, NOT(OR($AF2917:AI2917)))</f>
        <v>0</v>
      </c>
      <c r="AK2917" s="73"/>
      <c r="AL2917" s="70"/>
    </row>
    <row r="2918" spans="6:38" ht="14.55" customHeight="1" x14ac:dyDescent="0.3">
      <c r="F2918" s="79"/>
      <c r="G2918" s="3">
        <v>2916</v>
      </c>
      <c r="H2918" s="61">
        <v>-1.8822056436224421</v>
      </c>
      <c r="I2918" s="61">
        <v>-3.9803634241103595E-3</v>
      </c>
      <c r="J2918" s="61">
        <v>1.0321141627376729</v>
      </c>
      <c r="K2918" s="62">
        <v>0.32952295730172526</v>
      </c>
      <c r="L2918" s="60">
        <f t="array" ref="L2918:O2918">TRANSPOSE(MMULT(Option!$B$25:$E$28, TRANSPOSE(H2918:K2918)))</f>
        <v>-1.8822056436224421</v>
      </c>
      <c r="M2918" s="60">
        <v>-0.75653032078586069</v>
      </c>
      <c r="N2918" s="60">
        <v>0.15259169677670315</v>
      </c>
      <c r="O2918" s="60">
        <v>-0.27028990214812004</v>
      </c>
      <c r="P2918" s="56" t="str">
        <f t="shared" si="3644"/>
        <v>584/1</v>
      </c>
      <c r="R2918" s="80"/>
      <c r="S2918" s="3" t="s">
        <v>30</v>
      </c>
      <c r="T2918" s="60">
        <f ca="1"/>
        <v>0.53312470760904818</v>
      </c>
      <c r="U2918" s="60">
        <f ca="1"/>
        <v>1.1415471993208914</v>
      </c>
      <c r="V2918" s="60">
        <f ca="1"/>
        <v>0.12500204065560136</v>
      </c>
      <c r="W2918" s="60">
        <f ca="1"/>
        <v>-0.41481659678747118</v>
      </c>
      <c r="X2918" s="60">
        <f ca="1"/>
        <v>-0.3335602514861617</v>
      </c>
      <c r="Y2918" s="52">
        <f ca="1">$B$14 * EXP(($E$3 - $C$14^2/2) * Y$2 + $C$14*SQRT(Y$2)*T2918)</f>
        <v>117.93193054982325</v>
      </c>
      <c r="Z2918" s="52">
        <f ca="1">Y2918 * EXP(($E$3 - $C$14^2/2) * (Z$2-Y$2) + $C$14*SQRT(Z$2-Y$2)*U2918)</f>
        <v>166.9295317953553</v>
      </c>
      <c r="AA2918" s="52">
        <f ca="1">Z2918 * EXP(($E$3 - $C$14^2/2) * (AA$2-Z$2) + $C$14*SQRT(AA$2-Z$2)*V2918)</f>
        <v>174.17706038879967</v>
      </c>
      <c r="AB2918" s="52">
        <f ca="1">AA2918 * EXP(($E$3 - $C$14^2/2) * (AB$2-AA$2) + $C$14*SQRT(AB$2-AA$2)*W2918)</f>
        <v>154.56695856581513</v>
      </c>
      <c r="AC2918" s="52">
        <f ca="1">AB2918 * EXP(($E$3 - $C$14^2/2) * (AC$2-AB$2) + $C$14*SQRT(AC$2-AB$2)*X2918)</f>
        <v>140.54944039132729</v>
      </c>
      <c r="AD2918" s="47"/>
      <c r="AE2918" s="3" t="s">
        <v>68</v>
      </c>
      <c r="AF2918" s="52" t="b">
        <f ca="1">AND(AF2915&gt;$B$3, NOT(OR($AF2917:AF2917)))</f>
        <v>0</v>
      </c>
      <c r="AG2918" s="52" t="b">
        <f ca="1">AND(AG2915&gt;$B$3, NOT(OR($AF2917:AG2917)))</f>
        <v>0</v>
      </c>
      <c r="AH2918" s="52" t="b">
        <f ca="1">AND(AH2915&gt;$B$3, NOT(OR($AF2917:AH2917)))</f>
        <v>0</v>
      </c>
      <c r="AI2918" s="52" t="b">
        <f ca="1">AND(AI2915&gt;$B$3, NOT(OR($AF2917:AI2917)))</f>
        <v>0</v>
      </c>
      <c r="AJ2918" s="52" t="b">
        <f ca="1">AND(AJ2915&gt;$B$3, NOT(OR($AF2917:AJ2917)))</f>
        <v>0</v>
      </c>
      <c r="AK2918" s="74"/>
      <c r="AL2918" s="70"/>
    </row>
    <row r="2919" spans="6:38" ht="14.55" customHeight="1" x14ac:dyDescent="0.3">
      <c r="F2919" s="79"/>
      <c r="G2919" s="3">
        <v>2917</v>
      </c>
      <c r="H2919" s="61">
        <v>-0.70373788977740626</v>
      </c>
      <c r="I2919" s="61">
        <v>0.15286425512548121</v>
      </c>
      <c r="J2919" s="61">
        <v>0.9730766576583405</v>
      </c>
      <c r="K2919" s="62">
        <v>1.0376788550007323</v>
      </c>
      <c r="L2919" s="60">
        <f t="array" ref="L2919:O2919">TRANSPOSE(MMULT(Option!$B$25:$E$28, TRANSPOSE(H2919:K2919)))</f>
        <v>-0.70373788977740626</v>
      </c>
      <c r="M2919" s="60">
        <v>-0.14139275187785075</v>
      </c>
      <c r="N2919" s="60">
        <v>0.61319712545817262</v>
      </c>
      <c r="O2919" s="60">
        <v>0.83707430091935908</v>
      </c>
      <c r="P2919" s="56" t="str">
        <f t="shared" si="3644"/>
        <v>584/2</v>
      </c>
      <c r="R2919" s="80">
        <v>730</v>
      </c>
      <c r="S2919" s="3" t="s">
        <v>28</v>
      </c>
      <c r="T2919" s="60">
        <f t="array" aca="1" ref="T2919:T2922" ca="1">TRANSPOSE(OFFSET($L$3, MATCH($R2919 &amp; "/" &amp; T$2, $P$3:$P$5002, 0) - 1, 0, 1, $E$1))</f>
        <v>1.0150889948218402</v>
      </c>
      <c r="U2919" s="60">
        <f t="array" aca="1" ref="U2919:U2922" ca="1">TRANSPOSE(OFFSET($L$3, MATCH($R2919 &amp; "/" &amp; U$2, $P$3:$P$5002, 0) - 1, 0, 1, $E$1))</f>
        <v>1.6307844586727571</v>
      </c>
      <c r="V2919" s="60">
        <f t="array" aca="1" ref="V2919:V2922" ca="1">TRANSPOSE(OFFSET($L$3, MATCH($R2919 &amp; "/" &amp; V$2, $P$3:$P$5002, 0) - 1, 0, 1, $E$1))</f>
        <v>-0.72789324992150617</v>
      </c>
      <c r="W2919" s="60">
        <f t="array" aca="1" ref="W2919:W2922" ca="1">TRANSPOSE(OFFSET($L$3, MATCH($R2919 &amp; "/" &amp; W$2, $P$3:$P$5002, 0) - 1, 0, 1, $E$1))</f>
        <v>-1.6724109429493119</v>
      </c>
      <c r="X2919" s="60">
        <f t="array" aca="1" ref="X2919:X2922" ca="1">TRANSPOSE(OFFSET($L$3, MATCH($R2919 &amp; "/" &amp; X$2, $P$3:$P$5002, 0) - 1, 0, 1, $E$1))</f>
        <v>0.45406519551134256</v>
      </c>
      <c r="Y2919" s="52">
        <f ca="1">$B$11 * EXP(($E$3 - $C$11^2/2) * Y$2 + $C$11*SQRT(Y$2)*T2919)</f>
        <v>136.27799555969614</v>
      </c>
      <c r="Z2919" s="52">
        <f ca="1">Y2919 * EXP(($E$3 - $C$11^2/2) * (Z$2-Y$2) + $C$11*SQRT(Z$2-Y$2)*U2919)</f>
        <v>223.39292624066059</v>
      </c>
      <c r="AA2919" s="52">
        <f ca="1">Z2919 * EXP(($E$3 - $C$11^2/2) * (AA$2-Z$2) + $C$11*SQRT(AA$2-Z$2)*V2919)</f>
        <v>180.46994370903576</v>
      </c>
      <c r="AB2919" s="52">
        <f ca="1">AA2919 * EXP(($E$3 - $C$11^2/2) * (AB$2-AA$2) + $C$11*SQRT(AB$2-AA$2)*W2919)</f>
        <v>109.81981356143471</v>
      </c>
      <c r="AC2919" s="52">
        <f ca="1">AB2919 * EXP(($E$3 - $C$11^2/2) * (AC$2-AB$2) + $C$11*SQRT(AC$2-AB$2)*X2919)</f>
        <v>126.47700624465034</v>
      </c>
      <c r="AD2919" s="47"/>
      <c r="AE2919" s="3" t="s">
        <v>69</v>
      </c>
      <c r="AF2919" s="20" cm="1">
        <f t="array" aca="1" ref="AF2919" ca="1">MIN(Y2919:Y2922 / $D$11:$D$14)</f>
        <v>1.1078364965763823</v>
      </c>
      <c r="AG2919" s="20" cm="1">
        <f t="array" aca="1" ref="AG2919" ca="1">MIN(Z2919:Z2922 / $D$11:$D$14)</f>
        <v>1.4443464314559187</v>
      </c>
      <c r="AH2919" s="20" cm="1">
        <f t="array" aca="1" ref="AH2919" ca="1">MIN(AA2919:AA2922 / $D$11:$D$14)</f>
        <v>1.3574886254744316</v>
      </c>
      <c r="AI2919" s="20" cm="1">
        <f t="array" aca="1" ref="AI2919" ca="1">MIN(AB2919:AB2922 / $D$11:$D$14)</f>
        <v>1.0496004755766533</v>
      </c>
      <c r="AJ2919" s="20" cm="1">
        <f t="array" aca="1" ref="AJ2919" ca="1">MIN(AC2919:AC2922 / $D$11:$D$14)</f>
        <v>0.88966705536075386</v>
      </c>
      <c r="AK2919" s="72">
        <f t="array" aca="1" ref="AK2919" ca="1">SUMPRODUCT(AF2920:AJ2920, EXP(-$E$3*$AF$2:$AJ$2))</f>
        <v>109276.37026128646</v>
      </c>
      <c r="AL2919" s="70">
        <f ca="1">MAX(AC2920 - $D$11, 0) * EXP(-$E$2*$E$3)</f>
        <v>0</v>
      </c>
    </row>
    <row r="2920" spans="6:38" ht="14.55" customHeight="1" x14ac:dyDescent="0.3">
      <c r="F2920" s="79"/>
      <c r="G2920" s="3">
        <v>2918</v>
      </c>
      <c r="H2920" s="61">
        <v>-0.36265671592249593</v>
      </c>
      <c r="I2920" s="61">
        <v>0.86622802917318054</v>
      </c>
      <c r="J2920" s="61">
        <v>1.197901347978154</v>
      </c>
      <c r="K2920" s="62">
        <v>0.7565628901215965</v>
      </c>
      <c r="L2920" s="60">
        <f t="array" ref="L2920:O2920">TRANSPOSE(MMULT(Option!$B$25:$E$28, TRANSPOSE(H2920:K2920)))</f>
        <v>-0.36265671592249593</v>
      </c>
      <c r="M2920" s="60">
        <v>0.64884841618670475</v>
      </c>
      <c r="N2920" s="60">
        <v>1.1338978688076693</v>
      </c>
      <c r="O2920" s="60">
        <v>0.96345721206034918</v>
      </c>
      <c r="P2920" s="56" t="str">
        <f t="shared" si="3644"/>
        <v>584/3</v>
      </c>
      <c r="R2920" s="80"/>
      <c r="S2920" s="3" t="s">
        <v>29</v>
      </c>
      <c r="T2920" s="60">
        <f ca="1"/>
        <v>0.32469670389772071</v>
      </c>
      <c r="U2920" s="60">
        <f ca="1"/>
        <v>0.86749303835944713</v>
      </c>
      <c r="V2920" s="60">
        <f ca="1"/>
        <v>-0.22340176303553641</v>
      </c>
      <c r="W2920" s="60">
        <f ca="1"/>
        <v>-0.81507713040155239</v>
      </c>
      <c r="X2920" s="60">
        <f ca="1"/>
        <v>-0.62673745331093378</v>
      </c>
      <c r="Y2920" s="52">
        <f ca="1">$B$12 * EXP(($E$3 - $C$12^2/2) * Y$2 + $C$12*SQRT(Y$2)*T2920)</f>
        <v>110.78364965763822</v>
      </c>
      <c r="Z2920" s="52">
        <f ca="1">Y2920 * EXP(($E$3 - $C$12^2/2) * (Z$2-Y$2) + $C$12*SQRT(Z$2-Y$2)*U2920)</f>
        <v>144.43464314559188</v>
      </c>
      <c r="AA2920" s="52">
        <f ca="1">Z2920 * EXP(($E$3 - $C$12^2/2) * (AA$2-Z$2) + $C$12*SQRT(AA$2-Z$2)*V2920)</f>
        <v>135.74886254744317</v>
      </c>
      <c r="AB2920" s="52">
        <f ca="1">AA2920 * EXP(($E$3 - $C$12^2/2) * (AB$2-AA$2) + $C$12*SQRT(AB$2-AA$2)*W2920)</f>
        <v>106.83477056558441</v>
      </c>
      <c r="AC2920" s="52">
        <f ca="1">AB2920 * EXP(($E$3 - $C$12^2/2) * (AC$2-AB$2) + $C$12*SQRT(AC$2-AB$2)*X2920)</f>
        <v>88.966705536075381</v>
      </c>
      <c r="AD2920" s="47"/>
      <c r="AE2920" s="3" t="s">
        <v>47</v>
      </c>
      <c r="AF2920" s="64">
        <f t="shared" ref="AF2920" ca="1" si="3690">($B$5*AF2922 + (1 + $B$6)*AF2921)*$B$2</f>
        <v>15000</v>
      </c>
      <c r="AG2920" s="64">
        <f t="shared" ref="AG2920" ca="1" si="3691">($B$5*AG2922 + (1 + $B$6)*AG2921)*$B$2</f>
        <v>105000</v>
      </c>
      <c r="AH2920" s="64">
        <f t="shared" ref="AH2920" ca="1" si="3692">($B$5*AH2922 + (1 + $B$6)*AH2921)*$B$2</f>
        <v>0</v>
      </c>
      <c r="AI2920" s="64">
        <f t="shared" ref="AI2920" ca="1" si="3693">($B$5*AI2922 + (1 + $B$6)*AI2921)*$B$2</f>
        <v>0</v>
      </c>
      <c r="AJ2920" s="64" cm="1">
        <f t="array" aca="1" ref="AJ2920" ca="1">($B$5*AJ2922 + (1 + $B$6)*AJ2921 + AND(NOT(AF2921:AJ2921)))*$B$2</f>
        <v>0</v>
      </c>
      <c r="AK2920" s="73"/>
      <c r="AL2920" s="70"/>
    </row>
    <row r="2921" spans="6:38" ht="14.55" customHeight="1" x14ac:dyDescent="0.3">
      <c r="F2921" s="79"/>
      <c r="G2921" s="3">
        <v>2919</v>
      </c>
      <c r="H2921" s="61">
        <v>0.34648486073915069</v>
      </c>
      <c r="I2921" s="61">
        <v>0.65201661336026506</v>
      </c>
      <c r="J2921" s="61">
        <v>1.4696857270937906</v>
      </c>
      <c r="K2921" s="62">
        <v>-0.5784340844346374</v>
      </c>
      <c r="L2921" s="60">
        <f t="array" ref="L2921:O2921">TRANSPOSE(MMULT(Option!$B$25:$E$28, TRANSPOSE(H2921:K2921)))</f>
        <v>0.34648486073915069</v>
      </c>
      <c r="M2921" s="60">
        <v>0.73617704131409423</v>
      </c>
      <c r="N2921" s="60">
        <v>1.6001717394692363</v>
      </c>
      <c r="O2921" s="60">
        <v>0.1008438972723199</v>
      </c>
      <c r="P2921" s="56" t="str">
        <f t="shared" si="3644"/>
        <v>584/4</v>
      </c>
      <c r="R2921" s="80"/>
      <c r="S2921" s="3" t="s">
        <v>31</v>
      </c>
      <c r="T2921" s="60">
        <f ca="1"/>
        <v>0.81830430265358656</v>
      </c>
      <c r="U2921" s="60">
        <f ca="1"/>
        <v>0.80272764827093557</v>
      </c>
      <c r="V2921" s="60">
        <f ca="1"/>
        <v>0.63349187429831832</v>
      </c>
      <c r="W2921" s="60">
        <f ca="1"/>
        <v>-0.9122074049487775</v>
      </c>
      <c r="X2921" s="60">
        <f ca="1"/>
        <v>0.94969655449744961</v>
      </c>
      <c r="Y2921" s="52">
        <f ca="1">$B$13 * EXP(($E$3 - $C$13^2/2) * Y$2 + $C$13*SQRT(Y$2)*T2921)</f>
        <v>128.46564015427219</v>
      </c>
      <c r="Z2921" s="52">
        <f ca="1">Y2921 * EXP(($E$3 - $C$13^2/2) * (Z$2-Y$2) + $C$13*SQRT(Z$2-Y$2)*U2921)</f>
        <v>164.26480187511191</v>
      </c>
      <c r="AA2921" s="52">
        <f ca="1">Z2921 * EXP(($E$3 - $C$13^2/2) * (AA$2-Z$2) + $C$13*SQRT(AA$2-Z$2)*V2921)</f>
        <v>199.64231363208995</v>
      </c>
      <c r="AB2921" s="52">
        <f ca="1">AA2921 * EXP(($E$3 - $C$13^2/2) * (AB$2-AA$2) + $C$13*SQRT(AB$2-AA$2)*W2921)</f>
        <v>152.60686611982814</v>
      </c>
      <c r="AC2921" s="52">
        <f ca="1">AB2921 * EXP(($E$3 - $C$13^2/2) * (AC$2-AB$2) + $C$13*SQRT(AC$2-AB$2)*X2921)</f>
        <v>203.92944545702287</v>
      </c>
      <c r="AD2921" s="47"/>
      <c r="AE2921" s="3" t="s">
        <v>46</v>
      </c>
      <c r="AF2921" s="52" t="b">
        <f t="shared" ref="AF2921" ca="1" si="3694">AF2919 &gt;= $B$4</f>
        <v>0</v>
      </c>
      <c r="AG2921" s="52" t="b">
        <f t="array" aca="1" ref="AG2921" ca="1">AND(AG2919 &gt;= $B$4, NOT(OR($AF2921:AF2921)))</f>
        <v>1</v>
      </c>
      <c r="AH2921" s="52" t="b">
        <f t="array" aca="1" ref="AH2921" ca="1">AND(AH2919 &gt;= $B$4, NOT(OR($AF2921:AG2921)))</f>
        <v>0</v>
      </c>
      <c r="AI2921" s="52" t="b">
        <f t="array" aca="1" ref="AI2921" ca="1">AND(AI2919 &gt;= $B$4, NOT(OR($AF2921:AH2921)))</f>
        <v>0</v>
      </c>
      <c r="AJ2921" s="52" t="b">
        <f t="array" aca="1" ref="AJ2921" ca="1">AND(AJ2919 &gt;= $B$4, NOT(OR($AF2921:AI2921)))</f>
        <v>0</v>
      </c>
      <c r="AK2921" s="73"/>
      <c r="AL2921" s="70"/>
    </row>
    <row r="2922" spans="6:38" ht="14.55" customHeight="1" x14ac:dyDescent="0.3">
      <c r="F2922" s="79"/>
      <c r="G2922" s="3">
        <v>2920</v>
      </c>
      <c r="H2922" s="61">
        <v>0.22421054298279927</v>
      </c>
      <c r="I2922" s="61">
        <v>-0.53863814997878623</v>
      </c>
      <c r="J2922" s="61">
        <v>-0.70334523513520408</v>
      </c>
      <c r="K2922" s="62">
        <v>-8.9191548632991988E-2</v>
      </c>
      <c r="L2922" s="60">
        <f t="array" ref="L2922:O2922">TRANSPOSE(MMULT(Option!$B$25:$E$28, TRANSPOSE(H2922:K2922)))</f>
        <v>0.22421054298279927</v>
      </c>
      <c r="M2922" s="60">
        <v>-0.40398580170063314</v>
      </c>
      <c r="N2922" s="60">
        <v>-0.6691195592824708</v>
      </c>
      <c r="O2922" s="60">
        <v>-0.26502237197176348</v>
      </c>
      <c r="P2922" s="56" t="str">
        <f t="shared" si="3644"/>
        <v>584/5</v>
      </c>
      <c r="R2922" s="80"/>
      <c r="S2922" s="3" t="s">
        <v>30</v>
      </c>
      <c r="T2922" s="60">
        <f ca="1"/>
        <v>1.9046590057973982</v>
      </c>
      <c r="U2922" s="60">
        <f ca="1"/>
        <v>-0.40035337907775903</v>
      </c>
      <c r="V2922" s="60">
        <f ca="1"/>
        <v>0.77998942101257418</v>
      </c>
      <c r="W2922" s="60">
        <f ca="1"/>
        <v>-2.189596406697742</v>
      </c>
      <c r="X2922" s="60">
        <f ca="1"/>
        <v>1.764609677364559</v>
      </c>
      <c r="Y2922" s="52">
        <f ca="1">$B$14 * EXP(($E$3 - $C$14^2/2) * Y$2 + $C$14*SQRT(Y$2)*T2922)</f>
        <v>177.96161620259304</v>
      </c>
      <c r="Z2922" s="52">
        <f ca="1">Y2922 * EXP(($E$3 - $C$14^2/2) * (Z$2-Y$2) + $C$14*SQRT(Z$2-Y$2)*U2922)</f>
        <v>158.61214364267502</v>
      </c>
      <c r="AA2922" s="52">
        <f ca="1">Z2922 * EXP(($E$3 - $C$14^2/2) * (AA$2-Z$2) + $C$14*SQRT(AA$2-Z$2)*V2922)</f>
        <v>201.43337877838087</v>
      </c>
      <c r="AB2922" s="52">
        <f ca="1">AA2922 * EXP(($E$3 - $C$14^2/2) * (AB$2-AA$2) + $C$14*SQRT(AB$2-AA$2)*W2922)</f>
        <v>104.96004755766532</v>
      </c>
      <c r="AC2922" s="52">
        <f ca="1">AB2922 * EXP(($E$3 - $C$14^2/2) * (AC$2-AB$2) + $C$14*SQRT(AC$2-AB$2)*X2922)</f>
        <v>179.10329053443462</v>
      </c>
      <c r="AD2922" s="47"/>
      <c r="AE2922" s="3" t="s">
        <v>68</v>
      </c>
      <c r="AF2922" s="52" t="b">
        <f ca="1">AND(AF2919&gt;$B$3, NOT(OR($AF2921:AF2921)))</f>
        <v>1</v>
      </c>
      <c r="AG2922" s="52" t="b">
        <f ca="1">AND(AG2919&gt;$B$3, NOT(OR($AF2921:AG2921)))</f>
        <v>0</v>
      </c>
      <c r="AH2922" s="52" t="b">
        <f ca="1">AND(AH2919&gt;$B$3, NOT(OR($AF2921:AH2921)))</f>
        <v>0</v>
      </c>
      <c r="AI2922" s="52" t="b">
        <f ca="1">AND(AI2919&gt;$B$3, NOT(OR($AF2921:AI2921)))</f>
        <v>0</v>
      </c>
      <c r="AJ2922" s="52" t="b">
        <f ca="1">AND(AJ2919&gt;$B$3, NOT(OR($AF2921:AJ2921)))</f>
        <v>0</v>
      </c>
      <c r="AK2922" s="74"/>
      <c r="AL2922" s="70"/>
    </row>
    <row r="2923" spans="6:38" ht="14.55" customHeight="1" x14ac:dyDescent="0.3">
      <c r="F2923" s="79"/>
      <c r="G2923" s="3">
        <v>2921</v>
      </c>
      <c r="H2923" s="61">
        <v>-0.90645442327708703</v>
      </c>
      <c r="I2923" s="61">
        <v>-1.2518415863571852</v>
      </c>
      <c r="J2923" s="61">
        <v>0.25930000376985402</v>
      </c>
      <c r="K2923" s="62">
        <v>8.0703762982095931E-2</v>
      </c>
      <c r="L2923" s="60">
        <f t="array" ref="L2923:O2923">TRANSPOSE(MMULT(Option!$B$25:$E$28, TRANSPOSE(H2923:K2923)))</f>
        <v>-0.90645442327708703</v>
      </c>
      <c r="M2923" s="60">
        <v>-1.5099135348259147</v>
      </c>
      <c r="N2923" s="60">
        <v>-0.4626450418371863</v>
      </c>
      <c r="O2923" s="60">
        <v>-0.57067009295480919</v>
      </c>
      <c r="P2923" s="56" t="str">
        <f t="shared" si="3644"/>
        <v>585/1</v>
      </c>
      <c r="R2923" s="80">
        <v>731</v>
      </c>
      <c r="S2923" s="3" t="s">
        <v>28</v>
      </c>
      <c r="T2923" s="60">
        <f t="array" aca="1" ref="T2923:T2926" ca="1">TRANSPOSE(OFFSET($L$3, MATCH($R2923 &amp; "/" &amp; T$2, $P$3:$P$5002, 0) - 1, 0, 1, $E$1))</f>
        <v>0.67153022912936911</v>
      </c>
      <c r="U2923" s="60">
        <f t="array" aca="1" ref="U2923:U2926" ca="1">TRANSPOSE(OFFSET($L$3, MATCH($R2923 &amp; "/" &amp; U$2, $P$3:$P$5002, 0) - 1, 0, 1, $E$1))</f>
        <v>0.22445379865920104</v>
      </c>
      <c r="V2923" s="60">
        <f t="array" aca="1" ref="V2923:V2926" ca="1">TRANSPOSE(OFFSET($L$3, MATCH($R2923 &amp; "/" &amp; V$2, $P$3:$P$5002, 0) - 1, 0, 1, $E$1))</f>
        <v>2.4333479205854878</v>
      </c>
      <c r="W2923" s="60">
        <f t="array" aca="1" ref="W2923:W2926" ca="1">TRANSPOSE(OFFSET($L$3, MATCH($R2923 &amp; "/" &amp; W$2, $P$3:$P$5002, 0) - 1, 0, 1, $E$1))</f>
        <v>0.88278754676465188</v>
      </c>
      <c r="X2923" s="60">
        <f t="array" aca="1" ref="X2923:X2926" ca="1">TRANSPOSE(OFFSET($L$3, MATCH($R2923 &amp; "/" &amp; X$2, $P$3:$P$5002, 0) - 1, 0, 1, $E$1))</f>
        <v>-0.15147541309971779</v>
      </c>
      <c r="Y2923" s="52">
        <f ca="1">$B$11 * EXP(($E$3 - $C$11^2/2) * Y$2 + $C$11*SQRT(Y$2)*T2923)</f>
        <v>122.93174156750433</v>
      </c>
      <c r="Z2923" s="52">
        <f ca="1">Y2923 * EXP(($E$3 - $C$11^2/2) * (Z$2-Y$2) + $C$11*SQRT(Z$2-Y$2)*U2923)</f>
        <v>132.15366764610161</v>
      </c>
      <c r="AA2923" s="52">
        <f ca="1">Z2923 * EXP(($E$3 - $C$11^2/2) * (AA$2-Z$2) + $C$11*SQRT(AA$2-Z$2)*V2923)</f>
        <v>275.60530021400297</v>
      </c>
      <c r="AB2923" s="52">
        <f ca="1">AA2923 * EXP(($E$3 - $C$11^2/2) * (AB$2-AA$2) + $C$11*SQRT(AB$2-AA$2)*W2923)</f>
        <v>360.97403644076348</v>
      </c>
      <c r="AC2923" s="52">
        <f ca="1">AB2923 * EXP(($E$3 - $C$11^2/2) * (AC$2-AB$2) + $C$11*SQRT(AC$2-AB$2)*X2923)</f>
        <v>346.66656513927478</v>
      </c>
      <c r="AD2923" s="47"/>
      <c r="AE2923" s="3" t="s">
        <v>69</v>
      </c>
      <c r="AF2923" s="20" cm="1">
        <f t="array" aca="1" ref="AF2923" ca="1">MIN(Y2923:Y2926 / $D$11:$D$14)</f>
        <v>1.2293174156750433</v>
      </c>
      <c r="AG2923" s="20" cm="1">
        <f t="array" aca="1" ref="AG2923" ca="1">MIN(Z2923:Z2926 / $D$11:$D$14)</f>
        <v>1.3215366764610161</v>
      </c>
      <c r="AH2923" s="20" cm="1">
        <f t="array" aca="1" ref="AH2923" ca="1">MIN(AA2923:AA2926 / $D$11:$D$14)</f>
        <v>2.1445177748071313</v>
      </c>
      <c r="AI2923" s="20" cm="1">
        <f t="array" aca="1" ref="AI2923" ca="1">MIN(AB2923:AB2926 / $D$11:$D$14)</f>
        <v>1.7455169606870471</v>
      </c>
      <c r="AJ2923" s="20" cm="1">
        <f t="array" aca="1" ref="AJ2923" ca="1">MIN(AC2923:AC2926 / $D$11:$D$14)</f>
        <v>1.8480983197682053</v>
      </c>
      <c r="AK2923" s="72">
        <f t="array" aca="1" ref="AK2923" ca="1">SUMPRODUCT(AF2924:AJ2924, EXP(-$E$3*$AF$2:$AJ$2))</f>
        <v>109276.37026128646</v>
      </c>
      <c r="AL2923" s="70">
        <f ca="1">MAX(AC2924 - $D$11, 0) * EXP(-$E$2*$E$3)</f>
        <v>271.33983456496674</v>
      </c>
    </row>
    <row r="2924" spans="6:38" ht="14.55" customHeight="1" x14ac:dyDescent="0.3">
      <c r="F2924" s="79"/>
      <c r="G2924" s="3">
        <v>2922</v>
      </c>
      <c r="H2924" s="61">
        <v>1.6916495017436255</v>
      </c>
      <c r="I2924" s="61">
        <v>0.25511426289380906</v>
      </c>
      <c r="J2924" s="61">
        <v>0.12219105420544642</v>
      </c>
      <c r="K2924" s="62">
        <v>0.62078504248500288</v>
      </c>
      <c r="L2924" s="60">
        <f t="array" ref="L2924:O2924">TRANSPOSE(MMULT(Option!$B$25:$E$28, TRANSPOSE(H2924:K2924)))</f>
        <v>1.6916495017436255</v>
      </c>
      <c r="M2924" s="60">
        <v>0.91047588481219899</v>
      </c>
      <c r="N2924" s="60">
        <v>0.85078602900028499</v>
      </c>
      <c r="O2924" s="60">
        <v>1.2989221980397827</v>
      </c>
      <c r="P2924" s="56" t="str">
        <f t="shared" si="3644"/>
        <v>585/2</v>
      </c>
      <c r="R2924" s="80"/>
      <c r="S2924" s="3" t="s">
        <v>29</v>
      </c>
      <c r="T2924" s="60">
        <f ca="1"/>
        <v>1.0647240192105456</v>
      </c>
      <c r="U2924" s="60">
        <f ca="1"/>
        <v>1.0928748093631897</v>
      </c>
      <c r="V2924" s="60">
        <f ca="1"/>
        <v>2.3602480466024289</v>
      </c>
      <c r="W2924" s="60">
        <f ca="1"/>
        <v>0.22229695228324139</v>
      </c>
      <c r="X2924" s="60">
        <f ca="1"/>
        <v>0.17829504125062814</v>
      </c>
      <c r="Y2924" s="52">
        <f ca="1">$B$12 * EXP(($E$3 - $C$12^2/2) * Y$2 + $C$12*SQRT(Y$2)*T2924)</f>
        <v>138.32242758934123</v>
      </c>
      <c r="Z2924" s="52">
        <f ca="1">Y2924 * EXP(($E$3 - $C$12^2/2) * (Z$2-Y$2) + $C$12*SQRT(Z$2-Y$2)*U2924)</f>
        <v>192.9536171858567</v>
      </c>
      <c r="AA2924" s="52">
        <f ca="1">Z2924 * EXP(($E$3 - $C$12^2/2) * (AA$2-Z$2) + $C$12*SQRT(AA$2-Z$2)*V2924)</f>
        <v>393.67443024815367</v>
      </c>
      <c r="AB2924" s="52">
        <f ca="1">AA2924 * EXP(($E$3 - $C$12^2/2) * (AB$2-AA$2) + $C$12*SQRT(AB$2-AA$2)*W2924)</f>
        <v>422.93281397720267</v>
      </c>
      <c r="AC2924" s="52">
        <f ca="1">AB2924 * EXP(($E$3 - $C$12^2/2) * (AC$2-AB$2) + $C$12*SQRT(AC$2-AB$2)*X2924)</f>
        <v>448.40724414126424</v>
      </c>
      <c r="AD2924" s="47"/>
      <c r="AE2924" s="3" t="s">
        <v>47</v>
      </c>
      <c r="AF2924" s="64">
        <f t="shared" ref="AF2924" ca="1" si="3695">($B$5*AF2926 + (1 + $B$6)*AF2925)*$B$2</f>
        <v>15000</v>
      </c>
      <c r="AG2924" s="64">
        <f t="shared" ref="AG2924" ca="1" si="3696">($B$5*AG2926 + (1 + $B$6)*AG2925)*$B$2</f>
        <v>105000</v>
      </c>
      <c r="AH2924" s="64">
        <f t="shared" ref="AH2924" ca="1" si="3697">($B$5*AH2926 + (1 + $B$6)*AH2925)*$B$2</f>
        <v>0</v>
      </c>
      <c r="AI2924" s="64">
        <f t="shared" ref="AI2924" ca="1" si="3698">($B$5*AI2926 + (1 + $B$6)*AI2925)*$B$2</f>
        <v>0</v>
      </c>
      <c r="AJ2924" s="64" cm="1">
        <f t="array" aca="1" ref="AJ2924" ca="1">($B$5*AJ2926 + (1 + $B$6)*AJ2925 + AND(NOT(AF2925:AJ2925)))*$B$2</f>
        <v>0</v>
      </c>
      <c r="AK2924" s="73"/>
      <c r="AL2924" s="70"/>
    </row>
    <row r="2925" spans="6:38" ht="14.55" customHeight="1" x14ac:dyDescent="0.3">
      <c r="F2925" s="79"/>
      <c r="G2925" s="3">
        <v>2923</v>
      </c>
      <c r="H2925" s="61">
        <v>0.6967119528609057</v>
      </c>
      <c r="I2925" s="61">
        <v>0.13944702508070661</v>
      </c>
      <c r="J2925" s="61">
        <v>-0.83654012323830307</v>
      </c>
      <c r="K2925" s="62">
        <v>-2.2235268308637854</v>
      </c>
      <c r="L2925" s="60">
        <f t="array" ref="L2925:O2925">TRANSPOSE(MMULT(Option!$B$25:$E$28, TRANSPOSE(H2925:K2925)))</f>
        <v>0.6967119528609057</v>
      </c>
      <c r="M2925" s="60">
        <v>0.40649009071811104</v>
      </c>
      <c r="N2925" s="60">
        <v>-0.41954102668365234</v>
      </c>
      <c r="O2925" s="60">
        <v>-1.7521899487353094</v>
      </c>
      <c r="P2925" s="56" t="str">
        <f t="shared" si="3644"/>
        <v>585/3</v>
      </c>
      <c r="R2925" s="80"/>
      <c r="S2925" s="3" t="s">
        <v>31</v>
      </c>
      <c r="T2925" s="60">
        <f ca="1"/>
        <v>0.78273406149521496</v>
      </c>
      <c r="U2925" s="60">
        <f ca="1"/>
        <v>1.3883021830753839</v>
      </c>
      <c r="V2925" s="60">
        <f ca="1"/>
        <v>0.3220128004156797</v>
      </c>
      <c r="W2925" s="60">
        <f ca="1"/>
        <v>-0.70287983057630821</v>
      </c>
      <c r="X2925" s="60">
        <f ca="1"/>
        <v>0.17368803606342417</v>
      </c>
      <c r="Y2925" s="52">
        <f ca="1">$B$13 * EXP(($E$3 - $C$13^2/2) * Y$2 + $C$13*SQRT(Y$2)*T2925)</f>
        <v>127.10206237199479</v>
      </c>
      <c r="Z2925" s="52">
        <f ca="1">Y2925 * EXP(($E$3 - $C$13^2/2) * (Z$2-Y$2) + $C$13*SQRT(Z$2-Y$2)*U2925)</f>
        <v>193.733026524151</v>
      </c>
      <c r="AA2925" s="52">
        <f ca="1">Z2925 * EXP(($E$3 - $C$13^2/2) * (AA$2-Z$2) + $C$13*SQRT(AA$2-Z$2)*V2925)</f>
        <v>214.45177748071313</v>
      </c>
      <c r="AB2925" s="52">
        <f ca="1">AA2925 * EXP(($E$3 - $C$13^2/2) * (AB$2-AA$2) + $C$13*SQRT(AB$2-AA$2)*W2925)</f>
        <v>174.5516960687047</v>
      </c>
      <c r="AC2925" s="52">
        <f ca="1">AB2925 * EXP(($E$3 - $C$13^2/2) * (AC$2-AB$2) + $C$13*SQRT(AC$2-AB$2)*X2925)</f>
        <v>184.80983197682053</v>
      </c>
      <c r="AD2925" s="47"/>
      <c r="AE2925" s="3" t="s">
        <v>46</v>
      </c>
      <c r="AF2925" s="52" t="b">
        <f t="shared" ref="AF2925" ca="1" si="3699">AF2923 &gt;= $B$4</f>
        <v>0</v>
      </c>
      <c r="AG2925" s="52" t="b">
        <f t="array" aca="1" ref="AG2925" ca="1">AND(AG2923 &gt;= $B$4, NOT(OR($AF2925:AF2925)))</f>
        <v>1</v>
      </c>
      <c r="AH2925" s="52" t="b">
        <f t="array" aca="1" ref="AH2925" ca="1">AND(AH2923 &gt;= $B$4, NOT(OR($AF2925:AG2925)))</f>
        <v>0</v>
      </c>
      <c r="AI2925" s="52" t="b">
        <f t="array" aca="1" ref="AI2925" ca="1">AND(AI2923 &gt;= $B$4, NOT(OR($AF2925:AH2925)))</f>
        <v>0</v>
      </c>
      <c r="AJ2925" s="52" t="b">
        <f t="array" aca="1" ref="AJ2925" ca="1">AND(AJ2923 &gt;= $B$4, NOT(OR($AF2925:AI2925)))</f>
        <v>0</v>
      </c>
      <c r="AK2925" s="73"/>
      <c r="AL2925" s="70"/>
    </row>
    <row r="2926" spans="6:38" ht="14.55" customHeight="1" x14ac:dyDescent="0.3">
      <c r="F2926" s="79"/>
      <c r="G2926" s="3">
        <v>2924</v>
      </c>
      <c r="H2926" s="61">
        <v>1.1482234161661991</v>
      </c>
      <c r="I2926" s="61">
        <v>1.9427811812714328</v>
      </c>
      <c r="J2926" s="61">
        <v>1.4449589659221442</v>
      </c>
      <c r="K2926" s="62">
        <v>0.29632906474413695</v>
      </c>
      <c r="L2926" s="60">
        <f t="array" ref="L2926:O2926">TRANSPOSE(MMULT(Option!$B$25:$E$28, TRANSPOSE(H2926:K2926)))</f>
        <v>1.1482234161661991</v>
      </c>
      <c r="M2926" s="60">
        <v>2.2398777308488924</v>
      </c>
      <c r="N2926" s="60">
        <v>2.2371509033731209</v>
      </c>
      <c r="O2926" s="60">
        <v>1.503817061627831</v>
      </c>
      <c r="P2926" s="56" t="str">
        <f t="shared" si="3644"/>
        <v>585/4</v>
      </c>
      <c r="R2926" s="80"/>
      <c r="S2926" s="3" t="s">
        <v>30</v>
      </c>
      <c r="T2926" s="60">
        <f ca="1"/>
        <v>1.4663544953691523</v>
      </c>
      <c r="U2926" s="60">
        <f ca="1"/>
        <v>1.1689922354614857</v>
      </c>
      <c r="V2926" s="60">
        <f ca="1"/>
        <v>2.8790852099706639</v>
      </c>
      <c r="W2926" s="60">
        <f ca="1"/>
        <v>2.0383337357685565</v>
      </c>
      <c r="X2926" s="60">
        <f ca="1"/>
        <v>-0.97709158364058823</v>
      </c>
      <c r="Y2926" s="52">
        <f ca="1">$B$14 * EXP(($E$3 - $C$14^2/2) * Y$2 + $C$14*SQRT(Y$2)*T2926)</f>
        <v>156.03440606008999</v>
      </c>
      <c r="Z2926" s="52">
        <f ca="1">Y2926 * EXP(($E$3 - $C$14^2/2) * (Z$2-Y$2) + $C$14*SQRT(Z$2-Y$2)*U2926)</f>
        <v>222.68856041172387</v>
      </c>
      <c r="AA2926" s="52">
        <f ca="1">Z2926 * EXP(($E$3 - $C$14^2/2) * (AA$2-Z$2) + $C$14*SQRT(AA$2-Z$2)*V2926)</f>
        <v>530.86076190845699</v>
      </c>
      <c r="AB2926" s="52">
        <f ca="1">AA2926 * EXP(($E$3 - $C$14^2/2) * (AB$2-AA$2) + $C$14*SQRT(AB$2-AA$2)*W2926)</f>
        <v>983.38420080403716</v>
      </c>
      <c r="AC2926" s="52">
        <f ca="1">AB2926 * EXP(($E$3 - $C$14^2/2) * (AC$2-AB$2) + $C$14*SQRT(AC$2-AB$2)*X2926)</f>
        <v>737.20972231020085</v>
      </c>
      <c r="AD2926" s="47"/>
      <c r="AE2926" s="3" t="s">
        <v>68</v>
      </c>
      <c r="AF2926" s="52" t="b">
        <f ca="1">AND(AF2923&gt;$B$3, NOT(OR($AF2925:AF2925)))</f>
        <v>1</v>
      </c>
      <c r="AG2926" s="52" t="b">
        <f ca="1">AND(AG2923&gt;$B$3, NOT(OR($AF2925:AG2925)))</f>
        <v>0</v>
      </c>
      <c r="AH2926" s="52" t="b">
        <f ca="1">AND(AH2923&gt;$B$3, NOT(OR($AF2925:AH2925)))</f>
        <v>0</v>
      </c>
      <c r="AI2926" s="52" t="b">
        <f ca="1">AND(AI2923&gt;$B$3, NOT(OR($AF2925:AI2925)))</f>
        <v>0</v>
      </c>
      <c r="AJ2926" s="52" t="b">
        <f ca="1">AND(AJ2923&gt;$B$3, NOT(OR($AF2925:AJ2925)))</f>
        <v>0</v>
      </c>
      <c r="AK2926" s="74"/>
      <c r="AL2926" s="70"/>
    </row>
    <row r="2927" spans="6:38" ht="14.55" customHeight="1" x14ac:dyDescent="0.3">
      <c r="F2927" s="79"/>
      <c r="G2927" s="3">
        <v>2925</v>
      </c>
      <c r="H2927" s="61">
        <v>0.21055208097449732</v>
      </c>
      <c r="I2927" s="61">
        <v>-0.21974556073667967</v>
      </c>
      <c r="J2927" s="61">
        <v>0.24319541332608577</v>
      </c>
      <c r="K2927" s="62">
        <v>-1.7587169215040017</v>
      </c>
      <c r="L2927" s="60">
        <f t="array" ref="L2927:O2927">TRANSPOSE(MMULT(Option!$B$25:$E$28, TRANSPOSE(H2927:K2927)))</f>
        <v>0.21055208097449732</v>
      </c>
      <c r="M2927" s="60">
        <v>-0.11717930075147118</v>
      </c>
      <c r="N2927" s="60">
        <v>0.2402789166516871</v>
      </c>
      <c r="O2927" s="60">
        <v>-1.431930371589142</v>
      </c>
      <c r="P2927" s="56" t="str">
        <f t="shared" si="3644"/>
        <v>585/5</v>
      </c>
      <c r="R2927" s="80">
        <v>732</v>
      </c>
      <c r="S2927" s="3" t="s">
        <v>28</v>
      </c>
      <c r="T2927" s="60">
        <f t="array" aca="1" ref="T2927:T2930" ca="1">TRANSPOSE(OFFSET($L$3, MATCH($R2927 &amp; "/" &amp; T$2, $P$3:$P$5002, 0) - 1, 0, 1, $E$1))</f>
        <v>-1.0520759932882047</v>
      </c>
      <c r="U2927" s="60">
        <f t="array" aca="1" ref="U2927:U2930" ca="1">TRANSPOSE(OFFSET($L$3, MATCH($R2927 &amp; "/" &amp; U$2, $P$3:$P$5002, 0) - 1, 0, 1, $E$1))</f>
        <v>-0.80291659625551359</v>
      </c>
      <c r="V2927" s="60">
        <f t="array" aca="1" ref="V2927:V2930" ca="1">TRANSPOSE(OFFSET($L$3, MATCH($R2927 &amp; "/" &amp; V$2, $P$3:$P$5002, 0) - 1, 0, 1, $E$1))</f>
        <v>0.47178255157672322</v>
      </c>
      <c r="W2927" s="60">
        <f t="array" aca="1" ref="W2927:W2930" ca="1">TRANSPOSE(OFFSET($L$3, MATCH($R2927 &amp; "/" &amp; W$2, $P$3:$P$5002, 0) - 1, 0, 1, $E$1))</f>
        <v>0.47857931983414076</v>
      </c>
      <c r="X2927" s="60">
        <f t="array" aca="1" ref="X2927:X2930" ca="1">TRANSPOSE(OFFSET($L$3, MATCH($R2927 &amp; "/" &amp; X$2, $P$3:$P$5002, 0) - 1, 0, 1, $E$1))</f>
        <v>-1.0213159947425419</v>
      </c>
      <c r="Y2927" s="52">
        <f ca="1">$B$11 * EXP(($E$3 - $C$11^2/2) * Y$2 + $C$11*SQRT(Y$2)*T2927)</f>
        <v>73.299030915097575</v>
      </c>
      <c r="Z2927" s="52">
        <f ca="1">Y2927 * EXP(($E$3 - $C$11^2/2) * (Z$2-Y$2) + $C$11*SQRT(Z$2-Y$2)*U2927)</f>
        <v>57.897395979773869</v>
      </c>
      <c r="AA2927" s="52">
        <f ca="1">Z2927 * EXP(($E$3 - $C$11^2/2) * (AA$2-Z$2) + $C$11*SQRT(AA$2-Z$2)*V2927)</f>
        <v>67.034484070088865</v>
      </c>
      <c r="AB2927" s="52">
        <f ca="1">AA2927 * EXP(($E$3 - $C$11^2/2) * (AB$2-AA$2) + $C$11*SQRT(AB$2-AA$2)*W2927)</f>
        <v>77.771961216253089</v>
      </c>
      <c r="AC2927" s="52">
        <f ca="1">AB2927 * EXP(($E$3 - $C$11^2/2) * (AC$2-AB$2) + $C$11*SQRT(AC$2-AB$2)*X2927)</f>
        <v>57.534580792889869</v>
      </c>
      <c r="AD2927" s="47"/>
      <c r="AE2927" s="3" t="s">
        <v>69</v>
      </c>
      <c r="AF2927" s="20" cm="1">
        <f t="array" aca="1" ref="AF2927" ca="1">MIN(Y2927:Y2930 / $D$11:$D$14)</f>
        <v>0.50936200068987303</v>
      </c>
      <c r="AG2927" s="20" cm="1">
        <f t="array" aca="1" ref="AG2927" ca="1">MIN(Z2927:Z2930 / $D$11:$D$14)</f>
        <v>0.55240214421564049</v>
      </c>
      <c r="AH2927" s="20" cm="1">
        <f t="array" aca="1" ref="AH2927" ca="1">MIN(AA2927:AA2930 / $D$11:$D$14)</f>
        <v>0.67034484070088862</v>
      </c>
      <c r="AI2927" s="20" cm="1">
        <f t="array" aca="1" ref="AI2927" ca="1">MIN(AB2927:AB2930 / $D$11:$D$14)</f>
        <v>0.76647448544217811</v>
      </c>
      <c r="AJ2927" s="20" cm="1">
        <f t="array" aca="1" ref="AJ2927" ca="1">MIN(AC2927:AC2930 / $D$11:$D$14)</f>
        <v>0.51373005217203427</v>
      </c>
      <c r="AK2927" s="72">
        <f t="array" aca="1" ref="AK2927" ca="1">SUMPRODUCT(AF2928:AJ2928, EXP(-$E$3*$AF$2:$AJ$2))</f>
        <v>77880.078307140488</v>
      </c>
      <c r="AL2927" s="70">
        <f ca="1">MAX(AC2928 - $D$11, 0) * EXP(-$E$2*$E$3)</f>
        <v>0</v>
      </c>
    </row>
    <row r="2928" spans="6:38" ht="14.55" customHeight="1" x14ac:dyDescent="0.3">
      <c r="F2928" s="79"/>
      <c r="G2928" s="3">
        <v>2926</v>
      </c>
      <c r="H2928" s="61">
        <v>0.43504077949302494</v>
      </c>
      <c r="I2928" s="61">
        <v>-0.51451699934931006</v>
      </c>
      <c r="J2928" s="61">
        <v>0.27299206852402286</v>
      </c>
      <c r="K2928" s="62">
        <v>-1.9099157955527988</v>
      </c>
      <c r="L2928" s="60">
        <f t="array" ref="L2928:O2928">TRANSPOSE(MMULT(Option!$B$25:$E$28, TRANSPOSE(H2928:K2928)))</f>
        <v>0.43504077949302494</v>
      </c>
      <c r="M2928" s="60">
        <v>-0.29754630737474158</v>
      </c>
      <c r="N2928" s="60">
        <v>0.27905581651920652</v>
      </c>
      <c r="O2928" s="60">
        <v>-1.5429874424944647</v>
      </c>
      <c r="P2928" s="56" t="str">
        <f t="shared" si="3644"/>
        <v>586/1</v>
      </c>
      <c r="R2928" s="80"/>
      <c r="S2928" s="3" t="s">
        <v>29</v>
      </c>
      <c r="T2928" s="60">
        <f ca="1"/>
        <v>-2.2653210514356483</v>
      </c>
      <c r="U2928" s="60">
        <f ca="1"/>
        <v>0.25372446537335053</v>
      </c>
      <c r="V2928" s="60">
        <f ca="1"/>
        <v>0.68852664662832219</v>
      </c>
      <c r="W2928" s="60">
        <f ca="1"/>
        <v>0.47470794319703874</v>
      </c>
      <c r="X2928" s="60">
        <f ca="1"/>
        <v>-1.4551624764780604</v>
      </c>
      <c r="Y2928" s="52">
        <f ca="1">$B$12 * EXP(($E$3 - $C$12^2/2) * Y$2 + $C$12*SQRT(Y$2)*T2928)</f>
        <v>50.936200068987304</v>
      </c>
      <c r="Z2928" s="52">
        <f ca="1">Y2928 * EXP(($E$3 - $C$12^2/2) * (Z$2-Y$2) + $C$12*SQRT(Z$2-Y$2)*U2928)</f>
        <v>55.240214421564048</v>
      </c>
      <c r="AA2928" s="52">
        <f ca="1">Z2928 * EXP(($E$3 - $C$12^2/2) * (AA$2-Z$2) + $C$12*SQRT(AA$2-Z$2)*V2928)</f>
        <v>68.254898484615879</v>
      </c>
      <c r="AB2928" s="52">
        <f ca="1">AA2928 * EXP(($E$3 - $C$12^2/2) * (AB$2-AA$2) + $C$12*SQRT(AB$2-AA$2)*W2928)</f>
        <v>79.095943250394598</v>
      </c>
      <c r="AC2928" s="52">
        <f ca="1">AB2928 * EXP(($E$3 - $C$12^2/2) * (AC$2-AB$2) + $C$12*SQRT(AC$2-AB$2)*X2928)</f>
        <v>51.373005217203428</v>
      </c>
      <c r="AD2928" s="47"/>
      <c r="AE2928" s="3" t="s">
        <v>47</v>
      </c>
      <c r="AF2928" s="64">
        <f t="shared" ref="AF2928" ca="1" si="3700">($B$5*AF2930 + (1 + $B$6)*AF2929)*$B$2</f>
        <v>0</v>
      </c>
      <c r="AG2928" s="64">
        <f t="shared" ref="AG2928" ca="1" si="3701">($B$5*AG2930 + (1 + $B$6)*AG2929)*$B$2</f>
        <v>0</v>
      </c>
      <c r="AH2928" s="64">
        <f t="shared" ref="AH2928" ca="1" si="3702">($B$5*AH2930 + (1 + $B$6)*AH2929)*$B$2</f>
        <v>0</v>
      </c>
      <c r="AI2928" s="64">
        <f t="shared" ref="AI2928" ca="1" si="3703">($B$5*AI2930 + (1 + $B$6)*AI2929)*$B$2</f>
        <v>0</v>
      </c>
      <c r="AJ2928" s="64" cm="1">
        <f t="array" aca="1" ref="AJ2928" ca="1">($B$5*AJ2930 + (1 + $B$6)*AJ2929 + AND(NOT(AF2929:AJ2929)))*$B$2</f>
        <v>100000</v>
      </c>
      <c r="AK2928" s="73"/>
      <c r="AL2928" s="70"/>
    </row>
    <row r="2929" spans="6:38" ht="14.55" customHeight="1" x14ac:dyDescent="0.3">
      <c r="F2929" s="79"/>
      <c r="G2929" s="3">
        <v>2927</v>
      </c>
      <c r="H2929" s="61">
        <v>-1.5150131723721685</v>
      </c>
      <c r="I2929" s="61">
        <v>-1.7350073666520742</v>
      </c>
      <c r="J2929" s="61">
        <v>1.7418607804789679</v>
      </c>
      <c r="K2929" s="62">
        <v>-0.97447207324965945</v>
      </c>
      <c r="L2929" s="60">
        <f t="array" ref="L2929:O2929">TRANSPOSE(MMULT(Option!$B$25:$E$28, TRANSPOSE(H2929:K2929)))</f>
        <v>-1.5150131723721685</v>
      </c>
      <c r="M2929" s="60">
        <v>-2.1961657867466937</v>
      </c>
      <c r="N2929" s="60">
        <v>0.46955701099952041</v>
      </c>
      <c r="O2929" s="60">
        <v>-1.5548484610691342</v>
      </c>
      <c r="P2929" s="56" t="str">
        <f t="shared" si="3644"/>
        <v>586/2</v>
      </c>
      <c r="R2929" s="80"/>
      <c r="S2929" s="3" t="s">
        <v>31</v>
      </c>
      <c r="T2929" s="60">
        <f ca="1"/>
        <v>1.0326107010076915</v>
      </c>
      <c r="U2929" s="60">
        <f ca="1"/>
        <v>-0.49663481676534849</v>
      </c>
      <c r="V2929" s="60">
        <f ca="1"/>
        <v>-0.37024103592627489</v>
      </c>
      <c r="W2929" s="60">
        <f ca="1"/>
        <v>-0.71961488347935887</v>
      </c>
      <c r="X2929" s="60">
        <f ca="1"/>
        <v>-0.69760640042959854</v>
      </c>
      <c r="Y2929" s="52">
        <f ca="1">$B$13 * EXP(($E$3 - $C$13^2/2) * Y$2 + $C$13*SQRT(Y$2)*T2929)</f>
        <v>136.99622850524551</v>
      </c>
      <c r="Z2929" s="52">
        <f ca="1">Y2929 * EXP(($E$3 - $C$13^2/2) * (Z$2-Y$2) + $C$13*SQRT(Z$2-Y$2)*U2929)</f>
        <v>118.62448924107915</v>
      </c>
      <c r="AA2929" s="52">
        <f ca="1">Z2929 * EXP(($E$3 - $C$13^2/2) * (AA$2-Z$2) + $C$13*SQRT(AA$2-Z$2)*V2929)</f>
        <v>106.68607465686681</v>
      </c>
      <c r="AB2929" s="52">
        <f ca="1">AA2929 * EXP(($E$3 - $C$13^2/2) * (AB$2-AA$2) + $C$13*SQRT(AB$2-AA$2)*W2929)</f>
        <v>86.401598382738456</v>
      </c>
      <c r="AC2929" s="52">
        <f ca="1">AB2929 * EXP(($E$3 - $C$13^2/2) * (AC$2-AB$2) + $C$13*SQRT(AC$2-AB$2)*X2929)</f>
        <v>70.437391773584949</v>
      </c>
      <c r="AD2929" s="47"/>
      <c r="AE2929" s="3" t="s">
        <v>46</v>
      </c>
      <c r="AF2929" s="52" t="b">
        <f t="shared" ref="AF2929" ca="1" si="3704">AF2927 &gt;= $B$4</f>
        <v>0</v>
      </c>
      <c r="AG2929" s="52" t="b">
        <f t="array" aca="1" ref="AG2929" ca="1">AND(AG2927 &gt;= $B$4, NOT(OR($AF2929:AF2929)))</f>
        <v>0</v>
      </c>
      <c r="AH2929" s="52" t="b">
        <f t="array" aca="1" ref="AH2929" ca="1">AND(AH2927 &gt;= $B$4, NOT(OR($AF2929:AG2929)))</f>
        <v>0</v>
      </c>
      <c r="AI2929" s="52" t="b">
        <f t="array" aca="1" ref="AI2929" ca="1">AND(AI2927 &gt;= $B$4, NOT(OR($AF2929:AH2929)))</f>
        <v>0</v>
      </c>
      <c r="AJ2929" s="52" t="b">
        <f t="array" aca="1" ref="AJ2929" ca="1">AND(AJ2927 &gt;= $B$4, NOT(OR($AF2929:AI2929)))</f>
        <v>0</v>
      </c>
      <c r="AK2929" s="73"/>
      <c r="AL2929" s="70"/>
    </row>
    <row r="2930" spans="6:38" ht="14.55" customHeight="1" x14ac:dyDescent="0.3">
      <c r="F2930" s="79"/>
      <c r="G2930" s="3">
        <v>2928</v>
      </c>
      <c r="H2930" s="61">
        <v>-0.19244253801656433</v>
      </c>
      <c r="I2930" s="61">
        <v>-0.47918906012910412</v>
      </c>
      <c r="J2930" s="61">
        <v>1.3330666234653505</v>
      </c>
      <c r="K2930" s="62">
        <v>-1.8617983142113514</v>
      </c>
      <c r="L2930" s="60">
        <f t="array" ref="L2930:O2930">TRANSPOSE(MMULT(Option!$B$25:$E$28, TRANSPOSE(H2930:K2930)))</f>
        <v>-0.19244253801656433</v>
      </c>
      <c r="M2930" s="60">
        <v>-0.51616104325389878</v>
      </c>
      <c r="N2930" s="60">
        <v>0.96838766749930627</v>
      </c>
      <c r="O2930" s="60">
        <v>-1.5366190271010214</v>
      </c>
      <c r="P2930" s="56" t="str">
        <f t="shared" si="3644"/>
        <v>586/3</v>
      </c>
      <c r="R2930" s="80"/>
      <c r="S2930" s="3" t="s">
        <v>30</v>
      </c>
      <c r="T2930" s="60">
        <f ca="1"/>
        <v>-1.0326707630764216</v>
      </c>
      <c r="U2930" s="60">
        <f ca="1"/>
        <v>-0.10771316547812927</v>
      </c>
      <c r="V2930" s="60">
        <f ca="1"/>
        <v>0.50360213467457116</v>
      </c>
      <c r="W2930" s="60">
        <f ca="1"/>
        <v>-0.3163977671821846</v>
      </c>
      <c r="X2930" s="60">
        <f ca="1"/>
        <v>0.17556265280260308</v>
      </c>
      <c r="Y2930" s="52">
        <f ca="1">$B$14 * EXP(($E$3 - $C$14^2/2) * Y$2 + $C$14*SQRT(Y$2)*T2930)</f>
        <v>73.7269907761507</v>
      </c>
      <c r="Z2930" s="52">
        <f ca="1">Y2930 * EXP(($E$3 - $C$14^2/2) * (Z$2-Y$2) + $C$14*SQRT(Z$2-Y$2)*U2930)</f>
        <v>71.740468845215901</v>
      </c>
      <c r="AA2930" s="52">
        <f ca="1">Z2930 * EXP(($E$3 - $C$14^2/2) * (AA$2-Z$2) + $C$14*SQRT(AA$2-Z$2)*V2930)</f>
        <v>83.858901951181878</v>
      </c>
      <c r="AB2930" s="52">
        <f ca="1">AA2930 * EXP(($E$3 - $C$14^2/2) * (AB$2-AA$2) + $C$14*SQRT(AB$2-AA$2)*W2930)</f>
        <v>76.647448544217809</v>
      </c>
      <c r="AC2930" s="52">
        <f ca="1">AB2930 * EXP(($E$3 - $C$14^2/2) * (AC$2-AB$2) + $C$14*SQRT(AC$2-AB$2)*X2930)</f>
        <v>81.19755318388431</v>
      </c>
      <c r="AD2930" s="47"/>
      <c r="AE2930" s="3" t="s">
        <v>68</v>
      </c>
      <c r="AF2930" s="52" t="b">
        <f ca="1">AND(AF2927&gt;$B$3, NOT(OR($AF2929:AF2929)))</f>
        <v>0</v>
      </c>
      <c r="AG2930" s="52" t="b">
        <f ca="1">AND(AG2927&gt;$B$3, NOT(OR($AF2929:AG2929)))</f>
        <v>0</v>
      </c>
      <c r="AH2930" s="52" t="b">
        <f ca="1">AND(AH2927&gt;$B$3, NOT(OR($AF2929:AH2929)))</f>
        <v>0</v>
      </c>
      <c r="AI2930" s="52" t="b">
        <f ca="1">AND(AI2927&gt;$B$3, NOT(OR($AF2929:AI2929)))</f>
        <v>0</v>
      </c>
      <c r="AJ2930" s="52" t="b">
        <f ca="1">AND(AJ2927&gt;$B$3, NOT(OR($AF2929:AJ2929)))</f>
        <v>0</v>
      </c>
      <c r="AK2930" s="74"/>
      <c r="AL2930" s="70"/>
    </row>
    <row r="2931" spans="6:38" ht="14.55" customHeight="1" x14ac:dyDescent="0.3">
      <c r="F2931" s="79"/>
      <c r="G2931" s="3">
        <v>2929</v>
      </c>
      <c r="H2931" s="61">
        <v>0.36695776088771642</v>
      </c>
      <c r="I2931" s="61">
        <v>0.48949712102145071</v>
      </c>
      <c r="J2931" s="61">
        <v>0.32292932302198263</v>
      </c>
      <c r="K2931" s="62">
        <v>1.0156692202105575</v>
      </c>
      <c r="L2931" s="60">
        <f t="array" ref="L2931:O2931">TRANSPOSE(MMULT(Option!$B$25:$E$28, TRANSPOSE(H2931:K2931)))</f>
        <v>0.36695776088771642</v>
      </c>
      <c r="M2931" s="60">
        <v>0.59541462626383801</v>
      </c>
      <c r="N2931" s="60">
        <v>0.55859561409109437</v>
      </c>
      <c r="O2931" s="60">
        <v>1.2077600462714371</v>
      </c>
      <c r="P2931" s="56" t="str">
        <f t="shared" si="3644"/>
        <v>586/4</v>
      </c>
      <c r="R2931" s="80">
        <v>733</v>
      </c>
      <c r="S2931" s="3" t="s">
        <v>28</v>
      </c>
      <c r="T2931" s="60">
        <f t="array" aca="1" ref="T2931:T2934" ca="1">TRANSPOSE(OFFSET($L$3, MATCH($R2931 &amp; "/" &amp; T$2, $P$3:$P$5002, 0) - 1, 0, 1, $E$1))</f>
        <v>0.89607712608423717</v>
      </c>
      <c r="U2931" s="60">
        <f t="array" aca="1" ref="U2931:U2934" ca="1">TRANSPOSE(OFFSET($L$3, MATCH($R2931 &amp; "/" &amp; U$2, $P$3:$P$5002, 0) - 1, 0, 1, $E$1))</f>
        <v>2.1153575023098541</v>
      </c>
      <c r="V2931" s="60">
        <f t="array" aca="1" ref="V2931:V2934" ca="1">TRANSPOSE(OFFSET($L$3, MATCH($R2931 &amp; "/" &amp; V$2, $P$3:$P$5002, 0) - 1, 0, 1, $E$1))</f>
        <v>-0.5358546884562414</v>
      </c>
      <c r="W2931" s="60">
        <f t="array" aca="1" ref="W2931:W2934" ca="1">TRANSPOSE(OFFSET($L$3, MATCH($R2931 &amp; "/" &amp; W$2, $P$3:$P$5002, 0) - 1, 0, 1, $E$1))</f>
        <v>3.1353119714041117E-2</v>
      </c>
      <c r="X2931" s="60">
        <f t="array" aca="1" ref="X2931:X2934" ca="1">TRANSPOSE(OFFSET($L$3, MATCH($R2931 &amp; "/" &amp; X$2, $P$3:$P$5002, 0) - 1, 0, 1, $E$1))</f>
        <v>-0.4084579716274333</v>
      </c>
      <c r="Y2931" s="52">
        <f ca="1">$B$11 * EXP(($E$3 - $C$11^2/2) * Y$2 + $C$11*SQRT(Y$2)*T2931)</f>
        <v>131.49822110574624</v>
      </c>
      <c r="Z2931" s="52">
        <f ca="1">Y2931 * EXP(($E$3 - $C$11^2/2) * (Z$2-Y$2) + $C$11*SQRT(Z$2-Y$2)*U2931)</f>
        <v>249.28593588214238</v>
      </c>
      <c r="AA2931" s="52">
        <f ca="1">Z2931 * EXP(($E$3 - $C$11^2/2) * (AA$2-Z$2) + $C$11*SQRT(AA$2-Z$2)*V2931)</f>
        <v>213.33083314186965</v>
      </c>
      <c r="AB2931" s="52">
        <f ca="1">AA2931 * EXP(($E$3 - $C$11^2/2) * (AB$2-AA$2) + $C$11*SQRT(AB$2-AA$2)*W2931)</f>
        <v>216.42630651444921</v>
      </c>
      <c r="AC2931" s="52">
        <f ca="1">AB2931 * EXP(($E$3 - $C$11^2/2) * (AC$2-AB$2) + $C$11*SQRT(AC$2-AB$2)*X2931)</f>
        <v>192.4262016930758</v>
      </c>
      <c r="AD2931" s="47"/>
      <c r="AE2931" s="3" t="s">
        <v>69</v>
      </c>
      <c r="AF2931" s="20" cm="1">
        <f t="array" aca="1" ref="AF2931" ca="1">MIN(Y2931:Y2934 / $D$11:$D$14)</f>
        <v>1.0628505100627856</v>
      </c>
      <c r="AG2931" s="20" cm="1">
        <f t="array" aca="1" ref="AG2931" ca="1">MIN(Z2931:Z2934 / $D$11:$D$14)</f>
        <v>1.1366147928264567</v>
      </c>
      <c r="AH2931" s="20" cm="1">
        <f t="array" aca="1" ref="AH2931" ca="1">MIN(AA2931:AA2934 / $D$11:$D$14)</f>
        <v>0.98861466937146403</v>
      </c>
      <c r="AI2931" s="20" cm="1">
        <f t="array" aca="1" ref="AI2931" ca="1">MIN(AB2931:AB2934 / $D$11:$D$14)</f>
        <v>1.0598346762732043</v>
      </c>
      <c r="AJ2931" s="20" cm="1">
        <f t="array" aca="1" ref="AJ2931" ca="1">MIN(AC2931:AC2934 / $D$11:$D$14)</f>
        <v>0.86211745870334755</v>
      </c>
      <c r="AK2931" s="72">
        <f t="array" aca="1" ref="AK2931" ca="1">SUMPRODUCT(AF2932:AJ2932, EXP(-$E$3*$AF$2:$AJ$2))</f>
        <v>142594.67363380725</v>
      </c>
      <c r="AL2931" s="70">
        <f ca="1">MAX(AC2932 - $D$11, 0) * EXP(-$E$2*$E$3)</f>
        <v>0.96283758961428378</v>
      </c>
    </row>
    <row r="2932" spans="6:38" ht="14.55" customHeight="1" x14ac:dyDescent="0.3">
      <c r="F2932" s="79"/>
      <c r="G2932" s="3">
        <v>2930</v>
      </c>
      <c r="H2932" s="61">
        <v>-1.0913767828331198</v>
      </c>
      <c r="I2932" s="61">
        <v>1.027953688031646</v>
      </c>
      <c r="J2932" s="61">
        <v>-1.7208296495753377E-2</v>
      </c>
      <c r="K2932" s="62">
        <v>-1.1249691406787903</v>
      </c>
      <c r="L2932" s="60">
        <f t="array" ref="L2932:O2932">TRANSPOSE(MMULT(Option!$B$25:$E$28, TRANSPOSE(H2932:K2932)))</f>
        <v>-1.0913767828331198</v>
      </c>
      <c r="M2932" s="60">
        <v>0.50558440412955985</v>
      </c>
      <c r="N2932" s="60">
        <v>-0.18248347108313318</v>
      </c>
      <c r="O2932" s="60">
        <v>-1.1340939836752726</v>
      </c>
      <c r="P2932" s="56" t="str">
        <f t="shared" si="3644"/>
        <v>586/5</v>
      </c>
      <c r="R2932" s="80"/>
      <c r="S2932" s="3" t="s">
        <v>29</v>
      </c>
      <c r="T2932" s="60">
        <f ca="1"/>
        <v>1.0016190112814303</v>
      </c>
      <c r="U2932" s="60">
        <f ca="1"/>
        <v>1.4675984575648635</v>
      </c>
      <c r="V2932" s="60">
        <f ca="1"/>
        <v>0.11317117051056461</v>
      </c>
      <c r="W2932" s="60">
        <f ca="1"/>
        <v>-0.83032603406629057</v>
      </c>
      <c r="X2932" s="60">
        <f ca="1"/>
        <v>-1.7944383366095151</v>
      </c>
      <c r="Y2932" s="52">
        <f ca="1">$B$12 * EXP(($E$3 - $C$12^2/2) * Y$2 + $C$12*SQRT(Y$2)*T2932)</f>
        <v>135.72840804066905</v>
      </c>
      <c r="Z2932" s="52">
        <f ca="1">Y2932 * EXP(($E$3 - $C$12^2/2) * (Z$2-Y$2) + $C$12*SQRT(Z$2-Y$2)*U2932)</f>
        <v>211.86206510982794</v>
      </c>
      <c r="AA2932" s="52">
        <f ca="1">Z2932 * EXP(($E$3 - $C$12^2/2) * (AA$2-Z$2) + $C$12*SQRT(AA$2-Z$2)*V2932)</f>
        <v>220.2772054136702</v>
      </c>
      <c r="AB2932" s="52">
        <f ca="1">AA2932 * EXP(($E$3 - $C$12^2/2) * (AB$2-AA$2) + $C$12*SQRT(AB$2-AA$2)*W2932)</f>
        <v>172.56758685248556</v>
      </c>
      <c r="AC2932" s="52">
        <f ca="1">AB2932 * EXP(($E$3 - $C$12^2/2) * (AC$2-AB$2) + $C$12*SQRT(AC$2-AB$2)*X2932)</f>
        <v>101.2363079372071</v>
      </c>
      <c r="AD2932" s="47"/>
      <c r="AE2932" s="3" t="s">
        <v>47</v>
      </c>
      <c r="AF2932" s="64">
        <f t="shared" ref="AF2932" ca="1" si="3705">($B$5*AF2934 + (1 + $B$6)*AF2933)*$B$2</f>
        <v>15000</v>
      </c>
      <c r="AG2932" s="64">
        <f t="shared" ref="AG2932" ca="1" si="3706">($B$5*AG2934 + (1 + $B$6)*AG2933)*$B$2</f>
        <v>15000</v>
      </c>
      <c r="AH2932" s="64">
        <f t="shared" ref="AH2932" ca="1" si="3707">($B$5*AH2934 + (1 + $B$6)*AH2933)*$B$2</f>
        <v>15000</v>
      </c>
      <c r="AI2932" s="64">
        <f t="shared" ref="AI2932" ca="1" si="3708">($B$5*AI2934 + (1 + $B$6)*AI2933)*$B$2</f>
        <v>15000</v>
      </c>
      <c r="AJ2932" s="64" cm="1">
        <f t="array" aca="1" ref="AJ2932" ca="1">($B$5*AJ2934 + (1 + $B$6)*AJ2933 + AND(NOT(AF2933:AJ2933)))*$B$2</f>
        <v>114999.99999999999</v>
      </c>
      <c r="AK2932" s="73"/>
      <c r="AL2932" s="70"/>
    </row>
    <row r="2933" spans="6:38" ht="14.55" customHeight="1" x14ac:dyDescent="0.3">
      <c r="F2933" s="79"/>
      <c r="G2933" s="3">
        <v>2931</v>
      </c>
      <c r="H2933" s="61">
        <v>0.71364090313181217</v>
      </c>
      <c r="I2933" s="61">
        <v>0.82192263245721831</v>
      </c>
      <c r="J2933" s="61">
        <v>-0.27730543614281483</v>
      </c>
      <c r="K2933" s="62">
        <v>2.4836895901633298</v>
      </c>
      <c r="L2933" s="60">
        <f t="array" ref="L2933:O2933">TRANSPOSE(MMULT(Option!$B$25:$E$28, TRANSPOSE(H2933:K2933)))</f>
        <v>0.71364090313181217</v>
      </c>
      <c r="M2933" s="60">
        <v>1.038760896979239</v>
      </c>
      <c r="N2933" s="60">
        <v>0.25712607277843946</v>
      </c>
      <c r="O2933" s="60">
        <v>2.5734664454548275</v>
      </c>
      <c r="P2933" s="56" t="str">
        <f t="shared" si="3644"/>
        <v>587/1</v>
      </c>
      <c r="R2933" s="80"/>
      <c r="S2933" s="3" t="s">
        <v>31</v>
      </c>
      <c r="T2933" s="60">
        <f ca="1"/>
        <v>1.7910136616887693</v>
      </c>
      <c r="U2933" s="60">
        <f ca="1"/>
        <v>-1.3974991124342491</v>
      </c>
      <c r="V2933" s="60">
        <f ca="1"/>
        <v>-0.48168334821669945</v>
      </c>
      <c r="W2933" s="60">
        <f ca="1"/>
        <v>0.21521189956235584</v>
      </c>
      <c r="X2933" s="60">
        <f ca="1"/>
        <v>-0.69680236584283939</v>
      </c>
      <c r="Y2933" s="52">
        <f ca="1">$B$13 * EXP(($E$3 - $C$13^2/2) * Y$2 + $C$13*SQRT(Y$2)*T2933)</f>
        <v>171.9965269562428</v>
      </c>
      <c r="Z2933" s="52">
        <f ca="1">Y2933 * EXP(($E$3 - $C$13^2/2) * (Z$2-Y$2) + $C$13*SQRT(Z$2-Y$2)*U2933)</f>
        <v>113.66147928264567</v>
      </c>
      <c r="AA2933" s="52">
        <f ca="1">Z2933 * EXP(($E$3 - $C$13^2/2) * (AA$2-Z$2) + $C$13*SQRT(AA$2-Z$2)*V2933)</f>
        <v>98.861466937146403</v>
      </c>
      <c r="AB2933" s="52">
        <f ca="1">AA2933 * EXP(($E$3 - $C$13^2/2) * (AB$2-AA$2) + $C$13*SQRT(AB$2-AA$2)*W2933)</f>
        <v>105.98346762732044</v>
      </c>
      <c r="AC2933" s="52">
        <f ca="1">AB2933 * EXP(($E$3 - $C$13^2/2) * (AC$2-AB$2) + $C$13*SQRT(AC$2-AB$2)*X2933)</f>
        <v>86.422011527682258</v>
      </c>
      <c r="AD2933" s="47"/>
      <c r="AE2933" s="3" t="s">
        <v>46</v>
      </c>
      <c r="AF2933" s="52" t="b">
        <f t="shared" ref="AF2933" ca="1" si="3709">AF2931 &gt;= $B$4</f>
        <v>0</v>
      </c>
      <c r="AG2933" s="52" t="b">
        <f t="array" aca="1" ref="AG2933" ca="1">AND(AG2931 &gt;= $B$4, NOT(OR($AF2933:AF2933)))</f>
        <v>0</v>
      </c>
      <c r="AH2933" s="52" t="b">
        <f t="array" aca="1" ref="AH2933" ca="1">AND(AH2931 &gt;= $B$4, NOT(OR($AF2933:AG2933)))</f>
        <v>0</v>
      </c>
      <c r="AI2933" s="52" t="b">
        <f t="array" aca="1" ref="AI2933" ca="1">AND(AI2931 &gt;= $B$4, NOT(OR($AF2933:AH2933)))</f>
        <v>0</v>
      </c>
      <c r="AJ2933" s="52" t="b">
        <f t="array" aca="1" ref="AJ2933" ca="1">AND(AJ2931 &gt;= $B$4, NOT(OR($AF2933:AI2933)))</f>
        <v>0</v>
      </c>
      <c r="AK2933" s="73"/>
      <c r="AL2933" s="70"/>
    </row>
    <row r="2934" spans="6:38" ht="14.55" customHeight="1" x14ac:dyDescent="0.3">
      <c r="F2934" s="79"/>
      <c r="G2934" s="3">
        <v>2932</v>
      </c>
      <c r="H2934" s="61">
        <v>-0.96101502044234099</v>
      </c>
      <c r="I2934" s="61">
        <v>0.44706744819106886</v>
      </c>
      <c r="J2934" s="61">
        <v>-0.15512180580114682</v>
      </c>
      <c r="K2934" s="62">
        <v>-0.8299239363443599</v>
      </c>
      <c r="L2934" s="60">
        <f t="array" ref="L2934:O2934">TRANSPOSE(MMULT(Option!$B$25:$E$28, TRANSPOSE(H2934:K2934)))</f>
        <v>-0.96101502044234099</v>
      </c>
      <c r="M2934" s="60">
        <v>2.5338076240327856E-2</v>
      </c>
      <c r="N2934" s="60">
        <v>-0.40358131320952639</v>
      </c>
      <c r="O2934" s="60">
        <v>-1.0083173450877583</v>
      </c>
      <c r="P2934" s="56" t="str">
        <f t="shared" si="3644"/>
        <v>587/2</v>
      </c>
      <c r="R2934" s="80"/>
      <c r="S2934" s="3" t="s">
        <v>30</v>
      </c>
      <c r="T2934" s="60">
        <f ca="1"/>
        <v>0.18651486412629847</v>
      </c>
      <c r="U2934" s="60">
        <f ca="1"/>
        <v>1.8174664284480002</v>
      </c>
      <c r="V2934" s="60">
        <f ca="1"/>
        <v>-0.3899731619840493</v>
      </c>
      <c r="W2934" s="60">
        <f ca="1"/>
        <v>-0.44539454410181839</v>
      </c>
      <c r="X2934" s="60">
        <f ca="1"/>
        <v>-1.7464927685033649</v>
      </c>
      <c r="Y2934" s="52">
        <f ca="1">$B$14 * EXP(($E$3 - $C$14^2/2) * Y$2 + $C$14*SQRT(Y$2)*T2934)</f>
        <v>106.28505100627856</v>
      </c>
      <c r="Z2934" s="52">
        <f ca="1">Y2934 * EXP(($E$3 - $C$14^2/2) * (Z$2-Y$2) + $C$14*SQRT(Z$2-Y$2)*U2934)</f>
        <v>184.26309008077658</v>
      </c>
      <c r="AA2934" s="52">
        <f ca="1">Z2934 * EXP(($E$3 - $C$14^2/2) * (AA$2-Z$2) + $C$14*SQRT(AA$2-Z$2)*V2934)</f>
        <v>164.74068394458072</v>
      </c>
      <c r="AB2934" s="52">
        <f ca="1">AA2934 * EXP(($E$3 - $C$14^2/2) * (AB$2-AA$2) + $C$14*SQRT(AB$2-AA$2)*W2934)</f>
        <v>144.8580448620296</v>
      </c>
      <c r="AC2934" s="52">
        <f ca="1">AB2934 * EXP(($E$3 - $C$14^2/2) * (AC$2-AB$2) + $C$14*SQRT(AC$2-AB$2)*X2934)</f>
        <v>86.211745870334752</v>
      </c>
      <c r="AD2934" s="47"/>
      <c r="AE2934" s="3" t="s">
        <v>68</v>
      </c>
      <c r="AF2934" s="52" t="b">
        <f ca="1">AND(AF2931&gt;$B$3, NOT(OR($AF2933:AF2933)))</f>
        <v>1</v>
      </c>
      <c r="AG2934" s="52" t="b">
        <f ca="1">AND(AG2931&gt;$B$3, NOT(OR($AF2933:AG2933)))</f>
        <v>1</v>
      </c>
      <c r="AH2934" s="52" t="b">
        <f ca="1">AND(AH2931&gt;$B$3, NOT(OR($AF2933:AH2933)))</f>
        <v>1</v>
      </c>
      <c r="AI2934" s="52" t="b">
        <f ca="1">AND(AI2931&gt;$B$3, NOT(OR($AF2933:AI2933)))</f>
        <v>1</v>
      </c>
      <c r="AJ2934" s="52" t="b">
        <f ca="1">AND(AJ2931&gt;$B$3, NOT(OR($AF2933:AJ2933)))</f>
        <v>1</v>
      </c>
      <c r="AK2934" s="74"/>
      <c r="AL2934" s="70"/>
    </row>
    <row r="2935" spans="6:38" ht="14.55" customHeight="1" x14ac:dyDescent="0.3">
      <c r="F2935" s="79"/>
      <c r="G2935" s="3">
        <v>2933</v>
      </c>
      <c r="H2935" s="61">
        <v>-1.5997764500954168</v>
      </c>
      <c r="I2935" s="61">
        <v>-0.21780845890855532</v>
      </c>
      <c r="J2935" s="61">
        <v>-2.1114943823427592</v>
      </c>
      <c r="K2935" s="62">
        <v>-0.76518117554968068</v>
      </c>
      <c r="L2935" s="60">
        <f t="array" ref="L2935:O2935">TRANSPOSE(MMULT(Option!$B$25:$E$28, TRANSPOSE(H2935:K2935)))</f>
        <v>-1.5997764500954168</v>
      </c>
      <c r="M2935" s="60">
        <v>-0.83953533002819347</v>
      </c>
      <c r="N2935" s="60">
        <v>-2.5514929924753051</v>
      </c>
      <c r="O2935" s="60">
        <v>-1.7643297382276728</v>
      </c>
      <c r="P2935" s="56" t="str">
        <f t="shared" si="3644"/>
        <v>587/3</v>
      </c>
      <c r="R2935" s="80">
        <v>734</v>
      </c>
      <c r="S2935" s="3" t="s">
        <v>28</v>
      </c>
      <c r="T2935" s="60">
        <f t="array" aca="1" ref="T2935:T2938" ca="1">TRANSPOSE(OFFSET($L$3, MATCH($R2935 &amp; "/" &amp; T$2, $P$3:$P$5002, 0) - 1, 0, 1, $E$1))</f>
        <v>-0.99277285255613357</v>
      </c>
      <c r="U2935" s="60">
        <f t="array" aca="1" ref="U2935:U2938" ca="1">TRANSPOSE(OFFSET($L$3, MATCH($R2935 &amp; "/" &amp; U$2, $P$3:$P$5002, 0) - 1, 0, 1, $E$1))</f>
        <v>-0.32363649189180393</v>
      </c>
      <c r="V2935" s="60">
        <f t="array" aca="1" ref="V2935:V2938" ca="1">TRANSPOSE(OFFSET($L$3, MATCH($R2935 &amp; "/" &amp; V$2, $P$3:$P$5002, 0) - 1, 0, 1, $E$1))</f>
        <v>-2.0037863075195519</v>
      </c>
      <c r="W2935" s="60">
        <f t="array" aca="1" ref="W2935:W2938" ca="1">TRANSPOSE(OFFSET($L$3, MATCH($R2935 &amp; "/" &amp; W$2, $P$3:$P$5002, 0) - 1, 0, 1, $E$1))</f>
        <v>0.79268663887269863</v>
      </c>
      <c r="X2935" s="60">
        <f t="array" aca="1" ref="X2935:X2938" ca="1">TRANSPOSE(OFFSET($L$3, MATCH($R2935 &amp; "/" &amp; X$2, $P$3:$P$5002, 0) - 1, 0, 1, $E$1))</f>
        <v>-0.37762062828400988</v>
      </c>
      <c r="Y2935" s="52">
        <f ca="1">$B$11 * EXP(($E$3 - $C$11^2/2) * Y$2 + $C$11*SQRT(Y$2)*T2935)</f>
        <v>74.614759056452968</v>
      </c>
      <c r="Z2935" s="52">
        <f ca="1">Y2935 * EXP(($E$3 - $C$11^2/2) * (Z$2-Y$2) + $C$11*SQRT(Z$2-Y$2)*U2935)</f>
        <v>68.050316675238633</v>
      </c>
      <c r="AA2935" s="52">
        <f ca="1">Z2935 * EXP(($E$3 - $C$11^2/2) * (AA$2-Z$2) + $C$11*SQRT(AA$2-Z$2)*V2935)</f>
        <v>37.491396890303058</v>
      </c>
      <c r="AB2935" s="52">
        <f ca="1">AA2935 * EXP(($E$3 - $C$11^2/2) * (AB$2-AA$2) + $C$11*SQRT(AB$2-AA$2)*W2935)</f>
        <v>47.794830354048123</v>
      </c>
      <c r="AC2935" s="52">
        <f ca="1">AB2935 * EXP(($E$3 - $C$11^2/2) * (AC$2-AB$2) + $C$11*SQRT(AC$2-AB$2)*X2935)</f>
        <v>42.889682402684343</v>
      </c>
      <c r="AD2935" s="47"/>
      <c r="AE2935" s="3" t="s">
        <v>69</v>
      </c>
      <c r="AF2935" s="20" cm="1">
        <f t="array" aca="1" ref="AF2935" ca="1">MIN(Y2935:Y2938 / $D$11:$D$14)</f>
        <v>0.68411245832536283</v>
      </c>
      <c r="AG2935" s="20" cm="1">
        <f t="array" aca="1" ref="AG2935" ca="1">MIN(Z2935:Z2938 / $D$11:$D$14)</f>
        <v>0.53980572622926992</v>
      </c>
      <c r="AH2935" s="20" cm="1">
        <f t="array" aca="1" ref="AH2935" ca="1">MIN(AA2935:AA2938 / $D$11:$D$14)</f>
        <v>0.37491396890303058</v>
      </c>
      <c r="AI2935" s="20" cm="1">
        <f t="array" aca="1" ref="AI2935" ca="1">MIN(AB2935:AB2938 / $D$11:$D$14)</f>
        <v>0.47794830354048123</v>
      </c>
      <c r="AJ2935" s="20" cm="1">
        <f t="array" aca="1" ref="AJ2935" ca="1">MIN(AC2935:AC2938 / $D$11:$D$14)</f>
        <v>0.42889682402684343</v>
      </c>
      <c r="AK2935" s="72">
        <f t="array" aca="1" ref="AK2935" ca="1">SUMPRODUCT(AF2936:AJ2936, EXP(-$E$3*$AF$2:$AJ$2))</f>
        <v>77880.078307140488</v>
      </c>
      <c r="AL2935" s="70">
        <f ca="1">MAX(AC2936 - $D$11, 0) * EXP(-$E$2*$E$3)</f>
        <v>0</v>
      </c>
    </row>
    <row r="2936" spans="6:38" ht="14.55" customHeight="1" x14ac:dyDescent="0.3">
      <c r="F2936" s="79"/>
      <c r="G2936" s="3">
        <v>2934</v>
      </c>
      <c r="H2936" s="61">
        <v>-1.2148415394055025</v>
      </c>
      <c r="I2936" s="61">
        <v>0.37625680399212996</v>
      </c>
      <c r="J2936" s="61">
        <v>0.89608276933011066</v>
      </c>
      <c r="K2936" s="62">
        <v>0.9594307701367073</v>
      </c>
      <c r="L2936" s="60">
        <f t="array" ref="L2936:O2936">TRANSPOSE(MMULT(Option!$B$25:$E$28, TRANSPOSE(H2936:K2936)))</f>
        <v>-1.2148415394055025</v>
      </c>
      <c r="M2936" s="60">
        <v>-0.14109155875498142</v>
      </c>
      <c r="N2936" s="60">
        <v>0.39962905934417964</v>
      </c>
      <c r="O2936" s="60">
        <v>0.60909541707640835</v>
      </c>
      <c r="P2936" s="56" t="str">
        <f t="shared" si="3644"/>
        <v>587/4</v>
      </c>
      <c r="R2936" s="80"/>
      <c r="S2936" s="3" t="s">
        <v>29</v>
      </c>
      <c r="T2936" s="60">
        <f ca="1"/>
        <v>-1.2821098737250141</v>
      </c>
      <c r="U2936" s="60">
        <f ca="1"/>
        <v>-0.80637669426601988</v>
      </c>
      <c r="V2936" s="60">
        <f ca="1"/>
        <v>-1.1768772567835031</v>
      </c>
      <c r="W2936" s="60">
        <f ca="1"/>
        <v>1.9363560484203493</v>
      </c>
      <c r="X2936" s="60">
        <f ca="1"/>
        <v>0.39014454046795055</v>
      </c>
      <c r="Y2936" s="52">
        <f ca="1">$B$12 * EXP(($E$3 - $C$12^2/2) * Y$2 + $C$12*SQRT(Y$2)*T2936)</f>
        <v>68.411245832536281</v>
      </c>
      <c r="Z2936" s="52">
        <f ca="1">Y2936 * EXP(($E$3 - $C$12^2/2) * (Z$2-Y$2) + $C$12*SQRT(Z$2-Y$2)*U2936)</f>
        <v>53.980572622926992</v>
      </c>
      <c r="AA2936" s="52">
        <f ca="1">Z2936 * EXP(($E$3 - $C$12^2/2) * (AA$2-Z$2) + $C$12*SQRT(AA$2-Z$2)*V2936)</f>
        <v>38.113213710556259</v>
      </c>
      <c r="AB2936" s="52">
        <f ca="1">AA2936 * EXP(($E$3 - $C$12^2/2) * (AB$2-AA$2) + $C$12*SQRT(AB$2-AA$2)*W2936)</f>
        <v>68.47494096996661</v>
      </c>
      <c r="AC2936" s="52">
        <f ca="1">AB2936 * EXP(($E$3 - $C$12^2/2) * (AC$2-AB$2) + $C$12*SQRT(AC$2-AB$2)*X2936)</f>
        <v>77.36319999119263</v>
      </c>
      <c r="AD2936" s="47"/>
      <c r="AE2936" s="3" t="s">
        <v>47</v>
      </c>
      <c r="AF2936" s="64">
        <f t="shared" ref="AF2936" ca="1" si="3710">($B$5*AF2938 + (1 + $B$6)*AF2937)*$B$2</f>
        <v>0</v>
      </c>
      <c r="AG2936" s="64">
        <f t="shared" ref="AG2936" ca="1" si="3711">($B$5*AG2938 + (1 + $B$6)*AG2937)*$B$2</f>
        <v>0</v>
      </c>
      <c r="AH2936" s="64">
        <f t="shared" ref="AH2936" ca="1" si="3712">($B$5*AH2938 + (1 + $B$6)*AH2937)*$B$2</f>
        <v>0</v>
      </c>
      <c r="AI2936" s="64">
        <f t="shared" ref="AI2936" ca="1" si="3713">($B$5*AI2938 + (1 + $B$6)*AI2937)*$B$2</f>
        <v>0</v>
      </c>
      <c r="AJ2936" s="64" cm="1">
        <f t="array" aca="1" ref="AJ2936" ca="1">($B$5*AJ2938 + (1 + $B$6)*AJ2937 + AND(NOT(AF2937:AJ2937)))*$B$2</f>
        <v>100000</v>
      </c>
      <c r="AK2936" s="73"/>
      <c r="AL2936" s="70"/>
    </row>
    <row r="2937" spans="6:38" ht="14.55" customHeight="1" x14ac:dyDescent="0.3">
      <c r="F2937" s="79"/>
      <c r="G2937" s="3">
        <v>2935</v>
      </c>
      <c r="H2937" s="61">
        <v>-1.3565079228132435</v>
      </c>
      <c r="I2937" s="61">
        <v>-0.81737218507910603</v>
      </c>
      <c r="J2937" s="61">
        <v>-0.71633302122654985</v>
      </c>
      <c r="K2937" s="62">
        <v>-1.5911682785016104</v>
      </c>
      <c r="L2937" s="60">
        <f t="array" ref="L2937:O2937">TRANSPOSE(MMULT(Option!$B$25:$E$28, TRANSPOSE(H2937:K2937)))</f>
        <v>-1.3565079228132435</v>
      </c>
      <c r="M2937" s="60">
        <v>-1.2917371509405888</v>
      </c>
      <c r="N2937" s="60">
        <v>-1.385803952547342</v>
      </c>
      <c r="O2937" s="60">
        <v>-2.2590504464545313</v>
      </c>
      <c r="P2937" s="56" t="str">
        <f t="shared" si="3644"/>
        <v>587/5</v>
      </c>
      <c r="R2937" s="80"/>
      <c r="S2937" s="3" t="s">
        <v>31</v>
      </c>
      <c r="T2937" s="60">
        <f ca="1"/>
        <v>1.0618531591292508</v>
      </c>
      <c r="U2937" s="60">
        <f ca="1"/>
        <v>-1.0490051703834935</v>
      </c>
      <c r="V2937" s="60">
        <f ca="1"/>
        <v>-0.6429339158682843</v>
      </c>
      <c r="W2937" s="60">
        <f ca="1"/>
        <v>-5.107196414023274E-2</v>
      </c>
      <c r="X2937" s="60">
        <f ca="1"/>
        <v>-1.0303585348000981</v>
      </c>
      <c r="Y2937" s="52">
        <f ca="1">$B$13 * EXP(($E$3 - $C$13^2/2) * Y$2 + $C$13*SQRT(Y$2)*T2937)</f>
        <v>138.20334757529665</v>
      </c>
      <c r="Z2937" s="52">
        <f ca="1">Y2937 * EXP(($E$3 - $C$13^2/2) * (Z$2-Y$2) + $C$13*SQRT(Z$2-Y$2)*U2937)</f>
        <v>101.39508135280938</v>
      </c>
      <c r="AA2937" s="52">
        <f ca="1">Z2937 * EXP(($E$3 - $C$13^2/2) * (AA$2-Z$2) + $C$13*SQRT(AA$2-Z$2)*V2937)</f>
        <v>84.02752366492777</v>
      </c>
      <c r="AB2937" s="52">
        <f ca="1">AA2937 * EXP(($E$3 - $C$13^2/2) * (AB$2-AA$2) + $C$13*SQRT(AB$2-AA$2)*W2937)</f>
        <v>83.164686665372301</v>
      </c>
      <c r="AC2937" s="52">
        <f ca="1">AB2937 * EXP(($E$3 - $C$13^2/2) * (AC$2-AB$2) + $C$13*SQRT(AC$2-AB$2)*X2937)</f>
        <v>61.357367780583971</v>
      </c>
      <c r="AD2937" s="47"/>
      <c r="AE2937" s="3" t="s">
        <v>46</v>
      </c>
      <c r="AF2937" s="52" t="b">
        <f t="shared" ref="AF2937" ca="1" si="3714">AF2935 &gt;= $B$4</f>
        <v>0</v>
      </c>
      <c r="AG2937" s="52" t="b">
        <f t="array" aca="1" ref="AG2937" ca="1">AND(AG2935 &gt;= $B$4, NOT(OR($AF2937:AF2937)))</f>
        <v>0</v>
      </c>
      <c r="AH2937" s="52" t="b">
        <f t="array" aca="1" ref="AH2937" ca="1">AND(AH2935 &gt;= $B$4, NOT(OR($AF2937:AG2937)))</f>
        <v>0</v>
      </c>
      <c r="AI2937" s="52" t="b">
        <f t="array" aca="1" ref="AI2937" ca="1">AND(AI2935 &gt;= $B$4, NOT(OR($AF2937:AH2937)))</f>
        <v>0</v>
      </c>
      <c r="AJ2937" s="52" t="b">
        <f t="array" aca="1" ref="AJ2937" ca="1">AND(AJ2935 &gt;= $B$4, NOT(OR($AF2937:AI2937)))</f>
        <v>0</v>
      </c>
      <c r="AK2937" s="73"/>
      <c r="AL2937" s="70"/>
    </row>
    <row r="2938" spans="6:38" ht="14.55" customHeight="1" x14ac:dyDescent="0.3">
      <c r="F2938" s="79"/>
      <c r="G2938" s="3">
        <v>2936</v>
      </c>
      <c r="H2938" s="61">
        <v>0.99044387821875279</v>
      </c>
      <c r="I2938" s="61">
        <v>-0.24863915944206325</v>
      </c>
      <c r="J2938" s="61">
        <v>-0.67080097337429967</v>
      </c>
      <c r="K2938" s="62">
        <v>-0.24317475953325968</v>
      </c>
      <c r="L2938" s="60">
        <f t="array" ref="L2938:O2938">TRANSPOSE(MMULT(Option!$B$25:$E$28, TRANSPOSE(H2938:K2938)))</f>
        <v>0.99044387821875279</v>
      </c>
      <c r="M2938" s="60">
        <v>0.16829599751281138</v>
      </c>
      <c r="N2938" s="60">
        <v>-0.25810271104162941</v>
      </c>
      <c r="O2938" s="60">
        <v>-8.1008307443934668E-3</v>
      </c>
      <c r="P2938" s="56" t="str">
        <f t="shared" si="3644"/>
        <v>588/1</v>
      </c>
      <c r="R2938" s="80"/>
      <c r="S2938" s="3" t="s">
        <v>30</v>
      </c>
      <c r="T2938" s="60">
        <f ca="1"/>
        <v>1.0435041843615498</v>
      </c>
      <c r="U2938" s="60">
        <f ca="1"/>
        <v>-0.69248357887085643</v>
      </c>
      <c r="V2938" s="60">
        <f ca="1"/>
        <v>-1.9153848106772777</v>
      </c>
      <c r="W2938" s="60">
        <f ca="1"/>
        <v>0.2877970501883923</v>
      </c>
      <c r="X2938" s="60">
        <f ca="1"/>
        <v>-0.71430722850478667</v>
      </c>
      <c r="Y2938" s="52">
        <f ca="1">$B$14 * EXP(($E$3 - $C$14^2/2) * Y$2 + $C$14*SQRT(Y$2)*T2938)</f>
        <v>137.44467071121247</v>
      </c>
      <c r="Z2938" s="52">
        <f ca="1">Y2938 * EXP(($E$3 - $C$14^2/2) * (Z$2-Y$2) + $C$14*SQRT(Z$2-Y$2)*U2938)</f>
        <v>112.22169872206278</v>
      </c>
      <c r="AA2938" s="52">
        <f ca="1">Z2938 * EXP(($E$3 - $C$14^2/2) * (AA$2-Z$2) + $C$14*SQRT(AA$2-Z$2)*V2938)</f>
        <v>63.488635693905778</v>
      </c>
      <c r="AB2938" s="52">
        <f ca="1">AA2938 * EXP(($E$3 - $C$14^2/2) * (AB$2-AA$2) + $C$14*SQRT(AB$2-AA$2)*W2938)</f>
        <v>69.56071994990323</v>
      </c>
      <c r="AC2938" s="52">
        <f ca="1">AB2938 * EXP(($E$3 - $C$14^2/2) * (AC$2-AB$2) + $C$14*SQRT(AC$2-AB$2)*X2938)</f>
        <v>56.424748809639922</v>
      </c>
      <c r="AD2938" s="47"/>
      <c r="AE2938" s="3" t="s">
        <v>68</v>
      </c>
      <c r="AF2938" s="52" t="b">
        <f ca="1">AND(AF2935&gt;$B$3, NOT(OR($AF2937:AF2937)))</f>
        <v>0</v>
      </c>
      <c r="AG2938" s="52" t="b">
        <f ca="1">AND(AG2935&gt;$B$3, NOT(OR($AF2937:AG2937)))</f>
        <v>0</v>
      </c>
      <c r="AH2938" s="52" t="b">
        <f ca="1">AND(AH2935&gt;$B$3, NOT(OR($AF2937:AH2937)))</f>
        <v>0</v>
      </c>
      <c r="AI2938" s="52" t="b">
        <f ca="1">AND(AI2935&gt;$B$3, NOT(OR($AF2937:AI2937)))</f>
        <v>0</v>
      </c>
      <c r="AJ2938" s="52" t="b">
        <f ca="1">AND(AJ2935&gt;$B$3, NOT(OR($AF2937:AJ2937)))</f>
        <v>0</v>
      </c>
      <c r="AK2938" s="74"/>
      <c r="AL2938" s="70"/>
    </row>
    <row r="2939" spans="6:38" ht="14.55" customHeight="1" x14ac:dyDescent="0.3">
      <c r="F2939" s="79"/>
      <c r="G2939" s="3">
        <v>2937</v>
      </c>
      <c r="H2939" s="61">
        <v>-0.39381682990050826</v>
      </c>
      <c r="I2939" s="61">
        <v>-0.88069043203907038</v>
      </c>
      <c r="J2939" s="61">
        <v>1.5087140532920782</v>
      </c>
      <c r="K2939" s="62">
        <v>-0.60025002523469073</v>
      </c>
      <c r="L2939" s="60">
        <f t="array" ref="L2939:O2939">TRANSPOSE(MMULT(Option!$B$25:$E$28, TRANSPOSE(H2939:K2939)))</f>
        <v>-0.39381682990050826</v>
      </c>
      <c r="M2939" s="60">
        <v>-0.96469284568868363</v>
      </c>
      <c r="N2939" s="60">
        <v>0.93697311760268265</v>
      </c>
      <c r="O2939" s="60">
        <v>-0.60769820262961638</v>
      </c>
      <c r="P2939" s="56" t="str">
        <f t="shared" si="3644"/>
        <v>588/2</v>
      </c>
      <c r="R2939" s="80">
        <v>735</v>
      </c>
      <c r="S2939" s="3" t="s">
        <v>28</v>
      </c>
      <c r="T2939" s="60">
        <f t="array" aca="1" ref="T2939:T2942" ca="1">TRANSPOSE(OFFSET($L$3, MATCH($R2939 &amp; "/" &amp; T$2, $P$3:$P$5002, 0) - 1, 0, 1, $E$1))</f>
        <v>-0.62860892726264384</v>
      </c>
      <c r="U2939" s="60">
        <f t="array" aca="1" ref="U2939:U2942" ca="1">TRANSPOSE(OFFSET($L$3, MATCH($R2939 &amp; "/" &amp; U$2, $P$3:$P$5002, 0) - 1, 0, 1, $E$1))</f>
        <v>0.38908085369786816</v>
      </c>
      <c r="V2939" s="60">
        <f t="array" aca="1" ref="V2939:V2942" ca="1">TRANSPOSE(OFFSET($L$3, MATCH($R2939 &amp; "/" &amp; V$2, $P$3:$P$5002, 0) - 1, 0, 1, $E$1))</f>
        <v>-1.1827993213538187E-2</v>
      </c>
      <c r="W2939" s="60">
        <f t="array" aca="1" ref="W2939:W2942" ca="1">TRANSPOSE(OFFSET($L$3, MATCH($R2939 &amp; "/" &amp; W$2, $P$3:$P$5002, 0) - 1, 0, 1, $E$1))</f>
        <v>-1.8978594150446408</v>
      </c>
      <c r="X2939" s="60">
        <f t="array" aca="1" ref="X2939:X2942" ca="1">TRANSPOSE(OFFSET($L$3, MATCH($R2939 &amp; "/" &amp; X$2, $P$3:$P$5002, 0) - 1, 0, 1, $E$1))</f>
        <v>-0.16885934396698363</v>
      </c>
      <c r="Y2939" s="52">
        <f ca="1">$B$11 * EXP(($E$3 - $C$11^2/2) * Y$2 + $C$11*SQRT(Y$2)*T2939)</f>
        <v>83.228306124546123</v>
      </c>
      <c r="Z2939" s="52">
        <f ca="1">Y2939 * EXP(($E$3 - $C$11^2/2) * (Z$2-Y$2) + $C$11*SQRT(Z$2-Y$2)*U2939)</f>
        <v>94.00159628852731</v>
      </c>
      <c r="AA2939" s="52">
        <f ca="1">Z2939 * EXP(($E$3 - $C$11^2/2) * (AA$2-Z$2) + $C$11*SQRT(AA$2-Z$2)*V2939)</f>
        <v>94.138148282679623</v>
      </c>
      <c r="AB2939" s="52">
        <f ca="1">AA2939 * EXP(($E$3 - $C$11^2/2) * (AB$2-AA$2) + $C$11*SQRT(AB$2-AA$2)*W2939)</f>
        <v>53.538742004084774</v>
      </c>
      <c r="AC2939" s="52">
        <f ca="1">AB2939 * EXP(($E$3 - $C$11^2/2) * (AC$2-AB$2) + $C$11*SQRT(AC$2-AB$2)*X2939)</f>
        <v>51.14924533097247</v>
      </c>
      <c r="AD2939" s="47"/>
      <c r="AE2939" s="3" t="s">
        <v>69</v>
      </c>
      <c r="AF2939" s="20" cm="1">
        <f t="array" aca="1" ref="AF2939" ca="1">MIN(Y2939:Y2942 / $D$11:$D$14)</f>
        <v>0.75993537517574861</v>
      </c>
      <c r="AG2939" s="20" cm="1">
        <f t="array" aca="1" ref="AG2939" ca="1">MIN(Z2939:Z2942 / $D$11:$D$14)</f>
        <v>0.74630977591213321</v>
      </c>
      <c r="AH2939" s="20" cm="1">
        <f t="array" aca="1" ref="AH2939" ca="1">MIN(AA2939:AA2942 / $D$11:$D$14)</f>
        <v>0.88615011267309585</v>
      </c>
      <c r="AI2939" s="20" cm="1">
        <f t="array" aca="1" ref="AI2939" ca="1">MIN(AB2939:AB2942 / $D$11:$D$14)</f>
        <v>0.53538742004084772</v>
      </c>
      <c r="AJ2939" s="20" cm="1">
        <f t="array" aca="1" ref="AJ2939" ca="1">MIN(AC2939:AC2942 / $D$11:$D$14)</f>
        <v>0.5114924533097247</v>
      </c>
      <c r="AK2939" s="72">
        <f t="array" aca="1" ref="AK2939" ca="1">SUMPRODUCT(AF2940:AJ2940, EXP(-$E$3*$AF$2:$AJ$2))</f>
        <v>90790.697953516355</v>
      </c>
      <c r="AL2939" s="70">
        <f ca="1">MAX(AC2940 - $D$11, 0) * EXP(-$E$2*$E$3)</f>
        <v>0</v>
      </c>
    </row>
    <row r="2940" spans="6:38" ht="14.55" customHeight="1" x14ac:dyDescent="0.3">
      <c r="F2940" s="79"/>
      <c r="G2940" s="3">
        <v>2938</v>
      </c>
      <c r="H2940" s="61">
        <v>-0.12341861625699826</v>
      </c>
      <c r="I2940" s="61">
        <v>0.86105251584969078</v>
      </c>
      <c r="J2940" s="61">
        <v>-0.69576040041800058</v>
      </c>
      <c r="K2940" s="62">
        <v>0.93410624020698385</v>
      </c>
      <c r="L2940" s="60">
        <f t="array" ref="L2940:O2940">TRANSPOSE(MMULT(Option!$B$25:$E$28, TRANSPOSE(H2940:K2940)))</f>
        <v>-0.12341861625699826</v>
      </c>
      <c r="M2940" s="60">
        <v>0.73980021973987486</v>
      </c>
      <c r="N2940" s="60">
        <v>-0.43498433340382847</v>
      </c>
      <c r="O2940" s="60">
        <v>0.84023129837142019</v>
      </c>
      <c r="P2940" s="56" t="str">
        <f t="shared" si="3644"/>
        <v>588/3</v>
      </c>
      <c r="R2940" s="80"/>
      <c r="S2940" s="3" t="s">
        <v>29</v>
      </c>
      <c r="T2940" s="60">
        <f ca="1"/>
        <v>-0.77408384712131773</v>
      </c>
      <c r="U2940" s="60">
        <f ca="1"/>
        <v>-0.2346312054070005</v>
      </c>
      <c r="V2940" s="60">
        <f ca="1"/>
        <v>0.55581866808836533</v>
      </c>
      <c r="W2940" s="60">
        <f ca="1"/>
        <v>0.97613752943541043</v>
      </c>
      <c r="X2940" s="60">
        <f ca="1"/>
        <v>-1.2157589327513125</v>
      </c>
      <c r="Y2940" s="52">
        <f ca="1">$B$12 * EXP(($E$3 - $C$12^2/2) * Y$2 + $C$12*SQRT(Y$2)*T2940)</f>
        <v>79.67413724778163</v>
      </c>
      <c r="Z2940" s="52">
        <f ca="1">Y2940 * EXP(($E$3 - $C$12^2/2) * (Z$2-Y$2) + $C$12*SQRT(Z$2-Y$2)*U2940)</f>
        <v>74.630977591213323</v>
      </c>
      <c r="AA2940" s="52">
        <f ca="1">Z2940 * EXP(($E$3 - $C$12^2/2) * (AA$2-Z$2) + $C$12*SQRT(AA$2-Z$2)*V2940)</f>
        <v>88.615011267309583</v>
      </c>
      <c r="AB2940" s="52">
        <f ca="1">AA2940 * EXP(($E$3 - $C$12^2/2) * (AB$2-AA$2) + $C$12*SQRT(AB$2-AA$2)*W2940)</f>
        <v>119.35980819236747</v>
      </c>
      <c r="AC2940" s="52">
        <f ca="1">AB2940 * EXP(($E$3 - $C$12^2/2) * (AC$2-AB$2) + $C$12*SQRT(AC$2-AB$2)*X2940)</f>
        <v>83.297192877994803</v>
      </c>
      <c r="AD2940" s="47"/>
      <c r="AE2940" s="3" t="s">
        <v>47</v>
      </c>
      <c r="AF2940" s="64">
        <f t="shared" ref="AF2940" ca="1" si="3715">($B$5*AF2942 + (1 + $B$6)*AF2941)*$B$2</f>
        <v>0</v>
      </c>
      <c r="AG2940" s="64">
        <f t="shared" ref="AG2940" ca="1" si="3716">($B$5*AG2942 + (1 + $B$6)*AG2941)*$B$2</f>
        <v>0</v>
      </c>
      <c r="AH2940" s="64">
        <f t="shared" ref="AH2940" ca="1" si="3717">($B$5*AH2942 + (1 + $B$6)*AH2941)*$B$2</f>
        <v>15000</v>
      </c>
      <c r="AI2940" s="64">
        <f t="shared" ref="AI2940" ca="1" si="3718">($B$5*AI2942 + (1 + $B$6)*AI2941)*$B$2</f>
        <v>0</v>
      </c>
      <c r="AJ2940" s="64" cm="1">
        <f t="array" aca="1" ref="AJ2940" ca="1">($B$5*AJ2942 + (1 + $B$6)*AJ2941 + AND(NOT(AF2941:AJ2941)))*$B$2</f>
        <v>100000</v>
      </c>
      <c r="AK2940" s="73"/>
      <c r="AL2940" s="70"/>
    </row>
    <row r="2941" spans="6:38" ht="14.55" customHeight="1" x14ac:dyDescent="0.3">
      <c r="F2941" s="79"/>
      <c r="G2941" s="3">
        <v>2939</v>
      </c>
      <c r="H2941" s="61">
        <v>0.15860850500373314</v>
      </c>
      <c r="I2941" s="61">
        <v>-1.1738902955159276</v>
      </c>
      <c r="J2941" s="61">
        <v>-1.2014882616476465</v>
      </c>
      <c r="K2941" s="62">
        <v>0.22811973878948996</v>
      </c>
      <c r="L2941" s="60">
        <f t="array" ref="L2941:O2941">TRANSPOSE(MMULT(Option!$B$25:$E$28, TRANSPOSE(H2941:K2941)))</f>
        <v>0.15860850500373314</v>
      </c>
      <c r="M2941" s="60">
        <v>-1.0124448253536704</v>
      </c>
      <c r="N2941" s="60">
        <v>-1.2992324683555665</v>
      </c>
      <c r="O2941" s="60">
        <v>-0.2831096574544229</v>
      </c>
      <c r="P2941" s="56" t="str">
        <f t="shared" si="3644"/>
        <v>588/4</v>
      </c>
      <c r="R2941" s="80"/>
      <c r="S2941" s="3" t="s">
        <v>31</v>
      </c>
      <c r="T2941" s="60">
        <f ca="1"/>
        <v>-0.93173960660243604</v>
      </c>
      <c r="U2941" s="60">
        <f ca="1"/>
        <v>0.47138690434077857</v>
      </c>
      <c r="V2941" s="60">
        <f ca="1"/>
        <v>0.43113231783571682</v>
      </c>
      <c r="W2941" s="60">
        <f ca="1"/>
        <v>-1.02278045052695E-3</v>
      </c>
      <c r="X2941" s="60">
        <f ca="1"/>
        <v>-1.3908093976653575</v>
      </c>
      <c r="Y2941" s="52">
        <f ca="1">$B$13 * EXP(($E$3 - $C$13^2/2) * Y$2 + $C$13*SQRT(Y$2)*T2941)</f>
        <v>75.993537517574865</v>
      </c>
      <c r="Z2941" s="52">
        <f ca="1">Y2941 * EXP(($E$3 - $C$13^2/2) * (Z$2-Y$2) + $C$13*SQRT(Z$2-Y$2)*U2941)</f>
        <v>87.97602861868198</v>
      </c>
      <c r="AA2941" s="52">
        <f ca="1">Z2941 * EXP(($E$3 - $C$13^2/2) * (AA$2-Z$2) + $C$13*SQRT(AA$2-Z$2)*V2941)</f>
        <v>100.62533557704373</v>
      </c>
      <c r="AB2941" s="52">
        <f ca="1">AA2941 * EXP(($E$3 - $C$13^2/2) * (AB$2-AA$2) + $C$13*SQRT(AB$2-AA$2)*W2941)</f>
        <v>101.09869687981944</v>
      </c>
      <c r="AC2941" s="52">
        <f ca="1">AB2941 * EXP(($E$3 - $C$13^2/2) * (AC$2-AB$2) + $C$13*SQRT(AC$2-AB$2)*X2941)</f>
        <v>66.943863984868131</v>
      </c>
      <c r="AD2941" s="47"/>
      <c r="AE2941" s="3" t="s">
        <v>46</v>
      </c>
      <c r="AF2941" s="52" t="b">
        <f t="shared" ref="AF2941" ca="1" si="3719">AF2939 &gt;= $B$4</f>
        <v>0</v>
      </c>
      <c r="AG2941" s="52" t="b">
        <f t="array" aca="1" ref="AG2941" ca="1">AND(AG2939 &gt;= $B$4, NOT(OR($AF2941:AF2941)))</f>
        <v>0</v>
      </c>
      <c r="AH2941" s="52" t="b">
        <f t="array" aca="1" ref="AH2941" ca="1">AND(AH2939 &gt;= $B$4, NOT(OR($AF2941:AG2941)))</f>
        <v>0</v>
      </c>
      <c r="AI2941" s="52" t="b">
        <f t="array" aca="1" ref="AI2941" ca="1">AND(AI2939 &gt;= $B$4, NOT(OR($AF2941:AH2941)))</f>
        <v>0</v>
      </c>
      <c r="AJ2941" s="52" t="b">
        <f t="array" aca="1" ref="AJ2941" ca="1">AND(AJ2939 &gt;= $B$4, NOT(OR($AF2941:AI2941)))</f>
        <v>0</v>
      </c>
      <c r="AK2941" s="73"/>
      <c r="AL2941" s="70"/>
    </row>
    <row r="2942" spans="6:38" ht="14.55" customHeight="1" x14ac:dyDescent="0.3">
      <c r="F2942" s="79"/>
      <c r="G2942" s="3">
        <v>2940</v>
      </c>
      <c r="H2942" s="61">
        <v>0.45328950308278171</v>
      </c>
      <c r="I2942" s="61">
        <v>0.55902599468713188</v>
      </c>
      <c r="J2942" s="61">
        <v>-5.7719378045728451E-2</v>
      </c>
      <c r="K2942" s="62">
        <v>0.24050515652613688</v>
      </c>
      <c r="L2942" s="60">
        <f t="array" ref="L2942:O2942">TRANSPOSE(MMULT(Option!$B$25:$E$28, TRANSPOSE(H2942:K2942)))</f>
        <v>0.45328950308278171</v>
      </c>
      <c r="M2942" s="60">
        <v>0.69367158845346522</v>
      </c>
      <c r="N2942" s="60">
        <v>0.27700765828952295</v>
      </c>
      <c r="O2942" s="60">
        <v>0.52239381142438157</v>
      </c>
      <c r="P2942" s="56" t="str">
        <f t="shared" si="3644"/>
        <v>588/5</v>
      </c>
      <c r="R2942" s="80"/>
      <c r="S2942" s="3" t="s">
        <v>30</v>
      </c>
      <c r="T2942" s="60">
        <f ca="1"/>
        <v>-0.28777188214943894</v>
      </c>
      <c r="U2942" s="60">
        <f ca="1"/>
        <v>0.40367860385905041</v>
      </c>
      <c r="V2942" s="60">
        <f ca="1"/>
        <v>0.57393702051397777</v>
      </c>
      <c r="W2942" s="60">
        <f ca="1"/>
        <v>0.35327200696195343</v>
      </c>
      <c r="X2942" s="60">
        <f ca="1"/>
        <v>-1.7945185108237278</v>
      </c>
      <c r="Y2942" s="52">
        <f ca="1">$B$14 * EXP(($E$3 - $C$14^2/2) * Y$2 + $C$14*SQRT(Y$2)*T2942)</f>
        <v>92.188797530597043</v>
      </c>
      <c r="Z2942" s="52">
        <f ca="1">Y2942 * EXP(($E$3 - $C$14^2/2) * (Z$2-Y$2) + $C$14*SQRT(Z$2-Y$2)*U2942)</f>
        <v>104.57894100119462</v>
      </c>
      <c r="AA2942" s="52">
        <f ca="1">Z2942 * EXP(($E$3 - $C$14^2/2) * (AA$2-Z$2) + $C$14*SQRT(AA$2-Z$2)*V2942)</f>
        <v>124.85128495399614</v>
      </c>
      <c r="AB2942" s="52">
        <f ca="1">AA2942 * EXP(($E$3 - $C$14^2/2) * (AB$2-AA$2) + $C$14*SQRT(AB$2-AA$2)*W2942)</f>
        <v>139.50562328612068</v>
      </c>
      <c r="AC2942" s="52">
        <f ca="1">AB2942 * EXP(($E$3 - $C$14^2/2) * (AC$2-AB$2) + $C$14*SQRT(AC$2-AB$2)*X2942)</f>
        <v>81.83862803373114</v>
      </c>
      <c r="AD2942" s="47"/>
      <c r="AE2942" s="3" t="s">
        <v>68</v>
      </c>
      <c r="AF2942" s="52" t="b">
        <f ca="1">AND(AF2939&gt;$B$3, NOT(OR($AF2941:AF2941)))</f>
        <v>0</v>
      </c>
      <c r="AG2942" s="52" t="b">
        <f ca="1">AND(AG2939&gt;$B$3, NOT(OR($AF2941:AG2941)))</f>
        <v>0</v>
      </c>
      <c r="AH2942" s="52" t="b">
        <f ca="1">AND(AH2939&gt;$B$3, NOT(OR($AF2941:AH2941)))</f>
        <v>1</v>
      </c>
      <c r="AI2942" s="52" t="b">
        <f ca="1">AND(AI2939&gt;$B$3, NOT(OR($AF2941:AI2941)))</f>
        <v>0</v>
      </c>
      <c r="AJ2942" s="52" t="b">
        <f ca="1">AND(AJ2939&gt;$B$3, NOT(OR($AF2941:AJ2941)))</f>
        <v>0</v>
      </c>
      <c r="AK2942" s="74"/>
      <c r="AL2942" s="70"/>
    </row>
    <row r="2943" spans="6:38" ht="14.55" customHeight="1" x14ac:dyDescent="0.3">
      <c r="F2943" s="79"/>
      <c r="G2943" s="3">
        <v>2941</v>
      </c>
      <c r="H2943" s="61">
        <v>0.59875006912133377</v>
      </c>
      <c r="I2943" s="61">
        <v>-0.21475446485677657</v>
      </c>
      <c r="J2943" s="61">
        <v>-7.6336408869678823E-2</v>
      </c>
      <c r="K2943" s="62">
        <v>1.2269576354474194</v>
      </c>
      <c r="L2943" s="60">
        <f t="array" ref="L2943:O2943">TRANSPOSE(MMULT(Option!$B$25:$E$28, TRANSPOSE(H2943:K2943)))</f>
        <v>0.59875006912133377</v>
      </c>
      <c r="M2943" s="60">
        <v>4.2674309441351033E-2</v>
      </c>
      <c r="N2943" s="60">
        <v>0.11621707187467335</v>
      </c>
      <c r="O2943" s="60">
        <v>1.2190685128632657</v>
      </c>
      <c r="P2943" s="56" t="str">
        <f t="shared" si="3644"/>
        <v>589/1</v>
      </c>
      <c r="R2943" s="80">
        <v>736</v>
      </c>
      <c r="S2943" s="3" t="s">
        <v>28</v>
      </c>
      <c r="T2943" s="60">
        <f t="array" aca="1" ref="T2943:T2946" ca="1">TRANSPOSE(OFFSET($L$3, MATCH($R2943 &amp; "/" &amp; T$2, $P$3:$P$5002, 0) - 1, 0, 1, $E$1))</f>
        <v>0.38759910397689196</v>
      </c>
      <c r="U2943" s="60">
        <f t="array" aca="1" ref="U2943:U2946" ca="1">TRANSPOSE(OFFSET($L$3, MATCH($R2943 &amp; "/" &amp; U$2, $P$3:$P$5002, 0) - 1, 0, 1, $E$1))</f>
        <v>0.48395086819046229</v>
      </c>
      <c r="V2943" s="60">
        <f t="array" aca="1" ref="V2943:V2946" ca="1">TRANSPOSE(OFFSET($L$3, MATCH($R2943 &amp; "/" &amp; V$2, $P$3:$P$5002, 0) - 1, 0, 1, $E$1))</f>
        <v>-0.68745528680522783</v>
      </c>
      <c r="W2943" s="60">
        <f t="array" aca="1" ref="W2943:W2946" ca="1">TRANSPOSE(OFFSET($L$3, MATCH($R2943 &amp; "/" &amp; W$2, $P$3:$P$5002, 0) - 1, 0, 1, $E$1))</f>
        <v>0.33557550150476445</v>
      </c>
      <c r="X2943" s="60">
        <f t="array" aca="1" ref="X2943:X2946" ca="1">TRANSPOSE(OFFSET($L$3, MATCH($R2943 &amp; "/" &amp; X$2, $P$3:$P$5002, 0) - 1, 0, 1, $E$1))</f>
        <v>-1.3107785059105319</v>
      </c>
      <c r="Y2943" s="52">
        <f ca="1">$B$11 * EXP(($E$3 - $C$11^2/2) * Y$2 + $C$11*SQRT(Y$2)*T2943)</f>
        <v>112.89406681219143</v>
      </c>
      <c r="Z2943" s="52">
        <f ca="1">Y2943 * EXP(($E$3 - $C$11^2/2) * (Z$2-Y$2) + $C$11*SQRT(Z$2-Y$2)*U2943)</f>
        <v>131.18849441255503</v>
      </c>
      <c r="AA2943" s="52">
        <f ca="1">Z2943 * EXP(($E$3 - $C$11^2/2) * (AA$2-Z$2) + $C$11*SQRT(AA$2-Z$2)*V2943)</f>
        <v>107.27531761161602</v>
      </c>
      <c r="AB2943" s="52">
        <f ca="1">AA2943 * EXP(($E$3 - $C$11^2/2) * (AB$2-AA$2) + $C$11*SQRT(AB$2-AA$2)*W2943)</f>
        <v>119.23200799677548</v>
      </c>
      <c r="AC2943" s="52">
        <f ca="1">AB2943 * EXP(($E$3 - $C$11^2/2) * (AC$2-AB$2) + $C$11*SQRT(AC$2-AB$2)*X2943)</f>
        <v>80.869576498445895</v>
      </c>
      <c r="AD2943" s="47"/>
      <c r="AE2943" s="3" t="s">
        <v>69</v>
      </c>
      <c r="AF2943" s="20" cm="1">
        <f t="array" aca="1" ref="AF2943" ca="1">MIN(Y2943:Y2946 / $D$11:$D$14)</f>
        <v>1.1289406681219143</v>
      </c>
      <c r="AG2943" s="20" cm="1">
        <f t="array" aca="1" ref="AG2943" ca="1">MIN(Z2943:Z2946 / $D$11:$D$14)</f>
        <v>0.96800434001957814</v>
      </c>
      <c r="AH2943" s="20" cm="1">
        <f t="array" aca="1" ref="AH2943" ca="1">MIN(AA2943:AA2946 / $D$11:$D$14)</f>
        <v>0.9789280547065714</v>
      </c>
      <c r="AI2943" s="20" cm="1">
        <f t="array" aca="1" ref="AI2943" ca="1">MIN(AB2943:AB2946 / $D$11:$D$14)</f>
        <v>0.61243553220683811</v>
      </c>
      <c r="AJ2943" s="20" cm="1">
        <f t="array" aca="1" ref="AJ2943" ca="1">MIN(AC2943:AC2946 / $D$11:$D$14)</f>
        <v>0.40856322716882337</v>
      </c>
      <c r="AK2943" s="72">
        <f t="array" aca="1" ref="AK2943" ca="1">SUMPRODUCT(AF2944:AJ2944, EXP(-$E$3*$AF$2:$AJ$2))</f>
        <v>118631.70059156645</v>
      </c>
      <c r="AL2943" s="70">
        <f ca="1">MAX(AC2944 - $D$11, 0) * EXP(-$E$2*$E$3)</f>
        <v>27.214495027320631</v>
      </c>
    </row>
    <row r="2944" spans="6:38" ht="14.55" customHeight="1" x14ac:dyDescent="0.3">
      <c r="F2944" s="79"/>
      <c r="G2944" s="3">
        <v>2942</v>
      </c>
      <c r="H2944" s="61">
        <v>-1.3560410270098842</v>
      </c>
      <c r="I2944" s="61">
        <v>0.8096951685780005</v>
      </c>
      <c r="J2944" s="61">
        <v>0.19135522394791019</v>
      </c>
      <c r="K2944" s="62">
        <v>-1.1390022309217751</v>
      </c>
      <c r="L2944" s="60">
        <f t="array" ref="L2944:O2944">TRANSPOSE(MMULT(Option!$B$25:$E$28, TRANSPOSE(H2944:K2944)))</f>
        <v>-1.3560410270098842</v>
      </c>
      <c r="M2944" s="60">
        <v>0.19968146916578966</v>
      </c>
      <c r="N2944" s="60">
        <v>-0.16231922578944905</v>
      </c>
      <c r="O2944" s="60">
        <v>-1.2684229672835861</v>
      </c>
      <c r="P2944" s="56" t="str">
        <f t="shared" si="3644"/>
        <v>589/2</v>
      </c>
      <c r="R2944" s="80"/>
      <c r="S2944" s="3" t="s">
        <v>29</v>
      </c>
      <c r="T2944" s="60">
        <f ca="1"/>
        <v>1.2007700538735477</v>
      </c>
      <c r="U2944" s="60">
        <f ca="1"/>
        <v>0.81546082611108195</v>
      </c>
      <c r="V2944" s="60">
        <f ca="1"/>
        <v>0.31237367588711901</v>
      </c>
      <c r="W2944" s="60">
        <f ca="1"/>
        <v>0.19540999930258957</v>
      </c>
      <c r="X2944" s="60">
        <f ca="1"/>
        <v>-1.6083796978161791</v>
      </c>
      <c r="Y2944" s="52">
        <f ca="1">$B$12 * EXP(($E$3 - $C$12^2/2) * Y$2 + $C$12*SQRT(Y$2)*T2944)</f>
        <v>144.0846828608752</v>
      </c>
      <c r="Z2944" s="52">
        <f ca="1">Y2944 * EXP(($E$3 - $C$12^2/2) * (Z$2-Y$2) + $C$12*SQRT(Z$2-Y$2)*U2944)</f>
        <v>184.9414798650985</v>
      </c>
      <c r="AA2944" s="52">
        <f ca="1">Z2944 * EXP(($E$3 - $C$12^2/2) * (AA$2-Z$2) + $C$12*SQRT(AA$2-Z$2)*V2944)</f>
        <v>204.12887870966614</v>
      </c>
      <c r="AB2944" s="52">
        <f ca="1">AA2944 * EXP(($E$3 - $C$12^2/2) * (AB$2-AA$2) + $C$12*SQRT(AB$2-AA$2)*W2944)</f>
        <v>217.53821854497406</v>
      </c>
      <c r="AC2944" s="52">
        <f ca="1">AB2944 * EXP(($E$3 - $C$12^2/2) * (AC$2-AB$2) + $C$12*SQRT(AC$2-AB$2)*X2944)</f>
        <v>134.94410331740184</v>
      </c>
      <c r="AD2944" s="47"/>
      <c r="AE2944" s="3" t="s">
        <v>47</v>
      </c>
      <c r="AF2944" s="64">
        <f t="shared" ref="AF2944" ca="1" si="3720">($B$5*AF2946 + (1 + $B$6)*AF2945)*$B$2</f>
        <v>15000</v>
      </c>
      <c r="AG2944" s="64">
        <f t="shared" ref="AG2944" ca="1" si="3721">($B$5*AG2946 + (1 + $B$6)*AG2945)*$B$2</f>
        <v>15000</v>
      </c>
      <c r="AH2944" s="64">
        <f t="shared" ref="AH2944" ca="1" si="3722">($B$5*AH2946 + (1 + $B$6)*AH2945)*$B$2</f>
        <v>15000</v>
      </c>
      <c r="AI2944" s="64">
        <f t="shared" ref="AI2944" ca="1" si="3723">($B$5*AI2946 + (1 + $B$6)*AI2945)*$B$2</f>
        <v>0</v>
      </c>
      <c r="AJ2944" s="64" cm="1">
        <f t="array" aca="1" ref="AJ2944" ca="1">($B$5*AJ2946 + (1 + $B$6)*AJ2945 + AND(NOT(AF2945:AJ2945)))*$B$2</f>
        <v>100000</v>
      </c>
      <c r="AK2944" s="73"/>
      <c r="AL2944" s="70"/>
    </row>
    <row r="2945" spans="6:38" ht="14.55" customHeight="1" x14ac:dyDescent="0.3">
      <c r="F2945" s="79"/>
      <c r="G2945" s="3">
        <v>2943</v>
      </c>
      <c r="H2945" s="61">
        <v>-0.34368984090663668</v>
      </c>
      <c r="I2945" s="61">
        <v>1.8888390284920182</v>
      </c>
      <c r="J2945" s="61">
        <v>-1.3070280956409779</v>
      </c>
      <c r="K2945" s="62">
        <v>0.78619266756884476</v>
      </c>
      <c r="L2945" s="60">
        <f t="array" ref="L2945:O2945">TRANSPOSE(MMULT(Option!$B$25:$E$28, TRANSPOSE(H2945:K2945)))</f>
        <v>-0.34368984090663668</v>
      </c>
      <c r="M2945" s="60">
        <v>1.59367362836765</v>
      </c>
      <c r="N2945" s="60">
        <v>-0.79083770750477045</v>
      </c>
      <c r="O2945" s="60">
        <v>0.77528763998336292</v>
      </c>
      <c r="P2945" s="56" t="str">
        <f t="shared" si="3644"/>
        <v>589/3</v>
      </c>
      <c r="R2945" s="80"/>
      <c r="S2945" s="3" t="s">
        <v>31</v>
      </c>
      <c r="T2945" s="60">
        <f ca="1"/>
        <v>0.62228591669464184</v>
      </c>
      <c r="U2945" s="60">
        <f ca="1"/>
        <v>-0.76401494410901227</v>
      </c>
      <c r="V2945" s="60">
        <f ca="1"/>
        <v>2.073860173075337E-2</v>
      </c>
      <c r="W2945" s="60">
        <f ca="1"/>
        <v>-1.580048226458562</v>
      </c>
      <c r="X2945" s="60">
        <f ca="1"/>
        <v>-1.3659900071513025</v>
      </c>
      <c r="Y2945" s="52">
        <f ca="1">$B$13 * EXP(($E$3 - $C$13^2/2) * Y$2 + $C$13*SQRT(Y$2)*T2945)</f>
        <v>121.12898396191764</v>
      </c>
      <c r="Z2945" s="52">
        <f ca="1">Y2945 * EXP(($E$3 - $C$13^2/2) * (Z$2-Y$2) + $C$13*SQRT(Z$2-Y$2)*U2945)</f>
        <v>96.800434001957811</v>
      </c>
      <c r="AA2945" s="52">
        <f ca="1">Z2945 * EXP(($E$3 - $C$13^2/2) * (AA$2-Z$2) + $C$13*SQRT(AA$2-Z$2)*V2945)</f>
        <v>97.892805470657137</v>
      </c>
      <c r="AB2945" s="52">
        <f ca="1">AA2945 * EXP(($E$3 - $C$13^2/2) * (AB$2-AA$2) + $C$13*SQRT(AB$2-AA$2)*W2945)</f>
        <v>61.243553220683808</v>
      </c>
      <c r="AC2945" s="52">
        <f ca="1">AB2945 * EXP(($E$3 - $C$13^2/2) * (AC$2-AB$2) + $C$13*SQRT(AC$2-AB$2)*X2945)</f>
        <v>40.856322716882339</v>
      </c>
      <c r="AD2945" s="47"/>
      <c r="AE2945" s="3" t="s">
        <v>46</v>
      </c>
      <c r="AF2945" s="52" t="b">
        <f t="shared" ref="AF2945" ca="1" si="3724">AF2943 &gt;= $B$4</f>
        <v>0</v>
      </c>
      <c r="AG2945" s="52" t="b">
        <f t="array" aca="1" ref="AG2945" ca="1">AND(AG2943 &gt;= $B$4, NOT(OR($AF2945:AF2945)))</f>
        <v>0</v>
      </c>
      <c r="AH2945" s="52" t="b">
        <f t="array" aca="1" ref="AH2945" ca="1">AND(AH2943 &gt;= $B$4, NOT(OR($AF2945:AG2945)))</f>
        <v>0</v>
      </c>
      <c r="AI2945" s="52" t="b">
        <f t="array" aca="1" ref="AI2945" ca="1">AND(AI2943 &gt;= $B$4, NOT(OR($AF2945:AH2945)))</f>
        <v>0</v>
      </c>
      <c r="AJ2945" s="52" t="b">
        <f t="array" aca="1" ref="AJ2945" ca="1">AND(AJ2943 &gt;= $B$4, NOT(OR($AF2945:AI2945)))</f>
        <v>0</v>
      </c>
      <c r="AK2945" s="73"/>
      <c r="AL2945" s="70"/>
    </row>
    <row r="2946" spans="6:38" ht="14.55" customHeight="1" x14ac:dyDescent="0.3">
      <c r="F2946" s="79"/>
      <c r="G2946" s="3">
        <v>2944</v>
      </c>
      <c r="H2946" s="61">
        <v>-0.28885508650768055</v>
      </c>
      <c r="I2946" s="61">
        <v>-0.48336701090455897</v>
      </c>
      <c r="J2946" s="61">
        <v>-0.67072472356265689</v>
      </c>
      <c r="K2946" s="62">
        <v>0.19293877576794155</v>
      </c>
      <c r="L2946" s="60">
        <f t="array" ref="L2946:O2946">TRANSPOSE(MMULT(Option!$B$25:$E$28, TRANSPOSE(H2946:K2946)))</f>
        <v>-0.28885508650768055</v>
      </c>
      <c r="M2946" s="60">
        <v>-0.55855521778600947</v>
      </c>
      <c r="N2946" s="60">
        <v>-0.83122150578606058</v>
      </c>
      <c r="O2946" s="60">
        <v>-0.20780639458335823</v>
      </c>
      <c r="P2946" s="56" t="str">
        <f t="shared" si="3644"/>
        <v>589/4</v>
      </c>
      <c r="R2946" s="80"/>
      <c r="S2946" s="3" t="s">
        <v>30</v>
      </c>
      <c r="T2946" s="60">
        <f ca="1"/>
        <v>0.87303369982626122</v>
      </c>
      <c r="U2946" s="60">
        <f ca="1"/>
        <v>-2.6340864131565195E-2</v>
      </c>
      <c r="V2946" s="60">
        <f ca="1"/>
        <v>1.8866837178027811</v>
      </c>
      <c r="W2946" s="60">
        <f ca="1"/>
        <v>-1.5536657394974096</v>
      </c>
      <c r="X2946" s="60">
        <f ca="1"/>
        <v>-0.19049374229793581</v>
      </c>
      <c r="Y2946" s="52">
        <f ca="1">$B$14 * EXP(($E$3 - $C$14^2/2) * Y$2 + $C$14*SQRT(Y$2)*T2946)</f>
        <v>130.59230515632507</v>
      </c>
      <c r="Z2946" s="52">
        <f ca="1">Y2946 * EXP(($E$3 - $C$14^2/2) * (Z$2-Y$2) + $C$14*SQRT(Z$2-Y$2)*U2946)</f>
        <v>130.21384189698017</v>
      </c>
      <c r="AA2946" s="52">
        <f ca="1">Z2946 * EXP(($E$3 - $C$14^2/2) * (AA$2-Z$2) + $C$14*SQRT(AA$2-Z$2)*V2946)</f>
        <v>230.48439328132002</v>
      </c>
      <c r="AB2946" s="52">
        <f ca="1">AA2946 * EXP(($E$3 - $C$14^2/2) * (AB$2-AA$2) + $C$14*SQRT(AB$2-AA$2)*W2946)</f>
        <v>145.34110531484797</v>
      </c>
      <c r="AC2946" s="52">
        <f ca="1">AB2946 * EXP(($E$3 - $C$14^2/2) * (AC$2-AB$2) + $C$14*SQRT(AC$2-AB$2)*X2946)</f>
        <v>137.95607087652741</v>
      </c>
      <c r="AD2946" s="47"/>
      <c r="AE2946" s="3" t="s">
        <v>68</v>
      </c>
      <c r="AF2946" s="52" t="b">
        <f ca="1">AND(AF2943&gt;$B$3, NOT(OR($AF2945:AF2945)))</f>
        <v>1</v>
      </c>
      <c r="AG2946" s="52" t="b">
        <f ca="1">AND(AG2943&gt;$B$3, NOT(OR($AF2945:AG2945)))</f>
        <v>1</v>
      </c>
      <c r="AH2946" s="52" t="b">
        <f ca="1">AND(AH2943&gt;$B$3, NOT(OR($AF2945:AH2945)))</f>
        <v>1</v>
      </c>
      <c r="AI2946" s="52" t="b">
        <f ca="1">AND(AI2943&gt;$B$3, NOT(OR($AF2945:AI2945)))</f>
        <v>0</v>
      </c>
      <c r="AJ2946" s="52" t="b">
        <f ca="1">AND(AJ2943&gt;$B$3, NOT(OR($AF2945:AJ2945)))</f>
        <v>0</v>
      </c>
      <c r="AK2946" s="74"/>
      <c r="AL2946" s="70"/>
    </row>
    <row r="2947" spans="6:38" ht="14.55" customHeight="1" x14ac:dyDescent="0.3">
      <c r="F2947" s="79"/>
      <c r="G2947" s="3">
        <v>2945</v>
      </c>
      <c r="H2947" s="61">
        <v>-1.5175201188783953</v>
      </c>
      <c r="I2947" s="61">
        <v>0.66789309333545022</v>
      </c>
      <c r="J2947" s="61">
        <v>0.98050965457235661</v>
      </c>
      <c r="K2947" s="62">
        <v>0.47712389781321807</v>
      </c>
      <c r="L2947" s="60">
        <f t="array" ref="L2947:O2947">TRANSPOSE(MMULT(Option!$B$25:$E$28, TRANSPOSE(H2947:K2947)))</f>
        <v>-1.5175201188783953</v>
      </c>
      <c r="M2947" s="60">
        <v>5.1260837182230956E-3</v>
      </c>
      <c r="N2947" s="60">
        <v>0.42907891760717853</v>
      </c>
      <c r="O2947" s="60">
        <v>0.16784780296044849</v>
      </c>
      <c r="P2947" s="56" t="str">
        <f t="shared" si="3644"/>
        <v>589/5</v>
      </c>
      <c r="R2947" s="80">
        <v>737</v>
      </c>
      <c r="S2947" s="3" t="s">
        <v>28</v>
      </c>
      <c r="T2947" s="60">
        <f t="array" aca="1" ref="T2947:T2950" ca="1">TRANSPOSE(OFFSET($L$3, MATCH($R2947 &amp; "/" &amp; T$2, $P$3:$P$5002, 0) - 1, 0, 1, $E$1))</f>
        <v>-0.45329259333598149</v>
      </c>
      <c r="U2947" s="60">
        <f t="array" aca="1" ref="U2947:U2950" ca="1">TRANSPOSE(OFFSET($L$3, MATCH($R2947 &amp; "/" &amp; U$2, $P$3:$P$5002, 0) - 1, 0, 1, $E$1))</f>
        <v>-1.2429663046969706</v>
      </c>
      <c r="V2947" s="60">
        <f t="array" aca="1" ref="V2947:V2950" ca="1">TRANSPOSE(OFFSET($L$3, MATCH($R2947 &amp; "/" &amp; V$2, $P$3:$P$5002, 0) - 1, 0, 1, $E$1))</f>
        <v>-7.9227208020138565E-2</v>
      </c>
      <c r="W2947" s="60">
        <f t="array" aca="1" ref="W2947:W2950" ca="1">TRANSPOSE(OFFSET($L$3, MATCH($R2947 &amp; "/" &amp; W$2, $P$3:$P$5002, 0) - 1, 0, 1, $E$1))</f>
        <v>-0.19342924425709873</v>
      </c>
      <c r="X2947" s="60">
        <f t="array" aca="1" ref="X2947:X2950" ca="1">TRANSPOSE(OFFSET($L$3, MATCH($R2947 &amp; "/" &amp; X$2, $P$3:$P$5002, 0) - 1, 0, 1, $E$1))</f>
        <v>0.36938037944372326</v>
      </c>
      <c r="Y2947" s="52">
        <f ca="1">$B$11 * EXP(($E$3 - $C$11^2/2) * Y$2 + $C$11*SQRT(Y$2)*T2947)</f>
        <v>87.722849581150371</v>
      </c>
      <c r="Z2947" s="52">
        <f ca="1">Y2947 * EXP(($E$3 - $C$11^2/2) * (Z$2-Y$2) + $C$11*SQRT(Z$2-Y$2)*U2947)</f>
        <v>60.721176976970199</v>
      </c>
      <c r="AA2947" s="52">
        <f ca="1">Z2947 * EXP(($E$3 - $C$11^2/2) * (AA$2-Z$2) + $C$11*SQRT(AA$2-Z$2)*V2947)</f>
        <v>59.592179807104948</v>
      </c>
      <c r="AB2947" s="52">
        <f ca="1">AA2947 * EXP(($E$3 - $C$11^2/2) * (AB$2-AA$2) + $C$11*SQRT(AB$2-AA$2)*W2947)</f>
        <v>56.514406101246578</v>
      </c>
      <c r="AC2947" s="52">
        <f ca="1">AB2947 * EXP(($E$3 - $C$11^2/2) * (AC$2-AB$2) + $C$11*SQRT(AC$2-AB$2)*X2947)</f>
        <v>63.453648515918921</v>
      </c>
      <c r="AD2947" s="47"/>
      <c r="AE2947" s="3" t="s">
        <v>69</v>
      </c>
      <c r="AF2947" s="20" cm="1">
        <f t="array" aca="1" ref="AF2947" ca="1">MIN(Y2947:Y2950 / $D$11:$D$14)</f>
        <v>0.77990278698774351</v>
      </c>
      <c r="AG2947" s="20" cm="1">
        <f t="array" aca="1" ref="AG2947" ca="1">MIN(Z2947:Z2950 / $D$11:$D$14)</f>
        <v>0.47964744476949578</v>
      </c>
      <c r="AH2947" s="20" cm="1">
        <f t="array" aca="1" ref="AH2947" ca="1">MIN(AA2947:AA2950 / $D$11:$D$14)</f>
        <v>0.38761181684918322</v>
      </c>
      <c r="AI2947" s="20" cm="1">
        <f t="array" aca="1" ref="AI2947" ca="1">MIN(AB2947:AB2950 / $D$11:$D$14)</f>
        <v>0.46606630864404652</v>
      </c>
      <c r="AJ2947" s="20" cm="1">
        <f t="array" aca="1" ref="AJ2947" ca="1">MIN(AC2947:AC2950 / $D$11:$D$14)</f>
        <v>0.38641840705719877</v>
      </c>
      <c r="AK2947" s="72">
        <f t="array" aca="1" ref="AK2947" ca="1">SUMPRODUCT(AF2948:AJ2948, EXP(-$E$3*$AF$2:$AJ$2))</f>
        <v>77880.078307140488</v>
      </c>
      <c r="AL2947" s="70">
        <f ca="1">MAX(AC2948 - $D$11, 0) * EXP(-$E$2*$E$3)</f>
        <v>0</v>
      </c>
    </row>
    <row r="2948" spans="6:38" ht="14.55" customHeight="1" x14ac:dyDescent="0.3">
      <c r="F2948" s="79"/>
      <c r="G2948" s="3">
        <v>2946</v>
      </c>
      <c r="H2948" s="61">
        <v>0.299799951048419</v>
      </c>
      <c r="I2948" s="61">
        <v>4.8304300111499859E-2</v>
      </c>
      <c r="J2948" s="61">
        <v>-0.38300180963709823</v>
      </c>
      <c r="K2948" s="62">
        <v>-0.45377283689853465</v>
      </c>
      <c r="L2948" s="60">
        <f t="array" ref="L2948:O2948">TRANSPOSE(MMULT(Option!$B$25:$E$28, TRANSPOSE(H2948:K2948)))</f>
        <v>0.299799951048419</v>
      </c>
      <c r="M2948" s="60">
        <v>0.16419160274993</v>
      </c>
      <c r="N2948" s="60">
        <v>-0.20382532919688109</v>
      </c>
      <c r="O2948" s="60">
        <v>-0.33077312527805297</v>
      </c>
      <c r="P2948" s="56" t="str">
        <f t="shared" ref="P2948:P3011" si="3725">(QUOTIENT(G2948 - 1, $E$2) + 1) &amp; "/" &amp; MOD(G2948 -1, $E$2) + 1</f>
        <v>590/1</v>
      </c>
      <c r="R2948" s="80"/>
      <c r="S2948" s="3" t="s">
        <v>29</v>
      </c>
      <c r="T2948" s="60">
        <f ca="1"/>
        <v>-0.84528666377572237</v>
      </c>
      <c r="U2948" s="60">
        <f ca="1"/>
        <v>-1.6370597862700458</v>
      </c>
      <c r="V2948" s="60">
        <f ca="1"/>
        <v>-0.28975888189824495</v>
      </c>
      <c r="W2948" s="60">
        <f ca="1"/>
        <v>0.31306620815501995</v>
      </c>
      <c r="X2948" s="60">
        <f ca="1"/>
        <v>-0.37605246677421555</v>
      </c>
      <c r="Y2948" s="52">
        <f ca="1">$B$12 * EXP(($E$3 - $C$12^2/2) * Y$2 + $C$12*SQRT(Y$2)*T2948)</f>
        <v>77.990278698774347</v>
      </c>
      <c r="Z2948" s="52">
        <f ca="1">Y2948 * EXP(($E$3 - $C$12^2/2) * (Z$2-Y$2) + $C$12*SQRT(Z$2-Y$2)*U2948)</f>
        <v>47.964744476949576</v>
      </c>
      <c r="AA2948" s="52">
        <f ca="1">Z2948 * EXP(($E$3 - $C$12^2/2) * (AA$2-Z$2) + $C$12*SQRT(AA$2-Z$2)*V2948)</f>
        <v>44.191770607789806</v>
      </c>
      <c r="AB2948" s="52">
        <f ca="1">AA2948 * EXP(($E$3 - $C$12^2/2) * (AB$2-AA$2) + $C$12*SQRT(AB$2-AA$2)*W2948)</f>
        <v>48.786734839665378</v>
      </c>
      <c r="AC2948" s="52">
        <f ca="1">AB2948 * EXP(($E$3 - $C$12^2/2) * (AC$2-AB$2) + $C$12*SQRT(AC$2-AB$2)*X2948)</f>
        <v>43.80038944666007</v>
      </c>
      <c r="AD2948" s="47"/>
      <c r="AE2948" s="3" t="s">
        <v>47</v>
      </c>
      <c r="AF2948" s="64">
        <f t="shared" ref="AF2948" ca="1" si="3726">($B$5*AF2950 + (1 + $B$6)*AF2949)*$B$2</f>
        <v>0</v>
      </c>
      <c r="AG2948" s="64">
        <f t="shared" ref="AG2948" ca="1" si="3727">($B$5*AG2950 + (1 + $B$6)*AG2949)*$B$2</f>
        <v>0</v>
      </c>
      <c r="AH2948" s="64">
        <f t="shared" ref="AH2948" ca="1" si="3728">($B$5*AH2950 + (1 + $B$6)*AH2949)*$B$2</f>
        <v>0</v>
      </c>
      <c r="AI2948" s="64">
        <f t="shared" ref="AI2948" ca="1" si="3729">($B$5*AI2950 + (1 + $B$6)*AI2949)*$B$2</f>
        <v>0</v>
      </c>
      <c r="AJ2948" s="64" cm="1">
        <f t="array" aca="1" ref="AJ2948" ca="1">($B$5*AJ2950 + (1 + $B$6)*AJ2949 + AND(NOT(AF2949:AJ2949)))*$B$2</f>
        <v>100000</v>
      </c>
      <c r="AK2948" s="73"/>
      <c r="AL2948" s="70"/>
    </row>
    <row r="2949" spans="6:38" ht="14.55" customHeight="1" x14ac:dyDescent="0.3">
      <c r="F2949" s="79"/>
      <c r="G2949" s="3">
        <v>2947</v>
      </c>
      <c r="H2949" s="61">
        <v>1.2267693921457679</v>
      </c>
      <c r="I2949" s="61">
        <v>-0.30646707203125856</v>
      </c>
      <c r="J2949" s="61">
        <v>1.0598407896334867</v>
      </c>
      <c r="K2949" s="62">
        <v>0.25909524441961107</v>
      </c>
      <c r="L2949" s="60">
        <f t="array" ref="L2949:O2949">TRANSPOSE(MMULT(Option!$B$25:$E$28, TRANSPOSE(H2949:K2949)))</f>
        <v>1.2267693921457679</v>
      </c>
      <c r="M2949" s="60">
        <v>0.20982604573936192</v>
      </c>
      <c r="N2949" s="60">
        <v>1.341324672921187</v>
      </c>
      <c r="O2949" s="60">
        <v>0.83919149181891439</v>
      </c>
      <c r="P2949" s="56" t="str">
        <f t="shared" si="3725"/>
        <v>590/2</v>
      </c>
      <c r="R2949" s="80"/>
      <c r="S2949" s="3" t="s">
        <v>31</v>
      </c>
      <c r="T2949" s="60">
        <f ca="1"/>
        <v>-0.44701660210165878</v>
      </c>
      <c r="U2949" s="60">
        <f ca="1"/>
        <v>-0.70972249688608779</v>
      </c>
      <c r="V2949" s="60">
        <f ca="1"/>
        <v>1.1076866031620693</v>
      </c>
      <c r="W2949" s="60">
        <f ca="1"/>
        <v>0.39460867991171067</v>
      </c>
      <c r="X2949" s="60">
        <f ca="1"/>
        <v>-3.0748764894334434E-2</v>
      </c>
      <c r="Y2949" s="52">
        <f ca="1">$B$13 * EXP(($E$3 - $C$13^2/2) * Y$2 + $C$13*SQRT(Y$2)*T2949)</f>
        <v>87.88816951478762</v>
      </c>
      <c r="Z2949" s="52">
        <f ca="1">Y2949 * EXP(($E$3 - $C$13^2/2) * (Z$2-Y$2) + $C$13*SQRT(Z$2-Y$2)*U2949)</f>
        <v>71.389332704897143</v>
      </c>
      <c r="AA2949" s="52">
        <f ca="1">Z2949 * EXP(($E$3 - $C$13^2/2) * (AA$2-Z$2) + $C$13*SQRT(AA$2-Z$2)*V2949)</f>
        <v>100.02842916555123</v>
      </c>
      <c r="AB2949" s="52">
        <f ca="1">AA2949 * EXP(($E$3 - $C$13^2/2) * (AB$2-AA$2) + $C$13*SQRT(AB$2-AA$2)*W2949)</f>
        <v>113.16388086391164</v>
      </c>
      <c r="AC2949" s="52">
        <f ca="1">AB2949 * EXP(($E$3 - $C$13^2/2) * (AC$2-AB$2) + $C$13*SQRT(AC$2-AB$2)*X2949)</f>
        <v>112.68681382334309</v>
      </c>
      <c r="AD2949" s="47"/>
      <c r="AE2949" s="3" t="s">
        <v>46</v>
      </c>
      <c r="AF2949" s="52" t="b">
        <f t="shared" ref="AF2949" ca="1" si="3730">AF2947 &gt;= $B$4</f>
        <v>0</v>
      </c>
      <c r="AG2949" s="52" t="b">
        <f t="array" aca="1" ref="AG2949" ca="1">AND(AG2947 &gt;= $B$4, NOT(OR($AF2949:AF2949)))</f>
        <v>0</v>
      </c>
      <c r="AH2949" s="52" t="b">
        <f t="array" aca="1" ref="AH2949" ca="1">AND(AH2947 &gt;= $B$4, NOT(OR($AF2949:AG2949)))</f>
        <v>0</v>
      </c>
      <c r="AI2949" s="52" t="b">
        <f t="array" aca="1" ref="AI2949" ca="1">AND(AI2947 &gt;= $B$4, NOT(OR($AF2949:AH2949)))</f>
        <v>0</v>
      </c>
      <c r="AJ2949" s="52" t="b">
        <f t="array" aca="1" ref="AJ2949" ca="1">AND(AJ2947 &gt;= $B$4, NOT(OR($AF2949:AI2949)))</f>
        <v>0</v>
      </c>
      <c r="AK2949" s="73"/>
      <c r="AL2949" s="70"/>
    </row>
    <row r="2950" spans="6:38" ht="14.55" customHeight="1" x14ac:dyDescent="0.3">
      <c r="F2950" s="79"/>
      <c r="G2950" s="3">
        <v>2948</v>
      </c>
      <c r="H2950" s="61">
        <v>0.58075253798329141</v>
      </c>
      <c r="I2950" s="61">
        <v>-1.013575292537725</v>
      </c>
      <c r="J2950" s="61">
        <v>1.7780283228247733</v>
      </c>
      <c r="K2950" s="62">
        <v>-0.83261945424162098</v>
      </c>
      <c r="L2950" s="60">
        <f t="array" ref="L2950:O2950">TRANSPOSE(MMULT(Option!$B$25:$E$28, TRANSPOSE(H2950:K2950)))</f>
        <v>0.58075253798329141</v>
      </c>
      <c r="M2950" s="60">
        <v>-0.69665608492491027</v>
      </c>
      <c r="N2950" s="60">
        <v>1.5285448738281522</v>
      </c>
      <c r="O2950" s="60">
        <v>-0.39909240775331584</v>
      </c>
      <c r="P2950" s="56" t="str">
        <f t="shared" si="3725"/>
        <v>590/3</v>
      </c>
      <c r="R2950" s="80"/>
      <c r="S2950" s="3" t="s">
        <v>30</v>
      </c>
      <c r="T2950" s="60">
        <f ca="1"/>
        <v>-0.66089444948088438</v>
      </c>
      <c r="U2950" s="60">
        <f ca="1"/>
        <v>-1.133127790864866</v>
      </c>
      <c r="V2950" s="60">
        <f ca="1"/>
        <v>-1.4151474669984403</v>
      </c>
      <c r="W2950" s="60">
        <f ca="1"/>
        <v>0.59774516817204204</v>
      </c>
      <c r="X2950" s="60">
        <f ca="1"/>
        <v>-0.64135726238386381</v>
      </c>
      <c r="Y2950" s="52">
        <f ca="1">$B$14 * EXP(($E$3 - $C$14^2/2) * Y$2 + $C$14*SQRT(Y$2)*T2950)</f>
        <v>82.42607665771537</v>
      </c>
      <c r="Z2950" s="52">
        <f ca="1">Y2950 * EXP(($E$3 - $C$14^2/2) * (Z$2-Y$2) + $C$14*SQRT(Z$2-Y$2)*U2950)</f>
        <v>58.96614784405368</v>
      </c>
      <c r="AA2950" s="52">
        <f ca="1">Z2950 * EXP(($E$3 - $C$14^2/2) * (AA$2-Z$2) + $C$14*SQRT(AA$2-Z$2)*V2950)</f>
        <v>38.76118168491832</v>
      </c>
      <c r="AB2950" s="52">
        <f ca="1">AA2950 * EXP(($E$3 - $C$14^2/2) * (AB$2-AA$2) + $C$14*SQRT(AB$2-AA$2)*W2950)</f>
        <v>46.60663086440465</v>
      </c>
      <c r="AC2950" s="52">
        <f ca="1">AB2950 * EXP(($E$3 - $C$14^2/2) * (AC$2-AB$2) + $C$14*SQRT(AC$2-AB$2)*X2950)</f>
        <v>38.641840705719879</v>
      </c>
      <c r="AD2950" s="47"/>
      <c r="AE2950" s="3" t="s">
        <v>68</v>
      </c>
      <c r="AF2950" s="52" t="b">
        <f ca="1">AND(AF2947&gt;$B$3, NOT(OR($AF2949:AF2949)))</f>
        <v>0</v>
      </c>
      <c r="AG2950" s="52" t="b">
        <f ca="1">AND(AG2947&gt;$B$3, NOT(OR($AF2949:AG2949)))</f>
        <v>0</v>
      </c>
      <c r="AH2950" s="52" t="b">
        <f ca="1">AND(AH2947&gt;$B$3, NOT(OR($AF2949:AH2949)))</f>
        <v>0</v>
      </c>
      <c r="AI2950" s="52" t="b">
        <f ca="1">AND(AI2947&gt;$B$3, NOT(OR($AF2949:AI2949)))</f>
        <v>0</v>
      </c>
      <c r="AJ2950" s="52" t="b">
        <f ca="1">AND(AJ2947&gt;$B$3, NOT(OR($AF2949:AJ2949)))</f>
        <v>0</v>
      </c>
      <c r="AK2950" s="74"/>
      <c r="AL2950" s="70"/>
    </row>
    <row r="2951" spans="6:38" ht="14.55" customHeight="1" x14ac:dyDescent="0.3">
      <c r="F2951" s="79"/>
      <c r="G2951" s="3">
        <v>2949</v>
      </c>
      <c r="H2951" s="61">
        <v>-0.49366475804125953</v>
      </c>
      <c r="I2951" s="61">
        <v>-0.67422892131364909</v>
      </c>
      <c r="J2951" s="61">
        <v>0.67866676792893443</v>
      </c>
      <c r="K2951" s="62">
        <v>-0.73043359944358199</v>
      </c>
      <c r="L2951" s="60">
        <f t="array" ref="L2951:O2951">TRANSPOSE(MMULT(Option!$B$25:$E$28, TRANSPOSE(H2951:K2951)))</f>
        <v>-0.49366475804125953</v>
      </c>
      <c r="M2951" s="60">
        <v>-0.81540691674614818</v>
      </c>
      <c r="N2951" s="60">
        <v>0.22205937498594519</v>
      </c>
      <c r="O2951" s="60">
        <v>-0.86706425338639159</v>
      </c>
      <c r="P2951" s="56" t="str">
        <f t="shared" si="3725"/>
        <v>590/4</v>
      </c>
      <c r="R2951" s="80">
        <v>738</v>
      </c>
      <c r="S2951" s="3" t="s">
        <v>28</v>
      </c>
      <c r="T2951" s="60">
        <f t="array" aca="1" ref="T2951:T2954" ca="1">TRANSPOSE(OFFSET($L$3, MATCH($R2951 &amp; "/" &amp; T$2, $P$3:$P$5002, 0) - 1, 0, 1, $E$1))</f>
        <v>0.43301344425316135</v>
      </c>
      <c r="U2951" s="60">
        <f t="array" aca="1" ref="U2951:U2954" ca="1">TRANSPOSE(OFFSET($L$3, MATCH($R2951 &amp; "/" &amp; U$2, $P$3:$P$5002, 0) - 1, 0, 1, $E$1))</f>
        <v>-2.029462009000242</v>
      </c>
      <c r="V2951" s="60">
        <f t="array" aca="1" ref="V2951:V2954" ca="1">TRANSPOSE(OFFSET($L$3, MATCH($R2951 &amp; "/" &amp; V$2, $P$3:$P$5002, 0) - 1, 0, 1, $E$1))</f>
        <v>-0.71861552117728011</v>
      </c>
      <c r="W2951" s="60">
        <f t="array" aca="1" ref="W2951:W2954" ca="1">TRANSPOSE(OFFSET($L$3, MATCH($R2951 &amp; "/" &amp; W$2, $P$3:$P$5002, 0) - 1, 0, 1, $E$1))</f>
        <v>-1.2294595826046</v>
      </c>
      <c r="X2951" s="60">
        <f t="array" aca="1" ref="X2951:X2954" ca="1">TRANSPOSE(OFFSET($L$3, MATCH($R2951 &amp; "/" &amp; X$2, $P$3:$P$5002, 0) - 1, 0, 1, $E$1))</f>
        <v>0.47825669233580964</v>
      </c>
      <c r="Y2951" s="52">
        <f ca="1">$B$11 * EXP(($E$3 - $C$11^2/2) * Y$2 + $C$11*SQRT(Y$2)*T2951)</f>
        <v>114.4426952175765</v>
      </c>
      <c r="Z2951" s="52">
        <f ca="1">Y2951 * EXP(($E$3 - $C$11^2/2) * (Z$2-Y$2) + $C$11*SQRT(Z$2-Y$2)*U2951)</f>
        <v>62.566851966859552</v>
      </c>
      <c r="AA2951" s="52">
        <f ca="1">Z2951 * EXP(($E$3 - $C$11^2/2) * (AA$2-Z$2) + $C$11*SQRT(AA$2-Z$2)*V2951)</f>
        <v>50.686061931638278</v>
      </c>
      <c r="AB2951" s="52">
        <f ca="1">AA2951 * EXP(($E$3 - $C$11^2/2) * (AB$2-AA$2) + $C$11*SQRT(AB$2-AA$2)*W2951)</f>
        <v>35.227008856062739</v>
      </c>
      <c r="AC2951" s="52">
        <f ca="1">AB2951 * EXP(($E$3 - $C$11^2/2) * (AC$2-AB$2) + $C$11*SQRT(AC$2-AB$2)*X2951)</f>
        <v>40.865659654776401</v>
      </c>
      <c r="AD2951" s="47"/>
      <c r="AE2951" s="3" t="s">
        <v>69</v>
      </c>
      <c r="AF2951" s="20" cm="1">
        <f t="array" aca="1" ref="AF2951" ca="1">MIN(Y2951:Y2954 / $D$11:$D$14)</f>
        <v>1.0333216444224558</v>
      </c>
      <c r="AG2951" s="20" cm="1">
        <f t="array" aca="1" ref="AG2951" ca="1">MIN(Z2951:Z2954 / $D$11:$D$14)</f>
        <v>0.62566851966859549</v>
      </c>
      <c r="AH2951" s="20" cm="1">
        <f t="array" aca="1" ref="AH2951" ca="1">MIN(AA2951:AA2954 / $D$11:$D$14)</f>
        <v>0.48739654097012503</v>
      </c>
      <c r="AI2951" s="20" cm="1">
        <f t="array" aca="1" ref="AI2951" ca="1">MIN(AB2951:AB2954 / $D$11:$D$14)</f>
        <v>0.35227008856062736</v>
      </c>
      <c r="AJ2951" s="20" cm="1">
        <f t="array" aca="1" ref="AJ2951" ca="1">MIN(AC2951:AC2954 / $D$11:$D$14)</f>
        <v>0.3374098169184615</v>
      </c>
      <c r="AK2951" s="72">
        <f t="array" aca="1" ref="AK2951" ca="1">SUMPRODUCT(AF2952:AJ2952, EXP(-$E$3*$AF$2:$AJ$2))</f>
        <v>92148.519674651194</v>
      </c>
      <c r="AL2951" s="70">
        <f ca="1">MAX(AC2952 - $D$11, 0) * EXP(-$E$2*$E$3)</f>
        <v>0</v>
      </c>
    </row>
    <row r="2952" spans="6:38" ht="14.55" customHeight="1" x14ac:dyDescent="0.3">
      <c r="F2952" s="79"/>
      <c r="G2952" s="3">
        <v>2950</v>
      </c>
      <c r="H2952" s="61">
        <v>-1.896252836886533</v>
      </c>
      <c r="I2952" s="61">
        <v>-1.3535106771548879</v>
      </c>
      <c r="J2952" s="61">
        <v>-0.66054453181430739</v>
      </c>
      <c r="K2952" s="62">
        <v>0.42174658894605527</v>
      </c>
      <c r="L2952" s="60">
        <f t="array" ref="L2952:O2952">TRANSPOSE(MMULT(Option!$B$25:$E$28, TRANSPOSE(H2952:K2952)))</f>
        <v>-1.896252836886533</v>
      </c>
      <c r="M2952" s="60">
        <v>-1.999014161153255</v>
      </c>
      <c r="N2952" s="60">
        <v>-1.6930963391163716</v>
      </c>
      <c r="O2952" s="60">
        <v>-0.88069631774998491</v>
      </c>
      <c r="P2952" s="56" t="str">
        <f t="shared" si="3725"/>
        <v>590/5</v>
      </c>
      <c r="R2952" s="80"/>
      <c r="S2952" s="3" t="s">
        <v>29</v>
      </c>
      <c r="T2952" s="60">
        <f ca="1"/>
        <v>0.85570140801743011</v>
      </c>
      <c r="U2952" s="60">
        <f ca="1"/>
        <v>-0.53935296403485533</v>
      </c>
      <c r="V2952" s="60">
        <f ca="1"/>
        <v>-1.6032293233124677</v>
      </c>
      <c r="W2952" s="60">
        <f ca="1"/>
        <v>-1.110159686751214</v>
      </c>
      <c r="X2952" s="60">
        <f ca="1"/>
        <v>-1.0948282162451983</v>
      </c>
      <c r="Y2952" s="52">
        <f ca="1">$B$12 * EXP(($E$3 - $C$12^2/2) * Y$2 + $C$12*SQRT(Y$2)*T2952)</f>
        <v>129.91502831396434</v>
      </c>
      <c r="Z2952" s="52">
        <f ca="1">Y2952 * EXP(($E$3 - $C$12^2/2) * (Z$2-Y$2) + $C$12*SQRT(Z$2-Y$2)*U2952)</f>
        <v>111.06045794235</v>
      </c>
      <c r="AA2952" s="52">
        <f ca="1">Z2952 * EXP(($E$3 - $C$12^2/2) * (AA$2-Z$2) + $C$12*SQRT(AA$2-Z$2)*V2952)</f>
        <v>68.999959813850325</v>
      </c>
      <c r="AB2952" s="52">
        <f ca="1">AA2952 * EXP(($E$3 - $C$12^2/2) * (AB$2-AA$2) + $C$12*SQRT(AB$2-AA$2)*W2952)</f>
        <v>49.70263829816431</v>
      </c>
      <c r="AC2952" s="52">
        <f ca="1">AB2952 * EXP(($E$3 - $C$12^2/2) * (AC$2-AB$2) + $C$12*SQRT(AC$2-AB$2)*X2952)</f>
        <v>35.967276943246276</v>
      </c>
      <c r="AD2952" s="47"/>
      <c r="AE2952" s="3" t="s">
        <v>47</v>
      </c>
      <c r="AF2952" s="64">
        <f t="shared" ref="AF2952" ca="1" si="3731">($B$5*AF2954 + (1 + $B$6)*AF2953)*$B$2</f>
        <v>15000</v>
      </c>
      <c r="AG2952" s="64">
        <f t="shared" ref="AG2952" ca="1" si="3732">($B$5*AG2954 + (1 + $B$6)*AG2953)*$B$2</f>
        <v>0</v>
      </c>
      <c r="AH2952" s="64">
        <f t="shared" ref="AH2952" ca="1" si="3733">($B$5*AH2954 + (1 + $B$6)*AH2953)*$B$2</f>
        <v>0</v>
      </c>
      <c r="AI2952" s="64">
        <f t="shared" ref="AI2952" ca="1" si="3734">($B$5*AI2954 + (1 + $B$6)*AI2953)*$B$2</f>
        <v>0</v>
      </c>
      <c r="AJ2952" s="64" cm="1">
        <f t="array" aca="1" ref="AJ2952" ca="1">($B$5*AJ2954 + (1 + $B$6)*AJ2953 + AND(NOT(AF2953:AJ2953)))*$B$2</f>
        <v>100000</v>
      </c>
      <c r="AK2952" s="73"/>
      <c r="AL2952" s="70"/>
    </row>
    <row r="2953" spans="6:38" ht="14.55" customHeight="1" x14ac:dyDescent="0.3">
      <c r="F2953" s="79"/>
      <c r="G2953" s="3">
        <v>2951</v>
      </c>
      <c r="H2953" s="61">
        <v>0.64389991739470231</v>
      </c>
      <c r="I2953" s="61">
        <v>-0.76985950487030685</v>
      </c>
      <c r="J2953" s="61">
        <v>-2.5659613497004754</v>
      </c>
      <c r="K2953" s="62">
        <v>-0.43746441048235807</v>
      </c>
      <c r="L2953" s="60">
        <f t="array" ref="L2953:O2953">TRANSPOSE(MMULT(Option!$B$25:$E$28, TRANSPOSE(H2953:K2953)))</f>
        <v>0.64389991739470231</v>
      </c>
      <c r="M2953" s="60">
        <v>-0.44802792415200016</v>
      </c>
      <c r="N2953" s="60">
        <v>-2.1977462548794571</v>
      </c>
      <c r="O2953" s="60">
        <v>-0.81948308686602478</v>
      </c>
      <c r="P2953" s="56" t="str">
        <f t="shared" si="3725"/>
        <v>591/1</v>
      </c>
      <c r="R2953" s="80"/>
      <c r="S2953" s="3" t="s">
        <v>31</v>
      </c>
      <c r="T2953" s="60">
        <f ca="1"/>
        <v>0.97183304997506581</v>
      </c>
      <c r="U2953" s="60">
        <f ca="1"/>
        <v>-0.71616564598285903</v>
      </c>
      <c r="V2953" s="60">
        <f ca="1"/>
        <v>-2.7012581863851617</v>
      </c>
      <c r="W2953" s="60">
        <f ca="1"/>
        <v>-0.7269762580439687</v>
      </c>
      <c r="X2953" s="60">
        <f ca="1"/>
        <v>-0.12059265641336298</v>
      </c>
      <c r="Y2953" s="52">
        <f ca="1">$B$13 * EXP(($E$3 - $C$13^2/2) * Y$2 + $C$13*SQRT(Y$2)*T2953)</f>
        <v>134.52097044538155</v>
      </c>
      <c r="Z2953" s="52">
        <f ca="1">Y2953 * EXP(($E$3 - $C$13^2/2) * (Z$2-Y$2) + $C$13*SQRT(Z$2-Y$2)*U2953)</f>
        <v>109.05697010312457</v>
      </c>
      <c r="AA2953" s="52">
        <f ca="1">Z2953 * EXP(($E$3 - $C$13^2/2) * (AA$2-Z$2) + $C$13*SQRT(AA$2-Z$2)*V2953)</f>
        <v>48.739654097012505</v>
      </c>
      <c r="AB2953" s="52">
        <f ca="1">AA2953 * EXP(($E$3 - $C$13^2/2) * (AB$2-AA$2) + $C$13*SQRT(AB$2-AA$2)*W2953)</f>
        <v>39.385592382492419</v>
      </c>
      <c r="AC2953" s="52">
        <f ca="1">AB2953 * EXP(($E$3 - $C$13^2/2) * (AC$2-AB$2) + $C$13*SQRT(AC$2-AB$2)*X2953)</f>
        <v>38.176581463752207</v>
      </c>
      <c r="AD2953" s="47"/>
      <c r="AE2953" s="3" t="s">
        <v>46</v>
      </c>
      <c r="AF2953" s="52" t="b">
        <f t="shared" ref="AF2953" ca="1" si="3735">AF2951 &gt;= $B$4</f>
        <v>0</v>
      </c>
      <c r="AG2953" s="52" t="b">
        <f t="array" aca="1" ref="AG2953" ca="1">AND(AG2951 &gt;= $B$4, NOT(OR($AF2953:AF2953)))</f>
        <v>0</v>
      </c>
      <c r="AH2953" s="52" t="b">
        <f t="array" aca="1" ref="AH2953" ca="1">AND(AH2951 &gt;= $B$4, NOT(OR($AF2953:AG2953)))</f>
        <v>0</v>
      </c>
      <c r="AI2953" s="52" t="b">
        <f t="array" aca="1" ref="AI2953" ca="1">AND(AI2951 &gt;= $B$4, NOT(OR($AF2953:AH2953)))</f>
        <v>0</v>
      </c>
      <c r="AJ2953" s="52" t="b">
        <f t="array" aca="1" ref="AJ2953" ca="1">AND(AJ2951 &gt;= $B$4, NOT(OR($AF2953:AI2953)))</f>
        <v>0</v>
      </c>
      <c r="AK2953" s="73"/>
      <c r="AL2953" s="70"/>
    </row>
    <row r="2954" spans="6:38" ht="14.55" customHeight="1" x14ac:dyDescent="0.3">
      <c r="F2954" s="79"/>
      <c r="G2954" s="3">
        <v>2952</v>
      </c>
      <c r="H2954" s="61">
        <v>-0.64206847828999691</v>
      </c>
      <c r="I2954" s="61">
        <v>-9.6336236398758601E-2</v>
      </c>
      <c r="J2954" s="61">
        <v>-0.89406331684596507</v>
      </c>
      <c r="K2954" s="62">
        <v>-0.76578390708742838</v>
      </c>
      <c r="L2954" s="60">
        <f t="array" ref="L2954:O2954">TRANSPOSE(MMULT(Option!$B$25:$E$28, TRANSPOSE(H2954:K2954)))</f>
        <v>-0.64206847828999691</v>
      </c>
      <c r="M2954" s="60">
        <v>-0.34512101040889304</v>
      </c>
      <c r="N2954" s="60">
        <v>-1.0673189501457807</v>
      </c>
      <c r="O2954" s="60">
        <v>-1.112335590290165</v>
      </c>
      <c r="P2954" s="56" t="str">
        <f t="shared" si="3725"/>
        <v>591/2</v>
      </c>
      <c r="R2954" s="80"/>
      <c r="S2954" s="3" t="s">
        <v>30</v>
      </c>
      <c r="T2954" s="60">
        <f ca="1"/>
        <v>9.2595036365917094E-2</v>
      </c>
      <c r="U2954" s="60">
        <f ca="1"/>
        <v>-1.0819932917936232</v>
      </c>
      <c r="V2954" s="60">
        <f ca="1"/>
        <v>-0.7907281654547702</v>
      </c>
      <c r="W2954" s="60">
        <f ca="1"/>
        <v>-0.65739677066952007</v>
      </c>
      <c r="X2954" s="60">
        <f ca="1"/>
        <v>-1.2673335201371954</v>
      </c>
      <c r="Y2954" s="52">
        <f ca="1">$B$14 * EXP(($E$3 - $C$14^2/2) * Y$2 + $C$14*SQRT(Y$2)*T2954)</f>
        <v>103.33216444224558</v>
      </c>
      <c r="Z2954" s="52">
        <f ca="1">Y2954 * EXP(($E$3 - $C$14^2/2) * (Z$2-Y$2) + $C$14*SQRT(Z$2-Y$2)*U2954)</f>
        <v>75.064722597468119</v>
      </c>
      <c r="AA2954" s="52">
        <f ca="1">Z2954 * EXP(($E$3 - $C$14^2/2) * (AA$2-Z$2) + $C$14*SQRT(AA$2-Z$2)*V2954)</f>
        <v>59.509279580263318</v>
      </c>
      <c r="AB2954" s="52">
        <f ca="1">AA2954 * EXP(($E$3 - $C$14^2/2) * (AB$2-AA$2) + $C$14*SQRT(AB$2-AA$2)*W2954)</f>
        <v>49.102660983854719</v>
      </c>
      <c r="AC2954" s="52">
        <f ca="1">AB2954 * EXP(($E$3 - $C$14^2/2) * (AC$2-AB$2) + $C$14*SQRT(AC$2-AB$2)*X2954)</f>
        <v>33.740981691846152</v>
      </c>
      <c r="AD2954" s="47"/>
      <c r="AE2954" s="3" t="s">
        <v>68</v>
      </c>
      <c r="AF2954" s="52" t="b">
        <f ca="1">AND(AF2951&gt;$B$3, NOT(OR($AF2953:AF2953)))</f>
        <v>1</v>
      </c>
      <c r="AG2954" s="52" t="b">
        <f ca="1">AND(AG2951&gt;$B$3, NOT(OR($AF2953:AG2953)))</f>
        <v>0</v>
      </c>
      <c r="AH2954" s="52" t="b">
        <f ca="1">AND(AH2951&gt;$B$3, NOT(OR($AF2953:AH2953)))</f>
        <v>0</v>
      </c>
      <c r="AI2954" s="52" t="b">
        <f ca="1">AND(AI2951&gt;$B$3, NOT(OR($AF2953:AI2953)))</f>
        <v>0</v>
      </c>
      <c r="AJ2954" s="52" t="b">
        <f ca="1">AND(AJ2951&gt;$B$3, NOT(OR($AF2953:AJ2953)))</f>
        <v>0</v>
      </c>
      <c r="AK2954" s="74"/>
      <c r="AL2954" s="70"/>
    </row>
    <row r="2955" spans="6:38" ht="14.55" customHeight="1" x14ac:dyDescent="0.3">
      <c r="F2955" s="79"/>
      <c r="G2955" s="3">
        <v>2953</v>
      </c>
      <c r="H2955" s="61">
        <v>-0.11815974082581578</v>
      </c>
      <c r="I2955" s="61">
        <v>-0.40930993736068982</v>
      </c>
      <c r="J2955" s="61">
        <v>1.6135869539708303</v>
      </c>
      <c r="K2955" s="62">
        <v>0.6564340610304823</v>
      </c>
      <c r="L2955" s="60">
        <f t="array" ref="L2955:O2955">TRANSPOSE(MMULT(Option!$B$25:$E$28, TRANSPOSE(H2955:K2955)))</f>
        <v>-0.11815974082581578</v>
      </c>
      <c r="M2955" s="60">
        <v>-0.42240265046092518</v>
      </c>
      <c r="N2955" s="60">
        <v>1.2627832659695437</v>
      </c>
      <c r="O2955" s="60">
        <v>0.72263007347356978</v>
      </c>
      <c r="P2955" s="56" t="str">
        <f t="shared" si="3725"/>
        <v>591/3</v>
      </c>
      <c r="R2955" s="80">
        <v>739</v>
      </c>
      <c r="S2955" s="3" t="s">
        <v>28</v>
      </c>
      <c r="T2955" s="60">
        <f t="array" aca="1" ref="T2955:T2958" ca="1">TRANSPOSE(OFFSET($L$3, MATCH($R2955 &amp; "/" &amp; T$2, $P$3:$P$5002, 0) - 1, 0, 1, $E$1))</f>
        <v>-0.29811758245980619</v>
      </c>
      <c r="U2955" s="60">
        <f t="array" aca="1" ref="U2955:U2958" ca="1">TRANSPOSE(OFFSET($L$3, MATCH($R2955 &amp; "/" &amp; U$2, $P$3:$P$5002, 0) - 1, 0, 1, $E$1))</f>
        <v>0.18426475413008425</v>
      </c>
      <c r="V2955" s="60">
        <f t="array" aca="1" ref="V2955:V2958" ca="1">TRANSPOSE(OFFSET($L$3, MATCH($R2955 &amp; "/" &amp; V$2, $P$3:$P$5002, 0) - 1, 0, 1, $E$1))</f>
        <v>0.20292080999579781</v>
      </c>
      <c r="W2955" s="60">
        <f t="array" aca="1" ref="W2955:W2958" ca="1">TRANSPOSE(OFFSET($L$3, MATCH($R2955 &amp; "/" &amp; W$2, $P$3:$P$5002, 0) - 1, 0, 1, $E$1))</f>
        <v>-1.2210159561855756E-3</v>
      </c>
      <c r="X2955" s="60">
        <f t="array" aca="1" ref="X2955:X2958" ca="1">TRANSPOSE(OFFSET($L$3, MATCH($R2955 &amp; "/" &amp; X$2, $P$3:$P$5002, 0) - 1, 0, 1, $E$1))</f>
        <v>-0.68845166713018058</v>
      </c>
      <c r="Y2955" s="52">
        <f ca="1">$B$11 * EXP(($E$3 - $C$11^2/2) * Y$2 + $C$11*SQRT(Y$2)*T2955)</f>
        <v>91.903113798304275</v>
      </c>
      <c r="Z2955" s="52">
        <f ca="1">Y2955 * EXP(($E$3 - $C$11^2/2) * (Z$2-Y$2) + $C$11*SQRT(Z$2-Y$2)*U2955)</f>
        <v>97.613356895129584</v>
      </c>
      <c r="AA2955" s="52">
        <f ca="1">Z2955 * EXP(($E$3 - $C$11^2/2) * (AA$2-Z$2) + $C$11*SQRT(AA$2-Z$2)*V2955)</f>
        <v>104.26029204809474</v>
      </c>
      <c r="AB2955" s="52">
        <f ca="1">AA2955 * EXP(($E$3 - $C$11^2/2) * (AB$2-AA$2) + $C$11*SQRT(AB$2-AA$2)*W2955)</f>
        <v>104.74452348831625</v>
      </c>
      <c r="AC2955" s="52">
        <f ca="1">AB2955 * EXP(($E$3 - $C$11^2/2) * (AC$2-AB$2) + $C$11*SQRT(AC$2-AB$2)*X2955)</f>
        <v>85.625982893270816</v>
      </c>
      <c r="AD2955" s="47"/>
      <c r="AE2955" s="3" t="s">
        <v>69</v>
      </c>
      <c r="AF2955" s="20" cm="1">
        <f t="array" aca="1" ref="AF2955" ca="1">MIN(Y2955:Y2958 / $D$11:$D$14)</f>
        <v>0.9190311379830427</v>
      </c>
      <c r="AG2955" s="20" cm="1">
        <f t="array" aca="1" ref="AG2955" ca="1">MIN(Z2955:Z2958 / $D$11:$D$14)</f>
        <v>0.97613356895129588</v>
      </c>
      <c r="AH2955" s="20" cm="1">
        <f t="array" aca="1" ref="AH2955" ca="1">MIN(AA2955:AA2958 / $D$11:$D$14)</f>
        <v>1.0054133982654492</v>
      </c>
      <c r="AI2955" s="20" cm="1">
        <f t="array" aca="1" ref="AI2955" ca="1">MIN(AB2955:AB2958 / $D$11:$D$14)</f>
        <v>0.80386617073851452</v>
      </c>
      <c r="AJ2955" s="20" cm="1">
        <f t="array" aca="1" ref="AJ2955" ca="1">MIN(AC2955:AC2958 / $D$11:$D$14)</f>
        <v>0.82469486205420184</v>
      </c>
      <c r="AK2955" s="72">
        <f t="array" aca="1" ref="AK2955" ca="1">SUMPRODUCT(AF2956:AJ2956, EXP(-$E$3*$AF$2:$AJ$2))</f>
        <v>142594.67363380725</v>
      </c>
      <c r="AL2955" s="70">
        <f ca="1">MAX(AC2956 - $D$11, 0) * EXP(-$E$2*$E$3)</f>
        <v>172.01862671917479</v>
      </c>
    </row>
    <row r="2956" spans="6:38" ht="14.55" customHeight="1" x14ac:dyDescent="0.3">
      <c r="F2956" s="79"/>
      <c r="G2956" s="3">
        <v>2954</v>
      </c>
      <c r="H2956" s="61">
        <v>0.27549489228508439</v>
      </c>
      <c r="I2956" s="61">
        <v>-0.13327500444362245</v>
      </c>
      <c r="J2956" s="61">
        <v>0.13886443444339594</v>
      </c>
      <c r="K2956" s="62">
        <v>-1.3384218138805504</v>
      </c>
      <c r="L2956" s="60">
        <f t="array" ref="L2956:O2956">TRANSPOSE(MMULT(Option!$B$25:$E$28, TRANSPOSE(H2956:K2956)))</f>
        <v>0.27549489228508439</v>
      </c>
      <c r="M2956" s="60">
        <v>-1.1950602307661387E-2</v>
      </c>
      <c r="N2956" s="60">
        <v>0.19726439909791821</v>
      </c>
      <c r="O2956" s="60">
        <v>-1.0437540349380032</v>
      </c>
      <c r="P2956" s="56" t="str">
        <f t="shared" si="3725"/>
        <v>591/4</v>
      </c>
      <c r="R2956" s="80"/>
      <c r="S2956" s="3" t="s">
        <v>29</v>
      </c>
      <c r="T2956" s="60">
        <f ca="1"/>
        <v>-0.20489572567463221</v>
      </c>
      <c r="U2956" s="60">
        <f ca="1"/>
        <v>1.8115140010137469</v>
      </c>
      <c r="V2956" s="60">
        <f ca="1"/>
        <v>0.22543562288848198</v>
      </c>
      <c r="W2956" s="60">
        <f ca="1"/>
        <v>2.0262485024952435</v>
      </c>
      <c r="X2956" s="60">
        <f ca="1"/>
        <v>-5.5350834483296835E-2</v>
      </c>
      <c r="Y2956" s="52">
        <f ca="1">$B$12 * EXP(($E$3 - $C$12^2/2) * Y$2 + $C$12*SQRT(Y$2)*T2956)</f>
        <v>94.509604880859371</v>
      </c>
      <c r="Z2956" s="52">
        <f ca="1">Y2956 * EXP(($E$3 - $C$12^2/2) * (Z$2-Y$2) + $C$12*SQRT(Z$2-Y$2)*U2956)</f>
        <v>163.55603749515373</v>
      </c>
      <c r="AA2956" s="52">
        <f ca="1">Z2956 * EXP(($E$3 - $C$12^2/2) * (AA$2-Z$2) + $C$12*SQRT(AA$2-Z$2)*V2956)</f>
        <v>175.8772582533351</v>
      </c>
      <c r="AB2956" s="52">
        <f ca="1">AA2956 * EXP(($E$3 - $C$12^2/2) * (AB$2-AA$2) + $C$12*SQRT(AB$2-AA$2)*W2956)</f>
        <v>324.62183044905021</v>
      </c>
      <c r="AC2956" s="52">
        <f ca="1">AB2956 * EXP(($E$3 - $C$12^2/2) * (AC$2-AB$2) + $C$12*SQRT(AC$2-AB$2)*X2956)</f>
        <v>320.87628885114145</v>
      </c>
      <c r="AD2956" s="47"/>
      <c r="AE2956" s="3" t="s">
        <v>47</v>
      </c>
      <c r="AF2956" s="64">
        <f t="shared" ref="AF2956" ca="1" si="3736">($B$5*AF2958 + (1 + $B$6)*AF2957)*$B$2</f>
        <v>15000</v>
      </c>
      <c r="AG2956" s="64">
        <f t="shared" ref="AG2956" ca="1" si="3737">($B$5*AG2958 + (1 + $B$6)*AG2957)*$B$2</f>
        <v>15000</v>
      </c>
      <c r="AH2956" s="64">
        <f t="shared" ref="AH2956" ca="1" si="3738">($B$5*AH2958 + (1 + $B$6)*AH2957)*$B$2</f>
        <v>15000</v>
      </c>
      <c r="AI2956" s="64">
        <f t="shared" ref="AI2956" ca="1" si="3739">($B$5*AI2958 + (1 + $B$6)*AI2957)*$B$2</f>
        <v>15000</v>
      </c>
      <c r="AJ2956" s="64" cm="1">
        <f t="array" aca="1" ref="AJ2956" ca="1">($B$5*AJ2958 + (1 + $B$6)*AJ2957 + AND(NOT(AF2957:AJ2957)))*$B$2</f>
        <v>114999.99999999999</v>
      </c>
      <c r="AK2956" s="73"/>
      <c r="AL2956" s="70"/>
    </row>
    <row r="2957" spans="6:38" ht="14.55" customHeight="1" x14ac:dyDescent="0.3">
      <c r="F2957" s="79"/>
      <c r="G2957" s="3">
        <v>2955</v>
      </c>
      <c r="H2957" s="61">
        <v>0.54809446622317393</v>
      </c>
      <c r="I2957" s="61">
        <v>1.1244078580777941</v>
      </c>
      <c r="J2957" s="61">
        <v>-1.1984771627808831E-2</v>
      </c>
      <c r="K2957" s="62">
        <v>0.55537361184915213</v>
      </c>
      <c r="L2957" s="60">
        <f t="array" ref="L2957:O2957">TRANSPOSE(MMULT(Option!$B$25:$E$28, TRANSPOSE(H2957:K2957)))</f>
        <v>0.54809446622317393</v>
      </c>
      <c r="M2957" s="60">
        <v>1.2497746108182006</v>
      </c>
      <c r="N2957" s="60">
        <v>0.50315053359941331</v>
      </c>
      <c r="O2957" s="60">
        <v>0.98693123873721844</v>
      </c>
      <c r="P2957" s="56" t="str">
        <f t="shared" si="3725"/>
        <v>591/5</v>
      </c>
      <c r="R2957" s="80"/>
      <c r="S2957" s="3" t="s">
        <v>31</v>
      </c>
      <c r="T2957" s="60">
        <f ca="1"/>
        <v>-0.12213766659012287</v>
      </c>
      <c r="U2957" s="60">
        <f ca="1"/>
        <v>0.43205392640875151</v>
      </c>
      <c r="V2957" s="60">
        <f ca="1"/>
        <v>-0.34192026484878135</v>
      </c>
      <c r="W2957" s="60">
        <f ca="1"/>
        <v>-0.76240425484836849</v>
      </c>
      <c r="X2957" s="60">
        <f ca="1"/>
        <v>6.8602175742500299E-2</v>
      </c>
      <c r="Y2957" s="52">
        <f ca="1">$B$13 * EXP(($E$3 - $C$13^2/2) * Y$2 + $C$13*SQRT(Y$2)*T2957)</f>
        <v>96.885404772667158</v>
      </c>
      <c r="Z2957" s="52">
        <f ca="1">Y2957 * EXP(($E$3 - $C$13^2/2) * (Z$2-Y$2) + $C$13*SQRT(Z$2-Y$2)*U2957)</f>
        <v>110.84635618443052</v>
      </c>
      <c r="AA2957" s="52">
        <f ca="1">Z2957 * EXP(($E$3 - $C$13^2/2) * (AA$2-Z$2) + $C$13*SQRT(AA$2-Z$2)*V2957)</f>
        <v>100.54133982654493</v>
      </c>
      <c r="AB2957" s="52">
        <f ca="1">AA2957 * EXP(($E$3 - $C$13^2/2) * (AB$2-AA$2) + $C$13*SQRT(AB$2-AA$2)*W2957)</f>
        <v>80.386617073851454</v>
      </c>
      <c r="AC2957" s="52">
        <f ca="1">AB2957 * EXP(($E$3 - $C$13^2/2) * (AC$2-AB$2) + $C$13*SQRT(AC$2-AB$2)*X2957)</f>
        <v>82.469486205420182</v>
      </c>
      <c r="AD2957" s="47"/>
      <c r="AE2957" s="3" t="s">
        <v>46</v>
      </c>
      <c r="AF2957" s="52" t="b">
        <f t="shared" ref="AF2957" ca="1" si="3740">AF2955 &gt;= $B$4</f>
        <v>0</v>
      </c>
      <c r="AG2957" s="52" t="b">
        <f t="array" aca="1" ref="AG2957" ca="1">AND(AG2955 &gt;= $B$4, NOT(OR($AF2957:AF2957)))</f>
        <v>0</v>
      </c>
      <c r="AH2957" s="52" t="b">
        <f t="array" aca="1" ref="AH2957" ca="1">AND(AH2955 &gt;= $B$4, NOT(OR($AF2957:AG2957)))</f>
        <v>0</v>
      </c>
      <c r="AI2957" s="52" t="b">
        <f t="array" aca="1" ref="AI2957" ca="1">AND(AI2955 &gt;= $B$4, NOT(OR($AF2957:AH2957)))</f>
        <v>0</v>
      </c>
      <c r="AJ2957" s="52" t="b">
        <f t="array" aca="1" ref="AJ2957" ca="1">AND(AJ2955 &gt;= $B$4, NOT(OR($AF2957:AI2957)))</f>
        <v>0</v>
      </c>
      <c r="AK2957" s="73"/>
      <c r="AL2957" s="70"/>
    </row>
    <row r="2958" spans="6:38" ht="14.55" customHeight="1" x14ac:dyDescent="0.3">
      <c r="F2958" s="79"/>
      <c r="G2958" s="3">
        <v>2956</v>
      </c>
      <c r="H2958" s="61">
        <v>-0.6585607105560235</v>
      </c>
      <c r="I2958" s="61">
        <v>-0.2566792498656123</v>
      </c>
      <c r="J2958" s="61">
        <v>-0.56899894965991538</v>
      </c>
      <c r="K2958" s="62">
        <v>0.5602203230962578</v>
      </c>
      <c r="L2958" s="60">
        <f t="array" ref="L2958:O2958">TRANSPOSE(MMULT(Option!$B$25:$E$28, TRANSPOSE(H2958:K2958)))</f>
        <v>-0.6585607105560235</v>
      </c>
      <c r="M2958" s="60">
        <v>-0.49867470258913982</v>
      </c>
      <c r="N2958" s="60">
        <v>-0.83039619430272182</v>
      </c>
      <c r="O2958" s="60">
        <v>3.8048110264893575E-2</v>
      </c>
      <c r="P2958" s="56" t="str">
        <f t="shared" si="3725"/>
        <v>592/1</v>
      </c>
      <c r="R2958" s="80"/>
      <c r="S2958" s="3" t="s">
        <v>30</v>
      </c>
      <c r="T2958" s="60">
        <f ca="1"/>
        <v>0.1066254546929816</v>
      </c>
      <c r="U2958" s="60">
        <f ca="1"/>
        <v>0.62656343234389034</v>
      </c>
      <c r="V2958" s="60">
        <f ca="1"/>
        <v>-0.52017289864484151</v>
      </c>
      <c r="W2958" s="60">
        <f ca="1"/>
        <v>0.94034479495873424</v>
      </c>
      <c r="X2958" s="60">
        <f ca="1"/>
        <v>-0.18842644703298658</v>
      </c>
      <c r="Y2958" s="52">
        <f ca="1">$B$14 * EXP(($E$3 - $C$14^2/2) * Y$2 + $C$14*SQRT(Y$2)*T2958)</f>
        <v>103.76801913042264</v>
      </c>
      <c r="Z2958" s="52">
        <f ca="1">Y2958 * EXP(($E$3 - $C$14^2/2) * (Z$2-Y$2) + $C$14*SQRT(Z$2-Y$2)*U2958)</f>
        <v>125.85454710781285</v>
      </c>
      <c r="AA2958" s="52">
        <f ca="1">Z2958 * EXP(($E$3 - $C$14^2/2) * (AA$2-Z$2) + $C$14*SQRT(AA$2-Z$2)*V2958)</f>
        <v>108.21012973544289</v>
      </c>
      <c r="AB2958" s="52">
        <f ca="1">AA2958 * EXP(($E$3 - $C$14^2/2) * (AB$2-AA$2) + $C$14*SQRT(AB$2-AA$2)*W2958)</f>
        <v>144.19671172123736</v>
      </c>
      <c r="AC2958" s="52">
        <f ca="1">AB2958 * EXP(($E$3 - $C$14^2/2) * (AC$2-AB$2) + $C$14*SQRT(AC$2-AB$2)*X2958)</f>
        <v>136.95473734326023</v>
      </c>
      <c r="AD2958" s="47"/>
      <c r="AE2958" s="3" t="s">
        <v>68</v>
      </c>
      <c r="AF2958" s="52" t="b">
        <f ca="1">AND(AF2955&gt;$B$3, NOT(OR($AF2957:AF2957)))</f>
        <v>1</v>
      </c>
      <c r="AG2958" s="52" t="b">
        <f ca="1">AND(AG2955&gt;$B$3, NOT(OR($AF2957:AG2957)))</f>
        <v>1</v>
      </c>
      <c r="AH2958" s="52" t="b">
        <f ca="1">AND(AH2955&gt;$B$3, NOT(OR($AF2957:AH2957)))</f>
        <v>1</v>
      </c>
      <c r="AI2958" s="52" t="b">
        <f ca="1">AND(AI2955&gt;$B$3, NOT(OR($AF2957:AI2957)))</f>
        <v>1</v>
      </c>
      <c r="AJ2958" s="52" t="b">
        <f ca="1">AND(AJ2955&gt;$B$3, NOT(OR($AF2957:AJ2957)))</f>
        <v>1</v>
      </c>
      <c r="AK2958" s="74"/>
      <c r="AL2958" s="70"/>
    </row>
    <row r="2959" spans="6:38" ht="14.55" customHeight="1" x14ac:dyDescent="0.3">
      <c r="F2959" s="79"/>
      <c r="G2959" s="3">
        <v>2957</v>
      </c>
      <c r="H2959" s="61">
        <v>-1.0673371187703127</v>
      </c>
      <c r="I2959" s="61">
        <v>-0.25398426941884611</v>
      </c>
      <c r="J2959" s="61">
        <v>4.6062598649176105E-2</v>
      </c>
      <c r="K2959" s="62">
        <v>-0.73989687982290575</v>
      </c>
      <c r="L2959" s="60">
        <f t="array" ref="L2959:O2959">TRANSPOSE(MMULT(Option!$B$25:$E$28, TRANSPOSE(H2959:K2959)))</f>
        <v>-1.0673371187703127</v>
      </c>
      <c r="M2959" s="60">
        <v>-0.65971527549610909</v>
      </c>
      <c r="N2959" s="60">
        <v>-0.45298629717524069</v>
      </c>
      <c r="O2959" s="60">
        <v>-1.1180628762461826</v>
      </c>
      <c r="P2959" s="56" t="str">
        <f t="shared" si="3725"/>
        <v>592/2</v>
      </c>
      <c r="R2959" s="80">
        <v>740</v>
      </c>
      <c r="S2959" s="3" t="s">
        <v>28</v>
      </c>
      <c r="T2959" s="60">
        <f t="array" aca="1" ref="T2959:T2962" ca="1">TRANSPOSE(OFFSET($L$3, MATCH($R2959 &amp; "/" &amp; T$2, $P$3:$P$5002, 0) - 1, 0, 1, $E$1))</f>
        <v>0.42989841461345918</v>
      </c>
      <c r="U2959" s="60">
        <f t="array" aca="1" ref="U2959:U2962" ca="1">TRANSPOSE(OFFSET($L$3, MATCH($R2959 &amp; "/" &amp; U$2, $P$3:$P$5002, 0) - 1, 0, 1, $E$1))</f>
        <v>-1.1383242959673909</v>
      </c>
      <c r="V2959" s="60">
        <f t="array" aca="1" ref="V2959:V2962" ca="1">TRANSPOSE(OFFSET($L$3, MATCH($R2959 &amp; "/" &amp; V$2, $P$3:$P$5002, 0) - 1, 0, 1, $E$1))</f>
        <v>-1.3160047937638586</v>
      </c>
      <c r="W2959" s="60">
        <f t="array" aca="1" ref="W2959:W2962" ca="1">TRANSPOSE(OFFSET($L$3, MATCH($R2959 &amp; "/" &amp; W$2, $P$3:$P$5002, 0) - 1, 0, 1, $E$1))</f>
        <v>1.1180339111477986</v>
      </c>
      <c r="X2959" s="60">
        <f t="array" aca="1" ref="X2959:X2962" ca="1">TRANSPOSE(OFFSET($L$3, MATCH($R2959 &amp; "/" &amp; X$2, $P$3:$P$5002, 0) - 1, 0, 1, $E$1))</f>
        <v>0.82569104825045636</v>
      </c>
      <c r="Y2959" s="52">
        <f ca="1">$B$11 * EXP(($E$3 - $C$11^2/2) * Y$2 + $C$11*SQRT(Y$2)*T2959)</f>
        <v>114.33579745751466</v>
      </c>
      <c r="Z2959" s="52">
        <f ca="1">Y2959 * EXP(($E$3 - $C$11^2/2) * (Z$2-Y$2) + $C$11*SQRT(Z$2-Y$2)*U2959)</f>
        <v>81.666380809766011</v>
      </c>
      <c r="AA2959" s="52">
        <f ca="1">Z2959 * EXP(($E$3 - $C$11^2/2) * (AA$2-Z$2) + $C$11*SQRT(AA$2-Z$2)*V2959)</f>
        <v>55.30376467146133</v>
      </c>
      <c r="AB2959" s="52">
        <f ca="1">AA2959 * EXP(($E$3 - $C$11^2/2) * (AB$2-AA$2) + $C$11*SQRT(AB$2-AA$2)*W2959)</f>
        <v>77.730767475216311</v>
      </c>
      <c r="AC2959" s="52">
        <f ca="1">AB2959 * EXP(($E$3 - $C$11^2/2) * (AC$2-AB$2) + $C$11*SQRT(AC$2-AB$2)*X2959)</f>
        <v>100.07885960626392</v>
      </c>
      <c r="AD2959" s="47"/>
      <c r="AE2959" s="3" t="s">
        <v>69</v>
      </c>
      <c r="AF2959" s="20" cm="1">
        <f t="array" aca="1" ref="AF2959" ca="1">MIN(Y2959:Y2962 / $D$11:$D$14)</f>
        <v>0.63681548434908719</v>
      </c>
      <c r="AG2959" s="20" cm="1">
        <f t="array" aca="1" ref="AG2959" ca="1">MIN(Z2959:Z2962 / $D$11:$D$14)</f>
        <v>0.52613056952620219</v>
      </c>
      <c r="AH2959" s="20" cm="1">
        <f t="array" aca="1" ref="AH2959" ca="1">MIN(AA2959:AA2962 / $D$11:$D$14)</f>
        <v>0.49675833151196819</v>
      </c>
      <c r="AI2959" s="20" cm="1">
        <f t="array" aca="1" ref="AI2959" ca="1">MIN(AB2959:AB2962 / $D$11:$D$14)</f>
        <v>0.33814304282227781</v>
      </c>
      <c r="AJ2959" s="20" cm="1">
        <f t="array" aca="1" ref="AJ2959" ca="1">MIN(AC2959:AC2962 / $D$11:$D$14)</f>
        <v>0.25422141117839359</v>
      </c>
      <c r="AK2959" s="72">
        <f t="array" aca="1" ref="AK2959" ca="1">SUMPRODUCT(AF2960:AJ2960, EXP(-$E$3*$AF$2:$AJ$2))</f>
        <v>77880.078307140488</v>
      </c>
      <c r="AL2959" s="70">
        <f ca="1">MAX(AC2960 - $D$11, 0) * EXP(-$E$2*$E$3)</f>
        <v>0</v>
      </c>
    </row>
    <row r="2960" spans="6:38" ht="14.55" customHeight="1" x14ac:dyDescent="0.3">
      <c r="F2960" s="79"/>
      <c r="G2960" s="3">
        <v>2958</v>
      </c>
      <c r="H2960" s="61">
        <v>1.6006537225566786</v>
      </c>
      <c r="I2960" s="61">
        <v>-0.57761587480563337</v>
      </c>
      <c r="J2960" s="61">
        <v>1.4127226638098533</v>
      </c>
      <c r="K2960" s="62">
        <v>1.4890169946275909</v>
      </c>
      <c r="L2960" s="60">
        <f t="array" ref="L2960:O2960">TRANSPOSE(MMULT(Option!$B$25:$E$28, TRANSPOSE(H2960:K2960)))</f>
        <v>1.6006537225566786</v>
      </c>
      <c r="M2960" s="60">
        <v>0.11086779524168133</v>
      </c>
      <c r="N2960" s="60">
        <v>1.7298146835436623</v>
      </c>
      <c r="O2960" s="60">
        <v>2.0398593520477624</v>
      </c>
      <c r="P2960" s="56" t="str">
        <f t="shared" si="3725"/>
        <v>592/3</v>
      </c>
      <c r="R2960" s="80"/>
      <c r="S2960" s="3" t="s">
        <v>29</v>
      </c>
      <c r="T2960" s="60">
        <f ca="1"/>
        <v>-0.92322553715026623</v>
      </c>
      <c r="U2960" s="60">
        <f ca="1"/>
        <v>-1.2507940162172233</v>
      </c>
      <c r="V2960" s="60">
        <f ca="1"/>
        <v>-0.20815253212800877</v>
      </c>
      <c r="W2960" s="60">
        <f ca="1"/>
        <v>-1.2987821458655182</v>
      </c>
      <c r="X2960" s="60">
        <f ca="1"/>
        <v>-0.96754474903410892</v>
      </c>
      <c r="Y2960" s="52">
        <f ca="1">$B$12 * EXP(($E$3 - $C$12^2/2) * Y$2 + $C$12*SQRT(Y$2)*T2960)</f>
        <v>76.187889898263577</v>
      </c>
      <c r="Z2960" s="52">
        <f ca="1">Y2960 * EXP(($E$3 - $C$12^2/2) * (Z$2-Y$2) + $C$12*SQRT(Z$2-Y$2)*U2960)</f>
        <v>52.613056952620219</v>
      </c>
      <c r="AA2960" s="52">
        <f ca="1">Z2960 * EXP(($E$3 - $C$12^2/2) * (AA$2-Z$2) + $C$12*SQRT(AA$2-Z$2)*V2960)</f>
        <v>49.675833151196819</v>
      </c>
      <c r="AB2960" s="52">
        <f ca="1">AA2960 * EXP(($E$3 - $C$12^2/2) * (AB$2-AA$2) + $C$12*SQRT(AB$2-AA$2)*W2960)</f>
        <v>33.814304282227781</v>
      </c>
      <c r="AC2960" s="52">
        <f ca="1">AB2960 * EXP(($E$3 - $C$12^2/2) * (AC$2-AB$2) + $C$12*SQRT(AC$2-AB$2)*X2960)</f>
        <v>25.422141117839359</v>
      </c>
      <c r="AD2960" s="47"/>
      <c r="AE2960" s="3" t="s">
        <v>47</v>
      </c>
      <c r="AF2960" s="64">
        <f t="shared" ref="AF2960" ca="1" si="3741">($B$5*AF2962 + (1 + $B$6)*AF2961)*$B$2</f>
        <v>0</v>
      </c>
      <c r="AG2960" s="64">
        <f t="shared" ref="AG2960" ca="1" si="3742">($B$5*AG2962 + (1 + $B$6)*AG2961)*$B$2</f>
        <v>0</v>
      </c>
      <c r="AH2960" s="64">
        <f t="shared" ref="AH2960" ca="1" si="3743">($B$5*AH2962 + (1 + $B$6)*AH2961)*$B$2</f>
        <v>0</v>
      </c>
      <c r="AI2960" s="64">
        <f t="shared" ref="AI2960" ca="1" si="3744">($B$5*AI2962 + (1 + $B$6)*AI2961)*$B$2</f>
        <v>0</v>
      </c>
      <c r="AJ2960" s="64" cm="1">
        <f t="array" aca="1" ref="AJ2960" ca="1">($B$5*AJ2962 + (1 + $B$6)*AJ2961 + AND(NOT(AF2961:AJ2961)))*$B$2</f>
        <v>100000</v>
      </c>
      <c r="AK2960" s="73"/>
      <c r="AL2960" s="70"/>
    </row>
    <row r="2961" spans="6:38" ht="14.55" customHeight="1" x14ac:dyDescent="0.3">
      <c r="F2961" s="79"/>
      <c r="G2961" s="3">
        <v>2959</v>
      </c>
      <c r="H2961" s="61">
        <v>1.3859745003926438</v>
      </c>
      <c r="I2961" s="61">
        <v>-0.18227967587977781</v>
      </c>
      <c r="J2961" s="61">
        <v>0.30463965367536672</v>
      </c>
      <c r="K2961" s="62">
        <v>0.14700554615347891</v>
      </c>
      <c r="L2961" s="60">
        <f t="array" ref="L2961:O2961">TRANSPOSE(MMULT(Option!$B$25:$E$28, TRANSPOSE(H2961:K2961)))</f>
        <v>1.3859745003926438</v>
      </c>
      <c r="M2961" s="60">
        <v>0.38732771768283791</v>
      </c>
      <c r="N2961" s="60">
        <v>0.7742258508133204</v>
      </c>
      <c r="O2961" s="60">
        <v>0.69200537735496459</v>
      </c>
      <c r="P2961" s="56" t="str">
        <f t="shared" si="3725"/>
        <v>592/4</v>
      </c>
      <c r="R2961" s="80"/>
      <c r="S2961" s="3" t="s">
        <v>31</v>
      </c>
      <c r="T2961" s="60">
        <f ca="1"/>
        <v>-1.5209177629092239</v>
      </c>
      <c r="U2961" s="60">
        <f ca="1"/>
        <v>-0.20613781915801727</v>
      </c>
      <c r="V2961" s="60">
        <f ca="1"/>
        <v>-0.63660570350196455</v>
      </c>
      <c r="W2961" s="60">
        <f ca="1"/>
        <v>-0.51785319987135159</v>
      </c>
      <c r="X2961" s="60">
        <f ca="1"/>
        <v>0.1361661530092502</v>
      </c>
      <c r="Y2961" s="52">
        <f ca="1">$B$13 * EXP(($E$3 - $C$13^2/2) * Y$2 + $C$13*SQRT(Y$2)*T2961)</f>
        <v>63.68154843490872</v>
      </c>
      <c r="Z2961" s="52">
        <f ca="1">Y2961 * EXP(($E$3 - $C$13^2/2) * (Z$2-Y$2) + $C$13*SQRT(Z$2-Y$2)*U2961)</f>
        <v>60.162757299841722</v>
      </c>
      <c r="AA2961" s="52">
        <f ca="1">Z2961 * EXP(($E$3 - $C$13^2/2) * (AA$2-Z$2) + $C$13*SQRT(AA$2-Z$2)*V2961)</f>
        <v>49.952462357067944</v>
      </c>
      <c r="AB2961" s="52">
        <f ca="1">AA2961 * EXP(($E$3 - $C$13^2/2) * (AB$2-AA$2) + $C$13*SQRT(AB$2-AA$2)*W2961)</f>
        <v>42.979181201903671</v>
      </c>
      <c r="AC2961" s="52">
        <f ca="1">AB2961 * EXP(($E$3 - $C$13^2/2) * (AC$2-AB$2) + $C$13*SQRT(AC$2-AB$2)*X2961)</f>
        <v>44.995644052815969</v>
      </c>
      <c r="AD2961" s="47"/>
      <c r="AE2961" s="3" t="s">
        <v>46</v>
      </c>
      <c r="AF2961" s="52" t="b">
        <f t="shared" ref="AF2961" ca="1" si="3745">AF2959 &gt;= $B$4</f>
        <v>0</v>
      </c>
      <c r="AG2961" s="52" t="b">
        <f t="array" aca="1" ref="AG2961" ca="1">AND(AG2959 &gt;= $B$4, NOT(OR($AF2961:AF2961)))</f>
        <v>0</v>
      </c>
      <c r="AH2961" s="52" t="b">
        <f t="array" aca="1" ref="AH2961" ca="1">AND(AH2959 &gt;= $B$4, NOT(OR($AF2961:AG2961)))</f>
        <v>0</v>
      </c>
      <c r="AI2961" s="52" t="b">
        <f t="array" aca="1" ref="AI2961" ca="1">AND(AI2959 &gt;= $B$4, NOT(OR($AF2961:AH2961)))</f>
        <v>0</v>
      </c>
      <c r="AJ2961" s="52" t="b">
        <f t="array" aca="1" ref="AJ2961" ca="1">AND(AJ2959 &gt;= $B$4, NOT(OR($AF2961:AI2961)))</f>
        <v>0</v>
      </c>
      <c r="AK2961" s="73"/>
      <c r="AL2961" s="70"/>
    </row>
    <row r="2962" spans="6:38" ht="14.55" customHeight="1" x14ac:dyDescent="0.3">
      <c r="F2962" s="79"/>
      <c r="G2962" s="3">
        <v>2960</v>
      </c>
      <c r="H2962" s="61">
        <v>-0.6043970065840204</v>
      </c>
      <c r="I2962" s="61">
        <v>0.99232306683747851</v>
      </c>
      <c r="J2962" s="61">
        <v>0.10089171046033939</v>
      </c>
      <c r="K2962" s="62">
        <v>-1.1998029398326109</v>
      </c>
      <c r="L2962" s="60">
        <f t="array" ref="L2962:O2962">TRANSPOSE(MMULT(Option!$B$25:$E$28, TRANSPOSE(H2962:K2962)))</f>
        <v>-0.6043970065840204</v>
      </c>
      <c r="M2962" s="60">
        <v>0.66772031089308559</v>
      </c>
      <c r="N2962" s="60">
        <v>0.10670657749806566</v>
      </c>
      <c r="O2962" s="60">
        <v>-0.98966543586837419</v>
      </c>
      <c r="P2962" s="56" t="str">
        <f t="shared" si="3725"/>
        <v>592/5</v>
      </c>
      <c r="R2962" s="80"/>
      <c r="S2962" s="3" t="s">
        <v>30</v>
      </c>
      <c r="T2962" s="60">
        <f ca="1"/>
        <v>-1.1094456270518305</v>
      </c>
      <c r="U2962" s="60">
        <f ca="1"/>
        <v>-7.8346933408226349E-2</v>
      </c>
      <c r="V2962" s="60">
        <f ca="1"/>
        <v>0.33126374392927244</v>
      </c>
      <c r="W2962" s="60">
        <f ca="1"/>
        <v>-2.6845981990861127</v>
      </c>
      <c r="X2962" s="60">
        <f ca="1"/>
        <v>0.35160445918256339</v>
      </c>
      <c r="Y2962" s="52">
        <f ca="1">$B$14 * EXP(($E$3 - $C$14^2/2) * Y$2 + $C$14*SQRT(Y$2)*T2962)</f>
        <v>72.048283459964154</v>
      </c>
      <c r="Z2962" s="52">
        <f ca="1">Y2962 * EXP(($E$3 - $C$14^2/2) * (Z$2-Y$2) + $C$14*SQRT(Z$2-Y$2)*U2962)</f>
        <v>70.727355228566438</v>
      </c>
      <c r="AA2962" s="52">
        <f ca="1">Z2962 * EXP(($E$3 - $C$14^2/2) * (AA$2-Z$2) + $C$14*SQRT(AA$2-Z$2)*V2962)</f>
        <v>78.508864425338103</v>
      </c>
      <c r="AB2962" s="52">
        <f ca="1">AA2962 * EXP(($E$3 - $C$14^2/2) * (AB$2-AA$2) + $C$14*SQRT(AB$2-AA$2)*W2962)</f>
        <v>35.2629233279687</v>
      </c>
      <c r="AC2962" s="52">
        <f ca="1">AB2962 * EXP(($E$3 - $C$14^2/2) * (AC$2-AB$2) + $C$14*SQRT(AC$2-AB$2)*X2962)</f>
        <v>39.382179579762237</v>
      </c>
      <c r="AD2962" s="47"/>
      <c r="AE2962" s="3" t="s">
        <v>68</v>
      </c>
      <c r="AF2962" s="52" t="b">
        <f ca="1">AND(AF2959&gt;$B$3, NOT(OR($AF2961:AF2961)))</f>
        <v>0</v>
      </c>
      <c r="AG2962" s="52" t="b">
        <f ca="1">AND(AG2959&gt;$B$3, NOT(OR($AF2961:AG2961)))</f>
        <v>0</v>
      </c>
      <c r="AH2962" s="52" t="b">
        <f ca="1">AND(AH2959&gt;$B$3, NOT(OR($AF2961:AH2961)))</f>
        <v>0</v>
      </c>
      <c r="AI2962" s="52" t="b">
        <f ca="1">AND(AI2959&gt;$B$3, NOT(OR($AF2961:AI2961)))</f>
        <v>0</v>
      </c>
      <c r="AJ2962" s="52" t="b">
        <f ca="1">AND(AJ2959&gt;$B$3, NOT(OR($AF2961:AJ2961)))</f>
        <v>0</v>
      </c>
      <c r="AK2962" s="74"/>
      <c r="AL2962" s="70"/>
    </row>
    <row r="2963" spans="6:38" ht="14.55" customHeight="1" x14ac:dyDescent="0.3">
      <c r="F2963" s="79"/>
      <c r="G2963" s="3">
        <v>2961</v>
      </c>
      <c r="H2963" s="61">
        <v>-0.31746895258331087</v>
      </c>
      <c r="I2963" s="61">
        <v>-1.6222897082491665</v>
      </c>
      <c r="J2963" s="61">
        <v>2.1550895984451417</v>
      </c>
      <c r="K2963" s="62">
        <v>-1.5320315969762832</v>
      </c>
      <c r="L2963" s="60">
        <f t="array" ref="L2963:O2963">TRANSPOSE(MMULT(Option!$B$25:$E$28, TRANSPOSE(H2963:K2963)))</f>
        <v>-0.31746895258331087</v>
      </c>
      <c r="M2963" s="60">
        <v>-1.6138406584732505</v>
      </c>
      <c r="N2963" s="60">
        <v>1.3410341406837545</v>
      </c>
      <c r="O2963" s="60">
        <v>-1.4431258054844538</v>
      </c>
      <c r="P2963" s="56" t="str">
        <f t="shared" si="3725"/>
        <v>593/1</v>
      </c>
      <c r="R2963" s="80">
        <v>741</v>
      </c>
      <c r="S2963" s="3" t="s">
        <v>28</v>
      </c>
      <c r="T2963" s="60">
        <f t="array" aca="1" ref="T2963:T2966" ca="1">TRANSPOSE(OFFSET($L$3, MATCH($R2963 &amp; "/" &amp; T$2, $P$3:$P$5002, 0) - 1, 0, 1, $E$1))</f>
        <v>0.6910040184400984</v>
      </c>
      <c r="U2963" s="60">
        <f t="array" aca="1" ref="U2963:U2966" ca="1">TRANSPOSE(OFFSET($L$3, MATCH($R2963 &amp; "/" &amp; U$2, $P$3:$P$5002, 0) - 1, 0, 1, $E$1))</f>
        <v>9.6085726890898476E-2</v>
      </c>
      <c r="V2963" s="60">
        <f t="array" aca="1" ref="V2963:V2966" ca="1">TRANSPOSE(OFFSET($L$3, MATCH($R2963 &amp; "/" &amp; V$2, $P$3:$P$5002, 0) - 1, 0, 1, $E$1))</f>
        <v>-0.84241204801823411</v>
      </c>
      <c r="W2963" s="60">
        <f t="array" aca="1" ref="W2963:W2966" ca="1">TRANSPOSE(OFFSET($L$3, MATCH($R2963 &amp; "/" &amp; W$2, $P$3:$P$5002, 0) - 1, 0, 1, $E$1))</f>
        <v>-2.287420520288296</v>
      </c>
      <c r="X2963" s="60">
        <f t="array" aca="1" ref="X2963:X2966" ca="1">TRANSPOSE(OFFSET($L$3, MATCH($R2963 &amp; "/" &amp; X$2, $P$3:$P$5002, 0) - 1, 0, 1, $E$1))</f>
        <v>0.96203394856124547</v>
      </c>
      <c r="Y2963" s="52">
        <f ca="1">$B$11 * EXP(($E$3 - $C$11^2/2) * Y$2 + $C$11*SQRT(Y$2)*T2963)</f>
        <v>123.65202757401441</v>
      </c>
      <c r="Z2963" s="52">
        <f ca="1">Y2963 * EXP(($E$3 - $C$11^2/2) * (Z$2-Y$2) + $C$11*SQRT(Z$2-Y$2)*U2963)</f>
        <v>127.90619063804704</v>
      </c>
      <c r="AA2963" s="52">
        <f ca="1">Z2963 * EXP(($E$3 - $C$11^2/2) * (AA$2-Z$2) + $C$11*SQRT(AA$2-Z$2)*V2963)</f>
        <v>99.840458322642519</v>
      </c>
      <c r="AB2963" s="52">
        <f ca="1">AA2963 * EXP(($E$3 - $C$11^2/2) * (AB$2-AA$2) + $C$11*SQRT(AB$2-AA$2)*W2963)</f>
        <v>50.518890674475429</v>
      </c>
      <c r="AC2963" s="52">
        <f ca="1">AB2963 * EXP(($E$3 - $C$11^2/2) * (AC$2-AB$2) + $C$11*SQRT(AC$2-AB$2)*X2963)</f>
        <v>67.75901567931308</v>
      </c>
      <c r="AD2963" s="47"/>
      <c r="AE2963" s="3" t="s">
        <v>69</v>
      </c>
      <c r="AF2963" s="20" cm="1">
        <f t="array" aca="1" ref="AF2963" ca="1">MIN(Y2963:Y2966 / $D$11:$D$14)</f>
        <v>0.82292373362195459</v>
      </c>
      <c r="AG2963" s="20" cm="1">
        <f t="array" aca="1" ref="AG2963" ca="1">MIN(Z2963:Z2966 / $D$11:$D$14)</f>
        <v>0.45176795294834338</v>
      </c>
      <c r="AH2963" s="20" cm="1">
        <f t="array" aca="1" ref="AH2963" ca="1">MIN(AA2963:AA2966 / $D$11:$D$14)</f>
        <v>0.4150659245530926</v>
      </c>
      <c r="AI2963" s="20" cm="1">
        <f t="array" aca="1" ref="AI2963" ca="1">MIN(AB2963:AB2966 / $D$11:$D$14)</f>
        <v>0.22795852934078062</v>
      </c>
      <c r="AJ2963" s="20" cm="1">
        <f t="array" aca="1" ref="AJ2963" ca="1">MIN(AC2963:AC2966 / $D$11:$D$14)</f>
        <v>0.29386476907615283</v>
      </c>
      <c r="AK2963" s="72">
        <f t="array" aca="1" ref="AK2963" ca="1">SUMPRODUCT(AF2964:AJ2964, EXP(-$E$3*$AF$2:$AJ$2))</f>
        <v>92148.519674651194</v>
      </c>
      <c r="AL2963" s="70">
        <f ca="1">MAX(AC2964 - $D$11, 0) * EXP(-$E$2*$E$3)</f>
        <v>0</v>
      </c>
    </row>
    <row r="2964" spans="6:38" ht="14.55" customHeight="1" x14ac:dyDescent="0.3">
      <c r="F2964" s="79"/>
      <c r="G2964" s="3">
        <v>2962</v>
      </c>
      <c r="H2964" s="61">
        <v>-0.3623062704274107</v>
      </c>
      <c r="I2964" s="61">
        <v>-1.1437952570296948</v>
      </c>
      <c r="J2964" s="61">
        <v>-0.68268079444378937</v>
      </c>
      <c r="K2964" s="62">
        <v>-0.12007095713363611</v>
      </c>
      <c r="L2964" s="60">
        <f t="array" ref="L2964:O2964">TRANSPOSE(MMULT(Option!$B$25:$E$28, TRANSPOSE(H2964:K2964)))</f>
        <v>-0.3623062704274107</v>
      </c>
      <c r="M2964" s="60">
        <v>-1.1932281771449735</v>
      </c>
      <c r="N2964" s="60">
        <v>-1.0440438269805408</v>
      </c>
      <c r="O2964" s="60">
        <v>-0.68050668570006012</v>
      </c>
      <c r="P2964" s="56" t="str">
        <f t="shared" si="3725"/>
        <v>593/2</v>
      </c>
      <c r="R2964" s="80"/>
      <c r="S2964" s="3" t="s">
        <v>29</v>
      </c>
      <c r="T2964" s="60">
        <f ca="1"/>
        <v>-0.66630583781729003</v>
      </c>
      <c r="U2964" s="60">
        <f ca="1"/>
        <v>-2.015649526871381</v>
      </c>
      <c r="V2964" s="60">
        <f ca="1"/>
        <v>-0.29910435872017194</v>
      </c>
      <c r="W2964" s="60">
        <f ca="1"/>
        <v>-2.0142454613501766</v>
      </c>
      <c r="X2964" s="60">
        <f ca="1"/>
        <v>0.82985322945756246</v>
      </c>
      <c r="Y2964" s="52">
        <f ca="1">$B$12 * EXP(($E$3 - $C$12^2/2) * Y$2 + $C$12*SQRT(Y$2)*T2964)</f>
        <v>82.292373362195463</v>
      </c>
      <c r="Z2964" s="52">
        <f ca="1">Y2964 * EXP(($E$3 - $C$12^2/2) * (Z$2-Y$2) + $C$12*SQRT(Z$2-Y$2)*U2964)</f>
        <v>45.176795294834335</v>
      </c>
      <c r="AA2964" s="52">
        <f ca="1">Z2964 * EXP(($E$3 - $C$12^2/2) * (AA$2-Z$2) + $C$12*SQRT(AA$2-Z$2)*V2964)</f>
        <v>41.50659245530926</v>
      </c>
      <c r="AB2964" s="52">
        <f ca="1">AA2964 * EXP(($E$3 - $C$12^2/2) * (AB$2-AA$2) + $C$12*SQRT(AB$2-AA$2)*W2964)</f>
        <v>22.795852934078063</v>
      </c>
      <c r="AC2964" s="52">
        <f ca="1">AB2964 * EXP(($E$3 - $C$12^2/2) * (AC$2-AB$2) + $C$12*SQRT(AC$2-AB$2)*X2964)</f>
        <v>29.386476907615283</v>
      </c>
      <c r="AD2964" s="47"/>
      <c r="AE2964" s="3" t="s">
        <v>47</v>
      </c>
      <c r="AF2964" s="64">
        <f t="shared" ref="AF2964" ca="1" si="3746">($B$5*AF2966 + (1 + $B$6)*AF2965)*$B$2</f>
        <v>15000</v>
      </c>
      <c r="AG2964" s="64">
        <f t="shared" ref="AG2964" ca="1" si="3747">($B$5*AG2966 + (1 + $B$6)*AG2965)*$B$2</f>
        <v>0</v>
      </c>
      <c r="AH2964" s="64">
        <f t="shared" ref="AH2964" ca="1" si="3748">($B$5*AH2966 + (1 + $B$6)*AH2965)*$B$2</f>
        <v>0</v>
      </c>
      <c r="AI2964" s="64">
        <f t="shared" ref="AI2964" ca="1" si="3749">($B$5*AI2966 + (1 + $B$6)*AI2965)*$B$2</f>
        <v>0</v>
      </c>
      <c r="AJ2964" s="64" cm="1">
        <f t="array" aca="1" ref="AJ2964" ca="1">($B$5*AJ2966 + (1 + $B$6)*AJ2965 + AND(NOT(AF2965:AJ2965)))*$B$2</f>
        <v>100000</v>
      </c>
      <c r="AK2964" s="73"/>
      <c r="AL2964" s="70"/>
    </row>
    <row r="2965" spans="6:38" ht="14.55" customHeight="1" x14ac:dyDescent="0.3">
      <c r="F2965" s="79"/>
      <c r="G2965" s="3">
        <v>2963</v>
      </c>
      <c r="H2965" s="61">
        <v>0.8288059135149044</v>
      </c>
      <c r="I2965" s="61">
        <v>0.46959918847997256</v>
      </c>
      <c r="J2965" s="61">
        <v>-1.472915808435139</v>
      </c>
      <c r="K2965" s="62">
        <v>0.37076921731950785</v>
      </c>
      <c r="L2965" s="60">
        <f t="array" ref="L2965:O2965">TRANSPOSE(MMULT(Option!$B$25:$E$28, TRANSPOSE(H2965:K2965)))</f>
        <v>0.8288059135149044</v>
      </c>
      <c r="M2965" s="60">
        <v>0.76191713090582347</v>
      </c>
      <c r="N2965" s="60">
        <v>-0.8391844820030876</v>
      </c>
      <c r="O2965" s="60">
        <v>0.48451635805805654</v>
      </c>
      <c r="P2965" s="56" t="str">
        <f t="shared" si="3725"/>
        <v>593/3</v>
      </c>
      <c r="R2965" s="80"/>
      <c r="S2965" s="3" t="s">
        <v>31</v>
      </c>
      <c r="T2965" s="60">
        <f ca="1"/>
        <v>-0.17209012863082859</v>
      </c>
      <c r="U2965" s="60">
        <f ca="1"/>
        <v>-3.3529578475898436E-2</v>
      </c>
      <c r="V2965" s="60">
        <f ca="1"/>
        <v>0.34694566457715442</v>
      </c>
      <c r="W2965" s="60">
        <f ca="1"/>
        <v>-2.5788958283347894</v>
      </c>
      <c r="X2965" s="60">
        <f ca="1"/>
        <v>0.76421776071738634</v>
      </c>
      <c r="Y2965" s="52">
        <f ca="1">$B$13 * EXP(($E$3 - $C$13^2/2) * Y$2 + $C$13*SQRT(Y$2)*T2965)</f>
        <v>95.444330173728744</v>
      </c>
      <c r="Z2965" s="52">
        <f ca="1">Y2965 * EXP(($E$3 - $C$13^2/2) * (Z$2-Y$2) + $C$13*SQRT(Z$2-Y$2)*U2965)</f>
        <v>94.962708635380352</v>
      </c>
      <c r="AA2965" s="52">
        <f ca="1">Z2965 * EXP(($E$3 - $C$13^2/2) * (AA$2-Z$2) + $C$13*SQRT(AA$2-Z$2)*V2965)</f>
        <v>105.90770139387654</v>
      </c>
      <c r="AB2965" s="52">
        <f ca="1">AA2965 * EXP(($E$3 - $C$13^2/2) * (AB$2-AA$2) + $C$13*SQRT(AB$2-AA$2)*W2965)</f>
        <v>49.101973365134356</v>
      </c>
      <c r="AC2965" s="52">
        <f ca="1">AB2965 * EXP(($E$3 - $C$13^2/2) * (AC$2-AB$2) + $C$13*SQRT(AC$2-AB$2)*X2965)</f>
        <v>62.06390331965509</v>
      </c>
      <c r="AD2965" s="47"/>
      <c r="AE2965" s="3" t="s">
        <v>46</v>
      </c>
      <c r="AF2965" s="52" t="b">
        <f t="shared" ref="AF2965" ca="1" si="3750">AF2963 &gt;= $B$4</f>
        <v>0</v>
      </c>
      <c r="AG2965" s="52" t="b">
        <f t="array" aca="1" ref="AG2965" ca="1">AND(AG2963 &gt;= $B$4, NOT(OR($AF2965:AF2965)))</f>
        <v>0</v>
      </c>
      <c r="AH2965" s="52" t="b">
        <f t="array" aca="1" ref="AH2965" ca="1">AND(AH2963 &gt;= $B$4, NOT(OR($AF2965:AG2965)))</f>
        <v>0</v>
      </c>
      <c r="AI2965" s="52" t="b">
        <f t="array" aca="1" ref="AI2965" ca="1">AND(AI2963 &gt;= $B$4, NOT(OR($AF2965:AH2965)))</f>
        <v>0</v>
      </c>
      <c r="AJ2965" s="52" t="b">
        <f t="array" aca="1" ref="AJ2965" ca="1">AND(AJ2963 &gt;= $B$4, NOT(OR($AF2965:AI2965)))</f>
        <v>0</v>
      </c>
      <c r="AK2965" s="73"/>
      <c r="AL2965" s="70"/>
    </row>
    <row r="2966" spans="6:38" ht="14.55" customHeight="1" x14ac:dyDescent="0.3">
      <c r="F2966" s="79"/>
      <c r="G2966" s="3">
        <v>2964</v>
      </c>
      <c r="H2966" s="61">
        <v>-0.64645720440437859</v>
      </c>
      <c r="I2966" s="61">
        <v>0.79278221229899737</v>
      </c>
      <c r="J2966" s="61">
        <v>-0.50838107773019858</v>
      </c>
      <c r="K2966" s="62">
        <v>-0.57506982651991212</v>
      </c>
      <c r="L2966" s="60">
        <f t="array" ref="L2966:O2966">TRANSPOSE(MMULT(Option!$B$25:$E$28, TRANSPOSE(H2966:K2966)))</f>
        <v>-0.64645720440437859</v>
      </c>
      <c r="M2966" s="60">
        <v>0.46801401773318979</v>
      </c>
      <c r="N2966" s="60">
        <v>-0.49749998537863893</v>
      </c>
      <c r="O2966" s="60">
        <v>-0.64266997183024255</v>
      </c>
      <c r="P2966" s="56" t="str">
        <f t="shared" si="3725"/>
        <v>593/4</v>
      </c>
      <c r="R2966" s="80"/>
      <c r="S2966" s="3" t="s">
        <v>30</v>
      </c>
      <c r="T2966" s="60">
        <f ca="1"/>
        <v>0.3989997361295341</v>
      </c>
      <c r="U2966" s="60">
        <f ca="1"/>
        <v>-0.22433309708217072</v>
      </c>
      <c r="V2966" s="60">
        <f ca="1"/>
        <v>0.22641078445503232</v>
      </c>
      <c r="W2966" s="60">
        <f ca="1"/>
        <v>-1.2001615496105482</v>
      </c>
      <c r="X2966" s="60">
        <f ca="1"/>
        <v>-0.55794593823007399</v>
      </c>
      <c r="Y2966" s="52">
        <f ca="1">$B$14 * EXP(($E$3 - $C$14^2/2) * Y$2 + $C$14*SQRT(Y$2)*T2966)</f>
        <v>113.28084698430747</v>
      </c>
      <c r="Z2966" s="52">
        <f ca="1">Y2966 * EXP(($E$3 - $C$14^2/2) * (Z$2-Y$2) + $C$14*SQRT(Z$2-Y$2)*U2966)</f>
        <v>106.43880059749661</v>
      </c>
      <c r="AA2966" s="52">
        <f ca="1">Z2966 * EXP(($E$3 - $C$14^2/2) * (AA$2-Z$2) + $C$14*SQRT(AA$2-Z$2)*V2966)</f>
        <v>114.49067893951577</v>
      </c>
      <c r="AB2966" s="52">
        <f ca="1">AA2966 * EXP(($E$3 - $C$14^2/2) * (AB$2-AA$2) + $C$14*SQRT(AB$2-AA$2)*W2966)</f>
        <v>80.273933006246125</v>
      </c>
      <c r="AC2966" s="52">
        <f ca="1">AB2966 * EXP(($E$3 - $C$14^2/2) * (AC$2-AB$2) + $C$14*SQRT(AC$2-AB$2)*X2966)</f>
        <v>68.242065212708482</v>
      </c>
      <c r="AD2966" s="47"/>
      <c r="AE2966" s="3" t="s">
        <v>68</v>
      </c>
      <c r="AF2966" s="52" t="b">
        <f ca="1">AND(AF2963&gt;$B$3, NOT(OR($AF2965:AF2965)))</f>
        <v>1</v>
      </c>
      <c r="AG2966" s="52" t="b">
        <f ca="1">AND(AG2963&gt;$B$3, NOT(OR($AF2965:AG2965)))</f>
        <v>0</v>
      </c>
      <c r="AH2966" s="52" t="b">
        <f ca="1">AND(AH2963&gt;$B$3, NOT(OR($AF2965:AH2965)))</f>
        <v>0</v>
      </c>
      <c r="AI2966" s="52" t="b">
        <f ca="1">AND(AI2963&gt;$B$3, NOT(OR($AF2965:AI2965)))</f>
        <v>0</v>
      </c>
      <c r="AJ2966" s="52" t="b">
        <f ca="1">AND(AJ2963&gt;$B$3, NOT(OR($AF2965:AJ2965)))</f>
        <v>0</v>
      </c>
      <c r="AK2966" s="74"/>
      <c r="AL2966" s="70"/>
    </row>
    <row r="2967" spans="6:38" ht="14.55" customHeight="1" x14ac:dyDescent="0.3">
      <c r="F2967" s="79"/>
      <c r="G2967" s="3">
        <v>2965</v>
      </c>
      <c r="H2967" s="61">
        <v>-0.12982134851010746</v>
      </c>
      <c r="I2967" s="61">
        <v>-2.394591110756826E-2</v>
      </c>
      <c r="J2967" s="61">
        <v>-0.22893941305729631</v>
      </c>
      <c r="K2967" s="62">
        <v>1.6191715994082501</v>
      </c>
      <c r="L2967" s="60">
        <f t="array" ref="L2967:O2967">TRANSPOSE(MMULT(Option!$B$25:$E$28, TRANSPOSE(H2967:K2967)))</f>
        <v>-0.12982134851010746</v>
      </c>
      <c r="M2967" s="60">
        <v>-7.3875329451066063E-2</v>
      </c>
      <c r="N2967" s="60">
        <v>-0.25927884175911842</v>
      </c>
      <c r="O2967" s="60">
        <v>1.2836922697844801</v>
      </c>
      <c r="P2967" s="56" t="str">
        <f t="shared" si="3725"/>
        <v>593/5</v>
      </c>
      <c r="R2967" s="80">
        <v>742</v>
      </c>
      <c r="S2967" s="3" t="s">
        <v>28</v>
      </c>
      <c r="T2967" s="60">
        <f t="array" aca="1" ref="T2967:T2970" ca="1">TRANSPOSE(OFFSET($L$3, MATCH($R2967 &amp; "/" &amp; T$2, $P$3:$P$5002, 0) - 1, 0, 1, $E$1))</f>
        <v>-2.4468713935053086</v>
      </c>
      <c r="U2967" s="60">
        <f t="array" aca="1" ref="U2967:U2970" ca="1">TRANSPOSE(OFFSET($L$3, MATCH($R2967 &amp; "/" &amp; U$2, $P$3:$P$5002, 0) - 1, 0, 1, $E$1))</f>
        <v>-0.68133448893099313</v>
      </c>
      <c r="V2967" s="60">
        <f t="array" aca="1" ref="V2967:V2970" ca="1">TRANSPOSE(OFFSET($L$3, MATCH($R2967 &amp; "/" &amp; V$2, $P$3:$P$5002, 0) - 1, 0, 1, $E$1))</f>
        <v>1.1042466629812784</v>
      </c>
      <c r="W2967" s="60">
        <f t="array" aca="1" ref="W2967:W2970" ca="1">TRANSPOSE(OFFSET($L$3, MATCH($R2967 &amp; "/" &amp; W$2, $P$3:$P$5002, 0) - 1, 0, 1, $E$1))</f>
        <v>-1.9267059824014521</v>
      </c>
      <c r="X2967" s="60">
        <f t="array" aca="1" ref="X2967:X2970" ca="1">TRANSPOSE(OFFSET($L$3, MATCH($R2967 &amp; "/" &amp; X$2, $P$3:$P$5002, 0) - 1, 0, 1, $E$1))</f>
        <v>0.56041763022469349</v>
      </c>
      <c r="Y2967" s="52">
        <f ca="1">$B$11 * EXP(($E$3 - $C$11^2/2) * Y$2 + $C$11*SQRT(Y$2)*T2967)</f>
        <v>48.236151350100833</v>
      </c>
      <c r="Z2967" s="52">
        <f ca="1">Y2967 * EXP(($E$3 - $C$11^2/2) * (Z$2-Y$2) + $C$11*SQRT(Z$2-Y$2)*U2967)</f>
        <v>39.516109383402039</v>
      </c>
      <c r="AA2967" s="52">
        <f ca="1">Z2967 * EXP(($E$3 - $C$11^2/2) * (AA$2-Z$2) + $C$11*SQRT(AA$2-Z$2)*V2967)</f>
        <v>55.311587206553078</v>
      </c>
      <c r="AB2967" s="52">
        <f ca="1">AA2967 * EXP(($E$3 - $C$11^2/2) * (AB$2-AA$2) + $C$11*SQRT(AB$2-AA$2)*W2967)</f>
        <v>31.186042078314433</v>
      </c>
      <c r="AC2967" s="52">
        <f ca="1">AB2967 * EXP(($E$3 - $C$11^2/2) * (AC$2-AB$2) + $C$11*SQRT(AC$2-AB$2)*X2967)</f>
        <v>37.080673890661025</v>
      </c>
      <c r="AD2967" s="47"/>
      <c r="AE2967" s="3" t="s">
        <v>69</v>
      </c>
      <c r="AF2967" s="20" cm="1">
        <f t="array" aca="1" ref="AF2967" ca="1">MIN(Y2967:Y2970 / $D$11:$D$14)</f>
        <v>0.48236151350100831</v>
      </c>
      <c r="AG2967" s="20" cm="1">
        <f t="array" aca="1" ref="AG2967" ca="1">MIN(Z2967:Z2970 / $D$11:$D$14)</f>
        <v>0.39516109383402037</v>
      </c>
      <c r="AH2967" s="20" cm="1">
        <f t="array" aca="1" ref="AH2967" ca="1">MIN(AA2967:AA2970 / $D$11:$D$14)</f>
        <v>0.55311587206553081</v>
      </c>
      <c r="AI2967" s="20" cm="1">
        <f t="array" aca="1" ref="AI2967" ca="1">MIN(AB2967:AB2970 / $D$11:$D$14)</f>
        <v>0.31186042078314435</v>
      </c>
      <c r="AJ2967" s="20" cm="1">
        <f t="array" aca="1" ref="AJ2967" ca="1">MIN(AC2967:AC2970 / $D$11:$D$14)</f>
        <v>0.37080673890661026</v>
      </c>
      <c r="AK2967" s="72">
        <f t="array" aca="1" ref="AK2967" ca="1">SUMPRODUCT(AF2968:AJ2968, EXP(-$E$3*$AF$2:$AJ$2))</f>
        <v>77880.078307140488</v>
      </c>
      <c r="AL2967" s="70">
        <f ca="1">MAX(AC2968 - $D$11, 0) * EXP(-$E$2*$E$3)</f>
        <v>133.62951260132212</v>
      </c>
    </row>
    <row r="2968" spans="6:38" ht="14.55" customHeight="1" x14ac:dyDescent="0.3">
      <c r="F2968" s="79"/>
      <c r="G2968" s="3">
        <v>2966</v>
      </c>
      <c r="H2968" s="61">
        <v>1.1196782742343216</v>
      </c>
      <c r="I2968" s="61">
        <v>1.77964430939532</v>
      </c>
      <c r="J2968" s="61">
        <v>0.25014205096930203</v>
      </c>
      <c r="K2968" s="62">
        <v>0.857334417641475</v>
      </c>
      <c r="L2968" s="60">
        <f t="array" ref="L2968:O2968">TRANSPOSE(MMULT(Option!$B$25:$E$28, TRANSPOSE(H2968:K2968)))</f>
        <v>1.1196782742343216</v>
      </c>
      <c r="M2968" s="60">
        <v>2.0789422612740216</v>
      </c>
      <c r="N2968" s="60">
        <v>1.1335938627834061</v>
      </c>
      <c r="O2968" s="60">
        <v>1.6968916435514445</v>
      </c>
      <c r="P2968" s="56" t="str">
        <f t="shared" si="3725"/>
        <v>594/1</v>
      </c>
      <c r="R2968" s="80"/>
      <c r="S2968" s="3" t="s">
        <v>29</v>
      </c>
      <c r="T2968" s="60">
        <f ca="1"/>
        <v>-0.21391155604235434</v>
      </c>
      <c r="U2968" s="60">
        <f ca="1"/>
        <v>2.4849242673219205</v>
      </c>
      <c r="V2968" s="60">
        <f ca="1"/>
        <v>1.2700879823148719</v>
      </c>
      <c r="W2968" s="60">
        <f ca="1"/>
        <v>-0.2635138122206343</v>
      </c>
      <c r="X2968" s="60">
        <f ca="1"/>
        <v>-3.0586352857061017E-2</v>
      </c>
      <c r="Y2968" s="52">
        <f ca="1">$B$12 * EXP(($E$3 - $C$12^2/2) * Y$2 + $C$12*SQRT(Y$2)*T2968)</f>
        <v>94.25432550010872</v>
      </c>
      <c r="Z2968" s="52">
        <f ca="1">Y2968 * EXP(($E$3 - $C$12^2/2) * (Z$2-Y$2) + $C$12*SQRT(Z$2-Y$2)*U2968)</f>
        <v>199.63166615634347</v>
      </c>
      <c r="AA2968" s="52">
        <f ca="1">Z2968 * EXP(($E$3 - $C$12^2/2) * (AA$2-Z$2) + $C$12*SQRT(AA$2-Z$2)*V2968)</f>
        <v>293.68283545821316</v>
      </c>
      <c r="AB2968" s="52">
        <f ca="1">AA2968 * EXP(($E$3 - $C$12^2/2) * (AB$2-AA$2) + $C$12*SQRT(AB$2-AA$2)*W2968)</f>
        <v>272.72016978750275</v>
      </c>
      <c r="AC2968" s="52">
        <f ca="1">AB2968 * EXP(($E$3 - $C$12^2/2) * (AC$2-AB$2) + $C$12*SQRT(AC$2-AB$2)*X2968)</f>
        <v>271.58369059969243</v>
      </c>
      <c r="AD2968" s="47"/>
      <c r="AE2968" s="3" t="s">
        <v>47</v>
      </c>
      <c r="AF2968" s="64">
        <f t="shared" ref="AF2968" ca="1" si="3751">($B$5*AF2970 + (1 + $B$6)*AF2969)*$B$2</f>
        <v>0</v>
      </c>
      <c r="AG2968" s="64">
        <f t="shared" ref="AG2968" ca="1" si="3752">($B$5*AG2970 + (1 + $B$6)*AG2969)*$B$2</f>
        <v>0</v>
      </c>
      <c r="AH2968" s="64">
        <f t="shared" ref="AH2968" ca="1" si="3753">($B$5*AH2970 + (1 + $B$6)*AH2969)*$B$2</f>
        <v>0</v>
      </c>
      <c r="AI2968" s="64">
        <f t="shared" ref="AI2968" ca="1" si="3754">($B$5*AI2970 + (1 + $B$6)*AI2969)*$B$2</f>
        <v>0</v>
      </c>
      <c r="AJ2968" s="64" cm="1">
        <f t="array" aca="1" ref="AJ2968" ca="1">($B$5*AJ2970 + (1 + $B$6)*AJ2969 + AND(NOT(AF2969:AJ2969)))*$B$2</f>
        <v>100000</v>
      </c>
      <c r="AK2968" s="73"/>
      <c r="AL2968" s="70"/>
    </row>
    <row r="2969" spans="6:38" ht="14.55" customHeight="1" x14ac:dyDescent="0.3">
      <c r="F2969" s="79"/>
      <c r="G2969" s="3">
        <v>2967</v>
      </c>
      <c r="H2969" s="61">
        <v>0.64965235248539455</v>
      </c>
      <c r="I2969" s="61">
        <v>-1.34146399410297</v>
      </c>
      <c r="J2969" s="61">
        <v>0.97529183011103737</v>
      </c>
      <c r="K2969" s="62">
        <v>-0.2749558059678992</v>
      </c>
      <c r="L2969" s="60">
        <f t="array" ref="L2969:O2969">TRANSPOSE(MMULT(Option!$B$25:$E$28, TRANSPOSE(H2969:K2969)))</f>
        <v>0.64965235248539455</v>
      </c>
      <c r="M2969" s="60">
        <v>-0.96961111801277311</v>
      </c>
      <c r="N2969" s="60">
        <v>0.76519184118564332</v>
      </c>
      <c r="O2969" s="60">
        <v>-0.1365174016211847</v>
      </c>
      <c r="P2969" s="56" t="str">
        <f t="shared" si="3725"/>
        <v>594/2</v>
      </c>
      <c r="R2969" s="80"/>
      <c r="S2969" s="3" t="s">
        <v>31</v>
      </c>
      <c r="T2969" s="60">
        <f ca="1"/>
        <v>-1.0960021519463103</v>
      </c>
      <c r="U2969" s="60">
        <f ca="1"/>
        <v>0.88305140877984067</v>
      </c>
      <c r="V2969" s="60">
        <f ca="1"/>
        <v>0.80606915693571457</v>
      </c>
      <c r="W2969" s="60">
        <f ca="1"/>
        <v>-1.7245749134332171</v>
      </c>
      <c r="X2969" s="60">
        <f ca="1"/>
        <v>1.2193988007519518</v>
      </c>
      <c r="Y2969" s="52">
        <f ca="1">$B$13 * EXP(($E$3 - $C$13^2/2) * Y$2 + $C$13*SQRT(Y$2)*T2969)</f>
        <v>72.339443988233811</v>
      </c>
      <c r="Z2969" s="52">
        <f ca="1">Y2969 * EXP(($E$3 - $C$13^2/2) * (Z$2-Y$2) + $C$13*SQRT(Z$2-Y$2)*U2969)</f>
        <v>94.754085620497946</v>
      </c>
      <c r="AA2969" s="52">
        <f ca="1">Z2969 * EXP(($E$3 - $C$13^2/2) * (AA$2-Z$2) + $C$13*SQRT(AA$2-Z$2)*V2969)</f>
        <v>121.28045943677436</v>
      </c>
      <c r="AB2969" s="52">
        <f ca="1">AA2969 * EXP(($E$3 - $C$13^2/2) * (AB$2-AA$2) + $C$13*SQRT(AB$2-AA$2)*W2969)</f>
        <v>72.655801048767358</v>
      </c>
      <c r="AC2969" s="52">
        <f ca="1">AB2969 * EXP(($E$3 - $C$13^2/2) * (AC$2-AB$2) + $C$13*SQRT(AC$2-AB$2)*X2969)</f>
        <v>105.2725684141873</v>
      </c>
      <c r="AD2969" s="47"/>
      <c r="AE2969" s="3" t="s">
        <v>46</v>
      </c>
      <c r="AF2969" s="52" t="b">
        <f t="shared" ref="AF2969" ca="1" si="3755">AF2967 &gt;= $B$4</f>
        <v>0</v>
      </c>
      <c r="AG2969" s="52" t="b">
        <f t="array" aca="1" ref="AG2969" ca="1">AND(AG2967 &gt;= $B$4, NOT(OR($AF2969:AF2969)))</f>
        <v>0</v>
      </c>
      <c r="AH2969" s="52" t="b">
        <f t="array" aca="1" ref="AH2969" ca="1">AND(AH2967 &gt;= $B$4, NOT(OR($AF2969:AG2969)))</f>
        <v>0</v>
      </c>
      <c r="AI2969" s="52" t="b">
        <f t="array" aca="1" ref="AI2969" ca="1">AND(AI2967 &gt;= $B$4, NOT(OR($AF2969:AH2969)))</f>
        <v>0</v>
      </c>
      <c r="AJ2969" s="52" t="b">
        <f t="array" aca="1" ref="AJ2969" ca="1">AND(AJ2967 &gt;= $B$4, NOT(OR($AF2969:AI2969)))</f>
        <v>0</v>
      </c>
      <c r="AK2969" s="73"/>
      <c r="AL2969" s="70"/>
    </row>
    <row r="2970" spans="6:38" ht="14.55" customHeight="1" x14ac:dyDescent="0.3">
      <c r="F2970" s="79"/>
      <c r="G2970" s="3">
        <v>2968</v>
      </c>
      <c r="H2970" s="61">
        <v>0.12204439593010812</v>
      </c>
      <c r="I2970" s="61">
        <v>1.4710493280760868</v>
      </c>
      <c r="J2970" s="61">
        <v>-0.87711945769885946</v>
      </c>
      <c r="K2970" s="62">
        <v>0.43808370511920353</v>
      </c>
      <c r="L2970" s="60">
        <f t="array" ref="L2970:O2970">TRANSPOSE(MMULT(Option!$B$25:$E$28, TRANSPOSE(H2970:K2970)))</f>
        <v>0.12204439593010812</v>
      </c>
      <c r="M2970" s="60">
        <v>1.3970567377565621</v>
      </c>
      <c r="N2970" s="60">
        <v>-0.33635395313855665</v>
      </c>
      <c r="O2970" s="60">
        <v>0.63798517886710437</v>
      </c>
      <c r="P2970" s="56" t="str">
        <f t="shared" si="3725"/>
        <v>594/3</v>
      </c>
      <c r="R2970" s="80"/>
      <c r="S2970" s="3" t="s">
        <v>30</v>
      </c>
      <c r="T2970" s="60">
        <f ca="1"/>
        <v>0.15199543013265482</v>
      </c>
      <c r="U2970" s="60">
        <f ca="1"/>
        <v>1.5247806513341811</v>
      </c>
      <c r="V2970" s="60">
        <f ca="1"/>
        <v>0.21416898217820662</v>
      </c>
      <c r="W2970" s="60">
        <f ca="1"/>
        <v>-0.44796032770267963</v>
      </c>
      <c r="X2970" s="60">
        <f ca="1"/>
        <v>1.7405500710284003</v>
      </c>
      <c r="Y2970" s="52">
        <f ca="1">$B$14 * EXP(($E$3 - $C$14^2/2) * Y$2 + $C$14*SQRT(Y$2)*T2970)</f>
        <v>105.19006061856406</v>
      </c>
      <c r="Z2970" s="52">
        <f ca="1">Y2970 * EXP(($E$3 - $C$14^2/2) * (Z$2-Y$2) + $C$14*SQRT(Z$2-Y$2)*U2970)</f>
        <v>167.03493972243442</v>
      </c>
      <c r="AA2970" s="52">
        <f ca="1">Z2970 * EXP(($E$3 - $C$14^2/2) * (AA$2-Z$2) + $C$14*SQRT(AA$2-Z$2)*V2970)</f>
        <v>179.01215437674378</v>
      </c>
      <c r="AB2970" s="52">
        <f ca="1">AA2970 * EXP(($E$3 - $C$14^2/2) * (AB$2-AA$2) + $C$14*SQRT(AB$2-AA$2)*W2970)</f>
        <v>157.28596894776049</v>
      </c>
      <c r="AC2970" s="52">
        <f ca="1">AB2970 * EXP(($E$3 - $C$14^2/2) * (AC$2-AB$2) + $C$14*SQRT(AC$2-AB$2)*X2970)</f>
        <v>266.46172921037225</v>
      </c>
      <c r="AD2970" s="47"/>
      <c r="AE2970" s="3" t="s">
        <v>68</v>
      </c>
      <c r="AF2970" s="52" t="b">
        <f ca="1">AND(AF2967&gt;$B$3, NOT(OR($AF2969:AF2969)))</f>
        <v>0</v>
      </c>
      <c r="AG2970" s="52" t="b">
        <f ca="1">AND(AG2967&gt;$B$3, NOT(OR($AF2969:AG2969)))</f>
        <v>0</v>
      </c>
      <c r="AH2970" s="52" t="b">
        <f ca="1">AND(AH2967&gt;$B$3, NOT(OR($AF2969:AH2969)))</f>
        <v>0</v>
      </c>
      <c r="AI2970" s="52" t="b">
        <f ca="1">AND(AI2967&gt;$B$3, NOT(OR($AF2969:AI2969)))</f>
        <v>0</v>
      </c>
      <c r="AJ2970" s="52" t="b">
        <f ca="1">AND(AJ2967&gt;$B$3, NOT(OR($AF2969:AJ2969)))</f>
        <v>0</v>
      </c>
      <c r="AK2970" s="74"/>
      <c r="AL2970" s="70"/>
    </row>
    <row r="2971" spans="6:38" ht="14.55" customHeight="1" x14ac:dyDescent="0.3">
      <c r="F2971" s="79"/>
      <c r="G2971" s="3">
        <v>2969</v>
      </c>
      <c r="H2971" s="61">
        <v>0.19125972201948696</v>
      </c>
      <c r="I2971" s="61">
        <v>-0.46326804860165838</v>
      </c>
      <c r="J2971" s="61">
        <v>-0.57177315289801878</v>
      </c>
      <c r="K2971" s="62">
        <v>-0.49870070413154305</v>
      </c>
      <c r="L2971" s="60">
        <f t="array" ref="L2971:O2971">TRANSPOSE(MMULT(Option!$B$25:$E$28, TRANSPOSE(H2971:K2971)))</f>
        <v>0.19125972201948696</v>
      </c>
      <c r="M2971" s="60">
        <v>-0.34808829114652129</v>
      </c>
      <c r="N2971" s="60">
        <v>-0.54700227806859458</v>
      </c>
      <c r="O2971" s="60">
        <v>-0.58346862371327768</v>
      </c>
      <c r="P2971" s="56" t="str">
        <f t="shared" si="3725"/>
        <v>594/4</v>
      </c>
      <c r="R2971" s="80">
        <v>743</v>
      </c>
      <c r="S2971" s="3" t="s">
        <v>28</v>
      </c>
      <c r="T2971" s="60">
        <f t="array" aca="1" ref="T2971:T2974" ca="1">TRANSPOSE(OFFSET($L$3, MATCH($R2971 &amp; "/" &amp; T$2, $P$3:$P$5002, 0) - 1, 0, 1, $E$1))</f>
        <v>-0.74878591992468058</v>
      </c>
      <c r="U2971" s="60">
        <f t="array" aca="1" ref="U2971:U2974" ca="1">TRANSPOSE(OFFSET($L$3, MATCH($R2971 &amp; "/" &amp; U$2, $P$3:$P$5002, 0) - 1, 0, 1, $E$1))</f>
        <v>-0.90141526904636426</v>
      </c>
      <c r="V2971" s="60">
        <f t="array" aca="1" ref="V2971:V2974" ca="1">TRANSPOSE(OFFSET($L$3, MATCH($R2971 &amp; "/" &amp; V$2, $P$3:$P$5002, 0) - 1, 0, 1, $E$1))</f>
        <v>0.51087050520965127</v>
      </c>
      <c r="W2971" s="60">
        <f t="array" aca="1" ref="W2971:W2974" ca="1">TRANSPOSE(OFFSET($L$3, MATCH($R2971 &amp; "/" &amp; W$2, $P$3:$P$5002, 0) - 1, 0, 1, $E$1))</f>
        <v>-0.39958913325965528</v>
      </c>
      <c r="X2971" s="60">
        <f t="array" aca="1" ref="X2971:X2974" ca="1">TRANSPOSE(OFFSET($L$3, MATCH($R2971 &amp; "/" &amp; X$2, $P$3:$P$5002, 0) - 1, 0, 1, $E$1))</f>
        <v>-1.4575638149917298</v>
      </c>
      <c r="Y2971" s="52">
        <f ca="1">$B$11 * EXP(($E$3 - $C$11^2/2) * Y$2 + $C$11*SQRT(Y$2)*T2971)</f>
        <v>80.281114782447062</v>
      </c>
      <c r="Z2971" s="52">
        <f ca="1">Y2971 * EXP(($E$3 - $C$11^2/2) * (Z$2-Y$2) + $C$11*SQRT(Z$2-Y$2)*U2971)</f>
        <v>61.566003644008589</v>
      </c>
      <c r="AA2971" s="52">
        <f ca="1">Z2971 * EXP(($E$3 - $C$11^2/2) * (AA$2-Z$2) + $C$11*SQRT(AA$2-Z$2)*V2971)</f>
        <v>72.122854748169743</v>
      </c>
      <c r="AB2971" s="52">
        <f ca="1">AA2971 * EXP(($E$3 - $C$11^2/2) * (AB$2-AA$2) + $C$11*SQRT(AB$2-AA$2)*W2971)</f>
        <v>64.295795537203631</v>
      </c>
      <c r="AC2971" s="52">
        <f ca="1">AB2971 * EXP(($E$3 - $C$11^2/2) * (AC$2-AB$2) + $C$11*SQRT(AC$2-AB$2)*X2971)</f>
        <v>41.730200378793732</v>
      </c>
      <c r="AD2971" s="47"/>
      <c r="AE2971" s="3" t="s">
        <v>69</v>
      </c>
      <c r="AF2971" s="20" cm="1">
        <f t="array" aca="1" ref="AF2971" ca="1">MIN(Y2971:Y2974 / $D$11:$D$14)</f>
        <v>0.71802765845011263</v>
      </c>
      <c r="AG2971" s="20" cm="1">
        <f t="array" aca="1" ref="AG2971" ca="1">MIN(Z2971:Z2974 / $D$11:$D$14)</f>
        <v>0.61566003644008593</v>
      </c>
      <c r="AH2971" s="20" cm="1">
        <f t="array" aca="1" ref="AH2971" ca="1">MIN(AA2971:AA2974 / $D$11:$D$14)</f>
        <v>0.441667572579717</v>
      </c>
      <c r="AI2971" s="20" cm="1">
        <f t="array" aca="1" ref="AI2971" ca="1">MIN(AB2971:AB2974 / $D$11:$D$14)</f>
        <v>0.56127010196481852</v>
      </c>
      <c r="AJ2971" s="20" cm="1">
        <f t="array" aca="1" ref="AJ2971" ca="1">MIN(AC2971:AC2974 / $D$11:$D$14)</f>
        <v>0.4173020037879373</v>
      </c>
      <c r="AK2971" s="72">
        <f t="array" aca="1" ref="AK2971" ca="1">SUMPRODUCT(AF2972:AJ2972, EXP(-$E$3*$AF$2:$AJ$2))</f>
        <v>77880.078307140488</v>
      </c>
      <c r="AL2971" s="70">
        <f ca="1">MAX(AC2972 - $D$11, 0) * EXP(-$E$2*$E$3)</f>
        <v>0</v>
      </c>
    </row>
    <row r="2972" spans="6:38" ht="14.55" customHeight="1" x14ac:dyDescent="0.3">
      <c r="F2972" s="79"/>
      <c r="G2972" s="3">
        <v>2970</v>
      </c>
      <c r="H2972" s="61">
        <v>9.1687243300001223E-3</v>
      </c>
      <c r="I2972" s="61">
        <v>-1.5316455259397406</v>
      </c>
      <c r="J2972" s="61">
        <v>0.40844493995859193</v>
      </c>
      <c r="K2972" s="62">
        <v>0.6176079232641819</v>
      </c>
      <c r="L2972" s="60">
        <f t="array" ref="L2972:O2972">TRANSPOSE(MMULT(Option!$B$25:$E$28, TRANSPOSE(H2972:K2972)))</f>
        <v>9.1687243300001223E-3</v>
      </c>
      <c r="M2972" s="60">
        <v>-1.4001088223598617</v>
      </c>
      <c r="N2972" s="60">
        <v>-3.8670154549016289E-2</v>
      </c>
      <c r="O2972" s="60">
        <v>0.21119666054390135</v>
      </c>
      <c r="P2972" s="56" t="str">
        <f t="shared" si="3725"/>
        <v>594/5</v>
      </c>
      <c r="R2972" s="80"/>
      <c r="S2972" s="3" t="s">
        <v>29</v>
      </c>
      <c r="T2972" s="60">
        <f ca="1"/>
        <v>-1.1208239638586162</v>
      </c>
      <c r="U2972" s="60">
        <f ca="1"/>
        <v>-0.12859047091584108</v>
      </c>
      <c r="V2972" s="60">
        <f ca="1"/>
        <v>1.0398132232034647</v>
      </c>
      <c r="W2972" s="60">
        <f ca="1"/>
        <v>-0.29446547740351636</v>
      </c>
      <c r="X2972" s="60">
        <f ca="1"/>
        <v>-9.8071438727283078E-2</v>
      </c>
      <c r="Y2972" s="52">
        <f ca="1">$B$12 * EXP(($E$3 - $C$12^2/2) * Y$2 + $C$12*SQRT(Y$2)*T2972)</f>
        <v>71.802765845011265</v>
      </c>
      <c r="Z2972" s="52">
        <f ca="1">Y2972 * EXP(($E$3 - $C$12^2/2) * (Z$2-Y$2) + $C$12*SQRT(Z$2-Y$2)*U2972)</f>
        <v>69.43186108155227</v>
      </c>
      <c r="AA2972" s="52">
        <f ca="1">Z2972 * EXP(($E$3 - $C$12^2/2) * (AA$2-Z$2) + $C$12*SQRT(AA$2-Z$2)*V2972)</f>
        <v>95.324782351650541</v>
      </c>
      <c r="AB2972" s="52">
        <f ca="1">AA2972 * EXP(($E$3 - $C$12^2/2) * (AB$2-AA$2) + $C$12*SQRT(AB$2-AA$2)*W2972)</f>
        <v>87.702480183843178</v>
      </c>
      <c r="AC2972" s="52">
        <f ca="1">AB2972 * EXP(($E$3 - $C$12^2/2) * (AC$2-AB$2) + $C$12*SQRT(AC$2-AB$2)*X2972)</f>
        <v>85.586601612444611</v>
      </c>
      <c r="AD2972" s="47"/>
      <c r="AE2972" s="3" t="s">
        <v>47</v>
      </c>
      <c r="AF2972" s="64">
        <f t="shared" ref="AF2972" ca="1" si="3756">($B$5*AF2974 + (1 + $B$6)*AF2973)*$B$2</f>
        <v>0</v>
      </c>
      <c r="AG2972" s="64">
        <f t="shared" ref="AG2972" ca="1" si="3757">($B$5*AG2974 + (1 + $B$6)*AG2973)*$B$2</f>
        <v>0</v>
      </c>
      <c r="AH2972" s="64">
        <f t="shared" ref="AH2972" ca="1" si="3758">($B$5*AH2974 + (1 + $B$6)*AH2973)*$B$2</f>
        <v>0</v>
      </c>
      <c r="AI2972" s="64">
        <f t="shared" ref="AI2972" ca="1" si="3759">($B$5*AI2974 + (1 + $B$6)*AI2973)*$B$2</f>
        <v>0</v>
      </c>
      <c r="AJ2972" s="64" cm="1">
        <f t="array" aca="1" ref="AJ2972" ca="1">($B$5*AJ2974 + (1 + $B$6)*AJ2973 + AND(NOT(AF2973:AJ2973)))*$B$2</f>
        <v>100000</v>
      </c>
      <c r="AK2972" s="73"/>
      <c r="AL2972" s="70"/>
    </row>
    <row r="2973" spans="6:38" ht="14.55" customHeight="1" x14ac:dyDescent="0.3">
      <c r="F2973" s="79"/>
      <c r="G2973" s="3">
        <v>2971</v>
      </c>
      <c r="H2973" s="61">
        <v>-0.68290648610013915</v>
      </c>
      <c r="I2973" s="61">
        <v>-2.3379434364324303</v>
      </c>
      <c r="J2973" s="61">
        <v>2.3987355804550519</v>
      </c>
      <c r="K2973" s="62">
        <v>1.4597625656222541</v>
      </c>
      <c r="L2973" s="60">
        <f t="array" ref="L2973:O2973">TRANSPOSE(MMULT(Option!$B$25:$E$28, TRANSPOSE(H2973:K2973)))</f>
        <v>-0.68290648610013915</v>
      </c>
      <c r="M2973" s="60">
        <v>-2.4159231480354135</v>
      </c>
      <c r="N2973" s="60">
        <v>1.2214537096879936</v>
      </c>
      <c r="O2973" s="60">
        <v>0.83287132779254947</v>
      </c>
      <c r="P2973" s="56" t="str">
        <f t="shared" si="3725"/>
        <v>595/1</v>
      </c>
      <c r="R2973" s="80"/>
      <c r="S2973" s="3" t="s">
        <v>31</v>
      </c>
      <c r="T2973" s="60">
        <f ca="1"/>
        <v>-0.17191524505431804</v>
      </c>
      <c r="U2973" s="60">
        <f ca="1"/>
        <v>-1.3872450251400983</v>
      </c>
      <c r="V2973" s="60">
        <f ca="1"/>
        <v>-1.2148323234993841</v>
      </c>
      <c r="W2973" s="60">
        <f ca="1"/>
        <v>0.78214917986486476</v>
      </c>
      <c r="X2973" s="60">
        <f ca="1"/>
        <v>0.99955846890843925</v>
      </c>
      <c r="Y2973" s="52">
        <f ca="1">$B$13 * EXP(($E$3 - $C$13^2/2) * Y$2 + $C$13*SQRT(Y$2)*T2973)</f>
        <v>95.449337798835828</v>
      </c>
      <c r="Z2973" s="52">
        <f ca="1">Y2973 * EXP(($E$3 - $C$13^2/2) * (Z$2-Y$2) + $C$13*SQRT(Z$2-Y$2)*U2973)</f>
        <v>63.270684697154309</v>
      </c>
      <c r="AA2973" s="52">
        <f ca="1">Z2973 * EXP(($E$3 - $C$13^2/2) * (AA$2-Z$2) + $C$13*SQRT(AA$2-Z$2)*V2973)</f>
        <v>44.166757257971703</v>
      </c>
      <c r="AB2973" s="52">
        <f ca="1">AA2973 * EXP(($E$3 - $C$13^2/2) * (AB$2-AA$2) + $C$13*SQRT(AB$2-AA$2)*W2973)</f>
        <v>56.127010196481848</v>
      </c>
      <c r="AC2973" s="52">
        <f ca="1">AB2973 * EXP(($E$3 - $C$13^2/2) * (AC$2-AB$2) + $C$13*SQRT(AC$2-AB$2)*X2973)</f>
        <v>76.133220153466837</v>
      </c>
      <c r="AD2973" s="47"/>
      <c r="AE2973" s="3" t="s">
        <v>46</v>
      </c>
      <c r="AF2973" s="52" t="b">
        <f t="shared" ref="AF2973" ca="1" si="3760">AF2971 &gt;= $B$4</f>
        <v>0</v>
      </c>
      <c r="AG2973" s="52" t="b">
        <f t="array" aca="1" ref="AG2973" ca="1">AND(AG2971 &gt;= $B$4, NOT(OR($AF2973:AF2973)))</f>
        <v>0</v>
      </c>
      <c r="AH2973" s="52" t="b">
        <f t="array" aca="1" ref="AH2973" ca="1">AND(AH2971 &gt;= $B$4, NOT(OR($AF2973:AG2973)))</f>
        <v>0</v>
      </c>
      <c r="AI2973" s="52" t="b">
        <f t="array" aca="1" ref="AI2973" ca="1">AND(AI2971 &gt;= $B$4, NOT(OR($AF2973:AH2973)))</f>
        <v>0</v>
      </c>
      <c r="AJ2973" s="52" t="b">
        <f t="array" aca="1" ref="AJ2973" ca="1">AND(AJ2971 &gt;= $B$4, NOT(OR($AF2973:AI2973)))</f>
        <v>0</v>
      </c>
      <c r="AK2973" s="73"/>
      <c r="AL2973" s="70"/>
    </row>
    <row r="2974" spans="6:38" ht="14.55" customHeight="1" x14ac:dyDescent="0.3">
      <c r="F2974" s="79"/>
      <c r="G2974" s="3">
        <v>2972</v>
      </c>
      <c r="H2974" s="61">
        <v>1.3512449499885366</v>
      </c>
      <c r="I2974" s="61">
        <v>-0.6406257063408225</v>
      </c>
      <c r="J2974" s="61">
        <v>-1.4000665708415345</v>
      </c>
      <c r="K2974" s="62">
        <v>0.59357132054865891</v>
      </c>
      <c r="L2974" s="60">
        <f t="array" ref="L2974:O2974">TRANSPOSE(MMULT(Option!$B$25:$E$28, TRANSPOSE(H2974:K2974)))</f>
        <v>1.3512449499885366</v>
      </c>
      <c r="M2974" s="60">
        <v>-4.6645178292859413E-2</v>
      </c>
      <c r="N2974" s="60">
        <v>-0.85694976984229998</v>
      </c>
      <c r="O2974" s="60">
        <v>0.6077818891545006</v>
      </c>
      <c r="P2974" s="56" t="str">
        <f t="shared" si="3725"/>
        <v>595/2</v>
      </c>
      <c r="R2974" s="80"/>
      <c r="S2974" s="3" t="s">
        <v>30</v>
      </c>
      <c r="T2974" s="60">
        <f ca="1"/>
        <v>-0.17355329922487561</v>
      </c>
      <c r="U2974" s="60">
        <f ca="1"/>
        <v>-0.57701647843741899</v>
      </c>
      <c r="V2974" s="60">
        <f ca="1"/>
        <v>1.6416228700027005</v>
      </c>
      <c r="W2974" s="60">
        <f ca="1"/>
        <v>-1.343297191747189</v>
      </c>
      <c r="X2974" s="60">
        <f ca="1"/>
        <v>0.26184346052801238</v>
      </c>
      <c r="Y2974" s="52">
        <f ca="1">$B$14 * EXP(($E$3 - $C$14^2/2) * Y$2 + $C$14*SQRT(Y$2)*T2974)</f>
        <v>95.402443966217746</v>
      </c>
      <c r="Z2974" s="52">
        <f ca="1">Y2974 * EXP(($E$3 - $C$14^2/2) * (Z$2-Y$2) + $C$14*SQRT(Z$2-Y$2)*U2974)</f>
        <v>80.640358717059883</v>
      </c>
      <c r="AA2974" s="52">
        <f ca="1">Z2974 * EXP(($E$3 - $C$14^2/2) * (AA$2-Z$2) + $C$14*SQRT(AA$2-Z$2)*V2974)</f>
        <v>132.61976363814821</v>
      </c>
      <c r="AB2974" s="52">
        <f ca="1">AA2974 * EXP(($E$3 - $C$14^2/2) * (AB$2-AA$2) + $C$14*SQRT(AB$2-AA$2)*W2974)</f>
        <v>89.07662515917572</v>
      </c>
      <c r="AC2974" s="52">
        <f ca="1">AB2974 * EXP(($E$3 - $C$14^2/2) * (AC$2-AB$2) + $C$14*SQRT(AC$2-AB$2)*X2974)</f>
        <v>96.839018265711999</v>
      </c>
      <c r="AD2974" s="47"/>
      <c r="AE2974" s="3" t="s">
        <v>68</v>
      </c>
      <c r="AF2974" s="52" t="b">
        <f ca="1">AND(AF2971&gt;$B$3, NOT(OR($AF2973:AF2973)))</f>
        <v>0</v>
      </c>
      <c r="AG2974" s="52" t="b">
        <f ca="1">AND(AG2971&gt;$B$3, NOT(OR($AF2973:AG2973)))</f>
        <v>0</v>
      </c>
      <c r="AH2974" s="52" t="b">
        <f ca="1">AND(AH2971&gt;$B$3, NOT(OR($AF2973:AH2973)))</f>
        <v>0</v>
      </c>
      <c r="AI2974" s="52" t="b">
        <f ca="1">AND(AI2971&gt;$B$3, NOT(OR($AF2973:AI2973)))</f>
        <v>0</v>
      </c>
      <c r="AJ2974" s="52" t="b">
        <f ca="1">AND(AJ2971&gt;$B$3, NOT(OR($AF2973:AJ2973)))</f>
        <v>0</v>
      </c>
      <c r="AK2974" s="74"/>
      <c r="AL2974" s="70"/>
    </row>
    <row r="2975" spans="6:38" ht="14.55" customHeight="1" x14ac:dyDescent="0.3">
      <c r="F2975" s="79"/>
      <c r="G2975" s="3">
        <v>2973</v>
      </c>
      <c r="H2975" s="61">
        <v>1.4250862352242957</v>
      </c>
      <c r="I2975" s="61">
        <v>1.5587917215258018</v>
      </c>
      <c r="J2975" s="61">
        <v>0.74839730476074473</v>
      </c>
      <c r="K2975" s="62">
        <v>-0.99456248487005738</v>
      </c>
      <c r="L2975" s="60">
        <f t="array" ref="L2975:O2975">TRANSPOSE(MMULT(Option!$B$25:$E$28, TRANSPOSE(H2975:K2975)))</f>
        <v>1.4250862352242957</v>
      </c>
      <c r="M2975" s="60">
        <v>1.9986907054022205</v>
      </c>
      <c r="N2975" s="60">
        <v>1.6355468689155943</v>
      </c>
      <c r="O2975" s="60">
        <v>0.27260175108684659</v>
      </c>
      <c r="P2975" s="56" t="str">
        <f t="shared" si="3725"/>
        <v>595/3</v>
      </c>
      <c r="R2975" s="80">
        <v>744</v>
      </c>
      <c r="S2975" s="3" t="s">
        <v>28</v>
      </c>
      <c r="T2975" s="60">
        <f t="array" aca="1" ref="T2975:T2978" ca="1">TRANSPOSE(OFFSET($L$3, MATCH($R2975 &amp; "/" &amp; T$2, $P$3:$P$5002, 0) - 1, 0, 1, $E$1))</f>
        <v>0.54825139803634471</v>
      </c>
      <c r="U2975" s="60">
        <f t="array" aca="1" ref="U2975:U2978" ca="1">TRANSPOSE(OFFSET($L$3, MATCH($R2975 &amp; "/" &amp; U$2, $P$3:$P$5002, 0) - 1, 0, 1, $E$1))</f>
        <v>0.39979181180730405</v>
      </c>
      <c r="V2975" s="60">
        <f t="array" aca="1" ref="V2975:V2978" ca="1">TRANSPOSE(OFFSET($L$3, MATCH($R2975 &amp; "/" &amp; V$2, $P$3:$P$5002, 0) - 1, 0, 1, $E$1))</f>
        <v>-1.1200438591916362</v>
      </c>
      <c r="W2975" s="60">
        <f t="array" aca="1" ref="W2975:W2978" ca="1">TRANSPOSE(OFFSET($L$3, MATCH($R2975 &amp; "/" &amp; W$2, $P$3:$P$5002, 0) - 1, 0, 1, $E$1))</f>
        <v>-2.1328169171231357</v>
      </c>
      <c r="X2975" s="60">
        <f t="array" aca="1" ref="X2975:X2978" ca="1">TRANSPOSE(OFFSET($L$3, MATCH($R2975 &amp; "/" &amp; X$2, $P$3:$P$5002, 0) - 1, 0, 1, $E$1))</f>
        <v>-0.11540234305312477</v>
      </c>
      <c r="Y2975" s="52">
        <f ca="1">$B$11 * EXP(($E$3 - $C$11^2/2) * Y$2 + $C$11*SQRT(Y$2)*T2975)</f>
        <v>118.46832264636227</v>
      </c>
      <c r="Z2975" s="52">
        <f ca="1">Y2975 * EXP(($E$3 - $C$11^2/2) * (Z$2-Y$2) + $C$11*SQRT(Z$2-Y$2)*U2975)</f>
        <v>134.23381251388361</v>
      </c>
      <c r="AA2975" s="52">
        <f ca="1">Z2975 * EXP(($E$3 - $C$11^2/2) * (AA$2-Z$2) + $C$11*SQRT(AA$2-Z$2)*V2975)</f>
        <v>96.406149510412831</v>
      </c>
      <c r="AB2975" s="52">
        <f ca="1">AA2975 * EXP(($E$3 - $C$11^2/2) * (AB$2-AA$2) + $C$11*SQRT(AB$2-AA$2)*W2975)</f>
        <v>51.096955493274109</v>
      </c>
      <c r="AC2975" s="52">
        <f ca="1">AB2975 * EXP(($E$3 - $C$11^2/2) * (AC$2-AB$2) + $C$11*SQRT(AC$2-AB$2)*X2975)</f>
        <v>49.605623937050055</v>
      </c>
      <c r="AD2975" s="47"/>
      <c r="AE2975" s="3" t="s">
        <v>69</v>
      </c>
      <c r="AF2975" s="20" cm="1">
        <f t="array" aca="1" ref="AF2975" ca="1">MIN(Y2975:Y2978 / $D$11:$D$14)</f>
        <v>1.051424727444537</v>
      </c>
      <c r="AG2975" s="20" cm="1">
        <f t="array" aca="1" ref="AG2975" ca="1">MIN(Z2975:Z2978 / $D$11:$D$14)</f>
        <v>0.8451429229919738</v>
      </c>
      <c r="AH2975" s="20" cm="1">
        <f t="array" aca="1" ref="AH2975" ca="1">MIN(AA2975:AA2978 / $D$11:$D$14)</f>
        <v>0.63102171196263324</v>
      </c>
      <c r="AI2975" s="20" cm="1">
        <f t="array" aca="1" ref="AI2975" ca="1">MIN(AB2975:AB2978 / $D$11:$D$14)</f>
        <v>0.27464385533672436</v>
      </c>
      <c r="AJ2975" s="20" cm="1">
        <f t="array" aca="1" ref="AJ2975" ca="1">MIN(AC2975:AC2978 / $D$11:$D$14)</f>
        <v>0.18513942803648159</v>
      </c>
      <c r="AK2975" s="72">
        <f t="array" aca="1" ref="AK2975" ca="1">SUMPRODUCT(AF2976:AJ2976, EXP(-$E$3*$AF$2:$AJ$2))</f>
        <v>105721.0809451906</v>
      </c>
      <c r="AL2975" s="70">
        <f ca="1">MAX(AC2976 - $D$11, 0) * EXP(-$E$2*$E$3)</f>
        <v>0</v>
      </c>
    </row>
    <row r="2976" spans="6:38" ht="14.55" customHeight="1" x14ac:dyDescent="0.3">
      <c r="F2976" s="79"/>
      <c r="G2976" s="3">
        <v>2974</v>
      </c>
      <c r="H2976" s="61">
        <v>-1.1191098917915356</v>
      </c>
      <c r="I2976" s="61">
        <v>1.2128425371343272</v>
      </c>
      <c r="J2976" s="61">
        <v>1.4470850164604099</v>
      </c>
      <c r="K2976" s="62">
        <v>-2.388498310558286</v>
      </c>
      <c r="L2976" s="60">
        <f t="array" ref="L2976:O2976">TRANSPOSE(MMULT(Option!$B$25:$E$28, TRANSPOSE(H2976:K2976)))</f>
        <v>-1.1191098917915356</v>
      </c>
      <c r="M2976" s="60">
        <v>0.66394458977945436</v>
      </c>
      <c r="N2976" s="60">
        <v>1.1409421066674899</v>
      </c>
      <c r="O2976" s="60">
        <v>-1.8929929087123478</v>
      </c>
      <c r="P2976" s="56" t="str">
        <f t="shared" si="3725"/>
        <v>595/4</v>
      </c>
      <c r="R2976" s="80"/>
      <c r="S2976" s="3" t="s">
        <v>29</v>
      </c>
      <c r="T2976" s="60">
        <f ca="1"/>
        <v>0.15048709238570734</v>
      </c>
      <c r="U2976" s="60">
        <f ca="1"/>
        <v>-0.74465218002566347</v>
      </c>
      <c r="V2976" s="60">
        <f ca="1"/>
        <v>-0.99055160641774465</v>
      </c>
      <c r="W2976" s="60">
        <f ca="1"/>
        <v>-2.789550279769716</v>
      </c>
      <c r="X2976" s="60">
        <f ca="1"/>
        <v>-1.3312199351880718</v>
      </c>
      <c r="Y2976" s="52">
        <f ca="1">$B$12 * EXP(($E$3 - $C$12^2/2) * Y$2 + $C$12*SQRT(Y$2)*T2976)</f>
        <v>105.1424727444537</v>
      </c>
      <c r="Z2976" s="52">
        <f ca="1">Y2976 * EXP(($E$3 - $C$12^2/2) * (Z$2-Y$2) + $C$12*SQRT(Z$2-Y$2)*U2976)</f>
        <v>84.514292299197379</v>
      </c>
      <c r="AA2976" s="52">
        <f ca="1">Z2976 * EXP(($E$3 - $C$12^2/2) * (AA$2-Z$2) + $C$12*SQRT(AA$2-Z$2)*V2976)</f>
        <v>63.102171196263328</v>
      </c>
      <c r="AB2976" s="52">
        <f ca="1">AA2976 * EXP(($E$3 - $C$12^2/2) * (AB$2-AA$2) + $C$12*SQRT(AB$2-AA$2)*W2976)</f>
        <v>27.464385533672434</v>
      </c>
      <c r="AC2976" s="52">
        <f ca="1">AB2976 * EXP(($E$3 - $C$12^2/2) * (AC$2-AB$2) + $C$12*SQRT(AC$2-AB$2)*X2976)</f>
        <v>18.51394280364816</v>
      </c>
      <c r="AD2976" s="47"/>
      <c r="AE2976" s="3" t="s">
        <v>47</v>
      </c>
      <c r="AF2976" s="64">
        <f t="shared" ref="AF2976" ca="1" si="3761">($B$5*AF2978 + (1 + $B$6)*AF2977)*$B$2</f>
        <v>15000</v>
      </c>
      <c r="AG2976" s="64">
        <f t="shared" ref="AG2976" ca="1" si="3762">($B$5*AG2978 + (1 + $B$6)*AG2977)*$B$2</f>
        <v>15000</v>
      </c>
      <c r="AH2976" s="64">
        <f t="shared" ref="AH2976" ca="1" si="3763">($B$5*AH2978 + (1 + $B$6)*AH2977)*$B$2</f>
        <v>0</v>
      </c>
      <c r="AI2976" s="64">
        <f t="shared" ref="AI2976" ca="1" si="3764">($B$5*AI2978 + (1 + $B$6)*AI2977)*$B$2</f>
        <v>0</v>
      </c>
      <c r="AJ2976" s="64" cm="1">
        <f t="array" aca="1" ref="AJ2976" ca="1">($B$5*AJ2978 + (1 + $B$6)*AJ2977 + AND(NOT(AF2977:AJ2977)))*$B$2</f>
        <v>100000</v>
      </c>
      <c r="AK2976" s="73"/>
      <c r="AL2976" s="70"/>
    </row>
    <row r="2977" spans="6:38" ht="14.55" customHeight="1" x14ac:dyDescent="0.3">
      <c r="F2977" s="79"/>
      <c r="G2977" s="3">
        <v>2975</v>
      </c>
      <c r="H2977" s="61">
        <v>-0.49699951366424683</v>
      </c>
      <c r="I2977" s="61">
        <v>-0.13668158532114286</v>
      </c>
      <c r="J2977" s="61">
        <v>0.12173611423616984</v>
      </c>
      <c r="K2977" s="62">
        <v>-1.7914215031467497</v>
      </c>
      <c r="L2977" s="60">
        <f t="array" ref="L2977:O2977">TRANSPOSE(MMULT(Option!$B$25:$E$28, TRANSPOSE(H2977:K2977)))</f>
        <v>-0.49699951366424683</v>
      </c>
      <c r="M2977" s="60">
        <v>-0.32407054763383919</v>
      </c>
      <c r="N2977" s="60">
        <v>-0.12766939159797325</v>
      </c>
      <c r="O2977" s="60">
        <v>-1.7449127131552498</v>
      </c>
      <c r="P2977" s="56" t="str">
        <f t="shared" si="3725"/>
        <v>595/5</v>
      </c>
      <c r="R2977" s="80"/>
      <c r="S2977" s="3" t="s">
        <v>31</v>
      </c>
      <c r="T2977" s="60">
        <f ca="1"/>
        <v>2.0895714908868612</v>
      </c>
      <c r="U2977" s="60">
        <f ca="1"/>
        <v>0.3222779809508034</v>
      </c>
      <c r="V2977" s="60">
        <f ca="1"/>
        <v>-1.2889920730873783</v>
      </c>
      <c r="W2977" s="60">
        <f ca="1"/>
        <v>-1.4134095778072164</v>
      </c>
      <c r="X2977" s="60">
        <f ca="1"/>
        <v>0.99923063410938484</v>
      </c>
      <c r="Y2977" s="52">
        <f ca="1">$B$13 * EXP(($E$3 - $C$13^2/2) * Y$2 + $C$13*SQRT(Y$2)*T2977)</f>
        <v>188.11277184934164</v>
      </c>
      <c r="Z2977" s="52">
        <f ca="1">Y2977 * EXP(($E$3 - $C$13^2/2) * (Z$2-Y$2) + $C$13*SQRT(Z$2-Y$2)*U2977)</f>
        <v>208.24703172820458</v>
      </c>
      <c r="AA2977" s="52">
        <f ca="1">Z2977 * EXP(($E$3 - $C$13^2/2) * (AA$2-Z$2) + $C$13*SQRT(AA$2-Z$2)*V2977)</f>
        <v>142.17055175794587</v>
      </c>
      <c r="AB2977" s="52">
        <f ca="1">AA2977 * EXP(($E$3 - $C$13^2/2) * (AB$2-AA$2) + $C$13*SQRT(AB$2-AA$2)*W2977)</f>
        <v>93.504029560619003</v>
      </c>
      <c r="AC2977" s="52">
        <f ca="1">AB2977 * EXP(($E$3 - $C$13^2/2) * (AC$2-AB$2) + $C$13*SQRT(AC$2-AB$2)*X2977)</f>
        <v>126.82062956545758</v>
      </c>
      <c r="AD2977" s="47"/>
      <c r="AE2977" s="3" t="s">
        <v>46</v>
      </c>
      <c r="AF2977" s="52" t="b">
        <f t="shared" ref="AF2977" ca="1" si="3765">AF2975 &gt;= $B$4</f>
        <v>0</v>
      </c>
      <c r="AG2977" s="52" t="b">
        <f t="array" aca="1" ref="AG2977" ca="1">AND(AG2975 &gt;= $B$4, NOT(OR($AF2977:AF2977)))</f>
        <v>0</v>
      </c>
      <c r="AH2977" s="52" t="b">
        <f t="array" aca="1" ref="AH2977" ca="1">AND(AH2975 &gt;= $B$4, NOT(OR($AF2977:AG2977)))</f>
        <v>0</v>
      </c>
      <c r="AI2977" s="52" t="b">
        <f t="array" aca="1" ref="AI2977" ca="1">AND(AI2975 &gt;= $B$4, NOT(OR($AF2977:AH2977)))</f>
        <v>0</v>
      </c>
      <c r="AJ2977" s="52" t="b">
        <f t="array" aca="1" ref="AJ2977" ca="1">AND(AJ2975 &gt;= $B$4, NOT(OR($AF2977:AI2977)))</f>
        <v>0</v>
      </c>
      <c r="AK2977" s="73"/>
      <c r="AL2977" s="70"/>
    </row>
    <row r="2978" spans="6:38" ht="14.55" customHeight="1" x14ac:dyDescent="0.3">
      <c r="F2978" s="79"/>
      <c r="G2978" s="3">
        <v>2976</v>
      </c>
      <c r="H2978" s="61">
        <v>-0.41672230385224085</v>
      </c>
      <c r="I2978" s="61">
        <v>1.1473669305260912</v>
      </c>
      <c r="J2978" s="61">
        <v>-0.15534489566817175</v>
      </c>
      <c r="K2978" s="62">
        <v>1.7349468860637856</v>
      </c>
      <c r="L2978" s="60">
        <f t="array" ref="L2978:O2978">TRANSPOSE(MMULT(Option!$B$25:$E$28, TRANSPOSE(H2978:K2978)))</f>
        <v>-0.41672230385224085</v>
      </c>
      <c r="M2978" s="60">
        <v>0.88489024026409402</v>
      </c>
      <c r="N2978" s="60">
        <v>-2.678717967032257E-3</v>
      </c>
      <c r="O2978" s="60">
        <v>1.5891617994179703</v>
      </c>
      <c r="P2978" s="56" t="str">
        <f t="shared" si="3725"/>
        <v>596/1</v>
      </c>
      <c r="R2978" s="80"/>
      <c r="S2978" s="3" t="s">
        <v>30</v>
      </c>
      <c r="T2978" s="60">
        <f ca="1"/>
        <v>1.3249906255390547</v>
      </c>
      <c r="U2978" s="60">
        <f ca="1"/>
        <v>0.65743248738239635</v>
      </c>
      <c r="V2978" s="60">
        <f ca="1"/>
        <v>-1.8494993671547615</v>
      </c>
      <c r="W2978" s="60">
        <f ca="1"/>
        <v>-1.1731848388423012</v>
      </c>
      <c r="X2978" s="60">
        <f ca="1"/>
        <v>0.40008468909058598</v>
      </c>
      <c r="Y2978" s="52">
        <f ca="1">$B$14 * EXP(($E$3 - $C$14^2/2) * Y$2 + $C$14*SQRT(Y$2)*T2978)</f>
        <v>149.55547192132366</v>
      </c>
      <c r="Z2978" s="52">
        <f ca="1">Y2978 * EXP(($E$3 - $C$14^2/2) * (Z$2-Y$2) + $C$14*SQRT(Z$2-Y$2)*U2978)</f>
        <v>183.07522242113689</v>
      </c>
      <c r="AA2978" s="52">
        <f ca="1">Z2978 * EXP(($E$3 - $C$14^2/2) * (AA$2-Z$2) + $C$14*SQRT(AA$2-Z$2)*V2978)</f>
        <v>105.64107988814705</v>
      </c>
      <c r="AB2978" s="52">
        <f ca="1">AA2978 * EXP(($E$3 - $C$14^2/2) * (AB$2-AA$2) + $C$14*SQRT(AB$2-AA$2)*W2978)</f>
        <v>74.671004543596013</v>
      </c>
      <c r="AC2978" s="52">
        <f ca="1">AB2978 * EXP(($E$3 - $C$14^2/2) * (AC$2-AB$2) + $C$14*SQRT(AC$2-AB$2)*X2978)</f>
        <v>84.615483062705309</v>
      </c>
      <c r="AD2978" s="47"/>
      <c r="AE2978" s="3" t="s">
        <v>68</v>
      </c>
      <c r="AF2978" s="52" t="b">
        <f ca="1">AND(AF2975&gt;$B$3, NOT(OR($AF2977:AF2977)))</f>
        <v>1</v>
      </c>
      <c r="AG2978" s="52" t="b">
        <f ca="1">AND(AG2975&gt;$B$3, NOT(OR($AF2977:AG2977)))</f>
        <v>1</v>
      </c>
      <c r="AH2978" s="52" t="b">
        <f ca="1">AND(AH2975&gt;$B$3, NOT(OR($AF2977:AH2977)))</f>
        <v>0</v>
      </c>
      <c r="AI2978" s="52" t="b">
        <f ca="1">AND(AI2975&gt;$B$3, NOT(OR($AF2977:AI2977)))</f>
        <v>0</v>
      </c>
      <c r="AJ2978" s="52" t="b">
        <f ca="1">AND(AJ2975&gt;$B$3, NOT(OR($AF2977:AJ2977)))</f>
        <v>0</v>
      </c>
      <c r="AK2978" s="74"/>
      <c r="AL2978" s="70"/>
    </row>
    <row r="2979" spans="6:38" ht="14.55" customHeight="1" x14ac:dyDescent="0.3">
      <c r="F2979" s="79"/>
      <c r="G2979" s="3">
        <v>2977</v>
      </c>
      <c r="H2979" s="61">
        <v>0.77973031338623022</v>
      </c>
      <c r="I2979" s="61">
        <v>0.81288796273852526</v>
      </c>
      <c r="J2979" s="61">
        <v>0.91017865870055237</v>
      </c>
      <c r="K2979" s="62">
        <v>-0.32870586308604016</v>
      </c>
      <c r="L2979" s="60">
        <f t="array" ref="L2979:O2979">TRANSPOSE(MMULT(Option!$B$25:$E$28, TRANSPOSE(H2979:K2979)))</f>
        <v>0.77973031338623022</v>
      </c>
      <c r="M2979" s="60">
        <v>1.0569162495080391</v>
      </c>
      <c r="N2979" s="60">
        <v>1.3241752383067946</v>
      </c>
      <c r="O2979" s="60">
        <v>0.42091796062394476</v>
      </c>
      <c r="P2979" s="56" t="str">
        <f t="shared" si="3725"/>
        <v>596/2</v>
      </c>
      <c r="R2979" s="80">
        <v>745</v>
      </c>
      <c r="S2979" s="3" t="s">
        <v>28</v>
      </c>
      <c r="T2979" s="60">
        <f t="array" aca="1" ref="T2979:T2982" ca="1">TRANSPOSE(OFFSET($L$3, MATCH($R2979 &amp; "/" &amp; T$2, $P$3:$P$5002, 0) - 1, 0, 1, $E$1))</f>
        <v>2.0014683044690035E-2</v>
      </c>
      <c r="U2979" s="60">
        <f t="array" aca="1" ref="U2979:U2982" ca="1">TRANSPOSE(OFFSET($L$3, MATCH($R2979 &amp; "/" &amp; U$2, $P$3:$P$5002, 0) - 1, 0, 1, $E$1))</f>
        <v>-0.12280904538089761</v>
      </c>
      <c r="V2979" s="60">
        <f t="array" aca="1" ref="V2979:V2982" ca="1">TRANSPOSE(OFFSET($L$3, MATCH($R2979 &amp; "/" &amp; V$2, $P$3:$P$5002, 0) - 1, 0, 1, $E$1))</f>
        <v>0.74480996576312208</v>
      </c>
      <c r="W2979" s="60">
        <f t="array" aca="1" ref="W2979:W2982" ca="1">TRANSPOSE(OFFSET($L$3, MATCH($R2979 &amp; "/" &amp; W$2, $P$3:$P$5002, 0) - 1, 0, 1, $E$1))</f>
        <v>-0.14503100555918275</v>
      </c>
      <c r="X2979" s="60">
        <f t="array" aca="1" ref="X2979:X2982" ca="1">TRANSPOSE(OFFSET($L$3, MATCH($R2979 &amp; "/" &amp; X$2, $P$3:$P$5002, 0) - 1, 0, 1, $E$1))</f>
        <v>-0.76788886032986381</v>
      </c>
      <c r="Y2979" s="52">
        <f ca="1">$B$11 * EXP(($E$3 - $C$11^2/2) * Y$2 + $C$11*SQRT(Y$2)*T2979)</f>
        <v>101.10651760894601</v>
      </c>
      <c r="Z2979" s="52">
        <f ca="1">Y2979 * EXP(($E$3 - $C$11^2/2) * (Z$2-Y$2) + $C$11*SQRT(Z$2-Y$2)*U2979)</f>
        <v>97.937730855705865</v>
      </c>
      <c r="AA2979" s="52">
        <f ca="1">Z2979 * EXP(($E$3 - $C$11^2/2) * (AA$2-Z$2) + $C$11*SQRT(AA$2-Z$2)*V2979)</f>
        <v>123.07265438169897</v>
      </c>
      <c r="AB2979" s="52">
        <f ca="1">AA2979 * EXP(($E$3 - $C$11^2/2) * (AB$2-AA$2) + $C$11*SQRT(AB$2-AA$2)*W2979)</f>
        <v>118.42330849316347</v>
      </c>
      <c r="AC2979" s="52">
        <f ca="1">AB2979 * EXP(($E$3 - $C$11^2/2) * (AC$2-AB$2) + $C$11*SQRT(AC$2-AB$2)*X2979)</f>
        <v>94.528266601526255</v>
      </c>
      <c r="AD2979" s="47"/>
      <c r="AE2979" s="3" t="s">
        <v>69</v>
      </c>
      <c r="AF2979" s="20" cm="1">
        <f t="array" aca="1" ref="AF2979" ca="1">MIN(Y2979:Y2982 / $D$11:$D$14)</f>
        <v>1.01106517608946</v>
      </c>
      <c r="AG2979" s="20" cm="1">
        <f t="array" aca="1" ref="AG2979" ca="1">MIN(Z2979:Z2982 / $D$11:$D$14)</f>
        <v>0.97937730855705862</v>
      </c>
      <c r="AH2979" s="20" cm="1">
        <f t="array" aca="1" ref="AH2979" ca="1">MIN(AA2979:AA2982 / $D$11:$D$14)</f>
        <v>1.2307265438169896</v>
      </c>
      <c r="AI2979" s="20" cm="1">
        <f t="array" aca="1" ref="AI2979" ca="1">MIN(AB2979:AB2982 / $D$11:$D$14)</f>
        <v>1.1842330849316347</v>
      </c>
      <c r="AJ2979" s="20" cm="1">
        <f t="array" aca="1" ref="AJ2979" ca="1">MIN(AC2979:AC2982 / $D$11:$D$14)</f>
        <v>0.94528266601526256</v>
      </c>
      <c r="AK2979" s="72">
        <f t="array" aca="1" ref="AK2979" ca="1">SUMPRODUCT(AF2980:AJ2980, EXP(-$E$3*$AF$2:$AJ$2))</f>
        <v>142594.67363380725</v>
      </c>
      <c r="AL2979" s="70">
        <f ca="1">MAX(AC2980 - $D$11, 0) * EXP(-$E$2*$E$3)</f>
        <v>32.218655966284743</v>
      </c>
    </row>
    <row r="2980" spans="6:38" ht="14.55" customHeight="1" x14ac:dyDescent="0.3">
      <c r="F2980" s="79"/>
      <c r="G2980" s="3">
        <v>2978</v>
      </c>
      <c r="H2980" s="61">
        <v>0.42551928452299786</v>
      </c>
      <c r="I2980" s="61">
        <v>-1.0071610580529784</v>
      </c>
      <c r="J2980" s="61">
        <v>-1.2541393068825515</v>
      </c>
      <c r="K2980" s="62">
        <v>-0.20249733439707501</v>
      </c>
      <c r="L2980" s="60">
        <f t="array" ref="L2980:O2980">TRANSPOSE(MMULT(Option!$B$25:$E$28, TRANSPOSE(H2980:K2980)))</f>
        <v>0.42551928452299786</v>
      </c>
      <c r="M2980" s="60">
        <v>-0.75287064329871811</v>
      </c>
      <c r="N2980" s="60">
        <v>-1.1950521366170801</v>
      </c>
      <c r="O2980" s="60">
        <v>-0.51172024499107704</v>
      </c>
      <c r="P2980" s="56" t="str">
        <f t="shared" si="3725"/>
        <v>596/3</v>
      </c>
      <c r="R2980" s="80"/>
      <c r="S2980" s="3" t="s">
        <v>29</v>
      </c>
      <c r="T2980" s="60">
        <f ca="1"/>
        <v>1.2031906318284611</v>
      </c>
      <c r="U2980" s="60">
        <f ca="1"/>
        <v>-0.15160411070095353</v>
      </c>
      <c r="V2980" s="60">
        <f ca="1"/>
        <v>1.3793813751122799</v>
      </c>
      <c r="W2980" s="60">
        <f ca="1"/>
        <v>-0.41507908893464945</v>
      </c>
      <c r="X2980" s="60">
        <f ca="1"/>
        <v>-0.94519760223752025</v>
      </c>
      <c r="Y2980" s="52">
        <f ca="1">$B$12 * EXP(($E$3 - $C$12^2/2) * Y$2 + $C$12*SQRT(Y$2)*T2980)</f>
        <v>144.18935132209324</v>
      </c>
      <c r="Z2980" s="52">
        <f ca="1">Y2980 * EXP(($E$3 - $C$12^2/2) * (Z$2-Y$2) + $C$12*SQRT(Z$2-Y$2)*U2980)</f>
        <v>138.46895409292165</v>
      </c>
      <c r="AA2980" s="52">
        <f ca="1">Z2980 * EXP(($E$3 - $C$12^2/2) * (AA$2-Z$2) + $C$12*SQRT(AA$2-Z$2)*V2980)</f>
        <v>210.49471688206188</v>
      </c>
      <c r="AB2980" s="52">
        <f ca="1">AA2980 * EXP(($E$3 - $C$12^2/2) * (AB$2-AA$2) + $C$12*SQRT(AB$2-AA$2)*W2980)</f>
        <v>186.78100385144549</v>
      </c>
      <c r="AC2980" s="52">
        <f ca="1">AB2980 * EXP(($E$3 - $C$12^2/2) * (AC$2-AB$2) + $C$12*SQRT(AC$2-AB$2)*X2980)</f>
        <v>141.36957315222776</v>
      </c>
      <c r="AD2980" s="47"/>
      <c r="AE2980" s="3" t="s">
        <v>47</v>
      </c>
      <c r="AF2980" s="64">
        <f t="shared" ref="AF2980" ca="1" si="3766">($B$5*AF2982 + (1 + $B$6)*AF2981)*$B$2</f>
        <v>15000</v>
      </c>
      <c r="AG2980" s="64">
        <f t="shared" ref="AG2980" ca="1" si="3767">($B$5*AG2982 + (1 + $B$6)*AG2981)*$B$2</f>
        <v>15000</v>
      </c>
      <c r="AH2980" s="64">
        <f t="shared" ref="AH2980" ca="1" si="3768">($B$5*AH2982 + (1 + $B$6)*AH2981)*$B$2</f>
        <v>15000</v>
      </c>
      <c r="AI2980" s="64">
        <f t="shared" ref="AI2980" ca="1" si="3769">($B$5*AI2982 + (1 + $B$6)*AI2981)*$B$2</f>
        <v>15000</v>
      </c>
      <c r="AJ2980" s="64" cm="1">
        <f t="array" aca="1" ref="AJ2980" ca="1">($B$5*AJ2982 + (1 + $B$6)*AJ2981 + AND(NOT(AF2981:AJ2981)))*$B$2</f>
        <v>114999.99999999999</v>
      </c>
      <c r="AK2980" s="73"/>
      <c r="AL2980" s="70"/>
    </row>
    <row r="2981" spans="6:38" ht="14.55" customHeight="1" x14ac:dyDescent="0.3">
      <c r="F2981" s="79"/>
      <c r="G2981" s="3">
        <v>2979</v>
      </c>
      <c r="H2981" s="61">
        <v>-0.18488562161181329</v>
      </c>
      <c r="I2981" s="61">
        <v>-0.59873149719559349</v>
      </c>
      <c r="J2981" s="61">
        <v>1.1952209811133683</v>
      </c>
      <c r="K2981" s="62">
        <v>0.11816194003055554</v>
      </c>
      <c r="L2981" s="60">
        <f t="array" ref="L2981:O2981">TRANSPOSE(MMULT(Option!$B$25:$E$28, TRANSPOSE(H2981:K2981)))</f>
        <v>-0.18488562161181329</v>
      </c>
      <c r="M2981" s="60">
        <v>-0.62270073001533477</v>
      </c>
      <c r="N2981" s="60">
        <v>0.81903566078458168</v>
      </c>
      <c r="O2981" s="60">
        <v>0.10373213103312523</v>
      </c>
      <c r="P2981" s="56" t="str">
        <f t="shared" si="3725"/>
        <v>596/4</v>
      </c>
      <c r="R2981" s="80"/>
      <c r="S2981" s="3" t="s">
        <v>31</v>
      </c>
      <c r="T2981" s="60">
        <f ca="1"/>
        <v>1.0470828371615857</v>
      </c>
      <c r="U2981" s="60">
        <f ca="1"/>
        <v>0.41112283189506671</v>
      </c>
      <c r="V2981" s="60">
        <f ca="1"/>
        <v>0.44443840228206888</v>
      </c>
      <c r="W2981" s="60">
        <f ca="1"/>
        <v>-5.9664595424866865E-2</v>
      </c>
      <c r="X2981" s="60">
        <f ca="1"/>
        <v>0.16031102591862256</v>
      </c>
      <c r="Y2981" s="52">
        <f ca="1">$B$13 * EXP(($E$3 - $C$13^2/2) * Y$2 + $C$13*SQRT(Y$2)*T2981)</f>
        <v>137.5923099761892</v>
      </c>
      <c r="Z2981" s="52">
        <f ca="1">Y2981 * EXP(($E$3 - $C$13^2/2) * (Z$2-Y$2) + $C$13*SQRT(Z$2-Y$2)*U2981)</f>
        <v>156.43363878110711</v>
      </c>
      <c r="AA2981" s="52">
        <f ca="1">Z2981 * EXP(($E$3 - $C$13^2/2) * (AA$2-Z$2) + $C$13*SQRT(AA$2-Z$2)*V2981)</f>
        <v>179.64153757590961</v>
      </c>
      <c r="AB2981" s="52">
        <f ca="1">AA2981 * EXP(($E$3 - $C$13^2/2) * (AB$2-AA$2) + $C$13*SQRT(AB$2-AA$2)*W2981)</f>
        <v>177.33915494328744</v>
      </c>
      <c r="AC2981" s="52">
        <f ca="1">AB2981 * EXP(($E$3 - $C$13^2/2) * (AC$2-AB$2) + $C$13*SQRT(AC$2-AB$2)*X2981)</f>
        <v>187.00911080270328</v>
      </c>
      <c r="AD2981" s="47"/>
      <c r="AE2981" s="3" t="s">
        <v>46</v>
      </c>
      <c r="AF2981" s="52" t="b">
        <f t="shared" ref="AF2981" ca="1" si="3770">AF2979 &gt;= $B$4</f>
        <v>0</v>
      </c>
      <c r="AG2981" s="52" t="b">
        <f t="array" aca="1" ref="AG2981" ca="1">AND(AG2979 &gt;= $B$4, NOT(OR($AF2981:AF2981)))</f>
        <v>0</v>
      </c>
      <c r="AH2981" s="52" t="b">
        <f t="array" aca="1" ref="AH2981" ca="1">AND(AH2979 &gt;= $B$4, NOT(OR($AF2981:AG2981)))</f>
        <v>0</v>
      </c>
      <c r="AI2981" s="52" t="b">
        <f t="array" aca="1" ref="AI2981" ca="1">AND(AI2979 &gt;= $B$4, NOT(OR($AF2981:AH2981)))</f>
        <v>0</v>
      </c>
      <c r="AJ2981" s="52" t="b">
        <f t="array" aca="1" ref="AJ2981" ca="1">AND(AJ2979 &gt;= $B$4, NOT(OR($AF2981:AI2981)))</f>
        <v>0</v>
      </c>
      <c r="AK2981" s="73"/>
      <c r="AL2981" s="70"/>
    </row>
    <row r="2982" spans="6:38" ht="14.55" customHeight="1" x14ac:dyDescent="0.3">
      <c r="F2982" s="79"/>
      <c r="G2982" s="3">
        <v>2980</v>
      </c>
      <c r="H2982" s="61">
        <v>0.52705581051888661</v>
      </c>
      <c r="I2982" s="61">
        <v>-0.72556311324528866</v>
      </c>
      <c r="J2982" s="61">
        <v>2.2523397358692745</v>
      </c>
      <c r="K2982" s="62">
        <v>-3.0639025980237614E-2</v>
      </c>
      <c r="L2982" s="60">
        <f t="array" ref="L2982:O2982">TRANSPOSE(MMULT(Option!$B$25:$E$28, TRANSPOSE(H2982:K2982)))</f>
        <v>0.52705581051888661</v>
      </c>
      <c r="M2982" s="60">
        <v>-0.4541672533753156</v>
      </c>
      <c r="N2982" s="60">
        <v>1.9990779633267548</v>
      </c>
      <c r="O2982" s="60">
        <v>0.43419931023563357</v>
      </c>
      <c r="P2982" s="56" t="str">
        <f t="shared" si="3725"/>
        <v>596/5</v>
      </c>
      <c r="R2982" s="80"/>
      <c r="S2982" s="3" t="s">
        <v>30</v>
      </c>
      <c r="T2982" s="60">
        <f ca="1"/>
        <v>1.6136450688248605</v>
      </c>
      <c r="U2982" s="60">
        <f ca="1"/>
        <v>0.98166250665188781</v>
      </c>
      <c r="V2982" s="60">
        <f ca="1"/>
        <v>0.37623769755364</v>
      </c>
      <c r="W2982" s="60">
        <f ca="1"/>
        <v>-0.56581114055055526</v>
      </c>
      <c r="X2982" s="60">
        <f ca="1"/>
        <v>-0.39315328484511813</v>
      </c>
      <c r="Y2982" s="52">
        <f ca="1">$B$14 * EXP(($E$3 - $C$14^2/2) * Y$2 + $C$14*SQRT(Y$2)*T2982)</f>
        <v>163.08372294436256</v>
      </c>
      <c r="Z2982" s="52">
        <f ca="1">Y2982 * EXP(($E$3 - $C$14^2/2) * (Z$2-Y$2) + $C$14*SQRT(Z$2-Y$2)*U2982)</f>
        <v>220.02968270356155</v>
      </c>
      <c r="AA2982" s="52">
        <f ca="1">Z2982 * EXP(($E$3 - $C$14^2/2) * (AA$2-Z$2) + $C$14*SQRT(AA$2-Z$2)*V2982)</f>
        <v>247.55524467208087</v>
      </c>
      <c r="AB2982" s="52">
        <f ca="1">AA2982 * EXP(($E$3 - $C$14^2/2) * (AB$2-AA$2) + $C$14*SQRT(AB$2-AA$2)*W2982)</f>
        <v>209.95441290183248</v>
      </c>
      <c r="AC2982" s="52">
        <f ca="1">AB2982 * EXP(($E$3 - $C$14^2/2) * (AC$2-AB$2) + $C$14*SQRT(AC$2-AB$2)*X2982)</f>
        <v>187.53105160868014</v>
      </c>
      <c r="AD2982" s="47"/>
      <c r="AE2982" s="3" t="s">
        <v>68</v>
      </c>
      <c r="AF2982" s="52" t="b">
        <f ca="1">AND(AF2979&gt;$B$3, NOT(OR($AF2981:AF2981)))</f>
        <v>1</v>
      </c>
      <c r="AG2982" s="52" t="b">
        <f ca="1">AND(AG2979&gt;$B$3, NOT(OR($AF2981:AG2981)))</f>
        <v>1</v>
      </c>
      <c r="AH2982" s="52" t="b">
        <f ca="1">AND(AH2979&gt;$B$3, NOT(OR($AF2981:AH2981)))</f>
        <v>1</v>
      </c>
      <c r="AI2982" s="52" t="b">
        <f ca="1">AND(AI2979&gt;$B$3, NOT(OR($AF2981:AI2981)))</f>
        <v>1</v>
      </c>
      <c r="AJ2982" s="52" t="b">
        <f ca="1">AND(AJ2979&gt;$B$3, NOT(OR($AF2981:AJ2981)))</f>
        <v>1</v>
      </c>
      <c r="AK2982" s="74"/>
      <c r="AL2982" s="70"/>
    </row>
    <row r="2983" spans="6:38" ht="14.55" customHeight="1" x14ac:dyDescent="0.3">
      <c r="F2983" s="79"/>
      <c r="G2983" s="3">
        <v>2981</v>
      </c>
      <c r="H2983" s="61">
        <v>0.16641836569285878</v>
      </c>
      <c r="I2983" s="61">
        <v>0.11059563678979994</v>
      </c>
      <c r="J2983" s="61">
        <v>1.5924960507846366</v>
      </c>
      <c r="K2983" s="62">
        <v>-0.34907579112830051</v>
      </c>
      <c r="L2983" s="60">
        <f t="array" ref="L2983:O2983">TRANSPOSE(MMULT(Option!$B$25:$E$28, TRANSPOSE(H2983:K2983)))</f>
        <v>0.16641836569285878</v>
      </c>
      <c r="M2983" s="60">
        <v>0.16792992170136373</v>
      </c>
      <c r="N2983" s="60">
        <v>1.4942333930305152</v>
      </c>
      <c r="O2983" s="60">
        <v>0.10742083623052728</v>
      </c>
      <c r="P2983" s="56" t="str">
        <f t="shared" si="3725"/>
        <v>597/1</v>
      </c>
      <c r="R2983" s="80">
        <v>746</v>
      </c>
      <c r="S2983" s="3" t="s">
        <v>28</v>
      </c>
      <c r="T2983" s="60">
        <f t="array" aca="1" ref="T2983:T2986" ca="1">TRANSPOSE(OFFSET($L$3, MATCH($R2983 &amp; "/" &amp; T$2, $P$3:$P$5002, 0) - 1, 0, 1, $E$1))</f>
        <v>0.21857388590574425</v>
      </c>
      <c r="U2983" s="60">
        <f t="array" aca="1" ref="U2983:U2986" ca="1">TRANSPOSE(OFFSET($L$3, MATCH($R2983 &amp; "/" &amp; U$2, $P$3:$P$5002, 0) - 1, 0, 1, $E$1))</f>
        <v>-0.33488019442843997</v>
      </c>
      <c r="V2983" s="60">
        <f t="array" aca="1" ref="V2983:V2986" ca="1">TRANSPOSE(OFFSET($L$3, MATCH($R2983 &amp; "/" &amp; V$2, $P$3:$P$5002, 0) - 1, 0, 1, $E$1))</f>
        <v>-1.3024381263324214</v>
      </c>
      <c r="W2983" s="60">
        <f t="array" aca="1" ref="W2983:W2986" ca="1">TRANSPOSE(OFFSET($L$3, MATCH($R2983 &amp; "/" &amp; W$2, $P$3:$P$5002, 0) - 1, 0, 1, $E$1))</f>
        <v>-0.46061420331745401</v>
      </c>
      <c r="X2983" s="60">
        <f t="array" aca="1" ref="X2983:X2986" ca="1">TRANSPOSE(OFFSET($L$3, MATCH($R2983 &amp; "/" &amp; X$2, $P$3:$P$5002, 0) - 1, 0, 1, $E$1))</f>
        <v>0.69512442660260243</v>
      </c>
      <c r="Y2983" s="52">
        <f ca="1">$B$11 * EXP(($E$3 - $C$11^2/2) * Y$2 + $C$11*SQRT(Y$2)*T2983)</f>
        <v>107.31220093143803</v>
      </c>
      <c r="Z2983" s="52">
        <f ca="1">Y2983 * EXP(($E$3 - $C$11^2/2) * (Z$2-Y$2) + $C$11*SQRT(Z$2-Y$2)*U2983)</f>
        <v>97.541535598877687</v>
      </c>
      <c r="AA2983" s="52">
        <f ca="1">Z2983 * EXP(($E$3 - $C$11^2/2) * (AA$2-Z$2) + $C$11*SQRT(AA$2-Z$2)*V2983)</f>
        <v>66.323670562375696</v>
      </c>
      <c r="AB2983" s="52">
        <f ca="1">AA2983 * EXP(($E$3 - $C$11^2/2) * (AB$2-AA$2) + $C$11*SQRT(AB$2-AA$2)*W2983)</f>
        <v>58.053360402339791</v>
      </c>
      <c r="AC2983" s="52">
        <f ca="1">AB2983 * EXP(($E$3 - $C$11^2/2) * (AC$2-AB$2) + $C$11*SQRT(AC$2-AB$2)*X2983)</f>
        <v>71.872946086192329</v>
      </c>
      <c r="AD2983" s="47"/>
      <c r="AE2983" s="3" t="s">
        <v>69</v>
      </c>
      <c r="AF2983" s="20" cm="1">
        <f t="array" aca="1" ref="AF2983" ca="1">MIN(Y2983:Y2986 / $D$11:$D$14)</f>
        <v>0.94587777958555241</v>
      </c>
      <c r="AG2983" s="20" cm="1">
        <f t="array" aca="1" ref="AG2983" ca="1">MIN(Z2983:Z2986 / $D$11:$D$14)</f>
        <v>0.67132444505158739</v>
      </c>
      <c r="AH2983" s="20" cm="1">
        <f t="array" aca="1" ref="AH2983" ca="1">MIN(AA2983:AA2986 / $D$11:$D$14)</f>
        <v>0.58494133829141837</v>
      </c>
      <c r="AI2983" s="20" cm="1">
        <f t="array" aca="1" ref="AI2983" ca="1">MIN(AB2983:AB2986 / $D$11:$D$14)</f>
        <v>0.44893376385629041</v>
      </c>
      <c r="AJ2983" s="20" cm="1">
        <f t="array" aca="1" ref="AJ2983" ca="1">MIN(AC2983:AC2986 / $D$11:$D$14)</f>
        <v>0.51075838124792328</v>
      </c>
      <c r="AK2983" s="72">
        <f t="array" aca="1" ref="AK2983" ca="1">SUMPRODUCT(AF2984:AJ2984, EXP(-$E$3*$AF$2:$AJ$2))</f>
        <v>92148.519674651194</v>
      </c>
      <c r="AL2983" s="70">
        <f ca="1">MAX(AC2984 - $D$11, 0) * EXP(-$E$2*$E$3)</f>
        <v>0</v>
      </c>
    </row>
    <row r="2984" spans="6:38" ht="14.55" customHeight="1" x14ac:dyDescent="0.3">
      <c r="F2984" s="79"/>
      <c r="G2984" s="3">
        <v>2982</v>
      </c>
      <c r="H2984" s="61">
        <v>-0.55116074793431358</v>
      </c>
      <c r="I2984" s="61">
        <v>-0.35821722213095736</v>
      </c>
      <c r="J2984" s="61">
        <v>1.4237764215317052</v>
      </c>
      <c r="K2984" s="62">
        <v>0.82338992756832297</v>
      </c>
      <c r="L2984" s="60">
        <f t="array" ref="L2984:O2984">TRANSPOSE(MMULT(Option!$B$25:$E$28, TRANSPOSE(H2984:K2984)))</f>
        <v>-0.55116074793431358</v>
      </c>
      <c r="M2984" s="60">
        <v>-0.54877580630410994</v>
      </c>
      <c r="N2984" s="60">
        <v>0.93624957534640951</v>
      </c>
      <c r="O2984" s="60">
        <v>0.66873412397146414</v>
      </c>
      <c r="P2984" s="56" t="str">
        <f t="shared" si="3725"/>
        <v>597/2</v>
      </c>
      <c r="R2984" s="80"/>
      <c r="S2984" s="3" t="s">
        <v>29</v>
      </c>
      <c r="T2984" s="60">
        <f ca="1"/>
        <v>-0.20213971777452933</v>
      </c>
      <c r="U2984" s="60">
        <f ca="1"/>
        <v>-1.159536062904782</v>
      </c>
      <c r="V2984" s="60">
        <f ca="1"/>
        <v>-0.47580326333143313</v>
      </c>
      <c r="W2984" s="60">
        <f ca="1"/>
        <v>-0.89878736056572683</v>
      </c>
      <c r="X2984" s="60">
        <f ca="1"/>
        <v>0.41340428547154073</v>
      </c>
      <c r="Y2984" s="52">
        <f ca="1">$B$12 * EXP(($E$3 - $C$12^2/2) * Y$2 + $C$12*SQRT(Y$2)*T2984)</f>
        <v>94.587777958555236</v>
      </c>
      <c r="Z2984" s="52">
        <f ca="1">Y2984 * EXP(($E$3 - $C$12^2/2) * (Z$2-Y$2) + $C$12*SQRT(Z$2-Y$2)*U2984)</f>
        <v>67.132444505158745</v>
      </c>
      <c r="AA2984" s="52">
        <f ca="1">Z2984 * EXP(($E$3 - $C$12^2/2) * (AA$2-Z$2) + $C$12*SQRT(AA$2-Z$2)*V2984)</f>
        <v>58.494133829141838</v>
      </c>
      <c r="AB2984" s="52">
        <f ca="1">AA2984 * EXP(($E$3 - $C$12^2/2) * (AB$2-AA$2) + $C$12*SQRT(AB$2-AA$2)*W2984)</f>
        <v>44.89337638562904</v>
      </c>
      <c r="AC2984" s="52">
        <f ca="1">AB2984 * EXP(($E$3 - $C$12^2/2) * (AC$2-AB$2) + $C$12*SQRT(AC$2-AB$2)*X2984)</f>
        <v>51.075838124792327</v>
      </c>
      <c r="AD2984" s="47"/>
      <c r="AE2984" s="3" t="s">
        <v>47</v>
      </c>
      <c r="AF2984" s="64">
        <f t="shared" ref="AF2984" ca="1" si="3771">($B$5*AF2986 + (1 + $B$6)*AF2985)*$B$2</f>
        <v>15000</v>
      </c>
      <c r="AG2984" s="64">
        <f t="shared" ref="AG2984" ca="1" si="3772">($B$5*AG2986 + (1 + $B$6)*AG2985)*$B$2</f>
        <v>0</v>
      </c>
      <c r="AH2984" s="64">
        <f t="shared" ref="AH2984" ca="1" si="3773">($B$5*AH2986 + (1 + $B$6)*AH2985)*$B$2</f>
        <v>0</v>
      </c>
      <c r="AI2984" s="64">
        <f t="shared" ref="AI2984" ca="1" si="3774">($B$5*AI2986 + (1 + $B$6)*AI2985)*$B$2</f>
        <v>0</v>
      </c>
      <c r="AJ2984" s="64" cm="1">
        <f t="array" aca="1" ref="AJ2984" ca="1">($B$5*AJ2986 + (1 + $B$6)*AJ2985 + AND(NOT(AF2985:AJ2985)))*$B$2</f>
        <v>100000</v>
      </c>
      <c r="AK2984" s="73"/>
      <c r="AL2984" s="70"/>
    </row>
    <row r="2985" spans="6:38" ht="14.55" customHeight="1" x14ac:dyDescent="0.3">
      <c r="F2985" s="79"/>
      <c r="G2985" s="3">
        <v>2983</v>
      </c>
      <c r="H2985" s="61">
        <v>8.8534999039284898E-2</v>
      </c>
      <c r="I2985" s="61">
        <v>-0.75843118483755723</v>
      </c>
      <c r="J2985" s="61">
        <v>-0.35944335117910764</v>
      </c>
      <c r="K2985" s="62">
        <v>0.78232750055948497</v>
      </c>
      <c r="L2985" s="60">
        <f t="array" ref="L2985:O2985">TRANSPOSE(MMULT(Option!$B$25:$E$28, TRANSPOSE(H2985:K2985)))</f>
        <v>8.8534999039284898E-2</v>
      </c>
      <c r="M2985" s="60">
        <v>-0.659699663170916</v>
      </c>
      <c r="N2985" s="60">
        <v>-0.47889261741050959</v>
      </c>
      <c r="O2985" s="60">
        <v>0.43659918392657027</v>
      </c>
      <c r="P2985" s="56" t="str">
        <f t="shared" si="3725"/>
        <v>597/3</v>
      </c>
      <c r="R2985" s="80"/>
      <c r="S2985" s="3" t="s">
        <v>31</v>
      </c>
      <c r="T2985" s="60">
        <f ca="1"/>
        <v>1.4180263946922813</v>
      </c>
      <c r="U2985" s="60">
        <f ca="1"/>
        <v>1.3594938431960797</v>
      </c>
      <c r="V2985" s="60">
        <f ca="1"/>
        <v>-1.1106032189275821</v>
      </c>
      <c r="W2985" s="60">
        <f ca="1"/>
        <v>-5.1382605504189383E-2</v>
      </c>
      <c r="X2985" s="60">
        <f ca="1"/>
        <v>-0.43916167580538901</v>
      </c>
      <c r="Y2985" s="52">
        <f ca="1">$B$13 * EXP(($E$3 - $C$13^2/2) * Y$2 + $C$13*SQRT(Y$2)*T2985)</f>
        <v>153.78847271047289</v>
      </c>
      <c r="Z2985" s="52">
        <f ca="1">Y2985 * EXP(($E$3 - $C$13^2/2) * (Z$2-Y$2) + $C$13*SQRT(Z$2-Y$2)*U2985)</f>
        <v>232.39215253687425</v>
      </c>
      <c r="AA2985" s="52">
        <f ca="1">Z2985 * EXP(($E$3 - $C$13^2/2) * (AA$2-Z$2) + $C$13*SQRT(AA$2-Z$2)*V2985)</f>
        <v>167.37642062895634</v>
      </c>
      <c r="AB2985" s="52">
        <f ca="1">AA2985 * EXP(($E$3 - $C$13^2/2) * (AB$2-AA$2) + $C$13*SQRT(AB$2-AA$2)*W2985)</f>
        <v>165.6422777888946</v>
      </c>
      <c r="AC2985" s="52">
        <f ca="1">AB2985 * EXP(($E$3 - $C$13^2/2) * (AC$2-AB$2) + $C$13*SQRT(AC$2-AB$2)*X2985)</f>
        <v>145.92342638153542</v>
      </c>
      <c r="AD2985" s="47"/>
      <c r="AE2985" s="3" t="s">
        <v>46</v>
      </c>
      <c r="AF2985" s="52" t="b">
        <f t="shared" ref="AF2985" ca="1" si="3775">AF2983 &gt;= $B$4</f>
        <v>0</v>
      </c>
      <c r="AG2985" s="52" t="b">
        <f t="array" aca="1" ref="AG2985" ca="1">AND(AG2983 &gt;= $B$4, NOT(OR($AF2985:AF2985)))</f>
        <v>0</v>
      </c>
      <c r="AH2985" s="52" t="b">
        <f t="array" aca="1" ref="AH2985" ca="1">AND(AH2983 &gt;= $B$4, NOT(OR($AF2985:AG2985)))</f>
        <v>0</v>
      </c>
      <c r="AI2985" s="52" t="b">
        <f t="array" aca="1" ref="AI2985" ca="1">AND(AI2983 &gt;= $B$4, NOT(OR($AF2985:AH2985)))</f>
        <v>0</v>
      </c>
      <c r="AJ2985" s="52" t="b">
        <f t="array" aca="1" ref="AJ2985" ca="1">AND(AJ2983 &gt;= $B$4, NOT(OR($AF2985:AI2985)))</f>
        <v>0</v>
      </c>
      <c r="AK2985" s="73"/>
      <c r="AL2985" s="70"/>
    </row>
    <row r="2986" spans="6:38" ht="14.55" customHeight="1" x14ac:dyDescent="0.3">
      <c r="F2986" s="79"/>
      <c r="G2986" s="3">
        <v>2984</v>
      </c>
      <c r="H2986" s="61">
        <v>0.40949213426377568</v>
      </c>
      <c r="I2986" s="61">
        <v>-0.58312716647092722</v>
      </c>
      <c r="J2986" s="61">
        <v>-0.7105397600661898</v>
      </c>
      <c r="K2986" s="62">
        <v>0.12868946237558823</v>
      </c>
      <c r="L2986" s="60">
        <f t="array" ref="L2986:O2986">TRANSPOSE(MMULT(Option!$B$25:$E$28, TRANSPOSE(H2986:K2986)))</f>
        <v>0.40949213426377568</v>
      </c>
      <c r="M2986" s="60">
        <v>-0.37064802232211752</v>
      </c>
      <c r="N2986" s="60">
        <v>-0.6129759056156685</v>
      </c>
      <c r="O2986" s="60">
        <v>-1.7381771396148521E-2</v>
      </c>
      <c r="P2986" s="56" t="str">
        <f t="shared" si="3725"/>
        <v>597/4</v>
      </c>
      <c r="R2986" s="80"/>
      <c r="S2986" s="3" t="s">
        <v>30</v>
      </c>
      <c r="T2986" s="60">
        <f ca="1"/>
        <v>0.11720857973021007</v>
      </c>
      <c r="U2986" s="60">
        <f ca="1"/>
        <v>-0.15509006511627074</v>
      </c>
      <c r="V2986" s="60">
        <f ca="1"/>
        <v>-0.32921305249880167</v>
      </c>
      <c r="W2986" s="60">
        <f ca="1"/>
        <v>-0.58192702881591907</v>
      </c>
      <c r="X2986" s="60">
        <f ca="1"/>
        <v>0.39595268544192264</v>
      </c>
      <c r="Y2986" s="52">
        <f ca="1">$B$14 * EXP(($E$3 - $C$14^2/2) * Y$2 + $C$14*SQRT(Y$2)*T2986)</f>
        <v>104.09799966341569</v>
      </c>
      <c r="Z2986" s="52">
        <f ca="1">Y2986 * EXP(($E$3 - $C$14^2/2) * (Z$2-Y$2) + $C$14*SQRT(Z$2-Y$2)*U2986)</f>
        <v>99.863648481687818</v>
      </c>
      <c r="AA2986" s="52">
        <f ca="1">Z2986 * EXP(($E$3 - $C$14^2/2) * (AA$2-Z$2) + $C$14*SQRT(AA$2-Z$2)*V2986)</f>
        <v>90.925621360803675</v>
      </c>
      <c r="AB2986" s="52">
        <f ca="1">AA2986 * EXP(($E$3 - $C$14^2/2) * (AB$2-AA$2) + $C$14*SQRT(AB$2-AA$2)*W2986)</f>
        <v>76.743118098491109</v>
      </c>
      <c r="AC2986" s="52">
        <f ca="1">AB2986 * EXP(($E$3 - $C$14^2/2) * (AC$2-AB$2) + $C$14*SQRT(AC$2-AB$2)*X2986)</f>
        <v>86.855821657097863</v>
      </c>
      <c r="AD2986" s="47"/>
      <c r="AE2986" s="3" t="s">
        <v>68</v>
      </c>
      <c r="AF2986" s="52" t="b">
        <f ca="1">AND(AF2983&gt;$B$3, NOT(OR($AF2985:AF2985)))</f>
        <v>1</v>
      </c>
      <c r="AG2986" s="52" t="b">
        <f ca="1">AND(AG2983&gt;$B$3, NOT(OR($AF2985:AG2985)))</f>
        <v>0</v>
      </c>
      <c r="AH2986" s="52" t="b">
        <f ca="1">AND(AH2983&gt;$B$3, NOT(OR($AF2985:AH2985)))</f>
        <v>0</v>
      </c>
      <c r="AI2986" s="52" t="b">
        <f ca="1">AND(AI2983&gt;$B$3, NOT(OR($AF2985:AI2985)))</f>
        <v>0</v>
      </c>
      <c r="AJ2986" s="52" t="b">
        <f ca="1">AND(AJ2983&gt;$B$3, NOT(OR($AF2985:AJ2985)))</f>
        <v>0</v>
      </c>
      <c r="AK2986" s="74"/>
      <c r="AL2986" s="70"/>
    </row>
    <row r="2987" spans="6:38" ht="14.55" customHeight="1" x14ac:dyDescent="0.3">
      <c r="F2987" s="79"/>
      <c r="G2987" s="3">
        <v>2985</v>
      </c>
      <c r="H2987" s="61">
        <v>1.2468831483497778</v>
      </c>
      <c r="I2987" s="61">
        <v>0.37459150913986561</v>
      </c>
      <c r="J2987" s="61">
        <v>1.4604538613965747</v>
      </c>
      <c r="K2987" s="62">
        <v>-8.7892545624875147E-3</v>
      </c>
      <c r="L2987" s="60">
        <f t="array" ref="L2987:O2987">TRANSPOSE(MMULT(Option!$B$25:$E$28, TRANSPOSE(H2987:K2987)))</f>
        <v>1.2468831483497778</v>
      </c>
      <c r="M2987" s="60">
        <v>0.8420720484041464</v>
      </c>
      <c r="N2987" s="60">
        <v>1.8795756688170884</v>
      </c>
      <c r="O2987" s="60">
        <v>0.87436907996811963</v>
      </c>
      <c r="P2987" s="56" t="str">
        <f t="shared" si="3725"/>
        <v>597/5</v>
      </c>
      <c r="R2987" s="80">
        <v>747</v>
      </c>
      <c r="S2987" s="3" t="s">
        <v>28</v>
      </c>
      <c r="T2987" s="60">
        <f t="array" aca="1" ref="T2987:T2990" ca="1">TRANSPOSE(OFFSET($L$3, MATCH($R2987 &amp; "/" &amp; T$2, $P$3:$P$5002, 0) - 1, 0, 1, $E$1))</f>
        <v>-0.48142897808093077</v>
      </c>
      <c r="U2987" s="60">
        <f t="array" aca="1" ref="U2987:U2990" ca="1">TRANSPOSE(OFFSET($L$3, MATCH($R2987 &amp; "/" &amp; U$2, $P$3:$P$5002, 0) - 1, 0, 1, $E$1))</f>
        <v>-0.96843576448627033</v>
      </c>
      <c r="V2987" s="60">
        <f t="array" aca="1" ref="V2987:V2990" ca="1">TRANSPOSE(OFFSET($L$3, MATCH($R2987 &amp; "/" &amp; V$2, $P$3:$P$5002, 0) - 1, 0, 1, $E$1))</f>
        <v>0.68349280505042698</v>
      </c>
      <c r="W2987" s="60">
        <f t="array" aca="1" ref="W2987:W2990" ca="1">TRANSPOSE(OFFSET($L$3, MATCH($R2987 &amp; "/" &amp; W$2, $P$3:$P$5002, 0) - 1, 0, 1, $E$1))</f>
        <v>0.27061236656019549</v>
      </c>
      <c r="X2987" s="60">
        <f t="array" aca="1" ref="X2987:X2990" ca="1">TRANSPOSE(OFFSET($L$3, MATCH($R2987 &amp; "/" &amp; X$2, $P$3:$P$5002, 0) - 1, 0, 1, $E$1))</f>
        <v>-1.2957283471031387</v>
      </c>
      <c r="Y2987" s="52">
        <f ca="1">$B$11 * EXP(($E$3 - $C$11^2/2) * Y$2 + $C$11*SQRT(Y$2)*T2987)</f>
        <v>86.985504737780843</v>
      </c>
      <c r="Z2987" s="52">
        <f ca="1">Y2987 * EXP(($E$3 - $C$11^2/2) * (Z$2-Y$2) + $C$11*SQRT(Z$2-Y$2)*U2987)</f>
        <v>65.379631383490775</v>
      </c>
      <c r="AA2987" s="52">
        <f ca="1">Z2987 * EXP(($E$3 - $C$11^2/2) * (AA$2-Z$2) + $C$11*SQRT(AA$2-Z$2)*V2987)</f>
        <v>80.66127567120445</v>
      </c>
      <c r="AB2987" s="52">
        <f ca="1">AA2987 * EXP(($E$3 - $C$11^2/2) * (AB$2-AA$2) + $C$11*SQRT(AB$2-AA$2)*W2987)</f>
        <v>87.92131921483481</v>
      </c>
      <c r="AC2987" s="52">
        <f ca="1">AB2987 * EXP(($E$3 - $C$11^2/2) * (AC$2-AB$2) + $C$11*SQRT(AC$2-AB$2)*X2987)</f>
        <v>59.902833663404792</v>
      </c>
      <c r="AD2987" s="47"/>
      <c r="AE2987" s="3" t="s">
        <v>69</v>
      </c>
      <c r="AF2987" s="20" cm="1">
        <f t="array" aca="1" ref="AF2987" ca="1">MIN(Y2987:Y2990 / $D$11:$D$14)</f>
        <v>0.48481287066725104</v>
      </c>
      <c r="AG2987" s="20" cm="1">
        <f t="array" aca="1" ref="AG2987" ca="1">MIN(Z2987:Z2990 / $D$11:$D$14)</f>
        <v>0.58664690771714734</v>
      </c>
      <c r="AH2987" s="20" cm="1">
        <f t="array" aca="1" ref="AH2987" ca="1">MIN(AA2987:AA2990 / $D$11:$D$14)</f>
        <v>0.64743286677035172</v>
      </c>
      <c r="AI2987" s="20" cm="1">
        <f t="array" aca="1" ref="AI2987" ca="1">MIN(AB2987:AB2990 / $D$11:$D$14)</f>
        <v>0.75393104039940151</v>
      </c>
      <c r="AJ2987" s="20" cm="1">
        <f t="array" aca="1" ref="AJ2987" ca="1">MIN(AC2987:AC2990 / $D$11:$D$14)</f>
        <v>0.48986054696501136</v>
      </c>
      <c r="AK2987" s="72">
        <f t="array" aca="1" ref="AK2987" ca="1">SUMPRODUCT(AF2988:AJ2988, EXP(-$E$3*$AF$2:$AJ$2))</f>
        <v>77880.078307140488</v>
      </c>
      <c r="AL2987" s="70">
        <f ca="1">MAX(AC2988 - $D$11, 0) * EXP(-$E$2*$E$3)</f>
        <v>58.685113267906409</v>
      </c>
    </row>
    <row r="2988" spans="6:38" ht="14.55" customHeight="1" x14ac:dyDescent="0.3">
      <c r="F2988" s="79"/>
      <c r="G2988" s="3">
        <v>2986</v>
      </c>
      <c r="H2988" s="61">
        <v>-0.69189289945200516</v>
      </c>
      <c r="I2988" s="61">
        <v>-0.33105709191325994</v>
      </c>
      <c r="J2988" s="61">
        <v>0.78636902869012204</v>
      </c>
      <c r="K2988" s="62">
        <v>1.172535261967669</v>
      </c>
      <c r="L2988" s="60">
        <f t="array" ref="L2988:O2988">TRANSPOSE(MMULT(Option!$B$25:$E$28, TRANSPOSE(H2988:K2988)))</f>
        <v>-0.69189289945200516</v>
      </c>
      <c r="M2988" s="60">
        <v>-0.5801759963896953</v>
      </c>
      <c r="N2988" s="60">
        <v>0.32722757726206997</v>
      </c>
      <c r="O2988" s="60">
        <v>0.79413447231524337</v>
      </c>
      <c r="P2988" s="56" t="str">
        <f t="shared" si="3725"/>
        <v>598/1</v>
      </c>
      <c r="R2988" s="80"/>
      <c r="S2988" s="3" t="s">
        <v>29</v>
      </c>
      <c r="T2988" s="60">
        <f ca="1"/>
        <v>-0.25422695675793472</v>
      </c>
      <c r="U2988" s="60">
        <f ca="1"/>
        <v>1.0444950577780237</v>
      </c>
      <c r="V2988" s="60">
        <f ca="1"/>
        <v>1.6334243386044995</v>
      </c>
      <c r="W2988" s="60">
        <f ca="1"/>
        <v>1.1117427224243344</v>
      </c>
      <c r="X2988" s="60">
        <f ca="1"/>
        <v>-1.7466621334435346</v>
      </c>
      <c r="Y2988" s="52">
        <f ca="1">$B$12 * EXP(($E$3 - $C$12^2/2) * Y$2 + $C$12*SQRT(Y$2)*T2988)</f>
        <v>93.121221274721037</v>
      </c>
      <c r="Z2988" s="52">
        <f ca="1">Y2988 * EXP(($E$3 - $C$12^2/2) * (Z$2-Y$2) + $C$12*SQRT(Z$2-Y$2)*U2988)</f>
        <v>128.02820821169519</v>
      </c>
      <c r="AA2988" s="52">
        <f ca="1">Z2988 * EXP(($E$3 - $C$12^2/2) * (AA$2-Z$2) + $C$12*SQRT(AA$2-Z$2)*V2988)</f>
        <v>210.03578435169024</v>
      </c>
      <c r="AB2988" s="52">
        <f ca="1">AA2988 * EXP(($E$3 - $C$12^2/2) * (AB$2-AA$2) + $C$12*SQRT(AB$2-AA$2)*W2988)</f>
        <v>294.65369001900353</v>
      </c>
      <c r="AC2988" s="52">
        <f ca="1">AB2988 * EXP(($E$3 - $C$12^2/2) * (AC$2-AB$2) + $C$12*SQRT(AC$2-AB$2)*X2988)</f>
        <v>175.35317701719083</v>
      </c>
      <c r="AD2988" s="47"/>
      <c r="AE2988" s="3" t="s">
        <v>47</v>
      </c>
      <c r="AF2988" s="64">
        <f t="shared" ref="AF2988" ca="1" si="3776">($B$5*AF2990 + (1 + $B$6)*AF2989)*$B$2</f>
        <v>0</v>
      </c>
      <c r="AG2988" s="64">
        <f t="shared" ref="AG2988" ca="1" si="3777">($B$5*AG2990 + (1 + $B$6)*AG2989)*$B$2</f>
        <v>0</v>
      </c>
      <c r="AH2988" s="64">
        <f t="shared" ref="AH2988" ca="1" si="3778">($B$5*AH2990 + (1 + $B$6)*AH2989)*$B$2</f>
        <v>0</v>
      </c>
      <c r="AI2988" s="64">
        <f t="shared" ref="AI2988" ca="1" si="3779">($B$5*AI2990 + (1 + $B$6)*AI2989)*$B$2</f>
        <v>0</v>
      </c>
      <c r="AJ2988" s="64" cm="1">
        <f t="array" aca="1" ref="AJ2988" ca="1">($B$5*AJ2990 + (1 + $B$6)*AJ2989 + AND(NOT(AF2989:AJ2989)))*$B$2</f>
        <v>100000</v>
      </c>
      <c r="AK2988" s="73"/>
      <c r="AL2988" s="70"/>
    </row>
    <row r="2989" spans="6:38" ht="14.55" customHeight="1" x14ac:dyDescent="0.3">
      <c r="F2989" s="79"/>
      <c r="G2989" s="3">
        <v>2987</v>
      </c>
      <c r="H2989" s="61">
        <v>0.75057838442623215</v>
      </c>
      <c r="I2989" s="61">
        <v>1.1589874117567185</v>
      </c>
      <c r="J2989" s="61">
        <v>8.2573405724760518E-2</v>
      </c>
      <c r="K2989" s="62">
        <v>0.99120544228283003</v>
      </c>
      <c r="L2989" s="60">
        <f t="array" ref="L2989:O2989">TRANSPOSE(MMULT(Option!$B$25:$E$28, TRANSPOSE(H2989:K2989)))</f>
        <v>0.75057838442623215</v>
      </c>
      <c r="M2989" s="60">
        <v>1.3624608625457157</v>
      </c>
      <c r="N2989" s="60">
        <v>0.67625055253820454</v>
      </c>
      <c r="O2989" s="60">
        <v>1.468659806959695</v>
      </c>
      <c r="P2989" s="56" t="str">
        <f t="shared" si="3725"/>
        <v>598/2</v>
      </c>
      <c r="R2989" s="80"/>
      <c r="S2989" s="3" t="s">
        <v>31</v>
      </c>
      <c r="T2989" s="60">
        <f ca="1"/>
        <v>-2.4299743205779647</v>
      </c>
      <c r="U2989" s="60">
        <f ca="1"/>
        <v>0.61886711986855114</v>
      </c>
      <c r="V2989" s="60">
        <f ca="1"/>
        <v>0.31197329588539496</v>
      </c>
      <c r="W2989" s="60">
        <f ca="1"/>
        <v>0.49095265978074121</v>
      </c>
      <c r="X2989" s="60">
        <f ca="1"/>
        <v>-1.4539338430025865</v>
      </c>
      <c r="Y2989" s="52">
        <f ca="1">$B$13 * EXP(($E$3 - $C$13^2/2) * Y$2 + $C$13*SQRT(Y$2)*T2989)</f>
        <v>48.481287066725102</v>
      </c>
      <c r="Z2989" s="52">
        <f ca="1">Y2989 * EXP(($E$3 - $C$13^2/2) * (Z$2-Y$2) + $C$13*SQRT(Z$2-Y$2)*U2989)</f>
        <v>58.664690771714739</v>
      </c>
      <c r="AA2989" s="52">
        <f ca="1">Z2989 * EXP(($E$3 - $C$13^2/2) * (AA$2-Z$2) + $C$13*SQRT(AA$2-Z$2)*V2989)</f>
        <v>64.743286677035172</v>
      </c>
      <c r="AB2989" s="52">
        <f ca="1">AA2989 * EXP(($E$3 - $C$13^2/2) * (AB$2-AA$2) + $C$13*SQRT(AB$2-AA$2)*W2989)</f>
        <v>75.393104039940155</v>
      </c>
      <c r="AC2989" s="52">
        <f ca="1">AB2989 * EXP(($E$3 - $C$13^2/2) * (AC$2-AB$2) + $C$13*SQRT(AC$2-AB$2)*X2989)</f>
        <v>48.986054696501135</v>
      </c>
      <c r="AD2989" s="47"/>
      <c r="AE2989" s="3" t="s">
        <v>46</v>
      </c>
      <c r="AF2989" s="52" t="b">
        <f t="shared" ref="AF2989" ca="1" si="3780">AF2987 &gt;= $B$4</f>
        <v>0</v>
      </c>
      <c r="AG2989" s="52" t="b">
        <f t="array" aca="1" ref="AG2989" ca="1">AND(AG2987 &gt;= $B$4, NOT(OR($AF2989:AF2989)))</f>
        <v>0</v>
      </c>
      <c r="AH2989" s="52" t="b">
        <f t="array" aca="1" ref="AH2989" ca="1">AND(AH2987 &gt;= $B$4, NOT(OR($AF2989:AG2989)))</f>
        <v>0</v>
      </c>
      <c r="AI2989" s="52" t="b">
        <f t="array" aca="1" ref="AI2989" ca="1">AND(AI2987 &gt;= $B$4, NOT(OR($AF2989:AH2989)))</f>
        <v>0</v>
      </c>
      <c r="AJ2989" s="52" t="b">
        <f t="array" aca="1" ref="AJ2989" ca="1">AND(AJ2987 &gt;= $B$4, NOT(OR($AF2989:AI2989)))</f>
        <v>0</v>
      </c>
      <c r="AK2989" s="73"/>
      <c r="AL2989" s="70"/>
    </row>
    <row r="2990" spans="6:38" ht="14.55" customHeight="1" x14ac:dyDescent="0.3">
      <c r="F2990" s="79"/>
      <c r="G2990" s="3">
        <v>2988</v>
      </c>
      <c r="H2990" s="61">
        <v>-0.30907835938012945</v>
      </c>
      <c r="I2990" s="61">
        <v>1.2540938734741887</v>
      </c>
      <c r="J2990" s="61">
        <v>-0.90872679342423091</v>
      </c>
      <c r="K2990" s="62">
        <v>-1.1846283615695707</v>
      </c>
      <c r="L2990" s="60">
        <f t="array" ref="L2990:O2990">TRANSPOSE(MMULT(Option!$B$25:$E$28, TRANSPOSE(H2990:K2990)))</f>
        <v>-0.30907835938012945</v>
      </c>
      <c r="M2990" s="60">
        <v>1.0257646770031166</v>
      </c>
      <c r="N2990" s="60">
        <v>-0.59337637027284074</v>
      </c>
      <c r="O2990" s="60">
        <v>-0.9870529110540216</v>
      </c>
      <c r="P2990" s="56" t="str">
        <f t="shared" si="3725"/>
        <v>598/3</v>
      </c>
      <c r="R2990" s="80"/>
      <c r="S2990" s="3" t="s">
        <v>30</v>
      </c>
      <c r="T2990" s="60">
        <f ca="1"/>
        <v>-0.94070453796071773</v>
      </c>
      <c r="U2990" s="60">
        <f ca="1"/>
        <v>0.40791824169429813</v>
      </c>
      <c r="V2990" s="60">
        <f ca="1"/>
        <v>1.5979853156268213</v>
      </c>
      <c r="W2990" s="60">
        <f ca="1"/>
        <v>-1.1909563001494923</v>
      </c>
      <c r="X2990" s="60">
        <f ca="1"/>
        <v>-1.7772139229310095</v>
      </c>
      <c r="Y2990" s="52">
        <f ca="1">$B$14 * EXP(($E$3 - $C$14^2/2) * Y$2 + $C$14*SQRT(Y$2)*T2990)</f>
        <v>75.789429059098879</v>
      </c>
      <c r="Z2990" s="52">
        <f ca="1">Y2990 * EXP(($E$3 - $C$14^2/2) * (Z$2-Y$2) + $C$14*SQRT(Z$2-Y$2)*U2990)</f>
        <v>86.08492397662512</v>
      </c>
      <c r="AA2990" s="52">
        <f ca="1">Z2990 * EXP(($E$3 - $C$14^2/2) * (AA$2-Z$2) + $C$14*SQRT(AA$2-Z$2)*V2990)</f>
        <v>139.73250156720206</v>
      </c>
      <c r="AB2990" s="52">
        <f ca="1">AA2990 * EXP(($E$3 - $C$14^2/2) * (AB$2-AA$2) + $C$14*SQRT(AB$2-AA$2)*W2990)</f>
        <v>98.242901792368173</v>
      </c>
      <c r="AC2990" s="52">
        <f ca="1">AB2990 * EXP(($E$3 - $C$14^2/2) * (AC$2-AB$2) + $C$14*SQRT(AC$2-AB$2)*X2990)</f>
        <v>57.932516520159346</v>
      </c>
      <c r="AD2990" s="47"/>
      <c r="AE2990" s="3" t="s">
        <v>68</v>
      </c>
      <c r="AF2990" s="52" t="b">
        <f ca="1">AND(AF2987&gt;$B$3, NOT(OR($AF2989:AF2989)))</f>
        <v>0</v>
      </c>
      <c r="AG2990" s="52" t="b">
        <f ca="1">AND(AG2987&gt;$B$3, NOT(OR($AF2989:AG2989)))</f>
        <v>0</v>
      </c>
      <c r="AH2990" s="52" t="b">
        <f ca="1">AND(AH2987&gt;$B$3, NOT(OR($AF2989:AH2989)))</f>
        <v>0</v>
      </c>
      <c r="AI2990" s="52" t="b">
        <f ca="1">AND(AI2987&gt;$B$3, NOT(OR($AF2989:AI2989)))</f>
        <v>0</v>
      </c>
      <c r="AJ2990" s="52" t="b">
        <f ca="1">AND(AJ2987&gt;$B$3, NOT(OR($AF2989:AJ2989)))</f>
        <v>0</v>
      </c>
      <c r="AK2990" s="74"/>
      <c r="AL2990" s="70"/>
    </row>
    <row r="2991" spans="6:38" ht="14.55" customHeight="1" x14ac:dyDescent="0.3">
      <c r="F2991" s="79"/>
      <c r="G2991" s="3">
        <v>2989</v>
      </c>
      <c r="H2991" s="61">
        <v>1.61032884707428</v>
      </c>
      <c r="I2991" s="61">
        <v>0.33524632547171379</v>
      </c>
      <c r="J2991" s="61">
        <v>8.6046205291254285E-2</v>
      </c>
      <c r="K2991" s="62">
        <v>-5.3159329033642178E-2</v>
      </c>
      <c r="L2991" s="60">
        <f t="array" ref="L2991:O2991">TRANSPOSE(MMULT(Option!$B$25:$E$28, TRANSPOSE(H2991:K2991)))</f>
        <v>1.61032884707428</v>
      </c>
      <c r="M2991" s="60">
        <v>0.9513898714156982</v>
      </c>
      <c r="N2991" s="60">
        <v>0.80749488207289111</v>
      </c>
      <c r="O2991" s="60">
        <v>0.7031912037808874</v>
      </c>
      <c r="P2991" s="56" t="str">
        <f t="shared" si="3725"/>
        <v>598/4</v>
      </c>
      <c r="R2991" s="80">
        <v>748</v>
      </c>
      <c r="S2991" s="3" t="s">
        <v>28</v>
      </c>
      <c r="T2991" s="60">
        <f t="array" aca="1" ref="T2991:T2994" ca="1">TRANSPOSE(OFFSET($L$3, MATCH($R2991 &amp; "/" &amp; T$2, $P$3:$P$5002, 0) - 1, 0, 1, $E$1))</f>
        <v>-0.13688690852594956</v>
      </c>
      <c r="U2991" s="60">
        <f t="array" aca="1" ref="U2991:U2994" ca="1">TRANSPOSE(OFFSET($L$3, MATCH($R2991 &amp; "/" &amp; U$2, $P$3:$P$5002, 0) - 1, 0, 1, $E$1))</f>
        <v>-0.12070356750000592</v>
      </c>
      <c r="V2991" s="60">
        <f t="array" aca="1" ref="V2991:V2994" ca="1">TRANSPOSE(OFFSET($L$3, MATCH($R2991 &amp; "/" &amp; V$2, $P$3:$P$5002, 0) - 1, 0, 1, $E$1))</f>
        <v>-1.5214402228370627</v>
      </c>
      <c r="W2991" s="60">
        <f t="array" aca="1" ref="W2991:W2994" ca="1">TRANSPOSE(OFFSET($L$3, MATCH($R2991 &amp; "/" &amp; W$2, $P$3:$P$5002, 0) - 1, 0, 1, $E$1))</f>
        <v>0.4825462352325543</v>
      </c>
      <c r="X2991" s="60">
        <f t="array" aca="1" ref="X2991:X2994" ca="1">TRANSPOSE(OFFSET($L$3, MATCH($R2991 &amp; "/" &amp; X$2, $P$3:$P$5002, 0) - 1, 0, 1, $E$1))</f>
        <v>0.42133703624140401</v>
      </c>
      <c r="Y2991" s="52">
        <f ca="1">$B$11 * EXP(($E$3 - $C$11^2/2) * Y$2 + $C$11*SQRT(Y$2)*T2991)</f>
        <v>96.457655933715245</v>
      </c>
      <c r="Z2991" s="52">
        <f ca="1">Y2991 * EXP(($E$3 - $C$11^2/2) * (Z$2-Y$2) + $C$11*SQRT(Z$2-Y$2)*U2991)</f>
        <v>93.493605462483188</v>
      </c>
      <c r="AA2991" s="52">
        <f ca="1">Z2991 * EXP(($E$3 - $C$11^2/2) * (AA$2-Z$2) + $C$11*SQRT(AA$2-Z$2)*V2991)</f>
        <v>59.528844484141004</v>
      </c>
      <c r="AB2991" s="52">
        <f ca="1">AA2991 * EXP(($E$3 - $C$11^2/2) * (AB$2-AA$2) + $C$11*SQRT(AB$2-AA$2)*W2991)</f>
        <v>69.146320542598062</v>
      </c>
      <c r="AC2991" s="52">
        <f ca="1">AB2991 * EXP(($E$3 - $C$11^2/2) * (AC$2-AB$2) + $C$11*SQRT(AC$2-AB$2)*X2991)</f>
        <v>78.856201351816907</v>
      </c>
      <c r="AD2991" s="47"/>
      <c r="AE2991" s="3" t="s">
        <v>69</v>
      </c>
      <c r="AF2991" s="20" cm="1">
        <f t="array" aca="1" ref="AF2991" ca="1">MIN(Y2991:Y2994 / $D$11:$D$14)</f>
        <v>0.96457655933715247</v>
      </c>
      <c r="AG2991" s="20" cm="1">
        <f t="array" aca="1" ref="AG2991" ca="1">MIN(Z2991:Z2994 / $D$11:$D$14)</f>
        <v>0.93493605462483187</v>
      </c>
      <c r="AH2991" s="20" cm="1">
        <f t="array" aca="1" ref="AH2991" ca="1">MIN(AA2991:AA2994 / $D$11:$D$14)</f>
        <v>0.59528844484141008</v>
      </c>
      <c r="AI2991" s="20" cm="1">
        <f t="array" aca="1" ref="AI2991" ca="1">MIN(AB2991:AB2994 / $D$11:$D$14)</f>
        <v>0.69146320542598061</v>
      </c>
      <c r="AJ2991" s="20" cm="1">
        <f t="array" aca="1" ref="AJ2991" ca="1">MIN(AC2991:AC2994 / $D$11:$D$14)</f>
        <v>0.78856201351816901</v>
      </c>
      <c r="AK2991" s="72">
        <f t="array" aca="1" ref="AK2991" ca="1">SUMPRODUCT(AF2992:AJ2992, EXP(-$E$3*$AF$2:$AJ$2))</f>
        <v>105721.0809451906</v>
      </c>
      <c r="AL2991" s="70">
        <f ca="1">MAX(AC2992 - $D$11, 0) * EXP(-$E$2*$E$3)</f>
        <v>88.158151316970603</v>
      </c>
    </row>
    <row r="2992" spans="6:38" ht="14.55" customHeight="1" x14ac:dyDescent="0.3">
      <c r="F2992" s="79"/>
      <c r="G2992" s="3">
        <v>2990</v>
      </c>
      <c r="H2992" s="61">
        <v>-0.59915177875930103</v>
      </c>
      <c r="I2992" s="61">
        <v>-1.1777676253861804</v>
      </c>
      <c r="J2992" s="61">
        <v>0.55841706118718681</v>
      </c>
      <c r="K2992" s="62">
        <v>-0.13786602910963452</v>
      </c>
      <c r="L2992" s="60">
        <f t="array" ref="L2992:O2992">TRANSPOSE(MMULT(Option!$B$25:$E$28, TRANSPOSE(H2992:K2992)))</f>
        <v>-0.59915177875930103</v>
      </c>
      <c r="M2992" s="60">
        <v>-1.3191025703838333</v>
      </c>
      <c r="N2992" s="60">
        <v>-5.760934551029967E-2</v>
      </c>
      <c r="O2992" s="60">
        <v>-0.55714223494144799</v>
      </c>
      <c r="P2992" s="56" t="str">
        <f t="shared" si="3725"/>
        <v>598/5</v>
      </c>
      <c r="R2992" s="80"/>
      <c r="S2992" s="3" t="s">
        <v>29</v>
      </c>
      <c r="T2992" s="60">
        <f ca="1"/>
        <v>0.25251124730406421</v>
      </c>
      <c r="U2992" s="60">
        <f ca="1"/>
        <v>0.43751271036896078</v>
      </c>
      <c r="V2992" s="60">
        <f ca="1"/>
        <v>0.89808096349616662</v>
      </c>
      <c r="W2992" s="60">
        <f ca="1"/>
        <v>0.62881975577385774</v>
      </c>
      <c r="X2992" s="60">
        <f ca="1"/>
        <v>0.22323490570411603</v>
      </c>
      <c r="Y2992" s="52">
        <f ca="1">$B$12 * EXP(($E$3 - $C$12^2/2) * Y$2 + $C$12*SQRT(Y$2)*T2992)</f>
        <v>108.41034956927101</v>
      </c>
      <c r="Z2992" s="52">
        <f ca="1">Y2992 * EXP(($E$3 - $C$12^2/2) * (Z$2-Y$2) + $C$12*SQRT(Z$2-Y$2)*U2992)</f>
        <v>124.23530312719873</v>
      </c>
      <c r="AA2992" s="52">
        <f ca="1">Z2992 * EXP(($E$3 - $C$12^2/2) * (AA$2-Z$2) + $C$12*SQRT(AA$2-Z$2)*V2992)</f>
        <v>163.46545152291077</v>
      </c>
      <c r="AB2992" s="52">
        <f ca="1">AA2992 * EXP(($E$3 - $C$12^2/2) * (AB$2-AA$2) + $C$12*SQRT(AB$2-AA$2)*W2992)</f>
        <v>198.39253915358077</v>
      </c>
      <c r="AC2992" s="52">
        <f ca="1">AB2992 * EXP(($E$3 - $C$12^2/2) * (AC$2-AB$2) + $C$12*SQRT(AC$2-AB$2)*X2992)</f>
        <v>213.19730697919414</v>
      </c>
      <c r="AD2992" s="47"/>
      <c r="AE2992" s="3" t="s">
        <v>47</v>
      </c>
      <c r="AF2992" s="64">
        <f t="shared" ref="AF2992" ca="1" si="3781">($B$5*AF2994 + (1 + $B$6)*AF2993)*$B$2</f>
        <v>15000</v>
      </c>
      <c r="AG2992" s="64">
        <f t="shared" ref="AG2992" ca="1" si="3782">($B$5*AG2994 + (1 + $B$6)*AG2993)*$B$2</f>
        <v>15000</v>
      </c>
      <c r="AH2992" s="64">
        <f t="shared" ref="AH2992" ca="1" si="3783">($B$5*AH2994 + (1 + $B$6)*AH2993)*$B$2</f>
        <v>0</v>
      </c>
      <c r="AI2992" s="64">
        <f t="shared" ref="AI2992" ca="1" si="3784">($B$5*AI2994 + (1 + $B$6)*AI2993)*$B$2</f>
        <v>0</v>
      </c>
      <c r="AJ2992" s="64" cm="1">
        <f t="array" aca="1" ref="AJ2992" ca="1">($B$5*AJ2994 + (1 + $B$6)*AJ2993 + AND(NOT(AF2993:AJ2993)))*$B$2</f>
        <v>100000</v>
      </c>
      <c r="AK2992" s="73"/>
      <c r="AL2992" s="70"/>
    </row>
    <row r="2993" spans="6:38" ht="14.55" customHeight="1" x14ac:dyDescent="0.3">
      <c r="F2993" s="79"/>
      <c r="G2993" s="3">
        <v>2991</v>
      </c>
      <c r="H2993" s="61">
        <v>1.6757633770216223</v>
      </c>
      <c r="I2993" s="61">
        <v>-9.2910137548304475E-2</v>
      </c>
      <c r="J2993" s="61">
        <v>1.1191680747153536</v>
      </c>
      <c r="K2993" s="62">
        <v>0.55809291534023153</v>
      </c>
      <c r="L2993" s="60">
        <f t="array" ref="L2993:O2993">TRANSPOSE(MMULT(Option!$B$25:$E$28, TRANSPOSE(H2993:K2993)))</f>
        <v>1.6757633770216223</v>
      </c>
      <c r="M2993" s="60">
        <v>0.58515180317987614</v>
      </c>
      <c r="N2993" s="60">
        <v>1.6289523509526014</v>
      </c>
      <c r="O2993" s="60">
        <v>1.3423372267931695</v>
      </c>
      <c r="P2993" s="56" t="str">
        <f t="shared" si="3725"/>
        <v>599/1</v>
      </c>
      <c r="R2993" s="80"/>
      <c r="S2993" s="3" t="s">
        <v>31</v>
      </c>
      <c r="T2993" s="60">
        <f ca="1"/>
        <v>0.46059187759195058</v>
      </c>
      <c r="U2993" s="60">
        <f ca="1"/>
        <v>-0.39255782865522793</v>
      </c>
      <c r="V2993" s="60">
        <f ca="1"/>
        <v>0.24945471428047328</v>
      </c>
      <c r="W2993" s="60">
        <f ca="1"/>
        <v>0.69859188719020548</v>
      </c>
      <c r="X2993" s="60">
        <f ca="1"/>
        <v>-0.73325353704629503</v>
      </c>
      <c r="Y2993" s="52">
        <f ca="1">$B$13 * EXP(($E$3 - $C$13^2/2) * Y$2 + $C$13*SQRT(Y$2)*T2993)</f>
        <v>115.3934679899929</v>
      </c>
      <c r="Z2993" s="52">
        <f ca="1">Y2993 * EXP(($E$3 - $C$13^2/2) * (Z$2-Y$2) + $C$13*SQRT(Z$2-Y$2)*U2993)</f>
        <v>103.08773282437485</v>
      </c>
      <c r="AA2993" s="52">
        <f ca="1">Z2993 * EXP(($E$3 - $C$13^2/2) * (AA$2-Z$2) + $C$13*SQRT(AA$2-Z$2)*V2993)</f>
        <v>111.65534109162884</v>
      </c>
      <c r="AB2993" s="52">
        <f ca="1">AA2993 * EXP(($E$3 - $C$13^2/2) * (AB$2-AA$2) + $C$13*SQRT(AB$2-AA$2)*W2993)</f>
        <v>138.37873480293015</v>
      </c>
      <c r="AC2993" s="52">
        <f ca="1">AB2993 * EXP(($E$3 - $C$13^2/2) * (AC$2-AB$2) + $C$13*SQRT(AC$2-AB$2)*X2993)</f>
        <v>111.61085586545886</v>
      </c>
      <c r="AD2993" s="47"/>
      <c r="AE2993" s="3" t="s">
        <v>46</v>
      </c>
      <c r="AF2993" s="52" t="b">
        <f t="shared" ref="AF2993" ca="1" si="3785">AF2991 &gt;= $B$4</f>
        <v>0</v>
      </c>
      <c r="AG2993" s="52" t="b">
        <f t="array" aca="1" ref="AG2993" ca="1">AND(AG2991 &gt;= $B$4, NOT(OR($AF2993:AF2993)))</f>
        <v>0</v>
      </c>
      <c r="AH2993" s="52" t="b">
        <f t="array" aca="1" ref="AH2993" ca="1">AND(AH2991 &gt;= $B$4, NOT(OR($AF2993:AG2993)))</f>
        <v>0</v>
      </c>
      <c r="AI2993" s="52" t="b">
        <f t="array" aca="1" ref="AI2993" ca="1">AND(AI2991 &gt;= $B$4, NOT(OR($AF2993:AH2993)))</f>
        <v>0</v>
      </c>
      <c r="AJ2993" s="52" t="b">
        <f t="array" aca="1" ref="AJ2993" ca="1">AND(AJ2991 &gt;= $B$4, NOT(OR($AF2993:AI2993)))</f>
        <v>0</v>
      </c>
      <c r="AK2993" s="73"/>
      <c r="AL2993" s="70"/>
    </row>
    <row r="2994" spans="6:38" ht="14.55" customHeight="1" x14ac:dyDescent="0.3">
      <c r="F2994" s="79"/>
      <c r="G2994" s="3">
        <v>2992</v>
      </c>
      <c r="H2994" s="61">
        <v>-1.2608925499335235</v>
      </c>
      <c r="I2994" s="61">
        <v>-0.15827409480583893</v>
      </c>
      <c r="J2994" s="61">
        <v>-0.7084656054966133</v>
      </c>
      <c r="K2994" s="62">
        <v>0.2685462052524254</v>
      </c>
      <c r="L2994" s="60">
        <f t="array" ref="L2994:O2994">TRANSPOSE(MMULT(Option!$B$25:$E$28, TRANSPOSE(H2994:K2994)))</f>
        <v>-1.2608925499335235</v>
      </c>
      <c r="M2994" s="60">
        <v>-0.64941762397308422</v>
      </c>
      <c r="N2994" s="60">
        <v>-1.1680553793075639</v>
      </c>
      <c r="O2994" s="60">
        <v>-0.45411200307523725</v>
      </c>
      <c r="P2994" s="56" t="str">
        <f t="shared" si="3725"/>
        <v>599/2</v>
      </c>
      <c r="R2994" s="80"/>
      <c r="S2994" s="3" t="s">
        <v>30</v>
      </c>
      <c r="T2994" s="60">
        <f ca="1"/>
        <v>-3.6154874748881516E-2</v>
      </c>
      <c r="U2994" s="60">
        <f ca="1"/>
        <v>-3.7710311079450151E-2</v>
      </c>
      <c r="V2994" s="60">
        <f ca="1"/>
        <v>-0.20457618110342804</v>
      </c>
      <c r="W2994" s="60">
        <f ca="1"/>
        <v>0.43571358841652019</v>
      </c>
      <c r="X2994" s="60">
        <f ca="1"/>
        <v>1.4862512370794447</v>
      </c>
      <c r="Y2994" s="52">
        <f ca="1">$B$14 * EXP(($E$3 - $C$14^2/2) * Y$2 + $C$14*SQRT(Y$2)*T2994)</f>
        <v>99.417059487895969</v>
      </c>
      <c r="Z2994" s="52">
        <f ca="1">Y2994 * EXP(($E$3 - $C$14^2/2) * (Z$2-Y$2) + $C$14*SQRT(Z$2-Y$2)*U2994)</f>
        <v>98.791407291672797</v>
      </c>
      <c r="AA2994" s="52">
        <f ca="1">Z2994 * EXP(($E$3 - $C$14^2/2) * (AA$2-Z$2) + $C$14*SQRT(AA$2-Z$2)*V2994)</f>
        <v>93.376319627364765</v>
      </c>
      <c r="AB2994" s="52">
        <f ca="1">AA2994 * EXP(($E$3 - $C$14^2/2) * (AB$2-AA$2) + $C$14*SQRT(AB$2-AA$2)*W2994)</f>
        <v>106.94897509291188</v>
      </c>
      <c r="AC2994" s="52">
        <f ca="1">AB2994 * EXP(($E$3 - $C$14^2/2) * (AC$2-AB$2) + $C$14*SQRT(AC$2-AB$2)*X2994)</f>
        <v>167.876270602663</v>
      </c>
      <c r="AD2994" s="47"/>
      <c r="AE2994" s="3" t="s">
        <v>68</v>
      </c>
      <c r="AF2994" s="52" t="b">
        <f ca="1">AND(AF2991&gt;$B$3, NOT(OR($AF2993:AF2993)))</f>
        <v>1</v>
      </c>
      <c r="AG2994" s="52" t="b">
        <f ca="1">AND(AG2991&gt;$B$3, NOT(OR($AF2993:AG2993)))</f>
        <v>1</v>
      </c>
      <c r="AH2994" s="52" t="b">
        <f ca="1">AND(AH2991&gt;$B$3, NOT(OR($AF2993:AH2993)))</f>
        <v>0</v>
      </c>
      <c r="AI2994" s="52" t="b">
        <f ca="1">AND(AI2991&gt;$B$3, NOT(OR($AF2993:AI2993)))</f>
        <v>0</v>
      </c>
      <c r="AJ2994" s="52" t="b">
        <f ca="1">AND(AJ2991&gt;$B$3, NOT(OR($AF2993:AJ2993)))</f>
        <v>0</v>
      </c>
      <c r="AK2994" s="74"/>
      <c r="AL2994" s="70"/>
    </row>
    <row r="2995" spans="6:38" ht="14.55" customHeight="1" x14ac:dyDescent="0.3">
      <c r="F2995" s="79"/>
      <c r="G2995" s="3">
        <v>2993</v>
      </c>
      <c r="H2995" s="61">
        <v>-1.4329875759800662E-2</v>
      </c>
      <c r="I2995" s="61">
        <v>0.13609117489287703</v>
      </c>
      <c r="J2995" s="61">
        <v>-0.88864845559628669</v>
      </c>
      <c r="K2995" s="62">
        <v>-0.49013811004831093</v>
      </c>
      <c r="L2995" s="60">
        <f t="array" ref="L2995:O2995">TRANSPOSE(MMULT(Option!$B$25:$E$28, TRANSPOSE(H2995:K2995)))</f>
        <v>-1.4329875759800662E-2</v>
      </c>
      <c r="M2995" s="60">
        <v>0.11899767176849628</v>
      </c>
      <c r="N2995" s="60">
        <v>-0.75060379880390271</v>
      </c>
      <c r="O2995" s="60">
        <v>-0.56327053523701831</v>
      </c>
      <c r="P2995" s="56" t="str">
        <f t="shared" si="3725"/>
        <v>599/3</v>
      </c>
      <c r="R2995" s="80">
        <v>749</v>
      </c>
      <c r="S2995" s="3" t="s">
        <v>28</v>
      </c>
      <c r="T2995" s="60">
        <f t="array" aca="1" ref="T2995:T2998" ca="1">TRANSPOSE(OFFSET($L$3, MATCH($R2995 &amp; "/" &amp; T$2, $P$3:$P$5002, 0) - 1, 0, 1, $E$1))</f>
        <v>0.74432878355684495</v>
      </c>
      <c r="U2995" s="60">
        <f t="array" aca="1" ref="U2995:U2998" ca="1">TRANSPOSE(OFFSET($L$3, MATCH($R2995 &amp; "/" &amp; U$2, $P$3:$P$5002, 0) - 1, 0, 1, $E$1))</f>
        <v>-0.21487140959261958</v>
      </c>
      <c r="V2995" s="60">
        <f t="array" aca="1" ref="V2995:V2998" ca="1">TRANSPOSE(OFFSET($L$3, MATCH($R2995 &amp; "/" &amp; V$2, $P$3:$P$5002, 0) - 1, 0, 1, $E$1))</f>
        <v>-4.8970201500381796E-2</v>
      </c>
      <c r="W2995" s="60">
        <f t="array" aca="1" ref="W2995:W2998" ca="1">TRANSPOSE(OFFSET($L$3, MATCH($R2995 &amp; "/" &amp; W$2, $P$3:$P$5002, 0) - 1, 0, 1, $E$1))</f>
        <v>-0.36566841770333036</v>
      </c>
      <c r="X2995" s="60">
        <f t="array" aca="1" ref="X2995:X2998" ca="1">TRANSPOSE(OFFSET($L$3, MATCH($R2995 &amp; "/" &amp; X$2, $P$3:$P$5002, 0) - 1, 0, 1, $E$1))</f>
        <v>1.2751720868278476</v>
      </c>
      <c r="Y2995" s="52">
        <f ca="1">$B$11 * EXP(($E$3 - $C$11^2/2) * Y$2 + $C$11*SQRT(Y$2)*T2995)</f>
        <v>125.64604925739735</v>
      </c>
      <c r="Z2995" s="52">
        <f ca="1">Y2995 * EXP(($E$3 - $C$11^2/2) * (Z$2-Y$2) + $C$11*SQRT(Z$2-Y$2)*U2995)</f>
        <v>118.39273942875741</v>
      </c>
      <c r="AA2995" s="52">
        <f ca="1">Z2995 * EXP(($E$3 - $C$11^2/2) * (AA$2-Z$2) + $C$11*SQRT(AA$2-Z$2)*V2995)</f>
        <v>117.25092984318734</v>
      </c>
      <c r="AB2995" s="52">
        <f ca="1">AA2995 * EXP(($E$3 - $C$11^2/2) * (AB$2-AA$2) + $C$11*SQRT(AB$2-AA$2)*W2995)</f>
        <v>105.59550588044826</v>
      </c>
      <c r="AC2995" s="52">
        <f ca="1">AB2995 * EXP(($E$3 - $C$11^2/2) * (AC$2-AB$2) + $C$11*SQRT(AC$2-AB$2)*X2995)</f>
        <v>155.58114657996842</v>
      </c>
      <c r="AD2995" s="47"/>
      <c r="AE2995" s="3" t="s">
        <v>69</v>
      </c>
      <c r="AF2995" s="20" cm="1">
        <f t="array" aca="1" ref="AF2995" ca="1">MIN(Y2995:Y2998 / $D$11:$D$14)</f>
        <v>1.2564604925739735</v>
      </c>
      <c r="AG2995" s="20" cm="1">
        <f t="array" aca="1" ref="AG2995" ca="1">MIN(Z2995:Z2998 / $D$11:$D$14)</f>
        <v>1.1839273942875741</v>
      </c>
      <c r="AH2995" s="20" cm="1">
        <f t="array" aca="1" ref="AH2995" ca="1">MIN(AA2995:AA2998 / $D$11:$D$14)</f>
        <v>1.1725092984318735</v>
      </c>
      <c r="AI2995" s="20" cm="1">
        <f t="array" aca="1" ref="AI2995" ca="1">MIN(AB2995:AB2998 / $D$11:$D$14)</f>
        <v>1.0559550588044826</v>
      </c>
      <c r="AJ2995" s="20" cm="1">
        <f t="array" aca="1" ref="AJ2995" ca="1">MIN(AC2995:AC2998 / $D$11:$D$14)</f>
        <v>1.5558114657996842</v>
      </c>
      <c r="AK2995" s="72">
        <f t="array" aca="1" ref="AK2995" ca="1">SUMPRODUCT(AF2996:AJ2996, EXP(-$E$3*$AF$2:$AJ$2))</f>
        <v>134806.6658030932</v>
      </c>
      <c r="AL2995" s="70">
        <f ca="1">MAX(AC2996 - $D$11, 0) * EXP(-$E$2*$E$3)</f>
        <v>80.105377662206621</v>
      </c>
    </row>
    <row r="2996" spans="6:38" ht="14.55" customHeight="1" x14ac:dyDescent="0.3">
      <c r="F2996" s="79"/>
      <c r="G2996" s="3">
        <v>2994</v>
      </c>
      <c r="H2996" s="61">
        <v>-0.18900080900029281</v>
      </c>
      <c r="I2996" s="61">
        <v>-0.25363404577537213</v>
      </c>
      <c r="J2996" s="61">
        <v>-1.6548793946124896</v>
      </c>
      <c r="K2996" s="62">
        <v>-1.6720144330425466</v>
      </c>
      <c r="L2996" s="60">
        <f t="array" ref="L2996:O2996">TRANSPOSE(MMULT(Option!$B$25:$E$28, TRANSPOSE(H2996:K2996)))</f>
        <v>-0.18900080900029281</v>
      </c>
      <c r="M2996" s="60">
        <v>-0.30805976631682458</v>
      </c>
      <c r="N2996" s="60">
        <v>-1.5955145369644796</v>
      </c>
      <c r="O2996" s="60">
        <v>-1.8968443094392275</v>
      </c>
      <c r="P2996" s="56" t="str">
        <f t="shared" si="3725"/>
        <v>599/4</v>
      </c>
      <c r="R2996" s="80"/>
      <c r="S2996" s="3" t="s">
        <v>29</v>
      </c>
      <c r="T2996" s="60">
        <f ca="1"/>
        <v>1.2796114436852575</v>
      </c>
      <c r="U2996" s="60">
        <f ca="1"/>
        <v>-0.650664587152742</v>
      </c>
      <c r="V2996" s="60">
        <f ca="1"/>
        <v>0.89498215882091103</v>
      </c>
      <c r="W2996" s="60">
        <f ca="1"/>
        <v>-7.6407416689531105E-2</v>
      </c>
      <c r="X2996" s="60">
        <f ca="1"/>
        <v>0.82692104125284116</v>
      </c>
      <c r="Y2996" s="52">
        <f ca="1">$B$12 * EXP(($E$3 - $C$12^2/2) * Y$2 + $C$12*SQRT(Y$2)*T2996)</f>
        <v>147.53325663738704</v>
      </c>
      <c r="Z2996" s="52">
        <f ca="1">Y2996 * EXP(($E$3 - $C$12^2/2) * (Z$2-Y$2) + $C$12*SQRT(Z$2-Y$2)*U2996)</f>
        <v>121.97965187927853</v>
      </c>
      <c r="AA2996" s="52">
        <f ca="1">Z2996 * EXP(($E$3 - $C$12^2/2) * (AA$2-Z$2) + $C$12*SQRT(AA$2-Z$2)*V2996)</f>
        <v>160.34839080842667</v>
      </c>
      <c r="AB2996" s="52">
        <f ca="1">AA2996 * EXP(($E$3 - $C$12^2/2) * (AB$2-AA$2) + $C$12*SQRT(AB$2-AA$2)*W2996)</f>
        <v>157.50019015326242</v>
      </c>
      <c r="AC2996" s="52">
        <f ca="1">AB2996 * EXP(($E$3 - $C$12^2/2) * (AC$2-AB$2) + $C$12*SQRT(AC$2-AB$2)*X2996)</f>
        <v>202.85734093164376</v>
      </c>
      <c r="AD2996" s="47"/>
      <c r="AE2996" s="3" t="s">
        <v>47</v>
      </c>
      <c r="AF2996" s="64">
        <f t="shared" ref="AF2996" ca="1" si="3786">($B$5*AF2998 + (1 + $B$6)*AF2997)*$B$2</f>
        <v>15000</v>
      </c>
      <c r="AG2996" s="64">
        <f t="shared" ref="AG2996" ca="1" si="3787">($B$5*AG2998 + (1 + $B$6)*AG2997)*$B$2</f>
        <v>15000</v>
      </c>
      <c r="AH2996" s="64">
        <f t="shared" ref="AH2996" ca="1" si="3788">($B$5*AH2998 + (1 + $B$6)*AH2997)*$B$2</f>
        <v>15000</v>
      </c>
      <c r="AI2996" s="64">
        <f t="shared" ref="AI2996" ca="1" si="3789">($B$5*AI2998 + (1 + $B$6)*AI2997)*$B$2</f>
        <v>15000</v>
      </c>
      <c r="AJ2996" s="64" cm="1">
        <f t="array" aca="1" ref="AJ2996" ca="1">($B$5*AJ2998 + (1 + $B$6)*AJ2997 + AND(NOT(AF2997:AJ2997)))*$B$2</f>
        <v>105000</v>
      </c>
      <c r="AK2996" s="73"/>
      <c r="AL2996" s="70"/>
    </row>
    <row r="2997" spans="6:38" ht="14.55" customHeight="1" x14ac:dyDescent="0.3">
      <c r="F2997" s="79"/>
      <c r="G2997" s="3">
        <v>2995</v>
      </c>
      <c r="H2997" s="61">
        <v>-0.45902955226402592</v>
      </c>
      <c r="I2997" s="61">
        <v>0.44692540466686254</v>
      </c>
      <c r="J2997" s="61">
        <v>1.7871995229599622</v>
      </c>
      <c r="K2997" s="62">
        <v>-0.64357258536487416</v>
      </c>
      <c r="L2997" s="60">
        <f t="array" ref="L2997:O2997">TRANSPOSE(MMULT(Option!$B$25:$E$28, TRANSPOSE(H2997:K2997)))</f>
        <v>-0.45902955226402592</v>
      </c>
      <c r="M2997" s="60">
        <v>0.22600207847132311</v>
      </c>
      <c r="N2997" s="60">
        <v>1.5031360521207033</v>
      </c>
      <c r="O2997" s="60">
        <v>-0.26887628527808605</v>
      </c>
      <c r="P2997" s="56" t="str">
        <f t="shared" si="3725"/>
        <v>599/5</v>
      </c>
      <c r="R2997" s="80"/>
      <c r="S2997" s="3" t="s">
        <v>31</v>
      </c>
      <c r="T2997" s="60">
        <f ca="1"/>
        <v>1.647229536249748</v>
      </c>
      <c r="U2997" s="60">
        <f ca="1"/>
        <v>0.75534036657548453</v>
      </c>
      <c r="V2997" s="60">
        <f ca="1"/>
        <v>0.80658555602460735</v>
      </c>
      <c r="W2997" s="60">
        <f ca="1"/>
        <v>1.2471971853295023</v>
      </c>
      <c r="X2997" s="60">
        <f ca="1"/>
        <v>1.2291065867314481</v>
      </c>
      <c r="Y2997" s="52">
        <f ca="1">$B$13 * EXP(($E$3 - $C$13^2/2) * Y$2 + $C$13*SQRT(Y$2)*T2997)</f>
        <v>164.73515232499045</v>
      </c>
      <c r="Z2997" s="52">
        <f ca="1">Y2997 * EXP(($E$3 - $C$13^2/2) * (Z$2-Y$2) + $C$13*SQRT(Z$2-Y$2)*U2997)</f>
        <v>207.66810511973719</v>
      </c>
      <c r="AA2997" s="52">
        <f ca="1">Z2997 * EXP(($E$3 - $C$13^2/2) * (AA$2-Z$2) + $C$13*SQRT(AA$2-Z$2)*V2997)</f>
        <v>265.84590160629438</v>
      </c>
      <c r="AB2997" s="52">
        <f ca="1">AA2997 * EXP(($E$3 - $C$13^2/2) * (AB$2-AA$2) + $C$13*SQRT(AB$2-AA$2)*W2997)</f>
        <v>388.41563062763112</v>
      </c>
      <c r="AC2997" s="52">
        <f ca="1">AB2997 * EXP(($E$3 - $C$13^2/2) * (AC$2-AB$2) + $C$13*SQRT(AC$2-AB$2)*X2997)</f>
        <v>564.42524915829858</v>
      </c>
      <c r="AD2997" s="47"/>
      <c r="AE2997" s="3" t="s">
        <v>46</v>
      </c>
      <c r="AF2997" s="52" t="b">
        <f t="shared" ref="AF2997" ca="1" si="3790">AF2995 &gt;= $B$4</f>
        <v>0</v>
      </c>
      <c r="AG2997" s="52" t="b">
        <f t="array" aca="1" ref="AG2997" ca="1">AND(AG2995 &gt;= $B$4, NOT(OR($AF2997:AF2997)))</f>
        <v>0</v>
      </c>
      <c r="AH2997" s="52" t="b">
        <f t="array" aca="1" ref="AH2997" ca="1">AND(AH2995 &gt;= $B$4, NOT(OR($AF2997:AG2997)))</f>
        <v>0</v>
      </c>
      <c r="AI2997" s="52" t="b">
        <f t="array" aca="1" ref="AI2997" ca="1">AND(AI2995 &gt;= $B$4, NOT(OR($AF2997:AH2997)))</f>
        <v>0</v>
      </c>
      <c r="AJ2997" s="52" t="b">
        <f t="array" aca="1" ref="AJ2997" ca="1">AND(AJ2995 &gt;= $B$4, NOT(OR($AF2997:AI2997)))</f>
        <v>1</v>
      </c>
      <c r="AK2997" s="73"/>
      <c r="AL2997" s="70"/>
    </row>
    <row r="2998" spans="6:38" ht="14.55" customHeight="1" x14ac:dyDescent="0.3">
      <c r="F2998" s="79"/>
      <c r="G2998" s="3">
        <v>2996</v>
      </c>
      <c r="H2998" s="61">
        <v>1.3001272962408781</v>
      </c>
      <c r="I2998" s="61">
        <v>-0.26180707994484331</v>
      </c>
      <c r="J2998" s="61">
        <v>0.84002434074297638</v>
      </c>
      <c r="K2998" s="62">
        <v>-0.82379232332204055</v>
      </c>
      <c r="L2998" s="60">
        <f t="array" ref="L2998:O2998">TRANSPOSE(MMULT(Option!$B$25:$E$28, TRANSPOSE(H2998:K2998)))</f>
        <v>1.3001272962408781</v>
      </c>
      <c r="M2998" s="60">
        <v>0.28010076623183133</v>
      </c>
      <c r="N2998" s="60">
        <v>1.1892955660037126</v>
      </c>
      <c r="O2998" s="60">
        <v>-9.0003904089051456E-2</v>
      </c>
      <c r="P2998" s="56" t="str">
        <f t="shared" si="3725"/>
        <v>600/1</v>
      </c>
      <c r="R2998" s="80"/>
      <c r="S2998" s="3" t="s">
        <v>30</v>
      </c>
      <c r="T2998" s="60">
        <f ca="1"/>
        <v>1.5430602330352303</v>
      </c>
      <c r="U2998" s="60">
        <f ca="1"/>
        <v>-0.56995678325657784</v>
      </c>
      <c r="V2998" s="60">
        <f ca="1"/>
        <v>-0.44159977578606535</v>
      </c>
      <c r="W2998" s="60">
        <f ca="1"/>
        <v>-0.26645386075801958</v>
      </c>
      <c r="X2998" s="60">
        <f ca="1"/>
        <v>1.6196149706179708</v>
      </c>
      <c r="Y2998" s="52">
        <f ca="1">$B$14 * EXP(($E$3 - $C$14^2/2) * Y$2 + $C$14*SQRT(Y$2)*T2998)</f>
        <v>159.6666582292184</v>
      </c>
      <c r="Z2998" s="52">
        <f ca="1">Y2998 * EXP(($E$3 - $C$14^2/2) * (Z$2-Y$2) + $C$14*SQRT(Z$2-Y$2)*U2998)</f>
        <v>135.24679504511053</v>
      </c>
      <c r="AA2998" s="52">
        <f ca="1">Z2998 * EXP(($E$3 - $C$14^2/2) * (AA$2-Z$2) + $C$14*SQRT(AA$2-Z$2)*V2998)</f>
        <v>119.05925236038928</v>
      </c>
      <c r="AB2998" s="52">
        <f ca="1">AA2998 * EXP(($E$3 - $C$14^2/2) * (AB$2-AA$2) + $C$14*SQRT(AB$2-AA$2)*W2998)</f>
        <v>110.46349782489941</v>
      </c>
      <c r="AC2998" s="52">
        <f ca="1">AB2998 * EXP(($E$3 - $C$14^2/2) * (AC$2-AB$2) + $C$14*SQRT(AC$2-AB$2)*X2998)</f>
        <v>180.47091357224889</v>
      </c>
      <c r="AD2998" s="47"/>
      <c r="AE2998" s="3" t="s">
        <v>68</v>
      </c>
      <c r="AF2998" s="52" t="b">
        <f ca="1">AND(AF2995&gt;$B$3, NOT(OR($AF2997:AF2997)))</f>
        <v>1</v>
      </c>
      <c r="AG2998" s="52" t="b">
        <f ca="1">AND(AG2995&gt;$B$3, NOT(OR($AF2997:AG2997)))</f>
        <v>1</v>
      </c>
      <c r="AH2998" s="52" t="b">
        <f ca="1">AND(AH2995&gt;$B$3, NOT(OR($AF2997:AH2997)))</f>
        <v>1</v>
      </c>
      <c r="AI2998" s="52" t="b">
        <f ca="1">AND(AI2995&gt;$B$3, NOT(OR($AF2997:AI2997)))</f>
        <v>1</v>
      </c>
      <c r="AJ2998" s="52" t="b">
        <f ca="1">AND(AJ2995&gt;$B$3, NOT(OR($AF2997:AJ2997)))</f>
        <v>0</v>
      </c>
      <c r="AK2998" s="74"/>
      <c r="AL2998" s="70"/>
    </row>
    <row r="2999" spans="6:38" ht="14.55" customHeight="1" x14ac:dyDescent="0.3">
      <c r="F2999" s="79"/>
      <c r="G2999" s="3">
        <v>2997</v>
      </c>
      <c r="H2999" s="61">
        <v>1.5937528299595127</v>
      </c>
      <c r="I2999" s="61">
        <v>-0.96643572513593923</v>
      </c>
      <c r="J2999" s="61">
        <v>-1.5370216652809718</v>
      </c>
      <c r="K2999" s="62">
        <v>0.68440985600966697</v>
      </c>
      <c r="L2999" s="60">
        <f t="array" ref="L2999:O2999">TRANSPOSE(MMULT(Option!$B$25:$E$28, TRANSPOSE(H2999:K2999)))</f>
        <v>1.5937528299595127</v>
      </c>
      <c r="M2999" s="60">
        <v>-0.24825184096519048</v>
      </c>
      <c r="N2999" s="60">
        <v>-0.96555274574568095</v>
      </c>
      <c r="O2999" s="60">
        <v>0.67052652824913472</v>
      </c>
      <c r="P2999" s="56" t="str">
        <f t="shared" si="3725"/>
        <v>600/2</v>
      </c>
      <c r="R2999" s="80">
        <v>750</v>
      </c>
      <c r="S2999" s="3" t="s">
        <v>28</v>
      </c>
      <c r="T2999" s="60">
        <f t="array" aca="1" ref="T2999:T3002" ca="1">TRANSPOSE(OFFSET($L$3, MATCH($R2999 &amp; "/" &amp; T$2, $P$3:$P$5002, 0) - 1, 0, 1, $E$1))</f>
        <v>-1.7264368127177654</v>
      </c>
      <c r="U2999" s="60">
        <f t="array" aca="1" ref="U2999:U3002" ca="1">TRANSPOSE(OFFSET($L$3, MATCH($R2999 &amp; "/" &amp; U$2, $P$3:$P$5002, 0) - 1, 0, 1, $E$1))</f>
        <v>-0.25235815258603228</v>
      </c>
      <c r="V2999" s="60">
        <f t="array" aca="1" ref="V2999:V3002" ca="1">TRANSPOSE(OFFSET($L$3, MATCH($R2999 &amp; "/" &amp; V$2, $P$3:$P$5002, 0) - 1, 0, 1, $E$1))</f>
        <v>-0.8694875808389585</v>
      </c>
      <c r="W2999" s="60">
        <f t="array" aca="1" ref="W2999:W3002" ca="1">TRANSPOSE(OFFSET($L$3, MATCH($R2999 &amp; "/" &amp; W$2, $P$3:$P$5002, 0) - 1, 0, 1, $E$1))</f>
        <v>0.71581683756989634</v>
      </c>
      <c r="X2999" s="60">
        <f t="array" aca="1" ref="X2999:X3002" ca="1">TRANSPOSE(OFFSET($L$3, MATCH($R2999 &amp; "/" &amp; X$2, $P$3:$P$5002, 0) - 1, 0, 1, $E$1))</f>
        <v>1.2120495238912721</v>
      </c>
      <c r="Y2999" s="52">
        <f ca="1">$B$11 * EXP(($E$3 - $C$11^2/2) * Y$2 + $C$11*SQRT(Y$2)*T2999)</f>
        <v>59.873807687567371</v>
      </c>
      <c r="Z2999" s="52">
        <f ca="1">Y2999 * EXP(($E$3 - $C$11^2/2) * (Z$2-Y$2) + $C$11*SQRT(Z$2-Y$2)*U2999)</f>
        <v>55.786488383280876</v>
      </c>
      <c r="AA2999" s="52">
        <f ca="1">Z2999 * EXP(($E$3 - $C$11^2/2) * (AA$2-Z$2) + $C$11*SQRT(AA$2-Z$2)*V2999)</f>
        <v>43.193301361275417</v>
      </c>
      <c r="AB2999" s="52">
        <f ca="1">AA2999 * EXP(($E$3 - $C$11^2/2) * (AB$2-AA$2) + $C$11*SQRT(AB$2-AA$2)*W2999)</f>
        <v>53.808447599314611</v>
      </c>
      <c r="AC2999" s="52">
        <f ca="1">AB2999 * EXP(($E$3 - $C$11^2/2) * (AC$2-AB$2) + $C$11*SQRT(AC$2-AB$2)*X2999)</f>
        <v>77.792523732505799</v>
      </c>
      <c r="AD2999" s="47"/>
      <c r="AE2999" s="3" t="s">
        <v>69</v>
      </c>
      <c r="AF2999" s="20" cm="1">
        <f t="array" aca="1" ref="AF2999" ca="1">MIN(Y2999:Y3002 / $D$11:$D$14)</f>
        <v>0.59873807687567371</v>
      </c>
      <c r="AG2999" s="20" cm="1">
        <f t="array" aca="1" ref="AG2999" ca="1">MIN(Z2999:Z3002 / $D$11:$D$14)</f>
        <v>0.55786488383280874</v>
      </c>
      <c r="AH2999" s="20" cm="1">
        <f t="array" aca="1" ref="AH2999" ca="1">MIN(AA2999:AA3002 / $D$11:$D$14)</f>
        <v>0.43193301361275416</v>
      </c>
      <c r="AI2999" s="20" cm="1">
        <f t="array" aca="1" ref="AI2999" ca="1">MIN(AB2999:AB3002 / $D$11:$D$14)</f>
        <v>0.53808447599314613</v>
      </c>
      <c r="AJ2999" s="20" cm="1">
        <f t="array" aca="1" ref="AJ2999" ca="1">MIN(AC2999:AC3002 / $D$11:$D$14)</f>
        <v>0.77792523732505803</v>
      </c>
      <c r="AK2999" s="72">
        <f t="array" aca="1" ref="AK2999" ca="1">SUMPRODUCT(AF3000:AJ3000, EXP(-$E$3*$AF$2:$AJ$2))</f>
        <v>77880.078307140488</v>
      </c>
      <c r="AL2999" s="70">
        <f ca="1">MAX(AC3000 - $D$11, 0) * EXP(-$E$2*$E$3)</f>
        <v>0</v>
      </c>
    </row>
    <row r="3000" spans="6:38" ht="14.55" customHeight="1" x14ac:dyDescent="0.3">
      <c r="F3000" s="79"/>
      <c r="G3000" s="3">
        <v>2998</v>
      </c>
      <c r="H3000" s="61">
        <v>1.3283986686150964</v>
      </c>
      <c r="I3000" s="61">
        <v>1.618030403575373</v>
      </c>
      <c r="J3000" s="61">
        <v>1.5424092501683577</v>
      </c>
      <c r="K3000" s="62">
        <v>1.7146709904286432</v>
      </c>
      <c r="L3000" s="60">
        <f t="array" ref="L3000:O3000">TRANSPOSE(MMULT(Option!$B$25:$E$28, TRANSPOSE(H3000:K3000)))</f>
        <v>1.3283986686150964</v>
      </c>
      <c r="M3000" s="60">
        <v>2.0143088276708569</v>
      </c>
      <c r="N3000" s="60">
        <v>2.3097728544333429</v>
      </c>
      <c r="O3000" s="60">
        <v>2.7244632558006887</v>
      </c>
      <c r="P3000" s="56" t="str">
        <f t="shared" si="3725"/>
        <v>600/3</v>
      </c>
      <c r="R3000" s="80"/>
      <c r="S3000" s="3" t="s">
        <v>29</v>
      </c>
      <c r="T3000" s="60">
        <f ca="1"/>
        <v>0.34629396045454941</v>
      </c>
      <c r="U3000" s="60">
        <f ca="1"/>
        <v>0.83105823705778836</v>
      </c>
      <c r="V3000" s="60">
        <f ca="1"/>
        <v>-1.9250980378818257</v>
      </c>
      <c r="W3000" s="60">
        <f ca="1"/>
        <v>-0.3262415288169877</v>
      </c>
      <c r="X3000" s="60">
        <f ca="1"/>
        <v>0.72526040685537307</v>
      </c>
      <c r="Y3000" s="52">
        <f ca="1">$B$12 * EXP(($E$3 - $C$12^2/2) * Y$2 + $C$12*SQRT(Y$2)*T3000)</f>
        <v>111.50376689313606</v>
      </c>
      <c r="Z3000" s="52">
        <f ca="1">Y3000 * EXP(($E$3 - $C$12^2/2) * (Z$2-Y$2) + $C$12*SQRT(Z$2-Y$2)*U3000)</f>
        <v>143.79315527641276</v>
      </c>
      <c r="AA3000" s="52">
        <f ca="1">Z3000 * EXP(($E$3 - $C$12^2/2) * (AA$2-Z$2) + $C$12*SQRT(AA$2-Z$2)*V3000)</f>
        <v>81.113258724192235</v>
      </c>
      <c r="AB3000" s="52">
        <f ca="1">AA3000 * EXP(($E$3 - $C$12^2/2) * (AB$2-AA$2) + $C$12*SQRT(AB$2-AA$2)*W3000)</f>
        <v>73.919301303975445</v>
      </c>
      <c r="AC3000" s="52">
        <f ca="1">AB3000 * EXP(($E$3 - $C$12^2/2) * (AC$2-AB$2) + $C$12*SQRT(AC$2-AB$2)*X3000)</f>
        <v>92.346896228086464</v>
      </c>
      <c r="AD3000" s="47"/>
      <c r="AE3000" s="3" t="s">
        <v>47</v>
      </c>
      <c r="AF3000" s="64">
        <f t="shared" ref="AF3000" ca="1" si="3791">($B$5*AF3002 + (1 + $B$6)*AF3001)*$B$2</f>
        <v>0</v>
      </c>
      <c r="AG3000" s="64">
        <f t="shared" ref="AG3000" ca="1" si="3792">($B$5*AG3002 + (1 + $B$6)*AG3001)*$B$2</f>
        <v>0</v>
      </c>
      <c r="AH3000" s="64">
        <f t="shared" ref="AH3000" ca="1" si="3793">($B$5*AH3002 + (1 + $B$6)*AH3001)*$B$2</f>
        <v>0</v>
      </c>
      <c r="AI3000" s="64">
        <f t="shared" ref="AI3000" ca="1" si="3794">($B$5*AI3002 + (1 + $B$6)*AI3001)*$B$2</f>
        <v>0</v>
      </c>
      <c r="AJ3000" s="64" cm="1">
        <f t="array" aca="1" ref="AJ3000" ca="1">($B$5*AJ3002 + (1 + $B$6)*AJ3001 + AND(NOT(AF3001:AJ3001)))*$B$2</f>
        <v>100000</v>
      </c>
      <c r="AK3000" s="73"/>
      <c r="AL3000" s="70"/>
    </row>
    <row r="3001" spans="6:38" ht="14.55" customHeight="1" x14ac:dyDescent="0.3">
      <c r="F3001" s="79"/>
      <c r="G3001" s="3">
        <v>2999</v>
      </c>
      <c r="H3001" s="61">
        <v>0.14712729262348523</v>
      </c>
      <c r="I3001" s="61">
        <v>0.23291366984725245</v>
      </c>
      <c r="J3001" s="61">
        <v>0.18303595613977039</v>
      </c>
      <c r="K3001" s="62">
        <v>0.53406305351516747</v>
      </c>
      <c r="L3001" s="60">
        <f t="array" ref="L3001:O3001">TRANSPOSE(MMULT(Option!$B$25:$E$28, TRANSPOSE(H3001:K3001)))</f>
        <v>0.14712729262348523</v>
      </c>
      <c r="M3001" s="60">
        <v>0.2723198215423917</v>
      </c>
      <c r="N3001" s="60">
        <v>0.28060435527292782</v>
      </c>
      <c r="O3001" s="60">
        <v>0.61291126881358371</v>
      </c>
      <c r="P3001" s="56" t="str">
        <f t="shared" si="3725"/>
        <v>600/4</v>
      </c>
      <c r="R3001" s="80"/>
      <c r="S3001" s="3" t="s">
        <v>31</v>
      </c>
      <c r="T3001" s="60">
        <f ca="1"/>
        <v>0.87492085526879859</v>
      </c>
      <c r="U3001" s="60">
        <f ca="1"/>
        <v>-0.44159490803791179</v>
      </c>
      <c r="V3001" s="60">
        <f ca="1"/>
        <v>-0.42488954566569892</v>
      </c>
      <c r="W3001" s="60">
        <f ca="1"/>
        <v>1.0859335806216379</v>
      </c>
      <c r="X3001" s="60">
        <f ca="1"/>
        <v>-0.32875524964605796</v>
      </c>
      <c r="Y3001" s="52">
        <f ca="1">$B$13 * EXP(($E$3 - $C$13^2/2) * Y$2 + $C$13*SQRT(Y$2)*T3001)</f>
        <v>130.66626048295805</v>
      </c>
      <c r="Z3001" s="52">
        <f ca="1">Y3001 * EXP(($E$3 - $C$13^2/2) * (Z$2-Y$2) + $C$13*SQRT(Z$2-Y$2)*U3001)</f>
        <v>115.0271250048015</v>
      </c>
      <c r="AA3001" s="52">
        <f ca="1">Z3001 * EXP(($E$3 - $C$13^2/2) * (AA$2-Z$2) + $C$13*SQRT(AA$2-Z$2)*V3001)</f>
        <v>101.76854889774546</v>
      </c>
      <c r="AB3001" s="52">
        <f ca="1">AA3001 * EXP(($E$3 - $C$13^2/2) * (AB$2-AA$2) + $C$13*SQRT(AB$2-AA$2)*W3001)</f>
        <v>141.66727588958614</v>
      </c>
      <c r="AC3001" s="52">
        <f ca="1">AB3001 * EXP(($E$3 - $C$13^2/2) * (AC$2-AB$2) + $C$13*SQRT(AC$2-AB$2)*X3001)</f>
        <v>129.00544409400916</v>
      </c>
      <c r="AD3001" s="47"/>
      <c r="AE3001" s="3" t="s">
        <v>46</v>
      </c>
      <c r="AF3001" s="52" t="b">
        <f t="shared" ref="AF3001" ca="1" si="3795">AF2999 &gt;= $B$4</f>
        <v>0</v>
      </c>
      <c r="AG3001" s="52" t="b">
        <f t="array" aca="1" ref="AG3001" ca="1">AND(AG2999 &gt;= $B$4, NOT(OR($AF3001:AF3001)))</f>
        <v>0</v>
      </c>
      <c r="AH3001" s="52" t="b">
        <f t="array" aca="1" ref="AH3001" ca="1">AND(AH2999 &gt;= $B$4, NOT(OR($AF3001:AG3001)))</f>
        <v>0</v>
      </c>
      <c r="AI3001" s="52" t="b">
        <f t="array" aca="1" ref="AI3001" ca="1">AND(AI2999 &gt;= $B$4, NOT(OR($AF3001:AH3001)))</f>
        <v>0</v>
      </c>
      <c r="AJ3001" s="52" t="b">
        <f t="array" aca="1" ref="AJ3001" ca="1">AND(AJ2999 &gt;= $B$4, NOT(OR($AF3001:AI3001)))</f>
        <v>0</v>
      </c>
      <c r="AK3001" s="73"/>
      <c r="AL3001" s="70"/>
    </row>
    <row r="3002" spans="6:38" ht="14.55" customHeight="1" x14ac:dyDescent="0.3">
      <c r="F3002" s="79"/>
      <c r="G3002" s="3">
        <v>3000</v>
      </c>
      <c r="H3002" s="61">
        <v>-0.10474809665763458</v>
      </c>
      <c r="I3002" s="61">
        <v>-2.2343868110427518</v>
      </c>
      <c r="J3002" s="61">
        <v>-0.16945986726752871</v>
      </c>
      <c r="K3002" s="62">
        <v>0.53865058667849564</v>
      </c>
      <c r="L3002" s="60">
        <f t="array" ref="L3002:O3002">TRANSPOSE(MMULT(Option!$B$25:$E$28, TRANSPOSE(H3002:K3002)))</f>
        <v>-0.10474809665763458</v>
      </c>
      <c r="M3002" s="60">
        <v>-2.0897485773459339</v>
      </c>
      <c r="N3002" s="60">
        <v>-0.77583735686071231</v>
      </c>
      <c r="O3002" s="60">
        <v>-0.19880142477963814</v>
      </c>
      <c r="P3002" s="56" t="str">
        <f t="shared" si="3725"/>
        <v>600/5</v>
      </c>
      <c r="R3002" s="80"/>
      <c r="S3002" s="3" t="s">
        <v>30</v>
      </c>
      <c r="T3002" s="60">
        <f ca="1"/>
        <v>6.9898409544809137E-2</v>
      </c>
      <c r="U3002" s="60">
        <f ca="1"/>
        <v>-3.7877796303991476E-2</v>
      </c>
      <c r="V3002" s="60">
        <f ca="1"/>
        <v>-0.35213587942259311</v>
      </c>
      <c r="W3002" s="60">
        <f ca="1"/>
        <v>-7.8128984486959263E-2</v>
      </c>
      <c r="X3002" s="60">
        <f ca="1"/>
        <v>1.338680174721576</v>
      </c>
      <c r="Y3002" s="52">
        <f ca="1">$B$14 * EXP(($E$3 - $C$14^2/2) * Y$2 + $C$14*SQRT(Y$2)*T3002)</f>
        <v>102.63096690168578</v>
      </c>
      <c r="Z3002" s="52">
        <f ca="1">Y3002 * EXP(($E$3 - $C$14^2/2) * (Z$2-Y$2) + $C$14*SQRT(Z$2-Y$2)*U3002)</f>
        <v>101.97996474891879</v>
      </c>
      <c r="AA3002" s="52">
        <f ca="1">Z3002 * EXP(($E$3 - $C$14^2/2) * (AA$2-Z$2) + $C$14*SQRT(AA$2-Z$2)*V3002)</f>
        <v>92.216180267226491</v>
      </c>
      <c r="AB3002" s="52">
        <f ca="1">AA3002 * EXP(($E$3 - $C$14^2/2) * (AB$2-AA$2) + $C$14*SQRT(AB$2-AA$2)*W3002)</f>
        <v>90.531414388408734</v>
      </c>
      <c r="AC3002" s="52">
        <f ca="1">AB3002 * EXP(($E$3 - $C$14^2/2) * (AC$2-AB$2) + $C$14*SQRT(AC$2-AB$2)*X3002)</f>
        <v>135.95187505238729</v>
      </c>
      <c r="AD3002" s="47"/>
      <c r="AE3002" s="3" t="s">
        <v>68</v>
      </c>
      <c r="AF3002" s="52" t="b">
        <f ca="1">AND(AF2999&gt;$B$3, NOT(OR($AF3001:AF3001)))</f>
        <v>0</v>
      </c>
      <c r="AG3002" s="52" t="b">
        <f ca="1">AND(AG2999&gt;$B$3, NOT(OR($AF3001:AG3001)))</f>
        <v>0</v>
      </c>
      <c r="AH3002" s="52" t="b">
        <f ca="1">AND(AH2999&gt;$B$3, NOT(OR($AF3001:AH3001)))</f>
        <v>0</v>
      </c>
      <c r="AI3002" s="52" t="b">
        <f ca="1">AND(AI2999&gt;$B$3, NOT(OR($AF3001:AI3001)))</f>
        <v>0</v>
      </c>
      <c r="AJ3002" s="52" t="b">
        <f ca="1">AND(AJ2999&gt;$B$3, NOT(OR($AF3001:AJ3001)))</f>
        <v>0</v>
      </c>
      <c r="AK3002" s="74"/>
      <c r="AL3002" s="70"/>
    </row>
    <row r="3003" spans="6:38" ht="14.55" customHeight="1" x14ac:dyDescent="0.3">
      <c r="F3003" s="79"/>
      <c r="G3003" s="3">
        <v>3001</v>
      </c>
      <c r="H3003" s="61">
        <v>1.8284479198929711</v>
      </c>
      <c r="I3003" s="61">
        <v>-0.5839739653548518</v>
      </c>
      <c r="J3003" s="61">
        <v>-3.8572732963918471E-2</v>
      </c>
      <c r="K3003" s="62">
        <v>1.1543761516939257</v>
      </c>
      <c r="L3003" s="60">
        <f t="array" ref="L3003:O3003">TRANSPOSE(MMULT(Option!$B$25:$E$28, TRANSPOSE(H3003:K3003)))</f>
        <v>1.8284479198929711</v>
      </c>
      <c r="M3003" s="60">
        <v>0.19615818793276296</v>
      </c>
      <c r="N3003" s="60">
        <v>0.54458006832822858</v>
      </c>
      <c r="O3003" s="60">
        <v>1.5594789381524068</v>
      </c>
      <c r="P3003" s="56" t="str">
        <f t="shared" si="3725"/>
        <v>601/1</v>
      </c>
      <c r="R3003" s="80">
        <v>751</v>
      </c>
      <c r="S3003" s="3" t="s">
        <v>28</v>
      </c>
      <c r="T3003" s="60">
        <f t="array" aca="1" ref="T3003:T3006" ca="1">TRANSPOSE(OFFSET($L$3, MATCH($R3003 &amp; "/" &amp; T$2, $P$3:$P$5002, 0) - 1, 0, 1, $E$1))</f>
        <v>-1.9929954032273987</v>
      </c>
      <c r="U3003" s="60">
        <f t="array" aca="1" ref="U3003:U3006" ca="1">TRANSPOSE(OFFSET($L$3, MATCH($R3003 &amp; "/" &amp; U$2, $P$3:$P$5002, 0) - 1, 0, 1, $E$1))</f>
        <v>-5.5720690690177835E-2</v>
      </c>
      <c r="V3003" s="60">
        <f t="array" aca="1" ref="V3003:V3006" ca="1">TRANSPOSE(OFFSET($L$3, MATCH($R3003 &amp; "/" &amp; V$2, $P$3:$P$5002, 0) - 1, 0, 1, $E$1))</f>
        <v>0.48367442108334452</v>
      </c>
      <c r="W3003" s="60">
        <f t="array" aca="1" ref="W3003:W3006" ca="1">TRANSPOSE(OFFSET($L$3, MATCH($R3003 &amp; "/" &amp; W$2, $P$3:$P$5002, 0) - 1, 0, 1, $E$1))</f>
        <v>0.20712456062475115</v>
      </c>
      <c r="X3003" s="60">
        <f t="array" aca="1" ref="X3003:X3006" ca="1">TRANSPOSE(OFFSET($L$3, MATCH($R3003 &amp; "/" &amp; X$2, $P$3:$P$5002, 0) - 1, 0, 1, $E$1))</f>
        <v>-0.75814763571576016</v>
      </c>
      <c r="Y3003" s="52">
        <f ca="1">$B$11 * EXP(($E$3 - $C$11^2/2) * Y$2 + $C$11*SQRT(Y$2)*T3003)</f>
        <v>55.272282652521184</v>
      </c>
      <c r="Z3003" s="52">
        <f ca="1">Y3003 * EXP(($E$3 - $C$11^2/2) * (Z$2-Y$2) + $C$11*SQRT(Z$2-Y$2)*U3003)</f>
        <v>54.628479963532946</v>
      </c>
      <c r="AA3003" s="52">
        <f ca="1">Z3003 * EXP(($E$3 - $C$11^2/2) * (AA$2-Z$2) + $C$11*SQRT(AA$2-Z$2)*V3003)</f>
        <v>63.475733556064561</v>
      </c>
      <c r="AB3003" s="52">
        <f ca="1">AA3003 * EXP(($E$3 - $C$11^2/2) * (AB$2-AA$2) + $C$11*SQRT(AB$2-AA$2)*W3003)</f>
        <v>67.88363927734548</v>
      </c>
      <c r="AC3003" s="52">
        <f ca="1">AB3003 * EXP(($E$3 - $C$11^2/2) * (AC$2-AB$2) + $C$11*SQRT(AC$2-AB$2)*X3003)</f>
        <v>54.344899385508455</v>
      </c>
      <c r="AD3003" s="47"/>
      <c r="AE3003" s="3" t="s">
        <v>69</v>
      </c>
      <c r="AF3003" s="20" cm="1">
        <f t="array" aca="1" ref="AF3003" ca="1">MIN(Y3003:Y3006 / $D$11:$D$14)</f>
        <v>0.55272282652521187</v>
      </c>
      <c r="AG3003" s="20" cm="1">
        <f t="array" aca="1" ref="AG3003" ca="1">MIN(Z3003:Z3006 / $D$11:$D$14)</f>
        <v>0.47310903838933605</v>
      </c>
      <c r="AH3003" s="20" cm="1">
        <f t="array" aca="1" ref="AH3003" ca="1">MIN(AA3003:AA3006 / $D$11:$D$14)</f>
        <v>0.27871289276980604</v>
      </c>
      <c r="AI3003" s="20" cm="1">
        <f t="array" aca="1" ref="AI3003" ca="1">MIN(AB3003:AB3006 / $D$11:$D$14)</f>
        <v>0.37407740059465661</v>
      </c>
      <c r="AJ3003" s="20" cm="1">
        <f t="array" aca="1" ref="AJ3003" ca="1">MIN(AC3003:AC3006 / $D$11:$D$14)</f>
        <v>0.33290985402846446</v>
      </c>
      <c r="AK3003" s="72">
        <f t="array" aca="1" ref="AK3003" ca="1">SUMPRODUCT(AF3004:AJ3004, EXP(-$E$3*$AF$2:$AJ$2))</f>
        <v>77880.078307140488</v>
      </c>
      <c r="AL3003" s="70">
        <f ca="1">MAX(AC3004 - $D$11, 0) * EXP(-$E$2*$E$3)</f>
        <v>0</v>
      </c>
    </row>
    <row r="3004" spans="6:38" ht="14.55" customHeight="1" x14ac:dyDescent="0.3">
      <c r="F3004" s="79"/>
      <c r="G3004" s="3">
        <v>3002</v>
      </c>
      <c r="H3004" s="61">
        <v>-1.6911200226268177</v>
      </c>
      <c r="I3004" s="61">
        <v>0.98817160584075914</v>
      </c>
      <c r="J3004" s="61">
        <v>0.19557289773819714</v>
      </c>
      <c r="K3004" s="62">
        <v>1.0053313659478387</v>
      </c>
      <c r="L3004" s="60">
        <f t="array" ref="L3004:O3004">TRANSPOSE(MMULT(Option!$B$25:$E$28, TRANSPOSE(H3004:K3004)))</f>
        <v>-1.6911200226268177</v>
      </c>
      <c r="M3004" s="60">
        <v>0.22922622762354194</v>
      </c>
      <c r="N3004" s="60">
        <v>-0.24591029677699103</v>
      </c>
      <c r="O3004" s="60">
        <v>0.48140232721952453</v>
      </c>
      <c r="P3004" s="56" t="str">
        <f t="shared" si="3725"/>
        <v>601/2</v>
      </c>
      <c r="R3004" s="80"/>
      <c r="S3004" s="3" t="s">
        <v>29</v>
      </c>
      <c r="T3004" s="60">
        <f ca="1"/>
        <v>-0.66968226997664626</v>
      </c>
      <c r="U3004" s="60">
        <f ca="1"/>
        <v>-1.8584157030934325</v>
      </c>
      <c r="V3004" s="60">
        <f ca="1"/>
        <v>-1.7804789775212408</v>
      </c>
      <c r="W3004" s="60">
        <f ca="1"/>
        <v>0.96426845219841917</v>
      </c>
      <c r="X3004" s="60">
        <f ca="1"/>
        <v>-0.40530328251748843</v>
      </c>
      <c r="Y3004" s="52">
        <f ca="1">$B$12 * EXP(($E$3 - $C$12^2/2) * Y$2 + $C$12*SQRT(Y$2)*T3004)</f>
        <v>82.209059180254528</v>
      </c>
      <c r="Z3004" s="52">
        <f ca="1">Y3004 * EXP(($E$3 - $C$12^2/2) * (Z$2-Y$2) + $C$12*SQRT(Z$2-Y$2)*U3004)</f>
        <v>47.310903838933605</v>
      </c>
      <c r="AA3004" s="52">
        <f ca="1">Z3004 * EXP(($E$3 - $C$12^2/2) * (AA$2-Z$2) + $C$12*SQRT(AA$2-Z$2)*V3004)</f>
        <v>27.871289276980605</v>
      </c>
      <c r="AB3004" s="52">
        <f ca="1">AA3004 * EXP(($E$3 - $C$12^2/2) * (AB$2-AA$2) + $C$12*SQRT(AB$2-AA$2)*W3004)</f>
        <v>37.407740059465659</v>
      </c>
      <c r="AC3004" s="52">
        <f ca="1">AB3004 * EXP(($E$3 - $C$12^2/2) * (AC$2-AB$2) + $C$12*SQRT(AC$2-AB$2)*X3004)</f>
        <v>33.290985402846445</v>
      </c>
      <c r="AD3004" s="47"/>
      <c r="AE3004" s="3" t="s">
        <v>47</v>
      </c>
      <c r="AF3004" s="64">
        <f t="shared" ref="AF3004" ca="1" si="3796">($B$5*AF3006 + (1 + $B$6)*AF3005)*$B$2</f>
        <v>0</v>
      </c>
      <c r="AG3004" s="64">
        <f t="shared" ref="AG3004" ca="1" si="3797">($B$5*AG3006 + (1 + $B$6)*AG3005)*$B$2</f>
        <v>0</v>
      </c>
      <c r="AH3004" s="64">
        <f t="shared" ref="AH3004" ca="1" si="3798">($B$5*AH3006 + (1 + $B$6)*AH3005)*$B$2</f>
        <v>0</v>
      </c>
      <c r="AI3004" s="64">
        <f t="shared" ref="AI3004" ca="1" si="3799">($B$5*AI3006 + (1 + $B$6)*AI3005)*$B$2</f>
        <v>0</v>
      </c>
      <c r="AJ3004" s="64" cm="1">
        <f t="array" aca="1" ref="AJ3004" ca="1">($B$5*AJ3006 + (1 + $B$6)*AJ3005 + AND(NOT(AF3005:AJ3005)))*$B$2</f>
        <v>100000</v>
      </c>
      <c r="AK3004" s="73"/>
      <c r="AL3004" s="70"/>
    </row>
    <row r="3005" spans="6:38" ht="14.55" customHeight="1" x14ac:dyDescent="0.3">
      <c r="F3005" s="79"/>
      <c r="G3005" s="3">
        <v>3003</v>
      </c>
      <c r="H3005" s="61">
        <v>0.4056519138226089</v>
      </c>
      <c r="I3005" s="61">
        <v>-0.76667872540733795</v>
      </c>
      <c r="J3005" s="61">
        <v>0.26575129561379435</v>
      </c>
      <c r="K3005" s="62">
        <v>0.14721220529543724</v>
      </c>
      <c r="L3005" s="60">
        <f t="array" ref="L3005:O3005">TRANSPOSE(MMULT(Option!$B$25:$E$28, TRANSPOSE(H3005:K3005)))</f>
        <v>0.4056519138226089</v>
      </c>
      <c r="M3005" s="60">
        <v>-0.54041189304923432</v>
      </c>
      <c r="N3005" s="60">
        <v>0.19490918669049495</v>
      </c>
      <c r="O3005" s="60">
        <v>0.13943149157673257</v>
      </c>
      <c r="P3005" s="56" t="str">
        <f t="shared" si="3725"/>
        <v>601/3</v>
      </c>
      <c r="R3005" s="80"/>
      <c r="S3005" s="3" t="s">
        <v>31</v>
      </c>
      <c r="T3005" s="60">
        <f ca="1"/>
        <v>-1.568010033335824</v>
      </c>
      <c r="U3005" s="60">
        <f ca="1"/>
        <v>-0.7823620699904188</v>
      </c>
      <c r="V3005" s="60">
        <f ca="1"/>
        <v>-0.45497837701135996</v>
      </c>
      <c r="W3005" s="60">
        <f ca="1"/>
        <v>0.83817766917779535</v>
      </c>
      <c r="X3005" s="60">
        <f ca="1"/>
        <v>0.47502747350802516</v>
      </c>
      <c r="Y3005" s="52">
        <f ca="1">$B$13 * EXP(($E$3 - $C$13^2/2) * Y$2 + $C$13*SQRT(Y$2)*T3005)</f>
        <v>62.788201146350595</v>
      </c>
      <c r="Z3005" s="52">
        <f ca="1">Y3005 * EXP(($E$3 - $C$13^2/2) * (Z$2-Y$2) + $C$13*SQRT(Z$2-Y$2)*U3005)</f>
        <v>49.901873891598193</v>
      </c>
      <c r="AA3005" s="52">
        <f ca="1">Z3005 * EXP(($E$3 - $C$13^2/2) * (AA$2-Z$2) + $C$13*SQRT(AA$2-Z$2)*V3005)</f>
        <v>43.75321264033861</v>
      </c>
      <c r="AB3005" s="52">
        <f ca="1">AA3005 * EXP(($E$3 - $C$13^2/2) * (AB$2-AA$2) + $C$13*SQRT(AB$2-AA$2)*W3005)</f>
        <v>56.543957394273953</v>
      </c>
      <c r="AC3005" s="52">
        <f ca="1">AB3005 * EXP(($E$3 - $C$13^2/2) * (AC$2-AB$2) + $C$13*SQRT(AC$2-AB$2)*X3005)</f>
        <v>65.531214389696913</v>
      </c>
      <c r="AD3005" s="47"/>
      <c r="AE3005" s="3" t="s">
        <v>46</v>
      </c>
      <c r="AF3005" s="52" t="b">
        <f t="shared" ref="AF3005" ca="1" si="3800">AF3003 &gt;= $B$4</f>
        <v>0</v>
      </c>
      <c r="AG3005" s="52" t="b">
        <f t="array" aca="1" ref="AG3005" ca="1">AND(AG3003 &gt;= $B$4, NOT(OR($AF3005:AF3005)))</f>
        <v>0</v>
      </c>
      <c r="AH3005" s="52" t="b">
        <f t="array" aca="1" ref="AH3005" ca="1">AND(AH3003 &gt;= $B$4, NOT(OR($AF3005:AG3005)))</f>
        <v>0</v>
      </c>
      <c r="AI3005" s="52" t="b">
        <f t="array" aca="1" ref="AI3005" ca="1">AND(AI3003 &gt;= $B$4, NOT(OR($AF3005:AH3005)))</f>
        <v>0</v>
      </c>
      <c r="AJ3005" s="52" t="b">
        <f t="array" aca="1" ref="AJ3005" ca="1">AND(AJ3003 &gt;= $B$4, NOT(OR($AF3005:AI3005)))</f>
        <v>0</v>
      </c>
      <c r="AK3005" s="73"/>
      <c r="AL3005" s="70"/>
    </row>
    <row r="3006" spans="6:38" ht="14.55" customHeight="1" x14ac:dyDescent="0.3">
      <c r="F3006" s="79"/>
      <c r="G3006" s="3">
        <v>3004</v>
      </c>
      <c r="H3006" s="61">
        <v>-0.80758248222732176</v>
      </c>
      <c r="I3006" s="61">
        <v>0.71518557639994029</v>
      </c>
      <c r="J3006" s="61">
        <v>0.9981121157873315</v>
      </c>
      <c r="K3006" s="62">
        <v>-4.8597532558035915E-2</v>
      </c>
      <c r="L3006" s="60">
        <f t="array" ref="L3006:O3006">TRANSPOSE(MMULT(Option!$B$25:$E$28, TRANSPOSE(H3006:K3006)))</f>
        <v>-0.80758248222732176</v>
      </c>
      <c r="M3006" s="60">
        <v>0.33244541506774111</v>
      </c>
      <c r="N3006" s="60">
        <v>0.74089847018702426</v>
      </c>
      <c r="O3006" s="60">
        <v>1.7441648997839281E-2</v>
      </c>
      <c r="P3006" s="56" t="str">
        <f t="shared" si="3725"/>
        <v>601/4</v>
      </c>
      <c r="R3006" s="80"/>
      <c r="S3006" s="3" t="s">
        <v>30</v>
      </c>
      <c r="T3006" s="60">
        <f ca="1"/>
        <v>-0.50542052593645037</v>
      </c>
      <c r="U3006" s="60">
        <f ca="1"/>
        <v>1.2456625873314486</v>
      </c>
      <c r="V3006" s="60">
        <f ca="1"/>
        <v>-0.4629233159988036</v>
      </c>
      <c r="W3006" s="60">
        <f ca="1"/>
        <v>1.4635576746979726</v>
      </c>
      <c r="X3006" s="60">
        <f ca="1"/>
        <v>-1.0881231412359142</v>
      </c>
      <c r="Y3006" s="52">
        <f ca="1">$B$14 * EXP(($E$3 - $C$14^2/2) * Y$2 + $C$14*SQRT(Y$2)*T3006)</f>
        <v>86.361677348618215</v>
      </c>
      <c r="Z3006" s="52">
        <f ca="1">Y3006 * EXP(($E$3 - $C$14^2/2) * (Z$2-Y$2) + $C$14*SQRT(Z$2-Y$2)*U3006)</f>
        <v>126.12113126738721</v>
      </c>
      <c r="AA3006" s="52">
        <f ca="1">Z3006 * EXP(($E$3 - $C$14^2/2) * (AA$2-Z$2) + $C$14*SQRT(AA$2-Z$2)*V3006)</f>
        <v>110.3178571785794</v>
      </c>
      <c r="AB3006" s="52">
        <f ca="1">AA3006 * EXP(($E$3 - $C$14^2/2) * (AB$2-AA$2) + $C$14*SQRT(AB$2-AA$2)*W3006)</f>
        <v>171.98944557873511</v>
      </c>
      <c r="AC3006" s="52">
        <f ca="1">AB3006 * EXP(($E$3 - $C$14^2/2) * (AC$2-AB$2) + $C$14*SQRT(AC$2-AB$2)*X3006)</f>
        <v>124.71063947871674</v>
      </c>
      <c r="AD3006" s="47"/>
      <c r="AE3006" s="3" t="s">
        <v>68</v>
      </c>
      <c r="AF3006" s="52" t="b">
        <f ca="1">AND(AF3003&gt;$B$3, NOT(OR($AF3005:AF3005)))</f>
        <v>0</v>
      </c>
      <c r="AG3006" s="52" t="b">
        <f ca="1">AND(AG3003&gt;$B$3, NOT(OR($AF3005:AG3005)))</f>
        <v>0</v>
      </c>
      <c r="AH3006" s="52" t="b">
        <f ca="1">AND(AH3003&gt;$B$3, NOT(OR($AF3005:AH3005)))</f>
        <v>0</v>
      </c>
      <c r="AI3006" s="52" t="b">
        <f ca="1">AND(AI3003&gt;$B$3, NOT(OR($AF3005:AI3005)))</f>
        <v>0</v>
      </c>
      <c r="AJ3006" s="52" t="b">
        <f ca="1">AND(AJ3003&gt;$B$3, NOT(OR($AF3005:AJ3005)))</f>
        <v>0</v>
      </c>
      <c r="AK3006" s="74"/>
      <c r="AL3006" s="70"/>
    </row>
    <row r="3007" spans="6:38" ht="14.55" customHeight="1" x14ac:dyDescent="0.3">
      <c r="F3007" s="79"/>
      <c r="G3007" s="3">
        <v>3005</v>
      </c>
      <c r="H3007" s="61">
        <v>-2.3693516677922548</v>
      </c>
      <c r="I3007" s="61">
        <v>-1.420250386738602</v>
      </c>
      <c r="J3007" s="61">
        <v>1.341806182472421</v>
      </c>
      <c r="K3007" s="62">
        <v>1.010607801110607</v>
      </c>
      <c r="L3007" s="60">
        <f t="array" ref="L3007:O3007">TRANSPOSE(MMULT(Option!$B$25:$E$28, TRANSPOSE(H3007:K3007)))</f>
        <v>-2.3693516677922548</v>
      </c>
      <c r="M3007" s="60">
        <v>-2.2494216477208919</v>
      </c>
      <c r="N3007" s="60">
        <v>-0.14112764249617626</v>
      </c>
      <c r="O3007" s="60">
        <v>-0.1923229517079097</v>
      </c>
      <c r="P3007" s="56" t="str">
        <f t="shared" si="3725"/>
        <v>601/5</v>
      </c>
      <c r="R3007" s="80">
        <v>752</v>
      </c>
      <c r="S3007" s="3" t="s">
        <v>28</v>
      </c>
      <c r="T3007" s="60">
        <f t="array" aca="1" ref="T3007:T3010" ca="1">TRANSPOSE(OFFSET($L$3, MATCH($R3007 &amp; "/" &amp; T$2, $P$3:$P$5002, 0) - 1, 0, 1, $E$1))</f>
        <v>-1.0586970076603193</v>
      </c>
      <c r="U3007" s="60">
        <f t="array" aca="1" ref="U3007:U3010" ca="1">TRANSPOSE(OFFSET($L$3, MATCH($R3007 &amp; "/" &amp; U$2, $P$3:$P$5002, 0) - 1, 0, 1, $E$1))</f>
        <v>0.59642760119963556</v>
      </c>
      <c r="V3007" s="60">
        <f t="array" aca="1" ref="V3007:V3010" ca="1">TRANSPOSE(OFFSET($L$3, MATCH($R3007 &amp; "/" &amp; V$2, $P$3:$P$5002, 0) - 1, 0, 1, $E$1))</f>
        <v>-0.18914934304718592</v>
      </c>
      <c r="W3007" s="60">
        <f t="array" aca="1" ref="W3007:W3010" ca="1">TRANSPOSE(OFFSET($L$3, MATCH($R3007 &amp; "/" &amp; W$2, $P$3:$P$5002, 0) - 1, 0, 1, $E$1))</f>
        <v>0.51491735504982528</v>
      </c>
      <c r="X3007" s="60">
        <f t="array" aca="1" ref="X3007:X3010" ca="1">TRANSPOSE(OFFSET($L$3, MATCH($R3007 &amp; "/" &amp; X$2, $P$3:$P$5002, 0) - 1, 0, 1, $E$1))</f>
        <v>0.38725087018792881</v>
      </c>
      <c r="Y3007" s="52">
        <f ca="1">$B$11 * EXP(($E$3 - $C$11^2/2) * Y$2 + $C$11*SQRT(Y$2)*T3007)</f>
        <v>73.15358123543669</v>
      </c>
      <c r="Z3007" s="52">
        <f ca="1">Y3007 * EXP(($E$3 - $C$11^2/2) * (Z$2-Y$2) + $C$11*SQRT(Z$2-Y$2)*U3007)</f>
        <v>87.9254559529614</v>
      </c>
      <c r="AA3007" s="52">
        <f ca="1">Z3007 * EXP(($E$3 - $C$11^2/2) * (AA$2-Z$2) + $C$11*SQRT(AA$2-Z$2)*V3007)</f>
        <v>83.491477529744614</v>
      </c>
      <c r="AB3007" s="52">
        <f ca="1">AA3007 * EXP(($E$3 - $C$11^2/2) * (AB$2-AA$2) + $C$11*SQRT(AB$2-AA$2)*W3007)</f>
        <v>97.92675170774065</v>
      </c>
      <c r="AC3007" s="52">
        <f ca="1">AB3007 * EXP(($E$3 - $C$11^2/2) * (AC$2-AB$2) + $C$11*SQRT(AC$2-AB$2)*X3007)</f>
        <v>110.54194356474254</v>
      </c>
      <c r="AD3007" s="47"/>
      <c r="AE3007" s="3" t="s">
        <v>69</v>
      </c>
      <c r="AF3007" s="20" cm="1">
        <f t="array" aca="1" ref="AF3007" ca="1">MIN(Y3007:Y3010 / $D$11:$D$14)</f>
        <v>0.73153581235436693</v>
      </c>
      <c r="AG3007" s="20" cm="1">
        <f t="array" aca="1" ref="AG3007" ca="1">MIN(Z3007:Z3010 / $D$11:$D$14)</f>
        <v>0.54812136419713942</v>
      </c>
      <c r="AH3007" s="20" cm="1">
        <f t="array" aca="1" ref="AH3007" ca="1">MIN(AA3007:AA3010 / $D$11:$D$14)</f>
        <v>0.40682336279687453</v>
      </c>
      <c r="AI3007" s="20" cm="1">
        <f t="array" aca="1" ref="AI3007" ca="1">MIN(AB3007:AB3010 / $D$11:$D$14)</f>
        <v>0.32954961852952325</v>
      </c>
      <c r="AJ3007" s="20" cm="1">
        <f t="array" aca="1" ref="AJ3007" ca="1">MIN(AC3007:AC3010 / $D$11:$D$14)</f>
        <v>0.35434153456966078</v>
      </c>
      <c r="AK3007" s="72">
        <f t="array" aca="1" ref="AK3007" ca="1">SUMPRODUCT(AF3008:AJ3008, EXP(-$E$3*$AF$2:$AJ$2))</f>
        <v>77880.078307140488</v>
      </c>
      <c r="AL3007" s="70">
        <f ca="1">MAX(AC3008 - $D$11, 0) * EXP(-$E$2*$E$3)</f>
        <v>0</v>
      </c>
    </row>
    <row r="3008" spans="6:38" ht="14.55" customHeight="1" x14ac:dyDescent="0.3">
      <c r="F3008" s="79"/>
      <c r="G3008" s="3">
        <v>3006</v>
      </c>
      <c r="H3008" s="61">
        <v>0.82742966689222908</v>
      </c>
      <c r="I3008" s="61">
        <v>1.1319150397618123</v>
      </c>
      <c r="J3008" s="61">
        <v>-2.8819602961662407</v>
      </c>
      <c r="K3008" s="62">
        <v>-0.29023488589316249</v>
      </c>
      <c r="L3008" s="60">
        <f t="array" ref="L3008:O3008">TRANSPOSE(MMULT(Option!$B$25:$E$28, TRANSPOSE(H3008:K3008)))</f>
        <v>0.82742966689222908</v>
      </c>
      <c r="M3008" s="60">
        <v>1.3683891367503827</v>
      </c>
      <c r="N3008" s="60">
        <v>-1.9038779358963236</v>
      </c>
      <c r="O3008" s="60">
        <v>-0.1836665590612698</v>
      </c>
      <c r="P3008" s="56" t="str">
        <f t="shared" si="3725"/>
        <v>602/1</v>
      </c>
      <c r="R3008" s="80"/>
      <c r="S3008" s="3" t="s">
        <v>29</v>
      </c>
      <c r="T3008" s="60">
        <f ca="1"/>
        <v>1.2549849072999166</v>
      </c>
      <c r="U3008" s="60">
        <f ca="1"/>
        <v>-2.1986127145787275</v>
      </c>
      <c r="V3008" s="60">
        <f ca="1"/>
        <v>0.13334160322894859</v>
      </c>
      <c r="W3008" s="60">
        <f ca="1"/>
        <v>-0.76100427268274029</v>
      </c>
      <c r="X3008" s="60">
        <f ca="1"/>
        <v>0.51267445622516528</v>
      </c>
      <c r="Y3008" s="52">
        <f ca="1">$B$12 * EXP(($E$3 - $C$12^2/2) * Y$2 + $C$12*SQRT(Y$2)*T3008)</f>
        <v>146.44730313406984</v>
      </c>
      <c r="Z3008" s="52">
        <f ca="1">Y3008 * EXP(($E$3 - $C$12^2/2) * (Z$2-Y$2) + $C$12*SQRT(Z$2-Y$2)*U3008)</f>
        <v>76.102555399994657</v>
      </c>
      <c r="AA3008" s="52">
        <f ca="1">Z3008 * EXP(($E$3 - $C$12^2/2) * (AA$2-Z$2) + $C$12*SQRT(AA$2-Z$2)*V3008)</f>
        <v>79.605590657373526</v>
      </c>
      <c r="AB3008" s="52">
        <f ca="1">AA3008 * EXP(($E$3 - $C$12^2/2) * (AB$2-AA$2) + $C$12*SQRT(AB$2-AA$2)*W3008)</f>
        <v>63.674428334961334</v>
      </c>
      <c r="AC3008" s="52">
        <f ca="1">AB3008 * EXP(($E$3 - $C$12^2/2) * (AC$2-AB$2) + $C$12*SQRT(AC$2-AB$2)*X3008)</f>
        <v>74.633194881109915</v>
      </c>
      <c r="AD3008" s="47"/>
      <c r="AE3008" s="3" t="s">
        <v>47</v>
      </c>
      <c r="AF3008" s="64">
        <f t="shared" ref="AF3008" ca="1" si="3801">($B$5*AF3010 + (1 + $B$6)*AF3009)*$B$2</f>
        <v>0</v>
      </c>
      <c r="AG3008" s="64">
        <f t="shared" ref="AG3008" ca="1" si="3802">($B$5*AG3010 + (1 + $B$6)*AG3009)*$B$2</f>
        <v>0</v>
      </c>
      <c r="AH3008" s="64">
        <f t="shared" ref="AH3008" ca="1" si="3803">($B$5*AH3010 + (1 + $B$6)*AH3009)*$B$2</f>
        <v>0</v>
      </c>
      <c r="AI3008" s="64">
        <f t="shared" ref="AI3008" ca="1" si="3804">($B$5*AI3010 + (1 + $B$6)*AI3009)*$B$2</f>
        <v>0</v>
      </c>
      <c r="AJ3008" s="64" cm="1">
        <f t="array" aca="1" ref="AJ3008" ca="1">($B$5*AJ3010 + (1 + $B$6)*AJ3009 + AND(NOT(AF3009:AJ3009)))*$B$2</f>
        <v>100000</v>
      </c>
      <c r="AK3008" s="73"/>
      <c r="AL3008" s="70"/>
    </row>
    <row r="3009" spans="6:38" ht="14.55" customHeight="1" x14ac:dyDescent="0.3">
      <c r="F3009" s="79"/>
      <c r="G3009" s="3">
        <v>3007</v>
      </c>
      <c r="H3009" s="61">
        <v>0.96987787584410468</v>
      </c>
      <c r="I3009" s="61">
        <v>-0.19525866578597581</v>
      </c>
      <c r="J3009" s="61">
        <v>-1.3152161241696556</v>
      </c>
      <c r="K3009" s="62">
        <v>-1.9120558141880379</v>
      </c>
      <c r="L3009" s="60">
        <f t="array" ref="L3009:O3009">TRANSPOSE(MMULT(Option!$B$25:$E$28, TRANSPOSE(H3009:K3009)))</f>
        <v>0.96987787584410468</v>
      </c>
      <c r="M3009" s="60">
        <v>0.20899362712557826</v>
      </c>
      <c r="N3009" s="60">
        <v>-0.81834713094831912</v>
      </c>
      <c r="O3009" s="60">
        <v>-1.5572702486597587</v>
      </c>
      <c r="P3009" s="56" t="str">
        <f t="shared" si="3725"/>
        <v>602/2</v>
      </c>
      <c r="R3009" s="80"/>
      <c r="S3009" s="3" t="s">
        <v>31</v>
      </c>
      <c r="T3009" s="60">
        <f ca="1"/>
        <v>0.70464102952980023</v>
      </c>
      <c r="U3009" s="60">
        <f ca="1"/>
        <v>-1.8777145060914522</v>
      </c>
      <c r="V3009" s="60">
        <f ca="1"/>
        <v>-0.87899297355191019</v>
      </c>
      <c r="W3009" s="60">
        <f ca="1"/>
        <v>-1.0981596598239145</v>
      </c>
      <c r="X3009" s="60">
        <f ca="1"/>
        <v>-0.39142070351648389</v>
      </c>
      <c r="Y3009" s="52">
        <f ca="1">$B$13 * EXP(($E$3 - $C$13^2/2) * Y$2 + $C$13*SQRT(Y$2)*T3009)</f>
        <v>124.15893699779967</v>
      </c>
      <c r="Z3009" s="52">
        <f ca="1">Y3009 * EXP(($E$3 - $C$13^2/2) * (Z$2-Y$2) + $C$13*SQRT(Z$2-Y$2)*U3009)</f>
        <v>71.040358350510616</v>
      </c>
      <c r="AA3009" s="52">
        <f ca="1">Z3009 * EXP(($E$3 - $C$13^2/2) * (AA$2-Z$2) + $C$13*SQRT(AA$2-Z$2)*V3009)</f>
        <v>54.847151397141005</v>
      </c>
      <c r="AB3009" s="52">
        <f ca="1">AA3009 * EXP(($E$3 - $C$13^2/2) * (AB$2-AA$2) + $C$13*SQRT(AB$2-AA$2)*W3009)</f>
        <v>39.650452207894254</v>
      </c>
      <c r="AC3009" s="52">
        <f ca="1">AB3009 * EXP(($E$3 - $C$13^2/2) * (AC$2-AB$2) + $C$13*SQRT(AC$2-AB$2)*X3009)</f>
        <v>35.434153456966079</v>
      </c>
      <c r="AD3009" s="47"/>
      <c r="AE3009" s="3" t="s">
        <v>46</v>
      </c>
      <c r="AF3009" s="52" t="b">
        <f t="shared" ref="AF3009" ca="1" si="3805">AF3007 &gt;= $B$4</f>
        <v>0</v>
      </c>
      <c r="AG3009" s="52" t="b">
        <f t="array" aca="1" ref="AG3009" ca="1">AND(AG3007 &gt;= $B$4, NOT(OR($AF3009:AF3009)))</f>
        <v>0</v>
      </c>
      <c r="AH3009" s="52" t="b">
        <f t="array" aca="1" ref="AH3009" ca="1">AND(AH3007 &gt;= $B$4, NOT(OR($AF3009:AG3009)))</f>
        <v>0</v>
      </c>
      <c r="AI3009" s="52" t="b">
        <f t="array" aca="1" ref="AI3009" ca="1">AND(AI3007 &gt;= $B$4, NOT(OR($AF3009:AH3009)))</f>
        <v>0</v>
      </c>
      <c r="AJ3009" s="52" t="b">
        <f t="array" aca="1" ref="AJ3009" ca="1">AND(AJ3007 &gt;= $B$4, NOT(OR($AF3009:AI3009)))</f>
        <v>0</v>
      </c>
      <c r="AK3009" s="73"/>
      <c r="AL3009" s="70"/>
    </row>
    <row r="3010" spans="6:38" ht="14.55" customHeight="1" x14ac:dyDescent="0.3">
      <c r="F3010" s="79"/>
      <c r="G3010" s="3">
        <v>3008</v>
      </c>
      <c r="H3010" s="61">
        <v>-0.18369197445585606</v>
      </c>
      <c r="I3010" s="61">
        <v>1.1460135604549899</v>
      </c>
      <c r="J3010" s="61">
        <v>1.5026144858392971</v>
      </c>
      <c r="K3010" s="62">
        <v>-9.2426770412366716E-2</v>
      </c>
      <c r="L3010" s="60">
        <f t="array" ref="L3010:O3010">TRANSPOSE(MMULT(Option!$B$25:$E$28, TRANSPOSE(H3010:K3010)))</f>
        <v>-0.18369197445585606</v>
      </c>
      <c r="M3010" s="60">
        <v>0.97686198786382594</v>
      </c>
      <c r="N3010" s="60">
        <v>1.546381431540532</v>
      </c>
      <c r="O3010" s="60">
        <v>0.44075076360355142</v>
      </c>
      <c r="P3010" s="56" t="str">
        <f t="shared" si="3725"/>
        <v>602/3</v>
      </c>
      <c r="R3010" s="80"/>
      <c r="S3010" s="3" t="s">
        <v>30</v>
      </c>
      <c r="T3010" s="60">
        <f ca="1"/>
        <v>-9.9129111410543286E-2</v>
      </c>
      <c r="U3010" s="60">
        <f ca="1"/>
        <v>-1.9383993853941324</v>
      </c>
      <c r="V3010" s="60">
        <f ca="1"/>
        <v>-1.0103921224820807</v>
      </c>
      <c r="W3010" s="60">
        <f ca="1"/>
        <v>-0.71884054415889875</v>
      </c>
      <c r="X3010" s="60">
        <f ca="1"/>
        <v>1.276716313474431</v>
      </c>
      <c r="Y3010" s="52">
        <f ca="1">$B$14 * EXP(($E$3 - $C$14^2/2) * Y$2 + $C$14*SQRT(Y$2)*T3010)</f>
        <v>97.556476120073938</v>
      </c>
      <c r="Z3010" s="52">
        <f ca="1">Y3010 * EXP(($E$3 - $C$14^2/2) * (Z$2-Y$2) + $C$14*SQRT(Z$2-Y$2)*U3010)</f>
        <v>54.812136419713944</v>
      </c>
      <c r="AA3010" s="52">
        <f ca="1">Z3010 * EXP(($E$3 - $C$14^2/2) * (AA$2-Z$2) + $C$14*SQRT(AA$2-Z$2)*V3010)</f>
        <v>40.682336279687455</v>
      </c>
      <c r="AB3010" s="52">
        <f ca="1">AA3010 * EXP(($E$3 - $C$14^2/2) * (AB$2-AA$2) + $C$14*SQRT(AB$2-AA$2)*W3010)</f>
        <v>32.954961852952323</v>
      </c>
      <c r="AC3010" s="52">
        <f ca="1">AB3010 * EXP(($E$3 - $C$14^2/2) * (AC$2-AB$2) + $C$14*SQRT(AC$2-AB$2)*X3010)</f>
        <v>48.577318818585987</v>
      </c>
      <c r="AD3010" s="47"/>
      <c r="AE3010" s="3" t="s">
        <v>68</v>
      </c>
      <c r="AF3010" s="52" t="b">
        <f ca="1">AND(AF3007&gt;$B$3, NOT(OR($AF3009:AF3009)))</f>
        <v>0</v>
      </c>
      <c r="AG3010" s="52" t="b">
        <f ca="1">AND(AG3007&gt;$B$3, NOT(OR($AF3009:AG3009)))</f>
        <v>0</v>
      </c>
      <c r="AH3010" s="52" t="b">
        <f ca="1">AND(AH3007&gt;$B$3, NOT(OR($AF3009:AH3009)))</f>
        <v>0</v>
      </c>
      <c r="AI3010" s="52" t="b">
        <f ca="1">AND(AI3007&gt;$B$3, NOT(OR($AF3009:AI3009)))</f>
        <v>0</v>
      </c>
      <c r="AJ3010" s="52" t="b">
        <f ca="1">AND(AJ3007&gt;$B$3, NOT(OR($AF3009:AJ3009)))</f>
        <v>0</v>
      </c>
      <c r="AK3010" s="74"/>
      <c r="AL3010" s="70"/>
    </row>
    <row r="3011" spans="6:38" ht="14.55" customHeight="1" x14ac:dyDescent="0.3">
      <c r="F3011" s="79"/>
      <c r="G3011" s="3">
        <v>3009</v>
      </c>
      <c r="H3011" s="61">
        <v>-1.0941231784812808</v>
      </c>
      <c r="I3011" s="61">
        <v>0.63287391820776528</v>
      </c>
      <c r="J3011" s="61">
        <v>-1.8398851620038339</v>
      </c>
      <c r="K3011" s="62">
        <v>0.69437290554716746</v>
      </c>
      <c r="L3011" s="60">
        <f t="array" ref="L3011:O3011">TRANSPOSE(MMULT(Option!$B$25:$E$28, TRANSPOSE(H3011:K3011)))</f>
        <v>-1.0941231784812808</v>
      </c>
      <c r="M3011" s="60">
        <v>0.14238925571756272</v>
      </c>
      <c r="N3011" s="60">
        <v>-1.8879136353673096</v>
      </c>
      <c r="O3011" s="60">
        <v>-3.6407359490661428E-2</v>
      </c>
      <c r="P3011" s="56" t="str">
        <f t="shared" si="3725"/>
        <v>602/4</v>
      </c>
      <c r="R3011" s="80">
        <v>753</v>
      </c>
      <c r="S3011" s="3" t="s">
        <v>28</v>
      </c>
      <c r="T3011" s="60">
        <f t="array" aca="1" ref="T3011:T3014" ca="1">TRANSPOSE(OFFSET($L$3, MATCH($R3011 &amp; "/" &amp; T$2, $P$3:$P$5002, 0) - 1, 0, 1, $E$1))</f>
        <v>-0.45586153342732993</v>
      </c>
      <c r="U3011" s="60">
        <f t="array" aca="1" ref="U3011:U3014" ca="1">TRANSPOSE(OFFSET($L$3, MATCH($R3011 &amp; "/" &amp; U$2, $P$3:$P$5002, 0) - 1, 0, 1, $E$1))</f>
        <v>1.0907468688809248</v>
      </c>
      <c r="V3011" s="60">
        <f t="array" aca="1" ref="V3011:V3014" ca="1">TRANSPOSE(OFFSET($L$3, MATCH($R3011 &amp; "/" &amp; V$2, $P$3:$P$5002, 0) - 1, 0, 1, $E$1))</f>
        <v>-1.4659226477454061</v>
      </c>
      <c r="W3011" s="60">
        <f t="array" aca="1" ref="W3011:W3014" ca="1">TRANSPOSE(OFFSET($L$3, MATCH($R3011 &amp; "/" &amp; W$2, $P$3:$P$5002, 0) - 1, 0, 1, $E$1))</f>
        <v>1.4286921092451905</v>
      </c>
      <c r="X3011" s="60">
        <f t="array" aca="1" ref="X3011:X3014" ca="1">TRANSPOSE(OFFSET($L$3, MATCH($R3011 &amp; "/" &amp; X$2, $P$3:$P$5002, 0) - 1, 0, 1, $E$1))</f>
        <v>-0.62846730927586014</v>
      </c>
      <c r="Y3011" s="52">
        <f ca="1">$B$11 * EXP(($E$3 - $C$11^2/2) * Y$2 + $C$11*SQRT(Y$2)*T3011)</f>
        <v>87.655269202422076</v>
      </c>
      <c r="Z3011" s="52">
        <f ca="1">Y3011 * EXP(($E$3 - $C$11^2/2) * (Z$2-Y$2) + $C$11*SQRT(Z$2-Y$2)*U3011)</f>
        <v>122.19715764720854</v>
      </c>
      <c r="AA3011" s="52">
        <f ca="1">Z3011 * EXP(($E$3 - $C$11^2/2) * (AA$2-Z$2) + $C$11*SQRT(AA$2-Z$2)*V3011)</f>
        <v>79.111558740827704</v>
      </c>
      <c r="AB3011" s="52">
        <f ca="1">AA3011 * EXP(($E$3 - $C$11^2/2) * (AB$2-AA$2) + $C$11*SQRT(AB$2-AA$2)*W3011)</f>
        <v>122.05437291443482</v>
      </c>
      <c r="AC3011" s="52">
        <f ca="1">AB3011 * EXP(($E$3 - $C$11^2/2) * (AC$2-AB$2) + $C$11*SQRT(AC$2-AB$2)*X3011)</f>
        <v>101.5881030467289</v>
      </c>
      <c r="AD3011" s="47"/>
      <c r="AE3011" s="3" t="s">
        <v>69</v>
      </c>
      <c r="AF3011" s="20" cm="1">
        <f t="array" aca="1" ref="AF3011" ca="1">MIN(Y3011:Y3014 / $D$11:$D$14)</f>
        <v>0.73224868087403228</v>
      </c>
      <c r="AG3011" s="20" cm="1">
        <f t="array" aca="1" ref="AG3011" ca="1">MIN(Z3011:Z3014 / $D$11:$D$14)</f>
        <v>1.155044317905952</v>
      </c>
      <c r="AH3011" s="20" cm="1">
        <f t="array" aca="1" ref="AH3011" ca="1">MIN(AA3011:AA3014 / $D$11:$D$14)</f>
        <v>0.74316441291231528</v>
      </c>
      <c r="AI3011" s="20" cm="1">
        <f t="array" aca="1" ref="AI3011" ca="1">MIN(AB3011:AB3014 / $D$11:$D$14)</f>
        <v>0.6442652227499065</v>
      </c>
      <c r="AJ3011" s="20" cm="1">
        <f t="array" aca="1" ref="AJ3011" ca="1">MIN(AC3011:AC3014 / $D$11:$D$14)</f>
        <v>0.60989346040110337</v>
      </c>
      <c r="AK3011" s="72">
        <f t="array" aca="1" ref="AK3011" ca="1">SUMPRODUCT(AF3012:AJ3012, EXP(-$E$3*$AF$2:$AJ$2))</f>
        <v>91452.639577679874</v>
      </c>
      <c r="AL3011" s="70">
        <f ca="1">MAX(AC3012 - $D$11, 0) * EXP(-$E$2*$E$3)</f>
        <v>0</v>
      </c>
    </row>
    <row r="3012" spans="6:38" ht="14.55" customHeight="1" x14ac:dyDescent="0.3">
      <c r="F3012" s="79"/>
      <c r="G3012" s="3">
        <v>3010</v>
      </c>
      <c r="H3012" s="61">
        <v>-0.87933033069456701</v>
      </c>
      <c r="I3012" s="61">
        <v>0.57485718876692282</v>
      </c>
      <c r="J3012" s="61">
        <v>-1.400424316360007</v>
      </c>
      <c r="K3012" s="62">
        <v>-1.0853416532114641</v>
      </c>
      <c r="L3012" s="60">
        <f t="array" ref="L3012:O3012">TRANSPOSE(MMULT(Option!$B$25:$E$28, TRANSPOSE(H3012:K3012)))</f>
        <v>-0.87933033069456701</v>
      </c>
      <c r="M3012" s="60">
        <v>0.17513318398496147</v>
      </c>
      <c r="N3012" s="60">
        <v>-1.4312059580193404</v>
      </c>
      <c r="O3012" s="60">
        <v>-1.4039650874607104</v>
      </c>
      <c r="P3012" s="56" t="str">
        <f t="shared" ref="P3012:P3075" si="3806">(QUOTIENT(G3012 - 1, $E$2) + 1) &amp; "/" &amp; MOD(G3012 -1, $E$2) + 1</f>
        <v>602/5</v>
      </c>
      <c r="R3012" s="80"/>
      <c r="S3012" s="3" t="s">
        <v>29</v>
      </c>
      <c r="T3012" s="60">
        <f ca="1"/>
        <v>9.6677349436931015E-2</v>
      </c>
      <c r="U3012" s="60">
        <f ca="1"/>
        <v>0.35045169629297651</v>
      </c>
      <c r="V3012" s="60">
        <f ca="1"/>
        <v>-0.82714321610570274</v>
      </c>
      <c r="W3012" s="60">
        <f ca="1"/>
        <v>-1.1521351665942343</v>
      </c>
      <c r="X3012" s="60">
        <f ca="1"/>
        <v>-0.19942063685968225</v>
      </c>
      <c r="Y3012" s="52">
        <f ca="1">$B$12 * EXP(($E$3 - $C$12^2/2) * Y$2 + $C$12*SQRT(Y$2)*T3012)</f>
        <v>103.45879224023329</v>
      </c>
      <c r="Z3012" s="52">
        <f ca="1">Y3012 * EXP(($E$3 - $C$12^2/2) * (Z$2-Y$2) + $C$12*SQRT(Z$2-Y$2)*U3012)</f>
        <v>115.50443179059519</v>
      </c>
      <c r="AA3012" s="52">
        <f ca="1">Z3012 * EXP(($E$3 - $C$12^2/2) * (AA$2-Z$2) + $C$12*SQRT(AA$2-Z$2)*V3012)</f>
        <v>90.573885761736904</v>
      </c>
      <c r="AB3012" s="52">
        <f ca="1">AA3012 * EXP(($E$3 - $C$12^2/2) * (AB$2-AA$2) + $C$12*SQRT(AB$2-AA$2)*W3012)</f>
        <v>64.426522274990646</v>
      </c>
      <c r="AC3012" s="52">
        <f ca="1">AB3012 * EXP(($E$3 - $C$12^2/2) * (AC$2-AB$2) + $C$12*SQRT(AC$2-AB$2)*X3012)</f>
        <v>60.989346040110334</v>
      </c>
      <c r="AD3012" s="47"/>
      <c r="AE3012" s="3" t="s">
        <v>47</v>
      </c>
      <c r="AF3012" s="64">
        <f t="shared" ref="AF3012" ca="1" si="3807">($B$5*AF3014 + (1 + $B$6)*AF3013)*$B$2</f>
        <v>0</v>
      </c>
      <c r="AG3012" s="64">
        <f t="shared" ref="AG3012" ca="1" si="3808">($B$5*AG3014 + (1 + $B$6)*AG3013)*$B$2</f>
        <v>15000</v>
      </c>
      <c r="AH3012" s="64">
        <f t="shared" ref="AH3012" ca="1" si="3809">($B$5*AH3014 + (1 + $B$6)*AH3013)*$B$2</f>
        <v>0</v>
      </c>
      <c r="AI3012" s="64">
        <f t="shared" ref="AI3012" ca="1" si="3810">($B$5*AI3014 + (1 + $B$6)*AI3013)*$B$2</f>
        <v>0</v>
      </c>
      <c r="AJ3012" s="64" cm="1">
        <f t="array" aca="1" ref="AJ3012" ca="1">($B$5*AJ3014 + (1 + $B$6)*AJ3013 + AND(NOT(AF3013:AJ3013)))*$B$2</f>
        <v>100000</v>
      </c>
      <c r="AK3012" s="73"/>
      <c r="AL3012" s="70"/>
    </row>
    <row r="3013" spans="6:38" ht="14.55" customHeight="1" x14ac:dyDescent="0.3">
      <c r="F3013" s="79"/>
      <c r="G3013" s="3">
        <v>3011</v>
      </c>
      <c r="H3013" s="61">
        <v>-1.142422115138704</v>
      </c>
      <c r="I3013" s="61">
        <v>-2.527474220944538</v>
      </c>
      <c r="J3013" s="61">
        <v>-0.57173690582614689</v>
      </c>
      <c r="K3013" s="62">
        <v>1.2916497987809104</v>
      </c>
      <c r="L3013" s="60">
        <f t="array" ref="L3013:O3013">TRANSPOSE(MMULT(Option!$B$25:$E$28, TRANSPOSE(H3013:K3013)))</f>
        <v>-1.142422115138704</v>
      </c>
      <c r="M3013" s="60">
        <v>-2.7734372329610588</v>
      </c>
      <c r="N3013" s="60">
        <v>-1.6209792358927271</v>
      </c>
      <c r="O3013" s="60">
        <v>-0.12430576918543279</v>
      </c>
      <c r="P3013" s="56" t="str">
        <f t="shared" si="3806"/>
        <v>603/1</v>
      </c>
      <c r="R3013" s="80"/>
      <c r="S3013" s="3" t="s">
        <v>31</v>
      </c>
      <c r="T3013" s="60">
        <f ca="1"/>
        <v>0.80626193804698754</v>
      </c>
      <c r="U3013" s="60">
        <f ca="1"/>
        <v>9.7389330391147999E-2</v>
      </c>
      <c r="V3013" s="60">
        <f ca="1"/>
        <v>-1.9431111891841479</v>
      </c>
      <c r="W3013" s="60">
        <f ca="1"/>
        <v>0.58347999260792927</v>
      </c>
      <c r="X3013" s="60">
        <f ca="1"/>
        <v>0.515383558204074</v>
      </c>
      <c r="Y3013" s="52">
        <f ca="1">$B$13 * EXP(($E$3 - $C$13^2/2) * Y$2 + $C$13*SQRT(Y$2)*T3013)</f>
        <v>128.00236846768141</v>
      </c>
      <c r="Z3013" s="52">
        <f ca="1">Y3013 * EXP(($E$3 - $C$13^2/2) * (Z$2-Y$2) + $C$13*SQRT(Z$2-Y$2)*U3013)</f>
        <v>132.4579937048633</v>
      </c>
      <c r="AA3013" s="52">
        <f ca="1">Z3013 * EXP(($E$3 - $C$13^2/2) * (AA$2-Z$2) + $C$13*SQRT(AA$2-Z$2)*V3013)</f>
        <v>74.316441291231527</v>
      </c>
      <c r="AB3013" s="52">
        <f ca="1">AA3013 * EXP(($E$3 - $C$13^2/2) * (AB$2-AA$2) + $C$13*SQRT(AB$2-AA$2)*W3013)</f>
        <v>88.97684857718582</v>
      </c>
      <c r="AC3013" s="52">
        <f ca="1">AB3013 * EXP(($E$3 - $C$13^2/2) * (AC$2-AB$2) + $C$13*SQRT(AC$2-AB$2)*X3013)</f>
        <v>104.3751139605354</v>
      </c>
      <c r="AD3013" s="47"/>
      <c r="AE3013" s="3" t="s">
        <v>46</v>
      </c>
      <c r="AF3013" s="52" t="b">
        <f t="shared" ref="AF3013" ca="1" si="3811">AF3011 &gt;= $B$4</f>
        <v>0</v>
      </c>
      <c r="AG3013" s="52" t="b">
        <f t="array" aca="1" ref="AG3013" ca="1">AND(AG3011 &gt;= $B$4, NOT(OR($AF3013:AF3013)))</f>
        <v>0</v>
      </c>
      <c r="AH3013" s="52" t="b">
        <f t="array" aca="1" ref="AH3013" ca="1">AND(AH3011 &gt;= $B$4, NOT(OR($AF3013:AG3013)))</f>
        <v>0</v>
      </c>
      <c r="AI3013" s="52" t="b">
        <f t="array" aca="1" ref="AI3013" ca="1">AND(AI3011 &gt;= $B$4, NOT(OR($AF3013:AH3013)))</f>
        <v>0</v>
      </c>
      <c r="AJ3013" s="52" t="b">
        <f t="array" aca="1" ref="AJ3013" ca="1">AND(AJ3011 &gt;= $B$4, NOT(OR($AF3013:AI3013)))</f>
        <v>0</v>
      </c>
      <c r="AK3013" s="73"/>
      <c r="AL3013" s="70"/>
    </row>
    <row r="3014" spans="6:38" ht="14.55" customHeight="1" x14ac:dyDescent="0.3">
      <c r="F3014" s="79"/>
      <c r="G3014" s="3">
        <v>3012</v>
      </c>
      <c r="H3014" s="61">
        <v>1.2501307385177463</v>
      </c>
      <c r="I3014" s="61">
        <v>-0.43340635688263562</v>
      </c>
      <c r="J3014" s="61">
        <v>-0.4137892471901512</v>
      </c>
      <c r="K3014" s="62">
        <v>0.49982182315805124</v>
      </c>
      <c r="L3014" s="60">
        <f t="array" ref="L3014:O3014">TRANSPOSE(MMULT(Option!$B$25:$E$28, TRANSPOSE(H3014:K3014)))</f>
        <v>1.2501307385177463</v>
      </c>
      <c r="M3014" s="60">
        <v>0.10282880798915395</v>
      </c>
      <c r="N3014" s="60">
        <v>2.3124609564174448E-2</v>
      </c>
      <c r="O3014" s="60">
        <v>0.73381831688407884</v>
      </c>
      <c r="P3014" s="56" t="str">
        <f t="shared" si="3806"/>
        <v>603/2</v>
      </c>
      <c r="R3014" s="80"/>
      <c r="S3014" s="3" t="s">
        <v>30</v>
      </c>
      <c r="T3014" s="60">
        <f ca="1"/>
        <v>-1.0554503158177209</v>
      </c>
      <c r="U3014" s="60">
        <f ca="1"/>
        <v>1.6914028307985596</v>
      </c>
      <c r="V3014" s="60">
        <f ca="1"/>
        <v>-1.4125531480258549</v>
      </c>
      <c r="W3014" s="60">
        <f ca="1"/>
        <v>1.3814735991781719</v>
      </c>
      <c r="X3014" s="60">
        <f ca="1"/>
        <v>-0.52157935017782053</v>
      </c>
      <c r="Y3014" s="52">
        <f ca="1">$B$14 * EXP(($E$3 - $C$14^2/2) * Y$2 + $C$14*SQRT(Y$2)*T3014)</f>
        <v>73.224868087403223</v>
      </c>
      <c r="Z3014" s="52">
        <f ca="1">Y3014 * EXP(($E$3 - $C$14^2/2) * (Z$2-Y$2) + $C$14*SQRT(Z$2-Y$2)*U3014)</f>
        <v>122.23628580186769</v>
      </c>
      <c r="AA3014" s="52">
        <f ca="1">Z3014 * EXP(($E$3 - $C$14^2/2) * (AA$2-Z$2) + $C$14*SQRT(AA$2-Z$2)*V3014)</f>
        <v>80.41413716188984</v>
      </c>
      <c r="AB3014" s="52">
        <f ca="1">AA3014 * EXP(($E$3 - $C$14^2/2) * (AB$2-AA$2) + $C$14*SQRT(AB$2-AA$2)*W3014)</f>
        <v>122.31896202223257</v>
      </c>
      <c r="AC3014" s="52">
        <f ca="1">AB3014 * EXP(($E$3 - $C$14^2/2) * (AC$2-AB$2) + $C$14*SQRT(AC$2-AB$2)*X3014)</f>
        <v>105.12585703311954</v>
      </c>
      <c r="AD3014" s="47"/>
      <c r="AE3014" s="3" t="s">
        <v>68</v>
      </c>
      <c r="AF3014" s="52" t="b">
        <f ca="1">AND(AF3011&gt;$B$3, NOT(OR($AF3013:AF3013)))</f>
        <v>0</v>
      </c>
      <c r="AG3014" s="52" t="b">
        <f ca="1">AND(AG3011&gt;$B$3, NOT(OR($AF3013:AG3013)))</f>
        <v>1</v>
      </c>
      <c r="AH3014" s="52" t="b">
        <f ca="1">AND(AH3011&gt;$B$3, NOT(OR($AF3013:AH3013)))</f>
        <v>0</v>
      </c>
      <c r="AI3014" s="52" t="b">
        <f ca="1">AND(AI3011&gt;$B$3, NOT(OR($AF3013:AI3013)))</f>
        <v>0</v>
      </c>
      <c r="AJ3014" s="52" t="b">
        <f ca="1">AND(AJ3011&gt;$B$3, NOT(OR($AF3013:AJ3013)))</f>
        <v>0</v>
      </c>
      <c r="AK3014" s="74"/>
      <c r="AL3014" s="70"/>
    </row>
    <row r="3015" spans="6:38" ht="14.55" customHeight="1" x14ac:dyDescent="0.3">
      <c r="F3015" s="79"/>
      <c r="G3015" s="3">
        <v>3013</v>
      </c>
      <c r="H3015" s="61">
        <v>0.14160957261491824</v>
      </c>
      <c r="I3015" s="61">
        <v>-0.15818829869090034</v>
      </c>
      <c r="J3015" s="61">
        <v>1.1310310058507338</v>
      </c>
      <c r="K3015" s="62">
        <v>-1.938003144339161</v>
      </c>
      <c r="L3015" s="60">
        <f t="array" ref="L3015:O3015">TRANSPOSE(MMULT(Option!$B$25:$E$28, TRANSPOSE(H3015:K3015)))</f>
        <v>0.14160957261491824</v>
      </c>
      <c r="M3015" s="60">
        <v>-8.8338141515499624E-2</v>
      </c>
      <c r="N3015" s="60">
        <v>1.0086163258906538</v>
      </c>
      <c r="O3015" s="60">
        <v>-1.4236316847058181</v>
      </c>
      <c r="P3015" s="56" t="str">
        <f t="shared" si="3806"/>
        <v>603/3</v>
      </c>
      <c r="R3015" s="80">
        <v>754</v>
      </c>
      <c r="S3015" s="3" t="s">
        <v>28</v>
      </c>
      <c r="T3015" s="60">
        <f t="array" aca="1" ref="T3015:T3018" ca="1">TRANSPOSE(OFFSET($L$3, MATCH($R3015 &amp; "/" &amp; T$2, $P$3:$P$5002, 0) - 1, 0, 1, $E$1))</f>
        <v>-0.51761633734557144</v>
      </c>
      <c r="U3015" s="60">
        <f t="array" aca="1" ref="U3015:U3018" ca="1">TRANSPOSE(OFFSET($L$3, MATCH($R3015 &amp; "/" &amp; U$2, $P$3:$P$5002, 0) - 1, 0, 1, $E$1))</f>
        <v>-0.95188731896512913</v>
      </c>
      <c r="V3015" s="60">
        <f t="array" aca="1" ref="V3015:V3018" ca="1">TRANSPOSE(OFFSET($L$3, MATCH($R3015 &amp; "/" &amp; V$2, $P$3:$P$5002, 0) - 1, 0, 1, $E$1))</f>
        <v>0.40679007506040132</v>
      </c>
      <c r="W3015" s="60">
        <f t="array" aca="1" ref="W3015:W3018" ca="1">TRANSPOSE(OFFSET($L$3, MATCH($R3015 &amp; "/" &amp; W$2, $P$3:$P$5002, 0) - 1, 0, 1, $E$1))</f>
        <v>0.73541532661332487</v>
      </c>
      <c r="X3015" s="60">
        <f t="array" aca="1" ref="X3015:X3018" ca="1">TRANSPOSE(OFFSET($L$3, MATCH($R3015 &amp; "/" &amp; X$2, $P$3:$P$5002, 0) - 1, 0, 1, $E$1))</f>
        <v>0.87925689899958048</v>
      </c>
      <c r="Y3015" s="52">
        <f ca="1">$B$11 * EXP(($E$3 - $C$11^2/2) * Y$2 + $C$11*SQRT(Y$2)*T3015)</f>
        <v>86.046279461451959</v>
      </c>
      <c r="Z3015" s="52">
        <f ca="1">Y3015 * EXP(($E$3 - $C$11^2/2) * (Z$2-Y$2) + $C$11*SQRT(Z$2-Y$2)*U3015)</f>
        <v>64.995568399027633</v>
      </c>
      <c r="AA3015" s="52">
        <f ca="1">Z3015 * EXP(($E$3 - $C$11^2/2) * (AA$2-Z$2) + $C$11*SQRT(AA$2-Z$2)*V3015)</f>
        <v>73.79980664473851</v>
      </c>
      <c r="AB3015" s="52">
        <f ca="1">AA3015 * EXP(($E$3 - $C$11^2/2) * (AB$2-AA$2) + $C$11*SQRT(AB$2-AA$2)*W3015)</f>
        <v>92.47891842247742</v>
      </c>
      <c r="AC3015" s="52">
        <f ca="1">AB3015 * EXP(($E$3 - $C$11^2/2) * (AC$2-AB$2) + $C$11*SQRT(AC$2-AB$2)*X3015)</f>
        <v>120.99603534266988</v>
      </c>
      <c r="AD3015" s="47"/>
      <c r="AE3015" s="3" t="s">
        <v>69</v>
      </c>
      <c r="AF3015" s="20" cm="1">
        <f t="array" aca="1" ref="AF3015" ca="1">MIN(Y3015:Y3018 / $D$11:$D$14)</f>
        <v>0.85830566071548775</v>
      </c>
      <c r="AG3015" s="20" cm="1">
        <f t="array" aca="1" ref="AG3015" ca="1">MIN(Z3015:Z3018 / $D$11:$D$14)</f>
        <v>0.64995568399027637</v>
      </c>
      <c r="AH3015" s="20" cm="1">
        <f t="array" aca="1" ref="AH3015" ca="1">MIN(AA3015:AA3018 / $D$11:$D$14)</f>
        <v>0.73799806644738508</v>
      </c>
      <c r="AI3015" s="20" cm="1">
        <f t="array" aca="1" ref="AI3015" ca="1">MIN(AB3015:AB3018 / $D$11:$D$14)</f>
        <v>0.92478918422477419</v>
      </c>
      <c r="AJ3015" s="20" cm="1">
        <f t="array" aca="1" ref="AJ3015" ca="1">MIN(AC3015:AC3018 / $D$11:$D$14)</f>
        <v>1.0633135306447459</v>
      </c>
      <c r="AK3015" s="72">
        <f t="array" aca="1" ref="AK3015" ca="1">SUMPRODUCT(AF3016:AJ3016, EXP(-$E$3*$AF$2:$AJ$2))</f>
        <v>116111.49271689198</v>
      </c>
      <c r="AL3015" s="70">
        <f ca="1">MAX(AC3016 - $D$11, 0) * EXP(-$E$2*$E$3)</f>
        <v>4.9308627245143448</v>
      </c>
    </row>
    <row r="3016" spans="6:38" ht="14.55" customHeight="1" x14ac:dyDescent="0.3">
      <c r="F3016" s="79"/>
      <c r="G3016" s="3">
        <v>3014</v>
      </c>
      <c r="H3016" s="61">
        <v>-1.4148871834730676</v>
      </c>
      <c r="I3016" s="61">
        <v>0.59811085839341871</v>
      </c>
      <c r="J3016" s="61">
        <v>-1.1574401580090756</v>
      </c>
      <c r="K3016" s="62">
        <v>0.53265902015555722</v>
      </c>
      <c r="L3016" s="60">
        <f t="array" ref="L3016:O3016">TRANSPOSE(MMULT(Option!$B$25:$E$28, TRANSPOSE(H3016:K3016)))</f>
        <v>-1.4148871834730676</v>
      </c>
      <c r="M3016" s="60">
        <v>-1.7777216876656232E-2</v>
      </c>
      <c r="N3016" s="60">
        <v>-1.4259240269853637</v>
      </c>
      <c r="O3016" s="60">
        <v>-0.17909993947299663</v>
      </c>
      <c r="P3016" s="56" t="str">
        <f t="shared" si="3806"/>
        <v>603/4</v>
      </c>
      <c r="R3016" s="80"/>
      <c r="S3016" s="3" t="s">
        <v>29</v>
      </c>
      <c r="T3016" s="60">
        <f ca="1"/>
        <v>-0.52598331671749798</v>
      </c>
      <c r="U3016" s="60">
        <f ca="1"/>
        <v>0.94221828012984232</v>
      </c>
      <c r="V3016" s="60">
        <f ca="1"/>
        <v>-6.0504508786564076E-2</v>
      </c>
      <c r="W3016" s="60">
        <f ca="1"/>
        <v>-0.162623388296598</v>
      </c>
      <c r="X3016" s="60">
        <f ca="1"/>
        <v>-7.1807050538775397E-2</v>
      </c>
      <c r="Y3016" s="52">
        <f ca="1">$B$12 * EXP(($E$3 - $C$12^2/2) * Y$2 + $C$12*SQRT(Y$2)*T3016)</f>
        <v>85.830566071548773</v>
      </c>
      <c r="Z3016" s="52">
        <f ca="1">Y3016 * EXP(($E$3 - $C$12^2/2) * (Z$2-Y$2) + $C$12*SQRT(Z$2-Y$2)*U3016)</f>
        <v>114.43885638732621</v>
      </c>
      <c r="AA3016" s="52">
        <f ca="1">Z3016 * EXP(($E$3 - $C$12^2/2) * (AA$2-Z$2) + $C$12*SQRT(AA$2-Z$2)*V3016)</f>
        <v>112.94368395181183</v>
      </c>
      <c r="AB3016" s="52">
        <f ca="1">AA3016 * EXP(($E$3 - $C$12^2/2) * (AB$2-AA$2) + $C$12*SQRT(AB$2-AA$2)*W3016)</f>
        <v>108.10492744452463</v>
      </c>
      <c r="AC3016" s="52">
        <f ca="1">AB3016 * EXP(($E$3 - $C$12^2/2) * (AC$2-AB$2) + $C$12*SQRT(AC$2-AB$2)*X3016)</f>
        <v>106.33135306447458</v>
      </c>
      <c r="AD3016" s="47"/>
      <c r="AE3016" s="3" t="s">
        <v>47</v>
      </c>
      <c r="AF3016" s="64">
        <f t="shared" ref="AF3016" ca="1" si="3812">($B$5*AF3018 + (1 + $B$6)*AF3017)*$B$2</f>
        <v>15000</v>
      </c>
      <c r="AG3016" s="64">
        <f t="shared" ref="AG3016" ca="1" si="3813">($B$5*AG3018 + (1 + $B$6)*AG3017)*$B$2</f>
        <v>0</v>
      </c>
      <c r="AH3016" s="64">
        <f t="shared" ref="AH3016" ca="1" si="3814">($B$5*AH3018 + (1 + $B$6)*AH3017)*$B$2</f>
        <v>0</v>
      </c>
      <c r="AI3016" s="64">
        <f t="shared" ref="AI3016" ca="1" si="3815">($B$5*AI3018 + (1 + $B$6)*AI3017)*$B$2</f>
        <v>15000</v>
      </c>
      <c r="AJ3016" s="64" cm="1">
        <f t="array" aca="1" ref="AJ3016" ca="1">($B$5*AJ3018 + (1 + $B$6)*AJ3017 + AND(NOT(AF3017:AJ3017)))*$B$2</f>
        <v>114999.99999999999</v>
      </c>
      <c r="AK3016" s="73"/>
      <c r="AL3016" s="70"/>
    </row>
    <row r="3017" spans="6:38" ht="14.55" customHeight="1" x14ac:dyDescent="0.3">
      <c r="F3017" s="79"/>
      <c r="G3017" s="3">
        <v>3015</v>
      </c>
      <c r="H3017" s="61">
        <v>-2.5658218452524824</v>
      </c>
      <c r="I3017" s="61">
        <v>-0.1743906316990132</v>
      </c>
      <c r="J3017" s="61">
        <v>-1.0597975562653525</v>
      </c>
      <c r="K3017" s="62">
        <v>1.1387908334695587</v>
      </c>
      <c r="L3017" s="60">
        <f t="array" ref="L3017:O3017">TRANSPOSE(MMULT(Option!$B$25:$E$28, TRANSPOSE(H3017:K3017)))</f>
        <v>-2.5658218452524824</v>
      </c>
      <c r="M3017" s="60">
        <v>-1.1861603921513715</v>
      </c>
      <c r="N3017" s="60">
        <v>-2.0028257861955607</v>
      </c>
      <c r="O3017" s="60">
        <v>-0.30364401984197709</v>
      </c>
      <c r="P3017" s="56" t="str">
        <f t="shared" si="3806"/>
        <v>603/5</v>
      </c>
      <c r="R3017" s="80"/>
      <c r="S3017" s="3" t="s">
        <v>31</v>
      </c>
      <c r="T3017" s="60">
        <f ca="1"/>
        <v>1.9164337331129766</v>
      </c>
      <c r="U3017" s="60">
        <f ca="1"/>
        <v>0.20416373171068028</v>
      </c>
      <c r="V3017" s="60">
        <f ca="1"/>
        <v>-0.45335647894248687</v>
      </c>
      <c r="W3017" s="60">
        <f ca="1"/>
        <v>0.49703636561598302</v>
      </c>
      <c r="X3017" s="60">
        <f ca="1"/>
        <v>0.73601023494198525</v>
      </c>
      <c r="Y3017" s="52">
        <f ca="1">$B$13 * EXP(($E$3 - $C$13^2/2) * Y$2 + $C$13*SQRT(Y$2)*T3017)</f>
        <v>178.59136266271739</v>
      </c>
      <c r="Z3017" s="52">
        <f ca="1">Y3017 * EXP(($E$3 - $C$13^2/2) * (Z$2-Y$2) + $C$13*SQRT(Z$2-Y$2)*U3017)</f>
        <v>190.82359701217618</v>
      </c>
      <c r="AA3017" s="52">
        <f ca="1">Z3017 * EXP(($E$3 - $C$13^2/2) * (AA$2-Z$2) + $C$13*SQRT(AA$2-Z$2)*V3017)</f>
        <v>167.39268874655451</v>
      </c>
      <c r="AB3017" s="52">
        <f ca="1">AA3017 * EXP(($E$3 - $C$13^2/2) * (AB$2-AA$2) + $C$13*SQRT(AB$2-AA$2)*W3017)</f>
        <v>195.28370358916243</v>
      </c>
      <c r="AC3017" s="52">
        <f ca="1">AB3017 * EXP(($E$3 - $C$13^2/2) * (AC$2-AB$2) + $C$13*SQRT(AC$2-AB$2)*X3017)</f>
        <v>244.75469447465099</v>
      </c>
      <c r="AD3017" s="47"/>
      <c r="AE3017" s="3" t="s">
        <v>46</v>
      </c>
      <c r="AF3017" s="52" t="b">
        <f t="shared" ref="AF3017" ca="1" si="3816">AF3015 &gt;= $B$4</f>
        <v>0</v>
      </c>
      <c r="AG3017" s="52" t="b">
        <f t="array" aca="1" ref="AG3017" ca="1">AND(AG3015 &gt;= $B$4, NOT(OR($AF3017:AF3017)))</f>
        <v>0</v>
      </c>
      <c r="AH3017" s="52" t="b">
        <f t="array" aca="1" ref="AH3017" ca="1">AND(AH3015 &gt;= $B$4, NOT(OR($AF3017:AG3017)))</f>
        <v>0</v>
      </c>
      <c r="AI3017" s="52" t="b">
        <f t="array" aca="1" ref="AI3017" ca="1">AND(AI3015 &gt;= $B$4, NOT(OR($AF3017:AH3017)))</f>
        <v>0</v>
      </c>
      <c r="AJ3017" s="52" t="b">
        <f t="array" aca="1" ref="AJ3017" ca="1">AND(AJ3015 &gt;= $B$4, NOT(OR($AF3017:AI3017)))</f>
        <v>0</v>
      </c>
      <c r="AK3017" s="73"/>
      <c r="AL3017" s="70"/>
    </row>
    <row r="3018" spans="6:38" ht="14.55" customHeight="1" x14ac:dyDescent="0.3">
      <c r="F3018" s="79"/>
      <c r="G3018" s="3">
        <v>3016</v>
      </c>
      <c r="H3018" s="61">
        <v>1.5439764794458083E-2</v>
      </c>
      <c r="I3018" s="61">
        <v>0.90414974690995897</v>
      </c>
      <c r="J3018" s="61">
        <v>-0.16539501111748922</v>
      </c>
      <c r="K3018" s="62">
        <v>1.2465499174057988</v>
      </c>
      <c r="L3018" s="60">
        <f t="array" ref="L3018:O3018">TRANSPOSE(MMULT(Option!$B$25:$E$28, TRANSPOSE(H3018:K3018)))</f>
        <v>1.5439764794458083E-2</v>
      </c>
      <c r="M3018" s="60">
        <v>0.83484283687579364</v>
      </c>
      <c r="N3018" s="60">
        <v>9.7669783118107395E-2</v>
      </c>
      <c r="O3018" s="60">
        <v>1.2781376595080769</v>
      </c>
      <c r="P3018" s="56" t="str">
        <f t="shared" si="3806"/>
        <v>604/1</v>
      </c>
      <c r="R3018" s="80"/>
      <c r="S3018" s="3" t="s">
        <v>30</v>
      </c>
      <c r="T3018" s="60">
        <f ca="1"/>
        <v>1.3630581409353142</v>
      </c>
      <c r="U3018" s="60">
        <f ca="1"/>
        <v>0.85568527420752705</v>
      </c>
      <c r="V3018" s="60">
        <f ca="1"/>
        <v>-1.8711968427235903</v>
      </c>
      <c r="W3018" s="60">
        <f ca="1"/>
        <v>-0.34259398239441402</v>
      </c>
      <c r="X3018" s="60">
        <f ca="1"/>
        <v>0.67785775871233001</v>
      </c>
      <c r="Y3018" s="52">
        <f ca="1">$B$14 * EXP(($E$3 - $C$14^2/2) * Y$2 + $C$14*SQRT(Y$2)*T3018)</f>
        <v>151.27322340057188</v>
      </c>
      <c r="Z3018" s="52">
        <f ca="1">Y3018 * EXP(($E$3 - $C$14^2/2) * (Z$2-Y$2) + $C$14*SQRT(Z$2-Y$2)*U3018)</f>
        <v>196.525699797513</v>
      </c>
      <c r="AA3018" s="52">
        <f ca="1">Z3018 * EXP(($E$3 - $C$14^2/2) * (AA$2-Z$2) + $C$14*SQRT(AA$2-Z$2)*V3018)</f>
        <v>112.66672873463298</v>
      </c>
      <c r="AB3018" s="52">
        <f ca="1">AA3018 * EXP(($E$3 - $C$14^2/2) * (AB$2-AA$2) + $C$14*SQRT(AB$2-AA$2)*W3018)</f>
        <v>102.17182583428625</v>
      </c>
      <c r="AC3018" s="52">
        <f ca="1">AB3018 * EXP(($E$3 - $C$14^2/2) * (AC$2-AB$2) + $C$14*SQRT(AC$2-AB$2)*X3018)</f>
        <v>125.8402556894239</v>
      </c>
      <c r="AD3018" s="47"/>
      <c r="AE3018" s="3" t="s">
        <v>68</v>
      </c>
      <c r="AF3018" s="52" t="b">
        <f ca="1">AND(AF3015&gt;$B$3, NOT(OR($AF3017:AF3017)))</f>
        <v>1</v>
      </c>
      <c r="AG3018" s="52" t="b">
        <f ca="1">AND(AG3015&gt;$B$3, NOT(OR($AF3017:AG3017)))</f>
        <v>0</v>
      </c>
      <c r="AH3018" s="52" t="b">
        <f ca="1">AND(AH3015&gt;$B$3, NOT(OR($AF3017:AH3017)))</f>
        <v>0</v>
      </c>
      <c r="AI3018" s="52" t="b">
        <f ca="1">AND(AI3015&gt;$B$3, NOT(OR($AF3017:AI3017)))</f>
        <v>1</v>
      </c>
      <c r="AJ3018" s="52" t="b">
        <f ca="1">AND(AJ3015&gt;$B$3, NOT(OR($AF3017:AJ3017)))</f>
        <v>1</v>
      </c>
      <c r="AK3018" s="74"/>
      <c r="AL3018" s="70"/>
    </row>
    <row r="3019" spans="6:38" ht="14.55" customHeight="1" x14ac:dyDescent="0.3">
      <c r="F3019" s="79"/>
      <c r="G3019" s="3">
        <v>3017</v>
      </c>
      <c r="H3019" s="61">
        <v>0.51284057528847271</v>
      </c>
      <c r="I3019" s="61">
        <v>-1.2859696878847109</v>
      </c>
      <c r="J3019" s="61">
        <v>0.76500787205908916</v>
      </c>
      <c r="K3019" s="62">
        <v>-0.26040322405787902</v>
      </c>
      <c r="L3019" s="60">
        <f t="array" ref="L3019:O3019">TRANSPOSE(MMULT(Option!$B$25:$E$28, TRANSPOSE(H3019:K3019)))</f>
        <v>0.51284057528847271</v>
      </c>
      <c r="M3019" s="60">
        <v>-0.97347445711469571</v>
      </c>
      <c r="N3019" s="60">
        <v>0.54030443381202253</v>
      </c>
      <c r="O3019" s="60">
        <v>-0.20529143137589137</v>
      </c>
      <c r="P3019" s="56" t="str">
        <f t="shared" si="3806"/>
        <v>604/2</v>
      </c>
      <c r="R3019" s="80">
        <v>755</v>
      </c>
      <c r="S3019" s="3" t="s">
        <v>28</v>
      </c>
      <c r="T3019" s="60">
        <f t="array" aca="1" ref="T3019:T3022" ca="1">TRANSPOSE(OFFSET($L$3, MATCH($R3019 &amp; "/" &amp; T$2, $P$3:$P$5002, 0) - 1, 0, 1, $E$1))</f>
        <v>-0.5273082405268078</v>
      </c>
      <c r="U3019" s="60">
        <f t="array" aca="1" ref="U3019:U3022" ca="1">TRANSPOSE(OFFSET($L$3, MATCH($R3019 &amp; "/" &amp; U$2, $P$3:$P$5002, 0) - 1, 0, 1, $E$1))</f>
        <v>0.31896422689473425</v>
      </c>
      <c r="V3019" s="60">
        <f t="array" aca="1" ref="V3019:V3022" ca="1">TRANSPOSE(OFFSET($L$3, MATCH($R3019 &amp; "/" &amp; V$2, $P$3:$P$5002, 0) - 1, 0, 1, $E$1))</f>
        <v>1.5426978402644502</v>
      </c>
      <c r="W3019" s="60">
        <f t="array" aca="1" ref="W3019:W3022" ca="1">TRANSPOSE(OFFSET($L$3, MATCH($R3019 &amp; "/" &amp; W$2, $P$3:$P$5002, 0) - 1, 0, 1, $E$1))</f>
        <v>0.98895383119768399</v>
      </c>
      <c r="X3019" s="60">
        <f t="array" aca="1" ref="X3019:X3022" ca="1">TRANSPOSE(OFFSET($L$3, MATCH($R3019 &amp; "/" &amp; X$2, $P$3:$P$5002, 0) - 1, 0, 1, $E$1))</f>
        <v>2.4003854268860052</v>
      </c>
      <c r="Y3019" s="52">
        <f ca="1">$B$11 * EXP(($E$3 - $C$11^2/2) * Y$2 + $C$11*SQRT(Y$2)*T3019)</f>
        <v>85.796457162587274</v>
      </c>
      <c r="Z3019" s="52">
        <f ca="1">Y3019 * EXP(($E$3 - $C$11^2/2) * (Z$2-Y$2) + $C$11*SQRT(Z$2-Y$2)*U3019)</f>
        <v>94.885128084638907</v>
      </c>
      <c r="AA3019" s="52">
        <f ca="1">Z3019 * EXP(($E$3 - $C$11^2/2) * (AA$2-Z$2) + $C$11*SQRT(AA$2-Z$2)*V3019)</f>
        <v>151.48344332256386</v>
      </c>
      <c r="AB3019" s="52">
        <f ca="1">AA3019 * EXP(($E$3 - $C$11^2/2) * (AB$2-AA$2) + $C$11*SQRT(AB$2-AA$2)*W3019)</f>
        <v>204.82633696047671</v>
      </c>
      <c r="AC3019" s="52">
        <f ca="1">AB3019 * EXP(($E$3 - $C$11^2/2) * (AC$2-AB$2) + $C$11*SQRT(AC$2-AB$2)*X3019)</f>
        <v>422.96021125830185</v>
      </c>
      <c r="AD3019" s="47"/>
      <c r="AE3019" s="3" t="s">
        <v>69</v>
      </c>
      <c r="AF3019" s="20" cm="1">
        <f t="array" aca="1" ref="AF3019" ca="1">MIN(Y3019:Y3022 / $D$11:$D$14)</f>
        <v>0.8579645716258727</v>
      </c>
      <c r="AG3019" s="20" cm="1">
        <f t="array" aca="1" ref="AG3019" ca="1">MIN(Z3019:Z3022 / $D$11:$D$14)</f>
        <v>0.76267148070978807</v>
      </c>
      <c r="AH3019" s="20" cm="1">
        <f t="array" aca="1" ref="AH3019" ca="1">MIN(AA3019:AA3022 / $D$11:$D$14)</f>
        <v>0.9353393782410846</v>
      </c>
      <c r="AI3019" s="20" cm="1">
        <f t="array" aca="1" ref="AI3019" ca="1">MIN(AB3019:AB3022 / $D$11:$D$14)</f>
        <v>1.7334051371766199</v>
      </c>
      <c r="AJ3019" s="20" cm="1">
        <f t="array" aca="1" ref="AJ3019" ca="1">MIN(AC3019:AC3022 / $D$11:$D$14)</f>
        <v>2.7124888724751246</v>
      </c>
      <c r="AK3019" s="72">
        <f t="array" aca="1" ref="AK3019" ca="1">SUMPRODUCT(AF3020:AJ3020, EXP(-$E$3*$AF$2:$AJ$2))</f>
        <v>113145.79008707467</v>
      </c>
      <c r="AL3019" s="70">
        <f ca="1">MAX(AC3020 - $D$11, 0) * EXP(-$E$2*$E$3)</f>
        <v>133.36876748846944</v>
      </c>
    </row>
    <row r="3020" spans="6:38" ht="14.55" customHeight="1" x14ac:dyDescent="0.3">
      <c r="F3020" s="79"/>
      <c r="G3020" s="3">
        <v>3018</v>
      </c>
      <c r="H3020" s="61">
        <v>1.4615140902348622</v>
      </c>
      <c r="I3020" s="61">
        <v>4.7996088216542575E-2</v>
      </c>
      <c r="J3020" s="61">
        <v>-0.19577407757280474</v>
      </c>
      <c r="K3020" s="62">
        <v>-0.36738918258045872</v>
      </c>
      <c r="L3020" s="60">
        <f t="array" ref="L3020:O3020">TRANSPOSE(MMULT(Option!$B$25:$E$28, TRANSPOSE(H3020:K3020)))</f>
        <v>1.4615140902348622</v>
      </c>
      <c r="M3020" s="60">
        <v>0.62859477755676174</v>
      </c>
      <c r="N3020" s="60">
        <v>0.42522361929991948</v>
      </c>
      <c r="O3020" s="60">
        <v>0.24434947510045457</v>
      </c>
      <c r="P3020" s="56" t="str">
        <f t="shared" si="3806"/>
        <v>604/3</v>
      </c>
      <c r="R3020" s="80"/>
      <c r="S3020" s="3" t="s">
        <v>29</v>
      </c>
      <c r="T3020" s="60">
        <f ca="1"/>
        <v>-0.12923774324538648</v>
      </c>
      <c r="U3020" s="60">
        <f ca="1"/>
        <v>-0.29841647488937606</v>
      </c>
      <c r="V3020" s="60">
        <f ca="1"/>
        <v>0.96515714649379591</v>
      </c>
      <c r="W3020" s="60">
        <f ca="1"/>
        <v>1.2294562761592063</v>
      </c>
      <c r="X3020" s="60">
        <f ca="1"/>
        <v>1.4759295172979114</v>
      </c>
      <c r="Y3020" s="52">
        <f ca="1">$B$12 * EXP(($E$3 - $C$12^2/2) * Y$2 + $C$12*SQRT(Y$2)*T3020)</f>
        <v>96.679256260945124</v>
      </c>
      <c r="Z3020" s="52">
        <f ca="1">Y3020 * EXP(($E$3 - $C$12^2/2) * (Z$2-Y$2) + $C$12*SQRT(Z$2-Y$2)*U3020)</f>
        <v>88.843280168518405</v>
      </c>
      <c r="AA3020" s="52">
        <f ca="1">Z3020 * EXP(($E$3 - $C$12^2/2) * (AA$2-Z$2) + $C$12*SQRT(AA$2-Z$2)*V3020)</f>
        <v>119.27372532605398</v>
      </c>
      <c r="AB3020" s="52">
        <f ca="1">AA3020 * EXP(($E$3 - $C$12^2/2) * (AB$2-AA$2) + $C$12*SQRT(AB$2-AA$2)*W3020)</f>
        <v>173.34051371766199</v>
      </c>
      <c r="AC3020" s="52">
        <f ca="1">AB3020 * EXP(($E$3 - $C$12^2/2) * (AC$2-AB$2) + $C$12*SQRT(AC$2-AB$2)*X3020)</f>
        <v>271.24888724751247</v>
      </c>
      <c r="AD3020" s="47"/>
      <c r="AE3020" s="3" t="s">
        <v>47</v>
      </c>
      <c r="AF3020" s="64">
        <f t="shared" ref="AF3020" ca="1" si="3817">($B$5*AF3022 + (1 + $B$6)*AF3021)*$B$2</f>
        <v>15000</v>
      </c>
      <c r="AG3020" s="64">
        <f t="shared" ref="AG3020" ca="1" si="3818">($B$5*AG3022 + (1 + $B$6)*AG3021)*$B$2</f>
        <v>0</v>
      </c>
      <c r="AH3020" s="64">
        <f t="shared" ref="AH3020" ca="1" si="3819">($B$5*AH3022 + (1 + $B$6)*AH3021)*$B$2</f>
        <v>15000</v>
      </c>
      <c r="AI3020" s="64">
        <f t="shared" ref="AI3020" ca="1" si="3820">($B$5*AI3022 + (1 + $B$6)*AI3021)*$B$2</f>
        <v>105000</v>
      </c>
      <c r="AJ3020" s="64" cm="1">
        <f t="array" aca="1" ref="AJ3020" ca="1">($B$5*AJ3022 + (1 + $B$6)*AJ3021 + AND(NOT(AF3021:AJ3021)))*$B$2</f>
        <v>0</v>
      </c>
      <c r="AK3020" s="73"/>
      <c r="AL3020" s="70"/>
    </row>
    <row r="3021" spans="6:38" ht="14.55" customHeight="1" x14ac:dyDescent="0.3">
      <c r="F3021" s="79"/>
      <c r="G3021" s="3">
        <v>3019</v>
      </c>
      <c r="H3021" s="61">
        <v>0.1150652875556261</v>
      </c>
      <c r="I3021" s="61">
        <v>-7.0894097202729878E-2</v>
      </c>
      <c r="J3021" s="61">
        <v>-0.22543659603547</v>
      </c>
      <c r="K3021" s="62">
        <v>0.47795544395606376</v>
      </c>
      <c r="L3021" s="60">
        <f t="array" ref="L3021:O3021">TRANSPOSE(MMULT(Option!$B$25:$E$28, TRANSPOSE(H3021:K3021)))</f>
        <v>0.1150652875556261</v>
      </c>
      <c r="M3021" s="60">
        <v>-1.8949398329162898E-2</v>
      </c>
      <c r="N3021" s="60">
        <v>-0.1705415488285234</v>
      </c>
      <c r="O3021" s="60">
        <v>0.39275755385652783</v>
      </c>
      <c r="P3021" s="56" t="str">
        <f t="shared" si="3806"/>
        <v>604/4</v>
      </c>
      <c r="R3021" s="80"/>
      <c r="S3021" s="3" t="s">
        <v>31</v>
      </c>
      <c r="T3021" s="60">
        <f ca="1"/>
        <v>-4.3636826313038057E-2</v>
      </c>
      <c r="U3021" s="60">
        <f ca="1"/>
        <v>0.42113036191713044</v>
      </c>
      <c r="V3021" s="60">
        <f ca="1"/>
        <v>-0.65031301617338055</v>
      </c>
      <c r="W3021" s="60">
        <f ca="1"/>
        <v>2.151111309859207</v>
      </c>
      <c r="X3021" s="60">
        <f ca="1"/>
        <v>2.0929547646625561</v>
      </c>
      <c r="Y3021" s="52">
        <f ca="1">$B$13 * EXP(($E$3 - $C$13^2/2) * Y$2 + $C$13*SQRT(Y$2)*T3021)</f>
        <v>99.194159653222997</v>
      </c>
      <c r="Z3021" s="52">
        <f ca="1">Y3021 * EXP(($E$3 - $C$13^2/2) * (Z$2-Y$2) + $C$13*SQRT(Z$2-Y$2)*U3021)</f>
        <v>113.11649837041949</v>
      </c>
      <c r="AA3021" s="52">
        <f ca="1">Z3021 * EXP(($E$3 - $C$13^2/2) * (AA$2-Z$2) + $C$13*SQRT(AA$2-Z$2)*V3021)</f>
        <v>93.533937824108463</v>
      </c>
      <c r="AB3021" s="52">
        <f ca="1">AA3021 * EXP(($E$3 - $C$13^2/2) * (AB$2-AA$2) + $C$13*SQRT(AB$2-AA$2)*W3021)</f>
        <v>179.22782013403796</v>
      </c>
      <c r="AC3021" s="52">
        <f ca="1">AB3021 * EXP(($E$3 - $C$13^2/2) * (AC$2-AB$2) + $C$13*SQRT(AC$2-AB$2)*X3021)</f>
        <v>337.49279575506324</v>
      </c>
      <c r="AD3021" s="47"/>
      <c r="AE3021" s="3" t="s">
        <v>46</v>
      </c>
      <c r="AF3021" s="52" t="b">
        <f t="shared" ref="AF3021" ca="1" si="3821">AF3019 &gt;= $B$4</f>
        <v>0</v>
      </c>
      <c r="AG3021" s="52" t="b">
        <f t="array" aca="1" ref="AG3021" ca="1">AND(AG3019 &gt;= $B$4, NOT(OR($AF3021:AF3021)))</f>
        <v>0</v>
      </c>
      <c r="AH3021" s="52" t="b">
        <f t="array" aca="1" ref="AH3021" ca="1">AND(AH3019 &gt;= $B$4, NOT(OR($AF3021:AG3021)))</f>
        <v>0</v>
      </c>
      <c r="AI3021" s="52" t="b">
        <f t="array" aca="1" ref="AI3021" ca="1">AND(AI3019 &gt;= $B$4, NOT(OR($AF3021:AH3021)))</f>
        <v>1</v>
      </c>
      <c r="AJ3021" s="52" t="b">
        <f t="array" aca="1" ref="AJ3021" ca="1">AND(AJ3019 &gt;= $B$4, NOT(OR($AF3021:AI3021)))</f>
        <v>0</v>
      </c>
      <c r="AK3021" s="73"/>
      <c r="AL3021" s="70"/>
    </row>
    <row r="3022" spans="6:38" ht="14.55" customHeight="1" x14ac:dyDescent="0.3">
      <c r="F3022" s="79"/>
      <c r="G3022" s="3">
        <v>3020</v>
      </c>
      <c r="H3022" s="61">
        <v>1.3139917019998686</v>
      </c>
      <c r="I3022" s="61">
        <v>-1.8113672894489918</v>
      </c>
      <c r="J3022" s="61">
        <v>3.205910710964089E-2</v>
      </c>
      <c r="K3022" s="62">
        <v>0.7306013346012965</v>
      </c>
      <c r="L3022" s="60">
        <f t="array" ref="L3022:O3022">TRANSPOSE(MMULT(Option!$B$25:$E$28, TRANSPOSE(H3022:K3022)))</f>
        <v>1.3139917019998686</v>
      </c>
      <c r="M3022" s="60">
        <v>-1.1345488622534505</v>
      </c>
      <c r="N3022" s="60">
        <v>7.9427219254957993E-2</v>
      </c>
      <c r="O3022" s="60">
        <v>0.68317628412720344</v>
      </c>
      <c r="P3022" s="56" t="str">
        <f t="shared" si="3806"/>
        <v>604/5</v>
      </c>
      <c r="R3022" s="80"/>
      <c r="S3022" s="3" t="s">
        <v>30</v>
      </c>
      <c r="T3022" s="60">
        <f ca="1"/>
        <v>-5.5575926223819669E-2</v>
      </c>
      <c r="U3022" s="60">
        <f ca="1"/>
        <v>-0.88085041727952063</v>
      </c>
      <c r="V3022" s="60">
        <f ca="1"/>
        <v>1.8802315676051251</v>
      </c>
      <c r="W3022" s="60">
        <f ca="1"/>
        <v>1.5057568249110416</v>
      </c>
      <c r="X3022" s="60">
        <f ca="1"/>
        <v>1.3170982285876656</v>
      </c>
      <c r="Y3022" s="52">
        <f ca="1">$B$14 * EXP(($E$3 - $C$14^2/2) * Y$2 + $C$14*SQRT(Y$2)*T3022)</f>
        <v>98.839508469955177</v>
      </c>
      <c r="Z3022" s="52">
        <f ca="1">Y3022 * EXP(($E$3 - $C$14^2/2) * (Z$2-Y$2) + $C$14*SQRT(Z$2-Y$2)*U3022)</f>
        <v>76.267148070978806</v>
      </c>
      <c r="AA3022" s="52">
        <f ca="1">Z3022 * EXP(($E$3 - $C$14^2/2) * (AA$2-Z$2) + $C$14*SQRT(AA$2-Z$2)*V3022)</f>
        <v>134.7352515343008</v>
      </c>
      <c r="AB3022" s="52">
        <f ca="1">AA3022 * EXP(($E$3 - $C$14^2/2) * (AB$2-AA$2) + $C$14*SQRT(AB$2-AA$2)*W3022)</f>
        <v>212.73320048479181</v>
      </c>
      <c r="AC3022" s="52">
        <f ca="1">AB3022 * EXP(($E$3 - $C$14^2/2) * (AC$2-AB$2) + $C$14*SQRT(AC$2-AB$2)*X3022)</f>
        <v>317.40173338197337</v>
      </c>
      <c r="AD3022" s="47"/>
      <c r="AE3022" s="3" t="s">
        <v>68</v>
      </c>
      <c r="AF3022" s="52" t="b">
        <f ca="1">AND(AF3019&gt;$B$3, NOT(OR($AF3021:AF3021)))</f>
        <v>1</v>
      </c>
      <c r="AG3022" s="52" t="b">
        <f ca="1">AND(AG3019&gt;$B$3, NOT(OR($AF3021:AG3021)))</f>
        <v>0</v>
      </c>
      <c r="AH3022" s="52" t="b">
        <f ca="1">AND(AH3019&gt;$B$3, NOT(OR($AF3021:AH3021)))</f>
        <v>1</v>
      </c>
      <c r="AI3022" s="52" t="b">
        <f ca="1">AND(AI3019&gt;$B$3, NOT(OR($AF3021:AI3021)))</f>
        <v>0</v>
      </c>
      <c r="AJ3022" s="52" t="b">
        <f ca="1">AND(AJ3019&gt;$B$3, NOT(OR($AF3021:AJ3021)))</f>
        <v>0</v>
      </c>
      <c r="AK3022" s="74"/>
      <c r="AL3022" s="70"/>
    </row>
    <row r="3023" spans="6:38" ht="14.55" customHeight="1" x14ac:dyDescent="0.3">
      <c r="F3023" s="79"/>
      <c r="G3023" s="3">
        <v>3021</v>
      </c>
      <c r="H3023" s="61">
        <v>-0.1390354461923145</v>
      </c>
      <c r="I3023" s="61">
        <v>0.38005988970220794</v>
      </c>
      <c r="J3023" s="61">
        <v>2.9498484170461596</v>
      </c>
      <c r="K3023" s="62">
        <v>-0.62484664396042178</v>
      </c>
      <c r="L3023" s="60">
        <f t="array" ref="L3023:O3023">TRANSPOSE(MMULT(Option!$B$25:$E$28, TRANSPOSE(H3023:K3023)))</f>
        <v>-0.1390354461923145</v>
      </c>
      <c r="M3023" s="60">
        <v>0.29271646415846131</v>
      </c>
      <c r="N3023" s="60">
        <v>2.6347904191202578</v>
      </c>
      <c r="O3023" s="60">
        <v>8.4573621507869068E-2</v>
      </c>
      <c r="P3023" s="56" t="str">
        <f t="shared" si="3806"/>
        <v>605/1</v>
      </c>
      <c r="R3023" s="80">
        <v>756</v>
      </c>
      <c r="S3023" s="3" t="s">
        <v>28</v>
      </c>
      <c r="T3023" s="60">
        <f t="array" aca="1" ref="T3023:T3026" ca="1">TRANSPOSE(OFFSET($L$3, MATCH($R3023 &amp; "/" &amp; T$2, $P$3:$P$5002, 0) - 1, 0, 1, $E$1))</f>
        <v>2.0805453523802155</v>
      </c>
      <c r="U3023" s="60">
        <f t="array" aca="1" ref="U3023:U3026" ca="1">TRANSPOSE(OFFSET($L$3, MATCH($R3023 &amp; "/" &amp; U$2, $P$3:$P$5002, 0) - 1, 0, 1, $E$1))</f>
        <v>0.78286440143698499</v>
      </c>
      <c r="V3023" s="60">
        <f t="array" aca="1" ref="V3023:V3026" ca="1">TRANSPOSE(OFFSET($L$3, MATCH($R3023 &amp; "/" &amp; V$2, $P$3:$P$5002, 0) - 1, 0, 1, $E$1))</f>
        <v>0.19496454483545342</v>
      </c>
      <c r="W3023" s="60">
        <f t="array" aca="1" ref="W3023:W3026" ca="1">TRANSPOSE(OFFSET($L$3, MATCH($R3023 &amp; "/" &amp; W$2, $P$3:$P$5002, 0) - 1, 0, 1, $E$1))</f>
        <v>1.0497610107810846</v>
      </c>
      <c r="X3023" s="60">
        <f t="array" aca="1" ref="X3023:X3026" ca="1">TRANSPOSE(OFFSET($L$3, MATCH($R3023 &amp; "/" &amp; X$2, $P$3:$P$5002, 0) - 1, 0, 1, $E$1))</f>
        <v>-0.13675217950772617</v>
      </c>
      <c r="Y3023" s="52">
        <f ca="1">$B$11 * EXP(($E$3 - $C$11^2/2) * Y$2 + $C$11*SQRT(Y$2)*T3023)</f>
        <v>187.60408130678846</v>
      </c>
      <c r="Z3023" s="52">
        <f ca="1">Y3023 * EXP(($E$3 - $C$11^2/2) * (Z$2-Y$2) + $C$11*SQRT(Z$2-Y$2)*U3023)</f>
        <v>238.45798043245273</v>
      </c>
      <c r="AA3023" s="52">
        <f ca="1">Z3023 * EXP(($E$3 - $C$11^2/2) * (AA$2-Z$2) + $C$11*SQRT(AA$2-Z$2)*V3023)</f>
        <v>254.08846037603564</v>
      </c>
      <c r="AB3023" s="52">
        <f ca="1">AA3023 * EXP(($E$3 - $C$11^2/2) * (AB$2-AA$2) + $C$11*SQRT(AB$2-AA$2)*W3023)</f>
        <v>349.88718670227166</v>
      </c>
      <c r="AC3023" s="52">
        <f ca="1">AB3023 * EXP(($E$3 - $C$11^2/2) * (AC$2-AB$2) + $C$11*SQRT(AC$2-AB$2)*X3023)</f>
        <v>337.50662001041661</v>
      </c>
      <c r="AD3023" s="47"/>
      <c r="AE3023" s="3" t="s">
        <v>69</v>
      </c>
      <c r="AF3023" s="20" cm="1">
        <f t="array" aca="1" ref="AF3023" ca="1">MIN(Y3023:Y3026 / $D$11:$D$14)</f>
        <v>1.2623632222352827</v>
      </c>
      <c r="AG3023" s="20" cm="1">
        <f t="array" aca="1" ref="AG3023" ca="1">MIN(Z3023:Z3026 / $D$11:$D$14)</f>
        <v>1.211813395725128</v>
      </c>
      <c r="AH3023" s="20" cm="1">
        <f t="array" aca="1" ref="AH3023" ca="1">MIN(AA3023:AA3026 / $D$11:$D$14)</f>
        <v>1.1202284567415337</v>
      </c>
      <c r="AI3023" s="20" cm="1">
        <f t="array" aca="1" ref="AI3023" ca="1">MIN(AB3023:AB3026 / $D$11:$D$14)</f>
        <v>1.1178621304608205</v>
      </c>
      <c r="AJ3023" s="20" cm="1">
        <f t="array" aca="1" ref="AJ3023" ca="1">MIN(AC3023:AC3026 / $D$11:$D$14)</f>
        <v>0.8782732898392317</v>
      </c>
      <c r="AK3023" s="72">
        <f t="array" aca="1" ref="AK3023" ca="1">SUMPRODUCT(AF3024:AJ3024, EXP(-$E$3*$AF$2:$AJ$2))</f>
        <v>142594.67363380725</v>
      </c>
      <c r="AL3023" s="70">
        <f ca="1">MAX(AC3024 - $D$11, 0) * EXP(-$E$2*$E$3)</f>
        <v>0</v>
      </c>
    </row>
    <row r="3024" spans="6:38" ht="14.55" customHeight="1" x14ac:dyDescent="0.3">
      <c r="F3024" s="79"/>
      <c r="G3024" s="3">
        <v>3022</v>
      </c>
      <c r="H3024" s="61">
        <v>0.90348683451181877</v>
      </c>
      <c r="I3024" s="61">
        <v>1.6353111964106346</v>
      </c>
      <c r="J3024" s="61">
        <v>0.17466684939325217</v>
      </c>
      <c r="K3024" s="62">
        <v>-1.3151825514735904</v>
      </c>
      <c r="L3024" s="60">
        <f t="array" ref="L3024:O3024">TRANSPOSE(MMULT(Option!$B$25:$E$28, TRANSPOSE(H3024:K3024)))</f>
        <v>0.90348683451181877</v>
      </c>
      <c r="M3024" s="60">
        <v>1.8601822022768335</v>
      </c>
      <c r="N3024" s="60">
        <v>0.94303137675486648</v>
      </c>
      <c r="O3024" s="60">
        <v>-0.30254384746236196</v>
      </c>
      <c r="P3024" s="56" t="str">
        <f t="shared" si="3806"/>
        <v>605/2</v>
      </c>
      <c r="R3024" s="80"/>
      <c r="S3024" s="3" t="s">
        <v>29</v>
      </c>
      <c r="T3024" s="60">
        <f ca="1"/>
        <v>0.85311814898726623</v>
      </c>
      <c r="U3024" s="60">
        <f ca="1"/>
        <v>-0.24605844275293443</v>
      </c>
      <c r="V3024" s="60">
        <f ca="1"/>
        <v>-0.2786175604357311</v>
      </c>
      <c r="W3024" s="60">
        <f ca="1"/>
        <v>-2.3715315415138161E-2</v>
      </c>
      <c r="X3024" s="60">
        <f ca="1"/>
        <v>-0.82071839613623399</v>
      </c>
      <c r="Y3024" s="52">
        <f ca="1">$B$12 * EXP(($E$3 - $C$12^2/2) * Y$2 + $C$12*SQRT(Y$2)*T3024)</f>
        <v>129.81438606573707</v>
      </c>
      <c r="Z3024" s="52">
        <f ca="1">Y3024 * EXP(($E$3 - $C$12^2/2) * (Z$2-Y$2) + $C$12*SQRT(Z$2-Y$2)*U3024)</f>
        <v>121.18133957251281</v>
      </c>
      <c r="AA3024" s="52">
        <f ca="1">Z3024 * EXP(($E$3 - $C$12^2/2) * (AA$2-Z$2) + $C$12*SQRT(AA$2-Z$2)*V3024)</f>
        <v>112.02284567415337</v>
      </c>
      <c r="AB3024" s="52">
        <f ca="1">AA3024 * EXP(($E$3 - $C$12^2/2) * (AB$2-AA$2) + $C$12*SQRT(AB$2-AA$2)*W3024)</f>
        <v>111.78621304608205</v>
      </c>
      <c r="AC3024" s="52">
        <f ca="1">AB3024 * EXP(($E$3 - $C$12^2/2) * (AC$2-AB$2) + $C$12*SQRT(AC$2-AB$2)*X3024)</f>
        <v>87.827328983923167</v>
      </c>
      <c r="AD3024" s="47"/>
      <c r="AE3024" s="3" t="s">
        <v>47</v>
      </c>
      <c r="AF3024" s="64">
        <f t="shared" ref="AF3024" ca="1" si="3822">($B$5*AF3026 + (1 + $B$6)*AF3025)*$B$2</f>
        <v>15000</v>
      </c>
      <c r="AG3024" s="64">
        <f t="shared" ref="AG3024" ca="1" si="3823">($B$5*AG3026 + (1 + $B$6)*AG3025)*$B$2</f>
        <v>15000</v>
      </c>
      <c r="AH3024" s="64">
        <f t="shared" ref="AH3024" ca="1" si="3824">($B$5*AH3026 + (1 + $B$6)*AH3025)*$B$2</f>
        <v>15000</v>
      </c>
      <c r="AI3024" s="64">
        <f t="shared" ref="AI3024" ca="1" si="3825">($B$5*AI3026 + (1 + $B$6)*AI3025)*$B$2</f>
        <v>15000</v>
      </c>
      <c r="AJ3024" s="64" cm="1">
        <f t="array" aca="1" ref="AJ3024" ca="1">($B$5*AJ3026 + (1 + $B$6)*AJ3025 + AND(NOT(AF3025:AJ3025)))*$B$2</f>
        <v>114999.99999999999</v>
      </c>
      <c r="AK3024" s="73"/>
      <c r="AL3024" s="70"/>
    </row>
    <row r="3025" spans="6:38" ht="14.55" customHeight="1" x14ac:dyDescent="0.3">
      <c r="F3025" s="79"/>
      <c r="G3025" s="3">
        <v>3023</v>
      </c>
      <c r="H3025" s="61">
        <v>-0.52386195544352365</v>
      </c>
      <c r="I3025" s="61">
        <v>-0.41204947959131566</v>
      </c>
      <c r="J3025" s="61">
        <v>-0.10834545425512197</v>
      </c>
      <c r="K3025" s="62">
        <v>-1.1296176140455929</v>
      </c>
      <c r="L3025" s="60">
        <f t="array" ref="L3025:O3025">TRANSPOSE(MMULT(Option!$B$25:$E$28, TRANSPOSE(H3025:K3025)))</f>
        <v>-0.52386195544352365</v>
      </c>
      <c r="M3025" s="60">
        <v>-0.58719436823628257</v>
      </c>
      <c r="N3025" s="60">
        <v>-0.41260556694861</v>
      </c>
      <c r="O3025" s="60">
        <v>-1.3059382630755871</v>
      </c>
      <c r="P3025" s="56" t="str">
        <f t="shared" si="3806"/>
        <v>605/3</v>
      </c>
      <c r="R3025" s="80"/>
      <c r="S3025" s="3" t="s">
        <v>31</v>
      </c>
      <c r="T3025" s="60">
        <f ca="1"/>
        <v>1.0655537131241948</v>
      </c>
      <c r="U3025" s="60">
        <f ca="1"/>
        <v>1.0215848381128867</v>
      </c>
      <c r="V3025" s="60">
        <f ca="1"/>
        <v>0.13040357882485371</v>
      </c>
      <c r="W3025" s="60">
        <f ca="1"/>
        <v>1.4922614737364666</v>
      </c>
      <c r="X3025" s="60">
        <f ca="1"/>
        <v>-1.1938863130317219</v>
      </c>
      <c r="Y3025" s="52">
        <f ca="1">$B$13 * EXP(($E$3 - $C$13^2/2) * Y$2 + $C$13*SQRT(Y$2)*T3025)</f>
        <v>138.3568614574867</v>
      </c>
      <c r="Z3025" s="52">
        <f ca="1">Y3025 * EXP(($E$3 - $C$13^2/2) * (Z$2-Y$2) + $C$13*SQRT(Z$2-Y$2)*U3025)</f>
        <v>188.91775306147127</v>
      </c>
      <c r="AA3025" s="52">
        <f ca="1">Z3025 * EXP(($E$3 - $C$13^2/2) * (AA$2-Z$2) + $C$13*SQRT(AA$2-Z$2)*V3025)</f>
        <v>197.43962176251057</v>
      </c>
      <c r="AB3025" s="52">
        <f ca="1">AA3025 * EXP(($E$3 - $C$13^2/2) * (AB$2-AA$2) + $C$13*SQRT(AB$2-AA$2)*W3025)</f>
        <v>310.47744788567917</v>
      </c>
      <c r="AC3025" s="52">
        <f ca="1">AB3025 * EXP(($E$3 - $C$13^2/2) * (AC$2-AB$2) + $C$13*SQRT(AC$2-AB$2)*X3025)</f>
        <v>218.09818977980507</v>
      </c>
      <c r="AD3025" s="47"/>
      <c r="AE3025" s="3" t="s">
        <v>46</v>
      </c>
      <c r="AF3025" s="52" t="b">
        <f t="shared" ref="AF3025" ca="1" si="3826">AF3023 &gt;= $B$4</f>
        <v>0</v>
      </c>
      <c r="AG3025" s="52" t="b">
        <f t="array" aca="1" ref="AG3025" ca="1">AND(AG3023 &gt;= $B$4, NOT(OR($AF3025:AF3025)))</f>
        <v>0</v>
      </c>
      <c r="AH3025" s="52" t="b">
        <f t="array" aca="1" ref="AH3025" ca="1">AND(AH3023 &gt;= $B$4, NOT(OR($AF3025:AG3025)))</f>
        <v>0</v>
      </c>
      <c r="AI3025" s="52" t="b">
        <f t="array" aca="1" ref="AI3025" ca="1">AND(AI3023 &gt;= $B$4, NOT(OR($AF3025:AH3025)))</f>
        <v>0</v>
      </c>
      <c r="AJ3025" s="52" t="b">
        <f t="array" aca="1" ref="AJ3025" ca="1">AND(AJ3023 &gt;= $B$4, NOT(OR($AF3025:AI3025)))</f>
        <v>0</v>
      </c>
      <c r="AK3025" s="73"/>
      <c r="AL3025" s="70"/>
    </row>
    <row r="3026" spans="6:38" ht="14.55" customHeight="1" x14ac:dyDescent="0.3">
      <c r="F3026" s="79"/>
      <c r="G3026" s="3">
        <v>3024</v>
      </c>
      <c r="H3026" s="61">
        <v>-0.40526397927483848</v>
      </c>
      <c r="I3026" s="61">
        <v>0.41100847164568483</v>
      </c>
      <c r="J3026" s="61">
        <v>-1.1563240095865719</v>
      </c>
      <c r="K3026" s="62">
        <v>0.5548175478416818</v>
      </c>
      <c r="L3026" s="60">
        <f t="array" ref="L3026:O3026">TRANSPOSE(MMULT(Option!$B$25:$E$28, TRANSPOSE(H3026:K3026)))</f>
        <v>-0.40526397927483848</v>
      </c>
      <c r="M3026" s="60">
        <v>0.21458989480695692</v>
      </c>
      <c r="N3026" s="60">
        <v>-1.0700893266248745</v>
      </c>
      <c r="O3026" s="60">
        <v>0.19494771580723663</v>
      </c>
      <c r="P3026" s="56" t="str">
        <f t="shared" si="3806"/>
        <v>605/4</v>
      </c>
      <c r="R3026" s="80"/>
      <c r="S3026" s="3" t="s">
        <v>30</v>
      </c>
      <c r="T3026" s="60">
        <f ca="1"/>
        <v>0.75995179158255044</v>
      </c>
      <c r="U3026" s="60">
        <f ca="1"/>
        <v>0.31980493139256128</v>
      </c>
      <c r="V3026" s="60">
        <f ca="1"/>
        <v>-0.27160538901390557</v>
      </c>
      <c r="W3026" s="60">
        <f ca="1"/>
        <v>0.38671557708055182</v>
      </c>
      <c r="X3026" s="60">
        <f ca="1"/>
        <v>-1.6035005318438047</v>
      </c>
      <c r="Y3026" s="52">
        <f ca="1">$B$14 * EXP(($E$3 - $C$14^2/2) * Y$2 + $C$14*SQRT(Y$2)*T3026)</f>
        <v>126.23632222352828</v>
      </c>
      <c r="Z3026" s="52">
        <f ca="1">Y3026 * EXP(($E$3 - $C$14^2/2) * (Z$2-Y$2) + $C$14*SQRT(Z$2-Y$2)*U3026)</f>
        <v>139.64412232354533</v>
      </c>
      <c r="AA3026" s="52">
        <f ca="1">Z3026 * EXP(($E$3 - $C$14^2/2) * (AA$2-Z$2) + $C$14*SQRT(AA$2-Z$2)*V3026)</f>
        <v>129.36211775794214</v>
      </c>
      <c r="AB3026" s="52">
        <f ca="1">AA3026 * EXP(($E$3 - $C$14^2/2) * (AB$2-AA$2) + $C$14*SQRT(AB$2-AA$2)*W3026)</f>
        <v>146.00345112926126</v>
      </c>
      <c r="AC3026" s="52">
        <f ca="1">AB3026 * EXP(($E$3 - $C$14^2/2) * (AC$2-AB$2) + $C$14*SQRT(AC$2-AB$2)*X3026)</f>
        <v>90.702062779669689</v>
      </c>
      <c r="AD3026" s="47"/>
      <c r="AE3026" s="3" t="s">
        <v>68</v>
      </c>
      <c r="AF3026" s="52" t="b">
        <f ca="1">AND(AF3023&gt;$B$3, NOT(OR($AF3025:AF3025)))</f>
        <v>1</v>
      </c>
      <c r="AG3026" s="52" t="b">
        <f ca="1">AND(AG3023&gt;$B$3, NOT(OR($AF3025:AG3025)))</f>
        <v>1</v>
      </c>
      <c r="AH3026" s="52" t="b">
        <f ca="1">AND(AH3023&gt;$B$3, NOT(OR($AF3025:AH3025)))</f>
        <v>1</v>
      </c>
      <c r="AI3026" s="52" t="b">
        <f ca="1">AND(AI3023&gt;$B$3, NOT(OR($AF3025:AI3025)))</f>
        <v>1</v>
      </c>
      <c r="AJ3026" s="52" t="b">
        <f ca="1">AND(AJ3023&gt;$B$3, NOT(OR($AF3025:AJ3025)))</f>
        <v>1</v>
      </c>
      <c r="AK3026" s="74"/>
      <c r="AL3026" s="70"/>
    </row>
    <row r="3027" spans="6:38" ht="14.55" customHeight="1" x14ac:dyDescent="0.3">
      <c r="F3027" s="79"/>
      <c r="G3027" s="3">
        <v>3025</v>
      </c>
      <c r="H3027" s="61">
        <v>-1.434241048756429</v>
      </c>
      <c r="I3027" s="61">
        <v>0.28564248603775011</v>
      </c>
      <c r="J3027" s="61">
        <v>-0.46799985372133052</v>
      </c>
      <c r="K3027" s="62">
        <v>5.8952170714383113E-2</v>
      </c>
      <c r="L3027" s="60">
        <f t="array" ref="L3027:O3027">TRANSPOSE(MMULT(Option!$B$25:$E$28, TRANSPOSE(H3027:K3027)))</f>
        <v>-1.434241048756429</v>
      </c>
      <c r="M3027" s="60">
        <v>-0.31190075670990036</v>
      </c>
      <c r="N3027" s="60">
        <v>-0.90994664095255995</v>
      </c>
      <c r="O3027" s="60">
        <v>-0.53975825405908062</v>
      </c>
      <c r="P3027" s="56" t="str">
        <f t="shared" si="3806"/>
        <v>605/5</v>
      </c>
      <c r="R3027" s="80">
        <v>757</v>
      </c>
      <c r="S3027" s="3" t="s">
        <v>28</v>
      </c>
      <c r="T3027" s="60">
        <f t="array" aca="1" ref="T3027:T3030" ca="1">TRANSPOSE(OFFSET($L$3, MATCH($R3027 &amp; "/" &amp; T$2, $P$3:$P$5002, 0) - 1, 0, 1, $E$1))</f>
        <v>-0.83628790663969643</v>
      </c>
      <c r="U3027" s="60">
        <f t="array" aca="1" ref="U3027:U3030" ca="1">TRANSPOSE(OFFSET($L$3, MATCH($R3027 &amp; "/" &amp; U$2, $P$3:$P$5002, 0) - 1, 0, 1, $E$1))</f>
        <v>-0.45859124487915798</v>
      </c>
      <c r="V3027" s="60">
        <f t="array" aca="1" ref="V3027:V3030" ca="1">TRANSPOSE(OFFSET($L$3, MATCH($R3027 &amp; "/" &amp; V$2, $P$3:$P$5002, 0) - 1, 0, 1, $E$1))</f>
        <v>-0.60197965241630469</v>
      </c>
      <c r="W3027" s="60">
        <f t="array" aca="1" ref="W3027:W3030" ca="1">TRANSPOSE(OFFSET($L$3, MATCH($R3027 &amp; "/" &amp; W$2, $P$3:$P$5002, 0) - 1, 0, 1, $E$1))</f>
        <v>2.4922250289851893</v>
      </c>
      <c r="X3027" s="60">
        <f t="array" aca="1" ref="X3027:X3030" ca="1">TRANSPOSE(OFFSET($L$3, MATCH($R3027 &amp; "/" &amp; X$2, $P$3:$P$5002, 0) - 1, 0, 1, $E$1))</f>
        <v>0.77563507481258742</v>
      </c>
      <c r="Y3027" s="52">
        <f ca="1">$B$11 * EXP(($E$3 - $C$11^2/2) * Y$2 + $C$11*SQRT(Y$2)*T3027)</f>
        <v>78.20110782383945</v>
      </c>
      <c r="Z3027" s="52">
        <f ca="1">Y3027 * EXP(($E$3 - $C$11^2/2) * (Z$2-Y$2) + $C$11*SQRT(Z$2-Y$2)*U3027)</f>
        <v>68.491280180650421</v>
      </c>
      <c r="AA3027" s="52">
        <f ca="1">Z3027 * EXP(($E$3 - $C$11^2/2) * (AA$2-Z$2) + $C$11*SQRT(AA$2-Z$2)*V3027)</f>
        <v>57.461349823447208</v>
      </c>
      <c r="AB3027" s="52">
        <f ca="1">AA3027 * EXP(($E$3 - $C$11^2/2) * (AB$2-AA$2) + $C$11*SQRT(AB$2-AA$2)*W3027)</f>
        <v>121.97060261231951</v>
      </c>
      <c r="AC3027" s="52">
        <f ca="1">AB3027 * EXP(($E$3 - $C$11^2/2) * (AC$2-AB$2) + $C$11*SQRT(AC$2-AB$2)*X3027)</f>
        <v>154.69734202434157</v>
      </c>
      <c r="AD3027" s="47"/>
      <c r="AE3027" s="3" t="s">
        <v>69</v>
      </c>
      <c r="AF3027" s="20" cm="1">
        <f t="array" aca="1" ref="AF3027" ca="1">MIN(Y3027:Y3030 / $D$11:$D$14)</f>
        <v>0.78201107823839455</v>
      </c>
      <c r="AG3027" s="20" cm="1">
        <f t="array" aca="1" ref="AG3027" ca="1">MIN(Z3027:Z3030 / $D$11:$D$14)</f>
        <v>0.64165174035462924</v>
      </c>
      <c r="AH3027" s="20" cm="1">
        <f t="array" aca="1" ref="AH3027" ca="1">MIN(AA3027:AA3030 / $D$11:$D$14)</f>
        <v>0.57461349823447205</v>
      </c>
      <c r="AI3027" s="20" cm="1">
        <f t="array" aca="1" ref="AI3027" ca="1">MIN(AB3027:AB3030 / $D$11:$D$14)</f>
        <v>0.62207589572040822</v>
      </c>
      <c r="AJ3027" s="20" cm="1">
        <f t="array" aca="1" ref="AJ3027" ca="1">MIN(AC3027:AC3030 / $D$11:$D$14)</f>
        <v>0.85819851549810588</v>
      </c>
      <c r="AK3027" s="72">
        <f t="array" aca="1" ref="AK3027" ca="1">SUMPRODUCT(AF3028:AJ3028, EXP(-$E$3*$AF$2:$AJ$2))</f>
        <v>89562.090053211548</v>
      </c>
      <c r="AL3027" s="70">
        <f ca="1">MAX(AC3028 - $D$11, 0) * EXP(-$E$2*$E$3)</f>
        <v>13.923688772737439</v>
      </c>
    </row>
    <row r="3028" spans="6:38" ht="14.55" customHeight="1" x14ac:dyDescent="0.3">
      <c r="F3028" s="79"/>
      <c r="G3028" s="3">
        <v>3026</v>
      </c>
      <c r="H3028" s="61">
        <v>-1.2538910089766884</v>
      </c>
      <c r="I3028" s="61">
        <v>0.24802742008059467</v>
      </c>
      <c r="J3028" s="61">
        <v>-0.4507670500377659</v>
      </c>
      <c r="K3028" s="62">
        <v>-1.0529190439916971</v>
      </c>
      <c r="L3028" s="60">
        <f t="array" ref="L3028:O3028">TRANSPOSE(MMULT(Option!$B$25:$E$28, TRANSPOSE(H3028:K3028)))</f>
        <v>-1.2538910089766884</v>
      </c>
      <c r="M3028" s="60">
        <v>-0.2742355182018883</v>
      </c>
      <c r="N3028" s="60">
        <v>-0.83252081650706478</v>
      </c>
      <c r="O3028" s="60">
        <v>-1.4262542990354152</v>
      </c>
      <c r="P3028" s="56" t="str">
        <f t="shared" si="3806"/>
        <v>606/1</v>
      </c>
      <c r="R3028" s="80"/>
      <c r="S3028" s="3" t="s">
        <v>29</v>
      </c>
      <c r="T3028" s="60">
        <f ca="1"/>
        <v>-0.48106621635703778</v>
      </c>
      <c r="U3028" s="60">
        <f ca="1"/>
        <v>-0.74530908217646252</v>
      </c>
      <c r="V3028" s="60">
        <f ca="1"/>
        <v>0.10818428077818132</v>
      </c>
      <c r="W3028" s="60">
        <f ca="1"/>
        <v>1.2540659507751433</v>
      </c>
      <c r="X3028" s="60">
        <f ca="1"/>
        <v>0.32906888872993911</v>
      </c>
      <c r="Y3028" s="52">
        <f ca="1">$B$12 * EXP(($E$3 - $C$12^2/2) * Y$2 + $C$12*SQRT(Y$2)*T3028)</f>
        <v>86.99497175640802</v>
      </c>
      <c r="Z3028" s="52">
        <f ca="1">Y3028 * EXP(($E$3 - $C$12^2/2) * (Z$2-Y$2) + $C$12*SQRT(Z$2-Y$2)*U3028)</f>
        <v>69.913418396231052</v>
      </c>
      <c r="AA3028" s="52">
        <f ca="1">Z3028 * EXP(($E$3 - $C$12^2/2) * (AA$2-Z$2) + $C$12*SQRT(AA$2-Z$2)*V3028)</f>
        <v>72.581704116866831</v>
      </c>
      <c r="AB3028" s="52">
        <f ca="1">AA3028 * EXP(($E$3 - $C$12^2/2) * (AB$2-AA$2) + $C$12*SQRT(AB$2-AA$2)*W3028)</f>
        <v>106.26464843168986</v>
      </c>
      <c r="AC3028" s="52">
        <f ca="1">AB3028 * EXP(($E$3 - $C$12^2/2) * (AC$2-AB$2) + $C$12*SQRT(AC$2-AB$2)*X3028)</f>
        <v>117.87837027824462</v>
      </c>
      <c r="AD3028" s="47"/>
      <c r="AE3028" s="3" t="s">
        <v>47</v>
      </c>
      <c r="AF3028" s="64">
        <f t="shared" ref="AF3028" ca="1" si="3827">($B$5*AF3030 + (1 + $B$6)*AF3029)*$B$2</f>
        <v>0</v>
      </c>
      <c r="AG3028" s="64">
        <f t="shared" ref="AG3028" ca="1" si="3828">($B$5*AG3030 + (1 + $B$6)*AG3029)*$B$2</f>
        <v>0</v>
      </c>
      <c r="AH3028" s="64">
        <f t="shared" ref="AH3028" ca="1" si="3829">($B$5*AH3030 + (1 + $B$6)*AH3029)*$B$2</f>
        <v>0</v>
      </c>
      <c r="AI3028" s="64">
        <f t="shared" ref="AI3028" ca="1" si="3830">($B$5*AI3030 + (1 + $B$6)*AI3029)*$B$2</f>
        <v>0</v>
      </c>
      <c r="AJ3028" s="64" cm="1">
        <f t="array" aca="1" ref="AJ3028" ca="1">($B$5*AJ3030 + (1 + $B$6)*AJ3029 + AND(NOT(AF3029:AJ3029)))*$B$2</f>
        <v>114999.99999999999</v>
      </c>
      <c r="AK3028" s="73"/>
      <c r="AL3028" s="70"/>
    </row>
    <row r="3029" spans="6:38" ht="14.55" customHeight="1" x14ac:dyDescent="0.3">
      <c r="F3029" s="79"/>
      <c r="G3029" s="3">
        <v>3027</v>
      </c>
      <c r="H3029" s="61">
        <v>0.50033978159782022</v>
      </c>
      <c r="I3029" s="61">
        <v>-0.36268987632746241</v>
      </c>
      <c r="J3029" s="61">
        <v>-0.81030705336175457</v>
      </c>
      <c r="K3029" s="62">
        <v>1.5247768868487399</v>
      </c>
      <c r="L3029" s="60">
        <f t="array" ref="L3029:O3029">TRANSPOSE(MMULT(Option!$B$25:$E$28, TRANSPOSE(H3029:K3029)))</f>
        <v>0.50033978159782022</v>
      </c>
      <c r="M3029" s="60">
        <v>-0.13227484977382564</v>
      </c>
      <c r="N3029" s="60">
        <v>-0.60653943214523265</v>
      </c>
      <c r="O3029" s="60">
        <v>1.252746582738282</v>
      </c>
      <c r="P3029" s="56" t="str">
        <f t="shared" si="3806"/>
        <v>606/2</v>
      </c>
      <c r="R3029" s="80"/>
      <c r="S3029" s="3" t="s">
        <v>31</v>
      </c>
      <c r="T3029" s="60">
        <f ca="1"/>
        <v>-0.79562371601145387</v>
      </c>
      <c r="U3029" s="60">
        <f ca="1"/>
        <v>-0.71674156060159633</v>
      </c>
      <c r="V3029" s="60">
        <f ca="1"/>
        <v>0.11479590196373851</v>
      </c>
      <c r="W3029" s="60">
        <f ca="1"/>
        <v>-0.25140787482919147</v>
      </c>
      <c r="X3029" s="60">
        <f ca="1"/>
        <v>1.0559111287728926</v>
      </c>
      <c r="Y3029" s="52">
        <f ca="1">$B$13 * EXP(($E$3 - $C$13^2/2) * Y$2 + $C$13*SQRT(Y$2)*T3029)</f>
        <v>79.160946003297553</v>
      </c>
      <c r="Z3029" s="52">
        <f ca="1">Y3029 * EXP(($E$3 - $C$13^2/2) * (Z$2-Y$2) + $C$13*SQRT(Z$2-Y$2)*U3029)</f>
        <v>64.165174035462925</v>
      </c>
      <c r="AA3029" s="52">
        <f ca="1">Z3029 * EXP(($E$3 - $C$13^2/2) * (AA$2-Z$2) + $C$13*SQRT(AA$2-Z$2)*V3029)</f>
        <v>66.746333944566231</v>
      </c>
      <c r="AB3029" s="52">
        <f ca="1">AA3029 * EXP(($E$3 - $C$13^2/2) * (AB$2-AA$2) + $C$13*SQRT(AB$2-AA$2)*W3029)</f>
        <v>62.207589572040824</v>
      </c>
      <c r="AC3029" s="52">
        <f ca="1">AB3029 * EXP(($E$3 - $C$13^2/2) * (AC$2-AB$2) + $C$13*SQRT(AC$2-AB$2)*X3029)</f>
        <v>85.819851549810593</v>
      </c>
      <c r="AD3029" s="47"/>
      <c r="AE3029" s="3" t="s">
        <v>46</v>
      </c>
      <c r="AF3029" s="52" t="b">
        <f t="shared" ref="AF3029" ca="1" si="3831">AF3027 &gt;= $B$4</f>
        <v>0</v>
      </c>
      <c r="AG3029" s="52" t="b">
        <f t="array" aca="1" ref="AG3029" ca="1">AND(AG3027 &gt;= $B$4, NOT(OR($AF3029:AF3029)))</f>
        <v>0</v>
      </c>
      <c r="AH3029" s="52" t="b">
        <f t="array" aca="1" ref="AH3029" ca="1">AND(AH3027 &gt;= $B$4, NOT(OR($AF3029:AG3029)))</f>
        <v>0</v>
      </c>
      <c r="AI3029" s="52" t="b">
        <f t="array" aca="1" ref="AI3029" ca="1">AND(AI3027 &gt;= $B$4, NOT(OR($AF3029:AH3029)))</f>
        <v>0</v>
      </c>
      <c r="AJ3029" s="52" t="b">
        <f t="array" aca="1" ref="AJ3029" ca="1">AND(AJ3027 &gt;= $B$4, NOT(OR($AF3029:AI3029)))</f>
        <v>0</v>
      </c>
      <c r="AK3029" s="73"/>
      <c r="AL3029" s="70"/>
    </row>
    <row r="3030" spans="6:38" ht="14.55" customHeight="1" x14ac:dyDescent="0.3">
      <c r="F3030" s="79"/>
      <c r="G3030" s="3">
        <v>3028</v>
      </c>
      <c r="H3030" s="61">
        <v>-0.8607420626279767</v>
      </c>
      <c r="I3030" s="61">
        <v>1.1948610580096279</v>
      </c>
      <c r="J3030" s="61">
        <v>-1.0229037406585093</v>
      </c>
      <c r="K3030" s="62">
        <v>2.3891460093318098</v>
      </c>
      <c r="L3030" s="60">
        <f t="array" ref="L3030:O3030">TRANSPOSE(MMULT(Option!$B$25:$E$28, TRANSPOSE(H3030:K3030)))</f>
        <v>-0.8607420626279767</v>
      </c>
      <c r="M3030" s="60">
        <v>0.75081142360563757</v>
      </c>
      <c r="N3030" s="60">
        <v>-0.92983540562155265</v>
      </c>
      <c r="O3030" s="60">
        <v>1.8148832892518068</v>
      </c>
      <c r="P3030" s="56" t="str">
        <f t="shared" si="3806"/>
        <v>606/3</v>
      </c>
      <c r="R3030" s="80"/>
      <c r="S3030" s="3" t="s">
        <v>30</v>
      </c>
      <c r="T3030" s="60">
        <f ca="1"/>
        <v>1.2202710691748648</v>
      </c>
      <c r="U3030" s="60">
        <f ca="1"/>
        <v>-1.0565474133881576</v>
      </c>
      <c r="V3030" s="60">
        <f ca="1"/>
        <v>-0.23794966988576174</v>
      </c>
      <c r="W3030" s="60">
        <f ca="1"/>
        <v>0.25820855757016681</v>
      </c>
      <c r="X3030" s="60">
        <f ca="1"/>
        <v>0.18000190511844127</v>
      </c>
      <c r="Y3030" s="52">
        <f ca="1">$B$14 * EXP(($E$3 - $C$14^2/2) * Y$2 + $C$14*SQRT(Y$2)*T3030)</f>
        <v>144.93009268365245</v>
      </c>
      <c r="Z3030" s="52">
        <f ca="1">Y3030 * EXP(($E$3 - $C$14^2/2) * (Z$2-Y$2) + $C$14*SQRT(Z$2-Y$2)*U3030)</f>
        <v>106.08994613312632</v>
      </c>
      <c r="AA3030" s="52">
        <f ca="1">Z3030 * EXP(($E$3 - $C$14^2/2) * (AA$2-Z$2) + $C$14*SQRT(AA$2-Z$2)*V3030)</f>
        <v>99.275854239343971</v>
      </c>
      <c r="AB3030" s="52">
        <f ca="1">AA3030 * EXP(($E$3 - $C$14^2/2) * (AB$2-AA$2) + $C$14*SQRT(AB$2-AA$2)*W3030)</f>
        <v>107.80941033248874</v>
      </c>
      <c r="AC3030" s="52">
        <f ca="1">AB3030 * EXP(($E$3 - $C$14^2/2) * (AC$2-AB$2) + $C$14*SQRT(AC$2-AB$2)*X3030)</f>
        <v>114.36161856121019</v>
      </c>
      <c r="AD3030" s="47"/>
      <c r="AE3030" s="3" t="s">
        <v>68</v>
      </c>
      <c r="AF3030" s="52" t="b">
        <f ca="1">AND(AF3027&gt;$B$3, NOT(OR($AF3029:AF3029)))</f>
        <v>0</v>
      </c>
      <c r="AG3030" s="52" t="b">
        <f ca="1">AND(AG3027&gt;$B$3, NOT(OR($AF3029:AG3029)))</f>
        <v>0</v>
      </c>
      <c r="AH3030" s="52" t="b">
        <f ca="1">AND(AH3027&gt;$B$3, NOT(OR($AF3029:AH3029)))</f>
        <v>0</v>
      </c>
      <c r="AI3030" s="52" t="b">
        <f ca="1">AND(AI3027&gt;$B$3, NOT(OR($AF3029:AI3029)))</f>
        <v>0</v>
      </c>
      <c r="AJ3030" s="52" t="b">
        <f ca="1">AND(AJ3027&gt;$B$3, NOT(OR($AF3029:AJ3029)))</f>
        <v>1</v>
      </c>
      <c r="AK3030" s="74"/>
      <c r="AL3030" s="70"/>
    </row>
    <row r="3031" spans="6:38" ht="14.55" customHeight="1" x14ac:dyDescent="0.3">
      <c r="F3031" s="79"/>
      <c r="G3031" s="3">
        <v>3029</v>
      </c>
      <c r="H3031" s="61">
        <v>-0.22860784087229549</v>
      </c>
      <c r="I3031" s="61">
        <v>-0.96381595750606452</v>
      </c>
      <c r="J3031" s="61">
        <v>0.60726098145485674</v>
      </c>
      <c r="K3031" s="62">
        <v>-1.5047266594397191</v>
      </c>
      <c r="L3031" s="60">
        <f t="array" ref="L3031:O3031">TRANSPOSE(MMULT(Option!$B$25:$E$28, TRANSPOSE(H3031:K3031)))</f>
        <v>-0.22860784087229549</v>
      </c>
      <c r="M3031" s="60">
        <v>-0.97479505260449462</v>
      </c>
      <c r="N3031" s="60">
        <v>0.18953403435430755</v>
      </c>
      <c r="O3031" s="60">
        <v>-1.5138751181041756</v>
      </c>
      <c r="P3031" s="56" t="str">
        <f t="shared" si="3806"/>
        <v>606/4</v>
      </c>
      <c r="R3031" s="80">
        <v>758</v>
      </c>
      <c r="S3031" s="3" t="s">
        <v>28</v>
      </c>
      <c r="T3031" s="60">
        <f t="array" aca="1" ref="T3031:T3034" ca="1">TRANSPOSE(OFFSET($L$3, MATCH($R3031 &amp; "/" &amp; T$2, $P$3:$P$5002, 0) - 1, 0, 1, $E$1))</f>
        <v>0.91280180108811437</v>
      </c>
      <c r="U3031" s="60">
        <f t="array" aca="1" ref="U3031:U3034" ca="1">TRANSPOSE(OFFSET($L$3, MATCH($R3031 &amp; "/" &amp; U$2, $P$3:$P$5002, 0) - 1, 0, 1, $E$1))</f>
        <v>-0.43248375449307841</v>
      </c>
      <c r="V3031" s="60">
        <f t="array" aca="1" ref="V3031:V3034" ca="1">TRANSPOSE(OFFSET($L$3, MATCH($R3031 &amp; "/" &amp; V$2, $P$3:$P$5002, 0) - 1, 0, 1, $E$1))</f>
        <v>1.810315790407854</v>
      </c>
      <c r="W3031" s="60">
        <f t="array" aca="1" ref="W3031:W3034" ca="1">TRANSPOSE(OFFSET($L$3, MATCH($R3031 &amp; "/" &amp; W$2, $P$3:$P$5002, 0) - 1, 0, 1, $E$1))</f>
        <v>0.70663538007797799</v>
      </c>
      <c r="X3031" s="60">
        <f t="array" aca="1" ref="X3031:X3034" ca="1">TRANSPOSE(OFFSET($L$3, MATCH($R3031 &amp; "/" &amp; X$2, $P$3:$P$5002, 0) - 1, 0, 1, $E$1))</f>
        <v>0.31225724226708318</v>
      </c>
      <c r="Y3031" s="52">
        <f ca="1">$B$11 * EXP(($E$3 - $C$11^2/2) * Y$2 + $C$11*SQRT(Y$2)*T3031)</f>
        <v>132.15965857061295</v>
      </c>
      <c r="Z3031" s="52">
        <f ca="1">Y3031 * EXP(($E$3 - $C$11^2/2) * (Z$2-Y$2) + $C$11*SQRT(Z$2-Y$2)*U3031)</f>
        <v>116.66021916247782</v>
      </c>
      <c r="AA3031" s="52">
        <f ca="1">Z3031 * EXP(($E$3 - $C$11^2/2) * (AA$2-Z$2) + $C$11*SQRT(AA$2-Z$2)*V3031)</f>
        <v>201.81679634535817</v>
      </c>
      <c r="AB3031" s="52">
        <f ca="1">AA3031 * EXP(($E$3 - $C$11^2/2) * (AB$2-AA$2) + $C$11*SQRT(AB$2-AA$2)*W3031)</f>
        <v>250.72355335554349</v>
      </c>
      <c r="AC3031" s="52">
        <f ca="1">AB3031 * EXP(($E$3 - $C$11^2/2) * (AC$2-AB$2) + $C$11*SQRT(AC$2-AB$2)*X3031)</f>
        <v>276.72607660645957</v>
      </c>
      <c r="AD3031" s="47"/>
      <c r="AE3031" s="3" t="s">
        <v>69</v>
      </c>
      <c r="AF3031" s="20" cm="1">
        <f t="array" aca="1" ref="AF3031" ca="1">MIN(Y3031:Y3034 / $D$11:$D$14)</f>
        <v>0.88426359053862869</v>
      </c>
      <c r="AG3031" s="20" cm="1">
        <f t="array" aca="1" ref="AG3031" ca="1">MIN(Z3031:Z3034 / $D$11:$D$14)</f>
        <v>0.93854071792045535</v>
      </c>
      <c r="AH3031" s="20" cm="1">
        <f t="array" aca="1" ref="AH3031" ca="1">MIN(AA3031:AA3034 / $D$11:$D$14)</f>
        <v>1.4830575524998912</v>
      </c>
      <c r="AI3031" s="20" cm="1">
        <f t="array" aca="1" ref="AI3031" ca="1">MIN(AB3031:AB3034 / $D$11:$D$14)</f>
        <v>1.9664788640475996</v>
      </c>
      <c r="AJ3031" s="20" cm="1">
        <f t="array" aca="1" ref="AJ3031" ca="1">MIN(AC3031:AC3034 / $D$11:$D$14)</f>
        <v>1.3899402677884547</v>
      </c>
      <c r="AK3031" s="72">
        <f t="array" aca="1" ref="AK3031" ca="1">SUMPRODUCT(AF3032:AJ3032, EXP(-$E$3*$AF$2:$AJ$2))</f>
        <v>118215.34016268118</v>
      </c>
      <c r="AL3031" s="70">
        <f ca="1">MAX(AC3032 - $D$11, 0) * EXP(-$E$2*$E$3)</f>
        <v>144.42731173008724</v>
      </c>
    </row>
    <row r="3032" spans="6:38" ht="14.55" customHeight="1" x14ac:dyDescent="0.3">
      <c r="F3032" s="79"/>
      <c r="G3032" s="3">
        <v>3030</v>
      </c>
      <c r="H3032" s="61">
        <v>-0.24237772660702603</v>
      </c>
      <c r="I3032" s="61">
        <v>-0.6749159559250042</v>
      </c>
      <c r="J3032" s="61">
        <v>-0.7952999340513015</v>
      </c>
      <c r="K3032" s="62">
        <v>-0.46838361012330715</v>
      </c>
      <c r="L3032" s="60">
        <f t="array" ref="L3032:O3032">TRANSPOSE(MMULT(Option!$B$25:$E$28, TRANSPOSE(H3032:K3032)))</f>
        <v>-0.24237772660702603</v>
      </c>
      <c r="M3032" s="60">
        <v>-0.71552178179477266</v>
      </c>
      <c r="N3032" s="60">
        <v>-0.97220551112005116</v>
      </c>
      <c r="O3032" s="60">
        <v>-0.8300119870983238</v>
      </c>
      <c r="P3032" s="56" t="str">
        <f t="shared" si="3806"/>
        <v>606/5</v>
      </c>
      <c r="R3032" s="80"/>
      <c r="S3032" s="3" t="s">
        <v>29</v>
      </c>
      <c r="T3032" s="60">
        <f ca="1"/>
        <v>0.88448616105387001</v>
      </c>
      <c r="U3032" s="60">
        <f ca="1"/>
        <v>-0.13413977090780571</v>
      </c>
      <c r="V3032" s="60">
        <f ca="1"/>
        <v>0.85701543317999551</v>
      </c>
      <c r="W3032" s="60">
        <f ca="1"/>
        <v>1.8243409163821858</v>
      </c>
      <c r="X3032" s="60">
        <f ca="1"/>
        <v>-1.8733146502265999E-2</v>
      </c>
      <c r="Y3032" s="52">
        <f ca="1">$B$12 * EXP(($E$3 - $C$12^2/2) * Y$2 + $C$12*SQRT(Y$2)*T3032)</f>
        <v>131.04175780849135</v>
      </c>
      <c r="Z3032" s="52">
        <f ca="1">Y3032 * EXP(($E$3 - $C$12^2/2) * (Z$2-Y$2) + $C$12*SQRT(Z$2-Y$2)*U3032)</f>
        <v>126.50402211427944</v>
      </c>
      <c r="AA3032" s="52">
        <f ca="1">Z3032 * EXP(($E$3 - $C$12^2/2) * (AA$2-Z$2) + $C$12*SQRT(AA$2-Z$2)*V3032)</f>
        <v>164.41253603774629</v>
      </c>
      <c r="AB3032" s="52">
        <f ca="1">AA3032 * EXP(($E$3 - $C$12^2/2) * (AB$2-AA$2) + $C$12*SQRT(AB$2-AA$2)*W3032)</f>
        <v>285.62535596097672</v>
      </c>
      <c r="AC3032" s="52">
        <f ca="1">AB3032 * EXP(($E$3 - $C$12^2/2) * (AC$2-AB$2) + $C$12*SQRT(AC$2-AB$2)*X3032)</f>
        <v>285.44833912531561</v>
      </c>
      <c r="AD3032" s="47"/>
      <c r="AE3032" s="3" t="s">
        <v>47</v>
      </c>
      <c r="AF3032" s="64">
        <f t="shared" ref="AF3032" ca="1" si="3832">($B$5*AF3034 + (1 + $B$6)*AF3033)*$B$2</f>
        <v>15000</v>
      </c>
      <c r="AG3032" s="64">
        <f t="shared" ref="AG3032" ca="1" si="3833">($B$5*AG3034 + (1 + $B$6)*AG3033)*$B$2</f>
        <v>15000</v>
      </c>
      <c r="AH3032" s="64">
        <f t="shared" ref="AH3032" ca="1" si="3834">($B$5*AH3034 + (1 + $B$6)*AH3033)*$B$2</f>
        <v>105000</v>
      </c>
      <c r="AI3032" s="64">
        <f t="shared" ref="AI3032" ca="1" si="3835">($B$5*AI3034 + (1 + $B$6)*AI3033)*$B$2</f>
        <v>0</v>
      </c>
      <c r="AJ3032" s="64" cm="1">
        <f t="array" aca="1" ref="AJ3032" ca="1">($B$5*AJ3034 + (1 + $B$6)*AJ3033 + AND(NOT(AF3033:AJ3033)))*$B$2</f>
        <v>0</v>
      </c>
      <c r="AK3032" s="73"/>
      <c r="AL3032" s="70"/>
    </row>
    <row r="3033" spans="6:38" ht="14.55" customHeight="1" x14ac:dyDescent="0.3">
      <c r="F3033" s="79"/>
      <c r="G3033" s="3">
        <v>3031</v>
      </c>
      <c r="H3033" s="61">
        <v>1.2846254428282116</v>
      </c>
      <c r="I3033" s="61">
        <v>1.2213742679515385</v>
      </c>
      <c r="J3033" s="61">
        <v>-0.63640922695188218</v>
      </c>
      <c r="K3033" s="62">
        <v>-0.5113087851457081</v>
      </c>
      <c r="L3033" s="60">
        <f t="array" ref="L3033:O3033">TRANSPOSE(MMULT(Option!$B$25:$E$28, TRANSPOSE(H3033:K3033)))</f>
        <v>1.2846254428282116</v>
      </c>
      <c r="M3033" s="60">
        <v>1.6332581840831251</v>
      </c>
      <c r="N3033" s="60">
        <v>0.27471640635366668</v>
      </c>
      <c r="O3033" s="60">
        <v>0.27160798974480044</v>
      </c>
      <c r="P3033" s="56" t="str">
        <f t="shared" si="3806"/>
        <v>607/1</v>
      </c>
      <c r="R3033" s="80"/>
      <c r="S3033" s="3" t="s">
        <v>31</v>
      </c>
      <c r="T3033" s="60">
        <f ca="1"/>
        <v>-0.27646097677863934</v>
      </c>
      <c r="U3033" s="60">
        <f ca="1"/>
        <v>0.12976553893069256</v>
      </c>
      <c r="V3033" s="60">
        <f ca="1"/>
        <v>2.1641051606321318</v>
      </c>
      <c r="W3033" s="60">
        <f ca="1"/>
        <v>0.40299421868778573</v>
      </c>
      <c r="X3033" s="60">
        <f ca="1"/>
        <v>0.83097865394633796</v>
      </c>
      <c r="Y3033" s="52">
        <f ca="1">$B$13 * EXP(($E$3 - $C$13^2/2) * Y$2 + $C$13*SQRT(Y$2)*T3033)</f>
        <v>92.50215050533896</v>
      </c>
      <c r="Z3033" s="52">
        <f ca="1">Y3033 * EXP(($E$3 - $C$13^2/2) * (Z$2-Y$2) + $C$13*SQRT(Z$2-Y$2)*U3033)</f>
        <v>96.656316185231745</v>
      </c>
      <c r="AA3033" s="52">
        <f ca="1">Z3033 * EXP(($E$3 - $C$13^2/2) * (AA$2-Z$2) + $C$13*SQRT(AA$2-Z$2)*V3033)</f>
        <v>185.93424743926775</v>
      </c>
      <c r="AB3033" s="52">
        <f ca="1">AA3033 * EXP(($E$3 - $C$13^2/2) * (AB$2-AA$2) + $C$13*SQRT(AB$2-AA$2)*W3033)</f>
        <v>210.88044645779769</v>
      </c>
      <c r="AC3033" s="52">
        <f ca="1">AB3033 * EXP(($E$3 - $C$13^2/2) * (AC$2-AB$2) + $C$13*SQRT(AC$2-AB$2)*X3033)</f>
        <v>271.94095475202681</v>
      </c>
      <c r="AD3033" s="47"/>
      <c r="AE3033" s="3" t="s">
        <v>46</v>
      </c>
      <c r="AF3033" s="52" t="b">
        <f t="shared" ref="AF3033" ca="1" si="3836">AF3031 &gt;= $B$4</f>
        <v>0</v>
      </c>
      <c r="AG3033" s="52" t="b">
        <f t="array" aca="1" ref="AG3033" ca="1">AND(AG3031 &gt;= $B$4, NOT(OR($AF3033:AF3033)))</f>
        <v>0</v>
      </c>
      <c r="AH3033" s="52" t="b">
        <f t="array" aca="1" ref="AH3033" ca="1">AND(AH3031 &gt;= $B$4, NOT(OR($AF3033:AG3033)))</f>
        <v>1</v>
      </c>
      <c r="AI3033" s="52" t="b">
        <f t="array" aca="1" ref="AI3033" ca="1">AND(AI3031 &gt;= $B$4, NOT(OR($AF3033:AH3033)))</f>
        <v>0</v>
      </c>
      <c r="AJ3033" s="52" t="b">
        <f t="array" aca="1" ref="AJ3033" ca="1">AND(AJ3031 &gt;= $B$4, NOT(OR($AF3033:AI3033)))</f>
        <v>0</v>
      </c>
      <c r="AK3033" s="73"/>
      <c r="AL3033" s="70"/>
    </row>
    <row r="3034" spans="6:38" ht="14.55" customHeight="1" x14ac:dyDescent="0.3">
      <c r="F3034" s="79"/>
      <c r="G3034" s="3">
        <v>3032</v>
      </c>
      <c r="H3034" s="61">
        <v>0.75306188571141974</v>
      </c>
      <c r="I3034" s="61">
        <v>1.4620911216304036</v>
      </c>
      <c r="J3034" s="61">
        <v>-0.42160109302324261</v>
      </c>
      <c r="K3034" s="62">
        <v>0.92825110857778015</v>
      </c>
      <c r="L3034" s="60">
        <f t="array" ref="L3034:O3034">TRANSPOSE(MMULT(Option!$B$25:$E$28, TRANSPOSE(H3034:K3034)))</f>
        <v>0.75306188571141974</v>
      </c>
      <c r="M3034" s="60">
        <v>1.64125340184341</v>
      </c>
      <c r="N3034" s="60">
        <v>0.31379359846561533</v>
      </c>
      <c r="O3034" s="60">
        <v>1.3967087334102315</v>
      </c>
      <c r="P3034" s="56" t="str">
        <f t="shared" si="3806"/>
        <v>607/2</v>
      </c>
      <c r="R3034" s="80"/>
      <c r="S3034" s="3" t="s">
        <v>30</v>
      </c>
      <c r="T3034" s="60">
        <f ca="1"/>
        <v>-0.42666693816259493</v>
      </c>
      <c r="U3034" s="60">
        <f ca="1"/>
        <v>0.18190347907318849</v>
      </c>
      <c r="V3034" s="60">
        <f ca="1"/>
        <v>1.5084496942955437</v>
      </c>
      <c r="W3034" s="60">
        <f ca="1"/>
        <v>0.92379564754945553</v>
      </c>
      <c r="X3034" s="60">
        <f ca="1"/>
        <v>-1.173279304738323</v>
      </c>
      <c r="Y3034" s="52">
        <f ca="1">$B$14 * EXP(($E$3 - $C$14^2/2) * Y$2 + $C$14*SQRT(Y$2)*T3034)</f>
        <v>88.426359053862868</v>
      </c>
      <c r="Z3034" s="52">
        <f ca="1">Y3034 * EXP(($E$3 - $C$14^2/2) * (Z$2-Y$2) + $C$14*SQRT(Z$2-Y$2)*U3034)</f>
        <v>93.854071792045531</v>
      </c>
      <c r="AA3034" s="52">
        <f ca="1">Z3034 * EXP(($E$3 - $C$14^2/2) * (AA$2-Z$2) + $C$14*SQRT(AA$2-Z$2)*V3034)</f>
        <v>148.30575524998912</v>
      </c>
      <c r="AB3034" s="52">
        <f ca="1">AA3034 * EXP(($E$3 - $C$14^2/2) * (AB$2-AA$2) + $C$14*SQRT(AB$2-AA$2)*W3034)</f>
        <v>196.64788640475996</v>
      </c>
      <c r="AC3034" s="52">
        <f ca="1">AB3034 * EXP(($E$3 - $C$14^2/2) * (AC$2-AB$2) + $C$14*SQRT(AC$2-AB$2)*X3034)</f>
        <v>138.99402677884547</v>
      </c>
      <c r="AD3034" s="47"/>
      <c r="AE3034" s="3" t="s">
        <v>68</v>
      </c>
      <c r="AF3034" s="52" t="b">
        <f ca="1">AND(AF3031&gt;$B$3, NOT(OR($AF3033:AF3033)))</f>
        <v>1</v>
      </c>
      <c r="AG3034" s="52" t="b">
        <f ca="1">AND(AG3031&gt;$B$3, NOT(OR($AF3033:AG3033)))</f>
        <v>1</v>
      </c>
      <c r="AH3034" s="52" t="b">
        <f ca="1">AND(AH3031&gt;$B$3, NOT(OR($AF3033:AH3033)))</f>
        <v>0</v>
      </c>
      <c r="AI3034" s="52" t="b">
        <f ca="1">AND(AI3031&gt;$B$3, NOT(OR($AF3033:AI3033)))</f>
        <v>0</v>
      </c>
      <c r="AJ3034" s="52" t="b">
        <f ca="1">AND(AJ3031&gt;$B$3, NOT(OR($AF3033:AJ3033)))</f>
        <v>0</v>
      </c>
      <c r="AK3034" s="74"/>
      <c r="AL3034" s="70"/>
    </row>
    <row r="3035" spans="6:38" ht="14.55" customHeight="1" x14ac:dyDescent="0.3">
      <c r="F3035" s="79"/>
      <c r="G3035" s="3">
        <v>3033</v>
      </c>
      <c r="H3035" s="61">
        <v>-6.2616743563975175E-2</v>
      </c>
      <c r="I3035" s="61">
        <v>-0.11194345572410973</v>
      </c>
      <c r="J3035" s="61">
        <v>-0.64202241080905487</v>
      </c>
      <c r="K3035" s="62">
        <v>-0.90200103492676154</v>
      </c>
      <c r="L3035" s="60">
        <f t="array" ref="L3035:O3035">TRANSPOSE(MMULT(Option!$B$25:$E$28, TRANSPOSE(H3035:K3035)))</f>
        <v>-6.2616743563975175E-2</v>
      </c>
      <c r="M3035" s="60">
        <v>-0.12764456930772416</v>
      </c>
      <c r="N3035" s="60">
        <v>-0.61825512089503465</v>
      </c>
      <c r="O3035" s="60">
        <v>-0.952097857270223</v>
      </c>
      <c r="P3035" s="56" t="str">
        <f t="shared" si="3806"/>
        <v>607/3</v>
      </c>
      <c r="R3035" s="80">
        <v>759</v>
      </c>
      <c r="S3035" s="3" t="s">
        <v>28</v>
      </c>
      <c r="T3035" s="60">
        <f t="array" aca="1" ref="T3035:T3038" ca="1">TRANSPOSE(OFFSET($L$3, MATCH($R3035 &amp; "/" &amp; T$2, $P$3:$P$5002, 0) - 1, 0, 1, $E$1))</f>
        <v>1.0492580592823981</v>
      </c>
      <c r="U3035" s="60">
        <f t="array" aca="1" ref="U3035:U3038" ca="1">TRANSPOSE(OFFSET($L$3, MATCH($R3035 &amp; "/" &amp; U$2, $P$3:$P$5002, 0) - 1, 0, 1, $E$1))</f>
        <v>-0.63175475322173802</v>
      </c>
      <c r="V3035" s="60">
        <f t="array" aca="1" ref="V3035:V3038" ca="1">TRANSPOSE(OFFSET($L$3, MATCH($R3035 &amp; "/" &amp; V$2, $P$3:$P$5002, 0) - 1, 0, 1, $E$1))</f>
        <v>-0.36994563597567642</v>
      </c>
      <c r="W3035" s="60">
        <f t="array" aca="1" ref="W3035:W3038" ca="1">TRANSPOSE(OFFSET($L$3, MATCH($R3035 &amp; "/" &amp; W$2, $P$3:$P$5002, 0) - 1, 0, 1, $E$1))</f>
        <v>0.90649019798097374</v>
      </c>
      <c r="X3035" s="60">
        <f t="array" aca="1" ref="X3035:X3038" ca="1">TRANSPOSE(OFFSET($L$3, MATCH($R3035 &amp; "/" &amp; X$2, $P$3:$P$5002, 0) - 1, 0, 1, $E$1))</f>
        <v>-1.0238558244734735</v>
      </c>
      <c r="Y3035" s="52">
        <f ca="1">$B$11 * EXP(($E$3 - $C$11^2/2) * Y$2 + $C$11*SQRT(Y$2)*T3035)</f>
        <v>137.6821274298328</v>
      </c>
      <c r="Z3035" s="52">
        <f ca="1">Y3035 * EXP(($E$3 - $C$11^2/2) * (Z$2-Y$2) + $C$11*SQRT(Z$2-Y$2)*U3035)</f>
        <v>114.48240897739603</v>
      </c>
      <c r="AA3035" s="52">
        <f ca="1">Z3035 * EXP(($E$3 - $C$11^2/2) * (AA$2-Z$2) + $C$11*SQRT(AA$2-Z$2)*V3035)</f>
        <v>102.96997975042913</v>
      </c>
      <c r="AB3035" s="52">
        <f ca="1">AA3035 * EXP(($E$3 - $C$11^2/2) * (AB$2-AA$2) + $C$11*SQRT(AB$2-AA$2)*W3035)</f>
        <v>135.82734354073253</v>
      </c>
      <c r="AC3035" s="52">
        <f ca="1">AB3035 * EXP(($E$3 - $C$11^2/2) * (AC$2-AB$2) + $C$11*SQRT(AC$2-AB$2)*X3035)</f>
        <v>100.40658563352351</v>
      </c>
      <c r="AD3035" s="47"/>
      <c r="AE3035" s="3" t="s">
        <v>69</v>
      </c>
      <c r="AF3035" s="20" cm="1">
        <f t="array" aca="1" ref="AF3035" ca="1">MIN(Y3035:Y3038 / $D$11:$D$14)</f>
        <v>0.61128182294601752</v>
      </c>
      <c r="AG3035" s="20" cm="1">
        <f t="array" aca="1" ref="AG3035" ca="1">MIN(Z3035:Z3038 / $D$11:$D$14)</f>
        <v>0.52285050370396968</v>
      </c>
      <c r="AH3035" s="20" cm="1">
        <f t="array" aca="1" ref="AH3035" ca="1">MIN(AA3035:AA3038 / $D$11:$D$14)</f>
        <v>0.56148061398586924</v>
      </c>
      <c r="AI3035" s="20" cm="1">
        <f t="array" aca="1" ref="AI3035" ca="1">MIN(AB3035:AB3038 / $D$11:$D$14)</f>
        <v>0.56424336681391629</v>
      </c>
      <c r="AJ3035" s="20" cm="1">
        <f t="array" aca="1" ref="AJ3035" ca="1">MIN(AC3035:AC3038 / $D$11:$D$14)</f>
        <v>0.51834501619432172</v>
      </c>
      <c r="AK3035" s="72">
        <f t="array" aca="1" ref="AK3035" ca="1">SUMPRODUCT(AF3036:AJ3036, EXP(-$E$3*$AF$2:$AJ$2))</f>
        <v>77880.078307140488</v>
      </c>
      <c r="AL3035" s="70">
        <f ca="1">MAX(AC3036 - $D$11, 0) * EXP(-$E$2*$E$3)</f>
        <v>0</v>
      </c>
    </row>
    <row r="3036" spans="6:38" ht="14.55" customHeight="1" x14ac:dyDescent="0.3">
      <c r="F3036" s="79"/>
      <c r="G3036" s="3">
        <v>3034</v>
      </c>
      <c r="H3036" s="61">
        <v>-1.3545486622800971</v>
      </c>
      <c r="I3036" s="61">
        <v>-0.63665492573458049</v>
      </c>
      <c r="J3036" s="61">
        <v>-0.14908040267755238</v>
      </c>
      <c r="K3036" s="62">
        <v>-0.81869380616587883</v>
      </c>
      <c r="L3036" s="60">
        <f t="array" ref="L3036:O3036">TRANSPOSE(MMULT(Option!$B$25:$E$28, TRANSPOSE(H3036:K3036)))</f>
        <v>-1.3545486622800971</v>
      </c>
      <c r="M3036" s="60">
        <v>-1.1253233426610796</v>
      </c>
      <c r="N3036" s="60">
        <v>-0.83947367681801988</v>
      </c>
      <c r="O3036" s="60">
        <v>-1.4387198637851526</v>
      </c>
      <c r="P3036" s="56" t="str">
        <f t="shared" si="3806"/>
        <v>607/4</v>
      </c>
      <c r="R3036" s="80"/>
      <c r="S3036" s="3" t="s">
        <v>29</v>
      </c>
      <c r="T3036" s="60">
        <f ca="1"/>
        <v>0.98201083527839517</v>
      </c>
      <c r="U3036" s="60">
        <f ca="1"/>
        <v>1.3125944222768138E-2</v>
      </c>
      <c r="V3036" s="60">
        <f ca="1"/>
        <v>-3.3352320563549531E-2</v>
      </c>
      <c r="W3036" s="60">
        <f ca="1"/>
        <v>1.3221371752602684E-2</v>
      </c>
      <c r="X3036" s="60">
        <f ca="1"/>
        <v>-1.4375575219905257</v>
      </c>
      <c r="Y3036" s="52">
        <f ca="1">$B$12 * EXP(($E$3 - $C$12^2/2) * Y$2 + $C$12*SQRT(Y$2)*T3036)</f>
        <v>134.93233581084206</v>
      </c>
      <c r="Z3036" s="52">
        <f ca="1">Y3036 * EXP(($E$3 - $C$12^2/2) * (Z$2-Y$2) + $C$12*SQRT(Z$2-Y$2)*U3036)</f>
        <v>136.14373734188715</v>
      </c>
      <c r="AA3036" s="52">
        <f ca="1">Z3036 * EXP(($E$3 - $C$12^2/2) * (AA$2-Z$2) + $C$12*SQRT(AA$2-Z$2)*V3036)</f>
        <v>135.46394599137227</v>
      </c>
      <c r="AB3036" s="52">
        <f ca="1">AA3036 * EXP(($E$3 - $C$12^2/2) * (AB$2-AA$2) + $C$12*SQRT(AB$2-AA$2)*W3036)</f>
        <v>136.68403320584707</v>
      </c>
      <c r="AC3036" s="52">
        <f ca="1">AB3036 * EXP(($E$3 - $C$12^2/2) * (AC$2-AB$2) + $C$12*SQRT(AC$2-AB$2)*X3036)</f>
        <v>89.246720831230903</v>
      </c>
      <c r="AD3036" s="47"/>
      <c r="AE3036" s="3" t="s">
        <v>47</v>
      </c>
      <c r="AF3036" s="64">
        <f t="shared" ref="AF3036" ca="1" si="3837">($B$5*AF3038 + (1 + $B$6)*AF3037)*$B$2</f>
        <v>0</v>
      </c>
      <c r="AG3036" s="64">
        <f t="shared" ref="AG3036" ca="1" si="3838">($B$5*AG3038 + (1 + $B$6)*AG3037)*$B$2</f>
        <v>0</v>
      </c>
      <c r="AH3036" s="64">
        <f t="shared" ref="AH3036" ca="1" si="3839">($B$5*AH3038 + (1 + $B$6)*AH3037)*$B$2</f>
        <v>0</v>
      </c>
      <c r="AI3036" s="64">
        <f t="shared" ref="AI3036" ca="1" si="3840">($B$5*AI3038 + (1 + $B$6)*AI3037)*$B$2</f>
        <v>0</v>
      </c>
      <c r="AJ3036" s="64" cm="1">
        <f t="array" aca="1" ref="AJ3036" ca="1">($B$5*AJ3038 + (1 + $B$6)*AJ3037 + AND(NOT(AF3037:AJ3037)))*$B$2</f>
        <v>100000</v>
      </c>
      <c r="AK3036" s="73"/>
      <c r="AL3036" s="70"/>
    </row>
    <row r="3037" spans="6:38" ht="14.55" customHeight="1" x14ac:dyDescent="0.3">
      <c r="F3037" s="79"/>
      <c r="G3037" s="3">
        <v>3035</v>
      </c>
      <c r="H3037" s="61">
        <v>-1.9880433721495689</v>
      </c>
      <c r="I3037" s="61">
        <v>0.54695891912251038</v>
      </c>
      <c r="J3037" s="61">
        <v>-1.6856980889616053</v>
      </c>
      <c r="K3037" s="62">
        <v>1.5666141817586232</v>
      </c>
      <c r="L3037" s="60">
        <f t="array" ref="L3037:O3037">TRANSPOSE(MMULT(Option!$B$25:$E$28, TRANSPOSE(H3037:K3037)))</f>
        <v>-1.9880433721495689</v>
      </c>
      <c r="M3037" s="60">
        <v>-0.293921219077801</v>
      </c>
      <c r="N3037" s="60">
        <v>-2.1325554823959703</v>
      </c>
      <c r="O3037" s="60">
        <v>0.36056377424312536</v>
      </c>
      <c r="P3037" s="56" t="str">
        <f t="shared" si="3806"/>
        <v>607/5</v>
      </c>
      <c r="R3037" s="80"/>
      <c r="S3037" s="3" t="s">
        <v>31</v>
      </c>
      <c r="T3037" s="60">
        <f ca="1"/>
        <v>-4.5858901147782127E-2</v>
      </c>
      <c r="U3037" s="60">
        <f ca="1"/>
        <v>5.471283726860468E-2</v>
      </c>
      <c r="V3037" s="60">
        <f ca="1"/>
        <v>0.33746985556307374</v>
      </c>
      <c r="W3037" s="60">
        <f ca="1"/>
        <v>0.47892841096360239</v>
      </c>
      <c r="X3037" s="60">
        <f ca="1"/>
        <v>-0.2266922839814749</v>
      </c>
      <c r="Y3037" s="52">
        <f ca="1">$B$13 * EXP(($E$3 - $C$13^2/2) * Y$2 + $C$13*SQRT(Y$2)*T3037)</f>
        <v>99.128056634773301</v>
      </c>
      <c r="Z3037" s="52">
        <f ca="1">Y3037 * EXP(($E$3 - $C$13^2/2) * (Z$2-Y$2) + $C$13*SQRT(Z$2-Y$2)*U3037)</f>
        <v>101.2736609240241</v>
      </c>
      <c r="AA3037" s="52">
        <f ca="1">Z3037 * EXP(($E$3 - $C$13^2/2) * (AA$2-Z$2) + $C$13*SQRT(AA$2-Z$2)*V3037)</f>
        <v>112.6254063027138</v>
      </c>
      <c r="AB3037" s="52">
        <f ca="1">AA3037 * EXP(($E$3 - $C$13^2/2) * (AB$2-AA$2) + $C$13*SQRT(AB$2-AA$2)*W3037)</f>
        <v>130.67924990541772</v>
      </c>
      <c r="AC3037" s="52">
        <f ca="1">AB3037 * EXP(($E$3 - $C$13^2/2) * (AC$2-AB$2) + $C$13*SQRT(AC$2-AB$2)*X3037)</f>
        <v>122.69948587225286</v>
      </c>
      <c r="AD3037" s="47"/>
      <c r="AE3037" s="3" t="s">
        <v>46</v>
      </c>
      <c r="AF3037" s="52" t="b">
        <f t="shared" ref="AF3037" ca="1" si="3841">AF3035 &gt;= $B$4</f>
        <v>0</v>
      </c>
      <c r="AG3037" s="52" t="b">
        <f t="array" aca="1" ref="AG3037" ca="1">AND(AG3035 &gt;= $B$4, NOT(OR($AF3037:AF3037)))</f>
        <v>0</v>
      </c>
      <c r="AH3037" s="52" t="b">
        <f t="array" aca="1" ref="AH3037" ca="1">AND(AH3035 &gt;= $B$4, NOT(OR($AF3037:AG3037)))</f>
        <v>0</v>
      </c>
      <c r="AI3037" s="52" t="b">
        <f t="array" aca="1" ref="AI3037" ca="1">AND(AI3035 &gt;= $B$4, NOT(OR($AF3037:AH3037)))</f>
        <v>0</v>
      </c>
      <c r="AJ3037" s="52" t="b">
        <f t="array" aca="1" ref="AJ3037" ca="1">AND(AJ3035 &gt;= $B$4, NOT(OR($AF3037:AI3037)))</f>
        <v>0</v>
      </c>
      <c r="AK3037" s="73"/>
      <c r="AL3037" s="70"/>
    </row>
    <row r="3038" spans="6:38" ht="14.55" customHeight="1" x14ac:dyDescent="0.3">
      <c r="F3038" s="79"/>
      <c r="G3038" s="3">
        <v>3036</v>
      </c>
      <c r="H3038" s="61">
        <v>-0.83764635144885069</v>
      </c>
      <c r="I3038" s="61">
        <v>-2.4810210106429973</v>
      </c>
      <c r="J3038" s="61">
        <v>-0.87376087854040541</v>
      </c>
      <c r="K3038" s="62">
        <v>0.70128536249455342</v>
      </c>
      <c r="L3038" s="60">
        <f t="array" ref="L3038:O3038">TRANSPOSE(MMULT(Option!$B$25:$E$28, TRANSPOSE(H3038:K3038)))</f>
        <v>-0.83764635144885069</v>
      </c>
      <c r="M3038" s="60">
        <v>-2.6089518569890151</v>
      </c>
      <c r="N3038" s="60">
        <v>-1.7521753198644021</v>
      </c>
      <c r="O3038" s="60">
        <v>-0.55473810060565809</v>
      </c>
      <c r="P3038" s="56" t="str">
        <f t="shared" si="3806"/>
        <v>608/1</v>
      </c>
      <c r="R3038" s="80"/>
      <c r="S3038" s="3" t="s">
        <v>30</v>
      </c>
      <c r="T3038" s="60">
        <f ca="1"/>
        <v>-1.6573239248962137</v>
      </c>
      <c r="U3038" s="60">
        <f ca="1"/>
        <v>-0.53754174029243385</v>
      </c>
      <c r="V3038" s="60">
        <f ca="1"/>
        <v>0.22093889584440984</v>
      </c>
      <c r="W3038" s="60">
        <f ca="1"/>
        <v>-3.052943588939816E-4</v>
      </c>
      <c r="X3038" s="60">
        <f ca="1"/>
        <v>-0.29948194966109659</v>
      </c>
      <c r="Y3038" s="52">
        <f ca="1">$B$14 * EXP(($E$3 - $C$14^2/2) * Y$2 + $C$14*SQRT(Y$2)*T3038)</f>
        <v>61.12818229460175</v>
      </c>
      <c r="Z3038" s="52">
        <f ca="1">Y3038 * EXP(($E$3 - $C$14^2/2) * (Z$2-Y$2) + $C$14*SQRT(Z$2-Y$2)*U3038)</f>
        <v>52.285050370396974</v>
      </c>
      <c r="AA3038" s="52">
        <f ca="1">Z3038 * EXP(($E$3 - $C$14^2/2) * (AA$2-Z$2) + $C$14*SQRT(AA$2-Z$2)*V3038)</f>
        <v>56.148061398586918</v>
      </c>
      <c r="AB3038" s="52">
        <f ca="1">AA3038 * EXP(($E$3 - $C$14^2/2) * (AB$2-AA$2) + $C$14*SQRT(AB$2-AA$2)*W3038)</f>
        <v>56.42433668139163</v>
      </c>
      <c r="AC3038" s="52">
        <f ca="1">AB3038 * EXP(($E$3 - $C$14^2/2) * (AC$2-AB$2) + $C$14*SQRT(AC$2-AB$2)*X3038)</f>
        <v>51.834501619432167</v>
      </c>
      <c r="AD3038" s="47"/>
      <c r="AE3038" s="3" t="s">
        <v>68</v>
      </c>
      <c r="AF3038" s="52" t="b">
        <f ca="1">AND(AF3035&gt;$B$3, NOT(OR($AF3037:AF3037)))</f>
        <v>0</v>
      </c>
      <c r="AG3038" s="52" t="b">
        <f ca="1">AND(AG3035&gt;$B$3, NOT(OR($AF3037:AG3037)))</f>
        <v>0</v>
      </c>
      <c r="AH3038" s="52" t="b">
        <f ca="1">AND(AH3035&gt;$B$3, NOT(OR($AF3037:AH3037)))</f>
        <v>0</v>
      </c>
      <c r="AI3038" s="52" t="b">
        <f ca="1">AND(AI3035&gt;$B$3, NOT(OR($AF3037:AI3037)))</f>
        <v>0</v>
      </c>
      <c r="AJ3038" s="52" t="b">
        <f ca="1">AND(AJ3035&gt;$B$3, NOT(OR($AF3037:AJ3037)))</f>
        <v>0</v>
      </c>
      <c r="AK3038" s="74"/>
      <c r="AL3038" s="70"/>
    </row>
    <row r="3039" spans="6:38" ht="14.55" customHeight="1" x14ac:dyDescent="0.3">
      <c r="F3039" s="79"/>
      <c r="G3039" s="3">
        <v>3037</v>
      </c>
      <c r="H3039" s="61">
        <v>9.5029988718036931E-2</v>
      </c>
      <c r="I3039" s="61">
        <v>0.7534403006036906</v>
      </c>
      <c r="J3039" s="61">
        <v>-0.2135906647596158</v>
      </c>
      <c r="K3039" s="62">
        <v>-0.32362609843117496</v>
      </c>
      <c r="L3039" s="60">
        <f t="array" ref="L3039:O3039">TRANSPOSE(MMULT(Option!$B$25:$E$28, TRANSPOSE(H3039:K3039)))</f>
        <v>9.5029988718036931E-2</v>
      </c>
      <c r="M3039" s="60">
        <v>0.7285514373165537</v>
      </c>
      <c r="N3039" s="60">
        <v>4.7710148078994624E-2</v>
      </c>
      <c r="O3039" s="60">
        <v>-8.3516483721942092E-2</v>
      </c>
      <c r="P3039" s="56" t="str">
        <f t="shared" si="3806"/>
        <v>608/2</v>
      </c>
      <c r="R3039" s="80">
        <v>760</v>
      </c>
      <c r="S3039" s="3" t="s">
        <v>28</v>
      </c>
      <c r="T3039" s="60">
        <f t="array" aca="1" ref="T3039:T3042" ca="1">TRANSPOSE(OFFSET($L$3, MATCH($R3039 &amp; "/" &amp; T$2, $P$3:$P$5002, 0) - 1, 0, 1, $E$1))</f>
        <v>-0.3438672882593431</v>
      </c>
      <c r="U3039" s="60">
        <f t="array" aca="1" ref="U3039:U3042" ca="1">TRANSPOSE(OFFSET($L$3, MATCH($R3039 &amp; "/" &amp; U$2, $P$3:$P$5002, 0) - 1, 0, 1, $E$1))</f>
        <v>-2.421327016954003E-2</v>
      </c>
      <c r="V3039" s="60">
        <f t="array" aca="1" ref="V3039:V3042" ca="1">TRANSPOSE(OFFSET($L$3, MATCH($R3039 &amp; "/" &amp; V$2, $P$3:$P$5002, 0) - 1, 0, 1, $E$1))</f>
        <v>-9.4035346319026436E-2</v>
      </c>
      <c r="W3039" s="60">
        <f t="array" aca="1" ref="W3039:W3042" ca="1">TRANSPOSE(OFFSET($L$3, MATCH($R3039 &amp; "/" &amp; W$2, $P$3:$P$5002, 0) - 1, 0, 1, $E$1))</f>
        <v>0.64676378171416182</v>
      </c>
      <c r="X3039" s="60">
        <f t="array" aca="1" ref="X3039:X3042" ca="1">TRANSPOSE(OFFSET($L$3, MATCH($R3039 &amp; "/" &amp; X$2, $P$3:$P$5002, 0) - 1, 0, 1, $E$1))</f>
        <v>-4.7051806347124407E-2</v>
      </c>
      <c r="Y3039" s="52">
        <f ca="1">$B$11 * EXP(($E$3 - $C$11^2/2) * Y$2 + $C$11*SQRT(Y$2)*T3039)</f>
        <v>90.650368249097653</v>
      </c>
      <c r="Z3039" s="52">
        <f ca="1">Y3039 * EXP(($E$3 - $C$11^2/2) * (Z$2-Y$2) + $C$11*SQRT(Z$2-Y$2)*U3039)</f>
        <v>90.445369677131112</v>
      </c>
      <c r="AA3039" s="52">
        <f ca="1">Z3039 * EXP(($E$3 - $C$11^2/2) * (AA$2-Z$2) + $C$11*SQRT(AA$2-Z$2)*V3039)</f>
        <v>88.37025353688108</v>
      </c>
      <c r="AB3039" s="52">
        <f ca="1">AA3039 * EXP(($E$3 - $C$11^2/2) * (AB$2-AA$2) + $C$11*SQRT(AB$2-AA$2)*W3039)</f>
        <v>107.83093124374039</v>
      </c>
      <c r="AC3039" s="52">
        <f ca="1">AB3039 * EXP(($E$3 - $C$11^2/2) * (AC$2-AB$2) + $C$11*SQRT(AC$2-AB$2)*X3039)</f>
        <v>106.85246029324122</v>
      </c>
      <c r="AD3039" s="47"/>
      <c r="AE3039" s="3" t="s">
        <v>69</v>
      </c>
      <c r="AF3039" s="20" cm="1">
        <f t="array" aca="1" ref="AF3039" ca="1">MIN(Y3039:Y3042 / $D$11:$D$14)</f>
        <v>0.90650368249097657</v>
      </c>
      <c r="AG3039" s="20" cm="1">
        <f t="array" aca="1" ref="AG3039" ca="1">MIN(Z3039:Z3042 / $D$11:$D$14)</f>
        <v>0.90445369677131116</v>
      </c>
      <c r="AH3039" s="20" cm="1">
        <f t="array" aca="1" ref="AH3039" ca="1">MIN(AA3039:AA3042 / $D$11:$D$14)</f>
        <v>0.83607500593314821</v>
      </c>
      <c r="AI3039" s="20" cm="1">
        <f t="array" aca="1" ref="AI3039" ca="1">MIN(AB3039:AB3042 / $D$11:$D$14)</f>
        <v>0.43887265700938721</v>
      </c>
      <c r="AJ3039" s="20" cm="1">
        <f t="array" aca="1" ref="AJ3039" ca="1">MIN(AC3039:AC3042 / $D$11:$D$14)</f>
        <v>0.52410768171285838</v>
      </c>
      <c r="AK3039" s="72">
        <f t="array" aca="1" ref="AK3039" ca="1">SUMPRODUCT(AF3040:AJ3040, EXP(-$E$3*$AF$2:$AJ$2))</f>
        <v>118631.70059156645</v>
      </c>
      <c r="AL3039" s="70">
        <f ca="1">MAX(AC3040 - $D$11, 0) * EXP(-$E$2*$E$3)</f>
        <v>0</v>
      </c>
    </row>
    <row r="3040" spans="6:38" ht="14.55" customHeight="1" x14ac:dyDescent="0.3">
      <c r="F3040" s="79"/>
      <c r="G3040" s="3">
        <v>3038</v>
      </c>
      <c r="H3040" s="61">
        <v>-0.20184533804315752</v>
      </c>
      <c r="I3040" s="61">
        <v>0.6079334523279406</v>
      </c>
      <c r="J3040" s="61">
        <v>0.96786148199301314</v>
      </c>
      <c r="K3040" s="62">
        <v>-1.0900853955603171</v>
      </c>
      <c r="L3040" s="60">
        <f t="array" ref="L3040:O3040">TRANSPOSE(MMULT(Option!$B$25:$E$28, TRANSPOSE(H3040:K3040)))</f>
        <v>-0.20184533804315752</v>
      </c>
      <c r="M3040" s="60">
        <v>0.47644207734046007</v>
      </c>
      <c r="N3040" s="60">
        <v>0.92853869302075187</v>
      </c>
      <c r="O3040" s="60">
        <v>-0.66612993303455115</v>
      </c>
      <c r="P3040" s="56" t="str">
        <f t="shared" si="3806"/>
        <v>608/3</v>
      </c>
      <c r="R3040" s="80"/>
      <c r="S3040" s="3" t="s">
        <v>29</v>
      </c>
      <c r="T3040" s="60">
        <f ca="1"/>
        <v>0.47906239670974921</v>
      </c>
      <c r="U3040" s="60">
        <f ca="1"/>
        <v>-0.59276573792776255</v>
      </c>
      <c r="V3040" s="60">
        <f ca="1"/>
        <v>-0.53308649180301249</v>
      </c>
      <c r="W3040" s="60">
        <f ca="1"/>
        <v>-2.1650301107668386</v>
      </c>
      <c r="X3040" s="60">
        <f ca="1"/>
        <v>0.57495955605054727</v>
      </c>
      <c r="Y3040" s="52">
        <f ca="1">$B$12 * EXP(($E$3 - $C$12^2/2) * Y$2 + $C$12*SQRT(Y$2)*T3040)</f>
        <v>116.03465598763441</v>
      </c>
      <c r="Z3040" s="52">
        <f ca="1">Y3040 * EXP(($E$3 - $C$12^2/2) * (Z$2-Y$2) + $C$12*SQRT(Z$2-Y$2)*U3040)</f>
        <v>97.617734574925805</v>
      </c>
      <c r="AA3040" s="52">
        <f ca="1">Z3040 * EXP(($E$3 - $C$12^2/2) * (AA$2-Z$2) + $C$12*SQRT(AA$2-Z$2)*V3040)</f>
        <v>83.607500593314825</v>
      </c>
      <c r="AB3040" s="52">
        <f ca="1">AA3040 * EXP(($E$3 - $C$12^2/2) * (AB$2-AA$2) + $C$12*SQRT(AB$2-AA$2)*W3040)</f>
        <v>43.88726570093872</v>
      </c>
      <c r="AC3040" s="52">
        <f ca="1">AB3040 * EXP(($E$3 - $C$12^2/2) * (AC$2-AB$2) + $C$12*SQRT(AC$2-AB$2)*X3040)</f>
        <v>52.410768171285838</v>
      </c>
      <c r="AD3040" s="47"/>
      <c r="AE3040" s="3" t="s">
        <v>47</v>
      </c>
      <c r="AF3040" s="64">
        <f t="shared" ref="AF3040" ca="1" si="3842">($B$5*AF3042 + (1 + $B$6)*AF3041)*$B$2</f>
        <v>15000</v>
      </c>
      <c r="AG3040" s="64">
        <f t="shared" ref="AG3040" ca="1" si="3843">($B$5*AG3042 + (1 + $B$6)*AG3041)*$B$2</f>
        <v>15000</v>
      </c>
      <c r="AH3040" s="64">
        <f t="shared" ref="AH3040" ca="1" si="3844">($B$5*AH3042 + (1 + $B$6)*AH3041)*$B$2</f>
        <v>15000</v>
      </c>
      <c r="AI3040" s="64">
        <f t="shared" ref="AI3040" ca="1" si="3845">($B$5*AI3042 + (1 + $B$6)*AI3041)*$B$2</f>
        <v>0</v>
      </c>
      <c r="AJ3040" s="64" cm="1">
        <f t="array" aca="1" ref="AJ3040" ca="1">($B$5*AJ3042 + (1 + $B$6)*AJ3041 + AND(NOT(AF3041:AJ3041)))*$B$2</f>
        <v>100000</v>
      </c>
      <c r="AK3040" s="73"/>
      <c r="AL3040" s="70"/>
    </row>
    <row r="3041" spans="6:38" ht="14.55" customHeight="1" x14ac:dyDescent="0.3">
      <c r="F3041" s="79"/>
      <c r="G3041" s="3">
        <v>3039</v>
      </c>
      <c r="H3041" s="61">
        <v>0.16810102625727977</v>
      </c>
      <c r="I3041" s="61">
        <v>-6.2754465789051994E-3</v>
      </c>
      <c r="J3041" s="61">
        <v>0.3917496032114885</v>
      </c>
      <c r="K3041" s="62">
        <v>1.715792324675214</v>
      </c>
      <c r="L3041" s="60">
        <f t="array" ref="L3041:O3041">TRANSPOSE(MMULT(Option!$B$25:$E$28, TRANSPOSE(H3041:K3041)))</f>
        <v>0.16810102625727977</v>
      </c>
      <c r="M3041" s="60">
        <v>6.1488868709414959E-2</v>
      </c>
      <c r="N3041" s="60">
        <v>0.40967473256411258</v>
      </c>
      <c r="O3041" s="60">
        <v>1.611375570594066</v>
      </c>
      <c r="P3041" s="56" t="str">
        <f t="shared" si="3806"/>
        <v>608/4</v>
      </c>
      <c r="R3041" s="80"/>
      <c r="S3041" s="3" t="s">
        <v>31</v>
      </c>
      <c r="T3041" s="60">
        <f ca="1"/>
        <v>1.4474074297032533</v>
      </c>
      <c r="U3041" s="60">
        <f ca="1"/>
        <v>0.30181707910656691</v>
      </c>
      <c r="V3041" s="60">
        <f ca="1"/>
        <v>-0.17416118905349218</v>
      </c>
      <c r="W3041" s="60">
        <f ca="1"/>
        <v>-0.54538233526637081</v>
      </c>
      <c r="X3041" s="60">
        <f ca="1"/>
        <v>-0.47043405403890354</v>
      </c>
      <c r="Y3041" s="52">
        <f ca="1">$B$13 * EXP(($E$3 - $C$13^2/2) * Y$2 + $C$13*SQRT(Y$2)*T3041)</f>
        <v>155.15000372432587</v>
      </c>
      <c r="Z3041" s="52">
        <f ca="1">Y3041 * EXP(($E$3 - $C$13^2/2) * (Z$2-Y$2) + $C$13*SQRT(Z$2-Y$2)*U3041)</f>
        <v>170.70510551374028</v>
      </c>
      <c r="AA3041" s="52">
        <f ca="1">Z3041 * EXP(($E$3 - $C$13^2/2) * (AA$2-Z$2) + $C$13*SQRT(AA$2-Z$2)*V3041)</f>
        <v>162.82714563772907</v>
      </c>
      <c r="AB3041" s="52">
        <f ca="1">AA3041 * EXP(($E$3 - $C$13^2/2) * (AB$2-AA$2) + $C$13*SQRT(AB$2-AA$2)*W3041)</f>
        <v>138.94448728847405</v>
      </c>
      <c r="AC3041" s="52">
        <f ca="1">AB3041 * EXP(($E$3 - $C$13^2/2) * (AC$2-AB$2) + $C$13*SQRT(AC$2-AB$2)*X3041)</f>
        <v>121.26088089402293</v>
      </c>
      <c r="AD3041" s="47"/>
      <c r="AE3041" s="3" t="s">
        <v>46</v>
      </c>
      <c r="AF3041" s="52" t="b">
        <f t="shared" ref="AF3041" ca="1" si="3846">AF3039 &gt;= $B$4</f>
        <v>0</v>
      </c>
      <c r="AG3041" s="52" t="b">
        <f t="array" aca="1" ref="AG3041" ca="1">AND(AG3039 &gt;= $B$4, NOT(OR($AF3041:AF3041)))</f>
        <v>0</v>
      </c>
      <c r="AH3041" s="52" t="b">
        <f t="array" aca="1" ref="AH3041" ca="1">AND(AH3039 &gt;= $B$4, NOT(OR($AF3041:AG3041)))</f>
        <v>0</v>
      </c>
      <c r="AI3041" s="52" t="b">
        <f t="array" aca="1" ref="AI3041" ca="1">AND(AI3039 &gt;= $B$4, NOT(OR($AF3041:AH3041)))</f>
        <v>0</v>
      </c>
      <c r="AJ3041" s="52" t="b">
        <f t="array" aca="1" ref="AJ3041" ca="1">AND(AJ3039 &gt;= $B$4, NOT(OR($AF3041:AI3041)))</f>
        <v>0</v>
      </c>
      <c r="AK3041" s="73"/>
      <c r="AL3041" s="70"/>
    </row>
    <row r="3042" spans="6:38" ht="14.55" customHeight="1" x14ac:dyDescent="0.3">
      <c r="F3042" s="79"/>
      <c r="G3042" s="3">
        <v>3040</v>
      </c>
      <c r="H3042" s="61">
        <v>4.6302899965168252E-2</v>
      </c>
      <c r="I3042" s="61">
        <v>1.046408567421856</v>
      </c>
      <c r="J3042" s="61">
        <v>-1.7683112985146012</v>
      </c>
      <c r="K3042" s="62">
        <v>0.37925429295555868</v>
      </c>
      <c r="L3042" s="60">
        <f t="array" ref="L3042:O3042">TRANSPOSE(MMULT(Option!$B$25:$E$28, TRANSPOSE(H3042:K3042)))</f>
        <v>4.6302899965168252E-2</v>
      </c>
      <c r="M3042" s="60">
        <v>0.97757045359825856</v>
      </c>
      <c r="N3042" s="60">
        <v>-1.2605903688192384</v>
      </c>
      <c r="O3042" s="60">
        <v>0.27217019213013188</v>
      </c>
      <c r="P3042" s="56" t="str">
        <f t="shared" si="3806"/>
        <v>608/5</v>
      </c>
      <c r="R3042" s="80"/>
      <c r="S3042" s="3" t="s">
        <v>30</v>
      </c>
      <c r="T3042" s="60">
        <f ca="1"/>
        <v>1.8106443500667768</v>
      </c>
      <c r="U3042" s="60">
        <f ca="1"/>
        <v>1.7897833463613899E-2</v>
      </c>
      <c r="V3042" s="60">
        <f ca="1"/>
        <v>-0.20389239945693324</v>
      </c>
      <c r="W3042" s="60">
        <f ca="1"/>
        <v>-0.75873936097829642</v>
      </c>
      <c r="X3042" s="60">
        <f ca="1"/>
        <v>-7.1641147652025103E-2</v>
      </c>
      <c r="Y3042" s="52">
        <f ca="1">$B$14 * EXP(($E$3 - $C$14^2/2) * Y$2 + $C$14*SQRT(Y$2)*T3042)</f>
        <v>173.01243854342835</v>
      </c>
      <c r="Z3042" s="52">
        <f ca="1">Y3042 * EXP(($E$3 - $C$14^2/2) * (Z$2-Y$2) + $C$14*SQRT(Z$2-Y$2)*U3042)</f>
        <v>174.81579875786315</v>
      </c>
      <c r="AA3042" s="52">
        <f ca="1">Z3042 * EXP(($E$3 - $C$14^2/2) * (AA$2-Z$2) + $C$14*SQRT(AA$2-Z$2)*V3042)</f>
        <v>165.26745834169952</v>
      </c>
      <c r="AB3042" s="52">
        <f ca="1">AA3042 * EXP(($E$3 - $C$14^2/2) * (AB$2-AA$2) + $C$14*SQRT(AB$2-AA$2)*W3042)</f>
        <v>132.28296638620733</v>
      </c>
      <c r="AC3042" s="52">
        <f ca="1">AB3042 * EXP(($E$3 - $C$14^2/2) * (AC$2-AB$2) + $C$14*SQRT(AC$2-AB$2)*X3042)</f>
        <v>130.11920197855363</v>
      </c>
      <c r="AD3042" s="47"/>
      <c r="AE3042" s="3" t="s">
        <v>68</v>
      </c>
      <c r="AF3042" s="52" t="b">
        <f ca="1">AND(AF3039&gt;$B$3, NOT(OR($AF3041:AF3041)))</f>
        <v>1</v>
      </c>
      <c r="AG3042" s="52" t="b">
        <f ca="1">AND(AG3039&gt;$B$3, NOT(OR($AF3041:AG3041)))</f>
        <v>1</v>
      </c>
      <c r="AH3042" s="52" t="b">
        <f ca="1">AND(AH3039&gt;$B$3, NOT(OR($AF3041:AH3041)))</f>
        <v>1</v>
      </c>
      <c r="AI3042" s="52" t="b">
        <f ca="1">AND(AI3039&gt;$B$3, NOT(OR($AF3041:AI3041)))</f>
        <v>0</v>
      </c>
      <c r="AJ3042" s="52" t="b">
        <f ca="1">AND(AJ3039&gt;$B$3, NOT(OR($AF3041:AJ3041)))</f>
        <v>0</v>
      </c>
      <c r="AK3042" s="74"/>
      <c r="AL3042" s="70"/>
    </row>
    <row r="3043" spans="6:38" ht="14.55" customHeight="1" x14ac:dyDescent="0.3">
      <c r="F3043" s="79"/>
      <c r="G3043" s="3">
        <v>3041</v>
      </c>
      <c r="H3043" s="61">
        <v>0.15980954513094486</v>
      </c>
      <c r="I3043" s="61">
        <v>1.725485511937219</v>
      </c>
      <c r="J3043" s="61">
        <v>2.890730767209218</v>
      </c>
      <c r="K3043" s="62">
        <v>-0.71964008190235174</v>
      </c>
      <c r="L3043" s="60">
        <f t="array" ref="L3043:O3043">TRANSPOSE(MMULT(Option!$B$25:$E$28, TRANSPOSE(H3043:K3043)))</f>
        <v>0.15980954513094486</v>
      </c>
      <c r="M3043" s="60">
        <v>1.645357411852765</v>
      </c>
      <c r="N3043" s="60">
        <v>3.0547199176442721</v>
      </c>
      <c r="O3043" s="60">
        <v>0.4637119126974184</v>
      </c>
      <c r="P3043" s="56" t="str">
        <f t="shared" si="3806"/>
        <v>609/1</v>
      </c>
      <c r="R3043" s="80">
        <v>761</v>
      </c>
      <c r="S3043" s="3" t="s">
        <v>28</v>
      </c>
      <c r="T3043" s="60">
        <f t="array" aca="1" ref="T3043:T3046" ca="1">TRANSPOSE(OFFSET($L$3, MATCH($R3043 &amp; "/" &amp; T$2, $P$3:$P$5002, 0) - 1, 0, 1, $E$1))</f>
        <v>-0.49306988440523875</v>
      </c>
      <c r="U3043" s="60">
        <f t="array" aca="1" ref="U3043:U3046" ca="1">TRANSPOSE(OFFSET($L$3, MATCH($R3043 &amp; "/" &amp; U$2, $P$3:$P$5002, 0) - 1, 0, 1, $E$1))</f>
        <v>0.2358927347081051</v>
      </c>
      <c r="V3043" s="60">
        <f t="array" aca="1" ref="V3043:V3046" ca="1">TRANSPOSE(OFFSET($L$3, MATCH($R3043 &amp; "/" &amp; V$2, $P$3:$P$5002, 0) - 1, 0, 1, $E$1))</f>
        <v>-0.14267448065040911</v>
      </c>
      <c r="W3043" s="60">
        <f t="array" aca="1" ref="W3043:W3046" ca="1">TRANSPOSE(OFFSET($L$3, MATCH($R3043 &amp; "/" &amp; W$2, $P$3:$P$5002, 0) - 1, 0, 1, $E$1))</f>
        <v>-0.94606719588212995</v>
      </c>
      <c r="X3043" s="60">
        <f t="array" aca="1" ref="X3043:X3046" ca="1">TRANSPOSE(OFFSET($L$3, MATCH($R3043 &amp; "/" &amp; X$2, $P$3:$P$5002, 0) - 1, 0, 1, $E$1))</f>
        <v>-1.093956606977464</v>
      </c>
      <c r="Y3043" s="52">
        <f ca="1">$B$11 * EXP(($E$3 - $C$11^2/2) * Y$2 + $C$11*SQRT(Y$2)*T3043)</f>
        <v>86.682257523175309</v>
      </c>
      <c r="Z3043" s="52">
        <f ca="1">Y3043 * EXP(($E$3 - $C$11^2/2) * (Z$2-Y$2) + $C$11*SQRT(Z$2-Y$2)*U3043)</f>
        <v>93.505199191881616</v>
      </c>
      <c r="AA3043" s="52">
        <f ca="1">Z3043 * EXP(($E$3 - $C$11^2/2) * (AA$2-Z$2) + $C$11*SQRT(AA$2-Z$2)*V3043)</f>
        <v>90.036459772910376</v>
      </c>
      <c r="AB3043" s="52">
        <f ca="1">AA3043 * EXP(($E$3 - $C$11^2/2) * (AB$2-AA$2) + $C$11*SQRT(AB$2-AA$2)*W3043)</f>
        <v>68.128425761006824</v>
      </c>
      <c r="AC3043" s="52">
        <f ca="1">AB3043 * EXP(($E$3 - $C$11^2/2) * (AC$2-AB$2) + $C$11*SQRT(AC$2-AB$2)*X3043)</f>
        <v>49.313977297394622</v>
      </c>
      <c r="AD3043" s="47"/>
      <c r="AE3043" s="3" t="s">
        <v>69</v>
      </c>
      <c r="AF3043" s="20" cm="1">
        <f t="array" aca="1" ref="AF3043" ca="1">MIN(Y3043:Y3046 / $D$11:$D$14)</f>
        <v>0.7875866353737716</v>
      </c>
      <c r="AG3043" s="20" cm="1">
        <f t="array" aca="1" ref="AG3043" ca="1">MIN(Z3043:Z3046 / $D$11:$D$14)</f>
        <v>0.83984971211609949</v>
      </c>
      <c r="AH3043" s="20" cm="1">
        <f t="array" aca="1" ref="AH3043" ca="1">MIN(AA3043:AA3046 / $D$11:$D$14)</f>
        <v>0.69160293978399534</v>
      </c>
      <c r="AI3043" s="20" cm="1">
        <f t="array" aca="1" ref="AI3043" ca="1">MIN(AB3043:AB3046 / $D$11:$D$14)</f>
        <v>0.57057022430624282</v>
      </c>
      <c r="AJ3043" s="20" cm="1">
        <f t="array" aca="1" ref="AJ3043" ca="1">MIN(AC3043:AC3046 / $D$11:$D$14)</f>
        <v>0.49313977297394623</v>
      </c>
      <c r="AK3043" s="72">
        <f t="array" aca="1" ref="AK3043" ca="1">SUMPRODUCT(AF3044:AJ3044, EXP(-$E$3*$AF$2:$AJ$2))</f>
        <v>91452.639577679874</v>
      </c>
      <c r="AL3043" s="70">
        <f ca="1">MAX(AC3044 - $D$11, 0) * EXP(-$E$2*$E$3)</f>
        <v>0</v>
      </c>
    </row>
    <row r="3044" spans="6:38" ht="14.55" customHeight="1" x14ac:dyDescent="0.3">
      <c r="F3044" s="79"/>
      <c r="G3044" s="3">
        <v>3042</v>
      </c>
      <c r="H3044" s="61">
        <v>0.99745062664383488</v>
      </c>
      <c r="I3044" s="61">
        <v>0.63465527161332624</v>
      </c>
      <c r="J3044" s="61">
        <v>-1.3077930193462672</v>
      </c>
      <c r="K3044" s="62">
        <v>4.365174379207129E-2</v>
      </c>
      <c r="L3044" s="60">
        <f t="array" ref="L3044:O3044">TRANSPOSE(MMULT(Option!$B$25:$E$28, TRANSPOSE(H3044:K3044)))</f>
        <v>0.99745062664383488</v>
      </c>
      <c r="M3044" s="60">
        <v>0.98065141513169918</v>
      </c>
      <c r="N3044" s="60">
        <v>-0.58347576074757723</v>
      </c>
      <c r="O3044" s="60">
        <v>0.34729807143777641</v>
      </c>
      <c r="P3044" s="56" t="str">
        <f t="shared" si="3806"/>
        <v>609/2</v>
      </c>
      <c r="R3044" s="80"/>
      <c r="S3044" s="3" t="s">
        <v>29</v>
      </c>
      <c r="T3044" s="60">
        <f ca="1"/>
        <v>-0.44595225068691413</v>
      </c>
      <c r="U3044" s="60">
        <f ca="1"/>
        <v>-0.1691554736441655</v>
      </c>
      <c r="V3044" s="60">
        <f ca="1"/>
        <v>-0.64192264431891499</v>
      </c>
      <c r="W3044" s="60">
        <f ca="1"/>
        <v>-0.68003304699646372</v>
      </c>
      <c r="X3044" s="60">
        <f ca="1"/>
        <v>-0.43818264046206684</v>
      </c>
      <c r="Y3044" s="52">
        <f ca="1">$B$12 * EXP(($E$3 - $C$12^2/2) * Y$2 + $C$12*SQRT(Y$2)*T3044)</f>
        <v>87.916237164894326</v>
      </c>
      <c r="Z3044" s="52">
        <f ca="1">Y3044 * EXP(($E$3 - $C$12^2/2) * (Z$2-Y$2) + $C$12*SQRT(Z$2-Y$2)*U3044)</f>
        <v>83.984971211609945</v>
      </c>
      <c r="AA3044" s="52">
        <f ca="1">Z3044 * EXP(($E$3 - $C$12^2/2) * (AA$2-Z$2) + $C$12*SQRT(AA$2-Z$2)*V3044)</f>
        <v>69.620640020284156</v>
      </c>
      <c r="AB3044" s="52">
        <f ca="1">AA3044 * EXP(($E$3 - $C$12^2/2) * (AB$2-AA$2) + $C$12*SQRT(AB$2-AA$2)*W3044)</f>
        <v>57.057022430624286</v>
      </c>
      <c r="AC3044" s="52">
        <f ca="1">AB3044 * EXP(($E$3 - $C$12^2/2) * (AC$2-AB$2) + $C$12*SQRT(AC$2-AB$2)*X3044)</f>
        <v>50.279446190645736</v>
      </c>
      <c r="AD3044" s="47"/>
      <c r="AE3044" s="3" t="s">
        <v>47</v>
      </c>
      <c r="AF3044" s="64">
        <f t="shared" ref="AF3044" ca="1" si="3847">($B$5*AF3046 + (1 + $B$6)*AF3045)*$B$2</f>
        <v>0</v>
      </c>
      <c r="AG3044" s="64">
        <f t="shared" ref="AG3044" ca="1" si="3848">($B$5*AG3046 + (1 + $B$6)*AG3045)*$B$2</f>
        <v>15000</v>
      </c>
      <c r="AH3044" s="64">
        <f t="shared" ref="AH3044" ca="1" si="3849">($B$5*AH3046 + (1 + $B$6)*AH3045)*$B$2</f>
        <v>0</v>
      </c>
      <c r="AI3044" s="64">
        <f t="shared" ref="AI3044" ca="1" si="3850">($B$5*AI3046 + (1 + $B$6)*AI3045)*$B$2</f>
        <v>0</v>
      </c>
      <c r="AJ3044" s="64" cm="1">
        <f t="array" aca="1" ref="AJ3044" ca="1">($B$5*AJ3046 + (1 + $B$6)*AJ3045 + AND(NOT(AF3045:AJ3045)))*$B$2</f>
        <v>100000</v>
      </c>
      <c r="AK3044" s="73"/>
      <c r="AL3044" s="70"/>
    </row>
    <row r="3045" spans="6:38" ht="14.55" customHeight="1" x14ac:dyDescent="0.3">
      <c r="F3045" s="79"/>
      <c r="G3045" s="3">
        <v>3043</v>
      </c>
      <c r="H3045" s="61">
        <v>1.0352316444094984</v>
      </c>
      <c r="I3045" s="61">
        <v>0.90086789963704361</v>
      </c>
      <c r="J3045" s="61">
        <v>-0.31385121321339965</v>
      </c>
      <c r="K3045" s="62">
        <v>-0.42746140682919415</v>
      </c>
      <c r="L3045" s="60">
        <f t="array" ref="L3045:O3045">TRANSPOSE(MMULT(Option!$B$25:$E$28, TRANSPOSE(H3045:K3045)))</f>
        <v>1.0352316444094984</v>
      </c>
      <c r="M3045" s="60">
        <v>1.2397517260123261</v>
      </c>
      <c r="N3045" s="60">
        <v>0.3743365690090017</v>
      </c>
      <c r="O3045" s="60">
        <v>0.22268168504300179</v>
      </c>
      <c r="P3045" s="56" t="str">
        <f t="shared" si="3806"/>
        <v>609/3</v>
      </c>
      <c r="R3045" s="80"/>
      <c r="S3045" s="3" t="s">
        <v>31</v>
      </c>
      <c r="T3045" s="60">
        <f ca="1"/>
        <v>0.7580656200935495</v>
      </c>
      <c r="U3045" s="60">
        <f ca="1"/>
        <v>-1.3707567774958211</v>
      </c>
      <c r="V3045" s="60">
        <f ca="1"/>
        <v>-0.66645309087178206</v>
      </c>
      <c r="W3045" s="60">
        <f ca="1"/>
        <v>0.45259713570102245</v>
      </c>
      <c r="X3045" s="60">
        <f ca="1"/>
        <v>0.65448525007702019</v>
      </c>
      <c r="Y3045" s="52">
        <f ca="1">$B$13 * EXP(($E$3 - $C$13^2/2) * Y$2 + $C$13*SQRT(Y$2)*T3045)</f>
        <v>126.16491142382952</v>
      </c>
      <c r="Z3045" s="52">
        <f ca="1">Y3045 * EXP(($E$3 - $C$13^2/2) * (Z$2-Y$2) + $C$13*SQRT(Z$2-Y$2)*U3045)</f>
        <v>84.04587987860684</v>
      </c>
      <c r="AA3045" s="52">
        <f ca="1">Z3045 * EXP(($E$3 - $C$13^2/2) * (AA$2-Z$2) + $C$13*SQRT(AA$2-Z$2)*V3045)</f>
        <v>69.160293978399537</v>
      </c>
      <c r="AB3045" s="52">
        <f ca="1">AA3045 * EXP(($E$3 - $C$13^2/2) * (AB$2-AA$2) + $C$13*SQRT(AB$2-AA$2)*W3045)</f>
        <v>79.615281432181334</v>
      </c>
      <c r="AC3045" s="52">
        <f ca="1">AB3045 * EXP(($E$3 - $C$13^2/2) * (AC$2-AB$2) + $C$13*SQRT(AC$2-AB$2)*X3045)</f>
        <v>97.373259247395325</v>
      </c>
      <c r="AD3045" s="47"/>
      <c r="AE3045" s="3" t="s">
        <v>46</v>
      </c>
      <c r="AF3045" s="52" t="b">
        <f t="shared" ref="AF3045" ca="1" si="3851">AF3043 &gt;= $B$4</f>
        <v>0</v>
      </c>
      <c r="AG3045" s="52" t="b">
        <f t="array" aca="1" ref="AG3045" ca="1">AND(AG3043 &gt;= $B$4, NOT(OR($AF3045:AF3045)))</f>
        <v>0</v>
      </c>
      <c r="AH3045" s="52" t="b">
        <f t="array" aca="1" ref="AH3045" ca="1">AND(AH3043 &gt;= $B$4, NOT(OR($AF3045:AG3045)))</f>
        <v>0</v>
      </c>
      <c r="AI3045" s="52" t="b">
        <f t="array" aca="1" ref="AI3045" ca="1">AND(AI3043 &gt;= $B$4, NOT(OR($AF3045:AH3045)))</f>
        <v>0</v>
      </c>
      <c r="AJ3045" s="52" t="b">
        <f t="array" aca="1" ref="AJ3045" ca="1">AND(AJ3043 &gt;= $B$4, NOT(OR($AF3045:AI3045)))</f>
        <v>0</v>
      </c>
      <c r="AK3045" s="73"/>
      <c r="AL3045" s="70"/>
    </row>
    <row r="3046" spans="6:38" ht="14.55" customHeight="1" x14ac:dyDescent="0.3">
      <c r="F3046" s="79"/>
      <c r="G3046" s="3">
        <v>3044</v>
      </c>
      <c r="H3046" s="61">
        <v>0.50813648779729959</v>
      </c>
      <c r="I3046" s="61">
        <v>0.19671862959908795</v>
      </c>
      <c r="J3046" s="61">
        <v>-3.5083589566214421E-2</v>
      </c>
      <c r="K3046" s="62">
        <v>-2.0165260399651501</v>
      </c>
      <c r="L3046" s="60">
        <f t="array" ref="L3046:O3046">TRANSPOSE(MMULT(Option!$B$25:$E$28, TRANSPOSE(H3046:K3046)))</f>
        <v>0.50813648779729959</v>
      </c>
      <c r="M3046" s="60">
        <v>0.38355019726808004</v>
      </c>
      <c r="N3046" s="60">
        <v>0.22395335444912565</v>
      </c>
      <c r="O3046" s="60">
        <v>-1.4789297235047938</v>
      </c>
      <c r="P3046" s="56" t="str">
        <f t="shared" si="3806"/>
        <v>609/4</v>
      </c>
      <c r="R3046" s="80"/>
      <c r="S3046" s="3" t="s">
        <v>30</v>
      </c>
      <c r="T3046" s="60">
        <f ca="1"/>
        <v>-0.81260633720103648</v>
      </c>
      <c r="U3046" s="60">
        <f ca="1"/>
        <v>0.67184482737563567</v>
      </c>
      <c r="V3046" s="60">
        <f ca="1"/>
        <v>1.1387216089524475</v>
      </c>
      <c r="W3046" s="60">
        <f ca="1"/>
        <v>-0.84715058032583168</v>
      </c>
      <c r="X3046" s="60">
        <f ca="1"/>
        <v>-0.76381270169297466</v>
      </c>
      <c r="Y3046" s="52">
        <f ca="1">$B$14 * EXP(($E$3 - $C$14^2/2) * Y$2 + $C$14*SQRT(Y$2)*T3046)</f>
        <v>78.75866353737716</v>
      </c>
      <c r="Z3046" s="52">
        <f ca="1">Y3046 * EXP(($E$3 - $C$14^2/2) * (Z$2-Y$2) + $C$14*SQRT(Z$2-Y$2)*U3046)</f>
        <v>96.828534916734952</v>
      </c>
      <c r="AA3046" s="52">
        <f ca="1">Z3046 * EXP(($E$3 - $C$14^2/2) * (AA$2-Z$2) + $C$14*SQRT(AA$2-Z$2)*V3046)</f>
        <v>136.94210095415494</v>
      </c>
      <c r="AB3046" s="52">
        <f ca="1">AA3046 * EXP(($E$3 - $C$14^2/2) * (AB$2-AA$2) + $C$14*SQRT(AB$2-AA$2)*W3046)</f>
        <v>106.74182214448903</v>
      </c>
      <c r="AC3046" s="52">
        <f ca="1">AB3046 * EXP(($E$3 - $C$14^2/2) * (AC$2-AB$2) + $C$14*SQRT(AC$2-AB$2)*X3046)</f>
        <v>85.30808482905627</v>
      </c>
      <c r="AD3046" s="47"/>
      <c r="AE3046" s="3" t="s">
        <v>68</v>
      </c>
      <c r="AF3046" s="52" t="b">
        <f ca="1">AND(AF3043&gt;$B$3, NOT(OR($AF3045:AF3045)))</f>
        <v>0</v>
      </c>
      <c r="AG3046" s="52" t="b">
        <f ca="1">AND(AG3043&gt;$B$3, NOT(OR($AF3045:AG3045)))</f>
        <v>1</v>
      </c>
      <c r="AH3046" s="52" t="b">
        <f ca="1">AND(AH3043&gt;$B$3, NOT(OR($AF3045:AH3045)))</f>
        <v>0</v>
      </c>
      <c r="AI3046" s="52" t="b">
        <f ca="1">AND(AI3043&gt;$B$3, NOT(OR($AF3045:AI3045)))</f>
        <v>0</v>
      </c>
      <c r="AJ3046" s="52" t="b">
        <f ca="1">AND(AJ3043&gt;$B$3, NOT(OR($AF3045:AJ3045)))</f>
        <v>0</v>
      </c>
      <c r="AK3046" s="74"/>
      <c r="AL3046" s="70"/>
    </row>
    <row r="3047" spans="6:38" ht="14.55" customHeight="1" x14ac:dyDescent="0.3">
      <c r="F3047" s="79"/>
      <c r="G3047" s="3">
        <v>3045</v>
      </c>
      <c r="H3047" s="61">
        <v>0.86844081670480566</v>
      </c>
      <c r="I3047" s="61">
        <v>-1.0876959699551132</v>
      </c>
      <c r="J3047" s="61">
        <v>-3.0395767103327365</v>
      </c>
      <c r="K3047" s="62">
        <v>-0.916725090832196</v>
      </c>
      <c r="L3047" s="60">
        <f t="array" ref="L3047:O3047">TRANSPOSE(MMULT(Option!$B$25:$E$28, TRANSPOSE(H3047:K3047)))</f>
        <v>0.86844081670480566</v>
      </c>
      <c r="M3047" s="60">
        <v>-0.64951349640162159</v>
      </c>
      <c r="N3047" s="60">
        <v>-2.6071401570679753</v>
      </c>
      <c r="O3047" s="60">
        <v>-1.3157504305546741</v>
      </c>
      <c r="P3047" s="56" t="str">
        <f t="shared" si="3806"/>
        <v>609/5</v>
      </c>
      <c r="R3047" s="80">
        <v>762</v>
      </c>
      <c r="S3047" s="3" t="s">
        <v>28</v>
      </c>
      <c r="T3047" s="60">
        <f t="array" aca="1" ref="T3047:T3050" ca="1">TRANSPOSE(OFFSET($L$3, MATCH($R3047 &amp; "/" &amp; T$2, $P$3:$P$5002, 0) - 1, 0, 1, $E$1))</f>
        <v>-0.56342250728156662</v>
      </c>
      <c r="U3047" s="60">
        <f t="array" aca="1" ref="U3047:U3050" ca="1">TRANSPOSE(OFFSET($L$3, MATCH($R3047 &amp; "/" &amp; U$2, $P$3:$P$5002, 0) - 1, 0, 1, $E$1))</f>
        <v>1.6545220387030352E-2</v>
      </c>
      <c r="V3047" s="60">
        <f t="array" aca="1" ref="V3047:V3050" ca="1">TRANSPOSE(OFFSET($L$3, MATCH($R3047 &amp; "/" &amp; V$2, $P$3:$P$5002, 0) - 1, 0, 1, $E$1))</f>
        <v>-0.46780728580140352</v>
      </c>
      <c r="W3047" s="60">
        <f t="array" aca="1" ref="W3047:W3050" ca="1">TRANSPOSE(OFFSET($L$3, MATCH($R3047 &amp; "/" &amp; W$2, $P$3:$P$5002, 0) - 1, 0, 1, $E$1))</f>
        <v>0.7628753410991661</v>
      </c>
      <c r="X3047" s="60">
        <f t="array" aca="1" ref="X3047:X3050" ca="1">TRANSPOSE(OFFSET($L$3, MATCH($R3047 &amp; "/" &amp; X$2, $P$3:$P$5002, 0) - 1, 0, 1, $E$1))</f>
        <v>-1.2412785504903872</v>
      </c>
      <c r="Y3047" s="52">
        <f ca="1">$B$11 * EXP(($E$3 - $C$11^2/2) * Y$2 + $C$11*SQRT(Y$2)*T3047)</f>
        <v>84.871931648078089</v>
      </c>
      <c r="Z3047" s="52">
        <f ca="1">Y3047 * EXP(($E$3 - $C$11^2/2) * (Z$2-Y$2) + $C$11*SQRT(Z$2-Y$2)*U3047)</f>
        <v>85.721785507421842</v>
      </c>
      <c r="AA3047" s="52">
        <f ca="1">Z3047 * EXP(($E$3 - $C$11^2/2) * (AA$2-Z$2) + $C$11*SQRT(AA$2-Z$2)*V3047)</f>
        <v>74.870863850305426</v>
      </c>
      <c r="AB3047" s="52">
        <f ca="1">AA3047 * EXP(($E$3 - $C$11^2/2) * (AB$2-AA$2) + $C$11*SQRT(AB$2-AA$2)*W3047)</f>
        <v>94.597156409424798</v>
      </c>
      <c r="AC3047" s="52">
        <f ca="1">AB3047 * EXP(($E$3 - $C$11^2/2) * (AC$2-AB$2) + $C$11*SQRT(AC$2-AB$2)*X3047)</f>
        <v>65.512689150168114</v>
      </c>
      <c r="AD3047" s="47"/>
      <c r="AE3047" s="3" t="s">
        <v>69</v>
      </c>
      <c r="AF3047" s="20" cm="1">
        <f t="array" aca="1" ref="AF3047" ca="1">MIN(Y3047:Y3050 / $D$11:$D$14)</f>
        <v>0.67309003095728803</v>
      </c>
      <c r="AG3047" s="20" cm="1">
        <f t="array" aca="1" ref="AG3047" ca="1">MIN(Z3047:Z3050 / $D$11:$D$14)</f>
        <v>0.52680661084428559</v>
      </c>
      <c r="AH3047" s="20" cm="1">
        <f t="array" aca="1" ref="AH3047" ca="1">MIN(AA3047:AA3050 / $D$11:$D$14)</f>
        <v>0.66351400001637484</v>
      </c>
      <c r="AI3047" s="20" cm="1">
        <f t="array" aca="1" ref="AI3047" ca="1">MIN(AB3047:AB3050 / $D$11:$D$14)</f>
        <v>0.86045383192723945</v>
      </c>
      <c r="AJ3047" s="20" cm="1">
        <f t="array" aca="1" ref="AJ3047" ca="1">MIN(AC3047:AC3050 / $D$11:$D$14)</f>
        <v>0.54941866265357908</v>
      </c>
      <c r="AK3047" s="72">
        <f t="array" aca="1" ref="AK3047" ca="1">SUMPRODUCT(AF3048:AJ3048, EXP(-$E$3*$AF$2:$AJ$2))</f>
        <v>90161.039603310215</v>
      </c>
      <c r="AL3047" s="70">
        <f ca="1">MAX(AC3048 - $D$11, 0) * EXP(-$E$2*$E$3)</f>
        <v>0</v>
      </c>
    </row>
    <row r="3048" spans="6:38" ht="14.55" customHeight="1" x14ac:dyDescent="0.3">
      <c r="F3048" s="79"/>
      <c r="G3048" s="3">
        <v>3046</v>
      </c>
      <c r="H3048" s="61">
        <v>0.16244071512429251</v>
      </c>
      <c r="I3048" s="61">
        <v>1.9371699066715951</v>
      </c>
      <c r="J3048" s="61">
        <v>-8.5430730825205928E-2</v>
      </c>
      <c r="K3048" s="62">
        <v>-0.43953062669732429</v>
      </c>
      <c r="L3048" s="60">
        <f t="array" ref="L3048:O3048">TRANSPOSE(MMULT(Option!$B$25:$E$28, TRANSPOSE(H3048:K3048)))</f>
        <v>0.16244071512429251</v>
      </c>
      <c r="M3048" s="60">
        <v>1.8404218323123418</v>
      </c>
      <c r="N3048" s="60">
        <v>0.49721177132482414</v>
      </c>
      <c r="O3048" s="60">
        <v>0.17918052914430832</v>
      </c>
      <c r="P3048" s="56" t="str">
        <f t="shared" si="3806"/>
        <v>610/1</v>
      </c>
      <c r="R3048" s="80"/>
      <c r="S3048" s="3" t="s">
        <v>29</v>
      </c>
      <c r="T3048" s="60">
        <f ca="1"/>
        <v>-1.0145090911329182</v>
      </c>
      <c r="U3048" s="60">
        <f ca="1"/>
        <v>-1.1552301093095538</v>
      </c>
      <c r="V3048" s="60">
        <f ca="1"/>
        <v>0.75238811650337534</v>
      </c>
      <c r="W3048" s="60">
        <f ca="1"/>
        <v>0.84970002599892158</v>
      </c>
      <c r="X3048" s="60">
        <f ca="1"/>
        <v>-1.5119973978705799</v>
      </c>
      <c r="Y3048" s="52">
        <f ca="1">$B$12 * EXP(($E$3 - $C$12^2/2) * Y$2 + $C$12*SQRT(Y$2)*T3048)</f>
        <v>74.129788728287892</v>
      </c>
      <c r="Z3048" s="52">
        <f ca="1">Y3048 * EXP(($E$3 - $C$12^2/2) * (Z$2-Y$2) + $C$12*SQRT(Z$2-Y$2)*U3048)</f>
        <v>52.680661084428564</v>
      </c>
      <c r="AA3048" s="52">
        <f ca="1">Z3048 * EXP(($E$3 - $C$12^2/2) * (AA$2-Z$2) + $C$12*SQRT(AA$2-Z$2)*V3048)</f>
        <v>66.351400001637487</v>
      </c>
      <c r="AB3048" s="52">
        <f ca="1">AA3048 * EXP(($E$3 - $C$12^2/2) * (AB$2-AA$2) + $C$12*SQRT(AB$2-AA$2)*W3048)</f>
        <v>86.045383192723946</v>
      </c>
      <c r="AC3048" s="52">
        <f ca="1">AB3048 * EXP(($E$3 - $C$12^2/2) * (AC$2-AB$2) + $C$12*SQRT(AC$2-AB$2)*X3048)</f>
        <v>54.941866265357909</v>
      </c>
      <c r="AD3048" s="47"/>
      <c r="AE3048" s="3" t="s">
        <v>47</v>
      </c>
      <c r="AF3048" s="64">
        <f t="shared" ref="AF3048" ca="1" si="3852">($B$5*AF3050 + (1 + $B$6)*AF3049)*$B$2</f>
        <v>0</v>
      </c>
      <c r="AG3048" s="64">
        <f t="shared" ref="AG3048" ca="1" si="3853">($B$5*AG3050 + (1 + $B$6)*AG3049)*$B$2</f>
        <v>0</v>
      </c>
      <c r="AH3048" s="64">
        <f t="shared" ref="AH3048" ca="1" si="3854">($B$5*AH3050 + (1 + $B$6)*AH3049)*$B$2</f>
        <v>0</v>
      </c>
      <c r="AI3048" s="64">
        <f t="shared" ref="AI3048" ca="1" si="3855">($B$5*AI3050 + (1 + $B$6)*AI3049)*$B$2</f>
        <v>15000</v>
      </c>
      <c r="AJ3048" s="64" cm="1">
        <f t="array" aca="1" ref="AJ3048" ca="1">($B$5*AJ3050 + (1 + $B$6)*AJ3049 + AND(NOT(AF3049:AJ3049)))*$B$2</f>
        <v>100000</v>
      </c>
      <c r="AK3048" s="73"/>
      <c r="AL3048" s="70"/>
    </row>
    <row r="3049" spans="6:38" ht="14.55" customHeight="1" x14ac:dyDescent="0.3">
      <c r="F3049" s="79"/>
      <c r="G3049" s="3">
        <v>3047</v>
      </c>
      <c r="H3049" s="61">
        <v>-1.1858091585566908</v>
      </c>
      <c r="I3049" s="61">
        <v>0.47113298079444582</v>
      </c>
      <c r="J3049" s="61">
        <v>3.5025414789353872E-2</v>
      </c>
      <c r="K3049" s="62">
        <v>1.0738117273830647</v>
      </c>
      <c r="L3049" s="60">
        <f t="array" ref="L3049:O3049">TRANSPOSE(MMULT(Option!$B$25:$E$28, TRANSPOSE(H3049:K3049)))</f>
        <v>-1.1858091585566908</v>
      </c>
      <c r="M3049" s="60">
        <v>-4.2523154046531564E-2</v>
      </c>
      <c r="N3049" s="60">
        <v>-0.32018891495202162</v>
      </c>
      <c r="O3049" s="60">
        <v>0.57544159724996491</v>
      </c>
      <c r="P3049" s="56" t="str">
        <f t="shared" si="3806"/>
        <v>610/2</v>
      </c>
      <c r="R3049" s="80"/>
      <c r="S3049" s="3" t="s">
        <v>31</v>
      </c>
      <c r="T3049" s="60">
        <f ca="1"/>
        <v>-1.336253942388423</v>
      </c>
      <c r="U3049" s="60">
        <f ca="1"/>
        <v>2.9599007266413624E-2</v>
      </c>
      <c r="V3049" s="60">
        <f ca="1"/>
        <v>1.4339660229692108</v>
      </c>
      <c r="W3049" s="60">
        <f ca="1"/>
        <v>1.9819253864278852E-2</v>
      </c>
      <c r="X3049" s="60">
        <f ca="1"/>
        <v>-1.7995345862349832</v>
      </c>
      <c r="Y3049" s="52">
        <f ca="1">$B$13 * EXP(($E$3 - $C$13^2/2) * Y$2 + $C$13*SQRT(Y$2)*T3049)</f>
        <v>67.309003095728798</v>
      </c>
      <c r="Z3049" s="52">
        <f ca="1">Y3049 * EXP(($E$3 - $C$13^2/2) * (Z$2-Y$2) + $C$13*SQRT(Z$2-Y$2)*U3049)</f>
        <v>68.24974552259755</v>
      </c>
      <c r="AA3049" s="52">
        <f ca="1">Z3049 * EXP(($E$3 - $C$13^2/2) * (AA$2-Z$2) + $C$13*SQRT(AA$2-Z$2)*V3049)</f>
        <v>105.46335138643312</v>
      </c>
      <c r="AB3049" s="52">
        <f ca="1">AA3049 * EXP(($E$3 - $C$13^2/2) * (AB$2-AA$2) + $C$13*SQRT(AB$2-AA$2)*W3049)</f>
        <v>106.62407052083972</v>
      </c>
      <c r="AC3049" s="52">
        <f ca="1">AB3049 * EXP(($E$3 - $C$13^2/2) * (AC$2-AB$2) + $C$13*SQRT(AC$2-AB$2)*X3049)</f>
        <v>62.455163333351976</v>
      </c>
      <c r="AD3049" s="47"/>
      <c r="AE3049" s="3" t="s">
        <v>46</v>
      </c>
      <c r="AF3049" s="52" t="b">
        <f t="shared" ref="AF3049" ca="1" si="3856">AF3047 &gt;= $B$4</f>
        <v>0</v>
      </c>
      <c r="AG3049" s="52" t="b">
        <f t="array" aca="1" ref="AG3049" ca="1">AND(AG3047 &gt;= $B$4, NOT(OR($AF3049:AF3049)))</f>
        <v>0</v>
      </c>
      <c r="AH3049" s="52" t="b">
        <f t="array" aca="1" ref="AH3049" ca="1">AND(AH3047 &gt;= $B$4, NOT(OR($AF3049:AG3049)))</f>
        <v>0</v>
      </c>
      <c r="AI3049" s="52" t="b">
        <f t="array" aca="1" ref="AI3049" ca="1">AND(AI3047 &gt;= $B$4, NOT(OR($AF3049:AH3049)))</f>
        <v>0</v>
      </c>
      <c r="AJ3049" s="52" t="b">
        <f t="array" aca="1" ref="AJ3049" ca="1">AND(AJ3047 &gt;= $B$4, NOT(OR($AF3049:AI3049)))</f>
        <v>0</v>
      </c>
      <c r="AK3049" s="73"/>
      <c r="AL3049" s="70"/>
    </row>
    <row r="3050" spans="6:38" ht="14.55" customHeight="1" x14ac:dyDescent="0.3">
      <c r="F3050" s="79"/>
      <c r="G3050" s="3">
        <v>3048</v>
      </c>
      <c r="H3050" s="61">
        <v>1.2610222811025606</v>
      </c>
      <c r="I3050" s="61">
        <v>0.49888465002080634</v>
      </c>
      <c r="J3050" s="61">
        <v>0.31686473274838656</v>
      </c>
      <c r="K3050" s="62">
        <v>1.1888616494129274</v>
      </c>
      <c r="L3050" s="60">
        <f t="array" ref="L3050:O3050">TRANSPOSE(MMULT(Option!$B$25:$E$28, TRANSPOSE(H3050:K3050)))</f>
        <v>1.2610222811025606</v>
      </c>
      <c r="M3050" s="60">
        <v>0.96164424679540383</v>
      </c>
      <c r="N3050" s="60">
        <v>0.9133530636229894</v>
      </c>
      <c r="O3050" s="60">
        <v>1.7149735352645115</v>
      </c>
      <c r="P3050" s="56" t="str">
        <f t="shared" si="3806"/>
        <v>610/3</v>
      </c>
      <c r="R3050" s="80"/>
      <c r="S3050" s="3" t="s">
        <v>30</v>
      </c>
      <c r="T3050" s="60">
        <f ca="1"/>
        <v>-1.0301012169609074</v>
      </c>
      <c r="U3050" s="60">
        <f ca="1"/>
        <v>1.0797151537293124</v>
      </c>
      <c r="V3050" s="60">
        <f ca="1"/>
        <v>-0.31152214396622147</v>
      </c>
      <c r="W3050" s="60">
        <f ca="1"/>
        <v>2.9346803294232671E-2</v>
      </c>
      <c r="X3050" s="60">
        <f ca="1"/>
        <v>-1.2238631942621323</v>
      </c>
      <c r="Y3050" s="52">
        <f ca="1">$B$14 * EXP(($E$3 - $C$14^2/2) * Y$2 + $C$14*SQRT(Y$2)*T3050)</f>
        <v>73.783846158041342</v>
      </c>
      <c r="Z3050" s="52">
        <f ca="1">Y3050 * EXP(($E$3 - $C$14^2/2) * (Z$2-Y$2) + $C$14*SQRT(Z$2-Y$2)*U3050)</f>
        <v>102.51963764603194</v>
      </c>
      <c r="AA3050" s="52">
        <f ca="1">Z3050 * EXP(($E$3 - $C$14^2/2) * (AA$2-Z$2) + $C$14*SQRT(AA$2-Z$2)*V3050)</f>
        <v>93.84061179032841</v>
      </c>
      <c r="AB3050" s="52">
        <f ca="1">AA3050 * EXP(($E$3 - $C$14^2/2) * (AB$2-AA$2) + $C$14*SQRT(AB$2-AA$2)*W3050)</f>
        <v>95.144973460547234</v>
      </c>
      <c r="AC3050" s="52">
        <f ca="1">AB3050 * EXP(($E$3 - $C$14^2/2) * (AC$2-AB$2) + $C$14*SQRT(AC$2-AB$2)*X3050)</f>
        <v>66.237237615202318</v>
      </c>
      <c r="AD3050" s="47"/>
      <c r="AE3050" s="3" t="s">
        <v>68</v>
      </c>
      <c r="AF3050" s="52" t="b">
        <f ca="1">AND(AF3047&gt;$B$3, NOT(OR($AF3049:AF3049)))</f>
        <v>0</v>
      </c>
      <c r="AG3050" s="52" t="b">
        <f ca="1">AND(AG3047&gt;$B$3, NOT(OR($AF3049:AG3049)))</f>
        <v>0</v>
      </c>
      <c r="AH3050" s="52" t="b">
        <f ca="1">AND(AH3047&gt;$B$3, NOT(OR($AF3049:AH3049)))</f>
        <v>0</v>
      </c>
      <c r="AI3050" s="52" t="b">
        <f ca="1">AND(AI3047&gt;$B$3, NOT(OR($AF3049:AI3049)))</f>
        <v>1</v>
      </c>
      <c r="AJ3050" s="52" t="b">
        <f ca="1">AND(AJ3047&gt;$B$3, NOT(OR($AF3049:AJ3049)))</f>
        <v>0</v>
      </c>
      <c r="AK3050" s="74"/>
      <c r="AL3050" s="70"/>
    </row>
    <row r="3051" spans="6:38" ht="14.55" customHeight="1" x14ac:dyDescent="0.3">
      <c r="F3051" s="79"/>
      <c r="G3051" s="3">
        <v>3049</v>
      </c>
      <c r="H3051" s="61">
        <v>-0.33894844640084626</v>
      </c>
      <c r="I3051" s="61">
        <v>-1.2238089440662336</v>
      </c>
      <c r="J3051" s="61">
        <v>8.0906160223256071E-2</v>
      </c>
      <c r="K3051" s="62">
        <v>0.99270324444167946</v>
      </c>
      <c r="L3051" s="60">
        <f t="array" ref="L3051:O3051">TRANSPOSE(MMULT(Option!$B$25:$E$28, TRANSPOSE(H3051:K3051)))</f>
        <v>-0.33894844640084626</v>
      </c>
      <c r="M3051" s="60">
        <v>-1.2572188030298372</v>
      </c>
      <c r="N3051" s="60">
        <v>-0.38498709065414866</v>
      </c>
      <c r="O3051" s="60">
        <v>0.40984375041107063</v>
      </c>
      <c r="P3051" s="56" t="str">
        <f t="shared" si="3806"/>
        <v>610/4</v>
      </c>
      <c r="R3051" s="80">
        <v>763</v>
      </c>
      <c r="S3051" s="3" t="s">
        <v>28</v>
      </c>
      <c r="T3051" s="60">
        <f t="array" aca="1" ref="T3051:T3054" ca="1">TRANSPOSE(OFFSET($L$3, MATCH($R3051 &amp; "/" &amp; T$2, $P$3:$P$5002, 0) - 1, 0, 1, $E$1))</f>
        <v>0.18214759334212985</v>
      </c>
      <c r="U3051" s="60">
        <f t="array" aca="1" ref="U3051:U3054" ca="1">TRANSPOSE(OFFSET($L$3, MATCH($R3051 &amp; "/" &amp; U$2, $P$3:$P$5002, 0) - 1, 0, 1, $E$1))</f>
        <v>-0.93439860716638024</v>
      </c>
      <c r="V3051" s="60">
        <f t="array" aca="1" ref="V3051:V3054" ca="1">TRANSPOSE(OFFSET($L$3, MATCH($R3051 &amp; "/" &amp; V$2, $P$3:$P$5002, 0) - 1, 0, 1, $E$1))</f>
        <v>-2.8666098454055104</v>
      </c>
      <c r="W3051" s="60">
        <f t="array" aca="1" ref="W3051:W3054" ca="1">TRANSPOSE(OFFSET($L$3, MATCH($R3051 &amp; "/" &amp; W$2, $P$3:$P$5002, 0) - 1, 0, 1, $E$1))</f>
        <v>0.98205583629363435</v>
      </c>
      <c r="X3051" s="60">
        <f t="array" aca="1" ref="X3051:X3054" ca="1">TRANSPOSE(OFFSET($L$3, MATCH($R3051 &amp; "/" &amp; X$2, $P$3:$P$5002, 0) - 1, 0, 1, $E$1))</f>
        <v>0.78057822093505347</v>
      </c>
      <c r="Y3051" s="52">
        <f ca="1">$B$11 * EXP(($E$3 - $C$11^2/2) * Y$2 + $C$11*SQRT(Y$2)*T3051)</f>
        <v>106.14588951015969</v>
      </c>
      <c r="Z3051" s="52">
        <f ca="1">Y3051 * EXP(($E$3 - $C$11^2/2) * (Z$2-Y$2) + $C$11*SQRT(Z$2-Y$2)*U3051)</f>
        <v>80.599696326227715</v>
      </c>
      <c r="AA3051" s="52">
        <f ca="1">Z3051 * EXP(($E$3 - $C$11^2/2) * (AA$2-Z$2) + $C$11*SQRT(AA$2-Z$2)*V3051)</f>
        <v>34.278280369436381</v>
      </c>
      <c r="AB3051" s="52">
        <f ca="1">AA3051 * EXP(($E$3 - $C$11^2/2) * (AB$2-AA$2) + $C$11*SQRT(AB$2-AA$2)*W3051)</f>
        <v>46.253108805111118</v>
      </c>
      <c r="AC3051" s="52">
        <f ca="1">AB3051 * EXP(($E$3 - $C$11^2/2) * (AC$2-AB$2) + $C$11*SQRT(AC$2-AB$2)*X3051)</f>
        <v>58.750645804905147</v>
      </c>
      <c r="AD3051" s="47"/>
      <c r="AE3051" s="3" t="s">
        <v>69</v>
      </c>
      <c r="AF3051" s="20" cm="1">
        <f t="array" aca="1" ref="AF3051" ca="1">MIN(Y3051:Y3054 / $D$11:$D$14)</f>
        <v>1.0614588951015969</v>
      </c>
      <c r="AG3051" s="20" cm="1">
        <f t="array" aca="1" ref="AG3051" ca="1">MIN(Z3051:Z3054 / $D$11:$D$14)</f>
        <v>0.8059969632622771</v>
      </c>
      <c r="AH3051" s="20" cm="1">
        <f t="array" aca="1" ref="AH3051" ca="1">MIN(AA3051:AA3054 / $D$11:$D$14)</f>
        <v>0.34278280369436381</v>
      </c>
      <c r="AI3051" s="20" cm="1">
        <f t="array" aca="1" ref="AI3051" ca="1">MIN(AB3051:AB3054 / $D$11:$D$14)</f>
        <v>0.46253108805111121</v>
      </c>
      <c r="AJ3051" s="20" cm="1">
        <f t="array" aca="1" ref="AJ3051" ca="1">MIN(AC3051:AC3054 / $D$11:$D$14)</f>
        <v>0.58750645804905144</v>
      </c>
      <c r="AK3051" s="72">
        <f t="array" aca="1" ref="AK3051" ca="1">SUMPRODUCT(AF3052:AJ3052, EXP(-$E$3*$AF$2:$AJ$2))</f>
        <v>105721.0809451906</v>
      </c>
      <c r="AL3051" s="70">
        <f ca="1">MAX(AC3052 - $D$11, 0) * EXP(-$E$2*$E$3)</f>
        <v>0</v>
      </c>
    </row>
    <row r="3052" spans="6:38" ht="14.55" customHeight="1" x14ac:dyDescent="0.3">
      <c r="F3052" s="79"/>
      <c r="G3052" s="3">
        <v>3050</v>
      </c>
      <c r="H3052" s="61">
        <v>-2.1982571788054353</v>
      </c>
      <c r="I3052" s="61">
        <v>-1.1578581238448742</v>
      </c>
      <c r="J3052" s="61">
        <v>0.213368492117813</v>
      </c>
      <c r="K3052" s="62">
        <v>-0.13869151048164682</v>
      </c>
      <c r="L3052" s="60">
        <f t="array" ref="L3052:O3052">TRANSPOSE(MMULT(Option!$B$25:$E$28, TRANSPOSE(H3052:K3052)))</f>
        <v>-2.1982571788054353</v>
      </c>
      <c r="M3052" s="60">
        <v>-1.9404973708299118</v>
      </c>
      <c r="N3052" s="60">
        <v>-0.99509760557539051</v>
      </c>
      <c r="O3052" s="60">
        <v>-1.2596243484128167</v>
      </c>
      <c r="P3052" s="56" t="str">
        <f t="shared" si="3806"/>
        <v>610/5</v>
      </c>
      <c r="R3052" s="80"/>
      <c r="S3052" s="3" t="s">
        <v>29</v>
      </c>
      <c r="T3052" s="60">
        <f ca="1"/>
        <v>1.1436408798502966</v>
      </c>
      <c r="U3052" s="60">
        <f ca="1"/>
        <v>0.39082142735843456</v>
      </c>
      <c r="V3052" s="60">
        <f ca="1"/>
        <v>-2.1500545334448056</v>
      </c>
      <c r="W3052" s="60">
        <f ca="1"/>
        <v>-0.88872426329455068</v>
      </c>
      <c r="X3052" s="60">
        <f ca="1"/>
        <v>1.2091709107936088</v>
      </c>
      <c r="Y3052" s="52">
        <f ca="1">$B$12 * EXP(($E$3 - $C$12^2/2) * Y$2 + $C$12*SQRT(Y$2)*T3052)</f>
        <v>141.63629229568301</v>
      </c>
      <c r="Z3052" s="52">
        <f ca="1">Y3052 * EXP(($E$3 - $C$12^2/2) * (Z$2-Y$2) + $C$12*SQRT(Z$2-Y$2)*U3052)</f>
        <v>160.05361904907724</v>
      </c>
      <c r="AA3052" s="52">
        <f ca="1">Z3052 * EXP(($E$3 - $C$12^2/2) * (AA$2-Z$2) + $C$12*SQRT(AA$2-Z$2)*V3052)</f>
        <v>84.393680070528291</v>
      </c>
      <c r="AB3052" s="52">
        <f ca="1">AA3052 * EXP(($E$3 - $C$12^2/2) * (AB$2-AA$2) + $C$12*SQRT(AB$2-AA$2)*W3052)</f>
        <v>64.966726519412163</v>
      </c>
      <c r="AC3052" s="52">
        <f ca="1">AB3052 * EXP(($E$3 - $C$12^2/2) * (AC$2-AB$2) + $C$12*SQRT(AC$2-AB$2)*X3052)</f>
        <v>93.843313363256343</v>
      </c>
      <c r="AD3052" s="47"/>
      <c r="AE3052" s="3" t="s">
        <v>47</v>
      </c>
      <c r="AF3052" s="64">
        <f t="shared" ref="AF3052" ca="1" si="3857">($B$5*AF3054 + (1 + $B$6)*AF3053)*$B$2</f>
        <v>15000</v>
      </c>
      <c r="AG3052" s="64">
        <f t="shared" ref="AG3052" ca="1" si="3858">($B$5*AG3054 + (1 + $B$6)*AG3053)*$B$2</f>
        <v>15000</v>
      </c>
      <c r="AH3052" s="64">
        <f t="shared" ref="AH3052" ca="1" si="3859">($B$5*AH3054 + (1 + $B$6)*AH3053)*$B$2</f>
        <v>0</v>
      </c>
      <c r="AI3052" s="64">
        <f t="shared" ref="AI3052" ca="1" si="3860">($B$5*AI3054 + (1 + $B$6)*AI3053)*$B$2</f>
        <v>0</v>
      </c>
      <c r="AJ3052" s="64" cm="1">
        <f t="array" aca="1" ref="AJ3052" ca="1">($B$5*AJ3054 + (1 + $B$6)*AJ3053 + AND(NOT(AF3053:AJ3053)))*$B$2</f>
        <v>100000</v>
      </c>
      <c r="AK3052" s="73"/>
      <c r="AL3052" s="70"/>
    </row>
    <row r="3053" spans="6:38" ht="14.55" customHeight="1" x14ac:dyDescent="0.3">
      <c r="F3053" s="79"/>
      <c r="G3053" s="3">
        <v>3051</v>
      </c>
      <c r="H3053" s="61">
        <v>-0.814128793845737</v>
      </c>
      <c r="I3053" s="61">
        <v>-2.095936901661243</v>
      </c>
      <c r="J3053" s="61">
        <v>2.7312885274550212</v>
      </c>
      <c r="K3053" s="62">
        <v>0.63061880365259027</v>
      </c>
      <c r="L3053" s="60">
        <f t="array" ref="L3053:O3053">TRANSPOSE(MMULT(Option!$B$25:$E$28, TRANSPOSE(H3053:K3053)))</f>
        <v>-0.814128793845737</v>
      </c>
      <c r="M3053" s="60">
        <v>-2.246609418281067</v>
      </c>
      <c r="N3053" s="60">
        <v>1.5244215738319324</v>
      </c>
      <c r="O3053" s="60">
        <v>0.19862598269427845</v>
      </c>
      <c r="P3053" s="56" t="str">
        <f t="shared" si="3806"/>
        <v>611/1</v>
      </c>
      <c r="R3053" s="80"/>
      <c r="S3053" s="3" t="s">
        <v>31</v>
      </c>
      <c r="T3053" s="60">
        <f ca="1"/>
        <v>1.2528487872686516</v>
      </c>
      <c r="U3053" s="60">
        <f ca="1"/>
        <v>-4.1772100700555495E-2</v>
      </c>
      <c r="V3053" s="60">
        <f ca="1"/>
        <v>-1.5160981501185218</v>
      </c>
      <c r="W3053" s="60">
        <f ca="1"/>
        <v>0.33372276533254336</v>
      </c>
      <c r="X3053" s="60">
        <f ca="1"/>
        <v>0.38157088615104984</v>
      </c>
      <c r="Y3053" s="52">
        <f ca="1">$B$13 * EXP(($E$3 - $C$13^2/2) * Y$2 + $C$13*SQRT(Y$2)*T3053)</f>
        <v>146.35348449313744</v>
      </c>
      <c r="Z3053" s="52">
        <f ca="1">Y3053 * EXP(($E$3 - $C$13^2/2) * (Z$2-Y$2) + $C$13*SQRT(Z$2-Y$2)*U3053)</f>
        <v>145.25534475023179</v>
      </c>
      <c r="AA3053" s="52">
        <f ca="1">Z3053 * EXP(($E$3 - $C$13^2/2) * (AA$2-Z$2) + $C$13*SQRT(AA$2-Z$2)*V3053)</f>
        <v>92.634694946127979</v>
      </c>
      <c r="AB3053" s="52">
        <f ca="1">AA3053 * EXP(($E$3 - $C$13^2/2) * (AB$2-AA$2) + $C$13*SQRT(AB$2-AA$2)*W3053)</f>
        <v>102.90235990301271</v>
      </c>
      <c r="AC3053" s="52">
        <f ca="1">AB3053 * EXP(($E$3 - $C$13^2/2) * (AC$2-AB$2) + $C$13*SQRT(AC$2-AB$2)*X3053)</f>
        <v>115.96075818543812</v>
      </c>
      <c r="AD3053" s="47"/>
      <c r="AE3053" s="3" t="s">
        <v>46</v>
      </c>
      <c r="AF3053" s="52" t="b">
        <f t="shared" ref="AF3053" ca="1" si="3861">AF3051 &gt;= $B$4</f>
        <v>0</v>
      </c>
      <c r="AG3053" s="52" t="b">
        <f t="array" aca="1" ref="AG3053" ca="1">AND(AG3051 &gt;= $B$4, NOT(OR($AF3053:AF3053)))</f>
        <v>0</v>
      </c>
      <c r="AH3053" s="52" t="b">
        <f t="array" aca="1" ref="AH3053" ca="1">AND(AH3051 &gt;= $B$4, NOT(OR($AF3053:AG3053)))</f>
        <v>0</v>
      </c>
      <c r="AI3053" s="52" t="b">
        <f t="array" aca="1" ref="AI3053" ca="1">AND(AI3051 &gt;= $B$4, NOT(OR($AF3053:AH3053)))</f>
        <v>0</v>
      </c>
      <c r="AJ3053" s="52" t="b">
        <f t="array" aca="1" ref="AJ3053" ca="1">AND(AJ3051 &gt;= $B$4, NOT(OR($AF3053:AI3053)))</f>
        <v>0</v>
      </c>
      <c r="AK3053" s="73"/>
      <c r="AL3053" s="70"/>
    </row>
    <row r="3054" spans="6:38" ht="14.55" customHeight="1" x14ac:dyDescent="0.3">
      <c r="F3054" s="79"/>
      <c r="G3054" s="3">
        <v>3052</v>
      </c>
      <c r="H3054" s="61">
        <v>-9.6620576108858436E-2</v>
      </c>
      <c r="I3054" s="61">
        <v>0.62935401313065831</v>
      </c>
      <c r="J3054" s="61">
        <v>-2.7598790118158505E-2</v>
      </c>
      <c r="K3054" s="62">
        <v>-1.3524741890586549</v>
      </c>
      <c r="L3054" s="60">
        <f t="array" ref="L3054:O3054">TRANSPOSE(MMULT(Option!$B$25:$E$28, TRANSPOSE(H3054:K3054)))</f>
        <v>-9.6620576108858436E-2</v>
      </c>
      <c r="M3054" s="60">
        <v>0.53816425037555127</v>
      </c>
      <c r="N3054" s="60">
        <v>0.10191504034412745</v>
      </c>
      <c r="O3054" s="60">
        <v>-1.0374210977598133</v>
      </c>
      <c r="P3054" s="56" t="str">
        <f t="shared" si="3806"/>
        <v>611/2</v>
      </c>
      <c r="R3054" s="80"/>
      <c r="S3054" s="3" t="s">
        <v>30</v>
      </c>
      <c r="T3054" s="60">
        <f ca="1"/>
        <v>1.2646606044353823</v>
      </c>
      <c r="U3054" s="60">
        <f ca="1"/>
        <v>0.9931540348296588</v>
      </c>
      <c r="V3054" s="60">
        <f ca="1"/>
        <v>-1.4260477404231116</v>
      </c>
      <c r="W3054" s="60">
        <f ca="1"/>
        <v>-0.64355451472223946</v>
      </c>
      <c r="X3054" s="60">
        <f ca="1"/>
        <v>1.0576744400875098</v>
      </c>
      <c r="Y3054" s="52">
        <f ca="1">$B$14 * EXP(($E$3 - $C$14^2/2) * Y$2 + $C$14*SQRT(Y$2)*T3054)</f>
        <v>146.8730146188978</v>
      </c>
      <c r="Z3054" s="52">
        <f ca="1">Y3054 * EXP(($E$3 - $C$14^2/2) * (Z$2-Y$2) + $C$14*SQRT(Z$2-Y$2)*U3054)</f>
        <v>198.84280297599472</v>
      </c>
      <c r="AA3054" s="52">
        <f ca="1">Z3054 * EXP(($E$3 - $C$14^2/2) * (AA$2-Z$2) + $C$14*SQRT(AA$2-Z$2)*V3054)</f>
        <v>130.28185979058244</v>
      </c>
      <c r="AB3054" s="52">
        <f ca="1">AA3054 * EXP(($E$3 - $C$14^2/2) * (AB$2-AA$2) + $C$14*SQRT(AB$2-AA$2)*W3054)</f>
        <v>107.94630215654703</v>
      </c>
      <c r="AC3054" s="52">
        <f ca="1">AB3054 * EXP(($E$3 - $C$14^2/2) * (AC$2-AB$2) + $C$14*SQRT(AC$2-AB$2)*X3054)</f>
        <v>148.99849917597271</v>
      </c>
      <c r="AD3054" s="47"/>
      <c r="AE3054" s="3" t="s">
        <v>68</v>
      </c>
      <c r="AF3054" s="52" t="b">
        <f ca="1">AND(AF3051&gt;$B$3, NOT(OR($AF3053:AF3053)))</f>
        <v>1</v>
      </c>
      <c r="AG3054" s="52" t="b">
        <f ca="1">AND(AG3051&gt;$B$3, NOT(OR($AF3053:AG3053)))</f>
        <v>1</v>
      </c>
      <c r="AH3054" s="52" t="b">
        <f ca="1">AND(AH3051&gt;$B$3, NOT(OR($AF3053:AH3053)))</f>
        <v>0</v>
      </c>
      <c r="AI3054" s="52" t="b">
        <f ca="1">AND(AI3051&gt;$B$3, NOT(OR($AF3053:AI3053)))</f>
        <v>0</v>
      </c>
      <c r="AJ3054" s="52" t="b">
        <f ca="1">AND(AJ3051&gt;$B$3, NOT(OR($AF3053:AJ3053)))</f>
        <v>0</v>
      </c>
      <c r="AK3054" s="74"/>
      <c r="AL3054" s="70"/>
    </row>
    <row r="3055" spans="6:38" ht="14.55" customHeight="1" x14ac:dyDescent="0.3">
      <c r="F3055" s="79"/>
      <c r="G3055" s="3">
        <v>3053</v>
      </c>
      <c r="H3055" s="61">
        <v>-0.68581483497534401</v>
      </c>
      <c r="I3055" s="61">
        <v>0.51176033304316337</v>
      </c>
      <c r="J3055" s="61">
        <v>1.0578699180278519</v>
      </c>
      <c r="K3055" s="62">
        <v>1.5174378406705304</v>
      </c>
      <c r="L3055" s="60">
        <f t="array" ref="L3055:O3055">TRANSPOSE(MMULT(Option!$B$25:$E$28, TRANSPOSE(H3055:K3055)))</f>
        <v>-0.68581483497534401</v>
      </c>
      <c r="M3055" s="60">
        <v>0.19471015877908371</v>
      </c>
      <c r="N3055" s="60">
        <v>0.78882217538573551</v>
      </c>
      <c r="O3055" s="60">
        <v>1.365615576736352</v>
      </c>
      <c r="P3055" s="56" t="str">
        <f t="shared" si="3806"/>
        <v>611/3</v>
      </c>
      <c r="R3055" s="80">
        <v>764</v>
      </c>
      <c r="S3055" s="3" t="s">
        <v>28</v>
      </c>
      <c r="T3055" s="60">
        <f t="array" aca="1" ref="T3055:T3058" ca="1">TRANSPOSE(OFFSET($L$3, MATCH($R3055 &amp; "/" &amp; T$2, $P$3:$P$5002, 0) - 1, 0, 1, $E$1))</f>
        <v>-0.95843761360308743</v>
      </c>
      <c r="U3055" s="60">
        <f t="array" aca="1" ref="U3055:U3058" ca="1">TRANSPOSE(OFFSET($L$3, MATCH($R3055 &amp; "/" &amp; U$2, $P$3:$P$5002, 0) - 1, 0, 1, $E$1))</f>
        <v>0.43789268183957208</v>
      </c>
      <c r="V3055" s="60">
        <f t="array" aca="1" ref="V3055:V3058" ca="1">TRANSPOSE(OFFSET($L$3, MATCH($R3055 &amp; "/" &amp; V$2, $P$3:$P$5002, 0) - 1, 0, 1, $E$1))</f>
        <v>-0.860880593126084</v>
      </c>
      <c r="W3055" s="60">
        <f t="array" aca="1" ref="W3055:W3058" ca="1">TRANSPOSE(OFFSET($L$3, MATCH($R3055 &amp; "/" &amp; W$2, $P$3:$P$5002, 0) - 1, 0, 1, $E$1))</f>
        <v>-0.10956509817252774</v>
      </c>
      <c r="X3055" s="60">
        <f t="array" aca="1" ref="X3055:X3058" ca="1">TRANSPOSE(OFFSET($L$3, MATCH($R3055 &amp; "/" &amp; X$2, $P$3:$P$5002, 0) - 1, 0, 1, $E$1))</f>
        <v>0.80969023235527493</v>
      </c>
      <c r="Y3055" s="52">
        <f ca="1">$B$11 * EXP(($E$3 - $C$11^2/2) * Y$2 + $C$11*SQRT(Y$2)*T3055)</f>
        <v>75.387305736467695</v>
      </c>
      <c r="Z3055" s="52">
        <f ca="1">Y3055 * EXP(($E$3 - $C$11^2/2) * (Z$2-Y$2) + $C$11*SQRT(Z$2-Y$2)*U3055)</f>
        <v>86.401644263721565</v>
      </c>
      <c r="AA3055" s="52">
        <f ca="1">Z3055 * EXP(($E$3 - $C$11^2/2) * (AA$2-Z$2) + $C$11*SQRT(AA$2-Z$2)*V3055)</f>
        <v>67.070380852010885</v>
      </c>
      <c r="AB3055" s="52">
        <f ca="1">AA3055 * EXP(($E$3 - $C$11^2/2) * (AB$2-AA$2) + $C$11*SQRT(AB$2-AA$2)*W3055)</f>
        <v>65.226967740524771</v>
      </c>
      <c r="AC3055" s="52">
        <f ca="1">AB3055 * EXP(($E$3 - $C$11^2/2) * (AC$2-AB$2) + $C$11*SQRT(AC$2-AB$2)*X3055)</f>
        <v>83.577978371038668</v>
      </c>
      <c r="AD3055" s="47"/>
      <c r="AE3055" s="3" t="s">
        <v>69</v>
      </c>
      <c r="AF3055" s="20" cm="1">
        <f t="array" aca="1" ref="AF3055" ca="1">MIN(Y3055:Y3058 / $D$11:$D$14)</f>
        <v>0.75387305736467691</v>
      </c>
      <c r="AG3055" s="20" cm="1">
        <f t="array" aca="1" ref="AG3055" ca="1">MIN(Z3055:Z3058 / $D$11:$D$14)</f>
        <v>0.86401644263721566</v>
      </c>
      <c r="AH3055" s="20" cm="1">
        <f t="array" aca="1" ref="AH3055" ca="1">MIN(AA3055:AA3058 / $D$11:$D$14)</f>
        <v>0.6707038085201088</v>
      </c>
      <c r="AI3055" s="20" cm="1">
        <f t="array" aca="1" ref="AI3055" ca="1">MIN(AB3055:AB3058 / $D$11:$D$14)</f>
        <v>0.65226967740524766</v>
      </c>
      <c r="AJ3055" s="20" cm="1">
        <f t="array" aca="1" ref="AJ3055" ca="1">MIN(AC3055:AC3058 / $D$11:$D$14)</f>
        <v>0.59010612506233151</v>
      </c>
      <c r="AK3055" s="72">
        <f t="array" aca="1" ref="AK3055" ca="1">SUMPRODUCT(AF3056:AJ3056, EXP(-$E$3*$AF$2:$AJ$2))</f>
        <v>91452.639577679874</v>
      </c>
      <c r="AL3055" s="70">
        <f ca="1">MAX(AC3056 - $D$11, 0) * EXP(-$E$2*$E$3)</f>
        <v>9.5837695630691861</v>
      </c>
    </row>
    <row r="3056" spans="6:38" ht="14.55" customHeight="1" x14ac:dyDescent="0.3">
      <c r="F3056" s="79"/>
      <c r="G3056" s="3">
        <v>3054</v>
      </c>
      <c r="H3056" s="61">
        <v>0.67799535300513625</v>
      </c>
      <c r="I3056" s="61">
        <v>1.7529044245841481</v>
      </c>
      <c r="J3056" s="61">
        <v>-0.33246353749078816</v>
      </c>
      <c r="K3056" s="62">
        <v>-1.0363415191479171</v>
      </c>
      <c r="L3056" s="60">
        <f t="array" ref="L3056:O3056">TRANSPOSE(MMULT(Option!$B$25:$E$28, TRANSPOSE(H3056:K3056)))</f>
        <v>0.67799535300513625</v>
      </c>
      <c r="M3056" s="60">
        <v>1.8777615835380284</v>
      </c>
      <c r="N3056" s="60">
        <v>0.43821019614277251</v>
      </c>
      <c r="O3056" s="60">
        <v>-0.22214382680637845</v>
      </c>
      <c r="P3056" s="56" t="str">
        <f t="shared" si="3806"/>
        <v>611/4</v>
      </c>
      <c r="R3056" s="80"/>
      <c r="S3056" s="3" t="s">
        <v>29</v>
      </c>
      <c r="T3056" s="60">
        <f ca="1"/>
        <v>1.7123854294433933</v>
      </c>
      <c r="U3056" s="60">
        <f ca="1"/>
        <v>-0.49093529444738437</v>
      </c>
      <c r="V3056" s="60">
        <f ca="1"/>
        <v>-1.9264510891804165</v>
      </c>
      <c r="W3056" s="60">
        <f ca="1"/>
        <v>0.66767323593117611</v>
      </c>
      <c r="X3056" s="60">
        <f ca="1"/>
        <v>0.3408455675891961</v>
      </c>
      <c r="Y3056" s="52">
        <f ca="1">$B$12 * EXP(($E$3 - $C$12^2/2) * Y$2 + $C$12*SQRT(Y$2)*T3056)</f>
        <v>167.98686886340047</v>
      </c>
      <c r="Z3056" s="52">
        <f ca="1">Y3056 * EXP(($E$3 - $C$12^2/2) * (Z$2-Y$2) + $C$12*SQRT(Z$2-Y$2)*U3056)</f>
        <v>145.70808851023941</v>
      </c>
      <c r="AA3056" s="52">
        <f ca="1">Z3056 * EXP(($E$3 - $C$12^2/2) * (AA$2-Z$2) + $C$12*SQRT(AA$2-Z$2)*V3056)</f>
        <v>82.160109610753366</v>
      </c>
      <c r="AB3056" s="52">
        <f ca="1">AA3056 * EXP(($E$3 - $C$12^2/2) * (AB$2-AA$2) + $C$12*SQRT(AB$2-AA$2)*W3056)</f>
        <v>100.88405332436703</v>
      </c>
      <c r="AC3056" s="52">
        <f ca="1">AB3056 * EXP(($E$3 - $C$12^2/2) * (AC$2-AB$2) + $C$12*SQRT(AC$2-AB$2)*X3056)</f>
        <v>112.3058037066592</v>
      </c>
      <c r="AD3056" s="47"/>
      <c r="AE3056" s="3" t="s">
        <v>47</v>
      </c>
      <c r="AF3056" s="64">
        <f t="shared" ref="AF3056" ca="1" si="3862">($B$5*AF3058 + (1 + $B$6)*AF3057)*$B$2</f>
        <v>0</v>
      </c>
      <c r="AG3056" s="64">
        <f t="shared" ref="AG3056" ca="1" si="3863">($B$5*AG3058 + (1 + $B$6)*AG3057)*$B$2</f>
        <v>15000</v>
      </c>
      <c r="AH3056" s="64">
        <f t="shared" ref="AH3056" ca="1" si="3864">($B$5*AH3058 + (1 + $B$6)*AH3057)*$B$2</f>
        <v>0</v>
      </c>
      <c r="AI3056" s="64">
        <f t="shared" ref="AI3056" ca="1" si="3865">($B$5*AI3058 + (1 + $B$6)*AI3057)*$B$2</f>
        <v>0</v>
      </c>
      <c r="AJ3056" s="64" cm="1">
        <f t="array" aca="1" ref="AJ3056" ca="1">($B$5*AJ3058 + (1 + $B$6)*AJ3057 + AND(NOT(AF3057:AJ3057)))*$B$2</f>
        <v>100000</v>
      </c>
      <c r="AK3056" s="73"/>
      <c r="AL3056" s="70"/>
    </row>
    <row r="3057" spans="6:38" ht="14.55" customHeight="1" x14ac:dyDescent="0.3">
      <c r="F3057" s="79"/>
      <c r="G3057" s="3">
        <v>3055</v>
      </c>
      <c r="H3057" s="61">
        <v>0.47905814075453002</v>
      </c>
      <c r="I3057" s="61">
        <v>1.0089734876979006</v>
      </c>
      <c r="J3057" s="61">
        <v>1.2471829414042905</v>
      </c>
      <c r="K3057" s="62">
        <v>-0.5272824467430558</v>
      </c>
      <c r="L3057" s="60">
        <f t="array" ref="L3057:O3057">TRANSPOSE(MMULT(Option!$B$25:$E$28, TRANSPOSE(H3057:K3057)))</f>
        <v>0.47905814075453002</v>
      </c>
      <c r="M3057" s="60">
        <v>1.1163627326176571</v>
      </c>
      <c r="N3057" s="60">
        <v>1.5512478663961482</v>
      </c>
      <c r="O3057" s="60">
        <v>0.24772200907770819</v>
      </c>
      <c r="P3057" s="56" t="str">
        <f t="shared" si="3806"/>
        <v>611/5</v>
      </c>
      <c r="R3057" s="80"/>
      <c r="S3057" s="3" t="s">
        <v>31</v>
      </c>
      <c r="T3057" s="60">
        <f ca="1"/>
        <v>1.0079889632267975</v>
      </c>
      <c r="U3057" s="60">
        <f ca="1"/>
        <v>-0.79645904814949053</v>
      </c>
      <c r="V3057" s="60">
        <f ca="1"/>
        <v>0.11163918073149648</v>
      </c>
      <c r="W3057" s="60">
        <f ca="1"/>
        <v>-0.88437292229286002</v>
      </c>
      <c r="X3057" s="60">
        <f ca="1"/>
        <v>-1.2803057910845284</v>
      </c>
      <c r="Y3057" s="52">
        <f ca="1">$B$13 * EXP(($E$3 - $C$13^2/2) * Y$2 + $C$13*SQRT(Y$2)*T3057)</f>
        <v>135.98803106063627</v>
      </c>
      <c r="Z3057" s="52">
        <f ca="1">Y3057 * EXP(($E$3 - $C$13^2/2) * (Z$2-Y$2) + $C$13*SQRT(Z$2-Y$2)*U3057)</f>
        <v>107.62243831477174</v>
      </c>
      <c r="AA3057" s="52">
        <f ca="1">Z3057 * EXP(($E$3 - $C$13^2/2) * (AA$2-Z$2) + $C$13*SQRT(AA$2-Z$2)*V3057)</f>
        <v>111.84577514676896</v>
      </c>
      <c r="AB3057" s="52">
        <f ca="1">AA3057 * EXP(($E$3 - $C$13^2/2) * (AB$2-AA$2) + $C$13*SQRT(AB$2-AA$2)*W3057)</f>
        <v>86.211970595273598</v>
      </c>
      <c r="AC3057" s="52">
        <f ca="1">AB3057 * EXP(($E$3 - $C$13^2/2) * (AC$2-AB$2) + $C$13*SQRT(AC$2-AB$2)*X3057)</f>
        <v>59.010612506233151</v>
      </c>
      <c r="AD3057" s="47"/>
      <c r="AE3057" s="3" t="s">
        <v>46</v>
      </c>
      <c r="AF3057" s="52" t="b">
        <f t="shared" ref="AF3057" ca="1" si="3866">AF3055 &gt;= $B$4</f>
        <v>0</v>
      </c>
      <c r="AG3057" s="52" t="b">
        <f t="array" aca="1" ref="AG3057" ca="1">AND(AG3055 &gt;= $B$4, NOT(OR($AF3057:AF3057)))</f>
        <v>0</v>
      </c>
      <c r="AH3057" s="52" t="b">
        <f t="array" aca="1" ref="AH3057" ca="1">AND(AH3055 &gt;= $B$4, NOT(OR($AF3057:AG3057)))</f>
        <v>0</v>
      </c>
      <c r="AI3057" s="52" t="b">
        <f t="array" aca="1" ref="AI3057" ca="1">AND(AI3055 &gt;= $B$4, NOT(OR($AF3057:AH3057)))</f>
        <v>0</v>
      </c>
      <c r="AJ3057" s="52" t="b">
        <f t="array" aca="1" ref="AJ3057" ca="1">AND(AJ3055 &gt;= $B$4, NOT(OR($AF3057:AI3057)))</f>
        <v>0</v>
      </c>
      <c r="AK3057" s="73"/>
      <c r="AL3057" s="70"/>
    </row>
    <row r="3058" spans="6:38" ht="14.55" customHeight="1" x14ac:dyDescent="0.3">
      <c r="F3058" s="79"/>
      <c r="G3058" s="3">
        <v>3056</v>
      </c>
      <c r="H3058" s="61">
        <v>1.8488452559562063</v>
      </c>
      <c r="I3058" s="61">
        <v>0.64053886124710413</v>
      </c>
      <c r="J3058" s="61">
        <v>0.14359634106182484</v>
      </c>
      <c r="K3058" s="62">
        <v>-0.49590324573258232</v>
      </c>
      <c r="L3058" s="60">
        <f t="array" ref="L3058:O3058">TRANSPOSE(MMULT(Option!$B$25:$E$28, TRANSPOSE(H3058:K3058)))</f>
        <v>1.8488452559562063</v>
      </c>
      <c r="M3058" s="60">
        <v>1.3266016658276167</v>
      </c>
      <c r="N3058" s="60">
        <v>1.0333926608267319</v>
      </c>
      <c r="O3058" s="60">
        <v>0.51063151649457139</v>
      </c>
      <c r="P3058" s="56" t="str">
        <f t="shared" si="3806"/>
        <v>612/1</v>
      </c>
      <c r="R3058" s="80"/>
      <c r="S3058" s="3" t="s">
        <v>30</v>
      </c>
      <c r="T3058" s="60">
        <f ca="1"/>
        <v>1.3003887721999019</v>
      </c>
      <c r="U3058" s="60">
        <f ca="1"/>
        <v>-3.7165583456043316E-2</v>
      </c>
      <c r="V3058" s="60">
        <f ca="1"/>
        <v>0.93679034751032564</v>
      </c>
      <c r="W3058" s="60">
        <f ca="1"/>
        <v>-8.9478500035228836E-2</v>
      </c>
      <c r="X3058" s="60">
        <f ca="1"/>
        <v>-1.488415416818806</v>
      </c>
      <c r="Y3058" s="52">
        <f ca="1">$B$14 * EXP(($E$3 - $C$14^2/2) * Y$2 + $C$14*SQRT(Y$2)*T3058)</f>
        <v>148.45573272095254</v>
      </c>
      <c r="Z3058" s="52">
        <f ca="1">Y3058 * EXP(($E$3 - $C$14^2/2) * (Z$2-Y$2) + $C$14*SQRT(Z$2-Y$2)*U3058)</f>
        <v>147.54557964856494</v>
      </c>
      <c r="AA3058" s="52">
        <f ca="1">Z3058 * EXP(($E$3 - $C$14^2/2) * (AA$2-Z$2) + $C$14*SQRT(AA$2-Z$2)*V3058)</f>
        <v>196.40409516809183</v>
      </c>
      <c r="AB3058" s="52">
        <f ca="1">AA3058 * EXP(($E$3 - $C$14^2/2) * (AB$2-AA$2) + $C$14*SQRT(AB$2-AA$2)*W3058)</f>
        <v>192.16044937093307</v>
      </c>
      <c r="AC3058" s="52">
        <f ca="1">AB3058 * EXP(($E$3 - $C$14^2/2) * (AC$2-AB$2) + $C$14*SQRT(AC$2-AB$2)*X3058)</f>
        <v>123.56978680387897</v>
      </c>
      <c r="AD3058" s="47"/>
      <c r="AE3058" s="3" t="s">
        <v>68</v>
      </c>
      <c r="AF3058" s="52" t="b">
        <f ca="1">AND(AF3055&gt;$B$3, NOT(OR($AF3057:AF3057)))</f>
        <v>0</v>
      </c>
      <c r="AG3058" s="52" t="b">
        <f ca="1">AND(AG3055&gt;$B$3, NOT(OR($AF3057:AG3057)))</f>
        <v>1</v>
      </c>
      <c r="AH3058" s="52" t="b">
        <f ca="1">AND(AH3055&gt;$B$3, NOT(OR($AF3057:AH3057)))</f>
        <v>0</v>
      </c>
      <c r="AI3058" s="52" t="b">
        <f ca="1">AND(AI3055&gt;$B$3, NOT(OR($AF3057:AI3057)))</f>
        <v>0</v>
      </c>
      <c r="AJ3058" s="52" t="b">
        <f ca="1">AND(AJ3055&gt;$B$3, NOT(OR($AF3057:AJ3057)))</f>
        <v>0</v>
      </c>
      <c r="AK3058" s="74"/>
      <c r="AL3058" s="70"/>
    </row>
    <row r="3059" spans="6:38" ht="14.55" customHeight="1" x14ac:dyDescent="0.3">
      <c r="F3059" s="79"/>
      <c r="G3059" s="3">
        <v>3057</v>
      </c>
      <c r="H3059" s="61">
        <v>-1.2308798549015976</v>
      </c>
      <c r="I3059" s="61">
        <v>-0.21179860503494941</v>
      </c>
      <c r="J3059" s="61">
        <v>-1.2182161657004631</v>
      </c>
      <c r="K3059" s="62">
        <v>0.35806530608381498</v>
      </c>
      <c r="L3059" s="60">
        <f t="array" ref="L3059:O3059">TRANSPOSE(MMULT(Option!$B$25:$E$28, TRANSPOSE(H3059:K3059)))</f>
        <v>-1.2308798549015976</v>
      </c>
      <c r="M3059" s="60">
        <v>-0.68646856989238114</v>
      </c>
      <c r="N3059" s="60">
        <v>-1.6177853561321704</v>
      </c>
      <c r="O3059" s="60">
        <v>-0.4789564756504206</v>
      </c>
      <c r="P3059" s="56" t="str">
        <f t="shared" si="3806"/>
        <v>612/2</v>
      </c>
      <c r="R3059" s="80">
        <v>765</v>
      </c>
      <c r="S3059" s="3" t="s">
        <v>28</v>
      </c>
      <c r="T3059" s="60">
        <f t="array" aca="1" ref="T3059:T3062" ca="1">TRANSPOSE(OFFSET($L$3, MATCH($R3059 &amp; "/" &amp; T$2, $P$3:$P$5002, 0) - 1, 0, 1, $E$1))</f>
        <v>-0.73561652828611745</v>
      </c>
      <c r="U3059" s="60">
        <f t="array" aca="1" ref="U3059:U3062" ca="1">TRANSPOSE(OFFSET($L$3, MATCH($R3059 &amp; "/" &amp; U$2, $P$3:$P$5002, 0) - 1, 0, 1, $E$1))</f>
        <v>0.20921238724346508</v>
      </c>
      <c r="V3059" s="60">
        <f t="array" aca="1" ref="V3059:V3062" ca="1">TRANSPOSE(OFFSET($L$3, MATCH($R3059 &amp; "/" &amp; V$2, $P$3:$P$5002, 0) - 1, 0, 1, $E$1))</f>
        <v>-0.70698626807748954</v>
      </c>
      <c r="W3059" s="60">
        <f t="array" aca="1" ref="W3059:W3062" ca="1">TRANSPOSE(OFFSET($L$3, MATCH($R3059 &amp; "/" &amp; W$2, $P$3:$P$5002, 0) - 1, 0, 1, $E$1))</f>
        <v>-0.43683667369960161</v>
      </c>
      <c r="X3059" s="60">
        <f t="array" aca="1" ref="X3059:X3062" ca="1">TRANSPOSE(OFFSET($L$3, MATCH($R3059 &amp; "/" &amp; X$2, $P$3:$P$5002, 0) - 1, 0, 1, $E$1))</f>
        <v>-1.2013819928502329</v>
      </c>
      <c r="Y3059" s="52">
        <f ca="1">$B$11 * EXP(($E$3 - $C$11^2/2) * Y$2 + $C$11*SQRT(Y$2)*T3059)</f>
        <v>80.598918193227718</v>
      </c>
      <c r="Z3059" s="52">
        <f ca="1">Y3059 * EXP(($E$3 - $C$11^2/2) * (Z$2-Y$2) + $C$11*SQRT(Z$2-Y$2)*U3059)</f>
        <v>86.249904069683396</v>
      </c>
      <c r="AA3059" s="52">
        <f ca="1">Z3059 * EXP(($E$3 - $C$11^2/2) * (AA$2-Z$2) + $C$11*SQRT(AA$2-Z$2)*V3059)</f>
        <v>70.116143730357152</v>
      </c>
      <c r="AB3059" s="52">
        <f ca="1">AA3059 * EXP(($E$3 - $C$11^2/2) * (AB$2-AA$2) + $C$11*SQRT(AB$2-AA$2)*W3059)</f>
        <v>61.81228067475697</v>
      </c>
      <c r="AC3059" s="52">
        <f ca="1">AB3059 * EXP(($E$3 - $C$11^2/2) * (AC$2-AB$2) + $C$11*SQRT(AC$2-AB$2)*X3059)</f>
        <v>43.323164258363782</v>
      </c>
      <c r="AD3059" s="47"/>
      <c r="AE3059" s="3" t="s">
        <v>69</v>
      </c>
      <c r="AF3059" s="20" cm="1">
        <f t="array" aca="1" ref="AF3059" ca="1">MIN(Y3059:Y3062 / $D$11:$D$14)</f>
        <v>0.8059891819322772</v>
      </c>
      <c r="AG3059" s="20" cm="1">
        <f t="array" aca="1" ref="AG3059" ca="1">MIN(Z3059:Z3062 / $D$11:$D$14)</f>
        <v>0.61932648614233454</v>
      </c>
      <c r="AH3059" s="20" cm="1">
        <f t="array" aca="1" ref="AH3059" ca="1">MIN(AA3059:AA3062 / $D$11:$D$14)</f>
        <v>0.42509815625891989</v>
      </c>
      <c r="AI3059" s="20" cm="1">
        <f t="array" aca="1" ref="AI3059" ca="1">MIN(AB3059:AB3062 / $D$11:$D$14)</f>
        <v>0.2766562432846848</v>
      </c>
      <c r="AJ3059" s="20" cm="1">
        <f t="array" aca="1" ref="AJ3059" ca="1">MIN(AC3059:AC3062 / $D$11:$D$14)</f>
        <v>0.36927381458360758</v>
      </c>
      <c r="AK3059" s="72">
        <f t="array" aca="1" ref="AK3059" ca="1">SUMPRODUCT(AF3060:AJ3060, EXP(-$E$3*$AF$2:$AJ$2))</f>
        <v>92148.519674651194</v>
      </c>
      <c r="AL3059" s="70">
        <f ca="1">MAX(AC3060 - $D$11, 0) * EXP(-$E$2*$E$3)</f>
        <v>0</v>
      </c>
    </row>
    <row r="3060" spans="6:38" ht="14.55" customHeight="1" x14ac:dyDescent="0.3">
      <c r="F3060" s="79"/>
      <c r="G3060" s="3">
        <v>3058</v>
      </c>
      <c r="H3060" s="61">
        <v>-0.43024471221588889</v>
      </c>
      <c r="I3060" s="61">
        <v>0.85697588381637191</v>
      </c>
      <c r="J3060" s="61">
        <v>1.7542979742900668</v>
      </c>
      <c r="K3060" s="62">
        <v>-1.0939947883906782</v>
      </c>
      <c r="L3060" s="60">
        <f t="array" ref="L3060:O3060">TRANSPOSE(MMULT(Option!$B$25:$E$28, TRANSPOSE(H3060:K3060)))</f>
        <v>-0.43024471221588889</v>
      </c>
      <c r="M3060" s="60">
        <v>0.6133334863816855</v>
      </c>
      <c r="N3060" s="60">
        <v>1.5931286473079109</v>
      </c>
      <c r="O3060" s="60">
        <v>-0.54212618389867395</v>
      </c>
      <c r="P3060" s="56" t="str">
        <f t="shared" si="3806"/>
        <v>612/3</v>
      </c>
      <c r="R3060" s="80"/>
      <c r="S3060" s="3" t="s">
        <v>29</v>
      </c>
      <c r="T3060" s="60">
        <f ca="1"/>
        <v>0.28014918350266332</v>
      </c>
      <c r="U3060" s="60">
        <f ca="1"/>
        <v>-0.7689351303868539</v>
      </c>
      <c r="V3060" s="60">
        <f ca="1"/>
        <v>0.43333374769548755</v>
      </c>
      <c r="W3060" s="60">
        <f ca="1"/>
        <v>-0.8005511255811778</v>
      </c>
      <c r="X3060" s="60">
        <f ca="1"/>
        <v>-0.28465745821775323</v>
      </c>
      <c r="Y3060" s="52">
        <f ca="1">$B$12 * EXP(($E$3 - $C$12^2/2) * Y$2 + $C$12*SQRT(Y$2)*T3060)</f>
        <v>109.31295783013762</v>
      </c>
      <c r="Z3060" s="52">
        <f ca="1">Y3060 * EXP(($E$3 - $C$12^2/2) * (Z$2-Y$2) + $C$12*SQRT(Z$2-Y$2)*U3060)</f>
        <v>87.228786942495134</v>
      </c>
      <c r="AA3060" s="52">
        <f ca="1">Z3060 * EXP(($E$3 - $C$12^2/2) * (AA$2-Z$2) + $C$12*SQRT(AA$2-Z$2)*V3060)</f>
        <v>99.836567720577122</v>
      </c>
      <c r="AB3060" s="52">
        <f ca="1">AA3060 * EXP(($E$3 - $C$12^2/2) * (AB$2-AA$2) + $C$12*SQRT(AB$2-AA$2)*W3060)</f>
        <v>78.9148314934734</v>
      </c>
      <c r="AC3060" s="52">
        <f ca="1">AB3060 * EXP(($E$3 - $C$12^2/2) * (AC$2-AB$2) + $C$12*SQRT(AC$2-AB$2)*X3060)</f>
        <v>72.818638886368291</v>
      </c>
      <c r="AD3060" s="47"/>
      <c r="AE3060" s="3" t="s">
        <v>47</v>
      </c>
      <c r="AF3060" s="64">
        <f t="shared" ref="AF3060" ca="1" si="3867">($B$5*AF3062 + (1 + $B$6)*AF3061)*$B$2</f>
        <v>15000</v>
      </c>
      <c r="AG3060" s="64">
        <f t="shared" ref="AG3060" ca="1" si="3868">($B$5*AG3062 + (1 + $B$6)*AG3061)*$B$2</f>
        <v>0</v>
      </c>
      <c r="AH3060" s="64">
        <f t="shared" ref="AH3060" ca="1" si="3869">($B$5*AH3062 + (1 + $B$6)*AH3061)*$B$2</f>
        <v>0</v>
      </c>
      <c r="AI3060" s="64">
        <f t="shared" ref="AI3060" ca="1" si="3870">($B$5*AI3062 + (1 + $B$6)*AI3061)*$B$2</f>
        <v>0</v>
      </c>
      <c r="AJ3060" s="64" cm="1">
        <f t="array" aca="1" ref="AJ3060" ca="1">($B$5*AJ3062 + (1 + $B$6)*AJ3061 + AND(NOT(AF3061:AJ3061)))*$B$2</f>
        <v>100000</v>
      </c>
      <c r="AK3060" s="73"/>
      <c r="AL3060" s="70"/>
    </row>
    <row r="3061" spans="6:38" ht="14.55" customHeight="1" x14ac:dyDescent="0.3">
      <c r="F3061" s="79"/>
      <c r="G3061" s="3">
        <v>3059</v>
      </c>
      <c r="H3061" s="61">
        <v>-1.3072549791841206</v>
      </c>
      <c r="I3061" s="61">
        <v>1.4374355756880128</v>
      </c>
      <c r="J3061" s="61">
        <v>-0.43415459865438749</v>
      </c>
      <c r="K3061" s="62">
        <v>-0.75808344047334564</v>
      </c>
      <c r="L3061" s="60">
        <f t="array" ref="L3061:O3061">TRANSPOSE(MMULT(Option!$B$25:$E$28, TRANSPOSE(H3061:K3061)))</f>
        <v>-1.3072549791841206</v>
      </c>
      <c r="M3061" s="60">
        <v>0.79452947476890035</v>
      </c>
      <c r="N3061" s="60">
        <v>-0.52781535530947354</v>
      </c>
      <c r="O3061" s="60">
        <v>-0.8804151759553609</v>
      </c>
      <c r="P3061" s="56" t="str">
        <f t="shared" si="3806"/>
        <v>612/4</v>
      </c>
      <c r="R3061" s="80"/>
      <c r="S3061" s="3" t="s">
        <v>31</v>
      </c>
      <c r="T3061" s="60">
        <f ca="1"/>
        <v>0.60715243649911932</v>
      </c>
      <c r="U3061" s="60">
        <f ca="1"/>
        <v>-1.3159353749472902</v>
      </c>
      <c r="V3061" s="60">
        <f ca="1"/>
        <v>1.2432102386496411</v>
      </c>
      <c r="W3061" s="60">
        <f ca="1"/>
        <v>-0.80812743288772171</v>
      </c>
      <c r="X3061" s="60">
        <f ca="1"/>
        <v>-0.58990849340114671</v>
      </c>
      <c r="Y3061" s="52">
        <f ca="1">$B$13 * EXP(($E$3 - $C$13^2/2) * Y$2 + $C$13*SQRT(Y$2)*T3061)</f>
        <v>120.5802995062085</v>
      </c>
      <c r="Z3061" s="52">
        <f ca="1">Y3061 * EXP(($E$3 - $C$13^2/2) * (Z$2-Y$2) + $C$13*SQRT(Z$2-Y$2)*U3061)</f>
        <v>81.657633410083861</v>
      </c>
      <c r="AA3061" s="52">
        <f ca="1">Z3061 * EXP(($E$3 - $C$13^2/2) * (AA$2-Z$2) + $C$13*SQRT(AA$2-Z$2)*V3061)</f>
        <v>119.16372359410073</v>
      </c>
      <c r="AB3061" s="52">
        <f ca="1">AA3061 * EXP(($E$3 - $C$13^2/2) * (AB$2-AA$2) + $C$13*SQRT(AB$2-AA$2)*W3061)</f>
        <v>93.977946795087973</v>
      </c>
      <c r="AC3061" s="52">
        <f ca="1">AB3061 * EXP(($E$3 - $C$13^2/2) * (AC$2-AB$2) + $C$13*SQRT(AC$2-AB$2)*X3061)</f>
        <v>79.129646174222188</v>
      </c>
      <c r="AD3061" s="47"/>
      <c r="AE3061" s="3" t="s">
        <v>46</v>
      </c>
      <c r="AF3061" s="52" t="b">
        <f t="shared" ref="AF3061" ca="1" si="3871">AF3059 &gt;= $B$4</f>
        <v>0</v>
      </c>
      <c r="AG3061" s="52" t="b">
        <f t="array" aca="1" ref="AG3061" ca="1">AND(AG3059 &gt;= $B$4, NOT(OR($AF3061:AF3061)))</f>
        <v>0</v>
      </c>
      <c r="AH3061" s="52" t="b">
        <f t="array" aca="1" ref="AH3061" ca="1">AND(AH3059 &gt;= $B$4, NOT(OR($AF3061:AG3061)))</f>
        <v>0</v>
      </c>
      <c r="AI3061" s="52" t="b">
        <f t="array" aca="1" ref="AI3061" ca="1">AND(AI3059 &gt;= $B$4, NOT(OR($AF3061:AH3061)))</f>
        <v>0</v>
      </c>
      <c r="AJ3061" s="52" t="b">
        <f t="array" aca="1" ref="AJ3061" ca="1">AND(AJ3059 &gt;= $B$4, NOT(OR($AF3061:AI3061)))</f>
        <v>0</v>
      </c>
      <c r="AK3061" s="73"/>
      <c r="AL3061" s="70"/>
    </row>
    <row r="3062" spans="6:38" ht="14.55" customHeight="1" x14ac:dyDescent="0.3">
      <c r="F3062" s="79"/>
      <c r="G3062" s="3">
        <v>3060</v>
      </c>
      <c r="H3062" s="61">
        <v>-0.29725548609691499</v>
      </c>
      <c r="I3062" s="61">
        <v>-0.39907704760164875</v>
      </c>
      <c r="J3062" s="61">
        <v>0.11874851223281538</v>
      </c>
      <c r="K3062" s="62">
        <v>1.3902420118764434</v>
      </c>
      <c r="L3062" s="60">
        <f t="array" ref="L3062:O3062">TRANSPOSE(MMULT(Option!$B$25:$E$28, TRANSPOSE(H3062:K3062)))</f>
        <v>-0.29725548609691499</v>
      </c>
      <c r="M3062" s="60">
        <v>-0.48466235018957604</v>
      </c>
      <c r="N3062" s="60">
        <v>-0.11910708250637372</v>
      </c>
      <c r="O3062" s="60">
        <v>0.99030437248053504</v>
      </c>
      <c r="P3062" s="56" t="str">
        <f t="shared" si="3806"/>
        <v>612/5</v>
      </c>
      <c r="R3062" s="80"/>
      <c r="S3062" s="3" t="s">
        <v>30</v>
      </c>
      <c r="T3062" s="60">
        <f ca="1"/>
        <v>-0.53046069562688092</v>
      </c>
      <c r="U3062" s="60">
        <f ca="1"/>
        <v>-1.099948317979536</v>
      </c>
      <c r="V3062" s="60">
        <f ca="1"/>
        <v>-1.2710415891288775</v>
      </c>
      <c r="W3062" s="60">
        <f ca="1"/>
        <v>-1.4484812054112133</v>
      </c>
      <c r="X3062" s="60">
        <f ca="1"/>
        <v>0.94587559088380702</v>
      </c>
      <c r="Y3062" s="52">
        <f ca="1">$B$14 * EXP(($E$3 - $C$14^2/2) * Y$2 + $C$14*SQRT(Y$2)*T3062)</f>
        <v>85.715354675739349</v>
      </c>
      <c r="Z3062" s="52">
        <f ca="1">Y3062 * EXP(($E$3 - $C$14^2/2) * (Z$2-Y$2) + $C$14*SQRT(Z$2-Y$2)*U3062)</f>
        <v>61.93264861423345</v>
      </c>
      <c r="AA3062" s="52">
        <f ca="1">Z3062 * EXP(($E$3 - $C$14^2/2) * (AA$2-Z$2) + $C$14*SQRT(AA$2-Z$2)*V3062)</f>
        <v>42.509815625891989</v>
      </c>
      <c r="AB3062" s="52">
        <f ca="1">AA3062 * EXP(($E$3 - $C$14^2/2) * (AB$2-AA$2) + $C$14*SQRT(AB$2-AA$2)*W3062)</f>
        <v>27.665624328468482</v>
      </c>
      <c r="AC3062" s="52">
        <f ca="1">AB3062 * EXP(($E$3 - $C$14^2/2) * (AC$2-AB$2) + $C$14*SQRT(AC$2-AB$2)*X3062)</f>
        <v>36.927381458360756</v>
      </c>
      <c r="AD3062" s="47"/>
      <c r="AE3062" s="3" t="s">
        <v>68</v>
      </c>
      <c r="AF3062" s="52" t="b">
        <f ca="1">AND(AF3059&gt;$B$3, NOT(OR($AF3061:AF3061)))</f>
        <v>1</v>
      </c>
      <c r="AG3062" s="52" t="b">
        <f ca="1">AND(AG3059&gt;$B$3, NOT(OR($AF3061:AG3061)))</f>
        <v>0</v>
      </c>
      <c r="AH3062" s="52" t="b">
        <f ca="1">AND(AH3059&gt;$B$3, NOT(OR($AF3061:AH3061)))</f>
        <v>0</v>
      </c>
      <c r="AI3062" s="52" t="b">
        <f ca="1">AND(AI3059&gt;$B$3, NOT(OR($AF3061:AI3061)))</f>
        <v>0</v>
      </c>
      <c r="AJ3062" s="52" t="b">
        <f ca="1">AND(AJ3059&gt;$B$3, NOT(OR($AF3061:AJ3061)))</f>
        <v>0</v>
      </c>
      <c r="AK3062" s="74"/>
      <c r="AL3062" s="70"/>
    </row>
    <row r="3063" spans="6:38" ht="14.55" customHeight="1" x14ac:dyDescent="0.3">
      <c r="F3063" s="79"/>
      <c r="G3063" s="3">
        <v>3061</v>
      </c>
      <c r="H3063" s="61">
        <v>0.79500639059955214</v>
      </c>
      <c r="I3063" s="61">
        <v>0.14981489412873938</v>
      </c>
      <c r="J3063" s="61">
        <v>0.7749646267473731</v>
      </c>
      <c r="K3063" s="62">
        <v>1.6319992028420895</v>
      </c>
      <c r="L3063" s="60">
        <f t="array" ref="L3063:O3063">TRANSPOSE(MMULT(Option!$B$25:$E$28, TRANSPOSE(H3063:K3063)))</f>
        <v>0.79500639059955214</v>
      </c>
      <c r="M3063" s="60">
        <v>0.45531017475516955</v>
      </c>
      <c r="N3063" s="60">
        <v>1.0378925365848282</v>
      </c>
      <c r="O3063" s="60">
        <v>1.9060515334556372</v>
      </c>
      <c r="P3063" s="56" t="str">
        <f t="shared" si="3806"/>
        <v>613/1</v>
      </c>
      <c r="R3063" s="80">
        <v>766</v>
      </c>
      <c r="S3063" s="3" t="s">
        <v>28</v>
      </c>
      <c r="T3063" s="60">
        <f t="array" aca="1" ref="T3063:T3066" ca="1">TRANSPOSE(OFFSET($L$3, MATCH($R3063 &amp; "/" &amp; T$2, $P$3:$P$5002, 0) - 1, 0, 1, $E$1))</f>
        <v>-7.961278483863686E-2</v>
      </c>
      <c r="U3063" s="60">
        <f t="array" aca="1" ref="U3063:U3066" ca="1">TRANSPOSE(OFFSET($L$3, MATCH($R3063 &amp; "/" &amp; U$2, $P$3:$P$5002, 0) - 1, 0, 1, $E$1))</f>
        <v>1.7824336214424179</v>
      </c>
      <c r="V3063" s="60">
        <f t="array" aca="1" ref="V3063:V3066" ca="1">TRANSPOSE(OFFSET($L$3, MATCH($R3063 &amp; "/" &amp; V$2, $P$3:$P$5002, 0) - 1, 0, 1, $E$1))</f>
        <v>0.42866114369802477</v>
      </c>
      <c r="W3063" s="60">
        <f t="array" aca="1" ref="W3063:W3066" ca="1">TRANSPOSE(OFFSET($L$3, MATCH($R3063 &amp; "/" &amp; W$2, $P$3:$P$5002, 0) - 1, 0, 1, $E$1))</f>
        <v>0.66577579334953763</v>
      </c>
      <c r="X3063" s="60">
        <f t="array" aca="1" ref="X3063:X3066" ca="1">TRANSPOSE(OFFSET($L$3, MATCH($R3063 &amp; "/" &amp; X$2, $P$3:$P$5002, 0) - 1, 0, 1, $E$1))</f>
        <v>-0.9491005157107899</v>
      </c>
      <c r="Y3063" s="52">
        <f ca="1">$B$11 * EXP(($E$3 - $C$11^2/2) * Y$2 + $C$11*SQRT(Y$2)*T3063)</f>
        <v>98.129334712070175</v>
      </c>
      <c r="Z3063" s="52">
        <f ca="1">Y3063 * EXP(($E$3 - $C$11^2/2) * (Z$2-Y$2) + $C$11*SQRT(Z$2-Y$2)*U3063)</f>
        <v>168.3451669701918</v>
      </c>
      <c r="AA3063" s="52">
        <f ca="1">Z3063 * EXP(($E$3 - $C$11^2/2) * (AA$2-Z$2) + $C$11*SQRT(AA$2-Z$2)*V3063)</f>
        <v>192.40735787205639</v>
      </c>
      <c r="AB3063" s="52">
        <f ca="1">AA3063 * EXP(($E$3 - $C$11^2/2) * (AB$2-AA$2) + $C$11*SQRT(AB$2-AA$2)*W3063)</f>
        <v>236.12173967033135</v>
      </c>
      <c r="AC3063" s="52">
        <f ca="1">AB3063 * EXP(($E$3 - $C$11^2/2) * (AC$2-AB$2) + $C$11*SQRT(AC$2-AB$2)*X3063)</f>
        <v>178.50513411770939</v>
      </c>
      <c r="AD3063" s="47"/>
      <c r="AE3063" s="3" t="s">
        <v>69</v>
      </c>
      <c r="AF3063" s="20" cm="1">
        <f t="array" aca="1" ref="AF3063" ca="1">MIN(Y3063:Y3066 / $D$11:$D$14)</f>
        <v>0.98129334712070171</v>
      </c>
      <c r="AG3063" s="20" cm="1">
        <f t="array" aca="1" ref="AG3063" ca="1">MIN(Z3063:Z3066 / $D$11:$D$14)</f>
        <v>1.2060162514478072</v>
      </c>
      <c r="AH3063" s="20" cm="1">
        <f t="array" aca="1" ref="AH3063" ca="1">MIN(AA3063:AA3066 / $D$11:$D$14)</f>
        <v>1.6145612608098046</v>
      </c>
      <c r="AI3063" s="20" cm="1">
        <f t="array" aca="1" ref="AI3063" ca="1">MIN(AB3063:AB3066 / $D$11:$D$14)</f>
        <v>1.5441074108511881</v>
      </c>
      <c r="AJ3063" s="20" cm="1">
        <f t="array" aca="1" ref="AJ3063" ca="1">MIN(AC3063:AC3066 / $D$11:$D$14)</f>
        <v>1.2632660032444862</v>
      </c>
      <c r="AK3063" s="72">
        <f t="array" aca="1" ref="AK3063" ca="1">SUMPRODUCT(AF3064:AJ3064, EXP(-$E$3*$AF$2:$AJ$2))</f>
        <v>118215.34016268118</v>
      </c>
      <c r="AL3063" s="70">
        <f ca="1">MAX(AC3064 - $D$11, 0) * EXP(-$E$2*$E$3)</f>
        <v>20.503176948288498</v>
      </c>
    </row>
    <row r="3064" spans="6:38" ht="14.55" customHeight="1" x14ac:dyDescent="0.3">
      <c r="F3064" s="79"/>
      <c r="G3064" s="3">
        <v>3062</v>
      </c>
      <c r="H3064" s="61">
        <v>0.75611253537719836</v>
      </c>
      <c r="I3064" s="61">
        <v>-1.1738072911669761</v>
      </c>
      <c r="J3064" s="61">
        <v>1.3875020330786518</v>
      </c>
      <c r="K3064" s="62">
        <v>0.45048631624966196</v>
      </c>
      <c r="L3064" s="60">
        <f t="array" ref="L3064:O3064">TRANSPOSE(MMULT(Option!$B$25:$E$28, TRANSPOSE(H3064:K3064)))</f>
        <v>0.75611253537719836</v>
      </c>
      <c r="M3064" s="60">
        <v>-0.77336713846186811</v>
      </c>
      <c r="N3064" s="60">
        <v>1.213727115172305</v>
      </c>
      <c r="O3064" s="60">
        <v>0.6516562141794523</v>
      </c>
      <c r="P3064" s="56" t="str">
        <f t="shared" si="3806"/>
        <v>613/2</v>
      </c>
      <c r="R3064" s="80"/>
      <c r="S3064" s="3" t="s">
        <v>29</v>
      </c>
      <c r="T3064" s="60">
        <f ca="1"/>
        <v>2.0176502030870891</v>
      </c>
      <c r="U3064" s="60">
        <f ca="1"/>
        <v>0.93553708017071457</v>
      </c>
      <c r="V3064" s="60">
        <f ca="1"/>
        <v>-9.2210413304372685E-2</v>
      </c>
      <c r="W3064" s="60">
        <f ca="1"/>
        <v>-0.53386543946226572</v>
      </c>
      <c r="X3064" s="60">
        <f ca="1"/>
        <v>-1.631443319087412</v>
      </c>
      <c r="Y3064" s="52">
        <f ca="1">$B$12 * EXP(($E$3 - $C$12^2/2) * Y$2 + $C$12*SQRT(Y$2)*T3064)</f>
        <v>184.0974518297368</v>
      </c>
      <c r="Z3064" s="52">
        <f ca="1">Y3064 * EXP(($E$3 - $C$12^2/2) * (Z$2-Y$2) + $C$12*SQRT(Z$2-Y$2)*U3064)</f>
        <v>244.96770143223443</v>
      </c>
      <c r="AA3064" s="52">
        <f ca="1">Z3064 * EXP(($E$3 - $C$12^2/2) * (AA$2-Z$2) + $C$12*SQRT(AA$2-Z$2)*V3064)</f>
        <v>239.47840528810548</v>
      </c>
      <c r="AB3064" s="52">
        <f ca="1">AA3064 * EXP(($E$3 - $C$12^2/2) * (AB$2-AA$2) + $C$12*SQRT(AB$2-AA$2)*W3064)</f>
        <v>205.06020421802191</v>
      </c>
      <c r="AC3064" s="52">
        <f ca="1">AB3064 * EXP(($E$3 - $C$12^2/2) * (AC$2-AB$2) + $C$12*SQRT(AC$2-AB$2)*X3064)</f>
        <v>126.32660032444863</v>
      </c>
      <c r="AD3064" s="47"/>
      <c r="AE3064" s="3" t="s">
        <v>47</v>
      </c>
      <c r="AF3064" s="64">
        <f t="shared" ref="AF3064" ca="1" si="3872">($B$5*AF3066 + (1 + $B$6)*AF3065)*$B$2</f>
        <v>15000</v>
      </c>
      <c r="AG3064" s="64">
        <f t="shared" ref="AG3064" ca="1" si="3873">($B$5*AG3066 + (1 + $B$6)*AG3065)*$B$2</f>
        <v>15000</v>
      </c>
      <c r="AH3064" s="64">
        <f t="shared" ref="AH3064" ca="1" si="3874">($B$5*AH3066 + (1 + $B$6)*AH3065)*$B$2</f>
        <v>105000</v>
      </c>
      <c r="AI3064" s="64">
        <f t="shared" ref="AI3064" ca="1" si="3875">($B$5*AI3066 + (1 + $B$6)*AI3065)*$B$2</f>
        <v>0</v>
      </c>
      <c r="AJ3064" s="64" cm="1">
        <f t="array" aca="1" ref="AJ3064" ca="1">($B$5*AJ3066 + (1 + $B$6)*AJ3065 + AND(NOT(AF3065:AJ3065)))*$B$2</f>
        <v>0</v>
      </c>
      <c r="AK3064" s="73"/>
      <c r="AL3064" s="70"/>
    </row>
    <row r="3065" spans="6:38" ht="14.55" customHeight="1" x14ac:dyDescent="0.3">
      <c r="F3065" s="79"/>
      <c r="G3065" s="3">
        <v>3063</v>
      </c>
      <c r="H3065" s="61">
        <v>1.874986554149124</v>
      </c>
      <c r="I3065" s="61">
        <v>0.50316533832029364</v>
      </c>
      <c r="J3065" s="61">
        <v>-0.42525635960823793</v>
      </c>
      <c r="K3065" s="62">
        <v>-7.9459121532103077E-2</v>
      </c>
      <c r="L3065" s="60">
        <f t="array" ref="L3065:O3065">TRANSPOSE(MMULT(Option!$B$25:$E$28, TRANSPOSE(H3065:K3065)))</f>
        <v>1.874986554149124</v>
      </c>
      <c r="M3065" s="60">
        <v>1.2111532716458115</v>
      </c>
      <c r="N3065" s="60">
        <v>0.50824729481425379</v>
      </c>
      <c r="O3065" s="60">
        <v>0.73070796703028984</v>
      </c>
      <c r="P3065" s="56" t="str">
        <f t="shared" si="3806"/>
        <v>613/3</v>
      </c>
      <c r="R3065" s="80"/>
      <c r="S3065" s="3" t="s">
        <v>31</v>
      </c>
      <c r="T3065" s="60">
        <f ca="1"/>
        <v>0.35645835710139634</v>
      </c>
      <c r="U3065" s="60">
        <f ca="1"/>
        <v>0.40199874593877644</v>
      </c>
      <c r="V3065" s="60">
        <f ca="1"/>
        <v>0.78842041240554428</v>
      </c>
      <c r="W3065" s="60">
        <f ca="1"/>
        <v>1.3448550997817721</v>
      </c>
      <c r="X3065" s="60">
        <f ca="1"/>
        <v>-1.738632932246885</v>
      </c>
      <c r="Y3065" s="52">
        <f ca="1">$B$13 * EXP(($E$3 - $C$13^2/2) * Y$2 + $C$13*SQRT(Y$2)*T3065)</f>
        <v>111.84429637507716</v>
      </c>
      <c r="Z3065" s="52">
        <f ca="1">Y3065 * EXP(($E$3 - $C$13^2/2) * (Z$2-Y$2) + $C$13*SQRT(Z$2-Y$2)*U3065)</f>
        <v>126.81220824460615</v>
      </c>
      <c r="AA3065" s="52">
        <f ca="1">Z3065 * EXP(($E$3 - $C$13^2/2) * (AA$2-Z$2) + $C$13*SQRT(AA$2-Z$2)*V3065)</f>
        <v>161.45612608098045</v>
      </c>
      <c r="AB3065" s="52">
        <f ca="1">AA3065 * EXP(($E$3 - $C$13^2/2) * (AB$2-AA$2) + $C$13*SQRT(AB$2-AA$2)*W3065)</f>
        <v>242.90974887739259</v>
      </c>
      <c r="AC3065" s="52">
        <f ca="1">AB3065 * EXP(($E$3 - $C$13^2/2) * (AC$2-AB$2) + $C$13*SQRT(AC$2-AB$2)*X3065)</f>
        <v>144.90814963058344</v>
      </c>
      <c r="AD3065" s="47"/>
      <c r="AE3065" s="3" t="s">
        <v>46</v>
      </c>
      <c r="AF3065" s="52" t="b">
        <f t="shared" ref="AF3065" ca="1" si="3876">AF3063 &gt;= $B$4</f>
        <v>0</v>
      </c>
      <c r="AG3065" s="52" t="b">
        <f t="array" aca="1" ref="AG3065" ca="1">AND(AG3063 &gt;= $B$4, NOT(OR($AF3065:AF3065)))</f>
        <v>0</v>
      </c>
      <c r="AH3065" s="52" t="b">
        <f t="array" aca="1" ref="AH3065" ca="1">AND(AH3063 &gt;= $B$4, NOT(OR($AF3065:AG3065)))</f>
        <v>1</v>
      </c>
      <c r="AI3065" s="52" t="b">
        <f t="array" aca="1" ref="AI3065" ca="1">AND(AI3063 &gt;= $B$4, NOT(OR($AF3065:AH3065)))</f>
        <v>0</v>
      </c>
      <c r="AJ3065" s="52" t="b">
        <f t="array" aca="1" ref="AJ3065" ca="1">AND(AJ3063 &gt;= $B$4, NOT(OR($AF3065:AI3065)))</f>
        <v>0</v>
      </c>
      <c r="AK3065" s="73"/>
      <c r="AL3065" s="70"/>
    </row>
    <row r="3066" spans="6:38" ht="14.55" customHeight="1" x14ac:dyDescent="0.3">
      <c r="F3066" s="79"/>
      <c r="G3066" s="3">
        <v>3064</v>
      </c>
      <c r="H3066" s="61">
        <v>1.5311360832717962</v>
      </c>
      <c r="I3066" s="61">
        <v>-0.51155972859286003</v>
      </c>
      <c r="J3066" s="61">
        <v>8.586500132039504E-2</v>
      </c>
      <c r="K3066" s="62">
        <v>-2.8534164056445919</v>
      </c>
      <c r="L3066" s="60">
        <f t="array" ref="L3066:O3066">TRANSPOSE(MMULT(Option!$B$25:$E$28, TRANSPOSE(H3066:K3066)))</f>
        <v>1.5311360832717962</v>
      </c>
      <c r="M3066" s="60">
        <v>0.14360219755514925</v>
      </c>
      <c r="N3066" s="60">
        <v>0.55391274661191103</v>
      </c>
      <c r="O3066" s="60">
        <v>-1.9482640410769294</v>
      </c>
      <c r="P3066" s="56" t="str">
        <f t="shared" si="3806"/>
        <v>613/4</v>
      </c>
      <c r="R3066" s="80"/>
      <c r="S3066" s="3" t="s">
        <v>30</v>
      </c>
      <c r="T3066" s="60">
        <f ca="1"/>
        <v>0.35986322106899488</v>
      </c>
      <c r="U3066" s="60">
        <f ca="1"/>
        <v>0.23121202463065299</v>
      </c>
      <c r="V3066" s="60">
        <f ca="1"/>
        <v>1.1973880260493461</v>
      </c>
      <c r="W3066" s="60">
        <f ca="1"/>
        <v>-0.40697655242764852</v>
      </c>
      <c r="X3066" s="60">
        <f ca="1"/>
        <v>-0.68421362044426448</v>
      </c>
      <c r="Y3066" s="52">
        <f ca="1">$B$14 * EXP(($E$3 - $C$14^2/2) * Y$2 + $C$14*SQRT(Y$2)*T3066)</f>
        <v>111.9585991273498</v>
      </c>
      <c r="Z3066" s="52">
        <f ca="1">Y3066 * EXP(($E$3 - $C$14^2/2) * (Z$2-Y$2) + $C$14*SQRT(Z$2-Y$2)*U3066)</f>
        <v>120.60162514478073</v>
      </c>
      <c r="AA3066" s="52">
        <f ca="1">Z3066 * EXP(($E$3 - $C$14^2/2) * (AA$2-Z$2) + $C$14*SQRT(AA$2-Z$2)*V3066)</f>
        <v>173.59225158666868</v>
      </c>
      <c r="AB3066" s="52">
        <f ca="1">AA3066 * EXP(($E$3 - $C$14^2/2) * (AB$2-AA$2) + $C$14*SQRT(AB$2-AA$2)*W3066)</f>
        <v>154.41074108511881</v>
      </c>
      <c r="AC3066" s="52">
        <f ca="1">AB3066 * EXP(($E$3 - $C$14^2/2) * (AC$2-AB$2) + $C$14*SQRT(AC$2-AB$2)*X3066)</f>
        <v>126.38744075381291</v>
      </c>
      <c r="AD3066" s="47"/>
      <c r="AE3066" s="3" t="s">
        <v>68</v>
      </c>
      <c r="AF3066" s="52" t="b">
        <f ca="1">AND(AF3063&gt;$B$3, NOT(OR($AF3065:AF3065)))</f>
        <v>1</v>
      </c>
      <c r="AG3066" s="52" t="b">
        <f ca="1">AND(AG3063&gt;$B$3, NOT(OR($AF3065:AG3065)))</f>
        <v>1</v>
      </c>
      <c r="AH3066" s="52" t="b">
        <f ca="1">AND(AH3063&gt;$B$3, NOT(OR($AF3065:AH3065)))</f>
        <v>0</v>
      </c>
      <c r="AI3066" s="52" t="b">
        <f ca="1">AND(AI3063&gt;$B$3, NOT(OR($AF3065:AI3065)))</f>
        <v>0</v>
      </c>
      <c r="AJ3066" s="52" t="b">
        <f ca="1">AND(AJ3063&gt;$B$3, NOT(OR($AF3065:AJ3065)))</f>
        <v>0</v>
      </c>
      <c r="AK3066" s="74"/>
      <c r="AL3066" s="70"/>
    </row>
    <row r="3067" spans="6:38" ht="14.55" customHeight="1" x14ac:dyDescent="0.3">
      <c r="F3067" s="79"/>
      <c r="G3067" s="3">
        <v>3065</v>
      </c>
      <c r="H3067" s="61">
        <v>-0.27760117841306037</v>
      </c>
      <c r="I3067" s="61">
        <v>3.3426571573213396E-2</v>
      </c>
      <c r="J3067" s="61">
        <v>-1.3587921736138024</v>
      </c>
      <c r="K3067" s="62">
        <v>0.53798188406304659</v>
      </c>
      <c r="L3067" s="60">
        <f t="array" ref="L3067:O3067">TRANSPOSE(MMULT(Option!$B$25:$E$28, TRANSPOSE(H3067:K3067)))</f>
        <v>-0.27760117841306037</v>
      </c>
      <c r="M3067" s="60">
        <v>-8.0404512473802259E-2</v>
      </c>
      <c r="N3067" s="60">
        <v>-1.2957281834698344</v>
      </c>
      <c r="O3067" s="60">
        <v>9.3203745069509014E-2</v>
      </c>
      <c r="P3067" s="56" t="str">
        <f t="shared" si="3806"/>
        <v>613/5</v>
      </c>
      <c r="R3067" s="80">
        <v>767</v>
      </c>
      <c r="S3067" s="3" t="s">
        <v>28</v>
      </c>
      <c r="T3067" s="60">
        <f t="array" aca="1" ref="T3067:T3070" ca="1">TRANSPOSE(OFFSET($L$3, MATCH($R3067 &amp; "/" &amp; T$2, $P$3:$P$5002, 0) - 1, 0, 1, $E$1))</f>
        <v>1.0247148230768648</v>
      </c>
      <c r="U3067" s="60">
        <f t="array" aca="1" ref="U3067:U3070" ca="1">TRANSPOSE(OFFSET($L$3, MATCH($R3067 &amp; "/" &amp; U$2, $P$3:$P$5002, 0) - 1, 0, 1, $E$1))</f>
        <v>1.0483122672602256</v>
      </c>
      <c r="V3067" s="60">
        <f t="array" aca="1" ref="V3067:V3070" ca="1">TRANSPOSE(OFFSET($L$3, MATCH($R3067 &amp; "/" &amp; V$2, $P$3:$P$5002, 0) - 1, 0, 1, $E$1))</f>
        <v>-0.47636541023539131</v>
      </c>
      <c r="W3067" s="60">
        <f t="array" aca="1" ref="W3067:W3070" ca="1">TRANSPOSE(OFFSET($L$3, MATCH($R3067 &amp; "/" &amp; W$2, $P$3:$P$5002, 0) - 1, 0, 1, $E$1))</f>
        <v>-0.70563041970113272</v>
      </c>
      <c r="X3067" s="60">
        <f t="array" aca="1" ref="X3067:X3070" ca="1">TRANSPOSE(OFFSET($L$3, MATCH($R3067 &amp; "/" &amp; X$2, $P$3:$P$5002, 0) - 1, 0, 1, $E$1))</f>
        <v>1.015241839462635</v>
      </c>
      <c r="Y3067" s="52">
        <f ca="1">$B$11 * EXP(($E$3 - $C$11^2/2) * Y$2 + $C$11*SQRT(Y$2)*T3067)</f>
        <v>136.67210089842754</v>
      </c>
      <c r="Z3067" s="52">
        <f ca="1">Y3067 * EXP(($E$3 - $C$11^2/2) * (Z$2-Y$2) + $C$11*SQRT(Z$2-Y$2)*U3067)</f>
        <v>188.11967192133335</v>
      </c>
      <c r="AA3067" s="52">
        <f ca="1">Z3067 * EXP(($E$3 - $C$11^2/2) * (AA$2-Z$2) + $C$11*SQRT(AA$2-Z$2)*V3067)</f>
        <v>163.88561091131862</v>
      </c>
      <c r="AB3067" s="52">
        <f ca="1">AA3067 * EXP(($E$3 - $C$11^2/2) * (AB$2-AA$2) + $C$11*SQRT(AB$2-AA$2)*W3067)</f>
        <v>133.28365001470587</v>
      </c>
      <c r="AC3067" s="52">
        <f ca="1">AB3067 * EXP(($E$3 - $C$11^2/2) * (AC$2-AB$2) + $C$11*SQRT(AC$2-AB$2)*X3067)</f>
        <v>181.64461547968935</v>
      </c>
      <c r="AD3067" s="47"/>
      <c r="AE3067" s="3" t="s">
        <v>69</v>
      </c>
      <c r="AF3067" s="20" cm="1">
        <f t="array" aca="1" ref="AF3067" ca="1">MIN(Y3067:Y3070 / $D$11:$D$14)</f>
        <v>1.061511800367839</v>
      </c>
      <c r="AG3067" s="20" cm="1">
        <f t="array" aca="1" ref="AG3067" ca="1">MIN(Z3067:Z3070 / $D$11:$D$14)</f>
        <v>1.1740400874850243</v>
      </c>
      <c r="AH3067" s="20" cm="1">
        <f t="array" aca="1" ref="AH3067" ca="1">MIN(AA3067:AA3070 / $D$11:$D$14)</f>
        <v>0.95049673172775118</v>
      </c>
      <c r="AI3067" s="20" cm="1">
        <f t="array" aca="1" ref="AI3067" ca="1">MIN(AB3067:AB3070 / $D$11:$D$14)</f>
        <v>0.71276268151680355</v>
      </c>
      <c r="AJ3067" s="20" cm="1">
        <f t="array" aca="1" ref="AJ3067" ca="1">MIN(AC3067:AC3070 / $D$11:$D$14)</f>
        <v>0.65607092627060803</v>
      </c>
      <c r="AK3067" s="72">
        <f t="array" aca="1" ref="AK3067" ca="1">SUMPRODUCT(AF3068:AJ3068, EXP(-$E$3*$AF$2:$AJ$2))</f>
        <v>118631.70059156645</v>
      </c>
      <c r="AL3067" s="70">
        <f ca="1">MAX(AC3068 - $D$11, 0) * EXP(-$E$2*$E$3)</f>
        <v>0</v>
      </c>
    </row>
    <row r="3068" spans="6:38" ht="14.55" customHeight="1" x14ac:dyDescent="0.3">
      <c r="F3068" s="79"/>
      <c r="G3068" s="3">
        <v>3066</v>
      </c>
      <c r="H3068" s="61">
        <v>0.93765500484200048</v>
      </c>
      <c r="I3068" s="61">
        <v>0.43230278098746427</v>
      </c>
      <c r="J3068" s="61">
        <v>-0.49847877462233631</v>
      </c>
      <c r="K3068" s="62">
        <v>-0.58907495106176067</v>
      </c>
      <c r="L3068" s="60">
        <f t="array" ref="L3068:O3068">TRANSPOSE(MMULT(Option!$B$25:$E$28, TRANSPOSE(H3068:K3068)))</f>
        <v>0.93765500484200048</v>
      </c>
      <c r="M3068" s="60">
        <v>0.77127404533979449</v>
      </c>
      <c r="N3068" s="60">
        <v>5.0446517643574218E-2</v>
      </c>
      <c r="O3068" s="60">
        <v>-0.11348130177130195</v>
      </c>
      <c r="P3068" s="56" t="str">
        <f t="shared" si="3806"/>
        <v>614/1</v>
      </c>
      <c r="R3068" s="80"/>
      <c r="S3068" s="3" t="s">
        <v>29</v>
      </c>
      <c r="T3068" s="60">
        <f ca="1"/>
        <v>0.78455005441994463</v>
      </c>
      <c r="U3068" s="60">
        <f ca="1"/>
        <v>-0.28304716478008951</v>
      </c>
      <c r="V3068" s="60">
        <f ca="1"/>
        <v>-0.3765927639741572</v>
      </c>
      <c r="W3068" s="60">
        <f ca="1"/>
        <v>-1.3202659889007056</v>
      </c>
      <c r="X3068" s="60">
        <f ca="1"/>
        <v>-0.29293205865688776</v>
      </c>
      <c r="Y3068" s="52">
        <f ca="1">$B$12 * EXP(($E$3 - $C$12^2/2) * Y$2 + $C$12*SQRT(Y$2)*T3068)</f>
        <v>127.17132617146292</v>
      </c>
      <c r="Z3068" s="52">
        <f ca="1">Y3068 * EXP(($E$3 - $C$12^2/2) * (Z$2-Y$2) + $C$12*SQRT(Z$2-Y$2)*U3068)</f>
        <v>117.40400874850243</v>
      </c>
      <c r="AA3068" s="52">
        <f ca="1">Z3068 * EXP(($E$3 - $C$12^2/2) * (AA$2-Z$2) + $C$12*SQRT(AA$2-Z$2)*V3068)</f>
        <v>105.38741468242536</v>
      </c>
      <c r="AB3068" s="52">
        <f ca="1">AA3068 * EXP(($E$3 - $C$12^2/2) * (AB$2-AA$2) + $C$12*SQRT(AB$2-AA$2)*W3068)</f>
        <v>71.276268151680355</v>
      </c>
      <c r="AC3068" s="52">
        <f ca="1">AB3068 * EXP(($E$3 - $C$12^2/2) * (AC$2-AB$2) + $C$12*SQRT(AC$2-AB$2)*X3068)</f>
        <v>65.607092627060808</v>
      </c>
      <c r="AD3068" s="47"/>
      <c r="AE3068" s="3" t="s">
        <v>47</v>
      </c>
      <c r="AF3068" s="64">
        <f t="shared" ref="AF3068" ca="1" si="3877">($B$5*AF3070 + (1 + $B$6)*AF3069)*$B$2</f>
        <v>15000</v>
      </c>
      <c r="AG3068" s="64">
        <f t="shared" ref="AG3068" ca="1" si="3878">($B$5*AG3070 + (1 + $B$6)*AG3069)*$B$2</f>
        <v>15000</v>
      </c>
      <c r="AH3068" s="64">
        <f t="shared" ref="AH3068" ca="1" si="3879">($B$5*AH3070 + (1 + $B$6)*AH3069)*$B$2</f>
        <v>15000</v>
      </c>
      <c r="AI3068" s="64">
        <f t="shared" ref="AI3068" ca="1" si="3880">($B$5*AI3070 + (1 + $B$6)*AI3069)*$B$2</f>
        <v>0</v>
      </c>
      <c r="AJ3068" s="64" cm="1">
        <f t="array" aca="1" ref="AJ3068" ca="1">($B$5*AJ3070 + (1 + $B$6)*AJ3069 + AND(NOT(AF3069:AJ3069)))*$B$2</f>
        <v>100000</v>
      </c>
      <c r="AK3068" s="73"/>
      <c r="AL3068" s="70"/>
    </row>
    <row r="3069" spans="6:38" ht="14.55" customHeight="1" x14ac:dyDescent="0.3">
      <c r="F3069" s="79"/>
      <c r="G3069" s="3">
        <v>3067</v>
      </c>
      <c r="H3069" s="61">
        <v>0.75978418161825012</v>
      </c>
      <c r="I3069" s="61">
        <v>-0.9418578190269089</v>
      </c>
      <c r="J3069" s="61">
        <v>-0.55482984181056383</v>
      </c>
      <c r="K3069" s="62">
        <v>0.58669278206099063</v>
      </c>
      <c r="L3069" s="60">
        <f t="array" ref="L3069:O3069">TRANSPOSE(MMULT(Option!$B$25:$E$28, TRANSPOSE(H3069:K3069)))</f>
        <v>0.75978418161825012</v>
      </c>
      <c r="M3069" s="60">
        <v>-0.55931327726806568</v>
      </c>
      <c r="N3069" s="60">
        <v>-0.43003523354434725</v>
      </c>
      <c r="O3069" s="60">
        <v>0.45139938714335381</v>
      </c>
      <c r="P3069" s="56" t="str">
        <f t="shared" si="3806"/>
        <v>614/2</v>
      </c>
      <c r="R3069" s="80"/>
      <c r="S3069" s="3" t="s">
        <v>31</v>
      </c>
      <c r="T3069" s="60">
        <f ca="1"/>
        <v>1.5535682910861404</v>
      </c>
      <c r="U3069" s="60">
        <f ca="1"/>
        <v>-0.20976768626734274</v>
      </c>
      <c r="V3069" s="60">
        <f ca="1"/>
        <v>-1.563035789940191</v>
      </c>
      <c r="W3069" s="60">
        <f ca="1"/>
        <v>-0.8121774094500569</v>
      </c>
      <c r="X3069" s="60">
        <f ca="1"/>
        <v>0.82138809481782382</v>
      </c>
      <c r="Y3069" s="52">
        <f ca="1">$B$13 * EXP(($E$3 - $C$13^2/2) * Y$2 + $C$13*SQRT(Y$2)*T3069)</f>
        <v>160.17078838009962</v>
      </c>
      <c r="Z3069" s="52">
        <f ca="1">Y3069 * EXP(($E$3 - $C$13^2/2) * (Z$2-Y$2) + $C$13*SQRT(Z$2-Y$2)*U3069)</f>
        <v>151.15569033148807</v>
      </c>
      <c r="AA3069" s="52">
        <f ca="1">Z3069 * EXP(($E$3 - $C$13^2/2) * (AA$2-Z$2) + $C$13*SQRT(AA$2-Z$2)*V3069)</f>
        <v>95.049673172775115</v>
      </c>
      <c r="AB3069" s="52">
        <f ca="1">AA3069 * EXP(($E$3 - $C$13^2/2) * (AB$2-AA$2) + $C$13*SQRT(AB$2-AA$2)*W3069)</f>
        <v>74.869485747742175</v>
      </c>
      <c r="AC3069" s="52">
        <f ca="1">AB3069 * EXP(($E$3 - $C$13^2/2) * (AC$2-AB$2) + $C$13*SQRT(AC$2-AB$2)*X3069)</f>
        <v>96.270586504824379</v>
      </c>
      <c r="AD3069" s="47"/>
      <c r="AE3069" s="3" t="s">
        <v>46</v>
      </c>
      <c r="AF3069" s="52" t="b">
        <f t="shared" ref="AF3069" ca="1" si="3881">AF3067 &gt;= $B$4</f>
        <v>0</v>
      </c>
      <c r="AG3069" s="52" t="b">
        <f t="array" aca="1" ref="AG3069" ca="1">AND(AG3067 &gt;= $B$4, NOT(OR($AF3069:AF3069)))</f>
        <v>0</v>
      </c>
      <c r="AH3069" s="52" t="b">
        <f t="array" aca="1" ref="AH3069" ca="1">AND(AH3067 &gt;= $B$4, NOT(OR($AF3069:AG3069)))</f>
        <v>0</v>
      </c>
      <c r="AI3069" s="52" t="b">
        <f t="array" aca="1" ref="AI3069" ca="1">AND(AI3067 &gt;= $B$4, NOT(OR($AF3069:AH3069)))</f>
        <v>0</v>
      </c>
      <c r="AJ3069" s="52" t="b">
        <f t="array" aca="1" ref="AJ3069" ca="1">AND(AJ3067 &gt;= $B$4, NOT(OR($AF3069:AI3069)))</f>
        <v>0</v>
      </c>
      <c r="AK3069" s="73"/>
      <c r="AL3069" s="70"/>
    </row>
    <row r="3070" spans="6:38" ht="14.55" customHeight="1" x14ac:dyDescent="0.3">
      <c r="F3070" s="79"/>
      <c r="G3070" s="3">
        <v>3068</v>
      </c>
      <c r="H3070" s="61">
        <v>0.33077469764743922</v>
      </c>
      <c r="I3070" s="61">
        <v>-1.4951761268625789</v>
      </c>
      <c r="J3070" s="61">
        <v>-1.1836572274153099</v>
      </c>
      <c r="K3070" s="62">
        <v>-0.76201306094827104</v>
      </c>
      <c r="L3070" s="60">
        <f t="array" ref="L3070:O3070">TRANSPOSE(MMULT(Option!$B$25:$E$28, TRANSPOSE(H3070:K3070)))</f>
        <v>0.33077469764743922</v>
      </c>
      <c r="M3070" s="60">
        <v>-1.2380416766687572</v>
      </c>
      <c r="N3070" s="60">
        <v>-1.2988371939858272</v>
      </c>
      <c r="O3070" s="60">
        <v>-1.1427943715034365</v>
      </c>
      <c r="P3070" s="56" t="str">
        <f t="shared" si="3806"/>
        <v>614/3</v>
      </c>
      <c r="R3070" s="80"/>
      <c r="S3070" s="3" t="s">
        <v>30</v>
      </c>
      <c r="T3070" s="60">
        <f ca="1"/>
        <v>0.1823137293023549</v>
      </c>
      <c r="U3070" s="60">
        <f ca="1"/>
        <v>1.0489134515610761</v>
      </c>
      <c r="V3070" s="60">
        <f ca="1"/>
        <v>-0.38061803709390829</v>
      </c>
      <c r="W3070" s="60">
        <f ca="1"/>
        <v>-3.296070616261737E-2</v>
      </c>
      <c r="X3070" s="60">
        <f ca="1"/>
        <v>0.45074129541347585</v>
      </c>
      <c r="Y3070" s="52">
        <f ca="1">$B$14 * EXP(($E$3 - $C$14^2/2) * Y$2 + $C$14*SQRT(Y$2)*T3070)</f>
        <v>106.1511800367839</v>
      </c>
      <c r="Z3070" s="52">
        <f ca="1">Y3070 * EXP(($E$3 - $C$14^2/2) * (Z$2-Y$2) + $C$14*SQRT(Z$2-Y$2)*U3070)</f>
        <v>146.13609429760726</v>
      </c>
      <c r="AA3070" s="52">
        <f ca="1">Z3070 * EXP(($E$3 - $C$14^2/2) * (AA$2-Z$2) + $C$14*SQRT(AA$2-Z$2)*V3070)</f>
        <v>131.02038596127832</v>
      </c>
      <c r="AB3070" s="52">
        <f ca="1">AA3070 * EXP(($E$3 - $C$14^2/2) * (AB$2-AA$2) + $C$14*SQRT(AB$2-AA$2)*W3070)</f>
        <v>130.38149335157632</v>
      </c>
      <c r="AC3070" s="52">
        <f ca="1">AB3070 * EXP(($E$3 - $C$14^2/2) * (AC$2-AB$2) + $C$14*SQRT(AC$2-AB$2)*X3070)</f>
        <v>150.00777197103065</v>
      </c>
      <c r="AD3070" s="47"/>
      <c r="AE3070" s="3" t="s">
        <v>68</v>
      </c>
      <c r="AF3070" s="52" t="b">
        <f ca="1">AND(AF3067&gt;$B$3, NOT(OR($AF3069:AF3069)))</f>
        <v>1</v>
      </c>
      <c r="AG3070" s="52" t="b">
        <f ca="1">AND(AG3067&gt;$B$3, NOT(OR($AF3069:AG3069)))</f>
        <v>1</v>
      </c>
      <c r="AH3070" s="52" t="b">
        <f ca="1">AND(AH3067&gt;$B$3, NOT(OR($AF3069:AH3069)))</f>
        <v>1</v>
      </c>
      <c r="AI3070" s="52" t="b">
        <f ca="1">AND(AI3067&gt;$B$3, NOT(OR($AF3069:AI3069)))</f>
        <v>0</v>
      </c>
      <c r="AJ3070" s="52" t="b">
        <f ca="1">AND(AJ3067&gt;$B$3, NOT(OR($AF3069:AJ3069)))</f>
        <v>0</v>
      </c>
      <c r="AK3070" s="74"/>
      <c r="AL3070" s="70"/>
    </row>
    <row r="3071" spans="6:38" ht="14.55" customHeight="1" x14ac:dyDescent="0.3">
      <c r="F3071" s="79"/>
      <c r="G3071" s="3">
        <v>3069</v>
      </c>
      <c r="H3071" s="61">
        <v>0.50467596158177419</v>
      </c>
      <c r="I3071" s="61">
        <v>1.7191323879885305</v>
      </c>
      <c r="J3071" s="61">
        <v>-0.71898846981585185</v>
      </c>
      <c r="K3071" s="62">
        <v>7.187692322167849E-2</v>
      </c>
      <c r="L3071" s="60">
        <f t="array" ref="L3071:O3071">TRANSPOSE(MMULT(Option!$B$25:$E$28, TRANSPOSE(H3071:K3071)))</f>
        <v>0.50467596158177419</v>
      </c>
      <c r="M3071" s="60">
        <v>1.7774812441542363</v>
      </c>
      <c r="N3071" s="60">
        <v>2.055010579637484E-2</v>
      </c>
      <c r="O3071" s="60">
        <v>0.57326445561750683</v>
      </c>
      <c r="P3071" s="56" t="str">
        <f t="shared" si="3806"/>
        <v>614/4</v>
      </c>
      <c r="R3071" s="80">
        <v>768</v>
      </c>
      <c r="S3071" s="3" t="s">
        <v>28</v>
      </c>
      <c r="T3071" s="60">
        <f t="array" aca="1" ref="T3071:T3074" ca="1">TRANSPOSE(OFFSET($L$3, MATCH($R3071 &amp; "/" &amp; T$2, $P$3:$P$5002, 0) - 1, 0, 1, $E$1))</f>
        <v>3.2400098590228974</v>
      </c>
      <c r="U3071" s="60">
        <f t="array" aca="1" ref="U3071:U3074" ca="1">TRANSPOSE(OFFSET($L$3, MATCH($R3071 &amp; "/" &amp; U$2, $P$3:$P$5002, 0) - 1, 0, 1, $E$1))</f>
        <v>0.39464259641010191</v>
      </c>
      <c r="V3071" s="60">
        <f t="array" aca="1" ref="V3071:V3074" ca="1">TRANSPOSE(OFFSET($L$3, MATCH($R3071 &amp; "/" &amp; V$2, $P$3:$P$5002, 0) - 1, 0, 1, $E$1))</f>
        <v>0.3229530541770102</v>
      </c>
      <c r="W3071" s="60">
        <f t="array" aca="1" ref="W3071:W3074" ca="1">TRANSPOSE(OFFSET($L$3, MATCH($R3071 &amp; "/" &amp; W$2, $P$3:$P$5002, 0) - 1, 0, 1, $E$1))</f>
        <v>0.86894071610714119</v>
      </c>
      <c r="X3071" s="60">
        <f t="array" aca="1" ref="X3071:X3074" ca="1">TRANSPOSE(OFFSET($L$3, MATCH($R3071 &amp; "/" &amp; X$2, $P$3:$P$5002, 0) - 1, 0, 1, $E$1))</f>
        <v>-1.0083300455817741</v>
      </c>
      <c r="Y3071" s="52">
        <f ca="1">$B$11 * EXP(($E$3 - $C$11^2/2) * Y$2 + $C$11*SQRT(Y$2)*T3071)</f>
        <v>265.64827083611868</v>
      </c>
      <c r="Z3071" s="52">
        <f ca="1">Y3071 * EXP(($E$3 - $C$11^2/2) * (Z$2-Y$2) + $C$11*SQRT(Z$2-Y$2)*U3071)</f>
        <v>300.53551177528789</v>
      </c>
      <c r="AA3071" s="52">
        <f ca="1">Z3071 * EXP(($E$3 - $C$11^2/2) * (AA$2-Z$2) + $C$11*SQRT(AA$2-Z$2)*V3071)</f>
        <v>332.77009258263183</v>
      </c>
      <c r="AB3071" s="52">
        <f ca="1">AA3071 * EXP(($E$3 - $C$11^2/2) * (AB$2-AA$2) + $C$11*SQRT(AB$2-AA$2)*W3071)</f>
        <v>434.03885324666669</v>
      </c>
      <c r="AC3071" s="52">
        <f ca="1">AB3071 * EXP(($E$3 - $C$11^2/2) * (AC$2-AB$2) + $C$11*SQRT(AC$2-AB$2)*X3071)</f>
        <v>322.34907429983269</v>
      </c>
      <c r="AD3071" s="47"/>
      <c r="AE3071" s="3" t="s">
        <v>69</v>
      </c>
      <c r="AF3071" s="20" cm="1">
        <f t="array" aca="1" ref="AF3071" ca="1">MIN(Y3071:Y3074 / $D$11:$D$14)</f>
        <v>1.1174712462886505</v>
      </c>
      <c r="AG3071" s="20" cm="1">
        <f t="array" aca="1" ref="AG3071" ca="1">MIN(Z3071:Z3074 / $D$11:$D$14)</f>
        <v>1.1159375486792453</v>
      </c>
      <c r="AH3071" s="20" cm="1">
        <f t="array" aca="1" ref="AH3071" ca="1">MIN(AA3071:AA3074 / $D$11:$D$14)</f>
        <v>1.064501109424</v>
      </c>
      <c r="AI3071" s="20" cm="1">
        <f t="array" aca="1" ref="AI3071" ca="1">MIN(AB3071:AB3074 / $D$11:$D$14)</f>
        <v>1.4165062675459437</v>
      </c>
      <c r="AJ3071" s="20" cm="1">
        <f t="array" aca="1" ref="AJ3071" ca="1">MIN(AC3071:AC3074 / $D$11:$D$14)</f>
        <v>1.3117867778704724</v>
      </c>
      <c r="AK3071" s="72">
        <f t="array" aca="1" ref="AK3071" ca="1">SUMPRODUCT(AF3072:AJ3072, EXP(-$E$3*$AF$2:$AJ$2))</f>
        <v>126718.35135761407</v>
      </c>
      <c r="AL3071" s="70">
        <f ca="1">MAX(AC3072 - $D$11, 0) * EXP(-$E$2*$E$3)</f>
        <v>24.281978675683405</v>
      </c>
    </row>
    <row r="3072" spans="6:38" ht="14.55" customHeight="1" x14ac:dyDescent="0.3">
      <c r="F3072" s="79"/>
      <c r="G3072" s="3">
        <v>3070</v>
      </c>
      <c r="H3072" s="61">
        <v>-8.116124451350254E-2</v>
      </c>
      <c r="I3072" s="61">
        <v>-0.6301269859591947</v>
      </c>
      <c r="J3072" s="61">
        <v>-0.51580695645322561</v>
      </c>
      <c r="K3072" s="62">
        <v>1.0511336540978908</v>
      </c>
      <c r="L3072" s="60">
        <f t="array" ref="L3072:O3072">TRANSPOSE(MMULT(Option!$B$25:$E$28, TRANSPOSE(H3072:K3072)))</f>
        <v>-8.116124451350254E-2</v>
      </c>
      <c r="M3072" s="60">
        <v>-0.60998541992387811</v>
      </c>
      <c r="N3072" s="60">
        <v>-0.65050891734059468</v>
      </c>
      <c r="O3072" s="60">
        <v>0.60199139903708654</v>
      </c>
      <c r="P3072" s="56" t="str">
        <f t="shared" si="3806"/>
        <v>614/5</v>
      </c>
      <c r="R3072" s="80"/>
      <c r="S3072" s="3" t="s">
        <v>29</v>
      </c>
      <c r="T3072" s="60">
        <f ca="1"/>
        <v>0.35356105594695109</v>
      </c>
      <c r="U3072" s="60">
        <f ca="1"/>
        <v>0.21283163637332439</v>
      </c>
      <c r="V3072" s="60">
        <f ca="1"/>
        <v>-0.4080385338108527</v>
      </c>
      <c r="W3072" s="60">
        <f ca="1"/>
        <v>0.93562405798815318</v>
      </c>
      <c r="X3072" s="60">
        <f ca="1"/>
        <v>-0.27267768167230166</v>
      </c>
      <c r="Y3072" s="52">
        <f ca="1">$B$12 * EXP(($E$3 - $C$12^2/2) * Y$2 + $C$12*SQRT(Y$2)*T3072)</f>
        <v>111.74712462886505</v>
      </c>
      <c r="Z3072" s="52">
        <f ca="1">Y3072 * EXP(($E$3 - $C$12^2/2) * (Z$2-Y$2) + $C$12*SQRT(Z$2-Y$2)*U3072)</f>
        <v>119.71189651122802</v>
      </c>
      <c r="AA3072" s="52">
        <f ca="1">Z3072 * EXP(($E$3 - $C$12^2/2) * (AA$2-Z$2) + $C$12*SQRT(AA$2-Z$2)*V3072)</f>
        <v>106.4501109424</v>
      </c>
      <c r="AB3072" s="52">
        <f ca="1">AA3072 * EXP(($E$3 - $C$12^2/2) * (AB$2-AA$2) + $C$12*SQRT(AB$2-AA$2)*W3072)</f>
        <v>141.65062675459436</v>
      </c>
      <c r="AC3072" s="52">
        <f ca="1">AB3072 * EXP(($E$3 - $C$12^2/2) * (AC$2-AB$2) + $C$12*SQRT(AC$2-AB$2)*X3072)</f>
        <v>131.17867778704723</v>
      </c>
      <c r="AD3072" s="47"/>
      <c r="AE3072" s="3" t="s">
        <v>47</v>
      </c>
      <c r="AF3072" s="64">
        <f t="shared" ref="AF3072" ca="1" si="3882">($B$5*AF3074 + (1 + $B$6)*AF3073)*$B$2</f>
        <v>15000</v>
      </c>
      <c r="AG3072" s="64">
        <f t="shared" ref="AG3072" ca="1" si="3883">($B$5*AG3074 + (1 + $B$6)*AG3073)*$B$2</f>
        <v>15000</v>
      </c>
      <c r="AH3072" s="64">
        <f t="shared" ref="AH3072" ca="1" si="3884">($B$5*AH3074 + (1 + $B$6)*AH3073)*$B$2</f>
        <v>15000</v>
      </c>
      <c r="AI3072" s="64">
        <f t="shared" ref="AI3072" ca="1" si="3885">($B$5*AI3074 + (1 + $B$6)*AI3073)*$B$2</f>
        <v>105000</v>
      </c>
      <c r="AJ3072" s="64" cm="1">
        <f t="array" aca="1" ref="AJ3072" ca="1">($B$5*AJ3074 + (1 + $B$6)*AJ3073 + AND(NOT(AF3073:AJ3073)))*$B$2</f>
        <v>0</v>
      </c>
      <c r="AK3072" s="73"/>
      <c r="AL3072" s="70"/>
    </row>
    <row r="3073" spans="6:38" ht="14.55" customHeight="1" x14ac:dyDescent="0.3">
      <c r="F3073" s="79"/>
      <c r="G3073" s="3">
        <v>3071</v>
      </c>
      <c r="H3073" s="61">
        <v>9.7306521025408294E-2</v>
      </c>
      <c r="I3073" s="61">
        <v>-0.22213156782035762</v>
      </c>
      <c r="J3073" s="61">
        <v>0.69287179677826305</v>
      </c>
      <c r="K3073" s="62">
        <v>-9.3100727575583145E-2</v>
      </c>
      <c r="L3073" s="60">
        <f t="array" ref="L3073:O3073">TRANSPOSE(MMULT(Option!$B$25:$E$28, TRANSPOSE(H3073:K3073)))</f>
        <v>9.7306521025408294E-2</v>
      </c>
      <c r="M3073" s="60">
        <v>-0.1646643363450378</v>
      </c>
      <c r="N3073" s="60">
        <v>0.58931118322657661</v>
      </c>
      <c r="O3073" s="60">
        <v>3.626293738256775E-2</v>
      </c>
      <c r="P3073" s="56" t="str">
        <f t="shared" si="3806"/>
        <v>615/1</v>
      </c>
      <c r="R3073" s="80"/>
      <c r="S3073" s="3" t="s">
        <v>31</v>
      </c>
      <c r="T3073" s="60">
        <f ca="1"/>
        <v>1.4744840733410411</v>
      </c>
      <c r="U3073" s="60">
        <f ca="1"/>
        <v>1.3277699873367104</v>
      </c>
      <c r="V3073" s="60">
        <f ca="1"/>
        <v>-1.1818949446770954</v>
      </c>
      <c r="W3073" s="60">
        <f ca="1"/>
        <v>0.28280890561821631</v>
      </c>
      <c r="X3073" s="60">
        <f ca="1"/>
        <v>-0.42866451312761911</v>
      </c>
      <c r="Y3073" s="52">
        <f ca="1">$B$13 * EXP(($E$3 - $C$13^2/2) * Y$2 + $C$13*SQRT(Y$2)*T3073)</f>
        <v>156.41541865307778</v>
      </c>
      <c r="Z3073" s="52">
        <f ca="1">Y3073 * EXP(($E$3 - $C$13^2/2) * (Z$2-Y$2) + $C$13*SQRT(Z$2-Y$2)*U3073)</f>
        <v>234.12294987636088</v>
      </c>
      <c r="AA3073" s="52">
        <f ca="1">Z3073 * EXP(($E$3 - $C$13^2/2) * (AA$2-Z$2) + $C$13*SQRT(AA$2-Z$2)*V3073)</f>
        <v>165.05486285545925</v>
      </c>
      <c r="AB3073" s="52">
        <f ca="1">AA3073 * EXP(($E$3 - $C$13^2/2) * (AB$2-AA$2) + $C$13*SQRT(AB$2-AA$2)*W3073)</f>
        <v>180.57037526926368</v>
      </c>
      <c r="AC3073" s="52">
        <f ca="1">AB3073 * EXP(($E$3 - $C$13^2/2) * (AC$2-AB$2) + $C$13*SQRT(AC$2-AB$2)*X3073)</f>
        <v>159.57615012393794</v>
      </c>
      <c r="AD3073" s="47"/>
      <c r="AE3073" s="3" t="s">
        <v>46</v>
      </c>
      <c r="AF3073" s="52" t="b">
        <f t="shared" ref="AF3073" ca="1" si="3886">AF3071 &gt;= $B$4</f>
        <v>0</v>
      </c>
      <c r="AG3073" s="52" t="b">
        <f t="array" aca="1" ref="AG3073" ca="1">AND(AG3071 &gt;= $B$4, NOT(OR($AF3073:AF3073)))</f>
        <v>0</v>
      </c>
      <c r="AH3073" s="52" t="b">
        <f t="array" aca="1" ref="AH3073" ca="1">AND(AH3071 &gt;= $B$4, NOT(OR($AF3073:AG3073)))</f>
        <v>0</v>
      </c>
      <c r="AI3073" s="52" t="b">
        <f t="array" aca="1" ref="AI3073" ca="1">AND(AI3071 &gt;= $B$4, NOT(OR($AF3073:AH3073)))</f>
        <v>1</v>
      </c>
      <c r="AJ3073" s="52" t="b">
        <f t="array" aca="1" ref="AJ3073" ca="1">AND(AJ3071 &gt;= $B$4, NOT(OR($AF3073:AI3073)))</f>
        <v>0</v>
      </c>
      <c r="AK3073" s="73"/>
      <c r="AL3073" s="70"/>
    </row>
    <row r="3074" spans="6:38" ht="14.55" customHeight="1" x14ac:dyDescent="0.3">
      <c r="F3074" s="79"/>
      <c r="G3074" s="3">
        <v>3072</v>
      </c>
      <c r="H3074" s="61">
        <v>-0.7924543566860115</v>
      </c>
      <c r="I3074" s="61">
        <v>-0.5069564706301839</v>
      </c>
      <c r="J3074" s="61">
        <v>-0.25384802115862959</v>
      </c>
      <c r="K3074" s="62">
        <v>-1.5639380293457432</v>
      </c>
      <c r="L3074" s="60">
        <f t="array" ref="L3074:O3074">TRANSPOSE(MMULT(Option!$B$25:$E$28, TRANSPOSE(H3074:K3074)))</f>
        <v>-0.7924543566860115</v>
      </c>
      <c r="M3074" s="60">
        <v>-0.78161502281649953</v>
      </c>
      <c r="N3074" s="60">
        <v>-0.67269138055918154</v>
      </c>
      <c r="O3074" s="60">
        <v>-1.8385566839402836</v>
      </c>
      <c r="P3074" s="56" t="str">
        <f t="shared" si="3806"/>
        <v>615/2</v>
      </c>
      <c r="R3074" s="80"/>
      <c r="S3074" s="3" t="s">
        <v>30</v>
      </c>
      <c r="T3074" s="60">
        <f ca="1"/>
        <v>1.0655351804860906</v>
      </c>
      <c r="U3074" s="60">
        <f ca="1"/>
        <v>-0.73321883905786378</v>
      </c>
      <c r="V3074" s="60">
        <f ca="1"/>
        <v>0.29764258772042007</v>
      </c>
      <c r="W3074" s="60">
        <f ca="1"/>
        <v>1.1781615548081703</v>
      </c>
      <c r="X3074" s="60">
        <f ca="1"/>
        <v>0.24001040311587152</v>
      </c>
      <c r="Y3074" s="52">
        <f ca="1">$B$14 * EXP(($E$3 - $C$14^2/2) * Y$2 + $C$14*SQRT(Y$2)*T3074)</f>
        <v>138.35609222433229</v>
      </c>
      <c r="Z3074" s="52">
        <f ca="1">Y3074 * EXP(($E$3 - $C$14^2/2) * (Z$2-Y$2) + $C$14*SQRT(Z$2-Y$2)*U3074)</f>
        <v>111.59375486792453</v>
      </c>
      <c r="AA3074" s="52">
        <f ca="1">Z3074 * EXP(($E$3 - $C$14^2/2) * (AA$2-Z$2) + $C$14*SQRT(AA$2-Z$2)*V3074)</f>
        <v>122.62830440165418</v>
      </c>
      <c r="AB3074" s="52">
        <f ca="1">AA3074 * EXP(($E$3 - $C$14^2/2) * (AB$2-AA$2) + $C$14*SQRT(AB$2-AA$2)*W3074)</f>
        <v>175.4942591851439</v>
      </c>
      <c r="AC3074" s="52">
        <f ca="1">AB3074 * EXP(($E$3 - $C$14^2/2) * (AC$2-AB$2) + $C$14*SQRT(AC$2-AB$2)*X3074)</f>
        <v>189.5417756318972</v>
      </c>
      <c r="AD3074" s="47"/>
      <c r="AE3074" s="3" t="s">
        <v>68</v>
      </c>
      <c r="AF3074" s="52" t="b">
        <f ca="1">AND(AF3071&gt;$B$3, NOT(OR($AF3073:AF3073)))</f>
        <v>1</v>
      </c>
      <c r="AG3074" s="52" t="b">
        <f ca="1">AND(AG3071&gt;$B$3, NOT(OR($AF3073:AG3073)))</f>
        <v>1</v>
      </c>
      <c r="AH3074" s="52" t="b">
        <f ca="1">AND(AH3071&gt;$B$3, NOT(OR($AF3073:AH3073)))</f>
        <v>1</v>
      </c>
      <c r="AI3074" s="52" t="b">
        <f ca="1">AND(AI3071&gt;$B$3, NOT(OR($AF3073:AI3073)))</f>
        <v>0</v>
      </c>
      <c r="AJ3074" s="52" t="b">
        <f ca="1">AND(AJ3071&gt;$B$3, NOT(OR($AF3073:AJ3073)))</f>
        <v>0</v>
      </c>
      <c r="AK3074" s="74"/>
      <c r="AL3074" s="70"/>
    </row>
    <row r="3075" spans="6:38" ht="14.55" customHeight="1" x14ac:dyDescent="0.3">
      <c r="F3075" s="79"/>
      <c r="G3075" s="3">
        <v>3073</v>
      </c>
      <c r="H3075" s="61">
        <v>1.5317933228841991</v>
      </c>
      <c r="I3075" s="61">
        <v>-0.76499729618947165</v>
      </c>
      <c r="J3075" s="61">
        <v>0.68948804392568641</v>
      </c>
      <c r="K3075" s="62">
        <v>-1.0520392861447492</v>
      </c>
      <c r="L3075" s="60">
        <f t="array" ref="L3075:O3075">TRANSPOSE(MMULT(Option!$B$25:$E$28, TRANSPOSE(H3075:K3075)))</f>
        <v>1.5317933228841991</v>
      </c>
      <c r="M3075" s="60">
        <v>-8.8414274091281553E-2</v>
      </c>
      <c r="N3075" s="60">
        <v>1.0179783030686305</v>
      </c>
      <c r="O3075" s="60">
        <v>-0.35394432041446511</v>
      </c>
      <c r="P3075" s="56" t="str">
        <f t="shared" si="3806"/>
        <v>615/3</v>
      </c>
      <c r="R3075" s="80">
        <v>769</v>
      </c>
      <c r="S3075" s="3" t="s">
        <v>28</v>
      </c>
      <c r="T3075" s="60">
        <f t="array" aca="1" ref="T3075:T3078" ca="1">TRANSPOSE(OFFSET($L$3, MATCH($R3075 &amp; "/" &amp; T$2, $P$3:$P$5002, 0) - 1, 0, 1, $E$1))</f>
        <v>1.0076938433556719</v>
      </c>
      <c r="U3075" s="60">
        <f t="array" aca="1" ref="U3075:U3078" ca="1">TRANSPOSE(OFFSET($L$3, MATCH($R3075 &amp; "/" &amp; U$2, $P$3:$P$5002, 0) - 1, 0, 1, $E$1))</f>
        <v>-1.6827894159885177</v>
      </c>
      <c r="V3075" s="60">
        <f t="array" aca="1" ref="V3075:V3078" ca="1">TRANSPOSE(OFFSET($L$3, MATCH($R3075 &amp; "/" &amp; V$2, $P$3:$P$5002, 0) - 1, 0, 1, $E$1))</f>
        <v>-4.769797730854626E-2</v>
      </c>
      <c r="W3075" s="60">
        <f t="array" aca="1" ref="W3075:W3078" ca="1">TRANSPOSE(OFFSET($L$3, MATCH($R3075 &amp; "/" &amp; W$2, $P$3:$P$5002, 0) - 1, 0, 1, $E$1))</f>
        <v>0.86441429446187856</v>
      </c>
      <c r="X3075" s="60">
        <f t="array" aca="1" ref="X3075:X3078" ca="1">TRANSPOSE(OFFSET($L$3, MATCH($R3075 &amp; "/" &amp; X$2, $P$3:$P$5002, 0) - 1, 0, 1, $E$1))</f>
        <v>0.49824173055025561</v>
      </c>
      <c r="Y3075" s="52">
        <f ca="1">$B$11 * EXP(($E$3 - $C$11^2/2) * Y$2 + $C$11*SQRT(Y$2)*T3075)</f>
        <v>135.97599176253917</v>
      </c>
      <c r="Z3075" s="52">
        <f ca="1">Y3075 * EXP(($E$3 - $C$11^2/2) * (Z$2-Y$2) + $C$11*SQRT(Z$2-Y$2)*U3075)</f>
        <v>82.487066734611815</v>
      </c>
      <c r="AA3075" s="52">
        <f ca="1">Z3075 * EXP(($E$3 - $C$11^2/2) * (AA$2-Z$2) + $C$11*SQRT(AA$2-Z$2)*V3075)</f>
        <v>81.722725493765751</v>
      </c>
      <c r="AB3075" s="52">
        <f ca="1">AA3075 * EXP(($E$3 - $C$11^2/2) * (AB$2-AA$2) + $C$11*SQRT(AB$2-AA$2)*W3075)</f>
        <v>106.44797938578323</v>
      </c>
      <c r="AC3075" s="52">
        <f ca="1">AB3075 * EXP(($E$3 - $C$11^2/2) * (AC$2-AB$2) + $C$11*SQRT(AC$2-AB$2)*X3075)</f>
        <v>124.22928472096677</v>
      </c>
      <c r="AD3075" s="47"/>
      <c r="AE3075" s="3" t="s">
        <v>69</v>
      </c>
      <c r="AF3075" s="20" cm="1">
        <f t="array" aca="1" ref="AF3075" ca="1">MIN(Y3075:Y3078 / $D$11:$D$14)</f>
        <v>0.68819359687826531</v>
      </c>
      <c r="AG3075" s="20" cm="1">
        <f t="array" aca="1" ref="AG3075" ca="1">MIN(Z3075:Z3078 / $D$11:$D$14)</f>
        <v>0.43491489660386995</v>
      </c>
      <c r="AH3075" s="20" cm="1">
        <f t="array" aca="1" ref="AH3075" ca="1">MIN(AA3075:AA3078 / $D$11:$D$14)</f>
        <v>0.26010858439101026</v>
      </c>
      <c r="AI3075" s="20" cm="1">
        <f t="array" aca="1" ref="AI3075" ca="1">MIN(AB3075:AB3078 / $D$11:$D$14)</f>
        <v>0.31720868768845356</v>
      </c>
      <c r="AJ3075" s="20" cm="1">
        <f t="array" aca="1" ref="AJ3075" ca="1">MIN(AC3075:AC3078 / $D$11:$D$14)</f>
        <v>0.34351496086167443</v>
      </c>
      <c r="AK3075" s="72">
        <f t="array" aca="1" ref="AK3075" ca="1">SUMPRODUCT(AF3076:AJ3076, EXP(-$E$3*$AF$2:$AJ$2))</f>
        <v>77880.078307140488</v>
      </c>
      <c r="AL3075" s="70">
        <f ca="1">MAX(AC3076 - $D$11, 0) * EXP(-$E$2*$E$3)</f>
        <v>0.50048012254889718</v>
      </c>
    </row>
    <row r="3076" spans="6:38" ht="14.55" customHeight="1" x14ac:dyDescent="0.3">
      <c r="F3076" s="79"/>
      <c r="G3076" s="3">
        <v>3074</v>
      </c>
      <c r="H3076" s="61">
        <v>-0.18011933644620817</v>
      </c>
      <c r="I3076" s="61">
        <v>0.11221456495964999</v>
      </c>
      <c r="J3076" s="61">
        <v>1.4592224199374122</v>
      </c>
      <c r="K3076" s="62">
        <v>-0.45064268894709264</v>
      </c>
      <c r="L3076" s="60">
        <f t="array" ref="L3076:O3076">TRANSPOSE(MMULT(Option!$B$25:$E$28, TRANSPOSE(H3076:K3076)))</f>
        <v>-0.18011933644620817</v>
      </c>
      <c r="M3076" s="60">
        <v>3.0798613022343782E-2</v>
      </c>
      <c r="N3076" s="60">
        <v>1.2389866756231604</v>
      </c>
      <c r="O3076" s="60">
        <v>-0.14375935391574204</v>
      </c>
      <c r="P3076" s="56" t="str">
        <f t="shared" ref="P3076:P3139" si="3887">(QUOTIENT(G3076 - 1, $E$2) + 1) &amp; "/" &amp; MOD(G3076 -1, $E$2) + 1</f>
        <v>615/4</v>
      </c>
      <c r="R3076" s="80"/>
      <c r="S3076" s="3" t="s">
        <v>29</v>
      </c>
      <c r="T3076" s="60">
        <f ca="1"/>
        <v>-0.93647886154758275</v>
      </c>
      <c r="U3076" s="60">
        <f ca="1"/>
        <v>-0.66594086384476403</v>
      </c>
      <c r="V3076" s="60">
        <f ca="1"/>
        <v>-0.46864215859890435</v>
      </c>
      <c r="W3076" s="60">
        <f ca="1"/>
        <v>1.3543893081529859</v>
      </c>
      <c r="X3076" s="60">
        <f ca="1"/>
        <v>0.65469168051558491</v>
      </c>
      <c r="Y3076" s="52">
        <f ca="1">$B$12 * EXP(($E$3 - $C$12^2/2) * Y$2 + $C$12*SQRT(Y$2)*T3076)</f>
        <v>75.885568465148722</v>
      </c>
      <c r="Z3076" s="52">
        <f ca="1">Y3076 * EXP(($E$3 - $C$12^2/2) * (Z$2-Y$2) + $C$12*SQRT(Z$2-Y$2)*U3076)</f>
        <v>62.454873275967877</v>
      </c>
      <c r="AA3076" s="52">
        <f ca="1">Z3076 * EXP(($E$3 - $C$12^2/2) * (AA$2-Z$2) + $C$12*SQRT(AA$2-Z$2)*V3076)</f>
        <v>54.535486640336131</v>
      </c>
      <c r="AB3076" s="52">
        <f ca="1">AA3076 * EXP(($E$3 - $C$12^2/2) * (AB$2-AA$2) + $C$12*SQRT(AB$2-AA$2)*W3076)</f>
        <v>82.283319937595394</v>
      </c>
      <c r="AC3076" s="52">
        <f ca="1">AB3076 * EXP(($E$3 - $C$12^2/2) * (AC$2-AB$2) + $C$12*SQRT(AC$2-AB$2)*X3076)</f>
        <v>100.64262919789978</v>
      </c>
      <c r="AD3076" s="47"/>
      <c r="AE3076" s="3" t="s">
        <v>47</v>
      </c>
      <c r="AF3076" s="64">
        <f t="shared" ref="AF3076" ca="1" si="3888">($B$5*AF3078 + (1 + $B$6)*AF3077)*$B$2</f>
        <v>0</v>
      </c>
      <c r="AG3076" s="64">
        <f t="shared" ref="AG3076" ca="1" si="3889">($B$5*AG3078 + (1 + $B$6)*AG3077)*$B$2</f>
        <v>0</v>
      </c>
      <c r="AH3076" s="64">
        <f t="shared" ref="AH3076" ca="1" si="3890">($B$5*AH3078 + (1 + $B$6)*AH3077)*$B$2</f>
        <v>0</v>
      </c>
      <c r="AI3076" s="64">
        <f t="shared" ref="AI3076" ca="1" si="3891">($B$5*AI3078 + (1 + $B$6)*AI3077)*$B$2</f>
        <v>0</v>
      </c>
      <c r="AJ3076" s="64" cm="1">
        <f t="array" aca="1" ref="AJ3076" ca="1">($B$5*AJ3078 + (1 + $B$6)*AJ3077 + AND(NOT(AF3077:AJ3077)))*$B$2</f>
        <v>100000</v>
      </c>
      <c r="AK3076" s="73"/>
      <c r="AL3076" s="70"/>
    </row>
    <row r="3077" spans="6:38" ht="14.55" customHeight="1" x14ac:dyDescent="0.3">
      <c r="F3077" s="79"/>
      <c r="G3077" s="3">
        <v>3075</v>
      </c>
      <c r="H3077" s="61">
        <v>-0.49653691843258896</v>
      </c>
      <c r="I3077" s="61">
        <v>-0.46795192597068619</v>
      </c>
      <c r="J3077" s="61">
        <v>-0.38332905620979002</v>
      </c>
      <c r="K3077" s="62">
        <v>-7.7446461121585652E-2</v>
      </c>
      <c r="L3077" s="60">
        <f t="array" ref="L3077:O3077">TRANSPOSE(MMULT(Option!$B$25:$E$28, TRANSPOSE(H3077:K3077)))</f>
        <v>-0.49653691843258896</v>
      </c>
      <c r="M3077" s="60">
        <v>-0.62749979184524385</v>
      </c>
      <c r="N3077" s="60">
        <v>-0.65783511432025032</v>
      </c>
      <c r="O3077" s="60">
        <v>-0.46229270361077274</v>
      </c>
      <c r="P3077" s="56" t="str">
        <f t="shared" si="3887"/>
        <v>615/5</v>
      </c>
      <c r="R3077" s="80"/>
      <c r="S3077" s="3" t="s">
        <v>31</v>
      </c>
      <c r="T3077" s="60">
        <f ca="1"/>
        <v>-1.2622836327344342</v>
      </c>
      <c r="U3077" s="60">
        <f ca="1"/>
        <v>-1.2529647335877971</v>
      </c>
      <c r="V3077" s="60">
        <f ca="1"/>
        <v>-2.0236053099363609</v>
      </c>
      <c r="W3077" s="60">
        <f ca="1"/>
        <v>0.64486900652804868</v>
      </c>
      <c r="X3077" s="60">
        <f ca="1"/>
        <v>0.24890262277810821</v>
      </c>
      <c r="Y3077" s="52">
        <f ca="1">$B$13 * EXP(($E$3 - $C$13^2/2) * Y$2 + $C$13*SQRT(Y$2)*T3077)</f>
        <v>68.819359687826534</v>
      </c>
      <c r="Z3077" s="52">
        <f ca="1">Y3077 * EXP(($E$3 - $C$13^2/2) * (Z$2-Y$2) + $C$13*SQRT(Z$2-Y$2)*U3077)</f>
        <v>47.493633766572678</v>
      </c>
      <c r="AA3077" s="52">
        <f ca="1">Z3077 * EXP(($E$3 - $C$13^2/2) * (AA$2-Z$2) + $C$13*SQRT(AA$2-Z$2)*V3077)</f>
        <v>26.010858439101028</v>
      </c>
      <c r="AB3077" s="52">
        <f ca="1">AA3077 * EXP(($E$3 - $C$13^2/2) * (AB$2-AA$2) + $C$13*SQRT(AB$2-AA$2)*W3077)</f>
        <v>31.720868768845357</v>
      </c>
      <c r="AC3077" s="52">
        <f ca="1">AB3077 * EXP(($E$3 - $C$13^2/2) * (AC$2-AB$2) + $C$13*SQRT(AC$2-AB$2)*X3077)</f>
        <v>34.351496086167444</v>
      </c>
      <c r="AD3077" s="47"/>
      <c r="AE3077" s="3" t="s">
        <v>46</v>
      </c>
      <c r="AF3077" s="52" t="b">
        <f t="shared" ref="AF3077" ca="1" si="3892">AF3075 &gt;= $B$4</f>
        <v>0</v>
      </c>
      <c r="AG3077" s="52" t="b">
        <f t="array" aca="1" ref="AG3077" ca="1">AND(AG3075 &gt;= $B$4, NOT(OR($AF3077:AF3077)))</f>
        <v>0</v>
      </c>
      <c r="AH3077" s="52" t="b">
        <f t="array" aca="1" ref="AH3077" ca="1">AND(AH3075 &gt;= $B$4, NOT(OR($AF3077:AG3077)))</f>
        <v>0</v>
      </c>
      <c r="AI3077" s="52" t="b">
        <f t="array" aca="1" ref="AI3077" ca="1">AND(AI3075 &gt;= $B$4, NOT(OR($AF3077:AH3077)))</f>
        <v>0</v>
      </c>
      <c r="AJ3077" s="52" t="b">
        <f t="array" aca="1" ref="AJ3077" ca="1">AND(AJ3075 &gt;= $B$4, NOT(OR($AF3077:AI3077)))</f>
        <v>0</v>
      </c>
      <c r="AK3077" s="73"/>
      <c r="AL3077" s="70"/>
    </row>
    <row r="3078" spans="6:38" ht="14.55" customHeight="1" x14ac:dyDescent="0.3">
      <c r="F3078" s="79"/>
      <c r="G3078" s="3">
        <v>3076</v>
      </c>
      <c r="H3078" s="61">
        <v>0.19300965308319273</v>
      </c>
      <c r="I3078" s="61">
        <v>-0.2422385802766451</v>
      </c>
      <c r="J3078" s="61">
        <v>1.0447595032134038</v>
      </c>
      <c r="K3078" s="62">
        <v>0.39767421179874635</v>
      </c>
      <c r="L3078" s="60">
        <f t="array" ref="L3078:O3078">TRANSPOSE(MMULT(Option!$B$25:$E$28, TRANSPOSE(H3078:K3078)))</f>
        <v>0.19300965308319273</v>
      </c>
      <c r="M3078" s="60">
        <v>-0.14481146483799548</v>
      </c>
      <c r="N3078" s="60">
        <v>0.93139369878686984</v>
      </c>
      <c r="O3078" s="60">
        <v>0.55823493541327496</v>
      </c>
      <c r="P3078" s="56" t="str">
        <f t="shared" si="3887"/>
        <v>616/1</v>
      </c>
      <c r="R3078" s="80"/>
      <c r="S3078" s="3" t="s">
        <v>30</v>
      </c>
      <c r="T3078" s="60">
        <f ca="1"/>
        <v>-0.80897661363318307</v>
      </c>
      <c r="U3078" s="60">
        <f ca="1"/>
        <v>-1.9997064097820036</v>
      </c>
      <c r="V3078" s="60">
        <f ca="1"/>
        <v>-8.2310845441686153E-2</v>
      </c>
      <c r="W3078" s="60">
        <f ca="1"/>
        <v>-0.94973572793713912</v>
      </c>
      <c r="X3078" s="60">
        <f ca="1"/>
        <v>1.0894283165810585</v>
      </c>
      <c r="Y3078" s="52">
        <f ca="1">$B$14 * EXP(($E$3 - $C$14^2/2) * Y$2 + $C$14*SQRT(Y$2)*T3078)</f>
        <v>78.844471901158613</v>
      </c>
      <c r="Z3078" s="52">
        <f ca="1">Y3078 * EXP(($E$3 - $C$14^2/2) * (Z$2-Y$2) + $C$14*SQRT(Z$2-Y$2)*U3078)</f>
        <v>43.491489660386996</v>
      </c>
      <c r="AA3078" s="52">
        <f ca="1">Z3078 * EXP(($E$3 - $C$14^2/2) * (AA$2-Z$2) + $C$14*SQRT(AA$2-Z$2)*V3078)</f>
        <v>42.643379160877338</v>
      </c>
      <c r="AB3078" s="52">
        <f ca="1">AA3078 * EXP(($E$3 - $C$14^2/2) * (AB$2-AA$2) + $C$14*SQRT(AB$2-AA$2)*W3078)</f>
        <v>32.231727932797305</v>
      </c>
      <c r="AC3078" s="52">
        <f ca="1">AB3078 * EXP(($E$3 - $C$14^2/2) * (AC$2-AB$2) + $C$14*SQRT(AC$2-AB$2)*X3078)</f>
        <v>44.915358748453642</v>
      </c>
      <c r="AD3078" s="47"/>
      <c r="AE3078" s="3" t="s">
        <v>68</v>
      </c>
      <c r="AF3078" s="52" t="b">
        <f ca="1">AND(AF3075&gt;$B$3, NOT(OR($AF3077:AF3077)))</f>
        <v>0</v>
      </c>
      <c r="AG3078" s="52" t="b">
        <f ca="1">AND(AG3075&gt;$B$3, NOT(OR($AF3077:AG3077)))</f>
        <v>0</v>
      </c>
      <c r="AH3078" s="52" t="b">
        <f ca="1">AND(AH3075&gt;$B$3, NOT(OR($AF3077:AH3077)))</f>
        <v>0</v>
      </c>
      <c r="AI3078" s="52" t="b">
        <f ca="1">AND(AI3075&gt;$B$3, NOT(OR($AF3077:AI3077)))</f>
        <v>0</v>
      </c>
      <c r="AJ3078" s="52" t="b">
        <f ca="1">AND(AJ3075&gt;$B$3, NOT(OR($AF3077:AJ3077)))</f>
        <v>0</v>
      </c>
      <c r="AK3078" s="74"/>
      <c r="AL3078" s="70"/>
    </row>
    <row r="3079" spans="6:38" ht="14.55" customHeight="1" x14ac:dyDescent="0.3">
      <c r="F3079" s="79"/>
      <c r="G3079" s="3">
        <v>3077</v>
      </c>
      <c r="H3079" s="61">
        <v>-3.2603947070947072E-3</v>
      </c>
      <c r="I3079" s="61">
        <v>0.56388532903534538</v>
      </c>
      <c r="J3079" s="61">
        <v>-0.23000607796045244</v>
      </c>
      <c r="K3079" s="62">
        <v>1.5541966454306055</v>
      </c>
      <c r="L3079" s="60">
        <f t="array" ref="L3079:O3079">TRANSPOSE(MMULT(Option!$B$25:$E$28, TRANSPOSE(H3079:K3079)))</f>
        <v>-3.2603947070947072E-3</v>
      </c>
      <c r="M3079" s="60">
        <v>0.51550528283307218</v>
      </c>
      <c r="N3079" s="60">
        <v>-5.5660971112482555E-2</v>
      </c>
      <c r="O3079" s="60">
        <v>1.4323975849054835</v>
      </c>
      <c r="P3079" s="56" t="str">
        <f t="shared" si="3887"/>
        <v>616/2</v>
      </c>
      <c r="R3079" s="80">
        <v>770</v>
      </c>
      <c r="S3079" s="3" t="s">
        <v>28</v>
      </c>
      <c r="T3079" s="60">
        <f t="array" aca="1" ref="T3079:T3082" ca="1">TRANSPOSE(OFFSET($L$3, MATCH($R3079 &amp; "/" &amp; T$2, $P$3:$P$5002, 0) - 1, 0, 1, $E$1))</f>
        <v>0.6600624976280508</v>
      </c>
      <c r="U3079" s="60">
        <f t="array" aca="1" ref="U3079:U3082" ca="1">TRANSPOSE(OFFSET($L$3, MATCH($R3079 &amp; "/" &amp; U$2, $P$3:$P$5002, 0) - 1, 0, 1, $E$1))</f>
        <v>1.3001926572862576E-2</v>
      </c>
      <c r="V3079" s="60">
        <f t="array" aca="1" ref="V3079:V3082" ca="1">TRANSPOSE(OFFSET($L$3, MATCH($R3079 &amp; "/" &amp; V$2, $P$3:$P$5002, 0) - 1, 0, 1, $E$1))</f>
        <v>2.1654581902727932</v>
      </c>
      <c r="W3079" s="60">
        <f t="array" aca="1" ref="W3079:W3082" ca="1">TRANSPOSE(OFFSET($L$3, MATCH($R3079 &amp; "/" &amp; W$2, $P$3:$P$5002, 0) - 1, 0, 1, $E$1))</f>
        <v>1.2091299103968434</v>
      </c>
      <c r="X3079" s="60">
        <f t="array" aca="1" ref="X3079:X3082" ca="1">TRANSPOSE(OFFSET($L$3, MATCH($R3079 &amp; "/" &amp; X$2, $P$3:$P$5002, 0) - 1, 0, 1, $E$1))</f>
        <v>1.7951586737479983</v>
      </c>
      <c r="Y3079" s="52">
        <f ca="1">$B$11 * EXP(($E$3 - $C$11^2/2) * Y$2 + $C$11*SQRT(Y$2)*T3079)</f>
        <v>122.50954376998658</v>
      </c>
      <c r="Z3079" s="52">
        <f ca="1">Y3079 * EXP(($E$3 - $C$11^2/2) * (Z$2-Y$2) + $C$11*SQRT(Z$2-Y$2)*U3079)</f>
        <v>123.6048165664281</v>
      </c>
      <c r="AA3079" s="52">
        <f ca="1">Z3079 * EXP(($E$3 - $C$11^2/2) * (AA$2-Z$2) + $C$11*SQRT(AA$2-Z$2)*V3079)</f>
        <v>237.8706337763883</v>
      </c>
      <c r="AB3079" s="52">
        <f ca="1">AA3079 * EXP(($E$3 - $C$11^2/2) * (AB$2-AA$2) + $C$11*SQRT(AB$2-AA$2)*W3079)</f>
        <v>343.5957920731006</v>
      </c>
      <c r="AC3079" s="52">
        <f ca="1">AB3079 * EXP(($E$3 - $C$11^2/2) * (AC$2-AB$2) + $C$11*SQRT(AC$2-AB$2)*X3079)</f>
        <v>591.70816308501742</v>
      </c>
      <c r="AD3079" s="47"/>
      <c r="AE3079" s="3" t="s">
        <v>69</v>
      </c>
      <c r="AF3079" s="20" cm="1">
        <f t="array" aca="1" ref="AF3079" ca="1">MIN(Y3079:Y3082 / $D$11:$D$14)</f>
        <v>1.2250954376998657</v>
      </c>
      <c r="AG3079" s="20" cm="1">
        <f t="array" aca="1" ref="AG3079" ca="1">MIN(Z3079:Z3082 / $D$11:$D$14)</f>
        <v>1.236048165664281</v>
      </c>
      <c r="AH3079" s="20" cm="1">
        <f t="array" aca="1" ref="AH3079" ca="1">MIN(AA3079:AA3082 / $D$11:$D$14)</f>
        <v>2.3787063377638828</v>
      </c>
      <c r="AI3079" s="20" cm="1">
        <f t="array" aca="1" ref="AI3079" ca="1">MIN(AB3079:AB3082 / $D$11:$D$14)</f>
        <v>2.7332708775003116</v>
      </c>
      <c r="AJ3079" s="20" cm="1">
        <f t="array" aca="1" ref="AJ3079" ca="1">MIN(AC3079:AC3082 / $D$11:$D$14)</f>
        <v>2.5652391559972445</v>
      </c>
      <c r="AK3079" s="72">
        <f t="array" aca="1" ref="AK3079" ca="1">SUMPRODUCT(AF3080:AJ3080, EXP(-$E$3*$AF$2:$AJ$2))</f>
        <v>118215.34016268118</v>
      </c>
      <c r="AL3079" s="70">
        <f ca="1">MAX(AC3080 - $D$11, 0) * EXP(-$E$2*$E$3)</f>
        <v>127.29464094544703</v>
      </c>
    </row>
    <row r="3080" spans="6:38" ht="14.55" customHeight="1" x14ac:dyDescent="0.3">
      <c r="F3080" s="79"/>
      <c r="G3080" s="3">
        <v>3078</v>
      </c>
      <c r="H3080" s="61">
        <v>-0.19946661413367778</v>
      </c>
      <c r="I3080" s="61">
        <v>0.31420816675815172</v>
      </c>
      <c r="J3080" s="61">
        <v>-0.81072930086679618</v>
      </c>
      <c r="K3080" s="62">
        <v>-1.3946574258171518</v>
      </c>
      <c r="L3080" s="60">
        <f t="array" ref="L3080:O3080">TRANSPOSE(MMULT(Option!$B$25:$E$28, TRANSPOSE(H3080:K3080)))</f>
        <v>-0.19946661413367778</v>
      </c>
      <c r="M3080" s="60">
        <v>0.2081898959750364</v>
      </c>
      <c r="N3080" s="60">
        <v>-0.70957933923128957</v>
      </c>
      <c r="O3080" s="60">
        <v>-1.3500590573433437</v>
      </c>
      <c r="P3080" s="56" t="str">
        <f t="shared" si="3887"/>
        <v>616/3</v>
      </c>
      <c r="R3080" s="80"/>
      <c r="S3080" s="3" t="s">
        <v>29</v>
      </c>
      <c r="T3080" s="60">
        <f ca="1"/>
        <v>1.3058664300747838</v>
      </c>
      <c r="U3080" s="60">
        <f ca="1"/>
        <v>1.061805453805998</v>
      </c>
      <c r="V3080" s="60">
        <f ca="1"/>
        <v>0.69165376100656362</v>
      </c>
      <c r="W3080" s="60">
        <f ca="1"/>
        <v>0.67666035923441048</v>
      </c>
      <c r="X3080" s="60">
        <f ca="1"/>
        <v>-0.59034694013754785</v>
      </c>
      <c r="Y3080" s="52">
        <f ca="1">$B$12 * EXP(($E$3 - $C$12^2/2) * Y$2 + $C$12*SQRT(Y$2)*T3080)</f>
        <v>148.69989019169537</v>
      </c>
      <c r="Z3080" s="52">
        <f ca="1">Y3080 * EXP(($E$3 - $C$12^2/2) * (Z$2-Y$2) + $C$12*SQRT(Z$2-Y$2)*U3080)</f>
        <v>205.50528495585243</v>
      </c>
      <c r="AA3080" s="52">
        <f ca="1">Z3080 * EXP(($E$3 - $C$12^2/2) * (AA$2-Z$2) + $C$12*SQRT(AA$2-Z$2)*V3080)</f>
        <v>254.1609885554721</v>
      </c>
      <c r="AB3080" s="52">
        <f ca="1">AA3080 * EXP(($E$3 - $C$12^2/2) * (AB$2-AA$2) + $C$12*SQRT(AB$2-AA$2)*W3080)</f>
        <v>312.92576416707846</v>
      </c>
      <c r="AC3080" s="52">
        <f ca="1">AB3080 * EXP(($E$3 - $C$12^2/2) * (AC$2-AB$2) + $C$12*SQRT(AC$2-AB$2)*X3080)</f>
        <v>263.44955438209405</v>
      </c>
      <c r="AD3080" s="47"/>
      <c r="AE3080" s="3" t="s">
        <v>47</v>
      </c>
      <c r="AF3080" s="64">
        <f t="shared" ref="AF3080" ca="1" si="3893">($B$5*AF3082 + (1 + $B$6)*AF3081)*$B$2</f>
        <v>15000</v>
      </c>
      <c r="AG3080" s="64">
        <f t="shared" ref="AG3080" ca="1" si="3894">($B$5*AG3082 + (1 + $B$6)*AG3081)*$B$2</f>
        <v>15000</v>
      </c>
      <c r="AH3080" s="64">
        <f t="shared" ref="AH3080" ca="1" si="3895">($B$5*AH3082 + (1 + $B$6)*AH3081)*$B$2</f>
        <v>105000</v>
      </c>
      <c r="AI3080" s="64">
        <f t="shared" ref="AI3080" ca="1" si="3896">($B$5*AI3082 + (1 + $B$6)*AI3081)*$B$2</f>
        <v>0</v>
      </c>
      <c r="AJ3080" s="64" cm="1">
        <f t="array" aca="1" ref="AJ3080" ca="1">($B$5*AJ3082 + (1 + $B$6)*AJ3081 + AND(NOT(AF3081:AJ3081)))*$B$2</f>
        <v>0</v>
      </c>
      <c r="AK3080" s="73"/>
      <c r="AL3080" s="70"/>
    </row>
    <row r="3081" spans="6:38" ht="14.55" customHeight="1" x14ac:dyDescent="0.3">
      <c r="F3081" s="79"/>
      <c r="G3081" s="3">
        <v>3079</v>
      </c>
      <c r="H3081" s="61">
        <v>1.7832421713412152</v>
      </c>
      <c r="I3081" s="61">
        <v>0.75051439997367309</v>
      </c>
      <c r="J3081" s="61">
        <v>1.6169867604301655</v>
      </c>
      <c r="K3081" s="62">
        <v>1.4477793219384975E-2</v>
      </c>
      <c r="L3081" s="60">
        <f t="array" ref="L3081:O3081">TRANSPOSE(MMULT(Option!$B$25:$E$28, TRANSPOSE(H3081:K3081)))</f>
        <v>1.7832421713412152</v>
      </c>
      <c r="M3081" s="60">
        <v>1.40115467814323</v>
      </c>
      <c r="N3081" s="60">
        <v>2.3300434189958201</v>
      </c>
      <c r="O3081" s="60">
        <v>1.2378292121819803</v>
      </c>
      <c r="P3081" s="56" t="str">
        <f t="shared" si="3887"/>
        <v>616/4</v>
      </c>
      <c r="R3081" s="80"/>
      <c r="S3081" s="3" t="s">
        <v>31</v>
      </c>
      <c r="T3081" s="60">
        <f ca="1"/>
        <v>1.4878739648816426</v>
      </c>
      <c r="U3081" s="60">
        <f ca="1"/>
        <v>1.6692585500299839</v>
      </c>
      <c r="V3081" s="60">
        <f ca="1"/>
        <v>0.63708347741880511</v>
      </c>
      <c r="W3081" s="60">
        <f ca="1"/>
        <v>-0.50921927351032625</v>
      </c>
      <c r="X3081" s="60">
        <f ca="1"/>
        <v>0.5788552414607453</v>
      </c>
      <c r="Y3081" s="52">
        <f ca="1">$B$13 * EXP(($E$3 - $C$13^2/2) * Y$2 + $C$13*SQRT(Y$2)*T3081)</f>
        <v>157.04499795359752</v>
      </c>
      <c r="Z3081" s="52">
        <f ca="1">Y3081 * EXP(($E$3 - $C$13^2/2) * (Z$2-Y$2) + $C$13*SQRT(Z$2-Y$2)*U3081)</f>
        <v>260.42370532404675</v>
      </c>
      <c r="AA3081" s="52">
        <f ca="1">Z3081 * EXP(($E$3 - $C$13^2/2) * (AA$2-Z$2) + $C$13*SQRT(AA$2-Z$2)*V3081)</f>
        <v>316.85206204043141</v>
      </c>
      <c r="AB3081" s="52">
        <f ca="1">AA3081 * EXP(($E$3 - $C$13^2/2) * (AB$2-AA$2) + $C$13*SQRT(AB$2-AA$2)*W3081)</f>
        <v>273.32708775003118</v>
      </c>
      <c r="AC3081" s="52">
        <f ca="1">AB3081 * EXP(($E$3 - $C$13^2/2) * (AC$2-AB$2) + $C$13*SQRT(AC$2-AB$2)*X3081)</f>
        <v>326.79261802644345</v>
      </c>
      <c r="AD3081" s="47"/>
      <c r="AE3081" s="3" t="s">
        <v>46</v>
      </c>
      <c r="AF3081" s="52" t="b">
        <f t="shared" ref="AF3081" ca="1" si="3897">AF3079 &gt;= $B$4</f>
        <v>0</v>
      </c>
      <c r="AG3081" s="52" t="b">
        <f t="array" aca="1" ref="AG3081" ca="1">AND(AG3079 &gt;= $B$4, NOT(OR($AF3081:AF3081)))</f>
        <v>0</v>
      </c>
      <c r="AH3081" s="52" t="b">
        <f t="array" aca="1" ref="AH3081" ca="1">AND(AH3079 &gt;= $B$4, NOT(OR($AF3081:AG3081)))</f>
        <v>1</v>
      </c>
      <c r="AI3081" s="52" t="b">
        <f t="array" aca="1" ref="AI3081" ca="1">AND(AI3079 &gt;= $B$4, NOT(OR($AF3081:AH3081)))</f>
        <v>0</v>
      </c>
      <c r="AJ3081" s="52" t="b">
        <f t="array" aca="1" ref="AJ3081" ca="1">AND(AJ3079 &gt;= $B$4, NOT(OR($AF3081:AI3081)))</f>
        <v>0</v>
      </c>
      <c r="AK3081" s="73"/>
      <c r="AL3081" s="70"/>
    </row>
    <row r="3082" spans="6:38" ht="14.55" customHeight="1" x14ac:dyDescent="0.3">
      <c r="F3082" s="79"/>
      <c r="G3082" s="3">
        <v>3080</v>
      </c>
      <c r="H3082" s="61">
        <v>-0.54144970044519958</v>
      </c>
      <c r="I3082" s="61">
        <v>-0.13931694876589248</v>
      </c>
      <c r="J3082" s="61">
        <v>-0.58490174093818503</v>
      </c>
      <c r="K3082" s="62">
        <v>-0.19398280232429349</v>
      </c>
      <c r="L3082" s="60">
        <f t="array" ref="L3082:O3082">TRANSPOSE(MMULT(Option!$B$25:$E$28, TRANSPOSE(H3082:K3082)))</f>
        <v>-0.54144970044519958</v>
      </c>
      <c r="M3082" s="60">
        <v>-0.34426597284007721</v>
      </c>
      <c r="N3082" s="60">
        <v>-0.76678670742301946</v>
      </c>
      <c r="O3082" s="60">
        <v>-0.53333969874296172</v>
      </c>
      <c r="P3082" s="56" t="str">
        <f t="shared" si="3887"/>
        <v>616/5</v>
      </c>
      <c r="R3082" s="80"/>
      <c r="S3082" s="3" t="s">
        <v>30</v>
      </c>
      <c r="T3082" s="60">
        <f ca="1"/>
        <v>1.5156427677529234</v>
      </c>
      <c r="U3082" s="60">
        <f ca="1"/>
        <v>0.38537266306512469</v>
      </c>
      <c r="V3082" s="60">
        <f ca="1"/>
        <v>1.5428549369612408</v>
      </c>
      <c r="W3082" s="60">
        <f ca="1"/>
        <v>-3.2312061174901319E-2</v>
      </c>
      <c r="X3082" s="60">
        <f ca="1"/>
        <v>-0.35471926499813733</v>
      </c>
      <c r="Y3082" s="52">
        <f ca="1">$B$14 * EXP(($E$3 - $C$14^2/2) * Y$2 + $C$14*SQRT(Y$2)*T3082)</f>
        <v>158.35874802283047</v>
      </c>
      <c r="Z3082" s="52">
        <f ca="1">Y3082 * EXP(($E$3 - $C$14^2/2) * (Z$2-Y$2) + $C$14*SQRT(Z$2-Y$2)*U3082)</f>
        <v>178.65825931691992</v>
      </c>
      <c r="AA3082" s="52">
        <f ca="1">Z3082 * EXP(($E$3 - $C$14^2/2) * (AA$2-Z$2) + $C$14*SQRT(AA$2-Z$2)*V3082)</f>
        <v>285.2401041587637</v>
      </c>
      <c r="AB3082" s="52">
        <f ca="1">AA3082 * EXP(($E$3 - $C$14^2/2) * (AB$2-AA$2) + $C$14*SQRT(AB$2-AA$2)*W3082)</f>
        <v>283.90443298845713</v>
      </c>
      <c r="AC3082" s="52">
        <f ca="1">AB3082 * EXP(($E$3 - $C$14^2/2) * (AC$2-AB$2) + $C$14*SQRT(AC$2-AB$2)*X3082)</f>
        <v>256.52391559972443</v>
      </c>
      <c r="AD3082" s="47"/>
      <c r="AE3082" s="3" t="s">
        <v>68</v>
      </c>
      <c r="AF3082" s="52" t="b">
        <f ca="1">AND(AF3079&gt;$B$3, NOT(OR($AF3081:AF3081)))</f>
        <v>1</v>
      </c>
      <c r="AG3082" s="52" t="b">
        <f ca="1">AND(AG3079&gt;$B$3, NOT(OR($AF3081:AG3081)))</f>
        <v>1</v>
      </c>
      <c r="AH3082" s="52" t="b">
        <f ca="1">AND(AH3079&gt;$B$3, NOT(OR($AF3081:AH3081)))</f>
        <v>0</v>
      </c>
      <c r="AI3082" s="52" t="b">
        <f ca="1">AND(AI3079&gt;$B$3, NOT(OR($AF3081:AI3081)))</f>
        <v>0</v>
      </c>
      <c r="AJ3082" s="52" t="b">
        <f ca="1">AND(AJ3079&gt;$B$3, NOT(OR($AF3081:AJ3081)))</f>
        <v>0</v>
      </c>
      <c r="AK3082" s="74"/>
      <c r="AL3082" s="70"/>
    </row>
    <row r="3083" spans="6:38" ht="14.55" customHeight="1" x14ac:dyDescent="0.3">
      <c r="F3083" s="79"/>
      <c r="G3083" s="3">
        <v>3081</v>
      </c>
      <c r="H3083" s="61">
        <v>-0.8308867022699894</v>
      </c>
      <c r="I3083" s="61">
        <v>1.414505021403849</v>
      </c>
      <c r="J3083" s="61">
        <v>0.174773439694595</v>
      </c>
      <c r="K3083" s="62">
        <v>-1.1963630655985509</v>
      </c>
      <c r="L3083" s="60">
        <f t="array" ref="L3083:O3083">TRANSPOSE(MMULT(Option!$B$25:$E$28, TRANSPOSE(H3083:K3083)))</f>
        <v>-0.8308867022699894</v>
      </c>
      <c r="M3083" s="60">
        <v>0.96406058538765804</v>
      </c>
      <c r="N3083" s="60">
        <v>0.19155495218344157</v>
      </c>
      <c r="O3083" s="60">
        <v>-0.95234215834229952</v>
      </c>
      <c r="P3083" s="56" t="str">
        <f t="shared" si="3887"/>
        <v>617/1</v>
      </c>
      <c r="R3083" s="80">
        <v>771</v>
      </c>
      <c r="S3083" s="3" t="s">
        <v>28</v>
      </c>
      <c r="T3083" s="60">
        <f t="array" aca="1" ref="T3083:T3086" ca="1">TRANSPOSE(OFFSET($L$3, MATCH($R3083 &amp; "/" &amp; T$2, $P$3:$P$5002, 0) - 1, 0, 1, $E$1))</f>
        <v>-1.0957867575927638</v>
      </c>
      <c r="U3083" s="60">
        <f t="array" aca="1" ref="U3083:U3086" ca="1">TRANSPOSE(OFFSET($L$3, MATCH($R3083 &amp; "/" &amp; U$2, $P$3:$P$5002, 0) - 1, 0, 1, $E$1))</f>
        <v>-0.8268114659088488</v>
      </c>
      <c r="V3083" s="60">
        <f t="array" aca="1" ref="V3083:V3086" ca="1">TRANSPOSE(OFFSET($L$3, MATCH($R3083 &amp; "/" &amp; V$2, $P$3:$P$5002, 0) - 1, 0, 1, $E$1))</f>
        <v>0.71289393971041504</v>
      </c>
      <c r="W3083" s="60">
        <f t="array" aca="1" ref="W3083:W3086" ca="1">TRANSPOSE(OFFSET($L$3, MATCH($R3083 &amp; "/" &amp; W$2, $P$3:$P$5002, 0) - 1, 0, 1, $E$1))</f>
        <v>0.63251492876583371</v>
      </c>
      <c r="X3083" s="60">
        <f t="array" aca="1" ref="X3083:X3086" ca="1">TRANSPOSE(OFFSET($L$3, MATCH($R3083 &amp; "/" &amp; X$2, $P$3:$P$5002, 0) - 1, 0, 1, $E$1))</f>
        <v>-0.48871450620499401</v>
      </c>
      <c r="Y3083" s="52">
        <f ca="1">$B$11 * EXP(($E$3 - $C$11^2/2) * Y$2 + $C$11*SQRT(Y$2)*T3083)</f>
        <v>72.344118591596796</v>
      </c>
      <c r="Z3083" s="52">
        <f ca="1">Y3083 * EXP(($E$3 - $C$11^2/2) * (Z$2-Y$2) + $C$11*SQRT(Z$2-Y$2)*U3083)</f>
        <v>56.734966792710964</v>
      </c>
      <c r="AA3083" s="52">
        <f ca="1">Z3083 * EXP(($E$3 - $C$11^2/2) * (AA$2-Z$2) + $C$11*SQRT(AA$2-Z$2)*V3083)</f>
        <v>70.616152045789519</v>
      </c>
      <c r="AB3083" s="52">
        <f ca="1">AA3083 * EXP(($E$3 - $C$11^2/2) * (AB$2-AA$2) + $C$11*SQRT(AB$2-AA$2)*W3083)</f>
        <v>85.799517203605674</v>
      </c>
      <c r="AC3083" s="52">
        <f ca="1">AB3083 * EXP(($E$3 - $C$11^2/2) * (AC$2-AB$2) + $C$11*SQRT(AC$2-AB$2)*X3083)</f>
        <v>74.470198678512148</v>
      </c>
      <c r="AD3083" s="47"/>
      <c r="AE3083" s="3" t="s">
        <v>69</v>
      </c>
      <c r="AF3083" s="20" cm="1">
        <f t="array" aca="1" ref="AF3083" ca="1">MIN(Y3083:Y3086 / $D$11:$D$14)</f>
        <v>0.65902310168988076</v>
      </c>
      <c r="AG3083" s="20" cm="1">
        <f t="array" aca="1" ref="AG3083" ca="1">MIN(Z3083:Z3086 / $D$11:$D$14)</f>
        <v>0.44358419645000319</v>
      </c>
      <c r="AH3083" s="20" cm="1">
        <f t="array" aca="1" ref="AH3083" ca="1">MIN(AA3083:AA3086 / $D$11:$D$14)</f>
        <v>0.62466780661965882</v>
      </c>
      <c r="AI3083" s="20" cm="1">
        <f t="array" aca="1" ref="AI3083" ca="1">MIN(AB3083:AB3086 / $D$11:$D$14)</f>
        <v>0.43085892773220652</v>
      </c>
      <c r="AJ3083" s="20" cm="1">
        <f t="array" aca="1" ref="AJ3083" ca="1">MIN(AC3083:AC3086 / $D$11:$D$14)</f>
        <v>0.51677013260255855</v>
      </c>
      <c r="AK3083" s="72">
        <f t="array" aca="1" ref="AK3083" ca="1">SUMPRODUCT(AF3084:AJ3084, EXP(-$E$3*$AF$2:$AJ$2))</f>
        <v>77880.078307140488</v>
      </c>
      <c r="AL3083" s="70">
        <f ca="1">MAX(AC3084 - $D$11, 0) * EXP(-$E$2*$E$3)</f>
        <v>0</v>
      </c>
    </row>
    <row r="3084" spans="6:38" ht="14.55" customHeight="1" x14ac:dyDescent="0.3">
      <c r="F3084" s="79"/>
      <c r="G3084" s="3">
        <v>3082</v>
      </c>
      <c r="H3084" s="61">
        <v>0.50579865506502208</v>
      </c>
      <c r="I3084" s="61">
        <v>2.2176545056020238</v>
      </c>
      <c r="J3084" s="61">
        <v>4.2787664105607484E-2</v>
      </c>
      <c r="K3084" s="62">
        <v>-0.75416417303053995</v>
      </c>
      <c r="L3084" s="60">
        <f t="array" ref="L3084:O3084">TRANSPOSE(MMULT(Option!$B$25:$E$28, TRANSPOSE(H3084:K3084)))</f>
        <v>0.50579865506502208</v>
      </c>
      <c r="M3084" s="60">
        <v>2.2348333894622376</v>
      </c>
      <c r="N3084" s="60">
        <v>0.8206185630775521</v>
      </c>
      <c r="O3084" s="60">
        <v>0.14556141024058455</v>
      </c>
      <c r="P3084" s="56" t="str">
        <f t="shared" si="3887"/>
        <v>617/2</v>
      </c>
      <c r="R3084" s="80"/>
      <c r="S3084" s="3" t="s">
        <v>29</v>
      </c>
      <c r="T3084" s="60">
        <f ca="1"/>
        <v>-1.4066556313966037</v>
      </c>
      <c r="U3084" s="60">
        <f ca="1"/>
        <v>-0.13407737085978691</v>
      </c>
      <c r="V3084" s="60">
        <f ca="1"/>
        <v>0.6153149954842132</v>
      </c>
      <c r="W3084" s="60">
        <f ca="1"/>
        <v>-4.214537909136773E-2</v>
      </c>
      <c r="X3084" s="60">
        <f ca="1"/>
        <v>0.40957986236193067</v>
      </c>
      <c r="Y3084" s="52">
        <f ca="1">$B$12 * EXP(($E$3 - $C$12^2/2) * Y$2 + $C$12*SQRT(Y$2)*T3084)</f>
        <v>65.90231016898808</v>
      </c>
      <c r="Z3084" s="52">
        <f ca="1">Y3084 * EXP(($E$3 - $C$12^2/2) * (Z$2-Y$2) + $C$12*SQRT(Z$2-Y$2)*U3084)</f>
        <v>63.62142503971468</v>
      </c>
      <c r="AA3084" s="52">
        <f ca="1">Z3084 * EXP(($E$3 - $C$12^2/2) * (AA$2-Z$2) + $C$12*SQRT(AA$2-Z$2)*V3084)</f>
        <v>76.902992040714139</v>
      </c>
      <c r="AB3084" s="52">
        <f ca="1">AA3084 * EXP(($E$3 - $C$12^2/2) * (AB$2-AA$2) + $C$12*SQRT(AB$2-AA$2)*W3084)</f>
        <v>76.31741608429418</v>
      </c>
      <c r="AC3084" s="52">
        <f ca="1">AB3084 * EXP(($E$3 - $C$12^2/2) * (AC$2-AB$2) + $C$12*SQRT(AC$2-AB$2)*X3084)</f>
        <v>86.727856428733077</v>
      </c>
      <c r="AD3084" s="47"/>
      <c r="AE3084" s="3" t="s">
        <v>47</v>
      </c>
      <c r="AF3084" s="64">
        <f t="shared" ref="AF3084" ca="1" si="3898">($B$5*AF3086 + (1 + $B$6)*AF3085)*$B$2</f>
        <v>0</v>
      </c>
      <c r="AG3084" s="64">
        <f t="shared" ref="AG3084" ca="1" si="3899">($B$5*AG3086 + (1 + $B$6)*AG3085)*$B$2</f>
        <v>0</v>
      </c>
      <c r="AH3084" s="64">
        <f t="shared" ref="AH3084" ca="1" si="3900">($B$5*AH3086 + (1 + $B$6)*AH3085)*$B$2</f>
        <v>0</v>
      </c>
      <c r="AI3084" s="64">
        <f t="shared" ref="AI3084" ca="1" si="3901">($B$5*AI3086 + (1 + $B$6)*AI3085)*$B$2</f>
        <v>0</v>
      </c>
      <c r="AJ3084" s="64" cm="1">
        <f t="array" aca="1" ref="AJ3084" ca="1">($B$5*AJ3086 + (1 + $B$6)*AJ3085 + AND(NOT(AF3085:AJ3085)))*$B$2</f>
        <v>100000</v>
      </c>
      <c r="AK3084" s="73"/>
      <c r="AL3084" s="70"/>
    </row>
    <row r="3085" spans="6:38" ht="14.55" customHeight="1" x14ac:dyDescent="0.3">
      <c r="F3085" s="79"/>
      <c r="G3085" s="3">
        <v>3083</v>
      </c>
      <c r="H3085" s="61">
        <v>-1.326899694581352</v>
      </c>
      <c r="I3085" s="61">
        <v>-2.318416791381205</v>
      </c>
      <c r="J3085" s="61">
        <v>-2.401414786257043</v>
      </c>
      <c r="K3085" s="62">
        <v>-0.92886301540104221</v>
      </c>
      <c r="L3085" s="60">
        <f t="array" ref="L3085:O3085">TRANSPOSE(MMULT(Option!$B$25:$E$28, TRANSPOSE(H3085:K3085)))</f>
        <v>-1.326899694581352</v>
      </c>
      <c r="M3085" s="60">
        <v>-2.655623965624744</v>
      </c>
      <c r="N3085" s="60">
        <v>-3.2470506814951685</v>
      </c>
      <c r="O3085" s="60">
        <v>-2.402002840370054</v>
      </c>
      <c r="P3085" s="56" t="str">
        <f t="shared" si="3887"/>
        <v>617/3</v>
      </c>
      <c r="R3085" s="80"/>
      <c r="S3085" s="3" t="s">
        <v>31</v>
      </c>
      <c r="T3085" s="60">
        <f ca="1"/>
        <v>-0.40438452435589217</v>
      </c>
      <c r="U3085" s="60">
        <f ca="1"/>
        <v>0.69535159288912363</v>
      </c>
      <c r="V3085" s="60">
        <f ca="1"/>
        <v>0.24507155428825014</v>
      </c>
      <c r="W3085" s="60">
        <f ca="1"/>
        <v>0.1173169780288279</v>
      </c>
      <c r="X3085" s="60">
        <f ca="1"/>
        <v>0.44758198056163256</v>
      </c>
      <c r="Y3085" s="52">
        <f ca="1">$B$13 * EXP(($E$3 - $C$13^2/2) * Y$2 + $C$13*SQRT(Y$2)*T3085)</f>
        <v>89.019444970363921</v>
      </c>
      <c r="Z3085" s="52">
        <f ca="1">Y3085 * EXP(($E$3 - $C$13^2/2) * (Z$2-Y$2) + $C$13*SQRT(Z$2-Y$2)*U3085)</f>
        <v>110.21800923458586</v>
      </c>
      <c r="AA3085" s="52">
        <f ca="1">Z3085 * EXP(($E$3 - $C$13^2/2) * (AA$2-Z$2) + $C$13*SQRT(AA$2-Z$2)*V3085)</f>
        <v>119.22134087997772</v>
      </c>
      <c r="AB3085" s="52">
        <f ca="1">AA3085 * EXP(($E$3 - $C$13^2/2) * (AB$2-AA$2) + $C$13*SQRT(AB$2-AA$2)*W3085)</f>
        <v>124.11106699088522</v>
      </c>
      <c r="AC3085" s="52">
        <f ca="1">AB3085 * EXP(($E$3 - $C$13^2/2) * (AC$2-AB$2) + $C$13*SQRT(AC$2-AB$2)*X3085)</f>
        <v>142.65818588445836</v>
      </c>
      <c r="AD3085" s="47"/>
      <c r="AE3085" s="3" t="s">
        <v>46</v>
      </c>
      <c r="AF3085" s="52" t="b">
        <f t="shared" ref="AF3085" ca="1" si="3902">AF3083 &gt;= $B$4</f>
        <v>0</v>
      </c>
      <c r="AG3085" s="52" t="b">
        <f t="array" aca="1" ref="AG3085" ca="1">AND(AG3083 &gt;= $B$4, NOT(OR($AF3085:AF3085)))</f>
        <v>0</v>
      </c>
      <c r="AH3085" s="52" t="b">
        <f t="array" aca="1" ref="AH3085" ca="1">AND(AH3083 &gt;= $B$4, NOT(OR($AF3085:AG3085)))</f>
        <v>0</v>
      </c>
      <c r="AI3085" s="52" t="b">
        <f t="array" aca="1" ref="AI3085" ca="1">AND(AI3083 &gt;= $B$4, NOT(OR($AF3085:AH3085)))</f>
        <v>0</v>
      </c>
      <c r="AJ3085" s="52" t="b">
        <f t="array" aca="1" ref="AJ3085" ca="1">AND(AJ3083 &gt;= $B$4, NOT(OR($AF3085:AI3085)))</f>
        <v>0</v>
      </c>
      <c r="AK3085" s="73"/>
      <c r="AL3085" s="70"/>
    </row>
    <row r="3086" spans="6:38" ht="14.55" customHeight="1" x14ac:dyDescent="0.3">
      <c r="F3086" s="79"/>
      <c r="G3086" s="3">
        <v>3084</v>
      </c>
      <c r="H3086" s="61">
        <v>1.1173611441343649</v>
      </c>
      <c r="I3086" s="61">
        <v>-1.3340749863403882</v>
      </c>
      <c r="J3086" s="61">
        <v>2.2601928720222455</v>
      </c>
      <c r="K3086" s="62">
        <v>-0.38249017116968709</v>
      </c>
      <c r="L3086" s="60">
        <f t="array" ref="L3086:O3086">TRANSPOSE(MMULT(Option!$B$25:$E$28, TRANSPOSE(H3086:K3086)))</f>
        <v>1.1173611441343649</v>
      </c>
      <c r="M3086" s="60">
        <v>-0.7757554638766555</v>
      </c>
      <c r="N3086" s="60">
        <v>2.0827517727466121</v>
      </c>
      <c r="O3086" s="60">
        <v>0.21120108681908922</v>
      </c>
      <c r="P3086" s="56" t="str">
        <f t="shared" si="3887"/>
        <v>617/4</v>
      </c>
      <c r="R3086" s="80"/>
      <c r="S3086" s="3" t="s">
        <v>30</v>
      </c>
      <c r="T3086" s="60">
        <f ca="1"/>
        <v>-1.3444298142515048</v>
      </c>
      <c r="U3086" s="60">
        <f ca="1"/>
        <v>-1.3984623518045365</v>
      </c>
      <c r="V3086" s="60">
        <f ca="1"/>
        <v>1.1244412328711144</v>
      </c>
      <c r="W3086" s="60">
        <f ca="1"/>
        <v>-1.2547975878272291</v>
      </c>
      <c r="X3086" s="60">
        <f ca="1"/>
        <v>0.58939145056039699</v>
      </c>
      <c r="Y3086" s="52">
        <f ca="1">$B$14 * EXP(($E$3 - $C$14^2/2) * Y$2 + $C$14*SQRT(Y$2)*T3086)</f>
        <v>67.144112461736015</v>
      </c>
      <c r="Z3086" s="52">
        <f ca="1">Y3086 * EXP(($E$3 - $C$14^2/2) * (Z$2-Y$2) + $C$14*SQRT(Z$2-Y$2)*U3086)</f>
        <v>44.358419645000318</v>
      </c>
      <c r="AA3086" s="52">
        <f ca="1">Z3086 * EXP(($E$3 - $C$14^2/2) * (AA$2-Z$2) + $C$14*SQRT(AA$2-Z$2)*V3086)</f>
        <v>62.466780661965878</v>
      </c>
      <c r="AB3086" s="52">
        <f ca="1">AA3086 * EXP(($E$3 - $C$14^2/2) * (AB$2-AA$2) + $C$14*SQRT(AB$2-AA$2)*W3086)</f>
        <v>43.08589277322065</v>
      </c>
      <c r="AC3086" s="52">
        <f ca="1">AB3086 * EXP(($E$3 - $C$14^2/2) * (AC$2-AB$2) + $C$14*SQRT(AC$2-AB$2)*X3086)</f>
        <v>51.677013260255855</v>
      </c>
      <c r="AD3086" s="47"/>
      <c r="AE3086" s="3" t="s">
        <v>68</v>
      </c>
      <c r="AF3086" s="52" t="b">
        <f ca="1">AND(AF3083&gt;$B$3, NOT(OR($AF3085:AF3085)))</f>
        <v>0</v>
      </c>
      <c r="AG3086" s="52" t="b">
        <f ca="1">AND(AG3083&gt;$B$3, NOT(OR($AF3085:AG3085)))</f>
        <v>0</v>
      </c>
      <c r="AH3086" s="52" t="b">
        <f ca="1">AND(AH3083&gt;$B$3, NOT(OR($AF3085:AH3085)))</f>
        <v>0</v>
      </c>
      <c r="AI3086" s="52" t="b">
        <f ca="1">AND(AI3083&gt;$B$3, NOT(OR($AF3085:AI3085)))</f>
        <v>0</v>
      </c>
      <c r="AJ3086" s="52" t="b">
        <f ca="1">AND(AJ3083&gt;$B$3, NOT(OR($AF3085:AJ3085)))</f>
        <v>0</v>
      </c>
      <c r="AK3086" s="74"/>
      <c r="AL3086" s="70"/>
    </row>
    <row r="3087" spans="6:38" ht="14.55" customHeight="1" x14ac:dyDescent="0.3">
      <c r="F3087" s="79"/>
      <c r="G3087" s="3">
        <v>3085</v>
      </c>
      <c r="H3087" s="61">
        <v>-4.5384558517248222E-2</v>
      </c>
      <c r="I3087" s="61">
        <v>0.89254773725017855</v>
      </c>
      <c r="J3087" s="61">
        <v>-0.86139415916030804</v>
      </c>
      <c r="K3087" s="62">
        <v>-0.78520231556651199</v>
      </c>
      <c r="L3087" s="60">
        <f t="array" ref="L3087:O3087">TRANSPOSE(MMULT(Option!$B$25:$E$28, TRANSPOSE(H3087:K3087)))</f>
        <v>-4.5384558517248222E-2</v>
      </c>
      <c r="M3087" s="60">
        <v>0.79987969005520054</v>
      </c>
      <c r="N3087" s="60">
        <v>-0.54100112290351443</v>
      </c>
      <c r="O3087" s="60">
        <v>-0.6249639779540086</v>
      </c>
      <c r="P3087" s="56" t="str">
        <f t="shared" si="3887"/>
        <v>617/5</v>
      </c>
      <c r="R3087" s="80">
        <v>772</v>
      </c>
      <c r="S3087" s="3" t="s">
        <v>28</v>
      </c>
      <c r="T3087" s="60">
        <f t="array" aca="1" ref="T3087:T3090" ca="1">TRANSPOSE(OFFSET($L$3, MATCH($R3087 &amp; "/" &amp; T$2, $P$3:$P$5002, 0) - 1, 0, 1, $E$1))</f>
        <v>-1.9450567743398355</v>
      </c>
      <c r="U3087" s="60">
        <f t="array" aca="1" ref="U3087:U3090" ca="1">TRANSPOSE(OFFSET($L$3, MATCH($R3087 &amp; "/" &amp; U$2, $P$3:$P$5002, 0) - 1, 0, 1, $E$1))</f>
        <v>-0.8356794373909795</v>
      </c>
      <c r="V3087" s="60">
        <f t="array" aca="1" ref="V3087:V3090" ca="1">TRANSPOSE(OFFSET($L$3, MATCH($R3087 &amp; "/" &amp; V$2, $P$3:$P$5002, 0) - 1, 0, 1, $E$1))</f>
        <v>0.29132338681854086</v>
      </c>
      <c r="W3087" s="60">
        <f t="array" aca="1" ref="W3087:W3090" ca="1">TRANSPOSE(OFFSET($L$3, MATCH($R3087 &amp; "/" &amp; W$2, $P$3:$P$5002, 0) - 1, 0, 1, $E$1))</f>
        <v>1.0308970738581478</v>
      </c>
      <c r="X3087" s="60">
        <f t="array" aca="1" ref="X3087:X3090" ca="1">TRANSPOSE(OFFSET($L$3, MATCH($R3087 &amp; "/" &amp; X$2, $P$3:$P$5002, 0) - 1, 0, 1, $E$1))</f>
        <v>0.13416669225790553</v>
      </c>
      <c r="Y3087" s="52">
        <f ca="1">$B$11 * EXP(($E$3 - $C$11^2/2) * Y$2 + $C$11*SQRT(Y$2)*T3087)</f>
        <v>56.072929372399614</v>
      </c>
      <c r="Z3087" s="52">
        <f ca="1">Y3087 * EXP(($E$3 - $C$11^2/2) * (Z$2-Y$2) + $C$11*SQRT(Z$2-Y$2)*U3087)</f>
        <v>43.857657038535201</v>
      </c>
      <c r="AA3087" s="52">
        <f ca="1">Z3087 * EXP(($E$3 - $C$11^2/2) * (AA$2-Z$2) + $C$11*SQRT(AA$2-Z$2)*V3087)</f>
        <v>48.103086262477973</v>
      </c>
      <c r="AB3087" s="52">
        <f ca="1">AA3087 * EXP(($E$3 - $C$11^2/2) * (AB$2-AA$2) + $C$11*SQRT(AB$2-AA$2)*W3087)</f>
        <v>65.86554457341677</v>
      </c>
      <c r="AC3087" s="52">
        <f ca="1">AB3087 * EXP(($E$3 - $C$11^2/2) * (AC$2-AB$2) + $C$11*SQRT(AC$2-AB$2)*X3087)</f>
        <v>68.914421612809704</v>
      </c>
      <c r="AD3087" s="47"/>
      <c r="AE3087" s="3" t="s">
        <v>69</v>
      </c>
      <c r="AF3087" s="20" cm="1">
        <f t="array" aca="1" ref="AF3087" ca="1">MIN(Y3087:Y3090 / $D$11:$D$14)</f>
        <v>0.56072929372399616</v>
      </c>
      <c r="AG3087" s="20" cm="1">
        <f t="array" aca="1" ref="AG3087" ca="1">MIN(Z3087:Z3090 / $D$11:$D$14)</f>
        <v>0.43857657038535203</v>
      </c>
      <c r="AH3087" s="20" cm="1">
        <f t="array" aca="1" ref="AH3087" ca="1">MIN(AA3087:AA3090 / $D$11:$D$14)</f>
        <v>0.48103086262477973</v>
      </c>
      <c r="AI3087" s="20" cm="1">
        <f t="array" aca="1" ref="AI3087" ca="1">MIN(AB3087:AB3090 / $D$11:$D$14)</f>
        <v>0.65865544573416768</v>
      </c>
      <c r="AJ3087" s="20" cm="1">
        <f t="array" aca="1" ref="AJ3087" ca="1">MIN(AC3087:AC3090 / $D$11:$D$14)</f>
        <v>0.68914421612809706</v>
      </c>
      <c r="AK3087" s="72">
        <f t="array" aca="1" ref="AK3087" ca="1">SUMPRODUCT(AF3088:AJ3088, EXP(-$E$3*$AF$2:$AJ$2))</f>
        <v>77880.078307140488</v>
      </c>
      <c r="AL3087" s="70">
        <f ca="1">MAX(AC3088 - $D$11, 0) * EXP(-$E$2*$E$3)</f>
        <v>5.7072026309355834</v>
      </c>
    </row>
    <row r="3088" spans="6:38" ht="14.55" customHeight="1" x14ac:dyDescent="0.3">
      <c r="F3088" s="79"/>
      <c r="G3088" s="3">
        <v>3086</v>
      </c>
      <c r="H3088" s="61">
        <v>0.3065250941601228</v>
      </c>
      <c r="I3088" s="61">
        <v>-0.80394439409426621</v>
      </c>
      <c r="J3088" s="61">
        <v>-0.24866153367709179</v>
      </c>
      <c r="K3088" s="62">
        <v>0.9677733950866767</v>
      </c>
      <c r="L3088" s="60">
        <f t="array" ref="L3088:O3088">TRANSPOSE(MMULT(Option!$B$25:$E$28, TRANSPOSE(H3088:K3088)))</f>
        <v>0.3065250941601228</v>
      </c>
      <c r="M3088" s="60">
        <v>-0.61421717043042767</v>
      </c>
      <c r="N3088" s="60">
        <v>-0.30631394976098686</v>
      </c>
      <c r="O3088" s="60">
        <v>0.69230583932633993</v>
      </c>
      <c r="P3088" s="56" t="str">
        <f t="shared" si="3887"/>
        <v>618/1</v>
      </c>
      <c r="R3088" s="80"/>
      <c r="S3088" s="3" t="s">
        <v>29</v>
      </c>
      <c r="T3088" s="60">
        <f ca="1"/>
        <v>-0.89296318061863511</v>
      </c>
      <c r="U3088" s="60">
        <f ca="1"/>
        <v>0.14196604095114929</v>
      </c>
      <c r="V3088" s="60">
        <f ca="1"/>
        <v>-0.47310000956553566</v>
      </c>
      <c r="W3088" s="60">
        <f ca="1"/>
        <v>1.4068093349082893</v>
      </c>
      <c r="X3088" s="60">
        <f ca="1"/>
        <v>-3.0308250212697806E-2</v>
      </c>
      <c r="Y3088" s="52">
        <f ca="1">$B$12 * EXP(($E$3 - $C$12^2/2) * Y$2 + $C$12*SQRT(Y$2)*T3088)</f>
        <v>76.882726762113791</v>
      </c>
      <c r="Z3088" s="52">
        <f ca="1">Y3088 * EXP(($E$3 - $C$12^2/2) * (Z$2-Y$2) + $C$12*SQRT(Z$2-Y$2)*U3088)</f>
        <v>80.630020592172102</v>
      </c>
      <c r="AA3088" s="52">
        <f ca="1">Z3088 * EXP(($E$3 - $C$12^2/2) * (AA$2-Z$2) + $C$12*SQRT(AA$2-Z$2)*V3088)</f>
        <v>70.311898747687991</v>
      </c>
      <c r="AB3088" s="52">
        <f ca="1">AA3088 * EXP(($E$3 - $C$12^2/2) * (AB$2-AA$2) + $C$12*SQRT(AB$2-AA$2)*W3088)</f>
        <v>107.76833120330038</v>
      </c>
      <c r="AC3088" s="52">
        <f ca="1">AB3088 * EXP(($E$3 - $C$12^2/2) * (AC$2-AB$2) + $C$12*SQRT(AC$2-AB$2)*X3088)</f>
        <v>107.32819323630844</v>
      </c>
      <c r="AD3088" s="47"/>
      <c r="AE3088" s="3" t="s">
        <v>47</v>
      </c>
      <c r="AF3088" s="64">
        <f t="shared" ref="AF3088" ca="1" si="3903">($B$5*AF3090 + (1 + $B$6)*AF3089)*$B$2</f>
        <v>0</v>
      </c>
      <c r="AG3088" s="64">
        <f t="shared" ref="AG3088" ca="1" si="3904">($B$5*AG3090 + (1 + $B$6)*AG3089)*$B$2</f>
        <v>0</v>
      </c>
      <c r="AH3088" s="64">
        <f t="shared" ref="AH3088" ca="1" si="3905">($B$5*AH3090 + (1 + $B$6)*AH3089)*$B$2</f>
        <v>0</v>
      </c>
      <c r="AI3088" s="64">
        <f t="shared" ref="AI3088" ca="1" si="3906">($B$5*AI3090 + (1 + $B$6)*AI3089)*$B$2</f>
        <v>0</v>
      </c>
      <c r="AJ3088" s="64" cm="1">
        <f t="array" aca="1" ref="AJ3088" ca="1">($B$5*AJ3090 + (1 + $B$6)*AJ3089 + AND(NOT(AF3089:AJ3089)))*$B$2</f>
        <v>100000</v>
      </c>
      <c r="AK3088" s="73"/>
      <c r="AL3088" s="70"/>
    </row>
    <row r="3089" spans="6:38" ht="14.55" customHeight="1" x14ac:dyDescent="0.3">
      <c r="F3089" s="79"/>
      <c r="G3089" s="3">
        <v>3087</v>
      </c>
      <c r="H3089" s="61">
        <v>-1.4334287214537</v>
      </c>
      <c r="I3089" s="61">
        <v>-0.81098091735817823</v>
      </c>
      <c r="J3089" s="61">
        <v>0.23696558154682501</v>
      </c>
      <c r="K3089" s="62">
        <v>-5.6195684468984708E-2</v>
      </c>
      <c r="L3089" s="60">
        <f t="array" ref="L3089:O3089">TRANSPOSE(MMULT(Option!$B$25:$E$28, TRANSPOSE(H3089:K3089)))</f>
        <v>-1.4334287214537</v>
      </c>
      <c r="M3089" s="60">
        <v>-1.3166477767731957</v>
      </c>
      <c r="N3089" s="60">
        <v>-0.57760688686448725</v>
      </c>
      <c r="O3089" s="60">
        <v>-0.78760830581506658</v>
      </c>
      <c r="P3089" s="56" t="str">
        <f t="shared" si="3887"/>
        <v>618/2</v>
      </c>
      <c r="R3089" s="80"/>
      <c r="S3089" s="3" t="s">
        <v>31</v>
      </c>
      <c r="T3089" s="60">
        <f ca="1"/>
        <v>-0.22976507028893756</v>
      </c>
      <c r="U3089" s="60">
        <f ca="1"/>
        <v>-0.57640596414193201</v>
      </c>
      <c r="V3089" s="60">
        <f ca="1"/>
        <v>0.10302992625747279</v>
      </c>
      <c r="W3089" s="60">
        <f ca="1"/>
        <v>0.89681908131200871</v>
      </c>
      <c r="X3089" s="60">
        <f ca="1"/>
        <v>9.1017282916856526E-2</v>
      </c>
      <c r="Y3089" s="52">
        <f ca="1">$B$13 * EXP(($E$3 - $C$13^2/2) * Y$2 + $C$13*SQRT(Y$2)*T3089)</f>
        <v>93.807111143350411</v>
      </c>
      <c r="Z3089" s="52">
        <f ca="1">Y3089 * EXP(($E$3 - $C$13^2/2) * (Z$2-Y$2) + $C$13*SQRT(Z$2-Y$2)*U3089)</f>
        <v>79.306403497057801</v>
      </c>
      <c r="AA3089" s="52">
        <f ca="1">Z3089 * EXP(($E$3 - $C$13^2/2) * (AA$2-Z$2) + $C$13*SQRT(AA$2-Z$2)*V3089)</f>
        <v>82.205963947501672</v>
      </c>
      <c r="AB3089" s="52">
        <f ca="1">AA3089 * EXP(($E$3 - $C$13^2/2) * (AB$2-AA$2) + $C$13*SQRT(AB$2-AA$2)*W3089)</f>
        <v>108.12344438195952</v>
      </c>
      <c r="AC3089" s="52">
        <f ca="1">AB3089 * EXP(($E$3 - $C$13^2/2) * (AC$2-AB$2) + $C$13*SQRT(AC$2-AB$2)*X3089)</f>
        <v>111.6734248985024</v>
      </c>
      <c r="AD3089" s="47"/>
      <c r="AE3089" s="3" t="s">
        <v>46</v>
      </c>
      <c r="AF3089" s="52" t="b">
        <f t="shared" ref="AF3089" ca="1" si="3907">AF3087 &gt;= $B$4</f>
        <v>0</v>
      </c>
      <c r="AG3089" s="52" t="b">
        <f t="array" aca="1" ref="AG3089" ca="1">AND(AG3087 &gt;= $B$4, NOT(OR($AF3089:AF3089)))</f>
        <v>0</v>
      </c>
      <c r="AH3089" s="52" t="b">
        <f t="array" aca="1" ref="AH3089" ca="1">AND(AH3087 &gt;= $B$4, NOT(OR($AF3089:AG3089)))</f>
        <v>0</v>
      </c>
      <c r="AI3089" s="52" t="b">
        <f t="array" aca="1" ref="AI3089" ca="1">AND(AI3087 &gt;= $B$4, NOT(OR($AF3089:AH3089)))</f>
        <v>0</v>
      </c>
      <c r="AJ3089" s="52" t="b">
        <f t="array" aca="1" ref="AJ3089" ca="1">AND(AJ3087 &gt;= $B$4, NOT(OR($AF3089:AI3089)))</f>
        <v>0</v>
      </c>
      <c r="AK3089" s="73"/>
      <c r="AL3089" s="70"/>
    </row>
    <row r="3090" spans="6:38" ht="14.55" customHeight="1" x14ac:dyDescent="0.3">
      <c r="F3090" s="79"/>
      <c r="G3090" s="3">
        <v>3088</v>
      </c>
      <c r="H3090" s="61">
        <v>1.2252549890928237</v>
      </c>
      <c r="I3090" s="61">
        <v>0.31915538235071644</v>
      </c>
      <c r="J3090" s="61">
        <v>0.91346501826784587</v>
      </c>
      <c r="K3090" s="62">
        <v>-1.1160304410055533</v>
      </c>
      <c r="L3090" s="60">
        <f t="array" ref="L3090:O3090">TRANSPOSE(MMULT(Option!$B$25:$E$28, TRANSPOSE(H3090:K3090)))</f>
        <v>1.2252549890928237</v>
      </c>
      <c r="M3090" s="60">
        <v>0.78261273525207575</v>
      </c>
      <c r="N3090" s="60">
        <v>1.3759820128371429</v>
      </c>
      <c r="O3090" s="60">
        <v>-0.20374476370976002</v>
      </c>
      <c r="P3090" s="56" t="str">
        <f t="shared" si="3887"/>
        <v>618/3</v>
      </c>
      <c r="R3090" s="80"/>
      <c r="S3090" s="3" t="s">
        <v>30</v>
      </c>
      <c r="T3090" s="60">
        <f ca="1"/>
        <v>7.1932985040207065E-2</v>
      </c>
      <c r="U3090" s="60">
        <f ca="1"/>
        <v>-0.21507156020991647</v>
      </c>
      <c r="V3090" s="60">
        <f ca="1"/>
        <v>0.32436527923326908</v>
      </c>
      <c r="W3090" s="60">
        <f ca="1"/>
        <v>-0.5246942356101828</v>
      </c>
      <c r="X3090" s="60">
        <f ca="1"/>
        <v>-0.19616224730125953</v>
      </c>
      <c r="Y3090" s="52">
        <f ca="1">$B$14 * EXP(($E$3 - $C$14^2/2) * Y$2 + $C$14*SQRT(Y$2)*T3090)</f>
        <v>102.69362915850233</v>
      </c>
      <c r="Z3090" s="52">
        <f ca="1">Y3090 * EXP(($E$3 - $C$14^2/2) * (Z$2-Y$2) + $C$14*SQRT(Z$2-Y$2)*U3090)</f>
        <v>96.759509205046996</v>
      </c>
      <c r="AA3090" s="52">
        <f ca="1">Z3090 * EXP(($E$3 - $C$14^2/2) * (AA$2-Z$2) + $C$14*SQRT(AA$2-Z$2)*V3090)</f>
        <v>107.18305822562415</v>
      </c>
      <c r="AB3090" s="52">
        <f ca="1">AA3090 * EXP(($E$3 - $C$14^2/2) * (AB$2-AA$2) + $C$14*SQRT(AB$2-AA$2)*W3090)</f>
        <v>92.031409512211169</v>
      </c>
      <c r="AC3090" s="52">
        <f ca="1">AB3090 * EXP(($E$3 - $C$14^2/2) * (AC$2-AB$2) + $C$14*SQRT(AC$2-AB$2)*X3090)</f>
        <v>87.206707805702379</v>
      </c>
      <c r="AD3090" s="47"/>
      <c r="AE3090" s="3" t="s">
        <v>68</v>
      </c>
      <c r="AF3090" s="52" t="b">
        <f ca="1">AND(AF3087&gt;$B$3, NOT(OR($AF3089:AF3089)))</f>
        <v>0</v>
      </c>
      <c r="AG3090" s="52" t="b">
        <f ca="1">AND(AG3087&gt;$B$3, NOT(OR($AF3089:AG3089)))</f>
        <v>0</v>
      </c>
      <c r="AH3090" s="52" t="b">
        <f ca="1">AND(AH3087&gt;$B$3, NOT(OR($AF3089:AH3089)))</f>
        <v>0</v>
      </c>
      <c r="AI3090" s="52" t="b">
        <f ca="1">AND(AI3087&gt;$B$3, NOT(OR($AF3089:AI3089)))</f>
        <v>0</v>
      </c>
      <c r="AJ3090" s="52" t="b">
        <f ca="1">AND(AJ3087&gt;$B$3, NOT(OR($AF3089:AJ3089)))</f>
        <v>0</v>
      </c>
      <c r="AK3090" s="74"/>
      <c r="AL3090" s="70"/>
    </row>
    <row r="3091" spans="6:38" ht="14.55" customHeight="1" x14ac:dyDescent="0.3">
      <c r="F3091" s="79"/>
      <c r="G3091" s="3">
        <v>3089</v>
      </c>
      <c r="H3091" s="61">
        <v>0.37444611853901649</v>
      </c>
      <c r="I3091" s="61">
        <v>-0.47410659812211398</v>
      </c>
      <c r="J3091" s="61">
        <v>-0.60255689822788194</v>
      </c>
      <c r="K3091" s="62">
        <v>-0.31622722959135785</v>
      </c>
      <c r="L3091" s="60">
        <f t="array" ref="L3091:O3091">TRANSPOSE(MMULT(Option!$B$25:$E$28, TRANSPOSE(H3091:K3091)))</f>
        <v>0.37444611853901649</v>
      </c>
      <c r="M3091" s="60">
        <v>-0.28474742725891256</v>
      </c>
      <c r="N3091" s="60">
        <v>-0.50360359133400756</v>
      </c>
      <c r="O3091" s="60">
        <v>-0.36277968746584033</v>
      </c>
      <c r="P3091" s="56" t="str">
        <f t="shared" si="3887"/>
        <v>618/4</v>
      </c>
      <c r="R3091" s="80">
        <v>773</v>
      </c>
      <c r="S3091" s="3" t="s">
        <v>28</v>
      </c>
      <c r="T3091" s="60">
        <f t="array" aca="1" ref="T3091:T3094" ca="1">TRANSPOSE(OFFSET($L$3, MATCH($R3091 &amp; "/" &amp; T$2, $P$3:$P$5002, 0) - 1, 0, 1, $E$1))</f>
        <v>0.76086800343838223</v>
      </c>
      <c r="U3091" s="60">
        <f t="array" aca="1" ref="U3091:U3094" ca="1">TRANSPOSE(OFFSET($L$3, MATCH($R3091 &amp; "/" &amp; U$2, $P$3:$P$5002, 0) - 1, 0, 1, $E$1))</f>
        <v>0.5021946088114988</v>
      </c>
      <c r="V3091" s="60">
        <f t="array" aca="1" ref="V3091:V3094" ca="1">TRANSPOSE(OFFSET($L$3, MATCH($R3091 &amp; "/" &amp; V$2, $P$3:$P$5002, 0) - 1, 0, 1, $E$1))</f>
        <v>0.32304994823808825</v>
      </c>
      <c r="W3091" s="60">
        <f t="array" aca="1" ref="W3091:W3094" ca="1">TRANSPOSE(OFFSET($L$3, MATCH($R3091 &amp; "/" &amp; W$2, $P$3:$P$5002, 0) - 1, 0, 1, $E$1))</f>
        <v>0.36730312503081713</v>
      </c>
      <c r="X3091" s="60">
        <f t="array" aca="1" ref="X3091:X3094" ca="1">TRANSPOSE(OFFSET($L$3, MATCH($R3091 &amp; "/" &amp; X$2, $P$3:$P$5002, 0) - 1, 0, 1, $E$1))</f>
        <v>-1.8307352192912976</v>
      </c>
      <c r="Y3091" s="52">
        <f ca="1">$B$11 * EXP(($E$3 - $C$11^2/2) * Y$2 + $C$11*SQRT(Y$2)*T3091)</f>
        <v>126.27102475705803</v>
      </c>
      <c r="Z3091" s="52">
        <f ca="1">Y3091 * EXP(($E$3 - $C$11^2/2) * (Z$2-Y$2) + $C$11*SQRT(Z$2-Y$2)*U3091)</f>
        <v>147.53847211419719</v>
      </c>
      <c r="AA3091" s="52">
        <f ca="1">Z3091 * EXP(($E$3 - $C$11^2/2) * (AA$2-Z$2) + $C$11*SQRT(AA$2-Z$2)*V3091)</f>
        <v>163.3677760750212</v>
      </c>
      <c r="AB3091" s="52">
        <f ca="1">AA3091 * EXP(($E$3 - $C$11^2/2) * (AB$2-AA$2) + $C$11*SQRT(AB$2-AA$2)*W3091)</f>
        <v>183.3129665136853</v>
      </c>
      <c r="AC3091" s="52">
        <f ca="1">AB3091 * EXP(($E$3 - $C$11^2/2) * (AC$2-AB$2) + $C$11*SQRT(AC$2-AB$2)*X3091)</f>
        <v>106.37539773291141</v>
      </c>
      <c r="AD3091" s="47"/>
      <c r="AE3091" s="3" t="s">
        <v>69</v>
      </c>
      <c r="AF3091" s="20" cm="1">
        <f t="array" aca="1" ref="AF3091" ca="1">MIN(Y3091:Y3094 / $D$11:$D$14)</f>
        <v>0.84829045832598804</v>
      </c>
      <c r="AG3091" s="20" cm="1">
        <f t="array" aca="1" ref="AG3091" ca="1">MIN(Z3091:Z3094 / $D$11:$D$14)</f>
        <v>0.98053420921370216</v>
      </c>
      <c r="AH3091" s="20" cm="1">
        <f t="array" aca="1" ref="AH3091" ca="1">MIN(AA3091:AA3094 / $D$11:$D$14)</f>
        <v>1.0218078559859147</v>
      </c>
      <c r="AI3091" s="20" cm="1">
        <f t="array" aca="1" ref="AI3091" ca="1">MIN(AB3091:AB3094 / $D$11:$D$14)</f>
        <v>1.4276283130435488</v>
      </c>
      <c r="AJ3091" s="20" cm="1">
        <f t="array" aca="1" ref="AJ3091" ca="1">MIN(AC3091:AC3094 / $D$11:$D$14)</f>
        <v>1.0482221720148712</v>
      </c>
      <c r="AK3091" s="72">
        <f t="array" aca="1" ref="AK3091" ca="1">SUMPRODUCT(AF3092:AJ3092, EXP(-$E$3*$AF$2:$AJ$2))</f>
        <v>126718.35135761407</v>
      </c>
      <c r="AL3091" s="70">
        <f ca="1">MAX(AC3092 - $D$11, 0) * EXP(-$E$2*$E$3)</f>
        <v>44.754592071516512</v>
      </c>
    </row>
    <row r="3092" spans="6:38" ht="14.55" customHeight="1" x14ac:dyDescent="0.3">
      <c r="F3092" s="79"/>
      <c r="G3092" s="3">
        <v>3090</v>
      </c>
      <c r="H3092" s="61">
        <v>0.82028392340494005</v>
      </c>
      <c r="I3092" s="61">
        <v>1.0993602976514334</v>
      </c>
      <c r="J3092" s="61">
        <v>8.5668706155251337E-2</v>
      </c>
      <c r="K3092" s="62">
        <v>-0.71949827258945664</v>
      </c>
      <c r="L3092" s="60">
        <f t="array" ref="L3092:O3092">TRANSPOSE(MMULT(Option!$B$25:$E$28, TRANSPOSE(H3092:K3092)))</f>
        <v>0.82028392340494005</v>
      </c>
      <c r="M3092" s="60">
        <v>1.3356939253653515</v>
      </c>
      <c r="N3092" s="60">
        <v>0.69123735800491071</v>
      </c>
      <c r="O3092" s="60">
        <v>1.657298030386456E-2</v>
      </c>
      <c r="P3092" s="56" t="str">
        <f t="shared" si="3887"/>
        <v>618/5</v>
      </c>
      <c r="R3092" s="80"/>
      <c r="S3092" s="3" t="s">
        <v>29</v>
      </c>
      <c r="T3092" s="60">
        <f ca="1"/>
        <v>1.0935743718749265</v>
      </c>
      <c r="U3092" s="60">
        <f ca="1"/>
        <v>1.1925275235710135</v>
      </c>
      <c r="V3092" s="60">
        <f ca="1"/>
        <v>-1.3786041326838365</v>
      </c>
      <c r="W3092" s="60">
        <f ca="1"/>
        <v>1.3486686520223417</v>
      </c>
      <c r="X3092" s="60">
        <f ca="1"/>
        <v>-0.82603444750506072</v>
      </c>
      <c r="Y3092" s="52">
        <f ca="1">$B$12 * EXP(($E$3 - $C$12^2/2) * Y$2 + $C$12*SQRT(Y$2)*T3092)</f>
        <v>139.5248187398517</v>
      </c>
      <c r="Z3092" s="52">
        <f ca="1">Y3092 * EXP(($E$3 - $C$12^2/2) * (Z$2-Y$2) + $C$12*SQRT(Z$2-Y$2)*U3092)</f>
        <v>200.53739831641937</v>
      </c>
      <c r="AA3092" s="52">
        <f ca="1">Z3092 * EXP(($E$3 - $C$12^2/2) * (AA$2-Z$2) + $C$12*SQRT(AA$2-Z$2)*V3092)</f>
        <v>133.27564666624889</v>
      </c>
      <c r="AB3092" s="52">
        <f ca="1">AA3092 * EXP(($E$3 - $C$12^2/2) * (AB$2-AA$2) + $C$12*SQRT(AB$2-AA$2)*W3092)</f>
        <v>200.74192150005837</v>
      </c>
      <c r="AC3092" s="52">
        <f ca="1">AB3092 * EXP(($E$3 - $C$12^2/2) * (AC$2-AB$2) + $C$12*SQRT(AC$2-AB$2)*X3092)</f>
        <v>157.46603373331888</v>
      </c>
      <c r="AD3092" s="47"/>
      <c r="AE3092" s="3" t="s">
        <v>47</v>
      </c>
      <c r="AF3092" s="64">
        <f t="shared" ref="AF3092" ca="1" si="3908">($B$5*AF3094 + (1 + $B$6)*AF3093)*$B$2</f>
        <v>15000</v>
      </c>
      <c r="AG3092" s="64">
        <f t="shared" ref="AG3092" ca="1" si="3909">($B$5*AG3094 + (1 + $B$6)*AG3093)*$B$2</f>
        <v>15000</v>
      </c>
      <c r="AH3092" s="64">
        <f t="shared" ref="AH3092" ca="1" si="3910">($B$5*AH3094 + (1 + $B$6)*AH3093)*$B$2</f>
        <v>15000</v>
      </c>
      <c r="AI3092" s="64">
        <f t="shared" ref="AI3092" ca="1" si="3911">($B$5*AI3094 + (1 + $B$6)*AI3093)*$B$2</f>
        <v>105000</v>
      </c>
      <c r="AJ3092" s="64" cm="1">
        <f t="array" aca="1" ref="AJ3092" ca="1">($B$5*AJ3094 + (1 + $B$6)*AJ3093 + AND(NOT(AF3093:AJ3093)))*$B$2</f>
        <v>0</v>
      </c>
      <c r="AK3092" s="73"/>
      <c r="AL3092" s="70"/>
    </row>
    <row r="3093" spans="6:38" ht="14.55" customHeight="1" x14ac:dyDescent="0.3">
      <c r="F3093" s="79"/>
      <c r="G3093" s="3">
        <v>3091</v>
      </c>
      <c r="H3093" s="61">
        <v>1.6324527248457619</v>
      </c>
      <c r="I3093" s="61">
        <v>-1.4033648114977053</v>
      </c>
      <c r="J3093" s="61">
        <v>1.5787075957455636</v>
      </c>
      <c r="K3093" s="62">
        <v>0.92675498618304164</v>
      </c>
      <c r="L3093" s="60">
        <f t="array" ref="L3093:O3093">TRANSPOSE(MMULT(Option!$B$25:$E$28, TRANSPOSE(H3093:K3093)))</f>
        <v>1.6324527248457619</v>
      </c>
      <c r="M3093" s="60">
        <v>-0.63322400532682876</v>
      </c>
      <c r="N3093" s="60">
        <v>1.6720886919298015</v>
      </c>
      <c r="O3093" s="60">
        <v>1.3872516474969694</v>
      </c>
      <c r="P3093" s="56" t="str">
        <f t="shared" si="3887"/>
        <v>619/1</v>
      </c>
      <c r="R3093" s="80"/>
      <c r="S3093" s="3" t="s">
        <v>31</v>
      </c>
      <c r="T3093" s="60">
        <f ca="1"/>
        <v>-0.56510726742178119</v>
      </c>
      <c r="U3093" s="60">
        <f ca="1"/>
        <v>1.4739046686463695</v>
      </c>
      <c r="V3093" s="60">
        <f ca="1"/>
        <v>1.3567020439465651</v>
      </c>
      <c r="W3093" s="60">
        <f ca="1"/>
        <v>0.33982283690783122</v>
      </c>
      <c r="X3093" s="60">
        <f ca="1"/>
        <v>-1.2079755607591873</v>
      </c>
      <c r="Y3093" s="52">
        <f ca="1">$B$13 * EXP(($E$3 - $C$13^2/2) * Y$2 + $C$13*SQRT(Y$2)*T3093)</f>
        <v>84.829045832598808</v>
      </c>
      <c r="Z3093" s="52">
        <f ca="1">Y3093 * EXP(($E$3 - $C$13^2/2) * (Z$2-Y$2) + $C$13*SQRT(Z$2-Y$2)*U3093)</f>
        <v>132.66264556633317</v>
      </c>
      <c r="AA3093" s="52">
        <f ca="1">Z3093 * EXP(($E$3 - $C$13^2/2) * (AA$2-Z$2) + $C$13*SQRT(AA$2-Z$2)*V3093)</f>
        <v>200.30075650802189</v>
      </c>
      <c r="AB3093" s="52">
        <f ca="1">AA3093 * EXP(($E$3 - $C$13^2/2) * (AB$2-AA$2) + $C$13*SQRT(AB$2-AA$2)*W3093)</f>
        <v>222.90972538818875</v>
      </c>
      <c r="AC3093" s="52">
        <f ca="1">AB3093 * EXP(($E$3 - $C$13^2/2) * (AC$2-AB$2) + $C$13*SQRT(AC$2-AB$2)*X3093)</f>
        <v>155.92485654467581</v>
      </c>
      <c r="AD3093" s="47"/>
      <c r="AE3093" s="3" t="s">
        <v>46</v>
      </c>
      <c r="AF3093" s="52" t="b">
        <f t="shared" ref="AF3093" ca="1" si="3912">AF3091 &gt;= $B$4</f>
        <v>0</v>
      </c>
      <c r="AG3093" s="52" t="b">
        <f t="array" aca="1" ref="AG3093" ca="1">AND(AG3091 &gt;= $B$4, NOT(OR($AF3093:AF3093)))</f>
        <v>0</v>
      </c>
      <c r="AH3093" s="52" t="b">
        <f t="array" aca="1" ref="AH3093" ca="1">AND(AH3091 &gt;= $B$4, NOT(OR($AF3093:AG3093)))</f>
        <v>0</v>
      </c>
      <c r="AI3093" s="52" t="b">
        <f t="array" aca="1" ref="AI3093" ca="1">AND(AI3091 &gt;= $B$4, NOT(OR($AF3093:AH3093)))</f>
        <v>1</v>
      </c>
      <c r="AJ3093" s="52" t="b">
        <f t="array" aca="1" ref="AJ3093" ca="1">AND(AJ3091 &gt;= $B$4, NOT(OR($AF3093:AI3093)))</f>
        <v>0</v>
      </c>
      <c r="AK3093" s="73"/>
      <c r="AL3093" s="70"/>
    </row>
    <row r="3094" spans="6:38" ht="14.55" customHeight="1" x14ac:dyDescent="0.3">
      <c r="F3094" s="79"/>
      <c r="G3094" s="3">
        <v>3092</v>
      </c>
      <c r="H3094" s="61">
        <v>0.62938148496790958</v>
      </c>
      <c r="I3094" s="61">
        <v>1.4253542286463721</v>
      </c>
      <c r="J3094" s="61">
        <v>0.87645063374846954</v>
      </c>
      <c r="K3094" s="62">
        <v>0.15392560765656077</v>
      </c>
      <c r="L3094" s="60">
        <f t="array" ref="L3094:O3094">TRANSPOSE(MMULT(Option!$B$25:$E$28, TRANSPOSE(H3094:K3094)))</f>
        <v>0.62938148496790958</v>
      </c>
      <c r="M3094" s="60">
        <v>1.5581113229666426</v>
      </c>
      <c r="N3094" s="60">
        <v>1.3947933587939854</v>
      </c>
      <c r="O3094" s="60">
        <v>0.92787760795040031</v>
      </c>
      <c r="P3094" s="56" t="str">
        <f t="shared" si="3887"/>
        <v>619/2</v>
      </c>
      <c r="R3094" s="80"/>
      <c r="S3094" s="3" t="s">
        <v>30</v>
      </c>
      <c r="T3094" s="60">
        <f ca="1"/>
        <v>4.8803734183467534E-2</v>
      </c>
      <c r="U3094" s="60">
        <f ca="1"/>
        <v>-0.14766288216426116</v>
      </c>
      <c r="V3094" s="60">
        <f ca="1"/>
        <v>0.12077070219496722</v>
      </c>
      <c r="W3094" s="60">
        <f ca="1"/>
        <v>1.0981369292987189</v>
      </c>
      <c r="X3094" s="60">
        <f ca="1"/>
        <v>-1.0463966180854662</v>
      </c>
      <c r="Y3094" s="52">
        <f ca="1">$B$14 * EXP(($E$3 - $C$14^2/2) * Y$2 + $C$14*SQRT(Y$2)*T3094)</f>
        <v>101.98352761204291</v>
      </c>
      <c r="Z3094" s="52">
        <f ca="1">Y3094 * EXP(($E$3 - $C$14^2/2) * (Z$2-Y$2) + $C$14*SQRT(Z$2-Y$2)*U3094)</f>
        <v>98.053420921370218</v>
      </c>
      <c r="AA3094" s="52">
        <f ca="1">Z3094 * EXP(($E$3 - $C$14^2/2) * (AA$2-Z$2) + $C$14*SQRT(AA$2-Z$2)*V3094)</f>
        <v>102.18078559859147</v>
      </c>
      <c r="AB3094" s="52">
        <f ca="1">AA3094 * EXP(($E$3 - $C$14^2/2) * (AB$2-AA$2) + $C$14*SQRT(AB$2-AA$2)*W3094)</f>
        <v>142.76283130435488</v>
      </c>
      <c r="AC3094" s="52">
        <f ca="1">AB3094 * EXP(($E$3 - $C$14^2/2) * (AC$2-AB$2) + $C$14*SQRT(AC$2-AB$2)*X3094)</f>
        <v>104.82221720148712</v>
      </c>
      <c r="AD3094" s="47"/>
      <c r="AE3094" s="3" t="s">
        <v>68</v>
      </c>
      <c r="AF3094" s="52" t="b">
        <f ca="1">AND(AF3091&gt;$B$3, NOT(OR($AF3093:AF3093)))</f>
        <v>1</v>
      </c>
      <c r="AG3094" s="52" t="b">
        <f ca="1">AND(AG3091&gt;$B$3, NOT(OR($AF3093:AG3093)))</f>
        <v>1</v>
      </c>
      <c r="AH3094" s="52" t="b">
        <f ca="1">AND(AH3091&gt;$B$3, NOT(OR($AF3093:AH3093)))</f>
        <v>1</v>
      </c>
      <c r="AI3094" s="52" t="b">
        <f ca="1">AND(AI3091&gt;$B$3, NOT(OR($AF3093:AI3093)))</f>
        <v>0</v>
      </c>
      <c r="AJ3094" s="52" t="b">
        <f ca="1">AND(AJ3091&gt;$B$3, NOT(OR($AF3093:AJ3093)))</f>
        <v>0</v>
      </c>
      <c r="AK3094" s="74"/>
      <c r="AL3094" s="70"/>
    </row>
    <row r="3095" spans="6:38" ht="14.55" customHeight="1" x14ac:dyDescent="0.3">
      <c r="F3095" s="79"/>
      <c r="G3095" s="3">
        <v>3093</v>
      </c>
      <c r="H3095" s="61">
        <v>-1.8181956802022829</v>
      </c>
      <c r="I3095" s="61">
        <v>-0.93195244953476197</v>
      </c>
      <c r="J3095" s="61">
        <v>-0.59522493992366365</v>
      </c>
      <c r="K3095" s="62">
        <v>-0.28101386828576996</v>
      </c>
      <c r="L3095" s="60">
        <f t="array" ref="L3095:O3095">TRANSPOSE(MMULT(Option!$B$25:$E$28, TRANSPOSE(H3095:K3095)))</f>
        <v>-1.8181956802022829</v>
      </c>
      <c r="M3095" s="60">
        <v>-1.581426800899425</v>
      </c>
      <c r="N3095" s="60">
        <v>-1.4941127649492629</v>
      </c>
      <c r="O3095" s="60">
        <v>-1.3281426210753993</v>
      </c>
      <c r="P3095" s="56" t="str">
        <f t="shared" si="3887"/>
        <v>619/3</v>
      </c>
      <c r="R3095" s="80">
        <v>774</v>
      </c>
      <c r="S3095" s="3" t="s">
        <v>28</v>
      </c>
      <c r="T3095" s="60">
        <f t="array" aca="1" ref="T3095:T3098" ca="1">TRANSPOSE(OFFSET($L$3, MATCH($R3095 &amp; "/" &amp; T$2, $P$3:$P$5002, 0) - 1, 0, 1, $E$1))</f>
        <v>-1.3630646662686567</v>
      </c>
      <c r="U3095" s="60">
        <f t="array" aca="1" ref="U3095:U3098" ca="1">TRANSPOSE(OFFSET($L$3, MATCH($R3095 &amp; "/" &amp; U$2, $P$3:$P$5002, 0) - 1, 0, 1, $E$1))</f>
        <v>1.2910935800295213</v>
      </c>
      <c r="V3095" s="60">
        <f t="array" aca="1" ref="V3095:V3098" ca="1">TRANSPOSE(OFFSET($L$3, MATCH($R3095 &amp; "/" &amp; V$2, $P$3:$P$5002, 0) - 1, 0, 1, $E$1))</f>
        <v>0.59324156145305362</v>
      </c>
      <c r="W3095" s="60">
        <f t="array" aca="1" ref="W3095:W3098" ca="1">TRANSPOSE(OFFSET($L$3, MATCH($R3095 &amp; "/" &amp; W$2, $P$3:$P$5002, 0) - 1, 0, 1, $E$1))</f>
        <v>1.1849950763119377</v>
      </c>
      <c r="X3095" s="60">
        <f t="array" aca="1" ref="X3095:X3098" ca="1">TRANSPOSE(OFFSET($L$3, MATCH($R3095 &amp; "/" &amp; X$2, $P$3:$P$5002, 0) - 1, 0, 1, $E$1))</f>
        <v>-0.74127392104940937</v>
      </c>
      <c r="Y3095" s="52">
        <f ca="1">$B$11 * EXP(($E$3 - $C$11^2/2) * Y$2 + $C$11*SQRT(Y$2)*T3095)</f>
        <v>66.769793563351485</v>
      </c>
      <c r="Z3095" s="52">
        <f ca="1">Y3095 * EXP(($E$3 - $C$11^2/2) * (Z$2-Y$2) + $C$11*SQRT(Z$2-Y$2)*U3095)</f>
        <v>98.847559473025626</v>
      </c>
      <c r="AA3095" s="52">
        <f ca="1">Z3095 * EXP(($E$3 - $C$11^2/2) * (AA$2-Z$2) + $C$11*SQRT(AA$2-Z$2)*V3095)</f>
        <v>118.6943057339665</v>
      </c>
      <c r="AB3095" s="52">
        <f ca="1">AA3095 * EXP(($E$3 - $C$11^2/2) * (AB$2-AA$2) + $C$11*SQRT(AB$2-AA$2)*W3095)</f>
        <v>170.21287361602279</v>
      </c>
      <c r="AC3095" s="52">
        <f ca="1">AB3095 * EXP(($E$3 - $C$11^2/2) * (AC$2-AB$2) + $C$11*SQRT(AC$2-AB$2)*X3095)</f>
        <v>136.95709137542653</v>
      </c>
      <c r="AD3095" s="47"/>
      <c r="AE3095" s="3" t="s">
        <v>69</v>
      </c>
      <c r="AF3095" s="20" cm="1">
        <f t="array" aca="1" ref="AF3095" ca="1">MIN(Y3095:Y3098 / $D$11:$D$14)</f>
        <v>0.61259821212858401</v>
      </c>
      <c r="AG3095" s="20" cm="1">
        <f t="array" aca="1" ref="AG3095" ca="1">MIN(Z3095:Z3098 / $D$11:$D$14)</f>
        <v>0.59276106995819133</v>
      </c>
      <c r="AH3095" s="20" cm="1">
        <f t="array" aca="1" ref="AH3095" ca="1">MIN(AA3095:AA3098 / $D$11:$D$14)</f>
        <v>0.68477450570857401</v>
      </c>
      <c r="AI3095" s="20" cm="1">
        <f t="array" aca="1" ref="AI3095" ca="1">MIN(AB3095:AB3098 / $D$11:$D$14)</f>
        <v>0.82350535420771764</v>
      </c>
      <c r="AJ3095" s="20" cm="1">
        <f t="array" aca="1" ref="AJ3095" ca="1">MIN(AC3095:AC3098 / $D$11:$D$14)</f>
        <v>0.94279701428740337</v>
      </c>
      <c r="AK3095" s="72">
        <f t="array" aca="1" ref="AK3095" ca="1">SUMPRODUCT(AF3096:AJ3096, EXP(-$E$3*$AF$2:$AJ$2))</f>
        <v>101843.05134938128</v>
      </c>
      <c r="AL3095" s="70">
        <f ca="1">MAX(AC3096 - $D$11, 0) * EXP(-$E$2*$E$3)</f>
        <v>0</v>
      </c>
    </row>
    <row r="3096" spans="6:38" ht="14.55" customHeight="1" x14ac:dyDescent="0.3">
      <c r="F3096" s="79"/>
      <c r="G3096" s="3">
        <v>3094</v>
      </c>
      <c r="H3096" s="61">
        <v>-0.50112517415696145</v>
      </c>
      <c r="I3096" s="61">
        <v>-0.5269735360962704</v>
      </c>
      <c r="J3096" s="61">
        <v>-1.0584590858061984</v>
      </c>
      <c r="K3096" s="62">
        <v>0.20916545344013091</v>
      </c>
      <c r="L3096" s="60">
        <f t="array" ref="L3096:O3096">TRANSPOSE(MMULT(Option!$B$25:$E$28, TRANSPOSE(H3096:K3096)))</f>
        <v>-0.50112517415696145</v>
      </c>
      <c r="M3096" s="60">
        <v>-0.68342929334272517</v>
      </c>
      <c r="N3096" s="60">
        <v>-1.2680994027175152</v>
      </c>
      <c r="O3096" s="60">
        <v>-0.36591560025757142</v>
      </c>
      <c r="P3096" s="56" t="str">
        <f t="shared" si="3887"/>
        <v>619/4</v>
      </c>
      <c r="R3096" s="80"/>
      <c r="S3096" s="3" t="s">
        <v>29</v>
      </c>
      <c r="T3096" s="60">
        <f ca="1"/>
        <v>-1.6501533436165736</v>
      </c>
      <c r="U3096" s="60">
        <f ca="1"/>
        <v>-0.12639291844097844</v>
      </c>
      <c r="V3096" s="60">
        <f ca="1"/>
        <v>0.46432731652079073</v>
      </c>
      <c r="W3096" s="60">
        <f ca="1"/>
        <v>0.59826818681866223</v>
      </c>
      <c r="X3096" s="60">
        <f ca="1"/>
        <v>0.43426984277816055</v>
      </c>
      <c r="Y3096" s="52">
        <f ca="1">$B$12 * EXP(($E$3 - $C$12^2/2) * Y$2 + $C$12*SQRT(Y$2)*T3096)</f>
        <v>61.259821212858398</v>
      </c>
      <c r="Z3096" s="52">
        <f ca="1">Y3096 * EXP(($E$3 - $C$12^2/2) * (Z$2-Y$2) + $C$12*SQRT(Z$2-Y$2)*U3096)</f>
        <v>59.276106995819134</v>
      </c>
      <c r="AA3096" s="52">
        <f ca="1">Z3096 * EXP(($E$3 - $C$12^2/2) * (AA$2-Z$2) + $C$12*SQRT(AA$2-Z$2)*V3096)</f>
        <v>68.4774505708574</v>
      </c>
      <c r="AB3096" s="52">
        <f ca="1">AA3096 * EXP(($E$3 - $C$12^2/2) * (AB$2-AA$2) + $C$12*SQRT(AB$2-AA$2)*W3096)</f>
        <v>82.350535420771763</v>
      </c>
      <c r="AC3096" s="52">
        <f ca="1">AB3096 * EXP(($E$3 - $C$12^2/2) * (AC$2-AB$2) + $C$12*SQRT(AC$2-AB$2)*X3096)</f>
        <v>94.279701428740339</v>
      </c>
      <c r="AD3096" s="47"/>
      <c r="AE3096" s="3" t="s">
        <v>47</v>
      </c>
      <c r="AF3096" s="64">
        <f t="shared" ref="AF3096" ca="1" si="3913">($B$5*AF3098 + (1 + $B$6)*AF3097)*$B$2</f>
        <v>0</v>
      </c>
      <c r="AG3096" s="64">
        <f t="shared" ref="AG3096" ca="1" si="3914">($B$5*AG3098 + (1 + $B$6)*AG3097)*$B$2</f>
        <v>0</v>
      </c>
      <c r="AH3096" s="64">
        <f t="shared" ref="AH3096" ca="1" si="3915">($B$5*AH3098 + (1 + $B$6)*AH3097)*$B$2</f>
        <v>0</v>
      </c>
      <c r="AI3096" s="64">
        <f t="shared" ref="AI3096" ca="1" si="3916">($B$5*AI3098 + (1 + $B$6)*AI3097)*$B$2</f>
        <v>15000</v>
      </c>
      <c r="AJ3096" s="64" cm="1">
        <f t="array" aca="1" ref="AJ3096" ca="1">($B$5*AJ3098 + (1 + $B$6)*AJ3097 + AND(NOT(AF3097:AJ3097)))*$B$2</f>
        <v>114999.99999999999</v>
      </c>
      <c r="AK3096" s="73"/>
      <c r="AL3096" s="70"/>
    </row>
    <row r="3097" spans="6:38" ht="14.55" customHeight="1" x14ac:dyDescent="0.3">
      <c r="F3097" s="79"/>
      <c r="G3097" s="3">
        <v>3095</v>
      </c>
      <c r="H3097" s="61">
        <v>-0.54798149930038342</v>
      </c>
      <c r="I3097" s="61">
        <v>-2.8019323883053806</v>
      </c>
      <c r="J3097" s="61">
        <v>0.25949396463576097</v>
      </c>
      <c r="K3097" s="62">
        <v>-1.0635838083694675</v>
      </c>
      <c r="L3097" s="60">
        <f t="array" ref="L3097:O3097">TRANSPOSE(MMULT(Option!$B$25:$E$28, TRANSPOSE(H3097:K3097)))</f>
        <v>-0.54798149930038342</v>
      </c>
      <c r="M3097" s="60">
        <v>-2.7872060520317143</v>
      </c>
      <c r="N3097" s="60">
        <v>-0.72499456783605909</v>
      </c>
      <c r="O3097" s="60">
        <v>-1.8130614521756936</v>
      </c>
      <c r="P3097" s="56" t="str">
        <f t="shared" si="3887"/>
        <v>619/5</v>
      </c>
      <c r="R3097" s="80"/>
      <c r="S3097" s="3" t="s">
        <v>31</v>
      </c>
      <c r="T3097" s="60">
        <f ca="1"/>
        <v>-0.97608189829035141</v>
      </c>
      <c r="U3097" s="60">
        <f ca="1"/>
        <v>1.8266683484519119</v>
      </c>
      <c r="V3097" s="60">
        <f ca="1"/>
        <v>0.10940725833653761</v>
      </c>
      <c r="W3097" s="60">
        <f ca="1"/>
        <v>0.78173542346887559</v>
      </c>
      <c r="X3097" s="60">
        <f ca="1"/>
        <v>-0.37494558299649827</v>
      </c>
      <c r="Y3097" s="52">
        <f ca="1">$B$13 * EXP(($E$3 - $C$13^2/2) * Y$2 + $C$13*SQRT(Y$2)*T3097)</f>
        <v>74.989313483767177</v>
      </c>
      <c r="Z3097" s="52">
        <f ca="1">Y3097 * EXP(($E$3 - $C$13^2/2) * (Z$2-Y$2) + $C$13*SQRT(Z$2-Y$2)*U3097)</f>
        <v>130.36603151440917</v>
      </c>
      <c r="AA3097" s="52">
        <f ca="1">Z3097 * EXP(($E$3 - $C$13^2/2) * (AA$2-Z$2) + $C$13*SQRT(AA$2-Z$2)*V3097)</f>
        <v>135.39119089980713</v>
      </c>
      <c r="AB3097" s="52">
        <f ca="1">AA3097 * EXP(($E$3 - $C$13^2/2) * (AB$2-AA$2) + $C$13*SQRT(AB$2-AA$2)*W3097)</f>
        <v>172.03344843943208</v>
      </c>
      <c r="AC3097" s="52">
        <f ca="1">AB3097 * EXP(($E$3 - $C$13^2/2) * (AC$2-AB$2) + $C$13*SQRT(AC$2-AB$2)*X3097)</f>
        <v>154.50172335536294</v>
      </c>
      <c r="AD3097" s="47"/>
      <c r="AE3097" s="3" t="s">
        <v>46</v>
      </c>
      <c r="AF3097" s="52" t="b">
        <f t="shared" ref="AF3097" ca="1" si="3917">AF3095 &gt;= $B$4</f>
        <v>0</v>
      </c>
      <c r="AG3097" s="52" t="b">
        <f t="array" aca="1" ref="AG3097" ca="1">AND(AG3095 &gt;= $B$4, NOT(OR($AF3097:AF3097)))</f>
        <v>0</v>
      </c>
      <c r="AH3097" s="52" t="b">
        <f t="array" aca="1" ref="AH3097" ca="1">AND(AH3095 &gt;= $B$4, NOT(OR($AF3097:AG3097)))</f>
        <v>0</v>
      </c>
      <c r="AI3097" s="52" t="b">
        <f t="array" aca="1" ref="AI3097" ca="1">AND(AI3095 &gt;= $B$4, NOT(OR($AF3097:AH3097)))</f>
        <v>0</v>
      </c>
      <c r="AJ3097" s="52" t="b">
        <f t="array" aca="1" ref="AJ3097" ca="1">AND(AJ3095 &gt;= $B$4, NOT(OR($AF3097:AI3097)))</f>
        <v>0</v>
      </c>
      <c r="AK3097" s="73"/>
      <c r="AL3097" s="70"/>
    </row>
    <row r="3098" spans="6:38" ht="14.55" customHeight="1" x14ac:dyDescent="0.3">
      <c r="F3098" s="79"/>
      <c r="G3098" s="3">
        <v>3096</v>
      </c>
      <c r="H3098" s="61">
        <v>-0.32300739623120522</v>
      </c>
      <c r="I3098" s="61">
        <v>0.60628349408840443</v>
      </c>
      <c r="J3098" s="61">
        <v>-0.23437311413351627</v>
      </c>
      <c r="K3098" s="62">
        <v>-1.4109341269625937</v>
      </c>
      <c r="L3098" s="60">
        <f t="array" ref="L3098:O3098">TRANSPOSE(MMULT(Option!$B$25:$E$28, TRANSPOSE(H3098:K3098)))</f>
        <v>-0.32300739623120522</v>
      </c>
      <c r="M3098" s="60">
        <v>0.42646504236000282</v>
      </c>
      <c r="N3098" s="60">
        <v>-0.17629293779669533</v>
      </c>
      <c r="O3098" s="60">
        <v>-1.2244374213046672</v>
      </c>
      <c r="P3098" s="56" t="str">
        <f t="shared" si="3887"/>
        <v>620/1</v>
      </c>
      <c r="R3098" s="80"/>
      <c r="S3098" s="3" t="s">
        <v>30</v>
      </c>
      <c r="T3098" s="60">
        <f ca="1"/>
        <v>-0.36820272709108459</v>
      </c>
      <c r="U3098" s="60">
        <f ca="1"/>
        <v>1.2575946620576561</v>
      </c>
      <c r="V3098" s="60">
        <f ca="1"/>
        <v>1.5578190204993949</v>
      </c>
      <c r="W3098" s="60">
        <f ca="1"/>
        <v>-0.5603942906738496</v>
      </c>
      <c r="X3098" s="60">
        <f ca="1"/>
        <v>-0.54341138628177399</v>
      </c>
      <c r="Y3098" s="52">
        <f ca="1">$B$14 * EXP(($E$3 - $C$14^2/2) * Y$2 + $C$14*SQRT(Y$2)*T3098)</f>
        <v>89.990973230456291</v>
      </c>
      <c r="Z3098" s="52">
        <f ca="1">Y3098 * EXP(($E$3 - $C$14^2/2) * (Z$2-Y$2) + $C$14*SQRT(Z$2-Y$2)*U3098)</f>
        <v>131.8925751299443</v>
      </c>
      <c r="AA3098" s="52">
        <f ca="1">Z3098 * EXP(($E$3 - $C$14^2/2) * (AA$2-Z$2) + $C$14*SQRT(AA$2-Z$2)*V3098)</f>
        <v>211.52294352530467</v>
      </c>
      <c r="AB3098" s="52">
        <f ca="1">AA3098 * EXP(($E$3 - $C$14^2/2) * (AB$2-AA$2) + $C$14*SQRT(AB$2-AA$2)*W3098)</f>
        <v>179.68677306384004</v>
      </c>
      <c r="AC3098" s="52">
        <f ca="1">AB3098 * EXP(($E$3 - $C$14^2/2) * (AC$2-AB$2) + $C$14*SQRT(AC$2-AB$2)*X3098)</f>
        <v>153.42191945116807</v>
      </c>
      <c r="AD3098" s="47"/>
      <c r="AE3098" s="3" t="s">
        <v>68</v>
      </c>
      <c r="AF3098" s="52" t="b">
        <f ca="1">AND(AF3095&gt;$B$3, NOT(OR($AF3097:AF3097)))</f>
        <v>0</v>
      </c>
      <c r="AG3098" s="52" t="b">
        <f ca="1">AND(AG3095&gt;$B$3, NOT(OR($AF3097:AG3097)))</f>
        <v>0</v>
      </c>
      <c r="AH3098" s="52" t="b">
        <f ca="1">AND(AH3095&gt;$B$3, NOT(OR($AF3097:AH3097)))</f>
        <v>0</v>
      </c>
      <c r="AI3098" s="52" t="b">
        <f ca="1">AND(AI3095&gt;$B$3, NOT(OR($AF3097:AI3097)))</f>
        <v>1</v>
      </c>
      <c r="AJ3098" s="52" t="b">
        <f ca="1">AND(AJ3095&gt;$B$3, NOT(OR($AF3097:AJ3097)))</f>
        <v>1</v>
      </c>
      <c r="AK3098" s="74"/>
      <c r="AL3098" s="70"/>
    </row>
    <row r="3099" spans="6:38" ht="14.55" customHeight="1" x14ac:dyDescent="0.3">
      <c r="F3099" s="79"/>
      <c r="G3099" s="3">
        <v>3097</v>
      </c>
      <c r="H3099" s="61">
        <v>0.77800544410354333</v>
      </c>
      <c r="I3099" s="61">
        <v>-0.62480963466994377</v>
      </c>
      <c r="J3099" s="61">
        <v>-0.24512274396773656</v>
      </c>
      <c r="K3099" s="62">
        <v>1.5173556686931158</v>
      </c>
      <c r="L3099" s="60">
        <f t="array" ref="L3099:O3099">TRANSPOSE(MMULT(Option!$B$25:$E$28, TRANSPOSE(H3099:K3099)))</f>
        <v>0.77800544410354333</v>
      </c>
      <c r="M3099" s="60">
        <v>-0.26144531152112704</v>
      </c>
      <c r="N3099" s="60">
        <v>-6.7705164038251053E-2</v>
      </c>
      <c r="O3099" s="60">
        <v>1.3991313131599714</v>
      </c>
      <c r="P3099" s="56" t="str">
        <f t="shared" si="3887"/>
        <v>620/2</v>
      </c>
      <c r="R3099" s="80">
        <v>775</v>
      </c>
      <c r="S3099" s="3" t="s">
        <v>28</v>
      </c>
      <c r="T3099" s="60">
        <f t="array" aca="1" ref="T3099:T3102" ca="1">TRANSPOSE(OFFSET($L$3, MATCH($R3099 &amp; "/" &amp; T$2, $P$3:$P$5002, 0) - 1, 0, 1, $E$1))</f>
        <v>-0.19924563953436294</v>
      </c>
      <c r="U3099" s="60">
        <f t="array" aca="1" ref="U3099:U3102" ca="1">TRANSPOSE(OFFSET($L$3, MATCH($R3099 &amp; "/" &amp; U$2, $P$3:$P$5002, 0) - 1, 0, 1, $E$1))</f>
        <v>-0.81328379495679792</v>
      </c>
      <c r="V3099" s="60">
        <f t="array" aca="1" ref="V3099:V3102" ca="1">TRANSPOSE(OFFSET($L$3, MATCH($R3099 &amp; "/" &amp; V$2, $P$3:$P$5002, 0) - 1, 0, 1, $E$1))</f>
        <v>-0.60420394008881129</v>
      </c>
      <c r="W3099" s="60">
        <f t="array" aca="1" ref="W3099:W3102" ca="1">TRANSPOSE(OFFSET($L$3, MATCH($R3099 &amp; "/" &amp; W$2, $P$3:$P$5002, 0) - 1, 0, 1, $E$1))</f>
        <v>-0.22902466221269674</v>
      </c>
      <c r="X3099" s="60">
        <f t="array" aca="1" ref="X3099:X3102" ca="1">TRANSPOSE(OFFSET($L$3, MATCH($R3099 &amp; "/" &amp; X$2, $P$3:$P$5002, 0) - 1, 0, 1, $E$1))</f>
        <v>1.3687016893203721</v>
      </c>
      <c r="Y3099" s="52">
        <f ca="1">$B$11 * EXP(($E$3 - $C$11^2/2) * Y$2 + $C$11*SQRT(Y$2)*T3099)</f>
        <v>94.669936948568647</v>
      </c>
      <c r="Z3099" s="52">
        <f ca="1">Y3099 * EXP(($E$3 - $C$11^2/2) * (Z$2-Y$2) + $C$11*SQRT(Z$2-Y$2)*U3099)</f>
        <v>74.54562511912863</v>
      </c>
      <c r="AA3099" s="52">
        <f ca="1">Z3099 * EXP(($E$3 - $C$11^2/2) * (AA$2-Z$2) + $C$11*SQRT(AA$2-Z$2)*V3099)</f>
        <v>62.49897606287167</v>
      </c>
      <c r="AB3099" s="52">
        <f ca="1">AA3099 * EXP(($E$3 - $C$11^2/2) * (AB$2-AA$2) + $C$11*SQRT(AB$2-AA$2)*W3099)</f>
        <v>58.641508086079831</v>
      </c>
      <c r="AC3099" s="52">
        <f ca="1">AB3099 * EXP(($E$3 - $C$11^2/2) * (AC$2-AB$2) + $C$11*SQRT(AC$2-AB$2)*X3099)</f>
        <v>88.85921663489853</v>
      </c>
      <c r="AD3099" s="47"/>
      <c r="AE3099" s="3" t="s">
        <v>69</v>
      </c>
      <c r="AF3099" s="20" cm="1">
        <f t="array" aca="1" ref="AF3099" ca="1">MIN(Y3099:Y3102 / $D$11:$D$14)</f>
        <v>0.90897684281627011</v>
      </c>
      <c r="AG3099" s="20" cm="1">
        <f t="array" aca="1" ref="AG3099" ca="1">MIN(Z3099:Z3102 / $D$11:$D$14)</f>
        <v>0.74246851349728149</v>
      </c>
      <c r="AH3099" s="20" cm="1">
        <f t="array" aca="1" ref="AH3099" ca="1">MIN(AA3099:AA3102 / $D$11:$D$14)</f>
        <v>0.43057191903024639</v>
      </c>
      <c r="AI3099" s="20" cm="1">
        <f t="array" aca="1" ref="AI3099" ca="1">MIN(AB3099:AB3102 / $D$11:$D$14)</f>
        <v>0.33750258595486776</v>
      </c>
      <c r="AJ3099" s="20" cm="1">
        <f t="array" aca="1" ref="AJ3099" ca="1">MIN(AC3099:AC3102 / $D$11:$D$14)</f>
        <v>0.34480968508895871</v>
      </c>
      <c r="AK3099" s="72">
        <f t="array" aca="1" ref="AK3099" ca="1">SUMPRODUCT(AF3100:AJ3100, EXP(-$E$3*$AF$2:$AJ$2))</f>
        <v>92148.519674651194</v>
      </c>
      <c r="AL3099" s="70">
        <f ca="1">MAX(AC3100 - $D$11, 0) * EXP(-$E$2*$E$3)</f>
        <v>82.416162587505326</v>
      </c>
    </row>
    <row r="3100" spans="6:38" ht="14.55" customHeight="1" x14ac:dyDescent="0.3">
      <c r="F3100" s="79"/>
      <c r="G3100" s="3">
        <v>3098</v>
      </c>
      <c r="H3100" s="61">
        <v>-0.67233134193118338</v>
      </c>
      <c r="I3100" s="61">
        <v>1.1889763411348631</v>
      </c>
      <c r="J3100" s="61">
        <v>-0.10870698064277115</v>
      </c>
      <c r="K3100" s="62">
        <v>-0.81282257938579139</v>
      </c>
      <c r="L3100" s="60">
        <f t="array" ref="L3100:O3100">TRANSPOSE(MMULT(Option!$B$25:$E$28, TRANSPOSE(H3100:K3100)))</f>
        <v>-0.67233134193118338</v>
      </c>
      <c r="M3100" s="60">
        <v>0.82078227977995599</v>
      </c>
      <c r="N3100" s="60">
        <v>-5.3063881634287755E-2</v>
      </c>
      <c r="O3100" s="60">
        <v>-0.67486254822351377</v>
      </c>
      <c r="P3100" s="56" t="str">
        <f t="shared" si="3887"/>
        <v>620/3</v>
      </c>
      <c r="R3100" s="80"/>
      <c r="S3100" s="3" t="s">
        <v>29</v>
      </c>
      <c r="T3100" s="60">
        <f ca="1"/>
        <v>0.67533594665535013</v>
      </c>
      <c r="U3100" s="60">
        <f ca="1"/>
        <v>0.16668039027325177</v>
      </c>
      <c r="V3100" s="60">
        <f ca="1"/>
        <v>1.1602014025347889</v>
      </c>
      <c r="W3100" s="60">
        <f ca="1"/>
        <v>-0.44946280856999427</v>
      </c>
      <c r="X3100" s="60">
        <f ca="1"/>
        <v>0.77008981215180161</v>
      </c>
      <c r="Y3100" s="52">
        <f ca="1">$B$12 * EXP(($E$3 - $C$12^2/2) * Y$2 + $C$12*SQRT(Y$2)*T3100)</f>
        <v>123.07217476462637</v>
      </c>
      <c r="Z3100" s="52">
        <f ca="1">Y3100 * EXP(($E$3 - $C$12^2/2) * (Z$2-Y$2) + $C$12*SQRT(Z$2-Y$2)*U3100)</f>
        <v>130.03128652363216</v>
      </c>
      <c r="AA3100" s="52">
        <f ca="1">Z3100 * EXP(($E$3 - $C$12^2/2) * (AA$2-Z$2) + $C$12*SQRT(AA$2-Z$2)*V3100)</f>
        <v>185.08876259576596</v>
      </c>
      <c r="AB3100" s="52">
        <f ca="1">AA3100 * EXP(($E$3 - $C$12^2/2) * (AB$2-AA$2) + $C$12*SQRT(AB$2-AA$2)*W3100)</f>
        <v>162.55179106804957</v>
      </c>
      <c r="AC3100" s="52">
        <f ca="1">AB3100 * EXP(($E$3 - $C$12^2/2) * (AC$2-AB$2) + $C$12*SQRT(AC$2-AB$2)*X3100)</f>
        <v>205.82444750822617</v>
      </c>
      <c r="AD3100" s="47"/>
      <c r="AE3100" s="3" t="s">
        <v>47</v>
      </c>
      <c r="AF3100" s="64">
        <f t="shared" ref="AF3100" ca="1" si="3918">($B$5*AF3102 + (1 + $B$6)*AF3101)*$B$2</f>
        <v>15000</v>
      </c>
      <c r="AG3100" s="64">
        <f t="shared" ref="AG3100" ca="1" si="3919">($B$5*AG3102 + (1 + $B$6)*AG3101)*$B$2</f>
        <v>0</v>
      </c>
      <c r="AH3100" s="64">
        <f t="shared" ref="AH3100" ca="1" si="3920">($B$5*AH3102 + (1 + $B$6)*AH3101)*$B$2</f>
        <v>0</v>
      </c>
      <c r="AI3100" s="64">
        <f t="shared" ref="AI3100" ca="1" si="3921">($B$5*AI3102 + (1 + $B$6)*AI3101)*$B$2</f>
        <v>0</v>
      </c>
      <c r="AJ3100" s="64" cm="1">
        <f t="array" aca="1" ref="AJ3100" ca="1">($B$5*AJ3102 + (1 + $B$6)*AJ3101 + AND(NOT(AF3101:AJ3101)))*$B$2</f>
        <v>100000</v>
      </c>
      <c r="AK3100" s="73"/>
      <c r="AL3100" s="70"/>
    </row>
    <row r="3101" spans="6:38" ht="14.55" customHeight="1" x14ac:dyDescent="0.3">
      <c r="F3101" s="79"/>
      <c r="G3101" s="3">
        <v>3099</v>
      </c>
      <c r="H3101" s="61">
        <v>-1.3641612022769205</v>
      </c>
      <c r="I3101" s="61">
        <v>0.77258557482738088</v>
      </c>
      <c r="J3101" s="61">
        <v>2.2280481068619222</v>
      </c>
      <c r="K3101" s="62">
        <v>-0.15540117705747891</v>
      </c>
      <c r="L3101" s="60">
        <f t="array" ref="L3101:O3101">TRANSPOSE(MMULT(Option!$B$25:$E$28, TRANSPOSE(H3101:K3101)))</f>
        <v>-1.3641612022769205</v>
      </c>
      <c r="M3101" s="60">
        <v>0.16242189458472012</v>
      </c>
      <c r="N3101" s="60">
        <v>1.6135629911053946</v>
      </c>
      <c r="O3101" s="60">
        <v>-4.1561243394954789E-2</v>
      </c>
      <c r="P3101" s="56" t="str">
        <f t="shared" si="3887"/>
        <v>620/4</v>
      </c>
      <c r="R3101" s="80"/>
      <c r="S3101" s="3" t="s">
        <v>31</v>
      </c>
      <c r="T3101" s="60">
        <f ca="1"/>
        <v>-0.33478553526270288</v>
      </c>
      <c r="U3101" s="60">
        <f ca="1"/>
        <v>-0.69113051563300454</v>
      </c>
      <c r="V3101" s="60">
        <f ca="1"/>
        <v>-1.832886981649275</v>
      </c>
      <c r="W3101" s="60">
        <f ca="1"/>
        <v>-0.82847065615638116</v>
      </c>
      <c r="X3101" s="60">
        <f ca="1"/>
        <v>5.4731516761406196E-2</v>
      </c>
      <c r="Y3101" s="52">
        <f ca="1">$B$13 * EXP(($E$3 - $C$13^2/2) * Y$2 + $C$13*SQRT(Y$2)*T3101)</f>
        <v>90.897684281627008</v>
      </c>
      <c r="Z3101" s="52">
        <f ca="1">Y3101 * EXP(($E$3 - $C$13^2/2) * (Z$2-Y$2) + $C$13*SQRT(Z$2-Y$2)*U3101)</f>
        <v>74.246851349728146</v>
      </c>
      <c r="AA3101" s="52">
        <f ca="1">Z3101 * EXP(($E$3 - $C$13^2/2) * (AA$2-Z$2) + $C$13*SQRT(AA$2-Z$2)*V3101)</f>
        <v>43.057191903024638</v>
      </c>
      <c r="AB3101" s="52">
        <f ca="1">AA3101 * EXP(($E$3 - $C$13^2/2) * (AB$2-AA$2) + $C$13*SQRT(AB$2-AA$2)*W3101)</f>
        <v>33.750258595486777</v>
      </c>
      <c r="AC3101" s="52">
        <f ca="1">AB3101 * EXP(($E$3 - $C$13^2/2) * (AC$2-AB$2) + $C$13*SQRT(AC$2-AB$2)*X3101)</f>
        <v>34.48096850889587</v>
      </c>
      <c r="AD3101" s="47"/>
      <c r="AE3101" s="3" t="s">
        <v>46</v>
      </c>
      <c r="AF3101" s="52" t="b">
        <f t="shared" ref="AF3101" ca="1" si="3922">AF3099 &gt;= $B$4</f>
        <v>0</v>
      </c>
      <c r="AG3101" s="52" t="b">
        <f t="array" aca="1" ref="AG3101" ca="1">AND(AG3099 &gt;= $B$4, NOT(OR($AF3101:AF3101)))</f>
        <v>0</v>
      </c>
      <c r="AH3101" s="52" t="b">
        <f t="array" aca="1" ref="AH3101" ca="1">AND(AH3099 &gt;= $B$4, NOT(OR($AF3101:AG3101)))</f>
        <v>0</v>
      </c>
      <c r="AI3101" s="52" t="b">
        <f t="array" aca="1" ref="AI3101" ca="1">AND(AI3099 &gt;= $B$4, NOT(OR($AF3101:AH3101)))</f>
        <v>0</v>
      </c>
      <c r="AJ3101" s="52" t="b">
        <f t="array" aca="1" ref="AJ3101" ca="1">AND(AJ3099 &gt;= $B$4, NOT(OR($AF3101:AI3101)))</f>
        <v>0</v>
      </c>
      <c r="AK3101" s="73"/>
      <c r="AL3101" s="70"/>
    </row>
    <row r="3102" spans="6:38" ht="14.55" customHeight="1" x14ac:dyDescent="0.3">
      <c r="F3102" s="79"/>
      <c r="G3102" s="3">
        <v>3100</v>
      </c>
      <c r="H3102" s="61">
        <v>1.2149032328439351</v>
      </c>
      <c r="I3102" s="61">
        <v>1.4144182823289351</v>
      </c>
      <c r="J3102" s="61">
        <v>1.6963916745117695</v>
      </c>
      <c r="K3102" s="62">
        <v>-0.38800204304126507</v>
      </c>
      <c r="L3102" s="60">
        <f t="array" ref="L3102:O3102">TRANSPOSE(MMULT(Option!$B$25:$E$28, TRANSPOSE(H3102:K3102)))</f>
        <v>1.2149032328439351</v>
      </c>
      <c r="M3102" s="60">
        <v>1.782297061757927</v>
      </c>
      <c r="N3102" s="60">
        <v>2.3463008243296057</v>
      </c>
      <c r="O3102" s="60">
        <v>0.85517959417172928</v>
      </c>
      <c r="P3102" s="56" t="str">
        <f t="shared" si="3887"/>
        <v>620/5</v>
      </c>
      <c r="R3102" s="80"/>
      <c r="S3102" s="3" t="s">
        <v>30</v>
      </c>
      <c r="T3102" s="60">
        <f ca="1"/>
        <v>5.3358015527534705E-2</v>
      </c>
      <c r="U3102" s="60">
        <f ca="1"/>
        <v>-0.61799793253786395</v>
      </c>
      <c r="V3102" s="60">
        <f ca="1"/>
        <v>-0.27490782782935114</v>
      </c>
      <c r="W3102" s="60">
        <f ca="1"/>
        <v>0.19334474008205749</v>
      </c>
      <c r="X3102" s="60">
        <f ca="1"/>
        <v>-0.45765180543001377</v>
      </c>
      <c r="Y3102" s="52">
        <f ca="1">$B$14 * EXP(($E$3 - $C$14^2/2) * Y$2 + $C$14*SQRT(Y$2)*T3102)</f>
        <v>102.12296134658254</v>
      </c>
      <c r="Z3102" s="52">
        <f ca="1">Y3102 * EXP(($E$3 - $C$14^2/2) * (Z$2-Y$2) + $C$14*SQRT(Z$2-Y$2)*U3102)</f>
        <v>85.266207115391225</v>
      </c>
      <c r="AA3102" s="52">
        <f ca="1">Z3102 * EXP(($E$3 - $C$14^2/2) * (AA$2-Z$2) + $C$14*SQRT(AA$2-Z$2)*V3102)</f>
        <v>78.909834289429952</v>
      </c>
      <c r="AB3102" s="52">
        <f ca="1">AA3102 * EXP(($E$3 - $C$14^2/2) * (AB$2-AA$2) + $C$14*SQRT(AB$2-AA$2)*W3102)</f>
        <v>84.041378988713362</v>
      </c>
      <c r="AC3102" s="52">
        <f ca="1">AB3102 * EXP(($E$3 - $C$14^2/2) * (AC$2-AB$2) + $C$14*SQRT(AC$2-AB$2)*X3102)</f>
        <v>73.62714258935921</v>
      </c>
      <c r="AD3102" s="47"/>
      <c r="AE3102" s="3" t="s">
        <v>68</v>
      </c>
      <c r="AF3102" s="52" t="b">
        <f ca="1">AND(AF3099&gt;$B$3, NOT(OR($AF3101:AF3101)))</f>
        <v>1</v>
      </c>
      <c r="AG3102" s="52" t="b">
        <f ca="1">AND(AG3099&gt;$B$3, NOT(OR($AF3101:AG3101)))</f>
        <v>0</v>
      </c>
      <c r="AH3102" s="52" t="b">
        <f ca="1">AND(AH3099&gt;$B$3, NOT(OR($AF3101:AH3101)))</f>
        <v>0</v>
      </c>
      <c r="AI3102" s="52" t="b">
        <f ca="1">AND(AI3099&gt;$B$3, NOT(OR($AF3101:AI3101)))</f>
        <v>0</v>
      </c>
      <c r="AJ3102" s="52" t="b">
        <f ca="1">AND(AJ3099&gt;$B$3, NOT(OR($AF3101:AJ3101)))</f>
        <v>0</v>
      </c>
      <c r="AK3102" s="74"/>
      <c r="AL3102" s="70"/>
    </row>
    <row r="3103" spans="6:38" ht="14.55" customHeight="1" x14ac:dyDescent="0.3">
      <c r="F3103" s="79"/>
      <c r="G3103" s="3">
        <v>3101</v>
      </c>
      <c r="H3103" s="61">
        <v>1.4720986821009912</v>
      </c>
      <c r="I3103" s="61">
        <v>-1.8285851907148996</v>
      </c>
      <c r="J3103" s="61">
        <v>-0.75995354305380924</v>
      </c>
      <c r="K3103" s="62">
        <v>-0.2968491061248073</v>
      </c>
      <c r="L3103" s="60">
        <f t="array" ref="L3103:O3103">TRANSPOSE(MMULT(Option!$B$25:$E$28, TRANSPOSE(H3103:K3103)))</f>
        <v>1.4720986821009912</v>
      </c>
      <c r="M3103" s="60">
        <v>-1.0870865373848611</v>
      </c>
      <c r="N3103" s="60">
        <v>-0.55747137637444344</v>
      </c>
      <c r="O3103" s="60">
        <v>-0.29253066096464708</v>
      </c>
      <c r="P3103" s="56" t="str">
        <f t="shared" si="3887"/>
        <v>621/1</v>
      </c>
      <c r="R3103" s="80">
        <v>776</v>
      </c>
      <c r="S3103" s="3" t="s">
        <v>28</v>
      </c>
      <c r="T3103" s="60">
        <f t="array" aca="1" ref="T3103:T3106" ca="1">TRANSPOSE(OFFSET($L$3, MATCH($R3103 &amp; "/" &amp; T$2, $P$3:$P$5002, 0) - 1, 0, 1, $E$1))</f>
        <v>7.1536692183459372E-2</v>
      </c>
      <c r="U3103" s="60">
        <f t="array" aca="1" ref="U3103:U3106" ca="1">TRANSPOSE(OFFSET($L$3, MATCH($R3103 &amp; "/" &amp; U$2, $P$3:$P$5002, 0) - 1, 0, 1, $E$1))</f>
        <v>-0.67839415597132324</v>
      </c>
      <c r="V3103" s="60">
        <f t="array" aca="1" ref="V3103:V3106" ca="1">TRANSPOSE(OFFSET($L$3, MATCH($R3103 &amp; "/" &amp; V$2, $P$3:$P$5002, 0) - 1, 0, 1, $E$1))</f>
        <v>-1.460845267967012E-2</v>
      </c>
      <c r="W3103" s="60">
        <f t="array" aca="1" ref="W3103:W3106" ca="1">TRANSPOSE(OFFSET($L$3, MATCH($R3103 &amp; "/" &amp; W$2, $P$3:$P$5002, 0) - 1, 0, 1, $E$1))</f>
        <v>-1.3218599530126935</v>
      </c>
      <c r="X3103" s="60">
        <f t="array" aca="1" ref="X3103:X3106" ca="1">TRANSPOSE(OFFSET($L$3, MATCH($R3103 &amp; "/" &amp; X$2, $P$3:$P$5002, 0) - 1, 0, 1, $E$1))</f>
        <v>-0.26016993133011207</v>
      </c>
      <c r="Y3103" s="52">
        <f ca="1">$B$11 * EXP(($E$3 - $C$11^2/2) * Y$2 + $C$11*SQRT(Y$2)*T3103)</f>
        <v>102.68142085872532</v>
      </c>
      <c r="Z3103" s="52">
        <f ca="1">Y3103 * EXP(($E$3 - $C$11^2/2) * (Z$2-Y$2) + $C$11*SQRT(Z$2-Y$2)*U3103)</f>
        <v>84.193098038706523</v>
      </c>
      <c r="AA3103" s="52">
        <f ca="1">Z3103 * EXP(($E$3 - $C$11^2/2) * (AA$2-Z$2) + $C$11*SQRT(AA$2-Z$2)*V3103)</f>
        <v>84.245100315423855</v>
      </c>
      <c r="AB3103" s="52">
        <f ca="1">AA3103 * EXP(($E$3 - $C$11^2/2) * (AB$2-AA$2) + $C$11*SQRT(AB$2-AA$2)*W3103)</f>
        <v>56.949927972580433</v>
      </c>
      <c r="AC3103" s="52">
        <f ca="1">AB3103 * EXP(($E$3 - $C$11^2/2) * (AC$2-AB$2) + $C$11*SQRT(AC$2-AB$2)*X3103)</f>
        <v>52.938001496926091</v>
      </c>
      <c r="AD3103" s="47"/>
      <c r="AE3103" s="3" t="s">
        <v>69</v>
      </c>
      <c r="AF3103" s="20" cm="1">
        <f t="array" aca="1" ref="AF3103" ca="1">MIN(Y3103:Y3106 / $D$11:$D$14)</f>
        <v>0.73689866152446259</v>
      </c>
      <c r="AG3103" s="20" cm="1">
        <f t="array" aca="1" ref="AG3103" ca="1">MIN(Z3103:Z3106 / $D$11:$D$14)</f>
        <v>0.72138808729506787</v>
      </c>
      <c r="AH3103" s="20" cm="1">
        <f t="array" aca="1" ref="AH3103" ca="1">MIN(AA3103:AA3106 / $D$11:$D$14)</f>
        <v>0.75416192176011976</v>
      </c>
      <c r="AI3103" s="20" cm="1">
        <f t="array" aca="1" ref="AI3103" ca="1">MIN(AB3103:AB3106 / $D$11:$D$14)</f>
        <v>0.56505626372175533</v>
      </c>
      <c r="AJ3103" s="20" cm="1">
        <f t="array" aca="1" ref="AJ3103" ca="1">MIN(AC3103:AC3106 / $D$11:$D$14)</f>
        <v>0.5293800149692609</v>
      </c>
      <c r="AK3103" s="72">
        <f t="array" aca="1" ref="AK3103" ca="1">SUMPRODUCT(AF3104:AJ3104, EXP(-$E$3*$AF$2:$AJ$2))</f>
        <v>77880.078307140488</v>
      </c>
      <c r="AL3103" s="70">
        <f ca="1">MAX(AC3104 - $D$11, 0) * EXP(-$E$2*$E$3)</f>
        <v>8.7175053232415838</v>
      </c>
    </row>
    <row r="3104" spans="6:38" ht="14.55" customHeight="1" x14ac:dyDescent="0.3">
      <c r="F3104" s="79"/>
      <c r="G3104" s="3">
        <v>3102</v>
      </c>
      <c r="H3104" s="61">
        <v>0.96588079889033274</v>
      </c>
      <c r="I3104" s="61">
        <v>-0.71604762485014117</v>
      </c>
      <c r="J3104" s="61">
        <v>-0.50017343626911315</v>
      </c>
      <c r="K3104" s="62">
        <v>-7.978368772512362E-2</v>
      </c>
      <c r="L3104" s="60">
        <f t="array" ref="L3104:O3104">TRANSPOSE(MMULT(Option!$B$25:$E$28, TRANSPOSE(H3104:K3104)))</f>
        <v>0.96588079889033274</v>
      </c>
      <c r="M3104" s="60">
        <v>-0.26991616885768976</v>
      </c>
      <c r="N3104" s="60">
        <v>-0.24046032649556764</v>
      </c>
      <c r="O3104" s="60">
        <v>3.2900510242941036E-2</v>
      </c>
      <c r="P3104" s="56" t="str">
        <f t="shared" si="3887"/>
        <v>621/2</v>
      </c>
      <c r="R3104" s="80"/>
      <c r="S3104" s="3" t="s">
        <v>29</v>
      </c>
      <c r="T3104" s="60">
        <f ca="1"/>
        <v>1.3987440971821423</v>
      </c>
      <c r="U3104" s="60">
        <f ca="1"/>
        <v>1.1365260928663279</v>
      </c>
      <c r="V3104" s="60">
        <f ca="1"/>
        <v>-0.81032804463498564</v>
      </c>
      <c r="W3104" s="60">
        <f ca="1"/>
        <v>-0.79172067929258838</v>
      </c>
      <c r="X3104" s="60">
        <f ca="1"/>
        <v>-0.6628823776557804</v>
      </c>
      <c r="Y3104" s="52">
        <f ca="1">$B$12 * EXP(($E$3 - $C$12^2/2) * Y$2 + $C$12*SQRT(Y$2)*T3104)</f>
        <v>152.90142231417531</v>
      </c>
      <c r="Z3104" s="52">
        <f ca="1">Y3104 * EXP(($E$3 - $C$12^2/2) * (Z$2-Y$2) + $C$12*SQRT(Z$2-Y$2)*U3104)</f>
        <v>216.1021565785048</v>
      </c>
      <c r="AA3104" s="52">
        <f ca="1">Z3104 * EXP(($E$3 - $C$12^2/2) * (AA$2-Z$2) + $C$12*SQRT(AA$2-Z$2)*V3104)</f>
        <v>170.31553921188021</v>
      </c>
      <c r="AB3104" s="52">
        <f ca="1">AA3104 * EXP(($E$3 - $C$12^2/2) * (AB$2-AA$2) + $C$12*SQRT(AB$2-AA$2)*W3104)</f>
        <v>134.98135068535609</v>
      </c>
      <c r="AC3104" s="52">
        <f ca="1">AB3104 * EXP(($E$3 - $C$12^2/2) * (AC$2-AB$2) + $C$12*SQRT(AC$2-AB$2)*X3104)</f>
        <v>111.19349840515288</v>
      </c>
      <c r="AD3104" s="47"/>
      <c r="AE3104" s="3" t="s">
        <v>47</v>
      </c>
      <c r="AF3104" s="64">
        <f t="shared" ref="AF3104" ca="1" si="3923">($B$5*AF3106 + (1 + $B$6)*AF3105)*$B$2</f>
        <v>0</v>
      </c>
      <c r="AG3104" s="64">
        <f t="shared" ref="AG3104" ca="1" si="3924">($B$5*AG3106 + (1 + $B$6)*AG3105)*$B$2</f>
        <v>0</v>
      </c>
      <c r="AH3104" s="64">
        <f t="shared" ref="AH3104" ca="1" si="3925">($B$5*AH3106 + (1 + $B$6)*AH3105)*$B$2</f>
        <v>0</v>
      </c>
      <c r="AI3104" s="64">
        <f t="shared" ref="AI3104" ca="1" si="3926">($B$5*AI3106 + (1 + $B$6)*AI3105)*$B$2</f>
        <v>0</v>
      </c>
      <c r="AJ3104" s="64" cm="1">
        <f t="array" aca="1" ref="AJ3104" ca="1">($B$5*AJ3106 + (1 + $B$6)*AJ3105 + AND(NOT(AF3105:AJ3105)))*$B$2</f>
        <v>100000</v>
      </c>
      <c r="AK3104" s="73"/>
      <c r="AL3104" s="70"/>
    </row>
    <row r="3105" spans="6:38" ht="14.55" customHeight="1" x14ac:dyDescent="0.3">
      <c r="F3105" s="79"/>
      <c r="G3105" s="3">
        <v>3103</v>
      </c>
      <c r="H3105" s="61">
        <v>0.54356734238702276</v>
      </c>
      <c r="I3105" s="61">
        <v>0.69071811618316992</v>
      </c>
      <c r="J3105" s="61">
        <v>0.89652369864518278</v>
      </c>
      <c r="K3105" s="62">
        <v>3.3968917545941016E-2</v>
      </c>
      <c r="L3105" s="60">
        <f t="array" ref="L3105:O3105">TRANSPOSE(MMULT(Option!$B$25:$E$28, TRANSPOSE(H3105:K3105)))</f>
        <v>0.54356734238702276</v>
      </c>
      <c r="M3105" s="60">
        <v>0.85048054721214472</v>
      </c>
      <c r="N3105" s="60">
        <v>1.185725185645464</v>
      </c>
      <c r="O3105" s="60">
        <v>0.6023721486981255</v>
      </c>
      <c r="P3105" s="56" t="str">
        <f t="shared" si="3887"/>
        <v>621/3</v>
      </c>
      <c r="R3105" s="80"/>
      <c r="S3105" s="3" t="s">
        <v>31</v>
      </c>
      <c r="T3105" s="60">
        <f ca="1"/>
        <v>9.3956554822471339E-2</v>
      </c>
      <c r="U3105" s="60">
        <f ca="1"/>
        <v>1.6321098639490303</v>
      </c>
      <c r="V3105" s="60">
        <f ca="1"/>
        <v>-0.93337732132728046</v>
      </c>
      <c r="W3105" s="60">
        <f ca="1"/>
        <v>0.34974584752055571</v>
      </c>
      <c r="X3105" s="60">
        <f ca="1"/>
        <v>4.7916393243507882E-2</v>
      </c>
      <c r="Y3105" s="52">
        <f ca="1">$B$13 * EXP(($E$3 - $C$13^2/2) * Y$2 + $C$13*SQRT(Y$2)*T3105)</f>
        <v>103.3743796578911</v>
      </c>
      <c r="Z3105" s="52">
        <f ca="1">Y3105 * EXP(($E$3 - $C$13^2/2) * (Z$2-Y$2) + $C$13*SQRT(Z$2-Y$2)*U3105)</f>
        <v>169.52325441847665</v>
      </c>
      <c r="AA3105" s="52">
        <f ca="1">Z3105 * EXP(($E$3 - $C$13^2/2) * (AA$2-Z$2) + $C$13*SQRT(AA$2-Z$2)*V3105)</f>
        <v>128.76343906982351</v>
      </c>
      <c r="AB3105" s="52">
        <f ca="1">AA3105 * EXP(($E$3 - $C$13^2/2) * (AB$2-AA$2) + $C$13*SQRT(AB$2-AA$2)*W3105)</f>
        <v>143.72484448505935</v>
      </c>
      <c r="AC3105" s="52">
        <f ca="1">AB3105 * EXP(($E$3 - $C$13^2/2) * (AC$2-AB$2) + $C$13*SQRT(AC$2-AB$2)*X3105)</f>
        <v>146.53665287687338</v>
      </c>
      <c r="AD3105" s="47"/>
      <c r="AE3105" s="3" t="s">
        <v>46</v>
      </c>
      <c r="AF3105" s="52" t="b">
        <f t="shared" ref="AF3105" ca="1" si="3927">AF3103 &gt;= $B$4</f>
        <v>0</v>
      </c>
      <c r="AG3105" s="52" t="b">
        <f t="array" aca="1" ref="AG3105" ca="1">AND(AG3103 &gt;= $B$4, NOT(OR($AF3105:AF3105)))</f>
        <v>0</v>
      </c>
      <c r="AH3105" s="52" t="b">
        <f t="array" aca="1" ref="AH3105" ca="1">AND(AH3103 &gt;= $B$4, NOT(OR($AF3105:AG3105)))</f>
        <v>0</v>
      </c>
      <c r="AI3105" s="52" t="b">
        <f t="array" aca="1" ref="AI3105" ca="1">AND(AI3103 &gt;= $B$4, NOT(OR($AF3105:AH3105)))</f>
        <v>0</v>
      </c>
      <c r="AJ3105" s="52" t="b">
        <f t="array" aca="1" ref="AJ3105" ca="1">AND(AJ3103 &gt;= $B$4, NOT(OR($AF3105:AI3105)))</f>
        <v>0</v>
      </c>
      <c r="AK3105" s="73"/>
      <c r="AL3105" s="70"/>
    </row>
    <row r="3106" spans="6:38" ht="14.55" customHeight="1" x14ac:dyDescent="0.3">
      <c r="F3106" s="79"/>
      <c r="G3106" s="3">
        <v>3104</v>
      </c>
      <c r="H3106" s="61">
        <v>6.3511100347375948E-2</v>
      </c>
      <c r="I3106" s="61">
        <v>0.62285069247524705</v>
      </c>
      <c r="J3106" s="61">
        <v>0.10858964788949364</v>
      </c>
      <c r="K3106" s="62">
        <v>0.11465936413273149</v>
      </c>
      <c r="L3106" s="60">
        <f t="array" ref="L3106:O3106">TRANSPOSE(MMULT(Option!$B$25:$E$28, TRANSPOSE(H3106:K3106)))</f>
        <v>6.3511100347375948E-2</v>
      </c>
      <c r="M3106" s="60">
        <v>0.59625652912364668</v>
      </c>
      <c r="N3106" s="60">
        <v>0.28388041775885187</v>
      </c>
      <c r="O3106" s="60">
        <v>0.30788797935820256</v>
      </c>
      <c r="P3106" s="56" t="str">
        <f t="shared" si="3887"/>
        <v>621/4</v>
      </c>
      <c r="R3106" s="80"/>
      <c r="S3106" s="3" t="s">
        <v>30</v>
      </c>
      <c r="T3106" s="60">
        <f ca="1"/>
        <v>-1.0343496585687804</v>
      </c>
      <c r="U3106" s="60">
        <f ca="1"/>
        <v>-8.7577087975683421E-2</v>
      </c>
      <c r="V3106" s="60">
        <f ca="1"/>
        <v>0.13143280092863358</v>
      </c>
      <c r="W3106" s="60">
        <f ca="1"/>
        <v>-0.97893929100156518</v>
      </c>
      <c r="X3106" s="60">
        <f ca="1"/>
        <v>0.40834891234119702</v>
      </c>
      <c r="Y3106" s="52">
        <f ca="1">$B$14 * EXP(($E$3 - $C$14^2/2) * Y$2 + $C$14*SQRT(Y$2)*T3106)</f>
        <v>73.689866152446257</v>
      </c>
      <c r="Z3106" s="52">
        <f ca="1">Y3106 * EXP(($E$3 - $C$14^2/2) * (Z$2-Y$2) + $C$14*SQRT(Z$2-Y$2)*U3106)</f>
        <v>72.138808729506792</v>
      </c>
      <c r="AA3106" s="52">
        <f ca="1">Z3106 * EXP(($E$3 - $C$14^2/2) * (AA$2-Z$2) + $C$14*SQRT(AA$2-Z$2)*V3106)</f>
        <v>75.416192176011975</v>
      </c>
      <c r="AB3106" s="52">
        <f ca="1">AA3106 * EXP(($E$3 - $C$14^2/2) * (AB$2-AA$2) + $C$14*SQRT(AB$2-AA$2)*W3106)</f>
        <v>56.505626372175534</v>
      </c>
      <c r="AC3106" s="52">
        <f ca="1">AB3106 * EXP(($E$3 - $C$14^2/2) * (AC$2-AB$2) + $C$14*SQRT(AC$2-AB$2)*X3106)</f>
        <v>64.189836532769519</v>
      </c>
      <c r="AD3106" s="47"/>
      <c r="AE3106" s="3" t="s">
        <v>68</v>
      </c>
      <c r="AF3106" s="52" t="b">
        <f ca="1">AND(AF3103&gt;$B$3, NOT(OR($AF3105:AF3105)))</f>
        <v>0</v>
      </c>
      <c r="AG3106" s="52" t="b">
        <f ca="1">AND(AG3103&gt;$B$3, NOT(OR($AF3105:AG3105)))</f>
        <v>0</v>
      </c>
      <c r="AH3106" s="52" t="b">
        <f ca="1">AND(AH3103&gt;$B$3, NOT(OR($AF3105:AH3105)))</f>
        <v>0</v>
      </c>
      <c r="AI3106" s="52" t="b">
        <f ca="1">AND(AI3103&gt;$B$3, NOT(OR($AF3105:AI3105)))</f>
        <v>0</v>
      </c>
      <c r="AJ3106" s="52" t="b">
        <f ca="1">AND(AJ3103&gt;$B$3, NOT(OR($AF3105:AJ3105)))</f>
        <v>0</v>
      </c>
      <c r="AK3106" s="74"/>
      <c r="AL3106" s="70"/>
    </row>
    <row r="3107" spans="6:38" ht="14.55" customHeight="1" x14ac:dyDescent="0.3">
      <c r="F3107" s="79"/>
      <c r="G3107" s="3">
        <v>3105</v>
      </c>
      <c r="H3107" s="61">
        <v>0.5421172204930309</v>
      </c>
      <c r="I3107" s="61">
        <v>0.39990587525631854</v>
      </c>
      <c r="J3107" s="61">
        <v>-0.87925396457926486</v>
      </c>
      <c r="K3107" s="62">
        <v>0.57219586866447059</v>
      </c>
      <c r="L3107" s="60">
        <f t="array" ref="L3107:O3107">TRANSPOSE(MMULT(Option!$B$25:$E$28, TRANSPOSE(H3107:K3107)))</f>
        <v>0.5421172204930309</v>
      </c>
      <c r="M3107" s="60">
        <v>0.58336667704114187</v>
      </c>
      <c r="N3107" s="60">
        <v>-0.45069077948896596</v>
      </c>
      <c r="O3107" s="60">
        <v>0.63995329380203159</v>
      </c>
      <c r="P3107" s="56" t="str">
        <f t="shared" si="3887"/>
        <v>621/5</v>
      </c>
      <c r="R3107" s="80">
        <v>777</v>
      </c>
      <c r="S3107" s="3" t="s">
        <v>28</v>
      </c>
      <c r="T3107" s="60">
        <f t="array" aca="1" ref="T3107:T3110" ca="1">TRANSPOSE(OFFSET($L$3, MATCH($R3107 &amp; "/" &amp; T$2, $P$3:$P$5002, 0) - 1, 0, 1, $E$1))</f>
        <v>0.18021495060316195</v>
      </c>
      <c r="U3107" s="60">
        <f t="array" aca="1" ref="U3107:U3110" ca="1">TRANSPOSE(OFFSET($L$3, MATCH($R3107 &amp; "/" &amp; U$2, $P$3:$P$5002, 0) - 1, 0, 1, $E$1))</f>
        <v>1.1969686581495524</v>
      </c>
      <c r="V3107" s="60">
        <f t="array" aca="1" ref="V3107:V3110" ca="1">TRANSPOSE(OFFSET($L$3, MATCH($R3107 &amp; "/" &amp; V$2, $P$3:$P$5002, 0) - 1, 0, 1, $E$1))</f>
        <v>0.54039709899772104</v>
      </c>
      <c r="W3107" s="60">
        <f t="array" aca="1" ref="W3107:W3110" ca="1">TRANSPOSE(OFFSET($L$3, MATCH($R3107 &amp; "/" &amp; W$2, $P$3:$P$5002, 0) - 1, 0, 1, $E$1))</f>
        <v>-0.67968138765354458</v>
      </c>
      <c r="X3107" s="60">
        <f t="array" aca="1" ref="X3107:X3110" ca="1">TRANSPOSE(OFFSET($L$3, MATCH($R3107 &amp; "/" &amp; X$2, $P$3:$P$5002, 0) - 1, 0, 1, $E$1))</f>
        <v>-1.4348474188102198</v>
      </c>
      <c r="Y3107" s="52">
        <f ca="1">$B$11 * EXP(($E$3 - $C$11^2/2) * Y$2 + $C$11*SQRT(Y$2)*T3107)</f>
        <v>106.08436472290825</v>
      </c>
      <c r="Z3107" s="52">
        <f ca="1">Y3107 * EXP(($E$3 - $C$11^2/2) * (Z$2-Y$2) + $C$11*SQRT(Z$2-Y$2)*U3107)</f>
        <v>152.67710532714682</v>
      </c>
      <c r="AA3107" s="52">
        <f ca="1">Z3107 * EXP(($E$3 - $C$11^2/2) * (AA$2-Z$2) + $C$11*SQRT(AA$2-Z$2)*V3107)</f>
        <v>180.448315908506</v>
      </c>
      <c r="AB3107" s="52">
        <f ca="1">AA3107 * EXP(($E$3 - $C$11^2/2) * (AB$2-AA$2) + $C$11*SQRT(AB$2-AA$2)*W3107)</f>
        <v>147.90053426019477</v>
      </c>
      <c r="AC3107" s="52">
        <f ca="1">AB3107 * EXP(($E$3 - $C$11^2/2) * (AC$2-AB$2) + $C$11*SQRT(AC$2-AB$2)*X3107)</f>
        <v>96.648990082340561</v>
      </c>
      <c r="AD3107" s="47"/>
      <c r="AE3107" s="3" t="s">
        <v>69</v>
      </c>
      <c r="AF3107" s="20" cm="1">
        <f t="array" aca="1" ref="AF3107" ca="1">MIN(Y3107:Y3110 / $D$11:$D$14)</f>
        <v>0.86555216086643294</v>
      </c>
      <c r="AG3107" s="20" cm="1">
        <f t="array" aca="1" ref="AG3107" ca="1">MIN(Z3107:Z3110 / $D$11:$D$14)</f>
        <v>0.50171450251712391</v>
      </c>
      <c r="AH3107" s="20" cm="1">
        <f t="array" aca="1" ref="AH3107" ca="1">MIN(AA3107:AA3110 / $D$11:$D$14)</f>
        <v>0.33491479575406508</v>
      </c>
      <c r="AI3107" s="20" cm="1">
        <f t="array" aca="1" ref="AI3107" ca="1">MIN(AB3107:AB3110 / $D$11:$D$14)</f>
        <v>0.24330000416177408</v>
      </c>
      <c r="AJ3107" s="20" cm="1">
        <f t="array" aca="1" ref="AJ3107" ca="1">MIN(AC3107:AC3110 / $D$11:$D$14)</f>
        <v>0.21060856490631039</v>
      </c>
      <c r="AK3107" s="72">
        <f t="array" aca="1" ref="AK3107" ca="1">SUMPRODUCT(AF3108:AJ3108, EXP(-$E$3*$AF$2:$AJ$2))</f>
        <v>92148.519674651194</v>
      </c>
      <c r="AL3107" s="70">
        <f ca="1">MAX(AC3108 - $D$11, 0) * EXP(-$E$2*$E$3)</f>
        <v>0</v>
      </c>
    </row>
    <row r="3108" spans="6:38" ht="14.55" customHeight="1" x14ac:dyDescent="0.3">
      <c r="F3108" s="79"/>
      <c r="G3108" s="3">
        <v>3106</v>
      </c>
      <c r="H3108" s="61">
        <v>0.26110096514661418</v>
      </c>
      <c r="I3108" s="61">
        <v>-1.5591002221919341</v>
      </c>
      <c r="J3108" s="61">
        <v>-8.8643181121988296E-2</v>
      </c>
      <c r="K3108" s="62">
        <v>0.52666090516415598</v>
      </c>
      <c r="L3108" s="60">
        <f t="array" ref="L3108:O3108">TRANSPOSE(MMULT(Option!$B$25:$E$28, TRANSPOSE(H3108:K3108)))</f>
        <v>0.26110096514661418</v>
      </c>
      <c r="M3108" s="60">
        <v>-1.3244985707847559</v>
      </c>
      <c r="N3108" s="60">
        <v>-0.38168408555618788</v>
      </c>
      <c r="O3108" s="60">
        <v>0.12987618975174114</v>
      </c>
      <c r="P3108" s="56" t="str">
        <f t="shared" si="3887"/>
        <v>622/1</v>
      </c>
      <c r="R3108" s="80"/>
      <c r="S3108" s="3" t="s">
        <v>29</v>
      </c>
      <c r="T3108" s="60">
        <f ca="1"/>
        <v>-0.49795879812805621</v>
      </c>
      <c r="U3108" s="60">
        <f ca="1"/>
        <v>-1.8344546724000386</v>
      </c>
      <c r="V3108" s="60">
        <f ca="1"/>
        <v>-1.3482524303477779</v>
      </c>
      <c r="W3108" s="60">
        <f ca="1"/>
        <v>-0.8812095051188773</v>
      </c>
      <c r="X3108" s="60">
        <f ca="1"/>
        <v>-0.71397129746667209</v>
      </c>
      <c r="Y3108" s="52">
        <f ca="1">$B$12 * EXP(($E$3 - $C$12^2/2) * Y$2 + $C$12*SQRT(Y$2)*T3108)</f>
        <v>86.555216086643298</v>
      </c>
      <c r="Z3108" s="52">
        <f ca="1">Y3108 * EXP(($E$3 - $C$12^2/2) * (Z$2-Y$2) + $C$12*SQRT(Z$2-Y$2)*U3108)</f>
        <v>50.171450251712393</v>
      </c>
      <c r="AA3108" s="52">
        <f ca="1">Z3108 * EXP(($E$3 - $C$12^2/2) * (AA$2-Z$2) + $C$12*SQRT(AA$2-Z$2)*V3108)</f>
        <v>33.648565182294838</v>
      </c>
      <c r="AB3108" s="52">
        <f ca="1">AA3108 * EXP(($E$3 - $C$12^2/2) * (AB$2-AA$2) + $C$12*SQRT(AB$2-AA$2)*W3108)</f>
        <v>25.9613154876332</v>
      </c>
      <c r="AC3108" s="52">
        <f ca="1">AB3108 * EXP(($E$3 - $C$12^2/2) * (AC$2-AB$2) + $C$12*SQRT(AC$2-AB$2)*X3108)</f>
        <v>21.060856490631039</v>
      </c>
      <c r="AD3108" s="47"/>
      <c r="AE3108" s="3" t="s">
        <v>47</v>
      </c>
      <c r="AF3108" s="64">
        <f t="shared" ref="AF3108" ca="1" si="3928">($B$5*AF3110 + (1 + $B$6)*AF3109)*$B$2</f>
        <v>15000</v>
      </c>
      <c r="AG3108" s="64">
        <f t="shared" ref="AG3108" ca="1" si="3929">($B$5*AG3110 + (1 + $B$6)*AG3109)*$B$2</f>
        <v>0</v>
      </c>
      <c r="AH3108" s="64">
        <f t="shared" ref="AH3108" ca="1" si="3930">($B$5*AH3110 + (1 + $B$6)*AH3109)*$B$2</f>
        <v>0</v>
      </c>
      <c r="AI3108" s="64">
        <f t="shared" ref="AI3108" ca="1" si="3931">($B$5*AI3110 + (1 + $B$6)*AI3109)*$B$2</f>
        <v>0</v>
      </c>
      <c r="AJ3108" s="64" cm="1">
        <f t="array" aca="1" ref="AJ3108" ca="1">($B$5*AJ3110 + (1 + $B$6)*AJ3109 + AND(NOT(AF3109:AJ3109)))*$B$2</f>
        <v>100000</v>
      </c>
      <c r="AK3108" s="73"/>
      <c r="AL3108" s="70"/>
    </row>
    <row r="3109" spans="6:38" ht="14.55" customHeight="1" x14ac:dyDescent="0.3">
      <c r="F3109" s="79"/>
      <c r="G3109" s="3">
        <v>3107</v>
      </c>
      <c r="H3109" s="61">
        <v>0.29166403885889919</v>
      </c>
      <c r="I3109" s="61">
        <v>0.1185735034713377</v>
      </c>
      <c r="J3109" s="61">
        <v>0.17946125372395724</v>
      </c>
      <c r="K3109" s="62">
        <v>2.1862605828754447</v>
      </c>
      <c r="L3109" s="60">
        <f t="array" ref="L3109:O3109">TRANSPOSE(MMULT(Option!$B$25:$E$28, TRANSPOSE(H3109:K3109)))</f>
        <v>0.29166403885889919</v>
      </c>
      <c r="M3109" s="60">
        <v>0.22534002655826249</v>
      </c>
      <c r="N3109" s="60">
        <v>0.30533807280262681</v>
      </c>
      <c r="O3109" s="60">
        <v>2.0549444083557136</v>
      </c>
      <c r="P3109" s="56" t="str">
        <f t="shared" si="3887"/>
        <v>622/2</v>
      </c>
      <c r="R3109" s="80"/>
      <c r="S3109" s="3" t="s">
        <v>31</v>
      </c>
      <c r="T3109" s="60">
        <f ca="1"/>
        <v>-0.23998387200626242</v>
      </c>
      <c r="U3109" s="60">
        <f ca="1"/>
        <v>-1.4415379497372758</v>
      </c>
      <c r="V3109" s="60">
        <f ca="1"/>
        <v>-2.0147419133893889</v>
      </c>
      <c r="W3109" s="60">
        <f ca="1"/>
        <v>-1.0819363051575257</v>
      </c>
      <c r="X3109" s="60">
        <f ca="1"/>
        <v>-0.34438017380340957</v>
      </c>
      <c r="Y3109" s="52">
        <f ca="1">$B$13 * EXP(($E$3 - $C$13^2/2) * Y$2 + $C$13*SQRT(Y$2)*T3109)</f>
        <v>93.519972619442825</v>
      </c>
      <c r="Z3109" s="52">
        <f ca="1">Y3109 * EXP(($E$3 - $C$13^2/2) * (Z$2-Y$2) + $C$13*SQRT(Z$2-Y$2)*U3109)</f>
        <v>60.990227075747718</v>
      </c>
      <c r="AA3109" s="52">
        <f ca="1">Z3109 * EXP(($E$3 - $C$13^2/2) * (AA$2-Z$2) + $C$13*SQRT(AA$2-Z$2)*V3109)</f>
        <v>33.491479575406508</v>
      </c>
      <c r="AB3109" s="52">
        <f ca="1">AA3109 * EXP(($E$3 - $C$13^2/2) * (AB$2-AA$2) + $C$13*SQRT(AB$2-AA$2)*W3109)</f>
        <v>24.330000416177409</v>
      </c>
      <c r="AC3109" s="52">
        <f ca="1">AB3109 * EXP(($E$3 - $C$13^2/2) * (AC$2-AB$2) + $C$13*SQRT(AC$2-AB$2)*X3109)</f>
        <v>22.051841689976843</v>
      </c>
      <c r="AD3109" s="47"/>
      <c r="AE3109" s="3" t="s">
        <v>46</v>
      </c>
      <c r="AF3109" s="52" t="b">
        <f t="shared" ref="AF3109" ca="1" si="3932">AF3107 &gt;= $B$4</f>
        <v>0</v>
      </c>
      <c r="AG3109" s="52" t="b">
        <f t="array" aca="1" ref="AG3109" ca="1">AND(AG3107 &gt;= $B$4, NOT(OR($AF3109:AF3109)))</f>
        <v>0</v>
      </c>
      <c r="AH3109" s="52" t="b">
        <f t="array" aca="1" ref="AH3109" ca="1">AND(AH3107 &gt;= $B$4, NOT(OR($AF3109:AG3109)))</f>
        <v>0</v>
      </c>
      <c r="AI3109" s="52" t="b">
        <f t="array" aca="1" ref="AI3109" ca="1">AND(AI3107 &gt;= $B$4, NOT(OR($AF3109:AH3109)))</f>
        <v>0</v>
      </c>
      <c r="AJ3109" s="52" t="b">
        <f t="array" aca="1" ref="AJ3109" ca="1">AND(AJ3107 &gt;= $B$4, NOT(OR($AF3109:AI3109)))</f>
        <v>0</v>
      </c>
      <c r="AK3109" s="73"/>
      <c r="AL3109" s="70"/>
    </row>
    <row r="3110" spans="6:38" ht="14.55" customHeight="1" x14ac:dyDescent="0.3">
      <c r="F3110" s="79"/>
      <c r="G3110" s="3">
        <v>3108</v>
      </c>
      <c r="H3110" s="61">
        <v>2.0739883442249747</v>
      </c>
      <c r="I3110" s="61">
        <v>1.344868784068288</v>
      </c>
      <c r="J3110" s="61">
        <v>0.73175042393319811</v>
      </c>
      <c r="K3110" s="62">
        <v>-0.29865904895531642</v>
      </c>
      <c r="L3110" s="60">
        <f t="array" ref="L3110:O3110">TRANSPOSE(MMULT(Option!$B$25:$E$28, TRANSPOSE(H3110:K3110)))</f>
        <v>2.0739883442249747</v>
      </c>
      <c r="M3110" s="60">
        <v>2.06218793824522</v>
      </c>
      <c r="N3110" s="60">
        <v>1.8244684150212167</v>
      </c>
      <c r="O3110" s="60">
        <v>1.0688313808500487</v>
      </c>
      <c r="P3110" s="56" t="str">
        <f t="shared" si="3887"/>
        <v>622/3</v>
      </c>
      <c r="R3110" s="80"/>
      <c r="S3110" s="3" t="s">
        <v>30</v>
      </c>
      <c r="T3110" s="60">
        <f ca="1"/>
        <v>0.92551903539661518</v>
      </c>
      <c r="U3110" s="60">
        <f ca="1"/>
        <v>-1.9881069874633099</v>
      </c>
      <c r="V3110" s="60">
        <f ca="1"/>
        <v>-0.3497945051145383</v>
      </c>
      <c r="W3110" s="60">
        <f ca="1"/>
        <v>0.73312466018276834</v>
      </c>
      <c r="X3110" s="60">
        <f ca="1"/>
        <v>-0.75868528335383267</v>
      </c>
      <c r="Y3110" s="52">
        <f ca="1">$B$14 * EXP(($E$3 - $C$14^2/2) * Y$2 + $C$14*SQRT(Y$2)*T3110)</f>
        <v>132.66483322477501</v>
      </c>
      <c r="Z3110" s="52">
        <f ca="1">Y3110 * EXP(($E$3 - $C$14^2/2) * (Z$2-Y$2) + $C$14*SQRT(Z$2-Y$2)*U3110)</f>
        <v>73.434496176108681</v>
      </c>
      <c r="AA3110" s="52">
        <f ca="1">Z3110 * EXP(($E$3 - $C$14^2/2) * (AA$2-Z$2) + $C$14*SQRT(AA$2-Z$2)*V3110)</f>
        <v>66.450376352234102</v>
      </c>
      <c r="AB3110" s="52">
        <f ca="1">AA3110 * EXP(($E$3 - $C$14^2/2) * (AB$2-AA$2) + $C$14*SQRT(AB$2-AA$2)*W3110)</f>
        <v>83.212106402621302</v>
      </c>
      <c r="AC3110" s="52">
        <f ca="1">AB3110 * EXP(($E$3 - $C$14^2/2) * (AC$2-AB$2) + $C$14*SQRT(AC$2-AB$2)*X3110)</f>
        <v>66.605507004449862</v>
      </c>
      <c r="AD3110" s="47"/>
      <c r="AE3110" s="3" t="s">
        <v>68</v>
      </c>
      <c r="AF3110" s="52" t="b">
        <f ca="1">AND(AF3107&gt;$B$3, NOT(OR($AF3109:AF3109)))</f>
        <v>1</v>
      </c>
      <c r="AG3110" s="52" t="b">
        <f ca="1">AND(AG3107&gt;$B$3, NOT(OR($AF3109:AG3109)))</f>
        <v>0</v>
      </c>
      <c r="AH3110" s="52" t="b">
        <f ca="1">AND(AH3107&gt;$B$3, NOT(OR($AF3109:AH3109)))</f>
        <v>0</v>
      </c>
      <c r="AI3110" s="52" t="b">
        <f ca="1">AND(AI3107&gt;$B$3, NOT(OR($AF3109:AI3109)))</f>
        <v>0</v>
      </c>
      <c r="AJ3110" s="52" t="b">
        <f ca="1">AND(AJ3107&gt;$B$3, NOT(OR($AF3109:AJ3109)))</f>
        <v>0</v>
      </c>
      <c r="AK3110" s="74"/>
      <c r="AL3110" s="70"/>
    </row>
    <row r="3111" spans="6:38" ht="14.55" customHeight="1" x14ac:dyDescent="0.3">
      <c r="F3111" s="79"/>
      <c r="G3111" s="3">
        <v>3109</v>
      </c>
      <c r="H3111" s="61">
        <v>-2.6115995044111402E-2</v>
      </c>
      <c r="I3111" s="61">
        <v>0.3384968654688113</v>
      </c>
      <c r="J3111" s="61">
        <v>0.46237982799456595</v>
      </c>
      <c r="K3111" s="62">
        <v>-0.38857810939177534</v>
      </c>
      <c r="L3111" s="60">
        <f t="array" ref="L3111:O3111">TRANSPOSE(MMULT(Option!$B$25:$E$28, TRANSPOSE(H3111:K3111)))</f>
        <v>-2.6115995044111402E-2</v>
      </c>
      <c r="M3111" s="60">
        <v>0.29979110368557771</v>
      </c>
      <c r="N3111" s="60">
        <v>0.48430574526612052</v>
      </c>
      <c r="O3111" s="60">
        <v>-0.16431822291711412</v>
      </c>
      <c r="P3111" s="56" t="str">
        <f t="shared" si="3887"/>
        <v>622/4</v>
      </c>
      <c r="R3111" s="80">
        <v>778</v>
      </c>
      <c r="S3111" s="3" t="s">
        <v>28</v>
      </c>
      <c r="T3111" s="60">
        <f t="array" aca="1" ref="T3111:T3114" ca="1">TRANSPOSE(OFFSET($L$3, MATCH($R3111 &amp; "/" &amp; T$2, $P$3:$P$5002, 0) - 1, 0, 1, $E$1))</f>
        <v>-2.2174729064999368</v>
      </c>
      <c r="U3111" s="60">
        <f t="array" aca="1" ref="U3111:U3114" ca="1">TRANSPOSE(OFFSET($L$3, MATCH($R3111 &amp; "/" &amp; U$2, $P$3:$P$5002, 0) - 1, 0, 1, $E$1))</f>
        <v>-0.14014363042191946</v>
      </c>
      <c r="V3111" s="60">
        <f t="array" aca="1" ref="V3111:V3114" ca="1">TRANSPOSE(OFFSET($L$3, MATCH($R3111 &amp; "/" &amp; V$2, $P$3:$P$5002, 0) - 1, 0, 1, $E$1))</f>
        <v>-2.8008087367807946</v>
      </c>
      <c r="W3111" s="60">
        <f t="array" aca="1" ref="W3111:W3114" ca="1">TRANSPOSE(OFFSET($L$3, MATCH($R3111 &amp; "/" &amp; W$2, $P$3:$P$5002, 0) - 1, 0, 1, $E$1))</f>
        <v>-0.21314828229249363</v>
      </c>
      <c r="X3111" s="60">
        <f t="array" aca="1" ref="X3111:X3114" ca="1">TRANSPOSE(OFFSET($L$3, MATCH($R3111 &amp; "/" &amp; X$2, $P$3:$P$5002, 0) - 1, 0, 1, $E$1))</f>
        <v>-0.94766491560847743</v>
      </c>
      <c r="Y3111" s="52">
        <f ca="1">$B$11 * EXP(($E$3 - $C$11^2/2) * Y$2 + $C$11*SQRT(Y$2)*T3111)</f>
        <v>51.672633776878541</v>
      </c>
      <c r="Z3111" s="52">
        <f ca="1">Y3111 * EXP(($E$3 - $C$11^2/2) * (Z$2-Y$2) + $C$11*SQRT(Z$2-Y$2)*U3111)</f>
        <v>49.793538415104031</v>
      </c>
      <c r="AA3111" s="52">
        <f ca="1">Z3111 * EXP(($E$3 - $C$11^2/2) * (AA$2-Z$2) + $C$11*SQRT(AA$2-Z$2)*V3111)</f>
        <v>21.598904674215689</v>
      </c>
      <c r="AB3111" s="52">
        <f ca="1">AA3111 * EXP(($E$3 - $C$11^2/2) * (AB$2-AA$2) + $C$11*SQRT(AB$2-AA$2)*W3111)</f>
        <v>20.362564045485666</v>
      </c>
      <c r="AC3111" s="52">
        <f ca="1">AB3111 * EXP(($E$3 - $C$11^2/2) * (AC$2-AB$2) + $C$11*SQRT(AC$2-AB$2)*X3111)</f>
        <v>15.400479487810699</v>
      </c>
      <c r="AD3111" s="47"/>
      <c r="AE3111" s="3" t="s">
        <v>69</v>
      </c>
      <c r="AF3111" s="20" cm="1">
        <f t="array" aca="1" ref="AF3111" ca="1">MIN(Y3111:Y3114 / $D$11:$D$14)</f>
        <v>0.5167263377687854</v>
      </c>
      <c r="AG3111" s="20" cm="1">
        <f t="array" aca="1" ref="AG3111" ca="1">MIN(Z3111:Z3114 / $D$11:$D$14)</f>
        <v>0.49793538415104033</v>
      </c>
      <c r="AH3111" s="20" cm="1">
        <f t="array" aca="1" ref="AH3111" ca="1">MIN(AA3111:AA3114 / $D$11:$D$14)</f>
        <v>0.21598904674215688</v>
      </c>
      <c r="AI3111" s="20" cm="1">
        <f t="array" aca="1" ref="AI3111" ca="1">MIN(AB3111:AB3114 / $D$11:$D$14)</f>
        <v>0.20362564045485665</v>
      </c>
      <c r="AJ3111" s="20" cm="1">
        <f t="array" aca="1" ref="AJ3111" ca="1">MIN(AC3111:AC3114 / $D$11:$D$14)</f>
        <v>0.154004794878107</v>
      </c>
      <c r="AK3111" s="72">
        <f t="array" aca="1" ref="AK3111" ca="1">SUMPRODUCT(AF3112:AJ3112, EXP(-$E$3*$AF$2:$AJ$2))</f>
        <v>77880.078307140488</v>
      </c>
      <c r="AL3111" s="70">
        <f ca="1">MAX(AC3112 - $D$11, 0) * EXP(-$E$2*$E$3)</f>
        <v>0</v>
      </c>
    </row>
    <row r="3112" spans="6:38" ht="14.55" customHeight="1" x14ac:dyDescent="0.3">
      <c r="F3112" s="79"/>
      <c r="G3112" s="3">
        <v>3110</v>
      </c>
      <c r="H3112" s="61">
        <v>0.36255516411740524</v>
      </c>
      <c r="I3112" s="61">
        <v>-0.35307127053933696</v>
      </c>
      <c r="J3112" s="61">
        <v>1.616512635509066</v>
      </c>
      <c r="K3112" s="62">
        <v>-1.8162801202520478</v>
      </c>
      <c r="L3112" s="60">
        <f t="array" ref="L3112:O3112">TRANSPOSE(MMULT(Option!$B$25:$E$28, TRANSPOSE(H3112:K3112)))</f>
        <v>0.36255516411740524</v>
      </c>
      <c r="M3112" s="60">
        <v>-0.17857309894518661</v>
      </c>
      <c r="N3112" s="60">
        <v>1.4723656233588904</v>
      </c>
      <c r="O3112" s="60">
        <v>-1.1872921073915372</v>
      </c>
      <c r="P3112" s="56" t="str">
        <f t="shared" si="3887"/>
        <v>622/5</v>
      </c>
      <c r="R3112" s="80"/>
      <c r="S3112" s="3" t="s">
        <v>29</v>
      </c>
      <c r="T3112" s="60">
        <f ca="1"/>
        <v>-0.17276212348116382</v>
      </c>
      <c r="U3112" s="60">
        <f ca="1"/>
        <v>-2.3263400171948855E-2</v>
      </c>
      <c r="V3112" s="60">
        <f ca="1"/>
        <v>-2.8432834621197052</v>
      </c>
      <c r="W3112" s="60">
        <f ca="1"/>
        <v>0.39665127577268849</v>
      </c>
      <c r="X3112" s="60">
        <f ca="1"/>
        <v>0.15182805897576496</v>
      </c>
      <c r="Y3112" s="52">
        <f ca="1">$B$12 * EXP(($E$3 - $C$12^2/2) * Y$2 + $C$12*SQRT(Y$2)*T3112)</f>
        <v>95.425090683608516</v>
      </c>
      <c r="Z3112" s="52">
        <f ca="1">Y3112 * EXP(($E$3 - $C$12^2/2) * (Z$2-Y$2) + $C$12*SQRT(Z$2-Y$2)*U3112)</f>
        <v>95.236429259666536</v>
      </c>
      <c r="AA3112" s="52">
        <f ca="1">Z3112 * EXP(($E$3 - $C$12^2/2) * (AA$2-Z$2) + $C$12*SQRT(AA$2-Z$2)*V3112)</f>
        <v>40.787574573355691</v>
      </c>
      <c r="AB3112" s="52">
        <f ca="1">AA3112 * EXP(($E$3 - $C$12^2/2) * (AB$2-AA$2) + $C$12*SQRT(AB$2-AA$2)*W3112)</f>
        <v>46.17196856774698</v>
      </c>
      <c r="AC3112" s="52">
        <f ca="1">AB3112 * EXP(($E$3 - $C$12^2/2) * (AC$2-AB$2) + $C$12*SQRT(AC$2-AB$2)*X3112)</f>
        <v>48.565883105562499</v>
      </c>
      <c r="AD3112" s="47"/>
      <c r="AE3112" s="3" t="s">
        <v>47</v>
      </c>
      <c r="AF3112" s="64">
        <f t="shared" ref="AF3112" ca="1" si="3933">($B$5*AF3114 + (1 + $B$6)*AF3113)*$B$2</f>
        <v>0</v>
      </c>
      <c r="AG3112" s="64">
        <f t="shared" ref="AG3112" ca="1" si="3934">($B$5*AG3114 + (1 + $B$6)*AG3113)*$B$2</f>
        <v>0</v>
      </c>
      <c r="AH3112" s="64">
        <f t="shared" ref="AH3112" ca="1" si="3935">($B$5*AH3114 + (1 + $B$6)*AH3113)*$B$2</f>
        <v>0</v>
      </c>
      <c r="AI3112" s="64">
        <f t="shared" ref="AI3112" ca="1" si="3936">($B$5*AI3114 + (1 + $B$6)*AI3113)*$B$2</f>
        <v>0</v>
      </c>
      <c r="AJ3112" s="64" cm="1">
        <f t="array" aca="1" ref="AJ3112" ca="1">($B$5*AJ3114 + (1 + $B$6)*AJ3113 + AND(NOT(AF3113:AJ3113)))*$B$2</f>
        <v>100000</v>
      </c>
      <c r="AK3112" s="73"/>
      <c r="AL3112" s="70"/>
    </row>
    <row r="3113" spans="6:38" ht="14.55" customHeight="1" x14ac:dyDescent="0.3">
      <c r="F3113" s="79"/>
      <c r="G3113" s="3">
        <v>3111</v>
      </c>
      <c r="H3113" s="61">
        <v>-0.66882913434018421</v>
      </c>
      <c r="I3113" s="61">
        <v>0.66175001846179515</v>
      </c>
      <c r="J3113" s="61">
        <v>2.4871596915760903</v>
      </c>
      <c r="K3113" s="62">
        <v>-0.79605975553398023</v>
      </c>
      <c r="L3113" s="60">
        <f t="array" ref="L3113:O3113">TRANSPOSE(MMULT(Option!$B$25:$E$28, TRANSPOSE(H3113:K3113)))</f>
        <v>-0.66882913434018421</v>
      </c>
      <c r="M3113" s="60">
        <v>0.33897225641184647</v>
      </c>
      <c r="N3113" s="60">
        <v>2.090252569734143</v>
      </c>
      <c r="O3113" s="60">
        <v>-0.29050580446643992</v>
      </c>
      <c r="P3113" s="56" t="str">
        <f t="shared" si="3887"/>
        <v>623/1</v>
      </c>
      <c r="R3113" s="80"/>
      <c r="S3113" s="3" t="s">
        <v>31</v>
      </c>
      <c r="T3113" s="60">
        <f ca="1"/>
        <v>-0.7457446224461125</v>
      </c>
      <c r="U3113" s="60">
        <f ca="1"/>
        <v>-0.25855166371772237</v>
      </c>
      <c r="V3113" s="60">
        <f ca="1"/>
        <v>-3.0071574664575769</v>
      </c>
      <c r="W3113" s="60">
        <f ca="1"/>
        <v>-0.39201490383550286</v>
      </c>
      <c r="X3113" s="60">
        <f ca="1"/>
        <v>0.35628793493398025</v>
      </c>
      <c r="Y3113" s="52">
        <f ca="1">$B$13 * EXP(($E$3 - $C$13^2/2) * Y$2 + $C$13*SQRT(Y$2)*T3113)</f>
        <v>80.354395833374127</v>
      </c>
      <c r="Z3113" s="52">
        <f ca="1">Y3113 * EXP(($E$3 - $C$13^2/2) * (Z$2-Y$2) + $C$13*SQRT(Z$2-Y$2)*U3113)</f>
        <v>74.72997625056631</v>
      </c>
      <c r="AA3113" s="52">
        <f ca="1">Z3113 * EXP(($E$3 - $C$13^2/2) * (AA$2-Z$2) + $C$13*SQRT(AA$2-Z$2)*V3113)</f>
        <v>30.469740006816643</v>
      </c>
      <c r="AB3113" s="52">
        <f ca="1">AA3113 * EXP(($E$3 - $C$13^2/2) * (AB$2-AA$2) + $C$13*SQRT(AB$2-AA$2)*W3113)</f>
        <v>27.224834478819169</v>
      </c>
      <c r="AC3113" s="52">
        <f ca="1">AB3113 * EXP(($E$3 - $C$13^2/2) * (AC$2-AB$2) + $C$13*SQRT(AC$2-AB$2)*X3113)</f>
        <v>30.447867824831288</v>
      </c>
      <c r="AD3113" s="47"/>
      <c r="AE3113" s="3" t="s">
        <v>46</v>
      </c>
      <c r="AF3113" s="52" t="b">
        <f t="shared" ref="AF3113" ca="1" si="3937">AF3111 &gt;= $B$4</f>
        <v>0</v>
      </c>
      <c r="AG3113" s="52" t="b">
        <f t="array" aca="1" ref="AG3113" ca="1">AND(AG3111 &gt;= $B$4, NOT(OR($AF3113:AF3113)))</f>
        <v>0</v>
      </c>
      <c r="AH3113" s="52" t="b">
        <f t="array" aca="1" ref="AH3113" ca="1">AND(AH3111 &gt;= $B$4, NOT(OR($AF3113:AG3113)))</f>
        <v>0</v>
      </c>
      <c r="AI3113" s="52" t="b">
        <f t="array" aca="1" ref="AI3113" ca="1">AND(AI3111 &gt;= $B$4, NOT(OR($AF3113:AH3113)))</f>
        <v>0</v>
      </c>
      <c r="AJ3113" s="52" t="b">
        <f t="array" aca="1" ref="AJ3113" ca="1">AND(AJ3111 &gt;= $B$4, NOT(OR($AF3113:AI3113)))</f>
        <v>0</v>
      </c>
      <c r="AK3113" s="73"/>
      <c r="AL3113" s="70"/>
    </row>
    <row r="3114" spans="6:38" ht="14.55" customHeight="1" x14ac:dyDescent="0.3">
      <c r="F3114" s="79"/>
      <c r="G3114" s="3">
        <v>3112</v>
      </c>
      <c r="H3114" s="61">
        <v>0.40688317033353238</v>
      </c>
      <c r="I3114" s="61">
        <v>-1.6057601369746104</v>
      </c>
      <c r="J3114" s="61">
        <v>4.3167147888024712E-2</v>
      </c>
      <c r="K3114" s="62">
        <v>6.6421002480218219E-2</v>
      </c>
      <c r="L3114" s="60">
        <f t="array" ref="L3114:O3114">TRANSPOSE(MMULT(Option!$B$25:$E$28, TRANSPOSE(H3114:K3114)))</f>
        <v>0.40688317033353238</v>
      </c>
      <c r="M3114" s="60">
        <v>-1.3089502069923491</v>
      </c>
      <c r="N3114" s="60">
        <v>-0.21981929854976306</v>
      </c>
      <c r="O3114" s="60">
        <v>-0.19242852615969572</v>
      </c>
      <c r="P3114" s="56" t="str">
        <f t="shared" si="3887"/>
        <v>623/2</v>
      </c>
      <c r="R3114" s="80"/>
      <c r="S3114" s="3" t="s">
        <v>30</v>
      </c>
      <c r="T3114" s="60">
        <f ca="1"/>
        <v>-1.1225900239094739</v>
      </c>
      <c r="U3114" s="60">
        <f ca="1"/>
        <v>1.2761047945410224</v>
      </c>
      <c r="V3114" s="60">
        <f ca="1"/>
        <v>-2.3486599400589445</v>
      </c>
      <c r="W3114" s="60">
        <f ca="1"/>
        <v>-0.688324133238154</v>
      </c>
      <c r="X3114" s="60">
        <f ca="1"/>
        <v>-1.323801144063278</v>
      </c>
      <c r="Y3114" s="52">
        <f ca="1">$B$14 * EXP(($E$3 - $C$14^2/2) * Y$2 + $C$14*SQRT(Y$2)*T3114)</f>
        <v>71.764733522115847</v>
      </c>
      <c r="Z3114" s="52">
        <f ca="1">Y3114 * EXP(($E$3 - $C$14^2/2) * (Z$2-Y$2) + $C$14*SQRT(Z$2-Y$2)*U3114)</f>
        <v>105.76552516032415</v>
      </c>
      <c r="AA3114" s="52">
        <f ca="1">Z3114 * EXP(($E$3 - $C$14^2/2) * (AA$2-Z$2) + $C$14*SQRT(AA$2-Z$2)*V3114)</f>
        <v>52.542724317044772</v>
      </c>
      <c r="AB3114" s="52">
        <f ca="1">AA3114 * EXP(($E$3 - $C$14^2/2) * (AB$2-AA$2) + $C$14*SQRT(AB$2-AA$2)*W3114)</f>
        <v>42.953983657995884</v>
      </c>
      <c r="AC3114" s="52">
        <f ca="1">AB3114 * EXP(($E$3 - $C$14^2/2) * (AC$2-AB$2) + $C$14*SQRT(AC$2-AB$2)*X3114)</f>
        <v>29.020110407188927</v>
      </c>
      <c r="AD3114" s="47"/>
      <c r="AE3114" s="3" t="s">
        <v>68</v>
      </c>
      <c r="AF3114" s="52" t="b">
        <f ca="1">AND(AF3111&gt;$B$3, NOT(OR($AF3113:AF3113)))</f>
        <v>0</v>
      </c>
      <c r="AG3114" s="52" t="b">
        <f ca="1">AND(AG3111&gt;$B$3, NOT(OR($AF3113:AG3113)))</f>
        <v>0</v>
      </c>
      <c r="AH3114" s="52" t="b">
        <f ca="1">AND(AH3111&gt;$B$3, NOT(OR($AF3113:AH3113)))</f>
        <v>0</v>
      </c>
      <c r="AI3114" s="52" t="b">
        <f ca="1">AND(AI3111&gt;$B$3, NOT(OR($AF3113:AI3113)))</f>
        <v>0</v>
      </c>
      <c r="AJ3114" s="52" t="b">
        <f ca="1">AND(AJ3111&gt;$B$3, NOT(OR($AF3113:AJ3113)))</f>
        <v>0</v>
      </c>
      <c r="AK3114" s="74"/>
      <c r="AL3114" s="70"/>
    </row>
    <row r="3115" spans="6:38" ht="14.55" customHeight="1" x14ac:dyDescent="0.3">
      <c r="F3115" s="79"/>
      <c r="G3115" s="3">
        <v>3113</v>
      </c>
      <c r="H3115" s="61">
        <v>0.39111024972040959</v>
      </c>
      <c r="I3115" s="61">
        <v>0.13236373577300817</v>
      </c>
      <c r="J3115" s="61">
        <v>-1.6419972243854419</v>
      </c>
      <c r="K3115" s="62">
        <v>0.85580860507257739</v>
      </c>
      <c r="L3115" s="60">
        <f t="array" ref="L3115:O3115">TRANSPOSE(MMULT(Option!$B$25:$E$28, TRANSPOSE(H3115:K3115)))</f>
        <v>0.39111024972040959</v>
      </c>
      <c r="M3115" s="60">
        <v>0.27775746757755265</v>
      </c>
      <c r="N3115" s="60">
        <v>-1.2510776278680056</v>
      </c>
      <c r="O3115" s="60">
        <v>0.60349072487200561</v>
      </c>
      <c r="P3115" s="56" t="str">
        <f t="shared" si="3887"/>
        <v>623/3</v>
      </c>
      <c r="R3115" s="80">
        <v>779</v>
      </c>
      <c r="S3115" s="3" t="s">
        <v>28</v>
      </c>
      <c r="T3115" s="60">
        <f t="array" aca="1" ref="T3115:T3118" ca="1">TRANSPOSE(OFFSET($L$3, MATCH($R3115 &amp; "/" &amp; T$2, $P$3:$P$5002, 0) - 1, 0, 1, $E$1))</f>
        <v>-0.19692897078584493</v>
      </c>
      <c r="U3115" s="60">
        <f t="array" aca="1" ref="U3115:U3118" ca="1">TRANSPOSE(OFFSET($L$3, MATCH($R3115 &amp; "/" &amp; U$2, $P$3:$P$5002, 0) - 1, 0, 1, $E$1))</f>
        <v>-1.1037196987827256</v>
      </c>
      <c r="V3115" s="60">
        <f t="array" aca="1" ref="V3115:V3118" ca="1">TRANSPOSE(OFFSET($L$3, MATCH($R3115 &amp; "/" &amp; V$2, $P$3:$P$5002, 0) - 1, 0, 1, $E$1))</f>
        <v>0.34721160334835677</v>
      </c>
      <c r="W3115" s="60">
        <f t="array" aca="1" ref="W3115:W3118" ca="1">TRANSPOSE(OFFSET($L$3, MATCH($R3115 &amp; "/" &amp; W$2, $P$3:$P$5002, 0) - 1, 0, 1, $E$1))</f>
        <v>0.35980340315241038</v>
      </c>
      <c r="X3115" s="60">
        <f t="array" aca="1" ref="X3115:X3118" ca="1">TRANSPOSE(OFFSET($L$3, MATCH($R3115 &amp; "/" &amp; X$2, $P$3:$P$5002, 0) - 1, 0, 1, $E$1))</f>
        <v>-0.98593876565052474</v>
      </c>
      <c r="Y3115" s="52">
        <f ca="1">$B$11 * EXP(($E$3 - $C$11^2/2) * Y$2 + $C$11*SQRT(Y$2)*T3115)</f>
        <v>94.735755483186509</v>
      </c>
      <c r="Z3115" s="52">
        <f ca="1">Y3115 * EXP(($E$3 - $C$11^2/2) * (Z$2-Y$2) + $C$11*SQRT(Z$2-Y$2)*U3115)</f>
        <v>68.372834213467755</v>
      </c>
      <c r="AA3115" s="52">
        <f ca="1">Z3115 * EXP(($E$3 - $C$11^2/2) * (AA$2-Z$2) + $C$11*SQRT(AA$2-Z$2)*V3115)</f>
        <v>76.259276425111139</v>
      </c>
      <c r="AB3115" s="52">
        <f ca="1">AA3115 * EXP(($E$3 - $C$11^2/2) * (AB$2-AA$2) + $C$11*SQRT(AB$2-AA$2)*W3115)</f>
        <v>85.377285449058618</v>
      </c>
      <c r="AC3115" s="52">
        <f ca="1">AB3115 * EXP(($E$3 - $C$11^2/2) * (AC$2-AB$2) + $C$11*SQRT(AC$2-AB$2)*X3115)</f>
        <v>63.834797522102406</v>
      </c>
      <c r="AD3115" s="47"/>
      <c r="AE3115" s="3" t="s">
        <v>69</v>
      </c>
      <c r="AF3115" s="20" cm="1">
        <f t="array" aca="1" ref="AF3115" ca="1">MIN(Y3115:Y3118 / $D$11:$D$14)</f>
        <v>0.94735755483186512</v>
      </c>
      <c r="AG3115" s="20" cm="1">
        <f t="array" aca="1" ref="AG3115" ca="1">MIN(Z3115:Z3118 / $D$11:$D$14)</f>
        <v>0.68372834213467759</v>
      </c>
      <c r="AH3115" s="20" cm="1">
        <f t="array" aca="1" ref="AH3115" ca="1">MIN(AA3115:AA3118 / $D$11:$D$14)</f>
        <v>0.76259276425111144</v>
      </c>
      <c r="AI3115" s="20" cm="1">
        <f t="array" aca="1" ref="AI3115" ca="1">MIN(AB3115:AB3118 / $D$11:$D$14)</f>
        <v>0.85377285449058615</v>
      </c>
      <c r="AJ3115" s="20" cm="1">
        <f t="array" aca="1" ref="AJ3115" ca="1">MIN(AC3115:AC3118 / $D$11:$D$14)</f>
        <v>0.63834797522102404</v>
      </c>
      <c r="AK3115" s="72">
        <f t="array" aca="1" ref="AK3115" ca="1">SUMPRODUCT(AF3116:AJ3116, EXP(-$E$3*$AF$2:$AJ$2))</f>
        <v>104429.48097082092</v>
      </c>
      <c r="AL3115" s="70">
        <f ca="1">MAX(AC3116 - $D$11, 0) * EXP(-$E$2*$E$3)</f>
        <v>100.22127497309671</v>
      </c>
    </row>
    <row r="3116" spans="6:38" ht="14.55" customHeight="1" x14ac:dyDescent="0.3">
      <c r="F3116" s="79"/>
      <c r="G3116" s="3">
        <v>3114</v>
      </c>
      <c r="H3116" s="61">
        <v>-0.29958607959262756</v>
      </c>
      <c r="I3116" s="61">
        <v>-0.20576017059358542</v>
      </c>
      <c r="J3116" s="61">
        <v>1.2195333770111771</v>
      </c>
      <c r="K3116" s="62">
        <v>-0.18029331306425217</v>
      </c>
      <c r="L3116" s="60">
        <f t="array" ref="L3116:O3116">TRANSPOSE(MMULT(Option!$B$25:$E$28, TRANSPOSE(H3116:K3116)))</f>
        <v>-0.29958607959262756</v>
      </c>
      <c r="M3116" s="60">
        <v>-0.30841674318747742</v>
      </c>
      <c r="N3116" s="60">
        <v>0.89741334820665375</v>
      </c>
      <c r="O3116" s="60">
        <v>-9.0080519151104932E-2</v>
      </c>
      <c r="P3116" s="56" t="str">
        <f t="shared" si="3887"/>
        <v>623/4</v>
      </c>
      <c r="R3116" s="80"/>
      <c r="S3116" s="3" t="s">
        <v>29</v>
      </c>
      <c r="T3116" s="60">
        <f ca="1"/>
        <v>1.5836558551786881E-2</v>
      </c>
      <c r="U3116" s="60">
        <f ca="1"/>
        <v>3.9964023499125145E-2</v>
      </c>
      <c r="V3116" s="60">
        <f ca="1"/>
        <v>1.4323619997782477</v>
      </c>
      <c r="W3116" s="60">
        <f ca="1"/>
        <v>0.66862060697616621</v>
      </c>
      <c r="X3116" s="60">
        <f ca="1"/>
        <v>0.51715882022080029</v>
      </c>
      <c r="Y3116" s="52">
        <f ca="1">$B$12 * EXP(($E$3 - $C$12^2/2) * Y$2 + $C$12*SQRT(Y$2)*T3116)</f>
        <v>100.97986631497466</v>
      </c>
      <c r="Z3116" s="52">
        <f ca="1">Y3116 * EXP(($E$3 - $C$12^2/2) * (Z$2-Y$2) + $C$12*SQRT(Z$2-Y$2)*U3116)</f>
        <v>102.71009012042825</v>
      </c>
      <c r="AA3116" s="52">
        <f ca="1">Z3116 * EXP(($E$3 - $C$12^2/2) * (AA$2-Z$2) + $C$12*SQRT(AA$2-Z$2)*V3116)</f>
        <v>158.63706143146203</v>
      </c>
      <c r="AB3116" s="52">
        <f ca="1">AA3116 * EXP(($E$3 - $C$12^2/2) * (AB$2-AA$2) + $C$12*SQRT(AB$2-AA$2)*W3116)</f>
        <v>194.84515040849396</v>
      </c>
      <c r="AC3116" s="52">
        <f ca="1">AB3116 * EXP(($E$3 - $C$12^2/2) * (AC$2-AB$2) + $C$12*SQRT(AC$2-AB$2)*X3116)</f>
        <v>228.68666435830721</v>
      </c>
      <c r="AD3116" s="47"/>
      <c r="AE3116" s="3" t="s">
        <v>47</v>
      </c>
      <c r="AF3116" s="64">
        <f t="shared" ref="AF3116" ca="1" si="3938">($B$5*AF3118 + (1 + $B$6)*AF3117)*$B$2</f>
        <v>15000</v>
      </c>
      <c r="AG3116" s="64">
        <f t="shared" ref="AG3116" ca="1" si="3939">($B$5*AG3118 + (1 + $B$6)*AG3117)*$B$2</f>
        <v>0</v>
      </c>
      <c r="AH3116" s="64">
        <f t="shared" ref="AH3116" ca="1" si="3940">($B$5*AH3118 + (1 + $B$6)*AH3117)*$B$2</f>
        <v>0</v>
      </c>
      <c r="AI3116" s="64">
        <f t="shared" ref="AI3116" ca="1" si="3941">($B$5*AI3118 + (1 + $B$6)*AI3117)*$B$2</f>
        <v>15000</v>
      </c>
      <c r="AJ3116" s="64" cm="1">
        <f t="array" aca="1" ref="AJ3116" ca="1">($B$5*AJ3118 + (1 + $B$6)*AJ3117 + AND(NOT(AF3117:AJ3117)))*$B$2</f>
        <v>100000</v>
      </c>
      <c r="AK3116" s="73"/>
      <c r="AL3116" s="70"/>
    </row>
    <row r="3117" spans="6:38" ht="14.55" customHeight="1" x14ac:dyDescent="0.3">
      <c r="F3117" s="79"/>
      <c r="G3117" s="3">
        <v>3115</v>
      </c>
      <c r="H3117" s="61">
        <v>-0.67982852481535927</v>
      </c>
      <c r="I3117" s="61">
        <v>-2.6426001763386644</v>
      </c>
      <c r="J3117" s="61">
        <v>0.17104638432783234</v>
      </c>
      <c r="K3117" s="62">
        <v>-0.23375908555425112</v>
      </c>
      <c r="L3117" s="60">
        <f t="array" ref="L3117:O3117">TRANSPOSE(MMULT(Option!$B$25:$E$28, TRANSPOSE(H3117:K3117)))</f>
        <v>-0.67982852481535927</v>
      </c>
      <c r="M3117" s="60">
        <v>-2.6939144778412598</v>
      </c>
      <c r="N3117" s="60">
        <v>-0.81369481113880249</v>
      </c>
      <c r="O3117" s="60">
        <v>-1.130721057820345</v>
      </c>
      <c r="P3117" s="56" t="str">
        <f t="shared" si="3887"/>
        <v>623/5</v>
      </c>
      <c r="R3117" s="80"/>
      <c r="S3117" s="3" t="s">
        <v>31</v>
      </c>
      <c r="T3117" s="60">
        <f ca="1"/>
        <v>0.79633225576821043</v>
      </c>
      <c r="U3117" s="60">
        <f ca="1"/>
        <v>0.88427629864670421</v>
      </c>
      <c r="V3117" s="60">
        <f ca="1"/>
        <v>1.3060966863387422</v>
      </c>
      <c r="W3117" s="60">
        <f ca="1"/>
        <v>0.23602184531763754</v>
      </c>
      <c r="X3117" s="60">
        <f ca="1"/>
        <v>1.0106609765716594</v>
      </c>
      <c r="Y3117" s="52">
        <f ca="1">$B$13 * EXP(($E$3 - $C$13^2/2) * Y$2 + $C$13*SQRT(Y$2)*T3117)</f>
        <v>127.62162898759991</v>
      </c>
      <c r="Z3117" s="52">
        <f ca="1">Y3117 * EXP(($E$3 - $C$13^2/2) * (Z$2-Y$2) + $C$13*SQRT(Z$2-Y$2)*U3117)</f>
        <v>167.22709723339705</v>
      </c>
      <c r="AA3117" s="52">
        <f ca="1">Z3117 * EXP(($E$3 - $C$13^2/2) * (AA$2-Z$2) + $C$13*SQRT(AA$2-Z$2)*V3117)</f>
        <v>248.68368765657144</v>
      </c>
      <c r="AB3117" s="52">
        <f ca="1">AA3117 * EXP(($E$3 - $C$13^2/2) * (AB$2-AA$2) + $C$13*SQRT(AB$2-AA$2)*W3117)</f>
        <v>268.26849118991305</v>
      </c>
      <c r="AC3117" s="52">
        <f ca="1">AB3117 * EXP(($E$3 - $C$13^2/2) * (AC$2-AB$2) + $C$13*SQRT(AC$2-AB$2)*X3117)</f>
        <v>365.10559195801147</v>
      </c>
      <c r="AD3117" s="47"/>
      <c r="AE3117" s="3" t="s">
        <v>46</v>
      </c>
      <c r="AF3117" s="52" t="b">
        <f t="shared" ref="AF3117" ca="1" si="3942">AF3115 &gt;= $B$4</f>
        <v>0</v>
      </c>
      <c r="AG3117" s="52" t="b">
        <f t="array" aca="1" ref="AG3117" ca="1">AND(AG3115 &gt;= $B$4, NOT(OR($AF3117:AF3117)))</f>
        <v>0</v>
      </c>
      <c r="AH3117" s="52" t="b">
        <f t="array" aca="1" ref="AH3117" ca="1">AND(AH3115 &gt;= $B$4, NOT(OR($AF3117:AG3117)))</f>
        <v>0</v>
      </c>
      <c r="AI3117" s="52" t="b">
        <f t="array" aca="1" ref="AI3117" ca="1">AND(AI3115 &gt;= $B$4, NOT(OR($AF3117:AH3117)))</f>
        <v>0</v>
      </c>
      <c r="AJ3117" s="52" t="b">
        <f t="array" aca="1" ref="AJ3117" ca="1">AND(AJ3115 &gt;= $B$4, NOT(OR($AF3117:AI3117)))</f>
        <v>0</v>
      </c>
      <c r="AK3117" s="73"/>
      <c r="AL3117" s="70"/>
    </row>
    <row r="3118" spans="6:38" ht="14.55" customHeight="1" x14ac:dyDescent="0.3">
      <c r="F3118" s="79"/>
      <c r="G3118" s="3">
        <v>3116</v>
      </c>
      <c r="H3118" s="61">
        <v>0.21257651122594878</v>
      </c>
      <c r="I3118" s="61">
        <v>8.8824617737769743E-2</v>
      </c>
      <c r="J3118" s="61">
        <v>0.77049167628199267</v>
      </c>
      <c r="K3118" s="62">
        <v>-1.7017076978148344</v>
      </c>
      <c r="L3118" s="60">
        <f t="array" ref="L3118:O3118">TRANSPOSE(MMULT(Option!$B$25:$E$28, TRANSPOSE(H3118:K3118)))</f>
        <v>0.21257651122594878</v>
      </c>
      <c r="M3118" s="60">
        <v>0.16643971136214891</v>
      </c>
      <c r="N3118" s="60">
        <v>0.78502094409173595</v>
      </c>
      <c r="O3118" s="60">
        <v>-1.198580484693571</v>
      </c>
      <c r="P3118" s="56" t="str">
        <f t="shared" si="3887"/>
        <v>624/1</v>
      </c>
      <c r="R3118" s="80"/>
      <c r="S3118" s="3" t="s">
        <v>30</v>
      </c>
      <c r="T3118" s="60">
        <f ca="1"/>
        <v>0.19041259699440721</v>
      </c>
      <c r="U3118" s="60">
        <f ca="1"/>
        <v>-2.4251044016933981E-4</v>
      </c>
      <c r="V3118" s="60">
        <f ca="1"/>
        <v>1.0672828516960213</v>
      </c>
      <c r="W3118" s="60">
        <f ca="1"/>
        <v>1.0843961207461299</v>
      </c>
      <c r="X3118" s="60">
        <f ca="1"/>
        <v>0.36752429134192521</v>
      </c>
      <c r="Y3118" s="52">
        <f ca="1">$B$14 * EXP(($E$3 - $C$14^2/2) * Y$2 + $C$14*SQRT(Y$2)*T3118)</f>
        <v>106.40940491786736</v>
      </c>
      <c r="Z3118" s="52">
        <f ca="1">Y3118 * EXP(($E$3 - $C$14^2/2) * (Z$2-Y$2) + $C$14*SQRT(Z$2-Y$2)*U3118)</f>
        <v>106.93500414016624</v>
      </c>
      <c r="AA3118" s="52">
        <f ca="1">Z3118 * EXP(($E$3 - $C$14^2/2) * (AA$2-Z$2) + $C$14*SQRT(AA$2-Z$2)*V3118)</f>
        <v>148.02868424678337</v>
      </c>
      <c r="AB3118" s="52">
        <f ca="1">AA3118 * EXP(($E$3 - $C$14^2/2) * (AB$2-AA$2) + $C$14*SQRT(AB$2-AA$2)*W3118)</f>
        <v>205.96884174550766</v>
      </c>
      <c r="AC3118" s="52">
        <f ca="1">AB3118 * EXP(($E$3 - $C$14^2/2) * (AC$2-AB$2) + $C$14*SQRT(AC$2-AB$2)*X3118)</f>
        <v>231.13043182081071</v>
      </c>
      <c r="AD3118" s="47"/>
      <c r="AE3118" s="3" t="s">
        <v>68</v>
      </c>
      <c r="AF3118" s="52" t="b">
        <f ca="1">AND(AF3115&gt;$B$3, NOT(OR($AF3117:AF3117)))</f>
        <v>1</v>
      </c>
      <c r="AG3118" s="52" t="b">
        <f ca="1">AND(AG3115&gt;$B$3, NOT(OR($AF3117:AG3117)))</f>
        <v>0</v>
      </c>
      <c r="AH3118" s="52" t="b">
        <f ca="1">AND(AH3115&gt;$B$3, NOT(OR($AF3117:AH3117)))</f>
        <v>0</v>
      </c>
      <c r="AI3118" s="52" t="b">
        <f ca="1">AND(AI3115&gt;$B$3, NOT(OR($AF3117:AI3117)))</f>
        <v>1</v>
      </c>
      <c r="AJ3118" s="52" t="b">
        <f ca="1">AND(AJ3115&gt;$B$3, NOT(OR($AF3117:AJ3117)))</f>
        <v>0</v>
      </c>
      <c r="AK3118" s="74"/>
      <c r="AL3118" s="70"/>
    </row>
    <row r="3119" spans="6:38" ht="14.55" customHeight="1" x14ac:dyDescent="0.3">
      <c r="F3119" s="79"/>
      <c r="G3119" s="3">
        <v>3117</v>
      </c>
      <c r="H3119" s="61">
        <v>-5.5072054379866231E-2</v>
      </c>
      <c r="I3119" s="61">
        <v>-1.3965844948856726E-2</v>
      </c>
      <c r="J3119" s="61">
        <v>0.16033122694915386</v>
      </c>
      <c r="K3119" s="62">
        <v>1.1557184198381081</v>
      </c>
      <c r="L3119" s="60">
        <f t="array" ref="L3119:O3119">TRANSPOSE(MMULT(Option!$B$25:$E$28, TRANSPOSE(H3119:K3119)))</f>
        <v>-5.5072054379866231E-2</v>
      </c>
      <c r="M3119" s="60">
        <v>-3.4828730076377018E-2</v>
      </c>
      <c r="N3119" s="60">
        <v>0.11513459205197688</v>
      </c>
      <c r="O3119" s="60">
        <v>0.99530563935024174</v>
      </c>
      <c r="P3119" s="56" t="str">
        <f t="shared" si="3887"/>
        <v>624/2</v>
      </c>
      <c r="R3119" s="80">
        <v>780</v>
      </c>
      <c r="S3119" s="3" t="s">
        <v>28</v>
      </c>
      <c r="T3119" s="60">
        <f t="array" aca="1" ref="T3119:T3122" ca="1">TRANSPOSE(OFFSET($L$3, MATCH($R3119 &amp; "/" &amp; T$2, $P$3:$P$5002, 0) - 1, 0, 1, $E$1))</f>
        <v>-0.85048803489635549</v>
      </c>
      <c r="U3119" s="60">
        <f t="array" aca="1" ref="U3119:U3122" ca="1">TRANSPOSE(OFFSET($L$3, MATCH($R3119 &amp; "/" &amp; U$2, $P$3:$P$5002, 0) - 1, 0, 1, $E$1))</f>
        <v>1.7940567978630888</v>
      </c>
      <c r="V3119" s="60">
        <f t="array" aca="1" ref="V3119:V3122" ca="1">TRANSPOSE(OFFSET($L$3, MATCH($R3119 &amp; "/" &amp; V$2, $P$3:$P$5002, 0) - 1, 0, 1, $E$1))</f>
        <v>-1.0290687893294317</v>
      </c>
      <c r="W3119" s="60">
        <f t="array" aca="1" ref="W3119:W3122" ca="1">TRANSPOSE(OFFSET($L$3, MATCH($R3119 &amp; "/" &amp; W$2, $P$3:$P$5002, 0) - 1, 0, 1, $E$1))</f>
        <v>-1.539642353306225E-2</v>
      </c>
      <c r="X3119" s="60">
        <f t="array" aca="1" ref="X3119:X3122" ca="1">TRANSPOSE(OFFSET($L$3, MATCH($R3119 &amp; "/" &amp; X$2, $P$3:$P$5002, 0) - 1, 0, 1, $E$1))</f>
        <v>-1.6693231893927649</v>
      </c>
      <c r="Y3119" s="52">
        <f ca="1">$B$11 * EXP(($E$3 - $C$11^2/2) * Y$2 + $C$11*SQRT(Y$2)*T3119)</f>
        <v>77.868676683035986</v>
      </c>
      <c r="Z3119" s="52">
        <f ca="1">Y3119 * EXP(($E$3 - $C$11^2/2) * (Z$2-Y$2) + $C$11*SQRT(Z$2-Y$2)*U3119)</f>
        <v>134.0537467761543</v>
      </c>
      <c r="AA3119" s="52">
        <f ca="1">Z3119 * EXP(($E$3 - $C$11^2/2) * (AA$2-Z$2) + $C$11*SQRT(AA$2-Z$2)*V3119)</f>
        <v>98.940650263492287</v>
      </c>
      <c r="AB3119" s="52">
        <f ca="1">AA3119 * EXP(($E$3 - $C$11^2/2) * (AB$2-AA$2) + $C$11*SQRT(AB$2-AA$2)*W3119)</f>
        <v>98.978361052806093</v>
      </c>
      <c r="AC3119" s="52">
        <f ca="1">AB3119 * EXP(($E$3 - $C$11^2/2) * (AC$2-AB$2) + $C$11*SQRT(AC$2-AB$2)*X3119)</f>
        <v>60.286264649825419</v>
      </c>
      <c r="AD3119" s="47"/>
      <c r="AE3119" s="3" t="s">
        <v>69</v>
      </c>
      <c r="AF3119" s="20" cm="1">
        <f t="array" aca="1" ref="AF3119" ca="1">MIN(Y3119:Y3122 / $D$11:$D$14)</f>
        <v>0.77868676683035987</v>
      </c>
      <c r="AG3119" s="20" cm="1">
        <f t="array" aca="1" ref="AG3119" ca="1">MIN(Z3119:Z3122 / $D$11:$D$14)</f>
        <v>1.1250377413851493</v>
      </c>
      <c r="AH3119" s="20" cm="1">
        <f t="array" aca="1" ref="AH3119" ca="1">MIN(AA3119:AA3122 / $D$11:$D$14)</f>
        <v>0.8716383483004283</v>
      </c>
      <c r="AI3119" s="20" cm="1">
        <f t="array" aca="1" ref="AI3119" ca="1">MIN(AB3119:AB3122 / $D$11:$D$14)</f>
        <v>0.56455977595030304</v>
      </c>
      <c r="AJ3119" s="20" cm="1">
        <f t="array" aca="1" ref="AJ3119" ca="1">MIN(AC3119:AC3122 / $D$11:$D$14)</f>
        <v>0.41520430059175645</v>
      </c>
      <c r="AK3119" s="72">
        <f t="array" aca="1" ref="AK3119" ca="1">SUMPRODUCT(AF3120:AJ3120, EXP(-$E$3*$AF$2:$AJ$2))</f>
        <v>104363.25922405574</v>
      </c>
      <c r="AL3119" s="70">
        <f ca="1">MAX(AC3120 - $D$11, 0) * EXP(-$E$2*$E$3)</f>
        <v>0</v>
      </c>
    </row>
    <row r="3120" spans="6:38" ht="14.55" customHeight="1" x14ac:dyDescent="0.3">
      <c r="F3120" s="79"/>
      <c r="G3120" s="3">
        <v>3118</v>
      </c>
      <c r="H3120" s="61">
        <v>-0.49254946810556505</v>
      </c>
      <c r="I3120" s="61">
        <v>-0.61610743382035582</v>
      </c>
      <c r="J3120" s="61">
        <v>0.36354937628049699</v>
      </c>
      <c r="K3120" s="62">
        <v>-0.56275659808754319</v>
      </c>
      <c r="L3120" s="60">
        <f t="array" ref="L3120:O3120">TRANSPOSE(MMULT(Option!$B$25:$E$28, TRANSPOSE(H3120:K3120)))</f>
        <v>-0.49254946810556505</v>
      </c>
      <c r="M3120" s="60">
        <v>-0.7616915775835813</v>
      </c>
      <c r="N3120" s="60">
        <v>-3.9045507933335555E-2</v>
      </c>
      <c r="O3120" s="60">
        <v>-0.76931297109029828</v>
      </c>
      <c r="P3120" s="56" t="str">
        <f t="shared" si="3887"/>
        <v>624/3</v>
      </c>
      <c r="R3120" s="80"/>
      <c r="S3120" s="3" t="s">
        <v>29</v>
      </c>
      <c r="T3120" s="60">
        <f ca="1"/>
        <v>0.50311340225443502</v>
      </c>
      <c r="U3120" s="60">
        <f ca="1"/>
        <v>1.6161777546385103</v>
      </c>
      <c r="V3120" s="60">
        <f ca="1"/>
        <v>0.5523959452614402</v>
      </c>
      <c r="W3120" s="60">
        <f ca="1"/>
        <v>-1.9381022521509421</v>
      </c>
      <c r="X3120" s="60">
        <f ca="1"/>
        <v>-1.5788791072415389</v>
      </c>
      <c r="Y3120" s="52">
        <f ca="1">$B$12 * EXP(($E$3 - $C$12^2/2) * Y$2 + $C$12*SQRT(Y$2)*T3120)</f>
        <v>116.87490872715547</v>
      </c>
      <c r="Z3120" s="52">
        <f ca="1">Y3120 * EXP(($E$3 - $C$12^2/2) * (Z$2-Y$2) + $C$12*SQRT(Z$2-Y$2)*U3120)</f>
        <v>190.74882935012837</v>
      </c>
      <c r="AA3120" s="52">
        <f ca="1">Z3120 * EXP(($E$3 - $C$12^2/2) * (AA$2-Z$2) + $C$12*SQRT(AA$2-Z$2)*V3120)</f>
        <v>226.25808497425515</v>
      </c>
      <c r="AB3120" s="52">
        <f ca="1">AA3120 * EXP(($E$3 - $C$12^2/2) * (AB$2-AA$2) + $C$12*SQRT(AB$2-AA$2)*W3120)</f>
        <v>127.13450760463478</v>
      </c>
      <c r="AC3120" s="52">
        <f ca="1">AB3120 * EXP(($E$3 - $C$12^2/2) * (AC$2-AB$2) + $C$12*SQRT(AC$2-AB$2)*X3120)</f>
        <v>79.565605583813621</v>
      </c>
      <c r="AD3120" s="47"/>
      <c r="AE3120" s="3" t="s">
        <v>47</v>
      </c>
      <c r="AF3120" s="64">
        <f t="shared" ref="AF3120" ca="1" si="3943">($B$5*AF3122 + (1 + $B$6)*AF3121)*$B$2</f>
        <v>0</v>
      </c>
      <c r="AG3120" s="64">
        <f t="shared" ref="AG3120" ca="1" si="3944">($B$5*AG3122 + (1 + $B$6)*AG3121)*$B$2</f>
        <v>15000</v>
      </c>
      <c r="AH3120" s="64">
        <f t="shared" ref="AH3120" ca="1" si="3945">($B$5*AH3122 + (1 + $B$6)*AH3121)*$B$2</f>
        <v>15000</v>
      </c>
      <c r="AI3120" s="64">
        <f t="shared" ref="AI3120" ca="1" si="3946">($B$5*AI3122 + (1 + $B$6)*AI3121)*$B$2</f>
        <v>0</v>
      </c>
      <c r="AJ3120" s="64" cm="1">
        <f t="array" aca="1" ref="AJ3120" ca="1">($B$5*AJ3122 + (1 + $B$6)*AJ3121 + AND(NOT(AF3121:AJ3121)))*$B$2</f>
        <v>100000</v>
      </c>
      <c r="AK3120" s="73"/>
      <c r="AL3120" s="70"/>
    </row>
    <row r="3121" spans="6:38" ht="14.55" customHeight="1" x14ac:dyDescent="0.3">
      <c r="F3121" s="79"/>
      <c r="G3121" s="3">
        <v>3119</v>
      </c>
      <c r="H3121" s="61">
        <v>-1.0883479189290186</v>
      </c>
      <c r="I3121" s="61">
        <v>-1.5991339349224079</v>
      </c>
      <c r="J3121" s="61">
        <v>1.0668574440383645</v>
      </c>
      <c r="K3121" s="62">
        <v>-0.32403129955259646</v>
      </c>
      <c r="L3121" s="60">
        <f t="array" ref="L3121:O3121">TRANSPOSE(MMULT(Option!$B$25:$E$28, TRANSPOSE(H3121:K3121)))</f>
        <v>-1.0883479189290186</v>
      </c>
      <c r="M3121" s="60">
        <v>-1.9009696282025115</v>
      </c>
      <c r="N3121" s="60">
        <v>8.2940903964587309E-2</v>
      </c>
      <c r="O3121" s="60">
        <v>-0.92334530329400133</v>
      </c>
      <c r="P3121" s="56" t="str">
        <f t="shared" si="3887"/>
        <v>624/4</v>
      </c>
      <c r="R3121" s="80"/>
      <c r="S3121" s="3" t="s">
        <v>31</v>
      </c>
      <c r="T3121" s="60">
        <f ca="1"/>
        <v>-0.36557962464856053</v>
      </c>
      <c r="U3121" s="60">
        <f ca="1"/>
        <v>0.80654212285989901</v>
      </c>
      <c r="V3121" s="60">
        <f ca="1"/>
        <v>-0.55092380007488551</v>
      </c>
      <c r="W3121" s="60">
        <f ca="1"/>
        <v>-0.21863184414928549</v>
      </c>
      <c r="X3121" s="60">
        <f ca="1"/>
        <v>-2.6650836439878951</v>
      </c>
      <c r="Y3121" s="52">
        <f ca="1">$B$13 * EXP(($E$3 - $C$13^2/2) * Y$2 + $C$13*SQRT(Y$2)*T3121)</f>
        <v>90.061817764176553</v>
      </c>
      <c r="Z3121" s="52">
        <f ca="1">Y3121 * EXP(($E$3 - $C$13^2/2) * (Z$2-Y$2) + $C$13*SQRT(Z$2-Y$2)*U3121)</f>
        <v>115.29095024791852</v>
      </c>
      <c r="AA3121" s="52">
        <f ca="1">Z3121 * EXP(($E$3 - $C$13^2/2) * (AA$2-Z$2) + $C$13*SQRT(AA$2-Z$2)*V3121)</f>
        <v>98.217243476498311</v>
      </c>
      <c r="AB3121" s="52">
        <f ca="1">AA3121 * EXP(($E$3 - $C$13^2/2) * (AB$2-AA$2) + $C$13*SQRT(AB$2-AA$2)*W3121)</f>
        <v>92.443000353254661</v>
      </c>
      <c r="AC3121" s="52">
        <f ca="1">AB3121 * EXP(($E$3 - $C$13^2/2) * (AC$2-AB$2) + $C$13*SQRT(AC$2-AB$2)*X3121)</f>
        <v>41.765354201278797</v>
      </c>
      <c r="AD3121" s="47"/>
      <c r="AE3121" s="3" t="s">
        <v>46</v>
      </c>
      <c r="AF3121" s="52" t="b">
        <f t="shared" ref="AF3121" ca="1" si="3947">AF3119 &gt;= $B$4</f>
        <v>0</v>
      </c>
      <c r="AG3121" s="52" t="b">
        <f t="array" aca="1" ref="AG3121" ca="1">AND(AG3119 &gt;= $B$4, NOT(OR($AF3121:AF3121)))</f>
        <v>0</v>
      </c>
      <c r="AH3121" s="52" t="b">
        <f t="array" aca="1" ref="AH3121" ca="1">AND(AH3119 &gt;= $B$4, NOT(OR($AF3121:AG3121)))</f>
        <v>0</v>
      </c>
      <c r="AI3121" s="52" t="b">
        <f t="array" aca="1" ref="AI3121" ca="1">AND(AI3119 &gt;= $B$4, NOT(OR($AF3121:AH3121)))</f>
        <v>0</v>
      </c>
      <c r="AJ3121" s="52" t="b">
        <f t="array" aca="1" ref="AJ3121" ca="1">AND(AJ3119 &gt;= $B$4, NOT(OR($AF3121:AI3121)))</f>
        <v>0</v>
      </c>
      <c r="AK3121" s="73"/>
      <c r="AL3121" s="70"/>
    </row>
    <row r="3122" spans="6:38" ht="14.55" customHeight="1" x14ac:dyDescent="0.3">
      <c r="F3122" s="79"/>
      <c r="G3122" s="3">
        <v>3120</v>
      </c>
      <c r="H3122" s="61">
        <v>-2.1566374775806314</v>
      </c>
      <c r="I3122" s="61">
        <v>-2.0695566809110764</v>
      </c>
      <c r="J3122" s="61">
        <v>-1.483126503761552</v>
      </c>
      <c r="K3122" s="62">
        <v>0.47844666003908298</v>
      </c>
      <c r="L3122" s="60">
        <f t="array" ref="L3122:O3122">TRANSPOSE(MMULT(Option!$B$25:$E$28, TRANSPOSE(H3122:K3122)))</f>
        <v>-2.1566374775806314</v>
      </c>
      <c r="M3122" s="60">
        <v>-2.7594350200875679</v>
      </c>
      <c r="N3122" s="60">
        <v>-2.7072370790824358</v>
      </c>
      <c r="O3122" s="60">
        <v>-1.2843515531876379</v>
      </c>
      <c r="P3122" s="56" t="str">
        <f t="shared" si="3887"/>
        <v>624/5</v>
      </c>
      <c r="R3122" s="80"/>
      <c r="S3122" s="3" t="s">
        <v>30</v>
      </c>
      <c r="T3122" s="60">
        <f ca="1"/>
        <v>-0.44874640563869855</v>
      </c>
      <c r="U3122" s="60">
        <f ca="1"/>
        <v>0.80813501561061818</v>
      </c>
      <c r="V3122" s="60">
        <f ca="1"/>
        <v>-0.86732420759994833</v>
      </c>
      <c r="W3122" s="60">
        <f ca="1"/>
        <v>-1.464427766194752</v>
      </c>
      <c r="X3122" s="60">
        <f ca="1"/>
        <v>-1.0409186005243787</v>
      </c>
      <c r="Y3122" s="52">
        <f ca="1">$B$14 * EXP(($E$3 - $C$14^2/2) * Y$2 + $C$14*SQRT(Y$2)*T3122)</f>
        <v>87.842572566927956</v>
      </c>
      <c r="Z3122" s="52">
        <f ca="1">Y3122 * EXP(($E$3 - $C$14^2/2) * (Z$2-Y$2) + $C$14*SQRT(Z$2-Y$2)*U3122)</f>
        <v>112.50377413851494</v>
      </c>
      <c r="AA3122" s="52">
        <f ca="1">Z3122 * EXP(($E$3 - $C$14^2/2) * (AA$2-Z$2) + $C$14*SQRT(AA$2-Z$2)*V3122)</f>
        <v>87.163834830042831</v>
      </c>
      <c r="AB3122" s="52">
        <f ca="1">AA3122 * EXP(($E$3 - $C$14^2/2) * (AB$2-AA$2) + $C$14*SQRT(AB$2-AA$2)*W3122)</f>
        <v>56.455977595030305</v>
      </c>
      <c r="AC3122" s="52">
        <f ca="1">AB3122 * EXP(($E$3 - $C$14^2/2) * (AC$2-AB$2) + $C$14*SQRT(AC$2-AB$2)*X3122)</f>
        <v>41.520430059175645</v>
      </c>
      <c r="AD3122" s="47"/>
      <c r="AE3122" s="3" t="s">
        <v>68</v>
      </c>
      <c r="AF3122" s="52" t="b">
        <f ca="1">AND(AF3119&gt;$B$3, NOT(OR($AF3121:AF3121)))</f>
        <v>0</v>
      </c>
      <c r="AG3122" s="52" t="b">
        <f ca="1">AND(AG3119&gt;$B$3, NOT(OR($AF3121:AG3121)))</f>
        <v>1</v>
      </c>
      <c r="AH3122" s="52" t="b">
        <f ca="1">AND(AH3119&gt;$B$3, NOT(OR($AF3121:AH3121)))</f>
        <v>1</v>
      </c>
      <c r="AI3122" s="52" t="b">
        <f ca="1">AND(AI3119&gt;$B$3, NOT(OR($AF3121:AI3121)))</f>
        <v>0</v>
      </c>
      <c r="AJ3122" s="52" t="b">
        <f ca="1">AND(AJ3119&gt;$B$3, NOT(OR($AF3121:AJ3121)))</f>
        <v>0</v>
      </c>
      <c r="AK3122" s="74"/>
      <c r="AL3122" s="70"/>
    </row>
    <row r="3123" spans="6:38" ht="14.55" customHeight="1" x14ac:dyDescent="0.3">
      <c r="F3123" s="79"/>
      <c r="G3123" s="3">
        <v>3121</v>
      </c>
      <c r="H3123" s="61">
        <v>-0.40415082089835086</v>
      </c>
      <c r="I3123" s="61">
        <v>-0.22656848069428909</v>
      </c>
      <c r="J3123" s="61">
        <v>-0.16064190022042846</v>
      </c>
      <c r="K3123" s="62">
        <v>-0.7798806081597458</v>
      </c>
      <c r="L3123" s="60">
        <f t="array" ref="L3123:O3123">TRANSPOSE(MMULT(Option!$B$25:$E$28, TRANSPOSE(H3123:K3123)))</f>
        <v>-0.40415082089835086</v>
      </c>
      <c r="M3123" s="60">
        <v>-0.36931377093388451</v>
      </c>
      <c r="N3123" s="60">
        <v>-0.36208328130997508</v>
      </c>
      <c r="O3123" s="60">
        <v>-0.92019382483622936</v>
      </c>
      <c r="P3123" s="56" t="str">
        <f t="shared" si="3887"/>
        <v>625/1</v>
      </c>
      <c r="R3123" s="80">
        <v>781</v>
      </c>
      <c r="S3123" s="3" t="s">
        <v>28</v>
      </c>
      <c r="T3123" s="60">
        <f t="array" aca="1" ref="T3123:T3126" ca="1">TRANSPOSE(OFFSET($L$3, MATCH($R3123 &amp; "/" &amp; T$2, $P$3:$P$5002, 0) - 1, 0, 1, $E$1))</f>
        <v>-0.44717652349426074</v>
      </c>
      <c r="U3123" s="60">
        <f t="array" aca="1" ref="U3123:U3126" ca="1">TRANSPOSE(OFFSET($L$3, MATCH($R3123 &amp; "/" &amp; U$2, $P$3:$P$5002, 0) - 1, 0, 1, $E$1))</f>
        <v>0.2831137165315053</v>
      </c>
      <c r="V3123" s="60">
        <f t="array" aca="1" ref="V3123:V3126" ca="1">TRANSPOSE(OFFSET($L$3, MATCH($R3123 &amp; "/" &amp; V$2, $P$3:$P$5002, 0) - 1, 0, 1, $E$1))</f>
        <v>1.7288617840602365</v>
      </c>
      <c r="W3123" s="60">
        <f t="array" aca="1" ref="W3123:W3126" ca="1">TRANSPOSE(OFFSET($L$3, MATCH($R3123 &amp; "/" &amp; W$2, $P$3:$P$5002, 0) - 1, 0, 1, $E$1))</f>
        <v>1.2928792282240544</v>
      </c>
      <c r="X3123" s="60">
        <f t="array" aca="1" ref="X3123:X3126" ca="1">TRANSPOSE(OFFSET($L$3, MATCH($R3123 &amp; "/" &amp; X$2, $P$3:$P$5002, 0) - 1, 0, 1, $E$1))</f>
        <v>0.58241667392803109</v>
      </c>
      <c r="Y3123" s="52">
        <f ca="1">$B$11 * EXP(($E$3 - $C$11^2/2) * Y$2 + $C$11*SQRT(Y$2)*T3123)</f>
        <v>87.8839530563951</v>
      </c>
      <c r="Z3123" s="52">
        <f ca="1">Y3123 * EXP(($E$3 - $C$11^2/2) * (Z$2-Y$2) + $C$11*SQRT(Z$2-Y$2)*U3123)</f>
        <v>96.154026064058186</v>
      </c>
      <c r="AA3123" s="52">
        <f ca="1">Z3123 * EXP(($E$3 - $C$11^2/2) * (AA$2-Z$2) + $C$11*SQRT(AA$2-Z$2)*V3123)</f>
        <v>162.32652273296827</v>
      </c>
      <c r="AB3123" s="52">
        <f ca="1">AA3123 * EXP(($E$3 - $C$11^2/2) * (AB$2-AA$2) + $C$11*SQRT(AB$2-AA$2)*W3123)</f>
        <v>240.44073801093637</v>
      </c>
      <c r="AC3123" s="52">
        <f ca="1">AB3123 * EXP(($E$3 - $C$11^2/2) * (AC$2-AB$2) + $C$11*SQRT(AC$2-AB$2)*X3123)</f>
        <v>287.7806764068755</v>
      </c>
      <c r="AD3123" s="47"/>
      <c r="AE3123" s="3" t="s">
        <v>69</v>
      </c>
      <c r="AF3123" s="20" cm="1">
        <f t="array" aca="1" ref="AF3123" ca="1">MIN(Y3123:Y3126 / $D$11:$D$14)</f>
        <v>0.87883953056395103</v>
      </c>
      <c r="AG3123" s="20" cm="1">
        <f t="array" aca="1" ref="AG3123" ca="1">MIN(Z3123:Z3126 / $D$11:$D$14)</f>
        <v>0.64547255878102794</v>
      </c>
      <c r="AH3123" s="20" cm="1">
        <f t="array" aca="1" ref="AH3123" ca="1">MIN(AA3123:AA3126 / $D$11:$D$14)</f>
        <v>0.55491276163662562</v>
      </c>
      <c r="AI3123" s="20" cm="1">
        <f t="array" aca="1" ref="AI3123" ca="1">MIN(AB3123:AB3126 / $D$11:$D$14)</f>
        <v>0.51499861083282672</v>
      </c>
      <c r="AJ3123" s="20" cm="1">
        <f t="array" aca="1" ref="AJ3123" ca="1">MIN(AC3123:AC3126 / $D$11:$D$14)</f>
        <v>0.45829235233447635</v>
      </c>
      <c r="AK3123" s="72">
        <f t="array" aca="1" ref="AK3123" ca="1">SUMPRODUCT(AF3124:AJ3124, EXP(-$E$3*$AF$2:$AJ$2))</f>
        <v>92148.519674651194</v>
      </c>
      <c r="AL3123" s="70">
        <f ca="1">MAX(AC3124 - $D$11, 0) * EXP(-$E$2*$E$3)</f>
        <v>16.900822863066328</v>
      </c>
    </row>
    <row r="3124" spans="6:38" ht="14.55" customHeight="1" x14ac:dyDescent="0.3">
      <c r="F3124" s="79"/>
      <c r="G3124" s="3">
        <v>3122</v>
      </c>
      <c r="H3124" s="61">
        <v>-1.4560292212291155</v>
      </c>
      <c r="I3124" s="61">
        <v>1.4656679764068365</v>
      </c>
      <c r="J3124" s="61">
        <v>1.46544791242274</v>
      </c>
      <c r="K3124" s="62">
        <v>-4.843602421454183E-2</v>
      </c>
      <c r="L3124" s="60">
        <f t="array" ref="L3124:O3124">TRANSPOSE(MMULT(Option!$B$25:$E$28, TRANSPOSE(H3124:K3124)))</f>
        <v>-1.4560292212291155</v>
      </c>
      <c r="M3124" s="60">
        <v>0.76089520061976945</v>
      </c>
      <c r="N3124" s="60">
        <v>1.0885079319979658</v>
      </c>
      <c r="O3124" s="60">
        <v>4.5938291671583531E-2</v>
      </c>
      <c r="P3124" s="56" t="str">
        <f t="shared" si="3887"/>
        <v>625/2</v>
      </c>
      <c r="R3124" s="80"/>
      <c r="S3124" s="3" t="s">
        <v>29</v>
      </c>
      <c r="T3124" s="60">
        <f ca="1"/>
        <v>0.2015870152291612</v>
      </c>
      <c r="U3124" s="60">
        <f ca="1"/>
        <v>0.23384493613486948</v>
      </c>
      <c r="V3124" s="60">
        <f ca="1"/>
        <v>0.99198744670662042</v>
      </c>
      <c r="W3124" s="60">
        <f ca="1"/>
        <v>-0.36880214485197116</v>
      </c>
      <c r="X3124" s="60">
        <f ca="1"/>
        <v>-0.48729145812900887</v>
      </c>
      <c r="Y3124" s="52">
        <f ca="1">$B$12 * EXP(($E$3 - $C$12^2/2) * Y$2 + $C$12*SQRT(Y$2)*T3124)</f>
        <v>106.7667224639915</v>
      </c>
      <c r="Z3124" s="52">
        <f ca="1">Y3124 * EXP(($E$3 - $C$12^2/2) * (Z$2-Y$2) + $C$12*SQRT(Z$2-Y$2)*U3124)</f>
        <v>115.09982224769252</v>
      </c>
      <c r="AA3124" s="52">
        <f ca="1">Z3124 * EXP(($E$3 - $C$12^2/2) * (AA$2-Z$2) + $C$12*SQRT(AA$2-Z$2)*V3124)</f>
        <v>155.77240589725375</v>
      </c>
      <c r="AB3124" s="52">
        <f ca="1">AA3124 * EXP(($E$3 - $C$12^2/2) * (AB$2-AA$2) + $C$12*SQRT(AB$2-AA$2)*W3124)</f>
        <v>140.15589824476817</v>
      </c>
      <c r="AC3124" s="52">
        <f ca="1">AB3124 * EXP(($E$3 - $C$12^2/2) * (AC$2-AB$2) + $C$12*SQRT(AC$2-AB$2)*X3124)</f>
        <v>121.70108611911445</v>
      </c>
      <c r="AD3124" s="47"/>
      <c r="AE3124" s="3" t="s">
        <v>47</v>
      </c>
      <c r="AF3124" s="64">
        <f t="shared" ref="AF3124" ca="1" si="3948">($B$5*AF3126 + (1 + $B$6)*AF3125)*$B$2</f>
        <v>15000</v>
      </c>
      <c r="AG3124" s="64">
        <f t="shared" ref="AG3124" ca="1" si="3949">($B$5*AG3126 + (1 + $B$6)*AG3125)*$B$2</f>
        <v>0</v>
      </c>
      <c r="AH3124" s="64">
        <f t="shared" ref="AH3124" ca="1" si="3950">($B$5*AH3126 + (1 + $B$6)*AH3125)*$B$2</f>
        <v>0</v>
      </c>
      <c r="AI3124" s="64">
        <f t="shared" ref="AI3124" ca="1" si="3951">($B$5*AI3126 + (1 + $B$6)*AI3125)*$B$2</f>
        <v>0</v>
      </c>
      <c r="AJ3124" s="64" cm="1">
        <f t="array" aca="1" ref="AJ3124" ca="1">($B$5*AJ3126 + (1 + $B$6)*AJ3125 + AND(NOT(AF3125:AJ3125)))*$B$2</f>
        <v>100000</v>
      </c>
      <c r="AK3124" s="73"/>
      <c r="AL3124" s="70"/>
    </row>
    <row r="3125" spans="6:38" ht="14.55" customHeight="1" x14ac:dyDescent="0.3">
      <c r="F3125" s="79"/>
      <c r="G3125" s="3">
        <v>3123</v>
      </c>
      <c r="H3125" s="61">
        <v>-1.1979265982049023</v>
      </c>
      <c r="I3125" s="61">
        <v>2.2383621495982071</v>
      </c>
      <c r="J3125" s="61">
        <v>1.023602508946331</v>
      </c>
      <c r="K3125" s="62">
        <v>2.0630508641675851</v>
      </c>
      <c r="L3125" s="60">
        <f t="array" ref="L3125:O3125">TRANSPOSE(MMULT(Option!$B$25:$E$28, TRANSPOSE(H3125:K3125)))</f>
        <v>-1.1979265982049023</v>
      </c>
      <c r="M3125" s="60">
        <v>1.5723221573696091</v>
      </c>
      <c r="N3125" s="60">
        <v>1.0060105465972682</v>
      </c>
      <c r="O3125" s="60">
        <v>2.0734481238481308</v>
      </c>
      <c r="P3125" s="56" t="str">
        <f t="shared" si="3887"/>
        <v>625/3</v>
      </c>
      <c r="R3125" s="80"/>
      <c r="S3125" s="3" t="s">
        <v>31</v>
      </c>
      <c r="T3125" s="60">
        <f ca="1"/>
        <v>0.41051327899575119</v>
      </c>
      <c r="U3125" s="60">
        <f ca="1"/>
        <v>-0.65666743809595807</v>
      </c>
      <c r="V3125" s="60">
        <f ca="1"/>
        <v>2.7149106274514394</v>
      </c>
      <c r="W3125" s="60">
        <f ca="1"/>
        <v>7.9311043512181767E-2</v>
      </c>
      <c r="X3125" s="60">
        <f ca="1"/>
        <v>-0.61613628834433065</v>
      </c>
      <c r="Y3125" s="52">
        <f ca="1">$B$13 * EXP(($E$3 - $C$13^2/2) * Y$2 + $C$13*SQRT(Y$2)*T3125)</f>
        <v>113.6728026807297</v>
      </c>
      <c r="Z3125" s="52">
        <f ca="1">Y3125 * EXP(($E$3 - $C$13^2/2) * (Z$2-Y$2) + $C$13*SQRT(Z$2-Y$2)*U3125)</f>
        <v>93.814923101629546</v>
      </c>
      <c r="AA3125" s="52">
        <f ca="1">Z3125 * EXP(($E$3 - $C$13^2/2) * (AA$2-Z$2) + $C$13*SQRT(AA$2-Z$2)*V3125)</f>
        <v>212.89458274199086</v>
      </c>
      <c r="AB3125" s="52">
        <f ca="1">AA3125 * EXP(($E$3 - $C$13^2/2) * (AB$2-AA$2) + $C$13*SQRT(AB$2-AA$2)*W3125)</f>
        <v>219.11362689814578</v>
      </c>
      <c r="AC3125" s="52">
        <f ca="1">AB3125 * EXP(($E$3 - $C$13^2/2) * (AC$2-AB$2) + $C$13*SQRT(AC$2-AB$2)*X3125)</f>
        <v>183.04820858583525</v>
      </c>
      <c r="AD3125" s="47"/>
      <c r="AE3125" s="3" t="s">
        <v>46</v>
      </c>
      <c r="AF3125" s="52" t="b">
        <f t="shared" ref="AF3125" ca="1" si="3952">AF3123 &gt;= $B$4</f>
        <v>0</v>
      </c>
      <c r="AG3125" s="52" t="b">
        <f t="array" aca="1" ref="AG3125" ca="1">AND(AG3123 &gt;= $B$4, NOT(OR($AF3125:AF3125)))</f>
        <v>0</v>
      </c>
      <c r="AH3125" s="52" t="b">
        <f t="array" aca="1" ref="AH3125" ca="1">AND(AH3123 &gt;= $B$4, NOT(OR($AF3125:AG3125)))</f>
        <v>0</v>
      </c>
      <c r="AI3125" s="52" t="b">
        <f t="array" aca="1" ref="AI3125" ca="1">AND(AI3123 &gt;= $B$4, NOT(OR($AF3125:AH3125)))</f>
        <v>0</v>
      </c>
      <c r="AJ3125" s="52" t="b">
        <f t="array" aca="1" ref="AJ3125" ca="1">AND(AJ3123 &gt;= $B$4, NOT(OR($AF3125:AI3125)))</f>
        <v>0</v>
      </c>
      <c r="AK3125" s="73"/>
      <c r="AL3125" s="70"/>
    </row>
    <row r="3126" spans="6:38" ht="14.55" customHeight="1" x14ac:dyDescent="0.3">
      <c r="F3126" s="79"/>
      <c r="G3126" s="3">
        <v>3124</v>
      </c>
      <c r="H3126" s="61">
        <v>-1.2065958401599415</v>
      </c>
      <c r="I3126" s="61">
        <v>1.6079795143732167</v>
      </c>
      <c r="J3126" s="61">
        <v>-0.72002398627276676</v>
      </c>
      <c r="K3126" s="62">
        <v>-1.1025669605757134</v>
      </c>
      <c r="L3126" s="60">
        <f t="array" ref="L3126:O3126">TRANSPOSE(MMULT(Option!$B$25:$E$28, TRANSPOSE(H3126:K3126)))</f>
        <v>-1.2065958401599415</v>
      </c>
      <c r="M3126" s="60">
        <v>0.99109923204674288</v>
      </c>
      <c r="N3126" s="60">
        <v>-0.69397477411637198</v>
      </c>
      <c r="O3126" s="60">
        <v>-1.1462866877497007</v>
      </c>
      <c r="P3126" s="56" t="str">
        <f t="shared" si="3887"/>
        <v>625/4</v>
      </c>
      <c r="R3126" s="80"/>
      <c r="S3126" s="3" t="s">
        <v>30</v>
      </c>
      <c r="T3126" s="60">
        <f ca="1"/>
        <v>-0.24089990319659038</v>
      </c>
      <c r="U3126" s="60">
        <f ca="1"/>
        <v>-1.2516753673697905</v>
      </c>
      <c r="V3126" s="60">
        <f ca="1"/>
        <v>-0.5205726088705136</v>
      </c>
      <c r="W3126" s="60">
        <f ca="1"/>
        <v>-0.26548903967652443</v>
      </c>
      <c r="X3126" s="60">
        <f ca="1"/>
        <v>-0.40552299633851008</v>
      </c>
      <c r="Y3126" s="52">
        <f ca="1">$B$14 * EXP(($E$3 - $C$14^2/2) * Y$2 + $C$14*SQRT(Y$2)*T3126)</f>
        <v>93.494275986890671</v>
      </c>
      <c r="Z3126" s="52">
        <f ca="1">Y3126 * EXP(($E$3 - $C$14^2/2) * (Z$2-Y$2) + $C$14*SQRT(Z$2-Y$2)*U3126)</f>
        <v>64.547255878102789</v>
      </c>
      <c r="AA3126" s="52">
        <f ca="1">Z3126 * EXP(($E$3 - $C$14^2/2) * (AA$2-Z$2) + $C$14*SQRT(AA$2-Z$2)*V3126)</f>
        <v>55.491276163662562</v>
      </c>
      <c r="AB3126" s="52">
        <f ca="1">AA3126 * EXP(($E$3 - $C$14^2/2) * (AB$2-AA$2) + $C$14*SQRT(AB$2-AA$2)*W3126)</f>
        <v>51.499861083282674</v>
      </c>
      <c r="AC3126" s="52">
        <f ca="1">AB3126 * EXP(($E$3 - $C$14^2/2) * (AC$2-AB$2) + $C$14*SQRT(AC$2-AB$2)*X3126)</f>
        <v>45.829235233447633</v>
      </c>
      <c r="AD3126" s="47"/>
      <c r="AE3126" s="3" t="s">
        <v>68</v>
      </c>
      <c r="AF3126" s="52" t="b">
        <f ca="1">AND(AF3123&gt;$B$3, NOT(OR($AF3125:AF3125)))</f>
        <v>1</v>
      </c>
      <c r="AG3126" s="52" t="b">
        <f ca="1">AND(AG3123&gt;$B$3, NOT(OR($AF3125:AG3125)))</f>
        <v>0</v>
      </c>
      <c r="AH3126" s="52" t="b">
        <f ca="1">AND(AH3123&gt;$B$3, NOT(OR($AF3125:AH3125)))</f>
        <v>0</v>
      </c>
      <c r="AI3126" s="52" t="b">
        <f ca="1">AND(AI3123&gt;$B$3, NOT(OR($AF3125:AI3125)))</f>
        <v>0</v>
      </c>
      <c r="AJ3126" s="52" t="b">
        <f ca="1">AND(AJ3123&gt;$B$3, NOT(OR($AF3125:AJ3125)))</f>
        <v>0</v>
      </c>
      <c r="AK3126" s="74"/>
      <c r="AL3126" s="70"/>
    </row>
    <row r="3127" spans="6:38" ht="14.55" customHeight="1" x14ac:dyDescent="0.3">
      <c r="F3127" s="79"/>
      <c r="G3127" s="3">
        <v>3125</v>
      </c>
      <c r="H3127" s="61">
        <v>0.77402627869379381</v>
      </c>
      <c r="I3127" s="61">
        <v>0.15340064203700562</v>
      </c>
      <c r="J3127" s="61">
        <v>-1.7089898083230679</v>
      </c>
      <c r="K3127" s="62">
        <v>0.57684316065230601</v>
      </c>
      <c r="L3127" s="60">
        <f t="array" ref="L3127:O3127">TRANSPOSE(MMULT(Option!$B$25:$E$28, TRANSPOSE(H3127:K3127)))</f>
        <v>0.77402627869379381</v>
      </c>
      <c r="M3127" s="60">
        <v>0.4502045222353982</v>
      </c>
      <c r="N3127" s="60">
        <v>-1.1512427219127914</v>
      </c>
      <c r="O3127" s="60">
        <v>0.51019854378083318</v>
      </c>
      <c r="P3127" s="56" t="str">
        <f t="shared" si="3887"/>
        <v>625/5</v>
      </c>
      <c r="R3127" s="80">
        <v>782</v>
      </c>
      <c r="S3127" s="3" t="s">
        <v>28</v>
      </c>
      <c r="T3127" s="60">
        <f t="array" aca="1" ref="T3127:T3130" ca="1">TRANSPOSE(OFFSET($L$3, MATCH($R3127 &amp; "/" &amp; T$2, $P$3:$P$5002, 0) - 1, 0, 1, $E$1))</f>
        <v>-1.609642559742525</v>
      </c>
      <c r="U3127" s="60">
        <f t="array" aca="1" ref="U3127:U3130" ca="1">TRANSPOSE(OFFSET($L$3, MATCH($R3127 &amp; "/" &amp; U$2, $P$3:$P$5002, 0) - 1, 0, 1, $E$1))</f>
        <v>0.20515612977869715</v>
      </c>
      <c r="V3127" s="60">
        <f t="array" aca="1" ref="V3127:V3130" ca="1">TRANSPOSE(OFFSET($L$3, MATCH($R3127 &amp; "/" &amp; V$2, $P$3:$P$5002, 0) - 1, 0, 1, $E$1))</f>
        <v>-1.7022931328691295</v>
      </c>
      <c r="W3127" s="60">
        <f t="array" aca="1" ref="W3127:W3130" ca="1">TRANSPOSE(OFFSET($L$3, MATCH($R3127 &amp; "/" &amp; W$2, $P$3:$P$5002, 0) - 1, 0, 1, $E$1))</f>
        <v>-0.89111468256200177</v>
      </c>
      <c r="X3127" s="60">
        <f t="array" aca="1" ref="X3127:X3130" ca="1">TRANSPOSE(OFFSET($L$3, MATCH($R3127 &amp; "/" &amp; X$2, $P$3:$P$5002, 0) - 1, 0, 1, $E$1))</f>
        <v>0.75326002469918274</v>
      </c>
      <c r="Y3127" s="52">
        <f ca="1">$B$11 * EXP(($E$3 - $C$11^2/2) * Y$2 + $C$11*SQRT(Y$2)*T3127)</f>
        <v>62.008868681497056</v>
      </c>
      <c r="Z3127" s="52">
        <f ca="1">Y3127 * EXP(($E$3 - $C$11^2/2) * (Z$2-Y$2) + $C$11*SQRT(Z$2-Y$2)*U3127)</f>
        <v>66.275762486587041</v>
      </c>
      <c r="AA3127" s="52">
        <f ca="1">Z3127 * EXP(($E$3 - $C$11^2/2) * (AA$2-Z$2) + $C$11*SQRT(AA$2-Z$2)*V3127)</f>
        <v>39.970285563286524</v>
      </c>
      <c r="AB3127" s="52">
        <f ca="1">AA3127 * EXP(($E$3 - $C$11^2/2) * (AB$2-AA$2) + $C$11*SQRT(AB$2-AA$2)*W3127)</f>
        <v>30.747291601382287</v>
      </c>
      <c r="AC3127" s="52">
        <f ca="1">AB3127 * EXP(($E$3 - $C$11^2/2) * (AC$2-AB$2) + $C$11*SQRT(AC$2-AB$2)*X3127)</f>
        <v>38.736407488735793</v>
      </c>
      <c r="AD3127" s="47"/>
      <c r="AE3127" s="3" t="s">
        <v>69</v>
      </c>
      <c r="AF3127" s="20" cm="1">
        <f t="array" aca="1" ref="AF3127" ca="1">MIN(Y3127:Y3130 / $D$11:$D$14)</f>
        <v>0.62008868681497054</v>
      </c>
      <c r="AG3127" s="20" cm="1">
        <f t="array" aca="1" ref="AG3127" ca="1">MIN(Z3127:Z3130 / $D$11:$D$14)</f>
        <v>0.66275762486587042</v>
      </c>
      <c r="AH3127" s="20" cm="1">
        <f t="array" aca="1" ref="AH3127" ca="1">MIN(AA3127:AA3130 / $D$11:$D$14)</f>
        <v>0.39970285563286523</v>
      </c>
      <c r="AI3127" s="20" cm="1">
        <f t="array" aca="1" ref="AI3127" ca="1">MIN(AB3127:AB3130 / $D$11:$D$14)</f>
        <v>0.30747291601382287</v>
      </c>
      <c r="AJ3127" s="20" cm="1">
        <f t="array" aca="1" ref="AJ3127" ca="1">MIN(AC3127:AC3130 / $D$11:$D$14)</f>
        <v>0.38736407488735791</v>
      </c>
      <c r="AK3127" s="72">
        <f t="array" aca="1" ref="AK3127" ca="1">SUMPRODUCT(AF3128:AJ3128, EXP(-$E$3*$AF$2:$AJ$2))</f>
        <v>77880.078307140488</v>
      </c>
      <c r="AL3127" s="70">
        <f ca="1">MAX(AC3128 - $D$11, 0) * EXP(-$E$2*$E$3)</f>
        <v>91.978392877120896</v>
      </c>
    </row>
    <row r="3128" spans="6:38" ht="14.55" customHeight="1" x14ac:dyDescent="0.3">
      <c r="F3128" s="79"/>
      <c r="G3128" s="3">
        <v>3126</v>
      </c>
      <c r="H3128" s="61">
        <v>-4.5113243165499264E-2</v>
      </c>
      <c r="I3128" s="61">
        <v>-1.8327894529784661</v>
      </c>
      <c r="J3128" s="61">
        <v>-1.4807889544492772</v>
      </c>
      <c r="K3128" s="62">
        <v>0.51445374717920089</v>
      </c>
      <c r="L3128" s="60">
        <f t="array" ref="L3128:O3128">TRANSPOSE(MMULT(Option!$B$25:$E$28, TRANSPOSE(H3128:K3128)))</f>
        <v>-4.5113243165499264E-2</v>
      </c>
      <c r="M3128" s="60">
        <v>-1.6978245775043053</v>
      </c>
      <c r="N3128" s="60">
        <v>-1.7985740782786757</v>
      </c>
      <c r="O3128" s="60">
        <v>-0.34645077531193175</v>
      </c>
      <c r="P3128" s="56" t="str">
        <f t="shared" si="3887"/>
        <v>626/1</v>
      </c>
      <c r="R3128" s="80"/>
      <c r="S3128" s="3" t="s">
        <v>29</v>
      </c>
      <c r="T3128" s="60">
        <f ca="1"/>
        <v>1.3421711883573642</v>
      </c>
      <c r="U3128" s="60">
        <f ca="1"/>
        <v>0.62187910060104057</v>
      </c>
      <c r="V3128" s="60">
        <f ca="1"/>
        <v>0.1910053534570465</v>
      </c>
      <c r="W3128" s="60">
        <f ca="1"/>
        <v>-0.71664363775852169</v>
      </c>
      <c r="X3128" s="60">
        <f ca="1"/>
        <v>1.0775726016010005</v>
      </c>
      <c r="Y3128" s="52">
        <f ca="1">$B$12 * EXP(($E$3 - $C$12^2/2) * Y$2 + $C$12*SQRT(Y$2)*T3128)</f>
        <v>150.32829599739355</v>
      </c>
      <c r="Z3128" s="52">
        <f ca="1">Y3128 * EXP(($E$3 - $C$12^2/2) * (Z$2-Y$2) + $C$12*SQRT(Z$2-Y$2)*U3128)</f>
        <v>182.06891562339291</v>
      </c>
      <c r="AA3128" s="52">
        <f ca="1">Z3128 * EXP(($E$3 - $C$12^2/2) * (AA$2-Z$2) + $C$12*SQRT(AA$2-Z$2)*V3128)</f>
        <v>193.77290463411586</v>
      </c>
      <c r="AB3128" s="52">
        <f ca="1">AA3128 * EXP(($E$3 - $C$12^2/2) * (AB$2-AA$2) + $C$12*SQRT(AB$2-AA$2)*W3128)</f>
        <v>157.0703489361407</v>
      </c>
      <c r="AC3128" s="52">
        <f ca="1">AB3128 * EXP(($E$3 - $C$12^2/2) * (AC$2-AB$2) + $C$12*SQRT(AC$2-AB$2)*X3128)</f>
        <v>218.10259424031395</v>
      </c>
      <c r="AD3128" s="47"/>
      <c r="AE3128" s="3" t="s">
        <v>47</v>
      </c>
      <c r="AF3128" s="64">
        <f t="shared" ref="AF3128" ca="1" si="3953">($B$5*AF3130 + (1 + $B$6)*AF3129)*$B$2</f>
        <v>0</v>
      </c>
      <c r="AG3128" s="64">
        <f t="shared" ref="AG3128" ca="1" si="3954">($B$5*AG3130 + (1 + $B$6)*AG3129)*$B$2</f>
        <v>0</v>
      </c>
      <c r="AH3128" s="64">
        <f t="shared" ref="AH3128" ca="1" si="3955">($B$5*AH3130 + (1 + $B$6)*AH3129)*$B$2</f>
        <v>0</v>
      </c>
      <c r="AI3128" s="64">
        <f t="shared" ref="AI3128" ca="1" si="3956">($B$5*AI3130 + (1 + $B$6)*AI3129)*$B$2</f>
        <v>0</v>
      </c>
      <c r="AJ3128" s="64" cm="1">
        <f t="array" aca="1" ref="AJ3128" ca="1">($B$5*AJ3130 + (1 + $B$6)*AJ3129 + AND(NOT(AF3129:AJ3129)))*$B$2</f>
        <v>100000</v>
      </c>
      <c r="AK3128" s="73"/>
      <c r="AL3128" s="70"/>
    </row>
    <row r="3129" spans="6:38" ht="14.55" customHeight="1" x14ac:dyDescent="0.3">
      <c r="F3129" s="79"/>
      <c r="G3129" s="3">
        <v>3127</v>
      </c>
      <c r="H3129" s="61">
        <v>-0.45270787134036605</v>
      </c>
      <c r="I3129" s="61">
        <v>-0.26232698208080807</v>
      </c>
      <c r="J3129" s="61">
        <v>-1.1474955198292514</v>
      </c>
      <c r="K3129" s="62">
        <v>-0.58374421554321454</v>
      </c>
      <c r="L3129" s="60">
        <f t="array" ref="L3129:O3129">TRANSPOSE(MMULT(Option!$B$25:$E$28, TRANSPOSE(H3129:K3129)))</f>
        <v>-0.45270787134036605</v>
      </c>
      <c r="M3129" s="60">
        <v>-0.42150979897907187</v>
      </c>
      <c r="N3129" s="60">
        <v>-1.2576333425926585</v>
      </c>
      <c r="O3129" s="60">
        <v>-0.97363335054288924</v>
      </c>
      <c r="P3129" s="56" t="str">
        <f t="shared" si="3887"/>
        <v>626/2</v>
      </c>
      <c r="R3129" s="80"/>
      <c r="S3129" s="3" t="s">
        <v>31</v>
      </c>
      <c r="T3129" s="60">
        <f ca="1"/>
        <v>-1.0019221504028555</v>
      </c>
      <c r="U3129" s="60">
        <f ca="1"/>
        <v>1.0403107520365329</v>
      </c>
      <c r="V3129" s="60">
        <f ca="1"/>
        <v>-0.56286589474295123</v>
      </c>
      <c r="W3129" s="60">
        <f ca="1"/>
        <v>-0.224134429731604</v>
      </c>
      <c r="X3129" s="60">
        <f ca="1"/>
        <v>-1.072524149821076</v>
      </c>
      <c r="Y3129" s="52">
        <f ca="1">$B$13 * EXP(($E$3 - $C$13^2/2) * Y$2 + $C$13*SQRT(Y$2)*T3129)</f>
        <v>74.410238072055463</v>
      </c>
      <c r="Z3129" s="52">
        <f ca="1">Y3129 * EXP(($E$3 - $C$13^2/2) * (Z$2-Y$2) + $C$13*SQRT(Z$2-Y$2)*U3129)</f>
        <v>102.17497313082448</v>
      </c>
      <c r="AA3129" s="52">
        <f ca="1">Z3129 * EXP(($E$3 - $C$13^2/2) * (AA$2-Z$2) + $C$13*SQRT(AA$2-Z$2)*V3129)</f>
        <v>86.732355042794808</v>
      </c>
      <c r="AB3129" s="52">
        <f ca="1">AA3129 * EXP(($E$3 - $C$13^2/2) * (AB$2-AA$2) + $C$13*SQRT(AB$2-AA$2)*W3129)</f>
        <v>81.498667395349216</v>
      </c>
      <c r="AC3129" s="52">
        <f ca="1">AB3129 * EXP(($E$3 - $C$13^2/2) * (AC$2-AB$2) + $C$13*SQRT(AC$2-AB$2)*X3129)</f>
        <v>59.372397165987465</v>
      </c>
      <c r="AD3129" s="47"/>
      <c r="AE3129" s="3" t="s">
        <v>46</v>
      </c>
      <c r="AF3129" s="52" t="b">
        <f t="shared" ref="AF3129" ca="1" si="3957">AF3127 &gt;= $B$4</f>
        <v>0</v>
      </c>
      <c r="AG3129" s="52" t="b">
        <f t="array" aca="1" ref="AG3129" ca="1">AND(AG3127 &gt;= $B$4, NOT(OR($AF3129:AF3129)))</f>
        <v>0</v>
      </c>
      <c r="AH3129" s="52" t="b">
        <f t="array" aca="1" ref="AH3129" ca="1">AND(AH3127 &gt;= $B$4, NOT(OR($AF3129:AG3129)))</f>
        <v>0</v>
      </c>
      <c r="AI3129" s="52" t="b">
        <f t="array" aca="1" ref="AI3129" ca="1">AND(AI3127 &gt;= $B$4, NOT(OR($AF3129:AH3129)))</f>
        <v>0</v>
      </c>
      <c r="AJ3129" s="52" t="b">
        <f t="array" aca="1" ref="AJ3129" ca="1">AND(AJ3127 &gt;= $B$4, NOT(OR($AF3129:AI3129)))</f>
        <v>0</v>
      </c>
      <c r="AK3129" s="73"/>
      <c r="AL3129" s="70"/>
    </row>
    <row r="3130" spans="6:38" ht="14.55" customHeight="1" x14ac:dyDescent="0.3">
      <c r="F3130" s="79"/>
      <c r="G3130" s="3">
        <v>3128</v>
      </c>
      <c r="H3130" s="61">
        <v>-0.78700931213120584</v>
      </c>
      <c r="I3130" s="61">
        <v>-1.4615627321618343</v>
      </c>
      <c r="J3130" s="61">
        <v>-0.99876960000586734</v>
      </c>
      <c r="K3130" s="62">
        <v>0.94590828174442199</v>
      </c>
      <c r="L3130" s="60">
        <f t="array" ref="L3130:O3130">TRANSPOSE(MMULT(Option!$B$25:$E$28, TRANSPOSE(H3130:K3130)))</f>
        <v>-0.78700931213120584</v>
      </c>
      <c r="M3130" s="60">
        <v>-1.6543480954640972</v>
      </c>
      <c r="N3130" s="60">
        <v>-1.5747600808384252</v>
      </c>
      <c r="O3130" s="60">
        <v>-8.2443094512432924E-2</v>
      </c>
      <c r="P3130" s="56" t="str">
        <f t="shared" si="3887"/>
        <v>626/3</v>
      </c>
      <c r="R3130" s="80"/>
      <c r="S3130" s="3" t="s">
        <v>30</v>
      </c>
      <c r="T3130" s="60">
        <f ca="1"/>
        <v>0.22450244501476424</v>
      </c>
      <c r="U3130" s="60">
        <f ca="1"/>
        <v>1.1527008953797411</v>
      </c>
      <c r="V3130" s="60">
        <f ca="1"/>
        <v>-0.73292124223960453</v>
      </c>
      <c r="W3130" s="60">
        <f ca="1"/>
        <v>0.80038968300487179</v>
      </c>
      <c r="X3130" s="60">
        <f ca="1"/>
        <v>0.68528634640073016</v>
      </c>
      <c r="Y3130" s="52">
        <f ca="1">$B$14 * EXP(($E$3 - $C$14^2/2) * Y$2 + $C$14*SQRT(Y$2)*T3130)</f>
        <v>107.50323278052407</v>
      </c>
      <c r="Z3130" s="52">
        <f ca="1">Y3130 * EXP(($E$3 - $C$14^2/2) * (Z$2-Y$2) + $C$14*SQRT(Z$2-Y$2)*U3130)</f>
        <v>152.6780091008074</v>
      </c>
      <c r="AA3130" s="52">
        <f ca="1">Z3130 * EXP(($E$3 - $C$14^2/2) * (AA$2-Z$2) + $C$14*SQRT(AA$2-Z$2)*V3130)</f>
        <v>123.15636589492392</v>
      </c>
      <c r="AB3130" s="52">
        <f ca="1">AA3130 * EXP(($E$3 - $C$14^2/2) * (AB$2-AA$2) + $C$14*SQRT(AB$2-AA$2)*W3130)</f>
        <v>157.36559365813758</v>
      </c>
      <c r="AC3130" s="52">
        <f ca="1">AB3130 * EXP(($E$3 - $C$14^2/2) * (AC$2-AB$2) + $C$14*SQRT(AC$2-AB$2)*X3130)</f>
        <v>194.25226011354653</v>
      </c>
      <c r="AD3130" s="47"/>
      <c r="AE3130" s="3" t="s">
        <v>68</v>
      </c>
      <c r="AF3130" s="52" t="b">
        <f ca="1">AND(AF3127&gt;$B$3, NOT(OR($AF3129:AF3129)))</f>
        <v>0</v>
      </c>
      <c r="AG3130" s="52" t="b">
        <f ca="1">AND(AG3127&gt;$B$3, NOT(OR($AF3129:AG3129)))</f>
        <v>0</v>
      </c>
      <c r="AH3130" s="52" t="b">
        <f ca="1">AND(AH3127&gt;$B$3, NOT(OR($AF3129:AH3129)))</f>
        <v>0</v>
      </c>
      <c r="AI3130" s="52" t="b">
        <f ca="1">AND(AI3127&gt;$B$3, NOT(OR($AF3129:AI3129)))</f>
        <v>0</v>
      </c>
      <c r="AJ3130" s="52" t="b">
        <f ca="1">AND(AJ3127&gt;$B$3, NOT(OR($AF3129:AJ3129)))</f>
        <v>0</v>
      </c>
      <c r="AK3130" s="74"/>
      <c r="AL3130" s="70"/>
    </row>
    <row r="3131" spans="6:38" ht="14.55" customHeight="1" x14ac:dyDescent="0.3">
      <c r="F3131" s="79"/>
      <c r="G3131" s="3">
        <v>3129</v>
      </c>
      <c r="H3131" s="61">
        <v>0.44731139347578763</v>
      </c>
      <c r="I3131" s="61">
        <v>0.49329435292034202</v>
      </c>
      <c r="J3131" s="61">
        <v>-0.16454497279220673</v>
      </c>
      <c r="K3131" s="62">
        <v>-1.7284046254846395</v>
      </c>
      <c r="L3131" s="60">
        <f t="array" ref="L3131:O3131">TRANSPOSE(MMULT(Option!$B$25:$E$28, TRANSPOSE(H3131:K3131)))</f>
        <v>0.44731139347578763</v>
      </c>
      <c r="M3131" s="60">
        <v>0.63103629982066056</v>
      </c>
      <c r="N3131" s="60">
        <v>0.16357783508573626</v>
      </c>
      <c r="O3131" s="60">
        <v>-1.2041338428744561</v>
      </c>
      <c r="P3131" s="56" t="str">
        <f t="shared" si="3887"/>
        <v>626/4</v>
      </c>
      <c r="R3131" s="80">
        <v>783</v>
      </c>
      <c r="S3131" s="3" t="s">
        <v>28</v>
      </c>
      <c r="T3131" s="60">
        <f t="array" aca="1" ref="T3131:T3134" ca="1">TRANSPOSE(OFFSET($L$3, MATCH($R3131 &amp; "/" &amp; T$2, $P$3:$P$5002, 0) - 1, 0, 1, $E$1))</f>
        <v>-1.0599468766625555</v>
      </c>
      <c r="U3131" s="60">
        <f t="array" aca="1" ref="U3131:U3134" ca="1">TRANSPOSE(OFFSET($L$3, MATCH($R3131 &amp; "/" &amp; U$2, $P$3:$P$5002, 0) - 1, 0, 1, $E$1))</f>
        <v>1.0683161834517828E-4</v>
      </c>
      <c r="V3131" s="60">
        <f t="array" aca="1" ref="V3131:V3134" ca="1">TRANSPOSE(OFFSET($L$3, MATCH($R3131 &amp; "/" &amp; V$2, $P$3:$P$5002, 0) - 1, 0, 1, $E$1))</f>
        <v>0.43423184691568389</v>
      </c>
      <c r="W3131" s="60">
        <f t="array" aca="1" ref="W3131:W3134" ca="1">TRANSPOSE(OFFSET($L$3, MATCH($R3131 &amp; "/" &amp; W$2, $P$3:$P$5002, 0) - 1, 0, 1, $E$1))</f>
        <v>-0.21025842370721259</v>
      </c>
      <c r="X3131" s="60">
        <f t="array" aca="1" ref="X3131:X3134" ca="1">TRANSPOSE(OFFSET($L$3, MATCH($R3131 &amp; "/" &amp; X$2, $P$3:$P$5002, 0) - 1, 0, 1, $E$1))</f>
        <v>-7.9332707349343043E-2</v>
      </c>
      <c r="Y3131" s="52">
        <f ca="1">$B$11 * EXP(($E$3 - $C$11^2/2) * Y$2 + $C$11*SQRT(Y$2)*T3131)</f>
        <v>73.12615665925054</v>
      </c>
      <c r="Z3131" s="52">
        <f ca="1">Y3131 * EXP(($E$3 - $C$11^2/2) * (Z$2-Y$2) + $C$11*SQRT(Z$2-Y$2)*U3131)</f>
        <v>73.495058485938856</v>
      </c>
      <c r="AA3131" s="52">
        <f ca="1">Z3131 * EXP(($E$3 - $C$11^2/2) * (AA$2-Z$2) + $C$11*SQRT(AA$2-Z$2)*V3131)</f>
        <v>84.140475256637743</v>
      </c>
      <c r="AB3131" s="52">
        <f ca="1">AA3131 * EXP(($E$3 - $C$11^2/2) * (AB$2-AA$2) + $C$11*SQRT(AB$2-AA$2)*W3131)</f>
        <v>79.392999704640218</v>
      </c>
      <c r="AC3131" s="52">
        <f ca="1">AB3131 * EXP(($E$3 - $C$11^2/2) * (AC$2-AB$2) + $C$11*SQRT(AC$2-AB$2)*X3131)</f>
        <v>77.914368761327708</v>
      </c>
      <c r="AD3131" s="47"/>
      <c r="AE3131" s="3" t="s">
        <v>69</v>
      </c>
      <c r="AF3131" s="20" cm="1">
        <f t="array" aca="1" ref="AF3131" ca="1">MIN(Y3131:Y3134 / $D$11:$D$14)</f>
        <v>0.72411802250500334</v>
      </c>
      <c r="AG3131" s="20" cm="1">
        <f t="array" aca="1" ref="AG3131" ca="1">MIN(Z3131:Z3134 / $D$11:$D$14)</f>
        <v>0.62053970101502787</v>
      </c>
      <c r="AH3131" s="20" cm="1">
        <f t="array" aca="1" ref="AH3131" ca="1">MIN(AA3131:AA3134 / $D$11:$D$14)</f>
        <v>0.58785509399036673</v>
      </c>
      <c r="AI3131" s="20" cm="1">
        <f t="array" aca="1" ref="AI3131" ca="1">MIN(AB3131:AB3134 / $D$11:$D$14)</f>
        <v>0.41603026240521246</v>
      </c>
      <c r="AJ3131" s="20" cm="1">
        <f t="array" aca="1" ref="AJ3131" ca="1">MIN(AC3131:AC3134 / $D$11:$D$14)</f>
        <v>0.37634982591104577</v>
      </c>
      <c r="AK3131" s="72">
        <f t="array" aca="1" ref="AK3131" ca="1">SUMPRODUCT(AF3132:AJ3132, EXP(-$E$3*$AF$2:$AJ$2))</f>
        <v>77880.078307140488</v>
      </c>
      <c r="AL3131" s="70">
        <f ca="1">MAX(AC3132 - $D$11, 0) * EXP(-$E$2*$E$3)</f>
        <v>0</v>
      </c>
    </row>
    <row r="3132" spans="6:38" ht="14.55" customHeight="1" x14ac:dyDescent="0.3">
      <c r="F3132" s="79"/>
      <c r="G3132" s="3">
        <v>3130</v>
      </c>
      <c r="H3132" s="61">
        <v>-0.39190810756014316</v>
      </c>
      <c r="I3132" s="61">
        <v>-0.78475956912525868</v>
      </c>
      <c r="J3132" s="61">
        <v>1.2042968999596704</v>
      </c>
      <c r="K3132" s="62">
        <v>0.37291489219542434</v>
      </c>
      <c r="L3132" s="60">
        <f t="array" ref="L3132:O3132">TRANSPOSE(MMULT(Option!$B$25:$E$28, TRANSPOSE(H3132:K3132)))</f>
        <v>-0.39190810756014316</v>
      </c>
      <c r="M3132" s="60">
        <v>-0.8760072685955429</v>
      </c>
      <c r="N3132" s="60">
        <v>0.69548455322561942</v>
      </c>
      <c r="O3132" s="60">
        <v>0.19213838527985577</v>
      </c>
      <c r="P3132" s="56" t="str">
        <f t="shared" si="3887"/>
        <v>626/5</v>
      </c>
      <c r="R3132" s="80"/>
      <c r="S3132" s="3" t="s">
        <v>29</v>
      </c>
      <c r="T3132" s="60">
        <f ca="1"/>
        <v>-1.0926696179072302</v>
      </c>
      <c r="U3132" s="60">
        <f ca="1"/>
        <v>0.1321475803904559</v>
      </c>
      <c r="V3132" s="60">
        <f ca="1"/>
        <v>-0.86039396330466655</v>
      </c>
      <c r="W3132" s="60">
        <f ca="1"/>
        <v>-1.1690749165131318</v>
      </c>
      <c r="X3132" s="60">
        <f ca="1"/>
        <v>-0.35079634957761202</v>
      </c>
      <c r="Y3132" s="52">
        <f ca="1">$B$12 * EXP(($E$3 - $C$12^2/2) * Y$2 + $C$12*SQRT(Y$2)*T3132)</f>
        <v>72.41180225050033</v>
      </c>
      <c r="Z3132" s="52">
        <f ca="1">Y3132 * EXP(($E$3 - $C$12^2/2) * (Z$2-Y$2) + $C$12*SQRT(Z$2-Y$2)*U3132)</f>
        <v>75.717822959534317</v>
      </c>
      <c r="AA3132" s="52">
        <f ca="1">Z3132 * EXP(($E$3 - $C$12^2/2) * (AA$2-Z$2) + $C$12*SQRT(AA$2-Z$2)*V3132)</f>
        <v>58.785509399036677</v>
      </c>
      <c r="AB3132" s="52">
        <f ca="1">AA3132 * EXP(($E$3 - $C$12^2/2) * (AB$2-AA$2) + $C$12*SQRT(AB$2-AA$2)*W3132)</f>
        <v>41.603026240521245</v>
      </c>
      <c r="AC3132" s="52">
        <f ca="1">AB3132 * EXP(($E$3 - $C$12^2/2) * (AC$2-AB$2) + $C$12*SQRT(AC$2-AB$2)*X3132)</f>
        <v>37.634982591104574</v>
      </c>
      <c r="AD3132" s="47"/>
      <c r="AE3132" s="3" t="s">
        <v>47</v>
      </c>
      <c r="AF3132" s="64">
        <f t="shared" ref="AF3132" ca="1" si="3958">($B$5*AF3134 + (1 + $B$6)*AF3133)*$B$2</f>
        <v>0</v>
      </c>
      <c r="AG3132" s="64">
        <f t="shared" ref="AG3132" ca="1" si="3959">($B$5*AG3134 + (1 + $B$6)*AG3133)*$B$2</f>
        <v>0</v>
      </c>
      <c r="AH3132" s="64">
        <f t="shared" ref="AH3132" ca="1" si="3960">($B$5*AH3134 + (1 + $B$6)*AH3133)*$B$2</f>
        <v>0</v>
      </c>
      <c r="AI3132" s="64">
        <f t="shared" ref="AI3132" ca="1" si="3961">($B$5*AI3134 + (1 + $B$6)*AI3133)*$B$2</f>
        <v>0</v>
      </c>
      <c r="AJ3132" s="64" cm="1">
        <f t="array" aca="1" ref="AJ3132" ca="1">($B$5*AJ3134 + (1 + $B$6)*AJ3133 + AND(NOT(AF3133:AJ3133)))*$B$2</f>
        <v>100000</v>
      </c>
      <c r="AK3132" s="73"/>
      <c r="AL3132" s="70"/>
    </row>
    <row r="3133" spans="6:38" ht="14.55" customHeight="1" x14ac:dyDescent="0.3">
      <c r="F3133" s="79"/>
      <c r="G3133" s="3">
        <v>3131</v>
      </c>
      <c r="H3133" s="61">
        <v>0.91118804246602503</v>
      </c>
      <c r="I3133" s="61">
        <v>-0.80252201140572965</v>
      </c>
      <c r="J3133" s="61">
        <v>-0.70469363567757348</v>
      </c>
      <c r="K3133" s="62">
        <v>-0.85041021877283318</v>
      </c>
      <c r="L3133" s="60">
        <f t="array" ref="L3133:O3133">TRANSPOSE(MMULT(Option!$B$25:$E$28, TRANSPOSE(H3133:K3133)))</f>
        <v>0.91118804246602503</v>
      </c>
      <c r="M3133" s="60">
        <v>-0.37104835584058393</v>
      </c>
      <c r="N3133" s="60">
        <v>-0.46461388866757386</v>
      </c>
      <c r="O3133" s="60">
        <v>-0.71146429250339849</v>
      </c>
      <c r="P3133" s="56" t="str">
        <f t="shared" si="3887"/>
        <v>627/1</v>
      </c>
      <c r="R3133" s="80"/>
      <c r="S3133" s="3" t="s">
        <v>31</v>
      </c>
      <c r="T3133" s="60">
        <f ca="1"/>
        <v>-1.065640994919093</v>
      </c>
      <c r="U3133" s="60">
        <f ca="1"/>
        <v>0.34658490313582752</v>
      </c>
      <c r="V3133" s="60">
        <f ca="1"/>
        <v>1.3333474354856905</v>
      </c>
      <c r="W3133" s="60">
        <f ca="1"/>
        <v>0.51201520146511115</v>
      </c>
      <c r="X3133" s="60">
        <f ca="1"/>
        <v>-0.13891907754150135</v>
      </c>
      <c r="Y3133" s="52">
        <f ca="1">$B$13 * EXP(($E$3 - $C$13^2/2) * Y$2 + $C$13*SQRT(Y$2)*T3133)</f>
        <v>73.001346596989862</v>
      </c>
      <c r="Z3133" s="52">
        <f ca="1">Y3133 * EXP(($E$3 - $C$13^2/2) * (Z$2-Y$2) + $C$13*SQRT(Z$2-Y$2)*U3133)</f>
        <v>81.406356403359894</v>
      </c>
      <c r="AA3133" s="52">
        <f ca="1">Z3133 * EXP(($E$3 - $C$13^2/2) * (AA$2-Z$2) + $C$13*SQRT(AA$2-Z$2)*V3133)</f>
        <v>122.05327003912035</v>
      </c>
      <c r="AB3133" s="52">
        <f ca="1">AA3133 * EXP(($E$3 - $C$13^2/2) * (AB$2-AA$2) + $C$13*SQRT(AB$2-AA$2)*W3133)</f>
        <v>143.03110864005944</v>
      </c>
      <c r="AC3133" s="52">
        <f ca="1">AB3133 * EXP(($E$3 - $C$13^2/2) * (AC$2-AB$2) + $C$13*SQRT(AC$2-AB$2)*X3133)</f>
        <v>137.88037015690034</v>
      </c>
      <c r="AD3133" s="47"/>
      <c r="AE3133" s="3" t="s">
        <v>46</v>
      </c>
      <c r="AF3133" s="52" t="b">
        <f t="shared" ref="AF3133" ca="1" si="3962">AF3131 &gt;= $B$4</f>
        <v>0</v>
      </c>
      <c r="AG3133" s="52" t="b">
        <f t="array" aca="1" ref="AG3133" ca="1">AND(AG3131 &gt;= $B$4, NOT(OR($AF3133:AF3133)))</f>
        <v>0</v>
      </c>
      <c r="AH3133" s="52" t="b">
        <f t="array" aca="1" ref="AH3133" ca="1">AND(AH3131 &gt;= $B$4, NOT(OR($AF3133:AG3133)))</f>
        <v>0</v>
      </c>
      <c r="AI3133" s="52" t="b">
        <f t="array" aca="1" ref="AI3133" ca="1">AND(AI3131 &gt;= $B$4, NOT(OR($AF3133:AH3133)))</f>
        <v>0</v>
      </c>
      <c r="AJ3133" s="52" t="b">
        <f t="array" aca="1" ref="AJ3133" ca="1">AND(AJ3131 &gt;= $B$4, NOT(OR($AF3133:AI3133)))</f>
        <v>0</v>
      </c>
      <c r="AK3133" s="73"/>
      <c r="AL3133" s="70"/>
    </row>
    <row r="3134" spans="6:38" ht="14.55" customHeight="1" x14ac:dyDescent="0.3">
      <c r="F3134" s="79"/>
      <c r="G3134" s="3">
        <v>3132</v>
      </c>
      <c r="H3134" s="61">
        <v>1.1032088070964996</v>
      </c>
      <c r="I3134" s="61">
        <v>1.6226307800221291</v>
      </c>
      <c r="J3134" s="61">
        <v>0.76170194737554575</v>
      </c>
      <c r="K3134" s="62">
        <v>0.93404716106546037</v>
      </c>
      <c r="L3134" s="60">
        <f t="array" ref="L3134:O3134">TRANSPOSE(MMULT(Option!$B$25:$E$28, TRANSPOSE(H3134:K3134)))</f>
        <v>1.1032088070964996</v>
      </c>
      <c r="M3134" s="60">
        <v>1.9284491977219289</v>
      </c>
      <c r="N3134" s="60">
        <v>1.5351984887846453</v>
      </c>
      <c r="O3134" s="60">
        <v>1.8147272001336425</v>
      </c>
      <c r="P3134" s="56" t="str">
        <f t="shared" si="3887"/>
        <v>627/2</v>
      </c>
      <c r="R3134" s="80"/>
      <c r="S3134" s="3" t="s">
        <v>30</v>
      </c>
      <c r="T3134" s="60">
        <f ca="1"/>
        <v>-0.62240340690882501</v>
      </c>
      <c r="U3134" s="60">
        <f ca="1"/>
        <v>-1.0014822400500911</v>
      </c>
      <c r="V3134" s="60">
        <f ca="1"/>
        <v>1.4036475164769502</v>
      </c>
      <c r="W3134" s="60">
        <f ca="1"/>
        <v>-0.39996669750951819</v>
      </c>
      <c r="X3134" s="60">
        <f ca="1"/>
        <v>-0.96813439519191791</v>
      </c>
      <c r="Y3134" s="52">
        <f ca="1">$B$14 * EXP(($E$3 - $C$14^2/2) * Y$2 + $C$14*SQRT(Y$2)*T3134)</f>
        <v>83.383392923198713</v>
      </c>
      <c r="Z3134" s="52">
        <f ca="1">Y3134 * EXP(($E$3 - $C$14^2/2) * (Z$2-Y$2) + $C$14*SQRT(Z$2-Y$2)*U3134)</f>
        <v>62.053970101502792</v>
      </c>
      <c r="AA3134" s="52">
        <f ca="1">Z3134 * EXP(($E$3 - $C$14^2/2) * (AA$2-Z$2) + $C$14*SQRT(AA$2-Z$2)*V3134)</f>
        <v>95.021078586192232</v>
      </c>
      <c r="AB3134" s="52">
        <f ca="1">AA3134 * EXP(($E$3 - $C$14^2/2) * (AB$2-AA$2) + $C$14*SQRT(AB$2-AA$2)*W3134)</f>
        <v>84.699418615489719</v>
      </c>
      <c r="AC3134" s="52">
        <f ca="1">AB3134 * EXP(($E$3 - $C$14^2/2) * (AC$2-AB$2) + $C$14*SQRT(AC$2-AB$2)*X3134)</f>
        <v>63.667130139693349</v>
      </c>
      <c r="AD3134" s="47"/>
      <c r="AE3134" s="3" t="s">
        <v>68</v>
      </c>
      <c r="AF3134" s="52" t="b">
        <f ca="1">AND(AF3131&gt;$B$3, NOT(OR($AF3133:AF3133)))</f>
        <v>0</v>
      </c>
      <c r="AG3134" s="52" t="b">
        <f ca="1">AND(AG3131&gt;$B$3, NOT(OR($AF3133:AG3133)))</f>
        <v>0</v>
      </c>
      <c r="AH3134" s="52" t="b">
        <f ca="1">AND(AH3131&gt;$B$3, NOT(OR($AF3133:AH3133)))</f>
        <v>0</v>
      </c>
      <c r="AI3134" s="52" t="b">
        <f ca="1">AND(AI3131&gt;$B$3, NOT(OR($AF3133:AI3133)))</f>
        <v>0</v>
      </c>
      <c r="AJ3134" s="52" t="b">
        <f ca="1">AND(AJ3131&gt;$B$3, NOT(OR($AF3133:AJ3133)))</f>
        <v>0</v>
      </c>
      <c r="AK3134" s="74"/>
      <c r="AL3134" s="70"/>
    </row>
    <row r="3135" spans="6:38" ht="14.55" customHeight="1" x14ac:dyDescent="0.3">
      <c r="F3135" s="79"/>
      <c r="G3135" s="3">
        <v>3133</v>
      </c>
      <c r="H3135" s="61">
        <v>0.94446229696186423</v>
      </c>
      <c r="I3135" s="61">
        <v>1.0735309069560672</v>
      </c>
      <c r="J3135" s="61">
        <v>1.0693097604837631</v>
      </c>
      <c r="K3135" s="62">
        <v>-1.4814937980187852</v>
      </c>
      <c r="L3135" s="60">
        <f t="array" ref="L3135:O3135">TRANSPOSE(MMULT(Option!$B$25:$E$28, TRANSPOSE(H3135:K3135)))</f>
        <v>0.94446229696186423</v>
      </c>
      <c r="M3135" s="60">
        <v>1.3616922471849002</v>
      </c>
      <c r="N3135" s="60">
        <v>1.5980868242622617</v>
      </c>
      <c r="O3135" s="60">
        <v>-0.40106630031363211</v>
      </c>
      <c r="P3135" s="56" t="str">
        <f t="shared" si="3887"/>
        <v>627/3</v>
      </c>
      <c r="R3135" s="80">
        <v>784</v>
      </c>
      <c r="S3135" s="3" t="s">
        <v>28</v>
      </c>
      <c r="T3135" s="60">
        <f t="array" aca="1" ref="T3135:T3138" ca="1">TRANSPOSE(OFFSET($L$3, MATCH($R3135 &amp; "/" &amp; T$2, $P$3:$P$5002, 0) - 1, 0, 1, $E$1))</f>
        <v>-0.68317883575968441</v>
      </c>
      <c r="U3135" s="60">
        <f t="array" aca="1" ref="U3135:U3138" ca="1">TRANSPOSE(OFFSET($L$3, MATCH($R3135 &amp; "/" &amp; U$2, $P$3:$P$5002, 0) - 1, 0, 1, $E$1))</f>
        <v>-1.3512838729666545</v>
      </c>
      <c r="V3135" s="60">
        <f t="array" aca="1" ref="V3135:V3138" ca="1">TRANSPOSE(OFFSET($L$3, MATCH($R3135 &amp; "/" &amp; V$2, $P$3:$P$5002, 0) - 1, 0, 1, $E$1))</f>
        <v>8.7734914477386863E-2</v>
      </c>
      <c r="W3135" s="60">
        <f t="array" aca="1" ref="W3135:W3138" ca="1">TRANSPOSE(OFFSET($L$3, MATCH($R3135 &amp; "/" &amp; W$2, $P$3:$P$5002, 0) - 1, 0, 1, $E$1))</f>
        <v>0.58344363123408505</v>
      </c>
      <c r="X3135" s="60">
        <f t="array" aca="1" ref="X3135:X3138" ca="1">TRANSPOSE(OFFSET($L$3, MATCH($R3135 &amp; "/" &amp; X$2, $P$3:$P$5002, 0) - 1, 0, 1, $E$1))</f>
        <v>0.13168832746292991</v>
      </c>
      <c r="Y3135" s="52">
        <f ca="1">$B$11 * EXP(($E$3 - $C$11^2/2) * Y$2 + $C$11*SQRT(Y$2)*T3135)</f>
        <v>81.876870153186346</v>
      </c>
      <c r="Z3135" s="52">
        <f ca="1">Y3135 * EXP(($E$3 - $C$11^2/2) * (Z$2-Y$2) + $C$11*SQRT(Z$2-Y$2)*U3135)</f>
        <v>54.862572328344804</v>
      </c>
      <c r="AA3135" s="52">
        <f ca="1">Z3135 * EXP(($E$3 - $C$11^2/2) * (AA$2-Z$2) + $C$11*SQRT(AA$2-Z$2)*V3135)</f>
        <v>56.608086595363481</v>
      </c>
      <c r="AB3135" s="52">
        <f ca="1">AA3135 * EXP(($E$3 - $C$11^2/2) * (AB$2-AA$2) + $C$11*SQRT(AB$2-AA$2)*W3135)</f>
        <v>67.774426741067501</v>
      </c>
      <c r="AC3135" s="52">
        <f ca="1">AB3135 * EXP(($E$3 - $C$11^2/2) * (AC$2-AB$2) + $C$11*SQRT(AC$2-AB$2)*X3135)</f>
        <v>70.858960908442867</v>
      </c>
      <c r="AD3135" s="47"/>
      <c r="AE3135" s="3" t="s">
        <v>69</v>
      </c>
      <c r="AF3135" s="20" cm="1">
        <f t="array" aca="1" ref="AF3135" ca="1">MIN(Y3135:Y3138 / $D$11:$D$14)</f>
        <v>0.81876870153186343</v>
      </c>
      <c r="AG3135" s="20" cm="1">
        <f t="array" aca="1" ref="AG3135" ca="1">MIN(Z3135:Z3138 / $D$11:$D$14)</f>
        <v>0.51668412641941763</v>
      </c>
      <c r="AH3135" s="20" cm="1">
        <f t="array" aca="1" ref="AH3135" ca="1">MIN(AA3135:AA3138 / $D$11:$D$14)</f>
        <v>0.56608086595363483</v>
      </c>
      <c r="AI3135" s="20" cm="1">
        <f t="array" aca="1" ref="AI3135" ca="1">MIN(AB3135:AB3138 / $D$11:$D$14)</f>
        <v>0.67774426741067506</v>
      </c>
      <c r="AJ3135" s="20" cm="1">
        <f t="array" aca="1" ref="AJ3135" ca="1">MIN(AC3135:AC3138 / $D$11:$D$14)</f>
        <v>0.7085896090844287</v>
      </c>
      <c r="AK3135" s="72">
        <f t="array" aca="1" ref="AK3135" ca="1">SUMPRODUCT(AF3136:AJ3136, EXP(-$E$3*$AF$2:$AJ$2))</f>
        <v>92148.519674651194</v>
      </c>
      <c r="AL3135" s="70">
        <f ca="1">MAX(AC3136 - $D$11, 0) * EXP(-$E$2*$E$3)</f>
        <v>53.595309768688125</v>
      </c>
    </row>
    <row r="3136" spans="6:38" ht="14.55" customHeight="1" x14ac:dyDescent="0.3">
      <c r="F3136" s="79"/>
      <c r="G3136" s="3">
        <v>3134</v>
      </c>
      <c r="H3136" s="61">
        <v>-0.97709358732922014</v>
      </c>
      <c r="I3136" s="61">
        <v>-1.5333578383122668</v>
      </c>
      <c r="J3136" s="61">
        <v>-8.0249730553726875E-2</v>
      </c>
      <c r="K3136" s="62">
        <v>0.70813470297422965</v>
      </c>
      <c r="L3136" s="60">
        <f t="array" ref="L3136:O3136">TRANSPOSE(MMULT(Option!$B$25:$E$28, TRANSPOSE(H3136:K3136)))</f>
        <v>-0.97709358732922014</v>
      </c>
      <c r="M3136" s="60">
        <v>-1.7961831072356522</v>
      </c>
      <c r="N3136" s="60">
        <v>-0.86284891598701186</v>
      </c>
      <c r="O3136" s="60">
        <v>-0.2016175830074457</v>
      </c>
      <c r="P3136" s="56" t="str">
        <f t="shared" si="3887"/>
        <v>627/4</v>
      </c>
      <c r="R3136" s="80"/>
      <c r="S3136" s="3" t="s">
        <v>29</v>
      </c>
      <c r="T3136" s="60">
        <f ca="1"/>
        <v>0.70135023664571383</v>
      </c>
      <c r="U3136" s="60">
        <f ca="1"/>
        <v>-0.6827904406049099</v>
      </c>
      <c r="V3136" s="60">
        <f ca="1"/>
        <v>1.0953013042115831</v>
      </c>
      <c r="W3136" s="60">
        <f ca="1"/>
        <v>1.4199940026348115</v>
      </c>
      <c r="X3136" s="60">
        <f ca="1"/>
        <v>-0.87169015225017454</v>
      </c>
      <c r="Y3136" s="52">
        <f ca="1">$B$12 * EXP(($E$3 - $C$12^2/2) * Y$2 + $C$12*SQRT(Y$2)*T3136)</f>
        <v>124.03642307902962</v>
      </c>
      <c r="Z3136" s="52">
        <f ca="1">Y3136 * EXP(($E$3 - $C$12^2/2) * (Z$2-Y$2) + $C$12*SQRT(Z$2-Y$2)*U3136)</f>
        <v>101.56897504695657</v>
      </c>
      <c r="AA3136" s="52">
        <f ca="1">Z3136 * EXP(($E$3 - $C$12^2/2) * (AA$2-Z$2) + $C$12*SQRT(AA$2-Z$2)*V3136)</f>
        <v>141.78736646156773</v>
      </c>
      <c r="AB3136" s="52">
        <f ca="1">AA3136 * EXP(($E$3 - $C$12^2/2) * (AB$2-AA$2) + $C$12*SQRT(AB$2-AA$2)*W3136)</f>
        <v>218.18137599679378</v>
      </c>
      <c r="AC3136" s="52">
        <f ca="1">AB3136 * EXP(($E$3 - $C$12^2/2) * (AC$2-AB$2) + $C$12*SQRT(AC$2-AB$2)*X3136)</f>
        <v>168.81773995824835</v>
      </c>
      <c r="AD3136" s="47"/>
      <c r="AE3136" s="3" t="s">
        <v>47</v>
      </c>
      <c r="AF3136" s="64">
        <f t="shared" ref="AF3136" ca="1" si="3963">($B$5*AF3138 + (1 + $B$6)*AF3137)*$B$2</f>
        <v>15000</v>
      </c>
      <c r="AG3136" s="64">
        <f t="shared" ref="AG3136" ca="1" si="3964">($B$5*AG3138 + (1 + $B$6)*AG3137)*$B$2</f>
        <v>0</v>
      </c>
      <c r="AH3136" s="64">
        <f t="shared" ref="AH3136" ca="1" si="3965">($B$5*AH3138 + (1 + $B$6)*AH3137)*$B$2</f>
        <v>0</v>
      </c>
      <c r="AI3136" s="64">
        <f t="shared" ref="AI3136" ca="1" si="3966">($B$5*AI3138 + (1 + $B$6)*AI3137)*$B$2</f>
        <v>0</v>
      </c>
      <c r="AJ3136" s="64" cm="1">
        <f t="array" aca="1" ref="AJ3136" ca="1">($B$5*AJ3138 + (1 + $B$6)*AJ3137 + AND(NOT(AF3137:AJ3137)))*$B$2</f>
        <v>100000</v>
      </c>
      <c r="AK3136" s="73"/>
      <c r="AL3136" s="70"/>
    </row>
    <row r="3137" spans="6:38" ht="14.55" customHeight="1" x14ac:dyDescent="0.3">
      <c r="F3137" s="79"/>
      <c r="G3137" s="3">
        <v>3135</v>
      </c>
      <c r="H3137" s="61">
        <v>-0.1621428429011435</v>
      </c>
      <c r="I3137" s="61">
        <v>0.4889609840867209</v>
      </c>
      <c r="J3137" s="61">
        <v>-8.394017035010444E-2</v>
      </c>
      <c r="K3137" s="62">
        <v>1.4880130624130019</v>
      </c>
      <c r="L3137" s="60">
        <f t="array" ref="L3137:O3137">TRANSPOSE(MMULT(Option!$B$25:$E$28, TRANSPOSE(H3137:K3137)))</f>
        <v>-0.1621428429011435</v>
      </c>
      <c r="M3137" s="60">
        <v>0.38328300713104191</v>
      </c>
      <c r="N3137" s="60">
        <v>-1.0542592465496062E-2</v>
      </c>
      <c r="O3137" s="60">
        <v>1.3210577181778733</v>
      </c>
      <c r="P3137" s="56" t="str">
        <f t="shared" si="3887"/>
        <v>627/5</v>
      </c>
      <c r="R3137" s="80"/>
      <c r="S3137" s="3" t="s">
        <v>31</v>
      </c>
      <c r="T3137" s="60">
        <f ca="1"/>
        <v>0.25232705057506866</v>
      </c>
      <c r="U3137" s="60">
        <f ca="1"/>
        <v>-2.4867389347020241</v>
      </c>
      <c r="V3137" s="60">
        <f ca="1"/>
        <v>1.07278086219266</v>
      </c>
      <c r="W3137" s="60">
        <f ca="1"/>
        <v>0.32779203725055084</v>
      </c>
      <c r="X3137" s="60">
        <f ca="1"/>
        <v>0.62870970208579591</v>
      </c>
      <c r="Y3137" s="52">
        <f ca="1">$B$13 * EXP(($E$3 - $C$13^2/2) * Y$2 + $C$13*SQRT(Y$2)*T3137)</f>
        <v>108.40435908525268</v>
      </c>
      <c r="Z3137" s="52">
        <f ca="1">Y3137 * EXP(($E$3 - $C$13^2/2) * (Z$2-Y$2) + $C$13*SQRT(Z$2-Y$2)*U3137)</f>
        <v>51.668412641941764</v>
      </c>
      <c r="AA3137" s="52">
        <f ca="1">Z3137 * EXP(($E$3 - $C$13^2/2) * (AA$2-Z$2) + $C$13*SQRT(AA$2-Z$2)*V3137)</f>
        <v>71.641955957404349</v>
      </c>
      <c r="AB3137" s="52">
        <f ca="1">AA3137 * EXP(($E$3 - $C$13^2/2) * (AB$2-AA$2) + $C$13*SQRT(AB$2-AA$2)*W3137)</f>
        <v>79.441308454785911</v>
      </c>
      <c r="AC3137" s="52">
        <f ca="1">AB3137 * EXP(($E$3 - $C$13^2/2) * (AC$2-AB$2) + $C$13*SQRT(AC$2-AB$2)*X3137)</f>
        <v>96.412069996252256</v>
      </c>
      <c r="AD3137" s="47"/>
      <c r="AE3137" s="3" t="s">
        <v>46</v>
      </c>
      <c r="AF3137" s="52" t="b">
        <f t="shared" ref="AF3137" ca="1" si="3967">AF3135 &gt;= $B$4</f>
        <v>0</v>
      </c>
      <c r="AG3137" s="52" t="b">
        <f t="array" aca="1" ref="AG3137" ca="1">AND(AG3135 &gt;= $B$4, NOT(OR($AF3137:AF3137)))</f>
        <v>0</v>
      </c>
      <c r="AH3137" s="52" t="b">
        <f t="array" aca="1" ref="AH3137" ca="1">AND(AH3135 &gt;= $B$4, NOT(OR($AF3137:AG3137)))</f>
        <v>0</v>
      </c>
      <c r="AI3137" s="52" t="b">
        <f t="array" aca="1" ref="AI3137" ca="1">AND(AI3135 &gt;= $B$4, NOT(OR($AF3137:AH3137)))</f>
        <v>0</v>
      </c>
      <c r="AJ3137" s="52" t="b">
        <f t="array" aca="1" ref="AJ3137" ca="1">AND(AJ3135 &gt;= $B$4, NOT(OR($AF3137:AI3137)))</f>
        <v>0</v>
      </c>
      <c r="AK3137" s="73"/>
      <c r="AL3137" s="70"/>
    </row>
    <row r="3138" spans="6:38" ht="14.55" customHeight="1" x14ac:dyDescent="0.3">
      <c r="F3138" s="79"/>
      <c r="G3138" s="3">
        <v>3136</v>
      </c>
      <c r="H3138" s="61">
        <v>8.0173181064640706E-2</v>
      </c>
      <c r="I3138" s="61">
        <v>0.73900535848546223</v>
      </c>
      <c r="J3138" s="61">
        <v>2.4678062210732743</v>
      </c>
      <c r="K3138" s="62">
        <v>1.2406099341295256</v>
      </c>
      <c r="L3138" s="60">
        <f t="array" ref="L3138:O3138">TRANSPOSE(MMULT(Option!$B$25:$E$28, TRANSPOSE(H3138:K3138)))</f>
        <v>8.0173181064640706E-2</v>
      </c>
      <c r="M3138" s="60">
        <v>0.70937887127337762</v>
      </c>
      <c r="N3138" s="60">
        <v>2.3930853447194327</v>
      </c>
      <c r="O3138" s="60">
        <v>1.7696476311214009</v>
      </c>
      <c r="P3138" s="56" t="str">
        <f t="shared" si="3887"/>
        <v>628/1</v>
      </c>
      <c r="R3138" s="80"/>
      <c r="S3138" s="3" t="s">
        <v>30</v>
      </c>
      <c r="T3138" s="60">
        <f ca="1"/>
        <v>-0.17449123738050279</v>
      </c>
      <c r="U3138" s="60">
        <f ca="1"/>
        <v>0.68619844815118869</v>
      </c>
      <c r="V3138" s="60">
        <f ca="1"/>
        <v>0.35798076355555575</v>
      </c>
      <c r="W3138" s="60">
        <f ca="1"/>
        <v>0.87896110400400529</v>
      </c>
      <c r="X3138" s="60">
        <f ca="1"/>
        <v>1.1036626269687169</v>
      </c>
      <c r="Y3138" s="52">
        <f ca="1">$B$14 * EXP(($E$3 - $C$14^2/2) * Y$2 + $C$14*SQRT(Y$2)*T3138)</f>
        <v>95.375603264931712</v>
      </c>
      <c r="Z3138" s="52">
        <f ca="1">Y3138 * EXP(($E$3 - $C$14^2/2) * (Z$2-Y$2) + $C$14*SQRT(Z$2-Y$2)*U3138)</f>
        <v>117.76396790040027</v>
      </c>
      <c r="AA3138" s="52">
        <f ca="1">Z3138 * EXP(($E$3 - $C$14^2/2) * (AA$2-Z$2) + $C$14*SQRT(AA$2-Z$2)*V3138)</f>
        <v>131.7724509090574</v>
      </c>
      <c r="AB3138" s="52">
        <f ca="1">AA3138 * EXP(($E$3 - $C$14^2/2) * (AB$2-AA$2) + $C$14*SQRT(AB$2-AA$2)*W3138)</f>
        <v>172.39095807392638</v>
      </c>
      <c r="AC3138" s="52">
        <f ca="1">AB3138 * EXP(($E$3 - $C$14^2/2) * (AC$2-AB$2) + $C$14*SQRT(AC$2-AB$2)*X3138)</f>
        <v>241.25722732103793</v>
      </c>
      <c r="AD3138" s="47"/>
      <c r="AE3138" s="3" t="s">
        <v>68</v>
      </c>
      <c r="AF3138" s="52" t="b">
        <f ca="1">AND(AF3135&gt;$B$3, NOT(OR($AF3137:AF3137)))</f>
        <v>1</v>
      </c>
      <c r="AG3138" s="52" t="b">
        <f ca="1">AND(AG3135&gt;$B$3, NOT(OR($AF3137:AG3137)))</f>
        <v>0</v>
      </c>
      <c r="AH3138" s="52" t="b">
        <f ca="1">AND(AH3135&gt;$B$3, NOT(OR($AF3137:AH3137)))</f>
        <v>0</v>
      </c>
      <c r="AI3138" s="52" t="b">
        <f ca="1">AND(AI3135&gt;$B$3, NOT(OR($AF3137:AI3137)))</f>
        <v>0</v>
      </c>
      <c r="AJ3138" s="52" t="b">
        <f ca="1">AND(AJ3135&gt;$B$3, NOT(OR($AF3137:AJ3137)))</f>
        <v>0</v>
      </c>
      <c r="AK3138" s="74"/>
      <c r="AL3138" s="70"/>
    </row>
    <row r="3139" spans="6:38" ht="14.55" customHeight="1" x14ac:dyDescent="0.3">
      <c r="F3139" s="79"/>
      <c r="G3139" s="3">
        <v>3137</v>
      </c>
      <c r="H3139" s="61">
        <v>1.3062462576214131</v>
      </c>
      <c r="I3139" s="61">
        <v>0.85648774335814004</v>
      </c>
      <c r="J3139" s="61">
        <v>-0.13156173042318767</v>
      </c>
      <c r="K3139" s="62">
        <v>-0.64234055610010077</v>
      </c>
      <c r="L3139" s="60">
        <f t="array" ref="L3139:O3139">TRANSPOSE(MMULT(Option!$B$25:$E$28, TRANSPOSE(H3139:K3139)))</f>
        <v>1.3062462576214131</v>
      </c>
      <c r="M3139" s="60">
        <v>1.3074824861966827</v>
      </c>
      <c r="N3139" s="60">
        <v>0.63122764900538286</v>
      </c>
      <c r="O3139" s="60">
        <v>0.17103383143978046</v>
      </c>
      <c r="P3139" s="56" t="str">
        <f t="shared" si="3887"/>
        <v>628/2</v>
      </c>
      <c r="R3139" s="80">
        <v>785</v>
      </c>
      <c r="S3139" s="3" t="s">
        <v>28</v>
      </c>
      <c r="T3139" s="60">
        <f t="array" aca="1" ref="T3139:T3142" ca="1">TRANSPOSE(OFFSET($L$3, MATCH($R3139 &amp; "/" &amp; T$2, $P$3:$P$5002, 0) - 1, 0, 1, $E$1))</f>
        <v>1.4337507664563927</v>
      </c>
      <c r="U3139" s="60">
        <f t="array" aca="1" ref="U3139:U3142" ca="1">TRANSPOSE(OFFSET($L$3, MATCH($R3139 &amp; "/" &amp; U$2, $P$3:$P$5002, 0) - 1, 0, 1, $E$1))</f>
        <v>-1.9683230167340697</v>
      </c>
      <c r="V3139" s="60">
        <f t="array" aca="1" ref="V3139:V3142" ca="1">TRANSPOSE(OFFSET($L$3, MATCH($R3139 &amp; "/" &amp; V$2, $P$3:$P$5002, 0) - 1, 0, 1, $E$1))</f>
        <v>1.3181244664132012</v>
      </c>
      <c r="W3139" s="60">
        <f t="array" aca="1" ref="W3139:W3142" ca="1">TRANSPOSE(OFFSET($L$3, MATCH($R3139 &amp; "/" &amp; W$2, $P$3:$P$5002, 0) - 1, 0, 1, $E$1))</f>
        <v>2.2193665855396043</v>
      </c>
      <c r="X3139" s="60">
        <f t="array" aca="1" ref="X3139:X3142" ca="1">TRANSPOSE(OFFSET($L$3, MATCH($R3139 &amp; "/" &amp; X$2, $P$3:$P$5002, 0) - 1, 0, 1, $E$1))</f>
        <v>6.3524871179644143E-2</v>
      </c>
      <c r="Y3139" s="52">
        <f ca="1">$B$11 * EXP(($E$3 - $C$11^2/2) * Y$2 + $C$11*SQRT(Y$2)*T3139)</f>
        <v>154.51565466927269</v>
      </c>
      <c r="Z3139" s="52">
        <f ca="1">Y3139 * EXP(($E$3 - $C$11^2/2) * (Z$2-Y$2) + $C$11*SQRT(Z$2-Y$2)*U3139)</f>
        <v>86.038813215897434</v>
      </c>
      <c r="AA3139" s="52">
        <f ca="1">Z3139 * EXP(($E$3 - $C$11^2/2) * (AA$2-Z$2) + $C$11*SQRT(AA$2-Z$2)*V3139)</f>
        <v>128.41097347804646</v>
      </c>
      <c r="AB3139" s="52">
        <f ca="1">AA3139 * EXP(($E$3 - $C$11^2/2) * (AB$2-AA$2) + $C$11*SQRT(AB$2-AA$2)*W3139)</f>
        <v>251.14885885097524</v>
      </c>
      <c r="AC3139" s="52">
        <f ca="1">AB3139 * EXP(($E$3 - $C$11^2/2) * (AC$2-AB$2) + $C$11*SQRT(AC$2-AB$2)*X3139)</f>
        <v>257.26412679065572</v>
      </c>
      <c r="AD3139" s="47"/>
      <c r="AE3139" s="3" t="s">
        <v>69</v>
      </c>
      <c r="AF3139" s="20" cm="1">
        <f t="array" aca="1" ref="AF3139" ca="1">MIN(Y3139:Y3142 / $D$11:$D$14)</f>
        <v>0.63431516312031655</v>
      </c>
      <c r="AG3139" s="20" cm="1">
        <f t="array" aca="1" ref="AG3139" ca="1">MIN(Z3139:Z3142 / $D$11:$D$14)</f>
        <v>0.46446644952298188</v>
      </c>
      <c r="AH3139" s="20" cm="1">
        <f t="array" aca="1" ref="AH3139" ca="1">MIN(AA3139:AA3142 / $D$11:$D$14)</f>
        <v>0.55104719826327853</v>
      </c>
      <c r="AI3139" s="20" cm="1">
        <f t="array" aca="1" ref="AI3139" ca="1">MIN(AB3139:AB3142 / $D$11:$D$14)</f>
        <v>0.64111592653497185</v>
      </c>
      <c r="AJ3139" s="20" cm="1">
        <f t="array" aca="1" ref="AJ3139" ca="1">MIN(AC3139:AC3142 / $D$11:$D$14)</f>
        <v>1.4303063705606502</v>
      </c>
      <c r="AK3139" s="72">
        <f t="array" aca="1" ref="AK3139" ca="1">SUMPRODUCT(AF3140:AJ3140, EXP(-$E$3*$AF$2:$AJ$2))</f>
        <v>81774.082222497513</v>
      </c>
      <c r="AL3139" s="70">
        <f ca="1">MAX(AC3140 - $D$11, 0) * EXP(-$E$2*$E$3)</f>
        <v>33.512293835324847</v>
      </c>
    </row>
    <row r="3140" spans="6:38" ht="14.55" customHeight="1" x14ac:dyDescent="0.3">
      <c r="F3140" s="79"/>
      <c r="G3140" s="3">
        <v>3138</v>
      </c>
      <c r="H3140" s="61">
        <v>-0.84712967760807201</v>
      </c>
      <c r="I3140" s="61">
        <v>1.4858413408889082</v>
      </c>
      <c r="J3140" s="61">
        <v>0.48673786051873563</v>
      </c>
      <c r="K3140" s="62">
        <v>-0.10506921803902583</v>
      </c>
      <c r="L3140" s="60">
        <f t="array" ref="L3140:O3140">TRANSPOSE(MMULT(Option!$B$25:$E$28, TRANSPOSE(H3140:K3140)))</f>
        <v>-0.84712967760807201</v>
      </c>
      <c r="M3140" s="60">
        <v>1.0229442120203922</v>
      </c>
      <c r="N3140" s="60">
        <v>0.47773948634614816</v>
      </c>
      <c r="O3140" s="60">
        <v>5.5258323997230907E-2</v>
      </c>
      <c r="P3140" s="56" t="str">
        <f t="shared" ref="P3140:P3203" si="3968">(QUOTIENT(G3140 - 1, $E$2) + 1) &amp; "/" &amp; MOD(G3140 -1, $E$2) + 1</f>
        <v>628/3</v>
      </c>
      <c r="R3140" s="80"/>
      <c r="S3140" s="3" t="s">
        <v>29</v>
      </c>
      <c r="T3140" s="60">
        <f ca="1"/>
        <v>-1.5340311511536693</v>
      </c>
      <c r="U3140" s="60">
        <f ca="1"/>
        <v>-1.055522024067058</v>
      </c>
      <c r="V3140" s="60">
        <f ca="1"/>
        <v>0.55310379449482028</v>
      </c>
      <c r="W3140" s="60">
        <f ca="1"/>
        <v>0.48796609477700287</v>
      </c>
      <c r="X3140" s="60">
        <f ca="1"/>
        <v>2.6581121741886022</v>
      </c>
      <c r="Y3140" s="52">
        <f ca="1">$B$12 * EXP(($E$3 - $C$12^2/2) * Y$2 + $C$12*SQRT(Y$2)*T3140)</f>
        <v>63.431516312031654</v>
      </c>
      <c r="Z3140" s="52">
        <f ca="1">Y3140 * EXP(($E$3 - $C$12^2/2) * (Z$2-Y$2) + $C$12*SQRT(Z$2-Y$2)*U3140)</f>
        <v>46.446644952298186</v>
      </c>
      <c r="AA3140" s="52">
        <f ca="1">Z3140 * EXP(($E$3 - $C$12^2/2) * (AA$2-Z$2) + $C$12*SQRT(AA$2-Z$2)*V3140)</f>
        <v>55.104719826327852</v>
      </c>
      <c r="AB3140" s="52">
        <f ca="1">AA3140 * EXP(($E$3 - $C$12^2/2) * (AB$2-AA$2) + $C$12*SQRT(AB$2-AA$2)*W3140)</f>
        <v>64.111592653497183</v>
      </c>
      <c r="AC3140" s="52">
        <f ca="1">AB3140 * EXP(($E$3 - $C$12^2/2) * (AC$2-AB$2) + $C$12*SQRT(AC$2-AB$2)*X3140)</f>
        <v>143.03063705606502</v>
      </c>
      <c r="AD3140" s="47"/>
      <c r="AE3140" s="3" t="s">
        <v>47</v>
      </c>
      <c r="AF3140" s="64">
        <f t="shared" ref="AF3140" ca="1" si="3969">($B$5*AF3142 + (1 + $B$6)*AF3141)*$B$2</f>
        <v>0</v>
      </c>
      <c r="AG3140" s="64">
        <f t="shared" ref="AG3140" ca="1" si="3970">($B$5*AG3142 + (1 + $B$6)*AG3141)*$B$2</f>
        <v>0</v>
      </c>
      <c r="AH3140" s="64">
        <f t="shared" ref="AH3140" ca="1" si="3971">($B$5*AH3142 + (1 + $B$6)*AH3141)*$B$2</f>
        <v>0</v>
      </c>
      <c r="AI3140" s="64">
        <f t="shared" ref="AI3140" ca="1" si="3972">($B$5*AI3142 + (1 + $B$6)*AI3141)*$B$2</f>
        <v>0</v>
      </c>
      <c r="AJ3140" s="64" cm="1">
        <f t="array" aca="1" ref="AJ3140" ca="1">($B$5*AJ3142 + (1 + $B$6)*AJ3141 + AND(NOT(AF3141:AJ3141)))*$B$2</f>
        <v>105000</v>
      </c>
      <c r="AK3140" s="73"/>
      <c r="AL3140" s="70"/>
    </row>
    <row r="3141" spans="6:38" ht="14.55" customHeight="1" x14ac:dyDescent="0.3">
      <c r="F3141" s="79"/>
      <c r="G3141" s="3">
        <v>3139</v>
      </c>
      <c r="H3141" s="61">
        <v>1.0926241317213246</v>
      </c>
      <c r="I3141" s="61">
        <v>-0.29350808087076674</v>
      </c>
      <c r="J3141" s="61">
        <v>-0.17786129001640985</v>
      </c>
      <c r="K3141" s="62">
        <v>-0.41894417709145337</v>
      </c>
      <c r="L3141" s="60">
        <f t="array" ref="L3141:O3141">TRANSPOSE(MMULT(Option!$B$25:$E$28, TRANSPOSE(H3141:K3141)))</f>
        <v>1.0926241317213246</v>
      </c>
      <c r="M3141" s="60">
        <v>0.16804505315422807</v>
      </c>
      <c r="N3141" s="60">
        <v>0.20397383436716823</v>
      </c>
      <c r="O3141" s="60">
        <v>-3.3286132982763506E-2</v>
      </c>
      <c r="P3141" s="56" t="str">
        <f t="shared" si="3968"/>
        <v>628/4</v>
      </c>
      <c r="R3141" s="80"/>
      <c r="S3141" s="3" t="s">
        <v>31</v>
      </c>
      <c r="T3141" s="60">
        <f ca="1"/>
        <v>-0.39019041749215477</v>
      </c>
      <c r="U3141" s="60">
        <f ca="1"/>
        <v>-0.21736092706957277</v>
      </c>
      <c r="V3141" s="60">
        <f ca="1"/>
        <v>0.8946008665117362</v>
      </c>
      <c r="W3141" s="60">
        <f ca="1"/>
        <v>0.68104666169619232</v>
      </c>
      <c r="X3141" s="60">
        <f ca="1"/>
        <v>1.2772921350530735</v>
      </c>
      <c r="Y3141" s="52">
        <f ca="1">$B$13 * EXP(($E$3 - $C$13^2/2) * Y$2 + $C$13*SQRT(Y$2)*T3141)</f>
        <v>89.399318645947744</v>
      </c>
      <c r="Z3141" s="52">
        <f ca="1">Y3141 * EXP(($E$3 - $C$13^2/2) * (Z$2-Y$2) + $C$13*SQRT(Z$2-Y$2)*U3141)</f>
        <v>84.175573871115901</v>
      </c>
      <c r="AA3141" s="52">
        <f ca="1">Z3141 * EXP(($E$3 - $C$13^2/2) * (AA$2-Z$2) + $C$13*SQRT(AA$2-Z$2)*V3141)</f>
        <v>110.6403712217864</v>
      </c>
      <c r="AB3141" s="52">
        <f ca="1">AA3141 * EXP(($E$3 - $C$13^2/2) * (AB$2-AA$2) + $C$13*SQRT(AB$2-AA$2)*W3141)</f>
        <v>136.40099513337131</v>
      </c>
      <c r="AC3141" s="52">
        <f ca="1">AB3141 * EXP(($E$3 - $C$13^2/2) * (AC$2-AB$2) + $C$13*SQRT(AC$2-AB$2)*X3141)</f>
        <v>201.09685981167198</v>
      </c>
      <c r="AD3141" s="47"/>
      <c r="AE3141" s="3" t="s">
        <v>46</v>
      </c>
      <c r="AF3141" s="52" t="b">
        <f t="shared" ref="AF3141" ca="1" si="3973">AF3139 &gt;= $B$4</f>
        <v>0</v>
      </c>
      <c r="AG3141" s="52" t="b">
        <f t="array" aca="1" ref="AG3141" ca="1">AND(AG3139 &gt;= $B$4, NOT(OR($AF3141:AF3141)))</f>
        <v>0</v>
      </c>
      <c r="AH3141" s="52" t="b">
        <f t="array" aca="1" ref="AH3141" ca="1">AND(AH3139 &gt;= $B$4, NOT(OR($AF3141:AG3141)))</f>
        <v>0</v>
      </c>
      <c r="AI3141" s="52" t="b">
        <f t="array" aca="1" ref="AI3141" ca="1">AND(AI3139 &gt;= $B$4, NOT(OR($AF3141:AH3141)))</f>
        <v>0</v>
      </c>
      <c r="AJ3141" s="52" t="b">
        <f t="array" aca="1" ref="AJ3141" ca="1">AND(AJ3139 &gt;= $B$4, NOT(OR($AF3141:AI3141)))</f>
        <v>1</v>
      </c>
      <c r="AK3141" s="73"/>
      <c r="AL3141" s="70"/>
    </row>
    <row r="3142" spans="6:38" ht="14.55" customHeight="1" x14ac:dyDescent="0.3">
      <c r="F3142" s="79"/>
      <c r="G3142" s="3">
        <v>3140</v>
      </c>
      <c r="H3142" s="61">
        <v>0.42244160746676918</v>
      </c>
      <c r="I3142" s="61">
        <v>2.1360988150944831</v>
      </c>
      <c r="J3142" s="61">
        <v>-9.9468531097183843E-2</v>
      </c>
      <c r="K3142" s="62">
        <v>-1.0178178924112962</v>
      </c>
      <c r="L3142" s="60">
        <f t="array" ref="L3142:O3142">TRANSPOSE(MMULT(Option!$B$25:$E$28, TRANSPOSE(H3142:K3142)))</f>
        <v>0.42244160746676918</v>
      </c>
      <c r="M3142" s="60">
        <v>2.1267435454018973</v>
      </c>
      <c r="N3142" s="60">
        <v>0.64097440302689046</v>
      </c>
      <c r="O3142" s="60">
        <v>-0.16268282429542258</v>
      </c>
      <c r="P3142" s="56" t="str">
        <f t="shared" si="3968"/>
        <v>628/5</v>
      </c>
      <c r="R3142" s="80"/>
      <c r="S3142" s="3" t="s">
        <v>30</v>
      </c>
      <c r="T3142" s="60">
        <f ca="1"/>
        <v>0.88007302164225609</v>
      </c>
      <c r="U3142" s="60">
        <f ca="1"/>
        <v>-0.61109556583861901</v>
      </c>
      <c r="V3142" s="60">
        <f ca="1"/>
        <v>0.37937556724120064</v>
      </c>
      <c r="W3142" s="60">
        <f ca="1"/>
        <v>1.0625999770718497</v>
      </c>
      <c r="X3142" s="60">
        <f ca="1"/>
        <v>1.8581790353181002</v>
      </c>
      <c r="Y3142" s="52">
        <f ca="1">$B$14 * EXP(($E$3 - $C$14^2/2) * Y$2 + $C$14*SQRT(Y$2)*T3142)</f>
        <v>130.86838094047408</v>
      </c>
      <c r="Z3142" s="52">
        <f ca="1">Y3142 * EXP(($E$3 - $C$14^2/2) * (Z$2-Y$2) + $C$14*SQRT(Z$2-Y$2)*U3142)</f>
        <v>109.49330684981925</v>
      </c>
      <c r="AA3142" s="52">
        <f ca="1">Z3142 * EXP(($E$3 - $C$14^2/2) * (AA$2-Z$2) + $C$14*SQRT(AA$2-Z$2)*V3142)</f>
        <v>123.30686587191586</v>
      </c>
      <c r="AB3142" s="52">
        <f ca="1">AA3142 * EXP(($E$3 - $C$14^2/2) * (AB$2-AA$2) + $C$14*SQRT(AB$2-AA$2)*W3142)</f>
        <v>170.45240122092264</v>
      </c>
      <c r="AC3142" s="52">
        <f ca="1">AB3142 * EXP(($E$3 - $C$14^2/2) * (AC$2-AB$2) + $C$14*SQRT(AC$2-AB$2)*X3142)</f>
        <v>299.1394332461079</v>
      </c>
      <c r="AD3142" s="47"/>
      <c r="AE3142" s="3" t="s">
        <v>68</v>
      </c>
      <c r="AF3142" s="52" t="b">
        <f ca="1">AND(AF3139&gt;$B$3, NOT(OR($AF3141:AF3141)))</f>
        <v>0</v>
      </c>
      <c r="AG3142" s="52" t="b">
        <f ca="1">AND(AG3139&gt;$B$3, NOT(OR($AF3141:AG3141)))</f>
        <v>0</v>
      </c>
      <c r="AH3142" s="52" t="b">
        <f ca="1">AND(AH3139&gt;$B$3, NOT(OR($AF3141:AH3141)))</f>
        <v>0</v>
      </c>
      <c r="AI3142" s="52" t="b">
        <f ca="1">AND(AI3139&gt;$B$3, NOT(OR($AF3141:AI3141)))</f>
        <v>0</v>
      </c>
      <c r="AJ3142" s="52" t="b">
        <f ca="1">AND(AJ3139&gt;$B$3, NOT(OR($AF3141:AJ3141)))</f>
        <v>0</v>
      </c>
      <c r="AK3142" s="74"/>
      <c r="AL3142" s="70"/>
    </row>
    <row r="3143" spans="6:38" ht="14.55" customHeight="1" x14ac:dyDescent="0.3">
      <c r="F3143" s="79"/>
      <c r="G3143" s="3">
        <v>3141</v>
      </c>
      <c r="H3143" s="61">
        <v>-0.89353204235022299</v>
      </c>
      <c r="I3143" s="61">
        <v>-1.3801875749791779</v>
      </c>
      <c r="J3143" s="61">
        <v>-0.26955054446911986</v>
      </c>
      <c r="K3143" s="62">
        <v>1.0464960474472667</v>
      </c>
      <c r="L3143" s="60">
        <f t="array" ref="L3143:O3143">TRANSPOSE(MMULT(Option!$B$25:$E$28, TRANSPOSE(H3143:K3143)))</f>
        <v>-0.89353204235022299</v>
      </c>
      <c r="M3143" s="60">
        <v>-1.6223756240560134</v>
      </c>
      <c r="N3143" s="60">
        <v>-0.9555797182400112</v>
      </c>
      <c r="O3143" s="60">
        <v>0.124724033775095</v>
      </c>
      <c r="P3143" s="56" t="str">
        <f t="shared" si="3968"/>
        <v>629/1</v>
      </c>
      <c r="R3143" s="80">
        <v>786</v>
      </c>
      <c r="S3143" s="3" t="s">
        <v>28</v>
      </c>
      <c r="T3143" s="60">
        <f t="array" aca="1" ref="T3143:T3146" ca="1">TRANSPOSE(OFFSET($L$3, MATCH($R3143 &amp; "/" &amp; T$2, $P$3:$P$5002, 0) - 1, 0, 1, $E$1))</f>
        <v>9.3652520846593881E-2</v>
      </c>
      <c r="U3143" s="60">
        <f t="array" aca="1" ref="U3143:U3146" ca="1">TRANSPOSE(OFFSET($L$3, MATCH($R3143 &amp; "/" &amp; U$2, $P$3:$P$5002, 0) - 1, 0, 1, $E$1))</f>
        <v>0.68635444431541026</v>
      </c>
      <c r="V3143" s="60">
        <f t="array" aca="1" ref="V3143:V3146" ca="1">TRANSPOSE(OFFSET($L$3, MATCH($R3143 &amp; "/" &amp; V$2, $P$3:$P$5002, 0) - 1, 0, 1, $E$1))</f>
        <v>0.37385587688108507</v>
      </c>
      <c r="W3143" s="60">
        <f t="array" aca="1" ref="W3143:W3146" ca="1">TRANSPOSE(OFFSET($L$3, MATCH($R3143 &amp; "/" &amp; W$2, $P$3:$P$5002, 0) - 1, 0, 1, $E$1))</f>
        <v>1.198074065120506</v>
      </c>
      <c r="X3143" s="60">
        <f t="array" aca="1" ref="X3143:X3146" ca="1">TRANSPOSE(OFFSET($L$3, MATCH($R3143 &amp; "/" &amp; X$2, $P$3:$P$5002, 0) - 1, 0, 1, $E$1))</f>
        <v>-0.32716878470751254</v>
      </c>
      <c r="Y3143" s="52">
        <f ca="1">$B$11 * EXP(($E$3 - $C$11^2/2) * Y$2 + $C$11*SQRT(Y$2)*T3143)</f>
        <v>103.36495129078385</v>
      </c>
      <c r="Z3143" s="52">
        <f ca="1">Y3143 * EXP(($E$3 - $C$11^2/2) * (Z$2-Y$2) + $C$11*SQRT(Z$2-Y$2)*U3143)</f>
        <v>127.63469974757516</v>
      </c>
      <c r="AA3143" s="52">
        <f ca="1">Z3143 * EXP(($E$3 - $C$11^2/2) * (AA$2-Z$2) + $C$11*SQRT(AA$2-Z$2)*V3143)</f>
        <v>143.49913949067269</v>
      </c>
      <c r="AB3143" s="52">
        <f ca="1">AA3143 * EXP(($E$3 - $C$11^2/2) * (AB$2-AA$2) + $C$11*SQRT(AB$2-AA$2)*W3143)</f>
        <v>206.59312063444418</v>
      </c>
      <c r="AC3143" s="52">
        <f ca="1">AB3143 * EXP(($E$3 - $C$11^2/2) * (AC$2-AB$2) + $C$11*SQRT(AC$2-AB$2)*X3143)</f>
        <v>188.21795430332537</v>
      </c>
      <c r="AD3143" s="47"/>
      <c r="AE3143" s="3" t="s">
        <v>69</v>
      </c>
      <c r="AF3143" s="20" cm="1">
        <f t="array" aca="1" ref="AF3143" ca="1">MIN(Y3143:Y3146 / $D$11:$D$14)</f>
        <v>0.6434392250355363</v>
      </c>
      <c r="AG3143" s="20" cm="1">
        <f t="array" aca="1" ref="AG3143" ca="1">MIN(Z3143:Z3146 / $D$11:$D$14)</f>
        <v>0.44938016882454784</v>
      </c>
      <c r="AH3143" s="20" cm="1">
        <f t="array" aca="1" ref="AH3143" ca="1">MIN(AA3143:AA3146 / $D$11:$D$14)</f>
        <v>0.40599212335969836</v>
      </c>
      <c r="AI3143" s="20" cm="1">
        <f t="array" aca="1" ref="AI3143" ca="1">MIN(AB3143:AB3146 / $D$11:$D$14)</f>
        <v>0.61616089320873624</v>
      </c>
      <c r="AJ3143" s="20" cm="1">
        <f t="array" aca="1" ref="AJ3143" ca="1">MIN(AC3143:AC3146 / $D$11:$D$14)</f>
        <v>0.32235923691255519</v>
      </c>
      <c r="AK3143" s="72">
        <f t="array" aca="1" ref="AK3143" ca="1">SUMPRODUCT(AF3144:AJ3144, EXP(-$E$3*$AF$2:$AJ$2))</f>
        <v>77880.078307140488</v>
      </c>
      <c r="AL3143" s="70">
        <f ca="1">MAX(AC3144 - $D$11, 0) * EXP(-$E$2*$E$3)</f>
        <v>41.908222324241358</v>
      </c>
    </row>
    <row r="3144" spans="6:38" ht="14.55" customHeight="1" x14ac:dyDescent="0.3">
      <c r="F3144" s="79"/>
      <c r="G3144" s="3">
        <v>3142</v>
      </c>
      <c r="H3144" s="61">
        <v>-2.2305483625063567</v>
      </c>
      <c r="I3144" s="61">
        <v>0.12395236391031672</v>
      </c>
      <c r="J3144" s="61">
        <v>-0.26665567682927682</v>
      </c>
      <c r="K3144" s="62">
        <v>0.33664404847992424</v>
      </c>
      <c r="L3144" s="60">
        <f t="array" ref="L3144:O3144">TRANSPOSE(MMULT(Option!$B$25:$E$28, TRANSPOSE(H3144:K3144)))</f>
        <v>-2.2305483625063567</v>
      </c>
      <c r="M3144" s="60">
        <v>-0.77861512696499502</v>
      </c>
      <c r="N3144" s="60">
        <v>-1.0939673620146635</v>
      </c>
      <c r="O3144" s="60">
        <v>-0.62352211595591156</v>
      </c>
      <c r="P3144" s="56" t="str">
        <f t="shared" si="3968"/>
        <v>629/2</v>
      </c>
      <c r="R3144" s="80"/>
      <c r="S3144" s="3" t="s">
        <v>29</v>
      </c>
      <c r="T3144" s="60">
        <f ca="1"/>
        <v>-0.27684804169057753</v>
      </c>
      <c r="U3144" s="60">
        <f ca="1"/>
        <v>0.3128691491515434</v>
      </c>
      <c r="V3144" s="60">
        <f ca="1"/>
        <v>0.68267039517537342</v>
      </c>
      <c r="W3144" s="60">
        <f ca="1"/>
        <v>0.24282847181640682</v>
      </c>
      <c r="X3144" s="60">
        <f ca="1"/>
        <v>0.39033281695881139</v>
      </c>
      <c r="Y3144" s="52">
        <f ca="1">$B$12 * EXP(($E$3 - $C$12^2/2) * Y$2 + $C$12*SQRT(Y$2)*T3144)</f>
        <v>92.491409827930099</v>
      </c>
      <c r="Z3144" s="52">
        <f ca="1">Y3144 * EXP(($E$3 - $C$12^2/2) * (Z$2-Y$2) + $C$12*SQRT(Z$2-Y$2)*U3144)</f>
        <v>102.10242929989336</v>
      </c>
      <c r="AA3144" s="52">
        <f ca="1">Z3144 * EXP(($E$3 - $C$12^2/2) * (AA$2-Z$2) + $C$12*SQRT(AA$2-Z$2)*V3144)</f>
        <v>125.93647797574407</v>
      </c>
      <c r="AB3144" s="52">
        <f ca="1">AA3144 * EXP(($E$3 - $C$12^2/2) * (AB$2-AA$2) + $C$12*SQRT(AB$2-AA$2)*W3144)</f>
        <v>136.13215996455631</v>
      </c>
      <c r="AC3144" s="52">
        <f ca="1">AB3144 * EXP(($E$3 - $C$12^2/2) * (AC$2-AB$2) + $C$12*SQRT(AC$2-AB$2)*X3144)</f>
        <v>153.81122263252652</v>
      </c>
      <c r="AD3144" s="47"/>
      <c r="AE3144" s="3" t="s">
        <v>47</v>
      </c>
      <c r="AF3144" s="64">
        <f t="shared" ref="AF3144" ca="1" si="3974">($B$5*AF3146 + (1 + $B$6)*AF3145)*$B$2</f>
        <v>0</v>
      </c>
      <c r="AG3144" s="64">
        <f t="shared" ref="AG3144" ca="1" si="3975">($B$5*AG3146 + (1 + $B$6)*AG3145)*$B$2</f>
        <v>0</v>
      </c>
      <c r="AH3144" s="64">
        <f t="shared" ref="AH3144" ca="1" si="3976">($B$5*AH3146 + (1 + $B$6)*AH3145)*$B$2</f>
        <v>0</v>
      </c>
      <c r="AI3144" s="64">
        <f t="shared" ref="AI3144" ca="1" si="3977">($B$5*AI3146 + (1 + $B$6)*AI3145)*$B$2</f>
        <v>0</v>
      </c>
      <c r="AJ3144" s="64" cm="1">
        <f t="array" aca="1" ref="AJ3144" ca="1">($B$5*AJ3146 + (1 + $B$6)*AJ3145 + AND(NOT(AF3145:AJ3145)))*$B$2</f>
        <v>100000</v>
      </c>
      <c r="AK3144" s="73"/>
      <c r="AL3144" s="70"/>
    </row>
    <row r="3145" spans="6:38" ht="14.55" customHeight="1" x14ac:dyDescent="0.3">
      <c r="F3145" s="79"/>
      <c r="G3145" s="3">
        <v>3143</v>
      </c>
      <c r="H3145" s="61">
        <v>1.9413410394056783</v>
      </c>
      <c r="I3145" s="61">
        <v>0.57813249588016324</v>
      </c>
      <c r="J3145" s="61">
        <v>-5.5715781412563527E-3</v>
      </c>
      <c r="K3145" s="62">
        <v>-0.81765853198865834</v>
      </c>
      <c r="L3145" s="60">
        <f t="array" ref="L3145:O3145">TRANSPOSE(MMULT(Option!$B$25:$E$28, TRANSPOSE(H3145:K3145)))</f>
        <v>1.9413410394056783</v>
      </c>
      <c r="M3145" s="60">
        <v>1.3064036005791899</v>
      </c>
      <c r="N3145" s="60">
        <v>0.92303346683263521</v>
      </c>
      <c r="O3145" s="60">
        <v>0.22663864507116416</v>
      </c>
      <c r="P3145" s="56" t="str">
        <f t="shared" si="3968"/>
        <v>629/3</v>
      </c>
      <c r="R3145" s="80"/>
      <c r="S3145" s="3" t="s">
        <v>31</v>
      </c>
      <c r="T3145" s="60">
        <f ca="1"/>
        <v>0.16337414772694048</v>
      </c>
      <c r="U3145" s="60">
        <f ca="1"/>
        <v>0.4634625596066318</v>
      </c>
      <c r="V3145" s="60">
        <f ca="1"/>
        <v>9.9721429075427331E-2</v>
      </c>
      <c r="W3145" s="60">
        <f ca="1"/>
        <v>1.5045729844711178</v>
      </c>
      <c r="X3145" s="60">
        <f ca="1"/>
        <v>-2.8532867306782093</v>
      </c>
      <c r="Y3145" s="52">
        <f ca="1">$B$13 * EXP(($E$3 - $C$13^2/2) * Y$2 + $C$13*SQRT(Y$2)*T3145)</f>
        <v>105.54975259234007</v>
      </c>
      <c r="Z3145" s="52">
        <f ca="1">Y3145 * EXP(($E$3 - $C$13^2/2) * (Z$2-Y$2) + $C$13*SQRT(Z$2-Y$2)*U3145)</f>
        <v>121.90245773612021</v>
      </c>
      <c r="AA3145" s="52">
        <f ca="1">Z3145 * EXP(($E$3 - $C$13^2/2) * (AA$2-Z$2) + $C$13*SQRT(AA$2-Z$2)*V3145)</f>
        <v>126.23403780202075</v>
      </c>
      <c r="AB3145" s="52">
        <f ca="1">AA3145 * EXP(($E$3 - $C$13^2/2) * (AB$2-AA$2) + $C$13*SQRT(AB$2-AA$2)*W3145)</f>
        <v>199.23987926996961</v>
      </c>
      <c r="AC3145" s="52">
        <f ca="1">AB3145 * EXP(($E$3 - $C$13^2/2) * (AC$2-AB$2) + $C$13*SQRT(AC$2-AB$2)*X3145)</f>
        <v>85.074173301460306</v>
      </c>
      <c r="AD3145" s="47"/>
      <c r="AE3145" s="3" t="s">
        <v>46</v>
      </c>
      <c r="AF3145" s="52" t="b">
        <f t="shared" ref="AF3145" ca="1" si="3978">AF3143 &gt;= $B$4</f>
        <v>0</v>
      </c>
      <c r="AG3145" s="52" t="b">
        <f t="array" aca="1" ref="AG3145" ca="1">AND(AG3143 &gt;= $B$4, NOT(OR($AF3145:AF3145)))</f>
        <v>0</v>
      </c>
      <c r="AH3145" s="52" t="b">
        <f t="array" aca="1" ref="AH3145" ca="1">AND(AH3143 &gt;= $B$4, NOT(OR($AF3145:AG3145)))</f>
        <v>0</v>
      </c>
      <c r="AI3145" s="52" t="b">
        <f t="array" aca="1" ref="AI3145" ca="1">AND(AI3143 &gt;= $B$4, NOT(OR($AF3145:AH3145)))</f>
        <v>0</v>
      </c>
      <c r="AJ3145" s="52" t="b">
        <f t="array" aca="1" ref="AJ3145" ca="1">AND(AJ3143 &gt;= $B$4, NOT(OR($AF3145:AI3145)))</f>
        <v>0</v>
      </c>
      <c r="AK3145" s="73"/>
      <c r="AL3145" s="70"/>
    </row>
    <row r="3146" spans="6:38" ht="14.55" customHeight="1" x14ac:dyDescent="0.3">
      <c r="F3146" s="79"/>
      <c r="G3146" s="3">
        <v>3144</v>
      </c>
      <c r="H3146" s="61">
        <v>-0.55623374819318616</v>
      </c>
      <c r="I3146" s="61">
        <v>0.12981963698160393</v>
      </c>
      <c r="J3146" s="61">
        <v>-5.795639232069958E-2</v>
      </c>
      <c r="K3146" s="62">
        <v>-1.7696421004448992</v>
      </c>
      <c r="L3146" s="60">
        <f t="array" ref="L3146:O3146">TRANSPOSE(MMULT(Option!$B$25:$E$28, TRANSPOSE(H3146:K3146)))</f>
        <v>-0.55623374819318616</v>
      </c>
      <c r="M3146" s="60">
        <v>-0.10351183664529677</v>
      </c>
      <c r="N3146" s="60">
        <v>-0.23940242126952493</v>
      </c>
      <c r="O3146" s="60">
        <v>-1.7152416254381488</v>
      </c>
      <c r="P3146" s="56" t="str">
        <f t="shared" si="3968"/>
        <v>629/4</v>
      </c>
      <c r="R3146" s="80"/>
      <c r="S3146" s="3" t="s">
        <v>30</v>
      </c>
      <c r="T3146" s="60">
        <f ca="1"/>
        <v>-1.4864256693177631</v>
      </c>
      <c r="U3146" s="60">
        <f ca="1"/>
        <v>-1.2131944917517479</v>
      </c>
      <c r="V3146" s="60">
        <f ca="1"/>
        <v>-0.3551182394654035</v>
      </c>
      <c r="W3146" s="60">
        <f ca="1"/>
        <v>1.3739145362717937</v>
      </c>
      <c r="X3146" s="60">
        <f ca="1"/>
        <v>-2.1761385114664309</v>
      </c>
      <c r="Y3146" s="52">
        <f ca="1">$B$14 * EXP(($E$3 - $C$14^2/2) * Y$2 + $C$14*SQRT(Y$2)*T3146)</f>
        <v>64.343922503553628</v>
      </c>
      <c r="Z3146" s="52">
        <f ca="1">Y3146 * EXP(($E$3 - $C$14^2/2) * (Z$2-Y$2) + $C$14*SQRT(Z$2-Y$2)*U3146)</f>
        <v>44.938016882454782</v>
      </c>
      <c r="AA3146" s="52">
        <f ca="1">Z3146 * EXP(($E$3 - $C$14^2/2) * (AA$2-Z$2) + $C$14*SQRT(AA$2-Z$2)*V3146)</f>
        <v>40.599212335969838</v>
      </c>
      <c r="AB3146" s="52">
        <f ca="1">AA3146 * EXP(($E$3 - $C$14^2/2) * (AB$2-AA$2) + $C$14*SQRT(AB$2-AA$2)*W3146)</f>
        <v>61.61608932087362</v>
      </c>
      <c r="AC3146" s="52">
        <f ca="1">AB3146 * EXP(($E$3 - $C$14^2/2) * (AC$2-AB$2) + $C$14*SQRT(AC$2-AB$2)*X3146)</f>
        <v>32.235923691255522</v>
      </c>
      <c r="AD3146" s="47"/>
      <c r="AE3146" s="3" t="s">
        <v>68</v>
      </c>
      <c r="AF3146" s="52" t="b">
        <f ca="1">AND(AF3143&gt;$B$3, NOT(OR($AF3145:AF3145)))</f>
        <v>0</v>
      </c>
      <c r="AG3146" s="52" t="b">
        <f ca="1">AND(AG3143&gt;$B$3, NOT(OR($AF3145:AG3145)))</f>
        <v>0</v>
      </c>
      <c r="AH3146" s="52" t="b">
        <f ca="1">AND(AH3143&gt;$B$3, NOT(OR($AF3145:AH3145)))</f>
        <v>0</v>
      </c>
      <c r="AI3146" s="52" t="b">
        <f ca="1">AND(AI3143&gt;$B$3, NOT(OR($AF3145:AI3145)))</f>
        <v>0</v>
      </c>
      <c r="AJ3146" s="52" t="b">
        <f ca="1">AND(AJ3143&gt;$B$3, NOT(OR($AF3145:AJ3145)))</f>
        <v>0</v>
      </c>
      <c r="AK3146" s="74"/>
      <c r="AL3146" s="70"/>
    </row>
    <row r="3147" spans="6:38" ht="14.55" customHeight="1" x14ac:dyDescent="0.3">
      <c r="F3147" s="79"/>
      <c r="G3147" s="3">
        <v>3145</v>
      </c>
      <c r="H3147" s="61">
        <v>-0.56108543941475175</v>
      </c>
      <c r="I3147" s="61">
        <v>0.30611078729304142</v>
      </c>
      <c r="J3147" s="61">
        <v>0.24799828461489656</v>
      </c>
      <c r="K3147" s="62">
        <v>0.77896653162659124</v>
      </c>
      <c r="L3147" s="60">
        <f t="array" ref="L3147:O3147">TRANSPOSE(MMULT(Option!$B$25:$E$28, TRANSPOSE(H3147:K3147)))</f>
        <v>-0.56108543941475175</v>
      </c>
      <c r="M3147" s="60">
        <v>5.6120994996677026E-2</v>
      </c>
      <c r="N3147" s="60">
        <v>7.3543834094088406E-2</v>
      </c>
      <c r="O3147" s="60">
        <v>0.57119583791064765</v>
      </c>
      <c r="P3147" s="56" t="str">
        <f t="shared" si="3968"/>
        <v>629/5</v>
      </c>
      <c r="R3147" s="80">
        <v>787</v>
      </c>
      <c r="S3147" s="3" t="s">
        <v>28</v>
      </c>
      <c r="T3147" s="60">
        <f t="array" aca="1" ref="T3147:T3150" ca="1">TRANSPOSE(OFFSET($L$3, MATCH($R3147 &amp; "/" &amp; T$2, $P$3:$P$5002, 0) - 1, 0, 1, $E$1))</f>
        <v>-1.6591874514048131</v>
      </c>
      <c r="U3147" s="60">
        <f t="array" aca="1" ref="U3147:U3150" ca="1">TRANSPOSE(OFFSET($L$3, MATCH($R3147 &amp; "/" &amp; U$2, $P$3:$P$5002, 0) - 1, 0, 1, $E$1))</f>
        <v>-0.86058789571299632</v>
      </c>
      <c r="V3147" s="60">
        <f t="array" aca="1" ref="V3147:V3150" ca="1">TRANSPOSE(OFFSET($L$3, MATCH($R3147 &amp; "/" &amp; V$2, $P$3:$P$5002, 0) - 1, 0, 1, $E$1))</f>
        <v>0.47672859631902675</v>
      </c>
      <c r="W3147" s="60">
        <f t="array" aca="1" ref="W3147:W3150" ca="1">TRANSPOSE(OFFSET($L$3, MATCH($R3147 &amp; "/" &amp; W$2, $P$3:$P$5002, 0) - 1, 0, 1, $E$1))</f>
        <v>0.18968297380292778</v>
      </c>
      <c r="X3147" s="60">
        <f t="array" aca="1" ref="X3147:X3150" ca="1">TRANSPOSE(OFFSET($L$3, MATCH($R3147 &amp; "/" &amp; X$2, $P$3:$P$5002, 0) - 1, 0, 1, $E$1))</f>
        <v>0.77500261503508594</v>
      </c>
      <c r="Y3147" s="52">
        <f ca="1">$B$11 * EXP(($E$3 - $C$11^2/2) * Y$2 + $C$11*SQRT(Y$2)*T3147)</f>
        <v>61.094017649061428</v>
      </c>
      <c r="Z3147" s="52">
        <f ca="1">Y3147 * EXP(($E$3 - $C$11^2/2) * (Z$2-Y$2) + $C$11*SQRT(Z$2-Y$2)*U3147)</f>
        <v>47.42917671546266</v>
      </c>
      <c r="AA3147" s="52">
        <f ca="1">Z3147 * EXP(($E$3 - $C$11^2/2) * (AA$2-Z$2) + $C$11*SQRT(AA$2-Z$2)*V3147)</f>
        <v>54.995763816526228</v>
      </c>
      <c r="AB3147" s="52">
        <f ca="1">AA3147 * EXP(($E$3 - $C$11^2/2) * (AB$2-AA$2) + $C$11*SQRT(AB$2-AA$2)*W3147)</f>
        <v>58.507856998694514</v>
      </c>
      <c r="AC3147" s="52">
        <f ca="1">AB3147 * EXP(($E$3 - $C$11^2/2) * (AC$2-AB$2) + $C$11*SQRT(AC$2-AB$2)*X3147)</f>
        <v>74.192408780554203</v>
      </c>
      <c r="AD3147" s="47"/>
      <c r="AE3147" s="3" t="s">
        <v>69</v>
      </c>
      <c r="AF3147" s="20" cm="1">
        <f t="array" aca="1" ref="AF3147" ca="1">MIN(Y3147:Y3150 / $D$11:$D$14)</f>
        <v>0.44312275625521091</v>
      </c>
      <c r="AG3147" s="20" cm="1">
        <f t="array" aca="1" ref="AG3147" ca="1">MIN(Z3147:Z3150 / $D$11:$D$14)</f>
        <v>0.47429176715462662</v>
      </c>
      <c r="AH3147" s="20" cm="1">
        <f t="array" aca="1" ref="AH3147" ca="1">MIN(AA3147:AA3150 / $D$11:$D$14)</f>
        <v>0.54995763816526233</v>
      </c>
      <c r="AI3147" s="20" cm="1">
        <f t="array" aca="1" ref="AI3147" ca="1">MIN(AB3147:AB3150 / $D$11:$D$14)</f>
        <v>0.58507856998694519</v>
      </c>
      <c r="AJ3147" s="20" cm="1">
        <f t="array" aca="1" ref="AJ3147" ca="1">MIN(AC3147:AC3150 / $D$11:$D$14)</f>
        <v>0.74192408780554198</v>
      </c>
      <c r="AK3147" s="72">
        <f t="array" aca="1" ref="AK3147" ca="1">SUMPRODUCT(AF3148:AJ3148, EXP(-$E$3*$AF$2:$AJ$2))</f>
        <v>77880.078307140488</v>
      </c>
      <c r="AL3147" s="70">
        <f ca="1">MAX(AC3148 - $D$11, 0) * EXP(-$E$2*$E$3)</f>
        <v>2.3490306304817619</v>
      </c>
    </row>
    <row r="3148" spans="6:38" ht="14.55" customHeight="1" x14ac:dyDescent="0.3">
      <c r="F3148" s="79"/>
      <c r="G3148" s="3">
        <v>3146</v>
      </c>
      <c r="H3148" s="61">
        <v>1.5201036062152045</v>
      </c>
      <c r="I3148" s="61">
        <v>1.66226694153837</v>
      </c>
      <c r="J3148" s="61">
        <v>1.3252548098371084</v>
      </c>
      <c r="K3148" s="62">
        <v>0.99905381529998105</v>
      </c>
      <c r="L3148" s="60">
        <f t="array" ref="L3148:O3148">TRANSPOSE(MMULT(Option!$B$25:$E$28, TRANSPOSE(H3148:K3148)))</f>
        <v>1.5201036062152045</v>
      </c>
      <c r="M3148" s="60">
        <v>2.1315342594505449</v>
      </c>
      <c r="N3148" s="60">
        <v>2.2073097435118143</v>
      </c>
      <c r="O3148" s="60">
        <v>2.1575269320037482</v>
      </c>
      <c r="P3148" s="56" t="str">
        <f t="shared" si="3968"/>
        <v>630/1</v>
      </c>
      <c r="R3148" s="80"/>
      <c r="S3148" s="3" t="s">
        <v>29</v>
      </c>
      <c r="T3148" s="60">
        <f ca="1"/>
        <v>-2.4340194942004865</v>
      </c>
      <c r="U3148" s="60">
        <f ca="1"/>
        <v>1.0352036120390609</v>
      </c>
      <c r="V3148" s="60">
        <f ca="1"/>
        <v>1.0427218959758515</v>
      </c>
      <c r="W3148" s="60">
        <f ca="1"/>
        <v>8.3765078675564292E-2</v>
      </c>
      <c r="X3148" s="60">
        <f ca="1"/>
        <v>0.28804963206610501</v>
      </c>
      <c r="Y3148" s="52">
        <f ca="1">$B$12 * EXP(($E$3 - $C$12^2/2) * Y$2 + $C$12*SQRT(Y$2)*T3148)</f>
        <v>48.422488184605811</v>
      </c>
      <c r="Z3148" s="52">
        <f ca="1">Y3148 * EXP(($E$3 - $C$12^2/2) * (Z$2-Y$2) + $C$12*SQRT(Z$2-Y$2)*U3148)</f>
        <v>66.388604404493407</v>
      </c>
      <c r="AA3148" s="52">
        <f ca="1">Z3148 * EXP(($E$3 - $C$12^2/2) * (AA$2-Z$2) + $C$12*SQRT(AA$2-Z$2)*V3148)</f>
        <v>91.226186645176654</v>
      </c>
      <c r="AB3148" s="52">
        <f ca="1">AA3148 * EXP(($E$3 - $C$12^2/2) * (AB$2-AA$2) + $C$12*SQRT(AB$2-AA$2)*W3148)</f>
        <v>94.016614225802954</v>
      </c>
      <c r="AC3148" s="52">
        <f ca="1">AB3148 * EXP(($E$3 - $C$12^2/2) * (AC$2-AB$2) + $C$12*SQRT(AC$2-AB$2)*X3148)</f>
        <v>103.01621503411661</v>
      </c>
      <c r="AD3148" s="47"/>
      <c r="AE3148" s="3" t="s">
        <v>47</v>
      </c>
      <c r="AF3148" s="64">
        <f t="shared" ref="AF3148" ca="1" si="3979">($B$5*AF3150 + (1 + $B$6)*AF3149)*$B$2</f>
        <v>0</v>
      </c>
      <c r="AG3148" s="64">
        <f t="shared" ref="AG3148" ca="1" si="3980">($B$5*AG3150 + (1 + $B$6)*AG3149)*$B$2</f>
        <v>0</v>
      </c>
      <c r="AH3148" s="64">
        <f t="shared" ref="AH3148" ca="1" si="3981">($B$5*AH3150 + (1 + $B$6)*AH3149)*$B$2</f>
        <v>0</v>
      </c>
      <c r="AI3148" s="64">
        <f t="shared" ref="AI3148" ca="1" si="3982">($B$5*AI3150 + (1 + $B$6)*AI3149)*$B$2</f>
        <v>0</v>
      </c>
      <c r="AJ3148" s="64" cm="1">
        <f t="array" aca="1" ref="AJ3148" ca="1">($B$5*AJ3150 + (1 + $B$6)*AJ3149 + AND(NOT(AF3149:AJ3149)))*$B$2</f>
        <v>100000</v>
      </c>
      <c r="AK3148" s="73"/>
      <c r="AL3148" s="70"/>
    </row>
    <row r="3149" spans="6:38" ht="14.55" customHeight="1" x14ac:dyDescent="0.3">
      <c r="F3149" s="79"/>
      <c r="G3149" s="3">
        <v>3147</v>
      </c>
      <c r="H3149" s="61">
        <v>-1.1491721264928492E-2</v>
      </c>
      <c r="I3149" s="61">
        <v>-0.82436503884016432</v>
      </c>
      <c r="J3149" s="61">
        <v>-1.3352743942724088</v>
      </c>
      <c r="K3149" s="62">
        <v>2.3669683751566535E-2</v>
      </c>
      <c r="L3149" s="60">
        <f t="array" ref="L3149:O3149">TRANSPOSE(MMULT(Option!$B$25:$E$28, TRANSPOSE(H3149:K3149)))</f>
        <v>-1.1491721264928492E-2</v>
      </c>
      <c r="M3149" s="60">
        <v>-0.76013972665802421</v>
      </c>
      <c r="N3149" s="60">
        <v>-1.3932510688770634</v>
      </c>
      <c r="O3149" s="60">
        <v>-0.46081549754318202</v>
      </c>
      <c r="P3149" s="56" t="str">
        <f t="shared" si="3968"/>
        <v>630/2</v>
      </c>
      <c r="R3149" s="80"/>
      <c r="S3149" s="3" t="s">
        <v>31</v>
      </c>
      <c r="T3149" s="60">
        <f ca="1"/>
        <v>-2.7296948172216027</v>
      </c>
      <c r="U3149" s="60">
        <f ca="1"/>
        <v>0.98871031960499856</v>
      </c>
      <c r="V3149" s="60">
        <f ca="1"/>
        <v>1.4081642487611483</v>
      </c>
      <c r="W3149" s="60">
        <f ca="1"/>
        <v>-0.3369309197695175</v>
      </c>
      <c r="X3149" s="60">
        <f ca="1"/>
        <v>-0.12598774712039201</v>
      </c>
      <c r="Y3149" s="52">
        <f ca="1">$B$13 * EXP(($E$3 - $C$13^2/2) * Y$2 + $C$13*SQRT(Y$2)*T3149)</f>
        <v>44.312275625521089</v>
      </c>
      <c r="Z3149" s="52">
        <f ca="1">Y3149 * EXP(($E$3 - $C$13^2/2) * (Z$2-Y$2) + $C$13*SQRT(Z$2-Y$2)*U3149)</f>
        <v>59.91188123991784</v>
      </c>
      <c r="AA3149" s="52">
        <f ca="1">Z3149 * EXP(($E$3 - $C$13^2/2) * (AA$2-Z$2) + $C$13*SQRT(AA$2-Z$2)*V3149)</f>
        <v>91.865367760193678</v>
      </c>
      <c r="AB3149" s="52">
        <f ca="1">AA3149 * EXP(($E$3 - $C$13^2/2) * (AB$2-AA$2) + $C$13*SQRT(AB$2-AA$2)*W3149)</f>
        <v>83.449765113011026</v>
      </c>
      <c r="AC3149" s="52">
        <f ca="1">AB3149 * EXP(($E$3 - $C$13^2/2) * (AC$2-AB$2) + $C$13*SQRT(AC$2-AB$2)*X3149)</f>
        <v>80.757312175859283</v>
      </c>
      <c r="AD3149" s="47"/>
      <c r="AE3149" s="3" t="s">
        <v>46</v>
      </c>
      <c r="AF3149" s="52" t="b">
        <f t="shared" ref="AF3149" ca="1" si="3983">AF3147 &gt;= $B$4</f>
        <v>0</v>
      </c>
      <c r="AG3149" s="52" t="b">
        <f t="array" aca="1" ref="AG3149" ca="1">AND(AG3147 &gt;= $B$4, NOT(OR($AF3149:AF3149)))</f>
        <v>0</v>
      </c>
      <c r="AH3149" s="52" t="b">
        <f t="array" aca="1" ref="AH3149" ca="1">AND(AH3147 &gt;= $B$4, NOT(OR($AF3149:AG3149)))</f>
        <v>0</v>
      </c>
      <c r="AI3149" s="52" t="b">
        <f t="array" aca="1" ref="AI3149" ca="1">AND(AI3147 &gt;= $B$4, NOT(OR($AF3149:AH3149)))</f>
        <v>0</v>
      </c>
      <c r="AJ3149" s="52" t="b">
        <f t="array" aca="1" ref="AJ3149" ca="1">AND(AJ3147 &gt;= $B$4, NOT(OR($AF3149:AI3149)))</f>
        <v>0</v>
      </c>
      <c r="AK3149" s="73"/>
      <c r="AL3149" s="70"/>
    </row>
    <row r="3150" spans="6:38" ht="14.55" customHeight="1" x14ac:dyDescent="0.3">
      <c r="F3150" s="79"/>
      <c r="G3150" s="3">
        <v>3148</v>
      </c>
      <c r="H3150" s="61">
        <v>-0.60476691795166282</v>
      </c>
      <c r="I3150" s="61">
        <v>1.3154575270089981</v>
      </c>
      <c r="J3150" s="61">
        <v>1.4709984930293116</v>
      </c>
      <c r="K3150" s="62">
        <v>1.0732212262819409</v>
      </c>
      <c r="L3150" s="60">
        <f t="array" ref="L3150:O3150">TRANSPOSE(MMULT(Option!$B$25:$E$28, TRANSPOSE(H3150:K3150)))</f>
        <v>-0.60476691795166282</v>
      </c>
      <c r="M3150" s="60">
        <v>0.96372997102296476</v>
      </c>
      <c r="N3150" s="60">
        <v>1.394553655295125</v>
      </c>
      <c r="O3150" s="60">
        <v>1.3087221303004322</v>
      </c>
      <c r="P3150" s="56" t="str">
        <f t="shared" si="3968"/>
        <v>630/3</v>
      </c>
      <c r="R3150" s="80"/>
      <c r="S3150" s="3" t="s">
        <v>30</v>
      </c>
      <c r="T3150" s="60">
        <f ca="1"/>
        <v>-1.8123486781323108</v>
      </c>
      <c r="U3150" s="60">
        <f ca="1"/>
        <v>0.35554056413329982</v>
      </c>
      <c r="V3150" s="60">
        <f ca="1"/>
        <v>0.24150781414885281</v>
      </c>
      <c r="W3150" s="60">
        <f ca="1"/>
        <v>0.73046591788122561</v>
      </c>
      <c r="X3150" s="60">
        <f ca="1"/>
        <v>0.2556610293144384</v>
      </c>
      <c r="Y3150" s="52">
        <f ca="1">$B$14 * EXP(($E$3 - $C$14^2/2) * Y$2 + $C$14*SQRT(Y$2)*T3150)</f>
        <v>58.350363160783992</v>
      </c>
      <c r="Z3150" s="52">
        <f ca="1">Y3150 * EXP(($E$3 - $C$14^2/2) * (Z$2-Y$2) + $C$14*SQRT(Z$2-Y$2)*U3150)</f>
        <v>65.243586604665083</v>
      </c>
      <c r="AA3150" s="52">
        <f ca="1">Z3150 * EXP(($E$3 - $C$14^2/2) * (AA$2-Z$2) + $C$14*SQRT(AA$2-Z$2)*V3150)</f>
        <v>70.497700765638456</v>
      </c>
      <c r="AB3150" s="52">
        <f ca="1">AA3150 * EXP(($E$3 - $C$14^2/2) * (AB$2-AA$2) + $C$14*SQRT(AB$2-AA$2)*W3150)</f>
        <v>88.209959081748877</v>
      </c>
      <c r="AC3150" s="52">
        <f ca="1">AB3150 * EXP(($E$3 - $C$14^2/2) * (AC$2-AB$2) + $C$14*SQRT(AC$2-AB$2)*X3150)</f>
        <v>95.719130593696676</v>
      </c>
      <c r="AD3150" s="47"/>
      <c r="AE3150" s="3" t="s">
        <v>68</v>
      </c>
      <c r="AF3150" s="52" t="b">
        <f ca="1">AND(AF3147&gt;$B$3, NOT(OR($AF3149:AF3149)))</f>
        <v>0</v>
      </c>
      <c r="AG3150" s="52" t="b">
        <f ca="1">AND(AG3147&gt;$B$3, NOT(OR($AF3149:AG3149)))</f>
        <v>0</v>
      </c>
      <c r="AH3150" s="52" t="b">
        <f ca="1">AND(AH3147&gt;$B$3, NOT(OR($AF3149:AH3149)))</f>
        <v>0</v>
      </c>
      <c r="AI3150" s="52" t="b">
        <f ca="1">AND(AI3147&gt;$B$3, NOT(OR($AF3149:AI3149)))</f>
        <v>0</v>
      </c>
      <c r="AJ3150" s="52" t="b">
        <f ca="1">AND(AJ3147&gt;$B$3, NOT(OR($AF3149:AJ3149)))</f>
        <v>0</v>
      </c>
      <c r="AK3150" s="74"/>
      <c r="AL3150" s="70"/>
    </row>
    <row r="3151" spans="6:38" ht="14.55" customHeight="1" x14ac:dyDescent="0.3">
      <c r="F3151" s="79"/>
      <c r="G3151" s="3">
        <v>3149</v>
      </c>
      <c r="H3151" s="61">
        <v>1.3424374677420629E-2</v>
      </c>
      <c r="I3151" s="61">
        <v>-2.3251544503986397</v>
      </c>
      <c r="J3151" s="61">
        <v>-0.68229817319618258</v>
      </c>
      <c r="K3151" s="62">
        <v>-0.55449208223274793</v>
      </c>
      <c r="L3151" s="60">
        <f t="array" ref="L3151:O3151">TRANSPOSE(MMULT(Option!$B$25:$E$28, TRANSPOSE(H3151:K3151)))</f>
        <v>1.3424374677420629E-2</v>
      </c>
      <c r="M3151" s="60">
        <v>-2.1256695044120737</v>
      </c>
      <c r="N3151" s="60">
        <v>-1.2027679617909399</v>
      </c>
      <c r="O3151" s="60">
        <v>-1.2115082265151065</v>
      </c>
      <c r="P3151" s="56" t="str">
        <f t="shared" si="3968"/>
        <v>630/4</v>
      </c>
      <c r="R3151" s="80">
        <v>788</v>
      </c>
      <c r="S3151" s="3" t="s">
        <v>28</v>
      </c>
      <c r="T3151" s="60">
        <f t="array" aca="1" ref="T3151:T3154" ca="1">TRANSPOSE(OFFSET($L$3, MATCH($R3151 &amp; "/" &amp; T$2, $P$3:$P$5002, 0) - 1, 0, 1, $E$1))</f>
        <v>-0.19175520620808978</v>
      </c>
      <c r="U3151" s="60">
        <f t="array" aca="1" ref="U3151:U3154" ca="1">TRANSPOSE(OFFSET($L$3, MATCH($R3151 &amp; "/" &amp; U$2, $P$3:$P$5002, 0) - 1, 0, 1, $E$1))</f>
        <v>7.9054513024145984E-2</v>
      </c>
      <c r="V3151" s="60">
        <f t="array" aca="1" ref="V3151:V3154" ca="1">TRANSPOSE(OFFSET($L$3, MATCH($R3151 &amp; "/" &amp; V$2, $P$3:$P$5002, 0) - 1, 0, 1, $E$1))</f>
        <v>0.28624643639676134</v>
      </c>
      <c r="W3151" s="60">
        <f t="array" aca="1" ref="W3151:W3154" ca="1">TRANSPOSE(OFFSET($L$3, MATCH($R3151 &amp; "/" &amp; W$2, $P$3:$P$5002, 0) - 1, 0, 1, $E$1))</f>
        <v>1.2522752832473354</v>
      </c>
      <c r="X3151" s="60">
        <f t="array" aca="1" ref="X3151:X3154" ca="1">TRANSPOSE(OFFSET($L$3, MATCH($R3151 &amp; "/" &amp; X$2, $P$3:$P$5002, 0) - 1, 0, 1, $E$1))</f>
        <v>0.10737731780618359</v>
      </c>
      <c r="Y3151" s="52">
        <f ca="1">$B$11 * EXP(($E$3 - $C$11^2/2) * Y$2 + $C$11*SQRT(Y$2)*T3151)</f>
        <v>94.882911805258303</v>
      </c>
      <c r="Z3151" s="52">
        <f ca="1">Y3151 * EXP(($E$3 - $C$11^2/2) * (Z$2-Y$2) + $C$11*SQRT(Z$2-Y$2)*U3151)</f>
        <v>97.647101860360578</v>
      </c>
      <c r="AA3151" s="52">
        <f ca="1">Z3151 * EXP(($E$3 - $C$11^2/2) * (AA$2-Z$2) + $C$11*SQRT(AA$2-Z$2)*V3151)</f>
        <v>106.93636190227411</v>
      </c>
      <c r="AB3151" s="52">
        <f ca="1">AA3151 * EXP(($E$3 - $C$11^2/2) * (AB$2-AA$2) + $C$11*SQRT(AB$2-AA$2)*W3151)</f>
        <v>156.47816726058215</v>
      </c>
      <c r="AC3151" s="52">
        <f ca="1">AB3151 * EXP(($E$3 - $C$11^2/2) * (AC$2-AB$2) + $C$11*SQRT(AC$2-AB$2)*X3151)</f>
        <v>162.41092364152968</v>
      </c>
      <c r="AD3151" s="47"/>
      <c r="AE3151" s="3" t="s">
        <v>69</v>
      </c>
      <c r="AF3151" s="20" cm="1">
        <f t="array" aca="1" ref="AF3151" ca="1">MIN(Y3151:Y3154 / $D$11:$D$14)</f>
        <v>0.63010264204132205</v>
      </c>
      <c r="AG3151" s="20" cm="1">
        <f t="array" aca="1" ref="AG3151" ca="1">MIN(Z3151:Z3154 / $D$11:$D$14)</f>
        <v>0.7501929609781135</v>
      </c>
      <c r="AH3151" s="20" cm="1">
        <f t="array" aca="1" ref="AH3151" ca="1">MIN(AA3151:AA3154 / $D$11:$D$14)</f>
        <v>0.74244536393108873</v>
      </c>
      <c r="AI3151" s="20" cm="1">
        <f t="array" aca="1" ref="AI3151" ca="1">MIN(AB3151:AB3154 / $D$11:$D$14)</f>
        <v>0.72349359584020689</v>
      </c>
      <c r="AJ3151" s="20" cm="1">
        <f t="array" aca="1" ref="AJ3151" ca="1">MIN(AC3151:AC3154 / $D$11:$D$14)</f>
        <v>0.65516380504583338</v>
      </c>
      <c r="AK3151" s="72">
        <f t="array" aca="1" ref="AK3151" ca="1">SUMPRODUCT(AF3152:AJ3152, EXP(-$E$3*$AF$2:$AJ$2))</f>
        <v>77880.078307140488</v>
      </c>
      <c r="AL3151" s="70">
        <f ca="1">MAX(AC3152 - $D$11, 0) * EXP(-$E$2*$E$3)</f>
        <v>0</v>
      </c>
    </row>
    <row r="3152" spans="6:38" ht="14.55" customHeight="1" x14ac:dyDescent="0.3">
      <c r="F3152" s="79"/>
      <c r="G3152" s="3">
        <v>3150</v>
      </c>
      <c r="H3152" s="61">
        <v>-0.52937347572743165</v>
      </c>
      <c r="I3152" s="61">
        <v>1.6028598905854619</v>
      </c>
      <c r="J3152" s="61">
        <v>-1.5465413543574524</v>
      </c>
      <c r="K3152" s="62">
        <v>1.2850824621516141</v>
      </c>
      <c r="L3152" s="60">
        <f t="array" ref="L3152:O3152">TRANSPOSE(MMULT(Option!$B$25:$E$28, TRANSPOSE(H3152:K3152)))</f>
        <v>-0.52937347572743165</v>
      </c>
      <c r="M3152" s="60">
        <v>1.2572959651123303</v>
      </c>
      <c r="N3152" s="60">
        <v>-1.150364984371854</v>
      </c>
      <c r="O3152" s="60">
        <v>1.0066027639429727</v>
      </c>
      <c r="P3152" s="56" t="str">
        <f t="shared" si="3968"/>
        <v>630/5</v>
      </c>
      <c r="R3152" s="80"/>
      <c r="S3152" s="3" t="s">
        <v>29</v>
      </c>
      <c r="T3152" s="60">
        <f ca="1"/>
        <v>-0.53088455222997188</v>
      </c>
      <c r="U3152" s="60">
        <f ca="1"/>
        <v>-0.46053152856599072</v>
      </c>
      <c r="V3152" s="60">
        <f ca="1"/>
        <v>7.8836488022820408E-2</v>
      </c>
      <c r="W3152" s="60">
        <f ca="1"/>
        <v>-0.23296568918472482</v>
      </c>
      <c r="X3152" s="60">
        <f ca="1"/>
        <v>-0.3473546866196191</v>
      </c>
      <c r="Y3152" s="52">
        <f ca="1">$B$12 * EXP(($E$3 - $C$12^2/2) * Y$2 + $C$12*SQRT(Y$2)*T3152)</f>
        <v>85.704456062951706</v>
      </c>
      <c r="Z3152" s="52">
        <f ca="1">Y3152 * EXP(($E$3 - $C$12^2/2) * (Z$2-Y$2) + $C$12*SQRT(Z$2-Y$2)*U3152)</f>
        <v>75.019296097811349</v>
      </c>
      <c r="AA3152" s="52">
        <f ca="1">Z3152 * EXP(($E$3 - $C$12^2/2) * (AA$2-Z$2) + $C$12*SQRT(AA$2-Z$2)*V3152)</f>
        <v>77.199756907265026</v>
      </c>
      <c r="AB3152" s="52">
        <f ca="1">AA3152 * EXP(($E$3 - $C$12^2/2) * (AB$2-AA$2) + $C$12*SQRT(AB$2-AA$2)*W3152)</f>
        <v>72.349359584020689</v>
      </c>
      <c r="AC3152" s="52">
        <f ca="1">AB3152 * EXP(($E$3 - $C$12^2/2) * (AC$2-AB$2) + $C$12*SQRT(AC$2-AB$2)*X3152)</f>
        <v>65.516380504583339</v>
      </c>
      <c r="AD3152" s="47"/>
      <c r="AE3152" s="3" t="s">
        <v>47</v>
      </c>
      <c r="AF3152" s="64">
        <f t="shared" ref="AF3152" ca="1" si="3984">($B$5*AF3154 + (1 + $B$6)*AF3153)*$B$2</f>
        <v>0</v>
      </c>
      <c r="AG3152" s="64">
        <f t="shared" ref="AG3152" ca="1" si="3985">($B$5*AG3154 + (1 + $B$6)*AG3153)*$B$2</f>
        <v>0</v>
      </c>
      <c r="AH3152" s="64">
        <f t="shared" ref="AH3152" ca="1" si="3986">($B$5*AH3154 + (1 + $B$6)*AH3153)*$B$2</f>
        <v>0</v>
      </c>
      <c r="AI3152" s="64">
        <f t="shared" ref="AI3152" ca="1" si="3987">($B$5*AI3154 + (1 + $B$6)*AI3153)*$B$2</f>
        <v>0</v>
      </c>
      <c r="AJ3152" s="64" cm="1">
        <f t="array" aca="1" ref="AJ3152" ca="1">($B$5*AJ3154 + (1 + $B$6)*AJ3153 + AND(NOT(AF3153:AJ3153)))*$B$2</f>
        <v>100000</v>
      </c>
      <c r="AK3152" s="73"/>
      <c r="AL3152" s="70"/>
    </row>
    <row r="3153" spans="6:38" ht="14.55" customHeight="1" x14ac:dyDescent="0.3">
      <c r="F3153" s="79"/>
      <c r="G3153" s="3">
        <v>3151</v>
      </c>
      <c r="H3153" s="61">
        <v>0.65661598537671095</v>
      </c>
      <c r="I3153" s="61">
        <v>-0.1694920529279263</v>
      </c>
      <c r="J3153" s="61">
        <v>-1.3167379840926359</v>
      </c>
      <c r="K3153" s="62">
        <v>0.52226951189263093</v>
      </c>
      <c r="L3153" s="60">
        <f t="array" ref="L3153:O3153">TRANSPOSE(MMULT(Option!$B$25:$E$28, TRANSPOSE(H3153:K3153)))</f>
        <v>0.65661598537671095</v>
      </c>
      <c r="M3153" s="60">
        <v>0.10730436170354765</v>
      </c>
      <c r="N3153" s="60">
        <v>-0.93824126894845183</v>
      </c>
      <c r="O3153" s="60">
        <v>0.4085069072964076</v>
      </c>
      <c r="P3153" s="56" t="str">
        <f t="shared" si="3968"/>
        <v>631/1</v>
      </c>
      <c r="R3153" s="80"/>
      <c r="S3153" s="3" t="s">
        <v>31</v>
      </c>
      <c r="T3153" s="60">
        <f ca="1"/>
        <v>-1.556241829973658</v>
      </c>
      <c r="U3153" s="60">
        <f ca="1"/>
        <v>0.68748341995342688</v>
      </c>
      <c r="V3153" s="60">
        <f ca="1"/>
        <v>-0.1739282397927899</v>
      </c>
      <c r="W3153" s="60">
        <f ca="1"/>
        <v>-5.0409647058522855E-2</v>
      </c>
      <c r="X3153" s="60">
        <f ca="1"/>
        <v>0.96083052354927334</v>
      </c>
      <c r="Y3153" s="52">
        <f ca="1">$B$13 * EXP(($E$3 - $C$13^2/2) * Y$2 + $C$13*SQRT(Y$2)*T3153)</f>
        <v>63.010264204132206</v>
      </c>
      <c r="Z3153" s="52">
        <f ca="1">Y3153 * EXP(($E$3 - $C$13^2/2) * (Z$2-Y$2) + $C$13*SQRT(Z$2-Y$2)*U3153)</f>
        <v>77.831222097089409</v>
      </c>
      <c r="AA3153" s="52">
        <f ca="1">Z3153 * EXP(($E$3 - $C$13^2/2) * (AA$2-Z$2) + $C$13*SQRT(AA$2-Z$2)*V3153)</f>
        <v>74.244536393108874</v>
      </c>
      <c r="AB3153" s="52">
        <f ca="1">AA3153 * EXP(($E$3 - $C$13^2/2) * (AB$2-AA$2) + $C$13*SQRT(AB$2-AA$2)*W3153)</f>
        <v>73.496758038526877</v>
      </c>
      <c r="AC3153" s="52">
        <f ca="1">AB3153 * EXP(($E$3 - $C$13^2/2) * (AC$2-AB$2) + $C$13*SQRT(AC$2-AB$2)*X3153)</f>
        <v>98.542748996464979</v>
      </c>
      <c r="AD3153" s="47"/>
      <c r="AE3153" s="3" t="s">
        <v>46</v>
      </c>
      <c r="AF3153" s="52" t="b">
        <f t="shared" ref="AF3153" ca="1" si="3988">AF3151 &gt;= $B$4</f>
        <v>0</v>
      </c>
      <c r="AG3153" s="52" t="b">
        <f t="array" aca="1" ref="AG3153" ca="1">AND(AG3151 &gt;= $B$4, NOT(OR($AF3153:AF3153)))</f>
        <v>0</v>
      </c>
      <c r="AH3153" s="52" t="b">
        <f t="array" aca="1" ref="AH3153" ca="1">AND(AH3151 &gt;= $B$4, NOT(OR($AF3153:AG3153)))</f>
        <v>0</v>
      </c>
      <c r="AI3153" s="52" t="b">
        <f t="array" aca="1" ref="AI3153" ca="1">AND(AI3151 &gt;= $B$4, NOT(OR($AF3153:AH3153)))</f>
        <v>0</v>
      </c>
      <c r="AJ3153" s="52" t="b">
        <f t="array" aca="1" ref="AJ3153" ca="1">AND(AJ3151 &gt;= $B$4, NOT(OR($AF3153:AI3153)))</f>
        <v>0</v>
      </c>
      <c r="AK3153" s="73"/>
      <c r="AL3153" s="70"/>
    </row>
    <row r="3154" spans="6:38" ht="14.55" customHeight="1" x14ac:dyDescent="0.3">
      <c r="F3154" s="79"/>
      <c r="G3154" s="3">
        <v>3152</v>
      </c>
      <c r="H3154" s="61">
        <v>1.368702025855312</v>
      </c>
      <c r="I3154" s="61">
        <v>0.24944920782594682</v>
      </c>
      <c r="J3154" s="61">
        <v>1.135379234486366</v>
      </c>
      <c r="K3154" s="62">
        <v>-1.3549362653215244</v>
      </c>
      <c r="L3154" s="60">
        <f t="array" ref="L3154:O3154">TRANSPOSE(MMULT(Option!$B$25:$E$28, TRANSPOSE(H3154:K3154)))</f>
        <v>1.368702025855312</v>
      </c>
      <c r="M3154" s="60">
        <v>0.77610478572395925</v>
      </c>
      <c r="N3154" s="60">
        <v>1.6100169561490509</v>
      </c>
      <c r="O3154" s="60">
        <v>-0.32589281543745519</v>
      </c>
      <c r="P3154" s="56" t="str">
        <f t="shared" si="3968"/>
        <v>631/2</v>
      </c>
      <c r="R3154" s="80"/>
      <c r="S3154" s="3" t="s">
        <v>30</v>
      </c>
      <c r="T3154" s="60">
        <f ca="1"/>
        <v>-1.3762844284909121</v>
      </c>
      <c r="U3154" s="60">
        <f ca="1"/>
        <v>0.45508662104220493</v>
      </c>
      <c r="V3154" s="60">
        <f ca="1"/>
        <v>0.11087292533744125</v>
      </c>
      <c r="W3154" s="60">
        <f ca="1"/>
        <v>0.32003036424095949</v>
      </c>
      <c r="X3154" s="60">
        <f ca="1"/>
        <v>0.78155397545926375</v>
      </c>
      <c r="Y3154" s="52">
        <f ca="1">$B$14 * EXP(($E$3 - $C$14^2/2) * Y$2 + $C$14*SQRT(Y$2)*T3154)</f>
        <v>66.505513728871975</v>
      </c>
      <c r="Z3154" s="52">
        <f ca="1">Y3154 * EXP(($E$3 - $C$14^2/2) * (Z$2-Y$2) + $C$14*SQRT(Z$2-Y$2)*U3154)</f>
        <v>76.61637630302539</v>
      </c>
      <c r="AA3154" s="52">
        <f ca="1">Z3154 * EXP(($E$3 - $C$14^2/2) * (AA$2-Z$2) + $C$14*SQRT(AA$2-Z$2)*V3154)</f>
        <v>79.604666965755456</v>
      </c>
      <c r="AB3154" s="52">
        <f ca="1">AA3154 * EXP(($E$3 - $C$14^2/2) * (AB$2-AA$2) + $C$14*SQRT(AB$2-AA$2)*W3154)</f>
        <v>88.06558584931858</v>
      </c>
      <c r="AC3154" s="52">
        <f ca="1">AB3154 * EXP(($E$3 - $C$14^2/2) * (AC$2-AB$2) + $C$14*SQRT(AC$2-AB$2)*X3154)</f>
        <v>111.89355563483186</v>
      </c>
      <c r="AD3154" s="47"/>
      <c r="AE3154" s="3" t="s">
        <v>68</v>
      </c>
      <c r="AF3154" s="52" t="b">
        <f ca="1">AND(AF3151&gt;$B$3, NOT(OR($AF3153:AF3153)))</f>
        <v>0</v>
      </c>
      <c r="AG3154" s="52" t="b">
        <f ca="1">AND(AG3151&gt;$B$3, NOT(OR($AF3153:AG3153)))</f>
        <v>0</v>
      </c>
      <c r="AH3154" s="52" t="b">
        <f ca="1">AND(AH3151&gt;$B$3, NOT(OR($AF3153:AH3153)))</f>
        <v>0</v>
      </c>
      <c r="AI3154" s="52" t="b">
        <f ca="1">AND(AI3151&gt;$B$3, NOT(OR($AF3153:AI3153)))</f>
        <v>0</v>
      </c>
      <c r="AJ3154" s="52" t="b">
        <f ca="1">AND(AJ3151&gt;$B$3, NOT(OR($AF3153:AJ3153)))</f>
        <v>0</v>
      </c>
      <c r="AK3154" s="74"/>
      <c r="AL3154" s="70"/>
    </row>
    <row r="3155" spans="6:38" ht="14.55" customHeight="1" x14ac:dyDescent="0.3">
      <c r="F3155" s="79"/>
      <c r="G3155" s="3">
        <v>3153</v>
      </c>
      <c r="H3155" s="61">
        <v>-0.58109267443235024</v>
      </c>
      <c r="I3155" s="61">
        <v>-0.49152254097881026</v>
      </c>
      <c r="J3155" s="61">
        <v>0.80693570627488276</v>
      </c>
      <c r="K3155" s="62">
        <v>-0.68854191225280348</v>
      </c>
      <c r="L3155" s="60">
        <f t="array" ref="L3155:O3155">TRANSPOSE(MMULT(Option!$B$25:$E$28, TRANSPOSE(H3155:K3155)))</f>
        <v>-0.58109267443235024</v>
      </c>
      <c r="M3155" s="60">
        <v>-0.68292491973542646</v>
      </c>
      <c r="N3155" s="60">
        <v>0.34759186910865458</v>
      </c>
      <c r="O3155" s="60">
        <v>-0.79328222799398918</v>
      </c>
      <c r="P3155" s="56" t="str">
        <f t="shared" si="3968"/>
        <v>631/3</v>
      </c>
      <c r="R3155" s="80">
        <v>789</v>
      </c>
      <c r="S3155" s="3" t="s">
        <v>28</v>
      </c>
      <c r="T3155" s="60">
        <f t="array" aca="1" ref="T3155:T3158" ca="1">TRANSPOSE(OFFSET($L$3, MATCH($R3155 &amp; "/" &amp; T$2, $P$3:$P$5002, 0) - 1, 0, 1, $E$1))</f>
        <v>4.4668060141664405E-2</v>
      </c>
      <c r="U3155" s="60">
        <f t="array" aca="1" ref="U3155:U3158" ca="1">TRANSPOSE(OFFSET($L$3, MATCH($R3155 &amp; "/" &amp; U$2, $P$3:$P$5002, 0) - 1, 0, 1, $E$1))</f>
        <v>-0.88860332655744301</v>
      </c>
      <c r="V3155" s="60">
        <f t="array" aca="1" ref="V3155:V3158" ca="1">TRANSPOSE(OFFSET($L$3, MATCH($R3155 &amp; "/" &amp; V$2, $P$3:$P$5002, 0) - 1, 0, 1, $E$1))</f>
        <v>-0.21636000078421572</v>
      </c>
      <c r="W3155" s="60">
        <f t="array" aca="1" ref="W3155:W3158" ca="1">TRANSPOSE(OFFSET($L$3, MATCH($R3155 &amp; "/" &amp; W$2, $P$3:$P$5002, 0) - 1, 0, 1, $E$1))</f>
        <v>-5.1237761197746819E-2</v>
      </c>
      <c r="X3155" s="60">
        <f t="array" aca="1" ref="X3155:X3158" ca="1">TRANSPOSE(OFFSET($L$3, MATCH($R3155 &amp; "/" &amp; X$2, $P$3:$P$5002, 0) - 1, 0, 1, $E$1))</f>
        <v>4.4068664788354646E-2</v>
      </c>
      <c r="Y3155" s="52">
        <f ca="1">$B$11 * EXP(($E$3 - $C$11^2/2) * Y$2 + $C$11*SQRT(Y$2)*T3155)</f>
        <v>101.85707488500219</v>
      </c>
      <c r="Z3155" s="52">
        <f ca="1">Y3155 * EXP(($E$3 - $C$11^2/2) * (Z$2-Y$2) + $C$11*SQRT(Z$2-Y$2)*U3155)</f>
        <v>78.412990286705707</v>
      </c>
      <c r="AA3155" s="52">
        <f ca="1">Z3155 * EXP(($E$3 - $C$11^2/2) * (AA$2-Z$2) + $C$11*SQRT(AA$2-Z$2)*V3155)</f>
        <v>73.853367404195453</v>
      </c>
      <c r="AB3155" s="52">
        <f ca="1">AA3155 * EXP(($E$3 - $C$11^2/2) * (AB$2-AA$2) + $C$11*SQRT(AB$2-AA$2)*W3155)</f>
        <v>73.091368182795563</v>
      </c>
      <c r="AC3155" s="52">
        <f ca="1">AB3155 * EXP(($E$3 - $C$11^2/2) * (AC$2-AB$2) + $C$11*SQRT(AC$2-AB$2)*X3155)</f>
        <v>74.435343561211411</v>
      </c>
      <c r="AD3155" s="47"/>
      <c r="AE3155" s="3" t="s">
        <v>69</v>
      </c>
      <c r="AF3155" s="20" cm="1">
        <f t="array" aca="1" ref="AF3155" ca="1">MIN(Y3155:Y3158 / $D$11:$D$14)</f>
        <v>0.74940781849505511</v>
      </c>
      <c r="AG3155" s="20" cm="1">
        <f t="array" aca="1" ref="AG3155" ca="1">MIN(Z3155:Z3158 / $D$11:$D$14)</f>
        <v>0.63184562617157336</v>
      </c>
      <c r="AH3155" s="20" cm="1">
        <f t="array" aca="1" ref="AH3155" ca="1">MIN(AA3155:AA3158 / $D$11:$D$14)</f>
        <v>0.56420130928894741</v>
      </c>
      <c r="AI3155" s="20" cm="1">
        <f t="array" aca="1" ref="AI3155" ca="1">MIN(AB3155:AB3158 / $D$11:$D$14)</f>
        <v>0.40467916026161155</v>
      </c>
      <c r="AJ3155" s="20" cm="1">
        <f t="array" aca="1" ref="AJ3155" ca="1">MIN(AC3155:AC3158 / $D$11:$D$14)</f>
        <v>0.41560709880836683</v>
      </c>
      <c r="AK3155" s="72">
        <f t="array" aca="1" ref="AK3155" ca="1">SUMPRODUCT(AF3156:AJ3156, EXP(-$E$3*$AF$2:$AJ$2))</f>
        <v>77880.078307140488</v>
      </c>
      <c r="AL3155" s="70">
        <f ca="1">MAX(AC3156 - $D$11, 0) * EXP(-$E$2*$E$3)</f>
        <v>8.8628807444996092</v>
      </c>
    </row>
    <row r="3156" spans="6:38" ht="14.55" customHeight="1" x14ac:dyDescent="0.3">
      <c r="F3156" s="79"/>
      <c r="G3156" s="3">
        <v>3154</v>
      </c>
      <c r="H3156" s="61">
        <v>-0.75972740552422791</v>
      </c>
      <c r="I3156" s="61">
        <v>0.37492826685508468</v>
      </c>
      <c r="J3156" s="61">
        <v>1.9300689881306805</v>
      </c>
      <c r="K3156" s="62">
        <v>-0.30951832606236834</v>
      </c>
      <c r="L3156" s="60">
        <f t="array" ref="L3156:O3156">TRANSPOSE(MMULT(Option!$B$25:$E$28, TRANSPOSE(H3156:K3156)))</f>
        <v>-0.75972740552422791</v>
      </c>
      <c r="M3156" s="60">
        <v>3.9736470398714474E-2</v>
      </c>
      <c r="N3156" s="60">
        <v>1.4894873239310427</v>
      </c>
      <c r="O3156" s="60">
        <v>-9.4056461529675478E-2</v>
      </c>
      <c r="P3156" s="56" t="str">
        <f t="shared" si="3968"/>
        <v>631/4</v>
      </c>
      <c r="R3156" s="80"/>
      <c r="S3156" s="3" t="s">
        <v>29</v>
      </c>
      <c r="T3156" s="60">
        <f ca="1"/>
        <v>-0.20912051472237309</v>
      </c>
      <c r="U3156" s="60">
        <f ca="1"/>
        <v>0.80664737104659412</v>
      </c>
      <c r="V3156" s="60">
        <f ca="1"/>
        <v>-0.67264446773734476</v>
      </c>
      <c r="W3156" s="60">
        <f ca="1"/>
        <v>-0.70236956857655186</v>
      </c>
      <c r="X3156" s="60">
        <f ca="1"/>
        <v>1.0534173995732536</v>
      </c>
      <c r="Y3156" s="52">
        <f ca="1">$B$12 * EXP(($E$3 - $C$12^2/2) * Y$2 + $C$12*SQRT(Y$2)*T3156)</f>
        <v>94.389895815634446</v>
      </c>
      <c r="Z3156" s="52">
        <f ca="1">Y3156 * EXP(($E$3 - $C$12^2/2) * (Z$2-Y$2) + $C$12*SQRT(Z$2-Y$2)*U3156)</f>
        <v>120.83527360100848</v>
      </c>
      <c r="AA3156" s="52">
        <f ca="1">Z3156 * EXP(($E$3 - $C$12^2/2) * (AA$2-Z$2) + $C$12*SQRT(AA$2-Z$2)*V3156)</f>
        <v>99.249303564881259</v>
      </c>
      <c r="AB3156" s="52">
        <f ca="1">AA3156 * EXP(($E$3 - $C$12^2/2) * (AB$2-AA$2) + $C$12*SQRT(AB$2-AA$2)*W3156)</f>
        <v>80.795723083499595</v>
      </c>
      <c r="AC3156" s="52">
        <f ca="1">AB3156 * EXP(($E$3 - $C$12^2/2) * (AC$2-AB$2) + $C$12*SQRT(AC$2-AB$2)*X3156)</f>
        <v>111.38016414100987</v>
      </c>
      <c r="AD3156" s="47"/>
      <c r="AE3156" s="3" t="s">
        <v>47</v>
      </c>
      <c r="AF3156" s="64">
        <f t="shared" ref="AF3156" ca="1" si="3989">($B$5*AF3158 + (1 + $B$6)*AF3157)*$B$2</f>
        <v>0</v>
      </c>
      <c r="AG3156" s="64">
        <f t="shared" ref="AG3156" ca="1" si="3990">($B$5*AG3158 + (1 + $B$6)*AG3157)*$B$2</f>
        <v>0</v>
      </c>
      <c r="AH3156" s="64">
        <f t="shared" ref="AH3156" ca="1" si="3991">($B$5*AH3158 + (1 + $B$6)*AH3157)*$B$2</f>
        <v>0</v>
      </c>
      <c r="AI3156" s="64">
        <f t="shared" ref="AI3156" ca="1" si="3992">($B$5*AI3158 + (1 + $B$6)*AI3157)*$B$2</f>
        <v>0</v>
      </c>
      <c r="AJ3156" s="64" cm="1">
        <f t="array" aca="1" ref="AJ3156" ca="1">($B$5*AJ3158 + (1 + $B$6)*AJ3157 + AND(NOT(AF3157:AJ3157)))*$B$2</f>
        <v>100000</v>
      </c>
      <c r="AK3156" s="73"/>
      <c r="AL3156" s="70"/>
    </row>
    <row r="3157" spans="6:38" ht="14.55" customHeight="1" x14ac:dyDescent="0.3">
      <c r="F3157" s="79"/>
      <c r="G3157" s="3">
        <v>3155</v>
      </c>
      <c r="H3157" s="61">
        <v>0.90865617395274267</v>
      </c>
      <c r="I3157" s="61">
        <v>2.0967274251826193</v>
      </c>
      <c r="J3157" s="61">
        <v>0.5087296551695456</v>
      </c>
      <c r="K3157" s="62">
        <v>0.29450283451186932</v>
      </c>
      <c r="L3157" s="60">
        <f t="array" ref="L3157:O3157">TRANSPOSE(MMULT(Option!$B$25:$E$28, TRANSPOSE(H3157:K3157)))</f>
        <v>0.90865617395274267</v>
      </c>
      <c r="M3157" s="60">
        <v>2.285144897098939</v>
      </c>
      <c r="N3157" s="60">
        <v>1.3593369685609895</v>
      </c>
      <c r="O3157" s="60">
        <v>1.2640056135393327</v>
      </c>
      <c r="P3157" s="56" t="str">
        <f t="shared" si="3968"/>
        <v>631/5</v>
      </c>
      <c r="R3157" s="80"/>
      <c r="S3157" s="3" t="s">
        <v>31</v>
      </c>
      <c r="T3157" s="60">
        <f ca="1"/>
        <v>-0.13050180011777357</v>
      </c>
      <c r="U3157" s="60">
        <f ca="1"/>
        <v>0.2113513234237811</v>
      </c>
      <c r="V3157" s="60">
        <f ca="1"/>
        <v>1.0511135456636898</v>
      </c>
      <c r="W3157" s="60">
        <f ca="1"/>
        <v>-1.1404620054571215</v>
      </c>
      <c r="X3157" s="60">
        <f ca="1"/>
        <v>1.9094171107103184</v>
      </c>
      <c r="Y3157" s="52">
        <f ca="1">$B$13 * EXP(($E$3 - $C$13^2/2) * Y$2 + $C$13*SQRT(Y$2)*T3157)</f>
        <v>96.642600788086568</v>
      </c>
      <c r="Z3157" s="52">
        <f ca="1">Y3157 * EXP(($E$3 - $C$13^2/2) * (Z$2-Y$2) + $C$13*SQRT(Z$2-Y$2)*U3157)</f>
        <v>103.48483114508223</v>
      </c>
      <c r="AA3157" s="52">
        <f ca="1">Z3157 * EXP(($E$3 - $C$13^2/2) * (AA$2-Z$2) + $C$13*SQRT(AA$2-Z$2)*V3157)</f>
        <v>142.55945014093925</v>
      </c>
      <c r="AB3157" s="52">
        <f ca="1">AA3157 * EXP(($E$3 - $C$13^2/2) * (AB$2-AA$2) + $C$13*SQRT(AB$2-AA$2)*W3157)</f>
        <v>101.76034653918735</v>
      </c>
      <c r="AC3157" s="52">
        <f ca="1">AB3157 * EXP(($E$3 - $C$13^2/2) * (AC$2-AB$2) + $C$13*SQRT(AC$2-AB$2)*X3157)</f>
        <v>181.35304172310745</v>
      </c>
      <c r="AD3157" s="47"/>
      <c r="AE3157" s="3" t="s">
        <v>46</v>
      </c>
      <c r="AF3157" s="52" t="b">
        <f t="shared" ref="AF3157" ca="1" si="3993">AF3155 &gt;= $B$4</f>
        <v>0</v>
      </c>
      <c r="AG3157" s="52" t="b">
        <f t="array" aca="1" ref="AG3157" ca="1">AND(AG3155 &gt;= $B$4, NOT(OR($AF3157:AF3157)))</f>
        <v>0</v>
      </c>
      <c r="AH3157" s="52" t="b">
        <f t="array" aca="1" ref="AH3157" ca="1">AND(AH3155 &gt;= $B$4, NOT(OR($AF3157:AG3157)))</f>
        <v>0</v>
      </c>
      <c r="AI3157" s="52" t="b">
        <f t="array" aca="1" ref="AI3157" ca="1">AND(AI3155 &gt;= $B$4, NOT(OR($AF3157:AH3157)))</f>
        <v>0</v>
      </c>
      <c r="AJ3157" s="52" t="b">
        <f t="array" aca="1" ref="AJ3157" ca="1">AND(AJ3155 &gt;= $B$4, NOT(OR($AF3157:AI3157)))</f>
        <v>0</v>
      </c>
      <c r="AK3157" s="73"/>
      <c r="AL3157" s="70"/>
    </row>
    <row r="3158" spans="6:38" ht="14.55" customHeight="1" x14ac:dyDescent="0.3">
      <c r="F3158" s="79"/>
      <c r="G3158" s="3">
        <v>3156</v>
      </c>
      <c r="H3158" s="61">
        <v>1.3827279861836625</v>
      </c>
      <c r="I3158" s="61">
        <v>-0.13396919552043965</v>
      </c>
      <c r="J3158" s="61">
        <v>-0.50790687545955138</v>
      </c>
      <c r="K3158" s="62">
        <v>-0.50022308972724017</v>
      </c>
      <c r="L3158" s="60">
        <f t="array" ref="L3158:O3158">TRANSPOSE(MMULT(Option!$B$25:$E$28, TRANSPOSE(H3158:K3158)))</f>
        <v>1.3827279861836625</v>
      </c>
      <c r="M3158" s="60">
        <v>0.43030639862051429</v>
      </c>
      <c r="N3158" s="60">
        <v>7.1910103098930866E-2</v>
      </c>
      <c r="O3158" s="60">
        <v>-9.4889090503010864E-3</v>
      </c>
      <c r="P3158" s="56" t="str">
        <f t="shared" si="3968"/>
        <v>632/1</v>
      </c>
      <c r="R3158" s="80"/>
      <c r="S3158" s="3" t="s">
        <v>30</v>
      </c>
      <c r="T3158" s="60">
        <f ca="1"/>
        <v>-0.97823986556831588</v>
      </c>
      <c r="U3158" s="60">
        <f ca="1"/>
        <v>-0.58546072462817145</v>
      </c>
      <c r="V3158" s="60">
        <f ca="1"/>
        <v>-0.39411327582198508</v>
      </c>
      <c r="W3158" s="60">
        <f ca="1"/>
        <v>-1.1243885430291263</v>
      </c>
      <c r="X3158" s="60">
        <f ca="1"/>
        <v>7.2152612261462079E-2</v>
      </c>
      <c r="Y3158" s="52">
        <f ca="1">$B$14 * EXP(($E$3 - $C$14^2/2) * Y$2 + $C$14*SQRT(Y$2)*T3158)</f>
        <v>74.940781849505512</v>
      </c>
      <c r="Z3158" s="52">
        <f ca="1">Y3158 * EXP(($E$3 - $C$14^2/2) * (Z$2-Y$2) + $C$14*SQRT(Z$2-Y$2)*U3158)</f>
        <v>63.184562617157333</v>
      </c>
      <c r="AA3158" s="52">
        <f ca="1">Z3158 * EXP(($E$3 - $C$14^2/2) * (AA$2-Z$2) + $C$14*SQRT(AA$2-Z$2)*V3158)</f>
        <v>56.420130928894736</v>
      </c>
      <c r="AB3158" s="52">
        <f ca="1">AA3158 * EXP(($E$3 - $C$14^2/2) * (AB$2-AA$2) + $C$14*SQRT(AB$2-AA$2)*W3158)</f>
        <v>40.467916026161156</v>
      </c>
      <c r="AC3158" s="52">
        <f ca="1">AB3158 * EXP(($E$3 - $C$14^2/2) * (AC$2-AB$2) + $C$14*SQRT(AC$2-AB$2)*X3158)</f>
        <v>41.560709880836683</v>
      </c>
      <c r="AD3158" s="47"/>
      <c r="AE3158" s="3" t="s">
        <v>68</v>
      </c>
      <c r="AF3158" s="52" t="b">
        <f ca="1">AND(AF3155&gt;$B$3, NOT(OR($AF3157:AF3157)))</f>
        <v>0</v>
      </c>
      <c r="AG3158" s="52" t="b">
        <f ca="1">AND(AG3155&gt;$B$3, NOT(OR($AF3157:AG3157)))</f>
        <v>0</v>
      </c>
      <c r="AH3158" s="52" t="b">
        <f ca="1">AND(AH3155&gt;$B$3, NOT(OR($AF3157:AH3157)))</f>
        <v>0</v>
      </c>
      <c r="AI3158" s="52" t="b">
        <f ca="1">AND(AI3155&gt;$B$3, NOT(OR($AF3157:AI3157)))</f>
        <v>0</v>
      </c>
      <c r="AJ3158" s="52" t="b">
        <f ca="1">AND(AJ3155&gt;$B$3, NOT(OR($AF3157:AJ3157)))</f>
        <v>0</v>
      </c>
      <c r="AK3158" s="74"/>
      <c r="AL3158" s="70"/>
    </row>
    <row r="3159" spans="6:38" ht="14.55" customHeight="1" x14ac:dyDescent="0.3">
      <c r="F3159" s="79"/>
      <c r="G3159" s="3">
        <v>3157</v>
      </c>
      <c r="H3159" s="61">
        <v>0.31719022102837391</v>
      </c>
      <c r="I3159" s="61">
        <v>1.0093094778840368</v>
      </c>
      <c r="J3159" s="61">
        <v>0.78026603230322711</v>
      </c>
      <c r="K3159" s="62">
        <v>-0.24686627243007359</v>
      </c>
      <c r="L3159" s="60">
        <f t="array" ref="L3159:O3159">TRANSPOSE(MMULT(Option!$B$25:$E$28, TRANSPOSE(H3159:K3159)))</f>
        <v>0.31719022102837391</v>
      </c>
      <c r="M3159" s="60">
        <v>1.0519235048193407</v>
      </c>
      <c r="N3159" s="60">
        <v>1.0764908603017878</v>
      </c>
      <c r="O3159" s="60">
        <v>0.33206404013150714</v>
      </c>
      <c r="P3159" s="56" t="str">
        <f t="shared" si="3968"/>
        <v>632/2</v>
      </c>
      <c r="R3159" s="80">
        <v>790</v>
      </c>
      <c r="S3159" s="3" t="s">
        <v>28</v>
      </c>
      <c r="T3159" s="60">
        <f t="array" aca="1" ref="T3159:T3162" ca="1">TRANSPOSE(OFFSET($L$3, MATCH($R3159 &amp; "/" &amp; T$2, $P$3:$P$5002, 0) - 1, 0, 1, $E$1))</f>
        <v>0.4841372034872462</v>
      </c>
      <c r="U3159" s="60">
        <f t="array" aca="1" ref="U3159:U3162" ca="1">TRANSPOSE(OFFSET($L$3, MATCH($R3159 &amp; "/" &amp; U$2, $P$3:$P$5002, 0) - 1, 0, 1, $E$1))</f>
        <v>-1.1210661342310269</v>
      </c>
      <c r="V3159" s="60">
        <f t="array" aca="1" ref="V3159:V3162" ca="1">TRANSPOSE(OFFSET($L$3, MATCH($R3159 &amp; "/" &amp; V$2, $P$3:$P$5002, 0) - 1, 0, 1, $E$1))</f>
        <v>1.0045497366179614</v>
      </c>
      <c r="W3159" s="60">
        <f t="array" aca="1" ref="W3159:W3162" ca="1">TRANSPOSE(OFFSET($L$3, MATCH($R3159 &amp; "/" &amp; W$2, $P$3:$P$5002, 0) - 1, 0, 1, $E$1))</f>
        <v>1.0843164940195742</v>
      </c>
      <c r="X3159" s="60">
        <f t="array" aca="1" ref="X3159:X3162" ca="1">TRANSPOSE(OFFSET($L$3, MATCH($R3159 &amp; "/" &amp; X$2, $P$3:$P$5002, 0) - 1, 0, 1, $E$1))</f>
        <v>-0.27792668528361059</v>
      </c>
      <c r="Y3159" s="52">
        <f ca="1">$B$11 * EXP(($E$3 - $C$11^2/2) * Y$2 + $C$11*SQRT(Y$2)*T3159)</f>
        <v>116.21144656778117</v>
      </c>
      <c r="Z3159" s="52">
        <f ca="1">Y3159 * EXP(($E$3 - $C$11^2/2) * (Z$2-Y$2) + $C$11*SQRT(Z$2-Y$2)*U3159)</f>
        <v>83.436970855269649</v>
      </c>
      <c r="AA3159" s="52">
        <f ca="1">Z3159 * EXP(($E$3 - $C$11^2/2) * (AA$2-Z$2) + $C$11*SQRT(AA$2-Z$2)*V3159)</f>
        <v>113.34728539032463</v>
      </c>
      <c r="AB3159" s="52">
        <f ca="1">AA3159 * EXP(($E$3 - $C$11^2/2) * (AB$2-AA$2) + $C$11*SQRT(AB$2-AA$2)*W3159)</f>
        <v>157.70897054451419</v>
      </c>
      <c r="AC3159" s="52">
        <f ca="1">AB3159 * EXP(($E$3 - $C$11^2/2) * (AC$2-AB$2) + $C$11*SQRT(AC$2-AB$2)*X3159)</f>
        <v>145.82005628548833</v>
      </c>
      <c r="AD3159" s="47"/>
      <c r="AE3159" s="3" t="s">
        <v>69</v>
      </c>
      <c r="AF3159" s="20" cm="1">
        <f t="array" aca="1" ref="AF3159" ca="1">MIN(Y3159:Y3162 / $D$11:$D$14)</f>
        <v>1.1621144656778117</v>
      </c>
      <c r="AG3159" s="20" cm="1">
        <f t="array" aca="1" ref="AG3159" ca="1">MIN(Z3159:Z3162 / $D$11:$D$14)</f>
        <v>0.83436970855269654</v>
      </c>
      <c r="AH3159" s="20" cm="1">
        <f t="array" aca="1" ref="AH3159" ca="1">MIN(AA3159:AA3162 / $D$11:$D$14)</f>
        <v>1.1334728539032464</v>
      </c>
      <c r="AI3159" s="20" cm="1">
        <f t="array" aca="1" ref="AI3159" ca="1">MIN(AB3159:AB3162 / $D$11:$D$14)</f>
        <v>1.5770897054451418</v>
      </c>
      <c r="AJ3159" s="20" cm="1">
        <f t="array" aca="1" ref="AJ3159" ca="1">MIN(AC3159:AC3162 / $D$11:$D$14)</f>
        <v>1.4582005628548833</v>
      </c>
      <c r="AK3159" s="72">
        <f t="array" aca="1" ref="AK3159" ca="1">SUMPRODUCT(AF3160:AJ3160, EXP(-$E$3*$AF$2:$AJ$2))</f>
        <v>126718.35135761407</v>
      </c>
      <c r="AL3159" s="70">
        <f ca="1">MAX(AC3160 - $D$11, 0) * EXP(-$E$2*$E$3)</f>
        <v>184.43963305550602</v>
      </c>
    </row>
    <row r="3160" spans="6:38" ht="14.55" customHeight="1" x14ac:dyDescent="0.3">
      <c r="F3160" s="79"/>
      <c r="G3160" s="3">
        <v>3158</v>
      </c>
      <c r="H3160" s="61">
        <v>-0.35748547006363934</v>
      </c>
      <c r="I3160" s="61">
        <v>-1.0787248674958754</v>
      </c>
      <c r="J3160" s="61">
        <v>-1.3671004961552395</v>
      </c>
      <c r="K3160" s="62">
        <v>5.9373492801905068E-3</v>
      </c>
      <c r="L3160" s="60">
        <f t="array" ref="L3160:O3160">TRANSPOSE(MMULT(Option!$B$25:$E$28, TRANSPOSE(H3160:K3160)))</f>
        <v>-0.35748547006363934</v>
      </c>
      <c r="M3160" s="60">
        <v>-1.1316618598916672</v>
      </c>
      <c r="N3160" s="60">
        <v>-1.626208792234803</v>
      </c>
      <c r="O3160" s="60">
        <v>-0.68721691832636989</v>
      </c>
      <c r="P3160" s="56" t="str">
        <f t="shared" si="3968"/>
        <v>632/3</v>
      </c>
      <c r="R3160" s="80"/>
      <c r="S3160" s="3" t="s">
        <v>29</v>
      </c>
      <c r="T3160" s="60">
        <f ca="1"/>
        <v>1.6415634152417402</v>
      </c>
      <c r="U3160" s="60">
        <f ca="1"/>
        <v>0.22667228465486866</v>
      </c>
      <c r="V3160" s="60">
        <f ca="1"/>
        <v>0.57057480870868438</v>
      </c>
      <c r="W3160" s="60">
        <f ca="1"/>
        <v>1.6780442389019687</v>
      </c>
      <c r="X3160" s="60">
        <f ca="1"/>
        <v>-0.15220859343287291</v>
      </c>
      <c r="Y3160" s="52">
        <f ca="1">$B$12 * EXP(($E$3 - $C$12^2/2) * Y$2 + $C$12*SQRT(Y$2)*T3160)</f>
        <v>164.45536739444611</v>
      </c>
      <c r="Z3160" s="52">
        <f ca="1">Y3160 * EXP(($E$3 - $C$12^2/2) * (Z$2-Y$2) + $C$12*SQRT(Z$2-Y$2)*U3160)</f>
        <v>176.90995882889953</v>
      </c>
      <c r="AA3160" s="52">
        <f ca="1">Z3160 * EXP(($E$3 - $C$12^2/2) * (AA$2-Z$2) + $C$12*SQRT(AA$2-Z$2)*V3160)</f>
        <v>210.99054848644374</v>
      </c>
      <c r="AB3160" s="52">
        <f ca="1">AA3160 * EXP(($E$3 - $C$12^2/2) * (AB$2-AA$2) + $C$12*SQRT(AB$2-AA$2)*W3160)</f>
        <v>350.80363070836694</v>
      </c>
      <c r="AC3160" s="52">
        <f ca="1">AB3160 * EXP(($E$3 - $C$12^2/2) * (AC$2-AB$2) + $C$12*SQRT(AC$2-AB$2)*X3160)</f>
        <v>336.82517668783026</v>
      </c>
      <c r="AD3160" s="47"/>
      <c r="AE3160" s="3" t="s">
        <v>47</v>
      </c>
      <c r="AF3160" s="64">
        <f t="shared" ref="AF3160" ca="1" si="3994">($B$5*AF3162 + (1 + $B$6)*AF3161)*$B$2</f>
        <v>15000</v>
      </c>
      <c r="AG3160" s="64">
        <f t="shared" ref="AG3160" ca="1" si="3995">($B$5*AG3162 + (1 + $B$6)*AG3161)*$B$2</f>
        <v>15000</v>
      </c>
      <c r="AH3160" s="64">
        <f t="shared" ref="AH3160" ca="1" si="3996">($B$5*AH3162 + (1 + $B$6)*AH3161)*$B$2</f>
        <v>15000</v>
      </c>
      <c r="AI3160" s="64">
        <f t="shared" ref="AI3160" ca="1" si="3997">($B$5*AI3162 + (1 + $B$6)*AI3161)*$B$2</f>
        <v>105000</v>
      </c>
      <c r="AJ3160" s="64" cm="1">
        <f t="array" aca="1" ref="AJ3160" ca="1">($B$5*AJ3162 + (1 + $B$6)*AJ3161 + AND(NOT(AF3161:AJ3161)))*$B$2</f>
        <v>0</v>
      </c>
      <c r="AK3160" s="73"/>
      <c r="AL3160" s="70"/>
    </row>
    <row r="3161" spans="6:38" ht="14.55" customHeight="1" x14ac:dyDescent="0.3">
      <c r="F3161" s="79"/>
      <c r="G3161" s="3">
        <v>3159</v>
      </c>
      <c r="H3161" s="61">
        <v>0.98183703442980008</v>
      </c>
      <c r="I3161" s="61">
        <v>-5.2065962018510284E-2</v>
      </c>
      <c r="J3161" s="61">
        <v>-0.52222503466060055</v>
      </c>
      <c r="K3161" s="62">
        <v>0.96565922237461232</v>
      </c>
      <c r="L3161" s="60">
        <f t="array" ref="L3161:O3161">TRANSPOSE(MMULT(Option!$B$25:$E$28, TRANSPOSE(H3161:K3161)))</f>
        <v>0.98183703442980008</v>
      </c>
      <c r="M3161" s="60">
        <v>0.34501557135581623</v>
      </c>
      <c r="N3161" s="60">
        <v>-7.9574759968571218E-2</v>
      </c>
      <c r="O3161" s="60">
        <v>1.1041140081683303</v>
      </c>
      <c r="P3161" s="56" t="str">
        <f t="shared" si="3968"/>
        <v>632/4</v>
      </c>
      <c r="R3161" s="80"/>
      <c r="S3161" s="3" t="s">
        <v>31</v>
      </c>
      <c r="T3161" s="60">
        <f ca="1"/>
        <v>1.5387628386736374</v>
      </c>
      <c r="U3161" s="60">
        <f ca="1"/>
        <v>-1.3430962646181682E-2</v>
      </c>
      <c r="V3161" s="60">
        <f ca="1"/>
        <v>0.12888576222181353</v>
      </c>
      <c r="W3161" s="60">
        <f ca="1"/>
        <v>1.1075356332251427</v>
      </c>
      <c r="X3161" s="60">
        <f ca="1"/>
        <v>-7.7783205085010826E-2</v>
      </c>
      <c r="Y3161" s="52">
        <f ca="1">$B$13 * EXP(($E$3 - $C$13^2/2) * Y$2 + $C$13*SQRT(Y$2)*T3161)</f>
        <v>159.46094568285895</v>
      </c>
      <c r="Z3161" s="52">
        <f ca="1">Y3161 * EXP(($E$3 - $C$13^2/2) * (Z$2-Y$2) + $C$13*SQRT(Z$2-Y$2)*U3161)</f>
        <v>159.61581136254065</v>
      </c>
      <c r="AA3161" s="52">
        <f ca="1">Z3161 * EXP(($E$3 - $C$13^2/2) * (AA$2-Z$2) + $C$13*SQRT(AA$2-Z$2)*V3161)</f>
        <v>166.73996072946733</v>
      </c>
      <c r="AB3161" s="52">
        <f ca="1">AA3161 * EXP(($E$3 - $C$13^2/2) * (AB$2-AA$2) + $C$13*SQRT(AB$2-AA$2)*W3161)</f>
        <v>233.62007095107407</v>
      </c>
      <c r="AC3161" s="52">
        <f ca="1">AB3161 * EXP(($E$3 - $C$13^2/2) * (AC$2-AB$2) + $C$13*SQRT(AC$2-AB$2)*X3161)</f>
        <v>229.375685166186</v>
      </c>
      <c r="AD3161" s="47"/>
      <c r="AE3161" s="3" t="s">
        <v>46</v>
      </c>
      <c r="AF3161" s="52" t="b">
        <f t="shared" ref="AF3161" ca="1" si="3998">AF3159 &gt;= $B$4</f>
        <v>0</v>
      </c>
      <c r="AG3161" s="52" t="b">
        <f t="array" aca="1" ref="AG3161" ca="1">AND(AG3159 &gt;= $B$4, NOT(OR($AF3161:AF3161)))</f>
        <v>0</v>
      </c>
      <c r="AH3161" s="52" t="b">
        <f t="array" aca="1" ref="AH3161" ca="1">AND(AH3159 &gt;= $B$4, NOT(OR($AF3161:AG3161)))</f>
        <v>0</v>
      </c>
      <c r="AI3161" s="52" t="b">
        <f t="array" aca="1" ref="AI3161" ca="1">AND(AI3159 &gt;= $B$4, NOT(OR($AF3161:AH3161)))</f>
        <v>1</v>
      </c>
      <c r="AJ3161" s="52" t="b">
        <f t="array" aca="1" ref="AJ3161" ca="1">AND(AJ3159 &gt;= $B$4, NOT(OR($AF3161:AI3161)))</f>
        <v>0</v>
      </c>
      <c r="AK3161" s="73"/>
      <c r="AL3161" s="70"/>
    </row>
    <row r="3162" spans="6:38" ht="14.55" customHeight="1" x14ac:dyDescent="0.3">
      <c r="F3162" s="79"/>
      <c r="G3162" s="3">
        <v>3160</v>
      </c>
      <c r="H3162" s="61">
        <v>0.15192203334630305</v>
      </c>
      <c r="I3162" s="61">
        <v>1.2788770464909887</v>
      </c>
      <c r="J3162" s="61">
        <v>-0.82734325471279435</v>
      </c>
      <c r="K3162" s="62">
        <v>-0.49417843273634687</v>
      </c>
      <c r="L3162" s="60">
        <f t="array" ref="L3162:O3162">TRANSPOSE(MMULT(Option!$B$25:$E$28, TRANSPOSE(H3162:K3162)))</f>
        <v>0.15192203334630305</v>
      </c>
      <c r="M3162" s="60">
        <v>1.2328789873558239</v>
      </c>
      <c r="N3162" s="60">
        <v>-0.33100647387860149</v>
      </c>
      <c r="O3162" s="60">
        <v>-0.18901256096312291</v>
      </c>
      <c r="P3162" s="56" t="str">
        <f t="shared" si="3968"/>
        <v>632/5</v>
      </c>
      <c r="R3162" s="80"/>
      <c r="S3162" s="3" t="s">
        <v>30</v>
      </c>
      <c r="T3162" s="60">
        <f ca="1"/>
        <v>0.79082639117312992</v>
      </c>
      <c r="U3162" s="60">
        <f ca="1"/>
        <v>-0.40451221039231067</v>
      </c>
      <c r="V3162" s="60">
        <f ca="1"/>
        <v>1.7818319061244496</v>
      </c>
      <c r="W3162" s="60">
        <f ca="1"/>
        <v>0.55655699586994256</v>
      </c>
      <c r="X3162" s="60">
        <f ca="1"/>
        <v>-0.89982560062598049</v>
      </c>
      <c r="Y3162" s="52">
        <f ca="1">$B$14 * EXP(($E$3 - $C$14^2/2) * Y$2 + $C$14*SQRT(Y$2)*T3162)</f>
        <v>127.41100276482429</v>
      </c>
      <c r="Z3162" s="52">
        <f ca="1">Y3162 * EXP(($E$3 - $C$14^2/2) * (Z$2-Y$2) + $C$14*SQRT(Z$2-Y$2)*U3162)</f>
        <v>113.41622290882013</v>
      </c>
      <c r="AA3162" s="52">
        <f ca="1">Z3162 * EXP(($E$3 - $C$14^2/2) * (AA$2-Z$2) + $C$14*SQRT(AA$2-Z$2)*V3162)</f>
        <v>194.53537284688872</v>
      </c>
      <c r="AB3162" s="52">
        <f ca="1">AA3162 * EXP(($E$3 - $C$14^2/2) * (AB$2-AA$2) + $C$14*SQRT(AB$2-AA$2)*W3162)</f>
        <v>231.03774855301535</v>
      </c>
      <c r="AC3162" s="52">
        <f ca="1">AB3162 * EXP(($E$3 - $C$14^2/2) * (AC$2-AB$2) + $C$14*SQRT(AC$2-AB$2)*X3162)</f>
        <v>177.26280947318966</v>
      </c>
      <c r="AD3162" s="47"/>
      <c r="AE3162" s="3" t="s">
        <v>68</v>
      </c>
      <c r="AF3162" s="52" t="b">
        <f ca="1">AND(AF3159&gt;$B$3, NOT(OR($AF3161:AF3161)))</f>
        <v>1</v>
      </c>
      <c r="AG3162" s="52" t="b">
        <f ca="1">AND(AG3159&gt;$B$3, NOT(OR($AF3161:AG3161)))</f>
        <v>1</v>
      </c>
      <c r="AH3162" s="52" t="b">
        <f ca="1">AND(AH3159&gt;$B$3, NOT(OR($AF3161:AH3161)))</f>
        <v>1</v>
      </c>
      <c r="AI3162" s="52" t="b">
        <f ca="1">AND(AI3159&gt;$B$3, NOT(OR($AF3161:AI3161)))</f>
        <v>0</v>
      </c>
      <c r="AJ3162" s="52" t="b">
        <f ca="1">AND(AJ3159&gt;$B$3, NOT(OR($AF3161:AJ3161)))</f>
        <v>0</v>
      </c>
      <c r="AK3162" s="74"/>
      <c r="AL3162" s="70"/>
    </row>
    <row r="3163" spans="6:38" ht="14.55" customHeight="1" x14ac:dyDescent="0.3">
      <c r="F3163" s="79"/>
      <c r="G3163" s="3">
        <v>3161</v>
      </c>
      <c r="H3163" s="61">
        <v>-1.5027247084915723E-2</v>
      </c>
      <c r="I3163" s="61">
        <v>-1.1452457652720667</v>
      </c>
      <c r="J3163" s="61">
        <v>0.63514980434864576</v>
      </c>
      <c r="K3163" s="62">
        <v>1.1773902961129621</v>
      </c>
      <c r="L3163" s="60">
        <f t="array" ref="L3163:O3163">TRANSPOSE(MMULT(Option!$B$25:$E$28, TRANSPOSE(H3163:K3163)))</f>
        <v>-1.5027247084915723E-2</v>
      </c>
      <c r="M3163" s="60">
        <v>-1.055645980571341</v>
      </c>
      <c r="N3163" s="60">
        <v>0.25195182988416481</v>
      </c>
      <c r="O3163" s="60">
        <v>0.82631872423516195</v>
      </c>
      <c r="P3163" s="56" t="str">
        <f t="shared" si="3968"/>
        <v>633/1</v>
      </c>
      <c r="R3163" s="80">
        <v>791</v>
      </c>
      <c r="S3163" s="3" t="s">
        <v>28</v>
      </c>
      <c r="T3163" s="60">
        <f t="array" aca="1" ref="T3163:T3166" ca="1">TRANSPOSE(OFFSET($L$3, MATCH($R3163 &amp; "/" &amp; T$2, $P$3:$P$5002, 0) - 1, 0, 1, $E$1))</f>
        <v>-0.66080279348485471</v>
      </c>
      <c r="U3163" s="60">
        <f t="array" aca="1" ref="U3163:U3166" ca="1">TRANSPOSE(OFFSET($L$3, MATCH($R3163 &amp; "/" &amp; U$2, $P$3:$P$5002, 0) - 1, 0, 1, $E$1))</f>
        <v>0.69867835567614989</v>
      </c>
      <c r="V3163" s="60">
        <f t="array" aca="1" ref="V3163:V3166" ca="1">TRANSPOSE(OFFSET($L$3, MATCH($R3163 &amp; "/" &amp; V$2, $P$3:$P$5002, 0) - 1, 0, 1, $E$1))</f>
        <v>-1.6892382522791063</v>
      </c>
      <c r="W3163" s="60">
        <f t="array" aca="1" ref="W3163:W3166" ca="1">TRANSPOSE(OFFSET($L$3, MATCH($R3163 &amp; "/" &amp; W$2, $P$3:$P$5002, 0) - 1, 0, 1, $E$1))</f>
        <v>-1.9141184159337696</v>
      </c>
      <c r="X3163" s="60">
        <f t="array" aca="1" ref="X3163:X3166" ca="1">TRANSPOSE(OFFSET($L$3, MATCH($R3163 &amp; "/" &amp; X$2, $P$3:$P$5002, 0) - 1, 0, 1, $E$1))</f>
        <v>-0.94164188298015084</v>
      </c>
      <c r="Y3163" s="52">
        <f ca="1">$B$11 * EXP(($E$3 - $C$11^2/2) * Y$2 + $C$11*SQRT(Y$2)*T3163)</f>
        <v>82.428343142122216</v>
      </c>
      <c r="Z3163" s="52">
        <f ca="1">Y3163 * EXP(($E$3 - $C$11^2/2) * (Z$2-Y$2) + $C$11*SQRT(Z$2-Y$2)*U3163)</f>
        <v>102.15924840359418</v>
      </c>
      <c r="AA3163" s="52">
        <f ca="1">Z3163 * EXP(($E$3 - $C$11^2/2) * (AA$2-Z$2) + $C$11*SQRT(AA$2-Z$2)*V3163)</f>
        <v>61.853048050726635</v>
      </c>
      <c r="AB3163" s="52">
        <f ca="1">AA3163 * EXP(($E$3 - $C$11^2/2) * (AB$2-AA$2) + $C$11*SQRT(AB$2-AA$2)*W3163)</f>
        <v>35.006223297439135</v>
      </c>
      <c r="AC3163" s="52">
        <f ca="1">AB3163 * EXP(($E$3 - $C$11^2/2) * (AC$2-AB$2) + $C$11*SQRT(AC$2-AB$2)*X3163)</f>
        <v>26.523557206229999</v>
      </c>
      <c r="AD3163" s="47"/>
      <c r="AE3163" s="3" t="s">
        <v>69</v>
      </c>
      <c r="AF3163" s="20" cm="1">
        <f t="array" aca="1" ref="AF3163" ca="1">MIN(Y3163:Y3166 / $D$11:$D$14)</f>
        <v>0.58008887829032874</v>
      </c>
      <c r="AG3163" s="20" cm="1">
        <f t="array" aca="1" ref="AG3163" ca="1">MIN(Z3163:Z3166 / $D$11:$D$14)</f>
        <v>0.47761227939623807</v>
      </c>
      <c r="AH3163" s="20" cm="1">
        <f t="array" aca="1" ref="AH3163" ca="1">MIN(AA3163:AA3166 / $D$11:$D$14)</f>
        <v>0.37650968824443853</v>
      </c>
      <c r="AI3163" s="20" cm="1">
        <f t="array" aca="1" ref="AI3163" ca="1">MIN(AB3163:AB3166 / $D$11:$D$14)</f>
        <v>0.19728579873652918</v>
      </c>
      <c r="AJ3163" s="20" cm="1">
        <f t="array" aca="1" ref="AJ3163" ca="1">MIN(AC3163:AC3166 / $D$11:$D$14)</f>
        <v>0.13125778757781473</v>
      </c>
      <c r="AK3163" s="72">
        <f t="array" aca="1" ref="AK3163" ca="1">SUMPRODUCT(AF3164:AJ3164, EXP(-$E$3*$AF$2:$AJ$2))</f>
        <v>77880.078307140488</v>
      </c>
      <c r="AL3163" s="70">
        <f ca="1">MAX(AC3164 - $D$11, 0) * EXP(-$E$2*$E$3)</f>
        <v>0</v>
      </c>
    </row>
    <row r="3164" spans="6:38" ht="14.55" customHeight="1" x14ac:dyDescent="0.3">
      <c r="F3164" s="79"/>
      <c r="G3164" s="3">
        <v>3162</v>
      </c>
      <c r="H3164" s="61">
        <v>0.40115053863956351</v>
      </c>
      <c r="I3164" s="61">
        <v>-0.49288970116809028</v>
      </c>
      <c r="J3164" s="61">
        <v>-8.5648351995500055E-2</v>
      </c>
      <c r="K3164" s="62">
        <v>-1.016745932784469</v>
      </c>
      <c r="L3164" s="60">
        <f t="array" ref="L3164:O3164">TRANSPOSE(MMULT(Option!$B$25:$E$28, TRANSPOSE(H3164:K3164)))</f>
        <v>0.40115053863956351</v>
      </c>
      <c r="M3164" s="60">
        <v>-0.29128065751756205</v>
      </c>
      <c r="N3164" s="60">
        <v>-4.3834415058010986E-2</v>
      </c>
      <c r="O3164" s="60">
        <v>-0.85601465065433491</v>
      </c>
      <c r="P3164" s="56" t="str">
        <f t="shared" si="3968"/>
        <v>633/2</v>
      </c>
      <c r="R3164" s="80"/>
      <c r="S3164" s="3" t="s">
        <v>29</v>
      </c>
      <c r="T3164" s="60">
        <f ca="1"/>
        <v>0.12652586807464805</v>
      </c>
      <c r="U3164" s="60">
        <f ca="1"/>
        <v>-0.36068083115460753</v>
      </c>
      <c r="V3164" s="60">
        <f ca="1"/>
        <v>-0.61864527062074393</v>
      </c>
      <c r="W3164" s="60">
        <f ca="1"/>
        <v>-2.2291836420898807</v>
      </c>
      <c r="X3164" s="60">
        <f ca="1"/>
        <v>1.2113659542205197</v>
      </c>
      <c r="Y3164" s="52">
        <f ca="1">$B$12 * EXP(($E$3 - $C$12^2/2) * Y$2 + $C$12*SQRT(Y$2)*T3164)</f>
        <v>104.38938002861622</v>
      </c>
      <c r="Z3164" s="52">
        <f ca="1">Y3164 * EXP(($E$3 - $C$12^2/2) * (Z$2-Y$2) + $C$12*SQRT(Z$2-Y$2)*U3164)</f>
        <v>94.153242766466008</v>
      </c>
      <c r="AA3164" s="52">
        <f ca="1">Z3164 * EXP(($E$3 - $C$12^2/2) * (AA$2-Z$2) + $C$12*SQRT(AA$2-Z$2)*V3164)</f>
        <v>78.596731600354076</v>
      </c>
      <c r="AB3164" s="52">
        <f ca="1">AA3164 * EXP(($E$3 - $C$12^2/2) * (AB$2-AA$2) + $C$12*SQRT(AB$2-AA$2)*W3164)</f>
        <v>40.470569188778988</v>
      </c>
      <c r="AC3164" s="52">
        <f ca="1">AB3164 * EXP(($E$3 - $C$12^2/2) * (AC$2-AB$2) + $C$12*SQRT(AC$2-AB$2)*X3164)</f>
        <v>58.497546285297339</v>
      </c>
      <c r="AD3164" s="47"/>
      <c r="AE3164" s="3" t="s">
        <v>47</v>
      </c>
      <c r="AF3164" s="64">
        <f t="shared" ref="AF3164" ca="1" si="3999">($B$5*AF3166 + (1 + $B$6)*AF3165)*$B$2</f>
        <v>0</v>
      </c>
      <c r="AG3164" s="64">
        <f t="shared" ref="AG3164" ca="1" si="4000">($B$5*AG3166 + (1 + $B$6)*AG3165)*$B$2</f>
        <v>0</v>
      </c>
      <c r="AH3164" s="64">
        <f t="shared" ref="AH3164" ca="1" si="4001">($B$5*AH3166 + (1 + $B$6)*AH3165)*$B$2</f>
        <v>0</v>
      </c>
      <c r="AI3164" s="64">
        <f t="shared" ref="AI3164" ca="1" si="4002">($B$5*AI3166 + (1 + $B$6)*AI3165)*$B$2</f>
        <v>0</v>
      </c>
      <c r="AJ3164" s="64" cm="1">
        <f t="array" aca="1" ref="AJ3164" ca="1">($B$5*AJ3166 + (1 + $B$6)*AJ3165 + AND(NOT(AF3165:AJ3165)))*$B$2</f>
        <v>100000</v>
      </c>
      <c r="AK3164" s="73"/>
      <c r="AL3164" s="70"/>
    </row>
    <row r="3165" spans="6:38" ht="14.55" customHeight="1" x14ac:dyDescent="0.3">
      <c r="F3165" s="79"/>
      <c r="G3165" s="3">
        <v>3163</v>
      </c>
      <c r="H3165" s="61">
        <v>-2.4828340622185127E-2</v>
      </c>
      <c r="I3165" s="61">
        <v>-0.1986625787403534</v>
      </c>
      <c r="J3165" s="61">
        <v>0.85289327448859209</v>
      </c>
      <c r="K3165" s="62">
        <v>-0.23437070145154443</v>
      </c>
      <c r="L3165" s="60">
        <f t="array" ref="L3165:O3165">TRANSPOSE(MMULT(Option!$B$25:$E$28, TRANSPOSE(H3165:K3165)))</f>
        <v>-2.4828340622185127E-2</v>
      </c>
      <c r="M3165" s="60">
        <v>-0.1920085972154329</v>
      </c>
      <c r="N3165" s="60">
        <v>0.68715133710090925</v>
      </c>
      <c r="O3165" s="60">
        <v>-9.6188767037267087E-2</v>
      </c>
      <c r="P3165" s="56" t="str">
        <f t="shared" si="3968"/>
        <v>633/3</v>
      </c>
      <c r="R3165" s="80"/>
      <c r="S3165" s="3" t="s">
        <v>31</v>
      </c>
      <c r="T3165" s="60">
        <f ca="1"/>
        <v>-0.1344729017644101</v>
      </c>
      <c r="U3165" s="60">
        <f ca="1"/>
        <v>-2.3620471202543172</v>
      </c>
      <c r="V3165" s="60">
        <f ca="1"/>
        <v>-0.80951831026232002</v>
      </c>
      <c r="W3165" s="60">
        <f ca="1"/>
        <v>-2.1709678229347595</v>
      </c>
      <c r="X3165" s="60">
        <f ca="1"/>
        <v>-1.3749673292654743</v>
      </c>
      <c r="Y3165" s="52">
        <f ca="1">$B$13 * EXP(($E$3 - $C$13^2/2) * Y$2 + $C$13*SQRT(Y$2)*T3165)</f>
        <v>96.527536064415159</v>
      </c>
      <c r="Z3165" s="52">
        <f ca="1">Y3165 * EXP(($E$3 - $C$13^2/2) * (Z$2-Y$2) + $C$13*SQRT(Z$2-Y$2)*U3165)</f>
        <v>47.761227939623808</v>
      </c>
      <c r="AA3165" s="52">
        <f ca="1">Z3165 * EXP(($E$3 - $C$13^2/2) * (AA$2-Z$2) + $C$13*SQRT(AA$2-Z$2)*V3165)</f>
        <v>37.650968824443851</v>
      </c>
      <c r="AB3165" s="52">
        <f ca="1">AA3165 * EXP(($E$3 - $C$13^2/2) * (AB$2-AA$2) + $C$13*SQRT(AB$2-AA$2)*W3165)</f>
        <v>19.728579873652919</v>
      </c>
      <c r="AC3165" s="52">
        <f ca="1">AB3165 * EXP(($E$3 - $C$13^2/2) * (AC$2-AB$2) + $C$13*SQRT(AC$2-AB$2)*X3165)</f>
        <v>13.125778757781472</v>
      </c>
      <c r="AD3165" s="47"/>
      <c r="AE3165" s="3" t="s">
        <v>46</v>
      </c>
      <c r="AF3165" s="52" t="b">
        <f t="shared" ref="AF3165" ca="1" si="4003">AF3163 &gt;= $B$4</f>
        <v>0</v>
      </c>
      <c r="AG3165" s="52" t="b">
        <f t="array" aca="1" ref="AG3165" ca="1">AND(AG3163 &gt;= $B$4, NOT(OR($AF3165:AF3165)))</f>
        <v>0</v>
      </c>
      <c r="AH3165" s="52" t="b">
        <f t="array" aca="1" ref="AH3165" ca="1">AND(AH3163 &gt;= $B$4, NOT(OR($AF3165:AG3165)))</f>
        <v>0</v>
      </c>
      <c r="AI3165" s="52" t="b">
        <f t="array" aca="1" ref="AI3165" ca="1">AND(AI3163 &gt;= $B$4, NOT(OR($AF3165:AH3165)))</f>
        <v>0</v>
      </c>
      <c r="AJ3165" s="52" t="b">
        <f t="array" aca="1" ref="AJ3165" ca="1">AND(AJ3163 &gt;= $B$4, NOT(OR($AF3165:AI3165)))</f>
        <v>0</v>
      </c>
      <c r="AK3165" s="73"/>
      <c r="AL3165" s="70"/>
    </row>
    <row r="3166" spans="6:38" ht="14.55" customHeight="1" x14ac:dyDescent="0.3">
      <c r="F3166" s="79"/>
      <c r="G3166" s="3">
        <v>3164</v>
      </c>
      <c r="H3166" s="61">
        <v>-1.1535851315952945</v>
      </c>
      <c r="I3166" s="61">
        <v>0.778871610760977</v>
      </c>
      <c r="J3166" s="61">
        <v>0.21761973513868949</v>
      </c>
      <c r="K3166" s="62">
        <v>-0.16757480981353459</v>
      </c>
      <c r="L3166" s="60">
        <f t="array" ref="L3166:O3166">TRANSPOSE(MMULT(Option!$B$25:$E$28, TRANSPOSE(H3166:K3166)))</f>
        <v>-1.1535851315952945</v>
      </c>
      <c r="M3166" s="60">
        <v>0.25241356995475389</v>
      </c>
      <c r="N3166" s="60">
        <v>-6.6339985182955724E-2</v>
      </c>
      <c r="O3166" s="60">
        <v>-0.35850505971947211</v>
      </c>
      <c r="P3166" s="56" t="str">
        <f t="shared" si="3968"/>
        <v>633/4</v>
      </c>
      <c r="R3166" s="80"/>
      <c r="S3166" s="3" t="s">
        <v>30</v>
      </c>
      <c r="T3166" s="60">
        <f ca="1"/>
        <v>-1.8319131624995997</v>
      </c>
      <c r="U3166" s="60">
        <f ca="1"/>
        <v>-0.18385299200709354</v>
      </c>
      <c r="V3166" s="60">
        <f ca="1"/>
        <v>0.65381503421505383</v>
      </c>
      <c r="W3166" s="60">
        <f ca="1"/>
        <v>-1.8496981353370265</v>
      </c>
      <c r="X3166" s="60">
        <f ca="1"/>
        <v>-0.87498304172115615</v>
      </c>
      <c r="Y3166" s="52">
        <f ca="1">$B$14 * EXP(($E$3 - $C$14^2/2) * Y$2 + $C$14*SQRT(Y$2)*T3166)</f>
        <v>58.008887829032872</v>
      </c>
      <c r="Z3166" s="52">
        <f ca="1">Y3166 * EXP(($E$3 - $C$14^2/2) * (Z$2-Y$2) + $C$14*SQRT(Z$2-Y$2)*U3166)</f>
        <v>55.1711592636251</v>
      </c>
      <c r="AA3166" s="52">
        <f ca="1">Z3166 * EXP(($E$3 - $C$14^2/2) * (AA$2-Z$2) + $C$14*SQRT(AA$2-Z$2)*V3166)</f>
        <v>67.463374451613035</v>
      </c>
      <c r="AB3166" s="52">
        <f ca="1">AA3166 * EXP(($E$3 - $C$14^2/2) * (AB$2-AA$2) + $C$14*SQRT(AB$2-AA$2)*W3166)</f>
        <v>38.926506098865779</v>
      </c>
      <c r="AC3166" s="52">
        <f ca="1">AB3166 * EXP(($E$3 - $C$14^2/2) * (AC$2-AB$2) + $C$14*SQRT(AC$2-AB$2)*X3166)</f>
        <v>30.089627071099454</v>
      </c>
      <c r="AD3166" s="47"/>
      <c r="AE3166" s="3" t="s">
        <v>68</v>
      </c>
      <c r="AF3166" s="52" t="b">
        <f ca="1">AND(AF3163&gt;$B$3, NOT(OR($AF3165:AF3165)))</f>
        <v>0</v>
      </c>
      <c r="AG3166" s="52" t="b">
        <f ca="1">AND(AG3163&gt;$B$3, NOT(OR($AF3165:AG3165)))</f>
        <v>0</v>
      </c>
      <c r="AH3166" s="52" t="b">
        <f ca="1">AND(AH3163&gt;$B$3, NOT(OR($AF3165:AH3165)))</f>
        <v>0</v>
      </c>
      <c r="AI3166" s="52" t="b">
        <f ca="1">AND(AI3163&gt;$B$3, NOT(OR($AF3165:AI3165)))</f>
        <v>0</v>
      </c>
      <c r="AJ3166" s="52" t="b">
        <f ca="1">AND(AJ3163&gt;$B$3, NOT(OR($AF3165:AJ3165)))</f>
        <v>0</v>
      </c>
      <c r="AK3166" s="74"/>
      <c r="AL3166" s="70"/>
    </row>
    <row r="3167" spans="6:38" ht="14.55" customHeight="1" x14ac:dyDescent="0.3">
      <c r="F3167" s="79"/>
      <c r="G3167" s="3">
        <v>3165</v>
      </c>
      <c r="H3167" s="61">
        <v>-1.4217559513392724E-2</v>
      </c>
      <c r="I3167" s="61">
        <v>0.57341323178955428</v>
      </c>
      <c r="J3167" s="61">
        <v>-2.1108029146084729E-3</v>
      </c>
      <c r="K3167" s="62">
        <v>1.0432601816559974</v>
      </c>
      <c r="L3167" s="60">
        <f t="array" ref="L3167:O3167">TRANSPOSE(MMULT(Option!$B$25:$E$28, TRANSPOSE(H3167:K3167)))</f>
        <v>-1.4217559513392724E-2</v>
      </c>
      <c r="M3167" s="60">
        <v>0.51985488402762103</v>
      </c>
      <c r="N3167" s="60">
        <v>0.14261386755755348</v>
      </c>
      <c r="O3167" s="60">
        <v>1.0374504653558438</v>
      </c>
      <c r="P3167" s="56" t="str">
        <f t="shared" si="3968"/>
        <v>633/5</v>
      </c>
      <c r="R3167" s="80">
        <v>792</v>
      </c>
      <c r="S3167" s="3" t="s">
        <v>28</v>
      </c>
      <c r="T3167" s="60">
        <f t="array" aca="1" ref="T3167:T3170" ca="1">TRANSPOSE(OFFSET($L$3, MATCH($R3167 &amp; "/" &amp; T$2, $P$3:$P$5002, 0) - 1, 0, 1, $E$1))</f>
        <v>8.1348951839560979E-2</v>
      </c>
      <c r="U3167" s="60">
        <f t="array" aca="1" ref="U3167:U3170" ca="1">TRANSPOSE(OFFSET($L$3, MATCH($R3167 &amp; "/" &amp; U$2, $P$3:$P$5002, 0) - 1, 0, 1, $E$1))</f>
        <v>-4.2183454152731413E-2</v>
      </c>
      <c r="V3167" s="60">
        <f t="array" aca="1" ref="V3167:V3170" ca="1">TRANSPOSE(OFFSET($L$3, MATCH($R3167 &amp; "/" &amp; V$2, $P$3:$P$5002, 0) - 1, 0, 1, $E$1))</f>
        <v>-0.98446186729564833</v>
      </c>
      <c r="W3167" s="60">
        <f t="array" aca="1" ref="W3167:W3170" ca="1">TRANSPOSE(OFFSET($L$3, MATCH($R3167 &amp; "/" &amp; W$2, $P$3:$P$5002, 0) - 1, 0, 1, $E$1))</f>
        <v>0.25867440689821075</v>
      </c>
      <c r="X3167" s="60">
        <f t="array" aca="1" ref="X3167:X3170" ca="1">TRANSPOSE(OFFSET($L$3, MATCH($R3167 &amp; "/" &amp; X$2, $P$3:$P$5002, 0) - 1, 0, 1, $E$1))</f>
        <v>1.3181656186635211</v>
      </c>
      <c r="Y3167" s="52">
        <f ca="1">$B$11 * EXP(($E$3 - $C$11^2/2) * Y$2 + $C$11*SQRT(Y$2)*T3167)</f>
        <v>102.98412720412615</v>
      </c>
      <c r="Z3167" s="52">
        <f ca="1">Y3167 * EXP(($E$3 - $C$11^2/2) * (Z$2-Y$2) + $C$11*SQRT(Z$2-Y$2)*U3167)</f>
        <v>102.19878970617404</v>
      </c>
      <c r="AA3167" s="52">
        <f ca="1">Z3167 * EXP(($E$3 - $C$11^2/2) * (AA$2-Z$2) + $C$11*SQRT(AA$2-Z$2)*V3167)</f>
        <v>76.445745120145716</v>
      </c>
      <c r="AB3167" s="52">
        <f ca="1">AA3167 * EXP(($E$3 - $C$11^2/2) * (AB$2-AA$2) + $C$11*SQRT(AB$2-AA$2)*W3167)</f>
        <v>83.028473001089154</v>
      </c>
      <c r="AC3167" s="52">
        <f ca="1">AB3167 * EXP(($E$3 - $C$11^2/2) * (AC$2-AB$2) + $C$11*SQRT(AC$2-AB$2)*X3167)</f>
        <v>123.91963898009631</v>
      </c>
      <c r="AD3167" s="47"/>
      <c r="AE3167" s="3" t="s">
        <v>69</v>
      </c>
      <c r="AF3167" s="20" cm="1">
        <f t="array" aca="1" ref="AF3167" ca="1">MIN(Y3167:Y3170 / $D$11:$D$14)</f>
        <v>0.61556038144970382</v>
      </c>
      <c r="AG3167" s="20" cm="1">
        <f t="array" aca="1" ref="AG3167" ca="1">MIN(Z3167:Z3170 / $D$11:$D$14)</f>
        <v>0.59526202542535334</v>
      </c>
      <c r="AH3167" s="20" cm="1">
        <f t="array" aca="1" ref="AH3167" ca="1">MIN(AA3167:AA3170 / $D$11:$D$14)</f>
        <v>0.58396669249574751</v>
      </c>
      <c r="AI3167" s="20" cm="1">
        <f t="array" aca="1" ref="AI3167" ca="1">MIN(AB3167:AB3170 / $D$11:$D$14)</f>
        <v>0.83028473001089154</v>
      </c>
      <c r="AJ3167" s="20" cm="1">
        <f t="array" aca="1" ref="AJ3167" ca="1">MIN(AC3167:AC3170 / $D$11:$D$14)</f>
        <v>0.9196677128751396</v>
      </c>
      <c r="AK3167" s="72">
        <f t="array" aca="1" ref="AK3167" ca="1">SUMPRODUCT(AF3168:AJ3168, EXP(-$E$3*$AF$2:$AJ$2))</f>
        <v>101843.05134938128</v>
      </c>
      <c r="AL3167" s="70">
        <f ca="1">MAX(AC3168 - $D$11, 0) * EXP(-$E$2*$E$3)</f>
        <v>39.578805808403828</v>
      </c>
    </row>
    <row r="3168" spans="6:38" ht="14.55" customHeight="1" x14ac:dyDescent="0.3">
      <c r="F3168" s="79"/>
      <c r="G3168" s="3">
        <v>3166</v>
      </c>
      <c r="H3168" s="61">
        <v>1.3560515388604881</v>
      </c>
      <c r="I3168" s="61">
        <v>-0.55397363859532645</v>
      </c>
      <c r="J3168" s="61">
        <v>1.0833839068930355</v>
      </c>
      <c r="K3168" s="62">
        <v>1.4848422223987539</v>
      </c>
      <c r="L3168" s="60">
        <f t="array" ref="L3168:O3168">TRANSPOSE(MMULT(Option!$B$25:$E$28, TRANSPOSE(H3168:K3168)))</f>
        <v>1.3560515388604881</v>
      </c>
      <c r="M3168" s="60">
        <v>3.4695389169556612E-2</v>
      </c>
      <c r="N3168" s="60">
        <v>1.3489032555428038</v>
      </c>
      <c r="O3168" s="60">
        <v>1.8803540645273444</v>
      </c>
      <c r="P3168" s="56" t="str">
        <f t="shared" si="3968"/>
        <v>634/1</v>
      </c>
      <c r="R3168" s="80"/>
      <c r="S3168" s="3" t="s">
        <v>29</v>
      </c>
      <c r="T3168" s="60">
        <f ca="1"/>
        <v>-0.34912468729703661</v>
      </c>
      <c r="U3168" s="60">
        <f ca="1"/>
        <v>-0.24995064705614786</v>
      </c>
      <c r="V3168" s="60">
        <f ca="1"/>
        <v>-0.75752536393752312</v>
      </c>
      <c r="W3168" s="60">
        <f ca="1"/>
        <v>1.1903306383536514</v>
      </c>
      <c r="X3168" s="60">
        <f ca="1"/>
        <v>1.4526639397306782</v>
      </c>
      <c r="Y3168" s="52">
        <f ca="1">$B$12 * EXP(($E$3 - $C$12^2/2) * Y$2 + $C$12*SQRT(Y$2)*T3168)</f>
        <v>90.507505394129012</v>
      </c>
      <c r="Z3168" s="52">
        <f ca="1">Y3168 * EXP(($E$3 - $C$12^2/2) * (Z$2-Y$2) + $C$12*SQRT(Z$2-Y$2)*U3168)</f>
        <v>84.389888142163827</v>
      </c>
      <c r="AA3168" s="52">
        <f ca="1">Z3168 * EXP(($E$3 - $C$12^2/2) * (AA$2-Z$2) + $C$12*SQRT(AA$2-Z$2)*V3168)</f>
        <v>67.571748662385957</v>
      </c>
      <c r="AB3168" s="52">
        <f ca="1">AA3168 * EXP(($E$3 - $C$12^2/2) * (AB$2-AA$2) + $C$12*SQRT(AB$2-AA$2)*W3168)</f>
        <v>97.056100598674163</v>
      </c>
      <c r="AC3168" s="52">
        <f ca="1">AB3168 * EXP(($E$3 - $C$12^2/2) * (AC$2-AB$2) + $C$12*SQRT(AC$2-AB$2)*X3168)</f>
        <v>150.82019262013893</v>
      </c>
      <c r="AD3168" s="47"/>
      <c r="AE3168" s="3" t="s">
        <v>47</v>
      </c>
      <c r="AF3168" s="64">
        <f t="shared" ref="AF3168" ca="1" si="4004">($B$5*AF3170 + (1 + $B$6)*AF3169)*$B$2</f>
        <v>0</v>
      </c>
      <c r="AG3168" s="64">
        <f t="shared" ref="AG3168" ca="1" si="4005">($B$5*AG3170 + (1 + $B$6)*AG3169)*$B$2</f>
        <v>0</v>
      </c>
      <c r="AH3168" s="64">
        <f t="shared" ref="AH3168" ca="1" si="4006">($B$5*AH3170 + (1 + $B$6)*AH3169)*$B$2</f>
        <v>0</v>
      </c>
      <c r="AI3168" s="64">
        <f t="shared" ref="AI3168" ca="1" si="4007">($B$5*AI3170 + (1 + $B$6)*AI3169)*$B$2</f>
        <v>15000</v>
      </c>
      <c r="AJ3168" s="64" cm="1">
        <f t="array" aca="1" ref="AJ3168" ca="1">($B$5*AJ3170 + (1 + $B$6)*AJ3169 + AND(NOT(AF3169:AJ3169)))*$B$2</f>
        <v>114999.99999999999</v>
      </c>
      <c r="AK3168" s="73"/>
      <c r="AL3168" s="70"/>
    </row>
    <row r="3169" spans="6:38" ht="14.55" customHeight="1" x14ac:dyDescent="0.3">
      <c r="F3169" s="79"/>
      <c r="G3169" s="3">
        <v>3167</v>
      </c>
      <c r="H3169" s="61">
        <v>-0.51817674894928667</v>
      </c>
      <c r="I3169" s="61">
        <v>1.4490498935987988</v>
      </c>
      <c r="J3169" s="61">
        <v>-0.61263512374333429</v>
      </c>
      <c r="K3169" s="62">
        <v>-2.3640691341221416</v>
      </c>
      <c r="L3169" s="60">
        <f t="array" ref="L3169:O3169">TRANSPOSE(MMULT(Option!$B$25:$E$28, TRANSPOSE(H3169:K3169)))</f>
        <v>-0.51817674894928667</v>
      </c>
      <c r="M3169" s="60">
        <v>1.1208054650571255</v>
      </c>
      <c r="N3169" s="60">
        <v>-0.36590396258308999</v>
      </c>
      <c r="O3169" s="60">
        <v>-1.9718623565395486</v>
      </c>
      <c r="P3169" s="56" t="str">
        <f t="shared" si="3968"/>
        <v>634/2</v>
      </c>
      <c r="R3169" s="80"/>
      <c r="S3169" s="3" t="s">
        <v>31</v>
      </c>
      <c r="T3169" s="60">
        <f ca="1"/>
        <v>-1.634074122358393</v>
      </c>
      <c r="U3169" s="60">
        <f ca="1"/>
        <v>-0.12843784933721181</v>
      </c>
      <c r="V3169" s="60">
        <f ca="1"/>
        <v>9.4629832388069102E-2</v>
      </c>
      <c r="W3169" s="60">
        <f ca="1"/>
        <v>1.2406942874173494</v>
      </c>
      <c r="X3169" s="60">
        <f ca="1"/>
        <v>6.4711665762478221E-2</v>
      </c>
      <c r="Y3169" s="52">
        <f ca="1">$B$13 * EXP(($E$3 - $C$13^2/2) * Y$2 + $C$13*SQRT(Y$2)*T3169)</f>
        <v>61.55603814497038</v>
      </c>
      <c r="Z3169" s="52">
        <f ca="1">Y3169 * EXP(($E$3 - $C$13^2/2) * (Z$2-Y$2) + $C$13*SQRT(Z$2-Y$2)*U3169)</f>
        <v>59.52620254253533</v>
      </c>
      <c r="AA3169" s="52">
        <f ca="1">Z3169 * EXP(($E$3 - $C$13^2/2) * (AA$2-Z$2) + $C$13*SQRT(AA$2-Z$2)*V3169)</f>
        <v>61.547272876266142</v>
      </c>
      <c r="AB3169" s="52">
        <f ca="1">AA3169 * EXP(($E$3 - $C$13^2/2) * (AB$2-AA$2) + $C$13*SQRT(AB$2-AA$2)*W3169)</f>
        <v>89.748725833019733</v>
      </c>
      <c r="AC3169" s="52">
        <f ca="1">AB3169 * EXP(($E$3 - $C$13^2/2) * (AC$2-AB$2) + $C$13*SQRT(AC$2-AB$2)*X3169)</f>
        <v>91.966771287513964</v>
      </c>
      <c r="AD3169" s="47"/>
      <c r="AE3169" s="3" t="s">
        <v>46</v>
      </c>
      <c r="AF3169" s="52" t="b">
        <f t="shared" ref="AF3169" ca="1" si="4008">AF3167 &gt;= $B$4</f>
        <v>0</v>
      </c>
      <c r="AG3169" s="52" t="b">
        <f t="array" aca="1" ref="AG3169" ca="1">AND(AG3167 &gt;= $B$4, NOT(OR($AF3169:AF3169)))</f>
        <v>0</v>
      </c>
      <c r="AH3169" s="52" t="b">
        <f t="array" aca="1" ref="AH3169" ca="1">AND(AH3167 &gt;= $B$4, NOT(OR($AF3169:AG3169)))</f>
        <v>0</v>
      </c>
      <c r="AI3169" s="52" t="b">
        <f t="array" aca="1" ref="AI3169" ca="1">AND(AI3167 &gt;= $B$4, NOT(OR($AF3169:AH3169)))</f>
        <v>0</v>
      </c>
      <c r="AJ3169" s="52" t="b">
        <f t="array" aca="1" ref="AJ3169" ca="1">AND(AJ3167 &gt;= $B$4, NOT(OR($AF3169:AI3169)))</f>
        <v>0</v>
      </c>
      <c r="AK3169" s="73"/>
      <c r="AL3169" s="70"/>
    </row>
    <row r="3170" spans="6:38" ht="14.55" customHeight="1" x14ac:dyDescent="0.3">
      <c r="F3170" s="79"/>
      <c r="G3170" s="3">
        <v>3168</v>
      </c>
      <c r="H3170" s="61">
        <v>-0.64401075825204301</v>
      </c>
      <c r="I3170" s="61">
        <v>-1.7003908804450893</v>
      </c>
      <c r="J3170" s="61">
        <v>-0.13696827026803546</v>
      </c>
      <c r="K3170" s="62">
        <v>-1.4112047403742669</v>
      </c>
      <c r="L3170" s="60">
        <f t="array" ref="L3170:O3170">TRANSPOSE(MMULT(Option!$B$25:$E$28, TRANSPOSE(H3170:K3170)))</f>
        <v>-0.64401075825204301</v>
      </c>
      <c r="M3170" s="60">
        <v>-1.8160382874312628</v>
      </c>
      <c r="N3170" s="60">
        <v>-0.82317176636110512</v>
      </c>
      <c r="O3170" s="60">
        <v>-1.9380881653135711</v>
      </c>
      <c r="P3170" s="56" t="str">
        <f t="shared" si="3968"/>
        <v>634/3</v>
      </c>
      <c r="R3170" s="80"/>
      <c r="S3170" s="3" t="s">
        <v>30</v>
      </c>
      <c r="T3170" s="60">
        <f ca="1"/>
        <v>-0.75818252199845604</v>
      </c>
      <c r="U3170" s="60">
        <f ca="1"/>
        <v>1.1219253573663985</v>
      </c>
      <c r="V3170" s="60">
        <f ca="1"/>
        <v>-2.2067806059615052</v>
      </c>
      <c r="W3170" s="60">
        <f ca="1"/>
        <v>2.1414586861007052</v>
      </c>
      <c r="X3170" s="60">
        <f ca="1"/>
        <v>1.3370089867881938</v>
      </c>
      <c r="Y3170" s="52">
        <f ca="1">$B$14 * EXP(($E$3 - $C$14^2/2) * Y$2 + $C$14*SQRT(Y$2)*T3170)</f>
        <v>80.055122559058162</v>
      </c>
      <c r="Z3170" s="52">
        <f ca="1">Y3170 * EXP(($E$3 - $C$14^2/2) * (Z$2-Y$2) + $C$14*SQRT(Z$2-Y$2)*U3170)</f>
        <v>112.65083020204204</v>
      </c>
      <c r="AA3170" s="52">
        <f ca="1">Z3170 * EXP(($E$3 - $C$14^2/2) * (AA$2-Z$2) + $C$14*SQRT(AA$2-Z$2)*V3170)</f>
        <v>58.396669249574749</v>
      </c>
      <c r="AB3170" s="52">
        <f ca="1">AA3170 * EXP(($E$3 - $C$14^2/2) * (AB$2-AA$2) + $C$14*SQRT(AB$2-AA$2)*W3170)</f>
        <v>111.57493864770265</v>
      </c>
      <c r="AC3170" s="52">
        <f ca="1">AB3170 * EXP(($E$3 - $C$14^2/2) * (AC$2-AB$2) + $C$14*SQRT(AC$2-AB$2)*X3170)</f>
        <v>167.46915024770414</v>
      </c>
      <c r="AD3170" s="47"/>
      <c r="AE3170" s="3" t="s">
        <v>68</v>
      </c>
      <c r="AF3170" s="52" t="b">
        <f ca="1">AND(AF3167&gt;$B$3, NOT(OR($AF3169:AF3169)))</f>
        <v>0</v>
      </c>
      <c r="AG3170" s="52" t="b">
        <f ca="1">AND(AG3167&gt;$B$3, NOT(OR($AF3169:AG3169)))</f>
        <v>0</v>
      </c>
      <c r="AH3170" s="52" t="b">
        <f ca="1">AND(AH3167&gt;$B$3, NOT(OR($AF3169:AH3169)))</f>
        <v>0</v>
      </c>
      <c r="AI3170" s="52" t="b">
        <f ca="1">AND(AI3167&gt;$B$3, NOT(OR($AF3169:AI3169)))</f>
        <v>1</v>
      </c>
      <c r="AJ3170" s="52" t="b">
        <f ca="1">AND(AJ3167&gt;$B$3, NOT(OR($AF3169:AJ3169)))</f>
        <v>1</v>
      </c>
      <c r="AK3170" s="74"/>
      <c r="AL3170" s="70"/>
    </row>
    <row r="3171" spans="6:38" ht="14.55" customHeight="1" x14ac:dyDescent="0.3">
      <c r="F3171" s="79"/>
      <c r="G3171" s="3">
        <v>3169</v>
      </c>
      <c r="H3171" s="61">
        <v>1.0627608811497793</v>
      </c>
      <c r="I3171" s="61">
        <v>0.30853491064306948</v>
      </c>
      <c r="J3171" s="61">
        <v>-1.1414769062201988</v>
      </c>
      <c r="K3171" s="62">
        <v>-2.7787593497649078E-2</v>
      </c>
      <c r="L3171" s="60">
        <f t="array" ref="L3171:O3171">TRANSPOSE(MMULT(Option!$B$25:$E$28, TRANSPOSE(H3171:K3171)))</f>
        <v>1.0627608811497793</v>
      </c>
      <c r="M3171" s="60">
        <v>0.70788126897157211</v>
      </c>
      <c r="N3171" s="60">
        <v>-0.49667289926689318</v>
      </c>
      <c r="O3171" s="60">
        <v>0.259308404549077</v>
      </c>
      <c r="P3171" s="56" t="str">
        <f t="shared" si="3968"/>
        <v>634/4</v>
      </c>
      <c r="R3171" s="80">
        <v>793</v>
      </c>
      <c r="S3171" s="3" t="s">
        <v>28</v>
      </c>
      <c r="T3171" s="60">
        <f t="array" aca="1" ref="T3171:T3174" ca="1">TRANSPOSE(OFFSET($L$3, MATCH($R3171 &amp; "/" &amp; T$2, $P$3:$P$5002, 0) - 1, 0, 1, $E$1))</f>
        <v>-1.9440324553707875</v>
      </c>
      <c r="U3171" s="60">
        <f t="array" aca="1" ref="U3171:U3174" ca="1">TRANSPOSE(OFFSET($L$3, MATCH($R3171 &amp; "/" &amp; U$2, $P$3:$P$5002, 0) - 1, 0, 1, $E$1))</f>
        <v>0.44372313723439044</v>
      </c>
      <c r="V3171" s="60">
        <f t="array" aca="1" ref="V3171:V3174" ca="1">TRANSPOSE(OFFSET($L$3, MATCH($R3171 &amp; "/" &amp; V$2, $P$3:$P$5002, 0) - 1, 0, 1, $E$1))</f>
        <v>-1.0627077308674255</v>
      </c>
      <c r="W3171" s="60">
        <f t="array" aca="1" ref="W3171:W3174" ca="1">TRANSPOSE(OFFSET($L$3, MATCH($R3171 &amp; "/" &amp; W$2, $P$3:$P$5002, 0) - 1, 0, 1, $E$1))</f>
        <v>-7.3515788875776034E-2</v>
      </c>
      <c r="X3171" s="60">
        <f t="array" aca="1" ref="X3171:X3174" ca="1">TRANSPOSE(OFFSET($L$3, MATCH($R3171 &amp; "/" &amp; X$2, $P$3:$P$5002, 0) - 1, 0, 1, $E$1))</f>
        <v>1.0856872656134384</v>
      </c>
      <c r="Y3171" s="52">
        <f ca="1">$B$11 * EXP(($E$3 - $C$11^2/2) * Y$2 + $C$11*SQRT(Y$2)*T3171)</f>
        <v>56.090162989734047</v>
      </c>
      <c r="Z3171" s="52">
        <f ca="1">Y3171 * EXP(($E$3 - $C$11^2/2) * (Z$2-Y$2) + $C$11*SQRT(Z$2-Y$2)*U3171)</f>
        <v>64.397666021229014</v>
      </c>
      <c r="AA3171" s="52">
        <f ca="1">Z3171 * EXP(($E$3 - $C$11^2/2) * (AA$2-Z$2) + $C$11*SQRT(AA$2-Z$2)*V3171)</f>
        <v>47.05255042639655</v>
      </c>
      <c r="AB3171" s="52">
        <f ca="1">AA3171 * EXP(($E$3 - $C$11^2/2) * (AB$2-AA$2) + $C$11*SQRT(AB$2-AA$2)*W3171)</f>
        <v>46.256885780824895</v>
      </c>
      <c r="AC3171" s="52">
        <f ca="1">AB3171 * EXP(($E$3 - $C$11^2/2) * (AC$2-AB$2) + $C$11*SQRT(AC$2-AB$2)*X3171)</f>
        <v>64.387306800222319</v>
      </c>
      <c r="AD3171" s="47"/>
      <c r="AE3171" s="3" t="s">
        <v>69</v>
      </c>
      <c r="AF3171" s="20" cm="1">
        <f t="array" aca="1" ref="AF3171" ca="1">MIN(Y3171:Y3174 / $D$11:$D$14)</f>
        <v>0.56090162989734049</v>
      </c>
      <c r="AG3171" s="20" cm="1">
        <f t="array" aca="1" ref="AG3171" ca="1">MIN(Z3171:Z3174 / $D$11:$D$14)</f>
        <v>0.57887879271788112</v>
      </c>
      <c r="AH3171" s="20" cm="1">
        <f t="array" aca="1" ref="AH3171" ca="1">MIN(AA3171:AA3174 / $D$11:$D$14)</f>
        <v>0.4705255042639655</v>
      </c>
      <c r="AI3171" s="20" cm="1">
        <f t="array" aca="1" ref="AI3171" ca="1">MIN(AB3171:AB3174 / $D$11:$D$14)</f>
        <v>0.46256885780824897</v>
      </c>
      <c r="AJ3171" s="20" cm="1">
        <f t="array" aca="1" ref="AJ3171" ca="1">MIN(AC3171:AC3174 / $D$11:$D$14)</f>
        <v>0.63977562705159885</v>
      </c>
      <c r="AK3171" s="72">
        <f t="array" aca="1" ref="AK3171" ca="1">SUMPRODUCT(AF3172:AJ3172, EXP(-$E$3*$AF$2:$AJ$2))</f>
        <v>77880.078307140488</v>
      </c>
      <c r="AL3171" s="70">
        <f ca="1">MAX(AC3172 - $D$11, 0) * EXP(-$E$2*$E$3)</f>
        <v>0</v>
      </c>
    </row>
    <row r="3172" spans="6:38" ht="14.55" customHeight="1" x14ac:dyDescent="0.3">
      <c r="F3172" s="79"/>
      <c r="G3172" s="3">
        <v>3170</v>
      </c>
      <c r="H3172" s="61">
        <v>-0.11643383197249065</v>
      </c>
      <c r="I3172" s="61">
        <v>-0.38609561253403968</v>
      </c>
      <c r="J3172" s="61">
        <v>2.4489759485489584</v>
      </c>
      <c r="K3172" s="62">
        <v>-0.74693195391935374</v>
      </c>
      <c r="L3172" s="60">
        <f t="array" ref="L3172:O3172">TRANSPOSE(MMULT(Option!$B$25:$E$28, TRANSPOSE(H3172:K3172)))</f>
        <v>-0.11643383197249065</v>
      </c>
      <c r="M3172" s="60">
        <v>-0.40043600677451174</v>
      </c>
      <c r="N3172" s="60">
        <v>2.0032831293694606</v>
      </c>
      <c r="O3172" s="60">
        <v>-0.3093202466526237</v>
      </c>
      <c r="P3172" s="56" t="str">
        <f t="shared" si="3968"/>
        <v>634/5</v>
      </c>
      <c r="R3172" s="80"/>
      <c r="S3172" s="3" t="s">
        <v>29</v>
      </c>
      <c r="T3172" s="60">
        <f ca="1"/>
        <v>-0.94340931291633068</v>
      </c>
      <c r="U3172" s="60">
        <f ca="1"/>
        <v>-0.91213122816880776</v>
      </c>
      <c r="V3172" s="60">
        <f ca="1"/>
        <v>1.1876902093129309</v>
      </c>
      <c r="W3172" s="60">
        <f ca="1"/>
        <v>-1.490435051320002</v>
      </c>
      <c r="X3172" s="60">
        <f ca="1"/>
        <v>0.58615956032957828</v>
      </c>
      <c r="Y3172" s="52">
        <f ca="1">$B$12 * EXP(($E$3 - $C$12^2/2) * Y$2 + $C$12*SQRT(Y$2)*T3172)</f>
        <v>75.727955998205374</v>
      </c>
      <c r="Z3172" s="52">
        <f ca="1">Y3172 * EXP(($E$3 - $C$12^2/2) * (Z$2-Y$2) + $C$12*SQRT(Z$2-Y$2)*U3172)</f>
        <v>57.887879271788115</v>
      </c>
      <c r="AA3172" s="52">
        <f ca="1">Z3172 * EXP(($E$3 - $C$12^2/2) * (AA$2-Z$2) + $C$12*SQRT(AA$2-Z$2)*V3172)</f>
        <v>83.080921150329445</v>
      </c>
      <c r="AB3172" s="52">
        <f ca="1">AA3172 * EXP(($E$3 - $C$12^2/2) * (AB$2-AA$2) + $C$12*SQRT(AB$2-AA$2)*W3172)</f>
        <v>53.393262685083499</v>
      </c>
      <c r="AC3172" s="52">
        <f ca="1">AB3172 * EXP(($E$3 - $C$12^2/2) * (AC$2-AB$2) + $C$12*SQRT(AC$2-AB$2)*X3172)</f>
        <v>63.977562705159883</v>
      </c>
      <c r="AD3172" s="47"/>
      <c r="AE3172" s="3" t="s">
        <v>47</v>
      </c>
      <c r="AF3172" s="64">
        <f t="shared" ref="AF3172" ca="1" si="4009">($B$5*AF3174 + (1 + $B$6)*AF3173)*$B$2</f>
        <v>0</v>
      </c>
      <c r="AG3172" s="64">
        <f t="shared" ref="AG3172" ca="1" si="4010">($B$5*AG3174 + (1 + $B$6)*AG3173)*$B$2</f>
        <v>0</v>
      </c>
      <c r="AH3172" s="64">
        <f t="shared" ref="AH3172" ca="1" si="4011">($B$5*AH3174 + (1 + $B$6)*AH3173)*$B$2</f>
        <v>0</v>
      </c>
      <c r="AI3172" s="64">
        <f t="shared" ref="AI3172" ca="1" si="4012">($B$5*AI3174 + (1 + $B$6)*AI3173)*$B$2</f>
        <v>0</v>
      </c>
      <c r="AJ3172" s="64" cm="1">
        <f t="array" aca="1" ref="AJ3172" ca="1">($B$5*AJ3174 + (1 + $B$6)*AJ3173 + AND(NOT(AF3173:AJ3173)))*$B$2</f>
        <v>100000</v>
      </c>
      <c r="AK3172" s="73"/>
      <c r="AL3172" s="70"/>
    </row>
    <row r="3173" spans="6:38" ht="14.55" customHeight="1" x14ac:dyDescent="0.3">
      <c r="F3173" s="79"/>
      <c r="G3173" s="3">
        <v>3171</v>
      </c>
      <c r="H3173" s="61">
        <v>-0.92312721754352123</v>
      </c>
      <c r="I3173" s="61">
        <v>0.88494219791449391</v>
      </c>
      <c r="J3173" s="61">
        <v>4.8098561684376408E-2</v>
      </c>
      <c r="K3173" s="62">
        <v>-0.27025066401387893</v>
      </c>
      <c r="L3173" s="60">
        <f t="array" ref="L3173:O3173">TRANSPOSE(MMULT(Option!$B$25:$E$28, TRANSPOSE(H3173:K3173)))</f>
        <v>-0.92312721754352123</v>
      </c>
      <c r="M3173" s="60">
        <v>0.44181203450334361</v>
      </c>
      <c r="N3173" s="60">
        <v>-9.5273172854912824E-2</v>
      </c>
      <c r="O3173" s="60">
        <v>-0.35955958800759524</v>
      </c>
      <c r="P3173" s="56" t="str">
        <f t="shared" si="3968"/>
        <v>635/1</v>
      </c>
      <c r="R3173" s="80"/>
      <c r="S3173" s="3" t="s">
        <v>31</v>
      </c>
      <c r="T3173" s="60">
        <f ca="1"/>
        <v>-0.14643632299465825</v>
      </c>
      <c r="U3173" s="60">
        <f ca="1"/>
        <v>-8.7712894752700971E-2</v>
      </c>
      <c r="V3173" s="60">
        <f ca="1"/>
        <v>-0.48080516248583061</v>
      </c>
      <c r="W3173" s="60">
        <f ca="1"/>
        <v>0.6104638558338904</v>
      </c>
      <c r="X3173" s="60">
        <f ca="1"/>
        <v>-4.8200029815622714E-2</v>
      </c>
      <c r="Y3173" s="52">
        <f ca="1">$B$13 * EXP(($E$3 - $C$13^2/2) * Y$2 + $C$13*SQRT(Y$2)*T3173)</f>
        <v>96.18171713996847</v>
      </c>
      <c r="Z3173" s="52">
        <f ca="1">Y3173 * EXP(($E$3 - $C$13^2/2) * (Z$2-Y$2) + $C$13*SQRT(Z$2-Y$2)*U3173)</f>
        <v>94.153405049114383</v>
      </c>
      <c r="AA3173" s="52">
        <f ca="1">Z3173 * EXP(($E$3 - $C$13^2/2) * (AA$2-Z$2) + $C$13*SQRT(AA$2-Z$2)*V3173)</f>
        <v>81.915143158539621</v>
      </c>
      <c r="AB3173" s="52">
        <f ca="1">AA3173 * EXP(($E$3 - $C$13^2/2) * (AB$2-AA$2) + $C$13*SQRT(AB$2-AA$2)*W3173)</f>
        <v>98.871697885286679</v>
      </c>
      <c r="AC3173" s="52">
        <f ca="1">AB3173 * EXP(($E$3 - $C$13^2/2) * (AC$2-AB$2) + $C$13*SQRT(AC$2-AB$2)*X3173)</f>
        <v>97.940780922751813</v>
      </c>
      <c r="AD3173" s="47"/>
      <c r="AE3173" s="3" t="s">
        <v>46</v>
      </c>
      <c r="AF3173" s="52" t="b">
        <f t="shared" ref="AF3173" ca="1" si="4013">AF3171 &gt;= $B$4</f>
        <v>0</v>
      </c>
      <c r="AG3173" s="52" t="b">
        <f t="array" aca="1" ref="AG3173" ca="1">AND(AG3171 &gt;= $B$4, NOT(OR($AF3173:AF3173)))</f>
        <v>0</v>
      </c>
      <c r="AH3173" s="52" t="b">
        <f t="array" aca="1" ref="AH3173" ca="1">AND(AH3171 &gt;= $B$4, NOT(OR($AF3173:AG3173)))</f>
        <v>0</v>
      </c>
      <c r="AI3173" s="52" t="b">
        <f t="array" aca="1" ref="AI3173" ca="1">AND(AI3171 &gt;= $B$4, NOT(OR($AF3173:AH3173)))</f>
        <v>0</v>
      </c>
      <c r="AJ3173" s="52" t="b">
        <f t="array" aca="1" ref="AJ3173" ca="1">AND(AJ3171 &gt;= $B$4, NOT(OR($AF3173:AI3173)))</f>
        <v>0</v>
      </c>
      <c r="AK3173" s="73"/>
      <c r="AL3173" s="70"/>
    </row>
    <row r="3174" spans="6:38" ht="14.55" customHeight="1" x14ac:dyDescent="0.3">
      <c r="F3174" s="79"/>
      <c r="G3174" s="3">
        <v>3172</v>
      </c>
      <c r="H3174" s="61">
        <v>1.0456114185439438</v>
      </c>
      <c r="I3174" s="61">
        <v>-1.0120227107760293</v>
      </c>
      <c r="J3174" s="61">
        <v>1.1013496922144896</v>
      </c>
      <c r="K3174" s="62">
        <v>-0.13495043447394603</v>
      </c>
      <c r="L3174" s="60">
        <f t="array" ref="L3174:O3174">TRANSPOSE(MMULT(Option!$B$25:$E$28, TRANSPOSE(H3174:K3174)))</f>
        <v>1.0456114185439438</v>
      </c>
      <c r="M3174" s="60">
        <v>-0.50928956801153358</v>
      </c>
      <c r="N3174" s="60">
        <v>1.1205613349144001</v>
      </c>
      <c r="O3174" s="60">
        <v>0.25263161560530811</v>
      </c>
      <c r="P3174" s="56" t="str">
        <f t="shared" si="3968"/>
        <v>635/2</v>
      </c>
      <c r="R3174" s="80"/>
      <c r="S3174" s="3" t="s">
        <v>30</v>
      </c>
      <c r="T3174" s="60">
        <f ca="1"/>
        <v>-0.41568668089119926</v>
      </c>
      <c r="U3174" s="60">
        <f ca="1"/>
        <v>-0.86537396645148368</v>
      </c>
      <c r="V3174" s="60">
        <f ca="1"/>
        <v>1.1763823720366267</v>
      </c>
      <c r="W3174" s="60">
        <f ca="1"/>
        <v>1.5753826317897885</v>
      </c>
      <c r="X3174" s="60">
        <f ca="1"/>
        <v>1.5022778924836571</v>
      </c>
      <c r="Y3174" s="52">
        <f ca="1">$B$14 * EXP(($E$3 - $C$14^2/2) * Y$2 + $C$14*SQRT(Y$2)*T3174)</f>
        <v>88.718122587431509</v>
      </c>
      <c r="Z3174" s="52">
        <f ca="1">Y3174 * EXP(($E$3 - $C$14^2/2) * (Z$2-Y$2) + $C$14*SQRT(Z$2-Y$2)*U3174)</f>
        <v>68.775803638826687</v>
      </c>
      <c r="AA3174" s="52">
        <f ca="1">Z3174 * EXP(($E$3 - $C$14^2/2) * (AA$2-Z$2) + $C$14*SQRT(AA$2-Z$2)*V3174)</f>
        <v>98.373032190981775</v>
      </c>
      <c r="AB3174" s="52">
        <f ca="1">AA3174 * EXP(($E$3 - $C$14^2/2) * (AB$2-AA$2) + $C$14*SQRT(AB$2-AA$2)*W3174)</f>
        <v>158.59939474112363</v>
      </c>
      <c r="AC3174" s="52">
        <f ca="1">AB3174 * EXP(($E$3 - $C$14^2/2) * (AC$2-AB$2) + $C$14*SQRT(AC$2-AB$2)*X3174)</f>
        <v>250.15103130656107</v>
      </c>
      <c r="AD3174" s="47"/>
      <c r="AE3174" s="3" t="s">
        <v>68</v>
      </c>
      <c r="AF3174" s="52" t="b">
        <f ca="1">AND(AF3171&gt;$B$3, NOT(OR($AF3173:AF3173)))</f>
        <v>0</v>
      </c>
      <c r="AG3174" s="52" t="b">
        <f ca="1">AND(AG3171&gt;$B$3, NOT(OR($AF3173:AG3173)))</f>
        <v>0</v>
      </c>
      <c r="AH3174" s="52" t="b">
        <f ca="1">AND(AH3171&gt;$B$3, NOT(OR($AF3173:AH3173)))</f>
        <v>0</v>
      </c>
      <c r="AI3174" s="52" t="b">
        <f ca="1">AND(AI3171&gt;$B$3, NOT(OR($AF3173:AI3173)))</f>
        <v>0</v>
      </c>
      <c r="AJ3174" s="52" t="b">
        <f ca="1">AND(AJ3171&gt;$B$3, NOT(OR($AF3173:AJ3173)))</f>
        <v>0</v>
      </c>
      <c r="AK3174" s="74"/>
      <c r="AL3174" s="70"/>
    </row>
    <row r="3175" spans="6:38" ht="14.55" customHeight="1" x14ac:dyDescent="0.3">
      <c r="F3175" s="79"/>
      <c r="G3175" s="3">
        <v>3173</v>
      </c>
      <c r="H3175" s="61">
        <v>0.2012551973632514</v>
      </c>
      <c r="I3175" s="61">
        <v>-1.1003182245409977</v>
      </c>
      <c r="J3175" s="61">
        <v>-0.27775007405241048</v>
      </c>
      <c r="K3175" s="62">
        <v>0.68851545653606638</v>
      </c>
      <c r="L3175" s="60">
        <f t="array" ref="L3175:O3175">TRANSPOSE(MMULT(Option!$B$25:$E$28, TRANSPOSE(H3175:K3175)))</f>
        <v>0.2012551973632514</v>
      </c>
      <c r="M3175" s="60">
        <v>-0.92795623155440721</v>
      </c>
      <c r="N3175" s="60">
        <v>-0.45157955268804584</v>
      </c>
      <c r="O3175" s="60">
        <v>0.32776928112983794</v>
      </c>
      <c r="P3175" s="56" t="str">
        <f t="shared" si="3968"/>
        <v>635/3</v>
      </c>
      <c r="R3175" s="80">
        <v>794</v>
      </c>
      <c r="S3175" s="3" t="s">
        <v>28</v>
      </c>
      <c r="T3175" s="60">
        <f t="array" aca="1" ref="T3175:T3178" ca="1">TRANSPOSE(OFFSET($L$3, MATCH($R3175 &amp; "/" &amp; T$2, $P$3:$P$5002, 0) - 1, 0, 1, $E$1))</f>
        <v>-1.3869770234989562</v>
      </c>
      <c r="U3175" s="60">
        <f t="array" aca="1" ref="U3175:U3178" ca="1">TRANSPOSE(OFFSET($L$3, MATCH($R3175 &amp; "/" &amp; U$2, $P$3:$P$5002, 0) - 1, 0, 1, $E$1))</f>
        <v>-1.0514424326763172</v>
      </c>
      <c r="V3175" s="60">
        <f t="array" aca="1" ref="V3175:V3178" ca="1">TRANSPOSE(OFFSET($L$3, MATCH($R3175 &amp; "/" &amp; V$2, $P$3:$P$5002, 0) - 1, 0, 1, $E$1))</f>
        <v>-0.74805700365745198</v>
      </c>
      <c r="W3175" s="60">
        <f t="array" aca="1" ref="W3175:W3178" ca="1">TRANSPOSE(OFFSET($L$3, MATCH($R3175 &amp; "/" &amp; W$2, $P$3:$P$5002, 0) - 1, 0, 1, $E$1))</f>
        <v>-0.47280704236497378</v>
      </c>
      <c r="X3175" s="60">
        <f t="array" aca="1" ref="X3175:X3178" ca="1">TRANSPOSE(OFFSET($L$3, MATCH($R3175 &amp; "/" &amp; X$2, $P$3:$P$5002, 0) - 1, 0, 1, $E$1))</f>
        <v>-0.31602536824605615</v>
      </c>
      <c r="Y3175" s="52">
        <f ca="1">$B$11 * EXP(($E$3 - $C$11^2/2) * Y$2 + $C$11*SQRT(Y$2)*T3175)</f>
        <v>66.292520571714704</v>
      </c>
      <c r="Z3175" s="52">
        <f ca="1">Y3175 * EXP(($E$3 - $C$11^2/2) * (Z$2-Y$2) + $C$11*SQRT(Z$2-Y$2)*U3175)</f>
        <v>48.601011776464027</v>
      </c>
      <c r="AA3175" s="52">
        <f ca="1">Z3175 * EXP(($E$3 - $C$11^2/2) * (AA$2-Z$2) + $C$11*SQRT(AA$2-Z$2)*V3175)</f>
        <v>39.025967115358554</v>
      </c>
      <c r="AB3175" s="52">
        <f ca="1">AA3175 * EXP(($E$3 - $C$11^2/2) * (AB$2-AA$2) + $C$11*SQRT(AB$2-AA$2)*W3175)</f>
        <v>34.034854617386983</v>
      </c>
      <c r="AC3175" s="52">
        <f ca="1">AB3175 * EXP(($E$3 - $C$11^2/2) * (AC$2-AB$2) + $C$11*SQRT(AC$2-AB$2)*X3175)</f>
        <v>31.111499972001475</v>
      </c>
      <c r="AD3175" s="47"/>
      <c r="AE3175" s="3" t="s">
        <v>69</v>
      </c>
      <c r="AF3175" s="20" cm="1">
        <f t="array" aca="1" ref="AF3175" ca="1">MIN(Y3175:Y3178 / $D$11:$D$14)</f>
        <v>0.41237700524478688</v>
      </c>
      <c r="AG3175" s="20" cm="1">
        <f t="array" aca="1" ref="AG3175" ca="1">MIN(Z3175:Z3178 / $D$11:$D$14)</f>
        <v>0.28817091517826154</v>
      </c>
      <c r="AH3175" s="20" cm="1">
        <f t="array" aca="1" ref="AH3175" ca="1">MIN(AA3175:AA3178 / $D$11:$D$14)</f>
        <v>0.34884511485346559</v>
      </c>
      <c r="AI3175" s="20" cm="1">
        <f t="array" aca="1" ref="AI3175" ca="1">MIN(AB3175:AB3178 / $D$11:$D$14)</f>
        <v>0.2462047314075971</v>
      </c>
      <c r="AJ3175" s="20" cm="1">
        <f t="array" aca="1" ref="AJ3175" ca="1">MIN(AC3175:AC3178 / $D$11:$D$14)</f>
        <v>0.24624831244618042</v>
      </c>
      <c r="AK3175" s="72">
        <f t="array" aca="1" ref="AK3175" ca="1">SUMPRODUCT(AF3176:AJ3176, EXP(-$E$3*$AF$2:$AJ$2))</f>
        <v>77880.078307140488</v>
      </c>
      <c r="AL3175" s="70">
        <f ca="1">MAX(AC3176 - $D$11, 0) * EXP(-$E$2*$E$3)</f>
        <v>0</v>
      </c>
    </row>
    <row r="3176" spans="6:38" ht="14.55" customHeight="1" x14ac:dyDescent="0.3">
      <c r="F3176" s="79"/>
      <c r="G3176" s="3">
        <v>3174</v>
      </c>
      <c r="H3176" s="61">
        <v>-0.32031901848208072</v>
      </c>
      <c r="I3176" s="61">
        <v>1.2192944514633217</v>
      </c>
      <c r="J3176" s="61">
        <v>-0.70352773589938156</v>
      </c>
      <c r="K3176" s="62">
        <v>0.58370613081726042</v>
      </c>
      <c r="L3176" s="60">
        <f t="array" ref="L3176:O3176">TRANSPOSE(MMULT(Option!$B$25:$E$28, TRANSPOSE(H3176:K3176)))</f>
        <v>-0.32031901848208072</v>
      </c>
      <c r="M3176" s="60">
        <v>0.98937421626123379</v>
      </c>
      <c r="N3176" s="60">
        <v>-0.42675686397006968</v>
      </c>
      <c r="O3176" s="60">
        <v>0.55370014137582579</v>
      </c>
      <c r="P3176" s="56" t="str">
        <f t="shared" si="3968"/>
        <v>635/4</v>
      </c>
      <c r="R3176" s="80"/>
      <c r="S3176" s="3" t="s">
        <v>29</v>
      </c>
      <c r="T3176" s="60">
        <f ca="1"/>
        <v>-1.3634960824302147</v>
      </c>
      <c r="U3176" s="60">
        <f ca="1"/>
        <v>-2.0305305117003511</v>
      </c>
      <c r="V3176" s="60">
        <f ca="1"/>
        <v>0.45044477920400755</v>
      </c>
      <c r="W3176" s="60">
        <f ca="1"/>
        <v>0.15400096043122768</v>
      </c>
      <c r="X3176" s="60">
        <f ca="1"/>
        <v>-0.14520821537860326</v>
      </c>
      <c r="Y3176" s="52">
        <f ca="1">$B$12 * EXP(($E$3 - $C$12^2/2) * Y$2 + $C$12*SQRT(Y$2)*T3176)</f>
        <v>66.761152452136656</v>
      </c>
      <c r="Z3176" s="52">
        <f ca="1">Y3176 * EXP(($E$3 - $C$12^2/2) * (Z$2-Y$2) + $C$12*SQRT(Z$2-Y$2)*U3176)</f>
        <v>36.487225307396521</v>
      </c>
      <c r="AA3176" s="52">
        <f ca="1">Z3176 * EXP(($E$3 - $C$12^2/2) * (AA$2-Z$2) + $C$12*SQRT(AA$2-Z$2)*V3176)</f>
        <v>41.975899892636306</v>
      </c>
      <c r="AB3176" s="52">
        <f ca="1">AA3176 * EXP(($E$3 - $C$12^2/2) * (AB$2-AA$2) + $C$12*SQRT(AB$2-AA$2)*W3176)</f>
        <v>44.181048476628469</v>
      </c>
      <c r="AC3176" s="52">
        <f ca="1">AB3176 * EXP(($E$3 - $C$12^2/2) * (AC$2-AB$2) + $C$12*SQRT(AC$2-AB$2)*X3176)</f>
        <v>42.509750154807293</v>
      </c>
      <c r="AD3176" s="47"/>
      <c r="AE3176" s="3" t="s">
        <v>47</v>
      </c>
      <c r="AF3176" s="64">
        <f t="shared" ref="AF3176" ca="1" si="4014">($B$5*AF3178 + (1 + $B$6)*AF3177)*$B$2</f>
        <v>0</v>
      </c>
      <c r="AG3176" s="64">
        <f t="shared" ref="AG3176" ca="1" si="4015">($B$5*AG3178 + (1 + $B$6)*AG3177)*$B$2</f>
        <v>0</v>
      </c>
      <c r="AH3176" s="64">
        <f t="shared" ref="AH3176" ca="1" si="4016">($B$5*AH3178 + (1 + $B$6)*AH3177)*$B$2</f>
        <v>0</v>
      </c>
      <c r="AI3176" s="64">
        <f t="shared" ref="AI3176" ca="1" si="4017">($B$5*AI3178 + (1 + $B$6)*AI3177)*$B$2</f>
        <v>0</v>
      </c>
      <c r="AJ3176" s="64" cm="1">
        <f t="array" aca="1" ref="AJ3176" ca="1">($B$5*AJ3178 + (1 + $B$6)*AJ3177 + AND(NOT(AF3177:AJ3177)))*$B$2</f>
        <v>100000</v>
      </c>
      <c r="AK3176" s="73"/>
      <c r="AL3176" s="70"/>
    </row>
    <row r="3177" spans="6:38" ht="14.55" customHeight="1" x14ac:dyDescent="0.3">
      <c r="F3177" s="79"/>
      <c r="G3177" s="3">
        <v>3175</v>
      </c>
      <c r="H3177" s="61">
        <v>-0.97065961435052783</v>
      </c>
      <c r="I3177" s="61">
        <v>-0.93381823671124053</v>
      </c>
      <c r="J3177" s="61">
        <v>-1.9998371239222668</v>
      </c>
      <c r="K3177" s="62">
        <v>0.2435173585265463</v>
      </c>
      <c r="L3177" s="60">
        <f t="array" ref="L3177:O3177">TRANSPOSE(MMULT(Option!$B$25:$E$28, TRANSPOSE(H3177:K3177)))</f>
        <v>-0.97065961435052783</v>
      </c>
      <c r="M3177" s="60">
        <v>-1.2441223967521011</v>
      </c>
      <c r="N3177" s="60">
        <v>-2.389271935923869</v>
      </c>
      <c r="O3177" s="60">
        <v>-0.81458729219151049</v>
      </c>
      <c r="P3177" s="56" t="str">
        <f t="shared" si="3968"/>
        <v>635/5</v>
      </c>
      <c r="R3177" s="80"/>
      <c r="S3177" s="3" t="s">
        <v>31</v>
      </c>
      <c r="T3177" s="60">
        <f ca="1"/>
        <v>-2.9693909559073117</v>
      </c>
      <c r="U3177" s="60">
        <f ca="1"/>
        <v>-1.211280775396625</v>
      </c>
      <c r="V3177" s="60">
        <f ca="1"/>
        <v>0.62024755707657031</v>
      </c>
      <c r="W3177" s="60">
        <f ca="1"/>
        <v>-1.1782153180273178</v>
      </c>
      <c r="X3177" s="60">
        <f ca="1"/>
        <v>-1.6076680958167555E-2</v>
      </c>
      <c r="Y3177" s="52">
        <f ca="1">$B$13 * EXP(($E$3 - $C$13^2/2) * Y$2 + $C$13*SQRT(Y$2)*T3177)</f>
        <v>41.23770052447869</v>
      </c>
      <c r="Z3177" s="52">
        <f ca="1">Y3177 * EXP(($E$3 - $C$13^2/2) * (Z$2-Y$2) + $C$13*SQRT(Z$2-Y$2)*U3177)</f>
        <v>28.817091517826153</v>
      </c>
      <c r="AA3177" s="52">
        <f ca="1">Z3177 * EXP(($E$3 - $C$13^2/2) * (AA$2-Z$2) + $C$13*SQRT(AA$2-Z$2)*V3177)</f>
        <v>34.884511485346557</v>
      </c>
      <c r="AB3177" s="52">
        <f ca="1">AA3177 * EXP(($E$3 - $C$13^2/2) * (AB$2-AA$2) + $C$13*SQRT(AB$2-AA$2)*W3177)</f>
        <v>24.62047314075971</v>
      </c>
      <c r="AC3177" s="52">
        <f ca="1">AB3177 * EXP(($E$3 - $C$13^2/2) * (AC$2-AB$2) + $C$13*SQRT(AC$2-AB$2)*X3177)</f>
        <v>24.624831244618044</v>
      </c>
      <c r="AD3177" s="47"/>
      <c r="AE3177" s="3" t="s">
        <v>46</v>
      </c>
      <c r="AF3177" s="52" t="b">
        <f t="shared" ref="AF3177" ca="1" si="4018">AF3175 &gt;= $B$4</f>
        <v>0</v>
      </c>
      <c r="AG3177" s="52" t="b">
        <f t="array" aca="1" ref="AG3177" ca="1">AND(AG3175 &gt;= $B$4, NOT(OR($AF3177:AF3177)))</f>
        <v>0</v>
      </c>
      <c r="AH3177" s="52" t="b">
        <f t="array" aca="1" ref="AH3177" ca="1">AND(AH3175 &gt;= $B$4, NOT(OR($AF3177:AG3177)))</f>
        <v>0</v>
      </c>
      <c r="AI3177" s="52" t="b">
        <f t="array" aca="1" ref="AI3177" ca="1">AND(AI3175 &gt;= $B$4, NOT(OR($AF3177:AH3177)))</f>
        <v>0</v>
      </c>
      <c r="AJ3177" s="52" t="b">
        <f t="array" aca="1" ref="AJ3177" ca="1">AND(AJ3175 &gt;= $B$4, NOT(OR($AF3177:AI3177)))</f>
        <v>0</v>
      </c>
      <c r="AK3177" s="73"/>
      <c r="AL3177" s="70"/>
    </row>
    <row r="3178" spans="6:38" ht="14.55" customHeight="1" x14ac:dyDescent="0.3">
      <c r="F3178" s="79"/>
      <c r="G3178" s="3">
        <v>3176</v>
      </c>
      <c r="H3178" s="61">
        <v>-1.5698094318160183</v>
      </c>
      <c r="I3178" s="61">
        <v>0.86740795654101566</v>
      </c>
      <c r="J3178" s="61">
        <v>-2.3636862294799294E-2</v>
      </c>
      <c r="K3178" s="62">
        <v>-0.36051024680016897</v>
      </c>
      <c r="L3178" s="60">
        <f t="array" ref="L3178:O3178">TRANSPOSE(MMULT(Option!$B$25:$E$28, TRANSPOSE(H3178:K3178)))</f>
        <v>-1.5698094318160183</v>
      </c>
      <c r="M3178" s="60">
        <v>0.16706875112482666</v>
      </c>
      <c r="N3178" s="60">
        <v>-0.42154354570004693</v>
      </c>
      <c r="O3178" s="60">
        <v>-0.71411902589628429</v>
      </c>
      <c r="P3178" s="56" t="str">
        <f t="shared" si="3968"/>
        <v>636/1</v>
      </c>
      <c r="R3178" s="80"/>
      <c r="S3178" s="3" t="s">
        <v>30</v>
      </c>
      <c r="T3178" s="60">
        <f ca="1"/>
        <v>-0.72246941562297573</v>
      </c>
      <c r="U3178" s="60">
        <f ca="1"/>
        <v>-1.8747921222438251</v>
      </c>
      <c r="V3178" s="60">
        <f ca="1"/>
        <v>-0.20024853264136216</v>
      </c>
      <c r="W3178" s="60">
        <f ca="1"/>
        <v>1.3364102586175486E-2</v>
      </c>
      <c r="X3178" s="60">
        <f ca="1"/>
        <v>-1.5044753626204723</v>
      </c>
      <c r="Y3178" s="52">
        <f ca="1">$B$14 * EXP(($E$3 - $C$14^2/2) * Y$2 + $C$14*SQRT(Y$2)*T3178)</f>
        <v>80.917438841745664</v>
      </c>
      <c r="Z3178" s="52">
        <f ca="1">Y3178 * EXP(($E$3 - $C$14^2/2) * (Z$2-Y$2) + $C$14*SQRT(Z$2-Y$2)*U3178)</f>
        <v>46.33936077301675</v>
      </c>
      <c r="AA3178" s="52">
        <f ca="1">Z3178 * EXP(($E$3 - $C$14^2/2) * (AA$2-Z$2) + $C$14*SQRT(AA$2-Z$2)*V3178)</f>
        <v>43.856246702763613</v>
      </c>
      <c r="AB3178" s="52">
        <f ca="1">AA3178 * EXP(($E$3 - $C$14^2/2) * (AB$2-AA$2) + $C$14*SQRT(AB$2-AA$2)*W3178)</f>
        <v>44.253142930582563</v>
      </c>
      <c r="AC3178" s="52">
        <f ca="1">AB3178 * EXP(($E$3 - $C$14^2/2) * (AC$2-AB$2) + $C$14*SQRT(AC$2-AB$2)*X3178)</f>
        <v>28.320439473165177</v>
      </c>
      <c r="AD3178" s="47"/>
      <c r="AE3178" s="3" t="s">
        <v>68</v>
      </c>
      <c r="AF3178" s="52" t="b">
        <f ca="1">AND(AF3175&gt;$B$3, NOT(OR($AF3177:AF3177)))</f>
        <v>0</v>
      </c>
      <c r="AG3178" s="52" t="b">
        <f ca="1">AND(AG3175&gt;$B$3, NOT(OR($AF3177:AG3177)))</f>
        <v>0</v>
      </c>
      <c r="AH3178" s="52" t="b">
        <f ca="1">AND(AH3175&gt;$B$3, NOT(OR($AF3177:AH3177)))</f>
        <v>0</v>
      </c>
      <c r="AI3178" s="52" t="b">
        <f ca="1">AND(AI3175&gt;$B$3, NOT(OR($AF3177:AI3177)))</f>
        <v>0</v>
      </c>
      <c r="AJ3178" s="52" t="b">
        <f ca="1">AND(AJ3175&gt;$B$3, NOT(OR($AF3177:AJ3177)))</f>
        <v>0</v>
      </c>
      <c r="AK3178" s="74"/>
      <c r="AL3178" s="70"/>
    </row>
    <row r="3179" spans="6:38" ht="14.55" customHeight="1" x14ac:dyDescent="0.3">
      <c r="F3179" s="79"/>
      <c r="G3179" s="3">
        <v>3177</v>
      </c>
      <c r="H3179" s="61">
        <v>6.619425029496652E-2</v>
      </c>
      <c r="I3179" s="61">
        <v>-0.53858550679421857</v>
      </c>
      <c r="J3179" s="61">
        <v>-1.1860206363666346</v>
      </c>
      <c r="K3179" s="62">
        <v>0.4270769998849267</v>
      </c>
      <c r="L3179" s="60">
        <f t="array" ref="L3179:O3179">TRANSPOSE(MMULT(Option!$B$25:$E$28, TRANSPOSE(H3179:K3179)))</f>
        <v>6.619425029496652E-2</v>
      </c>
      <c r="M3179" s="60">
        <v>-0.46714407050014528</v>
      </c>
      <c r="N3179" s="60">
        <v>-1.1562509544809918</v>
      </c>
      <c r="O3179" s="60">
        <v>1.9682276237768082E-2</v>
      </c>
      <c r="P3179" s="56" t="str">
        <f t="shared" si="3968"/>
        <v>636/2</v>
      </c>
      <c r="R3179" s="80">
        <v>795</v>
      </c>
      <c r="S3179" s="3" t="s">
        <v>28</v>
      </c>
      <c r="T3179" s="60">
        <f t="array" aca="1" ref="T3179:T3182" ca="1">TRANSPOSE(OFFSET($L$3, MATCH($R3179 &amp; "/" &amp; T$2, $P$3:$P$5002, 0) - 1, 0, 1, $E$1))</f>
        <v>-0.81649464947577532</v>
      </c>
      <c r="U3179" s="60">
        <f t="array" aca="1" ref="U3179:U3182" ca="1">TRANSPOSE(OFFSET($L$3, MATCH($R3179 &amp; "/" &amp; U$2, $P$3:$P$5002, 0) - 1, 0, 1, $E$1))</f>
        <v>-0.90431676032266317</v>
      </c>
      <c r="V3179" s="60">
        <f t="array" aca="1" ref="V3179:V3182" ca="1">TRANSPOSE(OFFSET($L$3, MATCH($R3179 &amp; "/" &amp; V$2, $P$3:$P$5002, 0) - 1, 0, 1, $E$1))</f>
        <v>-0.50075179691121829</v>
      </c>
      <c r="W3179" s="60">
        <f t="array" aca="1" ref="W3179:W3182" ca="1">TRANSPOSE(OFFSET($L$3, MATCH($R3179 &amp; "/" &amp; W$2, $P$3:$P$5002, 0) - 1, 0, 1, $E$1))</f>
        <v>-0.76746298015679171</v>
      </c>
      <c r="X3179" s="60">
        <f t="array" aca="1" ref="X3179:X3182" ca="1">TRANSPOSE(OFFSET($L$3, MATCH($R3179 &amp; "/" &amp; X$2, $P$3:$P$5002, 0) - 1, 0, 1, $E$1))</f>
        <v>0.90839038748332435</v>
      </c>
      <c r="Y3179" s="52">
        <f ca="1">$B$11 * EXP(($E$3 - $C$11^2/2) * Y$2 + $C$11*SQRT(Y$2)*T3179)</f>
        <v>78.666845616848406</v>
      </c>
      <c r="Z3179" s="52">
        <f ca="1">Y3179 * EXP(($E$3 - $C$11^2/2) * (Z$2-Y$2) + $C$11*SQRT(Z$2-Y$2)*U3179)</f>
        <v>60.275562909727867</v>
      </c>
      <c r="AA3179" s="52">
        <f ca="1">Z3179 * EXP(($E$3 - $C$11^2/2) * (AA$2-Z$2) + $C$11*SQRT(AA$2-Z$2)*V3179)</f>
        <v>52.127947431834727</v>
      </c>
      <c r="AB3179" s="52">
        <f ca="1">AA3179 * EXP(($E$3 - $C$11^2/2) * (AB$2-AA$2) + $C$11*SQRT(AB$2-AA$2)*W3179)</f>
        <v>41.615068695189748</v>
      </c>
      <c r="AC3179" s="52">
        <f ca="1">AB3179 * EXP(($E$3 - $C$11^2/2) * (AC$2-AB$2) + $C$11*SQRT(AC$2-AB$2)*X3179)</f>
        <v>54.925594725763546</v>
      </c>
      <c r="AD3179" s="47"/>
      <c r="AE3179" s="3" t="s">
        <v>69</v>
      </c>
      <c r="AF3179" s="20" cm="1">
        <f t="array" aca="1" ref="AF3179" ca="1">MIN(Y3179:Y3182 / $D$11:$D$14)</f>
        <v>0.78666845616848402</v>
      </c>
      <c r="AG3179" s="20" cm="1">
        <f t="array" aca="1" ref="AG3179" ca="1">MIN(Z3179:Z3182 / $D$11:$D$14)</f>
        <v>0.60275562909727864</v>
      </c>
      <c r="AH3179" s="20" cm="1">
        <f t="array" aca="1" ref="AH3179" ca="1">MIN(AA3179:AA3182 / $D$11:$D$14)</f>
        <v>0.52127947431834731</v>
      </c>
      <c r="AI3179" s="20" cm="1">
        <f t="array" aca="1" ref="AI3179" ca="1">MIN(AB3179:AB3182 / $D$11:$D$14)</f>
        <v>0.4161506869518975</v>
      </c>
      <c r="AJ3179" s="20" cm="1">
        <f t="array" aca="1" ref="AJ3179" ca="1">MIN(AC3179:AC3182 / $D$11:$D$14)</f>
        <v>0.54925594725763549</v>
      </c>
      <c r="AK3179" s="72">
        <f t="array" aca="1" ref="AK3179" ca="1">SUMPRODUCT(AF3180:AJ3180, EXP(-$E$3*$AF$2:$AJ$2))</f>
        <v>77880.078307140488</v>
      </c>
      <c r="AL3179" s="70">
        <f ca="1">MAX(AC3180 - $D$11, 0) * EXP(-$E$2*$E$3)</f>
        <v>0</v>
      </c>
    </row>
    <row r="3180" spans="6:38" ht="14.55" customHeight="1" x14ac:dyDescent="0.3">
      <c r="F3180" s="79"/>
      <c r="G3180" s="3">
        <v>3178</v>
      </c>
      <c r="H3180" s="61">
        <v>0.1227153021411754</v>
      </c>
      <c r="I3180" s="61">
        <v>0.68346598524074187</v>
      </c>
      <c r="J3180" s="61">
        <v>5.5644882427851011E-2</v>
      </c>
      <c r="K3180" s="62">
        <v>4.977697189605871E-2</v>
      </c>
      <c r="L3180" s="60">
        <f t="array" ref="L3180:O3180">TRANSPOSE(MMULT(Option!$B$25:$E$28, TRANSPOSE(H3180:K3180)))</f>
        <v>0.1227153021411754</v>
      </c>
      <c r="M3180" s="60">
        <v>0.67549304331512428</v>
      </c>
      <c r="N3180" s="60">
        <v>0.27693298761172558</v>
      </c>
      <c r="O3180" s="60">
        <v>0.2815467483084424</v>
      </c>
      <c r="P3180" s="56" t="str">
        <f t="shared" si="3968"/>
        <v>636/3</v>
      </c>
      <c r="R3180" s="80"/>
      <c r="S3180" s="3" t="s">
        <v>29</v>
      </c>
      <c r="T3180" s="60">
        <f ca="1"/>
        <v>-0.70152972481551501</v>
      </c>
      <c r="U3180" s="60">
        <f ca="1"/>
        <v>-0.52634389313283458</v>
      </c>
      <c r="V3180" s="60">
        <f ca="1"/>
        <v>0.13191663141690216</v>
      </c>
      <c r="W3180" s="60">
        <f ca="1"/>
        <v>-0.65676625529921162</v>
      </c>
      <c r="X3180" s="60">
        <f ca="1"/>
        <v>0.58225944381160544</v>
      </c>
      <c r="Y3180" s="52">
        <f ca="1">$B$12 * EXP(($E$3 - $C$12^2/2) * Y$2 + $C$12*SQRT(Y$2)*T3180)</f>
        <v>81.427354631804022</v>
      </c>
      <c r="Z3180" s="52">
        <f ca="1">Y3180 * EXP(($E$3 - $C$12^2/2) * (Z$2-Y$2) + $C$12*SQRT(Z$2-Y$2)*U3180)</f>
        <v>69.881999668411069</v>
      </c>
      <c r="AA3180" s="52">
        <f ca="1">Z3180 * EXP(($E$3 - $C$12^2/2) * (AA$2-Z$2) + $C$12*SQRT(AA$2-Z$2)*V3180)</f>
        <v>73.067457516993599</v>
      </c>
      <c r="AB3180" s="52">
        <f ca="1">AA3180 * EXP(($E$3 - $C$12^2/2) * (AB$2-AA$2) + $C$12*SQRT(AB$2-AA$2)*W3180)</f>
        <v>60.301272928692477</v>
      </c>
      <c r="AC3180" s="52">
        <f ca="1">AB3180 * EXP(($E$3 - $C$12^2/2) * (AC$2-AB$2) + $C$12*SQRT(AC$2-AB$2)*X3180)</f>
        <v>72.170476287356237</v>
      </c>
      <c r="AD3180" s="47"/>
      <c r="AE3180" s="3" t="s">
        <v>47</v>
      </c>
      <c r="AF3180" s="64">
        <f t="shared" ref="AF3180" ca="1" si="4019">($B$5*AF3182 + (1 + $B$6)*AF3181)*$B$2</f>
        <v>0</v>
      </c>
      <c r="AG3180" s="64">
        <f t="shared" ref="AG3180" ca="1" si="4020">($B$5*AG3182 + (1 + $B$6)*AG3181)*$B$2</f>
        <v>0</v>
      </c>
      <c r="AH3180" s="64">
        <f t="shared" ref="AH3180" ca="1" si="4021">($B$5*AH3182 + (1 + $B$6)*AH3181)*$B$2</f>
        <v>0</v>
      </c>
      <c r="AI3180" s="64">
        <f t="shared" ref="AI3180" ca="1" si="4022">($B$5*AI3182 + (1 + $B$6)*AI3181)*$B$2</f>
        <v>0</v>
      </c>
      <c r="AJ3180" s="64" cm="1">
        <f t="array" aca="1" ref="AJ3180" ca="1">($B$5*AJ3182 + (1 + $B$6)*AJ3181 + AND(NOT(AF3181:AJ3181)))*$B$2</f>
        <v>100000</v>
      </c>
      <c r="AK3180" s="73"/>
      <c r="AL3180" s="70"/>
    </row>
    <row r="3181" spans="6:38" ht="14.55" customHeight="1" x14ac:dyDescent="0.3">
      <c r="F3181" s="79"/>
      <c r="G3181" s="3">
        <v>3179</v>
      </c>
      <c r="H3181" s="61">
        <v>0.45798999726162792</v>
      </c>
      <c r="I3181" s="61">
        <v>-0.50746546428748329</v>
      </c>
      <c r="J3181" s="61">
        <v>0.77573249798865163</v>
      </c>
      <c r="K3181" s="62">
        <v>1.2639503486917705</v>
      </c>
      <c r="L3181" s="60">
        <f t="array" ref="L3181:O3181">TRANSPOSE(MMULT(Option!$B$25:$E$28, TRANSPOSE(H3181:K3181)))</f>
        <v>0.45798999726162792</v>
      </c>
      <c r="M3181" s="60">
        <v>-0.28190378163000918</v>
      </c>
      <c r="N3181" s="60">
        <v>0.73164400856142531</v>
      </c>
      <c r="O3181" s="60">
        <v>1.2841002407204996</v>
      </c>
      <c r="P3181" s="56" t="str">
        <f t="shared" si="3968"/>
        <v>636/4</v>
      </c>
      <c r="R3181" s="80"/>
      <c r="S3181" s="3" t="s">
        <v>31</v>
      </c>
      <c r="T3181" s="60">
        <f ca="1"/>
        <v>0.96697354725324236</v>
      </c>
      <c r="U3181" s="60">
        <f ca="1"/>
        <v>-1.2953914259982797</v>
      </c>
      <c r="V3181" s="60">
        <f ca="1"/>
        <v>1.8197678074071753</v>
      </c>
      <c r="W3181" s="60">
        <f ca="1"/>
        <v>-4.9246689437733582E-2</v>
      </c>
      <c r="X3181" s="60">
        <f ca="1"/>
        <v>0.70387381351889988</v>
      </c>
      <c r="Y3181" s="52">
        <f ca="1">$B$13 * EXP(($E$3 - $C$13^2/2) * Y$2 + $C$13*SQRT(Y$2)*T3181)</f>
        <v>134.32500181999347</v>
      </c>
      <c r="Z3181" s="52">
        <f ca="1">Y3181 * EXP(($E$3 - $C$13^2/2) * (Z$2-Y$2) + $C$13*SQRT(Z$2-Y$2)*U3181)</f>
        <v>91.527989562690934</v>
      </c>
      <c r="AA3181" s="52">
        <f ca="1">Z3181 * EXP(($E$3 - $C$13^2/2) * (AA$2-Z$2) + $C$13*SQRT(AA$2-Z$2)*V3181)</f>
        <v>158.78882337819672</v>
      </c>
      <c r="AB3181" s="52">
        <f ca="1">AA3181 * EXP(($E$3 - $C$13^2/2) * (AB$2-AA$2) + $C$13*SQRT(AB$2-AA$2)*W3181)</f>
        <v>157.24438032741523</v>
      </c>
      <c r="AC3181" s="52">
        <f ca="1">AB3181 * EXP(($E$3 - $C$13^2/2) * (AC$2-AB$2) + $C$13*SQRT(AC$2-AB$2)*X3181)</f>
        <v>195.18802052043119</v>
      </c>
      <c r="AD3181" s="47"/>
      <c r="AE3181" s="3" t="s">
        <v>46</v>
      </c>
      <c r="AF3181" s="52" t="b">
        <f t="shared" ref="AF3181" ca="1" si="4023">AF3179 &gt;= $B$4</f>
        <v>0</v>
      </c>
      <c r="AG3181" s="52" t="b">
        <f t="array" aca="1" ref="AG3181" ca="1">AND(AG3179 &gt;= $B$4, NOT(OR($AF3181:AF3181)))</f>
        <v>0</v>
      </c>
      <c r="AH3181" s="52" t="b">
        <f t="array" aca="1" ref="AH3181" ca="1">AND(AH3179 &gt;= $B$4, NOT(OR($AF3181:AG3181)))</f>
        <v>0</v>
      </c>
      <c r="AI3181" s="52" t="b">
        <f t="array" aca="1" ref="AI3181" ca="1">AND(AI3179 &gt;= $B$4, NOT(OR($AF3181:AH3181)))</f>
        <v>0</v>
      </c>
      <c r="AJ3181" s="52" t="b">
        <f t="array" aca="1" ref="AJ3181" ca="1">AND(AJ3179 &gt;= $B$4, NOT(OR($AF3181:AI3181)))</f>
        <v>0</v>
      </c>
      <c r="AK3181" s="73"/>
      <c r="AL3181" s="70"/>
    </row>
    <row r="3182" spans="6:38" ht="14.55" customHeight="1" x14ac:dyDescent="0.3">
      <c r="F3182" s="79"/>
      <c r="G3182" s="3">
        <v>3180</v>
      </c>
      <c r="H3182" s="61">
        <v>-1.2532838640762181</v>
      </c>
      <c r="I3182" s="61">
        <v>1.4534101134998227</v>
      </c>
      <c r="J3182" s="61">
        <v>0.16118033797653974</v>
      </c>
      <c r="K3182" s="62">
        <v>-2.1014695081554104</v>
      </c>
      <c r="L3182" s="60">
        <f t="array" ref="L3182:O3182">TRANSPOSE(MMULT(Option!$B$25:$E$28, TRANSPOSE(H3182:K3182)))</f>
        <v>-1.2532838640762181</v>
      </c>
      <c r="M3182" s="60">
        <v>0.83075882655497202</v>
      </c>
      <c r="N3182" s="60">
        <v>2.0844873938472341E-2</v>
      </c>
      <c r="O3182" s="60">
        <v>-1.8888532311892339</v>
      </c>
      <c r="P3182" s="56" t="str">
        <f t="shared" si="3968"/>
        <v>636/5</v>
      </c>
      <c r="R3182" s="80"/>
      <c r="S3182" s="3" t="s">
        <v>30</v>
      </c>
      <c r="T3182" s="60">
        <f ca="1"/>
        <v>0.12933585960892702</v>
      </c>
      <c r="U3182" s="60">
        <f ca="1"/>
        <v>-1.0226685083255287</v>
      </c>
      <c r="V3182" s="60">
        <f ca="1"/>
        <v>1.1576788701857907</v>
      </c>
      <c r="W3182" s="60">
        <f ca="1"/>
        <v>-0.9397921613433905</v>
      </c>
      <c r="X3182" s="60">
        <f ca="1"/>
        <v>2.0663392020056879</v>
      </c>
      <c r="Y3182" s="52">
        <f ca="1">$B$14 * EXP(($E$3 - $C$14^2/2) * Y$2 + $C$14*SQRT(Y$2)*T3182)</f>
        <v>104.47741711316667</v>
      </c>
      <c r="Z3182" s="52">
        <f ca="1">Y3182 * EXP(($E$3 - $C$14^2/2) * (Z$2-Y$2) + $C$14*SQRT(Z$2-Y$2)*U3182)</f>
        <v>77.259539078643115</v>
      </c>
      <c r="AA3182" s="52">
        <f ca="1">Z3182 * EXP(($E$3 - $C$14^2/2) * (AA$2-Z$2) + $C$14*SQRT(AA$2-Z$2)*V3182)</f>
        <v>109.88936120799166</v>
      </c>
      <c r="AB3182" s="52">
        <f ca="1">AA3182 * EXP(($E$3 - $C$14^2/2) * (AB$2-AA$2) + $C$14*SQRT(AB$2-AA$2)*W3182)</f>
        <v>83.307318630741634</v>
      </c>
      <c r="AC3182" s="52">
        <f ca="1">AB3182 * EXP(($E$3 - $C$14^2/2) * (AC$2-AB$2) + $C$14*SQRT(AC$2-AB$2)*X3182)</f>
        <v>155.62327216879967</v>
      </c>
      <c r="AD3182" s="47"/>
      <c r="AE3182" s="3" t="s">
        <v>68</v>
      </c>
      <c r="AF3182" s="52" t="b">
        <f ca="1">AND(AF3179&gt;$B$3, NOT(OR($AF3181:AF3181)))</f>
        <v>0</v>
      </c>
      <c r="AG3182" s="52" t="b">
        <f ca="1">AND(AG3179&gt;$B$3, NOT(OR($AF3181:AG3181)))</f>
        <v>0</v>
      </c>
      <c r="AH3182" s="52" t="b">
        <f ca="1">AND(AH3179&gt;$B$3, NOT(OR($AF3181:AH3181)))</f>
        <v>0</v>
      </c>
      <c r="AI3182" s="52" t="b">
        <f ca="1">AND(AI3179&gt;$B$3, NOT(OR($AF3181:AI3181)))</f>
        <v>0</v>
      </c>
      <c r="AJ3182" s="52" t="b">
        <f ca="1">AND(AJ3179&gt;$B$3, NOT(OR($AF3181:AJ3181)))</f>
        <v>0</v>
      </c>
      <c r="AK3182" s="74"/>
      <c r="AL3182" s="70"/>
    </row>
    <row r="3183" spans="6:38" ht="14.55" customHeight="1" x14ac:dyDescent="0.3">
      <c r="F3183" s="79"/>
      <c r="G3183" s="3">
        <v>3181</v>
      </c>
      <c r="H3183" s="61">
        <v>-0.77788889451777865</v>
      </c>
      <c r="I3183" s="61">
        <v>-0.27313657830652965</v>
      </c>
      <c r="J3183" s="61">
        <v>-0.55070747587278135</v>
      </c>
      <c r="K3183" s="62">
        <v>1.0794605929877115</v>
      </c>
      <c r="L3183" s="60">
        <f t="array" ref="L3183:O3183">TRANSPOSE(MMULT(Option!$B$25:$E$28, TRANSPOSE(H3183:K3183)))</f>
        <v>-0.77788889451777865</v>
      </c>
      <c r="M3183" s="60">
        <v>-0.56148936683729245</v>
      </c>
      <c r="N3183" s="60">
        <v>-0.86637142253410093</v>
      </c>
      <c r="O3183" s="60">
        <v>0.43422822867557925</v>
      </c>
      <c r="P3183" s="56" t="str">
        <f t="shared" si="3968"/>
        <v>637/1</v>
      </c>
      <c r="R3183" s="80">
        <v>796</v>
      </c>
      <c r="S3183" s="3" t="s">
        <v>28</v>
      </c>
      <c r="T3183" s="60">
        <f t="array" aca="1" ref="T3183:T3186" ca="1">TRANSPOSE(OFFSET($L$3, MATCH($R3183 &amp; "/" &amp; T$2, $P$3:$P$5002, 0) - 1, 0, 1, $E$1))</f>
        <v>1.8026753419048718</v>
      </c>
      <c r="U3183" s="60">
        <f t="array" aca="1" ref="U3183:U3186" ca="1">TRANSPOSE(OFFSET($L$3, MATCH($R3183 &amp; "/" &amp; U$2, $P$3:$P$5002, 0) - 1, 0, 1, $E$1))</f>
        <v>0.1923947750874356</v>
      </c>
      <c r="V3183" s="60">
        <f t="array" aca="1" ref="V3183:V3186" ca="1">TRANSPOSE(OFFSET($L$3, MATCH($R3183 &amp; "/" &amp; V$2, $P$3:$P$5002, 0) - 1, 0, 1, $E$1))</f>
        <v>-1.2001131411686299</v>
      </c>
      <c r="W3183" s="60">
        <f t="array" aca="1" ref="W3183:W3186" ca="1">TRANSPOSE(OFFSET($L$3, MATCH($R3183 &amp; "/" &amp; W$2, $P$3:$P$5002, 0) - 1, 0, 1, $E$1))</f>
        <v>0.41658702594288549</v>
      </c>
      <c r="X3183" s="60">
        <f t="array" aca="1" ref="X3183:X3186" ca="1">TRANSPOSE(OFFSET($L$3, MATCH($R3183 &amp; "/" &amp; X$2, $P$3:$P$5002, 0) - 1, 0, 1, $E$1))</f>
        <v>-1.2322718332040317E-2</v>
      </c>
      <c r="Y3183" s="52">
        <f ca="1">$B$11 * EXP(($E$3 - $C$11^2/2) * Y$2 + $C$11*SQRT(Y$2)*T3183)</f>
        <v>172.59931131187884</v>
      </c>
      <c r="Z3183" s="52">
        <f ca="1">Y3183 * EXP(($E$3 - $C$11^2/2) * (Z$2-Y$2) + $C$11*SQRT(Z$2-Y$2)*U3183)</f>
        <v>183.7711477167818</v>
      </c>
      <c r="AA3183" s="52">
        <f ca="1">Z3183 * EXP(($E$3 - $C$11^2/2) * (AA$2-Z$2) + $C$11*SQRT(AA$2-Z$2)*V3183)</f>
        <v>128.85107482438718</v>
      </c>
      <c r="AB3183" s="52">
        <f ca="1">AA3183 * EXP(($E$3 - $C$11^2/2) * (AB$2-AA$2) + $C$11*SQRT(AB$2-AA$2)*W3183)</f>
        <v>146.7357553474871</v>
      </c>
      <c r="AC3183" s="52">
        <f ca="1">AB3183 * EXP(($E$3 - $C$11^2/2) * (AC$2-AB$2) + $C$11*SQRT(AC$2-AB$2)*X3183)</f>
        <v>146.92710376357326</v>
      </c>
      <c r="AD3183" s="47"/>
      <c r="AE3183" s="3" t="s">
        <v>69</v>
      </c>
      <c r="AF3183" s="20" cm="1">
        <f t="array" aca="1" ref="AF3183" ca="1">MIN(Y3183:Y3186 / $D$11:$D$14)</f>
        <v>1.1922620783133038</v>
      </c>
      <c r="AG3183" s="20" cm="1">
        <f t="array" aca="1" ref="AG3183" ca="1">MIN(Z3183:Z3186 / $D$11:$D$14)</f>
        <v>1.4949953139707344</v>
      </c>
      <c r="AH3183" s="20" cm="1">
        <f t="array" aca="1" ref="AH3183" ca="1">MIN(AA3183:AA3186 / $D$11:$D$14)</f>
        <v>1.2885107482438718</v>
      </c>
      <c r="AI3183" s="20" cm="1">
        <f t="array" aca="1" ref="AI3183" ca="1">MIN(AB3183:AB3186 / $D$11:$D$14)</f>
        <v>1.4664755373035618</v>
      </c>
      <c r="AJ3183" s="20" cm="1">
        <f t="array" aca="1" ref="AJ3183" ca="1">MIN(AC3183:AC3186 / $D$11:$D$14)</f>
        <v>1.4692710376357325</v>
      </c>
      <c r="AK3183" s="72">
        <f t="array" aca="1" ref="AK3183" ca="1">SUMPRODUCT(AF3184:AJ3184, EXP(-$E$3*$AF$2:$AJ$2))</f>
        <v>109276.37026128646</v>
      </c>
      <c r="AL3183" s="70">
        <f ca="1">MAX(AC3184 - $D$11, 0) * EXP(-$E$2*$E$3)</f>
        <v>52.772988435244159</v>
      </c>
    </row>
    <row r="3184" spans="6:38" ht="14.55" customHeight="1" x14ac:dyDescent="0.3">
      <c r="F3184" s="79"/>
      <c r="G3184" s="3">
        <v>3182</v>
      </c>
      <c r="H3184" s="61">
        <v>0.95154546529587125</v>
      </c>
      <c r="I3184" s="61">
        <v>1.2207824579232038</v>
      </c>
      <c r="J3184" s="61">
        <v>1.056577997767131</v>
      </c>
      <c r="K3184" s="62">
        <v>0.54797999919835072</v>
      </c>
      <c r="L3184" s="60">
        <f t="array" ref="L3184:O3184">TRANSPOSE(MMULT(Option!$B$25:$E$28, TRANSPOSE(H3184:K3184)))</f>
        <v>0.95154546529587125</v>
      </c>
      <c r="M3184" s="60">
        <v>1.4994837902198133</v>
      </c>
      <c r="N3184" s="60">
        <v>1.6282971635915637</v>
      </c>
      <c r="O3184" s="60">
        <v>1.375779017901136</v>
      </c>
      <c r="P3184" s="56" t="str">
        <f t="shared" si="3968"/>
        <v>637/2</v>
      </c>
      <c r="R3184" s="80"/>
      <c r="S3184" s="3" t="s">
        <v>29</v>
      </c>
      <c r="T3184" s="60">
        <f ca="1"/>
        <v>1.4250297688772786</v>
      </c>
      <c r="U3184" s="60">
        <f ca="1"/>
        <v>0.78841797790739021</v>
      </c>
      <c r="V3184" s="60">
        <f ca="1"/>
        <v>-0.5545429639056707</v>
      </c>
      <c r="W3184" s="60">
        <f ca="1"/>
        <v>0.74818974549571682</v>
      </c>
      <c r="X3184" s="60">
        <f ca="1"/>
        <v>-0.76584359949380165</v>
      </c>
      <c r="Y3184" s="52">
        <f ca="1">$B$12 * EXP(($E$3 - $C$12^2/2) * Y$2 + $C$12*SQRT(Y$2)*T3184)</f>
        <v>154.11192384480785</v>
      </c>
      <c r="Z3184" s="52">
        <f ca="1">Y3184 * EXP(($E$3 - $C$12^2/2) * (Z$2-Y$2) + $C$12*SQRT(Z$2-Y$2)*U3184)</f>
        <v>196.21372719964708</v>
      </c>
      <c r="AA3184" s="52">
        <f ca="1">Z3184 * EXP(($E$3 - $C$12^2/2) * (AA$2-Z$2) + $C$12*SQRT(AA$2-Z$2)*V3184)</f>
        <v>166.9745859426026</v>
      </c>
      <c r="AB3184" s="52">
        <f ca="1">AA3184 * EXP(($E$3 - $C$12^2/2) * (AB$2-AA$2) + $C$12*SQRT(AB$2-AA$2)*W3184)</f>
        <v>210.04011672573961</v>
      </c>
      <c r="AC3184" s="52">
        <f ca="1">AB3184 * EXP(($E$3 - $C$12^2/2) * (AC$2-AB$2) + $C$12*SQRT(AC$2-AB$2)*X3184)</f>
        <v>167.76185846542174</v>
      </c>
      <c r="AD3184" s="47"/>
      <c r="AE3184" s="3" t="s">
        <v>47</v>
      </c>
      <c r="AF3184" s="64">
        <f t="shared" ref="AF3184" ca="1" si="4024">($B$5*AF3186 + (1 + $B$6)*AF3185)*$B$2</f>
        <v>15000</v>
      </c>
      <c r="AG3184" s="64">
        <f t="shared" ref="AG3184" ca="1" si="4025">($B$5*AG3186 + (1 + $B$6)*AG3185)*$B$2</f>
        <v>105000</v>
      </c>
      <c r="AH3184" s="64">
        <f t="shared" ref="AH3184" ca="1" si="4026">($B$5*AH3186 + (1 + $B$6)*AH3185)*$B$2</f>
        <v>0</v>
      </c>
      <c r="AI3184" s="64">
        <f t="shared" ref="AI3184" ca="1" si="4027">($B$5*AI3186 + (1 + $B$6)*AI3185)*$B$2</f>
        <v>0</v>
      </c>
      <c r="AJ3184" s="64" cm="1">
        <f t="array" aca="1" ref="AJ3184" ca="1">($B$5*AJ3186 + (1 + $B$6)*AJ3185 + AND(NOT(AF3185:AJ3185)))*$B$2</f>
        <v>0</v>
      </c>
      <c r="AK3184" s="73"/>
      <c r="AL3184" s="70"/>
    </row>
    <row r="3185" spans="6:38" ht="14.55" customHeight="1" x14ac:dyDescent="0.3">
      <c r="F3185" s="79"/>
      <c r="G3185" s="3">
        <v>3183</v>
      </c>
      <c r="H3185" s="61">
        <v>1.9208074145568681</v>
      </c>
      <c r="I3185" s="61">
        <v>-0.15916163402130282</v>
      </c>
      <c r="J3185" s="61">
        <v>-0.35415200961887833</v>
      </c>
      <c r="K3185" s="62">
        <v>-0.26321091063924379</v>
      </c>
      <c r="L3185" s="60">
        <f t="array" ref="L3185:O3185">TRANSPOSE(MMULT(Option!$B$25:$E$28, TRANSPOSE(H3185:K3185)))</f>
        <v>1.9208074145568681</v>
      </c>
      <c r="M3185" s="60">
        <v>0.62244891869565155</v>
      </c>
      <c r="N3185" s="60">
        <v>0.41558939182383742</v>
      </c>
      <c r="O3185" s="60">
        <v>0.43212091461230173</v>
      </c>
      <c r="P3185" s="56" t="str">
        <f t="shared" si="3968"/>
        <v>637/3</v>
      </c>
      <c r="R3185" s="80"/>
      <c r="S3185" s="3" t="s">
        <v>31</v>
      </c>
      <c r="T3185" s="60">
        <f ca="1"/>
        <v>1.0095879624949218</v>
      </c>
      <c r="U3185" s="60">
        <f ca="1"/>
        <v>0.29748894540508231</v>
      </c>
      <c r="V3185" s="60">
        <f ca="1"/>
        <v>0.70174696479026477</v>
      </c>
      <c r="W3185" s="60">
        <f ca="1"/>
        <v>-0.79928411172539393</v>
      </c>
      <c r="X3185" s="60">
        <f ca="1"/>
        <v>1.1137834946819647</v>
      </c>
      <c r="Y3185" s="52">
        <f ca="1">$B$13 * EXP(($E$3 - $C$13^2/2) * Y$2 + $C$13*SQRT(Y$2)*T3185)</f>
        <v>136.05328013801096</v>
      </c>
      <c r="Z3185" s="52">
        <f ca="1">Y3185 * EXP(($E$3 - $C$13^2/2) * (Z$2-Y$2) + $C$13*SQRT(Z$2-Y$2)*U3185)</f>
        <v>149.49953139707344</v>
      </c>
      <c r="AA3185" s="52">
        <f ca="1">Z3185 * EXP(($E$3 - $C$13^2/2) * (AA$2-Z$2) + $C$13*SQRT(AA$2-Z$2)*V3185)</f>
        <v>185.45594262896952</v>
      </c>
      <c r="AB3185" s="52">
        <f ca="1">AA3185 * EXP(($E$3 - $C$13^2/2) * (AB$2-AA$2) + $C$13*SQRT(AB$2-AA$2)*W3185)</f>
        <v>146.64755373035618</v>
      </c>
      <c r="AC3185" s="52">
        <f ca="1">AB3185 * EXP(($E$3 - $C$13^2/2) * (AC$2-AB$2) + $C$13*SQRT(AC$2-AB$2)*X3185)</f>
        <v>205.85399650666824</v>
      </c>
      <c r="AD3185" s="47"/>
      <c r="AE3185" s="3" t="s">
        <v>46</v>
      </c>
      <c r="AF3185" s="52" t="b">
        <f t="shared" ref="AF3185" ca="1" si="4028">AF3183 &gt;= $B$4</f>
        <v>0</v>
      </c>
      <c r="AG3185" s="52" t="b">
        <f t="array" aca="1" ref="AG3185" ca="1">AND(AG3183 &gt;= $B$4, NOT(OR($AF3185:AF3185)))</f>
        <v>1</v>
      </c>
      <c r="AH3185" s="52" t="b">
        <f t="array" aca="1" ref="AH3185" ca="1">AND(AH3183 &gt;= $B$4, NOT(OR($AF3185:AG3185)))</f>
        <v>0</v>
      </c>
      <c r="AI3185" s="52" t="b">
        <f t="array" aca="1" ref="AI3185" ca="1">AND(AI3183 &gt;= $B$4, NOT(OR($AF3185:AH3185)))</f>
        <v>0</v>
      </c>
      <c r="AJ3185" s="52" t="b">
        <f t="array" aca="1" ref="AJ3185" ca="1">AND(AJ3183 &gt;= $B$4, NOT(OR($AF3185:AI3185)))</f>
        <v>0</v>
      </c>
      <c r="AK3185" s="73"/>
      <c r="AL3185" s="70"/>
    </row>
    <row r="3186" spans="6:38" ht="14.55" customHeight="1" x14ac:dyDescent="0.3">
      <c r="F3186" s="79"/>
      <c r="G3186" s="3">
        <v>3184</v>
      </c>
      <c r="H3186" s="61">
        <v>0.47081222186787025</v>
      </c>
      <c r="I3186" s="61">
        <v>2.1822502872316036</v>
      </c>
      <c r="J3186" s="61">
        <v>1.1386828715039492</v>
      </c>
      <c r="K3186" s="62">
        <v>-0.20441666265203212</v>
      </c>
      <c r="L3186" s="60">
        <f t="array" ref="L3186:O3186">TRANSPOSE(MMULT(Option!$B$25:$E$28, TRANSPOSE(H3186:K3186)))</f>
        <v>0.47081222186787025</v>
      </c>
      <c r="M3186" s="60">
        <v>2.1883903140627377</v>
      </c>
      <c r="N3186" s="60">
        <v>1.7598887807523851</v>
      </c>
      <c r="O3186" s="60">
        <v>0.80696832094822857</v>
      </c>
      <c r="P3186" s="56" t="str">
        <f t="shared" si="3968"/>
        <v>637/4</v>
      </c>
      <c r="R3186" s="80"/>
      <c r="S3186" s="3" t="s">
        <v>30</v>
      </c>
      <c r="T3186" s="60">
        <f ca="1"/>
        <v>0.56950802944443657</v>
      </c>
      <c r="U3186" s="60">
        <f ca="1"/>
        <v>1.1259886906670973</v>
      </c>
      <c r="V3186" s="60">
        <f ca="1"/>
        <v>-3.7262473604972868E-3</v>
      </c>
      <c r="W3186" s="60">
        <f ca="1"/>
        <v>1.255682433322209</v>
      </c>
      <c r="X3186" s="60">
        <f ca="1"/>
        <v>0.83495935495500151</v>
      </c>
      <c r="Y3186" s="52">
        <f ca="1">$B$14 * EXP(($E$3 - $C$14^2/2) * Y$2 + $C$14*SQRT(Y$2)*T3186)</f>
        <v>119.22620783133038</v>
      </c>
      <c r="Z3186" s="52">
        <f ca="1">Y3186 * EXP(($E$3 - $C$14^2/2) * (Z$2-Y$2) + $C$14*SQRT(Z$2-Y$2)*U3186)</f>
        <v>167.97567916046938</v>
      </c>
      <c r="AA3186" s="52">
        <f ca="1">Z3186 * EXP(($E$3 - $C$14^2/2) * (AA$2-Z$2) + $C$14*SQRT(AA$2-Z$2)*V3186)</f>
        <v>168.62904928888267</v>
      </c>
      <c r="AB3186" s="52">
        <f ca="1">AA3186 * EXP(($E$3 - $C$14^2/2) * (AB$2-AA$2) + $C$14*SQRT(AB$2-AA$2)*W3186)</f>
        <v>247.00437717075997</v>
      </c>
      <c r="AC3186" s="52">
        <f ca="1">AB3186 * EXP(($E$3 - $C$14^2/2) * (AC$2-AB$2) + $C$14*SQRT(AC$2-AB$2)*X3186)</f>
        <v>318.9051950127826</v>
      </c>
      <c r="AD3186" s="47"/>
      <c r="AE3186" s="3" t="s">
        <v>68</v>
      </c>
      <c r="AF3186" s="52" t="b">
        <f ca="1">AND(AF3183&gt;$B$3, NOT(OR($AF3185:AF3185)))</f>
        <v>1</v>
      </c>
      <c r="AG3186" s="52" t="b">
        <f ca="1">AND(AG3183&gt;$B$3, NOT(OR($AF3185:AG3185)))</f>
        <v>0</v>
      </c>
      <c r="AH3186" s="52" t="b">
        <f ca="1">AND(AH3183&gt;$B$3, NOT(OR($AF3185:AH3185)))</f>
        <v>0</v>
      </c>
      <c r="AI3186" s="52" t="b">
        <f ca="1">AND(AI3183&gt;$B$3, NOT(OR($AF3185:AI3185)))</f>
        <v>0</v>
      </c>
      <c r="AJ3186" s="52" t="b">
        <f ca="1">AND(AJ3183&gt;$B$3, NOT(OR($AF3185:AJ3185)))</f>
        <v>0</v>
      </c>
      <c r="AK3186" s="74"/>
      <c r="AL3186" s="70"/>
    </row>
    <row r="3187" spans="6:38" ht="14.55" customHeight="1" x14ac:dyDescent="0.3">
      <c r="F3187" s="79"/>
      <c r="G3187" s="3">
        <v>3185</v>
      </c>
      <c r="H3187" s="61">
        <v>-0.76331032322239067</v>
      </c>
      <c r="I3187" s="61">
        <v>-2.1555256206829911</v>
      </c>
      <c r="J3187" s="61">
        <v>-1.2039576956793336</v>
      </c>
      <c r="K3187" s="62">
        <v>4.6245774819534236E-2</v>
      </c>
      <c r="L3187" s="60">
        <f t="array" ref="L3187:O3187">TRANSPOSE(MMULT(Option!$B$25:$E$28, TRANSPOSE(H3187:K3187)))</f>
        <v>-0.76331032322239067</v>
      </c>
      <c r="M3187" s="60">
        <v>-2.2808959931282513</v>
      </c>
      <c r="N3187" s="60">
        <v>-1.9272213959794091</v>
      </c>
      <c r="O3187" s="60">
        <v>-1.0651591982952897</v>
      </c>
      <c r="P3187" s="56" t="str">
        <f t="shared" si="3968"/>
        <v>637/5</v>
      </c>
      <c r="R3187" s="80">
        <v>797</v>
      </c>
      <c r="S3187" s="3" t="s">
        <v>28</v>
      </c>
      <c r="T3187" s="60">
        <f t="array" aca="1" ref="T3187:T3190" ca="1">TRANSPOSE(OFFSET($L$3, MATCH($R3187 &amp; "/" &amp; T$2, $P$3:$P$5002, 0) - 1, 0, 1, $E$1))</f>
        <v>-0.35336145143123271</v>
      </c>
      <c r="U3187" s="60">
        <f t="array" aca="1" ref="U3187:U3190" ca="1">TRANSPOSE(OFFSET($L$3, MATCH($R3187 &amp; "/" &amp; U$2, $P$3:$P$5002, 0) - 1, 0, 1, $E$1))</f>
        <v>-1.2818490635086144</v>
      </c>
      <c r="V3187" s="60">
        <f t="array" aca="1" ref="V3187:V3190" ca="1">TRANSPOSE(OFFSET($L$3, MATCH($R3187 &amp; "/" &amp; V$2, $P$3:$P$5002, 0) - 1, 0, 1, $E$1))</f>
        <v>-0.72269215452565616</v>
      </c>
      <c r="W3187" s="60">
        <f t="array" aca="1" ref="W3187:W3190" ca="1">TRANSPOSE(OFFSET($L$3, MATCH($R3187 &amp; "/" &amp; W$2, $P$3:$P$5002, 0) - 1, 0, 1, $E$1))</f>
        <v>-0.59149272817279941</v>
      </c>
      <c r="X3187" s="60">
        <f t="array" aca="1" ref="X3187:X3190" ca="1">TRANSPOSE(OFFSET($L$3, MATCH($R3187 &amp; "/" &amp; X$2, $P$3:$P$5002, 0) - 1, 0, 1, $E$1))</f>
        <v>0.57555735407286523</v>
      </c>
      <c r="Y3187" s="52">
        <f ca="1">$B$11 * EXP(($E$3 - $C$11^2/2) * Y$2 + $C$11*SQRT(Y$2)*T3187)</f>
        <v>90.392540785477038</v>
      </c>
      <c r="Z3187" s="52">
        <f ca="1">Y3187 * EXP(($E$3 - $C$11^2/2) * (Z$2-Y$2) + $C$11*SQRT(Z$2-Y$2)*U3187)</f>
        <v>61.843501926867141</v>
      </c>
      <c r="AA3187" s="52">
        <f ca="1">Z3187 * EXP(($E$3 - $C$11^2/2) * (AA$2-Z$2) + $C$11*SQRT(AA$2-Z$2)*V3187)</f>
        <v>50.038834059052014</v>
      </c>
      <c r="AB3187" s="52">
        <f ca="1">AA3187 * EXP(($E$3 - $C$11^2/2) * (AB$2-AA$2) + $C$11*SQRT(AB$2-AA$2)*W3187)</f>
        <v>42.112793018275376</v>
      </c>
      <c r="AC3187" s="52">
        <f ca="1">AB3187 * EXP(($E$3 - $C$11^2/2) * (AC$2-AB$2) + $C$11*SQRT(AC$2-AB$2)*X3187)</f>
        <v>50.300688904099701</v>
      </c>
      <c r="AD3187" s="47"/>
      <c r="AE3187" s="3" t="s">
        <v>69</v>
      </c>
      <c r="AF3187" s="20" cm="1">
        <f t="array" aca="1" ref="AF3187" ca="1">MIN(Y3187:Y3190 / $D$11:$D$14)</f>
        <v>0.51344358380694233</v>
      </c>
      <c r="AG3187" s="20" cm="1">
        <f t="array" aca="1" ref="AG3187" ca="1">MIN(Z3187:Z3190 / $D$11:$D$14)</f>
        <v>0.41276340831091685</v>
      </c>
      <c r="AH3187" s="20" cm="1">
        <f t="array" aca="1" ref="AH3187" ca="1">MIN(AA3187:AA3190 / $D$11:$D$14)</f>
        <v>0.33866434045898275</v>
      </c>
      <c r="AI3187" s="20" cm="1">
        <f t="array" aca="1" ref="AI3187" ca="1">MIN(AB3187:AB3190 / $D$11:$D$14)</f>
        <v>0.28971130791788718</v>
      </c>
      <c r="AJ3187" s="20" cm="1">
        <f t="array" aca="1" ref="AJ3187" ca="1">MIN(AC3187:AC3190 / $D$11:$D$14)</f>
        <v>0.31887499705624001</v>
      </c>
      <c r="AK3187" s="72">
        <f t="array" aca="1" ref="AK3187" ca="1">SUMPRODUCT(AF3188:AJ3188, EXP(-$E$3*$AF$2:$AJ$2))</f>
        <v>77880.078307140488</v>
      </c>
      <c r="AL3187" s="70">
        <f ca="1">MAX(AC3188 - $D$11, 0) * EXP(-$E$2*$E$3)</f>
        <v>5.9563946528186555</v>
      </c>
    </row>
    <row r="3188" spans="6:38" ht="14.55" customHeight="1" x14ac:dyDescent="0.3">
      <c r="F3188" s="79"/>
      <c r="G3188" s="3">
        <v>3186</v>
      </c>
      <c r="H3188" s="61">
        <v>0.68526754111553123</v>
      </c>
      <c r="I3188" s="61">
        <v>1.9130740231998851</v>
      </c>
      <c r="J3188" s="61">
        <v>0.58754676319255728</v>
      </c>
      <c r="K3188" s="62">
        <v>-7.1824493385748645E-2</v>
      </c>
      <c r="L3188" s="60">
        <f t="array" ref="L3188:O3188">TRANSPOSE(MMULT(Option!$B$25:$E$28, TRANSPOSE(H3188:K3188)))</f>
        <v>0.68526754111553123</v>
      </c>
      <c r="M3188" s="60">
        <v>2.027468320719648</v>
      </c>
      <c r="N3188" s="60">
        <v>1.2911156252500278</v>
      </c>
      <c r="O3188" s="60">
        <v>0.82823795341550799</v>
      </c>
      <c r="P3188" s="56" t="str">
        <f t="shared" si="3968"/>
        <v>638/1</v>
      </c>
      <c r="R3188" s="80"/>
      <c r="S3188" s="3" t="s">
        <v>29</v>
      </c>
      <c r="T3188" s="60">
        <f ca="1"/>
        <v>0.33095777045647778</v>
      </c>
      <c r="U3188" s="60">
        <f ca="1"/>
        <v>-0.32710890752707206</v>
      </c>
      <c r="V3188" s="60">
        <f ca="1"/>
        <v>-0.23355787883179907</v>
      </c>
      <c r="W3188" s="60">
        <f ca="1"/>
        <v>0.14301060567647939</v>
      </c>
      <c r="X3188" s="60">
        <f ca="1"/>
        <v>0.24902496021574849</v>
      </c>
      <c r="Y3188" s="52">
        <f ca="1">$B$12 * EXP(($E$3 - $C$12^2/2) * Y$2 + $C$12*SQRT(Y$2)*T3188)</f>
        <v>110.99193234840867</v>
      </c>
      <c r="Z3188" s="52">
        <f ca="1">Y3188 * EXP(($E$3 - $C$12^2/2) * (Z$2-Y$2) + $C$12*SQRT(Z$2-Y$2)*U3188)</f>
        <v>101.12171040550642</v>
      </c>
      <c r="AA3188" s="52">
        <f ca="1">Z3188 * EXP(($E$3 - $C$12^2/2) * (AA$2-Z$2) + $C$12*SQRT(AA$2-Z$2)*V3188)</f>
        <v>94.751481641480254</v>
      </c>
      <c r="AB3188" s="52">
        <f ca="1">AA3188 * EXP(($E$3 - $C$12^2/2) * (AB$2-AA$2) + $C$12*SQRT(AB$2-AA$2)*W3188)</f>
        <v>99.4008497998568</v>
      </c>
      <c r="AC3188" s="52">
        <f ca="1">AB3188 * EXP(($E$3 - $C$12^2/2) * (AC$2-AB$2) + $C$12*SQRT(AC$2-AB$2)*X3188)</f>
        <v>107.64816212604211</v>
      </c>
      <c r="AD3188" s="47"/>
      <c r="AE3188" s="3" t="s">
        <v>47</v>
      </c>
      <c r="AF3188" s="64">
        <f t="shared" ref="AF3188" ca="1" si="4029">($B$5*AF3190 + (1 + $B$6)*AF3189)*$B$2</f>
        <v>0</v>
      </c>
      <c r="AG3188" s="64">
        <f t="shared" ref="AG3188" ca="1" si="4030">($B$5*AG3190 + (1 + $B$6)*AG3189)*$B$2</f>
        <v>0</v>
      </c>
      <c r="AH3188" s="64">
        <f t="shared" ref="AH3188" ca="1" si="4031">($B$5*AH3190 + (1 + $B$6)*AH3189)*$B$2</f>
        <v>0</v>
      </c>
      <c r="AI3188" s="64">
        <f t="shared" ref="AI3188" ca="1" si="4032">($B$5*AI3190 + (1 + $B$6)*AI3189)*$B$2</f>
        <v>0</v>
      </c>
      <c r="AJ3188" s="64" cm="1">
        <f t="array" aca="1" ref="AJ3188" ca="1">($B$5*AJ3190 + (1 + $B$6)*AJ3189 + AND(NOT(AF3189:AJ3189)))*$B$2</f>
        <v>100000</v>
      </c>
      <c r="AK3188" s="73"/>
      <c r="AL3188" s="70"/>
    </row>
    <row r="3189" spans="6:38" ht="14.55" customHeight="1" x14ac:dyDescent="0.3">
      <c r="F3189" s="79"/>
      <c r="G3189" s="3">
        <v>3187</v>
      </c>
      <c r="H3189" s="61">
        <v>9.8977938002110702E-2</v>
      </c>
      <c r="I3189" s="61">
        <v>-0.13953620890203172</v>
      </c>
      <c r="J3189" s="61">
        <v>-1.2942970716818962</v>
      </c>
      <c r="K3189" s="62">
        <v>-2.4758801682122304</v>
      </c>
      <c r="L3189" s="60">
        <f t="array" ref="L3189:O3189">TRANSPOSE(MMULT(Option!$B$25:$E$28, TRANSPOSE(H3189:K3189)))</f>
        <v>9.8977938002110702E-2</v>
      </c>
      <c r="M3189" s="60">
        <v>-8.8295872695301952E-2</v>
      </c>
      <c r="N3189" s="60">
        <v>-1.1337421273452037</v>
      </c>
      <c r="O3189" s="60">
        <v>-2.3697860091812415</v>
      </c>
      <c r="P3189" s="56" t="str">
        <f t="shared" si="3968"/>
        <v>638/2</v>
      </c>
      <c r="R3189" s="80"/>
      <c r="S3189" s="3" t="s">
        <v>31</v>
      </c>
      <c r="T3189" s="60">
        <f ca="1"/>
        <v>-2.2387170721774758</v>
      </c>
      <c r="U3189" s="60">
        <f ca="1"/>
        <v>-0.7442186324939879</v>
      </c>
      <c r="V3189" s="60">
        <f ca="1"/>
        <v>-0.67621698952482101</v>
      </c>
      <c r="W3189" s="60">
        <f ca="1"/>
        <v>-0.53708177836749971</v>
      </c>
      <c r="X3189" s="60">
        <f ca="1"/>
        <v>0.30304743339089568</v>
      </c>
      <c r="Y3189" s="52">
        <f ca="1">$B$13 * EXP(($E$3 - $C$13^2/2) * Y$2 + $C$13*SQRT(Y$2)*T3189)</f>
        <v>51.344358380694231</v>
      </c>
      <c r="Z3189" s="52">
        <f ca="1">Y3189 * EXP(($E$3 - $C$13^2/2) * (Z$2-Y$2) + $C$13*SQRT(Z$2-Y$2)*U3189)</f>
        <v>41.276340831091687</v>
      </c>
      <c r="AA3189" s="52">
        <f ca="1">Z3189 * EXP(($E$3 - $C$13^2/2) * (AA$2-Z$2) + $C$13*SQRT(AA$2-Z$2)*V3189)</f>
        <v>33.866434045898274</v>
      </c>
      <c r="AB3189" s="52">
        <f ca="1">AA3189 * EXP(($E$3 - $C$13^2/2) * (AB$2-AA$2) + $C$13*SQRT(AB$2-AA$2)*W3189)</f>
        <v>28.971130791788717</v>
      </c>
      <c r="AC3189" s="52">
        <f ca="1">AB3189 * EXP(($E$3 - $C$13^2/2) * (AC$2-AB$2) + $C$13*SQRT(AC$2-AB$2)*X3189)</f>
        <v>31.887499705624002</v>
      </c>
      <c r="AD3189" s="47"/>
      <c r="AE3189" s="3" t="s">
        <v>46</v>
      </c>
      <c r="AF3189" s="52" t="b">
        <f t="shared" ref="AF3189" ca="1" si="4033">AF3187 &gt;= $B$4</f>
        <v>0</v>
      </c>
      <c r="AG3189" s="52" t="b">
        <f t="array" aca="1" ref="AG3189" ca="1">AND(AG3187 &gt;= $B$4, NOT(OR($AF3189:AF3189)))</f>
        <v>0</v>
      </c>
      <c r="AH3189" s="52" t="b">
        <f t="array" aca="1" ref="AH3189" ca="1">AND(AH3187 &gt;= $B$4, NOT(OR($AF3189:AG3189)))</f>
        <v>0</v>
      </c>
      <c r="AI3189" s="52" t="b">
        <f t="array" aca="1" ref="AI3189" ca="1">AND(AI3187 &gt;= $B$4, NOT(OR($AF3189:AH3189)))</f>
        <v>0</v>
      </c>
      <c r="AJ3189" s="52" t="b">
        <f t="array" aca="1" ref="AJ3189" ca="1">AND(AJ3187 &gt;= $B$4, NOT(OR($AF3189:AI3189)))</f>
        <v>0</v>
      </c>
      <c r="AK3189" s="73"/>
      <c r="AL3189" s="70"/>
    </row>
    <row r="3190" spans="6:38" ht="14.55" customHeight="1" x14ac:dyDescent="0.3">
      <c r="F3190" s="79"/>
      <c r="G3190" s="3">
        <v>3188</v>
      </c>
      <c r="H3190" s="61">
        <v>0.77407516964711354</v>
      </c>
      <c r="I3190" s="61">
        <v>-0.64723046624990033</v>
      </c>
      <c r="J3190" s="61">
        <v>0.54186771436649239</v>
      </c>
      <c r="K3190" s="62">
        <v>1.7307035169058394E-2</v>
      </c>
      <c r="L3190" s="60">
        <f t="array" ref="L3190:O3190">TRANSPOSE(MMULT(Option!$B$25:$E$28, TRANSPOSE(H3190:K3190)))</f>
        <v>0.77407516964711354</v>
      </c>
      <c r="M3190" s="60">
        <v>-0.28356645287550036</v>
      </c>
      <c r="N3190" s="60">
        <v>0.61607321542987581</v>
      </c>
      <c r="O3190" s="60">
        <v>0.26072795551102146</v>
      </c>
      <c r="P3190" s="56" t="str">
        <f t="shared" si="3968"/>
        <v>638/3</v>
      </c>
      <c r="R3190" s="80"/>
      <c r="S3190" s="3" t="s">
        <v>30</v>
      </c>
      <c r="T3190" s="60">
        <f ca="1"/>
        <v>-0.89395917213493781</v>
      </c>
      <c r="U3190" s="60">
        <f ca="1"/>
        <v>6.7406348644591496E-2</v>
      </c>
      <c r="V3190" s="60">
        <f ca="1"/>
        <v>1.388581533945775</v>
      </c>
      <c r="W3190" s="60">
        <f ca="1"/>
        <v>0.93673457613040845</v>
      </c>
      <c r="X3190" s="60">
        <f ca="1"/>
        <v>1.9089326702342255</v>
      </c>
      <c r="Y3190" s="52">
        <f ca="1">$B$14 * EXP(($E$3 - $C$14^2/2) * Y$2 + $C$14*SQRT(Y$2)*T3190)</f>
        <v>76.859757830732221</v>
      </c>
      <c r="Z3190" s="52">
        <f ca="1">Y3190 * EXP(($E$3 - $C$14^2/2) * (Z$2-Y$2) + $C$14*SQRT(Z$2-Y$2)*U3190)</f>
        <v>78.822961100284644</v>
      </c>
      <c r="AA3190" s="52">
        <f ca="1">Z3190 * EXP(($E$3 - $C$14^2/2) * (AA$2-Z$2) + $C$14*SQRT(AA$2-Z$2)*V3190)</f>
        <v>120.15454619461688</v>
      </c>
      <c r="AB3190" s="52">
        <f ca="1">AA3190 * EXP(($E$3 - $C$14^2/2) * (AB$2-AA$2) + $C$14*SQRT(AB$2-AA$2)*W3190)</f>
        <v>159.94006830400673</v>
      </c>
      <c r="AC3190" s="52">
        <f ca="1">AB3190 * EXP(($E$3 - $C$14^2/2) * (AC$2-AB$2) + $C$14*SQRT(AC$2-AB$2)*X3190)</f>
        <v>284.99709095300261</v>
      </c>
      <c r="AD3190" s="47"/>
      <c r="AE3190" s="3" t="s">
        <v>68</v>
      </c>
      <c r="AF3190" s="52" t="b">
        <f ca="1">AND(AF3187&gt;$B$3, NOT(OR($AF3189:AF3189)))</f>
        <v>0</v>
      </c>
      <c r="AG3190" s="52" t="b">
        <f ca="1">AND(AG3187&gt;$B$3, NOT(OR($AF3189:AG3189)))</f>
        <v>0</v>
      </c>
      <c r="AH3190" s="52" t="b">
        <f ca="1">AND(AH3187&gt;$B$3, NOT(OR($AF3189:AH3189)))</f>
        <v>0</v>
      </c>
      <c r="AI3190" s="52" t="b">
        <f ca="1">AND(AI3187&gt;$B$3, NOT(OR($AF3189:AI3189)))</f>
        <v>0</v>
      </c>
      <c r="AJ3190" s="52" t="b">
        <f ca="1">AND(AJ3187&gt;$B$3, NOT(OR($AF3189:AJ3189)))</f>
        <v>0</v>
      </c>
      <c r="AK3190" s="74"/>
      <c r="AL3190" s="70"/>
    </row>
    <row r="3191" spans="6:38" ht="14.55" customHeight="1" x14ac:dyDescent="0.3">
      <c r="F3191" s="79"/>
      <c r="G3191" s="3">
        <v>3189</v>
      </c>
      <c r="H3191" s="61">
        <v>0.74175719952012042</v>
      </c>
      <c r="I3191" s="61">
        <v>-0.57610180788597642</v>
      </c>
      <c r="J3191" s="61">
        <v>0.27650063096750049</v>
      </c>
      <c r="K3191" s="62">
        <v>-1.3343643697306544</v>
      </c>
      <c r="L3191" s="60">
        <f t="array" ref="L3191:O3191">TRANSPOSE(MMULT(Option!$B$25:$E$28, TRANSPOSE(H3191:K3191)))</f>
        <v>0.74175719952012042</v>
      </c>
      <c r="M3191" s="60">
        <v>-0.2313031487196307</v>
      </c>
      <c r="N3191" s="60">
        <v>0.3886973018527749</v>
      </c>
      <c r="O3191" s="60">
        <v>-0.94286996655755195</v>
      </c>
      <c r="P3191" s="56" t="str">
        <f t="shared" si="3968"/>
        <v>638/4</v>
      </c>
      <c r="R3191" s="80">
        <v>798</v>
      </c>
      <c r="S3191" s="3" t="s">
        <v>28</v>
      </c>
      <c r="T3191" s="60">
        <f t="array" aca="1" ref="T3191:T3194" ca="1">TRANSPOSE(OFFSET($L$3, MATCH($R3191 &amp; "/" &amp; T$2, $P$3:$P$5002, 0) - 1, 0, 1, $E$1))</f>
        <v>0.22256457602484225</v>
      </c>
      <c r="U3191" s="60">
        <f t="array" aca="1" ref="U3191:U3194" ca="1">TRANSPOSE(OFFSET($L$3, MATCH($R3191 &amp; "/" &amp; U$2, $P$3:$P$5002, 0) - 1, 0, 1, $E$1))</f>
        <v>0.31285587540196053</v>
      </c>
      <c r="V3191" s="60">
        <f t="array" aca="1" ref="V3191:V3194" ca="1">TRANSPOSE(OFFSET($L$3, MATCH($R3191 &amp; "/" &amp; V$2, $P$3:$P$5002, 0) - 1, 0, 1, $E$1))</f>
        <v>-0.27504587158991595</v>
      </c>
      <c r="W3191" s="60">
        <f t="array" aca="1" ref="W3191:W3194" ca="1">TRANSPOSE(OFFSET($L$3, MATCH($R3191 &amp; "/" &amp; W$2, $P$3:$P$5002, 0) - 1, 0, 1, $E$1))</f>
        <v>0.62700815750310435</v>
      </c>
      <c r="X3191" s="60">
        <f t="array" aca="1" ref="X3191:X3194" ca="1">TRANSPOSE(OFFSET($L$3, MATCH($R3191 &amp; "/" &amp; X$2, $P$3:$P$5002, 0) - 1, 0, 1, $E$1))</f>
        <v>-1.3932664196858109</v>
      </c>
      <c r="Y3191" s="52">
        <f ca="1">$B$11 * EXP(($E$3 - $C$11^2/2) * Y$2 + $C$11*SQRT(Y$2)*T3191)</f>
        <v>107.44075278965282</v>
      </c>
      <c r="Z3191" s="52">
        <f ca="1">Y3191 * EXP(($E$3 - $C$11^2/2) * (Z$2-Y$2) + $C$11*SQRT(Z$2-Y$2)*U3191)</f>
        <v>118.60472450760675</v>
      </c>
      <c r="AA3191" s="52">
        <f ca="1">Z3191 * EXP(($E$3 - $C$11^2/2) * (AA$2-Z$2) + $C$11*SQRT(AA$2-Z$2)*V3191)</f>
        <v>109.75850683089986</v>
      </c>
      <c r="AB3191" s="52">
        <f ca="1">AA3191 * EXP(($E$3 - $C$11^2/2) * (AB$2-AA$2) + $C$11*SQRT(AB$2-AA$2)*W3191)</f>
        <v>133.13784328494245</v>
      </c>
      <c r="AC3191" s="52">
        <f ca="1">AB3191 * EXP(($E$3 - $C$11^2/2) * (AC$2-AB$2) + $C$11*SQRT(AC$2-AB$2)*X3191)</f>
        <v>88.094057709359788</v>
      </c>
      <c r="AD3191" s="47"/>
      <c r="AE3191" s="3" t="s">
        <v>69</v>
      </c>
      <c r="AF3191" s="20" cm="1">
        <f t="array" aca="1" ref="AF3191" ca="1">MIN(Y3191:Y3194 / $D$11:$D$14)</f>
        <v>0.9485145098403307</v>
      </c>
      <c r="AG3191" s="20" cm="1">
        <f t="array" aca="1" ref="AG3191" ca="1">MIN(Z3191:Z3194 / $D$11:$D$14)</f>
        <v>0.93382328784857793</v>
      </c>
      <c r="AH3191" s="20" cm="1">
        <f t="array" aca="1" ref="AH3191" ca="1">MIN(AA3191:AA3194 / $D$11:$D$14)</f>
        <v>1.0975850683089987</v>
      </c>
      <c r="AI3191" s="20" cm="1">
        <f t="array" aca="1" ref="AI3191" ca="1">MIN(AB3191:AB3194 / $D$11:$D$14)</f>
        <v>1.2678552628521798</v>
      </c>
      <c r="AJ3191" s="20" cm="1">
        <f t="array" aca="1" ref="AJ3191" ca="1">MIN(AC3191:AC3194 / $D$11:$D$14)</f>
        <v>0.75950611158893655</v>
      </c>
      <c r="AK3191" s="72">
        <f t="array" aca="1" ref="AK3191" ca="1">SUMPRODUCT(AF3192:AJ3192, EXP(-$E$3*$AF$2:$AJ$2))</f>
        <v>130912.66188773618</v>
      </c>
      <c r="AL3191" s="70">
        <f ca="1">MAX(AC3192 - $D$11, 0) * EXP(-$E$2*$E$3)</f>
        <v>0</v>
      </c>
    </row>
    <row r="3192" spans="6:38" ht="14.55" customHeight="1" x14ac:dyDescent="0.3">
      <c r="F3192" s="79"/>
      <c r="G3192" s="3">
        <v>3190</v>
      </c>
      <c r="H3192" s="61">
        <v>0.52375073525201332</v>
      </c>
      <c r="I3192" s="61">
        <v>0.81557633209372471</v>
      </c>
      <c r="J3192" s="61">
        <v>2.111172718173739</v>
      </c>
      <c r="K3192" s="62">
        <v>-1.2206451924544091</v>
      </c>
      <c r="L3192" s="60">
        <f t="array" ref="L3192:O3192">TRANSPOSE(MMULT(Option!$B$25:$E$28, TRANSPOSE(H3192:K3192)))</f>
        <v>0.52375073525201332</v>
      </c>
      <c r="M3192" s="60">
        <v>0.95698834946759237</v>
      </c>
      <c r="N3192" s="60">
        <v>2.2773325586253219</v>
      </c>
      <c r="O3192" s="60">
        <v>-0.2101710610193277</v>
      </c>
      <c r="P3192" s="56" t="str">
        <f t="shared" si="3968"/>
        <v>638/5</v>
      </c>
      <c r="R3192" s="80"/>
      <c r="S3192" s="3" t="s">
        <v>29</v>
      </c>
      <c r="T3192" s="60">
        <f ca="1"/>
        <v>-0.19286064017907506</v>
      </c>
      <c r="U3192" s="60">
        <f ca="1"/>
        <v>-6.8699553018698623E-2</v>
      </c>
      <c r="V3192" s="60">
        <f ca="1"/>
        <v>0.96004321302165863</v>
      </c>
      <c r="W3192" s="60">
        <f ca="1"/>
        <v>2.5939325123617185E-2</v>
      </c>
      <c r="X3192" s="60">
        <f ca="1"/>
        <v>-1.7247120453485341</v>
      </c>
      <c r="Y3192" s="52">
        <f ca="1">$B$12 * EXP(($E$3 - $C$12^2/2) * Y$2 + $C$12*SQRT(Y$2)*T3192)</f>
        <v>94.851450984033065</v>
      </c>
      <c r="Z3192" s="52">
        <f ca="1">Y3192 * EXP(($E$3 - $C$12^2/2) * (Z$2-Y$2) + $C$12*SQRT(Z$2-Y$2)*U3192)</f>
        <v>93.382328784857791</v>
      </c>
      <c r="AA3192" s="52">
        <f ca="1">Z3192 * EXP(($E$3 - $C$12^2/2) * (AA$2-Z$2) + $C$12*SQRT(AA$2-Z$2)*V3192)</f>
        <v>125.17529212364779</v>
      </c>
      <c r="AB3192" s="52">
        <f ca="1">AA3192 * EXP(($E$3 - $C$12^2/2) * (AB$2-AA$2) + $C$12*SQRT(AB$2-AA$2)*W3192)</f>
        <v>126.78552628521797</v>
      </c>
      <c r="AC3192" s="52">
        <f ca="1">AB3192 * EXP(($E$3 - $C$12^2/2) * (AC$2-AB$2) + $C$12*SQRT(AC$2-AB$2)*X3192)</f>
        <v>75.950611158893651</v>
      </c>
      <c r="AD3192" s="47"/>
      <c r="AE3192" s="3" t="s">
        <v>47</v>
      </c>
      <c r="AF3192" s="64">
        <f t="shared" ref="AF3192" ca="1" si="4034">($B$5*AF3194 + (1 + $B$6)*AF3193)*$B$2</f>
        <v>15000</v>
      </c>
      <c r="AG3192" s="64">
        <f t="shared" ref="AG3192" ca="1" si="4035">($B$5*AG3194 + (1 + $B$6)*AG3193)*$B$2</f>
        <v>15000</v>
      </c>
      <c r="AH3192" s="64">
        <f t="shared" ref="AH3192" ca="1" si="4036">($B$5*AH3194 + (1 + $B$6)*AH3193)*$B$2</f>
        <v>15000</v>
      </c>
      <c r="AI3192" s="64">
        <f t="shared" ref="AI3192" ca="1" si="4037">($B$5*AI3194 + (1 + $B$6)*AI3193)*$B$2</f>
        <v>15000</v>
      </c>
      <c r="AJ3192" s="64" cm="1">
        <f t="array" aca="1" ref="AJ3192" ca="1">($B$5*AJ3194 + (1 + $B$6)*AJ3193 + AND(NOT(AF3193:AJ3193)))*$B$2</f>
        <v>100000</v>
      </c>
      <c r="AK3192" s="73"/>
      <c r="AL3192" s="70"/>
    </row>
    <row r="3193" spans="6:38" ht="14.55" customHeight="1" x14ac:dyDescent="0.3">
      <c r="F3193" s="79"/>
      <c r="G3193" s="3">
        <v>3191</v>
      </c>
      <c r="H3193" s="61">
        <v>-0.25287374170794741</v>
      </c>
      <c r="I3193" s="61">
        <v>-0.74437026032890019</v>
      </c>
      <c r="J3193" s="61">
        <v>9.1795751803213366E-2</v>
      </c>
      <c r="K3193" s="62">
        <v>0.71524758019278611</v>
      </c>
      <c r="L3193" s="60">
        <f t="array" ref="L3193:O3193">TRANSPOSE(MMULT(Option!$B$25:$E$28, TRANSPOSE(H3193:K3193)))</f>
        <v>-0.25287374170794741</v>
      </c>
      <c r="M3193" s="60">
        <v>-0.78337610928941281</v>
      </c>
      <c r="N3193" s="60">
        <v>-0.21544625320623653</v>
      </c>
      <c r="O3193" s="60">
        <v>0.33434674477056348</v>
      </c>
      <c r="P3193" s="56" t="str">
        <f t="shared" si="3968"/>
        <v>639/1</v>
      </c>
      <c r="R3193" s="80"/>
      <c r="S3193" s="3" t="s">
        <v>31</v>
      </c>
      <c r="T3193" s="60">
        <f ca="1"/>
        <v>0.50945783821513757</v>
      </c>
      <c r="U3193" s="60">
        <f ca="1"/>
        <v>0.67912813113314474</v>
      </c>
      <c r="V3193" s="60">
        <f ca="1"/>
        <v>-0.58036593646633372</v>
      </c>
      <c r="W3193" s="60">
        <f ca="1"/>
        <v>0.78151002681373838</v>
      </c>
      <c r="X3193" s="60">
        <f ca="1"/>
        <v>-0.7254607527091802</v>
      </c>
      <c r="Y3193" s="52">
        <f ca="1">$B$13 * EXP(($E$3 - $C$13^2/2) * Y$2 + $C$13*SQRT(Y$2)*T3193)</f>
        <v>117.09757217318166</v>
      </c>
      <c r="Z3193" s="52">
        <f ca="1">Y3193 * EXP(($E$3 - $C$13^2/2) * (Z$2-Y$2) + $C$13*SQRT(Z$2-Y$2)*U3193)</f>
        <v>144.27857462989505</v>
      </c>
      <c r="AA3193" s="52">
        <f ca="1">Z3193 * EXP(($E$3 - $C$13^2/2) * (AA$2-Z$2) + $C$13*SQRT(AA$2-Z$2)*V3193)</f>
        <v>121.83116536877685</v>
      </c>
      <c r="AB3193" s="52">
        <f ca="1">AA3193 * EXP(($E$3 - $C$13^2/2) * (AB$2-AA$2) + $C$13*SQRT(AB$2-AA$2)*W3193)</f>
        <v>154.79307173137951</v>
      </c>
      <c r="AC3193" s="52">
        <f ca="1">AB3193 * EXP(($E$3 - $C$13^2/2) * (AC$2-AB$2) + $C$13*SQRT(AC$2-AB$2)*X3193)</f>
        <v>125.14223596065564</v>
      </c>
      <c r="AD3193" s="47"/>
      <c r="AE3193" s="3" t="s">
        <v>46</v>
      </c>
      <c r="AF3193" s="52" t="b">
        <f t="shared" ref="AF3193" ca="1" si="4038">AF3191 &gt;= $B$4</f>
        <v>0</v>
      </c>
      <c r="AG3193" s="52" t="b">
        <f t="array" aca="1" ref="AG3193" ca="1">AND(AG3191 &gt;= $B$4, NOT(OR($AF3193:AF3193)))</f>
        <v>0</v>
      </c>
      <c r="AH3193" s="52" t="b">
        <f t="array" aca="1" ref="AH3193" ca="1">AND(AH3191 &gt;= $B$4, NOT(OR($AF3193:AG3193)))</f>
        <v>0</v>
      </c>
      <c r="AI3193" s="52" t="b">
        <f t="array" aca="1" ref="AI3193" ca="1">AND(AI3191 &gt;= $B$4, NOT(OR($AF3193:AH3193)))</f>
        <v>0</v>
      </c>
      <c r="AJ3193" s="52" t="b">
        <f t="array" aca="1" ref="AJ3193" ca="1">AND(AJ3191 &gt;= $B$4, NOT(OR($AF3193:AI3193)))</f>
        <v>0</v>
      </c>
      <c r="AK3193" s="73"/>
      <c r="AL3193" s="70"/>
    </row>
    <row r="3194" spans="6:38" ht="14.55" customHeight="1" x14ac:dyDescent="0.3">
      <c r="F3194" s="79"/>
      <c r="G3194" s="3">
        <v>3192</v>
      </c>
      <c r="H3194" s="61">
        <v>0.72394407793605997</v>
      </c>
      <c r="I3194" s="61">
        <v>-1.8078080794200297</v>
      </c>
      <c r="J3194" s="61">
        <v>1.0121698151715708</v>
      </c>
      <c r="K3194" s="62">
        <v>0.96535331305634131</v>
      </c>
      <c r="L3194" s="60">
        <f t="array" ref="L3194:O3194">TRANSPOSE(MMULT(Option!$B$25:$E$28, TRANSPOSE(H3194:K3194)))</f>
        <v>0.72394407793605997</v>
      </c>
      <c r="M3194" s="60">
        <v>-1.3673058420045809</v>
      </c>
      <c r="N3194" s="60">
        <v>0.70518128993929508</v>
      </c>
      <c r="O3194" s="60">
        <v>0.84041686086863632</v>
      </c>
      <c r="P3194" s="56" t="str">
        <f t="shared" si="3968"/>
        <v>639/2</v>
      </c>
      <c r="R3194" s="80"/>
      <c r="S3194" s="3" t="s">
        <v>30</v>
      </c>
      <c r="T3194" s="60">
        <f ca="1"/>
        <v>1.261123406854157</v>
      </c>
      <c r="U3194" s="60">
        <f ca="1"/>
        <v>0.15854328055011777</v>
      </c>
      <c r="V3194" s="60">
        <f ca="1"/>
        <v>1.0936442405419069</v>
      </c>
      <c r="W3194" s="60">
        <f ca="1"/>
        <v>0.55785983930618444</v>
      </c>
      <c r="X3194" s="60">
        <f ca="1"/>
        <v>-0.98699550876182707</v>
      </c>
      <c r="Y3194" s="52">
        <f ca="1">$B$14 * EXP(($E$3 - $C$14^2/2) * Y$2 + $C$14*SQRT(Y$2)*T3194)</f>
        <v>146.71724162187837</v>
      </c>
      <c r="Z3194" s="52">
        <f ca="1">Y3194 * EXP(($E$3 - $C$14^2/2) * (Z$2-Y$2) + $C$14*SQRT(Z$2-Y$2)*U3194)</f>
        <v>154.6354161222495</v>
      </c>
      <c r="AA3194" s="52">
        <f ca="1">Z3194 * EXP(($E$3 - $C$14^2/2) * (AA$2-Z$2) + $C$14*SQRT(AA$2-Z$2)*V3194)</f>
        <v>215.75930644932683</v>
      </c>
      <c r="AB3194" s="52">
        <f ca="1">AA3194 * EXP(($E$3 - $C$14^2/2) * (AB$2-AA$2) + $C$14*SQRT(AB$2-AA$2)*W3194)</f>
        <v>256.34428805604165</v>
      </c>
      <c r="AC3194" s="52">
        <f ca="1">AB3194 * EXP(($E$3 - $C$14^2/2) * (AC$2-AB$2) + $C$14*SQRT(AC$2-AB$2)*X3194)</f>
        <v>191.6024712724485</v>
      </c>
      <c r="AD3194" s="47"/>
      <c r="AE3194" s="3" t="s">
        <v>68</v>
      </c>
      <c r="AF3194" s="52" t="b">
        <f ca="1">AND(AF3191&gt;$B$3, NOT(OR($AF3193:AF3193)))</f>
        <v>1</v>
      </c>
      <c r="AG3194" s="52" t="b">
        <f ca="1">AND(AG3191&gt;$B$3, NOT(OR($AF3193:AG3193)))</f>
        <v>1</v>
      </c>
      <c r="AH3194" s="52" t="b">
        <f ca="1">AND(AH3191&gt;$B$3, NOT(OR($AF3193:AH3193)))</f>
        <v>1</v>
      </c>
      <c r="AI3194" s="52" t="b">
        <f ca="1">AND(AI3191&gt;$B$3, NOT(OR($AF3193:AI3193)))</f>
        <v>1</v>
      </c>
      <c r="AJ3194" s="52" t="b">
        <f ca="1">AND(AJ3191&gt;$B$3, NOT(OR($AF3193:AJ3193)))</f>
        <v>0</v>
      </c>
      <c r="AK3194" s="74"/>
      <c r="AL3194" s="70"/>
    </row>
    <row r="3195" spans="6:38" ht="14.55" customHeight="1" x14ac:dyDescent="0.3">
      <c r="F3195" s="79"/>
      <c r="G3195" s="3">
        <v>3193</v>
      </c>
      <c r="H3195" s="61">
        <v>1.0989450735871298</v>
      </c>
      <c r="I3195" s="61">
        <v>-0.97979902773654381</v>
      </c>
      <c r="J3195" s="61">
        <v>0.77761797995145399</v>
      </c>
      <c r="K3195" s="62">
        <v>0.68139062161020181</v>
      </c>
      <c r="L3195" s="60">
        <f t="array" ref="L3195:O3195">TRANSPOSE(MMULT(Option!$B$25:$E$28, TRANSPOSE(H3195:K3195)))</f>
        <v>1.0989450735871298</v>
      </c>
      <c r="M3195" s="60">
        <v>-0.45842261265451778</v>
      </c>
      <c r="N3195" s="60">
        <v>0.86599611643396113</v>
      </c>
      <c r="O3195" s="60">
        <v>0.91828997351507724</v>
      </c>
      <c r="P3195" s="56" t="str">
        <f t="shared" si="3968"/>
        <v>639/3</v>
      </c>
      <c r="R3195" s="80">
        <v>799</v>
      </c>
      <c r="S3195" s="3" t="s">
        <v>28</v>
      </c>
      <c r="T3195" s="60">
        <f t="array" aca="1" ref="T3195:T3198" ca="1">TRANSPOSE(OFFSET($L$3, MATCH($R3195 &amp; "/" &amp; T$2, $P$3:$P$5002, 0) - 1, 0, 1, $E$1))</f>
        <v>1.1784387966985237</v>
      </c>
      <c r="U3195" s="60">
        <f t="array" aca="1" ref="U3195:U3198" ca="1">TRANSPOSE(OFFSET($L$3, MATCH($R3195 &amp; "/" &amp; U$2, $P$3:$P$5002, 0) - 1, 0, 1, $E$1))</f>
        <v>0.54923511668894298</v>
      </c>
      <c r="V3195" s="60">
        <f t="array" aca="1" ref="V3195:V3198" ca="1">TRANSPOSE(OFFSET($L$3, MATCH($R3195 &amp; "/" &amp; V$2, $P$3:$P$5002, 0) - 1, 0, 1, $E$1))</f>
        <v>-0.16987552707321965</v>
      </c>
      <c r="W3195" s="60">
        <f t="array" aca="1" ref="W3195:W3198" ca="1">TRANSPOSE(OFFSET($L$3, MATCH($R3195 &amp; "/" &amp; W$2, $P$3:$P$5002, 0) - 1, 0, 1, $E$1))</f>
        <v>0.4140510954921594</v>
      </c>
      <c r="X3195" s="60">
        <f t="array" aca="1" ref="X3195:X3198" ca="1">TRANSPOSE(OFFSET($L$3, MATCH($R3195 &amp; "/" &amp; X$2, $P$3:$P$5002, 0) - 1, 0, 1, $E$1))</f>
        <v>-0.6275787043885076</v>
      </c>
      <c r="Y3195" s="52">
        <f ca="1">$B$11 * EXP(($E$3 - $C$11^2/2) * Y$2 + $C$11*SQRT(Y$2)*T3195)</f>
        <v>143.1226313994832</v>
      </c>
      <c r="Z3195" s="52">
        <f ca="1">Y3195 * EXP(($E$3 - $C$11^2/2) * (Z$2-Y$2) + $C$11*SQRT(Z$2-Y$2)*U3195)</f>
        <v>169.60502644973445</v>
      </c>
      <c r="AA3195" s="52">
        <f ca="1">Z3195 * EXP(($E$3 - $C$11^2/2) * (AA$2-Z$2) + $C$11*SQRT(AA$2-Z$2)*V3195)</f>
        <v>161.98596600521176</v>
      </c>
      <c r="AB3195" s="52">
        <f ca="1">AA3195 * EXP(($E$3 - $C$11^2/2) * (AB$2-AA$2) + $C$11*SQRT(AB$2-AA$2)*W3195)</f>
        <v>184.3295209309951</v>
      </c>
      <c r="AC3195" s="52">
        <f ca="1">AB3195 * EXP(($E$3 - $C$11^2/2) * (AC$2-AB$2) + $C$11*SQRT(AC$2-AB$2)*X3195)</f>
        <v>153.46176057441556</v>
      </c>
      <c r="AD3195" s="47"/>
      <c r="AE3195" s="3" t="s">
        <v>69</v>
      </c>
      <c r="AF3195" s="20" cm="1">
        <f t="array" aca="1" ref="AF3195" ca="1">MIN(Y3195:Y3198 / $D$11:$D$14)</f>
        <v>1.3840295961378632</v>
      </c>
      <c r="AG3195" s="20" cm="1">
        <f t="array" aca="1" ref="AG3195" ca="1">MIN(Z3195:Z3198 / $D$11:$D$14)</f>
        <v>0.72383163858427546</v>
      </c>
      <c r="AH3195" s="20" cm="1">
        <f t="array" aca="1" ref="AH3195" ca="1">MIN(AA3195:AA3198 / $D$11:$D$14)</f>
        <v>1.0057692440677202</v>
      </c>
      <c r="AI3195" s="20" cm="1">
        <f t="array" aca="1" ref="AI3195" ca="1">MIN(AB3195:AB3198 / $D$11:$D$14)</f>
        <v>0.9072716387699995</v>
      </c>
      <c r="AJ3195" s="20" cm="1">
        <f t="array" aca="1" ref="AJ3195" ca="1">MIN(AC3195:AC3198 / $D$11:$D$14)</f>
        <v>0.93492313918466519</v>
      </c>
      <c r="AK3195" s="72">
        <f t="array" aca="1" ref="AK3195" ca="1">SUMPRODUCT(AF3196:AJ3196, EXP(-$E$3*$AF$2:$AJ$2))</f>
        <v>99879.089572574972</v>
      </c>
      <c r="AL3195" s="70">
        <f ca="1">MAX(AC3196 - $D$11, 0) * EXP(-$E$2*$E$3)</f>
        <v>203.55950555899381</v>
      </c>
    </row>
    <row r="3196" spans="6:38" ht="14.55" customHeight="1" x14ac:dyDescent="0.3">
      <c r="F3196" s="79"/>
      <c r="G3196" s="3">
        <v>3194</v>
      </c>
      <c r="H3196" s="61">
        <v>1.0730397085454346</v>
      </c>
      <c r="I3196" s="61">
        <v>0.10036967206881177</v>
      </c>
      <c r="J3196" s="61">
        <v>-1.2117265225025247</v>
      </c>
      <c r="K3196" s="62">
        <v>-0.30252305547300568</v>
      </c>
      <c r="L3196" s="60">
        <f t="array" ref="L3196:O3196">TRANSPOSE(MMULT(Option!$B$25:$E$28, TRANSPOSE(H3196:K3196)))</f>
        <v>1.0730397085454346</v>
      </c>
      <c r="M3196" s="60">
        <v>0.52120620736481882</v>
      </c>
      <c r="N3196" s="60">
        <v>-0.60877276841628236</v>
      </c>
      <c r="O3196" s="60">
        <v>-4.0071234420839985E-2</v>
      </c>
      <c r="P3196" s="56" t="str">
        <f t="shared" si="3968"/>
        <v>639/4</v>
      </c>
      <c r="R3196" s="80"/>
      <c r="S3196" s="3" t="s">
        <v>29</v>
      </c>
      <c r="T3196" s="60">
        <f ca="1"/>
        <v>1.0766851917228115</v>
      </c>
      <c r="U3196" s="60">
        <f ca="1"/>
        <v>0.88495964762576163</v>
      </c>
      <c r="V3196" s="60">
        <f ca="1"/>
        <v>0.75306618104872025</v>
      </c>
      <c r="W3196" s="60">
        <f ca="1"/>
        <v>1.569021435812656</v>
      </c>
      <c r="X3196" s="60">
        <f ca="1"/>
        <v>-8.4573734837102621E-2</v>
      </c>
      <c r="Y3196" s="52">
        <f ca="1">$B$12 * EXP(($E$3 - $C$12^2/2) * Y$2 + $C$12*SQRT(Y$2)*T3196)</f>
        <v>138.81966871944456</v>
      </c>
      <c r="Z3196" s="52">
        <f ca="1">Y3196 * EXP(($E$3 - $C$12^2/2) * (Z$2-Y$2) + $C$12*SQRT(Z$2-Y$2)*U3196)</f>
        <v>181.93757573819931</v>
      </c>
      <c r="AA3196" s="52">
        <f ca="1">Z3196 * EXP(($E$3 - $C$12^2/2) * (AA$2-Z$2) + $C$12*SQRT(AA$2-Z$2)*V3196)</f>
        <v>229.19736588066311</v>
      </c>
      <c r="AB3196" s="52">
        <f ca="1">AA3196 * EXP(($E$3 - $C$12^2/2) * (AB$2-AA$2) + $C$12*SQRT(AB$2-AA$2)*W3196)</f>
        <v>368.81306724648601</v>
      </c>
      <c r="AC3196" s="52">
        <f ca="1">AB3196 * EXP(($E$3 - $C$12^2/2) * (AC$2-AB$2) + $C$12*SQRT(AC$2-AB$2)*X3196)</f>
        <v>361.37557894613764</v>
      </c>
      <c r="AD3196" s="47"/>
      <c r="AE3196" s="3" t="s">
        <v>47</v>
      </c>
      <c r="AF3196" s="64">
        <f t="shared" ref="AF3196" ca="1" si="4039">($B$5*AF3198 + (1 + $B$6)*AF3197)*$B$2</f>
        <v>105000</v>
      </c>
      <c r="AG3196" s="64">
        <f t="shared" ref="AG3196" ca="1" si="4040">($B$5*AG3198 + (1 + $B$6)*AG3197)*$B$2</f>
        <v>0</v>
      </c>
      <c r="AH3196" s="64">
        <f t="shared" ref="AH3196" ca="1" si="4041">($B$5*AH3198 + (1 + $B$6)*AH3197)*$B$2</f>
        <v>0</v>
      </c>
      <c r="AI3196" s="64">
        <f t="shared" ref="AI3196" ca="1" si="4042">($B$5*AI3198 + (1 + $B$6)*AI3197)*$B$2</f>
        <v>0</v>
      </c>
      <c r="AJ3196" s="64" cm="1">
        <f t="array" aca="1" ref="AJ3196" ca="1">($B$5*AJ3198 + (1 + $B$6)*AJ3197 + AND(NOT(AF3197:AJ3197)))*$B$2</f>
        <v>0</v>
      </c>
      <c r="AK3196" s="73"/>
      <c r="AL3196" s="70"/>
    </row>
    <row r="3197" spans="6:38" ht="14.55" customHeight="1" x14ac:dyDescent="0.3">
      <c r="F3197" s="79"/>
      <c r="G3197" s="3">
        <v>3195</v>
      </c>
      <c r="H3197" s="61">
        <v>-0.34246974291126958</v>
      </c>
      <c r="I3197" s="61">
        <v>-1.1575895489196719</v>
      </c>
      <c r="J3197" s="61">
        <v>-0.73678088162431921</v>
      </c>
      <c r="K3197" s="62">
        <v>0.34466007901448914</v>
      </c>
      <c r="L3197" s="60">
        <f t="array" ref="L3197:O3197">TRANSPOSE(MMULT(Option!$B$25:$E$28, TRANSPOSE(H3197:K3197)))</f>
        <v>-0.34246974291126958</v>
      </c>
      <c r="M3197" s="60">
        <v>-1.1979362434873444</v>
      </c>
      <c r="N3197" s="60">
        <v>-1.0872380606257217</v>
      </c>
      <c r="O3197" s="60">
        <v>-0.28877164097059371</v>
      </c>
      <c r="P3197" s="56" t="str">
        <f t="shared" si="3968"/>
        <v>639/5</v>
      </c>
      <c r="R3197" s="80"/>
      <c r="S3197" s="3" t="s">
        <v>31</v>
      </c>
      <c r="T3197" s="60">
        <f ca="1"/>
        <v>1.4702788248615133</v>
      </c>
      <c r="U3197" s="60">
        <f ca="1"/>
        <v>0.3417673597103954</v>
      </c>
      <c r="V3197" s="60">
        <f ca="1"/>
        <v>-0.52325657478336318</v>
      </c>
      <c r="W3197" s="60">
        <f ca="1"/>
        <v>1.694495724299554</v>
      </c>
      <c r="X3197" s="60">
        <f ca="1"/>
        <v>0.8776159921382366</v>
      </c>
      <c r="Y3197" s="52">
        <f ca="1">$B$13 * EXP(($E$3 - $C$13^2/2) * Y$2 + $C$13*SQRT(Y$2)*T3197)</f>
        <v>156.2182133633803</v>
      </c>
      <c r="Z3197" s="52">
        <f ca="1">Y3197 * EXP(($E$3 - $C$13^2/2) * (Z$2-Y$2) + $C$13*SQRT(Z$2-Y$2)*U3197)</f>
        <v>173.95280753420636</v>
      </c>
      <c r="AA3197" s="52">
        <f ca="1">Z3197 * EXP(($E$3 - $C$13^2/2) * (AA$2-Z$2) + $C$13*SQRT(AA$2-Z$2)*V3197)</f>
        <v>149.42686397110307</v>
      </c>
      <c r="AB3197" s="52">
        <f ca="1">AA3197 * EXP(($E$3 - $C$13^2/2) * (AB$2-AA$2) + $C$13*SQRT(AB$2-AA$2)*W3197)</f>
        <v>249.67392991654609</v>
      </c>
      <c r="AC3197" s="52">
        <f ca="1">AB3197 * EXP(($E$3 - $C$13^2/2) * (AC$2-AB$2) + $C$13*SQRT(AC$2-AB$2)*X3197)</f>
        <v>326.50347239151341</v>
      </c>
      <c r="AD3197" s="47"/>
      <c r="AE3197" s="3" t="s">
        <v>46</v>
      </c>
      <c r="AF3197" s="52" t="b">
        <f t="shared" ref="AF3197" ca="1" si="4043">AF3195 &gt;= $B$4</f>
        <v>1</v>
      </c>
      <c r="AG3197" s="52" t="b">
        <f t="array" aca="1" ref="AG3197" ca="1">AND(AG3195 &gt;= $B$4, NOT(OR($AF3197:AF3197)))</f>
        <v>0</v>
      </c>
      <c r="AH3197" s="52" t="b">
        <f t="array" aca="1" ref="AH3197" ca="1">AND(AH3195 &gt;= $B$4, NOT(OR($AF3197:AG3197)))</f>
        <v>0</v>
      </c>
      <c r="AI3197" s="52" t="b">
        <f t="array" aca="1" ref="AI3197" ca="1">AND(AI3195 &gt;= $B$4, NOT(OR($AF3197:AH3197)))</f>
        <v>0</v>
      </c>
      <c r="AJ3197" s="52" t="b">
        <f t="array" aca="1" ref="AJ3197" ca="1">AND(AJ3195 &gt;= $B$4, NOT(OR($AF3197:AI3197)))</f>
        <v>0</v>
      </c>
      <c r="AK3197" s="73"/>
      <c r="AL3197" s="70"/>
    </row>
    <row r="3198" spans="6:38" ht="14.55" customHeight="1" x14ac:dyDescent="0.3">
      <c r="F3198" s="79"/>
      <c r="G3198" s="3">
        <v>3196</v>
      </c>
      <c r="H3198" s="61">
        <v>0.35629123416879355</v>
      </c>
      <c r="I3198" s="61">
        <v>-0.58045547152383958</v>
      </c>
      <c r="J3198" s="61">
        <v>0.46209359307211878</v>
      </c>
      <c r="K3198" s="62">
        <v>-0.26585867232400084</v>
      </c>
      <c r="L3198" s="60">
        <f t="array" ref="L3198:O3198">TRANSPOSE(MMULT(Option!$B$25:$E$28, TRANSPOSE(H3198:K3198)))</f>
        <v>0.35629123416879355</v>
      </c>
      <c r="M3198" s="60">
        <v>-0.3894797334943384</v>
      </c>
      <c r="N3198" s="60">
        <v>0.39637902569059036</v>
      </c>
      <c r="O3198" s="60">
        <v>-0.14695875941156183</v>
      </c>
      <c r="P3198" s="56" t="str">
        <f t="shared" si="3968"/>
        <v>640/1</v>
      </c>
      <c r="R3198" s="80"/>
      <c r="S3198" s="3" t="s">
        <v>30</v>
      </c>
      <c r="T3198" s="60">
        <f ca="1"/>
        <v>1.0666641381983619</v>
      </c>
      <c r="U3198" s="60">
        <f ca="1"/>
        <v>-2.1773189949674028</v>
      </c>
      <c r="V3198" s="60">
        <f ca="1"/>
        <v>1.0798304091412314</v>
      </c>
      <c r="W3198" s="60">
        <f ca="1"/>
        <v>-0.36022015979960087</v>
      </c>
      <c r="X3198" s="60">
        <f ca="1"/>
        <v>8.3408083584201764E-2</v>
      </c>
      <c r="Y3198" s="52">
        <f ca="1">$B$14 * EXP(($E$3 - $C$14^2/2) * Y$2 + $C$14*SQRT(Y$2)*T3198)</f>
        <v>138.40295961378632</v>
      </c>
      <c r="Z3198" s="52">
        <f ca="1">Y3198 * EXP(($E$3 - $C$14^2/2) * (Z$2-Y$2) + $C$14*SQRT(Z$2-Y$2)*U3198)</f>
        <v>72.383163858427551</v>
      </c>
      <c r="AA3198" s="52">
        <f ca="1">Z3198 * EXP(($E$3 - $C$14^2/2) * (AA$2-Z$2) + $C$14*SQRT(AA$2-Z$2)*V3198)</f>
        <v>100.57692440677201</v>
      </c>
      <c r="AB3198" s="52">
        <f ca="1">AA3198 * EXP(($E$3 - $C$14^2/2) * (AB$2-AA$2) + $C$14*SQRT(AB$2-AA$2)*W3198)</f>
        <v>90.727163876999953</v>
      </c>
      <c r="AC3198" s="52">
        <f ca="1">AB3198 * EXP(($E$3 - $C$14^2/2) * (AC$2-AB$2) + $C$14*SQRT(AC$2-AB$2)*X3198)</f>
        <v>93.492313918466522</v>
      </c>
      <c r="AD3198" s="47"/>
      <c r="AE3198" s="3" t="s">
        <v>68</v>
      </c>
      <c r="AF3198" s="52" t="b">
        <f ca="1">AND(AF3195&gt;$B$3, NOT(OR($AF3197:AF3197)))</f>
        <v>0</v>
      </c>
      <c r="AG3198" s="52" t="b">
        <f ca="1">AND(AG3195&gt;$B$3, NOT(OR($AF3197:AG3197)))</f>
        <v>0</v>
      </c>
      <c r="AH3198" s="52" t="b">
        <f ca="1">AND(AH3195&gt;$B$3, NOT(OR($AF3197:AH3197)))</f>
        <v>0</v>
      </c>
      <c r="AI3198" s="52" t="b">
        <f ca="1">AND(AI3195&gt;$B$3, NOT(OR($AF3197:AI3197)))</f>
        <v>0</v>
      </c>
      <c r="AJ3198" s="52" t="b">
        <f ca="1">AND(AJ3195&gt;$B$3, NOT(OR($AF3197:AJ3197)))</f>
        <v>0</v>
      </c>
      <c r="AK3198" s="74"/>
      <c r="AL3198" s="70"/>
    </row>
    <row r="3199" spans="6:38" ht="14.55" customHeight="1" x14ac:dyDescent="0.3">
      <c r="F3199" s="79"/>
      <c r="G3199" s="3">
        <v>3197</v>
      </c>
      <c r="H3199" s="61">
        <v>-0.13707311554257925</v>
      </c>
      <c r="I3199" s="61">
        <v>-1.412404347913637</v>
      </c>
      <c r="J3199" s="61">
        <v>-0.44378169025591629</v>
      </c>
      <c r="K3199" s="62">
        <v>1.0845105989209474</v>
      </c>
      <c r="L3199" s="60">
        <f t="array" ref="L3199:O3199">TRANSPOSE(MMULT(Option!$B$25:$E$28, TRANSPOSE(H3199:K3199)))</f>
        <v>-0.13707311554257925</v>
      </c>
      <c r="M3199" s="60">
        <v>-1.3493192134568286</v>
      </c>
      <c r="N3199" s="60">
        <v>-0.81446144807583432</v>
      </c>
      <c r="O3199" s="60">
        <v>0.4174185524610784</v>
      </c>
      <c r="P3199" s="56" t="str">
        <f t="shared" si="3968"/>
        <v>640/2</v>
      </c>
      <c r="R3199" s="80">
        <v>800</v>
      </c>
      <c r="S3199" s="3" t="s">
        <v>28</v>
      </c>
      <c r="T3199" s="60">
        <f t="array" aca="1" ref="T3199:T3202" ca="1">TRANSPOSE(OFFSET($L$3, MATCH($R3199 &amp; "/" &amp; T$2, $P$3:$P$5002, 0) - 1, 0, 1, $E$1))</f>
        <v>0.75111142144506593</v>
      </c>
      <c r="U3199" s="60">
        <f t="array" aca="1" ref="U3199:U3202" ca="1">TRANSPOSE(OFFSET($L$3, MATCH($R3199 &amp; "/" &amp; U$2, $P$3:$P$5002, 0) - 1, 0, 1, $E$1))</f>
        <v>0.11927342517119148</v>
      </c>
      <c r="V3199" s="60">
        <f t="array" aca="1" ref="V3199:V3202" ca="1">TRANSPOSE(OFFSET($L$3, MATCH($R3199 &amp; "/" &amp; V$2, $P$3:$P$5002, 0) - 1, 0, 1, $E$1))</f>
        <v>1.0624462709996219</v>
      </c>
      <c r="W3199" s="60">
        <f t="array" aca="1" ref="W3199:W3202" ca="1">TRANSPOSE(OFFSET($L$3, MATCH($R3199 &amp; "/" &amp; W$2, $P$3:$P$5002, 0) - 1, 0, 1, $E$1))</f>
        <v>-3.1082237032677629</v>
      </c>
      <c r="X3199" s="60">
        <f t="array" aca="1" ref="X3199:X3202" ca="1">TRANSPOSE(OFFSET($L$3, MATCH($R3199 &amp; "/" &amp; X$2, $P$3:$P$5002, 0) - 1, 0, 1, $E$1))</f>
        <v>0.87939096094621394</v>
      </c>
      <c r="Y3199" s="52">
        <f ca="1">$B$11 * EXP(($E$3 - $C$11^2/2) * Y$2 + $C$11*SQRT(Y$2)*T3199)</f>
        <v>125.90197304110798</v>
      </c>
      <c r="Z3199" s="52">
        <f ca="1">Y3199 * EXP(($E$3 - $C$11^2/2) * (Z$2-Y$2) + $C$11*SQRT(Z$2-Y$2)*U3199)</f>
        <v>131.14264710564714</v>
      </c>
      <c r="AA3199" s="52">
        <f ca="1">Z3199 * EXP(($E$3 - $C$11^2/2) * (AA$2-Z$2) + $C$11*SQRT(AA$2-Z$2)*V3199)</f>
        <v>181.27578057458575</v>
      </c>
      <c r="AB3199" s="52">
        <f ca="1">AA3199 * EXP(($E$3 - $C$11^2/2) * (AB$2-AA$2) + $C$11*SQRT(AB$2-AA$2)*W3199)</f>
        <v>71.704421350969227</v>
      </c>
      <c r="AC3199" s="52">
        <f ca="1">AB3199 * EXP(($E$3 - $C$11^2/2) * (AC$2-AB$2) + $C$11*SQRT(AC$2-AB$2)*X3199)</f>
        <v>93.819216200603762</v>
      </c>
      <c r="AD3199" s="47"/>
      <c r="AE3199" s="3" t="s">
        <v>69</v>
      </c>
      <c r="AF3199" s="20" cm="1">
        <f t="array" aca="1" ref="AF3199" ca="1">MIN(Y3199:Y3202 / $D$11:$D$14)</f>
        <v>1.0259737019627462</v>
      </c>
      <c r="AG3199" s="20" cm="1">
        <f t="array" aca="1" ref="AG3199" ca="1">MIN(Z3199:Z3202 / $D$11:$D$14)</f>
        <v>1.1262788796047822</v>
      </c>
      <c r="AH3199" s="20" cm="1">
        <f t="array" aca="1" ref="AH3199" ca="1">MIN(AA3199:AA3202 / $D$11:$D$14)</f>
        <v>0.89778659191819665</v>
      </c>
      <c r="AI3199" s="20" cm="1">
        <f t="array" aca="1" ref="AI3199" ca="1">MIN(AB3199:AB3202 / $D$11:$D$14)</f>
        <v>0.54465128865849088</v>
      </c>
      <c r="AJ3199" s="20" cm="1">
        <f t="array" aca="1" ref="AJ3199" ca="1">MIN(AC3199:AC3202 / $D$11:$D$14)</f>
        <v>0.55972611245098292</v>
      </c>
      <c r="AK3199" s="72">
        <f t="array" aca="1" ref="AK3199" ca="1">SUMPRODUCT(AF3200:AJ3200, EXP(-$E$3*$AF$2:$AJ$2))</f>
        <v>118631.70059156645</v>
      </c>
      <c r="AL3199" s="70">
        <f ca="1">MAX(AC3200 - $D$11, 0) * EXP(-$E$2*$E$3)</f>
        <v>0</v>
      </c>
    </row>
    <row r="3200" spans="6:38" ht="14.55" customHeight="1" x14ac:dyDescent="0.3">
      <c r="F3200" s="79"/>
      <c r="G3200" s="3">
        <v>3198</v>
      </c>
      <c r="H3200" s="61">
        <v>2.2888680541218482</v>
      </c>
      <c r="I3200" s="61">
        <v>1.3965911464641652</v>
      </c>
      <c r="J3200" s="61">
        <v>-1.2872810329147701</v>
      </c>
      <c r="K3200" s="62">
        <v>0.64635484327308435</v>
      </c>
      <c r="L3200" s="60">
        <f t="array" ref="L3200:O3200">TRANSPOSE(MMULT(Option!$B$25:$E$28, TRANSPOSE(H3200:K3200)))</f>
        <v>2.2888680541218482</v>
      </c>
      <c r="M3200" s="60">
        <v>2.1955441503641784</v>
      </c>
      <c r="N3200" s="60">
        <v>0.15062874131904191</v>
      </c>
      <c r="O3200" s="60">
        <v>1.5835143184137543</v>
      </c>
      <c r="P3200" s="56" t="str">
        <f t="shared" si="3968"/>
        <v>640/3</v>
      </c>
      <c r="R3200" s="80"/>
      <c r="S3200" s="3" t="s">
        <v>29</v>
      </c>
      <c r="T3200" s="60">
        <f ca="1"/>
        <v>0.58088818786429475</v>
      </c>
      <c r="U3200" s="60">
        <f ca="1"/>
        <v>1.6002878103674407</v>
      </c>
      <c r="V3200" s="60">
        <f ca="1"/>
        <v>-0.42727156220139118</v>
      </c>
      <c r="W3200" s="60">
        <f ca="1"/>
        <v>-1.4124468942296193</v>
      </c>
      <c r="X3200" s="60">
        <f ca="1"/>
        <v>-0.96182517219652675</v>
      </c>
      <c r="Y3200" s="52">
        <f ca="1">$B$12 * EXP(($E$3 - $C$12^2/2) * Y$2 + $C$12*SQRT(Y$2)*T3200)</f>
        <v>119.63394739629125</v>
      </c>
      <c r="Z3200" s="52">
        <f ca="1">Y3200 * EXP(($E$3 - $C$12^2/2) * (Z$2-Y$2) + $C$12*SQRT(Z$2-Y$2)*U3200)</f>
        <v>194.32324531950076</v>
      </c>
      <c r="AA3200" s="52">
        <f ca="1">Z3200 * EXP(($E$3 - $C$12^2/2) * (AA$2-Z$2) + $C$12*SQRT(AA$2-Z$2)*V3200)</f>
        <v>171.80180515452497</v>
      </c>
      <c r="AB3200" s="52">
        <f ca="1">AA3200 * EXP(($E$3 - $C$12^2/2) * (AB$2-AA$2) + $C$12*SQRT(AB$2-AA$2)*W3200)</f>
        <v>113.02482089480891</v>
      </c>
      <c r="AC3200" s="52">
        <f ca="1">AB3200 * EXP(($E$3 - $C$12^2/2) * (AC$2-AB$2) + $C$12*SQRT(AC$2-AB$2)*X3200)</f>
        <v>85.11981880320738</v>
      </c>
      <c r="AD3200" s="47"/>
      <c r="AE3200" s="3" t="s">
        <v>47</v>
      </c>
      <c r="AF3200" s="64">
        <f t="shared" ref="AF3200" ca="1" si="4044">($B$5*AF3202 + (1 + $B$6)*AF3201)*$B$2</f>
        <v>15000</v>
      </c>
      <c r="AG3200" s="64">
        <f t="shared" ref="AG3200" ca="1" si="4045">($B$5*AG3202 + (1 + $B$6)*AG3201)*$B$2</f>
        <v>15000</v>
      </c>
      <c r="AH3200" s="64">
        <f t="shared" ref="AH3200" ca="1" si="4046">($B$5*AH3202 + (1 + $B$6)*AH3201)*$B$2</f>
        <v>15000</v>
      </c>
      <c r="AI3200" s="64">
        <f t="shared" ref="AI3200" ca="1" si="4047">($B$5*AI3202 + (1 + $B$6)*AI3201)*$B$2</f>
        <v>0</v>
      </c>
      <c r="AJ3200" s="64" cm="1">
        <f t="array" aca="1" ref="AJ3200" ca="1">($B$5*AJ3202 + (1 + $B$6)*AJ3201 + AND(NOT(AF3201:AJ3201)))*$B$2</f>
        <v>100000</v>
      </c>
      <c r="AK3200" s="73"/>
      <c r="AL3200" s="70"/>
    </row>
    <row r="3201" spans="6:38" ht="14.55" customHeight="1" x14ac:dyDescent="0.3">
      <c r="F3201" s="79"/>
      <c r="G3201" s="3">
        <v>3199</v>
      </c>
      <c r="H3201" s="61">
        <v>0.29086426612203214</v>
      </c>
      <c r="I3201" s="61">
        <v>0.79030747505684618</v>
      </c>
      <c r="J3201" s="61">
        <v>-8.5370116036944652E-2</v>
      </c>
      <c r="K3201" s="62">
        <v>-1.7122524421299929E-2</v>
      </c>
      <c r="L3201" s="60">
        <f t="array" ref="L3201:O3201">TRANSPOSE(MMULT(Option!$B$25:$E$28, TRANSPOSE(H3201:K3201)))</f>
        <v>0.29086426612203214</v>
      </c>
      <c r="M3201" s="60">
        <v>0.84067447179629728</v>
      </c>
      <c r="N3201" s="60">
        <v>0.24831535004110872</v>
      </c>
      <c r="O3201" s="60">
        <v>0.29197138786706595</v>
      </c>
      <c r="P3201" s="56" t="str">
        <f t="shared" si="3968"/>
        <v>640/4</v>
      </c>
      <c r="R3201" s="80"/>
      <c r="S3201" s="3" t="s">
        <v>31</v>
      </c>
      <c r="T3201" s="60">
        <f ca="1"/>
        <v>6.8807049349416949E-2</v>
      </c>
      <c r="U3201" s="60">
        <f ca="1"/>
        <v>0.29425685691741688</v>
      </c>
      <c r="V3201" s="60">
        <f ca="1"/>
        <v>-0.77247353000264884</v>
      </c>
      <c r="W3201" s="60">
        <f ca="1"/>
        <v>-1.6826221310175857</v>
      </c>
      <c r="X3201" s="60">
        <f ca="1"/>
        <v>7.4339422076945078E-2</v>
      </c>
      <c r="Y3201" s="52">
        <f ca="1">$B$13 * EXP(($E$3 - $C$13^2/2) * Y$2 + $C$13*SQRT(Y$2)*T3201)</f>
        <v>102.59737019627462</v>
      </c>
      <c r="Z3201" s="52">
        <f ca="1">Y3201 * EXP(($E$3 - $C$13^2/2) * (Z$2-Y$2) + $C$13*SQRT(Z$2-Y$2)*U3201)</f>
        <v>112.62788796047822</v>
      </c>
      <c r="AA3201" s="52">
        <f ca="1">Z3201 * EXP(($E$3 - $C$13^2/2) * (AA$2-Z$2) + $C$13*SQRT(AA$2-Z$2)*V3201)</f>
        <v>89.778659191819671</v>
      </c>
      <c r="AB3201" s="52">
        <f ca="1">AA3201 * EXP(($E$3 - $C$13^2/2) * (AB$2-AA$2) + $C$13*SQRT(AB$2-AA$2)*W3201)</f>
        <v>54.465128865849088</v>
      </c>
      <c r="AC3201" s="52">
        <f ca="1">AB3201 * EXP(($E$3 - $C$13^2/2) * (AC$2-AB$2) + $C$13*SQRT(AC$2-AB$2)*X3201)</f>
        <v>55.972611245098292</v>
      </c>
      <c r="AD3201" s="47"/>
      <c r="AE3201" s="3" t="s">
        <v>46</v>
      </c>
      <c r="AF3201" s="52" t="b">
        <f t="shared" ref="AF3201" ca="1" si="4048">AF3199 &gt;= $B$4</f>
        <v>0</v>
      </c>
      <c r="AG3201" s="52" t="b">
        <f t="array" aca="1" ref="AG3201" ca="1">AND(AG3199 &gt;= $B$4, NOT(OR($AF3201:AF3201)))</f>
        <v>0</v>
      </c>
      <c r="AH3201" s="52" t="b">
        <f t="array" aca="1" ref="AH3201" ca="1">AND(AH3199 &gt;= $B$4, NOT(OR($AF3201:AG3201)))</f>
        <v>0</v>
      </c>
      <c r="AI3201" s="52" t="b">
        <f t="array" aca="1" ref="AI3201" ca="1">AND(AI3199 &gt;= $B$4, NOT(OR($AF3201:AH3201)))</f>
        <v>0</v>
      </c>
      <c r="AJ3201" s="52" t="b">
        <f t="array" aca="1" ref="AJ3201" ca="1">AND(AJ3199 &gt;= $B$4, NOT(OR($AF3201:AI3201)))</f>
        <v>0</v>
      </c>
      <c r="AK3201" s="73"/>
      <c r="AL3201" s="70"/>
    </row>
    <row r="3202" spans="6:38" ht="14.55" customHeight="1" x14ac:dyDescent="0.3">
      <c r="F3202" s="79"/>
      <c r="G3202" s="3">
        <v>3200</v>
      </c>
      <c r="H3202" s="61">
        <v>0.77828662424595207</v>
      </c>
      <c r="I3202" s="61">
        <v>-0.6238019143347181</v>
      </c>
      <c r="J3202" s="61">
        <v>-0.32376648567280869</v>
      </c>
      <c r="K3202" s="62">
        <v>1.0560270419087097</v>
      </c>
      <c r="L3202" s="60">
        <f t="array" ref="L3202:O3202">TRANSPOSE(MMULT(Option!$B$25:$E$28, TRANSPOSE(H3202:K3202)))</f>
        <v>0.77828662424595207</v>
      </c>
      <c r="M3202" s="60">
        <v>-0.26040924852105996</v>
      </c>
      <c r="N3202" s="60">
        <v>-0.13640239879491947</v>
      </c>
      <c r="O3202" s="60">
        <v>0.98909974794069089</v>
      </c>
      <c r="P3202" s="56" t="str">
        <f t="shared" si="3968"/>
        <v>640/5</v>
      </c>
      <c r="R3202" s="80"/>
      <c r="S3202" s="3" t="s">
        <v>30</v>
      </c>
      <c r="T3202" s="60">
        <f ca="1"/>
        <v>1.0265607314989713</v>
      </c>
      <c r="U3202" s="60">
        <f ca="1"/>
        <v>-0.47857882312494648</v>
      </c>
      <c r="V3202" s="60">
        <f ca="1"/>
        <v>0.66000001313673462</v>
      </c>
      <c r="W3202" s="60">
        <f ca="1"/>
        <v>-1.2758388528012277</v>
      </c>
      <c r="X3202" s="60">
        <f ca="1"/>
        <v>-0.23686424320804123</v>
      </c>
      <c r="Y3202" s="52">
        <f ca="1">$B$14 * EXP(($E$3 - $C$14^2/2) * Y$2 + $C$14*SQRT(Y$2)*T3202)</f>
        <v>136.74780711313838</v>
      </c>
      <c r="Z3202" s="52">
        <f ca="1">Y3202 * EXP(($E$3 - $C$14^2/2) * (Z$2-Y$2) + $C$14*SQRT(Z$2-Y$2)*U3202)</f>
        <v>119.05252216851888</v>
      </c>
      <c r="AA3202" s="52">
        <f ca="1">Z3202 * EXP(($E$3 - $C$14^2/2) * (AA$2-Z$2) + $C$14*SQRT(AA$2-Z$2)*V3202)</f>
        <v>145.84796775886733</v>
      </c>
      <c r="AB3202" s="52">
        <f ca="1">AA3202 * EXP(($E$3 - $C$14^2/2) * (AB$2-AA$2) + $C$14*SQRT(AB$2-AA$2)*W3202)</f>
        <v>99.964298435811614</v>
      </c>
      <c r="AC3202" s="52">
        <f ca="1">AB3202 * EXP(($E$3 - $C$14^2/2) * (AC$2-AB$2) + $C$14*SQRT(AC$2-AB$2)*X3202)</f>
        <v>93.574118513432751</v>
      </c>
      <c r="AD3202" s="47"/>
      <c r="AE3202" s="3" t="s">
        <v>68</v>
      </c>
      <c r="AF3202" s="52" t="b">
        <f ca="1">AND(AF3199&gt;$B$3, NOT(OR($AF3201:AF3201)))</f>
        <v>1</v>
      </c>
      <c r="AG3202" s="52" t="b">
        <f ca="1">AND(AG3199&gt;$B$3, NOT(OR($AF3201:AG3201)))</f>
        <v>1</v>
      </c>
      <c r="AH3202" s="52" t="b">
        <f ca="1">AND(AH3199&gt;$B$3, NOT(OR($AF3201:AH3201)))</f>
        <v>1</v>
      </c>
      <c r="AI3202" s="52" t="b">
        <f ca="1">AND(AI3199&gt;$B$3, NOT(OR($AF3201:AI3201)))</f>
        <v>0</v>
      </c>
      <c r="AJ3202" s="52" t="b">
        <f ca="1">AND(AJ3199&gt;$B$3, NOT(OR($AF3201:AJ3201)))</f>
        <v>0</v>
      </c>
      <c r="AK3202" s="74"/>
      <c r="AL3202" s="70"/>
    </row>
    <row r="3203" spans="6:38" ht="14.55" customHeight="1" x14ac:dyDescent="0.3">
      <c r="F3203" s="79"/>
      <c r="G3203" s="3">
        <v>3201</v>
      </c>
      <c r="H3203" s="61">
        <v>0.34468300314404599</v>
      </c>
      <c r="I3203" s="61">
        <v>-1.596506078979848</v>
      </c>
      <c r="J3203" s="61">
        <v>1.9834257282602086</v>
      </c>
      <c r="K3203" s="62">
        <v>1.3448273821638659</v>
      </c>
      <c r="L3203" s="60">
        <f t="array" ref="L3203:O3203">TRANSPOSE(MMULT(Option!$B$25:$E$28, TRANSPOSE(H3203:K3203)))</f>
        <v>0.34468300314404599</v>
      </c>
      <c r="M3203" s="60">
        <v>-1.3253487896188414</v>
      </c>
      <c r="N3203" s="60">
        <v>1.4618725569003372</v>
      </c>
      <c r="O3203" s="60">
        <v>1.2585762046758244</v>
      </c>
      <c r="P3203" s="56" t="str">
        <f t="shared" si="3968"/>
        <v>641/1</v>
      </c>
      <c r="R3203" s="80">
        <v>801</v>
      </c>
      <c r="S3203" s="3" t="s">
        <v>28</v>
      </c>
      <c r="T3203" s="60">
        <f t="array" aca="1" ref="T3203:T3206" ca="1">TRANSPOSE(OFFSET($L$3, MATCH($R3203 &amp; "/" &amp; T$2, $P$3:$P$5002, 0) - 1, 0, 1, $E$1))</f>
        <v>-1.624766780581917</v>
      </c>
      <c r="U3203" s="60">
        <f t="array" aca="1" ref="U3203:U3206" ca="1">TRANSPOSE(OFFSET($L$3, MATCH($R3203 &amp; "/" &amp; U$2, $P$3:$P$5002, 0) - 1, 0, 1, $E$1))</f>
        <v>-1.9493263486052848</v>
      </c>
      <c r="V3203" s="60">
        <f t="array" aca="1" ref="V3203:V3206" ca="1">TRANSPOSE(OFFSET($L$3, MATCH($R3203 &amp; "/" &amp; V$2, $P$3:$P$5002, 0) - 1, 0, 1, $E$1))</f>
        <v>-4.1409844205532648E-2</v>
      </c>
      <c r="W3203" s="60">
        <f t="array" aca="1" ref="W3203:W3206" ca="1">TRANSPOSE(OFFSET($L$3, MATCH($R3203 &amp; "/" &amp; W$2, $P$3:$P$5002, 0) - 1, 0, 1, $E$1))</f>
        <v>-0.72570202165650022</v>
      </c>
      <c r="X3203" s="60">
        <f t="array" aca="1" ref="X3203:X3206" ca="1">TRANSPOSE(OFFSET($L$3, MATCH($R3203 &amp; "/" &amp; X$2, $P$3:$P$5002, 0) - 1, 0, 1, $E$1))</f>
        <v>0.76086179204150994</v>
      </c>
      <c r="Y3203" s="52">
        <f ca="1">$B$11 * EXP(($E$3 - $C$11^2/2) * Y$2 + $C$11*SQRT(Y$2)*T3203)</f>
        <v>61.728155251682956</v>
      </c>
      <c r="Z3203" s="52">
        <f ca="1">Y3203 * EXP(($E$3 - $C$11^2/2) * (Z$2-Y$2) + $C$11*SQRT(Z$2-Y$2)*U3203)</f>
        <v>34.568478721799075</v>
      </c>
      <c r="AA3203" s="52">
        <f ca="1">Z3203 * EXP(($E$3 - $C$11^2/2) * (AA$2-Z$2) + $C$11*SQRT(AA$2-Z$2)*V3203)</f>
        <v>34.312828533484456</v>
      </c>
      <c r="AB3203" s="52">
        <f ca="1">AA3203 * EXP(($E$3 - $C$11^2/2) * (AB$2-AA$2) + $C$11*SQRT(AB$2-AA$2)*W3203)</f>
        <v>27.738149043308734</v>
      </c>
      <c r="AC3203" s="52">
        <f ca="1">AB3203 * EXP(($E$3 - $C$11^2/2) * (AC$2-AB$2) + $C$11*SQRT(AC$2-AB$2)*X3203)</f>
        <v>35.025179778977581</v>
      </c>
      <c r="AD3203" s="47"/>
      <c r="AE3203" s="3" t="s">
        <v>69</v>
      </c>
      <c r="AF3203" s="20" cm="1">
        <f t="array" aca="1" ref="AF3203" ca="1">MIN(Y3203:Y3206 / $D$11:$D$14)</f>
        <v>0.61728155251682959</v>
      </c>
      <c r="AG3203" s="20" cm="1">
        <f t="array" aca="1" ref="AG3203" ca="1">MIN(Z3203:Z3206 / $D$11:$D$14)</f>
        <v>0.34568478721799073</v>
      </c>
      <c r="AH3203" s="20" cm="1">
        <f t="array" aca="1" ref="AH3203" ca="1">MIN(AA3203:AA3206 / $D$11:$D$14)</f>
        <v>0.31845224244776554</v>
      </c>
      <c r="AI3203" s="20" cm="1">
        <f t="array" aca="1" ref="AI3203" ca="1">MIN(AB3203:AB3206 / $D$11:$D$14)</f>
        <v>0.27738149043308735</v>
      </c>
      <c r="AJ3203" s="20" cm="1">
        <f t="array" aca="1" ref="AJ3203" ca="1">MIN(AC3203:AC3206 / $D$11:$D$14)</f>
        <v>0.35025179778977583</v>
      </c>
      <c r="AK3203" s="72">
        <f t="array" aca="1" ref="AK3203" ca="1">SUMPRODUCT(AF3204:AJ3204, EXP(-$E$3*$AF$2:$AJ$2))</f>
        <v>77880.078307140488</v>
      </c>
      <c r="AL3203" s="70">
        <f ca="1">MAX(AC3204 - $D$11, 0) * EXP(-$E$2*$E$3)</f>
        <v>0</v>
      </c>
    </row>
    <row r="3204" spans="6:38" ht="14.55" customHeight="1" x14ac:dyDescent="0.3">
      <c r="F3204" s="79"/>
      <c r="G3204" s="3">
        <v>3202</v>
      </c>
      <c r="H3204" s="61">
        <v>-0.13810463842769144</v>
      </c>
      <c r="I3204" s="61">
        <v>-0.24904534854965651</v>
      </c>
      <c r="J3204" s="61">
        <v>0.43308270587900188</v>
      </c>
      <c r="K3204" s="62">
        <v>2.2023040676901018</v>
      </c>
      <c r="L3204" s="60">
        <f t="array" ref="L3204:O3204">TRANSPOSE(MMULT(Option!$B$25:$E$28, TRANSPOSE(H3204:K3204)))</f>
        <v>-0.13810463842769144</v>
      </c>
      <c r="M3204" s="60">
        <v>-0.28349568761216892</v>
      </c>
      <c r="N3204" s="60">
        <v>0.25992366382267085</v>
      </c>
      <c r="O3204" s="60">
        <v>1.8500123834019329</v>
      </c>
      <c r="P3204" s="56" t="str">
        <f t="shared" ref="P3204:P3267" si="4049">(QUOTIENT(G3204 - 1, $E$2) + 1) &amp; "/" &amp; MOD(G3204 -1, $E$2) + 1</f>
        <v>641/2</v>
      </c>
      <c r="R3204" s="80"/>
      <c r="S3204" s="3" t="s">
        <v>29</v>
      </c>
      <c r="T3204" s="60">
        <f ca="1"/>
        <v>-1.3730033354545006</v>
      </c>
      <c r="U3204" s="60">
        <f ca="1"/>
        <v>-1.9521715906148376</v>
      </c>
      <c r="V3204" s="60">
        <f ca="1"/>
        <v>-0.53910094203657488</v>
      </c>
      <c r="W3204" s="60">
        <f ca="1"/>
        <v>1.0762314958626791</v>
      </c>
      <c r="X3204" s="60">
        <f ca="1"/>
        <v>0.82729914386208658</v>
      </c>
      <c r="Y3204" s="52">
        <f ca="1">$B$12 * EXP(($E$3 - $C$12^2/2) * Y$2 + $C$12*SQRT(Y$2)*T3204)</f>
        <v>66.571009191483327</v>
      </c>
      <c r="Z3204" s="52">
        <f ca="1">Y3204 * EXP(($E$3 - $C$12^2/2) * (Z$2-Y$2) + $C$12*SQRT(Z$2-Y$2)*U3204)</f>
        <v>37.248724706310149</v>
      </c>
      <c r="AA3204" s="52">
        <f ca="1">Z3204 * EXP(($E$3 - $C$12^2/2) * (AA$2-Z$2) + $C$12*SQRT(AA$2-Z$2)*V3204)</f>
        <v>31.845224244776553</v>
      </c>
      <c r="AB3204" s="52">
        <f ca="1">AA3204 * EXP(($E$3 - $C$12^2/2) * (AB$2-AA$2) + $C$12*SQRT(AB$2-AA$2)*W3204)</f>
        <v>44.201418189982277</v>
      </c>
      <c r="AC3204" s="52">
        <f ca="1">AB3204 * EXP(($E$3 - $C$12^2/2) * (AC$2-AB$2) + $C$12*SQRT(AC$2-AB$2)*X3204)</f>
        <v>56.937069693826182</v>
      </c>
      <c r="AD3204" s="47"/>
      <c r="AE3204" s="3" t="s">
        <v>47</v>
      </c>
      <c r="AF3204" s="64">
        <f t="shared" ref="AF3204" ca="1" si="4050">($B$5*AF3206 + (1 + $B$6)*AF3205)*$B$2</f>
        <v>0</v>
      </c>
      <c r="AG3204" s="64">
        <f t="shared" ref="AG3204" ca="1" si="4051">($B$5*AG3206 + (1 + $B$6)*AG3205)*$B$2</f>
        <v>0</v>
      </c>
      <c r="AH3204" s="64">
        <f t="shared" ref="AH3204" ca="1" si="4052">($B$5*AH3206 + (1 + $B$6)*AH3205)*$B$2</f>
        <v>0</v>
      </c>
      <c r="AI3204" s="64">
        <f t="shared" ref="AI3204" ca="1" si="4053">($B$5*AI3206 + (1 + $B$6)*AI3205)*$B$2</f>
        <v>0</v>
      </c>
      <c r="AJ3204" s="64" cm="1">
        <f t="array" aca="1" ref="AJ3204" ca="1">($B$5*AJ3206 + (1 + $B$6)*AJ3205 + AND(NOT(AF3205:AJ3205)))*$B$2</f>
        <v>100000</v>
      </c>
      <c r="AK3204" s="73"/>
      <c r="AL3204" s="70"/>
    </row>
    <row r="3205" spans="6:38" ht="14.55" customHeight="1" x14ac:dyDescent="0.3">
      <c r="F3205" s="79"/>
      <c r="G3205" s="3">
        <v>3203</v>
      </c>
      <c r="H3205" s="61">
        <v>0.84940113166332076</v>
      </c>
      <c r="I3205" s="61">
        <v>0.2361979853206698</v>
      </c>
      <c r="J3205" s="61">
        <v>-1.2609014668182312</v>
      </c>
      <c r="K3205" s="62">
        <v>-0.35960430782160657</v>
      </c>
      <c r="L3205" s="60">
        <f t="array" ref="L3205:O3205">TRANSPOSE(MMULT(Option!$B$25:$E$28, TRANSPOSE(H3205:K3205)))</f>
        <v>0.84940113166332076</v>
      </c>
      <c r="M3205" s="60">
        <v>0.55623948201093587</v>
      </c>
      <c r="N3205" s="60">
        <v>-0.70585084619701133</v>
      </c>
      <c r="O3205" s="60">
        <v>-0.15243789413339595</v>
      </c>
      <c r="P3205" s="56" t="str">
        <f t="shared" si="4049"/>
        <v>641/3</v>
      </c>
      <c r="R3205" s="80"/>
      <c r="S3205" s="3" t="s">
        <v>31</v>
      </c>
      <c r="T3205" s="60">
        <f ca="1"/>
        <v>-0.88090678458652127</v>
      </c>
      <c r="U3205" s="60">
        <f ca="1"/>
        <v>-0.5821066871022621</v>
      </c>
      <c r="V3205" s="60">
        <f ca="1"/>
        <v>-1.2107921230015766</v>
      </c>
      <c r="W3205" s="60">
        <f ca="1"/>
        <v>-7.7218632435597317E-2</v>
      </c>
      <c r="X3205" s="60">
        <f ca="1"/>
        <v>8.4250165198526294E-2</v>
      </c>
      <c r="Y3205" s="52">
        <f ca="1">$B$13 * EXP(($E$3 - $C$13^2/2) * Y$2 + $C$13*SQRT(Y$2)*T3205)</f>
        <v>77.16130884335729</v>
      </c>
      <c r="Z3205" s="52">
        <f ca="1">Y3205 * EXP(($E$3 - $C$13^2/2) * (Z$2-Y$2) + $C$13*SQRT(Z$2-Y$2)*U3205)</f>
        <v>65.122241650482309</v>
      </c>
      <c r="AA3205" s="52">
        <f ca="1">Z3205 * EXP(($E$3 - $C$13^2/2) * (AA$2-Z$2) + $C$13*SQRT(AA$2-Z$2)*V3205)</f>
        <v>45.514388538471437</v>
      </c>
      <c r="AB3205" s="52">
        <f ca="1">AA3205 * EXP(($E$3 - $C$13^2/2) * (AB$2-AA$2) + $C$13*SQRT(AB$2-AA$2)*W3205)</f>
        <v>44.695057178818843</v>
      </c>
      <c r="AC3205" s="52">
        <f ca="1">AB3205 * EXP(($E$3 - $C$13^2/2) * (AC$2-AB$2) + $C$13*SQRT(AC$2-AB$2)*X3205)</f>
        <v>46.06889380172683</v>
      </c>
      <c r="AD3205" s="47"/>
      <c r="AE3205" s="3" t="s">
        <v>46</v>
      </c>
      <c r="AF3205" s="52" t="b">
        <f t="shared" ref="AF3205" ca="1" si="4054">AF3203 &gt;= $B$4</f>
        <v>0</v>
      </c>
      <c r="AG3205" s="52" t="b">
        <f t="array" aca="1" ref="AG3205" ca="1">AND(AG3203 &gt;= $B$4, NOT(OR($AF3205:AF3205)))</f>
        <v>0</v>
      </c>
      <c r="AH3205" s="52" t="b">
        <f t="array" aca="1" ref="AH3205" ca="1">AND(AH3203 &gt;= $B$4, NOT(OR($AF3205:AG3205)))</f>
        <v>0</v>
      </c>
      <c r="AI3205" s="52" t="b">
        <f t="array" aca="1" ref="AI3205" ca="1">AND(AI3203 &gt;= $B$4, NOT(OR($AF3205:AH3205)))</f>
        <v>0</v>
      </c>
      <c r="AJ3205" s="52" t="b">
        <f t="array" aca="1" ref="AJ3205" ca="1">AND(AJ3203 &gt;= $B$4, NOT(OR($AF3205:AI3205)))</f>
        <v>0</v>
      </c>
      <c r="AK3205" s="73"/>
      <c r="AL3205" s="70"/>
    </row>
    <row r="3206" spans="6:38" ht="14.55" customHeight="1" x14ac:dyDescent="0.3">
      <c r="F3206" s="79"/>
      <c r="G3206" s="3">
        <v>3204</v>
      </c>
      <c r="H3206" s="61">
        <v>1.1619816331739852</v>
      </c>
      <c r="I3206" s="61">
        <v>1.5495248451187926</v>
      </c>
      <c r="J3206" s="61">
        <v>-0.16269957069948376</v>
      </c>
      <c r="K3206" s="62">
        <v>-1.2428931623637143</v>
      </c>
      <c r="L3206" s="60">
        <f t="array" ref="L3206:O3206">TRANSPOSE(MMULT(Option!$B$25:$E$28, TRANSPOSE(H3206:K3206)))</f>
        <v>1.1619816331739852</v>
      </c>
      <c r="M3206" s="60">
        <v>1.8849556320639123</v>
      </c>
      <c r="N3206" s="60">
        <v>0.72765283373079581</v>
      </c>
      <c r="O3206" s="60">
        <v>-0.22555231629548</v>
      </c>
      <c r="P3206" s="56" t="str">
        <f t="shared" si="4049"/>
        <v>641/4</v>
      </c>
      <c r="R3206" s="80"/>
      <c r="S3206" s="3" t="s">
        <v>30</v>
      </c>
      <c r="T3206" s="60">
        <f ca="1"/>
        <v>-0.72151305766727869</v>
      </c>
      <c r="U3206" s="60">
        <f ca="1"/>
        <v>-1.5203705133602634</v>
      </c>
      <c r="V3206" s="60">
        <f ca="1"/>
        <v>-0.17267086396050121</v>
      </c>
      <c r="W3206" s="60">
        <f ca="1"/>
        <v>0.97366282195501497</v>
      </c>
      <c r="X3206" s="60">
        <f ca="1"/>
        <v>0.59277762978433812</v>
      </c>
      <c r="Y3206" s="52">
        <f ca="1">$B$14 * EXP(($E$3 - $C$14^2/2) * Y$2 + $C$14*SQRT(Y$2)*T3206)</f>
        <v>80.940657983375289</v>
      </c>
      <c r="Z3206" s="52">
        <f ca="1">Y3206 * EXP(($E$3 - $C$14^2/2) * (Z$2-Y$2) + $C$14*SQRT(Z$2-Y$2)*U3206)</f>
        <v>51.552727284520913</v>
      </c>
      <c r="AA3206" s="52">
        <f ca="1">Z3206 * EXP(($E$3 - $C$14^2/2) * (AA$2-Z$2) + $C$14*SQRT(AA$2-Z$2)*V3206)</f>
        <v>49.195583612304191</v>
      </c>
      <c r="AB3206" s="52">
        <f ca="1">AA3206 * EXP(($E$3 - $C$14^2/2) * (AB$2-AA$2) + $C$14*SQRT(AB$2-AA$2)*W3206)</f>
        <v>66.214713865689419</v>
      </c>
      <c r="AC3206" s="52">
        <f ca="1">AB3206 * EXP(($E$3 - $C$14^2/2) * (AC$2-AB$2) + $C$14*SQRT(AC$2-AB$2)*X3206)</f>
        <v>79.498328081160068</v>
      </c>
      <c r="AD3206" s="47"/>
      <c r="AE3206" s="3" t="s">
        <v>68</v>
      </c>
      <c r="AF3206" s="52" t="b">
        <f ca="1">AND(AF3203&gt;$B$3, NOT(OR($AF3205:AF3205)))</f>
        <v>0</v>
      </c>
      <c r="AG3206" s="52" t="b">
        <f ca="1">AND(AG3203&gt;$B$3, NOT(OR($AF3205:AG3205)))</f>
        <v>0</v>
      </c>
      <c r="AH3206" s="52" t="b">
        <f ca="1">AND(AH3203&gt;$B$3, NOT(OR($AF3205:AH3205)))</f>
        <v>0</v>
      </c>
      <c r="AI3206" s="52" t="b">
        <f ca="1">AND(AI3203&gt;$B$3, NOT(OR($AF3205:AI3205)))</f>
        <v>0</v>
      </c>
      <c r="AJ3206" s="52" t="b">
        <f ca="1">AND(AJ3203&gt;$B$3, NOT(OR($AF3205:AJ3205)))</f>
        <v>0</v>
      </c>
      <c r="AK3206" s="74"/>
      <c r="AL3206" s="70"/>
    </row>
    <row r="3207" spans="6:38" ht="14.55" customHeight="1" x14ac:dyDescent="0.3">
      <c r="F3207" s="79"/>
      <c r="G3207" s="3">
        <v>3205</v>
      </c>
      <c r="H3207" s="61">
        <v>0.69790987280009231</v>
      </c>
      <c r="I3207" s="61">
        <v>0.37299712569256444</v>
      </c>
      <c r="J3207" s="61">
        <v>-0.53563086393554471</v>
      </c>
      <c r="K3207" s="62">
        <v>-0.32228514656214857</v>
      </c>
      <c r="L3207" s="60">
        <f t="array" ref="L3207:O3207">TRANSPOSE(MMULT(Option!$B$25:$E$28, TRANSPOSE(H3207:K3207)))</f>
        <v>0.69790987280009231</v>
      </c>
      <c r="M3207" s="60">
        <v>0.62102146161746385</v>
      </c>
      <c r="N3207" s="60">
        <v>-9.3612455150063778E-2</v>
      </c>
      <c r="O3207" s="60">
        <v>-3.6954266676667569E-3</v>
      </c>
      <c r="P3207" s="56" t="str">
        <f t="shared" si="4049"/>
        <v>641/5</v>
      </c>
      <c r="R3207" s="80">
        <v>802</v>
      </c>
      <c r="S3207" s="3" t="s">
        <v>28</v>
      </c>
      <c r="T3207" s="60">
        <f t="array" aca="1" ref="T3207:T3210" ca="1">TRANSPOSE(OFFSET($L$3, MATCH($R3207 &amp; "/" &amp; T$2, $P$3:$P$5002, 0) - 1, 0, 1, $E$1))</f>
        <v>3.2358232012560245E-2</v>
      </c>
      <c r="U3207" s="60">
        <f t="array" aca="1" ref="U3207:U3210" ca="1">TRANSPOSE(OFFSET($L$3, MATCH($R3207 &amp; "/" &amp; U$2, $P$3:$P$5002, 0) - 1, 0, 1, $E$1))</f>
        <v>1.7654123621688087</v>
      </c>
      <c r="V3207" s="60">
        <f t="array" aca="1" ref="V3207:V3210" ca="1">TRANSPOSE(OFFSET($L$3, MATCH($R3207 &amp; "/" &amp; V$2, $P$3:$P$5002, 0) - 1, 0, 1, $E$1))</f>
        <v>-1.6465126294082022</v>
      </c>
      <c r="W3207" s="60">
        <f t="array" aca="1" ref="W3207:W3210" ca="1">TRANSPOSE(OFFSET($L$3, MATCH($R3207 &amp; "/" &amp; W$2, $P$3:$P$5002, 0) - 1, 0, 1, $E$1))</f>
        <v>-0.32984147855801987</v>
      </c>
      <c r="X3207" s="60">
        <f t="array" aca="1" ref="X3207:X3210" ca="1">TRANSPOSE(OFFSET($L$3, MATCH($R3207 &amp; "/" &amp; X$2, $P$3:$P$5002, 0) - 1, 0, 1, $E$1))</f>
        <v>-1.2439392527853352</v>
      </c>
      <c r="Y3207" s="52">
        <f ca="1">$B$11 * EXP(($E$3 - $C$11^2/2) * Y$2 + $C$11*SQRT(Y$2)*T3207)</f>
        <v>101.48161566181311</v>
      </c>
      <c r="Z3207" s="52">
        <f ca="1">Y3207 * EXP(($E$3 - $C$11^2/2) * (Z$2-Y$2) + $C$11*SQRT(Z$2-Y$2)*U3207)</f>
        <v>173.20941681335864</v>
      </c>
      <c r="AA3207" s="52">
        <f ca="1">Z3207 * EXP(($E$3 - $C$11^2/2) * (AA$2-Z$2) + $C$11*SQRT(AA$2-Z$2)*V3207)</f>
        <v>106.22373480608553</v>
      </c>
      <c r="AB3207" s="52">
        <f ca="1">AA3207 * EXP(($E$3 - $C$11^2/2) * (AB$2-AA$2) + $C$11*SQRT(AB$2-AA$2)*W3207)</f>
        <v>96.698233248480349</v>
      </c>
      <c r="AC3207" s="52">
        <f ca="1">AB3207 * EXP(($E$3 - $C$11^2/2) * (AC$2-AB$2) + $C$11*SQRT(AC$2-AB$2)*X3207)</f>
        <v>66.914344153821403</v>
      </c>
      <c r="AD3207" s="47"/>
      <c r="AE3207" s="3" t="s">
        <v>69</v>
      </c>
      <c r="AF3207" s="20" cm="1">
        <f t="array" aca="1" ref="AF3207" ca="1">MIN(Y3207:Y3210 / $D$11:$D$14)</f>
        <v>0.76810544146462267</v>
      </c>
      <c r="AG3207" s="20" cm="1">
        <f t="array" aca="1" ref="AG3207" ca="1">MIN(Z3207:Z3210 / $D$11:$D$14)</f>
        <v>1.2430227050550444</v>
      </c>
      <c r="AH3207" s="20" cm="1">
        <f t="array" aca="1" ref="AH3207" ca="1">MIN(AA3207:AA3210 / $D$11:$D$14)</f>
        <v>0.72077050614283267</v>
      </c>
      <c r="AI3207" s="20" cm="1">
        <f t="array" aca="1" ref="AI3207" ca="1">MIN(AB3207:AB3210 / $D$11:$D$14)</f>
        <v>0.96698233248480348</v>
      </c>
      <c r="AJ3207" s="20" cm="1">
        <f t="array" aca="1" ref="AJ3207" ca="1">MIN(AC3207:AC3210 / $D$11:$D$14)</f>
        <v>0.6237303469375336</v>
      </c>
      <c r="AK3207" s="72">
        <f t="array" aca="1" ref="AK3207" ca="1">SUMPRODUCT(AF3208:AJ3208, EXP(-$E$3*$AF$2:$AJ$2))</f>
        <v>103733.60087384962</v>
      </c>
      <c r="AL3207" s="70">
        <f ca="1">MAX(AC3208 - $D$11, 0) * EXP(-$E$2*$E$3)</f>
        <v>21.558420983989837</v>
      </c>
    </row>
    <row r="3208" spans="6:38" ht="14.55" customHeight="1" x14ac:dyDescent="0.3">
      <c r="F3208" s="79"/>
      <c r="G3208" s="3">
        <v>3206</v>
      </c>
      <c r="H3208" s="61">
        <v>1.4834059542770222</v>
      </c>
      <c r="I3208" s="61">
        <v>-1.2401748562999828</v>
      </c>
      <c r="J3208" s="61">
        <v>2.0113127882523321</v>
      </c>
      <c r="K3208" s="62">
        <v>2.0556257523069763</v>
      </c>
      <c r="L3208" s="60">
        <f t="array" ref="L3208:O3208">TRANSPOSE(MMULT(Option!$B$25:$E$28, TRANSPOSE(H3208:K3208)))</f>
        <v>1.4834059542770222</v>
      </c>
      <c r="M3208" s="60">
        <v>-0.54327664908432172</v>
      </c>
      <c r="N3208" s="60">
        <v>2.0351646400121917</v>
      </c>
      <c r="O3208" s="60">
        <v>2.4215091578061925</v>
      </c>
      <c r="P3208" s="56" t="str">
        <f t="shared" si="4049"/>
        <v>642/1</v>
      </c>
      <c r="R3208" s="80"/>
      <c r="S3208" s="3" t="s">
        <v>29</v>
      </c>
      <c r="T3208" s="60">
        <f ca="1"/>
        <v>7.0075051071978228E-2</v>
      </c>
      <c r="U3208" s="60">
        <f ca="1"/>
        <v>1.0146964036057522</v>
      </c>
      <c r="V3208" s="60">
        <f ca="1"/>
        <v>-1.1339469317393904</v>
      </c>
      <c r="W3208" s="60">
        <f ca="1"/>
        <v>1.3738390697744027</v>
      </c>
      <c r="X3208" s="60">
        <f ca="1"/>
        <v>-0.59343302771667961</v>
      </c>
      <c r="Y3208" s="52">
        <f ca="1">$B$12 * EXP(($E$3 - $C$12^2/2) * Y$2 + $C$12*SQRT(Y$2)*T3208)</f>
        <v>102.636405713011</v>
      </c>
      <c r="Z3208" s="52">
        <f ca="1">Y3208 * EXP(($E$3 - $C$12^2/2) * (Z$2-Y$2) + $C$12*SQRT(Z$2-Y$2)*U3208)</f>
        <v>139.8543637717508</v>
      </c>
      <c r="AA3208" s="52">
        <f ca="1">Z3208 * EXP(($E$3 - $C$12^2/2) * (AA$2-Z$2) + $C$12*SQRT(AA$2-Z$2)*V3208)</f>
        <v>100.02473874767379</v>
      </c>
      <c r="AB3208" s="52">
        <f ca="1">AA3208 * EXP(($E$3 - $C$12^2/2) * (AB$2-AA$2) + $C$12*SQRT(AB$2-AA$2)*W3208)</f>
        <v>151.80081954618268</v>
      </c>
      <c r="AC3208" s="52">
        <f ca="1">AB3208 * EXP(($E$3 - $C$12^2/2) * (AC$2-AB$2) + $C$12*SQRT(AC$2-AB$2)*X3208)</f>
        <v>127.6815604870973</v>
      </c>
      <c r="AD3208" s="47"/>
      <c r="AE3208" s="3" t="s">
        <v>47</v>
      </c>
      <c r="AF3208" s="64">
        <f t="shared" ref="AF3208" ca="1" si="4055">($B$5*AF3210 + (1 + $B$6)*AF3209)*$B$2</f>
        <v>0</v>
      </c>
      <c r="AG3208" s="64">
        <f t="shared" ref="AG3208" ca="1" si="4056">($B$5*AG3210 + (1 + $B$6)*AG3209)*$B$2</f>
        <v>15000</v>
      </c>
      <c r="AH3208" s="64">
        <f t="shared" ref="AH3208" ca="1" si="4057">($B$5*AH3210 + (1 + $B$6)*AH3209)*$B$2</f>
        <v>0</v>
      </c>
      <c r="AI3208" s="64">
        <f t="shared" ref="AI3208" ca="1" si="4058">($B$5*AI3210 + (1 + $B$6)*AI3209)*$B$2</f>
        <v>15000</v>
      </c>
      <c r="AJ3208" s="64" cm="1">
        <f t="array" aca="1" ref="AJ3208" ca="1">($B$5*AJ3210 + (1 + $B$6)*AJ3209 + AND(NOT(AF3209:AJ3209)))*$B$2</f>
        <v>100000</v>
      </c>
      <c r="AK3208" s="73"/>
      <c r="AL3208" s="70"/>
    </row>
    <row r="3209" spans="6:38" ht="14.55" customHeight="1" x14ac:dyDescent="0.3">
      <c r="F3209" s="79"/>
      <c r="G3209" s="3">
        <v>3207</v>
      </c>
      <c r="H3209" s="61">
        <v>1.7289802135975056</v>
      </c>
      <c r="I3209" s="61">
        <v>-1.0798024621577338</v>
      </c>
      <c r="J3209" s="61">
        <v>-1.2748222326728086E-2</v>
      </c>
      <c r="K3209" s="62">
        <v>-2.3349463813346953</v>
      </c>
      <c r="L3209" s="60">
        <f t="array" ref="L3209:O3209">TRANSPOSE(MMULT(Option!$B$25:$E$28, TRANSPOSE(H3209:K3209)))</f>
        <v>1.7289802135975056</v>
      </c>
      <c r="M3209" s="60">
        <v>-0.29806321824849846</v>
      </c>
      <c r="N3209" s="60">
        <v>0.39763653525381726</v>
      </c>
      <c r="O3209" s="60">
        <v>-1.5931833927742618</v>
      </c>
      <c r="P3209" s="56" t="str">
        <f t="shared" si="4049"/>
        <v>642/2</v>
      </c>
      <c r="R3209" s="80"/>
      <c r="S3209" s="3" t="s">
        <v>31</v>
      </c>
      <c r="T3209" s="60">
        <f ca="1"/>
        <v>-0.89609420561545916</v>
      </c>
      <c r="U3209" s="60">
        <f ca="1"/>
        <v>1.587914467939662</v>
      </c>
      <c r="V3209" s="60">
        <f ca="1"/>
        <v>-1.8332685681608609</v>
      </c>
      <c r="W3209" s="60">
        <f ca="1"/>
        <v>1.3653719876743027</v>
      </c>
      <c r="X3209" s="60">
        <f ca="1"/>
        <v>-1.880714149599549</v>
      </c>
      <c r="Y3209" s="52">
        <f ca="1">$B$13 * EXP(($E$3 - $C$13^2/2) * Y$2 + $C$13*SQRT(Y$2)*T3209)</f>
        <v>76.810544146462263</v>
      </c>
      <c r="Z3209" s="52">
        <f ca="1">Y3209 * EXP(($E$3 - $C$13^2/2) * (Z$2-Y$2) + $C$13*SQRT(Z$2-Y$2)*U3209)</f>
        <v>124.30227050550444</v>
      </c>
      <c r="AA3209" s="52">
        <f ca="1">Z3209 * EXP(($E$3 - $C$13^2/2) * (AA$2-Z$2) + $C$13*SQRT(AA$2-Z$2)*V3209)</f>
        <v>72.077050614283266</v>
      </c>
      <c r="AB3209" s="52">
        <f ca="1">AA3209 * EXP(($E$3 - $C$13^2/2) * (AB$2-AA$2) + $C$13*SQRT(AB$2-AA$2)*W3209)</f>
        <v>109.10898995948017</v>
      </c>
      <c r="AC3209" s="52">
        <f ca="1">AB3209 * EXP(($E$3 - $C$13^2/2) * (AC$2-AB$2) + $C$13*SQRT(AC$2-AB$2)*X3209)</f>
        <v>62.373034693753361</v>
      </c>
      <c r="AD3209" s="47"/>
      <c r="AE3209" s="3" t="s">
        <v>46</v>
      </c>
      <c r="AF3209" s="52" t="b">
        <f t="shared" ref="AF3209" ca="1" si="4059">AF3207 &gt;= $B$4</f>
        <v>0</v>
      </c>
      <c r="AG3209" s="52" t="b">
        <f t="array" aca="1" ref="AG3209" ca="1">AND(AG3207 &gt;= $B$4, NOT(OR($AF3209:AF3209)))</f>
        <v>0</v>
      </c>
      <c r="AH3209" s="52" t="b">
        <f t="array" aca="1" ref="AH3209" ca="1">AND(AH3207 &gt;= $B$4, NOT(OR($AF3209:AG3209)))</f>
        <v>0</v>
      </c>
      <c r="AI3209" s="52" t="b">
        <f t="array" aca="1" ref="AI3209" ca="1">AND(AI3207 &gt;= $B$4, NOT(OR($AF3209:AH3209)))</f>
        <v>0</v>
      </c>
      <c r="AJ3209" s="52" t="b">
        <f t="array" aca="1" ref="AJ3209" ca="1">AND(AJ3207 &gt;= $B$4, NOT(OR($AF3209:AI3209)))</f>
        <v>0</v>
      </c>
      <c r="AK3209" s="73"/>
      <c r="AL3209" s="70"/>
    </row>
    <row r="3210" spans="6:38" ht="14.55" customHeight="1" x14ac:dyDescent="0.3">
      <c r="F3210" s="79"/>
      <c r="G3210" s="3">
        <v>3208</v>
      </c>
      <c r="H3210" s="61">
        <v>0.69944294621487291</v>
      </c>
      <c r="I3210" s="61">
        <v>0.75390386360302564</v>
      </c>
      <c r="J3210" s="61">
        <v>-1.1016725761008557</v>
      </c>
      <c r="K3210" s="62">
        <v>-0.97850703974777664</v>
      </c>
      <c r="L3210" s="60">
        <f t="array" ref="L3210:O3210">TRANSPOSE(MMULT(Option!$B$25:$E$28, TRANSPOSE(H3210:K3210)))</f>
        <v>0.69944294621487291</v>
      </c>
      <c r="M3210" s="60">
        <v>0.97074148282205475</v>
      </c>
      <c r="N3210" s="60">
        <v>-0.49041456149059326</v>
      </c>
      <c r="O3210" s="60">
        <v>-0.57577228535112435</v>
      </c>
      <c r="P3210" s="56" t="str">
        <f t="shared" si="4049"/>
        <v>642/3</v>
      </c>
      <c r="R3210" s="80"/>
      <c r="S3210" s="3" t="s">
        <v>30</v>
      </c>
      <c r="T3210" s="60">
        <f ca="1"/>
        <v>-0.18439753387796678</v>
      </c>
      <c r="U3210" s="60">
        <f ca="1"/>
        <v>1.5942677992907193</v>
      </c>
      <c r="V3210" s="60">
        <f ca="1"/>
        <v>-0.87730989371188839</v>
      </c>
      <c r="W3210" s="60">
        <f ca="1"/>
        <v>-0.22982442898040734</v>
      </c>
      <c r="X3210" s="60">
        <f ca="1"/>
        <v>-1.7961163685334238</v>
      </c>
      <c r="Y3210" s="52">
        <f ca="1">$B$14 * EXP(($E$3 - $C$14^2/2) * Y$2 + $C$14*SQRT(Y$2)*T3210)</f>
        <v>95.092578331207335</v>
      </c>
      <c r="Z3210" s="52">
        <f ca="1">Y3210 * EXP(($E$3 - $C$14^2/2) * (Z$2-Y$2) + $C$14*SQRT(Z$2-Y$2)*U3210)</f>
        <v>154.18162114659071</v>
      </c>
      <c r="AA3210" s="52">
        <f ca="1">Z3210 * EXP(($E$3 - $C$14^2/2) * (AA$2-Z$2) + $C$14*SQRT(AA$2-Z$2)*V3210)</f>
        <v>119.09700123518105</v>
      </c>
      <c r="AB3210" s="52">
        <f ca="1">AA3210 * EXP(($E$3 - $C$14^2/2) * (AB$2-AA$2) + $C$14*SQRT(AB$2-AA$2)*W3210)</f>
        <v>111.71946684296081</v>
      </c>
      <c r="AC3210" s="52">
        <f ca="1">AB3210 * EXP(($E$3 - $C$14^2/2) * (AC$2-AB$2) + $C$14*SQRT(AC$2-AB$2)*X3210)</f>
        <v>65.506937839402397</v>
      </c>
      <c r="AD3210" s="47"/>
      <c r="AE3210" s="3" t="s">
        <v>68</v>
      </c>
      <c r="AF3210" s="52" t="b">
        <f ca="1">AND(AF3207&gt;$B$3, NOT(OR($AF3209:AF3209)))</f>
        <v>0</v>
      </c>
      <c r="AG3210" s="52" t="b">
        <f ca="1">AND(AG3207&gt;$B$3, NOT(OR($AF3209:AG3209)))</f>
        <v>1</v>
      </c>
      <c r="AH3210" s="52" t="b">
        <f ca="1">AND(AH3207&gt;$B$3, NOT(OR($AF3209:AH3209)))</f>
        <v>0</v>
      </c>
      <c r="AI3210" s="52" t="b">
        <f ca="1">AND(AI3207&gt;$B$3, NOT(OR($AF3209:AI3209)))</f>
        <v>1</v>
      </c>
      <c r="AJ3210" s="52" t="b">
        <f ca="1">AND(AJ3207&gt;$B$3, NOT(OR($AF3209:AJ3209)))</f>
        <v>0</v>
      </c>
      <c r="AK3210" s="74"/>
      <c r="AL3210" s="70"/>
    </row>
    <row r="3211" spans="6:38" ht="14.55" customHeight="1" x14ac:dyDescent="0.3">
      <c r="F3211" s="79"/>
      <c r="G3211" s="3">
        <v>3209</v>
      </c>
      <c r="H3211" s="61">
        <v>-0.88979166533731524</v>
      </c>
      <c r="I3211" s="61">
        <v>-3.48216854558367E-2</v>
      </c>
      <c r="J3211" s="61">
        <v>-1.5351798694967023</v>
      </c>
      <c r="K3211" s="62">
        <v>0.39582871699871119</v>
      </c>
      <c r="L3211" s="60">
        <f t="array" ref="L3211:O3211">TRANSPOSE(MMULT(Option!$B$25:$E$28, TRANSPOSE(H3211:K3211)))</f>
        <v>-0.88979166533731524</v>
      </c>
      <c r="M3211" s="60">
        <v>-0.38783126802038903</v>
      </c>
      <c r="N3211" s="60">
        <v>-1.7133990557843433</v>
      </c>
      <c r="O3211" s="60">
        <v>-0.32570409106513964</v>
      </c>
      <c r="P3211" s="56" t="str">
        <f t="shared" si="4049"/>
        <v>642/4</v>
      </c>
      <c r="R3211" s="80">
        <v>803</v>
      </c>
      <c r="S3211" s="3" t="s">
        <v>28</v>
      </c>
      <c r="T3211" s="60">
        <f t="array" aca="1" ref="T3211:T3214" ca="1">TRANSPOSE(OFFSET($L$3, MATCH($R3211 &amp; "/" &amp; T$2, $P$3:$P$5002, 0) - 1, 0, 1, $E$1))</f>
        <v>-0.37256154884211162</v>
      </c>
      <c r="U3211" s="60">
        <f t="array" aca="1" ref="U3211:U3214" ca="1">TRANSPOSE(OFFSET($L$3, MATCH($R3211 &amp; "/" &amp; U$2, $P$3:$P$5002, 0) - 1, 0, 1, $E$1))</f>
        <v>4.8412403217126471E-3</v>
      </c>
      <c r="V3211" s="60">
        <f t="array" aca="1" ref="V3211:V3214" ca="1">TRANSPOSE(OFFSET($L$3, MATCH($R3211 &amp; "/" &amp; V$2, $P$3:$P$5002, 0) - 1, 0, 1, $E$1))</f>
        <v>1.5381080615300715</v>
      </c>
      <c r="W3211" s="60">
        <f t="array" aca="1" ref="W3211:W3214" ca="1">TRANSPOSE(OFFSET($L$3, MATCH($R3211 &amp; "/" &amp; W$2, $P$3:$P$5002, 0) - 1, 0, 1, $E$1))</f>
        <v>0.60583677582321027</v>
      </c>
      <c r="X3211" s="60">
        <f t="array" aca="1" ref="X3211:X3214" ca="1">TRANSPOSE(OFFSET($L$3, MATCH($R3211 &amp; "/" &amp; X$2, $P$3:$P$5002, 0) - 1, 0, 1, $E$1))</f>
        <v>-0.25473034677820011</v>
      </c>
      <c r="Y3211" s="52">
        <f ca="1">$B$11 * EXP(($E$3 - $C$11^2/2) * Y$2 + $C$11*SQRT(Y$2)*T3211)</f>
        <v>89.873373753033732</v>
      </c>
      <c r="Z3211" s="52">
        <f ca="1">Y3211 * EXP(($E$3 - $C$11^2/2) * (Z$2-Y$2) + $C$11*SQRT(Z$2-Y$2)*U3211)</f>
        <v>90.455145086204837</v>
      </c>
      <c r="AA3211" s="52">
        <f ca="1">Z3211 * EXP(($E$3 - $C$11^2/2) * (AA$2-Z$2) + $C$11*SQRT(AA$2-Z$2)*V3211)</f>
        <v>144.21229891565042</v>
      </c>
      <c r="AB3211" s="52">
        <f ca="1">AA3211 * EXP(($E$3 - $C$11^2/2) * (AB$2-AA$2) + $C$11*SQRT(AB$2-AA$2)*W3211)</f>
        <v>173.82300078983278</v>
      </c>
      <c r="AC3211" s="52">
        <f ca="1">AB3211 * EXP(($E$3 - $C$11^2/2) * (AC$2-AB$2) + $C$11*SQRT(AC$2-AB$2)*X3211)</f>
        <v>161.84165850354975</v>
      </c>
      <c r="AD3211" s="47"/>
      <c r="AE3211" s="3" t="s">
        <v>69</v>
      </c>
      <c r="AF3211" s="20" cm="1">
        <f t="array" aca="1" ref="AF3211" ca="1">MIN(Y3211:Y3214 / $D$11:$D$14)</f>
        <v>0.77982671800565351</v>
      </c>
      <c r="AG3211" s="20" cm="1">
        <f t="array" aca="1" ref="AG3211" ca="1">MIN(Z3211:Z3214 / $D$11:$D$14)</f>
        <v>0.45747597540328022</v>
      </c>
      <c r="AH3211" s="20" cm="1">
        <f t="array" aca="1" ref="AH3211" ca="1">MIN(AA3211:AA3214 / $D$11:$D$14)</f>
        <v>0.49330254610366514</v>
      </c>
      <c r="AI3211" s="20" cm="1">
        <f t="array" aca="1" ref="AI3211" ca="1">MIN(AB3211:AB3214 / $D$11:$D$14)</f>
        <v>0.92398109792777527</v>
      </c>
      <c r="AJ3211" s="20" cm="1">
        <f t="array" aca="1" ref="AJ3211" ca="1">MIN(AC3211:AC3214 / $D$11:$D$14)</f>
        <v>0.71869720251524716</v>
      </c>
      <c r="AK3211" s="72">
        <f t="array" aca="1" ref="AK3211" ca="1">SUMPRODUCT(AF3212:AJ3212, EXP(-$E$3*$AF$2:$AJ$2))</f>
        <v>90161.039603310215</v>
      </c>
      <c r="AL3211" s="70">
        <f ca="1">MAX(AC3212 - $D$11, 0) * EXP(-$E$2*$E$3)</f>
        <v>38.164596853673423</v>
      </c>
    </row>
    <row r="3212" spans="6:38" ht="14.55" customHeight="1" x14ac:dyDescent="0.3">
      <c r="F3212" s="79"/>
      <c r="G3212" s="3">
        <v>3210</v>
      </c>
      <c r="H3212" s="61">
        <v>0.383394237590375</v>
      </c>
      <c r="I3212" s="61">
        <v>0.51630264327646014</v>
      </c>
      <c r="J3212" s="61">
        <v>5.4254024975255097E-3</v>
      </c>
      <c r="K3212" s="62">
        <v>2.0205044097585696</v>
      </c>
      <c r="L3212" s="60">
        <f t="array" ref="L3212:O3212">TRANSPOSE(MMULT(Option!$B$25:$E$28, TRANSPOSE(H3212:K3212)))</f>
        <v>0.383394237590375</v>
      </c>
      <c r="M3212" s="60">
        <v>0.62655688390018227</v>
      </c>
      <c r="N3212" s="60">
        <v>0.29332264890681564</v>
      </c>
      <c r="O3212" s="60">
        <v>2.0198729980594607</v>
      </c>
      <c r="P3212" s="56" t="str">
        <f t="shared" si="4049"/>
        <v>642/5</v>
      </c>
      <c r="R3212" s="80"/>
      <c r="S3212" s="3" t="s">
        <v>29</v>
      </c>
      <c r="T3212" s="60">
        <f ca="1"/>
        <v>-8.2492697090819175E-2</v>
      </c>
      <c r="U3212" s="60">
        <f ca="1"/>
        <v>0.56101753068040894</v>
      </c>
      <c r="V3212" s="60">
        <f ca="1"/>
        <v>0.99905354143573299</v>
      </c>
      <c r="W3212" s="60">
        <f ca="1"/>
        <v>-0.38145911071795036</v>
      </c>
      <c r="X3212" s="60">
        <f ca="1"/>
        <v>0.14989760792980844</v>
      </c>
      <c r="Y3212" s="52">
        <f ca="1">$B$12 * EXP(($E$3 - $C$12^2/2) * Y$2 + $C$12*SQRT(Y$2)*T3212)</f>
        <v>98.044590163870311</v>
      </c>
      <c r="Z3212" s="52">
        <f ca="1">Y3212 * EXP(($E$3 - $C$12^2/2) * (Z$2-Y$2) + $C$12*SQRT(Z$2-Y$2)*U3212)</f>
        <v>116.59747705381966</v>
      </c>
      <c r="AA3212" s="52">
        <f ca="1">Z3212 * EXP(($E$3 - $C$12^2/2) * (AA$2-Z$2) + $C$12*SQRT(AA$2-Z$2)*V3212)</f>
        <v>158.13414605857045</v>
      </c>
      <c r="AB3212" s="52">
        <f ca="1">AA3212 * EXP(($E$3 - $C$12^2/2) * (AB$2-AA$2) + $C$12*SQRT(AB$2-AA$2)*W3212)</f>
        <v>141.74164021034005</v>
      </c>
      <c r="AC3212" s="52">
        <f ca="1">AB3212 * EXP(($E$3 - $C$12^2/2) * (AC$2-AB$2) + $C$12*SQRT(AC$2-AB$2)*X3212)</f>
        <v>149.00431237775769</v>
      </c>
      <c r="AD3212" s="47"/>
      <c r="AE3212" s="3" t="s">
        <v>47</v>
      </c>
      <c r="AF3212" s="64">
        <f t="shared" ref="AF3212" ca="1" si="4060">($B$5*AF3214 + (1 + $B$6)*AF3213)*$B$2</f>
        <v>0</v>
      </c>
      <c r="AG3212" s="64">
        <f t="shared" ref="AG3212" ca="1" si="4061">($B$5*AG3214 + (1 + $B$6)*AG3213)*$B$2</f>
        <v>0</v>
      </c>
      <c r="AH3212" s="64">
        <f t="shared" ref="AH3212" ca="1" si="4062">($B$5*AH3214 + (1 + $B$6)*AH3213)*$B$2</f>
        <v>0</v>
      </c>
      <c r="AI3212" s="64">
        <f t="shared" ref="AI3212" ca="1" si="4063">($B$5*AI3214 + (1 + $B$6)*AI3213)*$B$2</f>
        <v>15000</v>
      </c>
      <c r="AJ3212" s="64" cm="1">
        <f t="array" aca="1" ref="AJ3212" ca="1">($B$5*AJ3214 + (1 + $B$6)*AJ3213 + AND(NOT(AF3213:AJ3213)))*$B$2</f>
        <v>100000</v>
      </c>
      <c r="AK3212" s="73"/>
      <c r="AL3212" s="70"/>
    </row>
    <row r="3213" spans="6:38" ht="14.55" customHeight="1" x14ac:dyDescent="0.3">
      <c r="F3213" s="79"/>
      <c r="G3213" s="3">
        <v>3211</v>
      </c>
      <c r="H3213" s="61">
        <v>-0.90625415001693943</v>
      </c>
      <c r="I3213" s="61">
        <v>0.42050926262950428</v>
      </c>
      <c r="J3213" s="61">
        <v>1.5101032087556943</v>
      </c>
      <c r="K3213" s="62">
        <v>0.98222163816098962</v>
      </c>
      <c r="L3213" s="60">
        <f t="array" ref="L3213:O3213">TRANSPOSE(MMULT(Option!$B$25:$E$28, TRANSPOSE(H3213:K3213)))</f>
        <v>-0.90625415001693943</v>
      </c>
      <c r="M3213" s="60">
        <v>2.2901445279177868E-2</v>
      </c>
      <c r="N3213" s="60">
        <v>1.0739523613581148</v>
      </c>
      <c r="O3213" s="60">
        <v>0.88347983831399235</v>
      </c>
      <c r="P3213" s="56" t="str">
        <f t="shared" si="4049"/>
        <v>643/1</v>
      </c>
      <c r="R3213" s="80"/>
      <c r="S3213" s="3" t="s">
        <v>31</v>
      </c>
      <c r="T3213" s="60">
        <f ca="1"/>
        <v>-0.84561180127298985</v>
      </c>
      <c r="U3213" s="60">
        <f ca="1"/>
        <v>-1.7944912268107465</v>
      </c>
      <c r="V3213" s="60">
        <f ca="1"/>
        <v>0.23466099679680125</v>
      </c>
      <c r="W3213" s="60">
        <f ca="1"/>
        <v>2.0752298168275414</v>
      </c>
      <c r="X3213" s="60">
        <f ca="1"/>
        <v>-0.85417160866991593</v>
      </c>
      <c r="Y3213" s="52">
        <f ca="1">$B$13 * EXP(($E$3 - $C$13^2/2) * Y$2 + $C$13*SQRT(Y$2)*T3213)</f>
        <v>77.982671800565356</v>
      </c>
      <c r="Z3213" s="52">
        <f ca="1">Y3213 * EXP(($E$3 - $C$13^2/2) * (Z$2-Y$2) + $C$13*SQRT(Z$2-Y$2)*U3213)</f>
        <v>45.747597540328023</v>
      </c>
      <c r="AA3213" s="52">
        <f ca="1">Z3213 * EXP(($E$3 - $C$13^2/2) * (AA$2-Z$2) + $C$13*SQRT(AA$2-Z$2)*V3213)</f>
        <v>49.330254610366516</v>
      </c>
      <c r="AB3213" s="52">
        <f ca="1">AA3213 * EXP(($E$3 - $C$13^2/2) * (AB$2-AA$2) + $C$13*SQRT(AB$2-AA$2)*W3213)</f>
        <v>92.398109792777532</v>
      </c>
      <c r="AC3213" s="52">
        <f ca="1">AB3213 * EXP(($E$3 - $C$13^2/2) * (AC$2-AB$2) + $C$13*SQRT(AC$2-AB$2)*X3213)</f>
        <v>71.869720251524711</v>
      </c>
      <c r="AD3213" s="47"/>
      <c r="AE3213" s="3" t="s">
        <v>46</v>
      </c>
      <c r="AF3213" s="52" t="b">
        <f t="shared" ref="AF3213" ca="1" si="4064">AF3211 &gt;= $B$4</f>
        <v>0</v>
      </c>
      <c r="AG3213" s="52" t="b">
        <f t="array" aca="1" ref="AG3213" ca="1">AND(AG3211 &gt;= $B$4, NOT(OR($AF3213:AF3213)))</f>
        <v>0</v>
      </c>
      <c r="AH3213" s="52" t="b">
        <f t="array" aca="1" ref="AH3213" ca="1">AND(AH3211 &gt;= $B$4, NOT(OR($AF3213:AG3213)))</f>
        <v>0</v>
      </c>
      <c r="AI3213" s="52" t="b">
        <f t="array" aca="1" ref="AI3213" ca="1">AND(AI3211 &gt;= $B$4, NOT(OR($AF3213:AH3213)))</f>
        <v>0</v>
      </c>
      <c r="AJ3213" s="52" t="b">
        <f t="array" aca="1" ref="AJ3213" ca="1">AND(AJ3211 &gt;= $B$4, NOT(OR($AF3213:AI3213)))</f>
        <v>0</v>
      </c>
      <c r="AK3213" s="73"/>
      <c r="AL3213" s="70"/>
    </row>
    <row r="3214" spans="6:38" ht="14.55" customHeight="1" x14ac:dyDescent="0.3">
      <c r="F3214" s="79"/>
      <c r="G3214" s="3">
        <v>3212</v>
      </c>
      <c r="H3214" s="61">
        <v>-1.623939835453287</v>
      </c>
      <c r="I3214" s="61">
        <v>-6.9551103302770201E-2</v>
      </c>
      <c r="J3214" s="61">
        <v>-0.80772789583542137</v>
      </c>
      <c r="K3214" s="62">
        <v>0.64892489590272706</v>
      </c>
      <c r="L3214" s="60">
        <f t="array" ref="L3214:O3214">TRANSPOSE(MMULT(Option!$B$25:$E$28, TRANSPOSE(H3214:K3214)))</f>
        <v>-1.623939835453287</v>
      </c>
      <c r="M3214" s="60">
        <v>-0.7133205732918424</v>
      </c>
      <c r="N3214" s="60">
        <v>-1.3772242294344119</v>
      </c>
      <c r="O3214" s="60">
        <v>-0.26973494977612567</v>
      </c>
      <c r="P3214" s="56" t="str">
        <f t="shared" si="4049"/>
        <v>643/2</v>
      </c>
      <c r="R3214" s="80"/>
      <c r="S3214" s="3" t="s">
        <v>30</v>
      </c>
      <c r="T3214" s="60">
        <f ca="1"/>
        <v>-0.20454280949373066</v>
      </c>
      <c r="U3214" s="60">
        <f ca="1"/>
        <v>1.0641174031704084</v>
      </c>
      <c r="V3214" s="60">
        <f ca="1"/>
        <v>1.0681471637867577</v>
      </c>
      <c r="W3214" s="60">
        <f ca="1"/>
        <v>-0.29642858393198346</v>
      </c>
      <c r="X3214" s="60">
        <f ca="1"/>
        <v>0.91307088322833019</v>
      </c>
      <c r="Y3214" s="52">
        <f ca="1">$B$14 * EXP(($E$3 - $C$14^2/2) * Y$2 + $C$14*SQRT(Y$2)*T3214)</f>
        <v>94.519611601223971</v>
      </c>
      <c r="Z3214" s="52">
        <f ca="1">Y3214 * EXP(($E$3 - $C$14^2/2) * (Z$2-Y$2) + $C$14*SQRT(Z$2-Y$2)*U3214)</f>
        <v>130.71803045390504</v>
      </c>
      <c r="AA3214" s="52">
        <f ca="1">Z3214 * EXP(($E$3 - $C$14^2/2) * (AA$2-Z$2) + $C$14*SQRT(AA$2-Z$2)*V3214)</f>
        <v>180.99813244462939</v>
      </c>
      <c r="AB3214" s="52">
        <f ca="1">AA3214 * EXP(($E$3 - $C$14^2/2) * (AB$2-AA$2) + $C$14*SQRT(AB$2-AA$2)*W3214)</f>
        <v>166.42722687472281</v>
      </c>
      <c r="AC3214" s="52">
        <f ca="1">AB3214 * EXP(($E$3 - $C$14^2/2) * (AC$2-AB$2) + $C$14*SQRT(AC$2-AB$2)*X3214)</f>
        <v>219.96741087999627</v>
      </c>
      <c r="AD3214" s="47"/>
      <c r="AE3214" s="3" t="s">
        <v>68</v>
      </c>
      <c r="AF3214" s="52" t="b">
        <f ca="1">AND(AF3211&gt;$B$3, NOT(OR($AF3213:AF3213)))</f>
        <v>0</v>
      </c>
      <c r="AG3214" s="52" t="b">
        <f ca="1">AND(AG3211&gt;$B$3, NOT(OR($AF3213:AG3213)))</f>
        <v>0</v>
      </c>
      <c r="AH3214" s="52" t="b">
        <f ca="1">AND(AH3211&gt;$B$3, NOT(OR($AF3213:AH3213)))</f>
        <v>0</v>
      </c>
      <c r="AI3214" s="52" t="b">
        <f ca="1">AND(AI3211&gt;$B$3, NOT(OR($AF3213:AI3213)))</f>
        <v>1</v>
      </c>
      <c r="AJ3214" s="52" t="b">
        <f ca="1">AND(AJ3211&gt;$B$3, NOT(OR($AF3213:AJ3213)))</f>
        <v>0</v>
      </c>
      <c r="AK3214" s="74"/>
      <c r="AL3214" s="70"/>
    </row>
    <row r="3215" spans="6:38" ht="14.55" customHeight="1" x14ac:dyDescent="0.3">
      <c r="F3215" s="79"/>
      <c r="G3215" s="3">
        <v>3213</v>
      </c>
      <c r="H3215" s="61">
        <v>0.65401804300883304</v>
      </c>
      <c r="I3215" s="61">
        <v>-1.4714765705146349</v>
      </c>
      <c r="J3215" s="61">
        <v>-2.0100988430589823</v>
      </c>
      <c r="K3215" s="62">
        <v>-1.1925913785363769</v>
      </c>
      <c r="L3215" s="60">
        <f t="array" ref="L3215:O3215">TRANSPOSE(MMULT(Option!$B$25:$E$28, TRANSPOSE(H3215:K3215)))</f>
        <v>0.65401804300883304</v>
      </c>
      <c r="M3215" s="60">
        <v>-1.0870233363439346</v>
      </c>
      <c r="N3215" s="60">
        <v>-1.889205844913264</v>
      </c>
      <c r="O3215" s="60">
        <v>-1.5373211615181226</v>
      </c>
      <c r="P3215" s="56" t="str">
        <f t="shared" si="4049"/>
        <v>643/3</v>
      </c>
      <c r="R3215" s="80">
        <v>804</v>
      </c>
      <c r="S3215" s="3" t="s">
        <v>28</v>
      </c>
      <c r="T3215" s="60">
        <f t="array" aca="1" ref="T3215:T3218" ca="1">TRANSPOSE(OFFSET($L$3, MATCH($R3215 &amp; "/" &amp; T$2, $P$3:$P$5002, 0) - 1, 0, 1, $E$1))</f>
        <v>-2.1174025756293449</v>
      </c>
      <c r="U3215" s="60">
        <f t="array" aca="1" ref="U3215:U3218" ca="1">TRANSPOSE(OFFSET($L$3, MATCH($R3215 &amp; "/" &amp; U$2, $P$3:$P$5002, 0) - 1, 0, 1, $E$1))</f>
        <v>1.3211723020290027</v>
      </c>
      <c r="V3215" s="60">
        <f t="array" aca="1" ref="V3215:V3218" ca="1">TRANSPOSE(OFFSET($L$3, MATCH($R3215 &amp; "/" &amp; V$2, $P$3:$P$5002, 0) - 1, 0, 1, $E$1))</f>
        <v>1.5397651864611159</v>
      </c>
      <c r="W3215" s="60">
        <f t="array" aca="1" ref="W3215:W3218" ca="1">TRANSPOSE(OFFSET($L$3, MATCH($R3215 &amp; "/" &amp; W$2, $P$3:$P$5002, 0) - 1, 0, 1, $E$1))</f>
        <v>-0.21524475201825791</v>
      </c>
      <c r="X3215" s="60">
        <f t="array" aca="1" ref="X3215:X3218" ca="1">TRANSPOSE(OFFSET($L$3, MATCH($R3215 &amp; "/" &amp; X$2, $P$3:$P$5002, 0) - 1, 0, 1, $E$1))</f>
        <v>-0.90193505858117939</v>
      </c>
      <c r="Y3215" s="52">
        <f ca="1">$B$11 * EXP(($E$3 - $C$11^2/2) * Y$2 + $C$11*SQRT(Y$2)*T3215)</f>
        <v>53.247423226141578</v>
      </c>
      <c r="Z3215" s="52">
        <f ca="1">Y3215 * EXP(($E$3 - $C$11^2/2) * (Z$2-Y$2) + $C$11*SQRT(Z$2-Y$2)*U3215)</f>
        <v>79.543266307840028</v>
      </c>
      <c r="AA3215" s="52">
        <f ca="1">Z3215 * EXP(($E$3 - $C$11^2/2) * (AA$2-Z$2) + $C$11*SQRT(AA$2-Z$2)*V3215)</f>
        <v>126.87859188847123</v>
      </c>
      <c r="AB3215" s="52">
        <f ca="1">AA3215 * EXP(($E$3 - $C$11^2/2) * (AB$2-AA$2) + $C$11*SQRT(AB$2-AA$2)*W3215)</f>
        <v>119.54074005587074</v>
      </c>
      <c r="AC3215" s="52">
        <f ca="1">AB3215 * EXP(($E$3 - $C$11^2/2) * (AC$2-AB$2) + $C$11*SQRT(AC$2-AB$2)*X3215)</f>
        <v>91.659141845105424</v>
      </c>
      <c r="AD3215" s="47"/>
      <c r="AE3215" s="3" t="s">
        <v>69</v>
      </c>
      <c r="AF3215" s="20" cm="1">
        <f t="array" aca="1" ref="AF3215" ca="1">MIN(Y3215:Y3218 / $D$11:$D$14)</f>
        <v>0.50145061874209129</v>
      </c>
      <c r="AG3215" s="20" cm="1">
        <f t="array" aca="1" ref="AG3215" ca="1">MIN(Z3215:Z3218 / $D$11:$D$14)</f>
        <v>0.37446875295907439</v>
      </c>
      <c r="AH3215" s="20" cm="1">
        <f t="array" aca="1" ref="AH3215" ca="1">MIN(AA3215:AA3218 / $D$11:$D$14)</f>
        <v>0.46370605082703958</v>
      </c>
      <c r="AI3215" s="20" cm="1">
        <f t="array" aca="1" ref="AI3215" ca="1">MIN(AB3215:AB3218 / $D$11:$D$14)</f>
        <v>0.37519575394103077</v>
      </c>
      <c r="AJ3215" s="20" cm="1">
        <f t="array" aca="1" ref="AJ3215" ca="1">MIN(AC3215:AC3218 / $D$11:$D$14)</f>
        <v>0.5116865310577926</v>
      </c>
      <c r="AK3215" s="72">
        <f t="array" aca="1" ref="AK3215" ca="1">SUMPRODUCT(AF3216:AJ3216, EXP(-$E$3*$AF$2:$AJ$2))</f>
        <v>77880.078307140488</v>
      </c>
      <c r="AL3215" s="70">
        <f ca="1">MAX(AC3216 - $D$11, 0) * EXP(-$E$2*$E$3)</f>
        <v>0</v>
      </c>
    </row>
    <row r="3216" spans="6:38" ht="14.55" customHeight="1" x14ac:dyDescent="0.3">
      <c r="F3216" s="79"/>
      <c r="G3216" s="3">
        <v>3214</v>
      </c>
      <c r="H3216" s="61">
        <v>-0.57642130678438508</v>
      </c>
      <c r="I3216" s="61">
        <v>-0.25982687389612019</v>
      </c>
      <c r="J3216" s="61">
        <v>0.40657008742231443</v>
      </c>
      <c r="K3216" s="62">
        <v>9.1283057950191423E-3</v>
      </c>
      <c r="L3216" s="60">
        <f t="array" ref="L3216:O3216">TRANSPOSE(MMULT(Option!$B$25:$E$28, TRANSPOSE(H3216:K3216)))</f>
        <v>-0.57642130678438508</v>
      </c>
      <c r="M3216" s="60">
        <v>-0.46870378615629732</v>
      </c>
      <c r="N3216" s="60">
        <v>5.8487430765091775E-2</v>
      </c>
      <c r="O3216" s="60">
        <v>-0.21143579975105145</v>
      </c>
      <c r="P3216" s="56" t="str">
        <f t="shared" si="4049"/>
        <v>643/4</v>
      </c>
      <c r="R3216" s="80"/>
      <c r="S3216" s="3" t="s">
        <v>29</v>
      </c>
      <c r="T3216" s="60">
        <f ca="1"/>
        <v>-2.3175004784760844</v>
      </c>
      <c r="U3216" s="60">
        <f ca="1"/>
        <v>-0.74236273855177504</v>
      </c>
      <c r="V3216" s="60">
        <f ca="1"/>
        <v>0.44818175483625483</v>
      </c>
      <c r="W3216" s="60">
        <f ca="1"/>
        <v>-0.72267646681639541</v>
      </c>
      <c r="X3216" s="60">
        <f ca="1"/>
        <v>1.017547644113713</v>
      </c>
      <c r="Y3216" s="52">
        <f ca="1">$B$12 * EXP(($E$3 - $C$12^2/2) * Y$2 + $C$12*SQRT(Y$2)*T3216)</f>
        <v>50.145061874209127</v>
      </c>
      <c r="Z3216" s="52">
        <f ca="1">Y3216 * EXP(($E$3 - $C$12^2/2) * (Z$2-Y$2) + $C$12*SQRT(Z$2-Y$2)*U3216)</f>
        <v>40.334662901274896</v>
      </c>
      <c r="AA3216" s="52">
        <f ca="1">Z3216 * EXP(($E$3 - $C$12^2/2) * (AA$2-Z$2) + $C$12*SQRT(AA$2-Z$2)*V3216)</f>
        <v>46.37060508270396</v>
      </c>
      <c r="AB3216" s="52">
        <f ca="1">AA3216 * EXP(($E$3 - $C$12^2/2) * (AB$2-AA$2) + $C$12*SQRT(AB$2-AA$2)*W3216)</f>
        <v>37.519575394103079</v>
      </c>
      <c r="AC3216" s="52">
        <f ca="1">AB3216 * EXP(($E$3 - $C$12^2/2) * (AC$2-AB$2) + $C$12*SQRT(AC$2-AB$2)*X3216)</f>
        <v>51.168653105779264</v>
      </c>
      <c r="AD3216" s="47"/>
      <c r="AE3216" s="3" t="s">
        <v>47</v>
      </c>
      <c r="AF3216" s="64">
        <f t="shared" ref="AF3216" ca="1" si="4065">($B$5*AF3218 + (1 + $B$6)*AF3217)*$B$2</f>
        <v>0</v>
      </c>
      <c r="AG3216" s="64">
        <f t="shared" ref="AG3216" ca="1" si="4066">($B$5*AG3218 + (1 + $B$6)*AG3217)*$B$2</f>
        <v>0</v>
      </c>
      <c r="AH3216" s="64">
        <f t="shared" ref="AH3216" ca="1" si="4067">($B$5*AH3218 + (1 + $B$6)*AH3217)*$B$2</f>
        <v>0</v>
      </c>
      <c r="AI3216" s="64">
        <f t="shared" ref="AI3216" ca="1" si="4068">($B$5*AI3218 + (1 + $B$6)*AI3217)*$B$2</f>
        <v>0</v>
      </c>
      <c r="AJ3216" s="64" cm="1">
        <f t="array" aca="1" ref="AJ3216" ca="1">($B$5*AJ3218 + (1 + $B$6)*AJ3217 + AND(NOT(AF3217:AJ3217)))*$B$2</f>
        <v>100000</v>
      </c>
      <c r="AK3216" s="73"/>
      <c r="AL3216" s="70"/>
    </row>
    <row r="3217" spans="6:38" ht="14.55" customHeight="1" x14ac:dyDescent="0.3">
      <c r="F3217" s="79"/>
      <c r="G3217" s="3">
        <v>3215</v>
      </c>
      <c r="H3217" s="61">
        <v>-0.56957217190138509</v>
      </c>
      <c r="I3217" s="61">
        <v>-0.45392213807329812</v>
      </c>
      <c r="J3217" s="61">
        <v>-0.53515491776916302</v>
      </c>
      <c r="K3217" s="62">
        <v>-0.48101488967527506</v>
      </c>
      <c r="L3217" s="60">
        <f t="array" ref="L3217:O3217">TRANSPOSE(MMULT(Option!$B$25:$E$28, TRANSPOSE(H3217:K3217)))</f>
        <v>-0.56957217190138509</v>
      </c>
      <c r="M3217" s="60">
        <v>-0.64385538022797106</v>
      </c>
      <c r="N3217" s="60">
        <v>-0.81672553728339636</v>
      </c>
      <c r="O3217" s="60">
        <v>-0.86306167309260207</v>
      </c>
      <c r="P3217" s="56" t="str">
        <f t="shared" si="4049"/>
        <v>643/5</v>
      </c>
      <c r="R3217" s="80"/>
      <c r="S3217" s="3" t="s">
        <v>31</v>
      </c>
      <c r="T3217" s="60">
        <f ca="1"/>
        <v>-1.8272783157547243</v>
      </c>
      <c r="U3217" s="60">
        <f ca="1"/>
        <v>-1.4802114049029007</v>
      </c>
      <c r="V3217" s="60">
        <f ca="1"/>
        <v>1.899550095140436</v>
      </c>
      <c r="W3217" s="60">
        <f ca="1"/>
        <v>0.94609188446361414</v>
      </c>
      <c r="X3217" s="60">
        <f ca="1"/>
        <v>-0.45729318599555424</v>
      </c>
      <c r="Y3217" s="52">
        <f ca="1">$B$13 * EXP(($E$3 - $C$13^2/2) * Y$2 + $C$13*SQRT(Y$2)*T3217)</f>
        <v>58.089602622611849</v>
      </c>
      <c r="Z3217" s="52">
        <f ca="1">Y3217 * EXP(($E$3 - $C$13^2/2) * (Z$2-Y$2) + $C$13*SQRT(Z$2-Y$2)*U3217)</f>
        <v>37.446875295907439</v>
      </c>
      <c r="AA3217" s="52">
        <f ca="1">Z3217 * EXP(($E$3 - $C$13^2/2) * (AA$2-Z$2) + $C$13*SQRT(AA$2-Z$2)*V3217)</f>
        <v>66.539003753450928</v>
      </c>
      <c r="AB3217" s="52">
        <f ca="1">AA3217 * EXP(($E$3 - $C$13^2/2) * (AB$2-AA$2) + $C$13*SQRT(AB$2-AA$2)*W3217)</f>
        <v>88.820356507147622</v>
      </c>
      <c r="AC3217" s="52">
        <f ca="1">AB3217 * EXP(($E$3 - $C$13^2/2) * (AC$2-AB$2) + $C$13*SQRT(AC$2-AB$2)*X3217)</f>
        <v>77.822291079189569</v>
      </c>
      <c r="AD3217" s="47"/>
      <c r="AE3217" s="3" t="s">
        <v>46</v>
      </c>
      <c r="AF3217" s="52" t="b">
        <f t="shared" ref="AF3217" ca="1" si="4069">AF3215 &gt;= $B$4</f>
        <v>0</v>
      </c>
      <c r="AG3217" s="52" t="b">
        <f t="array" aca="1" ref="AG3217" ca="1">AND(AG3215 &gt;= $B$4, NOT(OR($AF3217:AF3217)))</f>
        <v>0</v>
      </c>
      <c r="AH3217" s="52" t="b">
        <f t="array" aca="1" ref="AH3217" ca="1">AND(AH3215 &gt;= $B$4, NOT(OR($AF3217:AG3217)))</f>
        <v>0</v>
      </c>
      <c r="AI3217" s="52" t="b">
        <f t="array" aca="1" ref="AI3217" ca="1">AND(AI3215 &gt;= $B$4, NOT(OR($AF3217:AH3217)))</f>
        <v>0</v>
      </c>
      <c r="AJ3217" s="52" t="b">
        <f t="array" aca="1" ref="AJ3217" ca="1">AND(AJ3215 &gt;= $B$4, NOT(OR($AF3217:AI3217)))</f>
        <v>0</v>
      </c>
      <c r="AK3217" s="73"/>
      <c r="AL3217" s="70"/>
    </row>
    <row r="3218" spans="6:38" ht="14.55" customHeight="1" x14ac:dyDescent="0.3">
      <c r="F3218" s="79"/>
      <c r="G3218" s="3">
        <v>3216</v>
      </c>
      <c r="H3218" s="61">
        <v>0.19054432670598662</v>
      </c>
      <c r="I3218" s="61">
        <v>0.81944897826248997</v>
      </c>
      <c r="J3218" s="61">
        <v>-0.31881155776808945</v>
      </c>
      <c r="K3218" s="62">
        <v>-6.7122343107526947E-2</v>
      </c>
      <c r="L3218" s="60">
        <f t="array" ref="L3218:O3218">TRANSPOSE(MMULT(Option!$B$25:$E$28, TRANSPOSE(H3218:K3218)))</f>
        <v>0.19054432670598662</v>
      </c>
      <c r="M3218" s="60">
        <v>0.82725512489081132</v>
      </c>
      <c r="N3218" s="60">
        <v>1.078444307892823E-2</v>
      </c>
      <c r="O3218" s="60">
        <v>0.17109405825408511</v>
      </c>
      <c r="P3218" s="56" t="str">
        <f t="shared" si="4049"/>
        <v>644/1</v>
      </c>
      <c r="R3218" s="80"/>
      <c r="S3218" s="3" t="s">
        <v>30</v>
      </c>
      <c r="T3218" s="60">
        <f ca="1"/>
        <v>-0.49305132596752521</v>
      </c>
      <c r="U3218" s="60">
        <f ca="1"/>
        <v>1.5367642712863907</v>
      </c>
      <c r="V3218" s="60">
        <f ca="1"/>
        <v>0.44796533805288857</v>
      </c>
      <c r="W3218" s="60">
        <f ca="1"/>
        <v>-1.0037035537904055</v>
      </c>
      <c r="X3218" s="60">
        <f ca="1"/>
        <v>-0.98830758584750189</v>
      </c>
      <c r="Y3218" s="52">
        <f ca="1">$B$14 * EXP(($E$3 - $C$14^2/2) * Y$2 + $C$14*SQRT(Y$2)*T3218)</f>
        <v>86.682740130701902</v>
      </c>
      <c r="Z3218" s="52">
        <f ca="1">Y3218 * EXP(($E$3 - $C$14^2/2) * (Z$2-Y$2) + $C$14*SQRT(Z$2-Y$2)*U3218)</f>
        <v>138.14226633278332</v>
      </c>
      <c r="AA3218" s="52">
        <f ca="1">Z3218 * EXP(($E$3 - $C$14^2/2) * (AA$2-Z$2) + $C$14*SQRT(AA$2-Z$2)*V3218)</f>
        <v>158.80446586602392</v>
      </c>
      <c r="AB3218" s="52">
        <f ca="1">AA3218 * EXP(($E$3 - $C$14^2/2) * (AB$2-AA$2) + $C$14*SQRT(AB$2-AA$2)*W3218)</f>
        <v>118.10364718026428</v>
      </c>
      <c r="AC3218" s="52">
        <f ca="1">AB3218 * EXP(($E$3 - $C$14^2/2) * (AC$2-AB$2) + $C$14*SQRT(AC$2-AB$2)*X3218)</f>
        <v>88.240878359714628</v>
      </c>
      <c r="AD3218" s="47"/>
      <c r="AE3218" s="3" t="s">
        <v>68</v>
      </c>
      <c r="AF3218" s="52" t="b">
        <f ca="1">AND(AF3215&gt;$B$3, NOT(OR($AF3217:AF3217)))</f>
        <v>0</v>
      </c>
      <c r="AG3218" s="52" t="b">
        <f ca="1">AND(AG3215&gt;$B$3, NOT(OR($AF3217:AG3217)))</f>
        <v>0</v>
      </c>
      <c r="AH3218" s="52" t="b">
        <f ca="1">AND(AH3215&gt;$B$3, NOT(OR($AF3217:AH3217)))</f>
        <v>0</v>
      </c>
      <c r="AI3218" s="52" t="b">
        <f ca="1">AND(AI3215&gt;$B$3, NOT(OR($AF3217:AI3217)))</f>
        <v>0</v>
      </c>
      <c r="AJ3218" s="52" t="b">
        <f ca="1">AND(AJ3215&gt;$B$3, NOT(OR($AF3217:AJ3217)))</f>
        <v>0</v>
      </c>
      <c r="AK3218" s="74"/>
      <c r="AL3218" s="70"/>
    </row>
    <row r="3219" spans="6:38" ht="14.55" customHeight="1" x14ac:dyDescent="0.3">
      <c r="F3219" s="79"/>
      <c r="G3219" s="3">
        <v>3217</v>
      </c>
      <c r="H3219" s="61">
        <v>1.1358869755082477</v>
      </c>
      <c r="I3219" s="61">
        <v>-0.77692998534167768</v>
      </c>
      <c r="J3219" s="61">
        <v>-1.7220764229467049</v>
      </c>
      <c r="K3219" s="62">
        <v>1.0860701745079009</v>
      </c>
      <c r="L3219" s="60">
        <f t="array" ref="L3219:O3219">TRANSPOSE(MMULT(Option!$B$25:$E$28, TRANSPOSE(H3219:K3219)))</f>
        <v>1.1358869755082477</v>
      </c>
      <c r="M3219" s="60">
        <v>-0.25771330329853476</v>
      </c>
      <c r="N3219" s="60">
        <v>-1.2616102926104853</v>
      </c>
      <c r="O3219" s="60">
        <v>0.84484679468685575</v>
      </c>
      <c r="P3219" s="56" t="str">
        <f t="shared" si="4049"/>
        <v>644/2</v>
      </c>
      <c r="R3219" s="80">
        <v>805</v>
      </c>
      <c r="S3219" s="3" t="s">
        <v>28</v>
      </c>
      <c r="T3219" s="60">
        <f t="array" aca="1" ref="T3219:T3222" ca="1">TRANSPOSE(OFFSET($L$3, MATCH($R3219 &amp; "/" &amp; T$2, $P$3:$P$5002, 0) - 1, 0, 1, $E$1))</f>
        <v>-0.79374914944698005</v>
      </c>
      <c r="U3219" s="60">
        <f t="array" aca="1" ref="U3219:U3222" ca="1">TRANSPOSE(OFFSET($L$3, MATCH($R3219 &amp; "/" &amp; U$2, $P$3:$P$5002, 0) - 1, 0, 1, $E$1))</f>
        <v>-0.87395939558804192</v>
      </c>
      <c r="V3219" s="60">
        <f t="array" aca="1" ref="V3219:V3222" ca="1">TRANSPOSE(OFFSET($L$3, MATCH($R3219 &amp; "/" &amp; V$2, $P$3:$P$5002, 0) - 1, 0, 1, $E$1))</f>
        <v>1.3570025869800473</v>
      </c>
      <c r="W3219" s="60">
        <f t="array" aca="1" ref="W3219:W3222" ca="1">TRANSPOSE(OFFSET($L$3, MATCH($R3219 &amp; "/" &amp; W$2, $P$3:$P$5002, 0) - 1, 0, 1, $E$1))</f>
        <v>0.38966615698537616</v>
      </c>
      <c r="X3219" s="60">
        <f t="array" aca="1" ref="X3219:X3222" ca="1">TRANSPOSE(OFFSET($L$3, MATCH($R3219 &amp; "/" &amp; X$2, $P$3:$P$5002, 0) - 1, 0, 1, $E$1))</f>
        <v>0.31405593573383694</v>
      </c>
      <c r="Y3219" s="52">
        <f ca="1">$B$11 * EXP(($E$3 - $C$11^2/2) * Y$2 + $C$11*SQRT(Y$2)*T3219)</f>
        <v>79.205476262141076</v>
      </c>
      <c r="Z3219" s="52">
        <f ca="1">Y3219 * EXP(($E$3 - $C$11^2/2) * (Z$2-Y$2) + $C$11*SQRT(Z$2-Y$2)*U3219)</f>
        <v>61.24349394504614</v>
      </c>
      <c r="AA3219" s="52">
        <f ca="1">Z3219 * EXP(($E$3 - $C$11^2/2) * (AA$2-Z$2) + $C$11*SQRT(AA$2-Z$2)*V3219)</f>
        <v>92.476855145996538</v>
      </c>
      <c r="AB3219" s="52">
        <f ca="1">AA3219 * EXP(($E$3 - $C$11^2/2) * (AB$2-AA$2) + $C$11*SQRT(AB$2-AA$2)*W3219)</f>
        <v>104.46564335939858</v>
      </c>
      <c r="AC3219" s="52">
        <f ca="1">AB3219 * EXP(($E$3 - $C$11^2/2) * (AC$2-AB$2) + $C$11*SQRT(AC$2-AB$2)*X3219)</f>
        <v>115.36200184222831</v>
      </c>
      <c r="AD3219" s="47"/>
      <c r="AE3219" s="3" t="s">
        <v>69</v>
      </c>
      <c r="AF3219" s="20" cm="1">
        <f t="array" aca="1" ref="AF3219" ca="1">MIN(Y3219:Y3222 / $D$11:$D$14)</f>
        <v>0.60109447715145414</v>
      </c>
      <c r="AG3219" s="20" cm="1">
        <f t="array" aca="1" ref="AG3219" ca="1">MIN(Z3219:Z3222 / $D$11:$D$14)</f>
        <v>0.38709265391260933</v>
      </c>
      <c r="AH3219" s="20" cm="1">
        <f t="array" aca="1" ref="AH3219" ca="1">MIN(AA3219:AA3222 / $D$11:$D$14)</f>
        <v>0.31651110960943485</v>
      </c>
      <c r="AI3219" s="20" cm="1">
        <f t="array" aca="1" ref="AI3219" ca="1">MIN(AB3219:AB3222 / $D$11:$D$14)</f>
        <v>0.33596911817691455</v>
      </c>
      <c r="AJ3219" s="20" cm="1">
        <f t="array" aca="1" ref="AJ3219" ca="1">MIN(AC3219:AC3222 / $D$11:$D$14)</f>
        <v>0.30593673636443264</v>
      </c>
      <c r="AK3219" s="72">
        <f t="array" aca="1" ref="AK3219" ca="1">SUMPRODUCT(AF3220:AJ3220, EXP(-$E$3*$AF$2:$AJ$2))</f>
        <v>77880.078307140488</v>
      </c>
      <c r="AL3219" s="70">
        <f ca="1">MAX(AC3220 - $D$11, 0) * EXP(-$E$2*$E$3)</f>
        <v>0</v>
      </c>
    </row>
    <row r="3220" spans="6:38" ht="14.55" customHeight="1" x14ac:dyDescent="0.3">
      <c r="F3220" s="79"/>
      <c r="G3220" s="3">
        <v>3218</v>
      </c>
      <c r="H3220" s="61">
        <v>0.39909196019459159</v>
      </c>
      <c r="I3220" s="61">
        <v>0.57677558380176797</v>
      </c>
      <c r="J3220" s="61">
        <v>-0.30523091631663563</v>
      </c>
      <c r="K3220" s="62">
        <v>0.18323971297219049</v>
      </c>
      <c r="L3220" s="60">
        <f t="array" ref="L3220:O3220">TRANSPOSE(MMULT(Option!$B$25:$E$28, TRANSPOSE(H3220:K3220)))</f>
        <v>0.39909196019459159</v>
      </c>
      <c r="M3220" s="60">
        <v>0.68826033843262613</v>
      </c>
      <c r="N3220" s="60">
        <v>4.2584699172465101E-2</v>
      </c>
      <c r="O3220" s="60">
        <v>0.40801422600719361</v>
      </c>
      <c r="P3220" s="56" t="str">
        <f t="shared" si="4049"/>
        <v>644/3</v>
      </c>
      <c r="R3220" s="80"/>
      <c r="S3220" s="3" t="s">
        <v>29</v>
      </c>
      <c r="T3220" s="60">
        <f ca="1"/>
        <v>-1.4903102439646463</v>
      </c>
      <c r="U3220" s="60">
        <f ca="1"/>
        <v>-1.3040659518940982</v>
      </c>
      <c r="V3220" s="60">
        <f ca="1"/>
        <v>0.74648320523443146</v>
      </c>
      <c r="W3220" s="60">
        <f ca="1"/>
        <v>0.87495708851952758</v>
      </c>
      <c r="X3220" s="60">
        <f ca="1"/>
        <v>-6.3340112078700633E-2</v>
      </c>
      <c r="Y3220" s="52">
        <f ca="1">$B$12 * EXP(($E$3 - $C$12^2/2) * Y$2 + $C$12*SQRT(Y$2)*T3220)</f>
        <v>64.268981548083872</v>
      </c>
      <c r="Z3220" s="52">
        <f ca="1">Y3220 * EXP(($E$3 - $C$12^2/2) * (Z$2-Y$2) + $C$12*SQRT(Z$2-Y$2)*U3220)</f>
        <v>43.678558400063551</v>
      </c>
      <c r="AA3220" s="52">
        <f ca="1">Z3220 * EXP(($E$3 - $C$12^2/2) * (AA$2-Z$2) + $C$12*SQRT(AA$2-Z$2)*V3220)</f>
        <v>54.915865113588502</v>
      </c>
      <c r="AB3220" s="52">
        <f ca="1">AA3220 * EXP(($E$3 - $C$12^2/2) * (AB$2-AA$2) + $C$12*SQRT(AB$2-AA$2)*W3220)</f>
        <v>71.757287351487435</v>
      </c>
      <c r="AC3220" s="52">
        <f ca="1">AB3220 * EXP(($E$3 - $C$12^2/2) * (AC$2-AB$2) + $C$12*SQRT(AC$2-AB$2)*X3220)</f>
        <v>70.759540941846851</v>
      </c>
      <c r="AD3220" s="47"/>
      <c r="AE3220" s="3" t="s">
        <v>47</v>
      </c>
      <c r="AF3220" s="64">
        <f t="shared" ref="AF3220" ca="1" si="4070">($B$5*AF3222 + (1 + $B$6)*AF3221)*$B$2</f>
        <v>0</v>
      </c>
      <c r="AG3220" s="64">
        <f t="shared" ref="AG3220" ca="1" si="4071">($B$5*AG3222 + (1 + $B$6)*AG3221)*$B$2</f>
        <v>0</v>
      </c>
      <c r="AH3220" s="64">
        <f t="shared" ref="AH3220" ca="1" si="4072">($B$5*AH3222 + (1 + $B$6)*AH3221)*$B$2</f>
        <v>0</v>
      </c>
      <c r="AI3220" s="64">
        <f t="shared" ref="AI3220" ca="1" si="4073">($B$5*AI3222 + (1 + $B$6)*AI3221)*$B$2</f>
        <v>0</v>
      </c>
      <c r="AJ3220" s="64" cm="1">
        <f t="array" aca="1" ref="AJ3220" ca="1">($B$5*AJ3222 + (1 + $B$6)*AJ3221 + AND(NOT(AF3221:AJ3221)))*$B$2</f>
        <v>100000</v>
      </c>
      <c r="AK3220" s="73"/>
      <c r="AL3220" s="70"/>
    </row>
    <row r="3221" spans="6:38" ht="14.55" customHeight="1" x14ac:dyDescent="0.3">
      <c r="F3221" s="79"/>
      <c r="G3221" s="3">
        <v>3219</v>
      </c>
      <c r="H3221" s="61">
        <v>0.1558225192575628</v>
      </c>
      <c r="I3221" s="61">
        <v>-1.1334730836692684</v>
      </c>
      <c r="J3221" s="61">
        <v>-0.83820565994774821</v>
      </c>
      <c r="K3221" s="62">
        <v>-0.19029186215690466</v>
      </c>
      <c r="L3221" s="60">
        <f t="array" ref="L3221:O3221">TRANSPOSE(MMULT(Option!$B$25:$E$28, TRANSPOSE(H3221:K3221)))</f>
        <v>0.1558225192575628</v>
      </c>
      <c r="M3221" s="60">
        <v>-0.97651623311886226</v>
      </c>
      <c r="N3221" s="60">
        <v>-0.97068838646607825</v>
      </c>
      <c r="O3221" s="60">
        <v>-0.56104112633271008</v>
      </c>
      <c r="P3221" s="56" t="str">
        <f t="shared" si="4049"/>
        <v>644/4</v>
      </c>
      <c r="R3221" s="80"/>
      <c r="S3221" s="3" t="s">
        <v>31</v>
      </c>
      <c r="T3221" s="60">
        <f ca="1"/>
        <v>-1.1056644701894829</v>
      </c>
      <c r="U3221" s="60">
        <f ca="1"/>
        <v>-0.37550172069835613</v>
      </c>
      <c r="V3221" s="60">
        <f ca="1"/>
        <v>-0.14998040727066952</v>
      </c>
      <c r="W3221" s="60">
        <f ca="1"/>
        <v>0.94046443097953447</v>
      </c>
      <c r="X3221" s="60">
        <f ca="1"/>
        <v>-1.2358586272113532</v>
      </c>
      <c r="Y3221" s="52">
        <f ca="1">$B$13 * EXP(($E$3 - $C$13^2/2) * Y$2 + $C$13*SQRT(Y$2)*T3221)</f>
        <v>72.130057589744922</v>
      </c>
      <c r="Z3221" s="52">
        <f ca="1">Y3221 * EXP(($E$3 - $C$13^2/2) * (Z$2-Y$2) + $C$13*SQRT(Z$2-Y$2)*U3221)</f>
        <v>64.768561832245155</v>
      </c>
      <c r="AA3221" s="52">
        <f ca="1">Z3221 * EXP(($E$3 - $C$13^2/2) * (AA$2-Z$2) + $C$13*SQRT(AA$2-Z$2)*V3221)</f>
        <v>62.229315969073681</v>
      </c>
      <c r="AB3221" s="52">
        <f ca="1">AA3221 * EXP(($E$3 - $C$13^2/2) * (AB$2-AA$2) + $C$13*SQRT(AB$2-AA$2)*W3221)</f>
        <v>82.927400796533959</v>
      </c>
      <c r="AC3221" s="52">
        <f ca="1">AB3221 * EXP(($E$3 - $C$13^2/2) * (AC$2-AB$2) + $C$13*SQRT(AC$2-AB$2)*X3221)</f>
        <v>57.524327637323026</v>
      </c>
      <c r="AD3221" s="47"/>
      <c r="AE3221" s="3" t="s">
        <v>46</v>
      </c>
      <c r="AF3221" s="52" t="b">
        <f t="shared" ref="AF3221" ca="1" si="4074">AF3219 &gt;= $B$4</f>
        <v>0</v>
      </c>
      <c r="AG3221" s="52" t="b">
        <f t="array" aca="1" ref="AG3221" ca="1">AND(AG3219 &gt;= $B$4, NOT(OR($AF3221:AF3221)))</f>
        <v>0</v>
      </c>
      <c r="AH3221" s="52" t="b">
        <f t="array" aca="1" ref="AH3221" ca="1">AND(AH3219 &gt;= $B$4, NOT(OR($AF3221:AG3221)))</f>
        <v>0</v>
      </c>
      <c r="AI3221" s="52" t="b">
        <f t="array" aca="1" ref="AI3221" ca="1">AND(AI3219 &gt;= $B$4, NOT(OR($AF3221:AH3221)))</f>
        <v>0</v>
      </c>
      <c r="AJ3221" s="52" t="b">
        <f t="array" aca="1" ref="AJ3221" ca="1">AND(AJ3219 &gt;= $B$4, NOT(OR($AF3221:AI3221)))</f>
        <v>0</v>
      </c>
      <c r="AK3221" s="73"/>
      <c r="AL3221" s="70"/>
    </row>
    <row r="3222" spans="6:38" ht="14.55" customHeight="1" x14ac:dyDescent="0.3">
      <c r="F3222" s="79"/>
      <c r="G3222" s="3">
        <v>3220</v>
      </c>
      <c r="H3222" s="61">
        <v>2.0691950032920565</v>
      </c>
      <c r="I3222" s="61">
        <v>-1.2133892695106894</v>
      </c>
      <c r="J3222" s="61">
        <v>-1.8867719506194509</v>
      </c>
      <c r="K3222" s="62">
        <v>0.2650945020247808</v>
      </c>
      <c r="L3222" s="60">
        <f t="array" ref="L3222:O3222">TRANSPOSE(MMULT(Option!$B$25:$E$28, TRANSPOSE(H3222:K3222)))</f>
        <v>2.0691950032920565</v>
      </c>
      <c r="M3222" s="60">
        <v>-0.28441163367915856</v>
      </c>
      <c r="N3222" s="60">
        <v>-1.1472326902184065</v>
      </c>
      <c r="O3222" s="60">
        <v>0.36869129767657971</v>
      </c>
      <c r="P3222" s="56" t="str">
        <f t="shared" si="4049"/>
        <v>644/5</v>
      </c>
      <c r="R3222" s="80"/>
      <c r="S3222" s="3" t="s">
        <v>30</v>
      </c>
      <c r="T3222" s="60">
        <f ca="1"/>
        <v>-1.7133438562743906</v>
      </c>
      <c r="U3222" s="60">
        <f ca="1"/>
        <v>-1.4836268064352325</v>
      </c>
      <c r="V3222" s="60">
        <f ca="1"/>
        <v>-0.68768579249816664</v>
      </c>
      <c r="W3222" s="60">
        <f ca="1"/>
        <v>0.18220301043883164</v>
      </c>
      <c r="X3222" s="60">
        <f ca="1"/>
        <v>-0.32880302960206553</v>
      </c>
      <c r="Y3222" s="52">
        <f ca="1">$B$14 * EXP(($E$3 - $C$14^2/2) * Y$2 + $C$14*SQRT(Y$2)*T3222)</f>
        <v>60.109447715145414</v>
      </c>
      <c r="Z3222" s="52">
        <f ca="1">Y3222 * EXP(($E$3 - $C$14^2/2) * (Z$2-Y$2) + $C$14*SQRT(Z$2-Y$2)*U3222)</f>
        <v>38.709265391260935</v>
      </c>
      <c r="AA3222" s="52">
        <f ca="1">Z3222 * EXP(($E$3 - $C$14^2/2) * (AA$2-Z$2) + $C$14*SQRT(AA$2-Z$2)*V3222)</f>
        <v>31.651110960943484</v>
      </c>
      <c r="AB3222" s="52">
        <f ca="1">AA3222 * EXP(($E$3 - $C$14^2/2) * (AB$2-AA$2) + $C$14*SQRT(AB$2-AA$2)*W3222)</f>
        <v>33.596911817691456</v>
      </c>
      <c r="AC3222" s="52">
        <f ca="1">AB3222 * EXP(($E$3 - $C$14^2/2) * (AC$2-AB$2) + $C$14*SQRT(AC$2-AB$2)*X3222)</f>
        <v>30.593673636443263</v>
      </c>
      <c r="AD3222" s="47"/>
      <c r="AE3222" s="3" t="s">
        <v>68</v>
      </c>
      <c r="AF3222" s="52" t="b">
        <f ca="1">AND(AF3219&gt;$B$3, NOT(OR($AF3221:AF3221)))</f>
        <v>0</v>
      </c>
      <c r="AG3222" s="52" t="b">
        <f ca="1">AND(AG3219&gt;$B$3, NOT(OR($AF3221:AG3221)))</f>
        <v>0</v>
      </c>
      <c r="AH3222" s="52" t="b">
        <f ca="1">AND(AH3219&gt;$B$3, NOT(OR($AF3221:AH3221)))</f>
        <v>0</v>
      </c>
      <c r="AI3222" s="52" t="b">
        <f ca="1">AND(AI3219&gt;$B$3, NOT(OR($AF3221:AI3221)))</f>
        <v>0</v>
      </c>
      <c r="AJ3222" s="52" t="b">
        <f ca="1">AND(AJ3219&gt;$B$3, NOT(OR($AF3221:AJ3221)))</f>
        <v>0</v>
      </c>
      <c r="AK3222" s="74"/>
      <c r="AL3222" s="70"/>
    </row>
    <row r="3223" spans="6:38" ht="14.55" customHeight="1" x14ac:dyDescent="0.3">
      <c r="F3223" s="79"/>
      <c r="G3223" s="3">
        <v>3221</v>
      </c>
      <c r="H3223" s="61">
        <v>-0.39021657100650559</v>
      </c>
      <c r="I3223" s="61">
        <v>-0.27193381097316111</v>
      </c>
      <c r="J3223" s="61">
        <v>0.27569260997701828</v>
      </c>
      <c r="K3223" s="62">
        <v>-1.2126997487893121</v>
      </c>
      <c r="L3223" s="60">
        <f t="array" ref="L3223:O3223">TRANSPOSE(MMULT(Option!$B$25:$E$28, TRANSPOSE(H3223:K3223)))</f>
        <v>-0.39021657100650559</v>
      </c>
      <c r="M3223" s="60">
        <v>-0.40531808296306698</v>
      </c>
      <c r="N3223" s="60">
        <v>1.4847978949271423E-2</v>
      </c>
      <c r="O3223" s="60">
        <v>-1.2119799492014549</v>
      </c>
      <c r="P3223" s="56" t="str">
        <f t="shared" si="4049"/>
        <v>645/1</v>
      </c>
      <c r="R3223" s="80">
        <v>806</v>
      </c>
      <c r="S3223" s="3" t="s">
        <v>28</v>
      </c>
      <c r="T3223" s="60">
        <f t="array" aca="1" ref="T3223:T3226" ca="1">TRANSPOSE(OFFSET($L$3, MATCH($R3223 &amp; "/" &amp; T$2, $P$3:$P$5002, 0) - 1, 0, 1, $E$1))</f>
        <v>-0.64958513948436125</v>
      </c>
      <c r="U3223" s="60">
        <f t="array" aca="1" ref="U3223:U3226" ca="1">TRANSPOSE(OFFSET($L$3, MATCH($R3223 &amp; "/" &amp; U$2, $P$3:$P$5002, 0) - 1, 0, 1, $E$1))</f>
        <v>-0.56722120952136157</v>
      </c>
      <c r="V3223" s="60">
        <f t="array" aca="1" ref="V3223:V3226" ca="1">TRANSPOSE(OFFSET($L$3, MATCH($R3223 &amp; "/" &amp; V$2, $P$3:$P$5002, 0) - 1, 0, 1, $E$1))</f>
        <v>0.13906905219601287</v>
      </c>
      <c r="W3223" s="60">
        <f t="array" aca="1" ref="W3223:W3226" ca="1">TRANSPOSE(OFFSET($L$3, MATCH($R3223 &amp; "/" &amp; W$2, $P$3:$P$5002, 0) - 1, 0, 1, $E$1))</f>
        <v>-5.3417607613909387E-2</v>
      </c>
      <c r="X3223" s="60">
        <f t="array" aca="1" ref="X3223:X3226" ca="1">TRANSPOSE(OFFSET($L$3, MATCH($R3223 &amp; "/" &amp; X$2, $P$3:$P$5002, 0) - 1, 0, 1, $E$1))</f>
        <v>1.3346336939025556</v>
      </c>
      <c r="Y3223" s="52">
        <f ca="1">$B$11 * EXP(($E$3 - $C$11^2/2) * Y$2 + $C$11*SQRT(Y$2)*T3223)</f>
        <v>82.706206215617314</v>
      </c>
      <c r="Z3223" s="52">
        <f ca="1">Y3223 * EXP(($E$3 - $C$11^2/2) * (Z$2-Y$2) + $C$11*SQRT(Z$2-Y$2)*U3223)</f>
        <v>70.114406136020605</v>
      </c>
      <c r="AA3223" s="52">
        <f ca="1">Z3223 * EXP(($E$3 - $C$11^2/2) * (AA$2-Z$2) + $C$11*SQRT(AA$2-Z$2)*V3223)</f>
        <v>73.467930916521169</v>
      </c>
      <c r="AB3223" s="52">
        <f ca="1">AA3223 * EXP(($E$3 - $C$11^2/2) * (AB$2-AA$2) + $C$11*SQRT(AB$2-AA$2)*W3223)</f>
        <v>72.662375139304146</v>
      </c>
      <c r="AC3223" s="52">
        <f ca="1">AB3223 * EXP(($E$3 - $C$11^2/2) * (AC$2-AB$2) + $C$11*SQRT(AC$2-AB$2)*X3223)</f>
        <v>108.98538850511251</v>
      </c>
      <c r="AD3223" s="47"/>
      <c r="AE3223" s="3" t="s">
        <v>69</v>
      </c>
      <c r="AF3223" s="20" cm="1">
        <f t="array" aca="1" ref="AF3223" ca="1">MIN(Y3223:Y3226 / $D$11:$D$14)</f>
        <v>0.82706206215617317</v>
      </c>
      <c r="AG3223" s="20" cm="1">
        <f t="array" aca="1" ref="AG3223" ca="1">MIN(Z3223:Z3226 / $D$11:$D$14)</f>
        <v>0.56732393457642316</v>
      </c>
      <c r="AH3223" s="20" cm="1">
        <f t="array" aca="1" ref="AH3223" ca="1">MIN(AA3223:AA3226 / $D$11:$D$14)</f>
        <v>0.73467930916521174</v>
      </c>
      <c r="AI3223" s="20" cm="1">
        <f t="array" aca="1" ref="AI3223" ca="1">MIN(AB3223:AB3226 / $D$11:$D$14)</f>
        <v>0.72662375139304147</v>
      </c>
      <c r="AJ3223" s="20" cm="1">
        <f t="array" aca="1" ref="AJ3223" ca="1">MIN(AC3223:AC3226 / $D$11:$D$14)</f>
        <v>1.0793833102345554</v>
      </c>
      <c r="AK3223" s="72">
        <f t="array" aca="1" ref="AK3223" ca="1">SUMPRODUCT(AF3224:AJ3224, EXP(-$E$3*$AF$2:$AJ$2))</f>
        <v>103830.53142072225</v>
      </c>
      <c r="AL3223" s="70">
        <f ca="1">MAX(AC3224 - $D$11, 0) * EXP(-$E$2*$E$3)</f>
        <v>205.53225678343384</v>
      </c>
    </row>
    <row r="3224" spans="6:38" ht="14.55" customHeight="1" x14ac:dyDescent="0.3">
      <c r="F3224" s="79"/>
      <c r="G3224" s="3">
        <v>3222</v>
      </c>
      <c r="H3224" s="61">
        <v>-0.27429143085294833</v>
      </c>
      <c r="I3224" s="61">
        <v>1.1226025537864166</v>
      </c>
      <c r="J3224" s="61">
        <v>-3.3405328996235992</v>
      </c>
      <c r="K3224" s="62">
        <v>-0.90932208947413273</v>
      </c>
      <c r="L3224" s="60">
        <f t="array" ref="L3224:O3224">TRANSPOSE(MMULT(Option!$B$25:$E$28, TRANSPOSE(H3224:K3224)))</f>
        <v>-0.27429143085294833</v>
      </c>
      <c r="M3224" s="60">
        <v>0.91916566327421834</v>
      </c>
      <c r="N3224" s="60">
        <v>-2.7497738896948896</v>
      </c>
      <c r="O3224" s="60">
        <v>-1.2464523946083359</v>
      </c>
      <c r="P3224" s="56" t="str">
        <f t="shared" si="4049"/>
        <v>645/2</v>
      </c>
      <c r="R3224" s="80"/>
      <c r="S3224" s="3" t="s">
        <v>29</v>
      </c>
      <c r="T3224" s="60">
        <f ca="1"/>
        <v>1.3265212094028151</v>
      </c>
      <c r="U3224" s="60">
        <f ca="1"/>
        <v>0.7036614554353724</v>
      </c>
      <c r="V3224" s="60">
        <f ca="1"/>
        <v>2.3034829867409097</v>
      </c>
      <c r="W3224" s="60">
        <f ca="1"/>
        <v>-0.48145812618214567</v>
      </c>
      <c r="X3224" s="60">
        <f ca="1"/>
        <v>0.37023469358243111</v>
      </c>
      <c r="Y3224" s="52">
        <f ca="1">$B$12 * EXP(($E$3 - $C$12^2/2) * Y$2 + $C$12*SQRT(Y$2)*T3224)</f>
        <v>149.6241598476295</v>
      </c>
      <c r="Z3224" s="52">
        <f ca="1">Y3224 * EXP(($E$3 - $C$12^2/2) * (Z$2-Y$2) + $C$12*SQRT(Z$2-Y$2)*U3224)</f>
        <v>185.71718121668655</v>
      </c>
      <c r="AA3224" s="52">
        <f ca="1">Z3224 * EXP(($E$3 - $C$12^2/2) * (AA$2-Z$2) + $C$12*SQRT(AA$2-Z$2)*V3224)</f>
        <v>372.51223445763281</v>
      </c>
      <c r="AB3224" s="52">
        <f ca="1">AA3224 * EXP(($E$3 - $C$12^2/2) * (AB$2-AA$2) + $C$12*SQRT(AB$2-AA$2)*W3224)</f>
        <v>324.02881389316985</v>
      </c>
      <c r="AC3224" s="52">
        <f ca="1">AB3224 * EXP(($E$3 - $C$12^2/2) * (AC$2-AB$2) + $C$12*SQRT(AC$2-AB$2)*X3224)</f>
        <v>363.90864165912052</v>
      </c>
      <c r="AD3224" s="47"/>
      <c r="AE3224" s="3" t="s">
        <v>47</v>
      </c>
      <c r="AF3224" s="64">
        <f t="shared" ref="AF3224" ca="1" si="4075">($B$5*AF3226 + (1 + $B$6)*AF3225)*$B$2</f>
        <v>15000</v>
      </c>
      <c r="AG3224" s="64">
        <f t="shared" ref="AG3224" ca="1" si="4076">($B$5*AG3226 + (1 + $B$6)*AG3225)*$B$2</f>
        <v>0</v>
      </c>
      <c r="AH3224" s="64">
        <f t="shared" ref="AH3224" ca="1" si="4077">($B$5*AH3226 + (1 + $B$6)*AH3225)*$B$2</f>
        <v>0</v>
      </c>
      <c r="AI3224" s="64">
        <f t="shared" ref="AI3224" ca="1" si="4078">($B$5*AI3226 + (1 + $B$6)*AI3225)*$B$2</f>
        <v>0</v>
      </c>
      <c r="AJ3224" s="64" cm="1">
        <f t="array" aca="1" ref="AJ3224" ca="1">($B$5*AJ3226 + (1 + $B$6)*AJ3225 + AND(NOT(AF3225:AJ3225)))*$B$2</f>
        <v>114999.99999999999</v>
      </c>
      <c r="AK3224" s="73"/>
      <c r="AL3224" s="70"/>
    </row>
    <row r="3225" spans="6:38" ht="14.55" customHeight="1" x14ac:dyDescent="0.3">
      <c r="F3225" s="79"/>
      <c r="G3225" s="3">
        <v>3223</v>
      </c>
      <c r="H3225" s="61">
        <v>8.567846501155485E-2</v>
      </c>
      <c r="I3225" s="61">
        <v>-0.1938205695062257</v>
      </c>
      <c r="J3225" s="61">
        <v>-0.61581203999239065</v>
      </c>
      <c r="K3225" s="62">
        <v>-0.39219698866106611</v>
      </c>
      <c r="L3225" s="60">
        <f t="array" ref="L3225:O3225">TRANSPOSE(MMULT(Option!$B$25:$E$28, TRANSPOSE(H3225:K3225)))</f>
        <v>8.567846501155485E-2</v>
      </c>
      <c r="M3225" s="60">
        <v>-0.14336810019572382</v>
      </c>
      <c r="N3225" s="60">
        <v>-0.5573566661858057</v>
      </c>
      <c r="O3225" s="60">
        <v>-0.47253439159356003</v>
      </c>
      <c r="P3225" s="56" t="str">
        <f t="shared" si="4049"/>
        <v>645/3</v>
      </c>
      <c r="R3225" s="80"/>
      <c r="S3225" s="3" t="s">
        <v>31</v>
      </c>
      <c r="T3225" s="60">
        <f ca="1"/>
        <v>-0.46187410242573701</v>
      </c>
      <c r="U3225" s="60">
        <f ca="1"/>
        <v>-1.4608753149265952</v>
      </c>
      <c r="V3225" s="60">
        <f ca="1"/>
        <v>1.1632064558064505</v>
      </c>
      <c r="W3225" s="60">
        <f ca="1"/>
        <v>-0.29764830134795167</v>
      </c>
      <c r="X3225" s="60">
        <f ca="1"/>
        <v>1.2284908262481697</v>
      </c>
      <c r="Y3225" s="52">
        <f ca="1">$B$13 * EXP(($E$3 - $C$13^2/2) * Y$2 + $C$13*SQRT(Y$2)*T3225)</f>
        <v>87.49730170757546</v>
      </c>
      <c r="Z3225" s="52">
        <f ca="1">Y3225 * EXP(($E$3 - $C$13^2/2) * (Z$2-Y$2) + $C$13*SQRT(Z$2-Y$2)*U3225)</f>
        <v>56.732393457642317</v>
      </c>
      <c r="AA3225" s="52">
        <f ca="1">Z3225 * EXP(($E$3 - $C$13^2/2) * (AA$2-Z$2) + $C$13*SQRT(AA$2-Z$2)*V3225)</f>
        <v>80.826695234282283</v>
      </c>
      <c r="AB3225" s="52">
        <f ca="1">AA3225 * EXP(($E$3 - $C$13^2/2) * (AB$2-AA$2) + $C$13*SQRT(AB$2-AA$2)*W3225)</f>
        <v>74.292708213770325</v>
      </c>
      <c r="AC3225" s="52">
        <f ca="1">AB3225 * EXP(($E$3 - $C$13^2/2) * (AC$2-AB$2) + $C$13*SQRT(AC$2-AB$2)*X3225)</f>
        <v>107.93833102345555</v>
      </c>
      <c r="AD3225" s="47"/>
      <c r="AE3225" s="3" t="s">
        <v>46</v>
      </c>
      <c r="AF3225" s="52" t="b">
        <f t="shared" ref="AF3225" ca="1" si="4079">AF3223 &gt;= $B$4</f>
        <v>0</v>
      </c>
      <c r="AG3225" s="52" t="b">
        <f t="array" aca="1" ref="AG3225" ca="1">AND(AG3223 &gt;= $B$4, NOT(OR($AF3225:AF3225)))</f>
        <v>0</v>
      </c>
      <c r="AH3225" s="52" t="b">
        <f t="array" aca="1" ref="AH3225" ca="1">AND(AH3223 &gt;= $B$4, NOT(OR($AF3225:AG3225)))</f>
        <v>0</v>
      </c>
      <c r="AI3225" s="52" t="b">
        <f t="array" aca="1" ref="AI3225" ca="1">AND(AI3223 &gt;= $B$4, NOT(OR($AF3225:AH3225)))</f>
        <v>0</v>
      </c>
      <c r="AJ3225" s="52" t="b">
        <f t="array" aca="1" ref="AJ3225" ca="1">AND(AJ3223 &gt;= $B$4, NOT(OR($AF3225:AI3225)))</f>
        <v>0</v>
      </c>
      <c r="AK3225" s="73"/>
      <c r="AL3225" s="70"/>
    </row>
    <row r="3226" spans="6:38" ht="14.55" customHeight="1" x14ac:dyDescent="0.3">
      <c r="F3226" s="79"/>
      <c r="G3226" s="3">
        <v>3224</v>
      </c>
      <c r="H3226" s="61">
        <v>-1.5161836071428489</v>
      </c>
      <c r="I3226" s="61">
        <v>1.2479238418074685</v>
      </c>
      <c r="J3226" s="61">
        <v>1.0418079852600737</v>
      </c>
      <c r="K3226" s="62">
        <v>0.44430207400669613</v>
      </c>
      <c r="L3226" s="60">
        <f t="array" ref="L3226:O3226">TRANSPOSE(MMULT(Option!$B$25:$E$28, TRANSPOSE(H3226:K3226)))</f>
        <v>-1.5161836071428489</v>
      </c>
      <c r="M3226" s="60">
        <v>0.53726765046742475</v>
      </c>
      <c r="N3226" s="60">
        <v>0.63534016659646775</v>
      </c>
      <c r="O3226" s="60">
        <v>0.30412738948018497</v>
      </c>
      <c r="P3226" s="56" t="str">
        <f t="shared" si="4049"/>
        <v>645/4</v>
      </c>
      <c r="R3226" s="80"/>
      <c r="S3226" s="3" t="s">
        <v>30</v>
      </c>
      <c r="T3226" s="60">
        <f ca="1"/>
        <v>0.44904940811858263</v>
      </c>
      <c r="U3226" s="60">
        <f ca="1"/>
        <v>4.339399714358505E-2</v>
      </c>
      <c r="V3226" s="60">
        <f ca="1"/>
        <v>0.36081936873625708</v>
      </c>
      <c r="W3226" s="60">
        <f ca="1"/>
        <v>-0.31124482397510622</v>
      </c>
      <c r="X3226" s="60">
        <f ca="1"/>
        <v>0.26407234871705737</v>
      </c>
      <c r="Y3226" s="52">
        <f ca="1">$B$14 * EXP(($E$3 - $C$14^2/2) * Y$2 + $C$14*SQRT(Y$2)*T3226)</f>
        <v>114.99458133461245</v>
      </c>
      <c r="Z3226" s="52">
        <f ca="1">Y3226 * EXP(($E$3 - $C$14^2/2) * (Z$2-Y$2) + $C$14*SQRT(Z$2-Y$2)*U3226)</f>
        <v>117.085356034104</v>
      </c>
      <c r="AA3226" s="52">
        <f ca="1">Z3226 * EXP(($E$3 - $C$14^2/2) * (AA$2-Z$2) + $C$14*SQRT(AA$2-Z$2)*V3226)</f>
        <v>131.12473138693065</v>
      </c>
      <c r="AB3226" s="52">
        <f ca="1">AA3226 * EXP(($E$3 - $C$14^2/2) * (AB$2-AA$2) + $C$14*SQRT(AB$2-AA$2)*W3226)</f>
        <v>120.0340642195295</v>
      </c>
      <c r="AC3226" s="52">
        <f ca="1">AB3226 * EXP(($E$3 - $C$14^2/2) * (AC$2-AB$2) + $C$14*SQRT(AC$2-AB$2)*X3226)</f>
        <v>130.58146379064158</v>
      </c>
      <c r="AD3226" s="47"/>
      <c r="AE3226" s="3" t="s">
        <v>68</v>
      </c>
      <c r="AF3226" s="52" t="b">
        <f ca="1">AND(AF3223&gt;$B$3, NOT(OR($AF3225:AF3225)))</f>
        <v>1</v>
      </c>
      <c r="AG3226" s="52" t="b">
        <f ca="1">AND(AG3223&gt;$B$3, NOT(OR($AF3225:AG3225)))</f>
        <v>0</v>
      </c>
      <c r="AH3226" s="52" t="b">
        <f ca="1">AND(AH3223&gt;$B$3, NOT(OR($AF3225:AH3225)))</f>
        <v>0</v>
      </c>
      <c r="AI3226" s="52" t="b">
        <f ca="1">AND(AI3223&gt;$B$3, NOT(OR($AF3225:AI3225)))</f>
        <v>0</v>
      </c>
      <c r="AJ3226" s="52" t="b">
        <f ca="1">AND(AJ3223&gt;$B$3, NOT(OR($AF3225:AJ3225)))</f>
        <v>1</v>
      </c>
      <c r="AK3226" s="74"/>
      <c r="AL3226" s="70"/>
    </row>
    <row r="3227" spans="6:38" ht="14.55" customHeight="1" x14ac:dyDescent="0.3">
      <c r="F3227" s="79"/>
      <c r="G3227" s="3">
        <v>3225</v>
      </c>
      <c r="H3227" s="61">
        <v>-0.77394707559052289</v>
      </c>
      <c r="I3227" s="61">
        <v>0.17516244744644638</v>
      </c>
      <c r="J3227" s="61">
        <v>-1.6949744365180437E-2</v>
      </c>
      <c r="K3227" s="62">
        <v>-1.2339974166112677</v>
      </c>
      <c r="L3227" s="60">
        <f t="array" ref="L3227:O3227">TRANSPOSE(MMULT(Option!$B$25:$E$28, TRANSPOSE(H3227:K3227)))</f>
        <v>-0.77394707559052289</v>
      </c>
      <c r="M3227" s="60">
        <v>-0.14903979536879622</v>
      </c>
      <c r="N3227" s="60">
        <v>-0.27859766564600019</v>
      </c>
      <c r="O3227" s="60">
        <v>-1.323751040435204</v>
      </c>
      <c r="P3227" s="56" t="str">
        <f t="shared" si="4049"/>
        <v>645/5</v>
      </c>
      <c r="R3227" s="80">
        <v>807</v>
      </c>
      <c r="S3227" s="3" t="s">
        <v>28</v>
      </c>
      <c r="T3227" s="60">
        <f t="array" aca="1" ref="T3227:T3230" ca="1">TRANSPOSE(OFFSET($L$3, MATCH($R3227 &amp; "/" &amp; T$2, $P$3:$P$5002, 0) - 1, 0, 1, $E$1))</f>
        <v>-0.9300825921017265</v>
      </c>
      <c r="U3227" s="60">
        <f t="array" aca="1" ref="U3227:U3230" ca="1">TRANSPOSE(OFFSET($L$3, MATCH($R3227 &amp; "/" &amp; U$2, $P$3:$P$5002, 0) - 1, 0, 1, $E$1))</f>
        <v>-0.2334912406792026</v>
      </c>
      <c r="V3227" s="60">
        <f t="array" aca="1" ref="V3227:V3230" ca="1">TRANSPOSE(OFFSET($L$3, MATCH($R3227 &amp; "/" &amp; V$2, $P$3:$P$5002, 0) - 1, 0, 1, $E$1))</f>
        <v>0.90805156346251226</v>
      </c>
      <c r="W3227" s="60">
        <f t="array" aca="1" ref="W3227:W3230" ca="1">TRANSPOSE(OFFSET($L$3, MATCH($R3227 &amp; "/" &amp; W$2, $P$3:$P$5002, 0) - 1, 0, 1, $E$1))</f>
        <v>0.16901720286781638</v>
      </c>
      <c r="X3227" s="60">
        <f t="array" aca="1" ref="X3227:X3230" ca="1">TRANSPOSE(OFFSET($L$3, MATCH($R3227 &amp; "/" &amp; X$2, $P$3:$P$5002, 0) - 1, 0, 1, $E$1))</f>
        <v>-0.48374420776120053</v>
      </c>
      <c r="Y3227" s="52">
        <f ca="1">$B$11 * EXP(($E$3 - $C$11^2/2) * Y$2 + $C$11*SQRT(Y$2)*T3227)</f>
        <v>76.031323626704406</v>
      </c>
      <c r="Z3227" s="52">
        <f ca="1">Y3227 * EXP(($E$3 - $C$11^2/2) * (Z$2-Y$2) + $C$11*SQRT(Z$2-Y$2)*U3227)</f>
        <v>71.243104545296774</v>
      </c>
      <c r="AA3227" s="52">
        <f ca="1">Z3227 * EXP(($E$3 - $C$11^2/2) * (AA$2-Z$2) + $C$11*SQRT(AA$2-Z$2)*V3227)</f>
        <v>94.020562203351503</v>
      </c>
      <c r="AB3227" s="52">
        <f ca="1">AA3227 * EXP(($E$3 - $C$11^2/2) * (AB$2-AA$2) + $C$11*SQRT(AB$2-AA$2)*W3227)</f>
        <v>99.406615527741209</v>
      </c>
      <c r="AC3227" s="52">
        <f ca="1">AB3227 * EXP(($E$3 - $C$11^2/2) * (AC$2-AB$2) + $C$11*SQRT(AC$2-AB$2)*X3227)</f>
        <v>86.409308193183463</v>
      </c>
      <c r="AD3227" s="47"/>
      <c r="AE3227" s="3" t="s">
        <v>69</v>
      </c>
      <c r="AF3227" s="20" cm="1">
        <f t="array" aca="1" ref="AF3227" ca="1">MIN(Y3227:Y3230 / $D$11:$D$14)</f>
        <v>0.76031323626704406</v>
      </c>
      <c r="AG3227" s="20" cm="1">
        <f t="array" aca="1" ref="AG3227" ca="1">MIN(Z3227:Z3230 / $D$11:$D$14)</f>
        <v>0.71243104545296776</v>
      </c>
      <c r="AH3227" s="20" cm="1">
        <f t="array" aca="1" ref="AH3227" ca="1">MIN(AA3227:AA3230 / $D$11:$D$14)</f>
        <v>0.76978246349670043</v>
      </c>
      <c r="AI3227" s="20" cm="1">
        <f t="array" aca="1" ref="AI3227" ca="1">MIN(AB3227:AB3230 / $D$11:$D$14)</f>
        <v>0.99406615527741204</v>
      </c>
      <c r="AJ3227" s="20" cm="1">
        <f t="array" aca="1" ref="AJ3227" ca="1">MIN(AC3227:AC3230 / $D$11:$D$14)</f>
        <v>0.86409308193183465</v>
      </c>
      <c r="AK3227" s="72">
        <f t="array" aca="1" ref="AK3227" ca="1">SUMPRODUCT(AF3228:AJ3228, EXP(-$E$3*$AF$2:$AJ$2))</f>
        <v>101843.05134938128</v>
      </c>
      <c r="AL3227" s="70">
        <f ca="1">MAX(AC3228 - $D$11, 0) * EXP(-$E$2*$E$3)</f>
        <v>51.63236008321433</v>
      </c>
    </row>
    <row r="3228" spans="6:38" ht="14.55" customHeight="1" x14ac:dyDescent="0.3">
      <c r="F3228" s="79"/>
      <c r="G3228" s="3">
        <v>3226</v>
      </c>
      <c r="H3228" s="61">
        <v>-0.4566830861587588</v>
      </c>
      <c r="I3228" s="61">
        <v>-0.35124517892168428</v>
      </c>
      <c r="J3228" s="61">
        <v>2.9407763653341283</v>
      </c>
      <c r="K3228" s="62">
        <v>2.1104977993461858</v>
      </c>
      <c r="L3228" s="60">
        <f t="array" ref="L3228:O3228">TRANSPOSE(MMULT(Option!$B$25:$E$28, TRANSPOSE(H3228:K3228)))</f>
        <v>-0.4566830861587588</v>
      </c>
      <c r="M3228" s="60">
        <v>-0.5045947584428887</v>
      </c>
      <c r="N3228" s="60">
        <v>2.3082626697660804</v>
      </c>
      <c r="O3228" s="60">
        <v>2.1066523004384972</v>
      </c>
      <c r="P3228" s="56" t="str">
        <f t="shared" si="4049"/>
        <v>646/1</v>
      </c>
      <c r="R3228" s="80"/>
      <c r="S3228" s="3" t="s">
        <v>29</v>
      </c>
      <c r="T3228" s="60">
        <f ca="1"/>
        <v>-9.1424428014825032E-2</v>
      </c>
      <c r="U3228" s="60">
        <f ca="1"/>
        <v>0.14661844913857858</v>
      </c>
      <c r="V3228" s="60">
        <f ca="1"/>
        <v>-0.18549002836921696</v>
      </c>
      <c r="W3228" s="60">
        <f ca="1"/>
        <v>1.200342301869934</v>
      </c>
      <c r="X3228" s="60">
        <f ca="1"/>
        <v>0.54197617166028644</v>
      </c>
      <c r="Y3228" s="52">
        <f ca="1">$B$12 * EXP(($E$3 - $C$12^2/2) * Y$2 + $C$12*SQRT(Y$2)*T3228)</f>
        <v>97.782229451768998</v>
      </c>
      <c r="Z3228" s="52">
        <f ca="1">Y3228 * EXP(($E$3 - $C$12^2/2) * (Z$2-Y$2) + $C$12*SQRT(Z$2-Y$2)*U3228)</f>
        <v>102.69140184256911</v>
      </c>
      <c r="AA3228" s="52">
        <f ca="1">Z3228 * EXP(($E$3 - $C$12^2/2) * (AA$2-Z$2) + $C$12*SQRT(AA$2-Z$2)*V3228)</f>
        <v>97.619901731408589</v>
      </c>
      <c r="AB3228" s="52">
        <f ca="1">AA3228 * EXP(($E$3 - $C$12^2/2) * (AB$2-AA$2) + $C$12*SQRT(AB$2-AA$2)*W3228)</f>
        <v>140.63727729763514</v>
      </c>
      <c r="AC3228" s="52">
        <f ca="1">AB3228 * EXP(($E$3 - $C$12^2/2) * (AC$2-AB$2) + $C$12*SQRT(AC$2-AB$2)*X3228)</f>
        <v>166.29726267042079</v>
      </c>
      <c r="AD3228" s="47"/>
      <c r="AE3228" s="3" t="s">
        <v>47</v>
      </c>
      <c r="AF3228" s="64">
        <f t="shared" ref="AF3228" ca="1" si="4080">($B$5*AF3230 + (1 + $B$6)*AF3229)*$B$2</f>
        <v>0</v>
      </c>
      <c r="AG3228" s="64">
        <f t="shared" ref="AG3228" ca="1" si="4081">($B$5*AG3230 + (1 + $B$6)*AG3229)*$B$2</f>
        <v>0</v>
      </c>
      <c r="AH3228" s="64">
        <f t="shared" ref="AH3228" ca="1" si="4082">($B$5*AH3230 + (1 + $B$6)*AH3229)*$B$2</f>
        <v>0</v>
      </c>
      <c r="AI3228" s="64">
        <f t="shared" ref="AI3228" ca="1" si="4083">($B$5*AI3230 + (1 + $B$6)*AI3229)*$B$2</f>
        <v>15000</v>
      </c>
      <c r="AJ3228" s="64" cm="1">
        <f t="array" aca="1" ref="AJ3228" ca="1">($B$5*AJ3230 + (1 + $B$6)*AJ3229 + AND(NOT(AF3229:AJ3229)))*$B$2</f>
        <v>114999.99999999999</v>
      </c>
      <c r="AK3228" s="73"/>
      <c r="AL3228" s="70"/>
    </row>
    <row r="3229" spans="6:38" ht="14.55" customHeight="1" x14ac:dyDescent="0.3">
      <c r="F3229" s="79"/>
      <c r="G3229" s="3">
        <v>3227</v>
      </c>
      <c r="H3229" s="61">
        <v>0.55480952208996104</v>
      </c>
      <c r="I3229" s="61">
        <v>1.5826056362843657</v>
      </c>
      <c r="J3229" s="61">
        <v>-0.39577280775022161</v>
      </c>
      <c r="K3229" s="62">
        <v>-0.3953724988215187</v>
      </c>
      <c r="L3229" s="60">
        <f t="array" ref="L3229:O3229">TRANSPOSE(MMULT(Option!$B$25:$E$28, TRANSPOSE(H3229:K3229)))</f>
        <v>0.55480952208996104</v>
      </c>
      <c r="M3229" s="60">
        <v>1.6724058335433558</v>
      </c>
      <c r="N3229" s="60">
        <v>0.28873600370762353</v>
      </c>
      <c r="O3229" s="60">
        <v>0.22052352190440377</v>
      </c>
      <c r="P3229" s="56" t="str">
        <f t="shared" si="4049"/>
        <v>646/2</v>
      </c>
      <c r="R3229" s="80"/>
      <c r="S3229" s="3" t="s">
        <v>31</v>
      </c>
      <c r="T3229" s="60">
        <f ca="1"/>
        <v>9.2928128016965483E-2</v>
      </c>
      <c r="U3229" s="60">
        <f ca="1"/>
        <v>1.0394485222892123E-2</v>
      </c>
      <c r="V3229" s="60">
        <f ca="1"/>
        <v>0.23566555801259531</v>
      </c>
      <c r="W3229" s="60">
        <f ca="1"/>
        <v>1.556659875948313</v>
      </c>
      <c r="X3229" s="60">
        <f ca="1"/>
        <v>-2.4527790268094511</v>
      </c>
      <c r="Y3229" s="52">
        <f ca="1">$B$13 * EXP(($E$3 - $C$13^2/2) * Y$2 + $C$13*SQRT(Y$2)*T3229)</f>
        <v>103.34249068255279</v>
      </c>
      <c r="Z3229" s="52">
        <f ca="1">Y3229 * EXP(($E$3 - $C$13^2/2) * (Z$2-Y$2) + $C$13*SQRT(Z$2-Y$2)*U3229)</f>
        <v>104.18487549252796</v>
      </c>
      <c r="AA3229" s="52">
        <f ca="1">Z3229 * EXP(($E$3 - $C$13^2/2) * (AA$2-Z$2) + $C$13*SQRT(AA$2-Z$2)*V3229)</f>
        <v>112.37782565680814</v>
      </c>
      <c r="AB3229" s="52">
        <f ca="1">AA3229 * EXP(($E$3 - $C$13^2/2) * (AB$2-AA$2) + $C$13*SQRT(AB$2-AA$2)*W3229)</f>
        <v>180.16346904968924</v>
      </c>
      <c r="AC3229" s="52">
        <f ca="1">AB3229 * EXP(($E$3 - $C$13^2/2) * (AC$2-AB$2) + $C$13*SQRT(AC$2-AB$2)*X3229)</f>
        <v>86.750041056921091</v>
      </c>
      <c r="AD3229" s="47"/>
      <c r="AE3229" s="3" t="s">
        <v>46</v>
      </c>
      <c r="AF3229" s="52" t="b">
        <f t="shared" ref="AF3229" ca="1" si="4084">AF3227 &gt;= $B$4</f>
        <v>0</v>
      </c>
      <c r="AG3229" s="52" t="b">
        <f t="array" aca="1" ref="AG3229" ca="1">AND(AG3227 &gt;= $B$4, NOT(OR($AF3229:AF3229)))</f>
        <v>0</v>
      </c>
      <c r="AH3229" s="52" t="b">
        <f t="array" aca="1" ref="AH3229" ca="1">AND(AH3227 &gt;= $B$4, NOT(OR($AF3229:AG3229)))</f>
        <v>0</v>
      </c>
      <c r="AI3229" s="52" t="b">
        <f t="array" aca="1" ref="AI3229" ca="1">AND(AI3227 &gt;= $B$4, NOT(OR($AF3229:AH3229)))</f>
        <v>0</v>
      </c>
      <c r="AJ3229" s="52" t="b">
        <f t="array" aca="1" ref="AJ3229" ca="1">AND(AJ3227 &gt;= $B$4, NOT(OR($AF3229:AI3229)))</f>
        <v>0</v>
      </c>
      <c r="AK3229" s="73"/>
      <c r="AL3229" s="70"/>
    </row>
    <row r="3230" spans="6:38" ht="14.55" customHeight="1" x14ac:dyDescent="0.3">
      <c r="F3230" s="79"/>
      <c r="G3230" s="3">
        <v>3228</v>
      </c>
      <c r="H3230" s="61">
        <v>-6.2640123661010225E-2</v>
      </c>
      <c r="I3230" s="61">
        <v>-2.5076004559204019</v>
      </c>
      <c r="J3230" s="61">
        <v>-0.31405801422121365</v>
      </c>
      <c r="K3230" s="62">
        <v>0.10949551020761392</v>
      </c>
      <c r="L3230" s="60">
        <f t="array" ref="L3230:O3230">TRANSPOSE(MMULT(Option!$B$25:$E$28, TRANSPOSE(H3230:K3230)))</f>
        <v>-6.2640123661010225E-2</v>
      </c>
      <c r="M3230" s="60">
        <v>-2.3233098298566071</v>
      </c>
      <c r="N3230" s="60">
        <v>-0.95754030180901784</v>
      </c>
      <c r="O3230" s="60">
        <v>-0.64923148152126986</v>
      </c>
      <c r="P3230" s="56" t="str">
        <f t="shared" si="4049"/>
        <v>646/3</v>
      </c>
      <c r="R3230" s="80"/>
      <c r="S3230" s="3" t="s">
        <v>30</v>
      </c>
      <c r="T3230" s="60">
        <f ca="1"/>
        <v>0.69485849181103942</v>
      </c>
      <c r="U3230" s="60">
        <f ca="1"/>
        <v>-0.22489541362377519</v>
      </c>
      <c r="V3230" s="60">
        <f ca="1"/>
        <v>-1.3921208081493339</v>
      </c>
      <c r="W3230" s="60">
        <f ca="1"/>
        <v>1.5486482700902613</v>
      </c>
      <c r="X3230" s="60">
        <f ca="1"/>
        <v>1.6506222148351244</v>
      </c>
      <c r="Y3230" s="52">
        <f ca="1">$B$14 * EXP(($E$3 - $C$14^2/2) * Y$2 + $C$14*SQRT(Y$2)*T3230)</f>
        <v>123.7950943093752</v>
      </c>
      <c r="Z3230" s="52">
        <f ca="1">Y3230 * EXP(($E$3 - $C$14^2/2) * (Z$2-Y$2) + $C$14*SQRT(Z$2-Y$2)*U3230)</f>
        <v>116.29837761697173</v>
      </c>
      <c r="AA3230" s="52">
        <f ca="1">Z3230 * EXP(($E$3 - $C$14^2/2) * (AA$2-Z$2) + $C$14*SQRT(AA$2-Z$2)*V3230)</f>
        <v>76.978246349670044</v>
      </c>
      <c r="AB3230" s="52">
        <f ca="1">AA3230 * EXP(($E$3 - $C$14^2/2) * (AB$2-AA$2) + $C$14*SQRT(AB$2-AA$2)*W3230)</f>
        <v>123.11481164734154</v>
      </c>
      <c r="AC3230" s="52">
        <f ca="1">AB3230 * EXP(($E$3 - $C$14^2/2) * (AC$2-AB$2) + $C$14*SQRT(AC$2-AB$2)*X3230)</f>
        <v>203.01990176286878</v>
      </c>
      <c r="AD3230" s="47"/>
      <c r="AE3230" s="3" t="s">
        <v>68</v>
      </c>
      <c r="AF3230" s="52" t="b">
        <f ca="1">AND(AF3227&gt;$B$3, NOT(OR($AF3229:AF3229)))</f>
        <v>0</v>
      </c>
      <c r="AG3230" s="52" t="b">
        <f ca="1">AND(AG3227&gt;$B$3, NOT(OR($AF3229:AG3229)))</f>
        <v>0</v>
      </c>
      <c r="AH3230" s="52" t="b">
        <f ca="1">AND(AH3227&gt;$B$3, NOT(OR($AF3229:AH3229)))</f>
        <v>0</v>
      </c>
      <c r="AI3230" s="52" t="b">
        <f ca="1">AND(AI3227&gt;$B$3, NOT(OR($AF3229:AI3229)))</f>
        <v>1</v>
      </c>
      <c r="AJ3230" s="52" t="b">
        <f ca="1">AND(AJ3227&gt;$B$3, NOT(OR($AF3229:AJ3229)))</f>
        <v>1</v>
      </c>
      <c r="AK3230" s="74"/>
      <c r="AL3230" s="70"/>
    </row>
    <row r="3231" spans="6:38" ht="14.55" customHeight="1" x14ac:dyDescent="0.3">
      <c r="F3231" s="79"/>
      <c r="G3231" s="3">
        <v>3229</v>
      </c>
      <c r="H3231" s="61">
        <v>1.209375479412355</v>
      </c>
      <c r="I3231" s="61">
        <v>1.0791373436476148</v>
      </c>
      <c r="J3231" s="61">
        <v>-0.37853522283667779</v>
      </c>
      <c r="K3231" s="62">
        <v>-0.45437454909542413</v>
      </c>
      <c r="L3231" s="60">
        <f t="array" ref="L3231:O3231">TRANSPOSE(MMULT(Option!$B$25:$E$28, TRANSPOSE(H3231:K3231)))</f>
        <v>1.209375479412355</v>
      </c>
      <c r="M3231" s="60">
        <v>1.4727959042686956</v>
      </c>
      <c r="N3231" s="60">
        <v>0.43386338462981594</v>
      </c>
      <c r="O3231" s="60">
        <v>0.30334905333862683</v>
      </c>
      <c r="P3231" s="56" t="str">
        <f t="shared" si="4049"/>
        <v>646/4</v>
      </c>
      <c r="R3231" s="80">
        <v>808</v>
      </c>
      <c r="S3231" s="3" t="s">
        <v>28</v>
      </c>
      <c r="T3231" s="60">
        <f t="array" aca="1" ref="T3231:T3234" ca="1">TRANSPOSE(OFFSET($L$3, MATCH($R3231 &amp; "/" &amp; T$2, $P$3:$P$5002, 0) - 1, 0, 1, $E$1))</f>
        <v>-0.91318067470426079</v>
      </c>
      <c r="U3231" s="60">
        <f t="array" aca="1" ref="U3231:U3234" ca="1">TRANSPOSE(OFFSET($L$3, MATCH($R3231 &amp; "/" &amp; U$2, $P$3:$P$5002, 0) - 1, 0, 1, $E$1))</f>
        <v>-0.51956157401939818</v>
      </c>
      <c r="V3231" s="60">
        <f t="array" aca="1" ref="V3231:V3234" ca="1">TRANSPOSE(OFFSET($L$3, MATCH($R3231 &amp; "/" &amp; V$2, $P$3:$P$5002, 0) - 1, 0, 1, $E$1))</f>
        <v>1.7103968298422885</v>
      </c>
      <c r="W3231" s="60">
        <f t="array" aca="1" ref="W3231:W3234" ca="1">TRANSPOSE(OFFSET($L$3, MATCH($R3231 &amp; "/" &amp; W$2, $P$3:$P$5002, 0) - 1, 0, 1, $E$1))</f>
        <v>-0.43546044117680688</v>
      </c>
      <c r="X3231" s="60">
        <f t="array" aca="1" ref="X3231:X3234" ca="1">TRANSPOSE(OFFSET($L$3, MATCH($R3231 &amp; "/" &amp; X$2, $P$3:$P$5002, 0) - 1, 0, 1, $E$1))</f>
        <v>-0.29745191230056056</v>
      </c>
      <c r="Y3231" s="52">
        <f ca="1">$B$11 * EXP(($E$3 - $C$11^2/2) * Y$2 + $C$11*SQRT(Y$2)*T3231)</f>
        <v>76.41782523681222</v>
      </c>
      <c r="Z3231" s="52">
        <f ca="1">Y3231 * EXP(($E$3 - $C$11^2/2) * (Z$2-Y$2) + $C$11*SQRT(Z$2-Y$2)*U3231)</f>
        <v>65.716334122476169</v>
      </c>
      <c r="AA3231" s="52">
        <f ca="1">Z3231 * EXP(($E$3 - $C$11^2/2) * (AA$2-Z$2) + $C$11*SQRT(AA$2-Z$2)*V3231)</f>
        <v>110.32897234167923</v>
      </c>
      <c r="AB3231" s="52">
        <f ca="1">AA3231 * EXP(($E$3 - $C$11^2/2) * (AB$2-AA$2) + $C$11*SQRT(AB$2-AA$2)*W3231)</f>
        <v>97.302864435327976</v>
      </c>
      <c r="AC3231" s="52">
        <f ca="1">AB3231 * EXP(($E$3 - $C$11^2/2) * (AC$2-AB$2) + $C$11*SQRT(AC$2-AB$2)*X3231)</f>
        <v>89.442222153106471</v>
      </c>
      <c r="AD3231" s="47"/>
      <c r="AE3231" s="3" t="s">
        <v>69</v>
      </c>
      <c r="AF3231" s="20" cm="1">
        <f t="array" aca="1" ref="AF3231" ca="1">MIN(Y3231:Y3234 / $D$11:$D$14)</f>
        <v>0.7641782523681222</v>
      </c>
      <c r="AG3231" s="20" cm="1">
        <f t="array" aca="1" ref="AG3231" ca="1">MIN(Z3231:Z3234 / $D$11:$D$14)</f>
        <v>0.65716334122476172</v>
      </c>
      <c r="AH3231" s="20" cm="1">
        <f t="array" aca="1" ref="AH3231" ca="1">MIN(AA3231:AA3234 / $D$11:$D$14)</f>
        <v>1.1032897234167924</v>
      </c>
      <c r="AI3231" s="20" cm="1">
        <f t="array" aca="1" ref="AI3231" ca="1">MIN(AB3231:AB3234 / $D$11:$D$14)</f>
        <v>0.97302864435327974</v>
      </c>
      <c r="AJ3231" s="20" cm="1">
        <f t="array" aca="1" ref="AJ3231" ca="1">MIN(AC3231:AC3234 / $D$11:$D$14)</f>
        <v>0.89442222153106465</v>
      </c>
      <c r="AK3231" s="72">
        <f t="array" aca="1" ref="AK3231" ca="1">SUMPRODUCT(AF3232:AJ3232, EXP(-$E$3*$AF$2:$AJ$2))</f>
        <v>114753.67099575714</v>
      </c>
      <c r="AL3231" s="70">
        <f ca="1">MAX(AC3232 - $D$11, 0) * EXP(-$E$2*$E$3)</f>
        <v>11.383863950121793</v>
      </c>
    </row>
    <row r="3232" spans="6:38" ht="14.55" customHeight="1" x14ac:dyDescent="0.3">
      <c r="F3232" s="79"/>
      <c r="G3232" s="3">
        <v>3230</v>
      </c>
      <c r="H3232" s="61">
        <v>-0.15676455457422897</v>
      </c>
      <c r="I3232" s="61">
        <v>1.6511204151617709</v>
      </c>
      <c r="J3232" s="61">
        <v>-2.8809001044884104E-2</v>
      </c>
      <c r="K3232" s="62">
        <v>0.81315010438465352</v>
      </c>
      <c r="L3232" s="60">
        <f t="array" ref="L3232:O3232">TRANSPOSE(MMULT(Option!$B$25:$E$28, TRANSPOSE(H3232:K3232)))</f>
        <v>-0.15676455457422897</v>
      </c>
      <c r="M3232" s="60">
        <v>1.4505710349634537</v>
      </c>
      <c r="N3232" s="60">
        <v>0.3443557587977723</v>
      </c>
      <c r="O3232" s="60">
        <v>1.0603762006317794</v>
      </c>
      <c r="P3232" s="56" t="str">
        <f t="shared" si="4049"/>
        <v>646/5</v>
      </c>
      <c r="R3232" s="80"/>
      <c r="S3232" s="3" t="s">
        <v>29</v>
      </c>
      <c r="T3232" s="60">
        <f ca="1"/>
        <v>-0.4201348895288699</v>
      </c>
      <c r="U3232" s="60">
        <f ca="1"/>
        <v>6.4966256080114471E-2</v>
      </c>
      <c r="V3232" s="60">
        <f ca="1"/>
        <v>0.8341784791795388</v>
      </c>
      <c r="W3232" s="60">
        <f ca="1"/>
        <v>-0.53881938065148294</v>
      </c>
      <c r="X3232" s="60">
        <f ca="1"/>
        <v>0.43123432905033077</v>
      </c>
      <c r="Y3232" s="52">
        <f ca="1">$B$12 * EXP(($E$3 - $C$12^2/2) * Y$2 + $C$12*SQRT(Y$2)*T3232)</f>
        <v>88.599810530732398</v>
      </c>
      <c r="Z3232" s="52">
        <f ca="1">Y3232 * EXP(($E$3 - $C$12^2/2) * (Z$2-Y$2) + $C$12*SQRT(Z$2-Y$2)*U3232)</f>
        <v>90.796396250952768</v>
      </c>
      <c r="AA3232" s="52">
        <f ca="1">Z3232 * EXP(($E$3 - $C$12^2/2) * (AA$2-Z$2) + $C$12*SQRT(AA$2-Z$2)*V3232)</f>
        <v>117.19897597702301</v>
      </c>
      <c r="AB3232" s="52">
        <f ca="1">AA3232 * EXP(($E$3 - $C$12^2/2) * (AB$2-AA$2) + $C$12*SQRT(AB$2-AA$2)*W3232)</f>
        <v>100.20592568869552</v>
      </c>
      <c r="AC3232" s="52">
        <f ca="1">AB3232 * EXP(($E$3 - $C$12^2/2) * (AC$2-AB$2) + $C$12*SQRT(AC$2-AB$2)*X3232)</f>
        <v>114.61717065207169</v>
      </c>
      <c r="AD3232" s="47"/>
      <c r="AE3232" s="3" t="s">
        <v>47</v>
      </c>
      <c r="AF3232" s="64">
        <f t="shared" ref="AF3232" ca="1" si="4085">($B$5*AF3234 + (1 + $B$6)*AF3233)*$B$2</f>
        <v>0</v>
      </c>
      <c r="AG3232" s="64">
        <f t="shared" ref="AG3232" ca="1" si="4086">($B$5*AG3234 + (1 + $B$6)*AG3233)*$B$2</f>
        <v>0</v>
      </c>
      <c r="AH3232" s="64">
        <f t="shared" ref="AH3232" ca="1" si="4087">($B$5*AH3234 + (1 + $B$6)*AH3233)*$B$2</f>
        <v>15000</v>
      </c>
      <c r="AI3232" s="64">
        <f t="shared" ref="AI3232" ca="1" si="4088">($B$5*AI3234 + (1 + $B$6)*AI3233)*$B$2</f>
        <v>15000</v>
      </c>
      <c r="AJ3232" s="64" cm="1">
        <f t="array" aca="1" ref="AJ3232" ca="1">($B$5*AJ3234 + (1 + $B$6)*AJ3233 + AND(NOT(AF3233:AJ3233)))*$B$2</f>
        <v>114999.99999999999</v>
      </c>
      <c r="AK3232" s="73"/>
      <c r="AL3232" s="70"/>
    </row>
    <row r="3233" spans="6:38" ht="14.55" customHeight="1" x14ac:dyDescent="0.3">
      <c r="F3233" s="79"/>
      <c r="G3233" s="3">
        <v>3231</v>
      </c>
      <c r="H3233" s="61">
        <v>-0.13562788317494334</v>
      </c>
      <c r="I3233" s="61">
        <v>0.39271347090409447</v>
      </c>
      <c r="J3233" s="61">
        <v>-1.0618177044033275</v>
      </c>
      <c r="K3233" s="62">
        <v>0.55335338273212686</v>
      </c>
      <c r="L3233" s="60">
        <f t="array" ref="L3233:O3233">TRANSPOSE(MMULT(Option!$B$25:$E$28, TRANSPOSE(H3233:K3233)))</f>
        <v>-0.13562788317494334</v>
      </c>
      <c r="M3233" s="60">
        <v>0.30567668809939286</v>
      </c>
      <c r="N3233" s="60">
        <v>-0.88401980483116915</v>
      </c>
      <c r="O3233" s="60">
        <v>0.31520330442419137</v>
      </c>
      <c r="P3233" s="56" t="str">
        <f t="shared" si="4049"/>
        <v>647/1</v>
      </c>
      <c r="R3233" s="80"/>
      <c r="S3233" s="3" t="s">
        <v>31</v>
      </c>
      <c r="T3233" s="60">
        <f ca="1"/>
        <v>-0.50679646704098791</v>
      </c>
      <c r="U3233" s="60">
        <f ca="1"/>
        <v>0.39702779357286777</v>
      </c>
      <c r="V3233" s="60">
        <f ca="1"/>
        <v>0.99097456971168829</v>
      </c>
      <c r="W3233" s="60">
        <f ca="1"/>
        <v>-0.54606873964377578</v>
      </c>
      <c r="X3233" s="60">
        <f ca="1"/>
        <v>1.1528427790632652</v>
      </c>
      <c r="Y3233" s="52">
        <f ca="1">$B$13 * EXP(($E$3 - $C$13^2/2) * Y$2 + $C$13*SQRT(Y$2)*T3233)</f>
        <v>86.326036130640588</v>
      </c>
      <c r="Z3233" s="52">
        <f ca="1">Y3233 * EXP(($E$3 - $C$13^2/2) * (Z$2-Y$2) + $C$13*SQRT(Z$2-Y$2)*U3233)</f>
        <v>97.733030614894943</v>
      </c>
      <c r="AA3233" s="52">
        <f ca="1">Z3233 * EXP(($E$3 - $C$13^2/2) * (AA$2-Z$2) + $C$13*SQRT(AA$2-Z$2)*V3233)</f>
        <v>132.22856191300818</v>
      </c>
      <c r="AB3233" s="52">
        <f ca="1">AA3233 * EXP(($E$3 - $C$13^2/2) * (AB$2-AA$2) + $C$13*SQRT(AB$2-AA$2)*W3233)</f>
        <v>112.81071582133995</v>
      </c>
      <c r="AC3233" s="52">
        <f ca="1">AB3233 * EXP(($E$3 - $C$13^2/2) * (AC$2-AB$2) + $C$13*SQRT(AC$2-AB$2)*X3233)</f>
        <v>160.22261095037791</v>
      </c>
      <c r="AD3233" s="47"/>
      <c r="AE3233" s="3" t="s">
        <v>46</v>
      </c>
      <c r="AF3233" s="52" t="b">
        <f t="shared" ref="AF3233" ca="1" si="4089">AF3231 &gt;= $B$4</f>
        <v>0</v>
      </c>
      <c r="AG3233" s="52" t="b">
        <f t="array" aca="1" ref="AG3233" ca="1">AND(AG3231 &gt;= $B$4, NOT(OR($AF3233:AF3233)))</f>
        <v>0</v>
      </c>
      <c r="AH3233" s="52" t="b">
        <f t="array" aca="1" ref="AH3233" ca="1">AND(AH3231 &gt;= $B$4, NOT(OR($AF3233:AG3233)))</f>
        <v>0</v>
      </c>
      <c r="AI3233" s="52" t="b">
        <f t="array" aca="1" ref="AI3233" ca="1">AND(AI3231 &gt;= $B$4, NOT(OR($AF3233:AH3233)))</f>
        <v>0</v>
      </c>
      <c r="AJ3233" s="52" t="b">
        <f t="array" aca="1" ref="AJ3233" ca="1">AND(AJ3231 &gt;= $B$4, NOT(OR($AF3233:AI3233)))</f>
        <v>0</v>
      </c>
      <c r="AK3233" s="73"/>
      <c r="AL3233" s="70"/>
    </row>
    <row r="3234" spans="6:38" ht="14.55" customHeight="1" x14ac:dyDescent="0.3">
      <c r="F3234" s="79"/>
      <c r="G3234" s="3">
        <v>3232</v>
      </c>
      <c r="H3234" s="61">
        <v>1.2383801272339459</v>
      </c>
      <c r="I3234" s="61">
        <v>2.1993076674788457</v>
      </c>
      <c r="J3234" s="61">
        <v>0.46835897360082052</v>
      </c>
      <c r="K3234" s="62">
        <v>0.45191918274221027</v>
      </c>
      <c r="L3234" s="60">
        <f t="array" ref="L3234:O3234">TRANSPOSE(MMULT(Option!$B$25:$E$28, TRANSPOSE(H3234:K3234)))</f>
        <v>1.2383801272339459</v>
      </c>
      <c r="M3234" s="60">
        <v>2.5110508234372939</v>
      </c>
      <c r="N3234" s="60">
        <v>1.4826303867588955</v>
      </c>
      <c r="O3234" s="60">
        <v>1.549680764478961</v>
      </c>
      <c r="P3234" s="56" t="str">
        <f t="shared" si="4049"/>
        <v>647/2</v>
      </c>
      <c r="R3234" s="80"/>
      <c r="S3234" s="3" t="s">
        <v>30</v>
      </c>
      <c r="T3234" s="60">
        <f ca="1"/>
        <v>-0.16231257911351954</v>
      </c>
      <c r="U3234" s="60">
        <f ca="1"/>
        <v>-0.81343482486244856</v>
      </c>
      <c r="V3234" s="60">
        <f ca="1"/>
        <v>1.6518916427985531</v>
      </c>
      <c r="W3234" s="60">
        <f ca="1"/>
        <v>-8.5497091476593512E-2</v>
      </c>
      <c r="X3234" s="60">
        <f ca="1"/>
        <v>-0.63326015461529761</v>
      </c>
      <c r="Y3234" s="52">
        <f ca="1">$B$14 * EXP(($E$3 - $C$14^2/2) * Y$2 + $C$14*SQRT(Y$2)*T3234)</f>
        <v>95.72470467836564</v>
      </c>
      <c r="Z3234" s="52">
        <f ca="1">Y3234 * EXP(($E$3 - $C$14^2/2) * (Z$2-Y$2) + $C$14*SQRT(Z$2-Y$2)*U3234)</f>
        <v>75.372762130473461</v>
      </c>
      <c r="AA3234" s="52">
        <f ca="1">Z3234 * EXP(($E$3 - $C$14^2/2) * (AA$2-Z$2) + $C$14*SQRT(AA$2-Z$2)*V3234)</f>
        <v>124.33921775386625</v>
      </c>
      <c r="AB3234" s="52">
        <f ca="1">AA3234 * EXP(($E$3 - $C$14^2/2) * (AB$2-AA$2) + $C$14*SQRT(AB$2-AA$2)*W3234)</f>
        <v>121.79804816041927</v>
      </c>
      <c r="AC3234" s="52">
        <f ca="1">AB3234 * EXP(($E$3 - $C$14^2/2) * (AC$2-AB$2) + $C$14*SQRT(AC$2-AB$2)*X3234)</f>
        <v>101.22910191132964</v>
      </c>
      <c r="AD3234" s="47"/>
      <c r="AE3234" s="3" t="s">
        <v>68</v>
      </c>
      <c r="AF3234" s="52" t="b">
        <f ca="1">AND(AF3231&gt;$B$3, NOT(OR($AF3233:AF3233)))</f>
        <v>0</v>
      </c>
      <c r="AG3234" s="52" t="b">
        <f ca="1">AND(AG3231&gt;$B$3, NOT(OR($AF3233:AG3233)))</f>
        <v>0</v>
      </c>
      <c r="AH3234" s="52" t="b">
        <f ca="1">AND(AH3231&gt;$B$3, NOT(OR($AF3233:AH3233)))</f>
        <v>1</v>
      </c>
      <c r="AI3234" s="52" t="b">
        <f ca="1">AND(AI3231&gt;$B$3, NOT(OR($AF3233:AI3233)))</f>
        <v>1</v>
      </c>
      <c r="AJ3234" s="52" t="b">
        <f ca="1">AND(AJ3231&gt;$B$3, NOT(OR($AF3233:AJ3233)))</f>
        <v>1</v>
      </c>
      <c r="AK3234" s="74"/>
      <c r="AL3234" s="70"/>
    </row>
    <row r="3235" spans="6:38" ht="14.55" customHeight="1" x14ac:dyDescent="0.3">
      <c r="F3235" s="79"/>
      <c r="G3235" s="3">
        <v>3233</v>
      </c>
      <c r="H3235" s="61">
        <v>1.2386451049541793</v>
      </c>
      <c r="I3235" s="61">
        <v>-0.36938398468346778</v>
      </c>
      <c r="J3235" s="61">
        <v>0.38896571888729287</v>
      </c>
      <c r="K3235" s="62">
        <v>-0.58428285417605019</v>
      </c>
      <c r="L3235" s="60">
        <f t="array" ref="L3235:O3235">TRANSPOSE(MMULT(Option!$B$25:$E$28, TRANSPOSE(H3235:K3235)))</f>
        <v>1.2386451049541793</v>
      </c>
      <c r="M3235" s="60">
        <v>0.15691202791839182</v>
      </c>
      <c r="N3235" s="60">
        <v>0.74036311548509226</v>
      </c>
      <c r="O3235" s="60">
        <v>-2.5700999495028909E-2</v>
      </c>
      <c r="P3235" s="56" t="str">
        <f t="shared" si="4049"/>
        <v>647/3</v>
      </c>
      <c r="R3235" s="80">
        <v>809</v>
      </c>
      <c r="S3235" s="3" t="s">
        <v>28</v>
      </c>
      <c r="T3235" s="60">
        <f t="array" aca="1" ref="T3235:T3238" ca="1">TRANSPOSE(OFFSET($L$3, MATCH($R3235 &amp; "/" &amp; T$2, $P$3:$P$5002, 0) - 1, 0, 1, $E$1))</f>
        <v>1.3596496984313282</v>
      </c>
      <c r="U3235" s="60">
        <f t="array" aca="1" ref="U3235:U3238" ca="1">TRANSPOSE(OFFSET($L$3, MATCH($R3235 &amp; "/" &amp; U$2, $P$3:$P$5002, 0) - 1, 0, 1, $E$1))</f>
        <v>-0.16449912121937049</v>
      </c>
      <c r="V3235" s="60">
        <f t="array" aca="1" ref="V3235:V3238" ca="1">TRANSPOSE(OFFSET($L$3, MATCH($R3235 &amp; "/" &amp; V$2, $P$3:$P$5002, 0) - 1, 0, 1, $E$1))</f>
        <v>-0.28141944223330856</v>
      </c>
      <c r="W3235" s="60">
        <f t="array" aca="1" ref="W3235:W3238" ca="1">TRANSPOSE(OFFSET($L$3, MATCH($R3235 &amp; "/" &amp; W$2, $P$3:$P$5002, 0) - 1, 0, 1, $E$1))</f>
        <v>0.40585723237148341</v>
      </c>
      <c r="X3235" s="60">
        <f t="array" aca="1" ref="X3235:X3238" ca="1">TRANSPOSE(OFFSET($L$3, MATCH($R3235 &amp; "/" &amp; X$2, $P$3:$P$5002, 0) - 1, 0, 1, $E$1))</f>
        <v>-1.1351178896765468</v>
      </c>
      <c r="Y3235" s="52">
        <f ca="1">$B$11 * EXP(($E$3 - $C$11^2/2) * Y$2 + $C$11*SQRT(Y$2)*T3235)</f>
        <v>151.11862063193374</v>
      </c>
      <c r="Z3235" s="52">
        <f ca="1">Y3235 * EXP(($E$3 - $C$11^2/2) * (Z$2-Y$2) + $C$11*SQRT(Z$2-Y$2)*U3235)</f>
        <v>144.56299428316552</v>
      </c>
      <c r="AA3235" s="52">
        <f ca="1">Z3235 * EXP(($E$3 - $C$11^2/2) * (AA$2-Z$2) + $C$11*SQRT(AA$2-Z$2)*V3235)</f>
        <v>133.52510685420543</v>
      </c>
      <c r="AB3235" s="52">
        <f ca="1">AA3235 * EXP(($E$3 - $C$11^2/2) * (AB$2-AA$2) + $C$11*SQRT(AB$2-AA$2)*W3235)</f>
        <v>151.56986839933882</v>
      </c>
      <c r="AC3235" s="52">
        <f ca="1">AB3235 * EXP(($E$3 - $C$11^2/2) * (AC$2-AB$2) + $C$11*SQRT(AC$2-AB$2)*X3235)</f>
        <v>108.36566868452887</v>
      </c>
      <c r="AD3235" s="47"/>
      <c r="AE3235" s="3" t="s">
        <v>69</v>
      </c>
      <c r="AF3235" s="20" cm="1">
        <f t="array" aca="1" ref="AF3235" ca="1">MIN(Y3235:Y3238 / $D$11:$D$14)</f>
        <v>1.1442223084739049</v>
      </c>
      <c r="AG3235" s="20" cm="1">
        <f t="array" aca="1" ref="AG3235" ca="1">MIN(Z3235:Z3238 / $D$11:$D$14)</f>
        <v>0.81200758282956753</v>
      </c>
      <c r="AH3235" s="20" cm="1">
        <f t="array" aca="1" ref="AH3235" ca="1">MIN(AA3235:AA3238 / $D$11:$D$14)</f>
        <v>0.81142474077393567</v>
      </c>
      <c r="AI3235" s="20" cm="1">
        <f t="array" aca="1" ref="AI3235" ca="1">MIN(AB3235:AB3238 / $D$11:$D$14)</f>
        <v>0.88414204012425568</v>
      </c>
      <c r="AJ3235" s="20" cm="1">
        <f t="array" aca="1" ref="AJ3235" ca="1">MIN(AC3235:AC3238 / $D$11:$D$14)</f>
        <v>0.56998201926792957</v>
      </c>
      <c r="AK3235" s="72">
        <f t="array" aca="1" ref="AK3235" ca="1">SUMPRODUCT(AF3236:AJ3236, EXP(-$E$3*$AF$2:$AJ$2))</f>
        <v>130912.66188773618</v>
      </c>
      <c r="AL3235" s="70">
        <f ca="1">MAX(AC3236 - $D$11, 0) * EXP(-$E$2*$E$3)</f>
        <v>201.8511041439491</v>
      </c>
    </row>
    <row r="3236" spans="6:38" ht="14.55" customHeight="1" x14ac:dyDescent="0.3">
      <c r="F3236" s="79"/>
      <c r="G3236" s="3">
        <v>3234</v>
      </c>
      <c r="H3236" s="61">
        <v>-7.7272029410184462E-2</v>
      </c>
      <c r="I3236" s="61">
        <v>1.4436367990062413</v>
      </c>
      <c r="J3236" s="61">
        <v>0.3691522756252601</v>
      </c>
      <c r="K3236" s="62">
        <v>-0.91286417831057898</v>
      </c>
      <c r="L3236" s="60">
        <f t="array" ref="L3236:O3236">TRANSPOSE(MMULT(Option!$B$25:$E$28, TRANSPOSE(H3236:K3236)))</f>
        <v>-7.7272029410184462E-2</v>
      </c>
      <c r="M3236" s="60">
        <v>1.2922061697298961</v>
      </c>
      <c r="N3236" s="60">
        <v>0.67135419953197373</v>
      </c>
      <c r="O3236" s="60">
        <v>-0.36255499224172016</v>
      </c>
      <c r="P3236" s="56" t="str">
        <f t="shared" si="4049"/>
        <v>647/4</v>
      </c>
      <c r="R3236" s="80"/>
      <c r="S3236" s="3" t="s">
        <v>29</v>
      </c>
      <c r="T3236" s="60">
        <f ca="1"/>
        <v>1.5006690370249132</v>
      </c>
      <c r="U3236" s="60">
        <f ca="1"/>
        <v>1.1805610153102173</v>
      </c>
      <c r="V3236" s="60">
        <f ca="1"/>
        <v>0.66098063341059432</v>
      </c>
      <c r="W3236" s="60">
        <f ca="1"/>
        <v>1.1652691143574776</v>
      </c>
      <c r="X3236" s="60">
        <f ca="1"/>
        <v>-0.32861682226611444</v>
      </c>
      <c r="Y3236" s="52">
        <f ca="1">$B$12 * EXP(($E$3 - $C$12^2/2) * Y$2 + $C$12*SQRT(Y$2)*T3236)</f>
        <v>157.64897702894268</v>
      </c>
      <c r="Z3236" s="52">
        <f ca="1">Y3236 * EXP(($E$3 - $C$12^2/2) * (Z$2-Y$2) + $C$12*SQRT(Z$2-Y$2)*U3236)</f>
        <v>225.77506176115887</v>
      </c>
      <c r="AA3236" s="52">
        <f ca="1">Z3236 * EXP(($E$3 - $C$12^2/2) * (AA$2-Z$2) + $C$12*SQRT(AA$2-Z$2)*V3236)</f>
        <v>276.67219440825352</v>
      </c>
      <c r="AB3236" s="52">
        <f ca="1">AA3236 * EXP(($E$3 - $C$12^2/2) * (AB$2-AA$2) + $C$12*SQRT(AB$2-AA$2)*W3236)</f>
        <v>394.41913016173561</v>
      </c>
      <c r="AC3236" s="52">
        <f ca="1">AB3236 * EXP(($E$3 - $C$12^2/2) * (AC$2-AB$2) + $C$12*SQRT(AC$2-AB$2)*X3236)</f>
        <v>359.18194810731495</v>
      </c>
      <c r="AD3236" s="47"/>
      <c r="AE3236" s="3" t="s">
        <v>47</v>
      </c>
      <c r="AF3236" s="64">
        <f t="shared" ref="AF3236" ca="1" si="4090">($B$5*AF3238 + (1 + $B$6)*AF3237)*$B$2</f>
        <v>15000</v>
      </c>
      <c r="AG3236" s="64">
        <f t="shared" ref="AG3236" ca="1" si="4091">($B$5*AG3238 + (1 + $B$6)*AG3237)*$B$2</f>
        <v>15000</v>
      </c>
      <c r="AH3236" s="64">
        <f t="shared" ref="AH3236" ca="1" si="4092">($B$5*AH3238 + (1 + $B$6)*AH3237)*$B$2</f>
        <v>15000</v>
      </c>
      <c r="AI3236" s="64">
        <f t="shared" ref="AI3236" ca="1" si="4093">($B$5*AI3238 + (1 + $B$6)*AI3237)*$B$2</f>
        <v>15000</v>
      </c>
      <c r="AJ3236" s="64" cm="1">
        <f t="array" aca="1" ref="AJ3236" ca="1">($B$5*AJ3238 + (1 + $B$6)*AJ3237 + AND(NOT(AF3237:AJ3237)))*$B$2</f>
        <v>100000</v>
      </c>
      <c r="AK3236" s="73"/>
      <c r="AL3236" s="70"/>
    </row>
    <row r="3237" spans="6:38" ht="14.55" customHeight="1" x14ac:dyDescent="0.3">
      <c r="F3237" s="79"/>
      <c r="G3237" s="3">
        <v>3235</v>
      </c>
      <c r="H3237" s="61">
        <v>-1.6118051719416115E-2</v>
      </c>
      <c r="I3237" s="61">
        <v>-1.1620733242563961</v>
      </c>
      <c r="J3237" s="61">
        <v>-0.98725991403322944</v>
      </c>
      <c r="K3237" s="62">
        <v>-0.83445006373771158</v>
      </c>
      <c r="L3237" s="60">
        <f t="array" ref="L3237:O3237">TRANSPOSE(MMULT(Option!$B$25:$E$28, TRANSPOSE(H3237:K3237)))</f>
        <v>-1.6118051719416115E-2</v>
      </c>
      <c r="M3237" s="60">
        <v>-1.0715050149865459</v>
      </c>
      <c r="N3237" s="60">
        <v>-1.1778697675420469</v>
      </c>
      <c r="O3237" s="60">
        <v>-1.2180231949879694</v>
      </c>
      <c r="P3237" s="56" t="str">
        <f t="shared" si="4049"/>
        <v>647/5</v>
      </c>
      <c r="R3237" s="80"/>
      <c r="S3237" s="3" t="s">
        <v>31</v>
      </c>
      <c r="T3237" s="60">
        <f ca="1"/>
        <v>1.4928126587200266</v>
      </c>
      <c r="U3237" s="60">
        <f ca="1"/>
        <v>0.73854969948300564</v>
      </c>
      <c r="V3237" s="60">
        <f ca="1"/>
        <v>-1.2849445400074515</v>
      </c>
      <c r="W3237" s="60">
        <f ca="1"/>
        <v>1.8652078657638362</v>
      </c>
      <c r="X3237" s="60">
        <f ca="1"/>
        <v>0.24122422506025726</v>
      </c>
      <c r="Y3237" s="52">
        <f ca="1">$B$13 * EXP(($E$3 - $C$13^2/2) * Y$2 + $C$13*SQRT(Y$2)*T3237)</f>
        <v>157.27784955754191</v>
      </c>
      <c r="Z3237" s="52">
        <f ca="1">Y3237 * EXP(($E$3 - $C$13^2/2) * (Z$2-Y$2) + $C$13*SQRT(Z$2-Y$2)*U3237)</f>
        <v>197.27109380466462</v>
      </c>
      <c r="AA3237" s="52">
        <f ca="1">Z3237 * EXP(($E$3 - $C$13^2/2) * (AA$2-Z$2) + $C$13*SQRT(AA$2-Z$2)*V3237)</f>
        <v>134.84089548632281</v>
      </c>
      <c r="AB3237" s="52">
        <f ca="1">AA3237 * EXP(($E$3 - $C$13^2/2) * (AB$2-AA$2) + $C$13*SQRT(AB$2-AA$2)*W3237)</f>
        <v>237.14170910875941</v>
      </c>
      <c r="AC3237" s="52">
        <f ca="1">AB3237 * EXP(($E$3 - $C$13^2/2) * (AC$2-AB$2) + $C$13*SQRT(AC$2-AB$2)*X3237)</f>
        <v>256.21710684817356</v>
      </c>
      <c r="AD3237" s="47"/>
      <c r="AE3237" s="3" t="s">
        <v>46</v>
      </c>
      <c r="AF3237" s="52" t="b">
        <f t="shared" ref="AF3237" ca="1" si="4094">AF3235 &gt;= $B$4</f>
        <v>0</v>
      </c>
      <c r="AG3237" s="52" t="b">
        <f t="array" aca="1" ref="AG3237" ca="1">AND(AG3235 &gt;= $B$4, NOT(OR($AF3237:AF3237)))</f>
        <v>0</v>
      </c>
      <c r="AH3237" s="52" t="b">
        <f t="array" aca="1" ref="AH3237" ca="1">AND(AH3235 &gt;= $B$4, NOT(OR($AF3237:AG3237)))</f>
        <v>0</v>
      </c>
      <c r="AI3237" s="52" t="b">
        <f t="array" aca="1" ref="AI3237" ca="1">AND(AI3235 &gt;= $B$4, NOT(OR($AF3237:AH3237)))</f>
        <v>0</v>
      </c>
      <c r="AJ3237" s="52" t="b">
        <f t="array" aca="1" ref="AJ3237" ca="1">AND(AJ3235 &gt;= $B$4, NOT(OR($AF3237:AI3237)))</f>
        <v>0</v>
      </c>
      <c r="AK3237" s="73"/>
      <c r="AL3237" s="70"/>
    </row>
    <row r="3238" spans="6:38" ht="14.55" customHeight="1" x14ac:dyDescent="0.3">
      <c r="F3238" s="79"/>
      <c r="G3238" s="3">
        <v>3236</v>
      </c>
      <c r="H3238" s="61">
        <v>-0.24374965158443362</v>
      </c>
      <c r="I3238" s="61">
        <v>0.25142651561014395</v>
      </c>
      <c r="J3238" s="61">
        <v>0.75211560975463709</v>
      </c>
      <c r="K3238" s="62">
        <v>-0.84302370491258727</v>
      </c>
      <c r="L3238" s="60">
        <f t="array" ref="L3238:O3238">TRANSPOSE(MMULT(Option!$B$25:$E$28, TRANSPOSE(H3238:K3238)))</f>
        <v>-0.24374965158443362</v>
      </c>
      <c r="M3238" s="60">
        <v>0.13293634726672271</v>
      </c>
      <c r="N3238" s="60">
        <v>0.62892976649197818</v>
      </c>
      <c r="O3238" s="60">
        <v>-0.60678537900106133</v>
      </c>
      <c r="P3238" s="56" t="str">
        <f t="shared" si="4049"/>
        <v>648/1</v>
      </c>
      <c r="R3238" s="80"/>
      <c r="S3238" s="3" t="s">
        <v>30</v>
      </c>
      <c r="T3238" s="60">
        <f ca="1"/>
        <v>0.43241733222637457</v>
      </c>
      <c r="U3238" s="60">
        <f ca="1"/>
        <v>-1.1599026669063868</v>
      </c>
      <c r="V3238" s="60">
        <f ca="1"/>
        <v>-1.9060122688615982E-2</v>
      </c>
      <c r="W3238" s="60">
        <f ca="1"/>
        <v>0.26942028944073271</v>
      </c>
      <c r="X3238" s="60">
        <f ca="1"/>
        <v>-1.4800430447223805</v>
      </c>
      <c r="Y3238" s="52">
        <f ca="1">$B$14 * EXP(($E$3 - $C$14^2/2) * Y$2 + $C$14*SQRT(Y$2)*T3238)</f>
        <v>114.42223084739049</v>
      </c>
      <c r="Z3238" s="52">
        <f ca="1">Y3238 * EXP(($E$3 - $C$14^2/2) * (Z$2-Y$2) + $C$14*SQRT(Z$2-Y$2)*U3238)</f>
        <v>81.200758282956755</v>
      </c>
      <c r="AA3238" s="52">
        <f ca="1">Z3238 * EXP(($E$3 - $C$14^2/2) * (AA$2-Z$2) + $C$14*SQRT(AA$2-Z$2)*V3238)</f>
        <v>81.142474077393572</v>
      </c>
      <c r="AB3238" s="52">
        <f ca="1">AA3238 * EXP(($E$3 - $C$14^2/2) * (AB$2-AA$2) + $C$14*SQRT(AB$2-AA$2)*W3238)</f>
        <v>88.414204012425571</v>
      </c>
      <c r="AC3238" s="52">
        <f ca="1">AB3238 * EXP(($E$3 - $C$14^2/2) * (AC$2-AB$2) + $C$14*SQRT(AC$2-AB$2)*X3238)</f>
        <v>56.998201926792959</v>
      </c>
      <c r="AD3238" s="47"/>
      <c r="AE3238" s="3" t="s">
        <v>68</v>
      </c>
      <c r="AF3238" s="52" t="b">
        <f ca="1">AND(AF3235&gt;$B$3, NOT(OR($AF3237:AF3237)))</f>
        <v>1</v>
      </c>
      <c r="AG3238" s="52" t="b">
        <f ca="1">AND(AG3235&gt;$B$3, NOT(OR($AF3237:AG3237)))</f>
        <v>1</v>
      </c>
      <c r="AH3238" s="52" t="b">
        <f ca="1">AND(AH3235&gt;$B$3, NOT(OR($AF3237:AH3237)))</f>
        <v>1</v>
      </c>
      <c r="AI3238" s="52" t="b">
        <f ca="1">AND(AI3235&gt;$B$3, NOT(OR($AF3237:AI3237)))</f>
        <v>1</v>
      </c>
      <c r="AJ3238" s="52" t="b">
        <f ca="1">AND(AJ3235&gt;$B$3, NOT(OR($AF3237:AJ3237)))</f>
        <v>0</v>
      </c>
      <c r="AK3238" s="74"/>
      <c r="AL3238" s="70"/>
    </row>
    <row r="3239" spans="6:38" ht="14.55" customHeight="1" x14ac:dyDescent="0.3">
      <c r="F3239" s="79"/>
      <c r="G3239" s="3">
        <v>3237</v>
      </c>
      <c r="H3239" s="61">
        <v>-0.64906239401474286</v>
      </c>
      <c r="I3239" s="61">
        <v>-1.2183363528694882</v>
      </c>
      <c r="J3239" s="61">
        <v>9.5130576357712424E-2</v>
      </c>
      <c r="K3239" s="62">
        <v>0.53224549029709833</v>
      </c>
      <c r="L3239" s="60">
        <f t="array" ref="L3239:O3239">TRANSPOSE(MMULT(Option!$B$25:$E$28, TRANSPOSE(H3239:K3239)))</f>
        <v>-0.64906239401474286</v>
      </c>
      <c r="M3239" s="60">
        <v>-1.3762486693940688</v>
      </c>
      <c r="N3239" s="60">
        <v>-0.4951061610646742</v>
      </c>
      <c r="O3239" s="60">
        <v>-0.10430490909553808</v>
      </c>
      <c r="P3239" s="56" t="str">
        <f t="shared" si="4049"/>
        <v>648/2</v>
      </c>
      <c r="R3239" s="80">
        <v>810</v>
      </c>
      <c r="S3239" s="3" t="s">
        <v>28</v>
      </c>
      <c r="T3239" s="60">
        <f t="array" aca="1" ref="T3239:T3242" ca="1">TRANSPOSE(OFFSET($L$3, MATCH($R3239 &amp; "/" &amp; T$2, $P$3:$P$5002, 0) - 1, 0, 1, $E$1))</f>
        <v>0.72509884064631946</v>
      </c>
      <c r="U3239" s="60">
        <f t="array" aca="1" ref="U3239:U3242" ca="1">TRANSPOSE(OFFSET($L$3, MATCH($R3239 &amp; "/" &amp; U$2, $P$3:$P$5002, 0) - 1, 0, 1, $E$1))</f>
        <v>6.2154684020369146E-2</v>
      </c>
      <c r="V3239" s="60">
        <f t="array" aca="1" ref="V3239:V3242" ca="1">TRANSPOSE(OFFSET($L$3, MATCH($R3239 &amp; "/" &amp; V$2, $P$3:$P$5002, 0) - 1, 0, 1, $E$1))</f>
        <v>0.76951010672565179</v>
      </c>
      <c r="W3239" s="60">
        <f t="array" aca="1" ref="W3239:W3242" ca="1">TRANSPOSE(OFFSET($L$3, MATCH($R3239 &amp; "/" &amp; W$2, $P$3:$P$5002, 0) - 1, 0, 1, $E$1))</f>
        <v>-0.16482368880001255</v>
      </c>
      <c r="X3239" s="60">
        <f t="array" aca="1" ref="X3239:X3242" ca="1">TRANSPOSE(OFFSET($L$3, MATCH($R3239 &amp; "/" &amp; X$2, $P$3:$P$5002, 0) - 1, 0, 1, $E$1))</f>
        <v>0.21128371893318865</v>
      </c>
      <c r="Y3239" s="52">
        <f ca="1">$B$11 * EXP(($E$3 - $C$11^2/2) * Y$2 + $C$11*SQRT(Y$2)*T3239)</f>
        <v>124.92328615964958</v>
      </c>
      <c r="Z3239" s="52">
        <f ca="1">Y3239 * EXP(($E$3 - $C$11^2/2) * (Z$2-Y$2) + $C$11*SQRT(Z$2-Y$2)*U3239)</f>
        <v>127.91247530972075</v>
      </c>
      <c r="AA3239" s="52">
        <f ca="1">Z3239 * EXP(($E$3 - $C$11^2/2) * (AA$2-Z$2) + $C$11*SQRT(AA$2-Z$2)*V3239)</f>
        <v>161.93568907657931</v>
      </c>
      <c r="AB3239" s="52">
        <f ca="1">AA3239 * EXP(($E$3 - $C$11^2/2) * (AB$2-AA$2) + $C$11*SQRT(AB$2-AA$2)*W3239)</f>
        <v>154.89572812493213</v>
      </c>
      <c r="AC3239" s="52">
        <f ca="1">AB3239 * EXP(($E$3 - $C$11^2/2) * (AC$2-AB$2) + $C$11*SQRT(AC$2-AB$2)*X3239)</f>
        <v>165.85887637241319</v>
      </c>
      <c r="AD3239" s="47"/>
      <c r="AE3239" s="3" t="s">
        <v>69</v>
      </c>
      <c r="AF3239" s="20" cm="1">
        <f t="array" aca="1" ref="AF3239" ca="1">MIN(Y3239:Y3242 / $D$11:$D$14)</f>
        <v>0.81409814657042423</v>
      </c>
      <c r="AG3239" s="20" cm="1">
        <f t="array" aca="1" ref="AG3239" ca="1">MIN(Z3239:Z3242 / $D$11:$D$14)</f>
        <v>0.92597016202110838</v>
      </c>
      <c r="AH3239" s="20" cm="1">
        <f t="array" aca="1" ref="AH3239" ca="1">MIN(AA3239:AA3242 / $D$11:$D$14)</f>
        <v>1.4417156711193189</v>
      </c>
      <c r="AI3239" s="20" cm="1">
        <f t="array" aca="1" ref="AI3239" ca="1">MIN(AB3239:AB3242 / $D$11:$D$14)</f>
        <v>1.5489572812493213</v>
      </c>
      <c r="AJ3239" s="20" cm="1">
        <f t="array" aca="1" ref="AJ3239" ca="1">MIN(AC3239:AC3242 / $D$11:$D$14)</f>
        <v>1.6585887637241319</v>
      </c>
      <c r="AK3239" s="72">
        <f t="array" aca="1" ref="AK3239" ca="1">SUMPRODUCT(AF3240:AJ3240, EXP(-$E$3*$AF$2:$AJ$2))</f>
        <v>118215.34016268118</v>
      </c>
      <c r="AL3239" s="70">
        <f ca="1">MAX(AC3240 - $D$11, 0) * EXP(-$E$2*$E$3)</f>
        <v>69.006778944885198</v>
      </c>
    </row>
    <row r="3240" spans="6:38" ht="14.55" customHeight="1" x14ac:dyDescent="0.3">
      <c r="F3240" s="79"/>
      <c r="G3240" s="3">
        <v>3238</v>
      </c>
      <c r="H3240" s="61">
        <v>-1.3156378466507244</v>
      </c>
      <c r="I3240" s="61">
        <v>0.27687753575369994</v>
      </c>
      <c r="J3240" s="61">
        <v>-1.4280045319475925</v>
      </c>
      <c r="K3240" s="62">
        <v>0.65631434557575108</v>
      </c>
      <c r="L3240" s="60">
        <f t="array" ref="L3240:O3240">TRANSPOSE(MMULT(Option!$B$25:$E$28, TRANSPOSE(H3240:K3240)))</f>
        <v>-1.3156378466507244</v>
      </c>
      <c r="M3240" s="60">
        <v>-0.27249268549545536</v>
      </c>
      <c r="N3240" s="60">
        <v>-1.7079823348218366</v>
      </c>
      <c r="O3240" s="60">
        <v>-0.17043549841723116</v>
      </c>
      <c r="P3240" s="56" t="str">
        <f t="shared" si="4049"/>
        <v>648/3</v>
      </c>
      <c r="R3240" s="80"/>
      <c r="S3240" s="3" t="s">
        <v>29</v>
      </c>
      <c r="T3240" s="60">
        <f ca="1"/>
        <v>-0.70224782355206439</v>
      </c>
      <c r="U3240" s="60">
        <f ca="1"/>
        <v>0.41253693257033319</v>
      </c>
      <c r="V3240" s="60">
        <f ca="1"/>
        <v>2.4896238553098606</v>
      </c>
      <c r="W3240" s="60">
        <f ca="1"/>
        <v>0.54339727185296105</v>
      </c>
      <c r="X3240" s="60">
        <f ca="1"/>
        <v>-0.71166881658648806</v>
      </c>
      <c r="Y3240" s="52">
        <f ca="1">$B$12 * EXP(($E$3 - $C$12^2/2) * Y$2 + $C$12*SQRT(Y$2)*T3240)</f>
        <v>81.409814657042418</v>
      </c>
      <c r="Z3240" s="52">
        <f ca="1">Y3240 * EXP(($E$3 - $C$12^2/2) * (Z$2-Y$2) + $C$12*SQRT(Z$2-Y$2)*U3240)</f>
        <v>92.597016202110837</v>
      </c>
      <c r="AA3240" s="52">
        <f ca="1">Z3240 * EXP(($E$3 - $C$12^2/2) * (AA$2-Z$2) + $C$12*SQRT(AA$2-Z$2)*V3240)</f>
        <v>196.39816943604575</v>
      </c>
      <c r="AB3240" s="52">
        <f ca="1">AA3240 * EXP(($E$3 - $C$12^2/2) * (AB$2-AA$2) + $C$12*SQRT(AB$2-AA$2)*W3240)</f>
        <v>232.3310413182233</v>
      </c>
      <c r="AC3240" s="52">
        <f ca="1">AB3240 * EXP(($E$3 - $C$12^2/2) * (AC$2-AB$2) + $C$12*SQRT(AC$2-AB$2)*X3240)</f>
        <v>188.60645808898508</v>
      </c>
      <c r="AD3240" s="47"/>
      <c r="AE3240" s="3" t="s">
        <v>47</v>
      </c>
      <c r="AF3240" s="64">
        <f t="shared" ref="AF3240" ca="1" si="4095">($B$5*AF3242 + (1 + $B$6)*AF3241)*$B$2</f>
        <v>15000</v>
      </c>
      <c r="AG3240" s="64">
        <f t="shared" ref="AG3240" ca="1" si="4096">($B$5*AG3242 + (1 + $B$6)*AG3241)*$B$2</f>
        <v>15000</v>
      </c>
      <c r="AH3240" s="64">
        <f t="shared" ref="AH3240" ca="1" si="4097">($B$5*AH3242 + (1 + $B$6)*AH3241)*$B$2</f>
        <v>105000</v>
      </c>
      <c r="AI3240" s="64">
        <f t="shared" ref="AI3240" ca="1" si="4098">($B$5*AI3242 + (1 + $B$6)*AI3241)*$B$2</f>
        <v>0</v>
      </c>
      <c r="AJ3240" s="64" cm="1">
        <f t="array" aca="1" ref="AJ3240" ca="1">($B$5*AJ3242 + (1 + $B$6)*AJ3241 + AND(NOT(AF3241:AJ3241)))*$B$2</f>
        <v>0</v>
      </c>
      <c r="AK3240" s="73"/>
      <c r="AL3240" s="70"/>
    </row>
    <row r="3241" spans="6:38" ht="14.55" customHeight="1" x14ac:dyDescent="0.3">
      <c r="F3241" s="79"/>
      <c r="G3241" s="3">
        <v>3239</v>
      </c>
      <c r="H3241" s="61">
        <v>0.67417157487057078</v>
      </c>
      <c r="I3241" s="61">
        <v>-0.33485928106542023</v>
      </c>
      <c r="J3241" s="61">
        <v>3.095047179353411E-2</v>
      </c>
      <c r="K3241" s="62">
        <v>-0.17965436613254218</v>
      </c>
      <c r="L3241" s="60">
        <f t="array" ref="L3241:O3241">TRANSPOSE(MMULT(Option!$B$25:$E$28, TRANSPOSE(H3241:K3241)))</f>
        <v>0.67417157487057078</v>
      </c>
      <c r="M3241" s="60">
        <v>-3.7234970579927917E-2</v>
      </c>
      <c r="N3241" s="60">
        <v>0.209165997853175</v>
      </c>
      <c r="O3241" s="60">
        <v>3.4175992693393081E-2</v>
      </c>
      <c r="P3241" s="56" t="str">
        <f t="shared" si="4049"/>
        <v>648/4</v>
      </c>
      <c r="R3241" s="80"/>
      <c r="S3241" s="3" t="s">
        <v>31</v>
      </c>
      <c r="T3241" s="60">
        <f ca="1"/>
        <v>0.39492488923866309</v>
      </c>
      <c r="U3241" s="60">
        <f ca="1"/>
        <v>0.37950933562061129</v>
      </c>
      <c r="V3241" s="60">
        <f ca="1"/>
        <v>1.6275365333325837</v>
      </c>
      <c r="W3241" s="60">
        <f ca="1"/>
        <v>0.3162701929002093</v>
      </c>
      <c r="X3241" s="60">
        <f ca="1"/>
        <v>-0.46224199841196356</v>
      </c>
      <c r="Y3241" s="52">
        <f ca="1">$B$13 * EXP(($E$3 - $C$13^2/2) * Y$2 + $C$13*SQRT(Y$2)*T3241)</f>
        <v>113.14245096079448</v>
      </c>
      <c r="Z3241" s="52">
        <f ca="1">Y3241 * EXP(($E$3 - $C$13^2/2) * (Z$2-Y$2) + $C$13*SQRT(Z$2-Y$2)*U3241)</f>
        <v>127.42149550642087</v>
      </c>
      <c r="AA3241" s="52">
        <f ca="1">Z3241 * EXP(($E$3 - $C$13^2/2) * (AA$2-Z$2) + $C$13*SQRT(AA$2-Z$2)*V3241)</f>
        <v>208.67153512830993</v>
      </c>
      <c r="AB3241" s="52">
        <f ca="1">AA3241 * EXP(($E$3 - $C$13^2/2) * (AB$2-AA$2) + $C$13*SQRT(AB$2-AA$2)*W3241)</f>
        <v>230.59028352337234</v>
      </c>
      <c r="AC3241" s="52">
        <f ca="1">AB3241 * EXP(($E$3 - $C$13^2/2) * (AC$2-AB$2) + $C$13*SQRT(AC$2-AB$2)*X3241)</f>
        <v>201.73800927287661</v>
      </c>
      <c r="AD3241" s="47"/>
      <c r="AE3241" s="3" t="s">
        <v>46</v>
      </c>
      <c r="AF3241" s="52" t="b">
        <f t="shared" ref="AF3241" ca="1" si="4099">AF3239 &gt;= $B$4</f>
        <v>0</v>
      </c>
      <c r="AG3241" s="52" t="b">
        <f t="array" aca="1" ref="AG3241" ca="1">AND(AG3239 &gt;= $B$4, NOT(OR($AF3241:AF3241)))</f>
        <v>0</v>
      </c>
      <c r="AH3241" s="52" t="b">
        <f t="array" aca="1" ref="AH3241" ca="1">AND(AH3239 &gt;= $B$4, NOT(OR($AF3241:AG3241)))</f>
        <v>1</v>
      </c>
      <c r="AI3241" s="52" t="b">
        <f t="array" aca="1" ref="AI3241" ca="1">AND(AI3239 &gt;= $B$4, NOT(OR($AF3241:AH3241)))</f>
        <v>0</v>
      </c>
      <c r="AJ3241" s="52" t="b">
        <f t="array" aca="1" ref="AJ3241" ca="1">AND(AJ3239 &gt;= $B$4, NOT(OR($AF3241:AI3241)))</f>
        <v>0</v>
      </c>
      <c r="AK3241" s="73"/>
      <c r="AL3241" s="70"/>
    </row>
    <row r="3242" spans="6:38" ht="14.55" customHeight="1" x14ac:dyDescent="0.3">
      <c r="F3242" s="79"/>
      <c r="G3242" s="3">
        <v>3240</v>
      </c>
      <c r="H3242" s="61">
        <v>-0.37170104307752921</v>
      </c>
      <c r="I3242" s="61">
        <v>2.3831321348388754</v>
      </c>
      <c r="J3242" s="61">
        <v>0.49371409820568973</v>
      </c>
      <c r="K3242" s="62">
        <v>0.23034056252039548</v>
      </c>
      <c r="L3242" s="60">
        <f t="array" ref="L3242:O3242">TRANSPOSE(MMULT(Option!$B$25:$E$28, TRANSPOSE(H3242:K3242)))</f>
        <v>-0.37170104307752921</v>
      </c>
      <c r="M3242" s="60">
        <v>2.0354962625651591</v>
      </c>
      <c r="N3242" s="60">
        <v>0.90900412471993808</v>
      </c>
      <c r="O3242" s="60">
        <v>0.76898506079335083</v>
      </c>
      <c r="P3242" s="56" t="str">
        <f t="shared" si="4049"/>
        <v>648/5</v>
      </c>
      <c r="R3242" s="80"/>
      <c r="S3242" s="3" t="s">
        <v>30</v>
      </c>
      <c r="T3242" s="60">
        <f ca="1"/>
        <v>0.47460819893965278</v>
      </c>
      <c r="U3242" s="60">
        <f ca="1"/>
        <v>0.97711875868575349</v>
      </c>
      <c r="V3242" s="60">
        <f ca="1"/>
        <v>-0.28228081540578853</v>
      </c>
      <c r="W3242" s="60">
        <f ca="1"/>
        <v>2.1004975584935277</v>
      </c>
      <c r="X3242" s="60">
        <f ca="1"/>
        <v>-0.39529585370676668</v>
      </c>
      <c r="Y3242" s="52">
        <f ca="1">$B$14 * EXP(($E$3 - $C$14^2/2) * Y$2 + $C$14*SQRT(Y$2)*T3242)</f>
        <v>115.87970714482296</v>
      </c>
      <c r="Z3242" s="52">
        <f ca="1">Y3242 * EXP(($E$3 - $C$14^2/2) * (Z$2-Y$2) + $C$14*SQRT(Z$2-Y$2)*U3242)</f>
        <v>156.12988754308074</v>
      </c>
      <c r="AA3242" s="52">
        <f ca="1">Z3242 * EXP(($E$3 - $C$14^2/2) * (AA$2-Z$2) + $C$14*SQRT(AA$2-Z$2)*V3242)</f>
        <v>144.17156711193189</v>
      </c>
      <c r="AB3242" s="52">
        <f ca="1">AA3242 * EXP(($E$3 - $C$14^2/2) * (AB$2-AA$2) + $C$14*SQRT(AB$2-AA$2)*W3242)</f>
        <v>272.09555131369945</v>
      </c>
      <c r="AC3242" s="52">
        <f ca="1">AB3242 * EXP(($E$3 - $C$14^2/2) * (AC$2-AB$2) + $C$14*SQRT(AC$2-AB$2)*X3242)</f>
        <v>242.87928250505965</v>
      </c>
      <c r="AD3242" s="47"/>
      <c r="AE3242" s="3" t="s">
        <v>68</v>
      </c>
      <c r="AF3242" s="52" t="b">
        <f ca="1">AND(AF3239&gt;$B$3, NOT(OR($AF3241:AF3241)))</f>
        <v>1</v>
      </c>
      <c r="AG3242" s="52" t="b">
        <f ca="1">AND(AG3239&gt;$B$3, NOT(OR($AF3241:AG3241)))</f>
        <v>1</v>
      </c>
      <c r="AH3242" s="52" t="b">
        <f ca="1">AND(AH3239&gt;$B$3, NOT(OR($AF3241:AH3241)))</f>
        <v>0</v>
      </c>
      <c r="AI3242" s="52" t="b">
        <f ca="1">AND(AI3239&gt;$B$3, NOT(OR($AF3241:AI3241)))</f>
        <v>0</v>
      </c>
      <c r="AJ3242" s="52" t="b">
        <f ca="1">AND(AJ3239&gt;$B$3, NOT(OR($AF3241:AJ3241)))</f>
        <v>0</v>
      </c>
      <c r="AK3242" s="74"/>
      <c r="AL3242" s="70"/>
    </row>
    <row r="3243" spans="6:38" ht="14.55" customHeight="1" x14ac:dyDescent="0.3">
      <c r="F3243" s="79"/>
      <c r="G3243" s="3">
        <v>3241</v>
      </c>
      <c r="H3243" s="61">
        <v>-0.43168176630002308</v>
      </c>
      <c r="I3243" s="61">
        <v>0.21376180573521575</v>
      </c>
      <c r="J3243" s="61">
        <v>1.0289456898468183</v>
      </c>
      <c r="K3243" s="62">
        <v>0.67553750117809364</v>
      </c>
      <c r="L3243" s="60">
        <f t="array" ref="L3243:O3243">TRANSPOSE(MMULT(Option!$B$25:$E$28, TRANSPOSE(H3243:K3243)))</f>
        <v>-0.43168176630002308</v>
      </c>
      <c r="M3243" s="60">
        <v>2.3243224574405086E-2</v>
      </c>
      <c r="N3243" s="60">
        <v>0.78703663019611048</v>
      </c>
      <c r="O3243" s="60">
        <v>0.66262866309852375</v>
      </c>
      <c r="P3243" s="56" t="str">
        <f t="shared" si="4049"/>
        <v>649/1</v>
      </c>
      <c r="R3243" s="80">
        <v>811</v>
      </c>
      <c r="S3243" s="3" t="s">
        <v>28</v>
      </c>
      <c r="T3243" s="60">
        <f t="array" aca="1" ref="T3243:T3246" ca="1">TRANSPOSE(OFFSET($L$3, MATCH($R3243 &amp; "/" &amp; T$2, $P$3:$P$5002, 0) - 1, 0, 1, $E$1))</f>
        <v>2.6995987900415526</v>
      </c>
      <c r="U3243" s="60">
        <f t="array" aca="1" ref="U3243:U3246" ca="1">TRANSPOSE(OFFSET($L$3, MATCH($R3243 &amp; "/" &amp; U$2, $P$3:$P$5002, 0) - 1, 0, 1, $E$1))</f>
        <v>1.7869546228476789</v>
      </c>
      <c r="V3243" s="60">
        <f t="array" aca="1" ref="V3243:V3246" ca="1">TRANSPOSE(OFFSET($L$3, MATCH($R3243 &amp; "/" &amp; V$2, $P$3:$P$5002, 0) - 1, 0, 1, $E$1))</f>
        <v>0.76657647118185512</v>
      </c>
      <c r="W3243" s="60">
        <f t="array" aca="1" ref="W3243:W3246" ca="1">TRANSPOSE(OFFSET($L$3, MATCH($R3243 &amp; "/" &amp; W$2, $P$3:$P$5002, 0) - 1, 0, 1, $E$1))</f>
        <v>0.51203860376747579</v>
      </c>
      <c r="X3243" s="60">
        <f t="array" aca="1" ref="X3243:X3246" ca="1">TRANSPOSE(OFFSET($L$3, MATCH($R3243 &amp; "/" &amp; X$2, $P$3:$P$5002, 0) - 1, 0, 1, $E$1))</f>
        <v>-0.96007328862578556</v>
      </c>
      <c r="Y3243" s="52">
        <f ca="1">$B$11 * EXP(($E$3 - $C$11^2/2) * Y$2 + $C$11*SQRT(Y$2)*T3243)</f>
        <v>225.89037675803763</v>
      </c>
      <c r="Z3243" s="52">
        <f ca="1">Y3243 * EXP(($E$3 - $C$11^2/2) * (Z$2-Y$2) + $C$11*SQRT(Z$2-Y$2)*U3243)</f>
        <v>388.05078097264226</v>
      </c>
      <c r="AA3243" s="52">
        <f ca="1">Z3243 * EXP(($E$3 - $C$11^2/2) * (AA$2-Z$2) + $C$11*SQRT(AA$2-Z$2)*V3243)</f>
        <v>490.83555404102498</v>
      </c>
      <c r="AB3243" s="52">
        <f ca="1">AA3243 * EXP(($E$3 - $C$11^2/2) * (AB$2-AA$2) + $C$11*SQRT(AB$2-AA$2)*W3243)</f>
        <v>575.20168299902207</v>
      </c>
      <c r="AC3243" s="52">
        <f ca="1">AB3243 * EXP(($E$3 - $C$11^2/2) * (AC$2-AB$2) + $C$11*SQRT(AC$2-AB$2)*X3243)</f>
        <v>433.41632069925464</v>
      </c>
      <c r="AD3243" s="47"/>
      <c r="AE3243" s="3" t="s">
        <v>69</v>
      </c>
      <c r="AF3243" s="20" cm="1">
        <f t="array" aca="1" ref="AF3243" ca="1">MIN(Y3243:Y3246 / $D$11:$D$14)</f>
        <v>1.33652643847274</v>
      </c>
      <c r="AG3243" s="20" cm="1">
        <f t="array" aca="1" ref="AG3243" ca="1">MIN(Z3243:Z3246 / $D$11:$D$14)</f>
        <v>1.4463552794977117</v>
      </c>
      <c r="AH3243" s="20" cm="1">
        <f t="array" aca="1" ref="AH3243" ca="1">MIN(AA3243:AA3246 / $D$11:$D$14)</f>
        <v>1.4546930858002876</v>
      </c>
      <c r="AI3243" s="20" cm="1">
        <f t="array" aca="1" ref="AI3243" ca="1">MIN(AB3243:AB3246 / $D$11:$D$14)</f>
        <v>1.4163746478153429</v>
      </c>
      <c r="AJ3243" s="20" cm="1">
        <f t="array" aca="1" ref="AJ3243" ca="1">MIN(AC3243:AC3246 / $D$11:$D$14)</f>
        <v>0.68161032049730341</v>
      </c>
      <c r="AK3243" s="72">
        <f t="array" aca="1" ref="AK3243" ca="1">SUMPRODUCT(AF3244:AJ3244, EXP(-$E$3*$AF$2:$AJ$2))</f>
        <v>99879.089572574972</v>
      </c>
      <c r="AL3243" s="70">
        <f ca="1">MAX(AC3244 - $D$11, 0) * EXP(-$E$2*$E$3)</f>
        <v>52.876425346808062</v>
      </c>
    </row>
    <row r="3244" spans="6:38" ht="14.55" customHeight="1" x14ac:dyDescent="0.3">
      <c r="F3244" s="79"/>
      <c r="G3244" s="3">
        <v>3242</v>
      </c>
      <c r="H3244" s="61">
        <v>-0.47838232651263823</v>
      </c>
      <c r="I3244" s="61">
        <v>0.7124179308172921</v>
      </c>
      <c r="J3244" s="61">
        <v>7.4573308389645807E-2</v>
      </c>
      <c r="K3244" s="62">
        <v>-0.66247988248624867</v>
      </c>
      <c r="L3244" s="60">
        <f t="array" ref="L3244:O3244">TRANSPOSE(MMULT(Option!$B$25:$E$28, TRANSPOSE(H3244:K3244)))</f>
        <v>-0.47838232651263823</v>
      </c>
      <c r="M3244" s="60">
        <v>0.46158888827775546</v>
      </c>
      <c r="N3244" s="60">
        <v>6.0700362177755388E-2</v>
      </c>
      <c r="O3244" s="60">
        <v>-0.55755678373864659</v>
      </c>
      <c r="P3244" s="56" t="str">
        <f t="shared" si="4049"/>
        <v>649/2</v>
      </c>
      <c r="R3244" s="80"/>
      <c r="S3244" s="3" t="s">
        <v>29</v>
      </c>
      <c r="T3244" s="60">
        <f ca="1"/>
        <v>0.95024679424595204</v>
      </c>
      <c r="U3244" s="60">
        <f ca="1"/>
        <v>0.24657584471714072</v>
      </c>
      <c r="V3244" s="60">
        <f ca="1"/>
        <v>1.6422042150917411</v>
      </c>
      <c r="W3244" s="60">
        <f ca="1"/>
        <v>0.33306025264546091</v>
      </c>
      <c r="X3244" s="60">
        <f ca="1"/>
        <v>-1.5281982505033702</v>
      </c>
      <c r="Y3244" s="52">
        <f ca="1">$B$12 * EXP(($E$3 - $C$12^2/2) * Y$2 + $C$12*SQRT(Y$2)*T3244)</f>
        <v>133.65264384727399</v>
      </c>
      <c r="Z3244" s="52">
        <f ca="1">Y3244 * EXP(($E$3 - $C$12^2/2) * (Z$2-Y$2) + $C$12*SQRT(Z$2-Y$2)*U3244)</f>
        <v>144.63552794977116</v>
      </c>
      <c r="AA3244" s="52">
        <f ca="1">Z3244 * EXP(($E$3 - $C$12^2/2) * (AA$2-Z$2) + $C$12*SQRT(AA$2-Z$2)*V3244)</f>
        <v>237.90661963476515</v>
      </c>
      <c r="AB3244" s="52">
        <f ca="1">AA3244 * EXP(($E$3 - $C$12^2/2) * (AB$2-AA$2) + $C$12*SQRT(AB$2-AA$2)*W3244)</f>
        <v>264.22375949369109</v>
      </c>
      <c r="AC3244" s="52">
        <f ca="1">AB3244 * EXP(($E$3 - $C$12^2/2) * (AC$2-AB$2) + $C$12*SQRT(AC$2-AB$2)*X3244)</f>
        <v>167.89467408889348</v>
      </c>
      <c r="AD3244" s="47"/>
      <c r="AE3244" s="3" t="s">
        <v>47</v>
      </c>
      <c r="AF3244" s="64">
        <f t="shared" ref="AF3244" ca="1" si="4100">($B$5*AF3246 + (1 + $B$6)*AF3245)*$B$2</f>
        <v>105000</v>
      </c>
      <c r="AG3244" s="64">
        <f t="shared" ref="AG3244" ca="1" si="4101">($B$5*AG3246 + (1 + $B$6)*AG3245)*$B$2</f>
        <v>0</v>
      </c>
      <c r="AH3244" s="64">
        <f t="shared" ref="AH3244" ca="1" si="4102">($B$5*AH3246 + (1 + $B$6)*AH3245)*$B$2</f>
        <v>0</v>
      </c>
      <c r="AI3244" s="64">
        <f t="shared" ref="AI3244" ca="1" si="4103">($B$5*AI3246 + (1 + $B$6)*AI3245)*$B$2</f>
        <v>0</v>
      </c>
      <c r="AJ3244" s="64" cm="1">
        <f t="array" aca="1" ref="AJ3244" ca="1">($B$5*AJ3246 + (1 + $B$6)*AJ3245 + AND(NOT(AF3245:AJ3245)))*$B$2</f>
        <v>0</v>
      </c>
      <c r="AK3244" s="73"/>
      <c r="AL3244" s="70"/>
    </row>
    <row r="3245" spans="6:38" ht="14.55" customHeight="1" x14ac:dyDescent="0.3">
      <c r="F3245" s="79"/>
      <c r="G3245" s="3">
        <v>3243</v>
      </c>
      <c r="H3245" s="61">
        <v>0.57636754985794236</v>
      </c>
      <c r="I3245" s="61">
        <v>0.6000076918511531</v>
      </c>
      <c r="J3245" s="61">
        <v>0.38932747609677604</v>
      </c>
      <c r="K3245" s="62">
        <v>0.63715475509106789</v>
      </c>
      <c r="L3245" s="60">
        <f t="array" ref="L3245:O3245">TRANSPOSE(MMULT(Option!$B$25:$E$28, TRANSPOSE(H3245:K3245)))</f>
        <v>0.57636754985794236</v>
      </c>
      <c r="M3245" s="60">
        <v>0.78046315303590641</v>
      </c>
      <c r="N3245" s="60">
        <v>0.72961615620386899</v>
      </c>
      <c r="O3245" s="60">
        <v>1.0092815920937497</v>
      </c>
      <c r="P3245" s="56" t="str">
        <f t="shared" si="4049"/>
        <v>649/3</v>
      </c>
      <c r="R3245" s="80"/>
      <c r="S3245" s="3" t="s">
        <v>31</v>
      </c>
      <c r="T3245" s="60">
        <f ca="1"/>
        <v>1.2901449686165354</v>
      </c>
      <c r="U3245" s="60">
        <f ca="1"/>
        <v>0.46907441986559262</v>
      </c>
      <c r="V3245" s="60">
        <f ca="1"/>
        <v>-0.55990291921983382</v>
      </c>
      <c r="W3245" s="60">
        <f ca="1"/>
        <v>-0.10564799570751043</v>
      </c>
      <c r="X3245" s="60">
        <f ca="1"/>
        <v>-2.4546590135780559</v>
      </c>
      <c r="Y3245" s="52">
        <f ca="1">$B$13 * EXP(($E$3 - $C$13^2/2) * Y$2 + $C$13*SQRT(Y$2)*T3245)</f>
        <v>148.00020761586831</v>
      </c>
      <c r="Z3245" s="52">
        <f ca="1">Y3245 * EXP(($E$3 - $C$13^2/2) * (Z$2-Y$2) + $C$13*SQRT(Z$2-Y$2)*U3245)</f>
        <v>171.21772676454344</v>
      </c>
      <c r="AA3245" s="52">
        <f ca="1">Z3245 * EXP(($E$3 - $C$13^2/2) * (AA$2-Z$2) + $C$13*SQRT(AA$2-Z$2)*V3245)</f>
        <v>145.46930858002875</v>
      </c>
      <c r="AB3245" s="52">
        <f ca="1">AA3245 * EXP(($E$3 - $C$13^2/2) * (AB$2-AA$2) + $C$13*SQRT(AB$2-AA$2)*W3245)</f>
        <v>141.63746478153431</v>
      </c>
      <c r="AC3245" s="52">
        <f ca="1">AB3245 * EXP(($E$3 - $C$13^2/2) * (AC$2-AB$2) + $C$13*SQRT(AC$2-AB$2)*X3245)</f>
        <v>68.161032049730338</v>
      </c>
      <c r="AD3245" s="47"/>
      <c r="AE3245" s="3" t="s">
        <v>46</v>
      </c>
      <c r="AF3245" s="52" t="b">
        <f t="shared" ref="AF3245" ca="1" si="4104">AF3243 &gt;= $B$4</f>
        <v>1</v>
      </c>
      <c r="AG3245" s="52" t="b">
        <f t="array" aca="1" ref="AG3245" ca="1">AND(AG3243 &gt;= $B$4, NOT(OR($AF3245:AF3245)))</f>
        <v>0</v>
      </c>
      <c r="AH3245" s="52" t="b">
        <f t="array" aca="1" ref="AH3245" ca="1">AND(AH3243 &gt;= $B$4, NOT(OR($AF3245:AG3245)))</f>
        <v>0</v>
      </c>
      <c r="AI3245" s="52" t="b">
        <f t="array" aca="1" ref="AI3245" ca="1">AND(AI3243 &gt;= $B$4, NOT(OR($AF3245:AH3245)))</f>
        <v>0</v>
      </c>
      <c r="AJ3245" s="52" t="b">
        <f t="array" aca="1" ref="AJ3245" ca="1">AND(AJ3243 &gt;= $B$4, NOT(OR($AF3245:AI3245)))</f>
        <v>0</v>
      </c>
      <c r="AK3245" s="73"/>
      <c r="AL3245" s="70"/>
    </row>
    <row r="3246" spans="6:38" ht="14.55" customHeight="1" x14ac:dyDescent="0.3">
      <c r="F3246" s="79"/>
      <c r="G3246" s="3">
        <v>3244</v>
      </c>
      <c r="H3246" s="61">
        <v>-0.20789949039321301</v>
      </c>
      <c r="I3246" s="61">
        <v>0.15833159347548065</v>
      </c>
      <c r="J3246" s="61">
        <v>1.0545243843134187</v>
      </c>
      <c r="K3246" s="62">
        <v>-1.6189836667189907</v>
      </c>
      <c r="L3246" s="60">
        <f t="array" ref="L3246:O3246">TRANSPOSE(MMULT(Option!$B$25:$E$28, TRANSPOSE(H3246:K3246)))</f>
        <v>-0.20789949039321301</v>
      </c>
      <c r="M3246" s="60">
        <v>6.1953506243588044E-2</v>
      </c>
      <c r="N3246" s="60">
        <v>0.88450052860554651</v>
      </c>
      <c r="O3246" s="60">
        <v>-1.2222915505697178</v>
      </c>
      <c r="P3246" s="56" t="str">
        <f t="shared" si="4049"/>
        <v>649/4</v>
      </c>
      <c r="R3246" s="80"/>
      <c r="S3246" s="3" t="s">
        <v>30</v>
      </c>
      <c r="T3246" s="60">
        <f ca="1"/>
        <v>1.1789395774219529</v>
      </c>
      <c r="U3246" s="60">
        <f ca="1"/>
        <v>1.7466655742922712</v>
      </c>
      <c r="V3246" s="60">
        <f ca="1"/>
        <v>-0.11582460424980406</v>
      </c>
      <c r="W3246" s="60">
        <f ca="1"/>
        <v>0.41402460289984255</v>
      </c>
      <c r="X3246" s="60">
        <f ca="1"/>
        <v>-3.4262875276083489</v>
      </c>
      <c r="Y3246" s="52">
        <f ca="1">$B$14 * EXP(($E$3 - $C$14^2/2) * Y$2 + $C$14*SQRT(Y$2)*T3246)</f>
        <v>143.14413493119326</v>
      </c>
      <c r="Z3246" s="52">
        <f ca="1">Y3246 * EXP(($E$3 - $C$14^2/2) * (Z$2-Y$2) + $C$14*SQRT(Z$2-Y$2)*U3246)</f>
        <v>242.94904536640152</v>
      </c>
      <c r="AA3246" s="52">
        <f ca="1">Z3246 * EXP(($E$3 - $C$14^2/2) * (AA$2-Z$2) + $C$14*SQRT(AA$2-Z$2)*V3246)</f>
        <v>235.82838309696444</v>
      </c>
      <c r="AB3246" s="52">
        <f ca="1">AA3246 * EXP(($E$3 - $C$14^2/2) * (AB$2-AA$2) + $C$14*SQRT(AB$2-AA$2)*W3246)</f>
        <v>268.35526842625666</v>
      </c>
      <c r="AC3246" s="52">
        <f ca="1">AB3246 * EXP(($E$3 - $C$14^2/2) * (AC$2-AB$2) + $C$14*SQRT(AC$2-AB$2)*X3246)</f>
        <v>96.488658487876165</v>
      </c>
      <c r="AD3246" s="47"/>
      <c r="AE3246" s="3" t="s">
        <v>68</v>
      </c>
      <c r="AF3246" s="52" t="b">
        <f ca="1">AND(AF3243&gt;$B$3, NOT(OR($AF3245:AF3245)))</f>
        <v>0</v>
      </c>
      <c r="AG3246" s="52" t="b">
        <f ca="1">AND(AG3243&gt;$B$3, NOT(OR($AF3245:AG3245)))</f>
        <v>0</v>
      </c>
      <c r="AH3246" s="52" t="b">
        <f ca="1">AND(AH3243&gt;$B$3, NOT(OR($AF3245:AH3245)))</f>
        <v>0</v>
      </c>
      <c r="AI3246" s="52" t="b">
        <f ca="1">AND(AI3243&gt;$B$3, NOT(OR($AF3245:AI3245)))</f>
        <v>0</v>
      </c>
      <c r="AJ3246" s="52" t="b">
        <f ca="1">AND(AJ3243&gt;$B$3, NOT(OR($AF3245:AJ3245)))</f>
        <v>0</v>
      </c>
      <c r="AK3246" s="74"/>
      <c r="AL3246" s="70"/>
    </row>
    <row r="3247" spans="6:38" ht="14.55" customHeight="1" x14ac:dyDescent="0.3">
      <c r="F3247" s="79"/>
      <c r="G3247" s="3">
        <v>3245</v>
      </c>
      <c r="H3247" s="61">
        <v>-1.2412317270123379</v>
      </c>
      <c r="I3247" s="61">
        <v>0.12890037734901283</v>
      </c>
      <c r="J3247" s="61">
        <v>1.4179231153500174</v>
      </c>
      <c r="K3247" s="62">
        <v>0.57100453662265016</v>
      </c>
      <c r="L3247" s="60">
        <f t="array" ref="L3247:O3247">TRANSPOSE(MMULT(Option!$B$25:$E$28, TRANSPOSE(H3247:K3247)))</f>
        <v>-1.2412317270123379</v>
      </c>
      <c r="M3247" s="60">
        <v>-0.37835354354289069</v>
      </c>
      <c r="N3247" s="60">
        <v>0.78263749580487874</v>
      </c>
      <c r="O3247" s="60">
        <v>0.3029906773704234</v>
      </c>
      <c r="P3247" s="56" t="str">
        <f t="shared" si="4049"/>
        <v>649/5</v>
      </c>
      <c r="R3247" s="80">
        <v>812</v>
      </c>
      <c r="S3247" s="3" t="s">
        <v>28</v>
      </c>
      <c r="T3247" s="60">
        <f t="array" aca="1" ref="T3247:T3250" ca="1">TRANSPOSE(OFFSET($L$3, MATCH($R3247 &amp; "/" &amp; T$2, $P$3:$P$5002, 0) - 1, 0, 1, $E$1))</f>
        <v>-0.39157564921097981</v>
      </c>
      <c r="U3247" s="60">
        <f t="array" aca="1" ref="U3247:U3250" ca="1">TRANSPOSE(OFFSET($L$3, MATCH($R3247 &amp; "/" &amp; U$2, $P$3:$P$5002, 0) - 1, 0, 1, $E$1))</f>
        <v>-0.57440255804799534</v>
      </c>
      <c r="V3247" s="60">
        <f t="array" aca="1" ref="V3247:V3250" ca="1">TRANSPOSE(OFFSET($L$3, MATCH($R3247 &amp; "/" &amp; V$2, $P$3:$P$5002, 0) - 1, 0, 1, $E$1))</f>
        <v>-0.513712845893041</v>
      </c>
      <c r="W3247" s="60">
        <f t="array" aca="1" ref="W3247:W3250" ca="1">TRANSPOSE(OFFSET($L$3, MATCH($R3247 &amp; "/" &amp; W$2, $P$3:$P$5002, 0) - 1, 0, 1, $E$1))</f>
        <v>-0.23899764839965565</v>
      </c>
      <c r="X3247" s="60">
        <f t="array" aca="1" ref="X3247:X3250" ca="1">TRANSPOSE(OFFSET($L$3, MATCH($R3247 &amp; "/" &amp; X$2, $P$3:$P$5002, 0) - 1, 0, 1, $E$1))</f>
        <v>-0.5727285288860009</v>
      </c>
      <c r="Y3247" s="52">
        <f ca="1">$B$11 * EXP(($E$3 - $C$11^2/2) * Y$2 + $C$11*SQRT(Y$2)*T3247)</f>
        <v>89.362174732872376</v>
      </c>
      <c r="Z3247" s="52">
        <f ca="1">Y3247 * EXP(($E$3 - $C$11^2/2) * (Z$2-Y$2) + $C$11*SQRT(Z$2-Y$2)*U3247)</f>
        <v>75.593985550499397</v>
      </c>
      <c r="AA3247" s="52">
        <f ca="1">Z3247 * EXP(($E$3 - $C$11^2/2) * (AA$2-Z$2) + $C$11*SQRT(AA$2-Z$2)*V3247)</f>
        <v>65.122028412025557</v>
      </c>
      <c r="AB3247" s="52">
        <f ca="1">AA3247 * EXP(($E$3 - $C$11^2/2) * (AB$2-AA$2) + $C$11*SQRT(AB$2-AA$2)*W3247)</f>
        <v>60.920124733561387</v>
      </c>
      <c r="AC3247" s="52">
        <f ca="1">AB3247 * EXP(($E$3 - $C$11^2/2) * (AC$2-AB$2) + $C$11*SQRT(AC$2-AB$2)*X3247)</f>
        <v>51.55994012783075</v>
      </c>
      <c r="AD3247" s="47"/>
      <c r="AE3247" s="3" t="s">
        <v>69</v>
      </c>
      <c r="AF3247" s="20" cm="1">
        <f t="array" aca="1" ref="AF3247" ca="1">MIN(Y3247:Y3250 / $D$11:$D$14)</f>
        <v>0.71741565941326724</v>
      </c>
      <c r="AG3247" s="20" cm="1">
        <f t="array" aca="1" ref="AG3247" ca="1">MIN(Z3247:Z3250 / $D$11:$D$14)</f>
        <v>0.60168164141585601</v>
      </c>
      <c r="AH3247" s="20" cm="1">
        <f t="array" aca="1" ref="AH3247" ca="1">MIN(AA3247:AA3250 / $D$11:$D$14)</f>
        <v>0.44033250852944161</v>
      </c>
      <c r="AI3247" s="20" cm="1">
        <f t="array" aca="1" ref="AI3247" ca="1">MIN(AB3247:AB3250 / $D$11:$D$14)</f>
        <v>0.4249635792157504</v>
      </c>
      <c r="AJ3247" s="20" cm="1">
        <f t="array" aca="1" ref="AJ3247" ca="1">MIN(AC3247:AC3250 / $D$11:$D$14)</f>
        <v>0.45686313830642383</v>
      </c>
      <c r="AK3247" s="72">
        <f t="array" aca="1" ref="AK3247" ca="1">SUMPRODUCT(AF3248:AJ3248, EXP(-$E$3*$AF$2:$AJ$2))</f>
        <v>77880.078307140488</v>
      </c>
      <c r="AL3247" s="70">
        <f ca="1">MAX(AC3248 - $D$11, 0) * EXP(-$E$2*$E$3)</f>
        <v>0</v>
      </c>
    </row>
    <row r="3248" spans="6:38" ht="14.55" customHeight="1" x14ac:dyDescent="0.3">
      <c r="F3248" s="79"/>
      <c r="G3248" s="3">
        <v>3246</v>
      </c>
      <c r="H3248" s="61">
        <v>-1.1807651939969546</v>
      </c>
      <c r="I3248" s="61">
        <v>1.3542981734808854</v>
      </c>
      <c r="J3248" s="61">
        <v>0.87849469891574616</v>
      </c>
      <c r="K3248" s="62">
        <v>-0.3948379103373969</v>
      </c>
      <c r="L3248" s="60">
        <f t="array" ref="L3248:O3248">TRANSPOSE(MMULT(Option!$B$25:$E$28, TRANSPOSE(H3248:K3248)))</f>
        <v>-1.1807651939969546</v>
      </c>
      <c r="M3248" s="60">
        <v>0.76892870110453682</v>
      </c>
      <c r="N3248" s="60">
        <v>0.65392316728326505</v>
      </c>
      <c r="O3248" s="60">
        <v>-0.28432194719034448</v>
      </c>
      <c r="P3248" s="56" t="str">
        <f t="shared" si="4049"/>
        <v>650/1</v>
      </c>
      <c r="R3248" s="80"/>
      <c r="S3248" s="3" t="s">
        <v>29</v>
      </c>
      <c r="T3248" s="60">
        <f ca="1"/>
        <v>-1.1236662870457503</v>
      </c>
      <c r="U3248" s="60">
        <f ca="1"/>
        <v>-0.60308974099814971</v>
      </c>
      <c r="V3248" s="60">
        <f ca="1"/>
        <v>-1.0573277595058777</v>
      </c>
      <c r="W3248" s="60">
        <f ca="1"/>
        <v>-0.13508891142612056</v>
      </c>
      <c r="X3248" s="60">
        <f ca="1"/>
        <v>0.22460132736813698</v>
      </c>
      <c r="Y3248" s="52">
        <f ca="1">$B$12 * EXP(($E$3 - $C$12^2/2) * Y$2 + $C$12*SQRT(Y$2)*T3248)</f>
        <v>71.741565941326726</v>
      </c>
      <c r="Z3248" s="52">
        <f ca="1">Y3248 * EXP(($E$3 - $C$12^2/2) * (Z$2-Y$2) + $C$12*SQRT(Z$2-Y$2)*U3248)</f>
        <v>60.168164141585599</v>
      </c>
      <c r="AA3248" s="52">
        <f ca="1">Z3248 * EXP(($E$3 - $C$12^2/2) * (AA$2-Z$2) + $C$12*SQRT(AA$2-Z$2)*V3248)</f>
        <v>44.033250852944164</v>
      </c>
      <c r="AB3248" s="52">
        <f ca="1">AA3248 * EXP(($E$3 - $C$12^2/2) * (AB$2-AA$2) + $C$12*SQRT(AB$2-AA$2)*W3248)</f>
        <v>42.49635792157504</v>
      </c>
      <c r="AC3248" s="52">
        <f ca="1">AB3248 * EXP(($E$3 - $C$12^2/2) * (AC$2-AB$2) + $C$12*SQRT(AC$2-AB$2)*X3248)</f>
        <v>45.686313830642383</v>
      </c>
      <c r="AD3248" s="47"/>
      <c r="AE3248" s="3" t="s">
        <v>47</v>
      </c>
      <c r="AF3248" s="64">
        <f t="shared" ref="AF3248" ca="1" si="4105">($B$5*AF3250 + (1 + $B$6)*AF3249)*$B$2</f>
        <v>0</v>
      </c>
      <c r="AG3248" s="64">
        <f t="shared" ref="AG3248" ca="1" si="4106">($B$5*AG3250 + (1 + $B$6)*AG3249)*$B$2</f>
        <v>0</v>
      </c>
      <c r="AH3248" s="64">
        <f t="shared" ref="AH3248" ca="1" si="4107">($B$5*AH3250 + (1 + $B$6)*AH3249)*$B$2</f>
        <v>0</v>
      </c>
      <c r="AI3248" s="64">
        <f t="shared" ref="AI3248" ca="1" si="4108">($B$5*AI3250 + (1 + $B$6)*AI3249)*$B$2</f>
        <v>0</v>
      </c>
      <c r="AJ3248" s="64" cm="1">
        <f t="array" aca="1" ref="AJ3248" ca="1">($B$5*AJ3250 + (1 + $B$6)*AJ3249 + AND(NOT(AF3249:AJ3249)))*$B$2</f>
        <v>100000</v>
      </c>
      <c r="AK3248" s="73"/>
      <c r="AL3248" s="70"/>
    </row>
    <row r="3249" spans="6:38" ht="14.55" customHeight="1" x14ac:dyDescent="0.3">
      <c r="F3249" s="79"/>
      <c r="G3249" s="3">
        <v>3247</v>
      </c>
      <c r="H3249" s="61">
        <v>2.7257913059836145</v>
      </c>
      <c r="I3249" s="61">
        <v>-0.92802566402194031</v>
      </c>
      <c r="J3249" s="61">
        <v>-0.39312393520350675</v>
      </c>
      <c r="K3249" s="62">
        <v>9.6959553204120127E-2</v>
      </c>
      <c r="L3249" s="60">
        <f t="array" ref="L3249:O3249">TRANSPOSE(MMULT(Option!$B$25:$E$28, TRANSPOSE(H3249:K3249)))</f>
        <v>2.7257913059836145</v>
      </c>
      <c r="M3249" s="60">
        <v>0.2397669519450063</v>
      </c>
      <c r="N3249" s="60">
        <v>0.50201765006955246</v>
      </c>
      <c r="O3249" s="60">
        <v>0.85360362477495277</v>
      </c>
      <c r="P3249" s="56" t="str">
        <f t="shared" si="4049"/>
        <v>650/2</v>
      </c>
      <c r="R3249" s="80"/>
      <c r="S3249" s="3" t="s">
        <v>31</v>
      </c>
      <c r="T3249" s="60">
        <f ca="1"/>
        <v>-0.79417877692593142</v>
      </c>
      <c r="U3249" s="60">
        <f ca="1"/>
        <v>1.0027903927991368</v>
      </c>
      <c r="V3249" s="60">
        <f ca="1"/>
        <v>1.4739481725242198E-3</v>
      </c>
      <c r="W3249" s="60">
        <f ca="1"/>
        <v>-1.9839284108079047</v>
      </c>
      <c r="X3249" s="60">
        <f ca="1"/>
        <v>0.75843499285961657</v>
      </c>
      <c r="Y3249" s="52">
        <f ca="1">$B$13 * EXP(($E$3 - $C$13^2/2) * Y$2 + $C$13*SQRT(Y$2)*T3249)</f>
        <v>79.195268265274905</v>
      </c>
      <c r="Z3249" s="52">
        <f ca="1">Y3249 * EXP(($E$3 - $C$13^2/2) * (Z$2-Y$2) + $C$13*SQRT(Z$2-Y$2)*U3249)</f>
        <v>107.5282572052627</v>
      </c>
      <c r="AA3249" s="52">
        <f ca="1">Z3249 * EXP(($E$3 - $C$13^2/2) * (AA$2-Z$2) + $C$13*SQRT(AA$2-Z$2)*V3249)</f>
        <v>108.11504105948482</v>
      </c>
      <c r="AB3249" s="52">
        <f ca="1">AA3249 * EXP(($E$3 - $C$13^2/2) * (AB$2-AA$2) + $C$13*SQRT(AB$2-AA$2)*W3249)</f>
        <v>59.920419007073441</v>
      </c>
      <c r="AC3249" s="52">
        <f ca="1">AB3249 * EXP(($E$3 - $C$13^2/2) * (AC$2-AB$2) + $C$13*SQRT(AC$2-AB$2)*X3249)</f>
        <v>75.606921242170188</v>
      </c>
      <c r="AD3249" s="47"/>
      <c r="AE3249" s="3" t="s">
        <v>46</v>
      </c>
      <c r="AF3249" s="52" t="b">
        <f t="shared" ref="AF3249" ca="1" si="4109">AF3247 &gt;= $B$4</f>
        <v>0</v>
      </c>
      <c r="AG3249" s="52" t="b">
        <f t="array" aca="1" ref="AG3249" ca="1">AND(AG3247 &gt;= $B$4, NOT(OR($AF3249:AF3249)))</f>
        <v>0</v>
      </c>
      <c r="AH3249" s="52" t="b">
        <f t="array" aca="1" ref="AH3249" ca="1">AND(AH3247 &gt;= $B$4, NOT(OR($AF3249:AG3249)))</f>
        <v>0</v>
      </c>
      <c r="AI3249" s="52" t="b">
        <f t="array" aca="1" ref="AI3249" ca="1">AND(AI3247 &gt;= $B$4, NOT(OR($AF3249:AH3249)))</f>
        <v>0</v>
      </c>
      <c r="AJ3249" s="52" t="b">
        <f t="array" aca="1" ref="AJ3249" ca="1">AND(AJ3247 &gt;= $B$4, NOT(OR($AF3249:AI3249)))</f>
        <v>0</v>
      </c>
      <c r="AK3249" s="73"/>
      <c r="AL3249" s="70"/>
    </row>
    <row r="3250" spans="6:38" ht="14.55" customHeight="1" x14ac:dyDescent="0.3">
      <c r="F3250" s="79"/>
      <c r="G3250" s="3">
        <v>3248</v>
      </c>
      <c r="H3250" s="61">
        <v>0.71234202254282264</v>
      </c>
      <c r="I3250" s="61">
        <v>-0.26493128441814828</v>
      </c>
      <c r="J3250" s="61">
        <v>0.48599030428003065</v>
      </c>
      <c r="K3250" s="62">
        <v>0.43455565931717449</v>
      </c>
      <c r="L3250" s="60">
        <f t="array" ref="L3250:O3250">TRANSPOSE(MMULT(Option!$B$25:$E$28, TRANSPOSE(H3250:K3250)))</f>
        <v>0.71234202254282264</v>
      </c>
      <c r="M3250" s="60">
        <v>4.2123276055521269E-2</v>
      </c>
      <c r="N3250" s="60">
        <v>0.64241168994448672</v>
      </c>
      <c r="O3250" s="60">
        <v>0.6825483427186918</v>
      </c>
      <c r="P3250" s="56" t="str">
        <f t="shared" si="4049"/>
        <v>650/3</v>
      </c>
      <c r="R3250" s="80"/>
      <c r="S3250" s="3" t="s">
        <v>30</v>
      </c>
      <c r="T3250" s="60">
        <f ca="1"/>
        <v>-0.19455220835435283</v>
      </c>
      <c r="U3250" s="60">
        <f ca="1"/>
        <v>-1.0227666150510477</v>
      </c>
      <c r="V3250" s="60">
        <f ca="1"/>
        <v>-0.65031861479944197</v>
      </c>
      <c r="W3250" s="60">
        <f ca="1"/>
        <v>-0.4163829169171227</v>
      </c>
      <c r="X3250" s="60">
        <f ca="1"/>
        <v>1.7731651310510463</v>
      </c>
      <c r="Y3250" s="52">
        <f ca="1">$B$14 * EXP(($E$3 - $C$14^2/2) * Y$2 + $C$14*SQRT(Y$2)*T3250)</f>
        <v>94.803328886578015</v>
      </c>
      <c r="Z3250" s="52">
        <f ca="1">Y3250 * EXP(($E$3 - $C$14^2/2) * (Z$2-Y$2) + $C$14*SQRT(Z$2-Y$2)*U3250)</f>
        <v>70.103627413156772</v>
      </c>
      <c r="AA3250" s="52">
        <f ca="1">Z3250 * EXP(($E$3 - $C$14^2/2) * (AA$2-Z$2) + $C$14*SQRT(AA$2-Z$2)*V3250)</f>
        <v>57.967293975734798</v>
      </c>
      <c r="AB3250" s="52">
        <f ca="1">AA3250 * EXP(($E$3 - $C$14^2/2) * (AB$2-AA$2) + $C$14*SQRT(AB$2-AA$2)*W3250)</f>
        <v>51.416754349337147</v>
      </c>
      <c r="AC3250" s="52">
        <f ca="1">AB3250 * EXP(($E$3 - $C$14^2/2) * (AC$2-AB$2) + $C$14*SQRT(AC$2-AB$2)*X3250)</f>
        <v>87.962766656448963</v>
      </c>
      <c r="AD3250" s="47"/>
      <c r="AE3250" s="3" t="s">
        <v>68</v>
      </c>
      <c r="AF3250" s="52" t="b">
        <f ca="1">AND(AF3247&gt;$B$3, NOT(OR($AF3249:AF3249)))</f>
        <v>0</v>
      </c>
      <c r="AG3250" s="52" t="b">
        <f ca="1">AND(AG3247&gt;$B$3, NOT(OR($AF3249:AG3249)))</f>
        <v>0</v>
      </c>
      <c r="AH3250" s="52" t="b">
        <f ca="1">AND(AH3247&gt;$B$3, NOT(OR($AF3249:AH3249)))</f>
        <v>0</v>
      </c>
      <c r="AI3250" s="52" t="b">
        <f ca="1">AND(AI3247&gt;$B$3, NOT(OR($AF3249:AI3249)))</f>
        <v>0</v>
      </c>
      <c r="AJ3250" s="52" t="b">
        <f ca="1">AND(AJ3247&gt;$B$3, NOT(OR($AF3249:AJ3249)))</f>
        <v>0</v>
      </c>
      <c r="AK3250" s="74"/>
      <c r="AL3250" s="70"/>
    </row>
    <row r="3251" spans="6:38" ht="14.55" customHeight="1" x14ac:dyDescent="0.3">
      <c r="F3251" s="79"/>
      <c r="G3251" s="3">
        <v>3249</v>
      </c>
      <c r="H3251" s="61">
        <v>0.85574572817939598</v>
      </c>
      <c r="I3251" s="61">
        <v>0.10717030606036219</v>
      </c>
      <c r="J3251" s="61">
        <v>-0.32793297884209266</v>
      </c>
      <c r="K3251" s="62">
        <v>0.73069701783967755</v>
      </c>
      <c r="L3251" s="60">
        <f t="array" ref="L3251:O3251">TRANSPOSE(MMULT(Option!$B$25:$E$28, TRANSPOSE(H3251:K3251)))</f>
        <v>0.85574572817939598</v>
      </c>
      <c r="M3251" s="60">
        <v>0.44052149922639727</v>
      </c>
      <c r="N3251" s="60">
        <v>8.2335228796278637E-2</v>
      </c>
      <c r="O3251" s="60">
        <v>0.93208764395741694</v>
      </c>
      <c r="P3251" s="56" t="str">
        <f t="shared" si="4049"/>
        <v>650/4</v>
      </c>
      <c r="R3251" s="80">
        <v>813</v>
      </c>
      <c r="S3251" s="3" t="s">
        <v>28</v>
      </c>
      <c r="T3251" s="60">
        <f t="array" aca="1" ref="T3251:T3254" ca="1">TRANSPOSE(OFFSET($L$3, MATCH($R3251 &amp; "/" &amp; T$2, $P$3:$P$5002, 0) - 1, 0, 1, $E$1))</f>
        <v>1.6183147386083192</v>
      </c>
      <c r="U3251" s="60">
        <f t="array" aca="1" ref="U3251:U3254" ca="1">TRANSPOSE(OFFSET($L$3, MATCH($R3251 &amp; "/" &amp; U$2, $P$3:$P$5002, 0) - 1, 0, 1, $E$1))</f>
        <v>-1.2423270453155222</v>
      </c>
      <c r="V3251" s="60">
        <f t="array" aca="1" ref="V3251:V3254" ca="1">TRANSPOSE(OFFSET($L$3, MATCH($R3251 &amp; "/" &amp; V$2, $P$3:$P$5002, 0) - 1, 0, 1, $E$1))</f>
        <v>0.87966126511861031</v>
      </c>
      <c r="W3251" s="60">
        <f t="array" aca="1" ref="W3251:W3254" ca="1">TRANSPOSE(OFFSET($L$3, MATCH($R3251 &amp; "/" &amp; W$2, $P$3:$P$5002, 0) - 1, 0, 1, $E$1))</f>
        <v>-1.6652274747311038</v>
      </c>
      <c r="X3251" s="60">
        <f t="array" aca="1" ref="X3251:X3254" ca="1">TRANSPOSE(OFFSET($L$3, MATCH($R3251 &amp; "/" &amp; X$2, $P$3:$P$5002, 0) - 1, 0, 1, $E$1))</f>
        <v>0.6904617639424826</v>
      </c>
      <c r="Y3251" s="52">
        <f ca="1">$B$11 * EXP(($E$3 - $C$11^2/2) * Y$2 + $C$11*SQRT(Y$2)*T3251)</f>
        <v>163.31234718689225</v>
      </c>
      <c r="Z3251" s="52">
        <f ca="1">Y3251 * EXP(($E$3 - $C$11^2/2) * (Z$2-Y$2) + $C$11*SQRT(Z$2-Y$2)*U3251)</f>
        <v>113.06540922831159</v>
      </c>
      <c r="AA3251" s="52">
        <f ca="1">Z3251 * EXP(($E$3 - $C$11^2/2) * (AA$2-Z$2) + $C$11*SQRT(AA$2-Z$2)*V3251)</f>
        <v>147.94859369241411</v>
      </c>
      <c r="AB3251" s="52">
        <f ca="1">AA3251 * EXP(($E$3 - $C$11^2/2) * (AB$2-AA$2) + $C$11*SQRT(AB$2-AA$2)*W3251)</f>
        <v>90.224105023265309</v>
      </c>
      <c r="AC3251" s="52">
        <f ca="1">AB3251 * EXP(($E$3 - $C$11^2/2) * (AC$2-AB$2) + $C$11*SQRT(AC$2-AB$2)*X3251)</f>
        <v>111.54578788419336</v>
      </c>
      <c r="AD3251" s="47"/>
      <c r="AE3251" s="3" t="s">
        <v>69</v>
      </c>
      <c r="AF3251" s="20" cm="1">
        <f t="array" aca="1" ref="AF3251" ca="1">MIN(Y3251:Y3254 / $D$11:$D$14)</f>
        <v>0.89902080407031304</v>
      </c>
      <c r="AG3251" s="20" cm="1">
        <f t="array" aca="1" ref="AG3251" ca="1">MIN(Z3251:Z3254 / $D$11:$D$14)</f>
        <v>0.79344540176480993</v>
      </c>
      <c r="AH3251" s="20" cm="1">
        <f t="array" aca="1" ref="AH3251" ca="1">MIN(AA3251:AA3254 / $D$11:$D$14)</f>
        <v>0.71878968421079903</v>
      </c>
      <c r="AI3251" s="20" cm="1">
        <f t="array" aca="1" ref="AI3251" ca="1">MIN(AB3251:AB3254 / $D$11:$D$14)</f>
        <v>0.74571545737804068</v>
      </c>
      <c r="AJ3251" s="20" cm="1">
        <f t="array" aca="1" ref="AJ3251" ca="1">MIN(AC3251:AC3254 / $D$11:$D$14)</f>
        <v>1.0363566784631233</v>
      </c>
      <c r="AK3251" s="72">
        <f t="array" aca="1" ref="AK3251" ca="1">SUMPRODUCT(AF3252:AJ3252, EXP(-$E$3*$AF$2:$AJ$2))</f>
        <v>103830.53142072225</v>
      </c>
      <c r="AL3251" s="70">
        <f ca="1">MAX(AC3252 - $D$11, 0) * EXP(-$E$2*$E$3)</f>
        <v>121.71776064840029</v>
      </c>
    </row>
    <row r="3252" spans="6:38" ht="14.55" customHeight="1" x14ac:dyDescent="0.3">
      <c r="F3252" s="79"/>
      <c r="G3252" s="3">
        <v>3250</v>
      </c>
      <c r="H3252" s="61">
        <v>1.0609826768761328</v>
      </c>
      <c r="I3252" s="61">
        <v>-1.1036050169353546</v>
      </c>
      <c r="J3252" s="61">
        <v>1.2898355838644846</v>
      </c>
      <c r="K3252" s="62">
        <v>0.54144013174878847</v>
      </c>
      <c r="L3252" s="60">
        <f t="array" ref="L3252:O3252">TRANSPOSE(MMULT(Option!$B$25:$E$28, TRANSPOSE(H3252:K3252)))</f>
        <v>1.0609826768761328</v>
      </c>
      <c r="M3252" s="60">
        <v>-0.58707763473740382</v>
      </c>
      <c r="N3252" s="60">
        <v>1.2682770169575335</v>
      </c>
      <c r="O3252" s="60">
        <v>0.85081319667047683</v>
      </c>
      <c r="P3252" s="56" t="str">
        <f t="shared" si="4049"/>
        <v>650/5</v>
      </c>
      <c r="R3252" s="80"/>
      <c r="S3252" s="3" t="s">
        <v>29</v>
      </c>
      <c r="T3252" s="60">
        <f ca="1"/>
        <v>0.45535153084323343</v>
      </c>
      <c r="U3252" s="60">
        <f ca="1"/>
        <v>0.25761112317965362</v>
      </c>
      <c r="V3252" s="60">
        <f ca="1"/>
        <v>0.61159869605694483</v>
      </c>
      <c r="W3252" s="60">
        <f ca="1"/>
        <v>0.12912695179077016</v>
      </c>
      <c r="X3252" s="60">
        <f ca="1"/>
        <v>1.6000928679781086</v>
      </c>
      <c r="Y3252" s="52">
        <f ca="1">$B$12 * EXP(($E$3 - $C$12^2/2) * Y$2 + $C$12*SQRT(Y$2)*T3252)</f>
        <v>115.21219997797097</v>
      </c>
      <c r="Z3252" s="52">
        <f ca="1">Y3252 * EXP(($E$3 - $C$12^2/2) * (Z$2-Y$2) + $C$12*SQRT(Z$2-Y$2)*U3252)</f>
        <v>125.09319033207848</v>
      </c>
      <c r="AA3252" s="52">
        <f ca="1">Z3252 * EXP(($E$3 - $C$12^2/2) * (AA$2-Z$2) + $C$12*SQRT(AA$2-Z$2)*V3252)</f>
        <v>151.03907693920758</v>
      </c>
      <c r="AB3252" s="52">
        <f ca="1">AA3252 * EXP(($E$3 - $C$12^2/2) * (AB$2-AA$2) + $C$12*SQRT(AB$2-AA$2)*W3252)</f>
        <v>157.79183692324457</v>
      </c>
      <c r="AC3252" s="52">
        <f ca="1">AB3252 * EXP(($E$3 - $C$12^2/2) * (AC$2-AB$2) + $C$12*SQRT(AC$2-AB$2)*X3252)</f>
        <v>256.28869833486095</v>
      </c>
      <c r="AD3252" s="47"/>
      <c r="AE3252" s="3" t="s">
        <v>47</v>
      </c>
      <c r="AF3252" s="64">
        <f t="shared" ref="AF3252" ca="1" si="4110">($B$5*AF3254 + (1 + $B$6)*AF3253)*$B$2</f>
        <v>15000</v>
      </c>
      <c r="AG3252" s="64">
        <f t="shared" ref="AG3252" ca="1" si="4111">($B$5*AG3254 + (1 + $B$6)*AG3253)*$B$2</f>
        <v>0</v>
      </c>
      <c r="AH3252" s="64">
        <f t="shared" ref="AH3252" ca="1" si="4112">($B$5*AH3254 + (1 + $B$6)*AH3253)*$B$2</f>
        <v>0</v>
      </c>
      <c r="AI3252" s="64">
        <f t="shared" ref="AI3252" ca="1" si="4113">($B$5*AI3254 + (1 + $B$6)*AI3253)*$B$2</f>
        <v>0</v>
      </c>
      <c r="AJ3252" s="64" cm="1">
        <f t="array" aca="1" ref="AJ3252" ca="1">($B$5*AJ3254 + (1 + $B$6)*AJ3253 + AND(NOT(AF3253:AJ3253)))*$B$2</f>
        <v>114999.99999999999</v>
      </c>
      <c r="AK3252" s="73"/>
      <c r="AL3252" s="70"/>
    </row>
    <row r="3253" spans="6:38" ht="14.55" customHeight="1" x14ac:dyDescent="0.3">
      <c r="F3253" s="79"/>
      <c r="G3253" s="3">
        <v>3251</v>
      </c>
      <c r="H3253" s="61">
        <v>-0.26299078255272434</v>
      </c>
      <c r="I3253" s="61">
        <v>0.75870547286127477</v>
      </c>
      <c r="J3253" s="61">
        <v>0.25804078254299123</v>
      </c>
      <c r="K3253" s="62">
        <v>-1.4000393682461998</v>
      </c>
      <c r="L3253" s="60">
        <f t="array" ref="L3253:O3253">TRANSPOSE(MMULT(Option!$B$25:$E$28, TRANSPOSE(H3253:K3253)))</f>
        <v>-0.26299078255272434</v>
      </c>
      <c r="M3253" s="60">
        <v>0.59016873889172128</v>
      </c>
      <c r="N3253" s="60">
        <v>0.32011923275351784</v>
      </c>
      <c r="O3253" s="60">
        <v>-1.0550782671623189</v>
      </c>
      <c r="P3253" s="56" t="str">
        <f t="shared" si="4049"/>
        <v>651/1</v>
      </c>
      <c r="R3253" s="80"/>
      <c r="S3253" s="3" t="s">
        <v>31</v>
      </c>
      <c r="T3253" s="60">
        <f ca="1"/>
        <v>-0.37149701143995162</v>
      </c>
      <c r="U3253" s="60">
        <f ca="1"/>
        <v>0.99854543267799445</v>
      </c>
      <c r="V3253" s="60">
        <f ca="1"/>
        <v>0.94704556763040038</v>
      </c>
      <c r="W3253" s="60">
        <f ca="1"/>
        <v>0.13044911290398181</v>
      </c>
      <c r="X3253" s="60">
        <f ca="1"/>
        <v>0.69615508661671688</v>
      </c>
      <c r="Y3253" s="52">
        <f ca="1">$B$13 * EXP(($E$3 - $C$13^2/2) * Y$2 + $C$13*SQRT(Y$2)*T3253)</f>
        <v>89.902080407031306</v>
      </c>
      <c r="Z3253" s="52">
        <f ca="1">Y3253 * EXP(($E$3 - $C$13^2/2) * (Z$2-Y$2) + $C$13*SQRT(Z$2-Y$2)*U3253)</f>
        <v>121.9102005155933</v>
      </c>
      <c r="AA3253" s="52">
        <f ca="1">Z3253 * EXP(($E$3 - $C$13^2/2) * (AA$2-Z$2) + $C$13*SQRT(AA$2-Z$2)*V3253)</f>
        <v>162.77980250724067</v>
      </c>
      <c r="AB3253" s="52">
        <f ca="1">AA3253 * EXP(($E$3 - $C$13^2/2) * (AB$2-AA$2) + $C$13*SQRT(AB$2-AA$2)*W3253)</f>
        <v>170.1249414001457</v>
      </c>
      <c r="AC3253" s="52">
        <f ca="1">AB3253 * EXP(($E$3 - $C$13^2/2) * (AC$2-AB$2) + $C$13*SQRT(AC$2-AB$2)*X3253)</f>
        <v>210.68826890765803</v>
      </c>
      <c r="AD3253" s="47"/>
      <c r="AE3253" s="3" t="s">
        <v>46</v>
      </c>
      <c r="AF3253" s="52" t="b">
        <f t="shared" ref="AF3253" ca="1" si="4114">AF3251 &gt;= $B$4</f>
        <v>0</v>
      </c>
      <c r="AG3253" s="52" t="b">
        <f t="array" aca="1" ref="AG3253" ca="1">AND(AG3251 &gt;= $B$4, NOT(OR($AF3253:AF3253)))</f>
        <v>0</v>
      </c>
      <c r="AH3253" s="52" t="b">
        <f t="array" aca="1" ref="AH3253" ca="1">AND(AH3251 &gt;= $B$4, NOT(OR($AF3253:AG3253)))</f>
        <v>0</v>
      </c>
      <c r="AI3253" s="52" t="b">
        <f t="array" aca="1" ref="AI3253" ca="1">AND(AI3251 &gt;= $B$4, NOT(OR($AF3253:AH3253)))</f>
        <v>0</v>
      </c>
      <c r="AJ3253" s="52" t="b">
        <f t="array" aca="1" ref="AJ3253" ca="1">AND(AJ3251 &gt;= $B$4, NOT(OR($AF3253:AI3253)))</f>
        <v>0</v>
      </c>
      <c r="AK3253" s="73"/>
      <c r="AL3253" s="70"/>
    </row>
    <row r="3254" spans="6:38" ht="14.55" customHeight="1" x14ac:dyDescent="0.3">
      <c r="F3254" s="79"/>
      <c r="G3254" s="3">
        <v>3252</v>
      </c>
      <c r="H3254" s="61">
        <v>1.4063682241336324</v>
      </c>
      <c r="I3254" s="61">
        <v>0.29691440604201258</v>
      </c>
      <c r="J3254" s="61">
        <v>-0.33089138768955323</v>
      </c>
      <c r="K3254" s="62">
        <v>0.86004915594227749</v>
      </c>
      <c r="L3254" s="60">
        <f t="array" ref="L3254:O3254">TRANSPOSE(MMULT(Option!$B$25:$E$28, TRANSPOSE(H3254:K3254)))</f>
        <v>1.4063682241336324</v>
      </c>
      <c r="M3254" s="60">
        <v>0.83467383777552828</v>
      </c>
      <c r="N3254" s="60">
        <v>0.34967249552819718</v>
      </c>
      <c r="O3254" s="60">
        <v>1.31221644190807</v>
      </c>
      <c r="P3254" s="56" t="str">
        <f t="shared" si="4049"/>
        <v>651/2</v>
      </c>
      <c r="R3254" s="80"/>
      <c r="S3254" s="3" t="s">
        <v>30</v>
      </c>
      <c r="T3254" s="60">
        <f ca="1"/>
        <v>0.89994788374961887</v>
      </c>
      <c r="U3254" s="60">
        <f ca="1"/>
        <v>-1.704516377858333</v>
      </c>
      <c r="V3254" s="60">
        <f ca="1"/>
        <v>-0.34605309115703131</v>
      </c>
      <c r="W3254" s="60">
        <f ca="1"/>
        <v>0.10591766538109809</v>
      </c>
      <c r="X3254" s="60">
        <f ca="1"/>
        <v>1.0804084826042759</v>
      </c>
      <c r="Y3254" s="52">
        <f ca="1">$B$14 * EXP(($E$3 - $C$14^2/2) * Y$2 + $C$14*SQRT(Y$2)*T3254)</f>
        <v>131.65100912358477</v>
      </c>
      <c r="Z3254" s="52">
        <f ca="1">Y3254 * EXP(($E$3 - $C$14^2/2) * (Z$2-Y$2) + $C$14*SQRT(Z$2-Y$2)*U3254)</f>
        <v>79.34454017648099</v>
      </c>
      <c r="AA3254" s="52">
        <f ca="1">Z3254 * EXP(($E$3 - $C$14^2/2) * (AA$2-Z$2) + $C$14*SQRT(AA$2-Z$2)*V3254)</f>
        <v>71.878968421079904</v>
      </c>
      <c r="AB3254" s="52">
        <f ca="1">AA3254 * EXP(($E$3 - $C$14^2/2) * (AB$2-AA$2) + $C$14*SQRT(AB$2-AA$2)*W3254)</f>
        <v>74.571545737804072</v>
      </c>
      <c r="AC3254" s="52">
        <f ca="1">AB3254 * EXP(($E$3 - $C$14^2/2) * (AC$2-AB$2) + $C$14*SQRT(AC$2-AB$2)*X3254)</f>
        <v>103.63566784631233</v>
      </c>
      <c r="AD3254" s="47"/>
      <c r="AE3254" s="3" t="s">
        <v>68</v>
      </c>
      <c r="AF3254" s="52" t="b">
        <f ca="1">AND(AF3251&gt;$B$3, NOT(OR($AF3253:AF3253)))</f>
        <v>1</v>
      </c>
      <c r="AG3254" s="52" t="b">
        <f ca="1">AND(AG3251&gt;$B$3, NOT(OR($AF3253:AG3253)))</f>
        <v>0</v>
      </c>
      <c r="AH3254" s="52" t="b">
        <f ca="1">AND(AH3251&gt;$B$3, NOT(OR($AF3253:AH3253)))</f>
        <v>0</v>
      </c>
      <c r="AI3254" s="52" t="b">
        <f ca="1">AND(AI3251&gt;$B$3, NOT(OR($AF3253:AI3253)))</f>
        <v>0</v>
      </c>
      <c r="AJ3254" s="52" t="b">
        <f ca="1">AND(AJ3251&gt;$B$3, NOT(OR($AF3253:AJ3253)))</f>
        <v>1</v>
      </c>
      <c r="AK3254" s="74"/>
      <c r="AL3254" s="70"/>
    </row>
    <row r="3255" spans="6:38" ht="14.55" customHeight="1" x14ac:dyDescent="0.3">
      <c r="F3255" s="79"/>
      <c r="G3255" s="3">
        <v>3253</v>
      </c>
      <c r="H3255" s="61">
        <v>1.2846573537603567</v>
      </c>
      <c r="I3255" s="61">
        <v>-1.0015064055304368</v>
      </c>
      <c r="J3255" s="61">
        <v>1.1075095368961645</v>
      </c>
      <c r="K3255" s="62">
        <v>1.3250729697029036</v>
      </c>
      <c r="L3255" s="60">
        <f t="array" ref="L3255:O3255">TRANSPOSE(MMULT(Option!$B$25:$E$28, TRANSPOSE(H3255:K3255)))</f>
        <v>1.2846573537603567</v>
      </c>
      <c r="M3255" s="60">
        <v>-0.40403284096113068</v>
      </c>
      <c r="N3255" s="60">
        <v>1.2243437777202686</v>
      </c>
      <c r="O3255" s="60">
        <v>1.6024954298623069</v>
      </c>
      <c r="P3255" s="56" t="str">
        <f t="shared" si="4049"/>
        <v>651/3</v>
      </c>
      <c r="R3255" s="80">
        <v>814</v>
      </c>
      <c r="S3255" s="3" t="s">
        <v>28</v>
      </c>
      <c r="T3255" s="60">
        <f t="array" aca="1" ref="T3255:T3258" ca="1">TRANSPOSE(OFFSET($L$3, MATCH($R3255 &amp; "/" &amp; T$2, $P$3:$P$5002, 0) - 1, 0, 1, $E$1))</f>
        <v>-2.1139705167815501</v>
      </c>
      <c r="U3255" s="60">
        <f t="array" aca="1" ref="U3255:U3258" ca="1">TRANSPOSE(OFFSET($L$3, MATCH($R3255 &amp; "/" &amp; U$2, $P$3:$P$5002, 0) - 1, 0, 1, $E$1))</f>
        <v>-1.5548080961305544</v>
      </c>
      <c r="V3255" s="60">
        <f t="array" aca="1" ref="V3255:V3258" ca="1">TRANSPOSE(OFFSET($L$3, MATCH($R3255 &amp; "/" &amp; V$2, $P$3:$P$5002, 0) - 1, 0, 1, $E$1))</f>
        <v>1.3467513766896286</v>
      </c>
      <c r="W3255" s="60">
        <f t="array" aca="1" ref="W3255:W3258" ca="1">TRANSPOSE(OFFSET($L$3, MATCH($R3255 &amp; "/" &amp; W$2, $P$3:$P$5002, 0) - 1, 0, 1, $E$1))</f>
        <v>1.6221628795758403</v>
      </c>
      <c r="X3255" s="60">
        <f t="array" aca="1" ref="X3255:X3258" ca="1">TRANSPOSE(OFFSET($L$3, MATCH($R3255 &amp; "/" &amp; X$2, $P$3:$P$5002, 0) - 1, 0, 1, $E$1))</f>
        <v>-1.406736246888868</v>
      </c>
      <c r="Y3255" s="52">
        <f ca="1">$B$11 * EXP(($E$3 - $C$11^2/2) * Y$2 + $C$11*SQRT(Y$2)*T3255)</f>
        <v>53.302275946962283</v>
      </c>
      <c r="Z3255" s="52">
        <f ca="1">Y3255 * EXP(($E$3 - $C$11^2/2) * (Z$2-Y$2) + $C$11*SQRT(Z$2-Y$2)*U3255)</f>
        <v>33.600353982746761</v>
      </c>
      <c r="AA3255" s="52">
        <f ca="1">Z3255 * EXP(($E$3 - $C$11^2/2) * (AA$2-Z$2) + $C$11*SQRT(AA$2-Z$2)*V3255)</f>
        <v>50.580292043669722</v>
      </c>
      <c r="AB3255" s="52">
        <f ca="1">AA3255 * EXP(($E$3 - $C$11^2/2) * (AB$2-AA$2) + $C$11*SQRT(AB$2-AA$2)*W3255)</f>
        <v>82.699278608106809</v>
      </c>
      <c r="AC3255" s="52">
        <f ca="1">AB3255 * EXP(($E$3 - $C$11^2/2) * (AC$2-AB$2) + $C$11*SQRT(AC$2-AB$2)*X3255)</f>
        <v>54.499417030692136</v>
      </c>
      <c r="AD3255" s="47"/>
      <c r="AE3255" s="3" t="s">
        <v>69</v>
      </c>
      <c r="AF3255" s="20" cm="1">
        <f t="array" aca="1" ref="AF3255" ca="1">MIN(Y3255:Y3258 / $D$11:$D$14)</f>
        <v>0.53302275946962285</v>
      </c>
      <c r="AG3255" s="20" cm="1">
        <f t="array" aca="1" ref="AG3255" ca="1">MIN(Z3255:Z3258 / $D$11:$D$14)</f>
        <v>0.30115053727226759</v>
      </c>
      <c r="AH3255" s="20" cm="1">
        <f t="array" aca="1" ref="AH3255" ca="1">MIN(AA3255:AA3258 / $D$11:$D$14)</f>
        <v>0.33064516209126232</v>
      </c>
      <c r="AI3255" s="20" cm="1">
        <f t="array" aca="1" ref="AI3255" ca="1">MIN(AB3255:AB3258 / $D$11:$D$14)</f>
        <v>0.22764015723685149</v>
      </c>
      <c r="AJ3255" s="20" cm="1">
        <f t="array" aca="1" ref="AJ3255" ca="1">MIN(AC3255:AC3258 / $D$11:$D$14)</f>
        <v>0.16856189943240621</v>
      </c>
      <c r="AK3255" s="72">
        <f t="array" aca="1" ref="AK3255" ca="1">SUMPRODUCT(AF3256:AJ3256, EXP(-$E$3*$AF$2:$AJ$2))</f>
        <v>77880.078307140488</v>
      </c>
      <c r="AL3255" s="70">
        <f ca="1">MAX(AC3256 - $D$11, 0) * EXP(-$E$2*$E$3)</f>
        <v>0</v>
      </c>
    </row>
    <row r="3256" spans="6:38" ht="14.55" customHeight="1" x14ac:dyDescent="0.3">
      <c r="F3256" s="79"/>
      <c r="G3256" s="3">
        <v>3254</v>
      </c>
      <c r="H3256" s="61">
        <v>-0.29033045352615772</v>
      </c>
      <c r="I3256" s="61">
        <v>-1.4795568687641953</v>
      </c>
      <c r="J3256" s="61">
        <v>0.33300517281456499</v>
      </c>
      <c r="K3256" s="62">
        <v>0.57915895294601916</v>
      </c>
      <c r="L3256" s="60">
        <f t="array" ref="L3256:O3256">TRANSPOSE(MMULT(Option!$B$25:$E$28, TRANSPOSE(H3256:K3256)))</f>
        <v>-0.29033045352615772</v>
      </c>
      <c r="M3256" s="60">
        <v>-1.4721684506312167</v>
      </c>
      <c r="N3256" s="60">
        <v>-0.21108932027576005</v>
      </c>
      <c r="O3256" s="60">
        <v>5.7386935722044896E-2</v>
      </c>
      <c r="P3256" s="56" t="str">
        <f t="shared" si="4049"/>
        <v>651/4</v>
      </c>
      <c r="R3256" s="80"/>
      <c r="S3256" s="3" t="s">
        <v>29</v>
      </c>
      <c r="T3256" s="60">
        <f ca="1"/>
        <v>-1.9993769333727391</v>
      </c>
      <c r="U3256" s="60">
        <f ca="1"/>
        <v>-2.0344397847118256</v>
      </c>
      <c r="V3256" s="60">
        <f ca="1"/>
        <v>0.36574986208393012</v>
      </c>
      <c r="W3256" s="60">
        <f ca="1"/>
        <v>0.32134383628817514</v>
      </c>
      <c r="X3256" s="60">
        <f ca="1"/>
        <v>4.9012799194336654E-2</v>
      </c>
      <c r="Y3256" s="52">
        <f ca="1">$B$12 * EXP(($E$3 - $C$12^2/2) * Y$2 + $C$12*SQRT(Y$2)*T3256)</f>
        <v>55.166567357226661</v>
      </c>
      <c r="Z3256" s="52">
        <f ca="1">Y3256 * EXP(($E$3 - $C$12^2/2) * (Z$2-Y$2) + $C$12*SQRT(Z$2-Y$2)*U3256)</f>
        <v>30.115053727226762</v>
      </c>
      <c r="AA3256" s="52">
        <f ca="1">Z3256 * EXP(($E$3 - $C$12^2/2) * (AA$2-Z$2) + $C$12*SQRT(AA$2-Z$2)*V3256)</f>
        <v>33.775987775857686</v>
      </c>
      <c r="AB3256" s="52">
        <f ca="1">AA3256 * EXP(($E$3 - $C$12^2/2) * (AB$2-AA$2) + $C$12*SQRT(AB$2-AA$2)*W3256)</f>
        <v>37.380653335103993</v>
      </c>
      <c r="AC3256" s="52">
        <f ca="1">AB3256 * EXP(($E$3 - $C$12^2/2) * (AC$2-AB$2) + $C$12*SQRT(AC$2-AB$2)*X3256)</f>
        <v>38.124499990284974</v>
      </c>
      <c r="AD3256" s="47"/>
      <c r="AE3256" s="3" t="s">
        <v>47</v>
      </c>
      <c r="AF3256" s="64">
        <f t="shared" ref="AF3256" ca="1" si="4115">($B$5*AF3258 + (1 + $B$6)*AF3257)*$B$2</f>
        <v>0</v>
      </c>
      <c r="AG3256" s="64">
        <f t="shared" ref="AG3256" ca="1" si="4116">($B$5*AG3258 + (1 + $B$6)*AG3257)*$B$2</f>
        <v>0</v>
      </c>
      <c r="AH3256" s="64">
        <f t="shared" ref="AH3256" ca="1" si="4117">($B$5*AH3258 + (1 + $B$6)*AH3257)*$B$2</f>
        <v>0</v>
      </c>
      <c r="AI3256" s="64">
        <f t="shared" ref="AI3256" ca="1" si="4118">($B$5*AI3258 + (1 + $B$6)*AI3257)*$B$2</f>
        <v>0</v>
      </c>
      <c r="AJ3256" s="64" cm="1">
        <f t="array" aca="1" ref="AJ3256" ca="1">($B$5*AJ3258 + (1 + $B$6)*AJ3257 + AND(NOT(AF3257:AJ3257)))*$B$2</f>
        <v>100000</v>
      </c>
      <c r="AK3256" s="73"/>
      <c r="AL3256" s="70"/>
    </row>
    <row r="3257" spans="6:38" ht="14.55" customHeight="1" x14ac:dyDescent="0.3">
      <c r="F3257" s="79"/>
      <c r="G3257" s="3">
        <v>3255</v>
      </c>
      <c r="H3257" s="61">
        <v>-0.78060325718595258</v>
      </c>
      <c r="I3257" s="61">
        <v>0.87197887727888701</v>
      </c>
      <c r="J3257" s="61">
        <v>0.82772257869736254</v>
      </c>
      <c r="K3257" s="62">
        <v>1.1564972241188554</v>
      </c>
      <c r="L3257" s="60">
        <f t="array" ref="L3257:O3257">TRANSPOSE(MMULT(Option!$B$25:$E$28, TRANSPOSE(H3257:K3257)))</f>
        <v>-0.78060325718595258</v>
      </c>
      <c r="M3257" s="60">
        <v>0.48694053903224072</v>
      </c>
      <c r="N3257" s="60">
        <v>0.64309343868051028</v>
      </c>
      <c r="O3257" s="60">
        <v>1.0680163259206645</v>
      </c>
      <c r="P3257" s="56" t="str">
        <f t="shared" si="4049"/>
        <v>651/5</v>
      </c>
      <c r="R3257" s="80"/>
      <c r="S3257" s="3" t="s">
        <v>31</v>
      </c>
      <c r="T3257" s="60">
        <f ca="1"/>
        <v>-3.0339489295352573E-2</v>
      </c>
      <c r="U3257" s="60">
        <f ca="1"/>
        <v>-1.6347635784661971</v>
      </c>
      <c r="V3257" s="60">
        <f ca="1"/>
        <v>-2.0516815138099425</v>
      </c>
      <c r="W3257" s="60">
        <f ca="1"/>
        <v>0.54746634633859237</v>
      </c>
      <c r="X3257" s="60">
        <f ca="1"/>
        <v>-2.5633421275161272E-2</v>
      </c>
      <c r="Y3257" s="52">
        <f ca="1">$B$13 * EXP(($E$3 - $C$13^2/2) * Y$2 + $C$13*SQRT(Y$2)*T3257)</f>
        <v>99.590655429435586</v>
      </c>
      <c r="Z3257" s="52">
        <f ca="1">Y3257 * EXP(($E$3 - $C$13^2/2) * (Z$2-Y$2) + $C$13*SQRT(Z$2-Y$2)*U3257)</f>
        <v>61.291383218256428</v>
      </c>
      <c r="AA3257" s="52">
        <f ca="1">Z3257 * EXP(($E$3 - $C$13^2/2) * (AA$2-Z$2) + $C$13*SQRT(AA$2-Z$2)*V3257)</f>
        <v>33.285930876770081</v>
      </c>
      <c r="AB3257" s="52">
        <f ca="1">AA3257 * EXP(($E$3 - $C$13^2/2) * (AB$2-AA$2) + $C$13*SQRT(AB$2-AA$2)*W3257)</f>
        <v>39.42399793052261</v>
      </c>
      <c r="AC3257" s="52">
        <f ca="1">AB3257 * EXP(($E$3 - $C$13^2/2) * (AC$2-AB$2) + $C$13*SQRT(AC$2-AB$2)*X3257)</f>
        <v>39.318088848961054</v>
      </c>
      <c r="AD3257" s="47"/>
      <c r="AE3257" s="3" t="s">
        <v>46</v>
      </c>
      <c r="AF3257" s="52" t="b">
        <f t="shared" ref="AF3257" ca="1" si="4119">AF3255 &gt;= $B$4</f>
        <v>0</v>
      </c>
      <c r="AG3257" s="52" t="b">
        <f t="array" aca="1" ref="AG3257" ca="1">AND(AG3255 &gt;= $B$4, NOT(OR($AF3257:AF3257)))</f>
        <v>0</v>
      </c>
      <c r="AH3257" s="52" t="b">
        <f t="array" aca="1" ref="AH3257" ca="1">AND(AH3255 &gt;= $B$4, NOT(OR($AF3257:AG3257)))</f>
        <v>0</v>
      </c>
      <c r="AI3257" s="52" t="b">
        <f t="array" aca="1" ref="AI3257" ca="1">AND(AI3255 &gt;= $B$4, NOT(OR($AF3257:AH3257)))</f>
        <v>0</v>
      </c>
      <c r="AJ3257" s="52" t="b">
        <f t="array" aca="1" ref="AJ3257" ca="1">AND(AJ3255 &gt;= $B$4, NOT(OR($AF3257:AI3257)))</f>
        <v>0</v>
      </c>
      <c r="AK3257" s="73"/>
      <c r="AL3257" s="70"/>
    </row>
    <row r="3258" spans="6:38" ht="14.55" customHeight="1" x14ac:dyDescent="0.3">
      <c r="F3258" s="79"/>
      <c r="G3258" s="3">
        <v>3256</v>
      </c>
      <c r="H3258" s="61">
        <v>3.0190091612934977</v>
      </c>
      <c r="I3258" s="61">
        <v>0.81226821276168037</v>
      </c>
      <c r="J3258" s="61">
        <v>-0.70731840371471033</v>
      </c>
      <c r="K3258" s="62">
        <v>0.84740919157510197</v>
      </c>
      <c r="L3258" s="60">
        <f t="array" ref="L3258:O3258">TRANSPOSE(MMULT(Option!$B$25:$E$28, TRANSPOSE(H3258:K3258)))</f>
        <v>3.0190091612934977</v>
      </c>
      <c r="M3258" s="60">
        <v>1.9520597784347782</v>
      </c>
      <c r="N3258" s="60">
        <v>0.79906053774621266</v>
      </c>
      <c r="O3258" s="60">
        <v>2.0079288719997161</v>
      </c>
      <c r="P3258" s="56" t="str">
        <f t="shared" si="4049"/>
        <v>652/1</v>
      </c>
      <c r="R3258" s="80"/>
      <c r="S3258" s="3" t="s">
        <v>30</v>
      </c>
      <c r="T3258" s="60">
        <f ca="1"/>
        <v>-0.98694053578597973</v>
      </c>
      <c r="U3258" s="60">
        <f ca="1"/>
        <v>-1.5340631910034095</v>
      </c>
      <c r="V3258" s="60">
        <f ca="1"/>
        <v>-1.2180279281385271</v>
      </c>
      <c r="W3258" s="60">
        <f ca="1"/>
        <v>-1.260932193477148</v>
      </c>
      <c r="X3258" s="60">
        <f ca="1"/>
        <v>-1.0182102881494792</v>
      </c>
      <c r="Y3258" s="52">
        <f ca="1">$B$14 * EXP(($E$3 - $C$14^2/2) * Y$2 + $C$14*SQRT(Y$2)*T3258)</f>
        <v>74.745426410290833</v>
      </c>
      <c r="Z3258" s="52">
        <f ca="1">Y3258 * EXP(($E$3 - $C$14^2/2) * (Z$2-Y$2) + $C$14*SQRT(Z$2-Y$2)*U3258)</f>
        <v>47.41170162461227</v>
      </c>
      <c r="AA3258" s="52">
        <f ca="1">Z3258 * EXP(($E$3 - $C$14^2/2) * (AA$2-Z$2) + $C$14*SQRT(AA$2-Z$2)*V3258)</f>
        <v>33.064516209126232</v>
      </c>
      <c r="AB3258" s="52">
        <f ca="1">AA3258 * EXP(($E$3 - $C$14^2/2) * (AB$2-AA$2) + $C$14*SQRT(AB$2-AA$2)*W3258)</f>
        <v>22.764015723685148</v>
      </c>
      <c r="AC3258" s="52">
        <f ca="1">AB3258 * EXP(($E$3 - $C$14^2/2) * (AC$2-AB$2) + $C$14*SQRT(AC$2-AB$2)*X3258)</f>
        <v>16.856189943240622</v>
      </c>
      <c r="AD3258" s="47"/>
      <c r="AE3258" s="3" t="s">
        <v>68</v>
      </c>
      <c r="AF3258" s="52" t="b">
        <f ca="1">AND(AF3255&gt;$B$3, NOT(OR($AF3257:AF3257)))</f>
        <v>0</v>
      </c>
      <c r="AG3258" s="52" t="b">
        <f ca="1">AND(AG3255&gt;$B$3, NOT(OR($AF3257:AG3257)))</f>
        <v>0</v>
      </c>
      <c r="AH3258" s="52" t="b">
        <f ca="1">AND(AH3255&gt;$B$3, NOT(OR($AF3257:AH3257)))</f>
        <v>0</v>
      </c>
      <c r="AI3258" s="52" t="b">
        <f ca="1">AND(AI3255&gt;$B$3, NOT(OR($AF3257:AI3257)))</f>
        <v>0</v>
      </c>
      <c r="AJ3258" s="52" t="b">
        <f ca="1">AND(AJ3255&gt;$B$3, NOT(OR($AF3257:AJ3257)))</f>
        <v>0</v>
      </c>
      <c r="AK3258" s="74"/>
      <c r="AL3258" s="70"/>
    </row>
    <row r="3259" spans="6:38" ht="14.55" customHeight="1" x14ac:dyDescent="0.3">
      <c r="F3259" s="79"/>
      <c r="G3259" s="3">
        <v>3257</v>
      </c>
      <c r="H3259" s="61">
        <v>0.94657719642423443</v>
      </c>
      <c r="I3259" s="61">
        <v>1.3124086476889798</v>
      </c>
      <c r="J3259" s="61">
        <v>-0.97925787304416589</v>
      </c>
      <c r="K3259" s="62">
        <v>-0.73306629361490394</v>
      </c>
      <c r="L3259" s="60">
        <f t="array" ref="L3259:O3259">TRANSPOSE(MMULT(Option!$B$25:$E$28, TRANSPOSE(H3259:K3259)))</f>
        <v>0.94657719642423443</v>
      </c>
      <c r="M3259" s="60">
        <v>1.5814732727195699</v>
      </c>
      <c r="N3259" s="60">
        <v>-0.13779191272421731</v>
      </c>
      <c r="O3259" s="60">
        <v>-9.659190104432247E-2</v>
      </c>
      <c r="P3259" s="56" t="str">
        <f t="shared" si="4049"/>
        <v>652/2</v>
      </c>
      <c r="R3259" s="80">
        <v>815</v>
      </c>
      <c r="S3259" s="3" t="s">
        <v>28</v>
      </c>
      <c r="T3259" s="60">
        <f t="array" aca="1" ref="T3259:T3262" ca="1">TRANSPOSE(OFFSET($L$3, MATCH($R3259 &amp; "/" &amp; T$2, $P$3:$P$5002, 0) - 1, 0, 1, $E$1))</f>
        <v>0.17339677746388857</v>
      </c>
      <c r="U3259" s="60">
        <f t="array" aca="1" ref="U3259:U3262" ca="1">TRANSPOSE(OFFSET($L$3, MATCH($R3259 &amp; "/" &amp; U$2, $P$3:$P$5002, 0) - 1, 0, 1, $E$1))</f>
        <v>7.2031958801499624E-2</v>
      </c>
      <c r="V3259" s="60">
        <f t="array" aca="1" ref="V3259:V3262" ca="1">TRANSPOSE(OFFSET($L$3, MATCH($R3259 &amp; "/" &amp; V$2, $P$3:$P$5002, 0) - 1, 0, 1, $E$1))</f>
        <v>0.31541590631857669</v>
      </c>
      <c r="W3259" s="60">
        <f t="array" aca="1" ref="W3259:W3262" ca="1">TRANSPOSE(OFFSET($L$3, MATCH($R3259 &amp; "/" &amp; W$2, $P$3:$P$5002, 0) - 1, 0, 1, $E$1))</f>
        <v>-0.78519245298429219</v>
      </c>
      <c r="X3259" s="60">
        <f t="array" aca="1" ref="X3259:X3262" ca="1">TRANSPOSE(OFFSET($L$3, MATCH($R3259 &amp; "/" &amp; X$2, $P$3:$P$5002, 0) - 1, 0, 1, $E$1))</f>
        <v>1.708511973705531</v>
      </c>
      <c r="Y3259" s="52">
        <f ca="1">$B$11 * EXP(($E$3 - $C$11^2/2) * Y$2 + $C$11*SQRT(Y$2)*T3259)</f>
        <v>105.86759602364921</v>
      </c>
      <c r="Z3259" s="52">
        <f ca="1">Y3259 * EXP(($E$3 - $C$11^2/2) * (Z$2-Y$2) + $C$11*SQRT(Z$2-Y$2)*U3259)</f>
        <v>108.72250461418768</v>
      </c>
      <c r="AA3259" s="52">
        <f ca="1">Z3259 * EXP(($E$3 - $C$11^2/2) * (AA$2-Z$2) + $C$11*SQRT(AA$2-Z$2)*V3259)</f>
        <v>120.1118724330323</v>
      </c>
      <c r="AB3259" s="52">
        <f ca="1">AA3259 * EXP(($E$3 - $C$11^2/2) * (AB$2-AA$2) + $C$11*SQRT(AB$2-AA$2)*W3259)</f>
        <v>95.379707183650595</v>
      </c>
      <c r="AC3259" s="52">
        <f ca="1">AB3259 * EXP(($E$3 - $C$11^2/2) * (AC$2-AB$2) + $C$11*SQRT(AC$2-AB$2)*X3259)</f>
        <v>160.039303986052</v>
      </c>
      <c r="AD3259" s="47"/>
      <c r="AE3259" s="3" t="s">
        <v>69</v>
      </c>
      <c r="AF3259" s="20" cm="1">
        <f t="array" aca="1" ref="AF3259" ca="1">MIN(Y3259:Y3262 / $D$11:$D$14)</f>
        <v>0.49022251658890409</v>
      </c>
      <c r="AG3259" s="20" cm="1">
        <f t="array" aca="1" ref="AG3259" ca="1">MIN(Z3259:Z3262 / $D$11:$D$14)</f>
        <v>0.47858395344659932</v>
      </c>
      <c r="AH3259" s="20" cm="1">
        <f t="array" aca="1" ref="AH3259" ca="1">MIN(AA3259:AA3262 / $D$11:$D$14)</f>
        <v>0.44671535243588201</v>
      </c>
      <c r="AI3259" s="20" cm="1">
        <f t="array" aca="1" ref="AI3259" ca="1">MIN(AB3259:AB3262 / $D$11:$D$14)</f>
        <v>0.34838033978973854</v>
      </c>
      <c r="AJ3259" s="20" cm="1">
        <f t="array" aca="1" ref="AJ3259" ca="1">MIN(AC3259:AC3262 / $D$11:$D$14)</f>
        <v>0.45749723874981219</v>
      </c>
      <c r="AK3259" s="72">
        <f t="array" aca="1" ref="AK3259" ca="1">SUMPRODUCT(AF3260:AJ3260, EXP(-$E$3*$AF$2:$AJ$2))</f>
        <v>77880.078307140488</v>
      </c>
      <c r="AL3259" s="70">
        <f ca="1">MAX(AC3260 - $D$11, 0) * EXP(-$E$2*$E$3)</f>
        <v>0</v>
      </c>
    </row>
    <row r="3260" spans="6:38" ht="14.55" customHeight="1" x14ac:dyDescent="0.3">
      <c r="F3260" s="79"/>
      <c r="G3260" s="3">
        <v>3258</v>
      </c>
      <c r="H3260" s="61">
        <v>-0.71071061027467841</v>
      </c>
      <c r="I3260" s="61">
        <v>2.5922306815971976</v>
      </c>
      <c r="J3260" s="61">
        <v>1.0536906770401813</v>
      </c>
      <c r="K3260" s="62">
        <v>0.99967962444841396</v>
      </c>
      <c r="L3260" s="60">
        <f t="array" ref="L3260:O3260">TRANSPOSE(MMULT(Option!$B$25:$E$28, TRANSPOSE(H3260:K3260)))</f>
        <v>-0.71071061027467841</v>
      </c>
      <c r="M3260" s="60">
        <v>2.0915344193313543</v>
      </c>
      <c r="N3260" s="60">
        <v>1.3199882160317393</v>
      </c>
      <c r="O3260" s="60">
        <v>1.4562549353658136</v>
      </c>
      <c r="P3260" s="56" t="str">
        <f t="shared" si="4049"/>
        <v>652/3</v>
      </c>
      <c r="R3260" s="80"/>
      <c r="S3260" s="3" t="s">
        <v>29</v>
      </c>
      <c r="T3260" s="60">
        <f ca="1"/>
        <v>-2.3929862515637934</v>
      </c>
      <c r="U3260" s="60">
        <f ca="1"/>
        <v>-9.6759189035703297E-2</v>
      </c>
      <c r="V3260" s="60">
        <f ca="1"/>
        <v>-0.24636683491503109</v>
      </c>
      <c r="W3260" s="60">
        <f ca="1"/>
        <v>0.33308486578705793</v>
      </c>
      <c r="X3260" s="60">
        <f ca="1"/>
        <v>-0.28692068962023309</v>
      </c>
      <c r="Y3260" s="52">
        <f ca="1">$B$12 * EXP(($E$3 - $C$12^2/2) * Y$2 + $C$12*SQRT(Y$2)*T3260)</f>
        <v>49.022251658890411</v>
      </c>
      <c r="Z3260" s="52">
        <f ca="1">Y3260 * EXP(($E$3 - $C$12^2/2) * (Z$2-Y$2) + $C$12*SQRT(Z$2-Y$2)*U3260)</f>
        <v>47.858395344659932</v>
      </c>
      <c r="AA3260" s="52">
        <f ca="1">Z3260 * EXP(($E$3 - $C$12^2/2) * (AA$2-Z$2) + $C$12*SQRT(AA$2-Z$2)*V3260)</f>
        <v>44.671535243588202</v>
      </c>
      <c r="AB3260" s="52">
        <f ca="1">AA3260 * EXP(($E$3 - $C$12^2/2) * (AB$2-AA$2) + $C$12*SQRT(AB$2-AA$2)*W3260)</f>
        <v>49.613449838453349</v>
      </c>
      <c r="AC3260" s="52">
        <f ca="1">AB3260 * EXP(($E$3 - $C$12^2/2) * (AC$2-AB$2) + $C$12*SQRT(AC$2-AB$2)*X3260)</f>
        <v>45.749723874981221</v>
      </c>
      <c r="AD3260" s="47"/>
      <c r="AE3260" s="3" t="s">
        <v>47</v>
      </c>
      <c r="AF3260" s="64">
        <f t="shared" ref="AF3260" ca="1" si="4120">($B$5*AF3262 + (1 + $B$6)*AF3261)*$B$2</f>
        <v>0</v>
      </c>
      <c r="AG3260" s="64">
        <f t="shared" ref="AG3260" ca="1" si="4121">($B$5*AG3262 + (1 + $B$6)*AG3261)*$B$2</f>
        <v>0</v>
      </c>
      <c r="AH3260" s="64">
        <f t="shared" ref="AH3260" ca="1" si="4122">($B$5*AH3262 + (1 + $B$6)*AH3261)*$B$2</f>
        <v>0</v>
      </c>
      <c r="AI3260" s="64">
        <f t="shared" ref="AI3260" ca="1" si="4123">($B$5*AI3262 + (1 + $B$6)*AI3261)*$B$2</f>
        <v>0</v>
      </c>
      <c r="AJ3260" s="64" cm="1">
        <f t="array" aca="1" ref="AJ3260" ca="1">($B$5*AJ3262 + (1 + $B$6)*AJ3261 + AND(NOT(AF3261:AJ3261)))*$B$2</f>
        <v>100000</v>
      </c>
      <c r="AK3260" s="73"/>
      <c r="AL3260" s="70"/>
    </row>
    <row r="3261" spans="6:38" ht="14.55" customHeight="1" x14ac:dyDescent="0.3">
      <c r="F3261" s="79"/>
      <c r="G3261" s="3">
        <v>3259</v>
      </c>
      <c r="H3261" s="61">
        <v>0.87642718550808374</v>
      </c>
      <c r="I3261" s="61">
        <v>-0.6631330175939516</v>
      </c>
      <c r="J3261" s="61">
        <v>0.30692017562150481</v>
      </c>
      <c r="K3261" s="62">
        <v>-7.6942617176936831E-2</v>
      </c>
      <c r="L3261" s="60">
        <f t="array" ref="L3261:O3261">TRANSPOSE(MMULT(Option!$B$25:$E$28, TRANSPOSE(H3261:K3261)))</f>
        <v>0.87642718550808374</v>
      </c>
      <c r="M3261" s="60">
        <v>-0.25720057558651965</v>
      </c>
      <c r="N3261" s="60">
        <v>0.44649296814958117</v>
      </c>
      <c r="O3261" s="60">
        <v>0.17093685204810244</v>
      </c>
      <c r="P3261" s="56" t="str">
        <f t="shared" si="4049"/>
        <v>652/4</v>
      </c>
      <c r="R3261" s="80"/>
      <c r="S3261" s="3" t="s">
        <v>31</v>
      </c>
      <c r="T3261" s="60">
        <f ca="1"/>
        <v>-1.3797294673225748</v>
      </c>
      <c r="U3261" s="60">
        <f ca="1"/>
        <v>-0.52385232054310871</v>
      </c>
      <c r="V3261" s="60">
        <f ca="1"/>
        <v>-0.38275464312401491</v>
      </c>
      <c r="W3261" s="60">
        <f ca="1"/>
        <v>-1.2951984543137394</v>
      </c>
      <c r="X3261" s="60">
        <f ca="1"/>
        <v>1.1541690562515703</v>
      </c>
      <c r="Y3261" s="52">
        <f ca="1">$B$13 * EXP(($E$3 - $C$13^2/2) * Y$2 + $C$13*SQRT(Y$2)*T3261)</f>
        <v>66.436815012254286</v>
      </c>
      <c r="Z3261" s="52">
        <f ca="1">Y3261 * EXP(($E$3 - $C$13^2/2) * (Z$2-Y$2) + $C$13*SQRT(Z$2-Y$2)*U3261)</f>
        <v>57.059560858973285</v>
      </c>
      <c r="AA3261" s="52">
        <f ca="1">Z3261 * EXP(($E$3 - $C$13^2/2) * (AA$2-Z$2) + $C$13*SQRT(AA$2-Z$2)*V3261)</f>
        <v>51.124777214515461</v>
      </c>
      <c r="AB3261" s="52">
        <f ca="1">AA3261 * EXP(($E$3 - $C$13^2/2) * (AB$2-AA$2) + $C$13*SQRT(AB$2-AA$2)*W3261)</f>
        <v>34.838033978973854</v>
      </c>
      <c r="AC3261" s="52">
        <f ca="1">AB3261 * EXP(($E$3 - $C$13^2/2) * (AC$2-AB$2) + $C$13*SQRT(AC$2-AB$2)*X3261)</f>
        <v>49.499394504748693</v>
      </c>
      <c r="AD3261" s="47"/>
      <c r="AE3261" s="3" t="s">
        <v>46</v>
      </c>
      <c r="AF3261" s="52" t="b">
        <f t="shared" ref="AF3261" ca="1" si="4124">AF3259 &gt;= $B$4</f>
        <v>0</v>
      </c>
      <c r="AG3261" s="52" t="b">
        <f t="array" aca="1" ref="AG3261" ca="1">AND(AG3259 &gt;= $B$4, NOT(OR($AF3261:AF3261)))</f>
        <v>0</v>
      </c>
      <c r="AH3261" s="52" t="b">
        <f t="array" aca="1" ref="AH3261" ca="1">AND(AH3259 &gt;= $B$4, NOT(OR($AF3261:AG3261)))</f>
        <v>0</v>
      </c>
      <c r="AI3261" s="52" t="b">
        <f t="array" aca="1" ref="AI3261" ca="1">AND(AI3259 &gt;= $B$4, NOT(OR($AF3261:AH3261)))</f>
        <v>0</v>
      </c>
      <c r="AJ3261" s="52" t="b">
        <f t="array" aca="1" ref="AJ3261" ca="1">AND(AJ3259 &gt;= $B$4, NOT(OR($AF3261:AI3261)))</f>
        <v>0</v>
      </c>
      <c r="AK3261" s="73"/>
      <c r="AL3261" s="70"/>
    </row>
    <row r="3262" spans="6:38" ht="14.55" customHeight="1" x14ac:dyDescent="0.3">
      <c r="F3262" s="79"/>
      <c r="G3262" s="3">
        <v>3260</v>
      </c>
      <c r="H3262" s="61">
        <v>-0.6733773841687194</v>
      </c>
      <c r="I3262" s="61">
        <v>0.9132160367191785</v>
      </c>
      <c r="J3262" s="61">
        <v>1.921781781769289</v>
      </c>
      <c r="K3262" s="62">
        <v>-0.25365843580286063</v>
      </c>
      <c r="L3262" s="60">
        <f t="array" ref="L3262:O3262">TRANSPOSE(MMULT(Option!$B$25:$E$28, TRANSPOSE(H3262:K3262)))</f>
        <v>-0.6733773841687194</v>
      </c>
      <c r="M3262" s="60">
        <v>0.5676253691551536</v>
      </c>
      <c r="N3262" s="60">
        <v>1.6577054214853828</v>
      </c>
      <c r="O3262" s="60">
        <v>0.12765842787630538</v>
      </c>
      <c r="P3262" s="56" t="str">
        <f t="shared" si="4049"/>
        <v>652/5</v>
      </c>
      <c r="R3262" s="80"/>
      <c r="S3262" s="3" t="s">
        <v>30</v>
      </c>
      <c r="T3262" s="60">
        <f ca="1"/>
        <v>-0.36996294106595501</v>
      </c>
      <c r="U3262" s="60">
        <f ca="1"/>
        <v>0.95061548066472301</v>
      </c>
      <c r="V3262" s="60">
        <f ca="1"/>
        <v>-0.68003446527194622</v>
      </c>
      <c r="W3262" s="60">
        <f ca="1"/>
        <v>-0.1740285267056319</v>
      </c>
      <c r="X3262" s="60">
        <f ca="1"/>
        <v>0.70944009861787372</v>
      </c>
      <c r="Y3262" s="52">
        <f ca="1">$B$14 * EXP(($E$3 - $C$14^2/2) * Y$2 + $C$14*SQRT(Y$2)*T3262)</f>
        <v>89.943464764712346</v>
      </c>
      <c r="Z3262" s="52">
        <f ca="1">Y3262 * EXP(($E$3 - $C$14^2/2) * (Z$2-Y$2) + $C$14*SQRT(Z$2-Y$2)*U3262)</f>
        <v>120.22511550069333</v>
      </c>
      <c r="AA3262" s="52">
        <f ca="1">Z3262 * EXP(($E$3 - $C$14^2/2) * (AA$2-Z$2) + $C$14*SQRT(AA$2-Z$2)*V3262)</f>
        <v>98.529461825856174</v>
      </c>
      <c r="AB3262" s="52">
        <f ca="1">AA3262 * EXP(($E$3 - $C$14^2/2) * (AB$2-AA$2) + $C$14*SQRT(AB$2-AA$2)*W3262)</f>
        <v>93.986114218130183</v>
      </c>
      <c r="AC3262" s="52">
        <f ca="1">AB3262 * EXP(($E$3 - $C$14^2/2) * (AC$2-AB$2) + $C$14*SQRT(AC$2-AB$2)*X3262)</f>
        <v>116.86028545818775</v>
      </c>
      <c r="AD3262" s="47"/>
      <c r="AE3262" s="3" t="s">
        <v>68</v>
      </c>
      <c r="AF3262" s="52" t="b">
        <f ca="1">AND(AF3259&gt;$B$3, NOT(OR($AF3261:AF3261)))</f>
        <v>0</v>
      </c>
      <c r="AG3262" s="52" t="b">
        <f ca="1">AND(AG3259&gt;$B$3, NOT(OR($AF3261:AG3261)))</f>
        <v>0</v>
      </c>
      <c r="AH3262" s="52" t="b">
        <f ca="1">AND(AH3259&gt;$B$3, NOT(OR($AF3261:AH3261)))</f>
        <v>0</v>
      </c>
      <c r="AI3262" s="52" t="b">
        <f ca="1">AND(AI3259&gt;$B$3, NOT(OR($AF3261:AI3261)))</f>
        <v>0</v>
      </c>
      <c r="AJ3262" s="52" t="b">
        <f ca="1">AND(AJ3259&gt;$B$3, NOT(OR($AF3261:AJ3261)))</f>
        <v>0</v>
      </c>
      <c r="AK3262" s="74"/>
      <c r="AL3262" s="70"/>
    </row>
    <row r="3263" spans="6:38" ht="14.55" customHeight="1" x14ac:dyDescent="0.3">
      <c r="F3263" s="79"/>
      <c r="G3263" s="3">
        <v>3261</v>
      </c>
      <c r="H3263" s="61">
        <v>0.23824877485633444</v>
      </c>
      <c r="I3263" s="61">
        <v>1.7164619127921926E-3</v>
      </c>
      <c r="J3263" s="61">
        <v>0.13701487099296175</v>
      </c>
      <c r="K3263" s="62">
        <v>0.87773120903240431</v>
      </c>
      <c r="L3263" s="60">
        <f t="array" ref="L3263:O3263">TRANSPOSE(MMULT(Option!$B$25:$E$28, TRANSPOSE(H3263:K3263)))</f>
        <v>0.23824877485633444</v>
      </c>
      <c r="M3263" s="60">
        <v>9.6872673271109558E-2</v>
      </c>
      <c r="N3263" s="60">
        <v>0.21609052551662844</v>
      </c>
      <c r="O3263" s="60">
        <v>0.8741356511369609</v>
      </c>
      <c r="P3263" s="56" t="str">
        <f t="shared" si="4049"/>
        <v>653/1</v>
      </c>
      <c r="R3263" s="80">
        <v>816</v>
      </c>
      <c r="S3263" s="3" t="s">
        <v>28</v>
      </c>
      <c r="T3263" s="60">
        <f t="array" aca="1" ref="T3263:T3266" ca="1">TRANSPOSE(OFFSET($L$3, MATCH($R3263 &amp; "/" &amp; T$2, $P$3:$P$5002, 0) - 1, 0, 1, $E$1))</f>
        <v>-0.4854831727323185</v>
      </c>
      <c r="U3263" s="60">
        <f t="array" aca="1" ref="U3263:U3266" ca="1">TRANSPOSE(OFFSET($L$3, MATCH($R3263 &amp; "/" &amp; U$2, $P$3:$P$5002, 0) - 1, 0, 1, $E$1))</f>
        <v>-1.8400624879749232</v>
      </c>
      <c r="V3263" s="60">
        <f t="array" aca="1" ref="V3263:V3266" ca="1">TRANSPOSE(OFFSET($L$3, MATCH($R3263 &amp; "/" &amp; V$2, $P$3:$P$5002, 0) - 1, 0, 1, $E$1))</f>
        <v>-1.3566733863059655</v>
      </c>
      <c r="W3263" s="60">
        <f t="array" aca="1" ref="W3263:W3266" ca="1">TRANSPOSE(OFFSET($L$3, MATCH($R3263 &amp; "/" &amp; W$2, $P$3:$P$5002, 0) - 1, 0, 1, $E$1))</f>
        <v>1.7421437361841536</v>
      </c>
      <c r="X3263" s="60">
        <f t="array" aca="1" ref="X3263:X3266" ca="1">TRANSPOSE(OFFSET($L$3, MATCH($R3263 &amp; "/" &amp; X$2, $P$3:$P$5002, 0) - 1, 0, 1, $E$1))</f>
        <v>0.35596919792320586</v>
      </c>
      <c r="Y3263" s="52">
        <f ca="1">$B$11 * EXP(($E$3 - $C$11^2/2) * Y$2 + $C$11*SQRT(Y$2)*T3263)</f>
        <v>86.879772199441746</v>
      </c>
      <c r="Z3263" s="52">
        <f ca="1">Y3263 * EXP(($E$3 - $C$11^2/2) * (Z$2-Y$2) + $C$11*SQRT(Z$2-Y$2)*U3263)</f>
        <v>50.274927207745087</v>
      </c>
      <c r="AA3263" s="52">
        <f ca="1">Z3263 * EXP(($E$3 - $C$11^2/2) * (AA$2-Z$2) + $C$11*SQRT(AA$2-Z$2)*V3263)</f>
        <v>33.632890492629066</v>
      </c>
      <c r="AB3263" s="52">
        <f ca="1">AA3263 * EXP(($E$3 - $C$11^2/2) * (AB$2-AA$2) + $C$11*SQRT(AB$2-AA$2)*W3263)</f>
        <v>57.005490784020424</v>
      </c>
      <c r="AC3263" s="52">
        <f ca="1">AB3263 * EXP(($E$3 - $C$11^2/2) * (AC$2-AB$2) + $C$11*SQRT(AC$2-AB$2)*X3263)</f>
        <v>63.748034495260157</v>
      </c>
      <c r="AD3263" s="47"/>
      <c r="AE3263" s="3" t="s">
        <v>69</v>
      </c>
      <c r="AF3263" s="20" cm="1">
        <f t="array" aca="1" ref="AF3263" ca="1">MIN(Y3263:Y3266 / $D$11:$D$14)</f>
        <v>0.50621724215417074</v>
      </c>
      <c r="AG3263" s="20" cm="1">
        <f t="array" aca="1" ref="AG3263" ca="1">MIN(Z3263:Z3266 / $D$11:$D$14)</f>
        <v>0.29848327035438726</v>
      </c>
      <c r="AH3263" s="20" cm="1">
        <f t="array" aca="1" ref="AH3263" ca="1">MIN(AA3263:AA3266 / $D$11:$D$14)</f>
        <v>0.33115416998235553</v>
      </c>
      <c r="AI3263" s="20" cm="1">
        <f t="array" aca="1" ref="AI3263" ca="1">MIN(AB3263:AB3266 / $D$11:$D$14)</f>
        <v>0.19733696316405905</v>
      </c>
      <c r="AJ3263" s="20" cm="1">
        <f t="array" aca="1" ref="AJ3263" ca="1">MIN(AC3263:AC3266 / $D$11:$D$14)</f>
        <v>0.15078787638896407</v>
      </c>
      <c r="AK3263" s="72">
        <f t="array" aca="1" ref="AK3263" ca="1">SUMPRODUCT(AF3264:AJ3264, EXP(-$E$3*$AF$2:$AJ$2))</f>
        <v>77880.078307140488</v>
      </c>
      <c r="AL3263" s="70">
        <f ca="1">MAX(AC3264 - $D$11, 0) * EXP(-$E$2*$E$3)</f>
        <v>0</v>
      </c>
    </row>
    <row r="3264" spans="6:38" ht="14.55" customHeight="1" x14ac:dyDescent="0.3">
      <c r="F3264" s="79"/>
      <c r="G3264" s="3">
        <v>3262</v>
      </c>
      <c r="H3264" s="61">
        <v>-0.39242062446558579</v>
      </c>
      <c r="I3264" s="61">
        <v>-1.4249682885510573</v>
      </c>
      <c r="J3264" s="61">
        <v>1.1870452990107669</v>
      </c>
      <c r="K3264" s="62">
        <v>-1.310528715966842</v>
      </c>
      <c r="L3264" s="60">
        <f t="array" ref="L3264:O3264">TRANSPOSE(MMULT(Option!$B$25:$E$28, TRANSPOSE(H3264:K3264)))</f>
        <v>-0.39242062446558579</v>
      </c>
      <c r="M3264" s="60">
        <v>-1.4629732588256135</v>
      </c>
      <c r="N3264" s="60">
        <v>0.51248129642483897</v>
      </c>
      <c r="O3264" s="60">
        <v>-1.4206947631445326</v>
      </c>
      <c r="P3264" s="56" t="str">
        <f t="shared" si="4049"/>
        <v>653/2</v>
      </c>
      <c r="R3264" s="80"/>
      <c r="S3264" s="3" t="s">
        <v>29</v>
      </c>
      <c r="T3264" s="60">
        <f ca="1"/>
        <v>-2.2859645650364202</v>
      </c>
      <c r="U3264" s="60">
        <f ca="1"/>
        <v>-1.7775067464103982</v>
      </c>
      <c r="V3264" s="60">
        <f ca="1"/>
        <v>0.861415802471444</v>
      </c>
      <c r="W3264" s="60">
        <f ca="1"/>
        <v>0.3680933401590345</v>
      </c>
      <c r="X3264" s="60">
        <f ca="1"/>
        <v>5.1030326483044855E-2</v>
      </c>
      <c r="Y3264" s="52">
        <f ca="1">$B$12 * EXP(($E$3 - $C$12^2/2) * Y$2 + $C$12*SQRT(Y$2)*T3264)</f>
        <v>50.621724215417075</v>
      </c>
      <c r="Z3264" s="52">
        <f ca="1">Y3264 * EXP(($E$3 - $C$12^2/2) * (Z$2-Y$2) + $C$12*SQRT(Z$2-Y$2)*U3264)</f>
        <v>29.848327035438725</v>
      </c>
      <c r="AA3264" s="52">
        <f ca="1">Z3264 * EXP(($E$3 - $C$12^2/2) * (AA$2-Z$2) + $C$12*SQRT(AA$2-Z$2)*V3264)</f>
        <v>38.843996448235764</v>
      </c>
      <c r="AB3264" s="52">
        <f ca="1">AA3264 * EXP(($E$3 - $C$12^2/2) * (AB$2-AA$2) + $C$12*SQRT(AB$2-AA$2)*W3264)</f>
        <v>43.596703310126749</v>
      </c>
      <c r="AC3264" s="52">
        <f ca="1">AB3264 * EXP(($E$3 - $C$12^2/2) * (AC$2-AB$2) + $C$12*SQRT(AC$2-AB$2)*X3264)</f>
        <v>44.491165140293646</v>
      </c>
      <c r="AD3264" s="47"/>
      <c r="AE3264" s="3" t="s">
        <v>47</v>
      </c>
      <c r="AF3264" s="64">
        <f t="shared" ref="AF3264" ca="1" si="4125">($B$5*AF3266 + (1 + $B$6)*AF3265)*$B$2</f>
        <v>0</v>
      </c>
      <c r="AG3264" s="64">
        <f t="shared" ref="AG3264" ca="1" si="4126">($B$5*AG3266 + (1 + $B$6)*AG3265)*$B$2</f>
        <v>0</v>
      </c>
      <c r="AH3264" s="64">
        <f t="shared" ref="AH3264" ca="1" si="4127">($B$5*AH3266 + (1 + $B$6)*AH3265)*$B$2</f>
        <v>0</v>
      </c>
      <c r="AI3264" s="64">
        <f t="shared" ref="AI3264" ca="1" si="4128">($B$5*AI3266 + (1 + $B$6)*AI3265)*$B$2</f>
        <v>0</v>
      </c>
      <c r="AJ3264" s="64" cm="1">
        <f t="array" aca="1" ref="AJ3264" ca="1">($B$5*AJ3266 + (1 + $B$6)*AJ3265 + AND(NOT(AF3265:AJ3265)))*$B$2</f>
        <v>100000</v>
      </c>
      <c r="AK3264" s="73"/>
      <c r="AL3264" s="70"/>
    </row>
    <row r="3265" spans="6:38" ht="14.55" customHeight="1" x14ac:dyDescent="0.3">
      <c r="F3265" s="79"/>
      <c r="G3265" s="3">
        <v>3263</v>
      </c>
      <c r="H3265" s="61">
        <v>-1.0101951186687113</v>
      </c>
      <c r="I3265" s="61">
        <v>1.9445354419230598</v>
      </c>
      <c r="J3265" s="61">
        <v>-1.8127821388506715</v>
      </c>
      <c r="K3265" s="62">
        <v>-0.71565056483484124</v>
      </c>
      <c r="L3265" s="60">
        <f t="array" ref="L3265:O3265">TRANSPOSE(MMULT(Option!$B$25:$E$28, TRANSPOSE(H3265:K3265)))</f>
        <v>-1.0101951186687113</v>
      </c>
      <c r="M3265" s="60">
        <v>1.3781181233598809</v>
      </c>
      <c r="N3265" s="60">
        <v>-1.4870639409065602</v>
      </c>
      <c r="O3265" s="60">
        <v>-0.86154451584941594</v>
      </c>
      <c r="P3265" s="56" t="str">
        <f t="shared" si="4049"/>
        <v>653/3</v>
      </c>
      <c r="R3265" s="80"/>
      <c r="S3265" s="3" t="s">
        <v>31</v>
      </c>
      <c r="T3265" s="60">
        <f ca="1"/>
        <v>-1.1291001803535528</v>
      </c>
      <c r="U3265" s="60">
        <f ca="1"/>
        <v>-2.1226596256105417</v>
      </c>
      <c r="V3265" s="60">
        <f ca="1"/>
        <v>-0.48214433304579241</v>
      </c>
      <c r="W3265" s="60">
        <f ca="1"/>
        <v>-1.7422376560666299</v>
      </c>
      <c r="X3265" s="60">
        <f ca="1"/>
        <v>-0.91346227805282887</v>
      </c>
      <c r="Y3265" s="52">
        <f ca="1">$B$13 * EXP(($E$3 - $C$13^2/2) * Y$2 + $C$13*SQRT(Y$2)*T3265)</f>
        <v>71.624710409760539</v>
      </c>
      <c r="Z3265" s="52">
        <f ca="1">Y3265 * EXP(($E$3 - $C$13^2/2) * (Z$2-Y$2) + $C$13*SQRT(Z$2-Y$2)*U3265)</f>
        <v>38.078211587215975</v>
      </c>
      <c r="AA3265" s="52">
        <f ca="1">Z3265 * EXP(($E$3 - $C$13^2/2) * (AA$2-Z$2) + $C$13*SQRT(AA$2-Z$2)*V3265)</f>
        <v>33.115416998235553</v>
      </c>
      <c r="AB3265" s="52">
        <f ca="1">AA3265 * EXP(($E$3 - $C$13^2/2) * (AB$2-AA$2) + $C$13*SQRT(AB$2-AA$2)*W3265)</f>
        <v>19.733696316405904</v>
      </c>
      <c r="AC3265" s="52">
        <f ca="1">AB3265 * EXP(($E$3 - $C$13^2/2) * (AC$2-AB$2) + $C$13*SQRT(AC$2-AB$2)*X3265)</f>
        <v>15.078787638896406</v>
      </c>
      <c r="AD3265" s="47"/>
      <c r="AE3265" s="3" t="s">
        <v>46</v>
      </c>
      <c r="AF3265" s="52" t="b">
        <f t="shared" ref="AF3265" ca="1" si="4129">AF3263 &gt;= $B$4</f>
        <v>0</v>
      </c>
      <c r="AG3265" s="52" t="b">
        <f t="array" aca="1" ref="AG3265" ca="1">AND(AG3263 &gt;= $B$4, NOT(OR($AF3265:AF3265)))</f>
        <v>0</v>
      </c>
      <c r="AH3265" s="52" t="b">
        <f t="array" aca="1" ref="AH3265" ca="1">AND(AH3263 &gt;= $B$4, NOT(OR($AF3265:AG3265)))</f>
        <v>0</v>
      </c>
      <c r="AI3265" s="52" t="b">
        <f t="array" aca="1" ref="AI3265" ca="1">AND(AI3263 &gt;= $B$4, NOT(OR($AF3265:AH3265)))</f>
        <v>0</v>
      </c>
      <c r="AJ3265" s="52" t="b">
        <f t="array" aca="1" ref="AJ3265" ca="1">AND(AJ3263 &gt;= $B$4, NOT(OR($AF3265:AI3265)))</f>
        <v>0</v>
      </c>
      <c r="AK3265" s="73"/>
      <c r="AL3265" s="70"/>
    </row>
    <row r="3266" spans="6:38" ht="14.55" customHeight="1" x14ac:dyDescent="0.3">
      <c r="F3266" s="79"/>
      <c r="G3266" s="3">
        <v>3264</v>
      </c>
      <c r="H3266" s="61">
        <v>-0.75038168546207196</v>
      </c>
      <c r="I3266" s="61">
        <v>2.085323898301001</v>
      </c>
      <c r="J3266" s="61">
        <v>-1.9905796241428766</v>
      </c>
      <c r="K3266" s="62">
        <v>1.6994160387052322</v>
      </c>
      <c r="L3266" s="60">
        <f t="array" ref="L3266:O3266">TRANSPOSE(MMULT(Option!$B$25:$E$28, TRANSPOSE(H3266:K3266)))</f>
        <v>-0.75038168546207196</v>
      </c>
      <c r="M3266" s="60">
        <v>1.6110782483081174</v>
      </c>
      <c r="N3266" s="60">
        <v>-1.5024328166995087</v>
      </c>
      <c r="O3266" s="60">
        <v>1.3126848945936183</v>
      </c>
      <c r="P3266" s="56" t="str">
        <f t="shared" si="4049"/>
        <v>653/4</v>
      </c>
      <c r="R3266" s="80"/>
      <c r="S3266" s="3" t="s">
        <v>30</v>
      </c>
      <c r="T3266" s="60">
        <f ca="1"/>
        <v>-0.336673909123266</v>
      </c>
      <c r="U3266" s="60">
        <f ca="1"/>
        <v>-0.15215553221373712</v>
      </c>
      <c r="V3266" s="60">
        <f ca="1"/>
        <v>0.69487799024570929</v>
      </c>
      <c r="W3266" s="60">
        <f ca="1"/>
        <v>-1.6046415763809803</v>
      </c>
      <c r="X3266" s="60">
        <f ca="1"/>
        <v>-0.44831434373835077</v>
      </c>
      <c r="Y3266" s="52">
        <f ca="1">$B$14 * EXP(($E$3 - $C$14^2/2) * Y$2 + $C$14*SQRT(Y$2)*T3266)</f>
        <v>90.846204221748792</v>
      </c>
      <c r="Z3266" s="52">
        <f ca="1">Y3266 * EXP(($E$3 - $C$14^2/2) * (Z$2-Y$2) + $C$14*SQRT(Z$2-Y$2)*U3266)</f>
        <v>87.227648759413555</v>
      </c>
      <c r="AA3266" s="52">
        <f ca="1">Z3266 * EXP(($E$3 - $C$14^2/2) * (AA$2-Z$2) + $C$14*SQRT(AA$2-Z$2)*V3266)</f>
        <v>107.9841817004728</v>
      </c>
      <c r="AB3266" s="52">
        <f ca="1">AA3266 * EXP(($E$3 - $C$14^2/2) * (AB$2-AA$2) + $C$14*SQRT(AB$2-AA$2)*W3266)</f>
        <v>67.060304232350504</v>
      </c>
      <c r="AC3266" s="52">
        <f ca="1">AB3266 * EXP(($E$3 - $C$14^2/2) * (AC$2-AB$2) + $C$14*SQRT(AC$2-AB$2)*X3266)</f>
        <v>58.915132409231134</v>
      </c>
      <c r="AD3266" s="47"/>
      <c r="AE3266" s="3" t="s">
        <v>68</v>
      </c>
      <c r="AF3266" s="52" t="b">
        <f ca="1">AND(AF3263&gt;$B$3, NOT(OR($AF3265:AF3265)))</f>
        <v>0</v>
      </c>
      <c r="AG3266" s="52" t="b">
        <f ca="1">AND(AG3263&gt;$B$3, NOT(OR($AF3265:AG3265)))</f>
        <v>0</v>
      </c>
      <c r="AH3266" s="52" t="b">
        <f ca="1">AND(AH3263&gt;$B$3, NOT(OR($AF3265:AH3265)))</f>
        <v>0</v>
      </c>
      <c r="AI3266" s="52" t="b">
        <f ca="1">AND(AI3263&gt;$B$3, NOT(OR($AF3265:AI3265)))</f>
        <v>0</v>
      </c>
      <c r="AJ3266" s="52" t="b">
        <f ca="1">AND(AJ3263&gt;$B$3, NOT(OR($AF3265:AJ3265)))</f>
        <v>0</v>
      </c>
      <c r="AK3266" s="74"/>
      <c r="AL3266" s="70"/>
    </row>
    <row r="3267" spans="6:38" ht="14.55" customHeight="1" x14ac:dyDescent="0.3">
      <c r="F3267" s="79"/>
      <c r="G3267" s="3">
        <v>3265</v>
      </c>
      <c r="H3267" s="61">
        <v>-1.135230481911645</v>
      </c>
      <c r="I3267" s="61">
        <v>-0.21199623362454262</v>
      </c>
      <c r="J3267" s="61">
        <v>-0.27864483446744709</v>
      </c>
      <c r="K3267" s="62">
        <v>-0.92390735050397532</v>
      </c>
      <c r="L3267" s="60">
        <f t="array" ref="L3267:O3267">TRANSPOSE(MMULT(Option!$B$25:$E$28, TRANSPOSE(H3267:K3267)))</f>
        <v>-1.135230481911645</v>
      </c>
      <c r="M3267" s="60">
        <v>-0.64838995029065982</v>
      </c>
      <c r="N3267" s="60">
        <v>-0.75434240062724933</v>
      </c>
      <c r="O3267" s="60">
        <v>-1.3551787271862463</v>
      </c>
      <c r="P3267" s="56" t="str">
        <f t="shared" si="4049"/>
        <v>653/5</v>
      </c>
      <c r="R3267" s="80">
        <v>817</v>
      </c>
      <c r="S3267" s="3" t="s">
        <v>28</v>
      </c>
      <c r="T3267" s="60">
        <f t="array" aca="1" ref="T3267:T3270" ca="1">TRANSPOSE(OFFSET($L$3, MATCH($R3267 &amp; "/" &amp; T$2, $P$3:$P$5002, 0) - 1, 0, 1, $E$1))</f>
        <v>1.612439121306948</v>
      </c>
      <c r="U3267" s="60">
        <f t="array" aca="1" ref="U3267:U3270" ca="1">TRANSPOSE(OFFSET($L$3, MATCH($R3267 &amp; "/" &amp; U$2, $P$3:$P$5002, 0) - 1, 0, 1, $E$1))</f>
        <v>7.2548298696054605E-3</v>
      </c>
      <c r="V3267" s="60">
        <f t="array" aca="1" ref="V3267:V3270" ca="1">TRANSPOSE(OFFSET($L$3, MATCH($R3267 &amp; "/" &amp; V$2, $P$3:$P$5002, 0) - 1, 0, 1, $E$1))</f>
        <v>0.16420408880202608</v>
      </c>
      <c r="W3267" s="60">
        <f t="array" aca="1" ref="W3267:W3270" ca="1">TRANSPOSE(OFFSET($L$3, MATCH($R3267 &amp; "/" &amp; W$2, $P$3:$P$5002, 0) - 1, 0, 1, $E$1))</f>
        <v>-0.25787250069905132</v>
      </c>
      <c r="X3267" s="60">
        <f t="array" aca="1" ref="X3267:X3270" ca="1">TRANSPOSE(OFFSET($L$3, MATCH($R3267 &amp; "/" &amp; X$2, $P$3:$P$5002, 0) - 1, 0, 1, $E$1))</f>
        <v>-0.28278716985569058</v>
      </c>
      <c r="Y3267" s="52">
        <f ca="1">$B$11 * EXP(($E$3 - $C$11^2/2) * Y$2 + $C$11*SQRT(Y$2)*T3267)</f>
        <v>163.02473249264528</v>
      </c>
      <c r="Z3267" s="52">
        <f ca="1">Y3267 * EXP(($E$3 - $C$11^2/2) * (Z$2-Y$2) + $C$11*SQRT(Z$2-Y$2)*U3267)</f>
        <v>164.1988792276172</v>
      </c>
      <c r="AA3267" s="52">
        <f ca="1">Z3267 * EXP(($E$3 - $C$11^2/2) * (AA$2-Z$2) + $C$11*SQRT(AA$2-Z$2)*V3267)</f>
        <v>173.35466765904727</v>
      </c>
      <c r="AB3267" s="52">
        <f ca="1">AA3267 * EXP(($E$3 - $C$11^2/2) * (AB$2-AA$2) + $C$11*SQRT(AB$2-AA$2)*W3267)</f>
        <v>161.2535301391319</v>
      </c>
      <c r="AC3267" s="52">
        <f ca="1">AB3267 * EXP(($E$3 - $C$11^2/2) * (AC$2-AB$2) + $C$11*SQRT(AC$2-AB$2)*X3267)</f>
        <v>148.88016145765565</v>
      </c>
      <c r="AD3267" s="47"/>
      <c r="AE3267" s="3" t="s">
        <v>69</v>
      </c>
      <c r="AF3267" s="20" cm="1">
        <f t="array" aca="1" ref="AF3267" ca="1">MIN(Y3267:Y3270 / $D$11:$D$14)</f>
        <v>1.2569881000439063</v>
      </c>
      <c r="AG3267" s="20" cm="1">
        <f t="array" aca="1" ref="AG3267" ca="1">MIN(Z3267:Z3270 / $D$11:$D$14)</f>
        <v>1.1561623770084075</v>
      </c>
      <c r="AH3267" s="20" cm="1">
        <f t="array" aca="1" ref="AH3267" ca="1">MIN(AA3267:AA3270 / $D$11:$D$14)</f>
        <v>1.1701672720837331</v>
      </c>
      <c r="AI3267" s="20" cm="1">
        <f t="array" aca="1" ref="AI3267" ca="1">MIN(AB3267:AB3270 / $D$11:$D$14)</f>
        <v>0.73271320968520104</v>
      </c>
      <c r="AJ3267" s="20" cm="1">
        <f t="array" aca="1" ref="AJ3267" ca="1">MIN(AC3267:AC3270 / $D$11:$D$14)</f>
        <v>0.70660685489821473</v>
      </c>
      <c r="AK3267" s="72">
        <f t="array" aca="1" ref="AK3267" ca="1">SUMPRODUCT(AF3268:AJ3268, EXP(-$E$3*$AF$2:$AJ$2))</f>
        <v>118631.70059156645</v>
      </c>
      <c r="AL3267" s="70">
        <f ca="1">MAX(AC3268 - $D$11, 0) * EXP(-$E$2*$E$3)</f>
        <v>0</v>
      </c>
    </row>
    <row r="3268" spans="6:38" ht="14.55" customHeight="1" x14ac:dyDescent="0.3">
      <c r="F3268" s="79"/>
      <c r="G3268" s="3">
        <v>3266</v>
      </c>
      <c r="H3268" s="61">
        <v>-2.6285013957952099</v>
      </c>
      <c r="I3268" s="61">
        <v>2.3617671489207845</v>
      </c>
      <c r="J3268" s="61">
        <v>-2.0135880237331607</v>
      </c>
      <c r="K3268" s="62">
        <v>-0.71762680863489337</v>
      </c>
      <c r="L3268" s="60">
        <f t="array" ref="L3268:O3268">TRANSPOSE(MMULT(Option!$B$25:$E$28, TRANSPOSE(H3268:K3268)))</f>
        <v>-2.6285013957952099</v>
      </c>
      <c r="M3268" s="60">
        <v>1.1131947884398234</v>
      </c>
      <c r="N3268" s="60">
        <v>-2.2014993742832178</v>
      </c>
      <c r="O3268" s="60">
        <v>-1.4404957689152733</v>
      </c>
      <c r="P3268" s="56" t="str">
        <f t="shared" ref="P3268:P3331" si="4130">(QUOTIENT(G3268 - 1, $E$2) + 1) &amp; "/" &amp; MOD(G3268 -1, $E$2) + 1</f>
        <v>654/1</v>
      </c>
      <c r="R3268" s="80"/>
      <c r="S3268" s="3" t="s">
        <v>29</v>
      </c>
      <c r="T3268" s="60">
        <f ca="1"/>
        <v>1.194426816321674</v>
      </c>
      <c r="U3268" s="60">
        <f ca="1"/>
        <v>-0.74407273323463785</v>
      </c>
      <c r="V3268" s="60">
        <f ca="1"/>
        <v>2.3468270858652732E-2</v>
      </c>
      <c r="W3268" s="60">
        <f ca="1"/>
        <v>-1.5771587179501403</v>
      </c>
      <c r="X3268" s="60">
        <f ca="1"/>
        <v>-0.13759977886646527</v>
      </c>
      <c r="Y3268" s="52">
        <f ca="1">$B$12 * EXP(($E$3 - $C$12^2/2) * Y$2 + $C$12*SQRT(Y$2)*T3268)</f>
        <v>143.81075457108017</v>
      </c>
      <c r="Z3268" s="52">
        <f ca="1">Y3268 * EXP(($E$3 - $C$12^2/2) * (Z$2-Y$2) + $C$12*SQRT(Z$2-Y$2)*U3268)</f>
        <v>115.61623770084076</v>
      </c>
      <c r="AA3268" s="52">
        <f ca="1">Z3268 * EXP(($E$3 - $C$12^2/2) * (AA$2-Z$2) + $C$12*SQRT(AA$2-Z$2)*V3268)</f>
        <v>117.01672720837331</v>
      </c>
      <c r="AB3268" s="52">
        <f ca="1">AA3268 * EXP(($E$3 - $C$12^2/2) * (AB$2-AA$2) + $C$12*SQRT(AB$2-AA$2)*W3268)</f>
        <v>73.271320968520101</v>
      </c>
      <c r="AC3268" s="52">
        <f ca="1">AB3268 * EXP(($E$3 - $C$12^2/2) * (AC$2-AB$2) + $C$12*SQRT(AC$2-AB$2)*X3268)</f>
        <v>70.660685489821475</v>
      </c>
      <c r="AD3268" s="47"/>
      <c r="AE3268" s="3" t="s">
        <v>47</v>
      </c>
      <c r="AF3268" s="64">
        <f t="shared" ref="AF3268" ca="1" si="4131">($B$5*AF3270 + (1 + $B$6)*AF3269)*$B$2</f>
        <v>15000</v>
      </c>
      <c r="AG3268" s="64">
        <f t="shared" ref="AG3268" ca="1" si="4132">($B$5*AG3270 + (1 + $B$6)*AG3269)*$B$2</f>
        <v>15000</v>
      </c>
      <c r="AH3268" s="64">
        <f t="shared" ref="AH3268" ca="1" si="4133">($B$5*AH3270 + (1 + $B$6)*AH3269)*$B$2</f>
        <v>15000</v>
      </c>
      <c r="AI3268" s="64">
        <f t="shared" ref="AI3268" ca="1" si="4134">($B$5*AI3270 + (1 + $B$6)*AI3269)*$B$2</f>
        <v>0</v>
      </c>
      <c r="AJ3268" s="64" cm="1">
        <f t="array" aca="1" ref="AJ3268" ca="1">($B$5*AJ3270 + (1 + $B$6)*AJ3269 + AND(NOT(AF3269:AJ3269)))*$B$2</f>
        <v>100000</v>
      </c>
      <c r="AK3268" s="73"/>
      <c r="AL3268" s="70"/>
    </row>
    <row r="3269" spans="6:38" ht="14.55" customHeight="1" x14ac:dyDescent="0.3">
      <c r="F3269" s="79"/>
      <c r="G3269" s="3">
        <v>3267</v>
      </c>
      <c r="H3269" s="61">
        <v>0.79939343689956421</v>
      </c>
      <c r="I3269" s="61">
        <v>-1.7059898198942884</v>
      </c>
      <c r="J3269" s="61">
        <v>-0.97502822206036555</v>
      </c>
      <c r="K3269" s="62">
        <v>0.71857970374677682</v>
      </c>
      <c r="L3269" s="60">
        <f t="array" ref="L3269:O3269">TRANSPOSE(MMULT(Option!$B$25:$E$28, TRANSPOSE(H3269:K3269)))</f>
        <v>0.79939343689956421</v>
      </c>
      <c r="M3269" s="60">
        <v>-1.2438081221381057</v>
      </c>
      <c r="N3269" s="60">
        <v>-0.98335272608589941</v>
      </c>
      <c r="O3269" s="60">
        <v>0.29807324776805538</v>
      </c>
      <c r="P3269" s="56" t="str">
        <f t="shared" si="4130"/>
        <v>654/2</v>
      </c>
      <c r="R3269" s="80"/>
      <c r="S3269" s="3" t="s">
        <v>31</v>
      </c>
      <c r="T3269" s="60">
        <f ca="1"/>
        <v>0.7799747234047314</v>
      </c>
      <c r="U3269" s="60">
        <f ca="1"/>
        <v>0.39372506942591584</v>
      </c>
      <c r="V3269" s="60">
        <f ca="1"/>
        <v>0.95677473623384923</v>
      </c>
      <c r="W3269" s="60">
        <f ca="1"/>
        <v>-1.2793999596654642</v>
      </c>
      <c r="X3269" s="60">
        <f ca="1"/>
        <v>-1.2614228495221342</v>
      </c>
      <c r="Y3269" s="52">
        <f ca="1">$B$13 * EXP(($E$3 - $C$13^2/2) * Y$2 + $C$13*SQRT(Y$2)*T3269)</f>
        <v>126.99689064003086</v>
      </c>
      <c r="Z3269" s="52">
        <f ca="1">Y3269 * EXP(($E$3 - $C$13^2/2) * (Z$2-Y$2) + $C$13*SQRT(Z$2-Y$2)*U3269)</f>
        <v>143.63568432625516</v>
      </c>
      <c r="AA3269" s="52">
        <f ca="1">Z3269 * EXP(($E$3 - $C$13^2/2) * (AA$2-Z$2) + $C$13*SQRT(AA$2-Z$2)*V3269)</f>
        <v>192.34921434978682</v>
      </c>
      <c r="AB3269" s="52">
        <f ca="1">AA3269 * EXP(($E$3 - $C$13^2/2) * (AB$2-AA$2) + $C$13*SQRT(AB$2-AA$2)*W3269)</f>
        <v>131.69551543566757</v>
      </c>
      <c r="AC3269" s="52">
        <f ca="1">AB3269 * EXP(($E$3 - $C$13^2/2) * (AC$2-AB$2) + $C$13*SQRT(AC$2-AB$2)*X3269)</f>
        <v>90.655417836510964</v>
      </c>
      <c r="AD3269" s="47"/>
      <c r="AE3269" s="3" t="s">
        <v>46</v>
      </c>
      <c r="AF3269" s="52" t="b">
        <f t="shared" ref="AF3269" ca="1" si="4135">AF3267 &gt;= $B$4</f>
        <v>0</v>
      </c>
      <c r="AG3269" s="52" t="b">
        <f t="array" aca="1" ref="AG3269" ca="1">AND(AG3267 &gt;= $B$4, NOT(OR($AF3269:AF3269)))</f>
        <v>0</v>
      </c>
      <c r="AH3269" s="52" t="b">
        <f t="array" aca="1" ref="AH3269" ca="1">AND(AH3267 &gt;= $B$4, NOT(OR($AF3269:AG3269)))</f>
        <v>0</v>
      </c>
      <c r="AI3269" s="52" t="b">
        <f t="array" aca="1" ref="AI3269" ca="1">AND(AI3267 &gt;= $B$4, NOT(OR($AF3269:AH3269)))</f>
        <v>0</v>
      </c>
      <c r="AJ3269" s="52" t="b">
        <f t="array" aca="1" ref="AJ3269" ca="1">AND(AJ3267 &gt;= $B$4, NOT(OR($AF3269:AI3269)))</f>
        <v>0</v>
      </c>
      <c r="AK3269" s="73"/>
      <c r="AL3269" s="70"/>
    </row>
    <row r="3270" spans="6:38" ht="14.55" customHeight="1" x14ac:dyDescent="0.3">
      <c r="F3270" s="79"/>
      <c r="G3270" s="3">
        <v>3268</v>
      </c>
      <c r="H3270" s="61">
        <v>-0.2749556895960924</v>
      </c>
      <c r="I3270" s="61">
        <v>0.12749567706887141</v>
      </c>
      <c r="J3270" s="61">
        <v>-1.3256596524205435</v>
      </c>
      <c r="K3270" s="62">
        <v>1.4054819222344017</v>
      </c>
      <c r="L3270" s="60">
        <f t="array" ref="L3270:O3270">TRANSPOSE(MMULT(Option!$B$25:$E$28, TRANSPOSE(H3270:K3270)))</f>
        <v>-0.2749556895960924</v>
      </c>
      <c r="M3270" s="60">
        <v>6.8694423511127811E-3</v>
      </c>
      <c r="N3270" s="60">
        <v>-1.2409362869933449</v>
      </c>
      <c r="O3270" s="60">
        <v>0.86824447080549849</v>
      </c>
      <c r="P3270" s="56" t="str">
        <f t="shared" si="4130"/>
        <v>654/3</v>
      </c>
      <c r="R3270" s="80"/>
      <c r="S3270" s="3" t="s">
        <v>30</v>
      </c>
      <c r="T3270" s="60">
        <f ca="1"/>
        <v>0.74572820871114431</v>
      </c>
      <c r="U3270" s="60">
        <f ca="1"/>
        <v>1.5717801871590926</v>
      </c>
      <c r="V3270" s="60">
        <f ca="1"/>
        <v>-0.27824947076278639</v>
      </c>
      <c r="W3270" s="60">
        <f ca="1"/>
        <v>-0.88808202044480855</v>
      </c>
      <c r="X3270" s="60">
        <f ca="1"/>
        <v>-0.87210742835878619</v>
      </c>
      <c r="Y3270" s="52">
        <f ca="1">$B$14 * EXP(($E$3 - $C$14^2/2) * Y$2 + $C$14*SQRT(Y$2)*T3270)</f>
        <v>125.69881000439062</v>
      </c>
      <c r="Z3270" s="52">
        <f ca="1">Y3270 * EXP(($E$3 - $C$14^2/2) * (Z$2-Y$2) + $C$14*SQRT(Z$2-Y$2)*U3270)</f>
        <v>202.43578087112789</v>
      </c>
      <c r="AA3270" s="52">
        <f ca="1">Z3270 * EXP(($E$3 - $C$14^2/2) * (AA$2-Z$2) + $C$14*SQRT(AA$2-Z$2)*V3270)</f>
        <v>187.15700500023951</v>
      </c>
      <c r="AB3270" s="52">
        <f ca="1">AA3270 * EXP(($E$3 - $C$14^2/2) * (AB$2-AA$2) + $C$14*SQRT(AB$2-AA$2)*W3270)</f>
        <v>144.10227022424377</v>
      </c>
      <c r="AC3270" s="52">
        <f ca="1">AB3270 * EXP(($E$3 - $C$14^2/2) * (AC$2-AB$2) + $C$14*SQRT(AC$2-AB$2)*X3270)</f>
        <v>111.48510882913639</v>
      </c>
      <c r="AD3270" s="47"/>
      <c r="AE3270" s="3" t="s">
        <v>68</v>
      </c>
      <c r="AF3270" s="52" t="b">
        <f ca="1">AND(AF3267&gt;$B$3, NOT(OR($AF3269:AF3269)))</f>
        <v>1</v>
      </c>
      <c r="AG3270" s="52" t="b">
        <f ca="1">AND(AG3267&gt;$B$3, NOT(OR($AF3269:AG3269)))</f>
        <v>1</v>
      </c>
      <c r="AH3270" s="52" t="b">
        <f ca="1">AND(AH3267&gt;$B$3, NOT(OR($AF3269:AH3269)))</f>
        <v>1</v>
      </c>
      <c r="AI3270" s="52" t="b">
        <f ca="1">AND(AI3267&gt;$B$3, NOT(OR($AF3269:AI3269)))</f>
        <v>0</v>
      </c>
      <c r="AJ3270" s="52" t="b">
        <f ca="1">AND(AJ3267&gt;$B$3, NOT(OR($AF3269:AJ3269)))</f>
        <v>0</v>
      </c>
      <c r="AK3270" s="74"/>
      <c r="AL3270" s="70"/>
    </row>
    <row r="3271" spans="6:38" ht="14.55" customHeight="1" x14ac:dyDescent="0.3">
      <c r="F3271" s="79"/>
      <c r="G3271" s="3">
        <v>3269</v>
      </c>
      <c r="H3271" s="61">
        <v>-0.63100142624983846</v>
      </c>
      <c r="I3271" s="61">
        <v>-1.0369141162320215E-3</v>
      </c>
      <c r="J3271" s="61">
        <v>7.9805985177920022E-2</v>
      </c>
      <c r="K3271" s="62">
        <v>0.58705600808218084</v>
      </c>
      <c r="L3271" s="60">
        <f t="array" ref="L3271:O3271">TRANSPOSE(MMULT(Option!$B$25:$E$28, TRANSPOSE(H3271:K3271)))</f>
        <v>-0.63100142624983846</v>
      </c>
      <c r="M3271" s="60">
        <v>-0.25335091798529569</v>
      </c>
      <c r="N3271" s="60">
        <v>-0.18257769827171996</v>
      </c>
      <c r="O3271" s="60">
        <v>0.26562916569969863</v>
      </c>
      <c r="P3271" s="56" t="str">
        <f t="shared" si="4130"/>
        <v>654/4</v>
      </c>
      <c r="R3271" s="80">
        <v>818</v>
      </c>
      <c r="S3271" s="3" t="s">
        <v>28</v>
      </c>
      <c r="T3271" s="60">
        <f t="array" aca="1" ref="T3271:T3274" ca="1">TRANSPOSE(OFFSET($L$3, MATCH($R3271 &amp; "/" &amp; T$2, $P$3:$P$5002, 0) - 1, 0, 1, $E$1))</f>
        <v>2.6358006722249634</v>
      </c>
      <c r="U3271" s="60">
        <f t="array" aca="1" ref="U3271:U3274" ca="1">TRANSPOSE(OFFSET($L$3, MATCH($R3271 &amp; "/" &amp; U$2, $P$3:$P$5002, 0) - 1, 0, 1, $E$1))</f>
        <v>2.2152466819813088</v>
      </c>
      <c r="V3271" s="60">
        <f t="array" aca="1" ref="V3271:V3274" ca="1">TRANSPOSE(OFFSET($L$3, MATCH($R3271 &amp; "/" &amp; V$2, $P$3:$P$5002, 0) - 1, 0, 1, $E$1))</f>
        <v>0.16682295347185688</v>
      </c>
      <c r="W3271" s="60">
        <f t="array" aca="1" ref="W3271:W3274" ca="1">TRANSPOSE(OFFSET($L$3, MATCH($R3271 &amp; "/" &amp; W$2, $P$3:$P$5002, 0) - 1, 0, 1, $E$1))</f>
        <v>0.20529312251167026</v>
      </c>
      <c r="X3271" s="60">
        <f t="array" aca="1" ref="X3271:X3274" ca="1">TRANSPOSE(OFFSET($L$3, MATCH($R3271 &amp; "/" &amp; X$2, $P$3:$P$5002, 0) - 1, 0, 1, $E$1))</f>
        <v>-1.171492513974923</v>
      </c>
      <c r="Y3271" s="52">
        <f ca="1">$B$11 * EXP(($E$3 - $C$11^2/2) * Y$2 + $C$11*SQRT(Y$2)*T3271)</f>
        <v>221.6080736516632</v>
      </c>
      <c r="Z3271" s="52">
        <f ca="1">Y3271 * EXP(($E$3 - $C$11^2/2) * (Z$2-Y$2) + $C$11*SQRT(Z$2-Y$2)*U3271)</f>
        <v>432.89031951274126</v>
      </c>
      <c r="AA3271" s="52">
        <f ca="1">Z3271 * EXP(($E$3 - $C$11^2/2) * (AA$2-Z$2) + $C$11*SQRT(AA$2-Z$2)*V3271)</f>
        <v>457.38764885864481</v>
      </c>
      <c r="AB3271" s="52">
        <f ca="1">AA3271 * EXP(($E$3 - $C$11^2/2) * (AB$2-AA$2) + $C$11*SQRT(AB$2-AA$2)*W3271)</f>
        <v>488.88105327274309</v>
      </c>
      <c r="AC3271" s="52">
        <f ca="1">AB3271 * EXP(($E$3 - $C$11^2/2) * (AC$2-AB$2) + $C$11*SQRT(AC$2-AB$2)*X3271)</f>
        <v>345.73461111636243</v>
      </c>
      <c r="AD3271" s="47"/>
      <c r="AE3271" s="3" t="s">
        <v>69</v>
      </c>
      <c r="AF3271" s="20" cm="1">
        <f t="array" aca="1" ref="AF3271" ca="1">MIN(Y3271:Y3274 / $D$11:$D$14)</f>
        <v>1.2664369188551958</v>
      </c>
      <c r="AG3271" s="20" cm="1">
        <f t="array" aca="1" ref="AG3271" ca="1">MIN(Z3271:Z3274 / $D$11:$D$14)</f>
        <v>1.1767158815800369</v>
      </c>
      <c r="AH3271" s="20" cm="1">
        <f t="array" aca="1" ref="AH3271" ca="1">MIN(AA3271:AA3274 / $D$11:$D$14)</f>
        <v>1.1543930746427093</v>
      </c>
      <c r="AI3271" s="20" cm="1">
        <f t="array" aca="1" ref="AI3271" ca="1">MIN(AB3271:AB3274 / $D$11:$D$14)</f>
        <v>1.2773344935120148</v>
      </c>
      <c r="AJ3271" s="20" cm="1">
        <f t="array" aca="1" ref="AJ3271" ca="1">MIN(AC3271:AC3274 / $D$11:$D$14)</f>
        <v>1.0077523887156827</v>
      </c>
      <c r="AK3271" s="72">
        <f t="array" aca="1" ref="AK3271" ca="1">SUMPRODUCT(AF3272:AJ3272, EXP(-$E$3*$AF$2:$AJ$2))</f>
        <v>142594.67363380725</v>
      </c>
      <c r="AL3271" s="70">
        <f ca="1">MAX(AC3272 - $D$11, 0) * EXP(-$E$2*$E$3)</f>
        <v>0.82926448290236077</v>
      </c>
    </row>
    <row r="3272" spans="6:38" ht="14.55" customHeight="1" x14ac:dyDescent="0.3">
      <c r="F3272" s="79"/>
      <c r="G3272" s="3">
        <v>3270</v>
      </c>
      <c r="H3272" s="61">
        <v>4.4633776834546848E-2</v>
      </c>
      <c r="I3272" s="61">
        <v>0.65153568047186827</v>
      </c>
      <c r="J3272" s="61">
        <v>-0.15096842240519787</v>
      </c>
      <c r="K3272" s="62">
        <v>-0.65848780420940056</v>
      </c>
      <c r="L3272" s="60">
        <f t="array" ref="L3272:O3272">TRANSPOSE(MMULT(Option!$B$25:$E$28, TRANSPOSE(H3272:K3272)))</f>
        <v>4.4633776834546848E-2</v>
      </c>
      <c r="M3272" s="60">
        <v>0.61499582547919829</v>
      </c>
      <c r="N3272" s="60">
        <v>5.5868515666728236E-2</v>
      </c>
      <c r="O3272" s="60">
        <v>-0.40489568457884517</v>
      </c>
      <c r="P3272" s="56" t="str">
        <f t="shared" si="4130"/>
        <v>654/5</v>
      </c>
      <c r="R3272" s="80"/>
      <c r="S3272" s="3" t="s">
        <v>29</v>
      </c>
      <c r="T3272" s="60">
        <f ca="1"/>
        <v>0.84334320281440611</v>
      </c>
      <c r="U3272" s="60">
        <f ca="1"/>
        <v>0.98047991515648825</v>
      </c>
      <c r="V3272" s="60">
        <f ca="1"/>
        <v>-0.6167547169246006</v>
      </c>
      <c r="W3272" s="60">
        <f ca="1"/>
        <v>-0.38483033900387081</v>
      </c>
      <c r="X3272" s="60">
        <f ca="1"/>
        <v>-0.87026580748578164</v>
      </c>
      <c r="Y3272" s="52">
        <f ca="1">$B$12 * EXP(($E$3 - $C$12^2/2) * Y$2 + $C$12*SQRT(Y$2)*T3272)</f>
        <v>129.43426509656527</v>
      </c>
      <c r="Z3272" s="52">
        <f ca="1">Y3272 * EXP(($E$3 - $C$12^2/2) * (Z$2-Y$2) + $C$12*SQRT(Z$2-Y$2)*U3272)</f>
        <v>174.56848369901439</v>
      </c>
      <c r="AA3272" s="52">
        <f ca="1">Z3272 * EXP(($E$3 - $C$12^2/2) * (AA$2-Z$2) + $C$12*SQRT(AA$2-Z$2)*V3272)</f>
        <v>145.80800270447719</v>
      </c>
      <c r="AB3272" s="52">
        <f ca="1">AA3272 * EXP(($E$3 - $C$12^2/2) * (AB$2-AA$2) + $C$12*SQRT(AB$2-AA$2)*W3272)</f>
        <v>130.56113762450465</v>
      </c>
      <c r="AC3272" s="52">
        <f ca="1">AB3272 * EXP(($E$3 - $C$12^2/2) * (AC$2-AB$2) + $C$12*SQRT(AC$2-AB$2)*X3272)</f>
        <v>101.06479667320305</v>
      </c>
      <c r="AD3272" s="47"/>
      <c r="AE3272" s="3" t="s">
        <v>47</v>
      </c>
      <c r="AF3272" s="64">
        <f t="shared" ref="AF3272" ca="1" si="4136">($B$5*AF3274 + (1 + $B$6)*AF3273)*$B$2</f>
        <v>15000</v>
      </c>
      <c r="AG3272" s="64">
        <f t="shared" ref="AG3272" ca="1" si="4137">($B$5*AG3274 + (1 + $B$6)*AG3273)*$B$2</f>
        <v>15000</v>
      </c>
      <c r="AH3272" s="64">
        <f t="shared" ref="AH3272" ca="1" si="4138">($B$5*AH3274 + (1 + $B$6)*AH3273)*$B$2</f>
        <v>15000</v>
      </c>
      <c r="AI3272" s="64">
        <f t="shared" ref="AI3272" ca="1" si="4139">($B$5*AI3274 + (1 + $B$6)*AI3273)*$B$2</f>
        <v>15000</v>
      </c>
      <c r="AJ3272" s="64" cm="1">
        <f t="array" aca="1" ref="AJ3272" ca="1">($B$5*AJ3274 + (1 + $B$6)*AJ3273 + AND(NOT(AF3273:AJ3273)))*$B$2</f>
        <v>114999.99999999999</v>
      </c>
      <c r="AK3272" s="73"/>
      <c r="AL3272" s="70"/>
    </row>
    <row r="3273" spans="6:38" ht="14.55" customHeight="1" x14ac:dyDescent="0.3">
      <c r="F3273" s="79"/>
      <c r="G3273" s="3">
        <v>3271</v>
      </c>
      <c r="H3273" s="61">
        <v>7.2797093166015486E-2</v>
      </c>
      <c r="I3273" s="61">
        <v>-1.0741237679175053</v>
      </c>
      <c r="J3273" s="61">
        <v>0.60705804218763537</v>
      </c>
      <c r="K3273" s="62">
        <v>0.90014159306111607</v>
      </c>
      <c r="L3273" s="60">
        <f t="array" ref="L3273:O3273">TRANSPOSE(MMULT(Option!$B$25:$E$28, TRANSPOSE(H3273:K3273)))</f>
        <v>7.2797093166015486E-2</v>
      </c>
      <c r="M3273" s="60">
        <v>-0.95533185718022329</v>
      </c>
      <c r="N3273" s="60">
        <v>0.28103239917107126</v>
      </c>
      <c r="O3273" s="60">
        <v>0.63716801558598135</v>
      </c>
      <c r="P3273" s="56" t="str">
        <f t="shared" si="4130"/>
        <v>655/1</v>
      </c>
      <c r="R3273" s="80"/>
      <c r="S3273" s="3" t="s">
        <v>31</v>
      </c>
      <c r="T3273" s="60">
        <f ca="1"/>
        <v>0.77069127253918213</v>
      </c>
      <c r="U3273" s="60">
        <f ca="1"/>
        <v>-0.26159991551305228</v>
      </c>
      <c r="V3273" s="60">
        <f ca="1"/>
        <v>-8.0508925816872634E-2</v>
      </c>
      <c r="W3273" s="60">
        <f ca="1"/>
        <v>0.32066916786387767</v>
      </c>
      <c r="X3273" s="60">
        <f ca="1"/>
        <v>-0.80684328788035597</v>
      </c>
      <c r="Y3273" s="52">
        <f ca="1">$B$13 * EXP(($E$3 - $C$13^2/2) * Y$2 + $C$13*SQRT(Y$2)*T3273)</f>
        <v>126.64369188551959</v>
      </c>
      <c r="Z3273" s="52">
        <f ca="1">Y3273 * EXP(($E$3 - $C$13^2/2) * (Z$2-Y$2) + $C$13*SQRT(Z$2-Y$2)*U3273)</f>
        <v>117.67158815800369</v>
      </c>
      <c r="AA3273" s="52">
        <f ca="1">Z3273 * EXP(($E$3 - $C$13^2/2) * (AA$2-Z$2) + $C$13*SQRT(AA$2-Z$2)*V3273)</f>
        <v>115.43930746427094</v>
      </c>
      <c r="AB3273" s="52">
        <f ca="1">AA3273 * EXP(($E$3 - $C$13^2/2) * (AB$2-AA$2) + $C$13*SQRT(AB$2-AA$2)*W3273)</f>
        <v>127.73344935120147</v>
      </c>
      <c r="AC3273" s="52">
        <f ca="1">AB3273 * EXP(($E$3 - $C$13^2/2) * (AC$2-AB$2) + $C$13*SQRT(AC$2-AB$2)*X3273)</f>
        <v>100.77523887156826</v>
      </c>
      <c r="AD3273" s="47"/>
      <c r="AE3273" s="3" t="s">
        <v>46</v>
      </c>
      <c r="AF3273" s="52" t="b">
        <f t="shared" ref="AF3273" ca="1" si="4140">AF3271 &gt;= $B$4</f>
        <v>0</v>
      </c>
      <c r="AG3273" s="52" t="b">
        <f t="array" aca="1" ref="AG3273" ca="1">AND(AG3271 &gt;= $B$4, NOT(OR($AF3273:AF3273)))</f>
        <v>0</v>
      </c>
      <c r="AH3273" s="52" t="b">
        <f t="array" aca="1" ref="AH3273" ca="1">AND(AH3271 &gt;= $B$4, NOT(OR($AF3273:AG3273)))</f>
        <v>0</v>
      </c>
      <c r="AI3273" s="52" t="b">
        <f t="array" aca="1" ref="AI3273" ca="1">AND(AI3271 &gt;= $B$4, NOT(OR($AF3273:AH3273)))</f>
        <v>0</v>
      </c>
      <c r="AJ3273" s="52" t="b">
        <f t="array" aca="1" ref="AJ3273" ca="1">AND(AJ3271 &gt;= $B$4, NOT(OR($AF3273:AI3273)))</f>
        <v>0</v>
      </c>
      <c r="AK3273" s="73"/>
      <c r="AL3273" s="70"/>
    </row>
    <row r="3274" spans="6:38" ht="14.55" customHeight="1" x14ac:dyDescent="0.3">
      <c r="F3274" s="79"/>
      <c r="G3274" s="3">
        <v>3272</v>
      </c>
      <c r="H3274" s="61">
        <v>-1.6236300525743037</v>
      </c>
      <c r="I3274" s="61">
        <v>-1.4867070204887192</v>
      </c>
      <c r="J3274" s="61">
        <v>0.80295471622201586</v>
      </c>
      <c r="K3274" s="62">
        <v>0.8312123325955586</v>
      </c>
      <c r="L3274" s="60">
        <f t="array" ref="L3274:O3274">TRANSPOSE(MMULT(Option!$B$25:$E$28, TRANSPOSE(H3274:K3274)))</f>
        <v>-1.6236300525743037</v>
      </c>
      <c r="M3274" s="60">
        <v>-2.0120415125520852</v>
      </c>
      <c r="N3274" s="60">
        <v>-0.33352009479993472</v>
      </c>
      <c r="O3274" s="60">
        <v>-0.17023487546509175</v>
      </c>
      <c r="P3274" s="56" t="str">
        <f t="shared" si="4130"/>
        <v>655/2</v>
      </c>
      <c r="R3274" s="80"/>
      <c r="S3274" s="3" t="s">
        <v>30</v>
      </c>
      <c r="T3274" s="60">
        <f ca="1"/>
        <v>1.4567516119337247</v>
      </c>
      <c r="U3274" s="60">
        <f ca="1"/>
        <v>0.94523993418611507</v>
      </c>
      <c r="V3274" s="60">
        <f ca="1"/>
        <v>-0.47232587153070194</v>
      </c>
      <c r="W3274" s="60">
        <f ca="1"/>
        <v>0.35110367781971202</v>
      </c>
      <c r="X3274" s="60">
        <f ca="1"/>
        <v>0.3823173978559592</v>
      </c>
      <c r="Y3274" s="52">
        <f ca="1">$B$14 * EXP(($E$3 - $C$14^2/2) * Y$2 + $C$14*SQRT(Y$2)*T3274)</f>
        <v>155.58553886943645</v>
      </c>
      <c r="Z3274" s="52">
        <f ca="1">Y3274 * EXP(($E$3 - $C$14^2/2) * (Z$2-Y$2) + $C$14*SQRT(Z$2-Y$2)*U3274)</f>
        <v>207.63207637311996</v>
      </c>
      <c r="AA3274" s="52">
        <f ca="1">Z3274 * EXP(($E$3 - $C$14^2/2) * (AA$2-Z$2) + $C$14*SQRT(AA$2-Z$2)*V3274)</f>
        <v>181.10371683954781</v>
      </c>
      <c r="AB3274" s="52">
        <f ca="1">AA3274 * EXP(($E$3 - $C$14^2/2) * (AB$2-AA$2) + $C$14*SQRT(AB$2-AA$2)*W3274)</f>
        <v>202.22905521950008</v>
      </c>
      <c r="AC3274" s="52">
        <f ca="1">AB3274 * EXP(($E$3 - $C$14^2/2) * (AC$2-AB$2) + $C$14*SQRT(AC$2-AB$2)*X3274)</f>
        <v>227.94313981305385</v>
      </c>
      <c r="AD3274" s="47"/>
      <c r="AE3274" s="3" t="s">
        <v>68</v>
      </c>
      <c r="AF3274" s="52" t="b">
        <f ca="1">AND(AF3271&gt;$B$3, NOT(OR($AF3273:AF3273)))</f>
        <v>1</v>
      </c>
      <c r="AG3274" s="52" t="b">
        <f ca="1">AND(AG3271&gt;$B$3, NOT(OR($AF3273:AG3273)))</f>
        <v>1</v>
      </c>
      <c r="AH3274" s="52" t="b">
        <f ca="1">AND(AH3271&gt;$B$3, NOT(OR($AF3273:AH3273)))</f>
        <v>1</v>
      </c>
      <c r="AI3274" s="52" t="b">
        <f ca="1">AND(AI3271&gt;$B$3, NOT(OR($AF3273:AI3273)))</f>
        <v>1</v>
      </c>
      <c r="AJ3274" s="52" t="b">
        <f ca="1">AND(AJ3271&gt;$B$3, NOT(OR($AF3273:AJ3273)))</f>
        <v>1</v>
      </c>
      <c r="AK3274" s="74"/>
      <c r="AL3274" s="70"/>
    </row>
    <row r="3275" spans="6:38" ht="14.55" customHeight="1" x14ac:dyDescent="0.3">
      <c r="F3275" s="79"/>
      <c r="G3275" s="3">
        <v>3273</v>
      </c>
      <c r="H3275" s="61">
        <v>4.58658464203145E-2</v>
      </c>
      <c r="I3275" s="61">
        <v>-0.13892044634845951</v>
      </c>
      <c r="J3275" s="61">
        <v>1.0000490096479135</v>
      </c>
      <c r="K3275" s="62">
        <v>-1.1519637967613323</v>
      </c>
      <c r="L3275" s="60">
        <f t="array" ref="L3275:O3275">TRANSPOSE(MMULT(Option!$B$25:$E$28, TRANSPOSE(H3275:K3275)))</f>
        <v>4.58658464203145E-2</v>
      </c>
      <c r="M3275" s="60">
        <v>-0.10897635362564766</v>
      </c>
      <c r="N3275" s="60">
        <v>0.86032153783351839</v>
      </c>
      <c r="O3275" s="60">
        <v>-0.80932485263383258</v>
      </c>
      <c r="P3275" s="56" t="str">
        <f t="shared" si="4130"/>
        <v>655/3</v>
      </c>
      <c r="R3275" s="80">
        <v>819</v>
      </c>
      <c r="S3275" s="3" t="s">
        <v>28</v>
      </c>
      <c r="T3275" s="60">
        <f t="array" aca="1" ref="T3275:T3278" ca="1">TRANSPOSE(OFFSET($L$3, MATCH($R3275 &amp; "/" &amp; T$2, $P$3:$P$5002, 0) - 1, 0, 1, $E$1))</f>
        <v>1.3556571763346266</v>
      </c>
      <c r="U3275" s="60">
        <f t="array" aca="1" ref="U3275:U3278" ca="1">TRANSPOSE(OFFSET($L$3, MATCH($R3275 &amp; "/" &amp; U$2, $P$3:$P$5002, 0) - 1, 0, 1, $E$1))</f>
        <v>-0.7569991184833067</v>
      </c>
      <c r="V3275" s="60">
        <f t="array" aca="1" ref="V3275:V3278" ca="1">TRANSPOSE(OFFSET($L$3, MATCH($R3275 &amp; "/" &amp; V$2, $P$3:$P$5002, 0) - 1, 0, 1, $E$1))</f>
        <v>0.35694661868877281</v>
      </c>
      <c r="W3275" s="60">
        <f t="array" aca="1" ref="W3275:W3278" ca="1">TRANSPOSE(OFFSET($L$3, MATCH($R3275 &amp; "/" &amp; W$2, $P$3:$P$5002, 0) - 1, 0, 1, $E$1))</f>
        <v>2.8240188518236287E-2</v>
      </c>
      <c r="X3275" s="60">
        <f t="array" aca="1" ref="X3275:X3278" ca="1">TRANSPOSE(OFFSET($L$3, MATCH($R3275 &amp; "/" &amp; X$2, $P$3:$P$5002, 0) - 1, 0, 1, $E$1))</f>
        <v>0.32816947707677702</v>
      </c>
      <c r="Y3275" s="52">
        <f ca="1">$B$11 * EXP(($E$3 - $C$11^2/2) * Y$2 + $C$11*SQRT(Y$2)*T3275)</f>
        <v>150.9377256580083</v>
      </c>
      <c r="Z3275" s="52">
        <f ca="1">Y3275 * EXP(($E$3 - $C$11^2/2) * (Z$2-Y$2) + $C$11*SQRT(Z$2-Y$2)*U3275)</f>
        <v>120.87628727363169</v>
      </c>
      <c r="AA3275" s="52">
        <f ca="1">Z3275 * EXP(($E$3 - $C$11^2/2) * (AA$2-Z$2) + $C$11*SQRT(AA$2-Z$2)*V3275)</f>
        <v>135.21303733469236</v>
      </c>
      <c r="AB3275" s="52">
        <f ca="1">AA3275 * EXP(($E$3 - $C$11^2/2) * (AB$2-AA$2) + $C$11*SQRT(AB$2-AA$2)*W3275)</f>
        <v>137.04696064252121</v>
      </c>
      <c r="AC3275" s="52">
        <f ca="1">AB3275 * EXP(($E$3 - $C$11^2/2) * (AC$2-AB$2) + $C$11*SQRT(AC$2-AB$2)*X3275)</f>
        <v>151.9838839573417</v>
      </c>
      <c r="AD3275" s="47"/>
      <c r="AE3275" s="3" t="s">
        <v>69</v>
      </c>
      <c r="AF3275" s="20" cm="1">
        <f t="array" aca="1" ref="AF3275" ca="1">MIN(Y3275:Y3278 / $D$11:$D$14)</f>
        <v>0.98897004448198944</v>
      </c>
      <c r="AG3275" s="20" cm="1">
        <f t="array" aca="1" ref="AG3275" ca="1">MIN(Z3275:Z3278 / $D$11:$D$14)</f>
        <v>0.58739995630868436</v>
      </c>
      <c r="AH3275" s="20" cm="1">
        <f t="array" aca="1" ref="AH3275" ca="1">MIN(AA3275:AA3278 / $D$11:$D$14)</f>
        <v>0.44862145531608122</v>
      </c>
      <c r="AI3275" s="20" cm="1">
        <f t="array" aca="1" ref="AI3275" ca="1">MIN(AB3275:AB3278 / $D$11:$D$14)</f>
        <v>0.37864398126056992</v>
      </c>
      <c r="AJ3275" s="20" cm="1">
        <f t="array" aca="1" ref="AJ3275" ca="1">MIN(AC3275:AC3278 / $D$11:$D$14)</f>
        <v>0.40924322426419807</v>
      </c>
      <c r="AK3275" s="72">
        <f t="array" aca="1" ref="AK3275" ca="1">SUMPRODUCT(AF3276:AJ3276, EXP(-$E$3*$AF$2:$AJ$2))</f>
        <v>92148.519674651194</v>
      </c>
      <c r="AL3275" s="70">
        <f ca="1">MAX(AC3276 - $D$11, 0) * EXP(-$E$2*$E$3)</f>
        <v>0</v>
      </c>
    </row>
    <row r="3276" spans="6:38" ht="14.55" customHeight="1" x14ac:dyDescent="0.3">
      <c r="F3276" s="79"/>
      <c r="G3276" s="3">
        <v>3274</v>
      </c>
      <c r="H3276" s="61">
        <v>1.0272656743717621</v>
      </c>
      <c r="I3276" s="61">
        <v>0.46445223559837057</v>
      </c>
      <c r="J3276" s="61">
        <v>-0.86112912108571438</v>
      </c>
      <c r="K3276" s="62">
        <v>0.63874323107166808</v>
      </c>
      <c r="L3276" s="60">
        <f t="array" ref="L3276:O3276">TRANSPOSE(MMULT(Option!$B$25:$E$28, TRANSPOSE(H3276:K3276)))</f>
        <v>1.0272656743717621</v>
      </c>
      <c r="M3276" s="60">
        <v>0.83658377501290415</v>
      </c>
      <c r="N3276" s="60">
        <v>-0.22380996076718473</v>
      </c>
      <c r="O3276" s="60">
        <v>0.91144024377034838</v>
      </c>
      <c r="P3276" s="56" t="str">
        <f t="shared" si="4130"/>
        <v>655/4</v>
      </c>
      <c r="R3276" s="80"/>
      <c r="S3276" s="3" t="s">
        <v>29</v>
      </c>
      <c r="T3276" s="60">
        <f ca="1"/>
        <v>-4.51589104989224E-2</v>
      </c>
      <c r="U3276" s="60">
        <f ca="1"/>
        <v>-1.7616722048293365</v>
      </c>
      <c r="V3276" s="60">
        <f ca="1"/>
        <v>-0.91508832055029521</v>
      </c>
      <c r="W3276" s="60">
        <f ca="1"/>
        <v>-0.58194349347679841</v>
      </c>
      <c r="X3276" s="60">
        <f ca="1"/>
        <v>0.24237753155847508</v>
      </c>
      <c r="Y3276" s="52">
        <f ca="1">$B$12 * EXP(($E$3 - $C$12^2/2) * Y$2 + $C$12*SQRT(Y$2)*T3276)</f>
        <v>99.148875434446751</v>
      </c>
      <c r="Z3276" s="52">
        <f ca="1">Y3276 * EXP(($E$3 - $C$12^2/2) * (Z$2-Y$2) + $C$12*SQRT(Z$2-Y$2)*U3276)</f>
        <v>58.739995630868435</v>
      </c>
      <c r="AA3276" s="52">
        <f ca="1">Z3276 * EXP(($E$3 - $C$12^2/2) * (AA$2-Z$2) + $C$12*SQRT(AA$2-Z$2)*V3276)</f>
        <v>44.862145531608121</v>
      </c>
      <c r="AB3276" s="52">
        <f ca="1">AA3276 * EXP(($E$3 - $C$12^2/2) * (AB$2-AA$2) + $C$12*SQRT(AB$2-AA$2)*W3276)</f>
        <v>37.86439812605699</v>
      </c>
      <c r="AC3276" s="52">
        <f ca="1">AB3276 * EXP(($E$3 - $C$12^2/2) * (AC$2-AB$2) + $C$12*SQRT(AC$2-AB$2)*X3276)</f>
        <v>40.924322426419806</v>
      </c>
      <c r="AD3276" s="47"/>
      <c r="AE3276" s="3" t="s">
        <v>47</v>
      </c>
      <c r="AF3276" s="64">
        <f t="shared" ref="AF3276" ca="1" si="4141">($B$5*AF3278 + (1 + $B$6)*AF3277)*$B$2</f>
        <v>15000</v>
      </c>
      <c r="AG3276" s="64">
        <f t="shared" ref="AG3276" ca="1" si="4142">($B$5*AG3278 + (1 + $B$6)*AG3277)*$B$2</f>
        <v>0</v>
      </c>
      <c r="AH3276" s="64">
        <f t="shared" ref="AH3276" ca="1" si="4143">($B$5*AH3278 + (1 + $B$6)*AH3277)*$B$2</f>
        <v>0</v>
      </c>
      <c r="AI3276" s="64">
        <f t="shared" ref="AI3276" ca="1" si="4144">($B$5*AI3278 + (1 + $B$6)*AI3277)*$B$2</f>
        <v>0</v>
      </c>
      <c r="AJ3276" s="64" cm="1">
        <f t="array" aca="1" ref="AJ3276" ca="1">($B$5*AJ3278 + (1 + $B$6)*AJ3277 + AND(NOT(AF3277:AJ3277)))*$B$2</f>
        <v>100000</v>
      </c>
      <c r="AK3276" s="73"/>
      <c r="AL3276" s="70"/>
    </row>
    <row r="3277" spans="6:38" ht="14.55" customHeight="1" x14ac:dyDescent="0.3">
      <c r="F3277" s="79"/>
      <c r="G3277" s="3">
        <v>3275</v>
      </c>
      <c r="H3277" s="61">
        <v>-0.31799795365672057</v>
      </c>
      <c r="I3277" s="61">
        <v>-0.34067801673550963</v>
      </c>
      <c r="J3277" s="61">
        <v>0.4458620658496919</v>
      </c>
      <c r="K3277" s="62">
        <v>-0.1818983381153558</v>
      </c>
      <c r="L3277" s="60">
        <f t="array" ref="L3277:O3277">TRANSPOSE(MMULT(Option!$B$25:$E$28, TRANSPOSE(H3277:K3277)))</f>
        <v>-0.31799795365672057</v>
      </c>
      <c r="M3277" s="60">
        <v>-0.43943574132226926</v>
      </c>
      <c r="N3277" s="60">
        <v>0.17519551319207399</v>
      </c>
      <c r="O3277" s="60">
        <v>-0.28515469320360887</v>
      </c>
      <c r="P3277" s="56" t="str">
        <f t="shared" si="4130"/>
        <v>655/5</v>
      </c>
      <c r="R3277" s="80"/>
      <c r="S3277" s="3" t="s">
        <v>31</v>
      </c>
      <c r="T3277" s="60">
        <f ca="1"/>
        <v>-5.363745503925782E-2</v>
      </c>
      <c r="U3277" s="60">
        <f ca="1"/>
        <v>-0.44008887962879473</v>
      </c>
      <c r="V3277" s="60">
        <f ca="1"/>
        <v>-0.32529999508156443</v>
      </c>
      <c r="W3277" s="60">
        <f ca="1"/>
        <v>1.5268585464859856</v>
      </c>
      <c r="X3277" s="60">
        <f ca="1"/>
        <v>-0.1178134463561003</v>
      </c>
      <c r="Y3277" s="52">
        <f ca="1">$B$13 * EXP(($E$3 - $C$13^2/2) * Y$2 + $C$13*SQRT(Y$2)*T3277)</f>
        <v>98.897004448198942</v>
      </c>
      <c r="Z3277" s="52">
        <f ca="1">Y3277 * EXP(($E$3 - $C$13^2/2) * (Z$2-Y$2) + $C$13*SQRT(Z$2-Y$2)*U3277)</f>
        <v>87.099599491535756</v>
      </c>
      <c r="AA3277" s="52">
        <f ca="1">Z3277 * EXP(($E$3 - $C$13^2/2) * (AA$2-Z$2) + $C$13*SQRT(AA$2-Z$2)*V3277)</f>
        <v>79.397135205206141</v>
      </c>
      <c r="AB3277" s="52">
        <f ca="1">AA3277 * EXP(($E$3 - $C$13^2/2) * (AB$2-AA$2) + $C$13*SQRT(AB$2-AA$2)*W3277)</f>
        <v>126.15607753894646</v>
      </c>
      <c r="AC3277" s="52">
        <f ca="1">AB3277 * EXP(($E$3 - $C$13^2/2) * (AC$2-AB$2) + $C$13*SQRT(AC$2-AB$2)*X3277)</f>
        <v>122.38548997585127</v>
      </c>
      <c r="AD3277" s="47"/>
      <c r="AE3277" s="3" t="s">
        <v>46</v>
      </c>
      <c r="AF3277" s="52" t="b">
        <f t="shared" ref="AF3277" ca="1" si="4145">AF3275 &gt;= $B$4</f>
        <v>0</v>
      </c>
      <c r="AG3277" s="52" t="b">
        <f t="array" aca="1" ref="AG3277" ca="1">AND(AG3275 &gt;= $B$4, NOT(OR($AF3277:AF3277)))</f>
        <v>0</v>
      </c>
      <c r="AH3277" s="52" t="b">
        <f t="array" aca="1" ref="AH3277" ca="1">AND(AH3275 &gt;= $B$4, NOT(OR($AF3277:AG3277)))</f>
        <v>0</v>
      </c>
      <c r="AI3277" s="52" t="b">
        <f t="array" aca="1" ref="AI3277" ca="1">AND(AI3275 &gt;= $B$4, NOT(OR($AF3277:AH3277)))</f>
        <v>0</v>
      </c>
      <c r="AJ3277" s="52" t="b">
        <f t="array" aca="1" ref="AJ3277" ca="1">AND(AJ3275 &gt;= $B$4, NOT(OR($AF3277:AI3277)))</f>
        <v>0</v>
      </c>
      <c r="AK3277" s="73"/>
      <c r="AL3277" s="70"/>
    </row>
    <row r="3278" spans="6:38" ht="14.55" customHeight="1" x14ac:dyDescent="0.3">
      <c r="F3278" s="79"/>
      <c r="G3278" s="3">
        <v>3276</v>
      </c>
      <c r="H3278" s="61">
        <v>1.0047542160699532</v>
      </c>
      <c r="I3278" s="61">
        <v>1.6476428275872612</v>
      </c>
      <c r="J3278" s="61">
        <v>-0.5126333691527456</v>
      </c>
      <c r="K3278" s="62">
        <v>-0.25456032558847919</v>
      </c>
      <c r="L3278" s="60">
        <f t="array" ref="L3278:O3278">TRANSPOSE(MMULT(Option!$B$25:$E$28, TRANSPOSE(H3278:K3278)))</f>
        <v>1.0047542160699532</v>
      </c>
      <c r="M3278" s="60">
        <v>1.9119912815619209</v>
      </c>
      <c r="N3278" s="60">
        <v>0.38310480834943467</v>
      </c>
      <c r="O3278" s="60">
        <v>0.51530762883019743</v>
      </c>
      <c r="P3278" s="56" t="str">
        <f t="shared" si="4130"/>
        <v>656/1</v>
      </c>
      <c r="R3278" s="80"/>
      <c r="S3278" s="3" t="s">
        <v>30</v>
      </c>
      <c r="T3278" s="60">
        <f ca="1"/>
        <v>0.63456689742455707</v>
      </c>
      <c r="U3278" s="60">
        <f ca="1"/>
        <v>-0.78276495111190947</v>
      </c>
      <c r="V3278" s="60">
        <f ca="1"/>
        <v>-1.4640177391617284</v>
      </c>
      <c r="W3278" s="60">
        <f ca="1"/>
        <v>0.15809717928935113</v>
      </c>
      <c r="X3278" s="60">
        <f ca="1"/>
        <v>0.24149307365819062</v>
      </c>
      <c r="Y3278" s="52">
        <f ca="1">$B$14 * EXP(($E$3 - $C$14^2/2) * Y$2 + $C$14*SQRT(Y$2)*T3278)</f>
        <v>121.57608189169476</v>
      </c>
      <c r="Z3278" s="52">
        <f ca="1">Y3278 * EXP(($E$3 - $C$14^2/2) * (Z$2-Y$2) + $C$14*SQRT(Z$2-Y$2)*U3278)</f>
        <v>96.612754810867528</v>
      </c>
      <c r="AA3278" s="52">
        <f ca="1">Z3278 * EXP(($E$3 - $C$14^2/2) * (AA$2-Z$2) + $C$14*SQRT(AA$2-Z$2)*V3278)</f>
        <v>62.58373675664042</v>
      </c>
      <c r="AB3278" s="52">
        <f ca="1">AA3278 * EXP(($E$3 - $C$14^2/2) * (AB$2-AA$2) + $C$14*SQRT(AB$2-AA$2)*W3278)</f>
        <v>65.952487862738423</v>
      </c>
      <c r="AC3278" s="52">
        <f ca="1">AB3278 * EXP(($E$3 - $C$14^2/2) * (AC$2-AB$2) + $C$14*SQRT(AC$2-AB$2)*X3278)</f>
        <v>71.263375227165355</v>
      </c>
      <c r="AD3278" s="47"/>
      <c r="AE3278" s="3" t="s">
        <v>68</v>
      </c>
      <c r="AF3278" s="52" t="b">
        <f ca="1">AND(AF3275&gt;$B$3, NOT(OR($AF3277:AF3277)))</f>
        <v>1</v>
      </c>
      <c r="AG3278" s="52" t="b">
        <f ca="1">AND(AG3275&gt;$B$3, NOT(OR($AF3277:AG3277)))</f>
        <v>0</v>
      </c>
      <c r="AH3278" s="52" t="b">
        <f ca="1">AND(AH3275&gt;$B$3, NOT(OR($AF3277:AH3277)))</f>
        <v>0</v>
      </c>
      <c r="AI3278" s="52" t="b">
        <f ca="1">AND(AI3275&gt;$B$3, NOT(OR($AF3277:AI3277)))</f>
        <v>0</v>
      </c>
      <c r="AJ3278" s="52" t="b">
        <f ca="1">AND(AJ3275&gt;$B$3, NOT(OR($AF3277:AJ3277)))</f>
        <v>0</v>
      </c>
      <c r="AK3278" s="74"/>
      <c r="AL3278" s="70"/>
    </row>
    <row r="3279" spans="6:38" ht="14.55" customHeight="1" x14ac:dyDescent="0.3">
      <c r="F3279" s="79"/>
      <c r="G3279" s="3">
        <v>3277</v>
      </c>
      <c r="H3279" s="61">
        <v>0.76525438506986576</v>
      </c>
      <c r="I3279" s="61">
        <v>1.5530892547167157</v>
      </c>
      <c r="J3279" s="61">
        <v>-1.7274013127489998</v>
      </c>
      <c r="K3279" s="62">
        <v>0.49510881763260456</v>
      </c>
      <c r="L3279" s="60">
        <f t="array" ref="L3279:O3279">TRANSPOSE(MMULT(Option!$B$25:$E$28, TRANSPOSE(H3279:K3279)))</f>
        <v>0.76525438506986576</v>
      </c>
      <c r="M3279" s="60">
        <v>1.7295315681803265</v>
      </c>
      <c r="N3279" s="60">
        <v>-0.80439797376791478</v>
      </c>
      <c r="O3279" s="60">
        <v>0.7996276341675308</v>
      </c>
      <c r="P3279" s="56" t="str">
        <f t="shared" si="4130"/>
        <v>656/2</v>
      </c>
      <c r="R3279" s="80">
        <v>820</v>
      </c>
      <c r="S3279" s="3" t="s">
        <v>28</v>
      </c>
      <c r="T3279" s="60">
        <f t="array" aca="1" ref="T3279:T3282" ca="1">TRANSPOSE(OFFSET($L$3, MATCH($R3279 &amp; "/" &amp; T$2, $P$3:$P$5002, 0) - 1, 0, 1, $E$1))</f>
        <v>-9.0984803420124924E-2</v>
      </c>
      <c r="U3279" s="60">
        <f t="array" aca="1" ref="U3279:U3282" ca="1">TRANSPOSE(OFFSET($L$3, MATCH($R3279 &amp; "/" &amp; U$2, $P$3:$P$5002, 0) - 1, 0, 1, $E$1))</f>
        <v>-2.377315471779696</v>
      </c>
      <c r="V3279" s="60">
        <f t="array" aca="1" ref="V3279:V3282" ca="1">TRANSPOSE(OFFSET($L$3, MATCH($R3279 &amp; "/" &amp; V$2, $P$3:$P$5002, 0) - 1, 0, 1, $E$1))</f>
        <v>-1.0344490766926681E-2</v>
      </c>
      <c r="W3279" s="60">
        <f t="array" aca="1" ref="W3279:W3282" ca="1">TRANSPOSE(OFFSET($L$3, MATCH($R3279 &amp; "/" &amp; W$2, $P$3:$P$5002, 0) - 1, 0, 1, $E$1))</f>
        <v>1.5907339658073452</v>
      </c>
      <c r="X3279" s="60">
        <f t="array" aca="1" ref="X3279:X3282" ca="1">TRANSPOSE(OFFSET($L$3, MATCH($R3279 &amp; "/" &amp; X$2, $P$3:$P$5002, 0) - 1, 0, 1, $E$1))</f>
        <v>0.67845064819188139</v>
      </c>
      <c r="Y3279" s="52">
        <f ca="1">$B$11 * EXP(($E$3 - $C$11^2/2) * Y$2 + $C$11*SQRT(Y$2)*T3279)</f>
        <v>97.79512654412963</v>
      </c>
      <c r="Z3279" s="52">
        <f ca="1">Y3279 * EXP(($E$3 - $C$11^2/2) * (Z$2-Y$2) + $C$11*SQRT(Z$2-Y$2)*U3279)</f>
        <v>48.167287276189619</v>
      </c>
      <c r="AA3279" s="52">
        <f ca="1">Z3279 * EXP(($E$3 - $C$11^2/2) * (AA$2-Z$2) + $C$11*SQRT(AA$2-Z$2)*V3279)</f>
        <v>48.258730585712428</v>
      </c>
      <c r="AB3279" s="52">
        <f ca="1">AA3279 * EXP(($E$3 - $C$11^2/2) * (AB$2-AA$2) + $C$11*SQRT(AB$2-AA$2)*W3279)</f>
        <v>78.163043469414134</v>
      </c>
      <c r="AC3279" s="52">
        <f ca="1">AB3279 * EXP(($E$3 - $C$11^2/2) * (AC$2-AB$2) + $C$11*SQRT(AC$2-AB$2)*X3279)</f>
        <v>96.286886912358582</v>
      </c>
      <c r="AD3279" s="47"/>
      <c r="AE3279" s="3" t="s">
        <v>69</v>
      </c>
      <c r="AF3279" s="20" cm="1">
        <f t="array" aca="1" ref="AF3279" ca="1">MIN(Y3279:Y3282 / $D$11:$D$14)</f>
        <v>0.6673536076339055</v>
      </c>
      <c r="AG3279" s="20" cm="1">
        <f t="array" aca="1" ref="AG3279" ca="1">MIN(Z3279:Z3282 / $D$11:$D$14)</f>
        <v>0.48167287276189619</v>
      </c>
      <c r="AH3279" s="20" cm="1">
        <f t="array" aca="1" ref="AH3279" ca="1">MIN(AA3279:AA3282 / $D$11:$D$14)</f>
        <v>0.48258730585712428</v>
      </c>
      <c r="AI3279" s="20" cm="1">
        <f t="array" aca="1" ref="AI3279" ca="1">MIN(AB3279:AB3282 / $D$11:$D$14)</f>
        <v>0.7816304346941414</v>
      </c>
      <c r="AJ3279" s="20" cm="1">
        <f t="array" aca="1" ref="AJ3279" ca="1">MIN(AC3279:AC3282 / $D$11:$D$14)</f>
        <v>0.96286886912358582</v>
      </c>
      <c r="AK3279" s="72">
        <f t="array" aca="1" ref="AK3279" ca="1">SUMPRODUCT(AF3280:AJ3280, EXP(-$E$3*$AF$2:$AJ$2))</f>
        <v>89562.090053211548</v>
      </c>
      <c r="AL3279" s="70">
        <f ca="1">MAX(AC3280 - $D$11, 0) * EXP(-$E$2*$E$3)</f>
        <v>147.44748775068678</v>
      </c>
    </row>
    <row r="3280" spans="6:38" ht="14.55" customHeight="1" x14ac:dyDescent="0.3">
      <c r="F3280" s="79"/>
      <c r="G3280" s="3">
        <v>3278</v>
      </c>
      <c r="H3280" s="61">
        <v>-0.35936622752785091</v>
      </c>
      <c r="I3280" s="61">
        <v>-0.93344638747119479</v>
      </c>
      <c r="J3280" s="61">
        <v>0.39571709287117107</v>
      </c>
      <c r="K3280" s="62">
        <v>0.41691528858355048</v>
      </c>
      <c r="L3280" s="60">
        <f t="array" ref="L3280:O3280">TRANSPOSE(MMULT(Option!$B$25:$E$28, TRANSPOSE(H3280:K3280)))</f>
        <v>-0.35936622752785091</v>
      </c>
      <c r="M3280" s="60">
        <v>-0.9992642365651061</v>
      </c>
      <c r="N3280" s="60">
        <v>-4.0617826778026112E-2</v>
      </c>
      <c r="O3280" s="60">
        <v>4.6080858525803459E-2</v>
      </c>
      <c r="P3280" s="56" t="str">
        <f t="shared" si="4130"/>
        <v>656/3</v>
      </c>
      <c r="R3280" s="80"/>
      <c r="S3280" s="3" t="s">
        <v>29</v>
      </c>
      <c r="T3280" s="60">
        <f ca="1"/>
        <v>0.69914806599599488</v>
      </c>
      <c r="U3280" s="60">
        <f ca="1"/>
        <v>0.23956105384323489</v>
      </c>
      <c r="V3280" s="60">
        <f ca="1"/>
        <v>-0.49491298428404784</v>
      </c>
      <c r="W3280" s="60">
        <f ca="1"/>
        <v>1.4134354258733013</v>
      </c>
      <c r="X3280" s="60">
        <f ca="1"/>
        <v>1.6007184607091625</v>
      </c>
      <c r="Y3280" s="52">
        <f ca="1">$B$12 * EXP(($E$3 - $C$12^2/2) * Y$2 + $C$12*SQRT(Y$2)*T3280)</f>
        <v>123.95450533041814</v>
      </c>
      <c r="Z3280" s="52">
        <f ca="1">Y3280 * EXP(($E$3 - $C$12^2/2) * (Z$2-Y$2) + $C$12*SQRT(Z$2-Y$2)*U3280)</f>
        <v>133.85845315856685</v>
      </c>
      <c r="AA3280" s="52">
        <f ca="1">Z3280 * EXP(($E$3 - $C$12^2/2) * (AA$2-Z$2) + $C$12*SQRT(AA$2-Z$2)*V3280)</f>
        <v>115.967389508271</v>
      </c>
      <c r="AB3280" s="52">
        <f ca="1">AA3280 * EXP(($E$3 - $C$12^2/2) * (AB$2-AA$2) + $C$12*SQRT(AB$2-AA$2)*W3280)</f>
        <v>178.09901406268278</v>
      </c>
      <c r="AC3280" s="52">
        <f ca="1">AB3280 * EXP(($E$3 - $C$12^2/2) * (AC$2-AB$2) + $C$12*SQRT(AC$2-AB$2)*X3280)</f>
        <v>289.32632189863625</v>
      </c>
      <c r="AD3280" s="47"/>
      <c r="AE3280" s="3" t="s">
        <v>47</v>
      </c>
      <c r="AF3280" s="64">
        <f t="shared" ref="AF3280" ca="1" si="4146">($B$5*AF3282 + (1 + $B$6)*AF3281)*$B$2</f>
        <v>0</v>
      </c>
      <c r="AG3280" s="64">
        <f t="shared" ref="AG3280" ca="1" si="4147">($B$5*AG3282 + (1 + $B$6)*AG3281)*$B$2</f>
        <v>0</v>
      </c>
      <c r="AH3280" s="64">
        <f t="shared" ref="AH3280" ca="1" si="4148">($B$5*AH3282 + (1 + $B$6)*AH3281)*$B$2</f>
        <v>0</v>
      </c>
      <c r="AI3280" s="64">
        <f t="shared" ref="AI3280" ca="1" si="4149">($B$5*AI3282 + (1 + $B$6)*AI3281)*$B$2</f>
        <v>0</v>
      </c>
      <c r="AJ3280" s="64" cm="1">
        <f t="array" aca="1" ref="AJ3280" ca="1">($B$5*AJ3282 + (1 + $B$6)*AJ3281 + AND(NOT(AF3281:AJ3281)))*$B$2</f>
        <v>114999.99999999999</v>
      </c>
      <c r="AK3280" s="73"/>
      <c r="AL3280" s="70"/>
    </row>
    <row r="3281" spans="6:38" ht="14.55" customHeight="1" x14ac:dyDescent="0.3">
      <c r="F3281" s="79"/>
      <c r="G3281" s="3">
        <v>3279</v>
      </c>
      <c r="H3281" s="61">
        <v>8.2305384186781905E-2</v>
      </c>
      <c r="I3281" s="61">
        <v>0.51102723995195998</v>
      </c>
      <c r="J3281" s="61">
        <v>-8.0457960285199859E-2</v>
      </c>
      <c r="K3281" s="62">
        <v>0.71774460727510547</v>
      </c>
      <c r="L3281" s="60">
        <f t="array" ref="L3281:O3281">TRANSPOSE(MMULT(Option!$B$25:$E$28, TRANSPOSE(H3281:K3281)))</f>
        <v>8.2305384186781905E-2</v>
      </c>
      <c r="M3281" s="60">
        <v>0.50128635552755629</v>
      </c>
      <c r="N3281" s="60">
        <v>9.6073460680784442E-2</v>
      </c>
      <c r="O3281" s="60">
        <v>0.7656764720343423</v>
      </c>
      <c r="P3281" s="56" t="str">
        <f t="shared" si="4130"/>
        <v>656/4</v>
      </c>
      <c r="R3281" s="80"/>
      <c r="S3281" s="3" t="s">
        <v>31</v>
      </c>
      <c r="T3281" s="60">
        <f ca="1"/>
        <v>-1.3647840905559594</v>
      </c>
      <c r="U3281" s="60">
        <f ca="1"/>
        <v>-0.67579111956237126</v>
      </c>
      <c r="V3281" s="60">
        <f ca="1"/>
        <v>0.96579558805206023</v>
      </c>
      <c r="W3281" s="60">
        <f ca="1"/>
        <v>1.7589626884101741</v>
      </c>
      <c r="X3281" s="60">
        <f ca="1"/>
        <v>0.74244778554764257</v>
      </c>
      <c r="Y3281" s="52">
        <f ca="1">$B$13 * EXP(($E$3 - $C$13^2/2) * Y$2 + $C$13*SQRT(Y$2)*T3281)</f>
        <v>66.735360763390545</v>
      </c>
      <c r="Z3281" s="52">
        <f ca="1">Y3281 * EXP(($E$3 - $C$13^2/2) * (Z$2-Y$2) + $C$13*SQRT(Z$2-Y$2)*U3281)</f>
        <v>54.762060248626803</v>
      </c>
      <c r="AA3281" s="52">
        <f ca="1">Z3281 * EXP(($E$3 - $C$13^2/2) * (AA$2-Z$2) + $C$13*SQRT(AA$2-Z$2)*V3281)</f>
        <v>73.533148119050608</v>
      </c>
      <c r="AB3281" s="52">
        <f ca="1">AA3281 * EXP(($E$3 - $C$13^2/2) * (AB$2-AA$2) + $C$13*SQRT(AB$2-AA$2)*W3281)</f>
        <v>125.26419988714406</v>
      </c>
      <c r="AC3281" s="52">
        <f ca="1">AB3281 * EXP(($E$3 - $C$13^2/2) * (AC$2-AB$2) + $C$13*SQRT(AC$2-AB$2)*X3281)</f>
        <v>157.30072853527219</v>
      </c>
      <c r="AD3281" s="47"/>
      <c r="AE3281" s="3" t="s">
        <v>46</v>
      </c>
      <c r="AF3281" s="52" t="b">
        <f t="shared" ref="AF3281" ca="1" si="4150">AF3279 &gt;= $B$4</f>
        <v>0</v>
      </c>
      <c r="AG3281" s="52" t="b">
        <f t="array" aca="1" ref="AG3281" ca="1">AND(AG3279 &gt;= $B$4, NOT(OR($AF3281:AF3281)))</f>
        <v>0</v>
      </c>
      <c r="AH3281" s="52" t="b">
        <f t="array" aca="1" ref="AH3281" ca="1">AND(AH3279 &gt;= $B$4, NOT(OR($AF3281:AG3281)))</f>
        <v>0</v>
      </c>
      <c r="AI3281" s="52" t="b">
        <f t="array" aca="1" ref="AI3281" ca="1">AND(AI3279 &gt;= $B$4, NOT(OR($AF3281:AH3281)))</f>
        <v>0</v>
      </c>
      <c r="AJ3281" s="52" t="b">
        <f t="array" aca="1" ref="AJ3281" ca="1">AND(AJ3279 &gt;= $B$4, NOT(OR($AF3281:AI3281)))</f>
        <v>0</v>
      </c>
      <c r="AK3281" s="73"/>
      <c r="AL3281" s="70"/>
    </row>
    <row r="3282" spans="6:38" ht="14.55" customHeight="1" x14ac:dyDescent="0.3">
      <c r="F3282" s="79"/>
      <c r="G3282" s="3">
        <v>3280</v>
      </c>
      <c r="H3282" s="61">
        <v>1.8182886879228897</v>
      </c>
      <c r="I3282" s="61">
        <v>-0.96493854505433418</v>
      </c>
      <c r="J3282" s="61">
        <v>-1.039601801228393</v>
      </c>
      <c r="K3282" s="62">
        <v>-1.6575709264808969</v>
      </c>
      <c r="L3282" s="60">
        <f t="array" ref="L3282:O3282">TRANSPOSE(MMULT(Option!$B$25:$E$28, TRANSPOSE(H3282:K3282)))</f>
        <v>1.8182886879228897</v>
      </c>
      <c r="M3282" s="60">
        <v>-0.15706530956925258</v>
      </c>
      <c r="N3282" s="60">
        <v>-0.43845747533241158</v>
      </c>
      <c r="O3282" s="60">
        <v>-1.147733181525098</v>
      </c>
      <c r="P3282" s="56" t="str">
        <f t="shared" si="4130"/>
        <v>656/5</v>
      </c>
      <c r="R3282" s="80"/>
      <c r="S3282" s="3" t="s">
        <v>30</v>
      </c>
      <c r="T3282" s="60">
        <f ca="1"/>
        <v>9.6953030074935775E-3</v>
      </c>
      <c r="U3282" s="60">
        <f ca="1"/>
        <v>-0.50670182163531019</v>
      </c>
      <c r="V3282" s="60">
        <f ca="1"/>
        <v>-0.47904776003326599</v>
      </c>
      <c r="W3282" s="60">
        <f ca="1"/>
        <v>1.238886135168539</v>
      </c>
      <c r="X3282" s="60">
        <f ca="1"/>
        <v>1.243982648639629</v>
      </c>
      <c r="Y3282" s="52">
        <f ca="1">$B$14 * EXP(($E$3 - $C$14^2/2) * Y$2 + $C$14*SQRT(Y$2)*T3282)</f>
        <v>100.79399464120723</v>
      </c>
      <c r="Z3282" s="52">
        <f ca="1">Y3282 * EXP(($E$3 - $C$14^2/2) * (Z$2-Y$2) + $C$14*SQRT(Z$2-Y$2)*U3282)</f>
        <v>87.013930837044711</v>
      </c>
      <c r="AA3282" s="52">
        <f ca="1">Z3282 * EXP(($E$3 - $C$14^2/2) * (AA$2-Z$2) + $C$14*SQRT(AA$2-Z$2)*V3282)</f>
        <v>75.743596214220062</v>
      </c>
      <c r="AB3282" s="52">
        <f ca="1">AA3282 * EXP(($E$3 - $C$14^2/2) * (AB$2-AA$2) + $C$14*SQRT(AB$2-AA$2)*W3282)</f>
        <v>110.39002129534445</v>
      </c>
      <c r="AC3282" s="52">
        <f ca="1">AB3282 * EXP(($E$3 - $C$14^2/2) * (AC$2-AB$2) + $C$14*SQRT(AC$2-AB$2)*X3282)</f>
        <v>161.13049063301509</v>
      </c>
      <c r="AD3282" s="47"/>
      <c r="AE3282" s="3" t="s">
        <v>68</v>
      </c>
      <c r="AF3282" s="52" t="b">
        <f ca="1">AND(AF3279&gt;$B$3, NOT(OR($AF3281:AF3281)))</f>
        <v>0</v>
      </c>
      <c r="AG3282" s="52" t="b">
        <f ca="1">AND(AG3279&gt;$B$3, NOT(OR($AF3281:AG3281)))</f>
        <v>0</v>
      </c>
      <c r="AH3282" s="52" t="b">
        <f ca="1">AND(AH3279&gt;$B$3, NOT(OR($AF3281:AH3281)))</f>
        <v>0</v>
      </c>
      <c r="AI3282" s="52" t="b">
        <f ca="1">AND(AI3279&gt;$B$3, NOT(OR($AF3281:AI3281)))</f>
        <v>0</v>
      </c>
      <c r="AJ3282" s="52" t="b">
        <f ca="1">AND(AJ3279&gt;$B$3, NOT(OR($AF3281:AJ3281)))</f>
        <v>1</v>
      </c>
      <c r="AK3282" s="74"/>
      <c r="AL3282" s="70"/>
    </row>
    <row r="3283" spans="6:38" ht="14.55" customHeight="1" x14ac:dyDescent="0.3">
      <c r="F3283" s="79"/>
      <c r="G3283" s="3">
        <v>3281</v>
      </c>
      <c r="H3283" s="61">
        <v>1.2631040141337859</v>
      </c>
      <c r="I3283" s="61">
        <v>0.73554003962697223</v>
      </c>
      <c r="J3283" s="61">
        <v>-1.0730897409331508</v>
      </c>
      <c r="K3283" s="62">
        <v>1.3936258252571234</v>
      </c>
      <c r="L3283" s="60">
        <f t="array" ref="L3283:O3283">TRANSPOSE(MMULT(Option!$B$25:$E$28, TRANSPOSE(H3283:K3283)))</f>
        <v>1.2631040141337859</v>
      </c>
      <c r="M3283" s="60">
        <v>1.179375187305798</v>
      </c>
      <c r="N3283" s="60">
        <v>-0.24465432039997626</v>
      </c>
      <c r="O3283" s="60">
        <v>1.6818353859907047</v>
      </c>
      <c r="P3283" s="56" t="str">
        <f t="shared" si="4130"/>
        <v>657/1</v>
      </c>
      <c r="R3283" s="80">
        <v>821</v>
      </c>
      <c r="S3283" s="3" t="s">
        <v>28</v>
      </c>
      <c r="T3283" s="60">
        <f t="array" aca="1" ref="T3283:T3286" ca="1">TRANSPOSE(OFFSET($L$3, MATCH($R3283 &amp; "/" &amp; T$2, $P$3:$P$5002, 0) - 1, 0, 1, $E$1))</f>
        <v>1.7441240261068751</v>
      </c>
      <c r="U3283" s="60">
        <f t="array" aca="1" ref="U3283:U3286" ca="1">TRANSPOSE(OFFSET($L$3, MATCH($R3283 &amp; "/" &amp; U$2, $P$3:$P$5002, 0) - 1, 0, 1, $E$1))</f>
        <v>-0.441519739629265</v>
      </c>
      <c r="V3283" s="60">
        <f t="array" aca="1" ref="V3283:V3286" ca="1">TRANSPOSE(OFFSET($L$3, MATCH($R3283 &amp; "/" &amp; V$2, $P$3:$P$5002, 0) - 1, 0, 1, $E$1))</f>
        <v>0.24139979284120197</v>
      </c>
      <c r="W3283" s="60">
        <f t="array" aca="1" ref="W3283:W3286" ca="1">TRANSPOSE(OFFSET($L$3, MATCH($R3283 &amp; "/" &amp; W$2, $P$3:$P$5002, 0) - 1, 0, 1, $E$1))</f>
        <v>0.75923911101771446</v>
      </c>
      <c r="X3283" s="60">
        <f t="array" aca="1" ref="X3283:X3286" ca="1">TRANSPOSE(OFFSET($L$3, MATCH($R3283 &amp; "/" &amp; X$2, $P$3:$P$5002, 0) - 1, 0, 1, $E$1))</f>
        <v>-0.46053564596256236</v>
      </c>
      <c r="Y3283" s="52">
        <f ca="1">$B$11 * EXP(($E$3 - $C$11^2/2) * Y$2 + $C$11*SQRT(Y$2)*T3283)</f>
        <v>169.59400821625886</v>
      </c>
      <c r="Z3283" s="52">
        <f ca="1">Y3283 * EXP(($E$3 - $C$11^2/2) * (Z$2-Y$2) + $C$11*SQRT(Z$2-Y$2)*U3283)</f>
        <v>149.29906947366391</v>
      </c>
      <c r="AA3283" s="52">
        <f ca="1">Z3283 * EXP(($E$3 - $C$11^2/2) * (AA$2-Z$2) + $C$11*SQRT(AA$2-Z$2)*V3283)</f>
        <v>161.31700589286427</v>
      </c>
      <c r="AB3283" s="52">
        <f ca="1">AA3283 * EXP(($E$3 - $C$11^2/2) * (AB$2-AA$2) + $C$11*SQRT(AB$2-AA$2)*W3283)</f>
        <v>203.59712079318032</v>
      </c>
      <c r="AC3283" s="52">
        <f ca="1">AB3283 * EXP(($E$3 - $C$11^2/2) * (AC$2-AB$2) + $C$11*SQRT(AC$2-AB$2)*X3283)</f>
        <v>178.21353199953322</v>
      </c>
      <c r="AD3283" s="47"/>
      <c r="AE3283" s="3" t="s">
        <v>69</v>
      </c>
      <c r="AF3283" s="20" cm="1">
        <f t="array" aca="1" ref="AF3283" ca="1">MIN(Y3283:Y3286 / $D$11:$D$14)</f>
        <v>0.89904657613726546</v>
      </c>
      <c r="AG3283" s="20" cm="1">
        <f t="array" aca="1" ref="AG3283" ca="1">MIN(Z3283:Z3286 / $D$11:$D$14)</f>
        <v>0.86525330907075437</v>
      </c>
      <c r="AH3283" s="20" cm="1">
        <f t="array" aca="1" ref="AH3283" ca="1">MIN(AA3283:AA3286 / $D$11:$D$14)</f>
        <v>0.71102385278657887</v>
      </c>
      <c r="AI3283" s="20" cm="1">
        <f t="array" aca="1" ref="AI3283" ca="1">MIN(AB3283:AB3286 / $D$11:$D$14)</f>
        <v>0.78716089388915877</v>
      </c>
      <c r="AJ3283" s="20" cm="1">
        <f t="array" aca="1" ref="AJ3283" ca="1">MIN(AC3283:AC3286 / $D$11:$D$14)</f>
        <v>0.80103186050858244</v>
      </c>
      <c r="AK3283" s="72">
        <f t="array" aca="1" ref="AK3283" ca="1">SUMPRODUCT(AF3284:AJ3284, EXP(-$E$3*$AF$2:$AJ$2))</f>
        <v>117403.09269126164</v>
      </c>
      <c r="AL3283" s="70">
        <f ca="1">MAX(AC3284 - $D$11, 0) * EXP(-$E$2*$E$3)</f>
        <v>15.508529948090725</v>
      </c>
    </row>
    <row r="3284" spans="6:38" ht="14.55" customHeight="1" x14ac:dyDescent="0.3">
      <c r="F3284" s="79"/>
      <c r="G3284" s="3">
        <v>3282</v>
      </c>
      <c r="H3284" s="61">
        <v>5.0491530236509943E-2</v>
      </c>
      <c r="I3284" s="61">
        <v>-0.20257769144259841</v>
      </c>
      <c r="J3284" s="61">
        <v>1.344536396920045</v>
      </c>
      <c r="K3284" s="62">
        <v>-0.9302878126181463</v>
      </c>
      <c r="L3284" s="60">
        <f t="array" ref="L3284:O3284">TRANSPOSE(MMULT(Option!$B$25:$E$28, TRANSPOSE(H3284:K3284)))</f>
        <v>5.0491530236509943E-2</v>
      </c>
      <c r="M3284" s="60">
        <v>-0.16546890893441907</v>
      </c>
      <c r="N3284" s="60">
        <v>1.1480691714246329</v>
      </c>
      <c r="O3284" s="60">
        <v>-0.56707493393924346</v>
      </c>
      <c r="P3284" s="56" t="str">
        <f t="shared" si="4130"/>
        <v>657/2</v>
      </c>
      <c r="R3284" s="80"/>
      <c r="S3284" s="3" t="s">
        <v>29</v>
      </c>
      <c r="T3284" s="60">
        <f ca="1"/>
        <v>1.1960361035015752</v>
      </c>
      <c r="U3284" s="60">
        <f ca="1"/>
        <v>-0.51747126717742131</v>
      </c>
      <c r="V3284" s="60">
        <f ca="1"/>
        <v>6.1628779647174836E-3</v>
      </c>
      <c r="W3284" s="60">
        <f ca="1"/>
        <v>-0.15973829208430695</v>
      </c>
      <c r="X3284" s="60">
        <f ca="1"/>
        <v>-2.9921404734116197E-3</v>
      </c>
      <c r="Y3284" s="52">
        <f ca="1">$B$12 * EXP(($E$3 - $C$12^2/2) * Y$2 + $C$12*SQRT(Y$2)*T3284)</f>
        <v>143.88020117475958</v>
      </c>
      <c r="Z3284" s="52">
        <f ca="1">Y3284 * EXP(($E$3 - $C$12^2/2) * (Z$2-Y$2) + $C$12*SQRT(Z$2-Y$2)*U3284)</f>
        <v>123.80894817076135</v>
      </c>
      <c r="AA3284" s="52">
        <f ca="1">Z3284 * EXP(($E$3 - $C$12^2/2) * (AA$2-Z$2) + $C$12*SQRT(AA$2-Z$2)*V3284)</f>
        <v>124.65980913247816</v>
      </c>
      <c r="AB3284" s="52">
        <f ca="1">AA3284 * EXP(($E$3 - $C$12^2/2) * (AB$2-AA$2) + $C$12*SQRT(AB$2-AA$2)*W3284)</f>
        <v>119.42242682184424</v>
      </c>
      <c r="AC3284" s="52">
        <f ca="1">AB3284 * EXP(($E$3 - $C$12^2/2) * (AC$2-AB$2) + $C$12*SQRT(AC$2-AB$2)*X3284)</f>
        <v>119.91334662881151</v>
      </c>
      <c r="AD3284" s="47"/>
      <c r="AE3284" s="3" t="s">
        <v>47</v>
      </c>
      <c r="AF3284" s="64">
        <f t="shared" ref="AF3284" ca="1" si="4151">($B$5*AF3286 + (1 + $B$6)*AF3285)*$B$2</f>
        <v>15000</v>
      </c>
      <c r="AG3284" s="64">
        <f t="shared" ref="AG3284" ca="1" si="4152">($B$5*AG3286 + (1 + $B$6)*AG3285)*$B$2</f>
        <v>15000</v>
      </c>
      <c r="AH3284" s="64">
        <f t="shared" ref="AH3284" ca="1" si="4153">($B$5*AH3286 + (1 + $B$6)*AH3285)*$B$2</f>
        <v>0</v>
      </c>
      <c r="AI3284" s="64">
        <f t="shared" ref="AI3284" ca="1" si="4154">($B$5*AI3286 + (1 + $B$6)*AI3285)*$B$2</f>
        <v>0</v>
      </c>
      <c r="AJ3284" s="64" cm="1">
        <f t="array" aca="1" ref="AJ3284" ca="1">($B$5*AJ3286 + (1 + $B$6)*AJ3285 + AND(NOT(AF3285:AJ3285)))*$B$2</f>
        <v>114999.99999999999</v>
      </c>
      <c r="AK3284" s="73"/>
      <c r="AL3284" s="70"/>
    </row>
    <row r="3285" spans="6:38" ht="14.55" customHeight="1" x14ac:dyDescent="0.3">
      <c r="F3285" s="79"/>
      <c r="G3285" s="3">
        <v>3283</v>
      </c>
      <c r="H3285" s="61">
        <v>-1.5876618731232011</v>
      </c>
      <c r="I3285" s="61">
        <v>1.4972562747835172</v>
      </c>
      <c r="J3285" s="61">
        <v>1.7582504319828354</v>
      </c>
      <c r="K3285" s="62">
        <v>-0.20777397168997769</v>
      </c>
      <c r="L3285" s="60">
        <f t="array" ref="L3285:O3285">TRANSPOSE(MMULT(Option!$B$25:$E$28, TRANSPOSE(H3285:K3285)))</f>
        <v>-1.5876618731232011</v>
      </c>
      <c r="M3285" s="60">
        <v>0.73719329353933327</v>
      </c>
      <c r="N3285" s="60">
        <v>1.301298029612207</v>
      </c>
      <c r="O3285" s="60">
        <v>-7.7742677114863407E-2</v>
      </c>
      <c r="P3285" s="56" t="str">
        <f t="shared" si="4130"/>
        <v>657/3</v>
      </c>
      <c r="R3285" s="80"/>
      <c r="S3285" s="3" t="s">
        <v>31</v>
      </c>
      <c r="T3285" s="60">
        <f ca="1"/>
        <v>0.52104743359767391</v>
      </c>
      <c r="U3285" s="60">
        <f ca="1"/>
        <v>-1.0368240071443215</v>
      </c>
      <c r="V3285" s="60">
        <f ca="1"/>
        <v>-0.6710544315153153</v>
      </c>
      <c r="W3285" s="60">
        <f ca="1"/>
        <v>0.32242229854108617</v>
      </c>
      <c r="X3285" s="60">
        <f ca="1"/>
        <v>4.1560183890925639E-2</v>
      </c>
      <c r="Y3285" s="52">
        <f ca="1">$B$13 * EXP(($E$3 - $C$13^2/2) * Y$2 + $C$13*SQRT(Y$2)*T3285)</f>
        <v>117.50541481653678</v>
      </c>
      <c r="Z3285" s="52">
        <f ca="1">Y3285 * EXP(($E$3 - $C$13^2/2) * (Z$2-Y$2) + $C$13*SQRT(Z$2-Y$2)*U3285)</f>
        <v>86.525330907075443</v>
      </c>
      <c r="AA3285" s="52">
        <f ca="1">Z3285 * EXP(($E$3 - $C$13^2/2) * (AA$2-Z$2) + $C$13*SQRT(AA$2-Z$2)*V3285)</f>
        <v>71.102385278657891</v>
      </c>
      <c r="AB3285" s="52">
        <f ca="1">AA3285 * EXP(($E$3 - $C$13^2/2) * (AB$2-AA$2) + $C$13*SQRT(AB$2-AA$2)*W3285)</f>
        <v>78.716089388915876</v>
      </c>
      <c r="AC3285" s="52">
        <f ca="1">AB3285 * EXP(($E$3 - $C$13^2/2) * (AC$2-AB$2) + $C$13*SQRT(AC$2-AB$2)*X3285)</f>
        <v>80.103186050858241</v>
      </c>
      <c r="AD3285" s="47"/>
      <c r="AE3285" s="3" t="s">
        <v>46</v>
      </c>
      <c r="AF3285" s="52" t="b">
        <f t="shared" ref="AF3285" ca="1" si="4155">AF3283 &gt;= $B$4</f>
        <v>0</v>
      </c>
      <c r="AG3285" s="52" t="b">
        <f t="array" aca="1" ref="AG3285" ca="1">AND(AG3283 &gt;= $B$4, NOT(OR($AF3285:AF3285)))</f>
        <v>0</v>
      </c>
      <c r="AH3285" s="52" t="b">
        <f t="array" aca="1" ref="AH3285" ca="1">AND(AH3283 &gt;= $B$4, NOT(OR($AF3285:AG3285)))</f>
        <v>0</v>
      </c>
      <c r="AI3285" s="52" t="b">
        <f t="array" aca="1" ref="AI3285" ca="1">AND(AI3283 &gt;= $B$4, NOT(OR($AF3285:AH3285)))</f>
        <v>0</v>
      </c>
      <c r="AJ3285" s="52" t="b">
        <f t="array" aca="1" ref="AJ3285" ca="1">AND(AJ3283 &gt;= $B$4, NOT(OR($AF3285:AI3285)))</f>
        <v>0</v>
      </c>
      <c r="AK3285" s="73"/>
      <c r="AL3285" s="70"/>
    </row>
    <row r="3286" spans="6:38" ht="14.55" customHeight="1" x14ac:dyDescent="0.3">
      <c r="F3286" s="79"/>
      <c r="G3286" s="3">
        <v>3284</v>
      </c>
      <c r="H3286" s="61">
        <v>1.4640715123924577</v>
      </c>
      <c r="I3286" s="61">
        <v>-0.21719276420720018</v>
      </c>
      <c r="J3286" s="61">
        <v>0.24520507910826733</v>
      </c>
      <c r="K3286" s="62">
        <v>0.26170524745241885</v>
      </c>
      <c r="L3286" s="60">
        <f t="array" ref="L3286:O3286">TRANSPOSE(MMULT(Option!$B$25:$E$28, TRANSPOSE(H3286:K3286)))</f>
        <v>1.4640715123924577</v>
      </c>
      <c r="M3286" s="60">
        <v>0.38656814848174503</v>
      </c>
      <c r="N3286" s="60">
        <v>0.7441202779513989</v>
      </c>
      <c r="O3286" s="60">
        <v>0.80072430444458464</v>
      </c>
      <c r="P3286" s="56" t="str">
        <f t="shared" si="4130"/>
        <v>657/4</v>
      </c>
      <c r="R3286" s="80"/>
      <c r="S3286" s="3" t="s">
        <v>30</v>
      </c>
      <c r="T3286" s="60">
        <f ca="1"/>
        <v>-0.37140145674518044</v>
      </c>
      <c r="U3286" s="60">
        <f ca="1"/>
        <v>0.50192416124424055</v>
      </c>
      <c r="V3286" s="60">
        <f ca="1"/>
        <v>-5.5351542601039874E-2</v>
      </c>
      <c r="W3286" s="60">
        <f ca="1"/>
        <v>1.6248965511898368</v>
      </c>
      <c r="X3286" s="60">
        <f ca="1"/>
        <v>0.23346717609175965</v>
      </c>
      <c r="Y3286" s="52">
        <f ca="1">$B$14 * EXP(($E$3 - $C$14^2/2) * Y$2 + $C$14*SQRT(Y$2)*T3286)</f>
        <v>89.904657613726542</v>
      </c>
      <c r="Z3286" s="52">
        <f ca="1">Y3286 * EXP(($E$3 - $C$14^2/2) * (Z$2-Y$2) + $C$14*SQRT(Z$2-Y$2)*U3286)</f>
        <v>105.03850501237579</v>
      </c>
      <c r="AA3286" s="52">
        <f ca="1">Z3286 * EXP(($E$3 - $C$14^2/2) * (AA$2-Z$2) + $C$14*SQRT(AA$2-Z$2)*V3286)</f>
        <v>103.82653091513531</v>
      </c>
      <c r="AB3286" s="52">
        <f ca="1">AA3286 * EXP(($E$3 - $C$14^2/2) * (AB$2-AA$2) + $C$14*SQRT(AB$2-AA$2)*W3286)</f>
        <v>169.8966820954893</v>
      </c>
      <c r="AC3286" s="52">
        <f ca="1">AB3286 * EXP(($E$3 - $C$14^2/2) * (AC$2-AB$2) + $C$14*SQRT(AC$2-AB$2)*X3286)</f>
        <v>183.1362942110195</v>
      </c>
      <c r="AD3286" s="47"/>
      <c r="AE3286" s="3" t="s">
        <v>68</v>
      </c>
      <c r="AF3286" s="52" t="b">
        <f ca="1">AND(AF3283&gt;$B$3, NOT(OR($AF3285:AF3285)))</f>
        <v>1</v>
      </c>
      <c r="AG3286" s="52" t="b">
        <f ca="1">AND(AG3283&gt;$B$3, NOT(OR($AF3285:AG3285)))</f>
        <v>1</v>
      </c>
      <c r="AH3286" s="52" t="b">
        <f ca="1">AND(AH3283&gt;$B$3, NOT(OR($AF3285:AH3285)))</f>
        <v>0</v>
      </c>
      <c r="AI3286" s="52" t="b">
        <f ca="1">AND(AI3283&gt;$B$3, NOT(OR($AF3285:AI3285)))</f>
        <v>0</v>
      </c>
      <c r="AJ3286" s="52" t="b">
        <f ca="1">AND(AJ3283&gt;$B$3, NOT(OR($AF3285:AJ3285)))</f>
        <v>1</v>
      </c>
      <c r="AK3286" s="74"/>
      <c r="AL3286" s="70"/>
    </row>
    <row r="3287" spans="6:38" ht="14.55" customHeight="1" x14ac:dyDescent="0.3">
      <c r="F3287" s="79"/>
      <c r="G3287" s="3">
        <v>3285</v>
      </c>
      <c r="H3287" s="61">
        <v>-0.50867527010330049</v>
      </c>
      <c r="I3287" s="61">
        <v>-0.51175549517563024</v>
      </c>
      <c r="J3287" s="61">
        <v>-0.74939484510229892</v>
      </c>
      <c r="K3287" s="62">
        <v>-0.44656212811422158</v>
      </c>
      <c r="L3287" s="60">
        <f t="array" ref="L3287:O3287">TRANSPOSE(MMULT(Option!$B$25:$E$28, TRANSPOSE(H3287:K3287)))</f>
        <v>-0.50867527010330049</v>
      </c>
      <c r="M3287" s="60">
        <v>-0.67250176683170693</v>
      </c>
      <c r="N3287" s="60">
        <v>-0.99568018901233157</v>
      </c>
      <c r="O3287" s="60">
        <v>-0.86615900997390838</v>
      </c>
      <c r="P3287" s="56" t="str">
        <f t="shared" si="4130"/>
        <v>657/5</v>
      </c>
      <c r="R3287" s="80">
        <v>822</v>
      </c>
      <c r="S3287" s="3" t="s">
        <v>28</v>
      </c>
      <c r="T3287" s="60">
        <f t="array" aca="1" ref="T3287:T3290" ca="1">TRANSPOSE(OFFSET($L$3, MATCH($R3287 &amp; "/" &amp; T$2, $P$3:$P$5002, 0) - 1, 0, 1, $E$1))</f>
        <v>-1.3076181625243164</v>
      </c>
      <c r="U3287" s="60">
        <f t="array" aca="1" ref="U3287:U3290" ca="1">TRANSPOSE(OFFSET($L$3, MATCH($R3287 &amp; "/" &amp; U$2, $P$3:$P$5002, 0) - 1, 0, 1, $E$1))</f>
        <v>-0.34556618279375612</v>
      </c>
      <c r="V3287" s="60">
        <f t="array" aca="1" ref="V3287:V3290" ca="1">TRANSPOSE(OFFSET($L$3, MATCH($R3287 &amp; "/" &amp; V$2, $P$3:$P$5002, 0) - 1, 0, 1, $E$1))</f>
        <v>-2.3917393950033978</v>
      </c>
      <c r="W3287" s="60">
        <f t="array" aca="1" ref="W3287:W3290" ca="1">TRANSPOSE(OFFSET($L$3, MATCH($R3287 &amp; "/" &amp; W$2, $P$3:$P$5002, 0) - 1, 0, 1, $E$1))</f>
        <v>-0.83464861445872973</v>
      </c>
      <c r="X3287" s="60">
        <f t="array" aca="1" ref="X3287:X3290" ca="1">TRANSPOSE(OFFSET($L$3, MATCH($R3287 &amp; "/" &amp; X$2, $P$3:$P$5002, 0) - 1, 0, 1, $E$1))</f>
        <v>0.32086886137014858</v>
      </c>
      <c r="Y3287" s="52">
        <f ca="1">$B$11 * EXP(($E$3 - $C$11^2/2) * Y$2 + $C$11*SQRT(Y$2)*T3287)</f>
        <v>67.889727688137597</v>
      </c>
      <c r="Z3287" s="52">
        <f ca="1">Y3287 * EXP(($E$3 - $C$11^2/2) * (Z$2-Y$2) + $C$11*SQRT(Z$2-Y$2)*U3287)</f>
        <v>61.510929987324175</v>
      </c>
      <c r="AA3287" s="52">
        <f ca="1">Z3287 * EXP(($E$3 - $C$11^2/2) * (AA$2-Z$2) + $C$11*SQRT(AA$2-Z$2)*V3287)</f>
        <v>30.165324335791205</v>
      </c>
      <c r="AB3287" s="52">
        <f ca="1">AA3287 * EXP(($E$3 - $C$11^2/2) * (AB$2-AA$2) + $C$11*SQRT(AB$2-AA$2)*W3287)</f>
        <v>23.601221745153307</v>
      </c>
      <c r="AC3287" s="52">
        <f ca="1">AB3287 * EXP(($E$3 - $C$11^2/2) * (AC$2-AB$2) + $C$11*SQRT(AC$2-AB$2)*X3287)</f>
        <v>26.116286876451845</v>
      </c>
      <c r="AD3287" s="47"/>
      <c r="AE3287" s="3" t="s">
        <v>69</v>
      </c>
      <c r="AF3287" s="20" cm="1">
        <f t="array" aca="1" ref="AF3287" ca="1">MIN(Y3287:Y3290 / $D$11:$D$14)</f>
        <v>0.67889727688137602</v>
      </c>
      <c r="AG3287" s="20" cm="1">
        <f t="array" aca="1" ref="AG3287" ca="1">MIN(Z3287:Z3290 / $D$11:$D$14)</f>
        <v>0.6151092998732417</v>
      </c>
      <c r="AH3287" s="20" cm="1">
        <f t="array" aca="1" ref="AH3287" ca="1">MIN(AA3287:AA3290 / $D$11:$D$14)</f>
        <v>0.30165324335791205</v>
      </c>
      <c r="AI3287" s="20" cm="1">
        <f t="array" aca="1" ref="AI3287" ca="1">MIN(AB3287:AB3290 / $D$11:$D$14)</f>
        <v>0.23601221745153306</v>
      </c>
      <c r="AJ3287" s="20" cm="1">
        <f t="array" aca="1" ref="AJ3287" ca="1">MIN(AC3287:AC3290 / $D$11:$D$14)</f>
        <v>0.26116286876451844</v>
      </c>
      <c r="AK3287" s="72">
        <f t="array" aca="1" ref="AK3287" ca="1">SUMPRODUCT(AF3288:AJ3288, EXP(-$E$3*$AF$2:$AJ$2))</f>
        <v>77880.078307140488</v>
      </c>
      <c r="AL3287" s="70">
        <f ca="1">MAX(AC3288 - $D$11, 0) * EXP(-$E$2*$E$3)</f>
        <v>34.040812874563287</v>
      </c>
    </row>
    <row r="3288" spans="6:38" ht="14.55" customHeight="1" x14ac:dyDescent="0.3">
      <c r="F3288" s="79"/>
      <c r="G3288" s="3">
        <v>3286</v>
      </c>
      <c r="H3288" s="61">
        <v>-0.33632510858003428</v>
      </c>
      <c r="I3288" s="61">
        <v>0.95425982152858924</v>
      </c>
      <c r="J3288" s="61">
        <v>-1.3714431409624472</v>
      </c>
      <c r="K3288" s="62">
        <v>0.67978188292432973</v>
      </c>
      <c r="L3288" s="60">
        <f t="array" ref="L3288:O3288">TRANSPOSE(MMULT(Option!$B$25:$E$28, TRANSPOSE(H3288:K3288)))</f>
        <v>-0.33632510858003428</v>
      </c>
      <c r="M3288" s="60">
        <v>0.74006352952994847</v>
      </c>
      <c r="N3288" s="60">
        <v>-1.0891984806218977</v>
      </c>
      <c r="O3288" s="60">
        <v>0.42980596822350969</v>
      </c>
      <c r="P3288" s="56" t="str">
        <f t="shared" si="4130"/>
        <v>658/1</v>
      </c>
      <c r="R3288" s="80"/>
      <c r="S3288" s="3" t="s">
        <v>29</v>
      </c>
      <c r="T3288" s="60">
        <f ca="1"/>
        <v>0.9790772075606774</v>
      </c>
      <c r="U3288" s="60">
        <f ca="1"/>
        <v>1.1524550073219966</v>
      </c>
      <c r="V3288" s="60">
        <f ca="1"/>
        <v>-0.41692486731834377</v>
      </c>
      <c r="W3288" s="60">
        <f ca="1"/>
        <v>0.15876868052106657</v>
      </c>
      <c r="X3288" s="60">
        <f ca="1"/>
        <v>-0.74796900473689754</v>
      </c>
      <c r="Y3288" s="52">
        <f ca="1">$B$12 * EXP(($E$3 - $C$12^2/2) * Y$2 + $C$12*SQRT(Y$2)*T3288)</f>
        <v>134.81363567969763</v>
      </c>
      <c r="Z3288" s="52">
        <f ca="1">Y3288 * EXP(($E$3 - $C$12^2/2) * (Z$2-Y$2) + $C$12*SQRT(Z$2-Y$2)*U3288)</f>
        <v>191.45060738175349</v>
      </c>
      <c r="AA3288" s="52">
        <f ca="1">Z3288 * EXP(($E$3 - $C$12^2/2) * (AA$2-Z$2) + $C$12*SQRT(AA$2-Z$2)*V3288)</f>
        <v>169.78830396418564</v>
      </c>
      <c r="AB3288" s="52">
        <f ca="1">AA3288 * EXP(($E$3 - $C$12^2/2) * (AB$2-AA$2) + $C$12*SQRT(AB$2-AA$2)*W3288)</f>
        <v>178.96370043566665</v>
      </c>
      <c r="AC3288" s="52">
        <f ca="1">AB3288 * EXP(($E$3 - $C$12^2/2) * (AC$2-AB$2) + $C$12*SQRT(AC$2-AB$2)*X3288)</f>
        <v>143.70926893565056</v>
      </c>
      <c r="AD3288" s="47"/>
      <c r="AE3288" s="3" t="s">
        <v>47</v>
      </c>
      <c r="AF3288" s="64">
        <f t="shared" ref="AF3288" ca="1" si="4156">($B$5*AF3290 + (1 + $B$6)*AF3289)*$B$2</f>
        <v>0</v>
      </c>
      <c r="AG3288" s="64">
        <f t="shared" ref="AG3288" ca="1" si="4157">($B$5*AG3290 + (1 + $B$6)*AG3289)*$B$2</f>
        <v>0</v>
      </c>
      <c r="AH3288" s="64">
        <f t="shared" ref="AH3288" ca="1" si="4158">($B$5*AH3290 + (1 + $B$6)*AH3289)*$B$2</f>
        <v>0</v>
      </c>
      <c r="AI3288" s="64">
        <f t="shared" ref="AI3288" ca="1" si="4159">($B$5*AI3290 + (1 + $B$6)*AI3289)*$B$2</f>
        <v>0</v>
      </c>
      <c r="AJ3288" s="64" cm="1">
        <f t="array" aca="1" ref="AJ3288" ca="1">($B$5*AJ3290 + (1 + $B$6)*AJ3289 + AND(NOT(AF3289:AJ3289)))*$B$2</f>
        <v>100000</v>
      </c>
      <c r="AK3288" s="73"/>
      <c r="AL3288" s="70"/>
    </row>
    <row r="3289" spans="6:38" ht="14.55" customHeight="1" x14ac:dyDescent="0.3">
      <c r="F3289" s="79"/>
      <c r="G3289" s="3">
        <v>3287</v>
      </c>
      <c r="H3289" s="61">
        <v>-0.57388996996210095</v>
      </c>
      <c r="I3289" s="61">
        <v>0.56217472480842434</v>
      </c>
      <c r="J3289" s="61">
        <v>-0.5362613896746159</v>
      </c>
      <c r="K3289" s="62">
        <v>1.0615829907771932</v>
      </c>
      <c r="L3289" s="60">
        <f t="array" ref="L3289:O3289">TRANSPOSE(MMULT(Option!$B$25:$E$28, TRANSPOSE(H3289:K3289)))</f>
        <v>-0.57388996996210095</v>
      </c>
      <c r="M3289" s="60">
        <v>0.28568565806027429</v>
      </c>
      <c r="N3289" s="60">
        <v>-0.55334786548745318</v>
      </c>
      <c r="O3289" s="60">
        <v>0.72207376623046871</v>
      </c>
      <c r="P3289" s="56" t="str">
        <f t="shared" si="4130"/>
        <v>658/2</v>
      </c>
      <c r="R3289" s="80"/>
      <c r="S3289" s="3" t="s">
        <v>31</v>
      </c>
      <c r="T3289" s="60">
        <f ca="1"/>
        <v>1.1825475390284934</v>
      </c>
      <c r="U3289" s="60">
        <f ca="1"/>
        <v>-1.0596411358821991</v>
      </c>
      <c r="V3289" s="60">
        <f ca="1"/>
        <v>-2.7945982871925565</v>
      </c>
      <c r="W3289" s="60">
        <f ca="1"/>
        <v>0.60330482561457865</v>
      </c>
      <c r="X3289" s="60">
        <f ca="1"/>
        <v>1.5854811858776248</v>
      </c>
      <c r="Y3289" s="52">
        <f ca="1">$B$13 * EXP(($E$3 - $C$13^2/2) * Y$2 + $C$13*SQRT(Y$2)*T3289)</f>
        <v>143.29915637568143</v>
      </c>
      <c r="Z3289" s="52">
        <f ca="1">Y3289 * EXP(($E$3 - $C$13^2/2) * (Z$2-Y$2) + $C$13*SQRT(Z$2-Y$2)*U3289)</f>
        <v>104.79877751985008</v>
      </c>
      <c r="AA3289" s="52">
        <f ca="1">Z3289 * EXP(($E$3 - $C$13^2/2) * (AA$2-Z$2) + $C$13*SQRT(AA$2-Z$2)*V3289)</f>
        <v>45.543258965317335</v>
      </c>
      <c r="AB3289" s="52">
        <f ca="1">AA3289 * EXP(($E$3 - $C$13^2/2) * (AB$2-AA$2) + $C$13*SQRT(AB$2-AA$2)*W3289)</f>
        <v>54.852845787115044</v>
      </c>
      <c r="AC3289" s="52">
        <f ca="1">AB3289 * EXP(($E$3 - $C$13^2/2) * (AC$2-AB$2) + $C$13*SQRT(AC$2-AB$2)*X3289)</f>
        <v>88.703418112050258</v>
      </c>
      <c r="AD3289" s="47"/>
      <c r="AE3289" s="3" t="s">
        <v>46</v>
      </c>
      <c r="AF3289" s="52" t="b">
        <f t="shared" ref="AF3289" ca="1" si="4160">AF3287 &gt;= $B$4</f>
        <v>0</v>
      </c>
      <c r="AG3289" s="52" t="b">
        <f t="array" aca="1" ref="AG3289" ca="1">AND(AG3287 &gt;= $B$4, NOT(OR($AF3289:AF3289)))</f>
        <v>0</v>
      </c>
      <c r="AH3289" s="52" t="b">
        <f t="array" aca="1" ref="AH3289" ca="1">AND(AH3287 &gt;= $B$4, NOT(OR($AF3289:AG3289)))</f>
        <v>0</v>
      </c>
      <c r="AI3289" s="52" t="b">
        <f t="array" aca="1" ref="AI3289" ca="1">AND(AI3287 &gt;= $B$4, NOT(OR($AF3289:AH3289)))</f>
        <v>0</v>
      </c>
      <c r="AJ3289" s="52" t="b">
        <f t="array" aca="1" ref="AJ3289" ca="1">AND(AJ3287 &gt;= $B$4, NOT(OR($AF3289:AI3289)))</f>
        <v>0</v>
      </c>
      <c r="AK3289" s="73"/>
      <c r="AL3289" s="70"/>
    </row>
    <row r="3290" spans="6:38" ht="14.55" customHeight="1" x14ac:dyDescent="0.3">
      <c r="F3290" s="79"/>
      <c r="G3290" s="3">
        <v>3288</v>
      </c>
      <c r="H3290" s="61">
        <v>0.57536683058808857</v>
      </c>
      <c r="I3290" s="61">
        <v>-0.25572797086037247</v>
      </c>
      <c r="J3290" s="61">
        <v>-2.2473991872181509</v>
      </c>
      <c r="K3290" s="62">
        <v>-1.3790704748728813</v>
      </c>
      <c r="L3290" s="60">
        <f t="array" ref="L3290:O3290">TRANSPOSE(MMULT(Option!$B$25:$E$28, TRANSPOSE(H3290:K3290)))</f>
        <v>0.57536683058808857</v>
      </c>
      <c r="M3290" s="60">
        <v>-4.2318245217881911E-3</v>
      </c>
      <c r="N3290" s="60">
        <v>-1.8107318973709436</v>
      </c>
      <c r="O3290" s="60">
        <v>-1.4564313753196312</v>
      </c>
      <c r="P3290" s="56" t="str">
        <f t="shared" si="4130"/>
        <v>658/3</v>
      </c>
      <c r="R3290" s="80"/>
      <c r="S3290" s="3" t="s">
        <v>30</v>
      </c>
      <c r="T3290" s="60">
        <f ca="1"/>
        <v>0.37417703807771113</v>
      </c>
      <c r="U3290" s="60">
        <f ca="1"/>
        <v>0.2230992602592656</v>
      </c>
      <c r="V3290" s="60">
        <f ca="1"/>
        <v>-0.2863143294665752</v>
      </c>
      <c r="W3290" s="60">
        <f ca="1"/>
        <v>0.56635804481972429</v>
      </c>
      <c r="X3290" s="60">
        <f ca="1"/>
        <v>0.77175605481969478</v>
      </c>
      <c r="Y3290" s="52">
        <f ca="1">$B$14 * EXP(($E$3 - $C$14^2/2) * Y$2 + $C$14*SQRT(Y$2)*T3290)</f>
        <v>112.44039931709746</v>
      </c>
      <c r="Z3290" s="52">
        <f ca="1">Y3290 * EXP(($E$3 - $C$14^2/2) * (Z$2-Y$2) + $C$14*SQRT(Z$2-Y$2)*U3290)</f>
        <v>120.82619106948542</v>
      </c>
      <c r="AA3290" s="52">
        <f ca="1">Z3290 * EXP(($E$3 - $C$14^2/2) * (AA$2-Z$2) + $C$14*SQRT(AA$2-Z$2)*V3290)</f>
        <v>111.43692955577852</v>
      </c>
      <c r="AB3290" s="52">
        <f ca="1">AA3290 * EXP(($E$3 - $C$14^2/2) * (AB$2-AA$2) + $C$14*SQRT(AB$2-AA$2)*W3290)</f>
        <v>132.73653053731144</v>
      </c>
      <c r="AC3290" s="52">
        <f ca="1">AB3290 * EXP(($E$3 - $C$14^2/2) * (AC$2-AB$2) + $C$14*SQRT(AC$2-AB$2)*X3290)</f>
        <v>168.15614908128296</v>
      </c>
      <c r="AD3290" s="47"/>
      <c r="AE3290" s="3" t="s">
        <v>68</v>
      </c>
      <c r="AF3290" s="52" t="b">
        <f ca="1">AND(AF3287&gt;$B$3, NOT(OR($AF3289:AF3289)))</f>
        <v>0</v>
      </c>
      <c r="AG3290" s="52" t="b">
        <f ca="1">AND(AG3287&gt;$B$3, NOT(OR($AF3289:AG3289)))</f>
        <v>0</v>
      </c>
      <c r="AH3290" s="52" t="b">
        <f ca="1">AND(AH3287&gt;$B$3, NOT(OR($AF3289:AH3289)))</f>
        <v>0</v>
      </c>
      <c r="AI3290" s="52" t="b">
        <f ca="1">AND(AI3287&gt;$B$3, NOT(OR($AF3289:AI3289)))</f>
        <v>0</v>
      </c>
      <c r="AJ3290" s="52" t="b">
        <f ca="1">AND(AJ3287&gt;$B$3, NOT(OR($AF3289:AJ3289)))</f>
        <v>0</v>
      </c>
      <c r="AK3290" s="74"/>
      <c r="AL3290" s="70"/>
    </row>
    <row r="3291" spans="6:38" ht="14.55" customHeight="1" x14ac:dyDescent="0.3">
      <c r="F3291" s="79"/>
      <c r="G3291" s="3">
        <v>3289</v>
      </c>
      <c r="H3291" s="61">
        <v>0.52279141765278458</v>
      </c>
      <c r="I3291" s="61">
        <v>0.47448311191482551</v>
      </c>
      <c r="J3291" s="61">
        <v>-0.82062224108547599</v>
      </c>
      <c r="K3291" s="62">
        <v>-4.3508895636503807E-2</v>
      </c>
      <c r="L3291" s="60">
        <f t="array" ref="L3291:O3291">TRANSPOSE(MMULT(Option!$B$25:$E$28, TRANSPOSE(H3291:K3291)))</f>
        <v>0.52279141765278458</v>
      </c>
      <c r="M3291" s="60">
        <v>0.6439875223266921</v>
      </c>
      <c r="N3291" s="60">
        <v>-0.38739536302194677</v>
      </c>
      <c r="O3291" s="60">
        <v>0.13593755818888933</v>
      </c>
      <c r="P3291" s="56" t="str">
        <f t="shared" si="4130"/>
        <v>658/4</v>
      </c>
      <c r="R3291" s="80">
        <v>823</v>
      </c>
      <c r="S3291" s="3" t="s">
        <v>28</v>
      </c>
      <c r="T3291" s="60">
        <f t="array" aca="1" ref="T3291:T3294" ca="1">TRANSPOSE(OFFSET($L$3, MATCH($R3291 &amp; "/" &amp; T$2, $P$3:$P$5002, 0) - 1, 0, 1, $E$1))</f>
        <v>-0.10683447203942319</v>
      </c>
      <c r="U3291" s="60">
        <f t="array" aca="1" ref="U3291:U3294" ca="1">TRANSPOSE(OFFSET($L$3, MATCH($R3291 &amp; "/" &amp; U$2, $P$3:$P$5002, 0) - 1, 0, 1, $E$1))</f>
        <v>0.15403025482308785</v>
      </c>
      <c r="V3291" s="60">
        <f t="array" aca="1" ref="V3291:V3294" ca="1">TRANSPOSE(OFFSET($L$3, MATCH($R3291 &amp; "/" &amp; V$2, $P$3:$P$5002, 0) - 1, 0, 1, $E$1))</f>
        <v>-6.6060266700153941E-2</v>
      </c>
      <c r="W3291" s="60">
        <f t="array" aca="1" ref="W3291:W3294" ca="1">TRANSPOSE(OFFSET($L$3, MATCH($R3291 &amp; "/" &amp; W$2, $P$3:$P$5002, 0) - 1, 0, 1, $E$1))</f>
        <v>1.4909192133432738</v>
      </c>
      <c r="X3291" s="60">
        <f t="array" aca="1" ref="X3291:X3294" ca="1">TRANSPOSE(OFFSET($L$3, MATCH($R3291 &amp; "/" &amp; X$2, $P$3:$P$5002, 0) - 1, 0, 1, $E$1))</f>
        <v>-2.3175253481836662</v>
      </c>
      <c r="Y3291" s="52">
        <f ca="1">$B$11 * EXP(($E$3 - $C$11^2/2) * Y$2 + $C$11*SQRT(Y$2)*T3291)</f>
        <v>97.331224218391171</v>
      </c>
      <c r="Z3291" s="52">
        <f ca="1">Y3291 * EXP(($E$3 - $C$11^2/2) * (Z$2-Y$2) + $C$11*SQRT(Z$2-Y$2)*U3291)</f>
        <v>102.44529213504009</v>
      </c>
      <c r="AA3291" s="52">
        <f ca="1">Z3291 * EXP(($E$3 - $C$11^2/2) * (AA$2-Z$2) + $C$11*SQRT(AA$2-Z$2)*V3291)</f>
        <v>100.9384414884416</v>
      </c>
      <c r="AB3291" s="52">
        <f ca="1">AA3291 * EXP(($E$3 - $C$11^2/2) * (AB$2-AA$2) + $C$11*SQRT(AB$2-AA$2)*W3291)</f>
        <v>158.66365825663445</v>
      </c>
      <c r="AC3291" s="52">
        <f ca="1">AB3291 * EXP(($E$3 - $C$11^2/2) * (AC$2-AB$2) + $C$11*SQRT(AC$2-AB$2)*X3291)</f>
        <v>79.561396001862647</v>
      </c>
      <c r="AD3291" s="47"/>
      <c r="AE3291" s="3" t="s">
        <v>69</v>
      </c>
      <c r="AF3291" s="20" cm="1">
        <f t="array" aca="1" ref="AF3291" ca="1">MIN(Y3291:Y3294 / $D$11:$D$14)</f>
        <v>0.6454014291209802</v>
      </c>
      <c r="AG3291" s="20" cm="1">
        <f t="array" aca="1" ref="AG3291" ca="1">MIN(Z3291:Z3294 / $D$11:$D$14)</f>
        <v>0.38724557514251379</v>
      </c>
      <c r="AH3291" s="20" cm="1">
        <f t="array" aca="1" ref="AH3291" ca="1">MIN(AA3291:AA3294 / $D$11:$D$14)</f>
        <v>0.32879777863969173</v>
      </c>
      <c r="AI3291" s="20" cm="1">
        <f t="array" aca="1" ref="AI3291" ca="1">MIN(AB3291:AB3294 / $D$11:$D$14)</f>
        <v>0.66685140233652507</v>
      </c>
      <c r="AJ3291" s="20" cm="1">
        <f t="array" aca="1" ref="AJ3291" ca="1">MIN(AC3291:AC3294 / $D$11:$D$14)</f>
        <v>0.43945323449781726</v>
      </c>
      <c r="AK3291" s="72">
        <f t="array" aca="1" ref="AK3291" ca="1">SUMPRODUCT(AF3292:AJ3292, EXP(-$E$3*$AF$2:$AJ$2))</f>
        <v>77880.078307140488</v>
      </c>
      <c r="AL3291" s="70">
        <f ca="1">MAX(AC3292 - $D$11, 0) * EXP(-$E$2*$E$3)</f>
        <v>0</v>
      </c>
    </row>
    <row r="3292" spans="6:38" ht="14.55" customHeight="1" x14ac:dyDescent="0.3">
      <c r="F3292" s="79"/>
      <c r="G3292" s="3">
        <v>3290</v>
      </c>
      <c r="H3292" s="61">
        <v>1.2734325080067206</v>
      </c>
      <c r="I3292" s="61">
        <v>0.71034941369809401</v>
      </c>
      <c r="J3292" s="61">
        <v>0.25548235818550041</v>
      </c>
      <c r="K3292" s="62">
        <v>-0.22785047175274445</v>
      </c>
      <c r="L3292" s="60">
        <f t="array" ref="L3292:O3292">TRANSPOSE(MMULT(Option!$B$25:$E$28, TRANSPOSE(H3292:K3292)))</f>
        <v>1.2734325080067206</v>
      </c>
      <c r="M3292" s="60">
        <v>1.1604189948304917</v>
      </c>
      <c r="N3292" s="60">
        <v>0.91977887045903883</v>
      </c>
      <c r="O3292" s="60">
        <v>0.55013170721099547</v>
      </c>
      <c r="P3292" s="56" t="str">
        <f t="shared" si="4130"/>
        <v>658/5</v>
      </c>
      <c r="R3292" s="80"/>
      <c r="S3292" s="3" t="s">
        <v>29</v>
      </c>
      <c r="T3292" s="60">
        <f ca="1"/>
        <v>-1.4762759501616858</v>
      </c>
      <c r="U3292" s="60">
        <f ca="1"/>
        <v>-1.7193781368694681</v>
      </c>
      <c r="V3292" s="60">
        <f ca="1"/>
        <v>-0.56205381891865314</v>
      </c>
      <c r="W3292" s="60">
        <f ca="1"/>
        <v>2.70815004114686</v>
      </c>
      <c r="X3292" s="60">
        <f ca="1"/>
        <v>-1.7745220474195611</v>
      </c>
      <c r="Y3292" s="52">
        <f ca="1">$B$12 * EXP(($E$3 - $C$12^2/2) * Y$2 + $C$12*SQRT(Y$2)*T3292)</f>
        <v>64.54014291209802</v>
      </c>
      <c r="Z3292" s="52">
        <f ca="1">Y3292 * EXP(($E$3 - $C$12^2/2) * (Z$2-Y$2) + $C$12*SQRT(Z$2-Y$2)*U3292)</f>
        <v>38.72455751425138</v>
      </c>
      <c r="AA3292" s="52">
        <f ca="1">Z3292 * EXP(($E$3 - $C$12^2/2) * (AA$2-Z$2) + $C$12*SQRT(AA$2-Z$2)*V3292)</f>
        <v>32.879777863969174</v>
      </c>
      <c r="AB3292" s="52">
        <f ca="1">AA3292 * EXP(($E$3 - $C$12^2/2) * (AB$2-AA$2) + $C$12*SQRT(AB$2-AA$2)*W3292)</f>
        <v>74.463034910170492</v>
      </c>
      <c r="AC3292" s="52">
        <f ca="1">AB3292 * EXP(($E$3 - $C$12^2/2) * (AC$2-AB$2) + $C$12*SQRT(AC$2-AB$2)*X3292)</f>
        <v>43.945323449781725</v>
      </c>
      <c r="AD3292" s="47"/>
      <c r="AE3292" s="3" t="s">
        <v>47</v>
      </c>
      <c r="AF3292" s="64">
        <f t="shared" ref="AF3292" ca="1" si="4161">($B$5*AF3294 + (1 + $B$6)*AF3293)*$B$2</f>
        <v>0</v>
      </c>
      <c r="AG3292" s="64">
        <f t="shared" ref="AG3292" ca="1" si="4162">($B$5*AG3294 + (1 + $B$6)*AG3293)*$B$2</f>
        <v>0</v>
      </c>
      <c r="AH3292" s="64">
        <f t="shared" ref="AH3292" ca="1" si="4163">($B$5*AH3294 + (1 + $B$6)*AH3293)*$B$2</f>
        <v>0</v>
      </c>
      <c r="AI3292" s="64">
        <f t="shared" ref="AI3292" ca="1" si="4164">($B$5*AI3294 + (1 + $B$6)*AI3293)*$B$2</f>
        <v>0</v>
      </c>
      <c r="AJ3292" s="64" cm="1">
        <f t="array" aca="1" ref="AJ3292" ca="1">($B$5*AJ3294 + (1 + $B$6)*AJ3293 + AND(NOT(AF3293:AJ3293)))*$B$2</f>
        <v>100000</v>
      </c>
      <c r="AK3292" s="73"/>
      <c r="AL3292" s="70"/>
    </row>
    <row r="3293" spans="6:38" ht="14.55" customHeight="1" x14ac:dyDescent="0.3">
      <c r="F3293" s="79"/>
      <c r="G3293" s="3">
        <v>3291</v>
      </c>
      <c r="H3293" s="61">
        <v>-0.3119590515733211</v>
      </c>
      <c r="I3293" s="61">
        <v>-1.8568539047924062</v>
      </c>
      <c r="J3293" s="61">
        <v>0.12089050000110198</v>
      </c>
      <c r="K3293" s="62">
        <v>1.1345476395235012</v>
      </c>
      <c r="L3293" s="60">
        <f t="array" ref="L3293:O3293">TRANSPOSE(MMULT(Option!$B$25:$E$28, TRANSPOSE(H3293:K3293)))</f>
        <v>-0.3119590515733211</v>
      </c>
      <c r="M3293" s="60">
        <v>-1.8266183352664336</v>
      </c>
      <c r="N3293" s="60">
        <v>-0.50484276753277013</v>
      </c>
      <c r="O3293" s="60">
        <v>0.38414185244532106</v>
      </c>
      <c r="P3293" s="56" t="str">
        <f t="shared" si="4130"/>
        <v>659/1</v>
      </c>
      <c r="R3293" s="80"/>
      <c r="S3293" s="3" t="s">
        <v>31</v>
      </c>
      <c r="T3293" s="60">
        <f ca="1"/>
        <v>0.62668902451224273</v>
      </c>
      <c r="U3293" s="60">
        <f ca="1"/>
        <v>0.27817795482899277</v>
      </c>
      <c r="V3293" s="60">
        <f ca="1"/>
        <v>-0.78906614737126035</v>
      </c>
      <c r="W3293" s="60">
        <f ca="1"/>
        <v>2.9243271798071491</v>
      </c>
      <c r="X3293" s="60">
        <f ca="1"/>
        <v>-2.0062978254997255E-2</v>
      </c>
      <c r="Y3293" s="52">
        <f ca="1">$B$13 * EXP(($E$3 - $C$13^2/2) * Y$2 + $C$13*SQRT(Y$2)*T3293)</f>
        <v>121.28909287802622</v>
      </c>
      <c r="Z3293" s="52">
        <f ca="1">Y3293 * EXP(($E$3 - $C$13^2/2) * (Z$2-Y$2) + $C$13*SQRT(Z$2-Y$2)*U3293)</f>
        <v>132.50631170358034</v>
      </c>
      <c r="AA3293" s="52">
        <f ca="1">Z3293 * EXP(($E$3 - $C$13^2/2) * (AA$2-Z$2) + $C$13*SQRT(AA$2-Z$2)*V3293)</f>
        <v>105.09980637404672</v>
      </c>
      <c r="AB3293" s="52">
        <f ca="1">AA3293 * EXP(($E$3 - $C$13^2/2) * (AB$2-AA$2) + $C$13*SQRT(AB$2-AA$2)*W3293)</f>
        <v>253.96807992154359</v>
      </c>
      <c r="AC3293" s="52">
        <f ca="1">AB3293 * EXP(($E$3 - $C$13^2/2) * (AC$2-AB$2) + $C$13*SQRT(AC$2-AB$2)*X3293)</f>
        <v>253.7094452846197</v>
      </c>
      <c r="AD3293" s="47"/>
      <c r="AE3293" s="3" t="s">
        <v>46</v>
      </c>
      <c r="AF3293" s="52" t="b">
        <f t="shared" ref="AF3293" ca="1" si="4165">AF3291 &gt;= $B$4</f>
        <v>0</v>
      </c>
      <c r="AG3293" s="52" t="b">
        <f t="array" aca="1" ref="AG3293" ca="1">AND(AG3291 &gt;= $B$4, NOT(OR($AF3293:AF3293)))</f>
        <v>0</v>
      </c>
      <c r="AH3293" s="52" t="b">
        <f t="array" aca="1" ref="AH3293" ca="1">AND(AH3291 &gt;= $B$4, NOT(OR($AF3293:AG3293)))</f>
        <v>0</v>
      </c>
      <c r="AI3293" s="52" t="b">
        <f t="array" aca="1" ref="AI3293" ca="1">AND(AI3291 &gt;= $B$4, NOT(OR($AF3293:AH3293)))</f>
        <v>0</v>
      </c>
      <c r="AJ3293" s="52" t="b">
        <f t="array" aca="1" ref="AJ3293" ca="1">AND(AJ3291 &gt;= $B$4, NOT(OR($AF3293:AI3293)))</f>
        <v>0</v>
      </c>
      <c r="AK3293" s="73"/>
      <c r="AL3293" s="70"/>
    </row>
    <row r="3294" spans="6:38" ht="14.55" customHeight="1" x14ac:dyDescent="0.3">
      <c r="F3294" s="79"/>
      <c r="G3294" s="3">
        <v>3292</v>
      </c>
      <c r="H3294" s="61">
        <v>0.46155977139910487</v>
      </c>
      <c r="I3294" s="61">
        <v>-1.0150793424367941</v>
      </c>
      <c r="J3294" s="61">
        <v>0.37567945380140727</v>
      </c>
      <c r="K3294" s="62">
        <v>-0.11220103109116988</v>
      </c>
      <c r="L3294" s="60">
        <f t="array" ref="L3294:O3294">TRANSPOSE(MMULT(Option!$B$25:$E$28, TRANSPOSE(H3294:K3294)))</f>
        <v>0.46155977139910487</v>
      </c>
      <c r="M3294" s="60">
        <v>-0.74571167606087985</v>
      </c>
      <c r="N3294" s="60">
        <v>0.2487767872582598</v>
      </c>
      <c r="O3294" s="60">
        <v>-0.10394435986292208</v>
      </c>
      <c r="P3294" s="56" t="str">
        <f t="shared" si="4130"/>
        <v>659/2</v>
      </c>
      <c r="R3294" s="80"/>
      <c r="S3294" s="3" t="s">
        <v>30</v>
      </c>
      <c r="T3294" s="60">
        <f ca="1"/>
        <v>-1.3558847141605768</v>
      </c>
      <c r="U3294" s="60">
        <f ca="1"/>
        <v>-0.70431094898598912</v>
      </c>
      <c r="V3294" s="60">
        <f ca="1"/>
        <v>-0.4052147549875641</v>
      </c>
      <c r="W3294" s="60">
        <f ca="1"/>
        <v>1.0481169415025899</v>
      </c>
      <c r="X3294" s="60">
        <f ca="1"/>
        <v>-0.61593166713033098</v>
      </c>
      <c r="Y3294" s="52">
        <f ca="1">$B$14 * EXP(($E$3 - $C$14^2/2) * Y$2 + $C$14*SQRT(Y$2)*T3294)</f>
        <v>66.913769745013582</v>
      </c>
      <c r="Z3294" s="52">
        <f ca="1">Y3294 * EXP(($E$3 - $C$14^2/2) * (Z$2-Y$2) + $C$14*SQRT(Z$2-Y$2)*U3294)</f>
        <v>54.440670120285354</v>
      </c>
      <c r="AA3294" s="52">
        <f ca="1">Z3294 * EXP(($E$3 - $C$14^2/2) * (AA$2-Z$2) + $C$14*SQRT(AA$2-Z$2)*V3294)</f>
        <v>48.45071329637733</v>
      </c>
      <c r="AB3294" s="52">
        <f ca="1">AA3294 * EXP(($E$3 - $C$14^2/2) * (AB$2-AA$2) + $C$14*SQRT(AB$2-AA$2)*W3294)</f>
        <v>66.685140233652504</v>
      </c>
      <c r="AC3294" s="52">
        <f ca="1">AB3294 * EXP(($E$3 - $C$14^2/2) * (AC$2-AB$2) + $C$14*SQRT(AC$2-AB$2)*X3294)</f>
        <v>55.712394401895295</v>
      </c>
      <c r="AD3294" s="47"/>
      <c r="AE3294" s="3" t="s">
        <v>68</v>
      </c>
      <c r="AF3294" s="52" t="b">
        <f ca="1">AND(AF3291&gt;$B$3, NOT(OR($AF3293:AF3293)))</f>
        <v>0</v>
      </c>
      <c r="AG3294" s="52" t="b">
        <f ca="1">AND(AG3291&gt;$B$3, NOT(OR($AF3293:AG3293)))</f>
        <v>0</v>
      </c>
      <c r="AH3294" s="52" t="b">
        <f ca="1">AND(AH3291&gt;$B$3, NOT(OR($AF3293:AH3293)))</f>
        <v>0</v>
      </c>
      <c r="AI3294" s="52" t="b">
        <f ca="1">AND(AI3291&gt;$B$3, NOT(OR($AF3293:AI3293)))</f>
        <v>0</v>
      </c>
      <c r="AJ3294" s="52" t="b">
        <f ca="1">AND(AJ3291&gt;$B$3, NOT(OR($AF3293:AJ3293)))</f>
        <v>0</v>
      </c>
      <c r="AK3294" s="74"/>
      <c r="AL3294" s="70"/>
    </row>
    <row r="3295" spans="6:38" ht="14.55" customHeight="1" x14ac:dyDescent="0.3">
      <c r="F3295" s="79"/>
      <c r="G3295" s="3">
        <v>3293</v>
      </c>
      <c r="H3295" s="61">
        <v>-0.43642223072224978</v>
      </c>
      <c r="I3295" s="61">
        <v>6.9883679560973026E-3</v>
      </c>
      <c r="J3295" s="61">
        <v>-1.430315469483689</v>
      </c>
      <c r="K3295" s="62">
        <v>0.5734685430075549</v>
      </c>
      <c r="L3295" s="60">
        <f t="array" ref="L3295:O3295">TRANSPOSE(MMULT(Option!$B$25:$E$28, TRANSPOSE(H3295:K3295)))</f>
        <v>-0.43642223072224978</v>
      </c>
      <c r="M3295" s="60">
        <v>-0.16816394726029599</v>
      </c>
      <c r="N3295" s="60">
        <v>-1.4289993819027058</v>
      </c>
      <c r="O3295" s="60">
        <v>3.9181218568628606E-2</v>
      </c>
      <c r="P3295" s="56" t="str">
        <f t="shared" si="4130"/>
        <v>659/3</v>
      </c>
      <c r="R3295" s="80">
        <v>824</v>
      </c>
      <c r="S3295" s="3" t="s">
        <v>28</v>
      </c>
      <c r="T3295" s="60">
        <f t="array" aca="1" ref="T3295:T3298" ca="1">TRANSPOSE(OFFSET($L$3, MATCH($R3295 &amp; "/" &amp; T$2, $P$3:$P$5002, 0) - 1, 0, 1, $E$1))</f>
        <v>-0.59426271241577777</v>
      </c>
      <c r="U3295" s="60">
        <f t="array" aca="1" ref="U3295:U3298" ca="1">TRANSPOSE(OFFSET($L$3, MATCH($R3295 &amp; "/" &amp; U$2, $P$3:$P$5002, 0) - 1, 0, 1, $E$1))</f>
        <v>0.84999951384799577</v>
      </c>
      <c r="V3295" s="60">
        <f t="array" aca="1" ref="V3295:V3298" ca="1">TRANSPOSE(OFFSET($L$3, MATCH($R3295 &amp; "/" &amp; V$2, $P$3:$P$5002, 0) - 1, 0, 1, $E$1))</f>
        <v>1.524797599559818</v>
      </c>
      <c r="W3295" s="60">
        <f t="array" aca="1" ref="W3295:W3298" ca="1">TRANSPOSE(OFFSET($L$3, MATCH($R3295 &amp; "/" &amp; W$2, $P$3:$P$5002, 0) - 1, 0, 1, $E$1))</f>
        <v>0.10681643594991981</v>
      </c>
      <c r="X3295" s="60">
        <f t="array" aca="1" ref="X3295:X3298" ca="1">TRANSPOSE(OFFSET($L$3, MATCH($R3295 &amp; "/" &amp; X$2, $P$3:$P$5002, 0) - 1, 0, 1, $E$1))</f>
        <v>0.2917032341910521</v>
      </c>
      <c r="Y3295" s="52">
        <f ca="1">$B$11 * EXP(($E$3 - $C$11^2/2) * Y$2 + $C$11*SQRT(Y$2)*T3295)</f>
        <v>84.090312682397325</v>
      </c>
      <c r="Z3295" s="52">
        <f ca="1">Y3295 * EXP(($E$3 - $C$11^2/2) * (Z$2-Y$2) + $C$11*SQRT(Z$2-Y$2)*U3295)</f>
        <v>109.05924060912174</v>
      </c>
      <c r="AA3295" s="52">
        <f ca="1">Z3295 * EXP(($E$3 - $C$11^2/2) * (AA$2-Z$2) + $C$11*SQRT(AA$2-Z$2)*V3295)</f>
        <v>173.17982513436232</v>
      </c>
      <c r="AB3295" s="52">
        <f ca="1">AA3295 * EXP(($E$3 - $C$11^2/2) * (AB$2-AA$2) + $C$11*SQRT(AB$2-AA$2)*W3295)</f>
        <v>179.71557047215396</v>
      </c>
      <c r="AC3295" s="52">
        <f ca="1">AB3295 * EXP(($E$3 - $C$11^2/2) * (AC$2-AB$2) + $C$11*SQRT(AC$2-AB$2)*X3295)</f>
        <v>197.13453359860975</v>
      </c>
      <c r="AD3295" s="47"/>
      <c r="AE3295" s="3" t="s">
        <v>69</v>
      </c>
      <c r="AF3295" s="20" cm="1">
        <f t="array" aca="1" ref="AF3295" ca="1">MIN(Y3295:Y3298 / $D$11:$D$14)</f>
        <v>0.84090312682397328</v>
      </c>
      <c r="AG3295" s="20" cm="1">
        <f t="array" aca="1" ref="AG3295" ca="1">MIN(Z3295:Z3298 / $D$11:$D$14)</f>
        <v>1.0905924060912175</v>
      </c>
      <c r="AH3295" s="20" cm="1">
        <f t="array" aca="1" ref="AH3295" ca="1">MIN(AA3295:AA3298 / $D$11:$D$14)</f>
        <v>0.92160113631645468</v>
      </c>
      <c r="AI3295" s="20" cm="1">
        <f t="array" aca="1" ref="AI3295" ca="1">MIN(AB3295:AB3298 / $D$11:$D$14)</f>
        <v>0.888810973962333</v>
      </c>
      <c r="AJ3295" s="20" cm="1">
        <f t="array" aca="1" ref="AJ3295" ca="1">MIN(AC3295:AC3298 / $D$11:$D$14)</f>
        <v>0.53260953722115456</v>
      </c>
      <c r="AK3295" s="72">
        <f t="array" aca="1" ref="AK3295" ca="1">SUMPRODUCT(AF3296:AJ3296, EXP(-$E$3*$AF$2:$AJ$2))</f>
        <v>130912.66188773618</v>
      </c>
      <c r="AL3295" s="70">
        <f ca="1">MAX(AC3296 - $D$11, 0) * EXP(-$E$2*$E$3)</f>
        <v>53.355027588427006</v>
      </c>
    </row>
    <row r="3296" spans="6:38" ht="14.55" customHeight="1" x14ac:dyDescent="0.3">
      <c r="F3296" s="79"/>
      <c r="G3296" s="3">
        <v>3294</v>
      </c>
      <c r="H3296" s="61">
        <v>-0.24606516160735939</v>
      </c>
      <c r="I3296" s="61">
        <v>-0.45068981337410302</v>
      </c>
      <c r="J3296" s="61">
        <v>-2.5325704937432459E-2</v>
      </c>
      <c r="K3296" s="62">
        <v>1.0209436228911253</v>
      </c>
      <c r="L3296" s="60">
        <f t="array" ref="L3296:O3296">TRANSPOSE(MMULT(Option!$B$25:$E$28, TRANSPOSE(H3296:K3296)))</f>
        <v>-0.24606516160735939</v>
      </c>
      <c r="M3296" s="60">
        <v>-0.51149010158941333</v>
      </c>
      <c r="N3296" s="60">
        <v>-0.23868818247968565</v>
      </c>
      <c r="O3296" s="60">
        <v>0.65289645334355284</v>
      </c>
      <c r="P3296" s="56" t="str">
        <f t="shared" si="4130"/>
        <v>659/4</v>
      </c>
      <c r="R3296" s="80"/>
      <c r="S3296" s="3" t="s">
        <v>29</v>
      </c>
      <c r="T3296" s="60">
        <f ca="1"/>
        <v>1.0230967844209256</v>
      </c>
      <c r="U3296" s="60">
        <f ca="1"/>
        <v>0.6317037961330616</v>
      </c>
      <c r="V3296" s="60">
        <f ca="1"/>
        <v>0.17977929990594282</v>
      </c>
      <c r="W3296" s="60">
        <f ca="1"/>
        <v>0.26491873408817262</v>
      </c>
      <c r="X3296" s="60">
        <f ca="1"/>
        <v>-0.44343118070306592</v>
      </c>
      <c r="Y3296" s="52">
        <f ca="1">$B$12 * EXP(($E$3 - $C$12^2/2) * Y$2 + $C$12*SQRT(Y$2)*T3296)</f>
        <v>136.60577477473205</v>
      </c>
      <c r="Z3296" s="52">
        <f ca="1">Y3296 * EXP(($E$3 - $C$12^2/2) * (Z$2-Y$2) + $C$12*SQRT(Z$2-Y$2)*U3296)</f>
        <v>165.93735874045814</v>
      </c>
      <c r="AA3296" s="52">
        <f ca="1">Z3296 * EXP(($E$3 - $C$12^2/2) * (AA$2-Z$2) + $C$12*SQRT(AA$2-Z$2)*V3296)</f>
        <v>176.01058761391988</v>
      </c>
      <c r="AB3296" s="52">
        <f ca="1">AA3296 * EXP(($E$3 - $C$12^2/2) * (AB$2-AA$2) + $C$12*SQRT(AB$2-AA$2)*W3296)</f>
        <v>191.52527233909794</v>
      </c>
      <c r="AC3296" s="52">
        <f ca="1">AB3296 * EXP(($E$3 - $C$12^2/2) * (AC$2-AB$2) + $C$12*SQRT(AC$2-AB$2)*X3296)</f>
        <v>168.50921153161593</v>
      </c>
      <c r="AD3296" s="47"/>
      <c r="AE3296" s="3" t="s">
        <v>47</v>
      </c>
      <c r="AF3296" s="64">
        <f t="shared" ref="AF3296" ca="1" si="4166">($B$5*AF3298 + (1 + $B$6)*AF3297)*$B$2</f>
        <v>15000</v>
      </c>
      <c r="AG3296" s="64">
        <f t="shared" ref="AG3296" ca="1" si="4167">($B$5*AG3298 + (1 + $B$6)*AG3297)*$B$2</f>
        <v>15000</v>
      </c>
      <c r="AH3296" s="64">
        <f t="shared" ref="AH3296" ca="1" si="4168">($B$5*AH3298 + (1 + $B$6)*AH3297)*$B$2</f>
        <v>15000</v>
      </c>
      <c r="AI3296" s="64">
        <f t="shared" ref="AI3296" ca="1" si="4169">($B$5*AI3298 + (1 + $B$6)*AI3297)*$B$2</f>
        <v>15000</v>
      </c>
      <c r="AJ3296" s="64" cm="1">
        <f t="array" aca="1" ref="AJ3296" ca="1">($B$5*AJ3298 + (1 + $B$6)*AJ3297 + AND(NOT(AF3297:AJ3297)))*$B$2</f>
        <v>100000</v>
      </c>
      <c r="AK3296" s="73"/>
      <c r="AL3296" s="70"/>
    </row>
    <row r="3297" spans="6:38" ht="14.55" customHeight="1" x14ac:dyDescent="0.3">
      <c r="F3297" s="79"/>
      <c r="G3297" s="3">
        <v>3295</v>
      </c>
      <c r="H3297" s="61">
        <v>0.29449864734624681</v>
      </c>
      <c r="I3297" s="61">
        <v>0.99205292668811673</v>
      </c>
      <c r="J3297" s="61">
        <v>-0.35778887405177706</v>
      </c>
      <c r="K3297" s="62">
        <v>0.41126275390785716</v>
      </c>
      <c r="L3297" s="60">
        <f t="array" ref="L3297:O3297">TRANSPOSE(MMULT(Option!$B$25:$E$28, TRANSPOSE(H3297:K3297)))</f>
        <v>0.29449864734624681</v>
      </c>
      <c r="M3297" s="60">
        <v>1.027030984928653</v>
      </c>
      <c r="N3297" s="60">
        <v>6.3330325477113147E-2</v>
      </c>
      <c r="O3297" s="60">
        <v>0.65993103893747485</v>
      </c>
      <c r="P3297" s="56" t="str">
        <f t="shared" si="4130"/>
        <v>659/5</v>
      </c>
      <c r="R3297" s="80"/>
      <c r="S3297" s="3" t="s">
        <v>31</v>
      </c>
      <c r="T3297" s="60">
        <f ca="1"/>
        <v>0.77649969737708779</v>
      </c>
      <c r="U3297" s="60">
        <f ca="1"/>
        <v>0.90412514720276471</v>
      </c>
      <c r="V3297" s="60">
        <f ca="1"/>
        <v>1.0225804185342766</v>
      </c>
      <c r="W3297" s="60">
        <f ca="1"/>
        <v>0.71562859018563385</v>
      </c>
      <c r="X3297" s="60">
        <f ca="1"/>
        <v>-2.9550015003435459</v>
      </c>
      <c r="Y3297" s="52">
        <f ca="1">$B$13 * EXP(($E$3 - $C$13^2/2) * Y$2 + $C$13*SQRT(Y$2)*T3297)</f>
        <v>126.86456437747526</v>
      </c>
      <c r="Z3297" s="52">
        <f ca="1">Y3297 * EXP(($E$3 - $C$13^2/2) * (Z$2-Y$2) + $C$13*SQRT(Z$2-Y$2)*U3297)</f>
        <v>167.22791448249279</v>
      </c>
      <c r="AA3297" s="52">
        <f ca="1">Z3297 * EXP(($E$3 - $C$13^2/2) * (AA$2-Z$2) + $C$13*SQRT(AA$2-Z$2)*V3297)</f>
        <v>228.40760290942333</v>
      </c>
      <c r="AB3297" s="52">
        <f ca="1">AA3297 * EXP(($E$3 - $C$13^2/2) * (AB$2-AA$2) + $C$13*SQRT(AB$2-AA$2)*W3297)</f>
        <v>284.52477773202105</v>
      </c>
      <c r="AC3297" s="52">
        <f ca="1">AB3297 * EXP(($E$3 - $C$13^2/2) * (AC$2-AB$2) + $C$13*SQRT(AC$2-AB$2)*X3297)</f>
        <v>117.83907139153219</v>
      </c>
      <c r="AD3297" s="47"/>
      <c r="AE3297" s="3" t="s">
        <v>46</v>
      </c>
      <c r="AF3297" s="52" t="b">
        <f t="shared" ref="AF3297" ca="1" si="4170">AF3295 &gt;= $B$4</f>
        <v>0</v>
      </c>
      <c r="AG3297" s="52" t="b">
        <f t="array" aca="1" ref="AG3297" ca="1">AND(AG3295 &gt;= $B$4, NOT(OR($AF3297:AF3297)))</f>
        <v>0</v>
      </c>
      <c r="AH3297" s="52" t="b">
        <f t="array" aca="1" ref="AH3297" ca="1">AND(AH3295 &gt;= $B$4, NOT(OR($AF3297:AG3297)))</f>
        <v>0</v>
      </c>
      <c r="AI3297" s="52" t="b">
        <f t="array" aca="1" ref="AI3297" ca="1">AND(AI3295 &gt;= $B$4, NOT(OR($AF3297:AH3297)))</f>
        <v>0</v>
      </c>
      <c r="AJ3297" s="52" t="b">
        <f t="array" aca="1" ref="AJ3297" ca="1">AND(AJ3295 &gt;= $B$4, NOT(OR($AF3297:AI3297)))</f>
        <v>0</v>
      </c>
      <c r="AK3297" s="73"/>
      <c r="AL3297" s="70"/>
    </row>
    <row r="3298" spans="6:38" ht="14.55" customHeight="1" x14ac:dyDescent="0.3">
      <c r="F3298" s="79"/>
      <c r="G3298" s="3">
        <v>3296</v>
      </c>
      <c r="H3298" s="61">
        <v>0.31527152236015815</v>
      </c>
      <c r="I3298" s="61">
        <v>0.51468694112578672</v>
      </c>
      <c r="J3298" s="61">
        <v>-0.64574993303395833</v>
      </c>
      <c r="K3298" s="62">
        <v>0.99621368279769229</v>
      </c>
      <c r="L3298" s="60">
        <f t="array" ref="L3298:O3298">TRANSPOSE(MMULT(Option!$B$25:$E$28, TRANSPOSE(H3298:K3298)))</f>
        <v>0.31527152236015815</v>
      </c>
      <c r="M3298" s="60">
        <v>0.59782698232690279</v>
      </c>
      <c r="N3298" s="60">
        <v>-0.30628337902546943</v>
      </c>
      <c r="O3298" s="60">
        <v>0.98795423594156828</v>
      </c>
      <c r="P3298" s="56" t="str">
        <f t="shared" si="4130"/>
        <v>660/1</v>
      </c>
      <c r="R3298" s="80"/>
      <c r="S3298" s="3" t="s">
        <v>30</v>
      </c>
      <c r="T3298" s="60">
        <f ca="1"/>
        <v>0.44990373936107736</v>
      </c>
      <c r="U3298" s="60">
        <f ca="1"/>
        <v>-3.7837812910502588E-2</v>
      </c>
      <c r="V3298" s="60">
        <f ca="1"/>
        <v>-0.73420844664726226</v>
      </c>
      <c r="W3298" s="60">
        <f ca="1"/>
        <v>-0.13742645910538251</v>
      </c>
      <c r="X3298" s="60">
        <f ca="1"/>
        <v>-1.7236533502011426</v>
      </c>
      <c r="Y3298" s="52">
        <f ca="1">$B$14 * EXP(($E$3 - $C$14^2/2) * Y$2 + $C$14*SQRT(Y$2)*T3298)</f>
        <v>115.02405815096139</v>
      </c>
      <c r="Z3298" s="52">
        <f ca="1">Y3298 * EXP(($E$3 - $C$14^2/2) * (Z$2-Y$2) + $C$14*SQRT(Z$2-Y$2)*U3298)</f>
        <v>114.29581591048532</v>
      </c>
      <c r="AA3298" s="52">
        <f ca="1">Z3298 * EXP(($E$3 - $C$14^2/2) * (AA$2-Z$2) + $C$14*SQRT(AA$2-Z$2)*V3298)</f>
        <v>92.160113631645473</v>
      </c>
      <c r="AB3298" s="52">
        <f ca="1">AA3298 * EXP(($E$3 - $C$14^2/2) * (AB$2-AA$2) + $C$14*SQRT(AB$2-AA$2)*W3298)</f>
        <v>88.881097396233301</v>
      </c>
      <c r="AC3298" s="52">
        <f ca="1">AB3298 * EXP(($E$3 - $C$14^2/2) * (AC$2-AB$2) + $C$14*SQRT(AC$2-AB$2)*X3298)</f>
        <v>53.26095372211546</v>
      </c>
      <c r="AD3298" s="47"/>
      <c r="AE3298" s="3" t="s">
        <v>68</v>
      </c>
      <c r="AF3298" s="52" t="b">
        <f ca="1">AND(AF3295&gt;$B$3, NOT(OR($AF3297:AF3297)))</f>
        <v>1</v>
      </c>
      <c r="AG3298" s="52" t="b">
        <f ca="1">AND(AG3295&gt;$B$3, NOT(OR($AF3297:AG3297)))</f>
        <v>1</v>
      </c>
      <c r="AH3298" s="52" t="b">
        <f ca="1">AND(AH3295&gt;$B$3, NOT(OR($AF3297:AH3297)))</f>
        <v>1</v>
      </c>
      <c r="AI3298" s="52" t="b">
        <f ca="1">AND(AI3295&gt;$B$3, NOT(OR($AF3297:AI3297)))</f>
        <v>1</v>
      </c>
      <c r="AJ3298" s="52" t="b">
        <f ca="1">AND(AJ3295&gt;$B$3, NOT(OR($AF3297:AJ3297)))</f>
        <v>0</v>
      </c>
      <c r="AK3298" s="74"/>
      <c r="AL3298" s="70"/>
    </row>
    <row r="3299" spans="6:38" ht="14.55" customHeight="1" x14ac:dyDescent="0.3">
      <c r="F3299" s="79"/>
      <c r="G3299" s="3">
        <v>3297</v>
      </c>
      <c r="H3299" s="61">
        <v>-0.69447419906356544</v>
      </c>
      <c r="I3299" s="61">
        <v>-0.58972988208952659</v>
      </c>
      <c r="J3299" s="61">
        <v>-0.93426271818308071</v>
      </c>
      <c r="K3299" s="62">
        <v>-2.705464625273336E-2</v>
      </c>
      <c r="L3299" s="60">
        <f t="array" ref="L3299:O3299">TRANSPOSE(MMULT(Option!$B$25:$E$28, TRANSPOSE(H3299:K3299)))</f>
        <v>-0.69447419906356544</v>
      </c>
      <c r="M3299" s="60">
        <v>-0.81828604447595366</v>
      </c>
      <c r="N3299" s="60">
        <v>-1.2527895617850295</v>
      </c>
      <c r="O3299" s="60">
        <v>-0.63773483830211342</v>
      </c>
      <c r="P3299" s="56" t="str">
        <f t="shared" si="4130"/>
        <v>660/2</v>
      </c>
      <c r="R3299" s="80">
        <v>825</v>
      </c>
      <c r="S3299" s="3" t="s">
        <v>28</v>
      </c>
      <c r="T3299" s="60">
        <f t="array" aca="1" ref="T3299:T3302" ca="1">TRANSPOSE(OFFSET($L$3, MATCH($R3299 &amp; "/" &amp; T$2, $P$3:$P$5002, 0) - 1, 0, 1, $E$1))</f>
        <v>1.4287876622260653</v>
      </c>
      <c r="U3299" s="60">
        <f t="array" aca="1" ref="U3299:U3302" ca="1">TRANSPOSE(OFFSET($L$3, MATCH($R3299 &amp; "/" &amp; U$2, $P$3:$P$5002, 0) - 1, 0, 1, $E$1))</f>
        <v>0.83280502353127828</v>
      </c>
      <c r="V3299" s="60">
        <f t="array" aca="1" ref="V3299:V3302" ca="1">TRANSPOSE(OFFSET($L$3, MATCH($R3299 &amp; "/" &amp; V$2, $P$3:$P$5002, 0) - 1, 0, 1, $E$1))</f>
        <v>0.12519269879941122</v>
      </c>
      <c r="W3299" s="60">
        <f t="array" aca="1" ref="W3299:W3302" ca="1">TRANSPOSE(OFFSET($L$3, MATCH($R3299 &amp; "/" &amp; W$2, $P$3:$P$5002, 0) - 1, 0, 1, $E$1))</f>
        <v>0.44949407383223206</v>
      </c>
      <c r="X3299" s="60">
        <f t="array" aca="1" ref="X3299:X3302" ca="1">TRANSPOSE(OFFSET($L$3, MATCH($R3299 &amp; "/" &amp; X$2, $P$3:$P$5002, 0) - 1, 0, 1, $E$1))</f>
        <v>-0.92215026120946519</v>
      </c>
      <c r="Y3299" s="52">
        <f ca="1">$B$11 * EXP(($E$3 - $C$11^2/2) * Y$2 + $C$11*SQRT(Y$2)*T3299)</f>
        <v>154.28576266863553</v>
      </c>
      <c r="Z3299" s="52">
        <f ca="1">Y3299 * EXP(($E$3 - $C$11^2/2) * (Z$2-Y$2) + $C$11*SQRT(Z$2-Y$2)*U3299)</f>
        <v>199.06830194998665</v>
      </c>
      <c r="AA3299" s="52">
        <f ca="1">Z3299 * EXP(($E$3 - $C$11^2/2) * (AA$2-Z$2) + $C$11*SQRT(AA$2-Z$2)*V3299)</f>
        <v>207.72307061846126</v>
      </c>
      <c r="AB3299" s="52">
        <f ca="1">AA3299 * EXP(($E$3 - $C$11^2/2) * (AB$2-AA$2) + $C$11*SQRT(AB$2-AA$2)*W3299)</f>
        <v>238.90214274504461</v>
      </c>
      <c r="AC3299" s="52">
        <f ca="1">AB3299 * EXP(($E$3 - $C$11^2/2) * (AC$2-AB$2) + $C$11*SQRT(AC$2-AB$2)*X3299)</f>
        <v>182.07322569468346</v>
      </c>
      <c r="AD3299" s="47"/>
      <c r="AE3299" s="3" t="s">
        <v>69</v>
      </c>
      <c r="AF3299" s="20" cm="1">
        <f t="array" aca="1" ref="AF3299" ca="1">MIN(Y3299:Y3302 / $D$11:$D$14)</f>
        <v>0.96968568910145625</v>
      </c>
      <c r="AG3299" s="20" cm="1">
        <f t="array" aca="1" ref="AG3299" ca="1">MIN(Z3299:Z3302 / $D$11:$D$14)</f>
        <v>1.1168403621033709</v>
      </c>
      <c r="AH3299" s="20" cm="1">
        <f t="array" aca="1" ref="AH3299" ca="1">MIN(AA3299:AA3302 / $D$11:$D$14)</f>
        <v>0.87363899126970379</v>
      </c>
      <c r="AI3299" s="20" cm="1">
        <f t="array" aca="1" ref="AI3299" ca="1">MIN(AB3299:AB3302 / $D$11:$D$14)</f>
        <v>1.0717073761184821</v>
      </c>
      <c r="AJ3299" s="20" cm="1">
        <f t="array" aca="1" ref="AJ3299" ca="1">MIN(AC3299:AC3302 / $D$11:$D$14)</f>
        <v>0.68198252512875035</v>
      </c>
      <c r="AK3299" s="72">
        <f t="array" aca="1" ref="AK3299" ca="1">SUMPRODUCT(AF3300:AJ3300, EXP(-$E$3*$AF$2:$AJ$2))</f>
        <v>130912.66188773618</v>
      </c>
      <c r="AL3299" s="70">
        <f ca="1">MAX(AC3300 - $D$11, 0) * EXP(-$E$2*$E$3)</f>
        <v>0</v>
      </c>
    </row>
    <row r="3300" spans="6:38" ht="14.55" customHeight="1" x14ac:dyDescent="0.3">
      <c r="F3300" s="79"/>
      <c r="G3300" s="3">
        <v>3298</v>
      </c>
      <c r="H3300" s="61">
        <v>0.15849059307744667</v>
      </c>
      <c r="I3300" s="61">
        <v>1.164604803567115</v>
      </c>
      <c r="J3300" s="61">
        <v>0.29966636371513572</v>
      </c>
      <c r="K3300" s="62">
        <v>-1.5570662561183122</v>
      </c>
      <c r="L3300" s="60">
        <f t="array" ref="L3300:O3300">TRANSPOSE(MMULT(Option!$B$25:$E$28, TRANSPOSE(H3300:K3300)))</f>
        <v>0.15849059307744667</v>
      </c>
      <c r="M3300" s="60">
        <v>1.1307741706420751</v>
      </c>
      <c r="N3300" s="60">
        <v>0.63156134465156077</v>
      </c>
      <c r="O3300" s="60">
        <v>-0.90654163371072072</v>
      </c>
      <c r="P3300" s="56" t="str">
        <f t="shared" si="4130"/>
        <v>660/3</v>
      </c>
      <c r="R3300" s="80"/>
      <c r="S3300" s="3" t="s">
        <v>29</v>
      </c>
      <c r="T3300" s="60">
        <f ca="1"/>
        <v>1.0340699641537971</v>
      </c>
      <c r="U3300" s="60">
        <f ca="1"/>
        <v>-0.3876274682281996</v>
      </c>
      <c r="V3300" s="60">
        <f ca="1"/>
        <v>-1.146735969671735</v>
      </c>
      <c r="W3300" s="60">
        <f ca="1"/>
        <v>0.66447032490206581</v>
      </c>
      <c r="X3300" s="60">
        <f ca="1"/>
        <v>-1.523347665973666</v>
      </c>
      <c r="Y3300" s="52">
        <f ca="1">$B$12 * EXP(($E$3 - $C$12^2/2) * Y$2 + $C$12*SQRT(Y$2)*T3300)</f>
        <v>137.0562156990766</v>
      </c>
      <c r="Z3300" s="52">
        <f ca="1">Y3300 * EXP(($E$3 - $C$12^2/2) * (Z$2-Y$2) + $C$12*SQRT(Z$2-Y$2)*U3300)</f>
        <v>122.62156861795047</v>
      </c>
      <c r="AA3300" s="52">
        <f ca="1">Z3300 * EXP(($E$3 - $C$12^2/2) * (AA$2-Z$2) + $C$12*SQRT(AA$2-Z$2)*V3300)</f>
        <v>87.363899126970381</v>
      </c>
      <c r="AB3300" s="52">
        <f ca="1">AA3300 * EXP(($E$3 - $C$12^2/2) * (AB$2-AA$2) + $C$12*SQRT(AB$2-AA$2)*W3300)</f>
        <v>107.17073761184821</v>
      </c>
      <c r="AC3300" s="52">
        <f ca="1">AB3300 * EXP(($E$3 - $C$12^2/2) * (AC$2-AB$2) + $C$12*SQRT(AC$2-AB$2)*X3300)</f>
        <v>68.19825251287503</v>
      </c>
      <c r="AD3300" s="47"/>
      <c r="AE3300" s="3" t="s">
        <v>47</v>
      </c>
      <c r="AF3300" s="64">
        <f t="shared" ref="AF3300" ca="1" si="4171">($B$5*AF3302 + (1 + $B$6)*AF3301)*$B$2</f>
        <v>15000</v>
      </c>
      <c r="AG3300" s="64">
        <f t="shared" ref="AG3300" ca="1" si="4172">($B$5*AG3302 + (1 + $B$6)*AG3301)*$B$2</f>
        <v>15000</v>
      </c>
      <c r="AH3300" s="64">
        <f t="shared" ref="AH3300" ca="1" si="4173">($B$5*AH3302 + (1 + $B$6)*AH3301)*$B$2</f>
        <v>15000</v>
      </c>
      <c r="AI3300" s="64">
        <f t="shared" ref="AI3300" ca="1" si="4174">($B$5*AI3302 + (1 + $B$6)*AI3301)*$B$2</f>
        <v>15000</v>
      </c>
      <c r="AJ3300" s="64" cm="1">
        <f t="array" aca="1" ref="AJ3300" ca="1">($B$5*AJ3302 + (1 + $B$6)*AJ3301 + AND(NOT(AF3301:AJ3301)))*$B$2</f>
        <v>100000</v>
      </c>
      <c r="AK3300" s="73"/>
      <c r="AL3300" s="70"/>
    </row>
    <row r="3301" spans="6:38" ht="14.55" customHeight="1" x14ac:dyDescent="0.3">
      <c r="F3301" s="79"/>
      <c r="G3301" s="3">
        <v>3299</v>
      </c>
      <c r="H3301" s="61">
        <v>-1.2799922512381858</v>
      </c>
      <c r="I3301" s="61">
        <v>-0.45954245429300017</v>
      </c>
      <c r="J3301" s="61">
        <v>0.78614176691528925</v>
      </c>
      <c r="K3301" s="62">
        <v>0.43086027791563969</v>
      </c>
      <c r="L3301" s="60">
        <f t="array" ref="L3301:O3301">TRANSPOSE(MMULT(Option!$B$25:$E$28, TRANSPOSE(H3301:K3301)))</f>
        <v>-1.2799922512381858</v>
      </c>
      <c r="M3301" s="60">
        <v>-0.9331745168639658</v>
      </c>
      <c r="N3301" s="60">
        <v>5.8142864597567123E-2</v>
      </c>
      <c r="O3301" s="60">
        <v>-0.10992750219648412</v>
      </c>
      <c r="P3301" s="56" t="str">
        <f t="shared" si="4130"/>
        <v>660/4</v>
      </c>
      <c r="R3301" s="80"/>
      <c r="S3301" s="3" t="s">
        <v>31</v>
      </c>
      <c r="T3301" s="60">
        <f ca="1"/>
        <v>-0.11927763949514036</v>
      </c>
      <c r="U3301" s="60">
        <f ca="1"/>
        <v>0.47108056506025353</v>
      </c>
      <c r="V3301" s="60">
        <f ca="1"/>
        <v>-4.315941860478098E-2</v>
      </c>
      <c r="W3301" s="60">
        <f ca="1"/>
        <v>1.0873929266158471</v>
      </c>
      <c r="X3301" s="60">
        <f ca="1"/>
        <v>-1.2667578950355936</v>
      </c>
      <c r="Y3301" s="52">
        <f ca="1">$B$13 * EXP(($E$3 - $C$13^2/2) * Y$2 + $C$13*SQRT(Y$2)*T3301)</f>
        <v>96.968568910145621</v>
      </c>
      <c r="Z3301" s="52">
        <f ca="1">Y3301 * EXP(($E$3 - $C$13^2/2) * (Z$2-Y$2) + $C$13*SQRT(Z$2-Y$2)*U3301)</f>
        <v>112.24803979932362</v>
      </c>
      <c r="AA3301" s="52">
        <f ca="1">Z3301 * EXP(($E$3 - $C$13^2/2) * (AA$2-Z$2) + $C$13*SQRT(AA$2-Z$2)*V3301)</f>
        <v>111.35944782170446</v>
      </c>
      <c r="AB3301" s="52">
        <f ca="1">AA3301 * EXP(($E$3 - $C$13^2/2) * (AB$2-AA$2) + $C$13*SQRT(AB$2-AA$2)*W3301)</f>
        <v>155.08620382937011</v>
      </c>
      <c r="AC3301" s="52">
        <f ca="1">AB3301 * EXP(($E$3 - $C$13^2/2) * (AC$2-AB$2) + $C$13*SQRT(AC$2-AB$2)*X3301)</f>
        <v>106.5861680357207</v>
      </c>
      <c r="AD3301" s="47"/>
      <c r="AE3301" s="3" t="s">
        <v>46</v>
      </c>
      <c r="AF3301" s="52" t="b">
        <f t="shared" ref="AF3301" ca="1" si="4175">AF3299 &gt;= $B$4</f>
        <v>0</v>
      </c>
      <c r="AG3301" s="52" t="b">
        <f t="array" aca="1" ref="AG3301" ca="1">AND(AG3299 &gt;= $B$4, NOT(OR($AF3301:AF3301)))</f>
        <v>0</v>
      </c>
      <c r="AH3301" s="52" t="b">
        <f t="array" aca="1" ref="AH3301" ca="1">AND(AH3299 &gt;= $B$4, NOT(OR($AF3301:AG3301)))</f>
        <v>0</v>
      </c>
      <c r="AI3301" s="52" t="b">
        <f t="array" aca="1" ref="AI3301" ca="1">AND(AI3299 &gt;= $B$4, NOT(OR($AF3301:AH3301)))</f>
        <v>0</v>
      </c>
      <c r="AJ3301" s="52" t="b">
        <f t="array" aca="1" ref="AJ3301" ca="1">AND(AJ3299 &gt;= $B$4, NOT(OR($AF3301:AI3301)))</f>
        <v>0</v>
      </c>
      <c r="AK3301" s="73"/>
      <c r="AL3301" s="70"/>
    </row>
    <row r="3302" spans="6:38" ht="14.55" customHeight="1" x14ac:dyDescent="0.3">
      <c r="F3302" s="79"/>
      <c r="G3302" s="3">
        <v>3300</v>
      </c>
      <c r="H3302" s="61">
        <v>-3.2593928282954958</v>
      </c>
      <c r="I3302" s="61">
        <v>1.6214434724045663</v>
      </c>
      <c r="J3302" s="61">
        <v>0.36236666258459038</v>
      </c>
      <c r="K3302" s="62">
        <v>1.7837660328858091</v>
      </c>
      <c r="L3302" s="60">
        <f t="array" ref="L3302:O3302">TRANSPOSE(MMULT(Option!$B$25:$E$28, TRANSPOSE(H3302:K3302)))</f>
        <v>-3.2593928282954958</v>
      </c>
      <c r="M3302" s="60">
        <v>0.18232035815899472</v>
      </c>
      <c r="N3302" s="60">
        <v>-0.56089327569076675</v>
      </c>
      <c r="O3302" s="60">
        <v>0.71908913815001019</v>
      </c>
      <c r="P3302" s="56" t="str">
        <f t="shared" si="4130"/>
        <v>660/5</v>
      </c>
      <c r="R3302" s="80"/>
      <c r="S3302" s="3" t="s">
        <v>30</v>
      </c>
      <c r="T3302" s="60">
        <f ca="1"/>
        <v>1.303355180088859</v>
      </c>
      <c r="U3302" s="60">
        <f ca="1"/>
        <v>-0.96834320267293106</v>
      </c>
      <c r="V3302" s="60">
        <f ca="1"/>
        <v>-7.8773918155993938E-2</v>
      </c>
      <c r="W3302" s="60">
        <f ca="1"/>
        <v>0.34427555029013812</v>
      </c>
      <c r="X3302" s="60">
        <f ca="1"/>
        <v>-1.3715413155348573</v>
      </c>
      <c r="Y3302" s="52">
        <f ca="1">$B$14 * EXP(($E$3 - $C$14^2/2) * Y$2 + $C$14*SQRT(Y$2)*T3302)</f>
        <v>148.58790560104197</v>
      </c>
      <c r="Z3302" s="52">
        <f ca="1">Y3302 * EXP(($E$3 - $C$14^2/2) * (Z$2-Y$2) + $C$14*SQRT(Z$2-Y$2)*U3302)</f>
        <v>111.68403621033708</v>
      </c>
      <c r="AA3302" s="52">
        <f ca="1">Z3302 * EXP(($E$3 - $C$14^2/2) * (AA$2-Z$2) + $C$14*SQRT(AA$2-Z$2)*V3302)</f>
        <v>109.62238581187734</v>
      </c>
      <c r="AB3302" s="52">
        <f ca="1">AA3302 * EXP(($E$3 - $C$14^2/2) * (AB$2-AA$2) + $C$14*SQRT(AB$2-AA$2)*W3302)</f>
        <v>122.15909698962218</v>
      </c>
      <c r="AC3302" s="52">
        <f ca="1">AB3302 * EXP(($E$3 - $C$14^2/2) * (AC$2-AB$2) + $C$14*SQRT(AC$2-AB$2)*X3302)</f>
        <v>81.358220062193709</v>
      </c>
      <c r="AD3302" s="47"/>
      <c r="AE3302" s="3" t="s">
        <v>68</v>
      </c>
      <c r="AF3302" s="52" t="b">
        <f ca="1">AND(AF3299&gt;$B$3, NOT(OR($AF3301:AF3301)))</f>
        <v>1</v>
      </c>
      <c r="AG3302" s="52" t="b">
        <f ca="1">AND(AG3299&gt;$B$3, NOT(OR($AF3301:AG3301)))</f>
        <v>1</v>
      </c>
      <c r="AH3302" s="52" t="b">
        <f ca="1">AND(AH3299&gt;$B$3, NOT(OR($AF3301:AH3301)))</f>
        <v>1</v>
      </c>
      <c r="AI3302" s="52" t="b">
        <f ca="1">AND(AI3299&gt;$B$3, NOT(OR($AF3301:AI3301)))</f>
        <v>1</v>
      </c>
      <c r="AJ3302" s="52" t="b">
        <f ca="1">AND(AJ3299&gt;$B$3, NOT(OR($AF3301:AJ3301)))</f>
        <v>0</v>
      </c>
      <c r="AK3302" s="74"/>
      <c r="AL3302" s="70"/>
    </row>
    <row r="3303" spans="6:38" ht="14.55" customHeight="1" x14ac:dyDescent="0.3">
      <c r="F3303" s="79"/>
      <c r="G3303" s="3">
        <v>3301</v>
      </c>
      <c r="H3303" s="61">
        <v>0.95358871529534373</v>
      </c>
      <c r="I3303" s="61">
        <v>1.2033108558223602</v>
      </c>
      <c r="J3303" s="61">
        <v>-0.13877177285673029</v>
      </c>
      <c r="K3303" s="62">
        <v>0.45918191641441047</v>
      </c>
      <c r="L3303" s="60">
        <f t="array" ref="L3303:O3303">TRANSPOSE(MMULT(Option!$B$25:$E$28, TRANSPOSE(H3303:K3303)))</f>
        <v>0.95358871529534373</v>
      </c>
      <c r="M3303" s="60">
        <v>1.4842881023917494</v>
      </c>
      <c r="N3303" s="60">
        <v>0.57465158869621136</v>
      </c>
      <c r="O3303" s="60">
        <v>1.0626706577914191</v>
      </c>
      <c r="P3303" s="56" t="str">
        <f t="shared" si="4130"/>
        <v>661/1</v>
      </c>
      <c r="R3303" s="80">
        <v>826</v>
      </c>
      <c r="S3303" s="3" t="s">
        <v>28</v>
      </c>
      <c r="T3303" s="60">
        <f t="array" aca="1" ref="T3303:T3306" ca="1">TRANSPOSE(OFFSET($L$3, MATCH($R3303 &amp; "/" &amp; T$2, $P$3:$P$5002, 0) - 1, 0, 1, $E$1))</f>
        <v>0.85659115005971209</v>
      </c>
      <c r="U3303" s="60">
        <f t="array" aca="1" ref="U3303:U3306" ca="1">TRANSPOSE(OFFSET($L$3, MATCH($R3303 &amp; "/" &amp; U$2, $P$3:$P$5002, 0) - 1, 0, 1, $E$1))</f>
        <v>-0.60435063214203721</v>
      </c>
      <c r="V3303" s="60">
        <f t="array" aca="1" ref="V3303:V3306" ca="1">TRANSPOSE(OFFSET($L$3, MATCH($R3303 &amp; "/" &amp; V$2, $P$3:$P$5002, 0) - 1, 0, 1, $E$1))</f>
        <v>1.4430196762871441</v>
      </c>
      <c r="W3303" s="60">
        <f t="array" aca="1" ref="W3303:W3306" ca="1">TRANSPOSE(OFFSET($L$3, MATCH($R3303 &amp; "/" &amp; W$2, $P$3:$P$5002, 0) - 1, 0, 1, $E$1))</f>
        <v>0.35897684305837635</v>
      </c>
      <c r="X3303" s="60">
        <f t="array" aca="1" ref="X3303:X3306" ca="1">TRANSPOSE(OFFSET($L$3, MATCH($R3303 &amp; "/" &amp; X$2, $P$3:$P$5002, 0) - 1, 0, 1, $E$1))</f>
        <v>0.20762792197672336</v>
      </c>
      <c r="Y3303" s="52">
        <f ca="1">$B$11 * EXP(($E$3 - $C$11^2/2) * Y$2 + $C$11*SQRT(Y$2)*T3303)</f>
        <v>129.94971020123296</v>
      </c>
      <c r="Z3303" s="52">
        <f ca="1">Y3303 * EXP(($E$3 - $C$11^2/2) * (Z$2-Y$2) + $C$11*SQRT(Z$2-Y$2)*U3303)</f>
        <v>108.9449099719368</v>
      </c>
      <c r="AA3303" s="52">
        <f ca="1">Z3303 * EXP(($E$3 - $C$11^2/2) * (AA$2-Z$2) + $C$11*SQRT(AA$2-Z$2)*V3303)</f>
        <v>168.80568225603821</v>
      </c>
      <c r="AB3303" s="52">
        <f ca="1">AA3303 * EXP(($E$3 - $C$11^2/2) * (AB$2-AA$2) + $C$11*SQRT(AB$2-AA$2)*W3303)</f>
        <v>188.94222814969419</v>
      </c>
      <c r="AC3303" s="52">
        <f ca="1">AB3303 * EXP(($E$3 - $C$11^2/2) * (AC$2-AB$2) + $C$11*SQRT(AC$2-AB$2)*X3303)</f>
        <v>202.09334078344773</v>
      </c>
      <c r="AD3303" s="47"/>
      <c r="AE3303" s="3" t="s">
        <v>69</v>
      </c>
      <c r="AF3303" s="20" cm="1">
        <f t="array" aca="1" ref="AF3303" ca="1">MIN(Y3303:Y3306 / $D$11:$D$14)</f>
        <v>0.9100989895779793</v>
      </c>
      <c r="AG3303" s="20" cm="1">
        <f t="array" aca="1" ref="AG3303" ca="1">MIN(Z3303:Z3306 / $D$11:$D$14)</f>
        <v>1.089449099719368</v>
      </c>
      <c r="AH3303" s="20" cm="1">
        <f t="array" aca="1" ref="AH3303" ca="1">MIN(AA3303:AA3306 / $D$11:$D$14)</f>
        <v>1.3925557095193639</v>
      </c>
      <c r="AI3303" s="20" cm="1">
        <f t="array" aca="1" ref="AI3303" ca="1">MIN(AB3303:AB3306 / $D$11:$D$14)</f>
        <v>0.91919856789052545</v>
      </c>
      <c r="AJ3303" s="20" cm="1">
        <f t="array" aca="1" ref="AJ3303" ca="1">MIN(AC3303:AC3306 / $D$11:$D$14)</f>
        <v>0.65834504891673451</v>
      </c>
      <c r="AK3303" s="72">
        <f t="array" aca="1" ref="AK3303" ca="1">SUMPRODUCT(AF3304:AJ3304, EXP(-$E$3*$AF$2:$AJ$2))</f>
        <v>118215.34016268118</v>
      </c>
      <c r="AL3303" s="70">
        <f ca="1">MAX(AC3304 - $D$11, 0) * EXP(-$E$2*$E$3)</f>
        <v>75.307507732991567</v>
      </c>
    </row>
    <row r="3304" spans="6:38" ht="14.55" customHeight="1" x14ac:dyDescent="0.3">
      <c r="F3304" s="79"/>
      <c r="G3304" s="3">
        <v>3302</v>
      </c>
      <c r="H3304" s="61">
        <v>1.8539581560150893</v>
      </c>
      <c r="I3304" s="61">
        <v>-5.2630640398598973E-2</v>
      </c>
      <c r="J3304" s="61">
        <v>-0.14731635258591971</v>
      </c>
      <c r="K3304" s="62">
        <v>0.86465868578638105</v>
      </c>
      <c r="L3304" s="60">
        <f t="array" ref="L3304:O3304">TRANSPOSE(MMULT(Option!$B$25:$E$28, TRANSPOSE(H3304:K3304)))</f>
        <v>1.8539581560150893</v>
      </c>
      <c r="M3304" s="60">
        <v>0.69334648370591967</v>
      </c>
      <c r="N3304" s="60">
        <v>0.59841189032297426</v>
      </c>
      <c r="O3304" s="60">
        <v>1.4394975791268183</v>
      </c>
      <c r="P3304" s="56" t="str">
        <f t="shared" si="4130"/>
        <v>661/2</v>
      </c>
      <c r="R3304" s="80"/>
      <c r="S3304" s="3" t="s">
        <v>29</v>
      </c>
      <c r="T3304" s="60">
        <f ca="1"/>
        <v>1.2081975818928694</v>
      </c>
      <c r="U3304" s="60">
        <f ca="1"/>
        <v>-4.8594254876225623E-2</v>
      </c>
      <c r="V3304" s="60">
        <f ca="1"/>
        <v>0.46248760178930975</v>
      </c>
      <c r="W3304" s="60">
        <f ca="1"/>
        <v>0.89747130910479456</v>
      </c>
      <c r="X3304" s="60">
        <f ca="1"/>
        <v>-0.34791878135884441</v>
      </c>
      <c r="Y3304" s="52">
        <f ca="1">$B$12 * EXP(($E$3 - $C$12^2/2) * Y$2 + $C$12*SQRT(Y$2)*T3304)</f>
        <v>144.40609873242579</v>
      </c>
      <c r="Z3304" s="52">
        <f ca="1">Y3304 * EXP(($E$3 - $C$12^2/2) * (Z$2-Y$2) + $C$12*SQRT(Z$2-Y$2)*U3304)</f>
        <v>143.02954024886512</v>
      </c>
      <c r="AA3304" s="52">
        <f ca="1">Z3304 * EXP(($E$3 - $C$12^2/2) * (AA$2-Z$2) + $C$12*SQRT(AA$2-Z$2)*V3304)</f>
        <v>165.14063837312167</v>
      </c>
      <c r="AB3304" s="52">
        <f ca="1">AA3304 * EXP(($E$3 - $C$12^2/2) * (AB$2-AA$2) + $C$12*SQRT(AB$2-AA$2)*W3304)</f>
        <v>217.24784776179652</v>
      </c>
      <c r="AC3304" s="52">
        <f ca="1">AB3304 * EXP(($E$3 - $C$12^2/2) * (AC$2-AB$2) + $C$12*SQRT(AC$2-AB$2)*X3304)</f>
        <v>196.69675399656981</v>
      </c>
      <c r="AD3304" s="47"/>
      <c r="AE3304" s="3" t="s">
        <v>47</v>
      </c>
      <c r="AF3304" s="64">
        <f t="shared" ref="AF3304" ca="1" si="4176">($B$5*AF3306 + (1 + $B$6)*AF3305)*$B$2</f>
        <v>15000</v>
      </c>
      <c r="AG3304" s="64">
        <f t="shared" ref="AG3304" ca="1" si="4177">($B$5*AG3306 + (1 + $B$6)*AG3305)*$B$2</f>
        <v>15000</v>
      </c>
      <c r="AH3304" s="64">
        <f t="shared" ref="AH3304" ca="1" si="4178">($B$5*AH3306 + (1 + $B$6)*AH3305)*$B$2</f>
        <v>105000</v>
      </c>
      <c r="AI3304" s="64">
        <f t="shared" ref="AI3304" ca="1" si="4179">($B$5*AI3306 + (1 + $B$6)*AI3305)*$B$2</f>
        <v>0</v>
      </c>
      <c r="AJ3304" s="64" cm="1">
        <f t="array" aca="1" ref="AJ3304" ca="1">($B$5*AJ3306 + (1 + $B$6)*AJ3305 + AND(NOT(AF3305:AJ3305)))*$B$2</f>
        <v>0</v>
      </c>
      <c r="AK3304" s="73"/>
      <c r="AL3304" s="70"/>
    </row>
    <row r="3305" spans="6:38" ht="14.55" customHeight="1" x14ac:dyDescent="0.3">
      <c r="F3305" s="79"/>
      <c r="G3305" s="3">
        <v>3303</v>
      </c>
      <c r="H3305" s="61">
        <v>-1.2634102727521328</v>
      </c>
      <c r="I3305" s="61">
        <v>0.19029744366430698</v>
      </c>
      <c r="J3305" s="61">
        <v>-1.1511135567416115</v>
      </c>
      <c r="K3305" s="62">
        <v>-0.56827798457445156</v>
      </c>
      <c r="L3305" s="60">
        <f t="array" ref="L3305:O3305">TRANSPOSE(MMULT(Option!$B$25:$E$28, TRANSPOSE(H3305:K3305)))</f>
        <v>-1.2634102727521328</v>
      </c>
      <c r="M3305" s="60">
        <v>-0.33095362107119686</v>
      </c>
      <c r="N3305" s="60">
        <v>-1.4665671646889455</v>
      </c>
      <c r="O3305" s="60">
        <v>-1.1668510939712105</v>
      </c>
      <c r="P3305" s="56" t="str">
        <f t="shared" si="4130"/>
        <v>661/3</v>
      </c>
      <c r="R3305" s="80"/>
      <c r="S3305" s="3" t="s">
        <v>31</v>
      </c>
      <c r="T3305" s="60">
        <f ca="1"/>
        <v>-0.33067301877102928</v>
      </c>
      <c r="U3305" s="60">
        <f ca="1"/>
        <v>1.2107445302033502</v>
      </c>
      <c r="V3305" s="60">
        <f ca="1"/>
        <v>0.17373081808507151</v>
      </c>
      <c r="W3305" s="60">
        <f ca="1"/>
        <v>-1.4013126976651151</v>
      </c>
      <c r="X3305" s="60">
        <f ca="1"/>
        <v>-1.1292432806872126</v>
      </c>
      <c r="Y3305" s="52">
        <f ca="1">$B$13 * EXP(($E$3 - $C$13^2/2) * Y$2 + $C$13*SQRT(Y$2)*T3305)</f>
        <v>91.00989895779793</v>
      </c>
      <c r="Z3305" s="52">
        <f ca="1">Y3305 * EXP(($E$3 - $C$13^2/2) * (Z$2-Y$2) + $C$13*SQRT(Z$2-Y$2)*U3305)</f>
        <v>131.52430184096858</v>
      </c>
      <c r="AA3305" s="52">
        <f ca="1">Z3305 * EXP(($E$3 - $C$13^2/2) * (AA$2-Z$2) + $C$13*SQRT(AA$2-Z$2)*V3305)</f>
        <v>139.25557095193639</v>
      </c>
      <c r="AB3305" s="52">
        <f ca="1">AA3305 * EXP(($E$3 - $C$13^2/2) * (AB$2-AA$2) + $C$13*SQRT(AB$2-AA$2)*W3305)</f>
        <v>91.919856789052545</v>
      </c>
      <c r="AC3305" s="52">
        <f ca="1">AB3305 * EXP(($E$3 - $C$13^2/2) * (AC$2-AB$2) + $C$13*SQRT(AC$2-AB$2)*X3305)</f>
        <v>65.834504891673447</v>
      </c>
      <c r="AD3305" s="47"/>
      <c r="AE3305" s="3" t="s">
        <v>46</v>
      </c>
      <c r="AF3305" s="52" t="b">
        <f t="shared" ref="AF3305" ca="1" si="4180">AF3303 &gt;= $B$4</f>
        <v>0</v>
      </c>
      <c r="AG3305" s="52" t="b">
        <f t="array" aca="1" ref="AG3305" ca="1">AND(AG3303 &gt;= $B$4, NOT(OR($AF3305:AF3305)))</f>
        <v>0</v>
      </c>
      <c r="AH3305" s="52" t="b">
        <f t="array" aca="1" ref="AH3305" ca="1">AND(AH3303 &gt;= $B$4, NOT(OR($AF3305:AG3305)))</f>
        <v>1</v>
      </c>
      <c r="AI3305" s="52" t="b">
        <f t="array" aca="1" ref="AI3305" ca="1">AND(AI3303 &gt;= $B$4, NOT(OR($AF3305:AH3305)))</f>
        <v>0</v>
      </c>
      <c r="AJ3305" s="52" t="b">
        <f t="array" aca="1" ref="AJ3305" ca="1">AND(AJ3303 &gt;= $B$4, NOT(OR($AF3305:AI3305)))</f>
        <v>0</v>
      </c>
      <c r="AK3305" s="73"/>
      <c r="AL3305" s="70"/>
    </row>
    <row r="3306" spans="6:38" ht="14.55" customHeight="1" x14ac:dyDescent="0.3">
      <c r="F3306" s="79"/>
      <c r="G3306" s="3">
        <v>3304</v>
      </c>
      <c r="H3306" s="61">
        <v>5.917006203527983E-2</v>
      </c>
      <c r="I3306" s="61">
        <v>-0.54279129563461559</v>
      </c>
      <c r="J3306" s="61">
        <v>-1.0814704657924368</v>
      </c>
      <c r="K3306" s="62">
        <v>0.20194927666980905</v>
      </c>
      <c r="L3306" s="60">
        <f t="array" ref="L3306:O3306">TRANSPOSE(MMULT(Option!$B$25:$E$28, TRANSPOSE(H3306:K3306)))</f>
        <v>5.917006203527983E-2</v>
      </c>
      <c r="M3306" s="60">
        <v>-0.47380841494764392</v>
      </c>
      <c r="N3306" s="60">
        <v>-1.0683344966447748</v>
      </c>
      <c r="O3306" s="60">
        <v>-0.15661049359601603</v>
      </c>
      <c r="P3306" s="56" t="str">
        <f t="shared" si="4130"/>
        <v>661/4</v>
      </c>
      <c r="R3306" s="80"/>
      <c r="S3306" s="3" t="s">
        <v>30</v>
      </c>
      <c r="T3306" s="60">
        <f ca="1"/>
        <v>0.23616106823061422</v>
      </c>
      <c r="U3306" s="60">
        <f ca="1"/>
        <v>0.53320320972359525</v>
      </c>
      <c r="V3306" s="60">
        <f ca="1"/>
        <v>0.99354732978644211</v>
      </c>
      <c r="W3306" s="60">
        <f ca="1"/>
        <v>-0.4707194938663134</v>
      </c>
      <c r="X3306" s="60">
        <f ca="1"/>
        <v>1.3620553123597459</v>
      </c>
      <c r="Y3306" s="52">
        <f ca="1">$B$14 * EXP(($E$3 - $C$14^2/2) * Y$2 + $C$14*SQRT(Y$2)*T3306)</f>
        <v>107.87989300313139</v>
      </c>
      <c r="Z3306" s="52">
        <f ca="1">Y3306 * EXP(($E$3 - $C$14^2/2) * (Z$2-Y$2) + $C$14*SQRT(Z$2-Y$2)*U3306)</f>
        <v>127.22783675465884</v>
      </c>
      <c r="AA3306" s="52">
        <f ca="1">Z3306 * EXP(($E$3 - $C$14^2/2) * (AA$2-Z$2) + $C$14*SQRT(AA$2-Z$2)*V3306)</f>
        <v>172.26666744359014</v>
      </c>
      <c r="AB3306" s="52">
        <f ca="1">AA3306 * EXP(($E$3 - $C$14^2/2) * (AB$2-AA$2) + $C$14*SQRT(AB$2-AA$2)*W3306)</f>
        <v>150.3292397095486</v>
      </c>
      <c r="AC3306" s="52">
        <f ca="1">AB3306 * EXP(($E$3 - $C$14^2/2) * (AC$2-AB$2) + $C$14*SQRT(AC$2-AB$2)*X3306)</f>
        <v>227.3394815743988</v>
      </c>
      <c r="AD3306" s="47"/>
      <c r="AE3306" s="3" t="s">
        <v>68</v>
      </c>
      <c r="AF3306" s="52" t="b">
        <f ca="1">AND(AF3303&gt;$B$3, NOT(OR($AF3305:AF3305)))</f>
        <v>1</v>
      </c>
      <c r="AG3306" s="52" t="b">
        <f ca="1">AND(AG3303&gt;$B$3, NOT(OR($AF3305:AG3305)))</f>
        <v>1</v>
      </c>
      <c r="AH3306" s="52" t="b">
        <f ca="1">AND(AH3303&gt;$B$3, NOT(OR($AF3305:AH3305)))</f>
        <v>0</v>
      </c>
      <c r="AI3306" s="52" t="b">
        <f ca="1">AND(AI3303&gt;$B$3, NOT(OR($AF3305:AI3305)))</f>
        <v>0</v>
      </c>
      <c r="AJ3306" s="52" t="b">
        <f ca="1">AND(AJ3303&gt;$B$3, NOT(OR($AF3305:AJ3305)))</f>
        <v>0</v>
      </c>
      <c r="AK3306" s="74"/>
      <c r="AL3306" s="70"/>
    </row>
    <row r="3307" spans="6:38" ht="14.55" customHeight="1" x14ac:dyDescent="0.3">
      <c r="F3307" s="79"/>
      <c r="G3307" s="3">
        <v>3305</v>
      </c>
      <c r="H3307" s="61">
        <v>-0.72953183712173286</v>
      </c>
      <c r="I3307" s="61">
        <v>-0.4322578893644401</v>
      </c>
      <c r="J3307" s="61">
        <v>-5.4348423933184814E-2</v>
      </c>
      <c r="K3307" s="62">
        <v>-0.23066380378021081</v>
      </c>
      <c r="L3307" s="60">
        <f t="array" ref="L3307:O3307">TRANSPOSE(MMULT(Option!$B$25:$E$28, TRANSPOSE(H3307:K3307)))</f>
        <v>-0.72953183712173286</v>
      </c>
      <c r="M3307" s="60">
        <v>-0.68798363439957189</v>
      </c>
      <c r="N3307" s="60">
        <v>-0.45273918822758802</v>
      </c>
      <c r="O3307" s="60">
        <v>-0.61314082707995732</v>
      </c>
      <c r="P3307" s="56" t="str">
        <f t="shared" si="4130"/>
        <v>661/5</v>
      </c>
      <c r="R3307" s="80">
        <v>827</v>
      </c>
      <c r="S3307" s="3" t="s">
        <v>28</v>
      </c>
      <c r="T3307" s="60">
        <f t="array" aca="1" ref="T3307:T3310" ca="1">TRANSPOSE(OFFSET($L$3, MATCH($R3307 &amp; "/" &amp; T$2, $P$3:$P$5002, 0) - 1, 0, 1, $E$1))</f>
        <v>1.4122556155253256</v>
      </c>
      <c r="U3307" s="60">
        <f t="array" aca="1" ref="U3307:U3310" ca="1">TRANSPOSE(OFFSET($L$3, MATCH($R3307 &amp; "/" &amp; U$2, $P$3:$P$5002, 0) - 1, 0, 1, $E$1))</f>
        <v>-0.38195940622126467</v>
      </c>
      <c r="V3307" s="60">
        <f t="array" aca="1" ref="V3307:V3310" ca="1">TRANSPOSE(OFFSET($L$3, MATCH($R3307 &amp; "/" &amp; V$2, $P$3:$P$5002, 0) - 1, 0, 1, $E$1))</f>
        <v>0.91700248486205183</v>
      </c>
      <c r="W3307" s="60">
        <f t="array" aca="1" ref="W3307:W3310" ca="1">TRANSPOSE(OFFSET($L$3, MATCH($R3307 &amp; "/" &amp; W$2, $P$3:$P$5002, 0) - 1, 0, 1, $E$1))</f>
        <v>-0.23529380259180793</v>
      </c>
      <c r="X3307" s="60">
        <f t="array" aca="1" ref="X3307:X3310" ca="1">TRANSPOSE(OFFSET($L$3, MATCH($R3307 &amp; "/" &amp; X$2, $P$3:$P$5002, 0) - 1, 0, 1, $E$1))</f>
        <v>-0.11346054564678662</v>
      </c>
      <c r="Y3307" s="52">
        <f ca="1">$B$11 * EXP(($E$3 - $C$11^2/2) * Y$2 + $C$11*SQRT(Y$2)*T3307)</f>
        <v>153.52245924832471</v>
      </c>
      <c r="Z3307" s="52">
        <f ca="1">Y3307 * EXP(($E$3 - $C$11^2/2) * (Z$2-Y$2) + $C$11*SQRT(Z$2-Y$2)*U3307)</f>
        <v>137.58735834408296</v>
      </c>
      <c r="AA3307" s="52">
        <f ca="1">Z3307 * EXP(($E$3 - $C$11^2/2) * (AA$2-Z$2) + $C$11*SQRT(AA$2-Z$2)*V3307)</f>
        <v>182.06427685096594</v>
      </c>
      <c r="AB3307" s="52">
        <f ca="1">AA3307 * EXP(($E$3 - $C$11^2/2) * (AB$2-AA$2) + $C$11*SQRT(AB$2-AA$2)*W3307)</f>
        <v>170.50619893631219</v>
      </c>
      <c r="AC3307" s="52">
        <f ca="1">AB3307 * EXP(($E$3 - $C$11^2/2) * (AC$2-AB$2) + $C$11*SQRT(AC$2-AB$2)*X3307)</f>
        <v>165.62620791181274</v>
      </c>
      <c r="AD3307" s="47"/>
      <c r="AE3307" s="3" t="s">
        <v>69</v>
      </c>
      <c r="AF3307" s="20" cm="1">
        <f t="array" aca="1" ref="AF3307" ca="1">MIN(Y3307:Y3310 / $D$11:$D$14)</f>
        <v>1.1908717439064773</v>
      </c>
      <c r="AG3307" s="20" cm="1">
        <f t="array" aca="1" ref="AG3307" ca="1">MIN(Z3307:Z3310 / $D$11:$D$14)</f>
        <v>1.3758735834408296</v>
      </c>
      <c r="AH3307" s="20" cm="1">
        <f t="array" aca="1" ref="AH3307" ca="1">MIN(AA3307:AA3310 / $D$11:$D$14)</f>
        <v>1.7927524671322643</v>
      </c>
      <c r="AI3307" s="20" cm="1">
        <f t="array" aca="1" ref="AI3307" ca="1">MIN(AB3307:AB3310 / $D$11:$D$14)</f>
        <v>1.4989635351160961</v>
      </c>
      <c r="AJ3307" s="20" cm="1">
        <f t="array" aca="1" ref="AJ3307" ca="1">MIN(AC3307:AC3310 / $D$11:$D$14)</f>
        <v>1.3985574670411196</v>
      </c>
      <c r="AK3307" s="72">
        <f t="array" aca="1" ref="AK3307" ca="1">SUMPRODUCT(AF3308:AJ3308, EXP(-$E$3*$AF$2:$AJ$2))</f>
        <v>109276.37026128646</v>
      </c>
      <c r="AL3307" s="70">
        <f ca="1">MAX(AC3308 - $D$11, 0) * EXP(-$E$2*$E$3)</f>
        <v>231.25046628967962</v>
      </c>
    </row>
    <row r="3308" spans="6:38" ht="14.55" customHeight="1" x14ac:dyDescent="0.3">
      <c r="F3308" s="79"/>
      <c r="G3308" s="3">
        <v>3306</v>
      </c>
      <c r="H3308" s="61">
        <v>0.26749526092778236</v>
      </c>
      <c r="I3308" s="61">
        <v>1.8793732708270237</v>
      </c>
      <c r="J3308" s="61">
        <v>-0.84615024981866815</v>
      </c>
      <c r="K3308" s="62">
        <v>-1.219052672875971</v>
      </c>
      <c r="L3308" s="60">
        <f t="array" ref="L3308:O3308">TRANSPOSE(MMULT(Option!$B$25:$E$28, TRANSPOSE(H3308:K3308)))</f>
        <v>0.26749526092778236</v>
      </c>
      <c r="M3308" s="60">
        <v>1.8294721588994285</v>
      </c>
      <c r="N3308" s="60">
        <v>-0.14404873294905185</v>
      </c>
      <c r="O3308" s="60">
        <v>-0.60995241016497959</v>
      </c>
      <c r="P3308" s="56" t="str">
        <f t="shared" si="4130"/>
        <v>662/1</v>
      </c>
      <c r="R3308" s="80"/>
      <c r="S3308" s="3" t="s">
        <v>29</v>
      </c>
      <c r="T3308" s="60">
        <f ca="1"/>
        <v>0.83271671888794041</v>
      </c>
      <c r="U3308" s="60">
        <f ca="1"/>
        <v>1.7904952795931939</v>
      </c>
      <c r="V3308" s="60">
        <f ca="1"/>
        <v>1.8253436141731281</v>
      </c>
      <c r="W3308" s="60">
        <f ca="1"/>
        <v>0.78517196796363442</v>
      </c>
      <c r="X3308" s="60">
        <f ca="1"/>
        <v>-0.72174932689846927</v>
      </c>
      <c r="Y3308" s="52">
        <f ca="1">$B$12 * EXP(($E$3 - $C$12^2/2) * Y$2 + $C$12*SQRT(Y$2)*T3308)</f>
        <v>129.02229277678163</v>
      </c>
      <c r="Z3308" s="52">
        <f ca="1">Y3308 * EXP(($E$3 - $C$12^2/2) * (Z$2-Y$2) + $C$12*SQRT(Z$2-Y$2)*U3308)</f>
        <v>221.87935440677606</v>
      </c>
      <c r="AA3308" s="52">
        <f ca="1">Z3308 * EXP(($E$3 - $C$12^2/2) * (AA$2-Z$2) + $C$12*SQRT(AA$2-Z$2)*V3308)</f>
        <v>385.57544077983374</v>
      </c>
      <c r="AB3308" s="52">
        <f ca="1">AA3308 * EXP(($E$3 - $C$12^2/2) * (AB$2-AA$2) + $C$12*SQRT(AB$2-AA$2)*W3308)</f>
        <v>490.43289495364655</v>
      </c>
      <c r="AC3308" s="52">
        <f ca="1">AB3308 * EXP(($E$3 - $C$12^2/2) * (AC$2-AB$2) + $C$12*SQRT(AC$2-AB$2)*X3308)</f>
        <v>396.93147633684038</v>
      </c>
      <c r="AD3308" s="47"/>
      <c r="AE3308" s="3" t="s">
        <v>47</v>
      </c>
      <c r="AF3308" s="64">
        <f t="shared" ref="AF3308" ca="1" si="4181">($B$5*AF3310 + (1 + $B$6)*AF3309)*$B$2</f>
        <v>15000</v>
      </c>
      <c r="AG3308" s="64">
        <f t="shared" ref="AG3308" ca="1" si="4182">($B$5*AG3310 + (1 + $B$6)*AG3309)*$B$2</f>
        <v>105000</v>
      </c>
      <c r="AH3308" s="64">
        <f t="shared" ref="AH3308" ca="1" si="4183">($B$5*AH3310 + (1 + $B$6)*AH3309)*$B$2</f>
        <v>0</v>
      </c>
      <c r="AI3308" s="64">
        <f t="shared" ref="AI3308" ca="1" si="4184">($B$5*AI3310 + (1 + $B$6)*AI3309)*$B$2</f>
        <v>0</v>
      </c>
      <c r="AJ3308" s="64" cm="1">
        <f t="array" aca="1" ref="AJ3308" ca="1">($B$5*AJ3310 + (1 + $B$6)*AJ3309 + AND(NOT(AF3309:AJ3309)))*$B$2</f>
        <v>0</v>
      </c>
      <c r="AK3308" s="73"/>
      <c r="AL3308" s="70"/>
    </row>
    <row r="3309" spans="6:38" ht="14.55" customHeight="1" x14ac:dyDescent="0.3">
      <c r="F3309" s="79"/>
      <c r="G3309" s="3">
        <v>3307</v>
      </c>
      <c r="H3309" s="61">
        <v>1.9353761595698438</v>
      </c>
      <c r="I3309" s="61">
        <v>-0.96847362726632646</v>
      </c>
      <c r="J3309" s="61">
        <v>-3.8357470164709709E-2</v>
      </c>
      <c r="K3309" s="62">
        <v>-2.0935293097747589</v>
      </c>
      <c r="L3309" s="60">
        <f t="array" ref="L3309:O3309">TRANSPOSE(MMULT(Option!$B$25:$E$28, TRANSPOSE(H3309:K3309)))</f>
        <v>1.9353761595698438</v>
      </c>
      <c r="M3309" s="60">
        <v>-0.11347027727534031</v>
      </c>
      <c r="N3309" s="60">
        <v>0.48685478565975432</v>
      </c>
      <c r="O3309" s="60">
        <v>-1.2797334667418796</v>
      </c>
      <c r="P3309" s="56" t="str">
        <f t="shared" si="4130"/>
        <v>662/2</v>
      </c>
      <c r="R3309" s="80"/>
      <c r="S3309" s="3" t="s">
        <v>31</v>
      </c>
      <c r="T3309" s="60">
        <f ca="1"/>
        <v>0.89582661352845161</v>
      </c>
      <c r="U3309" s="60">
        <f ca="1"/>
        <v>1.2749754307464585</v>
      </c>
      <c r="V3309" s="60">
        <f ca="1"/>
        <v>0.60981549711243266</v>
      </c>
      <c r="W3309" s="60">
        <f ca="1"/>
        <v>0.18523917692014558</v>
      </c>
      <c r="X3309" s="60">
        <f ca="1"/>
        <v>-1.290257649529069</v>
      </c>
      <c r="Y3309" s="52">
        <f ca="1">$B$13 * EXP(($E$3 - $C$13^2/2) * Y$2 + $C$13*SQRT(Y$2)*T3309)</f>
        <v>131.48833889045858</v>
      </c>
      <c r="Z3309" s="52">
        <f ca="1">Y3309 * EXP(($E$3 - $C$13^2/2) * (Z$2-Y$2) + $C$13*SQRT(Z$2-Y$2)*U3309)</f>
        <v>193.71941530269038</v>
      </c>
      <c r="AA3309" s="52">
        <f ca="1">Z3309 * EXP(($E$3 - $C$13^2/2) * (AA$2-Z$2) + $C$13*SQRT(AA$2-Z$2)*V3309)</f>
        <v>233.77414300177355</v>
      </c>
      <c r="AB3309" s="52">
        <f ca="1">AA3309 * EXP(($E$3 - $C$13^2/2) * (AB$2-AA$2) + $C$13*SQRT(AB$2-AA$2)*W3309)</f>
        <v>248.37189548300296</v>
      </c>
      <c r="AC3309" s="52">
        <f ca="1">AB3309 * EXP(($E$3 - $C$13^2/2) * (AC$2-AB$2) + $C$13*SQRT(AC$2-AB$2)*X3309)</f>
        <v>169.49948807706159</v>
      </c>
      <c r="AD3309" s="47"/>
      <c r="AE3309" s="3" t="s">
        <v>46</v>
      </c>
      <c r="AF3309" s="52" t="b">
        <f t="shared" ref="AF3309" ca="1" si="4185">AF3307 &gt;= $B$4</f>
        <v>0</v>
      </c>
      <c r="AG3309" s="52" t="b">
        <f t="array" aca="1" ref="AG3309" ca="1">AND(AG3307 &gt;= $B$4, NOT(OR($AF3309:AF3309)))</f>
        <v>1</v>
      </c>
      <c r="AH3309" s="52" t="b">
        <f t="array" aca="1" ref="AH3309" ca="1">AND(AH3307 &gt;= $B$4, NOT(OR($AF3309:AG3309)))</f>
        <v>0</v>
      </c>
      <c r="AI3309" s="52" t="b">
        <f t="array" aca="1" ref="AI3309" ca="1">AND(AI3307 &gt;= $B$4, NOT(OR($AF3309:AH3309)))</f>
        <v>0</v>
      </c>
      <c r="AJ3309" s="52" t="b">
        <f t="array" aca="1" ref="AJ3309" ca="1">AND(AJ3307 &gt;= $B$4, NOT(OR($AF3309:AI3309)))</f>
        <v>0</v>
      </c>
      <c r="AK3309" s="73"/>
      <c r="AL3309" s="70"/>
    </row>
    <row r="3310" spans="6:38" ht="14.55" customHeight="1" x14ac:dyDescent="0.3">
      <c r="F3310" s="79"/>
      <c r="G3310" s="3">
        <v>3308</v>
      </c>
      <c r="H3310" s="61">
        <v>-0.9730472904571178</v>
      </c>
      <c r="I3310" s="61">
        <v>4.9731936953759685E-3</v>
      </c>
      <c r="J3310" s="61">
        <v>-0.61247336493129345</v>
      </c>
      <c r="K3310" s="62">
        <v>0.23066662194464591</v>
      </c>
      <c r="L3310" s="60">
        <f t="array" ref="L3310:O3310">TRANSPOSE(MMULT(Option!$B$25:$E$28, TRANSPOSE(H3310:K3310)))</f>
        <v>-0.9730472904571178</v>
      </c>
      <c r="M3310" s="60">
        <v>-0.38466090887189963</v>
      </c>
      <c r="N3310" s="60">
        <v>-0.92585814974365388</v>
      </c>
      <c r="O3310" s="60">
        <v>-0.30992809488188272</v>
      </c>
      <c r="P3310" s="56" t="str">
        <f t="shared" si="4130"/>
        <v>662/3</v>
      </c>
      <c r="R3310" s="80"/>
      <c r="S3310" s="3" t="s">
        <v>30</v>
      </c>
      <c r="T3310" s="60">
        <f ca="1"/>
        <v>0.56561865612822437</v>
      </c>
      <c r="U3310" s="60">
        <f ca="1"/>
        <v>0.64324354172403275</v>
      </c>
      <c r="V3310" s="60">
        <f ca="1"/>
        <v>0.68697823531957902</v>
      </c>
      <c r="W3310" s="60">
        <f ca="1"/>
        <v>-0.61326079089001562</v>
      </c>
      <c r="X3310" s="60">
        <f ca="1"/>
        <v>-0.24777522651784664</v>
      </c>
      <c r="Y3310" s="52">
        <f ca="1">$B$14 * EXP(($E$3 - $C$14^2/2) * Y$2 + $C$14*SQRT(Y$2)*T3310)</f>
        <v>119.08717439064773</v>
      </c>
      <c r="Z3310" s="52">
        <f ca="1">Y3310 * EXP(($E$3 - $C$14^2/2) * (Z$2-Y$2) + $C$14*SQRT(Z$2-Y$2)*U3310)</f>
        <v>145.15887690126488</v>
      </c>
      <c r="AA3310" s="52">
        <f ca="1">Z3310 * EXP(($E$3 - $C$14^2/2) * (AA$2-Z$2) + $C$14*SQRT(AA$2-Z$2)*V3310)</f>
        <v>179.27524671322644</v>
      </c>
      <c r="AB3310" s="52">
        <f ca="1">AA3310 * EXP(($E$3 - $C$14^2/2) * (AB$2-AA$2) + $C$14*SQRT(AB$2-AA$2)*W3310)</f>
        <v>149.89635351160962</v>
      </c>
      <c r="AC3310" s="52">
        <f ca="1">AB3310 * EXP(($E$3 - $C$14^2/2) * (AC$2-AB$2) + $C$14*SQRT(AC$2-AB$2)*X3310)</f>
        <v>139.85574670411197</v>
      </c>
      <c r="AD3310" s="47"/>
      <c r="AE3310" s="3" t="s">
        <v>68</v>
      </c>
      <c r="AF3310" s="52" t="b">
        <f ca="1">AND(AF3307&gt;$B$3, NOT(OR($AF3309:AF3309)))</f>
        <v>1</v>
      </c>
      <c r="AG3310" s="52" t="b">
        <f ca="1">AND(AG3307&gt;$B$3, NOT(OR($AF3309:AG3309)))</f>
        <v>0</v>
      </c>
      <c r="AH3310" s="52" t="b">
        <f ca="1">AND(AH3307&gt;$B$3, NOT(OR($AF3309:AH3309)))</f>
        <v>0</v>
      </c>
      <c r="AI3310" s="52" t="b">
        <f ca="1">AND(AI3307&gt;$B$3, NOT(OR($AF3309:AI3309)))</f>
        <v>0</v>
      </c>
      <c r="AJ3310" s="52" t="b">
        <f ca="1">AND(AJ3307&gt;$B$3, NOT(OR($AF3309:AJ3309)))</f>
        <v>0</v>
      </c>
      <c r="AK3310" s="74"/>
      <c r="AL3310" s="70"/>
    </row>
    <row r="3311" spans="6:38" ht="14.55" customHeight="1" x14ac:dyDescent="0.3">
      <c r="F3311" s="79"/>
      <c r="G3311" s="3">
        <v>3309</v>
      </c>
      <c r="H3311" s="61">
        <v>-0.13220256466276084</v>
      </c>
      <c r="I3311" s="61">
        <v>-1.9362726766206881</v>
      </c>
      <c r="J3311" s="61">
        <v>-0.90552658906642991</v>
      </c>
      <c r="K3311" s="62">
        <v>1.7314202367624045</v>
      </c>
      <c r="L3311" s="60">
        <f t="array" ref="L3311:O3311">TRANSPOSE(MMULT(Option!$B$25:$E$28, TRANSPOSE(H3311:K3311)))</f>
        <v>-0.13220256466276084</v>
      </c>
      <c r="M3311" s="60">
        <v>-1.827504247202915</v>
      </c>
      <c r="N3311" s="60">
        <v>-1.3552493498557108</v>
      </c>
      <c r="O3311" s="60">
        <v>0.74604278401439361</v>
      </c>
      <c r="P3311" s="56" t="str">
        <f t="shared" si="4130"/>
        <v>662/4</v>
      </c>
      <c r="R3311" s="80">
        <v>828</v>
      </c>
      <c r="S3311" s="3" t="s">
        <v>28</v>
      </c>
      <c r="T3311" s="60">
        <f t="array" aca="1" ref="T3311:T3314" ca="1">TRANSPOSE(OFFSET($L$3, MATCH($R3311 &amp; "/" &amp; T$2, $P$3:$P$5002, 0) - 1, 0, 1, $E$1))</f>
        <v>1.0997394709694741</v>
      </c>
      <c r="U3311" s="60">
        <f t="array" aca="1" ref="U3311:U3314" ca="1">TRANSPOSE(OFFSET($L$3, MATCH($R3311 &amp; "/" &amp; U$2, $P$3:$P$5002, 0) - 1, 0, 1, $E$1))</f>
        <v>-8.4104153562320122E-2</v>
      </c>
      <c r="V3311" s="60">
        <f t="array" aca="1" ref="V3311:V3314" ca="1">TRANSPOSE(OFFSET($L$3, MATCH($R3311 &amp; "/" &amp; V$2, $P$3:$P$5002, 0) - 1, 0, 1, $E$1))</f>
        <v>0.40073180047401197</v>
      </c>
      <c r="W3311" s="60">
        <f t="array" aca="1" ref="W3311:W3314" ca="1">TRANSPOSE(OFFSET($L$3, MATCH($R3311 &amp; "/" &amp; W$2, $P$3:$P$5002, 0) - 1, 0, 1, $E$1))</f>
        <v>-1.5600160651259274</v>
      </c>
      <c r="X3311" s="60">
        <f t="array" aca="1" ref="X3311:X3314" ca="1">TRANSPOSE(OFFSET($L$3, MATCH($R3311 &amp; "/" &amp; X$2, $P$3:$P$5002, 0) - 1, 0, 1, $E$1))</f>
        <v>-2.0632731880679653</v>
      </c>
      <c r="Y3311" s="52">
        <f ca="1">$B$11 * EXP(($E$3 - $C$11^2/2) * Y$2 + $C$11*SQRT(Y$2)*T3311)</f>
        <v>139.78311282762249</v>
      </c>
      <c r="Z3311" s="52">
        <f ca="1">Y3311 * EXP(($E$3 - $C$11^2/2) * (Z$2-Y$2) + $C$11*SQRT(Z$2-Y$2)*U3311)</f>
        <v>136.98354117608878</v>
      </c>
      <c r="AA3311" s="52">
        <f ca="1">Z3311 * EXP(($E$3 - $C$11^2/2) * (AA$2-Z$2) + $C$11*SQRT(AA$2-Z$2)*V3311)</f>
        <v>155.25676913122473</v>
      </c>
      <c r="AB3311" s="52">
        <f ca="1">AA3311 * EXP(($E$3 - $C$11^2/2) * (AB$2-AA$2) + $C$11*SQRT(AB$2-AA$2)*W3311)</f>
        <v>97.716995686326442</v>
      </c>
      <c r="AC3311" s="52">
        <f ca="1">AB3311 * EXP(($E$3 - $C$11^2/2) * (AC$2-AB$2) + $C$11*SQRT(AC$2-AB$2)*X3311)</f>
        <v>52.883614463635162</v>
      </c>
      <c r="AD3311" s="47"/>
      <c r="AE3311" s="3" t="s">
        <v>69</v>
      </c>
      <c r="AF3311" s="20" cm="1">
        <f t="array" aca="1" ref="AF3311" ca="1">MIN(Y3311:Y3314 / $D$11:$D$14)</f>
        <v>1.165507640912034</v>
      </c>
      <c r="AG3311" s="20" cm="1">
        <f t="array" aca="1" ref="AG3311" ca="1">MIN(Z3311:Z3314 / $D$11:$D$14)</f>
        <v>1.3698354117608877</v>
      </c>
      <c r="AH3311" s="20" cm="1">
        <f t="array" aca="1" ref="AH3311" ca="1">MIN(AA3311:AA3314 / $D$11:$D$14)</f>
        <v>1.5525676913122473</v>
      </c>
      <c r="AI3311" s="20" cm="1">
        <f t="array" aca="1" ref="AI3311" ca="1">MIN(AB3311:AB3314 / $D$11:$D$14)</f>
        <v>0.97716995686326447</v>
      </c>
      <c r="AJ3311" s="20" cm="1">
        <f t="array" aca="1" ref="AJ3311" ca="1">MIN(AC3311:AC3314 / $D$11:$D$14)</f>
        <v>0.52883614463635165</v>
      </c>
      <c r="AK3311" s="72">
        <f t="array" aca="1" ref="AK3311" ca="1">SUMPRODUCT(AF3312:AJ3312, EXP(-$E$3*$AF$2:$AJ$2))</f>
        <v>109276.37026128646</v>
      </c>
      <c r="AL3311" s="70">
        <f ca="1">MAX(AC3312 - $D$11, 0) * EXP(-$E$2*$E$3)</f>
        <v>1.5821568555029522</v>
      </c>
    </row>
    <row r="3312" spans="6:38" ht="14.55" customHeight="1" x14ac:dyDescent="0.3">
      <c r="F3312" s="79"/>
      <c r="G3312" s="3">
        <v>3310</v>
      </c>
      <c r="H3312" s="61">
        <v>0.40778192746562358</v>
      </c>
      <c r="I3312" s="61">
        <v>2.1428989400862068</v>
      </c>
      <c r="J3312" s="61">
        <v>0.63853452560782309</v>
      </c>
      <c r="K3312" s="62">
        <v>-1.2954759328014016</v>
      </c>
      <c r="L3312" s="60">
        <f t="array" ref="L3312:O3312">TRANSPOSE(MMULT(Option!$B$25:$E$28, TRANSPOSE(H3312:K3312)))</f>
        <v>0.40778192746562358</v>
      </c>
      <c r="M3312" s="60">
        <v>2.1271120909033856</v>
      </c>
      <c r="N3312" s="60">
        <v>1.2850867349284654</v>
      </c>
      <c r="O3312" s="60">
        <v>-0.26049469861592733</v>
      </c>
      <c r="P3312" s="56" t="str">
        <f t="shared" si="4130"/>
        <v>662/5</v>
      </c>
      <c r="R3312" s="80"/>
      <c r="S3312" s="3" t="s">
        <v>29</v>
      </c>
      <c r="T3312" s="60">
        <f ca="1"/>
        <v>0.49385578460421992</v>
      </c>
      <c r="U3312" s="60">
        <f ca="1"/>
        <v>0.68926482423782021</v>
      </c>
      <c r="V3312" s="60">
        <f ca="1"/>
        <v>1.1928172560412136</v>
      </c>
      <c r="W3312" s="60">
        <f ca="1"/>
        <v>-1.2787167367399994</v>
      </c>
      <c r="X3312" s="60">
        <f ca="1"/>
        <v>-1.1135154834456729</v>
      </c>
      <c r="Y3312" s="52">
        <f ca="1">$B$12 * EXP(($E$3 - $C$12^2/2) * Y$2 + $C$12*SQRT(Y$2)*T3312)</f>
        <v>116.55076409120339</v>
      </c>
      <c r="Z3312" s="52">
        <f ca="1">Y3312 * EXP(($E$3 - $C$12^2/2) * (Z$2-Y$2) + $C$12*SQRT(Z$2-Y$2)*U3312)</f>
        <v>144.04220812996365</v>
      </c>
      <c r="AA3312" s="52">
        <f ca="1">Z3312 * EXP(($E$3 - $C$12^2/2) * (AA$2-Z$2) + $C$12*SQRT(AA$2-Z$2)*V3312)</f>
        <v>207.04818531025418</v>
      </c>
      <c r="AB3312" s="52">
        <f ca="1">AA3312 * EXP(($E$3 - $C$12^2/2) * (AB$2-AA$2) + $C$12*SQRT(AB$2-AA$2)*W3312)</f>
        <v>141.78850195141789</v>
      </c>
      <c r="AC3312" s="52">
        <f ca="1">AB3312 * EXP(($E$3 - $C$12^2/2) * (AC$2-AB$2) + $C$12*SQRT(AC$2-AB$2)*X3312)</f>
        <v>102.03152961565254</v>
      </c>
      <c r="AD3312" s="47"/>
      <c r="AE3312" s="3" t="s">
        <v>47</v>
      </c>
      <c r="AF3312" s="64">
        <f t="shared" ref="AF3312" ca="1" si="4186">($B$5*AF3314 + (1 + $B$6)*AF3313)*$B$2</f>
        <v>15000</v>
      </c>
      <c r="AG3312" s="64">
        <f t="shared" ref="AG3312" ca="1" si="4187">($B$5*AG3314 + (1 + $B$6)*AG3313)*$B$2</f>
        <v>105000</v>
      </c>
      <c r="AH3312" s="64">
        <f t="shared" ref="AH3312" ca="1" si="4188">($B$5*AH3314 + (1 + $B$6)*AH3313)*$B$2</f>
        <v>0</v>
      </c>
      <c r="AI3312" s="64">
        <f t="shared" ref="AI3312" ca="1" si="4189">($B$5*AI3314 + (1 + $B$6)*AI3313)*$B$2</f>
        <v>0</v>
      </c>
      <c r="AJ3312" s="64" cm="1">
        <f t="array" aca="1" ref="AJ3312" ca="1">($B$5*AJ3314 + (1 + $B$6)*AJ3313 + AND(NOT(AF3313:AJ3313)))*$B$2</f>
        <v>0</v>
      </c>
      <c r="AK3312" s="73"/>
      <c r="AL3312" s="70"/>
    </row>
    <row r="3313" spans="6:38" ht="14.55" customHeight="1" x14ac:dyDescent="0.3">
      <c r="F3313" s="79"/>
      <c r="G3313" s="3">
        <v>3311</v>
      </c>
      <c r="H3313" s="61">
        <v>-0.8777627603174335</v>
      </c>
      <c r="I3313" s="61">
        <v>-0.70854967663656665</v>
      </c>
      <c r="J3313" s="61">
        <v>-0.3954864364683276</v>
      </c>
      <c r="K3313" s="62">
        <v>-0.13603122167600343</v>
      </c>
      <c r="L3313" s="60">
        <f t="array" ref="L3313:O3313">TRANSPOSE(MMULT(Option!$B$25:$E$28, TRANSPOSE(H3313:K3313)))</f>
        <v>-0.8777627603174335</v>
      </c>
      <c r="M3313" s="60">
        <v>-1.0005016094916834</v>
      </c>
      <c r="N3313" s="60">
        <v>-0.88400668078224154</v>
      </c>
      <c r="O3313" s="60">
        <v>-0.73032818993507198</v>
      </c>
      <c r="P3313" s="56" t="str">
        <f t="shared" si="4130"/>
        <v>663/1</v>
      </c>
      <c r="R3313" s="80"/>
      <c r="S3313" s="3" t="s">
        <v>31</v>
      </c>
      <c r="T3313" s="60">
        <f ca="1"/>
        <v>0.73500585891001036</v>
      </c>
      <c r="U3313" s="60">
        <f ca="1"/>
        <v>0.35989475937376419</v>
      </c>
      <c r="V3313" s="60">
        <f ca="1"/>
        <v>0.82727263018720398</v>
      </c>
      <c r="W3313" s="60">
        <f ca="1"/>
        <v>-0.44919271077390643</v>
      </c>
      <c r="X3313" s="60">
        <f ca="1"/>
        <v>-1.6524171072056411</v>
      </c>
      <c r="Y3313" s="52">
        <f ca="1">$B$13 * EXP(($E$3 - $C$13^2/2) * Y$2 + $C$13*SQRT(Y$2)*T3313)</f>
        <v>125.29512363930199</v>
      </c>
      <c r="Z3313" s="52">
        <f ca="1">Y3313 * EXP(($E$3 - $C$13^2/2) * (Z$2-Y$2) + $C$13*SQRT(Z$2-Y$2)*U3313)</f>
        <v>140.27999245311102</v>
      </c>
      <c r="AA3313" s="52">
        <f ca="1">Z3313 * EXP(($E$3 - $C$13^2/2) * (AA$2-Z$2) + $C$13*SQRT(AA$2-Z$2)*V3313)</f>
        <v>180.69710212490494</v>
      </c>
      <c r="AB3313" s="52">
        <f ca="1">AA3313 * EXP(($E$3 - $C$13^2/2) * (AB$2-AA$2) + $C$13*SQRT(AB$2-AA$2)*W3313)</f>
        <v>158.70773201503104</v>
      </c>
      <c r="AC3313" s="52">
        <f ca="1">AB3313 * EXP(($E$3 - $C$13^2/2) * (AC$2-AB$2) + $C$13*SQRT(AC$2-AB$2)*X3313)</f>
        <v>97.15806760412724</v>
      </c>
      <c r="AD3313" s="47"/>
      <c r="AE3313" s="3" t="s">
        <v>46</v>
      </c>
      <c r="AF3313" s="52" t="b">
        <f t="shared" ref="AF3313" ca="1" si="4190">AF3311 &gt;= $B$4</f>
        <v>0</v>
      </c>
      <c r="AG3313" s="52" t="b">
        <f t="array" aca="1" ref="AG3313" ca="1">AND(AG3311 &gt;= $B$4, NOT(OR($AF3313:AF3313)))</f>
        <v>1</v>
      </c>
      <c r="AH3313" s="52" t="b">
        <f t="array" aca="1" ref="AH3313" ca="1">AND(AH3311 &gt;= $B$4, NOT(OR($AF3313:AG3313)))</f>
        <v>0</v>
      </c>
      <c r="AI3313" s="52" t="b">
        <f t="array" aca="1" ref="AI3313" ca="1">AND(AI3311 &gt;= $B$4, NOT(OR($AF3313:AH3313)))</f>
        <v>0</v>
      </c>
      <c r="AJ3313" s="52" t="b">
        <f t="array" aca="1" ref="AJ3313" ca="1">AND(AJ3311 &gt;= $B$4, NOT(OR($AF3313:AI3313)))</f>
        <v>0</v>
      </c>
      <c r="AK3313" s="73"/>
      <c r="AL3313" s="70"/>
    </row>
    <row r="3314" spans="6:38" ht="14.55" customHeight="1" x14ac:dyDescent="0.3">
      <c r="F3314" s="79"/>
      <c r="G3314" s="3">
        <v>3312</v>
      </c>
      <c r="H3314" s="61">
        <v>1.7150134632678575</v>
      </c>
      <c r="I3314" s="61">
        <v>-1.4441295084642518</v>
      </c>
      <c r="J3314" s="61">
        <v>-2.3119174439024412</v>
      </c>
      <c r="K3314" s="62">
        <v>0.2265482786512181</v>
      </c>
      <c r="L3314" s="60">
        <f t="array" ref="L3314:O3314">TRANSPOSE(MMULT(Option!$B$25:$E$28, TRANSPOSE(H3314:K3314)))</f>
        <v>1.7150134632678575</v>
      </c>
      <c r="M3314" s="60">
        <v>-0.63756117186421779</v>
      </c>
      <c r="N3314" s="60">
        <v>-1.7227368501102294</v>
      </c>
      <c r="O3314" s="60">
        <v>5.0607786703277813E-2</v>
      </c>
      <c r="P3314" s="56" t="str">
        <f t="shared" si="4130"/>
        <v>663/2</v>
      </c>
      <c r="R3314" s="80"/>
      <c r="S3314" s="3" t="s">
        <v>30</v>
      </c>
      <c r="T3314" s="60">
        <f ca="1"/>
        <v>1.2579398520397342</v>
      </c>
      <c r="U3314" s="60">
        <f ca="1"/>
        <v>0.46432076103939512</v>
      </c>
      <c r="V3314" s="60">
        <f ca="1"/>
        <v>1.2392395457373362</v>
      </c>
      <c r="W3314" s="60">
        <f ca="1"/>
        <v>0.23563367385093126</v>
      </c>
      <c r="X3314" s="60">
        <f ca="1"/>
        <v>1.4499683882525982E-2</v>
      </c>
      <c r="Y3314" s="52">
        <f ca="1">$B$14 * EXP(($E$3 - $C$14^2/2) * Y$2 + $C$14*SQRT(Y$2)*T3314)</f>
        <v>146.57718380051</v>
      </c>
      <c r="Z3314" s="52">
        <f ca="1">Y3314 * EXP(($E$3 - $C$14^2/2) * (Z$2-Y$2) + $C$14*SQRT(Z$2-Y$2)*U3314)</f>
        <v>169.32981309950475</v>
      </c>
      <c r="AA3314" s="52">
        <f ca="1">Z3314 * EXP(($E$3 - $C$14^2/2) * (AA$2-Z$2) + $C$14*SQRT(AA$2-Z$2)*V3314)</f>
        <v>246.81035140439957</v>
      </c>
      <c r="AB3314" s="52">
        <f ca="1">AA3314 * EXP(($E$3 - $C$14^2/2) * (AB$2-AA$2) + $C$14*SQRT(AB$2-AA$2)*W3314)</f>
        <v>266.2166193387929</v>
      </c>
      <c r="AC3314" s="52">
        <f ca="1">AB3314 * EXP(($E$3 - $C$14^2/2) * (AC$2-AB$2) + $C$14*SQRT(AC$2-AB$2)*X3314)</f>
        <v>268.71739225946084</v>
      </c>
      <c r="AD3314" s="47"/>
      <c r="AE3314" s="3" t="s">
        <v>68</v>
      </c>
      <c r="AF3314" s="52" t="b">
        <f ca="1">AND(AF3311&gt;$B$3, NOT(OR($AF3313:AF3313)))</f>
        <v>1</v>
      </c>
      <c r="AG3314" s="52" t="b">
        <f ca="1">AND(AG3311&gt;$B$3, NOT(OR($AF3313:AG3313)))</f>
        <v>0</v>
      </c>
      <c r="AH3314" s="52" t="b">
        <f ca="1">AND(AH3311&gt;$B$3, NOT(OR($AF3313:AH3313)))</f>
        <v>0</v>
      </c>
      <c r="AI3314" s="52" t="b">
        <f ca="1">AND(AI3311&gt;$B$3, NOT(OR($AF3313:AI3313)))</f>
        <v>0</v>
      </c>
      <c r="AJ3314" s="52" t="b">
        <f ca="1">AND(AJ3311&gt;$B$3, NOT(OR($AF3313:AJ3313)))</f>
        <v>0</v>
      </c>
      <c r="AK3314" s="74"/>
      <c r="AL3314" s="70"/>
    </row>
    <row r="3315" spans="6:38" ht="14.55" customHeight="1" x14ac:dyDescent="0.3">
      <c r="F3315" s="79"/>
      <c r="G3315" s="3">
        <v>3313</v>
      </c>
      <c r="H3315" s="61">
        <v>-0.89776865721631083</v>
      </c>
      <c r="I3315" s="61">
        <v>-0.11324724512427174</v>
      </c>
      <c r="J3315" s="61">
        <v>-0.49142983312459987</v>
      </c>
      <c r="K3315" s="62">
        <v>-0.32564184404404201</v>
      </c>
      <c r="L3315" s="60">
        <f t="array" ref="L3315:O3315">TRANSPOSE(MMULT(Option!$B$25:$E$28, TRANSPOSE(H3315:K3315)))</f>
        <v>-0.89776865721631083</v>
      </c>
      <c r="M3315" s="60">
        <v>-0.46290027749196316</v>
      </c>
      <c r="N3315" s="60">
        <v>-0.82039032176963689</v>
      </c>
      <c r="O3315" s="60">
        <v>-0.76354284971227693</v>
      </c>
      <c r="P3315" s="56" t="str">
        <f t="shared" si="4130"/>
        <v>663/3</v>
      </c>
      <c r="R3315" s="80">
        <v>829</v>
      </c>
      <c r="S3315" s="3" t="s">
        <v>28</v>
      </c>
      <c r="T3315" s="60">
        <f t="array" aca="1" ref="T3315:T3318" ca="1">TRANSPOSE(OFFSET($L$3, MATCH($R3315 &amp; "/" &amp; T$2, $P$3:$P$5002, 0) - 1, 0, 1, $E$1))</f>
        <v>-0.66189731733973889</v>
      </c>
      <c r="U3315" s="60">
        <f t="array" aca="1" ref="U3315:U3318" ca="1">TRANSPOSE(OFFSET($L$3, MATCH($R3315 &amp; "/" &amp; U$2, $P$3:$P$5002, 0) - 1, 0, 1, $E$1))</f>
        <v>0.34737643695224213</v>
      </c>
      <c r="V3315" s="60">
        <f t="array" aca="1" ref="V3315:V3318" ca="1">TRANSPOSE(OFFSET($L$3, MATCH($R3315 &amp; "/" &amp; V$2, $P$3:$P$5002, 0) - 1, 0, 1, $E$1))</f>
        <v>-1.0668816701274286</v>
      </c>
      <c r="W3315" s="60">
        <f t="array" aca="1" ref="W3315:W3318" ca="1">TRANSPOSE(OFFSET($L$3, MATCH($R3315 &amp; "/" &amp; W$2, $P$3:$P$5002, 0) - 1, 0, 1, $E$1))</f>
        <v>-0.94117421603048224</v>
      </c>
      <c r="X3315" s="60">
        <f t="array" aca="1" ref="X3315:X3318" ca="1">TRANSPOSE(OFFSET($L$3, MATCH($R3315 &amp; "/" &amp; X$2, $P$3:$P$5002, 0) - 1, 0, 1, $E$1))</f>
        <v>-0.99743690380802208</v>
      </c>
      <c r="Y3315" s="52">
        <f ca="1">$B$11 * EXP(($E$3 - $C$11^2/2) * Y$2 + $C$11*SQRT(Y$2)*T3315)</f>
        <v>82.401281648916552</v>
      </c>
      <c r="Z3315" s="52">
        <f ca="1">Y3315 * EXP(($E$3 - $C$11^2/2) * (Z$2-Y$2) + $C$11*SQRT(Z$2-Y$2)*U3315)</f>
        <v>91.910375407329326</v>
      </c>
      <c r="AA3315" s="52">
        <f ca="1">Z3315 * EXP(($E$3 - $C$11^2/2) * (AA$2-Z$2) + $C$11*SQRT(AA$2-Z$2)*V3315)</f>
        <v>67.0708431236217</v>
      </c>
      <c r="AB3315" s="52">
        <f ca="1">AA3315 * EXP(($E$3 - $C$11^2/2) * (AB$2-AA$2) + $C$11*SQRT(AB$2-AA$2)*W3315)</f>
        <v>50.825447084590117</v>
      </c>
      <c r="AC3315" s="52">
        <f ca="1">AB3315 * EXP(($E$3 - $C$11^2/2) * (AC$2-AB$2) + $C$11*SQRT(AC$2-AB$2)*X3315)</f>
        <v>37.870259144098405</v>
      </c>
      <c r="AD3315" s="47"/>
      <c r="AE3315" s="3" t="s">
        <v>69</v>
      </c>
      <c r="AF3315" s="20" cm="1">
        <f t="array" aca="1" ref="AF3315" ca="1">MIN(Y3315:Y3318 / $D$11:$D$14)</f>
        <v>0.82401281648916547</v>
      </c>
      <c r="AG3315" s="20" cm="1">
        <f t="array" aca="1" ref="AG3315" ca="1">MIN(Z3315:Z3318 / $D$11:$D$14)</f>
        <v>0.91580360509577385</v>
      </c>
      <c r="AH3315" s="20" cm="1">
        <f t="array" aca="1" ref="AH3315" ca="1">MIN(AA3315:AA3318 / $D$11:$D$14)</f>
        <v>0.56888091287037734</v>
      </c>
      <c r="AI3315" s="20" cm="1">
        <f t="array" aca="1" ref="AI3315" ca="1">MIN(AB3315:AB3318 / $D$11:$D$14)</f>
        <v>0.49264837023541452</v>
      </c>
      <c r="AJ3315" s="20" cm="1">
        <f t="array" aca="1" ref="AJ3315" ca="1">MIN(AC3315:AC3318 / $D$11:$D$14)</f>
        <v>0.37870259144098406</v>
      </c>
      <c r="AK3315" s="72">
        <f t="array" aca="1" ref="AK3315" ca="1">SUMPRODUCT(AF3316:AJ3316, EXP(-$E$3*$AF$2:$AJ$2))</f>
        <v>105721.0809451906</v>
      </c>
      <c r="AL3315" s="70">
        <f ca="1">MAX(AC3316 - $D$11, 0) * EXP(-$E$2*$E$3)</f>
        <v>16.189328443394619</v>
      </c>
    </row>
    <row r="3316" spans="6:38" ht="14.55" customHeight="1" x14ac:dyDescent="0.3">
      <c r="F3316" s="79"/>
      <c r="G3316" s="3">
        <v>3314</v>
      </c>
      <c r="H3316" s="61">
        <v>0.23944196688103841</v>
      </c>
      <c r="I3316" s="61">
        <v>0.96307262137485861</v>
      </c>
      <c r="J3316" s="61">
        <v>-0.60579590296724417</v>
      </c>
      <c r="K3316" s="62">
        <v>-0.23499375863767152</v>
      </c>
      <c r="L3316" s="60">
        <f t="array" ref="L3316:O3316">TRANSPOSE(MMULT(Option!$B$25:$E$28, TRANSPOSE(H3316:K3316)))</f>
        <v>0.23944196688103841</v>
      </c>
      <c r="M3316" s="60">
        <v>0.97844742419038244</v>
      </c>
      <c r="N3316" s="60">
        <v>-0.18410824185891317</v>
      </c>
      <c r="O3316" s="60">
        <v>2.8492511987073588E-2</v>
      </c>
      <c r="P3316" s="56" t="str">
        <f t="shared" si="4130"/>
        <v>663/4</v>
      </c>
      <c r="R3316" s="80"/>
      <c r="S3316" s="3" t="s">
        <v>29</v>
      </c>
      <c r="T3316" s="60">
        <f ca="1"/>
        <v>0.29075952564236912</v>
      </c>
      <c r="U3316" s="60">
        <f ca="1"/>
        <v>1.3644419856740932</v>
      </c>
      <c r="V3316" s="60">
        <f ca="1"/>
        <v>-0.74796002598127198</v>
      </c>
      <c r="W3316" s="60">
        <f ca="1"/>
        <v>0.21467896183263568</v>
      </c>
      <c r="X3316" s="60">
        <f ca="1"/>
        <v>-0.57571146880893043</v>
      </c>
      <c r="Y3316" s="52">
        <f ca="1">$B$12 * EXP(($E$3 - $C$12^2/2) * Y$2 + $C$12*SQRT(Y$2)*T3316)</f>
        <v>109.66146657028601</v>
      </c>
      <c r="Z3316" s="52">
        <f ca="1">Y3316 * EXP(($E$3 - $C$12^2/2) * (Z$2-Y$2) + $C$12*SQRT(Z$2-Y$2)*U3316)</f>
        <v>165.95731875835074</v>
      </c>
      <c r="AA3316" s="52">
        <f ca="1">Z3316 * EXP(($E$3 - $C$12^2/2) * (AA$2-Z$2) + $C$12*SQRT(AA$2-Z$2)*V3316)</f>
        <v>133.2654003981977</v>
      </c>
      <c r="AB3316" s="52">
        <f ca="1">AA3316 * EXP(($E$3 - $C$12^2/2) * (AB$2-AA$2) + $C$12*SQRT(AB$2-AA$2)*W3316)</f>
        <v>142.84302787044885</v>
      </c>
      <c r="AC3316" s="52">
        <f ca="1">AB3316 * EXP(($E$3 - $C$12^2/2) * (AC$2-AB$2) + $C$12*SQRT(AC$2-AB$2)*X3316)</f>
        <v>120.78750920042448</v>
      </c>
      <c r="AD3316" s="47"/>
      <c r="AE3316" s="3" t="s">
        <v>47</v>
      </c>
      <c r="AF3316" s="64">
        <f t="shared" ref="AF3316" ca="1" si="4191">($B$5*AF3318 + (1 + $B$6)*AF3317)*$B$2</f>
        <v>15000</v>
      </c>
      <c r="AG3316" s="64">
        <f t="shared" ref="AG3316" ca="1" si="4192">($B$5*AG3318 + (1 + $B$6)*AG3317)*$B$2</f>
        <v>15000</v>
      </c>
      <c r="AH3316" s="64">
        <f t="shared" ref="AH3316" ca="1" si="4193">($B$5*AH3318 + (1 + $B$6)*AH3317)*$B$2</f>
        <v>0</v>
      </c>
      <c r="AI3316" s="64">
        <f t="shared" ref="AI3316" ca="1" si="4194">($B$5*AI3318 + (1 + $B$6)*AI3317)*$B$2</f>
        <v>0</v>
      </c>
      <c r="AJ3316" s="64" cm="1">
        <f t="array" aca="1" ref="AJ3316" ca="1">($B$5*AJ3318 + (1 + $B$6)*AJ3317 + AND(NOT(AF3317:AJ3317)))*$B$2</f>
        <v>100000</v>
      </c>
      <c r="AK3316" s="73"/>
      <c r="AL3316" s="70"/>
    </row>
    <row r="3317" spans="6:38" ht="14.55" customHeight="1" x14ac:dyDescent="0.3">
      <c r="F3317" s="79"/>
      <c r="G3317" s="3">
        <v>3315</v>
      </c>
      <c r="H3317" s="61">
        <v>-0.12108283142225065</v>
      </c>
      <c r="I3317" s="61">
        <v>-0.12181819510348017</v>
      </c>
      <c r="J3317" s="61">
        <v>-0.26779846709901078</v>
      </c>
      <c r="K3317" s="62">
        <v>-0.26213413662711871</v>
      </c>
      <c r="L3317" s="60">
        <f t="array" ref="L3317:O3317">TRANSPOSE(MMULT(Option!$B$25:$E$28, TRANSPOSE(H3317:K3317)))</f>
        <v>-0.12108283142225065</v>
      </c>
      <c r="M3317" s="60">
        <v>-0.16008135258581963</v>
      </c>
      <c r="N3317" s="60">
        <v>-0.31554271322199279</v>
      </c>
      <c r="O3317" s="60">
        <v>-0.35707979616998653</v>
      </c>
      <c r="P3317" s="56" t="str">
        <f t="shared" si="4130"/>
        <v>663/5</v>
      </c>
      <c r="R3317" s="80"/>
      <c r="S3317" s="3" t="s">
        <v>31</v>
      </c>
      <c r="T3317" s="60">
        <f ca="1"/>
        <v>0.6099996460341256</v>
      </c>
      <c r="U3317" s="60">
        <f ca="1"/>
        <v>-0.93651078674513999</v>
      </c>
      <c r="V3317" s="60">
        <f ca="1"/>
        <v>-1.6037693883827477</v>
      </c>
      <c r="W3317" s="60">
        <f ca="1"/>
        <v>-0.49625148550035547</v>
      </c>
      <c r="X3317" s="60">
        <f ca="1"/>
        <v>0.61181648264442168</v>
      </c>
      <c r="Y3317" s="52">
        <f ca="1">$B$13 * EXP(($E$3 - $C$13^2/2) * Y$2 + $C$13*SQRT(Y$2)*T3317)</f>
        <v>120.6833387196248</v>
      </c>
      <c r="Z3317" s="52">
        <f ca="1">Y3317 * EXP(($E$3 - $C$13^2/2) * (Z$2-Y$2) + $C$13*SQRT(Z$2-Y$2)*U3317)</f>
        <v>91.580360509577389</v>
      </c>
      <c r="AA3317" s="52">
        <f ca="1">Z3317 * EXP(($E$3 - $C$13^2/2) * (AA$2-Z$2) + $C$13*SQRT(AA$2-Z$2)*V3317)</f>
        <v>56.888091287037739</v>
      </c>
      <c r="AB3317" s="52">
        <f ca="1">AA3317 * EXP(($E$3 - $C$13^2/2) * (AB$2-AA$2) + $C$13*SQRT(AB$2-AA$2)*W3317)</f>
        <v>49.264837023541453</v>
      </c>
      <c r="AC3317" s="52">
        <f ca="1">AB3317 * EXP(($E$3 - $C$13^2/2) * (AC$2-AB$2) + $C$13*SQRT(AC$2-AB$2)*X3317)</f>
        <v>59.486864674272454</v>
      </c>
      <c r="AD3317" s="47"/>
      <c r="AE3317" s="3" t="s">
        <v>46</v>
      </c>
      <c r="AF3317" s="52" t="b">
        <f t="shared" ref="AF3317" ca="1" si="4195">AF3315 &gt;= $B$4</f>
        <v>0</v>
      </c>
      <c r="AG3317" s="52" t="b">
        <f t="array" aca="1" ref="AG3317" ca="1">AND(AG3315 &gt;= $B$4, NOT(OR($AF3317:AF3317)))</f>
        <v>0</v>
      </c>
      <c r="AH3317" s="52" t="b">
        <f t="array" aca="1" ref="AH3317" ca="1">AND(AH3315 &gt;= $B$4, NOT(OR($AF3317:AG3317)))</f>
        <v>0</v>
      </c>
      <c r="AI3317" s="52" t="b">
        <f t="array" aca="1" ref="AI3317" ca="1">AND(AI3315 &gt;= $B$4, NOT(OR($AF3317:AH3317)))</f>
        <v>0</v>
      </c>
      <c r="AJ3317" s="52" t="b">
        <f t="array" aca="1" ref="AJ3317" ca="1">AND(AJ3315 &gt;= $B$4, NOT(OR($AF3317:AI3317)))</f>
        <v>0</v>
      </c>
      <c r="AK3317" s="73"/>
      <c r="AL3317" s="70"/>
    </row>
    <row r="3318" spans="6:38" ht="14.55" customHeight="1" x14ac:dyDescent="0.3">
      <c r="F3318" s="79"/>
      <c r="G3318" s="3">
        <v>3316</v>
      </c>
      <c r="H3318" s="61">
        <v>0.56441415273906448</v>
      </c>
      <c r="I3318" s="61">
        <v>-1.3130358664233084</v>
      </c>
      <c r="J3318" s="61">
        <v>0.62306054626216301</v>
      </c>
      <c r="K3318" s="62">
        <v>1.1344703346493654</v>
      </c>
      <c r="L3318" s="60">
        <f t="array" ref="L3318:O3318">TRANSPOSE(MMULT(Option!$B$25:$E$28, TRANSPOSE(H3318:K3318)))</f>
        <v>0.56441415273906448</v>
      </c>
      <c r="M3318" s="60">
        <v>-0.97765158851972145</v>
      </c>
      <c r="N3318" s="60">
        <v>0.42917251049926458</v>
      </c>
      <c r="O3318" s="60">
        <v>0.97504348119305673</v>
      </c>
      <c r="P3318" s="56" t="str">
        <f t="shared" si="4130"/>
        <v>664/1</v>
      </c>
      <c r="R3318" s="80"/>
      <c r="S3318" s="3" t="s">
        <v>30</v>
      </c>
      <c r="T3318" s="60">
        <f ca="1"/>
        <v>-0.11020840047120858</v>
      </c>
      <c r="U3318" s="60">
        <f ca="1"/>
        <v>0.63033683529864548</v>
      </c>
      <c r="V3318" s="60">
        <f ca="1"/>
        <v>0.29842266326542477</v>
      </c>
      <c r="W3318" s="60">
        <f ca="1"/>
        <v>-1.0935229392458645</v>
      </c>
      <c r="X3318" s="60">
        <f ca="1"/>
        <v>-1.0876296769430964</v>
      </c>
      <c r="Y3318" s="52">
        <f ca="1">$B$14 * EXP(($E$3 - $C$14^2/2) * Y$2 + $C$14*SQRT(Y$2)*T3318)</f>
        <v>97.232757484347587</v>
      </c>
      <c r="Z3318" s="52">
        <f ca="1">Y3318 * EXP(($E$3 - $C$14^2/2) * (Z$2-Y$2) + $C$14*SQRT(Z$2-Y$2)*U3318)</f>
        <v>118.06185906104031</v>
      </c>
      <c r="AA3318" s="52">
        <f ca="1">Z3318 * EXP(($E$3 - $C$14^2/2) * (AA$2-Z$2) + $C$14*SQRT(AA$2-Z$2)*V3318)</f>
        <v>129.76634866964162</v>
      </c>
      <c r="AB3318" s="52">
        <f ca="1">AA3318 * EXP(($E$3 - $C$14^2/2) * (AB$2-AA$2) + $C$14*SQRT(AB$2-AA$2)*W3318)</f>
        <v>93.942099868360643</v>
      </c>
      <c r="AC3318" s="52">
        <f ca="1">AB3318 * EXP(($E$3 - $C$14^2/2) * (AC$2-AB$2) + $C$14*SQRT(AC$2-AB$2)*X3318)</f>
        <v>68.128098230304488</v>
      </c>
      <c r="AD3318" s="47"/>
      <c r="AE3318" s="3" t="s">
        <v>68</v>
      </c>
      <c r="AF3318" s="52" t="b">
        <f ca="1">AND(AF3315&gt;$B$3, NOT(OR($AF3317:AF3317)))</f>
        <v>1</v>
      </c>
      <c r="AG3318" s="52" t="b">
        <f ca="1">AND(AG3315&gt;$B$3, NOT(OR($AF3317:AG3317)))</f>
        <v>1</v>
      </c>
      <c r="AH3318" s="52" t="b">
        <f ca="1">AND(AH3315&gt;$B$3, NOT(OR($AF3317:AH3317)))</f>
        <v>0</v>
      </c>
      <c r="AI3318" s="52" t="b">
        <f ca="1">AND(AI3315&gt;$B$3, NOT(OR($AF3317:AI3317)))</f>
        <v>0</v>
      </c>
      <c r="AJ3318" s="52" t="b">
        <f ca="1">AND(AJ3315&gt;$B$3, NOT(OR($AF3317:AJ3317)))</f>
        <v>0</v>
      </c>
      <c r="AK3318" s="74"/>
      <c r="AL3318" s="70"/>
    </row>
    <row r="3319" spans="6:38" ht="14.55" customHeight="1" x14ac:dyDescent="0.3">
      <c r="F3319" s="79"/>
      <c r="G3319" s="3">
        <v>3317</v>
      </c>
      <c r="H3319" s="61">
        <v>1.2569507131703723</v>
      </c>
      <c r="I3319" s="61">
        <v>-0.85647079979677443</v>
      </c>
      <c r="J3319" s="61">
        <v>0.76701115166243428</v>
      </c>
      <c r="K3319" s="62">
        <v>-0.96964258470851949</v>
      </c>
      <c r="L3319" s="60">
        <f t="array" ref="L3319:O3319">TRANSPOSE(MMULT(Option!$B$25:$E$28, TRANSPOSE(H3319:K3319)))</f>
        <v>1.2569507131703723</v>
      </c>
      <c r="M3319" s="60">
        <v>-0.28218816884946851</v>
      </c>
      <c r="N3319" s="60">
        <v>0.95217719906542408</v>
      </c>
      <c r="O3319" s="60">
        <v>-0.40214346938696721</v>
      </c>
      <c r="P3319" s="56" t="str">
        <f t="shared" si="4130"/>
        <v>664/2</v>
      </c>
      <c r="R3319" s="80">
        <v>830</v>
      </c>
      <c r="S3319" s="3" t="s">
        <v>28</v>
      </c>
      <c r="T3319" s="60">
        <f t="array" aca="1" ref="T3319:T3322" ca="1">TRANSPOSE(OFFSET($L$3, MATCH($R3319 &amp; "/" &amp; T$2, $P$3:$P$5002, 0) - 1, 0, 1, $E$1))</f>
        <v>-0.95056957458622138</v>
      </c>
      <c r="U3319" s="60">
        <f t="array" aca="1" ref="U3319:U3322" ca="1">TRANSPOSE(OFFSET($L$3, MATCH($R3319 &amp; "/" &amp; U$2, $P$3:$P$5002, 0) - 1, 0, 1, $E$1))</f>
        <v>-1.5089612009751683</v>
      </c>
      <c r="V3319" s="60">
        <f t="array" aca="1" ref="V3319:V3322" ca="1">TRANSPOSE(OFFSET($L$3, MATCH($R3319 &amp; "/" &amp; V$2, $P$3:$P$5002, 0) - 1, 0, 1, $E$1))</f>
        <v>2.0655389180935995</v>
      </c>
      <c r="W3319" s="60">
        <f t="array" aca="1" ref="W3319:W3322" ca="1">TRANSPOSE(OFFSET($L$3, MATCH($R3319 &amp; "/" &amp; W$2, $P$3:$P$5002, 0) - 1, 0, 1, $E$1))</f>
        <v>-0.91448288689664414</v>
      </c>
      <c r="X3319" s="60">
        <f t="array" aca="1" ref="X3319:X3322" ca="1">TRANSPOSE(OFFSET($L$3, MATCH($R3319 &amp; "/" &amp; X$2, $P$3:$P$5002, 0) - 1, 0, 1, $E$1))</f>
        <v>-1.0219746209929892</v>
      </c>
      <c r="Y3319" s="52">
        <f ca="1">$B$11 * EXP(($E$3 - $C$11^2/2) * Y$2 + $C$11*SQRT(Y$2)*T3319)</f>
        <v>75.565460992500164</v>
      </c>
      <c r="Z3319" s="52">
        <f ca="1">Y3319 * EXP(($E$3 - $C$11^2/2) * (Z$2-Y$2) + $C$11*SQRT(Z$2-Y$2)*U3319)</f>
        <v>48.294175016808346</v>
      </c>
      <c r="AA3319" s="52">
        <f ca="1">Z3319 * EXP(($E$3 - $C$11^2/2) * (AA$2-Z$2) + $C$11*SQRT(AA$2-Z$2)*V3319)</f>
        <v>90.194876936953776</v>
      </c>
      <c r="AB3319" s="52">
        <f ca="1">AA3319 * EXP(($E$3 - $C$11^2/2) * (AB$2-AA$2) + $C$11*SQRT(AB$2-AA$2)*W3319)</f>
        <v>68.898042210831065</v>
      </c>
      <c r="AC3319" s="52">
        <f ca="1">AB3319 * EXP(($E$3 - $C$11^2/2) * (AC$2-AB$2) + $C$11*SQRT(AC$2-AB$2)*X3319)</f>
        <v>50.959712847169136</v>
      </c>
      <c r="AD3319" s="47"/>
      <c r="AE3319" s="3" t="s">
        <v>69</v>
      </c>
      <c r="AF3319" s="20" cm="1">
        <f t="array" aca="1" ref="AF3319" ca="1">MIN(Y3319:Y3322 / $D$11:$D$14)</f>
        <v>0.59399576334476412</v>
      </c>
      <c r="AG3319" s="20" cm="1">
        <f t="array" aca="1" ref="AG3319" ca="1">MIN(Z3319:Z3322 / $D$11:$D$14)</f>
        <v>0.39562804843283222</v>
      </c>
      <c r="AH3319" s="20" cm="1">
        <f t="array" aca="1" ref="AH3319" ca="1">MIN(AA3319:AA3322 / $D$11:$D$14)</f>
        <v>0.58955706233371807</v>
      </c>
      <c r="AI3319" s="20" cm="1">
        <f t="array" aca="1" ref="AI3319" ca="1">MIN(AB3319:AB3322 / $D$11:$D$14)</f>
        <v>0.41984663590007931</v>
      </c>
      <c r="AJ3319" s="20" cm="1">
        <f t="array" aca="1" ref="AJ3319" ca="1">MIN(AC3319:AC3322 / $D$11:$D$14)</f>
        <v>0.40906011587534868</v>
      </c>
      <c r="AK3319" s="72">
        <f t="array" aca="1" ref="AK3319" ca="1">SUMPRODUCT(AF3320:AJ3320, EXP(-$E$3*$AF$2:$AJ$2))</f>
        <v>77880.078307140488</v>
      </c>
      <c r="AL3319" s="70">
        <f ca="1">MAX(AC3320 - $D$11, 0) * EXP(-$E$2*$E$3)</f>
        <v>0</v>
      </c>
    </row>
    <row r="3320" spans="6:38" ht="14.55" customHeight="1" x14ac:dyDescent="0.3">
      <c r="F3320" s="79"/>
      <c r="G3320" s="3">
        <v>3318</v>
      </c>
      <c r="H3320" s="61">
        <v>-0.23076658705442551</v>
      </c>
      <c r="I3320" s="61">
        <v>0.46241443041497854</v>
      </c>
      <c r="J3320" s="61">
        <v>1.6218649774763589</v>
      </c>
      <c r="K3320" s="62">
        <v>0.91896908742758987</v>
      </c>
      <c r="L3320" s="60">
        <f t="array" ref="L3320:O3320">TRANSPOSE(MMULT(Option!$B$25:$E$28, TRANSPOSE(H3320:K3320)))</f>
        <v>-0.23076658705442551</v>
      </c>
      <c r="M3320" s="60">
        <v>0.33150319114153565</v>
      </c>
      <c r="N3320" s="60">
        <v>1.4532822217306964</v>
      </c>
      <c r="O3320" s="60">
        <v>1.132295627555804</v>
      </c>
      <c r="P3320" s="56" t="str">
        <f t="shared" si="4130"/>
        <v>664/3</v>
      </c>
      <c r="R3320" s="80"/>
      <c r="S3320" s="3" t="s">
        <v>29</v>
      </c>
      <c r="T3320" s="60">
        <f ca="1"/>
        <v>-1.7529436402038332</v>
      </c>
      <c r="U3320" s="60">
        <f ca="1"/>
        <v>-1.3713256289759435</v>
      </c>
      <c r="V3320" s="60">
        <f ca="1"/>
        <v>1.6105783549932462</v>
      </c>
      <c r="W3320" s="60">
        <f ca="1"/>
        <v>1.2257300377716858</v>
      </c>
      <c r="X3320" s="60">
        <f ca="1"/>
        <v>-0.17575048263757861</v>
      </c>
      <c r="Y3320" s="52">
        <f ca="1">$B$12 * EXP(($E$3 - $C$12^2/2) * Y$2 + $C$12*SQRT(Y$2)*T3320)</f>
        <v>59.399576334476414</v>
      </c>
      <c r="Z3320" s="52">
        <f ca="1">Y3320 * EXP(($E$3 - $C$12^2/2) * (Z$2-Y$2) + $C$12*SQRT(Z$2-Y$2)*U3320)</f>
        <v>39.562804843283224</v>
      </c>
      <c r="AA3320" s="52">
        <f ca="1">Z3320 * EXP(($E$3 - $C$12^2/2) * (AA$2-Z$2) + $C$12*SQRT(AA$2-Z$2)*V3320)</f>
        <v>64.461162568812043</v>
      </c>
      <c r="AB3320" s="52">
        <f ca="1">AA3320 * EXP(($E$3 - $C$12^2/2) * (AB$2-AA$2) + $C$12*SQRT(AB$2-AA$2)*W3320)</f>
        <v>93.576746993542059</v>
      </c>
      <c r="AC3320" s="52">
        <f ca="1">AB3320 * EXP(($E$3 - $C$12^2/2) * (AC$2-AB$2) + $C$12*SQRT(AC$2-AB$2)*X3320)</f>
        <v>89.215677268337856</v>
      </c>
      <c r="AD3320" s="47"/>
      <c r="AE3320" s="3" t="s">
        <v>47</v>
      </c>
      <c r="AF3320" s="64">
        <f t="shared" ref="AF3320" ca="1" si="4196">($B$5*AF3322 + (1 + $B$6)*AF3321)*$B$2</f>
        <v>0</v>
      </c>
      <c r="AG3320" s="64">
        <f t="shared" ref="AG3320" ca="1" si="4197">($B$5*AG3322 + (1 + $B$6)*AG3321)*$B$2</f>
        <v>0</v>
      </c>
      <c r="AH3320" s="64">
        <f t="shared" ref="AH3320" ca="1" si="4198">($B$5*AH3322 + (1 + $B$6)*AH3321)*$B$2</f>
        <v>0</v>
      </c>
      <c r="AI3320" s="64">
        <f t="shared" ref="AI3320" ca="1" si="4199">($B$5*AI3322 + (1 + $B$6)*AI3321)*$B$2</f>
        <v>0</v>
      </c>
      <c r="AJ3320" s="64" cm="1">
        <f t="array" aca="1" ref="AJ3320" ca="1">($B$5*AJ3322 + (1 + $B$6)*AJ3321 + AND(NOT(AF3321:AJ3321)))*$B$2</f>
        <v>100000</v>
      </c>
      <c r="AK3320" s="73"/>
      <c r="AL3320" s="70"/>
    </row>
    <row r="3321" spans="6:38" ht="14.55" customHeight="1" x14ac:dyDescent="0.3">
      <c r="F3321" s="79"/>
      <c r="G3321" s="3">
        <v>3319</v>
      </c>
      <c r="H3321" s="61">
        <v>0.82062678180421667</v>
      </c>
      <c r="I3321" s="61">
        <v>0.20142853328472693</v>
      </c>
      <c r="J3321" s="61">
        <v>-0.23627801327799591</v>
      </c>
      <c r="K3321" s="62">
        <v>-0.25947620664562421</v>
      </c>
      <c r="L3321" s="60">
        <f t="array" ref="L3321:O3321">TRANSPOSE(MMULT(Option!$B$25:$E$28, TRANSPOSE(H3321:K3321)))</f>
        <v>0.82062678180421667</v>
      </c>
      <c r="M3321" s="60">
        <v>0.51286301290192537</v>
      </c>
      <c r="N3321" s="60">
        <v>0.17347172684703724</v>
      </c>
      <c r="O3321" s="60">
        <v>0.11267818992340758</v>
      </c>
      <c r="P3321" s="56" t="str">
        <f t="shared" si="4130"/>
        <v>664/4</v>
      </c>
      <c r="R3321" s="80"/>
      <c r="S3321" s="3" t="s">
        <v>31</v>
      </c>
      <c r="T3321" s="60">
        <f ca="1"/>
        <v>0.37893033293815592</v>
      </c>
      <c r="U3321" s="60">
        <f ca="1"/>
        <v>-0.53606651083211332</v>
      </c>
      <c r="V3321" s="60">
        <f ca="1"/>
        <v>0.82867966278209737</v>
      </c>
      <c r="W3321" s="60">
        <f ca="1"/>
        <v>-0.15970367236368566</v>
      </c>
      <c r="X3321" s="60">
        <f ca="1"/>
        <v>0.24867605541744164</v>
      </c>
      <c r="Y3321" s="52">
        <f ca="1">$B$13 * EXP(($E$3 - $C$13^2/2) * Y$2 + $C$13*SQRT(Y$2)*T3321)</f>
        <v>112.60085240368699</v>
      </c>
      <c r="Z3321" s="52">
        <f ca="1">Y3321 * EXP(($E$3 - $C$13^2/2) * (Z$2-Y$2) + $C$13*SQRT(Z$2-Y$2)*U3321)</f>
        <v>96.354040787860811</v>
      </c>
      <c r="AA3321" s="52">
        <f ca="1">Z3321 * EXP(($E$3 - $C$13^2/2) * (AA$2-Z$2) + $C$13*SQRT(AA$2-Z$2)*V3321)</f>
        <v>124.16771989042631</v>
      </c>
      <c r="AB3321" s="52">
        <f ca="1">AA3321 * EXP(($E$3 - $C$13^2/2) * (AB$2-AA$2) + $C$13*SQRT(AB$2-AA$2)*W3321)</f>
        <v>118.9522473431585</v>
      </c>
      <c r="AC3321" s="52">
        <f ca="1">AB3321 * EXP(($E$3 - $C$13^2/2) * (AC$2-AB$2) + $C$13*SQRT(AC$2-AB$2)*X3321)</f>
        <v>128.8082605566955</v>
      </c>
      <c r="AD3321" s="47"/>
      <c r="AE3321" s="3" t="s">
        <v>46</v>
      </c>
      <c r="AF3321" s="52" t="b">
        <f t="shared" ref="AF3321" ca="1" si="4200">AF3319 &gt;= $B$4</f>
        <v>0</v>
      </c>
      <c r="AG3321" s="52" t="b">
        <f t="array" aca="1" ref="AG3321" ca="1">AND(AG3319 &gt;= $B$4, NOT(OR($AF3321:AF3321)))</f>
        <v>0</v>
      </c>
      <c r="AH3321" s="52" t="b">
        <f t="array" aca="1" ref="AH3321" ca="1">AND(AH3319 &gt;= $B$4, NOT(OR($AF3321:AG3321)))</f>
        <v>0</v>
      </c>
      <c r="AI3321" s="52" t="b">
        <f t="array" aca="1" ref="AI3321" ca="1">AND(AI3319 &gt;= $B$4, NOT(OR($AF3321:AH3321)))</f>
        <v>0</v>
      </c>
      <c r="AJ3321" s="52" t="b">
        <f t="array" aca="1" ref="AJ3321" ca="1">AND(AJ3319 &gt;= $B$4, NOT(OR($AF3321:AI3321)))</f>
        <v>0</v>
      </c>
      <c r="AK3321" s="73"/>
      <c r="AL3321" s="70"/>
    </row>
    <row r="3322" spans="6:38" ht="14.55" customHeight="1" x14ac:dyDescent="0.3">
      <c r="F3322" s="79"/>
      <c r="G3322" s="3">
        <v>3320</v>
      </c>
      <c r="H3322" s="61">
        <v>-0.88932479206545689</v>
      </c>
      <c r="I3322" s="61">
        <v>9.7951328096167981E-2</v>
      </c>
      <c r="J3322" s="61">
        <v>0.7399673035183979</v>
      </c>
      <c r="K3322" s="62">
        <v>-1.3648545204530589</v>
      </c>
      <c r="L3322" s="60">
        <f t="array" ref="L3322:O3322">TRANSPOSE(MMULT(Option!$B$25:$E$28, TRANSPOSE(H3322:K3322)))</f>
        <v>-0.88932479206545689</v>
      </c>
      <c r="M3322" s="60">
        <v>-0.26595604174175386</v>
      </c>
      <c r="N3322" s="60">
        <v>0.31984049270418885</v>
      </c>
      <c r="O3322" s="60">
        <v>-1.3544449925514717</v>
      </c>
      <c r="P3322" s="56" t="str">
        <f t="shared" si="4130"/>
        <v>664/5</v>
      </c>
      <c r="R3322" s="80"/>
      <c r="S3322" s="3" t="s">
        <v>30</v>
      </c>
      <c r="T3322" s="60">
        <f ca="1"/>
        <v>4.129228521802164E-2</v>
      </c>
      <c r="U3322" s="60">
        <f ca="1"/>
        <v>-1.3512049751745716</v>
      </c>
      <c r="V3322" s="60">
        <f ca="1"/>
        <v>-0.50136652950139027</v>
      </c>
      <c r="W3322" s="60">
        <f ca="1"/>
        <v>-1.14827340390217</v>
      </c>
      <c r="X3322" s="60">
        <f ca="1"/>
        <v>-0.103424547172895</v>
      </c>
      <c r="Y3322" s="52">
        <f ca="1">$B$14 * EXP(($E$3 - $C$14^2/2) * Y$2 + $C$14*SQRT(Y$2)*T3322)</f>
        <v>101.75397313330265</v>
      </c>
      <c r="Z3322" s="52">
        <f ca="1">Y3322 * EXP(($E$3 - $C$14^2/2) * (Z$2-Y$2) + $C$14*SQRT(Z$2-Y$2)*U3322)</f>
        <v>68.183075825403805</v>
      </c>
      <c r="AA3322" s="52">
        <f ca="1">Z3322 * EXP(($E$3 - $C$14^2/2) * (AA$2-Z$2) + $C$14*SQRT(AA$2-Z$2)*V3322)</f>
        <v>58.955706233371806</v>
      </c>
      <c r="AB3322" s="52">
        <f ca="1">AA3322 * EXP(($E$3 - $C$14^2/2) * (AB$2-AA$2) + $C$14*SQRT(AB$2-AA$2)*W3322)</f>
        <v>41.984663590007933</v>
      </c>
      <c r="AC3322" s="52">
        <f ca="1">AB3322 * EXP(($E$3 - $C$14^2/2) * (AC$2-AB$2) + $C$14*SQRT(AC$2-AB$2)*X3322)</f>
        <v>40.90601158753487</v>
      </c>
      <c r="AD3322" s="47"/>
      <c r="AE3322" s="3" t="s">
        <v>68</v>
      </c>
      <c r="AF3322" s="52" t="b">
        <f ca="1">AND(AF3319&gt;$B$3, NOT(OR($AF3321:AF3321)))</f>
        <v>0</v>
      </c>
      <c r="AG3322" s="52" t="b">
        <f ca="1">AND(AG3319&gt;$B$3, NOT(OR($AF3321:AG3321)))</f>
        <v>0</v>
      </c>
      <c r="AH3322" s="52" t="b">
        <f ca="1">AND(AH3319&gt;$B$3, NOT(OR($AF3321:AH3321)))</f>
        <v>0</v>
      </c>
      <c r="AI3322" s="52" t="b">
        <f ca="1">AND(AI3319&gt;$B$3, NOT(OR($AF3321:AI3321)))</f>
        <v>0</v>
      </c>
      <c r="AJ3322" s="52" t="b">
        <f ca="1">AND(AJ3319&gt;$B$3, NOT(OR($AF3321:AJ3321)))</f>
        <v>0</v>
      </c>
      <c r="AK3322" s="74"/>
      <c r="AL3322" s="70"/>
    </row>
    <row r="3323" spans="6:38" ht="14.55" customHeight="1" x14ac:dyDescent="0.3">
      <c r="F3323" s="79"/>
      <c r="G3323" s="3">
        <v>3321</v>
      </c>
      <c r="H3323" s="61">
        <v>4.312650413700117E-2</v>
      </c>
      <c r="I3323" s="61">
        <v>0.6573319061685714</v>
      </c>
      <c r="J3323" s="61">
        <v>0.10875432512006294</v>
      </c>
      <c r="K3323" s="62">
        <v>0.51928191723719286</v>
      </c>
      <c r="L3323" s="60">
        <f t="array" ref="L3323:O3323">TRANSPOSE(MMULT(Option!$B$25:$E$28, TRANSPOSE(H3323:K3323)))</f>
        <v>4.312650413700117E-2</v>
      </c>
      <c r="M3323" s="60">
        <v>0.61970524500021806</v>
      </c>
      <c r="N3323" s="60">
        <v>0.28490051818981532</v>
      </c>
      <c r="O3323" s="60">
        <v>0.65529363723757728</v>
      </c>
      <c r="P3323" s="56" t="str">
        <f t="shared" si="4130"/>
        <v>665/1</v>
      </c>
      <c r="R3323" s="80">
        <v>831</v>
      </c>
      <c r="S3323" s="3" t="s">
        <v>28</v>
      </c>
      <c r="T3323" s="60">
        <f t="array" aca="1" ref="T3323:T3326" ca="1">TRANSPOSE(OFFSET($L$3, MATCH($R3323 &amp; "/" &amp; T$2, $P$3:$P$5002, 0) - 1, 0, 1, $E$1))</f>
        <v>-1.7002071795599965</v>
      </c>
      <c r="U3323" s="60">
        <f t="array" aca="1" ref="U3323:U3326" ca="1">TRANSPOSE(OFFSET($L$3, MATCH($R3323 &amp; "/" &amp; U$2, $P$3:$P$5002, 0) - 1, 0, 1, $E$1))</f>
        <v>-0.69940297936868001</v>
      </c>
      <c r="V3323" s="60">
        <f t="array" aca="1" ref="V3323:V3326" ca="1">TRANSPOSE(OFFSET($L$3, MATCH($R3323 &amp; "/" &amp; V$2, $P$3:$P$5002, 0) - 1, 0, 1, $E$1))</f>
        <v>0.5094228292891545</v>
      </c>
      <c r="W3323" s="60">
        <f t="array" aca="1" ref="W3323:W3326" ca="1">TRANSPOSE(OFFSET($L$3, MATCH($R3323 &amp; "/" &amp; W$2, $P$3:$P$5002, 0) - 1, 0, 1, $E$1))</f>
        <v>0.67958953806546551</v>
      </c>
      <c r="X3323" s="60">
        <f t="array" aca="1" ref="X3323:X3326" ca="1">TRANSPOSE(OFFSET($L$3, MATCH($R3323 &amp; "/" &amp; X$2, $P$3:$P$5002, 0) - 1, 0, 1, $E$1))</f>
        <v>2.4255458711586275</v>
      </c>
      <c r="Y3323" s="52">
        <f ca="1">$B$11 * EXP(($E$3 - $C$11^2/2) * Y$2 + $C$11*SQRT(Y$2)*T3323)</f>
        <v>60.34680663868469</v>
      </c>
      <c r="Z3323" s="52">
        <f ca="1">Y3323 * EXP(($E$3 - $C$11^2/2) * (Z$2-Y$2) + $C$11*SQRT(Z$2-Y$2)*U3323)</f>
        <v>49.170169975360736</v>
      </c>
      <c r="AA3323" s="52">
        <f ca="1">Z3323 * EXP(($E$3 - $C$11^2/2) * (AA$2-Z$2) + $C$11*SQRT(AA$2-Z$2)*V3323)</f>
        <v>57.57647056427971</v>
      </c>
      <c r="AB3323" s="52">
        <f ca="1">AA3323 * EXP(($E$3 - $C$11^2/2) * (AB$2-AA$2) + $C$11*SQRT(AB$2-AA$2)*W3323)</f>
        <v>70.951095824814374</v>
      </c>
      <c r="AC3323" s="52">
        <f ca="1">AB3323 * EXP(($E$3 - $C$11^2/2) * (AC$2-AB$2) + $C$11*SQRT(AC$2-AB$2)*X3323)</f>
        <v>147.62194941196367</v>
      </c>
      <c r="AD3323" s="47"/>
      <c r="AE3323" s="3" t="s">
        <v>69</v>
      </c>
      <c r="AF3323" s="20" cm="1">
        <f t="array" aca="1" ref="AF3323" ca="1">MIN(Y3323:Y3326 / $D$11:$D$14)</f>
        <v>0.60346806638684691</v>
      </c>
      <c r="AG3323" s="20" cm="1">
        <f t="array" aca="1" ref="AG3323" ca="1">MIN(Z3323:Z3326 / $D$11:$D$14)</f>
        <v>0.49170169975360734</v>
      </c>
      <c r="AH3323" s="20" cm="1">
        <f t="array" aca="1" ref="AH3323" ca="1">MIN(AA3323:AA3326 / $D$11:$D$14)</f>
        <v>0.57576470564279714</v>
      </c>
      <c r="AI3323" s="20" cm="1">
        <f t="array" aca="1" ref="AI3323" ca="1">MIN(AB3323:AB3326 / $D$11:$D$14)</f>
        <v>0.7095109582481437</v>
      </c>
      <c r="AJ3323" s="20" cm="1">
        <f t="array" aca="1" ref="AJ3323" ca="1">MIN(AC3323:AC3326 / $D$11:$D$14)</f>
        <v>0.71182485157087683</v>
      </c>
      <c r="AK3323" s="72">
        <f t="array" aca="1" ref="AK3323" ca="1">SUMPRODUCT(AF3324:AJ3324, EXP(-$E$3*$AF$2:$AJ$2))</f>
        <v>77880.078307140488</v>
      </c>
      <c r="AL3323" s="70">
        <f ca="1">MAX(AC3324 - $D$11, 0) * EXP(-$E$2*$E$3)</f>
        <v>0</v>
      </c>
    </row>
    <row r="3324" spans="6:38" ht="14.55" customHeight="1" x14ac:dyDescent="0.3">
      <c r="F3324" s="79"/>
      <c r="G3324" s="3">
        <v>3322</v>
      </c>
      <c r="H3324" s="61">
        <v>0.4598509471370571</v>
      </c>
      <c r="I3324" s="61">
        <v>0.15347476661765497</v>
      </c>
      <c r="J3324" s="61">
        <v>-0.11439040270436374</v>
      </c>
      <c r="K3324" s="62">
        <v>-0.15219139783472307</v>
      </c>
      <c r="L3324" s="60">
        <f t="array" ref="L3324:O3324">TRANSPOSE(MMULT(Option!$B$25:$E$28, TRANSPOSE(H3324:K3324)))</f>
        <v>0.4598509471370571</v>
      </c>
      <c r="M3324" s="60">
        <v>0.32460232591303995</v>
      </c>
      <c r="N3324" s="60">
        <v>0.12365926447632143</v>
      </c>
      <c r="O3324" s="60">
        <v>7.1473859339703877E-2</v>
      </c>
      <c r="P3324" s="56" t="str">
        <f t="shared" si="4130"/>
        <v>665/2</v>
      </c>
      <c r="R3324" s="80"/>
      <c r="S3324" s="3" t="s">
        <v>29</v>
      </c>
      <c r="T3324" s="60">
        <f ca="1"/>
        <v>-1.2167803261368879</v>
      </c>
      <c r="U3324" s="60">
        <f ca="1"/>
        <v>0.58800342063891131</v>
      </c>
      <c r="V3324" s="60">
        <f ca="1"/>
        <v>-0.16883765473339457</v>
      </c>
      <c r="W3324" s="60">
        <f ca="1"/>
        <v>-9.8877008102906394E-2</v>
      </c>
      <c r="X3324" s="60">
        <f ca="1"/>
        <v>-0.3199197410544361</v>
      </c>
      <c r="Y3324" s="52">
        <f ca="1">$B$12 * EXP(($E$3 - $C$12^2/2) * Y$2 + $C$12*SQRT(Y$2)*T3324)</f>
        <v>69.765253722012545</v>
      </c>
      <c r="Z3324" s="52">
        <f ca="1">Y3324 * EXP(($E$3 - $C$12^2/2) * (Z$2-Y$2) + $C$12*SQRT(Z$2-Y$2)*U3324)</f>
        <v>83.641274664766911</v>
      </c>
      <c r="AA3324" s="52">
        <f ca="1">Z3324 * EXP(($E$3 - $C$12^2/2) * (AA$2-Z$2) + $C$12*SQRT(AA$2-Z$2)*V3324)</f>
        <v>79.908786698307864</v>
      </c>
      <c r="AB3324" s="52">
        <f ca="1">AA3324 * EXP(($E$3 - $C$12^2/2) * (AB$2-AA$2) + $C$12*SQRT(AB$2-AA$2)*W3324)</f>
        <v>77.962092540627665</v>
      </c>
      <c r="AC3324" s="52">
        <f ca="1">AB3324 * EXP(($E$3 - $C$12^2/2) * (AC$2-AB$2) + $C$12*SQRT(AC$2-AB$2)*X3324)</f>
        <v>71.182485157087683</v>
      </c>
      <c r="AD3324" s="47"/>
      <c r="AE3324" s="3" t="s">
        <v>47</v>
      </c>
      <c r="AF3324" s="64">
        <f t="shared" ref="AF3324" ca="1" si="4201">($B$5*AF3326 + (1 + $B$6)*AF3325)*$B$2</f>
        <v>0</v>
      </c>
      <c r="AG3324" s="64">
        <f t="shared" ref="AG3324" ca="1" si="4202">($B$5*AG3326 + (1 + $B$6)*AG3325)*$B$2</f>
        <v>0</v>
      </c>
      <c r="AH3324" s="64">
        <f t="shared" ref="AH3324" ca="1" si="4203">($B$5*AH3326 + (1 + $B$6)*AH3325)*$B$2</f>
        <v>0</v>
      </c>
      <c r="AI3324" s="64">
        <f t="shared" ref="AI3324" ca="1" si="4204">($B$5*AI3326 + (1 + $B$6)*AI3325)*$B$2</f>
        <v>0</v>
      </c>
      <c r="AJ3324" s="64" cm="1">
        <f t="array" aca="1" ref="AJ3324" ca="1">($B$5*AJ3326 + (1 + $B$6)*AJ3325 + AND(NOT(AF3325:AJ3325)))*$B$2</f>
        <v>100000</v>
      </c>
      <c r="AK3324" s="73"/>
      <c r="AL3324" s="70"/>
    </row>
    <row r="3325" spans="6:38" ht="14.55" customHeight="1" x14ac:dyDescent="0.3">
      <c r="F3325" s="79"/>
      <c r="G3325" s="3">
        <v>3323</v>
      </c>
      <c r="H3325" s="61">
        <v>1.9247687035359518</v>
      </c>
      <c r="I3325" s="61">
        <v>-0.12875067671319515</v>
      </c>
      <c r="J3325" s="61">
        <v>1.531221910835818</v>
      </c>
      <c r="K3325" s="62">
        <v>0.90136249169572569</v>
      </c>
      <c r="L3325" s="60">
        <f t="array" ref="L3325:O3325">TRANSPOSE(MMULT(Option!$B$25:$E$28, TRANSPOSE(H3325:K3325)))</f>
        <v>1.9247687035359518</v>
      </c>
      <c r="M3325" s="60">
        <v>0.65190553705137977</v>
      </c>
      <c r="N3325" s="60">
        <v>2.0810802572043694</v>
      </c>
      <c r="O3325" s="60">
        <v>1.8069372779659365</v>
      </c>
      <c r="P3325" s="56" t="str">
        <f t="shared" si="4130"/>
        <v>665/3</v>
      </c>
      <c r="R3325" s="80"/>
      <c r="S3325" s="3" t="s">
        <v>31</v>
      </c>
      <c r="T3325" s="60">
        <f ca="1"/>
        <v>-1.2019281543399387</v>
      </c>
      <c r="U3325" s="60">
        <f ca="1"/>
        <v>0.57370700732845026</v>
      </c>
      <c r="V3325" s="60">
        <f ca="1"/>
        <v>1.2218714013608916</v>
      </c>
      <c r="W3325" s="60">
        <f ca="1"/>
        <v>0.2844717902730915</v>
      </c>
      <c r="X3325" s="60">
        <f ca="1"/>
        <v>-0.24826905379351916</v>
      </c>
      <c r="Y3325" s="52">
        <f ca="1">$B$13 * EXP(($E$3 - $C$13^2/2) * Y$2 + $C$13*SQRT(Y$2)*T3325)</f>
        <v>70.076796930704603</v>
      </c>
      <c r="Z3325" s="52">
        <f ca="1">Y3325 * EXP(($E$3 - $C$13^2/2) * (Z$2-Y$2) + $C$13*SQRT(Z$2-Y$2)*U3325)</f>
        <v>83.655221131829393</v>
      </c>
      <c r="AA3325" s="52">
        <f ca="1">Z3325 * EXP(($E$3 - $C$13^2/2) * (AA$2-Z$2) + $C$13*SQRT(AA$2-Z$2)*V3325)</f>
        <v>121.2998115415411</v>
      </c>
      <c r="AB3325" s="52">
        <f ca="1">AA3325 * EXP(($E$3 - $C$13^2/2) * (AB$2-AA$2) + $C$13*SQRT(AB$2-AA$2)*W3325)</f>
        <v>132.76847202086984</v>
      </c>
      <c r="AC3325" s="52">
        <f ca="1">AB3325 * EXP(($E$3 - $C$13^2/2) * (AC$2-AB$2) + $C$13*SQRT(AC$2-AB$2)*X3325)</f>
        <v>123.85680293311195</v>
      </c>
      <c r="AD3325" s="47"/>
      <c r="AE3325" s="3" t="s">
        <v>46</v>
      </c>
      <c r="AF3325" s="52" t="b">
        <f t="shared" ref="AF3325" ca="1" si="4205">AF3323 &gt;= $B$4</f>
        <v>0</v>
      </c>
      <c r="AG3325" s="52" t="b">
        <f t="array" aca="1" ref="AG3325" ca="1">AND(AG3323 &gt;= $B$4, NOT(OR($AF3325:AF3325)))</f>
        <v>0</v>
      </c>
      <c r="AH3325" s="52" t="b">
        <f t="array" aca="1" ref="AH3325" ca="1">AND(AH3323 &gt;= $B$4, NOT(OR($AF3325:AG3325)))</f>
        <v>0</v>
      </c>
      <c r="AI3325" s="52" t="b">
        <f t="array" aca="1" ref="AI3325" ca="1">AND(AI3323 &gt;= $B$4, NOT(OR($AF3325:AH3325)))</f>
        <v>0</v>
      </c>
      <c r="AJ3325" s="52" t="b">
        <f t="array" aca="1" ref="AJ3325" ca="1">AND(AJ3323 &gt;= $B$4, NOT(OR($AF3325:AI3325)))</f>
        <v>0</v>
      </c>
      <c r="AK3325" s="73"/>
      <c r="AL3325" s="70"/>
    </row>
    <row r="3326" spans="6:38" ht="14.55" customHeight="1" x14ac:dyDescent="0.3">
      <c r="F3326" s="79"/>
      <c r="G3326" s="3">
        <v>3324</v>
      </c>
      <c r="H3326" s="61">
        <v>0.59201620204887129</v>
      </c>
      <c r="I3326" s="61">
        <v>0.84514720786546782</v>
      </c>
      <c r="J3326" s="61">
        <v>-0.30695642907683029</v>
      </c>
      <c r="K3326" s="62">
        <v>1.1015284551321658</v>
      </c>
      <c r="L3326" s="60">
        <f t="array" ref="L3326:O3326">TRANSPOSE(MMULT(Option!$B$25:$E$28, TRANSPOSE(H3326:K3326)))</f>
        <v>0.59201620204887129</v>
      </c>
      <c r="M3326" s="60">
        <v>1.0113966915043653</v>
      </c>
      <c r="N3326" s="60">
        <v>0.18851504821134907</v>
      </c>
      <c r="O3326" s="60">
        <v>1.3414988224937101</v>
      </c>
      <c r="P3326" s="56" t="str">
        <f t="shared" si="4130"/>
        <v>665/4</v>
      </c>
      <c r="R3326" s="80"/>
      <c r="S3326" s="3" t="s">
        <v>30</v>
      </c>
      <c r="T3326" s="60">
        <f ca="1"/>
        <v>-0.14852562901150723</v>
      </c>
      <c r="U3326" s="60">
        <f ca="1"/>
        <v>-0.34106770483474869</v>
      </c>
      <c r="V3326" s="60">
        <f ca="1"/>
        <v>1.3445322691177803</v>
      </c>
      <c r="W3326" s="60">
        <f ca="1"/>
        <v>1.8927052886997944</v>
      </c>
      <c r="X3326" s="60">
        <f ca="1"/>
        <v>0.83610993922595167</v>
      </c>
      <c r="Y3326" s="52">
        <f ca="1">$B$14 * EXP(($E$3 - $C$14^2/2) * Y$2 + $C$14*SQRT(Y$2)*T3326)</f>
        <v>96.121450117280091</v>
      </c>
      <c r="Z3326" s="52">
        <f ca="1">Y3326 * EXP(($E$3 - $C$14^2/2) * (Z$2-Y$2) + $C$14*SQRT(Z$2-Y$2)*U3326)</f>
        <v>87.207661285497153</v>
      </c>
      <c r="AA3326" s="52">
        <f ca="1">Z3326 * EXP(($E$3 - $C$14^2/2) * (AA$2-Z$2) + $C$14*SQRT(AA$2-Z$2)*V3326)</f>
        <v>131.19068382658864</v>
      </c>
      <c r="AB3326" s="52">
        <f ca="1">AA3326 * EXP(($E$3 - $C$14^2/2) * (AB$2-AA$2) + $C$14*SQRT(AB$2-AA$2)*W3326)</f>
        <v>232.63331375130483</v>
      </c>
      <c r="AC3326" s="52">
        <f ca="1">AB3326 * EXP(($E$3 - $C$14^2/2) * (AC$2-AB$2) + $C$14*SQRT(AC$2-AB$2)*X3326)</f>
        <v>300.45453207225711</v>
      </c>
      <c r="AD3326" s="47"/>
      <c r="AE3326" s="3" t="s">
        <v>68</v>
      </c>
      <c r="AF3326" s="52" t="b">
        <f ca="1">AND(AF3323&gt;$B$3, NOT(OR($AF3325:AF3325)))</f>
        <v>0</v>
      </c>
      <c r="AG3326" s="52" t="b">
        <f ca="1">AND(AG3323&gt;$B$3, NOT(OR($AF3325:AG3325)))</f>
        <v>0</v>
      </c>
      <c r="AH3326" s="52" t="b">
        <f ca="1">AND(AH3323&gt;$B$3, NOT(OR($AF3325:AH3325)))</f>
        <v>0</v>
      </c>
      <c r="AI3326" s="52" t="b">
        <f ca="1">AND(AI3323&gt;$B$3, NOT(OR($AF3325:AI3325)))</f>
        <v>0</v>
      </c>
      <c r="AJ3326" s="52" t="b">
        <f ca="1">AND(AJ3323&gt;$B$3, NOT(OR($AF3325:AJ3325)))</f>
        <v>0</v>
      </c>
      <c r="AK3326" s="74"/>
      <c r="AL3326" s="70"/>
    </row>
    <row r="3327" spans="6:38" ht="14.55" customHeight="1" x14ac:dyDescent="0.3">
      <c r="F3327" s="79"/>
      <c r="G3327" s="3">
        <v>3325</v>
      </c>
      <c r="H3327" s="61">
        <v>-0.45873925501080176</v>
      </c>
      <c r="I3327" s="61">
        <v>0.53658114844749105</v>
      </c>
      <c r="J3327" s="61">
        <v>-5.8216355766840609E-2</v>
      </c>
      <c r="K3327" s="62">
        <v>-1.7434603184075048</v>
      </c>
      <c r="L3327" s="60">
        <f t="array" ref="L3327:O3327">TRANSPOSE(MMULT(Option!$B$25:$E$28, TRANSPOSE(H3327:K3327)))</f>
        <v>-0.45873925501080176</v>
      </c>
      <c r="M3327" s="60">
        <v>0.30828904384507205</v>
      </c>
      <c r="N3327" s="60">
        <v>-9.4117785874471671E-2</v>
      </c>
      <c r="O3327" s="60">
        <v>-1.5473586625612419</v>
      </c>
      <c r="P3327" s="56" t="str">
        <f t="shared" si="4130"/>
        <v>665/5</v>
      </c>
      <c r="R3327" s="80">
        <v>832</v>
      </c>
      <c r="S3327" s="3" t="s">
        <v>28</v>
      </c>
      <c r="T3327" s="60">
        <f t="array" aca="1" ref="T3327:T3330" ca="1">TRANSPOSE(OFFSET($L$3, MATCH($R3327 &amp; "/" &amp; T$2, $P$3:$P$5002, 0) - 1, 0, 1, $E$1))</f>
        <v>2.1640584221375478</v>
      </c>
      <c r="U3327" s="60">
        <f t="array" aca="1" ref="U3327:U3330" ca="1">TRANSPOSE(OFFSET($L$3, MATCH($R3327 &amp; "/" &amp; U$2, $P$3:$P$5002, 0) - 1, 0, 1, $E$1))</f>
        <v>-1.7458988976572563</v>
      </c>
      <c r="V3327" s="60">
        <f t="array" aca="1" ref="V3327:V3330" ca="1">TRANSPOSE(OFFSET($L$3, MATCH($R3327 &amp; "/" &amp; V$2, $P$3:$P$5002, 0) - 1, 0, 1, $E$1))</f>
        <v>1.4030149365366857</v>
      </c>
      <c r="W3327" s="60">
        <f t="array" aca="1" ref="W3327:W3330" ca="1">TRANSPOSE(OFFSET($L$3, MATCH($R3327 &amp; "/" &amp; W$2, $P$3:$P$5002, 0) - 1, 0, 1, $E$1))</f>
        <v>-1.4606819903709869</v>
      </c>
      <c r="X3327" s="60">
        <f t="array" aca="1" ref="X3327:X3330" ca="1">TRANSPOSE(OFFSET($L$3, MATCH($R3327 &amp; "/" &amp; X$2, $P$3:$P$5002, 0) - 1, 0, 1, $E$1))</f>
        <v>1.149788327056998</v>
      </c>
      <c r="Y3327" s="52">
        <f ca="1">$B$11 * EXP(($E$3 - $C$11^2/2) * Y$2 + $C$11*SQRT(Y$2)*T3327)</f>
        <v>192.36367338393251</v>
      </c>
      <c r="Z3327" s="52">
        <f ca="1">Y3327 * EXP(($E$3 - $C$11^2/2) * (Z$2-Y$2) + $C$11*SQRT(Z$2-Y$2)*U3327)</f>
        <v>114.50494883563216</v>
      </c>
      <c r="AA3327" s="52">
        <f ca="1">Z3327 * EXP(($E$3 - $C$11^2/2) * (AA$2-Z$2) + $C$11*SQRT(AA$2-Z$2)*V3327)</f>
        <v>175.30416033312611</v>
      </c>
      <c r="AB3327" s="52">
        <f ca="1">AA3327 * EXP(($E$3 - $C$11^2/2) * (AB$2-AA$2) + $C$11*SQRT(AB$2-AA$2)*W3327)</f>
        <v>113.67209307991361</v>
      </c>
      <c r="AC3327" s="52">
        <f ca="1">AB3327 * EXP(($E$3 - $C$11^2/2) * (AC$2-AB$2) + $C$11*SQRT(AC$2-AB$2)*X3327)</f>
        <v>161.2981354098473</v>
      </c>
      <c r="AD3327" s="47"/>
      <c r="AE3327" s="3" t="s">
        <v>69</v>
      </c>
      <c r="AF3327" s="20" cm="1">
        <f t="array" aca="1" ref="AF3327" ca="1">MIN(Y3327:Y3330 / $D$11:$D$14)</f>
        <v>1.6002020252806175</v>
      </c>
      <c r="AG3327" s="20" cm="1">
        <f t="array" aca="1" ref="AG3327" ca="1">MIN(Z3327:Z3330 / $D$11:$D$14)</f>
        <v>1.1067601582164119</v>
      </c>
      <c r="AH3327" s="20" cm="1">
        <f t="array" aca="1" ref="AH3327" ca="1">MIN(AA3327:AA3330 / $D$11:$D$14)</f>
        <v>1.753041603331261</v>
      </c>
      <c r="AI3327" s="20" cm="1">
        <f t="array" aca="1" ref="AI3327" ca="1">MIN(AB3327:AB3330 / $D$11:$D$14)</f>
        <v>1.1367209307991362</v>
      </c>
      <c r="AJ3327" s="20" cm="1">
        <f t="array" aca="1" ref="AJ3327" ca="1">MIN(AC3327:AC3330 / $D$11:$D$14)</f>
        <v>1.612981354098473</v>
      </c>
      <c r="AK3327" s="72">
        <f t="array" aca="1" ref="AK3327" ca="1">SUMPRODUCT(AF3328:AJ3328, EXP(-$E$3*$AF$2:$AJ$2))</f>
        <v>99879.089572574972</v>
      </c>
      <c r="AL3327" s="70">
        <f ca="1">MAX(AC3328 - $D$11, 0) * EXP(-$E$2*$E$3)</f>
        <v>258.30383825209316</v>
      </c>
    </row>
    <row r="3328" spans="6:38" ht="14.55" customHeight="1" x14ac:dyDescent="0.3">
      <c r="F3328" s="79"/>
      <c r="G3328" s="3">
        <v>3326</v>
      </c>
      <c r="H3328" s="61">
        <v>-1.3557168724755126</v>
      </c>
      <c r="I3328" s="61">
        <v>-0.5809977872945572</v>
      </c>
      <c r="J3328" s="61">
        <v>1.0580160310409255</v>
      </c>
      <c r="K3328" s="62">
        <v>0.10867200022622887</v>
      </c>
      <c r="L3328" s="60">
        <f t="array" ref="L3328:O3328">TRANSPOSE(MMULT(Option!$B$25:$E$28, TRANSPOSE(H3328:K3328)))</f>
        <v>-1.3557168724755126</v>
      </c>
      <c r="M3328" s="60">
        <v>-1.0747800167660373</v>
      </c>
      <c r="N3328" s="60">
        <v>0.23483844704575818</v>
      </c>
      <c r="O3328" s="60">
        <v>-0.39486295708608754</v>
      </c>
      <c r="P3328" s="56" t="str">
        <f t="shared" si="4130"/>
        <v>666/1</v>
      </c>
      <c r="R3328" s="80"/>
      <c r="S3328" s="3" t="s">
        <v>29</v>
      </c>
      <c r="T3328" s="60">
        <f ca="1"/>
        <v>1.7617629147407459</v>
      </c>
      <c r="U3328" s="60">
        <f ca="1"/>
        <v>0.20110622569015801</v>
      </c>
      <c r="V3328" s="60">
        <f ca="1"/>
        <v>0.65275887665510823</v>
      </c>
      <c r="W3328" s="60">
        <f ca="1"/>
        <v>1.6051871416000445</v>
      </c>
      <c r="X3328" s="60">
        <f ca="1"/>
        <v>0.5708121577619899</v>
      </c>
      <c r="Y3328" s="52">
        <f ca="1">$B$12 * EXP(($E$3 - $C$12^2/2) * Y$2 + $C$12*SQRT(Y$2)*T3328)</f>
        <v>170.49382182052767</v>
      </c>
      <c r="Z3328" s="52">
        <f ca="1">Y3328 * EXP(($E$3 - $C$12^2/2) * (Z$2-Y$2) + $C$12*SQRT(Z$2-Y$2)*U3328)</f>
        <v>182.0044119228578</v>
      </c>
      <c r="AA3328" s="52">
        <f ca="1">Z3328 * EXP(($E$3 - $C$12^2/2) * (AA$2-Z$2) + $C$12*SQRT(AA$2-Z$2)*V3328)</f>
        <v>222.48475693760182</v>
      </c>
      <c r="AB3328" s="52">
        <f ca="1">AA3328 * EXP(($E$3 - $C$12^2/2) * (AB$2-AA$2) + $C$12*SQRT(AB$2-AA$2)*W3328)</f>
        <v>361.9169384108435</v>
      </c>
      <c r="AC3328" s="52">
        <f ca="1">AB3328 * EXP(($E$3 - $C$12^2/2) * (AC$2-AB$2) + $C$12*SQRT(AC$2-AB$2)*X3328)</f>
        <v>431.66869354368686</v>
      </c>
      <c r="AD3328" s="47"/>
      <c r="AE3328" s="3" t="s">
        <v>47</v>
      </c>
      <c r="AF3328" s="64">
        <f t="shared" ref="AF3328" ca="1" si="4206">($B$5*AF3330 + (1 + $B$6)*AF3329)*$B$2</f>
        <v>105000</v>
      </c>
      <c r="AG3328" s="64">
        <f t="shared" ref="AG3328" ca="1" si="4207">($B$5*AG3330 + (1 + $B$6)*AG3329)*$B$2</f>
        <v>0</v>
      </c>
      <c r="AH3328" s="64">
        <f t="shared" ref="AH3328" ca="1" si="4208">($B$5*AH3330 + (1 + $B$6)*AH3329)*$B$2</f>
        <v>0</v>
      </c>
      <c r="AI3328" s="64">
        <f t="shared" ref="AI3328" ca="1" si="4209">($B$5*AI3330 + (1 + $B$6)*AI3329)*$B$2</f>
        <v>0</v>
      </c>
      <c r="AJ3328" s="64" cm="1">
        <f t="array" aca="1" ref="AJ3328" ca="1">($B$5*AJ3330 + (1 + $B$6)*AJ3329 + AND(NOT(AF3329:AJ3329)))*$B$2</f>
        <v>0</v>
      </c>
      <c r="AK3328" s="73"/>
      <c r="AL3328" s="70"/>
    </row>
    <row r="3329" spans="6:38" ht="14.55" customHeight="1" x14ac:dyDescent="0.3">
      <c r="F3329" s="79"/>
      <c r="G3329" s="3">
        <v>3327</v>
      </c>
      <c r="H3329" s="61">
        <v>-1.1640596795220299</v>
      </c>
      <c r="I3329" s="61">
        <v>0.55938103092167846</v>
      </c>
      <c r="J3329" s="61">
        <v>-0.4553775256028027</v>
      </c>
      <c r="K3329" s="62">
        <v>-2.02598223123529</v>
      </c>
      <c r="L3329" s="60">
        <f t="array" ref="L3329:O3329">TRANSPOSE(MMULT(Option!$B$25:$E$28, TRANSPOSE(H3329:K3329)))</f>
        <v>-1.1640596795220299</v>
      </c>
      <c r="M3329" s="60">
        <v>4.7057311495392995E-2</v>
      </c>
      <c r="N3329" s="60">
        <v>-0.71910619813130428</v>
      </c>
      <c r="O3329" s="60">
        <v>-2.1429716565102233</v>
      </c>
      <c r="P3329" s="56" t="str">
        <f t="shared" si="4130"/>
        <v>666/2</v>
      </c>
      <c r="R3329" s="80"/>
      <c r="S3329" s="3" t="s">
        <v>31</v>
      </c>
      <c r="T3329" s="60">
        <f ca="1"/>
        <v>3.5625946755001721</v>
      </c>
      <c r="U3329" s="60">
        <f ca="1"/>
        <v>-1.0266731198457968</v>
      </c>
      <c r="V3329" s="60">
        <f ca="1"/>
        <v>2.2127476606376129</v>
      </c>
      <c r="W3329" s="60">
        <f ca="1"/>
        <v>-0.93633612639159369</v>
      </c>
      <c r="X3329" s="60">
        <f ca="1"/>
        <v>1.8121132503446178</v>
      </c>
      <c r="Y3329" s="52">
        <f ca="1">$B$13 * EXP(($E$3 - $C$13^2/2) * Y$2 + $C$13*SQRT(Y$2)*T3329)</f>
        <v>292.64158142954165</v>
      </c>
      <c r="Z3329" s="52">
        <f ca="1">Y3329 * EXP(($E$3 - $C$13^2/2) * (Z$2-Y$2) + $C$13*SQRT(Z$2-Y$2)*U3329)</f>
        <v>216.14438915834504</v>
      </c>
      <c r="AA3329" s="52">
        <f ca="1">Z3329 * EXP(($E$3 - $C$13^2/2) * (AA$2-Z$2) + $C$13*SQRT(AA$2-Z$2)*V3329)</f>
        <v>421.90111033484305</v>
      </c>
      <c r="AB3329" s="52">
        <f ca="1">AA3329 * EXP(($E$3 - $C$13^2/2) * (AB$2-AA$2) + $C$13*SQRT(AB$2-AA$2)*W3329)</f>
        <v>320.17576574619744</v>
      </c>
      <c r="AC3329" s="52">
        <f ca="1">AB3329 * EXP(($E$3 - $C$13^2/2) * (AC$2-AB$2) + $C$13*SQRT(AC$2-AB$2)*X3329)</f>
        <v>554.18806024026935</v>
      </c>
      <c r="AD3329" s="47"/>
      <c r="AE3329" s="3" t="s">
        <v>46</v>
      </c>
      <c r="AF3329" s="52" t="b">
        <f t="shared" ref="AF3329" ca="1" si="4210">AF3327 &gt;= $B$4</f>
        <v>1</v>
      </c>
      <c r="AG3329" s="52" t="b">
        <f t="array" aca="1" ref="AG3329" ca="1">AND(AG3327 &gt;= $B$4, NOT(OR($AF3329:AF3329)))</f>
        <v>0</v>
      </c>
      <c r="AH3329" s="52" t="b">
        <f t="array" aca="1" ref="AH3329" ca="1">AND(AH3327 &gt;= $B$4, NOT(OR($AF3329:AG3329)))</f>
        <v>0</v>
      </c>
      <c r="AI3329" s="52" t="b">
        <f t="array" aca="1" ref="AI3329" ca="1">AND(AI3327 &gt;= $B$4, NOT(OR($AF3329:AH3329)))</f>
        <v>0</v>
      </c>
      <c r="AJ3329" s="52" t="b">
        <f t="array" aca="1" ref="AJ3329" ca="1">AND(AJ3327 &gt;= $B$4, NOT(OR($AF3329:AI3329)))</f>
        <v>0</v>
      </c>
      <c r="AK3329" s="73"/>
      <c r="AL3329" s="70"/>
    </row>
    <row r="3330" spans="6:38" ht="14.55" customHeight="1" x14ac:dyDescent="0.3">
      <c r="F3330" s="79"/>
      <c r="G3330" s="3">
        <v>3328</v>
      </c>
      <c r="H3330" s="61">
        <v>-0.86532543705417497</v>
      </c>
      <c r="I3330" s="61">
        <v>-1.5203698446973055</v>
      </c>
      <c r="J3330" s="61">
        <v>-0.16660154474198122</v>
      </c>
      <c r="K3330" s="62">
        <v>1.9956391291227227</v>
      </c>
      <c r="L3330" s="60">
        <f t="array" ref="L3330:O3330">TRANSPOSE(MMULT(Option!$B$25:$E$28, TRANSPOSE(H3330:K3330)))</f>
        <v>-0.86532543705417497</v>
      </c>
      <c r="M3330" s="60">
        <v>-1.7395721543524014</v>
      </c>
      <c r="N3330" s="60">
        <v>-0.89058426838792726</v>
      </c>
      <c r="O3330" s="60">
        <v>0.93218950382340593</v>
      </c>
      <c r="P3330" s="56" t="str">
        <f t="shared" si="4130"/>
        <v>666/3</v>
      </c>
      <c r="R3330" s="80"/>
      <c r="S3330" s="3" t="s">
        <v>30</v>
      </c>
      <c r="T3330" s="60">
        <f ca="1"/>
        <v>1.550432956917555</v>
      </c>
      <c r="U3330" s="60">
        <f ca="1"/>
        <v>-1.2456430535573497</v>
      </c>
      <c r="V3330" s="60">
        <f ca="1"/>
        <v>1.608431471985625</v>
      </c>
      <c r="W3330" s="60">
        <f ca="1"/>
        <v>-0.75881257819821069</v>
      </c>
      <c r="X3330" s="60">
        <f ca="1"/>
        <v>1.4738258519563168</v>
      </c>
      <c r="Y3330" s="52">
        <f ca="1">$B$14 * EXP(($E$3 - $C$14^2/2) * Y$2 + $C$14*SQRT(Y$2)*T3330)</f>
        <v>160.02020252806176</v>
      </c>
      <c r="Z3330" s="52">
        <f ca="1">Y3330 * EXP(($E$3 - $C$14^2/2) * (Z$2-Y$2) + $C$14*SQRT(Z$2-Y$2)*U3330)</f>
        <v>110.67601582164119</v>
      </c>
      <c r="AA3330" s="52">
        <f ca="1">Z3330 * EXP(($E$3 - $C$14^2/2) * (AA$2-Z$2) + $C$14*SQRT(AA$2-Z$2)*V3330)</f>
        <v>180.21247989798479</v>
      </c>
      <c r="AB3330" s="52">
        <f ca="1">AA3330 * EXP(($E$3 - $C$14^2/2) * (AB$2-AA$2) + $C$14*SQRT(AB$2-AA$2)*W3330)</f>
        <v>144.24205489190751</v>
      </c>
      <c r="AC3330" s="52">
        <f ca="1">AB3330 * EXP(($E$3 - $C$14^2/2) * (AC$2-AB$2) + $C$14*SQRT(AC$2-AB$2)*X3330)</f>
        <v>225.57226668790145</v>
      </c>
      <c r="AD3330" s="47"/>
      <c r="AE3330" s="3" t="s">
        <v>68</v>
      </c>
      <c r="AF3330" s="52" t="b">
        <f ca="1">AND(AF3327&gt;$B$3, NOT(OR($AF3329:AF3329)))</f>
        <v>0</v>
      </c>
      <c r="AG3330" s="52" t="b">
        <f ca="1">AND(AG3327&gt;$B$3, NOT(OR($AF3329:AG3329)))</f>
        <v>0</v>
      </c>
      <c r="AH3330" s="52" t="b">
        <f ca="1">AND(AH3327&gt;$B$3, NOT(OR($AF3329:AH3329)))</f>
        <v>0</v>
      </c>
      <c r="AI3330" s="52" t="b">
        <f ca="1">AND(AI3327&gt;$B$3, NOT(OR($AF3329:AI3329)))</f>
        <v>0</v>
      </c>
      <c r="AJ3330" s="52" t="b">
        <f ca="1">AND(AJ3327&gt;$B$3, NOT(OR($AF3329:AJ3329)))</f>
        <v>0</v>
      </c>
      <c r="AK3330" s="74"/>
      <c r="AL3330" s="70"/>
    </row>
    <row r="3331" spans="6:38" ht="14.55" customHeight="1" x14ac:dyDescent="0.3">
      <c r="F3331" s="79"/>
      <c r="G3331" s="3">
        <v>3329</v>
      </c>
      <c r="H3331" s="61">
        <v>-0.21876178461895468</v>
      </c>
      <c r="I3331" s="61">
        <v>-1.3342949465303739</v>
      </c>
      <c r="J3331" s="61">
        <v>-0.67870386643755676</v>
      </c>
      <c r="K3331" s="62">
        <v>-0.84160555572214801</v>
      </c>
      <c r="L3331" s="60">
        <f t="array" ref="L3331:O3331">TRANSPOSE(MMULT(Option!$B$25:$E$28, TRANSPOSE(H3331:K3331)))</f>
        <v>-0.21876178461895468</v>
      </c>
      <c r="M3331" s="60">
        <v>-1.3104062322220806</v>
      </c>
      <c r="N3331" s="60">
        <v>-1.033017585159044</v>
      </c>
      <c r="O3331" s="60">
        <v>-1.2900825184054203</v>
      </c>
      <c r="P3331" s="56" t="str">
        <f t="shared" si="4130"/>
        <v>666/4</v>
      </c>
      <c r="R3331" s="80">
        <v>833</v>
      </c>
      <c r="S3331" s="3" t="s">
        <v>28</v>
      </c>
      <c r="T3331" s="60">
        <f t="array" aca="1" ref="T3331:T3334" ca="1">TRANSPOSE(OFFSET($L$3, MATCH($R3331 &amp; "/" &amp; T$2, $P$3:$P$5002, 0) - 1, 0, 1, $E$1))</f>
        <v>0.95761834051001693</v>
      </c>
      <c r="U3331" s="60">
        <f t="array" aca="1" ref="U3331:U3334" ca="1">TRANSPOSE(OFFSET($L$3, MATCH($R3331 &amp; "/" &amp; U$2, $P$3:$P$5002, 0) - 1, 0, 1, $E$1))</f>
        <v>0.67485054921208054</v>
      </c>
      <c r="V3331" s="60">
        <f t="array" aca="1" ref="V3331:V3334" ca="1">TRANSPOSE(OFFSET($L$3, MATCH($R3331 &amp; "/" &amp; V$2, $P$3:$P$5002, 0) - 1, 0, 1, $E$1))</f>
        <v>0.33865855814163337</v>
      </c>
      <c r="W3331" s="60">
        <f t="array" aca="1" ref="W3331:W3334" ca="1">TRANSPOSE(OFFSET($L$3, MATCH($R3331 &amp; "/" &amp; W$2, $P$3:$P$5002, 0) - 1, 0, 1, $E$1))</f>
        <v>-1.0733348662109659</v>
      </c>
      <c r="X3331" s="60">
        <f t="array" aca="1" ref="X3331:X3334" ca="1">TRANSPOSE(OFFSET($L$3, MATCH($R3331 &amp; "/" &amp; X$2, $P$3:$P$5002, 0) - 1, 0, 1, $E$1))</f>
        <v>0.93530568486985677</v>
      </c>
      <c r="Y3331" s="52">
        <f ca="1">$B$11 * EXP(($E$3 - $C$11^2/2) * Y$2 + $C$11*SQRT(Y$2)*T3331)</f>
        <v>133.94853890152535</v>
      </c>
      <c r="Z3331" s="52">
        <f ca="1">Y3331 * EXP(($E$3 - $C$11^2/2) * (Z$2-Y$2) + $C$11*SQRT(Z$2-Y$2)*U3331)</f>
        <v>164.82937581658464</v>
      </c>
      <c r="AA3331" s="52">
        <f ca="1">Z3331 * EXP(($E$3 - $C$11^2/2) * (AA$2-Z$2) + $C$11*SQRT(AA$2-Z$2)*V3331)</f>
        <v>183.37044940120472</v>
      </c>
      <c r="AB3331" s="52">
        <f ca="1">AA3331 * EXP(($E$3 - $C$11^2/2) * (AB$2-AA$2) + $C$11*SQRT(AB$2-AA$2)*W3331)</f>
        <v>133.55427646339567</v>
      </c>
      <c r="AC3331" s="52">
        <f ca="1">AB3331 * EXP(($E$3 - $C$11^2/2) * (AC$2-AB$2) + $C$11*SQRT(AC$2-AB$2)*X3331)</f>
        <v>177.70052080112839</v>
      </c>
      <c r="AD3331" s="47"/>
      <c r="AE3331" s="3" t="s">
        <v>69</v>
      </c>
      <c r="AF3331" s="20" cm="1">
        <f t="array" aca="1" ref="AF3331" ca="1">MIN(Y3331:Y3334 / $D$11:$D$14)</f>
        <v>0.69773114180882301</v>
      </c>
      <c r="AG3331" s="20" cm="1">
        <f t="array" aca="1" ref="AG3331" ca="1">MIN(Z3331:Z3334 / $D$11:$D$14)</f>
        <v>0.94355270286260395</v>
      </c>
      <c r="AH3331" s="20" cm="1">
        <f t="array" aca="1" ref="AH3331" ca="1">MIN(AA3331:AA3334 / $D$11:$D$14)</f>
        <v>1.072919221780847</v>
      </c>
      <c r="AI3331" s="20" cm="1">
        <f t="array" aca="1" ref="AI3331" ca="1">MIN(AB3331:AB3334 / $D$11:$D$14)</f>
        <v>0.79726254852444445</v>
      </c>
      <c r="AJ3331" s="20" cm="1">
        <f t="array" aca="1" ref="AJ3331" ca="1">MIN(AC3331:AC3334 / $D$11:$D$14)</f>
        <v>0.88791746198247323</v>
      </c>
      <c r="AK3331" s="72">
        <f t="array" aca="1" ref="AK3331" ca="1">SUMPRODUCT(AF3332:AJ3332, EXP(-$E$3*$AF$2:$AJ$2))</f>
        <v>116045.27097012682</v>
      </c>
      <c r="AL3331" s="70">
        <f ca="1">MAX(AC3332 - $D$11, 0) * EXP(-$E$2*$E$3)</f>
        <v>0</v>
      </c>
    </row>
    <row r="3332" spans="6:38" ht="14.55" customHeight="1" x14ac:dyDescent="0.3">
      <c r="F3332" s="79"/>
      <c r="G3332" s="3">
        <v>3330</v>
      </c>
      <c r="H3332" s="61">
        <v>-0.22268455530820316</v>
      </c>
      <c r="I3332" s="61">
        <v>-0.34011464763386484</v>
      </c>
      <c r="J3332" s="61">
        <v>1.3436505042660594</v>
      </c>
      <c r="K3332" s="62">
        <v>-0.63453925724624016</v>
      </c>
      <c r="L3332" s="60">
        <f t="array" ref="L3332:O3332">TRANSPOSE(MMULT(Option!$B$25:$E$28, TRANSPOSE(H3332:K3332)))</f>
        <v>-0.22268455530820316</v>
      </c>
      <c r="M3332" s="60">
        <v>-0.40079404567236498</v>
      </c>
      <c r="N3332" s="60">
        <v>1.0020050194802175</v>
      </c>
      <c r="O3332" s="60">
        <v>-0.45926997408594744</v>
      </c>
      <c r="P3332" s="56" t="str">
        <f t="shared" ref="P3332:P3395" si="4211">(QUOTIENT(G3332 - 1, $E$2) + 1) &amp; "/" &amp; MOD(G3332 -1, $E$2) + 1</f>
        <v>666/5</v>
      </c>
      <c r="R3332" s="80"/>
      <c r="S3332" s="3" t="s">
        <v>29</v>
      </c>
      <c r="T3332" s="60">
        <f ca="1"/>
        <v>-1.2164047802567499</v>
      </c>
      <c r="U3332" s="60">
        <f ca="1"/>
        <v>0.98939459077775127</v>
      </c>
      <c r="V3332" s="60">
        <f ca="1"/>
        <v>0.41162078356102338</v>
      </c>
      <c r="W3332" s="60">
        <f ca="1"/>
        <v>-1.006514705598208</v>
      </c>
      <c r="X3332" s="60">
        <f ca="1"/>
        <v>0.34231581642333009</v>
      </c>
      <c r="Y3332" s="52">
        <f ca="1">$B$12 * EXP(($E$3 - $C$12^2/2) * Y$2 + $C$12*SQRT(Y$2)*T3332)</f>
        <v>69.773114180882303</v>
      </c>
      <c r="Z3332" s="52">
        <f ca="1">Y3332 * EXP(($E$3 - $C$12^2/2) * (Z$2-Y$2) + $C$12*SQRT(Z$2-Y$2)*U3332)</f>
        <v>94.355270286260392</v>
      </c>
      <c r="AA3332" s="52">
        <f ca="1">Z3332 * EXP(($E$3 - $C$12^2/2) * (AA$2-Z$2) + $C$12*SQRT(AA$2-Z$2)*V3332)</f>
        <v>107.29192217808469</v>
      </c>
      <c r="AB3332" s="52">
        <f ca="1">AA3332 * EXP(($E$3 - $C$12^2/2) * (AB$2-AA$2) + $C$12*SQRT(AB$2-AA$2)*W3332)</f>
        <v>79.726254852444441</v>
      </c>
      <c r="AC3332" s="52">
        <f ca="1">AB3332 * EXP(($E$3 - $C$12^2/2) * (AC$2-AB$2) + $C$12*SQRT(AC$2-AB$2)*X3332)</f>
        <v>88.791746198247324</v>
      </c>
      <c r="AD3332" s="47"/>
      <c r="AE3332" s="3" t="s">
        <v>47</v>
      </c>
      <c r="AF3332" s="64">
        <f t="shared" ref="AF3332" ca="1" si="4212">($B$5*AF3334 + (1 + $B$6)*AF3333)*$B$2</f>
        <v>0</v>
      </c>
      <c r="AG3332" s="64">
        <f t="shared" ref="AG3332" ca="1" si="4213">($B$5*AG3334 + (1 + $B$6)*AG3333)*$B$2</f>
        <v>15000</v>
      </c>
      <c r="AH3332" s="64">
        <f t="shared" ref="AH3332" ca="1" si="4214">($B$5*AH3334 + (1 + $B$6)*AH3333)*$B$2</f>
        <v>15000</v>
      </c>
      <c r="AI3332" s="64">
        <f t="shared" ref="AI3332" ca="1" si="4215">($B$5*AI3334 + (1 + $B$6)*AI3333)*$B$2</f>
        <v>0</v>
      </c>
      <c r="AJ3332" s="64" cm="1">
        <f t="array" aca="1" ref="AJ3332" ca="1">($B$5*AJ3334 + (1 + $B$6)*AJ3333 + AND(NOT(AF3333:AJ3333)))*$B$2</f>
        <v>114999.99999999999</v>
      </c>
      <c r="AK3332" s="73"/>
      <c r="AL3332" s="70"/>
    </row>
    <row r="3333" spans="6:38" ht="14.55" customHeight="1" x14ac:dyDescent="0.3">
      <c r="F3333" s="79"/>
      <c r="G3333" s="3">
        <v>3331</v>
      </c>
      <c r="H3333" s="61">
        <v>0.61650749304710217</v>
      </c>
      <c r="I3333" s="61">
        <v>0.61161304393539451</v>
      </c>
      <c r="J3333" s="61">
        <v>0.44296395582501452</v>
      </c>
      <c r="K3333" s="62">
        <v>1.1070881079131696</v>
      </c>
      <c r="L3333" s="60">
        <f t="array" ref="L3333:O3333">TRANSPOSE(MMULT(Option!$B$25:$E$28, TRANSPOSE(H3333:K3333)))</f>
        <v>0.61650749304710217</v>
      </c>
      <c r="M3333" s="60">
        <v>0.80715561119010037</v>
      </c>
      <c r="N3333" s="60">
        <v>0.79582058804779721</v>
      </c>
      <c r="O3333" s="60">
        <v>1.4412722137001541</v>
      </c>
      <c r="P3333" s="56" t="str">
        <f t="shared" si="4211"/>
        <v>667/1</v>
      </c>
      <c r="R3333" s="80"/>
      <c r="S3333" s="3" t="s">
        <v>31</v>
      </c>
      <c r="T3333" s="60">
        <f ca="1"/>
        <v>3.0719809163722016</v>
      </c>
      <c r="U3333" s="60">
        <f ca="1"/>
        <v>0.16605247934430412</v>
      </c>
      <c r="V3333" s="60">
        <f ca="1"/>
        <v>-0.10415135106366288</v>
      </c>
      <c r="W3333" s="60">
        <f ca="1"/>
        <v>-1.4532677609024858</v>
      </c>
      <c r="X3333" s="60">
        <f ca="1"/>
        <v>-1.3428601109812255E-2</v>
      </c>
      <c r="Y3333" s="52">
        <f ca="1">$B$13 * EXP(($E$3 - $C$13^2/2) * Y$2 + $C$13*SQRT(Y$2)*T3333)</f>
        <v>252.58920182920423</v>
      </c>
      <c r="Z3333" s="52">
        <f ca="1">Y3333 * EXP(($E$3 - $C$13^2/2) * (Z$2-Y$2) + $C$13*SQRT(Z$2-Y$2)*U3333)</f>
        <v>266.82158250140765</v>
      </c>
      <c r="AA3333" s="52">
        <f ca="1">Z3333 * EXP(($E$3 - $C$13^2/2) * (AA$2-Z$2) + $C$13*SQRT(AA$2-Z$2)*V3333)</f>
        <v>259.90983941196396</v>
      </c>
      <c r="AB3333" s="52">
        <f ca="1">AA3333 * EXP(($E$3 - $C$13^2/2) * (AB$2-AA$2) + $C$13*SQRT(AB$2-AA$2)*W3333)</f>
        <v>168.908047820603</v>
      </c>
      <c r="AC3333" s="52">
        <f ca="1">AB3333 * EXP(($E$3 - $C$13^2/2) * (AC$2-AB$2) + $C$13*SQRT(AC$2-AB$2)*X3333)</f>
        <v>169.07220814155295</v>
      </c>
      <c r="AD3333" s="47"/>
      <c r="AE3333" s="3" t="s">
        <v>46</v>
      </c>
      <c r="AF3333" s="52" t="b">
        <f t="shared" ref="AF3333" ca="1" si="4216">AF3331 &gt;= $B$4</f>
        <v>0</v>
      </c>
      <c r="AG3333" s="52" t="b">
        <f t="array" aca="1" ref="AG3333" ca="1">AND(AG3331 &gt;= $B$4, NOT(OR($AF3333:AF3333)))</f>
        <v>0</v>
      </c>
      <c r="AH3333" s="52" t="b">
        <f t="array" aca="1" ref="AH3333" ca="1">AND(AH3331 &gt;= $B$4, NOT(OR($AF3333:AG3333)))</f>
        <v>0</v>
      </c>
      <c r="AI3333" s="52" t="b">
        <f t="array" aca="1" ref="AI3333" ca="1">AND(AI3331 &gt;= $B$4, NOT(OR($AF3333:AH3333)))</f>
        <v>0</v>
      </c>
      <c r="AJ3333" s="52" t="b">
        <f t="array" aca="1" ref="AJ3333" ca="1">AND(AJ3331 &gt;= $B$4, NOT(OR($AF3333:AI3333)))</f>
        <v>0</v>
      </c>
      <c r="AK3333" s="73"/>
      <c r="AL3333" s="70"/>
    </row>
    <row r="3334" spans="6:38" ht="14.55" customHeight="1" x14ac:dyDescent="0.3">
      <c r="F3334" s="79"/>
      <c r="G3334" s="3">
        <v>3332</v>
      </c>
      <c r="H3334" s="61">
        <v>2.8226460977569576E-2</v>
      </c>
      <c r="I3334" s="61">
        <v>2.5411507082654512</v>
      </c>
      <c r="J3334" s="61">
        <v>-0.43713807599604565</v>
      </c>
      <c r="K3334" s="62">
        <v>1.9063601796121659</v>
      </c>
      <c r="L3334" s="60">
        <f t="array" ref="L3334:O3334">TRANSPOSE(MMULT(Option!$B$25:$E$28, TRANSPOSE(H3334:K3334)))</f>
        <v>2.8226460977569576E-2</v>
      </c>
      <c r="M3334" s="60">
        <v>2.3402936789744428</v>
      </c>
      <c r="N3334" s="60">
        <v>0.29277726775847912</v>
      </c>
      <c r="O3334" s="60">
        <v>2.2239087496572711</v>
      </c>
      <c r="P3334" s="56" t="str">
        <f t="shared" si="4211"/>
        <v>667/2</v>
      </c>
      <c r="R3334" s="80"/>
      <c r="S3334" s="3" t="s">
        <v>30</v>
      </c>
      <c r="T3334" s="60">
        <f ca="1"/>
        <v>1.2402996045932104</v>
      </c>
      <c r="U3334" s="60">
        <f ca="1"/>
        <v>0.50030884459101022</v>
      </c>
      <c r="V3334" s="60">
        <f ca="1"/>
        <v>1.814448523486899</v>
      </c>
      <c r="W3334" s="60">
        <f ca="1"/>
        <v>-0.2748215311873754</v>
      </c>
      <c r="X3334" s="60">
        <f ca="1"/>
        <v>-0.13846275258670759</v>
      </c>
      <c r="Y3334" s="52">
        <f ca="1">$B$14 * EXP(($E$3 - $C$14^2/2) * Y$2 + $C$14*SQRT(Y$2)*T3334)</f>
        <v>145.80353537086253</v>
      </c>
      <c r="Z3334" s="52">
        <f ca="1">Y3334 * EXP(($E$3 - $C$14^2/2) * (Z$2-Y$2) + $C$14*SQRT(Z$2-Y$2)*U3334)</f>
        <v>170.26443367706756</v>
      </c>
      <c r="AA3334" s="52">
        <f ca="1">Z3334 * EXP(($E$3 - $C$14^2/2) * (AA$2-Z$2) + $C$14*SQRT(AA$2-Z$2)*V3334)</f>
        <v>294.91502906737344</v>
      </c>
      <c r="AB3334" s="52">
        <f ca="1">AA3334 * EXP(($E$3 - $C$14^2/2) * (AB$2-AA$2) + $C$14*SQRT(AB$2-AA$2)*W3334)</f>
        <v>272.93695062852345</v>
      </c>
      <c r="AC3334" s="52">
        <f ca="1">AB3334 * EXP(($E$3 - $C$14^2/2) * (AC$2-AB$2) + $C$14*SQRT(AC$2-AB$2)*X3334)</f>
        <v>263.14415309758544</v>
      </c>
      <c r="AD3334" s="47"/>
      <c r="AE3334" s="3" t="s">
        <v>68</v>
      </c>
      <c r="AF3334" s="52" t="b">
        <f ca="1">AND(AF3331&gt;$B$3, NOT(OR($AF3333:AF3333)))</f>
        <v>0</v>
      </c>
      <c r="AG3334" s="52" t="b">
        <f ca="1">AND(AG3331&gt;$B$3, NOT(OR($AF3333:AG3333)))</f>
        <v>1</v>
      </c>
      <c r="AH3334" s="52" t="b">
        <f ca="1">AND(AH3331&gt;$B$3, NOT(OR($AF3333:AH3333)))</f>
        <v>1</v>
      </c>
      <c r="AI3334" s="52" t="b">
        <f ca="1">AND(AI3331&gt;$B$3, NOT(OR($AF3333:AI3333)))</f>
        <v>0</v>
      </c>
      <c r="AJ3334" s="52" t="b">
        <f ca="1">AND(AJ3331&gt;$B$3, NOT(OR($AF3333:AJ3333)))</f>
        <v>1</v>
      </c>
      <c r="AK3334" s="74"/>
      <c r="AL3334" s="70"/>
    </row>
    <row r="3335" spans="6:38" ht="14.55" customHeight="1" x14ac:dyDescent="0.3">
      <c r="F3335" s="79"/>
      <c r="G3335" s="3">
        <v>3333</v>
      </c>
      <c r="H3335" s="61">
        <v>1.0212624344826269</v>
      </c>
      <c r="I3335" s="61">
        <v>-0.64022403901838831</v>
      </c>
      <c r="J3335" s="61">
        <v>-0.30121087954422998</v>
      </c>
      <c r="K3335" s="62">
        <v>2.3940019527310417E-2</v>
      </c>
      <c r="L3335" s="60">
        <f t="array" ref="L3335:O3335">TRANSPOSE(MMULT(Option!$B$25:$E$28, TRANSPOSE(H3335:K3335)))</f>
        <v>1.0212624344826269</v>
      </c>
      <c r="M3335" s="60">
        <v>-0.17827005031337434</v>
      </c>
      <c r="N3335" s="60">
        <v>-2.3701580482594548E-2</v>
      </c>
      <c r="O3335" s="60">
        <v>0.20256563095921873</v>
      </c>
      <c r="P3335" s="56" t="str">
        <f t="shared" si="4211"/>
        <v>667/3</v>
      </c>
      <c r="R3335" s="80">
        <v>834</v>
      </c>
      <c r="S3335" s="3" t="s">
        <v>28</v>
      </c>
      <c r="T3335" s="60">
        <f t="array" aca="1" ref="T3335:T3338" ca="1">TRANSPOSE(OFFSET($L$3, MATCH($R3335 &amp; "/" &amp; T$2, $P$3:$P$5002, 0) - 1, 0, 1, $E$1))</f>
        <v>-1.279865222955902</v>
      </c>
      <c r="U3335" s="60">
        <f t="array" aca="1" ref="U3335:U3338" ca="1">TRANSPOSE(OFFSET($L$3, MATCH($R3335 &amp; "/" &amp; U$2, $P$3:$P$5002, 0) - 1, 0, 1, $E$1))</f>
        <v>-0.99460311704798965</v>
      </c>
      <c r="V3335" s="60">
        <f t="array" aca="1" ref="V3335:V3338" ca="1">TRANSPOSE(OFFSET($L$3, MATCH($R3335 &amp; "/" &amp; V$2, $P$3:$P$5002, 0) - 1, 0, 1, $E$1))</f>
        <v>1.196600970169734</v>
      </c>
      <c r="W3335" s="60">
        <f t="array" aca="1" ref="W3335:W3338" ca="1">TRANSPOSE(OFFSET($L$3, MATCH($R3335 &amp; "/" &amp; W$2, $P$3:$P$5002, 0) - 1, 0, 1, $E$1))</f>
        <v>-1.2026886654468942</v>
      </c>
      <c r="X3335" s="60">
        <f t="array" aca="1" ref="X3335:X3338" ca="1">TRANSPOSE(OFFSET($L$3, MATCH($R3335 &amp; "/" &amp; X$2, $P$3:$P$5002, 0) - 1, 0, 1, $E$1))</f>
        <v>-3.0290496812734342</v>
      </c>
      <c r="Y3335" s="52">
        <f ca="1">$B$11 * EXP(($E$3 - $C$11^2/2) * Y$2 + $C$11*SQRT(Y$2)*T3335)</f>
        <v>68.457329153611354</v>
      </c>
      <c r="Z3335" s="52">
        <f ca="1">Y3335 * EXP(($E$3 - $C$11^2/2) * (Z$2-Y$2) + $C$11*SQRT(Z$2-Y$2)*U3335)</f>
        <v>51.051232330031311</v>
      </c>
      <c r="AA3335" s="52">
        <f ca="1">Z3335 * EXP(($E$3 - $C$11^2/2) * (AA$2-Z$2) + $C$11*SQRT(AA$2-Z$2)*V3335)</f>
        <v>73.465064113663317</v>
      </c>
      <c r="AB3335" s="52">
        <f ca="1">AA3335 * EXP(($E$3 - $C$11^2/2) * (AB$2-AA$2) + $C$11*SQRT(AB$2-AA$2)*W3335)</f>
        <v>51.470219352179548</v>
      </c>
      <c r="AC3335" s="52">
        <f ca="1">AB3335 * EXP(($E$3 - $C$11^2/2) * (AC$2-AB$2) + $C$11*SQRT(AC$2-AB$2)*X3335)</f>
        <v>20.848634844592883</v>
      </c>
      <c r="AD3335" s="47"/>
      <c r="AE3335" s="3" t="s">
        <v>69</v>
      </c>
      <c r="AF3335" s="20" cm="1">
        <f t="array" aca="1" ref="AF3335" ca="1">MIN(Y3335:Y3338 / $D$11:$D$14)</f>
        <v>0.62876368010938521</v>
      </c>
      <c r="AG3335" s="20" cm="1">
        <f t="array" aca="1" ref="AG3335" ca="1">MIN(Z3335:Z3338 / $D$11:$D$14)</f>
        <v>0.51051232330031315</v>
      </c>
      <c r="AH3335" s="20" cm="1">
        <f t="array" aca="1" ref="AH3335" ca="1">MIN(AA3335:AA3338 / $D$11:$D$14)</f>
        <v>0.73465064113663314</v>
      </c>
      <c r="AI3335" s="20" cm="1">
        <f t="array" aca="1" ref="AI3335" ca="1">MIN(AB3335:AB3338 / $D$11:$D$14)</f>
        <v>0.51470219352179547</v>
      </c>
      <c r="AJ3335" s="20" cm="1">
        <f t="array" aca="1" ref="AJ3335" ca="1">MIN(AC3335:AC3338 / $D$11:$D$14)</f>
        <v>0.20848634844592884</v>
      </c>
      <c r="AK3335" s="72">
        <f t="array" aca="1" ref="AK3335" ca="1">SUMPRODUCT(AF3336:AJ3336, EXP(-$E$3*$AF$2:$AJ$2))</f>
        <v>77880.078307140488</v>
      </c>
      <c r="AL3335" s="70">
        <f ca="1">MAX(AC3336 - $D$11, 0) * EXP(-$E$2*$E$3)</f>
        <v>0</v>
      </c>
    </row>
    <row r="3336" spans="6:38" ht="14.55" customHeight="1" x14ac:dyDescent="0.3">
      <c r="F3336" s="79"/>
      <c r="G3336" s="3">
        <v>3334</v>
      </c>
      <c r="H3336" s="61">
        <v>-5.7330885362068776E-2</v>
      </c>
      <c r="I3336" s="61">
        <v>-1.5220422758662213</v>
      </c>
      <c r="J3336" s="61">
        <v>-0.50285925016316912</v>
      </c>
      <c r="K3336" s="62">
        <v>1.0743820145018446</v>
      </c>
      <c r="L3336" s="60">
        <f t="array" ref="L3336:O3336">TRANSPOSE(MMULT(Option!$B$25:$E$28, TRANSPOSE(H3336:K3336)))</f>
        <v>-5.7330885362068776E-2</v>
      </c>
      <c r="M3336" s="60">
        <v>-1.4179071421607909</v>
      </c>
      <c r="N3336" s="60">
        <v>-0.86316292031761899</v>
      </c>
      <c r="O3336" s="60">
        <v>0.40040113523173559</v>
      </c>
      <c r="P3336" s="56" t="str">
        <f t="shared" si="4211"/>
        <v>667/4</v>
      </c>
      <c r="R3336" s="80"/>
      <c r="S3336" s="3" t="s">
        <v>29</v>
      </c>
      <c r="T3336" s="60">
        <f ca="1"/>
        <v>-0.74111003945282183</v>
      </c>
      <c r="U3336" s="60">
        <f ca="1"/>
        <v>-3.3813873409117401E-2</v>
      </c>
      <c r="V3336" s="60">
        <f ca="1"/>
        <v>0.5844463081700022</v>
      </c>
      <c r="W3336" s="60">
        <f ca="1"/>
        <v>-0.79407272186217059</v>
      </c>
      <c r="X3336" s="60">
        <f ca="1"/>
        <v>-1.9498346355703791</v>
      </c>
      <c r="Y3336" s="52">
        <f ca="1">$B$12 * EXP(($E$3 - $C$12^2/2) * Y$2 + $C$12*SQRT(Y$2)*T3336)</f>
        <v>80.466196272535356</v>
      </c>
      <c r="Z3336" s="52">
        <f ca="1">Y3336 * EXP(($E$3 - $C$12^2/2) * (Z$2-Y$2) + $C$12*SQRT(Z$2-Y$2)*U3336)</f>
        <v>80.053327962752903</v>
      </c>
      <c r="AA3336" s="52">
        <f ca="1">Z3336 * EXP(($E$3 - $C$12^2/2) * (AA$2-Z$2) + $C$12*SQRT(AA$2-Z$2)*V3336)</f>
        <v>95.87324022027552</v>
      </c>
      <c r="AB3336" s="52">
        <f ca="1">AA3336 * EXP(($E$3 - $C$12^2/2) * (AB$2-AA$2) + $C$12*SQRT(AB$2-AA$2)*W3336)</f>
        <v>75.92948556055741</v>
      </c>
      <c r="AC3336" s="52">
        <f ca="1">AB3336 * EXP(($E$3 - $C$12^2/2) * (AC$2-AB$2) + $C$12*SQRT(AC$2-AB$2)*X3336)</f>
        <v>42.514904023048082</v>
      </c>
      <c r="AD3336" s="47"/>
      <c r="AE3336" s="3" t="s">
        <v>47</v>
      </c>
      <c r="AF3336" s="64">
        <f t="shared" ref="AF3336" ca="1" si="4217">($B$5*AF3338 + (1 + $B$6)*AF3337)*$B$2</f>
        <v>0</v>
      </c>
      <c r="AG3336" s="64">
        <f t="shared" ref="AG3336" ca="1" si="4218">($B$5*AG3338 + (1 + $B$6)*AG3337)*$B$2</f>
        <v>0</v>
      </c>
      <c r="AH3336" s="64">
        <f t="shared" ref="AH3336" ca="1" si="4219">($B$5*AH3338 + (1 + $B$6)*AH3337)*$B$2</f>
        <v>0</v>
      </c>
      <c r="AI3336" s="64">
        <f t="shared" ref="AI3336" ca="1" si="4220">($B$5*AI3338 + (1 + $B$6)*AI3337)*$B$2</f>
        <v>0</v>
      </c>
      <c r="AJ3336" s="64" cm="1">
        <f t="array" aca="1" ref="AJ3336" ca="1">($B$5*AJ3338 + (1 + $B$6)*AJ3337 + AND(NOT(AF3337:AJ3337)))*$B$2</f>
        <v>100000</v>
      </c>
      <c r="AK3336" s="73"/>
      <c r="AL3336" s="70"/>
    </row>
    <row r="3337" spans="6:38" ht="14.55" customHeight="1" x14ac:dyDescent="0.3">
      <c r="F3337" s="79"/>
      <c r="G3337" s="3">
        <v>3335</v>
      </c>
      <c r="H3337" s="61">
        <v>-1.5162956010044137</v>
      </c>
      <c r="I3337" s="61">
        <v>-0.80388678130414382</v>
      </c>
      <c r="J3337" s="61">
        <v>-0.82415594189122399</v>
      </c>
      <c r="K3337" s="62">
        <v>1.7256707775640772</v>
      </c>
      <c r="L3337" s="60">
        <f t="array" ref="L3337:O3337">TRANSPOSE(MMULT(Option!$B$25:$E$28, TRANSPOSE(H3337:K3337)))</f>
        <v>-1.5162956010044137</v>
      </c>
      <c r="M3337" s="60">
        <v>-1.3432926455018954</v>
      </c>
      <c r="N3337" s="60">
        <v>-1.5408896727188681</v>
      </c>
      <c r="O3337" s="60">
        <v>0.49989218408439173</v>
      </c>
      <c r="P3337" s="56" t="str">
        <f t="shared" si="4211"/>
        <v>667/5</v>
      </c>
      <c r="R3337" s="80"/>
      <c r="S3337" s="3" t="s">
        <v>31</v>
      </c>
      <c r="T3337" s="60">
        <f ca="1"/>
        <v>-1.5633326672521366</v>
      </c>
      <c r="U3337" s="60">
        <f ca="1"/>
        <v>0.50538151172017765</v>
      </c>
      <c r="V3337" s="60">
        <f ca="1"/>
        <v>0.99790587430184885</v>
      </c>
      <c r="W3337" s="60">
        <f ca="1"/>
        <v>-0.36598224480934882</v>
      </c>
      <c r="X3337" s="60">
        <f ca="1"/>
        <v>-1.8557006887938994</v>
      </c>
      <c r="Y3337" s="52">
        <f ca="1">$B$13 * EXP(($E$3 - $C$13^2/2) * Y$2 + $C$13*SQRT(Y$2)*T3337)</f>
        <v>62.876368010938521</v>
      </c>
      <c r="Z3337" s="52">
        <f ca="1">Y3337 * EXP(($E$3 - $C$13^2/2) * (Z$2-Y$2) + $C$13*SQRT(Z$2-Y$2)*U3337)</f>
        <v>73.536717501768706</v>
      </c>
      <c r="AA3337" s="52">
        <f ca="1">Z3337 * EXP(($E$3 - $C$13^2/2) * (AA$2-Z$2) + $C$13*SQRT(AA$2-Z$2)*V3337)</f>
        <v>99.699095191836903</v>
      </c>
      <c r="AB3337" s="52">
        <f ca="1">AA3337 * EXP(($E$3 - $C$13^2/2) * (AB$2-AA$2) + $C$13*SQRT(AB$2-AA$2)*W3337)</f>
        <v>89.779972601165312</v>
      </c>
      <c r="AC3337" s="52">
        <f ca="1">AB3337 * EXP(($E$3 - $C$13^2/2) * (AC$2-AB$2) + $C$13*SQRT(AC$2-AB$2)*X3337)</f>
        <v>51.710027671577308</v>
      </c>
      <c r="AD3337" s="47"/>
      <c r="AE3337" s="3" t="s">
        <v>46</v>
      </c>
      <c r="AF3337" s="52" t="b">
        <f t="shared" ref="AF3337" ca="1" si="4221">AF3335 &gt;= $B$4</f>
        <v>0</v>
      </c>
      <c r="AG3337" s="52" t="b">
        <f t="array" aca="1" ref="AG3337" ca="1">AND(AG3335 &gt;= $B$4, NOT(OR($AF3337:AF3337)))</f>
        <v>0</v>
      </c>
      <c r="AH3337" s="52" t="b">
        <f t="array" aca="1" ref="AH3337" ca="1">AND(AH3335 &gt;= $B$4, NOT(OR($AF3337:AG3337)))</f>
        <v>0</v>
      </c>
      <c r="AI3337" s="52" t="b">
        <f t="array" aca="1" ref="AI3337" ca="1">AND(AI3335 &gt;= $B$4, NOT(OR($AF3337:AH3337)))</f>
        <v>0</v>
      </c>
      <c r="AJ3337" s="52" t="b">
        <f t="array" aca="1" ref="AJ3337" ca="1">AND(AJ3335 &gt;= $B$4, NOT(OR($AF3337:AI3337)))</f>
        <v>0</v>
      </c>
      <c r="AK3337" s="73"/>
      <c r="AL3337" s="70"/>
    </row>
    <row r="3338" spans="6:38" ht="14.55" customHeight="1" x14ac:dyDescent="0.3">
      <c r="F3338" s="79"/>
      <c r="G3338" s="3">
        <v>3336</v>
      </c>
      <c r="H3338" s="61">
        <v>0.85275736446558537</v>
      </c>
      <c r="I3338" s="61">
        <v>0.22242105450848609</v>
      </c>
      <c r="J3338" s="61">
        <v>0.47591890656509611</v>
      </c>
      <c r="K3338" s="62">
        <v>1.3014662151914951</v>
      </c>
      <c r="L3338" s="60">
        <f t="array" ref="L3338:O3338">TRANSPOSE(MMULT(Option!$B$25:$E$28, TRANSPOSE(H3338:K3338)))</f>
        <v>0.85275736446558537</v>
      </c>
      <c r="M3338" s="60">
        <v>0.5449552094736414</v>
      </c>
      <c r="N3338" s="60">
        <v>0.817350815767939</v>
      </c>
      <c r="O3338" s="60">
        <v>1.6067453906511342</v>
      </c>
      <c r="P3338" s="56" t="str">
        <f t="shared" si="4211"/>
        <v>668/1</v>
      </c>
      <c r="R3338" s="80"/>
      <c r="S3338" s="3" t="s">
        <v>30</v>
      </c>
      <c r="T3338" s="60">
        <f ca="1"/>
        <v>0.67002913024087085</v>
      </c>
      <c r="U3338" s="60">
        <f ca="1"/>
        <v>-0.30457805853912806</v>
      </c>
      <c r="V3338" s="60">
        <f ca="1"/>
        <v>0.92829203932917248</v>
      </c>
      <c r="W3338" s="60">
        <f ca="1"/>
        <v>-0.48593026595030869</v>
      </c>
      <c r="X3338" s="60">
        <f ca="1"/>
        <v>-1.3750582447087096</v>
      </c>
      <c r="Y3338" s="52">
        <f ca="1">$B$14 * EXP(($E$3 - $C$14^2/2) * Y$2 + $C$14*SQRT(Y$2)*T3338)</f>
        <v>122.87639422052739</v>
      </c>
      <c r="Z3338" s="52">
        <f ca="1">Y3338 * EXP(($E$3 - $C$14^2/2) * (Z$2-Y$2) + $C$14*SQRT(Z$2-Y$2)*U3338)</f>
        <v>112.70857526946676</v>
      </c>
      <c r="AA3338" s="52">
        <f ca="1">Z3338 * EXP(($E$3 - $C$14^2/2) * (AA$2-Z$2) + $C$14*SQRT(AA$2-Z$2)*V3338)</f>
        <v>149.64908489284713</v>
      </c>
      <c r="AB3338" s="52">
        <f ca="1">AA3338 * EXP(($E$3 - $C$14^2/2) * (AB$2-AA$2) + $C$14*SQRT(AB$2-AA$2)*W3338)</f>
        <v>129.99734660444909</v>
      </c>
      <c r="AC3338" s="52">
        <f ca="1">AB3338 * EXP(($E$3 - $C$14^2/2) * (AC$2-AB$2) + $C$14*SQRT(AC$2-AB$2)*X3338)</f>
        <v>86.487212107352477</v>
      </c>
      <c r="AD3338" s="47"/>
      <c r="AE3338" s="3" t="s">
        <v>68</v>
      </c>
      <c r="AF3338" s="52" t="b">
        <f ca="1">AND(AF3335&gt;$B$3, NOT(OR($AF3337:AF3337)))</f>
        <v>0</v>
      </c>
      <c r="AG3338" s="52" t="b">
        <f ca="1">AND(AG3335&gt;$B$3, NOT(OR($AF3337:AG3337)))</f>
        <v>0</v>
      </c>
      <c r="AH3338" s="52" t="b">
        <f ca="1">AND(AH3335&gt;$B$3, NOT(OR($AF3337:AH3337)))</f>
        <v>0</v>
      </c>
      <c r="AI3338" s="52" t="b">
        <f ca="1">AND(AI3335&gt;$B$3, NOT(OR($AF3337:AI3337)))</f>
        <v>0</v>
      </c>
      <c r="AJ3338" s="52" t="b">
        <f ca="1">AND(AJ3335&gt;$B$3, NOT(OR($AF3337:AJ3337)))</f>
        <v>0</v>
      </c>
      <c r="AK3338" s="74"/>
      <c r="AL3338" s="70"/>
    </row>
    <row r="3339" spans="6:38" ht="14.55" customHeight="1" x14ac:dyDescent="0.3">
      <c r="F3339" s="79"/>
      <c r="G3339" s="3">
        <v>3337</v>
      </c>
      <c r="H3339" s="61">
        <v>-9.7959821899113911E-2</v>
      </c>
      <c r="I3339" s="61">
        <v>-1.499305625291991</v>
      </c>
      <c r="J3339" s="61">
        <v>-0.86366358475023952</v>
      </c>
      <c r="K3339" s="62">
        <v>-1.3495184958295352</v>
      </c>
      <c r="L3339" s="60">
        <f t="array" ref="L3339:O3339">TRANSPOSE(MMULT(Option!$B$25:$E$28, TRANSPOSE(H3339:K3339)))</f>
        <v>-9.7959821899113911E-2</v>
      </c>
      <c r="M3339" s="60">
        <v>-1.4133202323143748</v>
      </c>
      <c r="N3339" s="60">
        <v>-1.1903587210285291</v>
      </c>
      <c r="O3339" s="60">
        <v>-1.7560227688187178</v>
      </c>
      <c r="P3339" s="56" t="str">
        <f t="shared" si="4211"/>
        <v>668/2</v>
      </c>
      <c r="R3339" s="80">
        <v>835</v>
      </c>
      <c r="S3339" s="3" t="s">
        <v>28</v>
      </c>
      <c r="T3339" s="60">
        <f t="array" aca="1" ref="T3339:T3342" ca="1">TRANSPOSE(OFFSET($L$3, MATCH($R3339 &amp; "/" &amp; T$2, $P$3:$P$5002, 0) - 1, 0, 1, $E$1))</f>
        <v>0.63448918090921158</v>
      </c>
      <c r="U3339" s="60">
        <f t="array" aca="1" ref="U3339:U3342" ca="1">TRANSPOSE(OFFSET($L$3, MATCH($R3339 &amp; "/" &amp; U$2, $P$3:$P$5002, 0) - 1, 0, 1, $E$1))</f>
        <v>-0.86415756337738348</v>
      </c>
      <c r="V3339" s="60">
        <f t="array" aca="1" ref="V3339:V3342" ca="1">TRANSPOSE(OFFSET($L$3, MATCH($R3339 &amp; "/" &amp; V$2, $P$3:$P$5002, 0) - 1, 0, 1, $E$1))</f>
        <v>0.49602305814402109</v>
      </c>
      <c r="W3339" s="60">
        <f t="array" aca="1" ref="W3339:W3342" ca="1">TRANSPOSE(OFFSET($L$3, MATCH($R3339 &amp; "/" &amp; W$2, $P$3:$P$5002, 0) - 1, 0, 1, $E$1))</f>
        <v>-1.1144420716604579</v>
      </c>
      <c r="X3339" s="60">
        <f t="array" aca="1" ref="X3339:X3342" ca="1">TRANSPOSE(OFFSET($L$3, MATCH($R3339 &amp; "/" &amp; X$2, $P$3:$P$5002, 0) - 1, 0, 1, $E$1))</f>
        <v>-0.55806409830369563</v>
      </c>
      <c r="Y3339" s="52">
        <f ca="1">$B$11 * EXP(($E$3 - $C$11^2/2) * Y$2 + $C$11*SQRT(Y$2)*T3339)</f>
        <v>121.57324738390788</v>
      </c>
      <c r="Z3339" s="52">
        <f ca="1">Y3339 * EXP(($E$3 - $C$11^2/2) * (Z$2-Y$2) + $C$11*SQRT(Z$2-Y$2)*U3339)</f>
        <v>94.280055924999587</v>
      </c>
      <c r="AA3339" s="52">
        <f ca="1">Z3339 * EXP(($E$3 - $C$11^2/2) * (AA$2-Z$2) + $C$11*SQRT(AA$2-Z$2)*V3339)</f>
        <v>109.95559348459764</v>
      </c>
      <c r="AB3339" s="52">
        <f ca="1">AA3339 * EXP(($E$3 - $C$11^2/2) * (AB$2-AA$2) + $C$11*SQRT(AB$2-AA$2)*W3339)</f>
        <v>79.102459448585762</v>
      </c>
      <c r="AC3339" s="52">
        <f ca="1">AB3339 * EXP(($E$3 - $C$11^2/2) * (AC$2-AB$2) + $C$11*SQRT(AC$2-AB$2)*X3339)</f>
        <v>67.243794403854608</v>
      </c>
      <c r="AD3339" s="47"/>
      <c r="AE3339" s="3" t="s">
        <v>69</v>
      </c>
      <c r="AF3339" s="20" cm="1">
        <f t="array" aca="1" ref="AF3339" ca="1">MIN(Y3339:Y3342 / $D$11:$D$14)</f>
        <v>0.75606886236804183</v>
      </c>
      <c r="AG3339" s="20" cm="1">
        <f t="array" aca="1" ref="AG3339" ca="1">MIN(Z3339:Z3342 / $D$11:$D$14)</f>
        <v>0.5716776154975004</v>
      </c>
      <c r="AH3339" s="20" cm="1">
        <f t="array" aca="1" ref="AH3339" ca="1">MIN(AA3339:AA3342 / $D$11:$D$14)</f>
        <v>0.70360392879912004</v>
      </c>
      <c r="AI3339" s="20" cm="1">
        <f t="array" aca="1" ref="AI3339" ca="1">MIN(AB3339:AB3342 / $D$11:$D$14)</f>
        <v>0.55744855313739894</v>
      </c>
      <c r="AJ3339" s="20" cm="1">
        <f t="array" aca="1" ref="AJ3339" ca="1">MIN(AC3339:AC3342 / $D$11:$D$14)</f>
        <v>0.57493579179490029</v>
      </c>
      <c r="AK3339" s="72">
        <f t="array" aca="1" ref="AK3339" ca="1">SUMPRODUCT(AF3340:AJ3340, EXP(-$E$3*$AF$2:$AJ$2))</f>
        <v>77880.078307140488</v>
      </c>
      <c r="AL3339" s="70">
        <f ca="1">MAX(AC3340 - $D$11, 0) * EXP(-$E$2*$E$3)</f>
        <v>0</v>
      </c>
    </row>
    <row r="3340" spans="6:38" ht="14.55" customHeight="1" x14ac:dyDescent="0.3">
      <c r="F3340" s="79"/>
      <c r="G3340" s="3">
        <v>3338</v>
      </c>
      <c r="H3340" s="61">
        <v>-1.2917234901969503</v>
      </c>
      <c r="I3340" s="61">
        <v>-2.64211455789253E-2</v>
      </c>
      <c r="J3340" s="61">
        <v>0.70034571858534678</v>
      </c>
      <c r="K3340" s="62">
        <v>-0.29795485865465632</v>
      </c>
      <c r="L3340" s="60">
        <f t="array" ref="L3340:O3340">TRANSPOSE(MMULT(Option!$B$25:$E$28, TRANSPOSE(H3340:K3340)))</f>
        <v>-1.2917234901969503</v>
      </c>
      <c r="M3340" s="60">
        <v>-0.54090477599135478</v>
      </c>
      <c r="N3340" s="60">
        <v>9.1512618017168035E-2</v>
      </c>
      <c r="O3340" s="60">
        <v>-0.6420678856399652</v>
      </c>
      <c r="P3340" s="56" t="str">
        <f t="shared" si="4211"/>
        <v>668/3</v>
      </c>
      <c r="R3340" s="80"/>
      <c r="S3340" s="3" t="s">
        <v>29</v>
      </c>
      <c r="T3340" s="60">
        <f ca="1"/>
        <v>0.20851639774602609</v>
      </c>
      <c r="U3340" s="60">
        <f ca="1"/>
        <v>-0.25678350277522627</v>
      </c>
      <c r="V3340" s="60">
        <f ca="1"/>
        <v>1.5585028624110266</v>
      </c>
      <c r="W3340" s="60">
        <f ca="1"/>
        <v>-1.8007721482610222</v>
      </c>
      <c r="X3340" s="60">
        <f ca="1"/>
        <v>-0.52431127489952711</v>
      </c>
      <c r="Y3340" s="52">
        <f ca="1">$B$12 * EXP(($E$3 - $C$12^2/2) * Y$2 + $C$12*SQRT(Y$2)*T3340)</f>
        <v>106.98890155657526</v>
      </c>
      <c r="Z3340" s="52">
        <f ca="1">Y3340 * EXP(($E$3 - $C$12^2/2) * (Z$2-Y$2) + $C$12*SQRT(Z$2-Y$2)*U3340)</f>
        <v>99.552988930996065</v>
      </c>
      <c r="AA3340" s="52">
        <f ca="1">Z3340 * EXP(($E$3 - $C$12^2/2) * (AA$2-Z$2) + $C$12*SQRT(AA$2-Z$2)*V3340)</f>
        <v>159.69103437134973</v>
      </c>
      <c r="AB3340" s="52">
        <f ca="1">AA3340 * EXP(($E$3 - $C$12^2/2) * (AB$2-AA$2) + $C$12*SQRT(AB$2-AA$2)*W3340)</f>
        <v>93.504472439139121</v>
      </c>
      <c r="AC3340" s="52">
        <f ca="1">AB3340 * EXP(($E$3 - $C$12^2/2) * (AC$2-AB$2) + $C$12*SQRT(AC$2-AB$2)*X3340)</f>
        <v>80.295685219658978</v>
      </c>
      <c r="AD3340" s="47"/>
      <c r="AE3340" s="3" t="s">
        <v>47</v>
      </c>
      <c r="AF3340" s="64">
        <f t="shared" ref="AF3340" ca="1" si="4222">($B$5*AF3342 + (1 + $B$6)*AF3341)*$B$2</f>
        <v>0</v>
      </c>
      <c r="AG3340" s="64">
        <f t="shared" ref="AG3340" ca="1" si="4223">($B$5*AG3342 + (1 + $B$6)*AG3341)*$B$2</f>
        <v>0</v>
      </c>
      <c r="AH3340" s="64">
        <f t="shared" ref="AH3340" ca="1" si="4224">($B$5*AH3342 + (1 + $B$6)*AH3341)*$B$2</f>
        <v>0</v>
      </c>
      <c r="AI3340" s="64">
        <f t="shared" ref="AI3340" ca="1" si="4225">($B$5*AI3342 + (1 + $B$6)*AI3341)*$B$2</f>
        <v>0</v>
      </c>
      <c r="AJ3340" s="64" cm="1">
        <f t="array" aca="1" ref="AJ3340" ca="1">($B$5*AJ3342 + (1 + $B$6)*AJ3341 + AND(NOT(AF3341:AJ3341)))*$B$2</f>
        <v>100000</v>
      </c>
      <c r="AK3340" s="73"/>
      <c r="AL3340" s="70"/>
    </row>
    <row r="3341" spans="6:38" ht="14.55" customHeight="1" x14ac:dyDescent="0.3">
      <c r="F3341" s="79"/>
      <c r="G3341" s="3">
        <v>3339</v>
      </c>
      <c r="H3341" s="61">
        <v>-9.9745766105706249E-2</v>
      </c>
      <c r="I3341" s="61">
        <v>1.0026777399313278</v>
      </c>
      <c r="J3341" s="61">
        <v>0.7954375470776609</v>
      </c>
      <c r="K3341" s="62">
        <v>0.28382810305339662</v>
      </c>
      <c r="L3341" s="60">
        <f t="array" ref="L3341:O3341">TRANSPOSE(MMULT(Option!$B$25:$E$28, TRANSPOSE(H3341:K3341)))</f>
        <v>-9.9745766105706249E-2</v>
      </c>
      <c r="M3341" s="60">
        <v>0.87907102173422857</v>
      </c>
      <c r="N3341" s="60">
        <v>0.92130516294818876</v>
      </c>
      <c r="O3341" s="60">
        <v>0.62097373720030558</v>
      </c>
      <c r="P3341" s="56" t="str">
        <f t="shared" si="4211"/>
        <v>668/4</v>
      </c>
      <c r="R3341" s="80"/>
      <c r="S3341" s="3" t="s">
        <v>31</v>
      </c>
      <c r="T3341" s="60">
        <f ca="1"/>
        <v>0.24558305020057444</v>
      </c>
      <c r="U3341" s="60">
        <f ca="1"/>
        <v>-1.6316549313855784</v>
      </c>
      <c r="V3341" s="60">
        <f ca="1"/>
        <v>1.3555246138634058</v>
      </c>
      <c r="W3341" s="60">
        <f ca="1"/>
        <v>0.67444652179442199</v>
      </c>
      <c r="X3341" s="60">
        <f ca="1"/>
        <v>-1.0069306056152649</v>
      </c>
      <c r="Y3341" s="52">
        <f ca="1">$B$13 * EXP(($E$3 - $C$13^2/2) * Y$2 + $C$13*SQRT(Y$2)*T3341)</f>
        <v>108.18525709209916</v>
      </c>
      <c r="Z3341" s="52">
        <f ca="1">Y3341 * EXP(($E$3 - $C$13^2/2) * (Z$2-Y$2) + $C$13*SQRT(Z$2-Y$2)*U3341)</f>
        <v>66.642907151709565</v>
      </c>
      <c r="AA3341" s="52">
        <f ca="1">Z3341 * EXP(($E$3 - $C$13^2/2) * (AA$2-Z$2) + $C$13*SQRT(AA$2-Z$2)*V3341)</f>
        <v>100.58528813731787</v>
      </c>
      <c r="AB3341" s="52">
        <f ca="1">AA3341 * EXP(($E$3 - $C$13^2/2) * (AB$2-AA$2) + $C$13*SQRT(AB$2-AA$2)*W3341)</f>
        <v>123.75947477173476</v>
      </c>
      <c r="AC3341" s="52">
        <f ca="1">AB3341 * EXP(($E$3 - $C$13^2/2) * (AC$2-AB$2) + $C$13*SQRT(AC$2-AB$2)*X3341)</f>
        <v>91.951455542783222</v>
      </c>
      <c r="AD3341" s="47"/>
      <c r="AE3341" s="3" t="s">
        <v>46</v>
      </c>
      <c r="AF3341" s="52" t="b">
        <f t="shared" ref="AF3341" ca="1" si="4226">AF3339 &gt;= $B$4</f>
        <v>0</v>
      </c>
      <c r="AG3341" s="52" t="b">
        <f t="array" aca="1" ref="AG3341" ca="1">AND(AG3339 &gt;= $B$4, NOT(OR($AF3341:AF3341)))</f>
        <v>0</v>
      </c>
      <c r="AH3341" s="52" t="b">
        <f t="array" aca="1" ref="AH3341" ca="1">AND(AH3339 &gt;= $B$4, NOT(OR($AF3341:AG3341)))</f>
        <v>0</v>
      </c>
      <c r="AI3341" s="52" t="b">
        <f t="array" aca="1" ref="AI3341" ca="1">AND(AI3339 &gt;= $B$4, NOT(OR($AF3341:AH3341)))</f>
        <v>0</v>
      </c>
      <c r="AJ3341" s="52" t="b">
        <f t="array" aca="1" ref="AJ3341" ca="1">AND(AJ3339 &gt;= $B$4, NOT(OR($AF3341:AI3341)))</f>
        <v>0</v>
      </c>
      <c r="AK3341" s="73"/>
      <c r="AL3341" s="70"/>
    </row>
    <row r="3342" spans="6:38" ht="14.55" customHeight="1" x14ac:dyDescent="0.3">
      <c r="F3342" s="79"/>
      <c r="G3342" s="3">
        <v>3340</v>
      </c>
      <c r="H3342" s="61">
        <v>0.7314623495340804</v>
      </c>
      <c r="I3342" s="61">
        <v>-1.0909752469324741</v>
      </c>
      <c r="J3342" s="61">
        <v>-1.2182649013591638</v>
      </c>
      <c r="K3342" s="62">
        <v>-0.86692551568706722</v>
      </c>
      <c r="L3342" s="60">
        <f t="array" ref="L3342:O3342">TRANSPOSE(MMULT(Option!$B$25:$E$28, TRANSPOSE(H3342:K3342)))</f>
        <v>0.7314623495340804</v>
      </c>
      <c r="M3342" s="60">
        <v>-0.70731039026460807</v>
      </c>
      <c r="N3342" s="60">
        <v>-1.0631137657050633</v>
      </c>
      <c r="O3342" s="60">
        <v>-0.9732710599221035</v>
      </c>
      <c r="P3342" s="56" t="str">
        <f t="shared" si="4211"/>
        <v>668/5</v>
      </c>
      <c r="R3342" s="80"/>
      <c r="S3342" s="3" t="s">
        <v>30</v>
      </c>
      <c r="T3342" s="60">
        <f ca="1"/>
        <v>-0.94874273054143243</v>
      </c>
      <c r="U3342" s="60">
        <f ca="1"/>
        <v>-0.94852412199140479</v>
      </c>
      <c r="V3342" s="60">
        <f ca="1"/>
        <v>0.67546791159579878</v>
      </c>
      <c r="W3342" s="60">
        <f ca="1"/>
        <v>-0.79281792997611134</v>
      </c>
      <c r="X3342" s="60">
        <f ca="1"/>
        <v>8.6293834701151151E-2</v>
      </c>
      <c r="Y3342" s="52">
        <f ca="1">$B$14 * EXP(($E$3 - $C$14^2/2) * Y$2 + $C$14*SQRT(Y$2)*T3342)</f>
        <v>75.606886236804186</v>
      </c>
      <c r="Z3342" s="52">
        <f ca="1">Y3342 * EXP(($E$3 - $C$14^2/2) * (Z$2-Y$2) + $C$14*SQRT(Z$2-Y$2)*U3342)</f>
        <v>57.16776154975004</v>
      </c>
      <c r="AA3342" s="52">
        <f ca="1">Z3342 * EXP(($E$3 - $C$14^2/2) * (AA$2-Z$2) + $C$14*SQRT(AA$2-Z$2)*V3342)</f>
        <v>70.360392879911998</v>
      </c>
      <c r="AB3342" s="52">
        <f ca="1">AA3342 * EXP(($E$3 - $C$14^2/2) * (AB$2-AA$2) + $C$14*SQRT(AB$2-AA$2)*W3342)</f>
        <v>55.74485531373989</v>
      </c>
      <c r="AC3342" s="52">
        <f ca="1">AB3342 * EXP(($E$3 - $C$14^2/2) * (AC$2-AB$2) + $C$14*SQRT(AC$2-AB$2)*X3342)</f>
        <v>57.493579179490034</v>
      </c>
      <c r="AD3342" s="47"/>
      <c r="AE3342" s="3" t="s">
        <v>68</v>
      </c>
      <c r="AF3342" s="52" t="b">
        <f ca="1">AND(AF3339&gt;$B$3, NOT(OR($AF3341:AF3341)))</f>
        <v>0</v>
      </c>
      <c r="AG3342" s="52" t="b">
        <f ca="1">AND(AG3339&gt;$B$3, NOT(OR($AF3341:AG3341)))</f>
        <v>0</v>
      </c>
      <c r="AH3342" s="52" t="b">
        <f ca="1">AND(AH3339&gt;$B$3, NOT(OR($AF3341:AH3341)))</f>
        <v>0</v>
      </c>
      <c r="AI3342" s="52" t="b">
        <f ca="1">AND(AI3339&gt;$B$3, NOT(OR($AF3341:AI3341)))</f>
        <v>0</v>
      </c>
      <c r="AJ3342" s="52" t="b">
        <f ca="1">AND(AJ3339&gt;$B$3, NOT(OR($AF3341:AJ3341)))</f>
        <v>0</v>
      </c>
      <c r="AK3342" s="74"/>
      <c r="AL3342" s="70"/>
    </row>
    <row r="3343" spans="6:38" ht="14.55" customHeight="1" x14ac:dyDescent="0.3">
      <c r="F3343" s="79"/>
      <c r="G3343" s="3">
        <v>3341</v>
      </c>
      <c r="H3343" s="61">
        <v>1.2181675604012903</v>
      </c>
      <c r="I3343" s="61">
        <v>1.3688517099255355</v>
      </c>
      <c r="J3343" s="61">
        <v>0.60714305845305749</v>
      </c>
      <c r="K3343" s="62">
        <v>-0.92445983335507609</v>
      </c>
      <c r="L3343" s="60">
        <f t="array" ref="L3343:O3343">TRANSPOSE(MMULT(Option!$B$25:$E$28, TRANSPOSE(H3343:K3343)))</f>
        <v>1.2181675604012903</v>
      </c>
      <c r="M3343" s="60">
        <v>1.7418403393412163</v>
      </c>
      <c r="N3343" s="60">
        <v>1.3789764023146542</v>
      </c>
      <c r="O3343" s="60">
        <v>0.17255862918514964</v>
      </c>
      <c r="P3343" s="56" t="str">
        <f t="shared" si="4211"/>
        <v>669/1</v>
      </c>
      <c r="R3343" s="80">
        <v>836</v>
      </c>
      <c r="S3343" s="3" t="s">
        <v>28</v>
      </c>
      <c r="T3343" s="60">
        <f t="array" aca="1" ref="T3343:T3346" ca="1">TRANSPOSE(OFFSET($L$3, MATCH($R3343 &amp; "/" &amp; T$2, $P$3:$P$5002, 0) - 1, 0, 1, $E$1))</f>
        <v>-0.67823049370490263</v>
      </c>
      <c r="U3343" s="60">
        <f t="array" aca="1" ref="U3343:U3346" ca="1">TRANSPOSE(OFFSET($L$3, MATCH($R3343 &amp; "/" &amp; U$2, $P$3:$P$5002, 0) - 1, 0, 1, $E$1))</f>
        <v>-0.81611944291683447</v>
      </c>
      <c r="V3343" s="60">
        <f t="array" aca="1" ref="V3343:V3346" ca="1">TRANSPOSE(OFFSET($L$3, MATCH($R3343 &amp; "/" &amp; V$2, $P$3:$P$5002, 0) - 1, 0, 1, $E$1))</f>
        <v>-0.17246845562812102</v>
      </c>
      <c r="W3343" s="60">
        <f t="array" aca="1" ref="W3343:W3346" ca="1">TRANSPOSE(OFFSET($L$3, MATCH($R3343 &amp; "/" &amp; W$2, $P$3:$P$5002, 0) - 1, 0, 1, $E$1))</f>
        <v>0.56687600113976344</v>
      </c>
      <c r="X3343" s="60">
        <f t="array" aca="1" ref="X3343:X3346" ca="1">TRANSPOSE(OFFSET($L$3, MATCH($R3343 &amp; "/" &amp; X$2, $P$3:$P$5002, 0) - 1, 0, 1, $E$1))</f>
        <v>-0.44971055463930087</v>
      </c>
      <c r="Y3343" s="52">
        <f ca="1">$B$11 * EXP(($E$3 - $C$11^2/2) * Y$2 + $C$11*SQRT(Y$2)*T3343)</f>
        <v>81.998506843808912</v>
      </c>
      <c r="Z3343" s="52">
        <f ca="1">Y3343 * EXP(($E$3 - $C$11^2/2) * (Z$2-Y$2) + $C$11*SQRT(Z$2-Y$2)*U3343)</f>
        <v>64.512900077233368</v>
      </c>
      <c r="AA3343" s="52">
        <f ca="1">Z3343 * EXP(($E$3 - $C$11^2/2) * (AA$2-Z$2) + $C$11*SQRT(AA$2-Z$2)*V3343)</f>
        <v>61.566917229721966</v>
      </c>
      <c r="AB3343" s="52">
        <f ca="1">AA3343 * EXP(($E$3 - $C$11^2/2) * (AB$2-AA$2) + $C$11*SQRT(AB$2-AA$2)*W3343)</f>
        <v>73.345963225331246</v>
      </c>
      <c r="AC3343" s="52">
        <f ca="1">AB3343 * EXP(($E$3 - $C$11^2/2) * (AC$2-AB$2) + $C$11*SQRT(AC$2-AB$2)*X3343)</f>
        <v>64.410347924724817</v>
      </c>
      <c r="AD3343" s="47"/>
      <c r="AE3343" s="3" t="s">
        <v>69</v>
      </c>
      <c r="AF3343" s="20" cm="1">
        <f t="array" aca="1" ref="AF3343" ca="1">MIN(Y3343:Y3346 / $D$11:$D$14)</f>
        <v>0.81998506843808916</v>
      </c>
      <c r="AG3343" s="20" cm="1">
        <f t="array" aca="1" ref="AG3343" ca="1">MIN(Z3343:Z3346 / $D$11:$D$14)</f>
        <v>0.49094077338507802</v>
      </c>
      <c r="AH3343" s="20" cm="1">
        <f t="array" aca="1" ref="AH3343" ca="1">MIN(AA3343:AA3346 / $D$11:$D$14)</f>
        <v>0.57431688896615862</v>
      </c>
      <c r="AI3343" s="20" cm="1">
        <f t="array" aca="1" ref="AI3343" ca="1">MIN(AB3343:AB3346 / $D$11:$D$14)</f>
        <v>0.57210876814221712</v>
      </c>
      <c r="AJ3343" s="20" cm="1">
        <f t="array" aca="1" ref="AJ3343" ca="1">MIN(AC3343:AC3346 / $D$11:$D$14)</f>
        <v>0.55612992906200842</v>
      </c>
      <c r="AK3343" s="72">
        <f t="array" aca="1" ref="AK3343" ca="1">SUMPRODUCT(AF3344:AJ3344, EXP(-$E$3*$AF$2:$AJ$2))</f>
        <v>92148.519674651194</v>
      </c>
      <c r="AL3343" s="70">
        <f ca="1">MAX(AC3344 - $D$11, 0) * EXP(-$E$2*$E$3)</f>
        <v>0</v>
      </c>
    </row>
    <row r="3344" spans="6:38" ht="14.55" customHeight="1" x14ac:dyDescent="0.3">
      <c r="F3344" s="79"/>
      <c r="G3344" s="3">
        <v>3342</v>
      </c>
      <c r="H3344" s="61">
        <v>-1.5308829746037533</v>
      </c>
      <c r="I3344" s="61">
        <v>-0.82277345573206628</v>
      </c>
      <c r="J3344" s="61">
        <v>1.4418732731357409</v>
      </c>
      <c r="K3344" s="62">
        <v>0.38432541787664026</v>
      </c>
      <c r="L3344" s="60">
        <f t="array" ref="L3344:O3344">TRANSPOSE(MMULT(Option!$B$25:$E$28, TRANSPOSE(H3344:K3344)))</f>
        <v>-1.5308829746037533</v>
      </c>
      <c r="M3344" s="60">
        <v>-1.3664375179800197</v>
      </c>
      <c r="N3344" s="60">
        <v>0.43860595416820369</v>
      </c>
      <c r="O3344" s="60">
        <v>-0.21726438330225262</v>
      </c>
      <c r="P3344" s="56" t="str">
        <f t="shared" si="4211"/>
        <v>669/2</v>
      </c>
      <c r="R3344" s="80"/>
      <c r="S3344" s="3" t="s">
        <v>29</v>
      </c>
      <c r="T3344" s="60">
        <f ca="1"/>
        <v>-0.40560772140363488</v>
      </c>
      <c r="U3344" s="60">
        <f ca="1"/>
        <v>-0.28203683750307362</v>
      </c>
      <c r="V3344" s="60">
        <f ca="1"/>
        <v>0.18248049870561311</v>
      </c>
      <c r="W3344" s="60">
        <f ca="1"/>
        <v>0.21410189953472727</v>
      </c>
      <c r="X3344" s="60">
        <f ca="1"/>
        <v>-0.10998036059355282</v>
      </c>
      <c r="Y3344" s="52">
        <f ca="1">$B$12 * EXP(($E$3 - $C$12^2/2) * Y$2 + $C$12*SQRT(Y$2)*T3344)</f>
        <v>88.986784466581369</v>
      </c>
      <c r="Z3344" s="52">
        <f ca="1">Y3344 * EXP(($E$3 - $C$12^2/2) * (Z$2-Y$2) + $C$12*SQRT(Z$2-Y$2)*U3344)</f>
        <v>82.177111823214773</v>
      </c>
      <c r="AA3344" s="52">
        <f ca="1">Z3344 * EXP(($E$3 - $C$12^2/2) * (AA$2-Z$2) + $C$12*SQRT(AA$2-Z$2)*V3344)</f>
        <v>87.236338316936923</v>
      </c>
      <c r="AB3344" s="52">
        <f ca="1">AA3344 * EXP(($E$3 - $C$12^2/2) * (AB$2-AA$2) + $C$12*SQRT(AB$2-AA$2)*W3344)</f>
        <v>93.48972505425688</v>
      </c>
      <c r="AC3344" s="52">
        <f ca="1">AB3344 * EXP(($E$3 - $C$12^2/2) * (AC$2-AB$2) + $C$12*SQRT(AC$2-AB$2)*X3344)</f>
        <v>90.908856675424346</v>
      </c>
      <c r="AD3344" s="47"/>
      <c r="AE3344" s="3" t="s">
        <v>47</v>
      </c>
      <c r="AF3344" s="64">
        <f t="shared" ref="AF3344" ca="1" si="4227">($B$5*AF3346 + (1 + $B$6)*AF3345)*$B$2</f>
        <v>15000</v>
      </c>
      <c r="AG3344" s="64">
        <f t="shared" ref="AG3344" ca="1" si="4228">($B$5*AG3346 + (1 + $B$6)*AG3345)*$B$2</f>
        <v>0</v>
      </c>
      <c r="AH3344" s="64">
        <f t="shared" ref="AH3344" ca="1" si="4229">($B$5*AH3346 + (1 + $B$6)*AH3345)*$B$2</f>
        <v>0</v>
      </c>
      <c r="AI3344" s="64">
        <f t="shared" ref="AI3344" ca="1" si="4230">($B$5*AI3346 + (1 + $B$6)*AI3345)*$B$2</f>
        <v>0</v>
      </c>
      <c r="AJ3344" s="64" cm="1">
        <f t="array" aca="1" ref="AJ3344" ca="1">($B$5*AJ3346 + (1 + $B$6)*AJ3345 + AND(NOT(AF3345:AJ3345)))*$B$2</f>
        <v>100000</v>
      </c>
      <c r="AK3344" s="73"/>
      <c r="AL3344" s="70"/>
    </row>
    <row r="3345" spans="6:38" ht="14.55" customHeight="1" x14ac:dyDescent="0.3">
      <c r="F3345" s="79"/>
      <c r="G3345" s="3">
        <v>3343</v>
      </c>
      <c r="H3345" s="61">
        <v>-0.37024673235342692</v>
      </c>
      <c r="I3345" s="61">
        <v>-1.1018791831200683</v>
      </c>
      <c r="J3345" s="61">
        <v>2.6111281927096384</v>
      </c>
      <c r="K3345" s="62">
        <v>-0.87255639556699893</v>
      </c>
      <c r="L3345" s="60">
        <f t="array" ref="L3345:O3345">TRANSPOSE(MMULT(Option!$B$25:$E$28, TRANSPOSE(H3345:K3345)))</f>
        <v>-0.37024673235342692</v>
      </c>
      <c r="M3345" s="60">
        <v>-1.1579876456101348</v>
      </c>
      <c r="N3345" s="60">
        <v>1.8567417806651023</v>
      </c>
      <c r="O3345" s="60">
        <v>-0.67421101089253543</v>
      </c>
      <c r="P3345" s="56" t="str">
        <f t="shared" si="4211"/>
        <v>669/3</v>
      </c>
      <c r="R3345" s="80"/>
      <c r="S3345" s="3" t="s">
        <v>31</v>
      </c>
      <c r="T3345" s="60">
        <f ca="1"/>
        <v>-0.52976841288139764</v>
      </c>
      <c r="U3345" s="60">
        <f ca="1"/>
        <v>-0.83956962813137148</v>
      </c>
      <c r="V3345" s="60">
        <f ca="1"/>
        <v>0.36820365973073521</v>
      </c>
      <c r="W3345" s="60">
        <f ca="1"/>
        <v>0.80091853133858104</v>
      </c>
      <c r="X3345" s="60">
        <f ca="1"/>
        <v>0.79298922081990619</v>
      </c>
      <c r="Y3345" s="52">
        <f ca="1">$B$13 * EXP(($E$3 - $C$13^2/2) * Y$2 + $C$13*SQRT(Y$2)*T3345)</f>
        <v>85.733158302766427</v>
      </c>
      <c r="Z3345" s="52">
        <f ca="1">Y3345 * EXP(($E$3 - $C$13^2/2) * (Z$2-Y$2) + $C$13*SQRT(Z$2-Y$2)*U3345)</f>
        <v>66.978305850618924</v>
      </c>
      <c r="AA3345" s="52">
        <f ca="1">Z3345 * EXP(($E$3 - $C$13^2/2) * (AA$2-Z$2) + $C$13*SQRT(AA$2-Z$2)*V3345)</f>
        <v>75.175837659311114</v>
      </c>
      <c r="AB3345" s="52">
        <f ca="1">AA3345 * EXP(($E$3 - $C$13^2/2) * (AB$2-AA$2) + $C$13*SQRT(AB$2-AA$2)*W3345)</f>
        <v>96.072722526284167</v>
      </c>
      <c r="AC3345" s="52">
        <f ca="1">AB3345 * EXP(($E$3 - $C$13^2/2) * (AC$2-AB$2) + $C$13*SQRT(AC$2-AB$2)*X3345)</f>
        <v>122.48666871556837</v>
      </c>
      <c r="AD3345" s="47"/>
      <c r="AE3345" s="3" t="s">
        <v>46</v>
      </c>
      <c r="AF3345" s="52" t="b">
        <f t="shared" ref="AF3345" ca="1" si="4231">AF3343 &gt;= $B$4</f>
        <v>0</v>
      </c>
      <c r="AG3345" s="52" t="b">
        <f t="array" aca="1" ref="AG3345" ca="1">AND(AG3343 &gt;= $B$4, NOT(OR($AF3345:AF3345)))</f>
        <v>0</v>
      </c>
      <c r="AH3345" s="52" t="b">
        <f t="array" aca="1" ref="AH3345" ca="1">AND(AH3343 &gt;= $B$4, NOT(OR($AF3345:AG3345)))</f>
        <v>0</v>
      </c>
      <c r="AI3345" s="52" t="b">
        <f t="array" aca="1" ref="AI3345" ca="1">AND(AI3343 &gt;= $B$4, NOT(OR($AF3345:AH3345)))</f>
        <v>0</v>
      </c>
      <c r="AJ3345" s="52" t="b">
        <f t="array" aca="1" ref="AJ3345" ca="1">AND(AJ3343 &gt;= $B$4, NOT(OR($AF3345:AI3345)))</f>
        <v>0</v>
      </c>
      <c r="AK3345" s="73"/>
      <c r="AL3345" s="70"/>
    </row>
    <row r="3346" spans="6:38" ht="14.55" customHeight="1" x14ac:dyDescent="0.3">
      <c r="F3346" s="79"/>
      <c r="G3346" s="3">
        <v>3344</v>
      </c>
      <c r="H3346" s="61">
        <v>0.25756479427946183</v>
      </c>
      <c r="I3346" s="61">
        <v>-0.79233855435321121</v>
      </c>
      <c r="J3346" s="61">
        <v>1.5162427187852063</v>
      </c>
      <c r="K3346" s="62">
        <v>-8.3598179375057854E-2</v>
      </c>
      <c r="L3346" s="60">
        <f t="array" ref="L3346:O3346">TRANSPOSE(MMULT(Option!$B$25:$E$28, TRANSPOSE(H3346:K3346)))</f>
        <v>0.25756479427946183</v>
      </c>
      <c r="M3346" s="60">
        <v>-0.62316436255930974</v>
      </c>
      <c r="N3346" s="60">
        <v>1.2272742223746207</v>
      </c>
      <c r="O3346" s="60">
        <v>0.11989405265046608</v>
      </c>
      <c r="P3346" s="56" t="str">
        <f t="shared" si="4211"/>
        <v>669/4</v>
      </c>
      <c r="R3346" s="80"/>
      <c r="S3346" s="3" t="s">
        <v>30</v>
      </c>
      <c r="T3346" s="60">
        <f ca="1"/>
        <v>0.18469558868193098</v>
      </c>
      <c r="U3346" s="60">
        <f ca="1"/>
        <v>-2.5894681984607391</v>
      </c>
      <c r="V3346" s="60">
        <f ca="1"/>
        <v>0.50619273101783901</v>
      </c>
      <c r="W3346" s="60">
        <f ca="1"/>
        <v>-2.9507293187538086E-2</v>
      </c>
      <c r="X3346" s="60">
        <f ca="1"/>
        <v>-0.11109058361283164</v>
      </c>
      <c r="Y3346" s="52">
        <f ca="1">$B$14 * EXP(($E$3 - $C$14^2/2) * Y$2 + $C$14*SQRT(Y$2)*T3346)</f>
        <v>106.2270582984048</v>
      </c>
      <c r="Z3346" s="52">
        <f ca="1">Y3346 * EXP(($E$3 - $C$14^2/2) * (Z$2-Y$2) + $C$14*SQRT(Z$2-Y$2)*U3346)</f>
        <v>49.094077338507802</v>
      </c>
      <c r="AA3346" s="52">
        <f ca="1">Z3346 * EXP(($E$3 - $C$14^2/2) * (AA$2-Z$2) + $C$14*SQRT(AA$2-Z$2)*V3346)</f>
        <v>57.43168889661586</v>
      </c>
      <c r="AB3346" s="52">
        <f ca="1">AA3346 * EXP(($E$3 - $C$14^2/2) * (AB$2-AA$2) + $C$14*SQRT(AB$2-AA$2)*W3346)</f>
        <v>57.210876814221713</v>
      </c>
      <c r="AC3346" s="52">
        <f ca="1">AB3346 * EXP(($E$3 - $C$14^2/2) * (AC$2-AB$2) + $C$14*SQRT(AC$2-AB$2)*X3346)</f>
        <v>55.612992906200837</v>
      </c>
      <c r="AD3346" s="47"/>
      <c r="AE3346" s="3" t="s">
        <v>68</v>
      </c>
      <c r="AF3346" s="52" t="b">
        <f ca="1">AND(AF3343&gt;$B$3, NOT(OR($AF3345:AF3345)))</f>
        <v>1</v>
      </c>
      <c r="AG3346" s="52" t="b">
        <f ca="1">AND(AG3343&gt;$B$3, NOT(OR($AF3345:AG3345)))</f>
        <v>0</v>
      </c>
      <c r="AH3346" s="52" t="b">
        <f ca="1">AND(AH3343&gt;$B$3, NOT(OR($AF3345:AH3345)))</f>
        <v>0</v>
      </c>
      <c r="AI3346" s="52" t="b">
        <f ca="1">AND(AI3343&gt;$B$3, NOT(OR($AF3345:AI3345)))</f>
        <v>0</v>
      </c>
      <c r="AJ3346" s="52" t="b">
        <f ca="1">AND(AJ3343&gt;$B$3, NOT(OR($AF3345:AJ3345)))</f>
        <v>0</v>
      </c>
      <c r="AK3346" s="74"/>
      <c r="AL3346" s="70"/>
    </row>
    <row r="3347" spans="6:38" ht="14.55" customHeight="1" x14ac:dyDescent="0.3">
      <c r="F3347" s="79"/>
      <c r="G3347" s="3">
        <v>3345</v>
      </c>
      <c r="H3347" s="61">
        <v>-1.404544449963306E-2</v>
      </c>
      <c r="I3347" s="61">
        <v>-1.866804909315257</v>
      </c>
      <c r="J3347" s="61">
        <v>0.47739518276825255</v>
      </c>
      <c r="K3347" s="62">
        <v>-0.5836910463608509</v>
      </c>
      <c r="L3347" s="60">
        <f t="array" ref="L3347:O3347">TRANSPOSE(MMULT(Option!$B$25:$E$28, TRANSPOSE(H3347:K3347)))</f>
        <v>-1.404544449963306E-2</v>
      </c>
      <c r="M3347" s="60">
        <v>-1.7165731387303207</v>
      </c>
      <c r="N3347" s="60">
        <v>-7.5161458031480999E-2</v>
      </c>
      <c r="O3347" s="60">
        <v>-0.90112760325295482</v>
      </c>
      <c r="P3347" s="56" t="str">
        <f t="shared" si="4211"/>
        <v>669/5</v>
      </c>
      <c r="R3347" s="80">
        <v>837</v>
      </c>
      <c r="S3347" s="3" t="s">
        <v>28</v>
      </c>
      <c r="T3347" s="60">
        <f t="array" aca="1" ref="T3347:T3350" ca="1">TRANSPOSE(OFFSET($L$3, MATCH($R3347 &amp; "/" &amp; T$2, $P$3:$P$5002, 0) - 1, 0, 1, $E$1))</f>
        <v>-0.1081114158328768</v>
      </c>
      <c r="U3347" s="60">
        <f t="array" aca="1" ref="U3347:U3350" ca="1">TRANSPOSE(OFFSET($L$3, MATCH($R3347 &amp; "/" &amp; U$2, $P$3:$P$5002, 0) - 1, 0, 1, $E$1))</f>
        <v>-0.10625471200459603</v>
      </c>
      <c r="V3347" s="60">
        <f t="array" aca="1" ref="V3347:V3350" ca="1">TRANSPOSE(OFFSET($L$3, MATCH($R3347 &amp; "/" &amp; V$2, $P$3:$P$5002, 0) - 1, 0, 1, $E$1))</f>
        <v>-0.4622484960705448</v>
      </c>
      <c r="W3347" s="60">
        <f t="array" aca="1" ref="W3347:W3350" ca="1">TRANSPOSE(OFFSET($L$3, MATCH($R3347 &amp; "/" &amp; W$2, $P$3:$P$5002, 0) - 1, 0, 1, $E$1))</f>
        <v>0.39191475497573702</v>
      </c>
      <c r="X3347" s="60">
        <f t="array" aca="1" ref="X3347:X3350" ca="1">TRANSPOSE(OFFSET($L$3, MATCH($R3347 &amp; "/" &amp; X$2, $P$3:$P$5002, 0) - 1, 0, 1, $E$1))</f>
        <v>-0.174885699734142</v>
      </c>
      <c r="Y3347" s="52">
        <f ca="1">$B$11 * EXP(($E$3 - $C$11^2/2) * Y$2 + $C$11*SQRT(Y$2)*T3347)</f>
        <v>97.293945408486351</v>
      </c>
      <c r="Z3347" s="52">
        <f ca="1">Y3347 * EXP(($E$3 - $C$11^2/2) * (Z$2-Y$2) + $C$11*SQRT(Z$2-Y$2)*U3347)</f>
        <v>94.713860117195807</v>
      </c>
      <c r="AA3347" s="52">
        <f ca="1">Z3347 * EXP(($E$3 - $C$11^2/2) * (AA$2-Z$2) + $C$11*SQRT(AA$2-Z$2)*V3347)</f>
        <v>82.862764435223951</v>
      </c>
      <c r="AB3347" s="52">
        <f ca="1">AA3347 * EXP(($E$3 - $C$11^2/2) * (AB$2-AA$2) + $C$11*SQRT(AB$2-AA$2)*W3347)</f>
        <v>93.668338129786193</v>
      </c>
      <c r="AC3347" s="52">
        <f ca="1">AB3347 * EXP(($E$3 - $C$11^2/2) * (AC$2-AB$2) + $C$11*SQRT(AC$2-AB$2)*X3347)</f>
        <v>89.326171190512099</v>
      </c>
      <c r="AD3347" s="47"/>
      <c r="AE3347" s="3" t="s">
        <v>69</v>
      </c>
      <c r="AF3347" s="20" cm="1">
        <f t="array" aca="1" ref="AF3347" ca="1">MIN(Y3347:Y3350 / $D$11:$D$14)</f>
        <v>0.84528379444451474</v>
      </c>
      <c r="AG3347" s="20" cm="1">
        <f t="array" aca="1" ref="AG3347" ca="1">MIN(Z3347:Z3350 / $D$11:$D$14)</f>
        <v>0.73750518816696564</v>
      </c>
      <c r="AH3347" s="20" cm="1">
        <f t="array" aca="1" ref="AH3347" ca="1">MIN(AA3347:AA3350 / $D$11:$D$14)</f>
        <v>0.79139852467610439</v>
      </c>
      <c r="AI3347" s="20" cm="1">
        <f t="array" aca="1" ref="AI3347" ca="1">MIN(AB3347:AB3350 / $D$11:$D$14)</f>
        <v>0.93668338129786188</v>
      </c>
      <c r="AJ3347" s="20" cm="1">
        <f t="array" aca="1" ref="AJ3347" ca="1">MIN(AC3347:AC3350 / $D$11:$D$14)</f>
        <v>0.83682033612230899</v>
      </c>
      <c r="AK3347" s="72">
        <f t="array" aca="1" ref="AK3347" ca="1">SUMPRODUCT(AF3348:AJ3348, EXP(-$E$3*$AF$2:$AJ$2))</f>
        <v>116111.49271689198</v>
      </c>
      <c r="AL3347" s="70">
        <f ca="1">MAX(AC3348 - $D$11, 0) * EXP(-$E$2*$E$3)</f>
        <v>81.063716982444262</v>
      </c>
    </row>
    <row r="3348" spans="6:38" ht="14.55" customHeight="1" x14ac:dyDescent="0.3">
      <c r="F3348" s="79"/>
      <c r="G3348" s="3">
        <v>3346</v>
      </c>
      <c r="H3348" s="61">
        <v>-1.410808137721226</v>
      </c>
      <c r="I3348" s="61">
        <v>0.46349955499453738</v>
      </c>
      <c r="J3348" s="61">
        <v>0.58474091868421607</v>
      </c>
      <c r="K3348" s="62">
        <v>1.8346664976788227</v>
      </c>
      <c r="L3348" s="60">
        <f t="array" ref="L3348:O3348">TRANSPOSE(MMULT(Option!$B$25:$E$28, TRANSPOSE(H3348:K3348)))</f>
        <v>-1.410808137721226</v>
      </c>
      <c r="M3348" s="60">
        <v>-0.13951889602032752</v>
      </c>
      <c r="N3348" s="60">
        <v>7.0633253610911495E-2</v>
      </c>
      <c r="O3348" s="60">
        <v>1.2422936844355994</v>
      </c>
      <c r="P3348" s="56" t="str">
        <f t="shared" si="4211"/>
        <v>670/1</v>
      </c>
      <c r="R3348" s="80"/>
      <c r="S3348" s="3" t="s">
        <v>29</v>
      </c>
      <c r="T3348" s="60">
        <f ca="1"/>
        <v>0.21265539282841728</v>
      </c>
      <c r="U3348" s="60">
        <f ca="1"/>
        <v>-0.95264885076714267</v>
      </c>
      <c r="V3348" s="60">
        <f ca="1"/>
        <v>1.1279785624831877</v>
      </c>
      <c r="W3348" s="60">
        <f ca="1"/>
        <v>1.3433021403125429</v>
      </c>
      <c r="X3348" s="60">
        <f ca="1"/>
        <v>0.5633143051280497</v>
      </c>
      <c r="Y3348" s="52">
        <f ca="1">$B$12 * EXP(($E$3 - $C$12^2/2) * Y$2 + $C$12*SQRT(Y$2)*T3348)</f>
        <v>107.12183203050635</v>
      </c>
      <c r="Z3348" s="52">
        <f ca="1">Y3348 * EXP(($E$3 - $C$12^2/2) * (Z$2-Y$2) + $C$12*SQRT(Z$2-Y$2)*U3348)</f>
        <v>80.896628525704401</v>
      </c>
      <c r="AA3348" s="52">
        <f ca="1">Z3348 * EXP(($E$3 - $C$12^2/2) * (AA$2-Z$2) + $C$12*SQRT(AA$2-Z$2)*V3348)</f>
        <v>114.04187635056164</v>
      </c>
      <c r="AB3348" s="52">
        <f ca="1">AA3348 * EXP(($E$3 - $C$12^2/2) * (AB$2-AA$2) + $C$12*SQRT(AB$2-AA$2)*W3348)</f>
        <v>171.49538548400457</v>
      </c>
      <c r="AC3348" s="52">
        <f ca="1">AB3348 * EXP(($E$3 - $C$12^2/2) * (AC$2-AB$2) + $C$12*SQRT(AC$2-AB$2)*X3348)</f>
        <v>204.08787297664014</v>
      </c>
      <c r="AD3348" s="47"/>
      <c r="AE3348" s="3" t="s">
        <v>47</v>
      </c>
      <c r="AF3348" s="64">
        <f t="shared" ref="AF3348" ca="1" si="4232">($B$5*AF3350 + (1 + $B$6)*AF3349)*$B$2</f>
        <v>15000</v>
      </c>
      <c r="AG3348" s="64">
        <f t="shared" ref="AG3348" ca="1" si="4233">($B$5*AG3350 + (1 + $B$6)*AG3349)*$B$2</f>
        <v>0</v>
      </c>
      <c r="AH3348" s="64">
        <f t="shared" ref="AH3348" ca="1" si="4234">($B$5*AH3350 + (1 + $B$6)*AH3349)*$B$2</f>
        <v>0</v>
      </c>
      <c r="AI3348" s="64">
        <f t="shared" ref="AI3348" ca="1" si="4235">($B$5*AI3350 + (1 + $B$6)*AI3349)*$B$2</f>
        <v>15000</v>
      </c>
      <c r="AJ3348" s="64" cm="1">
        <f t="array" aca="1" ref="AJ3348" ca="1">($B$5*AJ3350 + (1 + $B$6)*AJ3349 + AND(NOT(AF3349:AJ3349)))*$B$2</f>
        <v>114999.99999999999</v>
      </c>
      <c r="AK3348" s="73"/>
      <c r="AL3348" s="70"/>
    </row>
    <row r="3349" spans="6:38" ht="14.55" customHeight="1" x14ac:dyDescent="0.3">
      <c r="F3349" s="79"/>
      <c r="G3349" s="3">
        <v>3347</v>
      </c>
      <c r="H3349" s="61">
        <v>0.40952214632091877</v>
      </c>
      <c r="I3349" s="61">
        <v>0.88296410727634489</v>
      </c>
      <c r="J3349" s="61">
        <v>0.66168141446506745</v>
      </c>
      <c r="K3349" s="62">
        <v>1.4923663805803355</v>
      </c>
      <c r="L3349" s="60">
        <f t="array" ref="L3349:O3349">TRANSPOSE(MMULT(Option!$B$25:$E$28, TRANSPOSE(H3349:K3349)))</f>
        <v>0.40952214632091877</v>
      </c>
      <c r="M3349" s="60">
        <v>0.97305883003295923</v>
      </c>
      <c r="N3349" s="60">
        <v>0.97618458268174124</v>
      </c>
      <c r="O3349" s="60">
        <v>1.8021563409724766</v>
      </c>
      <c r="P3349" s="56" t="str">
        <f t="shared" si="4211"/>
        <v>670/2</v>
      </c>
      <c r="R3349" s="80"/>
      <c r="S3349" s="3" t="s">
        <v>31</v>
      </c>
      <c r="T3349" s="60">
        <f ca="1"/>
        <v>-0.46675032260356886</v>
      </c>
      <c r="U3349" s="60">
        <f ca="1"/>
        <v>0.75819148889817023</v>
      </c>
      <c r="V3349" s="60">
        <f ca="1"/>
        <v>-0.68516208009338497</v>
      </c>
      <c r="W3349" s="60">
        <f ca="1"/>
        <v>0.85902177410933978</v>
      </c>
      <c r="X3349" s="60">
        <f ca="1"/>
        <v>-0.17341441771251287</v>
      </c>
      <c r="Y3349" s="52">
        <f ca="1">$B$13 * EXP(($E$3 - $C$13^2/2) * Y$2 + $C$13*SQRT(Y$2)*T3349)</f>
        <v>87.369398450623279</v>
      </c>
      <c r="Z3349" s="52">
        <f ca="1">Y3349 * EXP(($E$3 - $C$13^2/2) * (Z$2-Y$2) + $C$13*SQRT(Z$2-Y$2)*U3349)</f>
        <v>110.23368658288103</v>
      </c>
      <c r="AA3349" s="52">
        <f ca="1">Z3349 * EXP(($E$3 - $C$13^2/2) * (AA$2-Z$2) + $C$13*SQRT(AA$2-Z$2)*V3349)</f>
        <v>90.202208554182889</v>
      </c>
      <c r="AB3349" s="52">
        <f ca="1">AA3349 * EXP(($E$3 - $C$13^2/2) * (AB$2-AA$2) + $C$13*SQRT(AB$2-AA$2)*W3349)</f>
        <v>117.30301329058364</v>
      </c>
      <c r="AC3349" s="52">
        <f ca="1">AB3349 * EXP(($E$3 - $C$13^2/2) * (AC$2-AB$2) + $C$13*SQRT(AC$2-AB$2)*X3349)</f>
        <v>111.91460428894732</v>
      </c>
      <c r="AD3349" s="47"/>
      <c r="AE3349" s="3" t="s">
        <v>46</v>
      </c>
      <c r="AF3349" s="52" t="b">
        <f t="shared" ref="AF3349" ca="1" si="4236">AF3347 &gt;= $B$4</f>
        <v>0</v>
      </c>
      <c r="AG3349" s="52" t="b">
        <f t="array" aca="1" ref="AG3349" ca="1">AND(AG3347 &gt;= $B$4, NOT(OR($AF3349:AF3349)))</f>
        <v>0</v>
      </c>
      <c r="AH3349" s="52" t="b">
        <f t="array" aca="1" ref="AH3349" ca="1">AND(AH3347 &gt;= $B$4, NOT(OR($AF3349:AG3349)))</f>
        <v>0</v>
      </c>
      <c r="AI3349" s="52" t="b">
        <f t="array" aca="1" ref="AI3349" ca="1">AND(AI3347 &gt;= $B$4, NOT(OR($AF3349:AH3349)))</f>
        <v>0</v>
      </c>
      <c r="AJ3349" s="52" t="b">
        <f t="array" aca="1" ref="AJ3349" ca="1">AND(AJ3347 &gt;= $B$4, NOT(OR($AF3349:AI3349)))</f>
        <v>0</v>
      </c>
      <c r="AK3349" s="73"/>
      <c r="AL3349" s="70"/>
    </row>
    <row r="3350" spans="6:38" ht="14.55" customHeight="1" x14ac:dyDescent="0.3">
      <c r="F3350" s="79"/>
      <c r="G3350" s="3">
        <v>3348</v>
      </c>
      <c r="H3350" s="61">
        <v>-1.0329442488150586</v>
      </c>
      <c r="I3350" s="61">
        <v>2.3508704679592412</v>
      </c>
      <c r="J3350" s="61">
        <v>1.6734676994703779</v>
      </c>
      <c r="K3350" s="62">
        <v>0.2143944252796586</v>
      </c>
      <c r="L3350" s="60">
        <f t="array" ref="L3350:O3350">TRANSPOSE(MMULT(Option!$B$25:$E$28, TRANSPOSE(H3350:K3350)))</f>
        <v>-1.0329442488150586</v>
      </c>
      <c r="M3350" s="60">
        <v>1.7414306741658727</v>
      </c>
      <c r="N3350" s="60">
        <v>1.6722482179485156</v>
      </c>
      <c r="O3350" s="60">
        <v>0.71264856004117028</v>
      </c>
      <c r="P3350" s="56" t="str">
        <f t="shared" si="4211"/>
        <v>670/3</v>
      </c>
      <c r="R3350" s="80"/>
      <c r="S3350" s="3" t="s">
        <v>30</v>
      </c>
      <c r="T3350" s="60">
        <f ca="1"/>
        <v>-0.57694285532265965</v>
      </c>
      <c r="U3350" s="60">
        <f ca="1"/>
        <v>-0.47133099797814348</v>
      </c>
      <c r="V3350" s="60">
        <f ca="1"/>
        <v>0.21842847254241565</v>
      </c>
      <c r="W3350" s="60">
        <f ca="1"/>
        <v>0.55416858168380423</v>
      </c>
      <c r="X3350" s="60">
        <f ca="1"/>
        <v>-0.40147614664995196</v>
      </c>
      <c r="Y3350" s="52">
        <f ca="1">$B$14 * EXP(($E$3 - $C$14^2/2) * Y$2 + $C$14*SQRT(Y$2)*T3350)</f>
        <v>84.528379444451474</v>
      </c>
      <c r="Z3350" s="52">
        <f ca="1">Y3350 * EXP(($E$3 - $C$14^2/2) * (Z$2-Y$2) + $C$14*SQRT(Z$2-Y$2)*U3350)</f>
        <v>73.75051881669657</v>
      </c>
      <c r="AA3350" s="52">
        <f ca="1">Z3350 * EXP(($E$3 - $C$14^2/2) * (AA$2-Z$2) + $C$14*SQRT(AA$2-Z$2)*V3350)</f>
        <v>79.139852467610439</v>
      </c>
      <c r="AB3350" s="52">
        <f ca="1">AA3350 * EXP(($E$3 - $C$14^2/2) * (AB$2-AA$2) + $C$14*SQRT(AB$2-AA$2)*W3350)</f>
        <v>93.922234400840878</v>
      </c>
      <c r="AC3350" s="52">
        <f ca="1">AB3350 * EXP(($E$3 - $C$14^2/2) * (AC$2-AB$2) + $C$14*SQRT(AC$2-AB$2)*X3350)</f>
        <v>83.682033612230896</v>
      </c>
      <c r="AD3350" s="47"/>
      <c r="AE3350" s="3" t="s">
        <v>68</v>
      </c>
      <c r="AF3350" s="52" t="b">
        <f ca="1">AND(AF3347&gt;$B$3, NOT(OR($AF3349:AF3349)))</f>
        <v>1</v>
      </c>
      <c r="AG3350" s="52" t="b">
        <f ca="1">AND(AG3347&gt;$B$3, NOT(OR($AF3349:AG3349)))</f>
        <v>0</v>
      </c>
      <c r="AH3350" s="52" t="b">
        <f ca="1">AND(AH3347&gt;$B$3, NOT(OR($AF3349:AH3349)))</f>
        <v>0</v>
      </c>
      <c r="AI3350" s="52" t="b">
        <f ca="1">AND(AI3347&gt;$B$3, NOT(OR($AF3349:AI3349)))</f>
        <v>1</v>
      </c>
      <c r="AJ3350" s="52" t="b">
        <f ca="1">AND(AJ3347&gt;$B$3, NOT(OR($AF3349:AJ3349)))</f>
        <v>1</v>
      </c>
      <c r="AK3350" s="74"/>
      <c r="AL3350" s="70"/>
    </row>
    <row r="3351" spans="6:38" ht="14.55" customHeight="1" x14ac:dyDescent="0.3">
      <c r="F3351" s="79"/>
      <c r="G3351" s="3">
        <v>3349</v>
      </c>
      <c r="H3351" s="61">
        <v>0.68977636883334836</v>
      </c>
      <c r="I3351" s="61">
        <v>5.9383287151345353E-2</v>
      </c>
      <c r="J3351" s="61">
        <v>-0.27260535714955136</v>
      </c>
      <c r="K3351" s="62">
        <v>-1.0494955230320719</v>
      </c>
      <c r="L3351" s="60">
        <f t="array" ref="L3351:O3351">TRANSPOSE(MMULT(Option!$B$25:$E$28, TRANSPOSE(H3351:K3351)))</f>
        <v>0.68977636883334836</v>
      </c>
      <c r="M3351" s="60">
        <v>0.33033622921060712</v>
      </c>
      <c r="N3351" s="60">
        <v>5.2028713162705714E-2</v>
      </c>
      <c r="O3351" s="60">
        <v>-0.66048064752839319</v>
      </c>
      <c r="P3351" s="56" t="str">
        <f t="shared" si="4211"/>
        <v>670/4</v>
      </c>
      <c r="R3351" s="80">
        <v>838</v>
      </c>
      <c r="S3351" s="3" t="s">
        <v>28</v>
      </c>
      <c r="T3351" s="60">
        <f t="array" aca="1" ref="T3351:T3354" ca="1">TRANSPOSE(OFFSET($L$3, MATCH($R3351 &amp; "/" &amp; T$2, $P$3:$P$5002, 0) - 1, 0, 1, $E$1))</f>
        <v>0.329777443794188</v>
      </c>
      <c r="U3351" s="60">
        <f t="array" aca="1" ref="U3351:U3354" ca="1">TRANSPOSE(OFFSET($L$3, MATCH($R3351 &amp; "/" &amp; U$2, $P$3:$P$5002, 0) - 1, 0, 1, $E$1))</f>
        <v>-0.74102681393273706</v>
      </c>
      <c r="V3351" s="60">
        <f t="array" aca="1" ref="V3351:V3354" ca="1">TRANSPOSE(OFFSET($L$3, MATCH($R3351 &amp; "/" &amp; V$2, $P$3:$P$5002, 0) - 1, 0, 1, $E$1))</f>
        <v>-1.1777188436410195</v>
      </c>
      <c r="W3351" s="60">
        <f t="array" aca="1" ref="W3351:W3354" ca="1">TRANSPOSE(OFFSET($L$3, MATCH($R3351 &amp; "/" &amp; W$2, $P$3:$P$5002, 0) - 1, 0, 1, $E$1))</f>
        <v>-0.15263509198090566</v>
      </c>
      <c r="X3351" s="60">
        <f t="array" aca="1" ref="X3351:X3354" ca="1">TRANSPOSE(OFFSET($L$3, MATCH($R3351 &amp; "/" &amp; X$2, $P$3:$P$5002, 0) - 1, 0, 1, $E$1))</f>
        <v>-1.7949246124594351</v>
      </c>
      <c r="Y3351" s="52">
        <f ca="1">$B$11 * EXP(($E$3 - $C$11^2/2) * Y$2 + $C$11*SQRT(Y$2)*T3351)</f>
        <v>110.95263728485595</v>
      </c>
      <c r="Z3351" s="52">
        <f ca="1">Y3351 * EXP(($E$3 - $C$11^2/2) * (Z$2-Y$2) + $C$11*SQRT(Z$2-Y$2)*U3351)</f>
        <v>89.281596011536948</v>
      </c>
      <c r="AA3351" s="52">
        <f ca="1">Z3351 * EXP(($E$3 - $C$11^2/2) * (AA$2-Z$2) + $C$11*SQRT(AA$2-Z$2)*V3351)</f>
        <v>63.021738463769417</v>
      </c>
      <c r="AB3351" s="52">
        <f ca="1">AA3351 * EXP(($E$3 - $C$11^2/2) * (AB$2-AA$2) + $C$11*SQRT(AB$2-AA$2)*W3351)</f>
        <v>60.502772731536346</v>
      </c>
      <c r="AC3351" s="52">
        <f ca="1">AB3351 * EXP(($E$3 - $C$11^2/2) * (AC$2-AB$2) + $C$11*SQRT(AC$2-AB$2)*X3351)</f>
        <v>35.488610375929518</v>
      </c>
      <c r="AD3351" s="47"/>
      <c r="AE3351" s="3" t="s">
        <v>69</v>
      </c>
      <c r="AF3351" s="20" cm="1">
        <f t="array" aca="1" ref="AF3351" ca="1">MIN(Y3351:Y3354 / $D$11:$D$14)</f>
        <v>0.96190869391421718</v>
      </c>
      <c r="AG3351" s="20" cm="1">
        <f t="array" aca="1" ref="AG3351" ca="1">MIN(Z3351:Z3354 / $D$11:$D$14)</f>
        <v>0.89281596011536946</v>
      </c>
      <c r="AH3351" s="20" cm="1">
        <f t="array" aca="1" ref="AH3351" ca="1">MIN(AA3351:AA3354 / $D$11:$D$14)</f>
        <v>0.39481058177475165</v>
      </c>
      <c r="AI3351" s="20" cm="1">
        <f t="array" aca="1" ref="AI3351" ca="1">MIN(AB3351:AB3354 / $D$11:$D$14)</f>
        <v>0.60502772731536347</v>
      </c>
      <c r="AJ3351" s="20" cm="1">
        <f t="array" aca="1" ref="AJ3351" ca="1">MIN(AC3351:AC3354 / $D$11:$D$14)</f>
        <v>0.35488610375929519</v>
      </c>
      <c r="AK3351" s="72">
        <f t="array" aca="1" ref="AK3351" ca="1">SUMPRODUCT(AF3352:AJ3352, EXP(-$E$3*$AF$2:$AJ$2))</f>
        <v>105721.0809451906</v>
      </c>
      <c r="AL3351" s="70">
        <f ca="1">MAX(AC3352 - $D$11, 0) * EXP(-$E$2*$E$3)</f>
        <v>0</v>
      </c>
    </row>
    <row r="3352" spans="6:38" ht="14.55" customHeight="1" x14ac:dyDescent="0.3">
      <c r="F3352" s="79"/>
      <c r="G3352" s="3">
        <v>3350</v>
      </c>
      <c r="H3352" s="61">
        <v>0.33984099526208145</v>
      </c>
      <c r="I3352" s="61">
        <v>-1.1969758189719324</v>
      </c>
      <c r="J3352" s="61">
        <v>1.4527538785033161</v>
      </c>
      <c r="K3352" s="62">
        <v>-0.96616670204399846</v>
      </c>
      <c r="L3352" s="60">
        <f t="array" ref="L3352:O3352">TRANSPOSE(MMULT(Option!$B$25:$E$28, TRANSPOSE(H3352:K3352)))</f>
        <v>0.33984099526208145</v>
      </c>
      <c r="M3352" s="60">
        <v>-0.96111006098929519</v>
      </c>
      <c r="N3352" s="60">
        <v>1.098462907056253</v>
      </c>
      <c r="O3352" s="60">
        <v>-0.72133265731690321</v>
      </c>
      <c r="P3352" s="56" t="str">
        <f t="shared" si="4211"/>
        <v>670/5</v>
      </c>
      <c r="R3352" s="80"/>
      <c r="S3352" s="3" t="s">
        <v>29</v>
      </c>
      <c r="T3352" s="60">
        <f ca="1"/>
        <v>1.2196784793716191</v>
      </c>
      <c r="U3352" s="60">
        <f ca="1"/>
        <v>-0.52113460475746365</v>
      </c>
      <c r="V3352" s="60">
        <f ca="1"/>
        <v>-1.3057141139446786</v>
      </c>
      <c r="W3352" s="60">
        <f ca="1"/>
        <v>1.4102296063531888E-3</v>
      </c>
      <c r="X3352" s="60">
        <f ca="1"/>
        <v>0.1326120135299107</v>
      </c>
      <c r="Y3352" s="52">
        <f ca="1">$B$12 * EXP(($E$3 - $C$12^2/2) * Y$2 + $C$12*SQRT(Y$2)*T3352)</f>
        <v>144.90432974521616</v>
      </c>
      <c r="Z3352" s="52">
        <f ca="1">Y3352 * EXP(($E$3 - $C$12^2/2) * (Z$2-Y$2) + $C$12*SQRT(Z$2-Y$2)*U3352)</f>
        <v>124.55325162746409</v>
      </c>
      <c r="AA3352" s="52">
        <f ca="1">Z3352 * EXP(($E$3 - $C$12^2/2) * (AA$2-Z$2) + $C$12*SQRT(AA$2-Z$2)*V3352)</f>
        <v>84.60717840952465</v>
      </c>
      <c r="AB3352" s="52">
        <f ca="1">AA3352 * EXP(($E$3 - $C$12^2/2) * (AB$2-AA$2) + $C$12*SQRT(AB$2-AA$2)*W3352)</f>
        <v>85.067255352861622</v>
      </c>
      <c r="AC3352" s="52">
        <f ca="1">AB3352 * EXP(($E$3 - $C$12^2/2) * (AC$2-AB$2) + $C$12*SQRT(AC$2-AB$2)*X3352)</f>
        <v>88.963465649090651</v>
      </c>
      <c r="AD3352" s="47"/>
      <c r="AE3352" s="3" t="s">
        <v>47</v>
      </c>
      <c r="AF3352" s="64">
        <f t="shared" ref="AF3352" ca="1" si="4237">($B$5*AF3354 + (1 + $B$6)*AF3353)*$B$2</f>
        <v>15000</v>
      </c>
      <c r="AG3352" s="64">
        <f t="shared" ref="AG3352" ca="1" si="4238">($B$5*AG3354 + (1 + $B$6)*AG3353)*$B$2</f>
        <v>15000</v>
      </c>
      <c r="AH3352" s="64">
        <f t="shared" ref="AH3352" ca="1" si="4239">($B$5*AH3354 + (1 + $B$6)*AH3353)*$B$2</f>
        <v>0</v>
      </c>
      <c r="AI3352" s="64">
        <f t="shared" ref="AI3352" ca="1" si="4240">($B$5*AI3354 + (1 + $B$6)*AI3353)*$B$2</f>
        <v>0</v>
      </c>
      <c r="AJ3352" s="64" cm="1">
        <f t="array" aca="1" ref="AJ3352" ca="1">($B$5*AJ3354 + (1 + $B$6)*AJ3353 + AND(NOT(AF3353:AJ3353)))*$B$2</f>
        <v>100000</v>
      </c>
      <c r="AK3352" s="73"/>
      <c r="AL3352" s="70"/>
    </row>
    <row r="3353" spans="6:38" ht="14.55" customHeight="1" x14ac:dyDescent="0.3">
      <c r="F3353" s="79"/>
      <c r="G3353" s="3">
        <v>3351</v>
      </c>
      <c r="H3353" s="61">
        <v>-0.49520351877063268</v>
      </c>
      <c r="I3353" s="61">
        <v>-1.925626945992265</v>
      </c>
      <c r="J3353" s="61">
        <v>1.760019533733054</v>
      </c>
      <c r="K3353" s="62">
        <v>0.43528064919345061</v>
      </c>
      <c r="L3353" s="60">
        <f t="array" ref="L3353:O3353">TRANSPOSE(MMULT(Option!$B$25:$E$28, TRANSPOSE(H3353:K3353)))</f>
        <v>-0.49520351877063268</v>
      </c>
      <c r="M3353" s="60">
        <v>-1.9629476555594922</v>
      </c>
      <c r="N3353" s="60">
        <v>0.84351396527337341</v>
      </c>
      <c r="O3353" s="60">
        <v>1.3943809712869848E-2</v>
      </c>
      <c r="P3353" s="56" t="str">
        <f t="shared" si="4211"/>
        <v>671/1</v>
      </c>
      <c r="R3353" s="80"/>
      <c r="S3353" s="3" t="s">
        <v>31</v>
      </c>
      <c r="T3353" s="60">
        <f ca="1"/>
        <v>-0.14611915197338887</v>
      </c>
      <c r="U3353" s="60">
        <f ca="1"/>
        <v>-0.12315175025581571</v>
      </c>
      <c r="V3353" s="60">
        <f ca="1"/>
        <v>-0.48027436655074263</v>
      </c>
      <c r="W3353" s="60">
        <f ca="1"/>
        <v>1.4149680694967588</v>
      </c>
      <c r="X3353" s="60">
        <f ca="1"/>
        <v>-1.6315300382781173</v>
      </c>
      <c r="Y3353" s="52">
        <f ca="1">$B$13 * EXP(($E$3 - $C$13^2/2) * Y$2 + $C$13*SQRT(Y$2)*T3353)</f>
        <v>96.190869391421714</v>
      </c>
      <c r="Z3353" s="52">
        <f ca="1">Y3353 * EXP(($E$3 - $C$13^2/2) * (Z$2-Y$2) + $C$13*SQRT(Z$2-Y$2)*U3353)</f>
        <v>93.166565244769842</v>
      </c>
      <c r="AA3353" s="52">
        <f ca="1">Z3353 * EXP(($E$3 - $C$13^2/2) * (AA$2-Z$2) + $C$13*SQRT(AA$2-Z$2)*V3353)</f>
        <v>81.069483290205298</v>
      </c>
      <c r="AB3353" s="52">
        <f ca="1">AA3353 * EXP(($E$3 - $C$13^2/2) * (AB$2-AA$2) + $C$13*SQRT(AB$2-AA$2)*W3353)</f>
        <v>124.56118316087519</v>
      </c>
      <c r="AC3353" s="52">
        <f ca="1">AB3353 * EXP(($E$3 - $C$13^2/2) * (AC$2-AB$2) + $C$13*SQRT(AC$2-AB$2)*X3353)</f>
        <v>76.73347199826739</v>
      </c>
      <c r="AD3353" s="47"/>
      <c r="AE3353" s="3" t="s">
        <v>46</v>
      </c>
      <c r="AF3353" s="52" t="b">
        <f t="shared" ref="AF3353" ca="1" si="4241">AF3351 &gt;= $B$4</f>
        <v>0</v>
      </c>
      <c r="AG3353" s="52" t="b">
        <f t="array" aca="1" ref="AG3353" ca="1">AND(AG3351 &gt;= $B$4, NOT(OR($AF3353:AF3353)))</f>
        <v>0</v>
      </c>
      <c r="AH3353" s="52" t="b">
        <f t="array" aca="1" ref="AH3353" ca="1">AND(AH3351 &gt;= $B$4, NOT(OR($AF3353:AG3353)))</f>
        <v>0</v>
      </c>
      <c r="AI3353" s="52" t="b">
        <f t="array" aca="1" ref="AI3353" ca="1">AND(AI3351 &gt;= $B$4, NOT(OR($AF3353:AH3353)))</f>
        <v>0</v>
      </c>
      <c r="AJ3353" s="52" t="b">
        <f t="array" aca="1" ref="AJ3353" ca="1">AND(AJ3351 &gt;= $B$4, NOT(OR($AF3353:AI3353)))</f>
        <v>0</v>
      </c>
      <c r="AK3353" s="73"/>
      <c r="AL3353" s="70"/>
    </row>
    <row r="3354" spans="6:38" ht="14.55" customHeight="1" x14ac:dyDescent="0.3">
      <c r="F3354" s="79"/>
      <c r="G3354" s="3">
        <v>3352</v>
      </c>
      <c r="H3354" s="61">
        <v>1.3544261098631884E-2</v>
      </c>
      <c r="I3354" s="61">
        <v>-0.47185294096584568</v>
      </c>
      <c r="J3354" s="61">
        <v>-1.4047201876753064</v>
      </c>
      <c r="K3354" s="62">
        <v>-0.83383437726951182</v>
      </c>
      <c r="L3354" s="60">
        <f t="array" ref="L3354:O3354">TRANSPOSE(MMULT(Option!$B$25:$E$28, TRANSPOSE(H3354:K3354)))</f>
        <v>1.3544261098631884E-2</v>
      </c>
      <c r="M3354" s="60">
        <v>-0.42704265933325064</v>
      </c>
      <c r="N3354" s="60">
        <v>-1.3519222797577533</v>
      </c>
      <c r="O3354" s="60">
        <v>-1.1063688067614126</v>
      </c>
      <c r="P3354" s="56" t="str">
        <f t="shared" si="4211"/>
        <v>671/2</v>
      </c>
      <c r="R3354" s="80"/>
      <c r="S3354" s="3" t="s">
        <v>30</v>
      </c>
      <c r="T3354" s="60">
        <f ca="1"/>
        <v>0.39704952409963801</v>
      </c>
      <c r="U3354" s="60">
        <f ca="1"/>
        <v>-0.75111994990601127</v>
      </c>
      <c r="V3354" s="60">
        <f ca="1"/>
        <v>-2.7937601372194831</v>
      </c>
      <c r="W3354" s="60">
        <f ca="1"/>
        <v>1.4765578457710258</v>
      </c>
      <c r="X3354" s="60">
        <f ca="1"/>
        <v>0.85529804016414479</v>
      </c>
      <c r="Y3354" s="52">
        <f ca="1">$B$14 * EXP(($E$3 - $C$14^2/2) * Y$2 + $C$14*SQRT(Y$2)*T3354)</f>
        <v>113.21458986734775</v>
      </c>
      <c r="Z3354" s="52">
        <f ca="1">Y3354 * EXP(($E$3 - $C$14^2/2) * (Z$2-Y$2) + $C$14*SQRT(Z$2-Y$2)*U3354)</f>
        <v>90.826315168138734</v>
      </c>
      <c r="AA3354" s="52">
        <f ca="1">Z3354 * EXP(($E$3 - $C$14^2/2) * (AA$2-Z$2) + $C$14*SQRT(AA$2-Z$2)*V3354)</f>
        <v>39.481058177475163</v>
      </c>
      <c r="AB3354" s="52">
        <f ca="1">AA3354 * EXP(($E$3 - $C$14^2/2) * (AB$2-AA$2) + $C$14*SQRT(AB$2-AA$2)*W3354)</f>
        <v>61.792893800897943</v>
      </c>
      <c r="AC3354" s="52">
        <f ca="1">AB3354 * EXP(($E$3 - $C$14^2/2) * (AC$2-AB$2) + $C$14*SQRT(AC$2-AB$2)*X3354)</f>
        <v>80.268541564935106</v>
      </c>
      <c r="AD3354" s="47"/>
      <c r="AE3354" s="3" t="s">
        <v>68</v>
      </c>
      <c r="AF3354" s="52" t="b">
        <f ca="1">AND(AF3351&gt;$B$3, NOT(OR($AF3353:AF3353)))</f>
        <v>1</v>
      </c>
      <c r="AG3354" s="52" t="b">
        <f ca="1">AND(AG3351&gt;$B$3, NOT(OR($AF3353:AG3353)))</f>
        <v>1</v>
      </c>
      <c r="AH3354" s="52" t="b">
        <f ca="1">AND(AH3351&gt;$B$3, NOT(OR($AF3353:AH3353)))</f>
        <v>0</v>
      </c>
      <c r="AI3354" s="52" t="b">
        <f ca="1">AND(AI3351&gt;$B$3, NOT(OR($AF3353:AI3353)))</f>
        <v>0</v>
      </c>
      <c r="AJ3354" s="52" t="b">
        <f ca="1">AND(AJ3351&gt;$B$3, NOT(OR($AF3353:AJ3353)))</f>
        <v>0</v>
      </c>
      <c r="AK3354" s="74"/>
      <c r="AL3354" s="70"/>
    </row>
    <row r="3355" spans="6:38" ht="14.55" customHeight="1" x14ac:dyDescent="0.3">
      <c r="F3355" s="79"/>
      <c r="G3355" s="3">
        <v>3353</v>
      </c>
      <c r="H3355" s="61">
        <v>0.76018779756652477</v>
      </c>
      <c r="I3355" s="61">
        <v>2.6614259044675461</v>
      </c>
      <c r="J3355" s="61">
        <v>-0.83964583964382722</v>
      </c>
      <c r="K3355" s="62">
        <v>1.3901627236028473</v>
      </c>
      <c r="L3355" s="60">
        <f t="array" ref="L3355:O3355">TRANSPOSE(MMULT(Option!$B$25:$E$28, TRANSPOSE(H3355:K3355)))</f>
        <v>0.76018779756652477</v>
      </c>
      <c r="M3355" s="60">
        <v>2.7433122517743782</v>
      </c>
      <c r="N3355" s="60">
        <v>0.26353062155399165</v>
      </c>
      <c r="O3355" s="60">
        <v>2.0275821606568081</v>
      </c>
      <c r="P3355" s="56" t="str">
        <f t="shared" si="4211"/>
        <v>671/3</v>
      </c>
      <c r="R3355" s="80">
        <v>839</v>
      </c>
      <c r="S3355" s="3" t="s">
        <v>28</v>
      </c>
      <c r="T3355" s="60">
        <f t="array" aca="1" ref="T3355:T3358" ca="1">TRANSPOSE(OFFSET($L$3, MATCH($R3355 &amp; "/" &amp; T$2, $P$3:$P$5002, 0) - 1, 0, 1, $E$1))</f>
        <v>2.0324915781452639</v>
      </c>
      <c r="U3355" s="60">
        <f t="array" aca="1" ref="U3355:U3358" ca="1">TRANSPOSE(OFFSET($L$3, MATCH($R3355 &amp; "/" &amp; U$2, $P$3:$P$5002, 0) - 1, 0, 1, $E$1))</f>
        <v>-1.6286739139758364</v>
      </c>
      <c r="V3355" s="60">
        <f t="array" aca="1" ref="V3355:V3358" ca="1">TRANSPOSE(OFFSET($L$3, MATCH($R3355 &amp; "/" &amp; V$2, $P$3:$P$5002, 0) - 1, 0, 1, $E$1))</f>
        <v>-0.67233436792467405</v>
      </c>
      <c r="W3355" s="60">
        <f t="array" aca="1" ref="W3355:W3358" ca="1">TRANSPOSE(OFFSET($L$3, MATCH($R3355 &amp; "/" &amp; W$2, $P$3:$P$5002, 0) - 1, 0, 1, $E$1))</f>
        <v>-0.72528883682570067</v>
      </c>
      <c r="X3355" s="60">
        <f t="array" aca="1" ref="X3355:X3358" ca="1">TRANSPOSE(OFFSET($L$3, MATCH($R3355 &amp; "/" &amp; X$2, $P$3:$P$5002, 0) - 1, 0, 1, $E$1))</f>
        <v>0.86489478285090637</v>
      </c>
      <c r="Y3355" s="52">
        <f ca="1">$B$11 * EXP(($E$3 - $C$11^2/2) * Y$2 + $C$11*SQRT(Y$2)*T3355)</f>
        <v>184.91895711177034</v>
      </c>
      <c r="Z3355" s="52">
        <f ca="1">Y3355 * EXP(($E$3 - $C$11^2/2) * (Z$2-Y$2) + $C$11*SQRT(Z$2-Y$2)*U3355)</f>
        <v>114.01334298105932</v>
      </c>
      <c r="AA3355" s="52">
        <f ca="1">Z3355 * EXP(($E$3 - $C$11^2/2) * (AA$2-Z$2) + $C$11*SQRT(AA$2-Z$2)*V3355)</f>
        <v>93.65475248080709</v>
      </c>
      <c r="AB3355" s="52">
        <f ca="1">AA3355 * EXP(($E$3 - $C$11^2/2) * (AB$2-AA$2) + $C$11*SQRT(AB$2-AA$2)*W3355)</f>
        <v>75.718954879844389</v>
      </c>
      <c r="AC3355" s="52">
        <f ca="1">AB3355 * EXP(($E$3 - $C$11^2/2) * (AC$2-AB$2) + $C$11*SQRT(AC$2-AB$2)*X3355)</f>
        <v>98.641982665478892</v>
      </c>
      <c r="AD3355" s="47"/>
      <c r="AE3355" s="3" t="s">
        <v>69</v>
      </c>
      <c r="AF3355" s="20" cm="1">
        <f t="array" aca="1" ref="AF3355" ca="1">MIN(Y3355:Y3358 / $D$11:$D$14)</f>
        <v>1.3130918105137539</v>
      </c>
      <c r="AG3355" s="20" cm="1">
        <f t="array" aca="1" ref="AG3355" ca="1">MIN(Z3355:Z3358 / $D$11:$D$14)</f>
        <v>0.94901012532552553</v>
      </c>
      <c r="AH3355" s="20" cm="1">
        <f t="array" aca="1" ref="AH3355" ca="1">MIN(AA3355:AA3358 / $D$11:$D$14)</f>
        <v>0.93654752480807091</v>
      </c>
      <c r="AI3355" s="20" cm="1">
        <f t="array" aca="1" ref="AI3355" ca="1">MIN(AB3355:AB3358 / $D$11:$D$14)</f>
        <v>0.73347820449595869</v>
      </c>
      <c r="AJ3355" s="20" cm="1">
        <f t="array" aca="1" ref="AJ3355" ca="1">MIN(AC3355:AC3358 / $D$11:$D$14)</f>
        <v>0.66829443385853071</v>
      </c>
      <c r="AK3355" s="72">
        <f t="array" aca="1" ref="AK3355" ca="1">SUMPRODUCT(AF3356:AJ3356, EXP(-$E$3*$AF$2:$AJ$2))</f>
        <v>99879.089572574972</v>
      </c>
      <c r="AL3355" s="70">
        <f ca="1">MAX(AC3356 - $D$11, 0) * EXP(-$E$2*$E$3)</f>
        <v>0</v>
      </c>
    </row>
    <row r="3356" spans="6:38" ht="14.55" customHeight="1" x14ac:dyDescent="0.3">
      <c r="F3356" s="79"/>
      <c r="G3356" s="3">
        <v>3354</v>
      </c>
      <c r="H3356" s="61">
        <v>-0.82124680275470818</v>
      </c>
      <c r="I3356" s="61">
        <v>1.2585113508562837</v>
      </c>
      <c r="J3356" s="61">
        <v>0.92583945542911217</v>
      </c>
      <c r="K3356" s="62">
        <v>-0.65820202651992732</v>
      </c>
      <c r="L3356" s="60">
        <f t="array" ref="L3356:O3356">TRANSPOSE(MMULT(Option!$B$25:$E$28, TRANSPOSE(H3356:K3356)))</f>
        <v>-0.82124680275470818</v>
      </c>
      <c r="M3356" s="60">
        <v>0.82494598455012613</v>
      </c>
      <c r="N3356" s="60">
        <v>0.81423102196711583</v>
      </c>
      <c r="O3356" s="60">
        <v>-0.38188827345702664</v>
      </c>
      <c r="P3356" s="56" t="str">
        <f t="shared" si="4211"/>
        <v>671/4</v>
      </c>
      <c r="R3356" s="80"/>
      <c r="S3356" s="3" t="s">
        <v>29</v>
      </c>
      <c r="T3356" s="60">
        <f ca="1"/>
        <v>1.587461746343386</v>
      </c>
      <c r="U3356" s="60">
        <f ca="1"/>
        <v>-1.4977073691963509</v>
      </c>
      <c r="V3356" s="60">
        <f ca="1"/>
        <v>0.62863559800592739</v>
      </c>
      <c r="W3356" s="60">
        <f ca="1"/>
        <v>-1.8182479625835826</v>
      </c>
      <c r="X3356" s="60">
        <f ca="1"/>
        <v>-0.32689679025746304</v>
      </c>
      <c r="Y3356" s="52">
        <f ca="1">$B$12 * EXP(($E$3 - $C$12^2/2) * Y$2 + $C$12*SQRT(Y$2)*T3356)</f>
        <v>161.80771889626917</v>
      </c>
      <c r="Z3356" s="52">
        <f ca="1">Y3356 * EXP(($E$3 - $C$12^2/2) * (Z$2-Y$2) + $C$12*SQRT(Z$2-Y$2)*U3356)</f>
        <v>103.76165593192121</v>
      </c>
      <c r="AA3356" s="52">
        <f ca="1">Z3356 * EXP(($E$3 - $C$12^2/2) * (AA$2-Z$2) + $C$12*SQRT(AA$2-Z$2)*V3356)</f>
        <v>125.92508649819753</v>
      </c>
      <c r="AB3356" s="52">
        <f ca="1">AA3356 * EXP(($E$3 - $C$12^2/2) * (AB$2-AA$2) + $C$12*SQRT(AB$2-AA$2)*W3356)</f>
        <v>73.347820449595872</v>
      </c>
      <c r="AC3356" s="52">
        <f ca="1">AB3356 * EXP(($E$3 - $C$12^2/2) * (AC$2-AB$2) + $C$12*SQRT(AC$2-AB$2)*X3356)</f>
        <v>66.829443385853068</v>
      </c>
      <c r="AD3356" s="47"/>
      <c r="AE3356" s="3" t="s">
        <v>47</v>
      </c>
      <c r="AF3356" s="64">
        <f t="shared" ref="AF3356" ca="1" si="4242">($B$5*AF3358 + (1 + $B$6)*AF3357)*$B$2</f>
        <v>105000</v>
      </c>
      <c r="AG3356" s="64">
        <f t="shared" ref="AG3356" ca="1" si="4243">($B$5*AG3358 + (1 + $B$6)*AG3357)*$B$2</f>
        <v>0</v>
      </c>
      <c r="AH3356" s="64">
        <f t="shared" ref="AH3356" ca="1" si="4244">($B$5*AH3358 + (1 + $B$6)*AH3357)*$B$2</f>
        <v>0</v>
      </c>
      <c r="AI3356" s="64">
        <f t="shared" ref="AI3356" ca="1" si="4245">($B$5*AI3358 + (1 + $B$6)*AI3357)*$B$2</f>
        <v>0</v>
      </c>
      <c r="AJ3356" s="64" cm="1">
        <f t="array" aca="1" ref="AJ3356" ca="1">($B$5*AJ3358 + (1 + $B$6)*AJ3357 + AND(NOT(AF3357:AJ3357)))*$B$2</f>
        <v>0</v>
      </c>
      <c r="AK3356" s="73"/>
      <c r="AL3356" s="70"/>
    </row>
    <row r="3357" spans="6:38" ht="14.55" customHeight="1" x14ac:dyDescent="0.3">
      <c r="F3357" s="79"/>
      <c r="G3357" s="3">
        <v>3355</v>
      </c>
      <c r="H3357" s="61">
        <v>1.751751585748464</v>
      </c>
      <c r="I3357" s="61">
        <v>0.22261716655155522</v>
      </c>
      <c r="J3357" s="61">
        <v>-0.33933145247034968</v>
      </c>
      <c r="K3357" s="62">
        <v>-1.0492679671830545</v>
      </c>
      <c r="L3357" s="60">
        <f t="array" ref="L3357:O3357">TRANSPOSE(MMULT(Option!$B$25:$E$28, TRANSPOSE(H3357:K3357)))</f>
        <v>1.751751585748464</v>
      </c>
      <c r="M3357" s="60">
        <v>0.90473263764320433</v>
      </c>
      <c r="N3357" s="60">
        <v>0.46095726210002819</v>
      </c>
      <c r="O3357" s="60">
        <v>-0.20577463050025657</v>
      </c>
      <c r="P3357" s="56" t="str">
        <f t="shared" si="4211"/>
        <v>671/5</v>
      </c>
      <c r="R3357" s="80"/>
      <c r="S3357" s="3" t="s">
        <v>31</v>
      </c>
      <c r="T3357" s="60">
        <f ca="1"/>
        <v>1.1230841425497147</v>
      </c>
      <c r="U3357" s="60">
        <f ca="1"/>
        <v>-1.1770626765206686</v>
      </c>
      <c r="V3357" s="60">
        <f ca="1"/>
        <v>0.23195670870437327</v>
      </c>
      <c r="W3357" s="60">
        <f ca="1"/>
        <v>-0.24423579059662759</v>
      </c>
      <c r="X3357" s="60">
        <f ca="1"/>
        <v>-0.13463095058780458</v>
      </c>
      <c r="Y3357" s="52">
        <f ca="1">$B$13 * EXP(($E$3 - $C$13^2/2) * Y$2 + $C$13*SQRT(Y$2)*T3357)</f>
        <v>140.76550611802347</v>
      </c>
      <c r="Z3357" s="52">
        <f ca="1">Y3357 * EXP(($E$3 - $C$13^2/2) * (Z$2-Y$2) + $C$13*SQRT(Z$2-Y$2)*U3357)</f>
        <v>99.382558036618335</v>
      </c>
      <c r="AA3357" s="52">
        <f ca="1">Z3357 * EXP(($E$3 - $C$13^2/2) * (AA$2-Z$2) + $C$13*SQRT(AA$2-Z$2)*V3357)</f>
        <v>107.07865291594211</v>
      </c>
      <c r="AB3357" s="52">
        <f ca="1">AA3357 * EXP(($E$3 - $C$13^2/2) * (AB$2-AA$2) + $C$13*SQRT(AB$2-AA$2)*W3357)</f>
        <v>100.01227227708607</v>
      </c>
      <c r="AC3357" s="52">
        <f ca="1">AB3357 * EXP(($E$3 - $C$13^2/2) * (AC$2-AB$2) + $C$13*SQRT(AC$2-AB$2)*X3357)</f>
        <v>96.534804918891112</v>
      </c>
      <c r="AD3357" s="47"/>
      <c r="AE3357" s="3" t="s">
        <v>46</v>
      </c>
      <c r="AF3357" s="52" t="b">
        <f t="shared" ref="AF3357" ca="1" si="4246">AF3355 &gt;= $B$4</f>
        <v>1</v>
      </c>
      <c r="AG3357" s="52" t="b">
        <f t="array" aca="1" ref="AG3357" ca="1">AND(AG3355 &gt;= $B$4, NOT(OR($AF3357:AF3357)))</f>
        <v>0</v>
      </c>
      <c r="AH3357" s="52" t="b">
        <f t="array" aca="1" ref="AH3357" ca="1">AND(AH3355 &gt;= $B$4, NOT(OR($AF3357:AG3357)))</f>
        <v>0</v>
      </c>
      <c r="AI3357" s="52" t="b">
        <f t="array" aca="1" ref="AI3357" ca="1">AND(AI3355 &gt;= $B$4, NOT(OR($AF3357:AH3357)))</f>
        <v>0</v>
      </c>
      <c r="AJ3357" s="52" t="b">
        <f t="array" aca="1" ref="AJ3357" ca="1">AND(AJ3355 &gt;= $B$4, NOT(OR($AF3357:AI3357)))</f>
        <v>0</v>
      </c>
      <c r="AK3357" s="73"/>
      <c r="AL3357" s="70"/>
    </row>
    <row r="3358" spans="6:38" ht="14.55" customHeight="1" x14ac:dyDescent="0.3">
      <c r="F3358" s="79"/>
      <c r="G3358" s="3">
        <v>3356</v>
      </c>
      <c r="H3358" s="61">
        <v>-0.99545853874716728</v>
      </c>
      <c r="I3358" s="61">
        <v>0.28784213759726113</v>
      </c>
      <c r="J3358" s="61">
        <v>1.930340679300097</v>
      </c>
      <c r="K3358" s="62">
        <v>-0.87555344879869479</v>
      </c>
      <c r="L3358" s="60">
        <f t="array" ref="L3358:O3358">TRANSPOSE(MMULT(Option!$B$25:$E$28, TRANSPOSE(H3358:K3358)))</f>
        <v>-0.99545853874716728</v>
      </c>
      <c r="M3358" s="60">
        <v>-0.13437173875139824</v>
      </c>
      <c r="N3358" s="60">
        <v>1.3726289980561612</v>
      </c>
      <c r="O3358" s="60">
        <v>-0.695823907756419</v>
      </c>
      <c r="P3358" s="56" t="str">
        <f t="shared" si="4211"/>
        <v>672/1</v>
      </c>
      <c r="R3358" s="80"/>
      <c r="S3358" s="3" t="s">
        <v>30</v>
      </c>
      <c r="T3358" s="60">
        <f ca="1"/>
        <v>0.89128172368631464</v>
      </c>
      <c r="U3358" s="60">
        <f ca="1"/>
        <v>-1.099067760222024</v>
      </c>
      <c r="V3358" s="60">
        <f ca="1"/>
        <v>0.28320006127314101</v>
      </c>
      <c r="W3358" s="60">
        <f ca="1"/>
        <v>-0.68773401475883422</v>
      </c>
      <c r="X3358" s="60">
        <f ca="1"/>
        <v>-0.74724059509100615</v>
      </c>
      <c r="Y3358" s="52">
        <f ca="1">$B$14 * EXP(($E$3 - $C$14^2/2) * Y$2 + $C$14*SQRT(Y$2)*T3358)</f>
        <v>131.30918105137539</v>
      </c>
      <c r="Z3358" s="52">
        <f ca="1">Y3358 * EXP(($E$3 - $C$14^2/2) * (Z$2-Y$2) + $C$14*SQRT(Z$2-Y$2)*U3358)</f>
        <v>94.901012532552556</v>
      </c>
      <c r="AA3358" s="52">
        <f ca="1">Z3358 * EXP(($E$3 - $C$14^2/2) * (AA$2-Z$2) + $C$14*SQRT(AA$2-Z$2)*V3358)</f>
        <v>103.83409587255028</v>
      </c>
      <c r="AB3358" s="52">
        <f ca="1">AA3358 * EXP(($E$3 - $C$14^2/2) * (AB$2-AA$2) + $C$14*SQRT(AB$2-AA$2)*W3358)</f>
        <v>84.900008121905302</v>
      </c>
      <c r="AC3358" s="52">
        <f ca="1">AB3358 * EXP(($E$3 - $C$14^2/2) * (AC$2-AB$2) + $C$14*SQRT(AC$2-AB$2)*X3358)</f>
        <v>68.190278483196678</v>
      </c>
      <c r="AD3358" s="47"/>
      <c r="AE3358" s="3" t="s">
        <v>68</v>
      </c>
      <c r="AF3358" s="52" t="b">
        <f ca="1">AND(AF3355&gt;$B$3, NOT(OR($AF3357:AF3357)))</f>
        <v>0</v>
      </c>
      <c r="AG3358" s="52" t="b">
        <f ca="1">AND(AG3355&gt;$B$3, NOT(OR($AF3357:AG3357)))</f>
        <v>0</v>
      </c>
      <c r="AH3358" s="52" t="b">
        <f ca="1">AND(AH3355&gt;$B$3, NOT(OR($AF3357:AH3357)))</f>
        <v>0</v>
      </c>
      <c r="AI3358" s="52" t="b">
        <f ca="1">AND(AI3355&gt;$B$3, NOT(OR($AF3357:AI3357)))</f>
        <v>0</v>
      </c>
      <c r="AJ3358" s="52" t="b">
        <f ca="1">AND(AJ3355&gt;$B$3, NOT(OR($AF3357:AJ3357)))</f>
        <v>0</v>
      </c>
      <c r="AK3358" s="74"/>
      <c r="AL3358" s="70"/>
    </row>
    <row r="3359" spans="6:38" ht="14.55" customHeight="1" x14ac:dyDescent="0.3">
      <c r="F3359" s="79"/>
      <c r="G3359" s="3">
        <v>3357</v>
      </c>
      <c r="H3359" s="61">
        <v>-0.80404106425378985</v>
      </c>
      <c r="I3359" s="61">
        <v>-1.6042772851537024</v>
      </c>
      <c r="J3359" s="61">
        <v>-0.27100805559128704</v>
      </c>
      <c r="K3359" s="62">
        <v>0.8107198514518309</v>
      </c>
      <c r="L3359" s="60">
        <f t="array" ref="L3359:O3359">TRANSPOSE(MMULT(Option!$B$25:$E$28, TRANSPOSE(H3359:K3359)))</f>
        <v>-0.80404106425378985</v>
      </c>
      <c r="M3359" s="60">
        <v>-1.7919608446845352</v>
      </c>
      <c r="N3359" s="60">
        <v>-0.97974393422429518</v>
      </c>
      <c r="O3359" s="60">
        <v>-0.10035118416683042</v>
      </c>
      <c r="P3359" s="56" t="str">
        <f t="shared" si="4211"/>
        <v>672/2</v>
      </c>
      <c r="R3359" s="80">
        <v>840</v>
      </c>
      <c r="S3359" s="3" t="s">
        <v>28</v>
      </c>
      <c r="T3359" s="60">
        <f t="array" aca="1" ref="T3359:T3362" ca="1">TRANSPOSE(OFFSET($L$3, MATCH($R3359 &amp; "/" &amp; T$2, $P$3:$P$5002, 0) - 1, 0, 1, $E$1))</f>
        <v>-1.7154527188478217</v>
      </c>
      <c r="U3359" s="60">
        <f t="array" aca="1" ref="U3359:U3362" ca="1">TRANSPOSE(OFFSET($L$3, MATCH($R3359 &amp; "/" &amp; U$2, $P$3:$P$5002, 0) - 1, 0, 1, $E$1))</f>
        <v>0.28294106516791195</v>
      </c>
      <c r="V3359" s="60">
        <f t="array" aca="1" ref="V3359:V3362" ca="1">TRANSPOSE(OFFSET($L$3, MATCH($R3359 &amp; "/" &amp; V$2, $P$3:$P$5002, 0) - 1, 0, 1, $E$1))</f>
        <v>0.68818463950133135</v>
      </c>
      <c r="W3359" s="60">
        <f t="array" aca="1" ref="W3359:W3362" ca="1">TRANSPOSE(OFFSET($L$3, MATCH($R3359 &amp; "/" &amp; W$2, $P$3:$P$5002, 0) - 1, 0, 1, $E$1))</f>
        <v>-1.1554479374369724</v>
      </c>
      <c r="X3359" s="60">
        <f t="array" aca="1" ref="X3359:X3362" ca="1">TRANSPOSE(OFFSET($L$3, MATCH($R3359 &amp; "/" &amp; X$2, $P$3:$P$5002, 0) - 1, 0, 1, $E$1))</f>
        <v>-0.28371627345750544</v>
      </c>
      <c r="Y3359" s="52">
        <f ca="1">$B$11 * EXP(($E$3 - $C$11^2/2) * Y$2 + $C$11*SQRT(Y$2)*T3359)</f>
        <v>60.071430972847381</v>
      </c>
      <c r="Z3359" s="52">
        <f ca="1">Y3359 * EXP(($E$3 - $C$11^2/2) * (Z$2-Y$2) + $C$11*SQRT(Z$2-Y$2)*U3359)</f>
        <v>65.720880438010639</v>
      </c>
      <c r="AA3359" s="52">
        <f ca="1">Z3359 * EXP(($E$3 - $C$11^2/2) * (AA$2-Z$2) + $C$11*SQRT(AA$2-Z$2)*V3359)</f>
        <v>81.196495042478162</v>
      </c>
      <c r="AB3359" s="52">
        <f ca="1">AA3359 * EXP(($E$3 - $C$11^2/2) * (AB$2-AA$2) + $C$11*SQRT(AB$2-AA$2)*W3359)</f>
        <v>57.698876418226583</v>
      </c>
      <c r="AC3359" s="52">
        <f ca="1">AB3359 * EXP(($E$3 - $C$11^2/2) * (AC$2-AB$2) + $C$11*SQRT(AC$2-AB$2)*X3359)</f>
        <v>53.256657405056423</v>
      </c>
      <c r="AD3359" s="47"/>
      <c r="AE3359" s="3" t="s">
        <v>69</v>
      </c>
      <c r="AF3359" s="20" cm="1">
        <f t="array" aca="1" ref="AF3359" ca="1">MIN(Y3359:Y3362 / $D$11:$D$14)</f>
        <v>0.60071430972847384</v>
      </c>
      <c r="AG3359" s="20" cm="1">
        <f t="array" aca="1" ref="AG3359" ca="1">MIN(Z3359:Z3362 / $D$11:$D$14)</f>
        <v>0.604256176756784</v>
      </c>
      <c r="AH3359" s="20" cm="1">
        <f t="array" aca="1" ref="AH3359" ca="1">MIN(AA3359:AA3362 / $D$11:$D$14)</f>
        <v>0.75888575287962434</v>
      </c>
      <c r="AI3359" s="20" cm="1">
        <f t="array" aca="1" ref="AI3359" ca="1">MIN(AB3359:AB3362 / $D$11:$D$14)</f>
        <v>0.45544778454595741</v>
      </c>
      <c r="AJ3359" s="20" cm="1">
        <f t="array" aca="1" ref="AJ3359" ca="1">MIN(AC3359:AC3362 / $D$11:$D$14)</f>
        <v>0.32077569755906782</v>
      </c>
      <c r="AK3359" s="72">
        <f t="array" aca="1" ref="AK3359" ca="1">SUMPRODUCT(AF3360:AJ3360, EXP(-$E$3*$AF$2:$AJ$2))</f>
        <v>77880.078307140488</v>
      </c>
      <c r="AL3359" s="70">
        <f ca="1">MAX(AC3360 - $D$11, 0) * EXP(-$E$2*$E$3)</f>
        <v>0</v>
      </c>
    </row>
    <row r="3360" spans="6:38" ht="14.55" customHeight="1" x14ac:dyDescent="0.3">
      <c r="F3360" s="79"/>
      <c r="G3360" s="3">
        <v>3358</v>
      </c>
      <c r="H3360" s="61">
        <v>0.79764412625778691</v>
      </c>
      <c r="I3360" s="61">
        <v>0.13373082627512681</v>
      </c>
      <c r="J3360" s="61">
        <v>-1.0588181981795908</v>
      </c>
      <c r="K3360" s="62">
        <v>0.34254352161977447</v>
      </c>
      <c r="L3360" s="60">
        <f t="array" ref="L3360:O3360">TRANSPOSE(MMULT(Option!$B$25:$E$28, TRANSPOSE(H3360:K3360)))</f>
        <v>0.79764412625778691</v>
      </c>
      <c r="M3360" s="60">
        <v>0.44162397733406639</v>
      </c>
      <c r="N3360" s="60">
        <v>-0.57589408013218357</v>
      </c>
      <c r="O3360" s="60">
        <v>0.44075319655910505</v>
      </c>
      <c r="P3360" s="56" t="str">
        <f t="shared" si="4211"/>
        <v>672/3</v>
      </c>
      <c r="R3360" s="80"/>
      <c r="S3360" s="3" t="s">
        <v>29</v>
      </c>
      <c r="T3360" s="60">
        <f ca="1"/>
        <v>1.2509244220318405</v>
      </c>
      <c r="U3360" s="60">
        <f ca="1"/>
        <v>-0.22008510811492926</v>
      </c>
      <c r="V3360" s="60">
        <f ca="1"/>
        <v>-8.3991631191366656E-2</v>
      </c>
      <c r="W3360" s="60">
        <f ca="1"/>
        <v>-0.78972096975861694</v>
      </c>
      <c r="X3360" s="60">
        <f ca="1"/>
        <v>-0.59193308525683963</v>
      </c>
      <c r="Y3360" s="52">
        <f ca="1">$B$12 * EXP(($E$3 - $C$12^2/2) * Y$2 + $C$12*SQRT(Y$2)*T3360)</f>
        <v>146.26901760990006</v>
      </c>
      <c r="Z3360" s="52">
        <f ca="1">Y3360 * EXP(($E$3 - $C$12^2/2) * (Z$2-Y$2) + $C$12*SQRT(Z$2-Y$2)*U3360)</f>
        <v>137.60977746911888</v>
      </c>
      <c r="AA3360" s="52">
        <f ca="1">Z3360 * EXP(($E$3 - $C$12^2/2) * (AA$2-Z$2) + $C$12*SQRT(AA$2-Z$2)*V3360)</f>
        <v>134.85828560305532</v>
      </c>
      <c r="AB3360" s="52">
        <f ca="1">AA3360 * EXP(($E$3 - $C$12^2/2) * (AB$2-AA$2) + $C$12*SQRT(AB$2-AA$2)*W3360)</f>
        <v>106.94430659875361</v>
      </c>
      <c r="AC3360" s="52">
        <f ca="1">AB3360 * EXP(($E$3 - $C$12^2/2) * (AC$2-AB$2) + $C$12*SQRT(AC$2-AB$2)*X3360)</f>
        <v>89.99267465550777</v>
      </c>
      <c r="AD3360" s="47"/>
      <c r="AE3360" s="3" t="s">
        <v>47</v>
      </c>
      <c r="AF3360" s="64">
        <f t="shared" ref="AF3360" ca="1" si="4247">($B$5*AF3362 + (1 + $B$6)*AF3361)*$B$2</f>
        <v>0</v>
      </c>
      <c r="AG3360" s="64">
        <f t="shared" ref="AG3360" ca="1" si="4248">($B$5*AG3362 + (1 + $B$6)*AG3361)*$B$2</f>
        <v>0</v>
      </c>
      <c r="AH3360" s="64">
        <f t="shared" ref="AH3360" ca="1" si="4249">($B$5*AH3362 + (1 + $B$6)*AH3361)*$B$2</f>
        <v>0</v>
      </c>
      <c r="AI3360" s="64">
        <f t="shared" ref="AI3360" ca="1" si="4250">($B$5*AI3362 + (1 + $B$6)*AI3361)*$B$2</f>
        <v>0</v>
      </c>
      <c r="AJ3360" s="64" cm="1">
        <f t="array" aca="1" ref="AJ3360" ca="1">($B$5*AJ3362 + (1 + $B$6)*AJ3361 + AND(NOT(AF3361:AJ3361)))*$B$2</f>
        <v>100000</v>
      </c>
      <c r="AK3360" s="73"/>
      <c r="AL3360" s="70"/>
    </row>
    <row r="3361" spans="6:38" ht="14.55" customHeight="1" x14ac:dyDescent="0.3">
      <c r="F3361" s="79"/>
      <c r="G3361" s="3">
        <v>3359</v>
      </c>
      <c r="H3361" s="61">
        <v>-0.7845831005139442</v>
      </c>
      <c r="I3361" s="61">
        <v>-0.29603745535765064</v>
      </c>
      <c r="J3361" s="61">
        <v>0.81084524855294238</v>
      </c>
      <c r="K3361" s="62">
        <v>6.4754187274532304E-2</v>
      </c>
      <c r="L3361" s="60">
        <f t="array" ref="L3361:O3361">TRANSPOSE(MMULT(Option!$B$25:$E$28, TRANSPOSE(H3361:K3361)))</f>
        <v>-0.7845831005139442</v>
      </c>
      <c r="M3361" s="60">
        <v>-0.58515604974928648</v>
      </c>
      <c r="N3361" s="60">
        <v>0.32081950055915753</v>
      </c>
      <c r="O3361" s="60">
        <v>-0.17764108242420706</v>
      </c>
      <c r="P3361" s="56" t="str">
        <f t="shared" si="4211"/>
        <v>672/4</v>
      </c>
      <c r="R3361" s="80"/>
      <c r="S3361" s="3" t="s">
        <v>31</v>
      </c>
      <c r="T3361" s="60">
        <f ca="1"/>
        <v>-1.6723869880690811</v>
      </c>
      <c r="U3361" s="60">
        <f ca="1"/>
        <v>-4.0136469475292584E-2</v>
      </c>
      <c r="V3361" s="60">
        <f ca="1"/>
        <v>0.74284333710599293</v>
      </c>
      <c r="W3361" s="60">
        <f ca="1"/>
        <v>-1.7185672199684454</v>
      </c>
      <c r="X3361" s="60">
        <f ca="1"/>
        <v>-1.1851298649196906</v>
      </c>
      <c r="Y3361" s="52">
        <f ca="1">$B$13 * EXP(($E$3 - $C$13^2/2) * Y$2 + $C$13*SQRT(Y$2)*T3361)</f>
        <v>60.852572192006669</v>
      </c>
      <c r="Z3361" s="52">
        <f ca="1">Y3361 * EXP(($E$3 - $C$13^2/2) * (Z$2-Y$2) + $C$13*SQRT(Z$2-Y$2)*U3361)</f>
        <v>60.425617675678396</v>
      </c>
      <c r="AA3361" s="52">
        <f ca="1">Z3361 * EXP(($E$3 - $C$13^2/2) * (AA$2-Z$2) + $C$13*SQRT(AA$2-Z$2)*V3361)</f>
        <v>75.888575287962439</v>
      </c>
      <c r="AB3361" s="52">
        <f ca="1">AA3361 * EXP(($E$3 - $C$13^2/2) * (AB$2-AA$2) + $C$13*SQRT(AB$2-AA$2)*W3361)</f>
        <v>45.544778454595743</v>
      </c>
      <c r="AC3361" s="52">
        <f ca="1">AB3361 * EXP(($E$3 - $C$13^2/2) * (AC$2-AB$2) + $C$13*SQRT(AC$2-AB$2)*X3361)</f>
        <v>32.077569755906779</v>
      </c>
      <c r="AD3361" s="47"/>
      <c r="AE3361" s="3" t="s">
        <v>46</v>
      </c>
      <c r="AF3361" s="52" t="b">
        <f t="shared" ref="AF3361" ca="1" si="4251">AF3359 &gt;= $B$4</f>
        <v>0</v>
      </c>
      <c r="AG3361" s="52" t="b">
        <f t="array" aca="1" ref="AG3361" ca="1">AND(AG3359 &gt;= $B$4, NOT(OR($AF3361:AF3361)))</f>
        <v>0</v>
      </c>
      <c r="AH3361" s="52" t="b">
        <f t="array" aca="1" ref="AH3361" ca="1">AND(AH3359 &gt;= $B$4, NOT(OR($AF3361:AG3361)))</f>
        <v>0</v>
      </c>
      <c r="AI3361" s="52" t="b">
        <f t="array" aca="1" ref="AI3361" ca="1">AND(AI3359 &gt;= $B$4, NOT(OR($AF3361:AH3361)))</f>
        <v>0</v>
      </c>
      <c r="AJ3361" s="52" t="b">
        <f t="array" aca="1" ref="AJ3361" ca="1">AND(AJ3359 &gt;= $B$4, NOT(OR($AF3361:AI3361)))</f>
        <v>0</v>
      </c>
      <c r="AK3361" s="73"/>
      <c r="AL3361" s="70"/>
    </row>
    <row r="3362" spans="6:38" ht="14.55" customHeight="1" x14ac:dyDescent="0.3">
      <c r="F3362" s="79"/>
      <c r="G3362" s="3">
        <v>3360</v>
      </c>
      <c r="H3362" s="61">
        <v>0.3125250789771109</v>
      </c>
      <c r="I3362" s="61">
        <v>-0.38551993466385859</v>
      </c>
      <c r="J3362" s="61">
        <v>-0.57172854344425073</v>
      </c>
      <c r="K3362" s="62">
        <v>-1.7681664890787356</v>
      </c>
      <c r="L3362" s="60">
        <f t="array" ref="L3362:O3362">TRANSPOSE(MMULT(Option!$B$25:$E$28, TRANSPOSE(H3362:K3362)))</f>
        <v>0.3125250789771109</v>
      </c>
      <c r="M3362" s="60">
        <v>-0.22832482491146797</v>
      </c>
      <c r="N3362" s="60">
        <v>-0.47809771908127607</v>
      </c>
      <c r="O3362" s="60">
        <v>-1.6017000893380149</v>
      </c>
      <c r="P3362" s="56" t="str">
        <f t="shared" si="4211"/>
        <v>672/5</v>
      </c>
      <c r="R3362" s="80"/>
      <c r="S3362" s="3" t="s">
        <v>30</v>
      </c>
      <c r="T3362" s="60">
        <f ca="1"/>
        <v>-0.93570194203917456</v>
      </c>
      <c r="U3362" s="60">
        <f ca="1"/>
        <v>0.36373433176855646</v>
      </c>
      <c r="V3362" s="60">
        <f ca="1"/>
        <v>-2.5256368602126378E-2</v>
      </c>
      <c r="W3362" s="60">
        <f ca="1"/>
        <v>0.38503209986776854</v>
      </c>
      <c r="X3362" s="60">
        <f ca="1"/>
        <v>-0.31856815287731011</v>
      </c>
      <c r="Y3362" s="52">
        <f ca="1">$B$14 * EXP(($E$3 - $C$14^2/2) * Y$2 + $C$14*SQRT(Y$2)*T3362)</f>
        <v>75.903257620090244</v>
      </c>
      <c r="Z3362" s="52">
        <f ca="1">Y3362 * EXP(($E$3 - $C$14^2/2) * (Z$2-Y$2) + $C$14*SQRT(Z$2-Y$2)*U3362)</f>
        <v>85.078971608085212</v>
      </c>
      <c r="AA3362" s="52">
        <f ca="1">Z3362 * EXP(($E$3 - $C$14^2/2) * (AA$2-Z$2) + $C$14*SQRT(AA$2-Z$2)*V3362)</f>
        <v>84.86001294557127</v>
      </c>
      <c r="AB3362" s="52">
        <f ca="1">AA3362 * EXP(($E$3 - $C$14^2/2) * (AB$2-AA$2) + $C$14*SQRT(AB$2-AA$2)*W3362)</f>
        <v>95.72817093579539</v>
      </c>
      <c r="AC3362" s="52">
        <f ca="1">AB3362 * EXP(($E$3 - $C$14^2/2) * (AC$2-AB$2) + $C$14*SQRT(AC$2-AB$2)*X3362)</f>
        <v>87.439067243594963</v>
      </c>
      <c r="AD3362" s="47"/>
      <c r="AE3362" s="3" t="s">
        <v>68</v>
      </c>
      <c r="AF3362" s="52" t="b">
        <f ca="1">AND(AF3359&gt;$B$3, NOT(OR($AF3361:AF3361)))</f>
        <v>0</v>
      </c>
      <c r="AG3362" s="52" t="b">
        <f ca="1">AND(AG3359&gt;$B$3, NOT(OR($AF3361:AG3361)))</f>
        <v>0</v>
      </c>
      <c r="AH3362" s="52" t="b">
        <f ca="1">AND(AH3359&gt;$B$3, NOT(OR($AF3361:AH3361)))</f>
        <v>0</v>
      </c>
      <c r="AI3362" s="52" t="b">
        <f ca="1">AND(AI3359&gt;$B$3, NOT(OR($AF3361:AI3361)))</f>
        <v>0</v>
      </c>
      <c r="AJ3362" s="52" t="b">
        <f ca="1">AND(AJ3359&gt;$B$3, NOT(OR($AF3361:AJ3361)))</f>
        <v>0</v>
      </c>
      <c r="AK3362" s="74"/>
      <c r="AL3362" s="70"/>
    </row>
    <row r="3363" spans="6:38" ht="14.55" customHeight="1" x14ac:dyDescent="0.3">
      <c r="F3363" s="79"/>
      <c r="G3363" s="3">
        <v>3361</v>
      </c>
      <c r="H3363" s="61">
        <v>-0.73294924753911239</v>
      </c>
      <c r="I3363" s="61">
        <v>1.7696892965544531</v>
      </c>
      <c r="J3363" s="61">
        <v>1.2960679152833925</v>
      </c>
      <c r="K3363" s="62">
        <v>0.62462230422749232</v>
      </c>
      <c r="L3363" s="60">
        <f t="array" ref="L3363:O3363">TRANSPOSE(MMULT(Option!$B$25:$E$28, TRANSPOSE(H3363:K3363)))</f>
        <v>-0.73294924753911239</v>
      </c>
      <c r="M3363" s="60">
        <v>1.3287673325871419</v>
      </c>
      <c r="N3363" s="60">
        <v>1.3085832343493358</v>
      </c>
      <c r="O3363" s="60">
        <v>0.95809487797433879</v>
      </c>
      <c r="P3363" s="56" t="str">
        <f t="shared" si="4211"/>
        <v>673/1</v>
      </c>
      <c r="R3363" s="80">
        <v>841</v>
      </c>
      <c r="S3363" s="3" t="s">
        <v>28</v>
      </c>
      <c r="T3363" s="60">
        <f t="array" aca="1" ref="T3363:T3366" ca="1">TRANSPOSE(OFFSET($L$3, MATCH($R3363 &amp; "/" &amp; T$2, $P$3:$P$5002, 0) - 1, 0, 1, $E$1))</f>
        <v>-1.1850239079924123</v>
      </c>
      <c r="U3363" s="60">
        <f t="array" aca="1" ref="U3363:U3366" ca="1">TRANSPOSE(OFFSET($L$3, MATCH($R3363 &amp; "/" &amp; U$2, $P$3:$P$5002, 0) - 1, 0, 1, $E$1))</f>
        <v>-0.41160034512771726</v>
      </c>
      <c r="V3363" s="60">
        <f t="array" aca="1" ref="V3363:V3366" ca="1">TRANSPOSE(OFFSET($L$3, MATCH($R3363 &amp; "/" &amp; V$2, $P$3:$P$5002, 0) - 1, 0, 1, $E$1))</f>
        <v>-0.37373247425806799</v>
      </c>
      <c r="W3363" s="60">
        <f t="array" aca="1" ref="W3363:W3366" ca="1">TRANSPOSE(OFFSET($L$3, MATCH($R3363 &amp; "/" &amp; W$2, $P$3:$P$5002, 0) - 1, 0, 1, $E$1))</f>
        <v>-0.9167391652404594</v>
      </c>
      <c r="X3363" s="60">
        <f t="array" aca="1" ref="X3363:X3366" ca="1">TRANSPOSE(OFFSET($L$3, MATCH($R3363 &amp; "/" &amp; X$2, $P$3:$P$5002, 0) - 1, 0, 1, $E$1))</f>
        <v>1.1611661660080803</v>
      </c>
      <c r="Y3363" s="52">
        <f ca="1">$B$11 * EXP(($E$3 - $C$11^2/2) * Y$2 + $C$11*SQRT(Y$2)*T3363)</f>
        <v>70.433078198657199</v>
      </c>
      <c r="Z3363" s="52">
        <f ca="1">Y3363 * EXP(($E$3 - $C$11^2/2) * (Z$2-Y$2) + $C$11*SQRT(Z$2-Y$2)*U3363)</f>
        <v>62.563554373233984</v>
      </c>
      <c r="AA3363" s="52">
        <f ca="1">Z3363 * EXP(($E$3 - $C$11^2/2) * (AA$2-Z$2) + $C$11*SQRT(AA$2-Z$2)*V3363)</f>
        <v>56.208228893559294</v>
      </c>
      <c r="AB3363" s="52">
        <f ca="1">AA3363 * EXP(($E$3 - $C$11^2/2) * (AB$2-AA$2) + $C$11*SQRT(AB$2-AA$2)*W3363)</f>
        <v>42.907276125289485</v>
      </c>
      <c r="AC3363" s="52">
        <f ca="1">AB3363 * EXP(($E$3 - $C$11^2/2) * (AC$2-AB$2) + $C$11*SQRT(AC$2-AB$2)*X3363)</f>
        <v>61.092631895951094</v>
      </c>
      <c r="AD3363" s="47"/>
      <c r="AE3363" s="3" t="s">
        <v>69</v>
      </c>
      <c r="AF3363" s="20" cm="1">
        <f t="array" aca="1" ref="AF3363" ca="1">MIN(Y3363:Y3366 / $D$11:$D$14)</f>
        <v>0.67132091430227514</v>
      </c>
      <c r="AG3363" s="20" cm="1">
        <f t="array" aca="1" ref="AG3363" ca="1">MIN(Z3363:Z3366 / $D$11:$D$14)</f>
        <v>0.48005031409034588</v>
      </c>
      <c r="AH3363" s="20" cm="1">
        <f t="array" aca="1" ref="AH3363" ca="1">MIN(AA3363:AA3366 / $D$11:$D$14)</f>
        <v>0.56208228893559298</v>
      </c>
      <c r="AI3363" s="20" cm="1">
        <f t="array" aca="1" ref="AI3363" ca="1">MIN(AB3363:AB3366 / $D$11:$D$14)</f>
        <v>0.42907276125289484</v>
      </c>
      <c r="AJ3363" s="20" cm="1">
        <f t="array" aca="1" ref="AJ3363" ca="1">MIN(AC3363:AC3366 / $D$11:$D$14)</f>
        <v>0.50850313508893297</v>
      </c>
      <c r="AK3363" s="72">
        <f t="array" aca="1" ref="AK3363" ca="1">SUMPRODUCT(AF3364:AJ3364, EXP(-$E$3*$AF$2:$AJ$2))</f>
        <v>77880.078307140488</v>
      </c>
      <c r="AL3363" s="70">
        <f ca="1">MAX(AC3364 - $D$11, 0) * EXP(-$E$2*$E$3)</f>
        <v>0</v>
      </c>
    </row>
    <row r="3364" spans="6:38" ht="14.55" customHeight="1" x14ac:dyDescent="0.3">
      <c r="F3364" s="79"/>
      <c r="G3364" s="3">
        <v>3362</v>
      </c>
      <c r="H3364" s="61">
        <v>0.32888207476337744</v>
      </c>
      <c r="I3364" s="61">
        <v>0.12583427977000058</v>
      </c>
      <c r="J3364" s="61">
        <v>-0.37450933179640505</v>
      </c>
      <c r="K3364" s="62">
        <v>0.11915070340433073</v>
      </c>
      <c r="L3364" s="60">
        <f t="array" ref="L3364:O3364">TRANSPOSE(MMULT(Option!$B$25:$E$28, TRANSPOSE(H3364:K3364)))</f>
        <v>0.32888207476337744</v>
      </c>
      <c r="M3364" s="60">
        <v>0.24688185231860657</v>
      </c>
      <c r="N3364" s="60">
        <v>-0.16443133663173512</v>
      </c>
      <c r="O3364" s="60">
        <v>0.19344180879828921</v>
      </c>
      <c r="P3364" s="56" t="str">
        <f t="shared" si="4211"/>
        <v>673/2</v>
      </c>
      <c r="R3364" s="80"/>
      <c r="S3364" s="3" t="s">
        <v>29</v>
      </c>
      <c r="T3364" s="60">
        <f ca="1"/>
        <v>-1.3450266453202118</v>
      </c>
      <c r="U3364" s="60">
        <f ca="1"/>
        <v>-0.39022689902416702</v>
      </c>
      <c r="V3364" s="60">
        <f ca="1"/>
        <v>-0.15761460104460531</v>
      </c>
      <c r="W3364" s="60">
        <f ca="1"/>
        <v>-0.63113220209718368</v>
      </c>
      <c r="X3364" s="60">
        <f ca="1"/>
        <v>1.8951109558915888</v>
      </c>
      <c r="Y3364" s="52">
        <f ca="1">$B$12 * EXP(($E$3 - $C$12^2/2) * Y$2 + $C$12*SQRT(Y$2)*T3364)</f>
        <v>67.132091430227518</v>
      </c>
      <c r="Z3364" s="52">
        <f ca="1">Y3364 * EXP(($E$3 - $C$12^2/2) * (Z$2-Y$2) + $C$12*SQRT(Z$2-Y$2)*U3364)</f>
        <v>60.014975496328802</v>
      </c>
      <c r="AA3364" s="52">
        <f ca="1">Z3364 * EXP(($E$3 - $C$12^2/2) * (AA$2-Z$2) + $C$12*SQRT(AA$2-Z$2)*V3364)</f>
        <v>57.530183607069041</v>
      </c>
      <c r="AB3364" s="52">
        <f ca="1">AA3364 * EXP(($E$3 - $C$12^2/2) * (AB$2-AA$2) + $C$12*SQRT(AB$2-AA$2)*W3364)</f>
        <v>47.845165664126313</v>
      </c>
      <c r="AC3364" s="52">
        <f ca="1">AB3364 * EXP(($E$3 - $C$12^2/2) * (AC$2-AB$2) + $C$12*SQRT(AC$2-AB$2)*X3364)</f>
        <v>84.902485500217693</v>
      </c>
      <c r="AD3364" s="47"/>
      <c r="AE3364" s="3" t="s">
        <v>47</v>
      </c>
      <c r="AF3364" s="64">
        <f t="shared" ref="AF3364" ca="1" si="4252">($B$5*AF3366 + (1 + $B$6)*AF3365)*$B$2</f>
        <v>0</v>
      </c>
      <c r="AG3364" s="64">
        <f t="shared" ref="AG3364" ca="1" si="4253">($B$5*AG3366 + (1 + $B$6)*AG3365)*$B$2</f>
        <v>0</v>
      </c>
      <c r="AH3364" s="64">
        <f t="shared" ref="AH3364" ca="1" si="4254">($B$5*AH3366 + (1 + $B$6)*AH3365)*$B$2</f>
        <v>0</v>
      </c>
      <c r="AI3364" s="64">
        <f t="shared" ref="AI3364" ca="1" si="4255">($B$5*AI3366 + (1 + $B$6)*AI3365)*$B$2</f>
        <v>0</v>
      </c>
      <c r="AJ3364" s="64" cm="1">
        <f t="array" aca="1" ref="AJ3364" ca="1">($B$5*AJ3366 + (1 + $B$6)*AJ3365 + AND(NOT(AF3365:AJ3365)))*$B$2</f>
        <v>100000</v>
      </c>
      <c r="AK3364" s="73"/>
      <c r="AL3364" s="70"/>
    </row>
    <row r="3365" spans="6:38" ht="14.55" customHeight="1" x14ac:dyDescent="0.3">
      <c r="F3365" s="79"/>
      <c r="G3365" s="3">
        <v>3363</v>
      </c>
      <c r="H3365" s="61">
        <v>0.27490631555632938</v>
      </c>
      <c r="I3365" s="61">
        <v>8.4694116174429984E-2</v>
      </c>
      <c r="J3365" s="61">
        <v>9.0034640541667627E-2</v>
      </c>
      <c r="K3365" s="62">
        <v>2.2676403591538445</v>
      </c>
      <c r="L3365" s="60">
        <f t="array" ref="L3365:O3365">TRANSPOSE(MMULT(Option!$B$25:$E$28, TRANSPOSE(H3365:K3365)))</f>
        <v>0.27490631555632938</v>
      </c>
      <c r="M3365" s="60">
        <v>0.18758596587987358</v>
      </c>
      <c r="N3365" s="60">
        <v>0.21121898288417268</v>
      </c>
      <c r="O3365" s="60">
        <v>2.0916048021666738</v>
      </c>
      <c r="P3365" s="56" t="str">
        <f t="shared" si="4211"/>
        <v>673/3</v>
      </c>
      <c r="R3365" s="80"/>
      <c r="S3365" s="3" t="s">
        <v>31</v>
      </c>
      <c r="T3365" s="60">
        <f ca="1"/>
        <v>-0.34579586831894271</v>
      </c>
      <c r="U3365" s="60">
        <f ca="1"/>
        <v>-2.1337519968543441</v>
      </c>
      <c r="V3365" s="60">
        <f ca="1"/>
        <v>0.77808921725769786</v>
      </c>
      <c r="W3365" s="60">
        <f ca="1"/>
        <v>-0.59356569066208564</v>
      </c>
      <c r="X3365" s="60">
        <f ca="1"/>
        <v>-4.2588655241975415E-2</v>
      </c>
      <c r="Y3365" s="52">
        <f ca="1">$B$13 * EXP(($E$3 - $C$13^2/2) * Y$2 + $C$13*SQRT(Y$2)*T3365)</f>
        <v>90.597935470901703</v>
      </c>
      <c r="Z3365" s="52">
        <f ca="1">Y3365 * EXP(($E$3 - $C$13^2/2) * (Z$2-Y$2) + $C$13*SQRT(Z$2-Y$2)*U3365)</f>
        <v>48.005031409034586</v>
      </c>
      <c r="AA3365" s="52">
        <f ca="1">Z3365 * EXP(($E$3 - $C$13^2/2) * (AA$2-Z$2) + $C$13*SQRT(AA$2-Z$2)*V3365)</f>
        <v>60.93042208508097</v>
      </c>
      <c r="AB3365" s="52">
        <f ca="1">AA3365 * EXP(($E$3 - $C$13^2/2) * (AB$2-AA$2) + $C$13*SQRT(AB$2-AA$2)*W3365)</f>
        <v>51.247297474066507</v>
      </c>
      <c r="AC3365" s="52">
        <f ca="1">AB3365 * EXP(($E$3 - $C$13^2/2) * (AC$2-AB$2) + $C$13*SQRT(AC$2-AB$2)*X3365)</f>
        <v>50.850313508893301</v>
      </c>
      <c r="AD3365" s="47"/>
      <c r="AE3365" s="3" t="s">
        <v>46</v>
      </c>
      <c r="AF3365" s="52" t="b">
        <f t="shared" ref="AF3365" ca="1" si="4256">AF3363 &gt;= $B$4</f>
        <v>0</v>
      </c>
      <c r="AG3365" s="52" t="b">
        <f t="array" aca="1" ref="AG3365" ca="1">AND(AG3363 &gt;= $B$4, NOT(OR($AF3365:AF3365)))</f>
        <v>0</v>
      </c>
      <c r="AH3365" s="52" t="b">
        <f t="array" aca="1" ref="AH3365" ca="1">AND(AH3363 &gt;= $B$4, NOT(OR($AF3365:AG3365)))</f>
        <v>0</v>
      </c>
      <c r="AI3365" s="52" t="b">
        <f t="array" aca="1" ref="AI3365" ca="1">AND(AI3363 &gt;= $B$4, NOT(OR($AF3365:AH3365)))</f>
        <v>0</v>
      </c>
      <c r="AJ3365" s="52" t="b">
        <f t="array" aca="1" ref="AJ3365" ca="1">AND(AJ3363 &gt;= $B$4, NOT(OR($AF3365:AI3365)))</f>
        <v>0</v>
      </c>
      <c r="AK3365" s="73"/>
      <c r="AL3365" s="70"/>
    </row>
    <row r="3366" spans="6:38" ht="14.55" customHeight="1" x14ac:dyDescent="0.3">
      <c r="F3366" s="79"/>
      <c r="G3366" s="3">
        <v>3364</v>
      </c>
      <c r="H3366" s="61">
        <v>-0.23098062680770531</v>
      </c>
      <c r="I3366" s="61">
        <v>0.42524908949431472</v>
      </c>
      <c r="J3366" s="61">
        <v>-0.24355097925063013</v>
      </c>
      <c r="K3366" s="62">
        <v>-0.48661751599016878</v>
      </c>
      <c r="L3366" s="60">
        <f t="array" ref="L3366:O3366">TRANSPOSE(MMULT(Option!$B$25:$E$28, TRANSPOSE(H3366:K3366)))</f>
        <v>-0.23098062680770531</v>
      </c>
      <c r="M3366" s="60">
        <v>0.29735497764066732</v>
      </c>
      <c r="N3366" s="60">
        <v>-0.1949491763376498</v>
      </c>
      <c r="O3366" s="60">
        <v>-0.44528652809522051</v>
      </c>
      <c r="P3366" s="56" t="str">
        <f t="shared" si="4211"/>
        <v>673/4</v>
      </c>
      <c r="R3366" s="80"/>
      <c r="S3366" s="3" t="s">
        <v>30</v>
      </c>
      <c r="T3366" s="60">
        <f ca="1"/>
        <v>0.78678698594877505</v>
      </c>
      <c r="U3366" s="60">
        <f ca="1"/>
        <v>0.38565586149818576</v>
      </c>
      <c r="V3366" s="60">
        <f ca="1"/>
        <v>8.6219263345277686E-2</v>
      </c>
      <c r="W3366" s="60">
        <f ca="1"/>
        <v>-1.3562093427544131</v>
      </c>
      <c r="X3366" s="60">
        <f ca="1"/>
        <v>0.43155622680130801</v>
      </c>
      <c r="Y3366" s="52">
        <f ca="1">$B$14 * EXP(($E$3 - $C$14^2/2) * Y$2 + $C$14*SQRT(Y$2)*T3366)</f>
        <v>127.25669687824572</v>
      </c>
      <c r="Z3366" s="52">
        <f ca="1">Y3366 * EXP(($E$3 - $C$14^2/2) * (Z$2-Y$2) + $C$14*SQRT(Z$2-Y$2)*U3366)</f>
        <v>143.58153187379415</v>
      </c>
      <c r="AA3366" s="52">
        <f ca="1">Z3366 * EXP(($E$3 - $C$14^2/2) * (AA$2-Z$2) + $C$14*SQRT(AA$2-Z$2)*V3366)</f>
        <v>148.08239165354763</v>
      </c>
      <c r="AB3366" s="52">
        <f ca="1">AA3366 * EXP(($E$3 - $C$14^2/2) * (AB$2-AA$2) + $C$14*SQRT(AB$2-AA$2)*W3366)</f>
        <v>99.077861062080032</v>
      </c>
      <c r="AC3366" s="52">
        <f ca="1">AB3366 * EXP(($E$3 - $C$14^2/2) * (AC$2-AB$2) + $C$14*SQRT(AC$2-AB$2)*X3366)</f>
        <v>113.33781637840715</v>
      </c>
      <c r="AD3366" s="47"/>
      <c r="AE3366" s="3" t="s">
        <v>68</v>
      </c>
      <c r="AF3366" s="52" t="b">
        <f ca="1">AND(AF3363&gt;$B$3, NOT(OR($AF3365:AF3365)))</f>
        <v>0</v>
      </c>
      <c r="AG3366" s="52" t="b">
        <f ca="1">AND(AG3363&gt;$B$3, NOT(OR($AF3365:AG3365)))</f>
        <v>0</v>
      </c>
      <c r="AH3366" s="52" t="b">
        <f ca="1">AND(AH3363&gt;$B$3, NOT(OR($AF3365:AH3365)))</f>
        <v>0</v>
      </c>
      <c r="AI3366" s="52" t="b">
        <f ca="1">AND(AI3363&gt;$B$3, NOT(OR($AF3365:AI3365)))</f>
        <v>0</v>
      </c>
      <c r="AJ3366" s="52" t="b">
        <f ca="1">AND(AJ3363&gt;$B$3, NOT(OR($AF3365:AJ3365)))</f>
        <v>0</v>
      </c>
      <c r="AK3366" s="74"/>
      <c r="AL3366" s="70"/>
    </row>
    <row r="3367" spans="6:38" ht="14.55" customHeight="1" x14ac:dyDescent="0.3">
      <c r="F3367" s="79"/>
      <c r="G3367" s="3">
        <v>3365</v>
      </c>
      <c r="H3367" s="61">
        <v>0.25476775836022536</v>
      </c>
      <c r="I3367" s="61">
        <v>-1.345502019594323</v>
      </c>
      <c r="J3367" s="61">
        <v>-0.53059739912935988</v>
      </c>
      <c r="K3367" s="62">
        <v>-8.9785548292927869E-2</v>
      </c>
      <c r="L3367" s="60">
        <f t="array" ref="L3367:O3367">TRANSPOSE(MMULT(Option!$B$25:$E$28, TRANSPOSE(H3367:K3367)))</f>
        <v>0.25476775836022536</v>
      </c>
      <c r="M3367" s="60">
        <v>-1.1312658671572982</v>
      </c>
      <c r="N3367" s="60">
        <v>-0.71645706754985772</v>
      </c>
      <c r="O3367" s="60">
        <v>-0.43087778918991526</v>
      </c>
      <c r="P3367" s="56" t="str">
        <f t="shared" si="4211"/>
        <v>673/5</v>
      </c>
      <c r="R3367" s="80">
        <v>842</v>
      </c>
      <c r="S3367" s="3" t="s">
        <v>28</v>
      </c>
      <c r="T3367" s="60">
        <f t="array" aca="1" ref="T3367:T3370" ca="1">TRANSPOSE(OFFSET($L$3, MATCH($R3367 &amp; "/" &amp; T$2, $P$3:$P$5002, 0) - 1, 0, 1, $E$1))</f>
        <v>-0.72539902464906392</v>
      </c>
      <c r="U3367" s="60">
        <f t="array" aca="1" ref="U3367:U3370" ca="1">TRANSPOSE(OFFSET($L$3, MATCH($R3367 &amp; "/" &amp; U$2, $P$3:$P$5002, 0) - 1, 0, 1, $E$1))</f>
        <v>-1.8232765300192153</v>
      </c>
      <c r="V3367" s="60">
        <f t="array" aca="1" ref="V3367:V3370" ca="1">TRANSPOSE(OFFSET($L$3, MATCH($R3367 &amp; "/" &amp; V$2, $P$3:$P$5002, 0) - 1, 0, 1, $E$1))</f>
        <v>0.16224199051218757</v>
      </c>
      <c r="W3367" s="60">
        <f t="array" aca="1" ref="W3367:W3370" ca="1">TRANSPOSE(OFFSET($L$3, MATCH($R3367 &amp; "/" &amp; W$2, $P$3:$P$5002, 0) - 1, 0, 1, $E$1))</f>
        <v>1.3802217708173061</v>
      </c>
      <c r="X3367" s="60">
        <f t="array" aca="1" ref="X3367:X3370" ca="1">TRANSPOSE(OFFSET($L$3, MATCH($R3367 &amp; "/" &amp; X$2, $P$3:$P$5002, 0) - 1, 0, 1, $E$1))</f>
        <v>-0.43180581138211666</v>
      </c>
      <c r="Y3367" s="52">
        <f ca="1">$B$11 * EXP(($E$3 - $C$11^2/2) * Y$2 + $C$11*SQRT(Y$2)*T3367)</f>
        <v>80.846353146555941</v>
      </c>
      <c r="Z3367" s="52">
        <f ca="1">Y3367 * EXP(($E$3 - $C$11^2/2) * (Z$2-Y$2) + $C$11*SQRT(Z$2-Y$2)*U3367)</f>
        <v>47.019740284603941</v>
      </c>
      <c r="AA3367" s="52">
        <f ca="1">Z3367 * EXP(($E$3 - $C$11^2/2) * (AA$2-Z$2) + $C$11*SQRT(AA$2-Z$2)*V3367)</f>
        <v>49.612365978565094</v>
      </c>
      <c r="AB3367" s="52">
        <f ca="1">AA3367 * EXP(($E$3 - $C$11^2/2) * (AB$2-AA$2) + $C$11*SQRT(AB$2-AA$2)*W3367)</f>
        <v>75.437662125070929</v>
      </c>
      <c r="AC3367" s="52">
        <f ca="1">AB3367 * EXP(($E$3 - $C$11^2/2) * (AC$2-AB$2) + $C$11*SQRT(AC$2-AB$2)*X3367)</f>
        <v>66.604017901089577</v>
      </c>
      <c r="AD3367" s="47"/>
      <c r="AE3367" s="3" t="s">
        <v>69</v>
      </c>
      <c r="AF3367" s="20" cm="1">
        <f t="array" aca="1" ref="AF3367" ca="1">MIN(Y3367:Y3370 / $D$11:$D$14)</f>
        <v>0.78095737641632124</v>
      </c>
      <c r="AG3367" s="20" cm="1">
        <f t="array" aca="1" ref="AG3367" ca="1">MIN(Z3367:Z3370 / $D$11:$D$14)</f>
        <v>0.47019740284603939</v>
      </c>
      <c r="AH3367" s="20" cm="1">
        <f t="array" aca="1" ref="AH3367" ca="1">MIN(AA3367:AA3370 / $D$11:$D$14)</f>
        <v>0.4243946403349847</v>
      </c>
      <c r="AI3367" s="20" cm="1">
        <f t="array" aca="1" ref="AI3367" ca="1">MIN(AB3367:AB3370 / $D$11:$D$14)</f>
        <v>0.46607679104065058</v>
      </c>
      <c r="AJ3367" s="20" cm="1">
        <f t="array" aca="1" ref="AJ3367" ca="1">MIN(AC3367:AC3370 / $D$11:$D$14)</f>
        <v>0.41737987527368614</v>
      </c>
      <c r="AK3367" s="72">
        <f t="array" aca="1" ref="AK3367" ca="1">SUMPRODUCT(AF3368:AJ3368, EXP(-$E$3*$AF$2:$AJ$2))</f>
        <v>77880.078307140488</v>
      </c>
      <c r="AL3367" s="70">
        <f ca="1">MAX(AC3368 - $D$11, 0) * EXP(-$E$2*$E$3)</f>
        <v>0</v>
      </c>
    </row>
    <row r="3368" spans="6:38" ht="14.55" customHeight="1" x14ac:dyDescent="0.3">
      <c r="F3368" s="79"/>
      <c r="G3368" s="3">
        <v>3366</v>
      </c>
      <c r="H3368" s="61">
        <v>0.80366069836950027</v>
      </c>
      <c r="I3368" s="61">
        <v>0.36695411516828735</v>
      </c>
      <c r="J3368" s="61">
        <v>0.31105220001634515</v>
      </c>
      <c r="K3368" s="62">
        <v>-0.43474403252578875</v>
      </c>
      <c r="L3368" s="60">
        <f t="array" ref="L3368:O3368">TRANSPOSE(MMULT(Option!$B$25:$E$28, TRANSPOSE(H3368:K3368)))</f>
        <v>0.80366069836950027</v>
      </c>
      <c r="M3368" s="60">
        <v>0.65778328121464402</v>
      </c>
      <c r="N3368" s="60">
        <v>0.69075570095640471</v>
      </c>
      <c r="O3368" s="60">
        <v>0.10597404834364327</v>
      </c>
      <c r="P3368" s="56" t="str">
        <f t="shared" si="4211"/>
        <v>674/1</v>
      </c>
      <c r="R3368" s="80"/>
      <c r="S3368" s="3" t="s">
        <v>29</v>
      </c>
      <c r="T3368" s="60">
        <f ca="1"/>
        <v>-0.48314633612566471</v>
      </c>
      <c r="U3368" s="60">
        <f ca="1"/>
        <v>-0.66972822717150748</v>
      </c>
      <c r="V3368" s="60">
        <f ca="1"/>
        <v>-0.71689783463881873</v>
      </c>
      <c r="W3368" s="60">
        <f ca="1"/>
        <v>1.5435161710115186</v>
      </c>
      <c r="X3368" s="60">
        <f ca="1"/>
        <v>-0.38496866898727145</v>
      </c>
      <c r="Y3368" s="52">
        <f ca="1">$B$12 * EXP(($E$3 - $C$12^2/2) * Y$2 + $C$12*SQRT(Y$2)*T3368)</f>
        <v>86.940700703556203</v>
      </c>
      <c r="Z3368" s="52">
        <f ca="1">Y3368 * EXP(($E$3 - $C$12^2/2) * (Z$2-Y$2) + $C$12*SQRT(Z$2-Y$2)*U3368)</f>
        <v>71.472146688509781</v>
      </c>
      <c r="AA3368" s="52">
        <f ca="1">Z3368 * EXP(($E$3 - $C$12^2/2) * (AA$2-Z$2) + $C$12*SQRT(AA$2-Z$2)*V3368)</f>
        <v>57.930178511498291</v>
      </c>
      <c r="AB3368" s="52">
        <f ca="1">AA3368 * EXP(($E$3 - $C$12^2/2) * (AB$2-AA$2) + $C$12*SQRT(AB$2-AA$2)*W3368)</f>
        <v>92.50783262039684</v>
      </c>
      <c r="AC3368" s="52">
        <f ca="1">AB3368 * EXP(($E$3 - $C$12^2/2) * (AC$2-AB$2) + $C$12*SQRT(AC$2-AB$2)*X3368)</f>
        <v>82.831027314092765</v>
      </c>
      <c r="AD3368" s="47"/>
      <c r="AE3368" s="3" t="s">
        <v>47</v>
      </c>
      <c r="AF3368" s="64">
        <f t="shared" ref="AF3368" ca="1" si="4257">($B$5*AF3370 + (1 + $B$6)*AF3369)*$B$2</f>
        <v>0</v>
      </c>
      <c r="AG3368" s="64">
        <f t="shared" ref="AG3368" ca="1" si="4258">($B$5*AG3370 + (1 + $B$6)*AG3369)*$B$2</f>
        <v>0</v>
      </c>
      <c r="AH3368" s="64">
        <f t="shared" ref="AH3368" ca="1" si="4259">($B$5*AH3370 + (1 + $B$6)*AH3369)*$B$2</f>
        <v>0</v>
      </c>
      <c r="AI3368" s="64">
        <f t="shared" ref="AI3368" ca="1" si="4260">($B$5*AI3370 + (1 + $B$6)*AI3369)*$B$2</f>
        <v>0</v>
      </c>
      <c r="AJ3368" s="64" cm="1">
        <f t="array" aca="1" ref="AJ3368" ca="1">($B$5*AJ3370 + (1 + $B$6)*AJ3369 + AND(NOT(AF3369:AJ3369)))*$B$2</f>
        <v>100000</v>
      </c>
      <c r="AK3368" s="73"/>
      <c r="AL3368" s="70"/>
    </row>
    <row r="3369" spans="6:38" ht="14.55" customHeight="1" x14ac:dyDescent="0.3">
      <c r="F3369" s="79"/>
      <c r="G3369" s="3">
        <v>3367</v>
      </c>
      <c r="H3369" s="61">
        <v>1.2563144533581012</v>
      </c>
      <c r="I3369" s="61">
        <v>0.33881248522366769</v>
      </c>
      <c r="J3369" s="61">
        <v>-0.20864050960118746</v>
      </c>
      <c r="K3369" s="62">
        <v>0.2507634239982563</v>
      </c>
      <c r="L3369" s="60">
        <f t="array" ref="L3369:O3369">TRANSPOSE(MMULT(Option!$B$25:$E$28, TRANSPOSE(H3369:K3369)))</f>
        <v>1.2563144533581012</v>
      </c>
      <c r="M3369" s="60">
        <v>0.81305255332995341</v>
      </c>
      <c r="N3369" s="60">
        <v>0.4079966565107509</v>
      </c>
      <c r="O3369" s="60">
        <v>0.7652662253872915</v>
      </c>
      <c r="P3369" s="56" t="str">
        <f t="shared" si="4211"/>
        <v>674/2</v>
      </c>
      <c r="R3369" s="80"/>
      <c r="S3369" s="3" t="s">
        <v>31</v>
      </c>
      <c r="T3369" s="60">
        <f ca="1"/>
        <v>-0.7342485862052982</v>
      </c>
      <c r="U3369" s="60">
        <f ca="1"/>
        <v>-0.63943688640418439</v>
      </c>
      <c r="V3369" s="60">
        <f ca="1"/>
        <v>-1.5332861978153893</v>
      </c>
      <c r="W3369" s="60">
        <f ca="1"/>
        <v>0.29562210111953102</v>
      </c>
      <c r="X3369" s="60">
        <f ca="1"/>
        <v>-0.38451209731816227</v>
      </c>
      <c r="Y3369" s="52">
        <f ca="1">$B$13 * EXP(($E$3 - $C$13^2/2) * Y$2 + $C$13*SQRT(Y$2)*T3369)</f>
        <v>80.63200137670475</v>
      </c>
      <c r="Z3369" s="52">
        <f ca="1">Y3369 * EXP(($E$3 - $C$13^2/2) * (Z$2-Y$2) + $C$13*SQRT(Z$2-Y$2)*U3369)</f>
        <v>66.891007710452669</v>
      </c>
      <c r="AA3369" s="52">
        <f ca="1">Z3369 * EXP(($E$3 - $C$13^2/2) * (AA$2-Z$2) + $C$13*SQRT(AA$2-Z$2)*V3369)</f>
        <v>42.439464033498467</v>
      </c>
      <c r="AB3369" s="52">
        <f ca="1">AA3369 * EXP(($E$3 - $C$13^2/2) * (AB$2-AA$2) + $C$13*SQRT(AB$2-AA$2)*W3369)</f>
        <v>46.607679104065056</v>
      </c>
      <c r="AC3369" s="52">
        <f ca="1">AB3369 * EXP(($E$3 - $C$13^2/2) * (AC$2-AB$2) + $C$13*SQRT(AC$2-AB$2)*X3369)</f>
        <v>41.737987527368617</v>
      </c>
      <c r="AD3369" s="47"/>
      <c r="AE3369" s="3" t="s">
        <v>46</v>
      </c>
      <c r="AF3369" s="52" t="b">
        <f t="shared" ref="AF3369" ca="1" si="4261">AF3367 &gt;= $B$4</f>
        <v>0</v>
      </c>
      <c r="AG3369" s="52" t="b">
        <f t="array" aca="1" ref="AG3369" ca="1">AND(AG3367 &gt;= $B$4, NOT(OR($AF3369:AF3369)))</f>
        <v>0</v>
      </c>
      <c r="AH3369" s="52" t="b">
        <f t="array" aca="1" ref="AH3369" ca="1">AND(AH3367 &gt;= $B$4, NOT(OR($AF3369:AG3369)))</f>
        <v>0</v>
      </c>
      <c r="AI3369" s="52" t="b">
        <f t="array" aca="1" ref="AI3369" ca="1">AND(AI3367 &gt;= $B$4, NOT(OR($AF3369:AH3369)))</f>
        <v>0</v>
      </c>
      <c r="AJ3369" s="52" t="b">
        <f t="array" aca="1" ref="AJ3369" ca="1">AND(AJ3367 &gt;= $B$4, NOT(OR($AF3369:AI3369)))</f>
        <v>0</v>
      </c>
      <c r="AK3369" s="73"/>
      <c r="AL3369" s="70"/>
    </row>
    <row r="3370" spans="6:38" ht="14.55" customHeight="1" x14ac:dyDescent="0.3">
      <c r="F3370" s="79"/>
      <c r="G3370" s="3">
        <v>3368</v>
      </c>
      <c r="H3370" s="61">
        <v>-0.25103251128002346</v>
      </c>
      <c r="I3370" s="61">
        <v>0.19622217906613537</v>
      </c>
      <c r="J3370" s="61">
        <v>-1.2348862579309106</v>
      </c>
      <c r="K3370" s="62">
        <v>-0.4277561641578973</v>
      </c>
      <c r="L3370" s="60">
        <f t="array" ref="L3370:O3370">TRANSPOSE(MMULT(Option!$B$25:$E$28, TRANSPOSE(H3370:K3370)))</f>
        <v>-0.25103251128002346</v>
      </c>
      <c r="M3370" s="60">
        <v>7.9427593207939531E-2</v>
      </c>
      <c r="N3370" s="60">
        <v>-1.1336430068701491</v>
      </c>
      <c r="O3370" s="60">
        <v>-0.6563635888026641</v>
      </c>
      <c r="P3370" s="56" t="str">
        <f t="shared" si="4211"/>
        <v>674/3</v>
      </c>
      <c r="R3370" s="80"/>
      <c r="S3370" s="3" t="s">
        <v>30</v>
      </c>
      <c r="T3370" s="60">
        <f ca="1"/>
        <v>-0.8407823542769115</v>
      </c>
      <c r="U3370" s="60">
        <f ca="1"/>
        <v>0.66138085526304236</v>
      </c>
      <c r="V3370" s="60">
        <f ca="1"/>
        <v>-1.0113945699999993</v>
      </c>
      <c r="W3370" s="60">
        <f ca="1"/>
        <v>-0.51345431571006295</v>
      </c>
      <c r="X3370" s="60">
        <f ca="1"/>
        <v>0.44721050430036935</v>
      </c>
      <c r="Y3370" s="52">
        <f ca="1">$B$14 * EXP(($E$3 - $C$14^2/2) * Y$2 + $C$14*SQRT(Y$2)*T3370)</f>
        <v>78.095737641632127</v>
      </c>
      <c r="Z3370" s="52">
        <f ca="1">Y3370 * EXP(($E$3 - $C$14^2/2) * (Z$2-Y$2) + $C$14*SQRT(Z$2-Y$2)*U3370)</f>
        <v>95.712579426542746</v>
      </c>
      <c r="AA3370" s="52">
        <f ca="1">Z3370 * EXP(($E$3 - $C$14^2/2) * (AA$2-Z$2) + $C$14*SQRT(AA$2-Z$2)*V3370)</f>
        <v>71.017857910658861</v>
      </c>
      <c r="AB3370" s="52">
        <f ca="1">AA3370 * EXP(($E$3 - $C$14^2/2) * (AB$2-AA$2) + $C$14*SQRT(AB$2-AA$2)*W3370)</f>
        <v>61.184572265314891</v>
      </c>
      <c r="AC3370" s="52">
        <f ca="1">AB3370 * EXP(($E$3 - $C$14^2/2) * (AC$2-AB$2) + $C$14*SQRT(AC$2-AB$2)*X3370)</f>
        <v>70.320138423938246</v>
      </c>
      <c r="AD3370" s="47"/>
      <c r="AE3370" s="3" t="s">
        <v>68</v>
      </c>
      <c r="AF3370" s="52" t="b">
        <f ca="1">AND(AF3367&gt;$B$3, NOT(OR($AF3369:AF3369)))</f>
        <v>0</v>
      </c>
      <c r="AG3370" s="52" t="b">
        <f ca="1">AND(AG3367&gt;$B$3, NOT(OR($AF3369:AG3369)))</f>
        <v>0</v>
      </c>
      <c r="AH3370" s="52" t="b">
        <f ca="1">AND(AH3367&gt;$B$3, NOT(OR($AF3369:AH3369)))</f>
        <v>0</v>
      </c>
      <c r="AI3370" s="52" t="b">
        <f ca="1">AND(AI3367&gt;$B$3, NOT(OR($AF3369:AI3369)))</f>
        <v>0</v>
      </c>
      <c r="AJ3370" s="52" t="b">
        <f ca="1">AND(AJ3367&gt;$B$3, NOT(OR($AF3369:AJ3369)))</f>
        <v>0</v>
      </c>
      <c r="AK3370" s="74"/>
      <c r="AL3370" s="70"/>
    </row>
    <row r="3371" spans="6:38" ht="14.55" customHeight="1" x14ac:dyDescent="0.3">
      <c r="F3371" s="79"/>
      <c r="G3371" s="3">
        <v>3369</v>
      </c>
      <c r="H3371" s="61">
        <v>3.5127835365784309E-2</v>
      </c>
      <c r="I3371" s="61">
        <v>0.95290788714333208</v>
      </c>
      <c r="J3371" s="61">
        <v>0.1557371176930829</v>
      </c>
      <c r="K3371" s="62">
        <v>9.3628212878511859E-3</v>
      </c>
      <c r="L3371" s="60">
        <f t="array" ref="L3371:O3371">TRANSPOSE(MMULT(Option!$B$25:$E$28, TRANSPOSE(H3371:K3371)))</f>
        <v>3.5127835365784309E-2</v>
      </c>
      <c r="M3371" s="60">
        <v>0.88740563877726497</v>
      </c>
      <c r="N3371" s="60">
        <v>0.40036647067802633</v>
      </c>
      <c r="O3371" s="60">
        <v>0.30199560665145625</v>
      </c>
      <c r="P3371" s="56" t="str">
        <f t="shared" si="4211"/>
        <v>674/4</v>
      </c>
      <c r="R3371" s="80">
        <v>843</v>
      </c>
      <c r="S3371" s="3" t="s">
        <v>28</v>
      </c>
      <c r="T3371" s="60">
        <f t="array" aca="1" ref="T3371:T3374" ca="1">TRANSPOSE(OFFSET($L$3, MATCH($R3371 &amp; "/" &amp; T$2, $P$3:$P$5002, 0) - 1, 0, 1, $E$1))</f>
        <v>1.88669039691829</v>
      </c>
      <c r="U3371" s="60">
        <f t="array" aca="1" ref="U3371:U3374" ca="1">TRANSPOSE(OFFSET($L$3, MATCH($R3371 &amp; "/" &amp; U$2, $P$3:$P$5002, 0) - 1, 0, 1, $E$1))</f>
        <v>8.9642405570926648E-2</v>
      </c>
      <c r="V3371" s="60">
        <f t="array" aca="1" ref="V3371:V3374" ca="1">TRANSPOSE(OFFSET($L$3, MATCH($R3371 &amp; "/" &amp; V$2, $P$3:$P$5002, 0) - 1, 0, 1, $E$1))</f>
        <v>-0.62269067714769888</v>
      </c>
      <c r="W3371" s="60">
        <f t="array" aca="1" ref="W3371:W3374" ca="1">TRANSPOSE(OFFSET($L$3, MATCH($R3371 &amp; "/" &amp; W$2, $P$3:$P$5002, 0) - 1, 0, 1, $E$1))</f>
        <v>0.40283548743325814</v>
      </c>
      <c r="X3371" s="60">
        <f t="array" aca="1" ref="X3371:X3374" ca="1">TRANSPOSE(OFFSET($L$3, MATCH($R3371 &amp; "/" &amp; X$2, $P$3:$P$5002, 0) - 1, 0, 1, $E$1))</f>
        <v>0.35776732124052785</v>
      </c>
      <c r="Y3371" s="52">
        <f ca="1">$B$11 * EXP(($E$3 - $C$11^2/2) * Y$2 + $C$11*SQRT(Y$2)*T3371)</f>
        <v>177.00488039796767</v>
      </c>
      <c r="Z3371" s="52">
        <f ca="1">Y3371 * EXP(($E$3 - $C$11^2/2) * (Z$2-Y$2) + $C$11*SQRT(Z$2-Y$2)*U3371)</f>
        <v>182.74103233121502</v>
      </c>
      <c r="AA3371" s="52">
        <f ca="1">Z3371 * EXP(($E$3 - $C$11^2/2) * (AA$2-Z$2) + $C$11*SQRT(AA$2-Z$2)*V3371)</f>
        <v>152.36254168769477</v>
      </c>
      <c r="AB3371" s="52">
        <f ca="1">AA3371 * EXP(($E$3 - $C$11^2/2) * (AB$2-AA$2) + $C$11*SQRT(AB$2-AA$2)*W3371)</f>
        <v>172.79630444377602</v>
      </c>
      <c r="AC3371" s="52">
        <f ca="1">AB3371 * EXP(($E$3 - $C$11^2/2) * (AC$2-AB$2) + $C$11*SQRT(AC$2-AB$2)*X3371)</f>
        <v>193.33871799691454</v>
      </c>
      <c r="AD3371" s="47"/>
      <c r="AE3371" s="3" t="s">
        <v>69</v>
      </c>
      <c r="AF3371" s="20" cm="1">
        <f t="array" aca="1" ref="AF3371" ca="1">MIN(Y3371:Y3374 / $D$11:$D$14)</f>
        <v>0.92541693875909448</v>
      </c>
      <c r="AG3371" s="20" cm="1">
        <f t="array" aca="1" ref="AG3371" ca="1">MIN(Z3371:Z3374 / $D$11:$D$14)</f>
        <v>0.91789619867589034</v>
      </c>
      <c r="AH3371" s="20" cm="1">
        <f t="array" aca="1" ref="AH3371" ca="1">MIN(AA3371:AA3374 / $D$11:$D$14)</f>
        <v>1.4101005469552297</v>
      </c>
      <c r="AI3371" s="20" cm="1">
        <f t="array" aca="1" ref="AI3371" ca="1">MIN(AB3371:AB3374 / $D$11:$D$14)</f>
        <v>1.5077506957921034</v>
      </c>
      <c r="AJ3371" s="20" cm="1">
        <f t="array" aca="1" ref="AJ3371" ca="1">MIN(AC3371:AC3374 / $D$11:$D$14)</f>
        <v>1.830906790017909</v>
      </c>
      <c r="AK3371" s="72">
        <f t="array" aca="1" ref="AK3371" ca="1">SUMPRODUCT(AF3372:AJ3372, EXP(-$E$3*$AF$2:$AJ$2))</f>
        <v>118215.34016268118</v>
      </c>
      <c r="AL3371" s="70">
        <f ca="1">MAX(AC3372 - $D$11, 0) * EXP(-$E$2*$E$3)</f>
        <v>116.86038416323018</v>
      </c>
    </row>
    <row r="3372" spans="6:38" ht="14.55" customHeight="1" x14ac:dyDescent="0.3">
      <c r="F3372" s="79"/>
      <c r="G3372" s="3">
        <v>3370</v>
      </c>
      <c r="H3372" s="61">
        <v>0.84318020382997594</v>
      </c>
      <c r="I3372" s="61">
        <v>1.0544872669254111</v>
      </c>
      <c r="J3372" s="61">
        <v>0.3659405195173453</v>
      </c>
      <c r="K3372" s="62">
        <v>-0.33056895653218954</v>
      </c>
      <c r="L3372" s="60">
        <f t="array" ref="L3372:O3372">TRANSPOSE(MMULT(Option!$B$25:$E$28, TRANSPOSE(H3372:K3372)))</f>
        <v>0.84318020382997594</v>
      </c>
      <c r="M3372" s="60">
        <v>1.3037256255425502</v>
      </c>
      <c r="N3372" s="60">
        <v>0.93481090725762872</v>
      </c>
      <c r="O3372" s="60">
        <v>0.40174359947719335</v>
      </c>
      <c r="P3372" s="56" t="str">
        <f t="shared" si="4211"/>
        <v>674/5</v>
      </c>
      <c r="R3372" s="80"/>
      <c r="S3372" s="3" t="s">
        <v>29</v>
      </c>
      <c r="T3372" s="60">
        <f ca="1"/>
        <v>-0.27503632806706291</v>
      </c>
      <c r="U3372" s="60">
        <f ca="1"/>
        <v>-4.3866898908698576E-2</v>
      </c>
      <c r="V3372" s="60">
        <f ca="1"/>
        <v>2.1156896339501645</v>
      </c>
      <c r="W3372" s="60">
        <f ca="1"/>
        <v>-0.486033543544237</v>
      </c>
      <c r="X3372" s="60">
        <f ca="1"/>
        <v>1.6609055511332935</v>
      </c>
      <c r="Y3372" s="52">
        <f ca="1">$B$12 * EXP(($E$3 - $C$12^2/2) * Y$2 + $C$12*SQRT(Y$2)*T3372)</f>
        <v>92.541693875909445</v>
      </c>
      <c r="Z3372" s="52">
        <f ca="1">Y3372 * EXP(($E$3 - $C$12^2/2) * (Z$2-Y$2) + $C$12*SQRT(Z$2-Y$2)*U3372)</f>
        <v>91.789619867589039</v>
      </c>
      <c r="AA3372" s="52">
        <f ca="1">Z3372 * EXP(($E$3 - $C$12^2/2) * (AA$2-Z$2) + $C$12*SQRT(AA$2-Z$2)*V3372)</f>
        <v>174.02624272143149</v>
      </c>
      <c r="AB3372" s="52">
        <f ca="1">AA3372 * EXP(($E$3 - $C$12^2/2) * (AB$2-AA$2) + $C$12*SQRT(AB$2-AA$2)*W3372)</f>
        <v>151.16864154056066</v>
      </c>
      <c r="AC3372" s="52">
        <f ca="1">AB3372 * EXP(($E$3 - $C$12^2/2) * (AC$2-AB$2) + $C$12*SQRT(AC$2-AB$2)*X3372)</f>
        <v>250.05170346948117</v>
      </c>
      <c r="AD3372" s="47"/>
      <c r="AE3372" s="3" t="s">
        <v>47</v>
      </c>
      <c r="AF3372" s="64">
        <f t="shared" ref="AF3372" ca="1" si="4262">($B$5*AF3374 + (1 + $B$6)*AF3373)*$B$2</f>
        <v>15000</v>
      </c>
      <c r="AG3372" s="64">
        <f t="shared" ref="AG3372" ca="1" si="4263">($B$5*AG3374 + (1 + $B$6)*AG3373)*$B$2</f>
        <v>15000</v>
      </c>
      <c r="AH3372" s="64">
        <f t="shared" ref="AH3372" ca="1" si="4264">($B$5*AH3374 + (1 + $B$6)*AH3373)*$B$2</f>
        <v>105000</v>
      </c>
      <c r="AI3372" s="64">
        <f t="shared" ref="AI3372" ca="1" si="4265">($B$5*AI3374 + (1 + $B$6)*AI3373)*$B$2</f>
        <v>0</v>
      </c>
      <c r="AJ3372" s="64" cm="1">
        <f t="array" aca="1" ref="AJ3372" ca="1">($B$5*AJ3374 + (1 + $B$6)*AJ3373 + AND(NOT(AF3373:AJ3373)))*$B$2</f>
        <v>0</v>
      </c>
      <c r="AK3372" s="73"/>
      <c r="AL3372" s="70"/>
    </row>
    <row r="3373" spans="6:38" ht="14.55" customHeight="1" x14ac:dyDescent="0.3">
      <c r="F3373" s="79"/>
      <c r="G3373" s="3">
        <v>3371</v>
      </c>
      <c r="H3373" s="61">
        <v>0.47840380570160151</v>
      </c>
      <c r="I3373" s="61">
        <v>0.27159524265976848</v>
      </c>
      <c r="J3373" s="61">
        <v>-1.2379629616732248</v>
      </c>
      <c r="K3373" s="62">
        <v>0.66345127640286983</v>
      </c>
      <c r="L3373" s="60">
        <f t="array" ref="L3373:O3373">TRANSPOSE(MMULT(Option!$B$25:$E$28, TRANSPOSE(H3373:K3373)))</f>
        <v>0.47840380570160151</v>
      </c>
      <c r="M3373" s="60">
        <v>0.44028267385629832</v>
      </c>
      <c r="N3373" s="60">
        <v>-0.82483347884177705</v>
      </c>
      <c r="O3373" s="60">
        <v>0.58900195238183439</v>
      </c>
      <c r="P3373" s="56" t="str">
        <f t="shared" si="4211"/>
        <v>675/1</v>
      </c>
      <c r="R3373" s="80"/>
      <c r="S3373" s="3" t="s">
        <v>31</v>
      </c>
      <c r="T3373" s="60">
        <f ca="1"/>
        <v>0.95801069771683789</v>
      </c>
      <c r="U3373" s="60">
        <f ca="1"/>
        <v>-1.2581988239205536E-3</v>
      </c>
      <c r="V3373" s="60">
        <f ca="1"/>
        <v>0.7855952310989115</v>
      </c>
      <c r="W3373" s="60">
        <f ca="1"/>
        <v>0.75179799676522485</v>
      </c>
      <c r="X3373" s="60">
        <f ca="1"/>
        <v>1.0355599609970061</v>
      </c>
      <c r="Y3373" s="52">
        <f ca="1">$B$13 * EXP(($E$3 - $C$13^2/2) * Y$2 + $C$13*SQRT(Y$2)*T3373)</f>
        <v>133.964306531863</v>
      </c>
      <c r="Z3373" s="52">
        <f ca="1">Y3373 * EXP(($E$3 - $C$13^2/2) * (Z$2-Y$2) + $C$13*SQRT(Z$2-Y$2)*U3373)</f>
        <v>134.58499541912519</v>
      </c>
      <c r="AA3373" s="52">
        <f ca="1">Z3373 * EXP(($E$3 - $C$13^2/2) * (AA$2-Z$2) + $C$13*SQRT(AA$2-Z$2)*V3373)</f>
        <v>171.20719761809079</v>
      </c>
      <c r="AB3373" s="52">
        <f ca="1">AA3373 * EXP(($E$3 - $C$13^2/2) * (AB$2-AA$2) + $C$13*SQRT(AB$2-AA$2)*W3373)</f>
        <v>215.59764242265689</v>
      </c>
      <c r="AC3373" s="52">
        <f ca="1">AB3373 * EXP(($E$3 - $C$13^2/2) * (AC$2-AB$2) + $C$13*SQRT(AC$2-AB$2)*X3373)</f>
        <v>295.622083102651</v>
      </c>
      <c r="AD3373" s="47"/>
      <c r="AE3373" s="3" t="s">
        <v>46</v>
      </c>
      <c r="AF3373" s="52" t="b">
        <f t="shared" ref="AF3373" ca="1" si="4266">AF3371 &gt;= $B$4</f>
        <v>0</v>
      </c>
      <c r="AG3373" s="52" t="b">
        <f t="array" aca="1" ref="AG3373" ca="1">AND(AG3371 &gt;= $B$4, NOT(OR($AF3373:AF3373)))</f>
        <v>0</v>
      </c>
      <c r="AH3373" s="52" t="b">
        <f t="array" aca="1" ref="AH3373" ca="1">AND(AH3371 &gt;= $B$4, NOT(OR($AF3373:AG3373)))</f>
        <v>1</v>
      </c>
      <c r="AI3373" s="52" t="b">
        <f t="array" aca="1" ref="AI3373" ca="1">AND(AI3371 &gt;= $B$4, NOT(OR($AF3373:AH3373)))</f>
        <v>0</v>
      </c>
      <c r="AJ3373" s="52" t="b">
        <f t="array" aca="1" ref="AJ3373" ca="1">AND(AJ3371 &gt;= $B$4, NOT(OR($AF3373:AI3373)))</f>
        <v>0</v>
      </c>
      <c r="AK3373" s="73"/>
      <c r="AL3373" s="70"/>
    </row>
    <row r="3374" spans="6:38" ht="14.55" customHeight="1" x14ac:dyDescent="0.3">
      <c r="F3374" s="79"/>
      <c r="G3374" s="3">
        <v>3372</v>
      </c>
      <c r="H3374" s="61">
        <v>-0.52994791121541052</v>
      </c>
      <c r="I3374" s="61">
        <v>-0.43663791583415856</v>
      </c>
      <c r="J3374" s="61">
        <v>0.60298883146253757</v>
      </c>
      <c r="K3374" s="62">
        <v>0.15151201514610182</v>
      </c>
      <c r="L3374" s="60">
        <f t="array" ref="L3374:O3374">TRANSPOSE(MMULT(Option!$B$25:$E$28, TRANSPOSE(H3374:K3374)))</f>
        <v>-0.52994791121541052</v>
      </c>
      <c r="M3374" s="60">
        <v>-0.61216442460572196</v>
      </c>
      <c r="N3374" s="60">
        <v>0.20329334991568782</v>
      </c>
      <c r="O3374" s="60">
        <v>-7.8879303111393601E-2</v>
      </c>
      <c r="P3374" s="56" t="str">
        <f t="shared" si="4211"/>
        <v>675/2</v>
      </c>
      <c r="R3374" s="80"/>
      <c r="S3374" s="3" t="s">
        <v>30</v>
      </c>
      <c r="T3374" s="60">
        <f ca="1"/>
        <v>1.5332562631294699</v>
      </c>
      <c r="U3374" s="60">
        <f ca="1"/>
        <v>-0.80495123523005707</v>
      </c>
      <c r="V3374" s="60">
        <f ca="1"/>
        <v>0.36723167791716371</v>
      </c>
      <c r="W3374" s="60">
        <f ca="1"/>
        <v>0.20652641026994453</v>
      </c>
      <c r="X3374" s="60">
        <f ca="1"/>
        <v>0.63064140990667494</v>
      </c>
      <c r="Y3374" s="52">
        <f ca="1">$B$14 * EXP(($E$3 - $C$14^2/2) * Y$2 + $C$14*SQRT(Y$2)*T3374)</f>
        <v>159.19773802552029</v>
      </c>
      <c r="Z3374" s="52">
        <f ca="1">Y3374 * EXP(($E$3 - $C$14^2/2) * (Z$2-Y$2) + $C$14*SQRT(Z$2-Y$2)*U3374)</f>
        <v>125.67028536307143</v>
      </c>
      <c r="AA3374" s="52">
        <f ca="1">Z3374 * EXP(($E$3 - $C$14^2/2) * (AA$2-Z$2) + $C$14*SQRT(AA$2-Z$2)*V3374)</f>
        <v>141.01005469552297</v>
      </c>
      <c r="AB3374" s="52">
        <f ca="1">AA3374 * EXP(($E$3 - $C$14^2/2) * (AB$2-AA$2) + $C$14*SQRT(AB$2-AA$2)*W3374)</f>
        <v>150.77506957921034</v>
      </c>
      <c r="AC3374" s="52">
        <f ca="1">AB3374 * EXP(($E$3 - $C$14^2/2) * (AC$2-AB$2) + $C$14*SQRT(AC$2-AB$2)*X3374)</f>
        <v>183.0906790017909</v>
      </c>
      <c r="AD3374" s="47"/>
      <c r="AE3374" s="3" t="s">
        <v>68</v>
      </c>
      <c r="AF3374" s="52" t="b">
        <f ca="1">AND(AF3371&gt;$B$3, NOT(OR($AF3373:AF3373)))</f>
        <v>1</v>
      </c>
      <c r="AG3374" s="52" t="b">
        <f ca="1">AND(AG3371&gt;$B$3, NOT(OR($AF3373:AG3373)))</f>
        <v>1</v>
      </c>
      <c r="AH3374" s="52" t="b">
        <f ca="1">AND(AH3371&gt;$B$3, NOT(OR($AF3373:AH3373)))</f>
        <v>0</v>
      </c>
      <c r="AI3374" s="52" t="b">
        <f ca="1">AND(AI3371&gt;$B$3, NOT(OR($AF3373:AI3373)))</f>
        <v>0</v>
      </c>
      <c r="AJ3374" s="52" t="b">
        <f ca="1">AND(AJ3371&gt;$B$3, NOT(OR($AF3373:AJ3373)))</f>
        <v>0</v>
      </c>
      <c r="AK3374" s="74"/>
      <c r="AL3374" s="70"/>
    </row>
    <row r="3375" spans="6:38" ht="14.55" customHeight="1" x14ac:dyDescent="0.3">
      <c r="F3375" s="79"/>
      <c r="G3375" s="3">
        <v>3373</v>
      </c>
      <c r="H3375" s="61">
        <v>-1.3163900159955673</v>
      </c>
      <c r="I3375" s="61">
        <v>4.0094966015768264E-2</v>
      </c>
      <c r="J3375" s="61">
        <v>-0.2129361029231851</v>
      </c>
      <c r="K3375" s="62">
        <v>0.50955470520994639</v>
      </c>
      <c r="L3375" s="60">
        <f t="array" ref="L3375:O3375">TRANSPOSE(MMULT(Option!$B$25:$E$28, TRANSPOSE(H3375:K3375)))</f>
        <v>-1.3163900159955673</v>
      </c>
      <c r="M3375" s="60">
        <v>-0.48980836304743897</v>
      </c>
      <c r="N3375" s="60">
        <v>-0.70308060226507463</v>
      </c>
      <c r="O3375" s="60">
        <v>-0.12126097140346859</v>
      </c>
      <c r="P3375" s="56" t="str">
        <f t="shared" si="4211"/>
        <v>675/3</v>
      </c>
      <c r="R3375" s="80">
        <v>844</v>
      </c>
      <c r="S3375" s="3" t="s">
        <v>28</v>
      </c>
      <c r="T3375" s="60">
        <f t="array" aca="1" ref="T3375:T3378" ca="1">TRANSPOSE(OFFSET($L$3, MATCH($R3375 &amp; "/" &amp; T$2, $P$3:$P$5002, 0) - 1, 0, 1, $E$1))</f>
        <v>1.4400379863300445</v>
      </c>
      <c r="U3375" s="60">
        <f t="array" aca="1" ref="U3375:U3378" ca="1">TRANSPOSE(OFFSET($L$3, MATCH($R3375 &amp; "/" &amp; U$2, $P$3:$P$5002, 0) - 1, 0, 1, $E$1))</f>
        <v>0.57584728964132192</v>
      </c>
      <c r="V3375" s="60">
        <f t="array" aca="1" ref="V3375:V3378" ca="1">TRANSPOSE(OFFSET($L$3, MATCH($R3375 &amp; "/" &amp; V$2, $P$3:$P$5002, 0) - 1, 0, 1, $E$1))</f>
        <v>2.2920056366175587</v>
      </c>
      <c r="W3375" s="60">
        <f t="array" aca="1" ref="W3375:W3378" ca="1">TRANSPOSE(OFFSET($L$3, MATCH($R3375 &amp; "/" &amp; W$2, $P$3:$P$5002, 0) - 1, 0, 1, $E$1))</f>
        <v>1.108565208379543</v>
      </c>
      <c r="X3375" s="60">
        <f t="array" aca="1" ref="X3375:X3378" ca="1">TRANSPOSE(OFFSET($L$3, MATCH($R3375 &amp; "/" &amp; X$2, $P$3:$P$5002, 0) - 1, 0, 1, $E$1))</f>
        <v>0.29589169973843776</v>
      </c>
      <c r="Y3375" s="52">
        <f ca="1">$B$11 * EXP(($E$3 - $C$11^2/2) * Y$2 + $C$11*SQRT(Y$2)*T3375)</f>
        <v>154.80737186475818</v>
      </c>
      <c r="Z3375" s="52">
        <f ca="1">Y3375 * EXP(($E$3 - $C$11^2/2) * (Z$2-Y$2) + $C$11*SQRT(Z$2-Y$2)*U3375)</f>
        <v>184.92230590380728</v>
      </c>
      <c r="AA3375" s="52">
        <f ca="1">Z3375 * EXP(($E$3 - $C$11^2/2) * (AA$2-Z$2) + $C$11*SQRT(AA$2-Z$2)*V3375)</f>
        <v>369.64292044289243</v>
      </c>
      <c r="AB3375" s="52">
        <f ca="1">AA3375 * EXP(($E$3 - $C$11^2/2) * (AB$2-AA$2) + $C$11*SQRT(AB$2-AA$2)*W3375)</f>
        <v>518.0682665479037</v>
      </c>
      <c r="AC3375" s="52">
        <f ca="1">AB3375 * EXP(($E$3 - $C$11^2/2) * (AC$2-AB$2) + $C$11*SQRT(AC$2-AB$2)*X3375)</f>
        <v>568.99664181392029</v>
      </c>
      <c r="AD3375" s="47"/>
      <c r="AE3375" s="3" t="s">
        <v>69</v>
      </c>
      <c r="AF3375" s="20" cm="1">
        <f t="array" aca="1" ref="AF3375" ca="1">MIN(Y3375:Y3378 / $D$11:$D$14)</f>
        <v>0.88181060340799244</v>
      </c>
      <c r="AG3375" s="20" cm="1">
        <f t="array" aca="1" ref="AG3375" ca="1">MIN(Z3375:Z3378 / $D$11:$D$14)</f>
        <v>0.78126533216356253</v>
      </c>
      <c r="AH3375" s="20" cm="1">
        <f t="array" aca="1" ref="AH3375" ca="1">MIN(AA3375:AA3378 / $D$11:$D$14)</f>
        <v>0.83424176322179588</v>
      </c>
      <c r="AI3375" s="20" cm="1">
        <f t="array" aca="1" ref="AI3375" ca="1">MIN(AB3375:AB3378 / $D$11:$D$14)</f>
        <v>0.79126631063611041</v>
      </c>
      <c r="AJ3375" s="20" cm="1">
        <f t="array" aca="1" ref="AJ3375" ca="1">MIN(AC3375:AC3378 / $D$11:$D$14)</f>
        <v>0.77195629479284522</v>
      </c>
      <c r="AK3375" s="72">
        <f t="array" aca="1" ref="AK3375" ca="1">SUMPRODUCT(AF3376:AJ3376, EXP(-$E$3*$AF$2:$AJ$2))</f>
        <v>105059.13932102706</v>
      </c>
      <c r="AL3375" s="70">
        <f ca="1">MAX(AC3376 - $D$11, 0) * EXP(-$E$2*$E$3)</f>
        <v>45.000092097511356</v>
      </c>
    </row>
    <row r="3376" spans="6:38" ht="14.55" customHeight="1" x14ac:dyDescent="0.3">
      <c r="F3376" s="79"/>
      <c r="G3376" s="3">
        <v>3374</v>
      </c>
      <c r="H3376" s="61">
        <v>0.18308249573339969</v>
      </c>
      <c r="I3376" s="61">
        <v>0.21390245648830128</v>
      </c>
      <c r="J3376" s="61">
        <v>-1.1063692905631362E-2</v>
      </c>
      <c r="K3376" s="62">
        <v>-0.13316686612183701</v>
      </c>
      <c r="L3376" s="60">
        <f t="array" ref="L3376:O3376">TRANSPOSE(MMULT(Option!$B$25:$E$28, TRANSPOSE(H3376:K3376)))</f>
        <v>0.18308249573339969</v>
      </c>
      <c r="M3376" s="60">
        <v>0.2692778379322876</v>
      </c>
      <c r="N3376" s="60">
        <v>0.11952845677645058</v>
      </c>
      <c r="O3376" s="60">
        <v>1.3049106735566779E-2</v>
      </c>
      <c r="P3376" s="56" t="str">
        <f t="shared" si="4211"/>
        <v>675/4</v>
      </c>
      <c r="R3376" s="80"/>
      <c r="S3376" s="3" t="s">
        <v>29</v>
      </c>
      <c r="T3376" s="60">
        <f ca="1"/>
        <v>-0.43592660466457722</v>
      </c>
      <c r="U3376" s="60">
        <f ca="1"/>
        <v>-0.42020823851787881</v>
      </c>
      <c r="V3376" s="60">
        <f ca="1"/>
        <v>0.44721649514410533</v>
      </c>
      <c r="W3376" s="60">
        <f ca="1"/>
        <v>1.6764141015995233</v>
      </c>
      <c r="X3376" s="60">
        <f ca="1"/>
        <v>0.16930248032854678</v>
      </c>
      <c r="Y3376" s="52">
        <f ca="1">$B$12 * EXP(($E$3 - $C$12^2/2) * Y$2 + $C$12*SQRT(Y$2)*T3376)</f>
        <v>88.181060340799249</v>
      </c>
      <c r="Z3376" s="52">
        <f ca="1">Y3376 * EXP(($E$3 - $C$12^2/2) * (Z$2-Y$2) + $C$12*SQRT(Z$2-Y$2)*U3376)</f>
        <v>78.12653321635625</v>
      </c>
      <c r="AA3376" s="52">
        <f ca="1">Z3376 * EXP(($E$3 - $C$12^2/2) * (AA$2-Z$2) + $C$12*SQRT(AA$2-Z$2)*V3376)</f>
        <v>89.791891988962007</v>
      </c>
      <c r="AB3376" s="52">
        <f ca="1">AA3376 * EXP(($E$3 - $C$12^2/2) * (AB$2-AA$2) + $C$12*SQRT(AB$2-AA$2)*W3376)</f>
        <v>149.21957994824226</v>
      </c>
      <c r="AC3376" s="52">
        <f ca="1">AB3376 * EXP(($E$3 - $C$12^2/2) * (AC$2-AB$2) + $C$12*SQRT(AC$2-AB$2)*X3376)</f>
        <v>157.78126200649376</v>
      </c>
      <c r="AD3376" s="47"/>
      <c r="AE3376" s="3" t="s">
        <v>47</v>
      </c>
      <c r="AF3376" s="64">
        <f t="shared" ref="AF3376" ca="1" si="4267">($B$5*AF3378 + (1 + $B$6)*AF3377)*$B$2</f>
        <v>15000</v>
      </c>
      <c r="AG3376" s="64">
        <f t="shared" ref="AG3376" ca="1" si="4268">($B$5*AG3378 + (1 + $B$6)*AG3377)*$B$2</f>
        <v>0</v>
      </c>
      <c r="AH3376" s="64">
        <f t="shared" ref="AH3376" ca="1" si="4269">($B$5*AH3378 + (1 + $B$6)*AH3377)*$B$2</f>
        <v>15000</v>
      </c>
      <c r="AI3376" s="64">
        <f t="shared" ref="AI3376" ca="1" si="4270">($B$5*AI3378 + (1 + $B$6)*AI3377)*$B$2</f>
        <v>0</v>
      </c>
      <c r="AJ3376" s="64" cm="1">
        <f t="array" aca="1" ref="AJ3376" ca="1">($B$5*AJ3378 + (1 + $B$6)*AJ3377 + AND(NOT(AF3377:AJ3377)))*$B$2</f>
        <v>100000</v>
      </c>
      <c r="AK3376" s="73"/>
      <c r="AL3376" s="70"/>
    </row>
    <row r="3377" spans="6:38" ht="14.55" customHeight="1" x14ac:dyDescent="0.3">
      <c r="F3377" s="79"/>
      <c r="G3377" s="3">
        <v>3375</v>
      </c>
      <c r="H3377" s="61">
        <v>0.30359118043586764</v>
      </c>
      <c r="I3377" s="61">
        <v>-0.58267950601960827</v>
      </c>
      <c r="J3377" s="61">
        <v>3.1394050439188532E-2</v>
      </c>
      <c r="K3377" s="62">
        <v>1.8344811307912374</v>
      </c>
      <c r="L3377" s="60">
        <f t="array" ref="L3377:O3377">TRANSPOSE(MMULT(Option!$B$25:$E$28, TRANSPOSE(H3377:K3377)))</f>
        <v>0.30359118043586764</v>
      </c>
      <c r="M3377" s="60">
        <v>-0.4125981162725193</v>
      </c>
      <c r="N3377" s="60">
        <v>-3.5711283080933041E-3</v>
      </c>
      <c r="O3377" s="60">
        <v>1.5459384381580152</v>
      </c>
      <c r="P3377" s="56" t="str">
        <f t="shared" si="4211"/>
        <v>675/5</v>
      </c>
      <c r="R3377" s="80"/>
      <c r="S3377" s="3" t="s">
        <v>31</v>
      </c>
      <c r="T3377" s="60">
        <f ca="1"/>
        <v>0.32906421348882375</v>
      </c>
      <c r="U3377" s="60">
        <f ca="1"/>
        <v>0.14350099551151044</v>
      </c>
      <c r="V3377" s="60">
        <f ca="1"/>
        <v>-1.1266719912424645</v>
      </c>
      <c r="W3377" s="60">
        <f ca="1"/>
        <v>-0.19296219101818346</v>
      </c>
      <c r="X3377" s="60">
        <f ca="1"/>
        <v>-9.9022171814922233E-2</v>
      </c>
      <c r="Y3377" s="52">
        <f ca="1">$B$13 * EXP(($E$3 - $C$13^2/2) * Y$2 + $C$13*SQRT(Y$2)*T3377)</f>
        <v>110.928899389523</v>
      </c>
      <c r="Z3377" s="52">
        <f ca="1">Y3377 * EXP(($E$3 - $C$13^2/2) * (Z$2-Y$2) + $C$13*SQRT(Z$2-Y$2)*U3377)</f>
        <v>116.38920013974439</v>
      </c>
      <c r="AA3377" s="52">
        <f ca="1">Z3377 * EXP(($E$3 - $C$13^2/2) * (AA$2-Z$2) + $C$13*SQRT(AA$2-Z$2)*V3377)</f>
        <v>83.424176322179591</v>
      </c>
      <c r="AB3377" s="52">
        <f ca="1">AA3377 * EXP(($E$3 - $C$13^2/2) * (AB$2-AA$2) + $C$13*SQRT(AB$2-AA$2)*W3377)</f>
        <v>79.126631063611043</v>
      </c>
      <c r="AC3377" s="52">
        <f ca="1">AB3377 * EXP(($E$3 - $C$13^2/2) * (AC$2-AB$2) + $C$13*SQRT(AC$2-AB$2)*X3377)</f>
        <v>77.19562947928452</v>
      </c>
      <c r="AD3377" s="47"/>
      <c r="AE3377" s="3" t="s">
        <v>46</v>
      </c>
      <c r="AF3377" s="52" t="b">
        <f t="shared" ref="AF3377" ca="1" si="4271">AF3375 &gt;= $B$4</f>
        <v>0</v>
      </c>
      <c r="AG3377" s="52" t="b">
        <f t="array" aca="1" ref="AG3377" ca="1">AND(AG3375 &gt;= $B$4, NOT(OR($AF3377:AF3377)))</f>
        <v>0</v>
      </c>
      <c r="AH3377" s="52" t="b">
        <f t="array" aca="1" ref="AH3377" ca="1">AND(AH3375 &gt;= $B$4, NOT(OR($AF3377:AG3377)))</f>
        <v>0</v>
      </c>
      <c r="AI3377" s="52" t="b">
        <f t="array" aca="1" ref="AI3377" ca="1">AND(AI3375 &gt;= $B$4, NOT(OR($AF3377:AH3377)))</f>
        <v>0</v>
      </c>
      <c r="AJ3377" s="52" t="b">
        <f t="array" aca="1" ref="AJ3377" ca="1">AND(AJ3375 &gt;= $B$4, NOT(OR($AF3377:AI3377)))</f>
        <v>0</v>
      </c>
      <c r="AK3377" s="73"/>
      <c r="AL3377" s="70"/>
    </row>
    <row r="3378" spans="6:38" ht="14.55" customHeight="1" x14ac:dyDescent="0.3">
      <c r="F3378" s="79"/>
      <c r="G3378" s="3">
        <v>3376</v>
      </c>
      <c r="H3378" s="61">
        <v>2.6126576634224223</v>
      </c>
      <c r="I3378" s="61">
        <v>-0.97949330905855725</v>
      </c>
      <c r="J3378" s="61">
        <v>-0.18881488529951174</v>
      </c>
      <c r="K3378" s="62">
        <v>1.3849546834534368</v>
      </c>
      <c r="L3378" s="60">
        <f t="array" ref="L3378:O3378">TRANSPOSE(MMULT(Option!$B$25:$E$28, TRANSPOSE(H3378:K3378)))</f>
        <v>2.6126576634224223</v>
      </c>
      <c r="M3378" s="60">
        <v>0.14734261907624635</v>
      </c>
      <c r="N3378" s="60">
        <v>0.62273349498152775</v>
      </c>
      <c r="O3378" s="60">
        <v>1.9377229518758838</v>
      </c>
      <c r="P3378" s="56" t="str">
        <f t="shared" si="4211"/>
        <v>676/1</v>
      </c>
      <c r="R3378" s="80"/>
      <c r="S3378" s="3" t="s">
        <v>30</v>
      </c>
      <c r="T3378" s="60">
        <f ca="1"/>
        <v>1.2062064113610327</v>
      </c>
      <c r="U3378" s="60">
        <f ca="1"/>
        <v>-0.52666926028636074</v>
      </c>
      <c r="V3378" s="60">
        <f ca="1"/>
        <v>-0.25860854659831078</v>
      </c>
      <c r="W3378" s="60">
        <f ca="1"/>
        <v>1.2708701126194981</v>
      </c>
      <c r="X3378" s="60">
        <f ca="1"/>
        <v>0.56513335740753079</v>
      </c>
      <c r="Y3378" s="52">
        <f ca="1">$B$14 * EXP(($E$3 - $C$14^2/2) * Y$2 + $C$14*SQRT(Y$2)*T3378)</f>
        <v>144.31986334087159</v>
      </c>
      <c r="Z3378" s="52">
        <f ca="1">Y3378 * EXP(($E$3 - $C$14^2/2) * (Z$2-Y$2) + $C$14*SQRT(Z$2-Y$2)*U3378)</f>
        <v>123.84506781842096</v>
      </c>
      <c r="AA3378" s="52">
        <f ca="1">Z3378 * EXP(($E$3 - $C$14^2/2) * (AA$2-Z$2) + $C$14*SQRT(AA$2-Z$2)*V3378)</f>
        <v>115.17454580932183</v>
      </c>
      <c r="AB3378" s="52">
        <f ca="1">AA3378 * EXP(($E$3 - $C$14^2/2) * (AB$2-AA$2) + $C$14*SQRT(AB$2-AA$2)*W3378)</f>
        <v>169.4757419292485</v>
      </c>
      <c r="AC3378" s="52">
        <f ca="1">AB3378 * EXP(($E$3 - $C$14^2/2) * (AC$2-AB$2) + $C$14*SQRT(AC$2-AB$2)*X3378)</f>
        <v>201.79449101987203</v>
      </c>
      <c r="AD3378" s="47"/>
      <c r="AE3378" s="3" t="s">
        <v>68</v>
      </c>
      <c r="AF3378" s="52" t="b">
        <f ca="1">AND(AF3375&gt;$B$3, NOT(OR($AF3377:AF3377)))</f>
        <v>1</v>
      </c>
      <c r="AG3378" s="52" t="b">
        <f ca="1">AND(AG3375&gt;$B$3, NOT(OR($AF3377:AG3377)))</f>
        <v>0</v>
      </c>
      <c r="AH3378" s="52" t="b">
        <f ca="1">AND(AH3375&gt;$B$3, NOT(OR($AF3377:AH3377)))</f>
        <v>1</v>
      </c>
      <c r="AI3378" s="52" t="b">
        <f ca="1">AND(AI3375&gt;$B$3, NOT(OR($AF3377:AI3377)))</f>
        <v>0</v>
      </c>
      <c r="AJ3378" s="52" t="b">
        <f ca="1">AND(AJ3375&gt;$B$3, NOT(OR($AF3377:AJ3377)))</f>
        <v>0</v>
      </c>
      <c r="AK3378" s="74"/>
      <c r="AL3378" s="70"/>
    </row>
    <row r="3379" spans="6:38" ht="14.55" customHeight="1" x14ac:dyDescent="0.3">
      <c r="F3379" s="79"/>
      <c r="G3379" s="3">
        <v>3377</v>
      </c>
      <c r="H3379" s="61">
        <v>1.3178738890698762</v>
      </c>
      <c r="I3379" s="61">
        <v>-3.3320397528922789E-2</v>
      </c>
      <c r="J3379" s="61">
        <v>1.7104417414061457</v>
      </c>
      <c r="K3379" s="62">
        <v>0.72349246882881812</v>
      </c>
      <c r="L3379" s="60">
        <f t="array" ref="L3379:O3379">TRANSPOSE(MMULT(Option!$B$25:$E$28, TRANSPOSE(H3379:K3379)))</f>
        <v>1.3178738890698762</v>
      </c>
      <c r="M3379" s="60">
        <v>0.49661090685548887</v>
      </c>
      <c r="N3379" s="60">
        <v>2.0207224255984735</v>
      </c>
      <c r="O3379" s="60">
        <v>1.4718302068509952</v>
      </c>
      <c r="P3379" s="56" t="str">
        <f t="shared" si="4211"/>
        <v>676/2</v>
      </c>
      <c r="R3379" s="80">
        <v>845</v>
      </c>
      <c r="S3379" s="3" t="s">
        <v>28</v>
      </c>
      <c r="T3379" s="60">
        <f t="array" aca="1" ref="T3379:T3382" ca="1">TRANSPOSE(OFFSET($L$3, MATCH($R3379 &amp; "/" &amp; T$2, $P$3:$P$5002, 0) - 1, 0, 1, $E$1))</f>
        <v>-0.61209383197145129</v>
      </c>
      <c r="U3379" s="60">
        <f t="array" aca="1" ref="U3379:U3382" ca="1">TRANSPOSE(OFFSET($L$3, MATCH($R3379 &amp; "/" &amp; U$2, $P$3:$P$5002, 0) - 1, 0, 1, $E$1))</f>
        <v>-1.4336690155621317</v>
      </c>
      <c r="V3379" s="60">
        <f t="array" aca="1" ref="V3379:V3382" ca="1">TRANSPOSE(OFFSET($L$3, MATCH($R3379 &amp; "/" &amp; V$2, $P$3:$P$5002, 0) - 1, 0, 1, $E$1))</f>
        <v>0.37373522418148281</v>
      </c>
      <c r="W3379" s="60">
        <f t="array" aca="1" ref="W3379:W3382" ca="1">TRANSPOSE(OFFSET($L$3, MATCH($R3379 &amp; "/" &amp; W$2, $P$3:$P$5002, 0) - 1, 0, 1, $E$1))</f>
        <v>0.20687777273062127</v>
      </c>
      <c r="X3379" s="60">
        <f t="array" aca="1" ref="X3379:X3382" ca="1">TRANSPOSE(OFFSET($L$3, MATCH($R3379 &amp; "/" &amp; X$2, $P$3:$P$5002, 0) - 1, 0, 1, $E$1))</f>
        <v>1.6002136284142292</v>
      </c>
      <c r="Y3379" s="52">
        <f ca="1">$B$11 * EXP(($E$3 - $C$11^2/2) * Y$2 + $C$11*SQRT(Y$2)*T3379)</f>
        <v>83.641686352981637</v>
      </c>
      <c r="Z3379" s="52">
        <f ca="1">Y3379 * EXP(($E$3 - $C$11^2/2) * (Z$2-Y$2) + $C$11*SQRT(Z$2-Y$2)*U3379)</f>
        <v>54.676900818447436</v>
      </c>
      <c r="AA3379" s="52">
        <f ca="1">Z3379 * EXP(($E$3 - $C$11^2/2) * (AA$2-Z$2) + $C$11*SQRT(AA$2-Z$2)*V3379)</f>
        <v>61.470777481382818</v>
      </c>
      <c r="AB3379" s="52">
        <f ca="1">AA3379 * EXP(($E$3 - $C$11^2/2) * (AB$2-AA$2) + $C$11*SQRT(AB$2-AA$2)*W3379)</f>
        <v>65.734587359895372</v>
      </c>
      <c r="AC3379" s="52">
        <f ca="1">AB3379 * EXP(($E$3 - $C$11^2/2) * (AC$2-AB$2) + $C$11*SQRT(AC$2-AB$2)*X3379)</f>
        <v>106.77131660347688</v>
      </c>
      <c r="AD3379" s="47"/>
      <c r="AE3379" s="3" t="s">
        <v>69</v>
      </c>
      <c r="AF3379" s="20" cm="1">
        <f t="array" aca="1" ref="AF3379" ca="1">MIN(Y3379:Y3382 / $D$11:$D$14)</f>
        <v>0.79918200455320698</v>
      </c>
      <c r="AG3379" s="20" cm="1">
        <f t="array" aca="1" ref="AG3379" ca="1">MIN(Z3379:Z3382 / $D$11:$D$14)</f>
        <v>0.54676900818447438</v>
      </c>
      <c r="AH3379" s="20" cm="1">
        <f t="array" aca="1" ref="AH3379" ca="1">MIN(AA3379:AA3382 / $D$11:$D$14)</f>
        <v>0.51849902224172395</v>
      </c>
      <c r="AI3379" s="20" cm="1">
        <f t="array" aca="1" ref="AI3379" ca="1">MIN(AB3379:AB3382 / $D$11:$D$14)</f>
        <v>0.49929740525167809</v>
      </c>
      <c r="AJ3379" s="20" cm="1">
        <f t="array" aca="1" ref="AJ3379" ca="1">MIN(AC3379:AC3382 / $D$11:$D$14)</f>
        <v>0.48015288456787564</v>
      </c>
      <c r="AK3379" s="72">
        <f t="array" aca="1" ref="AK3379" ca="1">SUMPRODUCT(AF3380:AJ3380, EXP(-$E$3*$AF$2:$AJ$2))</f>
        <v>77880.078307140488</v>
      </c>
      <c r="AL3379" s="70">
        <f ca="1">MAX(AC3380 - $D$11, 0) * EXP(-$E$2*$E$3)</f>
        <v>34.745619690770027</v>
      </c>
    </row>
    <row r="3380" spans="6:38" ht="14.55" customHeight="1" x14ac:dyDescent="0.3">
      <c r="F3380" s="79"/>
      <c r="G3380" s="3">
        <v>3378</v>
      </c>
      <c r="H3380" s="61">
        <v>-0.40628804618262421</v>
      </c>
      <c r="I3380" s="61">
        <v>-7.0633544556571014E-3</v>
      </c>
      <c r="J3380" s="61">
        <v>-5.0896137695001661E-2</v>
      </c>
      <c r="K3380" s="62">
        <v>0.83674047380120631</v>
      </c>
      <c r="L3380" s="60">
        <f t="array" ref="L3380:O3380">TRANSPOSE(MMULT(Option!$B$25:$E$28, TRANSPOSE(H3380:K3380)))</f>
        <v>-0.40628804618262421</v>
      </c>
      <c r="M3380" s="60">
        <v>-0.16898888976372015</v>
      </c>
      <c r="N3380" s="60">
        <v>-0.20906742888222832</v>
      </c>
      <c r="O3380" s="60">
        <v>0.54224298519091385</v>
      </c>
      <c r="P3380" s="56" t="str">
        <f t="shared" si="4211"/>
        <v>676/3</v>
      </c>
      <c r="R3380" s="80"/>
      <c r="S3380" s="3" t="s">
        <v>29</v>
      </c>
      <c r="T3380" s="60">
        <f ca="1"/>
        <v>0.11016522080430527</v>
      </c>
      <c r="U3380" s="60">
        <f ca="1"/>
        <v>-0.4523171114000592</v>
      </c>
      <c r="V3380" s="60">
        <f ca="1"/>
        <v>0.2714794573597118</v>
      </c>
      <c r="W3380" s="60">
        <f ca="1"/>
        <v>-0.75563593033052157</v>
      </c>
      <c r="X3380" s="60">
        <f ca="1"/>
        <v>1.9726407884363029</v>
      </c>
      <c r="Y3380" s="52">
        <f ca="1">$B$12 * EXP(($E$3 - $C$12^2/2) * Y$2 + $C$12*SQRT(Y$2)*T3380)</f>
        <v>103.87827201574287</v>
      </c>
      <c r="Z3380" s="52">
        <f ca="1">Y3380 * EXP(($E$3 - $C$12^2/2) * (Z$2-Y$2) + $C$12*SQRT(Z$2-Y$2)*U3380)</f>
        <v>91.151651441919896</v>
      </c>
      <c r="AA3380" s="52">
        <f ca="1">Z3380 * EXP(($E$3 - $C$12^2/2) * (AA$2-Z$2) + $C$12*SQRT(AA$2-Z$2)*V3380)</f>
        <v>99.381746106347066</v>
      </c>
      <c r="AB3380" s="52">
        <f ca="1">AA3380 * EXP(($E$3 - $C$12^2/2) * (AB$2-AA$2) + $C$12*SQRT(AB$2-AA$2)*W3380)</f>
        <v>79.620984057205774</v>
      </c>
      <c r="AC3380" s="52">
        <f ca="1">AB3380 * EXP(($E$3 - $C$12^2/2) * (AC$2-AB$2) + $C$12*SQRT(AC$2-AB$2)*X3380)</f>
        <v>144.61425880151478</v>
      </c>
      <c r="AD3380" s="47"/>
      <c r="AE3380" s="3" t="s">
        <v>47</v>
      </c>
      <c r="AF3380" s="64">
        <f t="shared" ref="AF3380" ca="1" si="4272">($B$5*AF3382 + (1 + $B$6)*AF3381)*$B$2</f>
        <v>0</v>
      </c>
      <c r="AG3380" s="64">
        <f t="shared" ref="AG3380" ca="1" si="4273">($B$5*AG3382 + (1 + $B$6)*AG3381)*$B$2</f>
        <v>0</v>
      </c>
      <c r="AH3380" s="64">
        <f t="shared" ref="AH3380" ca="1" si="4274">($B$5*AH3382 + (1 + $B$6)*AH3381)*$B$2</f>
        <v>0</v>
      </c>
      <c r="AI3380" s="64">
        <f t="shared" ref="AI3380" ca="1" si="4275">($B$5*AI3382 + (1 + $B$6)*AI3381)*$B$2</f>
        <v>0</v>
      </c>
      <c r="AJ3380" s="64" cm="1">
        <f t="array" aca="1" ref="AJ3380" ca="1">($B$5*AJ3382 + (1 + $B$6)*AJ3381 + AND(NOT(AF3381:AJ3381)))*$B$2</f>
        <v>100000</v>
      </c>
      <c r="AK3380" s="73"/>
      <c r="AL3380" s="70"/>
    </row>
    <row r="3381" spans="6:38" ht="14.55" customHeight="1" x14ac:dyDescent="0.3">
      <c r="F3381" s="79"/>
      <c r="G3381" s="3">
        <v>3379</v>
      </c>
      <c r="H3381" s="61">
        <v>0.54120981412635549</v>
      </c>
      <c r="I3381" s="61">
        <v>0.16481225078704981</v>
      </c>
      <c r="J3381" s="61">
        <v>-1.8015528779737973</v>
      </c>
      <c r="K3381" s="62">
        <v>-4.3382139891306709E-2</v>
      </c>
      <c r="L3381" s="60">
        <f t="array" ref="L3381:O3381">TRANSPOSE(MMULT(Option!$B$25:$E$28, TRANSPOSE(H3381:K3381)))</f>
        <v>0.54120981412635549</v>
      </c>
      <c r="M3381" s="60">
        <v>0.36753684858808239</v>
      </c>
      <c r="N3381" s="60">
        <v>-1.3226801228990452</v>
      </c>
      <c r="O3381" s="60">
        <v>-0.12913545848529195</v>
      </c>
      <c r="P3381" s="56" t="str">
        <f t="shared" si="4211"/>
        <v>676/4</v>
      </c>
      <c r="R3381" s="80"/>
      <c r="S3381" s="3" t="s">
        <v>31</v>
      </c>
      <c r="T3381" s="60">
        <f ca="1"/>
        <v>-0.76388856242205794</v>
      </c>
      <c r="U3381" s="60">
        <f ca="1"/>
        <v>-0.18160410890500239</v>
      </c>
      <c r="V3381" s="60">
        <f ca="1"/>
        <v>-1.2938977855341276</v>
      </c>
      <c r="W3381" s="60">
        <f ca="1"/>
        <v>-0.14245407067615087</v>
      </c>
      <c r="X3381" s="60">
        <f ca="1"/>
        <v>-0.14699119338659705</v>
      </c>
      <c r="Y3381" s="52">
        <f ca="1">$B$13 * EXP(($E$3 - $C$13^2/2) * Y$2 + $C$13*SQRT(Y$2)*T3381)</f>
        <v>79.918200455320701</v>
      </c>
      <c r="Z3381" s="52">
        <f ca="1">Y3381 * EXP(($E$3 - $C$13^2/2) * (Z$2-Y$2) + $C$13*SQRT(Z$2-Y$2)*U3381)</f>
        <v>76.05999103175526</v>
      </c>
      <c r="AA3381" s="52">
        <f ca="1">Z3381 * EXP(($E$3 - $C$13^2/2) * (AA$2-Z$2) + $C$13*SQRT(AA$2-Z$2)*V3381)</f>
        <v>51.849902224172396</v>
      </c>
      <c r="AB3381" s="52">
        <f ca="1">AA3381 * EXP(($E$3 - $C$13^2/2) * (AB$2-AA$2) + $C$13*SQRT(AB$2-AA$2)*W3381)</f>
        <v>49.929740525167809</v>
      </c>
      <c r="AC3381" s="52">
        <f ca="1">AB3381 * EXP(($E$3 - $C$13^2/2) * (AC$2-AB$2) + $C$13*SQRT(AC$2-AB$2)*X3381)</f>
        <v>48.015288456787566</v>
      </c>
      <c r="AD3381" s="47"/>
      <c r="AE3381" s="3" t="s">
        <v>46</v>
      </c>
      <c r="AF3381" s="52" t="b">
        <f t="shared" ref="AF3381" ca="1" si="4276">AF3379 &gt;= $B$4</f>
        <v>0</v>
      </c>
      <c r="AG3381" s="52" t="b">
        <f t="array" aca="1" ref="AG3381" ca="1">AND(AG3379 &gt;= $B$4, NOT(OR($AF3381:AF3381)))</f>
        <v>0</v>
      </c>
      <c r="AH3381" s="52" t="b">
        <f t="array" aca="1" ref="AH3381" ca="1">AND(AH3379 &gt;= $B$4, NOT(OR($AF3381:AG3381)))</f>
        <v>0</v>
      </c>
      <c r="AI3381" s="52" t="b">
        <f t="array" aca="1" ref="AI3381" ca="1">AND(AI3379 &gt;= $B$4, NOT(OR($AF3381:AH3381)))</f>
        <v>0</v>
      </c>
      <c r="AJ3381" s="52" t="b">
        <f t="array" aca="1" ref="AJ3381" ca="1">AND(AJ3379 &gt;= $B$4, NOT(OR($AF3381:AI3381)))</f>
        <v>0</v>
      </c>
      <c r="AK3381" s="73"/>
      <c r="AL3381" s="70"/>
    </row>
    <row r="3382" spans="6:38" ht="14.55" customHeight="1" x14ac:dyDescent="0.3">
      <c r="F3382" s="79"/>
      <c r="G3382" s="3">
        <v>3380</v>
      </c>
      <c r="H3382" s="61">
        <v>-0.419996707835815</v>
      </c>
      <c r="I3382" s="61">
        <v>-1.2717626434297915</v>
      </c>
      <c r="J3382" s="61">
        <v>0.11980405052216939</v>
      </c>
      <c r="K3382" s="62">
        <v>-1.2784029198179936</v>
      </c>
      <c r="L3382" s="60">
        <f t="array" ref="L3382:O3382">TRANSPOSE(MMULT(Option!$B$25:$E$28, TRANSPOSE(H3382:K3382)))</f>
        <v>-0.419996707835815</v>
      </c>
      <c r="M3382" s="60">
        <v>-1.3335883990411566</v>
      </c>
      <c r="N3382" s="60">
        <v>-0.39579921277085994</v>
      </c>
      <c r="O3382" s="60">
        <v>-1.5723998155421881</v>
      </c>
      <c r="P3382" s="56" t="str">
        <f t="shared" si="4211"/>
        <v>676/5</v>
      </c>
      <c r="R3382" s="80"/>
      <c r="S3382" s="3" t="s">
        <v>30</v>
      </c>
      <c r="T3382" s="60">
        <f ca="1"/>
        <v>0.63504037212190911</v>
      </c>
      <c r="U3382" s="60">
        <f ca="1"/>
        <v>-0.19406061983099476</v>
      </c>
      <c r="V3382" s="60">
        <f ca="1"/>
        <v>-0.69929124024978229</v>
      </c>
      <c r="W3382" s="60">
        <f ca="1"/>
        <v>0.46478142380895404</v>
      </c>
      <c r="X3382" s="60">
        <f ca="1"/>
        <v>0.62230861226615253</v>
      </c>
      <c r="Y3382" s="52">
        <f ca="1">$B$14 * EXP(($E$3 - $C$14^2/2) * Y$2 + $C$14*SQRT(Y$2)*T3382)</f>
        <v>121.59335207778881</v>
      </c>
      <c r="Z3382" s="52">
        <f ca="1">Y3382 * EXP(($E$3 - $C$14^2/2) * (Z$2-Y$2) + $C$14*SQRT(Z$2-Y$2)*U3382)</f>
        <v>115.29154702123202</v>
      </c>
      <c r="AA3382" s="52">
        <f ca="1">Z3382 * EXP(($E$3 - $C$14^2/2) * (AA$2-Z$2) + $C$14*SQRT(AA$2-Z$2)*V3382)</f>
        <v>93.941921938269019</v>
      </c>
      <c r="AB3382" s="52">
        <f ca="1">AA3382 * EXP(($E$3 - $C$14^2/2) * (AB$2-AA$2) + $C$14*SQRT(AB$2-AA$2)*W3382)</f>
        <v>108.53917489376315</v>
      </c>
      <c r="AC3382" s="52">
        <f ca="1">AB3382 * EXP(($E$3 - $C$14^2/2) * (AC$2-AB$2) + $C$14*SQRT(AC$2-AB$2)*X3382)</f>
        <v>131.47329490488656</v>
      </c>
      <c r="AD3382" s="47"/>
      <c r="AE3382" s="3" t="s">
        <v>68</v>
      </c>
      <c r="AF3382" s="52" t="b">
        <f ca="1">AND(AF3379&gt;$B$3, NOT(OR($AF3381:AF3381)))</f>
        <v>0</v>
      </c>
      <c r="AG3382" s="52" t="b">
        <f ca="1">AND(AG3379&gt;$B$3, NOT(OR($AF3381:AG3381)))</f>
        <v>0</v>
      </c>
      <c r="AH3382" s="52" t="b">
        <f ca="1">AND(AH3379&gt;$B$3, NOT(OR($AF3381:AH3381)))</f>
        <v>0</v>
      </c>
      <c r="AI3382" s="52" t="b">
        <f ca="1">AND(AI3379&gt;$B$3, NOT(OR($AF3381:AI3381)))</f>
        <v>0</v>
      </c>
      <c r="AJ3382" s="52" t="b">
        <f ca="1">AND(AJ3379&gt;$B$3, NOT(OR($AF3381:AJ3381)))</f>
        <v>0</v>
      </c>
      <c r="AK3382" s="74"/>
      <c r="AL3382" s="70"/>
    </row>
    <row r="3383" spans="6:38" ht="14.55" customHeight="1" x14ac:dyDescent="0.3">
      <c r="F3383" s="79"/>
      <c r="G3383" s="3">
        <v>3381</v>
      </c>
      <c r="H3383" s="61">
        <v>0.94454308303168943</v>
      </c>
      <c r="I3383" s="61">
        <v>1.0554531766796758</v>
      </c>
      <c r="J3383" s="61">
        <v>-0.5094263816056519</v>
      </c>
      <c r="K3383" s="62">
        <v>0.24757587830683037</v>
      </c>
      <c r="L3383" s="60">
        <f t="array" ref="L3383:O3383">TRANSPOSE(MMULT(Option!$B$25:$E$28, TRANSPOSE(H3383:K3383)))</f>
        <v>0.94454308303168943</v>
      </c>
      <c r="M3383" s="60">
        <v>1.3451560481359186</v>
      </c>
      <c r="N3383" s="60">
        <v>0.20676543308839701</v>
      </c>
      <c r="O3383" s="60">
        <v>0.76678121901590313</v>
      </c>
      <c r="P3383" s="56" t="str">
        <f t="shared" si="4211"/>
        <v>677/1</v>
      </c>
      <c r="R3383" s="80">
        <v>846</v>
      </c>
      <c r="S3383" s="3" t="s">
        <v>28</v>
      </c>
      <c r="T3383" s="60">
        <f t="array" aca="1" ref="T3383:T3386" ca="1">TRANSPOSE(OFFSET($L$3, MATCH($R3383 &amp; "/" &amp; T$2, $P$3:$P$5002, 0) - 1, 0, 1, $E$1))</f>
        <v>7.4166801866243923E-3</v>
      </c>
      <c r="U3383" s="60">
        <f t="array" aca="1" ref="U3383:U3386" ca="1">TRANSPOSE(OFFSET($L$3, MATCH($R3383 &amp; "/" &amp; U$2, $P$3:$P$5002, 0) - 1, 0, 1, $E$1))</f>
        <v>0.55356056361661632</v>
      </c>
      <c r="V3383" s="60">
        <f t="array" aca="1" ref="V3383:V3386" ca="1">TRANSPOSE(OFFSET($L$3, MATCH($R3383 &amp; "/" &amp; V$2, $P$3:$P$5002, 0) - 1, 0, 1, $E$1))</f>
        <v>-1.6712771637617849</v>
      </c>
      <c r="W3383" s="60">
        <f t="array" aca="1" ref="W3383:W3386" ca="1">TRANSPOSE(OFFSET($L$3, MATCH($R3383 &amp; "/" &amp; W$2, $P$3:$P$5002, 0) - 1, 0, 1, $E$1))</f>
        <v>-0.31874387586264991</v>
      </c>
      <c r="X3383" s="60">
        <f t="array" aca="1" ref="X3383:X3386" ca="1">TRANSPOSE(OFFSET($L$3, MATCH($R3383 &amp; "/" &amp; X$2, $P$3:$P$5002, 0) - 1, 0, 1, $E$1))</f>
        <v>5.82619495378284E-2</v>
      </c>
      <c r="Y3383" s="52">
        <f ca="1">$B$11 * EXP(($E$3 - $C$11^2/2) * Y$2 + $C$11*SQRT(Y$2)*T3383)</f>
        <v>100.72511673698526</v>
      </c>
      <c r="Z3383" s="52">
        <f ca="1">Y3383 * EXP(($E$3 - $C$11^2/2) * (Z$2-Y$2) + $C$11*SQRT(Z$2-Y$2)*U3383)</f>
        <v>119.51756632800699</v>
      </c>
      <c r="AA3383" s="52">
        <f ca="1">Z3383 * EXP(($E$3 - $C$11^2/2) * (AA$2-Z$2) + $C$11*SQRT(AA$2-Z$2)*V3383)</f>
        <v>72.753732458028495</v>
      </c>
      <c r="AB3383" s="52">
        <f ca="1">AA3383 * EXP(($E$3 - $C$11^2/2) * (AB$2-AA$2) + $C$11*SQRT(AB$2-AA$2)*W3383)</f>
        <v>66.450482567132951</v>
      </c>
      <c r="AC3383" s="52">
        <f ca="1">AB3383 * EXP(($E$3 - $C$11^2/2) * (AC$2-AB$2) + $C$11*SQRT(AC$2-AB$2)*X3383)</f>
        <v>67.961110156011202</v>
      </c>
      <c r="AD3383" s="47"/>
      <c r="AE3383" s="3" t="s">
        <v>69</v>
      </c>
      <c r="AF3383" s="20" cm="1">
        <f t="array" aca="1" ref="AF3383" ca="1">MIN(Y3383:Y3386 / $D$11:$D$14)</f>
        <v>0.69089400953053304</v>
      </c>
      <c r="AG3383" s="20" cm="1">
        <f t="array" aca="1" ref="AG3383" ca="1">MIN(Z3383:Z3386 / $D$11:$D$14)</f>
        <v>0.79818872378699524</v>
      </c>
      <c r="AH3383" s="20" cm="1">
        <f t="array" aca="1" ref="AH3383" ca="1">MIN(AA3383:AA3386 / $D$11:$D$14)</f>
        <v>0.66309854587473283</v>
      </c>
      <c r="AI3383" s="20" cm="1">
        <f t="array" aca="1" ref="AI3383" ca="1">MIN(AB3383:AB3386 / $D$11:$D$14)</f>
        <v>0.52676889020409901</v>
      </c>
      <c r="AJ3383" s="20" cm="1">
        <f t="array" aca="1" ref="AJ3383" ca="1">MIN(AC3383:AC3386 / $D$11:$D$14)</f>
        <v>0.67961110156011206</v>
      </c>
      <c r="AK3383" s="72">
        <f t="array" aca="1" ref="AK3383" ca="1">SUMPRODUCT(AF3384:AJ3384, EXP(-$E$3*$AF$2:$AJ$2))</f>
        <v>77880.078307140488</v>
      </c>
      <c r="AL3383" s="70">
        <f ca="1">MAX(AC3384 - $D$11, 0) * EXP(-$E$2*$E$3)</f>
        <v>26.46163961111727</v>
      </c>
    </row>
    <row r="3384" spans="6:38" ht="14.55" customHeight="1" x14ac:dyDescent="0.3">
      <c r="F3384" s="79"/>
      <c r="G3384" s="3">
        <v>3382</v>
      </c>
      <c r="H3384" s="61">
        <v>1.2453776077791976</v>
      </c>
      <c r="I3384" s="61">
        <v>-0.50173969745852842</v>
      </c>
      <c r="J3384" s="61">
        <v>1.0941246906093838</v>
      </c>
      <c r="K3384" s="62">
        <v>-0.58452148149595784</v>
      </c>
      <c r="L3384" s="60">
        <f t="array" ref="L3384:O3384">TRANSPOSE(MMULT(Option!$B$25:$E$28, TRANSPOSE(H3384:K3384)))</f>
        <v>1.2453776077791976</v>
      </c>
      <c r="M3384" s="60">
        <v>3.8299014558089317E-2</v>
      </c>
      <c r="N3384" s="60">
        <v>1.3277454780816649</v>
      </c>
      <c r="O3384" s="60">
        <v>7.9761730512557083E-2</v>
      </c>
      <c r="P3384" s="56" t="str">
        <f t="shared" si="4211"/>
        <v>677/2</v>
      </c>
      <c r="R3384" s="80"/>
      <c r="S3384" s="3" t="s">
        <v>29</v>
      </c>
      <c r="T3384" s="60">
        <f ca="1"/>
        <v>-0.41481203365472935</v>
      </c>
      <c r="U3384" s="60">
        <f ca="1"/>
        <v>-0.21905456961826708</v>
      </c>
      <c r="V3384" s="60">
        <f ca="1"/>
        <v>0.2208523954325996</v>
      </c>
      <c r="W3384" s="60">
        <f ca="1"/>
        <v>0.3851756142658892</v>
      </c>
      <c r="X3384" s="60">
        <f ca="1"/>
        <v>0.91950884720372295</v>
      </c>
      <c r="Y3384" s="52">
        <f ca="1">$B$12 * EXP(($E$3 - $C$12^2/2) * Y$2 + $C$12*SQRT(Y$2)*T3384)</f>
        <v>88.741404760074886</v>
      </c>
      <c r="Z3384" s="52">
        <f ca="1">Y3384 * EXP(($E$3 - $C$12^2/2) * (Z$2-Y$2) + $C$12*SQRT(Z$2-Y$2)*U3384)</f>
        <v>83.513659475104689</v>
      </c>
      <c r="AA3384" s="52">
        <f ca="1">Z3384 * EXP(($E$3 - $C$12^2/2) * (AA$2-Z$2) + $C$12*SQRT(AA$2-Z$2)*V3384)</f>
        <v>89.681627246890102</v>
      </c>
      <c r="AB3384" s="52">
        <f ca="1">AA3384 * EXP(($E$3 - $C$12^2/2) * (AB$2-AA$2) + $C$12*SQRT(AB$2-AA$2)*W3384)</f>
        <v>101.17165289840285</v>
      </c>
      <c r="AC3384" s="52">
        <f ca="1">AB3384 * EXP(($E$3 - $C$12^2/2) * (AC$2-AB$2) + $C$12*SQRT(AC$2-AB$2)*X3384)</f>
        <v>133.9774178279057</v>
      </c>
      <c r="AD3384" s="47"/>
      <c r="AE3384" s="3" t="s">
        <v>47</v>
      </c>
      <c r="AF3384" s="64">
        <f t="shared" ref="AF3384" ca="1" si="4277">($B$5*AF3386 + (1 + $B$6)*AF3385)*$B$2</f>
        <v>0</v>
      </c>
      <c r="AG3384" s="64">
        <f t="shared" ref="AG3384" ca="1" si="4278">($B$5*AG3386 + (1 + $B$6)*AG3385)*$B$2</f>
        <v>0</v>
      </c>
      <c r="AH3384" s="64">
        <f t="shared" ref="AH3384" ca="1" si="4279">($B$5*AH3386 + (1 + $B$6)*AH3385)*$B$2</f>
        <v>0</v>
      </c>
      <c r="AI3384" s="64">
        <f t="shared" ref="AI3384" ca="1" si="4280">($B$5*AI3386 + (1 + $B$6)*AI3385)*$B$2</f>
        <v>0</v>
      </c>
      <c r="AJ3384" s="64" cm="1">
        <f t="array" aca="1" ref="AJ3384" ca="1">($B$5*AJ3386 + (1 + $B$6)*AJ3385 + AND(NOT(AF3385:AJ3385)))*$B$2</f>
        <v>100000</v>
      </c>
      <c r="AK3384" s="73"/>
      <c r="AL3384" s="70"/>
    </row>
    <row r="3385" spans="6:38" ht="14.55" customHeight="1" x14ac:dyDescent="0.3">
      <c r="F3385" s="79"/>
      <c r="G3385" s="3">
        <v>3383</v>
      </c>
      <c r="H3385" s="61">
        <v>0.24105482928058244</v>
      </c>
      <c r="I3385" s="61">
        <v>-2.4029465973016984</v>
      </c>
      <c r="J3385" s="61">
        <v>7.3333056996727014E-2</v>
      </c>
      <c r="K3385" s="62">
        <v>-0.16338045165662929</v>
      </c>
      <c r="L3385" s="60">
        <f t="array" ref="L3385:O3385">TRANSPOSE(MMULT(Option!$B$25:$E$28, TRANSPOSE(H3385:K3385)))</f>
        <v>0.24105482928058244</v>
      </c>
      <c r="M3385" s="60">
        <v>-2.1059150029020874</v>
      </c>
      <c r="N3385" s="60">
        <v>-0.46840803035790674</v>
      </c>
      <c r="O3385" s="60">
        <v>-0.65841470535120861</v>
      </c>
      <c r="P3385" s="56" t="str">
        <f t="shared" si="4211"/>
        <v>677/3</v>
      </c>
      <c r="R3385" s="80"/>
      <c r="S3385" s="3" t="s">
        <v>31</v>
      </c>
      <c r="T3385" s="60">
        <f ca="1"/>
        <v>-1.2492295135179894</v>
      </c>
      <c r="U3385" s="60">
        <f ca="1"/>
        <v>0.46452880178660783</v>
      </c>
      <c r="V3385" s="60">
        <f ca="1"/>
        <v>-0.63473816670109295</v>
      </c>
      <c r="W3385" s="60">
        <f ca="1"/>
        <v>-0.78387233869771222</v>
      </c>
      <c r="X3385" s="60">
        <f ca="1"/>
        <v>1.1448712153126497</v>
      </c>
      <c r="Y3385" s="52">
        <f ca="1">$B$13 * EXP(($E$3 - $C$13^2/2) * Y$2 + $C$13*SQRT(Y$2)*T3385)</f>
        <v>69.0894009530533</v>
      </c>
      <c r="Z3385" s="52">
        <f ca="1">Y3385 * EXP(($E$3 - $C$13^2/2) * (Z$2-Y$2) + $C$13*SQRT(Z$2-Y$2)*U3385)</f>
        <v>79.818872378699524</v>
      </c>
      <c r="AA3385" s="52">
        <f ca="1">Z3385 * EXP(($E$3 - $C$13^2/2) * (AA$2-Z$2) + $C$13*SQRT(AA$2-Z$2)*V3385)</f>
        <v>66.309854587473282</v>
      </c>
      <c r="AB3385" s="52">
        <f ca="1">AA3385 * EXP(($E$3 - $C$13^2/2) * (AB$2-AA$2) + $C$13*SQRT(AB$2-AA$2)*W3385)</f>
        <v>52.676889020409895</v>
      </c>
      <c r="AC3385" s="52">
        <f ca="1">AB3385 * EXP(($E$3 - $C$13^2/2) * (AC$2-AB$2) + $C$13*SQRT(AC$2-AB$2)*X3385)</f>
        <v>74.637136036322346</v>
      </c>
      <c r="AD3385" s="47"/>
      <c r="AE3385" s="3" t="s">
        <v>46</v>
      </c>
      <c r="AF3385" s="52" t="b">
        <f t="shared" ref="AF3385" ca="1" si="4281">AF3383 &gt;= $B$4</f>
        <v>0</v>
      </c>
      <c r="AG3385" s="52" t="b">
        <f t="array" aca="1" ref="AG3385" ca="1">AND(AG3383 &gt;= $B$4, NOT(OR($AF3385:AF3385)))</f>
        <v>0</v>
      </c>
      <c r="AH3385" s="52" t="b">
        <f t="array" aca="1" ref="AH3385" ca="1">AND(AH3383 &gt;= $B$4, NOT(OR($AF3385:AG3385)))</f>
        <v>0</v>
      </c>
      <c r="AI3385" s="52" t="b">
        <f t="array" aca="1" ref="AI3385" ca="1">AND(AI3383 &gt;= $B$4, NOT(OR($AF3385:AH3385)))</f>
        <v>0</v>
      </c>
      <c r="AJ3385" s="52" t="b">
        <f t="array" aca="1" ref="AJ3385" ca="1">AND(AJ3383 &gt;= $B$4, NOT(OR($AF3385:AI3385)))</f>
        <v>0</v>
      </c>
      <c r="AK3385" s="73"/>
      <c r="AL3385" s="70"/>
    </row>
    <row r="3386" spans="6:38" ht="14.55" customHeight="1" x14ac:dyDescent="0.3">
      <c r="F3386" s="79"/>
      <c r="G3386" s="3">
        <v>3384</v>
      </c>
      <c r="H3386" s="61">
        <v>-0.9616442612780175</v>
      </c>
      <c r="I3386" s="61">
        <v>-1.7638638932495736</v>
      </c>
      <c r="J3386" s="61">
        <v>0.39435759061307274</v>
      </c>
      <c r="K3386" s="62">
        <v>-0.13488436069497203</v>
      </c>
      <c r="L3386" s="60">
        <f t="array" ref="L3386:O3386">TRANSPOSE(MMULT(Option!$B$25:$E$28, TRANSPOSE(H3386:K3386)))</f>
        <v>-0.9616442612780175</v>
      </c>
      <c r="M3386" s="60">
        <v>-2.0012656657943428</v>
      </c>
      <c r="N3386" s="60">
        <v>-0.50017745214685072</v>
      </c>
      <c r="O3386" s="60">
        <v>-0.88508303878325612</v>
      </c>
      <c r="P3386" s="56" t="str">
        <f t="shared" si="4211"/>
        <v>677/4</v>
      </c>
      <c r="R3386" s="80"/>
      <c r="S3386" s="3" t="s">
        <v>30</v>
      </c>
      <c r="T3386" s="60">
        <f ca="1"/>
        <v>0.13364536936942295</v>
      </c>
      <c r="U3386" s="60">
        <f ca="1"/>
        <v>-0.3476006175882882</v>
      </c>
      <c r="V3386" s="60">
        <f ca="1"/>
        <v>0.36938998686815794</v>
      </c>
      <c r="W3386" s="60">
        <f ca="1"/>
        <v>1.3746198670987615</v>
      </c>
      <c r="X3386" s="60">
        <f ca="1"/>
        <v>-0.82102435449055655</v>
      </c>
      <c r="Y3386" s="52">
        <f ca="1">$B$14 * EXP(($E$3 - $C$14^2/2) * Y$2 + $C$14*SQRT(Y$2)*T3386)</f>
        <v>104.61257840081362</v>
      </c>
      <c r="Z3386" s="52">
        <f ca="1">Y3386 * EXP(($E$3 - $C$14^2/2) * (Z$2-Y$2) + $C$14*SQRT(Z$2-Y$2)*U3386)</f>
        <v>94.72553563518241</v>
      </c>
      <c r="AA3386" s="52">
        <f ca="1">Z3386 * EXP(($E$3 - $C$14^2/2) * (AA$2-Z$2) + $C$14*SQRT(AA$2-Z$2)*V3386)</f>
        <v>106.35691998748622</v>
      </c>
      <c r="AB3386" s="52">
        <f ca="1">AA3386 * EXP(($E$3 - $C$14^2/2) * (AB$2-AA$2) + $C$14*SQRT(AB$2-AA$2)*W3386)</f>
        <v>161.44855833998935</v>
      </c>
      <c r="AC3386" s="52">
        <f ca="1">AB3386 * EXP(($E$3 - $C$14^2/2) * (AC$2-AB$2) + $C$14*SQRT(AC$2-AB$2)*X3386)</f>
        <v>126.83401477663583</v>
      </c>
      <c r="AD3386" s="47"/>
      <c r="AE3386" s="3" t="s">
        <v>68</v>
      </c>
      <c r="AF3386" s="52" t="b">
        <f ca="1">AND(AF3383&gt;$B$3, NOT(OR($AF3385:AF3385)))</f>
        <v>0</v>
      </c>
      <c r="AG3386" s="52" t="b">
        <f ca="1">AND(AG3383&gt;$B$3, NOT(OR($AF3385:AG3385)))</f>
        <v>0</v>
      </c>
      <c r="AH3386" s="52" t="b">
        <f ca="1">AND(AH3383&gt;$B$3, NOT(OR($AF3385:AH3385)))</f>
        <v>0</v>
      </c>
      <c r="AI3386" s="52" t="b">
        <f ca="1">AND(AI3383&gt;$B$3, NOT(OR($AF3385:AI3385)))</f>
        <v>0</v>
      </c>
      <c r="AJ3386" s="52" t="b">
        <f ca="1">AND(AJ3383&gt;$B$3, NOT(OR($AF3385:AJ3385)))</f>
        <v>0</v>
      </c>
      <c r="AK3386" s="74"/>
      <c r="AL3386" s="70"/>
    </row>
    <row r="3387" spans="6:38" ht="14.55" customHeight="1" x14ac:dyDescent="0.3">
      <c r="F3387" s="79"/>
      <c r="G3387" s="3">
        <v>3385</v>
      </c>
      <c r="H3387" s="61">
        <v>0.99704153875724455</v>
      </c>
      <c r="I3387" s="61">
        <v>1.6054173201421349</v>
      </c>
      <c r="J3387" s="61">
        <v>0.42243103307360036</v>
      </c>
      <c r="K3387" s="62">
        <v>0.83241326693660955</v>
      </c>
      <c r="L3387" s="60">
        <f t="array" ref="L3387:O3387">TRANSPOSE(MMULT(Option!$B$25:$E$28, TRANSPOSE(H3387:K3387)))</f>
        <v>0.99704153875724455</v>
      </c>
      <c r="M3387" s="60">
        <v>1.8702058938117949</v>
      </c>
      <c r="N3387" s="60">
        <v>1.1902389805556084</v>
      </c>
      <c r="O3387" s="60">
        <v>1.6144997817188469</v>
      </c>
      <c r="P3387" s="56" t="str">
        <f t="shared" si="4211"/>
        <v>677/5</v>
      </c>
      <c r="R3387" s="80">
        <v>847</v>
      </c>
      <c r="S3387" s="3" t="s">
        <v>28</v>
      </c>
      <c r="T3387" s="60">
        <f t="array" aca="1" ref="T3387:T3390" ca="1">TRANSPOSE(OFFSET($L$3, MATCH($R3387 &amp; "/" &amp; T$2, $P$3:$P$5002, 0) - 1, 0, 1, $E$1))</f>
        <v>-0.20602703907904221</v>
      </c>
      <c r="U3387" s="60">
        <f t="array" aca="1" ref="U3387:U3390" ca="1">TRANSPOSE(OFFSET($L$3, MATCH($R3387 &amp; "/" &amp; U$2, $P$3:$P$5002, 0) - 1, 0, 1, $E$1))</f>
        <v>-0.22577836689537836</v>
      </c>
      <c r="V3387" s="60">
        <f t="array" aca="1" ref="V3387:V3390" ca="1">TRANSPOSE(OFFSET($L$3, MATCH($R3387 &amp; "/" &amp; V$2, $P$3:$P$5002, 0) - 1, 0, 1, $E$1))</f>
        <v>7.980237627125264E-2</v>
      </c>
      <c r="W3387" s="60">
        <f t="array" aca="1" ref="W3387:W3390" ca="1">TRANSPOSE(OFFSET($L$3, MATCH($R3387 &amp; "/" &amp; W$2, $P$3:$P$5002, 0) - 1, 0, 1, $E$1))</f>
        <v>-1.4929113235165745E-2</v>
      </c>
      <c r="X3387" s="60">
        <f t="array" aca="1" ref="X3387:X3390" ca="1">TRANSPOSE(OFFSET($L$3, MATCH($R3387 &amp; "/" &amp; X$2, $P$3:$P$5002, 0) - 1, 0, 1, $E$1))</f>
        <v>-1.5043828319413324</v>
      </c>
      <c r="Y3387" s="52">
        <f ca="1">$B$11 * EXP(($E$3 - $C$11^2/2) * Y$2 + $C$11*SQRT(Y$2)*T3387)</f>
        <v>94.477534328589911</v>
      </c>
      <c r="Z3387" s="52">
        <f ca="1">Y3387 * EXP(($E$3 - $C$11^2/2) * (Z$2-Y$2) + $C$11*SQRT(Z$2-Y$2)*U3387)</f>
        <v>88.732707490721182</v>
      </c>
      <c r="AA3387" s="52">
        <f ca="1">Z3387 * EXP(($E$3 - $C$11^2/2) * (AA$2-Z$2) + $C$11*SQRT(AA$2-Z$2)*V3387)</f>
        <v>91.338216085135727</v>
      </c>
      <c r="AB3387" s="52">
        <f ca="1">AA3387 * EXP(($E$3 - $C$11^2/2) * (AB$2-AA$2) + $C$11*SQRT(AB$2-AA$2)*W3387)</f>
        <v>91.385840005659119</v>
      </c>
      <c r="AC3387" s="52">
        <f ca="1">AB3387 * EXP(($E$3 - $C$11^2/2) * (AC$2-AB$2) + $C$11*SQRT(AC$2-AB$2)*X3387)</f>
        <v>58.485314791769859</v>
      </c>
      <c r="AD3387" s="47"/>
      <c r="AE3387" s="3" t="s">
        <v>69</v>
      </c>
      <c r="AF3387" s="20" cm="1">
        <f t="array" aca="1" ref="AF3387" ca="1">MIN(Y3387:Y3390 / $D$11:$D$14)</f>
        <v>0.62114930219753695</v>
      </c>
      <c r="AG3387" s="20" cm="1">
        <f t="array" aca="1" ref="AG3387" ca="1">MIN(Z3387:Z3390 / $D$11:$D$14)</f>
        <v>0.73513061603121954</v>
      </c>
      <c r="AH3387" s="20" cm="1">
        <f t="array" aca="1" ref="AH3387" ca="1">MIN(AA3387:AA3390 / $D$11:$D$14)</f>
        <v>0.74305332002774405</v>
      </c>
      <c r="AI3387" s="20" cm="1">
        <f t="array" aca="1" ref="AI3387" ca="1">MIN(AB3387:AB3390 / $D$11:$D$14)</f>
        <v>0.6800867333510402</v>
      </c>
      <c r="AJ3387" s="20" cm="1">
        <f t="array" aca="1" ref="AJ3387" ca="1">MIN(AC3387:AC3390 / $D$11:$D$14)</f>
        <v>0.5848531479176986</v>
      </c>
      <c r="AK3387" s="72">
        <f t="array" aca="1" ref="AK3387" ca="1">SUMPRODUCT(AF3388:AJ3388, EXP(-$E$3*$AF$2:$AJ$2))</f>
        <v>77880.078307140488</v>
      </c>
      <c r="AL3387" s="70">
        <f ca="1">MAX(AC3388 - $D$11, 0) * EXP(-$E$2*$E$3)</f>
        <v>0</v>
      </c>
    </row>
    <row r="3388" spans="6:38" ht="14.55" customHeight="1" x14ac:dyDescent="0.3">
      <c r="F3388" s="79"/>
      <c r="G3388" s="3">
        <v>3386</v>
      </c>
      <c r="H3388" s="61">
        <v>1.182566658299449</v>
      </c>
      <c r="I3388" s="61">
        <v>-0.39425987079298541</v>
      </c>
      <c r="J3388" s="61">
        <v>-0.53957722166336675</v>
      </c>
      <c r="K3388" s="62">
        <v>0.26064777946085815</v>
      </c>
      <c r="L3388" s="60">
        <f t="array" ref="L3388:O3388">TRANSPOSE(MMULT(Option!$B$25:$E$28, TRANSPOSE(H3388:K3388)))</f>
        <v>1.182566658299449</v>
      </c>
      <c r="M3388" s="60">
        <v>0.11168152304130663</v>
      </c>
      <c r="N3388" s="60">
        <v>-0.10413091031559446</v>
      </c>
      <c r="O3388" s="60">
        <v>0.48767592789141401</v>
      </c>
      <c r="P3388" s="56" t="str">
        <f t="shared" si="4211"/>
        <v>678/1</v>
      </c>
      <c r="R3388" s="80"/>
      <c r="S3388" s="3" t="s">
        <v>29</v>
      </c>
      <c r="T3388" s="60">
        <f ca="1"/>
        <v>0.8966126143680262</v>
      </c>
      <c r="U3388" s="60">
        <f ca="1"/>
        <v>-0.65906394255611978</v>
      </c>
      <c r="V3388" s="60">
        <f ca="1"/>
        <v>0.39037402814010547</v>
      </c>
      <c r="W3388" s="60">
        <f ca="1"/>
        <v>-1.9797058329520969</v>
      </c>
      <c r="X3388" s="60">
        <f ca="1"/>
        <v>-0.51160736284167363</v>
      </c>
      <c r="Y3388" s="52">
        <f ca="1">$B$12 * EXP(($E$3 - $C$12^2/2) * Y$2 + $C$12*SQRT(Y$2)*T3388)</f>
        <v>131.51934752966605</v>
      </c>
      <c r="Z3388" s="52">
        <f ca="1">Y3388 * EXP(($E$3 - $C$12^2/2) * (Z$2-Y$2) + $C$12*SQRT(Z$2-Y$2)*U3388)</f>
        <v>108.46578607437043</v>
      </c>
      <c r="AA3388" s="52">
        <f ca="1">Z3388 * EXP(($E$3 - $C$12^2/2) * (AA$2-Z$2) + $C$12*SQRT(AA$2-Z$2)*V3388)</f>
        <v>122.55341747689739</v>
      </c>
      <c r="AB3388" s="52">
        <f ca="1">AA3388 * EXP(($E$3 - $C$12^2/2) * (AB$2-AA$2) + $C$12*SQRT(AB$2-AA$2)*W3388)</f>
        <v>68.008673335104021</v>
      </c>
      <c r="AC3388" s="52">
        <f ca="1">AB3388 * EXP(($E$3 - $C$12^2/2) * (AC$2-AB$2) + $C$12*SQRT(AC$2-AB$2)*X3388)</f>
        <v>58.624519890718133</v>
      </c>
      <c r="AD3388" s="47"/>
      <c r="AE3388" s="3" t="s">
        <v>47</v>
      </c>
      <c r="AF3388" s="64">
        <f t="shared" ref="AF3388" ca="1" si="4282">($B$5*AF3390 + (1 + $B$6)*AF3389)*$B$2</f>
        <v>0</v>
      </c>
      <c r="AG3388" s="64">
        <f t="shared" ref="AG3388" ca="1" si="4283">($B$5*AG3390 + (1 + $B$6)*AG3389)*$B$2</f>
        <v>0</v>
      </c>
      <c r="AH3388" s="64">
        <f t="shared" ref="AH3388" ca="1" si="4284">($B$5*AH3390 + (1 + $B$6)*AH3389)*$B$2</f>
        <v>0</v>
      </c>
      <c r="AI3388" s="64">
        <f t="shared" ref="AI3388" ca="1" si="4285">($B$5*AI3390 + (1 + $B$6)*AI3389)*$B$2</f>
        <v>0</v>
      </c>
      <c r="AJ3388" s="64" cm="1">
        <f t="array" aca="1" ref="AJ3388" ca="1">($B$5*AJ3390 + (1 + $B$6)*AJ3389 + AND(NOT(AF3389:AJ3389)))*$B$2</f>
        <v>100000</v>
      </c>
      <c r="AK3388" s="73"/>
      <c r="AL3388" s="70"/>
    </row>
    <row r="3389" spans="6:38" ht="14.55" customHeight="1" x14ac:dyDescent="0.3">
      <c r="F3389" s="79"/>
      <c r="G3389" s="3">
        <v>3387</v>
      </c>
      <c r="H3389" s="61">
        <v>0.31680357411752846</v>
      </c>
      <c r="I3389" s="61">
        <v>0.71486871138795149</v>
      </c>
      <c r="J3389" s="61">
        <v>-1.1985524192324197</v>
      </c>
      <c r="K3389" s="62">
        <v>-1.2327389767192281</v>
      </c>
      <c r="L3389" s="60">
        <f t="array" ref="L3389:O3389">TRANSPOSE(MMULT(Option!$B$25:$E$28, TRANSPOSE(H3389:K3389)))</f>
        <v>0.31680357411752846</v>
      </c>
      <c r="M3389" s="60">
        <v>0.78190942602517688</v>
      </c>
      <c r="N3389" s="60">
        <v>-0.73878265398463039</v>
      </c>
      <c r="O3389" s="60">
        <v>-0.97567006961448155</v>
      </c>
      <c r="P3389" s="56" t="str">
        <f t="shared" si="4211"/>
        <v>678/2</v>
      </c>
      <c r="R3389" s="80"/>
      <c r="S3389" s="3" t="s">
        <v>31</v>
      </c>
      <c r="T3389" s="60">
        <f ca="1"/>
        <v>-1.6039460124239744</v>
      </c>
      <c r="U3389" s="60">
        <f ca="1"/>
        <v>0.54492239018517075</v>
      </c>
      <c r="V3389" s="60">
        <f ca="1"/>
        <v>1.9065376640759621E-2</v>
      </c>
      <c r="W3389" s="60">
        <f ca="1"/>
        <v>0.58192412203236787</v>
      </c>
      <c r="X3389" s="60">
        <f ca="1"/>
        <v>-0.47261020716937835</v>
      </c>
      <c r="Y3389" s="52">
        <f ca="1">$B$13 * EXP(($E$3 - $C$13^2/2) * Y$2 + $C$13*SQRT(Y$2)*T3389)</f>
        <v>62.114930219753695</v>
      </c>
      <c r="Z3389" s="52">
        <f ca="1">Y3389 * EXP(($E$3 - $C$13^2/2) * (Z$2-Y$2) + $C$13*SQRT(Z$2-Y$2)*U3389)</f>
        <v>73.513061603121955</v>
      </c>
      <c r="AA3389" s="52">
        <f ca="1">Z3389 * EXP(($E$3 - $C$13^2/2) * (AA$2-Z$2) + $C$13*SQRT(AA$2-Z$2)*V3389)</f>
        <v>74.305332002774406</v>
      </c>
      <c r="AB3389" s="52">
        <f ca="1">AA3389 * EXP(($E$3 - $C$13^2/2) * (AB$2-AA$2) + $C$13*SQRT(AB$2-AA$2)*W3389)</f>
        <v>88.922032718640864</v>
      </c>
      <c r="AC3389" s="52">
        <f ca="1">AB3389 * EXP(($E$3 - $C$13^2/2) * (AC$2-AB$2) + $C$13*SQRT(AC$2-AB$2)*X3389)</f>
        <v>77.554187591654838</v>
      </c>
      <c r="AD3389" s="47"/>
      <c r="AE3389" s="3" t="s">
        <v>46</v>
      </c>
      <c r="AF3389" s="52" t="b">
        <f t="shared" ref="AF3389" ca="1" si="4286">AF3387 &gt;= $B$4</f>
        <v>0</v>
      </c>
      <c r="AG3389" s="52" t="b">
        <f t="array" aca="1" ref="AG3389" ca="1">AND(AG3387 &gt;= $B$4, NOT(OR($AF3389:AF3389)))</f>
        <v>0</v>
      </c>
      <c r="AH3389" s="52" t="b">
        <f t="array" aca="1" ref="AH3389" ca="1">AND(AH3387 &gt;= $B$4, NOT(OR($AF3389:AG3389)))</f>
        <v>0</v>
      </c>
      <c r="AI3389" s="52" t="b">
        <f t="array" aca="1" ref="AI3389" ca="1">AND(AI3387 &gt;= $B$4, NOT(OR($AF3389:AH3389)))</f>
        <v>0</v>
      </c>
      <c r="AJ3389" s="52" t="b">
        <f t="array" aca="1" ref="AJ3389" ca="1">AND(AJ3387 &gt;= $B$4, NOT(OR($AF3389:AI3389)))</f>
        <v>0</v>
      </c>
      <c r="AK3389" s="73"/>
      <c r="AL3389" s="70"/>
    </row>
    <row r="3390" spans="6:38" ht="14.55" customHeight="1" x14ac:dyDescent="0.3">
      <c r="F3390" s="79"/>
      <c r="G3390" s="3">
        <v>3388</v>
      </c>
      <c r="H3390" s="61">
        <v>0.38719417839000247</v>
      </c>
      <c r="I3390" s="61">
        <v>0.35575469257203651</v>
      </c>
      <c r="J3390" s="61">
        <v>0.20943462963706877</v>
      </c>
      <c r="K3390" s="62">
        <v>-0.35000657878735819</v>
      </c>
      <c r="L3390" s="60">
        <f t="array" ref="L3390:O3390">TRANSPOSE(MMULT(Option!$B$25:$E$28, TRANSPOSE(H3390:K3390)))</f>
        <v>0.38719417839000247</v>
      </c>
      <c r="M3390" s="60">
        <v>0.48093223286542131</v>
      </c>
      <c r="N3390" s="60">
        <v>0.43198466080823761</v>
      </c>
      <c r="O3390" s="60">
        <v>-1.0814155669397196E-2</v>
      </c>
      <c r="P3390" s="56" t="str">
        <f t="shared" si="4211"/>
        <v>678/3</v>
      </c>
      <c r="R3390" s="80"/>
      <c r="S3390" s="3" t="s">
        <v>30</v>
      </c>
      <c r="T3390" s="60">
        <f ca="1"/>
        <v>-0.68893983270191717</v>
      </c>
      <c r="U3390" s="60">
        <f ca="1"/>
        <v>1.2603455459953139</v>
      </c>
      <c r="V3390" s="60">
        <f ca="1"/>
        <v>-0.16658608289423837</v>
      </c>
      <c r="W3390" s="60">
        <f ca="1"/>
        <v>1.5651611877546487</v>
      </c>
      <c r="X3390" s="60">
        <f ca="1"/>
        <v>-1.7430340777078976</v>
      </c>
      <c r="Y3390" s="52">
        <f ca="1">$B$14 * EXP(($E$3 - $C$14^2/2) * Y$2 + $C$14*SQRT(Y$2)*T3390)</f>
        <v>81.735484647022432</v>
      </c>
      <c r="Z3390" s="52">
        <f ca="1">Y3390 * EXP(($E$3 - $C$14^2/2) * (Z$2-Y$2) + $C$14*SQRT(Z$2-Y$2)*U3390)</f>
        <v>119.89206743174317</v>
      </c>
      <c r="AA3390" s="52">
        <f ca="1">Z3390 * EXP(($E$3 - $C$14^2/2) * (AA$2-Z$2) + $C$14*SQRT(AA$2-Z$2)*V3390)</f>
        <v>114.61928545934168</v>
      </c>
      <c r="AB3390" s="52">
        <f ca="1">AA3390 * EXP(($E$3 - $C$14^2/2) * (AB$2-AA$2) + $C$14*SQRT(AB$2-AA$2)*W3390)</f>
        <v>184.22621492756721</v>
      </c>
      <c r="AC3390" s="52">
        <f ca="1">AB3390 * EXP(($E$3 - $C$14^2/2) * (AC$2-AB$2) + $C$14*SQRT(AC$2-AB$2)*X3390)</f>
        <v>109.75539502188074</v>
      </c>
      <c r="AD3390" s="47"/>
      <c r="AE3390" s="3" t="s">
        <v>68</v>
      </c>
      <c r="AF3390" s="52" t="b">
        <f ca="1">AND(AF3387&gt;$B$3, NOT(OR($AF3389:AF3389)))</f>
        <v>0</v>
      </c>
      <c r="AG3390" s="52" t="b">
        <f ca="1">AND(AG3387&gt;$B$3, NOT(OR($AF3389:AG3389)))</f>
        <v>0</v>
      </c>
      <c r="AH3390" s="52" t="b">
        <f ca="1">AND(AH3387&gt;$B$3, NOT(OR($AF3389:AH3389)))</f>
        <v>0</v>
      </c>
      <c r="AI3390" s="52" t="b">
        <f ca="1">AND(AI3387&gt;$B$3, NOT(OR($AF3389:AI3389)))</f>
        <v>0</v>
      </c>
      <c r="AJ3390" s="52" t="b">
        <f ca="1">AND(AJ3387&gt;$B$3, NOT(OR($AF3389:AJ3389)))</f>
        <v>0</v>
      </c>
      <c r="AK3390" s="74"/>
      <c r="AL3390" s="70"/>
    </row>
    <row r="3391" spans="6:38" ht="14.55" customHeight="1" x14ac:dyDescent="0.3">
      <c r="F3391" s="79"/>
      <c r="G3391" s="3">
        <v>3389</v>
      </c>
      <c r="H3391" s="61">
        <v>-0.18022367620660512</v>
      </c>
      <c r="I3391" s="61">
        <v>0.17056326995346394</v>
      </c>
      <c r="J3391" s="61">
        <v>-0.7101246178318894</v>
      </c>
      <c r="K3391" s="62">
        <v>0.7164177308891343</v>
      </c>
      <c r="L3391" s="60">
        <f t="array" ref="L3391:O3391">TRANSPOSE(MMULT(Option!$B$25:$E$28, TRANSPOSE(H3391:K3391)))</f>
        <v>-0.18022367620660512</v>
      </c>
      <c r="M3391" s="60">
        <v>8.4234348585545044E-2</v>
      </c>
      <c r="N3391" s="60">
        <v>-0.65113512188766687</v>
      </c>
      <c r="O3391" s="60">
        <v>0.44747583633697985</v>
      </c>
      <c r="P3391" s="56" t="str">
        <f t="shared" si="4211"/>
        <v>678/4</v>
      </c>
      <c r="R3391" s="80">
        <v>848</v>
      </c>
      <c r="S3391" s="3" t="s">
        <v>28</v>
      </c>
      <c r="T3391" s="60">
        <f t="array" aca="1" ref="T3391:T3394" ca="1">TRANSPOSE(OFFSET($L$3, MATCH($R3391 &amp; "/" &amp; T$2, $P$3:$P$5002, 0) - 1, 0, 1, $E$1))</f>
        <v>0.43230597850277019</v>
      </c>
      <c r="U3391" s="60">
        <f t="array" aca="1" ref="U3391:U3394" ca="1">TRANSPOSE(OFFSET($L$3, MATCH($R3391 &amp; "/" &amp; U$2, $P$3:$P$5002, 0) - 1, 0, 1, $E$1))</f>
        <v>0.65345660709355036</v>
      </c>
      <c r="V3391" s="60">
        <f t="array" aca="1" ref="V3391:V3394" ca="1">TRANSPOSE(OFFSET($L$3, MATCH($R3391 &amp; "/" &amp; V$2, $P$3:$P$5002, 0) - 1, 0, 1, $E$1))</f>
        <v>-1.2909369700592559</v>
      </c>
      <c r="W3391" s="60">
        <f t="array" aca="1" ref="W3391:W3394" ca="1">TRANSPOSE(OFFSET($L$3, MATCH($R3391 &amp; "/" &amp; W$2, $P$3:$P$5002, 0) - 1, 0, 1, $E$1))</f>
        <v>-1.126031886878216</v>
      </c>
      <c r="X3391" s="60">
        <f t="array" aca="1" ref="X3391:X3394" ca="1">TRANSPOSE(OFFSET($L$3, MATCH($R3391 &amp; "/" &amp; X$2, $P$3:$P$5002, 0) - 1, 0, 1, $E$1))</f>
        <v>2.2299575552768665</v>
      </c>
      <c r="Y3391" s="52">
        <f ca="1">$B$11 * EXP(($E$3 - $C$11^2/2) * Y$2 + $C$11*SQRT(Y$2)*T3391)</f>
        <v>114.41840850879521</v>
      </c>
      <c r="Z3391" s="52">
        <f ca="1">Y3391 * EXP(($E$3 - $C$11^2/2) * (Z$2-Y$2) + $C$11*SQRT(Z$2-Y$2)*U3391)</f>
        <v>139.89595414988102</v>
      </c>
      <c r="AA3391" s="52">
        <f ca="1">Z3391 * EXP(($E$3 - $C$11^2/2) * (AA$2-Z$2) + $C$11*SQRT(AA$2-Z$2)*V3391)</f>
        <v>95.451462350774932</v>
      </c>
      <c r="AB3391" s="52">
        <f ca="1">AA3391 * EXP(($E$3 - $C$11^2/2) * (AB$2-AA$2) + $C$11*SQRT(AB$2-AA$2)*W3391)</f>
        <v>68.42979331580041</v>
      </c>
      <c r="AC3391" s="52">
        <f ca="1">AB3391 * EXP(($E$3 - $C$11^2/2) * (AC$2-AB$2) + $C$11*SQRT(AC$2-AB$2)*X3391)</f>
        <v>134.26232978810395</v>
      </c>
      <c r="AD3391" s="47"/>
      <c r="AE3391" s="3" t="s">
        <v>69</v>
      </c>
      <c r="AF3391" s="20" cm="1">
        <f t="array" aca="1" ref="AF3391" ca="1">MIN(Y3391:Y3394 / $D$11:$D$14)</f>
        <v>0.78266082844434204</v>
      </c>
      <c r="AG3391" s="20" cm="1">
        <f t="array" aca="1" ref="AG3391" ca="1">MIN(Z3391:Z3394 / $D$11:$D$14)</f>
        <v>0.93364276630644971</v>
      </c>
      <c r="AH3391" s="20" cm="1">
        <f t="array" aca="1" ref="AH3391" ca="1">MIN(AA3391:AA3394 / $D$11:$D$14)</f>
        <v>0.52560883646317669</v>
      </c>
      <c r="AI3391" s="20" cm="1">
        <f t="array" aca="1" ref="AI3391" ca="1">MIN(AB3391:AB3394 / $D$11:$D$14)</f>
        <v>0.44075730286893178</v>
      </c>
      <c r="AJ3391" s="20" cm="1">
        <f t="array" aca="1" ref="AJ3391" ca="1">MIN(AC3391:AC3394 / $D$11:$D$14)</f>
        <v>0.5636872657544485</v>
      </c>
      <c r="AK3391" s="72">
        <f t="array" aca="1" ref="AK3391" ca="1">SUMPRODUCT(AF3392:AJ3392, EXP(-$E$3*$AF$2:$AJ$2))</f>
        <v>91452.639577679874</v>
      </c>
      <c r="AL3391" s="70">
        <f ca="1">MAX(AC3392 - $D$11, 0) * EXP(-$E$2*$E$3)</f>
        <v>0</v>
      </c>
    </row>
    <row r="3392" spans="6:38" ht="14.55" customHeight="1" x14ac:dyDescent="0.3">
      <c r="F3392" s="79"/>
      <c r="G3392" s="3">
        <v>3390</v>
      </c>
      <c r="H3392" s="61">
        <v>-0.81922939521993932</v>
      </c>
      <c r="I3392" s="61">
        <v>0.37983368299107106</v>
      </c>
      <c r="J3392" s="61">
        <v>1.6037553962354785</v>
      </c>
      <c r="K3392" s="62">
        <v>0.95583752678287226</v>
      </c>
      <c r="L3392" s="60">
        <f t="array" ref="L3392:O3392">TRANSPOSE(MMULT(Option!$B$25:$E$28, TRANSPOSE(H3392:K3392)))</f>
        <v>-0.81922939521993932</v>
      </c>
      <c r="M3392" s="60">
        <v>2.0431562672112991E-2</v>
      </c>
      <c r="N3392" s="60">
        <v>1.1803665552035048</v>
      </c>
      <c r="O3392" s="60">
        <v>0.90332340540850975</v>
      </c>
      <c r="P3392" s="56" t="str">
        <f t="shared" si="4211"/>
        <v>678/5</v>
      </c>
      <c r="R3392" s="80"/>
      <c r="S3392" s="3" t="s">
        <v>29</v>
      </c>
      <c r="T3392" s="60">
        <f ca="1"/>
        <v>-0.14301060615837896</v>
      </c>
      <c r="U3392" s="60">
        <f ca="1"/>
        <v>-0.11919403085597319</v>
      </c>
      <c r="V3392" s="60">
        <f ca="1"/>
        <v>-1.8747395153034938</v>
      </c>
      <c r="W3392" s="60">
        <f ca="1"/>
        <v>0.71978010681161542</v>
      </c>
      <c r="X3392" s="60">
        <f ca="1"/>
        <v>0.90250556295312645</v>
      </c>
      <c r="Y3392" s="52">
        <f ca="1">$B$12 * EXP(($E$3 - $C$12^2/2) * Y$2 + $C$12*SQRT(Y$2)*T3392)</f>
        <v>96.280615349177438</v>
      </c>
      <c r="Z3392" s="52">
        <f ca="1">Y3392 * EXP(($E$3 - $C$12^2/2) * (Z$2-Y$2) + $C$12*SQRT(Z$2-Y$2)*U3392)</f>
        <v>93.364276630644966</v>
      </c>
      <c r="AA3392" s="52">
        <f ca="1">Z3392 * EXP(($E$3 - $C$12^2/2) * (AA$2-Z$2) + $C$12*SQRT(AA$2-Z$2)*V3392)</f>
        <v>53.468192281085706</v>
      </c>
      <c r="AB3392" s="52">
        <f ca="1">AA3392 * EXP(($E$3 - $C$12^2/2) * (AB$2-AA$2) + $C$12*SQRT(AB$2-AA$2)*W3392)</f>
        <v>66.68772962374689</v>
      </c>
      <c r="AC3392" s="52">
        <f ca="1">AB3392 * EXP(($E$3 - $C$12^2/2) * (AC$2-AB$2) + $C$12*SQRT(AC$2-AB$2)*X3392)</f>
        <v>87.862460349431942</v>
      </c>
      <c r="AD3392" s="47"/>
      <c r="AE3392" s="3" t="s">
        <v>47</v>
      </c>
      <c r="AF3392" s="64">
        <f t="shared" ref="AF3392" ca="1" si="4287">($B$5*AF3394 + (1 + $B$6)*AF3393)*$B$2</f>
        <v>0</v>
      </c>
      <c r="AG3392" s="64">
        <f t="shared" ref="AG3392" ca="1" si="4288">($B$5*AG3394 + (1 + $B$6)*AG3393)*$B$2</f>
        <v>15000</v>
      </c>
      <c r="AH3392" s="64">
        <f t="shared" ref="AH3392" ca="1" si="4289">($B$5*AH3394 + (1 + $B$6)*AH3393)*$B$2</f>
        <v>0</v>
      </c>
      <c r="AI3392" s="64">
        <f t="shared" ref="AI3392" ca="1" si="4290">($B$5*AI3394 + (1 + $B$6)*AI3393)*$B$2</f>
        <v>0</v>
      </c>
      <c r="AJ3392" s="64" cm="1">
        <f t="array" aca="1" ref="AJ3392" ca="1">($B$5*AJ3394 + (1 + $B$6)*AJ3393 + AND(NOT(AF3393:AJ3393)))*$B$2</f>
        <v>100000</v>
      </c>
      <c r="AK3392" s="73"/>
      <c r="AL3392" s="70"/>
    </row>
    <row r="3393" spans="6:38" ht="14.55" customHeight="1" x14ac:dyDescent="0.3">
      <c r="F3393" s="79"/>
      <c r="G3393" s="3">
        <v>3391</v>
      </c>
      <c r="H3393" s="61">
        <v>-0.41034926818875717</v>
      </c>
      <c r="I3393" s="61">
        <v>0.11086962026870825</v>
      </c>
      <c r="J3393" s="61">
        <v>-0.88414682157655422</v>
      </c>
      <c r="K3393" s="62">
        <v>0.98902374272806637</v>
      </c>
      <c r="L3393" s="60">
        <f t="array" ref="L3393:O3393">TRANSPOSE(MMULT(Option!$B$25:$E$28, TRANSPOSE(H3393:K3393)))</f>
        <v>-0.41034926818875717</v>
      </c>
      <c r="M3393" s="60">
        <v>-6.2526021845029714E-2</v>
      </c>
      <c r="N3393" s="60">
        <v>-0.91166227863033478</v>
      </c>
      <c r="O3393" s="60">
        <v>0.53927431815223137</v>
      </c>
      <c r="P3393" s="56" t="str">
        <f t="shared" si="4211"/>
        <v>679/1</v>
      </c>
      <c r="R3393" s="80"/>
      <c r="S3393" s="3" t="s">
        <v>31</v>
      </c>
      <c r="T3393" s="60">
        <f ca="1"/>
        <v>-6.3617697861586039E-2</v>
      </c>
      <c r="U3393" s="60">
        <f ca="1"/>
        <v>2.5936799798599948</v>
      </c>
      <c r="V3393" s="60">
        <f ca="1"/>
        <v>-1.3992894682873913</v>
      </c>
      <c r="W3393" s="60">
        <f ca="1"/>
        <v>-0.34439149128665469</v>
      </c>
      <c r="X3393" s="60">
        <f ca="1"/>
        <v>1.0933726210328403</v>
      </c>
      <c r="Y3393" s="52">
        <f ca="1">$B$13 * EXP(($E$3 - $C$13^2/2) * Y$2 + $C$13*SQRT(Y$2)*T3393)</f>
        <v>98.601342450211874</v>
      </c>
      <c r="Z3393" s="52">
        <f ca="1">Y3393 * EXP(($E$3 - $C$13^2/2) * (Z$2-Y$2) + $C$13*SQRT(Z$2-Y$2)*U3393)</f>
        <v>215.76478814643318</v>
      </c>
      <c r="AA3393" s="52">
        <f ca="1">Z3393 * EXP(($E$3 - $C$13^2/2) * (AA$2-Z$2) + $C$13*SQRT(AA$2-Z$2)*V3393)</f>
        <v>142.50855458772361</v>
      </c>
      <c r="AB3393" s="52">
        <f ca="1">AA3393 * EXP(($E$3 - $C$13^2/2) * (AB$2-AA$2) + $C$13*SQRT(AB$2-AA$2)*W3393)</f>
        <v>129.16421544114803</v>
      </c>
      <c r="AC3393" s="52">
        <f ca="1">AB3393 * EXP(($E$3 - $C$13^2/2) * (AC$2-AB$2) + $C$13*SQRT(AC$2-AB$2)*X3393)</f>
        <v>180.20523017385241</v>
      </c>
      <c r="AD3393" s="47"/>
      <c r="AE3393" s="3" t="s">
        <v>46</v>
      </c>
      <c r="AF3393" s="52" t="b">
        <f t="shared" ref="AF3393" ca="1" si="4291">AF3391 &gt;= $B$4</f>
        <v>0</v>
      </c>
      <c r="AG3393" s="52" t="b">
        <f t="array" aca="1" ref="AG3393" ca="1">AND(AG3391 &gt;= $B$4, NOT(OR($AF3393:AF3393)))</f>
        <v>0</v>
      </c>
      <c r="AH3393" s="52" t="b">
        <f t="array" aca="1" ref="AH3393" ca="1">AND(AH3391 &gt;= $B$4, NOT(OR($AF3393:AG3393)))</f>
        <v>0</v>
      </c>
      <c r="AI3393" s="52" t="b">
        <f t="array" aca="1" ref="AI3393" ca="1">AND(AI3391 &gt;= $B$4, NOT(OR($AF3393:AH3393)))</f>
        <v>0</v>
      </c>
      <c r="AJ3393" s="52" t="b">
        <f t="array" aca="1" ref="AJ3393" ca="1">AND(AJ3391 &gt;= $B$4, NOT(OR($AF3393:AI3393)))</f>
        <v>0</v>
      </c>
      <c r="AK3393" s="73"/>
      <c r="AL3393" s="70"/>
    </row>
    <row r="3394" spans="6:38" ht="14.55" customHeight="1" x14ac:dyDescent="0.3">
      <c r="F3394" s="79"/>
      <c r="G3394" s="3">
        <v>3392</v>
      </c>
      <c r="H3394" s="61">
        <v>0.36947744517017478</v>
      </c>
      <c r="I3394" s="61">
        <v>-1.8844345724946885</v>
      </c>
      <c r="J3394" s="61">
        <v>-0.7983835308820002</v>
      </c>
      <c r="K3394" s="62">
        <v>-1.3358722709270343</v>
      </c>
      <c r="L3394" s="60">
        <f t="array" ref="L3394:O3394">TRANSPOSE(MMULT(Option!$B$25:$E$28, TRANSPOSE(H3394:K3394)))</f>
        <v>0.36947744517017478</v>
      </c>
      <c r="M3394" s="60">
        <v>-1.5793218360616617</v>
      </c>
      <c r="N3394" s="60">
        <v>-1.0468981173947824</v>
      </c>
      <c r="O3394" s="60">
        <v>-1.6454710028712136</v>
      </c>
      <c r="P3394" s="56" t="str">
        <f t="shared" si="4211"/>
        <v>679/2</v>
      </c>
      <c r="R3394" s="80"/>
      <c r="S3394" s="3" t="s">
        <v>30</v>
      </c>
      <c r="T3394" s="60">
        <f ca="1"/>
        <v>-0.83351948709427093</v>
      </c>
      <c r="U3394" s="60">
        <f ca="1"/>
        <v>0.68280670408329713</v>
      </c>
      <c r="V3394" s="60">
        <f ca="1"/>
        <v>-2.0432805496840487</v>
      </c>
      <c r="W3394" s="60">
        <f ca="1"/>
        <v>-0.60354296282153164</v>
      </c>
      <c r="X3394" s="60">
        <f ca="1"/>
        <v>0.80335071346475118</v>
      </c>
      <c r="Y3394" s="52">
        <f ca="1">$B$14 * EXP(($E$3 - $C$14^2/2) * Y$2 + $C$14*SQRT(Y$2)*T3394)</f>
        <v>78.266082844434209</v>
      </c>
      <c r="Z3394" s="52">
        <f ca="1">Y3394 * EXP(($E$3 - $C$14^2/2) * (Z$2-Y$2) + $C$14*SQRT(Z$2-Y$2)*U3394)</f>
        <v>96.53989581915198</v>
      </c>
      <c r="AA3394" s="52">
        <f ca="1">Z3394 * EXP(($E$3 - $C$14^2/2) * (AA$2-Z$2) + $C$14*SQRT(AA$2-Z$2)*V3394)</f>
        <v>52.56088364631767</v>
      </c>
      <c r="AB3394" s="52">
        <f ca="1">AA3394 * EXP(($E$3 - $C$14^2/2) * (AB$2-AA$2) + $C$14*SQRT(AB$2-AA$2)*W3394)</f>
        <v>44.075730286893176</v>
      </c>
      <c r="AC3394" s="52">
        <f ca="1">AB3394 * EXP(($E$3 - $C$14^2/2) * (AC$2-AB$2) + $C$14*SQRT(AC$2-AB$2)*X3394)</f>
        <v>56.368726575444853</v>
      </c>
      <c r="AD3394" s="47"/>
      <c r="AE3394" s="3" t="s">
        <v>68</v>
      </c>
      <c r="AF3394" s="52" t="b">
        <f ca="1">AND(AF3391&gt;$B$3, NOT(OR($AF3393:AF3393)))</f>
        <v>0</v>
      </c>
      <c r="AG3394" s="52" t="b">
        <f ca="1">AND(AG3391&gt;$B$3, NOT(OR($AF3393:AG3393)))</f>
        <v>1</v>
      </c>
      <c r="AH3394" s="52" t="b">
        <f ca="1">AND(AH3391&gt;$B$3, NOT(OR($AF3393:AH3393)))</f>
        <v>0</v>
      </c>
      <c r="AI3394" s="52" t="b">
        <f ca="1">AND(AI3391&gt;$B$3, NOT(OR($AF3393:AI3393)))</f>
        <v>0</v>
      </c>
      <c r="AJ3394" s="52" t="b">
        <f ca="1">AND(AJ3391&gt;$B$3, NOT(OR($AF3393:AJ3393)))</f>
        <v>0</v>
      </c>
      <c r="AK3394" s="74"/>
      <c r="AL3394" s="70"/>
    </row>
    <row r="3395" spans="6:38" ht="14.55" customHeight="1" x14ac:dyDescent="0.3">
      <c r="F3395" s="79"/>
      <c r="G3395" s="3">
        <v>3393</v>
      </c>
      <c r="H3395" s="61">
        <v>0.8071909783605371</v>
      </c>
      <c r="I3395" s="61">
        <v>0.82389965903401385</v>
      </c>
      <c r="J3395" s="61">
        <v>6.9459641847548589E-2</v>
      </c>
      <c r="K3395" s="62">
        <v>-1.8337769609300909</v>
      </c>
      <c r="L3395" s="60">
        <f t="array" ref="L3395:O3395">TRANSPOSE(MMULT(Option!$B$25:$E$28, TRANSPOSE(H3395:K3395)))</f>
        <v>0.8071909783605371</v>
      </c>
      <c r="M3395" s="60">
        <v>1.0779929018585501</v>
      </c>
      <c r="N3395" s="60">
        <v>0.59963106836828362</v>
      </c>
      <c r="O3395" s="60">
        <v>-1.0181716710169</v>
      </c>
      <c r="P3395" s="56" t="str">
        <f t="shared" si="4211"/>
        <v>679/3</v>
      </c>
      <c r="R3395" s="80">
        <v>849</v>
      </c>
      <c r="S3395" s="3" t="s">
        <v>28</v>
      </c>
      <c r="T3395" s="60">
        <f t="array" aca="1" ref="T3395:T3398" ca="1">TRANSPOSE(OFFSET($L$3, MATCH($R3395 &amp; "/" &amp; T$2, $P$3:$P$5002, 0) - 1, 0, 1, $E$1))</f>
        <v>-1.2401694516434458</v>
      </c>
      <c r="U3395" s="60">
        <f t="array" aca="1" ref="U3395:U3398" ca="1">TRANSPOSE(OFFSET($L$3, MATCH($R3395 &amp; "/" &amp; U$2, $P$3:$P$5002, 0) - 1, 0, 1, $E$1))</f>
        <v>9.5184051050919899E-2</v>
      </c>
      <c r="V3395" s="60">
        <f t="array" aca="1" ref="V3395:V3398" ca="1">TRANSPOSE(OFFSET($L$3, MATCH($R3395 &amp; "/" &amp; V$2, $P$3:$P$5002, 0) - 1, 0, 1, $E$1))</f>
        <v>1.2846779331294473</v>
      </c>
      <c r="W3395" s="60">
        <f t="array" aca="1" ref="W3395:W3398" ca="1">TRANSPOSE(OFFSET($L$3, MATCH($R3395 &amp; "/" &amp; W$2, $P$3:$P$5002, 0) - 1, 0, 1, $E$1))</f>
        <v>-1.3858449406401121</v>
      </c>
      <c r="X3395" s="60">
        <f t="array" aca="1" ref="X3395:X3398" ca="1">TRANSPOSE(OFFSET($L$3, MATCH($R3395 &amp; "/" &amp; X$2, $P$3:$P$5002, 0) - 1, 0, 1, $E$1))</f>
        <v>0.96336050785431115</v>
      </c>
      <c r="Y3395" s="52">
        <f ca="1">$B$11 * EXP(($E$3 - $C$11^2/2) * Y$2 + $C$11*SQRT(Y$2)*T3395)</f>
        <v>69.277442661968792</v>
      </c>
      <c r="Z3395" s="52">
        <f ca="1">Y3395 * EXP(($E$3 - $C$11^2/2) * (Z$2-Y$2) + $C$11*SQRT(Z$2-Y$2)*U3395)</f>
        <v>71.641503640360412</v>
      </c>
      <c r="AA3395" s="52">
        <f ca="1">Z3395 * EXP(($E$3 - $C$11^2/2) * (AA$2-Z$2) + $C$11*SQRT(AA$2-Z$2)*V3395)</f>
        <v>105.8558164234133</v>
      </c>
      <c r="AB3395" s="52">
        <f ca="1">AA3395 * EXP(($E$3 - $C$11^2/2) * (AB$2-AA$2) + $C$11*SQRT(AB$2-AA$2)*W3395)</f>
        <v>70.198325927242152</v>
      </c>
      <c r="AC3395" s="52">
        <f ca="1">AB3395 * EXP(($E$3 - $C$11^2/2) * (AC$2-AB$2) + $C$11*SQRT(AC$2-AB$2)*X3395)</f>
        <v>94.191751675130874</v>
      </c>
      <c r="AD3395" s="47"/>
      <c r="AE3395" s="3" t="s">
        <v>69</v>
      </c>
      <c r="AF3395" s="20" cm="1">
        <f t="array" aca="1" ref="AF3395" ca="1">MIN(Y3395:Y3398 / $D$11:$D$14)</f>
        <v>0.50779465567169113</v>
      </c>
      <c r="AG3395" s="20" cm="1">
        <f t="array" aca="1" ref="AG3395" ca="1">MIN(Z3395:Z3398 / $D$11:$D$14)</f>
        <v>0.53677887722730577</v>
      </c>
      <c r="AH3395" s="20" cm="1">
        <f t="array" aca="1" ref="AH3395" ca="1">MIN(AA3395:AA3398 / $D$11:$D$14)</f>
        <v>0.63452863151680128</v>
      </c>
      <c r="AI3395" s="20" cm="1">
        <f t="array" aca="1" ref="AI3395" ca="1">MIN(AB3395:AB3398 / $D$11:$D$14)</f>
        <v>0.55026865816771886</v>
      </c>
      <c r="AJ3395" s="20" cm="1">
        <f t="array" aca="1" ref="AJ3395" ca="1">MIN(AC3395:AC3398 / $D$11:$D$14)</f>
        <v>0.75287751403950853</v>
      </c>
      <c r="AK3395" s="72">
        <f t="array" aca="1" ref="AK3395" ca="1">SUMPRODUCT(AF3396:AJ3396, EXP(-$E$3*$AF$2:$AJ$2))</f>
        <v>77880.078307140488</v>
      </c>
      <c r="AL3395" s="70">
        <f ca="1">MAX(AC3396 - $D$11, 0) * EXP(-$E$2*$E$3)</f>
        <v>0</v>
      </c>
    </row>
    <row r="3396" spans="6:38" ht="14.55" customHeight="1" x14ac:dyDescent="0.3">
      <c r="F3396" s="79"/>
      <c r="G3396" s="3">
        <v>3394</v>
      </c>
      <c r="H3396" s="61">
        <v>6.7080676998915706E-2</v>
      </c>
      <c r="I3396" s="61">
        <v>-0.44696478362196368</v>
      </c>
      <c r="J3396" s="61">
        <v>-0.38336732240472932</v>
      </c>
      <c r="K3396" s="62">
        <v>0.78725529100844527</v>
      </c>
      <c r="L3396" s="60">
        <f t="array" ref="L3396:O3396">TRANSPOSE(MMULT(Option!$B$25:$E$28, TRANSPOSE(H3396:K3396)))</f>
        <v>6.7080676998915706E-2</v>
      </c>
      <c r="M3396" s="60">
        <v>-0.38281771998587505</v>
      </c>
      <c r="N3396" s="60">
        <v>-0.42692596182133302</v>
      </c>
      <c r="O3396" s="60">
        <v>0.50912893082848021</v>
      </c>
      <c r="P3396" s="56" t="str">
        <f t="shared" ref="P3396:P3459" si="4292">(QUOTIENT(G3396 - 1, $E$2) + 1) &amp; "/" &amp; MOD(G3396 -1, $E$2) + 1</f>
        <v>679/4</v>
      </c>
      <c r="R3396" s="80"/>
      <c r="S3396" s="3" t="s">
        <v>29</v>
      </c>
      <c r="T3396" s="60">
        <f ca="1"/>
        <v>-2.2755937808058415</v>
      </c>
      <c r="U3396" s="60">
        <f ca="1"/>
        <v>0.59378032460787566</v>
      </c>
      <c r="V3396" s="60">
        <f ca="1"/>
        <v>0.11557056182526532</v>
      </c>
      <c r="W3396" s="60">
        <f ca="1"/>
        <v>-0.49158594103432507</v>
      </c>
      <c r="X3396" s="60">
        <f ca="1"/>
        <v>1.0283197408349718</v>
      </c>
      <c r="Y3396" s="52">
        <f ca="1">$B$12 * EXP(($E$3 - $C$12^2/2) * Y$2 + $C$12*SQRT(Y$2)*T3396)</f>
        <v>50.779465567169112</v>
      </c>
      <c r="Z3396" s="52">
        <f ca="1">Y3396 * EXP(($E$3 - $C$12^2/2) * (Z$2-Y$2) + $C$12*SQRT(Z$2-Y$2)*U3396)</f>
        <v>60.984891253687955</v>
      </c>
      <c r="AA3396" s="52">
        <f ca="1">Z3396 * EXP(($E$3 - $C$12^2/2) * (AA$2-Z$2) + $C$12*SQRT(AA$2-Z$2)*V3396)</f>
        <v>63.452863151680127</v>
      </c>
      <c r="AB3396" s="52">
        <f ca="1">AA3396 * EXP(($E$3 - $C$12^2/2) * (AB$2-AA$2) + $C$12*SQRT(AB$2-AA$2)*W3396)</f>
        <v>55.026865816771881</v>
      </c>
      <c r="AC3396" s="52">
        <f ca="1">AB3396 * EXP(($E$3 - $C$12^2/2) * (AC$2-AB$2) + $C$12*SQRT(AC$2-AB$2)*X3396)</f>
        <v>75.28775140395085</v>
      </c>
      <c r="AD3396" s="47"/>
      <c r="AE3396" s="3" t="s">
        <v>47</v>
      </c>
      <c r="AF3396" s="64">
        <f t="shared" ref="AF3396" ca="1" si="4293">($B$5*AF3398 + (1 + $B$6)*AF3397)*$B$2</f>
        <v>0</v>
      </c>
      <c r="AG3396" s="64">
        <f t="shared" ref="AG3396" ca="1" si="4294">($B$5*AG3398 + (1 + $B$6)*AG3397)*$B$2</f>
        <v>0</v>
      </c>
      <c r="AH3396" s="64">
        <f t="shared" ref="AH3396" ca="1" si="4295">($B$5*AH3398 + (1 + $B$6)*AH3397)*$B$2</f>
        <v>0</v>
      </c>
      <c r="AI3396" s="64">
        <f t="shared" ref="AI3396" ca="1" si="4296">($B$5*AI3398 + (1 + $B$6)*AI3397)*$B$2</f>
        <v>0</v>
      </c>
      <c r="AJ3396" s="64" cm="1">
        <f t="array" aca="1" ref="AJ3396" ca="1">($B$5*AJ3398 + (1 + $B$6)*AJ3397 + AND(NOT(AF3397:AJ3397)))*$B$2</f>
        <v>100000</v>
      </c>
      <c r="AK3396" s="73"/>
      <c r="AL3396" s="70"/>
    </row>
    <row r="3397" spans="6:38" ht="14.55" customHeight="1" x14ac:dyDescent="0.3">
      <c r="F3397" s="79"/>
      <c r="G3397" s="3">
        <v>3395</v>
      </c>
      <c r="H3397" s="61">
        <v>-0.2453546085453274</v>
      </c>
      <c r="I3397" s="61">
        <v>0.26004917068642897</v>
      </c>
      <c r="J3397" s="61">
        <v>-4.8090795231905202E-2</v>
      </c>
      <c r="K3397" s="62">
        <v>0.69326105690424611</v>
      </c>
      <c r="L3397" s="60">
        <f t="array" ref="L3397:O3397">TRANSPOSE(MMULT(Option!$B$25:$E$28, TRANSPOSE(H3397:K3397)))</f>
        <v>-0.2453546085453274</v>
      </c>
      <c r="M3397" s="60">
        <v>0.14019715839807945</v>
      </c>
      <c r="N3397" s="60">
        <v>-7.22836152738289E-2</v>
      </c>
      <c r="O3397" s="60">
        <v>0.55424195303973234</v>
      </c>
      <c r="P3397" s="56" t="str">
        <f t="shared" si="4292"/>
        <v>679/5</v>
      </c>
      <c r="R3397" s="80"/>
      <c r="S3397" s="3" t="s">
        <v>31</v>
      </c>
      <c r="T3397" s="60">
        <f ca="1"/>
        <v>-1.093320798074914</v>
      </c>
      <c r="U3397" s="60">
        <f ca="1"/>
        <v>-1.013909347013076</v>
      </c>
      <c r="V3397" s="60">
        <f ca="1"/>
        <v>0.96955616918567566</v>
      </c>
      <c r="W3397" s="60">
        <f ca="1"/>
        <v>1.3453443337335216</v>
      </c>
      <c r="X3397" s="60">
        <f ca="1"/>
        <v>0.41363546593500367</v>
      </c>
      <c r="Y3397" s="52">
        <f ca="1">$B$13 * EXP(($E$3 - $C$13^2/2) * Y$2 + $C$13*SQRT(Y$2)*T3397)</f>
        <v>72.39765769328406</v>
      </c>
      <c r="Z3397" s="52">
        <f ca="1">Y3397 * EXP(($E$3 - $C$13^2/2) * (Z$2-Y$2) + $C$13*SQRT(Z$2-Y$2)*U3397)</f>
        <v>53.677887722730574</v>
      </c>
      <c r="AA3397" s="52">
        <f ca="1">Z3397 * EXP(($E$3 - $C$13^2/2) * (AA$2-Z$2) + $C$13*SQRT(AA$2-Z$2)*V3397)</f>
        <v>72.158709607669948</v>
      </c>
      <c r="AB3397" s="52">
        <f ca="1">AA3397 * EXP(($E$3 - $C$13^2/2) * (AB$2-AA$2) + $C$13*SQRT(AB$2-AA$2)*W3397)</f>
        <v>108.57826977630066</v>
      </c>
      <c r="AC3397" s="52">
        <f ca="1">AB3397 * EXP(($E$3 - $C$13^2/2) * (AC$2-AB$2) + $C$13*SQRT(AC$2-AB$2)*X3397)</f>
        <v>123.53962232029124</v>
      </c>
      <c r="AD3397" s="47"/>
      <c r="AE3397" s="3" t="s">
        <v>46</v>
      </c>
      <c r="AF3397" s="52" t="b">
        <f t="shared" ref="AF3397" ca="1" si="4297">AF3395 &gt;= $B$4</f>
        <v>0</v>
      </c>
      <c r="AG3397" s="52" t="b">
        <f t="array" aca="1" ref="AG3397" ca="1">AND(AG3395 &gt;= $B$4, NOT(OR($AF3397:AF3397)))</f>
        <v>0</v>
      </c>
      <c r="AH3397" s="52" t="b">
        <f t="array" aca="1" ref="AH3397" ca="1">AND(AH3395 &gt;= $B$4, NOT(OR($AF3397:AG3397)))</f>
        <v>0</v>
      </c>
      <c r="AI3397" s="52" t="b">
        <f t="array" aca="1" ref="AI3397" ca="1">AND(AI3395 &gt;= $B$4, NOT(OR($AF3397:AH3397)))</f>
        <v>0</v>
      </c>
      <c r="AJ3397" s="52" t="b">
        <f t="array" aca="1" ref="AJ3397" ca="1">AND(AJ3395 &gt;= $B$4, NOT(OR($AF3397:AI3397)))</f>
        <v>0</v>
      </c>
      <c r="AK3397" s="73"/>
      <c r="AL3397" s="70"/>
    </row>
    <row r="3398" spans="6:38" ht="14.55" customHeight="1" x14ac:dyDescent="0.3">
      <c r="F3398" s="79"/>
      <c r="G3398" s="3">
        <v>3396</v>
      </c>
      <c r="H3398" s="61">
        <v>-0.36231133587913122</v>
      </c>
      <c r="I3398" s="61">
        <v>-1.8118595991183322</v>
      </c>
      <c r="J3398" s="61">
        <v>0.45523793797161749</v>
      </c>
      <c r="K3398" s="62">
        <v>0.13887480449748338</v>
      </c>
      <c r="L3398" s="60">
        <f t="array" ref="L3398:O3398">TRANSPOSE(MMULT(Option!$B$25:$E$28, TRANSPOSE(H3398:K3398)))</f>
        <v>-0.36231133587913122</v>
      </c>
      <c r="M3398" s="60">
        <v>-1.8055212866700727</v>
      </c>
      <c r="N3398" s="60">
        <v>-0.21954068611187527</v>
      </c>
      <c r="O3398" s="60">
        <v>-0.4116021243855626</v>
      </c>
      <c r="P3398" s="56" t="str">
        <f t="shared" si="4292"/>
        <v>680/1</v>
      </c>
      <c r="R3398" s="80"/>
      <c r="S3398" s="3" t="s">
        <v>30</v>
      </c>
      <c r="T3398" s="60">
        <f ca="1"/>
        <v>-1.1085544651323944</v>
      </c>
      <c r="U3398" s="60">
        <f ca="1"/>
        <v>1.0059151807131381</v>
      </c>
      <c r="V3398" s="60">
        <f ca="1"/>
        <v>0.21117904167855278</v>
      </c>
      <c r="W3398" s="60">
        <f ca="1"/>
        <v>1.0142880481046799</v>
      </c>
      <c r="X3398" s="60">
        <f ca="1"/>
        <v>0.82501393120732847</v>
      </c>
      <c r="Y3398" s="52">
        <f ca="1">$B$14 * EXP(($E$3 - $C$14^2/2) * Y$2 + $C$14*SQRT(Y$2)*T3398)</f>
        <v>72.067548041002638</v>
      </c>
      <c r="Z3398" s="52">
        <f ca="1">Y3398 * EXP(($E$3 - $C$14^2/2) * (Z$2-Y$2) + $C$14*SQRT(Z$2-Y$2)*U3398)</f>
        <v>97.942287355484552</v>
      </c>
      <c r="AA3398" s="52">
        <f ca="1">Z3398 * EXP(($E$3 - $C$14^2/2) * (AA$2-Z$2) + $C$14*SQRT(AA$2-Z$2)*V3398)</f>
        <v>104.87111428318278</v>
      </c>
      <c r="AB3398" s="52">
        <f ca="1">AA3398 * EXP(($E$3 - $C$14^2/2) * (AB$2-AA$2) + $C$14*SQRT(AB$2-AA$2)*W3398)</f>
        <v>142.88191610067227</v>
      </c>
      <c r="AC3398" s="52">
        <f ca="1">AB3398 * EXP(($E$3 - $C$14^2/2) * (AC$2-AB$2) + $C$14*SQRT(AC$2-AB$2)*X3398)</f>
        <v>183.92401437452784</v>
      </c>
      <c r="AD3398" s="47"/>
      <c r="AE3398" s="3" t="s">
        <v>68</v>
      </c>
      <c r="AF3398" s="52" t="b">
        <f ca="1">AND(AF3395&gt;$B$3, NOT(OR($AF3397:AF3397)))</f>
        <v>0</v>
      </c>
      <c r="AG3398" s="52" t="b">
        <f ca="1">AND(AG3395&gt;$B$3, NOT(OR($AF3397:AG3397)))</f>
        <v>0</v>
      </c>
      <c r="AH3398" s="52" t="b">
        <f ca="1">AND(AH3395&gt;$B$3, NOT(OR($AF3397:AH3397)))</f>
        <v>0</v>
      </c>
      <c r="AI3398" s="52" t="b">
        <f ca="1">AND(AI3395&gt;$B$3, NOT(OR($AF3397:AI3397)))</f>
        <v>0</v>
      </c>
      <c r="AJ3398" s="52" t="b">
        <f ca="1">AND(AJ3395&gt;$B$3, NOT(OR($AF3397:AJ3397)))</f>
        <v>0</v>
      </c>
      <c r="AK3398" s="74"/>
      <c r="AL3398" s="70"/>
    </row>
    <row r="3399" spans="6:38" ht="14.55" customHeight="1" x14ac:dyDescent="0.3">
      <c r="F3399" s="79"/>
      <c r="G3399" s="3">
        <v>3397</v>
      </c>
      <c r="H3399" s="61">
        <v>-0.55875975795020172</v>
      </c>
      <c r="I3399" s="61">
        <v>1.3328317838021411</v>
      </c>
      <c r="J3399" s="61">
        <v>-0.94961417085065614</v>
      </c>
      <c r="K3399" s="62">
        <v>0.78184058903539466</v>
      </c>
      <c r="L3399" s="60">
        <f t="array" ref="L3399:O3399">TRANSPOSE(MMULT(Option!$B$25:$E$28, TRANSPOSE(H3399:K3399)))</f>
        <v>-0.55875975795020172</v>
      </c>
      <c r="M3399" s="60">
        <v>0.99805660440318489</v>
      </c>
      <c r="N3399" s="60">
        <v>-0.70854230004465213</v>
      </c>
      <c r="O3399" s="60">
        <v>0.60969595735297477</v>
      </c>
      <c r="P3399" s="56" t="str">
        <f t="shared" si="4292"/>
        <v>680/2</v>
      </c>
      <c r="R3399" s="80">
        <v>850</v>
      </c>
      <c r="S3399" s="3" t="s">
        <v>28</v>
      </c>
      <c r="T3399" s="60">
        <f t="array" aca="1" ref="T3399:T3402" ca="1">TRANSPOSE(OFFSET($L$3, MATCH($R3399 &amp; "/" &amp; T$2, $P$3:$P$5002, 0) - 1, 0, 1, $E$1))</f>
        <v>-2.29285355619042</v>
      </c>
      <c r="U3399" s="60">
        <f t="array" aca="1" ref="U3399:U3402" ca="1">TRANSPOSE(OFFSET($L$3, MATCH($R3399 &amp; "/" &amp; U$2, $P$3:$P$5002, 0) - 1, 0, 1, $E$1))</f>
        <v>0.8688773002076472</v>
      </c>
      <c r="V3399" s="60">
        <f t="array" aca="1" ref="V3399:V3402" ca="1">TRANSPOSE(OFFSET($L$3, MATCH($R3399 &amp; "/" &amp; V$2, $P$3:$P$5002, 0) - 1, 0, 1, $E$1))</f>
        <v>-0.49185536206911468</v>
      </c>
      <c r="W3399" s="60">
        <f t="array" aca="1" ref="W3399:W3402" ca="1">TRANSPOSE(OFFSET($L$3, MATCH($R3399 &amp; "/" &amp; W$2, $P$3:$P$5002, 0) - 1, 0, 1, $E$1))</f>
        <v>-0.75620057222613968</v>
      </c>
      <c r="X3399" s="60">
        <f t="array" aca="1" ref="X3399:X3402" ca="1">TRANSPOSE(OFFSET($L$3, MATCH($R3399 &amp; "/" &amp; X$2, $P$3:$P$5002, 0) - 1, 0, 1, $E$1))</f>
        <v>-0.83255461196282821</v>
      </c>
      <c r="Y3399" s="52">
        <f ca="1">$B$11 * EXP(($E$3 - $C$11^2/2) * Y$2 + $C$11*SQRT(Y$2)*T3399)</f>
        <v>50.517212466597513</v>
      </c>
      <c r="Z3399" s="52">
        <f ca="1">Y3399 * EXP(($E$3 - $C$11^2/2) * (Z$2-Y$2) + $C$11*SQRT(Z$2-Y$2)*U3399)</f>
        <v>65.889382235883616</v>
      </c>
      <c r="AA3399" s="52">
        <f ca="1">Z3399 * EXP(($E$3 - $C$11^2/2) * (AA$2-Z$2) + $C$11*SQRT(AA$2-Z$2)*V3399)</f>
        <v>57.135217797540925</v>
      </c>
      <c r="AB3399" s="52">
        <f ca="1">AA3399 * EXP(($E$3 - $C$11^2/2) * (AB$2-AA$2) + $C$11*SQRT(AB$2-AA$2)*W3399)</f>
        <v>45.766872836759212</v>
      </c>
      <c r="AC3399" s="52">
        <f ca="1">AB3399 * EXP(($E$3 - $C$11^2/2) * (AC$2-AB$2) + $C$11*SQRT(AC$2-AB$2)*X3399)</f>
        <v>35.830308640912492</v>
      </c>
      <c r="AD3399" s="47"/>
      <c r="AE3399" s="3" t="s">
        <v>69</v>
      </c>
      <c r="AF3399" s="20" cm="1">
        <f t="array" aca="1" ref="AF3399" ca="1">MIN(Y3399:Y3402 / $D$11:$D$14)</f>
        <v>0.50517212466597516</v>
      </c>
      <c r="AG3399" s="20" cm="1">
        <f t="array" aca="1" ref="AG3399" ca="1">MIN(Z3399:Z3402 / $D$11:$D$14)</f>
        <v>0.56678934003772208</v>
      </c>
      <c r="AH3399" s="20" cm="1">
        <f t="array" aca="1" ref="AH3399" ca="1">MIN(AA3399:AA3402 / $D$11:$D$14)</f>
        <v>0.34622158752755006</v>
      </c>
      <c r="AI3399" s="20" cm="1">
        <f t="array" aca="1" ref="AI3399" ca="1">MIN(AB3399:AB3402 / $D$11:$D$14)</f>
        <v>0.31688068370096106</v>
      </c>
      <c r="AJ3399" s="20" cm="1">
        <f t="array" aca="1" ref="AJ3399" ca="1">MIN(AC3399:AC3402 / $D$11:$D$14)</f>
        <v>0.23887134988003056</v>
      </c>
      <c r="AK3399" s="72">
        <f t="array" aca="1" ref="AK3399" ca="1">SUMPRODUCT(AF3400:AJ3400, EXP(-$E$3*$AF$2:$AJ$2))</f>
        <v>77880.078307140488</v>
      </c>
      <c r="AL3399" s="70">
        <f ca="1">MAX(AC3400 - $D$11, 0) * EXP(-$E$2*$E$3)</f>
        <v>0</v>
      </c>
    </row>
    <row r="3400" spans="6:38" ht="14.55" customHeight="1" x14ac:dyDescent="0.3">
      <c r="F3400" s="79"/>
      <c r="G3400" s="3">
        <v>3398</v>
      </c>
      <c r="H3400" s="61">
        <v>0.68365051535928023</v>
      </c>
      <c r="I3400" s="61">
        <v>-0.42507431965307446</v>
      </c>
      <c r="J3400" s="61">
        <v>0.44264862307189456</v>
      </c>
      <c r="K3400" s="62">
        <v>-0.35715981930415247</v>
      </c>
      <c r="L3400" s="60">
        <f t="array" ref="L3400:O3400">TRANSPOSE(MMULT(Option!$B$25:$E$28, TRANSPOSE(H3400:K3400)))</f>
        <v>0.68365051535928023</v>
      </c>
      <c r="M3400" s="60">
        <v>-0.11612684301470161</v>
      </c>
      <c r="N3400" s="60">
        <v>0.55093236186166628</v>
      </c>
      <c r="O3400" s="60">
        <v>-5.7307611068557779E-2</v>
      </c>
      <c r="P3400" s="56" t="str">
        <f t="shared" si="4292"/>
        <v>680/3</v>
      </c>
      <c r="R3400" s="80"/>
      <c r="S3400" s="3" t="s">
        <v>29</v>
      </c>
      <c r="T3400" s="60">
        <f ca="1"/>
        <v>-0.88021628555587172</v>
      </c>
      <c r="U3400" s="60">
        <f ca="1"/>
        <v>1.5337056360160153</v>
      </c>
      <c r="V3400" s="60">
        <f ca="1"/>
        <v>-1.3177212266030149</v>
      </c>
      <c r="W3400" s="60">
        <f ca="1"/>
        <v>-5.6059013969271182E-2</v>
      </c>
      <c r="X3400" s="60">
        <f ca="1"/>
        <v>-1.1251884074151102</v>
      </c>
      <c r="Y3400" s="52">
        <f ca="1">$B$12 * EXP(($E$3 - $C$12^2/2) * Y$2 + $C$12*SQRT(Y$2)*T3400)</f>
        <v>77.177294441694158</v>
      </c>
      <c r="Z3400" s="52">
        <f ca="1">Y3400 * EXP(($E$3 - $C$12^2/2) * (Z$2-Y$2) + $C$12*SQRT(Z$2-Y$2)*U3400)</f>
        <v>122.88107173045945</v>
      </c>
      <c r="AA3400" s="52">
        <f ca="1">Z3400 * EXP(($E$3 - $C$12^2/2) * (AA$2-Z$2) + $C$12*SQRT(AA$2-Z$2)*V3400)</f>
        <v>83.171157506954245</v>
      </c>
      <c r="AB3400" s="52">
        <f ca="1">AA3400 * EXP(($E$3 - $C$12^2/2) * (AB$2-AA$2) + $C$12*SQRT(AB$2-AA$2)*W3400)</f>
        <v>82.194050323878869</v>
      </c>
      <c r="AC3400" s="52">
        <f ca="1">AB3400 * EXP(($E$3 - $C$12^2/2) * (AC$2-AB$2) + $C$12*SQRT(AC$2-AB$2)*X3400)</f>
        <v>58.940378361850861</v>
      </c>
      <c r="AD3400" s="47"/>
      <c r="AE3400" s="3" t="s">
        <v>47</v>
      </c>
      <c r="AF3400" s="64">
        <f t="shared" ref="AF3400" ca="1" si="4298">($B$5*AF3402 + (1 + $B$6)*AF3401)*$B$2</f>
        <v>0</v>
      </c>
      <c r="AG3400" s="64">
        <f t="shared" ref="AG3400" ca="1" si="4299">($B$5*AG3402 + (1 + $B$6)*AG3401)*$B$2</f>
        <v>0</v>
      </c>
      <c r="AH3400" s="64">
        <f t="shared" ref="AH3400" ca="1" si="4300">($B$5*AH3402 + (1 + $B$6)*AH3401)*$B$2</f>
        <v>0</v>
      </c>
      <c r="AI3400" s="64">
        <f t="shared" ref="AI3400" ca="1" si="4301">($B$5*AI3402 + (1 + $B$6)*AI3401)*$B$2</f>
        <v>0</v>
      </c>
      <c r="AJ3400" s="64" cm="1">
        <f t="array" aca="1" ref="AJ3400" ca="1">($B$5*AJ3402 + (1 + $B$6)*AJ3401 + AND(NOT(AF3401:AJ3401)))*$B$2</f>
        <v>100000</v>
      </c>
      <c r="AK3400" s="73"/>
      <c r="AL3400" s="70"/>
    </row>
    <row r="3401" spans="6:38" ht="14.55" customHeight="1" x14ac:dyDescent="0.3">
      <c r="F3401" s="79"/>
      <c r="G3401" s="3">
        <v>3399</v>
      </c>
      <c r="H3401" s="61">
        <v>-1.982973162890503</v>
      </c>
      <c r="I3401" s="61">
        <v>-0.49876968731487081</v>
      </c>
      <c r="J3401" s="61">
        <v>-0.43831434033667271</v>
      </c>
      <c r="K3401" s="62">
        <v>-0.2810159956514881</v>
      </c>
      <c r="L3401" s="60">
        <f t="array" ref="L3401:O3401">TRANSPOSE(MMULT(Option!$B$25:$E$28, TRANSPOSE(H3401:K3401)))</f>
        <v>-1.982973162890503</v>
      </c>
      <c r="M3401" s="60">
        <v>-1.2503192344501715</v>
      </c>
      <c r="N3401" s="60">
        <v>-1.3087737248496738</v>
      </c>
      <c r="O3401" s="60">
        <v>-1.2499957486513116</v>
      </c>
      <c r="P3401" s="56" t="str">
        <f t="shared" si="4292"/>
        <v>680/4</v>
      </c>
      <c r="R3401" s="80"/>
      <c r="S3401" s="3" t="s">
        <v>31</v>
      </c>
      <c r="T3401" s="60">
        <f ca="1"/>
        <v>-1.8472774118677528</v>
      </c>
      <c r="U3401" s="60">
        <f ca="1"/>
        <v>-7.8614516850138205E-2</v>
      </c>
      <c r="V3401" s="60">
        <f ca="1"/>
        <v>-1.6596956797143436</v>
      </c>
      <c r="W3401" s="60">
        <f ca="1"/>
        <v>-0.31184561846336339</v>
      </c>
      <c r="X3401" s="60">
        <f ca="1"/>
        <v>-0.95866729643377302</v>
      </c>
      <c r="Y3401" s="52">
        <f ca="1">$B$13 * EXP(($E$3 - $C$13^2/2) * Y$2 + $C$13*SQRT(Y$2)*T3401)</f>
        <v>57.742124189334767</v>
      </c>
      <c r="Z3401" s="52">
        <f ca="1">Y3401 * EXP(($E$3 - $C$13^2/2) * (Z$2-Y$2) + $C$13*SQRT(Z$2-Y$2)*U3401)</f>
        <v>56.678934003772213</v>
      </c>
      <c r="AA3401" s="52">
        <f ca="1">Z3401 * EXP(($E$3 - $C$13^2/2) * (AA$2-Z$2) + $C$13*SQRT(AA$2-Z$2)*V3401)</f>
        <v>34.622158752755006</v>
      </c>
      <c r="AB3401" s="52">
        <f ca="1">AA3401 * EXP(($E$3 - $C$13^2/2) * (AB$2-AA$2) + $C$13*SQRT(AB$2-AA$2)*W3401)</f>
        <v>31.688068370096104</v>
      </c>
      <c r="AC3401" s="52">
        <f ca="1">AB3401 * EXP(($E$3 - $C$13^2/2) * (AC$2-AB$2) + $C$13*SQRT(AC$2-AB$2)*X3401)</f>
        <v>23.887134988003055</v>
      </c>
      <c r="AD3401" s="47"/>
      <c r="AE3401" s="3" t="s">
        <v>46</v>
      </c>
      <c r="AF3401" s="52" t="b">
        <f t="shared" ref="AF3401" ca="1" si="4302">AF3399 &gt;= $B$4</f>
        <v>0</v>
      </c>
      <c r="AG3401" s="52" t="b">
        <f t="array" aca="1" ref="AG3401" ca="1">AND(AG3399 &gt;= $B$4, NOT(OR($AF3401:AF3401)))</f>
        <v>0</v>
      </c>
      <c r="AH3401" s="52" t="b">
        <f t="array" aca="1" ref="AH3401" ca="1">AND(AH3399 &gt;= $B$4, NOT(OR($AF3401:AG3401)))</f>
        <v>0</v>
      </c>
      <c r="AI3401" s="52" t="b">
        <f t="array" aca="1" ref="AI3401" ca="1">AND(AI3399 &gt;= $B$4, NOT(OR($AF3401:AH3401)))</f>
        <v>0</v>
      </c>
      <c r="AJ3401" s="52" t="b">
        <f t="array" aca="1" ref="AJ3401" ca="1">AND(AJ3399 &gt;= $B$4, NOT(OR($AF3401:AI3401)))</f>
        <v>0</v>
      </c>
      <c r="AK3401" s="73"/>
      <c r="AL3401" s="70"/>
    </row>
    <row r="3402" spans="6:38" ht="14.55" customHeight="1" x14ac:dyDescent="0.3">
      <c r="F3402" s="79"/>
      <c r="G3402" s="3">
        <v>3400</v>
      </c>
      <c r="H3402" s="61">
        <v>-0.61656703579238803</v>
      </c>
      <c r="I3402" s="61">
        <v>-0.46140206909810044</v>
      </c>
      <c r="J3402" s="61">
        <v>0.18952311837254232</v>
      </c>
      <c r="K3402" s="62">
        <v>-5.0447170024331661E-2</v>
      </c>
      <c r="L3402" s="60">
        <f t="array" ref="L3402:O3402">TRANSPOSE(MMULT(Option!$B$25:$E$28, TRANSPOSE(H3402:K3402)))</f>
        <v>-0.61656703579238803</v>
      </c>
      <c r="M3402" s="60">
        <v>-0.66950879580721323</v>
      </c>
      <c r="N3402" s="60">
        <v>-0.20099017505920827</v>
      </c>
      <c r="O3402" s="60">
        <v>-0.37365948805071347</v>
      </c>
      <c r="P3402" s="56" t="str">
        <f t="shared" si="4292"/>
        <v>680/5</v>
      </c>
      <c r="R3402" s="80"/>
      <c r="S3402" s="3" t="s">
        <v>30</v>
      </c>
      <c r="T3402" s="60">
        <f ca="1"/>
        <v>-1.3902222108446236</v>
      </c>
      <c r="U3402" s="60">
        <f ca="1"/>
        <v>-0.15236282521458588</v>
      </c>
      <c r="V3402" s="60">
        <f ca="1"/>
        <v>-0.8549641673959073</v>
      </c>
      <c r="W3402" s="60">
        <f ca="1"/>
        <v>0.74258057718566328</v>
      </c>
      <c r="X3402" s="60">
        <f ca="1"/>
        <v>0.36525878450829141</v>
      </c>
      <c r="Y3402" s="52">
        <f ca="1">$B$14 * EXP(($E$3 - $C$14^2/2) * Y$2 + $C$14*SQRT(Y$2)*T3402)</f>
        <v>66.228012483273176</v>
      </c>
      <c r="Z3402" s="52">
        <f ca="1">Y3402 * EXP(($E$3 - $C$14^2/2) * (Z$2-Y$2) + $C$14*SQRT(Z$2-Y$2)*U3402)</f>
        <v>63.586086149019678</v>
      </c>
      <c r="AA3402" s="52">
        <f ca="1">Z3402 * EXP(($E$3 - $C$14^2/2) * (AA$2-Z$2) + $C$14*SQRT(AA$2-Z$2)*V3402)</f>
        <v>49.447199571655446</v>
      </c>
      <c r="AB3402" s="52">
        <f ca="1">AA3402 * EXP(($E$3 - $C$14^2/2) * (AB$2-AA$2) + $C$14*SQRT(AB$2-AA$2)*W3402)</f>
        <v>62.095877266179144</v>
      </c>
      <c r="AC3402" s="52">
        <f ca="1">AB3402 * EXP(($E$3 - $C$14^2/2) * (AC$2-AB$2) + $C$14*SQRT(AC$2-AB$2)*X3402)</f>
        <v>69.634298009948068</v>
      </c>
      <c r="AD3402" s="47"/>
      <c r="AE3402" s="3" t="s">
        <v>68</v>
      </c>
      <c r="AF3402" s="52" t="b">
        <f ca="1">AND(AF3399&gt;$B$3, NOT(OR($AF3401:AF3401)))</f>
        <v>0</v>
      </c>
      <c r="AG3402" s="52" t="b">
        <f ca="1">AND(AG3399&gt;$B$3, NOT(OR($AF3401:AG3401)))</f>
        <v>0</v>
      </c>
      <c r="AH3402" s="52" t="b">
        <f ca="1">AND(AH3399&gt;$B$3, NOT(OR($AF3401:AH3401)))</f>
        <v>0</v>
      </c>
      <c r="AI3402" s="52" t="b">
        <f ca="1">AND(AI3399&gt;$B$3, NOT(OR($AF3401:AI3401)))</f>
        <v>0</v>
      </c>
      <c r="AJ3402" s="52" t="b">
        <f ca="1">AND(AJ3399&gt;$B$3, NOT(OR($AF3401:AJ3401)))</f>
        <v>0</v>
      </c>
      <c r="AK3402" s="74"/>
      <c r="AL3402" s="70"/>
    </row>
    <row r="3403" spans="6:38" ht="14.55" customHeight="1" x14ac:dyDescent="0.3">
      <c r="F3403" s="79"/>
      <c r="G3403" s="3">
        <v>3401</v>
      </c>
      <c r="H3403" s="61">
        <v>-0.16756576601500381</v>
      </c>
      <c r="I3403" s="61">
        <v>0.42905839801412449</v>
      </c>
      <c r="J3403" s="61">
        <v>-0.34584663068292626</v>
      </c>
      <c r="K3403" s="62">
        <v>0.96633830344735416</v>
      </c>
      <c r="L3403" s="60">
        <f t="array" ref="L3403:O3403">TRANSPOSE(MMULT(Option!$B$25:$E$28, TRANSPOSE(H3403:K3403)))</f>
        <v>-0.16756576601500381</v>
      </c>
      <c r="M3403" s="60">
        <v>0.32621221088524166</v>
      </c>
      <c r="N3403" s="60">
        <v>-0.25843302122401413</v>
      </c>
      <c r="O3403" s="60">
        <v>0.80534788908497923</v>
      </c>
      <c r="P3403" s="56" t="str">
        <f t="shared" si="4292"/>
        <v>681/1</v>
      </c>
      <c r="R3403" s="80">
        <v>851</v>
      </c>
      <c r="S3403" s="3" t="s">
        <v>28</v>
      </c>
      <c r="T3403" s="60">
        <f t="array" aca="1" ref="T3403:T3406" ca="1">TRANSPOSE(OFFSET($L$3, MATCH($R3403 &amp; "/" &amp; T$2, $P$3:$P$5002, 0) - 1, 0, 1, $E$1))</f>
        <v>0.59334875419811606</v>
      </c>
      <c r="U3403" s="60">
        <f t="array" aca="1" ref="U3403:U3406" ca="1">TRANSPOSE(OFFSET($L$3, MATCH($R3403 &amp; "/" &amp; U$2, $P$3:$P$5002, 0) - 1, 0, 1, $E$1))</f>
        <v>-0.16903900566491017</v>
      </c>
      <c r="V3403" s="60">
        <f t="array" aca="1" ref="V3403:V3406" ca="1">TRANSPOSE(OFFSET($L$3, MATCH($R3403 &amp; "/" &amp; V$2, $P$3:$P$5002, 0) - 1, 0, 1, $E$1))</f>
        <v>-0.13255792611785325</v>
      </c>
      <c r="W3403" s="60">
        <f t="array" aca="1" ref="W3403:W3406" ca="1">TRANSPOSE(OFFSET($L$3, MATCH($R3403 &amp; "/" &amp; W$2, $P$3:$P$5002, 0) - 1, 0, 1, $E$1))</f>
        <v>-0.55053991851964057</v>
      </c>
      <c r="X3403" s="60">
        <f t="array" aca="1" ref="X3403:X3406" ca="1">TRANSPOSE(OFFSET($L$3, MATCH($R3403 &amp; "/" &amp; X$2, $P$3:$P$5002, 0) - 1, 0, 1, $E$1))</f>
        <v>-0.710925047554127</v>
      </c>
      <c r="Y3403" s="52">
        <f ca="1">$B$11 * EXP(($E$3 - $C$11^2/2) * Y$2 + $C$11*SQRT(Y$2)*T3403)</f>
        <v>120.08199633726657</v>
      </c>
      <c r="Z3403" s="52">
        <f ca="1">Y3403 * EXP(($E$3 - $C$11^2/2) * (Z$2-Y$2) + $C$11*SQRT(Z$2-Y$2)*U3403)</f>
        <v>114.71641318576384</v>
      </c>
      <c r="AA3403" s="52">
        <f ca="1">Z3403 * EXP(($E$3 - $C$11^2/2) * (AA$2-Z$2) + $C$11*SQRT(AA$2-Z$2)*V3403)</f>
        <v>110.79656064404794</v>
      </c>
      <c r="AB3403" s="52">
        <f ca="1">AA3403 * EXP(($E$3 - $C$11^2/2) * (AB$2-AA$2) + $C$11*SQRT(AB$2-AA$2)*W3403)</f>
        <v>94.39930937263135</v>
      </c>
      <c r="AC3403" s="52">
        <f ca="1">AB3403 * EXP(($E$3 - $C$11^2/2) * (AC$2-AB$2) + $C$11*SQRT(AC$2-AB$2)*X3403)</f>
        <v>76.650508771639309</v>
      </c>
      <c r="AD3403" s="47"/>
      <c r="AE3403" s="3" t="s">
        <v>69</v>
      </c>
      <c r="AF3403" s="20" cm="1">
        <f t="array" aca="1" ref="AF3403" ca="1">MIN(Y3403:Y3406 / $D$11:$D$14)</f>
        <v>0.74601090418097271</v>
      </c>
      <c r="AG3403" s="20" cm="1">
        <f t="array" aca="1" ref="AG3403" ca="1">MIN(Z3403:Z3406 / $D$11:$D$14)</f>
        <v>0.71026484644137655</v>
      </c>
      <c r="AH3403" s="20" cm="1">
        <f t="array" aca="1" ref="AH3403" ca="1">MIN(AA3403:AA3406 / $D$11:$D$14)</f>
        <v>0.55205434997098712</v>
      </c>
      <c r="AI3403" s="20" cm="1">
        <f t="array" aca="1" ref="AI3403" ca="1">MIN(AB3403:AB3406 / $D$11:$D$14)</f>
        <v>0.45099952792446218</v>
      </c>
      <c r="AJ3403" s="20" cm="1">
        <f t="array" aca="1" ref="AJ3403" ca="1">MIN(AC3403:AC3406 / $D$11:$D$14)</f>
        <v>0.51810685161783276</v>
      </c>
      <c r="AK3403" s="72">
        <f t="array" aca="1" ref="AK3403" ca="1">SUMPRODUCT(AF3404:AJ3404, EXP(-$E$3*$AF$2:$AJ$2))</f>
        <v>77880.078307140488</v>
      </c>
      <c r="AL3403" s="70">
        <f ca="1">MAX(AC3404 - $D$11, 0) * EXP(-$E$2*$E$3)</f>
        <v>3.7909975042634159</v>
      </c>
    </row>
    <row r="3404" spans="6:38" ht="14.55" customHeight="1" x14ac:dyDescent="0.3">
      <c r="F3404" s="79"/>
      <c r="G3404" s="3">
        <v>3402</v>
      </c>
      <c r="H3404" s="61">
        <v>0.71192035487838501</v>
      </c>
      <c r="I3404" s="61">
        <v>-1.3163895634750897</v>
      </c>
      <c r="J3404" s="61">
        <v>4.9288219016165438E-2</v>
      </c>
      <c r="K3404" s="62">
        <v>-0.59483282629797141</v>
      </c>
      <c r="L3404" s="60">
        <f t="array" ref="L3404:O3404">TRANSPOSE(MMULT(Option!$B$25:$E$28, TRANSPOSE(H3404:K3404)))</f>
        <v>0.71192035487838501</v>
      </c>
      <c r="M3404" s="60">
        <v>-0.92172282178354081</v>
      </c>
      <c r="N3404" s="60">
        <v>-1.6653223092860409E-2</v>
      </c>
      <c r="O3404" s="60">
        <v>-0.55970788661436954</v>
      </c>
      <c r="P3404" s="56" t="str">
        <f t="shared" si="4292"/>
        <v>681/2</v>
      </c>
      <c r="R3404" s="80"/>
      <c r="S3404" s="3" t="s">
        <v>29</v>
      </c>
      <c r="T3404" s="60">
        <f ca="1"/>
        <v>-0.16854035260742672</v>
      </c>
      <c r="U3404" s="60">
        <f ca="1"/>
        <v>0.3981972966351337</v>
      </c>
      <c r="V3404" s="60">
        <f ca="1"/>
        <v>-0.69212876367431264</v>
      </c>
      <c r="W3404" s="60">
        <f ca="1"/>
        <v>9.0353388423017295E-2</v>
      </c>
      <c r="X3404" s="60">
        <f ca="1"/>
        <v>0.44721751108538388</v>
      </c>
      <c r="Y3404" s="52">
        <f ca="1">$B$12 * EXP(($E$3 - $C$12^2/2) * Y$2 + $C$12*SQRT(Y$2)*T3404)</f>
        <v>95.546026112234514</v>
      </c>
      <c r="Z3404" s="52">
        <f ca="1">Y3404 * EXP(($E$3 - $C$12^2/2) * (Z$2-Y$2) + $C$12*SQRT(Z$2-Y$2)*U3404)</f>
        <v>108.20929508046213</v>
      </c>
      <c r="AA3404" s="52">
        <f ca="1">Z3404 * EXP(($E$3 - $C$12^2/2) * (AA$2-Z$2) + $C$12*SQRT(AA$2-Z$2)*V3404)</f>
        <v>88.360818353657791</v>
      </c>
      <c r="AB3404" s="52">
        <f ca="1">AA3404 * EXP(($E$3 - $C$12^2/2) * (AB$2-AA$2) + $C$12*SQRT(AB$2-AA$2)*W3404)</f>
        <v>91.243764567509459</v>
      </c>
      <c r="AC3404" s="52">
        <f ca="1">AB3404 * EXP(($E$3 - $C$12^2/2) * (AC$2-AB$2) + $C$12*SQRT(AC$2-AB$2)*X3404)</f>
        <v>104.86773715007402</v>
      </c>
      <c r="AD3404" s="47"/>
      <c r="AE3404" s="3" t="s">
        <v>47</v>
      </c>
      <c r="AF3404" s="64">
        <f t="shared" ref="AF3404" ca="1" si="4303">($B$5*AF3406 + (1 + $B$6)*AF3405)*$B$2</f>
        <v>0</v>
      </c>
      <c r="AG3404" s="64">
        <f t="shared" ref="AG3404" ca="1" si="4304">($B$5*AG3406 + (1 + $B$6)*AG3405)*$B$2</f>
        <v>0</v>
      </c>
      <c r="AH3404" s="64">
        <f t="shared" ref="AH3404" ca="1" si="4305">($B$5*AH3406 + (1 + $B$6)*AH3405)*$B$2</f>
        <v>0</v>
      </c>
      <c r="AI3404" s="64">
        <f t="shared" ref="AI3404" ca="1" si="4306">($B$5*AI3406 + (1 + $B$6)*AI3405)*$B$2</f>
        <v>0</v>
      </c>
      <c r="AJ3404" s="64" cm="1">
        <f t="array" aca="1" ref="AJ3404" ca="1">($B$5*AJ3406 + (1 + $B$6)*AJ3405 + AND(NOT(AF3405:AJ3405)))*$B$2</f>
        <v>100000</v>
      </c>
      <c r="AK3404" s="73"/>
      <c r="AL3404" s="70"/>
    </row>
    <row r="3405" spans="6:38" ht="14.55" customHeight="1" x14ac:dyDescent="0.3">
      <c r="F3405" s="79"/>
      <c r="G3405" s="3">
        <v>3403</v>
      </c>
      <c r="H3405" s="61">
        <v>0.56891455103570454</v>
      </c>
      <c r="I3405" s="61">
        <v>1.3121872487207888</v>
      </c>
      <c r="J3405" s="61">
        <v>-0.35453801845896971</v>
      </c>
      <c r="K3405" s="62">
        <v>-0.21465251687156939</v>
      </c>
      <c r="L3405" s="60">
        <f t="array" ref="L3405:O3405">TRANSPOSE(MMULT(Option!$B$25:$E$28, TRANSPOSE(H3405:K3405)))</f>
        <v>0.56891455103570454</v>
      </c>
      <c r="M3405" s="60">
        <v>1.430205299058054</v>
      </c>
      <c r="N3405" s="60">
        <v>0.25978278975736485</v>
      </c>
      <c r="O3405" s="60">
        <v>0.31816093089061737</v>
      </c>
      <c r="P3405" s="56" t="str">
        <f t="shared" si="4292"/>
        <v>681/3</v>
      </c>
      <c r="R3405" s="80"/>
      <c r="S3405" s="3" t="s">
        <v>31</v>
      </c>
      <c r="T3405" s="60">
        <f ca="1"/>
        <v>-0.99338354006875607</v>
      </c>
      <c r="U3405" s="60">
        <f ca="1"/>
        <v>-0.18034097775040603</v>
      </c>
      <c r="V3405" s="60">
        <f ca="1"/>
        <v>-0.8566380737126732</v>
      </c>
      <c r="W3405" s="60">
        <f ca="1"/>
        <v>-0.69060069583712858</v>
      </c>
      <c r="X3405" s="60">
        <f ca="1"/>
        <v>0.44571735156770309</v>
      </c>
      <c r="Y3405" s="52">
        <f ca="1">$B$13 * EXP(($E$3 - $C$13^2/2) * Y$2 + $C$13*SQRT(Y$2)*T3405)</f>
        <v>74.601090418097272</v>
      </c>
      <c r="Z3405" s="52">
        <f ca="1">Y3405 * EXP(($E$3 - $C$13^2/2) * (Z$2-Y$2) + $C$13*SQRT(Z$2-Y$2)*U3405)</f>
        <v>71.026484644137653</v>
      </c>
      <c r="AA3405" s="52">
        <f ca="1">Z3405 * EXP(($E$3 - $C$13^2/2) * (AA$2-Z$2) + $C$13*SQRT(AA$2-Z$2)*V3405)</f>
        <v>55.205434997098713</v>
      </c>
      <c r="AB3405" s="52">
        <f ca="1">AA3405 * EXP(($E$3 - $C$13^2/2) * (AB$2-AA$2) + $C$13*SQRT(AB$2-AA$2)*W3405)</f>
        <v>45.099952792446217</v>
      </c>
      <c r="AC3405" s="52">
        <f ca="1">AB3405 * EXP(($E$3 - $C$13^2/2) * (AC$2-AB$2) + $C$13*SQRT(AC$2-AB$2)*X3405)</f>
        <v>51.810685161783276</v>
      </c>
      <c r="AD3405" s="47"/>
      <c r="AE3405" s="3" t="s">
        <v>46</v>
      </c>
      <c r="AF3405" s="52" t="b">
        <f t="shared" ref="AF3405" ca="1" si="4307">AF3403 &gt;= $B$4</f>
        <v>0</v>
      </c>
      <c r="AG3405" s="52" t="b">
        <f t="array" aca="1" ref="AG3405" ca="1">AND(AG3403 &gt;= $B$4, NOT(OR($AF3405:AF3405)))</f>
        <v>0</v>
      </c>
      <c r="AH3405" s="52" t="b">
        <f t="array" aca="1" ref="AH3405" ca="1">AND(AH3403 &gt;= $B$4, NOT(OR($AF3405:AG3405)))</f>
        <v>0</v>
      </c>
      <c r="AI3405" s="52" t="b">
        <f t="array" aca="1" ref="AI3405" ca="1">AND(AI3403 &gt;= $B$4, NOT(OR($AF3405:AH3405)))</f>
        <v>0</v>
      </c>
      <c r="AJ3405" s="52" t="b">
        <f t="array" aca="1" ref="AJ3405" ca="1">AND(AJ3403 &gt;= $B$4, NOT(OR($AF3405:AI3405)))</f>
        <v>0</v>
      </c>
      <c r="AK3405" s="73"/>
      <c r="AL3405" s="70"/>
    </row>
    <row r="3406" spans="6:38" ht="14.55" customHeight="1" x14ac:dyDescent="0.3">
      <c r="F3406" s="79"/>
      <c r="G3406" s="3">
        <v>3404</v>
      </c>
      <c r="H3406" s="61">
        <v>-0.28430051309370769</v>
      </c>
      <c r="I3406" s="61">
        <v>-1.3416908339613565E-2</v>
      </c>
      <c r="J3406" s="61">
        <v>-1.1087941177869429</v>
      </c>
      <c r="K3406" s="62">
        <v>0.53898661962934113</v>
      </c>
      <c r="L3406" s="60">
        <f t="array" ref="L3406:O3406">TRANSPOSE(MMULT(Option!$B$25:$E$28, TRANSPOSE(H3406:K3406)))</f>
        <v>-0.28430051309370769</v>
      </c>
      <c r="M3406" s="60">
        <v>-0.12601700484919576</v>
      </c>
      <c r="N3406" s="60">
        <v>-1.0910986109449792</v>
      </c>
      <c r="O3406" s="60">
        <v>0.12791253708674177</v>
      </c>
      <c r="P3406" s="56" t="str">
        <f t="shared" si="4292"/>
        <v>681/4</v>
      </c>
      <c r="R3406" s="80"/>
      <c r="S3406" s="3" t="s">
        <v>30</v>
      </c>
      <c r="T3406" s="60">
        <f ca="1"/>
        <v>-0.11599155813837439</v>
      </c>
      <c r="U3406" s="60">
        <f ca="1"/>
        <v>-0.11509727372024728</v>
      </c>
      <c r="V3406" s="60">
        <f ca="1"/>
        <v>0.21902431091732733</v>
      </c>
      <c r="W3406" s="60">
        <f ca="1"/>
        <v>-0.1619484023894848</v>
      </c>
      <c r="X3406" s="60">
        <f ca="1"/>
        <v>0.83908313414744351</v>
      </c>
      <c r="Y3406" s="52">
        <f ca="1">$B$14 * EXP(($E$3 - $C$14^2/2) * Y$2 + $C$14*SQRT(Y$2)*T3406)</f>
        <v>97.064210027019925</v>
      </c>
      <c r="Z3406" s="52">
        <f ca="1">Y3406 * EXP(($E$3 - $C$14^2/2) * (Z$2-Y$2) + $C$14*SQRT(Z$2-Y$2)*U3406)</f>
        <v>94.239888469591989</v>
      </c>
      <c r="AA3406" s="52">
        <f ca="1">Z3406 * EXP(($E$3 - $C$14^2/2) * (AA$2-Z$2) + $C$14*SQRT(AA$2-Z$2)*V3406)</f>
        <v>101.14456496122483</v>
      </c>
      <c r="AB3406" s="52">
        <f ca="1">AA3406 * EXP(($E$3 - $C$14^2/2) * (AB$2-AA$2) + $C$14*SQRT(AB$2-AA$2)*W3406)</f>
        <v>96.830914599052761</v>
      </c>
      <c r="AC3406" s="52">
        <f ca="1">AB3406 * EXP(($E$3 - $C$14^2/2) * (AC$2-AB$2) + $C$14*SQRT(AC$2-AB$2)*X3406)</f>
        <v>125.17230764201831</v>
      </c>
      <c r="AD3406" s="47"/>
      <c r="AE3406" s="3" t="s">
        <v>68</v>
      </c>
      <c r="AF3406" s="52" t="b">
        <f ca="1">AND(AF3403&gt;$B$3, NOT(OR($AF3405:AF3405)))</f>
        <v>0</v>
      </c>
      <c r="AG3406" s="52" t="b">
        <f ca="1">AND(AG3403&gt;$B$3, NOT(OR($AF3405:AG3405)))</f>
        <v>0</v>
      </c>
      <c r="AH3406" s="52" t="b">
        <f ca="1">AND(AH3403&gt;$B$3, NOT(OR($AF3405:AH3405)))</f>
        <v>0</v>
      </c>
      <c r="AI3406" s="52" t="b">
        <f ca="1">AND(AI3403&gt;$B$3, NOT(OR($AF3405:AI3405)))</f>
        <v>0</v>
      </c>
      <c r="AJ3406" s="52" t="b">
        <f ca="1">AND(AJ3403&gt;$B$3, NOT(OR($AF3405:AJ3405)))</f>
        <v>0</v>
      </c>
      <c r="AK3406" s="74"/>
      <c r="AL3406" s="70"/>
    </row>
    <row r="3407" spans="6:38" ht="14.55" customHeight="1" x14ac:dyDescent="0.3">
      <c r="F3407" s="79"/>
      <c r="G3407" s="3">
        <v>3405</v>
      </c>
      <c r="H3407" s="61">
        <v>0.15856742777306496</v>
      </c>
      <c r="I3407" s="61">
        <v>-0.41501283701457481</v>
      </c>
      <c r="J3407" s="61">
        <v>-1.4976793168087126</v>
      </c>
      <c r="K3407" s="62">
        <v>-0.29372655270990378</v>
      </c>
      <c r="L3407" s="60">
        <f t="array" ref="L3407:O3407">TRANSPOSE(MMULT(Option!$B$25:$E$28, TRANSPOSE(H3407:K3407)))</f>
        <v>0.15856742777306496</v>
      </c>
      <c r="M3407" s="60">
        <v>-0.31693857689030602</v>
      </c>
      <c r="N3407" s="60">
        <v>-1.3606757188222018</v>
      </c>
      <c r="O3407" s="60">
        <v>-0.58909836292575979</v>
      </c>
      <c r="P3407" s="56" t="str">
        <f t="shared" si="4292"/>
        <v>681/5</v>
      </c>
      <c r="R3407" s="80">
        <v>852</v>
      </c>
      <c r="S3407" s="3" t="s">
        <v>28</v>
      </c>
      <c r="T3407" s="60">
        <f t="array" aca="1" ref="T3407:T3410" ca="1">TRANSPOSE(OFFSET($L$3, MATCH($R3407 &amp; "/" &amp; T$2, $P$3:$P$5002, 0) - 1, 0, 1, $E$1))</f>
        <v>1.1768005169275049</v>
      </c>
      <c r="U3407" s="60">
        <f t="array" aca="1" ref="U3407:U3410" ca="1">TRANSPOSE(OFFSET($L$3, MATCH($R3407 &amp; "/" &amp; U$2, $P$3:$P$5002, 0) - 1, 0, 1, $E$1))</f>
        <v>-0.11717835644845585</v>
      </c>
      <c r="V3407" s="60">
        <f t="array" aca="1" ref="V3407:V3410" ca="1">TRANSPOSE(OFFSET($L$3, MATCH($R3407 &amp; "/" &amp; V$2, $P$3:$P$5002, 0) - 1, 0, 1, $E$1))</f>
        <v>1.6584371940259739</v>
      </c>
      <c r="W3407" s="60">
        <f t="array" aca="1" ref="W3407:W3410" ca="1">TRANSPOSE(OFFSET($L$3, MATCH($R3407 &amp; "/" &amp; W$2, $P$3:$P$5002, 0) - 1, 0, 1, $E$1))</f>
        <v>1.8262804322688686</v>
      </c>
      <c r="X3407" s="60">
        <f t="array" aca="1" ref="X3407:X3410" ca="1">TRANSPOSE(OFFSET($L$3, MATCH($R3407 &amp; "/" &amp; X$2, $P$3:$P$5002, 0) - 1, 0, 1, $E$1))</f>
        <v>0.56717962191948768</v>
      </c>
      <c r="Y3407" s="52">
        <f ca="1">$B$11 * EXP(($E$3 - $C$11^2/2) * Y$2 + $C$11*SQRT(Y$2)*T3407)</f>
        <v>143.05230620921029</v>
      </c>
      <c r="Z3407" s="52">
        <f ca="1">Y3407 * EXP(($E$3 - $C$11^2/2) * (Z$2-Y$2) + $C$11*SQRT(Z$2-Y$2)*U3407)</f>
        <v>138.8031627410364</v>
      </c>
      <c r="AA3407" s="52">
        <f ca="1">Z3407 * EXP(($E$3 - $C$11^2/2) * (AA$2-Z$2) + $C$11*SQRT(AA$2-Z$2)*V3407)</f>
        <v>229.42771035910962</v>
      </c>
      <c r="AB3407" s="52">
        <f ca="1">AA3407 * EXP(($E$3 - $C$11^2/2) * (AB$2-AA$2) + $C$11*SQRT(AB$2-AA$2)*W3407)</f>
        <v>398.80481910142788</v>
      </c>
      <c r="AC3407" s="52">
        <f ca="1">AB3407 * EXP(($E$3 - $C$11^2/2) * (AC$2-AB$2) + $C$11*SQRT(AC$2-AB$2)*X3407)</f>
        <v>475.14784517054784</v>
      </c>
      <c r="AD3407" s="47"/>
      <c r="AE3407" s="3" t="s">
        <v>69</v>
      </c>
      <c r="AF3407" s="20" cm="1">
        <f t="array" aca="1" ref="AF3407" ca="1">MIN(Y3407:Y3410 / $D$11:$D$14)</f>
        <v>1.3765748995068123</v>
      </c>
      <c r="AG3407" s="20" cm="1">
        <f t="array" aca="1" ref="AG3407" ca="1">MIN(Z3407:Z3410 / $D$11:$D$14)</f>
        <v>1.3880316274103641</v>
      </c>
      <c r="AH3407" s="20" cm="1">
        <f t="array" aca="1" ref="AH3407" ca="1">MIN(AA3407:AA3410 / $D$11:$D$14)</f>
        <v>1.5159028187333454</v>
      </c>
      <c r="AI3407" s="20" cm="1">
        <f t="array" aca="1" ref="AI3407" ca="1">MIN(AB3407:AB3410 / $D$11:$D$14)</f>
        <v>1.7934405427166447</v>
      </c>
      <c r="AJ3407" s="20" cm="1">
        <f t="array" aca="1" ref="AJ3407" ca="1">MIN(AC3407:AC3410 / $D$11:$D$14)</f>
        <v>1.8939528953492777</v>
      </c>
      <c r="AK3407" s="72">
        <f t="array" aca="1" ref="AK3407" ca="1">SUMPRODUCT(AF3408:AJ3408, EXP(-$E$3*$AF$2:$AJ$2))</f>
        <v>99879.089572574972</v>
      </c>
      <c r="AL3407" s="70">
        <f ca="1">MAX(AC3408 - $D$11, 0) * EXP(-$E$2*$E$3)</f>
        <v>69.621121492696716</v>
      </c>
    </row>
    <row r="3408" spans="6:38" ht="14.55" customHeight="1" x14ac:dyDescent="0.3">
      <c r="F3408" s="79"/>
      <c r="G3408" s="3">
        <v>3406</v>
      </c>
      <c r="H3408" s="61">
        <v>-0.25404878718971841</v>
      </c>
      <c r="I3408" s="61">
        <v>-0.48067665023363587</v>
      </c>
      <c r="J3408" s="61">
        <v>-0.31064416630905406</v>
      </c>
      <c r="K3408" s="62">
        <v>-1.0144283607965527</v>
      </c>
      <c r="L3408" s="60">
        <f t="array" ref="L3408:O3408">TRANSPOSE(MMULT(Option!$B$25:$E$28, TRANSPOSE(H3408:K3408)))</f>
        <v>-0.25404878718971841</v>
      </c>
      <c r="M3408" s="60">
        <v>-0.54216694177457714</v>
      </c>
      <c r="N3408" s="60">
        <v>-0.50033210638135095</v>
      </c>
      <c r="O3408" s="60">
        <v>-1.1568262897763042</v>
      </c>
      <c r="P3408" s="56" t="str">
        <f t="shared" si="4292"/>
        <v>682/1</v>
      </c>
      <c r="R3408" s="80"/>
      <c r="S3408" s="3" t="s">
        <v>29</v>
      </c>
      <c r="T3408" s="60">
        <f ca="1"/>
        <v>2.266298955734674</v>
      </c>
      <c r="U3408" s="60">
        <f ca="1"/>
        <v>-1.1728291914349138</v>
      </c>
      <c r="V3408" s="60">
        <f ca="1"/>
        <v>0.24323417379206896</v>
      </c>
      <c r="W3408" s="60">
        <f ca="1"/>
        <v>0.54374894825051268</v>
      </c>
      <c r="X3408" s="60">
        <f ca="1"/>
        <v>0.16510086030727447</v>
      </c>
      <c r="Y3408" s="52">
        <f ca="1">$B$12 * EXP(($E$3 - $C$12^2/2) * Y$2 + $C$12*SQRT(Y$2)*T3408)</f>
        <v>198.35530112298434</v>
      </c>
      <c r="Z3408" s="52">
        <f ca="1">Y3408 * EXP(($E$3 - $C$12^2/2) * (Z$2-Y$2) + $C$12*SQRT(Z$2-Y$2)*U3408)</f>
        <v>140.21978931949579</v>
      </c>
      <c r="AA3408" s="52">
        <f ca="1">Z3408 * EXP(($E$3 - $C$12^2/2) * (AA$2-Z$2) + $C$12*SQRT(AA$2-Z$2)*V3408)</f>
        <v>151.59028187333453</v>
      </c>
      <c r="AB3408" s="52">
        <f ca="1">AA3408 * EXP(($E$3 - $C$12^2/2) * (AB$2-AA$2) + $C$12*SQRT(AB$2-AA$2)*W3408)</f>
        <v>179.34405427166448</v>
      </c>
      <c r="AC3408" s="52">
        <f ca="1">AB3408 * EXP(($E$3 - $C$12^2/2) * (AC$2-AB$2) + $C$12*SQRT(AC$2-AB$2)*X3408)</f>
        <v>189.39528953492777</v>
      </c>
      <c r="AD3408" s="47"/>
      <c r="AE3408" s="3" t="s">
        <v>47</v>
      </c>
      <c r="AF3408" s="64">
        <f t="shared" ref="AF3408" ca="1" si="4308">($B$5*AF3410 + (1 + $B$6)*AF3409)*$B$2</f>
        <v>105000</v>
      </c>
      <c r="AG3408" s="64">
        <f t="shared" ref="AG3408" ca="1" si="4309">($B$5*AG3410 + (1 + $B$6)*AG3409)*$B$2</f>
        <v>0</v>
      </c>
      <c r="AH3408" s="64">
        <f t="shared" ref="AH3408" ca="1" si="4310">($B$5*AH3410 + (1 + $B$6)*AH3409)*$B$2</f>
        <v>0</v>
      </c>
      <c r="AI3408" s="64">
        <f t="shared" ref="AI3408" ca="1" si="4311">($B$5*AI3410 + (1 + $B$6)*AI3409)*$B$2</f>
        <v>0</v>
      </c>
      <c r="AJ3408" s="64" cm="1">
        <f t="array" aca="1" ref="AJ3408" ca="1">($B$5*AJ3410 + (1 + $B$6)*AJ3409 + AND(NOT(AF3409:AJ3409)))*$B$2</f>
        <v>0</v>
      </c>
      <c r="AK3408" s="73"/>
      <c r="AL3408" s="70"/>
    </row>
    <row r="3409" spans="6:38" ht="14.55" customHeight="1" x14ac:dyDescent="0.3">
      <c r="F3409" s="79"/>
      <c r="G3409" s="3">
        <v>3407</v>
      </c>
      <c r="H3409" s="61">
        <v>-1.0901481243594042</v>
      </c>
      <c r="I3409" s="61">
        <v>1.2810824683541826</v>
      </c>
      <c r="J3409" s="61">
        <v>1.438544466870463</v>
      </c>
      <c r="K3409" s="62">
        <v>1.4465538194810907</v>
      </c>
      <c r="L3409" s="60">
        <f t="array" ref="L3409:O3409">TRANSPOSE(MMULT(Option!$B$25:$E$28, TRANSPOSE(H3409:K3409)))</f>
        <v>-1.0901481243594042</v>
      </c>
      <c r="M3409" s="60">
        <v>0.73807222679902051</v>
      </c>
      <c r="N3409" s="60">
        <v>1.1628949715540533</v>
      </c>
      <c r="O3409" s="60">
        <v>1.4189366996957697</v>
      </c>
      <c r="P3409" s="56" t="str">
        <f t="shared" si="4292"/>
        <v>682/2</v>
      </c>
      <c r="R3409" s="80"/>
      <c r="S3409" s="3" t="s">
        <v>31</v>
      </c>
      <c r="T3409" s="60">
        <f ca="1"/>
        <v>2.0615208886041438</v>
      </c>
      <c r="U3409" s="60">
        <f ca="1"/>
        <v>0.21241761448574659</v>
      </c>
      <c r="V3409" s="60">
        <f ca="1"/>
        <v>0.30503151148057123</v>
      </c>
      <c r="W3409" s="60">
        <f ca="1"/>
        <v>0.25999377101281068</v>
      </c>
      <c r="X3409" s="60">
        <f ca="1"/>
        <v>0.39068057922660676</v>
      </c>
      <c r="Y3409" s="52">
        <f ca="1">$B$13 * EXP(($E$3 - $C$13^2/2) * Y$2 + $C$13*SQRT(Y$2)*T3409)</f>
        <v>186.53641086886975</v>
      </c>
      <c r="Z3409" s="52">
        <f ca="1">Y3409 * EXP(($E$3 - $C$13^2/2) * (Z$2-Y$2) + $C$13*SQRT(Z$2-Y$2)*U3409)</f>
        <v>199.8069672874573</v>
      </c>
      <c r="AA3409" s="52">
        <f ca="1">Z3409 * EXP(($E$3 - $C$13^2/2) * (AA$2-Z$2) + $C$13*SQRT(AA$2-Z$2)*V3409)</f>
        <v>220.05140768682611</v>
      </c>
      <c r="AB3409" s="52">
        <f ca="1">AA3409 * EXP(($E$3 - $C$13^2/2) * (AB$2-AA$2) + $C$13*SQRT(AB$2-AA$2)*W3409)</f>
        <v>239.09460768603776</v>
      </c>
      <c r="AC3409" s="52">
        <f ca="1">AB3409 * EXP(($E$3 - $C$13^2/2) * (AC$2-AB$2) + $C$13*SQRT(AC$2-AB$2)*X3409)</f>
        <v>270.17327041052152</v>
      </c>
      <c r="AD3409" s="47"/>
      <c r="AE3409" s="3" t="s">
        <v>46</v>
      </c>
      <c r="AF3409" s="52" t="b">
        <f t="shared" ref="AF3409" ca="1" si="4312">AF3407 &gt;= $B$4</f>
        <v>1</v>
      </c>
      <c r="AG3409" s="52" t="b">
        <f t="array" aca="1" ref="AG3409" ca="1">AND(AG3407 &gt;= $B$4, NOT(OR($AF3409:AF3409)))</f>
        <v>0</v>
      </c>
      <c r="AH3409" s="52" t="b">
        <f t="array" aca="1" ref="AH3409" ca="1">AND(AH3407 &gt;= $B$4, NOT(OR($AF3409:AG3409)))</f>
        <v>0</v>
      </c>
      <c r="AI3409" s="52" t="b">
        <f t="array" aca="1" ref="AI3409" ca="1">AND(AI3407 &gt;= $B$4, NOT(OR($AF3409:AH3409)))</f>
        <v>0</v>
      </c>
      <c r="AJ3409" s="52" t="b">
        <f t="array" aca="1" ref="AJ3409" ca="1">AND(AJ3407 &gt;= $B$4, NOT(OR($AF3409:AI3409)))</f>
        <v>0</v>
      </c>
      <c r="AK3409" s="73"/>
      <c r="AL3409" s="70"/>
    </row>
    <row r="3410" spans="6:38" ht="14.55" customHeight="1" x14ac:dyDescent="0.3">
      <c r="F3410" s="79"/>
      <c r="G3410" s="3">
        <v>3408</v>
      </c>
      <c r="H3410" s="61">
        <v>-0.2102039354676716</v>
      </c>
      <c r="I3410" s="61">
        <v>-1.0598300686050399</v>
      </c>
      <c r="J3410" s="61">
        <v>3.8969841480206664E-2</v>
      </c>
      <c r="K3410" s="62">
        <v>0.72477409929275038</v>
      </c>
      <c r="L3410" s="60">
        <f t="array" ref="L3410:O3410">TRANSPOSE(MMULT(Option!$B$25:$E$28, TRANSPOSE(H3410:K3410)))</f>
        <v>-0.2102039354676716</v>
      </c>
      <c r="M3410" s="60">
        <v>-1.055431876821636</v>
      </c>
      <c r="N3410" s="60">
        <v>-0.32738262805366541</v>
      </c>
      <c r="O3410" s="60">
        <v>0.26665536030653353</v>
      </c>
      <c r="P3410" s="56" t="str">
        <f t="shared" si="4292"/>
        <v>682/3</v>
      </c>
      <c r="R3410" s="80"/>
      <c r="S3410" s="3" t="s">
        <v>30</v>
      </c>
      <c r="T3410" s="60">
        <f ca="1"/>
        <v>1.0486615237637853</v>
      </c>
      <c r="U3410" s="60">
        <f ca="1"/>
        <v>1.0447578125667931</v>
      </c>
      <c r="V3410" s="60">
        <f ca="1"/>
        <v>3.1967322660607631</v>
      </c>
      <c r="W3410" s="60">
        <f ca="1"/>
        <v>0.9863244056582624</v>
      </c>
      <c r="X3410" s="60">
        <f ca="1"/>
        <v>1.4342070004020293</v>
      </c>
      <c r="Y3410" s="52">
        <f ca="1">$B$14 * EXP(($E$3 - $C$14^2/2) * Y$2 + $C$14*SQRT(Y$2)*T3410)</f>
        <v>137.65748995068122</v>
      </c>
      <c r="Z3410" s="52">
        <f ca="1">Y3410 * EXP(($E$3 - $C$14^2/2) * (Z$2-Y$2) + $C$14*SQRT(Z$2-Y$2)*U3410)</f>
        <v>189.27405417586218</v>
      </c>
      <c r="AA3410" s="52">
        <f ca="1">Z3410 * EXP(($E$3 - $C$14^2/2) * (AA$2-Z$2) + $C$14*SQRT(AA$2-Z$2)*V3410)</f>
        <v>496.31741255028464</v>
      </c>
      <c r="AB3410" s="52">
        <f ca="1">AA3410 * EXP(($E$3 - $C$14^2/2) * (AB$2-AA$2) + $C$14*SQRT(AB$2-AA$2)*W3410)</f>
        <v>670.55986872194092</v>
      </c>
      <c r="AC3410" s="52">
        <f ca="1">AB3410 * EXP(($E$3 - $C$14^2/2) * (AC$2-AB$2) + $C$14*SQRT(AC$2-AB$2)*X3410)</f>
        <v>1036.261794741386</v>
      </c>
      <c r="AD3410" s="47"/>
      <c r="AE3410" s="3" t="s">
        <v>68</v>
      </c>
      <c r="AF3410" s="52" t="b">
        <f ca="1">AND(AF3407&gt;$B$3, NOT(OR($AF3409:AF3409)))</f>
        <v>0</v>
      </c>
      <c r="AG3410" s="52" t="b">
        <f ca="1">AND(AG3407&gt;$B$3, NOT(OR($AF3409:AG3409)))</f>
        <v>0</v>
      </c>
      <c r="AH3410" s="52" t="b">
        <f ca="1">AND(AH3407&gt;$B$3, NOT(OR($AF3409:AH3409)))</f>
        <v>0</v>
      </c>
      <c r="AI3410" s="52" t="b">
        <f ca="1">AND(AI3407&gt;$B$3, NOT(OR($AF3409:AI3409)))</f>
        <v>0</v>
      </c>
      <c r="AJ3410" s="52" t="b">
        <f ca="1">AND(AJ3407&gt;$B$3, NOT(OR($AF3409:AJ3409)))</f>
        <v>0</v>
      </c>
      <c r="AK3410" s="74"/>
      <c r="AL3410" s="70"/>
    </row>
    <row r="3411" spans="6:38" ht="14.55" customHeight="1" x14ac:dyDescent="0.3">
      <c r="F3411" s="79"/>
      <c r="G3411" s="3">
        <v>3409</v>
      </c>
      <c r="H3411" s="61">
        <v>-0.43741133897691564</v>
      </c>
      <c r="I3411" s="61">
        <v>-0.88092133768565639</v>
      </c>
      <c r="J3411" s="61">
        <v>1.3877468397110662</v>
      </c>
      <c r="K3411" s="62">
        <v>-6.5361426007229703E-2</v>
      </c>
      <c r="L3411" s="60">
        <f t="array" ref="L3411:O3411">TRANSPOSE(MMULT(Option!$B$25:$E$28, TRANSPOSE(H3411:K3411)))</f>
        <v>-0.43741133897691564</v>
      </c>
      <c r="M3411" s="60">
        <v>-0.98234227784002126</v>
      </c>
      <c r="N3411" s="60">
        <v>0.8132281273781885</v>
      </c>
      <c r="O3411" s="60">
        <v>-0.19075562334657151</v>
      </c>
      <c r="P3411" s="56" t="str">
        <f t="shared" si="4292"/>
        <v>682/4</v>
      </c>
      <c r="R3411" s="80">
        <v>853</v>
      </c>
      <c r="S3411" s="3" t="s">
        <v>28</v>
      </c>
      <c r="T3411" s="60">
        <f t="array" aca="1" ref="T3411:T3414" ca="1">TRANSPOSE(OFFSET($L$3, MATCH($R3411 &amp; "/" &amp; T$2, $P$3:$P$5002, 0) - 1, 0, 1, $E$1))</f>
        <v>-0.50090500809436156</v>
      </c>
      <c r="U3411" s="60">
        <f t="array" aca="1" ref="U3411:U3414" ca="1">TRANSPOSE(OFFSET($L$3, MATCH($R3411 &amp; "/" &amp; U$2, $P$3:$P$5002, 0) - 1, 0, 1, $E$1))</f>
        <v>-0.42655112189369193</v>
      </c>
      <c r="V3411" s="60">
        <f t="array" aca="1" ref="V3411:V3414" ca="1">TRANSPOSE(OFFSET($L$3, MATCH($R3411 &amp; "/" &amp; V$2, $P$3:$P$5002, 0) - 1, 0, 1, $E$1))</f>
        <v>-0.76239339285343344</v>
      </c>
      <c r="W3411" s="60">
        <f t="array" aca="1" ref="W3411:W3414" ca="1">TRANSPOSE(OFFSET($L$3, MATCH($R3411 &amp; "/" &amp; W$2, $P$3:$P$5002, 0) - 1, 0, 1, $E$1))</f>
        <v>8.8500740834148356E-2</v>
      </c>
      <c r="X3411" s="60">
        <f t="array" aca="1" ref="X3411:X3414" ca="1">TRANSPOSE(OFFSET($L$3, MATCH($R3411 &amp; "/" &amp; X$2, $P$3:$P$5002, 0) - 1, 0, 1, $E$1))</f>
        <v>-0.24500718407811881</v>
      </c>
      <c r="Y3411" s="52">
        <f ca="1">$B$11 * EXP(($E$3 - $C$11^2/2) * Y$2 + $C$11*SQRT(Y$2)*T3411)</f>
        <v>86.478746933667566</v>
      </c>
      <c r="Z3411" s="52">
        <f ca="1">Y3411 * EXP(($E$3 - $C$11^2/2) * (Z$2-Y$2) + $C$11*SQRT(Z$2-Y$2)*U3411)</f>
        <v>76.472664256281845</v>
      </c>
      <c r="AA3411" s="52">
        <f ca="1">Z3411 * EXP(($E$3 - $C$11^2/2) * (AA$2-Z$2) + $C$11*SQRT(AA$2-Z$2)*V3411)</f>
        <v>61.142996708262316</v>
      </c>
      <c r="AB3411" s="52">
        <f ca="1">AA3411 * EXP(($E$3 - $C$11^2/2) * (AB$2-AA$2) + $C$11*SQRT(AB$2-AA$2)*W3411)</f>
        <v>63.102825797295097</v>
      </c>
      <c r="AC3411" s="52">
        <f ca="1">AB3411 * EXP(($E$3 - $C$11^2/2) * (AC$2-AB$2) + $C$11*SQRT(AC$2-AB$2)*X3411)</f>
        <v>58.924879047148913</v>
      </c>
      <c r="AD3411" s="47"/>
      <c r="AE3411" s="3" t="s">
        <v>69</v>
      </c>
      <c r="AF3411" s="20" cm="1">
        <f t="array" aca="1" ref="AF3411" ca="1">MIN(Y3411:Y3414 / $D$11:$D$14)</f>
        <v>0.58260039767032834</v>
      </c>
      <c r="AG3411" s="20" cm="1">
        <f t="array" aca="1" ref="AG3411" ca="1">MIN(Z3411:Z3414 / $D$11:$D$14)</f>
        <v>0.64083722160896461</v>
      </c>
      <c r="AH3411" s="20" cm="1">
        <f t="array" aca="1" ref="AH3411" ca="1">MIN(AA3411:AA3414 / $D$11:$D$14)</f>
        <v>0.47322916584536601</v>
      </c>
      <c r="AI3411" s="20" cm="1">
        <f t="array" aca="1" ref="AI3411" ca="1">MIN(AB3411:AB3414 / $D$11:$D$14)</f>
        <v>0.47305657397035455</v>
      </c>
      <c r="AJ3411" s="20" cm="1">
        <f t="array" aca="1" ref="AJ3411" ca="1">MIN(AC3411:AC3414 / $D$11:$D$14)</f>
        <v>0.34266148681057884</v>
      </c>
      <c r="AK3411" s="72">
        <f t="array" aca="1" ref="AK3411" ca="1">SUMPRODUCT(AF3412:AJ3412, EXP(-$E$3*$AF$2:$AJ$2))</f>
        <v>77880.078307140488</v>
      </c>
      <c r="AL3411" s="70">
        <f ca="1">MAX(AC3412 - $D$11, 0) * EXP(-$E$2*$E$3)</f>
        <v>0</v>
      </c>
    </row>
    <row r="3412" spans="6:38" ht="14.55" customHeight="1" x14ac:dyDescent="0.3">
      <c r="F3412" s="79"/>
      <c r="G3412" s="3">
        <v>3410</v>
      </c>
      <c r="H3412" s="61">
        <v>0.54830840176561357</v>
      </c>
      <c r="I3412" s="61">
        <v>-0.21567582359129711</v>
      </c>
      <c r="J3412" s="61">
        <v>-1.1130745802875017</v>
      </c>
      <c r="K3412" s="62">
        <v>-0.72975410490379955</v>
      </c>
      <c r="L3412" s="60">
        <f t="array" ref="L3412:O3412">TRANSPOSE(MMULT(Option!$B$25:$E$28, TRANSPOSE(H3412:K3412)))</f>
        <v>0.54830840176561357</v>
      </c>
      <c r="M3412" s="60">
        <v>2.1653203270433158E-2</v>
      </c>
      <c r="N3412" s="60">
        <v>-0.81477843482231582</v>
      </c>
      <c r="O3412" s="60">
        <v>-0.67932782013416393</v>
      </c>
      <c r="P3412" s="56" t="str">
        <f t="shared" si="4292"/>
        <v>682/5</v>
      </c>
      <c r="R3412" s="80"/>
      <c r="S3412" s="3" t="s">
        <v>29</v>
      </c>
      <c r="T3412" s="60">
        <f ca="1"/>
        <v>-1.8175125062612469</v>
      </c>
      <c r="U3412" s="60">
        <f ca="1"/>
        <v>0.30091317706587511</v>
      </c>
      <c r="V3412" s="60">
        <f ca="1"/>
        <v>-1.027319048911457</v>
      </c>
      <c r="W3412" s="60">
        <f ca="1"/>
        <v>0.18994718589738138</v>
      </c>
      <c r="X3412" s="60">
        <f ca="1"/>
        <v>-1.2994029346603173</v>
      </c>
      <c r="Y3412" s="52">
        <f ca="1">$B$12 * EXP(($E$3 - $C$12^2/2) * Y$2 + $C$12*SQRT(Y$2)*T3412)</f>
        <v>58.260039767032836</v>
      </c>
      <c r="Z3412" s="52">
        <f ca="1">Y3412 * EXP(($E$3 - $C$12^2/2) * (Z$2-Y$2) + $C$12*SQRT(Z$2-Y$2)*U3412)</f>
        <v>64.083722160896457</v>
      </c>
      <c r="AA3412" s="52">
        <f ca="1">Z3412 * EXP(($E$3 - $C$12^2/2) * (AA$2-Z$2) + $C$12*SQRT(AA$2-Z$2)*V3412)</f>
        <v>47.3229165845366</v>
      </c>
      <c r="AB3412" s="52">
        <f ca="1">AA3412 * EXP(($E$3 - $C$12^2/2) * (AB$2-AA$2) + $C$12*SQRT(AB$2-AA$2)*W3412)</f>
        <v>50.349003541100949</v>
      </c>
      <c r="AC3412" s="52">
        <f ca="1">AB3412 * EXP(($E$3 - $C$12^2/2) * (AC$2-AB$2) + $C$12*SQRT(AC$2-AB$2)*X3412)</f>
        <v>34.266148681057885</v>
      </c>
      <c r="AD3412" s="47"/>
      <c r="AE3412" s="3" t="s">
        <v>47</v>
      </c>
      <c r="AF3412" s="64">
        <f t="shared" ref="AF3412" ca="1" si="4313">($B$5*AF3414 + (1 + $B$6)*AF3413)*$B$2</f>
        <v>0</v>
      </c>
      <c r="AG3412" s="64">
        <f t="shared" ref="AG3412" ca="1" si="4314">($B$5*AG3414 + (1 + $B$6)*AG3413)*$B$2</f>
        <v>0</v>
      </c>
      <c r="AH3412" s="64">
        <f t="shared" ref="AH3412" ca="1" si="4315">($B$5*AH3414 + (1 + $B$6)*AH3413)*$B$2</f>
        <v>0</v>
      </c>
      <c r="AI3412" s="64">
        <f t="shared" ref="AI3412" ca="1" si="4316">($B$5*AI3414 + (1 + $B$6)*AI3413)*$B$2</f>
        <v>0</v>
      </c>
      <c r="AJ3412" s="64" cm="1">
        <f t="array" aca="1" ref="AJ3412" ca="1">($B$5*AJ3414 + (1 + $B$6)*AJ3413 + AND(NOT(AF3413:AJ3413)))*$B$2</f>
        <v>100000</v>
      </c>
      <c r="AK3412" s="73"/>
      <c r="AL3412" s="70"/>
    </row>
    <row r="3413" spans="6:38" ht="14.55" customHeight="1" x14ac:dyDescent="0.3">
      <c r="F3413" s="79"/>
      <c r="G3413" s="3">
        <v>3411</v>
      </c>
      <c r="H3413" s="61">
        <v>-1.6181136843670059</v>
      </c>
      <c r="I3413" s="61">
        <v>0.32757164061141175</v>
      </c>
      <c r="J3413" s="61">
        <v>0.35304510142925938</v>
      </c>
      <c r="K3413" s="62">
        <v>0.20065676967806861</v>
      </c>
      <c r="L3413" s="60">
        <f t="array" ref="L3413:O3413">TRANSPOSE(MMULT(Option!$B$25:$E$28, TRANSPOSE(H3413:K3413)))</f>
        <v>-1.6181136843670059</v>
      </c>
      <c r="M3413" s="60">
        <v>-0.34702110602226943</v>
      </c>
      <c r="N3413" s="60">
        <v>-0.25138401675332156</v>
      </c>
      <c r="O3413" s="60">
        <v>-0.32072754325401498</v>
      </c>
      <c r="P3413" s="56" t="str">
        <f t="shared" si="4292"/>
        <v>683/1</v>
      </c>
      <c r="R3413" s="80"/>
      <c r="S3413" s="3" t="s">
        <v>31</v>
      </c>
      <c r="T3413" s="60">
        <f ca="1"/>
        <v>-1.2587345239458241</v>
      </c>
      <c r="U3413" s="60">
        <f ca="1"/>
        <v>0.90816256023295394</v>
      </c>
      <c r="V3413" s="60">
        <f ca="1"/>
        <v>0.24190067222372491</v>
      </c>
      <c r="W3413" s="60">
        <f ca="1"/>
        <v>-6.1997871792442968E-2</v>
      </c>
      <c r="X3413" s="60">
        <f ca="1"/>
        <v>-8.3286964341830638E-2</v>
      </c>
      <c r="Y3413" s="52">
        <f ca="1">$B$13 * EXP(($E$3 - $C$13^2/2) * Y$2 + $C$13*SQRT(Y$2)*T3413)</f>
        <v>68.892672928689038</v>
      </c>
      <c r="Z3413" s="52">
        <f ca="1">Y3413 * EXP(($E$3 - $C$13^2/2) * (Z$2-Y$2) + $C$13*SQRT(Z$2-Y$2)*U3413)</f>
        <v>90.921690935872491</v>
      </c>
      <c r="AA3413" s="52">
        <f ca="1">Z3413 * EXP(($E$3 - $C$13^2/2) * (AA$2-Z$2) + $C$13*SQRT(AA$2-Z$2)*V3413)</f>
        <v>98.255261211423644</v>
      </c>
      <c r="AB3413" s="52">
        <f ca="1">AA3413 * EXP(($E$3 - $C$13^2/2) * (AB$2-AA$2) + $C$13*SQRT(AB$2-AA$2)*W3413)</f>
        <v>96.928097137295708</v>
      </c>
      <c r="AC3413" s="52">
        <f ca="1">AB3413 * EXP(($E$3 - $C$13^2/2) * (AC$2-AB$2) + $C$13*SQRT(AC$2-AB$2)*X3413)</f>
        <v>95.010113867881799</v>
      </c>
      <c r="AD3413" s="47"/>
      <c r="AE3413" s="3" t="s">
        <v>46</v>
      </c>
      <c r="AF3413" s="52" t="b">
        <f t="shared" ref="AF3413" ca="1" si="4317">AF3411 &gt;= $B$4</f>
        <v>0</v>
      </c>
      <c r="AG3413" s="52" t="b">
        <f t="array" aca="1" ref="AG3413" ca="1">AND(AG3411 &gt;= $B$4, NOT(OR($AF3413:AF3413)))</f>
        <v>0</v>
      </c>
      <c r="AH3413" s="52" t="b">
        <f t="array" aca="1" ref="AH3413" ca="1">AND(AH3411 &gt;= $B$4, NOT(OR($AF3413:AG3413)))</f>
        <v>0</v>
      </c>
      <c r="AI3413" s="52" t="b">
        <f t="array" aca="1" ref="AI3413" ca="1">AND(AI3411 &gt;= $B$4, NOT(OR($AF3413:AH3413)))</f>
        <v>0</v>
      </c>
      <c r="AJ3413" s="52" t="b">
        <f t="array" aca="1" ref="AJ3413" ca="1">AND(AJ3411 &gt;= $B$4, NOT(OR($AF3413:AI3413)))</f>
        <v>0</v>
      </c>
      <c r="AK3413" s="73"/>
      <c r="AL3413" s="70"/>
    </row>
    <row r="3414" spans="6:38" ht="14.55" customHeight="1" x14ac:dyDescent="0.3">
      <c r="F3414" s="79"/>
      <c r="G3414" s="3">
        <v>3412</v>
      </c>
      <c r="H3414" s="61">
        <v>1.0019972291733439</v>
      </c>
      <c r="I3414" s="61">
        <v>1.0665805382118918</v>
      </c>
      <c r="J3414" s="61">
        <v>-0.37420633142313386</v>
      </c>
      <c r="K3414" s="62">
        <v>2.2423956209956981</v>
      </c>
      <c r="L3414" s="60">
        <f t="array" ref="L3414:O3414">TRANSPOSE(MMULT(Option!$B$25:$E$28, TRANSPOSE(H3414:K3414)))</f>
        <v>1.0019972291733439</v>
      </c>
      <c r="M3414" s="60">
        <v>1.3783361018938844</v>
      </c>
      <c r="N3414" s="60">
        <v>0.35142604992750415</v>
      </c>
      <c r="O3414" s="60">
        <v>2.5273305258923822</v>
      </c>
      <c r="P3414" s="56" t="str">
        <f t="shared" si="4292"/>
        <v>683/2</v>
      </c>
      <c r="R3414" s="80"/>
      <c r="S3414" s="3" t="s">
        <v>30</v>
      </c>
      <c r="T3414" s="60">
        <f ca="1"/>
        <v>-0.96815364379048197</v>
      </c>
      <c r="U3414" s="60">
        <f ca="1"/>
        <v>-0.49738739499674189</v>
      </c>
      <c r="V3414" s="60">
        <f ca="1"/>
        <v>-0.53834032194281478</v>
      </c>
      <c r="W3414" s="60">
        <f ca="1"/>
        <v>-0.55791960906950577</v>
      </c>
      <c r="X3414" s="60">
        <f ca="1"/>
        <v>-0.9860505180071073</v>
      </c>
      <c r="Y3414" s="52">
        <f ca="1">$B$14 * EXP(($E$3 - $C$14^2/2) * Y$2 + $C$14*SQRT(Y$2)*T3414)</f>
        <v>75.16788607354458</v>
      </c>
      <c r="Z3414" s="52">
        <f ca="1">Y3414 * EXP(($E$3 - $C$14^2/2) * (Z$2-Y$2) + $C$14*SQRT(Z$2-Y$2)*U3414)</f>
        <v>65.07288011692394</v>
      </c>
      <c r="AA3414" s="52">
        <f ca="1">Z3414 * EXP(($E$3 - $C$14^2/2) * (AA$2-Z$2) + $C$14*SQRT(AA$2-Z$2)*V3414)</f>
        <v>55.645754069629028</v>
      </c>
      <c r="AB3414" s="52">
        <f ca="1">AA3414 * EXP(($E$3 - $C$14^2/2) * (AB$2-AA$2) + $C$14*SQRT(AB$2-AA$2)*W3414)</f>
        <v>47.305657397035453</v>
      </c>
      <c r="AC3414" s="52">
        <f ca="1">AB3414 * EXP(($E$3 - $C$14^2/2) * (AC$2-AB$2) + $C$14*SQRT(AC$2-AB$2)*X3414)</f>
        <v>35.368257590402372</v>
      </c>
      <c r="AD3414" s="47"/>
      <c r="AE3414" s="3" t="s">
        <v>68</v>
      </c>
      <c r="AF3414" s="52" t="b">
        <f ca="1">AND(AF3411&gt;$B$3, NOT(OR($AF3413:AF3413)))</f>
        <v>0</v>
      </c>
      <c r="AG3414" s="52" t="b">
        <f ca="1">AND(AG3411&gt;$B$3, NOT(OR($AF3413:AG3413)))</f>
        <v>0</v>
      </c>
      <c r="AH3414" s="52" t="b">
        <f ca="1">AND(AH3411&gt;$B$3, NOT(OR($AF3413:AH3413)))</f>
        <v>0</v>
      </c>
      <c r="AI3414" s="52" t="b">
        <f ca="1">AND(AI3411&gt;$B$3, NOT(OR($AF3413:AI3413)))</f>
        <v>0</v>
      </c>
      <c r="AJ3414" s="52" t="b">
        <f ca="1">AND(AJ3411&gt;$B$3, NOT(OR($AF3413:AJ3413)))</f>
        <v>0</v>
      </c>
      <c r="AK3414" s="74"/>
      <c r="AL3414" s="70"/>
    </row>
    <row r="3415" spans="6:38" ht="14.55" customHeight="1" x14ac:dyDescent="0.3">
      <c r="F3415" s="79"/>
      <c r="G3415" s="3">
        <v>3413</v>
      </c>
      <c r="H3415" s="61">
        <v>-0.98770897306857308</v>
      </c>
      <c r="I3415" s="61">
        <v>1.2333995561521469</v>
      </c>
      <c r="J3415" s="61">
        <v>-0.53262117343226356</v>
      </c>
      <c r="K3415" s="62">
        <v>0.32475064873421905</v>
      </c>
      <c r="L3415" s="60">
        <f t="array" ref="L3415:O3415">TRANSPOSE(MMULT(Option!$B$25:$E$28, TRANSPOSE(H3415:K3415)))</f>
        <v>-0.98770897306857308</v>
      </c>
      <c r="M3415" s="60">
        <v>0.73534577641100063</v>
      </c>
      <c r="N3415" s="60">
        <v>-0.53991030827942366</v>
      </c>
      <c r="O3415" s="60">
        <v>0.10203906199600704</v>
      </c>
      <c r="P3415" s="56" t="str">
        <f t="shared" si="4292"/>
        <v>683/3</v>
      </c>
      <c r="R3415" s="80">
        <v>854</v>
      </c>
      <c r="S3415" s="3" t="s">
        <v>28</v>
      </c>
      <c r="T3415" s="60">
        <f t="array" aca="1" ref="T3415:T3418" ca="1">TRANSPOSE(OFFSET($L$3, MATCH($R3415 &amp; "/" &amp; T$2, $P$3:$P$5002, 0) - 1, 0, 1, $E$1))</f>
        <v>-1.1822604584530463</v>
      </c>
      <c r="U3415" s="60">
        <f t="array" aca="1" ref="U3415:U3418" ca="1">TRANSPOSE(OFFSET($L$3, MATCH($R3415 &amp; "/" &amp; U$2, $P$3:$P$5002, 0) - 1, 0, 1, $E$1))</f>
        <v>-0.69047422878129783</v>
      </c>
      <c r="V3415" s="60">
        <f t="array" aca="1" ref="V3415:V3418" ca="1">TRANSPOSE(OFFSET($L$3, MATCH($R3415 &amp; "/" &amp; V$2, $P$3:$P$5002, 0) - 1, 0, 1, $E$1))</f>
        <v>1.0672347248662575</v>
      </c>
      <c r="W3415" s="60">
        <f t="array" aca="1" ref="W3415:W3418" ca="1">TRANSPOSE(OFFSET($L$3, MATCH($R3415 &amp; "/" &amp; W$2, $P$3:$P$5002, 0) - 1, 0, 1, $E$1))</f>
        <v>-1.1444778798754617E-2</v>
      </c>
      <c r="X3415" s="60">
        <f t="array" aca="1" ref="X3415:X3418" ca="1">TRANSPOSE(OFFSET($L$3, MATCH($R3415 &amp; "/" &amp; X$2, $P$3:$P$5002, 0) - 1, 0, 1, $E$1))</f>
        <v>7.1658718475510322E-2</v>
      </c>
      <c r="Y3415" s="52">
        <f ca="1">$B$11 * EXP(($E$3 - $C$11^2/2) * Y$2 + $C$11*SQRT(Y$2)*T3415)</f>
        <v>70.491493886883731</v>
      </c>
      <c r="Z3415" s="52">
        <f ca="1">Y3415 * EXP(($E$3 - $C$11^2/2) * (Z$2-Y$2) + $C$11*SQRT(Z$2-Y$2)*U3415)</f>
        <v>57.590048277671578</v>
      </c>
      <c r="AA3415" s="52">
        <f ca="1">Z3415 * EXP(($E$3 - $C$11^2/2) * (AA$2-Z$2) + $C$11*SQRT(AA$2-Z$2)*V3415)</f>
        <v>79.719976238108003</v>
      </c>
      <c r="AB3415" s="52">
        <f ca="1">AA3415 * EXP(($E$3 - $C$11^2/2) * (AB$2-AA$2) + $C$11*SQRT(AB$2-AA$2)*W3415)</f>
        <v>79.844960743832829</v>
      </c>
      <c r="AC3415" s="52">
        <f ca="1">AB3415 * EXP(($E$3 - $C$11^2/2) * (AC$2-AB$2) + $C$11*SQRT(AC$2-AB$2)*X3415)</f>
        <v>81.988941562879859</v>
      </c>
      <c r="AD3415" s="47"/>
      <c r="AE3415" s="3" t="s">
        <v>69</v>
      </c>
      <c r="AF3415" s="20" cm="1">
        <f t="array" aca="1" ref="AF3415" ca="1">MIN(Y3415:Y3418 / $D$11:$D$14)</f>
        <v>0.70491493886883727</v>
      </c>
      <c r="AG3415" s="20" cm="1">
        <f t="array" aca="1" ref="AG3415" ca="1">MIN(Z3415:Z3418 / $D$11:$D$14)</f>
        <v>0.57590048277671579</v>
      </c>
      <c r="AH3415" s="20" cm="1">
        <f t="array" aca="1" ref="AH3415" ca="1">MIN(AA3415:AA3418 / $D$11:$D$14)</f>
        <v>0.44616688397759185</v>
      </c>
      <c r="AI3415" s="20" cm="1">
        <f t="array" aca="1" ref="AI3415" ca="1">MIN(AB3415:AB3418 / $D$11:$D$14)</f>
        <v>0.36058408821284166</v>
      </c>
      <c r="AJ3415" s="20" cm="1">
        <f t="array" aca="1" ref="AJ3415" ca="1">MIN(AC3415:AC3418 / $D$11:$D$14)</f>
        <v>0.232570682266971</v>
      </c>
      <c r="AK3415" s="72">
        <f t="array" aca="1" ref="AK3415" ca="1">SUMPRODUCT(AF3416:AJ3416, EXP(-$E$3*$AF$2:$AJ$2))</f>
        <v>77880.078307140488</v>
      </c>
      <c r="AL3415" s="70">
        <f ca="1">MAX(AC3416 - $D$11, 0) * EXP(-$E$2*$E$3)</f>
        <v>0</v>
      </c>
    </row>
    <row r="3416" spans="6:38" ht="14.55" customHeight="1" x14ac:dyDescent="0.3">
      <c r="F3416" s="79"/>
      <c r="G3416" s="3">
        <v>3414</v>
      </c>
      <c r="H3416" s="61">
        <v>-1.1395240982936892</v>
      </c>
      <c r="I3416" s="61">
        <v>-1.2074083486603682</v>
      </c>
      <c r="J3416" s="61">
        <v>-0.26917302039135782</v>
      </c>
      <c r="K3416" s="62">
        <v>1.0958463357459445</v>
      </c>
      <c r="L3416" s="60">
        <f t="array" ref="L3416:O3416">TRANSPOSE(MMULT(Option!$B$25:$E$28, TRANSPOSE(H3416:K3416)))</f>
        <v>-1.1395240982936892</v>
      </c>
      <c r="M3416" s="60">
        <v>-1.5624176698090297</v>
      </c>
      <c r="N3416" s="60">
        <v>-1.0084007355271953</v>
      </c>
      <c r="O3416" s="60">
        <v>0.11390618051343748</v>
      </c>
      <c r="P3416" s="56" t="str">
        <f t="shared" si="4292"/>
        <v>683/4</v>
      </c>
      <c r="R3416" s="80"/>
      <c r="S3416" s="3" t="s">
        <v>29</v>
      </c>
      <c r="T3416" s="60">
        <f ca="1"/>
        <v>-0.27784062698211753</v>
      </c>
      <c r="U3416" s="60">
        <f ca="1"/>
        <v>0.82486450386100041</v>
      </c>
      <c r="V3416" s="60">
        <f ca="1"/>
        <v>0.39160618605246217</v>
      </c>
      <c r="W3416" s="60">
        <f ca="1"/>
        <v>-1.1346119763264171</v>
      </c>
      <c r="X3416" s="60">
        <f ca="1"/>
        <v>-0.51529476811893737</v>
      </c>
      <c r="Y3416" s="52">
        <f ca="1">$B$12 * EXP(($E$3 - $C$12^2/2) * Y$2 + $C$12*SQRT(Y$2)*T3416)</f>
        <v>92.463872244246943</v>
      </c>
      <c r="Z3416" s="52">
        <f ca="1">Y3416 * EXP(($E$3 - $C$12^2/2) * (Z$2-Y$2) + $C$12*SQRT(Z$2-Y$2)*U3416)</f>
        <v>119.0183102654224</v>
      </c>
      <c r="AA3416" s="52">
        <f ca="1">Z3416 * EXP(($E$3 - $C$12^2/2) * (AA$2-Z$2) + $C$12*SQRT(AA$2-Z$2)*V3416)</f>
        <v>134.5262308410436</v>
      </c>
      <c r="AB3416" s="52">
        <f ca="1">AA3416 * EXP(($E$3 - $C$12^2/2) * (AB$2-AA$2) + $C$12*SQRT(AB$2-AA$2)*W3416)</f>
        <v>96.194829802398019</v>
      </c>
      <c r="AC3416" s="52">
        <f ca="1">AB3416 * EXP(($E$3 - $C$12^2/2) * (AC$2-AB$2) + $C$12*SQRT(AC$2-AB$2)*X3416)</f>
        <v>82.829740487697904</v>
      </c>
      <c r="AD3416" s="47"/>
      <c r="AE3416" s="3" t="s">
        <v>47</v>
      </c>
      <c r="AF3416" s="64">
        <f t="shared" ref="AF3416" ca="1" si="4318">($B$5*AF3418 + (1 + $B$6)*AF3417)*$B$2</f>
        <v>0</v>
      </c>
      <c r="AG3416" s="64">
        <f t="shared" ref="AG3416" ca="1" si="4319">($B$5*AG3418 + (1 + $B$6)*AG3417)*$B$2</f>
        <v>0</v>
      </c>
      <c r="AH3416" s="64">
        <f t="shared" ref="AH3416" ca="1" si="4320">($B$5*AH3418 + (1 + $B$6)*AH3417)*$B$2</f>
        <v>0</v>
      </c>
      <c r="AI3416" s="64">
        <f t="shared" ref="AI3416" ca="1" si="4321">($B$5*AI3418 + (1 + $B$6)*AI3417)*$B$2</f>
        <v>0</v>
      </c>
      <c r="AJ3416" s="64" cm="1">
        <f t="array" aca="1" ref="AJ3416" ca="1">($B$5*AJ3418 + (1 + $B$6)*AJ3417 + AND(NOT(AF3417:AJ3417)))*$B$2</f>
        <v>100000</v>
      </c>
      <c r="AK3416" s="73"/>
      <c r="AL3416" s="70"/>
    </row>
    <row r="3417" spans="6:38" ht="14.55" customHeight="1" x14ac:dyDescent="0.3">
      <c r="F3417" s="79"/>
      <c r="G3417" s="3">
        <v>3415</v>
      </c>
      <c r="H3417" s="61">
        <v>-3.9946534210154386E-2</v>
      </c>
      <c r="I3417" s="61">
        <v>-0.14983332157502843</v>
      </c>
      <c r="J3417" s="61">
        <v>1.118389678731539</v>
      </c>
      <c r="K3417" s="62">
        <v>0.50952738809622411</v>
      </c>
      <c r="L3417" s="60">
        <f t="array" ref="L3417:O3417">TRANSPOSE(MMULT(Option!$B$25:$E$28, TRANSPOSE(H3417:K3417)))</f>
        <v>-3.9946534210154386E-2</v>
      </c>
      <c r="M3417" s="60">
        <v>-0.15330312123290732</v>
      </c>
      <c r="N3417" s="60">
        <v>0.92707872488364984</v>
      </c>
      <c r="O3417" s="60">
        <v>0.59940631356207086</v>
      </c>
      <c r="P3417" s="56" t="str">
        <f t="shared" si="4292"/>
        <v>683/5</v>
      </c>
      <c r="R3417" s="80"/>
      <c r="S3417" s="3" t="s">
        <v>31</v>
      </c>
      <c r="T3417" s="60">
        <f ca="1"/>
        <v>-0.77609653151956526</v>
      </c>
      <c r="U3417" s="60">
        <f ca="1"/>
        <v>-1.0720230804869142</v>
      </c>
      <c r="V3417" s="60">
        <f ca="1"/>
        <v>-0.21447580261675886</v>
      </c>
      <c r="W3417" s="60">
        <f ca="1"/>
        <v>-0.13706043214336136</v>
      </c>
      <c r="X3417" s="60">
        <f ca="1"/>
        <v>-1.1863153828552249</v>
      </c>
      <c r="Y3417" s="52">
        <f ca="1">$B$13 * EXP(($E$3 - $C$13^2/2) * Y$2 + $C$13*SQRT(Y$2)*T3417)</f>
        <v>79.626044100797031</v>
      </c>
      <c r="Z3417" s="52">
        <f ca="1">Y3417 * EXP(($E$3 - $C$13^2/2) * (Z$2-Y$2) + $C$13*SQRT(Z$2-Y$2)*U3417)</f>
        <v>58.016897387620318</v>
      </c>
      <c r="AA3417" s="52">
        <f ca="1">Z3417 * EXP(($E$3 - $C$13^2/2) * (AA$2-Z$2) + $C$13*SQRT(AA$2-Z$2)*V3417)</f>
        <v>54.674179609873391</v>
      </c>
      <c r="AB3417" s="52">
        <f ca="1">AA3417 * EXP(($E$3 - $C$13^2/2) * (AB$2-AA$2) + $C$13*SQRT(AB$2-AA$2)*W3417)</f>
        <v>52.73468676713474</v>
      </c>
      <c r="AC3417" s="52">
        <f ca="1">AB3417 * EXP(($E$3 - $C$13^2/2) * (AC$2-AB$2) + $C$13*SQRT(AC$2-AB$2)*X3417)</f>
        <v>37.128275311180332</v>
      </c>
      <c r="AD3417" s="47"/>
      <c r="AE3417" s="3" t="s">
        <v>46</v>
      </c>
      <c r="AF3417" s="52" t="b">
        <f t="shared" ref="AF3417" ca="1" si="4322">AF3415 &gt;= $B$4</f>
        <v>0</v>
      </c>
      <c r="AG3417" s="52" t="b">
        <f t="array" aca="1" ref="AG3417" ca="1">AND(AG3415 &gt;= $B$4, NOT(OR($AF3417:AF3417)))</f>
        <v>0</v>
      </c>
      <c r="AH3417" s="52" t="b">
        <f t="array" aca="1" ref="AH3417" ca="1">AND(AH3415 &gt;= $B$4, NOT(OR($AF3417:AG3417)))</f>
        <v>0</v>
      </c>
      <c r="AI3417" s="52" t="b">
        <f t="array" aca="1" ref="AI3417" ca="1">AND(AI3415 &gt;= $B$4, NOT(OR($AF3417:AH3417)))</f>
        <v>0</v>
      </c>
      <c r="AJ3417" s="52" t="b">
        <f t="array" aca="1" ref="AJ3417" ca="1">AND(AJ3415 &gt;= $B$4, NOT(OR($AF3417:AI3417)))</f>
        <v>0</v>
      </c>
      <c r="AK3417" s="73"/>
      <c r="AL3417" s="70"/>
    </row>
    <row r="3418" spans="6:38" ht="14.55" customHeight="1" x14ac:dyDescent="0.3">
      <c r="F3418" s="79"/>
      <c r="G3418" s="3">
        <v>3416</v>
      </c>
      <c r="H3418" s="61">
        <v>-1.2232276735110936</v>
      </c>
      <c r="I3418" s="61">
        <v>0.94522794639013297</v>
      </c>
      <c r="J3418" s="61">
        <v>-0.54134001885635208</v>
      </c>
      <c r="K3418" s="62">
        <v>-0.61631990717708585</v>
      </c>
      <c r="L3418" s="60">
        <f t="array" ref="L3418:O3418">TRANSPOSE(MMULT(Option!$B$25:$E$28, TRANSPOSE(H3418:K3418)))</f>
        <v>-1.2232276735110936</v>
      </c>
      <c r="M3418" s="60">
        <v>0.37702465325965151</v>
      </c>
      <c r="N3418" s="60">
        <v>-0.71723667900309884</v>
      </c>
      <c r="O3418" s="60">
        <v>-0.87521588098218495</v>
      </c>
      <c r="P3418" s="56" t="str">
        <f t="shared" si="4292"/>
        <v>684/1</v>
      </c>
      <c r="R3418" s="80"/>
      <c r="S3418" s="3" t="s">
        <v>30</v>
      </c>
      <c r="T3418" s="60">
        <f ca="1"/>
        <v>-0.35145739799981623</v>
      </c>
      <c r="U3418" s="60">
        <f ca="1"/>
        <v>-1.1577004647021825</v>
      </c>
      <c r="V3418" s="60">
        <f ca="1"/>
        <v>-1.2310495293904768</v>
      </c>
      <c r="W3418" s="60">
        <f ca="1"/>
        <v>-0.72655959141471982</v>
      </c>
      <c r="X3418" s="60">
        <f ca="1"/>
        <v>-1.4784366511791844</v>
      </c>
      <c r="Y3418" s="52">
        <f ca="1">$B$14 * EXP(($E$3 - $C$14^2/2) * Y$2 + $C$14*SQRT(Y$2)*T3418)</f>
        <v>90.444189203511939</v>
      </c>
      <c r="Z3418" s="52">
        <f ca="1">Y3418 * EXP(($E$3 - $C$14^2/2) * (Z$2-Y$2) + $C$14*SQRT(Z$2-Y$2)*U3418)</f>
        <v>64.226945031011383</v>
      </c>
      <c r="AA3418" s="52">
        <f ca="1">Z3418 * EXP(($E$3 - $C$14^2/2) * (AA$2-Z$2) + $C$14*SQRT(AA$2-Z$2)*V3418)</f>
        <v>44.616688397759184</v>
      </c>
      <c r="AB3418" s="52">
        <f ca="1">AA3418 * EXP(($E$3 - $C$14^2/2) * (AB$2-AA$2) + $C$14*SQRT(AB$2-AA$2)*W3418)</f>
        <v>36.058408821284168</v>
      </c>
      <c r="AC3418" s="52">
        <f ca="1">AB3418 * EXP(($E$3 - $C$14^2/2) * (AC$2-AB$2) + $C$14*SQRT(AC$2-AB$2)*X3418)</f>
        <v>23.2570682266971</v>
      </c>
      <c r="AD3418" s="47"/>
      <c r="AE3418" s="3" t="s">
        <v>68</v>
      </c>
      <c r="AF3418" s="52" t="b">
        <f ca="1">AND(AF3415&gt;$B$3, NOT(OR($AF3417:AF3417)))</f>
        <v>0</v>
      </c>
      <c r="AG3418" s="52" t="b">
        <f ca="1">AND(AG3415&gt;$B$3, NOT(OR($AF3417:AG3417)))</f>
        <v>0</v>
      </c>
      <c r="AH3418" s="52" t="b">
        <f ca="1">AND(AH3415&gt;$B$3, NOT(OR($AF3417:AH3417)))</f>
        <v>0</v>
      </c>
      <c r="AI3418" s="52" t="b">
        <f ca="1">AND(AI3415&gt;$B$3, NOT(OR($AF3417:AI3417)))</f>
        <v>0</v>
      </c>
      <c r="AJ3418" s="52" t="b">
        <f ca="1">AND(AJ3415&gt;$B$3, NOT(OR($AF3417:AJ3417)))</f>
        <v>0</v>
      </c>
      <c r="AK3418" s="74"/>
      <c r="AL3418" s="70"/>
    </row>
    <row r="3419" spans="6:38" ht="14.55" customHeight="1" x14ac:dyDescent="0.3">
      <c r="F3419" s="79"/>
      <c r="G3419" s="3">
        <v>3417</v>
      </c>
      <c r="H3419" s="61">
        <v>-0.65019841610138274</v>
      </c>
      <c r="I3419" s="61">
        <v>-0.26245738066563695</v>
      </c>
      <c r="J3419" s="61">
        <v>0.5227687881250711</v>
      </c>
      <c r="K3419" s="62">
        <v>-0.51780287844896589</v>
      </c>
      <c r="L3419" s="60">
        <f t="array" ref="L3419:O3419">TRANSPOSE(MMULT(Option!$B$25:$E$28, TRANSPOSE(H3419:K3419)))</f>
        <v>-0.65019841610138274</v>
      </c>
      <c r="M3419" s="60">
        <v>-0.50062552916057723</v>
      </c>
      <c r="N3419" s="60">
        <v>0.13034624711640869</v>
      </c>
      <c r="O3419" s="60">
        <v>-0.67019271538207159</v>
      </c>
      <c r="P3419" s="56" t="str">
        <f t="shared" si="4292"/>
        <v>684/2</v>
      </c>
      <c r="R3419" s="80">
        <v>855</v>
      </c>
      <c r="S3419" s="3" t="s">
        <v>28</v>
      </c>
      <c r="T3419" s="60">
        <f t="array" aca="1" ref="T3419:T3422" ca="1">TRANSPOSE(OFFSET($L$3, MATCH($R3419 &amp; "/" &amp; T$2, $P$3:$P$5002, 0) - 1, 0, 1, $E$1))</f>
        <v>-2.1786743600815157</v>
      </c>
      <c r="U3419" s="60">
        <f t="array" aca="1" ref="U3419:U3422" ca="1">TRANSPOSE(OFFSET($L$3, MATCH($R3419 &amp; "/" &amp; U$2, $P$3:$P$5002, 0) - 1, 0, 1, $E$1))</f>
        <v>0.91099295626184884</v>
      </c>
      <c r="V3419" s="60">
        <f t="array" aca="1" ref="V3419:V3422" ca="1">TRANSPOSE(OFFSET($L$3, MATCH($R3419 &amp; "/" &amp; V$2, $P$3:$P$5002, 0) - 1, 0, 1, $E$1))</f>
        <v>0.68358839820685058</v>
      </c>
      <c r="W3419" s="60">
        <f t="array" aca="1" ref="W3419:W3422" ca="1">TRANSPOSE(OFFSET($L$3, MATCH($R3419 &amp; "/" &amp; W$2, $P$3:$P$5002, 0) - 1, 0, 1, $E$1))</f>
        <v>-0.75940692752248184</v>
      </c>
      <c r="X3419" s="60">
        <f t="array" aca="1" ref="X3419:X3422" ca="1">TRANSPOSE(OFFSET($L$3, MATCH($R3419 &amp; "/" &amp; X$2, $P$3:$P$5002, 0) - 1, 0, 1, $E$1))</f>
        <v>1.9015139725605268</v>
      </c>
      <c r="Y3419" s="52">
        <f ca="1">$B$11 * EXP(($E$3 - $C$11^2/2) * Y$2 + $C$11*SQRT(Y$2)*T3419)</f>
        <v>52.277594611111489</v>
      </c>
      <c r="Z3419" s="52">
        <f ca="1">Y3419 * EXP(($E$3 - $C$11^2/2) * (Z$2-Y$2) + $C$11*SQRT(Z$2-Y$2)*U3419)</f>
        <v>69.052408850360891</v>
      </c>
      <c r="AA3419" s="52">
        <f ca="1">Z3419 * EXP(($E$3 - $C$11^2/2) * (AA$2-Z$2) + $C$11*SQRT(AA$2-Z$2)*V3419)</f>
        <v>85.194960608997093</v>
      </c>
      <c r="AB3419" s="52">
        <f ca="1">AA3419 * EXP(($E$3 - $C$11^2/2) * (AB$2-AA$2) + $C$11*SQRT(AB$2-AA$2)*W3419)</f>
        <v>68.17788231693595</v>
      </c>
      <c r="AC3419" s="52">
        <f ca="1">AB3419 * EXP(($E$3 - $C$11^2/2) * (AC$2-AB$2) + $C$11*SQRT(AC$2-AB$2)*X3419)</f>
        <v>121.21603875180402</v>
      </c>
      <c r="AD3419" s="47"/>
      <c r="AE3419" s="3" t="s">
        <v>69</v>
      </c>
      <c r="AF3419" s="20" cm="1">
        <f t="array" aca="1" ref="AF3419" ca="1">MIN(Y3419:Y3422 / $D$11:$D$14)</f>
        <v>0.52277594611111489</v>
      </c>
      <c r="AG3419" s="20" cm="1">
        <f t="array" aca="1" ref="AG3419" ca="1">MIN(Z3419:Z3422 / $D$11:$D$14)</f>
        <v>0.69052408850360891</v>
      </c>
      <c r="AH3419" s="20" cm="1">
        <f t="array" aca="1" ref="AH3419" ca="1">MIN(AA3419:AA3422 / $D$11:$D$14)</f>
        <v>0.85194960608997095</v>
      </c>
      <c r="AI3419" s="20" cm="1">
        <f t="array" aca="1" ref="AI3419" ca="1">MIN(AB3419:AB3422 / $D$11:$D$14)</f>
        <v>0.68177882316935945</v>
      </c>
      <c r="AJ3419" s="20" cm="1">
        <f t="array" aca="1" ref="AJ3419" ca="1">MIN(AC3419:AC3422 / $D$11:$D$14)</f>
        <v>0.60588433835526934</v>
      </c>
      <c r="AK3419" s="72">
        <f t="array" aca="1" ref="AK3419" ca="1">SUMPRODUCT(AF3420:AJ3420, EXP(-$E$3*$AF$2:$AJ$2))</f>
        <v>90790.697953516355</v>
      </c>
      <c r="AL3419" s="70">
        <f ca="1">MAX(AC3420 - $D$11, 0) * EXP(-$E$2*$E$3)</f>
        <v>8.7015246143408316</v>
      </c>
    </row>
    <row r="3420" spans="6:38" ht="14.55" customHeight="1" x14ac:dyDescent="0.3">
      <c r="F3420" s="79"/>
      <c r="G3420" s="3">
        <v>3418</v>
      </c>
      <c r="H3420" s="61">
        <v>-0.76484047305969649</v>
      </c>
      <c r="I3420" s="61">
        <v>-2.3764774989731361</v>
      </c>
      <c r="J3420" s="61">
        <v>1.0814930536840177</v>
      </c>
      <c r="K3420" s="62">
        <v>0.41896802832849472</v>
      </c>
      <c r="L3420" s="60">
        <f t="array" ref="L3420:O3420">TRANSPOSE(MMULT(Option!$B$25:$E$28, TRANSPOSE(H3420:K3420)))</f>
        <v>-0.76484047305969649</v>
      </c>
      <c r="M3420" s="60">
        <v>-2.4840137945046257</v>
      </c>
      <c r="N3420" s="60">
        <v>2.1642158538259015E-2</v>
      </c>
      <c r="O3420" s="60">
        <v>-0.35837546198995129</v>
      </c>
      <c r="P3420" s="56" t="str">
        <f t="shared" si="4292"/>
        <v>684/3</v>
      </c>
      <c r="R3420" s="80"/>
      <c r="S3420" s="3" t="s">
        <v>29</v>
      </c>
      <c r="T3420" s="60">
        <f ca="1"/>
        <v>-0.82879397822629253</v>
      </c>
      <c r="U3420" s="60">
        <f ca="1"/>
        <v>0.9272642465401939</v>
      </c>
      <c r="V3420" s="60">
        <f ca="1"/>
        <v>1.3708472421270212E-2</v>
      </c>
      <c r="W3420" s="60">
        <f ca="1"/>
        <v>-0.86220804188747713</v>
      </c>
      <c r="X3420" s="60">
        <f ca="1"/>
        <v>1.0197531998722669</v>
      </c>
      <c r="Y3420" s="52">
        <f ca="1">$B$12 * EXP(($E$3 - $C$12^2/2) * Y$2 + $C$12*SQRT(Y$2)*T3420)</f>
        <v>78.377115649377274</v>
      </c>
      <c r="Z3420" s="52">
        <f ca="1">Y3420 * EXP(($E$3 - $C$12^2/2) * (Z$2-Y$2) + $C$12*SQRT(Z$2-Y$2)*U3420)</f>
        <v>104.03332354105457</v>
      </c>
      <c r="AA3420" s="52">
        <f ca="1">Z3420 * EXP(($E$3 - $C$12^2/2) * (AA$2-Z$2) + $C$12*SQRT(AA$2-Z$2)*V3420)</f>
        <v>104.98566407411745</v>
      </c>
      <c r="AB3420" s="52">
        <f ca="1">AA3420 * EXP(($E$3 - $C$12^2/2) * (AB$2-AA$2) + $C$12*SQRT(AB$2-AA$2)*W3420)</f>
        <v>81.46401554113605</v>
      </c>
      <c r="AC3420" s="52">
        <f ca="1">AB3420 * EXP(($E$3 - $C$12^2/2) * (AC$2-AB$2) + $C$12*SQRT(AC$2-AB$2)*X3420)</f>
        <v>111.17297876874763</v>
      </c>
      <c r="AD3420" s="47"/>
      <c r="AE3420" s="3" t="s">
        <v>47</v>
      </c>
      <c r="AF3420" s="64">
        <f t="shared" ref="AF3420" ca="1" si="4323">($B$5*AF3422 + (1 + $B$6)*AF3421)*$B$2</f>
        <v>0</v>
      </c>
      <c r="AG3420" s="64">
        <f t="shared" ref="AG3420" ca="1" si="4324">($B$5*AG3422 + (1 + $B$6)*AG3421)*$B$2</f>
        <v>0</v>
      </c>
      <c r="AH3420" s="64">
        <f t="shared" ref="AH3420" ca="1" si="4325">($B$5*AH3422 + (1 + $B$6)*AH3421)*$B$2</f>
        <v>15000</v>
      </c>
      <c r="AI3420" s="64">
        <f t="shared" ref="AI3420" ca="1" si="4326">($B$5*AI3422 + (1 + $B$6)*AI3421)*$B$2</f>
        <v>0</v>
      </c>
      <c r="AJ3420" s="64" cm="1">
        <f t="array" aca="1" ref="AJ3420" ca="1">($B$5*AJ3422 + (1 + $B$6)*AJ3421 + AND(NOT(AF3421:AJ3421)))*$B$2</f>
        <v>100000</v>
      </c>
      <c r="AK3420" s="73"/>
      <c r="AL3420" s="70"/>
    </row>
    <row r="3421" spans="6:38" ht="14.55" customHeight="1" x14ac:dyDescent="0.3">
      <c r="F3421" s="79"/>
      <c r="G3421" s="3">
        <v>3419</v>
      </c>
      <c r="H3421" s="61">
        <v>0.69698325290719032</v>
      </c>
      <c r="I3421" s="61">
        <v>0.39537994919117353</v>
      </c>
      <c r="J3421" s="61">
        <v>0.40614833823323154</v>
      </c>
      <c r="K3421" s="62">
        <v>-1.9514454275125341</v>
      </c>
      <c r="L3421" s="60">
        <f t="array" ref="L3421:O3421">TRANSPOSE(MMULT(Option!$B$25:$E$28, TRANSPOSE(H3421:K3421)))</f>
        <v>0.69698325290719032</v>
      </c>
      <c r="M3421" s="60">
        <v>0.6411650102501455</v>
      </c>
      <c r="N3421" s="60">
        <v>0.73905224880657283</v>
      </c>
      <c r="O3421" s="60">
        <v>-1.2095179116283159</v>
      </c>
      <c r="P3421" s="56" t="str">
        <f t="shared" si="4292"/>
        <v>684/4</v>
      </c>
      <c r="R3421" s="80"/>
      <c r="S3421" s="3" t="s">
        <v>31</v>
      </c>
      <c r="T3421" s="60">
        <f ca="1"/>
        <v>7.8802365141569464E-2</v>
      </c>
      <c r="U3421" s="60">
        <f ca="1"/>
        <v>2.2374583132419845</v>
      </c>
      <c r="V3421" s="60">
        <f ca="1"/>
        <v>3.0819591445230138E-2</v>
      </c>
      <c r="W3421" s="60">
        <f ca="1"/>
        <v>-1.698165385131742</v>
      </c>
      <c r="X3421" s="60">
        <f ca="1"/>
        <v>1.8781570864039985</v>
      </c>
      <c r="Y3421" s="52">
        <f ca="1">$B$13 * EXP(($E$3 - $C$13^2/2) * Y$2 + $C$13*SQRT(Y$2)*T3421)</f>
        <v>102.90547984776548</v>
      </c>
      <c r="Z3421" s="52">
        <f ca="1">Y3421 * EXP(($E$3 - $C$13^2/2) * (Z$2-Y$2) + $C$13*SQRT(Z$2-Y$2)*U3421)</f>
        <v>202.3600202520729</v>
      </c>
      <c r="AA3421" s="52">
        <f ca="1">Z3421 * EXP(($E$3 - $C$13^2/2) * (AA$2-Z$2) + $C$13*SQRT(AA$2-Z$2)*V3421)</f>
        <v>205.26344813405646</v>
      </c>
      <c r="AB3421" s="52">
        <f ca="1">AA3421 * EXP(($E$3 - $C$13^2/2) * (AB$2-AA$2) + $C$13*SQRT(AB$2-AA$2)*W3421)</f>
        <v>123.94583447193477</v>
      </c>
      <c r="AC3421" s="52">
        <f ca="1">AB3421 * EXP(($E$3 - $C$13^2/2) * (AC$2-AB$2) + $C$13*SQRT(AC$2-AB$2)*X3421)</f>
        <v>218.82925699728807</v>
      </c>
      <c r="AD3421" s="47"/>
      <c r="AE3421" s="3" t="s">
        <v>46</v>
      </c>
      <c r="AF3421" s="52" t="b">
        <f t="shared" ref="AF3421" ca="1" si="4327">AF3419 &gt;= $B$4</f>
        <v>0</v>
      </c>
      <c r="AG3421" s="52" t="b">
        <f t="array" aca="1" ref="AG3421" ca="1">AND(AG3419 &gt;= $B$4, NOT(OR($AF3421:AF3421)))</f>
        <v>0</v>
      </c>
      <c r="AH3421" s="52" t="b">
        <f t="array" aca="1" ref="AH3421" ca="1">AND(AH3419 &gt;= $B$4, NOT(OR($AF3421:AG3421)))</f>
        <v>0</v>
      </c>
      <c r="AI3421" s="52" t="b">
        <f t="array" aca="1" ref="AI3421" ca="1">AND(AI3419 &gt;= $B$4, NOT(OR($AF3421:AH3421)))</f>
        <v>0</v>
      </c>
      <c r="AJ3421" s="52" t="b">
        <f t="array" aca="1" ref="AJ3421" ca="1">AND(AJ3419 &gt;= $B$4, NOT(OR($AF3421:AI3421)))</f>
        <v>0</v>
      </c>
      <c r="AK3421" s="73"/>
      <c r="AL3421" s="70"/>
    </row>
    <row r="3422" spans="6:38" ht="14.55" customHeight="1" x14ac:dyDescent="0.3">
      <c r="F3422" s="79"/>
      <c r="G3422" s="3">
        <v>3420</v>
      </c>
      <c r="H3422" s="61">
        <v>-2.3638402561042362</v>
      </c>
      <c r="I3422" s="61">
        <v>7.372298020205717E-2</v>
      </c>
      <c r="J3422" s="61">
        <v>1.4305733873795761</v>
      </c>
      <c r="K3422" s="62">
        <v>-1.485723661953477</v>
      </c>
      <c r="L3422" s="60">
        <f t="array" ref="L3422:O3422">TRANSPOSE(MMULT(Option!$B$25:$E$28, TRANSPOSE(H3422:K3422)))</f>
        <v>-2.3638402561042362</v>
      </c>
      <c r="M3422" s="60">
        <v>-0.87796787499496298</v>
      </c>
      <c r="N3422" s="60">
        <v>0.3302561111919915</v>
      </c>
      <c r="O3422" s="60">
        <v>-1.9193092923406101</v>
      </c>
      <c r="P3422" s="56" t="str">
        <f t="shared" si="4292"/>
        <v>684/5</v>
      </c>
      <c r="R3422" s="80"/>
      <c r="S3422" s="3" t="s">
        <v>30</v>
      </c>
      <c r="T3422" s="60">
        <f ca="1"/>
        <v>-0.94948405288963122</v>
      </c>
      <c r="U3422" s="60">
        <f ca="1"/>
        <v>0.51159122224287545</v>
      </c>
      <c r="V3422" s="60">
        <f ca="1"/>
        <v>0.33016086685027723</v>
      </c>
      <c r="W3422" s="60">
        <f ca="1"/>
        <v>-0.76385965158929681</v>
      </c>
      <c r="X3422" s="60">
        <f ca="1"/>
        <v>-0.88196229104405277</v>
      </c>
      <c r="Y3422" s="52">
        <f ca="1">$B$14 * EXP(($E$3 - $C$14^2/2) * Y$2 + $C$14*SQRT(Y$2)*T3422)</f>
        <v>75.590073384101473</v>
      </c>
      <c r="Z3422" s="52">
        <f ca="1">Y3422 * EXP(($E$3 - $C$14^2/2) * (Z$2-Y$2) + $C$14*SQRT(Z$2-Y$2)*U3422)</f>
        <v>88.570809265357909</v>
      </c>
      <c r="AA3422" s="52">
        <f ca="1">Z3422 * EXP(($E$3 - $C$14^2/2) * (AA$2-Z$2) + $C$14*SQRT(AA$2-Z$2)*V3422)</f>
        <v>98.282953279371142</v>
      </c>
      <c r="AB3422" s="52">
        <f ca="1">AA3422 * EXP(($E$3 - $C$14^2/2) * (AB$2-AA$2) + $C$14*SQRT(AB$2-AA$2)*W3422)</f>
        <v>78.546648866971481</v>
      </c>
      <c r="AC3422" s="52">
        <f ca="1">AB3422 * EXP(($E$3 - $C$14^2/2) * (AC$2-AB$2) + $C$14*SQRT(AC$2-AB$2)*X3422)</f>
        <v>60.588433835526935</v>
      </c>
      <c r="AD3422" s="47"/>
      <c r="AE3422" s="3" t="s">
        <v>68</v>
      </c>
      <c r="AF3422" s="52" t="b">
        <f ca="1">AND(AF3419&gt;$B$3, NOT(OR($AF3421:AF3421)))</f>
        <v>0</v>
      </c>
      <c r="AG3422" s="52" t="b">
        <f ca="1">AND(AG3419&gt;$B$3, NOT(OR($AF3421:AG3421)))</f>
        <v>0</v>
      </c>
      <c r="AH3422" s="52" t="b">
        <f ca="1">AND(AH3419&gt;$B$3, NOT(OR($AF3421:AH3421)))</f>
        <v>1</v>
      </c>
      <c r="AI3422" s="52" t="b">
        <f ca="1">AND(AI3419&gt;$B$3, NOT(OR($AF3421:AI3421)))</f>
        <v>0</v>
      </c>
      <c r="AJ3422" s="52" t="b">
        <f ca="1">AND(AJ3419&gt;$B$3, NOT(OR($AF3421:AJ3421)))</f>
        <v>0</v>
      </c>
      <c r="AK3422" s="74"/>
      <c r="AL3422" s="70"/>
    </row>
    <row r="3423" spans="6:38" ht="14.55" customHeight="1" x14ac:dyDescent="0.3">
      <c r="F3423" s="79"/>
      <c r="G3423" s="3">
        <v>3421</v>
      </c>
      <c r="H3423" s="61">
        <v>-1.5160815411328754</v>
      </c>
      <c r="I3423" s="61">
        <v>4.1983867421442389E-2</v>
      </c>
      <c r="J3423" s="61">
        <v>0.70722160826081037</v>
      </c>
      <c r="K3423" s="62">
        <v>0.6646750533973157</v>
      </c>
      <c r="L3423" s="60">
        <f t="array" ref="L3423:O3423">TRANSPOSE(MMULT(Option!$B$25:$E$28, TRANSPOSE(H3423:K3423)))</f>
        <v>-1.5160815411328754</v>
      </c>
      <c r="M3423" s="60">
        <v>-0.5679537663680001</v>
      </c>
      <c r="N3423" s="60">
        <v>2.5721197897288994E-2</v>
      </c>
      <c r="O3423" s="60">
        <v>0.11179057454088187</v>
      </c>
      <c r="P3423" s="56" t="str">
        <f t="shared" si="4292"/>
        <v>685/1</v>
      </c>
      <c r="R3423" s="80">
        <v>856</v>
      </c>
      <c r="S3423" s="3" t="s">
        <v>28</v>
      </c>
      <c r="T3423" s="60">
        <f t="array" aca="1" ref="T3423:T3426" ca="1">TRANSPOSE(OFFSET($L$3, MATCH($R3423 &amp; "/" &amp; T$2, $P$3:$P$5002, 0) - 1, 0, 1, $E$1))</f>
        <v>-0.44942542320408202</v>
      </c>
      <c r="U3423" s="60">
        <f t="array" aca="1" ref="U3423:U3426" ca="1">TRANSPOSE(OFFSET($L$3, MATCH($R3423 &amp; "/" &amp; U$2, $P$3:$P$5002, 0) - 1, 0, 1, $E$1))</f>
        <v>-0.425268145162287</v>
      </c>
      <c r="V3423" s="60">
        <f t="array" aca="1" ref="V3423:V3426" ca="1">TRANSPOSE(OFFSET($L$3, MATCH($R3423 &amp; "/" &amp; V$2, $P$3:$P$5002, 0) - 1, 0, 1, $E$1))</f>
        <v>-0.49077332172097576</v>
      </c>
      <c r="W3423" s="60">
        <f t="array" aca="1" ref="W3423:W3426" ca="1">TRANSPOSE(OFFSET($L$3, MATCH($R3423 &amp; "/" &amp; W$2, $P$3:$P$5002, 0) - 1, 0, 1, $E$1))</f>
        <v>1.0701921757472277</v>
      </c>
      <c r="X3423" s="60">
        <f t="array" aca="1" ref="X3423:X3426" ca="1">TRANSPOSE(OFFSET($L$3, MATCH($R3423 &amp; "/" &amp; X$2, $P$3:$P$5002, 0) - 1, 0, 1, $E$1))</f>
        <v>-0.60564717279338909</v>
      </c>
      <c r="Y3423" s="52">
        <f ca="1">$B$11 * EXP(($E$3 - $C$11^2/2) * Y$2 + $C$11*SQRT(Y$2)*T3423)</f>
        <v>87.824680394426309</v>
      </c>
      <c r="Z3423" s="52">
        <f ca="1">Y3423 * EXP(($E$3 - $C$11^2/2) * (Z$2-Y$2) + $C$11*SQRT(Z$2-Y$2)*U3423)</f>
        <v>77.692763211755107</v>
      </c>
      <c r="AA3423" s="52">
        <f ca="1">Z3423 * EXP(($E$3 - $C$11^2/2) * (AA$2-Z$2) + $C$11*SQRT(AA$2-Z$2)*V3423)</f>
        <v>67.39225625522306</v>
      </c>
      <c r="AB3423" s="52">
        <f ca="1">AA3423 * EXP(($E$3 - $C$11^2/2) * (AB$2-AA$2) + $C$11*SQRT(AB$2-AA$2)*W3423)</f>
        <v>93.371650533839386</v>
      </c>
      <c r="AC3423" s="52">
        <f ca="1">AB3423 * EXP(($E$3 - $C$11^2/2) * (AC$2-AB$2) + $C$11*SQRT(AC$2-AB$2)*X3423)</f>
        <v>78.248809860024352</v>
      </c>
      <c r="AD3423" s="47"/>
      <c r="AE3423" s="3" t="s">
        <v>69</v>
      </c>
      <c r="AF3423" s="20" cm="1">
        <f t="array" aca="1" ref="AF3423" ca="1">MIN(Y3423:Y3426 / $D$11:$D$14)</f>
        <v>0.87824680394426313</v>
      </c>
      <c r="AG3423" s="20" cm="1">
        <f t="array" aca="1" ref="AG3423" ca="1">MIN(Z3423:Z3426 / $D$11:$D$14)</f>
        <v>0.75920257515225531</v>
      </c>
      <c r="AH3423" s="20" cm="1">
        <f t="array" aca="1" ref="AH3423" ca="1">MIN(AA3423:AA3426 / $D$11:$D$14)</f>
        <v>0.6739225625522306</v>
      </c>
      <c r="AI3423" s="20" cm="1">
        <f t="array" aca="1" ref="AI3423" ca="1">MIN(AB3423:AB3426 / $D$11:$D$14)</f>
        <v>0.9337165053383939</v>
      </c>
      <c r="AJ3423" s="20" cm="1">
        <f t="array" aca="1" ref="AJ3423" ca="1">MIN(AC3423:AC3426 / $D$11:$D$14)</f>
        <v>0.78248809860024349</v>
      </c>
      <c r="AK3423" s="72">
        <f t="array" aca="1" ref="AK3423" ca="1">SUMPRODUCT(AF3424:AJ3424, EXP(-$E$3*$AF$2:$AJ$2))</f>
        <v>104429.48097082092</v>
      </c>
      <c r="AL3423" s="70">
        <f ca="1">MAX(AC3424 - $D$11, 0) * EXP(-$E$2*$E$3)</f>
        <v>10.456026841243967</v>
      </c>
    </row>
    <row r="3424" spans="6:38" ht="14.55" customHeight="1" x14ac:dyDescent="0.3">
      <c r="F3424" s="79"/>
      <c r="G3424" s="3">
        <v>3422</v>
      </c>
      <c r="H3424" s="61">
        <v>-0.83619113285076763</v>
      </c>
      <c r="I3424" s="61">
        <v>0.67512798657285533</v>
      </c>
      <c r="J3424" s="61">
        <v>-1.7736978451508048</v>
      </c>
      <c r="K3424" s="62">
        <v>-1.8989379494666905</v>
      </c>
      <c r="L3424" s="60">
        <f t="array" ref="L3424:O3424">TRANSPOSE(MMULT(Option!$B$25:$E$28, TRANSPOSE(H3424:K3424)))</f>
        <v>-0.83619113285076763</v>
      </c>
      <c r="M3424" s="60">
        <v>0.2842885673103408</v>
      </c>
      <c r="N3424" s="60">
        <v>-1.7155431181214587</v>
      </c>
      <c r="O3424" s="60">
        <v>-2.1300301261484025</v>
      </c>
      <c r="P3424" s="56" t="str">
        <f t="shared" si="4292"/>
        <v>685/2</v>
      </c>
      <c r="R3424" s="80"/>
      <c r="S3424" s="3" t="s">
        <v>29</v>
      </c>
      <c r="T3424" s="60">
        <f ca="1"/>
        <v>-0.19469406103219614</v>
      </c>
      <c r="U3424" s="60">
        <f ca="1"/>
        <v>-0.75692807151276953</v>
      </c>
      <c r="V3424" s="60">
        <f ca="1"/>
        <v>-1.4159481933991358E-2</v>
      </c>
      <c r="W3424" s="60">
        <f ca="1"/>
        <v>0.80169534985809199</v>
      </c>
      <c r="X3424" s="60">
        <f ca="1"/>
        <v>0.50068203087427832</v>
      </c>
      <c r="Y3424" s="52">
        <f ca="1">$B$12 * EXP(($E$3 - $C$12^2/2) * Y$2 + $C$12*SQRT(Y$2)*T3424)</f>
        <v>94.799294540599746</v>
      </c>
      <c r="Z3424" s="52">
        <f ca="1">Y3424 * EXP(($E$3 - $C$12^2/2) * (Z$2-Y$2) + $C$12*SQRT(Z$2-Y$2)*U3424)</f>
        <v>75.920257515225529</v>
      </c>
      <c r="AA3424" s="52">
        <f ca="1">Z3424 * EXP(($E$3 - $C$12^2/2) * (AA$2-Z$2) + $C$12*SQRT(AA$2-Z$2)*V3424)</f>
        <v>75.977382829252534</v>
      </c>
      <c r="AB3424" s="52">
        <f ca="1">AA3424 * EXP(($E$3 - $C$12^2/2) * (AB$2-AA$2) + $C$12*SQRT(AB$2-AA$2)*W3424)</f>
        <v>97.119706629150414</v>
      </c>
      <c r="AC3424" s="52">
        <f ca="1">AB3424 * EXP(($E$3 - $C$12^2/2) * (AC$2-AB$2) + $C$12*SQRT(AC$2-AB$2)*X3424)</f>
        <v>113.42580422172649</v>
      </c>
      <c r="AD3424" s="47"/>
      <c r="AE3424" s="3" t="s">
        <v>47</v>
      </c>
      <c r="AF3424" s="64">
        <f t="shared" ref="AF3424" ca="1" si="4328">($B$5*AF3426 + (1 + $B$6)*AF3425)*$B$2</f>
        <v>15000</v>
      </c>
      <c r="AG3424" s="64">
        <f t="shared" ref="AG3424" ca="1" si="4329">($B$5*AG3426 + (1 + $B$6)*AG3425)*$B$2</f>
        <v>0</v>
      </c>
      <c r="AH3424" s="64">
        <f t="shared" ref="AH3424" ca="1" si="4330">($B$5*AH3426 + (1 + $B$6)*AH3425)*$B$2</f>
        <v>0</v>
      </c>
      <c r="AI3424" s="64">
        <f t="shared" ref="AI3424" ca="1" si="4331">($B$5*AI3426 + (1 + $B$6)*AI3425)*$B$2</f>
        <v>15000</v>
      </c>
      <c r="AJ3424" s="64" cm="1">
        <f t="array" aca="1" ref="AJ3424" ca="1">($B$5*AJ3426 + (1 + $B$6)*AJ3425 + AND(NOT(AF3425:AJ3425)))*$B$2</f>
        <v>100000</v>
      </c>
      <c r="AK3424" s="73"/>
      <c r="AL3424" s="70"/>
    </row>
    <row r="3425" spans="6:38" ht="14.55" customHeight="1" x14ac:dyDescent="0.3">
      <c r="F3425" s="79"/>
      <c r="G3425" s="3">
        <v>3423</v>
      </c>
      <c r="H3425" s="61">
        <v>0.11140531865710389</v>
      </c>
      <c r="I3425" s="61">
        <v>-0.14863158201201529</v>
      </c>
      <c r="J3425" s="61">
        <v>0.68822712017284116</v>
      </c>
      <c r="K3425" s="62">
        <v>2.4623671132215286</v>
      </c>
      <c r="L3425" s="60">
        <f t="array" ref="L3425:O3425">TRANSPOSE(MMULT(Option!$B$25:$E$28, TRANSPOSE(H3425:K3425)))</f>
        <v>0.11140531865710389</v>
      </c>
      <c r="M3425" s="60">
        <v>-9.1660967583377828E-2</v>
      </c>
      <c r="N3425" s="60">
        <v>0.61011805026757293</v>
      </c>
      <c r="O3425" s="60">
        <v>2.2486146400794076</v>
      </c>
      <c r="P3425" s="56" t="str">
        <f t="shared" si="4292"/>
        <v>685/3</v>
      </c>
      <c r="R3425" s="80"/>
      <c r="S3425" s="3" t="s">
        <v>31</v>
      </c>
      <c r="T3425" s="60">
        <f ca="1"/>
        <v>1.1871788585957452</v>
      </c>
      <c r="U3425" s="60">
        <f ca="1"/>
        <v>-0.12020276381414649</v>
      </c>
      <c r="V3425" s="60">
        <f ca="1"/>
        <v>0.29673928390962279</v>
      </c>
      <c r="W3425" s="60">
        <f ca="1"/>
        <v>0.91378838221872394</v>
      </c>
      <c r="X3425" s="60">
        <f ca="1"/>
        <v>-0.4079028187526304</v>
      </c>
      <c r="Y3425" s="52">
        <f ca="1">$B$13 * EXP(($E$3 - $C$13^2/2) * Y$2 + $C$13*SQRT(Y$2)*T3425)</f>
        <v>143.4983940096713</v>
      </c>
      <c r="Z3425" s="52">
        <f ca="1">Y3425 * EXP(($E$3 - $C$13^2/2) * (Z$2-Y$2) + $C$13*SQRT(Z$2-Y$2)*U3425)</f>
        <v>139.10972558508104</v>
      </c>
      <c r="AA3425" s="52">
        <f ca="1">Z3425 * EXP(($E$3 - $C$13^2/2) * (AA$2-Z$2) + $C$13*SQRT(AA$2-Z$2)*V3425)</f>
        <v>152.82367404725039</v>
      </c>
      <c r="AB3425" s="52">
        <f ca="1">AA3425 * EXP(($E$3 - $C$13^2/2) * (AB$2-AA$2) + $C$13*SQRT(AB$2-AA$2)*W3425)</f>
        <v>202.03103298922792</v>
      </c>
      <c r="AC3425" s="52">
        <f ca="1">AB3425 * EXP(($E$3 - $C$13^2/2) * (AC$2-AB$2) + $C$13*SQRT(AC$2-AB$2)*X3425)</f>
        <v>179.65717807275919</v>
      </c>
      <c r="AD3425" s="47"/>
      <c r="AE3425" s="3" t="s">
        <v>46</v>
      </c>
      <c r="AF3425" s="52" t="b">
        <f t="shared" ref="AF3425" ca="1" si="4332">AF3423 &gt;= $B$4</f>
        <v>0</v>
      </c>
      <c r="AG3425" s="52" t="b">
        <f t="array" aca="1" ref="AG3425" ca="1">AND(AG3423 &gt;= $B$4, NOT(OR($AF3425:AF3425)))</f>
        <v>0</v>
      </c>
      <c r="AH3425" s="52" t="b">
        <f t="array" aca="1" ref="AH3425" ca="1">AND(AH3423 &gt;= $B$4, NOT(OR($AF3425:AG3425)))</f>
        <v>0</v>
      </c>
      <c r="AI3425" s="52" t="b">
        <f t="array" aca="1" ref="AI3425" ca="1">AND(AI3423 &gt;= $B$4, NOT(OR($AF3425:AH3425)))</f>
        <v>0</v>
      </c>
      <c r="AJ3425" s="52" t="b">
        <f t="array" aca="1" ref="AJ3425" ca="1">AND(AJ3423 &gt;= $B$4, NOT(OR($AF3425:AI3425)))</f>
        <v>0</v>
      </c>
      <c r="AK3425" s="73"/>
      <c r="AL3425" s="70"/>
    </row>
    <row r="3426" spans="6:38" ht="14.55" customHeight="1" x14ac:dyDescent="0.3">
      <c r="F3426" s="79"/>
      <c r="G3426" s="3">
        <v>3424</v>
      </c>
      <c r="H3426" s="61">
        <v>1.1447393119850113</v>
      </c>
      <c r="I3426" s="61">
        <v>-0.8446590134247951</v>
      </c>
      <c r="J3426" s="61">
        <v>-0.84222460030124113</v>
      </c>
      <c r="K3426" s="62">
        <v>-1.6629101327351397</v>
      </c>
      <c r="L3426" s="60">
        <f t="array" ref="L3426:O3426">TRANSPOSE(MMULT(Option!$B$25:$E$28, TRANSPOSE(H3426:K3426)))</f>
        <v>1.1447393119850113</v>
      </c>
      <c r="M3426" s="60">
        <v>-0.31624704829516437</v>
      </c>
      <c r="N3426" s="60">
        <v>-0.50302226864577104</v>
      </c>
      <c r="O3426" s="60">
        <v>-1.3517044952614343</v>
      </c>
      <c r="P3426" s="56" t="str">
        <f t="shared" si="4292"/>
        <v>685/4</v>
      </c>
      <c r="R3426" s="80"/>
      <c r="S3426" s="3" t="s">
        <v>30</v>
      </c>
      <c r="T3426" s="60">
        <f ca="1"/>
        <v>7.4402583710562561E-2</v>
      </c>
      <c r="U3426" s="60">
        <f ca="1"/>
        <v>-0.44471712790898099</v>
      </c>
      <c r="V3426" s="60">
        <f ca="1"/>
        <v>-0.3161282560354805</v>
      </c>
      <c r="W3426" s="60">
        <f ca="1"/>
        <v>1.016231290427422</v>
      </c>
      <c r="X3426" s="60">
        <f ca="1"/>
        <v>-0.52830122914762756</v>
      </c>
      <c r="Y3426" s="52">
        <f ca="1">$B$14 * EXP(($E$3 - $C$14^2/2) * Y$2 + $C$14*SQRT(Y$2)*T3426)</f>
        <v>102.76974096487035</v>
      </c>
      <c r="Z3426" s="52">
        <f ca="1">Y3426 * EXP(($E$3 - $C$14^2/2) * (Z$2-Y$2) + $C$14*SQRT(Z$2-Y$2)*U3426)</f>
        <v>90.384773884286361</v>
      </c>
      <c r="AA3426" s="52">
        <f ca="1">Z3426 * EXP(($E$3 - $C$14^2/2) * (AA$2-Z$2) + $C$14*SQRT(AA$2-Z$2)*V3426)</f>
        <v>82.618807302100393</v>
      </c>
      <c r="AB3426" s="52">
        <f ca="1">AA3426 * EXP(($E$3 - $C$14^2/2) * (AB$2-AA$2) + $C$14*SQRT(AB$2-AA$2)*W3426)</f>
        <v>112.62984490708116</v>
      </c>
      <c r="AC3426" s="52">
        <f ca="1">AB3426 * EXP(($E$3 - $C$14^2/2) * (AC$2-AB$2) + $C$14*SQRT(AC$2-AB$2)*X3426)</f>
        <v>96.603634458224619</v>
      </c>
      <c r="AD3426" s="47"/>
      <c r="AE3426" s="3" t="s">
        <v>68</v>
      </c>
      <c r="AF3426" s="52" t="b">
        <f ca="1">AND(AF3423&gt;$B$3, NOT(OR($AF3425:AF3425)))</f>
        <v>1</v>
      </c>
      <c r="AG3426" s="52" t="b">
        <f ca="1">AND(AG3423&gt;$B$3, NOT(OR($AF3425:AG3425)))</f>
        <v>0</v>
      </c>
      <c r="AH3426" s="52" t="b">
        <f ca="1">AND(AH3423&gt;$B$3, NOT(OR($AF3425:AH3425)))</f>
        <v>0</v>
      </c>
      <c r="AI3426" s="52" t="b">
        <f ca="1">AND(AI3423&gt;$B$3, NOT(OR($AF3425:AI3425)))</f>
        <v>1</v>
      </c>
      <c r="AJ3426" s="52" t="b">
        <f ca="1">AND(AJ3423&gt;$B$3, NOT(OR($AF3425:AJ3425)))</f>
        <v>0</v>
      </c>
      <c r="AK3426" s="74"/>
      <c r="AL3426" s="70"/>
    </row>
    <row r="3427" spans="6:38" ht="14.55" customHeight="1" x14ac:dyDescent="0.3">
      <c r="F3427" s="79"/>
      <c r="G3427" s="3">
        <v>3425</v>
      </c>
      <c r="H3427" s="61">
        <v>2.1203823269337319</v>
      </c>
      <c r="I3427" s="61">
        <v>-1.9605263950164382</v>
      </c>
      <c r="J3427" s="61">
        <v>-0.88076454650364588</v>
      </c>
      <c r="K3427" s="62">
        <v>1.8236453432978299</v>
      </c>
      <c r="L3427" s="60">
        <f t="array" ref="L3427:O3427">TRANSPOSE(MMULT(Option!$B$25:$E$28, TRANSPOSE(H3427:K3427)))</f>
        <v>2.1203823269337319</v>
      </c>
      <c r="M3427" s="60">
        <v>-0.94869919065085173</v>
      </c>
      <c r="N3427" s="60">
        <v>-0.43881775629851361</v>
      </c>
      <c r="O3427" s="60">
        <v>1.7245355450405417</v>
      </c>
      <c r="P3427" s="56" t="str">
        <f t="shared" si="4292"/>
        <v>685/5</v>
      </c>
      <c r="R3427" s="80">
        <v>857</v>
      </c>
      <c r="S3427" s="3" t="s">
        <v>28</v>
      </c>
      <c r="T3427" s="60">
        <f t="array" aca="1" ref="T3427:T3430" ca="1">TRANSPOSE(OFFSET($L$3, MATCH($R3427 &amp; "/" &amp; T$2, $P$3:$P$5002, 0) - 1, 0, 1, $E$1))</f>
        <v>-0.66533244878052133</v>
      </c>
      <c r="U3427" s="60">
        <f t="array" aca="1" ref="U3427:U3430" ca="1">TRANSPOSE(OFFSET($L$3, MATCH($R3427 &amp; "/" &amp; U$2, $P$3:$P$5002, 0) - 1, 0, 1, $E$1))</f>
        <v>-1.3102107334538877</v>
      </c>
      <c r="V3427" s="60">
        <f t="array" aca="1" ref="V3427:V3430" ca="1">TRANSPOSE(OFFSET($L$3, MATCH($R3427 &amp; "/" &amp; V$2, $P$3:$P$5002, 0) - 1, 0, 1, $E$1))</f>
        <v>1.9741800180196691</v>
      </c>
      <c r="W3427" s="60">
        <f t="array" aca="1" ref="W3427:W3430" ca="1">TRANSPOSE(OFFSET($L$3, MATCH($R3427 &amp; "/" &amp; W$2, $P$3:$P$5002, 0) - 1, 0, 1, $E$1))</f>
        <v>-0.7461812075679336</v>
      </c>
      <c r="X3427" s="60">
        <f t="array" aca="1" ref="X3427:X3430" ca="1">TRANSPOSE(OFFSET($L$3, MATCH($R3427 &amp; "/" &amp; X$2, $P$3:$P$5002, 0) - 1, 0, 1, $E$1))</f>
        <v>-1.4451249940024613</v>
      </c>
      <c r="Y3427" s="52">
        <f ca="1">$B$11 * EXP(($E$3 - $C$11^2/2) * Y$2 + $C$11*SQRT(Y$2)*T3427)</f>
        <v>82.316407619439175</v>
      </c>
      <c r="Z3427" s="52">
        <f ca="1">Y3427 * EXP(($E$3 - $C$11^2/2) * (Z$2-Y$2) + $C$11*SQRT(Z$2-Y$2)*U3427)</f>
        <v>55.840936604561058</v>
      </c>
      <c r="AA3427" s="52">
        <f ca="1">Z3427 * EXP(($E$3 - $C$11^2/2) * (AA$2-Z$2) + $C$11*SQRT(AA$2-Z$2)*V3427)</f>
        <v>101.46980197465705</v>
      </c>
      <c r="AB3427" s="52">
        <f ca="1">AA3427 * EXP(($E$3 - $C$11^2/2) * (AB$2-AA$2) + $C$11*SQRT(AB$2-AA$2)*W3427)</f>
        <v>81.524767880549263</v>
      </c>
      <c r="AC3427" s="52">
        <f ca="1">AB3427 * EXP(($E$3 - $C$11^2/2) * (AC$2-AB$2) + $C$11*SQRT(AC$2-AB$2)*X3427)</f>
        <v>53.110219972422428</v>
      </c>
      <c r="AD3427" s="47"/>
      <c r="AE3427" s="3" t="s">
        <v>69</v>
      </c>
      <c r="AF3427" s="20" cm="1">
        <f t="array" aca="1" ref="AF3427" ca="1">MIN(Y3427:Y3430 / $D$11:$D$14)</f>
        <v>0.8231640761943918</v>
      </c>
      <c r="AG3427" s="20" cm="1">
        <f t="array" aca="1" ref="AG3427" ca="1">MIN(Z3427:Z3430 / $D$11:$D$14)</f>
        <v>0.55840936604561053</v>
      </c>
      <c r="AH3427" s="20" cm="1">
        <f t="array" aca="1" ref="AH3427" ca="1">MIN(AA3427:AA3430 / $D$11:$D$14)</f>
        <v>1.0146980197465705</v>
      </c>
      <c r="AI3427" s="20" cm="1">
        <f t="array" aca="1" ref="AI3427" ca="1">MIN(AB3427:AB3430 / $D$11:$D$14)</f>
        <v>0.81524767880549265</v>
      </c>
      <c r="AJ3427" s="20" cm="1">
        <f t="array" aca="1" ref="AJ3427" ca="1">MIN(AC3427:AC3430 / $D$11:$D$14)</f>
        <v>0.53110219972422423</v>
      </c>
      <c r="AK3427" s="72">
        <f t="array" aca="1" ref="AK3427" ca="1">SUMPRODUCT(AF3428:AJ3428, EXP(-$E$3*$AF$2:$AJ$2))</f>
        <v>117340.10061719679</v>
      </c>
      <c r="AL3427" s="70">
        <f ca="1">MAX(AC3428 - $D$11, 0) * EXP(-$E$2*$E$3)</f>
        <v>0</v>
      </c>
    </row>
    <row r="3428" spans="6:38" ht="14.55" customHeight="1" x14ac:dyDescent="0.3">
      <c r="F3428" s="79"/>
      <c r="G3428" s="3">
        <v>3426</v>
      </c>
      <c r="H3428" s="61">
        <v>0.91980766253388391</v>
      </c>
      <c r="I3428" s="61">
        <v>-0.31444137549597329</v>
      </c>
      <c r="J3428" s="61">
        <v>4.1986335973795016E-2</v>
      </c>
      <c r="K3428" s="62">
        <v>0.86975004861495442</v>
      </c>
      <c r="L3428" s="60">
        <f t="array" ref="L3428:O3428">TRANSPOSE(MMULT(Option!$B$25:$E$28, TRANSPOSE(H3428:K3428)))</f>
        <v>0.91980766253388391</v>
      </c>
      <c r="M3428" s="60">
        <v>7.9732784046287586E-2</v>
      </c>
      <c r="N3428" s="60">
        <v>0.32246000624289328</v>
      </c>
      <c r="O3428" s="60">
        <v>1.0385873223894182</v>
      </c>
      <c r="P3428" s="56" t="str">
        <f t="shared" si="4292"/>
        <v>686/1</v>
      </c>
      <c r="R3428" s="80"/>
      <c r="S3428" s="3" t="s">
        <v>29</v>
      </c>
      <c r="T3428" s="60">
        <f ca="1"/>
        <v>8.7471208029393788E-2</v>
      </c>
      <c r="U3428" s="60">
        <f ca="1"/>
        <v>9.7658525024312492E-2</v>
      </c>
      <c r="V3428" s="60">
        <f ca="1"/>
        <v>1.4862869975003483</v>
      </c>
      <c r="W3428" s="60">
        <f ca="1"/>
        <v>-1.3793698212413414</v>
      </c>
      <c r="X3428" s="60">
        <f ca="1"/>
        <v>-1.1732939116131105</v>
      </c>
      <c r="Y3428" s="52">
        <f ca="1">$B$12 * EXP(($E$3 - $C$12^2/2) * Y$2 + $C$12*SQRT(Y$2)*T3428)</f>
        <v>103.17344957598323</v>
      </c>
      <c r="Z3428" s="52">
        <f ca="1">Y3428 * EXP(($E$3 - $C$12^2/2) * (Z$2-Y$2) + $C$12*SQRT(Z$2-Y$2)*U3428)</f>
        <v>106.77342926339273</v>
      </c>
      <c r="AA3428" s="52">
        <f ca="1">Z3428 * EXP(($E$3 - $C$12^2/2) * (AA$2-Z$2) + $C$12*SQRT(AA$2-Z$2)*V3428)</f>
        <v>167.60251688591822</v>
      </c>
      <c r="AB3428" s="52">
        <f ca="1">AA3428 * EXP(($E$3 - $C$12^2/2) * (AB$2-AA$2) + $C$12*SQRT(AB$2-AA$2)*W3428)</f>
        <v>111.36178870048902</v>
      </c>
      <c r="AC3428" s="52">
        <f ca="1">AB3428 * EXP(($E$3 - $C$12^2/2) * (AC$2-AB$2) + $C$12*SQRT(AC$2-AB$2)*X3428)</f>
        <v>78.712036501479048</v>
      </c>
      <c r="AD3428" s="47"/>
      <c r="AE3428" s="3" t="s">
        <v>47</v>
      </c>
      <c r="AF3428" s="64">
        <f t="shared" ref="AF3428" ca="1" si="4333">($B$5*AF3430 + (1 + $B$6)*AF3429)*$B$2</f>
        <v>15000</v>
      </c>
      <c r="AG3428" s="64">
        <f t="shared" ref="AG3428" ca="1" si="4334">($B$5*AG3430 + (1 + $B$6)*AG3429)*$B$2</f>
        <v>0</v>
      </c>
      <c r="AH3428" s="64">
        <f t="shared" ref="AH3428" ca="1" si="4335">($B$5*AH3430 + (1 + $B$6)*AH3429)*$B$2</f>
        <v>15000</v>
      </c>
      <c r="AI3428" s="64">
        <f t="shared" ref="AI3428" ca="1" si="4336">($B$5*AI3430 + (1 + $B$6)*AI3429)*$B$2</f>
        <v>15000</v>
      </c>
      <c r="AJ3428" s="64" cm="1">
        <f t="array" aca="1" ref="AJ3428" ca="1">($B$5*AJ3430 + (1 + $B$6)*AJ3429 + AND(NOT(AF3429:AJ3429)))*$B$2</f>
        <v>100000</v>
      </c>
      <c r="AK3428" s="73"/>
      <c r="AL3428" s="70"/>
    </row>
    <row r="3429" spans="6:38" ht="14.55" customHeight="1" x14ac:dyDescent="0.3">
      <c r="F3429" s="79"/>
      <c r="G3429" s="3">
        <v>3427</v>
      </c>
      <c r="H3429" s="61">
        <v>-0.20077856158817275</v>
      </c>
      <c r="I3429" s="61">
        <v>1.078428571851993</v>
      </c>
      <c r="J3429" s="61">
        <v>0.59725441521806721</v>
      </c>
      <c r="K3429" s="62">
        <v>-0.44418385127110122</v>
      </c>
      <c r="L3429" s="60">
        <f t="array" ref="L3429:O3429">TRANSPOSE(MMULT(Option!$B$25:$E$28, TRANSPOSE(H3429:K3429)))</f>
        <v>-0.20077856158817275</v>
      </c>
      <c r="M3429" s="60">
        <v>0.90808468778770712</v>
      </c>
      <c r="N3429" s="60">
        <v>0.72666202927056922</v>
      </c>
      <c r="O3429" s="60">
        <v>-6.1716735046498938E-2</v>
      </c>
      <c r="P3429" s="56" t="str">
        <f t="shared" si="4292"/>
        <v>686/2</v>
      </c>
      <c r="R3429" s="80"/>
      <c r="S3429" s="3" t="s">
        <v>31</v>
      </c>
      <c r="T3429" s="60">
        <f ca="1"/>
        <v>1.4832524746892779</v>
      </c>
      <c r="U3429" s="60">
        <f ca="1"/>
        <v>0.39361854799011287</v>
      </c>
      <c r="V3429" s="60">
        <f ca="1"/>
        <v>0.49303021509297601</v>
      </c>
      <c r="W3429" s="60">
        <f ca="1"/>
        <v>-0.73642716728005619</v>
      </c>
      <c r="X3429" s="60">
        <f ca="1"/>
        <v>0.13217101970757705</v>
      </c>
      <c r="Y3429" s="52">
        <f ca="1">$B$13 * EXP(($E$3 - $C$13^2/2) * Y$2 + $C$13*SQRT(Y$2)*T3429)</f>
        <v>156.82741424725543</v>
      </c>
      <c r="Z3429" s="52">
        <f ca="1">Y3429 * EXP(($E$3 - $C$13^2/2) * (Z$2-Y$2) + $C$13*SQRT(Z$2-Y$2)*U3429)</f>
        <v>177.36885535959715</v>
      </c>
      <c r="AA3429" s="52">
        <f ca="1">Z3429 * EXP(($E$3 - $C$13^2/2) * (AA$2-Z$2) + $C$13*SQRT(AA$2-Z$2)*V3429)</f>
        <v>206.67356282446789</v>
      </c>
      <c r="AB3429" s="52">
        <f ca="1">AA3429 * EXP(($E$3 - $C$13^2/2) * (AB$2-AA$2) + $C$13*SQRT(AB$2-AA$2)*W3429)</f>
        <v>166.5361506935696</v>
      </c>
      <c r="AC3429" s="52">
        <f ca="1">AB3429 * EXP(($E$3 - $C$13^2/2) * (AC$2-AB$2) + $C$13*SQRT(AC$2-AB$2)*X3429)</f>
        <v>174.14072087972306</v>
      </c>
      <c r="AD3429" s="47"/>
      <c r="AE3429" s="3" t="s">
        <v>46</v>
      </c>
      <c r="AF3429" s="52" t="b">
        <f t="shared" ref="AF3429" ca="1" si="4337">AF3427 &gt;= $B$4</f>
        <v>0</v>
      </c>
      <c r="AG3429" s="52" t="b">
        <f t="array" aca="1" ref="AG3429" ca="1">AND(AG3427 &gt;= $B$4, NOT(OR($AF3429:AF3429)))</f>
        <v>0</v>
      </c>
      <c r="AH3429" s="52" t="b">
        <f t="array" aca="1" ref="AH3429" ca="1">AND(AH3427 &gt;= $B$4, NOT(OR($AF3429:AG3429)))</f>
        <v>0</v>
      </c>
      <c r="AI3429" s="52" t="b">
        <f t="array" aca="1" ref="AI3429" ca="1">AND(AI3427 &gt;= $B$4, NOT(OR($AF3429:AH3429)))</f>
        <v>0</v>
      </c>
      <c r="AJ3429" s="52" t="b">
        <f t="array" aca="1" ref="AJ3429" ca="1">AND(AJ3427 &gt;= $B$4, NOT(OR($AF3429:AI3429)))</f>
        <v>0</v>
      </c>
      <c r="AK3429" s="73"/>
      <c r="AL3429" s="70"/>
    </row>
    <row r="3430" spans="6:38" ht="14.55" customHeight="1" x14ac:dyDescent="0.3">
      <c r="F3430" s="79"/>
      <c r="G3430" s="3">
        <v>3428</v>
      </c>
      <c r="H3430" s="61">
        <v>1.0080059066605076</v>
      </c>
      <c r="I3430" s="61">
        <v>0.49094971881142196</v>
      </c>
      <c r="J3430" s="61">
        <v>-0.16964055257596702</v>
      </c>
      <c r="K3430" s="62">
        <v>-0.59754222484103781</v>
      </c>
      <c r="L3430" s="60">
        <f t="array" ref="L3430:O3430">TRANSPOSE(MMULT(Option!$B$25:$E$28, TRANSPOSE(H3430:K3430)))</f>
        <v>1.0080059066605076</v>
      </c>
      <c r="M3430" s="60">
        <v>0.85316521243832832</v>
      </c>
      <c r="N3430" s="60">
        <v>0.38276617201485752</v>
      </c>
      <c r="O3430" s="60">
        <v>-1.3051858885144318E-2</v>
      </c>
      <c r="P3430" s="56" t="str">
        <f t="shared" si="4292"/>
        <v>686/3</v>
      </c>
      <c r="R3430" s="80"/>
      <c r="S3430" s="3" t="s">
        <v>30</v>
      </c>
      <c r="T3430" s="60">
        <f ca="1"/>
        <v>0.18058905101119505</v>
      </c>
      <c r="U3430" s="60">
        <f ca="1"/>
        <v>1.826990762211969</v>
      </c>
      <c r="V3430" s="60">
        <f ca="1"/>
        <v>2.305823669180505</v>
      </c>
      <c r="W3430" s="60">
        <f ca="1"/>
        <v>-0.63347937040806535</v>
      </c>
      <c r="X3430" s="60">
        <f ca="1"/>
        <v>0.38042967386141679</v>
      </c>
      <c r="Y3430" s="52">
        <f ca="1">$B$14 * EXP(($E$3 - $C$14^2/2) * Y$2 + $C$14*SQRT(Y$2)*T3430)</f>
        <v>106.09627125227001</v>
      </c>
      <c r="Z3430" s="52">
        <f ca="1">Y3430 * EXP(($E$3 - $C$14^2/2) * (Z$2-Y$2) + $C$14*SQRT(Z$2-Y$2)*U3430)</f>
        <v>184.46211985370272</v>
      </c>
      <c r="AA3430" s="52">
        <f ca="1">Z3430 * EXP(($E$3 - $C$14^2/2) * (AA$2-Z$2) + $C$14*SQRT(AA$2-Z$2)*V3430)</f>
        <v>370.25473092229015</v>
      </c>
      <c r="AB3430" s="52">
        <f ca="1">AA3430 * EXP(($E$3 - $C$14^2/2) * (AB$2-AA$2) + $C$14*SQRT(AB$2-AA$2)*W3430)</f>
        <v>307.70681170992151</v>
      </c>
      <c r="AC3430" s="52">
        <f ca="1">AB3430 * EXP(($E$3 - $C$14^2/2) * (AC$2-AB$2) + $C$14*SQRT(AC$2-AB$2)*X3430)</f>
        <v>346.63637565979428</v>
      </c>
      <c r="AD3430" s="47"/>
      <c r="AE3430" s="3" t="s">
        <v>68</v>
      </c>
      <c r="AF3430" s="52" t="b">
        <f ca="1">AND(AF3427&gt;$B$3, NOT(OR($AF3429:AF3429)))</f>
        <v>1</v>
      </c>
      <c r="AG3430" s="52" t="b">
        <f ca="1">AND(AG3427&gt;$B$3, NOT(OR($AF3429:AG3429)))</f>
        <v>0</v>
      </c>
      <c r="AH3430" s="52" t="b">
        <f ca="1">AND(AH3427&gt;$B$3, NOT(OR($AF3429:AH3429)))</f>
        <v>1</v>
      </c>
      <c r="AI3430" s="52" t="b">
        <f ca="1">AND(AI3427&gt;$B$3, NOT(OR($AF3429:AI3429)))</f>
        <v>1</v>
      </c>
      <c r="AJ3430" s="52" t="b">
        <f ca="1">AND(AJ3427&gt;$B$3, NOT(OR($AF3429:AJ3429)))</f>
        <v>0</v>
      </c>
      <c r="AK3430" s="74"/>
      <c r="AL3430" s="70"/>
    </row>
    <row r="3431" spans="6:38" ht="14.55" customHeight="1" x14ac:dyDescent="0.3">
      <c r="F3431" s="79"/>
      <c r="G3431" s="3">
        <v>3429</v>
      </c>
      <c r="H3431" s="61">
        <v>-1.8130907159153029</v>
      </c>
      <c r="I3431" s="61">
        <v>-1.3514307796276548</v>
      </c>
      <c r="J3431" s="61">
        <v>-0.51559356006734169</v>
      </c>
      <c r="K3431" s="62">
        <v>-0.12269357207849972</v>
      </c>
      <c r="L3431" s="60">
        <f t="array" ref="L3431:O3431">TRANSPOSE(MMULT(Option!$B$25:$E$28, TRANSPOSE(H3431:K3431)))</f>
        <v>-1.8130907159153029</v>
      </c>
      <c r="M3431" s="60">
        <v>-1.9638430551935038</v>
      </c>
      <c r="N3431" s="60">
        <v>-1.5319749481958778</v>
      </c>
      <c r="O3431" s="60">
        <v>-1.2848259911291884</v>
      </c>
      <c r="P3431" s="56" t="str">
        <f t="shared" si="4292"/>
        <v>686/4</v>
      </c>
      <c r="R3431" s="80">
        <v>858</v>
      </c>
      <c r="S3431" s="3" t="s">
        <v>28</v>
      </c>
      <c r="T3431" s="60">
        <f t="array" aca="1" ref="T3431:T3434" ca="1">TRANSPOSE(OFFSET($L$3, MATCH($R3431 &amp; "/" &amp; T$2, $P$3:$P$5002, 0) - 1, 0, 1, $E$1))</f>
        <v>-0.18329354611848669</v>
      </c>
      <c r="U3431" s="60">
        <f t="array" aca="1" ref="U3431:U3434" ca="1">TRANSPOSE(OFFSET($L$3, MATCH($R3431 &amp; "/" &amp; U$2, $P$3:$P$5002, 0) - 1, 0, 1, $E$1))</f>
        <v>-1.213689581608145</v>
      </c>
      <c r="V3431" s="60">
        <f t="array" aca="1" ref="V3431:V3434" ca="1">TRANSPOSE(OFFSET($L$3, MATCH($R3431 &amp; "/" &amp; V$2, $P$3:$P$5002, 0) - 1, 0, 1, $E$1))</f>
        <v>-0.47594811626112016</v>
      </c>
      <c r="W3431" s="60">
        <f t="array" aca="1" ref="W3431:W3434" ca="1">TRANSPOSE(OFFSET($L$3, MATCH($R3431 &amp; "/" &amp; W$2, $P$3:$P$5002, 0) - 1, 0, 1, $E$1))</f>
        <v>0.36847019428936206</v>
      </c>
      <c r="X3431" s="60">
        <f t="array" aca="1" ref="X3431:X3434" ca="1">TRANSPOSE(OFFSET($L$3, MATCH($R3431 &amp; "/" &amp; X$2, $P$3:$P$5002, 0) - 1, 0, 1, $E$1))</f>
        <v>-1.0694651294749127</v>
      </c>
      <c r="Y3431" s="52">
        <f ca="1">$B$11 * EXP(($E$3 - $C$11^2/2) * Y$2 + $C$11*SQRT(Y$2)*T3431)</f>
        <v>95.124077859932044</v>
      </c>
      <c r="Z3431" s="52">
        <f ca="1">Y3431 * EXP(($E$3 - $C$11^2/2) * (Z$2-Y$2) + $C$11*SQRT(Z$2-Y$2)*U3431)</f>
        <v>66.425116644011538</v>
      </c>
      <c r="AA3431" s="52">
        <f ca="1">Z3431 * EXP(($E$3 - $C$11^2/2) * (AA$2-Z$2) + $C$11*SQRT(AA$2-Z$2)*V3431)</f>
        <v>57.875306760616134</v>
      </c>
      <c r="AB3431" s="52">
        <f ca="1">AA3431 * EXP(($E$3 - $C$11^2/2) * (AB$2-AA$2) + $C$11*SQRT(AB$2-AA$2)*W3431)</f>
        <v>64.963909100240187</v>
      </c>
      <c r="AC3431" s="52">
        <f ca="1">AB3431 * EXP(($E$3 - $C$11^2/2) * (AC$2-AB$2) + $C$11*SQRT(AC$2-AB$2)*X3431)</f>
        <v>47.370152309026714</v>
      </c>
      <c r="AD3431" s="47"/>
      <c r="AE3431" s="3" t="s">
        <v>69</v>
      </c>
      <c r="AF3431" s="20" cm="1">
        <f t="array" aca="1" ref="AF3431" ca="1">MIN(Y3431:Y3434 / $D$11:$D$14)</f>
        <v>0.92920228908794034</v>
      </c>
      <c r="AG3431" s="20" cm="1">
        <f t="array" aca="1" ref="AG3431" ca="1">MIN(Z3431:Z3434 / $D$11:$D$14)</f>
        <v>0.66425116644011539</v>
      </c>
      <c r="AH3431" s="20" cm="1">
        <f t="array" aca="1" ref="AH3431" ca="1">MIN(AA3431:AA3434 / $D$11:$D$14)</f>
        <v>0.5787530676061613</v>
      </c>
      <c r="AI3431" s="20" cm="1">
        <f t="array" aca="1" ref="AI3431" ca="1">MIN(AB3431:AB3434 / $D$11:$D$14)</f>
        <v>0.64963909100240191</v>
      </c>
      <c r="AJ3431" s="20" cm="1">
        <f t="array" aca="1" ref="AJ3431" ca="1">MIN(AC3431:AC3434 / $D$11:$D$14)</f>
        <v>0.47370152309026714</v>
      </c>
      <c r="AK3431" s="72">
        <f t="array" aca="1" ref="AK3431" ca="1">SUMPRODUCT(AF3432:AJ3432, EXP(-$E$3*$AF$2:$AJ$2))</f>
        <v>92148.519674651194</v>
      </c>
      <c r="AL3431" s="70">
        <f ca="1">MAX(AC3432 - $D$11, 0) * EXP(-$E$2*$E$3)</f>
        <v>0</v>
      </c>
    </row>
    <row r="3432" spans="6:38" ht="14.55" customHeight="1" x14ac:dyDescent="0.3">
      <c r="F3432" s="79"/>
      <c r="G3432" s="3">
        <v>3430</v>
      </c>
      <c r="H3432" s="61">
        <v>0.41930538632672165</v>
      </c>
      <c r="I3432" s="61">
        <v>0.5458271697259468</v>
      </c>
      <c r="J3432" s="61">
        <v>-0.60198784698448915</v>
      </c>
      <c r="K3432" s="62">
        <v>4.1766578569912741E-2</v>
      </c>
      <c r="L3432" s="60">
        <f t="array" ref="L3432:O3432">TRANSPOSE(MMULT(Option!$B$25:$E$28, TRANSPOSE(H3432:K3432)))</f>
        <v>0.41930538632672165</v>
      </c>
      <c r="M3432" s="60">
        <v>0.66798101885722061</v>
      </c>
      <c r="N3432" s="60">
        <v>-0.21807872678368057</v>
      </c>
      <c r="O3432" s="60">
        <v>0.22892402291643282</v>
      </c>
      <c r="P3432" s="56" t="str">
        <f t="shared" si="4292"/>
        <v>686/5</v>
      </c>
      <c r="R3432" s="80"/>
      <c r="S3432" s="3" t="s">
        <v>29</v>
      </c>
      <c r="T3432" s="60">
        <f ca="1"/>
        <v>-0.26142938194964011</v>
      </c>
      <c r="U3432" s="60">
        <f ca="1"/>
        <v>-1.0744792043095757</v>
      </c>
      <c r="V3432" s="60">
        <f ca="1"/>
        <v>2.8325708428191876E-2</v>
      </c>
      <c r="W3432" s="60">
        <f ca="1"/>
        <v>1.3717658709951237</v>
      </c>
      <c r="X3432" s="60">
        <f ca="1"/>
        <v>-1.0699140885134102</v>
      </c>
      <c r="Y3432" s="52">
        <f ca="1">$B$12 * EXP(($E$3 - $C$12^2/2) * Y$2 + $C$12*SQRT(Y$2)*T3432)</f>
        <v>92.92022890879403</v>
      </c>
      <c r="Z3432" s="52">
        <f ca="1">Y3432 * EXP(($E$3 - $C$12^2/2) * (Z$2-Y$2) + $C$12*SQRT(Z$2-Y$2)*U3432)</f>
        <v>67.653399869567622</v>
      </c>
      <c r="AA3432" s="52">
        <f ca="1">Z3432 * EXP(($E$3 - $C$12^2/2) * (AA$2-Z$2) + $C$12*SQRT(AA$2-Z$2)*V3432)</f>
        <v>68.572756661466357</v>
      </c>
      <c r="AB3432" s="52">
        <f ca="1">AA3432 * EXP(($E$3 - $C$12^2/2) * (AB$2-AA$2) + $C$12*SQRT(AB$2-AA$2)*W3432)</f>
        <v>104.00355527954656</v>
      </c>
      <c r="AC3432" s="52">
        <f ca="1">AB3432 * EXP(($E$3 - $C$12^2/2) * (AC$2-AB$2) + $C$12*SQRT(AC$2-AB$2)*X3432)</f>
        <v>75.826729118506307</v>
      </c>
      <c r="AD3432" s="47"/>
      <c r="AE3432" s="3" t="s">
        <v>47</v>
      </c>
      <c r="AF3432" s="64">
        <f t="shared" ref="AF3432" ca="1" si="4338">($B$5*AF3434 + (1 + $B$6)*AF3433)*$B$2</f>
        <v>15000</v>
      </c>
      <c r="AG3432" s="64">
        <f t="shared" ref="AG3432" ca="1" si="4339">($B$5*AG3434 + (1 + $B$6)*AG3433)*$B$2</f>
        <v>0</v>
      </c>
      <c r="AH3432" s="64">
        <f t="shared" ref="AH3432" ca="1" si="4340">($B$5*AH3434 + (1 + $B$6)*AH3433)*$B$2</f>
        <v>0</v>
      </c>
      <c r="AI3432" s="64">
        <f t="shared" ref="AI3432" ca="1" si="4341">($B$5*AI3434 + (1 + $B$6)*AI3433)*$B$2</f>
        <v>0</v>
      </c>
      <c r="AJ3432" s="64" cm="1">
        <f t="array" aca="1" ref="AJ3432" ca="1">($B$5*AJ3434 + (1 + $B$6)*AJ3433 + AND(NOT(AF3433:AJ3433)))*$B$2</f>
        <v>100000</v>
      </c>
      <c r="AK3432" s="73"/>
      <c r="AL3432" s="70"/>
    </row>
    <row r="3433" spans="6:38" ht="14.55" customHeight="1" x14ac:dyDescent="0.3">
      <c r="F3433" s="79"/>
      <c r="G3433" s="3">
        <v>3431</v>
      </c>
      <c r="H3433" s="61">
        <v>0.20073437786736728</v>
      </c>
      <c r="I3433" s="61">
        <v>-0.50563264955802123</v>
      </c>
      <c r="J3433" s="61">
        <v>0.94004550758098548</v>
      </c>
      <c r="K3433" s="62">
        <v>-0.54189417238383686</v>
      </c>
      <c r="L3433" s="60">
        <f t="array" ref="L3433:O3433">TRANSPOSE(MMULT(Option!$B$25:$E$28, TRANSPOSE(H3433:K3433)))</f>
        <v>0.20073437786736728</v>
      </c>
      <c r="M3433" s="60">
        <v>-0.38312622694119541</v>
      </c>
      <c r="N3433" s="60">
        <v>0.77353947460266559</v>
      </c>
      <c r="O3433" s="60">
        <v>-0.33268430614650091</v>
      </c>
      <c r="P3433" s="56" t="str">
        <f t="shared" si="4292"/>
        <v>687/1</v>
      </c>
      <c r="R3433" s="80"/>
      <c r="S3433" s="3" t="s">
        <v>31</v>
      </c>
      <c r="T3433" s="60">
        <f ca="1"/>
        <v>1.643616305929374E-2</v>
      </c>
      <c r="U3433" s="60">
        <f ca="1"/>
        <v>-1.2008824983750963</v>
      </c>
      <c r="V3433" s="60">
        <f ca="1"/>
        <v>3.5914006029448248E-2</v>
      </c>
      <c r="W3433" s="60">
        <f ca="1"/>
        <v>0.4388511727714734</v>
      </c>
      <c r="X3433" s="60">
        <f ca="1"/>
        <v>-0.61673333449025192</v>
      </c>
      <c r="Y3433" s="52">
        <f ca="1">$B$13 * EXP(($E$3 - $C$13^2/2) * Y$2 + $C$13*SQRT(Y$2)*T3433)</f>
        <v>100.99803234369355</v>
      </c>
      <c r="Z3433" s="52">
        <f ca="1">Y3433 * EXP(($E$3 - $C$13^2/2) * (Z$2-Y$2) + $C$13*SQRT(Z$2-Y$2)*U3433)</f>
        <v>70.798391774578022</v>
      </c>
      <c r="AA3433" s="52">
        <f ca="1">Z3433 * EXP(($E$3 - $C$13^2/2) * (AA$2-Z$2) + $C$13*SQRT(AA$2-Z$2)*V3433)</f>
        <v>71.924034612195769</v>
      </c>
      <c r="AB3433" s="52">
        <f ca="1">AA3433 * EXP(($E$3 - $C$13^2/2) * (AB$2-AA$2) + $C$13*SQRT(AB$2-AA$2)*W3433)</f>
        <v>82.45608421228448</v>
      </c>
      <c r="AC3433" s="52">
        <f ca="1">AB3433 * EXP(($E$3 - $C$13^2/2) * (AC$2-AB$2) + $C$13*SQRT(AC$2-AB$2)*X3433)</f>
        <v>68.8717334197935</v>
      </c>
      <c r="AD3433" s="47"/>
      <c r="AE3433" s="3" t="s">
        <v>46</v>
      </c>
      <c r="AF3433" s="52" t="b">
        <f t="shared" ref="AF3433" ca="1" si="4342">AF3431 &gt;= $B$4</f>
        <v>0</v>
      </c>
      <c r="AG3433" s="52" t="b">
        <f t="array" aca="1" ref="AG3433" ca="1">AND(AG3431 &gt;= $B$4, NOT(OR($AF3433:AF3433)))</f>
        <v>0</v>
      </c>
      <c r="AH3433" s="52" t="b">
        <f t="array" aca="1" ref="AH3433" ca="1">AND(AH3431 &gt;= $B$4, NOT(OR($AF3433:AG3433)))</f>
        <v>0</v>
      </c>
      <c r="AI3433" s="52" t="b">
        <f t="array" aca="1" ref="AI3433" ca="1">AND(AI3431 &gt;= $B$4, NOT(OR($AF3433:AH3433)))</f>
        <v>0</v>
      </c>
      <c r="AJ3433" s="52" t="b">
        <f t="array" aca="1" ref="AJ3433" ca="1">AND(AJ3431 &gt;= $B$4, NOT(OR($AF3433:AI3433)))</f>
        <v>0</v>
      </c>
      <c r="AK3433" s="73"/>
      <c r="AL3433" s="70"/>
    </row>
    <row r="3434" spans="6:38" ht="14.55" customHeight="1" x14ac:dyDescent="0.3">
      <c r="F3434" s="79"/>
      <c r="G3434" s="3">
        <v>3432</v>
      </c>
      <c r="H3434" s="61">
        <v>-1.6147709766217531</v>
      </c>
      <c r="I3434" s="61">
        <v>-1.5627556419713715</v>
      </c>
      <c r="J3434" s="61">
        <v>0.37424277177876719</v>
      </c>
      <c r="K3434" s="62">
        <v>0.43103391978638589</v>
      </c>
      <c r="L3434" s="60">
        <f t="array" ref="L3434:O3434">TRANSPOSE(MMULT(Option!$B$25:$E$28, TRANSPOSE(H3434:K3434)))</f>
        <v>-1.6147709766217531</v>
      </c>
      <c r="M3434" s="60">
        <v>-2.0781975950593248</v>
      </c>
      <c r="N3434" s="60">
        <v>-0.72643268417174101</v>
      </c>
      <c r="O3434" s="60">
        <v>-0.61297377137063869</v>
      </c>
      <c r="P3434" s="56" t="str">
        <f t="shared" si="4292"/>
        <v>687/2</v>
      </c>
      <c r="R3434" s="80"/>
      <c r="S3434" s="3" t="s">
        <v>30</v>
      </c>
      <c r="T3434" s="60">
        <f ca="1"/>
        <v>0.8186425418078086</v>
      </c>
      <c r="U3434" s="60">
        <f ca="1"/>
        <v>-1.2199806041451522</v>
      </c>
      <c r="V3434" s="60">
        <f ca="1"/>
        <v>-0.51492359691284584</v>
      </c>
      <c r="W3434" s="60">
        <f ca="1"/>
        <v>1.5378829886284866</v>
      </c>
      <c r="X3434" s="60">
        <f ca="1"/>
        <v>-1.0550435307656096</v>
      </c>
      <c r="Y3434" s="52">
        <f ca="1">$B$14 * EXP(($E$3 - $C$14^2/2) * Y$2 + $C$14*SQRT(Y$2)*T3434)</f>
        <v>128.4786764485105</v>
      </c>
      <c r="Z3434" s="52">
        <f ca="1">Y3434 * EXP(($E$3 - $C$14^2/2) * (Z$2-Y$2) + $C$14*SQRT(Z$2-Y$2)*U3434)</f>
        <v>89.547460288778808</v>
      </c>
      <c r="AA3434" s="52">
        <f ca="1">Z3434 * EXP(($E$3 - $C$14^2/2) * (AA$2-Z$2) + $C$14*SQRT(AA$2-Z$2)*V3434)</f>
        <v>77.114527597845438</v>
      </c>
      <c r="AB3434" s="52">
        <f ca="1">AA3434 * EXP(($E$3 - $C$14^2/2) * (AB$2-AA$2) + $C$14*SQRT(AB$2-AA$2)*W3434)</f>
        <v>122.935101347093</v>
      </c>
      <c r="AC3434" s="52">
        <f ca="1">AB3434 * EXP(($E$3 - $C$14^2/2) * (AC$2-AB$2) + $C$14*SQRT(AC$2-AB$2)*X3434)</f>
        <v>90.03005198797463</v>
      </c>
      <c r="AD3434" s="47"/>
      <c r="AE3434" s="3" t="s">
        <v>68</v>
      </c>
      <c r="AF3434" s="52" t="b">
        <f ca="1">AND(AF3431&gt;$B$3, NOT(OR($AF3433:AF3433)))</f>
        <v>1</v>
      </c>
      <c r="AG3434" s="52" t="b">
        <f ca="1">AND(AG3431&gt;$B$3, NOT(OR($AF3433:AG3433)))</f>
        <v>0</v>
      </c>
      <c r="AH3434" s="52" t="b">
        <f ca="1">AND(AH3431&gt;$B$3, NOT(OR($AF3433:AH3433)))</f>
        <v>0</v>
      </c>
      <c r="AI3434" s="52" t="b">
        <f ca="1">AND(AI3431&gt;$B$3, NOT(OR($AF3433:AI3433)))</f>
        <v>0</v>
      </c>
      <c r="AJ3434" s="52" t="b">
        <f ca="1">AND(AJ3431&gt;$B$3, NOT(OR($AF3433:AJ3433)))</f>
        <v>0</v>
      </c>
      <c r="AK3434" s="74"/>
      <c r="AL3434" s="70"/>
    </row>
    <row r="3435" spans="6:38" ht="14.55" customHeight="1" x14ac:dyDescent="0.3">
      <c r="F3435" s="79"/>
      <c r="G3435" s="3">
        <v>3433</v>
      </c>
      <c r="H3435" s="61">
        <v>-1.6654197830967383</v>
      </c>
      <c r="I3435" s="61">
        <v>1.183535716010377</v>
      </c>
      <c r="J3435" s="61">
        <v>0.29372627728517459</v>
      </c>
      <c r="K3435" s="62">
        <v>0.24097700395620966</v>
      </c>
      <c r="L3435" s="60">
        <f t="array" ref="L3435:O3435">TRANSPOSE(MMULT(Option!$B$25:$E$28, TRANSPOSE(H3435:K3435)))</f>
        <v>-1.6654197830967383</v>
      </c>
      <c r="M3435" s="60">
        <v>0.41856048802156687</v>
      </c>
      <c r="N3435" s="60">
        <v>-9.8262766992067818E-2</v>
      </c>
      <c r="O3435" s="60">
        <v>-9.2555636330891949E-2</v>
      </c>
      <c r="P3435" s="56" t="str">
        <f t="shared" si="4292"/>
        <v>687/3</v>
      </c>
      <c r="R3435" s="80">
        <v>859</v>
      </c>
      <c r="S3435" s="3" t="s">
        <v>28</v>
      </c>
      <c r="T3435" s="60">
        <f t="array" aca="1" ref="T3435:T3438" ca="1">TRANSPOSE(OFFSET($L$3, MATCH($R3435 &amp; "/" &amp; T$2, $P$3:$P$5002, 0) - 1, 0, 1, $E$1))</f>
        <v>1.0831146984608788</v>
      </c>
      <c r="U3435" s="60">
        <f t="array" aca="1" ref="U3435:U3438" ca="1">TRANSPOSE(OFFSET($L$3, MATCH($R3435 &amp; "/" &amp; U$2, $P$3:$P$5002, 0) - 1, 0, 1, $E$1))</f>
        <v>-0.90338936151908222</v>
      </c>
      <c r="V3435" s="60">
        <f t="array" aca="1" ref="V3435:V3438" ca="1">TRANSPOSE(OFFSET($L$3, MATCH($R3435 &amp; "/" &amp; V$2, $P$3:$P$5002, 0) - 1, 0, 1, $E$1))</f>
        <v>-0.50271137984898262</v>
      </c>
      <c r="W3435" s="60">
        <f t="array" aca="1" ref="W3435:W3438" ca="1">TRANSPOSE(OFFSET($L$3, MATCH($R3435 &amp; "/" &amp; W$2, $P$3:$P$5002, 0) - 1, 0, 1, $E$1))</f>
        <v>-7.2452959964277391E-2</v>
      </c>
      <c r="X3435" s="60">
        <f t="array" aca="1" ref="X3435:X3438" ca="1">TRANSPOSE(OFFSET($L$3, MATCH($R3435 &amp; "/" &amp; X$2, $P$3:$P$5002, 0) - 1, 0, 1, $E$1))</f>
        <v>-1.1011859143718588</v>
      </c>
      <c r="Y3435" s="52">
        <f ca="1">$B$11 * EXP(($E$3 - $C$11^2/2) * Y$2 + $C$11*SQRT(Y$2)*T3435)</f>
        <v>139.08768972139563</v>
      </c>
      <c r="Z3435" s="52">
        <f ca="1">Y3435 * EXP(($E$3 - $C$11^2/2) * (Z$2-Y$2) + $C$11*SQRT(Z$2-Y$2)*U3435)</f>
        <v>106.60045575209951</v>
      </c>
      <c r="AA3435" s="52">
        <f ca="1">Z3435 * EXP(($E$3 - $C$11^2/2) * (AA$2-Z$2) + $C$11*SQRT(AA$2-Z$2)*V3435)</f>
        <v>92.136794837604626</v>
      </c>
      <c r="AB3435" s="52">
        <f ca="1">AA3435 * EXP(($E$3 - $C$11^2/2) * (AB$2-AA$2) + $C$11*SQRT(AB$2-AA$2)*W3435)</f>
        <v>90.607635371961123</v>
      </c>
      <c r="AC3435" s="52">
        <f ca="1">AB3435 * EXP(($E$3 - $C$11^2/2) * (AC$2-AB$2) + $C$11*SQRT(AC$2-AB$2)*X3435)</f>
        <v>65.443207850609667</v>
      </c>
      <c r="AD3435" s="47"/>
      <c r="AE3435" s="3" t="s">
        <v>69</v>
      </c>
      <c r="AF3435" s="20" cm="1">
        <f t="array" aca="1" ref="AF3435" ca="1">MIN(Y3435:Y3438 / $D$11:$D$14)</f>
        <v>0.5958290304892806</v>
      </c>
      <c r="AG3435" s="20" cm="1">
        <f t="array" aca="1" ref="AG3435" ca="1">MIN(Z3435:Z3438 / $D$11:$D$14)</f>
        <v>0.56493138303279922</v>
      </c>
      <c r="AH3435" s="20" cm="1">
        <f t="array" aca="1" ref="AH3435" ca="1">MIN(AA3435:AA3438 / $D$11:$D$14)</f>
        <v>0.48725635251172106</v>
      </c>
      <c r="AI3435" s="20" cm="1">
        <f t="array" aca="1" ref="AI3435" ca="1">MIN(AB3435:AB3438 / $D$11:$D$14)</f>
        <v>0.47494947685187783</v>
      </c>
      <c r="AJ3435" s="20" cm="1">
        <f t="array" aca="1" ref="AJ3435" ca="1">MIN(AC3435:AC3438 / $D$11:$D$14)</f>
        <v>0.35443766100228052</v>
      </c>
      <c r="AK3435" s="72">
        <f t="array" aca="1" ref="AK3435" ca="1">SUMPRODUCT(AF3436:AJ3436, EXP(-$E$3*$AF$2:$AJ$2))</f>
        <v>77880.078307140488</v>
      </c>
      <c r="AL3435" s="70">
        <f ca="1">MAX(AC3436 - $D$11, 0) * EXP(-$E$2*$E$3)</f>
        <v>0</v>
      </c>
    </row>
    <row r="3436" spans="6:38" ht="14.55" customHeight="1" x14ac:dyDescent="0.3">
      <c r="F3436" s="79"/>
      <c r="G3436" s="3">
        <v>3434</v>
      </c>
      <c r="H3436" s="61">
        <v>0.13153962269408337</v>
      </c>
      <c r="I3436" s="61">
        <v>-0.47434142087508607</v>
      </c>
      <c r="J3436" s="61">
        <v>-0.73138026287701485</v>
      </c>
      <c r="K3436" s="62">
        <v>-1.4600140531009385</v>
      </c>
      <c r="L3436" s="60">
        <f t="array" ref="L3436:O3436">TRANSPOSE(MMULT(Option!$B$25:$E$28, TRANSPOSE(H3436:K3436)))</f>
        <v>0.13153962269408337</v>
      </c>
      <c r="M3436" s="60">
        <v>-0.3821252442049643</v>
      </c>
      <c r="N3436" s="60">
        <v>-0.71397453856556825</v>
      </c>
      <c r="O3436" s="60">
        <v>-1.4646280409192838</v>
      </c>
      <c r="P3436" s="56" t="str">
        <f t="shared" si="4292"/>
        <v>687/4</v>
      </c>
      <c r="R3436" s="80"/>
      <c r="S3436" s="3" t="s">
        <v>29</v>
      </c>
      <c r="T3436" s="60">
        <f ca="1"/>
        <v>-1.0924906301424775</v>
      </c>
      <c r="U3436" s="60">
        <f ca="1"/>
        <v>-0.84434604042585981</v>
      </c>
      <c r="V3436" s="60">
        <f ca="1"/>
        <v>-0.50971300676597364</v>
      </c>
      <c r="W3436" s="60">
        <f ca="1"/>
        <v>-0.10193980642223988</v>
      </c>
      <c r="X3436" s="60">
        <f ca="1"/>
        <v>-0.99225317944573099</v>
      </c>
      <c r="Y3436" s="52">
        <f ca="1">$B$12 * EXP(($E$3 - $C$12^2/2) * Y$2 + $C$12*SQRT(Y$2)*T3436)</f>
        <v>72.415690602882478</v>
      </c>
      <c r="Z3436" s="52">
        <f ca="1">Y3436 * EXP(($E$3 - $C$12^2/2) * (Z$2-Y$2) + $C$12*SQRT(Z$2-Y$2)*U3436)</f>
        <v>56.49313830327992</v>
      </c>
      <c r="AA3436" s="52">
        <f ca="1">Z3436 * EXP(($E$3 - $C$12^2/2) * (AA$2-Z$2) + $C$12*SQRT(AA$2-Z$2)*V3436)</f>
        <v>48.725635251172108</v>
      </c>
      <c r="AB3436" s="52">
        <f ca="1">AA3436 * EXP(($E$3 - $C$12^2/2) * (AB$2-AA$2) + $C$12*SQRT(AB$2-AA$2)*W3436)</f>
        <v>47.494947685187782</v>
      </c>
      <c r="AC3436" s="52">
        <f ca="1">AB3436 * EXP(($E$3 - $C$12^2/2) * (AC$2-AB$2) + $C$12*SQRT(AC$2-AB$2)*X3436)</f>
        <v>35.443766100228054</v>
      </c>
      <c r="AD3436" s="47"/>
      <c r="AE3436" s="3" t="s">
        <v>47</v>
      </c>
      <c r="AF3436" s="64">
        <f t="shared" ref="AF3436" ca="1" si="4343">($B$5*AF3438 + (1 + $B$6)*AF3437)*$B$2</f>
        <v>0</v>
      </c>
      <c r="AG3436" s="64">
        <f t="shared" ref="AG3436" ca="1" si="4344">($B$5*AG3438 + (1 + $B$6)*AG3437)*$B$2</f>
        <v>0</v>
      </c>
      <c r="AH3436" s="64">
        <f t="shared" ref="AH3436" ca="1" si="4345">($B$5*AH3438 + (1 + $B$6)*AH3437)*$B$2</f>
        <v>0</v>
      </c>
      <c r="AI3436" s="64">
        <f t="shared" ref="AI3436" ca="1" si="4346">($B$5*AI3438 + (1 + $B$6)*AI3437)*$B$2</f>
        <v>0</v>
      </c>
      <c r="AJ3436" s="64" cm="1">
        <f t="array" aca="1" ref="AJ3436" ca="1">($B$5*AJ3438 + (1 + $B$6)*AJ3437 + AND(NOT(AF3437:AJ3437)))*$B$2</f>
        <v>100000</v>
      </c>
      <c r="AK3436" s="73"/>
      <c r="AL3436" s="70"/>
    </row>
    <row r="3437" spans="6:38" ht="14.55" customHeight="1" x14ac:dyDescent="0.3">
      <c r="F3437" s="79"/>
      <c r="G3437" s="3">
        <v>3435</v>
      </c>
      <c r="H3437" s="61">
        <v>-0.20219103861305651</v>
      </c>
      <c r="I3437" s="61">
        <v>-0.82185618201353494</v>
      </c>
      <c r="J3437" s="61">
        <v>5.5484150703023087E-2</v>
      </c>
      <c r="K3437" s="62">
        <v>-0.17800756048193297</v>
      </c>
      <c r="L3437" s="60">
        <f t="array" ref="L3437:O3437">TRANSPOSE(MMULT(Option!$B$25:$E$28, TRANSPOSE(H3437:K3437)))</f>
        <v>-0.20219103861305651</v>
      </c>
      <c r="M3437" s="60">
        <v>-0.83412004833410824</v>
      </c>
      <c r="N3437" s="60">
        <v>-0.24735659393819337</v>
      </c>
      <c r="O3437" s="60">
        <v>-0.43769605231793929</v>
      </c>
      <c r="P3437" s="56" t="str">
        <f t="shared" si="4292"/>
        <v>687/5</v>
      </c>
      <c r="R3437" s="80"/>
      <c r="S3437" s="3" t="s">
        <v>31</v>
      </c>
      <c r="T3437" s="60">
        <f ca="1"/>
        <v>-0.52783368889801208</v>
      </c>
      <c r="U3437" s="60">
        <f ca="1"/>
        <v>0.88451890317213167</v>
      </c>
      <c r="V3437" s="60">
        <f ca="1"/>
        <v>-0.86135327799510519</v>
      </c>
      <c r="W3437" s="60">
        <f ca="1"/>
        <v>-0.96539149177110617</v>
      </c>
      <c r="X3437" s="60">
        <f ca="1"/>
        <v>-0.19201208034239237</v>
      </c>
      <c r="Y3437" s="52">
        <f ca="1">$B$13 * EXP(($E$3 - $C$13^2/2) * Y$2 + $C$13*SQRT(Y$2)*T3437)</f>
        <v>85.782933745892507</v>
      </c>
      <c r="Z3437" s="52">
        <f ca="1">Y3437 * EXP(($E$3 - $C$13^2/2) * (Z$2-Y$2) + $C$13*SQRT(Z$2-Y$2)*U3437)</f>
        <v>112.41256846257124</v>
      </c>
      <c r="AA3437" s="52">
        <f ca="1">Z3437 * EXP(($E$3 - $C$13^2/2) * (AA$2-Z$2) + $C$13*SQRT(AA$2-Z$2)*V3437)</f>
        <v>87.249319957763049</v>
      </c>
      <c r="AB3437" s="52">
        <f ca="1">AA3437 * EXP(($E$3 - $C$13^2/2) * (AB$2-AA$2) + $C$13*SQRT(AB$2-AA$2)*W3437)</f>
        <v>65.637837402328785</v>
      </c>
      <c r="AC3437" s="52">
        <f ca="1">AB3437 * EXP(($E$3 - $C$13^2/2) * (AC$2-AB$2) + $C$13*SQRT(AC$2-AB$2)*X3437)</f>
        <v>62.274292191946174</v>
      </c>
      <c r="AD3437" s="47"/>
      <c r="AE3437" s="3" t="s">
        <v>46</v>
      </c>
      <c r="AF3437" s="52" t="b">
        <f t="shared" ref="AF3437" ca="1" si="4347">AF3435 &gt;= $B$4</f>
        <v>0</v>
      </c>
      <c r="AG3437" s="52" t="b">
        <f t="array" aca="1" ref="AG3437" ca="1">AND(AG3435 &gt;= $B$4, NOT(OR($AF3437:AF3437)))</f>
        <v>0</v>
      </c>
      <c r="AH3437" s="52" t="b">
        <f t="array" aca="1" ref="AH3437" ca="1">AND(AH3435 &gt;= $B$4, NOT(OR($AF3437:AG3437)))</f>
        <v>0</v>
      </c>
      <c r="AI3437" s="52" t="b">
        <f t="array" aca="1" ref="AI3437" ca="1">AND(AI3435 &gt;= $B$4, NOT(OR($AF3437:AH3437)))</f>
        <v>0</v>
      </c>
      <c r="AJ3437" s="52" t="b">
        <f t="array" aca="1" ref="AJ3437" ca="1">AND(AJ3435 &gt;= $B$4, NOT(OR($AF3437:AI3437)))</f>
        <v>0</v>
      </c>
      <c r="AK3437" s="73"/>
      <c r="AL3437" s="70"/>
    </row>
    <row r="3438" spans="6:38" ht="14.55" customHeight="1" x14ac:dyDescent="0.3">
      <c r="F3438" s="79"/>
      <c r="G3438" s="3">
        <v>3436</v>
      </c>
      <c r="H3438" s="61">
        <v>0.16388064501430227</v>
      </c>
      <c r="I3438" s="61">
        <v>-0.42283167045386894</v>
      </c>
      <c r="J3438" s="61">
        <v>-1.0512955176946999</v>
      </c>
      <c r="K3438" s="62">
        <v>0.43277885831311291</v>
      </c>
      <c r="L3438" s="60">
        <f t="array" ref="L3438:O3438">TRANSPOSE(MMULT(Option!$B$25:$E$28, TRANSPOSE(H3438:K3438)))</f>
        <v>0.16388064501430227</v>
      </c>
      <c r="M3438" s="60">
        <v>-0.3219793692101745</v>
      </c>
      <c r="N3438" s="60">
        <v>-0.96853449922381474</v>
      </c>
      <c r="O3438" s="60">
        <v>0.12024673413969827</v>
      </c>
      <c r="P3438" s="56" t="str">
        <f t="shared" si="4292"/>
        <v>688/1</v>
      </c>
      <c r="R3438" s="80"/>
      <c r="S3438" s="3" t="s">
        <v>30</v>
      </c>
      <c r="T3438" s="60">
        <f ca="1"/>
        <v>-1.7426717155487059</v>
      </c>
      <c r="U3438" s="60">
        <f ca="1"/>
        <v>4.8570945655908498E-2</v>
      </c>
      <c r="V3438" s="60">
        <f ca="1"/>
        <v>-0.59302528782376485</v>
      </c>
      <c r="W3438" s="60">
        <f ca="1"/>
        <v>-0.21255292860685779</v>
      </c>
      <c r="X3438" s="60">
        <f ca="1"/>
        <v>-0.81713592174553185</v>
      </c>
      <c r="Y3438" s="52">
        <f ca="1">$B$14 * EXP(($E$3 - $C$14^2/2) * Y$2 + $C$14*SQRT(Y$2)*T3438)</f>
        <v>59.58290304892806</v>
      </c>
      <c r="Z3438" s="52">
        <f ca="1">Y3438 * EXP(($E$3 - $C$14^2/2) * (Z$2-Y$2) + $C$14*SQRT(Z$2-Y$2)*U3438)</f>
        <v>60.760502930384689</v>
      </c>
      <c r="AA3438" s="52">
        <f ca="1">Z3438 * EXP(($E$3 - $C$14^2/2) * (AA$2-Z$2) + $C$14*SQRT(AA$2-Z$2)*V3438)</f>
        <v>51.112667801711424</v>
      </c>
      <c r="AB3438" s="52">
        <f ca="1">AA3438 * EXP(($E$3 - $C$14^2/2) * (AB$2-AA$2) + $C$14*SQRT(AB$2-AA$2)*W3438)</f>
        <v>48.195540213800768</v>
      </c>
      <c r="AC3438" s="52">
        <f ca="1">AB3438 * EXP(($E$3 - $C$14^2/2) * (AC$2-AB$2) + $C$14*SQRT(AC$2-AB$2)*X3438)</f>
        <v>37.906617973792251</v>
      </c>
      <c r="AD3438" s="47"/>
      <c r="AE3438" s="3" t="s">
        <v>68</v>
      </c>
      <c r="AF3438" s="52" t="b">
        <f ca="1">AND(AF3435&gt;$B$3, NOT(OR($AF3437:AF3437)))</f>
        <v>0</v>
      </c>
      <c r="AG3438" s="52" t="b">
        <f ca="1">AND(AG3435&gt;$B$3, NOT(OR($AF3437:AG3437)))</f>
        <v>0</v>
      </c>
      <c r="AH3438" s="52" t="b">
        <f ca="1">AND(AH3435&gt;$B$3, NOT(OR($AF3437:AH3437)))</f>
        <v>0</v>
      </c>
      <c r="AI3438" s="52" t="b">
        <f ca="1">AND(AI3435&gt;$B$3, NOT(OR($AF3437:AI3437)))</f>
        <v>0</v>
      </c>
      <c r="AJ3438" s="52" t="b">
        <f ca="1">AND(AJ3435&gt;$B$3, NOT(OR($AF3437:AJ3437)))</f>
        <v>0</v>
      </c>
      <c r="AK3438" s="74"/>
      <c r="AL3438" s="70"/>
    </row>
    <row r="3439" spans="6:38" ht="14.55" customHeight="1" x14ac:dyDescent="0.3">
      <c r="F3439" s="79"/>
      <c r="G3439" s="3">
        <v>3437</v>
      </c>
      <c r="H3439" s="61">
        <v>0.40789010336155218</v>
      </c>
      <c r="I3439" s="61">
        <v>1.2865835153679348</v>
      </c>
      <c r="J3439" s="61">
        <v>-0.27741036399706043</v>
      </c>
      <c r="K3439" s="62">
        <v>-1.6535240879613164</v>
      </c>
      <c r="L3439" s="60">
        <f t="array" ref="L3439:O3439">TRANSPOSE(MMULT(Option!$B$25:$E$28, TRANSPOSE(H3439:K3439)))</f>
        <v>0.40789010336155218</v>
      </c>
      <c r="M3439" s="60">
        <v>1.3423293107558092</v>
      </c>
      <c r="N3439" s="60">
        <v>0.25641037473254813</v>
      </c>
      <c r="O3439" s="60">
        <v>-0.97007570143034749</v>
      </c>
      <c r="P3439" s="56" t="str">
        <f t="shared" si="4292"/>
        <v>688/2</v>
      </c>
      <c r="R3439" s="80">
        <v>860</v>
      </c>
      <c r="S3439" s="3" t="s">
        <v>28</v>
      </c>
      <c r="T3439" s="60">
        <f t="array" aca="1" ref="T3439:T3442" ca="1">TRANSPOSE(OFFSET($L$3, MATCH($R3439 &amp; "/" &amp; T$2, $P$3:$P$5002, 0) - 1, 0, 1, $E$1))</f>
        <v>-0.68629577351537752</v>
      </c>
      <c r="U3439" s="60">
        <f t="array" aca="1" ref="U3439:U3442" ca="1">TRANSPOSE(OFFSET($L$3, MATCH($R3439 &amp; "/" &amp; U$2, $P$3:$P$5002, 0) - 1, 0, 1, $E$1))</f>
        <v>-0.32931540961389372</v>
      </c>
      <c r="V3439" s="60">
        <f t="array" aca="1" ref="V3439:V3442" ca="1">TRANSPOSE(OFFSET($L$3, MATCH($R3439 &amp; "/" &amp; V$2, $P$3:$P$5002, 0) - 1, 0, 1, $E$1))</f>
        <v>-0.79741131341436089</v>
      </c>
      <c r="W3439" s="60">
        <f t="array" aca="1" ref="W3439:W3442" ca="1">TRANSPOSE(OFFSET($L$3, MATCH($R3439 &amp; "/" &amp; W$2, $P$3:$P$5002, 0) - 1, 0, 1, $E$1))</f>
        <v>-0.85815767931027032</v>
      </c>
      <c r="X3439" s="60">
        <f t="array" aca="1" ref="X3439:X3442" ca="1">TRANSPOSE(OFFSET($L$3, MATCH($R3439 &amp; "/" &amp; X$2, $P$3:$P$5002, 0) - 1, 0, 1, $E$1))</f>
        <v>-1.0337300140265262</v>
      </c>
      <c r="Y3439" s="52">
        <f ca="1">$B$11 * EXP(($E$3 - $C$11^2/2) * Y$2 + $C$11*SQRT(Y$2)*T3439)</f>
        <v>81.800344405291767</v>
      </c>
      <c r="Z3439" s="52">
        <f ca="1">Y3439 * EXP(($E$3 - $C$11^2/2) * (Z$2-Y$2) + $C$11*SQRT(Z$2-Y$2)*U3439)</f>
        <v>74.47673770448344</v>
      </c>
      <c r="AA3439" s="52">
        <f ca="1">Z3439 * EXP(($E$3 - $C$11^2/2) * (AA$2-Z$2) + $C$11*SQRT(AA$2-Z$2)*V3439)</f>
        <v>58.924881454969636</v>
      </c>
      <c r="AB3439" s="52">
        <f ca="1">AA3439 * EXP(($E$3 - $C$11^2/2) * (AB$2-AA$2) + $C$11*SQRT(AB$2-AA$2)*W3439)</f>
        <v>45.778572542684444</v>
      </c>
      <c r="AC3439" s="52">
        <f ca="1">AB3439 * EXP(($E$3 - $C$11^2/2) * (AC$2-AB$2) + $C$11*SQRT(AC$2-AB$2)*X3439)</f>
        <v>33.740440374187038</v>
      </c>
      <c r="AD3439" s="47"/>
      <c r="AE3439" s="3" t="s">
        <v>69</v>
      </c>
      <c r="AF3439" s="20" cm="1">
        <f t="array" aca="1" ref="AF3439" ca="1">MIN(Y3439:Y3442 / $D$11:$D$14)</f>
        <v>0.81800344405291769</v>
      </c>
      <c r="AG3439" s="20" cm="1">
        <f t="array" aca="1" ref="AG3439" ca="1">MIN(Z3439:Z3442 / $D$11:$D$14)</f>
        <v>0.74476737704483442</v>
      </c>
      <c r="AH3439" s="20" cm="1">
        <f t="array" aca="1" ref="AH3439" ca="1">MIN(AA3439:AA3442 / $D$11:$D$14)</f>
        <v>0.58924881454969635</v>
      </c>
      <c r="AI3439" s="20" cm="1">
        <f t="array" aca="1" ref="AI3439" ca="1">MIN(AB3439:AB3442 / $D$11:$D$14)</f>
        <v>0.45778572542684443</v>
      </c>
      <c r="AJ3439" s="20" cm="1">
        <f t="array" aca="1" ref="AJ3439" ca="1">MIN(AC3439:AC3442 / $D$11:$D$14)</f>
        <v>0.33740440374187036</v>
      </c>
      <c r="AK3439" s="72">
        <f t="array" aca="1" ref="AK3439" ca="1">SUMPRODUCT(AF3440:AJ3440, EXP(-$E$3*$AF$2:$AJ$2))</f>
        <v>92148.519674651194</v>
      </c>
      <c r="AL3439" s="70">
        <f ca="1">MAX(AC3440 - $D$11, 0) * EXP(-$E$2*$E$3)</f>
        <v>0</v>
      </c>
    </row>
    <row r="3440" spans="6:38" ht="14.55" customHeight="1" x14ac:dyDescent="0.3">
      <c r="F3440" s="79"/>
      <c r="G3440" s="3">
        <v>3438</v>
      </c>
      <c r="H3440" s="61">
        <v>0.499699046454463</v>
      </c>
      <c r="I3440" s="61">
        <v>-7.6472358991155898E-2</v>
      </c>
      <c r="J3440" s="61">
        <v>-0.58381296312924569</v>
      </c>
      <c r="K3440" s="62">
        <v>-1.2863577064358864</v>
      </c>
      <c r="L3440" s="60">
        <f t="array" ref="L3440:O3440">TRANSPOSE(MMULT(Option!$B$25:$E$28, TRANSPOSE(H3440:K3440)))</f>
        <v>0.499699046454463</v>
      </c>
      <c r="M3440" s="60">
        <v>0.12979154385202346</v>
      </c>
      <c r="N3440" s="60">
        <v>-0.33291434760223526</v>
      </c>
      <c r="O3440" s="60">
        <v>-1.0356650961897576</v>
      </c>
      <c r="P3440" s="56" t="str">
        <f t="shared" si="4292"/>
        <v>688/3</v>
      </c>
      <c r="R3440" s="80"/>
      <c r="S3440" s="3" t="s">
        <v>29</v>
      </c>
      <c r="T3440" s="60">
        <f ca="1"/>
        <v>-0.56389786285911503</v>
      </c>
      <c r="U3440" s="60">
        <f ca="1"/>
        <v>-2.8220695769770765E-2</v>
      </c>
      <c r="V3440" s="60">
        <f ca="1"/>
        <v>0.18514667603696611</v>
      </c>
      <c r="W3440" s="60">
        <f ca="1"/>
        <v>-0.8671864419318529</v>
      </c>
      <c r="X3440" s="60">
        <f ca="1"/>
        <v>-1.4967505017525409</v>
      </c>
      <c r="Y3440" s="52">
        <f ca="1">$B$12 * EXP(($E$3 - $C$12^2/2) * Y$2 + $C$12*SQRT(Y$2)*T3440)</f>
        <v>84.859829207217146</v>
      </c>
      <c r="Z3440" s="52">
        <f ca="1">Y3440 * EXP(($E$3 - $C$12^2/2) * (Z$2-Y$2) + $C$12*SQRT(Z$2-Y$2)*U3440)</f>
        <v>84.566196516402016</v>
      </c>
      <c r="AA3440" s="52">
        <f ca="1">Z3440 * EXP(($E$3 - $C$12^2/2) * (AA$2-Z$2) + $C$12*SQRT(AA$2-Z$2)*V3440)</f>
        <v>89.844340345346552</v>
      </c>
      <c r="AB3440" s="52">
        <f ca="1">AA3440 * EXP(($E$3 - $C$12^2/2) * (AB$2-AA$2) + $C$12*SQRT(AB$2-AA$2)*W3440)</f>
        <v>69.611006111952165</v>
      </c>
      <c r="AC3440" s="52">
        <f ca="1">AB3440 * EXP(($E$3 - $C$12^2/2) * (AC$2-AB$2) + $C$12*SQRT(AC$2-AB$2)*X3440)</f>
        <v>44.651930296170903</v>
      </c>
      <c r="AD3440" s="47"/>
      <c r="AE3440" s="3" t="s">
        <v>47</v>
      </c>
      <c r="AF3440" s="64">
        <f t="shared" ref="AF3440" ca="1" si="4348">($B$5*AF3442 + (1 + $B$6)*AF3441)*$B$2</f>
        <v>15000</v>
      </c>
      <c r="AG3440" s="64">
        <f t="shared" ref="AG3440" ca="1" si="4349">($B$5*AG3442 + (1 + $B$6)*AG3441)*$B$2</f>
        <v>0</v>
      </c>
      <c r="AH3440" s="64">
        <f t="shared" ref="AH3440" ca="1" si="4350">($B$5*AH3442 + (1 + $B$6)*AH3441)*$B$2</f>
        <v>0</v>
      </c>
      <c r="AI3440" s="64">
        <f t="shared" ref="AI3440" ca="1" si="4351">($B$5*AI3442 + (1 + $B$6)*AI3441)*$B$2</f>
        <v>0</v>
      </c>
      <c r="AJ3440" s="64" cm="1">
        <f t="array" aca="1" ref="AJ3440" ca="1">($B$5*AJ3442 + (1 + $B$6)*AJ3441 + AND(NOT(AF3441:AJ3441)))*$B$2</f>
        <v>100000</v>
      </c>
      <c r="AK3440" s="73"/>
      <c r="AL3440" s="70"/>
    </row>
    <row r="3441" spans="6:38" ht="14.55" customHeight="1" x14ac:dyDescent="0.3">
      <c r="F3441" s="79"/>
      <c r="G3441" s="3">
        <v>3439</v>
      </c>
      <c r="H3441" s="61">
        <v>2.5524206847006542E-2</v>
      </c>
      <c r="I3441" s="61">
        <v>1.9607695144973798</v>
      </c>
      <c r="J3441" s="61">
        <v>-1.0603273843750167E-2</v>
      </c>
      <c r="K3441" s="62">
        <v>-0.48748297703574966</v>
      </c>
      <c r="L3441" s="60">
        <f t="array" ref="L3441:O3441">TRANSPOSE(MMULT(Option!$B$25:$E$28, TRANSPOSE(H3441:K3441)))</f>
        <v>2.5524206847006542E-2</v>
      </c>
      <c r="M3441" s="60">
        <v>1.8072846268480136</v>
      </c>
      <c r="N3441" s="60">
        <v>0.51434670462415755</v>
      </c>
      <c r="O3441" s="60">
        <v>0.10413463841553222</v>
      </c>
      <c r="P3441" s="56" t="str">
        <f t="shared" si="4292"/>
        <v>688/4</v>
      </c>
      <c r="R3441" s="80"/>
      <c r="S3441" s="3" t="s">
        <v>31</v>
      </c>
      <c r="T3441" s="60">
        <f ca="1"/>
        <v>0.20387858449698804</v>
      </c>
      <c r="U3441" s="60">
        <f ca="1"/>
        <v>0.33178907720802037</v>
      </c>
      <c r="V3441" s="60">
        <f ca="1"/>
        <v>1.1497000401557886</v>
      </c>
      <c r="W3441" s="60">
        <f ca="1"/>
        <v>-0.78956170021059169</v>
      </c>
      <c r="X3441" s="60">
        <f ca="1"/>
        <v>-0.18412257174343893</v>
      </c>
      <c r="Y3441" s="52">
        <f ca="1">$B$13 * EXP(($E$3 - $C$13^2/2) * Y$2 + $C$13*SQRT(Y$2)*T3441)</f>
        <v>106.84014670161621</v>
      </c>
      <c r="Z3441" s="52">
        <f ca="1">Y3441 * EXP(($E$3 - $C$13^2/2) * (Z$2-Y$2) + $C$13*SQRT(Z$2-Y$2)*U3441)</f>
        <v>118.61352092587008</v>
      </c>
      <c r="AA3441" s="52">
        <f ca="1">Z3441 * EXP(($E$3 - $C$13^2/2) * (AA$2-Z$2) + $C$13*SQRT(AA$2-Z$2)*V3441)</f>
        <v>168.30545222564555</v>
      </c>
      <c r="AB3441" s="52">
        <f ca="1">AA3441 * EXP(($E$3 - $C$13^2/2) * (AB$2-AA$2) + $C$13*SQRT(AB$2-AA$2)*W3441)</f>
        <v>133.47470530045945</v>
      </c>
      <c r="AC3441" s="52">
        <f ca="1">AB3441 * EXP(($E$3 - $C$13^2/2) * (AC$2-AB$2) + $C$13*SQRT(AC$2-AB$2)*X3441)</f>
        <v>126.93500895464523</v>
      </c>
      <c r="AD3441" s="47"/>
      <c r="AE3441" s="3" t="s">
        <v>46</v>
      </c>
      <c r="AF3441" s="52" t="b">
        <f t="shared" ref="AF3441" ca="1" si="4352">AF3439 &gt;= $B$4</f>
        <v>0</v>
      </c>
      <c r="AG3441" s="52" t="b">
        <f t="array" aca="1" ref="AG3441" ca="1">AND(AG3439 &gt;= $B$4, NOT(OR($AF3441:AF3441)))</f>
        <v>0</v>
      </c>
      <c r="AH3441" s="52" t="b">
        <f t="array" aca="1" ref="AH3441" ca="1">AND(AH3439 &gt;= $B$4, NOT(OR($AF3441:AG3441)))</f>
        <v>0</v>
      </c>
      <c r="AI3441" s="52" t="b">
        <f t="array" aca="1" ref="AI3441" ca="1">AND(AI3439 &gt;= $B$4, NOT(OR($AF3441:AH3441)))</f>
        <v>0</v>
      </c>
      <c r="AJ3441" s="52" t="b">
        <f t="array" aca="1" ref="AJ3441" ca="1">AND(AJ3439 &gt;= $B$4, NOT(OR($AF3441:AI3441)))</f>
        <v>0</v>
      </c>
      <c r="AK3441" s="73"/>
      <c r="AL3441" s="70"/>
    </row>
    <row r="3442" spans="6:38" ht="14.55" customHeight="1" x14ac:dyDescent="0.3">
      <c r="F3442" s="79"/>
      <c r="G3442" s="3">
        <v>3440</v>
      </c>
      <c r="H3442" s="61">
        <v>0.8349642525144696</v>
      </c>
      <c r="I3442" s="61">
        <v>0.21589364504697084</v>
      </c>
      <c r="J3442" s="61">
        <v>1.8160234832097877</v>
      </c>
      <c r="K3442" s="62">
        <v>0.83565375153172228</v>
      </c>
      <c r="L3442" s="60">
        <f t="array" ref="L3442:O3442">TRANSPOSE(MMULT(Option!$B$25:$E$28, TRANSPOSE(H3442:K3442)))</f>
        <v>0.8349642525144696</v>
      </c>
      <c r="M3442" s="60">
        <v>0.5318554951033222</v>
      </c>
      <c r="N3442" s="60">
        <v>1.9855516326574105</v>
      </c>
      <c r="O3442" s="60">
        <v>1.4605825374162014</v>
      </c>
      <c r="P3442" s="56" t="str">
        <f t="shared" si="4292"/>
        <v>688/5</v>
      </c>
      <c r="R3442" s="80"/>
      <c r="S3442" s="3" t="s">
        <v>30</v>
      </c>
      <c r="T3442" s="60">
        <f ca="1"/>
        <v>-0.26138584422929223</v>
      </c>
      <c r="U3442" s="60">
        <f ca="1"/>
        <v>0.15054670060467168</v>
      </c>
      <c r="V3442" s="60">
        <f ca="1"/>
        <v>1.0398030829364</v>
      </c>
      <c r="W3442" s="60">
        <f ca="1"/>
        <v>0.14890420398014215</v>
      </c>
      <c r="X3442" s="60">
        <f ca="1"/>
        <v>-1.020806920494538</v>
      </c>
      <c r="Y3442" s="52">
        <f ca="1">$B$14 * EXP(($E$3 - $C$14^2/2) * Y$2 + $C$14*SQRT(Y$2)*T3442)</f>
        <v>92.921442577202342</v>
      </c>
      <c r="Z3442" s="52">
        <f ca="1">Y3442 * EXP(($E$3 - $C$14^2/2) * (Z$2-Y$2) + $C$14*SQRT(Z$2-Y$2)*U3442)</f>
        <v>97.701649566262773</v>
      </c>
      <c r="AA3442" s="52">
        <f ca="1">Z3442 * EXP(($E$3 - $C$14^2/2) * (AA$2-Z$2) + $C$14*SQRT(AA$2-Z$2)*V3442)</f>
        <v>134.13669176073552</v>
      </c>
      <c r="AB3442" s="52">
        <f ca="1">AA3442 * EXP(($E$3 - $C$14^2/2) * (AB$2-AA$2) + $C$14*SQRT(AB$2-AA$2)*W3442)</f>
        <v>140.96767784750006</v>
      </c>
      <c r="AC3442" s="52">
        <f ca="1">AB3442 * EXP(($E$3 - $C$14^2/2) * (AC$2-AB$2) + $C$14*SQRT(AC$2-AB$2)*X3442)</f>
        <v>104.30179301799818</v>
      </c>
      <c r="AD3442" s="47"/>
      <c r="AE3442" s="3" t="s">
        <v>68</v>
      </c>
      <c r="AF3442" s="52" t="b">
        <f ca="1">AND(AF3439&gt;$B$3, NOT(OR($AF3441:AF3441)))</f>
        <v>1</v>
      </c>
      <c r="AG3442" s="52" t="b">
        <f ca="1">AND(AG3439&gt;$B$3, NOT(OR($AF3441:AG3441)))</f>
        <v>0</v>
      </c>
      <c r="AH3442" s="52" t="b">
        <f ca="1">AND(AH3439&gt;$B$3, NOT(OR($AF3441:AH3441)))</f>
        <v>0</v>
      </c>
      <c r="AI3442" s="52" t="b">
        <f ca="1">AND(AI3439&gt;$B$3, NOT(OR($AF3441:AI3441)))</f>
        <v>0</v>
      </c>
      <c r="AJ3442" s="52" t="b">
        <f ca="1">AND(AJ3439&gt;$B$3, NOT(OR($AF3441:AJ3441)))</f>
        <v>0</v>
      </c>
      <c r="AK3442" s="74"/>
      <c r="AL3442" s="70"/>
    </row>
    <row r="3443" spans="6:38" ht="14.55" customHeight="1" x14ac:dyDescent="0.3">
      <c r="F3443" s="79"/>
      <c r="G3443" s="3">
        <v>3441</v>
      </c>
      <c r="H3443" s="61">
        <v>1.6729336004720878</v>
      </c>
      <c r="I3443" s="61">
        <v>-1.6641335158036235</v>
      </c>
      <c r="J3443" s="61">
        <v>-1.42102532275649</v>
      </c>
      <c r="K3443" s="62">
        <v>-7.5287284147034936E-2</v>
      </c>
      <c r="L3443" s="60">
        <f t="array" ref="L3443:O3443">TRANSPOSE(MMULT(Option!$B$25:$E$28, TRANSPOSE(H3443:K3443)))</f>
        <v>1.6729336004720878</v>
      </c>
      <c r="M3443" s="60">
        <v>-0.85603012034778381</v>
      </c>
      <c r="N3443" s="60">
        <v>-1.0146998502045648</v>
      </c>
      <c r="O3443" s="60">
        <v>-0.10842692724570535</v>
      </c>
      <c r="P3443" s="56" t="str">
        <f t="shared" si="4292"/>
        <v>689/1</v>
      </c>
      <c r="R3443" s="80">
        <v>861</v>
      </c>
      <c r="S3443" s="3" t="s">
        <v>28</v>
      </c>
      <c r="T3443" s="60">
        <f t="array" aca="1" ref="T3443:T3446" ca="1">TRANSPOSE(OFFSET($L$3, MATCH($R3443 &amp; "/" &amp; T$2, $P$3:$P$5002, 0) - 1, 0, 1, $E$1))</f>
        <v>0.45482447332534726</v>
      </c>
      <c r="U3443" s="60">
        <f t="array" aca="1" ref="U3443:U3446" ca="1">TRANSPOSE(OFFSET($L$3, MATCH($R3443 &amp; "/" &amp; U$2, $P$3:$P$5002, 0) - 1, 0, 1, $E$1))</f>
        <v>-1.1739730126701107</v>
      </c>
      <c r="V3443" s="60">
        <f t="array" aca="1" ref="V3443:V3446" ca="1">TRANSPOSE(OFFSET($L$3, MATCH($R3443 &amp; "/" &amp; V$2, $P$3:$P$5002, 0) - 1, 0, 1, $E$1))</f>
        <v>1.8238447280883743</v>
      </c>
      <c r="W3443" s="60">
        <f t="array" aca="1" ref="W3443:W3446" ca="1">TRANSPOSE(OFFSET($L$3, MATCH($R3443 &amp; "/" &amp; W$2, $P$3:$P$5002, 0) - 1, 0, 1, $E$1))</f>
        <v>-1.4570994311536074</v>
      </c>
      <c r="X3443" s="60">
        <f t="array" aca="1" ref="X3443:X3446" ca="1">TRANSPOSE(OFFSET($L$3, MATCH($R3443 &amp; "/" &amp; X$2, $P$3:$P$5002, 0) - 1, 0, 1, $E$1))</f>
        <v>-0.71251581669904951</v>
      </c>
      <c r="Y3443" s="52">
        <f ca="1">$B$11 * EXP(($E$3 - $C$11^2/2) * Y$2 + $C$11*SQRT(Y$2)*T3443)</f>
        <v>115.19398438126383</v>
      </c>
      <c r="Z3443" s="52">
        <f ca="1">Y3443 * EXP(($E$3 - $C$11^2/2) * (Z$2-Y$2) + $C$11*SQRT(Z$2-Y$2)*U3443)</f>
        <v>81.404098688926098</v>
      </c>
      <c r="AA3443" s="52">
        <f ca="1">Z3443 * EXP(($E$3 - $C$11^2/2) * (AA$2-Z$2) + $C$11*SQRT(AA$2-Z$2)*V3443)</f>
        <v>141.39806129891716</v>
      </c>
      <c r="AB3443" s="52">
        <f ca="1">AA3443 * EXP(($E$3 - $C$11^2/2) * (AB$2-AA$2) + $C$11*SQRT(AB$2-AA$2)*W3443)</f>
        <v>91.785030076341258</v>
      </c>
      <c r="AC3443" s="52">
        <f ca="1">AB3443 * EXP(($E$3 - $C$11^2/2) * (AC$2-AB$2) + $C$11*SQRT(AC$2-AB$2)*X3443)</f>
        <v>74.492203451794154</v>
      </c>
      <c r="AD3443" s="47"/>
      <c r="AE3443" s="3" t="s">
        <v>69</v>
      </c>
      <c r="AF3443" s="20" cm="1">
        <f t="array" aca="1" ref="AF3443" ca="1">MIN(Y3443:Y3446 / $D$11:$D$14)</f>
        <v>0.62911942051903225</v>
      </c>
      <c r="AG3443" s="20" cm="1">
        <f t="array" aca="1" ref="AG3443" ca="1">MIN(Z3443:Z3446 / $D$11:$D$14)</f>
        <v>0.46255964722674642</v>
      </c>
      <c r="AH3443" s="20" cm="1">
        <f t="array" aca="1" ref="AH3443" ca="1">MIN(AA3443:AA3446 / $D$11:$D$14)</f>
        <v>0.73797035699316726</v>
      </c>
      <c r="AI3443" s="20" cm="1">
        <f t="array" aca="1" ref="AI3443" ca="1">MIN(AB3443:AB3446 / $D$11:$D$14)</f>
        <v>0.53408819198765667</v>
      </c>
      <c r="AJ3443" s="20" cm="1">
        <f t="array" aca="1" ref="AJ3443" ca="1">MIN(AC3443:AC3446 / $D$11:$D$14)</f>
        <v>0.37211143250897394</v>
      </c>
      <c r="AK3443" s="72">
        <f t="array" aca="1" ref="AK3443" ca="1">SUMPRODUCT(AF3444:AJ3444, EXP(-$E$3*$AF$2:$AJ$2))</f>
        <v>77880.078307140488</v>
      </c>
      <c r="AL3443" s="70">
        <f ca="1">MAX(AC3444 - $D$11, 0) * EXP(-$E$2*$E$3)</f>
        <v>0</v>
      </c>
    </row>
    <row r="3444" spans="6:38" ht="14.55" customHeight="1" x14ac:dyDescent="0.3">
      <c r="F3444" s="79"/>
      <c r="G3444" s="3">
        <v>3442</v>
      </c>
      <c r="H3444" s="61">
        <v>-1.8060040318013411</v>
      </c>
      <c r="I3444" s="61">
        <v>0.34354692378631441</v>
      </c>
      <c r="J3444" s="61">
        <v>-0.16352301681239162</v>
      </c>
      <c r="K3444" s="62">
        <v>-0.10265530684530676</v>
      </c>
      <c r="L3444" s="60">
        <f t="array" ref="L3444:O3444">TRANSPOSE(MMULT(Option!$B$25:$E$28, TRANSPOSE(H3444:K3444)))</f>
        <v>-1.8060040318013411</v>
      </c>
      <c r="M3444" s="60">
        <v>-0.40753565611653436</v>
      </c>
      <c r="N3444" s="60">
        <v>-0.7760638224660581</v>
      </c>
      <c r="O3444" s="60">
        <v>-0.75226508843168749</v>
      </c>
      <c r="P3444" s="56" t="str">
        <f t="shared" si="4292"/>
        <v>689/2</v>
      </c>
      <c r="R3444" s="80"/>
      <c r="S3444" s="3" t="s">
        <v>29</v>
      </c>
      <c r="T3444" s="60">
        <f ca="1"/>
        <v>-0.10753526885551068</v>
      </c>
      <c r="U3444" s="60">
        <f ca="1"/>
        <v>-0.91094198464768539</v>
      </c>
      <c r="V3444" s="60">
        <f ca="1"/>
        <v>0.84244276309061739</v>
      </c>
      <c r="W3444" s="60">
        <f ca="1"/>
        <v>0.1691187734736318</v>
      </c>
      <c r="X3444" s="60">
        <f ca="1"/>
        <v>-2.5005166998688066</v>
      </c>
      <c r="Y3444" s="52">
        <f ca="1">$B$12 * EXP(($E$3 - $C$12^2/2) * Y$2 + $C$12*SQRT(Y$2)*T3444)</f>
        <v>97.310763545671236</v>
      </c>
      <c r="Z3444" s="52">
        <f ca="1">Y3444 * EXP(($E$3 - $C$12^2/2) * (Z$2-Y$2) + $C$12*SQRT(Z$2-Y$2)*U3444)</f>
        <v>74.41272855519145</v>
      </c>
      <c r="AA3444" s="52">
        <f ca="1">Z3444 * EXP(($E$3 - $C$12^2/2) * (AA$2-Z$2) + $C$12*SQRT(AA$2-Z$2)*V3444)</f>
        <v>96.289553948404688</v>
      </c>
      <c r="AB3444" s="52">
        <f ca="1">AA3444 * EXP(($E$3 - $C$12^2/2) * (AB$2-AA$2) + $C$12*SQRT(AB$2-AA$2)*W3444)</f>
        <v>101.80869071016421</v>
      </c>
      <c r="AC3444" s="52">
        <f ca="1">AB3444 * EXP(($E$3 - $C$12^2/2) * (AC$2-AB$2) + $C$12*SQRT(AC$2-AB$2)*X3444)</f>
        <v>48.324586139289678</v>
      </c>
      <c r="AD3444" s="47"/>
      <c r="AE3444" s="3" t="s">
        <v>47</v>
      </c>
      <c r="AF3444" s="64">
        <f t="shared" ref="AF3444" ca="1" si="4353">($B$5*AF3446 + (1 + $B$6)*AF3445)*$B$2</f>
        <v>0</v>
      </c>
      <c r="AG3444" s="64">
        <f t="shared" ref="AG3444" ca="1" si="4354">($B$5*AG3446 + (1 + $B$6)*AG3445)*$B$2</f>
        <v>0</v>
      </c>
      <c r="AH3444" s="64">
        <f t="shared" ref="AH3444" ca="1" si="4355">($B$5*AH3446 + (1 + $B$6)*AH3445)*$B$2</f>
        <v>0</v>
      </c>
      <c r="AI3444" s="64">
        <f t="shared" ref="AI3444" ca="1" si="4356">($B$5*AI3446 + (1 + $B$6)*AI3445)*$B$2</f>
        <v>0</v>
      </c>
      <c r="AJ3444" s="64" cm="1">
        <f t="array" aca="1" ref="AJ3444" ca="1">($B$5*AJ3446 + (1 + $B$6)*AJ3445 + AND(NOT(AF3445:AJ3445)))*$B$2</f>
        <v>100000</v>
      </c>
      <c r="AK3444" s="73"/>
      <c r="AL3444" s="70"/>
    </row>
    <row r="3445" spans="6:38" ht="14.55" customHeight="1" x14ac:dyDescent="0.3">
      <c r="F3445" s="79"/>
      <c r="G3445" s="3">
        <v>3443</v>
      </c>
      <c r="H3445" s="61">
        <v>-1.2920404193109034</v>
      </c>
      <c r="I3445" s="61">
        <v>0.99467914888074493</v>
      </c>
      <c r="J3445" s="61">
        <v>-0.7112615365359054</v>
      </c>
      <c r="K3445" s="62">
        <v>0.69138396432488958</v>
      </c>
      <c r="L3445" s="60">
        <f t="array" ref="L3445:O3445">TRANSPOSE(MMULT(Option!$B$25:$E$28, TRANSPOSE(H3445:K3445)))</f>
        <v>-1.2920404193109034</v>
      </c>
      <c r="M3445" s="60">
        <v>0.39482233066369132</v>
      </c>
      <c r="N3445" s="60">
        <v>-0.88105619217956321</v>
      </c>
      <c r="O3445" s="60">
        <v>0.19689379245489791</v>
      </c>
      <c r="P3445" s="56" t="str">
        <f t="shared" si="4292"/>
        <v>689/3</v>
      </c>
      <c r="R3445" s="80"/>
      <c r="S3445" s="3" t="s">
        <v>31</v>
      </c>
      <c r="T3445" s="60">
        <f ca="1"/>
        <v>-1.561447275204956</v>
      </c>
      <c r="U3445" s="60">
        <f ca="1"/>
        <v>-1.0418186026898233</v>
      </c>
      <c r="V3445" s="60">
        <f ca="1"/>
        <v>1.5404271383471384</v>
      </c>
      <c r="W3445" s="60">
        <f ca="1"/>
        <v>-1.0944755941968536</v>
      </c>
      <c r="X3445" s="60">
        <f ca="1"/>
        <v>-1.2212253989546882</v>
      </c>
      <c r="Y3445" s="52">
        <f ca="1">$B$13 * EXP(($E$3 - $C$13^2/2) * Y$2 + $C$13*SQRT(Y$2)*T3445)</f>
        <v>62.911942051903225</v>
      </c>
      <c r="Z3445" s="52">
        <f ca="1">Y3445 * EXP(($E$3 - $C$13^2/2) * (Z$2-Y$2) + $C$13*SQRT(Z$2-Y$2)*U3445)</f>
        <v>46.255964722674641</v>
      </c>
      <c r="AA3445" s="52">
        <f ca="1">Z3445 * EXP(($E$3 - $C$13^2/2) * (AA$2-Z$2) + $C$13*SQRT(AA$2-Z$2)*V3445)</f>
        <v>73.797035699316723</v>
      </c>
      <c r="AB3445" s="52">
        <f ca="1">AA3445 * EXP(($E$3 - $C$13^2/2) * (AB$2-AA$2) + $C$13*SQRT(AB$2-AA$2)*W3445)</f>
        <v>53.40881919876567</v>
      </c>
      <c r="AC3445" s="52">
        <f ca="1">AB3445 * EXP(($E$3 - $C$13^2/2) * (AC$2-AB$2) + $C$13*SQRT(AC$2-AB$2)*X3445)</f>
        <v>37.211143250897393</v>
      </c>
      <c r="AD3445" s="47"/>
      <c r="AE3445" s="3" t="s">
        <v>46</v>
      </c>
      <c r="AF3445" s="52" t="b">
        <f t="shared" ref="AF3445" ca="1" si="4357">AF3443 &gt;= $B$4</f>
        <v>0</v>
      </c>
      <c r="AG3445" s="52" t="b">
        <f t="array" aca="1" ref="AG3445" ca="1">AND(AG3443 &gt;= $B$4, NOT(OR($AF3445:AF3445)))</f>
        <v>0</v>
      </c>
      <c r="AH3445" s="52" t="b">
        <f t="array" aca="1" ref="AH3445" ca="1">AND(AH3443 &gt;= $B$4, NOT(OR($AF3445:AG3445)))</f>
        <v>0</v>
      </c>
      <c r="AI3445" s="52" t="b">
        <f t="array" aca="1" ref="AI3445" ca="1">AND(AI3443 &gt;= $B$4, NOT(OR($AF3445:AH3445)))</f>
        <v>0</v>
      </c>
      <c r="AJ3445" s="52" t="b">
        <f t="array" aca="1" ref="AJ3445" ca="1">AND(AJ3443 &gt;= $B$4, NOT(OR($AF3445:AI3445)))</f>
        <v>0</v>
      </c>
      <c r="AK3445" s="73"/>
      <c r="AL3445" s="70"/>
    </row>
    <row r="3446" spans="6:38" ht="14.55" customHeight="1" x14ac:dyDescent="0.3">
      <c r="F3446" s="79"/>
      <c r="G3446" s="3">
        <v>3444</v>
      </c>
      <c r="H3446" s="61">
        <v>1.3650291015515854</v>
      </c>
      <c r="I3446" s="61">
        <v>0.86787190303396822</v>
      </c>
      <c r="J3446" s="61">
        <v>0.31201291016957067</v>
      </c>
      <c r="K3446" s="62">
        <v>1.7088625557064578</v>
      </c>
      <c r="L3446" s="60">
        <f t="array" ref="L3446:O3446">TRANSPOSE(MMULT(Option!$B$25:$E$28, TRANSPOSE(H3446:K3446)))</f>
        <v>1.3650291015515854</v>
      </c>
      <c r="M3446" s="60">
        <v>1.3414293784563411</v>
      </c>
      <c r="N3446" s="60">
        <v>1.0473179310466674</v>
      </c>
      <c r="O3446" s="60">
        <v>2.2975550006580128</v>
      </c>
      <c r="P3446" s="56" t="str">
        <f t="shared" si="4292"/>
        <v>689/4</v>
      </c>
      <c r="R3446" s="80"/>
      <c r="S3446" s="3" t="s">
        <v>30</v>
      </c>
      <c r="T3446" s="60">
        <f ca="1"/>
        <v>0.18951537351509129</v>
      </c>
      <c r="U3446" s="60">
        <f ca="1"/>
        <v>-0.11226873859567232</v>
      </c>
      <c r="V3446" s="60">
        <f ca="1"/>
        <v>2.1124361258103415</v>
      </c>
      <c r="W3446" s="60">
        <f ca="1"/>
        <v>-1.3916845861034917</v>
      </c>
      <c r="X3446" s="60">
        <f ca="1"/>
        <v>-2.1945479740179294</v>
      </c>
      <c r="Y3446" s="52">
        <f ca="1">$B$14 * EXP(($E$3 - $C$14^2/2) * Y$2 + $C$14*SQRT(Y$2)*T3446)</f>
        <v>106.38076686729627</v>
      </c>
      <c r="Z3446" s="52">
        <f ca="1">Y3446 * EXP(($E$3 - $C$14^2/2) * (Z$2-Y$2) + $C$14*SQRT(Z$2-Y$2)*U3446)</f>
        <v>103.37303828365005</v>
      </c>
      <c r="AA3446" s="52">
        <f ca="1">Z3446 * EXP(($E$3 - $C$14^2/2) * (AA$2-Z$2) + $C$14*SQRT(AA$2-Z$2)*V3446)</f>
        <v>195.79633546314994</v>
      </c>
      <c r="AB3446" s="52">
        <f ca="1">AA3446 * EXP(($E$3 - $C$14^2/2) * (AB$2-AA$2) + $C$14*SQRT(AB$2-AA$2)*W3446)</f>
        <v>129.61514522260671</v>
      </c>
      <c r="AC3446" s="52">
        <f ca="1">AB3446 * EXP(($E$3 - $C$14^2/2) * (AC$2-AB$2) + $C$14*SQRT(AC$2-AB$2)*X3446)</f>
        <v>67.437769963119521</v>
      </c>
      <c r="AD3446" s="47"/>
      <c r="AE3446" s="3" t="s">
        <v>68</v>
      </c>
      <c r="AF3446" s="52" t="b">
        <f ca="1">AND(AF3443&gt;$B$3, NOT(OR($AF3445:AF3445)))</f>
        <v>0</v>
      </c>
      <c r="AG3446" s="52" t="b">
        <f ca="1">AND(AG3443&gt;$B$3, NOT(OR($AF3445:AG3445)))</f>
        <v>0</v>
      </c>
      <c r="AH3446" s="52" t="b">
        <f ca="1">AND(AH3443&gt;$B$3, NOT(OR($AF3445:AH3445)))</f>
        <v>0</v>
      </c>
      <c r="AI3446" s="52" t="b">
        <f ca="1">AND(AI3443&gt;$B$3, NOT(OR($AF3445:AI3445)))</f>
        <v>0</v>
      </c>
      <c r="AJ3446" s="52" t="b">
        <f ca="1">AND(AJ3443&gt;$B$3, NOT(OR($AF3445:AJ3445)))</f>
        <v>0</v>
      </c>
      <c r="AK3446" s="74"/>
      <c r="AL3446" s="70"/>
    </row>
    <row r="3447" spans="6:38" ht="14.55" customHeight="1" x14ac:dyDescent="0.3">
      <c r="F3447" s="79"/>
      <c r="G3447" s="3">
        <v>3445</v>
      </c>
      <c r="H3447" s="61">
        <v>0.56234993439918501</v>
      </c>
      <c r="I3447" s="61">
        <v>-0.92825075300366977</v>
      </c>
      <c r="J3447" s="61">
        <v>7.3855357248282086E-2</v>
      </c>
      <c r="K3447" s="62">
        <v>-8.5270281150046576E-2</v>
      </c>
      <c r="L3447" s="60">
        <f t="array" ref="L3447:O3447">TRANSPOSE(MMULT(Option!$B$25:$E$28, TRANSPOSE(H3447:K3447)))</f>
        <v>0.56234993439918501</v>
      </c>
      <c r="M3447" s="60">
        <v>-0.62581589414814076</v>
      </c>
      <c r="N3447" s="60">
        <v>4.6734772316770118E-2</v>
      </c>
      <c r="O3447" s="60">
        <v>-7.6739147879631014E-2</v>
      </c>
      <c r="P3447" s="56" t="str">
        <f t="shared" si="4292"/>
        <v>689/5</v>
      </c>
      <c r="R3447" s="80">
        <v>862</v>
      </c>
      <c r="S3447" s="3" t="s">
        <v>28</v>
      </c>
      <c r="T3447" s="60">
        <f t="array" aca="1" ref="T3447:T3450" ca="1">TRANSPOSE(OFFSET($L$3, MATCH($R3447 &amp; "/" &amp; T$2, $P$3:$P$5002, 0) - 1, 0, 1, $E$1))</f>
        <v>-0.63921517487165769</v>
      </c>
      <c r="U3447" s="60">
        <f t="array" aca="1" ref="U3447:U3450" ca="1">TRANSPOSE(OFFSET($L$3, MATCH($R3447 &amp; "/" &amp; U$2, $P$3:$P$5002, 0) - 1, 0, 1, $E$1))</f>
        <v>-0.78800959641386492</v>
      </c>
      <c r="V3447" s="60">
        <f t="array" aca="1" ref="V3447:V3450" ca="1">TRANSPOSE(OFFSET($L$3, MATCH($R3447 &amp; "/" &amp; V$2, $P$3:$P$5002, 0) - 1, 0, 1, $E$1))</f>
        <v>-0.36059207588321263</v>
      </c>
      <c r="W3447" s="60">
        <f t="array" aca="1" ref="W3447:W3450" ca="1">TRANSPOSE(OFFSET($L$3, MATCH($R3447 &amp; "/" &amp; W$2, $P$3:$P$5002, 0) - 1, 0, 1, $E$1))</f>
        <v>-1.6879181665237504</v>
      </c>
      <c r="X3447" s="60">
        <f t="array" aca="1" ref="X3447:X3450" ca="1">TRANSPOSE(OFFSET($L$3, MATCH($R3447 &amp; "/" &amp; X$2, $P$3:$P$5002, 0) - 1, 0, 1, $E$1))</f>
        <v>-1.0160416150998635</v>
      </c>
      <c r="Y3447" s="52">
        <f ca="1">$B$11 * EXP(($E$3 - $C$11^2/2) * Y$2 + $C$11*SQRT(Y$2)*T3447)</f>
        <v>82.963904986359893</v>
      </c>
      <c r="Z3447" s="52">
        <f ca="1">Y3447 * EXP(($E$3 - $C$11^2/2) * (Z$2-Y$2) + $C$11*SQRT(Z$2-Y$2)*U3447)</f>
        <v>65.825200715216553</v>
      </c>
      <c r="AA3447" s="52">
        <f ca="1">Z3447 * EXP(($E$3 - $C$11^2/2) * (AA$2-Z$2) + $C$11*SQRT(AA$2-Z$2)*V3447)</f>
        <v>59.372142319304636</v>
      </c>
      <c r="AB3447" s="52">
        <f ca="1">AA3447 * EXP(($E$3 - $C$11^2/2) * (AB$2-AA$2) + $C$11*SQRT(AB$2-AA$2)*W3447)</f>
        <v>35.961527335512741</v>
      </c>
      <c r="AC3447" s="52">
        <f ca="1">AB3447 * EXP(($E$3 - $C$11^2/2) * (AC$2-AB$2) + $C$11*SQRT(AC$2-AB$2)*X3447)</f>
        <v>26.645950753237823</v>
      </c>
      <c r="AD3447" s="47"/>
      <c r="AE3447" s="3" t="s">
        <v>69</v>
      </c>
      <c r="AF3447" s="20" cm="1">
        <f t="array" aca="1" ref="AF3447" ca="1">MIN(Y3447:Y3450 / $D$11:$D$14)</f>
        <v>0.73896083339762708</v>
      </c>
      <c r="AG3447" s="20" cm="1">
        <f t="array" aca="1" ref="AG3447" ca="1">MIN(Z3447:Z3450 / $D$11:$D$14)</f>
        <v>0.65825200715216559</v>
      </c>
      <c r="AH3447" s="20" cm="1">
        <f t="array" aca="1" ref="AH3447" ca="1">MIN(AA3447:AA3450 / $D$11:$D$14)</f>
        <v>0.59372142319304633</v>
      </c>
      <c r="AI3447" s="20" cm="1">
        <f t="array" aca="1" ref="AI3447" ca="1">MIN(AB3447:AB3450 / $D$11:$D$14)</f>
        <v>0.35961527335512744</v>
      </c>
      <c r="AJ3447" s="20" cm="1">
        <f t="array" aca="1" ref="AJ3447" ca="1">MIN(AC3447:AC3450 / $D$11:$D$14)</f>
        <v>0.26645950753237824</v>
      </c>
      <c r="AK3447" s="72">
        <f t="array" aca="1" ref="AK3447" ca="1">SUMPRODUCT(AF3448:AJ3448, EXP(-$E$3*$AF$2:$AJ$2))</f>
        <v>77880.078307140488</v>
      </c>
      <c r="AL3447" s="70">
        <f ca="1">MAX(AC3448 - $D$11, 0) * EXP(-$E$2*$E$3)</f>
        <v>0</v>
      </c>
    </row>
    <row r="3448" spans="6:38" ht="14.55" customHeight="1" x14ac:dyDescent="0.3">
      <c r="F3448" s="79"/>
      <c r="G3448" s="3">
        <v>3446</v>
      </c>
      <c r="H3448" s="61">
        <v>-0.23078957169586467</v>
      </c>
      <c r="I3448" s="61">
        <v>-0.68359339514284401</v>
      </c>
      <c r="J3448" s="61">
        <v>8.8861455012697182E-2</v>
      </c>
      <c r="K3448" s="62">
        <v>-3.4874836465928739E-2</v>
      </c>
      <c r="L3448" s="60">
        <f t="array" ref="L3448:O3448">TRANSPOSE(MMULT(Option!$B$25:$E$28, TRANSPOSE(H3448:K3448)))</f>
        <v>-0.23078957169586467</v>
      </c>
      <c r="M3448" s="60">
        <v>-0.71883952424113395</v>
      </c>
      <c r="N3448" s="60">
        <v>-0.19327468845285886</v>
      </c>
      <c r="O3448" s="60">
        <v>-0.28384364445648608</v>
      </c>
      <c r="P3448" s="56" t="str">
        <f t="shared" si="4292"/>
        <v>690/1</v>
      </c>
      <c r="R3448" s="80"/>
      <c r="S3448" s="3" t="s">
        <v>29</v>
      </c>
      <c r="T3448" s="60">
        <f ca="1"/>
        <v>-0.98013633103449105</v>
      </c>
      <c r="U3448" s="60">
        <f ca="1"/>
        <v>1.1486170444373758</v>
      </c>
      <c r="V3448" s="60">
        <f ca="1"/>
        <v>-1.6540375290571636</v>
      </c>
      <c r="W3448" s="60">
        <f ca="1"/>
        <v>-0.35908797304044693</v>
      </c>
      <c r="X3448" s="60">
        <f ca="1"/>
        <v>-0.21717166103693458</v>
      </c>
      <c r="Y3448" s="52">
        <f ca="1">$B$12 * EXP(($E$3 - $C$12^2/2) * Y$2 + $C$12*SQRT(Y$2)*T3448)</f>
        <v>74.898157194647453</v>
      </c>
      <c r="Z3448" s="52">
        <f ca="1">Y3448 * EXP(($E$3 - $C$12^2/2) * (Z$2-Y$2) + $C$12*SQRT(Z$2-Y$2)*U3448)</f>
        <v>106.24145701518664</v>
      </c>
      <c r="AA3448" s="52">
        <f ca="1">Z3448 * EXP(($E$3 - $C$12^2/2) * (AA$2-Z$2) + $C$12*SQRT(AA$2-Z$2)*V3448)</f>
        <v>65.00753207711881</v>
      </c>
      <c r="AB3448" s="52">
        <f ca="1">AA3448 * EXP(($E$3 - $C$12^2/2) * (AB$2-AA$2) + $C$12*SQRT(AB$2-AA$2)*W3448)</f>
        <v>58.661096121050363</v>
      </c>
      <c r="AC3448" s="52">
        <f ca="1">AB3448 * EXP(($E$3 - $C$12^2/2) * (AC$2-AB$2) + $C$12*SQRT(AC$2-AB$2)*X3448)</f>
        <v>55.236570946853789</v>
      </c>
      <c r="AD3448" s="47"/>
      <c r="AE3448" s="3" t="s">
        <v>47</v>
      </c>
      <c r="AF3448" s="64">
        <f t="shared" ref="AF3448" ca="1" si="4358">($B$5*AF3450 + (1 + $B$6)*AF3449)*$B$2</f>
        <v>0</v>
      </c>
      <c r="AG3448" s="64">
        <f t="shared" ref="AG3448" ca="1" si="4359">($B$5*AG3450 + (1 + $B$6)*AG3449)*$B$2</f>
        <v>0</v>
      </c>
      <c r="AH3448" s="64">
        <f t="shared" ref="AH3448" ca="1" si="4360">($B$5*AH3450 + (1 + $B$6)*AH3449)*$B$2</f>
        <v>0</v>
      </c>
      <c r="AI3448" s="64">
        <f t="shared" ref="AI3448" ca="1" si="4361">($B$5*AI3450 + (1 + $B$6)*AI3449)*$B$2</f>
        <v>0</v>
      </c>
      <c r="AJ3448" s="64" cm="1">
        <f t="array" aca="1" ref="AJ3448" ca="1">($B$5*AJ3450 + (1 + $B$6)*AJ3449 + AND(NOT(AF3449:AJ3449)))*$B$2</f>
        <v>100000</v>
      </c>
      <c r="AK3448" s="73"/>
      <c r="AL3448" s="70"/>
    </row>
    <row r="3449" spans="6:38" ht="14.55" customHeight="1" x14ac:dyDescent="0.3">
      <c r="F3449" s="79"/>
      <c r="G3449" s="3">
        <v>3447</v>
      </c>
      <c r="H3449" s="61">
        <v>-1.7571759234036108</v>
      </c>
      <c r="I3449" s="61">
        <v>2.7690133147962275</v>
      </c>
      <c r="J3449" s="61">
        <v>-0.53905782667449875</v>
      </c>
      <c r="K3449" s="62">
        <v>-0.67077690306620119</v>
      </c>
      <c r="L3449" s="60">
        <f t="array" ref="L3449:O3449">TRANSPOSE(MMULT(Option!$B$25:$E$28, TRANSPOSE(H3449:K3449)))</f>
        <v>-1.7571759234036108</v>
      </c>
      <c r="M3449" s="60">
        <v>1.8349722537174147</v>
      </c>
      <c r="N3449" s="60">
        <v>-0.45123239219080791</v>
      </c>
      <c r="O3449" s="60">
        <v>-0.65740481341369439</v>
      </c>
      <c r="P3449" s="56" t="str">
        <f t="shared" si="4292"/>
        <v>690/2</v>
      </c>
      <c r="R3449" s="80"/>
      <c r="S3449" s="3" t="s">
        <v>31</v>
      </c>
      <c r="T3449" s="60">
        <f ca="1"/>
        <v>-8.5782515798631442E-2</v>
      </c>
      <c r="U3449" s="60">
        <f ca="1"/>
        <v>0.19158167219447741</v>
      </c>
      <c r="V3449" s="60">
        <f ca="1"/>
        <v>-1.1449913535076419</v>
      </c>
      <c r="W3449" s="60">
        <f ca="1"/>
        <v>-0.66717984493562998</v>
      </c>
      <c r="X3449" s="60">
        <f ca="1"/>
        <v>0.21932180592541262</v>
      </c>
      <c r="Y3449" s="52">
        <f ca="1">$B$13 * EXP(($E$3 - $C$13^2/2) * Y$2 + $C$13*SQRT(Y$2)*T3449)</f>
        <v>97.947873220826025</v>
      </c>
      <c r="Z3449" s="52">
        <f ca="1">Y3449 * EXP(($E$3 - $C$13^2/2) * (Z$2-Y$2) + $C$13*SQRT(Z$2-Y$2)*U3449)</f>
        <v>104.26230975646804</v>
      </c>
      <c r="AA3449" s="52">
        <f ca="1">Z3449 * EXP(($E$3 - $C$13^2/2) * (AA$2-Z$2) + $C$13*SQRT(AA$2-Z$2)*V3449)</f>
        <v>74.322410411262851</v>
      </c>
      <c r="AB3449" s="52">
        <f ca="1">AA3449 * EXP(($E$3 - $C$13^2/2) * (AB$2-AA$2) + $C$13*SQRT(AB$2-AA$2)*W3449)</f>
        <v>61.145640847748844</v>
      </c>
      <c r="AC3449" s="52">
        <f ca="1">AB3449 * EXP(($E$3 - $C$13^2/2) * (AC$2-AB$2) + $C$13*SQRT(AC$2-AB$2)*X3449)</f>
        <v>65.631457439662512</v>
      </c>
      <c r="AD3449" s="47"/>
      <c r="AE3449" s="3" t="s">
        <v>46</v>
      </c>
      <c r="AF3449" s="52" t="b">
        <f t="shared" ref="AF3449" ca="1" si="4362">AF3447 &gt;= $B$4</f>
        <v>0</v>
      </c>
      <c r="AG3449" s="52" t="b">
        <f t="array" aca="1" ref="AG3449" ca="1">AND(AG3447 &gt;= $B$4, NOT(OR($AF3449:AF3449)))</f>
        <v>0</v>
      </c>
      <c r="AH3449" s="52" t="b">
        <f t="array" aca="1" ref="AH3449" ca="1">AND(AH3447 &gt;= $B$4, NOT(OR($AF3449:AG3449)))</f>
        <v>0</v>
      </c>
      <c r="AI3449" s="52" t="b">
        <f t="array" aca="1" ref="AI3449" ca="1">AND(AI3447 &gt;= $B$4, NOT(OR($AF3449:AH3449)))</f>
        <v>0</v>
      </c>
      <c r="AJ3449" s="52" t="b">
        <f t="array" aca="1" ref="AJ3449" ca="1">AND(AJ3447 &gt;= $B$4, NOT(OR($AF3449:AI3449)))</f>
        <v>0</v>
      </c>
      <c r="AK3449" s="73"/>
      <c r="AL3449" s="70"/>
    </row>
    <row r="3450" spans="6:38" ht="14.55" customHeight="1" x14ac:dyDescent="0.3">
      <c r="F3450" s="79"/>
      <c r="G3450" s="3">
        <v>3448</v>
      </c>
      <c r="H3450" s="61">
        <v>0.75234828781884311</v>
      </c>
      <c r="I3450" s="61">
        <v>0.19217691230306388</v>
      </c>
      <c r="J3450" s="61">
        <v>0.4195543006086942</v>
      </c>
      <c r="K3450" s="62">
        <v>-1.2975927213186458</v>
      </c>
      <c r="L3450" s="60">
        <f t="array" ref="L3450:O3450">TRANSPOSE(MMULT(Option!$B$25:$E$28, TRANSPOSE(H3450:K3450)))</f>
        <v>0.75234828781884311</v>
      </c>
      <c r="M3450" s="60">
        <v>0.47707236461787333</v>
      </c>
      <c r="N3450" s="60">
        <v>0.71976180886625341</v>
      </c>
      <c r="O3450" s="60">
        <v>-0.67804036178074067</v>
      </c>
      <c r="P3450" s="56" t="str">
        <f t="shared" si="4292"/>
        <v>690/3</v>
      </c>
      <c r="R3450" s="80"/>
      <c r="S3450" s="3" t="s">
        <v>30</v>
      </c>
      <c r="T3450" s="60">
        <f ca="1"/>
        <v>-1.0250345296679846</v>
      </c>
      <c r="U3450" s="60">
        <f ca="1"/>
        <v>0.66246159506351421</v>
      </c>
      <c r="V3450" s="60">
        <f ca="1"/>
        <v>-0.78575862568969557</v>
      </c>
      <c r="W3450" s="60">
        <f ca="1"/>
        <v>-1.2778901538517387</v>
      </c>
      <c r="X3450" s="60">
        <f ca="1"/>
        <v>-1.2340235541782762</v>
      </c>
      <c r="Y3450" s="52">
        <f ca="1">$B$14 * EXP(($E$3 - $C$14^2/2) * Y$2 + $C$14*SQRT(Y$2)*T3450)</f>
        <v>73.896083339762711</v>
      </c>
      <c r="Z3450" s="52">
        <f ca="1">Y3450 * EXP(($E$3 - $C$14^2/2) * (Z$2-Y$2) + $C$14*SQRT(Z$2-Y$2)*U3450)</f>
        <v>90.594934927327131</v>
      </c>
      <c r="AA3450" s="52">
        <f ca="1">Z3450 * EXP(($E$3 - $C$14^2/2) * (AA$2-Z$2) + $C$14*SQRT(AA$2-Z$2)*V3450)</f>
        <v>71.928366777442122</v>
      </c>
      <c r="AB3450" s="52">
        <f ca="1">AA3450 * EXP(($E$3 - $C$14^2/2) * (AB$2-AA$2) + $C$14*SQRT(AB$2-AA$2)*W3450)</f>
        <v>49.2694233073099</v>
      </c>
      <c r="AC3450" s="52">
        <f ca="1">AB3450 * EXP(($E$3 - $C$14^2/2) * (AC$2-AB$2) + $C$14*SQRT(AC$2-AB$2)*X3450)</f>
        <v>34.195587165360976</v>
      </c>
      <c r="AD3450" s="47"/>
      <c r="AE3450" s="3" t="s">
        <v>68</v>
      </c>
      <c r="AF3450" s="52" t="b">
        <f ca="1">AND(AF3447&gt;$B$3, NOT(OR($AF3449:AF3449)))</f>
        <v>0</v>
      </c>
      <c r="AG3450" s="52" t="b">
        <f ca="1">AND(AG3447&gt;$B$3, NOT(OR($AF3449:AG3449)))</f>
        <v>0</v>
      </c>
      <c r="AH3450" s="52" t="b">
        <f ca="1">AND(AH3447&gt;$B$3, NOT(OR($AF3449:AH3449)))</f>
        <v>0</v>
      </c>
      <c r="AI3450" s="52" t="b">
        <f ca="1">AND(AI3447&gt;$B$3, NOT(OR($AF3449:AI3449)))</f>
        <v>0</v>
      </c>
      <c r="AJ3450" s="52" t="b">
        <f ca="1">AND(AJ3447&gt;$B$3, NOT(OR($AF3449:AJ3449)))</f>
        <v>0</v>
      </c>
      <c r="AK3450" s="74"/>
      <c r="AL3450" s="70"/>
    </row>
    <row r="3451" spans="6:38" ht="14.55" customHeight="1" x14ac:dyDescent="0.3">
      <c r="F3451" s="79"/>
      <c r="G3451" s="3">
        <v>3449</v>
      </c>
      <c r="H3451" s="61">
        <v>0.25519600580014867</v>
      </c>
      <c r="I3451" s="61">
        <v>-1.4584340499451329</v>
      </c>
      <c r="J3451" s="61">
        <v>1.3550049239392854</v>
      </c>
      <c r="K3451" s="62">
        <v>-0.68263828340451826</v>
      </c>
      <c r="L3451" s="60">
        <f t="array" ref="L3451:O3451">TRANSPOSE(MMULT(Option!$B$25:$E$28, TRANSPOSE(H3451:K3451)))</f>
        <v>0.25519600580014867</v>
      </c>
      <c r="M3451" s="60">
        <v>-1.2345984836748563</v>
      </c>
      <c r="N3451" s="60">
        <v>0.91028518431339989</v>
      </c>
      <c r="O3451" s="60">
        <v>-0.59993589973129657</v>
      </c>
      <c r="P3451" s="56" t="str">
        <f t="shared" si="4292"/>
        <v>690/4</v>
      </c>
      <c r="R3451" s="80">
        <v>863</v>
      </c>
      <c r="S3451" s="3" t="s">
        <v>28</v>
      </c>
      <c r="T3451" s="60">
        <f t="array" aca="1" ref="T3451:T3454" ca="1">TRANSPOSE(OFFSET($L$3, MATCH($R3451 &amp; "/" &amp; T$2, $P$3:$P$5002, 0) - 1, 0, 1, $E$1))</f>
        <v>-0.83693242331272233</v>
      </c>
      <c r="U3451" s="60">
        <f t="array" aca="1" ref="U3451:U3454" ca="1">TRANSPOSE(OFFSET($L$3, MATCH($R3451 &amp; "/" &amp; U$2, $P$3:$P$5002, 0) - 1, 0, 1, $E$1))</f>
        <v>-1.3717416748955544</v>
      </c>
      <c r="V3451" s="60">
        <f t="array" aca="1" ref="V3451:V3454" ca="1">TRANSPOSE(OFFSET($L$3, MATCH($R3451 &amp; "/" &amp; V$2, $P$3:$P$5002, 0) - 1, 0, 1, $E$1))</f>
        <v>-0.64476220535602902</v>
      </c>
      <c r="W3451" s="60">
        <f t="array" aca="1" ref="W3451:W3454" ca="1">TRANSPOSE(OFFSET($L$3, MATCH($R3451 &amp; "/" &amp; W$2, $P$3:$P$5002, 0) - 1, 0, 1, $E$1))</f>
        <v>-0.63474570492984561</v>
      </c>
      <c r="X3451" s="60">
        <f t="array" aca="1" ref="X3451:X3454" ca="1">TRANSPOSE(OFFSET($L$3, MATCH($R3451 &amp; "/" &amp; X$2, $P$3:$P$5002, 0) - 1, 0, 1, $E$1))</f>
        <v>0.34227507196968054</v>
      </c>
      <c r="Y3451" s="52">
        <f ca="1">$B$11 * EXP(($E$3 - $C$11^2/2) * Y$2 + $C$11*SQRT(Y$2)*T3451)</f>
        <v>78.185988710212214</v>
      </c>
      <c r="Z3451" s="52">
        <f ca="1">Y3451 * EXP(($E$3 - $C$11^2/2) * (Z$2-Y$2) + $C$11*SQRT(Z$2-Y$2)*U3451)</f>
        <v>52.068905986989193</v>
      </c>
      <c r="AA3451" s="52">
        <f ca="1">Z3451 * EXP(($E$3 - $C$11^2/2) * (AA$2-Z$2) + $C$11*SQRT(AA$2-Z$2)*V3451)</f>
        <v>43.126570622439296</v>
      </c>
      <c r="AB3451" s="52">
        <f ca="1">AA3451 * EXP(($E$3 - $C$11^2/2) * (AB$2-AA$2) + $C$11*SQRT(AB$2-AA$2)*W3451)</f>
        <v>35.827493855217277</v>
      </c>
      <c r="AC3451" s="52">
        <f ca="1">AB3451 * EXP(($E$3 - $C$11^2/2) * (AC$2-AB$2) + $C$11*SQRT(AC$2-AB$2)*X3451)</f>
        <v>39.900869076748506</v>
      </c>
      <c r="AD3451" s="47"/>
      <c r="AE3451" s="3" t="s">
        <v>69</v>
      </c>
      <c r="AF3451" s="20" cm="1">
        <f t="array" aca="1" ref="AF3451" ca="1">MIN(Y3451:Y3454 / $D$11:$D$14)</f>
        <v>0.63386532515807514</v>
      </c>
      <c r="AG3451" s="20" cm="1">
        <f t="array" aca="1" ref="AG3451" ca="1">MIN(Z3451:Z3454 / $D$11:$D$14)</f>
        <v>0.47243635192546207</v>
      </c>
      <c r="AH3451" s="20" cm="1">
        <f t="array" aca="1" ref="AH3451" ca="1">MIN(AA3451:AA3454 / $D$11:$D$14)</f>
        <v>0.37493828011808811</v>
      </c>
      <c r="AI3451" s="20" cm="1">
        <f t="array" aca="1" ref="AI3451" ca="1">MIN(AB3451:AB3454 / $D$11:$D$14)</f>
        <v>0.33479222865150982</v>
      </c>
      <c r="AJ3451" s="20" cm="1">
        <f t="array" aca="1" ref="AJ3451" ca="1">MIN(AC3451:AC3454 / $D$11:$D$14)</f>
        <v>0.34528006320899562</v>
      </c>
      <c r="AK3451" s="72">
        <f t="array" aca="1" ref="AK3451" ca="1">SUMPRODUCT(AF3452:AJ3452, EXP(-$E$3*$AF$2:$AJ$2))</f>
        <v>77880.078307140488</v>
      </c>
      <c r="AL3451" s="70">
        <f ca="1">MAX(AC3452 - $D$11, 0) * EXP(-$E$2*$E$3)</f>
        <v>0</v>
      </c>
    </row>
    <row r="3452" spans="6:38" ht="14.55" customHeight="1" x14ac:dyDescent="0.3">
      <c r="F3452" s="79"/>
      <c r="G3452" s="3">
        <v>3450</v>
      </c>
      <c r="H3452" s="61">
        <v>-1.277562170548429</v>
      </c>
      <c r="I3452" s="61">
        <v>2.1095322881689298</v>
      </c>
      <c r="J3452" s="61">
        <v>0.53403894535477858</v>
      </c>
      <c r="K3452" s="62">
        <v>-1.5916606083082219</v>
      </c>
      <c r="L3452" s="60">
        <f t="array" ref="L3452:O3452">TRANSPOSE(MMULT(Option!$B$25:$E$28, TRANSPOSE(H3452:K3452)))</f>
        <v>-1.277562170548429</v>
      </c>
      <c r="M3452" s="60">
        <v>1.4223934100781317</v>
      </c>
      <c r="N3452" s="60">
        <v>0.51043213530752107</v>
      </c>
      <c r="O3452" s="60">
        <v>-1.217402630037421</v>
      </c>
      <c r="P3452" s="56" t="str">
        <f t="shared" si="4292"/>
        <v>690/5</v>
      </c>
      <c r="R3452" s="80"/>
      <c r="S3452" s="3" t="s">
        <v>29</v>
      </c>
      <c r="T3452" s="60">
        <f ca="1"/>
        <v>0.11903969322488789</v>
      </c>
      <c r="U3452" s="60">
        <f ca="1"/>
        <v>-0.53171435773397657</v>
      </c>
      <c r="V3452" s="60">
        <f ca="1"/>
        <v>-0.7740036089992528</v>
      </c>
      <c r="W3452" s="60">
        <f ca="1"/>
        <v>-0.29813211584661209</v>
      </c>
      <c r="X3452" s="60">
        <f ca="1"/>
        <v>-0.23845753303396633</v>
      </c>
      <c r="Y3452" s="52">
        <f ca="1">$B$12 * EXP(($E$3 - $C$12^2/2) * Y$2 + $C$12*SQRT(Y$2)*T3452)</f>
        <v>104.15519994859514</v>
      </c>
      <c r="Z3452" s="52">
        <f ca="1">Y3452 * EXP(($E$3 - $C$12^2/2) * (Z$2-Y$2) + $C$12*SQRT(Z$2-Y$2)*U3452)</f>
        <v>89.243428405273193</v>
      </c>
      <c r="AA3452" s="52">
        <f ca="1">Z3452 * EXP(($E$3 - $C$12^2/2) * (AA$2-Z$2) + $C$12*SQRT(AA$2-Z$2)*V3452)</f>
        <v>71.105643226626952</v>
      </c>
      <c r="AB3452" s="52">
        <f ca="1">AA3452 * EXP(($E$3 - $C$12^2/2) * (AB$2-AA$2) + $C$12*SQRT(AB$2-AA$2)*W3452)</f>
        <v>65.348015292567112</v>
      </c>
      <c r="AC3452" s="52">
        <f ca="1">AB3452 * EXP(($E$3 - $C$12^2/2) * (AC$2-AB$2) + $C$12*SQRT(AC$2-AB$2)*X3452)</f>
        <v>61.141436367197628</v>
      </c>
      <c r="AD3452" s="47"/>
      <c r="AE3452" s="3" t="s">
        <v>47</v>
      </c>
      <c r="AF3452" s="64">
        <f t="shared" ref="AF3452" ca="1" si="4363">($B$5*AF3454 + (1 + $B$6)*AF3453)*$B$2</f>
        <v>0</v>
      </c>
      <c r="AG3452" s="64">
        <f t="shared" ref="AG3452" ca="1" si="4364">($B$5*AG3454 + (1 + $B$6)*AG3453)*$B$2</f>
        <v>0</v>
      </c>
      <c r="AH3452" s="64">
        <f t="shared" ref="AH3452" ca="1" si="4365">($B$5*AH3454 + (1 + $B$6)*AH3453)*$B$2</f>
        <v>0</v>
      </c>
      <c r="AI3452" s="64">
        <f t="shared" ref="AI3452" ca="1" si="4366">($B$5*AI3454 + (1 + $B$6)*AI3453)*$B$2</f>
        <v>0</v>
      </c>
      <c r="AJ3452" s="64" cm="1">
        <f t="array" aca="1" ref="AJ3452" ca="1">($B$5*AJ3454 + (1 + $B$6)*AJ3453 + AND(NOT(AF3453:AJ3453)))*$B$2</f>
        <v>100000</v>
      </c>
      <c r="AK3452" s="73"/>
      <c r="AL3452" s="70"/>
    </row>
    <row r="3453" spans="6:38" ht="14.55" customHeight="1" x14ac:dyDescent="0.3">
      <c r="F3453" s="79"/>
      <c r="G3453" s="3">
        <v>3451</v>
      </c>
      <c r="H3453" s="61">
        <v>-0.96770001339909861</v>
      </c>
      <c r="I3453" s="61">
        <v>0.87388236046890544</v>
      </c>
      <c r="J3453" s="61">
        <v>0.98861762745124016</v>
      </c>
      <c r="K3453" s="62">
        <v>1.0261614259820713</v>
      </c>
      <c r="L3453" s="60">
        <f t="array" ref="L3453:O3453">TRANSPOSE(MMULT(Option!$B$25:$E$28, TRANSPOSE(H3453:K3453)))</f>
        <v>-0.96770001339909861</v>
      </c>
      <c r="M3453" s="60">
        <v>0.41384640770744929</v>
      </c>
      <c r="N3453" s="60">
        <v>0.71006892593261273</v>
      </c>
      <c r="O3453" s="60">
        <v>0.91346666094206075</v>
      </c>
      <c r="P3453" s="56" t="str">
        <f t="shared" si="4292"/>
        <v>691/1</v>
      </c>
      <c r="R3453" s="80"/>
      <c r="S3453" s="3" t="s">
        <v>31</v>
      </c>
      <c r="T3453" s="60">
        <f ca="1"/>
        <v>-1.5363958933191331</v>
      </c>
      <c r="U3453" s="60">
        <f ca="1"/>
        <v>-0.99644492681926411</v>
      </c>
      <c r="V3453" s="60">
        <f ca="1"/>
        <v>-0.7871386895593071</v>
      </c>
      <c r="W3453" s="60">
        <f ca="1"/>
        <v>-0.3941709987998645</v>
      </c>
      <c r="X3453" s="60">
        <f ca="1"/>
        <v>8.6152462342637973E-2</v>
      </c>
      <c r="Y3453" s="52">
        <f ca="1">$B$13 * EXP(($E$3 - $C$13^2/2) * Y$2 + $C$13*SQRT(Y$2)*T3453)</f>
        <v>63.386532515807517</v>
      </c>
      <c r="Z3453" s="52">
        <f ca="1">Y3453 * EXP(($E$3 - $C$13^2/2) * (Z$2-Y$2) + $C$13*SQRT(Z$2-Y$2)*U3453)</f>
        <v>47.243635192546208</v>
      </c>
      <c r="AA3453" s="52">
        <f ca="1">Z3453 * EXP(($E$3 - $C$13^2/2) * (AA$2-Z$2) + $C$13*SQRT(AA$2-Z$2)*V3453)</f>
        <v>37.493828011808809</v>
      </c>
      <c r="AB3453" s="52">
        <f ca="1">AA3453 * EXP(($E$3 - $C$13^2/2) * (AB$2-AA$2) + $C$13*SQRT(AB$2-AA$2)*W3453)</f>
        <v>33.47922286515098</v>
      </c>
      <c r="AC3453" s="52">
        <f ca="1">AB3453 * EXP(($E$3 - $C$13^2/2) * (AC$2-AB$2) + $C$13*SQRT(AC$2-AB$2)*X3453)</f>
        <v>34.528006320899564</v>
      </c>
      <c r="AD3453" s="47"/>
      <c r="AE3453" s="3" t="s">
        <v>46</v>
      </c>
      <c r="AF3453" s="52" t="b">
        <f t="shared" ref="AF3453" ca="1" si="4367">AF3451 &gt;= $B$4</f>
        <v>0</v>
      </c>
      <c r="AG3453" s="52" t="b">
        <f t="array" aca="1" ref="AG3453" ca="1">AND(AG3451 &gt;= $B$4, NOT(OR($AF3453:AF3453)))</f>
        <v>0</v>
      </c>
      <c r="AH3453" s="52" t="b">
        <f t="array" aca="1" ref="AH3453" ca="1">AND(AH3451 &gt;= $B$4, NOT(OR($AF3453:AG3453)))</f>
        <v>0</v>
      </c>
      <c r="AI3453" s="52" t="b">
        <f t="array" aca="1" ref="AI3453" ca="1">AND(AI3451 &gt;= $B$4, NOT(OR($AF3453:AH3453)))</f>
        <v>0</v>
      </c>
      <c r="AJ3453" s="52" t="b">
        <f t="array" aca="1" ref="AJ3453" ca="1">AND(AJ3451 &gt;= $B$4, NOT(OR($AF3453:AI3453)))</f>
        <v>0</v>
      </c>
      <c r="AK3453" s="73"/>
      <c r="AL3453" s="70"/>
    </row>
    <row r="3454" spans="6:38" ht="14.55" customHeight="1" x14ac:dyDescent="0.3">
      <c r="F3454" s="79"/>
      <c r="G3454" s="3">
        <v>3452</v>
      </c>
      <c r="H3454" s="61">
        <v>-1.1479467289748557</v>
      </c>
      <c r="I3454" s="61">
        <v>0.78093795350148154</v>
      </c>
      <c r="J3454" s="61">
        <v>1.5857586758355564</v>
      </c>
      <c r="K3454" s="62">
        <v>0.40943533018206213</v>
      </c>
      <c r="L3454" s="60">
        <f t="array" ref="L3454:O3454">TRANSPOSE(MMULT(Option!$B$25:$E$28, TRANSPOSE(H3454:K3454)))</f>
        <v>-1.1479467289748557</v>
      </c>
      <c r="M3454" s="60">
        <v>0.25656276540694634</v>
      </c>
      <c r="N3454" s="60">
        <v>1.1381066742360459</v>
      </c>
      <c r="O3454" s="60">
        <v>0.40544673851143953</v>
      </c>
      <c r="P3454" s="56" t="str">
        <f t="shared" si="4292"/>
        <v>691/2</v>
      </c>
      <c r="R3454" s="80"/>
      <c r="S3454" s="3" t="s">
        <v>30</v>
      </c>
      <c r="T3454" s="60">
        <f ca="1"/>
        <v>-0.18659514195946852</v>
      </c>
      <c r="U3454" s="60">
        <f ca="1"/>
        <v>-1.1862044201389961</v>
      </c>
      <c r="V3454" s="60">
        <f ca="1"/>
        <v>-1.3671941997938859</v>
      </c>
      <c r="W3454" s="60">
        <f ca="1"/>
        <v>0.68981367825308459</v>
      </c>
      <c r="X3454" s="60">
        <f ca="1"/>
        <v>-0.61328124634768855</v>
      </c>
      <c r="Y3454" s="52">
        <f ca="1">$B$14 * EXP(($E$3 - $C$14^2/2) * Y$2 + $C$14*SQRT(Y$2)*T3454)</f>
        <v>95.029906127229239</v>
      </c>
      <c r="Z3454" s="52">
        <f ca="1">Y3454 * EXP(($E$3 - $C$14^2/2) * (Z$2-Y$2) + $C$14*SQRT(Z$2-Y$2)*U3454)</f>
        <v>66.908787907144458</v>
      </c>
      <c r="AA3454" s="52">
        <f ca="1">Z3454 * EXP(($E$3 - $C$14^2/2) * (AA$2-Z$2) + $C$14*SQRT(AA$2-Z$2)*V3454)</f>
        <v>44.619547931012008</v>
      </c>
      <c r="AB3454" s="52">
        <f ca="1">AA3454 * EXP(($E$3 - $C$14^2/2) * (AB$2-AA$2) + $C$14*SQRT(AB$2-AA$2)*W3454)</f>
        <v>55.153276845449781</v>
      </c>
      <c r="AC3454" s="52">
        <f ca="1">AB3454 * EXP(($E$3 - $C$14^2/2) * (AC$2-AB$2) + $C$14*SQRT(AC$2-AB$2)*X3454)</f>
        <v>46.114700728654945</v>
      </c>
      <c r="AD3454" s="47"/>
      <c r="AE3454" s="3" t="s">
        <v>68</v>
      </c>
      <c r="AF3454" s="52" t="b">
        <f ca="1">AND(AF3451&gt;$B$3, NOT(OR($AF3453:AF3453)))</f>
        <v>0</v>
      </c>
      <c r="AG3454" s="52" t="b">
        <f ca="1">AND(AG3451&gt;$B$3, NOT(OR($AF3453:AG3453)))</f>
        <v>0</v>
      </c>
      <c r="AH3454" s="52" t="b">
        <f ca="1">AND(AH3451&gt;$B$3, NOT(OR($AF3453:AH3453)))</f>
        <v>0</v>
      </c>
      <c r="AI3454" s="52" t="b">
        <f ca="1">AND(AI3451&gt;$B$3, NOT(OR($AF3453:AI3453)))</f>
        <v>0</v>
      </c>
      <c r="AJ3454" s="52" t="b">
        <f ca="1">AND(AJ3451&gt;$B$3, NOT(OR($AF3453:AJ3453)))</f>
        <v>0</v>
      </c>
      <c r="AK3454" s="74"/>
      <c r="AL3454" s="70"/>
    </row>
    <row r="3455" spans="6:38" ht="14.55" customHeight="1" x14ac:dyDescent="0.3">
      <c r="F3455" s="79"/>
      <c r="G3455" s="3">
        <v>3453</v>
      </c>
      <c r="H3455" s="61">
        <v>-0.60084607560893644</v>
      </c>
      <c r="I3455" s="61">
        <v>1.1100936943143815</v>
      </c>
      <c r="J3455" s="61">
        <v>0.91310046883280183</v>
      </c>
      <c r="K3455" s="62">
        <v>1.4810083642911585E-2</v>
      </c>
      <c r="L3455" s="60">
        <f t="array" ref="L3455:O3455">TRANSPOSE(MMULT(Option!$B$25:$E$28, TRANSPOSE(H3455:K3455)))</f>
        <v>-0.60084607560893644</v>
      </c>
      <c r="M3455" s="60">
        <v>0.7770792462941899</v>
      </c>
      <c r="N3455" s="60">
        <v>0.85233766721044502</v>
      </c>
      <c r="O3455" s="60">
        <v>0.2412538952370008</v>
      </c>
      <c r="P3455" s="56" t="str">
        <f t="shared" si="4292"/>
        <v>691/3</v>
      </c>
      <c r="R3455" s="80">
        <v>864</v>
      </c>
      <c r="S3455" s="3" t="s">
        <v>28</v>
      </c>
      <c r="T3455" s="60">
        <f t="array" aca="1" ref="T3455:T3458" ca="1">TRANSPOSE(OFFSET($L$3, MATCH($R3455 &amp; "/" &amp; T$2, $P$3:$P$5002, 0) - 1, 0, 1, $E$1))</f>
        <v>-0.94351910443502651</v>
      </c>
      <c r="U3455" s="60">
        <f t="array" aca="1" ref="U3455:U3458" ca="1">TRANSPOSE(OFFSET($L$3, MATCH($R3455 &amp; "/" &amp; U$2, $P$3:$P$5002, 0) - 1, 0, 1, $E$1))</f>
        <v>-0.83029529407644453</v>
      </c>
      <c r="V3455" s="60">
        <f t="array" aca="1" ref="V3455:V3458" ca="1">TRANSPOSE(OFFSET($L$3, MATCH($R3455 &amp; "/" &amp; V$2, $P$3:$P$5002, 0) - 1, 0, 1, $E$1))</f>
        <v>0.3626274813441468</v>
      </c>
      <c r="W3455" s="60">
        <f t="array" aca="1" ref="W3455:W3458" ca="1">TRANSPOSE(OFFSET($L$3, MATCH($R3455 &amp; "/" &amp; W$2, $P$3:$P$5002, 0) - 1, 0, 1, $E$1))</f>
        <v>-0.88369482835089153</v>
      </c>
      <c r="X3455" s="60">
        <f t="array" aca="1" ref="X3455:X3458" ca="1">TRANSPOSE(OFFSET($L$3, MATCH($R3455 &amp; "/" &amp; X$2, $P$3:$P$5002, 0) - 1, 0, 1, $E$1))</f>
        <v>0.57272743554594752</v>
      </c>
      <c r="Y3455" s="52">
        <f ca="1">$B$11 * EXP(($E$3 - $C$11^2/2) * Y$2 + $C$11*SQRT(Y$2)*T3455)</f>
        <v>75.725461753093612</v>
      </c>
      <c r="Z3455" s="52">
        <f ca="1">Y3455 * EXP(($E$3 - $C$11^2/2) * (Z$2-Y$2) + $C$11*SQRT(Z$2-Y$2)*U3455)</f>
        <v>59.324707179215885</v>
      </c>
      <c r="AA3455" s="52">
        <f ca="1">Z3455 * EXP(($E$3 - $C$11^2/2) * (AA$2-Z$2) + $C$11*SQRT(AA$2-Z$2)*V3455)</f>
        <v>66.474213851941812</v>
      </c>
      <c r="AB3455" s="52">
        <f ca="1">AA3455 * EXP(($E$3 - $C$11^2/2) * (AB$2-AA$2) + $C$11*SQRT(AB$2-AA$2)*W3455)</f>
        <v>51.249489773637933</v>
      </c>
      <c r="AC3455" s="52">
        <f ca="1">AB3455 * EXP(($E$3 - $C$11^2/2) * (AC$2-AB$2) + $C$11*SQRT(AC$2-AB$2)*X3455)</f>
        <v>61.161866138447813</v>
      </c>
      <c r="AD3455" s="47"/>
      <c r="AE3455" s="3" t="s">
        <v>69</v>
      </c>
      <c r="AF3455" s="20" cm="1">
        <f t="array" aca="1" ref="AF3455" ca="1">MIN(Y3455:Y3458 / $D$11:$D$14)</f>
        <v>0.68559549533814201</v>
      </c>
      <c r="AG3455" s="20" cm="1">
        <f t="array" aca="1" ref="AG3455" ca="1">MIN(Z3455:Z3458 / $D$11:$D$14)</f>
        <v>0.52448218391892099</v>
      </c>
      <c r="AH3455" s="20" cm="1">
        <f t="array" aca="1" ref="AH3455" ca="1">MIN(AA3455:AA3458 / $D$11:$D$14)</f>
        <v>0.33056521205009143</v>
      </c>
      <c r="AI3455" s="20" cm="1">
        <f t="array" aca="1" ref="AI3455" ca="1">MIN(AB3455:AB3458 / $D$11:$D$14)</f>
        <v>0.34835932075536502</v>
      </c>
      <c r="AJ3455" s="20" cm="1">
        <f t="array" aca="1" ref="AJ3455" ca="1">MIN(AC3455:AC3458 / $D$11:$D$14)</f>
        <v>0.39725085799441573</v>
      </c>
      <c r="AK3455" s="72">
        <f t="array" aca="1" ref="AK3455" ca="1">SUMPRODUCT(AF3456:AJ3456, EXP(-$E$3*$AF$2:$AJ$2))</f>
        <v>77880.078307140488</v>
      </c>
      <c r="AL3455" s="70">
        <f ca="1">MAX(AC3456 - $D$11, 0) * EXP(-$E$2*$E$3)</f>
        <v>91.805176039431473</v>
      </c>
    </row>
    <row r="3456" spans="6:38" ht="14.55" customHeight="1" x14ac:dyDescent="0.3">
      <c r="F3456" s="79"/>
      <c r="G3456" s="3">
        <v>3454</v>
      </c>
      <c r="H3456" s="61">
        <v>0.50278794409922789</v>
      </c>
      <c r="I3456" s="61">
        <v>1.4851544523051778</v>
      </c>
      <c r="J3456" s="61">
        <v>-0.52897759280688894</v>
      </c>
      <c r="K3456" s="62">
        <v>0.18430819961010331</v>
      </c>
      <c r="L3456" s="60">
        <f t="array" ref="L3456:O3456">TRANSPOSE(MMULT(Option!$B$25:$E$28, TRANSPOSE(H3456:K3456)))</f>
        <v>0.50278794409922789</v>
      </c>
      <c r="M3456" s="60">
        <v>1.5622817169175232</v>
      </c>
      <c r="N3456" s="60">
        <v>0.12541355888009903</v>
      </c>
      <c r="O3456" s="60">
        <v>0.64460616154242101</v>
      </c>
      <c r="P3456" s="56" t="str">
        <f t="shared" si="4292"/>
        <v>691/4</v>
      </c>
      <c r="R3456" s="80"/>
      <c r="S3456" s="3" t="s">
        <v>29</v>
      </c>
      <c r="T3456" s="60">
        <f ca="1"/>
        <v>0.31362120489928735</v>
      </c>
      <c r="U3456" s="60">
        <f ca="1"/>
        <v>1.7295306911119439</v>
      </c>
      <c r="V3456" s="60">
        <f ca="1"/>
        <v>0.53827149594246737</v>
      </c>
      <c r="W3456" s="60">
        <f ca="1"/>
        <v>0.20271914291998916</v>
      </c>
      <c r="X3456" s="60">
        <f ca="1"/>
        <v>-0.27155890154288431</v>
      </c>
      <c r="Y3456" s="52">
        <f ca="1">$B$12 * EXP(($E$3 - $C$12^2/2) * Y$2 + $C$12*SQRT(Y$2)*T3456)</f>
        <v>110.41616524646025</v>
      </c>
      <c r="Z3456" s="52">
        <f ca="1">Y3456 * EXP(($E$3 - $C$12^2/2) * (Z$2-Y$2) + $C$12*SQRT(Z$2-Y$2)*U3456)</f>
        <v>186.44117145969378</v>
      </c>
      <c r="AA3456" s="52">
        <f ca="1">Z3456 * EXP(($E$3 - $C$12^2/2) * (AA$2-Z$2) + $C$12*SQRT(AA$2-Z$2)*V3456)</f>
        <v>220.21342804810607</v>
      </c>
      <c r="AB3456" s="52">
        <f ca="1">AA3456 * EXP(($E$3 - $C$12^2/2) * (AB$2-AA$2) + $C$12*SQRT(AB$2-AA$2)*W3456)</f>
        <v>235.19452705980748</v>
      </c>
      <c r="AC3456" s="52">
        <f ca="1">AB3456 * EXP(($E$3 - $C$12^2/2) * (AC$2-AB$2) + $C$12*SQRT(AC$2-AB$2)*X3456)</f>
        <v>217.88017941812245</v>
      </c>
      <c r="AD3456" s="47"/>
      <c r="AE3456" s="3" t="s">
        <v>47</v>
      </c>
      <c r="AF3456" s="64">
        <f t="shared" ref="AF3456" ca="1" si="4368">($B$5*AF3458 + (1 + $B$6)*AF3457)*$B$2</f>
        <v>0</v>
      </c>
      <c r="AG3456" s="64">
        <f t="shared" ref="AG3456" ca="1" si="4369">($B$5*AG3458 + (1 + $B$6)*AG3457)*$B$2</f>
        <v>0</v>
      </c>
      <c r="AH3456" s="64">
        <f t="shared" ref="AH3456" ca="1" si="4370">($B$5*AH3458 + (1 + $B$6)*AH3457)*$B$2</f>
        <v>0</v>
      </c>
      <c r="AI3456" s="64">
        <f t="shared" ref="AI3456" ca="1" si="4371">($B$5*AI3458 + (1 + $B$6)*AI3457)*$B$2</f>
        <v>0</v>
      </c>
      <c r="AJ3456" s="64" cm="1">
        <f t="array" aca="1" ref="AJ3456" ca="1">($B$5*AJ3458 + (1 + $B$6)*AJ3457 + AND(NOT(AF3457:AJ3457)))*$B$2</f>
        <v>100000</v>
      </c>
      <c r="AK3456" s="73"/>
      <c r="AL3456" s="70"/>
    </row>
    <row r="3457" spans="6:38" ht="14.55" customHeight="1" x14ac:dyDescent="0.3">
      <c r="F3457" s="79"/>
      <c r="G3457" s="3">
        <v>3455</v>
      </c>
      <c r="H3457" s="61">
        <v>0.81892167608927746</v>
      </c>
      <c r="I3457" s="61">
        <v>-1.2006499910254509</v>
      </c>
      <c r="J3457" s="61">
        <v>-0.15675126315535176</v>
      </c>
      <c r="K3457" s="62">
        <v>-0.82927350750024476</v>
      </c>
      <c r="L3457" s="60">
        <f t="array" ref="L3457:O3457">TRANSPOSE(MMULT(Option!$B$25:$E$28, TRANSPOSE(H3457:K3457)))</f>
        <v>0.81892167608927746</v>
      </c>
      <c r="M3457" s="60">
        <v>-0.7728452229687246</v>
      </c>
      <c r="N3457" s="60">
        <v>-0.1245115113416877</v>
      </c>
      <c r="O3457" s="60">
        <v>-0.72757741794909958</v>
      </c>
      <c r="P3457" s="56" t="str">
        <f t="shared" si="4292"/>
        <v>691/5</v>
      </c>
      <c r="R3457" s="80"/>
      <c r="S3457" s="3" t="s">
        <v>31</v>
      </c>
      <c r="T3457" s="60">
        <f ca="1"/>
        <v>-1.0682103825455604</v>
      </c>
      <c r="U3457" s="60">
        <f ca="1"/>
        <v>-1.1162690156726554</v>
      </c>
      <c r="V3457" s="60">
        <f ca="1"/>
        <v>-1.5553583545840151</v>
      </c>
      <c r="W3457" s="60">
        <f ca="1"/>
        <v>0.1581017494861392</v>
      </c>
      <c r="X3457" s="60">
        <f ca="1"/>
        <v>0.42111162420695814</v>
      </c>
      <c r="Y3457" s="52">
        <f ca="1">$B$13 * EXP(($E$3 - $C$13^2/2) * Y$2 + $C$13*SQRT(Y$2)*T3457)</f>
        <v>72.945097651578038</v>
      </c>
      <c r="Z3457" s="52">
        <f ca="1">Y3457 * EXP(($E$3 - $C$13^2/2) * (Z$2-Y$2) + $C$13*SQRT(Z$2-Y$2)*U3457)</f>
        <v>52.448218391892098</v>
      </c>
      <c r="AA3457" s="52">
        <f ca="1">Z3457 * EXP(($E$3 - $C$13^2/2) * (AA$2-Z$2) + $C$13*SQRT(AA$2-Z$2)*V3457)</f>
        <v>33.05652120500914</v>
      </c>
      <c r="AB3457" s="52">
        <f ca="1">AA3457 * EXP(($E$3 - $C$13^2/2) * (AB$2-AA$2) + $C$13*SQRT(AB$2-AA$2)*W3457)</f>
        <v>34.835932075536505</v>
      </c>
      <c r="AC3457" s="52">
        <f ca="1">AB3457 * EXP(($E$3 - $C$13^2/2) * (AC$2-AB$2) + $C$13*SQRT(AC$2-AB$2)*X3457)</f>
        <v>39.725085799441572</v>
      </c>
      <c r="AD3457" s="47"/>
      <c r="AE3457" s="3" t="s">
        <v>46</v>
      </c>
      <c r="AF3457" s="52" t="b">
        <f t="shared" ref="AF3457" ca="1" si="4372">AF3455 &gt;= $B$4</f>
        <v>0</v>
      </c>
      <c r="AG3457" s="52" t="b">
        <f t="array" aca="1" ref="AG3457" ca="1">AND(AG3455 &gt;= $B$4, NOT(OR($AF3457:AF3457)))</f>
        <v>0</v>
      </c>
      <c r="AH3457" s="52" t="b">
        <f t="array" aca="1" ref="AH3457" ca="1">AND(AH3455 &gt;= $B$4, NOT(OR($AF3457:AG3457)))</f>
        <v>0</v>
      </c>
      <c r="AI3457" s="52" t="b">
        <f t="array" aca="1" ref="AI3457" ca="1">AND(AI3455 &gt;= $B$4, NOT(OR($AF3457:AH3457)))</f>
        <v>0</v>
      </c>
      <c r="AJ3457" s="52" t="b">
        <f t="array" aca="1" ref="AJ3457" ca="1">AND(AJ3455 &gt;= $B$4, NOT(OR($AF3457:AI3457)))</f>
        <v>0</v>
      </c>
      <c r="AK3457" s="73"/>
      <c r="AL3457" s="70"/>
    </row>
    <row r="3458" spans="6:38" ht="14.55" customHeight="1" x14ac:dyDescent="0.3">
      <c r="F3458" s="79"/>
      <c r="G3458" s="3">
        <v>3456</v>
      </c>
      <c r="H3458" s="61">
        <v>1.5023484364762123</v>
      </c>
      <c r="I3458" s="61">
        <v>0.86339053458854331</v>
      </c>
      <c r="J3458" s="61">
        <v>-0.55425470046413261</v>
      </c>
      <c r="K3458" s="62">
        <v>-0.77737020411313718</v>
      </c>
      <c r="L3458" s="60">
        <f t="array" ref="L3458:O3458">TRANSPOSE(MMULT(Option!$B$25:$E$28, TRANSPOSE(H3458:K3458)))</f>
        <v>1.5023484364762123</v>
      </c>
      <c r="M3458" s="60">
        <v>1.3922498704025625</v>
      </c>
      <c r="N3458" s="60">
        <v>0.34022060532613702</v>
      </c>
      <c r="O3458" s="60">
        <v>5.3148575719471736E-2</v>
      </c>
      <c r="P3458" s="56" t="str">
        <f t="shared" si="4292"/>
        <v>692/1</v>
      </c>
      <c r="R3458" s="80"/>
      <c r="S3458" s="3" t="s">
        <v>30</v>
      </c>
      <c r="T3458" s="60">
        <f ca="1"/>
        <v>-1.274891607045868</v>
      </c>
      <c r="U3458" s="60">
        <f ca="1"/>
        <v>0.41982723200748273</v>
      </c>
      <c r="V3458" s="60">
        <f ca="1"/>
        <v>0.97540269894291276</v>
      </c>
      <c r="W3458" s="60">
        <f ca="1"/>
        <v>-1.8668291052857471</v>
      </c>
      <c r="X3458" s="60">
        <f ca="1"/>
        <v>0.26982291292415372</v>
      </c>
      <c r="Y3458" s="52">
        <f ca="1">$B$14 * EXP(($E$3 - $C$14^2/2) * Y$2 + $C$14*SQRT(Y$2)*T3458)</f>
        <v>68.559549533814206</v>
      </c>
      <c r="Z3458" s="52">
        <f ca="1">Y3458 * EXP(($E$3 - $C$14^2/2) * (Z$2-Y$2) + $C$14*SQRT(Z$2-Y$2)*U3458)</f>
        <v>78.151626834932927</v>
      </c>
      <c r="AA3458" s="52">
        <f ca="1">Z3458 * EXP(($E$3 - $C$14^2/2) * (AA$2-Z$2) + $C$14*SQRT(AA$2-Z$2)*V3458)</f>
        <v>105.24297065007556</v>
      </c>
      <c r="AB3458" s="52">
        <f ca="1">AA3458 * EXP(($E$3 - $C$14^2/2) * (AB$2-AA$2) + $C$14*SQRT(AB$2-AA$2)*W3458)</f>
        <v>60.414125988223567</v>
      </c>
      <c r="AC3458" s="52">
        <f ca="1">AB3458 * EXP(($E$3 - $C$14^2/2) * (AC$2-AB$2) + $C$14*SQRT(AC$2-AB$2)*X3458)</f>
        <v>65.836199106084834</v>
      </c>
      <c r="AD3458" s="47"/>
      <c r="AE3458" s="3" t="s">
        <v>68</v>
      </c>
      <c r="AF3458" s="52" t="b">
        <f ca="1">AND(AF3455&gt;$B$3, NOT(OR($AF3457:AF3457)))</f>
        <v>0</v>
      </c>
      <c r="AG3458" s="52" t="b">
        <f ca="1">AND(AG3455&gt;$B$3, NOT(OR($AF3457:AG3457)))</f>
        <v>0</v>
      </c>
      <c r="AH3458" s="52" t="b">
        <f ca="1">AND(AH3455&gt;$B$3, NOT(OR($AF3457:AH3457)))</f>
        <v>0</v>
      </c>
      <c r="AI3458" s="52" t="b">
        <f ca="1">AND(AI3455&gt;$B$3, NOT(OR($AF3457:AI3457)))</f>
        <v>0</v>
      </c>
      <c r="AJ3458" s="52" t="b">
        <f ca="1">AND(AJ3455&gt;$B$3, NOT(OR($AF3457:AJ3457)))</f>
        <v>0</v>
      </c>
      <c r="AK3458" s="74"/>
      <c r="AL3458" s="70"/>
    </row>
    <row r="3459" spans="6:38" ht="14.55" customHeight="1" x14ac:dyDescent="0.3">
      <c r="F3459" s="79"/>
      <c r="G3459" s="3">
        <v>3457</v>
      </c>
      <c r="H3459" s="61">
        <v>0.75445751724591259</v>
      </c>
      <c r="I3459" s="61">
        <v>-1.0024650933907173</v>
      </c>
      <c r="J3459" s="61">
        <v>0.49744611123709198</v>
      </c>
      <c r="K3459" s="62">
        <v>-1.0168140094013121</v>
      </c>
      <c r="L3459" s="60">
        <f t="array" ref="L3459:O3459">TRANSPOSE(MMULT(Option!$B$25:$E$28, TRANSPOSE(H3459:K3459)))</f>
        <v>0.75445751724591259</v>
      </c>
      <c r="M3459" s="60">
        <v>-0.61699142750442237</v>
      </c>
      <c r="N3459" s="60">
        <v>0.4761879522602438</v>
      </c>
      <c r="O3459" s="60">
        <v>-0.7343799311110486</v>
      </c>
      <c r="P3459" s="56" t="str">
        <f t="shared" si="4292"/>
        <v>692/2</v>
      </c>
      <c r="R3459" s="80">
        <v>865</v>
      </c>
      <c r="S3459" s="3" t="s">
        <v>28</v>
      </c>
      <c r="T3459" s="60">
        <f t="array" aca="1" ref="T3459:T3462" ca="1">TRANSPOSE(OFFSET($L$3, MATCH($R3459 &amp; "/" &amp; T$2, $P$3:$P$5002, 0) - 1, 0, 1, $E$1))</f>
        <v>-1.2084172977553815</v>
      </c>
      <c r="U3459" s="60">
        <f t="array" aca="1" ref="U3459:U3462" ca="1">TRANSPOSE(OFFSET($L$3, MATCH($R3459 &amp; "/" &amp; U$2, $P$3:$P$5002, 0) - 1, 0, 1, $E$1))</f>
        <v>1.1468675587224546</v>
      </c>
      <c r="V3459" s="60">
        <f t="array" aca="1" ref="V3459:V3462" ca="1">TRANSPOSE(OFFSET($L$3, MATCH($R3459 &amp; "/" &amp; V$2, $P$3:$P$5002, 0) - 1, 0, 1, $E$1))</f>
        <v>-0.70656527644190403</v>
      </c>
      <c r="W3459" s="60">
        <f t="array" aca="1" ref="W3459:W3462" ca="1">TRANSPOSE(OFFSET($L$3, MATCH($R3459 &amp; "/" &amp; W$2, $P$3:$P$5002, 0) - 1, 0, 1, $E$1))</f>
        <v>0.39153590637937902</v>
      </c>
      <c r="X3459" s="60">
        <f t="array" aca="1" ref="X3459:X3462" ca="1">TRANSPOSE(OFFSET($L$3, MATCH($R3459 &amp; "/" &amp; X$2, $P$3:$P$5002, 0) - 1, 0, 1, $E$1))</f>
        <v>0.6919948509436592</v>
      </c>
      <c r="Y3459" s="52">
        <f ca="1">$B$11 * EXP(($E$3 - $C$11^2/2) * Y$2 + $C$11*SQRT(Y$2)*T3459)</f>
        <v>69.940508117781462</v>
      </c>
      <c r="Z3459" s="52">
        <f ca="1">Y3459 * EXP(($E$3 - $C$11^2/2) * (Z$2-Y$2) + $C$11*SQRT(Z$2-Y$2)*U3459)</f>
        <v>99.157080486128592</v>
      </c>
      <c r="AA3459" s="52">
        <f ca="1">Z3459 * EXP(($E$3 - $C$11^2/2) * (AA$2-Z$2) + $C$11*SQRT(AA$2-Z$2)*V3459)</f>
        <v>80.619107030142317</v>
      </c>
      <c r="AB3459" s="52">
        <f ca="1">AA3459 * EXP(($E$3 - $C$11^2/2) * (AB$2-AA$2) + $C$11*SQRT(AB$2-AA$2)*W3459)</f>
        <v>91.121743517742885</v>
      </c>
      <c r="AC3459" s="52">
        <f ca="1">AB3459 * EXP(($E$3 - $C$11^2/2) * (AC$2-AB$2) + $C$11*SQRT(AC$2-AB$2)*X3459)</f>
        <v>112.7073806825605</v>
      </c>
      <c r="AD3459" s="47"/>
      <c r="AE3459" s="3" t="s">
        <v>69</v>
      </c>
      <c r="AF3459" s="20" cm="1">
        <f t="array" aca="1" ref="AF3459" ca="1">MIN(Y3459:Y3462 / $D$11:$D$14)</f>
        <v>0.50981894944533135</v>
      </c>
      <c r="AG3459" s="20" cm="1">
        <f t="array" aca="1" ref="AG3459" ca="1">MIN(Z3459:Z3462 / $D$11:$D$14)</f>
        <v>0.57103944196830292</v>
      </c>
      <c r="AH3459" s="20" cm="1">
        <f t="array" aca="1" ref="AH3459" ca="1">MIN(AA3459:AA3462 / $D$11:$D$14)</f>
        <v>0.36953360470533153</v>
      </c>
      <c r="AI3459" s="20" cm="1">
        <f t="array" aca="1" ref="AI3459" ca="1">MIN(AB3459:AB3462 / $D$11:$D$14)</f>
        <v>0.29115666083557384</v>
      </c>
      <c r="AJ3459" s="20" cm="1">
        <f t="array" aca="1" ref="AJ3459" ca="1">MIN(AC3459:AC3462 / $D$11:$D$14)</f>
        <v>0.24591661798111006</v>
      </c>
      <c r="AK3459" s="72">
        <f t="array" aca="1" ref="AK3459" ca="1">SUMPRODUCT(AF3460:AJ3460, EXP(-$E$3*$AF$2:$AJ$2))</f>
        <v>77880.078307140488</v>
      </c>
      <c r="AL3459" s="70">
        <f ca="1">MAX(AC3460 - $D$11, 0) * EXP(-$E$2*$E$3)</f>
        <v>0</v>
      </c>
    </row>
    <row r="3460" spans="6:38" ht="14.55" customHeight="1" x14ac:dyDescent="0.3">
      <c r="F3460" s="79"/>
      <c r="G3460" s="3">
        <v>3458</v>
      </c>
      <c r="H3460" s="61">
        <v>0.54839851038793386</v>
      </c>
      <c r="I3460" s="61">
        <v>1.3264199914990389</v>
      </c>
      <c r="J3460" s="61">
        <v>-1.0019858695975694</v>
      </c>
      <c r="K3460" s="62">
        <v>-0.59620050284678183</v>
      </c>
      <c r="L3460" s="60">
        <f t="array" ref="L3460:O3460">TRANSPOSE(MMULT(Option!$B$25:$E$28, TRANSPOSE(H3460:K3460)))</f>
        <v>0.54839851038793386</v>
      </c>
      <c r="M3460" s="60">
        <v>1.4350434070245792</v>
      </c>
      <c r="N3460" s="60">
        <v>-0.31335658422101131</v>
      </c>
      <c r="O3460" s="60">
        <v>-0.13942553412971159</v>
      </c>
      <c r="P3460" s="56" t="str">
        <f t="shared" ref="P3460:P3523" si="4373">(QUOTIENT(G3460 - 1, $E$2) + 1) &amp; "/" &amp; MOD(G3460 -1, $E$2) + 1</f>
        <v>692/3</v>
      </c>
      <c r="R3460" s="80"/>
      <c r="S3460" s="3" t="s">
        <v>29</v>
      </c>
      <c r="T3460" s="60">
        <f ca="1"/>
        <v>-2.2623320579305144</v>
      </c>
      <c r="U3460" s="60">
        <f ca="1"/>
        <v>0.36134206972803468</v>
      </c>
      <c r="V3460" s="60">
        <f ca="1"/>
        <v>-1.4673886661333679</v>
      </c>
      <c r="W3460" s="60">
        <f ca="1"/>
        <v>-0.8112673566107832</v>
      </c>
      <c r="X3460" s="60">
        <f ca="1"/>
        <v>-0.57956316173020084</v>
      </c>
      <c r="Y3460" s="52">
        <f ca="1">$B$12 * EXP(($E$3 - $C$12^2/2) * Y$2 + $C$12*SQRT(Y$2)*T3460)</f>
        <v>50.981894944533138</v>
      </c>
      <c r="Z3460" s="52">
        <f ca="1">Y3460 * EXP(($E$3 - $C$12^2/2) * (Z$2-Y$2) + $C$12*SQRT(Z$2-Y$2)*U3460)</f>
        <v>57.103944196830291</v>
      </c>
      <c r="AA3460" s="52">
        <f ca="1">Z3460 * EXP(($E$3 - $C$12^2/2) * (AA$2-Z$2) + $C$12*SQRT(AA$2-Z$2)*V3460)</f>
        <v>36.953360470533156</v>
      </c>
      <c r="AB3460" s="52">
        <f ca="1">AA3460 * EXP(($E$3 - $C$12^2/2) * (AB$2-AA$2) + $C$12*SQRT(AB$2-AA$2)*W3460)</f>
        <v>29.115666083557386</v>
      </c>
      <c r="AC3460" s="52">
        <f ca="1">AB3460 * EXP(($E$3 - $C$12^2/2) * (AC$2-AB$2) + $C$12*SQRT(AC$2-AB$2)*X3460)</f>
        <v>24.591661798111005</v>
      </c>
      <c r="AD3460" s="47"/>
      <c r="AE3460" s="3" t="s">
        <v>47</v>
      </c>
      <c r="AF3460" s="64">
        <f t="shared" ref="AF3460" ca="1" si="4374">($B$5*AF3462 + (1 + $B$6)*AF3461)*$B$2</f>
        <v>0</v>
      </c>
      <c r="AG3460" s="64">
        <f t="shared" ref="AG3460" ca="1" si="4375">($B$5*AG3462 + (1 + $B$6)*AG3461)*$B$2</f>
        <v>0</v>
      </c>
      <c r="AH3460" s="64">
        <f t="shared" ref="AH3460" ca="1" si="4376">($B$5*AH3462 + (1 + $B$6)*AH3461)*$B$2</f>
        <v>0</v>
      </c>
      <c r="AI3460" s="64">
        <f t="shared" ref="AI3460" ca="1" si="4377">($B$5*AI3462 + (1 + $B$6)*AI3461)*$B$2</f>
        <v>0</v>
      </c>
      <c r="AJ3460" s="64" cm="1">
        <f t="array" aca="1" ref="AJ3460" ca="1">($B$5*AJ3462 + (1 + $B$6)*AJ3461 + AND(NOT(AF3461:AJ3461)))*$B$2</f>
        <v>100000</v>
      </c>
      <c r="AK3460" s="73"/>
      <c r="AL3460" s="70"/>
    </row>
    <row r="3461" spans="6:38" ht="14.55" customHeight="1" x14ac:dyDescent="0.3">
      <c r="F3461" s="79"/>
      <c r="G3461" s="3">
        <v>3459</v>
      </c>
      <c r="H3461" s="61">
        <v>0.40446595543823305</v>
      </c>
      <c r="I3461" s="61">
        <v>-0.90769975345655862</v>
      </c>
      <c r="J3461" s="61">
        <v>-0.79951154474604713</v>
      </c>
      <c r="K3461" s="62">
        <v>-0.51376151343262977</v>
      </c>
      <c r="L3461" s="60">
        <f t="array" ref="L3461:O3461">TRANSPOSE(MMULT(Option!$B$25:$E$28, TRANSPOSE(H3461:K3461)))</f>
        <v>0.40446595543823305</v>
      </c>
      <c r="M3461" s="60">
        <v>-0.67013418352619358</v>
      </c>
      <c r="N3461" s="60">
        <v>-0.77812424538190728</v>
      </c>
      <c r="O3461" s="60">
        <v>-0.67191295832724507</v>
      </c>
      <c r="P3461" s="56" t="str">
        <f t="shared" si="4373"/>
        <v>692/4</v>
      </c>
      <c r="R3461" s="80"/>
      <c r="S3461" s="3" t="s">
        <v>31</v>
      </c>
      <c r="T3461" s="60">
        <f ca="1"/>
        <v>-1.5837314631293125</v>
      </c>
      <c r="U3461" s="60">
        <f ca="1"/>
        <v>0.95236294272930611</v>
      </c>
      <c r="V3461" s="60">
        <f ca="1"/>
        <v>-0.66381989911802697</v>
      </c>
      <c r="W3461" s="60">
        <f ca="1"/>
        <v>-0.98871591835185602</v>
      </c>
      <c r="X3461" s="60">
        <f ca="1"/>
        <v>-0.7174723706385302</v>
      </c>
      <c r="Y3461" s="52">
        <f ca="1">$B$13 * EXP(($E$3 - $C$13^2/2) * Y$2 + $C$13*SQRT(Y$2)*T3461)</f>
        <v>62.492762313289099</v>
      </c>
      <c r="Z3461" s="52">
        <f ca="1">Y3461 * EXP(($E$3 - $C$13^2/2) * (Z$2-Y$2) + $C$13*SQRT(Z$2-Y$2)*U3461)</f>
        <v>83.576270145889609</v>
      </c>
      <c r="AA3461" s="52">
        <f ca="1">Z3461 * EXP(($E$3 - $C$13^2/2) * (AA$2-Z$2) + $C$13*SQRT(AA$2-Z$2)*V3461)</f>
        <v>68.828207946342687</v>
      </c>
      <c r="AB3461" s="52">
        <f ca="1">AA3461 * EXP(($E$3 - $C$13^2/2) * (AB$2-AA$2) + $C$13*SQRT(AB$2-AA$2)*W3461)</f>
        <v>51.418543949645716</v>
      </c>
      <c r="AC3461" s="52">
        <f ca="1">AB3461 * EXP(($E$3 - $C$13^2/2) * (AC$2-AB$2) + $C$13*SQRT(AC$2-AB$2)*X3461)</f>
        <v>41.668988598084567</v>
      </c>
      <c r="AD3461" s="47"/>
      <c r="AE3461" s="3" t="s">
        <v>46</v>
      </c>
      <c r="AF3461" s="52" t="b">
        <f t="shared" ref="AF3461" ca="1" si="4378">AF3459 &gt;= $B$4</f>
        <v>0</v>
      </c>
      <c r="AG3461" s="52" t="b">
        <f t="array" aca="1" ref="AG3461" ca="1">AND(AG3459 &gt;= $B$4, NOT(OR($AF3461:AF3461)))</f>
        <v>0</v>
      </c>
      <c r="AH3461" s="52" t="b">
        <f t="array" aca="1" ref="AH3461" ca="1">AND(AH3459 &gt;= $B$4, NOT(OR($AF3461:AG3461)))</f>
        <v>0</v>
      </c>
      <c r="AI3461" s="52" t="b">
        <f t="array" aca="1" ref="AI3461" ca="1">AND(AI3459 &gt;= $B$4, NOT(OR($AF3461:AH3461)))</f>
        <v>0</v>
      </c>
      <c r="AJ3461" s="52" t="b">
        <f t="array" aca="1" ref="AJ3461" ca="1">AND(AJ3459 &gt;= $B$4, NOT(OR($AF3461:AI3461)))</f>
        <v>0</v>
      </c>
      <c r="AK3461" s="73"/>
      <c r="AL3461" s="70"/>
    </row>
    <row r="3462" spans="6:38" ht="14.55" customHeight="1" x14ac:dyDescent="0.3">
      <c r="F3462" s="79"/>
      <c r="G3462" s="3">
        <v>3460</v>
      </c>
      <c r="H3462" s="61">
        <v>-0.37188918606699889</v>
      </c>
      <c r="I3462" s="61">
        <v>0.27994694074654258</v>
      </c>
      <c r="J3462" s="61">
        <v>1.5396805895544727</v>
      </c>
      <c r="K3462" s="62">
        <v>1.4719985969134388</v>
      </c>
      <c r="L3462" s="60">
        <f t="array" ref="L3462:O3462">TRANSPOSE(MMULT(Option!$B$25:$E$28, TRANSPOSE(H3462:K3462)))</f>
        <v>-0.37188918606699889</v>
      </c>
      <c r="M3462" s="60">
        <v>0.10781993488167016</v>
      </c>
      <c r="N3462" s="60">
        <v>1.2768686022157629</v>
      </c>
      <c r="O3462" s="60">
        <v>1.4856108113059985</v>
      </c>
      <c r="P3462" s="56" t="str">
        <f t="shared" si="4373"/>
        <v>692/5</v>
      </c>
      <c r="R3462" s="80"/>
      <c r="S3462" s="3" t="s">
        <v>30</v>
      </c>
      <c r="T3462" s="60">
        <f ca="1"/>
        <v>-1.3839358802529884</v>
      </c>
      <c r="U3462" s="60">
        <f ca="1"/>
        <v>1.536052408029186</v>
      </c>
      <c r="V3462" s="60">
        <f ca="1"/>
        <v>0.32024435158489539</v>
      </c>
      <c r="W3462" s="60">
        <f ca="1"/>
        <v>0.13730932111301958</v>
      </c>
      <c r="X3462" s="60">
        <f ca="1"/>
        <v>-1.1752603135604882</v>
      </c>
      <c r="Y3462" s="52">
        <f ca="1">$B$14 * EXP(($E$3 - $C$14^2/2) * Y$2 + $C$14*SQRT(Y$2)*T3462)</f>
        <v>66.353029685408373</v>
      </c>
      <c r="Z3462" s="52">
        <f ca="1">Y3462 * EXP(($E$3 - $C$14^2/2) * (Z$2-Y$2) + $C$14*SQRT(Z$2-Y$2)*U3462)</f>
        <v>105.72116869717135</v>
      </c>
      <c r="AA3462" s="52">
        <f ca="1">Z3462 * EXP(($E$3 - $C$14^2/2) * (AA$2-Z$2) + $C$14*SQRT(AA$2-Z$2)*V3462)</f>
        <v>116.96543336205663</v>
      </c>
      <c r="AB3462" s="52">
        <f ca="1">AA3462 * EXP(($E$3 - $C$14^2/2) * (AB$2-AA$2) + $C$14*SQRT(AB$2-AA$2)*W3462)</f>
        <v>122.49512657477153</v>
      </c>
      <c r="AC3462" s="52">
        <f ca="1">AB3462 * EXP(($E$3 - $C$14^2/2) * (AC$2-AB$2) + $C$14*SQRT(AC$2-AB$2)*X3462)</f>
        <v>86.530171108357933</v>
      </c>
      <c r="AD3462" s="47"/>
      <c r="AE3462" s="3" t="s">
        <v>68</v>
      </c>
      <c r="AF3462" s="52" t="b">
        <f ca="1">AND(AF3459&gt;$B$3, NOT(OR($AF3461:AF3461)))</f>
        <v>0</v>
      </c>
      <c r="AG3462" s="52" t="b">
        <f ca="1">AND(AG3459&gt;$B$3, NOT(OR($AF3461:AG3461)))</f>
        <v>0</v>
      </c>
      <c r="AH3462" s="52" t="b">
        <f ca="1">AND(AH3459&gt;$B$3, NOT(OR($AF3461:AH3461)))</f>
        <v>0</v>
      </c>
      <c r="AI3462" s="52" t="b">
        <f ca="1">AND(AI3459&gt;$B$3, NOT(OR($AF3461:AI3461)))</f>
        <v>0</v>
      </c>
      <c r="AJ3462" s="52" t="b">
        <f ca="1">AND(AJ3459&gt;$B$3, NOT(OR($AF3461:AJ3461)))</f>
        <v>0</v>
      </c>
      <c r="AK3462" s="74"/>
      <c r="AL3462" s="70"/>
    </row>
    <row r="3463" spans="6:38" ht="14.55" customHeight="1" x14ac:dyDescent="0.3">
      <c r="F3463" s="79"/>
      <c r="G3463" s="3">
        <v>3461</v>
      </c>
      <c r="H3463" s="61">
        <v>-0.30163243560780229</v>
      </c>
      <c r="I3463" s="61">
        <v>0.68089783797043879</v>
      </c>
      <c r="J3463" s="61">
        <v>-0.43057212749881169</v>
      </c>
      <c r="K3463" s="62">
        <v>-1.5812546442648654</v>
      </c>
      <c r="L3463" s="60">
        <f t="array" ref="L3463:O3463">TRANSPOSE(MMULT(Option!$B$25:$E$28, TRANSPOSE(H3463:K3463)))</f>
        <v>-0.30163243560780229</v>
      </c>
      <c r="M3463" s="60">
        <v>0.50340020236314154</v>
      </c>
      <c r="N3463" s="60">
        <v>-0.32052790021345756</v>
      </c>
      <c r="O3463" s="60">
        <v>-1.3804967188802431</v>
      </c>
      <c r="P3463" s="56" t="str">
        <f t="shared" si="4373"/>
        <v>693/1</v>
      </c>
      <c r="R3463" s="80">
        <v>866</v>
      </c>
      <c r="S3463" s="3" t="s">
        <v>28</v>
      </c>
      <c r="T3463" s="60">
        <f t="array" aca="1" ref="T3463:T3466" ca="1">TRANSPOSE(OFFSET($L$3, MATCH($R3463 &amp; "/" &amp; T$2, $P$3:$P$5002, 0) - 1, 0, 1, $E$1))</f>
        <v>4.3919871281487277E-3</v>
      </c>
      <c r="U3463" s="60">
        <f t="array" aca="1" ref="U3463:U3466" ca="1">TRANSPOSE(OFFSET($L$3, MATCH($R3463 &amp; "/" &amp; U$2, $P$3:$P$5002, 0) - 1, 0, 1, $E$1))</f>
        <v>0.51882004943070781</v>
      </c>
      <c r="V3463" s="60">
        <f t="array" aca="1" ref="V3463:V3466" ca="1">TRANSPOSE(OFFSET($L$3, MATCH($R3463 &amp; "/" &amp; V$2, $P$3:$P$5002, 0) - 1, 0, 1, $E$1))</f>
        <v>1.085883358035749</v>
      </c>
      <c r="W3463" s="60">
        <f t="array" aca="1" ref="W3463:W3466" ca="1">TRANSPOSE(OFFSET($L$3, MATCH($R3463 &amp; "/" &amp; W$2, $P$3:$P$5002, 0) - 1, 0, 1, $E$1))</f>
        <v>1.7924041704500828</v>
      </c>
      <c r="X3463" s="60">
        <f t="array" aca="1" ref="X3463:X3466" ca="1">TRANSPOSE(OFFSET($L$3, MATCH($R3463 &amp; "/" &amp; X$2, $P$3:$P$5002, 0) - 1, 0, 1, $E$1))</f>
        <v>0.19702758412126517</v>
      </c>
      <c r="Y3463" s="52">
        <f ca="1">$B$11 * EXP(($E$3 - $C$11^2/2) * Y$2 + $C$11*SQRT(Y$2)*T3463)</f>
        <v>100.6337594240058</v>
      </c>
      <c r="Z3463" s="52">
        <f ca="1">Y3463 * EXP(($E$3 - $C$11^2/2) * (Z$2-Y$2) + $C$11*SQRT(Z$2-Y$2)*U3463)</f>
        <v>118.1711263196587</v>
      </c>
      <c r="AA3463" s="52">
        <f ca="1">Z3463 * EXP(($E$3 - $C$11^2/2) * (AA$2-Z$2) + $C$11*SQRT(AA$2-Z$2)*V3463)</f>
        <v>164.49806453087834</v>
      </c>
      <c r="AB3463" s="52">
        <f ca="1">AA3463 * EXP(($E$3 - $C$11^2/2) * (AB$2-AA$2) + $C$11*SQRT(AB$2-AA$2)*W3463)</f>
        <v>283.04900791681808</v>
      </c>
      <c r="AC3463" s="52">
        <f ca="1">AB3463 * EXP(($E$3 - $C$11^2/2) * (AC$2-AB$2) + $C$11*SQRT(AC$2-AB$2)*X3463)</f>
        <v>301.78907033107947</v>
      </c>
      <c r="AD3463" s="47"/>
      <c r="AE3463" s="3" t="s">
        <v>69</v>
      </c>
      <c r="AF3463" s="20" cm="1">
        <f t="array" aca="1" ref="AF3463" ca="1">MIN(Y3463:Y3466 / $D$11:$D$14)</f>
        <v>0.68043224693977455</v>
      </c>
      <c r="AG3463" s="20" cm="1">
        <f t="array" aca="1" ref="AG3463" ca="1">MIN(Z3463:Z3466 / $D$11:$D$14)</f>
        <v>1.0187368929948064</v>
      </c>
      <c r="AH3463" s="20" cm="1">
        <f t="array" aca="1" ref="AH3463" ca="1">MIN(AA3463:AA3466 / $D$11:$D$14)</f>
        <v>0.94000779734002704</v>
      </c>
      <c r="AI3463" s="20" cm="1">
        <f t="array" aca="1" ref="AI3463" ca="1">MIN(AB3463:AB3466 / $D$11:$D$14)</f>
        <v>1.0509950432469986</v>
      </c>
      <c r="AJ3463" s="20" cm="1">
        <f t="array" aca="1" ref="AJ3463" ca="1">MIN(AC3463:AC3466 / $D$11:$D$14)</f>
        <v>0.77108016551518332</v>
      </c>
      <c r="AK3463" s="72">
        <f t="array" aca="1" ref="AK3463" ca="1">SUMPRODUCT(AF3464:AJ3464, EXP(-$E$3*$AF$2:$AJ$2))</f>
        <v>116644.22052022547</v>
      </c>
      <c r="AL3463" s="70">
        <f ca="1">MAX(AC3464 - $D$11, 0) * EXP(-$E$2*$E$3)</f>
        <v>36.461298892504765</v>
      </c>
    </row>
    <row r="3464" spans="6:38" ht="14.55" customHeight="1" x14ac:dyDescent="0.3">
      <c r="F3464" s="79"/>
      <c r="G3464" s="3">
        <v>3462</v>
      </c>
      <c r="H3464" s="61">
        <v>-1.290599937228456</v>
      </c>
      <c r="I3464" s="61">
        <v>1.2301398333269475</v>
      </c>
      <c r="J3464" s="61">
        <v>1.280065545366966</v>
      </c>
      <c r="K3464" s="62">
        <v>-0.52663950614843313</v>
      </c>
      <c r="L3464" s="60">
        <f t="array" ref="L3464:O3464">TRANSPOSE(MMULT(Option!$B$25:$E$28, TRANSPOSE(H3464:K3464)))</f>
        <v>-1.290599937228456</v>
      </c>
      <c r="M3464" s="60">
        <v>0.61120180542883706</v>
      </c>
      <c r="N3464" s="60">
        <v>0.93018070124952512</v>
      </c>
      <c r="O3464" s="60">
        <v>-0.39525766956157427</v>
      </c>
      <c r="P3464" s="56" t="str">
        <f t="shared" si="4373"/>
        <v>693/2</v>
      </c>
      <c r="R3464" s="80"/>
      <c r="S3464" s="3" t="s">
        <v>29</v>
      </c>
      <c r="T3464" s="60">
        <f ca="1"/>
        <v>-1.300090084973718</v>
      </c>
      <c r="U3464" s="60">
        <f ca="1"/>
        <v>1.4021018720880507</v>
      </c>
      <c r="V3464" s="60">
        <f ca="1"/>
        <v>0.81286469074107071</v>
      </c>
      <c r="W3464" s="60">
        <f ca="1"/>
        <v>0.6279587107411122</v>
      </c>
      <c r="X3464" s="60">
        <f ca="1"/>
        <v>-0.3461074400937692</v>
      </c>
      <c r="Y3464" s="52">
        <f ca="1">$B$12 * EXP(($E$3 - $C$12^2/2) * Y$2 + $C$12*SQRT(Y$2)*T3464)</f>
        <v>68.04322469397745</v>
      </c>
      <c r="Z3464" s="52">
        <f ca="1">Y3464 * EXP(($E$3 - $C$12^2/2) * (Z$2-Y$2) + $C$12*SQRT(Z$2-Y$2)*U3464)</f>
        <v>104.14391307024378</v>
      </c>
      <c r="AA3464" s="52">
        <f ca="1">Z3464 * EXP(($E$3 - $C$12^2/2) * (AA$2-Z$2) + $C$12*SQRT(AA$2-Z$2)*V3464)</f>
        <v>133.57099434629174</v>
      </c>
      <c r="AB3464" s="52">
        <f ca="1">AA3464 * EXP(($E$3 - $C$12^2/2) * (AB$2-AA$2) + $C$12*SQRT(AB$2-AA$2)*W3464)</f>
        <v>162.06876858012788</v>
      </c>
      <c r="AC3464" s="52">
        <f ca="1">AB3464 * EXP(($E$3 - $C$12^2/2) * (AC$2-AB$2) + $C$12*SQRT(AC$2-AB$2)*X3464)</f>
        <v>146.81723450342471</v>
      </c>
      <c r="AD3464" s="47"/>
      <c r="AE3464" s="3" t="s">
        <v>47</v>
      </c>
      <c r="AF3464" s="64">
        <f t="shared" ref="AF3464" ca="1" si="4379">($B$5*AF3466 + (1 + $B$6)*AF3465)*$B$2</f>
        <v>0</v>
      </c>
      <c r="AG3464" s="64">
        <f t="shared" ref="AG3464" ca="1" si="4380">($B$5*AG3466 + (1 + $B$6)*AG3465)*$B$2</f>
        <v>15000</v>
      </c>
      <c r="AH3464" s="64">
        <f t="shared" ref="AH3464" ca="1" si="4381">($B$5*AH3466 + (1 + $B$6)*AH3465)*$B$2</f>
        <v>15000</v>
      </c>
      <c r="AI3464" s="64">
        <f t="shared" ref="AI3464" ca="1" si="4382">($B$5*AI3466 + (1 + $B$6)*AI3465)*$B$2</f>
        <v>15000</v>
      </c>
      <c r="AJ3464" s="64" cm="1">
        <f t="array" aca="1" ref="AJ3464" ca="1">($B$5*AJ3466 + (1 + $B$6)*AJ3465 + AND(NOT(AF3465:AJ3465)))*$B$2</f>
        <v>100000</v>
      </c>
      <c r="AK3464" s="73"/>
      <c r="AL3464" s="70"/>
    </row>
    <row r="3465" spans="6:38" ht="14.55" customHeight="1" x14ac:dyDescent="0.3">
      <c r="F3465" s="79"/>
      <c r="G3465" s="3">
        <v>3463</v>
      </c>
      <c r="H3465" s="61">
        <v>0.6557876308269841</v>
      </c>
      <c r="I3465" s="61">
        <v>0.17814375215065081</v>
      </c>
      <c r="J3465" s="61">
        <v>-2.1352907369101244</v>
      </c>
      <c r="K3465" s="62">
        <v>-1.1245947745151572</v>
      </c>
      <c r="L3465" s="60">
        <f t="array" ref="L3465:O3465">TRANSPOSE(MMULT(Option!$B$25:$E$28, TRANSPOSE(H3465:K3465)))</f>
        <v>0.6557876308269841</v>
      </c>
      <c r="M3465" s="60">
        <v>0.42558649809355559</v>
      </c>
      <c r="N3465" s="60">
        <v>-1.5664833104907858</v>
      </c>
      <c r="O3465" s="60">
        <v>-1.070847469375521</v>
      </c>
      <c r="P3465" s="56" t="str">
        <f t="shared" si="4373"/>
        <v>693/3</v>
      </c>
      <c r="R3465" s="80"/>
      <c r="S3465" s="3" t="s">
        <v>31</v>
      </c>
      <c r="T3465" s="60">
        <f ca="1"/>
        <v>-5.792282234684798E-2</v>
      </c>
      <c r="U3465" s="60">
        <f ca="1"/>
        <v>8.6467888074186705E-2</v>
      </c>
      <c r="V3465" s="60">
        <f ca="1"/>
        <v>-0.28476876142703567</v>
      </c>
      <c r="W3465" s="60">
        <f ca="1"/>
        <v>0.35534828122700368</v>
      </c>
      <c r="X3465" s="60">
        <f ca="1"/>
        <v>-1.0490010348575021</v>
      </c>
      <c r="Y3465" s="52">
        <f ca="1">$B$13 * EXP(($E$3 - $C$13^2/2) * Y$2 + $C$13*SQRT(Y$2)*T3465)</f>
        <v>98.769943144448746</v>
      </c>
      <c r="Z3465" s="52">
        <f ca="1">Y3465 * EXP(($E$3 - $C$13^2/2) * (Z$2-Y$2) + $C$13*SQRT(Z$2-Y$2)*U3465)</f>
        <v>101.87368929948065</v>
      </c>
      <c r="AA3465" s="52">
        <f ca="1">Z3465 * EXP(($E$3 - $C$13^2/2) * (AA$2-Z$2) + $C$13*SQRT(AA$2-Z$2)*V3465)</f>
        <v>94.000779734002705</v>
      </c>
      <c r="AB3465" s="52">
        <f ca="1">AA3465 * EXP(($E$3 - $C$13^2/2) * (AB$2-AA$2) + $C$13*SQRT(AB$2-AA$2)*W3465)</f>
        <v>105.09950432469986</v>
      </c>
      <c r="AC3465" s="52">
        <f ca="1">AB3465 * EXP(($E$3 - $C$13^2/2) * (AC$2-AB$2) + $C$13*SQRT(AC$2-AB$2)*X3465)</f>
        <v>77.108016551518332</v>
      </c>
      <c r="AD3465" s="47"/>
      <c r="AE3465" s="3" t="s">
        <v>46</v>
      </c>
      <c r="AF3465" s="52" t="b">
        <f t="shared" ref="AF3465" ca="1" si="4383">AF3463 &gt;= $B$4</f>
        <v>0</v>
      </c>
      <c r="AG3465" s="52" t="b">
        <f t="array" aca="1" ref="AG3465" ca="1">AND(AG3463 &gt;= $B$4, NOT(OR($AF3465:AF3465)))</f>
        <v>0</v>
      </c>
      <c r="AH3465" s="52" t="b">
        <f t="array" aca="1" ref="AH3465" ca="1">AND(AH3463 &gt;= $B$4, NOT(OR($AF3465:AG3465)))</f>
        <v>0</v>
      </c>
      <c r="AI3465" s="52" t="b">
        <f t="array" aca="1" ref="AI3465" ca="1">AND(AI3463 &gt;= $B$4, NOT(OR($AF3465:AH3465)))</f>
        <v>0</v>
      </c>
      <c r="AJ3465" s="52" t="b">
        <f t="array" aca="1" ref="AJ3465" ca="1">AND(AJ3463 &gt;= $B$4, NOT(OR($AF3465:AI3465)))</f>
        <v>0</v>
      </c>
      <c r="AK3465" s="73"/>
      <c r="AL3465" s="70"/>
    </row>
    <row r="3466" spans="6:38" ht="14.55" customHeight="1" x14ac:dyDescent="0.3">
      <c r="F3466" s="79"/>
      <c r="G3466" s="3">
        <v>3464</v>
      </c>
      <c r="H3466" s="61">
        <v>0.23280511712640911</v>
      </c>
      <c r="I3466" s="61">
        <v>9.5628417697803558E-2</v>
      </c>
      <c r="J3466" s="61">
        <v>-0.68613443471742774</v>
      </c>
      <c r="K3466" s="62">
        <v>0.95921730660038418</v>
      </c>
      <c r="L3466" s="60">
        <f t="array" ref="L3466:O3466">TRANSPOSE(MMULT(Option!$B$25:$E$28, TRANSPOSE(H3466:K3466)))</f>
        <v>0.23280511712640911</v>
      </c>
      <c r="M3466" s="60">
        <v>0.18076693938837154</v>
      </c>
      <c r="N3466" s="60">
        <v>-0.48447533568540574</v>
      </c>
      <c r="O3466" s="60">
        <v>0.80566834219070593</v>
      </c>
      <c r="P3466" s="56" t="str">
        <f t="shared" si="4373"/>
        <v>693/4</v>
      </c>
      <c r="R3466" s="80"/>
      <c r="S3466" s="3" t="s">
        <v>30</v>
      </c>
      <c r="T3466" s="60">
        <f ca="1"/>
        <v>0.27330657572495198</v>
      </c>
      <c r="U3466" s="60">
        <f ca="1"/>
        <v>-2.5097064189938678E-2</v>
      </c>
      <c r="V3466" s="60">
        <f ca="1"/>
        <v>1.6739790948900819</v>
      </c>
      <c r="W3466" s="60">
        <f ca="1"/>
        <v>0.85945515105770676</v>
      </c>
      <c r="X3466" s="60">
        <f ca="1"/>
        <v>0.32377421470876161</v>
      </c>
      <c r="Y3466" s="52">
        <f ca="1">$B$14 * EXP(($E$3 - $C$14^2/2) * Y$2 + $C$14*SQRT(Y$2)*T3466)</f>
        <v>109.08879228175827</v>
      </c>
      <c r="Z3466" s="52">
        <f ca="1">Y3466 * EXP(($E$3 - $C$14^2/2) * (Z$2-Y$2) + $C$14*SQRT(Z$2-Y$2)*U3466)</f>
        <v>108.81324231272241</v>
      </c>
      <c r="AA3466" s="52">
        <f ca="1">Z3466 * EXP(($E$3 - $C$14^2/2) * (AA$2-Z$2) + $C$14*SQRT(AA$2-Z$2)*V3466)</f>
        <v>180.69793466816395</v>
      </c>
      <c r="AB3466" s="52">
        <f ca="1">AA3466 * EXP(($E$3 - $C$14^2/2) * (AB$2-AA$2) + $C$14*SQRT(AB$2-AA$2)*W3466)</f>
        <v>235.01828349707213</v>
      </c>
      <c r="AC3466" s="52">
        <f ca="1">AB3466 * EXP(($E$3 - $C$14^2/2) * (AC$2-AB$2) + $C$14*SQRT(AC$2-AB$2)*X3466)</f>
        <v>260.28978749774586</v>
      </c>
      <c r="AD3466" s="47"/>
      <c r="AE3466" s="3" t="s">
        <v>68</v>
      </c>
      <c r="AF3466" s="52" t="b">
        <f ca="1">AND(AF3463&gt;$B$3, NOT(OR($AF3465:AF3465)))</f>
        <v>0</v>
      </c>
      <c r="AG3466" s="52" t="b">
        <f ca="1">AND(AG3463&gt;$B$3, NOT(OR($AF3465:AG3465)))</f>
        <v>1</v>
      </c>
      <c r="AH3466" s="52" t="b">
        <f ca="1">AND(AH3463&gt;$B$3, NOT(OR($AF3465:AH3465)))</f>
        <v>1</v>
      </c>
      <c r="AI3466" s="52" t="b">
        <f ca="1">AND(AI3463&gt;$B$3, NOT(OR($AF3465:AI3465)))</f>
        <v>1</v>
      </c>
      <c r="AJ3466" s="52" t="b">
        <f ca="1">AND(AJ3463&gt;$B$3, NOT(OR($AF3465:AJ3465)))</f>
        <v>0</v>
      </c>
      <c r="AK3466" s="74"/>
      <c r="AL3466" s="70"/>
    </row>
    <row r="3467" spans="6:38" ht="14.55" customHeight="1" x14ac:dyDescent="0.3">
      <c r="F3467" s="79"/>
      <c r="G3467" s="3">
        <v>3465</v>
      </c>
      <c r="H3467" s="61">
        <v>-1.8003133708191919E-2</v>
      </c>
      <c r="I3467" s="61">
        <v>0.93933573435395101</v>
      </c>
      <c r="J3467" s="61">
        <v>1.0799958000809455E-2</v>
      </c>
      <c r="K3467" s="62">
        <v>-6.4058618951480434E-2</v>
      </c>
      <c r="L3467" s="60">
        <f t="array" ref="L3467:O3467">TRANSPOSE(MMULT(Option!$B$25:$E$28, TRANSPOSE(H3467:K3467)))</f>
        <v>-1.8003133708191919E-2</v>
      </c>
      <c r="M3467" s="60">
        <v>0.85371416764750552</v>
      </c>
      <c r="N3467" s="60">
        <v>0.24826029294626611</v>
      </c>
      <c r="O3467" s="60">
        <v>0.18602599314569424</v>
      </c>
      <c r="P3467" s="56" t="str">
        <f t="shared" si="4373"/>
        <v>693/5</v>
      </c>
      <c r="R3467" s="80">
        <v>867</v>
      </c>
      <c r="S3467" s="3" t="s">
        <v>28</v>
      </c>
      <c r="T3467" s="60">
        <f t="array" aca="1" ref="T3467:T3470" ca="1">TRANSPOSE(OFFSET($L$3, MATCH($R3467 &amp; "/" &amp; T$2, $P$3:$P$5002, 0) - 1, 0, 1, $E$1))</f>
        <v>0.14788601982904015</v>
      </c>
      <c r="U3467" s="60">
        <f t="array" aca="1" ref="U3467:U3470" ca="1">TRANSPOSE(OFFSET($L$3, MATCH($R3467 &amp; "/" &amp; U$2, $P$3:$P$5002, 0) - 1, 0, 1, $E$1))</f>
        <v>-1.1017825376349899</v>
      </c>
      <c r="V3467" s="60">
        <f t="array" aca="1" ref="V3467:V3470" ca="1">TRANSPOSE(OFFSET($L$3, MATCH($R3467 &amp; "/" &amp; V$2, $P$3:$P$5002, 0) - 1, 0, 1, $E$1))</f>
        <v>-0.28000426212501867</v>
      </c>
      <c r="W3467" s="60">
        <f t="array" aca="1" ref="W3467:W3470" ca="1">TRANSPOSE(OFFSET($L$3, MATCH($R3467 &amp; "/" &amp; W$2, $P$3:$P$5002, 0) - 1, 0, 1, $E$1))</f>
        <v>-0.349213351008266</v>
      </c>
      <c r="X3467" s="60">
        <f t="array" aca="1" ref="X3467:X3470" ca="1">TRANSPOSE(OFFSET($L$3, MATCH($R3467 &amp; "/" &amp; X$2, $P$3:$P$5002, 0) - 1, 0, 1, $E$1))</f>
        <v>-1.0226689801226563</v>
      </c>
      <c r="Y3467" s="52">
        <f ca="1">$B$11 * EXP(($E$3 - $C$11^2/2) * Y$2 + $C$11*SQRT(Y$2)*T3467)</f>
        <v>105.0604597867445</v>
      </c>
      <c r="Z3467" s="52">
        <f ca="1">Y3467 * EXP(($E$3 - $C$11^2/2) * (Z$2-Y$2) + $C$11*SQRT(Z$2-Y$2)*U3467)</f>
        <v>75.868473609306577</v>
      </c>
      <c r="AA3467" s="52">
        <f ca="1">Z3467 * EXP(($E$3 - $C$11^2/2) * (AA$2-Z$2) + $C$11*SQRT(AA$2-Z$2)*V3467)</f>
        <v>70.105408982245137</v>
      </c>
      <c r="AB3467" s="52">
        <f ca="1">AA3467 * EXP(($E$3 - $C$11^2/2) * (AB$2-AA$2) + $C$11*SQRT(AB$2-AA$2)*W3467)</f>
        <v>63.448969107413618</v>
      </c>
      <c r="AC3467" s="52">
        <f ca="1">AB3467 * EXP(($E$3 - $C$11^2/2) * (AC$2-AB$2) + $C$11*SQRT(AC$2-AB$2)*X3467)</f>
        <v>46.91958846105382</v>
      </c>
      <c r="AD3467" s="47"/>
      <c r="AE3467" s="3" t="s">
        <v>69</v>
      </c>
      <c r="AF3467" s="20" cm="1">
        <f t="array" aca="1" ref="AF3467" ca="1">MIN(Y3467:Y3470 / $D$11:$D$14)</f>
        <v>0.64195775189219484</v>
      </c>
      <c r="AG3467" s="20" cm="1">
        <f t="array" aca="1" ref="AG3467" ca="1">MIN(Z3467:Z3470 / $D$11:$D$14)</f>
        <v>0.29742535115240004</v>
      </c>
      <c r="AH3467" s="20" cm="1">
        <f t="array" aca="1" ref="AH3467" ca="1">MIN(AA3467:AA3470 / $D$11:$D$14)</f>
        <v>0.11521026732856317</v>
      </c>
      <c r="AI3467" s="20" cm="1">
        <f t="array" aca="1" ref="AI3467" ca="1">MIN(AB3467:AB3470 / $D$11:$D$14)</f>
        <v>0.1397223583107603</v>
      </c>
      <c r="AJ3467" s="20" cm="1">
        <f t="array" aca="1" ref="AJ3467" ca="1">MIN(AC3467:AC3470 / $D$11:$D$14)</f>
        <v>0.14029544343634662</v>
      </c>
      <c r="AK3467" s="72">
        <f t="array" aca="1" ref="AK3467" ca="1">SUMPRODUCT(AF3468:AJ3468, EXP(-$E$3*$AF$2:$AJ$2))</f>
        <v>77880.078307140488</v>
      </c>
      <c r="AL3467" s="70">
        <f ca="1">MAX(AC3468 - $D$11, 0) * EXP(-$E$2*$E$3)</f>
        <v>0</v>
      </c>
    </row>
    <row r="3468" spans="6:38" ht="14.55" customHeight="1" x14ac:dyDescent="0.3">
      <c r="F3468" s="79"/>
      <c r="G3468" s="3">
        <v>3466</v>
      </c>
      <c r="H3468" s="61">
        <v>0.65693097488049312</v>
      </c>
      <c r="I3468" s="61">
        <v>-0.46275977574126437</v>
      </c>
      <c r="J3468" s="61">
        <v>-1.426831824902822</v>
      </c>
      <c r="K3468" s="62">
        <v>1.2684324384542192</v>
      </c>
      <c r="L3468" s="60">
        <f t="array" ref="L3468:O3468">TRANSPOSE(MMULT(Option!$B$25:$E$28, TRANSPOSE(H3468:K3468)))</f>
        <v>0.65693097488049312</v>
      </c>
      <c r="M3468" s="60">
        <v>-0.16135395023082938</v>
      </c>
      <c r="N3468" s="60">
        <v>-1.1116073181929678</v>
      </c>
      <c r="O3468" s="60">
        <v>0.94932502469711821</v>
      </c>
      <c r="P3468" s="56" t="str">
        <f t="shared" si="4373"/>
        <v>694/1</v>
      </c>
      <c r="R3468" s="80"/>
      <c r="S3468" s="3" t="s">
        <v>29</v>
      </c>
      <c r="T3468" s="60">
        <f ca="1"/>
        <v>-1.494109281596854</v>
      </c>
      <c r="U3468" s="60">
        <f ca="1"/>
        <v>-2.5811974049978184</v>
      </c>
      <c r="V3468" s="60">
        <f ca="1"/>
        <v>-3.1780146753248038</v>
      </c>
      <c r="W3468" s="60">
        <f ca="1"/>
        <v>0.62632809408139767</v>
      </c>
      <c r="X3468" s="60">
        <f ca="1"/>
        <v>-3.022631129148079E-3</v>
      </c>
      <c r="Y3468" s="52">
        <f ca="1">$B$12 * EXP(($E$3 - $C$12^2/2) * Y$2 + $C$12*SQRT(Y$2)*T3468)</f>
        <v>64.195775189219489</v>
      </c>
      <c r="Z3468" s="52">
        <f ca="1">Y3468 * EXP(($E$3 - $C$12^2/2) * (Z$2-Y$2) + $C$12*SQRT(Z$2-Y$2)*U3468)</f>
        <v>29.742535115240006</v>
      </c>
      <c r="AA3468" s="52">
        <f ca="1">Z3468 * EXP(($E$3 - $C$12^2/2) * (AA$2-Z$2) + $C$12*SQRT(AA$2-Z$2)*V3468)</f>
        <v>11.521026732856317</v>
      </c>
      <c r="AB3468" s="52">
        <f ca="1">AA3468 * EXP(($E$3 - $C$12^2/2) * (AB$2-AA$2) + $C$12*SQRT(AB$2-AA$2)*W3468)</f>
        <v>13.972235831076029</v>
      </c>
      <c r="AC3468" s="52">
        <f ca="1">AB3468 * EXP(($E$3 - $C$12^2/2) * (AC$2-AB$2) + $C$12*SQRT(AC$2-AB$2)*X3468)</f>
        <v>14.029544343634662</v>
      </c>
      <c r="AD3468" s="47"/>
      <c r="AE3468" s="3" t="s">
        <v>47</v>
      </c>
      <c r="AF3468" s="64">
        <f t="shared" ref="AF3468" ca="1" si="4384">($B$5*AF3470 + (1 + $B$6)*AF3469)*$B$2</f>
        <v>0</v>
      </c>
      <c r="AG3468" s="64">
        <f t="shared" ref="AG3468" ca="1" si="4385">($B$5*AG3470 + (1 + $B$6)*AG3469)*$B$2</f>
        <v>0</v>
      </c>
      <c r="AH3468" s="64">
        <f t="shared" ref="AH3468" ca="1" si="4386">($B$5*AH3470 + (1 + $B$6)*AH3469)*$B$2</f>
        <v>0</v>
      </c>
      <c r="AI3468" s="64">
        <f t="shared" ref="AI3468" ca="1" si="4387">($B$5*AI3470 + (1 + $B$6)*AI3469)*$B$2</f>
        <v>0</v>
      </c>
      <c r="AJ3468" s="64" cm="1">
        <f t="array" aca="1" ref="AJ3468" ca="1">($B$5*AJ3470 + (1 + $B$6)*AJ3469 + AND(NOT(AF3469:AJ3469)))*$B$2</f>
        <v>100000</v>
      </c>
      <c r="AK3468" s="73"/>
      <c r="AL3468" s="70"/>
    </row>
    <row r="3469" spans="6:38" ht="14.55" customHeight="1" x14ac:dyDescent="0.3">
      <c r="F3469" s="79"/>
      <c r="G3469" s="3">
        <v>3467</v>
      </c>
      <c r="H3469" s="61">
        <v>0.93565293731431576</v>
      </c>
      <c r="I3469" s="61">
        <v>0.85400980936997217</v>
      </c>
      <c r="J3469" s="61">
        <v>-0.39692106024852197</v>
      </c>
      <c r="K3469" s="62">
        <v>1.3067693963348237</v>
      </c>
      <c r="L3469" s="60">
        <f t="array" ref="L3469:O3469">TRANSPOSE(MMULT(Option!$B$25:$E$28, TRANSPOSE(H3469:K3469)))</f>
        <v>0.93565293731431576</v>
      </c>
      <c r="M3469" s="60">
        <v>1.1569740940602671</v>
      </c>
      <c r="N3469" s="60">
        <v>0.24927367504938752</v>
      </c>
      <c r="O3469" s="60">
        <v>1.6394728340455029</v>
      </c>
      <c r="P3469" s="56" t="str">
        <f t="shared" si="4373"/>
        <v>694/2</v>
      </c>
      <c r="R3469" s="80"/>
      <c r="S3469" s="3" t="s">
        <v>31</v>
      </c>
      <c r="T3469" s="60">
        <f ca="1"/>
        <v>-1.2511464243060653</v>
      </c>
      <c r="U3469" s="60">
        <f ca="1"/>
        <v>-2.1264982542887418</v>
      </c>
      <c r="V3469" s="60">
        <f ca="1"/>
        <v>-0.1208145124710619</v>
      </c>
      <c r="W3469" s="60">
        <f ca="1"/>
        <v>0.79377337216129817</v>
      </c>
      <c r="X3469" s="60">
        <f ca="1"/>
        <v>-1.8027769048858746</v>
      </c>
      <c r="Y3469" s="52">
        <f ca="1">$B$13 * EXP(($E$3 - $C$13^2/2) * Y$2 + $C$13*SQRT(Y$2)*T3469)</f>
        <v>69.049680909706311</v>
      </c>
      <c r="Z3469" s="52">
        <f ca="1">Y3469 * EXP(($E$3 - $C$13^2/2) * (Z$2-Y$2) + $C$13*SQRT(Z$2-Y$2)*U3469)</f>
        <v>36.666985861851906</v>
      </c>
      <c r="AA3469" s="52">
        <f ca="1">Z3469 * EXP(($E$3 - $C$13^2/2) * (AA$2-Z$2) + $C$13*SQRT(AA$2-Z$2)*V3469)</f>
        <v>35.539061967551774</v>
      </c>
      <c r="AB3469" s="52">
        <f ca="1">AA3469 * EXP(($E$3 - $C$13^2/2) * (AB$2-AA$2) + $C$13*SQRT(AB$2-AA$2)*W3469)</f>
        <v>45.320725314195371</v>
      </c>
      <c r="AC3469" s="52">
        <f ca="1">AB3469 * EXP(($E$3 - $C$13^2/2) * (AC$2-AB$2) + $C$13*SQRT(AC$2-AB$2)*X3469)</f>
        <v>26.520854051454673</v>
      </c>
      <c r="AD3469" s="47"/>
      <c r="AE3469" s="3" t="s">
        <v>46</v>
      </c>
      <c r="AF3469" s="52" t="b">
        <f t="shared" ref="AF3469" ca="1" si="4388">AF3467 &gt;= $B$4</f>
        <v>0</v>
      </c>
      <c r="AG3469" s="52" t="b">
        <f t="array" aca="1" ref="AG3469" ca="1">AND(AG3467 &gt;= $B$4, NOT(OR($AF3469:AF3469)))</f>
        <v>0</v>
      </c>
      <c r="AH3469" s="52" t="b">
        <f t="array" aca="1" ref="AH3469" ca="1">AND(AH3467 &gt;= $B$4, NOT(OR($AF3469:AG3469)))</f>
        <v>0</v>
      </c>
      <c r="AI3469" s="52" t="b">
        <f t="array" aca="1" ref="AI3469" ca="1">AND(AI3467 &gt;= $B$4, NOT(OR($AF3469:AH3469)))</f>
        <v>0</v>
      </c>
      <c r="AJ3469" s="52" t="b">
        <f t="array" aca="1" ref="AJ3469" ca="1">AND(AJ3467 &gt;= $B$4, NOT(OR($AF3469:AI3469)))</f>
        <v>0</v>
      </c>
      <c r="AK3469" s="73"/>
      <c r="AL3469" s="70"/>
    </row>
    <row r="3470" spans="6:38" ht="14.55" customHeight="1" x14ac:dyDescent="0.3">
      <c r="F3470" s="79"/>
      <c r="G3470" s="3">
        <v>3468</v>
      </c>
      <c r="H3470" s="61">
        <v>-1.3102149219368808</v>
      </c>
      <c r="I3470" s="61">
        <v>0.57408460532560812</v>
      </c>
      <c r="J3470" s="61">
        <v>-8.5534807972508606E-2</v>
      </c>
      <c r="K3470" s="62">
        <v>-0.43109757332620136</v>
      </c>
      <c r="L3470" s="60">
        <f t="array" ref="L3470:O3470">TRANSPOSE(MMULT(Option!$B$25:$E$28, TRANSPOSE(H3470:K3470)))</f>
        <v>-1.3102149219368808</v>
      </c>
      <c r="M3470" s="60">
        <v>2.0712630679372568E-3</v>
      </c>
      <c r="N3470" s="60">
        <v>-0.44888141391142145</v>
      </c>
      <c r="O3470" s="60">
        <v>-0.75961992240496112</v>
      </c>
      <c r="P3470" s="56" t="str">
        <f t="shared" si="4373"/>
        <v>694/3</v>
      </c>
      <c r="R3470" s="80"/>
      <c r="S3470" s="3" t="s">
        <v>30</v>
      </c>
      <c r="T3470" s="60">
        <f ca="1"/>
        <v>-0.7758396059853766</v>
      </c>
      <c r="U3470" s="60">
        <f ca="1"/>
        <v>-1.4306254376384293</v>
      </c>
      <c r="V3470" s="60">
        <f ca="1"/>
        <v>-0.22170468698010304</v>
      </c>
      <c r="W3470" s="60">
        <f ca="1"/>
        <v>0.79727648561308606</v>
      </c>
      <c r="X3470" s="60">
        <f ca="1"/>
        <v>0.12417267169712176</v>
      </c>
      <c r="Y3470" s="52">
        <f ca="1">$B$14 * EXP(($E$3 - $C$14^2/2) * Y$2 + $C$14*SQRT(Y$2)*T3470)</f>
        <v>79.632181726505692</v>
      </c>
      <c r="Z3470" s="52">
        <f ca="1">Y3470 * EXP(($E$3 - $C$14^2/2) * (Z$2-Y$2) + $C$14*SQRT(Z$2-Y$2)*U3470)</f>
        <v>52.103424340308521</v>
      </c>
      <c r="AA3470" s="52">
        <f ca="1">Z3470 * EXP(($E$3 - $C$14^2/2) * (AA$2-Z$2) + $C$14*SQRT(AA$2-Z$2)*V3470)</f>
        <v>48.995049716189342</v>
      </c>
      <c r="AB3470" s="52">
        <f ca="1">AA3470 * EXP(($E$3 - $C$14^2/2) * (AB$2-AA$2) + $C$14*SQRT(AB$2-AA$2)*W3470)</f>
        <v>62.545995400596631</v>
      </c>
      <c r="AC3470" s="52">
        <f ca="1">AB3470 * EXP(($E$3 - $C$14^2/2) * (AC$2-AB$2) + $C$14*SQRT(AC$2-AB$2)*X3470)</f>
        <v>65.245300068041161</v>
      </c>
      <c r="AD3470" s="47"/>
      <c r="AE3470" s="3" t="s">
        <v>68</v>
      </c>
      <c r="AF3470" s="52" t="b">
        <f ca="1">AND(AF3467&gt;$B$3, NOT(OR($AF3469:AF3469)))</f>
        <v>0</v>
      </c>
      <c r="AG3470" s="52" t="b">
        <f ca="1">AND(AG3467&gt;$B$3, NOT(OR($AF3469:AG3469)))</f>
        <v>0</v>
      </c>
      <c r="AH3470" s="52" t="b">
        <f ca="1">AND(AH3467&gt;$B$3, NOT(OR($AF3469:AH3469)))</f>
        <v>0</v>
      </c>
      <c r="AI3470" s="52" t="b">
        <f ca="1">AND(AI3467&gt;$B$3, NOT(OR($AF3469:AI3469)))</f>
        <v>0</v>
      </c>
      <c r="AJ3470" s="52" t="b">
        <f ca="1">AND(AJ3467&gt;$B$3, NOT(OR($AF3469:AJ3469)))</f>
        <v>0</v>
      </c>
      <c r="AK3470" s="74"/>
      <c r="AL3470" s="70"/>
    </row>
    <row r="3471" spans="6:38" ht="14.55" customHeight="1" x14ac:dyDescent="0.3">
      <c r="F3471" s="79"/>
      <c r="G3471" s="3">
        <v>3469</v>
      </c>
      <c r="H3471" s="61">
        <v>0.97438353727068161</v>
      </c>
      <c r="I3471" s="61">
        <v>3.9541617719400755E-2</v>
      </c>
      <c r="J3471" s="61">
        <v>0.73265280637589869</v>
      </c>
      <c r="K3471" s="62">
        <v>0.45093968361959075</v>
      </c>
      <c r="L3471" s="60">
        <f t="array" ref="L3471:O3471">TRANSPOSE(MMULT(Option!$B$25:$E$28, TRANSPOSE(H3471:K3471)))</f>
        <v>0.97438353727068161</v>
      </c>
      <c r="M3471" s="60">
        <v>0.42599390616830485</v>
      </c>
      <c r="N3471" s="60">
        <v>1.0436041754519358</v>
      </c>
      <c r="O3471" s="60">
        <v>0.92926870075642576</v>
      </c>
      <c r="P3471" s="56" t="str">
        <f t="shared" si="4373"/>
        <v>694/4</v>
      </c>
      <c r="R3471" s="80">
        <v>868</v>
      </c>
      <c r="S3471" s="3" t="s">
        <v>28</v>
      </c>
      <c r="T3471" s="60">
        <f t="array" aca="1" ref="T3471:T3474" ca="1">TRANSPOSE(OFFSET($L$3, MATCH($R3471 &amp; "/" &amp; T$2, $P$3:$P$5002, 0) - 1, 0, 1, $E$1))</f>
        <v>0.90357653480413602</v>
      </c>
      <c r="U3471" s="60">
        <f t="array" aca="1" ref="U3471:U3474" ca="1">TRANSPOSE(OFFSET($L$3, MATCH($R3471 &amp; "/" &amp; U$2, $P$3:$P$5002, 0) - 1, 0, 1, $E$1))</f>
        <v>-0.26587721346357074</v>
      </c>
      <c r="V3471" s="60">
        <f t="array" aca="1" ref="V3471:V3474" ca="1">TRANSPOSE(OFFSET($L$3, MATCH($R3471 &amp; "/" &amp; V$2, $P$3:$P$5002, 0) - 1, 0, 1, $E$1))</f>
        <v>0.78994265073931436</v>
      </c>
      <c r="W3471" s="60">
        <f t="array" aca="1" ref="W3471:W3474" ca="1">TRANSPOSE(OFFSET($L$3, MATCH($R3471 &amp; "/" &amp; W$2, $P$3:$P$5002, 0) - 1, 0, 1, $E$1))</f>
        <v>-1.4161954593394332</v>
      </c>
      <c r="X3471" s="60">
        <f t="array" aca="1" ref="X3471:X3474" ca="1">TRANSPOSE(OFFSET($L$3, MATCH($R3471 &amp; "/" &amp; X$2, $P$3:$P$5002, 0) - 1, 0, 1, $E$1))</f>
        <v>-1.8197495028446686</v>
      </c>
      <c r="Y3471" s="52">
        <f ca="1">$B$11 * EXP(($E$3 - $C$11^2/2) * Y$2 + $C$11*SQRT(Y$2)*T3471)</f>
        <v>131.79440182966374</v>
      </c>
      <c r="Z3471" s="52">
        <f ca="1">Y3471 * EXP(($E$3 - $C$11^2/2) * (Z$2-Y$2) + $C$11*SQRT(Z$2-Y$2)*U3471)</f>
        <v>122.30035952548799</v>
      </c>
      <c r="AA3471" s="52">
        <f ca="1">Z3471 * EXP(($E$3 - $C$11^2/2) * (AA$2-Z$2) + $C$11*SQRT(AA$2-Z$2)*V3471)</f>
        <v>155.78280751119158</v>
      </c>
      <c r="AB3471" s="52">
        <f ca="1">AA3471 * EXP(($E$3 - $C$11^2/2) * (AB$2-AA$2) + $C$11*SQRT(AB$2-AA$2)*W3471)</f>
        <v>102.37106863357441</v>
      </c>
      <c r="AC3471" s="52">
        <f ca="1">AB3471 * EXP(($E$3 - $C$11^2/2) * (AC$2-AB$2) + $C$11*SQRT(AC$2-AB$2)*X3471)</f>
        <v>59.601413423936556</v>
      </c>
      <c r="AD3471" s="47"/>
      <c r="AE3471" s="3" t="s">
        <v>69</v>
      </c>
      <c r="AF3471" s="20" cm="1">
        <f t="array" aca="1" ref="AF3471" ca="1">MIN(Y3471:Y3474 / $D$11:$D$14)</f>
        <v>0.46633655240527294</v>
      </c>
      <c r="AG3471" s="20" cm="1">
        <f t="array" aca="1" ref="AG3471" ca="1">MIN(Z3471:Z3474 / $D$11:$D$14)</f>
        <v>0.48751014272912535</v>
      </c>
      <c r="AH3471" s="20" cm="1">
        <f t="array" aca="1" ref="AH3471" ca="1">MIN(AA3471:AA3474 / $D$11:$D$14)</f>
        <v>0.52387213100151697</v>
      </c>
      <c r="AI3471" s="20" cm="1">
        <f t="array" aca="1" ref="AI3471" ca="1">MIN(AB3471:AB3474 / $D$11:$D$14)</f>
        <v>0.4363748401542224</v>
      </c>
      <c r="AJ3471" s="20" cm="1">
        <f t="array" aca="1" ref="AJ3471" ca="1">MIN(AC3471:AC3474 / $D$11:$D$14)</f>
        <v>0.30360736764794649</v>
      </c>
      <c r="AK3471" s="72">
        <f t="array" aca="1" ref="AK3471" ca="1">SUMPRODUCT(AF3472:AJ3472, EXP(-$E$3*$AF$2:$AJ$2))</f>
        <v>77880.078307140488</v>
      </c>
      <c r="AL3471" s="70">
        <f ca="1">MAX(AC3472 - $D$11, 0) * EXP(-$E$2*$E$3)</f>
        <v>0</v>
      </c>
    </row>
    <row r="3472" spans="6:38" ht="14.55" customHeight="1" x14ac:dyDescent="0.3">
      <c r="F3472" s="79"/>
      <c r="G3472" s="3">
        <v>3470</v>
      </c>
      <c r="H3472" s="61">
        <v>1.0670286361835009</v>
      </c>
      <c r="I3472" s="61">
        <v>-0.71000461522020097</v>
      </c>
      <c r="J3472" s="61">
        <v>0.14873939334656316</v>
      </c>
      <c r="K3472" s="62">
        <v>-0.52723749155160859</v>
      </c>
      <c r="L3472" s="60">
        <f t="array" ref="L3472:O3472">TRANSPOSE(MMULT(Option!$B$25:$E$28, TRANSPOSE(H3472:K3472)))</f>
        <v>1.0670286361835009</v>
      </c>
      <c r="M3472" s="60">
        <v>-0.22391852412951291</v>
      </c>
      <c r="N3472" s="60">
        <v>0.37152790977950501</v>
      </c>
      <c r="O3472" s="60">
        <v>-0.181579653137384</v>
      </c>
      <c r="P3472" s="56" t="str">
        <f t="shared" si="4373"/>
        <v>694/5</v>
      </c>
      <c r="R3472" s="80"/>
      <c r="S3472" s="3" t="s">
        <v>29</v>
      </c>
      <c r="T3472" s="60">
        <f ca="1"/>
        <v>-0.82645000937997037</v>
      </c>
      <c r="U3472" s="60">
        <f ca="1"/>
        <v>-1.2765788242935183</v>
      </c>
      <c r="V3472" s="60">
        <f ca="1"/>
        <v>-0.10199666381403771</v>
      </c>
      <c r="W3472" s="60">
        <f ca="1"/>
        <v>-0.62582010204815786</v>
      </c>
      <c r="X3472" s="60">
        <f ca="1"/>
        <v>-0.83404628022864402</v>
      </c>
      <c r="Y3472" s="52">
        <f ca="1">$B$12 * EXP(($E$3 - $C$12^2/2) * Y$2 + $C$12*SQRT(Y$2)*T3472)</f>
        <v>78.432249086968454</v>
      </c>
      <c r="Z3472" s="52">
        <f ca="1">Y3472 * EXP(($E$3 - $C$12^2/2) * (Z$2-Y$2) + $C$12*SQRT(Z$2-Y$2)*U3472)</f>
        <v>53.745585633488069</v>
      </c>
      <c r="AA3472" s="52">
        <f ca="1">Z3472 * EXP(($E$3 - $C$12^2/2) * (AA$2-Z$2) + $C$12*SQRT(AA$2-Z$2)*V3472)</f>
        <v>52.387213100151698</v>
      </c>
      <c r="AB3472" s="52">
        <f ca="1">AA3472 * EXP(($E$3 - $C$12^2/2) * (AB$2-AA$2) + $C$12*SQRT(AB$2-AA$2)*W3472)</f>
        <v>43.637484015422238</v>
      </c>
      <c r="AC3472" s="52">
        <f ca="1">AB3472 * EXP(($E$3 - $C$12^2/2) * (AC$2-AB$2) + $C$12*SQRT(AC$2-AB$2)*X3472)</f>
        <v>34.147952292229036</v>
      </c>
      <c r="AD3472" s="47"/>
      <c r="AE3472" s="3" t="s">
        <v>47</v>
      </c>
      <c r="AF3472" s="64">
        <f t="shared" ref="AF3472" ca="1" si="4389">($B$5*AF3474 + (1 + $B$6)*AF3473)*$B$2</f>
        <v>0</v>
      </c>
      <c r="AG3472" s="64">
        <f t="shared" ref="AG3472" ca="1" si="4390">($B$5*AG3474 + (1 + $B$6)*AG3473)*$B$2</f>
        <v>0</v>
      </c>
      <c r="AH3472" s="64">
        <f t="shared" ref="AH3472" ca="1" si="4391">($B$5*AH3474 + (1 + $B$6)*AH3473)*$B$2</f>
        <v>0</v>
      </c>
      <c r="AI3472" s="64">
        <f t="shared" ref="AI3472" ca="1" si="4392">($B$5*AI3474 + (1 + $B$6)*AI3473)*$B$2</f>
        <v>0</v>
      </c>
      <c r="AJ3472" s="64" cm="1">
        <f t="array" aca="1" ref="AJ3472" ca="1">($B$5*AJ3474 + (1 + $B$6)*AJ3473 + AND(NOT(AF3473:AJ3473)))*$B$2</f>
        <v>100000</v>
      </c>
      <c r="AK3472" s="73"/>
      <c r="AL3472" s="70"/>
    </row>
    <row r="3473" spans="6:38" ht="14.55" customHeight="1" x14ac:dyDescent="0.3">
      <c r="F3473" s="79"/>
      <c r="G3473" s="3">
        <v>3471</v>
      </c>
      <c r="H3473" s="61">
        <v>0.58620292841211175</v>
      </c>
      <c r="I3473" s="61">
        <v>0.48638905855679682</v>
      </c>
      <c r="J3473" s="61">
        <v>-2.2535985546985372E-2</v>
      </c>
      <c r="K3473" s="62">
        <v>0.13461989360720256</v>
      </c>
      <c r="L3473" s="60">
        <f t="array" ref="L3473:O3473">TRANSPOSE(MMULT(Option!$B$25:$E$28, TRANSPOSE(H3473:K3473)))</f>
        <v>0.58620292841211175</v>
      </c>
      <c r="M3473" s="60">
        <v>0.68026410697181072</v>
      </c>
      <c r="N3473" s="60">
        <v>0.3420541414500633</v>
      </c>
      <c r="O3473" s="60">
        <v>0.47273073994753045</v>
      </c>
      <c r="P3473" s="56" t="str">
        <f t="shared" si="4373"/>
        <v>695/1</v>
      </c>
      <c r="R3473" s="80"/>
      <c r="S3473" s="3" t="s">
        <v>31</v>
      </c>
      <c r="T3473" s="60">
        <f ca="1"/>
        <v>-0.95798426308435614</v>
      </c>
      <c r="U3473" s="60">
        <f ca="1"/>
        <v>-0.96211145212995453</v>
      </c>
      <c r="V3473" s="60">
        <f ca="1"/>
        <v>-1.3569618748356632E-2</v>
      </c>
      <c r="W3473" s="60">
        <f ca="1"/>
        <v>-0.56382266724279062</v>
      </c>
      <c r="X3473" s="60">
        <f ca="1"/>
        <v>-1.5592452192612387</v>
      </c>
      <c r="Y3473" s="52">
        <f ca="1">$B$13 * EXP(($E$3 - $C$13^2/2) * Y$2 + $C$13*SQRT(Y$2)*T3473)</f>
        <v>75.397559495982378</v>
      </c>
      <c r="Z3473" s="52">
        <f ca="1">Y3473 * EXP(($E$3 - $C$13^2/2) * (Z$2-Y$2) + $C$13*SQRT(Z$2-Y$2)*U3473)</f>
        <v>56.777576702831155</v>
      </c>
      <c r="AA3473" s="52">
        <f ca="1">Z3473 * EXP(($E$3 - $C$13^2/2) * (AA$2-Z$2) + $C$13*SQRT(AA$2-Z$2)*V3473)</f>
        <v>56.830354079864584</v>
      </c>
      <c r="AB3473" s="52">
        <f ca="1">AA3473 * EXP(($E$3 - $C$13^2/2) * (AB$2-AA$2) + $C$13*SQRT(AB$2-AA$2)*W3473)</f>
        <v>48.227229340628824</v>
      </c>
      <c r="AC3473" s="52">
        <f ca="1">AB3473 * EXP(($E$3 - $C$13^2/2) * (AC$2-AB$2) + $C$13*SQRT(AC$2-AB$2)*X3473)</f>
        <v>30.360736764794648</v>
      </c>
      <c r="AD3473" s="47"/>
      <c r="AE3473" s="3" t="s">
        <v>46</v>
      </c>
      <c r="AF3473" s="52" t="b">
        <f t="shared" ref="AF3473" ca="1" si="4393">AF3471 &gt;= $B$4</f>
        <v>0</v>
      </c>
      <c r="AG3473" s="52" t="b">
        <f t="array" aca="1" ref="AG3473" ca="1">AND(AG3471 &gt;= $B$4, NOT(OR($AF3473:AF3473)))</f>
        <v>0</v>
      </c>
      <c r="AH3473" s="52" t="b">
        <f t="array" aca="1" ref="AH3473" ca="1">AND(AH3471 &gt;= $B$4, NOT(OR($AF3473:AG3473)))</f>
        <v>0</v>
      </c>
      <c r="AI3473" s="52" t="b">
        <f t="array" aca="1" ref="AI3473" ca="1">AND(AI3471 &gt;= $B$4, NOT(OR($AF3473:AH3473)))</f>
        <v>0</v>
      </c>
      <c r="AJ3473" s="52" t="b">
        <f t="array" aca="1" ref="AJ3473" ca="1">AND(AJ3471 &gt;= $B$4, NOT(OR($AF3473:AI3473)))</f>
        <v>0</v>
      </c>
      <c r="AK3473" s="73"/>
      <c r="AL3473" s="70"/>
    </row>
    <row r="3474" spans="6:38" ht="14.55" customHeight="1" x14ac:dyDescent="0.3">
      <c r="F3474" s="79"/>
      <c r="G3474" s="3">
        <v>3472</v>
      </c>
      <c r="H3474" s="61">
        <v>-1.2133861330011846</v>
      </c>
      <c r="I3474" s="61">
        <v>-1.567280194478162</v>
      </c>
      <c r="J3474" s="61">
        <v>-1.735866557613496</v>
      </c>
      <c r="K3474" s="62">
        <v>-0.5563340764505178</v>
      </c>
      <c r="L3474" s="60">
        <f t="array" ref="L3474:O3474">TRANSPOSE(MMULT(Option!$B$25:$E$28, TRANSPOSE(H3474:K3474)))</f>
        <v>-1.2133861330011846</v>
      </c>
      <c r="M3474" s="60">
        <v>-1.9217904784807314</v>
      </c>
      <c r="N3474" s="60">
        <v>-2.4203938163212273</v>
      </c>
      <c r="O3474" s="60">
        <v>-1.7109872464080609</v>
      </c>
      <c r="P3474" s="56" t="str">
        <f t="shared" si="4373"/>
        <v>695/2</v>
      </c>
      <c r="R3474" s="80"/>
      <c r="S3474" s="3" t="s">
        <v>30</v>
      </c>
      <c r="T3474" s="60">
        <f ca="1"/>
        <v>-2.5594923002220629</v>
      </c>
      <c r="U3474" s="60">
        <f ca="1"/>
        <v>0.13134502301385287</v>
      </c>
      <c r="V3474" s="60">
        <f ca="1"/>
        <v>1.8237006788086048</v>
      </c>
      <c r="W3474" s="60">
        <f ca="1"/>
        <v>-0.73004502682997807</v>
      </c>
      <c r="X3474" s="60">
        <f ca="1"/>
        <v>-0.97420821499659949</v>
      </c>
      <c r="Y3474" s="52">
        <f ca="1">$B$14 * EXP(($E$3 - $C$14^2/2) * Y$2 + $C$14*SQRT(Y$2)*T3474)</f>
        <v>46.633655240527297</v>
      </c>
      <c r="Z3474" s="52">
        <f ca="1">Y3474 * EXP(($E$3 - $C$14^2/2) * (Z$2-Y$2) + $C$14*SQRT(Z$2-Y$2)*U3474)</f>
        <v>48.751014272912535</v>
      </c>
      <c r="AA3474" s="52">
        <f ca="1">Z3474 * EXP(($E$3 - $C$14^2/2) * (AA$2-Z$2) + $C$14*SQRT(AA$2-Z$2)*V3474)</f>
        <v>84.676338533028002</v>
      </c>
      <c r="AB3474" s="52">
        <f ca="1">AA3474 * EXP(($E$3 - $C$14^2/2) * (AB$2-AA$2) + $C$14*SQRT(AB$2-AA$2)*W3474)</f>
        <v>68.362381715635507</v>
      </c>
      <c r="AC3474" s="52">
        <f ca="1">AB3474 * EXP(($E$3 - $C$14^2/2) * (AC$2-AB$2) + $C$14*SQRT(AC$2-AB$2)*X3474)</f>
        <v>51.293304850371342</v>
      </c>
      <c r="AD3474" s="47"/>
      <c r="AE3474" s="3" t="s">
        <v>68</v>
      </c>
      <c r="AF3474" s="52" t="b">
        <f ca="1">AND(AF3471&gt;$B$3, NOT(OR($AF3473:AF3473)))</f>
        <v>0</v>
      </c>
      <c r="AG3474" s="52" t="b">
        <f ca="1">AND(AG3471&gt;$B$3, NOT(OR($AF3473:AG3473)))</f>
        <v>0</v>
      </c>
      <c r="AH3474" s="52" t="b">
        <f ca="1">AND(AH3471&gt;$B$3, NOT(OR($AF3473:AH3473)))</f>
        <v>0</v>
      </c>
      <c r="AI3474" s="52" t="b">
        <f ca="1">AND(AI3471&gt;$B$3, NOT(OR($AF3473:AI3473)))</f>
        <v>0</v>
      </c>
      <c r="AJ3474" s="52" t="b">
        <f ca="1">AND(AJ3471&gt;$B$3, NOT(OR($AF3473:AJ3473)))</f>
        <v>0</v>
      </c>
      <c r="AK3474" s="74"/>
      <c r="AL3474" s="70"/>
    </row>
    <row r="3475" spans="6:38" ht="14.55" customHeight="1" x14ac:dyDescent="0.3">
      <c r="F3475" s="79"/>
      <c r="G3475" s="3">
        <v>3473</v>
      </c>
      <c r="H3475" s="61">
        <v>1.2621358849330437</v>
      </c>
      <c r="I3475" s="61">
        <v>-0.33822624790929579</v>
      </c>
      <c r="J3475" s="61">
        <v>-0.6955394187770515</v>
      </c>
      <c r="K3475" s="62">
        <v>-0.9708317360155011</v>
      </c>
      <c r="L3475" s="60">
        <f t="array" ref="L3475:O3475">TRANSPOSE(MMULT(Option!$B$25:$E$28, TRANSPOSE(H3475:K3475)))</f>
        <v>1.2621358849330437</v>
      </c>
      <c r="M3475" s="60">
        <v>0.19486487736016805</v>
      </c>
      <c r="N3475" s="60">
        <v>-0.19461334048701961</v>
      </c>
      <c r="O3475" s="60">
        <v>-0.55084009141206869</v>
      </c>
      <c r="P3475" s="56" t="str">
        <f t="shared" si="4373"/>
        <v>695/3</v>
      </c>
      <c r="R3475" s="80">
        <v>869</v>
      </c>
      <c r="S3475" s="3" t="s">
        <v>28</v>
      </c>
      <c r="T3475" s="60">
        <f t="array" aca="1" ref="T3475:T3478" ca="1">TRANSPOSE(OFFSET($L$3, MATCH($R3475 &amp; "/" &amp; T$2, $P$3:$P$5002, 0) - 1, 0, 1, $E$1))</f>
        <v>0.72557629117339495</v>
      </c>
      <c r="U3475" s="60">
        <f t="array" aca="1" ref="U3475:U3478" ca="1">TRANSPOSE(OFFSET($L$3, MATCH($R3475 &amp; "/" &amp; U$2, $P$3:$P$5002, 0) - 1, 0, 1, $E$1))</f>
        <v>1.0741887935975116</v>
      </c>
      <c r="V3475" s="60">
        <f t="array" aca="1" ref="V3475:V3478" ca="1">TRANSPOSE(OFFSET($L$3, MATCH($R3475 &amp; "/" &amp; V$2, $P$3:$P$5002, 0) - 1, 0, 1, $E$1))</f>
        <v>0.14261355619189581</v>
      </c>
      <c r="W3475" s="60">
        <f t="array" aca="1" ref="W3475:W3478" ca="1">TRANSPOSE(OFFSET($L$3, MATCH($R3475 &amp; "/" &amp; W$2, $P$3:$P$5002, 0) - 1, 0, 1, $E$1))</f>
        <v>0.9932316856643173</v>
      </c>
      <c r="X3475" s="60">
        <f t="array" aca="1" ref="X3475:X3478" ca="1">TRANSPOSE(OFFSET($L$3, MATCH($R3475 &amp; "/" &amp; X$2, $P$3:$P$5002, 0) - 1, 0, 1, $E$1))</f>
        <v>-0.35410810366306034</v>
      </c>
      <c r="Y3475" s="52">
        <f ca="1">$B$11 * EXP(($E$3 - $C$11^2/2) * Y$2 + $C$11*SQRT(Y$2)*T3475)</f>
        <v>124.94118084783952</v>
      </c>
      <c r="Z3475" s="52">
        <f ca="1">Y3475 * EXP(($E$3 - $C$11^2/2) * (Z$2-Y$2) + $C$11*SQRT(Z$2-Y$2)*U3475)</f>
        <v>173.31308719126068</v>
      </c>
      <c r="AA3475" s="52">
        <f ca="1">Z3475 * EXP(($E$3 - $C$11^2/2) * (AA$2-Z$2) + $C$11*SQRT(AA$2-Z$2)*V3475)</f>
        <v>181.79574529958762</v>
      </c>
      <c r="AB3475" s="52">
        <f ca="1">AA3475 * EXP(($E$3 - $C$11^2/2) * (AB$2-AA$2) + $C$11*SQRT(AB$2-AA$2)*W3475)</f>
        <v>246.12838350780032</v>
      </c>
      <c r="AC3475" s="52">
        <f ca="1">AB3475 * EXP(($E$3 - $C$11^2/2) * (AC$2-AB$2) + $C$11*SQRT(AC$2-AB$2)*X3475)</f>
        <v>222.43187009068225</v>
      </c>
      <c r="AD3475" s="47"/>
      <c r="AE3475" s="3" t="s">
        <v>69</v>
      </c>
      <c r="AF3475" s="20" cm="1">
        <f t="array" aca="1" ref="AF3475" ca="1">MIN(Y3475:Y3478 / $D$11:$D$14)</f>
        <v>0.87605316870044736</v>
      </c>
      <c r="AG3475" s="20" cm="1">
        <f t="array" aca="1" ref="AG3475" ca="1">MIN(Z3475:Z3478 / $D$11:$D$14)</f>
        <v>1.5766223312456182</v>
      </c>
      <c r="AH3475" s="20" cm="1">
        <f t="array" aca="1" ref="AH3475" ca="1">MIN(AA3475:AA3478 / $D$11:$D$14)</f>
        <v>1.5374289347995436</v>
      </c>
      <c r="AI3475" s="20" cm="1">
        <f t="array" aca="1" ref="AI3475" ca="1">MIN(AB3475:AB3478 / $D$11:$D$14)</f>
        <v>1.6845668107638405</v>
      </c>
      <c r="AJ3475" s="20" cm="1">
        <f t="array" aca="1" ref="AJ3475" ca="1">MIN(AC3475:AC3478 / $D$11:$D$14)</f>
        <v>1.2453415195899857</v>
      </c>
      <c r="AK3475" s="72">
        <f t="array" aca="1" ref="AK3475" ca="1">SUMPRODUCT(AF3476:AJ3476, EXP(-$E$3*$AF$2:$AJ$2))</f>
        <v>109276.37026128646</v>
      </c>
      <c r="AL3475" s="70">
        <f ca="1">MAX(AC3476 - $D$11, 0) * EXP(-$E$2*$E$3)</f>
        <v>23.04072142813158</v>
      </c>
    </row>
    <row r="3476" spans="6:38" ht="14.55" customHeight="1" x14ac:dyDescent="0.3">
      <c r="F3476" s="79"/>
      <c r="G3476" s="3">
        <v>3474</v>
      </c>
      <c r="H3476" s="61">
        <v>-1.2481261537396591</v>
      </c>
      <c r="I3476" s="61">
        <v>-0.35671383509413718</v>
      </c>
      <c r="J3476" s="61">
        <v>-1.390983698347108</v>
      </c>
      <c r="K3476" s="62">
        <v>0.77936814881045979</v>
      </c>
      <c r="L3476" s="60">
        <f t="array" ref="L3476:O3476">TRANSPOSE(MMULT(Option!$B$25:$E$28, TRANSPOSE(H3476:K3476)))</f>
        <v>-1.2481261537396591</v>
      </c>
      <c r="M3476" s="60">
        <v>-0.82618409164723938</v>
      </c>
      <c r="N3476" s="60">
        <v>-1.8143750535289893</v>
      </c>
      <c r="O3476" s="60">
        <v>-0.19674127958970511</v>
      </c>
      <c r="P3476" s="56" t="str">
        <f t="shared" si="4373"/>
        <v>695/4</v>
      </c>
      <c r="R3476" s="80"/>
      <c r="S3476" s="3" t="s">
        <v>29</v>
      </c>
      <c r="T3476" s="60">
        <f ca="1"/>
        <v>-0.45776165008026665</v>
      </c>
      <c r="U3476" s="60">
        <f ca="1"/>
        <v>2.2294486627111274</v>
      </c>
      <c r="V3476" s="60">
        <f ca="1"/>
        <v>0.23496013713805852</v>
      </c>
      <c r="W3476" s="60">
        <f ca="1"/>
        <v>-0.28091592468904808</v>
      </c>
      <c r="X3476" s="60">
        <f ca="1"/>
        <v>-0.94517835107597736</v>
      </c>
      <c r="Y3476" s="52">
        <f ca="1">$B$12 * EXP(($E$3 - $C$12^2/2) * Y$2 + $C$12*SQRT(Y$2)*T3476)</f>
        <v>87.605316870044732</v>
      </c>
      <c r="Z3476" s="52">
        <f ca="1">Y3476 * EXP(($E$3 - $C$12^2/2) * (Z$2-Y$2) + $C$12*SQRT(Z$2-Y$2)*U3476)</f>
        <v>171.85932938507437</v>
      </c>
      <c r="AA3476" s="52">
        <f ca="1">Z3476 * EXP(($E$3 - $C$12^2/2) * (AA$2-Z$2) + $C$12*SQRT(AA$2-Z$2)*V3476)</f>
        <v>185.33487630208276</v>
      </c>
      <c r="AB3476" s="52">
        <f ca="1">AA3476 * EXP(($E$3 - $C$12^2/2) * (AB$2-AA$2) + $C$12*SQRT(AB$2-AA$2)*W3476)</f>
        <v>171.20977405351192</v>
      </c>
      <c r="AC3476" s="52">
        <f ca="1">AB3476 * EXP(($E$3 - $C$12^2/2) * (AC$2-AB$2) + $C$12*SQRT(AC$2-AB$2)*X3476)</f>
        <v>129.58487193254282</v>
      </c>
      <c r="AD3476" s="47"/>
      <c r="AE3476" s="3" t="s">
        <v>47</v>
      </c>
      <c r="AF3476" s="64">
        <f t="shared" ref="AF3476" ca="1" si="4394">($B$5*AF3478 + (1 + $B$6)*AF3477)*$B$2</f>
        <v>15000</v>
      </c>
      <c r="AG3476" s="64">
        <f t="shared" ref="AG3476" ca="1" si="4395">($B$5*AG3478 + (1 + $B$6)*AG3477)*$B$2</f>
        <v>105000</v>
      </c>
      <c r="AH3476" s="64">
        <f t="shared" ref="AH3476" ca="1" si="4396">($B$5*AH3478 + (1 + $B$6)*AH3477)*$B$2</f>
        <v>0</v>
      </c>
      <c r="AI3476" s="64">
        <f t="shared" ref="AI3476" ca="1" si="4397">($B$5*AI3478 + (1 + $B$6)*AI3477)*$B$2</f>
        <v>0</v>
      </c>
      <c r="AJ3476" s="64" cm="1">
        <f t="array" aca="1" ref="AJ3476" ca="1">($B$5*AJ3478 + (1 + $B$6)*AJ3477 + AND(NOT(AF3477:AJ3477)))*$B$2</f>
        <v>0</v>
      </c>
      <c r="AK3476" s="73"/>
      <c r="AL3476" s="70"/>
    </row>
    <row r="3477" spans="6:38" ht="14.55" customHeight="1" x14ac:dyDescent="0.3">
      <c r="F3477" s="79"/>
      <c r="G3477" s="3">
        <v>3475</v>
      </c>
      <c r="H3477" s="61">
        <v>0.37184516161428777</v>
      </c>
      <c r="I3477" s="61">
        <v>0.24979141465755109</v>
      </c>
      <c r="J3477" s="61">
        <v>-0.64415007525391699</v>
      </c>
      <c r="K3477" s="62">
        <v>1.0994490466732738</v>
      </c>
      <c r="L3477" s="60">
        <f t="array" ref="L3477:O3477">TRANSPOSE(MMULT(Option!$B$25:$E$28, TRANSPOSE(H3477:K3477)))</f>
        <v>0.37184516161428777</v>
      </c>
      <c r="M3477" s="60">
        <v>0.37767567776938105</v>
      </c>
      <c r="N3477" s="60">
        <v>-0.35161468363461384</v>
      </c>
      <c r="O3477" s="60">
        <v>1.029935504360447</v>
      </c>
      <c r="P3477" s="56" t="str">
        <f t="shared" si="4373"/>
        <v>695/5</v>
      </c>
      <c r="R3477" s="80"/>
      <c r="S3477" s="3" t="s">
        <v>31</v>
      </c>
      <c r="T3477" s="60">
        <f ca="1"/>
        <v>-9.2242974236595027E-2</v>
      </c>
      <c r="U3477" s="60">
        <f ca="1"/>
        <v>1.5765256199799229</v>
      </c>
      <c r="V3477" s="60">
        <f ca="1"/>
        <v>-0.1005776512042931</v>
      </c>
      <c r="W3477" s="60">
        <f ca="1"/>
        <v>0.50998484055924576</v>
      </c>
      <c r="X3477" s="60">
        <f ca="1"/>
        <v>0.34473465776965762</v>
      </c>
      <c r="Y3477" s="52">
        <f ca="1">$B$13 * EXP(($E$3 - $C$13^2/2) * Y$2 + $C$13*SQRT(Y$2)*T3477)</f>
        <v>97.758220617398536</v>
      </c>
      <c r="Z3477" s="52">
        <f ca="1">Y3477 * EXP(($E$3 - $C$13^2/2) * (Z$2-Y$2) + $C$13*SQRT(Z$2-Y$2)*U3477)</f>
        <v>157.66223312456182</v>
      </c>
      <c r="AA3477" s="52">
        <f ca="1">Z3477 * EXP(($E$3 - $C$13^2/2) * (AA$2-Z$2) + $C$13*SQRT(AA$2-Z$2)*V3477)</f>
        <v>153.74289347995435</v>
      </c>
      <c r="AB3477" s="52">
        <f ca="1">AA3477 * EXP(($E$3 - $C$13^2/2) * (AB$2-AA$2) + $C$13*SQRT(AB$2-AA$2)*W3477)</f>
        <v>180.05766064637098</v>
      </c>
      <c r="AC3477" s="52">
        <f ca="1">AB3477 * EXP(($E$3 - $C$13^2/2) * (AC$2-AB$2) + $C$13*SQRT(AC$2-AB$2)*X3477)</f>
        <v>200.67717730161394</v>
      </c>
      <c r="AD3477" s="47"/>
      <c r="AE3477" s="3" t="s">
        <v>46</v>
      </c>
      <c r="AF3477" s="52" t="b">
        <f t="shared" ref="AF3477" ca="1" si="4398">AF3475 &gt;= $B$4</f>
        <v>0</v>
      </c>
      <c r="AG3477" s="52" t="b">
        <f t="array" aca="1" ref="AG3477" ca="1">AND(AG3475 &gt;= $B$4, NOT(OR($AF3477:AF3477)))</f>
        <v>1</v>
      </c>
      <c r="AH3477" s="52" t="b">
        <f t="array" aca="1" ref="AH3477" ca="1">AND(AH3475 &gt;= $B$4, NOT(OR($AF3477:AG3477)))</f>
        <v>0</v>
      </c>
      <c r="AI3477" s="52" t="b">
        <f t="array" aca="1" ref="AI3477" ca="1">AND(AI3475 &gt;= $B$4, NOT(OR($AF3477:AH3477)))</f>
        <v>0</v>
      </c>
      <c r="AJ3477" s="52" t="b">
        <f t="array" aca="1" ref="AJ3477" ca="1">AND(AJ3475 &gt;= $B$4, NOT(OR($AF3477:AI3477)))</f>
        <v>0</v>
      </c>
      <c r="AK3477" s="73"/>
      <c r="AL3477" s="70"/>
    </row>
    <row r="3478" spans="6:38" ht="14.55" customHeight="1" x14ac:dyDescent="0.3">
      <c r="F3478" s="79"/>
      <c r="G3478" s="3">
        <v>3476</v>
      </c>
      <c r="H3478" s="61">
        <v>-8.0233137433400381E-2</v>
      </c>
      <c r="I3478" s="61">
        <v>-1.41127651990825</v>
      </c>
      <c r="J3478" s="61">
        <v>-0.39776679574994178</v>
      </c>
      <c r="K3478" s="62">
        <v>1.0536687009228134</v>
      </c>
      <c r="L3478" s="60">
        <f t="array" ref="L3478:O3478">TRANSPOSE(MMULT(Option!$B$25:$E$28, TRANSPOSE(H3478:K3478)))</f>
        <v>-8.0233137433400381E-2</v>
      </c>
      <c r="M3478" s="60">
        <v>-1.3255495507720416</v>
      </c>
      <c r="N3478" s="60">
        <v>-0.75101477712011155</v>
      </c>
      <c r="O3478" s="60">
        <v>0.42301964265299818</v>
      </c>
      <c r="P3478" s="56" t="str">
        <f t="shared" si="4373"/>
        <v>696/1</v>
      </c>
      <c r="R3478" s="80"/>
      <c r="S3478" s="3" t="s">
        <v>30</v>
      </c>
      <c r="T3478" s="60">
        <f ca="1"/>
        <v>1.6731735765093165</v>
      </c>
      <c r="U3478" s="60">
        <f ca="1"/>
        <v>1.4598769706804777</v>
      </c>
      <c r="V3478" s="60">
        <f ca="1"/>
        <v>0.19142532186459865</v>
      </c>
      <c r="W3478" s="60">
        <f ca="1"/>
        <v>-1.6527810518808506</v>
      </c>
      <c r="X3478" s="60">
        <f ca="1"/>
        <v>-1.0236621330953979</v>
      </c>
      <c r="Y3478" s="52">
        <f ca="1">$B$14 * EXP(($E$3 - $C$14^2/2) * Y$2 + $C$14*SQRT(Y$2)*T3478)</f>
        <v>166.02232361790229</v>
      </c>
      <c r="Z3478" s="52">
        <f ca="1">Y3478 * EXP(($E$3 - $C$14^2/2) * (Z$2-Y$2) + $C$14*SQRT(Z$2-Y$2)*U3478)</f>
        <v>258.54903077615535</v>
      </c>
      <c r="AA3478" s="52">
        <f ca="1">Z3478 * EXP(($E$3 - $C$14^2/2) * (AA$2-Z$2) + $C$14*SQRT(AA$2-Z$2)*V3478)</f>
        <v>275.20408417587055</v>
      </c>
      <c r="AB3478" s="52">
        <f ca="1">AA3478 * EXP(($E$3 - $C$14^2/2) * (AB$2-AA$2) + $C$14*SQRT(AB$2-AA$2)*W3478)</f>
        <v>168.45668107638406</v>
      </c>
      <c r="AC3478" s="52">
        <f ca="1">AB3478 * EXP(($E$3 - $C$14^2/2) * (AC$2-AB$2) + $C$14*SQRT(AC$2-AB$2)*X3478)</f>
        <v>124.53415195899856</v>
      </c>
      <c r="AD3478" s="47"/>
      <c r="AE3478" s="3" t="s">
        <v>68</v>
      </c>
      <c r="AF3478" s="52" t="b">
        <f ca="1">AND(AF3475&gt;$B$3, NOT(OR($AF3477:AF3477)))</f>
        <v>1</v>
      </c>
      <c r="AG3478" s="52" t="b">
        <f ca="1">AND(AG3475&gt;$B$3, NOT(OR($AF3477:AG3477)))</f>
        <v>0</v>
      </c>
      <c r="AH3478" s="52" t="b">
        <f ca="1">AND(AH3475&gt;$B$3, NOT(OR($AF3477:AH3477)))</f>
        <v>0</v>
      </c>
      <c r="AI3478" s="52" t="b">
        <f ca="1">AND(AI3475&gt;$B$3, NOT(OR($AF3477:AI3477)))</f>
        <v>0</v>
      </c>
      <c r="AJ3478" s="52" t="b">
        <f ca="1">AND(AJ3475&gt;$B$3, NOT(OR($AF3477:AJ3477)))</f>
        <v>0</v>
      </c>
      <c r="AK3478" s="74"/>
      <c r="AL3478" s="70"/>
    </row>
    <row r="3479" spans="6:38" ht="14.55" customHeight="1" x14ac:dyDescent="0.3">
      <c r="F3479" s="79"/>
      <c r="G3479" s="3">
        <v>3477</v>
      </c>
      <c r="H3479" s="61">
        <v>0.24907381373866916</v>
      </c>
      <c r="I3479" s="61">
        <v>1.0981164753521719</v>
      </c>
      <c r="J3479" s="61">
        <v>-0.16107537420104606</v>
      </c>
      <c r="K3479" s="62">
        <v>2.0042168429131335</v>
      </c>
      <c r="L3479" s="60">
        <f t="array" ref="L3479:O3479">TRANSPOSE(MMULT(Option!$B$25:$E$28, TRANSPOSE(H3479:K3479)))</f>
        <v>0.24907381373866916</v>
      </c>
      <c r="M3479" s="60">
        <v>1.1060698995313549</v>
      </c>
      <c r="N3479" s="60">
        <v>0.24570979558743794</v>
      </c>
      <c r="O3479" s="60">
        <v>2.0720539898770238</v>
      </c>
      <c r="P3479" s="56" t="str">
        <f t="shared" si="4373"/>
        <v>696/2</v>
      </c>
      <c r="R3479" s="80">
        <v>870</v>
      </c>
      <c r="S3479" s="3" t="s">
        <v>28</v>
      </c>
      <c r="T3479" s="60">
        <f t="array" aca="1" ref="T3479:T3482" ca="1">TRANSPOSE(OFFSET($L$3, MATCH($R3479 &amp; "/" &amp; T$2, $P$3:$P$5002, 0) - 1, 0, 1, $E$1))</f>
        <v>0.27252305981143166</v>
      </c>
      <c r="U3479" s="60">
        <f t="array" aca="1" ref="U3479:U3482" ca="1">TRANSPOSE(OFFSET($L$3, MATCH($R3479 &amp; "/" &amp; U$2, $P$3:$P$5002, 0) - 1, 0, 1, $E$1))</f>
        <v>-0.3781779107636995</v>
      </c>
      <c r="V3479" s="60">
        <f t="array" aca="1" ref="V3479:V3482" ca="1">TRANSPOSE(OFFSET($L$3, MATCH($R3479 &amp; "/" &amp; V$2, $P$3:$P$5002, 0) - 1, 0, 1, $E$1))</f>
        <v>0.63522501451540581</v>
      </c>
      <c r="W3479" s="60">
        <f t="array" aca="1" ref="W3479:W3482" ca="1">TRANSPOSE(OFFSET($L$3, MATCH($R3479 &amp; "/" &amp; W$2, $P$3:$P$5002, 0) - 1, 0, 1, $E$1))</f>
        <v>-0.27786604023794792</v>
      </c>
      <c r="X3479" s="60">
        <f t="array" aca="1" ref="X3479:X3482" ca="1">TRANSPOSE(OFFSET($L$3, MATCH($R3479 &amp; "/" &amp; X$2, $P$3:$P$5002, 0) - 1, 0, 1, $E$1))</f>
        <v>-1.1805647558815171</v>
      </c>
      <c r="Y3479" s="52">
        <f ca="1">$B$11 * EXP(($E$3 - $C$11^2/2) * Y$2 + $C$11*SQRT(Y$2)*T3479)</f>
        <v>109.06315345371895</v>
      </c>
      <c r="Z3479" s="52">
        <f ca="1">Y3479 * EXP(($E$3 - $C$11^2/2) * (Z$2-Y$2) + $C$11*SQRT(Z$2-Y$2)*U3479)</f>
        <v>97.853721977568611</v>
      </c>
      <c r="AA3479" s="52">
        <f ca="1">Z3479 * EXP(($E$3 - $C$11^2/2) * (AA$2-Z$2) + $C$11*SQRT(AA$2-Z$2)*V3479)</f>
        <v>118.99021169410392</v>
      </c>
      <c r="AB3479" s="52">
        <f ca="1">AA3479 * EXP(($E$3 - $C$11^2/2) * (AB$2-AA$2) + $C$11*SQRT(AB$2-AA$2)*W3479)</f>
        <v>110.02211851472427</v>
      </c>
      <c r="AC3479" s="52">
        <f ca="1">AB3479 * EXP(($E$3 - $C$11^2/2) * (AC$2-AB$2) + $C$11*SQRT(AC$2-AB$2)*X3479)</f>
        <v>77.595698676099147</v>
      </c>
      <c r="AD3479" s="47"/>
      <c r="AE3479" s="3" t="s">
        <v>69</v>
      </c>
      <c r="AF3479" s="20" cm="1">
        <f t="array" aca="1" ref="AF3479" ca="1">MIN(Y3479:Y3482 / $D$11:$D$14)</f>
        <v>0.91732724864358328</v>
      </c>
      <c r="AG3479" s="20" cm="1">
        <f t="array" aca="1" ref="AG3479" ca="1">MIN(Z3479:Z3482 / $D$11:$D$14)</f>
        <v>0.97853721977568608</v>
      </c>
      <c r="AH3479" s="20" cm="1">
        <f t="array" aca="1" ref="AH3479" ca="1">MIN(AA3479:AA3482 / $D$11:$D$14)</f>
        <v>0.74481249412077644</v>
      </c>
      <c r="AI3479" s="20" cm="1">
        <f t="array" aca="1" ref="AI3479" ca="1">MIN(AB3479:AB3482 / $D$11:$D$14)</f>
        <v>0.77942920703106755</v>
      </c>
      <c r="AJ3479" s="20" cm="1">
        <f t="array" aca="1" ref="AJ3479" ca="1">MIN(AC3479:AC3482 / $D$11:$D$14)</f>
        <v>0.77595698676099145</v>
      </c>
      <c r="AK3479" s="72">
        <f t="array" aca="1" ref="AK3479" ca="1">SUMPRODUCT(AF3480:AJ3480, EXP(-$E$3*$AF$2:$AJ$2))</f>
        <v>105721.0809451906</v>
      </c>
      <c r="AL3479" s="70">
        <f ca="1">MAX(AC3480 - $D$11, 0) * EXP(-$E$2*$E$3)</f>
        <v>0</v>
      </c>
    </row>
    <row r="3480" spans="6:38" ht="14.55" customHeight="1" x14ac:dyDescent="0.3">
      <c r="F3480" s="79"/>
      <c r="G3480" s="3">
        <v>3478</v>
      </c>
      <c r="H3480" s="61">
        <v>0.74565942591563705</v>
      </c>
      <c r="I3480" s="61">
        <v>-0.60379644896587492</v>
      </c>
      <c r="J3480" s="61">
        <v>-6.0939347854586282E-2</v>
      </c>
      <c r="K3480" s="62">
        <v>0.51302262899850959</v>
      </c>
      <c r="L3480" s="60">
        <f t="array" ref="L3480:O3480">TRANSPOSE(MMULT(Option!$B$25:$E$28, TRANSPOSE(H3480:K3480)))</f>
        <v>0.74565942591563705</v>
      </c>
      <c r="M3480" s="60">
        <v>-0.25512481598007763</v>
      </c>
      <c r="N3480" s="60">
        <v>8.6629103080820016E-2</v>
      </c>
      <c r="O3480" s="60">
        <v>0.56758493539946797</v>
      </c>
      <c r="P3480" s="56" t="str">
        <f t="shared" si="4373"/>
        <v>696/3</v>
      </c>
      <c r="R3480" s="80"/>
      <c r="S3480" s="3" t="s">
        <v>29</v>
      </c>
      <c r="T3480" s="60">
        <f ca="1"/>
        <v>-0.30430333879453547</v>
      </c>
      <c r="U3480" s="60">
        <f ca="1"/>
        <v>0.41138502328546267</v>
      </c>
      <c r="V3480" s="60">
        <f ca="1"/>
        <v>-1.1391576112398403</v>
      </c>
      <c r="W3480" s="60">
        <f ca="1"/>
        <v>0.13476454994199938</v>
      </c>
      <c r="X3480" s="60">
        <f ca="1"/>
        <v>0.41960367380862218</v>
      </c>
      <c r="Y3480" s="52">
        <f ca="1">$B$12 * EXP(($E$3 - $C$12^2/2) * Y$2 + $C$12*SQRT(Y$2)*T3480)</f>
        <v>91.732724864358332</v>
      </c>
      <c r="Z3480" s="52">
        <f ca="1">Y3480 * EXP(($E$3 - $C$12^2/2) * (Z$2-Y$2) + $C$12*SQRT(Z$2-Y$2)*U3480)</f>
        <v>104.30243327736069</v>
      </c>
      <c r="AA3480" s="52">
        <f ca="1">Z3480 * EXP(($E$3 - $C$12^2/2) * (AA$2-Z$2) + $C$12*SQRT(AA$2-Z$2)*V3480)</f>
        <v>74.481249412077645</v>
      </c>
      <c r="AB3480" s="52">
        <f ca="1">AA3480 * EXP(($E$3 - $C$12^2/2) * (AB$2-AA$2) + $C$12*SQRT(AB$2-AA$2)*W3480)</f>
        <v>77.942920703106751</v>
      </c>
      <c r="AC3480" s="52">
        <f ca="1">AB3480 * EXP(($E$3 - $C$12^2/2) * (AC$2-AB$2) + $C$12*SQRT(AC$2-AB$2)*X3480)</f>
        <v>88.841854648740409</v>
      </c>
      <c r="AD3480" s="47"/>
      <c r="AE3480" s="3" t="s">
        <v>47</v>
      </c>
      <c r="AF3480" s="64">
        <f t="shared" ref="AF3480" ca="1" si="4399">($B$5*AF3482 + (1 + $B$6)*AF3481)*$B$2</f>
        <v>15000</v>
      </c>
      <c r="AG3480" s="64">
        <f t="shared" ref="AG3480" ca="1" si="4400">($B$5*AG3482 + (1 + $B$6)*AG3481)*$B$2</f>
        <v>15000</v>
      </c>
      <c r="AH3480" s="64">
        <f t="shared" ref="AH3480" ca="1" si="4401">($B$5*AH3482 + (1 + $B$6)*AH3481)*$B$2</f>
        <v>0</v>
      </c>
      <c r="AI3480" s="64">
        <f t="shared" ref="AI3480" ca="1" si="4402">($B$5*AI3482 + (1 + $B$6)*AI3481)*$B$2</f>
        <v>0</v>
      </c>
      <c r="AJ3480" s="64" cm="1">
        <f t="array" aca="1" ref="AJ3480" ca="1">($B$5*AJ3482 + (1 + $B$6)*AJ3481 + AND(NOT(AF3481:AJ3481)))*$B$2</f>
        <v>100000</v>
      </c>
      <c r="AK3480" s="73"/>
      <c r="AL3480" s="70"/>
    </row>
    <row r="3481" spans="6:38" ht="14.55" customHeight="1" x14ac:dyDescent="0.3">
      <c r="F3481" s="79"/>
      <c r="G3481" s="3">
        <v>3479</v>
      </c>
      <c r="H3481" s="61">
        <v>-0.942572904756942</v>
      </c>
      <c r="I3481" s="61">
        <v>-0.11280582905151691</v>
      </c>
      <c r="J3481" s="61">
        <v>0.69968476417347691</v>
      </c>
      <c r="K3481" s="62">
        <v>-0.2005245516310207</v>
      </c>
      <c r="L3481" s="60">
        <f t="array" ref="L3481:O3481">TRANSPOSE(MMULT(Option!$B$25:$E$28, TRANSPOSE(H3481:K3481)))</f>
        <v>-0.942572904756942</v>
      </c>
      <c r="M3481" s="60">
        <v>-0.48041741199494176</v>
      </c>
      <c r="N3481" s="60">
        <v>0.20797150922897639</v>
      </c>
      <c r="O3481" s="60">
        <v>-0.4417231463450686</v>
      </c>
      <c r="P3481" s="56" t="str">
        <f t="shared" si="4373"/>
        <v>696/4</v>
      </c>
      <c r="R3481" s="80"/>
      <c r="S3481" s="3" t="s">
        <v>31</v>
      </c>
      <c r="T3481" s="60">
        <f ca="1"/>
        <v>0.64736623030245577</v>
      </c>
      <c r="U3481" s="60">
        <f ca="1"/>
        <v>-0.43898506182357022</v>
      </c>
      <c r="V3481" s="60">
        <f ca="1"/>
        <v>0.36719033631821291</v>
      </c>
      <c r="W3481" s="60">
        <f ca="1"/>
        <v>-1.0617770159360553</v>
      </c>
      <c r="X3481" s="60">
        <f ca="1"/>
        <v>0.29598616822775564</v>
      </c>
      <c r="Y3481" s="52">
        <f ca="1">$B$13 * EXP(($E$3 - $C$13^2/2) * Y$2 + $C$13*SQRT(Y$2)*T3481)</f>
        <v>122.04380712529482</v>
      </c>
      <c r="Z3481" s="52">
        <f ca="1">Y3481 * EXP(($E$3 - $C$13^2/2) * (Z$2-Y$2) + $C$13*SQRT(Z$2-Y$2)*U3481)</f>
        <v>107.52082358021801</v>
      </c>
      <c r="AA3481" s="52">
        <f ca="1">Z3481 * EXP(($E$3 - $C$13^2/2) * (AA$2-Z$2) + $C$13*SQRT(AA$2-Z$2)*V3481)</f>
        <v>120.64370770631075</v>
      </c>
      <c r="AB3481" s="52">
        <f ca="1">AA3481 * EXP(($E$3 - $C$13^2/2) * (AB$2-AA$2) + $C$13*SQRT(AB$2-AA$2)*W3481)</f>
        <v>88.173682368874182</v>
      </c>
      <c r="AC3481" s="52">
        <f ca="1">AB3481 * EXP(($E$3 - $C$13^2/2) * (AC$2-AB$2) + $C$13*SQRT(AC$2-AB$2)*X3481)</f>
        <v>96.844285366000818</v>
      </c>
      <c r="AD3481" s="47"/>
      <c r="AE3481" s="3" t="s">
        <v>46</v>
      </c>
      <c r="AF3481" s="52" t="b">
        <f t="shared" ref="AF3481" ca="1" si="4403">AF3479 &gt;= $B$4</f>
        <v>0</v>
      </c>
      <c r="AG3481" s="52" t="b">
        <f t="array" aca="1" ref="AG3481" ca="1">AND(AG3479 &gt;= $B$4, NOT(OR($AF3481:AF3481)))</f>
        <v>0</v>
      </c>
      <c r="AH3481" s="52" t="b">
        <f t="array" aca="1" ref="AH3481" ca="1">AND(AH3479 &gt;= $B$4, NOT(OR($AF3481:AG3481)))</f>
        <v>0</v>
      </c>
      <c r="AI3481" s="52" t="b">
        <f t="array" aca="1" ref="AI3481" ca="1">AND(AI3479 &gt;= $B$4, NOT(OR($AF3481:AH3481)))</f>
        <v>0</v>
      </c>
      <c r="AJ3481" s="52" t="b">
        <f t="array" aca="1" ref="AJ3481" ca="1">AND(AJ3479 &gt;= $B$4, NOT(OR($AF3481:AI3481)))</f>
        <v>0</v>
      </c>
      <c r="AK3481" s="73"/>
      <c r="AL3481" s="70"/>
    </row>
    <row r="3482" spans="6:38" ht="14.55" customHeight="1" x14ac:dyDescent="0.3">
      <c r="F3482" s="79"/>
      <c r="G3482" s="3">
        <v>3480</v>
      </c>
      <c r="H3482" s="61">
        <v>0.39519482227388303</v>
      </c>
      <c r="I3482" s="61">
        <v>-0.35698342571889963</v>
      </c>
      <c r="J3482" s="61">
        <v>-0.80377201678633092</v>
      </c>
      <c r="K3482" s="62">
        <v>0.85902823362812952</v>
      </c>
      <c r="L3482" s="60">
        <f t="array" ref="L3482:O3482">TRANSPOSE(MMULT(Option!$B$25:$E$28, TRANSPOSE(H3482:K3482)))</f>
        <v>0.39519482227388303</v>
      </c>
      <c r="M3482" s="60">
        <v>-0.16910278513074736</v>
      </c>
      <c r="N3482" s="60">
        <v>-0.64136332793615425</v>
      </c>
      <c r="O3482" s="60">
        <v>0.64334532110776532</v>
      </c>
      <c r="P3482" s="56" t="str">
        <f t="shared" si="4373"/>
        <v>696/5</v>
      </c>
      <c r="R3482" s="80"/>
      <c r="S3482" s="3" t="s">
        <v>30</v>
      </c>
      <c r="T3482" s="60">
        <f ca="1"/>
        <v>0.34589590016603833</v>
      </c>
      <c r="U3482" s="60">
        <f ca="1"/>
        <v>0.13851697572489066</v>
      </c>
      <c r="V3482" s="60">
        <f ca="1"/>
        <v>-0.37590325646253048</v>
      </c>
      <c r="W3482" s="60">
        <f ca="1"/>
        <v>-6.6076610197636415E-2</v>
      </c>
      <c r="X3482" s="60">
        <f ca="1"/>
        <v>0.19487948987604981</v>
      </c>
      <c r="Y3482" s="52">
        <f ca="1">$B$14 * EXP(($E$3 - $C$14^2/2) * Y$2 + $C$14*SQRT(Y$2)*T3482)</f>
        <v>111.4904521216783</v>
      </c>
      <c r="Z3482" s="52">
        <f ca="1">Y3482 * EXP(($E$3 - $C$14^2/2) * (Z$2-Y$2) + $C$14*SQRT(Z$2-Y$2)*U3482)</f>
        <v>116.80361832863791</v>
      </c>
      <c r="AA3482" s="52">
        <f ca="1">Z3482 * EXP(($E$3 - $C$14^2/2) * (AA$2-Z$2) + $C$14*SQRT(AA$2-Z$2)*V3482)</f>
        <v>104.87016611109664</v>
      </c>
      <c r="AB3482" s="52">
        <f ca="1">AA3482 * EXP(($E$3 - $C$14^2/2) * (AB$2-AA$2) + $C$14*SQRT(AB$2-AA$2)*W3482)</f>
        <v>103.32714177994555</v>
      </c>
      <c r="AC3482" s="52">
        <f ca="1">AB3482 * EXP(($E$3 - $C$14^2/2) * (AC$2-AB$2) + $C$14*SQRT(AC$2-AB$2)*X3482)</f>
        <v>110.09723564296814</v>
      </c>
      <c r="AD3482" s="47"/>
      <c r="AE3482" s="3" t="s">
        <v>68</v>
      </c>
      <c r="AF3482" s="52" t="b">
        <f ca="1">AND(AF3479&gt;$B$3, NOT(OR($AF3481:AF3481)))</f>
        <v>1</v>
      </c>
      <c r="AG3482" s="52" t="b">
        <f ca="1">AND(AG3479&gt;$B$3, NOT(OR($AF3481:AG3481)))</f>
        <v>1</v>
      </c>
      <c r="AH3482" s="52" t="b">
        <f ca="1">AND(AH3479&gt;$B$3, NOT(OR($AF3481:AH3481)))</f>
        <v>0</v>
      </c>
      <c r="AI3482" s="52" t="b">
        <f ca="1">AND(AI3479&gt;$B$3, NOT(OR($AF3481:AI3481)))</f>
        <v>0</v>
      </c>
      <c r="AJ3482" s="52" t="b">
        <f ca="1">AND(AJ3479&gt;$B$3, NOT(OR($AF3481:AJ3481)))</f>
        <v>0</v>
      </c>
      <c r="AK3482" s="74"/>
      <c r="AL3482" s="70"/>
    </row>
    <row r="3483" spans="6:38" ht="14.55" customHeight="1" x14ac:dyDescent="0.3">
      <c r="F3483" s="79"/>
      <c r="G3483" s="3">
        <v>3481</v>
      </c>
      <c r="H3483" s="61">
        <v>-0.48897596455184977</v>
      </c>
      <c r="I3483" s="61">
        <v>-0.59030903494330311</v>
      </c>
      <c r="J3483" s="61">
        <v>0.85554528574005706</v>
      </c>
      <c r="K3483" s="62">
        <v>1.1073700264091266</v>
      </c>
      <c r="L3483" s="60">
        <f t="array" ref="L3483:O3483">TRANSPOSE(MMULT(Option!$B$25:$E$28, TRANSPOSE(H3483:K3483)))</f>
        <v>-0.48897596455184977</v>
      </c>
      <c r="M3483" s="60">
        <v>-0.73661755302954368</v>
      </c>
      <c r="N3483" s="60">
        <v>0.40126445963621915</v>
      </c>
      <c r="O3483" s="60">
        <v>0.76511080089225758</v>
      </c>
      <c r="P3483" s="56" t="str">
        <f t="shared" si="4373"/>
        <v>697/1</v>
      </c>
      <c r="R3483" s="80">
        <v>871</v>
      </c>
      <c r="S3483" s="3" t="s">
        <v>28</v>
      </c>
      <c r="T3483" s="60">
        <f t="array" aca="1" ref="T3483:T3486" ca="1">TRANSPOSE(OFFSET($L$3, MATCH($R3483 &amp; "/" &amp; T$2, $P$3:$P$5002, 0) - 1, 0, 1, $E$1))</f>
        <v>-0.25093508173423035</v>
      </c>
      <c r="U3483" s="60">
        <f t="array" aca="1" ref="U3483:U3486" ca="1">TRANSPOSE(OFFSET($L$3, MATCH($R3483 &amp; "/" &amp; U$2, $P$3:$P$5002, 0) - 1, 0, 1, $E$1))</f>
        <v>0.90521216942572169</v>
      </c>
      <c r="V3483" s="60">
        <f t="array" aca="1" ref="V3483:V3486" ca="1">TRANSPOSE(OFFSET($L$3, MATCH($R3483 &amp; "/" &amp; V$2, $P$3:$P$5002, 0) - 1, 0, 1, $E$1))</f>
        <v>3.7331088831462349E-2</v>
      </c>
      <c r="W3483" s="60">
        <f t="array" aca="1" ref="W3483:W3486" ca="1">TRANSPOSE(OFFSET($L$3, MATCH($R3483 &amp; "/" &amp; W$2, $P$3:$P$5002, 0) - 1, 0, 1, $E$1))</f>
        <v>-1.0713743876950195</v>
      </c>
      <c r="X3483" s="60">
        <f t="array" aca="1" ref="X3483:X3486" ca="1">TRANSPOSE(OFFSET($L$3, MATCH($R3483 &amp; "/" &amp; X$2, $P$3:$P$5002, 0) - 1, 0, 1, $E$1))</f>
        <v>0.33918742125825097</v>
      </c>
      <c r="Y3483" s="52">
        <f ca="1">$B$11 * EXP(($E$3 - $C$11^2/2) * Y$2 + $C$11*SQRT(Y$2)*T3483)</f>
        <v>93.213229726038961</v>
      </c>
      <c r="Z3483" s="52">
        <f ca="1">Y3483 * EXP(($E$3 - $C$11^2/2) * (Z$2-Y$2) + $C$11*SQRT(Z$2-Y$2)*U3483)</f>
        <v>122.91011456061108</v>
      </c>
      <c r="AA3483" s="52">
        <f ca="1">Z3483 * EXP(($E$3 - $C$11^2/2) * (AA$2-Z$2) + $C$11*SQRT(AA$2-Z$2)*V3483)</f>
        <v>124.91739001500596</v>
      </c>
      <c r="AB3483" s="52">
        <f ca="1">AA3483 * EXP(($E$3 - $C$11^2/2) * (AB$2-AA$2) + $C$11*SQRT(AB$2-AA$2)*W3483)</f>
        <v>91.034660866174974</v>
      </c>
      <c r="AC3483" s="52">
        <f ca="1">AB3483 * EXP(($E$3 - $C$11^2/2) * (AC$2-AB$2) + $C$11*SQRT(AC$2-AB$2)*X3483)</f>
        <v>101.29089736401581</v>
      </c>
      <c r="AD3483" s="47"/>
      <c r="AE3483" s="3" t="s">
        <v>69</v>
      </c>
      <c r="AF3483" s="20" cm="1">
        <f t="array" aca="1" ref="AF3483" ca="1">MIN(Y3483:Y3486 / $D$11:$D$14)</f>
        <v>0.90688989435223222</v>
      </c>
      <c r="AG3483" s="20" cm="1">
        <f t="array" aca="1" ref="AG3483" ca="1">MIN(Z3483:Z3486 / $D$11:$D$14)</f>
        <v>0.58629909513166756</v>
      </c>
      <c r="AH3483" s="20" cm="1">
        <f t="array" aca="1" ref="AH3483" ca="1">MIN(AA3483:AA3486 / $D$11:$D$14)</f>
        <v>0.48335104444532495</v>
      </c>
      <c r="AI3483" s="20" cm="1">
        <f t="array" aca="1" ref="AI3483" ca="1">MIN(AB3483:AB3486 / $D$11:$D$14)</f>
        <v>0.42987279379539134</v>
      </c>
      <c r="AJ3483" s="20" cm="1">
        <f t="array" aca="1" ref="AJ3483" ca="1">MIN(AC3483:AC3486 / $D$11:$D$14)</f>
        <v>0.36872490870391195</v>
      </c>
      <c r="AK3483" s="72">
        <f t="array" aca="1" ref="AK3483" ca="1">SUMPRODUCT(AF3484:AJ3484, EXP(-$E$3*$AF$2:$AJ$2))</f>
        <v>92148.519674651194</v>
      </c>
      <c r="AL3483" s="70">
        <f ca="1">MAX(AC3484 - $D$11, 0) * EXP(-$E$2*$E$3)</f>
        <v>0</v>
      </c>
    </row>
    <row r="3484" spans="6:38" ht="14.55" customHeight="1" x14ac:dyDescent="0.3">
      <c r="F3484" s="79"/>
      <c r="G3484" s="3">
        <v>3482</v>
      </c>
      <c r="H3484" s="61">
        <v>-0.11975197071667328</v>
      </c>
      <c r="I3484" s="61">
        <v>1.2547700015539283</v>
      </c>
      <c r="J3484" s="61">
        <v>-1.2268304892802182</v>
      </c>
      <c r="K3484" s="62">
        <v>-1.5060698803838894</v>
      </c>
      <c r="L3484" s="60">
        <f t="array" ref="L3484:O3484">TRANSPOSE(MMULT(Option!$B$25:$E$28, TRANSPOSE(H3484:K3484)))</f>
        <v>-0.11975197071667328</v>
      </c>
      <c r="M3484" s="60">
        <v>1.1021149140894773</v>
      </c>
      <c r="N3484" s="60">
        <v>-0.79686244090770075</v>
      </c>
      <c r="O3484" s="60">
        <v>-1.248498859002428</v>
      </c>
      <c r="P3484" s="56" t="str">
        <f t="shared" si="4373"/>
        <v>697/2</v>
      </c>
      <c r="R3484" s="80"/>
      <c r="S3484" s="3" t="s">
        <v>29</v>
      </c>
      <c r="T3484" s="60">
        <f ca="1"/>
        <v>-0.34244743886012086</v>
      </c>
      <c r="U3484" s="60">
        <f ca="1"/>
        <v>-1.4706366223630716</v>
      </c>
      <c r="V3484" s="60">
        <f ca="1"/>
        <v>-0.66028956953349838</v>
      </c>
      <c r="W3484" s="60">
        <f ca="1"/>
        <v>-0.40751284405393429</v>
      </c>
      <c r="X3484" s="60">
        <f ca="1"/>
        <v>-0.5281282513093738</v>
      </c>
      <c r="Y3484" s="52">
        <f ca="1">$B$12 * EXP(($E$3 - $C$12^2/2) * Y$2 + $C$12*SQRT(Y$2)*T3484)</f>
        <v>90.68898943522322</v>
      </c>
      <c r="Z3484" s="52">
        <f ca="1">Y3484 * EXP(($E$3 - $C$12^2/2) * (Z$2-Y$2) + $C$12*SQRT(Z$2-Y$2)*U3484)</f>
        <v>58.629909513166758</v>
      </c>
      <c r="AA3484" s="52">
        <f ca="1">Z3484 * EXP(($E$3 - $C$12^2/2) * (AA$2-Z$2) + $C$12*SQRT(AA$2-Z$2)*V3484)</f>
        <v>48.335104444532497</v>
      </c>
      <c r="AB3484" s="52">
        <f ca="1">AA3484 * EXP(($E$3 - $C$12^2/2) * (AB$2-AA$2) + $C$12*SQRT(AB$2-AA$2)*W3484)</f>
        <v>42.987279379539132</v>
      </c>
      <c r="AC3484" s="52">
        <f ca="1">AB3484 * EXP(($E$3 - $C$12^2/2) * (AC$2-AB$2) + $C$12*SQRT(AC$2-AB$2)*X3484)</f>
        <v>36.872490870391196</v>
      </c>
      <c r="AD3484" s="47"/>
      <c r="AE3484" s="3" t="s">
        <v>47</v>
      </c>
      <c r="AF3484" s="64">
        <f t="shared" ref="AF3484" ca="1" si="4404">($B$5*AF3486 + (1 + $B$6)*AF3485)*$B$2</f>
        <v>15000</v>
      </c>
      <c r="AG3484" s="64">
        <f t="shared" ref="AG3484" ca="1" si="4405">($B$5*AG3486 + (1 + $B$6)*AG3485)*$B$2</f>
        <v>0</v>
      </c>
      <c r="AH3484" s="64">
        <f t="shared" ref="AH3484" ca="1" si="4406">($B$5*AH3486 + (1 + $B$6)*AH3485)*$B$2</f>
        <v>0</v>
      </c>
      <c r="AI3484" s="64">
        <f t="shared" ref="AI3484" ca="1" si="4407">($B$5*AI3486 + (1 + $B$6)*AI3485)*$B$2</f>
        <v>0</v>
      </c>
      <c r="AJ3484" s="64" cm="1">
        <f t="array" aca="1" ref="AJ3484" ca="1">($B$5*AJ3486 + (1 + $B$6)*AJ3485 + AND(NOT(AF3485:AJ3485)))*$B$2</f>
        <v>100000</v>
      </c>
      <c r="AK3484" s="73"/>
      <c r="AL3484" s="70"/>
    </row>
    <row r="3485" spans="6:38" ht="14.55" customHeight="1" x14ac:dyDescent="0.3">
      <c r="F3485" s="79"/>
      <c r="G3485" s="3">
        <v>3483</v>
      </c>
      <c r="H3485" s="61">
        <v>-1.4441546364699376</v>
      </c>
      <c r="I3485" s="61">
        <v>0.99375343136964522</v>
      </c>
      <c r="J3485" s="61">
        <v>-0.34941631854800315</v>
      </c>
      <c r="K3485" s="62">
        <v>-1.1695785825569422</v>
      </c>
      <c r="L3485" s="60">
        <f t="array" ref="L3485:O3485">TRANSPOSE(MMULT(Option!$B$25:$E$28, TRANSPOSE(H3485:K3485)))</f>
        <v>-1.4441546364699376</v>
      </c>
      <c r="M3485" s="60">
        <v>0.33312820968672552</v>
      </c>
      <c r="N3485" s="60">
        <v>-0.62433199162242436</v>
      </c>
      <c r="O3485" s="60">
        <v>-1.3872024648881025</v>
      </c>
      <c r="P3485" s="56" t="str">
        <f t="shared" si="4373"/>
        <v>697/3</v>
      </c>
      <c r="R3485" s="80"/>
      <c r="S3485" s="3" t="s">
        <v>31</v>
      </c>
      <c r="T3485" s="60">
        <f ca="1"/>
        <v>0.29861366711171572</v>
      </c>
      <c r="U3485" s="60">
        <f ca="1"/>
        <v>-1.60620106088935</v>
      </c>
      <c r="V3485" s="60">
        <f ca="1"/>
        <v>-0.36228465424901191</v>
      </c>
      <c r="W3485" s="60">
        <f ca="1"/>
        <v>-0.47119151031263212</v>
      </c>
      <c r="X3485" s="60">
        <f ca="1"/>
        <v>-0.94512751099825576</v>
      </c>
      <c r="Y3485" s="52">
        <f ca="1">$B$13 * EXP(($E$3 - $C$13^2/2) * Y$2 + $C$13*SQRT(Y$2)*T3485)</f>
        <v>109.92016022473732</v>
      </c>
      <c r="Z3485" s="52">
        <f ca="1">Y3485 * EXP(($E$3 - $C$13^2/2) * (Z$2-Y$2) + $C$13*SQRT(Z$2-Y$2)*U3485)</f>
        <v>68.230656172939405</v>
      </c>
      <c r="AA3485" s="52">
        <f ca="1">Z3485 * EXP(($E$3 - $C$13^2/2) * (AA$2-Z$2) + $C$13*SQRT(AA$2-Z$2)*V3485)</f>
        <v>61.510541804598759</v>
      </c>
      <c r="AB3485" s="52">
        <f ca="1">AA3485 * EXP(($E$3 - $C$13^2/2) * (AB$2-AA$2) + $C$13*SQRT(AB$2-AA$2)*W3485)</f>
        <v>53.669835356663135</v>
      </c>
      <c r="AC3485" s="52">
        <f ca="1">AB3485 * EXP(($E$3 - $C$13^2/2) * (AC$2-AB$2) + $C$13*SQRT(AC$2-AB$2)*X3485)</f>
        <v>40.622124848559046</v>
      </c>
      <c r="AD3485" s="47"/>
      <c r="AE3485" s="3" t="s">
        <v>46</v>
      </c>
      <c r="AF3485" s="52" t="b">
        <f t="shared" ref="AF3485" ca="1" si="4408">AF3483 &gt;= $B$4</f>
        <v>0</v>
      </c>
      <c r="AG3485" s="52" t="b">
        <f t="array" aca="1" ref="AG3485" ca="1">AND(AG3483 &gt;= $B$4, NOT(OR($AF3485:AF3485)))</f>
        <v>0</v>
      </c>
      <c r="AH3485" s="52" t="b">
        <f t="array" aca="1" ref="AH3485" ca="1">AND(AH3483 &gt;= $B$4, NOT(OR($AF3485:AG3485)))</f>
        <v>0</v>
      </c>
      <c r="AI3485" s="52" t="b">
        <f t="array" aca="1" ref="AI3485" ca="1">AND(AI3483 &gt;= $B$4, NOT(OR($AF3485:AH3485)))</f>
        <v>0</v>
      </c>
      <c r="AJ3485" s="52" t="b">
        <f t="array" aca="1" ref="AJ3485" ca="1">AND(AJ3483 &gt;= $B$4, NOT(OR($AF3485:AI3485)))</f>
        <v>0</v>
      </c>
      <c r="AK3485" s="73"/>
      <c r="AL3485" s="70"/>
    </row>
    <row r="3486" spans="6:38" ht="14.55" customHeight="1" x14ac:dyDescent="0.3">
      <c r="F3486" s="79"/>
      <c r="G3486" s="3">
        <v>3484</v>
      </c>
      <c r="H3486" s="61">
        <v>1.3318595231692056</v>
      </c>
      <c r="I3486" s="61">
        <v>-9.1129895126220661E-2</v>
      </c>
      <c r="J3486" s="61">
        <v>-2.4915665440373727</v>
      </c>
      <c r="K3486" s="62">
        <v>1.7286572507878337</v>
      </c>
      <c r="L3486" s="60">
        <f t="array" ref="L3486:O3486">TRANSPOSE(MMULT(Option!$B$25:$E$28, TRANSPOSE(H3486:K3486)))</f>
        <v>1.3318595231692056</v>
      </c>
      <c r="M3486" s="60">
        <v>0.44922188076982361</v>
      </c>
      <c r="N3486" s="60">
        <v>-1.6794875737485402</v>
      </c>
      <c r="O3486" s="60">
        <v>1.5029100357200362</v>
      </c>
      <c r="P3486" s="56" t="str">
        <f t="shared" si="4373"/>
        <v>697/4</v>
      </c>
      <c r="R3486" s="80"/>
      <c r="S3486" s="3" t="s">
        <v>30</v>
      </c>
      <c r="T3486" s="60">
        <f ca="1"/>
        <v>1.2367808299375949</v>
      </c>
      <c r="U3486" s="60">
        <f ca="1"/>
        <v>0.17390846705748836</v>
      </c>
      <c r="V3486" s="60">
        <f ca="1"/>
        <v>-1.0253041339102622</v>
      </c>
      <c r="W3486" s="60">
        <f ca="1"/>
        <v>-0.82975559862997916</v>
      </c>
      <c r="X3486" s="60">
        <f ca="1"/>
        <v>-2.0539042380069708</v>
      </c>
      <c r="Y3486" s="52">
        <f ca="1">$B$14 * EXP(($E$3 - $C$14^2/2) * Y$2 + $C$14*SQRT(Y$2)*T3486)</f>
        <v>145.64970164559142</v>
      </c>
      <c r="Z3486" s="52">
        <f ca="1">Y3486 * EXP(($E$3 - $C$14^2/2) * (Z$2-Y$2) + $C$14*SQRT(Z$2-Y$2)*U3486)</f>
        <v>154.21950968632689</v>
      </c>
      <c r="AA3486" s="52">
        <f ca="1">Z3486 * EXP(($E$3 - $C$14^2/2) * (AA$2-Z$2) + $C$14*SQRT(AA$2-Z$2)*V3486)</f>
        <v>113.95296037078306</v>
      </c>
      <c r="AB3486" s="52">
        <f ca="1">AA3486 * EXP(($E$3 - $C$14^2/2) * (AB$2-AA$2) + $C$14*SQRT(AB$2-AA$2)*W3486)</f>
        <v>89.287281678351732</v>
      </c>
      <c r="AC3486" s="52">
        <f ca="1">AB3486 * EXP(($E$3 - $C$14^2/2) * (AC$2-AB$2) + $C$14*SQRT(AC$2-AB$2)*X3486)</f>
        <v>48.457531924013075</v>
      </c>
      <c r="AD3486" s="47"/>
      <c r="AE3486" s="3" t="s">
        <v>68</v>
      </c>
      <c r="AF3486" s="52" t="b">
        <f ca="1">AND(AF3483&gt;$B$3, NOT(OR($AF3485:AF3485)))</f>
        <v>1</v>
      </c>
      <c r="AG3486" s="52" t="b">
        <f ca="1">AND(AG3483&gt;$B$3, NOT(OR($AF3485:AG3485)))</f>
        <v>0</v>
      </c>
      <c r="AH3486" s="52" t="b">
        <f ca="1">AND(AH3483&gt;$B$3, NOT(OR($AF3485:AH3485)))</f>
        <v>0</v>
      </c>
      <c r="AI3486" s="52" t="b">
        <f ca="1">AND(AI3483&gt;$B$3, NOT(OR($AF3485:AI3485)))</f>
        <v>0</v>
      </c>
      <c r="AJ3486" s="52" t="b">
        <f ca="1">AND(AJ3483&gt;$B$3, NOT(OR($AF3485:AJ3485)))</f>
        <v>0</v>
      </c>
      <c r="AK3486" s="74"/>
      <c r="AL3486" s="70"/>
    </row>
    <row r="3487" spans="6:38" ht="14.55" customHeight="1" x14ac:dyDescent="0.3">
      <c r="F3487" s="79"/>
      <c r="G3487" s="3">
        <v>3485</v>
      </c>
      <c r="H3487" s="61">
        <v>0.6575766489600724</v>
      </c>
      <c r="I3487" s="61">
        <v>-0.41153072445408062</v>
      </c>
      <c r="J3487" s="61">
        <v>0.34412693070930084</v>
      </c>
      <c r="K3487" s="62">
        <v>1.7907891140659302</v>
      </c>
      <c r="L3487" s="60">
        <f t="array" ref="L3487:O3487">TRANSPOSE(MMULT(Option!$B$25:$E$28, TRANSPOSE(H3487:K3487)))</f>
        <v>0.6575766489600724</v>
      </c>
      <c r="M3487" s="60">
        <v>-0.11414347953813875</v>
      </c>
      <c r="N3487" s="60">
        <v>0.45751676693932353</v>
      </c>
      <c r="O3487" s="60">
        <v>1.7559734971592937</v>
      </c>
      <c r="P3487" s="56" t="str">
        <f t="shared" si="4373"/>
        <v>697/5</v>
      </c>
      <c r="R3487" s="80">
        <v>872</v>
      </c>
      <c r="S3487" s="3" t="s">
        <v>28</v>
      </c>
      <c r="T3487" s="60">
        <f t="array" aca="1" ref="T3487:T3490" ca="1">TRANSPOSE(OFFSET($L$3, MATCH($R3487 &amp; "/" &amp; T$2, $P$3:$P$5002, 0) - 1, 0, 1, $E$1))</f>
        <v>0.13648734613362071</v>
      </c>
      <c r="U3487" s="60">
        <f t="array" aca="1" ref="U3487:U3490" ca="1">TRANSPOSE(OFFSET($L$3, MATCH($R3487 &amp; "/" &amp; U$2, $P$3:$P$5002, 0) - 1, 0, 1, $E$1))</f>
        <v>-0.2130537090493656</v>
      </c>
      <c r="V3487" s="60">
        <f t="array" aca="1" ref="V3487:V3490" ca="1">TRANSPOSE(OFFSET($L$3, MATCH($R3487 &amp; "/" &amp; V$2, $P$3:$P$5002, 0) - 1, 0, 1, $E$1))</f>
        <v>-0.38197620828964951</v>
      </c>
      <c r="W3487" s="60">
        <f t="array" aca="1" ref="W3487:W3490" ca="1">TRANSPOSE(OFFSET($L$3, MATCH($R3487 &amp; "/" &amp; W$2, $P$3:$P$5002, 0) - 1, 0, 1, $E$1))</f>
        <v>-0.58784100476877743</v>
      </c>
      <c r="X3487" s="60">
        <f t="array" aca="1" ref="X3487:X3490" ca="1">TRANSPOSE(OFFSET($L$3, MATCH($R3487 &amp; "/" &amp; X$2, $P$3:$P$5002, 0) - 1, 0, 1, $E$1))</f>
        <v>-0.64723591079669474</v>
      </c>
      <c r="Y3487" s="52">
        <f ca="1">$B$11 * EXP(($E$3 - $C$11^2/2) * Y$2 + $C$11*SQRT(Y$2)*T3487)</f>
        <v>104.70180838895872</v>
      </c>
      <c r="Z3487" s="52">
        <f ca="1">Y3487 * EXP(($E$3 - $C$11^2/2) * (Z$2-Y$2) + $C$11*SQRT(Z$2-Y$2)*U3487)</f>
        <v>98.711383793954781</v>
      </c>
      <c r="AA3487" s="52">
        <f ca="1">Z3487 * EXP(($E$3 - $C$11^2/2) * (AA$2-Z$2) + $C$11*SQRT(AA$2-Z$2)*V3487)</f>
        <v>88.465037249214049</v>
      </c>
      <c r="AB3487" s="52">
        <f ca="1">AA3487 * EXP(($E$3 - $C$11^2/2) * (AB$2-AA$2) + $C$11*SQRT(AB$2-AA$2)*W3487)</f>
        <v>74.533978838248558</v>
      </c>
      <c r="AC3487" s="52">
        <f ca="1">AB3487 * EXP(($E$3 - $C$11^2/2) * (AC$2-AB$2) + $C$11*SQRT(AC$2-AB$2)*X3487)</f>
        <v>61.68768646698247</v>
      </c>
      <c r="AD3487" s="47"/>
      <c r="AE3487" s="3" t="s">
        <v>69</v>
      </c>
      <c r="AF3487" s="20" cm="1">
        <f t="array" aca="1" ref="AF3487" ca="1">MIN(Y3487:Y3490 / $D$11:$D$14)</f>
        <v>0.90734765023758446</v>
      </c>
      <c r="AG3487" s="20" cm="1">
        <f t="array" aca="1" ref="AG3487" ca="1">MIN(Z3487:Z3490 / $D$11:$D$14)</f>
        <v>0.72025610919734762</v>
      </c>
      <c r="AH3487" s="20" cm="1">
        <f t="array" aca="1" ref="AH3487" ca="1">MIN(AA3487:AA3490 / $D$11:$D$14)</f>
        <v>0.88465037249214051</v>
      </c>
      <c r="AI3487" s="20" cm="1">
        <f t="array" aca="1" ref="AI3487" ca="1">MIN(AB3487:AB3490 / $D$11:$D$14)</f>
        <v>0.7453397883824856</v>
      </c>
      <c r="AJ3487" s="20" cm="1">
        <f t="array" aca="1" ref="AJ3487" ca="1">MIN(AC3487:AC3490 / $D$11:$D$14)</f>
        <v>0.61687686466982472</v>
      </c>
      <c r="AK3487" s="72">
        <f t="array" aca="1" ref="AK3487" ca="1">SUMPRODUCT(AF3488:AJ3488, EXP(-$E$3*$AF$2:$AJ$2))</f>
        <v>105059.13932102706</v>
      </c>
      <c r="AL3487" s="70">
        <f ca="1">MAX(AC3488 - $D$11, 0) * EXP(-$E$2*$E$3)</f>
        <v>38.361814742416762</v>
      </c>
    </row>
    <row r="3488" spans="6:38" ht="14.55" customHeight="1" x14ac:dyDescent="0.3">
      <c r="F3488" s="79"/>
      <c r="G3488" s="3">
        <v>3486</v>
      </c>
      <c r="H3488" s="61">
        <v>-0.79693136326504366</v>
      </c>
      <c r="I3488" s="61">
        <v>-0.16236818391322574</v>
      </c>
      <c r="J3488" s="61">
        <v>-0.24082805531040039</v>
      </c>
      <c r="K3488" s="62">
        <v>-0.72568258031891475</v>
      </c>
      <c r="L3488" s="60">
        <f t="array" ref="L3488:O3488">TRANSPOSE(MMULT(Option!$B$25:$E$28, TRANSPOSE(H3488:K3488)))</f>
        <v>-0.79693136326504366</v>
      </c>
      <c r="M3488" s="60">
        <v>-0.46758544395299112</v>
      </c>
      <c r="N3488" s="60">
        <v>-0.57281222141893573</v>
      </c>
      <c r="O3488" s="60">
        <v>-1.0297327745292577</v>
      </c>
      <c r="P3488" s="56" t="str">
        <f t="shared" si="4373"/>
        <v>698/1</v>
      </c>
      <c r="R3488" s="80"/>
      <c r="S3488" s="3" t="s">
        <v>29</v>
      </c>
      <c r="T3488" s="60">
        <f ca="1"/>
        <v>0.66064069164673267</v>
      </c>
      <c r="U3488" s="60">
        <f ca="1"/>
        <v>-0.12927547901876651</v>
      </c>
      <c r="V3488" s="60">
        <f ca="1"/>
        <v>0.28153350997200932</v>
      </c>
      <c r="W3488" s="60">
        <f ca="1"/>
        <v>0.41526001568870097</v>
      </c>
      <c r="X3488" s="60">
        <f ca="1"/>
        <v>2.3518324509698596E-2</v>
      </c>
      <c r="Y3488" s="52">
        <f ca="1">$B$12 * EXP(($E$3 - $C$12^2/2) * Y$2 + $C$12*SQRT(Y$2)*T3488)</f>
        <v>122.53079589874312</v>
      </c>
      <c r="Z3488" s="52">
        <f ca="1">Y3488 * EXP(($E$3 - $C$12^2/2) * (Z$2-Y$2) + $C$12*SQRT(Z$2-Y$2)*U3488)</f>
        <v>118.46052109811698</v>
      </c>
      <c r="AA3488" s="52">
        <f ca="1">Z3488 * EXP(($E$3 - $C$12^2/2) * (AA$2-Z$2) + $C$12*SQRT(AA$2-Z$2)*V3488)</f>
        <v>129.54648869328932</v>
      </c>
      <c r="AB3488" s="52">
        <f ca="1">AA3488 * EXP(($E$3 - $C$12^2/2) * (AB$2-AA$2) + $C$12*SQRT(AB$2-AA$2)*W3488)</f>
        <v>147.46897393855031</v>
      </c>
      <c r="AC3488" s="52">
        <f ca="1">AB3488 * EXP(($E$3 - $C$12^2/2) * (AC$2-AB$2) + $C$12*SQRT(AC$2-AB$2)*X3488)</f>
        <v>149.25754515952963</v>
      </c>
      <c r="AD3488" s="47"/>
      <c r="AE3488" s="3" t="s">
        <v>47</v>
      </c>
      <c r="AF3488" s="64">
        <f t="shared" ref="AF3488" ca="1" si="4409">($B$5*AF3490 + (1 + $B$6)*AF3489)*$B$2</f>
        <v>15000</v>
      </c>
      <c r="AG3488" s="64">
        <f t="shared" ref="AG3488" ca="1" si="4410">($B$5*AG3490 + (1 + $B$6)*AG3489)*$B$2</f>
        <v>0</v>
      </c>
      <c r="AH3488" s="64">
        <f t="shared" ref="AH3488" ca="1" si="4411">($B$5*AH3490 + (1 + $B$6)*AH3489)*$B$2</f>
        <v>15000</v>
      </c>
      <c r="AI3488" s="64">
        <f t="shared" ref="AI3488" ca="1" si="4412">($B$5*AI3490 + (1 + $B$6)*AI3489)*$B$2</f>
        <v>0</v>
      </c>
      <c r="AJ3488" s="64" cm="1">
        <f t="array" aca="1" ref="AJ3488" ca="1">($B$5*AJ3490 + (1 + $B$6)*AJ3489 + AND(NOT(AF3489:AJ3489)))*$B$2</f>
        <v>100000</v>
      </c>
      <c r="AK3488" s="73"/>
      <c r="AL3488" s="70"/>
    </row>
    <row r="3489" spans="6:38" ht="14.55" customHeight="1" x14ac:dyDescent="0.3">
      <c r="F3489" s="79"/>
      <c r="G3489" s="3">
        <v>3487</v>
      </c>
      <c r="H3489" s="61">
        <v>-0.77308801206693867</v>
      </c>
      <c r="I3489" s="61">
        <v>0.97544043479407927</v>
      </c>
      <c r="J3489" s="61">
        <v>-0.95356527181893136</v>
      </c>
      <c r="K3489" s="62">
        <v>-0.25081970569227846</v>
      </c>
      <c r="L3489" s="60">
        <f t="array" ref="L3489:O3489">TRANSPOSE(MMULT(Option!$B$25:$E$28, TRANSPOSE(H3489:K3489)))</f>
        <v>-0.77308801206693867</v>
      </c>
      <c r="M3489" s="60">
        <v>0.58477072084612547</v>
      </c>
      <c r="N3489" s="60">
        <v>-0.89133091684515842</v>
      </c>
      <c r="O3489" s="60">
        <v>-0.45471098767663737</v>
      </c>
      <c r="P3489" s="56" t="str">
        <f t="shared" si="4373"/>
        <v>698/2</v>
      </c>
      <c r="R3489" s="80"/>
      <c r="S3489" s="3" t="s">
        <v>31</v>
      </c>
      <c r="T3489" s="60">
        <f ca="1"/>
        <v>-0.34076535154128684</v>
      </c>
      <c r="U3489" s="60">
        <f ca="1"/>
        <v>-0.78639605846642024</v>
      </c>
      <c r="V3489" s="60">
        <f ca="1"/>
        <v>1.304728111302881</v>
      </c>
      <c r="W3489" s="60">
        <f ca="1"/>
        <v>2.1126504701345445</v>
      </c>
      <c r="X3489" s="60">
        <f ca="1"/>
        <v>0.65689914000369087</v>
      </c>
      <c r="Y3489" s="52">
        <f ca="1">$B$13 * EXP(($E$3 - $C$13^2/2) * Y$2 + $C$13*SQRT(Y$2)*T3489)</f>
        <v>90.734765023758442</v>
      </c>
      <c r="Z3489" s="52">
        <f ca="1">Y3489 * EXP(($E$3 - $C$13^2/2) * (Z$2-Y$2) + $C$13*SQRT(Z$2-Y$2)*U3489)</f>
        <v>72.02561091973476</v>
      </c>
      <c r="AA3489" s="52">
        <f ca="1">Z3489 * EXP(($E$3 - $C$13^2/2) * (AA$2-Z$2) + $C$13*SQRT(AA$2-Z$2)*V3489)</f>
        <v>107.06543572529394</v>
      </c>
      <c r="AB3489" s="52">
        <f ca="1">AA3489 * EXP(($E$3 - $C$13^2/2) * (AB$2-AA$2) + $C$13*SQRT(AB$2-AA$2)*W3489)</f>
        <v>202.80305534697112</v>
      </c>
      <c r="AC3489" s="52">
        <f ca="1">AB3489 * EXP(($E$3 - $C$13^2/2) * (AC$2-AB$2) + $C$13*SQRT(AC$2-AB$2)*X3489)</f>
        <v>248.21742590163606</v>
      </c>
      <c r="AD3489" s="47"/>
      <c r="AE3489" s="3" t="s">
        <v>46</v>
      </c>
      <c r="AF3489" s="52" t="b">
        <f t="shared" ref="AF3489" ca="1" si="4413">AF3487 &gt;= $B$4</f>
        <v>0</v>
      </c>
      <c r="AG3489" s="52" t="b">
        <f t="array" aca="1" ref="AG3489" ca="1">AND(AG3487 &gt;= $B$4, NOT(OR($AF3489:AF3489)))</f>
        <v>0</v>
      </c>
      <c r="AH3489" s="52" t="b">
        <f t="array" aca="1" ref="AH3489" ca="1">AND(AH3487 &gt;= $B$4, NOT(OR($AF3489:AG3489)))</f>
        <v>0</v>
      </c>
      <c r="AI3489" s="52" t="b">
        <f t="array" aca="1" ref="AI3489" ca="1">AND(AI3487 &gt;= $B$4, NOT(OR($AF3489:AH3489)))</f>
        <v>0</v>
      </c>
      <c r="AJ3489" s="52" t="b">
        <f t="array" aca="1" ref="AJ3489" ca="1">AND(AJ3487 &gt;= $B$4, NOT(OR($AF3489:AI3489)))</f>
        <v>0</v>
      </c>
      <c r="AK3489" s="73"/>
      <c r="AL3489" s="70"/>
    </row>
    <row r="3490" spans="6:38" ht="14.55" customHeight="1" x14ac:dyDescent="0.3">
      <c r="F3490" s="79"/>
      <c r="G3490" s="3">
        <v>3488</v>
      </c>
      <c r="H3490" s="61">
        <v>0.12274738634301281</v>
      </c>
      <c r="I3490" s="61">
        <v>-0.34229525323022986</v>
      </c>
      <c r="J3490" s="61">
        <v>-0.54629167492809427</v>
      </c>
      <c r="K3490" s="62">
        <v>-2.0480897018404818</v>
      </c>
      <c r="L3490" s="60">
        <f t="array" ref="L3490:O3490">TRANSPOSE(MMULT(Option!$B$25:$E$28, TRANSPOSE(H3490:K3490)))</f>
        <v>0.12274738634301281</v>
      </c>
      <c r="M3490" s="60">
        <v>-0.26461982705311604</v>
      </c>
      <c r="N3490" s="60">
        <v>-0.52034845993218271</v>
      </c>
      <c r="O3490" s="60">
        <v>-1.9010394376167237</v>
      </c>
      <c r="P3490" s="56" t="str">
        <f t="shared" si="4373"/>
        <v>698/3</v>
      </c>
      <c r="R3490" s="80"/>
      <c r="S3490" s="3" t="s">
        <v>30</v>
      </c>
      <c r="T3490" s="60">
        <f ca="1"/>
        <v>1.0539043527611753</v>
      </c>
      <c r="U3490" s="60">
        <f ca="1"/>
        <v>0.34982019622449767</v>
      </c>
      <c r="V3490" s="60">
        <f ca="1"/>
        <v>-0.38995965366816721</v>
      </c>
      <c r="W3490" s="60">
        <f ca="1"/>
        <v>-0.85512404296392042</v>
      </c>
      <c r="X3490" s="60">
        <f ca="1"/>
        <v>0.9096598364958618</v>
      </c>
      <c r="Y3490" s="52">
        <f ca="1">$B$14 * EXP(($E$3 - $C$14^2/2) * Y$2 + $C$14*SQRT(Y$2)*T3490)</f>
        <v>137.87417471619293</v>
      </c>
      <c r="Z3490" s="52">
        <f ca="1">Y3490 * EXP(($E$3 - $C$14^2/2) * (Z$2-Y$2) + $C$14*SQRT(Z$2-Y$2)*U3490)</f>
        <v>153.89761608267958</v>
      </c>
      <c r="AA3490" s="52">
        <f ca="1">Z3490 * EXP(($E$3 - $C$14^2/2) * (AA$2-Z$2) + $C$14*SQRT(AA$2-Z$2)*V3490)</f>
        <v>137.59294530282409</v>
      </c>
      <c r="AB3490" s="52">
        <f ca="1">AA3490 * EXP(($E$3 - $C$14^2/2) * (AB$2-AA$2) + $C$14*SQRT(AB$2-AA$2)*W3490)</f>
        <v>106.99289620967467</v>
      </c>
      <c r="AC3490" s="52">
        <f ca="1">AB3490 * EXP(($E$3 - $C$14^2/2) * (AC$2-AB$2) + $C$14*SQRT(AC$2-AB$2)*X3490)</f>
        <v>141.26822562029631</v>
      </c>
      <c r="AD3490" s="47"/>
      <c r="AE3490" s="3" t="s">
        <v>68</v>
      </c>
      <c r="AF3490" s="52" t="b">
        <f ca="1">AND(AF3487&gt;$B$3, NOT(OR($AF3489:AF3489)))</f>
        <v>1</v>
      </c>
      <c r="AG3490" s="52" t="b">
        <f ca="1">AND(AG3487&gt;$B$3, NOT(OR($AF3489:AG3489)))</f>
        <v>0</v>
      </c>
      <c r="AH3490" s="52" t="b">
        <f ca="1">AND(AH3487&gt;$B$3, NOT(OR($AF3489:AH3489)))</f>
        <v>1</v>
      </c>
      <c r="AI3490" s="52" t="b">
        <f ca="1">AND(AI3487&gt;$B$3, NOT(OR($AF3489:AI3489)))</f>
        <v>0</v>
      </c>
      <c r="AJ3490" s="52" t="b">
        <f ca="1">AND(AJ3487&gt;$B$3, NOT(OR($AF3489:AJ3489)))</f>
        <v>0</v>
      </c>
      <c r="AK3490" s="74"/>
      <c r="AL3490" s="70"/>
    </row>
    <row r="3491" spans="6:38" ht="14.55" customHeight="1" x14ac:dyDescent="0.3">
      <c r="F3491" s="79"/>
      <c r="G3491" s="3">
        <v>3489</v>
      </c>
      <c r="H3491" s="61">
        <v>0.59407814907849998</v>
      </c>
      <c r="I3491" s="61">
        <v>-1.2512613967990027</v>
      </c>
      <c r="J3491" s="61">
        <v>0.54671206436196251</v>
      </c>
      <c r="K3491" s="62">
        <v>1.6679300032249349</v>
      </c>
      <c r="L3491" s="60">
        <f t="array" ref="L3491:O3491">TRANSPOSE(MMULT(Option!$B$25:$E$28, TRANSPOSE(H3491:K3491)))</f>
        <v>0.59407814907849998</v>
      </c>
      <c r="M3491" s="60">
        <v>-0.90916875337012104</v>
      </c>
      <c r="N3491" s="60">
        <v>0.390156822202951</v>
      </c>
      <c r="O3491" s="60">
        <v>1.4450113028486042</v>
      </c>
      <c r="P3491" s="56" t="str">
        <f t="shared" si="4373"/>
        <v>698/4</v>
      </c>
      <c r="R3491" s="80">
        <v>873</v>
      </c>
      <c r="S3491" s="3" t="s">
        <v>28</v>
      </c>
      <c r="T3491" s="60">
        <f t="array" aca="1" ref="T3491:T3494" ca="1">TRANSPOSE(OFFSET($L$3, MATCH($R3491 &amp; "/" &amp; T$2, $P$3:$P$5002, 0) - 1, 0, 1, $E$1))</f>
        <v>-0.47663224521533187</v>
      </c>
      <c r="U3491" s="60">
        <f t="array" aca="1" ref="U3491:U3494" ca="1">TRANSPOSE(OFFSET($L$3, MATCH($R3491 &amp; "/" &amp; U$2, $P$3:$P$5002, 0) - 1, 0, 1, $E$1))</f>
        <v>-1.1411861002691015</v>
      </c>
      <c r="V3491" s="60">
        <f t="array" aca="1" ref="V3491:V3494" ca="1">TRANSPOSE(OFFSET($L$3, MATCH($R3491 &amp; "/" &amp; V$2, $P$3:$P$5002, 0) - 1, 0, 1, $E$1))</f>
        <v>-0.60308089640781715</v>
      </c>
      <c r="W3491" s="60">
        <f t="array" aca="1" ref="W3491:W3494" ca="1">TRANSPOSE(OFFSET($L$3, MATCH($R3491 &amp; "/" &amp; W$2, $P$3:$P$5002, 0) - 1, 0, 1, $E$1))</f>
        <v>-0.74965543763813081</v>
      </c>
      <c r="X3491" s="60">
        <f t="array" aca="1" ref="X3491:X3494" ca="1">TRANSPOSE(OFFSET($L$3, MATCH($R3491 &amp; "/" &amp; X$2, $P$3:$P$5002, 0) - 1, 0, 1, $E$1))</f>
        <v>-6.8216817651087849E-2</v>
      </c>
      <c r="Y3491" s="52">
        <f ca="1">$B$11 * EXP(($E$3 - $C$11^2/2) * Y$2 + $C$11*SQRT(Y$2)*T3491)</f>
        <v>87.110768713661116</v>
      </c>
      <c r="Z3491" s="52">
        <f ca="1">Y3491 * EXP(($E$3 - $C$11^2/2) * (Z$2-Y$2) + $C$11*SQRT(Z$2-Y$2)*U3491)</f>
        <v>62.167023002483134</v>
      </c>
      <c r="AA3491" s="52">
        <f ca="1">Z3491 * EXP(($E$3 - $C$11^2/2) * (AA$2-Z$2) + $C$11*SQRT(AA$2-Z$2)*V3491)</f>
        <v>52.138331802958454</v>
      </c>
      <c r="AB3491" s="52">
        <f ca="1">AA3491 * EXP(($E$3 - $C$11^2/2) * (AB$2-AA$2) + $C$11*SQRT(AB$2-AA$2)*W3491)</f>
        <v>41.846316742440649</v>
      </c>
      <c r="AC3491" s="52">
        <f ca="1">AB3491 * EXP(($E$3 - $C$11^2/2) * (AC$2-AB$2) + $C$11*SQRT(AC$2-AB$2)*X3491)</f>
        <v>41.204140003691897</v>
      </c>
      <c r="AD3491" s="47"/>
      <c r="AE3491" s="3" t="s">
        <v>69</v>
      </c>
      <c r="AF3491" s="20" cm="1">
        <f t="array" aca="1" ref="AF3491" ca="1">MIN(Y3491:Y3494 / $D$11:$D$14)</f>
        <v>0.87110768713661113</v>
      </c>
      <c r="AG3491" s="20" cm="1">
        <f t="array" aca="1" ref="AG3491" ca="1">MIN(Z3491:Z3494 / $D$11:$D$14)</f>
        <v>0.62167023002483135</v>
      </c>
      <c r="AH3491" s="20" cm="1">
        <f t="array" aca="1" ref="AH3491" ca="1">MIN(AA3491:AA3494 / $D$11:$D$14)</f>
        <v>0.5213833180295846</v>
      </c>
      <c r="AI3491" s="20" cm="1">
        <f t="array" aca="1" ref="AI3491" ca="1">MIN(AB3491:AB3494 / $D$11:$D$14)</f>
        <v>0.41846316742440648</v>
      </c>
      <c r="AJ3491" s="20" cm="1">
        <f t="array" aca="1" ref="AJ3491" ca="1">MIN(AC3491:AC3494 / $D$11:$D$14)</f>
        <v>0.30620634108941203</v>
      </c>
      <c r="AK3491" s="72">
        <f t="array" aca="1" ref="AK3491" ca="1">SUMPRODUCT(AF3492:AJ3492, EXP(-$E$3*$AF$2:$AJ$2))</f>
        <v>92148.519674651194</v>
      </c>
      <c r="AL3491" s="70">
        <f ca="1">MAX(AC3492 - $D$11, 0) * EXP(-$E$2*$E$3)</f>
        <v>71.656438189976072</v>
      </c>
    </row>
    <row r="3492" spans="6:38" ht="14.55" customHeight="1" x14ac:dyDescent="0.3">
      <c r="F3492" s="79"/>
      <c r="G3492" s="3">
        <v>3490</v>
      </c>
      <c r="H3492" s="61">
        <v>-0.94672551104057479</v>
      </c>
      <c r="I3492" s="61">
        <v>-0.61267783882184357</v>
      </c>
      <c r="J3492" s="61">
        <v>-0.44761791241300874</v>
      </c>
      <c r="K3492" s="62">
        <v>1.8882583156281993</v>
      </c>
      <c r="L3492" s="60">
        <f t="array" ref="L3492:O3492">TRANSPOSE(MMULT(Option!$B$25:$E$28, TRANSPOSE(H3492:K3492)))</f>
        <v>-0.94672551104057479</v>
      </c>
      <c r="M3492" s="60">
        <v>-0.94021871902084031</v>
      </c>
      <c r="N3492" s="60">
        <v>-0.93227424091392286</v>
      </c>
      <c r="O3492" s="60">
        <v>0.99051482197277074</v>
      </c>
      <c r="P3492" s="56" t="str">
        <f t="shared" si="4373"/>
        <v>698/5</v>
      </c>
      <c r="R3492" s="80"/>
      <c r="S3492" s="3" t="s">
        <v>29</v>
      </c>
      <c r="T3492" s="60">
        <f ca="1"/>
        <v>0.69294310587436458</v>
      </c>
      <c r="U3492" s="60">
        <f ca="1"/>
        <v>-0.66833108942823993</v>
      </c>
      <c r="V3492" s="60">
        <f ca="1"/>
        <v>1.3810040026394521</v>
      </c>
      <c r="W3492" s="60">
        <f ca="1"/>
        <v>-0.21192172591271041</v>
      </c>
      <c r="X3492" s="60">
        <f ca="1"/>
        <v>0.89754048856859403</v>
      </c>
      <c r="Y3492" s="52">
        <f ca="1">$B$12 * EXP(($E$3 - $C$12^2/2) * Y$2 + $C$12*SQRT(Y$2)*T3492)</f>
        <v>123.72398012819646</v>
      </c>
      <c r="Z3492" s="52">
        <f ca="1">Y3492 * EXP(($E$3 - $C$12^2/2) * (Z$2-Y$2) + $C$12*SQRT(Z$2-Y$2)*U3492)</f>
        <v>101.7535579136748</v>
      </c>
      <c r="AA3492" s="52">
        <f ca="1">Z3492 * EXP(($E$3 - $C$12^2/2) * (AA$2-Z$2) + $C$12*SQRT(AA$2-Z$2)*V3492)</f>
        <v>154.75682155341332</v>
      </c>
      <c r="AB3492" s="52">
        <f ca="1">AA3492 * EXP(($E$3 - $C$12^2/2) * (AB$2-AA$2) + $C$12*SQRT(AB$2-AA$2)*W3492)</f>
        <v>145.95209828566595</v>
      </c>
      <c r="AC3492" s="52">
        <f ca="1">AB3492 * EXP(($E$3 - $C$12^2/2) * (AC$2-AB$2) + $C$12*SQRT(AC$2-AB$2)*X3492)</f>
        <v>192.00868790524342</v>
      </c>
      <c r="AD3492" s="47"/>
      <c r="AE3492" s="3" t="s">
        <v>47</v>
      </c>
      <c r="AF3492" s="64">
        <f t="shared" ref="AF3492" ca="1" si="4414">($B$5*AF3494 + (1 + $B$6)*AF3493)*$B$2</f>
        <v>15000</v>
      </c>
      <c r="AG3492" s="64">
        <f t="shared" ref="AG3492" ca="1" si="4415">($B$5*AG3494 + (1 + $B$6)*AG3493)*$B$2</f>
        <v>0</v>
      </c>
      <c r="AH3492" s="64">
        <f t="shared" ref="AH3492" ca="1" si="4416">($B$5*AH3494 + (1 + $B$6)*AH3493)*$B$2</f>
        <v>0</v>
      </c>
      <c r="AI3492" s="64">
        <f t="shared" ref="AI3492" ca="1" si="4417">($B$5*AI3494 + (1 + $B$6)*AI3493)*$B$2</f>
        <v>0</v>
      </c>
      <c r="AJ3492" s="64" cm="1">
        <f t="array" aca="1" ref="AJ3492" ca="1">($B$5*AJ3494 + (1 + $B$6)*AJ3493 + AND(NOT(AF3493:AJ3493)))*$B$2</f>
        <v>100000</v>
      </c>
      <c r="AK3492" s="73"/>
      <c r="AL3492" s="70"/>
    </row>
    <row r="3493" spans="6:38" ht="14.55" customHeight="1" x14ac:dyDescent="0.3">
      <c r="F3493" s="79"/>
      <c r="G3493" s="3">
        <v>3491</v>
      </c>
      <c r="H3493" s="61">
        <v>-0.78593897470364471</v>
      </c>
      <c r="I3493" s="61">
        <v>-0.83926463345434155</v>
      </c>
      <c r="J3493" s="61">
        <v>-1.4132964801406729</v>
      </c>
      <c r="K3493" s="62">
        <v>2.6698721201403712</v>
      </c>
      <c r="L3493" s="60">
        <f t="array" ref="L3493:O3493">TRANSPOSE(MMULT(Option!$B$25:$E$28, TRANSPOSE(H3493:K3493)))</f>
        <v>-0.78593897470364471</v>
      </c>
      <c r="M3493" s="60">
        <v>-1.0835743320622355</v>
      </c>
      <c r="N3493" s="60">
        <v>-1.7754591833364348</v>
      </c>
      <c r="O3493" s="60">
        <v>1.4763480025437186</v>
      </c>
      <c r="P3493" s="56" t="str">
        <f t="shared" si="4373"/>
        <v>699/1</v>
      </c>
      <c r="R3493" s="80"/>
      <c r="S3493" s="3" t="s">
        <v>31</v>
      </c>
      <c r="T3493" s="60">
        <f ca="1"/>
        <v>4.999209834698129E-2</v>
      </c>
      <c r="U3493" s="60">
        <f ca="1"/>
        <v>-0.73156059772554216</v>
      </c>
      <c r="V3493" s="60">
        <f ca="1"/>
        <v>-0.60845074858325454</v>
      </c>
      <c r="W3493" s="60">
        <f ca="1"/>
        <v>-0.4341859017431729</v>
      </c>
      <c r="X3493" s="60">
        <f ca="1"/>
        <v>-2.3041151402744906</v>
      </c>
      <c r="Y3493" s="52">
        <f ca="1">$B$13 * EXP(($E$3 - $C$13^2/2) * Y$2 + $C$13*SQRT(Y$2)*T3493)</f>
        <v>102.01989216465228</v>
      </c>
      <c r="Z3493" s="52">
        <f ca="1">Y3493 * EXP(($E$3 - $C$13^2/2) * (Z$2-Y$2) + $C$13*SQRT(Z$2-Y$2)*U3493)</f>
        <v>82.327042336696181</v>
      </c>
      <c r="AA3493" s="52">
        <f ca="1">Z3493 * EXP(($E$3 - $C$13^2/2) * (AA$2-Z$2) + $C$13*SQRT(AA$2-Z$2)*V3493)</f>
        <v>68.935026193647388</v>
      </c>
      <c r="AB3493" s="52">
        <f ca="1">AA3493 * EXP(($E$3 - $C$13^2/2) * (AB$2-AA$2) + $C$13*SQRT(AB$2-AA$2)*W3493)</f>
        <v>60.819389298947101</v>
      </c>
      <c r="AC3493" s="52">
        <f ca="1">AB3493 * EXP(($E$3 - $C$13^2/2) * (AC$2-AB$2) + $C$13*SQRT(AC$2-AB$2)*X3493)</f>
        <v>30.620634108941204</v>
      </c>
      <c r="AD3493" s="47"/>
      <c r="AE3493" s="3" t="s">
        <v>46</v>
      </c>
      <c r="AF3493" s="52" t="b">
        <f t="shared" ref="AF3493" ca="1" si="4418">AF3491 &gt;= $B$4</f>
        <v>0</v>
      </c>
      <c r="AG3493" s="52" t="b">
        <f t="array" aca="1" ref="AG3493" ca="1">AND(AG3491 &gt;= $B$4, NOT(OR($AF3493:AF3493)))</f>
        <v>0</v>
      </c>
      <c r="AH3493" s="52" t="b">
        <f t="array" aca="1" ref="AH3493" ca="1">AND(AH3491 &gt;= $B$4, NOT(OR($AF3493:AG3493)))</f>
        <v>0</v>
      </c>
      <c r="AI3493" s="52" t="b">
        <f t="array" aca="1" ref="AI3493" ca="1">AND(AI3491 &gt;= $B$4, NOT(OR($AF3493:AH3493)))</f>
        <v>0</v>
      </c>
      <c r="AJ3493" s="52" t="b">
        <f t="array" aca="1" ref="AJ3493" ca="1">AND(AJ3491 &gt;= $B$4, NOT(OR($AF3493:AI3493)))</f>
        <v>0</v>
      </c>
      <c r="AK3493" s="73"/>
      <c r="AL3493" s="70"/>
    </row>
    <row r="3494" spans="6:38" ht="14.55" customHeight="1" x14ac:dyDescent="0.3">
      <c r="F3494" s="79"/>
      <c r="G3494" s="3">
        <v>3492</v>
      </c>
      <c r="H3494" s="61">
        <v>1.0780212254287382</v>
      </c>
      <c r="I3494" s="61">
        <v>-0.41684227803355112</v>
      </c>
      <c r="J3494" s="61">
        <v>0.69412846853863841</v>
      </c>
      <c r="K3494" s="62">
        <v>-2.391018684740185E-2</v>
      </c>
      <c r="L3494" s="60">
        <f t="array" ref="L3494:O3494">TRANSPOSE(MMULT(Option!$B$25:$E$28, TRANSPOSE(H3494:K3494)))</f>
        <v>1.0780212254287382</v>
      </c>
      <c r="M3494" s="60">
        <v>4.9166231782180103E-2</v>
      </c>
      <c r="N3494" s="60">
        <v>0.93171357997737925</v>
      </c>
      <c r="O3494" s="60">
        <v>0.43705810308267395</v>
      </c>
      <c r="P3494" s="56" t="str">
        <f t="shared" si="4373"/>
        <v>699/2</v>
      </c>
      <c r="R3494" s="80"/>
      <c r="S3494" s="3" t="s">
        <v>30</v>
      </c>
      <c r="T3494" s="60">
        <f ca="1"/>
        <v>0.15863912674272046</v>
      </c>
      <c r="U3494" s="60">
        <f ca="1"/>
        <v>-0.25549634226766732</v>
      </c>
      <c r="V3494" s="60">
        <f ca="1"/>
        <v>0.11651371354390092</v>
      </c>
      <c r="W3494" s="60">
        <f ca="1"/>
        <v>-8.1860549382815617E-2</v>
      </c>
      <c r="X3494" s="60">
        <f ca="1"/>
        <v>-1.6692318832180479</v>
      </c>
      <c r="Y3494" s="52">
        <f ca="1">$B$14 * EXP(($E$3 - $C$14^2/2) * Y$2 + $C$14*SQRT(Y$2)*T3494)</f>
        <v>105.39992494507095</v>
      </c>
      <c r="Z3494" s="52">
        <f ca="1">Y3494 * EXP(($E$3 - $C$14^2/2) * (Z$2-Y$2) + $C$14*SQRT(Z$2-Y$2)*U3494)</f>
        <v>98.112327506375024</v>
      </c>
      <c r="AA3494" s="52">
        <f ca="1">Z3494 * EXP(($E$3 - $C$14^2/2) * (AA$2-Z$2) + $C$14*SQRT(AA$2-Z$2)*V3494)</f>
        <v>102.11168195203901</v>
      </c>
      <c r="AB3494" s="52">
        <f ca="1">AA3494 * EXP(($E$3 - $C$14^2/2) * (AB$2-AA$2) + $C$14*SQRT(AB$2-AA$2)*W3494)</f>
        <v>100.13396811629927</v>
      </c>
      <c r="AC3494" s="52">
        <f ca="1">AB3494 * EXP(($E$3 - $C$14^2/2) * (AC$2-AB$2) + $C$14*SQRT(AC$2-AB$2)*X3494)</f>
        <v>60.991798579240601</v>
      </c>
      <c r="AD3494" s="47"/>
      <c r="AE3494" s="3" t="s">
        <v>68</v>
      </c>
      <c r="AF3494" s="52" t="b">
        <f ca="1">AND(AF3491&gt;$B$3, NOT(OR($AF3493:AF3493)))</f>
        <v>1</v>
      </c>
      <c r="AG3494" s="52" t="b">
        <f ca="1">AND(AG3491&gt;$B$3, NOT(OR($AF3493:AG3493)))</f>
        <v>0</v>
      </c>
      <c r="AH3494" s="52" t="b">
        <f ca="1">AND(AH3491&gt;$B$3, NOT(OR($AF3493:AH3493)))</f>
        <v>0</v>
      </c>
      <c r="AI3494" s="52" t="b">
        <f ca="1">AND(AI3491&gt;$B$3, NOT(OR($AF3493:AI3493)))</f>
        <v>0</v>
      </c>
      <c r="AJ3494" s="52" t="b">
        <f ca="1">AND(AJ3491&gt;$B$3, NOT(OR($AF3493:AJ3493)))</f>
        <v>0</v>
      </c>
      <c r="AK3494" s="74"/>
      <c r="AL3494" s="70"/>
    </row>
    <row r="3495" spans="6:38" ht="14.55" customHeight="1" x14ac:dyDescent="0.3">
      <c r="F3495" s="79"/>
      <c r="G3495" s="3">
        <v>3493</v>
      </c>
      <c r="H3495" s="61">
        <v>-1.2975825470365894</v>
      </c>
      <c r="I3495" s="61">
        <v>0.48212456469886239</v>
      </c>
      <c r="J3495" s="61">
        <v>-0.1149573757371066</v>
      </c>
      <c r="K3495" s="62">
        <v>0.23443815028377521</v>
      </c>
      <c r="L3495" s="60">
        <f t="array" ref="L3495:O3495">TRANSPOSE(MMULT(Option!$B$25:$E$28, TRANSPOSE(H3495:K3495)))</f>
        <v>-1.2975825470365894</v>
      </c>
      <c r="M3495" s="60">
        <v>-7.7158556388601585E-2</v>
      </c>
      <c r="N3495" s="60">
        <v>-0.49375139263823031</v>
      </c>
      <c r="O3495" s="60">
        <v>-0.21445971696695093</v>
      </c>
      <c r="P3495" s="56" t="str">
        <f t="shared" si="4373"/>
        <v>699/3</v>
      </c>
      <c r="R3495" s="80">
        <v>874</v>
      </c>
      <c r="S3495" s="3" t="s">
        <v>28</v>
      </c>
      <c r="T3495" s="60">
        <f t="array" aca="1" ref="T3495:T3498" ca="1">TRANSPOSE(OFFSET($L$3, MATCH($R3495 &amp; "/" &amp; T$2, $P$3:$P$5002, 0) - 1, 0, 1, $E$1))</f>
        <v>-0.68779276358109898</v>
      </c>
      <c r="U3495" s="60">
        <f t="array" aca="1" ref="U3495:U3498" ca="1">TRANSPOSE(OFFSET($L$3, MATCH($R3495 &amp; "/" &amp; U$2, $P$3:$P$5002, 0) - 1, 0, 1, $E$1))</f>
        <v>-0.36538488424209092</v>
      </c>
      <c r="V3495" s="60">
        <f t="array" aca="1" ref="V3495:V3498" ca="1">TRANSPOSE(OFFSET($L$3, MATCH($R3495 &amp; "/" &amp; V$2, $P$3:$P$5002, 0) - 1, 0, 1, $E$1))</f>
        <v>0.46871317081708763</v>
      </c>
      <c r="W3495" s="60">
        <f t="array" aca="1" ref="W3495:W3498" ca="1">TRANSPOSE(OFFSET($L$3, MATCH($R3495 &amp; "/" &amp; W$2, $P$3:$P$5002, 0) - 1, 0, 1, $E$1))</f>
        <v>-0.45645578259813052</v>
      </c>
      <c r="X3495" s="60">
        <f t="array" aca="1" ref="X3495:X3498" ca="1">TRANSPOSE(OFFSET($L$3, MATCH($R3495 &amp; "/" &amp; X$2, $P$3:$P$5002, 0) - 1, 0, 1, $E$1))</f>
        <v>0.57328589552926956</v>
      </c>
      <c r="Y3495" s="52">
        <f ca="1">$B$11 * EXP(($E$3 - $C$11^2/2) * Y$2 + $C$11*SQRT(Y$2)*T3495)</f>
        <v>81.763616362252208</v>
      </c>
      <c r="Z3495" s="52">
        <f ca="1">Y3495 * EXP(($E$3 - $C$11^2/2) * (Z$2-Y$2) + $C$11*SQRT(Z$2-Y$2)*U3495)</f>
        <v>73.64210136772499</v>
      </c>
      <c r="AA3495" s="52">
        <f ca="1">Z3495 * EXP(($E$3 - $C$11^2/2) * (AA$2-Z$2) + $C$11*SQRT(AA$2-Z$2)*V3495)</f>
        <v>85.185466890788078</v>
      </c>
      <c r="AB3495" s="52">
        <f ca="1">AA3495 * EXP(($E$3 - $C$11^2/2) * (AB$2-AA$2) + $C$11*SQRT(AB$2-AA$2)*W3495)</f>
        <v>74.656239815450192</v>
      </c>
      <c r="AC3495" s="52">
        <f ca="1">AB3495 * EXP(($E$3 - $C$11^2/2) * (AC$2-AB$2) + $C$11*SQRT(AC$2-AB$2)*X3495)</f>
        <v>89.110740965292777</v>
      </c>
      <c r="AD3495" s="47"/>
      <c r="AE3495" s="3" t="s">
        <v>69</v>
      </c>
      <c r="AF3495" s="20" cm="1">
        <f t="array" aca="1" ref="AF3495" ca="1">MIN(Y3495:Y3498 / $D$11:$D$14)</f>
        <v>0.81763616362252212</v>
      </c>
      <c r="AG3495" s="20" cm="1">
        <f t="array" aca="1" ref="AG3495" ca="1">MIN(Z3495:Z3498 / $D$11:$D$14)</f>
        <v>0.73642101367724988</v>
      </c>
      <c r="AH3495" s="20" cm="1">
        <f t="array" aca="1" ref="AH3495" ca="1">MIN(AA3495:AA3498 / $D$11:$D$14)</f>
        <v>0.85185466890788075</v>
      </c>
      <c r="AI3495" s="20" cm="1">
        <f t="array" aca="1" ref="AI3495" ca="1">MIN(AB3495:AB3498 / $D$11:$D$14)</f>
        <v>0.74656239815450187</v>
      </c>
      <c r="AJ3495" s="20" cm="1">
        <f t="array" aca="1" ref="AJ3495" ca="1">MIN(AC3495:AC3498 / $D$11:$D$14)</f>
        <v>0.89110740965292778</v>
      </c>
      <c r="AK3495" s="72">
        <f t="array" aca="1" ref="AK3495" ca="1">SUMPRODUCT(AF3496:AJ3496, EXP(-$E$3*$AF$2:$AJ$2))</f>
        <v>116741.15106709812</v>
      </c>
      <c r="AL3495" s="70">
        <f ca="1">MAX(AC3496 - $D$11, 0) * EXP(-$E$2*$E$3)</f>
        <v>13.902176738527629</v>
      </c>
    </row>
    <row r="3496" spans="6:38" ht="14.55" customHeight="1" x14ac:dyDescent="0.3">
      <c r="F3496" s="79"/>
      <c r="G3496" s="3">
        <v>3494</v>
      </c>
      <c r="H3496" s="61">
        <v>-1.0831342774325574</v>
      </c>
      <c r="I3496" s="61">
        <v>0.65050982414336633</v>
      </c>
      <c r="J3496" s="61">
        <v>-0.10715338458476202</v>
      </c>
      <c r="K3496" s="62">
        <v>1.6699793805721066</v>
      </c>
      <c r="L3496" s="60">
        <f t="array" ref="L3496:O3496">TRANSPOSE(MMULT(Option!$B$25:$E$28, TRANSPOSE(H3496:K3496)))</f>
        <v>-1.0831342774325574</v>
      </c>
      <c r="M3496" s="60">
        <v>0.16294839091685465</v>
      </c>
      <c r="N3496" s="60">
        <v>-0.35702414953985712</v>
      </c>
      <c r="O3496" s="60">
        <v>1.1462604505447977</v>
      </c>
      <c r="P3496" s="56" t="str">
        <f t="shared" si="4373"/>
        <v>699/4</v>
      </c>
      <c r="R3496" s="80"/>
      <c r="S3496" s="3" t="s">
        <v>29</v>
      </c>
      <c r="T3496" s="60">
        <f ca="1"/>
        <v>-2.2451098011774639E-2</v>
      </c>
      <c r="U3496" s="60">
        <f ca="1"/>
        <v>0.17659446105148924</v>
      </c>
      <c r="V3496" s="60">
        <f ca="1"/>
        <v>0.91448950891250969</v>
      </c>
      <c r="W3496" s="60">
        <f ca="1"/>
        <v>-0.64562101857790433</v>
      </c>
      <c r="X3496" s="60">
        <f ca="1"/>
        <v>4.115078928351143E-2</v>
      </c>
      <c r="Y3496" s="52">
        <f ca="1">$B$12 * EXP(($E$3 - $C$12^2/2) * Y$2 + $C$12*SQRT(Y$2)*T3496)</f>
        <v>99.82661754099621</v>
      </c>
      <c r="Z3496" s="52">
        <f ca="1">Y3496 * EXP(($E$3 - $C$12^2/2) * (Z$2-Y$2) + $C$12*SQRT(Z$2-Y$2)*U3496)</f>
        <v>105.78547206288421</v>
      </c>
      <c r="AA3496" s="52">
        <f ca="1">Z3496 * EXP(($E$3 - $C$12^2/2) * (AA$2-Z$2) + $C$12*SQRT(AA$2-Z$2)*V3496)</f>
        <v>139.87652197999628</v>
      </c>
      <c r="AB3496" s="52">
        <f ca="1">AA3496 * EXP(($E$3 - $C$12^2/2) * (AB$2-AA$2) + $C$12*SQRT(AB$2-AA$2)*W3496)</f>
        <v>115.82422521414965</v>
      </c>
      <c r="AC3496" s="52">
        <f ca="1">AB3496 * EXP(($E$3 - $C$12^2/2) * (AC$2-AB$2) + $C$12*SQRT(AC$2-AB$2)*X3496)</f>
        <v>117.85074827955457</v>
      </c>
      <c r="AD3496" s="47"/>
      <c r="AE3496" s="3" t="s">
        <v>47</v>
      </c>
      <c r="AF3496" s="64">
        <f t="shared" ref="AF3496" ca="1" si="4419">($B$5*AF3498 + (1 + $B$6)*AF3497)*$B$2</f>
        <v>15000</v>
      </c>
      <c r="AG3496" s="64">
        <f t="shared" ref="AG3496" ca="1" si="4420">($B$5*AG3498 + (1 + $B$6)*AG3497)*$B$2</f>
        <v>0</v>
      </c>
      <c r="AH3496" s="64">
        <f t="shared" ref="AH3496" ca="1" si="4421">($B$5*AH3498 + (1 + $B$6)*AH3497)*$B$2</f>
        <v>15000</v>
      </c>
      <c r="AI3496" s="64">
        <f t="shared" ref="AI3496" ca="1" si="4422">($B$5*AI3498 + (1 + $B$6)*AI3497)*$B$2</f>
        <v>0</v>
      </c>
      <c r="AJ3496" s="64" cm="1">
        <f t="array" aca="1" ref="AJ3496" ca="1">($B$5*AJ3498 + (1 + $B$6)*AJ3497 + AND(NOT(AF3497:AJ3497)))*$B$2</f>
        <v>114999.99999999999</v>
      </c>
      <c r="AK3496" s="73"/>
      <c r="AL3496" s="70"/>
    </row>
    <row r="3497" spans="6:38" ht="14.55" customHeight="1" x14ac:dyDescent="0.3">
      <c r="F3497" s="79"/>
      <c r="G3497" s="3">
        <v>3495</v>
      </c>
      <c r="H3497" s="61">
        <v>1.964027042018111</v>
      </c>
      <c r="I3497" s="61">
        <v>0.36422376051170813</v>
      </c>
      <c r="J3497" s="61">
        <v>-0.14671932350924574</v>
      </c>
      <c r="K3497" s="62">
        <v>-0.91537360301736537</v>
      </c>
      <c r="L3497" s="60">
        <f t="array" ref="L3497:O3497">TRANSPOSE(MMULT(Option!$B$25:$E$28, TRANSPOSE(H3497:K3497)))</f>
        <v>1.964027042018111</v>
      </c>
      <c r="M3497" s="60">
        <v>1.1194274072965185</v>
      </c>
      <c r="N3497" s="60">
        <v>0.75212192685439638</v>
      </c>
      <c r="O3497" s="60">
        <v>6.8471184006756336E-2</v>
      </c>
      <c r="P3497" s="56" t="str">
        <f t="shared" si="4373"/>
        <v>699/5</v>
      </c>
      <c r="R3497" s="80"/>
      <c r="S3497" s="3" t="s">
        <v>31</v>
      </c>
      <c r="T3497" s="60">
        <f ca="1"/>
        <v>0.92958744656820813</v>
      </c>
      <c r="U3497" s="60">
        <f ca="1"/>
        <v>-0.43087672585740039</v>
      </c>
      <c r="V3497" s="60">
        <f ca="1"/>
        <v>0.51737146555443358</v>
      </c>
      <c r="W3497" s="60">
        <f ca="1"/>
        <v>0.70373029324921266</v>
      </c>
      <c r="X3497" s="60">
        <f ca="1"/>
        <v>0.18257809760137791</v>
      </c>
      <c r="Y3497" s="52">
        <f ca="1">$B$13 * EXP(($E$3 - $C$13^2/2) * Y$2 + $C$13*SQRT(Y$2)*T3497)</f>
        <v>132.82685260575164</v>
      </c>
      <c r="Z3497" s="52">
        <f ca="1">Y3497 * EXP(($E$3 - $C$13^2/2) * (Z$2-Y$2) + $C$13*SQRT(Z$2-Y$2)*U3497)</f>
        <v>117.30570637816199</v>
      </c>
      <c r="AA3497" s="52">
        <f ca="1">Z3497 * EXP(($E$3 - $C$13^2/2) * (AA$2-Z$2) + $C$13*SQRT(AA$2-Z$2)*V3497)</f>
        <v>137.68863142484483</v>
      </c>
      <c r="AB3497" s="52">
        <f ca="1">AA3497 * EXP(($E$3 - $C$13^2/2) * (AB$2-AA$2) + $C$13*SQRT(AB$2-AA$2)*W3497)</f>
        <v>170.9060396650182</v>
      </c>
      <c r="AC3497" s="52">
        <f ca="1">AB3497 * EXP(($E$3 - $C$13^2/2) * (AC$2-AB$2) + $C$13*SQRT(AC$2-AB$2)*X3497)</f>
        <v>181.43316684125585</v>
      </c>
      <c r="AD3497" s="47"/>
      <c r="AE3497" s="3" t="s">
        <v>46</v>
      </c>
      <c r="AF3497" s="52" t="b">
        <f t="shared" ref="AF3497" ca="1" si="4423">AF3495 &gt;= $B$4</f>
        <v>0</v>
      </c>
      <c r="AG3497" s="52" t="b">
        <f t="array" aca="1" ref="AG3497" ca="1">AND(AG3495 &gt;= $B$4, NOT(OR($AF3497:AF3497)))</f>
        <v>0</v>
      </c>
      <c r="AH3497" s="52" t="b">
        <f t="array" aca="1" ref="AH3497" ca="1">AND(AH3495 &gt;= $B$4, NOT(OR($AF3497:AG3497)))</f>
        <v>0</v>
      </c>
      <c r="AI3497" s="52" t="b">
        <f t="array" aca="1" ref="AI3497" ca="1">AND(AI3495 &gt;= $B$4, NOT(OR($AF3497:AH3497)))</f>
        <v>0</v>
      </c>
      <c r="AJ3497" s="52" t="b">
        <f t="array" aca="1" ref="AJ3497" ca="1">AND(AJ3495 &gt;= $B$4, NOT(OR($AF3497:AI3497)))</f>
        <v>0</v>
      </c>
      <c r="AK3497" s="73"/>
      <c r="AL3497" s="70"/>
    </row>
    <row r="3498" spans="6:38" ht="14.55" customHeight="1" x14ac:dyDescent="0.3">
      <c r="F3498" s="79"/>
      <c r="G3498" s="3">
        <v>3496</v>
      </c>
      <c r="H3498" s="61">
        <v>0.44589374868286397</v>
      </c>
      <c r="I3498" s="61">
        <v>2.0584502127605364</v>
      </c>
      <c r="J3498" s="61">
        <v>3.7432935102940136E-2</v>
      </c>
      <c r="K3498" s="62">
        <v>-0.87582465628254147</v>
      </c>
      <c r="L3498" s="60">
        <f t="array" ref="L3498:O3498">TRANSPOSE(MMULT(Option!$B$25:$E$28, TRANSPOSE(H3498:K3498)))</f>
        <v>0.44589374868286397</v>
      </c>
      <c r="M3498" s="60">
        <v>2.0649582823277681</v>
      </c>
      <c r="N3498" s="60">
        <v>0.75026401826233957</v>
      </c>
      <c r="O3498" s="60">
        <v>-2.5318971811252311E-2</v>
      </c>
      <c r="P3498" s="56" t="str">
        <f t="shared" si="4373"/>
        <v>700/1</v>
      </c>
      <c r="R3498" s="80"/>
      <c r="S3498" s="3" t="s">
        <v>30</v>
      </c>
      <c r="T3498" s="60">
        <f ca="1"/>
        <v>-0.51020003068766506</v>
      </c>
      <c r="U3498" s="60">
        <f ca="1"/>
        <v>0.67825602850350886</v>
      </c>
      <c r="V3498" s="60">
        <f ca="1"/>
        <v>0.49696581969069953</v>
      </c>
      <c r="W3498" s="60">
        <f ca="1"/>
        <v>1.0706637979715024</v>
      </c>
      <c r="X3498" s="60">
        <f ca="1"/>
        <v>0.218705624893827</v>
      </c>
      <c r="Y3498" s="52">
        <f ca="1">$B$14 * EXP(($E$3 - $C$14^2/2) * Y$2 + $C$14*SQRT(Y$2)*T3498)</f>
        <v>86.237936268817123</v>
      </c>
      <c r="Z3498" s="52">
        <f ca="1">Y3498 * EXP(($E$3 - $C$14^2/2) * (Z$2-Y$2) + $C$14*SQRT(Z$2-Y$2)*U3498)</f>
        <v>106.22792115670319</v>
      </c>
      <c r="AA3498" s="52">
        <f ca="1">Z3498 * EXP(($E$3 - $C$14^2/2) * (AA$2-Z$2) + $C$14*SQRT(AA$2-Z$2)*V3498)</f>
        <v>123.92502321529587</v>
      </c>
      <c r="AB3498" s="52">
        <f ca="1">AA3498 * EXP(($E$3 - $C$14^2/2) * (AB$2-AA$2) + $C$14*SQRT(AB$2-AA$2)*W3498)</f>
        <v>171.72182492538494</v>
      </c>
      <c r="AC3498" s="52">
        <f ca="1">AB3498 * EXP(($E$3 - $C$14^2/2) * (AC$2-AB$2) + $C$14*SQRT(AC$2-AB$2)*X3498)</f>
        <v>184.28575294872277</v>
      </c>
      <c r="AD3498" s="47"/>
      <c r="AE3498" s="3" t="s">
        <v>68</v>
      </c>
      <c r="AF3498" s="52" t="b">
        <f ca="1">AND(AF3495&gt;$B$3, NOT(OR($AF3497:AF3497)))</f>
        <v>1</v>
      </c>
      <c r="AG3498" s="52" t="b">
        <f ca="1">AND(AG3495&gt;$B$3, NOT(OR($AF3497:AG3497)))</f>
        <v>0</v>
      </c>
      <c r="AH3498" s="52" t="b">
        <f ca="1">AND(AH3495&gt;$B$3, NOT(OR($AF3497:AH3497)))</f>
        <v>1</v>
      </c>
      <c r="AI3498" s="52" t="b">
        <f ca="1">AND(AI3495&gt;$B$3, NOT(OR($AF3497:AI3497)))</f>
        <v>0</v>
      </c>
      <c r="AJ3498" s="52" t="b">
        <f ca="1">AND(AJ3495&gt;$B$3, NOT(OR($AF3497:AJ3497)))</f>
        <v>1</v>
      </c>
      <c r="AK3498" s="74"/>
      <c r="AL3498" s="70"/>
    </row>
    <row r="3499" spans="6:38" ht="14.55" customHeight="1" x14ac:dyDescent="0.3">
      <c r="F3499" s="79"/>
      <c r="G3499" s="3">
        <v>3497</v>
      </c>
      <c r="H3499" s="61">
        <v>0.38866504682924347</v>
      </c>
      <c r="I3499" s="61">
        <v>1.3463629574853977</v>
      </c>
      <c r="J3499" s="61">
        <v>-0.24279374877709781</v>
      </c>
      <c r="K3499" s="62">
        <v>-7.3565632716584853E-2</v>
      </c>
      <c r="L3499" s="60">
        <f t="array" ref="L3499:O3499">TRANSPOSE(MMULT(Option!$B$25:$E$28, TRANSPOSE(H3499:K3499)))</f>
        <v>0.38866504682924347</v>
      </c>
      <c r="M3499" s="60">
        <v>1.3894280518439868</v>
      </c>
      <c r="N3499" s="60">
        <v>0.29477840619220708</v>
      </c>
      <c r="O3499" s="60">
        <v>0.39764026805624009</v>
      </c>
      <c r="P3499" s="56" t="str">
        <f t="shared" si="4373"/>
        <v>700/2</v>
      </c>
      <c r="R3499" s="80">
        <v>875</v>
      </c>
      <c r="S3499" s="3" t="s">
        <v>28</v>
      </c>
      <c r="T3499" s="60">
        <f t="array" aca="1" ref="T3499:T3502" ca="1">TRANSPOSE(OFFSET($L$3, MATCH($R3499 &amp; "/" &amp; T$2, $P$3:$P$5002, 0) - 1, 0, 1, $E$1))</f>
        <v>-0.18956199676578492</v>
      </c>
      <c r="U3499" s="60">
        <f t="array" aca="1" ref="U3499:U3502" ca="1">TRANSPOSE(OFFSET($L$3, MATCH($R3499 &amp; "/" &amp; U$2, $P$3:$P$5002, 0) - 1, 0, 1, $E$1))</f>
        <v>-9.0480313762991357E-2</v>
      </c>
      <c r="V3499" s="60">
        <f t="array" aca="1" ref="V3499:V3502" ca="1">TRANSPOSE(OFFSET($L$3, MATCH($R3499 &amp; "/" &amp; V$2, $P$3:$P$5002, 0) - 1, 0, 1, $E$1))</f>
        <v>-1.8258867655957274</v>
      </c>
      <c r="W3499" s="60">
        <f t="array" aca="1" ref="W3499:W3502" ca="1">TRANSPOSE(OFFSET($L$3, MATCH($R3499 &amp; "/" &amp; W$2, $P$3:$P$5002, 0) - 1, 0, 1, $E$1))</f>
        <v>-1.7232989014848064</v>
      </c>
      <c r="X3499" s="60">
        <f t="array" aca="1" ref="X3499:X3502" ca="1">TRANSPOSE(OFFSET($L$3, MATCH($R3499 &amp; "/" &amp; X$2, $P$3:$P$5002, 0) - 1, 0, 1, $E$1))</f>
        <v>0.52955502885823025</v>
      </c>
      <c r="Y3499" s="52">
        <f ca="1">$B$11 * EXP(($E$3 - $C$11^2/2) * Y$2 + $C$11*SQRT(Y$2)*T3499)</f>
        <v>94.945361777310993</v>
      </c>
      <c r="Z3499" s="52">
        <f ca="1">Y3499 * EXP(($E$3 - $C$11^2/2) * (Z$2-Y$2) + $C$11*SQRT(Z$2-Y$2)*U3499)</f>
        <v>92.865990613897097</v>
      </c>
      <c r="AA3499" s="52">
        <f ca="1">Z3499 * EXP(($E$3 - $C$11^2/2) * (AA$2-Z$2) + $C$11*SQRT(AA$2-Z$2)*V3499)</f>
        <v>53.968009974984383</v>
      </c>
      <c r="AB3499" s="52">
        <f ca="1">AA3499 * EXP(($E$3 - $C$11^2/2) * (AB$2-AA$2) + $C$11*SQRT(AB$2-AA$2)*W3499)</f>
        <v>32.343135144867709</v>
      </c>
      <c r="AC3499" s="52">
        <f ca="1">AB3499 * EXP(($E$3 - $C$11^2/2) * (AC$2-AB$2) + $C$11*SQRT(AC$2-AB$2)*X3499)</f>
        <v>38.102058188257644</v>
      </c>
      <c r="AD3499" s="47"/>
      <c r="AE3499" s="3" t="s">
        <v>69</v>
      </c>
      <c r="AF3499" s="20" cm="1">
        <f t="array" aca="1" ref="AF3499" ca="1">MIN(Y3499:Y3502 / $D$11:$D$14)</f>
        <v>0.94945361777310988</v>
      </c>
      <c r="AG3499" s="20" cm="1">
        <f t="array" aca="1" ref="AG3499" ca="1">MIN(Z3499:Z3502 / $D$11:$D$14)</f>
        <v>0.92865990613897098</v>
      </c>
      <c r="AH3499" s="20" cm="1">
        <f t="array" aca="1" ref="AH3499" ca="1">MIN(AA3499:AA3502 / $D$11:$D$14)</f>
        <v>0.51234762866258665</v>
      </c>
      <c r="AI3499" s="20" cm="1">
        <f t="array" aca="1" ref="AI3499" ca="1">MIN(AB3499:AB3502 / $D$11:$D$14)</f>
        <v>0.32343135144867707</v>
      </c>
      <c r="AJ3499" s="20" cm="1">
        <f t="array" aca="1" ref="AJ3499" ca="1">MIN(AC3499:AC3502 / $D$11:$D$14)</f>
        <v>0.31690806147394368</v>
      </c>
      <c r="AK3499" s="72">
        <f t="array" aca="1" ref="AK3499" ca="1">SUMPRODUCT(AF3500:AJ3500, EXP(-$E$3*$AF$2:$AJ$2))</f>
        <v>105721.0809451906</v>
      </c>
      <c r="AL3499" s="70">
        <f ca="1">MAX(AC3500 - $D$11, 0) * EXP(-$E$2*$E$3)</f>
        <v>0</v>
      </c>
    </row>
    <row r="3500" spans="6:38" ht="14.55" customHeight="1" x14ac:dyDescent="0.3">
      <c r="F3500" s="79"/>
      <c r="G3500" s="3">
        <v>3498</v>
      </c>
      <c r="H3500" s="61">
        <v>-1.2919484519494613</v>
      </c>
      <c r="I3500" s="61">
        <v>0.27607374255753886</v>
      </c>
      <c r="J3500" s="61">
        <v>-0.9224118330441583</v>
      </c>
      <c r="K3500" s="62">
        <v>0.88430611439615381</v>
      </c>
      <c r="L3500" s="60">
        <f t="array" ref="L3500:O3500">TRANSPOSE(MMULT(Option!$B$25:$E$28, TRANSPOSE(H3500:K3500)))</f>
        <v>-1.2919484519494613</v>
      </c>
      <c r="M3500" s="60">
        <v>-0.26375361624784993</v>
      </c>
      <c r="N3500" s="60">
        <v>-1.2546499028399776</v>
      </c>
      <c r="O3500" s="60">
        <v>0.13275185377977439</v>
      </c>
      <c r="P3500" s="56" t="str">
        <f t="shared" si="4373"/>
        <v>700/3</v>
      </c>
      <c r="R3500" s="80"/>
      <c r="S3500" s="3" t="s">
        <v>29</v>
      </c>
      <c r="T3500" s="60">
        <f ca="1"/>
        <v>0.64677191996776451</v>
      </c>
      <c r="U3500" s="60">
        <f ca="1"/>
        <v>-0.11877162482399486</v>
      </c>
      <c r="V3500" s="60">
        <f ca="1"/>
        <v>-2.8071733688157439</v>
      </c>
      <c r="W3500" s="60">
        <f ca="1"/>
        <v>-0.63698886488950768</v>
      </c>
      <c r="X3500" s="60">
        <f ca="1"/>
        <v>-0.99764997499474206</v>
      </c>
      <c r="Y3500" s="52">
        <f ca="1">$B$12 * EXP(($E$3 - $C$12^2/2) * Y$2 + $C$12*SQRT(Y$2)*T3500)</f>
        <v>122.02204949621213</v>
      </c>
      <c r="Z3500" s="52">
        <f ca="1">Y3500 * EXP(($E$3 - $C$12^2/2) * (Z$2-Y$2) + $C$12*SQRT(Z$2-Y$2)*U3500)</f>
        <v>118.34099847224387</v>
      </c>
      <c r="AA3500" s="52">
        <f ca="1">Z3500 * EXP(($E$3 - $C$12^2/2) * (AA$2-Z$2) + $C$12*SQRT(AA$2-Z$2)*V3500)</f>
        <v>51.23476286625867</v>
      </c>
      <c r="AB3500" s="52">
        <f ca="1">AA3500 * EXP(($E$3 - $C$12^2/2) * (AB$2-AA$2) + $C$12*SQRT(AB$2-AA$2)*W3500)</f>
        <v>42.534759167162981</v>
      </c>
      <c r="AC3500" s="52">
        <f ca="1">AB3500 * EXP(($E$3 - $C$12^2/2) * (AC$2-AB$2) + $C$12*SQRT(AC$2-AB$2)*X3500)</f>
        <v>31.690806147394369</v>
      </c>
      <c r="AD3500" s="47"/>
      <c r="AE3500" s="3" t="s">
        <v>47</v>
      </c>
      <c r="AF3500" s="64">
        <f t="shared" ref="AF3500" ca="1" si="4424">($B$5*AF3502 + (1 + $B$6)*AF3501)*$B$2</f>
        <v>15000</v>
      </c>
      <c r="AG3500" s="64">
        <f t="shared" ref="AG3500" ca="1" si="4425">($B$5*AG3502 + (1 + $B$6)*AG3501)*$B$2</f>
        <v>15000</v>
      </c>
      <c r="AH3500" s="64">
        <f t="shared" ref="AH3500" ca="1" si="4426">($B$5*AH3502 + (1 + $B$6)*AH3501)*$B$2</f>
        <v>0</v>
      </c>
      <c r="AI3500" s="64">
        <f t="shared" ref="AI3500" ca="1" si="4427">($B$5*AI3502 + (1 + $B$6)*AI3501)*$B$2</f>
        <v>0</v>
      </c>
      <c r="AJ3500" s="64" cm="1">
        <f t="array" aca="1" ref="AJ3500" ca="1">($B$5*AJ3502 + (1 + $B$6)*AJ3501 + AND(NOT(AF3501:AJ3501)))*$B$2</f>
        <v>100000</v>
      </c>
      <c r="AK3500" s="73"/>
      <c r="AL3500" s="70"/>
    </row>
    <row r="3501" spans="6:38" ht="14.55" customHeight="1" x14ac:dyDescent="0.3">
      <c r="F3501" s="79"/>
      <c r="G3501" s="3">
        <v>3499</v>
      </c>
      <c r="H3501" s="61">
        <v>-0.71815302543931481</v>
      </c>
      <c r="I3501" s="61">
        <v>1.7099638780938715</v>
      </c>
      <c r="J3501" s="61">
        <v>0.3406104190575388</v>
      </c>
      <c r="K3501" s="62">
        <v>-1.2844248406947838</v>
      </c>
      <c r="L3501" s="60">
        <f t="array" ref="L3501:O3501">TRANSPOSE(MMULT(Option!$B$25:$E$28, TRANSPOSE(H3501:K3501)))</f>
        <v>-0.71815302543931481</v>
      </c>
      <c r="M3501" s="60">
        <v>1.2799465712253553</v>
      </c>
      <c r="N3501" s="60">
        <v>0.45967400117790874</v>
      </c>
      <c r="O3501" s="60">
        <v>-0.87292293235508267</v>
      </c>
      <c r="P3501" s="56" t="str">
        <f t="shared" si="4373"/>
        <v>700/4</v>
      </c>
      <c r="R3501" s="80"/>
      <c r="S3501" s="3" t="s">
        <v>31</v>
      </c>
      <c r="T3501" s="60">
        <f ca="1"/>
        <v>0.91800070286381197</v>
      </c>
      <c r="U3501" s="60">
        <f ca="1"/>
        <v>0.47066900939795508</v>
      </c>
      <c r="V3501" s="60">
        <f ca="1"/>
        <v>-3.1582505389945772</v>
      </c>
      <c r="W3501" s="60">
        <f ca="1"/>
        <v>-0.78825409429806259</v>
      </c>
      <c r="X3501" s="60">
        <f ca="1"/>
        <v>-0.7509765501012462</v>
      </c>
      <c r="Y3501" s="52">
        <f ca="1">$B$13 * EXP(($E$3 - $C$13^2/2) * Y$2 + $C$13*SQRT(Y$2)*T3501)</f>
        <v>132.36594492325401</v>
      </c>
      <c r="Z3501" s="52">
        <f ca="1">Y3501 * EXP(($E$3 - $C$13^2/2) * (Z$2-Y$2) + $C$13*SQRT(Z$2-Y$2)*U3501)</f>
        <v>153.20411230476373</v>
      </c>
      <c r="AA3501" s="52">
        <f ca="1">Z3501 * EXP(($E$3 - $C$13^2/2) * (AA$2-Z$2) + $C$13*SQRT(AA$2-Z$2)*V3501)</f>
        <v>59.697845917773101</v>
      </c>
      <c r="AB3501" s="52">
        <f ca="1">AA3501 * EXP(($E$3 - $C$13^2/2) * (AB$2-AA$2) + $C$13*SQRT(AB$2-AA$2)*W3501)</f>
        <v>47.361975857937061</v>
      </c>
      <c r="AC3501" s="52">
        <f ca="1">AB3501 * EXP(($E$3 - $C$13^2/2) * (AC$2-AB$2) + $C$13*SQRT(AC$2-AB$2)*X3501)</f>
        <v>37.997742294110203</v>
      </c>
      <c r="AD3501" s="47"/>
      <c r="AE3501" s="3" t="s">
        <v>46</v>
      </c>
      <c r="AF3501" s="52" t="b">
        <f t="shared" ref="AF3501" ca="1" si="4428">AF3499 &gt;= $B$4</f>
        <v>0</v>
      </c>
      <c r="AG3501" s="52" t="b">
        <f t="array" aca="1" ref="AG3501" ca="1">AND(AG3499 &gt;= $B$4, NOT(OR($AF3501:AF3501)))</f>
        <v>0</v>
      </c>
      <c r="AH3501" s="52" t="b">
        <f t="array" aca="1" ref="AH3501" ca="1">AND(AH3499 &gt;= $B$4, NOT(OR($AF3501:AG3501)))</f>
        <v>0</v>
      </c>
      <c r="AI3501" s="52" t="b">
        <f t="array" aca="1" ref="AI3501" ca="1">AND(AI3499 &gt;= $B$4, NOT(OR($AF3501:AH3501)))</f>
        <v>0</v>
      </c>
      <c r="AJ3501" s="52" t="b">
        <f t="array" aca="1" ref="AJ3501" ca="1">AND(AJ3499 &gt;= $B$4, NOT(OR($AF3501:AI3501)))</f>
        <v>0</v>
      </c>
      <c r="AK3501" s="73"/>
      <c r="AL3501" s="70"/>
    </row>
    <row r="3502" spans="6:38" ht="14.55" customHeight="1" x14ac:dyDescent="0.3">
      <c r="F3502" s="79"/>
      <c r="G3502" s="3">
        <v>3500</v>
      </c>
      <c r="H3502" s="61">
        <v>0.85570821004073705</v>
      </c>
      <c r="I3502" s="61">
        <v>-1.7314605685515549</v>
      </c>
      <c r="J3502" s="61">
        <v>-0.9610852260325452</v>
      </c>
      <c r="K3502" s="62">
        <v>0.91784720152252375</v>
      </c>
      <c r="L3502" s="60">
        <f t="array" ref="L3502:O3502">TRANSPOSE(MMULT(Option!$B$25:$E$28, TRANSPOSE(H3502:K3502)))</f>
        <v>0.85570821004073705</v>
      </c>
      <c r="M3502" s="60">
        <v>-1.2446265396274603</v>
      </c>
      <c r="N3502" s="60">
        <v>-0.95525035071449027</v>
      </c>
      <c r="O3502" s="60">
        <v>0.48729323383753514</v>
      </c>
      <c r="P3502" s="56" t="str">
        <f t="shared" si="4373"/>
        <v>700/5</v>
      </c>
      <c r="R3502" s="80"/>
      <c r="S3502" s="3" t="s">
        <v>30</v>
      </c>
      <c r="T3502" s="60">
        <f ca="1"/>
        <v>0.7176706490048822</v>
      </c>
      <c r="U3502" s="60">
        <f ca="1"/>
        <v>1.9611070577099536</v>
      </c>
      <c r="V3502" s="60">
        <f ca="1"/>
        <v>-1.4495067662938039</v>
      </c>
      <c r="W3502" s="60">
        <f ca="1"/>
        <v>-0.75511368411899527</v>
      </c>
      <c r="X3502" s="60">
        <f ca="1"/>
        <v>-0.55447913682304528</v>
      </c>
      <c r="Y3502" s="52">
        <f ca="1">$B$14 * EXP(($E$3 - $C$14^2/2) * Y$2 + $C$14*SQRT(Y$2)*T3502)</f>
        <v>124.64520988228762</v>
      </c>
      <c r="Z3502" s="52">
        <f ca="1">Y3502 * EXP(($E$3 - $C$14^2/2) * (Z$2-Y$2) + $C$14*SQRT(Z$2-Y$2)*U3502)</f>
        <v>225.60901930250813</v>
      </c>
      <c r="AA3502" s="52">
        <f ca="1">Z3502 * EXP(($E$3 - $C$14^2/2) * (AA$2-Z$2) + $C$14*SQRT(AA$2-Z$2)*V3502)</f>
        <v>146.78243671463662</v>
      </c>
      <c r="AB3502" s="52">
        <f ca="1">AA3502 * EXP(($E$3 - $C$14^2/2) * (AB$2-AA$2) + $C$14*SQRT(AB$2-AA$2)*W3502)</f>
        <v>117.6150922722625</v>
      </c>
      <c r="AC3502" s="52">
        <f ca="1">AB3502 * EXP(($E$3 - $C$14^2/2) * (AC$2-AB$2) + $C$14*SQRT(AC$2-AB$2)*X3502)</f>
        <v>100.09038440647839</v>
      </c>
      <c r="AD3502" s="47"/>
      <c r="AE3502" s="3" t="s">
        <v>68</v>
      </c>
      <c r="AF3502" s="52" t="b">
        <f ca="1">AND(AF3499&gt;$B$3, NOT(OR($AF3501:AF3501)))</f>
        <v>1</v>
      </c>
      <c r="AG3502" s="52" t="b">
        <f ca="1">AND(AG3499&gt;$B$3, NOT(OR($AF3501:AG3501)))</f>
        <v>1</v>
      </c>
      <c r="AH3502" s="52" t="b">
        <f ca="1">AND(AH3499&gt;$B$3, NOT(OR($AF3501:AH3501)))</f>
        <v>0</v>
      </c>
      <c r="AI3502" s="52" t="b">
        <f ca="1">AND(AI3499&gt;$B$3, NOT(OR($AF3501:AI3501)))</f>
        <v>0</v>
      </c>
      <c r="AJ3502" s="52" t="b">
        <f ca="1">AND(AJ3499&gt;$B$3, NOT(OR($AF3501:AJ3501)))</f>
        <v>0</v>
      </c>
      <c r="AK3502" s="74"/>
      <c r="AL3502" s="70"/>
    </row>
    <row r="3503" spans="6:38" ht="14.55" customHeight="1" x14ac:dyDescent="0.3">
      <c r="F3503" s="79"/>
      <c r="G3503" s="3">
        <v>3501</v>
      </c>
      <c r="H3503" s="61">
        <v>0.31470627054660522</v>
      </c>
      <c r="I3503" s="61">
        <v>-0.41738951912415184</v>
      </c>
      <c r="J3503" s="61">
        <v>-1.3057919368021724</v>
      </c>
      <c r="K3503" s="62">
        <v>1.4376184561798899</v>
      </c>
      <c r="L3503" s="60">
        <f t="array" ref="L3503:O3503">TRANSPOSE(MMULT(Option!$B$25:$E$28, TRANSPOSE(H3503:K3503)))</f>
        <v>0.31470627054660522</v>
      </c>
      <c r="M3503" s="60">
        <v>-0.2566613049148867</v>
      </c>
      <c r="N3503" s="60">
        <v>-1.1303059258479851</v>
      </c>
      <c r="O3503" s="60">
        <v>0.99282268188608658</v>
      </c>
      <c r="P3503" s="56" t="str">
        <f t="shared" si="4373"/>
        <v>701/1</v>
      </c>
      <c r="R3503" s="80">
        <v>876</v>
      </c>
      <c r="S3503" s="3" t="s">
        <v>28</v>
      </c>
      <c r="T3503" s="60">
        <f t="array" aca="1" ref="T3503:T3506" ca="1">TRANSPOSE(OFFSET($L$3, MATCH($R3503 &amp; "/" &amp; T$2, $P$3:$P$5002, 0) - 1, 0, 1, $E$1))</f>
        <v>-0.81072001845355923</v>
      </c>
      <c r="U3503" s="60">
        <f t="array" aca="1" ref="U3503:U3506" ca="1">TRANSPOSE(OFFSET($L$3, MATCH($R3503 &amp; "/" &amp; U$2, $P$3:$P$5002, 0) - 1, 0, 1, $E$1))</f>
        <v>-0.19774909873532104</v>
      </c>
      <c r="V3503" s="60">
        <f t="array" aca="1" ref="V3503:V3506" ca="1">TRANSPOSE(OFFSET($L$3, MATCH($R3503 &amp; "/" &amp; V$2, $P$3:$P$5002, 0) - 1, 0, 1, $E$1))</f>
        <v>1.1617390646256813</v>
      </c>
      <c r="W3503" s="60">
        <f t="array" aca="1" ref="W3503:W3506" ca="1">TRANSPOSE(OFFSET($L$3, MATCH($R3503 &amp; "/" &amp; W$2, $P$3:$P$5002, 0) - 1, 0, 1, $E$1))</f>
        <v>0.84774777778908306</v>
      </c>
      <c r="X3503" s="60">
        <f t="array" aca="1" ref="X3503:X3506" ca="1">TRANSPOSE(OFFSET($L$3, MATCH($R3503 &amp; "/" &amp; X$2, $P$3:$P$5002, 0) - 1, 0, 1, $E$1))</f>
        <v>-1.4652298623489752</v>
      </c>
      <c r="Y3503" s="52">
        <f ca="1">$B$11 * EXP(($E$3 - $C$11^2/2) * Y$2 + $C$11*SQRT(Y$2)*T3503)</f>
        <v>78.803245333576172</v>
      </c>
      <c r="Z3503" s="52">
        <f ca="1">Y3503 * EXP(($E$3 - $C$11^2/2) * (Z$2-Y$2) + $C$11*SQRT(Z$2-Y$2)*U3503)</f>
        <v>74.636484112790015</v>
      </c>
      <c r="AA3503" s="52">
        <f ca="1">Z3503 * EXP(($E$3 - $C$11^2/2) * (AA$2-Z$2) + $C$11*SQRT(AA$2-Z$2)*V3503)</f>
        <v>106.28787025391864</v>
      </c>
      <c r="AB3503" s="52">
        <f ca="1">AA3503 * EXP(($E$3 - $C$11^2/2) * (AB$2-AA$2) + $C$11*SQRT(AB$2-AA$2)*W3503)</f>
        <v>137.75482898291099</v>
      </c>
      <c r="AC3503" s="52">
        <f ca="1">AB3503 * EXP(($E$3 - $C$11^2/2) * (AC$2-AB$2) + $C$11*SQRT(AC$2-AB$2)*X3503)</f>
        <v>89.202275098669261</v>
      </c>
      <c r="AD3503" s="47"/>
      <c r="AE3503" s="3" t="s">
        <v>69</v>
      </c>
      <c r="AF3503" s="20" cm="1">
        <f t="array" aca="1" ref="AF3503" ca="1">MIN(Y3503:Y3506 / $D$11:$D$14)</f>
        <v>0.73067888667330327</v>
      </c>
      <c r="AG3503" s="20" cm="1">
        <f t="array" aca="1" ref="AG3503" ca="1">MIN(Z3503:Z3506 / $D$11:$D$14)</f>
        <v>0.45882564202822174</v>
      </c>
      <c r="AH3503" s="20" cm="1">
        <f t="array" aca="1" ref="AH3503" ca="1">MIN(AA3503:AA3506 / $D$11:$D$14)</f>
        <v>0.55291842295967808</v>
      </c>
      <c r="AI3503" s="20" cm="1">
        <f t="array" aca="1" ref="AI3503" ca="1">MIN(AB3503:AB3506 / $D$11:$D$14)</f>
        <v>0.56595096356977626</v>
      </c>
      <c r="AJ3503" s="20" cm="1">
        <f t="array" aca="1" ref="AJ3503" ca="1">MIN(AC3503:AC3506 / $D$11:$D$14)</f>
        <v>0.75921947936232048</v>
      </c>
      <c r="AK3503" s="72">
        <f t="array" aca="1" ref="AK3503" ca="1">SUMPRODUCT(AF3504:AJ3504, EXP(-$E$3*$AF$2:$AJ$2))</f>
        <v>77880.078307140488</v>
      </c>
      <c r="AL3503" s="70">
        <f ca="1">MAX(AC3504 - $D$11, 0) * EXP(-$E$2*$E$3)</f>
        <v>0</v>
      </c>
    </row>
    <row r="3504" spans="6:38" ht="14.55" customHeight="1" x14ac:dyDescent="0.3">
      <c r="F3504" s="79"/>
      <c r="G3504" s="3">
        <v>3502</v>
      </c>
      <c r="H3504" s="61">
        <v>0.21552999175440235</v>
      </c>
      <c r="I3504" s="61">
        <v>-1.1583036940578102</v>
      </c>
      <c r="J3504" s="61">
        <v>-0.85493849552434975</v>
      </c>
      <c r="K3504" s="62">
        <v>-0.70610869218504335</v>
      </c>
      <c r="L3504" s="60">
        <f t="array" ref="L3504:O3504">TRANSPOSE(MMULT(Option!$B$25:$E$28, TRANSPOSE(H3504:K3504)))</f>
        <v>0.21552999175440235</v>
      </c>
      <c r="M3504" s="60">
        <v>-0.97539087445161621</v>
      </c>
      <c r="N3504" s="60">
        <v>-0.96800419547591099</v>
      </c>
      <c r="O3504" s="60">
        <v>-0.98864537583406853</v>
      </c>
      <c r="P3504" s="56" t="str">
        <f t="shared" si="4373"/>
        <v>701/2</v>
      </c>
      <c r="R3504" s="80"/>
      <c r="S3504" s="3" t="s">
        <v>29</v>
      </c>
      <c r="T3504" s="60">
        <f ca="1"/>
        <v>-1.0626039842018509</v>
      </c>
      <c r="U3504" s="60">
        <f ca="1"/>
        <v>-1.5676793689674395</v>
      </c>
      <c r="V3504" s="60">
        <f ca="1"/>
        <v>0.60513400119102168</v>
      </c>
      <c r="W3504" s="60">
        <f ca="1"/>
        <v>6.0989880862754808E-2</v>
      </c>
      <c r="X3504" s="60">
        <f ca="1"/>
        <v>0.96261155689043953</v>
      </c>
      <c r="Y3504" s="52">
        <f ca="1">$B$12 * EXP(($E$3 - $C$12^2/2) * Y$2 + $C$12*SQRT(Y$2)*T3504)</f>
        <v>73.067888667330323</v>
      </c>
      <c r="Z3504" s="52">
        <f ca="1">Y3504 * EXP(($E$3 - $C$12^2/2) * (Z$2-Y$2) + $C$12*SQRT(Z$2-Y$2)*U3504)</f>
        <v>45.882564202822174</v>
      </c>
      <c r="AA3504" s="52">
        <f ca="1">Z3504 * EXP(($E$3 - $C$12^2/2) * (AA$2-Z$2) + $C$12*SQRT(AA$2-Z$2)*V3504)</f>
        <v>55.291842295967811</v>
      </c>
      <c r="AB3504" s="52">
        <f ca="1">AA3504 * EXP(($E$3 - $C$12^2/2) * (AB$2-AA$2) + $C$12*SQRT(AB$2-AA$2)*W3504)</f>
        <v>56.595096356977628</v>
      </c>
      <c r="AC3504" s="52">
        <f ca="1">AB3504 * EXP(($E$3 - $C$12^2/2) * (AC$2-AB$2) + $C$12*SQRT(AC$2-AB$2)*X3504)</f>
        <v>75.921947936232044</v>
      </c>
      <c r="AD3504" s="47"/>
      <c r="AE3504" s="3" t="s">
        <v>47</v>
      </c>
      <c r="AF3504" s="64">
        <f t="shared" ref="AF3504" ca="1" si="4429">($B$5*AF3506 + (1 + $B$6)*AF3505)*$B$2</f>
        <v>0</v>
      </c>
      <c r="AG3504" s="64">
        <f t="shared" ref="AG3504" ca="1" si="4430">($B$5*AG3506 + (1 + $B$6)*AG3505)*$B$2</f>
        <v>0</v>
      </c>
      <c r="AH3504" s="64">
        <f t="shared" ref="AH3504" ca="1" si="4431">($B$5*AH3506 + (1 + $B$6)*AH3505)*$B$2</f>
        <v>0</v>
      </c>
      <c r="AI3504" s="64">
        <f t="shared" ref="AI3504" ca="1" si="4432">($B$5*AI3506 + (1 + $B$6)*AI3505)*$B$2</f>
        <v>0</v>
      </c>
      <c r="AJ3504" s="64" cm="1">
        <f t="array" aca="1" ref="AJ3504" ca="1">($B$5*AJ3506 + (1 + $B$6)*AJ3505 + AND(NOT(AF3505:AJ3505)))*$B$2</f>
        <v>100000</v>
      </c>
      <c r="AK3504" s="73"/>
      <c r="AL3504" s="70"/>
    </row>
    <row r="3505" spans="6:38" ht="14.55" customHeight="1" x14ac:dyDescent="0.3">
      <c r="F3505" s="79"/>
      <c r="G3505" s="3">
        <v>3503</v>
      </c>
      <c r="H3505" s="61">
        <v>1.6397393136491569</v>
      </c>
      <c r="I3505" s="61">
        <v>1.1815643644802512</v>
      </c>
      <c r="J3505" s="61">
        <v>0.67070493564541467</v>
      </c>
      <c r="K3505" s="62">
        <v>-1.178896790000739</v>
      </c>
      <c r="L3505" s="60">
        <f t="array" ref="L3505:O3505">TRANSPOSE(MMULT(Option!$B$25:$E$28, TRANSPOSE(H3505:K3505)))</f>
        <v>1.6397393136491569</v>
      </c>
      <c r="M3505" s="60">
        <v>1.7388173531982911</v>
      </c>
      <c r="N3505" s="60">
        <v>1.5543888008745279</v>
      </c>
      <c r="O3505" s="60">
        <v>8.6663207018134791E-2</v>
      </c>
      <c r="P3505" s="56" t="str">
        <f t="shared" si="4373"/>
        <v>701/3</v>
      </c>
      <c r="R3505" s="80"/>
      <c r="S3505" s="3" t="s">
        <v>31</v>
      </c>
      <c r="T3505" s="60">
        <f ca="1"/>
        <v>0.12386249669199545</v>
      </c>
      <c r="U3505" s="60">
        <f ca="1"/>
        <v>-1.0478571504160397</v>
      </c>
      <c r="V3505" s="60">
        <f ca="1"/>
        <v>1.2817414902419346</v>
      </c>
      <c r="W3505" s="60">
        <f ca="1"/>
        <v>0.17715833990390339</v>
      </c>
      <c r="X3505" s="60">
        <f ca="1"/>
        <v>1.3123405202503855</v>
      </c>
      <c r="Y3505" s="52">
        <f ca="1">$B$13 * EXP(($E$3 - $C$13^2/2) * Y$2 + $C$13*SQRT(Y$2)*T3505)</f>
        <v>104.30600503561114</v>
      </c>
      <c r="Z3505" s="52">
        <f ca="1">Y3505 * EXP(($E$3 - $C$13^2/2) * (Z$2-Y$2) + $C$13*SQRT(Z$2-Y$2)*U3505)</f>
        <v>76.552117996878025</v>
      </c>
      <c r="AA3505" s="52">
        <f ca="1">Z3505 * EXP(($E$3 - $C$13^2/2) * (AA$2-Z$2) + $C$13*SQRT(AA$2-Z$2)*V3505)</f>
        <v>113.01202589999247</v>
      </c>
      <c r="AB3505" s="52">
        <f ca="1">AA3505 * EXP(($E$3 - $C$13^2/2) * (AB$2-AA$2) + $C$13*SQRT(AB$2-AA$2)*W3505)</f>
        <v>119.77820476019383</v>
      </c>
      <c r="AC3505" s="52">
        <f ca="1">AB3505 * EXP(($E$3 - $C$13^2/2) * (AC$2-AB$2) + $C$13*SQRT(AC$2-AB$2)*X3505)</f>
        <v>178.4563252819099</v>
      </c>
      <c r="AD3505" s="47"/>
      <c r="AE3505" s="3" t="s">
        <v>46</v>
      </c>
      <c r="AF3505" s="52" t="b">
        <f t="shared" ref="AF3505" ca="1" si="4433">AF3503 &gt;= $B$4</f>
        <v>0</v>
      </c>
      <c r="AG3505" s="52" t="b">
        <f t="array" aca="1" ref="AG3505" ca="1">AND(AG3503 &gt;= $B$4, NOT(OR($AF3505:AF3505)))</f>
        <v>0</v>
      </c>
      <c r="AH3505" s="52" t="b">
        <f t="array" aca="1" ref="AH3505" ca="1">AND(AH3503 &gt;= $B$4, NOT(OR($AF3505:AG3505)))</f>
        <v>0</v>
      </c>
      <c r="AI3505" s="52" t="b">
        <f t="array" aca="1" ref="AI3505" ca="1">AND(AI3503 &gt;= $B$4, NOT(OR($AF3505:AH3505)))</f>
        <v>0</v>
      </c>
      <c r="AJ3505" s="52" t="b">
        <f t="array" aca="1" ref="AJ3505" ca="1">AND(AJ3503 &gt;= $B$4, NOT(OR($AF3505:AI3505)))</f>
        <v>0</v>
      </c>
      <c r="AK3505" s="73"/>
      <c r="AL3505" s="70"/>
    </row>
    <row r="3506" spans="6:38" ht="14.55" customHeight="1" x14ac:dyDescent="0.3">
      <c r="F3506" s="79"/>
      <c r="G3506" s="3">
        <v>3504</v>
      </c>
      <c r="H3506" s="61">
        <v>1.0414569360762753</v>
      </c>
      <c r="I3506" s="61">
        <v>0.64916067375254882</v>
      </c>
      <c r="J3506" s="61">
        <v>-0.1979054131603204</v>
      </c>
      <c r="K3506" s="62">
        <v>-1.279847502491859</v>
      </c>
      <c r="L3506" s="60">
        <f t="array" ref="L3506:O3506">TRANSPOSE(MMULT(Option!$B$25:$E$28, TRANSPOSE(H3506:K3506)))</f>
        <v>1.0414569360762753</v>
      </c>
      <c r="M3506" s="60">
        <v>1.0115483595624277</v>
      </c>
      <c r="N3506" s="60">
        <v>0.41275062518499839</v>
      </c>
      <c r="O3506" s="60">
        <v>-0.54805016213239688</v>
      </c>
      <c r="P3506" s="56" t="str">
        <f t="shared" si="4373"/>
        <v>701/4</v>
      </c>
      <c r="R3506" s="80"/>
      <c r="S3506" s="3" t="s">
        <v>30</v>
      </c>
      <c r="T3506" s="60">
        <f ca="1"/>
        <v>-0.35185226391434893</v>
      </c>
      <c r="U3506" s="60">
        <f ca="1"/>
        <v>-0.22180172089643907</v>
      </c>
      <c r="V3506" s="60">
        <f ca="1"/>
        <v>0.8555663961762211</v>
      </c>
      <c r="W3506" s="60">
        <f ca="1"/>
        <v>0.74490976381978102</v>
      </c>
      <c r="X3506" s="60">
        <f ca="1"/>
        <v>0.33619050868657385</v>
      </c>
      <c r="Y3506" s="52">
        <f ca="1">$B$14 * EXP(($E$3 - $C$14^2/2) * Y$2 + $C$14*SQRT(Y$2)*T3506)</f>
        <v>90.433475839830578</v>
      </c>
      <c r="Z3506" s="52">
        <f ca="1">Y3506 * EXP(($E$3 - $C$14^2/2) * (Z$2-Y$2) + $C$14*SQRT(Z$2-Y$2)*U3506)</f>
        <v>85.035939990629529</v>
      </c>
      <c r="AA3506" s="52">
        <f ca="1">Z3506 * EXP(($E$3 - $C$14^2/2) * (AA$2-Z$2) + $C$14*SQRT(AA$2-Z$2)*V3506)</f>
        <v>110.46999099819085</v>
      </c>
      <c r="AB3506" s="52">
        <f ca="1">AA3506 * EXP(($E$3 - $C$14^2/2) * (AB$2-AA$2) + $C$14*SQRT(AB$2-AA$2)*W3506)</f>
        <v>138.82537363632687</v>
      </c>
      <c r="AC3506" s="52">
        <f ca="1">AB3506 * EXP(($E$3 - $C$14^2/2) * (AC$2-AB$2) + $C$14*SQRT(AC$2-AB$2)*X3506)</f>
        <v>154.327040632853</v>
      </c>
      <c r="AD3506" s="47"/>
      <c r="AE3506" s="3" t="s">
        <v>68</v>
      </c>
      <c r="AF3506" s="52" t="b">
        <f ca="1">AND(AF3503&gt;$B$3, NOT(OR($AF3505:AF3505)))</f>
        <v>0</v>
      </c>
      <c r="AG3506" s="52" t="b">
        <f ca="1">AND(AG3503&gt;$B$3, NOT(OR($AF3505:AG3505)))</f>
        <v>0</v>
      </c>
      <c r="AH3506" s="52" t="b">
        <f ca="1">AND(AH3503&gt;$B$3, NOT(OR($AF3505:AH3505)))</f>
        <v>0</v>
      </c>
      <c r="AI3506" s="52" t="b">
        <f ca="1">AND(AI3503&gt;$B$3, NOT(OR($AF3505:AI3505)))</f>
        <v>0</v>
      </c>
      <c r="AJ3506" s="52" t="b">
        <f ca="1">AND(AJ3503&gt;$B$3, NOT(OR($AF3505:AJ3505)))</f>
        <v>0</v>
      </c>
      <c r="AK3506" s="74"/>
      <c r="AL3506" s="70"/>
    </row>
    <row r="3507" spans="6:38" ht="14.55" customHeight="1" x14ac:dyDescent="0.3">
      <c r="F3507" s="79"/>
      <c r="G3507" s="3">
        <v>3505</v>
      </c>
      <c r="H3507" s="61">
        <v>0.13001738578278768</v>
      </c>
      <c r="I3507" s="61">
        <v>-0.66506297276039805</v>
      </c>
      <c r="J3507" s="61">
        <v>0.87638606227643501</v>
      </c>
      <c r="K3507" s="62">
        <v>0.5658206039903847</v>
      </c>
      <c r="L3507" s="60">
        <f t="array" ref="L3507:O3507">TRANSPOSE(MMULT(Option!$B$25:$E$28, TRANSPOSE(H3507:K3507)))</f>
        <v>0.13001738578278768</v>
      </c>
      <c r="M3507" s="60">
        <v>-0.55753332860426053</v>
      </c>
      <c r="N3507" s="60">
        <v>0.64759128766127916</v>
      </c>
      <c r="O3507" s="60">
        <v>0.53344544925710824</v>
      </c>
      <c r="P3507" s="56" t="str">
        <f t="shared" si="4373"/>
        <v>701/5</v>
      </c>
      <c r="R3507" s="80">
        <v>877</v>
      </c>
      <c r="S3507" s="3" t="s">
        <v>28</v>
      </c>
      <c r="T3507" s="60">
        <f t="array" aca="1" ref="T3507:T3510" ca="1">TRANSPOSE(OFFSET($L$3, MATCH($R3507 &amp; "/" &amp; T$2, $P$3:$P$5002, 0) - 1, 0, 1, $E$1))</f>
        <v>1.0723517149311761</v>
      </c>
      <c r="U3507" s="60">
        <f t="array" aca="1" ref="U3507:U3510" ca="1">TRANSPOSE(OFFSET($L$3, MATCH($R3507 &amp; "/" &amp; U$2, $P$3:$P$5002, 0) - 1, 0, 1, $E$1))</f>
        <v>-0.23834838348419718</v>
      </c>
      <c r="V3507" s="60">
        <f t="array" aca="1" ref="V3507:V3510" ca="1">TRANSPOSE(OFFSET($L$3, MATCH($R3507 &amp; "/" &amp; V$2, $P$3:$P$5002, 0) - 1, 0, 1, $E$1))</f>
        <v>-0.94618660170844449</v>
      </c>
      <c r="W3507" s="60">
        <f t="array" aca="1" ref="W3507:W3510" ca="1">TRANSPOSE(OFFSET($L$3, MATCH($R3507 &amp; "/" &amp; W$2, $P$3:$P$5002, 0) - 1, 0, 1, $E$1))</f>
        <v>-0.69980623796252295</v>
      </c>
      <c r="X3507" s="60">
        <f t="array" aca="1" ref="X3507:X3510" ca="1">TRANSPOSE(OFFSET($L$3, MATCH($R3507 &amp; "/" &amp; X$2, $P$3:$P$5002, 0) - 1, 0, 1, $E$1))</f>
        <v>-1.2259772162310936</v>
      </c>
      <c r="Y3507" s="52">
        <f ca="1">$B$11 * EXP(($E$3 - $C$11^2/2) * Y$2 + $C$11*SQRT(Y$2)*T3507)</f>
        <v>138.63931443522642</v>
      </c>
      <c r="Z3507" s="52">
        <f ca="1">Y3507 * EXP(($E$3 - $C$11^2/2) * (Z$2-Y$2) + $C$11*SQRT(Z$2-Y$2)*U3507)</f>
        <v>129.71907950794949</v>
      </c>
      <c r="AA3507" s="52">
        <f ca="1">Z3507 * EXP(($E$3 - $C$11^2/2) * (AA$2-Z$2) + $C$11*SQRT(AA$2-Z$2)*V3507)</f>
        <v>98.151794609378328</v>
      </c>
      <c r="AB3507" s="52">
        <f ca="1">AA3507 * EXP(($E$3 - $C$11^2/2) * (AB$2-AA$2) + $C$11*SQRT(AB$2-AA$2)*W3507)</f>
        <v>79.963744125796694</v>
      </c>
      <c r="AC3507" s="52">
        <f ca="1">AB3507 * EXP(($E$3 - $C$11^2/2) * (AC$2-AB$2) + $C$11*SQRT(AC$2-AB$2)*X3507)</f>
        <v>55.633201296223348</v>
      </c>
      <c r="AD3507" s="47"/>
      <c r="AE3507" s="3" t="s">
        <v>69</v>
      </c>
      <c r="AF3507" s="20" cm="1">
        <f t="array" aca="1" ref="AF3507" ca="1">MIN(Y3507:Y3510 / $D$11:$D$14)</f>
        <v>0.55124389446175004</v>
      </c>
      <c r="AG3507" s="20" cm="1">
        <f t="array" aca="1" ref="AG3507" ca="1">MIN(Z3507:Z3510 / $D$11:$D$14)</f>
        <v>0.46651196027971542</v>
      </c>
      <c r="AH3507" s="20" cm="1">
        <f t="array" aca="1" ref="AH3507" ca="1">MIN(AA3507:AA3510 / $D$11:$D$14)</f>
        <v>0.67075985384409109</v>
      </c>
      <c r="AI3507" s="20" cm="1">
        <f t="array" aca="1" ref="AI3507" ca="1">MIN(AB3507:AB3510 / $D$11:$D$14)</f>
        <v>0.71844556744728194</v>
      </c>
      <c r="AJ3507" s="20" cm="1">
        <f t="array" aca="1" ref="AJ3507" ca="1">MIN(AC3507:AC3510 / $D$11:$D$14)</f>
        <v>0.54842344501833895</v>
      </c>
      <c r="AK3507" s="72">
        <f t="array" aca="1" ref="AK3507" ca="1">SUMPRODUCT(AF3508:AJ3508, EXP(-$E$3*$AF$2:$AJ$2))</f>
        <v>77880.078307140488</v>
      </c>
      <c r="AL3507" s="70">
        <f ca="1">MAX(AC3508 - $D$11, 0) * EXP(-$E$2*$E$3)</f>
        <v>25.547569248738132</v>
      </c>
    </row>
    <row r="3508" spans="6:38" ht="14.55" customHeight="1" x14ac:dyDescent="0.3">
      <c r="F3508" s="79"/>
      <c r="G3508" s="3">
        <v>3506</v>
      </c>
      <c r="H3508" s="61">
        <v>-0.90815454929352901</v>
      </c>
      <c r="I3508" s="61">
        <v>-0.22184467422387522</v>
      </c>
      <c r="J3508" s="61">
        <v>-1.0530941695103482</v>
      </c>
      <c r="K3508" s="62">
        <v>0.68843664556017681</v>
      </c>
      <c r="L3508" s="60">
        <f t="array" ref="L3508:O3508">TRANSPOSE(MMULT(Option!$B$25:$E$28, TRANSPOSE(H3508:K3508)))</f>
        <v>-0.90815454929352901</v>
      </c>
      <c r="M3508" s="60">
        <v>-0.566585822148157</v>
      </c>
      <c r="N3508" s="60">
        <v>-1.3462976010026231</v>
      </c>
      <c r="O3508" s="60">
        <v>-3.7355405350078419E-2</v>
      </c>
      <c r="P3508" s="56" t="str">
        <f t="shared" si="4373"/>
        <v>702/1</v>
      </c>
      <c r="R3508" s="80"/>
      <c r="S3508" s="3" t="s">
        <v>29</v>
      </c>
      <c r="T3508" s="60">
        <f ca="1"/>
        <v>-0.81553839828193508</v>
      </c>
      <c r="U3508" s="60">
        <f ca="1"/>
        <v>0.22057812836017593</v>
      </c>
      <c r="V3508" s="60">
        <f ca="1"/>
        <v>0.80293758095968104</v>
      </c>
      <c r="W3508" s="60">
        <f ca="1"/>
        <v>0.33310427323239994</v>
      </c>
      <c r="X3508" s="60">
        <f ca="1"/>
        <v>0.32125883183511283</v>
      </c>
      <c r="Y3508" s="52">
        <f ca="1">$B$12 * EXP(($E$3 - $C$12^2/2) * Y$2 + $C$12*SQRT(Y$2)*T3508)</f>
        <v>78.689416433710207</v>
      </c>
      <c r="Z3508" s="52">
        <f ca="1">Y3508 * EXP(($E$3 - $C$12^2/2) * (Z$2-Y$2) + $C$12*SQRT(Z$2-Y$2)*U3508)</f>
        <v>84.494133423451444</v>
      </c>
      <c r="AA3508" s="52">
        <f ca="1">Z3508 * EXP(($E$3 - $C$12^2/2) * (AA$2-Z$2) + $C$12*SQRT(AA$2-Z$2)*V3508)</f>
        <v>108.04668252117681</v>
      </c>
      <c r="AB3508" s="52">
        <f ca="1">AA3508 * EXP(($E$3 - $C$12^2/2) * (AB$2-AA$2) + $C$12*SQRT(AB$2-AA$2)*W3508)</f>
        <v>120.00035021896805</v>
      </c>
      <c r="AC3508" s="52">
        <f ca="1">AB3508 * EXP(($E$3 - $C$12^2/2) * (AC$2-AB$2) + $C$12*SQRT(AC$2-AB$2)*X3508)</f>
        <v>132.80372824996991</v>
      </c>
      <c r="AD3508" s="47"/>
      <c r="AE3508" s="3" t="s">
        <v>47</v>
      </c>
      <c r="AF3508" s="64">
        <f t="shared" ref="AF3508" ca="1" si="4434">($B$5*AF3510 + (1 + $B$6)*AF3509)*$B$2</f>
        <v>0</v>
      </c>
      <c r="AG3508" s="64">
        <f t="shared" ref="AG3508" ca="1" si="4435">($B$5*AG3510 + (1 + $B$6)*AG3509)*$B$2</f>
        <v>0</v>
      </c>
      <c r="AH3508" s="64">
        <f t="shared" ref="AH3508" ca="1" si="4436">($B$5*AH3510 + (1 + $B$6)*AH3509)*$B$2</f>
        <v>0</v>
      </c>
      <c r="AI3508" s="64">
        <f t="shared" ref="AI3508" ca="1" si="4437">($B$5*AI3510 + (1 + $B$6)*AI3509)*$B$2</f>
        <v>0</v>
      </c>
      <c r="AJ3508" s="64" cm="1">
        <f t="array" aca="1" ref="AJ3508" ca="1">($B$5*AJ3510 + (1 + $B$6)*AJ3509 + AND(NOT(AF3509:AJ3509)))*$B$2</f>
        <v>100000</v>
      </c>
      <c r="AK3508" s="73"/>
      <c r="AL3508" s="70"/>
    </row>
    <row r="3509" spans="6:38" ht="14.55" customHeight="1" x14ac:dyDescent="0.3">
      <c r="F3509" s="79"/>
      <c r="G3509" s="3">
        <v>3507</v>
      </c>
      <c r="H3509" s="61">
        <v>-0.92717189427365099</v>
      </c>
      <c r="I3509" s="61">
        <v>-1.7506512497021942</v>
      </c>
      <c r="J3509" s="61">
        <v>2.166748842396895</v>
      </c>
      <c r="K3509" s="62">
        <v>0.8572210107464302</v>
      </c>
      <c r="L3509" s="60">
        <f t="array" ref="L3509:O3509">TRANSPOSE(MMULT(Option!$B$25:$E$28, TRANSPOSE(H3509:K3509)))</f>
        <v>-0.92717189427365099</v>
      </c>
      <c r="M3509" s="60">
        <v>-1.9753671311553289</v>
      </c>
      <c r="N3509" s="60">
        <v>1.0737804536123718</v>
      </c>
      <c r="O3509" s="60">
        <v>0.32768942322006228</v>
      </c>
      <c r="P3509" s="56" t="str">
        <f t="shared" si="4373"/>
        <v>702/2</v>
      </c>
      <c r="R3509" s="80"/>
      <c r="S3509" s="3" t="s">
        <v>31</v>
      </c>
      <c r="T3509" s="60">
        <f ca="1"/>
        <v>-2.0019264269625587</v>
      </c>
      <c r="U3509" s="60">
        <f ca="1"/>
        <v>-0.57297897535754316</v>
      </c>
      <c r="V3509" s="60">
        <f ca="1"/>
        <v>1.1937584056559885</v>
      </c>
      <c r="W3509" s="60">
        <f ca="1"/>
        <v>0.76058632447011454</v>
      </c>
      <c r="X3509" s="60">
        <f ca="1"/>
        <v>0.65767700039420829</v>
      </c>
      <c r="Y3509" s="52">
        <f ca="1">$B$13 * EXP(($E$3 - $C$13^2/2) * Y$2 + $C$13*SQRT(Y$2)*T3509)</f>
        <v>55.124389446175002</v>
      </c>
      <c r="Z3509" s="52">
        <f ca="1">Y3509 * EXP(($E$3 - $C$13^2/2) * (Z$2-Y$2) + $C$13*SQRT(Z$2-Y$2)*U3509)</f>
        <v>46.651196027971544</v>
      </c>
      <c r="AA3509" s="52">
        <f ca="1">Z3509 * EXP(($E$3 - $C$13^2/2) * (AA$2-Z$2) + $C$13*SQRT(AA$2-Z$2)*V3509)</f>
        <v>67.075985384409108</v>
      </c>
      <c r="AB3509" s="52">
        <f ca="1">AA3509 * EXP(($E$3 - $C$13^2/2) * (AB$2-AA$2) + $C$13*SQRT(AB$2-AA$2)*W3509)</f>
        <v>84.690377158979587</v>
      </c>
      <c r="AC3509" s="52">
        <f ca="1">AB3509 * EXP(($E$3 - $C$13^2/2) * (AC$2-AB$2) + $C$13*SQRT(AC$2-AB$2)*X3509)</f>
        <v>103.67956992009761</v>
      </c>
      <c r="AD3509" s="47"/>
      <c r="AE3509" s="3" t="s">
        <v>46</v>
      </c>
      <c r="AF3509" s="52" t="b">
        <f t="shared" ref="AF3509" ca="1" si="4438">AF3507 &gt;= $B$4</f>
        <v>0</v>
      </c>
      <c r="AG3509" s="52" t="b">
        <f t="array" aca="1" ref="AG3509" ca="1">AND(AG3507 &gt;= $B$4, NOT(OR($AF3509:AF3509)))</f>
        <v>0</v>
      </c>
      <c r="AH3509" s="52" t="b">
        <f t="array" aca="1" ref="AH3509" ca="1">AND(AH3507 &gt;= $B$4, NOT(OR($AF3509:AG3509)))</f>
        <v>0</v>
      </c>
      <c r="AI3509" s="52" t="b">
        <f t="array" aca="1" ref="AI3509" ca="1">AND(AI3507 &gt;= $B$4, NOT(OR($AF3509:AH3509)))</f>
        <v>0</v>
      </c>
      <c r="AJ3509" s="52" t="b">
        <f t="array" aca="1" ref="AJ3509" ca="1">AND(AJ3507 &gt;= $B$4, NOT(OR($AF3509:AI3509)))</f>
        <v>0</v>
      </c>
      <c r="AK3509" s="73"/>
      <c r="AL3509" s="70"/>
    </row>
    <row r="3510" spans="6:38" ht="14.55" customHeight="1" x14ac:dyDescent="0.3">
      <c r="F3510" s="79"/>
      <c r="G3510" s="3">
        <v>3508</v>
      </c>
      <c r="H3510" s="61">
        <v>-0.73982338739705167</v>
      </c>
      <c r="I3510" s="61">
        <v>-2.0203392876852382</v>
      </c>
      <c r="J3510" s="61">
        <v>-0.73669515285478726</v>
      </c>
      <c r="K3510" s="62">
        <v>1.2444999583114496</v>
      </c>
      <c r="L3510" s="60">
        <f t="array" ref="L3510:O3510">TRANSPOSE(MMULT(Option!$B$25:$E$28, TRANSPOSE(H3510:K3510)))</f>
        <v>-0.73982338739705167</v>
      </c>
      <c r="M3510" s="60">
        <v>-2.1476008980209738</v>
      </c>
      <c r="N3510" s="60">
        <v>-1.4720251353329288</v>
      </c>
      <c r="O3510" s="60">
        <v>9.6959555965318578E-2</v>
      </c>
      <c r="P3510" s="56" t="str">
        <f t="shared" si="4373"/>
        <v>702/3</v>
      </c>
      <c r="R3510" s="80"/>
      <c r="S3510" s="3" t="s">
        <v>30</v>
      </c>
      <c r="T3510" s="60">
        <f ca="1"/>
        <v>9.9569421285788773E-2</v>
      </c>
      <c r="U3510" s="60">
        <f ca="1"/>
        <v>0.5757452893337115</v>
      </c>
      <c r="V3510" s="60">
        <f ca="1"/>
        <v>-0.47117718959818922</v>
      </c>
      <c r="W3510" s="60">
        <f ca="1"/>
        <v>-1.3730219707911826</v>
      </c>
      <c r="X3510" s="60">
        <f ca="1"/>
        <v>-0.91680748534088063</v>
      </c>
      <c r="Y3510" s="52">
        <f ca="1">$B$14 * EXP(($E$3 - $C$14^2/2) * Y$2 + $C$14*SQRT(Y$2)*T3510)</f>
        <v>103.54859426985466</v>
      </c>
      <c r="Z3510" s="52">
        <f ca="1">Y3510 * EXP(($E$3 - $C$14^2/2) * (Z$2-Y$2) + $C$14*SQRT(Z$2-Y$2)*U3510)</f>
        <v>123.68828861065649</v>
      </c>
      <c r="AA3510" s="52">
        <f ca="1">Z3510 * EXP(($E$3 - $C$14^2/2) * (AA$2-Z$2) + $C$14*SQRT(AA$2-Z$2)*V3510)</f>
        <v>107.92229120854824</v>
      </c>
      <c r="AB3510" s="52">
        <f ca="1">AA3510 * EXP(($E$3 - $C$14^2/2) * (AB$2-AA$2) + $C$14*SQRT(AB$2-AA$2)*W3510)</f>
        <v>71.844556744728195</v>
      </c>
      <c r="AC3510" s="52">
        <f ca="1">AB3510 * EXP(($E$3 - $C$14^2/2) * (AC$2-AB$2) + $C$14*SQRT(AC$2-AB$2)*X3510)</f>
        <v>54.8423445018339</v>
      </c>
      <c r="AD3510" s="47"/>
      <c r="AE3510" s="3" t="s">
        <v>68</v>
      </c>
      <c r="AF3510" s="52" t="b">
        <f ca="1">AND(AF3507&gt;$B$3, NOT(OR($AF3509:AF3509)))</f>
        <v>0</v>
      </c>
      <c r="AG3510" s="52" t="b">
        <f ca="1">AND(AG3507&gt;$B$3, NOT(OR($AF3509:AG3509)))</f>
        <v>0</v>
      </c>
      <c r="AH3510" s="52" t="b">
        <f ca="1">AND(AH3507&gt;$B$3, NOT(OR($AF3509:AH3509)))</f>
        <v>0</v>
      </c>
      <c r="AI3510" s="52" t="b">
        <f ca="1">AND(AI3507&gt;$B$3, NOT(OR($AF3509:AI3509)))</f>
        <v>0</v>
      </c>
      <c r="AJ3510" s="52" t="b">
        <f ca="1">AND(AJ3507&gt;$B$3, NOT(OR($AF3509:AJ3509)))</f>
        <v>0</v>
      </c>
      <c r="AK3510" s="74"/>
      <c r="AL3510" s="70"/>
    </row>
    <row r="3511" spans="6:38" ht="14.55" customHeight="1" x14ac:dyDescent="0.3">
      <c r="F3511" s="79"/>
      <c r="G3511" s="3">
        <v>3509</v>
      </c>
      <c r="H3511" s="61">
        <v>5.2623008929591236E-2</v>
      </c>
      <c r="I3511" s="61">
        <v>-0.22285836601384798</v>
      </c>
      <c r="J3511" s="61">
        <v>-1.2714457002434654</v>
      </c>
      <c r="K3511" s="62">
        <v>-0.62199797424263359</v>
      </c>
      <c r="L3511" s="60">
        <f t="array" ref="L3511:O3511">TRANSPOSE(MMULT(Option!$B$25:$E$28, TRANSPOSE(H3511:K3511)))</f>
        <v>5.2623008929591236E-2</v>
      </c>
      <c r="M3511" s="60">
        <v>-0.18320386273068995</v>
      </c>
      <c r="N3511" s="60">
        <v>-1.1540323718276695</v>
      </c>
      <c r="O3511" s="60">
        <v>-0.81811684853562783</v>
      </c>
      <c r="P3511" s="56" t="str">
        <f t="shared" si="4373"/>
        <v>702/4</v>
      </c>
      <c r="R3511" s="80">
        <v>878</v>
      </c>
      <c r="S3511" s="3" t="s">
        <v>28</v>
      </c>
      <c r="T3511" s="60">
        <f t="array" aca="1" ref="T3511:T3514" ca="1">TRANSPOSE(OFFSET($L$3, MATCH($R3511 &amp; "/" &amp; T$2, $P$3:$P$5002, 0) - 1, 0, 1, $E$1))</f>
        <v>1.0396446226316796</v>
      </c>
      <c r="U3511" s="60">
        <f t="array" aca="1" ref="U3511:U3514" ca="1">TRANSPOSE(OFFSET($L$3, MATCH($R3511 &amp; "/" &amp; U$2, $P$3:$P$5002, 0) - 1, 0, 1, $E$1))</f>
        <v>-4.2658329182718363E-2</v>
      </c>
      <c r="V3511" s="60">
        <f t="array" aca="1" ref="V3511:V3514" ca="1">TRANSPOSE(OFFSET($L$3, MATCH($R3511 &amp; "/" &amp; V$2, $P$3:$P$5002, 0) - 1, 0, 1, $E$1))</f>
        <v>1.4512971857987</v>
      </c>
      <c r="W3511" s="60">
        <f t="array" aca="1" ref="W3511:W3514" ca="1">TRANSPOSE(OFFSET($L$3, MATCH($R3511 &amp; "/" &amp; W$2, $P$3:$P$5002, 0) - 1, 0, 1, $E$1))</f>
        <v>-1.1146021532525525</v>
      </c>
      <c r="X3511" s="60">
        <f t="array" aca="1" ref="X3511:X3514" ca="1">TRANSPOSE(OFFSET($L$3, MATCH($R3511 &amp; "/" &amp; X$2, $P$3:$P$5002, 0) - 1, 0, 1, $E$1))</f>
        <v>-0.79910871313844489</v>
      </c>
      <c r="Y3511" s="52">
        <f ca="1">$B$11 * EXP(($E$3 - $C$11^2/2) * Y$2 + $C$11*SQRT(Y$2)*T3511)</f>
        <v>137.28561995160013</v>
      </c>
      <c r="Z3511" s="52">
        <f ca="1">Y3511 * EXP(($E$3 - $C$11^2/2) * (Z$2-Y$2) + $C$11*SQRT(Z$2-Y$2)*U3511)</f>
        <v>136.21929822492041</v>
      </c>
      <c r="AA3511" s="52">
        <f ca="1">Z3511 * EXP(($E$3 - $C$11^2/2) * (AA$2-Z$2) + $C$11*SQRT(AA$2-Z$2)*V3511)</f>
        <v>211.59101349190757</v>
      </c>
      <c r="AB3511" s="52">
        <f ca="1">AA3511 * EXP(($E$3 - $C$11^2/2) * (AB$2-AA$2) + $C$11*SQRT(AB$2-AA$2)*W3511)</f>
        <v>152.2120453348634</v>
      </c>
      <c r="AC3511" s="52">
        <f ca="1">AB3511 * EXP(($E$3 - $C$11^2/2) * (AC$2-AB$2) + $C$11*SQRT(AC$2-AB$2)*X3511)</f>
        <v>120.36658604868583</v>
      </c>
      <c r="AD3511" s="47"/>
      <c r="AE3511" s="3" t="s">
        <v>69</v>
      </c>
      <c r="AF3511" s="20" cm="1">
        <f t="array" aca="1" ref="AF3511" ca="1">MIN(Y3511:Y3514 / $D$11:$D$14)</f>
        <v>1.0015929742221052</v>
      </c>
      <c r="AG3511" s="20" cm="1">
        <f t="array" aca="1" ref="AG3511" ca="1">MIN(Z3511:Z3514 / $D$11:$D$14)</f>
        <v>0.85467502092771241</v>
      </c>
      <c r="AH3511" s="20" cm="1">
        <f t="array" aca="1" ref="AH3511" ca="1">MIN(AA3511:AA3514 / $D$11:$D$14)</f>
        <v>1.0115102791796209</v>
      </c>
      <c r="AI3511" s="20" cm="1">
        <f t="array" aca="1" ref="AI3511" ca="1">MIN(AB3511:AB3514 / $D$11:$D$14)</f>
        <v>0.78955137619980365</v>
      </c>
      <c r="AJ3511" s="20" cm="1">
        <f t="array" aca="1" ref="AJ3511" ca="1">MIN(AC3511:AC3514 / $D$11:$D$14)</f>
        <v>0.89928867496292608</v>
      </c>
      <c r="AK3511" s="72">
        <f t="array" aca="1" ref="AK3511" ca="1">SUMPRODUCT(AF3512:AJ3512, EXP(-$E$3*$AF$2:$AJ$2))</f>
        <v>130313.71233763752</v>
      </c>
      <c r="AL3511" s="70">
        <f ca="1">MAX(AC3512 - $D$11, 0) * EXP(-$E$2*$E$3)</f>
        <v>13.391359569199194</v>
      </c>
    </row>
    <row r="3512" spans="6:38" ht="14.55" customHeight="1" x14ac:dyDescent="0.3">
      <c r="F3512" s="79"/>
      <c r="G3512" s="3">
        <v>3510</v>
      </c>
      <c r="H3512" s="61">
        <v>2.2006975997543186</v>
      </c>
      <c r="I3512" s="61">
        <v>-1.5519693293873982</v>
      </c>
      <c r="J3512" s="61">
        <v>-0.20126315642996398</v>
      </c>
      <c r="K3512" s="62">
        <v>0.56577951100894286</v>
      </c>
      <c r="L3512" s="60">
        <f t="array" ref="L3512:O3512">TRANSPOSE(MMULT(Option!$B$25:$E$28, TRANSPOSE(H3512:K3512)))</f>
        <v>2.2006975997543186</v>
      </c>
      <c r="M3512" s="60">
        <v>-0.54212434573179347</v>
      </c>
      <c r="N3512" s="60">
        <v>0.29710661644019587</v>
      </c>
      <c r="O3512" s="60">
        <v>0.91910015391304678</v>
      </c>
      <c r="P3512" s="56" t="str">
        <f t="shared" si="4373"/>
        <v>702/5</v>
      </c>
      <c r="R3512" s="80"/>
      <c r="S3512" s="3" t="s">
        <v>29</v>
      </c>
      <c r="T3512" s="60">
        <f ca="1"/>
        <v>0.2581126819505476</v>
      </c>
      <c r="U3512" s="60">
        <f ca="1"/>
        <v>-0.59818535181477328</v>
      </c>
      <c r="V3512" s="60">
        <f ca="1"/>
        <v>0.32822113615438658</v>
      </c>
      <c r="W3512" s="60">
        <f ca="1"/>
        <v>-0.64710816249266101</v>
      </c>
      <c r="X3512" s="60">
        <f ca="1"/>
        <v>1.1045187445777513</v>
      </c>
      <c r="Y3512" s="52">
        <f ca="1">$B$12 * EXP(($E$3 - $C$12^2/2) * Y$2 + $C$12*SQRT(Y$2)*T3512)</f>
        <v>108.59267876856372</v>
      </c>
      <c r="Z3512" s="52">
        <f ca="1">Y3512 * EXP(($E$3 - $C$12^2/2) * (Z$2-Y$2) + $C$12*SQRT(Z$2-Y$2)*U3512)</f>
        <v>91.208526499462934</v>
      </c>
      <c r="AA3512" s="52">
        <f ca="1">Z3512 * EXP(($E$3 - $C$12^2/2) * (AA$2-Z$2) + $C$12*SQRT(AA$2-Z$2)*V3512)</f>
        <v>101.1510279179621</v>
      </c>
      <c r="AB3512" s="52">
        <f ca="1">AA3512 * EXP(($E$3 - $C$12^2/2) * (AB$2-AA$2) + $C$12*SQRT(AB$2-AA$2)*W3512)</f>
        <v>83.720366656690587</v>
      </c>
      <c r="AC3512" s="52">
        <f ca="1">AB3512 * EXP(($E$3 - $C$12^2/2) * (AC$2-AB$2) + $C$12*SQRT(AC$2-AB$2)*X3512)</f>
        <v>117.19484605085637</v>
      </c>
      <c r="AD3512" s="47"/>
      <c r="AE3512" s="3" t="s">
        <v>47</v>
      </c>
      <c r="AF3512" s="64">
        <f t="shared" ref="AF3512" ca="1" si="4439">($B$5*AF3514 + (1 + $B$6)*AF3513)*$B$2</f>
        <v>15000</v>
      </c>
      <c r="AG3512" s="64">
        <f t="shared" ref="AG3512" ca="1" si="4440">($B$5*AG3514 + (1 + $B$6)*AG3513)*$B$2</f>
        <v>15000</v>
      </c>
      <c r="AH3512" s="64">
        <f t="shared" ref="AH3512" ca="1" si="4441">($B$5*AH3514 + (1 + $B$6)*AH3513)*$B$2</f>
        <v>15000</v>
      </c>
      <c r="AI3512" s="64">
        <f t="shared" ref="AI3512" ca="1" si="4442">($B$5*AI3514 + (1 + $B$6)*AI3513)*$B$2</f>
        <v>0</v>
      </c>
      <c r="AJ3512" s="64" cm="1">
        <f t="array" aca="1" ref="AJ3512" ca="1">($B$5*AJ3514 + (1 + $B$6)*AJ3513 + AND(NOT(AF3513:AJ3513)))*$B$2</f>
        <v>114999.99999999999</v>
      </c>
      <c r="AK3512" s="73"/>
      <c r="AL3512" s="70"/>
    </row>
    <row r="3513" spans="6:38" ht="14.55" customHeight="1" x14ac:dyDescent="0.3">
      <c r="F3513" s="79"/>
      <c r="G3513" s="3">
        <v>3511</v>
      </c>
      <c r="H3513" s="61">
        <v>1.9064470026112841E-2</v>
      </c>
      <c r="I3513" s="61">
        <v>0.27621360057065497</v>
      </c>
      <c r="J3513" s="61">
        <v>0.74113632206177538</v>
      </c>
      <c r="K3513" s="62">
        <v>-0.84404772745108481</v>
      </c>
      <c r="L3513" s="60">
        <f t="array" ref="L3513:O3513">TRANSPOSE(MMULT(Option!$B$25:$E$28, TRANSPOSE(H3513:K3513)))</f>
        <v>1.9064470026112841E-2</v>
      </c>
      <c r="M3513" s="60">
        <v>0.26077973452870989</v>
      </c>
      <c r="N3513" s="60">
        <v>0.7309029787040684</v>
      </c>
      <c r="O3513" s="60">
        <v>-0.49818880593822013</v>
      </c>
      <c r="P3513" s="56" t="str">
        <f t="shared" si="4373"/>
        <v>703/1</v>
      </c>
      <c r="R3513" s="80"/>
      <c r="S3513" s="3" t="s">
        <v>31</v>
      </c>
      <c r="T3513" s="60">
        <f ca="1"/>
        <v>-1.1360977385041826E-2</v>
      </c>
      <c r="U3513" s="60">
        <f ca="1"/>
        <v>-0.54541893855176293</v>
      </c>
      <c r="V3513" s="60">
        <f ca="1"/>
        <v>0.61529869835346962</v>
      </c>
      <c r="W3513" s="60">
        <f ca="1"/>
        <v>-0.91282002592692413</v>
      </c>
      <c r="X3513" s="60">
        <f ca="1"/>
        <v>0.4171306124763402</v>
      </c>
      <c r="Y3513" s="52">
        <f ca="1">$B$13 * EXP(($E$3 - $C$13^2/2) * Y$2 + $C$13*SQRT(Y$2)*T3513)</f>
        <v>100.15929742221053</v>
      </c>
      <c r="Z3513" s="52">
        <f ca="1">Y3513 * EXP(($E$3 - $C$13^2/2) * (Z$2-Y$2) + $C$13*SQRT(Z$2-Y$2)*U3513)</f>
        <v>85.467502092771241</v>
      </c>
      <c r="AA3513" s="52">
        <f ca="1">Z3513 * EXP(($E$3 - $C$13^2/2) * (AA$2-Z$2) + $C$13*SQRT(AA$2-Z$2)*V3513)</f>
        <v>103.30913672992975</v>
      </c>
      <c r="AB3513" s="52">
        <f ca="1">AA3513 * EXP(($E$3 - $C$13^2/2) * (AB$2-AA$2) + $C$13*SQRT(AB$2-AA$2)*W3513)</f>
        <v>78.955137619980363</v>
      </c>
      <c r="AC3513" s="52">
        <f ca="1">AB3513 * EXP(($E$3 - $C$13^2/2) * (AC$2-AB$2) + $C$13*SQRT(AC$2-AB$2)*X3513)</f>
        <v>89.928867496292611</v>
      </c>
      <c r="AD3513" s="47"/>
      <c r="AE3513" s="3" t="s">
        <v>46</v>
      </c>
      <c r="AF3513" s="52" t="b">
        <f t="shared" ref="AF3513" ca="1" si="4443">AF3511 &gt;= $B$4</f>
        <v>0</v>
      </c>
      <c r="AG3513" s="52" t="b">
        <f t="array" aca="1" ref="AG3513" ca="1">AND(AG3511 &gt;= $B$4, NOT(OR($AF3513:AF3513)))</f>
        <v>0</v>
      </c>
      <c r="AH3513" s="52" t="b">
        <f t="array" aca="1" ref="AH3513" ca="1">AND(AH3511 &gt;= $B$4, NOT(OR($AF3513:AG3513)))</f>
        <v>0</v>
      </c>
      <c r="AI3513" s="52" t="b">
        <f t="array" aca="1" ref="AI3513" ca="1">AND(AI3511 &gt;= $B$4, NOT(OR($AF3513:AH3513)))</f>
        <v>0</v>
      </c>
      <c r="AJ3513" s="52" t="b">
        <f t="array" aca="1" ref="AJ3513" ca="1">AND(AJ3511 &gt;= $B$4, NOT(OR($AF3513:AI3513)))</f>
        <v>0</v>
      </c>
      <c r="AK3513" s="73"/>
      <c r="AL3513" s="70"/>
    </row>
    <row r="3514" spans="6:38" ht="14.55" customHeight="1" x14ac:dyDescent="0.3">
      <c r="F3514" s="79"/>
      <c r="G3514" s="3">
        <v>3512</v>
      </c>
      <c r="H3514" s="61">
        <v>-0.14648069524857257</v>
      </c>
      <c r="I3514" s="61">
        <v>0.60144372279233771</v>
      </c>
      <c r="J3514" s="61">
        <v>0.64365255529739385</v>
      </c>
      <c r="K3514" s="62">
        <v>-0.38880609605495048</v>
      </c>
      <c r="L3514" s="60">
        <f t="array" ref="L3514:O3514">TRANSPOSE(MMULT(Option!$B$25:$E$28, TRANSPOSE(H3514:K3514)))</f>
        <v>-0.14648069524857257</v>
      </c>
      <c r="M3514" s="60">
        <v>0.4926399990909559</v>
      </c>
      <c r="N3514" s="60">
        <v>0.66422917634209366</v>
      </c>
      <c r="O3514" s="60">
        <v>-0.10842287541424867</v>
      </c>
      <c r="P3514" s="56" t="str">
        <f t="shared" si="4373"/>
        <v>703/2</v>
      </c>
      <c r="R3514" s="80"/>
      <c r="S3514" s="3" t="s">
        <v>30</v>
      </c>
      <c r="T3514" s="60">
        <f ca="1"/>
        <v>0.83029819273763383</v>
      </c>
      <c r="U3514" s="60">
        <f ca="1"/>
        <v>-1.2338628931129847</v>
      </c>
      <c r="V3514" s="60">
        <f ca="1"/>
        <v>1.2303606693839433</v>
      </c>
      <c r="W3514" s="60">
        <f ca="1"/>
        <v>-0.63225258493456926</v>
      </c>
      <c r="X3514" s="60">
        <f ca="1"/>
        <v>0.30409950351317344</v>
      </c>
      <c r="Y3514" s="52">
        <f ca="1">$B$14 * EXP(($E$3 - $C$14^2/2) * Y$2 + $C$14*SQRT(Y$2)*T3514)</f>
        <v>128.92871359272652</v>
      </c>
      <c r="Z3514" s="52">
        <f ca="1">Y3514 * EXP(($E$3 - $C$14^2/2) * (Z$2-Y$2) + $C$14*SQRT(Z$2-Y$2)*U3514)</f>
        <v>89.487663328544485</v>
      </c>
      <c r="AA3514" s="52">
        <f ca="1">Z3514 * EXP(($E$3 - $C$14^2/2) * (AA$2-Z$2) + $C$14*SQRT(AA$2-Z$2)*V3514)</f>
        <v>130.08771799127859</v>
      </c>
      <c r="AB3514" s="52">
        <f ca="1">AA3514 * EXP(($E$3 - $C$14^2/2) * (AB$2-AA$2) + $C$14*SQRT(AB$2-AA$2)*W3514)</f>
        <v>108.15151938960736</v>
      </c>
      <c r="AC3514" s="52">
        <f ca="1">AB3514 * EXP(($E$3 - $C$14^2/2) * (AC$2-AB$2) + $C$14*SQRT(AC$2-AB$2)*X3514)</f>
        <v>119.0761318819997</v>
      </c>
      <c r="AD3514" s="47"/>
      <c r="AE3514" s="3" t="s">
        <v>68</v>
      </c>
      <c r="AF3514" s="52" t="b">
        <f ca="1">AND(AF3511&gt;$B$3, NOT(OR($AF3513:AF3513)))</f>
        <v>1</v>
      </c>
      <c r="AG3514" s="52" t="b">
        <f ca="1">AND(AG3511&gt;$B$3, NOT(OR($AF3513:AG3513)))</f>
        <v>1</v>
      </c>
      <c r="AH3514" s="52" t="b">
        <f ca="1">AND(AH3511&gt;$B$3, NOT(OR($AF3513:AH3513)))</f>
        <v>1</v>
      </c>
      <c r="AI3514" s="52" t="b">
        <f ca="1">AND(AI3511&gt;$B$3, NOT(OR($AF3513:AI3513)))</f>
        <v>0</v>
      </c>
      <c r="AJ3514" s="52" t="b">
        <f ca="1">AND(AJ3511&gt;$B$3, NOT(OR($AF3513:AJ3513)))</f>
        <v>1</v>
      </c>
      <c r="AK3514" s="74"/>
      <c r="AL3514" s="70"/>
    </row>
    <row r="3515" spans="6:38" ht="14.55" customHeight="1" x14ac:dyDescent="0.3">
      <c r="F3515" s="79"/>
      <c r="G3515" s="3">
        <v>3513</v>
      </c>
      <c r="H3515" s="61">
        <v>0.17778071925957034</v>
      </c>
      <c r="I3515" s="61">
        <v>-1.1023575566420689</v>
      </c>
      <c r="J3515" s="61">
        <v>1.9891776420291163</v>
      </c>
      <c r="K3515" s="62">
        <v>-0.47814754085785605</v>
      </c>
      <c r="L3515" s="60">
        <f t="array" ref="L3515:O3515">TRANSPOSE(MMULT(Option!$B$25:$E$28, TRANSPOSE(H3515:K3515)))</f>
        <v>0.17778071925957034</v>
      </c>
      <c r="M3515" s="60">
        <v>-0.93921510153994192</v>
      </c>
      <c r="N3515" s="60">
        <v>1.5295620647158905</v>
      </c>
      <c r="O3515" s="60">
        <v>-0.23876605074117008</v>
      </c>
      <c r="P3515" s="56" t="str">
        <f t="shared" si="4373"/>
        <v>703/3</v>
      </c>
      <c r="R3515" s="80">
        <v>879</v>
      </c>
      <c r="S3515" s="3" t="s">
        <v>28</v>
      </c>
      <c r="T3515" s="60">
        <f t="array" aca="1" ref="T3515:T3518" ca="1">TRANSPOSE(OFFSET($L$3, MATCH($R3515 &amp; "/" &amp; T$2, $P$3:$P$5002, 0) - 1, 0, 1, $E$1))</f>
        <v>-0.75665404342873366</v>
      </c>
      <c r="U3515" s="60">
        <f t="array" aca="1" ref="U3515:U3518" ca="1">TRANSPOSE(OFFSET($L$3, MATCH($R3515 &amp; "/" &amp; U$2, $P$3:$P$5002, 0) - 1, 0, 1, $E$1))</f>
        <v>-1.0335688648133727</v>
      </c>
      <c r="V3515" s="60">
        <f t="array" aca="1" ref="V3515:V3518" ca="1">TRANSPOSE(OFFSET($L$3, MATCH($R3515 &amp; "/" &amp; V$2, $P$3:$P$5002, 0) - 1, 0, 1, $E$1))</f>
        <v>0.67932635549948184</v>
      </c>
      <c r="W3515" s="60">
        <f t="array" aca="1" ref="W3515:W3518" ca="1">TRANSPOSE(OFFSET($L$3, MATCH($R3515 &amp; "/" &amp; W$2, $P$3:$P$5002, 0) - 1, 0, 1, $E$1))</f>
        <v>-0.3665338413433421</v>
      </c>
      <c r="X3515" s="60">
        <f t="array" aca="1" ref="X3515:X3518" ca="1">TRANSPOSE(OFFSET($L$3, MATCH($R3515 &amp; "/" &amp; X$2, $P$3:$P$5002, 0) - 1, 0, 1, $E$1))</f>
        <v>-0.58491806872657415</v>
      </c>
      <c r="Y3515" s="52">
        <f ca="1">$B$11 * EXP(($E$3 - $C$11^2/2) * Y$2 + $C$11*SQRT(Y$2)*T3515)</f>
        <v>80.091839738396459</v>
      </c>
      <c r="Z3515" s="52">
        <f ca="1">Y3515 * EXP(($E$3 - $C$11^2/2) * (Z$2-Y$2) + $C$11*SQRT(Z$2-Y$2)*U3515)</f>
        <v>59.033395754904916</v>
      </c>
      <c r="AA3515" s="52">
        <f ca="1">Z3515 * EXP(($E$3 - $C$11^2/2) * (AA$2-Z$2) + $C$11*SQRT(AA$2-Z$2)*V3515)</f>
        <v>72.740711444793135</v>
      </c>
      <c r="AB3515" s="52">
        <f ca="1">AA3515 * EXP(($E$3 - $C$11^2/2) * (AB$2-AA$2) + $C$11*SQRT(AB$2-AA$2)*W3515)</f>
        <v>65.492855985055087</v>
      </c>
      <c r="AC3515" s="52">
        <f ca="1">AB3515 * EXP(($E$3 - $C$11^2/2) * (AC$2-AB$2) + $C$11*SQRT(AC$2-AB$2)*X3515)</f>
        <v>55.227755676862316</v>
      </c>
      <c r="AD3515" s="47"/>
      <c r="AE3515" s="3" t="s">
        <v>69</v>
      </c>
      <c r="AF3515" s="20" cm="1">
        <f t="array" aca="1" ref="AF3515" ca="1">MIN(Y3515:Y3518 / $D$11:$D$14)</f>
        <v>0.57759288617908622</v>
      </c>
      <c r="AG3515" s="20" cm="1">
        <f t="array" aca="1" ref="AG3515" ca="1">MIN(Z3515:Z3518 / $D$11:$D$14)</f>
        <v>0.59033395754904916</v>
      </c>
      <c r="AH3515" s="20" cm="1">
        <f t="array" aca="1" ref="AH3515" ca="1">MIN(AA3515:AA3518 / $D$11:$D$14)</f>
        <v>0.54156347078029221</v>
      </c>
      <c r="AI3515" s="20" cm="1">
        <f t="array" aca="1" ref="AI3515" ca="1">MIN(AB3515:AB3518 / $D$11:$D$14)</f>
        <v>0.35316369239992507</v>
      </c>
      <c r="AJ3515" s="20" cm="1">
        <f t="array" aca="1" ref="AJ3515" ca="1">MIN(AC3515:AC3518 / $D$11:$D$14)</f>
        <v>0.33443570708789094</v>
      </c>
      <c r="AK3515" s="72">
        <f t="array" aca="1" ref="AK3515" ca="1">SUMPRODUCT(AF3516:AJ3516, EXP(-$E$3*$AF$2:$AJ$2))</f>
        <v>77880.078307140488</v>
      </c>
      <c r="AL3515" s="70">
        <f ca="1">MAX(AC3516 - $D$11, 0) * EXP(-$E$2*$E$3)</f>
        <v>0</v>
      </c>
    </row>
    <row r="3516" spans="6:38" ht="14.55" customHeight="1" x14ac:dyDescent="0.3">
      <c r="F3516" s="79"/>
      <c r="G3516" s="3">
        <v>3514</v>
      </c>
      <c r="H3516" s="61">
        <v>0.82255178281663632</v>
      </c>
      <c r="I3516" s="61">
        <v>-1.8611878214567874</v>
      </c>
      <c r="J3516" s="61">
        <v>0.58893228170387923</v>
      </c>
      <c r="K3516" s="62">
        <v>1.3646225260709077</v>
      </c>
      <c r="L3516" s="60">
        <f t="array" ref="L3516:O3516">TRANSPOSE(MMULT(Option!$B$25:$E$28, TRANSPOSE(H3516:K3516)))</f>
        <v>0.82255178281663632</v>
      </c>
      <c r="M3516" s="60">
        <v>-1.3767861017444822</v>
      </c>
      <c r="N3516" s="60">
        <v>0.35891248845809265</v>
      </c>
      <c r="O3516" s="60">
        <v>1.1251880640822545</v>
      </c>
      <c r="P3516" s="56" t="str">
        <f t="shared" si="4373"/>
        <v>703/4</v>
      </c>
      <c r="R3516" s="80"/>
      <c r="S3516" s="3" t="s">
        <v>29</v>
      </c>
      <c r="T3516" s="60">
        <f ca="1"/>
        <v>-1.846286692171025</v>
      </c>
      <c r="U3516" s="60">
        <f ca="1"/>
        <v>0.99301538055409933</v>
      </c>
      <c r="V3516" s="60">
        <f ca="1"/>
        <v>-0.15839929544641768</v>
      </c>
      <c r="W3516" s="60">
        <f ca="1"/>
        <v>1.3171284032346471</v>
      </c>
      <c r="X3516" s="60">
        <f ca="1"/>
        <v>-1.1525792470838794</v>
      </c>
      <c r="Y3516" s="52">
        <f ca="1">$B$12 * EXP(($E$3 - $C$12^2/2) * Y$2 + $C$12*SQRT(Y$2)*T3516)</f>
        <v>57.759288617908624</v>
      </c>
      <c r="Z3516" s="52">
        <f ca="1">Y3516 * EXP(($E$3 - $C$12^2/2) * (Z$2-Y$2) + $C$12*SQRT(Z$2-Y$2)*U3516)</f>
        <v>78.193677390837607</v>
      </c>
      <c r="AA3516" s="52">
        <f ca="1">Z3516 * EXP(($E$3 - $C$12^2/2) * (AA$2-Z$2) + $C$12*SQRT(AA$2-Z$2)*V3516)</f>
        <v>74.938591928364346</v>
      </c>
      <c r="AB3516" s="52">
        <f ca="1">AA3516 * EXP(($E$3 - $C$12^2/2) * (AB$2-AA$2) + $C$12*SQRT(AB$2-AA$2)*W3516)</f>
        <v>111.81072930325233</v>
      </c>
      <c r="AC3516" s="52">
        <f ca="1">AB3516 * EXP(($E$3 - $C$12^2/2) * (AC$2-AB$2) + $C$12*SQRT(AC$2-AB$2)*X3516)</f>
        <v>79.522003004090436</v>
      </c>
      <c r="AD3516" s="47"/>
      <c r="AE3516" s="3" t="s">
        <v>47</v>
      </c>
      <c r="AF3516" s="64">
        <f t="shared" ref="AF3516" ca="1" si="4444">($B$5*AF3518 + (1 + $B$6)*AF3517)*$B$2</f>
        <v>0</v>
      </c>
      <c r="AG3516" s="64">
        <f t="shared" ref="AG3516" ca="1" si="4445">($B$5*AG3518 + (1 + $B$6)*AG3517)*$B$2</f>
        <v>0</v>
      </c>
      <c r="AH3516" s="64">
        <f t="shared" ref="AH3516" ca="1" si="4446">($B$5*AH3518 + (1 + $B$6)*AH3517)*$B$2</f>
        <v>0</v>
      </c>
      <c r="AI3516" s="64">
        <f t="shared" ref="AI3516" ca="1" si="4447">($B$5*AI3518 + (1 + $B$6)*AI3517)*$B$2</f>
        <v>0</v>
      </c>
      <c r="AJ3516" s="64" cm="1">
        <f t="array" aca="1" ref="AJ3516" ca="1">($B$5*AJ3518 + (1 + $B$6)*AJ3517 + AND(NOT(AF3517:AJ3517)))*$B$2</f>
        <v>100000</v>
      </c>
      <c r="AK3516" s="73"/>
      <c r="AL3516" s="70"/>
    </row>
    <row r="3517" spans="6:38" ht="14.55" customHeight="1" x14ac:dyDescent="0.3">
      <c r="F3517" s="79"/>
      <c r="G3517" s="3">
        <v>3515</v>
      </c>
      <c r="H3517" s="61">
        <v>0.58977246438793873</v>
      </c>
      <c r="I3517" s="61">
        <v>3.5267659225609829E-2</v>
      </c>
      <c r="J3517" s="61">
        <v>5.1785550582121531E-2</v>
      </c>
      <c r="K3517" s="62">
        <v>-0.50562050368424338</v>
      </c>
      <c r="L3517" s="60">
        <f t="array" ref="L3517:O3517">TRANSPOSE(MMULT(Option!$B$25:$E$28, TRANSPOSE(H3517:K3517)))</f>
        <v>0.58977246438793873</v>
      </c>
      <c r="M3517" s="60">
        <v>0.2682323293522284</v>
      </c>
      <c r="N3517" s="60">
        <v>0.29062799711460002</v>
      </c>
      <c r="O3517" s="60">
        <v>-0.17773579979000159</v>
      </c>
      <c r="P3517" s="56" t="str">
        <f t="shared" si="4373"/>
        <v>703/5</v>
      </c>
      <c r="R3517" s="80"/>
      <c r="S3517" s="3" t="s">
        <v>31</v>
      </c>
      <c r="T3517" s="60">
        <f ca="1"/>
        <v>-0.11221059066898398</v>
      </c>
      <c r="U3517" s="60">
        <f ca="1"/>
        <v>0.30572937622461943</v>
      </c>
      <c r="V3517" s="60">
        <f ca="1"/>
        <v>1.3560591056751961</v>
      </c>
      <c r="W3517" s="60">
        <f ca="1"/>
        <v>-0.98145726812341039</v>
      </c>
      <c r="X3517" s="60">
        <f ca="1"/>
        <v>0.11120761147829028</v>
      </c>
      <c r="Y3517" s="52">
        <f ca="1">$B$13 * EXP(($E$3 - $C$13^2/2) * Y$2 + $C$13*SQRT(Y$2)*T3517)</f>
        <v>97.174371478904817</v>
      </c>
      <c r="Z3517" s="52">
        <f ca="1">Y3517 * EXP(($E$3 - $C$13^2/2) * (Z$2-Y$2) + $C$13*SQRT(Z$2-Y$2)*U3517)</f>
        <v>107.04248606229103</v>
      </c>
      <c r="AA3517" s="52">
        <f ca="1">Z3517 * EXP(($E$3 - $C$13^2/2) * (AA$2-Z$2) + $C$13*SQRT(AA$2-Z$2)*V3517)</f>
        <v>161.58697673968499</v>
      </c>
      <c r="AB3517" s="52">
        <f ca="1">AA3517 * EXP(($E$3 - $C$13^2/2) * (AB$2-AA$2) + $C$13*SQRT(AB$2-AA$2)*W3517)</f>
        <v>120.97771715816107</v>
      </c>
      <c r="AC3517" s="52">
        <f ca="1">AB3517 * EXP(($E$3 - $C$13^2/2) * (AC$2-AB$2) + $C$13*SQRT(AC$2-AB$2)*X3517)</f>
        <v>125.70886728723666</v>
      </c>
      <c r="AD3517" s="47"/>
      <c r="AE3517" s="3" t="s">
        <v>46</v>
      </c>
      <c r="AF3517" s="52" t="b">
        <f t="shared" ref="AF3517" ca="1" si="4448">AF3515 &gt;= $B$4</f>
        <v>0</v>
      </c>
      <c r="AG3517" s="52" t="b">
        <f t="array" aca="1" ref="AG3517" ca="1">AND(AG3515 &gt;= $B$4, NOT(OR($AF3517:AF3517)))</f>
        <v>0</v>
      </c>
      <c r="AH3517" s="52" t="b">
        <f t="array" aca="1" ref="AH3517" ca="1">AND(AH3515 &gt;= $B$4, NOT(OR($AF3517:AG3517)))</f>
        <v>0</v>
      </c>
      <c r="AI3517" s="52" t="b">
        <f t="array" aca="1" ref="AI3517" ca="1">AND(AI3515 &gt;= $B$4, NOT(OR($AF3517:AH3517)))</f>
        <v>0</v>
      </c>
      <c r="AJ3517" s="52" t="b">
        <f t="array" aca="1" ref="AJ3517" ca="1">AND(AJ3515 &gt;= $B$4, NOT(OR($AF3517:AI3517)))</f>
        <v>0</v>
      </c>
      <c r="AK3517" s="73"/>
      <c r="AL3517" s="70"/>
    </row>
    <row r="3518" spans="6:38" ht="14.55" customHeight="1" x14ac:dyDescent="0.3">
      <c r="F3518" s="79"/>
      <c r="G3518" s="3">
        <v>3516</v>
      </c>
      <c r="H3518" s="61">
        <v>-1.8489384491906626</v>
      </c>
      <c r="I3518" s="61">
        <v>1.5226952217608225</v>
      </c>
      <c r="J3518" s="61">
        <v>0.35575251149026255</v>
      </c>
      <c r="K3518" s="62">
        <v>0.1093037641176513</v>
      </c>
      <c r="L3518" s="60">
        <f t="array" ref="L3518:O3518">TRANSPOSE(MMULT(Option!$B$25:$E$28, TRANSPOSE(H3518:K3518)))</f>
        <v>-1.8489384491906626</v>
      </c>
      <c r="M3518" s="60">
        <v>0.65599784313704246</v>
      </c>
      <c r="N3518" s="60">
        <v>-2.8379161434703204E-2</v>
      </c>
      <c r="O3518" s="60">
        <v>-0.17780224132086417</v>
      </c>
      <c r="P3518" s="56" t="str">
        <f t="shared" si="4373"/>
        <v>704/1</v>
      </c>
      <c r="R3518" s="80"/>
      <c r="S3518" s="3" t="s">
        <v>30</v>
      </c>
      <c r="T3518" s="60">
        <f ca="1"/>
        <v>-0.96803704679666647</v>
      </c>
      <c r="U3518" s="60">
        <f ca="1"/>
        <v>-0.2318651730973032</v>
      </c>
      <c r="V3518" s="60">
        <f ca="1"/>
        <v>-0.89441446850378448</v>
      </c>
      <c r="W3518" s="60">
        <f ca="1"/>
        <v>-1.4417620172219827</v>
      </c>
      <c r="X3518" s="60">
        <f ca="1"/>
        <v>-0.19829004072383319</v>
      </c>
      <c r="Y3518" s="52">
        <f ca="1">$B$14 * EXP(($E$3 - $C$14^2/2) * Y$2 + $C$14*SQRT(Y$2)*T3518)</f>
        <v>75.170515424394765</v>
      </c>
      <c r="Z3518" s="52">
        <f ca="1">Y3518 * EXP(($E$3 - $C$14^2/2) * (Z$2-Y$2) + $C$14*SQRT(Z$2-Y$2)*U3518)</f>
        <v>70.47087613647426</v>
      </c>
      <c r="AA3518" s="52">
        <f ca="1">Z3518 * EXP(($E$3 - $C$14^2/2) * (AA$2-Z$2) + $C$14*SQRT(AA$2-Z$2)*V3518)</f>
        <v>54.156347078029221</v>
      </c>
      <c r="AB3518" s="52">
        <f ca="1">AA3518 * EXP(($E$3 - $C$14^2/2) * (AB$2-AA$2) + $C$14*SQRT(AB$2-AA$2)*W3518)</f>
        <v>35.316369239992504</v>
      </c>
      <c r="AC3518" s="52">
        <f ca="1">AB3518 * EXP(($E$3 - $C$14^2/2) * (AC$2-AB$2) + $C$14*SQRT(AC$2-AB$2)*X3518)</f>
        <v>33.443570708789096</v>
      </c>
      <c r="AD3518" s="47"/>
      <c r="AE3518" s="3" t="s">
        <v>68</v>
      </c>
      <c r="AF3518" s="52" t="b">
        <f ca="1">AND(AF3515&gt;$B$3, NOT(OR($AF3517:AF3517)))</f>
        <v>0</v>
      </c>
      <c r="AG3518" s="52" t="b">
        <f ca="1">AND(AG3515&gt;$B$3, NOT(OR($AF3517:AG3517)))</f>
        <v>0</v>
      </c>
      <c r="AH3518" s="52" t="b">
        <f ca="1">AND(AH3515&gt;$B$3, NOT(OR($AF3517:AH3517)))</f>
        <v>0</v>
      </c>
      <c r="AI3518" s="52" t="b">
        <f ca="1">AND(AI3515&gt;$B$3, NOT(OR($AF3517:AI3517)))</f>
        <v>0</v>
      </c>
      <c r="AJ3518" s="52" t="b">
        <f ca="1">AND(AJ3515&gt;$B$3, NOT(OR($AF3517:AJ3517)))</f>
        <v>0</v>
      </c>
      <c r="AK3518" s="74"/>
      <c r="AL3518" s="70"/>
    </row>
    <row r="3519" spans="6:38" ht="14.55" customHeight="1" x14ac:dyDescent="0.3">
      <c r="F3519" s="79"/>
      <c r="G3519" s="3">
        <v>3517</v>
      </c>
      <c r="H3519" s="61">
        <v>-0.78491711791063856</v>
      </c>
      <c r="I3519" s="61">
        <v>0.40162166711072134</v>
      </c>
      <c r="J3519" s="61">
        <v>0.47199947821560972</v>
      </c>
      <c r="K3519" s="62">
        <v>-0.13953885734823201</v>
      </c>
      <c r="L3519" s="60">
        <f t="array" ref="L3519:O3519">TRANSPOSE(MMULT(Option!$B$25:$E$28, TRANSPOSE(H3519:K3519)))</f>
        <v>-0.78491711791063856</v>
      </c>
      <c r="M3519" s="60">
        <v>5.4125490889591954E-2</v>
      </c>
      <c r="N3519" s="60">
        <v>0.2057642849797558</v>
      </c>
      <c r="O3519" s="60">
        <v>-0.23616668110245681</v>
      </c>
      <c r="P3519" s="56" t="str">
        <f t="shared" si="4373"/>
        <v>704/2</v>
      </c>
      <c r="R3519" s="80">
        <v>880</v>
      </c>
      <c r="S3519" s="3" t="s">
        <v>28</v>
      </c>
      <c r="T3519" s="60">
        <f t="array" aca="1" ref="T3519:T3522" ca="1">TRANSPOSE(OFFSET($L$3, MATCH($R3519 &amp; "/" &amp; T$2, $P$3:$P$5002, 0) - 1, 0, 1, $E$1))</f>
        <v>-0.34771868974039011</v>
      </c>
      <c r="U3519" s="60">
        <f t="array" aca="1" ref="U3519:U3522" ca="1">TRANSPOSE(OFFSET($L$3, MATCH($R3519 &amp; "/" &amp; U$2, $P$3:$P$5002, 0) - 1, 0, 1, $E$1))</f>
        <v>-0.26325695629095164</v>
      </c>
      <c r="V3519" s="60">
        <f t="array" aca="1" ref="V3519:V3522" ca="1">TRANSPOSE(OFFSET($L$3, MATCH($R3519 &amp; "/" &amp; V$2, $P$3:$P$5002, 0) - 1, 0, 1, $E$1))</f>
        <v>0.17968738373676152</v>
      </c>
      <c r="W3519" s="60">
        <f t="array" aca="1" ref="W3519:W3522" ca="1">TRANSPOSE(OFFSET($L$3, MATCH($R3519 &amp; "/" &amp; W$2, $P$3:$P$5002, 0) - 1, 0, 1, $E$1))</f>
        <v>-0.23060468867827741</v>
      </c>
      <c r="X3519" s="60">
        <f t="array" aca="1" ref="X3519:X3522" ca="1">TRANSPOSE(OFFSET($L$3, MATCH($R3519 &amp; "/" &amp; X$2, $P$3:$P$5002, 0) - 1, 0, 1, $E$1))</f>
        <v>0.88957281851301306</v>
      </c>
      <c r="Y3519" s="52">
        <f ca="1">$B$11 * EXP(($E$3 - $C$11^2/2) * Y$2 + $C$11*SQRT(Y$2)*T3519)</f>
        <v>90.545689445998121</v>
      </c>
      <c r="Z3519" s="52">
        <f ca="1">Y3519 * EXP(($E$3 - $C$11^2/2) * (Z$2-Y$2) + $C$11*SQRT(Z$2-Y$2)*U3519)</f>
        <v>84.089145509837692</v>
      </c>
      <c r="AA3519" s="52">
        <f ca="1">Z3519 * EXP(($E$3 - $C$11^2/2) * (AA$2-Z$2) + $C$11*SQRT(AA$2-Z$2)*V3519)</f>
        <v>89.191318382574522</v>
      </c>
      <c r="AB3519" s="52">
        <f ca="1">AA3519 * EXP(($E$3 - $C$11^2/2) * (AB$2-AA$2) + $C$11*SQRT(AB$2-AA$2)*W3519)</f>
        <v>83.646727112512636</v>
      </c>
      <c r="AC3519" s="52">
        <f ca="1">AB3519 * EXP(($E$3 - $C$11^2/2) * (AC$2-AB$2) + $C$11*SQRT(AC$2-AB$2)*X3519)</f>
        <v>109.77953707281127</v>
      </c>
      <c r="AD3519" s="47"/>
      <c r="AE3519" s="3" t="s">
        <v>69</v>
      </c>
      <c r="AF3519" s="20" cm="1">
        <f t="array" aca="1" ref="AF3519" ca="1">MIN(Y3519:Y3522 / $D$11:$D$14)</f>
        <v>0.90545689445998123</v>
      </c>
      <c r="AG3519" s="20" cm="1">
        <f t="array" aca="1" ref="AG3519" ca="1">MIN(Z3519:Z3522 / $D$11:$D$14)</f>
        <v>0.84089145509837693</v>
      </c>
      <c r="AH3519" s="20" cm="1">
        <f t="array" aca="1" ref="AH3519" ca="1">MIN(AA3519:AA3522 / $D$11:$D$14)</f>
        <v>0.89191318382574525</v>
      </c>
      <c r="AI3519" s="20" cm="1">
        <f t="array" aca="1" ref="AI3519" ca="1">MIN(AB3519:AB3522 / $D$11:$D$14)</f>
        <v>0.83646727112512631</v>
      </c>
      <c r="AJ3519" s="20" cm="1">
        <f t="array" aca="1" ref="AJ3519" ca="1">MIN(AC3519:AC3522 / $D$11:$D$14)</f>
        <v>1.0977953707281127</v>
      </c>
      <c r="AK3519" s="72">
        <f t="array" aca="1" ref="AK3519" ca="1">SUMPRODUCT(AF3520:AJ3520, EXP(-$E$3*$AF$2:$AJ$2))</f>
        <v>142594.67363380725</v>
      </c>
      <c r="AL3519" s="70">
        <f ca="1">MAX(AC3520 - $D$11, 0) * EXP(-$E$2*$E$3)</f>
        <v>87.643680768645822</v>
      </c>
    </row>
    <row r="3520" spans="6:38" ht="14.55" customHeight="1" x14ac:dyDescent="0.3">
      <c r="F3520" s="79"/>
      <c r="G3520" s="3">
        <v>3518</v>
      </c>
      <c r="H3520" s="61">
        <v>-1.6718850917308143</v>
      </c>
      <c r="I3520" s="61">
        <v>1.5442175769442936</v>
      </c>
      <c r="J3520" s="61">
        <v>0.10359010953322179</v>
      </c>
      <c r="K3520" s="62">
        <v>0.87128899162069851</v>
      </c>
      <c r="L3520" s="60">
        <f t="array" ref="L3520:O3520">TRANSPOSE(MMULT(Option!$B$25:$E$28, TRANSPOSE(H3520:K3520)))</f>
        <v>-1.6718850917308143</v>
      </c>
      <c r="M3520" s="60">
        <v>0.74654475047337809</v>
      </c>
      <c r="N3520" s="60">
        <v>-0.17339871873978593</v>
      </c>
      <c r="O3520" s="60">
        <v>0.50196308048496063</v>
      </c>
      <c r="P3520" s="56" t="str">
        <f t="shared" si="4373"/>
        <v>704/3</v>
      </c>
      <c r="R3520" s="80"/>
      <c r="S3520" s="3" t="s">
        <v>29</v>
      </c>
      <c r="T3520" s="60">
        <f ca="1"/>
        <v>0.96582903562470723</v>
      </c>
      <c r="U3520" s="60">
        <f ca="1"/>
        <v>0.74980873420366256</v>
      </c>
      <c r="V3520" s="60">
        <f ca="1"/>
        <v>-0.48807195582345431</v>
      </c>
      <c r="W3520" s="60">
        <f ca="1"/>
        <v>0.42562917991061194</v>
      </c>
      <c r="X3520" s="60">
        <f ca="1"/>
        <v>0.77662019907005897</v>
      </c>
      <c r="Y3520" s="52">
        <f ca="1">$B$12 * EXP(($E$3 - $C$12^2/2) * Y$2 + $C$12*SQRT(Y$2)*T3520)</f>
        <v>134.27888877900745</v>
      </c>
      <c r="Z3520" s="52">
        <f ca="1">Y3520 * EXP(($E$3 - $C$12^2/2) * (Z$2-Y$2) + $C$12*SQRT(Z$2-Y$2)*U3520)</f>
        <v>168.99371365720674</v>
      </c>
      <c r="AA3520" s="52">
        <f ca="1">Z3520 * EXP(($E$3 - $C$12^2/2) * (AA$2-Z$2) + $C$12*SQRT(AA$2-Z$2)*V3520)</f>
        <v>146.7073711326403</v>
      </c>
      <c r="AB3520" s="52">
        <f ca="1">AA3520 * EXP(($E$3 - $C$12^2/2) * (AB$2-AA$2) + $C$12*SQRT(AB$2-AA$2)*W3520)</f>
        <v>167.52434502937675</v>
      </c>
      <c r="AC3520" s="52">
        <f ca="1">AB3520 * EXP(($E$3 - $C$12^2/2) * (AC$2-AB$2) + $C$12*SQRT(AC$2-AB$2)*X3520)</f>
        <v>212.53671371900785</v>
      </c>
      <c r="AD3520" s="47"/>
      <c r="AE3520" s="3" t="s">
        <v>47</v>
      </c>
      <c r="AF3520" s="64">
        <f t="shared" ref="AF3520" ca="1" si="4449">($B$5*AF3522 + (1 + $B$6)*AF3521)*$B$2</f>
        <v>15000</v>
      </c>
      <c r="AG3520" s="64">
        <f t="shared" ref="AG3520" ca="1" si="4450">($B$5*AG3522 + (1 + $B$6)*AG3521)*$B$2</f>
        <v>15000</v>
      </c>
      <c r="AH3520" s="64">
        <f t="shared" ref="AH3520" ca="1" si="4451">($B$5*AH3522 + (1 + $B$6)*AH3521)*$B$2</f>
        <v>15000</v>
      </c>
      <c r="AI3520" s="64">
        <f t="shared" ref="AI3520" ca="1" si="4452">($B$5*AI3522 + (1 + $B$6)*AI3521)*$B$2</f>
        <v>15000</v>
      </c>
      <c r="AJ3520" s="64" cm="1">
        <f t="array" aca="1" ref="AJ3520" ca="1">($B$5*AJ3522 + (1 + $B$6)*AJ3521 + AND(NOT(AF3521:AJ3521)))*$B$2</f>
        <v>114999.99999999999</v>
      </c>
      <c r="AK3520" s="73"/>
      <c r="AL3520" s="70"/>
    </row>
    <row r="3521" spans="6:38" ht="14.55" customHeight="1" x14ac:dyDescent="0.3">
      <c r="F3521" s="79"/>
      <c r="G3521" s="3">
        <v>3519</v>
      </c>
      <c r="H3521" s="61">
        <v>0.55216649041684562</v>
      </c>
      <c r="I3521" s="61">
        <v>-0.6007991963070245</v>
      </c>
      <c r="J3521" s="61">
        <v>0.30602151362661345</v>
      </c>
      <c r="K3521" s="62">
        <v>1.7215551075953948</v>
      </c>
      <c r="L3521" s="60">
        <f t="array" ref="L3521:O3521">TRANSPOSE(MMULT(Option!$B$25:$E$28, TRANSPOSE(H3521:K3521)))</f>
        <v>0.55216649041684562</v>
      </c>
      <c r="M3521" s="60">
        <v>-0.32977496274237633</v>
      </c>
      <c r="N3521" s="60">
        <v>0.3323222122032492</v>
      </c>
      <c r="O3521" s="60">
        <v>1.5975214369096074</v>
      </c>
      <c r="P3521" s="56" t="str">
        <f t="shared" si="4373"/>
        <v>704/4</v>
      </c>
      <c r="R3521" s="80"/>
      <c r="S3521" s="3" t="s">
        <v>31</v>
      </c>
      <c r="T3521" s="60">
        <f ca="1"/>
        <v>4.5743933640064377E-2</v>
      </c>
      <c r="U3521" s="60">
        <f ca="1"/>
        <v>0.95640446668030621</v>
      </c>
      <c r="V3521" s="60">
        <f ca="1"/>
        <v>0.97439068494587799</v>
      </c>
      <c r="W3521" s="60">
        <f ca="1"/>
        <v>-9.8820555797153153E-2</v>
      </c>
      <c r="X3521" s="60">
        <f ca="1"/>
        <v>1.6386354501389577</v>
      </c>
      <c r="Y3521" s="52">
        <f ca="1">$B$13 * EXP(($E$3 - $C$13^2/2) * Y$2 + $C$13*SQRT(Y$2)*T3521)</f>
        <v>101.88995578931876</v>
      </c>
      <c r="Z3521" s="52">
        <f ca="1">Y3521 * EXP(($E$3 - $C$13^2/2) * (Z$2-Y$2) + $C$13*SQRT(Z$2-Y$2)*U3521)</f>
        <v>136.43041522662202</v>
      </c>
      <c r="AA3521" s="52">
        <f ca="1">Z3521 * EXP(($E$3 - $C$13^2/2) * (AA$2-Z$2) + $C$13*SQRT(AA$2-Z$2)*V3521)</f>
        <v>183.66839150370629</v>
      </c>
      <c r="AB3521" s="52">
        <f ca="1">AA3521 * EXP(($E$3 - $C$13^2/2) * (AB$2-AA$2) + $C$13*SQRT(AB$2-AA$2)*W3521)</f>
        <v>179.19699740156318</v>
      </c>
      <c r="AC3521" s="52">
        <f ca="1">AB3521 * EXP(($E$3 - $C$13^2/2) * (AC$2-AB$2) + $C$13*SQRT(AC$2-AB$2)*X3521)</f>
        <v>294.44033350648868</v>
      </c>
      <c r="AD3521" s="47"/>
      <c r="AE3521" s="3" t="s">
        <v>46</v>
      </c>
      <c r="AF3521" s="52" t="b">
        <f t="shared" ref="AF3521" ca="1" si="4453">AF3519 &gt;= $B$4</f>
        <v>0</v>
      </c>
      <c r="AG3521" s="52" t="b">
        <f t="array" aca="1" ref="AG3521" ca="1">AND(AG3519 &gt;= $B$4, NOT(OR($AF3521:AF3521)))</f>
        <v>0</v>
      </c>
      <c r="AH3521" s="52" t="b">
        <f t="array" aca="1" ref="AH3521" ca="1">AND(AH3519 &gt;= $B$4, NOT(OR($AF3521:AG3521)))</f>
        <v>0</v>
      </c>
      <c r="AI3521" s="52" t="b">
        <f t="array" aca="1" ref="AI3521" ca="1">AND(AI3519 &gt;= $B$4, NOT(OR($AF3521:AH3521)))</f>
        <v>0</v>
      </c>
      <c r="AJ3521" s="52" t="b">
        <f t="array" aca="1" ref="AJ3521" ca="1">AND(AJ3519 &gt;= $B$4, NOT(OR($AF3521:AI3521)))</f>
        <v>0</v>
      </c>
      <c r="AK3521" s="73"/>
      <c r="AL3521" s="70"/>
    </row>
    <row r="3522" spans="6:38" ht="14.55" customHeight="1" x14ac:dyDescent="0.3">
      <c r="F3522" s="79"/>
      <c r="G3522" s="3">
        <v>3520</v>
      </c>
      <c r="H3522" s="61">
        <v>1.0747847524472494</v>
      </c>
      <c r="I3522" s="61">
        <v>-0.20556937869149253</v>
      </c>
      <c r="J3522" s="61">
        <v>-3.5261575291957364E-2</v>
      </c>
      <c r="K3522" s="62">
        <v>0.24419430371538556</v>
      </c>
      <c r="L3522" s="60">
        <f t="array" ref="L3522:O3522">TRANSPOSE(MMULT(Option!$B$25:$E$28, TRANSPOSE(H3522:K3522)))</f>
        <v>1.0747847524472494</v>
      </c>
      <c r="M3522" s="60">
        <v>0.24150645329513842</v>
      </c>
      <c r="N3522" s="60">
        <v>0.34511260513095093</v>
      </c>
      <c r="O3522" s="60">
        <v>0.57831635523469638</v>
      </c>
      <c r="P3522" s="56" t="str">
        <f t="shared" si="4373"/>
        <v>704/5</v>
      </c>
      <c r="R3522" s="80"/>
      <c r="S3522" s="3" t="s">
        <v>30</v>
      </c>
      <c r="T3522" s="60">
        <f ca="1"/>
        <v>1.4558583872567292</v>
      </c>
      <c r="U3522" s="60">
        <f ca="1"/>
        <v>-5.2384732187203076E-2</v>
      </c>
      <c r="V3522" s="60">
        <f ca="1"/>
        <v>1.6524251172380453</v>
      </c>
      <c r="W3522" s="60">
        <f ca="1"/>
        <v>2.9574941689743464E-2</v>
      </c>
      <c r="X3522" s="60">
        <f ca="1"/>
        <v>-0.84641510167667389</v>
      </c>
      <c r="Y3522" s="52">
        <f ca="1">$B$14 * EXP(($E$3 - $C$14^2/2) * Y$2 + $C$14*SQRT(Y$2)*T3522)</f>
        <v>155.54385260215577</v>
      </c>
      <c r="Z3522" s="52">
        <f ca="1">Y3522 * EXP(($E$3 - $C$14^2/2) * (Z$2-Y$2) + $C$14*SQRT(Z$2-Y$2)*U3522)</f>
        <v>153.8860329259312</v>
      </c>
      <c r="AA3522" s="52">
        <f ca="1">Z3522 * EXP(($E$3 - $C$14^2/2) * (AA$2-Z$2) + $C$14*SQRT(AA$2-Z$2)*V3522)</f>
        <v>253.89982962547165</v>
      </c>
      <c r="AB3522" s="52">
        <f ca="1">AA3522 * EXP(($E$3 - $C$14^2/2) * (AB$2-AA$2) + $C$14*SQRT(AB$2-AA$2)*W3522)</f>
        <v>257.4465949103311</v>
      </c>
      <c r="AC3522" s="52">
        <f ca="1">AB3522 * EXP(($E$3 - $C$14^2/2) * (AC$2-AB$2) + $C$14*SQRT(AC$2-AB$2)*X3522)</f>
        <v>200.71535692361712</v>
      </c>
      <c r="AD3522" s="47"/>
      <c r="AE3522" s="3" t="s">
        <v>68</v>
      </c>
      <c r="AF3522" s="52" t="b">
        <f ca="1">AND(AF3519&gt;$B$3, NOT(OR($AF3521:AF3521)))</f>
        <v>1</v>
      </c>
      <c r="AG3522" s="52" t="b">
        <f ca="1">AND(AG3519&gt;$B$3, NOT(OR($AF3521:AG3521)))</f>
        <v>1</v>
      </c>
      <c r="AH3522" s="52" t="b">
        <f ca="1">AND(AH3519&gt;$B$3, NOT(OR($AF3521:AH3521)))</f>
        <v>1</v>
      </c>
      <c r="AI3522" s="52" t="b">
        <f ca="1">AND(AI3519&gt;$B$3, NOT(OR($AF3521:AI3521)))</f>
        <v>1</v>
      </c>
      <c r="AJ3522" s="52" t="b">
        <f ca="1">AND(AJ3519&gt;$B$3, NOT(OR($AF3521:AJ3521)))</f>
        <v>1</v>
      </c>
      <c r="AK3522" s="74"/>
      <c r="AL3522" s="70"/>
    </row>
    <row r="3523" spans="6:38" ht="14.55" customHeight="1" x14ac:dyDescent="0.3">
      <c r="F3523" s="79"/>
      <c r="G3523" s="3">
        <v>3521</v>
      </c>
      <c r="H3523" s="61">
        <v>0.56069861613529581</v>
      </c>
      <c r="I3523" s="61">
        <v>-2.1743254192714971</v>
      </c>
      <c r="J3523" s="61">
        <v>-0.36201329149061257</v>
      </c>
      <c r="K3523" s="62">
        <v>-0.22697852947215219</v>
      </c>
      <c r="L3523" s="60">
        <f t="array" ref="L3523:O3523">TRANSPOSE(MMULT(Option!$B$25:$E$28, TRANSPOSE(H3523:K3523)))</f>
        <v>0.56069861613529581</v>
      </c>
      <c r="M3523" s="60">
        <v>-1.7685227174015274</v>
      </c>
      <c r="N3523" s="60">
        <v>-0.66305251817840516</v>
      </c>
      <c r="O3523" s="60">
        <v>-0.61012315997213207</v>
      </c>
      <c r="P3523" s="56" t="str">
        <f t="shared" si="4373"/>
        <v>705/1</v>
      </c>
      <c r="R3523" s="80">
        <v>881</v>
      </c>
      <c r="S3523" s="3" t="s">
        <v>28</v>
      </c>
      <c r="T3523" s="60">
        <f t="array" aca="1" ref="T3523:T3526" ca="1">TRANSPOSE(OFFSET($L$3, MATCH($R3523 &amp; "/" &amp; T$2, $P$3:$P$5002, 0) - 1, 0, 1, $E$1))</f>
        <v>-0.84225439556990611</v>
      </c>
      <c r="U3523" s="60">
        <f t="array" aca="1" ref="U3523:U3526" ca="1">TRANSPOSE(OFFSET($L$3, MATCH($R3523 &amp; "/" &amp; U$2, $P$3:$P$5002, 0) - 1, 0, 1, $E$1))</f>
        <v>0.77529690257941808</v>
      </c>
      <c r="V3523" s="60">
        <f t="array" aca="1" ref="V3523:V3526" ca="1">TRANSPOSE(OFFSET($L$3, MATCH($R3523 &amp; "/" &amp; V$2, $P$3:$P$5002, 0) - 1, 0, 1, $E$1))</f>
        <v>0.18800365751759812</v>
      </c>
      <c r="W3523" s="60">
        <f t="array" aca="1" ref="W3523:W3526" ca="1">TRANSPOSE(OFFSET($L$3, MATCH($R3523 &amp; "/" &amp; W$2, $P$3:$P$5002, 0) - 1, 0, 1, $E$1))</f>
        <v>8.910381440158037E-3</v>
      </c>
      <c r="X3523" s="60">
        <f t="array" aca="1" ref="X3523:X3526" ca="1">TRANSPOSE(OFFSET($L$3, MATCH($R3523 &amp; "/" &amp; X$2, $P$3:$P$5002, 0) - 1, 0, 1, $E$1))</f>
        <v>0.61614909420493336</v>
      </c>
      <c r="Y3523" s="52">
        <f ca="1">$B$11 * EXP(($E$3 - $C$11^2/2) * Y$2 + $C$11*SQRT(Y$2)*T3523)</f>
        <v>78.061257210500642</v>
      </c>
      <c r="Z3523" s="52">
        <f ca="1">Y3523 * EXP(($E$3 - $C$11^2/2) * (Z$2-Y$2) + $C$11*SQRT(Z$2-Y$2)*U3523)</f>
        <v>98.996345775122009</v>
      </c>
      <c r="AA3523" s="52">
        <f ca="1">Z3523 * EXP(($E$3 - $C$11^2/2) * (AA$2-Z$2) + $C$11*SQRT(AA$2-Z$2)*V3523)</f>
        <v>105.26532159808814</v>
      </c>
      <c r="AB3523" s="52">
        <f ca="1">AA3523 * EXP(($E$3 - $C$11^2/2) * (AB$2-AA$2) + $C$11*SQRT(AB$2-AA$2)*W3523)</f>
        <v>106.07614123416843</v>
      </c>
      <c r="AC3523" s="52">
        <f ca="1">AB3523 * EXP(($E$3 - $C$11^2/2) * (AC$2-AB$2) + $C$11*SQRT(AC$2-AB$2)*X3523)</f>
        <v>128.25261555574366</v>
      </c>
      <c r="AD3523" s="47"/>
      <c r="AE3523" s="3" t="s">
        <v>69</v>
      </c>
      <c r="AF3523" s="20" cm="1">
        <f t="array" aca="1" ref="AF3523" ca="1">MIN(Y3523:Y3526 / $D$11:$D$14)</f>
        <v>0.78061257210500645</v>
      </c>
      <c r="AG3523" s="20" cm="1">
        <f t="array" aca="1" ref="AG3523" ca="1">MIN(Z3523:Z3526 / $D$11:$D$14)</f>
        <v>0.87143796483669145</v>
      </c>
      <c r="AH3523" s="20" cm="1">
        <f t="array" aca="1" ref="AH3523" ca="1">MIN(AA3523:AA3526 / $D$11:$D$14)</f>
        <v>1.0130459779874257</v>
      </c>
      <c r="AI3523" s="20" cm="1">
        <f t="array" aca="1" ref="AI3523" ca="1">MIN(AB3523:AB3526 / $D$11:$D$14)</f>
        <v>1.0607614123416844</v>
      </c>
      <c r="AJ3523" s="20" cm="1">
        <f t="array" aca="1" ref="AJ3523" ca="1">MIN(AC3523:AC3526 / $D$11:$D$14)</f>
        <v>0.65914536367358434</v>
      </c>
      <c r="AK3523" s="72">
        <f t="array" aca="1" ref="AK3523" ca="1">SUMPRODUCT(AF3524:AJ3524, EXP(-$E$3*$AF$2:$AJ$2))</f>
        <v>116644.22052022547</v>
      </c>
      <c r="AL3523" s="70">
        <f ca="1">MAX(AC3524 - $D$11, 0) * EXP(-$E$2*$E$3)</f>
        <v>0</v>
      </c>
    </row>
    <row r="3524" spans="6:38" ht="14.55" customHeight="1" x14ac:dyDescent="0.3">
      <c r="F3524" s="79"/>
      <c r="G3524" s="3">
        <v>3522</v>
      </c>
      <c r="H3524" s="61">
        <v>0.64393742787697106</v>
      </c>
      <c r="I3524" s="61">
        <v>0.86979153062962833</v>
      </c>
      <c r="J3524" s="61">
        <v>1.8477907999707468</v>
      </c>
      <c r="K3524" s="62">
        <v>-1.5582620043154722</v>
      </c>
      <c r="L3524" s="60">
        <f t="array" ref="L3524:O3524">TRANSPOSE(MMULT(Option!$B$25:$E$28, TRANSPOSE(H3524:K3524)))</f>
        <v>0.64393742787697106</v>
      </c>
      <c r="M3524" s="60">
        <v>1.054752076739143</v>
      </c>
      <c r="N3524" s="60">
        <v>2.1082731172983191</v>
      </c>
      <c r="O3524" s="60">
        <v>-0.48842416383651199</v>
      </c>
      <c r="P3524" s="56" t="str">
        <f t="shared" ref="P3524:P3587" si="4454">(QUOTIENT(G3524 - 1, $E$2) + 1) &amp; "/" &amp; MOD(G3524 -1, $E$2) + 1</f>
        <v>705/2</v>
      </c>
      <c r="R3524" s="80"/>
      <c r="S3524" s="3" t="s">
        <v>29</v>
      </c>
      <c r="T3524" s="60">
        <f ca="1"/>
        <v>5.6837334637709347E-3</v>
      </c>
      <c r="U3524" s="60">
        <f ca="1"/>
        <v>0.75681926388112264</v>
      </c>
      <c r="V3524" s="60">
        <f ca="1"/>
        <v>0.65300546703308782</v>
      </c>
      <c r="W3524" s="60">
        <f ca="1"/>
        <v>-1.2365793499714024</v>
      </c>
      <c r="X3524" s="60">
        <f ca="1"/>
        <v>-1.604915077604026</v>
      </c>
      <c r="Y3524" s="52">
        <f ca="1">$B$12 * EXP(($E$3 - $C$12^2/2) * Y$2 + $C$12*SQRT(Y$2)*T3524)</f>
        <v>100.67276496830078</v>
      </c>
      <c r="Z3524" s="52">
        <f ca="1">Y3524 * EXP(($E$3 - $C$12^2/2) * (Z$2-Y$2) + $C$12*SQRT(Z$2-Y$2)*U3524)</f>
        <v>126.96622233173743</v>
      </c>
      <c r="AA3524" s="52">
        <f ca="1">Z3524 * EXP(($E$3 - $C$12^2/2) * (AA$2-Z$2) + $C$12*SQRT(AA$2-Z$2)*V3524)</f>
        <v>155.216780751258</v>
      </c>
      <c r="AB3524" s="52">
        <f ca="1">AA3524 * EXP(($E$3 - $C$12^2/2) * (AB$2-AA$2) + $C$12*SQRT(AB$2-AA$2)*W3524)</f>
        <v>107.64609199912948</v>
      </c>
      <c r="AC3524" s="52">
        <f ca="1">AB3524 * EXP(($E$3 - $C$12^2/2) * (AC$2-AB$2) + $C$12*SQRT(AC$2-AB$2)*X3524)</f>
        <v>66.844858996889386</v>
      </c>
      <c r="AD3524" s="47"/>
      <c r="AE3524" s="3" t="s">
        <v>47</v>
      </c>
      <c r="AF3524" s="64">
        <f t="shared" ref="AF3524" ca="1" si="4455">($B$5*AF3526 + (1 + $B$6)*AF3525)*$B$2</f>
        <v>0</v>
      </c>
      <c r="AG3524" s="64">
        <f t="shared" ref="AG3524" ca="1" si="4456">($B$5*AG3526 + (1 + $B$6)*AG3525)*$B$2</f>
        <v>15000</v>
      </c>
      <c r="AH3524" s="64">
        <f t="shared" ref="AH3524" ca="1" si="4457">($B$5*AH3526 + (1 + $B$6)*AH3525)*$B$2</f>
        <v>15000</v>
      </c>
      <c r="AI3524" s="64">
        <f t="shared" ref="AI3524" ca="1" si="4458">($B$5*AI3526 + (1 + $B$6)*AI3525)*$B$2</f>
        <v>15000</v>
      </c>
      <c r="AJ3524" s="64" cm="1">
        <f t="array" aca="1" ref="AJ3524" ca="1">($B$5*AJ3526 + (1 + $B$6)*AJ3525 + AND(NOT(AF3525:AJ3525)))*$B$2</f>
        <v>100000</v>
      </c>
      <c r="AK3524" s="73"/>
      <c r="AL3524" s="70"/>
    </row>
    <row r="3525" spans="6:38" ht="14.55" customHeight="1" x14ac:dyDescent="0.3">
      <c r="F3525" s="79"/>
      <c r="G3525" s="3">
        <v>3523</v>
      </c>
      <c r="H3525" s="61">
        <v>-0.65771609011711429</v>
      </c>
      <c r="I3525" s="61">
        <v>-8.506323742730847E-3</v>
      </c>
      <c r="J3525" s="61">
        <v>0.50378662751829562</v>
      </c>
      <c r="K3525" s="62">
        <v>1.1525570333302113</v>
      </c>
      <c r="L3525" s="60">
        <f t="array" ref="L3525:O3525">TRANSPOSE(MMULT(Option!$B$25:$E$28, TRANSPOSE(H3525:K3525)))</f>
        <v>-0.65771609011711429</v>
      </c>
      <c r="M3525" s="60">
        <v>-0.27088261053421858</v>
      </c>
      <c r="N3525" s="60">
        <v>0.17716695141923078</v>
      </c>
      <c r="O3525" s="60">
        <v>0.82000604372416785</v>
      </c>
      <c r="P3525" s="56" t="str">
        <f t="shared" si="4454"/>
        <v>705/3</v>
      </c>
      <c r="R3525" s="80"/>
      <c r="S3525" s="3" t="s">
        <v>31</v>
      </c>
      <c r="T3525" s="60">
        <f ca="1"/>
        <v>-0.10186979802524856</v>
      </c>
      <c r="U3525" s="60">
        <f ca="1"/>
        <v>0.69566613734210758</v>
      </c>
      <c r="V3525" s="60">
        <f ca="1"/>
        <v>0.40304041369721388</v>
      </c>
      <c r="W3525" s="60">
        <f ca="1"/>
        <v>-0.66111001067281872</v>
      </c>
      <c r="X3525" s="60">
        <f ca="1"/>
        <v>-1.8084306976698046</v>
      </c>
      <c r="Y3525" s="52">
        <f ca="1">$B$13 * EXP(($E$3 - $C$13^2/2) * Y$2 + $C$13*SQRT(Y$2)*T3525)</f>
        <v>97.476297567749555</v>
      </c>
      <c r="Z3525" s="52">
        <f ca="1">Y3525 * EXP(($E$3 - $C$13^2/2) * (Z$2-Y$2) + $C$13*SQRT(Z$2-Y$2)*U3525)</f>
        <v>120.70011583339095</v>
      </c>
      <c r="AA3525" s="52">
        <f ca="1">Z3525 * EXP(($E$3 - $C$13^2/2) * (AA$2-Z$2) + $C$13*SQRT(AA$2-Z$2)*V3525)</f>
        <v>136.89595871660435</v>
      </c>
      <c r="AB3525" s="52">
        <f ca="1">AA3525 * EXP(($E$3 - $C$13^2/2) * (AB$2-AA$2) + $C$13*SQRT(AB$2-AA$2)*W3525)</f>
        <v>112.83067106294654</v>
      </c>
      <c r="AC3525" s="52">
        <f ca="1">AB3525 * EXP(($E$3 - $C$13^2/2) * (AC$2-AB$2) + $C$13*SQRT(AC$2-AB$2)*X3525)</f>
        <v>65.914536367358437</v>
      </c>
      <c r="AD3525" s="47"/>
      <c r="AE3525" s="3" t="s">
        <v>46</v>
      </c>
      <c r="AF3525" s="52" t="b">
        <f t="shared" ref="AF3525" ca="1" si="4459">AF3523 &gt;= $B$4</f>
        <v>0</v>
      </c>
      <c r="AG3525" s="52" t="b">
        <f t="array" aca="1" ref="AG3525" ca="1">AND(AG3523 &gt;= $B$4, NOT(OR($AF3525:AF3525)))</f>
        <v>0</v>
      </c>
      <c r="AH3525" s="52" t="b">
        <f t="array" aca="1" ref="AH3525" ca="1">AND(AH3523 &gt;= $B$4, NOT(OR($AF3525:AG3525)))</f>
        <v>0</v>
      </c>
      <c r="AI3525" s="52" t="b">
        <f t="array" aca="1" ref="AI3525" ca="1">AND(AI3523 &gt;= $B$4, NOT(OR($AF3525:AH3525)))</f>
        <v>0</v>
      </c>
      <c r="AJ3525" s="52" t="b">
        <f t="array" aca="1" ref="AJ3525" ca="1">AND(AJ3523 &gt;= $B$4, NOT(OR($AF3525:AI3525)))</f>
        <v>0</v>
      </c>
      <c r="AK3525" s="73"/>
      <c r="AL3525" s="70"/>
    </row>
    <row r="3526" spans="6:38" ht="14.55" customHeight="1" x14ac:dyDescent="0.3">
      <c r="F3526" s="79"/>
      <c r="G3526" s="3">
        <v>3524</v>
      </c>
      <c r="H3526" s="61">
        <v>-1.8241910729464343</v>
      </c>
      <c r="I3526" s="61">
        <v>-0.88792142982192412</v>
      </c>
      <c r="J3526" s="61">
        <v>0.66950394920216749</v>
      </c>
      <c r="K3526" s="62">
        <v>0.36494474004681832</v>
      </c>
      <c r="L3526" s="60">
        <f t="array" ref="L3526:O3526">TRANSPOSE(MMULT(Option!$B$25:$E$28, TRANSPOSE(H3526:K3526)))</f>
        <v>-1.8241910729464343</v>
      </c>
      <c r="M3526" s="60">
        <v>-1.5434698618450513</v>
      </c>
      <c r="N3526" s="60">
        <v>-0.37415678093269933</v>
      </c>
      <c r="O3526" s="60">
        <v>-0.51899504365458315</v>
      </c>
      <c r="P3526" s="56" t="str">
        <f t="shared" si="4454"/>
        <v>705/4</v>
      </c>
      <c r="R3526" s="80"/>
      <c r="S3526" s="3" t="s">
        <v>30</v>
      </c>
      <c r="T3526" s="60">
        <f ca="1"/>
        <v>-0.40798152278729105</v>
      </c>
      <c r="U3526" s="60">
        <f ca="1"/>
        <v>-8.4053805923878455E-2</v>
      </c>
      <c r="V3526" s="60">
        <f ca="1"/>
        <v>0.48524070264682417</v>
      </c>
      <c r="W3526" s="60">
        <f ca="1"/>
        <v>1.2489304786502791</v>
      </c>
      <c r="X3526" s="60">
        <f ca="1"/>
        <v>1.5004084552846479</v>
      </c>
      <c r="Y3526" s="52">
        <f ca="1">$B$14 * EXP(($E$3 - $C$14^2/2) * Y$2 + $C$14*SQRT(Y$2)*T3526)</f>
        <v>88.923435940153396</v>
      </c>
      <c r="Z3526" s="52">
        <f ca="1">Y3526 * EXP(($E$3 - $C$14^2/2) * (Z$2-Y$2) + $C$14*SQRT(Z$2-Y$2)*U3526)</f>
        <v>87.143796483669149</v>
      </c>
      <c r="AA3526" s="52">
        <f ca="1">Z3526 * EXP(($E$3 - $C$14^2/2) * (AA$2-Z$2) + $C$14*SQRT(AA$2-Z$2)*V3526)</f>
        <v>101.30459779874258</v>
      </c>
      <c r="AB3526" s="52">
        <f ca="1">AA3526 * EXP(($E$3 - $C$14^2/2) * (AB$2-AA$2) + $C$14*SQRT(AB$2-AA$2)*W3526)</f>
        <v>148.08862939110702</v>
      </c>
      <c r="AC3526" s="52">
        <f ca="1">AB3526 * EXP(($E$3 - $C$14^2/2) * (AC$2-AB$2) + $C$14*SQRT(AC$2-AB$2)*X3526)</f>
        <v>233.44195940432229</v>
      </c>
      <c r="AD3526" s="47"/>
      <c r="AE3526" s="3" t="s">
        <v>68</v>
      </c>
      <c r="AF3526" s="52" t="b">
        <f ca="1">AND(AF3523&gt;$B$3, NOT(OR($AF3525:AF3525)))</f>
        <v>0</v>
      </c>
      <c r="AG3526" s="52" t="b">
        <f ca="1">AND(AG3523&gt;$B$3, NOT(OR($AF3525:AG3525)))</f>
        <v>1</v>
      </c>
      <c r="AH3526" s="52" t="b">
        <f ca="1">AND(AH3523&gt;$B$3, NOT(OR($AF3525:AH3525)))</f>
        <v>1</v>
      </c>
      <c r="AI3526" s="52" t="b">
        <f ca="1">AND(AI3523&gt;$B$3, NOT(OR($AF3525:AI3525)))</f>
        <v>1</v>
      </c>
      <c r="AJ3526" s="52" t="b">
        <f ca="1">AND(AJ3523&gt;$B$3, NOT(OR($AF3525:AJ3525)))</f>
        <v>0</v>
      </c>
      <c r="AK3526" s="74"/>
      <c r="AL3526" s="70"/>
    </row>
    <row r="3527" spans="6:38" ht="14.55" customHeight="1" x14ac:dyDescent="0.3">
      <c r="F3527" s="79"/>
      <c r="G3527" s="3">
        <v>3525</v>
      </c>
      <c r="H3527" s="61">
        <v>-0.16856441809762429</v>
      </c>
      <c r="I3527" s="61">
        <v>0.53700996485337349</v>
      </c>
      <c r="J3527" s="61">
        <v>0.32296061822884026</v>
      </c>
      <c r="K3527" s="62">
        <v>-0.20919622838130431</v>
      </c>
      <c r="L3527" s="60">
        <f t="array" ref="L3527:O3527">TRANSPOSE(MMULT(Option!$B$25:$E$28, TRANSPOSE(H3527:K3527)))</f>
        <v>-0.16856441809762429</v>
      </c>
      <c r="M3527" s="60">
        <v>0.42475199533818209</v>
      </c>
      <c r="N3527" s="60">
        <v>0.35685601244028509</v>
      </c>
      <c r="O3527" s="60">
        <v>-4.2913038391194924E-2</v>
      </c>
      <c r="P3527" s="56" t="str">
        <f t="shared" si="4454"/>
        <v>705/5</v>
      </c>
      <c r="R3527" s="80">
        <v>882</v>
      </c>
      <c r="S3527" s="3" t="s">
        <v>28</v>
      </c>
      <c r="T3527" s="60">
        <f t="array" aca="1" ref="T3527:T3530" ca="1">TRANSPOSE(OFFSET($L$3, MATCH($R3527 &amp; "/" &amp; T$2, $P$3:$P$5002, 0) - 1, 0, 1, $E$1))</f>
        <v>-1.3211457030664289</v>
      </c>
      <c r="U3527" s="60">
        <f t="array" aca="1" ref="U3527:U3530" ca="1">TRANSPOSE(OFFSET($L$3, MATCH($R3527 &amp; "/" &amp; U$2, $P$3:$P$5002, 0) - 1, 0, 1, $E$1))</f>
        <v>2.1542346192397512</v>
      </c>
      <c r="V3527" s="60">
        <f t="array" aca="1" ref="V3527:V3530" ca="1">TRANSPOSE(OFFSET($L$3, MATCH($R3527 &amp; "/" &amp; V$2, $P$3:$P$5002, 0) - 1, 0, 1, $E$1))</f>
        <v>-0.19912095842657312</v>
      </c>
      <c r="W3527" s="60">
        <f t="array" aca="1" ref="W3527:W3530" ca="1">TRANSPOSE(OFFSET($L$3, MATCH($R3527 &amp; "/" &amp; W$2, $P$3:$P$5002, 0) - 1, 0, 1, $E$1))</f>
        <v>1.0336570125228612</v>
      </c>
      <c r="X3527" s="60">
        <f t="array" aca="1" ref="X3527:X3530" ca="1">TRANSPOSE(OFFSET($L$3, MATCH($R3527 &amp; "/" &amp; X$2, $P$3:$P$5002, 0) - 1, 0, 1, $E$1))</f>
        <v>-0.4866404813873369</v>
      </c>
      <c r="Y3527" s="52">
        <f ca="1">$B$11 * EXP(($E$3 - $C$11^2/2) * Y$2 + $C$11*SQRT(Y$2)*T3527)</f>
        <v>67.614771674188617</v>
      </c>
      <c r="Z3527" s="52">
        <f ca="1">Y3527 * EXP(($E$3 - $C$11^2/2) * (Z$2-Y$2) + $C$11*SQRT(Z$2-Y$2)*U3527)</f>
        <v>129.68349925616545</v>
      </c>
      <c r="AA3527" s="52">
        <f ca="1">Z3527 * EXP(($E$3 - $C$11^2/2) * (AA$2-Z$2) + $C$11*SQRT(AA$2-Z$2)*V3527)</f>
        <v>122.77587924241364</v>
      </c>
      <c r="AB3527" s="52">
        <f ca="1">AA3527 * EXP(($E$3 - $C$11^2/2) * (AB$2-AA$2) + $C$11*SQRT(AB$2-AA$2)*W3527)</f>
        <v>168.25112871633712</v>
      </c>
      <c r="AC3527" s="52">
        <f ca="1">AB3527 * EXP(($E$3 - $C$11^2/2) * (AC$2-AB$2) + $C$11*SQRT(AC$2-AB$2)*X3527)</f>
        <v>146.12545486745452</v>
      </c>
      <c r="AD3527" s="47"/>
      <c r="AE3527" s="3" t="s">
        <v>69</v>
      </c>
      <c r="AF3527" s="20" cm="1">
        <f t="array" aca="1" ref="AF3527" ca="1">MIN(Y3527:Y3530 / $D$11:$D$14)</f>
        <v>0.57847505809613831</v>
      </c>
      <c r="AG3527" s="20" cm="1">
        <f t="array" aca="1" ref="AG3527" ca="1">MIN(Z3527:Z3530 / $D$11:$D$14)</f>
        <v>0.62396782423289365</v>
      </c>
      <c r="AH3527" s="20" cm="1">
        <f t="array" aca="1" ref="AH3527" ca="1">MIN(AA3527:AA3530 / $D$11:$D$14)</f>
        <v>0.58267449356471179</v>
      </c>
      <c r="AI3527" s="20" cm="1">
        <f t="array" aca="1" ref="AI3527" ca="1">MIN(AB3527:AB3530 / $D$11:$D$14)</f>
        <v>0.4297487438655942</v>
      </c>
      <c r="AJ3527" s="20" cm="1">
        <f t="array" aca="1" ref="AJ3527" ca="1">MIN(AC3527:AC3530 / $D$11:$D$14)</f>
        <v>0.32565987019225245</v>
      </c>
      <c r="AK3527" s="72">
        <f t="array" aca="1" ref="AK3527" ca="1">SUMPRODUCT(AF3528:AJ3528, EXP(-$E$3*$AF$2:$AJ$2))</f>
        <v>77880.078307140488</v>
      </c>
      <c r="AL3527" s="70">
        <f ca="1">MAX(AC3528 - $D$11, 0) * EXP(-$E$2*$E$3)</f>
        <v>0</v>
      </c>
    </row>
    <row r="3528" spans="6:38" ht="14.55" customHeight="1" x14ac:dyDescent="0.3">
      <c r="F3528" s="79"/>
      <c r="G3528" s="3">
        <v>3526</v>
      </c>
      <c r="H3528" s="61">
        <v>-1.1342167743565399</v>
      </c>
      <c r="I3528" s="61">
        <v>0.44120282624100415</v>
      </c>
      <c r="J3528" s="61">
        <v>-1.2344076980011813</v>
      </c>
      <c r="K3528" s="62">
        <v>0.3450203892011382</v>
      </c>
      <c r="L3528" s="60">
        <f t="array" ref="L3528:O3528">TRANSPOSE(MMULT(Option!$B$25:$E$28, TRANSPOSE(H3528:K3528)))</f>
        <v>-1.1342167743565399</v>
      </c>
      <c r="M3528" s="60">
        <v>-4.9317640127045925E-2</v>
      </c>
      <c r="N3528" s="60">
        <v>-1.4223453961272785</v>
      </c>
      <c r="O3528" s="60">
        <v>-0.28362659277995772</v>
      </c>
      <c r="P3528" s="56" t="str">
        <f t="shared" si="4454"/>
        <v>706/1</v>
      </c>
      <c r="R3528" s="80"/>
      <c r="S3528" s="3" t="s">
        <v>29</v>
      </c>
      <c r="T3528" s="60">
        <f ca="1"/>
        <v>-1.5554080063541003</v>
      </c>
      <c r="U3528" s="60">
        <f ca="1"/>
        <v>0.73910041703084295</v>
      </c>
      <c r="V3528" s="60">
        <f ca="1"/>
        <v>-1.0341143394554253</v>
      </c>
      <c r="W3528" s="60">
        <f ca="1"/>
        <v>-1.0314265967734495</v>
      </c>
      <c r="X3528" s="60">
        <f ca="1"/>
        <v>-0.94115742526498125</v>
      </c>
      <c r="Y3528" s="52">
        <f ca="1">$B$12 * EXP(($E$3 - $C$12^2/2) * Y$2 + $C$12*SQRT(Y$2)*T3528)</f>
        <v>63.026028009655413</v>
      </c>
      <c r="Z3528" s="52">
        <f ca="1">Y3528 * EXP(($E$3 - $C$12^2/2) * (Z$2-Y$2) + $C$12*SQRT(Z$2-Y$2)*U3528)</f>
        <v>79.065601704004493</v>
      </c>
      <c r="AA3528" s="52">
        <f ca="1">Z3528 * EXP(($E$3 - $C$12^2/2) * (AA$2-Z$2) + $C$12*SQRT(AA$2-Z$2)*V3528)</f>
        <v>58.267449356471182</v>
      </c>
      <c r="AB3528" s="52">
        <f ca="1">AA3528 * EXP(($E$3 - $C$12^2/2) * (AB$2-AA$2) + $C$12*SQRT(AB$2-AA$2)*W3528)</f>
        <v>42.974874386559421</v>
      </c>
      <c r="AC3528" s="52">
        <f ca="1">AB3528 * EXP(($E$3 - $C$12^2/2) * (AC$2-AB$2) + $C$12*SQRT(AC$2-AB$2)*X3528)</f>
        <v>32.565987019225247</v>
      </c>
      <c r="AD3528" s="47"/>
      <c r="AE3528" s="3" t="s">
        <v>47</v>
      </c>
      <c r="AF3528" s="64">
        <f t="shared" ref="AF3528" ca="1" si="4460">($B$5*AF3530 + (1 + $B$6)*AF3529)*$B$2</f>
        <v>0</v>
      </c>
      <c r="AG3528" s="64">
        <f t="shared" ref="AG3528" ca="1" si="4461">($B$5*AG3530 + (1 + $B$6)*AG3529)*$B$2</f>
        <v>0</v>
      </c>
      <c r="AH3528" s="64">
        <f t="shared" ref="AH3528" ca="1" si="4462">($B$5*AH3530 + (1 + $B$6)*AH3529)*$B$2</f>
        <v>0</v>
      </c>
      <c r="AI3528" s="64">
        <f t="shared" ref="AI3528" ca="1" si="4463">($B$5*AI3530 + (1 + $B$6)*AI3529)*$B$2</f>
        <v>0</v>
      </c>
      <c r="AJ3528" s="64" cm="1">
        <f t="array" aca="1" ref="AJ3528" ca="1">($B$5*AJ3530 + (1 + $B$6)*AJ3529 + AND(NOT(AF3529:AJ3529)))*$B$2</f>
        <v>100000</v>
      </c>
      <c r="AK3528" s="73"/>
      <c r="AL3528" s="70"/>
    </row>
    <row r="3529" spans="6:38" ht="14.55" customHeight="1" x14ac:dyDescent="0.3">
      <c r="F3529" s="79"/>
      <c r="G3529" s="3">
        <v>3527</v>
      </c>
      <c r="H3529" s="61">
        <v>-0.9257860981787861</v>
      </c>
      <c r="I3529" s="61">
        <v>-0.21678289253621894</v>
      </c>
      <c r="J3529" s="61">
        <v>-0.50652589217613042</v>
      </c>
      <c r="K3529" s="62">
        <v>0.50295797291708777</v>
      </c>
      <c r="L3529" s="60">
        <f t="array" ref="L3529:O3529">TRANSPOSE(MMULT(Option!$B$25:$E$28, TRANSPOSE(H3529:K3529)))</f>
        <v>-0.9257860981787861</v>
      </c>
      <c r="M3529" s="60">
        <v>-0.56899924215525455</v>
      </c>
      <c r="N3529" s="60">
        <v>-0.87196831542223174</v>
      </c>
      <c r="O3529" s="60">
        <v>-9.5237780873797362E-2</v>
      </c>
      <c r="P3529" s="56" t="str">
        <f t="shared" si="4454"/>
        <v>706/2</v>
      </c>
      <c r="R3529" s="80"/>
      <c r="S3529" s="3" t="s">
        <v>31</v>
      </c>
      <c r="T3529" s="60">
        <f ca="1"/>
        <v>-0.48702728733976258</v>
      </c>
      <c r="U3529" s="60">
        <f ca="1"/>
        <v>0.34257319792767726</v>
      </c>
      <c r="V3529" s="60">
        <f ca="1"/>
        <v>0.41550182656949186</v>
      </c>
      <c r="W3529" s="60">
        <f ca="1"/>
        <v>-0.20976373698422915</v>
      </c>
      <c r="X3529" s="60">
        <f ca="1"/>
        <v>0.67913791734436313</v>
      </c>
      <c r="Y3529" s="52">
        <f ca="1">$B$13 * EXP(($E$3 - $C$13^2/2) * Y$2 + $C$13*SQRT(Y$2)*T3529)</f>
        <v>86.839535821994616</v>
      </c>
      <c r="Z3529" s="52">
        <f ca="1">Y3529 * EXP(($E$3 - $C$13^2/2) * (Z$2-Y$2) + $C$13*SQRT(Z$2-Y$2)*U3529)</f>
        <v>96.721330185565762</v>
      </c>
      <c r="AA3529" s="52">
        <f ca="1">Z3529 * EXP(($E$3 - $C$13^2/2) * (AA$2-Z$2) + $C$13*SQRT(AA$2-Z$2)*V3529)</f>
        <v>110.11051102277641</v>
      </c>
      <c r="AB3529" s="52">
        <f ca="1">AA3529 * EXP(($E$3 - $C$13^2/2) * (AB$2-AA$2) + $C$13*SQRT(AB$2-AA$2)*W3529)</f>
        <v>103.91314292762563</v>
      </c>
      <c r="AC3529" s="52">
        <f ca="1">AB3529 * EXP(($E$3 - $C$13^2/2) * (AC$2-AB$2) + $C$13*SQRT(AC$2-AB$2)*X3529)</f>
        <v>128.03411620317476</v>
      </c>
      <c r="AD3529" s="47"/>
      <c r="AE3529" s="3" t="s">
        <v>46</v>
      </c>
      <c r="AF3529" s="52" t="b">
        <f t="shared" ref="AF3529" ca="1" si="4464">AF3527 &gt;= $B$4</f>
        <v>0</v>
      </c>
      <c r="AG3529" s="52" t="b">
        <f t="array" aca="1" ref="AG3529" ca="1">AND(AG3527 &gt;= $B$4, NOT(OR($AF3529:AF3529)))</f>
        <v>0</v>
      </c>
      <c r="AH3529" s="52" t="b">
        <f t="array" aca="1" ref="AH3529" ca="1">AND(AH3527 &gt;= $B$4, NOT(OR($AF3529:AG3529)))</f>
        <v>0</v>
      </c>
      <c r="AI3529" s="52" t="b">
        <f t="array" aca="1" ref="AI3529" ca="1">AND(AI3527 &gt;= $B$4, NOT(OR($AF3529:AH3529)))</f>
        <v>0</v>
      </c>
      <c r="AJ3529" s="52" t="b">
        <f t="array" aca="1" ref="AJ3529" ca="1">AND(AJ3527 &gt;= $B$4, NOT(OR($AF3529:AI3529)))</f>
        <v>0</v>
      </c>
      <c r="AK3529" s="73"/>
      <c r="AL3529" s="70"/>
    </row>
    <row r="3530" spans="6:38" ht="14.55" customHeight="1" x14ac:dyDescent="0.3">
      <c r="F3530" s="79"/>
      <c r="G3530" s="3">
        <v>3528</v>
      </c>
      <c r="H3530" s="61">
        <v>0.90267681158165547</v>
      </c>
      <c r="I3530" s="61">
        <v>0.18599905827069413</v>
      </c>
      <c r="J3530" s="61">
        <v>0.84752361472445359</v>
      </c>
      <c r="K3530" s="62">
        <v>-0.34040043062689962</v>
      </c>
      <c r="L3530" s="60">
        <f t="array" ref="L3530:O3530">TRANSPOSE(MMULT(Option!$B$25:$E$28, TRANSPOSE(H3530:K3530)))</f>
        <v>0.90267681158165547</v>
      </c>
      <c r="M3530" s="60">
        <v>0.53154167737585378</v>
      </c>
      <c r="N3530" s="60">
        <v>1.1541652328223959</v>
      </c>
      <c r="O3530" s="60">
        <v>0.28369486919907078</v>
      </c>
      <c r="P3530" s="56" t="str">
        <f t="shared" si="4454"/>
        <v>706/3</v>
      </c>
      <c r="R3530" s="80"/>
      <c r="S3530" s="3" t="s">
        <v>30</v>
      </c>
      <c r="T3530" s="60">
        <f ca="1"/>
        <v>-1.8411994935471756</v>
      </c>
      <c r="U3530" s="60">
        <f ca="1"/>
        <v>0.23567790797550453</v>
      </c>
      <c r="V3530" s="60">
        <f ca="1"/>
        <v>-6.6089770412441337E-2</v>
      </c>
      <c r="W3530" s="60">
        <f ca="1"/>
        <v>-1.1086845322172114</v>
      </c>
      <c r="X3530" s="60">
        <f ca="1"/>
        <v>0.74735183335004429</v>
      </c>
      <c r="Y3530" s="52">
        <f ca="1">$B$14 * EXP(($E$3 - $C$14^2/2) * Y$2 + $C$14*SQRT(Y$2)*T3530)</f>
        <v>57.847505809613828</v>
      </c>
      <c r="Z3530" s="52">
        <f ca="1">Y3530 * EXP(($E$3 - $C$14^2/2) * (Z$2-Y$2) + $C$14*SQRT(Z$2-Y$2)*U3530)</f>
        <v>62.396782423289366</v>
      </c>
      <c r="AA3530" s="52">
        <f ca="1">Z3530 * EXP(($E$3 - $C$14^2/2) * (AA$2-Z$2) + $C$14*SQRT(AA$2-Z$2)*V3530)</f>
        <v>61.478454444348316</v>
      </c>
      <c r="AB3530" s="52">
        <f ca="1">AA3530 * EXP(($E$3 - $C$14^2/2) * (AB$2-AA$2) + $C$14*SQRT(AB$2-AA$2)*W3530)</f>
        <v>44.304285899024478</v>
      </c>
      <c r="AC3530" s="52">
        <f ca="1">AB3530 * EXP(($E$3 - $C$14^2/2) * (AC$2-AB$2) + $C$14*SQRT(AC$2-AB$2)*X3530)</f>
        <v>55.717092640860606</v>
      </c>
      <c r="AD3530" s="47"/>
      <c r="AE3530" s="3" t="s">
        <v>68</v>
      </c>
      <c r="AF3530" s="52" t="b">
        <f ca="1">AND(AF3527&gt;$B$3, NOT(OR($AF3529:AF3529)))</f>
        <v>0</v>
      </c>
      <c r="AG3530" s="52" t="b">
        <f ca="1">AND(AG3527&gt;$B$3, NOT(OR($AF3529:AG3529)))</f>
        <v>0</v>
      </c>
      <c r="AH3530" s="52" t="b">
        <f ca="1">AND(AH3527&gt;$B$3, NOT(OR($AF3529:AH3529)))</f>
        <v>0</v>
      </c>
      <c r="AI3530" s="52" t="b">
        <f ca="1">AND(AI3527&gt;$B$3, NOT(OR($AF3529:AI3529)))</f>
        <v>0</v>
      </c>
      <c r="AJ3530" s="52" t="b">
        <f ca="1">AND(AJ3527&gt;$B$3, NOT(OR($AF3529:AJ3529)))</f>
        <v>0</v>
      </c>
      <c r="AK3530" s="74"/>
      <c r="AL3530" s="70"/>
    </row>
    <row r="3531" spans="6:38" ht="14.55" customHeight="1" x14ac:dyDescent="0.3">
      <c r="F3531" s="79"/>
      <c r="G3531" s="3">
        <v>3529</v>
      </c>
      <c r="H3531" s="61">
        <v>0.57271902441441624</v>
      </c>
      <c r="I3531" s="61">
        <v>-1.0153450500734298</v>
      </c>
      <c r="J3531" s="61">
        <v>0.22785344383182715</v>
      </c>
      <c r="K3531" s="62">
        <v>0.46282310274547112</v>
      </c>
      <c r="L3531" s="60">
        <f t="array" ref="L3531:O3531">TRANSPOSE(MMULT(Option!$B$25:$E$28, TRANSPOSE(H3531:K3531)))</f>
        <v>0.57271902441441624</v>
      </c>
      <c r="M3531" s="60">
        <v>-0.70149149992627746</v>
      </c>
      <c r="N3531" s="60">
        <v>0.16333383735081744</v>
      </c>
      <c r="O3531" s="60">
        <v>0.40401832913387942</v>
      </c>
      <c r="P3531" s="56" t="str">
        <f t="shared" si="4454"/>
        <v>706/4</v>
      </c>
      <c r="R3531" s="80">
        <v>883</v>
      </c>
      <c r="S3531" s="3" t="s">
        <v>28</v>
      </c>
      <c r="T3531" s="60">
        <f t="array" aca="1" ref="T3531:T3534" ca="1">TRANSPOSE(OFFSET($L$3, MATCH($R3531 &amp; "/" &amp; T$2, $P$3:$P$5002, 0) - 1, 0, 1, $E$1))</f>
        <v>1.1867054835512876</v>
      </c>
      <c r="U3531" s="60">
        <f t="array" aca="1" ref="U3531:U3534" ca="1">TRANSPOSE(OFFSET($L$3, MATCH($R3531 &amp; "/" &amp; U$2, $P$3:$P$5002, 0) - 1, 0, 1, $E$1))</f>
        <v>1.5654850322288778</v>
      </c>
      <c r="V3531" s="60">
        <f t="array" aca="1" ref="V3531:V3534" ca="1">TRANSPOSE(OFFSET($L$3, MATCH($R3531 &amp; "/" &amp; V$2, $P$3:$P$5002, 0) - 1, 0, 1, $E$1))</f>
        <v>-1.2600015634578605</v>
      </c>
      <c r="W3531" s="60">
        <f t="array" aca="1" ref="W3531:W3534" ca="1">TRANSPOSE(OFFSET($L$3, MATCH($R3531 &amp; "/" &amp; W$2, $P$3:$P$5002, 0) - 1, 0, 1, $E$1))</f>
        <v>0.31183575249474788</v>
      </c>
      <c r="X3531" s="60">
        <f t="array" aca="1" ref="X3531:X3534" ca="1">TRANSPOSE(OFFSET($L$3, MATCH($R3531 &amp; "/" &amp; X$2, $P$3:$P$5002, 0) - 1, 0, 1, $E$1))</f>
        <v>-1.4733151550043191</v>
      </c>
      <c r="Y3531" s="52">
        <f ca="1">$B$11 * EXP(($E$3 - $C$11^2/2) * Y$2 + $C$11*SQRT(Y$2)*T3531)</f>
        <v>143.47801688901544</v>
      </c>
      <c r="Z3531" s="52">
        <f ca="1">Y3531 * EXP(($E$3 - $C$11^2/2) * (Z$2-Y$2) + $C$11*SQRT(Z$2-Y$2)*U3531)</f>
        <v>230.63291655286565</v>
      </c>
      <c r="AA3531" s="52">
        <f ca="1">Z3531 * EXP(($E$3 - $C$11^2/2) * (AA$2-Z$2) + $C$11*SQRT(AA$2-Z$2)*V3531)</f>
        <v>158.8287966827032</v>
      </c>
      <c r="AB3531" s="52">
        <f ca="1">AA3531 * EXP(($E$3 - $C$11^2/2) * (AB$2-AA$2) + $C$11*SQRT(AB$2-AA$2)*W3531)</f>
        <v>175.27875589256544</v>
      </c>
      <c r="AC3531" s="52">
        <f ca="1">AB3531 * EXP(($E$3 - $C$11^2/2) * (AC$2-AB$2) + $C$11*SQRT(AC$2-AB$2)*X3531)</f>
        <v>113.22568631424383</v>
      </c>
      <c r="AD3531" s="47"/>
      <c r="AE3531" s="3" t="s">
        <v>69</v>
      </c>
      <c r="AF3531" s="20" cm="1">
        <f t="array" aca="1" ref="AF3531" ca="1">MIN(Y3531:Y3534 / $D$11:$D$14)</f>
        <v>1.0517669382646937</v>
      </c>
      <c r="AG3531" s="20" cm="1">
        <f t="array" aca="1" ref="AG3531" ca="1">MIN(Z3531:Z3534 / $D$11:$D$14)</f>
        <v>1.3912980971596811</v>
      </c>
      <c r="AH3531" s="20" cm="1">
        <f t="array" aca="1" ref="AH3531" ca="1">MIN(AA3531:AA3534 / $D$11:$D$14)</f>
        <v>1.588287966827032</v>
      </c>
      <c r="AI3531" s="20" cm="1">
        <f t="array" aca="1" ref="AI3531" ca="1">MIN(AB3531:AB3534 / $D$11:$D$14)</f>
        <v>1.7527875589256545</v>
      </c>
      <c r="AJ3531" s="20" cm="1">
        <f t="array" aca="1" ref="AJ3531" ca="1">MIN(AC3531:AC3534 / $D$11:$D$14)</f>
        <v>1.0615778350679661</v>
      </c>
      <c r="AK3531" s="72">
        <f t="array" aca="1" ref="AK3531" ca="1">SUMPRODUCT(AF3532:AJ3532, EXP(-$E$3*$AF$2:$AJ$2))</f>
        <v>109276.37026128646</v>
      </c>
      <c r="AL3531" s="70">
        <f ca="1">MAX(AC3532 - $D$11, 0) * EXP(-$E$2*$E$3)</f>
        <v>4.7956866170773882</v>
      </c>
    </row>
    <row r="3532" spans="6:38" ht="14.55" customHeight="1" x14ac:dyDescent="0.3">
      <c r="F3532" s="79"/>
      <c r="G3532" s="3">
        <v>3530</v>
      </c>
      <c r="H3532" s="61">
        <v>-2.0776066376995495</v>
      </c>
      <c r="I3532" s="61">
        <v>-2.3633499039991581</v>
      </c>
      <c r="J3532" s="61">
        <v>-1.2400840623739453</v>
      </c>
      <c r="K3532" s="62">
        <v>0.80036668919728504</v>
      </c>
      <c r="L3532" s="60">
        <f t="array" ref="L3532:O3532">TRANSPOSE(MMULT(Option!$B$25:$E$28, TRANSPOSE(H3532:K3532)))</f>
        <v>-2.0776066376995495</v>
      </c>
      <c r="M3532" s="60">
        <v>-2.9970886208283716</v>
      </c>
      <c r="N3532" s="60">
        <v>-2.5390912452477195</v>
      </c>
      <c r="O3532" s="60">
        <v>-1.0065594716642325</v>
      </c>
      <c r="P3532" s="56" t="str">
        <f t="shared" si="4454"/>
        <v>706/5</v>
      </c>
      <c r="R3532" s="80"/>
      <c r="S3532" s="3" t="s">
        <v>29</v>
      </c>
      <c r="T3532" s="60">
        <f ca="1"/>
        <v>1.4625268798464139</v>
      </c>
      <c r="U3532" s="60">
        <f ca="1"/>
        <v>1.4705308711026268</v>
      </c>
      <c r="V3532" s="60">
        <f ca="1"/>
        <v>-1.307593099898241</v>
      </c>
      <c r="W3532" s="60">
        <f ca="1"/>
        <v>0.62303161599342827</v>
      </c>
      <c r="X3532" s="60">
        <f ca="1"/>
        <v>-2.1326418503114843</v>
      </c>
      <c r="Y3532" s="52">
        <f ca="1">$B$12 * EXP(($E$3 - $C$12^2/2) * Y$2 + $C$12*SQRT(Y$2)*T3532)</f>
        <v>155.8553369764916</v>
      </c>
      <c r="Z3532" s="52">
        <f ca="1">Y3532 * EXP(($E$3 - $C$12^2/2) * (Z$2-Y$2) + $C$12*SQRT(Z$2-Y$2)*U3532)</f>
        <v>243.49283359612235</v>
      </c>
      <c r="AA3532" s="52">
        <f ca="1">Z3532 * EXP(($E$3 - $C$12^2/2) * (AA$2-Z$2) + $C$12*SQRT(AA$2-Z$2)*V3532)</f>
        <v>165.30786457862411</v>
      </c>
      <c r="AB3532" s="52">
        <f ca="1">AA3532 * EXP(($E$3 - $C$12^2/2) * (AB$2-AA$2) + $C$12*SQRT(AB$2-AA$2)*W3532)</f>
        <v>200.28053647866074</v>
      </c>
      <c r="AC3532" s="52">
        <f ca="1">AB3532 * EXP(($E$3 - $C$12^2/2) * (AC$2-AB$2) + $C$12*SQRT(AC$2-AB$2)*X3532)</f>
        <v>106.15778350679662</v>
      </c>
      <c r="AD3532" s="47"/>
      <c r="AE3532" s="3" t="s">
        <v>47</v>
      </c>
      <c r="AF3532" s="64">
        <f t="shared" ref="AF3532" ca="1" si="4465">($B$5*AF3534 + (1 + $B$6)*AF3533)*$B$2</f>
        <v>15000</v>
      </c>
      <c r="AG3532" s="64">
        <f t="shared" ref="AG3532" ca="1" si="4466">($B$5*AG3534 + (1 + $B$6)*AG3533)*$B$2</f>
        <v>105000</v>
      </c>
      <c r="AH3532" s="64">
        <f t="shared" ref="AH3532" ca="1" si="4467">($B$5*AH3534 + (1 + $B$6)*AH3533)*$B$2</f>
        <v>0</v>
      </c>
      <c r="AI3532" s="64">
        <f t="shared" ref="AI3532" ca="1" si="4468">($B$5*AI3534 + (1 + $B$6)*AI3533)*$B$2</f>
        <v>0</v>
      </c>
      <c r="AJ3532" s="64" cm="1">
        <f t="array" aca="1" ref="AJ3532" ca="1">($B$5*AJ3534 + (1 + $B$6)*AJ3533 + AND(NOT(AF3533:AJ3533)))*$B$2</f>
        <v>0</v>
      </c>
      <c r="AK3532" s="73"/>
      <c r="AL3532" s="70"/>
    </row>
    <row r="3533" spans="6:38" ht="14.55" customHeight="1" x14ac:dyDescent="0.3">
      <c r="F3533" s="79"/>
      <c r="G3533" s="3">
        <v>3531</v>
      </c>
      <c r="H3533" s="61">
        <v>0.3987998826615366</v>
      </c>
      <c r="I3533" s="61">
        <v>5.9123653183321974E-2</v>
      </c>
      <c r="J3533" s="61">
        <v>-0.24949882897305473</v>
      </c>
      <c r="K3533" s="62">
        <v>-0.83507606628346909</v>
      </c>
      <c r="L3533" s="60">
        <f t="array" ref="L3533:O3533">TRANSPOSE(MMULT(Option!$B$25:$E$28, TRANSPOSE(H3533:K3533)))</f>
        <v>0.3987998826615366</v>
      </c>
      <c r="M3533" s="60">
        <v>0.21370767627959258</v>
      </c>
      <c r="N3533" s="60">
        <v>-4.4135173158374452E-2</v>
      </c>
      <c r="O3533" s="60">
        <v>-0.5888114448674725</v>
      </c>
      <c r="P3533" s="56" t="str">
        <f t="shared" si="4454"/>
        <v>707/1</v>
      </c>
      <c r="R3533" s="80"/>
      <c r="S3533" s="3" t="s">
        <v>31</v>
      </c>
      <c r="T3533" s="60">
        <f ca="1"/>
        <v>0.15157182732691177</v>
      </c>
      <c r="U3533" s="60">
        <f ca="1"/>
        <v>0.91588548665310654</v>
      </c>
      <c r="V3533" s="60">
        <f ca="1"/>
        <v>0.9423810533645115</v>
      </c>
      <c r="W3533" s="60">
        <f ca="1"/>
        <v>0.83746142759618125</v>
      </c>
      <c r="X3533" s="60">
        <f ca="1"/>
        <v>-1.397810211007918</v>
      </c>
      <c r="Y3533" s="52">
        <f ca="1">$B$13 * EXP(($E$3 - $C$13^2/2) * Y$2 + $C$13*SQRT(Y$2)*T3533)</f>
        <v>105.17669382646937</v>
      </c>
      <c r="Z3533" s="52">
        <f ca="1">Y3533 * EXP(($E$3 - $C$13^2/2) * (Z$2-Y$2) + $C$13*SQRT(Z$2-Y$2)*U3533)</f>
        <v>139.12980971596812</v>
      </c>
      <c r="AA3533" s="52">
        <f ca="1">Z3533 * EXP(($E$3 - $C$13^2/2) * (AA$2-Z$2) + $C$13*SQRT(AA$2-Z$2)*V3533)</f>
        <v>185.51239443776194</v>
      </c>
      <c r="AB3533" s="52">
        <f ca="1">AA3533 * EXP(($E$3 - $C$13^2/2) * (AB$2-AA$2) + $C$13*SQRT(AB$2-AA$2)*W3533)</f>
        <v>239.6932844263583</v>
      </c>
      <c r="AC3533" s="52">
        <f ca="1">AB3533 * EXP(($E$3 - $C$13^2/2) * (AC$2-AB$2) + $C$13*SQRT(AC$2-AB$2)*X3533)</f>
        <v>158.38314425205164</v>
      </c>
      <c r="AD3533" s="47"/>
      <c r="AE3533" s="3" t="s">
        <v>46</v>
      </c>
      <c r="AF3533" s="52" t="b">
        <f t="shared" ref="AF3533" ca="1" si="4469">AF3531 &gt;= $B$4</f>
        <v>0</v>
      </c>
      <c r="AG3533" s="52" t="b">
        <f t="array" aca="1" ref="AG3533" ca="1">AND(AG3531 &gt;= $B$4, NOT(OR($AF3533:AF3533)))</f>
        <v>1</v>
      </c>
      <c r="AH3533" s="52" t="b">
        <f t="array" aca="1" ref="AH3533" ca="1">AND(AH3531 &gt;= $B$4, NOT(OR($AF3533:AG3533)))</f>
        <v>0</v>
      </c>
      <c r="AI3533" s="52" t="b">
        <f t="array" aca="1" ref="AI3533" ca="1">AND(AI3531 &gt;= $B$4, NOT(OR($AF3533:AH3533)))</f>
        <v>0</v>
      </c>
      <c r="AJ3533" s="52" t="b">
        <f t="array" aca="1" ref="AJ3533" ca="1">AND(AJ3531 &gt;= $B$4, NOT(OR($AF3533:AI3533)))</f>
        <v>0</v>
      </c>
      <c r="AK3533" s="73"/>
      <c r="AL3533" s="70"/>
    </row>
    <row r="3534" spans="6:38" ht="14.55" customHeight="1" x14ac:dyDescent="0.3">
      <c r="F3534" s="79"/>
      <c r="G3534" s="3">
        <v>3532</v>
      </c>
      <c r="H3534" s="61">
        <v>1.2542078296332544</v>
      </c>
      <c r="I3534" s="61">
        <v>-0.91060760376088179</v>
      </c>
      <c r="J3534" s="61">
        <v>-0.95035550024137827</v>
      </c>
      <c r="K3534" s="62">
        <v>0.49949601067833188</v>
      </c>
      <c r="L3534" s="60">
        <f t="array" ref="L3534:O3534">TRANSPOSE(MMULT(Option!$B$25:$E$28, TRANSPOSE(H3534:K3534)))</f>
        <v>1.2542078296332544</v>
      </c>
      <c r="M3534" s="60">
        <v>-0.33290252267401721</v>
      </c>
      <c r="N3534" s="60">
        <v>-0.57147671410870149</v>
      </c>
      <c r="O3534" s="60">
        <v>0.50548251591869064</v>
      </c>
      <c r="P3534" s="56" t="str">
        <f t="shared" si="4454"/>
        <v>707/2</v>
      </c>
      <c r="R3534" s="80"/>
      <c r="S3534" s="3" t="s">
        <v>30</v>
      </c>
      <c r="T3534" s="60">
        <f ca="1"/>
        <v>1.6061078781663172</v>
      </c>
      <c r="U3534" s="60">
        <f ca="1"/>
        <v>0.43268829527935071</v>
      </c>
      <c r="V3534" s="60">
        <f ca="1"/>
        <v>-0.24944299610329912</v>
      </c>
      <c r="W3534" s="60">
        <f ca="1"/>
        <v>1.2218211072823011</v>
      </c>
      <c r="X3534" s="60">
        <f ca="1"/>
        <v>-1.766963204946822</v>
      </c>
      <c r="Y3534" s="52">
        <f ca="1">$B$14 * EXP(($E$3 - $C$14^2/2) * Y$2 + $C$14*SQRT(Y$2)*T3534)</f>
        <v>162.71538160619443</v>
      </c>
      <c r="Z3534" s="52">
        <f ca="1">Y3534 * EXP(($E$3 - $C$14^2/2) * (Z$2-Y$2) + $C$14*SQRT(Z$2-Y$2)*U3534)</f>
        <v>186.19770476004373</v>
      </c>
      <c r="AA3534" s="52">
        <f ca="1">Z3534 * EXP(($E$3 - $C$14^2/2) * (AA$2-Z$2) + $C$14*SQRT(AA$2-Z$2)*V3534)</f>
        <v>173.63860198821166</v>
      </c>
      <c r="AB3534" s="52">
        <f ca="1">AA3534 * EXP(($E$3 - $C$14^2/2) * (AB$2-AA$2) + $C$14*SQRT(AB$2-AA$2)*W3534)</f>
        <v>251.7716362685093</v>
      </c>
      <c r="AC3534" s="52">
        <f ca="1">AB3534 * EXP(($E$3 - $C$14^2/2) * (AC$2-AB$2) + $C$14*SQRT(AC$2-AB$2)*X3534)</f>
        <v>148.92361297510834</v>
      </c>
      <c r="AD3534" s="47"/>
      <c r="AE3534" s="3" t="s">
        <v>68</v>
      </c>
      <c r="AF3534" s="52" t="b">
        <f ca="1">AND(AF3531&gt;$B$3, NOT(OR($AF3533:AF3533)))</f>
        <v>1</v>
      </c>
      <c r="AG3534" s="52" t="b">
        <f ca="1">AND(AG3531&gt;$B$3, NOT(OR($AF3533:AG3533)))</f>
        <v>0</v>
      </c>
      <c r="AH3534" s="52" t="b">
        <f ca="1">AND(AH3531&gt;$B$3, NOT(OR($AF3533:AH3533)))</f>
        <v>0</v>
      </c>
      <c r="AI3534" s="52" t="b">
        <f ca="1">AND(AI3531&gt;$B$3, NOT(OR($AF3533:AI3533)))</f>
        <v>0</v>
      </c>
      <c r="AJ3534" s="52" t="b">
        <f ca="1">AND(AJ3531&gt;$B$3, NOT(OR($AF3533:AJ3533)))</f>
        <v>0</v>
      </c>
      <c r="AK3534" s="74"/>
      <c r="AL3534" s="70"/>
    </row>
    <row r="3535" spans="6:38" ht="14.55" customHeight="1" x14ac:dyDescent="0.3">
      <c r="F3535" s="79"/>
      <c r="G3535" s="3">
        <v>3533</v>
      </c>
      <c r="H3535" s="61">
        <v>-2.0896018401127341</v>
      </c>
      <c r="I3535" s="61">
        <v>0.39215711135883446</v>
      </c>
      <c r="J3535" s="61">
        <v>-0.75809684060851434</v>
      </c>
      <c r="K3535" s="62">
        <v>-0.87961753298872292</v>
      </c>
      <c r="L3535" s="60">
        <f t="array" ref="L3535:O3535">TRANSPOSE(MMULT(Option!$B$25:$E$28, TRANSPOSE(H3535:K3535)))</f>
        <v>-2.0896018401127341</v>
      </c>
      <c r="M3535" s="60">
        <v>-0.47642280662167658</v>
      </c>
      <c r="N3535" s="60">
        <v>-1.3989939849136861</v>
      </c>
      <c r="O3535" s="60">
        <v>-1.6343747042448076</v>
      </c>
      <c r="P3535" s="56" t="str">
        <f t="shared" si="4454"/>
        <v>707/3</v>
      </c>
      <c r="R3535" s="80">
        <v>884</v>
      </c>
      <c r="S3535" s="3" t="s">
        <v>28</v>
      </c>
      <c r="T3535" s="60">
        <f t="array" aca="1" ref="T3535:T3538" ca="1">TRANSPOSE(OFFSET($L$3, MATCH($R3535 &amp; "/" &amp; T$2, $P$3:$P$5002, 0) - 1, 0, 1, $E$1))</f>
        <v>-0.6472329301819969</v>
      </c>
      <c r="U3535" s="60">
        <f t="array" aca="1" ref="U3535:U3538" ca="1">TRANSPOSE(OFFSET($L$3, MATCH($R3535 &amp; "/" &amp; U$2, $P$3:$P$5002, 0) - 1, 0, 1, $E$1))</f>
        <v>1.0100604362756043</v>
      </c>
      <c r="V3535" s="60">
        <f t="array" aca="1" ref="V3535:V3538" ca="1">TRANSPOSE(OFFSET($L$3, MATCH($R3535 &amp; "/" &amp; V$2, $P$3:$P$5002, 0) - 1, 0, 1, $E$1))</f>
        <v>-0.24748053053932428</v>
      </c>
      <c r="W3535" s="60">
        <f t="array" aca="1" ref="W3535:W3538" ca="1">TRANSPOSE(OFFSET($L$3, MATCH($R3535 &amp; "/" &amp; W$2, $P$3:$P$5002, 0) - 1, 0, 1, $E$1))</f>
        <v>0.99762332891633232</v>
      </c>
      <c r="X3535" s="60">
        <f t="array" aca="1" ref="X3535:X3538" ca="1">TRANSPOSE(OFFSET($L$3, MATCH($R3535 &amp; "/" &amp; X$2, $P$3:$P$5002, 0) - 1, 0, 1, $E$1))</f>
        <v>2.1303315955310285</v>
      </c>
      <c r="Y3535" s="52">
        <f ca="1">$B$11 * EXP(($E$3 - $C$11^2/2) * Y$2 + $C$11*SQRT(Y$2)*T3535)</f>
        <v>82.764589504939138</v>
      </c>
      <c r="Z3535" s="52">
        <f ca="1">Y3535 * EXP(($E$3 - $C$11^2/2) * (Z$2-Y$2) + $C$11*SQRT(Z$2-Y$2)*U3535)</f>
        <v>112.61990066804395</v>
      </c>
      <c r="AA3535" s="52">
        <f ca="1">Z3535 * EXP(($E$3 - $C$11^2/2) * (AA$2-Z$2) + $C$11*SQRT(AA$2-Z$2)*V3535)</f>
        <v>105.08549728178657</v>
      </c>
      <c r="AB3535" s="52">
        <f ca="1">AA3535 * EXP(($E$3 - $C$11^2/2) * (AB$2-AA$2) + $C$11*SQRT(AB$2-AA$2)*W3535)</f>
        <v>142.46000267526608</v>
      </c>
      <c r="AC3535" s="52">
        <f ca="1">AB3535 * EXP(($E$3 - $C$11^2/2) * (AC$2-AB$2) + $C$11*SQRT(AC$2-AB$2)*X3535)</f>
        <v>271.2825115683097</v>
      </c>
      <c r="AD3535" s="47"/>
      <c r="AE3535" s="3" t="s">
        <v>69</v>
      </c>
      <c r="AF3535" s="20" cm="1">
        <f t="array" aca="1" ref="AF3535" ca="1">MIN(Y3535:Y3538 / $D$11:$D$14)</f>
        <v>0.82764589504939134</v>
      </c>
      <c r="AG3535" s="20" cm="1">
        <f t="array" aca="1" ref="AG3535" ca="1">MIN(Z3535:Z3538 / $D$11:$D$14)</f>
        <v>0.65612199826585327</v>
      </c>
      <c r="AH3535" s="20" cm="1">
        <f t="array" aca="1" ref="AH3535" ca="1">MIN(AA3535:AA3538 / $D$11:$D$14)</f>
        <v>0.47991653482841135</v>
      </c>
      <c r="AI3535" s="20" cm="1">
        <f t="array" aca="1" ref="AI3535" ca="1">MIN(AB3535:AB3538 / $D$11:$D$14)</f>
        <v>0.56398409081854217</v>
      </c>
      <c r="AJ3535" s="20" cm="1">
        <f t="array" aca="1" ref="AJ3535" ca="1">MIN(AC3535:AC3538 / $D$11:$D$14)</f>
        <v>0.65359286237533287</v>
      </c>
      <c r="AK3535" s="72">
        <f t="array" aca="1" ref="AK3535" ca="1">SUMPRODUCT(AF3536:AJ3536, EXP(-$E$3*$AF$2:$AJ$2))</f>
        <v>92148.519674651194</v>
      </c>
      <c r="AL3535" s="70">
        <f ca="1">MAX(AC3536 - $D$11, 0) * EXP(-$E$2*$E$3)</f>
        <v>60.976186488965624</v>
      </c>
    </row>
    <row r="3536" spans="6:38" ht="14.55" customHeight="1" x14ac:dyDescent="0.3">
      <c r="F3536" s="79"/>
      <c r="G3536" s="3">
        <v>3534</v>
      </c>
      <c r="H3536" s="61">
        <v>1.7557417686909849</v>
      </c>
      <c r="I3536" s="61">
        <v>-1.2972470389259365</v>
      </c>
      <c r="J3536" s="61">
        <v>-7.5664901567036688E-2</v>
      </c>
      <c r="K3536" s="62">
        <v>0.78657292802508239</v>
      </c>
      <c r="L3536" s="60">
        <f t="array" ref="L3536:O3536">TRANSPOSE(MMULT(Option!$B$25:$E$28, TRANSPOSE(H3536:K3536)))</f>
        <v>1.7557417686909849</v>
      </c>
      <c r="M3536" s="60">
        <v>-0.48664984271069178</v>
      </c>
      <c r="N3536" s="60">
        <v>0.29614044847420334</v>
      </c>
      <c r="O3536" s="60">
        <v>1.0214102299163641</v>
      </c>
      <c r="P3536" s="56" t="str">
        <f t="shared" si="4454"/>
        <v>707/4</v>
      </c>
      <c r="R3536" s="80"/>
      <c r="S3536" s="3" t="s">
        <v>29</v>
      </c>
      <c r="T3536" s="60">
        <f ca="1"/>
        <v>0.13813536540504273</v>
      </c>
      <c r="U3536" s="60">
        <f ca="1"/>
        <v>0.33217285294223942</v>
      </c>
      <c r="V3536" s="60">
        <f ca="1"/>
        <v>1.0119304737207711</v>
      </c>
      <c r="W3536" s="60">
        <f ca="1"/>
        <v>1.0444226691580445</v>
      </c>
      <c r="X3536" s="60">
        <f ca="1"/>
        <v>-0.68243087485206977</v>
      </c>
      <c r="Y3536" s="52">
        <f ca="1">$B$12 * EXP(($E$3 - $C$12^2/2) * Y$2 + $C$12*SQRT(Y$2)*T3536)</f>
        <v>104.75358636696319</v>
      </c>
      <c r="Z3536" s="52">
        <f ca="1">Y3536 * EXP(($E$3 - $C$12^2/2) * (Z$2-Y$2) + $C$12*SQRT(Z$2-Y$2)*U3536)</f>
        <v>116.3104200126063</v>
      </c>
      <c r="AA3536" s="52">
        <f ca="1">Z3536 * EXP(($E$3 - $C$12^2/2) * (AA$2-Z$2) + $C$12*SQRT(AA$2-Z$2)*V3536)</f>
        <v>158.35538725742643</v>
      </c>
      <c r="AB3536" s="52">
        <f ca="1">AA3536 * EXP(($E$3 - $C$12^2/2) * (AB$2-AA$2) + $C$12*SQRT(AB$2-AA$2)*W3536)</f>
        <v>217.71102158431438</v>
      </c>
      <c r="AC3536" s="52">
        <f ca="1">AB3536 * EXP(($E$3 - $C$12^2/2) * (AC$2-AB$2) + $C$12*SQRT(AC$2-AB$2)*X3536)</f>
        <v>178.29497326452352</v>
      </c>
      <c r="AD3536" s="47"/>
      <c r="AE3536" s="3" t="s">
        <v>47</v>
      </c>
      <c r="AF3536" s="64">
        <f t="shared" ref="AF3536" ca="1" si="4470">($B$5*AF3538 + (1 + $B$6)*AF3537)*$B$2</f>
        <v>15000</v>
      </c>
      <c r="AG3536" s="64">
        <f t="shared" ref="AG3536" ca="1" si="4471">($B$5*AG3538 + (1 + $B$6)*AG3537)*$B$2</f>
        <v>0</v>
      </c>
      <c r="AH3536" s="64">
        <f t="shared" ref="AH3536" ca="1" si="4472">($B$5*AH3538 + (1 + $B$6)*AH3537)*$B$2</f>
        <v>0</v>
      </c>
      <c r="AI3536" s="64">
        <f t="shared" ref="AI3536" ca="1" si="4473">($B$5*AI3538 + (1 + $B$6)*AI3537)*$B$2</f>
        <v>0</v>
      </c>
      <c r="AJ3536" s="64" cm="1">
        <f t="array" aca="1" ref="AJ3536" ca="1">($B$5*AJ3538 + (1 + $B$6)*AJ3537 + AND(NOT(AF3537:AJ3537)))*$B$2</f>
        <v>100000</v>
      </c>
      <c r="AK3536" s="73"/>
      <c r="AL3536" s="70"/>
    </row>
    <row r="3537" spans="6:38" ht="14.55" customHeight="1" x14ac:dyDescent="0.3">
      <c r="F3537" s="79"/>
      <c r="G3537" s="3">
        <v>3535</v>
      </c>
      <c r="H3537" s="61">
        <v>0.711264837540874</v>
      </c>
      <c r="I3537" s="61">
        <v>-0.54160255898336829</v>
      </c>
      <c r="J3537" s="61">
        <v>1.2954223847763993</v>
      </c>
      <c r="K3537" s="62">
        <v>-0.34670596848093937</v>
      </c>
      <c r="L3537" s="60">
        <f t="array" ref="L3537:O3537">TRANSPOSE(MMULT(Option!$B$25:$E$28, TRANSPOSE(H3537:K3537)))</f>
        <v>0.711264837540874</v>
      </c>
      <c r="M3537" s="60">
        <v>-0.21188100960826439</v>
      </c>
      <c r="N3537" s="60">
        <v>1.2804636135172371</v>
      </c>
      <c r="O3537" s="60">
        <v>9.8620400218920989E-2</v>
      </c>
      <c r="P3537" s="56" t="str">
        <f t="shared" si="4454"/>
        <v>707/5</v>
      </c>
      <c r="R3537" s="80"/>
      <c r="S3537" s="3" t="s">
        <v>31</v>
      </c>
      <c r="T3537" s="60">
        <f ca="1"/>
        <v>1.1596511518968857</v>
      </c>
      <c r="U3537" s="60">
        <f ca="1"/>
        <v>2.6379065024750126E-2</v>
      </c>
      <c r="V3537" s="60">
        <f ca="1"/>
        <v>-0.46637593450884152</v>
      </c>
      <c r="W3537" s="60">
        <f ca="1"/>
        <v>1.2755799601174409</v>
      </c>
      <c r="X3537" s="60">
        <f ca="1"/>
        <v>-0.18407042641461852</v>
      </c>
      <c r="Y3537" s="52">
        <f ca="1">$B$13 * EXP(($E$3 - $C$13^2/2) * Y$2 + $C$13*SQRT(Y$2)*T3537)</f>
        <v>142.31821933170357</v>
      </c>
      <c r="Z3537" s="52">
        <f ca="1">Y3537 * EXP(($E$3 - $C$13^2/2) * (Z$2-Y$2) + $C$13*SQRT(Z$2-Y$2)*U3537)</f>
        <v>144.16799493229482</v>
      </c>
      <c r="AA3537" s="52">
        <f ca="1">Z3537 * EXP(($E$3 - $C$13^2/2) * (AA$2-Z$2) + $C$13*SQRT(AA$2-Z$2)*V3537)</f>
        <v>125.97285795761168</v>
      </c>
      <c r="AB3537" s="52">
        <f ca="1">AA3537 * EXP(($E$3 - $C$13^2/2) * (AB$2-AA$2) + $C$13*SQRT(AB$2-AA$2)*W3537)</f>
        <v>185.62721808168263</v>
      </c>
      <c r="AC3537" s="52">
        <f ca="1">AB3537 * EXP(($E$3 - $C$13^2/2) * (AC$2-AB$2) + $C$13*SQRT(AC$2-AB$2)*X3537)</f>
        <v>176.53503068620634</v>
      </c>
      <c r="AD3537" s="47"/>
      <c r="AE3537" s="3" t="s">
        <v>46</v>
      </c>
      <c r="AF3537" s="52" t="b">
        <f t="shared" ref="AF3537" ca="1" si="4474">AF3535 &gt;= $B$4</f>
        <v>0</v>
      </c>
      <c r="AG3537" s="52" t="b">
        <f t="array" aca="1" ref="AG3537" ca="1">AND(AG3535 &gt;= $B$4, NOT(OR($AF3537:AF3537)))</f>
        <v>0</v>
      </c>
      <c r="AH3537" s="52" t="b">
        <f t="array" aca="1" ref="AH3537" ca="1">AND(AH3535 &gt;= $B$4, NOT(OR($AF3537:AG3537)))</f>
        <v>0</v>
      </c>
      <c r="AI3537" s="52" t="b">
        <f t="array" aca="1" ref="AI3537" ca="1">AND(AI3535 &gt;= $B$4, NOT(OR($AF3537:AH3537)))</f>
        <v>0</v>
      </c>
      <c r="AJ3537" s="52" t="b">
        <f t="array" aca="1" ref="AJ3537" ca="1">AND(AJ3535 &gt;= $B$4, NOT(OR($AF3537:AI3537)))</f>
        <v>0</v>
      </c>
      <c r="AK3537" s="73"/>
      <c r="AL3537" s="70"/>
    </row>
    <row r="3538" spans="6:38" ht="14.55" customHeight="1" x14ac:dyDescent="0.3">
      <c r="F3538" s="79"/>
      <c r="G3538" s="3">
        <v>3536</v>
      </c>
      <c r="H3538" s="61">
        <v>-0.68240613153170171</v>
      </c>
      <c r="I3538" s="61">
        <v>0.36492266607522006</v>
      </c>
      <c r="J3538" s="61">
        <v>-1.8071748164948251</v>
      </c>
      <c r="K3538" s="62">
        <v>-0.75459191337795262</v>
      </c>
      <c r="L3538" s="60">
        <f t="array" ref="L3538:O3538">TRANSPOSE(MMULT(Option!$B$25:$E$28, TRANSPOSE(H3538:K3538)))</f>
        <v>-0.68240613153170171</v>
      </c>
      <c r="M3538" s="60">
        <v>6.1494695406277167E-2</v>
      </c>
      <c r="N3538" s="60">
        <v>-1.7646630991876537</v>
      </c>
      <c r="O3538" s="60">
        <v>-1.1763215831353329</v>
      </c>
      <c r="P3538" s="56" t="str">
        <f t="shared" si="4454"/>
        <v>708/1</v>
      </c>
      <c r="R3538" s="80"/>
      <c r="S3538" s="3" t="s">
        <v>30</v>
      </c>
      <c r="T3538" s="60">
        <f ca="1"/>
        <v>-0.41903427786541236</v>
      </c>
      <c r="U3538" s="60">
        <f ca="1"/>
        <v>-1.0189941700100433</v>
      </c>
      <c r="V3538" s="60">
        <f ca="1"/>
        <v>-1.0591151387053028</v>
      </c>
      <c r="W3538" s="60">
        <f ca="1"/>
        <v>0.52137946774586774</v>
      </c>
      <c r="X3538" s="60">
        <f ca="1"/>
        <v>0.47486193225372408</v>
      </c>
      <c r="Y3538" s="52">
        <f ca="1">$B$14 * EXP(($E$3 - $C$14^2/2) * Y$2 + $C$14*SQRT(Y$2)*T3538)</f>
        <v>88.629069556345385</v>
      </c>
      <c r="Z3538" s="52">
        <f ca="1">Y3538 * EXP(($E$3 - $C$14^2/2) * (Z$2-Y$2) + $C$14*SQRT(Z$2-Y$2)*U3538)</f>
        <v>65.612199826585325</v>
      </c>
      <c r="AA3538" s="52">
        <f ca="1">Z3538 * EXP(($E$3 - $C$14^2/2) * (AA$2-Z$2) + $C$14*SQRT(AA$2-Z$2)*V3538)</f>
        <v>47.991653482841137</v>
      </c>
      <c r="AB3538" s="52">
        <f ca="1">AA3538 * EXP(($E$3 - $C$14^2/2) * (AB$2-AA$2) + $C$14*SQRT(AB$2-AA$2)*W3538)</f>
        <v>56.398409081854219</v>
      </c>
      <c r="AC3538" s="52">
        <f ca="1">AB3538 * EXP(($E$3 - $C$14^2/2) * (AC$2-AB$2) + $C$14*SQRT(AC$2-AB$2)*X3538)</f>
        <v>65.359286237533283</v>
      </c>
      <c r="AD3538" s="47"/>
      <c r="AE3538" s="3" t="s">
        <v>68</v>
      </c>
      <c r="AF3538" s="52" t="b">
        <f ca="1">AND(AF3535&gt;$B$3, NOT(OR($AF3537:AF3537)))</f>
        <v>1</v>
      </c>
      <c r="AG3538" s="52" t="b">
        <f ca="1">AND(AG3535&gt;$B$3, NOT(OR($AF3537:AG3537)))</f>
        <v>0</v>
      </c>
      <c r="AH3538" s="52" t="b">
        <f ca="1">AND(AH3535&gt;$B$3, NOT(OR($AF3537:AH3537)))</f>
        <v>0</v>
      </c>
      <c r="AI3538" s="52" t="b">
        <f ca="1">AND(AI3535&gt;$B$3, NOT(OR($AF3537:AI3537)))</f>
        <v>0</v>
      </c>
      <c r="AJ3538" s="52" t="b">
        <f ca="1">AND(AJ3535&gt;$B$3, NOT(OR($AF3537:AJ3537)))</f>
        <v>0</v>
      </c>
      <c r="AK3538" s="74"/>
      <c r="AL3538" s="70"/>
    </row>
    <row r="3539" spans="6:38" ht="14.55" customHeight="1" x14ac:dyDescent="0.3">
      <c r="F3539" s="79"/>
      <c r="G3539" s="3">
        <v>3537</v>
      </c>
      <c r="H3539" s="61">
        <v>1.2535191640915415</v>
      </c>
      <c r="I3539" s="61">
        <v>-1.085626050395899</v>
      </c>
      <c r="J3539" s="61">
        <v>-1.352442707316206</v>
      </c>
      <c r="K3539" s="62">
        <v>-2.6738896424286337E-2</v>
      </c>
      <c r="L3539" s="60">
        <f t="array" ref="L3539:O3539">TRANSPOSE(MMULT(Option!$B$25:$E$28, TRANSPOSE(H3539:K3539)))</f>
        <v>1.2535191640915415</v>
      </c>
      <c r="M3539" s="60">
        <v>-0.49358504483441346</v>
      </c>
      <c r="N3539" s="60">
        <v>-0.9707400089822722</v>
      </c>
      <c r="O3539" s="60">
        <v>-6.9743576170040567E-2</v>
      </c>
      <c r="P3539" s="56" t="str">
        <f t="shared" si="4454"/>
        <v>708/2</v>
      </c>
      <c r="R3539" s="80">
        <v>885</v>
      </c>
      <c r="S3539" s="3" t="s">
        <v>28</v>
      </c>
      <c r="T3539" s="60">
        <f t="array" aca="1" ref="T3539:T3542" ca="1">TRANSPOSE(OFFSET($L$3, MATCH($R3539 &amp; "/" &amp; T$2, $P$3:$P$5002, 0) - 1, 0, 1, $E$1))</f>
        <v>-0.4539309935738155</v>
      </c>
      <c r="U3539" s="60">
        <f t="array" aca="1" ref="U3539:U3542" ca="1">TRANSPOSE(OFFSET($L$3, MATCH($R3539 &amp; "/" &amp; U$2, $P$3:$P$5002, 0) - 1, 0, 1, $E$1))</f>
        <v>0.26931029886302116</v>
      </c>
      <c r="V3539" s="60">
        <f t="array" aca="1" ref="V3539:V3542" ca="1">TRANSPOSE(OFFSET($L$3, MATCH($R3539 &amp; "/" &amp; V$2, $P$3:$P$5002, 0) - 1, 0, 1, $E$1))</f>
        <v>-0.67703684382407114</v>
      </c>
      <c r="W3539" s="60">
        <f t="array" aca="1" ref="W3539:W3542" ca="1">TRANSPOSE(OFFSET($L$3, MATCH($R3539 &amp; "/" &amp; W$2, $P$3:$P$5002, 0) - 1, 0, 1, $E$1))</f>
        <v>-0.22938440215011471</v>
      </c>
      <c r="X3539" s="60">
        <f t="array" aca="1" ref="X3539:X3542" ca="1">TRANSPOSE(OFFSET($L$3, MATCH($R3539 &amp; "/" &amp; X$2, $P$3:$P$5002, 0) - 1, 0, 1, $E$1))</f>
        <v>1.8493559393965033</v>
      </c>
      <c r="Y3539" s="52">
        <f ca="1">$B$11 * EXP(($E$3 - $C$11^2/2) * Y$2 + $C$11*SQRT(Y$2)*T3539)</f>
        <v>87.706050503471175</v>
      </c>
      <c r="Z3539" s="52">
        <f ca="1">Y3539 * EXP(($E$3 - $C$11^2/2) * (Z$2-Y$2) + $C$11*SQRT(Z$2-Y$2)*U3539)</f>
        <v>95.562833885023252</v>
      </c>
      <c r="AA3539" s="52">
        <f ca="1">Z3539 * EXP(($E$3 - $C$11^2/2) * (AA$2-Z$2) + $C$11*SQRT(AA$2-Z$2)*V3539)</f>
        <v>78.388162264176415</v>
      </c>
      <c r="AB3539" s="52">
        <f ca="1">AA3539 * EXP(($E$3 - $C$11^2/2) * (AB$2-AA$2) + $C$11*SQRT(AB$2-AA$2)*W3539)</f>
        <v>73.542068555554465</v>
      </c>
      <c r="AC3539" s="52">
        <f ca="1">AB3539 * EXP(($E$3 - $C$11^2/2) * (AC$2-AB$2) + $C$11*SQRT(AC$2-AB$2)*X3539)</f>
        <v>128.72320296897982</v>
      </c>
      <c r="AD3539" s="47"/>
      <c r="AE3539" s="3" t="s">
        <v>69</v>
      </c>
      <c r="AF3539" s="20" cm="1">
        <f t="array" aca="1" ref="AF3539" ca="1">MIN(Y3539:Y3542 / $D$11:$D$14)</f>
        <v>0.70926702883477799</v>
      </c>
      <c r="AG3539" s="20" cm="1">
        <f t="array" aca="1" ref="AG3539" ca="1">MIN(Z3539:Z3542 / $D$11:$D$14)</f>
        <v>0.70716645096935071</v>
      </c>
      <c r="AH3539" s="20" cm="1">
        <f t="array" aca="1" ref="AH3539" ca="1">MIN(AA3539:AA3542 / $D$11:$D$14)</f>
        <v>0.57898359026916746</v>
      </c>
      <c r="AI3539" s="20" cm="1">
        <f t="array" aca="1" ref="AI3539" ca="1">MIN(AB3539:AB3542 / $D$11:$D$14)</f>
        <v>0.73542068555554463</v>
      </c>
      <c r="AJ3539" s="20" cm="1">
        <f t="array" aca="1" ref="AJ3539" ca="1">MIN(AC3539:AC3542 / $D$11:$D$14)</f>
        <v>0.68375614010720431</v>
      </c>
      <c r="AK3539" s="72">
        <f t="array" aca="1" ref="AK3539" ca="1">SUMPRODUCT(AF3540:AJ3540, EXP(-$E$3*$AF$2:$AJ$2))</f>
        <v>77880.078307140488</v>
      </c>
      <c r="AL3539" s="70">
        <f ca="1">MAX(AC3540 - $D$11, 0) * EXP(-$E$2*$E$3)</f>
        <v>16.494220728764692</v>
      </c>
    </row>
    <row r="3540" spans="6:38" ht="14.55" customHeight="1" x14ac:dyDescent="0.3">
      <c r="F3540" s="79"/>
      <c r="G3540" s="3">
        <v>3538</v>
      </c>
      <c r="H3540" s="61">
        <v>0.36185154938305325</v>
      </c>
      <c r="I3540" s="61">
        <v>0.44696072057946284</v>
      </c>
      <c r="J3540" s="61">
        <v>0.19804037978398187</v>
      </c>
      <c r="K3540" s="62">
        <v>-0.12974556724197067</v>
      </c>
      <c r="L3540" s="60">
        <f t="array" ref="L3540:O3540">TRANSPOSE(MMULT(Option!$B$25:$E$28, TRANSPOSE(H3540:K3540)))</f>
        <v>0.36185154938305325</v>
      </c>
      <c r="M3540" s="60">
        <v>0.55438688669870029</v>
      </c>
      <c r="N3540" s="60">
        <v>0.43572326927922123</v>
      </c>
      <c r="O3540" s="60">
        <v>0.18932846870639786</v>
      </c>
      <c r="P3540" s="56" t="str">
        <f t="shared" si="4454"/>
        <v>708/3</v>
      </c>
      <c r="R3540" s="80"/>
      <c r="S3540" s="3" t="s">
        <v>29</v>
      </c>
      <c r="T3540" s="60">
        <f ca="1"/>
        <v>-1.1617439864825856</v>
      </c>
      <c r="U3540" s="60">
        <f ca="1"/>
        <v>0.55210114444919967</v>
      </c>
      <c r="V3540" s="60">
        <f ca="1"/>
        <v>0.24370055845817262</v>
      </c>
      <c r="W3540" s="60">
        <f ca="1"/>
        <v>0.14060480410505571</v>
      </c>
      <c r="X3540" s="60">
        <f ca="1"/>
        <v>0.78233279320147875</v>
      </c>
      <c r="Y3540" s="52">
        <f ca="1">$B$12 * EXP(($E$3 - $C$12^2/2) * Y$2 + $C$12*SQRT(Y$2)*T3540)</f>
        <v>70.926702883477802</v>
      </c>
      <c r="Z3540" s="52">
        <f ca="1">Y3540 * EXP(($E$3 - $C$12^2/2) * (Z$2-Y$2) + $C$12*SQRT(Z$2-Y$2)*U3540)</f>
        <v>84.122774537321078</v>
      </c>
      <c r="AA3540" s="52">
        <f ca="1">Z3540 * EXP(($E$3 - $C$12^2/2) * (AA$2-Z$2) + $C$12*SQRT(AA$2-Z$2)*V3540)</f>
        <v>90.957057625597542</v>
      </c>
      <c r="AB3540" s="52">
        <f ca="1">AA3540 * EXP(($E$3 - $C$12^2/2) * (AB$2-AA$2) + $C$12*SQRT(AB$2-AA$2)*W3540)</f>
        <v>95.351393083270281</v>
      </c>
      <c r="AC3540" s="52">
        <f ca="1">AB3540 * EXP(($E$3 - $C$12^2/2) * (AC$2-AB$2) + $C$12*SQRT(AC$2-AB$2)*X3540)</f>
        <v>121.17899864419167</v>
      </c>
      <c r="AD3540" s="47"/>
      <c r="AE3540" s="3" t="s">
        <v>47</v>
      </c>
      <c r="AF3540" s="64">
        <f t="shared" ref="AF3540" ca="1" si="4475">($B$5*AF3542 + (1 + $B$6)*AF3541)*$B$2</f>
        <v>0</v>
      </c>
      <c r="AG3540" s="64">
        <f t="shared" ref="AG3540" ca="1" si="4476">($B$5*AG3542 + (1 + $B$6)*AG3541)*$B$2</f>
        <v>0</v>
      </c>
      <c r="AH3540" s="64">
        <f t="shared" ref="AH3540" ca="1" si="4477">($B$5*AH3542 + (1 + $B$6)*AH3541)*$B$2</f>
        <v>0</v>
      </c>
      <c r="AI3540" s="64">
        <f t="shared" ref="AI3540" ca="1" si="4478">($B$5*AI3542 + (1 + $B$6)*AI3541)*$B$2</f>
        <v>0</v>
      </c>
      <c r="AJ3540" s="64" cm="1">
        <f t="array" aca="1" ref="AJ3540" ca="1">($B$5*AJ3542 + (1 + $B$6)*AJ3541 + AND(NOT(AF3541:AJ3541)))*$B$2</f>
        <v>100000</v>
      </c>
      <c r="AK3540" s="73"/>
      <c r="AL3540" s="70"/>
    </row>
    <row r="3541" spans="6:38" ht="14.55" customHeight="1" x14ac:dyDescent="0.3">
      <c r="F3541" s="79"/>
      <c r="G3541" s="3">
        <v>3539</v>
      </c>
      <c r="H3541" s="61">
        <v>1.5345672524540439</v>
      </c>
      <c r="I3541" s="61">
        <v>0.56364291304896441</v>
      </c>
      <c r="J3541" s="61">
        <v>-0.18485200990365025</v>
      </c>
      <c r="K3541" s="62">
        <v>1.3468230646407089</v>
      </c>
      <c r="L3541" s="60">
        <f t="array" ref="L3541:O3541">TRANSPOSE(MMULT(Option!$B$25:$E$28, TRANSPOSE(H3541:K3541)))</f>
        <v>1.5345672524540439</v>
      </c>
      <c r="M3541" s="60">
        <v>1.1304141637760761</v>
      </c>
      <c r="N3541" s="60">
        <v>0.59906588082534451</v>
      </c>
      <c r="O3541" s="60">
        <v>1.8786942109647995</v>
      </c>
      <c r="P3541" s="56" t="str">
        <f t="shared" si="4454"/>
        <v>708/4</v>
      </c>
      <c r="R3541" s="80"/>
      <c r="S3541" s="3" t="s">
        <v>31</v>
      </c>
      <c r="T3541" s="60">
        <f ca="1"/>
        <v>-0.79254525694878442</v>
      </c>
      <c r="U3541" s="60">
        <f ca="1"/>
        <v>-0.39575210313171982</v>
      </c>
      <c r="V3541" s="60">
        <f ca="1"/>
        <v>-0.6833064509688237</v>
      </c>
      <c r="W3541" s="60">
        <f ca="1"/>
        <v>1.0928679012193414</v>
      </c>
      <c r="X3541" s="60">
        <f ca="1"/>
        <v>-0.57177724096723737</v>
      </c>
      <c r="Y3541" s="52">
        <f ca="1">$B$13 * EXP(($E$3 - $C$13^2/2) * Y$2 + $C$13*SQRT(Y$2)*T3541)</f>
        <v>79.234087892235479</v>
      </c>
      <c r="Z3541" s="52">
        <f ca="1">Y3541 * EXP(($E$3 - $C$13^2/2) * (Z$2-Y$2) + $C$13*SQRT(Z$2-Y$2)*U3541)</f>
        <v>70.716645096935068</v>
      </c>
      <c r="AA3541" s="52">
        <f ca="1">Z3541 * EXP(($E$3 - $C$13^2/2) * (AA$2-Z$2) + $C$13*SQRT(AA$2-Z$2)*V3541)</f>
        <v>57.898359026916751</v>
      </c>
      <c r="AB3541" s="52">
        <f ca="1">AA3541 * EXP(($E$3 - $C$13^2/2) * (AB$2-AA$2) + $C$13*SQRT(AB$2-AA$2)*W3541)</f>
        <v>80.765461143086554</v>
      </c>
      <c r="AC3541" s="52">
        <f ca="1">AB3541 * EXP(($E$3 - $C$13^2/2) * (AC$2-AB$2) + $C$13*SQRT(AC$2-AB$2)*X3541)</f>
        <v>68.375614010720426</v>
      </c>
      <c r="AD3541" s="47"/>
      <c r="AE3541" s="3" t="s">
        <v>46</v>
      </c>
      <c r="AF3541" s="52" t="b">
        <f t="shared" ref="AF3541" ca="1" si="4479">AF3539 &gt;= $B$4</f>
        <v>0</v>
      </c>
      <c r="AG3541" s="52" t="b">
        <f t="array" aca="1" ref="AG3541" ca="1">AND(AG3539 &gt;= $B$4, NOT(OR($AF3541:AF3541)))</f>
        <v>0</v>
      </c>
      <c r="AH3541" s="52" t="b">
        <f t="array" aca="1" ref="AH3541" ca="1">AND(AH3539 &gt;= $B$4, NOT(OR($AF3541:AG3541)))</f>
        <v>0</v>
      </c>
      <c r="AI3541" s="52" t="b">
        <f t="array" aca="1" ref="AI3541" ca="1">AND(AI3539 &gt;= $B$4, NOT(OR($AF3541:AH3541)))</f>
        <v>0</v>
      </c>
      <c r="AJ3541" s="52" t="b">
        <f t="array" aca="1" ref="AJ3541" ca="1">AND(AJ3539 &gt;= $B$4, NOT(OR($AF3541:AI3541)))</f>
        <v>0</v>
      </c>
      <c r="AK3541" s="73"/>
      <c r="AL3541" s="70"/>
    </row>
    <row r="3542" spans="6:38" ht="14.55" customHeight="1" x14ac:dyDescent="0.3">
      <c r="F3542" s="79"/>
      <c r="G3542" s="3">
        <v>3540</v>
      </c>
      <c r="H3542" s="61">
        <v>2.1099809660991777</v>
      </c>
      <c r="I3542" s="61">
        <v>0.34933650571923114</v>
      </c>
      <c r="J3542" s="61">
        <v>-0.168858347039091</v>
      </c>
      <c r="K3542" s="62">
        <v>-1.1549049588928808</v>
      </c>
      <c r="L3542" s="60">
        <f t="array" ref="L3542:O3542">TRANSPOSE(MMULT(Option!$B$25:$E$28, TRANSPOSE(H3542:K3542)))</f>
        <v>2.1099809660991777</v>
      </c>
      <c r="M3542" s="60">
        <v>1.1641645825336213</v>
      </c>
      <c r="N3542" s="60">
        <v>0.78716017087815249</v>
      </c>
      <c r="O3542" s="60">
        <v>-8.6489138101971341E-2</v>
      </c>
      <c r="P3542" s="56" t="str">
        <f t="shared" si="4454"/>
        <v>708/5</v>
      </c>
      <c r="R3542" s="80"/>
      <c r="S3542" s="3" t="s">
        <v>30</v>
      </c>
      <c r="T3542" s="60">
        <f ca="1"/>
        <v>0.65851482402831341</v>
      </c>
      <c r="U3542" s="60">
        <f ca="1"/>
        <v>-0.17273140135674142</v>
      </c>
      <c r="V3542" s="60">
        <f ca="1"/>
        <v>0.44288570728635906</v>
      </c>
      <c r="W3542" s="60">
        <f ca="1"/>
        <v>0.15812038676743728</v>
      </c>
      <c r="X3542" s="60">
        <f ca="1"/>
        <v>1.1413131829752567</v>
      </c>
      <c r="Y3542" s="52">
        <f ca="1">$B$14 * EXP(($E$3 - $C$14^2/2) * Y$2 + $C$14*SQRT(Y$2)*T3542)</f>
        <v>122.452675537045</v>
      </c>
      <c r="Z3542" s="52">
        <f ca="1">Y3542 * EXP(($E$3 - $C$14^2/2) * (Z$2-Y$2) + $C$14*SQRT(Z$2-Y$2)*U3542)</f>
        <v>116.85165365007977</v>
      </c>
      <c r="AA3542" s="52">
        <f ca="1">Z3542 * EXP(($E$3 - $C$14^2/2) * (AA$2-Z$2) + $C$14*SQRT(AA$2-Z$2)*V3542)</f>
        <v>134.12482885990977</v>
      </c>
      <c r="AB3542" s="52">
        <f ca="1">AA3542 * EXP(($E$3 - $C$14^2/2) * (AB$2-AA$2) + $C$14*SQRT(AB$2-AA$2)*W3542)</f>
        <v>141.34547077558926</v>
      </c>
      <c r="AC3542" s="52">
        <f ca="1">AB3542 * EXP(($E$3 - $C$14^2/2) * (AC$2-AB$2) + $C$14*SQRT(AC$2-AB$2)*X3542)</f>
        <v>200.0567339153699</v>
      </c>
      <c r="AD3542" s="47"/>
      <c r="AE3542" s="3" t="s">
        <v>68</v>
      </c>
      <c r="AF3542" s="52" t="b">
        <f ca="1">AND(AF3539&gt;$B$3, NOT(OR($AF3541:AF3541)))</f>
        <v>0</v>
      </c>
      <c r="AG3542" s="52" t="b">
        <f ca="1">AND(AG3539&gt;$B$3, NOT(OR($AF3541:AG3541)))</f>
        <v>0</v>
      </c>
      <c r="AH3542" s="52" t="b">
        <f ca="1">AND(AH3539&gt;$B$3, NOT(OR($AF3541:AH3541)))</f>
        <v>0</v>
      </c>
      <c r="AI3542" s="52" t="b">
        <f ca="1">AND(AI3539&gt;$B$3, NOT(OR($AF3541:AI3541)))</f>
        <v>0</v>
      </c>
      <c r="AJ3542" s="52" t="b">
        <f ca="1">AND(AJ3539&gt;$B$3, NOT(OR($AF3541:AJ3541)))</f>
        <v>0</v>
      </c>
      <c r="AK3542" s="74"/>
      <c r="AL3542" s="70"/>
    </row>
    <row r="3543" spans="6:38" ht="14.55" customHeight="1" x14ac:dyDescent="0.3">
      <c r="F3543" s="79"/>
      <c r="G3543" s="3">
        <v>3541</v>
      </c>
      <c r="H3543" s="61">
        <v>0.6004909401070635</v>
      </c>
      <c r="I3543" s="61">
        <v>-0.19317938347196104</v>
      </c>
      <c r="J3543" s="61">
        <v>-0.28573922105205612</v>
      </c>
      <c r="K3543" s="62">
        <v>1.2359588149655962</v>
      </c>
      <c r="L3543" s="60">
        <f t="array" ref="L3543:O3543">TRANSPOSE(MMULT(Option!$B$25:$E$28, TRANSPOSE(H3543:K3543)))</f>
        <v>0.6004909401070635</v>
      </c>
      <c r="M3543" s="60">
        <v>6.3144546549792901E-2</v>
      </c>
      <c r="N3543" s="60">
        <v>-6.1357494957246628E-2</v>
      </c>
      <c r="O3543" s="60">
        <v>1.1922514494366525</v>
      </c>
      <c r="P3543" s="56" t="str">
        <f t="shared" si="4454"/>
        <v>709/1</v>
      </c>
      <c r="R3543" s="80">
        <v>886</v>
      </c>
      <c r="S3543" s="3" t="s">
        <v>28</v>
      </c>
      <c r="T3543" s="60">
        <f t="array" aca="1" ref="T3543:T3546" ca="1">TRANSPOSE(OFFSET($L$3, MATCH($R3543 &amp; "/" &amp; T$2, $P$3:$P$5002, 0) - 1, 0, 1, $E$1))</f>
        <v>0.31685264231560634</v>
      </c>
      <c r="U3543" s="60">
        <f t="array" aca="1" ref="U3543:U3546" ca="1">TRANSPOSE(OFFSET($L$3, MATCH($R3543 &amp; "/" &amp; U$2, $P$3:$P$5002, 0) - 1, 0, 1, $E$1))</f>
        <v>-0.61417077816872934</v>
      </c>
      <c r="V3543" s="60">
        <f t="array" aca="1" ref="V3543:V3546" ca="1">TRANSPOSE(OFFSET($L$3, MATCH($R3543 &amp; "/" &amp; V$2, $P$3:$P$5002, 0) - 1, 0, 1, $E$1))</f>
        <v>0.85544722230267067</v>
      </c>
      <c r="W3543" s="60">
        <f t="array" aca="1" ref="W3543:W3546" ca="1">TRANSPOSE(OFFSET($L$3, MATCH($R3543 &amp; "/" &amp; W$2, $P$3:$P$5002, 0) - 1, 0, 1, $E$1))</f>
        <v>0.24213393483517054</v>
      </c>
      <c r="X3543" s="60">
        <f t="array" aca="1" ref="X3543:X3546" ca="1">TRANSPOSE(OFFSET($L$3, MATCH($R3543 &amp; "/" &amp; X$2, $P$3:$P$5002, 0) - 1, 0, 1, $E$1))</f>
        <v>0.27576030060668039</v>
      </c>
      <c r="Y3543" s="52">
        <f ca="1">$B$11 * EXP(($E$3 - $C$11^2/2) * Y$2 + $C$11*SQRT(Y$2)*T3543)</f>
        <v>110.52325802593847</v>
      </c>
      <c r="Z3543" s="52">
        <f ca="1">Y3543 * EXP(($E$3 - $C$11^2/2) * (Z$2-Y$2) + $C$11*SQRT(Z$2-Y$2)*U3543)</f>
        <v>92.385934703040533</v>
      </c>
      <c r="AA3543" s="52">
        <f ca="1">Z3543 * EXP(($E$3 - $C$11^2/2) * (AA$2-Z$2) + $C$11*SQRT(AA$2-Z$2)*V3543)</f>
        <v>120.01406112065777</v>
      </c>
      <c r="AB3543" s="52">
        <f ca="1">AA3543 * EXP(($E$3 - $C$11^2/2) * (AB$2-AA$2) + $C$11*SQRT(AB$2-AA$2)*W3543)</f>
        <v>129.70324267686377</v>
      </c>
      <c r="AC3543" s="52">
        <f ca="1">AB3543 * EXP(($E$3 - $C$11^2/2) * (AC$2-AB$2) + $C$11*SQRT(AC$2-AB$2)*X3543)</f>
        <v>141.59589384303513</v>
      </c>
      <c r="AD3543" s="47"/>
      <c r="AE3543" s="3" t="s">
        <v>69</v>
      </c>
      <c r="AF3543" s="20" cm="1">
        <f t="array" aca="1" ref="AF3543" ca="1">MIN(Y3543:Y3546 / $D$11:$D$14)</f>
        <v>0.88622781761927416</v>
      </c>
      <c r="AG3543" s="20" cm="1">
        <f t="array" aca="1" ref="AG3543" ca="1">MIN(Z3543:Z3546 / $D$11:$D$14)</f>
        <v>0.58271891230816808</v>
      </c>
      <c r="AH3543" s="20" cm="1">
        <f t="array" aca="1" ref="AH3543" ca="1">MIN(AA3543:AA3546 / $D$11:$D$14)</f>
        <v>0.95069589069581273</v>
      </c>
      <c r="AI3543" s="20" cm="1">
        <f t="array" aca="1" ref="AI3543" ca="1">MIN(AB3543:AB3546 / $D$11:$D$14)</f>
        <v>1.0351584548662434</v>
      </c>
      <c r="AJ3543" s="20" cm="1">
        <f t="array" aca="1" ref="AJ3543" ca="1">MIN(AC3543:AC3546 / $D$11:$D$14)</f>
        <v>0.97981644727081918</v>
      </c>
      <c r="AK3543" s="72">
        <f t="array" aca="1" ref="AK3543" ca="1">SUMPRODUCT(AF3544:AJ3544, EXP(-$E$3*$AF$2:$AJ$2))</f>
        <v>129022.11236326785</v>
      </c>
      <c r="AL3543" s="70">
        <f ca="1">MAX(AC3544 - $D$11, 0) * EXP(-$E$2*$E$3)</f>
        <v>0</v>
      </c>
    </row>
    <row r="3544" spans="6:38" ht="14.55" customHeight="1" x14ac:dyDescent="0.3">
      <c r="F3544" s="79"/>
      <c r="G3544" s="3">
        <v>3542</v>
      </c>
      <c r="H3544" s="61">
        <v>-0.53929619904316872</v>
      </c>
      <c r="I3544" s="61">
        <v>-0.5775614091933905</v>
      </c>
      <c r="J3544" s="61">
        <v>0.87367543666256575</v>
      </c>
      <c r="K3544" s="62">
        <v>-1.1836663781630803</v>
      </c>
      <c r="L3544" s="60">
        <f t="array" ref="L3544:O3544">TRANSPOSE(MMULT(Option!$B$25:$E$28, TRANSPOSE(H3544:K3544)))</f>
        <v>-0.53929619904316872</v>
      </c>
      <c r="M3544" s="60">
        <v>-0.7450622548400827</v>
      </c>
      <c r="N3544" s="60">
        <v>0.40039837188274802</v>
      </c>
      <c r="O3544" s="60">
        <v>-1.2100669019812866</v>
      </c>
      <c r="P3544" s="56" t="str">
        <f t="shared" si="4454"/>
        <v>709/2</v>
      </c>
      <c r="R3544" s="80"/>
      <c r="S3544" s="3" t="s">
        <v>29</v>
      </c>
      <c r="T3544" s="60">
        <f ca="1"/>
        <v>0.50808098760535114</v>
      </c>
      <c r="U3544" s="60">
        <f ca="1"/>
        <v>-0.22739709126540597</v>
      </c>
      <c r="V3544" s="60">
        <f ca="1"/>
        <v>0.47174649248858924</v>
      </c>
      <c r="W3544" s="60">
        <f ca="1"/>
        <v>-0.70391535053391807</v>
      </c>
      <c r="X3544" s="60">
        <f ca="1"/>
        <v>-0.19981511683914266</v>
      </c>
      <c r="Y3544" s="52">
        <f ca="1">$B$12 * EXP(($E$3 - $C$12^2/2) * Y$2 + $C$12*SQRT(Y$2)*T3544)</f>
        <v>117.04921440198788</v>
      </c>
      <c r="Z3544" s="52">
        <f ca="1">Y3544 * EXP(($E$3 - $C$12^2/2) * (Z$2-Y$2) + $C$12*SQRT(Z$2-Y$2)*U3544)</f>
        <v>109.87851593371282</v>
      </c>
      <c r="AA3544" s="52">
        <f ca="1">Z3544 * EXP(($E$3 - $C$12^2/2) * (AA$2-Z$2) + $C$12*SQRT(AA$2-Z$2)*V3544)</f>
        <v>127.21763772285827</v>
      </c>
      <c r="AB3544" s="52">
        <f ca="1">AA3544 * EXP(($E$3 - $C$12^2/2) * (AB$2-AA$2) + $C$12*SQRT(AB$2-AA$2)*W3544)</f>
        <v>103.51584548662433</v>
      </c>
      <c r="AC3544" s="52">
        <f ca="1">AB3544 * EXP(($E$3 - $C$12^2/2) * (AC$2-AB$2) + $C$12*SQRT(AC$2-AB$2)*X3544)</f>
        <v>97.981644727081914</v>
      </c>
      <c r="AD3544" s="47"/>
      <c r="AE3544" s="3" t="s">
        <v>47</v>
      </c>
      <c r="AF3544" s="64">
        <f t="shared" ref="AF3544" ca="1" si="4480">($B$5*AF3546 + (1 + $B$6)*AF3545)*$B$2</f>
        <v>15000</v>
      </c>
      <c r="AG3544" s="64">
        <f t="shared" ref="AG3544" ca="1" si="4481">($B$5*AG3546 + (1 + $B$6)*AG3545)*$B$2</f>
        <v>0</v>
      </c>
      <c r="AH3544" s="64">
        <f t="shared" ref="AH3544" ca="1" si="4482">($B$5*AH3546 + (1 + $B$6)*AH3545)*$B$2</f>
        <v>15000</v>
      </c>
      <c r="AI3544" s="64">
        <f t="shared" ref="AI3544" ca="1" si="4483">($B$5*AI3546 + (1 + $B$6)*AI3545)*$B$2</f>
        <v>15000</v>
      </c>
      <c r="AJ3544" s="64" cm="1">
        <f t="array" aca="1" ref="AJ3544" ca="1">($B$5*AJ3546 + (1 + $B$6)*AJ3545 + AND(NOT(AF3545:AJ3545)))*$B$2</f>
        <v>114999.99999999999</v>
      </c>
      <c r="AK3544" s="73"/>
      <c r="AL3544" s="70"/>
    </row>
    <row r="3545" spans="6:38" ht="14.55" customHeight="1" x14ac:dyDescent="0.3">
      <c r="F3545" s="79"/>
      <c r="G3545" s="3">
        <v>3543</v>
      </c>
      <c r="H3545" s="61">
        <v>-1.1004665163366019</v>
      </c>
      <c r="I3545" s="61">
        <v>0.96149033670634021</v>
      </c>
      <c r="J3545" s="61">
        <v>-1.3152224552504006</v>
      </c>
      <c r="K3545" s="62">
        <v>1.988013695301748</v>
      </c>
      <c r="L3545" s="60">
        <f t="array" ref="L3545:O3545">TRANSPOSE(MMULT(Option!$B$25:$E$28, TRANSPOSE(H3545:K3545)))</f>
        <v>-1.1004665163366019</v>
      </c>
      <c r="M3545" s="60">
        <v>0.44103384305043553</v>
      </c>
      <c r="N3545" s="60">
        <v>-1.3435824562447924</v>
      </c>
      <c r="O3545" s="60">
        <v>1.2573187458190622</v>
      </c>
      <c r="P3545" s="56" t="str">
        <f t="shared" si="4454"/>
        <v>709/3</v>
      </c>
      <c r="R3545" s="80"/>
      <c r="S3545" s="3" t="s">
        <v>31</v>
      </c>
      <c r="T3545" s="60">
        <f ca="1"/>
        <v>0.7285987383360667</v>
      </c>
      <c r="U3545" s="60">
        <f ca="1"/>
        <v>-0.50870145444023396</v>
      </c>
      <c r="V3545" s="60">
        <f ca="1"/>
        <v>1.3546324464676451</v>
      </c>
      <c r="W3545" s="60">
        <f ca="1"/>
        <v>-0.30833531987397617</v>
      </c>
      <c r="X3545" s="60">
        <f ca="1"/>
        <v>0.40452543586975132</v>
      </c>
      <c r="Y3545" s="52">
        <f ca="1">$B$13 * EXP(($E$3 - $C$13^2/2) * Y$2 + $C$13*SQRT(Y$2)*T3545)</f>
        <v>125.05452065987947</v>
      </c>
      <c r="Z3545" s="52">
        <f ca="1">Y3545 * EXP(($E$3 - $C$13^2/2) * (Z$2-Y$2) + $C$13*SQRT(Z$2-Y$2)*U3545)</f>
        <v>107.8929326619897</v>
      </c>
      <c r="AA3545" s="52">
        <f ca="1">Z3545 * EXP(($E$3 - $C$13^2/2) * (AA$2-Z$2) + $C$13*SQRT(AA$2-Z$2)*V3545)</f>
        <v>162.80108287247288</v>
      </c>
      <c r="AB3545" s="52">
        <f ca="1">AA3545 * EXP(($E$3 - $C$13^2/2) * (AB$2-AA$2) + $C$13*SQRT(AB$2-AA$2)*W3545)</f>
        <v>149.161335558415</v>
      </c>
      <c r="AC3545" s="52">
        <f ca="1">AB3545 * EXP(($E$3 - $C$13^2/2) * (AC$2-AB$2) + $C$13*SQRT(AC$2-AB$2)*X3545)</f>
        <v>169.25156186372098</v>
      </c>
      <c r="AD3545" s="47"/>
      <c r="AE3545" s="3" t="s">
        <v>46</v>
      </c>
      <c r="AF3545" s="52" t="b">
        <f t="shared" ref="AF3545" ca="1" si="4484">AF3543 &gt;= $B$4</f>
        <v>0</v>
      </c>
      <c r="AG3545" s="52" t="b">
        <f t="array" aca="1" ref="AG3545" ca="1">AND(AG3543 &gt;= $B$4, NOT(OR($AF3545:AF3545)))</f>
        <v>0</v>
      </c>
      <c r="AH3545" s="52" t="b">
        <f t="array" aca="1" ref="AH3545" ca="1">AND(AH3543 &gt;= $B$4, NOT(OR($AF3545:AG3545)))</f>
        <v>0</v>
      </c>
      <c r="AI3545" s="52" t="b">
        <f t="array" aca="1" ref="AI3545" ca="1">AND(AI3543 &gt;= $B$4, NOT(OR($AF3545:AH3545)))</f>
        <v>0</v>
      </c>
      <c r="AJ3545" s="52" t="b">
        <f t="array" aca="1" ref="AJ3545" ca="1">AND(AJ3543 &gt;= $B$4, NOT(OR($AF3545:AI3545)))</f>
        <v>0</v>
      </c>
      <c r="AK3545" s="73"/>
      <c r="AL3545" s="70"/>
    </row>
    <row r="3546" spans="6:38" ht="14.55" customHeight="1" x14ac:dyDescent="0.3">
      <c r="F3546" s="79"/>
      <c r="G3546" s="3">
        <v>3544</v>
      </c>
      <c r="H3546" s="61">
        <v>-0.79600794486840176</v>
      </c>
      <c r="I3546" s="61">
        <v>-0.293016724259688</v>
      </c>
      <c r="J3546" s="61">
        <v>-1.6609890853094493E-2</v>
      </c>
      <c r="K3546" s="62">
        <v>0.39168953142554064</v>
      </c>
      <c r="L3546" s="60">
        <f t="array" ref="L3546:O3546">TRANSPOSE(MMULT(Option!$B$25:$E$28, TRANSPOSE(H3546:K3546)))</f>
        <v>-0.79600794486840176</v>
      </c>
      <c r="M3546" s="60">
        <v>-0.58695744170896536</v>
      </c>
      <c r="N3546" s="60">
        <v>-0.40972160191921536</v>
      </c>
      <c r="O3546" s="60">
        <v>-6.2952011013278353E-2</v>
      </c>
      <c r="P3546" s="56" t="str">
        <f t="shared" si="4454"/>
        <v>709/4</v>
      </c>
      <c r="R3546" s="80"/>
      <c r="S3546" s="3" t="s">
        <v>30</v>
      </c>
      <c r="T3546" s="60">
        <f ca="1"/>
        <v>-0.41927076977880529</v>
      </c>
      <c r="U3546" s="60">
        <f ca="1"/>
        <v>-1.4142303936271201</v>
      </c>
      <c r="V3546" s="60">
        <f ca="1"/>
        <v>1.6149643433228458</v>
      </c>
      <c r="W3546" s="60">
        <f ca="1"/>
        <v>0.38901524673803356</v>
      </c>
      <c r="X3546" s="60">
        <f ca="1"/>
        <v>0.77908070406187457</v>
      </c>
      <c r="Y3546" s="52">
        <f ca="1">$B$14 * EXP(($E$3 - $C$14^2/2) * Y$2 + $C$14*SQRT(Y$2)*T3546)</f>
        <v>88.622781761927413</v>
      </c>
      <c r="Z3546" s="52">
        <f ca="1">Y3546 * EXP(($E$3 - $C$14^2/2) * (Z$2-Y$2) + $C$14*SQRT(Z$2-Y$2)*U3546)</f>
        <v>58.271891230816806</v>
      </c>
      <c r="AA3546" s="52">
        <f ca="1">Z3546 * EXP(($E$3 - $C$14^2/2) * (AA$2-Z$2) + $C$14*SQRT(AA$2-Z$2)*V3546)</f>
        <v>95.069589069581269</v>
      </c>
      <c r="AB3546" s="52">
        <f ca="1">AA3546 * EXP(($E$3 - $C$14^2/2) * (AB$2-AA$2) + $C$14*SQRT(AB$2-AA$2)*W3546)</f>
        <v>107.37353258893407</v>
      </c>
      <c r="AC3546" s="52">
        <f ca="1">AB3546 * EXP(($E$3 - $C$14^2/2) * (AC$2-AB$2) + $C$14*SQRT(AC$2-AB$2)*X3546)</f>
        <v>136.32447983809746</v>
      </c>
      <c r="AD3546" s="47"/>
      <c r="AE3546" s="3" t="s">
        <v>68</v>
      </c>
      <c r="AF3546" s="52" t="b">
        <f ca="1">AND(AF3543&gt;$B$3, NOT(OR($AF3545:AF3545)))</f>
        <v>1</v>
      </c>
      <c r="AG3546" s="52" t="b">
        <f ca="1">AND(AG3543&gt;$B$3, NOT(OR($AF3545:AG3545)))</f>
        <v>0</v>
      </c>
      <c r="AH3546" s="52" t="b">
        <f ca="1">AND(AH3543&gt;$B$3, NOT(OR($AF3545:AH3545)))</f>
        <v>1</v>
      </c>
      <c r="AI3546" s="52" t="b">
        <f ca="1">AND(AI3543&gt;$B$3, NOT(OR($AF3545:AI3545)))</f>
        <v>1</v>
      </c>
      <c r="AJ3546" s="52" t="b">
        <f ca="1">AND(AJ3543&gt;$B$3, NOT(OR($AF3545:AJ3545)))</f>
        <v>1</v>
      </c>
      <c r="AK3546" s="74"/>
      <c r="AL3546" s="70"/>
    </row>
    <row r="3547" spans="6:38" ht="14.55" customHeight="1" x14ac:dyDescent="0.3">
      <c r="F3547" s="79"/>
      <c r="G3547" s="3">
        <v>3545</v>
      </c>
      <c r="H3547" s="61">
        <v>1.2029989070158025</v>
      </c>
      <c r="I3547" s="61">
        <v>7.9819546104834757E-2</v>
      </c>
      <c r="J3547" s="61">
        <v>2.0909545591852061</v>
      </c>
      <c r="K3547" s="62">
        <v>-0.58702362235127248</v>
      </c>
      <c r="L3547" s="60">
        <f t="array" ref="L3547:O3547">TRANSPOSE(MMULT(Option!$B$25:$E$28, TRANSPOSE(H3547:K3547)))</f>
        <v>1.2029989070158025</v>
      </c>
      <c r="M3547" s="60">
        <v>0.55435538519880556</v>
      </c>
      <c r="N3547" s="60">
        <v>2.3386076625038505</v>
      </c>
      <c r="O3547" s="60">
        <v>0.40751677049704116</v>
      </c>
      <c r="P3547" s="56" t="str">
        <f t="shared" si="4454"/>
        <v>709/5</v>
      </c>
      <c r="R3547" s="80">
        <v>887</v>
      </c>
      <c r="S3547" s="3" t="s">
        <v>28</v>
      </c>
      <c r="T3547" s="60">
        <f t="array" aca="1" ref="T3547:T3550" ca="1">TRANSPOSE(OFFSET($L$3, MATCH($R3547 &amp; "/" &amp; T$2, $P$3:$P$5002, 0) - 1, 0, 1, $E$1))</f>
        <v>0.7270617201188061</v>
      </c>
      <c r="U3547" s="60">
        <f t="array" aca="1" ref="U3547:U3550" ca="1">TRANSPOSE(OFFSET($L$3, MATCH($R3547 &amp; "/" &amp; U$2, $P$3:$P$5002, 0) - 1, 0, 1, $E$1))</f>
        <v>0.46577961649696858</v>
      </c>
      <c r="V3547" s="60">
        <f t="array" aca="1" ref="V3547:V3550" ca="1">TRANSPOSE(OFFSET($L$3, MATCH($R3547 &amp; "/" &amp; V$2, $P$3:$P$5002, 0) - 1, 0, 1, $E$1))</f>
        <v>1.0828276885924086</v>
      </c>
      <c r="W3547" s="60">
        <f t="array" aca="1" ref="W3547:W3550" ca="1">TRANSPOSE(OFFSET($L$3, MATCH($R3547 &amp; "/" &amp; W$2, $P$3:$P$5002, 0) - 1, 0, 1, $E$1))</f>
        <v>1.2445204302496184</v>
      </c>
      <c r="X3547" s="60">
        <f t="array" aca="1" ref="X3547:X3550" ca="1">TRANSPOSE(OFFSET($L$3, MATCH($R3547 &amp; "/" &amp; X$2, $P$3:$P$5002, 0) - 1, 0, 1, $E$1))</f>
        <v>1.5905695061861407</v>
      </c>
      <c r="Y3547" s="52">
        <f ca="1">$B$11 * EXP(($E$3 - $C$11^2/2) * Y$2 + $C$11*SQRT(Y$2)*T3547)</f>
        <v>124.99687062935149</v>
      </c>
      <c r="Z3547" s="52">
        <f ca="1">Y3547 * EXP(($E$3 - $C$11^2/2) * (Z$2-Y$2) + $C$11*SQRT(Z$2-Y$2)*U3547)</f>
        <v>144.46287974492159</v>
      </c>
      <c r="AA3547" s="52">
        <f ca="1">Z3547 * EXP(($E$3 - $C$11^2/2) * (AA$2-Z$2) + $C$11*SQRT(AA$2-Z$2)*V3547)</f>
        <v>200.91278201209076</v>
      </c>
      <c r="AB3547" s="52">
        <f ca="1">AA3547 * EXP(($E$3 - $C$11^2/2) * (AB$2-AA$2) + $C$11*SQRT(AB$2-AA$2)*W3547)</f>
        <v>293.30910612146289</v>
      </c>
      <c r="AC3547" s="52">
        <f ca="1">AB3547 * EXP(($E$3 - $C$11^2/2) * (AC$2-AB$2) + $C$11*SQRT(AC$2-AB$2)*X3547)</f>
        <v>475.03946010111201</v>
      </c>
      <c r="AD3547" s="47"/>
      <c r="AE3547" s="3" t="s">
        <v>69</v>
      </c>
      <c r="AF3547" s="20" cm="1">
        <f t="array" aca="1" ref="AF3547" ca="1">MIN(Y3547:Y3550 / $D$11:$D$14)</f>
        <v>0.57213266157332576</v>
      </c>
      <c r="AG3547" s="20" cm="1">
        <f t="array" aca="1" ref="AG3547" ca="1">MIN(Z3547:Z3550 / $D$11:$D$14)</f>
        <v>0.4800311537410199</v>
      </c>
      <c r="AH3547" s="20" cm="1">
        <f t="array" aca="1" ref="AH3547" ca="1">MIN(AA3547:AA3550 / $D$11:$D$14)</f>
        <v>0.79802133042870682</v>
      </c>
      <c r="AI3547" s="20" cm="1">
        <f t="array" aca="1" ref="AI3547" ca="1">MIN(AB3547:AB3550 / $D$11:$D$14)</f>
        <v>0.66245714311423309</v>
      </c>
      <c r="AJ3547" s="20" cm="1">
        <f t="array" aca="1" ref="AJ3547" ca="1">MIN(AC3547:AC3550 / $D$11:$D$14)</f>
        <v>2.2795444418190987</v>
      </c>
      <c r="AK3547" s="72">
        <f t="array" aca="1" ref="AK3547" ca="1">SUMPRODUCT(AF3548:AJ3548, EXP(-$E$3*$AF$2:$AJ$2))</f>
        <v>81774.082222497513</v>
      </c>
      <c r="AL3547" s="70">
        <f ca="1">MAX(AC3548 - $D$11, 0) * EXP(-$E$2*$E$3)</f>
        <v>162.47941396709271</v>
      </c>
    </row>
    <row r="3548" spans="6:38" ht="14.55" customHeight="1" x14ac:dyDescent="0.3">
      <c r="F3548" s="79"/>
      <c r="G3548" s="3">
        <v>3546</v>
      </c>
      <c r="H3548" s="61">
        <v>-2.4485410330300099</v>
      </c>
      <c r="I3548" s="61">
        <v>-0.87715907084497136</v>
      </c>
      <c r="J3548" s="61">
        <v>-1.0360179902701201</v>
      </c>
      <c r="K3548" s="62">
        <v>-0.45025378977046493</v>
      </c>
      <c r="L3548" s="60">
        <f t="array" ref="L3548:O3548">TRANSPOSE(MMULT(Option!$B$25:$E$28, TRANSPOSE(H3548:K3548)))</f>
        <v>-2.4485410330300099</v>
      </c>
      <c r="M3548" s="60">
        <v>-1.7833459809448469</v>
      </c>
      <c r="N3548" s="60">
        <v>-2.1190556044739299</v>
      </c>
      <c r="O3548" s="60">
        <v>-1.7968948918126424</v>
      </c>
      <c r="P3548" s="56" t="str">
        <f t="shared" si="4454"/>
        <v>710/1</v>
      </c>
      <c r="R3548" s="80"/>
      <c r="S3548" s="3" t="s">
        <v>29</v>
      </c>
      <c r="T3548" s="60">
        <f ca="1"/>
        <v>-0.54646242515918031</v>
      </c>
      <c r="U3548" s="60">
        <f ca="1"/>
        <v>-0.82142916843333724</v>
      </c>
      <c r="V3548" s="60">
        <f ca="1"/>
        <v>2.2018042877431352</v>
      </c>
      <c r="W3548" s="60">
        <f ca="1"/>
        <v>0.98560853027066897</v>
      </c>
      <c r="X3548" s="60">
        <f ca="1"/>
        <v>1.853697112645079</v>
      </c>
      <c r="Y3548" s="52">
        <f ca="1">$B$12 * EXP(($E$3 - $C$12^2/2) * Y$2 + $C$12*SQRT(Y$2)*T3548)</f>
        <v>85.304862574904291</v>
      </c>
      <c r="Z3548" s="52">
        <f ca="1">Y3548 * EXP(($E$3 - $C$12^2/2) * (Z$2-Y$2) + $C$12*SQRT(Z$2-Y$2)*U3548)</f>
        <v>67.007376336815341</v>
      </c>
      <c r="AA3548" s="52">
        <f ca="1">Z3548 * EXP(($E$3 - $C$12^2/2) * (AA$2-Z$2) + $C$12*SQRT(AA$2-Z$2)*V3548)</f>
        <v>130.36575425180024</v>
      </c>
      <c r="AB3548" s="52">
        <f ca="1">AA3548 * EXP(($E$3 - $C$12^2/2) * (AB$2-AA$2) + $C$12*SQRT(AB$2-AA$2)*W3548)</f>
        <v>176.09551616583337</v>
      </c>
      <c r="AC3548" s="52">
        <f ca="1">AB3548 * EXP(($E$3 - $C$12^2/2) * (AC$2-AB$2) + $C$12*SQRT(AC$2-AB$2)*X3548)</f>
        <v>308.62769722227625</v>
      </c>
      <c r="AD3548" s="47"/>
      <c r="AE3548" s="3" t="s">
        <v>47</v>
      </c>
      <c r="AF3548" s="64">
        <f t="shared" ref="AF3548" ca="1" si="4485">($B$5*AF3550 + (1 + $B$6)*AF3549)*$B$2</f>
        <v>0</v>
      </c>
      <c r="AG3548" s="64">
        <f t="shared" ref="AG3548" ca="1" si="4486">($B$5*AG3550 + (1 + $B$6)*AG3549)*$B$2</f>
        <v>0</v>
      </c>
      <c r="AH3548" s="64">
        <f t="shared" ref="AH3548" ca="1" si="4487">($B$5*AH3550 + (1 + $B$6)*AH3549)*$B$2</f>
        <v>0</v>
      </c>
      <c r="AI3548" s="64">
        <f t="shared" ref="AI3548" ca="1" si="4488">($B$5*AI3550 + (1 + $B$6)*AI3549)*$B$2</f>
        <v>0</v>
      </c>
      <c r="AJ3548" s="64" cm="1">
        <f t="array" aca="1" ref="AJ3548" ca="1">($B$5*AJ3550 + (1 + $B$6)*AJ3549 + AND(NOT(AF3549:AJ3549)))*$B$2</f>
        <v>105000</v>
      </c>
      <c r="AK3548" s="73"/>
      <c r="AL3548" s="70"/>
    </row>
    <row r="3549" spans="6:38" ht="14.55" customHeight="1" x14ac:dyDescent="0.3">
      <c r="F3549" s="79"/>
      <c r="G3549" s="3">
        <v>3547</v>
      </c>
      <c r="H3549" s="61">
        <v>-1.4296880197872315</v>
      </c>
      <c r="I3549" s="61">
        <v>-1.5281520591834203</v>
      </c>
      <c r="J3549" s="61">
        <v>8.1001519346690809E-2</v>
      </c>
      <c r="K3549" s="62">
        <v>0.43971589230686081</v>
      </c>
      <c r="L3549" s="60">
        <f t="array" ref="L3549:O3549">TRANSPOSE(MMULT(Option!$B$25:$E$28, TRANSPOSE(H3549:K3549)))</f>
        <v>-1.4296880197872315</v>
      </c>
      <c r="M3549" s="60">
        <v>-1.9724497048370249</v>
      </c>
      <c r="N3549" s="60">
        <v>-0.90089490011720486</v>
      </c>
      <c r="O3549" s="60">
        <v>-0.57967927848364287</v>
      </c>
      <c r="P3549" s="56" t="str">
        <f t="shared" si="4454"/>
        <v>710/2</v>
      </c>
      <c r="R3549" s="80"/>
      <c r="S3549" s="3" t="s">
        <v>31</v>
      </c>
      <c r="T3549" s="60">
        <f ca="1"/>
        <v>0.57506704814763387</v>
      </c>
      <c r="U3549" s="60">
        <f ca="1"/>
        <v>0.16990756417064659</v>
      </c>
      <c r="V3549" s="60">
        <f ca="1"/>
        <v>0.97406495906058199</v>
      </c>
      <c r="W3549" s="60">
        <f ca="1"/>
        <v>1.7586588660918456</v>
      </c>
      <c r="X3549" s="60">
        <f ca="1"/>
        <v>1.4500770713346385</v>
      </c>
      <c r="Y3549" s="52">
        <f ca="1">$B$13 * EXP(($E$3 - $C$13^2/2) * Y$2 + $C$13*SQRT(Y$2)*T3549)</f>
        <v>119.42520793777885</v>
      </c>
      <c r="Z3549" s="52">
        <f ca="1">Y3549 * EXP(($E$3 - $C$13^2/2) * (Z$2-Y$2) + $C$13*SQRT(Z$2-Y$2)*U3549)</f>
        <v>126.30032084372407</v>
      </c>
      <c r="AA3549" s="52">
        <f ca="1">Z3549 * EXP(($E$3 - $C$13^2/2) * (AA$2-Z$2) + $C$13*SQRT(AA$2-Z$2)*V3549)</f>
        <v>170.01421605412045</v>
      </c>
      <c r="AB3549" s="52">
        <f ca="1">AA3549 * EXP(($E$3 - $C$13^2/2) * (AB$2-AA$2) + $C$13*SQRT(AB$2-AA$2)*W3549)</f>
        <v>289.59393488897013</v>
      </c>
      <c r="AC3549" s="52">
        <f ca="1">AB3549 * EXP(($E$3 - $C$13^2/2) * (AC$2-AB$2) + $C$13*SQRT(AC$2-AB$2)*X3549)</f>
        <v>449.664989903285</v>
      </c>
      <c r="AD3549" s="47"/>
      <c r="AE3549" s="3" t="s">
        <v>46</v>
      </c>
      <c r="AF3549" s="52" t="b">
        <f t="shared" ref="AF3549" ca="1" si="4489">AF3547 &gt;= $B$4</f>
        <v>0</v>
      </c>
      <c r="AG3549" s="52" t="b">
        <f t="array" aca="1" ref="AG3549" ca="1">AND(AG3547 &gt;= $B$4, NOT(OR($AF3549:AF3549)))</f>
        <v>0</v>
      </c>
      <c r="AH3549" s="52" t="b">
        <f t="array" aca="1" ref="AH3549" ca="1">AND(AH3547 &gt;= $B$4, NOT(OR($AF3549:AG3549)))</f>
        <v>0</v>
      </c>
      <c r="AI3549" s="52" t="b">
        <f t="array" aca="1" ref="AI3549" ca="1">AND(AI3547 &gt;= $B$4, NOT(OR($AF3549:AH3549)))</f>
        <v>0</v>
      </c>
      <c r="AJ3549" s="52" t="b">
        <f t="array" aca="1" ref="AJ3549" ca="1">AND(AJ3547 &gt;= $B$4, NOT(OR($AF3549:AI3549)))</f>
        <v>1</v>
      </c>
      <c r="AK3549" s="73"/>
      <c r="AL3549" s="70"/>
    </row>
    <row r="3550" spans="6:38" ht="14.55" customHeight="1" x14ac:dyDescent="0.3">
      <c r="F3550" s="79"/>
      <c r="G3550" s="3">
        <v>3548</v>
      </c>
      <c r="H3550" s="61">
        <v>-1.1686779865629</v>
      </c>
      <c r="I3550" s="61">
        <v>0.42548757628983369</v>
      </c>
      <c r="J3550" s="61">
        <v>0.25117653627386821</v>
      </c>
      <c r="K3550" s="62">
        <v>-1.2281110526621766</v>
      </c>
      <c r="L3550" s="60">
        <f t="array" ref="L3550:O3550">TRANSPOSE(MMULT(Option!$B$25:$E$28, TRANSPOSE(H3550:K3550)))</f>
        <v>-1.1686779865629</v>
      </c>
      <c r="M3550" s="60">
        <v>-7.7505389502867894E-2</v>
      </c>
      <c r="N3550" s="60">
        <v>-0.13544151309628291</v>
      </c>
      <c r="O3550" s="60">
        <v>-1.3587192267387833</v>
      </c>
      <c r="P3550" s="56" t="str">
        <f t="shared" si="4454"/>
        <v>710/3</v>
      </c>
      <c r="R3550" s="80"/>
      <c r="S3550" s="3" t="s">
        <v>30</v>
      </c>
      <c r="T3550" s="60">
        <f ca="1"/>
        <v>-1.8779479622182786</v>
      </c>
      <c r="U3550" s="60">
        <f ca="1"/>
        <v>-0.6017329496458047</v>
      </c>
      <c r="V3550" s="60">
        <f ca="1"/>
        <v>1.6776144051006503</v>
      </c>
      <c r="W3550" s="60">
        <f ca="1"/>
        <v>-0.6372648694136277</v>
      </c>
      <c r="X3550" s="60">
        <f ca="1"/>
        <v>4.1025834321195056</v>
      </c>
      <c r="Y3550" s="52">
        <f ca="1">$B$14 * EXP(($E$3 - $C$14^2/2) * Y$2 + $C$14*SQRT(Y$2)*T3550)</f>
        <v>57.213266157332576</v>
      </c>
      <c r="Z3550" s="52">
        <f ca="1">Y3550 * EXP(($E$3 - $C$14^2/2) * (Z$2-Y$2) + $C$14*SQRT(Z$2-Y$2)*U3550)</f>
        <v>48.003115374101988</v>
      </c>
      <c r="AA3550" s="52">
        <f ca="1">Z3550 * EXP(($E$3 - $C$14^2/2) * (AA$2-Z$2) + $C$14*SQRT(AA$2-Z$2)*V3550)</f>
        <v>79.802133042870679</v>
      </c>
      <c r="AB3550" s="52">
        <f ca="1">AA3550 * EXP(($E$3 - $C$14^2/2) * (AB$2-AA$2) + $C$14*SQRT(AB$2-AA$2)*W3550)</f>
        <v>66.245714311423313</v>
      </c>
      <c r="AC3550" s="52">
        <f ca="1">AB3550 * EXP(($E$3 - $C$14^2/2) * (AC$2-AB$2) + $C$14*SQRT(AC$2-AB$2)*X3550)</f>
        <v>227.95444418190985</v>
      </c>
      <c r="AD3550" s="47"/>
      <c r="AE3550" s="3" t="s">
        <v>68</v>
      </c>
      <c r="AF3550" s="52" t="b">
        <f ca="1">AND(AF3547&gt;$B$3, NOT(OR($AF3549:AF3549)))</f>
        <v>0</v>
      </c>
      <c r="AG3550" s="52" t="b">
        <f ca="1">AND(AG3547&gt;$B$3, NOT(OR($AF3549:AG3549)))</f>
        <v>0</v>
      </c>
      <c r="AH3550" s="52" t="b">
        <f ca="1">AND(AH3547&gt;$B$3, NOT(OR($AF3549:AH3549)))</f>
        <v>0</v>
      </c>
      <c r="AI3550" s="52" t="b">
        <f ca="1">AND(AI3547&gt;$B$3, NOT(OR($AF3549:AI3549)))</f>
        <v>0</v>
      </c>
      <c r="AJ3550" s="52" t="b">
        <f ca="1">AND(AJ3547&gt;$B$3, NOT(OR($AF3549:AJ3549)))</f>
        <v>0</v>
      </c>
      <c r="AK3550" s="74"/>
      <c r="AL3550" s="70"/>
    </row>
    <row r="3551" spans="6:38" ht="14.55" customHeight="1" x14ac:dyDescent="0.3">
      <c r="F3551" s="79"/>
      <c r="G3551" s="3">
        <v>3549</v>
      </c>
      <c r="H3551" s="61">
        <v>-0.1099724181829846</v>
      </c>
      <c r="I3551" s="61">
        <v>2.1552798224830472</v>
      </c>
      <c r="J3551" s="61">
        <v>-0.19706764124080128</v>
      </c>
      <c r="K3551" s="62">
        <v>1.4186643494419831</v>
      </c>
      <c r="L3551" s="60">
        <f t="array" ref="L3551:O3551">TRANSPOSE(MMULT(Option!$B$25:$E$28, TRANSPOSE(H3551:K3551)))</f>
        <v>-0.1099724181829846</v>
      </c>
      <c r="M3551" s="60">
        <v>1.9313576187947159</v>
      </c>
      <c r="N3551" s="60">
        <v>0.34730927868692785</v>
      </c>
      <c r="O3551" s="60">
        <v>1.6968036744870083</v>
      </c>
      <c r="P3551" s="56" t="str">
        <f t="shared" si="4454"/>
        <v>710/4</v>
      </c>
      <c r="R3551" s="80">
        <v>888</v>
      </c>
      <c r="S3551" s="3" t="s">
        <v>28</v>
      </c>
      <c r="T3551" s="60">
        <f t="array" aca="1" ref="T3551:T3554" ca="1">TRANSPOSE(OFFSET($L$3, MATCH($R3551 &amp; "/" &amp; T$2, $P$3:$P$5002, 0) - 1, 0, 1, $E$1))</f>
        <v>0.28465731514135961</v>
      </c>
      <c r="U3551" s="60">
        <f t="array" aca="1" ref="U3551:U3554" ca="1">TRANSPOSE(OFFSET($L$3, MATCH($R3551 &amp; "/" &amp; U$2, $P$3:$P$5002, 0) - 1, 0, 1, $E$1))</f>
        <v>1.6634799074334325</v>
      </c>
      <c r="V3551" s="60">
        <f t="array" aca="1" ref="V3551:V3554" ca="1">TRANSPOSE(OFFSET($L$3, MATCH($R3551 &amp; "/" &amp; V$2, $P$3:$P$5002, 0) - 1, 0, 1, $E$1))</f>
        <v>0.1122787307170702</v>
      </c>
      <c r="W3551" s="60">
        <f t="array" aca="1" ref="W3551:W3554" ca="1">TRANSPOSE(OFFSET($L$3, MATCH($R3551 &amp; "/" &amp; W$2, $P$3:$P$5002, 0) - 1, 0, 1, $E$1))</f>
        <v>-0.33412590346693227</v>
      </c>
      <c r="X3551" s="60">
        <f t="array" aca="1" ref="X3551:X3554" ca="1">TRANSPOSE(OFFSET($L$3, MATCH($R3551 &amp; "/" &amp; X$2, $P$3:$P$5002, 0) - 1, 0, 1, $E$1))</f>
        <v>-0.23135597535513491</v>
      </c>
      <c r="Y3551" s="52">
        <f ca="1">$B$11 * EXP(($E$3 - $C$11^2/2) * Y$2 + $C$11*SQRT(Y$2)*T3551)</f>
        <v>109.46089700809544</v>
      </c>
      <c r="Z3551" s="52">
        <f ca="1">Y3551 * EXP(($E$3 - $C$11^2/2) * (Z$2-Y$2) + $C$11*SQRT(Z$2-Y$2)*U3551)</f>
        <v>181.20180460726516</v>
      </c>
      <c r="AA3551" s="52">
        <f ca="1">Z3551 * EXP(($E$3 - $C$11^2/2) * (AA$2-Z$2) + $C$11*SQRT(AA$2-Z$2)*V3551)</f>
        <v>188.34868868127677</v>
      </c>
      <c r="AB3551" s="52">
        <f ca="1">AA3551 * EXP(($E$3 - $C$11^2/2) * (AB$2-AA$2) + $C$11*SQRT(AB$2-AA$2)*W3551)</f>
        <v>171.23847933712921</v>
      </c>
      <c r="AC3551" s="52">
        <f ca="1">AB3551 * EXP(($E$3 - $C$11^2/2) * (AC$2-AB$2) + $C$11*SQRT(AC$2-AB$2)*X3551)</f>
        <v>160.55722295271869</v>
      </c>
      <c r="AD3551" s="47"/>
      <c r="AE3551" s="3" t="s">
        <v>69</v>
      </c>
      <c r="AF3551" s="20" cm="1">
        <f t="array" aca="1" ref="AF3551" ca="1">MIN(Y3551:Y3554 / $D$11:$D$14)</f>
        <v>0.73557423103662734</v>
      </c>
      <c r="AG3551" s="20" cm="1">
        <f t="array" aca="1" ref="AG3551" ca="1">MIN(Z3551:Z3554 / $D$11:$D$14)</f>
        <v>1.1047527850302188</v>
      </c>
      <c r="AH3551" s="20" cm="1">
        <f t="array" aca="1" ref="AH3551" ca="1">MIN(AA3551:AA3554 / $D$11:$D$14)</f>
        <v>0.85189193925939932</v>
      </c>
      <c r="AI3551" s="20" cm="1">
        <f t="array" aca="1" ref="AI3551" ca="1">MIN(AB3551:AB3554 / $D$11:$D$14)</f>
        <v>0.9947743176656223</v>
      </c>
      <c r="AJ3551" s="20" cm="1">
        <f t="array" aca="1" ref="AJ3551" ca="1">MIN(AC3551:AC3554 / $D$11:$D$14)</f>
        <v>0.8224186956359969</v>
      </c>
      <c r="AK3551" s="72">
        <f t="array" aca="1" ref="AK3551" ca="1">SUMPRODUCT(AF3552:AJ3552, EXP(-$E$3*$AF$2:$AJ$2))</f>
        <v>128326.23226629655</v>
      </c>
      <c r="AL3551" s="70">
        <f ca="1">MAX(AC3552 - $D$11, 0) * EXP(-$E$2*$E$3)</f>
        <v>15.043206213620632</v>
      </c>
    </row>
    <row r="3552" spans="6:38" ht="14.55" customHeight="1" x14ac:dyDescent="0.3">
      <c r="F3552" s="79"/>
      <c r="G3552" s="3">
        <v>3550</v>
      </c>
      <c r="H3552" s="61">
        <v>1.5294976177689006</v>
      </c>
      <c r="I3552" s="61">
        <v>5.2106583333841265E-2</v>
      </c>
      <c r="J3552" s="61">
        <v>-4.8989487578004094E-2</v>
      </c>
      <c r="K3552" s="62">
        <v>-7.5578183679998578E-2</v>
      </c>
      <c r="L3552" s="60">
        <f t="array" ref="L3552:O3552">TRANSPOSE(MMULT(Option!$B$25:$E$28, TRANSPOSE(H3552:K3552)))</f>
        <v>1.5294976177689006</v>
      </c>
      <c r="M3552" s="60">
        <v>0.65955551957413072</v>
      </c>
      <c r="N3552" s="60">
        <v>0.58241579347560357</v>
      </c>
      <c r="O3552" s="60">
        <v>0.55116069481018637</v>
      </c>
      <c r="P3552" s="56" t="str">
        <f t="shared" si="4454"/>
        <v>710/5</v>
      </c>
      <c r="R3552" s="80"/>
      <c r="S3552" s="3" t="s">
        <v>29</v>
      </c>
      <c r="T3552" s="60">
        <f ca="1"/>
        <v>-1.0403460602759302</v>
      </c>
      <c r="U3552" s="60">
        <f ca="1"/>
        <v>1.3390846802266823</v>
      </c>
      <c r="V3552" s="60">
        <f ca="1"/>
        <v>-0.88305726012350649</v>
      </c>
      <c r="W3552" s="60">
        <f ca="1"/>
        <v>0.88525217353554531</v>
      </c>
      <c r="X3552" s="60">
        <f ca="1"/>
        <v>0.2044133637161259</v>
      </c>
      <c r="Y3552" s="52">
        <f ca="1">$B$12 * EXP(($E$3 - $C$12^2/2) * Y$2 + $C$12*SQRT(Y$2)*T3552)</f>
        <v>73.557423103662728</v>
      </c>
      <c r="Z3552" s="52">
        <f ca="1">Y3552 * EXP(($E$3 - $C$12^2/2) * (Z$2-Y$2) + $C$12*SQRT(Z$2-Y$2)*U3552)</f>
        <v>110.47527850302187</v>
      </c>
      <c r="AA3552" s="52">
        <f ca="1">Z3552 * EXP(($E$3 - $C$12^2/2) * (AA$2-Z$2) + $C$12*SQRT(AA$2-Z$2)*V3552)</f>
        <v>85.189193925939932</v>
      </c>
      <c r="AB3552" s="52">
        <f ca="1">AA3552 * EXP(($E$3 - $C$12^2/2) * (AB$2-AA$2) + $C$12*SQRT(AB$2-AA$2)*W3552)</f>
        <v>111.65907390860944</v>
      </c>
      <c r="AC3552" s="52">
        <f ca="1">AB3552 * EXP(($E$3 - $C$12^2/2) * (AC$2-AB$2) + $C$12*SQRT(AC$2-AB$2)*X3552)</f>
        <v>119.31585912676385</v>
      </c>
      <c r="AD3552" s="47"/>
      <c r="AE3552" s="3" t="s">
        <v>47</v>
      </c>
      <c r="AF3552" s="64">
        <f t="shared" ref="AF3552" ca="1" si="4490">($B$5*AF3554 + (1 + $B$6)*AF3553)*$B$2</f>
        <v>0</v>
      </c>
      <c r="AG3552" s="64">
        <f t="shared" ref="AG3552" ca="1" si="4491">($B$5*AG3554 + (1 + $B$6)*AG3553)*$B$2</f>
        <v>15000</v>
      </c>
      <c r="AH3552" s="64">
        <f t="shared" ref="AH3552" ca="1" si="4492">($B$5*AH3554 + (1 + $B$6)*AH3553)*$B$2</f>
        <v>15000</v>
      </c>
      <c r="AI3552" s="64">
        <f t="shared" ref="AI3552" ca="1" si="4493">($B$5*AI3554 + (1 + $B$6)*AI3553)*$B$2</f>
        <v>15000</v>
      </c>
      <c r="AJ3552" s="64" cm="1">
        <f t="array" aca="1" ref="AJ3552" ca="1">($B$5*AJ3554 + (1 + $B$6)*AJ3553 + AND(NOT(AF3553:AJ3553)))*$B$2</f>
        <v>114999.99999999999</v>
      </c>
      <c r="AK3552" s="73"/>
      <c r="AL3552" s="70"/>
    </row>
    <row r="3553" spans="6:38" ht="14.55" customHeight="1" x14ac:dyDescent="0.3">
      <c r="F3553" s="79"/>
      <c r="G3553" s="3">
        <v>3551</v>
      </c>
      <c r="H3553" s="61">
        <v>-0.1271217429318181</v>
      </c>
      <c r="I3553" s="61">
        <v>-1.6409400508361638</v>
      </c>
      <c r="J3553" s="61">
        <v>-1.3023365344436559</v>
      </c>
      <c r="K3553" s="62">
        <v>-0.36533752504302286</v>
      </c>
      <c r="L3553" s="60">
        <f t="array" ref="L3553:O3553">TRANSPOSE(MMULT(Option!$B$25:$E$28, TRANSPOSE(H3553:K3553)))</f>
        <v>-0.1271217429318181</v>
      </c>
      <c r="M3553" s="60">
        <v>-1.5547950959410082</v>
      </c>
      <c r="N3553" s="60">
        <v>-1.6244029553197721</v>
      </c>
      <c r="O3553" s="60">
        <v>-1.0475940973022346</v>
      </c>
      <c r="P3553" s="56" t="str">
        <f t="shared" si="4454"/>
        <v>711/1</v>
      </c>
      <c r="R3553" s="80"/>
      <c r="S3553" s="3" t="s">
        <v>31</v>
      </c>
      <c r="T3553" s="60">
        <f ca="1"/>
        <v>0.94554559219439915</v>
      </c>
      <c r="U3553" s="60">
        <f ca="1"/>
        <v>-0.42143377517838565</v>
      </c>
      <c r="V3553" s="60">
        <f ca="1"/>
        <v>-0.45704015399813303</v>
      </c>
      <c r="W3553" s="60">
        <f ca="1"/>
        <v>0.50135533443506708</v>
      </c>
      <c r="X3553" s="60">
        <f ca="1"/>
        <v>1.2678650095059286E-2</v>
      </c>
      <c r="Y3553" s="52">
        <f ca="1">$B$13 * EXP(($E$3 - $C$13^2/2) * Y$2 + $C$13*SQRT(Y$2)*T3553)</f>
        <v>133.46427828514743</v>
      </c>
      <c r="Z3553" s="52">
        <f ca="1">Y3553 * EXP(($E$3 - $C$13^2/2) * (Z$2-Y$2) + $C$13*SQRT(Z$2-Y$2)*U3553)</f>
        <v>118.20302904630128</v>
      </c>
      <c r="AA3553" s="52">
        <f ca="1">Z3553 * EXP(($E$3 - $C$13^2/2) * (AA$2-Z$2) + $C$13*SQRT(AA$2-Z$2)*V3553)</f>
        <v>103.57455431048263</v>
      </c>
      <c r="AB3553" s="52">
        <f ca="1">AA3553 * EXP(($E$3 - $C$13^2/2) * (AB$2-AA$2) + $C$13*SQRT(AB$2-AA$2)*W3553)</f>
        <v>120.98883700985411</v>
      </c>
      <c r="AC3553" s="52">
        <f ca="1">AB3553 * EXP(($E$3 - $C$13^2/2) * (AC$2-AB$2) + $C$13*SQRT(AC$2-AB$2)*X3553)</f>
        <v>122.05867603897823</v>
      </c>
      <c r="AD3553" s="47"/>
      <c r="AE3553" s="3" t="s">
        <v>46</v>
      </c>
      <c r="AF3553" s="52" t="b">
        <f t="shared" ref="AF3553" ca="1" si="4494">AF3551 &gt;= $B$4</f>
        <v>0</v>
      </c>
      <c r="AG3553" s="52" t="b">
        <f t="array" aca="1" ref="AG3553" ca="1">AND(AG3551 &gt;= $B$4, NOT(OR($AF3553:AF3553)))</f>
        <v>0</v>
      </c>
      <c r="AH3553" s="52" t="b">
        <f t="array" aca="1" ref="AH3553" ca="1">AND(AH3551 &gt;= $B$4, NOT(OR($AF3553:AG3553)))</f>
        <v>0</v>
      </c>
      <c r="AI3553" s="52" t="b">
        <f t="array" aca="1" ref="AI3553" ca="1">AND(AI3551 &gt;= $B$4, NOT(OR($AF3553:AH3553)))</f>
        <v>0</v>
      </c>
      <c r="AJ3553" s="52" t="b">
        <f t="array" aca="1" ref="AJ3553" ca="1">AND(AJ3551 &gt;= $B$4, NOT(OR($AF3553:AI3553)))</f>
        <v>0</v>
      </c>
      <c r="AK3553" s="73"/>
      <c r="AL3553" s="70"/>
    </row>
    <row r="3554" spans="6:38" ht="14.55" customHeight="1" x14ac:dyDescent="0.3">
      <c r="F3554" s="79"/>
      <c r="G3554" s="3">
        <v>3552</v>
      </c>
      <c r="H3554" s="61">
        <v>-2.3153992481765476E-2</v>
      </c>
      <c r="I3554" s="61">
        <v>0.40015208787238571</v>
      </c>
      <c r="J3554" s="61">
        <v>0.16733199212803923</v>
      </c>
      <c r="K3554" s="62">
        <v>1.2523168290230322</v>
      </c>
      <c r="L3554" s="60">
        <f t="array" ref="L3554:O3554">TRANSPOSE(MMULT(Option!$B$25:$E$28, TRANSPOSE(H3554:K3554)))</f>
        <v>-2.3153992481765476E-2</v>
      </c>
      <c r="M3554" s="60">
        <v>0.35748384944125949</v>
      </c>
      <c r="N3554" s="60">
        <v>0.24249218926608032</v>
      </c>
      <c r="O3554" s="60">
        <v>1.2006027390041671</v>
      </c>
      <c r="P3554" s="56" t="str">
        <f t="shared" si="4454"/>
        <v>711/2</v>
      </c>
      <c r="R3554" s="80"/>
      <c r="S3554" s="3" t="s">
        <v>30</v>
      </c>
      <c r="T3554" s="60">
        <f ca="1"/>
        <v>0.65924823975796631</v>
      </c>
      <c r="U3554" s="60">
        <f ca="1"/>
        <v>0.36434345318342726</v>
      </c>
      <c r="V3554" s="60">
        <f ca="1"/>
        <v>-0.49306533903227051</v>
      </c>
      <c r="W3554" s="60">
        <f ca="1"/>
        <v>-0.61465763379824878</v>
      </c>
      <c r="X3554" s="60">
        <f ca="1"/>
        <v>-0.65088755850821822</v>
      </c>
      <c r="Y3554" s="52">
        <f ca="1">$B$14 * EXP(($E$3 - $C$14^2/2) * Y$2 + $C$14*SQRT(Y$2)*T3554)</f>
        <v>122.4796211167962</v>
      </c>
      <c r="Z3554" s="52">
        <f ca="1">Y3554 * EXP(($E$3 - $C$14^2/2) * (Z$2-Y$2) + $C$14*SQRT(Z$2-Y$2)*U3554)</f>
        <v>137.3108994571607</v>
      </c>
      <c r="AA3554" s="52">
        <f ca="1">Z3554 * EXP(($E$3 - $C$14^2/2) * (AA$2-Z$2) + $C$14*SQRT(AA$2-Z$2)*V3554)</f>
        <v>119.02434977775231</v>
      </c>
      <c r="AB3554" s="52">
        <f ca="1">AA3554 * EXP(($E$3 - $C$14^2/2) * (AB$2-AA$2) + $C$14*SQRT(AB$2-AA$2)*W3554)</f>
        <v>99.477431766562233</v>
      </c>
      <c r="AC3554" s="52">
        <f ca="1">AB3554 * EXP(($E$3 - $C$14^2/2) * (AC$2-AB$2) + $C$14*SQRT(AC$2-AB$2)*X3554)</f>
        <v>82.241869563599693</v>
      </c>
      <c r="AD3554" s="47"/>
      <c r="AE3554" s="3" t="s">
        <v>68</v>
      </c>
      <c r="AF3554" s="52" t="b">
        <f ca="1">AND(AF3551&gt;$B$3, NOT(OR($AF3553:AF3553)))</f>
        <v>0</v>
      </c>
      <c r="AG3554" s="52" t="b">
        <f ca="1">AND(AG3551&gt;$B$3, NOT(OR($AF3553:AG3553)))</f>
        <v>1</v>
      </c>
      <c r="AH3554" s="52" t="b">
        <f ca="1">AND(AH3551&gt;$B$3, NOT(OR($AF3553:AH3553)))</f>
        <v>1</v>
      </c>
      <c r="AI3554" s="52" t="b">
        <f ca="1">AND(AI3551&gt;$B$3, NOT(OR($AF3553:AI3553)))</f>
        <v>1</v>
      </c>
      <c r="AJ3554" s="52" t="b">
        <f ca="1">AND(AJ3551&gt;$B$3, NOT(OR($AF3553:AJ3553)))</f>
        <v>1</v>
      </c>
      <c r="AK3554" s="74"/>
      <c r="AL3554" s="70"/>
    </row>
    <row r="3555" spans="6:38" ht="14.55" customHeight="1" x14ac:dyDescent="0.3">
      <c r="F3555" s="79"/>
      <c r="G3555" s="3">
        <v>3553</v>
      </c>
      <c r="H3555" s="61">
        <v>0.19394279433330236</v>
      </c>
      <c r="I3555" s="61">
        <v>-1.7401843620998858</v>
      </c>
      <c r="J3555" s="61">
        <v>1.4548705334848853</v>
      </c>
      <c r="K3555" s="62">
        <v>-0.42780548287131182</v>
      </c>
      <c r="L3555" s="60">
        <f t="array" ref="L3555:O3555">TRANSPOSE(MMULT(Option!$B$25:$E$28, TRANSPOSE(H3555:K3555)))</f>
        <v>0.19394279433330236</v>
      </c>
      <c r="M3555" s="60">
        <v>-1.5173281947669131</v>
      </c>
      <c r="N3555" s="60">
        <v>0.89971731937311072</v>
      </c>
      <c r="O3555" s="60">
        <v>-0.46049919085189822</v>
      </c>
      <c r="P3555" s="56" t="str">
        <f t="shared" si="4454"/>
        <v>711/3</v>
      </c>
      <c r="R3555" s="80">
        <v>889</v>
      </c>
      <c r="S3555" s="3" t="s">
        <v>28</v>
      </c>
      <c r="T3555" s="60">
        <f t="array" aca="1" ref="T3555:T3558" ca="1">TRANSPOSE(OFFSET($L$3, MATCH($R3555 &amp; "/" &amp; T$2, $P$3:$P$5002, 0) - 1, 0, 1, $E$1))</f>
        <v>-1.106764054420289</v>
      </c>
      <c r="U3555" s="60">
        <f t="array" aca="1" ref="U3555:U3558" ca="1">TRANSPOSE(OFFSET($L$3, MATCH($R3555 &amp; "/" &amp; U$2, $P$3:$P$5002, 0) - 1, 0, 1, $E$1))</f>
        <v>1.5976335738751646</v>
      </c>
      <c r="V3555" s="60">
        <f t="array" aca="1" ref="V3555:V3558" ca="1">TRANSPOSE(OFFSET($L$3, MATCH($R3555 &amp; "/" &amp; V$2, $P$3:$P$5002, 0) - 1, 0, 1, $E$1))</f>
        <v>1.0470117968765928</v>
      </c>
      <c r="W3555" s="60">
        <f t="array" aca="1" ref="W3555:W3558" ca="1">TRANSPOSE(OFFSET($L$3, MATCH($R3555 &amp; "/" &amp; W$2, $P$3:$P$5002, 0) - 1, 0, 1, $E$1))</f>
        <v>0.86339830370806991</v>
      </c>
      <c r="X3555" s="60">
        <f t="array" aca="1" ref="X3555:X3558" ca="1">TRANSPOSE(OFFSET($L$3, MATCH($R3555 &amp; "/" &amp; X$2, $P$3:$P$5002, 0) - 1, 0, 1, $E$1))</f>
        <v>-0.85684636479703125</v>
      </c>
      <c r="Y3555" s="52">
        <f ca="1">$B$11 * EXP(($E$3 - $C$11^2/2) * Y$2 + $C$11*SQRT(Y$2)*T3555)</f>
        <v>72.10626759165882</v>
      </c>
      <c r="Z3555" s="52">
        <f ca="1">Y3555 * EXP(($E$3 - $C$11^2/2) * (Z$2-Y$2) + $C$11*SQRT(Z$2-Y$2)*U3555)</f>
        <v>117.03008538955216</v>
      </c>
      <c r="AA3555" s="52">
        <f ca="1">Z3555 * EXP(($E$3 - $C$11^2/2) * (AA$2-Z$2) + $C$11*SQRT(AA$2-Z$2)*V3555)</f>
        <v>161.02096612542596</v>
      </c>
      <c r="AB3555" s="52">
        <f ca="1">AA3555 * EXP(($E$3 - $C$11^2/2) * (AB$2-AA$2) + $C$11*SQRT(AB$2-AA$2)*W3555)</f>
        <v>209.67402692773121</v>
      </c>
      <c r="AC3555" s="52">
        <f ca="1">AB3555 * EXP(($E$3 - $C$11^2/2) * (AC$2-AB$2) + $C$11*SQRT(AC$2-AB$2)*X3555)</f>
        <v>162.95924886079925</v>
      </c>
      <c r="AD3555" s="47"/>
      <c r="AE3555" s="3" t="s">
        <v>69</v>
      </c>
      <c r="AF3555" s="20" cm="1">
        <f t="array" aca="1" ref="AF3555" ca="1">MIN(Y3555:Y3558 / $D$11:$D$14)</f>
        <v>0.7048760698878237</v>
      </c>
      <c r="AG3555" s="20" cm="1">
        <f t="array" aca="1" ref="AG3555" ca="1">MIN(Z3555:Z3558 / $D$11:$D$14)</f>
        <v>0.82476028323040085</v>
      </c>
      <c r="AH3555" s="20" cm="1">
        <f t="array" aca="1" ref="AH3555" ca="1">MIN(AA3555:AA3558 / $D$11:$D$14)</f>
        <v>0.83140419556342682</v>
      </c>
      <c r="AI3555" s="20" cm="1">
        <f t="array" aca="1" ref="AI3555" ca="1">MIN(AB3555:AB3558 / $D$11:$D$14)</f>
        <v>0.70637444149636774</v>
      </c>
      <c r="AJ3555" s="20" cm="1">
        <f t="array" aca="1" ref="AJ3555" ca="1">MIN(AC3555:AC3558 / $D$11:$D$14)</f>
        <v>0.92728518053654241</v>
      </c>
      <c r="AK3555" s="72">
        <f t="array" aca="1" ref="AK3555" ca="1">SUMPRODUCT(AF3556:AJ3556, EXP(-$E$3*$AF$2:$AJ$2))</f>
        <v>116045.27097012682</v>
      </c>
      <c r="AL3555" s="70">
        <f ca="1">MAX(AC3556 - $D$11, 0) * EXP(-$E$2*$E$3)</f>
        <v>46.293047438403455</v>
      </c>
    </row>
    <row r="3556" spans="6:38" ht="14.55" customHeight="1" x14ac:dyDescent="0.3">
      <c r="F3556" s="79"/>
      <c r="G3556" s="3">
        <v>3554</v>
      </c>
      <c r="H3556" s="61">
        <v>0.37805960062037336</v>
      </c>
      <c r="I3556" s="61">
        <v>-1.0428557496099728</v>
      </c>
      <c r="J3556" s="61">
        <v>0.27443298619980111</v>
      </c>
      <c r="K3556" s="62">
        <v>0.6938558756072073</v>
      </c>
      <c r="L3556" s="60">
        <f t="array" ref="L3556:O3556">TRANSPOSE(MMULT(Option!$B$25:$E$28, TRANSPOSE(H3556:K3556)))</f>
        <v>0.37805960062037336</v>
      </c>
      <c r="M3556" s="60">
        <v>-0.80456924205337355</v>
      </c>
      <c r="N3556" s="60">
        <v>0.11917735657439699</v>
      </c>
      <c r="O3556" s="60">
        <v>0.525886609914616</v>
      </c>
      <c r="P3556" s="56" t="str">
        <f t="shared" si="4454"/>
        <v>711/4</v>
      </c>
      <c r="R3556" s="80"/>
      <c r="S3556" s="3" t="s">
        <v>29</v>
      </c>
      <c r="T3556" s="60">
        <f ca="1"/>
        <v>0.59201892066788653</v>
      </c>
      <c r="U3556" s="60">
        <f ca="1"/>
        <v>-0.59585532997262325</v>
      </c>
      <c r="V3556" s="60">
        <f ca="1"/>
        <v>1.0527992780041482</v>
      </c>
      <c r="W3556" s="60">
        <f ca="1"/>
        <v>9.5954204758258721E-2</v>
      </c>
      <c r="X3556" s="60">
        <f ca="1"/>
        <v>0.32677153066782633</v>
      </c>
      <c r="Y3556" s="52">
        <f ca="1">$B$12 * EXP(($E$3 - $C$12^2/2) * Y$2 + $C$12*SQRT(Y$2)*T3556)</f>
        <v>120.03409917265833</v>
      </c>
      <c r="Z3556" s="52">
        <f ca="1">Y3556 * EXP(($E$3 - $C$12^2/2) * (Z$2-Y$2) + $C$12*SQRT(Z$2-Y$2)*U3556)</f>
        <v>100.88883460378013</v>
      </c>
      <c r="AA3556" s="52">
        <f ca="1">Z3556 * EXP(($E$3 - $C$12^2/2) * (AA$2-Z$2) + $C$12*SQRT(AA$2-Z$2)*V3556)</f>
        <v>139.05354108097796</v>
      </c>
      <c r="AB3556" s="52">
        <f ca="1">AA3556 * EXP(($E$3 - $C$12^2/2) * (AB$2-AA$2) + $C$12*SQRT(AB$2-AA$2)*W3556)</f>
        <v>143.8319074011894</v>
      </c>
      <c r="AC3556" s="52">
        <f ca="1">AB3556 * EXP(($E$3 - $C$12^2/2) * (AC$2-AB$2) + $C$12*SQRT(AC$2-AB$2)*X3556)</f>
        <v>159.44144952684138</v>
      </c>
      <c r="AD3556" s="47"/>
      <c r="AE3556" s="3" t="s">
        <v>47</v>
      </c>
      <c r="AF3556" s="64">
        <f t="shared" ref="AF3556" ca="1" si="4495">($B$5*AF3558 + (1 + $B$6)*AF3557)*$B$2</f>
        <v>0</v>
      </c>
      <c r="AG3556" s="64">
        <f t="shared" ref="AG3556" ca="1" si="4496">($B$5*AG3558 + (1 + $B$6)*AG3557)*$B$2</f>
        <v>15000</v>
      </c>
      <c r="AH3556" s="64">
        <f t="shared" ref="AH3556" ca="1" si="4497">($B$5*AH3558 + (1 + $B$6)*AH3557)*$B$2</f>
        <v>15000</v>
      </c>
      <c r="AI3556" s="64">
        <f t="shared" ref="AI3556" ca="1" si="4498">($B$5*AI3558 + (1 + $B$6)*AI3557)*$B$2</f>
        <v>0</v>
      </c>
      <c r="AJ3556" s="64" cm="1">
        <f t="array" aca="1" ref="AJ3556" ca="1">($B$5*AJ3558 + (1 + $B$6)*AJ3557 + AND(NOT(AF3557:AJ3557)))*$B$2</f>
        <v>114999.99999999999</v>
      </c>
      <c r="AK3556" s="73"/>
      <c r="AL3556" s="70"/>
    </row>
    <row r="3557" spans="6:38" ht="14.55" customHeight="1" x14ac:dyDescent="0.3">
      <c r="F3557" s="79"/>
      <c r="G3557" s="3">
        <v>3555</v>
      </c>
      <c r="H3557" s="61">
        <v>-0.34651029560265079</v>
      </c>
      <c r="I3557" s="61">
        <v>0.82723471446331143</v>
      </c>
      <c r="J3557" s="61">
        <v>-0.82400971036421444</v>
      </c>
      <c r="K3557" s="62">
        <v>1.7872733742156222</v>
      </c>
      <c r="L3557" s="60">
        <f t="array" ref="L3557:O3557">TRANSPOSE(MMULT(Option!$B$25:$E$28, TRANSPOSE(H3557:K3557)))</f>
        <v>-0.34651029560265079</v>
      </c>
      <c r="M3557" s="60">
        <v>0.61956902106360068</v>
      </c>
      <c r="N3557" s="60">
        <v>-0.64571924410613435</v>
      </c>
      <c r="O3557" s="60">
        <v>1.447716029642532</v>
      </c>
      <c r="P3557" s="56" t="str">
        <f t="shared" si="4454"/>
        <v>711/5</v>
      </c>
      <c r="R3557" s="80"/>
      <c r="S3557" s="3" t="s">
        <v>31</v>
      </c>
      <c r="T3557" s="60">
        <f ca="1"/>
        <v>-1.1058589786771753</v>
      </c>
      <c r="U3557" s="60">
        <f ca="1"/>
        <v>0.43031730983982852</v>
      </c>
      <c r="V3557" s="60">
        <f ca="1"/>
        <v>0.34161799461662229</v>
      </c>
      <c r="W3557" s="60">
        <f ca="1"/>
        <v>-0.8914423647596259</v>
      </c>
      <c r="X3557" s="60">
        <f ca="1"/>
        <v>0.89038563028722495</v>
      </c>
      <c r="Y3557" s="52">
        <f ca="1">$B$13 * EXP(($E$3 - $C$13^2/2) * Y$2 + $C$13*SQRT(Y$2)*T3557)</f>
        <v>72.125848740018981</v>
      </c>
      <c r="Z3557" s="52">
        <f ca="1">Y3557 * EXP(($E$3 - $C$13^2/2) * (Z$2-Y$2) + $C$13*SQRT(Z$2-Y$2)*U3557)</f>
        <v>82.476028323040083</v>
      </c>
      <c r="AA3557" s="52">
        <f ca="1">Z3557 * EXP(($E$3 - $C$13^2/2) * (AA$2-Z$2) + $C$13*SQRT(AA$2-Z$2)*V3557)</f>
        <v>91.834962819815743</v>
      </c>
      <c r="AB3557" s="52">
        <f ca="1">AA3557 * EXP(($E$3 - $C$13^2/2) * (AB$2-AA$2) + $C$13*SQRT(AB$2-AA$2)*W3557)</f>
        <v>70.637444149636778</v>
      </c>
      <c r="AC3557" s="52">
        <f ca="1">AB3557 * EXP(($E$3 - $C$13^2/2) * (AC$2-AB$2) + $C$13*SQRT(AC$2-AB$2)*X3557)</f>
        <v>92.728518053654241</v>
      </c>
      <c r="AD3557" s="47"/>
      <c r="AE3557" s="3" t="s">
        <v>46</v>
      </c>
      <c r="AF3557" s="52" t="b">
        <f t="shared" ref="AF3557" ca="1" si="4499">AF3555 &gt;= $B$4</f>
        <v>0</v>
      </c>
      <c r="AG3557" s="52" t="b">
        <f t="array" aca="1" ref="AG3557" ca="1">AND(AG3555 &gt;= $B$4, NOT(OR($AF3557:AF3557)))</f>
        <v>0</v>
      </c>
      <c r="AH3557" s="52" t="b">
        <f t="array" aca="1" ref="AH3557" ca="1">AND(AH3555 &gt;= $B$4, NOT(OR($AF3557:AG3557)))</f>
        <v>0</v>
      </c>
      <c r="AI3557" s="52" t="b">
        <f t="array" aca="1" ref="AI3557" ca="1">AND(AI3555 &gt;= $B$4, NOT(OR($AF3557:AH3557)))</f>
        <v>0</v>
      </c>
      <c r="AJ3557" s="52" t="b">
        <f t="array" aca="1" ref="AJ3557" ca="1">AND(AJ3555 &gt;= $B$4, NOT(OR($AF3557:AI3557)))</f>
        <v>0</v>
      </c>
      <c r="AK3557" s="73"/>
      <c r="AL3557" s="70"/>
    </row>
    <row r="3558" spans="6:38" ht="14.55" customHeight="1" x14ac:dyDescent="0.3">
      <c r="F3558" s="79"/>
      <c r="G3558" s="3">
        <v>3556</v>
      </c>
      <c r="H3558" s="61">
        <v>0.12033511170447367</v>
      </c>
      <c r="I3558" s="61">
        <v>-0.6621819662449504</v>
      </c>
      <c r="J3558" s="61">
        <v>-0.45386829677520596</v>
      </c>
      <c r="K3558" s="62">
        <v>-0.73351155351972475</v>
      </c>
      <c r="L3558" s="60">
        <f t="array" ref="L3558:O3558">TRANSPOSE(MMULT(Option!$B$25:$E$28, TRANSPOSE(H3558:K3558)))</f>
        <v>0.12033511170447367</v>
      </c>
      <c r="M3558" s="60">
        <v>-0.5587657521486461</v>
      </c>
      <c r="N3558" s="60">
        <v>-0.52390299080851854</v>
      </c>
      <c r="O3558" s="60">
        <v>-0.84199368499607607</v>
      </c>
      <c r="P3558" s="56" t="str">
        <f t="shared" si="4454"/>
        <v>712/1</v>
      </c>
      <c r="R3558" s="80"/>
      <c r="S3558" s="3" t="s">
        <v>30</v>
      </c>
      <c r="T3558" s="60">
        <f ca="1"/>
        <v>-1.1824442633848031</v>
      </c>
      <c r="U3558" s="60">
        <f ca="1"/>
        <v>0.84592668345895883</v>
      </c>
      <c r="V3558" s="60">
        <f ca="1"/>
        <v>-0.32894643938285784</v>
      </c>
      <c r="W3558" s="60">
        <f ca="1"/>
        <v>1.7146411012588529</v>
      </c>
      <c r="X3558" s="60">
        <f ca="1"/>
        <v>1.0546141406559641</v>
      </c>
      <c r="Y3558" s="52">
        <f ca="1">$B$14 * EXP(($E$3 - $C$14^2/2) * Y$2 + $C$14*SQRT(Y$2)*T3558)</f>
        <v>70.487606988782375</v>
      </c>
      <c r="Z3558" s="52">
        <f ca="1">Y3558 * EXP(($E$3 - $C$14^2/2) * (Z$2-Y$2) + $C$14*SQRT(Z$2-Y$2)*U3558)</f>
        <v>91.30585474629369</v>
      </c>
      <c r="AA3558" s="52">
        <f ca="1">Z3558 * EXP(($E$3 - $C$14^2/2) * (AA$2-Z$2) + $C$14*SQRT(AA$2-Z$2)*V3558)</f>
        <v>83.140419556342678</v>
      </c>
      <c r="AB3558" s="52">
        <f ca="1">AA3558 * EXP(($E$3 - $C$14^2/2) * (AB$2-AA$2) + $C$14*SQRT(AB$2-AA$2)*W3558)</f>
        <v>139.75953107067431</v>
      </c>
      <c r="AC3558" s="52">
        <f ca="1">AB3558 * EXP(($E$3 - $C$14^2/2) * (AC$2-AB$2) + $C$14*SQRT(AC$2-AB$2)*X3558)</f>
        <v>192.73333561833925</v>
      </c>
      <c r="AD3558" s="47"/>
      <c r="AE3558" s="3" t="s">
        <v>68</v>
      </c>
      <c r="AF3558" s="52" t="b">
        <f ca="1">AND(AF3555&gt;$B$3, NOT(OR($AF3557:AF3557)))</f>
        <v>0</v>
      </c>
      <c r="AG3558" s="52" t="b">
        <f ca="1">AND(AG3555&gt;$B$3, NOT(OR($AF3557:AG3557)))</f>
        <v>1</v>
      </c>
      <c r="AH3558" s="52" t="b">
        <f ca="1">AND(AH3555&gt;$B$3, NOT(OR($AF3557:AH3557)))</f>
        <v>1</v>
      </c>
      <c r="AI3558" s="52" t="b">
        <f ca="1">AND(AI3555&gt;$B$3, NOT(OR($AF3557:AI3557)))</f>
        <v>0</v>
      </c>
      <c r="AJ3558" s="52" t="b">
        <f ca="1">AND(AJ3555&gt;$B$3, NOT(OR($AF3557:AJ3557)))</f>
        <v>1</v>
      </c>
      <c r="AK3558" s="74"/>
      <c r="AL3558" s="70"/>
    </row>
    <row r="3559" spans="6:38" ht="14.55" customHeight="1" x14ac:dyDescent="0.3">
      <c r="F3559" s="79"/>
      <c r="G3559" s="3">
        <v>3557</v>
      </c>
      <c r="H3559" s="61">
        <v>0.48321009857807268</v>
      </c>
      <c r="I3559" s="61">
        <v>-1.5533383427474032</v>
      </c>
      <c r="J3559" s="61">
        <v>5.5667129429686206E-2</v>
      </c>
      <c r="K3559" s="62">
        <v>1.6220629379243379</v>
      </c>
      <c r="L3559" s="60">
        <f t="array" ref="L3559:O3559">TRANSPOSE(MMULT(Option!$B$25:$E$28, TRANSPOSE(H3559:K3559)))</f>
        <v>0.48321009857807268</v>
      </c>
      <c r="M3559" s="60">
        <v>-1.2303740676722179</v>
      </c>
      <c r="N3559" s="60">
        <v>-0.1645824196370447</v>
      </c>
      <c r="O3559" s="60">
        <v>1.1864414043844673</v>
      </c>
      <c r="P3559" s="56" t="str">
        <f t="shared" si="4454"/>
        <v>712/2</v>
      </c>
      <c r="R3559" s="80">
        <v>890</v>
      </c>
      <c r="S3559" s="3" t="s">
        <v>28</v>
      </c>
      <c r="T3559" s="60">
        <f t="array" aca="1" ref="T3559:T3562" ca="1">TRANSPOSE(OFFSET($L$3, MATCH($R3559 &amp; "/" &amp; T$2, $P$3:$P$5002, 0) - 1, 0, 1, $E$1))</f>
        <v>0.75911971338406214</v>
      </c>
      <c r="U3559" s="60">
        <f t="array" aca="1" ref="U3559:U3562" ca="1">TRANSPOSE(OFFSET($L$3, MATCH($R3559 &amp; "/" &amp; U$2, $P$3:$P$5002, 0) - 1, 0, 1, $E$1))</f>
        <v>0.17596622529018768</v>
      </c>
      <c r="V3559" s="60">
        <f t="array" aca="1" ref="V3559:V3562" ca="1">TRANSPOSE(OFFSET($L$3, MATCH($R3559 &amp; "/" &amp; V$2, $P$3:$P$5002, 0) - 1, 0, 1, $E$1))</f>
        <v>0.88638615920554098</v>
      </c>
      <c r="W3559" s="60">
        <f t="array" aca="1" ref="W3559:W3562" ca="1">TRANSPOSE(OFFSET($L$3, MATCH($R3559 &amp; "/" &amp; W$2, $P$3:$P$5002, 0) - 1, 0, 1, $E$1))</f>
        <v>0.42650812818502282</v>
      </c>
      <c r="X3559" s="60">
        <f t="array" aca="1" ref="X3559:X3562" ca="1">TRANSPOSE(OFFSET($L$3, MATCH($R3559 &amp; "/" &amp; X$2, $P$3:$P$5002, 0) - 1, 0, 1, $E$1))</f>
        <v>1.2256741168453462</v>
      </c>
      <c r="Y3559" s="52">
        <f ca="1">$B$11 * EXP(($E$3 - $C$11^2/2) * Y$2 + $C$11*SQRT(Y$2)*T3559)</f>
        <v>126.20481460873792</v>
      </c>
      <c r="Z3559" s="52">
        <f ca="1">Y3559 * EXP(($E$3 - $C$11^2/2) * (Z$2-Y$2) + $C$11*SQRT(Z$2-Y$2)*U3559)</f>
        <v>133.71303417690424</v>
      </c>
      <c r="AA3559" s="52">
        <f ca="1">Z3559 * EXP(($E$3 - $C$11^2/2) * (AA$2-Z$2) + $C$11*SQRT(AA$2-Z$2)*V3559)</f>
        <v>175.31981412608351</v>
      </c>
      <c r="AB3559" s="52">
        <f ca="1">AA3559 * EXP(($E$3 - $C$11^2/2) * (AB$2-AA$2) + $C$11*SQRT(AB$2-AA$2)*W3559)</f>
        <v>200.24953298932269</v>
      </c>
      <c r="AC3559" s="52">
        <f ca="1">AB3559 * EXP(($E$3 - $C$11^2/2) * (AC$2-AB$2) + $C$11*SQRT(AC$2-AB$2)*X3559)</f>
        <v>290.69263994601096</v>
      </c>
      <c r="AD3559" s="47"/>
      <c r="AE3559" s="3" t="s">
        <v>69</v>
      </c>
      <c r="AF3559" s="20" cm="1">
        <f t="array" aca="1" ref="AF3559" ca="1">MIN(Y3559:Y3562 / $D$11:$D$14)</f>
        <v>0.89731221281045914</v>
      </c>
      <c r="AG3559" s="20" cm="1">
        <f t="array" aca="1" ref="AG3559" ca="1">MIN(Z3559:Z3562 / $D$11:$D$14)</f>
        <v>0.80070268804211553</v>
      </c>
      <c r="AH3559" s="20" cm="1">
        <f t="array" aca="1" ref="AH3559" ca="1">MIN(AA3559:AA3562 / $D$11:$D$14)</f>
        <v>0.5702419125688496</v>
      </c>
      <c r="AI3559" s="20" cm="1">
        <f t="array" aca="1" ref="AI3559" ca="1">MIN(AB3559:AB3562 / $D$11:$D$14)</f>
        <v>0.53029409201277078</v>
      </c>
      <c r="AJ3559" s="20" cm="1">
        <f t="array" aca="1" ref="AJ3559" ca="1">MIN(AC3559:AC3562 / $D$11:$D$14)</f>
        <v>1.0205251041842549</v>
      </c>
      <c r="AK3559" s="72">
        <f t="array" aca="1" ref="AK3559" ca="1">SUMPRODUCT(AF3560:AJ3560, EXP(-$E$3*$AF$2:$AJ$2))</f>
        <v>117403.09269126164</v>
      </c>
      <c r="AL3559" s="70">
        <f ca="1">MAX(AC3560 - $D$11, 0) * EXP(-$E$2*$E$3)</f>
        <v>53.000535898197867</v>
      </c>
    </row>
    <row r="3560" spans="6:38" ht="14.55" customHeight="1" x14ac:dyDescent="0.3">
      <c r="F3560" s="79"/>
      <c r="G3560" s="3">
        <v>3558</v>
      </c>
      <c r="H3560" s="61">
        <v>1.0111487799619112</v>
      </c>
      <c r="I3560" s="61">
        <v>-1.6850099944790027</v>
      </c>
      <c r="J3560" s="61">
        <v>-1.064066582419148</v>
      </c>
      <c r="K3560" s="62">
        <v>-1.3172074080826983</v>
      </c>
      <c r="L3560" s="60">
        <f t="array" ref="L3560:O3560">TRANSPOSE(MMULT(Option!$B$25:$E$28, TRANSPOSE(H3560:K3560)))</f>
        <v>1.0111487799619112</v>
      </c>
      <c r="M3560" s="60">
        <v>-1.1398776573066658</v>
      </c>
      <c r="N3560" s="60">
        <v>-0.97136006910580708</v>
      </c>
      <c r="O3560" s="60">
        <v>-1.3724532443998756</v>
      </c>
      <c r="P3560" s="56" t="str">
        <f t="shared" si="4454"/>
        <v>712/3</v>
      </c>
      <c r="R3560" s="80"/>
      <c r="S3560" s="3" t="s">
        <v>29</v>
      </c>
      <c r="T3560" s="60">
        <f ca="1"/>
        <v>0.49559385351204316</v>
      </c>
      <c r="U3560" s="60">
        <f ca="1"/>
        <v>0.64636828361906751</v>
      </c>
      <c r="V3560" s="60">
        <f ca="1"/>
        <v>-0.11392579416765869</v>
      </c>
      <c r="W3560" s="60">
        <f ca="1"/>
        <v>0.28004114512935774</v>
      </c>
      <c r="X3560" s="60">
        <f ca="1"/>
        <v>0.33897377772230031</v>
      </c>
      <c r="Y3560" s="52">
        <f ca="1">$B$12 * EXP(($E$3 - $C$12^2/2) * Y$2 + $C$12*SQRT(Y$2)*T3560)</f>
        <v>116.61155191561528</v>
      </c>
      <c r="Z3560" s="52">
        <f ca="1">Y3560 * EXP(($E$3 - $C$12^2/2) * (Z$2-Y$2) + $C$12*SQRT(Z$2-Y$2)*U3560)</f>
        <v>142.27457639648577</v>
      </c>
      <c r="AA3560" s="52">
        <f ca="1">Z3560 * EXP(($E$3 - $C$12^2/2) * (AA$2-Z$2) + $C$12*SQRT(AA$2-Z$2)*V3560)</f>
        <v>138.18330334520539</v>
      </c>
      <c r="AB3560" s="52">
        <f ca="1">AA3560 * EXP(($E$3 - $C$12^2/2) * (AB$2-AA$2) + $C$12*SQRT(AB$2-AA$2)*W3560)</f>
        <v>151.04736036136487</v>
      </c>
      <c r="AC3560" s="52">
        <f ca="1">AB3560 * EXP(($E$3 - $C$12^2/2) * (AC$2-AB$2) + $C$12*SQRT(AC$2-AB$2)*X3560)</f>
        <v>168.05403519135712</v>
      </c>
      <c r="AD3560" s="47"/>
      <c r="AE3560" s="3" t="s">
        <v>47</v>
      </c>
      <c r="AF3560" s="64">
        <f t="shared" ref="AF3560" ca="1" si="4500">($B$5*AF3562 + (1 + $B$6)*AF3561)*$B$2</f>
        <v>15000</v>
      </c>
      <c r="AG3560" s="64">
        <f t="shared" ref="AG3560" ca="1" si="4501">($B$5*AG3562 + (1 + $B$6)*AG3561)*$B$2</f>
        <v>15000</v>
      </c>
      <c r="AH3560" s="64">
        <f t="shared" ref="AH3560" ca="1" si="4502">($B$5*AH3562 + (1 + $B$6)*AH3561)*$B$2</f>
        <v>0</v>
      </c>
      <c r="AI3560" s="64">
        <f t="shared" ref="AI3560" ca="1" si="4503">($B$5*AI3562 + (1 + $B$6)*AI3561)*$B$2</f>
        <v>0</v>
      </c>
      <c r="AJ3560" s="64" cm="1">
        <f t="array" aca="1" ref="AJ3560" ca="1">($B$5*AJ3562 + (1 + $B$6)*AJ3561 + AND(NOT(AF3561:AJ3561)))*$B$2</f>
        <v>114999.99999999999</v>
      </c>
      <c r="AK3560" s="73"/>
      <c r="AL3560" s="70"/>
    </row>
    <row r="3561" spans="6:38" ht="14.55" customHeight="1" x14ac:dyDescent="0.3">
      <c r="F3561" s="79"/>
      <c r="G3561" s="3">
        <v>3559</v>
      </c>
      <c r="H3561" s="61">
        <v>1.2896221705951179</v>
      </c>
      <c r="I3561" s="61">
        <v>1.384380077080458</v>
      </c>
      <c r="J3561" s="61">
        <v>0.42244946874067313</v>
      </c>
      <c r="K3561" s="62">
        <v>-1.1644126821920029</v>
      </c>
      <c r="L3561" s="60">
        <f t="array" ref="L3561:O3561">TRANSPOSE(MMULT(Option!$B$25:$E$28, TRANSPOSE(H3561:K3561)))</f>
        <v>1.2896221705951179</v>
      </c>
      <c r="M3561" s="60">
        <v>1.7846541670000469</v>
      </c>
      <c r="N3561" s="60">
        <v>1.2494062885093156</v>
      </c>
      <c r="O3561" s="60">
        <v>-3.6325086663685946E-2</v>
      </c>
      <c r="P3561" s="56" t="str">
        <f t="shared" si="4454"/>
        <v>712/4</v>
      </c>
      <c r="R3561" s="80"/>
      <c r="S3561" s="3" t="s">
        <v>31</v>
      </c>
      <c r="T3561" s="60">
        <f ca="1"/>
        <v>-0.15313662473007755</v>
      </c>
      <c r="U3561" s="60">
        <f ca="1"/>
        <v>-0.61422385645071365</v>
      </c>
      <c r="V3561" s="60">
        <f ca="1"/>
        <v>-1.9727281291117532E-2</v>
      </c>
      <c r="W3561" s="60">
        <f ca="1"/>
        <v>0.20177066743515112</v>
      </c>
      <c r="X3561" s="60">
        <f ca="1"/>
        <v>1.7336892285102441</v>
      </c>
      <c r="Y3561" s="52">
        <f ca="1">$B$13 * EXP(($E$3 - $C$13^2/2) * Y$2 + $C$13*SQRT(Y$2)*T3561)</f>
        <v>95.988577361338173</v>
      </c>
      <c r="Z3561" s="52">
        <f ca="1">Y3561 * EXP(($E$3 - $C$13^2/2) * (Z$2-Y$2) + $C$13*SQRT(Z$2-Y$2)*U3561)</f>
        <v>80.235177558849827</v>
      </c>
      <c r="AA3561" s="52">
        <f ca="1">Z3561 * EXP(($E$3 - $C$13^2/2) * (AA$2-Z$2) + $C$13*SQRT(AA$2-Z$2)*V3561)</f>
        <v>80.161540682788555</v>
      </c>
      <c r="AB3561" s="52">
        <f ca="1">AA3561 * EXP(($E$3 - $C$13^2/2) * (AB$2-AA$2) + $C$13*SQRT(AB$2-AA$2)*W3561)</f>
        <v>85.590565202581857</v>
      </c>
      <c r="AC3561" s="52">
        <f ca="1">AB3561 * EXP(($E$3 - $C$13^2/2) * (AC$2-AB$2) + $C$13*SQRT(AC$2-AB$2)*X3561)</f>
        <v>144.7027771658737</v>
      </c>
      <c r="AD3561" s="47"/>
      <c r="AE3561" s="3" t="s">
        <v>46</v>
      </c>
      <c r="AF3561" s="52" t="b">
        <f t="shared" ref="AF3561" ca="1" si="4504">AF3559 &gt;= $B$4</f>
        <v>0</v>
      </c>
      <c r="AG3561" s="52" t="b">
        <f t="array" aca="1" ref="AG3561" ca="1">AND(AG3559 &gt;= $B$4, NOT(OR($AF3561:AF3561)))</f>
        <v>0</v>
      </c>
      <c r="AH3561" s="52" t="b">
        <f t="array" aca="1" ref="AH3561" ca="1">AND(AH3559 &gt;= $B$4, NOT(OR($AF3561:AG3561)))</f>
        <v>0</v>
      </c>
      <c r="AI3561" s="52" t="b">
        <f t="array" aca="1" ref="AI3561" ca="1">AND(AI3559 &gt;= $B$4, NOT(OR($AF3561:AH3561)))</f>
        <v>0</v>
      </c>
      <c r="AJ3561" s="52" t="b">
        <f t="array" aca="1" ref="AJ3561" ca="1">AND(AJ3559 &gt;= $B$4, NOT(OR($AF3561:AI3561)))</f>
        <v>0</v>
      </c>
      <c r="AK3561" s="73"/>
      <c r="AL3561" s="70"/>
    </row>
    <row r="3562" spans="6:38" ht="14.55" customHeight="1" x14ac:dyDescent="0.3">
      <c r="F3562" s="79"/>
      <c r="G3562" s="3">
        <v>3560</v>
      </c>
      <c r="H3562" s="61">
        <v>-0.6425136642819177</v>
      </c>
      <c r="I3562" s="61">
        <v>-3.4018976691652283E-2</v>
      </c>
      <c r="J3562" s="61">
        <v>2.8210689959616068E-2</v>
      </c>
      <c r="K3562" s="62">
        <v>0.49837062677045929</v>
      </c>
      <c r="L3562" s="60">
        <f t="array" ref="L3562:O3562">TRANSPOSE(MMULT(Option!$B$25:$E$28, TRANSPOSE(H3562:K3562)))</f>
        <v>-0.6425136642819177</v>
      </c>
      <c r="M3562" s="60">
        <v>-0.28818437286365411</v>
      </c>
      <c r="N3562" s="60">
        <v>-0.24113599194816884</v>
      </c>
      <c r="O3562" s="60">
        <v>0.1663715453952796</v>
      </c>
      <c r="P3562" s="56" t="str">
        <f t="shared" si="4454"/>
        <v>712/5</v>
      </c>
      <c r="R3562" s="80"/>
      <c r="S3562" s="3" t="s">
        <v>30</v>
      </c>
      <c r="T3562" s="60">
        <f ca="1"/>
        <v>-0.37783804716495284</v>
      </c>
      <c r="U3562" s="60">
        <f ca="1"/>
        <v>-0.39638054214843244</v>
      </c>
      <c r="V3562" s="60">
        <f ca="1"/>
        <v>-1.1480967445986952</v>
      </c>
      <c r="W3562" s="60">
        <f ca="1"/>
        <v>-0.25876311855689454</v>
      </c>
      <c r="X3562" s="60">
        <f ca="1"/>
        <v>2.1654694619748742</v>
      </c>
      <c r="Y3562" s="52">
        <f ca="1">$B$14 * EXP(($E$3 - $C$14^2/2) * Y$2 + $C$14*SQRT(Y$2)*T3562)</f>
        <v>89.731221281045919</v>
      </c>
      <c r="Z3562" s="52">
        <f ca="1">Y3562 * EXP(($E$3 - $C$14^2/2) * (Z$2-Y$2) + $C$14*SQRT(Z$2-Y$2)*U3562)</f>
        <v>80.070268804211551</v>
      </c>
      <c r="AA3562" s="52">
        <f ca="1">Z3562 * EXP(($E$3 - $C$14^2/2) * (AA$2-Z$2) + $C$14*SQRT(AA$2-Z$2)*V3562)</f>
        <v>57.024191256884954</v>
      </c>
      <c r="AB3562" s="52">
        <f ca="1">AA3562 * EXP(($E$3 - $C$14^2/2) * (AB$2-AA$2) + $C$14*SQRT(AB$2-AA$2)*W3562)</f>
        <v>53.029409201277083</v>
      </c>
      <c r="AC3562" s="52">
        <f ca="1">AB3562 * EXP(($E$3 - $C$14^2/2) * (AC$2-AB$2) + $C$14*SQRT(AC$2-AB$2)*X3562)</f>
        <v>102.05251041842548</v>
      </c>
      <c r="AD3562" s="47"/>
      <c r="AE3562" s="3" t="s">
        <v>68</v>
      </c>
      <c r="AF3562" s="52" t="b">
        <f ca="1">AND(AF3559&gt;$B$3, NOT(OR($AF3561:AF3561)))</f>
        <v>1</v>
      </c>
      <c r="AG3562" s="52" t="b">
        <f ca="1">AND(AG3559&gt;$B$3, NOT(OR($AF3561:AG3561)))</f>
        <v>1</v>
      </c>
      <c r="AH3562" s="52" t="b">
        <f ca="1">AND(AH3559&gt;$B$3, NOT(OR($AF3561:AH3561)))</f>
        <v>0</v>
      </c>
      <c r="AI3562" s="52" t="b">
        <f ca="1">AND(AI3559&gt;$B$3, NOT(OR($AF3561:AI3561)))</f>
        <v>0</v>
      </c>
      <c r="AJ3562" s="52" t="b">
        <f ca="1">AND(AJ3559&gt;$B$3, NOT(OR($AF3561:AJ3561)))</f>
        <v>1</v>
      </c>
      <c r="AK3562" s="74"/>
      <c r="AL3562" s="70"/>
    </row>
    <row r="3563" spans="6:38" ht="14.55" customHeight="1" x14ac:dyDescent="0.3">
      <c r="F3563" s="79"/>
      <c r="G3563" s="3">
        <v>3561</v>
      </c>
      <c r="H3563" s="61">
        <v>1.1888338668592149</v>
      </c>
      <c r="I3563" s="61">
        <v>-1.2623533326275631</v>
      </c>
      <c r="J3563" s="61">
        <v>0.65736464772332204</v>
      </c>
      <c r="K3563" s="62">
        <v>-1.6323519981899741</v>
      </c>
      <c r="L3563" s="60">
        <f t="array" ref="L3563:O3563">TRANSPOSE(MMULT(Option!$B$25:$E$28, TRANSPOSE(H3563:K3563)))</f>
        <v>1.1888338668592149</v>
      </c>
      <c r="M3563" s="60">
        <v>-0.68143239336542905</v>
      </c>
      <c r="N3563" s="60">
        <v>0.72234183646993211</v>
      </c>
      <c r="O3563" s="60">
        <v>-1.1245864466968833</v>
      </c>
      <c r="P3563" s="56" t="str">
        <f t="shared" si="4454"/>
        <v>713/1</v>
      </c>
      <c r="R3563" s="80">
        <v>891</v>
      </c>
      <c r="S3563" s="3" t="s">
        <v>28</v>
      </c>
      <c r="T3563" s="60">
        <f t="array" aca="1" ref="T3563:T3566" ca="1">TRANSPOSE(OFFSET($L$3, MATCH($R3563 &amp; "/" &amp; T$2, $P$3:$P$5002, 0) - 1, 0, 1, $E$1))</f>
        <v>-0.1442674888621516</v>
      </c>
      <c r="U3563" s="60">
        <f t="array" aca="1" ref="U3563:U3566" ca="1">TRANSPOSE(OFFSET($L$3, MATCH($R3563 &amp; "/" &amp; U$2, $P$3:$P$5002, 0) - 1, 0, 1, $E$1))</f>
        <v>0.47746738859129073</v>
      </c>
      <c r="V3563" s="60">
        <f t="array" aca="1" ref="V3563:V3566" ca="1">TRANSPOSE(OFFSET($L$3, MATCH($R3563 &amp; "/" &amp; V$2, $P$3:$P$5002, 0) - 1, 0, 1, $E$1))</f>
        <v>2.2668320964047997</v>
      </c>
      <c r="W3563" s="60">
        <f t="array" aca="1" ref="W3563:W3566" ca="1">TRANSPOSE(OFFSET($L$3, MATCH($R3563 &amp; "/" &amp; W$2, $P$3:$P$5002, 0) - 1, 0, 1, $E$1))</f>
        <v>0.29215263564044031</v>
      </c>
      <c r="X3563" s="60">
        <f t="array" aca="1" ref="X3563:X3566" ca="1">TRANSPOSE(OFFSET($L$3, MATCH($R3563 &amp; "/" &amp; X$2, $P$3:$P$5002, 0) - 1, 0, 1, $E$1))</f>
        <v>0.82655584611535682</v>
      </c>
      <c r="Y3563" s="52">
        <f ca="1">$B$11 * EXP(($E$3 - $C$11^2/2) * Y$2 + $C$11*SQRT(Y$2)*T3563)</f>
        <v>96.244318160761438</v>
      </c>
      <c r="Z3563" s="52">
        <f ca="1">Y3563 * EXP(($E$3 - $C$11^2/2) * (Z$2-Y$2) + $C$11*SQRT(Z$2-Y$2)*U3563)</f>
        <v>111.6233386651358</v>
      </c>
      <c r="AA3563" s="52">
        <f ca="1">Z3563 * EXP(($E$3 - $C$11^2/2) * (AA$2-Z$2) + $C$11*SQRT(AA$2-Z$2)*V3563)</f>
        <v>221.44622529713109</v>
      </c>
      <c r="AB3563" s="52">
        <f ca="1">AA3563 * EXP(($E$3 - $C$11^2/2) * (AB$2-AA$2) + $C$11*SQRT(AB$2-AA$2)*W3563)</f>
        <v>242.94269087865959</v>
      </c>
      <c r="AC3563" s="52">
        <f ca="1">AB3563 * EXP(($E$3 - $C$11^2/2) * (AC$2-AB$2) + $C$11*SQRT(AC$2-AB$2)*X3563)</f>
        <v>312.87142686371504</v>
      </c>
      <c r="AD3563" s="47"/>
      <c r="AE3563" s="3" t="s">
        <v>69</v>
      </c>
      <c r="AF3563" s="20" cm="1">
        <f t="array" aca="1" ref="AF3563" ca="1">MIN(Y3563:Y3566 / $D$11:$D$14)</f>
        <v>0.89423824774755101</v>
      </c>
      <c r="AG3563" s="20" cm="1">
        <f t="array" aca="1" ref="AG3563" ca="1">MIN(Z3563:Z3566 / $D$11:$D$14)</f>
        <v>0.99637270461780769</v>
      </c>
      <c r="AH3563" s="20" cm="1">
        <f t="array" aca="1" ref="AH3563" ca="1">MIN(AA3563:AA3566 / $D$11:$D$14)</f>
        <v>1.6110465502475477</v>
      </c>
      <c r="AI3563" s="20" cm="1">
        <f t="array" aca="1" ref="AI3563" ca="1">MIN(AB3563:AB3566 / $D$11:$D$14)</f>
        <v>1.7526201581462226</v>
      </c>
      <c r="AJ3563" s="20" cm="1">
        <f t="array" aca="1" ref="AJ3563" ca="1">MIN(AC3563:AC3566 / $D$11:$D$14)</f>
        <v>2.848275716457132</v>
      </c>
      <c r="AK3563" s="72">
        <f t="array" aca="1" ref="AK3563" ca="1">SUMPRODUCT(AF3564:AJ3564, EXP(-$E$3*$AF$2:$AJ$2))</f>
        <v>118215.34016268118</v>
      </c>
      <c r="AL3563" s="70">
        <f ca="1">MAX(AC3564 - $D$11, 0) * EXP(-$E$2*$E$3)</f>
        <v>143.94385753086763</v>
      </c>
    </row>
    <row r="3564" spans="6:38" ht="14.55" customHeight="1" x14ac:dyDescent="0.3">
      <c r="F3564" s="79"/>
      <c r="G3564" s="3">
        <v>3562</v>
      </c>
      <c r="H3564" s="61">
        <v>-0.17238212503383779</v>
      </c>
      <c r="I3564" s="61">
        <v>-0.68691366459665626</v>
      </c>
      <c r="J3564" s="61">
        <v>1.9747186632118052</v>
      </c>
      <c r="K3564" s="62">
        <v>-0.66405150830422521</v>
      </c>
      <c r="L3564" s="60">
        <f t="array" ref="L3564:O3564">TRANSPOSE(MMULT(Option!$B$25:$E$28, TRANSPOSE(H3564:K3564)))</f>
        <v>-0.17238212503383779</v>
      </c>
      <c r="M3564" s="60">
        <v>-0.69851962279627211</v>
      </c>
      <c r="N3564" s="60">
        <v>1.4855862079245048</v>
      </c>
      <c r="O3564" s="60">
        <v>-0.43206319120443343</v>
      </c>
      <c r="P3564" s="56" t="str">
        <f t="shared" si="4454"/>
        <v>713/2</v>
      </c>
      <c r="R3564" s="80"/>
      <c r="S3564" s="3" t="s">
        <v>29</v>
      </c>
      <c r="T3564" s="60">
        <f ca="1"/>
        <v>1.1101072324101893</v>
      </c>
      <c r="U3564" s="60">
        <f ca="1"/>
        <v>0.23793968908108681</v>
      </c>
      <c r="V3564" s="60">
        <f ca="1"/>
        <v>0.19156640859956464</v>
      </c>
      <c r="W3564" s="60">
        <f ca="1"/>
        <v>0.26409300799482627</v>
      </c>
      <c r="X3564" s="60">
        <f ca="1"/>
        <v>1.6020063266398612</v>
      </c>
      <c r="Y3564" s="52">
        <f ca="1">$B$12 * EXP(($E$3 - $C$12^2/2) * Y$2 + $C$12*SQRT(Y$2)*T3564)</f>
        <v>140.2185610602541</v>
      </c>
      <c r="Z3564" s="52">
        <f ca="1">Y3564 * EXP(($E$3 - $C$12^2/2) * (Z$2-Y$2) + $C$12*SQRT(Z$2-Y$2)*U3564)</f>
        <v>151.34836951035112</v>
      </c>
      <c r="AA3564" s="52">
        <f ca="1">Z3564 * EXP(($E$3 - $C$12^2/2) * (AA$2-Z$2) + $C$12*SQRT(AA$2-Z$2)*V3564)</f>
        <v>161.10465502475478</v>
      </c>
      <c r="AB3564" s="52">
        <f ca="1">AA3564 * EXP(($E$3 - $C$12^2/2) * (AB$2-AA$2) + $C$12*SQRT(AB$2-AA$2)*W3564)</f>
        <v>175.26201581462226</v>
      </c>
      <c r="AC3564" s="52">
        <f ca="1">AB3564 * EXP(($E$3 - $C$12^2/2) * (AC$2-AB$2) + $C$12*SQRT(AC$2-AB$2)*X3564)</f>
        <v>284.82757164571319</v>
      </c>
      <c r="AD3564" s="47"/>
      <c r="AE3564" s="3" t="s">
        <v>47</v>
      </c>
      <c r="AF3564" s="64">
        <f t="shared" ref="AF3564" ca="1" si="4505">($B$5*AF3566 + (1 + $B$6)*AF3565)*$B$2</f>
        <v>15000</v>
      </c>
      <c r="AG3564" s="64">
        <f t="shared" ref="AG3564" ca="1" si="4506">($B$5*AG3566 + (1 + $B$6)*AG3565)*$B$2</f>
        <v>15000</v>
      </c>
      <c r="AH3564" s="64">
        <f t="shared" ref="AH3564" ca="1" si="4507">($B$5*AH3566 + (1 + $B$6)*AH3565)*$B$2</f>
        <v>105000</v>
      </c>
      <c r="AI3564" s="64">
        <f t="shared" ref="AI3564" ca="1" si="4508">($B$5*AI3566 + (1 + $B$6)*AI3565)*$B$2</f>
        <v>0</v>
      </c>
      <c r="AJ3564" s="64" cm="1">
        <f t="array" aca="1" ref="AJ3564" ca="1">($B$5*AJ3566 + (1 + $B$6)*AJ3565 + AND(NOT(AF3565:AJ3565)))*$B$2</f>
        <v>0</v>
      </c>
      <c r="AK3564" s="73"/>
      <c r="AL3564" s="70"/>
    </row>
    <row r="3565" spans="6:38" ht="14.55" customHeight="1" x14ac:dyDescent="0.3">
      <c r="F3565" s="79"/>
      <c r="G3565" s="3">
        <v>3563</v>
      </c>
      <c r="H3565" s="61">
        <v>-0.1805478097742064</v>
      </c>
      <c r="I3565" s="61">
        <v>-0.18529957878623624</v>
      </c>
      <c r="J3565" s="61">
        <v>-0.15515264667015366</v>
      </c>
      <c r="K3565" s="62">
        <v>0.29625388029340544</v>
      </c>
      <c r="L3565" s="60">
        <f t="array" ref="L3565:O3565">TRANSPOSE(MMULT(Option!$B$25:$E$28, TRANSPOSE(H3565:K3565)))</f>
        <v>-0.1805478097742064</v>
      </c>
      <c r="M3565" s="60">
        <v>-0.24204899311595474</v>
      </c>
      <c r="N3565" s="60">
        <v>-0.25701407496610806</v>
      </c>
      <c r="O3565" s="60">
        <v>0.10267202678977203</v>
      </c>
      <c r="P3565" s="56" t="str">
        <f t="shared" si="4454"/>
        <v>713/3</v>
      </c>
      <c r="R3565" s="80"/>
      <c r="S3565" s="3" t="s">
        <v>31</v>
      </c>
      <c r="T3565" s="60">
        <f ca="1"/>
        <v>-0.34362439069952755</v>
      </c>
      <c r="U3565" s="60">
        <f ca="1"/>
        <v>0.46176306517074217</v>
      </c>
      <c r="V3565" s="60">
        <f ca="1"/>
        <v>2.2967517298593432</v>
      </c>
      <c r="W3565" s="60">
        <f ca="1"/>
        <v>0.92226106420687726</v>
      </c>
      <c r="X3565" s="60">
        <f ca="1"/>
        <v>0.48359394942727069</v>
      </c>
      <c r="Y3565" s="52">
        <f ca="1">$B$13 * EXP(($E$3 - $C$13^2/2) * Y$2 + $C$13*SQRT(Y$2)*T3565)</f>
        <v>90.656974115750288</v>
      </c>
      <c r="Z3565" s="52">
        <f ca="1">Y3565 * EXP(($E$3 - $C$13^2/2) * (Z$2-Y$2) + $C$13*SQRT(Z$2-Y$2)*U3565)</f>
        <v>104.64898902701212</v>
      </c>
      <c r="AA3565" s="52">
        <f ca="1">Z3565 * EXP(($E$3 - $C$13^2/2) * (AA$2-Z$2) + $C$13*SQRT(AA$2-Z$2)*V3565)</f>
        <v>209.48189326281408</v>
      </c>
      <c r="AB3565" s="52">
        <f ca="1">AA3565 * EXP(($E$3 - $C$13^2/2) * (AB$2-AA$2) + $C$13*SQRT(AB$2-AA$2)*W3565)</f>
        <v>277.6373113688972</v>
      </c>
      <c r="AC3565" s="52">
        <f ca="1">AB3565 * EXP(($E$3 - $C$13^2/2) * (AC$2-AB$2) + $C$13*SQRT(AC$2-AB$2)*X3565)</f>
        <v>322.59375635885175</v>
      </c>
      <c r="AD3565" s="47"/>
      <c r="AE3565" s="3" t="s">
        <v>46</v>
      </c>
      <c r="AF3565" s="52" t="b">
        <f t="shared" ref="AF3565" ca="1" si="4509">AF3563 &gt;= $B$4</f>
        <v>0</v>
      </c>
      <c r="AG3565" s="52" t="b">
        <f t="array" aca="1" ref="AG3565" ca="1">AND(AG3563 &gt;= $B$4, NOT(OR($AF3565:AF3565)))</f>
        <v>0</v>
      </c>
      <c r="AH3565" s="52" t="b">
        <f t="array" aca="1" ref="AH3565" ca="1">AND(AH3563 &gt;= $B$4, NOT(OR($AF3565:AG3565)))</f>
        <v>1</v>
      </c>
      <c r="AI3565" s="52" t="b">
        <f t="array" aca="1" ref="AI3565" ca="1">AND(AI3563 &gt;= $B$4, NOT(OR($AF3565:AH3565)))</f>
        <v>0</v>
      </c>
      <c r="AJ3565" s="52" t="b">
        <f t="array" aca="1" ref="AJ3565" ca="1">AND(AJ3563 &gt;= $B$4, NOT(OR($AF3565:AI3565)))</f>
        <v>0</v>
      </c>
      <c r="AK3565" s="73"/>
      <c r="AL3565" s="70"/>
    </row>
    <row r="3566" spans="6:38" ht="14.55" customHeight="1" x14ac:dyDescent="0.3">
      <c r="F3566" s="79"/>
      <c r="G3566" s="3">
        <v>3564</v>
      </c>
      <c r="H3566" s="61">
        <v>-0.84984097505766243</v>
      </c>
      <c r="I3566" s="61">
        <v>6.7046800263609388E-3</v>
      </c>
      <c r="J3566" s="61">
        <v>0.28810179986478696</v>
      </c>
      <c r="K3566" s="62">
        <v>0.74058094384665296</v>
      </c>
      <c r="L3566" s="60">
        <f t="array" ref="L3566:O3566">TRANSPOSE(MMULT(Option!$B$25:$E$28, TRANSPOSE(H3566:K3566)))</f>
        <v>-0.84984097505766243</v>
      </c>
      <c r="M3566" s="60">
        <v>-0.33379144927681348</v>
      </c>
      <c r="N3566" s="60">
        <v>-8.5137981912808747E-2</v>
      </c>
      <c r="O3566" s="60">
        <v>0.3522466519697765</v>
      </c>
      <c r="P3566" s="56" t="str">
        <f t="shared" si="4454"/>
        <v>713/4</v>
      </c>
      <c r="R3566" s="80"/>
      <c r="S3566" s="3" t="s">
        <v>30</v>
      </c>
      <c r="T3566" s="60">
        <f ca="1"/>
        <v>-0.38927680983518953</v>
      </c>
      <c r="U3566" s="60">
        <f ca="1"/>
        <v>0.34383050993542746</v>
      </c>
      <c r="V3566" s="60">
        <f ca="1"/>
        <v>2.3329911911817298</v>
      </c>
      <c r="W3566" s="60">
        <f ca="1"/>
        <v>0.93031138871742258</v>
      </c>
      <c r="X3566" s="60">
        <f ca="1"/>
        <v>1.0118422312922206</v>
      </c>
      <c r="Y3566" s="52">
        <f ca="1">$B$14 * EXP(($E$3 - $C$14^2/2) * Y$2 + $C$14*SQRT(Y$2)*T3566)</f>
        <v>89.423824774755104</v>
      </c>
      <c r="Z3566" s="52">
        <f ca="1">Y3566 * EXP(($E$3 - $C$14^2/2) * (Z$2-Y$2) + $C$14*SQRT(Z$2-Y$2)*U3566)</f>
        <v>99.637270461780773</v>
      </c>
      <c r="AA3566" s="52">
        <f ca="1">Z3566 * EXP(($E$3 - $C$14^2/2) * (AA$2-Z$2) + $C$14*SQRT(AA$2-Z$2)*V3566)</f>
        <v>201.62986263410431</v>
      </c>
      <c r="AB3566" s="52">
        <f ca="1">AA3566 * EXP(($E$3 - $C$14^2/2) * (AB$2-AA$2) + $C$14*SQRT(AB$2-AA$2)*W3566)</f>
        <v>267.87677231887562</v>
      </c>
      <c r="AC3566" s="52">
        <f ca="1">AB3566 * EXP(($E$3 - $C$14^2/2) * (AC$2-AB$2) + $C$14*SQRT(AC$2-AB$2)*X3566)</f>
        <v>364.70169278120346</v>
      </c>
      <c r="AD3566" s="47"/>
      <c r="AE3566" s="3" t="s">
        <v>68</v>
      </c>
      <c r="AF3566" s="52" t="b">
        <f ca="1">AND(AF3563&gt;$B$3, NOT(OR($AF3565:AF3565)))</f>
        <v>1</v>
      </c>
      <c r="AG3566" s="52" t="b">
        <f ca="1">AND(AG3563&gt;$B$3, NOT(OR($AF3565:AG3565)))</f>
        <v>1</v>
      </c>
      <c r="AH3566" s="52" t="b">
        <f ca="1">AND(AH3563&gt;$B$3, NOT(OR($AF3565:AH3565)))</f>
        <v>0</v>
      </c>
      <c r="AI3566" s="52" t="b">
        <f ca="1">AND(AI3563&gt;$B$3, NOT(OR($AF3565:AI3565)))</f>
        <v>0</v>
      </c>
      <c r="AJ3566" s="52" t="b">
        <f ca="1">AND(AJ3563&gt;$B$3, NOT(OR($AF3565:AJ3565)))</f>
        <v>0</v>
      </c>
      <c r="AK3566" s="74"/>
      <c r="AL3566" s="70"/>
    </row>
    <row r="3567" spans="6:38" ht="14.55" customHeight="1" x14ac:dyDescent="0.3">
      <c r="F3567" s="79"/>
      <c r="G3567" s="3">
        <v>3565</v>
      </c>
      <c r="H3567" s="61">
        <v>-1.4681630338170155</v>
      </c>
      <c r="I3567" s="61">
        <v>0.48954285613924747</v>
      </c>
      <c r="J3567" s="61">
        <v>-0.23291497352319535</v>
      </c>
      <c r="K3567" s="62">
        <v>-0.24565704264611993</v>
      </c>
      <c r="L3567" s="60">
        <f t="array" ref="L3567:O3567">TRANSPOSE(MMULT(Option!$B$25:$E$28, TRANSPOSE(H3567:K3567)))</f>
        <v>-1.4681630338170155</v>
      </c>
      <c r="M3567" s="60">
        <v>-0.1385917746902105</v>
      </c>
      <c r="N3567" s="60">
        <v>-0.66364436811751892</v>
      </c>
      <c r="O3567" s="60">
        <v>-0.71490127351948574</v>
      </c>
      <c r="P3567" s="56" t="str">
        <f t="shared" si="4454"/>
        <v>713/5</v>
      </c>
      <c r="R3567" s="80">
        <v>892</v>
      </c>
      <c r="S3567" s="3" t="s">
        <v>28</v>
      </c>
      <c r="T3567" s="60">
        <f t="array" aca="1" ref="T3567:T3570" ca="1">TRANSPOSE(OFFSET($L$3, MATCH($R3567 &amp; "/" &amp; T$2, $P$3:$P$5002, 0) - 1, 0, 1, $E$1))</f>
        <v>-0.27840025844108862</v>
      </c>
      <c r="U3567" s="60">
        <f t="array" aca="1" ref="U3567:U3570" ca="1">TRANSPOSE(OFFSET($L$3, MATCH($R3567 &amp; "/" &amp; U$2, $P$3:$P$5002, 0) - 1, 0, 1, $E$1))</f>
        <v>1.9473942269927103</v>
      </c>
      <c r="V3567" s="60">
        <f t="array" aca="1" ref="V3567:V3570" ca="1">TRANSPOSE(OFFSET($L$3, MATCH($R3567 &amp; "/" &amp; V$2, $P$3:$P$5002, 0) - 1, 0, 1, $E$1))</f>
        <v>7.9073301184851952E-2</v>
      </c>
      <c r="W3567" s="60">
        <f t="array" aca="1" ref="W3567:W3570" ca="1">TRANSPOSE(OFFSET($L$3, MATCH($R3567 &amp; "/" &amp; W$2, $P$3:$P$5002, 0) - 1, 0, 1, $E$1))</f>
        <v>-0.2347348711095146</v>
      </c>
      <c r="X3567" s="60">
        <f t="array" aca="1" ref="X3567:X3570" ca="1">TRANSPOSE(OFFSET($L$3, MATCH($R3567 &amp; "/" &amp; X$2, $P$3:$P$5002, 0) - 1, 0, 1, $E$1))</f>
        <v>-0.41967331945741865</v>
      </c>
      <c r="Y3567" s="52">
        <f ca="1">$B$11 * EXP(($E$3 - $C$11^2/2) * Y$2 + $C$11*SQRT(Y$2)*T3567)</f>
        <v>92.448349839789444</v>
      </c>
      <c r="Z3567" s="52">
        <f ca="1">Y3567 * EXP(($E$3 - $C$11^2/2) * (Z$2-Y$2) + $C$11*SQRT(Z$2-Y$2)*U3567)</f>
        <v>166.64542915312688</v>
      </c>
      <c r="AA3567" s="52">
        <f ca="1">Z3567 * EXP(($E$3 - $C$11^2/2) * (AA$2-Z$2) + $C$11*SQRT(AA$2-Z$2)*V3567)</f>
        <v>171.50121770629423</v>
      </c>
      <c r="AB3567" s="52">
        <f ca="1">AA3567 * EXP(($E$3 - $C$11^2/2) * (AB$2-AA$2) + $C$11*SQRT(AB$2-AA$2)*W3567)</f>
        <v>160.64065365718687</v>
      </c>
      <c r="AC3567" s="52">
        <f ca="1">AB3567 * EXP(($E$3 - $C$11^2/2) * (AC$2-AB$2) + $C$11*SQRT(AC$2-AB$2)*X3567)</f>
        <v>142.34702434882362</v>
      </c>
      <c r="AD3567" s="47"/>
      <c r="AE3567" s="3" t="s">
        <v>69</v>
      </c>
      <c r="AF3567" s="20" cm="1">
        <f t="array" aca="1" ref="AF3567" ca="1">MIN(Y3567:Y3570 / $D$11:$D$14)</f>
        <v>0.89371789130767898</v>
      </c>
      <c r="AG3567" s="20" cm="1">
        <f t="array" aca="1" ref="AG3567" ca="1">MIN(Z3567:Z3570 / $D$11:$D$14)</f>
        <v>0.68528413613017636</v>
      </c>
      <c r="AH3567" s="20" cm="1">
        <f t="array" aca="1" ref="AH3567" ca="1">MIN(AA3567:AA3570 / $D$11:$D$14)</f>
        <v>0.5999884781757383</v>
      </c>
      <c r="AI3567" s="20" cm="1">
        <f t="array" aca="1" ref="AI3567" ca="1">MIN(AB3567:AB3570 / $D$11:$D$14)</f>
        <v>0.42226219855488395</v>
      </c>
      <c r="AJ3567" s="20" cm="1">
        <f t="array" aca="1" ref="AJ3567" ca="1">MIN(AC3567:AC3570 / $D$11:$D$14)</f>
        <v>0.51530946746023709</v>
      </c>
      <c r="AK3567" s="72">
        <f t="array" aca="1" ref="AK3567" ca="1">SUMPRODUCT(AF3568:AJ3568, EXP(-$E$3*$AF$2:$AJ$2))</f>
        <v>92148.519674651194</v>
      </c>
      <c r="AL3567" s="70">
        <f ca="1">MAX(AC3568 - $D$11, 0) * EXP(-$E$2*$E$3)</f>
        <v>36.519477750921567</v>
      </c>
    </row>
    <row r="3568" spans="6:38" ht="14.55" customHeight="1" x14ac:dyDescent="0.3">
      <c r="F3568" s="79"/>
      <c r="G3568" s="3">
        <v>3566</v>
      </c>
      <c r="H3568" s="61">
        <v>1.658673364261577</v>
      </c>
      <c r="I3568" s="61">
        <v>-6.8276471632172514E-2</v>
      </c>
      <c r="J3568" s="61">
        <v>0.51700675766036475</v>
      </c>
      <c r="K3568" s="62">
        <v>-0.3387734760882225</v>
      </c>
      <c r="L3568" s="60">
        <f t="array" ref="L3568:O3568">TRANSPOSE(MMULT(Option!$B$25:$E$28, TRANSPOSE(H3568:K3568)))</f>
        <v>1.658673364261577</v>
      </c>
      <c r="M3568" s="60">
        <v>0.60089292581684361</v>
      </c>
      <c r="N3568" s="60">
        <v>1.0996826078579056</v>
      </c>
      <c r="O3568" s="60">
        <v>0.45639148230789017</v>
      </c>
      <c r="P3568" s="56" t="str">
        <f t="shared" si="4454"/>
        <v>714/1</v>
      </c>
      <c r="R3568" s="80"/>
      <c r="S3568" s="3" t="s">
        <v>29</v>
      </c>
      <c r="T3568" s="60">
        <f ca="1"/>
        <v>0.39172054579017312</v>
      </c>
      <c r="U3568" s="60">
        <f ca="1"/>
        <v>0.35974956990400392</v>
      </c>
      <c r="V3568" s="60">
        <f ca="1"/>
        <v>0.40047329465842346</v>
      </c>
      <c r="W3568" s="60">
        <f ca="1"/>
        <v>-0.57010610071331647</v>
      </c>
      <c r="X3568" s="60">
        <f ca="1"/>
        <v>0.61658606482315181</v>
      </c>
      <c r="Y3568" s="52">
        <f ca="1">$B$12 * EXP(($E$3 - $C$12^2/2) * Y$2 + $C$12*SQRT(Y$2)*T3568)</f>
        <v>113.03373904027107</v>
      </c>
      <c r="Z3568" s="52">
        <f ca="1">Y3568 * EXP(($E$3 - $C$12^2/2) * (Z$2-Y$2) + $C$12*SQRT(Z$2-Y$2)*U3568)</f>
        <v>126.54667604404871</v>
      </c>
      <c r="AA3568" s="52">
        <f ca="1">Z3568 * EXP(($E$3 - $C$12^2/2) * (AA$2-Z$2) + $C$12*SQRT(AA$2-Z$2)*V3568)</f>
        <v>143.4165322380332</v>
      </c>
      <c r="AB3568" s="52">
        <f ca="1">AA3568 * EXP(($E$3 - $C$12^2/2) * (AB$2-AA$2) + $C$12*SQRT(AB$2-AA$2)*W3568)</f>
        <v>121.47656686607152</v>
      </c>
      <c r="AC3568" s="52">
        <f ca="1">AB3568 * EXP(($E$3 - $C$12^2/2) * (AC$2-AB$2) + $C$12*SQRT(AC$2-AB$2)*X3568)</f>
        <v>146.89193763634577</v>
      </c>
      <c r="AD3568" s="47"/>
      <c r="AE3568" s="3" t="s">
        <v>47</v>
      </c>
      <c r="AF3568" s="64">
        <f t="shared" ref="AF3568" ca="1" si="4510">($B$5*AF3570 + (1 + $B$6)*AF3569)*$B$2</f>
        <v>15000</v>
      </c>
      <c r="AG3568" s="64">
        <f t="shared" ref="AG3568" ca="1" si="4511">($B$5*AG3570 + (1 + $B$6)*AG3569)*$B$2</f>
        <v>0</v>
      </c>
      <c r="AH3568" s="64">
        <f t="shared" ref="AH3568" ca="1" si="4512">($B$5*AH3570 + (1 + $B$6)*AH3569)*$B$2</f>
        <v>0</v>
      </c>
      <c r="AI3568" s="64">
        <f t="shared" ref="AI3568" ca="1" si="4513">($B$5*AI3570 + (1 + $B$6)*AI3569)*$B$2</f>
        <v>0</v>
      </c>
      <c r="AJ3568" s="64" cm="1">
        <f t="array" aca="1" ref="AJ3568" ca="1">($B$5*AJ3570 + (1 + $B$6)*AJ3569 + AND(NOT(AF3569:AJ3569)))*$B$2</f>
        <v>100000</v>
      </c>
      <c r="AK3568" s="73"/>
      <c r="AL3568" s="70"/>
    </row>
    <row r="3569" spans="6:38" ht="14.55" customHeight="1" x14ac:dyDescent="0.3">
      <c r="F3569" s="79"/>
      <c r="G3569" s="3">
        <v>3567</v>
      </c>
      <c r="H3569" s="61">
        <v>-0.54763352086508565</v>
      </c>
      <c r="I3569" s="61">
        <v>0.73883410935284799</v>
      </c>
      <c r="J3569" s="61">
        <v>-4.1944390479124107E-2</v>
      </c>
      <c r="K3569" s="62">
        <v>3.1900665012693281</v>
      </c>
      <c r="L3569" s="60">
        <f t="array" ref="L3569:O3569">TRANSPOSE(MMULT(Option!$B$25:$E$28, TRANSPOSE(H3569:K3569)))</f>
        <v>-0.54763352086508565</v>
      </c>
      <c r="M3569" s="60">
        <v>0.45809923807890707</v>
      </c>
      <c r="N3569" s="60">
        <v>-6.2421404008716978E-2</v>
      </c>
      <c r="O3569" s="60">
        <v>2.6980418129486714</v>
      </c>
      <c r="P3569" s="56" t="str">
        <f t="shared" si="4454"/>
        <v>714/2</v>
      </c>
      <c r="R3569" s="80"/>
      <c r="S3569" s="3" t="s">
        <v>31</v>
      </c>
      <c r="T3569" s="60">
        <f ca="1"/>
        <v>-0.39121703809619029</v>
      </c>
      <c r="U3569" s="60">
        <f ca="1"/>
        <v>-0.90185539341776677</v>
      </c>
      <c r="V3569" s="60">
        <f ca="1"/>
        <v>-0.45974365845540227</v>
      </c>
      <c r="W3569" s="60">
        <f ca="1"/>
        <v>-1.1876133576904384</v>
      </c>
      <c r="X3569" s="60">
        <f ca="1"/>
        <v>0.64713727732195936</v>
      </c>
      <c r="Y3569" s="52">
        <f ca="1">$B$13 * EXP(($E$3 - $C$13^2/2) * Y$2 + $C$13*SQRT(Y$2)*T3569)</f>
        <v>89.371789130767894</v>
      </c>
      <c r="Z3569" s="52">
        <f ca="1">Y3569 * EXP(($E$3 - $C$13^2/2) * (Z$2-Y$2) + $C$13*SQRT(Z$2-Y$2)*U3569)</f>
        <v>68.528413613017634</v>
      </c>
      <c r="AA3569" s="52">
        <f ca="1">Z3569 * EXP(($E$3 - $C$13^2/2) * (AA$2-Z$2) + $C$13*SQRT(AA$2-Z$2)*V3569)</f>
        <v>59.998847817573825</v>
      </c>
      <c r="AB3569" s="52">
        <f ca="1">AA3569 * EXP(($E$3 - $C$13^2/2) * (AB$2-AA$2) + $C$13*SQRT(AB$2-AA$2)*W3569)</f>
        <v>42.226219855488395</v>
      </c>
      <c r="AC3569" s="52">
        <f ca="1">AB3569 * EXP(($E$3 - $C$13^2/2) * (AC$2-AB$2) + $C$13*SQRT(AC$2-AB$2)*X3569)</f>
        <v>51.530946746023709</v>
      </c>
      <c r="AD3569" s="47"/>
      <c r="AE3569" s="3" t="s">
        <v>46</v>
      </c>
      <c r="AF3569" s="52" t="b">
        <f t="shared" ref="AF3569" ca="1" si="4514">AF3567 &gt;= $B$4</f>
        <v>0</v>
      </c>
      <c r="AG3569" s="52" t="b">
        <f t="array" aca="1" ref="AG3569" ca="1">AND(AG3567 &gt;= $B$4, NOT(OR($AF3569:AF3569)))</f>
        <v>0</v>
      </c>
      <c r="AH3569" s="52" t="b">
        <f t="array" aca="1" ref="AH3569" ca="1">AND(AH3567 &gt;= $B$4, NOT(OR($AF3569:AG3569)))</f>
        <v>0</v>
      </c>
      <c r="AI3569" s="52" t="b">
        <f t="array" aca="1" ref="AI3569" ca="1">AND(AI3567 &gt;= $B$4, NOT(OR($AF3569:AH3569)))</f>
        <v>0</v>
      </c>
      <c r="AJ3569" s="52" t="b">
        <f t="array" aca="1" ref="AJ3569" ca="1">AND(AJ3567 &gt;= $B$4, NOT(OR($AF3569:AI3569)))</f>
        <v>0</v>
      </c>
      <c r="AK3569" s="73"/>
      <c r="AL3569" s="70"/>
    </row>
    <row r="3570" spans="6:38" ht="14.55" customHeight="1" x14ac:dyDescent="0.3">
      <c r="F3570" s="79"/>
      <c r="G3570" s="3">
        <v>3568</v>
      </c>
      <c r="H3570" s="61">
        <v>0.43894866440934577</v>
      </c>
      <c r="I3570" s="61">
        <v>0.54091000474494499</v>
      </c>
      <c r="J3570" s="61">
        <v>0.19696402631529322</v>
      </c>
      <c r="K3570" s="62">
        <v>-1.1698812389473345</v>
      </c>
      <c r="L3570" s="60">
        <f t="array" ref="L3570:O3570">TRANSPOSE(MMULT(Option!$B$25:$E$28, TRANSPOSE(H3570:K3570)))</f>
        <v>0.43894866440934577</v>
      </c>
      <c r="M3570" s="60">
        <v>0.67133167394426496</v>
      </c>
      <c r="N3570" s="60">
        <v>0.49021844069971565</v>
      </c>
      <c r="O3570" s="60">
        <v>-0.64616004490117807</v>
      </c>
      <c r="P3570" s="56" t="str">
        <f t="shared" si="4454"/>
        <v>714/3</v>
      </c>
      <c r="R3570" s="80"/>
      <c r="S3570" s="3" t="s">
        <v>30</v>
      </c>
      <c r="T3570" s="60">
        <f ca="1"/>
        <v>0.73771283001332844</v>
      </c>
      <c r="U3570" s="60">
        <f ca="1"/>
        <v>0.5316252938848216</v>
      </c>
      <c r="V3570" s="60">
        <f ca="1"/>
        <v>1.7337080710994726</v>
      </c>
      <c r="W3570" s="60">
        <f ca="1"/>
        <v>0.38763776342735223</v>
      </c>
      <c r="X3570" s="60">
        <f ca="1"/>
        <v>4.1270307670104256E-2</v>
      </c>
      <c r="Y3570" s="52">
        <f ca="1">$B$14 * EXP(($E$3 - $C$14^2/2) * Y$2 + $C$14*SQRT(Y$2)*T3570)</f>
        <v>125.39691604979828</v>
      </c>
      <c r="Z3570" s="52">
        <f ca="1">Y3570 * EXP(($E$3 - $C$14^2/2) * (Z$2-Y$2) + $C$14*SQRT(Z$2-Y$2)*U3570)</f>
        <v>147.81649756496748</v>
      </c>
      <c r="AA3570" s="52">
        <f ca="1">Z3570 * EXP(($E$3 - $C$14^2/2) * (AA$2-Z$2) + $C$14*SQRT(AA$2-Z$2)*V3570)</f>
        <v>249.90579940824534</v>
      </c>
      <c r="AB3570" s="52">
        <f ca="1">AA3570 * EXP(($E$3 - $C$14^2/2) * (AB$2-AA$2) + $C$14*SQRT(AB$2-AA$2)*W3570)</f>
        <v>282.13209225400402</v>
      </c>
      <c r="AC3570" s="52">
        <f ca="1">AB3570 * EXP(($E$3 - $C$14^2/2) * (AC$2-AB$2) + $C$14*SQRT(AC$2-AB$2)*X3570)</f>
        <v>287.07872056042294</v>
      </c>
      <c r="AD3570" s="47"/>
      <c r="AE3570" s="3" t="s">
        <v>68</v>
      </c>
      <c r="AF3570" s="52" t="b">
        <f ca="1">AND(AF3567&gt;$B$3, NOT(OR($AF3569:AF3569)))</f>
        <v>1</v>
      </c>
      <c r="AG3570" s="52" t="b">
        <f ca="1">AND(AG3567&gt;$B$3, NOT(OR($AF3569:AG3569)))</f>
        <v>0</v>
      </c>
      <c r="AH3570" s="52" t="b">
        <f ca="1">AND(AH3567&gt;$B$3, NOT(OR($AF3569:AH3569)))</f>
        <v>0</v>
      </c>
      <c r="AI3570" s="52" t="b">
        <f ca="1">AND(AI3567&gt;$B$3, NOT(OR($AF3569:AI3569)))</f>
        <v>0</v>
      </c>
      <c r="AJ3570" s="52" t="b">
        <f ca="1">AND(AJ3567&gt;$B$3, NOT(OR($AF3569:AJ3569)))</f>
        <v>0</v>
      </c>
      <c r="AK3570" s="74"/>
      <c r="AL3570" s="70"/>
    </row>
    <row r="3571" spans="6:38" ht="14.55" customHeight="1" x14ac:dyDescent="0.3">
      <c r="F3571" s="79"/>
      <c r="G3571" s="3">
        <v>3569</v>
      </c>
      <c r="H3571" s="61">
        <v>1.8519463196106825</v>
      </c>
      <c r="I3571" s="61">
        <v>4.6885451201471751E-2</v>
      </c>
      <c r="J3571" s="61">
        <v>-1.5672217642085431</v>
      </c>
      <c r="K3571" s="62">
        <v>-0.32974114660753706</v>
      </c>
      <c r="L3571" s="60">
        <f t="array" ref="L3571:O3571">TRANSPOSE(MMULT(Option!$B$25:$E$28, TRANSPOSE(H3571:K3571)))</f>
        <v>1.8519463196106825</v>
      </c>
      <c r="M3571" s="60">
        <v>0.78374975366885347</v>
      </c>
      <c r="N3571" s="60">
        <v>-0.6234506296788711</v>
      </c>
      <c r="O3571" s="60">
        <v>0.1647922062048458</v>
      </c>
      <c r="P3571" s="56" t="str">
        <f t="shared" si="4454"/>
        <v>714/4</v>
      </c>
      <c r="R3571" s="80">
        <v>893</v>
      </c>
      <c r="S3571" s="3" t="s">
        <v>28</v>
      </c>
      <c r="T3571" s="60">
        <f t="array" aca="1" ref="T3571:T3574" ca="1">TRANSPOSE(OFFSET($L$3, MATCH($R3571 &amp; "/" &amp; T$2, $P$3:$P$5002, 0) - 1, 0, 1, $E$1))</f>
        <v>0.14981552210826368</v>
      </c>
      <c r="U3571" s="60">
        <f t="array" aca="1" ref="U3571:U3574" ca="1">TRANSPOSE(OFFSET($L$3, MATCH($R3571 &amp; "/" &amp; U$2, $P$3:$P$5002, 0) - 1, 0, 1, $E$1))</f>
        <v>-0.1068965737873899</v>
      </c>
      <c r="V3571" s="60">
        <f t="array" aca="1" ref="V3571:V3574" ca="1">TRANSPOSE(OFFSET($L$3, MATCH($R3571 &amp; "/" &amp; V$2, $P$3:$P$5002, 0) - 1, 0, 1, $E$1))</f>
        <v>-0.16864358166096013</v>
      </c>
      <c r="W3571" s="60">
        <f t="array" aca="1" ref="W3571:W3574" ca="1">TRANSPOSE(OFFSET($L$3, MATCH($R3571 &amp; "/" &amp; W$2, $P$3:$P$5002, 0) - 1, 0, 1, $E$1))</f>
        <v>-0.17148439013026373</v>
      </c>
      <c r="X3571" s="60">
        <f t="array" aca="1" ref="X3571:X3574" ca="1">TRANSPOSE(OFFSET($L$3, MATCH($R3571 &amp; "/" &amp; X$2, $P$3:$P$5002, 0) - 1, 0, 1, $E$1))</f>
        <v>0.6570040818061651</v>
      </c>
      <c r="Y3571" s="52">
        <f ca="1">$B$11 * EXP(($E$3 - $C$11^2/2) * Y$2 + $C$11*SQRT(Y$2)*T3571)</f>
        <v>105.12129171033064</v>
      </c>
      <c r="Z3571" s="52">
        <f ca="1">Y3571 * EXP(($E$3 - $C$11^2/2) * (Z$2-Y$2) + $C$11*SQRT(Z$2-Y$2)*U3571)</f>
        <v>102.31393395585246</v>
      </c>
      <c r="AA3571" s="52">
        <f ca="1">Z3571 * EXP(($E$3 - $C$11^2/2) * (AA$2-Z$2) + $C$11*SQRT(AA$2-Z$2)*V3571)</f>
        <v>97.753870695171386</v>
      </c>
      <c r="AB3571" s="52">
        <f ca="1">AA3571 * EXP(($E$3 - $C$11^2/2) * (AB$2-AA$2) + $C$11*SQRT(AB$2-AA$2)*W3571)</f>
        <v>93.317483360928179</v>
      </c>
      <c r="AC3571" s="52">
        <f ca="1">AB3571 * EXP(($E$3 - $C$11^2/2) * (AC$2-AB$2) + $C$11*SQRT(AC$2-AB$2)*X3571)</f>
        <v>114.21797721050862</v>
      </c>
      <c r="AD3571" s="47"/>
      <c r="AE3571" s="3" t="s">
        <v>69</v>
      </c>
      <c r="AF3571" s="20" cm="1">
        <f t="array" aca="1" ref="AF3571" ca="1">MIN(Y3571:Y3574 / $D$11:$D$14)</f>
        <v>0.86224537310512905</v>
      </c>
      <c r="AG3571" s="20" cm="1">
        <f t="array" aca="1" ref="AG3571" ca="1">MIN(Z3571:Z3574 / $D$11:$D$14)</f>
        <v>0.99153134004594701</v>
      </c>
      <c r="AH3571" s="20" cm="1">
        <f t="array" aca="1" ref="AH3571" ca="1">MIN(AA3571:AA3574 / $D$11:$D$14)</f>
        <v>0.52290667537295876</v>
      </c>
      <c r="AI3571" s="20" cm="1">
        <f t="array" aca="1" ref="AI3571" ca="1">MIN(AB3571:AB3574 / $D$11:$D$14)</f>
        <v>0.56115632720644082</v>
      </c>
      <c r="AJ3571" s="20" cm="1">
        <f t="array" aca="1" ref="AJ3571" ca="1">MIN(AC3571:AC3574 / $D$11:$D$14)</f>
        <v>0.42472162584161111</v>
      </c>
      <c r="AK3571" s="72">
        <f t="array" aca="1" ref="AK3571" ca="1">SUMPRODUCT(AF3572:AJ3572, EXP(-$E$3*$AF$2:$AJ$2))</f>
        <v>105721.0809451906</v>
      </c>
      <c r="AL3571" s="70">
        <f ca="1">MAX(AC3572 - $D$11, 0) * EXP(-$E$2*$E$3)</f>
        <v>15.536388165282171</v>
      </c>
    </row>
    <row r="3572" spans="6:38" ht="14.55" customHeight="1" x14ac:dyDescent="0.3">
      <c r="F3572" s="79"/>
      <c r="G3572" s="3">
        <v>3570</v>
      </c>
      <c r="H3572" s="61">
        <v>0.77105637894422141</v>
      </c>
      <c r="I3572" s="61">
        <v>-1.153310892807103</v>
      </c>
      <c r="J3572" s="61">
        <v>-6.7504123474481604E-3</v>
      </c>
      <c r="K3572" s="62">
        <v>1.5024869149111539E-2</v>
      </c>
      <c r="L3572" s="60">
        <f t="array" ref="L3572:O3572">TRANSPOSE(MMULT(Option!$B$25:$E$28, TRANSPOSE(H3572:K3572)))</f>
        <v>0.77105637894422141</v>
      </c>
      <c r="M3572" s="60">
        <v>-0.74860434164344136</v>
      </c>
      <c r="N3572" s="60">
        <v>4.8591268814627414E-4</v>
      </c>
      <c r="O3572" s="60">
        <v>1.7963851465384619E-2</v>
      </c>
      <c r="P3572" s="56" t="str">
        <f t="shared" si="4454"/>
        <v>714/5</v>
      </c>
      <c r="R3572" s="80"/>
      <c r="S3572" s="3" t="s">
        <v>29</v>
      </c>
      <c r="T3572" s="60">
        <f ca="1"/>
        <v>0.80789246028368622</v>
      </c>
      <c r="U3572" s="60">
        <f ca="1"/>
        <v>0.9886826069308825</v>
      </c>
      <c r="V3572" s="60">
        <f ca="1"/>
        <v>-0.83422639179435309</v>
      </c>
      <c r="W3572" s="60">
        <f ca="1"/>
        <v>-0.60165976588347669</v>
      </c>
      <c r="X3572" s="60">
        <f ca="1"/>
        <v>0.16230257135945569</v>
      </c>
      <c r="Y3572" s="52">
        <f ca="1">$B$12 * EXP(($E$3 - $C$12^2/2) * Y$2 + $C$12*SQRT(Y$2)*T3572)</f>
        <v>128.06499699645494</v>
      </c>
      <c r="Z3572" s="52">
        <f ca="1">Y3572 * EXP(($E$3 - $C$12^2/2) * (Z$2-Y$2) + $C$12*SQRT(Z$2-Y$2)*U3572)</f>
        <v>173.1473049938665</v>
      </c>
      <c r="AA3572" s="52">
        <f ca="1">Z3572 * EXP(($E$3 - $C$12^2/2) * (AA$2-Z$2) + $C$12*SQRT(AA$2-Z$2)*V3572)</f>
        <v>135.48687722938288</v>
      </c>
      <c r="AB3572" s="52">
        <f ca="1">AA3572 * EXP(($E$3 - $C$12^2/2) * (AB$2-AA$2) + $C$12*SQRT(AB$2-AA$2)*W3572)</f>
        <v>113.67879216326786</v>
      </c>
      <c r="AC3572" s="52">
        <f ca="1">AB3572 * EXP(($E$3 - $C$12^2/2) * (AC$2-AB$2) + $C$12*SQRT(AC$2-AB$2)*X3572)</f>
        <v>119.94911728774893</v>
      </c>
      <c r="AD3572" s="47"/>
      <c r="AE3572" s="3" t="s">
        <v>47</v>
      </c>
      <c r="AF3572" s="64">
        <f t="shared" ref="AF3572" ca="1" si="4515">($B$5*AF3574 + (1 + $B$6)*AF3573)*$B$2</f>
        <v>15000</v>
      </c>
      <c r="AG3572" s="64">
        <f t="shared" ref="AG3572" ca="1" si="4516">($B$5*AG3574 + (1 + $B$6)*AG3573)*$B$2</f>
        <v>15000</v>
      </c>
      <c r="AH3572" s="64">
        <f t="shared" ref="AH3572" ca="1" si="4517">($B$5*AH3574 + (1 + $B$6)*AH3573)*$B$2</f>
        <v>0</v>
      </c>
      <c r="AI3572" s="64">
        <f t="shared" ref="AI3572" ca="1" si="4518">($B$5*AI3574 + (1 + $B$6)*AI3573)*$B$2</f>
        <v>0</v>
      </c>
      <c r="AJ3572" s="64" cm="1">
        <f t="array" aca="1" ref="AJ3572" ca="1">($B$5*AJ3574 + (1 + $B$6)*AJ3573 + AND(NOT(AF3573:AJ3573)))*$B$2</f>
        <v>100000</v>
      </c>
      <c r="AK3572" s="73"/>
      <c r="AL3572" s="70"/>
    </row>
    <row r="3573" spans="6:38" ht="14.55" customHeight="1" x14ac:dyDescent="0.3">
      <c r="F3573" s="79"/>
      <c r="G3573" s="3">
        <v>3571</v>
      </c>
      <c r="H3573" s="61">
        <v>0.9470024672702585</v>
      </c>
      <c r="I3573" s="61">
        <v>-1.0957280492245873</v>
      </c>
      <c r="J3573" s="61">
        <v>0.72448327471463192</v>
      </c>
      <c r="K3573" s="62">
        <v>-1.9845995539642793</v>
      </c>
      <c r="L3573" s="60">
        <f t="array" ref="L3573:O3573">TRANSPOSE(MMULT(Option!$B$25:$E$28, TRANSPOSE(H3573:K3573)))</f>
        <v>0.9470024672702585</v>
      </c>
      <c r="M3573" s="60">
        <v>-0.6254503584234905</v>
      </c>
      <c r="N3573" s="60">
        <v>0.72819298367867791</v>
      </c>
      <c r="O3573" s="60">
        <v>-1.466232835851206</v>
      </c>
      <c r="P3573" s="56" t="str">
        <f t="shared" si="4454"/>
        <v>715/1</v>
      </c>
      <c r="R3573" s="80"/>
      <c r="S3573" s="3" t="s">
        <v>31</v>
      </c>
      <c r="T3573" s="60">
        <f ca="1"/>
        <v>-0.51071797750253189</v>
      </c>
      <c r="U3573" s="60">
        <f ca="1"/>
        <v>0.44903556816331913</v>
      </c>
      <c r="V3573" s="60">
        <f ca="1"/>
        <v>-2.1494918300247345</v>
      </c>
      <c r="W3573" s="60">
        <f ca="1"/>
        <v>0.2186550588459269</v>
      </c>
      <c r="X3573" s="60">
        <f ca="1"/>
        <v>-0.94521856175657093</v>
      </c>
      <c r="Y3573" s="52">
        <f ca="1">$B$13 * EXP(($E$3 - $C$13^2/2) * Y$2 + $C$13*SQRT(Y$2)*T3573)</f>
        <v>86.2245373105129</v>
      </c>
      <c r="Z3573" s="52">
        <f ca="1">Y3573 * EXP(($E$3 - $C$13^2/2) * (Z$2-Y$2) + $C$13*SQRT(Z$2-Y$2)*U3573)</f>
        <v>99.153134004594705</v>
      </c>
      <c r="AA3573" s="52">
        <f ca="1">Z3573 * EXP(($E$3 - $C$13^2/2) * (AA$2-Z$2) + $C$13*SQRT(AA$2-Z$2)*V3573)</f>
        <v>52.290667537295882</v>
      </c>
      <c r="AB3573" s="52">
        <f ca="1">AA3573 * EXP(($E$3 - $C$13^2/2) * (AB$2-AA$2) + $C$13*SQRT(AB$2-AA$2)*W3573)</f>
        <v>56.115632720644086</v>
      </c>
      <c r="AC3573" s="52">
        <f ca="1">AB3573 * EXP(($E$3 - $C$13^2/2) * (AC$2-AB$2) + $C$13*SQRT(AC$2-AB$2)*X3573)</f>
        <v>42.472162584161111</v>
      </c>
      <c r="AD3573" s="47"/>
      <c r="AE3573" s="3" t="s">
        <v>46</v>
      </c>
      <c r="AF3573" s="52" t="b">
        <f t="shared" ref="AF3573" ca="1" si="4519">AF3571 &gt;= $B$4</f>
        <v>0</v>
      </c>
      <c r="AG3573" s="52" t="b">
        <f t="array" aca="1" ref="AG3573" ca="1">AND(AG3571 &gt;= $B$4, NOT(OR($AF3573:AF3573)))</f>
        <v>0</v>
      </c>
      <c r="AH3573" s="52" t="b">
        <f t="array" aca="1" ref="AH3573" ca="1">AND(AH3571 &gt;= $B$4, NOT(OR($AF3573:AG3573)))</f>
        <v>0</v>
      </c>
      <c r="AI3573" s="52" t="b">
        <f t="array" aca="1" ref="AI3573" ca="1">AND(AI3571 &gt;= $B$4, NOT(OR($AF3573:AH3573)))</f>
        <v>0</v>
      </c>
      <c r="AJ3573" s="52" t="b">
        <f t="array" aca="1" ref="AJ3573" ca="1">AND(AJ3571 &gt;= $B$4, NOT(OR($AF3573:AI3573)))</f>
        <v>0</v>
      </c>
      <c r="AK3573" s="73"/>
      <c r="AL3573" s="70"/>
    </row>
    <row r="3574" spans="6:38" ht="14.55" customHeight="1" x14ac:dyDescent="0.3">
      <c r="F3574" s="79"/>
      <c r="G3574" s="3">
        <v>3572</v>
      </c>
      <c r="H3574" s="61">
        <v>1.4843769535037312</v>
      </c>
      <c r="I3574" s="61">
        <v>-0.45167495661996837</v>
      </c>
      <c r="J3574" s="61">
        <v>-0.37297146733946979</v>
      </c>
      <c r="K3574" s="62">
        <v>-0.97481624681587065</v>
      </c>
      <c r="L3574" s="60">
        <f t="array" ref="L3574:O3574">TRANSPOSE(MMULT(Option!$B$25:$E$28, TRANSPOSE(H3574:K3574)))</f>
        <v>1.4843769535037312</v>
      </c>
      <c r="M3574" s="60">
        <v>0.17978384575611245</v>
      </c>
      <c r="N3574" s="60">
        <v>0.14788992010836205</v>
      </c>
      <c r="O3574" s="60">
        <v>-0.43210482315004012</v>
      </c>
      <c r="P3574" s="56" t="str">
        <f t="shared" si="4454"/>
        <v>715/2</v>
      </c>
      <c r="R3574" s="80"/>
      <c r="S3574" s="3" t="s">
        <v>30</v>
      </c>
      <c r="T3574" s="60">
        <f ca="1"/>
        <v>0.53563122705883526</v>
      </c>
      <c r="U3574" s="60">
        <f ca="1"/>
        <v>1.6042214957997707</v>
      </c>
      <c r="V3574" s="60">
        <f ca="1"/>
        <v>-0.53519469648848439</v>
      </c>
      <c r="W3574" s="60">
        <f ca="1"/>
        <v>-0.59347855423610174</v>
      </c>
      <c r="X3574" s="60">
        <f ca="1"/>
        <v>-0.84361930667087537</v>
      </c>
      <c r="Y3574" s="52">
        <f ca="1">$B$14 * EXP(($E$3 - $C$14^2/2) * Y$2 + $C$14*SQRT(Y$2)*T3574)</f>
        <v>118.02064350305675</v>
      </c>
      <c r="Z3574" s="52">
        <f ca="1">Y3574 * EXP(($E$3 - $C$14^2/2) * (Z$2-Y$2) + $C$14*SQRT(Z$2-Y$2)*U3574)</f>
        <v>191.92909421304762</v>
      </c>
      <c r="AA3574" s="52">
        <f ca="1">Z3574 * EXP(($E$3 - $C$14^2/2) * (AA$2-Z$2) + $C$14*SQRT(AA$2-Z$2)*V3574)</f>
        <v>164.27922867612406</v>
      </c>
      <c r="AB3574" s="52">
        <f ca="1">AA3574 * EXP(($E$3 - $C$14^2/2) * (AB$2-AA$2) + $C$14*SQRT(AB$2-AA$2)*W3574)</f>
        <v>138.17541865830628</v>
      </c>
      <c r="AC3574" s="52">
        <f ca="1">AB3574 * EXP(($E$3 - $C$14^2/2) * (AC$2-AB$2) + $C$14*SQRT(AC$2-AB$2)*X3574)</f>
        <v>107.81731160688754</v>
      </c>
      <c r="AD3574" s="47"/>
      <c r="AE3574" s="3" t="s">
        <v>68</v>
      </c>
      <c r="AF3574" s="52" t="b">
        <f ca="1">AND(AF3571&gt;$B$3, NOT(OR($AF3573:AF3573)))</f>
        <v>1</v>
      </c>
      <c r="AG3574" s="52" t="b">
        <f ca="1">AND(AG3571&gt;$B$3, NOT(OR($AF3573:AG3573)))</f>
        <v>1</v>
      </c>
      <c r="AH3574" s="52" t="b">
        <f ca="1">AND(AH3571&gt;$B$3, NOT(OR($AF3573:AH3573)))</f>
        <v>0</v>
      </c>
      <c r="AI3574" s="52" t="b">
        <f ca="1">AND(AI3571&gt;$B$3, NOT(OR($AF3573:AI3573)))</f>
        <v>0</v>
      </c>
      <c r="AJ3574" s="52" t="b">
        <f ca="1">AND(AJ3571&gt;$B$3, NOT(OR($AF3573:AJ3573)))</f>
        <v>0</v>
      </c>
      <c r="AK3574" s="74"/>
      <c r="AL3574" s="70"/>
    </row>
    <row r="3575" spans="6:38" ht="14.55" customHeight="1" x14ac:dyDescent="0.3">
      <c r="F3575" s="79"/>
      <c r="G3575" s="3">
        <v>3573</v>
      </c>
      <c r="H3575" s="61">
        <v>-0.51927700447435754</v>
      </c>
      <c r="I3575" s="61">
        <v>-0.23911570552680647</v>
      </c>
      <c r="J3575" s="61">
        <v>-0.60258517578076776</v>
      </c>
      <c r="K3575" s="62">
        <v>1.4170839085346829</v>
      </c>
      <c r="L3575" s="60">
        <f t="array" ref="L3575:O3575">TRANSPOSE(MMULT(Option!$B$25:$E$28, TRANSPOSE(H3575:K3575)))</f>
        <v>-0.51927700447435754</v>
      </c>
      <c r="M3575" s="60">
        <v>-0.42686396587561526</v>
      </c>
      <c r="N3575" s="60">
        <v>-0.79958261683050402</v>
      </c>
      <c r="O3575" s="60">
        <v>0.82557958431179346</v>
      </c>
      <c r="P3575" s="56" t="str">
        <f t="shared" si="4454"/>
        <v>715/3</v>
      </c>
      <c r="R3575" s="80">
        <v>894</v>
      </c>
      <c r="S3575" s="3" t="s">
        <v>28</v>
      </c>
      <c r="T3575" s="60">
        <f t="array" aca="1" ref="T3575:T3578" ca="1">TRANSPOSE(OFFSET($L$3, MATCH($R3575 &amp; "/" &amp; T$2, $P$3:$P$5002, 0) - 1, 0, 1, $E$1))</f>
        <v>1.3075347610166148</v>
      </c>
      <c r="U3575" s="60">
        <f t="array" aca="1" ref="U3575:U3578" ca="1">TRANSPOSE(OFFSET($L$3, MATCH($R3575 &amp; "/" &amp; U$2, $P$3:$P$5002, 0) - 1, 0, 1, $E$1))</f>
        <v>0.17244283117091497</v>
      </c>
      <c r="V3575" s="60">
        <f t="array" aca="1" ref="V3575:V3578" ca="1">TRANSPOSE(OFFSET($L$3, MATCH($R3575 &amp; "/" &amp; V$2, $P$3:$P$5002, 0) - 1, 0, 1, $E$1))</f>
        <v>4.1869488327363397E-2</v>
      </c>
      <c r="W3575" s="60">
        <f t="array" aca="1" ref="W3575:W3578" ca="1">TRANSPOSE(OFFSET($L$3, MATCH($R3575 &amp; "/" &amp; W$2, $P$3:$P$5002, 0) - 1, 0, 1, $E$1))</f>
        <v>0.12091473680839114</v>
      </c>
      <c r="X3575" s="60">
        <f t="array" aca="1" ref="X3575:X3578" ca="1">TRANSPOSE(OFFSET($L$3, MATCH($R3575 &amp; "/" &amp; X$2, $P$3:$P$5002, 0) - 1, 0, 1, $E$1))</f>
        <v>-0.17719720386364682</v>
      </c>
      <c r="Y3575" s="52">
        <f ca="1">$B$11 * EXP(($E$3 - $C$11^2/2) * Y$2 + $C$11*SQRT(Y$2)*T3575)</f>
        <v>148.77433300778551</v>
      </c>
      <c r="Z3575" s="52">
        <f ca="1">Y3575 * EXP(($E$3 - $C$11^2/2) * (Z$2-Y$2) + $C$11*SQRT(Z$2-Y$2)*U3575)</f>
        <v>157.45874125216037</v>
      </c>
      <c r="AA3575" s="52">
        <f ca="1">Z3575 * EXP(($E$3 - $C$11^2/2) * (AA$2-Z$2) + $C$11*SQRT(AA$2-Z$2)*V3575)</f>
        <v>160.24827160759116</v>
      </c>
      <c r="AB3575" s="52">
        <f ca="1">AA3575 * EXP(($E$3 - $C$11^2/2) * (AB$2-AA$2) + $C$11*SQRT(AB$2-AA$2)*W3575)</f>
        <v>167.00082143632994</v>
      </c>
      <c r="AC3575" s="52">
        <f ca="1">AB3575 * EXP(($E$3 - $C$11^2/2) * (AC$2-AB$2) + $C$11*SQRT(AC$2-AB$2)*X3575)</f>
        <v>159.14879305838429</v>
      </c>
      <c r="AD3575" s="47"/>
      <c r="AE3575" s="3" t="s">
        <v>69</v>
      </c>
      <c r="AF3575" s="20" cm="1">
        <f t="array" aca="1" ref="AF3575" ca="1">MIN(Y3575:Y3578 / $D$11:$D$14)</f>
        <v>1.0712671709609229</v>
      </c>
      <c r="AG3575" s="20" cm="1">
        <f t="array" aca="1" ref="AG3575" ca="1">MIN(Z3575:Z3578 / $D$11:$D$14)</f>
        <v>1.0200266136964578</v>
      </c>
      <c r="AH3575" s="20" cm="1">
        <f t="array" aca="1" ref="AH3575" ca="1">MIN(AA3575:AA3578 / $D$11:$D$14)</f>
        <v>1.2933123291551321</v>
      </c>
      <c r="AI3575" s="20" cm="1">
        <f t="array" aca="1" ref="AI3575" ca="1">MIN(AB3575:AB3578 / $D$11:$D$14)</f>
        <v>1.5064042639562121</v>
      </c>
      <c r="AJ3575" s="20" cm="1">
        <f t="array" aca="1" ref="AJ3575" ca="1">MIN(AC3575:AC3578 / $D$11:$D$14)</f>
        <v>1.5914879305838427</v>
      </c>
      <c r="AK3575" s="72">
        <f t="array" aca="1" ref="AK3575" ca="1">SUMPRODUCT(AF3576:AJ3576, EXP(-$E$3*$AF$2:$AJ$2))</f>
        <v>126718.35135761407</v>
      </c>
      <c r="AL3575" s="70">
        <f ca="1">MAX(AC3576 - $D$11, 0) * EXP(-$E$2*$E$3)</f>
        <v>94.003236018196176</v>
      </c>
    </row>
    <row r="3576" spans="6:38" ht="14.55" customHeight="1" x14ac:dyDescent="0.3">
      <c r="F3576" s="79"/>
      <c r="G3576" s="3">
        <v>3574</v>
      </c>
      <c r="H3576" s="61">
        <v>0.83581451568801168</v>
      </c>
      <c r="I3576" s="61">
        <v>-1.0977506364332656</v>
      </c>
      <c r="J3576" s="61">
        <v>-0.20216701163841186</v>
      </c>
      <c r="K3576" s="62">
        <v>0.40950210989351071</v>
      </c>
      <c r="L3576" s="60">
        <f t="array" ref="L3576:O3576">TRANSPOSE(MMULT(Option!$B$25:$E$28, TRANSPOSE(H3576:K3576)))</f>
        <v>0.83581451568801168</v>
      </c>
      <c r="M3576" s="60">
        <v>-0.67177927085307287</v>
      </c>
      <c r="N3576" s="60">
        <v>-0.13069810845515925</v>
      </c>
      <c r="O3576" s="60">
        <v>0.35808490873125531</v>
      </c>
      <c r="P3576" s="56" t="str">
        <f t="shared" si="4454"/>
        <v>715/4</v>
      </c>
      <c r="R3576" s="80"/>
      <c r="S3576" s="3" t="s">
        <v>29</v>
      </c>
      <c r="T3576" s="60">
        <f ca="1"/>
        <v>0.21280739901023155</v>
      </c>
      <c r="U3576" s="60">
        <f ca="1"/>
        <v>1.2741987952460274</v>
      </c>
      <c r="V3576" s="60">
        <f ca="1"/>
        <v>0.15414513473390248</v>
      </c>
      <c r="W3576" s="60">
        <f ca="1"/>
        <v>-0.34206623259943975</v>
      </c>
      <c r="X3576" s="60">
        <f ca="1"/>
        <v>1.256400422006785</v>
      </c>
      <c r="Y3576" s="52">
        <f ca="1">$B$12 * EXP(($E$3 - $C$12^2/2) * Y$2 + $C$12*SQRT(Y$2)*T3576)</f>
        <v>107.12671709609229</v>
      </c>
      <c r="Z3576" s="52">
        <f ca="1">Y3576 * EXP(($E$3 - $C$12^2/2) * (Z$2-Y$2) + $C$12*SQRT(Z$2-Y$2)*U3576)</f>
        <v>157.79110598828822</v>
      </c>
      <c r="AA3576" s="52">
        <f ca="1">Z3576 * EXP(($E$3 - $C$12^2/2) * (AA$2-Z$2) + $C$12*SQRT(AA$2-Z$2)*V3576)</f>
        <v>166.08763731583937</v>
      </c>
      <c r="AB3576" s="52">
        <f ca="1">AA3576 * EXP(($E$3 - $C$12^2/2) * (AB$2-AA$2) + $C$12*SQRT(AB$2-AA$2)*W3576)</f>
        <v>150.6404263956212</v>
      </c>
      <c r="AC3576" s="52">
        <f ca="1">AB3576 * EXP(($E$3 - $C$12^2/2) * (AC$2-AB$2) + $C$12*SQRT(AC$2-AB$2)*X3576)</f>
        <v>220.70254429826045</v>
      </c>
      <c r="AD3576" s="47"/>
      <c r="AE3576" s="3" t="s">
        <v>47</v>
      </c>
      <c r="AF3576" s="64">
        <f t="shared" ref="AF3576" ca="1" si="4520">($B$5*AF3578 + (1 + $B$6)*AF3577)*$B$2</f>
        <v>15000</v>
      </c>
      <c r="AG3576" s="64">
        <f t="shared" ref="AG3576" ca="1" si="4521">($B$5*AG3578 + (1 + $B$6)*AG3577)*$B$2</f>
        <v>15000</v>
      </c>
      <c r="AH3576" s="64">
        <f t="shared" ref="AH3576" ca="1" si="4522">($B$5*AH3578 + (1 + $B$6)*AH3577)*$B$2</f>
        <v>15000</v>
      </c>
      <c r="AI3576" s="64">
        <f t="shared" ref="AI3576" ca="1" si="4523">($B$5*AI3578 + (1 + $B$6)*AI3577)*$B$2</f>
        <v>105000</v>
      </c>
      <c r="AJ3576" s="64" cm="1">
        <f t="array" aca="1" ref="AJ3576" ca="1">($B$5*AJ3578 + (1 + $B$6)*AJ3577 + AND(NOT(AF3577:AJ3577)))*$B$2</f>
        <v>0</v>
      </c>
      <c r="AK3576" s="73"/>
      <c r="AL3576" s="70"/>
    </row>
    <row r="3577" spans="6:38" ht="14.55" customHeight="1" x14ac:dyDescent="0.3">
      <c r="F3577" s="79"/>
      <c r="G3577" s="3">
        <v>3575</v>
      </c>
      <c r="H3577" s="61">
        <v>-0.10910917811325117</v>
      </c>
      <c r="I3577" s="61">
        <v>2.1815815309834282E-2</v>
      </c>
      <c r="J3577" s="61">
        <v>0.20528047914140937</v>
      </c>
      <c r="K3577" s="62">
        <v>-1.5000064866206537</v>
      </c>
      <c r="L3577" s="60">
        <f t="array" ref="L3577:O3577">TRANSPOSE(MMULT(Option!$B$25:$E$28, TRANSPOSE(H3577:K3577)))</f>
        <v>-0.10910917811325117</v>
      </c>
      <c r="M3577" s="60">
        <v>-2.3649146244402054E-2</v>
      </c>
      <c r="N3577" s="60">
        <v>0.14236896129563778</v>
      </c>
      <c r="O3577" s="60">
        <v>-1.2823931155792461</v>
      </c>
      <c r="P3577" s="56" t="str">
        <f t="shared" si="4454"/>
        <v>715/5</v>
      </c>
      <c r="R3577" s="80"/>
      <c r="S3577" s="3" t="s">
        <v>31</v>
      </c>
      <c r="T3577" s="60">
        <f ca="1"/>
        <v>1.7778724447444751</v>
      </c>
      <c r="U3577" s="60">
        <f ca="1"/>
        <v>-0.16012606572768229</v>
      </c>
      <c r="V3577" s="60">
        <f ca="1"/>
        <v>0.38246151435854214</v>
      </c>
      <c r="W3577" s="60">
        <f ca="1"/>
        <v>-0.1698383523697124</v>
      </c>
      <c r="X3577" s="60">
        <f ca="1"/>
        <v>0.10064496989533334</v>
      </c>
      <c r="Y3577" s="52">
        <f ca="1">$B$13 * EXP(($E$3 - $C$13^2/2) * Y$2 + $C$13*SQRT(Y$2)*T3577)</f>
        <v>171.31978870505193</v>
      </c>
      <c r="Z3577" s="52">
        <f ca="1">Y3577 * EXP(($E$3 - $C$13^2/2) * (Z$2-Y$2) + $C$13*SQRT(Z$2-Y$2)*U3577)</f>
        <v>164.10297049896678</v>
      </c>
      <c r="AA3577" s="52">
        <f ca="1">Z3577 * EXP(($E$3 - $C$13^2/2) * (AA$2-Z$2) + $C$13*SQRT(AA$2-Z$2)*V3577)</f>
        <v>184.97719625618782</v>
      </c>
      <c r="AB3577" s="52">
        <f ca="1">AA3577 * EXP(($E$3 - $C$13^2/2) * (AB$2-AA$2) + $C$13*SQRT(AB$2-AA$2)*W3577)</f>
        <v>176.66955172962767</v>
      </c>
      <c r="AC3577" s="52">
        <f ca="1">AB3577 * EXP(($E$3 - $C$13^2/2) * (AC$2-AB$2) + $C$13*SQRT(AC$2-AB$2)*X3577)</f>
        <v>182.99787472664423</v>
      </c>
      <c r="AD3577" s="47"/>
      <c r="AE3577" s="3" t="s">
        <v>46</v>
      </c>
      <c r="AF3577" s="52" t="b">
        <f t="shared" ref="AF3577" ca="1" si="4524">AF3575 &gt;= $B$4</f>
        <v>0</v>
      </c>
      <c r="AG3577" s="52" t="b">
        <f t="array" aca="1" ref="AG3577" ca="1">AND(AG3575 &gt;= $B$4, NOT(OR($AF3577:AF3577)))</f>
        <v>0</v>
      </c>
      <c r="AH3577" s="52" t="b">
        <f t="array" aca="1" ref="AH3577" ca="1">AND(AH3575 &gt;= $B$4, NOT(OR($AF3577:AG3577)))</f>
        <v>0</v>
      </c>
      <c r="AI3577" s="52" t="b">
        <f t="array" aca="1" ref="AI3577" ca="1">AND(AI3575 &gt;= $B$4, NOT(OR($AF3577:AH3577)))</f>
        <v>1</v>
      </c>
      <c r="AJ3577" s="52" t="b">
        <f t="array" aca="1" ref="AJ3577" ca="1">AND(AJ3575 &gt;= $B$4, NOT(OR($AF3577:AI3577)))</f>
        <v>0</v>
      </c>
      <c r="AK3577" s="73"/>
      <c r="AL3577" s="70"/>
    </row>
    <row r="3578" spans="6:38" ht="14.55" customHeight="1" x14ac:dyDescent="0.3">
      <c r="F3578" s="79"/>
      <c r="G3578" s="3">
        <v>3576</v>
      </c>
      <c r="H3578" s="61">
        <v>0.87745282555216342</v>
      </c>
      <c r="I3578" s="61">
        <v>0.52392340580527486</v>
      </c>
      <c r="J3578" s="61">
        <v>0.50009461788852072</v>
      </c>
      <c r="K3578" s="62">
        <v>-0.86899455264366832</v>
      </c>
      <c r="L3578" s="60">
        <f t="array" ref="L3578:O3578">TRANSPOSE(MMULT(Option!$B$25:$E$28, TRANSPOSE(H3578:K3578)))</f>
        <v>0.87745282555216342</v>
      </c>
      <c r="M3578" s="60">
        <v>0.83116486331321293</v>
      </c>
      <c r="N3578" s="60">
        <v>0.9274146192036834</v>
      </c>
      <c r="O3578" s="60">
        <v>-0.15837751853805182</v>
      </c>
      <c r="P3578" s="56" t="str">
        <f t="shared" si="4454"/>
        <v>716/1</v>
      </c>
      <c r="R3578" s="80"/>
      <c r="S3578" s="3" t="s">
        <v>30</v>
      </c>
      <c r="T3578" s="60">
        <f ca="1"/>
        <v>0.30607948865428503</v>
      </c>
      <c r="U3578" s="60">
        <f ca="1"/>
        <v>-0.273317092604067</v>
      </c>
      <c r="V3578" s="60">
        <f ca="1"/>
        <v>0.77459301892053756</v>
      </c>
      <c r="W3578" s="60">
        <f ca="1"/>
        <v>0.75174721784738485</v>
      </c>
      <c r="X3578" s="60">
        <f ca="1"/>
        <v>0.70990787980645953</v>
      </c>
      <c r="Y3578" s="52">
        <f ca="1">$B$14 * EXP(($E$3 - $C$14^2/2) * Y$2 + $C$14*SQRT(Y$2)*T3578)</f>
        <v>110.16662942601509</v>
      </c>
      <c r="Z3578" s="52">
        <f ca="1">Y3578 * EXP(($E$3 - $C$14^2/2) * (Z$2-Y$2) + $C$14*SQRT(Z$2-Y$2)*U3578)</f>
        <v>102.00266136964576</v>
      </c>
      <c r="AA3578" s="52">
        <f ca="1">Z3578 * EXP(($E$3 - $C$14^2/2) * (AA$2-Z$2) + $C$14*SQRT(AA$2-Z$2)*V3578)</f>
        <v>129.3312329155132</v>
      </c>
      <c r="AB3578" s="52">
        <f ca="1">AA3578 * EXP(($E$3 - $C$14^2/2) * (AB$2-AA$2) + $C$14*SQRT(AB$2-AA$2)*W3578)</f>
        <v>162.86163508914805</v>
      </c>
      <c r="AC3578" s="52">
        <f ca="1">AB3578 * EXP(($E$3 - $C$14^2/2) * (AC$2-AB$2) + $C$14*SQRT(AC$2-AB$2)*X3578)</f>
        <v>202.52702608216651</v>
      </c>
      <c r="AD3578" s="47"/>
      <c r="AE3578" s="3" t="s">
        <v>68</v>
      </c>
      <c r="AF3578" s="52" t="b">
        <f ca="1">AND(AF3575&gt;$B$3, NOT(OR($AF3577:AF3577)))</f>
        <v>1</v>
      </c>
      <c r="AG3578" s="52" t="b">
        <f ca="1">AND(AG3575&gt;$B$3, NOT(OR($AF3577:AG3577)))</f>
        <v>1</v>
      </c>
      <c r="AH3578" s="52" t="b">
        <f ca="1">AND(AH3575&gt;$B$3, NOT(OR($AF3577:AH3577)))</f>
        <v>1</v>
      </c>
      <c r="AI3578" s="52" t="b">
        <f ca="1">AND(AI3575&gt;$B$3, NOT(OR($AF3577:AI3577)))</f>
        <v>0</v>
      </c>
      <c r="AJ3578" s="52" t="b">
        <f ca="1">AND(AJ3575&gt;$B$3, NOT(OR($AF3577:AJ3577)))</f>
        <v>0</v>
      </c>
      <c r="AK3578" s="74"/>
      <c r="AL3578" s="70"/>
    </row>
    <row r="3579" spans="6:38" ht="14.55" customHeight="1" x14ac:dyDescent="0.3">
      <c r="F3579" s="79"/>
      <c r="G3579" s="3">
        <v>3577</v>
      </c>
      <c r="H3579" s="61">
        <v>0.12529489883855285</v>
      </c>
      <c r="I3579" s="61">
        <v>-1.6592679333169296</v>
      </c>
      <c r="J3579" s="61">
        <v>0.34627176006789367</v>
      </c>
      <c r="K3579" s="62">
        <v>1.1650143644758881</v>
      </c>
      <c r="L3579" s="60">
        <f t="array" ref="L3579:O3579">TRANSPOSE(MMULT(Option!$B$25:$E$28, TRANSPOSE(H3579:K3579)))</f>
        <v>0.12529489883855285</v>
      </c>
      <c r="M3579" s="60">
        <v>-1.4706262209921326</v>
      </c>
      <c r="N3579" s="60">
        <v>-8.0246405438918644E-2</v>
      </c>
      <c r="O3579" s="60">
        <v>0.68086364736912452</v>
      </c>
      <c r="P3579" s="56" t="str">
        <f t="shared" si="4454"/>
        <v>716/2</v>
      </c>
      <c r="R3579" s="80">
        <v>895</v>
      </c>
      <c r="S3579" s="3" t="s">
        <v>28</v>
      </c>
      <c r="T3579" s="60">
        <f t="array" aca="1" ref="T3579:T3582" ca="1">TRANSPOSE(OFFSET($L$3, MATCH($R3579 &amp; "/" &amp; T$2, $P$3:$P$5002, 0) - 1, 0, 1, $E$1))</f>
        <v>-0.76136700985435313</v>
      </c>
      <c r="U3579" s="60">
        <f t="array" aca="1" ref="U3579:U3582" ca="1">TRANSPOSE(OFFSET($L$3, MATCH($R3579 &amp; "/" &amp; U$2, $P$3:$P$5002, 0) - 1, 0, 1, $E$1))</f>
        <v>0.86868378302813887</v>
      </c>
      <c r="V3579" s="60">
        <f t="array" aca="1" ref="V3579:V3582" ca="1">TRANSPOSE(OFFSET($L$3, MATCH($R3579 &amp; "/" &amp; V$2, $P$3:$P$5002, 0) - 1, 0, 1, $E$1))</f>
        <v>-0.55017247601719899</v>
      </c>
      <c r="W3579" s="60">
        <f t="array" aca="1" ref="W3579:W3582" ca="1">TRANSPOSE(OFFSET($L$3, MATCH($R3579 &amp; "/" &amp; W$2, $P$3:$P$5002, 0) - 1, 0, 1, $E$1))</f>
        <v>-2.069582535324932</v>
      </c>
      <c r="X3579" s="60">
        <f t="array" aca="1" ref="X3579:X3582" ca="1">TRANSPOSE(OFFSET($L$3, MATCH($R3579 &amp; "/" &amp; X$2, $P$3:$P$5002, 0) - 1, 0, 1, $E$1))</f>
        <v>-0.15645624757491733</v>
      </c>
      <c r="Y3579" s="52">
        <f ca="1">$B$11 * EXP(($E$3 - $C$11^2/2) * Y$2 + $C$11*SQRT(Y$2)*T3579)</f>
        <v>79.978678710370929</v>
      </c>
      <c r="Z3579" s="52">
        <f ca="1">Y3579 * EXP(($E$3 - $C$11^2/2) * (Z$2-Y$2) + $C$11*SQRT(Z$2-Y$2)*U3579)</f>
        <v>104.30978963326449</v>
      </c>
      <c r="AA3579" s="52">
        <f ca="1">Z3579 * EXP(($E$3 - $C$11^2/2) * (AA$2-Z$2) + $C$11*SQRT(AA$2-Z$2)*V3579)</f>
        <v>88.882340223760906</v>
      </c>
      <c r="AB3579" s="52">
        <f ca="1">AA3579 * EXP(($E$3 - $C$11^2/2) * (AB$2-AA$2) + $C$11*SQRT(AB$2-AA$2)*W3579)</f>
        <v>48.011411130405286</v>
      </c>
      <c r="AC3579" s="52">
        <f ca="1">AB3579 * EXP(($E$3 - $C$11^2/2) * (AC$2-AB$2) + $C$11*SQRT(AC$2-AB$2)*X3579)</f>
        <v>46.03959744694216</v>
      </c>
      <c r="AD3579" s="47"/>
      <c r="AE3579" s="3" t="s">
        <v>69</v>
      </c>
      <c r="AF3579" s="20" cm="1">
        <f t="array" aca="1" ref="AF3579" ca="1">MIN(Y3579:Y3582 / $D$11:$D$14)</f>
        <v>0.40836876781278802</v>
      </c>
      <c r="AG3579" s="20" cm="1">
        <f t="array" aca="1" ref="AG3579" ca="1">MIN(Z3579:Z3582 / $D$11:$D$14)</f>
        <v>0.39288760554838764</v>
      </c>
      <c r="AH3579" s="20" cm="1">
        <f t="array" aca="1" ref="AH3579" ca="1">MIN(AA3579:AA3582 / $D$11:$D$14)</f>
        <v>0.26932240491002229</v>
      </c>
      <c r="AI3579" s="20" cm="1">
        <f t="array" aca="1" ref="AI3579" ca="1">MIN(AB3579:AB3582 / $D$11:$D$14)</f>
        <v>0.18682257779265934</v>
      </c>
      <c r="AJ3579" s="20" cm="1">
        <f t="array" aca="1" ref="AJ3579" ca="1">MIN(AC3579:AC3582 / $D$11:$D$14)</f>
        <v>0.14828870613547895</v>
      </c>
      <c r="AK3579" s="72">
        <f t="array" aca="1" ref="AK3579" ca="1">SUMPRODUCT(AF3580:AJ3580, EXP(-$E$3*$AF$2:$AJ$2))</f>
        <v>77880.078307140488</v>
      </c>
      <c r="AL3579" s="70">
        <f ca="1">MAX(AC3580 - $D$11, 0) * EXP(-$E$2*$E$3)</f>
        <v>0</v>
      </c>
    </row>
    <row r="3580" spans="6:38" ht="14.55" customHeight="1" x14ac:dyDescent="0.3">
      <c r="F3580" s="79"/>
      <c r="G3580" s="3">
        <v>3578</v>
      </c>
      <c r="H3580" s="61">
        <v>0.30531197477120592</v>
      </c>
      <c r="I3580" s="61">
        <v>1.3866941536553117</v>
      </c>
      <c r="J3580" s="61">
        <v>0.60962684114390497</v>
      </c>
      <c r="K3580" s="62">
        <v>1.4580240295163429</v>
      </c>
      <c r="L3580" s="60">
        <f t="array" ref="L3580:O3580">TRANSPOSE(MMULT(Option!$B$25:$E$28, TRANSPOSE(H3580:K3580)))</f>
        <v>0.30531197477120592</v>
      </c>
      <c r="M3580" s="60">
        <v>1.3930509748841204</v>
      </c>
      <c r="N3580" s="60">
        <v>1.0206879479137276</v>
      </c>
      <c r="O3580" s="60">
        <v>1.8528107170877854</v>
      </c>
      <c r="P3580" s="56" t="str">
        <f t="shared" si="4454"/>
        <v>716/3</v>
      </c>
      <c r="R3580" s="80"/>
      <c r="S3580" s="3" t="s">
        <v>29</v>
      </c>
      <c r="T3580" s="60">
        <f ca="1"/>
        <v>-3.001948900398026</v>
      </c>
      <c r="U3580" s="60">
        <f ca="1"/>
        <v>-1.3001510915382541E-2</v>
      </c>
      <c r="V3580" s="60">
        <f ca="1"/>
        <v>0.29835328232330655</v>
      </c>
      <c r="W3580" s="60">
        <f ca="1"/>
        <v>-2.9420558522211984</v>
      </c>
      <c r="X3580" s="60">
        <f ca="1"/>
        <v>0.76059930791858532</v>
      </c>
      <c r="Y3580" s="52">
        <f ca="1">$B$12 * EXP(($E$3 - $C$12^2/2) * Y$2 + $C$12*SQRT(Y$2)*T3580)</f>
        <v>40.836876781278804</v>
      </c>
      <c r="Z3580" s="52">
        <f ca="1">Y3580 * EXP(($E$3 - $C$12^2/2) * (Z$2-Y$2) + $C$12*SQRT(Z$2-Y$2)*U3580)</f>
        <v>40.881803530422189</v>
      </c>
      <c r="AA3580" s="52">
        <f ca="1">Z3580 * EXP(($E$3 - $C$12^2/2) * (AA$2-Z$2) + $C$12*SQRT(AA$2-Z$2)*V3580)</f>
        <v>44.933833780264827</v>
      </c>
      <c r="AB3580" s="52">
        <f ca="1">AA3580 * EXP(($E$3 - $C$12^2/2) * (AB$2-AA$2) + $C$12*SQRT(AB$2-AA$2)*W3580)</f>
        <v>18.682257779265935</v>
      </c>
      <c r="AC3580" s="52">
        <f ca="1">AB3580 * EXP(($E$3 - $C$12^2/2) * (AC$2-AB$2) + $C$12*SQRT(AC$2-AB$2)*X3580)</f>
        <v>23.588376841643488</v>
      </c>
      <c r="AD3580" s="47"/>
      <c r="AE3580" s="3" t="s">
        <v>47</v>
      </c>
      <c r="AF3580" s="64">
        <f t="shared" ref="AF3580" ca="1" si="4525">($B$5*AF3582 + (1 + $B$6)*AF3581)*$B$2</f>
        <v>0</v>
      </c>
      <c r="AG3580" s="64">
        <f t="shared" ref="AG3580" ca="1" si="4526">($B$5*AG3582 + (1 + $B$6)*AG3581)*$B$2</f>
        <v>0</v>
      </c>
      <c r="AH3580" s="64">
        <f t="shared" ref="AH3580" ca="1" si="4527">($B$5*AH3582 + (1 + $B$6)*AH3581)*$B$2</f>
        <v>0</v>
      </c>
      <c r="AI3580" s="64">
        <f t="shared" ref="AI3580" ca="1" si="4528">($B$5*AI3582 + (1 + $B$6)*AI3581)*$B$2</f>
        <v>0</v>
      </c>
      <c r="AJ3580" s="64" cm="1">
        <f t="array" aca="1" ref="AJ3580" ca="1">($B$5*AJ3582 + (1 + $B$6)*AJ3581 + AND(NOT(AF3581:AJ3581)))*$B$2</f>
        <v>100000</v>
      </c>
      <c r="AK3580" s="73"/>
      <c r="AL3580" s="70"/>
    </row>
    <row r="3581" spans="6:38" ht="14.55" customHeight="1" x14ac:dyDescent="0.3">
      <c r="F3581" s="79"/>
      <c r="G3581" s="3">
        <v>3579</v>
      </c>
      <c r="H3581" s="61">
        <v>-0.35596856245104302</v>
      </c>
      <c r="I3581" s="61">
        <v>0.12871681109917887</v>
      </c>
      <c r="J3581" s="61">
        <v>-0.21188179822075287</v>
      </c>
      <c r="K3581" s="62">
        <v>0.1131359242904796</v>
      </c>
      <c r="L3581" s="60">
        <f t="array" ref="L3581:O3581">TRANSPOSE(MMULT(Option!$B$25:$E$28, TRANSPOSE(H3581:K3581)))</f>
        <v>-0.35596856245104302</v>
      </c>
      <c r="M3581" s="60">
        <v>-2.4416518965353365E-2</v>
      </c>
      <c r="N3581" s="60">
        <v>-0.29477936793934534</v>
      </c>
      <c r="O3581" s="60">
        <v>-5.3152726933711952E-2</v>
      </c>
      <c r="P3581" s="56" t="str">
        <f t="shared" si="4454"/>
        <v>716/4</v>
      </c>
      <c r="R3581" s="80"/>
      <c r="S3581" s="3" t="s">
        <v>31</v>
      </c>
      <c r="T3581" s="60">
        <f ca="1"/>
        <v>-1.2413842008008293</v>
      </c>
      <c r="U3581" s="60">
        <f ca="1"/>
        <v>-0.45399288431982432</v>
      </c>
      <c r="V3581" s="60">
        <f ca="1"/>
        <v>-0.52872919398424667</v>
      </c>
      <c r="W3581" s="60">
        <f ca="1"/>
        <v>-1.5881471302824666</v>
      </c>
      <c r="X3581" s="60">
        <f ca="1"/>
        <v>0.49908581063797208</v>
      </c>
      <c r="Y3581" s="52">
        <f ca="1">$B$13 * EXP(($E$3 - $C$13^2/2) * Y$2 + $C$13*SQRT(Y$2)*T3581)</f>
        <v>69.252200847089355</v>
      </c>
      <c r="Z3581" s="52">
        <f ca="1">Y3581 * EXP(($E$3 - $C$13^2/2) * (Z$2-Y$2) + $C$13*SQRT(Z$2-Y$2)*U3581)</f>
        <v>60.737242517269109</v>
      </c>
      <c r="AA3581" s="52">
        <f ca="1">Z3581 * EXP(($E$3 - $C$13^2/2) * (AA$2-Z$2) + $C$13*SQRT(AA$2-Z$2)*V3581)</f>
        <v>52.088193055261236</v>
      </c>
      <c r="AB3581" s="52">
        <f ca="1">AA3581 * EXP(($E$3 - $C$13^2/2) * (AB$2-AA$2) + $C$13*SQRT(AB$2-AA$2)*W3581)</f>
        <v>32.508258448759612</v>
      </c>
      <c r="AC3581" s="52">
        <f ca="1">AB3581 * EXP(($E$3 - $C$13^2/2) * (AC$2-AB$2) + $C$13*SQRT(AC$2-AB$2)*X3581)</f>
        <v>37.948117822372033</v>
      </c>
      <c r="AD3581" s="47"/>
      <c r="AE3581" s="3" t="s">
        <v>46</v>
      </c>
      <c r="AF3581" s="52" t="b">
        <f t="shared" ref="AF3581" ca="1" si="4529">AF3579 &gt;= $B$4</f>
        <v>0</v>
      </c>
      <c r="AG3581" s="52" t="b">
        <f t="array" aca="1" ref="AG3581" ca="1">AND(AG3579 &gt;= $B$4, NOT(OR($AF3581:AF3581)))</f>
        <v>0</v>
      </c>
      <c r="AH3581" s="52" t="b">
        <f t="array" aca="1" ref="AH3581" ca="1">AND(AH3579 &gt;= $B$4, NOT(OR($AF3581:AG3581)))</f>
        <v>0</v>
      </c>
      <c r="AI3581" s="52" t="b">
        <f t="array" aca="1" ref="AI3581" ca="1">AND(AI3579 &gt;= $B$4, NOT(OR($AF3581:AH3581)))</f>
        <v>0</v>
      </c>
      <c r="AJ3581" s="52" t="b">
        <f t="array" aca="1" ref="AJ3581" ca="1">AND(AJ3579 &gt;= $B$4, NOT(OR($AF3581:AI3581)))</f>
        <v>0</v>
      </c>
      <c r="AK3581" s="73"/>
      <c r="AL3581" s="70"/>
    </row>
    <row r="3582" spans="6:38" ht="14.55" customHeight="1" x14ac:dyDescent="0.3">
      <c r="F3582" s="79"/>
      <c r="G3582" s="3">
        <v>3580</v>
      </c>
      <c r="H3582" s="61">
        <v>0.14693179208073459</v>
      </c>
      <c r="I3582" s="61">
        <v>1.1157669079428223</v>
      </c>
      <c r="J3582" s="61">
        <v>0.33489793880343072</v>
      </c>
      <c r="K3582" s="62">
        <v>-0.87227712488279774</v>
      </c>
      <c r="L3582" s="60">
        <f t="array" ref="L3582:O3582">TRANSPOSE(MMULT(Option!$B$25:$E$28, TRANSPOSE(H3582:K3582)))</f>
        <v>0.14693179208073459</v>
      </c>
      <c r="M3582" s="60">
        <v>1.0813899795472552</v>
      </c>
      <c r="N3582" s="60">
        <v>0.64509330822572042</v>
      </c>
      <c r="O3582" s="60">
        <v>-0.33065904062154416</v>
      </c>
      <c r="P3582" s="56" t="str">
        <f t="shared" si="4454"/>
        <v>716/5</v>
      </c>
      <c r="R3582" s="80"/>
      <c r="S3582" s="3" t="s">
        <v>30</v>
      </c>
      <c r="T3582" s="60">
        <f ca="1"/>
        <v>-1.9148755648270699</v>
      </c>
      <c r="U3582" s="60">
        <f ca="1"/>
        <v>-1.2325634317966503</v>
      </c>
      <c r="V3582" s="60">
        <f ca="1"/>
        <v>-1.2753812893146055</v>
      </c>
      <c r="W3582" s="60">
        <f ca="1"/>
        <v>-1.196975816382102</v>
      </c>
      <c r="X3582" s="60">
        <f ca="1"/>
        <v>-0.82551785856068127</v>
      </c>
      <c r="Y3582" s="52">
        <f ca="1">$B$14 * EXP(($E$3 - $C$14^2/2) * Y$2 + $C$14*SQRT(Y$2)*T3582)</f>
        <v>56.582939445065762</v>
      </c>
      <c r="Z3582" s="52">
        <f ca="1">Y3582 * EXP(($E$3 - $C$14^2/2) * (Z$2-Y$2) + $C$14*SQRT(Z$2-Y$2)*U3582)</f>
        <v>39.288760554838767</v>
      </c>
      <c r="AA3582" s="52">
        <f ca="1">Z3582 * EXP(($E$3 - $C$14^2/2) * (AA$2-Z$2) + $C$14*SQRT(AA$2-Z$2)*V3582)</f>
        <v>26.932240491002229</v>
      </c>
      <c r="AB3582" s="52">
        <f ca="1">AA3582 * EXP(($E$3 - $C$14^2/2) * (AB$2-AA$2) + $C$14*SQRT(AB$2-AA$2)*W3582)</f>
        <v>18.901312333537572</v>
      </c>
      <c r="AC3582" s="52">
        <f ca="1">AB3582 * EXP(($E$3 - $C$14^2/2) * (AC$2-AB$2) + $C$14*SQRT(AC$2-AB$2)*X3582)</f>
        <v>14.828870613547895</v>
      </c>
      <c r="AD3582" s="47"/>
      <c r="AE3582" s="3" t="s">
        <v>68</v>
      </c>
      <c r="AF3582" s="52" t="b">
        <f ca="1">AND(AF3579&gt;$B$3, NOT(OR($AF3581:AF3581)))</f>
        <v>0</v>
      </c>
      <c r="AG3582" s="52" t="b">
        <f ca="1">AND(AG3579&gt;$B$3, NOT(OR($AF3581:AG3581)))</f>
        <v>0</v>
      </c>
      <c r="AH3582" s="52" t="b">
        <f ca="1">AND(AH3579&gt;$B$3, NOT(OR($AF3581:AH3581)))</f>
        <v>0</v>
      </c>
      <c r="AI3582" s="52" t="b">
        <f ca="1">AND(AI3579&gt;$B$3, NOT(OR($AF3581:AI3581)))</f>
        <v>0</v>
      </c>
      <c r="AJ3582" s="52" t="b">
        <f ca="1">AND(AJ3579&gt;$B$3, NOT(OR($AF3581:AJ3581)))</f>
        <v>0</v>
      </c>
      <c r="AK3582" s="74"/>
      <c r="AL3582" s="70"/>
    </row>
    <row r="3583" spans="6:38" ht="14.55" customHeight="1" x14ac:dyDescent="0.3">
      <c r="F3583" s="79"/>
      <c r="G3583" s="3">
        <v>3581</v>
      </c>
      <c r="H3583" s="61">
        <v>-0.59058124225086805</v>
      </c>
      <c r="I3583" s="61">
        <v>-0.25224671765838558</v>
      </c>
      <c r="J3583" s="61">
        <v>1.4332958886282194</v>
      </c>
      <c r="K3583" s="62">
        <v>1.1532959188702463</v>
      </c>
      <c r="L3583" s="60">
        <f t="array" ref="L3583:O3583">TRANSPOSE(MMULT(Option!$B$25:$E$28, TRANSPOSE(H3583:K3583)))</f>
        <v>-0.59058124225086805</v>
      </c>
      <c r="M3583" s="60">
        <v>-0.4674204323950884</v>
      </c>
      <c r="N3583" s="60">
        <v>0.95659201328621324</v>
      </c>
      <c r="O3583" s="60">
        <v>0.96508814035874302</v>
      </c>
      <c r="P3583" s="56" t="str">
        <f t="shared" si="4454"/>
        <v>717/1</v>
      </c>
      <c r="R3583" s="80">
        <v>896</v>
      </c>
      <c r="S3583" s="3" t="s">
        <v>28</v>
      </c>
      <c r="T3583" s="60">
        <f t="array" aca="1" ref="T3583:T3586" ca="1">TRANSPOSE(OFFSET($L$3, MATCH($R3583 &amp; "/" &amp; T$2, $P$3:$P$5002, 0) - 1, 0, 1, $E$1))</f>
        <v>-0.49357110324310727</v>
      </c>
      <c r="U3583" s="60">
        <f t="array" aca="1" ref="U3583:U3586" ca="1">TRANSPOSE(OFFSET($L$3, MATCH($R3583 &amp; "/" &amp; U$2, $P$3:$P$5002, 0) - 1, 0, 1, $E$1))</f>
        <v>1.048551908453752</v>
      </c>
      <c r="V3583" s="60">
        <f t="array" aca="1" ref="V3583:V3586" ca="1">TRANSPOSE(OFFSET($L$3, MATCH($R3583 &amp; "/" &amp; V$2, $P$3:$P$5002, 0) - 1, 0, 1, $E$1))</f>
        <v>-7.5224851705474369E-2</v>
      </c>
      <c r="W3583" s="60">
        <f t="array" aca="1" ref="W3583:W3586" ca="1">TRANSPOSE(OFFSET($L$3, MATCH($R3583 &amp; "/" &amp; W$2, $P$3:$P$5002, 0) - 1, 0, 1, $E$1))</f>
        <v>-0.15555382651583488</v>
      </c>
      <c r="X3583" s="60">
        <f t="array" aca="1" ref="X3583:X3586" ca="1">TRANSPOSE(OFFSET($L$3, MATCH($R3583 &amp; "/" &amp; X$2, $P$3:$P$5002, 0) - 1, 0, 1, $E$1))</f>
        <v>1.4812513201454962</v>
      </c>
      <c r="Y3583" s="52">
        <f ca="1">$B$11 * EXP(($E$3 - $C$11^2/2) * Y$2 + $C$11*SQRT(Y$2)*T3583)</f>
        <v>86.669224468947831</v>
      </c>
      <c r="Z3583" s="52">
        <f ca="1">Y3583 * EXP(($E$3 - $C$11^2/2) * (Z$2-Y$2) + $C$11*SQRT(Z$2-Y$2)*U3583)</f>
        <v>119.30275567660233</v>
      </c>
      <c r="AA3583" s="52">
        <f ca="1">Z3583 * EXP(($E$3 - $C$11^2/2) * (AA$2-Z$2) + $C$11*SQRT(AA$2-Z$2)*V3583)</f>
        <v>117.22521183326792</v>
      </c>
      <c r="AB3583" s="52">
        <f ca="1">AA3583 * EXP(($E$3 - $C$11^2/2) * (AB$2-AA$2) + $C$11*SQRT(AB$2-AA$2)*W3583)</f>
        <v>112.44124562245483</v>
      </c>
      <c r="AC3583" s="52">
        <f ca="1">AB3583 * EXP(($E$3 - $C$11^2/2) * (AC$2-AB$2) + $C$11*SQRT(AC$2-AB$2)*X3583)</f>
        <v>176.23286553230707</v>
      </c>
      <c r="AD3583" s="47"/>
      <c r="AE3583" s="3" t="s">
        <v>69</v>
      </c>
      <c r="AF3583" s="20" cm="1">
        <f t="array" aca="1" ref="AF3583" ca="1">MIN(Y3583:Y3586 / $D$11:$D$14)</f>
        <v>0.80055927079708222</v>
      </c>
      <c r="AG3583" s="20" cm="1">
        <f t="array" aca="1" ref="AG3583" ca="1">MIN(Z3583:Z3586 / $D$11:$D$14)</f>
        <v>1.1930275567660233</v>
      </c>
      <c r="AH3583" s="20" cm="1">
        <f t="array" aca="1" ref="AH3583" ca="1">MIN(AA3583:AA3586 / $D$11:$D$14)</f>
        <v>1.1722521183326793</v>
      </c>
      <c r="AI3583" s="20" cm="1">
        <f t="array" aca="1" ref="AI3583" ca="1">MIN(AB3583:AB3586 / $D$11:$D$14)</f>
        <v>1.1244124562245483</v>
      </c>
      <c r="AJ3583" s="20" cm="1">
        <f t="array" aca="1" ref="AJ3583" ca="1">MIN(AC3583:AC3586 / $D$11:$D$14)</f>
        <v>1.7623286553230708</v>
      </c>
      <c r="AK3583" s="72">
        <f t="array" aca="1" ref="AK3583" ca="1">SUMPRODUCT(AF3584:AJ3584, EXP(-$E$3*$AF$2:$AJ$2))</f>
        <v>134806.6658030932</v>
      </c>
      <c r="AL3583" s="70">
        <f ca="1">MAX(AC3584 - $D$11, 0) * EXP(-$E$2*$E$3)</f>
        <v>150.91426358826021</v>
      </c>
    </row>
    <row r="3584" spans="6:38" ht="14.55" customHeight="1" x14ac:dyDescent="0.3">
      <c r="F3584" s="79"/>
      <c r="G3584" s="3">
        <v>3582</v>
      </c>
      <c r="H3584" s="61">
        <v>-0.37339151190671604</v>
      </c>
      <c r="I3584" s="61">
        <v>0.30540625056531545</v>
      </c>
      <c r="J3584" s="61">
        <v>0.38541249560448898</v>
      </c>
      <c r="K3584" s="62">
        <v>0.82536397282522012</v>
      </c>
      <c r="L3584" s="60">
        <f t="array" ref="L3584:O3584">TRANSPOSE(MMULT(Option!$B$25:$E$28, TRANSPOSE(H3584:K3584)))</f>
        <v>-0.37339151190671604</v>
      </c>
      <c r="M3584" s="60">
        <v>0.13055284742295514</v>
      </c>
      <c r="N3584" s="60">
        <v>0.26912919875133851</v>
      </c>
      <c r="O3584" s="60">
        <v>0.71264182048108371</v>
      </c>
      <c r="P3584" s="56" t="str">
        <f t="shared" si="4454"/>
        <v>717/2</v>
      </c>
      <c r="R3584" s="80"/>
      <c r="S3584" s="3" t="s">
        <v>29</v>
      </c>
      <c r="T3584" s="60">
        <f ca="1"/>
        <v>0.73982561890063403</v>
      </c>
      <c r="U3584" s="60">
        <f ca="1"/>
        <v>1.5211005259383148</v>
      </c>
      <c r="V3584" s="60">
        <f ca="1"/>
        <v>-0.69421676233141016</v>
      </c>
      <c r="W3584" s="60">
        <f ca="1"/>
        <v>1.8916827330070336</v>
      </c>
      <c r="X3584" s="60">
        <f ca="1"/>
        <v>5.0452363597524474E-2</v>
      </c>
      <c r="Y3584" s="52">
        <f ca="1">$B$12 * EXP(($E$3 - $C$12^2/2) * Y$2 + $C$12*SQRT(Y$2)*T3584)</f>
        <v>125.47642240737851</v>
      </c>
      <c r="Z3584" s="52">
        <f ca="1">Y3584 * EXP(($E$3 - $C$12^2/2) * (Z$2-Y$2) + $C$12*SQRT(Z$2-Y$2)*U3584)</f>
        <v>199.02849977894411</v>
      </c>
      <c r="AA3584" s="52">
        <f ca="1">Z3584 * EXP(($E$3 - $C$12^2/2) * (AA$2-Z$2) + $C$12*SQRT(AA$2-Z$2)*V3584)</f>
        <v>162.41958223779571</v>
      </c>
      <c r="AB3584" s="52">
        <f ca="1">AA3584 * EXP(($E$3 - $C$12^2/2) * (AB$2-AA$2) + $C$12*SQRT(AB$2-AA$2)*W3584)</f>
        <v>287.92148477032475</v>
      </c>
      <c r="AC3584" s="52">
        <f ca="1">AB3584 * EXP(($E$3 - $C$12^2/2) * (AC$2-AB$2) + $C$12*SQRT(AC$2-AB$2)*X3584)</f>
        <v>293.77775018803948</v>
      </c>
      <c r="AD3584" s="47"/>
      <c r="AE3584" s="3" t="s">
        <v>47</v>
      </c>
      <c r="AF3584" s="64">
        <f t="shared" ref="AF3584" ca="1" si="4530">($B$5*AF3586 + (1 + $B$6)*AF3585)*$B$2</f>
        <v>15000</v>
      </c>
      <c r="AG3584" s="64">
        <f t="shared" ref="AG3584" ca="1" si="4531">($B$5*AG3586 + (1 + $B$6)*AG3585)*$B$2</f>
        <v>15000</v>
      </c>
      <c r="AH3584" s="64">
        <f t="shared" ref="AH3584" ca="1" si="4532">($B$5*AH3586 + (1 + $B$6)*AH3585)*$B$2</f>
        <v>15000</v>
      </c>
      <c r="AI3584" s="64">
        <f t="shared" ref="AI3584" ca="1" si="4533">($B$5*AI3586 + (1 + $B$6)*AI3585)*$B$2</f>
        <v>15000</v>
      </c>
      <c r="AJ3584" s="64" cm="1">
        <f t="array" aca="1" ref="AJ3584" ca="1">($B$5*AJ3586 + (1 + $B$6)*AJ3585 + AND(NOT(AF3585:AJ3585)))*$B$2</f>
        <v>105000</v>
      </c>
      <c r="AK3584" s="73"/>
      <c r="AL3584" s="70"/>
    </row>
    <row r="3585" spans="6:38" ht="14.55" customHeight="1" x14ac:dyDescent="0.3">
      <c r="F3585" s="79"/>
      <c r="G3585" s="3">
        <v>3583</v>
      </c>
      <c r="H3585" s="61">
        <v>0.24965871080478017</v>
      </c>
      <c r="I3585" s="61">
        <v>0.78124404211702136</v>
      </c>
      <c r="J3585" s="61">
        <v>-0.5583044199492031</v>
      </c>
      <c r="K3585" s="62">
        <v>-0.22517919181941454</v>
      </c>
      <c r="L3585" s="60">
        <f t="array" ref="L3585:O3585">TRANSPOSE(MMULT(Option!$B$25:$E$28, TRANSPOSE(H3585:K3585)))</f>
        <v>0.24965871080478017</v>
      </c>
      <c r="M3585" s="60">
        <v>0.81588547616881579</v>
      </c>
      <c r="N3585" s="60">
        <v>-0.18592319546215391</v>
      </c>
      <c r="O3585" s="60">
        <v>2.6393920605719545E-3</v>
      </c>
      <c r="P3585" s="56" t="str">
        <f t="shared" si="4454"/>
        <v>717/3</v>
      </c>
      <c r="R3585" s="80"/>
      <c r="S3585" s="3" t="s">
        <v>31</v>
      </c>
      <c r="T3585" s="60">
        <f ca="1"/>
        <v>1.0243024001910452</v>
      </c>
      <c r="U3585" s="60">
        <f ca="1"/>
        <v>0.70779488854522243</v>
      </c>
      <c r="V3585" s="60">
        <f ca="1"/>
        <v>1.0452222300222682</v>
      </c>
      <c r="W3585" s="60">
        <f ca="1"/>
        <v>-0.47797294208971119</v>
      </c>
      <c r="X3585" s="60">
        <f ca="1"/>
        <v>1.1379696060698428</v>
      </c>
      <c r="Y3585" s="52">
        <f ca="1">$B$13 * EXP(($E$3 - $C$13^2/2) * Y$2 + $C$13*SQRT(Y$2)*T3585)</f>
        <v>136.65519193381667</v>
      </c>
      <c r="Z3585" s="52">
        <f ca="1">Y3585 * EXP(($E$3 - $C$13^2/2) * (Z$2-Y$2) + $C$13*SQRT(Z$2-Y$2)*U3585)</f>
        <v>169.83024385776329</v>
      </c>
      <c r="AA3585" s="52">
        <f ca="1">Z3585 * EXP(($E$3 - $C$13^2/2) * (AA$2-Z$2) + $C$13*SQRT(AA$2-Z$2)*V3585)</f>
        <v>233.54295966372001</v>
      </c>
      <c r="AB3585" s="52">
        <f ca="1">AA3585 * EXP(($E$3 - $C$13^2/2) * (AB$2-AA$2) + $C$13*SQRT(AB$2-AA$2)*W3585)</f>
        <v>203.35925805207239</v>
      </c>
      <c r="AC3585" s="52">
        <f ca="1">AB3585 * EXP(($E$3 - $C$13^2/2) * (AC$2-AB$2) + $C$13*SQRT(AC$2-AB$2)*X3585)</f>
        <v>287.54087982062163</v>
      </c>
      <c r="AD3585" s="47"/>
      <c r="AE3585" s="3" t="s">
        <v>46</v>
      </c>
      <c r="AF3585" s="52" t="b">
        <f t="shared" ref="AF3585" ca="1" si="4534">AF3583 &gt;= $B$4</f>
        <v>0</v>
      </c>
      <c r="AG3585" s="52" t="b">
        <f t="array" aca="1" ref="AG3585" ca="1">AND(AG3583 &gt;= $B$4, NOT(OR($AF3585:AF3585)))</f>
        <v>0</v>
      </c>
      <c r="AH3585" s="52" t="b">
        <f t="array" aca="1" ref="AH3585" ca="1">AND(AH3583 &gt;= $B$4, NOT(OR($AF3585:AG3585)))</f>
        <v>0</v>
      </c>
      <c r="AI3585" s="52" t="b">
        <f t="array" aca="1" ref="AI3585" ca="1">AND(AI3583 &gt;= $B$4, NOT(OR($AF3585:AH3585)))</f>
        <v>0</v>
      </c>
      <c r="AJ3585" s="52" t="b">
        <f t="array" aca="1" ref="AJ3585" ca="1">AND(AJ3583 &gt;= $B$4, NOT(OR($AF3585:AI3585)))</f>
        <v>1</v>
      </c>
      <c r="AK3585" s="73"/>
      <c r="AL3585" s="70"/>
    </row>
    <row r="3586" spans="6:38" ht="14.55" customHeight="1" x14ac:dyDescent="0.3">
      <c r="F3586" s="79"/>
      <c r="G3586" s="3">
        <v>3584</v>
      </c>
      <c r="H3586" s="61">
        <v>4.0989456344147815E-2</v>
      </c>
      <c r="I3586" s="61">
        <v>0.32403439831378389</v>
      </c>
      <c r="J3586" s="61">
        <v>-1.7377500037419014</v>
      </c>
      <c r="K3586" s="62">
        <v>-0.63558062162206763</v>
      </c>
      <c r="L3586" s="60">
        <f t="array" ref="L3586:O3586">TRANSPOSE(MMULT(Option!$B$25:$E$28, TRANSPOSE(H3586:K3586)))</f>
        <v>4.0989456344147815E-2</v>
      </c>
      <c r="M3586" s="60">
        <v>0.31337821414613626</v>
      </c>
      <c r="N3586" s="60">
        <v>-1.4250354140218648</v>
      </c>
      <c r="O3586" s="60">
        <v>-0.78220489237777457</v>
      </c>
      <c r="P3586" s="56" t="str">
        <f t="shared" si="4454"/>
        <v>717/4</v>
      </c>
      <c r="R3586" s="80"/>
      <c r="S3586" s="3" t="s">
        <v>30</v>
      </c>
      <c r="T3586" s="60">
        <f ca="1"/>
        <v>-0.7581490235546402</v>
      </c>
      <c r="U3586" s="60">
        <f ca="1"/>
        <v>2.0678107692016607</v>
      </c>
      <c r="V3586" s="60">
        <f ca="1"/>
        <v>-0.73041811451108007</v>
      </c>
      <c r="W3586" s="60">
        <f ca="1"/>
        <v>2.2415030106282936</v>
      </c>
      <c r="X3586" s="60">
        <f ca="1"/>
        <v>1.1503491274277471</v>
      </c>
      <c r="Y3586" s="52">
        <f ca="1">$B$14 * EXP(($E$3 - $C$14^2/2) * Y$2 + $C$14*SQRT(Y$2)*T3586)</f>
        <v>80.055927079708226</v>
      </c>
      <c r="Z3586" s="52">
        <f ca="1">Y3586 * EXP(($E$3 - $C$14^2/2) * (Z$2-Y$2) + $C$14*SQRT(Z$2-Y$2)*U3586)</f>
        <v>149.61550596715381</v>
      </c>
      <c r="AA3586" s="52">
        <f ca="1">Z3586 * EXP(($E$3 - $C$14^2/2) * (AA$2-Z$2) + $C$14*SQRT(AA$2-Z$2)*V3586)</f>
        <v>120.7766866211736</v>
      </c>
      <c r="AB3586" s="52">
        <f ca="1">AA3586 * EXP(($E$3 - $C$14^2/2) * (AB$2-AA$2) + $C$14*SQRT(AB$2-AA$2)*W3586)</f>
        <v>237.79148554762378</v>
      </c>
      <c r="AC3586" s="52">
        <f ca="1">AB3586 * EXP(($E$3 - $C$14^2/2) * (AC$2-AB$2) + $C$14*SQRT(AC$2-AB$2)*X3586)</f>
        <v>337.47752541951121</v>
      </c>
      <c r="AD3586" s="47"/>
      <c r="AE3586" s="3" t="s">
        <v>68</v>
      </c>
      <c r="AF3586" s="52" t="b">
        <f ca="1">AND(AF3583&gt;$B$3, NOT(OR($AF3585:AF3585)))</f>
        <v>1</v>
      </c>
      <c r="AG3586" s="52" t="b">
        <f ca="1">AND(AG3583&gt;$B$3, NOT(OR($AF3585:AG3585)))</f>
        <v>1</v>
      </c>
      <c r="AH3586" s="52" t="b">
        <f ca="1">AND(AH3583&gt;$B$3, NOT(OR($AF3585:AH3585)))</f>
        <v>1</v>
      </c>
      <c r="AI3586" s="52" t="b">
        <f ca="1">AND(AI3583&gt;$B$3, NOT(OR($AF3585:AI3585)))</f>
        <v>1</v>
      </c>
      <c r="AJ3586" s="52" t="b">
        <f ca="1">AND(AJ3583&gt;$B$3, NOT(OR($AF3585:AJ3585)))</f>
        <v>0</v>
      </c>
      <c r="AK3586" s="74"/>
      <c r="AL3586" s="70"/>
    </row>
    <row r="3587" spans="6:38" ht="14.55" customHeight="1" x14ac:dyDescent="0.3">
      <c r="F3587" s="79"/>
      <c r="G3587" s="3">
        <v>3585</v>
      </c>
      <c r="H3587" s="61">
        <v>-0.41370523219013339</v>
      </c>
      <c r="I3587" s="61">
        <v>-0.92846042202408741</v>
      </c>
      <c r="J3587" s="61">
        <v>1.3124632155063511</v>
      </c>
      <c r="K3587" s="62">
        <v>0.27370764732807995</v>
      </c>
      <c r="L3587" s="60">
        <f t="array" ref="L3587:O3587">TRANSPOSE(MMULT(Option!$B$25:$E$28, TRANSPOSE(H3587:K3587)))</f>
        <v>-0.41370523219013339</v>
      </c>
      <c r="M3587" s="60">
        <v>-1.0164301256152584</v>
      </c>
      <c r="N3587" s="60">
        <v>0.74413955074931115</v>
      </c>
      <c r="O3587" s="60">
        <v>8.1945713220100164E-2</v>
      </c>
      <c r="P3587" s="56" t="str">
        <f t="shared" si="4454"/>
        <v>717/5</v>
      </c>
      <c r="R3587" s="80">
        <v>897</v>
      </c>
      <c r="S3587" s="3" t="s">
        <v>28</v>
      </c>
      <c r="T3587" s="60">
        <f t="array" aca="1" ref="T3587:T3590" ca="1">TRANSPOSE(OFFSET($L$3, MATCH($R3587 &amp; "/" &amp; T$2, $P$3:$P$5002, 0) - 1, 0, 1, $E$1))</f>
        <v>1.3624903341794081</v>
      </c>
      <c r="U3587" s="60">
        <f t="array" aca="1" ref="U3587:U3590" ca="1">TRANSPOSE(OFFSET($L$3, MATCH($R3587 &amp; "/" &amp; U$2, $P$3:$P$5002, 0) - 1, 0, 1, $E$1))</f>
        <v>-0.96714070075943226</v>
      </c>
      <c r="V3587" s="60">
        <f t="array" aca="1" ref="V3587:V3590" ca="1">TRANSPOSE(OFFSET($L$3, MATCH($R3587 &amp; "/" &amp; V$2, $P$3:$P$5002, 0) - 1, 0, 1, $E$1))</f>
        <v>0.43921073604904187</v>
      </c>
      <c r="W3587" s="60">
        <f t="array" aca="1" ref="W3587:W3590" ca="1">TRANSPOSE(OFFSET($L$3, MATCH($R3587 &amp; "/" &amp; W$2, $P$3:$P$5002, 0) - 1, 0, 1, $E$1))</f>
        <v>0.23080311032288342</v>
      </c>
      <c r="X3587" s="60">
        <f t="array" aca="1" ref="X3587:X3590" ca="1">TRANSPOSE(OFFSET($L$3, MATCH($R3587 &amp; "/" &amp; X$2, $P$3:$P$5002, 0) - 1, 0, 1, $E$1))</f>
        <v>0.55318213642867187</v>
      </c>
      <c r="Y3587" s="52">
        <f ca="1">$B$11 * EXP(($E$3 - $C$11^2/2) * Y$2 + $C$11*SQRT(Y$2)*T3587)</f>
        <v>151.24745740767955</v>
      </c>
      <c r="Z3587" s="52">
        <f ca="1">Y3587 * EXP(($E$3 - $C$11^2/2) * (Z$2-Y$2) + $C$11*SQRT(Z$2-Y$2)*U3587)</f>
        <v>113.72407002421282</v>
      </c>
      <c r="AA3587" s="52">
        <f ca="1">Z3587 * EXP(($E$3 - $C$11^2/2) * (AA$2-Z$2) + $C$11*SQRT(AA$2-Z$2)*V3587)</f>
        <v>130.39108711725933</v>
      </c>
      <c r="AB3587" s="52">
        <f ca="1">AA3587 * EXP(($E$3 - $C$11^2/2) * (AB$2-AA$2) + $C$11*SQRT(AB$2-AA$2)*W3587)</f>
        <v>140.43984251424371</v>
      </c>
      <c r="AC3587" s="52">
        <f ca="1">AB3587 * EXP(($E$3 - $C$11^2/2) * (AC$2-AB$2) + $C$11*SQRT(AC$2-AB$2)*X3587)</f>
        <v>166.62301590052994</v>
      </c>
      <c r="AD3587" s="47"/>
      <c r="AE3587" s="3" t="s">
        <v>69</v>
      </c>
      <c r="AF3587" s="20" cm="1">
        <f t="array" aca="1" ref="AF3587" ca="1">MIN(Y3587:Y3590 / $D$11:$D$14)</f>
        <v>0.82843802017066115</v>
      </c>
      <c r="AG3587" s="20" cm="1">
        <f t="array" aca="1" ref="AG3587" ca="1">MIN(Z3587:Z3590 / $D$11:$D$14)</f>
        <v>0.60333825850278633</v>
      </c>
      <c r="AH3587" s="20" cm="1">
        <f t="array" aca="1" ref="AH3587" ca="1">MIN(AA3587:AA3590 / $D$11:$D$14)</f>
        <v>0.79868181091782764</v>
      </c>
      <c r="AI3587" s="20" cm="1">
        <f t="array" aca="1" ref="AI3587" ca="1">MIN(AB3587:AB3590 / $D$11:$D$14)</f>
        <v>0.52968980411163114</v>
      </c>
      <c r="AJ3587" s="20" cm="1">
        <f t="array" aca="1" ref="AJ3587" ca="1">MIN(AC3587:AC3590 / $D$11:$D$14)</f>
        <v>0.37307589782072514</v>
      </c>
      <c r="AK3587" s="72">
        <f t="array" aca="1" ref="AK3587" ca="1">SUMPRODUCT(AF3588:AJ3588, EXP(-$E$3*$AF$2:$AJ$2))</f>
        <v>92148.519674651194</v>
      </c>
      <c r="AL3587" s="70">
        <f ca="1">MAX(AC3588 - $D$11, 0) * EXP(-$E$2*$E$3)</f>
        <v>0</v>
      </c>
    </row>
    <row r="3588" spans="6:38" ht="14.55" customHeight="1" x14ac:dyDescent="0.3">
      <c r="F3588" s="79"/>
      <c r="G3588" s="3">
        <v>3586</v>
      </c>
      <c r="H3588" s="61">
        <v>-0.5161089017131868</v>
      </c>
      <c r="I3588" s="61">
        <v>0.71730699326918368</v>
      </c>
      <c r="J3588" s="61">
        <v>-0.12352759206471786</v>
      </c>
      <c r="K3588" s="62">
        <v>0.59102222394588333</v>
      </c>
      <c r="L3588" s="60">
        <f t="array" ref="L3588:O3588">TRANSPOSE(MMULT(Option!$B$25:$E$28, TRANSPOSE(H3588:K3588)))</f>
        <v>-0.5161089017131868</v>
      </c>
      <c r="M3588" s="60">
        <v>0.45097915795016796</v>
      </c>
      <c r="N3588" s="60">
        <v>-0.12710402571440871</v>
      </c>
      <c r="O3588" s="60">
        <v>0.46340257961022346</v>
      </c>
      <c r="P3588" s="56" t="str">
        <f t="shared" ref="P3588:P3651" si="4535">(QUOTIENT(G3588 - 1, $E$2) + 1) &amp; "/" &amp; MOD(G3588 -1, $E$2) + 1</f>
        <v>718/1</v>
      </c>
      <c r="R3588" s="80"/>
      <c r="S3588" s="3" t="s">
        <v>29</v>
      </c>
      <c r="T3588" s="60">
        <f ca="1"/>
        <v>0.58182989302974852</v>
      </c>
      <c r="U3588" s="60">
        <f ca="1"/>
        <v>-0.26117118384122207</v>
      </c>
      <c r="V3588" s="60">
        <f ca="1"/>
        <v>-0.33487406195795644</v>
      </c>
      <c r="W3588" s="60">
        <f ca="1"/>
        <v>-2.1706637106887903</v>
      </c>
      <c r="X3588" s="60">
        <f ca="1"/>
        <v>-1.1850322719595057</v>
      </c>
      <c r="Y3588" s="52">
        <f ca="1">$B$12 * EXP(($E$3 - $C$12^2/2) * Y$2 + $C$12*SQRT(Y$2)*T3588)</f>
        <v>119.66775014276759</v>
      </c>
      <c r="Z3588" s="52">
        <f ca="1">Y3588 * EXP(($E$3 - $C$12^2/2) * (Z$2-Y$2) + $C$12*SQRT(Z$2-Y$2)*U3588)</f>
        <v>111.20416084025464</v>
      </c>
      <c r="AA3588" s="52">
        <f ca="1">Z3588 * EXP(($E$3 - $C$12^2/2) * (AA$2-Z$2) + $C$12*SQRT(AA$2-Z$2)*V3588)</f>
        <v>101.07932252744547</v>
      </c>
      <c r="AB3588" s="52">
        <f ca="1">AA3588 * EXP(($E$3 - $C$12^2/2) * (AB$2-AA$2) + $C$12*SQRT(AB$2-AA$2)*W3588)</f>
        <v>52.968980411163109</v>
      </c>
      <c r="AC3588" s="52">
        <f ca="1">AB3588 * EXP(($E$3 - $C$12^2/2) * (AC$2-AB$2) + $C$12*SQRT(AC$2-AB$2)*X3588)</f>
        <v>37.307589782072512</v>
      </c>
      <c r="AD3588" s="47"/>
      <c r="AE3588" s="3" t="s">
        <v>47</v>
      </c>
      <c r="AF3588" s="64">
        <f t="shared" ref="AF3588" ca="1" si="4536">($B$5*AF3590 + (1 + $B$6)*AF3589)*$B$2</f>
        <v>15000</v>
      </c>
      <c r="AG3588" s="64">
        <f t="shared" ref="AG3588" ca="1" si="4537">($B$5*AG3590 + (1 + $B$6)*AG3589)*$B$2</f>
        <v>0</v>
      </c>
      <c r="AH3588" s="64">
        <f t="shared" ref="AH3588" ca="1" si="4538">($B$5*AH3590 + (1 + $B$6)*AH3589)*$B$2</f>
        <v>0</v>
      </c>
      <c r="AI3588" s="64">
        <f t="shared" ref="AI3588" ca="1" si="4539">($B$5*AI3590 + (1 + $B$6)*AI3589)*$B$2</f>
        <v>0</v>
      </c>
      <c r="AJ3588" s="64" cm="1">
        <f t="array" aca="1" ref="AJ3588" ca="1">($B$5*AJ3590 + (1 + $B$6)*AJ3589 + AND(NOT(AF3589:AJ3589)))*$B$2</f>
        <v>100000</v>
      </c>
      <c r="AK3588" s="73"/>
      <c r="AL3588" s="70"/>
    </row>
    <row r="3589" spans="6:38" ht="14.55" customHeight="1" x14ac:dyDescent="0.3">
      <c r="F3589" s="79"/>
      <c r="G3589" s="3">
        <v>3587</v>
      </c>
      <c r="H3589" s="61">
        <v>0.61820215405588463</v>
      </c>
      <c r="I3589" s="61">
        <v>0.52997387703581467</v>
      </c>
      <c r="J3589" s="61">
        <v>-1.26265565895277</v>
      </c>
      <c r="K3589" s="62">
        <v>-1.172167530054546</v>
      </c>
      <c r="L3589" s="60">
        <f t="array" ref="L3589:O3589">TRANSPOSE(MMULT(Option!$B$25:$E$28, TRANSPOSE(H3589:K3589)))</f>
        <v>0.61820215405588463</v>
      </c>
      <c r="M3589" s="60">
        <v>0.73300994319552171</v>
      </c>
      <c r="N3589" s="60">
        <v>-0.72294257549811025</v>
      </c>
      <c r="O3589" s="60">
        <v>-0.86416885370216234</v>
      </c>
      <c r="P3589" s="56" t="str">
        <f t="shared" si="4535"/>
        <v>718/2</v>
      </c>
      <c r="R3589" s="80"/>
      <c r="S3589" s="3" t="s">
        <v>31</v>
      </c>
      <c r="T3589" s="60">
        <f ca="1"/>
        <v>-0.11191055378167836</v>
      </c>
      <c r="U3589" s="60">
        <f ca="1"/>
        <v>-1.6056803800830144</v>
      </c>
      <c r="V3589" s="60">
        <f ca="1"/>
        <v>0.91828211160624185</v>
      </c>
      <c r="W3589" s="60">
        <f ca="1"/>
        <v>0.60263729859962201</v>
      </c>
      <c r="X3589" s="60">
        <f ca="1"/>
        <v>-0.77004278319911201</v>
      </c>
      <c r="Y3589" s="52">
        <f ca="1">$B$13 * EXP(($E$3 - $C$13^2/2) * Y$2 + $C$13*SQRT(Y$2)*T3589)</f>
        <v>97.183118641352948</v>
      </c>
      <c r="Z3589" s="52">
        <f ca="1">Y3589 * EXP(($E$3 - $C$13^2/2) * (Z$2-Y$2) + $C$13*SQRT(Z$2-Y$2)*U3589)</f>
        <v>60.333825850278636</v>
      </c>
      <c r="AA3589" s="52">
        <f ca="1">Z3589 * EXP(($E$3 - $C$13^2/2) * (AA$2-Z$2) + $C$13*SQRT(AA$2-Z$2)*V3589)</f>
        <v>79.868181091782759</v>
      </c>
      <c r="AB3589" s="52">
        <f ca="1">AA3589 * EXP(($E$3 - $C$13^2/2) * (AB$2-AA$2) + $C$13*SQRT(AB$2-AA$2)*W3589)</f>
        <v>96.174930778269072</v>
      </c>
      <c r="AC3589" s="52">
        <f ca="1">AB3589 * EXP(($E$3 - $C$13^2/2) * (AC$2-AB$2) + $C$13*SQRT(AC$2-AB$2)*X3589)</f>
        <v>76.719498510275002</v>
      </c>
      <c r="AD3589" s="47"/>
      <c r="AE3589" s="3" t="s">
        <v>46</v>
      </c>
      <c r="AF3589" s="52" t="b">
        <f t="shared" ref="AF3589" ca="1" si="4540">AF3587 &gt;= $B$4</f>
        <v>0</v>
      </c>
      <c r="AG3589" s="52" t="b">
        <f t="array" aca="1" ref="AG3589" ca="1">AND(AG3587 &gt;= $B$4, NOT(OR($AF3589:AF3589)))</f>
        <v>0</v>
      </c>
      <c r="AH3589" s="52" t="b">
        <f t="array" aca="1" ref="AH3589" ca="1">AND(AH3587 &gt;= $B$4, NOT(OR($AF3589:AG3589)))</f>
        <v>0</v>
      </c>
      <c r="AI3589" s="52" t="b">
        <f t="array" aca="1" ref="AI3589" ca="1">AND(AI3587 &gt;= $B$4, NOT(OR($AF3589:AH3589)))</f>
        <v>0</v>
      </c>
      <c r="AJ3589" s="52" t="b">
        <f t="array" aca="1" ref="AJ3589" ca="1">AND(AJ3587 &gt;= $B$4, NOT(OR($AF3589:AI3589)))</f>
        <v>0</v>
      </c>
      <c r="AK3589" s="73"/>
      <c r="AL3589" s="70"/>
    </row>
    <row r="3590" spans="6:38" ht="14.55" customHeight="1" x14ac:dyDescent="0.3">
      <c r="F3590" s="79"/>
      <c r="G3590" s="3">
        <v>3588</v>
      </c>
      <c r="H3590" s="61">
        <v>0.80071583292838167</v>
      </c>
      <c r="I3590" s="61">
        <v>8.8314979618965145E-2</v>
      </c>
      <c r="J3590" s="61">
        <v>-2.6838321302261434</v>
      </c>
      <c r="K3590" s="62">
        <v>0.43159070761287333</v>
      </c>
      <c r="L3590" s="60">
        <f t="array" ref="L3590:O3590">TRANSPOSE(MMULT(Option!$B$25:$E$28, TRANSPOSE(H3590:K3590)))</f>
        <v>0.80071583292838167</v>
      </c>
      <c r="M3590" s="60">
        <v>0.40122834899183069</v>
      </c>
      <c r="N3590" s="60">
        <v>-2.0138241510966046</v>
      </c>
      <c r="O3590" s="60">
        <v>0.18917443027711395</v>
      </c>
      <c r="P3590" s="56" t="str">
        <f t="shared" si="4535"/>
        <v>718/3</v>
      </c>
      <c r="R3590" s="80"/>
      <c r="S3590" s="3" t="s">
        <v>30</v>
      </c>
      <c r="T3590" s="60">
        <f ca="1"/>
        <v>-0.64404418201773628</v>
      </c>
      <c r="U3590" s="60">
        <f ca="1"/>
        <v>-1.2619190677835013E-2</v>
      </c>
      <c r="V3590" s="60">
        <f ca="1"/>
        <v>1.3431209825171184</v>
      </c>
      <c r="W3590" s="60">
        <f ca="1"/>
        <v>0.3981440891693982</v>
      </c>
      <c r="X3590" s="60">
        <f ca="1"/>
        <v>-0.52681740256337029</v>
      </c>
      <c r="Y3590" s="52">
        <f ca="1">$B$14 * EXP(($E$3 - $C$14^2/2) * Y$2 + $C$14*SQRT(Y$2)*T3590)</f>
        <v>82.84380201706611</v>
      </c>
      <c r="Z3590" s="52">
        <f ca="1">Y3590 * EXP(($E$3 - $C$14^2/2) * (Z$2-Y$2) + $C$14*SQRT(Z$2-Y$2)*U3590)</f>
        <v>82.94445560349169</v>
      </c>
      <c r="AA3590" s="52">
        <f ca="1">Z3590 * EXP(($E$3 - $C$14^2/2) * (AA$2-Z$2) + $C$14*SQRT(AA$2-Z$2)*V3590)</f>
        <v>124.72452045667715</v>
      </c>
      <c r="AB3590" s="52">
        <f ca="1">AA3590 * EXP(($E$3 - $C$14^2/2) * (AB$2-AA$2) + $C$14*SQRT(AB$2-AA$2)*W3590)</f>
        <v>141.25272977568628</v>
      </c>
      <c r="AC3590" s="52">
        <f ca="1">AB3590 * EXP(($E$3 - $C$14^2/2) * (AC$2-AB$2) + $C$14*SQRT(AC$2-AB$2)*X3590)</f>
        <v>121.20768447887572</v>
      </c>
      <c r="AD3590" s="47"/>
      <c r="AE3590" s="3" t="s">
        <v>68</v>
      </c>
      <c r="AF3590" s="52" t="b">
        <f ca="1">AND(AF3587&gt;$B$3, NOT(OR($AF3589:AF3589)))</f>
        <v>1</v>
      </c>
      <c r="AG3590" s="52" t="b">
        <f ca="1">AND(AG3587&gt;$B$3, NOT(OR($AF3589:AG3589)))</f>
        <v>0</v>
      </c>
      <c r="AH3590" s="52" t="b">
        <f ca="1">AND(AH3587&gt;$B$3, NOT(OR($AF3589:AH3589)))</f>
        <v>0</v>
      </c>
      <c r="AI3590" s="52" t="b">
        <f ca="1">AND(AI3587&gt;$B$3, NOT(OR($AF3589:AI3589)))</f>
        <v>0</v>
      </c>
      <c r="AJ3590" s="52" t="b">
        <f ca="1">AND(AJ3587&gt;$B$3, NOT(OR($AF3589:AJ3589)))</f>
        <v>0</v>
      </c>
      <c r="AK3590" s="74"/>
      <c r="AL3590" s="70"/>
    </row>
    <row r="3591" spans="6:38" ht="14.55" customHeight="1" x14ac:dyDescent="0.3">
      <c r="F3591" s="79"/>
      <c r="G3591" s="3">
        <v>3589</v>
      </c>
      <c r="H3591" s="61">
        <v>0.90706783584887984</v>
      </c>
      <c r="I3591" s="61">
        <v>0.59934048474619017</v>
      </c>
      <c r="J3591" s="61">
        <v>1.3871504028080466</v>
      </c>
      <c r="K3591" s="62">
        <v>-1.3586633327200344</v>
      </c>
      <c r="L3591" s="60">
        <f t="array" ref="L3591:O3591">TRANSPOSE(MMULT(Option!$B$25:$E$28, TRANSPOSE(H3591:K3591)))</f>
        <v>0.90706783584887984</v>
      </c>
      <c r="M3591" s="60">
        <v>0.91213176201974044</v>
      </c>
      <c r="N3591" s="60">
        <v>1.7381194750386126</v>
      </c>
      <c r="O3591" s="60">
        <v>-0.37297441745793436</v>
      </c>
      <c r="P3591" s="56" t="str">
        <f t="shared" si="4535"/>
        <v>718/4</v>
      </c>
      <c r="R3591" s="80">
        <v>898</v>
      </c>
      <c r="S3591" s="3" t="s">
        <v>28</v>
      </c>
      <c r="T3591" s="60">
        <f t="array" aca="1" ref="T3591:T3594" ca="1">TRANSPOSE(OFFSET($L$3, MATCH($R3591 &amp; "/" &amp; T$2, $P$3:$P$5002, 0) - 1, 0, 1, $E$1))</f>
        <v>0.61482662444732394</v>
      </c>
      <c r="U3591" s="60">
        <f t="array" aca="1" ref="U3591:U3594" ca="1">TRANSPOSE(OFFSET($L$3, MATCH($R3591 &amp; "/" &amp; U$2, $P$3:$P$5002, 0) - 1, 0, 1, $E$1))</f>
        <v>-2.6943620743809098</v>
      </c>
      <c r="V3591" s="60">
        <f t="array" aca="1" ref="V3591:V3594" ca="1">TRANSPOSE(OFFSET($L$3, MATCH($R3591 &amp; "/" &amp; V$2, $P$3:$P$5002, 0) - 1, 0, 1, $E$1))</f>
        <v>0.50318078240368058</v>
      </c>
      <c r="W3591" s="60">
        <f t="array" aca="1" ref="W3591:W3594" ca="1">TRANSPOSE(OFFSET($L$3, MATCH($R3591 &amp; "/" &amp; W$2, $P$3:$P$5002, 0) - 1, 0, 1, $E$1))</f>
        <v>0.54973006030815674</v>
      </c>
      <c r="X3591" s="60">
        <f t="array" aca="1" ref="X3591:X3594" ca="1">TRANSPOSE(OFFSET($L$3, MATCH($R3591 &amp; "/" &amp; X$2, $P$3:$P$5002, 0) - 1, 0, 1, $E$1))</f>
        <v>-1.222695660507528E-2</v>
      </c>
      <c r="Y3591" s="52">
        <f ca="1">$B$11 * EXP(($E$3 - $C$11^2/2) * Y$2 + $C$11*SQRT(Y$2)*T3591)</f>
        <v>120.85822607693808</v>
      </c>
      <c r="Z3591" s="52">
        <f ca="1">Y3591 * EXP(($E$3 - $C$11^2/2) * (Z$2-Y$2) + $C$11*SQRT(Z$2-Y$2)*U3591)</f>
        <v>54.125723368428993</v>
      </c>
      <c r="AA3591" s="52">
        <f ca="1">Z3591 * EXP(($E$3 - $C$11^2/2) * (AA$2-Z$2) + $C$11*SQRT(AA$2-Z$2)*V3591)</f>
        <v>63.260668525825736</v>
      </c>
      <c r="AB3591" s="52">
        <f ca="1">AA3591 * EXP(($E$3 - $C$11^2/2) * (AB$2-AA$2) + $C$11*SQRT(AB$2-AA$2)*W3591)</f>
        <v>74.977105266564351</v>
      </c>
      <c r="AC3591" s="52">
        <f ca="1">AB3591 * EXP(($E$3 - $C$11^2/2) * (AC$2-AB$2) + $C$11*SQRT(AC$2-AB$2)*X3591)</f>
        <v>75.077034783095783</v>
      </c>
      <c r="AD3591" s="47"/>
      <c r="AE3591" s="3" t="s">
        <v>69</v>
      </c>
      <c r="AF3591" s="20" cm="1">
        <f t="array" aca="1" ref="AF3591" ca="1">MIN(Y3591:Y3594 / $D$11:$D$14)</f>
        <v>1.0786137361764132</v>
      </c>
      <c r="AG3591" s="20" cm="1">
        <f t="array" aca="1" ref="AG3591" ca="1">MIN(Z3591:Z3594 / $D$11:$D$14)</f>
        <v>0.54125723368428991</v>
      </c>
      <c r="AH3591" s="20" cm="1">
        <f t="array" aca="1" ref="AH3591" ca="1">MIN(AA3591:AA3594 / $D$11:$D$14)</f>
        <v>0.63260668525825736</v>
      </c>
      <c r="AI3591" s="20" cm="1">
        <f t="array" aca="1" ref="AI3591" ca="1">MIN(AB3591:AB3594 / $D$11:$D$14)</f>
        <v>0.74977105266564348</v>
      </c>
      <c r="AJ3591" s="20" cm="1">
        <f t="array" aca="1" ref="AJ3591" ca="1">MIN(AC3591:AC3594 / $D$11:$D$14)</f>
        <v>0.75077034783095786</v>
      </c>
      <c r="AK3591" s="72">
        <f t="array" aca="1" ref="AK3591" ca="1">SUMPRODUCT(AF3592:AJ3592, EXP(-$E$3*$AF$2:$AJ$2))</f>
        <v>92148.519674651194</v>
      </c>
      <c r="AL3591" s="70">
        <f ca="1">MAX(AC3592 - $D$11, 0) * EXP(-$E$2*$E$3)</f>
        <v>19.652481197049436</v>
      </c>
    </row>
    <row r="3592" spans="6:38" ht="14.55" customHeight="1" x14ac:dyDescent="0.3">
      <c r="F3592" s="79"/>
      <c r="G3592" s="3">
        <v>3590</v>
      </c>
      <c r="H3592" s="61">
        <v>0.49713373875291278</v>
      </c>
      <c r="I3592" s="61">
        <v>0.98959470921447779</v>
      </c>
      <c r="J3592" s="61">
        <v>-0.29396347498021486</v>
      </c>
      <c r="K3592" s="62">
        <v>-1.8805265872478782</v>
      </c>
      <c r="L3592" s="60">
        <f t="array" ref="L3592:O3592">TRANSPOSE(MMULT(Option!$B$25:$E$28, TRANSPOSE(H3592:K3592)))</f>
        <v>0.49713373875291278</v>
      </c>
      <c r="M3592" s="60">
        <v>1.1058320279617966</v>
      </c>
      <c r="N3592" s="60">
        <v>0.19979914005168914</v>
      </c>
      <c r="O3592" s="60">
        <v>-1.2097723351782932</v>
      </c>
      <c r="P3592" s="56" t="str">
        <f t="shared" si="4535"/>
        <v>718/5</v>
      </c>
      <c r="R3592" s="80"/>
      <c r="S3592" s="3" t="s">
        <v>29</v>
      </c>
      <c r="T3592" s="60">
        <f ca="1"/>
        <v>1.7441278158574349</v>
      </c>
      <c r="U3592" s="60">
        <f ca="1"/>
        <v>-1.8103887638487974</v>
      </c>
      <c r="V3592" s="60">
        <f ca="1"/>
        <v>0.42724132704288909</v>
      </c>
      <c r="W3592" s="60">
        <f ca="1"/>
        <v>1.8437799014032652</v>
      </c>
      <c r="X3592" s="60">
        <f ca="1"/>
        <v>-1.5380400141159161</v>
      </c>
      <c r="Y3592" s="52">
        <f ca="1">$B$12 * EXP(($E$3 - $C$12^2/2) * Y$2 + $C$12*SQRT(Y$2)*T3592)</f>
        <v>169.59420103206472</v>
      </c>
      <c r="Z3592" s="52">
        <f ca="1">Y3592 * EXP(($E$3 - $C$12^2/2) * (Z$2-Y$2) + $C$12*SQRT(Z$2-Y$2)*U3592)</f>
        <v>99.017034559521534</v>
      </c>
      <c r="AA3592" s="52">
        <f ca="1">Z3592 * EXP(($E$3 - $C$12^2/2) * (AA$2-Z$2) + $C$12*SQRT(AA$2-Z$2)*V3592)</f>
        <v>113.12170784834618</v>
      </c>
      <c r="AB3592" s="52">
        <f ca="1">AA3592 * EXP(($E$3 - $C$12^2/2) * (AB$2-AA$2) + $C$12*SQRT(AB$2-AA$2)*W3592)</f>
        <v>197.66986094527056</v>
      </c>
      <c r="AC3592" s="52">
        <f ca="1">AB3592 * EXP(($E$3 - $C$12^2/2) * (AC$2-AB$2) + $C$12*SQRT(AC$2-AB$2)*X3592)</f>
        <v>125.23428535798941</v>
      </c>
      <c r="AD3592" s="47"/>
      <c r="AE3592" s="3" t="s">
        <v>47</v>
      </c>
      <c r="AF3592" s="64">
        <f t="shared" ref="AF3592" ca="1" si="4541">($B$5*AF3594 + (1 + $B$6)*AF3593)*$B$2</f>
        <v>15000</v>
      </c>
      <c r="AG3592" s="64">
        <f t="shared" ref="AG3592" ca="1" si="4542">($B$5*AG3594 + (1 + $B$6)*AG3593)*$B$2</f>
        <v>0</v>
      </c>
      <c r="AH3592" s="64">
        <f t="shared" ref="AH3592" ca="1" si="4543">($B$5*AH3594 + (1 + $B$6)*AH3593)*$B$2</f>
        <v>0</v>
      </c>
      <c r="AI3592" s="64">
        <f t="shared" ref="AI3592" ca="1" si="4544">($B$5*AI3594 + (1 + $B$6)*AI3593)*$B$2</f>
        <v>0</v>
      </c>
      <c r="AJ3592" s="64" cm="1">
        <f t="array" aca="1" ref="AJ3592" ca="1">($B$5*AJ3594 + (1 + $B$6)*AJ3593 + AND(NOT(AF3593:AJ3593)))*$B$2</f>
        <v>100000</v>
      </c>
      <c r="AK3592" s="73"/>
      <c r="AL3592" s="70"/>
    </row>
    <row r="3593" spans="6:38" ht="14.55" customHeight="1" x14ac:dyDescent="0.3">
      <c r="F3593" s="79"/>
      <c r="G3593" s="3">
        <v>3591</v>
      </c>
      <c r="H3593" s="61">
        <v>-2.4441511938089913</v>
      </c>
      <c r="I3593" s="61">
        <v>-0.17239915647625559</v>
      </c>
      <c r="J3593" s="61">
        <v>1.4250301704660151</v>
      </c>
      <c r="K3593" s="62">
        <v>0.1240472577214211</v>
      </c>
      <c r="L3593" s="60">
        <f t="array" ref="L3593:O3593">TRANSPOSE(MMULT(Option!$B$25:$E$28, TRANSPOSE(H3593:K3593)))</f>
        <v>-2.4441511938089913</v>
      </c>
      <c r="M3593" s="60">
        <v>-1.135666914383392</v>
      </c>
      <c r="N3593" s="60">
        <v>0.22881316881122804</v>
      </c>
      <c r="O3593" s="60">
        <v>-0.63844003922843873</v>
      </c>
      <c r="P3593" s="56" t="str">
        <f t="shared" si="4535"/>
        <v>719/1</v>
      </c>
      <c r="R3593" s="80"/>
      <c r="S3593" s="3" t="s">
        <v>31</v>
      </c>
      <c r="T3593" s="60">
        <f ca="1"/>
        <v>0.23983433610129673</v>
      </c>
      <c r="U3593" s="60">
        <f ca="1"/>
        <v>-2.2239543925938587</v>
      </c>
      <c r="V3593" s="60">
        <f ca="1"/>
        <v>0.93409466236157368</v>
      </c>
      <c r="W3593" s="60">
        <f ca="1"/>
        <v>0.47387536475675751</v>
      </c>
      <c r="X3593" s="60">
        <f ca="1"/>
        <v>-0.2816112482284604</v>
      </c>
      <c r="Y3593" s="52">
        <f ca="1">$B$13 * EXP(($E$3 - $C$13^2/2) * Y$2 + $C$13*SQRT(Y$2)*T3593)</f>
        <v>107.99884005320925</v>
      </c>
      <c r="Z3593" s="52">
        <f ca="1">Y3593 * EXP(($E$3 - $C$13^2/2) * (Z$2-Y$2) + $C$13*SQRT(Z$2-Y$2)*U3593)</f>
        <v>55.697439090237665</v>
      </c>
      <c r="AA3593" s="52">
        <f ca="1">Z3593 * EXP(($E$3 - $C$13^2/2) * (AA$2-Z$2) + $C$13*SQRT(AA$2-Z$2)*V3593)</f>
        <v>74.081257697273514</v>
      </c>
      <c r="AB3593" s="52">
        <f ca="1">AA3593 * EXP(($E$3 - $C$13^2/2) * (AB$2-AA$2) + $C$13*SQRT(AB$2-AA$2)*W3593)</f>
        <v>85.826273466384819</v>
      </c>
      <c r="AC3593" s="52">
        <f ca="1">AB3593 * EXP(($E$3 - $C$13^2/2) * (AC$2-AB$2) + $C$13*SQRT(AC$2-AB$2)*X3593)</f>
        <v>79.268577580643154</v>
      </c>
      <c r="AD3593" s="47"/>
      <c r="AE3593" s="3" t="s">
        <v>46</v>
      </c>
      <c r="AF3593" s="52" t="b">
        <f t="shared" ref="AF3593" ca="1" si="4545">AF3591 &gt;= $B$4</f>
        <v>0</v>
      </c>
      <c r="AG3593" s="52" t="b">
        <f t="array" aca="1" ref="AG3593" ca="1">AND(AG3591 &gt;= $B$4, NOT(OR($AF3593:AF3593)))</f>
        <v>0</v>
      </c>
      <c r="AH3593" s="52" t="b">
        <f t="array" aca="1" ref="AH3593" ca="1">AND(AH3591 &gt;= $B$4, NOT(OR($AF3593:AG3593)))</f>
        <v>0</v>
      </c>
      <c r="AI3593" s="52" t="b">
        <f t="array" aca="1" ref="AI3593" ca="1">AND(AI3591 &gt;= $B$4, NOT(OR($AF3593:AH3593)))</f>
        <v>0</v>
      </c>
      <c r="AJ3593" s="52" t="b">
        <f t="array" aca="1" ref="AJ3593" ca="1">AND(AJ3591 &gt;= $B$4, NOT(OR($AF3593:AI3593)))</f>
        <v>0</v>
      </c>
      <c r="AK3593" s="73"/>
      <c r="AL3593" s="70"/>
    </row>
    <row r="3594" spans="6:38" ht="14.55" customHeight="1" x14ac:dyDescent="0.3">
      <c r="F3594" s="79"/>
      <c r="G3594" s="3">
        <v>3592</v>
      </c>
      <c r="H3594" s="61">
        <v>-0.81242246790007966</v>
      </c>
      <c r="I3594" s="61">
        <v>0.31769547404733084</v>
      </c>
      <c r="J3594" s="61">
        <v>-1.3086555947446874</v>
      </c>
      <c r="K3594" s="62">
        <v>-0.10499291490421539</v>
      </c>
      <c r="L3594" s="60">
        <f t="array" ref="L3594:O3594">TRANSPOSE(MMULT(Option!$B$25:$E$28, TRANSPOSE(H3594:K3594)))</f>
        <v>-0.81242246790007966</v>
      </c>
      <c r="M3594" s="60">
        <v>-3.3796275606677417E-2</v>
      </c>
      <c r="N3594" s="60">
        <v>-1.3911821651973353</v>
      </c>
      <c r="O3594" s="60">
        <v>-0.58711076267135232</v>
      </c>
      <c r="P3594" s="56" t="str">
        <f t="shared" si="4535"/>
        <v>719/2</v>
      </c>
      <c r="R3594" s="80"/>
      <c r="S3594" s="3" t="s">
        <v>30</v>
      </c>
      <c r="T3594" s="60">
        <f ca="1"/>
        <v>0.2355887967678067</v>
      </c>
      <c r="U3594" s="60">
        <f ca="1"/>
        <v>-1.5483889320078694</v>
      </c>
      <c r="V3594" s="60">
        <f ca="1"/>
        <v>0.4267980160229739</v>
      </c>
      <c r="W3594" s="60">
        <f ca="1"/>
        <v>2.3755120660353199</v>
      </c>
      <c r="X3594" s="60">
        <f ca="1"/>
        <v>0.23607467955036293</v>
      </c>
      <c r="Y3594" s="52">
        <f ca="1">$B$14 * EXP(($E$3 - $C$14^2/2) * Y$2 + $C$14*SQRT(Y$2)*T3594)</f>
        <v>107.86137361764132</v>
      </c>
      <c r="Z3594" s="52">
        <f ca="1">Y3594 * EXP(($E$3 - $C$14^2/2) * (Z$2-Y$2) + $C$14*SQRT(Z$2-Y$2)*U3594)</f>
        <v>68.124038928754459</v>
      </c>
      <c r="AA3594" s="52">
        <f ca="1">Z3594 * EXP(($E$3 - $C$14^2/2) * (AA$2-Z$2) + $C$14*SQRT(AA$2-Z$2)*V3594)</f>
        <v>77.817749685648167</v>
      </c>
      <c r="AB3594" s="52">
        <f ca="1">AA3594 * EXP(($E$3 - $C$14^2/2) * (AB$2-AA$2) + $C$14*SQRT(AB$2-AA$2)*W3594)</f>
        <v>159.49669005982585</v>
      </c>
      <c r="AC3594" s="52">
        <f ca="1">AB3594 * EXP(($E$3 - $C$14^2/2) * (AC$2-AB$2) + $C$14*SQRT(AC$2-AB$2)*X3594)</f>
        <v>172.06039930104603</v>
      </c>
      <c r="AD3594" s="47"/>
      <c r="AE3594" s="3" t="s">
        <v>68</v>
      </c>
      <c r="AF3594" s="52" t="b">
        <f ca="1">AND(AF3591&gt;$B$3, NOT(OR($AF3593:AF3593)))</f>
        <v>1</v>
      </c>
      <c r="AG3594" s="52" t="b">
        <f ca="1">AND(AG3591&gt;$B$3, NOT(OR($AF3593:AG3593)))</f>
        <v>0</v>
      </c>
      <c r="AH3594" s="52" t="b">
        <f ca="1">AND(AH3591&gt;$B$3, NOT(OR($AF3593:AH3593)))</f>
        <v>0</v>
      </c>
      <c r="AI3594" s="52" t="b">
        <f ca="1">AND(AI3591&gt;$B$3, NOT(OR($AF3593:AI3593)))</f>
        <v>0</v>
      </c>
      <c r="AJ3594" s="52" t="b">
        <f ca="1">AND(AJ3591&gt;$B$3, NOT(OR($AF3593:AJ3593)))</f>
        <v>0</v>
      </c>
      <c r="AK3594" s="74"/>
      <c r="AL3594" s="70"/>
    </row>
    <row r="3595" spans="6:38" ht="14.55" customHeight="1" x14ac:dyDescent="0.3">
      <c r="F3595" s="79"/>
      <c r="G3595" s="3">
        <v>3593</v>
      </c>
      <c r="H3595" s="61">
        <v>-0.45644872787388163</v>
      </c>
      <c r="I3595" s="61">
        <v>-0.17861965736896263</v>
      </c>
      <c r="J3595" s="61">
        <v>1.7945871244829854</v>
      </c>
      <c r="K3595" s="62">
        <v>1.1668395187293641</v>
      </c>
      <c r="L3595" s="60">
        <f t="array" ref="L3595:O3595">TRANSPOSE(MMULT(Option!$B$25:$E$28, TRANSPOSE(H3595:K3595)))</f>
        <v>-0.45644872787388163</v>
      </c>
      <c r="M3595" s="60">
        <v>-0.34628711124962225</v>
      </c>
      <c r="N3595" s="60">
        <v>1.3468508382334696</v>
      </c>
      <c r="O3595" s="60">
        <v>1.1201361109170835</v>
      </c>
      <c r="P3595" s="56" t="str">
        <f t="shared" si="4535"/>
        <v>719/3</v>
      </c>
      <c r="R3595" s="80">
        <v>899</v>
      </c>
      <c r="S3595" s="3" t="s">
        <v>28</v>
      </c>
      <c r="T3595" s="60">
        <f t="array" aca="1" ref="T3595:T3598" ca="1">TRANSPOSE(OFFSET($L$3, MATCH($R3595 &amp; "/" &amp; T$2, $P$3:$P$5002, 0) - 1, 0, 1, $E$1))</f>
        <v>0.50443920578221368</v>
      </c>
      <c r="U3595" s="60">
        <f t="array" aca="1" ref="U3595:U3598" ca="1">TRANSPOSE(OFFSET($L$3, MATCH($R3595 &amp; "/" &amp; U$2, $P$3:$P$5002, 0) - 1, 0, 1, $E$1))</f>
        <v>0.57712563151462093</v>
      </c>
      <c r="V3595" s="60">
        <f t="array" aca="1" ref="V3595:V3598" ca="1">TRANSPOSE(OFFSET($L$3, MATCH($R3595 &amp; "/" &amp; V$2, $P$3:$P$5002, 0) - 1, 0, 1, $E$1))</f>
        <v>0.9257184481497942</v>
      </c>
      <c r="W3595" s="60">
        <f t="array" aca="1" ref="W3595:W3598" ca="1">TRANSPOSE(OFFSET($L$3, MATCH($R3595 &amp; "/" &amp; W$2, $P$3:$P$5002, 0) - 1, 0, 1, $E$1))</f>
        <v>0.29593513516016978</v>
      </c>
      <c r="X3595" s="60">
        <f t="array" aca="1" ref="X3595:X3598" ca="1">TRANSPOSE(OFFSET($L$3, MATCH($R3595 &amp; "/" &amp; X$2, $P$3:$P$5002, 0) - 1, 0, 1, $E$1))</f>
        <v>0.46967030712054664</v>
      </c>
      <c r="Y3595" s="52">
        <f ca="1">$B$11 * EXP(($E$3 - $C$11^2/2) * Y$2 + $C$11*SQRT(Y$2)*T3595)</f>
        <v>116.92140392295649</v>
      </c>
      <c r="Z3595" s="52">
        <f ca="1">Y3595 * EXP(($E$3 - $C$11^2/2) * (Z$2-Y$2) + $C$11*SQRT(Z$2-Y$2)*U3595)</f>
        <v>139.7198906326075</v>
      </c>
      <c r="AA3595" s="52">
        <f ca="1">Z3595 * EXP(($E$3 - $C$11^2/2) * (AA$2-Z$2) + $C$11*SQRT(AA$2-Z$2)*V3595)</f>
        <v>185.37024911540357</v>
      </c>
      <c r="AB3595" s="52">
        <f ca="1">AA3595 * EXP(($E$3 - $C$11^2/2) * (AB$2-AA$2) + $C$11*SQRT(AB$2-AA$2)*W3595)</f>
        <v>203.59560788510481</v>
      </c>
      <c r="AC3595" s="52">
        <f ca="1">AB3595 * EXP(($E$3 - $C$11^2/2) * (AC$2-AB$2) + $C$11*SQRT(AC$2-AB$2)*X3595)</f>
        <v>235.57675980211238</v>
      </c>
      <c r="AD3595" s="47"/>
      <c r="AE3595" s="3" t="s">
        <v>69</v>
      </c>
      <c r="AF3595" s="20" cm="1">
        <f t="array" aca="1" ref="AF3595" ca="1">MIN(Y3595:Y3598 / $D$11:$D$14)</f>
        <v>0.97372730010816189</v>
      </c>
      <c r="AG3595" s="20" cm="1">
        <f t="array" aca="1" ref="AG3595" ca="1">MIN(Z3595:Z3598 / $D$11:$D$14)</f>
        <v>0.89212114523410424</v>
      </c>
      <c r="AH3595" s="20" cm="1">
        <f t="array" aca="1" ref="AH3595" ca="1">MIN(AA3595:AA3598 / $D$11:$D$14)</f>
        <v>0.77633887431148385</v>
      </c>
      <c r="AI3595" s="20" cm="1">
        <f t="array" aca="1" ref="AI3595" ca="1">MIN(AB3595:AB3598 / $D$11:$D$14)</f>
        <v>0.54002874721035021</v>
      </c>
      <c r="AJ3595" s="20" cm="1">
        <f t="array" aca="1" ref="AJ3595" ca="1">MIN(AC3595:AC3598 / $D$11:$D$14)</f>
        <v>0.59280325291651037</v>
      </c>
      <c r="AK3595" s="72">
        <f t="array" aca="1" ref="AK3595" ca="1">SUMPRODUCT(AF3596:AJ3596, EXP(-$E$3*$AF$2:$AJ$2))</f>
        <v>105721.0809451906</v>
      </c>
      <c r="AL3595" s="70">
        <f ca="1">MAX(AC3596 - $D$11, 0) * EXP(-$E$2*$E$3)</f>
        <v>29.419349207088334</v>
      </c>
    </row>
    <row r="3596" spans="6:38" ht="14.55" customHeight="1" x14ac:dyDescent="0.3">
      <c r="F3596" s="79"/>
      <c r="G3596" s="3">
        <v>3594</v>
      </c>
      <c r="H3596" s="61">
        <v>-0.1718203452661454</v>
      </c>
      <c r="I3596" s="61">
        <v>1.3130711633257373</v>
      </c>
      <c r="J3596" s="61">
        <v>0.13498488626905342</v>
      </c>
      <c r="K3596" s="62">
        <v>-1.420667886731608</v>
      </c>
      <c r="L3596" s="60">
        <f t="array" ref="L3596:O3596">TRANSPOSE(MMULT(Option!$B$25:$E$28, TRANSPOSE(H3596:K3596)))</f>
        <v>-0.1718203452661454</v>
      </c>
      <c r="M3596" s="60">
        <v>1.1347214616543246</v>
      </c>
      <c r="N3596" s="60">
        <v>0.39367318900356374</v>
      </c>
      <c r="O3596" s="60">
        <v>-0.91512633805349208</v>
      </c>
      <c r="P3596" s="56" t="str">
        <f t="shared" si="4535"/>
        <v>719/4</v>
      </c>
      <c r="R3596" s="80"/>
      <c r="S3596" s="3" t="s">
        <v>29</v>
      </c>
      <c r="T3596" s="60">
        <f ca="1"/>
        <v>1.6490795605933679</v>
      </c>
      <c r="U3596" s="60">
        <f ca="1"/>
        <v>-1.0120265168782825</v>
      </c>
      <c r="V3596" s="60">
        <f ca="1"/>
        <v>0.95178555600353132</v>
      </c>
      <c r="W3596" s="60">
        <f ca="1"/>
        <v>-0.30315810931718062</v>
      </c>
      <c r="X3596" s="60">
        <f ca="1"/>
        <v>-0.30083672953805474</v>
      </c>
      <c r="Y3596" s="52">
        <f ca="1">$B$12 * EXP(($E$3 - $C$12^2/2) * Y$2 + $C$12*SQRT(Y$2)*T3596)</f>
        <v>164.82660691424067</v>
      </c>
      <c r="Z3596" s="52">
        <f ca="1">Y3596 * EXP(($E$3 - $C$12^2/2) * (Z$2-Y$2) + $C$12*SQRT(Z$2-Y$2)*U3596)</f>
        <v>122.27664982823441</v>
      </c>
      <c r="AA3596" s="52">
        <f ca="1">Z3596 * EXP(($E$3 - $C$12^2/2) * (AA$2-Z$2) + $C$12*SQRT(AA$2-Z$2)*V3596)</f>
        <v>163.50143481139685</v>
      </c>
      <c r="AB3596" s="52">
        <f ca="1">AA3596 * EXP(($E$3 - $C$12^2/2) * (AB$2-AA$2) + $C$12*SQRT(AB$2-AA$2)*W3596)</f>
        <v>150.03586013765516</v>
      </c>
      <c r="AC3596" s="52">
        <f ca="1">AB3596 * EXP(($E$3 - $C$12^2/2) * (AC$2-AB$2) + $C$12*SQRT(AC$2-AB$2)*X3596)</f>
        <v>137.77519212431378</v>
      </c>
      <c r="AD3596" s="47"/>
      <c r="AE3596" s="3" t="s">
        <v>47</v>
      </c>
      <c r="AF3596" s="64">
        <f t="shared" ref="AF3596" ca="1" si="4546">($B$5*AF3598 + (1 + $B$6)*AF3597)*$B$2</f>
        <v>15000</v>
      </c>
      <c r="AG3596" s="64">
        <f t="shared" ref="AG3596" ca="1" si="4547">($B$5*AG3598 + (1 + $B$6)*AG3597)*$B$2</f>
        <v>15000</v>
      </c>
      <c r="AH3596" s="64">
        <f t="shared" ref="AH3596" ca="1" si="4548">($B$5*AH3598 + (1 + $B$6)*AH3597)*$B$2</f>
        <v>0</v>
      </c>
      <c r="AI3596" s="64">
        <f t="shared" ref="AI3596" ca="1" si="4549">($B$5*AI3598 + (1 + $B$6)*AI3597)*$B$2</f>
        <v>0</v>
      </c>
      <c r="AJ3596" s="64" cm="1">
        <f t="array" aca="1" ref="AJ3596" ca="1">($B$5*AJ3598 + (1 + $B$6)*AJ3597 + AND(NOT(AF3597:AJ3597)))*$B$2</f>
        <v>100000</v>
      </c>
      <c r="AK3596" s="73"/>
      <c r="AL3596" s="70"/>
    </row>
    <row r="3597" spans="6:38" ht="14.55" customHeight="1" x14ac:dyDescent="0.3">
      <c r="F3597" s="79"/>
      <c r="G3597" s="3">
        <v>3595</v>
      </c>
      <c r="H3597" s="61">
        <v>2.0238702916668174</v>
      </c>
      <c r="I3597" s="61">
        <v>0.18083338017462086</v>
      </c>
      <c r="J3597" s="61">
        <v>2.13962098992703</v>
      </c>
      <c r="K3597" s="62">
        <v>-0.35321494344817633</v>
      </c>
      <c r="L3597" s="60">
        <f t="array" ref="L3597:O3597">TRANSPOSE(MMULT(Option!$B$25:$E$28, TRANSPOSE(H3597:K3597)))</f>
        <v>2.0238702916668174</v>
      </c>
      <c r="M3597" s="60">
        <v>0.97528464723171238</v>
      </c>
      <c r="N3597" s="60">
        <v>2.7361520632506666</v>
      </c>
      <c r="O3597" s="60">
        <v>0.97203746055414086</v>
      </c>
      <c r="P3597" s="56" t="str">
        <f t="shared" si="4535"/>
        <v>719/5</v>
      </c>
      <c r="R3597" s="80"/>
      <c r="S3597" s="3" t="s">
        <v>31</v>
      </c>
      <c r="T3597" s="60">
        <f ca="1"/>
        <v>-0.10541331298736278</v>
      </c>
      <c r="U3597" s="60">
        <f ca="1"/>
        <v>-0.30843116228319156</v>
      </c>
      <c r="V3597" s="60">
        <f ca="1"/>
        <v>-0.48004272613443333</v>
      </c>
      <c r="W3597" s="60">
        <f ca="1"/>
        <v>-1.2265558161485368</v>
      </c>
      <c r="X3597" s="60">
        <f ca="1"/>
        <v>0.29413395875590476</v>
      </c>
      <c r="Y3597" s="52">
        <f ca="1">$B$13 * EXP(($E$3 - $C$13^2/2) * Y$2 + $C$13*SQRT(Y$2)*T3597)</f>
        <v>97.372730010816184</v>
      </c>
      <c r="Z3597" s="52">
        <f ca="1">Y3597 * EXP(($E$3 - $C$13^2/2) * (Z$2-Y$2) + $C$13*SQRT(Z$2-Y$2)*U3597)</f>
        <v>89.21211452341042</v>
      </c>
      <c r="AA3597" s="52">
        <f ca="1">Z3597 * EXP(($E$3 - $C$13^2/2) * (AA$2-Z$2) + $C$13*SQRT(AA$2-Z$2)*V3597)</f>
        <v>77.633887431148381</v>
      </c>
      <c r="AB3597" s="52">
        <f ca="1">AA3597 * EXP(($E$3 - $C$13^2/2) * (AB$2-AA$2) + $C$13*SQRT(AB$2-AA$2)*W3597)</f>
        <v>54.00287472103502</v>
      </c>
      <c r="AC3597" s="52">
        <f ca="1">AB3597 * EXP(($E$3 - $C$13^2/2) * (AC$2-AB$2) + $C$13*SQRT(AC$2-AB$2)*X3597)</f>
        <v>59.280325291651032</v>
      </c>
      <c r="AD3597" s="47"/>
      <c r="AE3597" s="3" t="s">
        <v>46</v>
      </c>
      <c r="AF3597" s="52" t="b">
        <f t="shared" ref="AF3597" ca="1" si="4550">AF3595 &gt;= $B$4</f>
        <v>0</v>
      </c>
      <c r="AG3597" s="52" t="b">
        <f t="array" aca="1" ref="AG3597" ca="1">AND(AG3595 &gt;= $B$4, NOT(OR($AF3597:AF3597)))</f>
        <v>0</v>
      </c>
      <c r="AH3597" s="52" t="b">
        <f t="array" aca="1" ref="AH3597" ca="1">AND(AH3595 &gt;= $B$4, NOT(OR($AF3597:AG3597)))</f>
        <v>0</v>
      </c>
      <c r="AI3597" s="52" t="b">
        <f t="array" aca="1" ref="AI3597" ca="1">AND(AI3595 &gt;= $B$4, NOT(OR($AF3597:AH3597)))</f>
        <v>0</v>
      </c>
      <c r="AJ3597" s="52" t="b">
        <f t="array" aca="1" ref="AJ3597" ca="1">AND(AJ3595 &gt;= $B$4, NOT(OR($AF3597:AI3597)))</f>
        <v>0</v>
      </c>
      <c r="AK3597" s="73"/>
      <c r="AL3597" s="70"/>
    </row>
    <row r="3598" spans="6:38" ht="14.55" customHeight="1" x14ac:dyDescent="0.3">
      <c r="F3598" s="79"/>
      <c r="G3598" s="3">
        <v>3596</v>
      </c>
      <c r="H3598" s="61">
        <v>-0.39207236707176218</v>
      </c>
      <c r="I3598" s="61">
        <v>-0.56211859560348121</v>
      </c>
      <c r="J3598" s="61">
        <v>0.3240637019969011</v>
      </c>
      <c r="K3598" s="62">
        <v>0.19313748252658189</v>
      </c>
      <c r="L3598" s="60">
        <f t="array" ref="L3598:O3598">TRANSPOSE(MMULT(Option!$B$25:$E$28, TRANSPOSE(H3598:K3598)))</f>
        <v>-0.39207236707176218</v>
      </c>
      <c r="M3598" s="60">
        <v>-0.67201914960774956</v>
      </c>
      <c r="N3598" s="60">
        <v>-1.9397736245844899E-2</v>
      </c>
      <c r="O3598" s="60">
        <v>-7.5382330691513705E-2</v>
      </c>
      <c r="P3598" s="56" t="str">
        <f t="shared" si="4535"/>
        <v>720/1</v>
      </c>
      <c r="R3598" s="80"/>
      <c r="S3598" s="3" t="s">
        <v>30</v>
      </c>
      <c r="T3598" s="60">
        <f ca="1"/>
        <v>0.16075706413060437</v>
      </c>
      <c r="U3598" s="60">
        <f ca="1"/>
        <v>0.57401933944160122</v>
      </c>
      <c r="V3598" s="60">
        <f ca="1"/>
        <v>-1.2175367429602793</v>
      </c>
      <c r="W3598" s="60">
        <f ca="1"/>
        <v>0.15294834504913363</v>
      </c>
      <c r="X3598" s="60">
        <f ca="1"/>
        <v>-0.43071814169783318</v>
      </c>
      <c r="Y3598" s="52">
        <f ca="1">$B$14 * EXP(($E$3 - $C$14^2/2) * Y$2 + $C$14*SQRT(Y$2)*T3598)</f>
        <v>105.46691535755852</v>
      </c>
      <c r="Z3598" s="52">
        <f ca="1">Y3598 * EXP(($E$3 - $C$14^2/2) * (Z$2-Y$2) + $C$14*SQRT(Z$2-Y$2)*U3598)</f>
        <v>125.91450023554106</v>
      </c>
      <c r="AA3598" s="52">
        <f ca="1">Z3598 * EXP(($E$3 - $C$14^2/2) * (AA$2-Z$2) + $C$14*SQRT(AA$2-Z$2)*V3598)</f>
        <v>87.824638690430262</v>
      </c>
      <c r="AB3598" s="52">
        <f ca="1">AA3598 * EXP(($E$3 - $C$14^2/2) * (AB$2-AA$2) + $C$14*SQRT(AB$2-AA$2)*W3598)</f>
        <v>92.409204333592228</v>
      </c>
      <c r="AC3598" s="52">
        <f ca="1">AB3598 * EXP(($E$3 - $C$14^2/2) * (AC$2-AB$2) + $C$14*SQRT(AC$2-AB$2)*X3598)</f>
        <v>81.614843019498124</v>
      </c>
      <c r="AD3598" s="47"/>
      <c r="AE3598" s="3" t="s">
        <v>68</v>
      </c>
      <c r="AF3598" s="52" t="b">
        <f ca="1">AND(AF3595&gt;$B$3, NOT(OR($AF3597:AF3597)))</f>
        <v>1</v>
      </c>
      <c r="AG3598" s="52" t="b">
        <f ca="1">AND(AG3595&gt;$B$3, NOT(OR($AF3597:AG3597)))</f>
        <v>1</v>
      </c>
      <c r="AH3598" s="52" t="b">
        <f ca="1">AND(AH3595&gt;$B$3, NOT(OR($AF3597:AH3597)))</f>
        <v>0</v>
      </c>
      <c r="AI3598" s="52" t="b">
        <f ca="1">AND(AI3595&gt;$B$3, NOT(OR($AF3597:AI3597)))</f>
        <v>0</v>
      </c>
      <c r="AJ3598" s="52" t="b">
        <f ca="1">AND(AJ3595&gt;$B$3, NOT(OR($AF3597:AJ3597)))</f>
        <v>0</v>
      </c>
      <c r="AK3598" s="74"/>
      <c r="AL3598" s="70"/>
    </row>
    <row r="3599" spans="6:38" ht="14.55" customHeight="1" x14ac:dyDescent="0.3">
      <c r="F3599" s="79"/>
      <c r="G3599" s="3">
        <v>3597</v>
      </c>
      <c r="H3599" s="61">
        <v>0.91725677509547843</v>
      </c>
      <c r="I3599" s="61">
        <v>-0.99463765415900451</v>
      </c>
      <c r="J3599" s="61">
        <v>-0.67822158225939821</v>
      </c>
      <c r="K3599" s="62">
        <v>0.19702157165322187</v>
      </c>
      <c r="L3599" s="60">
        <f t="array" ref="L3599:O3599">TRANSPOSE(MMULT(Option!$B$25:$E$28, TRANSPOSE(H3599:K3599)))</f>
        <v>0.91725677509547843</v>
      </c>
      <c r="M3599" s="60">
        <v>-0.54469775780919794</v>
      </c>
      <c r="N3599" s="60">
        <v>-0.48924340893162882</v>
      </c>
      <c r="O3599" s="60">
        <v>0.14278932924990739</v>
      </c>
      <c r="P3599" s="56" t="str">
        <f t="shared" si="4535"/>
        <v>720/2</v>
      </c>
      <c r="R3599" s="80">
        <v>900</v>
      </c>
      <c r="S3599" s="3" t="s">
        <v>28</v>
      </c>
      <c r="T3599" s="60">
        <f t="array" aca="1" ref="T3599:T3602" ca="1">TRANSPOSE(OFFSET($L$3, MATCH($R3599 &amp; "/" &amp; T$2, $P$3:$P$5002, 0) - 1, 0, 1, $E$1))</f>
        <v>-0.41627659921417309</v>
      </c>
      <c r="U3599" s="60">
        <f t="array" aca="1" ref="U3599:U3602" ca="1">TRANSPOSE(OFFSET($L$3, MATCH($R3599 &amp; "/" &amp; U$2, $P$3:$P$5002, 0) - 1, 0, 1, $E$1))</f>
        <v>0.29019394567002282</v>
      </c>
      <c r="V3599" s="60">
        <f t="array" aca="1" ref="V3599:V3602" ca="1">TRANSPOSE(OFFSET($L$3, MATCH($R3599 &amp; "/" &amp; V$2, $P$3:$P$5002, 0) - 1, 0, 1, $E$1))</f>
        <v>0.70518123256481968</v>
      </c>
      <c r="W3599" s="60">
        <f t="array" aca="1" ref="W3599:W3602" ca="1">TRANSPOSE(OFFSET($L$3, MATCH($R3599 &amp; "/" &amp; W$2, $P$3:$P$5002, 0) - 1, 0, 1, $E$1))</f>
        <v>0.54973946058898748</v>
      </c>
      <c r="X3599" s="60">
        <f t="array" aca="1" ref="X3599:X3602" ca="1">TRANSPOSE(OFFSET($L$3, MATCH($R3599 &amp; "/" &amp; X$2, $P$3:$P$5002, 0) - 1, 0, 1, $E$1))</f>
        <v>-2.2699687112596831</v>
      </c>
      <c r="Y3599" s="52">
        <f ca="1">$B$11 * EXP(($E$3 - $C$11^2/2) * Y$2 + $C$11*SQRT(Y$2)*T3599)</f>
        <v>88.702423042861582</v>
      </c>
      <c r="Z3599" s="52">
        <f ca="1">Y3599 * EXP(($E$3 - $C$11^2/2) * (Z$2-Y$2) + $C$11*SQRT(Z$2-Y$2)*U3599)</f>
        <v>97.255874799645753</v>
      </c>
      <c r="AA3599" s="52">
        <f ca="1">Z3599 * EXP(($E$3 - $C$11^2/2) * (AA$2-Z$2) + $C$11*SQRT(AA$2-Z$2)*V3599)</f>
        <v>120.77143106136302</v>
      </c>
      <c r="AB3599" s="52">
        <f ca="1">AA3599 * EXP(($E$3 - $C$11^2/2) * (AB$2-AA$2) + $C$11*SQRT(AB$2-AA$2)*W3599)</f>
        <v>143.1397746349127</v>
      </c>
      <c r="AC3599" s="52">
        <f ca="1">AB3599 * EXP(($E$3 - $C$11^2/2) * (AC$2-AB$2) + $C$11*SQRT(AC$2-AB$2)*X3599)</f>
        <v>72.808374613997998</v>
      </c>
      <c r="AD3599" s="47"/>
      <c r="AE3599" s="3" t="s">
        <v>69</v>
      </c>
      <c r="AF3599" s="20" cm="1">
        <f t="array" aca="1" ref="AF3599" ca="1">MIN(Y3599:Y3602 / $D$11:$D$14)</f>
        <v>0.69885694439486168</v>
      </c>
      <c r="AG3599" s="20" cm="1">
        <f t="array" aca="1" ref="AG3599" ca="1">MIN(Z3599:Z3602 / $D$11:$D$14)</f>
        <v>0.5574679042896673</v>
      </c>
      <c r="AH3599" s="20" cm="1">
        <f t="array" aca="1" ref="AH3599" ca="1">MIN(AA3599:AA3602 / $D$11:$D$14)</f>
        <v>0.54220758508703815</v>
      </c>
      <c r="AI3599" s="20" cm="1">
        <f t="array" aca="1" ref="AI3599" ca="1">MIN(AB3599:AB3602 / $D$11:$D$14)</f>
        <v>0.41243797601206211</v>
      </c>
      <c r="AJ3599" s="20" cm="1">
        <f t="array" aca="1" ref="AJ3599" ca="1">MIN(AC3599:AC3602 / $D$11:$D$14)</f>
        <v>0.40885658251554391</v>
      </c>
      <c r="AK3599" s="72">
        <f t="array" aca="1" ref="AK3599" ca="1">SUMPRODUCT(AF3600:AJ3600, EXP(-$E$3*$AF$2:$AJ$2))</f>
        <v>77880.078307140488</v>
      </c>
      <c r="AL3599" s="70">
        <f ca="1">MAX(AC3600 - $D$11, 0) * EXP(-$E$2*$E$3)</f>
        <v>0</v>
      </c>
    </row>
    <row r="3600" spans="6:38" ht="14.55" customHeight="1" x14ac:dyDescent="0.3">
      <c r="F3600" s="79"/>
      <c r="G3600" s="3">
        <v>3598</v>
      </c>
      <c r="H3600" s="61">
        <v>-0.81372930063048465</v>
      </c>
      <c r="I3600" s="61">
        <v>0.10546522578083911</v>
      </c>
      <c r="J3600" s="61">
        <v>0.58647747038517828</v>
      </c>
      <c r="K3600" s="62">
        <v>-1.0865771922134717</v>
      </c>
      <c r="L3600" s="60">
        <f t="array" ref="L3600:O3600">TRANSPOSE(MMULT(Option!$B$25:$E$28, TRANSPOSE(H3600:K3600)))</f>
        <v>-0.81372930063048465</v>
      </c>
      <c r="M3600" s="60">
        <v>-0.22883124418693318</v>
      </c>
      <c r="N3600" s="60">
        <v>0.21723462414200495</v>
      </c>
      <c r="O3600" s="60">
        <v>-1.1138948767270898</v>
      </c>
      <c r="P3600" s="56" t="str">
        <f t="shared" si="4535"/>
        <v>720/3</v>
      </c>
      <c r="R3600" s="80"/>
      <c r="S3600" s="3" t="s">
        <v>29</v>
      </c>
      <c r="T3600" s="60">
        <f ca="1"/>
        <v>0.43556252648128468</v>
      </c>
      <c r="U3600" s="60">
        <f ca="1"/>
        <v>-9.2027324011554529E-2</v>
      </c>
      <c r="V3600" s="60">
        <f ca="1"/>
        <v>-0.76566758470818108</v>
      </c>
      <c r="W3600" s="60">
        <f ca="1"/>
        <v>-0.86889061882014496</v>
      </c>
      <c r="X3600" s="60">
        <f ca="1"/>
        <v>-1.7736131270382351</v>
      </c>
      <c r="Y3600" s="52">
        <f ca="1">$B$12 * EXP(($E$3 - $C$12^2/2) * Y$2 + $C$12*SQRT(Y$2)*T3600)</f>
        <v>114.5302458415261</v>
      </c>
      <c r="Z3600" s="52">
        <f ca="1">Y3600 * EXP(($E$3 - $C$12^2/2) * (Z$2-Y$2) + $C$12*SQRT(Z$2-Y$2)*U3600)</f>
        <v>111.96997407412266</v>
      </c>
      <c r="AA3600" s="52">
        <f ca="1">Z3600 * EXP(($E$3 - $C$12^2/2) * (AA$2-Z$2) + $C$12*SQRT(AA$2-Z$2)*V3600)</f>
        <v>89.436642656224123</v>
      </c>
      <c r="AB3600" s="52">
        <f ca="1">AA3600 * EXP(($E$3 - $C$12^2/2) * (AB$2-AA$2) + $C$12*SQRT(AB$2-AA$2)*W3600)</f>
        <v>69.259705416807861</v>
      </c>
      <c r="AC3600" s="52">
        <f ca="1">AB3600 * EXP(($E$3 - $C$12^2/2) * (AC$2-AB$2) + $C$12*SQRT(AC$2-AB$2)*X3600)</f>
        <v>40.885658251554389</v>
      </c>
      <c r="AD3600" s="47"/>
      <c r="AE3600" s="3" t="s">
        <v>47</v>
      </c>
      <c r="AF3600" s="64">
        <f t="shared" ref="AF3600" ca="1" si="4551">($B$5*AF3602 + (1 + $B$6)*AF3601)*$B$2</f>
        <v>0</v>
      </c>
      <c r="AG3600" s="64">
        <f t="shared" ref="AG3600" ca="1" si="4552">($B$5*AG3602 + (1 + $B$6)*AG3601)*$B$2</f>
        <v>0</v>
      </c>
      <c r="AH3600" s="64">
        <f t="shared" ref="AH3600" ca="1" si="4553">($B$5*AH3602 + (1 + $B$6)*AH3601)*$B$2</f>
        <v>0</v>
      </c>
      <c r="AI3600" s="64">
        <f t="shared" ref="AI3600" ca="1" si="4554">($B$5*AI3602 + (1 + $B$6)*AI3601)*$B$2</f>
        <v>0</v>
      </c>
      <c r="AJ3600" s="64" cm="1">
        <f t="array" aca="1" ref="AJ3600" ca="1">($B$5*AJ3602 + (1 + $B$6)*AJ3601 + AND(NOT(AF3601:AJ3601)))*$B$2</f>
        <v>100000</v>
      </c>
      <c r="AK3600" s="73"/>
      <c r="AL3600" s="70"/>
    </row>
    <row r="3601" spans="6:38" ht="14.55" customHeight="1" x14ac:dyDescent="0.3">
      <c r="F3601" s="79"/>
      <c r="G3601" s="3">
        <v>3599</v>
      </c>
      <c r="H3601" s="61">
        <v>1.497397830840568</v>
      </c>
      <c r="I3601" s="61">
        <v>1.0330098549774001</v>
      </c>
      <c r="J3601" s="61">
        <v>0.67580374159136369</v>
      </c>
      <c r="K3601" s="62">
        <v>-0.26137675034341745</v>
      </c>
      <c r="L3601" s="60">
        <f t="array" ref="L3601:O3601">TRANSPOSE(MMULT(Option!$B$25:$E$28, TRANSPOSE(H3601:K3601)))</f>
        <v>1.497397830840568</v>
      </c>
      <c r="M3601" s="60">
        <v>1.5457283031500855</v>
      </c>
      <c r="N3601" s="60">
        <v>1.4630298383577283</v>
      </c>
      <c r="O3601" s="60">
        <v>0.7775383172674033</v>
      </c>
      <c r="P3601" s="56" t="str">
        <f t="shared" si="4535"/>
        <v>720/4</v>
      </c>
      <c r="R3601" s="80"/>
      <c r="S3601" s="3" t="s">
        <v>31</v>
      </c>
      <c r="T3601" s="60">
        <f ca="1"/>
        <v>-1.2030985039032007</v>
      </c>
      <c r="U3601" s="60">
        <f ca="1"/>
        <v>-0.7104490100341716</v>
      </c>
      <c r="V3601" s="60">
        <f ca="1"/>
        <v>-0.17680699456947876</v>
      </c>
      <c r="W3601" s="60">
        <f ca="1"/>
        <v>-0.92854364381200516</v>
      </c>
      <c r="X3601" s="60">
        <f ca="1"/>
        <v>0.74713048193053178</v>
      </c>
      <c r="Y3601" s="52">
        <f ca="1">$B$13 * EXP(($E$3 - $C$13^2/2) * Y$2 + $C$13*SQRT(Y$2)*T3601)</f>
        <v>70.052196944939908</v>
      </c>
      <c r="Z3601" s="52">
        <f ca="1">Y3601 * EXP(($E$3 - $C$13^2/2) * (Z$2-Y$2) + $C$13*SQRT(Z$2-Y$2)*U3601)</f>
        <v>56.889223629989118</v>
      </c>
      <c r="AA3601" s="52">
        <f ca="1">Z3601 * EXP(($E$3 - $C$13^2/2) * (AA$2-Z$2) + $C$13*SQRT(AA$2-Z$2)*V3601)</f>
        <v>54.220758508703817</v>
      </c>
      <c r="AB3601" s="52">
        <f ca="1">AA3601 * EXP(($E$3 - $C$13^2/2) * (AB$2-AA$2) + $C$13*SQRT(AB$2-AA$2)*W3601)</f>
        <v>41.243797601206211</v>
      </c>
      <c r="AC3601" s="52">
        <f ca="1">AB3601 * EXP(($E$3 - $C$13^2/2) * (AC$2-AB$2) + $C$13*SQRT(AC$2-AB$2)*X3601)</f>
        <v>51.864776772887765</v>
      </c>
      <c r="AD3601" s="47"/>
      <c r="AE3601" s="3" t="s">
        <v>46</v>
      </c>
      <c r="AF3601" s="52" t="b">
        <f t="shared" ref="AF3601" ca="1" si="4555">AF3599 &gt;= $B$4</f>
        <v>0</v>
      </c>
      <c r="AG3601" s="52" t="b">
        <f t="array" aca="1" ref="AG3601" ca="1">AND(AG3599 &gt;= $B$4, NOT(OR($AF3601:AF3601)))</f>
        <v>0</v>
      </c>
      <c r="AH3601" s="52" t="b">
        <f t="array" aca="1" ref="AH3601" ca="1">AND(AH3599 &gt;= $B$4, NOT(OR($AF3601:AG3601)))</f>
        <v>0</v>
      </c>
      <c r="AI3601" s="52" t="b">
        <f t="array" aca="1" ref="AI3601" ca="1">AND(AI3599 &gt;= $B$4, NOT(OR($AF3601:AH3601)))</f>
        <v>0</v>
      </c>
      <c r="AJ3601" s="52" t="b">
        <f t="array" aca="1" ref="AJ3601" ca="1">AND(AJ3599 &gt;= $B$4, NOT(OR($AF3601:AI3601)))</f>
        <v>0</v>
      </c>
      <c r="AK3601" s="73"/>
      <c r="AL3601" s="70"/>
    </row>
    <row r="3602" spans="6:38" ht="14.55" customHeight="1" x14ac:dyDescent="0.3">
      <c r="F3602" s="79"/>
      <c r="G3602" s="3">
        <v>3600</v>
      </c>
      <c r="H3602" s="61">
        <v>0.86986112447548425</v>
      </c>
      <c r="I3602" s="61">
        <v>1.20423197260684</v>
      </c>
      <c r="J3602" s="61">
        <v>-1.7517785906196379</v>
      </c>
      <c r="K3602" s="62">
        <v>-0.52492038191066481</v>
      </c>
      <c r="L3602" s="60">
        <f t="array" ref="L3602:O3602">TRANSPOSE(MMULT(Option!$B$25:$E$28, TRANSPOSE(H3602:K3602)))</f>
        <v>0.86986112447548425</v>
      </c>
      <c r="M3602" s="60">
        <v>1.4516412835415602</v>
      </c>
      <c r="N3602" s="60">
        <v>-0.87531836664726093</v>
      </c>
      <c r="O3602" s="60">
        <v>-0.12814072797944004</v>
      </c>
      <c r="P3602" s="56" t="str">
        <f t="shared" si="4535"/>
        <v>720/5</v>
      </c>
      <c r="R3602" s="80"/>
      <c r="S3602" s="3" t="s">
        <v>30</v>
      </c>
      <c r="T3602" s="60">
        <f ca="1"/>
        <v>-1.2110307173720503</v>
      </c>
      <c r="U3602" s="60">
        <f ca="1"/>
        <v>-0.77013710958125081</v>
      </c>
      <c r="V3602" s="60">
        <f ca="1"/>
        <v>1.6174074341493649</v>
      </c>
      <c r="W3602" s="60">
        <f ca="1"/>
        <v>0.28494843000377823</v>
      </c>
      <c r="X3602" s="60">
        <f ca="1"/>
        <v>-0.80498145902727425</v>
      </c>
      <c r="Y3602" s="52">
        <f ca="1">$B$14 * EXP(($E$3 - $C$14^2/2) * Y$2 + $C$14*SQRT(Y$2)*T3602)</f>
        <v>69.885694439486173</v>
      </c>
      <c r="Z3602" s="52">
        <f ca="1">Y3602 * EXP(($E$3 - $C$14^2/2) * (Z$2-Y$2) + $C$14*SQRT(Z$2-Y$2)*U3602)</f>
        <v>55.746790428966726</v>
      </c>
      <c r="AA3602" s="52">
        <f ca="1">Z3602 * EXP(($E$3 - $C$14^2/2) * (AA$2-Z$2) + $C$14*SQRT(AA$2-Z$2)*V3602)</f>
        <v>91.016614624885875</v>
      </c>
      <c r="AB3602" s="52">
        <f ca="1">AA3602 * EXP(($E$3 - $C$14^2/2) * (AB$2-AA$2) + $C$14*SQRT(AB$2-AA$2)*W3602)</f>
        <v>99.636304097521915</v>
      </c>
      <c r="AC3602" s="52">
        <f ca="1">AB3602 * EXP(($E$3 - $C$14^2/2) * (AC$2-AB$2) + $C$14*SQRT(AC$2-AB$2)*X3602)</f>
        <v>78.651929303095713</v>
      </c>
      <c r="AD3602" s="47"/>
      <c r="AE3602" s="3" t="s">
        <v>68</v>
      </c>
      <c r="AF3602" s="52" t="b">
        <f ca="1">AND(AF3599&gt;$B$3, NOT(OR($AF3601:AF3601)))</f>
        <v>0</v>
      </c>
      <c r="AG3602" s="52" t="b">
        <f ca="1">AND(AG3599&gt;$B$3, NOT(OR($AF3601:AG3601)))</f>
        <v>0</v>
      </c>
      <c r="AH3602" s="52" t="b">
        <f ca="1">AND(AH3599&gt;$B$3, NOT(OR($AF3601:AH3601)))</f>
        <v>0</v>
      </c>
      <c r="AI3602" s="52" t="b">
        <f ca="1">AND(AI3599&gt;$B$3, NOT(OR($AF3601:AI3601)))</f>
        <v>0</v>
      </c>
      <c r="AJ3602" s="52" t="b">
        <f ca="1">AND(AJ3599&gt;$B$3, NOT(OR($AF3601:AJ3601)))</f>
        <v>0</v>
      </c>
      <c r="AK3602" s="74"/>
      <c r="AL3602" s="70"/>
    </row>
    <row r="3603" spans="6:38" ht="14.55" customHeight="1" x14ac:dyDescent="0.3">
      <c r="F3603" s="79"/>
      <c r="G3603" s="3">
        <v>3601</v>
      </c>
      <c r="H3603" s="61">
        <v>0.19166093339544235</v>
      </c>
      <c r="I3603" s="61">
        <v>1.3256965174011333</v>
      </c>
      <c r="J3603" s="61">
        <v>-0.31915477437829676</v>
      </c>
      <c r="K3603" s="62">
        <v>-0.87183914671250706</v>
      </c>
      <c r="L3603" s="60">
        <f t="array" ref="L3603:O3603">TRANSPOSE(MMULT(Option!$B$25:$E$28, TRANSPOSE(H3603:K3603)))</f>
        <v>0.19166093339544235</v>
      </c>
      <c r="M3603" s="60">
        <v>1.2916853012641838</v>
      </c>
      <c r="N3603" s="60">
        <v>0.14349635906486313</v>
      </c>
      <c r="O3603" s="60">
        <v>-0.38507786433058688</v>
      </c>
      <c r="P3603" s="56" t="str">
        <f t="shared" si="4535"/>
        <v>721/1</v>
      </c>
      <c r="R3603" s="80">
        <v>901</v>
      </c>
      <c r="S3603" s="3" t="s">
        <v>28</v>
      </c>
      <c r="T3603" s="60">
        <f t="array" aca="1" ref="T3603:T3606" ca="1">TRANSPOSE(OFFSET($L$3, MATCH($R3603 &amp; "/" &amp; T$2, $P$3:$P$5002, 0) - 1, 0, 1, $E$1))</f>
        <v>7.779195632501186E-3</v>
      </c>
      <c r="U3603" s="60">
        <f t="array" aca="1" ref="U3603:U3606" ca="1">TRANSPOSE(OFFSET($L$3, MATCH($R3603 &amp; "/" &amp; U$2, $P$3:$P$5002, 0) - 1, 0, 1, $E$1))</f>
        <v>1.0710937368024909</v>
      </c>
      <c r="V3603" s="60">
        <f t="array" aca="1" ref="V3603:V3606" ca="1">TRANSPOSE(OFFSET($L$3, MATCH($R3603 &amp; "/" &amp; V$2, $P$3:$P$5002, 0) - 1, 0, 1, $E$1))</f>
        <v>1.4078962106763182</v>
      </c>
      <c r="W3603" s="60">
        <f t="array" aca="1" ref="W3603:W3606" ca="1">TRANSPOSE(OFFSET($L$3, MATCH($R3603 &amp; "/" &amp; W$2, $P$3:$P$5002, 0) - 1, 0, 1, $E$1))</f>
        <v>-0.16762932029735733</v>
      </c>
      <c r="X3603" s="60">
        <f t="array" aca="1" ref="X3603:X3606" ca="1">TRANSPOSE(OFFSET($L$3, MATCH($R3603 &amp; "/" &amp; X$2, $P$3:$P$5002, 0) - 1, 0, 1, $E$1))</f>
        <v>-1.7072472258710334</v>
      </c>
      <c r="Y3603" s="52">
        <f ca="1">$B$11 * EXP(($E$3 - $C$11^2/2) * Y$2 + $C$11*SQRT(Y$2)*T3603)</f>
        <v>100.73607165585503</v>
      </c>
      <c r="Z3603" s="52">
        <f ca="1">Y3603 * EXP(($E$3 - $C$11^2/2) * (Z$2-Y$2) + $C$11*SQRT(Z$2-Y$2)*U3603)</f>
        <v>139.607102385155</v>
      </c>
      <c r="AA3603" s="52">
        <f ca="1">Z3603 * EXP(($E$3 - $C$11^2/2) * (AA$2-Z$2) + $C$11*SQRT(AA$2-Z$2)*V3603)</f>
        <v>214.04813698765733</v>
      </c>
      <c r="AB3603" s="52">
        <f ca="1">AA3603 * EXP(($E$3 - $C$11^2/2) * (AB$2-AA$2) + $C$11*SQRT(AB$2-AA$2)*W3603)</f>
        <v>204.57039229027379</v>
      </c>
      <c r="AC3603" s="52">
        <f ca="1">AB3603 * EXP(($E$3 - $C$11^2/2) * (AC$2-AB$2) + $C$11*SQRT(AC$2-AB$2)*X3603)</f>
        <v>123.19124251256589</v>
      </c>
      <c r="AD3603" s="47"/>
      <c r="AE3603" s="3" t="s">
        <v>69</v>
      </c>
      <c r="AF3603" s="20" cm="1">
        <f t="array" aca="1" ref="AF3603" ca="1">MIN(Y3603:Y3606 / $D$11:$D$14)</f>
        <v>0.83286659789346762</v>
      </c>
      <c r="AG3603" s="20" cm="1">
        <f t="array" aca="1" ref="AG3603" ca="1">MIN(Z3603:Z3606 / $D$11:$D$14)</f>
        <v>0.88442022486493432</v>
      </c>
      <c r="AH3603" s="20" cm="1">
        <f t="array" aca="1" ref="AH3603" ca="1">MIN(AA3603:AA3606 / $D$11:$D$14)</f>
        <v>0.87562525921048207</v>
      </c>
      <c r="AI3603" s="20" cm="1">
        <f t="array" aca="1" ref="AI3603" ca="1">MIN(AB3603:AB3606 / $D$11:$D$14)</f>
        <v>0.67780873400512387</v>
      </c>
      <c r="AJ3603" s="20" cm="1">
        <f t="array" aca="1" ref="AJ3603" ca="1">MIN(AC3603:AC3606 / $D$11:$D$14)</f>
        <v>0.47244698526930706</v>
      </c>
      <c r="AK3603" s="72">
        <f t="array" aca="1" ref="AK3603" ca="1">SUMPRODUCT(AF3604:AJ3604, EXP(-$E$3*$AF$2:$AJ$2))</f>
        <v>118631.70059156645</v>
      </c>
      <c r="AL3603" s="70">
        <f ca="1">MAX(AC3604 - $D$11, 0) * EXP(-$E$2*$E$3)</f>
        <v>0</v>
      </c>
    </row>
    <row r="3604" spans="6:38" ht="14.55" customHeight="1" x14ac:dyDescent="0.3">
      <c r="F3604" s="79"/>
      <c r="G3604" s="3">
        <v>3602</v>
      </c>
      <c r="H3604" s="61">
        <v>-1.7072239019244808</v>
      </c>
      <c r="I3604" s="61">
        <v>0.31845069493211148</v>
      </c>
      <c r="J3604" s="61">
        <v>1.4151073084101322</v>
      </c>
      <c r="K3604" s="62">
        <v>0.96459611101935527</v>
      </c>
      <c r="L3604" s="60">
        <f t="array" ref="L3604:O3604">TRANSPOSE(MMULT(Option!$B$25:$E$28, TRANSPOSE(H3604:K3604)))</f>
        <v>-1.7072239019244808</v>
      </c>
      <c r="M3604" s="60">
        <v>-0.39102467784225414</v>
      </c>
      <c r="N3604" s="60">
        <v>0.6434033987376383</v>
      </c>
      <c r="O3604" s="60">
        <v>0.50273183025039003</v>
      </c>
      <c r="P3604" s="56" t="str">
        <f t="shared" si="4535"/>
        <v>721/2</v>
      </c>
      <c r="R3604" s="80"/>
      <c r="S3604" s="3" t="s">
        <v>29</v>
      </c>
      <c r="T3604" s="60">
        <f ca="1"/>
        <v>-0.46401896146121524</v>
      </c>
      <c r="U3604" s="60">
        <f ca="1"/>
        <v>0.30385406970015694</v>
      </c>
      <c r="V3604" s="60">
        <f ca="1"/>
        <v>0.67890654681663942</v>
      </c>
      <c r="W3604" s="60">
        <f ca="1"/>
        <v>-0.16085175147139763</v>
      </c>
      <c r="X3604" s="60">
        <f ca="1"/>
        <v>-0.63615344510357452</v>
      </c>
      <c r="Y3604" s="52">
        <f ca="1">$B$12 * EXP(($E$3 - $C$12^2/2) * Y$2 + $C$12*SQRT(Y$2)*T3604)</f>
        <v>87.441019003842996</v>
      </c>
      <c r="Z3604" s="52">
        <f ca="1">Y3604 * EXP(($E$3 - $C$12^2/2) * (Z$2-Y$2) + $C$12*SQRT(Z$2-Y$2)*U3604)</f>
        <v>96.266531903941171</v>
      </c>
      <c r="AA3604" s="52">
        <f ca="1">Z3604 * EXP(($E$3 - $C$12^2/2) * (AA$2-Z$2) + $C$12*SQRT(AA$2-Z$2)*V3604)</f>
        <v>118.60429291631189</v>
      </c>
      <c r="AB3604" s="52">
        <f ca="1">AA3604 * EXP(($E$3 - $C$12^2/2) * (AB$2-AA$2) + $C$12*SQRT(AB$2-AA$2)*W3604)</f>
        <v>113.58337594467564</v>
      </c>
      <c r="AC3604" s="52">
        <f ca="1">AB3604 * EXP(($E$3 - $C$12^2/2) * (AC$2-AB$2) + $C$12*SQRT(AC$2-AB$2)*X3604)</f>
        <v>94.319798844248425</v>
      </c>
      <c r="AD3604" s="47"/>
      <c r="AE3604" s="3" t="s">
        <v>47</v>
      </c>
      <c r="AF3604" s="64">
        <f t="shared" ref="AF3604" ca="1" si="4556">($B$5*AF3606 + (1 + $B$6)*AF3605)*$B$2</f>
        <v>15000</v>
      </c>
      <c r="AG3604" s="64">
        <f t="shared" ref="AG3604" ca="1" si="4557">($B$5*AG3606 + (1 + $B$6)*AG3605)*$B$2</f>
        <v>15000</v>
      </c>
      <c r="AH3604" s="64">
        <f t="shared" ref="AH3604" ca="1" si="4558">($B$5*AH3606 + (1 + $B$6)*AH3605)*$B$2</f>
        <v>15000</v>
      </c>
      <c r="AI3604" s="64">
        <f t="shared" ref="AI3604" ca="1" si="4559">($B$5*AI3606 + (1 + $B$6)*AI3605)*$B$2</f>
        <v>0</v>
      </c>
      <c r="AJ3604" s="64" cm="1">
        <f t="array" aca="1" ref="AJ3604" ca="1">($B$5*AJ3606 + (1 + $B$6)*AJ3605 + AND(NOT(AF3605:AJ3605)))*$B$2</f>
        <v>100000</v>
      </c>
      <c r="AK3604" s="73"/>
      <c r="AL3604" s="70"/>
    </row>
    <row r="3605" spans="6:38" ht="14.55" customHeight="1" x14ac:dyDescent="0.3">
      <c r="F3605" s="79"/>
      <c r="G3605" s="3">
        <v>3603</v>
      </c>
      <c r="H3605" s="61">
        <v>0.55400358770176839</v>
      </c>
      <c r="I3605" s="61">
        <v>0.34256178246907087</v>
      </c>
      <c r="J3605" s="61">
        <v>0.12052411462104168</v>
      </c>
      <c r="K3605" s="62">
        <v>1.1138254085510582</v>
      </c>
      <c r="L3605" s="60">
        <f t="array" ref="L3605:O3605">TRANSPOSE(MMULT(Option!$B$25:$E$28, TRANSPOSE(H3605:K3605)))</f>
        <v>0.55400358770176839</v>
      </c>
      <c r="M3605" s="60">
        <v>0.53556449475341017</v>
      </c>
      <c r="N3605" s="60">
        <v>0.41716270944142403</v>
      </c>
      <c r="O3605" s="60">
        <v>1.2886521598569149</v>
      </c>
      <c r="P3605" s="56" t="str">
        <f t="shared" si="4535"/>
        <v>721/3</v>
      </c>
      <c r="R3605" s="80"/>
      <c r="S3605" s="3" t="s">
        <v>31</v>
      </c>
      <c r="T3605" s="60">
        <f ca="1"/>
        <v>-0.62627265408867261</v>
      </c>
      <c r="U3605" s="60">
        <f ca="1"/>
        <v>1.3278521735357462</v>
      </c>
      <c r="V3605" s="60">
        <f ca="1"/>
        <v>-0.58688985877534072</v>
      </c>
      <c r="W3605" s="60">
        <f ca="1"/>
        <v>-1.4776567742638171</v>
      </c>
      <c r="X3605" s="60">
        <f ca="1"/>
        <v>-1.2197986825129976</v>
      </c>
      <c r="Y3605" s="52">
        <f ca="1">$B$13 * EXP(($E$3 - $C$13^2/2) * Y$2 + $C$13*SQRT(Y$2)*T3605)</f>
        <v>83.286659789346757</v>
      </c>
      <c r="Z3605" s="52">
        <f ca="1">Y3605 * EXP(($E$3 - $C$13^2/2) * (Z$2-Y$2) + $C$13*SQRT(Z$2-Y$2)*U3605)</f>
        <v>124.66673312346636</v>
      </c>
      <c r="AA3605" s="52">
        <f ca="1">Z3605 * EXP(($E$3 - $C$13^2/2) * (AA$2-Z$2) + $C$13*SQRT(AA$2-Z$2)*V3605)</f>
        <v>105.06477704642053</v>
      </c>
      <c r="AB3605" s="52">
        <f ca="1">AA3605 * EXP(($E$3 - $C$13^2/2) * (AB$2-AA$2) + $C$13*SQRT(AB$2-AA$2)*W3605)</f>
        <v>67.780873400512391</v>
      </c>
      <c r="AC3605" s="52">
        <f ca="1">AB3605 * EXP(($E$3 - $C$13^2/2) * (AC$2-AB$2) + $C$13*SQRT(AC$2-AB$2)*X3605)</f>
        <v>47.244698526930705</v>
      </c>
      <c r="AD3605" s="47"/>
      <c r="AE3605" s="3" t="s">
        <v>46</v>
      </c>
      <c r="AF3605" s="52" t="b">
        <f t="shared" ref="AF3605" ca="1" si="4560">AF3603 &gt;= $B$4</f>
        <v>0</v>
      </c>
      <c r="AG3605" s="52" t="b">
        <f t="array" aca="1" ref="AG3605" ca="1">AND(AG3603 &gt;= $B$4, NOT(OR($AF3605:AF3605)))</f>
        <v>0</v>
      </c>
      <c r="AH3605" s="52" t="b">
        <f t="array" aca="1" ref="AH3605" ca="1">AND(AH3603 &gt;= $B$4, NOT(OR($AF3605:AG3605)))</f>
        <v>0</v>
      </c>
      <c r="AI3605" s="52" t="b">
        <f t="array" aca="1" ref="AI3605" ca="1">AND(AI3603 &gt;= $B$4, NOT(OR($AF3605:AH3605)))</f>
        <v>0</v>
      </c>
      <c r="AJ3605" s="52" t="b">
        <f t="array" aca="1" ref="AJ3605" ca="1">AND(AJ3603 &gt;= $B$4, NOT(OR($AF3605:AI3605)))</f>
        <v>0</v>
      </c>
      <c r="AK3605" s="73"/>
      <c r="AL3605" s="70"/>
    </row>
    <row r="3606" spans="6:38" ht="14.55" customHeight="1" x14ac:dyDescent="0.3">
      <c r="F3606" s="79"/>
      <c r="G3606" s="3">
        <v>3604</v>
      </c>
      <c r="H3606" s="61">
        <v>0.11621512460425491</v>
      </c>
      <c r="I3606" s="61">
        <v>-8.2848925694919737E-2</v>
      </c>
      <c r="J3606" s="61">
        <v>1.1414103659165844</v>
      </c>
      <c r="K3606" s="62">
        <v>1.0074048644104119</v>
      </c>
      <c r="L3606" s="60">
        <f t="array" ref="L3606:O3606">TRANSPOSE(MMULT(Option!$B$25:$E$28, TRANSPOSE(H3606:K3606)))</f>
        <v>0.11621512460425491</v>
      </c>
      <c r="M3606" s="60">
        <v>-2.9446244806846343E-2</v>
      </c>
      <c r="N3606" s="60">
        <v>1.0273033219395313</v>
      </c>
      <c r="O3606" s="60">
        <v>1.1102615860013432</v>
      </c>
      <c r="P3606" s="56" t="str">
        <f t="shared" si="4535"/>
        <v>721/4</v>
      </c>
      <c r="R3606" s="80"/>
      <c r="S3606" s="3" t="s">
        <v>30</v>
      </c>
      <c r="T3606" s="60">
        <f ca="1"/>
        <v>-0.47023471458732635</v>
      </c>
      <c r="U3606" s="60">
        <f ca="1"/>
        <v>2.749150858213556E-2</v>
      </c>
      <c r="V3606" s="60">
        <f ca="1"/>
        <v>-4.9980346867502301E-2</v>
      </c>
      <c r="W3606" s="60">
        <f ca="1"/>
        <v>0.36004867778997679</v>
      </c>
      <c r="X3606" s="60">
        <f ca="1"/>
        <v>-0.24365295720673186</v>
      </c>
      <c r="Y3606" s="52">
        <f ca="1">$B$14 * EXP(($E$3 - $C$14^2/2) * Y$2 + $C$14*SQRT(Y$2)*T3606)</f>
        <v>87.278117398304019</v>
      </c>
      <c r="Z3606" s="52">
        <f ca="1">Y3606 * EXP(($E$3 - $C$14^2/2) * (Z$2-Y$2) + $C$14*SQRT(Z$2-Y$2)*U3606)</f>
        <v>88.442022486493428</v>
      </c>
      <c r="AA3606" s="52">
        <f ca="1">Z3606 * EXP(($E$3 - $C$14^2/2) * (AA$2-Z$2) + $C$14*SQRT(AA$2-Z$2)*V3606)</f>
        <v>87.562525921048206</v>
      </c>
      <c r="AB3606" s="52">
        <f ca="1">AA3606 * EXP(($E$3 - $C$14^2/2) * (AB$2-AA$2) + $C$14*SQRT(AB$2-AA$2)*W3606)</f>
        <v>98.039231840331212</v>
      </c>
      <c r="AC3606" s="52">
        <f ca="1">AB3606 * EXP(($E$3 - $C$14^2/2) * (AC$2-AB$2) + $C$14*SQRT(AC$2-AB$2)*X3606)</f>
        <v>91.585396883457022</v>
      </c>
      <c r="AD3606" s="47"/>
      <c r="AE3606" s="3" t="s">
        <v>68</v>
      </c>
      <c r="AF3606" s="52" t="b">
        <f ca="1">AND(AF3603&gt;$B$3, NOT(OR($AF3605:AF3605)))</f>
        <v>1</v>
      </c>
      <c r="AG3606" s="52" t="b">
        <f ca="1">AND(AG3603&gt;$B$3, NOT(OR($AF3605:AG3605)))</f>
        <v>1</v>
      </c>
      <c r="AH3606" s="52" t="b">
        <f ca="1">AND(AH3603&gt;$B$3, NOT(OR($AF3605:AH3605)))</f>
        <v>1</v>
      </c>
      <c r="AI3606" s="52" t="b">
        <f ca="1">AND(AI3603&gt;$B$3, NOT(OR($AF3605:AI3605)))</f>
        <v>0</v>
      </c>
      <c r="AJ3606" s="52" t="b">
        <f ca="1">AND(AJ3603&gt;$B$3, NOT(OR($AF3605:AJ3605)))</f>
        <v>0</v>
      </c>
      <c r="AK3606" s="74"/>
      <c r="AL3606" s="70"/>
    </row>
    <row r="3607" spans="6:38" ht="14.55" customHeight="1" x14ac:dyDescent="0.3">
      <c r="F3607" s="79"/>
      <c r="G3607" s="3">
        <v>3605</v>
      </c>
      <c r="H3607" s="61">
        <v>0.58905225516537296</v>
      </c>
      <c r="I3607" s="61">
        <v>1.0636989845802451</v>
      </c>
      <c r="J3607" s="61">
        <v>1.2078815218903172</v>
      </c>
      <c r="K3607" s="62">
        <v>-3.1530198834680694</v>
      </c>
      <c r="L3607" s="60">
        <f t="array" ref="L3607:O3607">TRANSPOSE(MMULT(Option!$B$25:$E$28, TRANSPOSE(H3607:K3607)))</f>
        <v>0.58905225516537296</v>
      </c>
      <c r="M3607" s="60">
        <v>1.2105171247634769</v>
      </c>
      <c r="N3607" s="60">
        <v>1.5750571787730228</v>
      </c>
      <c r="O3607" s="60">
        <v>-1.9501679021753373</v>
      </c>
      <c r="P3607" s="56" t="str">
        <f t="shared" si="4535"/>
        <v>721/5</v>
      </c>
      <c r="R3607" s="80">
        <v>902</v>
      </c>
      <c r="S3607" s="3" t="s">
        <v>28</v>
      </c>
      <c r="T3607" s="60">
        <f t="array" aca="1" ref="T3607:T3610" ca="1">TRANSPOSE(OFFSET($L$3, MATCH($R3607 &amp; "/" &amp; T$2, $P$3:$P$5002, 0) - 1, 0, 1, $E$1))</f>
        <v>-1.7175477035090068</v>
      </c>
      <c r="U3607" s="60">
        <f t="array" aca="1" ref="U3607:U3610" ca="1">TRANSPOSE(OFFSET($L$3, MATCH($R3607 &amp; "/" &amp; U$2, $P$3:$P$5002, 0) - 1, 0, 1, $E$1))</f>
        <v>0.28774424810050964</v>
      </c>
      <c r="V3607" s="60">
        <f t="array" aca="1" ref="V3607:V3610" ca="1">TRANSPOSE(OFFSET($L$3, MATCH($R3607 &amp; "/" &amp; V$2, $P$3:$P$5002, 0) - 1, 0, 1, $E$1))</f>
        <v>-0.74627571271472959</v>
      </c>
      <c r="W3607" s="60">
        <f t="array" aca="1" ref="W3607:W3610" ca="1">TRANSPOSE(OFFSET($L$3, MATCH($R3607 &amp; "/" &amp; W$2, $P$3:$P$5002, 0) - 1, 0, 1, $E$1))</f>
        <v>-2.8391070848715829</v>
      </c>
      <c r="X3607" s="60">
        <f t="array" aca="1" ref="X3607:X3610" ca="1">TRANSPOSE(OFFSET($L$3, MATCH($R3607 &amp; "/" &amp; X$2, $P$3:$P$5002, 0) - 1, 0, 1, $E$1))</f>
        <v>-0.55575652165732192</v>
      </c>
      <c r="Y3607" s="52">
        <f ca="1">$B$11 * EXP(($E$3 - $C$11^2/2) * Y$2 + $C$11*SQRT(Y$2)*T3607)</f>
        <v>60.033688216724968</v>
      </c>
      <c r="Z3607" s="52">
        <f ca="1">Y3607 * EXP(($E$3 - $C$11^2/2) * (Z$2-Y$2) + $C$11*SQRT(Z$2-Y$2)*U3607)</f>
        <v>65.774297687186944</v>
      </c>
      <c r="AA3607" s="52">
        <f ca="1">Z3607 * EXP(($E$3 - $C$11^2/2) * (AA$2-Z$2) + $C$11*SQRT(AA$2-Z$2)*V3607)</f>
        <v>52.844119350159147</v>
      </c>
      <c r="AB3607" s="52">
        <f ca="1">AA3607 * EXP(($E$3 - $C$11^2/2) * (AB$2-AA$2) + $C$11*SQRT(AB$2-AA$2)*W3607)</f>
        <v>22.660295816669464</v>
      </c>
      <c r="AC3607" s="52">
        <f ca="1">AB3607 * EXP(($E$3 - $C$11^2/2) * (AC$2-AB$2) + $C$11*SQRT(AC$2-AB$2)*X3607)</f>
        <v>19.276511877398086</v>
      </c>
      <c r="AD3607" s="47"/>
      <c r="AE3607" s="3" t="s">
        <v>69</v>
      </c>
      <c r="AF3607" s="20" cm="1">
        <f t="array" aca="1" ref="AF3607" ca="1">MIN(Y3607:Y3610 / $D$11:$D$14)</f>
        <v>0.60033688216724967</v>
      </c>
      <c r="AG3607" s="20" cm="1">
        <f t="array" aca="1" ref="AG3607" ca="1">MIN(Z3607:Z3610 / $D$11:$D$14)</f>
        <v>0.65774297687186944</v>
      </c>
      <c r="AH3607" s="20" cm="1">
        <f t="array" aca="1" ref="AH3607" ca="1">MIN(AA3607:AA3610 / $D$11:$D$14)</f>
        <v>0.52844119350159147</v>
      </c>
      <c r="AI3607" s="20" cm="1">
        <f t="array" aca="1" ref="AI3607" ca="1">MIN(AB3607:AB3610 / $D$11:$D$14)</f>
        <v>0.22660295816669465</v>
      </c>
      <c r="AJ3607" s="20" cm="1">
        <f t="array" aca="1" ref="AJ3607" ca="1">MIN(AC3607:AC3610 / $D$11:$D$14)</f>
        <v>0.19276511877398086</v>
      </c>
      <c r="AK3607" s="72">
        <f t="array" aca="1" ref="AK3607" ca="1">SUMPRODUCT(AF3608:AJ3608, EXP(-$E$3*$AF$2:$AJ$2))</f>
        <v>77880.078307140488</v>
      </c>
      <c r="AL3607" s="70">
        <f ca="1">MAX(AC3608 - $D$11, 0) * EXP(-$E$2*$E$3)</f>
        <v>0</v>
      </c>
    </row>
    <row r="3608" spans="6:38" ht="14.55" customHeight="1" x14ac:dyDescent="0.3">
      <c r="F3608" s="79"/>
      <c r="G3608" s="3">
        <v>3606</v>
      </c>
      <c r="H3608" s="61">
        <v>-3.1670554961818351</v>
      </c>
      <c r="I3608" s="61">
        <v>-0.96807706137148608</v>
      </c>
      <c r="J3608" s="61">
        <v>-0.63242228939841238</v>
      </c>
      <c r="K3608" s="62">
        <v>-1.3600707433224117</v>
      </c>
      <c r="L3608" s="60">
        <f t="array" ref="L3608:O3608">TRANSPOSE(MMULT(Option!$B$25:$E$28, TRANSPOSE(H3608:K3608)))</f>
        <v>-3.1670554961818351</v>
      </c>
      <c r="M3608" s="60">
        <v>-2.1540794809297834</v>
      </c>
      <c r="N3608" s="60">
        <v>-2.0757871416971181</v>
      </c>
      <c r="O3608" s="60">
        <v>-2.8084554722740087</v>
      </c>
      <c r="P3608" s="56" t="str">
        <f t="shared" si="4535"/>
        <v>722/1</v>
      </c>
      <c r="R3608" s="80"/>
      <c r="S3608" s="3" t="s">
        <v>29</v>
      </c>
      <c r="T3608" s="60">
        <f ca="1"/>
        <v>-0.1082075725306999</v>
      </c>
      <c r="U3608" s="60">
        <f ca="1"/>
        <v>-0.77917786362146113</v>
      </c>
      <c r="V3608" s="60">
        <f ca="1"/>
        <v>0.29537174385588205</v>
      </c>
      <c r="W3608" s="60">
        <f ca="1"/>
        <v>-1.9437772720009421</v>
      </c>
      <c r="X3608" s="60">
        <f ca="1"/>
        <v>-0.39417923398961452</v>
      </c>
      <c r="Y3608" s="52">
        <f ca="1">$B$12 * EXP(($E$3 - $C$12^2/2) * Y$2 + $C$12*SQRT(Y$2)*T3608)</f>
        <v>97.291138809614935</v>
      </c>
      <c r="Z3608" s="52">
        <f ca="1">Y3608 * EXP(($E$3 - $C$12^2/2) * (Z$2-Y$2) + $C$12*SQRT(Z$2-Y$2)*U3608)</f>
        <v>77.397505790108099</v>
      </c>
      <c r="AA3608" s="52">
        <f ca="1">Z3608 * EXP(($E$3 - $C$12^2/2) * (AA$2-Z$2) + $C$12*SQRT(AA$2-Z$2)*V3608)</f>
        <v>84.992760162098278</v>
      </c>
      <c r="AB3608" s="52">
        <f ca="1">AA3608 * EXP(($E$3 - $C$12^2/2) * (AB$2-AA$2) + $C$12*SQRT(AB$2-AA$2)*W3608)</f>
        <v>47.676227418803201</v>
      </c>
      <c r="AC3608" s="52">
        <f ca="1">AB3608 * EXP(($E$3 - $C$12^2/2) * (AC$2-AB$2) + $C$12*SQRT(AC$2-AB$2)*X3608)</f>
        <v>42.571249305731868</v>
      </c>
      <c r="AD3608" s="47"/>
      <c r="AE3608" s="3" t="s">
        <v>47</v>
      </c>
      <c r="AF3608" s="64">
        <f t="shared" ref="AF3608" ca="1" si="4561">($B$5*AF3610 + (1 + $B$6)*AF3609)*$B$2</f>
        <v>0</v>
      </c>
      <c r="AG3608" s="64">
        <f t="shared" ref="AG3608" ca="1" si="4562">($B$5*AG3610 + (1 + $B$6)*AG3609)*$B$2</f>
        <v>0</v>
      </c>
      <c r="AH3608" s="64">
        <f t="shared" ref="AH3608" ca="1" si="4563">($B$5*AH3610 + (1 + $B$6)*AH3609)*$B$2</f>
        <v>0</v>
      </c>
      <c r="AI3608" s="64">
        <f t="shared" ref="AI3608" ca="1" si="4564">($B$5*AI3610 + (1 + $B$6)*AI3609)*$B$2</f>
        <v>0</v>
      </c>
      <c r="AJ3608" s="64" cm="1">
        <f t="array" aca="1" ref="AJ3608" ca="1">($B$5*AJ3610 + (1 + $B$6)*AJ3609 + AND(NOT(AF3609:AJ3609)))*$B$2</f>
        <v>100000</v>
      </c>
      <c r="AK3608" s="73"/>
      <c r="AL3608" s="70"/>
    </row>
    <row r="3609" spans="6:38" ht="14.55" customHeight="1" x14ac:dyDescent="0.3">
      <c r="F3609" s="79"/>
      <c r="G3609" s="3">
        <v>3607</v>
      </c>
      <c r="H3609" s="61">
        <v>1.48979246527267</v>
      </c>
      <c r="I3609" s="61">
        <v>1.0056697602339548</v>
      </c>
      <c r="J3609" s="61">
        <v>0.22307758042417566</v>
      </c>
      <c r="K3609" s="62">
        <v>-2.1423441868346718</v>
      </c>
      <c r="L3609" s="60">
        <f t="array" ref="L3609:O3609">TRANSPOSE(MMULT(Option!$B$25:$E$28, TRANSPOSE(H3609:K3609)))</f>
        <v>1.48979246527267</v>
      </c>
      <c r="M3609" s="60">
        <v>1.5176285461891057</v>
      </c>
      <c r="N3609" s="60">
        <v>1.0551944304401577</v>
      </c>
      <c r="O3609" s="60">
        <v>-0.93179052469574208</v>
      </c>
      <c r="P3609" s="56" t="str">
        <f t="shared" si="4535"/>
        <v>722/2</v>
      </c>
      <c r="R3609" s="80"/>
      <c r="S3609" s="3" t="s">
        <v>31</v>
      </c>
      <c r="T3609" s="60">
        <f ca="1"/>
        <v>0.72111616064600359</v>
      </c>
      <c r="U3609" s="60">
        <f ca="1"/>
        <v>-0.57663352152201841</v>
      </c>
      <c r="V3609" s="60">
        <f ca="1"/>
        <v>1.5609453126594002</v>
      </c>
      <c r="W3609" s="60">
        <f ca="1"/>
        <v>-2.3347461860297596</v>
      </c>
      <c r="X3609" s="60">
        <f ca="1"/>
        <v>-1.096497974036029</v>
      </c>
      <c r="Y3609" s="52">
        <f ca="1">$B$13 * EXP(($E$3 - $C$13^2/2) * Y$2 + $C$13*SQRT(Y$2)*T3609)</f>
        <v>124.77411644966982</v>
      </c>
      <c r="Z3609" s="52">
        <f ca="1">Y3609 * EXP(($E$3 - $C$13^2/2) * (Z$2-Y$2) + $C$13*SQRT(Z$2-Y$2)*U3609)</f>
        <v>105.47932664316568</v>
      </c>
      <c r="AA3609" s="52">
        <f ca="1">Z3609 * EXP(($E$3 - $C$13^2/2) * (AA$2-Z$2) + $C$13*SQRT(AA$2-Z$2)*V3609)</f>
        <v>169.32138095760487</v>
      </c>
      <c r="AB3609" s="52">
        <f ca="1">AA3609 * EXP(($E$3 - $C$13^2/2) * (AB$2-AA$2) + $C$13*SQRT(AB$2-AA$2)*W3609)</f>
        <v>84.468164822584768</v>
      </c>
      <c r="AC3609" s="52">
        <f ca="1">AB3609 * EXP(($E$3 - $C$13^2/2) * (AC$2-AB$2) + $C$13*SQRT(AC$2-AB$2)*X3609)</f>
        <v>61.09471247140938</v>
      </c>
      <c r="AD3609" s="47"/>
      <c r="AE3609" s="3" t="s">
        <v>46</v>
      </c>
      <c r="AF3609" s="52" t="b">
        <f t="shared" ref="AF3609" ca="1" si="4565">AF3607 &gt;= $B$4</f>
        <v>0</v>
      </c>
      <c r="AG3609" s="52" t="b">
        <f t="array" aca="1" ref="AG3609" ca="1">AND(AG3607 &gt;= $B$4, NOT(OR($AF3609:AF3609)))</f>
        <v>0</v>
      </c>
      <c r="AH3609" s="52" t="b">
        <f t="array" aca="1" ref="AH3609" ca="1">AND(AH3607 &gt;= $B$4, NOT(OR($AF3609:AG3609)))</f>
        <v>0</v>
      </c>
      <c r="AI3609" s="52" t="b">
        <f t="array" aca="1" ref="AI3609" ca="1">AND(AI3607 &gt;= $B$4, NOT(OR($AF3609:AH3609)))</f>
        <v>0</v>
      </c>
      <c r="AJ3609" s="52" t="b">
        <f t="array" aca="1" ref="AJ3609" ca="1">AND(AJ3607 &gt;= $B$4, NOT(OR($AF3609:AI3609)))</f>
        <v>0</v>
      </c>
      <c r="AK3609" s="73"/>
      <c r="AL3609" s="70"/>
    </row>
    <row r="3610" spans="6:38" ht="14.55" customHeight="1" x14ac:dyDescent="0.3">
      <c r="F3610" s="79"/>
      <c r="G3610" s="3">
        <v>3608</v>
      </c>
      <c r="H3610" s="61">
        <v>-0.41907218292503745</v>
      </c>
      <c r="I3610" s="61">
        <v>-0.23845927573796621</v>
      </c>
      <c r="J3610" s="61">
        <v>0.1488913216410569</v>
      </c>
      <c r="K3610" s="62">
        <v>-0.86860500926365203</v>
      </c>
      <c r="L3610" s="60">
        <f t="array" ref="L3610:O3610">TRANSPOSE(MMULT(Option!$B$25:$E$28, TRANSPOSE(H3610:K3610)))</f>
        <v>-0.41907218292503745</v>
      </c>
      <c r="M3610" s="60">
        <v>-0.38618040941673037</v>
      </c>
      <c r="N3610" s="60">
        <v>-9.9299422754685229E-2</v>
      </c>
      <c r="O3610" s="60">
        <v>-0.94484044977600212</v>
      </c>
      <c r="P3610" s="56" t="str">
        <f t="shared" si="4535"/>
        <v>722/3</v>
      </c>
      <c r="R3610" s="80"/>
      <c r="S3610" s="3" t="s">
        <v>30</v>
      </c>
      <c r="T3610" s="60">
        <f ca="1"/>
        <v>0.1666003815705151</v>
      </c>
      <c r="U3610" s="60">
        <f ca="1"/>
        <v>-1.029883825160224</v>
      </c>
      <c r="V3610" s="60">
        <f ca="1"/>
        <v>0.97568155235605691</v>
      </c>
      <c r="W3610" s="60">
        <f ca="1"/>
        <v>-3.2795012100278345</v>
      </c>
      <c r="X3610" s="60">
        <f ca="1"/>
        <v>-0.11707998778515877</v>
      </c>
      <c r="Y3610" s="52">
        <f ca="1">$B$14 * EXP(($E$3 - $C$14^2/2) * Y$2 + $C$14*SQRT(Y$2)*T3610)</f>
        <v>105.65196050155194</v>
      </c>
      <c r="Z3610" s="52">
        <f ca="1">Y3610 * EXP(($E$3 - $C$14^2/2) * (Z$2-Y$2) + $C$14*SQRT(Z$2-Y$2)*U3610)</f>
        <v>77.959164138551927</v>
      </c>
      <c r="AA3610" s="52">
        <f ca="1">Z3610 * EXP(($E$3 - $C$14^2/2) * (AA$2-Z$2) + $C$14*SQRT(AA$2-Z$2)*V3610)</f>
        <v>104.99257345099832</v>
      </c>
      <c r="AB3610" s="52">
        <f ca="1">AA3610 * EXP(($E$3 - $C$14^2/2) * (AB$2-AA$2) + $C$14*SQRT(AB$2-AA$2)*W3610)</f>
        <v>39.450205468670795</v>
      </c>
      <c r="AC3610" s="52">
        <f ca="1">AB3610 * EXP(($E$3 - $C$14^2/2) * (AC$2-AB$2) + $C$14*SQRT(AC$2-AB$2)*X3610)</f>
        <v>38.279528879047227</v>
      </c>
      <c r="AD3610" s="47"/>
      <c r="AE3610" s="3" t="s">
        <v>68</v>
      </c>
      <c r="AF3610" s="52" t="b">
        <f ca="1">AND(AF3607&gt;$B$3, NOT(OR($AF3609:AF3609)))</f>
        <v>0</v>
      </c>
      <c r="AG3610" s="52" t="b">
        <f ca="1">AND(AG3607&gt;$B$3, NOT(OR($AF3609:AG3609)))</f>
        <v>0</v>
      </c>
      <c r="AH3610" s="52" t="b">
        <f ca="1">AND(AH3607&gt;$B$3, NOT(OR($AF3609:AH3609)))</f>
        <v>0</v>
      </c>
      <c r="AI3610" s="52" t="b">
        <f ca="1">AND(AI3607&gt;$B$3, NOT(OR($AF3609:AI3609)))</f>
        <v>0</v>
      </c>
      <c r="AJ3610" s="52" t="b">
        <f ca="1">AND(AJ3607&gt;$B$3, NOT(OR($AF3609:AJ3609)))</f>
        <v>0</v>
      </c>
      <c r="AK3610" s="74"/>
      <c r="AL3610" s="70"/>
    </row>
    <row r="3611" spans="6:38" ht="14.55" customHeight="1" x14ac:dyDescent="0.3">
      <c r="F3611" s="79"/>
      <c r="G3611" s="3">
        <v>3609</v>
      </c>
      <c r="H3611" s="61">
        <v>0.50497361716683853</v>
      </c>
      <c r="I3611" s="61">
        <v>-2.6988456851686062</v>
      </c>
      <c r="J3611" s="61">
        <v>1.5210334335824613</v>
      </c>
      <c r="K3611" s="62">
        <v>0.22032565000357543</v>
      </c>
      <c r="L3611" s="60">
        <f t="array" ref="L3611:O3611">TRANSPOSE(MMULT(Option!$B$25:$E$28, TRANSPOSE(H3611:K3611)))</f>
        <v>0.50497361716683853</v>
      </c>
      <c r="M3611" s="60">
        <v>-2.2715434813912836</v>
      </c>
      <c r="N3611" s="60">
        <v>0.83120472798998368</v>
      </c>
      <c r="O3611" s="60">
        <v>-1.9183304673780571E-2</v>
      </c>
      <c r="P3611" s="56" t="str">
        <f t="shared" si="4535"/>
        <v>722/4</v>
      </c>
      <c r="R3611" s="80">
        <v>903</v>
      </c>
      <c r="S3611" s="3" t="s">
        <v>28</v>
      </c>
      <c r="T3611" s="60">
        <f t="array" aca="1" ref="T3611:T3614" ca="1">TRANSPOSE(OFFSET($L$3, MATCH($R3611 &amp; "/" &amp; T$2, $P$3:$P$5002, 0) - 1, 0, 1, $E$1))</f>
        <v>1.5102217272354741</v>
      </c>
      <c r="U3611" s="60">
        <f t="array" aca="1" ref="U3611:U3614" ca="1">TRANSPOSE(OFFSET($L$3, MATCH($R3611 &amp; "/" &amp; U$2, $P$3:$P$5002, 0) - 1, 0, 1, $E$1))</f>
        <v>-5.4866040708249922E-2</v>
      </c>
      <c r="V3611" s="60">
        <f t="array" aca="1" ref="V3611:V3614" ca="1">TRANSPOSE(OFFSET($L$3, MATCH($R3611 &amp; "/" &amp; V$2, $P$3:$P$5002, 0) - 1, 0, 1, $E$1))</f>
        <v>1.832002303018571</v>
      </c>
      <c r="W3611" s="60">
        <f t="array" aca="1" ref="W3611:W3614" ca="1">TRANSPOSE(OFFSET($L$3, MATCH($R3611 &amp; "/" &amp; W$2, $P$3:$P$5002, 0) - 1, 0, 1, $E$1))</f>
        <v>-1.009068327729288</v>
      </c>
      <c r="X3611" s="60">
        <f t="array" aca="1" ref="X3611:X3614" ca="1">TRANSPOSE(OFFSET($L$3, MATCH($R3611 &amp; "/" &amp; X$2, $P$3:$P$5002, 0) - 1, 0, 1, $E$1))</f>
        <v>8.1766788157599649E-2</v>
      </c>
      <c r="Y3611" s="52">
        <f ca="1">$B$11 * EXP(($E$3 - $C$11^2/2) * Y$2 + $C$11*SQRT(Y$2)*T3611)</f>
        <v>158.10141657338309</v>
      </c>
      <c r="Z3611" s="52">
        <f ca="1">Y3611 * EXP(($E$3 - $C$11^2/2) * (Z$2-Y$2) + $C$11*SQRT(Z$2-Y$2)*U3611)</f>
        <v>156.29994600130212</v>
      </c>
      <c r="AA3611" s="52">
        <f ca="1">Z3611 * EXP(($E$3 - $C$11^2/2) * (AA$2-Z$2) + $C$11*SQRT(AA$2-Z$2)*V3611)</f>
        <v>272.15658555765492</v>
      </c>
      <c r="AB3611" s="52">
        <f ca="1">AA3611 * EXP(($E$3 - $C$11^2/2) * (AB$2-AA$2) + $C$11*SQRT(AB$2-AA$2)*W3611)</f>
        <v>202.07867151647551</v>
      </c>
      <c r="AC3611" s="52">
        <f ca="1">AB3611 * EXP(($E$3 - $C$11^2/2) * (AC$2-AB$2) + $C$11*SQRT(AC$2-AB$2)*X3611)</f>
        <v>208.1350444059895</v>
      </c>
      <c r="AD3611" s="47"/>
      <c r="AE3611" s="3" t="s">
        <v>69</v>
      </c>
      <c r="AF3611" s="20" cm="1">
        <f t="array" aca="1" ref="AF3611" ca="1">MIN(Y3611:Y3614 / $D$11:$D$14)</f>
        <v>1.2581314634954011</v>
      </c>
      <c r="AG3611" s="20" cm="1">
        <f t="array" aca="1" ref="AG3611" ca="1">MIN(Z3611:Z3614 / $D$11:$D$14)</f>
        <v>1.2217260624092072</v>
      </c>
      <c r="AH3611" s="20" cm="1">
        <f t="array" aca="1" ref="AH3611" ca="1">MIN(AA3611:AA3614 / $D$11:$D$14)</f>
        <v>1.079247168191563</v>
      </c>
      <c r="AI3611" s="20" cm="1">
        <f t="array" aca="1" ref="AI3611" ca="1">MIN(AB3611:AB3614 / $D$11:$D$14)</f>
        <v>0.49814530947782948</v>
      </c>
      <c r="AJ3611" s="20" cm="1">
        <f t="array" aca="1" ref="AJ3611" ca="1">MIN(AC3611:AC3614 / $D$11:$D$14)</f>
        <v>0.39837826500276691</v>
      </c>
      <c r="AK3611" s="72">
        <f t="array" aca="1" ref="AK3611" ca="1">SUMPRODUCT(AF3612:AJ3612, EXP(-$E$3*$AF$2:$AJ$2))</f>
        <v>118631.70059156645</v>
      </c>
      <c r="AL3611" s="70">
        <f ca="1">MAX(AC3612 - $D$11, 0) * EXP(-$E$2*$E$3)</f>
        <v>0</v>
      </c>
    </row>
    <row r="3612" spans="6:38" ht="14.55" customHeight="1" x14ac:dyDescent="0.3">
      <c r="F3612" s="79"/>
      <c r="G3612" s="3">
        <v>3610</v>
      </c>
      <c r="H3612" s="61">
        <v>-0.50224104063825514</v>
      </c>
      <c r="I3612" s="61">
        <v>-0.38142970038153512</v>
      </c>
      <c r="J3612" s="61">
        <v>-8.2612477883016705E-2</v>
      </c>
      <c r="K3612" s="62">
        <v>-0.22509889800405306</v>
      </c>
      <c r="L3612" s="60">
        <f t="array" ref="L3612:O3612">TRANSPOSE(MMULT(Option!$B$25:$E$28, TRANSPOSE(H3612:K3612)))</f>
        <v>-0.50224104063825514</v>
      </c>
      <c r="M3612" s="60">
        <v>-0.55048251111584423</v>
      </c>
      <c r="N3612" s="60">
        <v>-0.37333752851727398</v>
      </c>
      <c r="O3612" s="60">
        <v>-0.50966564215341281</v>
      </c>
      <c r="P3612" s="56" t="str">
        <f t="shared" si="4535"/>
        <v>722/5</v>
      </c>
      <c r="R3612" s="80"/>
      <c r="S3612" s="3" t="s">
        <v>29</v>
      </c>
      <c r="T3612" s="60">
        <f ca="1"/>
        <v>0.75810987939102092</v>
      </c>
      <c r="U3612" s="60">
        <f ca="1"/>
        <v>-0.1238943323755094</v>
      </c>
      <c r="V3612" s="60">
        <f ca="1"/>
        <v>-0.430003108405417</v>
      </c>
      <c r="W3612" s="60">
        <f ca="1"/>
        <v>-2.593757300005795</v>
      </c>
      <c r="X3612" s="60">
        <f ca="1"/>
        <v>-0.30012131078723464</v>
      </c>
      <c r="Y3612" s="52">
        <f ca="1">$B$12 * EXP(($E$3 - $C$12^2/2) * Y$2 + $C$12*SQRT(Y$2)*T3612)</f>
        <v>126.16658662605454</v>
      </c>
      <c r="Z3612" s="52">
        <f ca="1">Y3612 * EXP(($E$3 - $C$12^2/2) * (Z$2-Y$2) + $C$12*SQRT(Z$2-Y$2)*U3612)</f>
        <v>122.17260624092071</v>
      </c>
      <c r="AA3612" s="52">
        <f ca="1">Z3612 * EXP(($E$3 - $C$12^2/2) * (AA$2-Z$2) + $C$12*SQRT(AA$2-Z$2)*V3612)</f>
        <v>107.92471681915629</v>
      </c>
      <c r="AB3612" s="52">
        <f ca="1">AA3612 * EXP(($E$3 - $C$12^2/2) * (AB$2-AA$2) + $C$12*SQRT(AB$2-AA$2)*W3612)</f>
        <v>49.814530947782949</v>
      </c>
      <c r="AC3612" s="52">
        <f ca="1">AB3612 * EXP(($E$3 - $C$12^2/2) * (AC$2-AB$2) + $C$12*SQRT(AC$2-AB$2)*X3612)</f>
        <v>45.753593465602627</v>
      </c>
      <c r="AD3612" s="47"/>
      <c r="AE3612" s="3" t="s">
        <v>47</v>
      </c>
      <c r="AF3612" s="64">
        <f t="shared" ref="AF3612" ca="1" si="4566">($B$5*AF3614 + (1 + $B$6)*AF3613)*$B$2</f>
        <v>15000</v>
      </c>
      <c r="AG3612" s="64">
        <f t="shared" ref="AG3612" ca="1" si="4567">($B$5*AG3614 + (1 + $B$6)*AG3613)*$B$2</f>
        <v>15000</v>
      </c>
      <c r="AH3612" s="64">
        <f t="shared" ref="AH3612" ca="1" si="4568">($B$5*AH3614 + (1 + $B$6)*AH3613)*$B$2</f>
        <v>15000</v>
      </c>
      <c r="AI3612" s="64">
        <f t="shared" ref="AI3612" ca="1" si="4569">($B$5*AI3614 + (1 + $B$6)*AI3613)*$B$2</f>
        <v>0</v>
      </c>
      <c r="AJ3612" s="64" cm="1">
        <f t="array" aca="1" ref="AJ3612" ca="1">($B$5*AJ3614 + (1 + $B$6)*AJ3613 + AND(NOT(AF3613:AJ3613)))*$B$2</f>
        <v>100000</v>
      </c>
      <c r="AK3612" s="73"/>
      <c r="AL3612" s="70"/>
    </row>
    <row r="3613" spans="6:38" ht="14.55" customHeight="1" x14ac:dyDescent="0.3">
      <c r="F3613" s="79"/>
      <c r="G3613" s="3">
        <v>3611</v>
      </c>
      <c r="H3613" s="61">
        <v>-1.9791766333938314</v>
      </c>
      <c r="I3613" s="61">
        <v>0.21045357622657812</v>
      </c>
      <c r="J3613" s="61">
        <v>0.14504129386698403</v>
      </c>
      <c r="K3613" s="62">
        <v>1.0264311036369145</v>
      </c>
      <c r="L3613" s="60">
        <f t="array" ref="L3613:O3613">TRANSPOSE(MMULT(Option!$B$25:$E$28, TRANSPOSE(H3613:K3613)))</f>
        <v>-1.9791766333938314</v>
      </c>
      <c r="M3613" s="60">
        <v>-0.59878676469104197</v>
      </c>
      <c r="N3613" s="60">
        <v>-0.60916974254258704</v>
      </c>
      <c r="O3613" s="60">
        <v>0.17073127445114844</v>
      </c>
      <c r="P3613" s="56" t="str">
        <f t="shared" si="4535"/>
        <v>723/1</v>
      </c>
      <c r="R3613" s="80"/>
      <c r="S3613" s="3" t="s">
        <v>31</v>
      </c>
      <c r="T3613" s="60">
        <f ca="1"/>
        <v>0.74875884933974191</v>
      </c>
      <c r="U3613" s="60">
        <f ca="1"/>
        <v>0.79465502876373972</v>
      </c>
      <c r="V3613" s="60">
        <f ca="1"/>
        <v>0.7879014925577692</v>
      </c>
      <c r="W3613" s="60">
        <f ca="1"/>
        <v>-2.4228027069265794</v>
      </c>
      <c r="X3613" s="60">
        <f ca="1"/>
        <v>-3.0596903653208636</v>
      </c>
      <c r="Y3613" s="52">
        <f ca="1">$B$13 * EXP(($E$3 - $C$13^2/2) * Y$2 + $C$13*SQRT(Y$2)*T3613)</f>
        <v>125.81314634954011</v>
      </c>
      <c r="Z3613" s="52">
        <f ca="1">Y3613 * EXP(($E$3 - $C$13^2/2) * (Z$2-Y$2) + $C$13*SQRT(Z$2-Y$2)*U3613)</f>
        <v>160.48401609523188</v>
      </c>
      <c r="AA3613" s="52">
        <f ca="1">Z3613 * EXP(($E$3 - $C$13^2/2) * (AA$2-Z$2) + $C$13*SQRT(AA$2-Z$2)*V3613)</f>
        <v>204.29495290498201</v>
      </c>
      <c r="AB3613" s="52">
        <f ca="1">AA3613 * EXP(($E$3 - $C$13^2/2) * (AB$2-AA$2) + $C$13*SQRT(AB$2-AA$2)*W3613)</f>
        <v>99.258145339184651</v>
      </c>
      <c r="AC3613" s="52">
        <f ca="1">AB3613 * EXP(($E$3 - $C$13^2/2) * (AC$2-AB$2) + $C$13*SQRT(AC$2-AB$2)*X3613)</f>
        <v>39.837826500276691</v>
      </c>
      <c r="AD3613" s="47"/>
      <c r="AE3613" s="3" t="s">
        <v>46</v>
      </c>
      <c r="AF3613" s="52" t="b">
        <f t="shared" ref="AF3613" ca="1" si="4570">AF3611 &gt;= $B$4</f>
        <v>0</v>
      </c>
      <c r="AG3613" s="52" t="b">
        <f t="array" aca="1" ref="AG3613" ca="1">AND(AG3611 &gt;= $B$4, NOT(OR($AF3613:AF3613)))</f>
        <v>0</v>
      </c>
      <c r="AH3613" s="52" t="b">
        <f t="array" aca="1" ref="AH3613" ca="1">AND(AH3611 &gt;= $B$4, NOT(OR($AF3613:AG3613)))</f>
        <v>0</v>
      </c>
      <c r="AI3613" s="52" t="b">
        <f t="array" aca="1" ref="AI3613" ca="1">AND(AI3611 &gt;= $B$4, NOT(OR($AF3613:AH3613)))</f>
        <v>0</v>
      </c>
      <c r="AJ3613" s="52" t="b">
        <f t="array" aca="1" ref="AJ3613" ca="1">AND(AJ3611 &gt;= $B$4, NOT(OR($AF3613:AI3613)))</f>
        <v>0</v>
      </c>
      <c r="AK3613" s="73"/>
      <c r="AL3613" s="70"/>
    </row>
    <row r="3614" spans="6:38" ht="14.55" customHeight="1" x14ac:dyDescent="0.3">
      <c r="F3614" s="79"/>
      <c r="G3614" s="3">
        <v>3612</v>
      </c>
      <c r="H3614" s="61">
        <v>-0.86848408454177872</v>
      </c>
      <c r="I3614" s="61">
        <v>-0.55279692757865406</v>
      </c>
      <c r="J3614" s="61">
        <v>-0.51323543973900609</v>
      </c>
      <c r="K3614" s="62">
        <v>-0.72435384967879912</v>
      </c>
      <c r="L3614" s="60">
        <f t="array" ref="L3614:O3614">TRANSPOSE(MMULT(Option!$B$25:$E$28, TRANSPOSE(H3614:K3614)))</f>
        <v>-0.86848408454177872</v>
      </c>
      <c r="M3614" s="60">
        <v>-0.85404038673035232</v>
      </c>
      <c r="N3614" s="60">
        <v>-0.94292970170785617</v>
      </c>
      <c r="O3614" s="60">
        <v>-1.2126227274428159</v>
      </c>
      <c r="P3614" s="56" t="str">
        <f t="shared" si="4535"/>
        <v>723/2</v>
      </c>
      <c r="R3614" s="80"/>
      <c r="S3614" s="3" t="s">
        <v>30</v>
      </c>
      <c r="T3614" s="60">
        <f ca="1"/>
        <v>1.3411842029711405</v>
      </c>
      <c r="U3614" s="60">
        <f ca="1"/>
        <v>-0.45227390548103602</v>
      </c>
      <c r="V3614" s="60">
        <f ca="1"/>
        <v>0.43572715127303557</v>
      </c>
      <c r="W3614" s="60">
        <f ca="1"/>
        <v>-1.6087198187805773</v>
      </c>
      <c r="X3614" s="60">
        <f ca="1"/>
        <v>-0.66083867736826374</v>
      </c>
      <c r="Y3614" s="52">
        <f ca="1">$B$14 * EXP(($E$3 - $C$14^2/2) * Y$2 + $C$14*SQRT(Y$2)*T3614)</f>
        <v>150.2837910371949</v>
      </c>
      <c r="Z3614" s="52">
        <f ca="1">Y3614 * EXP(($E$3 - $C$14^2/2) * (Z$2-Y$2) + $C$14*SQRT(Z$2-Y$2)*U3614)</f>
        <v>131.87351918457094</v>
      </c>
      <c r="AA3614" s="52">
        <f ca="1">Z3614 * EXP(($E$3 - $C$14^2/2) * (AA$2-Z$2) + $C$14*SQRT(AA$2-Z$2)*V3614)</f>
        <v>151.04252514103291</v>
      </c>
      <c r="AB3614" s="52">
        <f ca="1">AA3614 * EXP(($E$3 - $C$14^2/2) * (AB$2-AA$2) + $C$14*SQRT(AB$2-AA$2)*W3614)</f>
        <v>93.685691766259396</v>
      </c>
      <c r="AC3614" s="52">
        <f ca="1">AB3614 * EXP(($E$3 - $C$14^2/2) * (AC$2-AB$2) + $C$14*SQRT(AC$2-AB$2)*X3614)</f>
        <v>77.222732164233349</v>
      </c>
      <c r="AD3614" s="47"/>
      <c r="AE3614" s="3" t="s">
        <v>68</v>
      </c>
      <c r="AF3614" s="52" t="b">
        <f ca="1">AND(AF3611&gt;$B$3, NOT(OR($AF3613:AF3613)))</f>
        <v>1</v>
      </c>
      <c r="AG3614" s="52" t="b">
        <f ca="1">AND(AG3611&gt;$B$3, NOT(OR($AF3613:AG3613)))</f>
        <v>1</v>
      </c>
      <c r="AH3614" s="52" t="b">
        <f ca="1">AND(AH3611&gt;$B$3, NOT(OR($AF3613:AH3613)))</f>
        <v>1</v>
      </c>
      <c r="AI3614" s="52" t="b">
        <f ca="1">AND(AI3611&gt;$B$3, NOT(OR($AF3613:AI3613)))</f>
        <v>0</v>
      </c>
      <c r="AJ3614" s="52" t="b">
        <f ca="1">AND(AJ3611&gt;$B$3, NOT(OR($AF3613:AJ3613)))</f>
        <v>0</v>
      </c>
      <c r="AK3614" s="74"/>
      <c r="AL3614" s="70"/>
    </row>
    <row r="3615" spans="6:38" ht="14.55" customHeight="1" x14ac:dyDescent="0.3">
      <c r="F3615" s="79"/>
      <c r="G3615" s="3">
        <v>3613</v>
      </c>
      <c r="H3615" s="61">
        <v>1.2458681447823927</v>
      </c>
      <c r="I3615" s="61">
        <v>0.40294815851146226</v>
      </c>
      <c r="J3615" s="61">
        <v>-0.70417740086164682</v>
      </c>
      <c r="K3615" s="62">
        <v>1.6897224453605653</v>
      </c>
      <c r="L3615" s="60">
        <f t="array" ref="L3615:O3615">TRANSPOSE(MMULT(Option!$B$25:$E$28, TRANSPOSE(H3615:K3615)))</f>
        <v>1.2458681447823927</v>
      </c>
      <c r="M3615" s="60">
        <v>0.86765534541732503</v>
      </c>
      <c r="N3615" s="60">
        <v>-1.4622244839854082E-2</v>
      </c>
      <c r="O3615" s="60">
        <v>1.913414352572008</v>
      </c>
      <c r="P3615" s="56" t="str">
        <f t="shared" si="4535"/>
        <v>723/3</v>
      </c>
      <c r="R3615" s="80">
        <v>904</v>
      </c>
      <c r="S3615" s="3" t="s">
        <v>28</v>
      </c>
      <c r="T3615" s="60">
        <f t="array" aca="1" ref="T3615:T3618" ca="1">TRANSPOSE(OFFSET($L$3, MATCH($R3615 &amp; "/" &amp; T$2, $P$3:$P$5002, 0) - 1, 0, 1, $E$1))</f>
        <v>-0.13521124048092661</v>
      </c>
      <c r="U3615" s="60">
        <f t="array" aca="1" ref="U3615:U3618" ca="1">TRANSPOSE(OFFSET($L$3, MATCH($R3615 &amp; "/" &amp; U$2, $P$3:$P$5002, 0) - 1, 0, 1, $E$1))</f>
        <v>2.4671278509171168</v>
      </c>
      <c r="V3615" s="60">
        <f t="array" aca="1" ref="V3615:V3618" ca="1">TRANSPOSE(OFFSET($L$3, MATCH($R3615 &amp; "/" &amp; V$2, $P$3:$P$5002, 0) - 1, 0, 1, $E$1))</f>
        <v>-1.3979041533057166</v>
      </c>
      <c r="W3615" s="60">
        <f t="array" aca="1" ref="W3615:W3618" ca="1">TRANSPOSE(OFFSET($L$3, MATCH($R3615 &amp; "/" &amp; W$2, $P$3:$P$5002, 0) - 1, 0, 1, $E$1))</f>
        <v>-0.76357800446053814</v>
      </c>
      <c r="X3615" s="60">
        <f t="array" aca="1" ref="X3615:X3618" ca="1">TRANSPOSE(OFFSET($L$3, MATCH($R3615 &amp; "/" &amp; X$2, $P$3:$P$5002, 0) - 1, 0, 1, $E$1))</f>
        <v>0.23949853343603406</v>
      </c>
      <c r="Y3615" s="52">
        <f ca="1">$B$11 * EXP(($E$3 - $C$11^2/2) * Y$2 + $C$11*SQRT(Y$2)*T3615)</f>
        <v>96.506157427078023</v>
      </c>
      <c r="Z3615" s="52">
        <f ca="1">Y3615 * EXP(($E$3 - $C$11^2/2) * (Z$2-Y$2) + $C$11*SQRT(Z$2-Y$2)*U3615)</f>
        <v>203.31269617335312</v>
      </c>
      <c r="AA3615" s="52">
        <f ca="1">Z3615 * EXP(($E$3 - $C$11^2/2) * (AA$2-Z$2) + $C$11*SQRT(AA$2-Z$2)*V3615)</f>
        <v>134.34000312857916</v>
      </c>
      <c r="AB3615" s="52">
        <f ca="1">AA3615 * EXP(($E$3 - $C$11^2/2) * (AB$2-AA$2) + $C$11*SQRT(AB$2-AA$2)*W3615)</f>
        <v>107.37211610564331</v>
      </c>
      <c r="AC3615" s="52">
        <f ca="1">AB3615 * EXP(($E$3 - $C$11^2/2) * (AC$2-AB$2) + $C$11*SQRT(AC$2-AB$2)*X3615)</f>
        <v>115.94895855549879</v>
      </c>
      <c r="AD3615" s="47"/>
      <c r="AE3615" s="3" t="s">
        <v>69</v>
      </c>
      <c r="AF3615" s="20" cm="1">
        <f t="array" aca="1" ref="AF3615" ca="1">MIN(Y3615:Y3618 / $D$11:$D$14)</f>
        <v>0.79780465697845615</v>
      </c>
      <c r="AG3615" s="20" cm="1">
        <f t="array" aca="1" ref="AG3615" ca="1">MIN(Z3615:Z3618 / $D$11:$D$14)</f>
        <v>1.2133319542454155</v>
      </c>
      <c r="AH3615" s="20" cm="1">
        <f t="array" aca="1" ref="AH3615" ca="1">MIN(AA3615:AA3618 / $D$11:$D$14)</f>
        <v>0.94437974005499759</v>
      </c>
      <c r="AI3615" s="20" cm="1">
        <f t="array" aca="1" ref="AI3615" ca="1">MIN(AB3615:AB3618 / $D$11:$D$14)</f>
        <v>0.66170135765192173</v>
      </c>
      <c r="AJ3615" s="20" cm="1">
        <f t="array" aca="1" ref="AJ3615" ca="1">MIN(AC3615:AC3618 / $D$11:$D$14)</f>
        <v>0.95999720591327375</v>
      </c>
      <c r="AK3615" s="72">
        <f t="array" aca="1" ref="AK3615" ca="1">SUMPRODUCT(AF3616:AJ3616, EXP(-$E$3*$AF$2:$AJ$2))</f>
        <v>116045.27097012682</v>
      </c>
      <c r="AL3615" s="70">
        <f ca="1">MAX(AC3616 - $D$11, 0) * EXP(-$E$2*$E$3)</f>
        <v>0</v>
      </c>
    </row>
    <row r="3616" spans="6:38" ht="14.55" customHeight="1" x14ac:dyDescent="0.3">
      <c r="F3616" s="79"/>
      <c r="G3616" s="3">
        <v>3614</v>
      </c>
      <c r="H3616" s="61">
        <v>0.56189634358231078</v>
      </c>
      <c r="I3616" s="61">
        <v>0.57760566504489419</v>
      </c>
      <c r="J3616" s="61">
        <v>1.3562297479223206</v>
      </c>
      <c r="K3616" s="62">
        <v>0.40715489526163084</v>
      </c>
      <c r="L3616" s="60">
        <f t="array" ref="L3616:O3616">TRANSPOSE(MMULT(Option!$B$25:$E$28, TRANSPOSE(H3616:K3616)))</f>
        <v>0.56189634358231078</v>
      </c>
      <c r="M3616" s="60">
        <v>0.75414287381363154</v>
      </c>
      <c r="N3616" s="60">
        <v>1.5672014439093964</v>
      </c>
      <c r="O3616" s="60">
        <v>0.98938676863525443</v>
      </c>
      <c r="P3616" s="56" t="str">
        <f t="shared" si="4535"/>
        <v>723/4</v>
      </c>
      <c r="R3616" s="80"/>
      <c r="S3616" s="3" t="s">
        <v>29</v>
      </c>
      <c r="T3616" s="60">
        <f ca="1"/>
        <v>0.18507699728324636</v>
      </c>
      <c r="U3616" s="60">
        <f ca="1"/>
        <v>0.42615719061332846</v>
      </c>
      <c r="V3616" s="60">
        <f ca="1"/>
        <v>-0.85199061028625778</v>
      </c>
      <c r="W3616" s="60">
        <f ca="1"/>
        <v>-1.202380064952675</v>
      </c>
      <c r="X3616" s="60">
        <f ca="1"/>
        <v>1.2237201372373672</v>
      </c>
      <c r="Y3616" s="52">
        <f ca="1">$B$12 * EXP(($E$3 - $C$12^2/2) * Y$2 + $C$12*SQRT(Y$2)*T3616)</f>
        <v>106.23921376793987</v>
      </c>
      <c r="Z3616" s="52">
        <f ca="1">Y3616 * EXP(($E$3 - $C$12^2/2) * (Z$2-Y$2) + $C$12*SQRT(Z$2-Y$2)*U3616)</f>
        <v>121.33319542454156</v>
      </c>
      <c r="AA3616" s="52">
        <f ca="1">Z3616 * EXP(($E$3 - $C$12^2/2) * (AA$2-Z$2) + $C$12*SQRT(AA$2-Z$2)*V3616)</f>
        <v>94.437974005499754</v>
      </c>
      <c r="AB3616" s="52">
        <f ca="1">AA3616 * EXP(($E$3 - $C$12^2/2) * (AB$2-AA$2) + $C$12*SQRT(AB$2-AA$2)*W3616)</f>
        <v>66.170135765192171</v>
      </c>
      <c r="AC3616" s="52">
        <f ca="1">AB3616 * EXP(($E$3 - $C$12^2/2) * (AC$2-AB$2) + $C$12*SQRT(AC$2-AB$2)*X3616)</f>
        <v>95.999720591327375</v>
      </c>
      <c r="AD3616" s="47"/>
      <c r="AE3616" s="3" t="s">
        <v>47</v>
      </c>
      <c r="AF3616" s="64">
        <f t="shared" ref="AF3616" ca="1" si="4571">($B$5*AF3618 + (1 + $B$6)*AF3617)*$B$2</f>
        <v>0</v>
      </c>
      <c r="AG3616" s="64">
        <f t="shared" ref="AG3616" ca="1" si="4572">($B$5*AG3618 + (1 + $B$6)*AG3617)*$B$2</f>
        <v>15000</v>
      </c>
      <c r="AH3616" s="64">
        <f t="shared" ref="AH3616" ca="1" si="4573">($B$5*AH3618 + (1 + $B$6)*AH3617)*$B$2</f>
        <v>15000</v>
      </c>
      <c r="AI3616" s="64">
        <f t="shared" ref="AI3616" ca="1" si="4574">($B$5*AI3618 + (1 + $B$6)*AI3617)*$B$2</f>
        <v>0</v>
      </c>
      <c r="AJ3616" s="64" cm="1">
        <f t="array" aca="1" ref="AJ3616" ca="1">($B$5*AJ3618 + (1 + $B$6)*AJ3617 + AND(NOT(AF3617:AJ3617)))*$B$2</f>
        <v>114999.99999999999</v>
      </c>
      <c r="AK3616" s="73"/>
      <c r="AL3616" s="70"/>
    </row>
    <row r="3617" spans="6:38" ht="14.55" customHeight="1" x14ac:dyDescent="0.3">
      <c r="F3617" s="79"/>
      <c r="G3617" s="3">
        <v>3615</v>
      </c>
      <c r="H3617" s="61">
        <v>1.1306215119514302</v>
      </c>
      <c r="I3617" s="61">
        <v>1.1060403126334635</v>
      </c>
      <c r="J3617" s="61">
        <v>0.18201450525669266</v>
      </c>
      <c r="K3617" s="62">
        <v>-0.36415063675719817</v>
      </c>
      <c r="L3617" s="60">
        <f t="array" ref="L3617:O3617">TRANSPOSE(MMULT(Option!$B$25:$E$28, TRANSPOSE(H3617:K3617)))</f>
        <v>1.1306215119514302</v>
      </c>
      <c r="M3617" s="60">
        <v>1.4659512956436658</v>
      </c>
      <c r="N3617" s="60">
        <v>0.90174311708909816</v>
      </c>
      <c r="O3617" s="60">
        <v>0.46556356396436233</v>
      </c>
      <c r="P3617" s="56" t="str">
        <f t="shared" si="4535"/>
        <v>723/5</v>
      </c>
      <c r="R3617" s="80"/>
      <c r="S3617" s="3" t="s">
        <v>31</v>
      </c>
      <c r="T3617" s="60">
        <f ca="1"/>
        <v>-0.76963834084096527</v>
      </c>
      <c r="U3617" s="60">
        <f ca="1"/>
        <v>1.7993097407161378</v>
      </c>
      <c r="V3617" s="60">
        <f ca="1"/>
        <v>0.18424771609366741</v>
      </c>
      <c r="W3617" s="60">
        <f ca="1"/>
        <v>-0.64104018340936464</v>
      </c>
      <c r="X3617" s="60">
        <f ca="1"/>
        <v>0.68733881541856956</v>
      </c>
      <c r="Y3617" s="52">
        <f ca="1">$B$13 * EXP(($E$3 - $C$13^2/2) * Y$2 + $C$13*SQRT(Y$2)*T3617)</f>
        <v>79.780465697845614</v>
      </c>
      <c r="Z3617" s="52">
        <f ca="1">Y3617 * EXP(($E$3 - $C$13^2/2) * (Z$2-Y$2) + $C$13*SQRT(Z$2-Y$2)*U3617)</f>
        <v>137.5615709973483</v>
      </c>
      <c r="AA3617" s="52">
        <f ca="1">Z3617 * EXP(($E$3 - $C$13^2/2) * (AA$2-Z$2) + $C$13*SQRT(AA$2-Z$2)*V3617)</f>
        <v>146.10797757322109</v>
      </c>
      <c r="AB3617" s="52">
        <f ca="1">AA3617 * EXP(($E$3 - $C$13^2/2) * (AB$2-AA$2) + $C$13*SQRT(AB$2-AA$2)*W3617)</f>
        <v>121.15053530165791</v>
      </c>
      <c r="AC3617" s="52">
        <f ca="1">AB3617 * EXP(($E$3 - $C$13^2/2) * (AC$2-AB$2) + $C$13*SQRT(AC$2-AB$2)*X3617)</f>
        <v>149.64046401962878</v>
      </c>
      <c r="AD3617" s="47"/>
      <c r="AE3617" s="3" t="s">
        <v>46</v>
      </c>
      <c r="AF3617" s="52" t="b">
        <f t="shared" ref="AF3617" ca="1" si="4575">AF3615 &gt;= $B$4</f>
        <v>0</v>
      </c>
      <c r="AG3617" s="52" t="b">
        <f t="array" aca="1" ref="AG3617" ca="1">AND(AG3615 &gt;= $B$4, NOT(OR($AF3617:AF3617)))</f>
        <v>0</v>
      </c>
      <c r="AH3617" s="52" t="b">
        <f t="array" aca="1" ref="AH3617" ca="1">AND(AH3615 &gt;= $B$4, NOT(OR($AF3617:AG3617)))</f>
        <v>0</v>
      </c>
      <c r="AI3617" s="52" t="b">
        <f t="array" aca="1" ref="AI3617" ca="1">AND(AI3615 &gt;= $B$4, NOT(OR($AF3617:AH3617)))</f>
        <v>0</v>
      </c>
      <c r="AJ3617" s="52" t="b">
        <f t="array" aca="1" ref="AJ3617" ca="1">AND(AJ3615 &gt;= $B$4, NOT(OR($AF3617:AI3617)))</f>
        <v>0</v>
      </c>
      <c r="AK3617" s="73"/>
      <c r="AL3617" s="70"/>
    </row>
    <row r="3618" spans="6:38" ht="14.55" customHeight="1" x14ac:dyDescent="0.3">
      <c r="F3618" s="79"/>
      <c r="G3618" s="3">
        <v>3616</v>
      </c>
      <c r="H3618" s="61">
        <v>1.1560011134571142</v>
      </c>
      <c r="I3618" s="61">
        <v>-1.2678228058245145</v>
      </c>
      <c r="J3618" s="61">
        <v>-0.18049612480618074</v>
      </c>
      <c r="K3618" s="62">
        <v>-0.2385536917393962</v>
      </c>
      <c r="L3618" s="60">
        <f t="array" ref="L3618:O3618">TRANSPOSE(MMULT(Option!$B$25:$E$28, TRANSPOSE(H3618:K3618)))</f>
        <v>1.1560011134571142</v>
      </c>
      <c r="M3618" s="60">
        <v>-0.6995783497135819</v>
      </c>
      <c r="N3618" s="60">
        <v>-2.8125059302027799E-2</v>
      </c>
      <c r="O3618" s="60">
        <v>-0.10910790920578096</v>
      </c>
      <c r="P3618" s="56" t="str">
        <f t="shared" si="4535"/>
        <v>724/1</v>
      </c>
      <c r="R3618" s="80"/>
      <c r="S3618" s="3" t="s">
        <v>30</v>
      </c>
      <c r="T3618" s="60">
        <f ca="1"/>
        <v>-0.13502154474664566</v>
      </c>
      <c r="U3618" s="60">
        <f ca="1"/>
        <v>2.5283781716274332</v>
      </c>
      <c r="V3618" s="60">
        <f ca="1"/>
        <v>-0.81078900638739237</v>
      </c>
      <c r="W3618" s="60">
        <f ca="1"/>
        <v>-0.92295868096522171</v>
      </c>
      <c r="X3618" s="60">
        <f ca="1"/>
        <v>3.864547964526982E-2</v>
      </c>
      <c r="Y3618" s="52">
        <f ca="1">$B$14 * EXP(($E$3 - $C$14^2/2) * Y$2 + $C$14*SQRT(Y$2)*T3618)</f>
        <v>96.511649625272256</v>
      </c>
      <c r="Z3618" s="52">
        <f ca="1">Y3618 * EXP(($E$3 - $C$14^2/2) * (Z$2-Y$2) + $C$14*SQRT(Z$2-Y$2)*U3618)</f>
        <v>207.09490657291346</v>
      </c>
      <c r="AA3618" s="52">
        <f ca="1">Z3618 * EXP(($E$3 - $C$14^2/2) * (AA$2-Z$2) + $C$14*SQRT(AA$2-Z$2)*V3618)</f>
        <v>163.19412973729453</v>
      </c>
      <c r="AB3618" s="52">
        <f ca="1">AA3618 * EXP(($E$3 - $C$14^2/2) * (AB$2-AA$2) + $C$14*SQRT(AB$2-AA$2)*W3618)</f>
        <v>124.34411808531854</v>
      </c>
      <c r="AC3618" s="52">
        <f ca="1">AB3618 * EXP(($E$3 - $C$14^2/2) * (AC$2-AB$2) + $C$14*SQRT(AC$2-AB$2)*X3618)</f>
        <v>126.42465419953569</v>
      </c>
      <c r="AD3618" s="47"/>
      <c r="AE3618" s="3" t="s">
        <v>68</v>
      </c>
      <c r="AF3618" s="52" t="b">
        <f ca="1">AND(AF3615&gt;$B$3, NOT(OR($AF3617:AF3617)))</f>
        <v>0</v>
      </c>
      <c r="AG3618" s="52" t="b">
        <f ca="1">AND(AG3615&gt;$B$3, NOT(OR($AF3617:AG3617)))</f>
        <v>1</v>
      </c>
      <c r="AH3618" s="52" t="b">
        <f ca="1">AND(AH3615&gt;$B$3, NOT(OR($AF3617:AH3617)))</f>
        <v>1</v>
      </c>
      <c r="AI3618" s="52" t="b">
        <f ca="1">AND(AI3615&gt;$B$3, NOT(OR($AF3617:AI3617)))</f>
        <v>0</v>
      </c>
      <c r="AJ3618" s="52" t="b">
        <f ca="1">AND(AJ3615&gt;$B$3, NOT(OR($AF3617:AJ3617)))</f>
        <v>1</v>
      </c>
      <c r="AK3618" s="74"/>
      <c r="AL3618" s="70"/>
    </row>
    <row r="3619" spans="6:38" ht="14.55" customHeight="1" x14ac:dyDescent="0.3">
      <c r="F3619" s="79"/>
      <c r="G3619" s="3">
        <v>3617</v>
      </c>
      <c r="H3619" s="61">
        <v>0.81325818258562643</v>
      </c>
      <c r="I3619" s="61">
        <v>1.5664636683252131</v>
      </c>
      <c r="J3619" s="61">
        <v>-0.3815940174029816</v>
      </c>
      <c r="K3619" s="62">
        <v>6.2393743762526981E-2</v>
      </c>
      <c r="L3619" s="60">
        <f t="array" ref="L3619:O3619">TRANSPOSE(MMULT(Option!$B$25:$E$28, TRANSPOSE(H3619:K3619)))</f>
        <v>0.81325818258562643</v>
      </c>
      <c r="M3619" s="60">
        <v>1.7609909397339483</v>
      </c>
      <c r="N3619" s="60">
        <v>0.40034188275589994</v>
      </c>
      <c r="O3619" s="60">
        <v>0.71445103335565852</v>
      </c>
      <c r="P3619" s="56" t="str">
        <f t="shared" si="4535"/>
        <v>724/2</v>
      </c>
      <c r="R3619" s="80">
        <v>905</v>
      </c>
      <c r="S3619" s="3" t="s">
        <v>28</v>
      </c>
      <c r="T3619" s="60">
        <f t="array" aca="1" ref="T3619:T3622" ca="1">TRANSPOSE(OFFSET($L$3, MATCH($R3619 &amp; "/" &amp; T$2, $P$3:$P$5002, 0) - 1, 0, 1, $E$1))</f>
        <v>-0.80616886611296112</v>
      </c>
      <c r="U3619" s="60">
        <f t="array" aca="1" ref="U3619:U3622" ca="1">TRANSPOSE(OFFSET($L$3, MATCH($R3619 &amp; "/" &amp; U$2, $P$3:$P$5002, 0) - 1, 0, 1, $E$1))</f>
        <v>0.59710193981210247</v>
      </c>
      <c r="V3619" s="60">
        <f t="array" aca="1" ref="V3619:V3622" ca="1">TRANSPOSE(OFFSET($L$3, MATCH($R3619 &amp; "/" &amp; V$2, $P$3:$P$5002, 0) - 1, 0, 1, $E$1))</f>
        <v>0.76585419717129077</v>
      </c>
      <c r="W3619" s="60">
        <f t="array" aca="1" ref="W3619:W3622" ca="1">TRANSPOSE(OFFSET($L$3, MATCH($R3619 &amp; "/" &amp; W$2, $P$3:$P$5002, 0) - 1, 0, 1, $E$1))</f>
        <v>1.9823914586039864</v>
      </c>
      <c r="X3619" s="60">
        <f t="array" aca="1" ref="X3619:X3622" ca="1">TRANSPOSE(OFFSET($L$3, MATCH($R3619 &amp; "/" &amp; X$2, $P$3:$P$5002, 0) - 1, 0, 1, $E$1))</f>
        <v>-0.109568179449366</v>
      </c>
      <c r="Y3619" s="52">
        <f ca="1">$B$11 * EXP(($E$3 - $C$11^2/2) * Y$2 + $C$11*SQRT(Y$2)*T3619)</f>
        <v>78.910912490629414</v>
      </c>
      <c r="Z3619" s="52">
        <f ca="1">Y3619 * EXP(($E$3 - $C$11^2/2) * (Z$2-Y$2) + $C$11*SQRT(Z$2-Y$2)*U3619)</f>
        <v>94.864552217551278</v>
      </c>
      <c r="AA3619" s="52">
        <f ca="1">Z3619 * EXP(($E$3 - $C$11^2/2) * (AA$2-Z$2) + $C$11*SQRT(AA$2-Z$2)*V3619)</f>
        <v>119.9657598219479</v>
      </c>
      <c r="AB3619" s="52">
        <f ca="1">AA3619 * EXP(($E$3 - $C$11^2/2) * (AB$2-AA$2) + $C$11*SQRT(AB$2-AA$2)*W3619)</f>
        <v>218.53010925374153</v>
      </c>
      <c r="AC3619" s="52">
        <f ca="1">AB3619 * EXP(($E$3 - $C$11^2/2) * (AC$2-AB$2) + $C$11*SQRT(AC$2-AB$2)*X3619)</f>
        <v>212.523665876839</v>
      </c>
      <c r="AD3619" s="47"/>
      <c r="AE3619" s="3" t="s">
        <v>69</v>
      </c>
      <c r="AF3619" s="20" cm="1">
        <f t="array" aca="1" ref="AF3619" ca="1">MIN(Y3619:Y3622 / $D$11:$D$14)</f>
        <v>0.76135424756255632</v>
      </c>
      <c r="AG3619" s="20" cm="1">
        <f t="array" aca="1" ref="AG3619" ca="1">MIN(Z3619:Z3622 / $D$11:$D$14)</f>
        <v>0.73433503911641751</v>
      </c>
      <c r="AH3619" s="20" cm="1">
        <f t="array" aca="1" ref="AH3619" ca="1">MIN(AA3619:AA3622 / $D$11:$D$14)</f>
        <v>1.1323645565703371</v>
      </c>
      <c r="AI3619" s="20" cm="1">
        <f t="array" aca="1" ref="AI3619" ca="1">MIN(AB3619:AB3622 / $D$11:$D$14)</f>
        <v>1.2906956291410216</v>
      </c>
      <c r="AJ3619" s="20" cm="1">
        <f t="array" aca="1" ref="AJ3619" ca="1">MIN(AC3619:AC3622 / $D$11:$D$14)</f>
        <v>1.575673946335616</v>
      </c>
      <c r="AK3619" s="72">
        <f t="array" aca="1" ref="AK3619" ca="1">SUMPRODUCT(AF3620:AJ3620, EXP(-$E$3*$AF$2:$AJ$2))</f>
        <v>106965.66316504311</v>
      </c>
      <c r="AL3619" s="70">
        <f ca="1">MAX(AC3620 - $D$11, 0) * EXP(-$E$2*$E$3)</f>
        <v>44.833532019998366</v>
      </c>
    </row>
    <row r="3620" spans="6:38" ht="14.55" customHeight="1" x14ac:dyDescent="0.3">
      <c r="F3620" s="79"/>
      <c r="G3620" s="3">
        <v>3618</v>
      </c>
      <c r="H3620" s="61">
        <v>-0.64771258811231125</v>
      </c>
      <c r="I3620" s="61">
        <v>-0.92558729713565402</v>
      </c>
      <c r="J3620" s="61">
        <v>1.3312884532662121</v>
      </c>
      <c r="K3620" s="62">
        <v>1.4905713639860882</v>
      </c>
      <c r="L3620" s="60">
        <f t="array" ref="L3620:O3620">TRANSPOSE(MMULT(Option!$B$25:$E$28, TRANSPOSE(H3620:K3620)))</f>
        <v>-0.64771258811231125</v>
      </c>
      <c r="M3620" s="60">
        <v>-1.1073998055276679</v>
      </c>
      <c r="N3620" s="60">
        <v>0.66782336489509575</v>
      </c>
      <c r="O3620" s="60">
        <v>1.0348292722010981</v>
      </c>
      <c r="P3620" s="56" t="str">
        <f t="shared" si="4535"/>
        <v>724/3</v>
      </c>
      <c r="R3620" s="80"/>
      <c r="S3620" s="3" t="s">
        <v>29</v>
      </c>
      <c r="T3620" s="60">
        <f ca="1"/>
        <v>-0.5041340662862307</v>
      </c>
      <c r="U3620" s="60">
        <f ca="1"/>
        <v>1.2787201379230941</v>
      </c>
      <c r="V3620" s="60">
        <f ca="1"/>
        <v>0.43687195986468152</v>
      </c>
      <c r="W3620" s="60">
        <f ca="1"/>
        <v>-0.27563313845344806</v>
      </c>
      <c r="X3620" s="60">
        <f ca="1"/>
        <v>0.49645205091446676</v>
      </c>
      <c r="Y3620" s="52">
        <f ca="1">$B$12 * EXP(($E$3 - $C$12^2/2) * Y$2 + $C$12*SQRT(Y$2)*T3620)</f>
        <v>86.395014025118101</v>
      </c>
      <c r="Z3620" s="52">
        <f ca="1">Y3620 * EXP(($E$3 - $C$12^2/2) * (Z$2-Y$2) + $C$12*SQRT(Z$2-Y$2)*U3620)</f>
        <v>127.42730020167996</v>
      </c>
      <c r="AA3620" s="52">
        <f ca="1">Z3620 * EXP(($E$3 - $C$12^2/2) * (AA$2-Z$2) + $C$12*SQRT(AA$2-Z$2)*V3620)</f>
        <v>146.00014216468111</v>
      </c>
      <c r="AB3620" s="52">
        <f ca="1">AA3620 * EXP(($E$3 - $C$12^2/2) * (AB$2-AA$2) + $C$12*SQRT(AB$2-AA$2)*W3620)</f>
        <v>135.08681609062955</v>
      </c>
      <c r="AC3620" s="52">
        <f ca="1">AB3620 * EXP(($E$3 - $C$12^2/2) * (AC$2-AB$2) + $C$12*SQRT(AC$2-AB$2)*X3620)</f>
        <v>157.56739463356161</v>
      </c>
      <c r="AD3620" s="47"/>
      <c r="AE3620" s="3" t="s">
        <v>47</v>
      </c>
      <c r="AF3620" s="64">
        <f t="shared" ref="AF3620" ca="1" si="4576">($B$5*AF3622 + (1 + $B$6)*AF3621)*$B$2</f>
        <v>0</v>
      </c>
      <c r="AG3620" s="64">
        <f t="shared" ref="AG3620" ca="1" si="4577">($B$5*AG3622 + (1 + $B$6)*AG3621)*$B$2</f>
        <v>0</v>
      </c>
      <c r="AH3620" s="64">
        <f t="shared" ref="AH3620" ca="1" si="4578">($B$5*AH3622 + (1 + $B$6)*AH3621)*$B$2</f>
        <v>15000</v>
      </c>
      <c r="AI3620" s="64">
        <f t="shared" ref="AI3620" ca="1" si="4579">($B$5*AI3622 + (1 + $B$6)*AI3621)*$B$2</f>
        <v>15000</v>
      </c>
      <c r="AJ3620" s="64" cm="1">
        <f t="array" aca="1" ref="AJ3620" ca="1">($B$5*AJ3622 + (1 + $B$6)*AJ3621 + AND(NOT(AF3621:AJ3621)))*$B$2</f>
        <v>105000</v>
      </c>
      <c r="AK3620" s="73"/>
      <c r="AL3620" s="70"/>
    </row>
    <row r="3621" spans="6:38" ht="14.55" customHeight="1" x14ac:dyDescent="0.3">
      <c r="F3621" s="79"/>
      <c r="G3621" s="3">
        <v>3619</v>
      </c>
      <c r="H3621" s="61">
        <v>0.78697632413594376</v>
      </c>
      <c r="I3621" s="61">
        <v>-9.5366309803229729E-2</v>
      </c>
      <c r="J3621" s="61">
        <v>0.76628389499050353</v>
      </c>
      <c r="K3621" s="62">
        <v>0.60430341836015888</v>
      </c>
      <c r="L3621" s="60">
        <f t="array" ref="L3621:O3621">TRANSPOSE(MMULT(Option!$B$25:$E$28, TRANSPOSE(H3621:K3621)))</f>
        <v>0.78697632413594376</v>
      </c>
      <c r="M3621" s="60">
        <v>0.22738586296999566</v>
      </c>
      <c r="N3621" s="60">
        <v>0.96285262586302078</v>
      </c>
      <c r="O3621" s="60">
        <v>0.95687560000989891</v>
      </c>
      <c r="P3621" s="56" t="str">
        <f t="shared" si="4535"/>
        <v>724/4</v>
      </c>
      <c r="R3621" s="80"/>
      <c r="S3621" s="3" t="s">
        <v>31</v>
      </c>
      <c r="T3621" s="60">
        <f ca="1"/>
        <v>-0.92552175574300732</v>
      </c>
      <c r="U3621" s="60">
        <f ca="1"/>
        <v>-0.13711123742482834</v>
      </c>
      <c r="V3621" s="60">
        <f ca="1"/>
        <v>1.4269929077524834</v>
      </c>
      <c r="W3621" s="60">
        <f ca="1"/>
        <v>0.41957782017565909</v>
      </c>
      <c r="X3621" s="60">
        <f ca="1"/>
        <v>2.2336166358685636</v>
      </c>
      <c r="Y3621" s="52">
        <f ca="1">$B$13 * EXP(($E$3 - $C$13^2/2) * Y$2 + $C$13*SQRT(Y$2)*T3621)</f>
        <v>76.135424756255631</v>
      </c>
      <c r="Z3621" s="52">
        <f ca="1">Y3621 * EXP(($E$3 - $C$13^2/2) * (Z$2-Y$2) + $C$13*SQRT(Z$2-Y$2)*U3621)</f>
        <v>73.433503911641751</v>
      </c>
      <c r="AA3621" s="52">
        <f ca="1">Z3621 * EXP(($E$3 - $C$13^2/2) * (AA$2-Z$2) + $C$13*SQRT(AA$2-Z$2)*V3621)</f>
        <v>113.2364556570337</v>
      </c>
      <c r="AB3621" s="52">
        <f ca="1">AA3621 * EXP(($E$3 - $C$13^2/2) * (AB$2-AA$2) + $C$13*SQRT(AB$2-AA$2)*W3621)</f>
        <v>129.06956291410216</v>
      </c>
      <c r="AC3621" s="52">
        <f ca="1">AB3621 * EXP(($E$3 - $C$13^2/2) * (AC$2-AB$2) + $C$13*SQRT(AC$2-AB$2)*X3621)</f>
        <v>253.51842356533828</v>
      </c>
      <c r="AD3621" s="47"/>
      <c r="AE3621" s="3" t="s">
        <v>46</v>
      </c>
      <c r="AF3621" s="52" t="b">
        <f t="shared" ref="AF3621" ca="1" si="4580">AF3619 &gt;= $B$4</f>
        <v>0</v>
      </c>
      <c r="AG3621" s="52" t="b">
        <f t="array" aca="1" ref="AG3621" ca="1">AND(AG3619 &gt;= $B$4, NOT(OR($AF3621:AF3621)))</f>
        <v>0</v>
      </c>
      <c r="AH3621" s="52" t="b">
        <f t="array" aca="1" ref="AH3621" ca="1">AND(AH3619 &gt;= $B$4, NOT(OR($AF3621:AG3621)))</f>
        <v>0</v>
      </c>
      <c r="AI3621" s="52" t="b">
        <f t="array" aca="1" ref="AI3621" ca="1">AND(AI3619 &gt;= $B$4, NOT(OR($AF3621:AH3621)))</f>
        <v>0</v>
      </c>
      <c r="AJ3621" s="52" t="b">
        <f t="array" aca="1" ref="AJ3621" ca="1">AND(AJ3619 &gt;= $B$4, NOT(OR($AF3621:AI3621)))</f>
        <v>1</v>
      </c>
      <c r="AK3621" s="73"/>
      <c r="AL3621" s="70"/>
    </row>
    <row r="3622" spans="6:38" ht="14.55" customHeight="1" x14ac:dyDescent="0.3">
      <c r="F3622" s="79"/>
      <c r="G3622" s="3">
        <v>3620</v>
      </c>
      <c r="H3622" s="61">
        <v>0.41002512405162872</v>
      </c>
      <c r="I3622" s="61">
        <v>0.5750689658200695</v>
      </c>
      <c r="J3622" s="61">
        <v>9.4439251079150022E-2</v>
      </c>
      <c r="K3622" s="62">
        <v>-0.12742034445054645</v>
      </c>
      <c r="L3622" s="60">
        <f t="array" ref="L3622:O3622">TRANSPOSE(MMULT(Option!$B$25:$E$28, TRANSPOSE(H3622:K3622)))</f>
        <v>0.41002512405162872</v>
      </c>
      <c r="M3622" s="60">
        <v>0.69106946275873971</v>
      </c>
      <c r="N3622" s="60">
        <v>0.39754539819000356</v>
      </c>
      <c r="O3622" s="60">
        <v>0.22391484379646764</v>
      </c>
      <c r="P3622" s="56" t="str">
        <f t="shared" si="4535"/>
        <v>724/5</v>
      </c>
      <c r="R3622" s="80"/>
      <c r="S3622" s="3" t="s">
        <v>30</v>
      </c>
      <c r="T3622" s="60">
        <f ca="1"/>
        <v>-0.19418197223593625</v>
      </c>
      <c r="U3622" s="60">
        <f ca="1"/>
        <v>1.2935195964443267</v>
      </c>
      <c r="V3622" s="60">
        <f ca="1"/>
        <v>1.3223061126059941</v>
      </c>
      <c r="W3622" s="60">
        <f ca="1"/>
        <v>0.65400941584669881</v>
      </c>
      <c r="X3622" s="60">
        <f ca="1"/>
        <v>0.67450360863053294</v>
      </c>
      <c r="Y3622" s="52">
        <f ca="1">$B$14 * EXP(($E$3 - $C$14^2/2) * Y$2 + $C$14*SQRT(Y$2)*T3622)</f>
        <v>94.813859356331207</v>
      </c>
      <c r="Z3622" s="52">
        <f ca="1">Y3622 * EXP(($E$3 - $C$14^2/2) * (Z$2-Y$2) + $C$14*SQRT(Z$2-Y$2)*U3622)</f>
        <v>140.46684373184243</v>
      </c>
      <c r="AA3622" s="52">
        <f ca="1">Z3622 * EXP(($E$3 - $C$14^2/2) * (AA$2-Z$2) + $C$14*SQRT(AA$2-Z$2)*V3622)</f>
        <v>209.90673374321085</v>
      </c>
      <c r="AB3622" s="52">
        <f ca="1">AA3622 * EXP(($E$3 - $C$14^2/2) * (AB$2-AA$2) + $C$14*SQRT(AB$2-AA$2)*W3622)</f>
        <v>256.68923009745595</v>
      </c>
      <c r="AC3622" s="52">
        <f ca="1">AB3622 * EXP(($E$3 - $C$14^2/2) * (AC$2-AB$2) + $C$14*SQRT(AC$2-AB$2)*X3622)</f>
        <v>315.83414379021707</v>
      </c>
      <c r="AD3622" s="47"/>
      <c r="AE3622" s="3" t="s">
        <v>68</v>
      </c>
      <c r="AF3622" s="52" t="b">
        <f ca="1">AND(AF3619&gt;$B$3, NOT(OR($AF3621:AF3621)))</f>
        <v>0</v>
      </c>
      <c r="AG3622" s="52" t="b">
        <f ca="1">AND(AG3619&gt;$B$3, NOT(OR($AF3621:AG3621)))</f>
        <v>0</v>
      </c>
      <c r="AH3622" s="52" t="b">
        <f ca="1">AND(AH3619&gt;$B$3, NOT(OR($AF3621:AH3621)))</f>
        <v>1</v>
      </c>
      <c r="AI3622" s="52" t="b">
        <f ca="1">AND(AI3619&gt;$B$3, NOT(OR($AF3621:AI3621)))</f>
        <v>1</v>
      </c>
      <c r="AJ3622" s="52" t="b">
        <f ca="1">AND(AJ3619&gt;$B$3, NOT(OR($AF3621:AJ3621)))</f>
        <v>0</v>
      </c>
      <c r="AK3622" s="74"/>
      <c r="AL3622" s="70"/>
    </row>
    <row r="3623" spans="6:38" ht="14.55" customHeight="1" x14ac:dyDescent="0.3">
      <c r="F3623" s="79"/>
      <c r="G3623" s="3">
        <v>3621</v>
      </c>
      <c r="H3623" s="61">
        <v>-0.39474301234568587</v>
      </c>
      <c r="I3623" s="61">
        <v>0.4881219795190736</v>
      </c>
      <c r="J3623" s="61">
        <v>-1.1403636565848656</v>
      </c>
      <c r="K3623" s="62">
        <v>0.44308943091641789</v>
      </c>
      <c r="L3623" s="60">
        <f t="array" ref="L3623:O3623">TRANSPOSE(MMULT(Option!$B$25:$E$28, TRANSPOSE(H3623:K3623)))</f>
        <v>-0.39474301234568587</v>
      </c>
      <c r="M3623" s="60">
        <v>0.28947397896529342</v>
      </c>
      <c r="N3623" s="60">
        <v>-1.0316697447642358</v>
      </c>
      <c r="O3623" s="60">
        <v>0.12678605774140006</v>
      </c>
      <c r="P3623" s="56" t="str">
        <f t="shared" si="4535"/>
        <v>725/1</v>
      </c>
      <c r="R3623" s="80">
        <v>906</v>
      </c>
      <c r="S3623" s="3" t="s">
        <v>28</v>
      </c>
      <c r="T3623" s="60">
        <f t="array" aca="1" ref="T3623:T3626" ca="1">TRANSPOSE(OFFSET($L$3, MATCH($R3623 &amp; "/" &amp; T$2, $P$3:$P$5002, 0) - 1, 0, 1, $E$1))</f>
        <v>-0.83113091840100661</v>
      </c>
      <c r="U3623" s="60">
        <f t="array" aca="1" ref="U3623:U3626" ca="1">TRANSPOSE(OFFSET($L$3, MATCH($R3623 &amp; "/" &amp; U$2, $P$3:$P$5002, 0) - 1, 0, 1, $E$1))</f>
        <v>1.0668111939085769</v>
      </c>
      <c r="V3623" s="60">
        <f t="array" aca="1" ref="V3623:V3626" ca="1">TRANSPOSE(OFFSET($L$3, MATCH($R3623 &amp; "/" &amp; V$2, $P$3:$P$5002, 0) - 1, 0, 1, $E$1))</f>
        <v>-1.176553518083884</v>
      </c>
      <c r="W3623" s="60">
        <f t="array" aca="1" ref="W3623:W3626" ca="1">TRANSPOSE(OFFSET($L$3, MATCH($R3623 &amp; "/" &amp; W$2, $P$3:$P$5002, 0) - 1, 0, 1, $E$1))</f>
        <v>1.5163386094713439E-2</v>
      </c>
      <c r="X3623" s="60">
        <f t="array" aca="1" ref="X3623:X3626" ca="1">TRANSPOSE(OFFSET($L$3, MATCH($R3623 &amp; "/" &amp; X$2, $P$3:$P$5002, 0) - 1, 0, 1, $E$1))</f>
        <v>1.5795798858659116</v>
      </c>
      <c r="Y3623" s="52">
        <f ca="1">$B$11 * EXP(($E$3 - $C$11^2/2) * Y$2 + $C$11*SQRT(Y$2)*T3623)</f>
        <v>78.322186117579832</v>
      </c>
      <c r="Z3623" s="52">
        <f ca="1">Y3623 * EXP(($E$3 - $C$11^2/2) * (Z$2-Y$2) + $C$11*SQRT(Z$2-Y$2)*U3623)</f>
        <v>108.40500598800057</v>
      </c>
      <c r="AA3623" s="52">
        <f ca="1">Z3623 * EXP(($E$3 - $C$11^2/2) * (AA$2-Z$2) + $C$11*SQRT(AA$2-Z$2)*V3623)</f>
        <v>76.547251223938716</v>
      </c>
      <c r="AB3623" s="52">
        <f ca="1">AA3623 * EXP(($E$3 - $C$11^2/2) * (AB$2-AA$2) + $C$11*SQRT(AB$2-AA$2)*W3623)</f>
        <v>77.281703203457369</v>
      </c>
      <c r="AC3623" s="52">
        <f ca="1">AB3623 * EXP(($E$3 - $C$11^2/2) * (AC$2-AB$2) + $C$11*SQRT(AC$2-AB$2)*X3623)</f>
        <v>124.75242768004811</v>
      </c>
      <c r="AD3623" s="47"/>
      <c r="AE3623" s="3" t="s">
        <v>69</v>
      </c>
      <c r="AF3623" s="20" cm="1">
        <f t="array" aca="1" ref="AF3623" ca="1">MIN(Y3623:Y3626 / $D$11:$D$14)</f>
        <v>0.78322186117579828</v>
      </c>
      <c r="AG3623" s="20" cm="1">
        <f t="array" aca="1" ref="AG3623" ca="1">MIN(Z3623:Z3626 / $D$11:$D$14)</f>
        <v>1.0840500598800056</v>
      </c>
      <c r="AH3623" s="20" cm="1">
        <f t="array" aca="1" ref="AH3623" ca="1">MIN(AA3623:AA3626 / $D$11:$D$14)</f>
        <v>0.63147067554176606</v>
      </c>
      <c r="AI3623" s="20" cm="1">
        <f t="array" aca="1" ref="AI3623" ca="1">MIN(AB3623:AB3626 / $D$11:$D$14)</f>
        <v>0.65561326204162951</v>
      </c>
      <c r="AJ3623" s="20" cm="1">
        <f t="array" aca="1" ref="AJ3623" ca="1">MIN(AC3623:AC3626 / $D$11:$D$14)</f>
        <v>1.0366110264769903</v>
      </c>
      <c r="AK3623" s="72">
        <f t="array" aca="1" ref="AK3623" ca="1">SUMPRODUCT(AF3624:AJ3624, EXP(-$E$3*$AF$2:$AJ$2))</f>
        <v>103134.65132375094</v>
      </c>
      <c r="AL3623" s="70">
        <f ca="1">MAX(AC3624 - $D$11, 0) * EXP(-$E$2*$E$3)</f>
        <v>52.188238879533586</v>
      </c>
    </row>
    <row r="3624" spans="6:38" ht="14.55" customHeight="1" x14ac:dyDescent="0.3">
      <c r="F3624" s="79"/>
      <c r="G3624" s="3">
        <v>3622</v>
      </c>
      <c r="H3624" s="61">
        <v>-1.586398523471688</v>
      </c>
      <c r="I3624" s="61">
        <v>0.98788624031634342</v>
      </c>
      <c r="J3624" s="61">
        <v>-0.82561534949241788</v>
      </c>
      <c r="K3624" s="62">
        <v>1.7317989690339539</v>
      </c>
      <c r="L3624" s="60">
        <f t="array" ref="L3624:O3624">TRANSPOSE(MMULT(Option!$B$25:$E$28, TRANSPOSE(H3624:K3624)))</f>
        <v>-1.586398523471688</v>
      </c>
      <c r="M3624" s="60">
        <v>0.27085328546232057</v>
      </c>
      <c r="N3624" s="60">
        <v>-1.1010163398200479</v>
      </c>
      <c r="O3624" s="60">
        <v>0.94601035182014936</v>
      </c>
      <c r="P3624" s="56" t="str">
        <f t="shared" si="4535"/>
        <v>725/2</v>
      </c>
      <c r="R3624" s="80"/>
      <c r="S3624" s="3" t="s">
        <v>29</v>
      </c>
      <c r="T3624" s="60">
        <f ca="1"/>
        <v>-0.12007308965036875</v>
      </c>
      <c r="U3624" s="60">
        <f ca="1"/>
        <v>1.4538945642781451</v>
      </c>
      <c r="V3624" s="60">
        <f ca="1"/>
        <v>-0.69004306355173872</v>
      </c>
      <c r="W3624" s="60">
        <f ca="1"/>
        <v>-4.6275216806217351E-3</v>
      </c>
      <c r="X3624" s="60">
        <f ca="1"/>
        <v>0.98714792144609897</v>
      </c>
      <c r="Y3624" s="52">
        <f ca="1">$B$12 * EXP(($E$3 - $C$12^2/2) * Y$2 + $C$12*SQRT(Y$2)*T3624)</f>
        <v>96.945431571987768</v>
      </c>
      <c r="Z3624" s="52">
        <f ca="1">Y3624 * EXP(($E$3 - $C$12^2/2) * (Z$2-Y$2) + $C$12*SQRT(Z$2-Y$2)*U3624)</f>
        <v>150.70384632660117</v>
      </c>
      <c r="AA3624" s="52">
        <f ca="1">Z3624 * EXP(($E$3 - $C$12^2/2) * (AA$2-Z$2) + $C$12*SQRT(AA$2-Z$2)*V3624)</f>
        <v>123.13775761981718</v>
      </c>
      <c r="AB3624" s="52">
        <f ca="1">AA3624 * EXP(($E$3 - $C$12^2/2) * (AB$2-AA$2) + $C$12*SQRT(AB$2-AA$2)*W3624)</f>
        <v>123.58330372978781</v>
      </c>
      <c r="AC3624" s="52">
        <f ca="1">AB3624 * EXP(($E$3 - $C$12^2/2) * (AC$2-AB$2) + $C$12*SQRT(AC$2-AB$2)*X3624)</f>
        <v>167.0110251734925</v>
      </c>
      <c r="AD3624" s="47"/>
      <c r="AE3624" s="3" t="s">
        <v>47</v>
      </c>
      <c r="AF3624" s="64">
        <f t="shared" ref="AF3624" ca="1" si="4581">($B$5*AF3626 + (1 + $B$6)*AF3625)*$B$2</f>
        <v>0</v>
      </c>
      <c r="AG3624" s="64">
        <f t="shared" ref="AG3624" ca="1" si="4582">($B$5*AG3626 + (1 + $B$6)*AG3625)*$B$2</f>
        <v>15000</v>
      </c>
      <c r="AH3624" s="64">
        <f t="shared" ref="AH3624" ca="1" si="4583">($B$5*AH3626 + (1 + $B$6)*AH3625)*$B$2</f>
        <v>0</v>
      </c>
      <c r="AI3624" s="64">
        <f t="shared" ref="AI3624" ca="1" si="4584">($B$5*AI3626 + (1 + $B$6)*AI3625)*$B$2</f>
        <v>0</v>
      </c>
      <c r="AJ3624" s="64" cm="1">
        <f t="array" aca="1" ref="AJ3624" ca="1">($B$5*AJ3626 + (1 + $B$6)*AJ3625 + AND(NOT(AF3625:AJ3625)))*$B$2</f>
        <v>114999.99999999999</v>
      </c>
      <c r="AK3624" s="73"/>
      <c r="AL3624" s="70"/>
    </row>
    <row r="3625" spans="6:38" ht="14.55" customHeight="1" x14ac:dyDescent="0.3">
      <c r="F3625" s="79"/>
      <c r="G3625" s="3">
        <v>3623</v>
      </c>
      <c r="H3625" s="61">
        <v>-0.5624654045215377</v>
      </c>
      <c r="I3625" s="61">
        <v>1.4395995409507409</v>
      </c>
      <c r="J3625" s="61">
        <v>-1.079857707253868</v>
      </c>
      <c r="K3625" s="62">
        <v>1.2875419072248695</v>
      </c>
      <c r="L3625" s="60">
        <f t="array" ref="L3625:O3625">TRANSPOSE(MMULT(Option!$B$25:$E$28, TRANSPOSE(H3625:K3625)))</f>
        <v>-0.5624654045215377</v>
      </c>
      <c r="M3625" s="60">
        <v>1.0944286115574748</v>
      </c>
      <c r="N3625" s="60">
        <v>-0.7964604060302235</v>
      </c>
      <c r="O3625" s="60">
        <v>1.0438078615400381</v>
      </c>
      <c r="P3625" s="56" t="str">
        <f t="shared" si="4535"/>
        <v>725/3</v>
      </c>
      <c r="R3625" s="80"/>
      <c r="S3625" s="3" t="s">
        <v>31</v>
      </c>
      <c r="T3625" s="60">
        <f ca="1"/>
        <v>-0.76419912093356934</v>
      </c>
      <c r="U3625" s="60">
        <f ca="1"/>
        <v>1.5333075988720652</v>
      </c>
      <c r="V3625" s="60">
        <f ca="1"/>
        <v>0.17851128805388794</v>
      </c>
      <c r="W3625" s="60">
        <f ca="1"/>
        <v>0.84774075872258947</v>
      </c>
      <c r="X3625" s="60">
        <f ca="1"/>
        <v>0.38304946735262946</v>
      </c>
      <c r="Y3625" s="52">
        <f ca="1">$B$13 * EXP(($E$3 - $C$13^2/2) * Y$2 + $C$13*SQRT(Y$2)*T3625)</f>
        <v>79.910755018949814</v>
      </c>
      <c r="Z3625" s="52">
        <f ca="1">Y3625 * EXP(($E$3 - $C$13^2/2) * (Z$2-Y$2) + $C$13*SQRT(Z$2-Y$2)*U3625)</f>
        <v>127.21807366448111</v>
      </c>
      <c r="AA3625" s="52">
        <f ca="1">Z3625 * EXP(($E$3 - $C$13^2/2) * (AA$2-Z$2) + $C$13*SQRT(AA$2-Z$2)*V3625)</f>
        <v>134.88952576862962</v>
      </c>
      <c r="AB3625" s="52">
        <f ca="1">AA3625 * EXP(($E$3 - $C$13^2/2) * (AB$2-AA$2) + $C$13*SQRT(AB$2-AA$2)*W3625)</f>
        <v>174.82375346944102</v>
      </c>
      <c r="AC3625" s="52">
        <f ca="1">AB3625 * EXP(($E$3 - $C$13^2/2) * (AC$2-AB$2) + $C$13*SQRT(AC$2-AB$2)*X3625)</f>
        <v>197.09644621057387</v>
      </c>
      <c r="AD3625" s="47"/>
      <c r="AE3625" s="3" t="s">
        <v>46</v>
      </c>
      <c r="AF3625" s="52" t="b">
        <f t="shared" ref="AF3625" ca="1" si="4585">AF3623 &gt;= $B$4</f>
        <v>0</v>
      </c>
      <c r="AG3625" s="52" t="b">
        <f t="array" aca="1" ref="AG3625" ca="1">AND(AG3623 &gt;= $B$4, NOT(OR($AF3625:AF3625)))</f>
        <v>0</v>
      </c>
      <c r="AH3625" s="52" t="b">
        <f t="array" aca="1" ref="AH3625" ca="1">AND(AH3623 &gt;= $B$4, NOT(OR($AF3625:AG3625)))</f>
        <v>0</v>
      </c>
      <c r="AI3625" s="52" t="b">
        <f t="array" aca="1" ref="AI3625" ca="1">AND(AI3623 &gt;= $B$4, NOT(OR($AF3625:AH3625)))</f>
        <v>0</v>
      </c>
      <c r="AJ3625" s="52" t="b">
        <f t="array" aca="1" ref="AJ3625" ca="1">AND(AJ3623 &gt;= $B$4, NOT(OR($AF3625:AI3625)))</f>
        <v>0</v>
      </c>
      <c r="AK3625" s="73"/>
      <c r="AL3625" s="70"/>
    </row>
    <row r="3626" spans="6:38" ht="14.55" customHeight="1" x14ac:dyDescent="0.3">
      <c r="F3626" s="79"/>
      <c r="G3626" s="3">
        <v>3624</v>
      </c>
      <c r="H3626" s="61">
        <v>-0.11943153286938453</v>
      </c>
      <c r="I3626" s="61">
        <v>-2.0135217401337222</v>
      </c>
      <c r="J3626" s="61">
        <v>-0.2414422244422621</v>
      </c>
      <c r="K3626" s="62">
        <v>0.66088194354702312</v>
      </c>
      <c r="L3626" s="60">
        <f t="array" ref="L3626:O3626">TRANSPOSE(MMULT(Option!$B$25:$E$28, TRANSPOSE(H3626:K3626)))</f>
        <v>-0.11943153286938453</v>
      </c>
      <c r="M3626" s="60">
        <v>-1.8931957706681506</v>
      </c>
      <c r="N3626" s="60">
        <v>-0.78709750844074944</v>
      </c>
      <c r="O3626" s="60">
        <v>-5.6215584535057705E-2</v>
      </c>
      <c r="P3626" s="56" t="str">
        <f t="shared" si="4535"/>
        <v>725/4</v>
      </c>
      <c r="R3626" s="80"/>
      <c r="S3626" s="3" t="s">
        <v>30</v>
      </c>
      <c r="T3626" s="60">
        <f ca="1"/>
        <v>0.18991648059049665</v>
      </c>
      <c r="U3626" s="60">
        <f ca="1"/>
        <v>0.40599887649602928</v>
      </c>
      <c r="V3626" s="60">
        <f ca="1"/>
        <v>-2.178261271974903</v>
      </c>
      <c r="W3626" s="60">
        <f ca="1"/>
        <v>0.10839857003665333</v>
      </c>
      <c r="X3626" s="60">
        <f ca="1"/>
        <v>1.5104698910981824</v>
      </c>
      <c r="Y3626" s="52">
        <f ca="1">$B$14 * EXP(($E$3 - $C$14^2/2) * Y$2 + $C$14*SQRT(Y$2)*T3626)</f>
        <v>106.3935686609976</v>
      </c>
      <c r="Z3626" s="52">
        <f ca="1">Y3626 * EXP(($E$3 - $C$14^2/2) * (Z$2-Y$2) + $C$14*SQRT(Z$2-Y$2)*U3626)</f>
        <v>120.77686993437723</v>
      </c>
      <c r="AA3626" s="52">
        <f ca="1">Z3626 * EXP(($E$3 - $C$14^2/2) * (AA$2-Z$2) + $C$14*SQRT(AA$2-Z$2)*V3626)</f>
        <v>63.147067554176608</v>
      </c>
      <c r="AB3626" s="52">
        <f ca="1">AA3626 * EXP(($E$3 - $C$14^2/2) * (AB$2-AA$2) + $C$14*SQRT(AB$2-AA$2)*W3626)</f>
        <v>65.561326204162953</v>
      </c>
      <c r="AC3626" s="52">
        <f ca="1">AB3626 * EXP(($E$3 - $C$14^2/2) * (AC$2-AB$2) + $C$14*SQRT(AC$2-AB$2)*X3626)</f>
        <v>103.66110264769904</v>
      </c>
      <c r="AD3626" s="47"/>
      <c r="AE3626" s="3" t="s">
        <v>68</v>
      </c>
      <c r="AF3626" s="52" t="b">
        <f ca="1">AND(AF3623&gt;$B$3, NOT(OR($AF3625:AF3625)))</f>
        <v>0</v>
      </c>
      <c r="AG3626" s="52" t="b">
        <f ca="1">AND(AG3623&gt;$B$3, NOT(OR($AF3625:AG3625)))</f>
        <v>1</v>
      </c>
      <c r="AH3626" s="52" t="b">
        <f ca="1">AND(AH3623&gt;$B$3, NOT(OR($AF3625:AH3625)))</f>
        <v>0</v>
      </c>
      <c r="AI3626" s="52" t="b">
        <f ca="1">AND(AI3623&gt;$B$3, NOT(OR($AF3625:AI3625)))</f>
        <v>0</v>
      </c>
      <c r="AJ3626" s="52" t="b">
        <f ca="1">AND(AJ3623&gt;$B$3, NOT(OR($AF3625:AJ3625)))</f>
        <v>1</v>
      </c>
      <c r="AK3626" s="74"/>
      <c r="AL3626" s="70"/>
    </row>
    <row r="3627" spans="6:38" ht="14.55" customHeight="1" x14ac:dyDescent="0.3">
      <c r="F3627" s="79"/>
      <c r="G3627" s="3">
        <v>3625</v>
      </c>
      <c r="H3627" s="61">
        <v>0.15132457230390375</v>
      </c>
      <c r="I3627" s="61">
        <v>6.3998719611360333E-2</v>
      </c>
      <c r="J3627" s="61">
        <v>-1.2563471411237161</v>
      </c>
      <c r="K3627" s="62">
        <v>-1.3951942923111262</v>
      </c>
      <c r="L3627" s="60">
        <f t="array" ref="L3627:O3627">TRANSPOSE(MMULT(Option!$B$25:$E$28, TRANSPOSE(H3627:K3627)))</f>
        <v>0.15132457230390375</v>
      </c>
      <c r="M3627" s="60">
        <v>0.11918562432142421</v>
      </c>
      <c r="N3627" s="60">
        <v>-1.0261737123969474</v>
      </c>
      <c r="O3627" s="60">
        <v>-1.3626982375378609</v>
      </c>
      <c r="P3627" s="56" t="str">
        <f t="shared" si="4535"/>
        <v>725/5</v>
      </c>
      <c r="R3627" s="80">
        <v>907</v>
      </c>
      <c r="S3627" s="3" t="s">
        <v>28</v>
      </c>
      <c r="T3627" s="60">
        <f t="array" aca="1" ref="T3627:T3630" ca="1">TRANSPOSE(OFFSET($L$3, MATCH($R3627 &amp; "/" &amp; T$2, $P$3:$P$5002, 0) - 1, 0, 1, $E$1))</f>
        <v>0.37492745666125171</v>
      </c>
      <c r="U3627" s="60">
        <f t="array" aca="1" ref="U3627:U3630" ca="1">TRANSPOSE(OFFSET($L$3, MATCH($R3627 &amp; "/" &amp; U$2, $P$3:$P$5002, 0) - 1, 0, 1, $E$1))</f>
        <v>-1.229218878949546</v>
      </c>
      <c r="V3627" s="60">
        <f t="array" aca="1" ref="V3627:V3630" ca="1">TRANSPOSE(OFFSET($L$3, MATCH($R3627 &amp; "/" &amp; V$2, $P$3:$P$5002, 0) - 1, 0, 1, $E$1))</f>
        <v>1.5163638287214145</v>
      </c>
      <c r="W3627" s="60">
        <f t="array" aca="1" ref="W3627:W3630" ca="1">TRANSPOSE(OFFSET($L$3, MATCH($R3627 &amp; "/" &amp; W$2, $P$3:$P$5002, 0) - 1, 0, 1, $E$1))</f>
        <v>-0.60887616527261235</v>
      </c>
      <c r="X3627" s="60">
        <f t="array" aca="1" ref="X3627:X3630" ca="1">TRANSPOSE(OFFSET($L$3, MATCH($R3627 &amp; "/" &amp; X$2, $P$3:$P$5002, 0) - 1, 0, 1, $E$1))</f>
        <v>-1.5354752371408924</v>
      </c>
      <c r="Y3627" s="52">
        <f ca="1">$B$11 * EXP(($E$3 - $C$11^2/2) * Y$2 + $C$11*SQRT(Y$2)*T3627)</f>
        <v>112.46571537619319</v>
      </c>
      <c r="Z3627" s="52">
        <f ca="1">Y3627 * EXP(($E$3 - $C$11^2/2) * (Z$2-Y$2) + $C$11*SQRT(Z$2-Y$2)*U3627)</f>
        <v>78.169751190708155</v>
      </c>
      <c r="AA3627" s="52">
        <f ca="1">Z3627 * EXP(($E$3 - $C$11^2/2) * (AA$2-Z$2) + $C$11*SQRT(AA$2-Z$2)*V3627)</f>
        <v>123.81541996148061</v>
      </c>
      <c r="AB3627" s="52">
        <f ca="1">AA3627 * EXP(($E$3 - $C$11^2/2) * (AB$2-AA$2) + $C$11*SQRT(AB$2-AA$2)*W3627)</f>
        <v>103.66132121469147</v>
      </c>
      <c r="AC3627" s="52">
        <f ca="1">AB3627 * EXP(($E$3 - $C$11^2/2) * (AC$2-AB$2) + $C$11*SQRT(AC$2-AB$2)*X3627)</f>
        <v>65.725467738755441</v>
      </c>
      <c r="AD3627" s="47"/>
      <c r="AE3627" s="3" t="s">
        <v>69</v>
      </c>
      <c r="AF3627" s="20" cm="1">
        <f t="array" aca="1" ref="AF3627" ca="1">MIN(Y3627:Y3630 / $D$11:$D$14)</f>
        <v>1.098121057430691</v>
      </c>
      <c r="AG3627" s="20" cm="1">
        <f t="array" aca="1" ref="AG3627" ca="1">MIN(Z3627:Z3630 / $D$11:$D$14)</f>
        <v>0.78169751190708159</v>
      </c>
      <c r="AH3627" s="20" cm="1">
        <f t="array" aca="1" ref="AH3627" ca="1">MIN(AA3627:AA3630 / $D$11:$D$14)</f>
        <v>1.226986590323744</v>
      </c>
      <c r="AI3627" s="20" cm="1">
        <f t="array" aca="1" ref="AI3627" ca="1">MIN(AB3627:AB3630 / $D$11:$D$14)</f>
        <v>0.85233105204209414</v>
      </c>
      <c r="AJ3627" s="20" cm="1">
        <f t="array" aca="1" ref="AJ3627" ca="1">MIN(AC3627:AC3630 / $D$11:$D$14)</f>
        <v>0.65725467738755439</v>
      </c>
      <c r="AK3627" s="72">
        <f t="array" aca="1" ref="AK3627" ca="1">SUMPRODUCT(AF3628:AJ3628, EXP(-$E$3*$AF$2:$AJ$2))</f>
        <v>117340.10061719679</v>
      </c>
      <c r="AL3627" s="70">
        <f ca="1">MAX(AC3628 - $D$11, 0) * EXP(-$E$2*$E$3)</f>
        <v>1.5055710670840601</v>
      </c>
    </row>
    <row r="3628" spans="6:38" ht="14.55" customHeight="1" x14ac:dyDescent="0.3">
      <c r="F3628" s="79"/>
      <c r="G3628" s="3">
        <v>3626</v>
      </c>
      <c r="H3628" s="61">
        <v>-1.5989585985718873</v>
      </c>
      <c r="I3628" s="61">
        <v>0.83170222676632233</v>
      </c>
      <c r="J3628" s="61">
        <v>-0.85862981451998621</v>
      </c>
      <c r="K3628" s="62">
        <v>2.4917811560483885</v>
      </c>
      <c r="L3628" s="60">
        <f t="array" ref="L3628:O3628">TRANSPOSE(MMULT(Option!$B$25:$E$28, TRANSPOSE(H3628:K3628)))</f>
        <v>-1.5989585985718873</v>
      </c>
      <c r="M3628" s="60">
        <v>0.1226842425352449</v>
      </c>
      <c r="N3628" s="60">
        <v>-1.1759358819165824</v>
      </c>
      <c r="O3628" s="60">
        <v>1.54445384609328</v>
      </c>
      <c r="P3628" s="56" t="str">
        <f t="shared" si="4535"/>
        <v>726/1</v>
      </c>
      <c r="R3628" s="80"/>
      <c r="S3628" s="3" t="s">
        <v>29</v>
      </c>
      <c r="T3628" s="60">
        <f ca="1"/>
        <v>1.7404149356526482</v>
      </c>
      <c r="U3628" s="60">
        <f ca="1"/>
        <v>-0.65989821939864368</v>
      </c>
      <c r="V3628" s="60">
        <f ca="1"/>
        <v>-0.14704948569934539</v>
      </c>
      <c r="W3628" s="60">
        <f ca="1"/>
        <v>-1.5327347935125433</v>
      </c>
      <c r="X3628" s="60">
        <f ca="1"/>
        <v>0.57975898819108718</v>
      </c>
      <c r="Y3628" s="52">
        <f ca="1">$B$12 * EXP(($E$3 - $C$12^2/2) * Y$2 + $C$12*SQRT(Y$2)*T3628)</f>
        <v>169.4054013146374</v>
      </c>
      <c r="Z3628" s="52">
        <f ca="1">Y3628 * EXP(($E$3 - $C$12^2/2) * (Z$2-Y$2) + $C$12*SQRT(Z$2-Y$2)*U3628)</f>
        <v>139.67596453170782</v>
      </c>
      <c r="AA3628" s="52">
        <f ca="1">Z3628 * EXP(($E$3 - $C$12^2/2) * (AA$2-Z$2) + $C$12*SQRT(AA$2-Z$2)*V3628)</f>
        <v>134.31803120360951</v>
      </c>
      <c r="AB3628" s="52">
        <f ca="1">AA3628 * EXP(($E$3 - $C$12^2/2) * (AB$2-AA$2) + $C$12*SQRT(AB$2-AA$2)*W3628)</f>
        <v>85.233105204209409</v>
      </c>
      <c r="AC3628" s="52">
        <f ca="1">AB3628 * EXP(($E$3 - $C$12^2/2) * (AC$2-AB$2) + $C$12*SQRT(AC$2-AB$2)*X3628)</f>
        <v>101.93319151676562</v>
      </c>
      <c r="AD3628" s="47"/>
      <c r="AE3628" s="3" t="s">
        <v>47</v>
      </c>
      <c r="AF3628" s="64">
        <f t="shared" ref="AF3628" ca="1" si="4586">($B$5*AF3630 + (1 + $B$6)*AF3629)*$B$2</f>
        <v>15000</v>
      </c>
      <c r="AG3628" s="64">
        <f t="shared" ref="AG3628" ca="1" si="4587">($B$5*AG3630 + (1 + $B$6)*AG3629)*$B$2</f>
        <v>0</v>
      </c>
      <c r="AH3628" s="64">
        <f t="shared" ref="AH3628" ca="1" si="4588">($B$5*AH3630 + (1 + $B$6)*AH3629)*$B$2</f>
        <v>15000</v>
      </c>
      <c r="AI3628" s="64">
        <f t="shared" ref="AI3628" ca="1" si="4589">($B$5*AI3630 + (1 + $B$6)*AI3629)*$B$2</f>
        <v>15000</v>
      </c>
      <c r="AJ3628" s="64" cm="1">
        <f t="array" aca="1" ref="AJ3628" ca="1">($B$5*AJ3630 + (1 + $B$6)*AJ3629 + AND(NOT(AF3629:AJ3629)))*$B$2</f>
        <v>100000</v>
      </c>
      <c r="AK3628" s="73"/>
      <c r="AL3628" s="70"/>
    </row>
    <row r="3629" spans="6:38" ht="14.55" customHeight="1" x14ac:dyDescent="0.3">
      <c r="F3629" s="79"/>
      <c r="G3629" s="3">
        <v>3627</v>
      </c>
      <c r="H3629" s="61">
        <v>-0.74758346028403655</v>
      </c>
      <c r="I3629" s="61">
        <v>0.49040996321385882</v>
      </c>
      <c r="J3629" s="61">
        <v>-0.78134585297609616</v>
      </c>
      <c r="K3629" s="62">
        <v>-0.6225199680657536</v>
      </c>
      <c r="L3629" s="60">
        <f t="array" ref="L3629:O3629">TRANSPOSE(MMULT(Option!$B$25:$E$28, TRANSPOSE(H3629:K3629)))</f>
        <v>-0.74758346028403655</v>
      </c>
      <c r="M3629" s="60">
        <v>0.15043477148398876</v>
      </c>
      <c r="N3629" s="60">
        <v>-0.85687783851139354</v>
      </c>
      <c r="O3629" s="60">
        <v>-0.85621125771372864</v>
      </c>
      <c r="P3629" s="56" t="str">
        <f t="shared" si="4535"/>
        <v>726/2</v>
      </c>
      <c r="R3629" s="80"/>
      <c r="S3629" s="3" t="s">
        <v>31</v>
      </c>
      <c r="T3629" s="60">
        <f ca="1"/>
        <v>0.29533529893025845</v>
      </c>
      <c r="U3629" s="60">
        <f ca="1"/>
        <v>0.52149934334721548</v>
      </c>
      <c r="V3629" s="60">
        <f ca="1"/>
        <v>-0.18496385281897465</v>
      </c>
      <c r="W3629" s="60">
        <f ca="1"/>
        <v>-0.35995753559712679</v>
      </c>
      <c r="X3629" s="60">
        <f ca="1"/>
        <v>0.14428248647762626</v>
      </c>
      <c r="Y3629" s="52">
        <f ca="1">$B$13 * EXP(($E$3 - $C$13^2/2) * Y$2 + $C$13*SQRT(Y$2)*T3629)</f>
        <v>109.8121057430691</v>
      </c>
      <c r="Z3629" s="52">
        <f ca="1">Y3629 * EXP(($E$3 - $C$13^2/2) * (Z$2-Y$2) + $C$13*SQRT(Z$2-Y$2)*U3629)</f>
        <v>129.05266523351278</v>
      </c>
      <c r="AA3629" s="52">
        <f ca="1">Z3629 * EXP(($E$3 - $C$13^2/2) * (AA$2-Z$2) + $C$13*SQRT(AA$2-Z$2)*V3629)</f>
        <v>122.69865903237439</v>
      </c>
      <c r="AB3629" s="52">
        <f ca="1">AA3629 * EXP(($E$3 - $C$13^2/2) * (AB$2-AA$2) + $C$13*SQRT(AB$2-AA$2)*W3629)</f>
        <v>110.69118004459361</v>
      </c>
      <c r="AC3629" s="52">
        <f ca="1">AB3629 * EXP(($E$3 - $C$13^2/2) * (AC$2-AB$2) + $C$13*SQRT(AC$2-AB$2)*X3629)</f>
        <v>116.1670112822534</v>
      </c>
      <c r="AD3629" s="47"/>
      <c r="AE3629" s="3" t="s">
        <v>46</v>
      </c>
      <c r="AF3629" s="52" t="b">
        <f t="shared" ref="AF3629" ca="1" si="4590">AF3627 &gt;= $B$4</f>
        <v>0</v>
      </c>
      <c r="AG3629" s="52" t="b">
        <f t="array" aca="1" ref="AG3629" ca="1">AND(AG3627 &gt;= $B$4, NOT(OR($AF3629:AF3629)))</f>
        <v>0</v>
      </c>
      <c r="AH3629" s="52" t="b">
        <f t="array" aca="1" ref="AH3629" ca="1">AND(AH3627 &gt;= $B$4, NOT(OR($AF3629:AG3629)))</f>
        <v>0</v>
      </c>
      <c r="AI3629" s="52" t="b">
        <f t="array" aca="1" ref="AI3629" ca="1">AND(AI3627 &gt;= $B$4, NOT(OR($AF3629:AH3629)))</f>
        <v>0</v>
      </c>
      <c r="AJ3629" s="52" t="b">
        <f t="array" aca="1" ref="AJ3629" ca="1">AND(AJ3627 &gt;= $B$4, NOT(OR($AF3629:AI3629)))</f>
        <v>0</v>
      </c>
      <c r="AK3629" s="73"/>
      <c r="AL3629" s="70"/>
    </row>
    <row r="3630" spans="6:38" ht="14.55" customHeight="1" x14ac:dyDescent="0.3">
      <c r="F3630" s="79"/>
      <c r="G3630" s="3">
        <v>3628</v>
      </c>
      <c r="H3630" s="61">
        <v>0.53376842189520013</v>
      </c>
      <c r="I3630" s="61">
        <v>9.5855538940096394E-2</v>
      </c>
      <c r="J3630" s="61">
        <v>0.25351689160934104</v>
      </c>
      <c r="K3630" s="62">
        <v>0.726879005537306</v>
      </c>
      <c r="L3630" s="60">
        <f t="array" ref="L3630:O3630">TRANSPOSE(MMULT(Option!$B$25:$E$28, TRANSPOSE(H3630:K3630)))</f>
        <v>0.53376842189520013</v>
      </c>
      <c r="M3630" s="60">
        <v>0.30136042135283581</v>
      </c>
      <c r="N3630" s="60">
        <v>0.46127467864172744</v>
      </c>
      <c r="O3630" s="60">
        <v>0.91055166370942597</v>
      </c>
      <c r="P3630" s="56" t="str">
        <f t="shared" si="4535"/>
        <v>726/3</v>
      </c>
      <c r="R3630" s="80"/>
      <c r="S3630" s="3" t="s">
        <v>30</v>
      </c>
      <c r="T3630" s="60">
        <f ca="1"/>
        <v>1.0948399841963088</v>
      </c>
      <c r="U3630" s="60">
        <f ca="1"/>
        <v>0.21380774110302503</v>
      </c>
      <c r="V3630" s="60">
        <f ca="1"/>
        <v>0.68064795512615106</v>
      </c>
      <c r="W3630" s="60">
        <f ca="1"/>
        <v>-0.79753299166547409</v>
      </c>
      <c r="X3630" s="60">
        <f ca="1"/>
        <v>1.5431105503133182</v>
      </c>
      <c r="Y3630" s="52">
        <f ca="1">$B$14 * EXP(($E$3 - $C$14^2/2) * Y$2 + $C$14*SQRT(Y$2)*T3630)</f>
        <v>139.57780409697403</v>
      </c>
      <c r="Z3630" s="52">
        <f ca="1">Y3630 * EXP(($E$3 - $C$14^2/2) * (Z$2-Y$2) + $C$14*SQRT(Z$2-Y$2)*U3630)</f>
        <v>149.56999893904859</v>
      </c>
      <c r="AA3630" s="52">
        <f ca="1">Z3630 * EXP(($E$3 - $C$14^2/2) * (AA$2-Z$2) + $C$14*SQRT(AA$2-Z$2)*V3630)</f>
        <v>184.37263319730852</v>
      </c>
      <c r="AB3630" s="52">
        <f ca="1">AA3630 * EXP(($E$3 - $C$14^2/2) * (AB$2-AA$2) + $C$14*SQRT(AB$2-AA$2)*W3630)</f>
        <v>145.86754627105441</v>
      </c>
      <c r="AC3630" s="52">
        <f ca="1">AB3630 * EXP(($E$3 - $C$14^2/2) * (AC$2-AB$2) + $C$14*SQRT(AC$2-AB$2)*X3630)</f>
        <v>232.90535229443</v>
      </c>
      <c r="AD3630" s="47"/>
      <c r="AE3630" s="3" t="s">
        <v>68</v>
      </c>
      <c r="AF3630" s="52" t="b">
        <f ca="1">AND(AF3627&gt;$B$3, NOT(OR($AF3629:AF3629)))</f>
        <v>1</v>
      </c>
      <c r="AG3630" s="52" t="b">
        <f ca="1">AND(AG3627&gt;$B$3, NOT(OR($AF3629:AG3629)))</f>
        <v>0</v>
      </c>
      <c r="AH3630" s="52" t="b">
        <f ca="1">AND(AH3627&gt;$B$3, NOT(OR($AF3629:AH3629)))</f>
        <v>1</v>
      </c>
      <c r="AI3630" s="52" t="b">
        <f ca="1">AND(AI3627&gt;$B$3, NOT(OR($AF3629:AI3629)))</f>
        <v>1</v>
      </c>
      <c r="AJ3630" s="52" t="b">
        <f ca="1">AND(AJ3627&gt;$B$3, NOT(OR($AF3629:AJ3629)))</f>
        <v>0</v>
      </c>
      <c r="AK3630" s="74"/>
      <c r="AL3630" s="70"/>
    </row>
    <row r="3631" spans="6:38" ht="14.55" customHeight="1" x14ac:dyDescent="0.3">
      <c r="F3631" s="79"/>
      <c r="G3631" s="3">
        <v>3629</v>
      </c>
      <c r="H3631" s="61">
        <v>-5.2808844079011923E-2</v>
      </c>
      <c r="I3631" s="61">
        <v>-2.1840981980758278</v>
      </c>
      <c r="J3631" s="61">
        <v>1.0119664695619235</v>
      </c>
      <c r="K3631" s="62">
        <v>-3.4180020982980459E-2</v>
      </c>
      <c r="L3631" s="60">
        <f t="array" ref="L3631:O3631">TRANSPOSE(MMULT(Option!$B$25:$E$28, TRANSPOSE(H3631:K3631)))</f>
        <v>-5.2808844079011923E-2</v>
      </c>
      <c r="M3631" s="60">
        <v>-2.0228826012114318</v>
      </c>
      <c r="N3631" s="60">
        <v>0.29576563766584307</v>
      </c>
      <c r="O3631" s="60">
        <v>-0.42480908963235825</v>
      </c>
      <c r="P3631" s="56" t="str">
        <f t="shared" si="4535"/>
        <v>726/4</v>
      </c>
      <c r="R3631" s="80">
        <v>908</v>
      </c>
      <c r="S3631" s="3" t="s">
        <v>28</v>
      </c>
      <c r="T3631" s="60">
        <f t="array" aca="1" ref="T3631:T3634" ca="1">TRANSPOSE(OFFSET($L$3, MATCH($R3631 &amp; "/" &amp; T$2, $P$3:$P$5002, 0) - 1, 0, 1, $E$1))</f>
        <v>-1.393818432853881</v>
      </c>
      <c r="U3631" s="60">
        <f t="array" aca="1" ref="U3631:U3634" ca="1">TRANSPOSE(OFFSET($L$3, MATCH($R3631 &amp; "/" &amp; U$2, $P$3:$P$5002, 0) - 1, 0, 1, $E$1))</f>
        <v>-0.22920787354693539</v>
      </c>
      <c r="V3631" s="60">
        <f t="array" aca="1" ref="V3631:V3634" ca="1">TRANSPOSE(OFFSET($L$3, MATCH($R3631 &amp; "/" &amp; V$2, $P$3:$P$5002, 0) - 1, 0, 1, $E$1))</f>
        <v>-2.3978725911392664</v>
      </c>
      <c r="W3631" s="60">
        <f t="array" aca="1" ref="W3631:W3634" ca="1">TRANSPOSE(OFFSET($L$3, MATCH($R3631 &amp; "/" &amp; W$2, $P$3:$P$5002, 0) - 1, 0, 1, $E$1))</f>
        <v>-1.7990818638720489</v>
      </c>
      <c r="X3631" s="60">
        <f t="array" aca="1" ref="X3631:X3634" ca="1">TRANSPOSE(OFFSET($L$3, MATCH($R3631 &amp; "/" &amp; X$2, $P$3:$P$5002, 0) - 1, 0, 1, $E$1))</f>
        <v>-0.17466564406367246</v>
      </c>
      <c r="Y3631" s="52">
        <f ca="1">$B$11 * EXP(($E$3 - $C$11^2/2) * Y$2 + $C$11*SQRT(Y$2)*T3631)</f>
        <v>66.156599821731177</v>
      </c>
      <c r="Z3631" s="52">
        <f ca="1">Y3631 * EXP(($E$3 - $C$11^2/2) * (Z$2-Y$2) + $C$11*SQRT(Z$2-Y$2)*U3631)</f>
        <v>62.06996981178397</v>
      </c>
      <c r="AA3631" s="52">
        <f ca="1">Z3631 * EXP(($E$3 - $C$11^2/2) * (AA$2-Z$2) + $C$11*SQRT(AA$2-Z$2)*V3631)</f>
        <v>30.383524878658879</v>
      </c>
      <c r="AB3631" s="52">
        <f ca="1">AA3631 * EXP(($E$3 - $C$11^2/2) * (AB$2-AA$2) + $C$11*SQRT(AB$2-AA$2)*W3631)</f>
        <v>17.799599509247624</v>
      </c>
      <c r="AC3631" s="52">
        <f ca="1">AB3631 * EXP(($E$3 - $C$11^2/2) * (AC$2-AB$2) + $C$11*SQRT(AC$2-AB$2)*X3631)</f>
        <v>16.97558719069319</v>
      </c>
      <c r="AD3631" s="47"/>
      <c r="AE3631" s="3" t="s">
        <v>69</v>
      </c>
      <c r="AF3631" s="20" cm="1">
        <f t="array" aca="1" ref="AF3631" ca="1">MIN(Y3631:Y3634 / $D$11:$D$14)</f>
        <v>0.57293303848438737</v>
      </c>
      <c r="AG3631" s="20" cm="1">
        <f t="array" aca="1" ref="AG3631" ca="1">MIN(Z3631:Z3634 / $D$11:$D$14)</f>
        <v>0.5179991879749406</v>
      </c>
      <c r="AH3631" s="20" cm="1">
        <f t="array" aca="1" ref="AH3631" ca="1">MIN(AA3631:AA3634 / $D$11:$D$14)</f>
        <v>0.3038352487865888</v>
      </c>
      <c r="AI3631" s="20" cm="1">
        <f t="array" aca="1" ref="AI3631" ca="1">MIN(AB3631:AB3634 / $D$11:$D$14)</f>
        <v>0.17799599509247624</v>
      </c>
      <c r="AJ3631" s="20" cm="1">
        <f t="array" aca="1" ref="AJ3631" ca="1">MIN(AC3631:AC3634 / $D$11:$D$14)</f>
        <v>0.16975587190693189</v>
      </c>
      <c r="AK3631" s="72">
        <f t="array" aca="1" ref="AK3631" ca="1">SUMPRODUCT(AF3632:AJ3632, EXP(-$E$3*$AF$2:$AJ$2))</f>
        <v>77880.078307140488</v>
      </c>
      <c r="AL3631" s="70">
        <f ca="1">MAX(AC3632 - $D$11, 0) * EXP(-$E$2*$E$3)</f>
        <v>0</v>
      </c>
    </row>
    <row r="3632" spans="6:38" ht="14.55" customHeight="1" x14ac:dyDescent="0.3">
      <c r="F3632" s="79"/>
      <c r="G3632" s="3">
        <v>3630</v>
      </c>
      <c r="H3632" s="61">
        <v>-0.22299333247210645</v>
      </c>
      <c r="I3632" s="61">
        <v>0.1674097839537777</v>
      </c>
      <c r="J3632" s="61">
        <v>-0.32656024819218904</v>
      </c>
      <c r="K3632" s="62">
        <v>0.9323219781654617</v>
      </c>
      <c r="L3632" s="60">
        <f t="array" ref="L3632:O3632">TRANSPOSE(MMULT(Option!$B$25:$E$28, TRANSPOSE(H3632:K3632)))</f>
        <v>-0.22299333247210645</v>
      </c>
      <c r="M3632" s="60">
        <v>6.4236268420035381E-2</v>
      </c>
      <c r="N3632" s="60">
        <v>-0.33218031418729815</v>
      </c>
      <c r="O3632" s="60">
        <v>0.68929564801812948</v>
      </c>
      <c r="P3632" s="56" t="str">
        <f t="shared" si="4535"/>
        <v>726/5</v>
      </c>
      <c r="R3632" s="80"/>
      <c r="S3632" s="3" t="s">
        <v>29</v>
      </c>
      <c r="T3632" s="60">
        <f ca="1"/>
        <v>-1.87328810126667</v>
      </c>
      <c r="U3632" s="60">
        <f ca="1"/>
        <v>1.1447330162315841</v>
      </c>
      <c r="V3632" s="60">
        <f ca="1"/>
        <v>-3.1310364724205981</v>
      </c>
      <c r="W3632" s="60">
        <f ca="1"/>
        <v>0.42609841527638137</v>
      </c>
      <c r="X3632" s="60">
        <f ca="1"/>
        <v>1.2736265469271351</v>
      </c>
      <c r="Y3632" s="52">
        <f ca="1">$B$12 * EXP(($E$3 - $C$12^2/2) * Y$2 + $C$12*SQRT(Y$2)*T3632)</f>
        <v>57.29330384843874</v>
      </c>
      <c r="Z3632" s="52">
        <f ca="1">Y3632 * EXP(($E$3 - $C$12^2/2) * (Z$2-Y$2) + $C$12*SQRT(Z$2-Y$2)*U3632)</f>
        <v>81.17470310205961</v>
      </c>
      <c r="AA3632" s="52">
        <f ca="1">Z3632 * EXP(($E$3 - $C$12^2/2) * (AA$2-Z$2) + $C$12*SQRT(AA$2-Z$2)*V3632)</f>
        <v>31.890007581192105</v>
      </c>
      <c r="AB3632" s="52">
        <f ca="1">AA3632 * EXP(($E$3 - $C$12^2/2) * (AB$2-AA$2) + $C$12*SQRT(AB$2-AA$2)*W3632)</f>
        <v>36.420151836565338</v>
      </c>
      <c r="AC3632" s="52">
        <f ca="1">AB3632 * EXP(($E$3 - $C$12^2/2) * (AC$2-AB$2) + $C$12*SQRT(AC$2-AB$2)*X3632)</f>
        <v>53.635448785394686</v>
      </c>
      <c r="AD3632" s="47"/>
      <c r="AE3632" s="3" t="s">
        <v>47</v>
      </c>
      <c r="AF3632" s="64">
        <f t="shared" ref="AF3632" ca="1" si="4591">($B$5*AF3634 + (1 + $B$6)*AF3633)*$B$2</f>
        <v>0</v>
      </c>
      <c r="AG3632" s="64">
        <f t="shared" ref="AG3632" ca="1" si="4592">($B$5*AG3634 + (1 + $B$6)*AG3633)*$B$2</f>
        <v>0</v>
      </c>
      <c r="AH3632" s="64">
        <f t="shared" ref="AH3632" ca="1" si="4593">($B$5*AH3634 + (1 + $B$6)*AH3633)*$B$2</f>
        <v>0</v>
      </c>
      <c r="AI3632" s="64">
        <f t="shared" ref="AI3632" ca="1" si="4594">($B$5*AI3634 + (1 + $B$6)*AI3633)*$B$2</f>
        <v>0</v>
      </c>
      <c r="AJ3632" s="64" cm="1">
        <f t="array" aca="1" ref="AJ3632" ca="1">($B$5*AJ3634 + (1 + $B$6)*AJ3633 + AND(NOT(AF3633:AJ3633)))*$B$2</f>
        <v>100000</v>
      </c>
      <c r="AK3632" s="73"/>
      <c r="AL3632" s="70"/>
    </row>
    <row r="3633" spans="6:38" ht="14.55" customHeight="1" x14ac:dyDescent="0.3">
      <c r="F3633" s="79"/>
      <c r="G3633" s="3">
        <v>3631</v>
      </c>
      <c r="H3633" s="61">
        <v>-0.43224361685844465</v>
      </c>
      <c r="I3633" s="61">
        <v>0.60878209483989565</v>
      </c>
      <c r="J3633" s="61">
        <v>-0.2142549874948606</v>
      </c>
      <c r="K3633" s="62">
        <v>1.1236606353317016</v>
      </c>
      <c r="L3633" s="60">
        <f t="array" ref="L3633:O3633">TRANSPOSE(MMULT(Option!$B$25:$E$28, TRANSPOSE(H3633:K3633)))</f>
        <v>-0.43224361685844465</v>
      </c>
      <c r="M3633" s="60">
        <v>0.38506055952414348</v>
      </c>
      <c r="N3633" s="60">
        <v>-0.20166318565732544</v>
      </c>
      <c r="O3633" s="60">
        <v>0.90694631491250488</v>
      </c>
      <c r="P3633" s="56" t="str">
        <f t="shared" si="4535"/>
        <v>727/1</v>
      </c>
      <c r="R3633" s="80"/>
      <c r="S3633" s="3" t="s">
        <v>31</v>
      </c>
      <c r="T3633" s="60">
        <f ca="1"/>
        <v>-1.7441270883135389</v>
      </c>
      <c r="U3633" s="60">
        <f ca="1"/>
        <v>-0.48181159281921893</v>
      </c>
      <c r="V3633" s="60">
        <f ca="1"/>
        <v>-1.2517579507873398</v>
      </c>
      <c r="W3633" s="60">
        <f ca="1"/>
        <v>-2.2160236597382772</v>
      </c>
      <c r="X3633" s="60">
        <f ca="1"/>
        <v>-0.24338327951776523</v>
      </c>
      <c r="Y3633" s="52">
        <f ca="1">$B$13 * EXP(($E$3 - $C$13^2/2) * Y$2 + $C$13*SQRT(Y$2)*T3633)</f>
        <v>59.556894126938609</v>
      </c>
      <c r="Z3633" s="52">
        <f ca="1">Y3633 * EXP(($E$3 - $C$13^2/2) * (Z$2-Y$2) + $C$13*SQRT(Z$2-Y$2)*U3633)</f>
        <v>51.799918797494065</v>
      </c>
      <c r="AA3633" s="52">
        <f ca="1">Z3633 * EXP(($E$3 - $C$13^2/2) * (AA$2-Z$2) + $C$13*SQRT(AA$2-Z$2)*V3633)</f>
        <v>35.761117378234097</v>
      </c>
      <c r="AB3633" s="52">
        <f ca="1">AA3633 * EXP(($E$3 - $C$13^2/2) * (AB$2-AA$2) + $C$13*SQRT(AB$2-AA$2)*W3633)</f>
        <v>18.486747027846263</v>
      </c>
      <c r="AC3633" s="52">
        <f ca="1">AB3633 * EXP(($E$3 - $C$13^2/2) * (AC$2-AB$2) + $C$13*SQRT(AC$2-AB$2)*X3633)</f>
        <v>17.271178242362804</v>
      </c>
      <c r="AD3633" s="47"/>
      <c r="AE3633" s="3" t="s">
        <v>46</v>
      </c>
      <c r="AF3633" s="52" t="b">
        <f t="shared" ref="AF3633" ca="1" si="4595">AF3631 &gt;= $B$4</f>
        <v>0</v>
      </c>
      <c r="AG3633" s="52" t="b">
        <f t="array" aca="1" ref="AG3633" ca="1">AND(AG3631 &gt;= $B$4, NOT(OR($AF3633:AF3633)))</f>
        <v>0</v>
      </c>
      <c r="AH3633" s="52" t="b">
        <f t="array" aca="1" ref="AH3633" ca="1">AND(AH3631 &gt;= $B$4, NOT(OR($AF3633:AG3633)))</f>
        <v>0</v>
      </c>
      <c r="AI3633" s="52" t="b">
        <f t="array" aca="1" ref="AI3633" ca="1">AND(AI3631 &gt;= $B$4, NOT(OR($AF3633:AH3633)))</f>
        <v>0</v>
      </c>
      <c r="AJ3633" s="52" t="b">
        <f t="array" aca="1" ref="AJ3633" ca="1">AND(AJ3631 &gt;= $B$4, NOT(OR($AF3633:AI3633)))</f>
        <v>0</v>
      </c>
      <c r="AK3633" s="73"/>
      <c r="AL3633" s="70"/>
    </row>
    <row r="3634" spans="6:38" ht="14.55" customHeight="1" x14ac:dyDescent="0.3">
      <c r="F3634" s="79"/>
      <c r="G3634" s="3">
        <v>3632</v>
      </c>
      <c r="H3634" s="61">
        <v>1.013947156375427</v>
      </c>
      <c r="I3634" s="61">
        <v>-0.46382294738514696</v>
      </c>
      <c r="J3634" s="61">
        <v>0.48567425373941825</v>
      </c>
      <c r="K3634" s="62">
        <v>-0.64556153783058368</v>
      </c>
      <c r="L3634" s="60">
        <f t="array" ref="L3634:O3634">TRANSPOSE(MMULT(Option!$B$25:$E$28, TRANSPOSE(H3634:K3634)))</f>
        <v>1.013947156375427</v>
      </c>
      <c r="M3634" s="60">
        <v>-1.9521890539820341E-2</v>
      </c>
      <c r="N3634" s="60">
        <v>0.71069409021262953</v>
      </c>
      <c r="O3634" s="60">
        <v>-0.17391046069647464</v>
      </c>
      <c r="P3634" s="56" t="str">
        <f t="shared" si="4535"/>
        <v>727/2</v>
      </c>
      <c r="R3634" s="80"/>
      <c r="S3634" s="3" t="s">
        <v>30</v>
      </c>
      <c r="T3634" s="60">
        <f ca="1"/>
        <v>-0.92893456874608582</v>
      </c>
      <c r="U3634" s="60">
        <f ca="1"/>
        <v>1.327536543577098</v>
      </c>
      <c r="V3634" s="60">
        <f ca="1"/>
        <v>-0.37819690509604231</v>
      </c>
      <c r="W3634" s="60">
        <f ca="1"/>
        <v>-0.4744135950845027</v>
      </c>
      <c r="X3634" s="60">
        <f ca="1"/>
        <v>1.0305435425373108</v>
      </c>
      <c r="Y3634" s="52">
        <f ca="1">$B$14 * EXP(($E$3 - $C$14^2/2) * Y$2 + $C$14*SQRT(Y$2)*T3634)</f>
        <v>76.057513857080068</v>
      </c>
      <c r="Z3634" s="52">
        <f ca="1">Y3634 * EXP(($E$3 - $C$14^2/2) * (Z$2-Y$2) + $C$14*SQRT(Z$2-Y$2)*U3634)</f>
        <v>113.83508502491968</v>
      </c>
      <c r="AA3634" s="52">
        <f ca="1">Z3634 * EXP(($E$3 - $C$14^2/2) * (AA$2-Z$2) + $C$14*SQRT(AA$2-Z$2)*V3634)</f>
        <v>102.13461590219383</v>
      </c>
      <c r="AB3634" s="52">
        <f ca="1">AA3634 * EXP(($E$3 - $C$14^2/2) * (AB$2-AA$2) + $C$14*SQRT(AB$2-AA$2)*W3634)</f>
        <v>89.029486903573456</v>
      </c>
      <c r="AC3634" s="52">
        <f ca="1">AB3634 * EXP(($E$3 - $C$14^2/2) * (AC$2-AB$2) + $C$14*SQRT(AC$2-AB$2)*X3634)</f>
        <v>121.89142520431454</v>
      </c>
      <c r="AD3634" s="47"/>
      <c r="AE3634" s="3" t="s">
        <v>68</v>
      </c>
      <c r="AF3634" s="52" t="b">
        <f ca="1">AND(AF3631&gt;$B$3, NOT(OR($AF3633:AF3633)))</f>
        <v>0</v>
      </c>
      <c r="AG3634" s="52" t="b">
        <f ca="1">AND(AG3631&gt;$B$3, NOT(OR($AF3633:AG3633)))</f>
        <v>0</v>
      </c>
      <c r="AH3634" s="52" t="b">
        <f ca="1">AND(AH3631&gt;$B$3, NOT(OR($AF3633:AH3633)))</f>
        <v>0</v>
      </c>
      <c r="AI3634" s="52" t="b">
        <f ca="1">AND(AI3631&gt;$B$3, NOT(OR($AF3633:AI3633)))</f>
        <v>0</v>
      </c>
      <c r="AJ3634" s="52" t="b">
        <f ca="1">AND(AJ3631&gt;$B$3, NOT(OR($AF3633:AJ3633)))</f>
        <v>0</v>
      </c>
      <c r="AK3634" s="74"/>
      <c r="AL3634" s="70"/>
    </row>
    <row r="3635" spans="6:38" ht="14.55" customHeight="1" x14ac:dyDescent="0.3">
      <c r="F3635" s="79"/>
      <c r="G3635" s="3">
        <v>3633</v>
      </c>
      <c r="H3635" s="61">
        <v>0.79201206301242033</v>
      </c>
      <c r="I3635" s="61">
        <v>-7.3595929790017389E-2</v>
      </c>
      <c r="J3635" s="61">
        <v>4.0928739315822575E-2</v>
      </c>
      <c r="K3635" s="62">
        <v>-0.1035184394516758</v>
      </c>
      <c r="L3635" s="60">
        <f t="array" ref="L3635:O3635">TRANSPOSE(MMULT(Option!$B$25:$E$28, TRANSPOSE(H3635:K3635)))</f>
        <v>0.79201206301242033</v>
      </c>
      <c r="M3635" s="60">
        <v>0.24935304138428616</v>
      </c>
      <c r="N3635" s="60">
        <v>0.33348101068609004</v>
      </c>
      <c r="O3635" s="60">
        <v>0.21687346351147213</v>
      </c>
      <c r="P3635" s="56" t="str">
        <f t="shared" si="4535"/>
        <v>727/3</v>
      </c>
      <c r="R3635" s="80">
        <v>909</v>
      </c>
      <c r="S3635" s="3" t="s">
        <v>28</v>
      </c>
      <c r="T3635" s="60">
        <f t="array" aca="1" ref="T3635:T3638" ca="1">TRANSPOSE(OFFSET($L$3, MATCH($R3635 &amp; "/" &amp; T$2, $P$3:$P$5002, 0) - 1, 0, 1, $E$1))</f>
        <v>-0.82947008691863011</v>
      </c>
      <c r="U3635" s="60">
        <f t="array" aca="1" ref="U3635:U3638" ca="1">TRANSPOSE(OFFSET($L$3, MATCH($R3635 &amp; "/" &amp; U$2, $P$3:$P$5002, 0) - 1, 0, 1, $E$1))</f>
        <v>-1.656949450328739</v>
      </c>
      <c r="V3635" s="60">
        <f t="array" aca="1" ref="V3635:V3638" ca="1">TRANSPOSE(OFFSET($L$3, MATCH($R3635 &amp; "/" &amp; V$2, $P$3:$P$5002, 0) - 1, 0, 1, $E$1))</f>
        <v>-1.0066367784635573</v>
      </c>
      <c r="W3635" s="60">
        <f t="array" aca="1" ref="W3635:W3638" ca="1">TRANSPOSE(OFFSET($L$3, MATCH($R3635 &amp; "/" &amp; W$2, $P$3:$P$5002, 0) - 1, 0, 1, $E$1))</f>
        <v>0.24636454548015593</v>
      </c>
      <c r="X3635" s="60">
        <f t="array" aca="1" ref="X3635:X3638" ca="1">TRANSPOSE(OFFSET($L$3, MATCH($R3635 &amp; "/" &amp; X$2, $P$3:$P$5002, 0) - 1, 0, 1, $E$1))</f>
        <v>0.84693975892150486</v>
      </c>
      <c r="Y3635" s="52">
        <f ca="1">$B$11 * EXP(($E$3 - $C$11^2/2) * Y$2 + $C$11*SQRT(Y$2)*T3635)</f>
        <v>78.361219826776079</v>
      </c>
      <c r="Z3635" s="52">
        <f ca="1">Y3635 * EXP(($E$3 - $C$11^2/2) * (Z$2-Y$2) + $C$11*SQRT(Z$2-Y$2)*U3635)</f>
        <v>47.906170894476837</v>
      </c>
      <c r="AA3635" s="52">
        <f ca="1">Z3635 * EXP(($E$3 - $C$11^2/2) * (AA$2-Z$2) + $C$11*SQRT(AA$2-Z$2)*V3635)</f>
        <v>35.596712613430896</v>
      </c>
      <c r="AB3635" s="52">
        <f ca="1">AA3635 * EXP(($E$3 - $C$11^2/2) * (AB$2-AA$2) + $C$11*SQRT(AB$2-AA$2)*W3635)</f>
        <v>38.519424823228078</v>
      </c>
      <c r="AC3635" s="52">
        <f ca="1">AB3635 * EXP(($E$3 - $C$11^2/2) * (AC$2-AB$2) + $C$11*SQRT(AC$2-AB$2)*X3635)</f>
        <v>49.91115788120031</v>
      </c>
      <c r="AD3635" s="47"/>
      <c r="AE3635" s="3" t="s">
        <v>69</v>
      </c>
      <c r="AF3635" s="20" cm="1">
        <f t="array" aca="1" ref="AF3635" ca="1">MIN(Y3635:Y3638 / $D$11:$D$14)</f>
        <v>0.75552011244819584</v>
      </c>
      <c r="AG3635" s="20" cm="1">
        <f t="array" aca="1" ref="AG3635" ca="1">MIN(Z3635:Z3638 / $D$11:$D$14)</f>
        <v>0.47906170894476835</v>
      </c>
      <c r="AH3635" s="20" cm="1">
        <f t="array" aca="1" ref="AH3635" ca="1">MIN(AA3635:AA3638 / $D$11:$D$14)</f>
        <v>0.35596712613430898</v>
      </c>
      <c r="AI3635" s="20" cm="1">
        <f t="array" aca="1" ref="AI3635" ca="1">MIN(AB3635:AB3638 / $D$11:$D$14)</f>
        <v>0.38519424823228077</v>
      </c>
      <c r="AJ3635" s="20" cm="1">
        <f t="array" aca="1" ref="AJ3635" ca="1">MIN(AC3635:AC3638 / $D$11:$D$14)</f>
        <v>0.49911157881200308</v>
      </c>
      <c r="AK3635" s="72">
        <f t="array" aca="1" ref="AK3635" ca="1">SUMPRODUCT(AF3636:AJ3636, EXP(-$E$3*$AF$2:$AJ$2))</f>
        <v>77880.078307140488</v>
      </c>
      <c r="AL3635" s="70">
        <f ca="1">MAX(AC3636 - $D$11, 0) * EXP(-$E$2*$E$3)</f>
        <v>0</v>
      </c>
    </row>
    <row r="3636" spans="6:38" ht="14.55" customHeight="1" x14ac:dyDescent="0.3">
      <c r="F3636" s="79"/>
      <c r="G3636" s="3">
        <v>3634</v>
      </c>
      <c r="H3636" s="61">
        <v>0.16268216121559387</v>
      </c>
      <c r="I3636" s="61">
        <v>0.15659032078075805</v>
      </c>
      <c r="J3636" s="61">
        <v>0.62809848045727845</v>
      </c>
      <c r="K3636" s="62">
        <v>0.37704583758133731</v>
      </c>
      <c r="L3636" s="60">
        <f t="array" ref="L3636:O3636">TRANSPOSE(MMULT(Option!$B$25:$E$28, TRANSPOSE(H3636:K3636)))</f>
        <v>0.16268216121559387</v>
      </c>
      <c r="M3636" s="60">
        <v>0.20859026410128556</v>
      </c>
      <c r="N3636" s="60">
        <v>0.65774305341223149</v>
      </c>
      <c r="O3636" s="60">
        <v>0.55155287148757182</v>
      </c>
      <c r="P3636" s="56" t="str">
        <f t="shared" si="4535"/>
        <v>727/4</v>
      </c>
      <c r="R3636" s="80"/>
      <c r="S3636" s="3" t="s">
        <v>29</v>
      </c>
      <c r="T3636" s="60">
        <f ca="1"/>
        <v>-0.95116292083167187</v>
      </c>
      <c r="U3636" s="60">
        <f ca="1"/>
        <v>0.6762079653726305</v>
      </c>
      <c r="V3636" s="60">
        <f ca="1"/>
        <v>-1.2197510060922254</v>
      </c>
      <c r="W3636" s="60">
        <f ca="1"/>
        <v>-0.47110216505051689</v>
      </c>
      <c r="X3636" s="60">
        <f ca="1"/>
        <v>0.37052799149798904</v>
      </c>
      <c r="Y3636" s="52">
        <f ca="1">$B$12 * EXP(($E$3 - $C$12^2/2) * Y$2 + $C$12*SQRT(Y$2)*T3636)</f>
        <v>75.552011244819582</v>
      </c>
      <c r="Z3636" s="52">
        <f ca="1">Y3636 * EXP(($E$3 - $C$12^2/2) * (Z$2-Y$2) + $C$12*SQRT(Z$2-Y$2)*U3636)</f>
        <v>93.007831506058494</v>
      </c>
      <c r="AA3636" s="52">
        <f ca="1">Z3636 * EXP(($E$3 - $C$12^2/2) * (AA$2-Z$2) + $C$12*SQRT(AA$2-Z$2)*V3636)</f>
        <v>64.829347705591971</v>
      </c>
      <c r="AB3636" s="52">
        <f ca="1">AA3636 * EXP(($E$3 - $C$12^2/2) * (AB$2-AA$2) + $C$12*SQRT(AB$2-AA$2)*W3636)</f>
        <v>56.567111533316606</v>
      </c>
      <c r="AC3636" s="52">
        <f ca="1">AB3636 * EXP(($E$3 - $C$12^2/2) * (AC$2-AB$2) + $C$12*SQRT(AC$2-AB$2)*X3636)</f>
        <v>63.534695687168224</v>
      </c>
      <c r="AD3636" s="47"/>
      <c r="AE3636" s="3" t="s">
        <v>47</v>
      </c>
      <c r="AF3636" s="64">
        <f t="shared" ref="AF3636" ca="1" si="4596">($B$5*AF3638 + (1 + $B$6)*AF3637)*$B$2</f>
        <v>0</v>
      </c>
      <c r="AG3636" s="64">
        <f t="shared" ref="AG3636" ca="1" si="4597">($B$5*AG3638 + (1 + $B$6)*AG3637)*$B$2</f>
        <v>0</v>
      </c>
      <c r="AH3636" s="64">
        <f t="shared" ref="AH3636" ca="1" si="4598">($B$5*AH3638 + (1 + $B$6)*AH3637)*$B$2</f>
        <v>0</v>
      </c>
      <c r="AI3636" s="64">
        <f t="shared" ref="AI3636" ca="1" si="4599">($B$5*AI3638 + (1 + $B$6)*AI3637)*$B$2</f>
        <v>0</v>
      </c>
      <c r="AJ3636" s="64" cm="1">
        <f t="array" aca="1" ref="AJ3636" ca="1">($B$5*AJ3638 + (1 + $B$6)*AJ3637 + AND(NOT(AF3637:AJ3637)))*$B$2</f>
        <v>100000</v>
      </c>
      <c r="AK3636" s="73"/>
      <c r="AL3636" s="70"/>
    </row>
    <row r="3637" spans="6:38" ht="14.55" customHeight="1" x14ac:dyDescent="0.3">
      <c r="F3637" s="79"/>
      <c r="G3637" s="3">
        <v>3635</v>
      </c>
      <c r="H3637" s="61">
        <v>1.8679740870143269</v>
      </c>
      <c r="I3637" s="61">
        <v>-0.66083187529340381</v>
      </c>
      <c r="J3637" s="61">
        <v>-0.78946015592549124</v>
      </c>
      <c r="K3637" s="62">
        <v>-5.425866868966208E-2</v>
      </c>
      <c r="L3637" s="60">
        <f t="array" ref="L3637:O3637">TRANSPOSE(MMULT(Option!$B$25:$E$28, TRANSPOSE(H3637:K3637)))</f>
        <v>1.8679740870143269</v>
      </c>
      <c r="M3637" s="60">
        <v>0.14152721677140256</v>
      </c>
      <c r="N3637" s="60">
        <v>-0.11924757172881706</v>
      </c>
      <c r="O3637" s="60">
        <v>0.37359203698637311</v>
      </c>
      <c r="P3637" s="56" t="str">
        <f t="shared" si="4535"/>
        <v>727/5</v>
      </c>
      <c r="R3637" s="80"/>
      <c r="S3637" s="3" t="s">
        <v>31</v>
      </c>
      <c r="T3637" s="60">
        <f ca="1"/>
        <v>0.11597592203253837</v>
      </c>
      <c r="U3637" s="60">
        <f ca="1"/>
        <v>0.52350787136276877</v>
      </c>
      <c r="V3637" s="60">
        <f ca="1"/>
        <v>-2.240055905390506</v>
      </c>
      <c r="W3637" s="60">
        <f ca="1"/>
        <v>-0.51349848574817902</v>
      </c>
      <c r="X3637" s="60">
        <f ca="1"/>
        <v>0.40303952821175121</v>
      </c>
      <c r="Y3637" s="52">
        <f ca="1">$B$13 * EXP(($E$3 - $C$13^2/2) * Y$2 + $C$13*SQRT(Y$2)*T3637)</f>
        <v>104.05951162006251</v>
      </c>
      <c r="Z3637" s="52">
        <f ca="1">Y3637 * EXP(($E$3 - $C$13^2/2) * (Z$2-Y$2) + $C$13*SQRT(Z$2-Y$2)*U3637)</f>
        <v>122.36584952584266</v>
      </c>
      <c r="AA3637" s="52">
        <f ca="1">Z3637 * EXP(($E$3 - $C$13^2/2) * (AA$2-Z$2) + $C$13*SQRT(AA$2-Z$2)*V3637)</f>
        <v>62.802730535245715</v>
      </c>
      <c r="AB3637" s="52">
        <f ca="1">AA3637 * EXP(($E$3 - $C$13^2/2) * (AB$2-AA$2) + $C$13*SQRT(AB$2-AA$2)*W3637)</f>
        <v>54.106212162599903</v>
      </c>
      <c r="AC3637" s="52">
        <f ca="1">AB3637 * EXP(($E$3 - $C$13^2/2) * (AC$2-AB$2) + $C$13*SQRT(AC$2-AB$2)*X3637)</f>
        <v>61.366302490803612</v>
      </c>
      <c r="AD3637" s="47"/>
      <c r="AE3637" s="3" t="s">
        <v>46</v>
      </c>
      <c r="AF3637" s="52" t="b">
        <f t="shared" ref="AF3637" ca="1" si="4600">AF3635 &gt;= $B$4</f>
        <v>0</v>
      </c>
      <c r="AG3637" s="52" t="b">
        <f t="array" aca="1" ref="AG3637" ca="1">AND(AG3635 &gt;= $B$4, NOT(OR($AF3637:AF3637)))</f>
        <v>0</v>
      </c>
      <c r="AH3637" s="52" t="b">
        <f t="array" aca="1" ref="AH3637" ca="1">AND(AH3635 &gt;= $B$4, NOT(OR($AF3637:AG3637)))</f>
        <v>0</v>
      </c>
      <c r="AI3637" s="52" t="b">
        <f t="array" aca="1" ref="AI3637" ca="1">AND(AI3635 &gt;= $B$4, NOT(OR($AF3637:AH3637)))</f>
        <v>0</v>
      </c>
      <c r="AJ3637" s="52" t="b">
        <f t="array" aca="1" ref="AJ3637" ca="1">AND(AJ3635 &gt;= $B$4, NOT(OR($AF3637:AI3637)))</f>
        <v>0</v>
      </c>
      <c r="AK3637" s="73"/>
      <c r="AL3637" s="70"/>
    </row>
    <row r="3638" spans="6:38" ht="14.55" customHeight="1" x14ac:dyDescent="0.3">
      <c r="F3638" s="79"/>
      <c r="G3638" s="3">
        <v>3636</v>
      </c>
      <c r="H3638" s="61">
        <v>-1.1044966387044313</v>
      </c>
      <c r="I3638" s="61">
        <v>0.16865553963733426</v>
      </c>
      <c r="J3638" s="61">
        <v>-1.9490502865784869</v>
      </c>
      <c r="K3638" s="62">
        <v>1.2580372748407092</v>
      </c>
      <c r="L3638" s="60">
        <f t="array" ref="L3638:O3638">TRANSPOSE(MMULT(Option!$B$25:$E$28, TRANSPOSE(H3638:K3638)))</f>
        <v>-1.1044966387044313</v>
      </c>
      <c r="M3638" s="60">
        <v>-0.2872233001294307</v>
      </c>
      <c r="N3638" s="60">
        <v>-2.1095047534053206</v>
      </c>
      <c r="O3638" s="60">
        <v>0.29926882758855755</v>
      </c>
      <c r="P3638" s="56" t="str">
        <f t="shared" si="4535"/>
        <v>728/1</v>
      </c>
      <c r="R3638" s="80"/>
      <c r="S3638" s="3" t="s">
        <v>30</v>
      </c>
      <c r="T3638" s="60">
        <f ca="1"/>
        <v>-0.18403822014884436</v>
      </c>
      <c r="U3638" s="60">
        <f ca="1"/>
        <v>-4.0952224828305628E-5</v>
      </c>
      <c r="V3638" s="60">
        <f ca="1"/>
        <v>0.69148251118977133</v>
      </c>
      <c r="W3638" s="60">
        <f ca="1"/>
        <v>1.0694569333560378</v>
      </c>
      <c r="X3638" s="60">
        <f ca="1"/>
        <v>1.0953732168312491</v>
      </c>
      <c r="Y3638" s="52">
        <f ca="1">$B$14 * EXP(($E$3 - $C$14^2/2) * Y$2 + $C$14*SQRT(Y$2)*T3638)</f>
        <v>95.102829304374339</v>
      </c>
      <c r="Z3638" s="52">
        <f ca="1">Y3638 * EXP(($E$3 - $C$14^2/2) * (Z$2-Y$2) + $C$14*SQRT(Z$2-Y$2)*U3638)</f>
        <v>95.578359968891519</v>
      </c>
      <c r="AA3638" s="52">
        <f ca="1">Z3638 * EXP(($E$3 - $C$14^2/2) * (AA$2-Z$2) + $C$14*SQRT(AA$2-Z$2)*V3638)</f>
        <v>118.20154638063649</v>
      </c>
      <c r="AB3638" s="52">
        <f ca="1">AA3638 * EXP(($E$3 - $C$14^2/2) * (AB$2-AA$2) + $C$14*SQRT(AB$2-AA$2)*W3638)</f>
        <v>163.73156166227704</v>
      </c>
      <c r="AC3638" s="52">
        <f ca="1">AB3638 * EXP(($E$3 - $C$14^2/2) * (AC$2-AB$2) + $C$14*SQRT(AC$2-AB$2)*X3638)</f>
        <v>228.56947966923386</v>
      </c>
      <c r="AD3638" s="47"/>
      <c r="AE3638" s="3" t="s">
        <v>68</v>
      </c>
      <c r="AF3638" s="52" t="b">
        <f ca="1">AND(AF3635&gt;$B$3, NOT(OR($AF3637:AF3637)))</f>
        <v>0</v>
      </c>
      <c r="AG3638" s="52" t="b">
        <f ca="1">AND(AG3635&gt;$B$3, NOT(OR($AF3637:AG3637)))</f>
        <v>0</v>
      </c>
      <c r="AH3638" s="52" t="b">
        <f ca="1">AND(AH3635&gt;$B$3, NOT(OR($AF3637:AH3637)))</f>
        <v>0</v>
      </c>
      <c r="AI3638" s="52" t="b">
        <f ca="1">AND(AI3635&gt;$B$3, NOT(OR($AF3637:AI3637)))</f>
        <v>0</v>
      </c>
      <c r="AJ3638" s="52" t="b">
        <f ca="1">AND(AJ3635&gt;$B$3, NOT(OR($AF3637:AJ3637)))</f>
        <v>0</v>
      </c>
      <c r="AK3638" s="74"/>
      <c r="AL3638" s="70"/>
    </row>
    <row r="3639" spans="6:38" ht="14.55" customHeight="1" x14ac:dyDescent="0.3">
      <c r="F3639" s="79"/>
      <c r="G3639" s="3">
        <v>3637</v>
      </c>
      <c r="H3639" s="61">
        <v>0.48488412025268279</v>
      </c>
      <c r="I3639" s="61">
        <v>0.62370181787785961</v>
      </c>
      <c r="J3639" s="61">
        <v>-1.7491196575942669</v>
      </c>
      <c r="K3639" s="62">
        <v>-0.34575587484988285</v>
      </c>
      <c r="L3639" s="60">
        <f t="array" ref="L3639:O3639">TRANSPOSE(MMULT(Option!$B$25:$E$28, TRANSPOSE(H3639:K3639)))</f>
        <v>0.48488412025268279</v>
      </c>
      <c r="M3639" s="60">
        <v>0.76558580640244367</v>
      </c>
      <c r="N3639" s="60">
        <v>-1.1789922793962979</v>
      </c>
      <c r="O3639" s="60">
        <v>-0.28020372024603213</v>
      </c>
      <c r="P3639" s="56" t="str">
        <f t="shared" si="4535"/>
        <v>728/2</v>
      </c>
      <c r="R3639" s="80">
        <v>910</v>
      </c>
      <c r="S3639" s="3" t="s">
        <v>28</v>
      </c>
      <c r="T3639" s="60">
        <f t="array" aca="1" ref="T3639:T3642" ca="1">TRANSPOSE(OFFSET($L$3, MATCH($R3639 &amp; "/" &amp; T$2, $P$3:$P$5002, 0) - 1, 0, 1, $E$1))</f>
        <v>0.25212312565023048</v>
      </c>
      <c r="U3639" s="60">
        <f t="array" aca="1" ref="U3639:U3642" ca="1">TRANSPOSE(OFFSET($L$3, MATCH($R3639 &amp; "/" &amp; U$2, $P$3:$P$5002, 0) - 1, 0, 1, $E$1))</f>
        <v>0.53290417875997265</v>
      </c>
      <c r="V3639" s="60">
        <f t="array" aca="1" ref="V3639:V3642" ca="1">TRANSPOSE(OFFSET($L$3, MATCH($R3639 &amp; "/" &amp; V$2, $P$3:$P$5002, 0) - 1, 0, 1, $E$1))</f>
        <v>1.2533540363925786</v>
      </c>
      <c r="W3639" s="60">
        <f t="array" aca="1" ref="W3639:W3642" ca="1">TRANSPOSE(OFFSET($L$3, MATCH($R3639 &amp; "/" &amp; W$2, $P$3:$P$5002, 0) - 1, 0, 1, $E$1))</f>
        <v>0.63841634398407976</v>
      </c>
      <c r="X3639" s="60">
        <f t="array" aca="1" ref="X3639:X3642" ca="1">TRANSPOSE(OFFSET($L$3, MATCH($R3639 &amp; "/" &amp; X$2, $P$3:$P$5002, 0) - 1, 0, 1, $E$1))</f>
        <v>2.0255075622658061</v>
      </c>
      <c r="Y3639" s="52">
        <f ca="1">$B$11 * EXP(($E$3 - $C$11^2/2) * Y$2 + $C$11*SQRT(Y$2)*T3639)</f>
        <v>108.39772738287658</v>
      </c>
      <c r="Z3639" s="52">
        <f ca="1">Y3639 * EXP(($E$3 - $C$11^2/2) * (Z$2-Y$2) + $C$11*SQRT(Z$2-Y$2)*U3639)</f>
        <v>127.82707542765966</v>
      </c>
      <c r="AA3639" s="52">
        <f ca="1">Z3639 * EXP(($E$3 - $C$11^2/2) * (AA$2-Z$2) + $C$11*SQRT(AA$2-Z$2)*V3639)</f>
        <v>187.10773767093019</v>
      </c>
      <c r="AB3639" s="52">
        <f ca="1">AA3639 * EXP(($E$3 - $C$11^2/2) * (AB$2-AA$2) + $C$11*SQRT(AB$2-AA$2)*W3639)</f>
        <v>227.74110773954868</v>
      </c>
      <c r="AC3639" s="52">
        <f ca="1">AB3639 * EXP(($E$3 - $C$11^2/2) * (AC$2-AB$2) + $C$11*SQRT(AC$2-AB$2)*X3639)</f>
        <v>420.25503790952041</v>
      </c>
      <c r="AD3639" s="47"/>
      <c r="AE3639" s="3" t="s">
        <v>69</v>
      </c>
      <c r="AF3639" s="20" cm="1">
        <f t="array" aca="1" ref="AF3639" ca="1">MIN(Y3639:Y3642 / $D$11:$D$14)</f>
        <v>1.0488181182274248</v>
      </c>
      <c r="AG3639" s="20" cm="1">
        <f t="array" aca="1" ref="AG3639" ca="1">MIN(Z3639:Z3642 / $D$11:$D$14)</f>
        <v>0.95862568068793708</v>
      </c>
      <c r="AH3639" s="20" cm="1">
        <f t="array" aca="1" ref="AH3639" ca="1">MIN(AA3639:AA3642 / $D$11:$D$14)</f>
        <v>1.2825614696646535</v>
      </c>
      <c r="AI3639" s="20" cm="1">
        <f t="array" aca="1" ref="AI3639" ca="1">MIN(AB3639:AB3642 / $D$11:$D$14)</f>
        <v>1.1473789741985641</v>
      </c>
      <c r="AJ3639" s="20" cm="1">
        <f t="array" aca="1" ref="AJ3639" ca="1">MIN(AC3639:AC3642 / $D$11:$D$14)</f>
        <v>1.6132208893902458</v>
      </c>
      <c r="AK3639" s="72">
        <f t="array" aca="1" ref="AK3639" ca="1">SUMPRODUCT(AF3640:AJ3640, EXP(-$E$3*$AF$2:$AJ$2))</f>
        <v>134806.6658030932</v>
      </c>
      <c r="AL3639" s="70">
        <f ca="1">MAX(AC3640 - $D$11, 0) * EXP(-$E$2*$E$3)</f>
        <v>47.757690885286678</v>
      </c>
    </row>
    <row r="3640" spans="6:38" ht="14.55" customHeight="1" x14ac:dyDescent="0.3">
      <c r="F3640" s="79"/>
      <c r="G3640" s="3">
        <v>3638</v>
      </c>
      <c r="H3640" s="61">
        <v>-5.1793617682257653E-2</v>
      </c>
      <c r="I3640" s="61">
        <v>9.6197698240178556E-2</v>
      </c>
      <c r="J3640" s="61">
        <v>-0.99925698141001928</v>
      </c>
      <c r="K3640" s="62">
        <v>-1.1283399396772169</v>
      </c>
      <c r="L3640" s="60">
        <f t="array" ref="L3640:O3640">TRANSPOSE(MMULT(Option!$B$25:$E$28, TRANSPOSE(H3640:K3640)))</f>
        <v>-5.1793617682257653E-2</v>
      </c>
      <c r="M3640" s="60">
        <v>6.7449199700324633E-2</v>
      </c>
      <c r="N3640" s="60">
        <v>-0.87318444151339858</v>
      </c>
      <c r="O3640" s="60">
        <v>-1.1568145656401292</v>
      </c>
      <c r="P3640" s="56" t="str">
        <f t="shared" si="4535"/>
        <v>728/3</v>
      </c>
      <c r="R3640" s="80"/>
      <c r="S3640" s="3" t="s">
        <v>29</v>
      </c>
      <c r="T3640" s="60">
        <f ca="1"/>
        <v>0.77906207498423752</v>
      </c>
      <c r="U3640" s="60">
        <f ca="1"/>
        <v>-0.95324408441893271</v>
      </c>
      <c r="V3640" s="60">
        <f ca="1"/>
        <v>0.95371276435897878</v>
      </c>
      <c r="W3640" s="60">
        <f ca="1"/>
        <v>-0.38793012731661614</v>
      </c>
      <c r="X3640" s="60">
        <f ca="1"/>
        <v>1.1191751489675557</v>
      </c>
      <c r="Y3640" s="52">
        <f ca="1">$B$12 * EXP(($E$3 - $C$12^2/2) * Y$2 + $C$12*SQRT(Y$2)*T3640)</f>
        <v>126.96212434616345</v>
      </c>
      <c r="Z3640" s="52">
        <f ca="1">Y3640 * EXP(($E$3 - $C$12^2/2) * (Z$2-Y$2) + $C$12*SQRT(Z$2-Y$2)*U3640)</f>
        <v>95.862568068793706</v>
      </c>
      <c r="AA3640" s="52">
        <f ca="1">Z3640 * EXP(($E$3 - $C$12^2/2) * (AA$2-Z$2) + $C$12*SQRT(AA$2-Z$2)*V3640)</f>
        <v>128.25614696646534</v>
      </c>
      <c r="AB3640" s="52">
        <f ca="1">AA3640 * EXP(($E$3 - $C$12^2/2) * (AB$2-AA$2) + $C$12*SQRT(AB$2-AA$2)*W3640)</f>
        <v>114.7378974198564</v>
      </c>
      <c r="AC3640" s="52">
        <f ca="1">AB3640 * EXP(($E$3 - $C$12^2/2) * (AC$2-AB$2) + $C$12*SQRT(AC$2-AB$2)*X3640)</f>
        <v>161.32208893902458</v>
      </c>
      <c r="AD3640" s="47"/>
      <c r="AE3640" s="3" t="s">
        <v>47</v>
      </c>
      <c r="AF3640" s="64">
        <f t="shared" ref="AF3640" ca="1" si="4601">($B$5*AF3642 + (1 + $B$6)*AF3641)*$B$2</f>
        <v>15000</v>
      </c>
      <c r="AG3640" s="64">
        <f t="shared" ref="AG3640" ca="1" si="4602">($B$5*AG3642 + (1 + $B$6)*AG3641)*$B$2</f>
        <v>15000</v>
      </c>
      <c r="AH3640" s="64">
        <f t="shared" ref="AH3640" ca="1" si="4603">($B$5*AH3642 + (1 + $B$6)*AH3641)*$B$2</f>
        <v>15000</v>
      </c>
      <c r="AI3640" s="64">
        <f t="shared" ref="AI3640" ca="1" si="4604">($B$5*AI3642 + (1 + $B$6)*AI3641)*$B$2</f>
        <v>15000</v>
      </c>
      <c r="AJ3640" s="64" cm="1">
        <f t="array" aca="1" ref="AJ3640" ca="1">($B$5*AJ3642 + (1 + $B$6)*AJ3641 + AND(NOT(AF3641:AJ3641)))*$B$2</f>
        <v>105000</v>
      </c>
      <c r="AK3640" s="73"/>
      <c r="AL3640" s="70"/>
    </row>
    <row r="3641" spans="6:38" ht="14.55" customHeight="1" x14ac:dyDescent="0.3">
      <c r="F3641" s="79"/>
      <c r="G3641" s="3">
        <v>3639</v>
      </c>
      <c r="H3641" s="61">
        <v>-0.38103170678040077</v>
      </c>
      <c r="I3641" s="61">
        <v>0.23831469679884251</v>
      </c>
      <c r="J3641" s="61">
        <v>0.62688760680752309</v>
      </c>
      <c r="K3641" s="62">
        <v>-1.0481255492249153E-2</v>
      </c>
      <c r="L3641" s="60">
        <f t="array" ref="L3641:O3641">TRANSPOSE(MMULT(Option!$B$25:$E$28, TRANSPOSE(H3641:K3641)))</f>
        <v>-0.38103170678040077</v>
      </c>
      <c r="M3641" s="60">
        <v>6.6006344748068879E-2</v>
      </c>
      <c r="N3641" s="60">
        <v>0.46059444879764183</v>
      </c>
      <c r="O3641" s="60">
        <v>2.3373074980223195E-2</v>
      </c>
      <c r="P3641" s="56" t="str">
        <f t="shared" si="4535"/>
        <v>728/4</v>
      </c>
      <c r="R3641" s="80"/>
      <c r="S3641" s="3" t="s">
        <v>31</v>
      </c>
      <c r="T3641" s="60">
        <f ca="1"/>
        <v>0.14221309505303953</v>
      </c>
      <c r="U3641" s="60">
        <f ca="1"/>
        <v>1.0816111324662061</v>
      </c>
      <c r="V3641" s="60">
        <f ca="1"/>
        <v>6.672238755437665E-2</v>
      </c>
      <c r="W3641" s="60">
        <f ca="1"/>
        <v>-0.40063285150289385</v>
      </c>
      <c r="X3641" s="60">
        <f ca="1"/>
        <v>1.0425828780110029</v>
      </c>
      <c r="Y3641" s="52">
        <f ca="1">$B$13 * EXP(($E$3 - $C$13^2/2) * Y$2 + $C$13*SQRT(Y$2)*T3641)</f>
        <v>104.88181182274248</v>
      </c>
      <c r="Z3641" s="52">
        <f ca="1">Y3641 * EXP(($E$3 - $C$13^2/2) * (Z$2-Y$2) + $C$13*SQRT(Z$2-Y$2)*U3641)</f>
        <v>145.81190282061982</v>
      </c>
      <c r="AA3641" s="52">
        <f ca="1">Z3641 * EXP(($E$3 - $C$13^2/2) * (AA$2-Z$2) + $C$13*SQRT(AA$2-Z$2)*V3641)</f>
        <v>149.50564786975687</v>
      </c>
      <c r="AB3641" s="52">
        <f ca="1">AA3641 * EXP(($E$3 - $C$13^2/2) * (AB$2-AA$2) + $C$13*SQRT(AB$2-AA$2)*W3641)</f>
        <v>133.23897428696375</v>
      </c>
      <c r="AC3641" s="52">
        <f ca="1">AB3641 * EXP(($E$3 - $C$13^2/2) * (AC$2-AB$2) + $C$13*SQRT(AC$2-AB$2)*X3641)</f>
        <v>183.07926084842828</v>
      </c>
      <c r="AD3641" s="47"/>
      <c r="AE3641" s="3" t="s">
        <v>46</v>
      </c>
      <c r="AF3641" s="52" t="b">
        <f t="shared" ref="AF3641" ca="1" si="4605">AF3639 &gt;= $B$4</f>
        <v>0</v>
      </c>
      <c r="AG3641" s="52" t="b">
        <f t="array" aca="1" ref="AG3641" ca="1">AND(AG3639 &gt;= $B$4, NOT(OR($AF3641:AF3641)))</f>
        <v>0</v>
      </c>
      <c r="AH3641" s="52" t="b">
        <f t="array" aca="1" ref="AH3641" ca="1">AND(AH3639 &gt;= $B$4, NOT(OR($AF3641:AG3641)))</f>
        <v>0</v>
      </c>
      <c r="AI3641" s="52" t="b">
        <f t="array" aca="1" ref="AI3641" ca="1">AND(AI3639 &gt;= $B$4, NOT(OR($AF3641:AH3641)))</f>
        <v>0</v>
      </c>
      <c r="AJ3641" s="52" t="b">
        <f t="array" aca="1" ref="AJ3641" ca="1">AND(AJ3639 &gt;= $B$4, NOT(OR($AF3641:AI3641)))</f>
        <v>1</v>
      </c>
      <c r="AK3641" s="73"/>
      <c r="AL3641" s="70"/>
    </row>
    <row r="3642" spans="6:38" ht="14.55" customHeight="1" x14ac:dyDescent="0.3">
      <c r="F3642" s="79"/>
      <c r="G3642" s="3">
        <v>3640</v>
      </c>
      <c r="H3642" s="61">
        <v>0.41950569442516844</v>
      </c>
      <c r="I3642" s="61">
        <v>-0.70617373617928081</v>
      </c>
      <c r="J3642" s="61">
        <v>1.9316478053828863</v>
      </c>
      <c r="K3642" s="62">
        <v>-1.3278774596794189</v>
      </c>
      <c r="L3642" s="60">
        <f t="array" ref="L3642:O3642">TRANSPOSE(MMULT(Option!$B$25:$E$28, TRANSPOSE(H3642:K3642)))</f>
        <v>0.41950569442516844</v>
      </c>
      <c r="M3642" s="60">
        <v>-0.47941664219619851</v>
      </c>
      <c r="N3642" s="60">
        <v>1.6794682971167638</v>
      </c>
      <c r="O3642" s="60">
        <v>-0.77722468718200344</v>
      </c>
      <c r="P3642" s="56" t="str">
        <f t="shared" si="4535"/>
        <v>728/5</v>
      </c>
      <c r="R3642" s="80"/>
      <c r="S3642" s="3" t="s">
        <v>30</v>
      </c>
      <c r="T3642" s="60">
        <f ca="1"/>
        <v>0.2826451811638831</v>
      </c>
      <c r="U3642" s="60">
        <f ca="1"/>
        <v>1.0203557947619259</v>
      </c>
      <c r="V3642" s="60">
        <f ca="1"/>
        <v>0.85491315943518786</v>
      </c>
      <c r="W3642" s="60">
        <f ca="1"/>
        <v>-0.94890680644368286</v>
      </c>
      <c r="X3642" s="60">
        <f ca="1"/>
        <v>1.9618228656941425</v>
      </c>
      <c r="Y3642" s="52">
        <f ca="1">$B$14 * EXP(($E$3 - $C$14^2/2) * Y$2 + $C$14*SQRT(Y$2)*T3642)</f>
        <v>109.39484194982276</v>
      </c>
      <c r="Z3642" s="52">
        <f ca="1">Y3642 * EXP(($E$3 - $C$14^2/2) * (Z$2-Y$2) + $C$14*SQRT(Z$2-Y$2)*U3642)</f>
        <v>149.31683814058516</v>
      </c>
      <c r="AA3642" s="52">
        <f ca="1">Z3642 * EXP(($E$3 - $C$14^2/2) * (AA$2-Z$2) + $C$14*SQRT(AA$2-Z$2)*V3642)</f>
        <v>193.93914544793759</v>
      </c>
      <c r="AB3642" s="52">
        <f ca="1">AA3642 * EXP(($E$3 - $C$14^2/2) * (AB$2-AA$2) + $C$14*SQRT(AB$2-AA$2)*W3642)</f>
        <v>146.62413164381567</v>
      </c>
      <c r="AC3642" s="52">
        <f ca="1">AB3642 * EXP(($E$3 - $C$14^2/2) * (AC$2-AB$2) + $C$14*SQRT(AC$2-AB$2)*X3642)</f>
        <v>265.44807425797876</v>
      </c>
      <c r="AD3642" s="47"/>
      <c r="AE3642" s="3" t="s">
        <v>68</v>
      </c>
      <c r="AF3642" s="52" t="b">
        <f ca="1">AND(AF3639&gt;$B$3, NOT(OR($AF3641:AF3641)))</f>
        <v>1</v>
      </c>
      <c r="AG3642" s="52" t="b">
        <f ca="1">AND(AG3639&gt;$B$3, NOT(OR($AF3641:AG3641)))</f>
        <v>1</v>
      </c>
      <c r="AH3642" s="52" t="b">
        <f ca="1">AND(AH3639&gt;$B$3, NOT(OR($AF3641:AH3641)))</f>
        <v>1</v>
      </c>
      <c r="AI3642" s="52" t="b">
        <f ca="1">AND(AI3639&gt;$B$3, NOT(OR($AF3641:AI3641)))</f>
        <v>1</v>
      </c>
      <c r="AJ3642" s="52" t="b">
        <f ca="1">AND(AJ3639&gt;$B$3, NOT(OR($AF3641:AJ3641)))</f>
        <v>0</v>
      </c>
      <c r="AK3642" s="74"/>
      <c r="AL3642" s="70"/>
    </row>
    <row r="3643" spans="6:38" ht="14.55" customHeight="1" x14ac:dyDescent="0.3">
      <c r="F3643" s="79"/>
      <c r="G3643" s="3">
        <v>3641</v>
      </c>
      <c r="H3643" s="61">
        <v>-0.81389687364066743</v>
      </c>
      <c r="I3643" s="61">
        <v>-0.75648639954611796</v>
      </c>
      <c r="J3643" s="61">
        <v>-7.2899359908071337E-2</v>
      </c>
      <c r="K3643" s="62">
        <v>1.2506662545324607</v>
      </c>
      <c r="L3643" s="60">
        <f t="array" ref="L3643:O3643">TRANSPOSE(MMULT(Option!$B$25:$E$28, TRANSPOSE(H3643:K3643)))</f>
        <v>-0.81389687364066743</v>
      </c>
      <c r="M3643" s="60">
        <v>-1.0188899870812056</v>
      </c>
      <c r="N3643" s="60">
        <v>-0.58768163036464738</v>
      </c>
      <c r="O3643" s="60">
        <v>0.53312470760904818</v>
      </c>
      <c r="P3643" s="56" t="str">
        <f t="shared" si="4535"/>
        <v>729/1</v>
      </c>
      <c r="R3643" s="80">
        <v>911</v>
      </c>
      <c r="S3643" s="3" t="s">
        <v>28</v>
      </c>
      <c r="T3643" s="60">
        <f t="array" aca="1" ref="T3643:T3646" ca="1">TRANSPOSE(OFFSET($L$3, MATCH($R3643 &amp; "/" &amp; T$2, $P$3:$P$5002, 0) - 1, 0, 1, $E$1))</f>
        <v>1.153771350135304</v>
      </c>
      <c r="U3643" s="60">
        <f t="array" aca="1" ref="U3643:U3646" ca="1">TRANSPOSE(OFFSET($L$3, MATCH($R3643 &amp; "/" &amp; U$2, $P$3:$P$5002, 0) - 1, 0, 1, $E$1))</f>
        <v>1.1343251514130306</v>
      </c>
      <c r="V3643" s="60">
        <f t="array" aca="1" ref="V3643:V3646" ca="1">TRANSPOSE(OFFSET($L$3, MATCH($R3643 &amp; "/" &amp; V$2, $P$3:$P$5002, 0) - 1, 0, 1, $E$1))</f>
        <v>0.15459937990597702</v>
      </c>
      <c r="W3643" s="60">
        <f t="array" aca="1" ref="W3643:W3646" ca="1">TRANSPOSE(OFFSET($L$3, MATCH($R3643 &amp; "/" &amp; W$2, $P$3:$P$5002, 0) - 1, 0, 1, $E$1))</f>
        <v>0.23961040514820581</v>
      </c>
      <c r="X3643" s="60">
        <f t="array" aca="1" ref="X3643:X3646" ca="1">TRANSPOSE(OFFSET($L$3, MATCH($R3643 &amp; "/" &amp; X$2, $P$3:$P$5002, 0) - 1, 0, 1, $E$1))</f>
        <v>0.67931016451107806</v>
      </c>
      <c r="Y3643" s="52">
        <f ca="1">$B$11 * EXP(($E$3 - $C$11^2/2) * Y$2 + $C$11*SQRT(Y$2)*T3643)</f>
        <v>142.06739973714326</v>
      </c>
      <c r="Z3643" s="52">
        <f ca="1">Y3643 * EXP(($E$3 - $C$11^2/2) * (Z$2-Y$2) + $C$11*SQRT(Z$2-Y$2)*U3643)</f>
        <v>200.65743216140578</v>
      </c>
      <c r="AA3643" s="52">
        <f ca="1">Z3643 * EXP(($E$3 - $C$11^2/2) * (AA$2-Z$2) + $C$11*SQRT(AA$2-Z$2)*V3643)</f>
        <v>211.23662495795551</v>
      </c>
      <c r="AB3643" s="52">
        <f ca="1">AA3643 * EXP(($E$3 - $C$11^2/2) * (AB$2-AA$2) + $C$11*SQRT(AB$2-AA$2)*W3643)</f>
        <v>228.11777941784553</v>
      </c>
      <c r="AC3643" s="52">
        <f ca="1">AB3643 * EXP(($E$3 - $C$11^2/2) * (AC$2-AB$2) + $C$11*SQRT(AC$2-AB$2)*X3643)</f>
        <v>281.08443969314885</v>
      </c>
      <c r="AD3643" s="47"/>
      <c r="AE3643" s="3" t="s">
        <v>69</v>
      </c>
      <c r="AF3643" s="20" cm="1">
        <f t="array" aca="1" ref="AF3643" ca="1">MIN(Y3643:Y3646 / $D$11:$D$14)</f>
        <v>0.75510980324471211</v>
      </c>
      <c r="AG3643" s="20" cm="1">
        <f t="array" aca="1" ref="AG3643" ca="1">MIN(Z3643:Z3646 / $D$11:$D$14)</f>
        <v>0.82632565549588077</v>
      </c>
      <c r="AH3643" s="20" cm="1">
        <f t="array" aca="1" ref="AH3643" ca="1">MIN(AA3643:AA3646 / $D$11:$D$14)</f>
        <v>1.1332226165975756</v>
      </c>
      <c r="AI3643" s="20" cm="1">
        <f t="array" aca="1" ref="AI3643" ca="1">MIN(AB3643:AB3646 / $D$11:$D$14)</f>
        <v>2.0082394407459514</v>
      </c>
      <c r="AJ3643" s="20" cm="1">
        <f t="array" aca="1" ref="AJ3643" ca="1">MIN(AC3643:AC3646 / $D$11:$D$14)</f>
        <v>1.5438685249219848</v>
      </c>
      <c r="AK3643" s="72">
        <f t="array" aca="1" ref="AK3643" ca="1">SUMPRODUCT(AF3644:AJ3644, EXP(-$E$3*$AF$2:$AJ$2))</f>
        <v>112449.90999010336</v>
      </c>
      <c r="AL3643" s="70">
        <f ca="1">MAX(AC3644 - $D$11, 0) * EXP(-$E$2*$E$3)</f>
        <v>42.356523309713161</v>
      </c>
    </row>
    <row r="3644" spans="6:38" ht="14.55" customHeight="1" x14ac:dyDescent="0.3">
      <c r="F3644" s="79"/>
      <c r="G3644" s="3">
        <v>3642</v>
      </c>
      <c r="H3644" s="61">
        <v>-1.6307874413192112</v>
      </c>
      <c r="I3644" s="61">
        <v>-0.27406532505756137</v>
      </c>
      <c r="J3644" s="61">
        <v>-1.5319248660857054</v>
      </c>
      <c r="K3644" s="62">
        <v>2.5277437703796903</v>
      </c>
      <c r="L3644" s="60">
        <f t="array" ref="L3644:O3644">TRANSPOSE(MMULT(Option!$B$25:$E$28, TRANSPOSE(H3644:K3644)))</f>
        <v>-1.6307874413192112</v>
      </c>
      <c r="M3644" s="60">
        <v>-0.90349999601547504</v>
      </c>
      <c r="N3644" s="60">
        <v>-2.0695871546610083</v>
      </c>
      <c r="O3644" s="60">
        <v>1.1415471993208914</v>
      </c>
      <c r="P3644" s="56" t="str">
        <f t="shared" si="4535"/>
        <v>729/2</v>
      </c>
      <c r="R3644" s="80"/>
      <c r="S3644" s="3" t="s">
        <v>29</v>
      </c>
      <c r="T3644" s="60">
        <f ca="1"/>
        <v>-0.95297368515504677</v>
      </c>
      <c r="U3644" s="60">
        <f ca="1"/>
        <v>0.28375259478380788</v>
      </c>
      <c r="V3644" s="60">
        <f ca="1"/>
        <v>1.0361059135194826</v>
      </c>
      <c r="W3644" s="60">
        <f ca="1"/>
        <v>2.0656146504287833</v>
      </c>
      <c r="X3644" s="60">
        <f ca="1"/>
        <v>-1.0681951544959434</v>
      </c>
      <c r="Y3644" s="52">
        <f ca="1">$B$12 * EXP(($E$3 - $C$12^2/2) * Y$2 + $C$12*SQRT(Y$2)*T3644)</f>
        <v>75.510980324471205</v>
      </c>
      <c r="Z3644" s="52">
        <f ca="1">Y3644 * EXP(($E$3 - $C$12^2/2) * (Z$2-Y$2) + $C$12*SQRT(Z$2-Y$2)*U3644)</f>
        <v>82.63256554958808</v>
      </c>
      <c r="AA3644" s="52">
        <f ca="1">Z3644 * EXP(($E$3 - $C$12^2/2) * (AA$2-Z$2) + $C$12*SQRT(AA$2-Z$2)*V3644)</f>
        <v>113.32226165975757</v>
      </c>
      <c r="AB3644" s="52">
        <f ca="1">AA3644 * EXP(($E$3 - $C$12^2/2) * (AB$2-AA$2) + $C$12*SQRT(AB$2-AA$2)*W3644)</f>
        <v>211.64704985116254</v>
      </c>
      <c r="AC3644" s="52">
        <f ca="1">AB3644 * EXP(($E$3 - $C$12^2/2) * (AC$2-AB$2) + $C$12*SQRT(AC$2-AB$2)*X3644)</f>
        <v>154.38685249219847</v>
      </c>
      <c r="AD3644" s="47"/>
      <c r="AE3644" s="3" t="s">
        <v>47</v>
      </c>
      <c r="AF3644" s="64">
        <f t="shared" ref="AF3644" ca="1" si="4606">($B$5*AF3646 + (1 + $B$6)*AF3645)*$B$2</f>
        <v>0</v>
      </c>
      <c r="AG3644" s="64">
        <f t="shared" ref="AG3644" ca="1" si="4607">($B$5*AG3646 + (1 + $B$6)*AG3645)*$B$2</f>
        <v>15000</v>
      </c>
      <c r="AH3644" s="64">
        <f t="shared" ref="AH3644" ca="1" si="4608">($B$5*AH3646 + (1 + $B$6)*AH3645)*$B$2</f>
        <v>15000</v>
      </c>
      <c r="AI3644" s="64">
        <f t="shared" ref="AI3644" ca="1" si="4609">($B$5*AI3646 + (1 + $B$6)*AI3645)*$B$2</f>
        <v>105000</v>
      </c>
      <c r="AJ3644" s="64" cm="1">
        <f t="array" aca="1" ref="AJ3644" ca="1">($B$5*AJ3646 + (1 + $B$6)*AJ3645 + AND(NOT(AF3645:AJ3645)))*$B$2</f>
        <v>0</v>
      </c>
      <c r="AK3644" s="73"/>
      <c r="AL3644" s="70"/>
    </row>
    <row r="3645" spans="6:38" ht="14.55" customHeight="1" x14ac:dyDescent="0.3">
      <c r="F3645" s="79"/>
      <c r="G3645" s="3">
        <v>3643</v>
      </c>
      <c r="H3645" s="61">
        <v>1.4687412370589221</v>
      </c>
      <c r="I3645" s="61">
        <v>-1.2790753251086284</v>
      </c>
      <c r="J3645" s="61">
        <v>-1.2225998448553368</v>
      </c>
      <c r="K3645" s="62">
        <v>0.12970548807014046</v>
      </c>
      <c r="L3645" s="60">
        <f t="array" ref="L3645:O3645">TRANSPOSE(MMULT(Option!$B$25:$E$28, TRANSPOSE(H3645:K3645)))</f>
        <v>1.4687412370589221</v>
      </c>
      <c r="M3645" s="60">
        <v>-0.58479540454853896</v>
      </c>
      <c r="N3645" s="60">
        <v>-0.82126579785724574</v>
      </c>
      <c r="O3645" s="60">
        <v>0.12500204065560136</v>
      </c>
      <c r="P3645" s="56" t="str">
        <f t="shared" si="4535"/>
        <v>729/3</v>
      </c>
      <c r="R3645" s="80"/>
      <c r="S3645" s="3" t="s">
        <v>31</v>
      </c>
      <c r="T3645" s="60">
        <f ca="1"/>
        <v>0.44355597176021205</v>
      </c>
      <c r="U3645" s="60">
        <f ca="1"/>
        <v>0.15974533505948452</v>
      </c>
      <c r="V3645" s="60">
        <f ca="1"/>
        <v>3.6914423033756971E-2</v>
      </c>
      <c r="W3645" s="60">
        <f ca="1"/>
        <v>1.6173123972129873</v>
      </c>
      <c r="X3645" s="60">
        <f ca="1"/>
        <v>-0.21484379085638461</v>
      </c>
      <c r="Y3645" s="52">
        <f ca="1">$B$13 * EXP(($E$3 - $C$13^2/2) * Y$2 + $C$13*SQRT(Y$2)*T3645)</f>
        <v>114.80522278760397</v>
      </c>
      <c r="Z3645" s="52">
        <f ca="1">Y3645 * EXP(($E$3 - $C$13^2/2) * (Z$2-Y$2) + $C$13*SQRT(Z$2-Y$2)*U3645)</f>
        <v>121.04478220983249</v>
      </c>
      <c r="AA3645" s="52">
        <f ca="1">Z3645 * EXP(($E$3 - $C$13^2/2) * (AA$2-Z$2) + $C$13*SQRT(AA$2-Z$2)*V3645)</f>
        <v>123.00621775447138</v>
      </c>
      <c r="AB3645" s="52">
        <f ca="1">AA3645 * EXP(($E$3 - $C$13^2/2) * (AB$2-AA$2) + $C$13*SQRT(AB$2-AA$2)*W3645)</f>
        <v>200.82394407459515</v>
      </c>
      <c r="AC3645" s="52">
        <f ca="1">AB3645 * EXP(($E$3 - $C$13^2/2) * (AC$2-AB$2) + $C$13*SQRT(AC$2-AB$2)*X3645)</f>
        <v>189.23232384101209</v>
      </c>
      <c r="AD3645" s="47"/>
      <c r="AE3645" s="3" t="s">
        <v>46</v>
      </c>
      <c r="AF3645" s="52" t="b">
        <f t="shared" ref="AF3645" ca="1" si="4610">AF3643 &gt;= $B$4</f>
        <v>0</v>
      </c>
      <c r="AG3645" s="52" t="b">
        <f t="array" aca="1" ref="AG3645" ca="1">AND(AG3643 &gt;= $B$4, NOT(OR($AF3645:AF3645)))</f>
        <v>0</v>
      </c>
      <c r="AH3645" s="52" t="b">
        <f t="array" aca="1" ref="AH3645" ca="1">AND(AH3643 &gt;= $B$4, NOT(OR($AF3645:AG3645)))</f>
        <v>0</v>
      </c>
      <c r="AI3645" s="52" t="b">
        <f t="array" aca="1" ref="AI3645" ca="1">AND(AI3643 &gt;= $B$4, NOT(OR($AF3645:AH3645)))</f>
        <v>1</v>
      </c>
      <c r="AJ3645" s="52" t="b">
        <f t="array" aca="1" ref="AJ3645" ca="1">AND(AJ3643 &gt;= $B$4, NOT(OR($AF3645:AI3645)))</f>
        <v>0</v>
      </c>
      <c r="AK3645" s="73"/>
      <c r="AL3645" s="70"/>
    </row>
    <row r="3646" spans="6:38" ht="14.55" customHeight="1" x14ac:dyDescent="0.3">
      <c r="F3646" s="79"/>
      <c r="G3646" s="3">
        <v>3644</v>
      </c>
      <c r="H3646" s="61">
        <v>-0.53271247309176661</v>
      </c>
      <c r="I3646" s="61">
        <v>-1.2720923762213587</v>
      </c>
      <c r="J3646" s="61">
        <v>0.58231160739638721</v>
      </c>
      <c r="K3646" s="62">
        <v>2.0698085934781708E-2</v>
      </c>
      <c r="L3646" s="60">
        <f t="array" ref="L3646:O3646">TRANSPOSE(MMULT(Option!$B$25:$E$28, TRANSPOSE(H3646:K3646)))</f>
        <v>-0.53271247309176661</v>
      </c>
      <c r="M3646" s="60">
        <v>-1.3789769102388303</v>
      </c>
      <c r="N3646" s="60">
        <v>-3.4746820542664092E-2</v>
      </c>
      <c r="O3646" s="60">
        <v>-0.41481659678747118</v>
      </c>
      <c r="P3646" s="56" t="str">
        <f t="shared" si="4535"/>
        <v>729/4</v>
      </c>
      <c r="R3646" s="80"/>
      <c r="S3646" s="3" t="s">
        <v>30</v>
      </c>
      <c r="T3646" s="60">
        <f ca="1"/>
        <v>0.56694997426869087</v>
      </c>
      <c r="U3646" s="60">
        <f ca="1"/>
        <v>0.98567097242807267</v>
      </c>
      <c r="V3646" s="60">
        <f ca="1"/>
        <v>0.5181216097388911</v>
      </c>
      <c r="W3646" s="60">
        <f ca="1"/>
        <v>0.8176208402856131</v>
      </c>
      <c r="X3646" s="60">
        <f ca="1"/>
        <v>-0.4261193838702762</v>
      </c>
      <c r="Y3646" s="52">
        <f ca="1">$B$14 * EXP(($E$3 - $C$14^2/2) * Y$2 + $C$14*SQRT(Y$2)*T3646)</f>
        <v>119.134746764779</v>
      </c>
      <c r="Z3646" s="52">
        <f ca="1">Y3646 * EXP(($E$3 - $C$14^2/2) * (Z$2-Y$2) + $C$14*SQRT(Z$2-Y$2)*U3646)</f>
        <v>160.9279050537256</v>
      </c>
      <c r="AA3646" s="52">
        <f ca="1">Z3646 * EXP(($E$3 - $C$14^2/2) * (AA$2-Z$2) + $C$14*SQRT(AA$2-Z$2)*V3646)</f>
        <v>188.9330941005004</v>
      </c>
      <c r="AB3646" s="52">
        <f ca="1">AA3646 * EXP(($E$3 - $C$14^2/2) * (AB$2-AA$2) + $C$14*SQRT(AB$2-AA$2)*W3646)</f>
        <v>242.66434811322694</v>
      </c>
      <c r="AC3646" s="52">
        <f ca="1">AB3646 * EXP(($E$3 - $C$14^2/2) * (AC$2-AB$2) + $C$14*SQRT(AC$2-AB$2)*X3646)</f>
        <v>214.61449878996231</v>
      </c>
      <c r="AD3646" s="47"/>
      <c r="AE3646" s="3" t="s">
        <v>68</v>
      </c>
      <c r="AF3646" s="52" t="b">
        <f ca="1">AND(AF3643&gt;$B$3, NOT(OR($AF3645:AF3645)))</f>
        <v>0</v>
      </c>
      <c r="AG3646" s="52" t="b">
        <f ca="1">AND(AG3643&gt;$B$3, NOT(OR($AF3645:AG3645)))</f>
        <v>1</v>
      </c>
      <c r="AH3646" s="52" t="b">
        <f ca="1">AND(AH3643&gt;$B$3, NOT(OR($AF3645:AH3645)))</f>
        <v>1</v>
      </c>
      <c r="AI3646" s="52" t="b">
        <f ca="1">AND(AI3643&gt;$B$3, NOT(OR($AF3645:AI3645)))</f>
        <v>0</v>
      </c>
      <c r="AJ3646" s="52" t="b">
        <f ca="1">AND(AJ3643&gt;$B$3, NOT(OR($AF3645:AJ3645)))</f>
        <v>0</v>
      </c>
      <c r="AK3646" s="74"/>
      <c r="AL3646" s="70"/>
    </row>
    <row r="3647" spans="6:38" ht="14.55" customHeight="1" x14ac:dyDescent="0.3">
      <c r="F3647" s="79"/>
      <c r="G3647" s="3">
        <v>3645</v>
      </c>
      <c r="H3647" s="61">
        <v>-1.5407457539431493</v>
      </c>
      <c r="I3647" s="61">
        <v>0.86349460444956938</v>
      </c>
      <c r="J3647" s="61">
        <v>0.44042327290788774</v>
      </c>
      <c r="K3647" s="62">
        <v>-3.4261429915895071E-2</v>
      </c>
      <c r="L3647" s="60">
        <f t="array" ref="L3647:O3647">TRANSPOSE(MMULT(Option!$B$25:$E$28, TRANSPOSE(H3647:K3647)))</f>
        <v>-1.5407457539431493</v>
      </c>
      <c r="M3647" s="60">
        <v>0.17510757583796099</v>
      </c>
      <c r="N3647" s="60">
        <v>-3.3541428583469535E-3</v>
      </c>
      <c r="O3647" s="60">
        <v>-0.3335602514861617</v>
      </c>
      <c r="P3647" s="56" t="str">
        <f t="shared" si="4535"/>
        <v>729/5</v>
      </c>
      <c r="R3647" s="80">
        <v>912</v>
      </c>
      <c r="S3647" s="3" t="s">
        <v>28</v>
      </c>
      <c r="T3647" s="60">
        <f t="array" aca="1" ref="T3647:T3650" ca="1">TRANSPOSE(OFFSET($L$3, MATCH($R3647 &amp; "/" &amp; T$2, $P$3:$P$5002, 0) - 1, 0, 1, $E$1))</f>
        <v>-1.7280575658389903</v>
      </c>
      <c r="U3647" s="60">
        <f t="array" aca="1" ref="U3647:U3650" ca="1">TRANSPOSE(OFFSET($L$3, MATCH($R3647 &amp; "/" &amp; U$2, $P$3:$P$5002, 0) - 1, 0, 1, $E$1))</f>
        <v>-2.2285388196705052</v>
      </c>
      <c r="V3647" s="60">
        <f t="array" aca="1" ref="V3647:V3650" ca="1">TRANSPOSE(OFFSET($L$3, MATCH($R3647 &amp; "/" &amp; V$2, $P$3:$P$5002, 0) - 1, 0, 1, $E$1))</f>
        <v>0.80553744547312156</v>
      </c>
      <c r="W3647" s="60">
        <f t="array" aca="1" ref="W3647:W3650" ca="1">TRANSPOSE(OFFSET($L$3, MATCH($R3647 &amp; "/" &amp; W$2, $P$3:$P$5002, 0) - 1, 0, 1, $E$1))</f>
        <v>1.3155224242855803</v>
      </c>
      <c r="X3647" s="60">
        <f t="array" aca="1" ref="X3647:X3650" ca="1">TRANSPOSE(OFFSET($L$3, MATCH($R3647 &amp; "/" &amp; X$2, $P$3:$P$5002, 0) - 1, 0, 1, $E$1))</f>
        <v>-0.58177084592753092</v>
      </c>
      <c r="Y3647" s="52">
        <f ca="1">$B$11 * EXP(($E$3 - $C$11^2/2) * Y$2 + $C$11*SQRT(Y$2)*T3647)</f>
        <v>59.844702565766553</v>
      </c>
      <c r="Z3647" s="52">
        <f ca="1">Y3647 * EXP(($E$3 - $C$11^2/2) * (Z$2-Y$2) + $C$11*SQRT(Z$2-Y$2)*U3647)</f>
        <v>30.820845726065173</v>
      </c>
      <c r="AA3647" s="52">
        <f ca="1">Z3647 * EXP(($E$3 - $C$11^2/2) * (AA$2-Z$2) + $C$11*SQRT(AA$2-Z$2)*V3647)</f>
        <v>39.442838766291644</v>
      </c>
      <c r="AB3647" s="52">
        <f ca="1">AA3647 * EXP(($E$3 - $C$11^2/2) * (AB$2-AA$2) + $C$11*SQRT(AB$2-AA$2)*W3647)</f>
        <v>58.821605698334778</v>
      </c>
      <c r="AC3647" s="52">
        <f ca="1">AB3647 * EXP(($E$3 - $C$11^2/2) * (AC$2-AB$2) + $C$11*SQRT(AC$2-AB$2)*X3647)</f>
        <v>49.648986504567205</v>
      </c>
      <c r="AD3647" s="47"/>
      <c r="AE3647" s="3" t="s">
        <v>69</v>
      </c>
      <c r="AF3647" s="20" cm="1">
        <f t="array" aca="1" ref="AF3647" ca="1">MIN(Y3647:Y3650 / $D$11:$D$14)</f>
        <v>0.52449659701985352</v>
      </c>
      <c r="AG3647" s="20" cm="1">
        <f t="array" aca="1" ref="AG3647" ca="1">MIN(Z3647:Z3650 / $D$11:$D$14)</f>
        <v>0.30820845726065171</v>
      </c>
      <c r="AH3647" s="20" cm="1">
        <f t="array" aca="1" ref="AH3647" ca="1">MIN(AA3647:AA3650 / $D$11:$D$14)</f>
        <v>0.39442838766291644</v>
      </c>
      <c r="AI3647" s="20" cm="1">
        <f t="array" aca="1" ref="AI3647" ca="1">MIN(AB3647:AB3650 / $D$11:$D$14)</f>
        <v>0.58821605698334778</v>
      </c>
      <c r="AJ3647" s="20" cm="1">
        <f t="array" aca="1" ref="AJ3647" ca="1">MIN(AC3647:AC3650 / $D$11:$D$14)</f>
        <v>0.49648986504567205</v>
      </c>
      <c r="AK3647" s="72">
        <f t="array" aca="1" ref="AK3647" ca="1">SUMPRODUCT(AF3648:AJ3648, EXP(-$E$3*$AF$2:$AJ$2))</f>
        <v>77880.078307140488</v>
      </c>
      <c r="AL3647" s="70">
        <f ca="1">MAX(AC3648 - $D$11, 0) * EXP(-$E$2*$E$3)</f>
        <v>22.836668195077788</v>
      </c>
    </row>
    <row r="3648" spans="6:38" ht="14.55" customHeight="1" x14ac:dyDescent="0.3">
      <c r="F3648" s="79"/>
      <c r="G3648" s="3">
        <v>3646</v>
      </c>
      <c r="H3648" s="61">
        <v>1.0150889948218402</v>
      </c>
      <c r="I3648" s="61">
        <v>-8.8748009247885701E-2</v>
      </c>
      <c r="J3648" s="61">
        <v>0.49584811305741566</v>
      </c>
      <c r="K3648" s="62">
        <v>1.6641389416766712</v>
      </c>
      <c r="L3648" s="60">
        <f t="array" ref="L3648:O3648">TRANSPOSE(MMULT(Option!$B$25:$E$28, TRANSPOSE(H3648:K3648)))</f>
        <v>1.0150889948218402</v>
      </c>
      <c r="M3648" s="60">
        <v>0.32469670389772071</v>
      </c>
      <c r="N3648" s="60">
        <v>0.81830430265358656</v>
      </c>
      <c r="O3648" s="60">
        <v>1.9046590057973982</v>
      </c>
      <c r="P3648" s="56" t="str">
        <f t="shared" si="4535"/>
        <v>730/1</v>
      </c>
      <c r="R3648" s="80"/>
      <c r="S3648" s="3" t="s">
        <v>29</v>
      </c>
      <c r="T3648" s="60">
        <f ca="1"/>
        <v>0.25370386605815609</v>
      </c>
      <c r="U3648" s="60">
        <f ca="1"/>
        <v>-0.20667558062828362</v>
      </c>
      <c r="V3648" s="60">
        <f ca="1"/>
        <v>1.0625378528898513</v>
      </c>
      <c r="W3648" s="60">
        <f ca="1"/>
        <v>0.42359660682510775</v>
      </c>
      <c r="X3648" s="60">
        <f ca="1"/>
        <v>-0.75935640905905399</v>
      </c>
      <c r="Y3648" s="52">
        <f ca="1">$B$12 * EXP(($E$3 - $C$12^2/2) * Y$2 + $C$12*SQRT(Y$2)*T3648)</f>
        <v>108.44914417374328</v>
      </c>
      <c r="Z3648" s="52">
        <f ca="1">Y3648 * EXP(($E$3 - $C$12^2/2) * (Z$2-Y$2) + $C$12*SQRT(Z$2-Y$2)*U3648)</f>
        <v>102.44014446977191</v>
      </c>
      <c r="AA3648" s="52">
        <f ca="1">Z3648 * EXP(($E$3 - $C$12^2/2) * (AA$2-Z$2) + $C$12*SQRT(AA$2-Z$2)*V3648)</f>
        <v>141.60479270648054</v>
      </c>
      <c r="AB3648" s="52">
        <f ca="1">AA3648 * EXP(($E$3 - $C$12^2/2) * (AB$2-AA$2) + $C$12*SQRT(AB$2-AA$2)*W3648)</f>
        <v>161.59916993477043</v>
      </c>
      <c r="AC3648" s="52">
        <f ca="1">AB3648 * EXP(($E$3 - $C$12^2/2) * (AC$2-AB$2) + $C$12*SQRT(AC$2-AB$2)*X3648)</f>
        <v>129.32286239494445</v>
      </c>
      <c r="AD3648" s="47"/>
      <c r="AE3648" s="3" t="s">
        <v>47</v>
      </c>
      <c r="AF3648" s="64">
        <f t="shared" ref="AF3648" ca="1" si="4611">($B$5*AF3650 + (1 + $B$6)*AF3649)*$B$2</f>
        <v>0</v>
      </c>
      <c r="AG3648" s="64">
        <f t="shared" ref="AG3648" ca="1" si="4612">($B$5*AG3650 + (1 + $B$6)*AG3649)*$B$2</f>
        <v>0</v>
      </c>
      <c r="AH3648" s="64">
        <f t="shared" ref="AH3648" ca="1" si="4613">($B$5*AH3650 + (1 + $B$6)*AH3649)*$B$2</f>
        <v>0</v>
      </c>
      <c r="AI3648" s="64">
        <f t="shared" ref="AI3648" ca="1" si="4614">($B$5*AI3650 + (1 + $B$6)*AI3649)*$B$2</f>
        <v>0</v>
      </c>
      <c r="AJ3648" s="64" cm="1">
        <f t="array" aca="1" ref="AJ3648" ca="1">($B$5*AJ3650 + (1 + $B$6)*AJ3649 + AND(NOT(AF3649:AJ3649)))*$B$2</f>
        <v>100000</v>
      </c>
      <c r="AK3648" s="73"/>
      <c r="AL3648" s="70"/>
    </row>
    <row r="3649" spans="6:38" ht="14.55" customHeight="1" x14ac:dyDescent="0.3">
      <c r="F3649" s="79"/>
      <c r="G3649" s="3">
        <v>3647</v>
      </c>
      <c r="H3649" s="61">
        <v>1.6307844586727571</v>
      </c>
      <c r="I3649" s="61">
        <v>0.23477981512361892</v>
      </c>
      <c r="J3649" s="61">
        <v>0.10125590172317665</v>
      </c>
      <c r="K3649" s="62">
        <v>-1.3241216977853831</v>
      </c>
      <c r="L3649" s="60">
        <f t="array" ref="L3649:O3649">TRANSPOSE(MMULT(Option!$B$25:$E$28, TRANSPOSE(H3649:K3649)))</f>
        <v>1.6307844586727571</v>
      </c>
      <c r="M3649" s="60">
        <v>0.86749303835944713</v>
      </c>
      <c r="N3649" s="60">
        <v>0.80272764827093557</v>
      </c>
      <c r="O3649" s="60">
        <v>-0.40035337907775903</v>
      </c>
      <c r="P3649" s="56" t="str">
        <f t="shared" si="4535"/>
        <v>730/2</v>
      </c>
      <c r="R3649" s="80"/>
      <c r="S3649" s="3" t="s">
        <v>31</v>
      </c>
      <c r="T3649" s="60">
        <f ca="1"/>
        <v>-2.1677211307095661</v>
      </c>
      <c r="U3649" s="60">
        <f ca="1"/>
        <v>-0.79982995238989352</v>
      </c>
      <c r="V3649" s="60">
        <f ca="1"/>
        <v>0.95246723667842104</v>
      </c>
      <c r="W3649" s="60">
        <f ca="1"/>
        <v>2.0131231653744441</v>
      </c>
      <c r="X3649" s="60">
        <f ca="1"/>
        <v>0.32218962766652309</v>
      </c>
      <c r="Y3649" s="52">
        <f ca="1">$B$13 * EXP(($E$3 - $C$13^2/2) * Y$2 + $C$13*SQRT(Y$2)*T3649)</f>
        <v>52.449659701985354</v>
      </c>
      <c r="Z3649" s="52">
        <f ca="1">Y3649 * EXP(($E$3 - $C$13^2/2) * (Z$2-Y$2) + $C$13*SQRT(Z$2-Y$2)*U3649)</f>
        <v>41.467287403315275</v>
      </c>
      <c r="AA3649" s="52">
        <f ca="1">Z3649 * EXP(($E$3 - $C$13^2/2) * (AA$2-Z$2) + $C$13*SQRT(AA$2-Z$2)*V3649)</f>
        <v>55.459056737361827</v>
      </c>
      <c r="AB3649" s="52">
        <f ca="1">AA3649 * EXP(($E$3 - $C$13^2/2) * (AB$2-AA$2) + $C$13*SQRT(AB$2-AA$2)*W3649)</f>
        <v>101.96014296496583</v>
      </c>
      <c r="AC3649" s="52">
        <f ca="1">AB3649 * EXP(($E$3 - $C$13^2/2) * (AC$2-AB$2) + $C$13*SQRT(AC$2-AB$2)*X3649)</f>
        <v>112.87024334871995</v>
      </c>
      <c r="AD3649" s="47"/>
      <c r="AE3649" s="3" t="s">
        <v>46</v>
      </c>
      <c r="AF3649" s="52" t="b">
        <f t="shared" ref="AF3649" ca="1" si="4615">AF3647 &gt;= $B$4</f>
        <v>0</v>
      </c>
      <c r="AG3649" s="52" t="b">
        <f t="array" aca="1" ref="AG3649" ca="1">AND(AG3647 &gt;= $B$4, NOT(OR($AF3649:AF3649)))</f>
        <v>0</v>
      </c>
      <c r="AH3649" s="52" t="b">
        <f t="array" aca="1" ref="AH3649" ca="1">AND(AH3647 &gt;= $B$4, NOT(OR($AF3649:AG3649)))</f>
        <v>0</v>
      </c>
      <c r="AI3649" s="52" t="b">
        <f t="array" aca="1" ref="AI3649" ca="1">AND(AI3647 &gt;= $B$4, NOT(OR($AF3649:AH3649)))</f>
        <v>0</v>
      </c>
      <c r="AJ3649" s="52" t="b">
        <f t="array" aca="1" ref="AJ3649" ca="1">AND(AJ3647 &gt;= $B$4, NOT(OR($AF3649:AI3649)))</f>
        <v>0</v>
      </c>
      <c r="AK3649" s="73"/>
      <c r="AL3649" s="70"/>
    </row>
    <row r="3650" spans="6:38" ht="14.55" customHeight="1" x14ac:dyDescent="0.3">
      <c r="F3650" s="79"/>
      <c r="G3650" s="3">
        <v>3648</v>
      </c>
      <c r="H3650" s="61">
        <v>-0.72789324992150617</v>
      </c>
      <c r="I3650" s="61">
        <v>7.3927351606702676E-2</v>
      </c>
      <c r="J3650" s="61">
        <v>1.0307185182434884</v>
      </c>
      <c r="K3650" s="62">
        <v>0.99330121370551494</v>
      </c>
      <c r="L3650" s="60">
        <f t="array" ref="L3650:O3650">TRANSPOSE(MMULT(Option!$B$25:$E$28, TRANSPOSE(H3650:K3650)))</f>
        <v>-0.72789324992150617</v>
      </c>
      <c r="M3650" s="60">
        <v>-0.22340176303553641</v>
      </c>
      <c r="N3650" s="60">
        <v>0.63349187429831832</v>
      </c>
      <c r="O3650" s="60">
        <v>0.77998942101257418</v>
      </c>
      <c r="P3650" s="56" t="str">
        <f t="shared" si="4535"/>
        <v>730/3</v>
      </c>
      <c r="R3650" s="80"/>
      <c r="S3650" s="3" t="s">
        <v>30</v>
      </c>
      <c r="T3650" s="60">
        <f ca="1"/>
        <v>-0.55189587952049246</v>
      </c>
      <c r="U3650" s="60">
        <f ca="1"/>
        <v>-0.9671648257427663</v>
      </c>
      <c r="V3650" s="60">
        <f ca="1"/>
        <v>-0.31730281593777598</v>
      </c>
      <c r="W3650" s="60">
        <f ca="1"/>
        <v>0.96687177557762971</v>
      </c>
      <c r="X3650" s="60">
        <f ca="1"/>
        <v>0.47148823822204444</v>
      </c>
      <c r="Y3650" s="52">
        <f ca="1">$B$14 * EXP(($E$3 - $C$14^2/2) * Y$2 + $C$14*SQRT(Y$2)*T3650)</f>
        <v>85.165925818366645</v>
      </c>
      <c r="Z3650" s="52">
        <f ca="1">Y3650 * EXP(($E$3 - $C$14^2/2) * (Z$2-Y$2) + $C$14*SQRT(Z$2-Y$2)*U3650)</f>
        <v>64.03641938551327</v>
      </c>
      <c r="AA3650" s="52">
        <f ca="1">Z3650 * EXP(($E$3 - $C$14^2/2) * (AA$2-Z$2) + $C$14*SQRT(AA$2-Z$2)*V3650)</f>
        <v>58.513712567194609</v>
      </c>
      <c r="AB3650" s="52">
        <f ca="1">AA3650 * EXP(($E$3 - $C$14^2/2) * (AB$2-AA$2) + $C$14*SQRT(AB$2-AA$2)*W3650)</f>
        <v>78.596145775761258</v>
      </c>
      <c r="AC3650" s="52">
        <f ca="1">AB3650 * EXP(($E$3 - $C$14^2/2) * (AC$2-AB$2) + $C$14*SQRT(AC$2-AB$2)*X3650)</f>
        <v>90.991776451423746</v>
      </c>
      <c r="AD3650" s="47"/>
      <c r="AE3650" s="3" t="s">
        <v>68</v>
      </c>
      <c r="AF3650" s="52" t="b">
        <f ca="1">AND(AF3647&gt;$B$3, NOT(OR($AF3649:AF3649)))</f>
        <v>0</v>
      </c>
      <c r="AG3650" s="52" t="b">
        <f ca="1">AND(AG3647&gt;$B$3, NOT(OR($AF3649:AG3649)))</f>
        <v>0</v>
      </c>
      <c r="AH3650" s="52" t="b">
        <f ca="1">AND(AH3647&gt;$B$3, NOT(OR($AF3649:AH3649)))</f>
        <v>0</v>
      </c>
      <c r="AI3650" s="52" t="b">
        <f ca="1">AND(AI3647&gt;$B$3, NOT(OR($AF3649:AI3649)))</f>
        <v>0</v>
      </c>
      <c r="AJ3650" s="52" t="b">
        <f ca="1">AND(AJ3647&gt;$B$3, NOT(OR($AF3649:AJ3649)))</f>
        <v>0</v>
      </c>
      <c r="AK3650" s="74"/>
      <c r="AL3650" s="70"/>
    </row>
    <row r="3651" spans="6:38" ht="14.55" customHeight="1" x14ac:dyDescent="0.3">
      <c r="F3651" s="79"/>
      <c r="G3651" s="3">
        <v>3649</v>
      </c>
      <c r="H3651" s="61">
        <v>-1.6724109429493119</v>
      </c>
      <c r="I3651" s="61">
        <v>-0.15942208372319708</v>
      </c>
      <c r="J3651" s="61">
        <v>-0.22941388779208327</v>
      </c>
      <c r="K3651" s="62">
        <v>-1.6746779560220935</v>
      </c>
      <c r="L3651" s="60">
        <f t="array" ref="L3651:O3651">TRANSPOSE(MMULT(Option!$B$25:$E$28, TRANSPOSE(H3651:K3651)))</f>
        <v>-1.6724109429493119</v>
      </c>
      <c r="M3651" s="60">
        <v>-0.81507713040155239</v>
      </c>
      <c r="N3651" s="60">
        <v>-0.9122074049487775</v>
      </c>
      <c r="O3651" s="60">
        <v>-2.189596406697742</v>
      </c>
      <c r="P3651" s="56" t="str">
        <f t="shared" si="4535"/>
        <v>730/4</v>
      </c>
      <c r="R3651" s="80">
        <v>913</v>
      </c>
      <c r="S3651" s="3" t="s">
        <v>28</v>
      </c>
      <c r="T3651" s="60">
        <f t="array" aca="1" ref="T3651:T3654" ca="1">TRANSPOSE(OFFSET($L$3, MATCH($R3651 &amp; "/" &amp; T$2, $P$3:$P$5002, 0) - 1, 0, 1, $E$1))</f>
        <v>1.5049717395296702</v>
      </c>
      <c r="U3651" s="60">
        <f t="array" aca="1" ref="U3651:U3654" ca="1">TRANSPOSE(OFFSET($L$3, MATCH($R3651 &amp; "/" &amp; U$2, $P$3:$P$5002, 0) - 1, 0, 1, $E$1))</f>
        <v>0.8365851287120214</v>
      </c>
      <c r="V3651" s="60">
        <f t="array" aca="1" ref="V3651:V3654" ca="1">TRANSPOSE(OFFSET($L$3, MATCH($R3651 &amp; "/" &amp; V$2, $P$3:$P$5002, 0) - 1, 0, 1, $E$1))</f>
        <v>0.58010457339002475</v>
      </c>
      <c r="W3651" s="60">
        <f t="array" aca="1" ref="W3651:W3654" ca="1">TRANSPOSE(OFFSET($L$3, MATCH($R3651 &amp; "/" &amp; W$2, $P$3:$P$5002, 0) - 1, 0, 1, $E$1))</f>
        <v>1.1945451152159117</v>
      </c>
      <c r="X3651" s="60">
        <f t="array" aca="1" ref="X3651:X3654" ca="1">TRANSPOSE(OFFSET($L$3, MATCH($R3651 &amp; "/" &amp; X$2, $P$3:$P$5002, 0) - 1, 0, 1, $E$1))</f>
        <v>-0.18059768117143654</v>
      </c>
      <c r="Y3651" s="52">
        <f ca="1">$B$11 * EXP(($E$3 - $C$11^2/2) * Y$2 + $C$11*SQRT(Y$2)*T3651)</f>
        <v>157.85260341673506</v>
      </c>
      <c r="Z3651" s="52">
        <f ca="1">Y3651 * EXP(($E$3 - $C$11^2/2) * (Z$2-Y$2) + $C$11*SQRT(Z$2-Y$2)*U3651)</f>
        <v>203.90154330051112</v>
      </c>
      <c r="AA3651" s="52">
        <f ca="1">Z3651 * EXP(($E$3 - $C$11^2/2) * (AA$2-Z$2) + $C$11*SQRT(AA$2-Z$2)*V3651)</f>
        <v>243.87812638397432</v>
      </c>
      <c r="AB3651" s="52">
        <f ca="1">AA3651 * EXP(($E$3 - $C$11^2/2) * (AB$2-AA$2) + $C$11*SQRT(AB$2-AA$2)*W3651)</f>
        <v>350.73542104947416</v>
      </c>
      <c r="AC3651" s="52">
        <f ca="1">AB3651 * EXP(($E$3 - $C$11^2/2) * (AC$2-AB$2) + $C$11*SQRT(AC$2-AB$2)*X3651)</f>
        <v>333.90377367275789</v>
      </c>
      <c r="AD3651" s="47"/>
      <c r="AE3651" s="3" t="s">
        <v>69</v>
      </c>
      <c r="AF3651" s="20" cm="1">
        <f t="array" aca="1" ref="AF3651" ca="1">MIN(Y3651:Y3654 / $D$11:$D$14)</f>
        <v>0.73729744347974568</v>
      </c>
      <c r="AG3651" s="20" cm="1">
        <f t="array" aca="1" ref="AG3651" ca="1">MIN(Z3651:Z3654 / $D$11:$D$14)</f>
        <v>0.95790141279073149</v>
      </c>
      <c r="AH3651" s="20" cm="1">
        <f t="array" aca="1" ref="AH3651" ca="1">MIN(AA3651:AA3654 / $D$11:$D$14)</f>
        <v>0.73598536612235477</v>
      </c>
      <c r="AI3651" s="20" cm="1">
        <f t="array" aca="1" ref="AI3651" ca="1">MIN(AB3651:AB3654 / $D$11:$D$14)</f>
        <v>0.72444691880917944</v>
      </c>
      <c r="AJ3651" s="20" cm="1">
        <f t="array" aca="1" ref="AJ3651" ca="1">MIN(AC3651:AC3654 / $D$11:$D$14)</f>
        <v>0.56816239476130415</v>
      </c>
      <c r="AK3651" s="72">
        <f t="array" aca="1" ref="AK3651" ca="1">SUMPRODUCT(AF3652:AJ3652, EXP(-$E$3*$AF$2:$AJ$2))</f>
        <v>91452.639577679874</v>
      </c>
      <c r="AL3651" s="70">
        <f ca="1">MAX(AC3652 - $D$11, 0) * EXP(-$E$2*$E$3)</f>
        <v>3.5040011823709789</v>
      </c>
    </row>
    <row r="3652" spans="6:38" ht="14.55" customHeight="1" x14ac:dyDescent="0.3">
      <c r="F3652" s="79"/>
      <c r="G3652" s="3">
        <v>3650</v>
      </c>
      <c r="H3652" s="61">
        <v>0.45406519551134256</v>
      </c>
      <c r="I3652" s="61">
        <v>-0.88199692195511092</v>
      </c>
      <c r="J3652" s="61">
        <v>1.1374473826094733</v>
      </c>
      <c r="K3652" s="62">
        <v>1.8589826245058951</v>
      </c>
      <c r="L3652" s="60">
        <f t="array" ref="L3652:O3652">TRANSPOSE(MMULT(Option!$B$25:$E$28, TRANSPOSE(H3652:K3652)))</f>
        <v>0.45406519551134256</v>
      </c>
      <c r="M3652" s="60">
        <v>-0.62673745331093378</v>
      </c>
      <c r="N3652" s="60">
        <v>0.94969655449744961</v>
      </c>
      <c r="O3652" s="60">
        <v>1.764609677364559</v>
      </c>
      <c r="P3652" s="56" t="str">
        <f t="shared" ref="P3652:P3715" si="4616">(QUOTIENT(G3652 - 1, $E$2) + 1) &amp; "/" &amp; MOD(G3652 -1, $E$2) + 1</f>
        <v>730/5</v>
      </c>
      <c r="R3652" s="80"/>
      <c r="S3652" s="3" t="s">
        <v>29</v>
      </c>
      <c r="T3652" s="60">
        <f ca="1"/>
        <v>-0.48931778139705195</v>
      </c>
      <c r="U3652" s="60">
        <f ca="1"/>
        <v>0.56143821960187434</v>
      </c>
      <c r="V3652" s="60">
        <f ca="1"/>
        <v>0.49218839336500397</v>
      </c>
      <c r="W3652" s="60">
        <f ca="1"/>
        <v>-0.38650341785626874</v>
      </c>
      <c r="X3652" s="60">
        <f ca="1"/>
        <v>-0.11444046629859683</v>
      </c>
      <c r="Y3652" s="52">
        <f ca="1">$B$12 * EXP(($E$3 - $C$12^2/2) * Y$2 + $C$12*SQRT(Y$2)*T3652)</f>
        <v>86.779884686705984</v>
      </c>
      <c r="Z3652" s="52">
        <f ca="1">Y3652 * EXP(($E$3 - $C$12^2/2) * (Z$2-Y$2) + $C$12*SQRT(Z$2-Y$2)*U3652)</f>
        <v>103.21418730139634</v>
      </c>
      <c r="AA3652" s="52">
        <f ca="1">Z3652 * EXP(($E$3 - $C$12^2/2) * (AA$2-Z$2) + $C$12*SQRT(AA$2-Z$2)*V3652)</f>
        <v>120.23676438685723</v>
      </c>
      <c r="AB3652" s="52">
        <f ca="1">AA3652 * EXP(($E$3 - $C$12^2/2) * (AB$2-AA$2) + $C$12*SQRT(AB$2-AA$2)*W3652)</f>
        <v>107.60980951861619</v>
      </c>
      <c r="AC3652" s="52">
        <f ca="1">AB3652 * EXP(($E$3 - $C$12^2/2) * (AC$2-AB$2) + $C$12*SQRT(AC$2-AB$2)*X3652)</f>
        <v>104.49922657826824</v>
      </c>
      <c r="AD3652" s="47"/>
      <c r="AE3652" s="3" t="s">
        <v>47</v>
      </c>
      <c r="AF3652" s="64">
        <f t="shared" ref="AF3652" ca="1" si="4617">($B$5*AF3654 + (1 + $B$6)*AF3653)*$B$2</f>
        <v>0</v>
      </c>
      <c r="AG3652" s="64">
        <f t="shared" ref="AG3652" ca="1" si="4618">($B$5*AG3654 + (1 + $B$6)*AG3653)*$B$2</f>
        <v>15000</v>
      </c>
      <c r="AH3652" s="64">
        <f t="shared" ref="AH3652" ca="1" si="4619">($B$5*AH3654 + (1 + $B$6)*AH3653)*$B$2</f>
        <v>0</v>
      </c>
      <c r="AI3652" s="64">
        <f t="shared" ref="AI3652" ca="1" si="4620">($B$5*AI3654 + (1 + $B$6)*AI3653)*$B$2</f>
        <v>0</v>
      </c>
      <c r="AJ3652" s="64" cm="1">
        <f t="array" aca="1" ref="AJ3652" ca="1">($B$5*AJ3654 + (1 + $B$6)*AJ3653 + AND(NOT(AF3653:AJ3653)))*$B$2</f>
        <v>100000</v>
      </c>
      <c r="AK3652" s="73"/>
      <c r="AL3652" s="70"/>
    </row>
    <row r="3653" spans="6:38" ht="14.55" customHeight="1" x14ac:dyDescent="0.3">
      <c r="F3653" s="79"/>
      <c r="G3653" s="3">
        <v>3651</v>
      </c>
      <c r="H3653" s="61">
        <v>0.67153022912936911</v>
      </c>
      <c r="I3653" s="61">
        <v>0.86862932611795052</v>
      </c>
      <c r="J3653" s="61">
        <v>0.32637838312718775</v>
      </c>
      <c r="K3653" s="62">
        <v>1.0586565597631261</v>
      </c>
      <c r="L3653" s="60">
        <f t="array" ref="L3653:O3653">TRANSPOSE(MMULT(Option!$B$25:$E$28, TRANSPOSE(H3653:K3653)))</f>
        <v>0.67153022912936911</v>
      </c>
      <c r="M3653" s="60">
        <v>1.0647240192105456</v>
      </c>
      <c r="N3653" s="60">
        <v>0.78273406149521496</v>
      </c>
      <c r="O3653" s="60">
        <v>1.4663544953691523</v>
      </c>
      <c r="P3653" s="56" t="str">
        <f t="shared" si="4616"/>
        <v>731/1</v>
      </c>
      <c r="R3653" s="80"/>
      <c r="S3653" s="3" t="s">
        <v>31</v>
      </c>
      <c r="T3653" s="60">
        <f ca="1"/>
        <v>-1.032546271336664</v>
      </c>
      <c r="U3653" s="60">
        <f ca="1"/>
        <v>1.1299268061318306</v>
      </c>
      <c r="V3653" s="60">
        <f ca="1"/>
        <v>-1.1691973462513701</v>
      </c>
      <c r="W3653" s="60">
        <f ca="1"/>
        <v>0.3171434643471206</v>
      </c>
      <c r="X3653" s="60">
        <f ca="1"/>
        <v>-1.2131533024058945</v>
      </c>
      <c r="Y3653" s="52">
        <f ca="1">$B$13 * EXP(($E$3 - $C$13^2/2) * Y$2 + $C$13*SQRT(Y$2)*T3653)</f>
        <v>73.729744347974574</v>
      </c>
      <c r="Z3653" s="52">
        <f ca="1">Y3653 * EXP(($E$3 - $C$13^2/2) * (Z$2-Y$2) + $C$13*SQRT(Z$2-Y$2)*U3653)</f>
        <v>103.99931851990073</v>
      </c>
      <c r="AA3653" s="52">
        <f ca="1">Z3653 * EXP(($E$3 - $C$13^2/2) * (AA$2-Z$2) + $C$13*SQRT(AA$2-Z$2)*V3653)</f>
        <v>73.598536612235478</v>
      </c>
      <c r="AB3653" s="52">
        <f ca="1">AA3653 * EXP(($E$3 - $C$13^2/2) * (AB$2-AA$2) + $C$13*SQRT(AB$2-AA$2)*W3653)</f>
        <v>81.350597777478797</v>
      </c>
      <c r="AC3653" s="52">
        <f ca="1">AB3653 * EXP(($E$3 - $C$13^2/2) * (AC$2-AB$2) + $C$13*SQRT(AC$2-AB$2)*X3653)</f>
        <v>56.816239476130413</v>
      </c>
      <c r="AD3653" s="47"/>
      <c r="AE3653" s="3" t="s">
        <v>46</v>
      </c>
      <c r="AF3653" s="52" t="b">
        <f t="shared" ref="AF3653" ca="1" si="4621">AF3651 &gt;= $B$4</f>
        <v>0</v>
      </c>
      <c r="AG3653" s="52" t="b">
        <f t="array" aca="1" ref="AG3653" ca="1">AND(AG3651 &gt;= $B$4, NOT(OR($AF3653:AF3653)))</f>
        <v>0</v>
      </c>
      <c r="AH3653" s="52" t="b">
        <f t="array" aca="1" ref="AH3653" ca="1">AND(AH3651 &gt;= $B$4, NOT(OR($AF3653:AG3653)))</f>
        <v>0</v>
      </c>
      <c r="AI3653" s="52" t="b">
        <f t="array" aca="1" ref="AI3653" ca="1">AND(AI3651 &gt;= $B$4, NOT(OR($AF3653:AH3653)))</f>
        <v>0</v>
      </c>
      <c r="AJ3653" s="52" t="b">
        <f t="array" aca="1" ref="AJ3653" ca="1">AND(AJ3651 &gt;= $B$4, NOT(OR($AF3653:AI3653)))</f>
        <v>0</v>
      </c>
      <c r="AK3653" s="73"/>
      <c r="AL3653" s="70"/>
    </row>
    <row r="3654" spans="6:38" ht="14.55" customHeight="1" x14ac:dyDescent="0.3">
      <c r="F3654" s="79"/>
      <c r="G3654" s="3">
        <v>3652</v>
      </c>
      <c r="H3654" s="61">
        <v>0.22445379865920104</v>
      </c>
      <c r="I3654" s="61">
        <v>1.094464507158758</v>
      </c>
      <c r="J3654" s="61">
        <v>1.1521245404721074</v>
      </c>
      <c r="K3654" s="62">
        <v>0.66297859350616972</v>
      </c>
      <c r="L3654" s="60">
        <f t="array" ref="L3654:O3654">TRANSPOSE(MMULT(Option!$B$25:$E$28, TRANSPOSE(H3654:K3654)))</f>
        <v>0.22445379865920104</v>
      </c>
      <c r="M3654" s="60">
        <v>1.0928748093631897</v>
      </c>
      <c r="N3654" s="60">
        <v>1.3883021830753839</v>
      </c>
      <c r="O3654" s="60">
        <v>1.1689922354614857</v>
      </c>
      <c r="P3654" s="56" t="str">
        <f t="shared" si="4616"/>
        <v>731/2</v>
      </c>
      <c r="R3654" s="80"/>
      <c r="S3654" s="3" t="s">
        <v>30</v>
      </c>
      <c r="T3654" s="60">
        <f ca="1"/>
        <v>3.9813065624901674E-2</v>
      </c>
      <c r="U3654" s="60">
        <f ca="1"/>
        <v>-0.2165144513284335</v>
      </c>
      <c r="V3654" s="60">
        <f ca="1"/>
        <v>6.4496300297054956E-2</v>
      </c>
      <c r="W3654" s="60">
        <f ca="1"/>
        <v>-1.0289508674913481</v>
      </c>
      <c r="X3654" s="60">
        <f ca="1"/>
        <v>0.26890945369381392</v>
      </c>
      <c r="Y3654" s="52">
        <f ca="1">$B$14 * EXP(($E$3 - $C$14^2/2) * Y$2 + $C$14*SQRT(Y$2)*T3654)</f>
        <v>101.70882820971087</v>
      </c>
      <c r="Z3654" s="52">
        <f ca="1">Y3654 * EXP(($E$3 - $C$14^2/2) * (Z$2-Y$2) + $C$14*SQRT(Z$2-Y$2)*U3654)</f>
        <v>95.790141279073154</v>
      </c>
      <c r="AA3654" s="52">
        <f ca="1">Z3654 * EXP(($E$3 - $C$14^2/2) * (AA$2-Z$2) + $C$14*SQRT(AA$2-Z$2)*V3654)</f>
        <v>98.151152252790538</v>
      </c>
      <c r="AB3654" s="52">
        <f ca="1">AA3654 * EXP(($E$3 - $C$14^2/2) * (AB$2-AA$2) + $C$14*SQRT(AB$2-AA$2)*W3654)</f>
        <v>72.444691880917944</v>
      </c>
      <c r="AC3654" s="52">
        <f ca="1">AB3654 * EXP(($E$3 - $C$14^2/2) * (AC$2-AB$2) + $C$14*SQRT(AC$2-AB$2)*X3654)</f>
        <v>78.92485807583769</v>
      </c>
      <c r="AD3654" s="47"/>
      <c r="AE3654" s="3" t="s">
        <v>68</v>
      </c>
      <c r="AF3654" s="52" t="b">
        <f ca="1">AND(AF3651&gt;$B$3, NOT(OR($AF3653:AF3653)))</f>
        <v>0</v>
      </c>
      <c r="AG3654" s="52" t="b">
        <f ca="1">AND(AG3651&gt;$B$3, NOT(OR($AF3653:AG3653)))</f>
        <v>1</v>
      </c>
      <c r="AH3654" s="52" t="b">
        <f ca="1">AND(AH3651&gt;$B$3, NOT(OR($AF3653:AH3653)))</f>
        <v>0</v>
      </c>
      <c r="AI3654" s="52" t="b">
        <f ca="1">AND(AI3651&gt;$B$3, NOT(OR($AF3653:AI3653)))</f>
        <v>0</v>
      </c>
      <c r="AJ3654" s="52" t="b">
        <f ca="1">AND(AJ3651&gt;$B$3, NOT(OR($AF3653:AJ3653)))</f>
        <v>0</v>
      </c>
      <c r="AK3654" s="74"/>
      <c r="AL3654" s="70"/>
    </row>
    <row r="3655" spans="6:38" ht="14.55" customHeight="1" x14ac:dyDescent="0.3">
      <c r="F3655" s="79"/>
      <c r="G3655" s="3">
        <v>3653</v>
      </c>
      <c r="H3655" s="61">
        <v>2.4333479205854878</v>
      </c>
      <c r="I3655" s="61">
        <v>1.5132416469354126</v>
      </c>
      <c r="J3655" s="61">
        <v>-1.1927291833694669</v>
      </c>
      <c r="K3655" s="62">
        <v>2.0345485193955515</v>
      </c>
      <c r="L3655" s="60">
        <f t="array" ref="L3655:O3655">TRANSPOSE(MMULT(Option!$B$25:$E$28, TRANSPOSE(H3655:K3655)))</f>
        <v>2.4333479205854878</v>
      </c>
      <c r="M3655" s="60">
        <v>2.3602480466024289</v>
      </c>
      <c r="N3655" s="60">
        <v>0.3220128004156797</v>
      </c>
      <c r="O3655" s="60">
        <v>2.8790852099706639</v>
      </c>
      <c r="P3655" s="56" t="str">
        <f t="shared" si="4616"/>
        <v>731/3</v>
      </c>
      <c r="R3655" s="80">
        <v>914</v>
      </c>
      <c r="S3655" s="3" t="s">
        <v>28</v>
      </c>
      <c r="T3655" s="60">
        <f t="array" aca="1" ref="T3655:T3658" ca="1">TRANSPOSE(OFFSET($L$3, MATCH($R3655 &amp; "/" &amp; T$2, $P$3:$P$5002, 0) - 1, 0, 1, $E$1))</f>
        <v>-0.47421053069513069</v>
      </c>
      <c r="U3655" s="60">
        <f t="array" aca="1" ref="U3655:U3658" ca="1">TRANSPOSE(OFFSET($L$3, MATCH($R3655 &amp; "/" &amp; U$2, $P$3:$P$5002, 0) - 1, 0, 1, $E$1))</f>
        <v>0.80099434177624418</v>
      </c>
      <c r="V3655" s="60">
        <f t="array" aca="1" ref="V3655:V3658" ca="1">TRANSPOSE(OFFSET($L$3, MATCH($R3655 &amp; "/" &amp; V$2, $P$3:$P$5002, 0) - 1, 0, 1, $E$1))</f>
        <v>1.7597212976935819</v>
      </c>
      <c r="W3655" s="60">
        <f t="array" aca="1" ref="W3655:W3658" ca="1">TRANSPOSE(OFFSET($L$3, MATCH($R3655 &amp; "/" &amp; W$2, $P$3:$P$5002, 0) - 1, 0, 1, $E$1))</f>
        <v>-0.11350059741322908</v>
      </c>
      <c r="X3655" s="60">
        <f t="array" aca="1" ref="X3655:X3658" ca="1">TRANSPOSE(OFFSET($L$3, MATCH($R3655 &amp; "/" &amp; X$2, $P$3:$P$5002, 0) - 1, 0, 1, $E$1))</f>
        <v>-0.99032418123497168</v>
      </c>
      <c r="Y3655" s="52">
        <f ca="1">$B$11 * EXP(($E$3 - $C$11^2/2) * Y$2 + $C$11*SQRT(Y$2)*T3655)</f>
        <v>87.17407893280587</v>
      </c>
      <c r="Z3655" s="52">
        <f ca="1">Y3655 * EXP(($E$3 - $C$11^2/2) * (Z$2-Y$2) + $C$11*SQRT(Z$2-Y$2)*U3655)</f>
        <v>111.40868974156695</v>
      </c>
      <c r="AA3655" s="52">
        <f ca="1">Z3655 * EXP(($E$3 - $C$11^2/2) * (AA$2-Z$2) + $C$11*SQRT(AA$2-Z$2)*V3655)</f>
        <v>189.82863015712283</v>
      </c>
      <c r="AB3655" s="52">
        <f ca="1">AA3655 * EXP(($E$3 - $C$11^2/2) * (AB$2-AA$2) + $C$11*SQRT(AB$2-AA$2)*W3655)</f>
        <v>184.39340381171178</v>
      </c>
      <c r="AC3655" s="52">
        <f ca="1">AB3655 * EXP(($E$3 - $C$11^2/2) * (AC$2-AB$2) + $C$11*SQRT(AC$2-AB$2)*X3655)</f>
        <v>137.68580101054749</v>
      </c>
      <c r="AD3655" s="47"/>
      <c r="AE3655" s="3" t="s">
        <v>69</v>
      </c>
      <c r="AF3655" s="20" cm="1">
        <f t="array" aca="1" ref="AF3655" ca="1">MIN(Y3655:Y3658 / $D$11:$D$14)</f>
        <v>0.46855421460116176</v>
      </c>
      <c r="AG3655" s="20" cm="1">
        <f t="array" aca="1" ref="AG3655" ca="1">MIN(Z3655:Z3658 / $D$11:$D$14)</f>
        <v>0.68088171926648211</v>
      </c>
      <c r="AH3655" s="20" cm="1">
        <f t="array" aca="1" ref="AH3655" ca="1">MIN(AA3655:AA3658 / $D$11:$D$14)</f>
        <v>0.80027754443280263</v>
      </c>
      <c r="AI3655" s="20" cm="1">
        <f t="array" aca="1" ref="AI3655" ca="1">MIN(AB3655:AB3658 / $D$11:$D$14)</f>
        <v>0.61648722688879609</v>
      </c>
      <c r="AJ3655" s="20" cm="1">
        <f t="array" aca="1" ref="AJ3655" ca="1">MIN(AC3655:AC3658 / $D$11:$D$14)</f>
        <v>0.46753772884332245</v>
      </c>
      <c r="AK3655" s="72">
        <f t="array" aca="1" ref="AK3655" ca="1">SUMPRODUCT(AF3656:AJ3656, EXP(-$E$3*$AF$2:$AJ$2))</f>
        <v>90790.697953516355</v>
      </c>
      <c r="AL3655" s="70">
        <f ca="1">MAX(AC3656 - $D$11, 0) * EXP(-$E$2*$E$3)</f>
        <v>0</v>
      </c>
    </row>
    <row r="3656" spans="6:38" ht="14.55" customHeight="1" x14ac:dyDescent="0.3">
      <c r="F3656" s="79"/>
      <c r="G3656" s="3">
        <v>3654</v>
      </c>
      <c r="H3656" s="61">
        <v>0.88278754676465188</v>
      </c>
      <c r="I3656" s="61">
        <v>-0.14273421229747957</v>
      </c>
      <c r="J3656" s="61">
        <v>-1.1597479053340944</v>
      </c>
      <c r="K3656" s="62">
        <v>2.2758890218029633</v>
      </c>
      <c r="L3656" s="60">
        <f t="array" ref="L3656:O3656">TRANSPOSE(MMULT(Option!$B$25:$E$28, TRANSPOSE(H3656:K3656)))</f>
        <v>0.88278754676465188</v>
      </c>
      <c r="M3656" s="60">
        <v>0.22229695228324139</v>
      </c>
      <c r="N3656" s="60">
        <v>-0.70287983057630821</v>
      </c>
      <c r="O3656" s="60">
        <v>2.0383337357685565</v>
      </c>
      <c r="P3656" s="56" t="str">
        <f t="shared" si="4616"/>
        <v>731/4</v>
      </c>
      <c r="R3656" s="80"/>
      <c r="S3656" s="3" t="s">
        <v>29</v>
      </c>
      <c r="T3656" s="60">
        <f ca="1"/>
        <v>-0.22474484165226427</v>
      </c>
      <c r="U3656" s="60">
        <f ca="1"/>
        <v>0.15199227291213357</v>
      </c>
      <c r="V3656" s="60">
        <f ca="1"/>
        <v>0.58313271022881619</v>
      </c>
      <c r="W3656" s="60">
        <f ca="1"/>
        <v>-0.1283917990921789</v>
      </c>
      <c r="X3656" s="60">
        <f ca="1"/>
        <v>-2.5377648554350403</v>
      </c>
      <c r="Y3656" s="52">
        <f ca="1">$B$12 * EXP(($E$3 - $C$12^2/2) * Y$2 + $C$12*SQRT(Y$2)*T3656)</f>
        <v>93.948497529128574</v>
      </c>
      <c r="Z3656" s="52">
        <f ca="1">Y3656 * EXP(($E$3 - $C$12^2/2) * (Z$2-Y$2) + $C$12*SQRT(Z$2-Y$2)*U3656)</f>
        <v>98.824387897960548</v>
      </c>
      <c r="AA3656" s="52">
        <f ca="1">Z3656 * EXP(($E$3 - $C$12^2/2) * (AA$2-Z$2) + $C$12*SQRT(AA$2-Z$2)*V3656)</f>
        <v>118.30715233258084</v>
      </c>
      <c r="AB3656" s="52">
        <f ca="1">AA3656 * EXP(($E$3 - $C$12^2/2) * (AB$2-AA$2) + $C$12*SQRT(AB$2-AA$2)*W3656)</f>
        <v>114.40750600292881</v>
      </c>
      <c r="AC3656" s="52">
        <f ca="1">AB3656 * EXP(($E$3 - $C$12^2/2) * (AC$2-AB$2) + $C$12*SQRT(AC$2-AB$2)*X3656)</f>
        <v>53.701301196928256</v>
      </c>
      <c r="AD3656" s="47"/>
      <c r="AE3656" s="3" t="s">
        <v>47</v>
      </c>
      <c r="AF3656" s="64">
        <f t="shared" ref="AF3656" ca="1" si="4622">($B$5*AF3658 + (1 + $B$6)*AF3657)*$B$2</f>
        <v>0</v>
      </c>
      <c r="AG3656" s="64">
        <f t="shared" ref="AG3656" ca="1" si="4623">($B$5*AG3658 + (1 + $B$6)*AG3657)*$B$2</f>
        <v>0</v>
      </c>
      <c r="AH3656" s="64">
        <f t="shared" ref="AH3656" ca="1" si="4624">($B$5*AH3658 + (1 + $B$6)*AH3657)*$B$2</f>
        <v>15000</v>
      </c>
      <c r="AI3656" s="64">
        <f t="shared" ref="AI3656" ca="1" si="4625">($B$5*AI3658 + (1 + $B$6)*AI3657)*$B$2</f>
        <v>0</v>
      </c>
      <c r="AJ3656" s="64" cm="1">
        <f t="array" aca="1" ref="AJ3656" ca="1">($B$5*AJ3658 + (1 + $B$6)*AJ3657 + AND(NOT(AF3657:AJ3657)))*$B$2</f>
        <v>100000</v>
      </c>
      <c r="AK3656" s="73"/>
      <c r="AL3656" s="70"/>
    </row>
    <row r="3657" spans="6:38" ht="14.55" customHeight="1" x14ac:dyDescent="0.3">
      <c r="F3657" s="79"/>
      <c r="G3657" s="3">
        <v>3655</v>
      </c>
      <c r="H3657" s="61">
        <v>-0.15147541309971779</v>
      </c>
      <c r="I3657" s="61">
        <v>0.26064512884474816</v>
      </c>
      <c r="J3657" s="61">
        <v>0.18902810255237168</v>
      </c>
      <c r="K3657" s="62">
        <v>-1.1930288176156802</v>
      </c>
      <c r="L3657" s="60">
        <f t="array" ref="L3657:O3657">TRANSPOSE(MMULT(Option!$B$25:$E$28, TRANSPOSE(H3657:K3657)))</f>
        <v>-0.15147541309971779</v>
      </c>
      <c r="M3657" s="60">
        <v>0.17829504125062814</v>
      </c>
      <c r="N3657" s="60">
        <v>0.17368803606342417</v>
      </c>
      <c r="O3657" s="60">
        <v>-0.97709158364058823</v>
      </c>
      <c r="P3657" s="56" t="str">
        <f t="shared" si="4616"/>
        <v>731/5</v>
      </c>
      <c r="R3657" s="80"/>
      <c r="S3657" s="3" t="s">
        <v>31</v>
      </c>
      <c r="T3657" s="60">
        <f ca="1"/>
        <v>-2.5436782148858428</v>
      </c>
      <c r="U3657" s="60">
        <f ca="1"/>
        <v>1.2291226323815463</v>
      </c>
      <c r="V3657" s="60">
        <f ca="1"/>
        <v>0.80901489531616011</v>
      </c>
      <c r="W3657" s="60">
        <f ca="1"/>
        <v>-1.1735182306296668</v>
      </c>
      <c r="X3657" s="60">
        <f ca="1"/>
        <v>-0.93852518252074291</v>
      </c>
      <c r="Y3657" s="52">
        <f ca="1">$B$13 * EXP(($E$3 - $C$13^2/2) * Y$2 + $C$13*SQRT(Y$2)*T3657)</f>
        <v>46.855421460116176</v>
      </c>
      <c r="Z3657" s="52">
        <f ca="1">Y3657 * EXP(($E$3 - $C$13^2/2) * (Z$2-Y$2) + $C$13*SQRT(Z$2-Y$2)*U3657)</f>
        <v>68.088171926648215</v>
      </c>
      <c r="AA3657" s="52">
        <f ca="1">Z3657 * EXP(($E$3 - $C$13^2/2) * (AA$2-Z$2) + $C$13*SQRT(AA$2-Z$2)*V3657)</f>
        <v>87.226482205980773</v>
      </c>
      <c r="AB3657" s="52">
        <f ca="1">AA3657 * EXP(($E$3 - $C$13^2/2) * (AB$2-AA$2) + $C$13*SQRT(AB$2-AA$2)*W3657)</f>
        <v>61.648722688879609</v>
      </c>
      <c r="AC3657" s="52">
        <f ca="1">AB3657 * EXP(($E$3 - $C$13^2/2) * (AC$2-AB$2) + $C$13*SQRT(AC$2-AB$2)*X3657)</f>
        <v>46.753772884332243</v>
      </c>
      <c r="AD3657" s="47"/>
      <c r="AE3657" s="3" t="s">
        <v>46</v>
      </c>
      <c r="AF3657" s="52" t="b">
        <f t="shared" ref="AF3657" ca="1" si="4626">AF3655 &gt;= $B$4</f>
        <v>0</v>
      </c>
      <c r="AG3657" s="52" t="b">
        <f t="array" aca="1" ref="AG3657" ca="1">AND(AG3655 &gt;= $B$4, NOT(OR($AF3657:AF3657)))</f>
        <v>0</v>
      </c>
      <c r="AH3657" s="52" t="b">
        <f t="array" aca="1" ref="AH3657" ca="1">AND(AH3655 &gt;= $B$4, NOT(OR($AF3657:AG3657)))</f>
        <v>0</v>
      </c>
      <c r="AI3657" s="52" t="b">
        <f t="array" aca="1" ref="AI3657" ca="1">AND(AI3655 &gt;= $B$4, NOT(OR($AF3657:AH3657)))</f>
        <v>0</v>
      </c>
      <c r="AJ3657" s="52" t="b">
        <f t="array" aca="1" ref="AJ3657" ca="1">AND(AJ3655 &gt;= $B$4, NOT(OR($AF3657:AI3657)))</f>
        <v>0</v>
      </c>
      <c r="AK3657" s="73"/>
      <c r="AL3657" s="70"/>
    </row>
    <row r="3658" spans="6:38" ht="14.55" customHeight="1" x14ac:dyDescent="0.3">
      <c r="F3658" s="79"/>
      <c r="G3658" s="3">
        <v>3656</v>
      </c>
      <c r="H3658" s="61">
        <v>-1.0520759932882047</v>
      </c>
      <c r="I3658" s="61">
        <v>-2.0125042955107597</v>
      </c>
      <c r="J3658" s="61">
        <v>2.2548283408294014</v>
      </c>
      <c r="K3658" s="62">
        <v>-0.61299839600963624</v>
      </c>
      <c r="L3658" s="60">
        <f t="array" ref="L3658:O3658">TRANSPOSE(MMULT(Option!$B$25:$E$28, TRANSPOSE(H3658:K3658)))</f>
        <v>-1.0520759932882047</v>
      </c>
      <c r="M3658" s="60">
        <v>-2.2653210514356483</v>
      </c>
      <c r="N3658" s="60">
        <v>1.0326107010076915</v>
      </c>
      <c r="O3658" s="60">
        <v>-1.0326707630764216</v>
      </c>
      <c r="P3658" s="56" t="str">
        <f t="shared" si="4616"/>
        <v>732/1</v>
      </c>
      <c r="R3658" s="80"/>
      <c r="S3658" s="3" t="s">
        <v>30</v>
      </c>
      <c r="T3658" s="60">
        <f ca="1"/>
        <v>-0.11089328612282701</v>
      </c>
      <c r="U3658" s="60">
        <f ca="1"/>
        <v>-5.9495024687023945E-2</v>
      </c>
      <c r="V3658" s="60">
        <f ca="1"/>
        <v>-0.62226729232245381</v>
      </c>
      <c r="W3658" s="60">
        <f ca="1"/>
        <v>0.10778216791328799</v>
      </c>
      <c r="X3658" s="60">
        <f ca="1"/>
        <v>-0.45316388713561373</v>
      </c>
      <c r="Y3658" s="52">
        <f ca="1">$B$14 * EXP(($E$3 - $C$14^2/2) * Y$2 + $C$14*SQRT(Y$2)*T3658)</f>
        <v>97.21278154046297</v>
      </c>
      <c r="Z3658" s="52">
        <f ca="1">Y3658 * EXP(($E$3 - $C$14^2/2) * (Z$2-Y$2) + $C$14*SQRT(Z$2-Y$2)*U3658)</f>
        <v>95.971732285228043</v>
      </c>
      <c r="AA3658" s="52">
        <f ca="1">Z3658 * EXP(($E$3 - $C$14^2/2) * (AA$2-Z$2) + $C$14*SQRT(AA$2-Z$2)*V3658)</f>
        <v>80.027754443280259</v>
      </c>
      <c r="AB3658" s="52">
        <f ca="1">AA3658 * EXP(($E$3 - $C$14^2/2) * (AB$2-AA$2) + $C$14*SQRT(AB$2-AA$2)*W3658)</f>
        <v>83.072037696488522</v>
      </c>
      <c r="AC3658" s="52">
        <f ca="1">AB3658 * EXP(($E$3 - $C$14^2/2) * (AC$2-AB$2) + $C$14*SQRT(AC$2-AB$2)*X3658)</f>
        <v>72.875972495018729</v>
      </c>
      <c r="AD3658" s="47"/>
      <c r="AE3658" s="3" t="s">
        <v>68</v>
      </c>
      <c r="AF3658" s="52" t="b">
        <f ca="1">AND(AF3655&gt;$B$3, NOT(OR($AF3657:AF3657)))</f>
        <v>0</v>
      </c>
      <c r="AG3658" s="52" t="b">
        <f ca="1">AND(AG3655&gt;$B$3, NOT(OR($AF3657:AG3657)))</f>
        <v>0</v>
      </c>
      <c r="AH3658" s="52" t="b">
        <f ca="1">AND(AH3655&gt;$B$3, NOT(OR($AF3657:AH3657)))</f>
        <v>1</v>
      </c>
      <c r="AI3658" s="52" t="b">
        <f ca="1">AND(AI3655&gt;$B$3, NOT(OR($AF3657:AI3657)))</f>
        <v>0</v>
      </c>
      <c r="AJ3658" s="52" t="b">
        <f ca="1">AND(AJ3655&gt;$B$3, NOT(OR($AF3657:AJ3657)))</f>
        <v>0</v>
      </c>
      <c r="AK3658" s="74"/>
      <c r="AL3658" s="70"/>
    </row>
    <row r="3659" spans="6:38" ht="14.55" customHeight="1" x14ac:dyDescent="0.3">
      <c r="F3659" s="79"/>
      <c r="G3659" s="3">
        <v>3657</v>
      </c>
      <c r="H3659" s="61">
        <v>-0.80291659625551359</v>
      </c>
      <c r="I3659" s="61">
        <v>0.62725761901582289</v>
      </c>
      <c r="J3659" s="61">
        <v>-0.38679139936487805</v>
      </c>
      <c r="K3659" s="62">
        <v>0.14560984644422345</v>
      </c>
      <c r="L3659" s="60">
        <f t="array" ref="L3659:O3659">TRANSPOSE(MMULT(Option!$B$25:$E$28, TRANSPOSE(H3659:K3659)))</f>
        <v>-0.80291659625551359</v>
      </c>
      <c r="M3659" s="60">
        <v>0.25372446537335053</v>
      </c>
      <c r="N3659" s="60">
        <v>-0.49663481676534849</v>
      </c>
      <c r="O3659" s="60">
        <v>-0.10771316547812927</v>
      </c>
      <c r="P3659" s="56" t="str">
        <f t="shared" si="4616"/>
        <v>732/2</v>
      </c>
      <c r="R3659" s="80">
        <v>915</v>
      </c>
      <c r="S3659" s="3" t="s">
        <v>28</v>
      </c>
      <c r="T3659" s="60">
        <f t="array" aca="1" ref="T3659:T3662" ca="1">TRANSPOSE(OFFSET($L$3, MATCH($R3659 &amp; "/" &amp; T$2, $P$3:$P$5002, 0) - 1, 0, 1, $E$1))</f>
        <v>-0.96805537235802164</v>
      </c>
      <c r="U3659" s="60">
        <f t="array" aca="1" ref="U3659:U3662" ca="1">TRANSPOSE(OFFSET($L$3, MATCH($R3659 &amp; "/" &amp; U$2, $P$3:$P$5002, 0) - 1, 0, 1, $E$1))</f>
        <v>-0.5773096191982674</v>
      </c>
      <c r="V3659" s="60">
        <f t="array" aca="1" ref="V3659:V3662" ca="1">TRANSPOSE(OFFSET($L$3, MATCH($R3659 &amp; "/" &amp; V$2, $P$3:$P$5002, 0) - 1, 0, 1, $E$1))</f>
        <v>-0.69567222640669357</v>
      </c>
      <c r="W3659" s="60">
        <f t="array" aca="1" ref="W3659:W3662" ca="1">TRANSPOSE(OFFSET($L$3, MATCH($R3659 &amp; "/" &amp; W$2, $P$3:$P$5002, 0) - 1, 0, 1, $E$1))</f>
        <v>-0.41698326179390893</v>
      </c>
      <c r="X3659" s="60">
        <f t="array" aca="1" ref="X3659:X3662" ca="1">TRANSPOSE(OFFSET($L$3, MATCH($R3659 &amp; "/" &amp; X$2, $P$3:$P$5002, 0) - 1, 0, 1, $E$1))</f>
        <v>0.17238030176260205</v>
      </c>
      <c r="Y3659" s="52">
        <f ca="1">$B$11 * EXP(($E$3 - $C$11^2/2) * Y$2 + $C$11*SQRT(Y$2)*T3659)</f>
        <v>75.170102162963005</v>
      </c>
      <c r="Z3659" s="52">
        <f ca="1">Y3659 * EXP(($E$3 - $C$11^2/2) * (Z$2-Y$2) + $C$11*SQRT(Z$2-Y$2)*U3659)</f>
        <v>63.533078309089149</v>
      </c>
      <c r="AA3659" s="52">
        <f ca="1">Z3659 * EXP(($E$3 - $C$11^2/2) * (AA$2-Z$2) + $C$11*SQRT(AA$2-Z$2)*V3659)</f>
        <v>51.824293229843214</v>
      </c>
      <c r="AB3659" s="52">
        <f ca="1">AA3659 * EXP(($E$3 - $C$11^2/2) * (AB$2-AA$2) + $C$11*SQRT(AB$2-AA$2)*W3659)</f>
        <v>45.95965939540045</v>
      </c>
      <c r="AC3659" s="52">
        <f ca="1">AB3659 * EXP(($E$3 - $C$11^2/2) * (AC$2-AB$2) + $C$11*SQRT(AC$2-AB$2)*X3659)</f>
        <v>48.641551394227939</v>
      </c>
      <c r="AD3659" s="47"/>
      <c r="AE3659" s="3" t="s">
        <v>69</v>
      </c>
      <c r="AF3659" s="20" cm="1">
        <f t="array" aca="1" ref="AF3659" ca="1">MIN(Y3659:Y3662 / $D$11:$D$14)</f>
        <v>0.50504261518172222</v>
      </c>
      <c r="AG3659" s="20" cm="1">
        <f t="array" aca="1" ref="AG3659" ca="1">MIN(Z3659:Z3662 / $D$11:$D$14)</f>
        <v>0.3804601965038284</v>
      </c>
      <c r="AH3659" s="20" cm="1">
        <f t="array" aca="1" ref="AH3659" ca="1">MIN(AA3659:AA3662 / $D$11:$D$14)</f>
        <v>0.27041737231973551</v>
      </c>
      <c r="AI3659" s="20" cm="1">
        <f t="array" aca="1" ref="AI3659" ca="1">MIN(AB3659:AB3662 / $D$11:$D$14)</f>
        <v>0.32255071109529276</v>
      </c>
      <c r="AJ3659" s="20" cm="1">
        <f t="array" aca="1" ref="AJ3659" ca="1">MIN(AC3659:AC3662 / $D$11:$D$14)</f>
        <v>0.28860459453273457</v>
      </c>
      <c r="AK3659" s="72">
        <f t="array" aca="1" ref="AK3659" ca="1">SUMPRODUCT(AF3660:AJ3660, EXP(-$E$3*$AF$2:$AJ$2))</f>
        <v>77880.078307140488</v>
      </c>
      <c r="AL3659" s="70">
        <f ca="1">MAX(AC3660 - $D$11, 0) * EXP(-$E$2*$E$3)</f>
        <v>0</v>
      </c>
    </row>
    <row r="3660" spans="6:38" ht="14.55" customHeight="1" x14ac:dyDescent="0.3">
      <c r="F3660" s="79"/>
      <c r="G3660" s="3">
        <v>3658</v>
      </c>
      <c r="H3660" s="61">
        <v>0.47178255157672322</v>
      </c>
      <c r="I3660" s="61">
        <v>0.54534137488202394</v>
      </c>
      <c r="J3660" s="61">
        <v>-0.79898657335421008</v>
      </c>
      <c r="K3660" s="62">
        <v>0.38305818513257828</v>
      </c>
      <c r="L3660" s="60">
        <f t="array" ref="L3660:O3660">TRANSPOSE(MMULT(Option!$B$25:$E$28, TRANSPOSE(H3660:K3660)))</f>
        <v>0.47178255157672322</v>
      </c>
      <c r="M3660" s="60">
        <v>0.68852664662832219</v>
      </c>
      <c r="N3660" s="60">
        <v>-0.37024103592627489</v>
      </c>
      <c r="O3660" s="60">
        <v>0.50360213467457116</v>
      </c>
      <c r="P3660" s="56" t="str">
        <f t="shared" si="4616"/>
        <v>732/3</v>
      </c>
      <c r="R3660" s="80"/>
      <c r="S3660" s="3" t="s">
        <v>29</v>
      </c>
      <c r="T3660" s="60">
        <f ca="1"/>
        <v>-0.32981055723571023</v>
      </c>
      <c r="U3660" s="60">
        <f ca="1"/>
        <v>1.0154863741642315</v>
      </c>
      <c r="V3660" s="60">
        <f ca="1"/>
        <v>-1.1977081166062817</v>
      </c>
      <c r="W3660" s="60">
        <f ca="1"/>
        <v>-0.7361790341837211</v>
      </c>
      <c r="X3660" s="60">
        <f ca="1"/>
        <v>0.60139463496434631</v>
      </c>
      <c r="Y3660" s="52">
        <f ca="1">$B$12 * EXP(($E$3 - $C$12^2/2) * Y$2 + $C$12*SQRT(Y$2)*T3660)</f>
        <v>91.033449765571731</v>
      </c>
      <c r="Z3660" s="52">
        <f ca="1">Y3660 * EXP(($E$3 - $C$12^2/2) * (Z$2-Y$2) + $C$12*SQRT(Z$2-Y$2)*U3660)</f>
        <v>124.07335100372718</v>
      </c>
      <c r="AA3660" s="52">
        <f ca="1">Z3660 * EXP(($E$3 - $C$12^2/2) * (AA$2-Z$2) + $C$12*SQRT(AA$2-Z$2)*V3660)</f>
        <v>87.056775353891737</v>
      </c>
      <c r="AB3660" s="52">
        <f ca="1">AA3660 * EXP(($E$3 - $C$12^2/2) * (AB$2-AA$2) + $C$12*SQRT(AB$2-AA$2)*W3660)</f>
        <v>70.15497937328864</v>
      </c>
      <c r="AC3660" s="52">
        <f ca="1">AB3660 * EXP(($E$3 - $C$12^2/2) * (AC$2-AB$2) + $C$12*SQRT(AC$2-AB$2)*X3660)</f>
        <v>84.447089317512663</v>
      </c>
      <c r="AD3660" s="47"/>
      <c r="AE3660" s="3" t="s">
        <v>47</v>
      </c>
      <c r="AF3660" s="64">
        <f t="shared" ref="AF3660" ca="1" si="4627">($B$5*AF3662 + (1 + $B$6)*AF3661)*$B$2</f>
        <v>0</v>
      </c>
      <c r="AG3660" s="64">
        <f t="shared" ref="AG3660" ca="1" si="4628">($B$5*AG3662 + (1 + $B$6)*AG3661)*$B$2</f>
        <v>0</v>
      </c>
      <c r="AH3660" s="64">
        <f t="shared" ref="AH3660" ca="1" si="4629">($B$5*AH3662 + (1 + $B$6)*AH3661)*$B$2</f>
        <v>0</v>
      </c>
      <c r="AI3660" s="64">
        <f t="shared" ref="AI3660" ca="1" si="4630">($B$5*AI3662 + (1 + $B$6)*AI3661)*$B$2</f>
        <v>0</v>
      </c>
      <c r="AJ3660" s="64" cm="1">
        <f t="array" aca="1" ref="AJ3660" ca="1">($B$5*AJ3662 + (1 + $B$6)*AJ3661 + AND(NOT(AF3661:AJ3661)))*$B$2</f>
        <v>100000</v>
      </c>
      <c r="AK3660" s="73"/>
      <c r="AL3660" s="70"/>
    </row>
    <row r="3661" spans="6:38" ht="14.55" customHeight="1" x14ac:dyDescent="0.3">
      <c r="F3661" s="79"/>
      <c r="G3661" s="3">
        <v>3659</v>
      </c>
      <c r="H3661" s="61">
        <v>0.47857931983414076</v>
      </c>
      <c r="I3661" s="61">
        <v>0.30907969024406068</v>
      </c>
      <c r="J3661" s="61">
        <v>-1.1294219566737611</v>
      </c>
      <c r="K3661" s="62">
        <v>-0.43011089178319217</v>
      </c>
      <c r="L3661" s="60">
        <f t="array" ref="L3661:O3661">TRANSPOSE(MMULT(Option!$B$25:$E$28, TRANSPOSE(H3661:K3661)))</f>
        <v>0.47857931983414076</v>
      </c>
      <c r="M3661" s="60">
        <v>0.47470794319703874</v>
      </c>
      <c r="N3661" s="60">
        <v>-0.71961488347935887</v>
      </c>
      <c r="O3661" s="60">
        <v>-0.3163977671821846</v>
      </c>
      <c r="P3661" s="56" t="str">
        <f t="shared" si="4616"/>
        <v>732/4</v>
      </c>
      <c r="R3661" s="80"/>
      <c r="S3661" s="3" t="s">
        <v>31</v>
      </c>
      <c r="T3661" s="60">
        <f ca="1"/>
        <v>-2.2937082225621923</v>
      </c>
      <c r="U3661" s="60">
        <f ca="1"/>
        <v>-0.9608708292783481</v>
      </c>
      <c r="V3661" s="60">
        <f ca="1"/>
        <v>-1.1547165819343852</v>
      </c>
      <c r="W3661" s="60">
        <f ca="1"/>
        <v>0.57097926243668773</v>
      </c>
      <c r="X3661" s="60">
        <f ca="1"/>
        <v>-0.38734267098590919</v>
      </c>
      <c r="Y3661" s="52">
        <f ca="1">$B$13 * EXP(($E$3 - $C$13^2/2) * Y$2 + $C$13*SQRT(Y$2)*T3661)</f>
        <v>50.504261518172221</v>
      </c>
      <c r="Z3661" s="52">
        <f ca="1">Y3661 * EXP(($E$3 - $C$13^2/2) * (Z$2-Y$2) + $C$13*SQRT(Z$2-Y$2)*U3661)</f>
        <v>38.046019650382839</v>
      </c>
      <c r="AA3661" s="52">
        <f ca="1">Z3661 * EXP(($E$3 - $C$13^2/2) * (AA$2-Z$2) + $C$13*SQRT(AA$2-Z$2)*V3661)</f>
        <v>27.041737231973553</v>
      </c>
      <c r="AB3661" s="52">
        <f ca="1">AA3661 * EXP(($E$3 - $C$13^2/2) * (AB$2-AA$2) + $C$13*SQRT(AB$2-AA$2)*W3661)</f>
        <v>32.255071109529275</v>
      </c>
      <c r="AC3661" s="52">
        <f ca="1">AB3661 * EXP(($E$3 - $C$13^2/2) * (AC$2-AB$2) + $C$13*SQRT(AC$2-AB$2)*X3661)</f>
        <v>28.860459453273457</v>
      </c>
      <c r="AD3661" s="47"/>
      <c r="AE3661" s="3" t="s">
        <v>46</v>
      </c>
      <c r="AF3661" s="52" t="b">
        <f t="shared" ref="AF3661" ca="1" si="4631">AF3659 &gt;= $B$4</f>
        <v>0</v>
      </c>
      <c r="AG3661" s="52" t="b">
        <f t="array" aca="1" ref="AG3661" ca="1">AND(AG3659 &gt;= $B$4, NOT(OR($AF3661:AF3661)))</f>
        <v>0</v>
      </c>
      <c r="AH3661" s="52" t="b">
        <f t="array" aca="1" ref="AH3661" ca="1">AND(AH3659 &gt;= $B$4, NOT(OR($AF3661:AG3661)))</f>
        <v>0</v>
      </c>
      <c r="AI3661" s="52" t="b">
        <f t="array" aca="1" ref="AI3661" ca="1">AND(AI3659 &gt;= $B$4, NOT(OR($AF3661:AH3661)))</f>
        <v>0</v>
      </c>
      <c r="AJ3661" s="52" t="b">
        <f t="array" aca="1" ref="AJ3661" ca="1">AND(AJ3659 &gt;= $B$4, NOT(OR($AF3661:AI3661)))</f>
        <v>0</v>
      </c>
      <c r="AK3661" s="73"/>
      <c r="AL3661" s="70"/>
    </row>
    <row r="3662" spans="6:38" ht="14.55" customHeight="1" x14ac:dyDescent="0.3">
      <c r="F3662" s="79"/>
      <c r="G3662" s="3">
        <v>3660</v>
      </c>
      <c r="H3662" s="61">
        <v>-1.0213159947425419</v>
      </c>
      <c r="I3662" s="61">
        <v>-1.1419735845641383</v>
      </c>
      <c r="J3662" s="61">
        <v>1.1338680326508829E-2</v>
      </c>
      <c r="K3662" s="62">
        <v>1.0286869168477819</v>
      </c>
      <c r="L3662" s="60">
        <f t="array" ref="L3662:O3662">TRANSPOSE(MMULT(Option!$B$25:$E$28, TRANSPOSE(H3662:K3662)))</f>
        <v>-1.0213159947425419</v>
      </c>
      <c r="M3662" s="60">
        <v>-1.4551624764780604</v>
      </c>
      <c r="N3662" s="60">
        <v>-0.69760640042959854</v>
      </c>
      <c r="O3662" s="60">
        <v>0.17556265280260308</v>
      </c>
      <c r="P3662" s="56" t="str">
        <f t="shared" si="4616"/>
        <v>732/5</v>
      </c>
      <c r="R3662" s="80"/>
      <c r="S3662" s="3" t="s">
        <v>30</v>
      </c>
      <c r="T3662" s="60">
        <f ca="1"/>
        <v>-0.43868809907264683</v>
      </c>
      <c r="U3662" s="60">
        <f ca="1"/>
        <v>-0.10237976523340117</v>
      </c>
      <c r="V3662" s="60">
        <f ca="1"/>
        <v>-1.6268173544187396</v>
      </c>
      <c r="W3662" s="60">
        <f ca="1"/>
        <v>-0.52217214186276384</v>
      </c>
      <c r="X3662" s="60">
        <f ca="1"/>
        <v>1.0358801512868692</v>
      </c>
      <c r="Y3662" s="52">
        <f ca="1">$B$14 * EXP(($E$3 - $C$14^2/2) * Y$2 + $C$14*SQRT(Y$2)*T3662)</f>
        <v>88.108037141440605</v>
      </c>
      <c r="Z3662" s="52">
        <f ca="1">Y3662 * EXP(($E$3 - $C$14^2/2) * (Z$2-Y$2) + $C$14*SQRT(Z$2-Y$2)*U3662)</f>
        <v>85.871313993813786</v>
      </c>
      <c r="AA3662" s="52">
        <f ca="1">Z3662 * EXP(($E$3 - $C$14^2/2) * (AA$2-Z$2) + $C$14*SQRT(AA$2-Z$2)*V3662)</f>
        <v>52.974179752908363</v>
      </c>
      <c r="AB3662" s="52">
        <f ca="1">AA3662 * EXP(($E$3 - $C$14^2/2) * (AB$2-AA$2) + $C$14*SQRT(AB$2-AA$2)*W3662)</f>
        <v>45.520054077507638</v>
      </c>
      <c r="AC3662" s="52">
        <f ca="1">AB3662 * EXP(($E$3 - $C$14^2/2) * (AC$2-AB$2) + $C$14*SQRT(AC$2-AB$2)*X3662)</f>
        <v>62.421952924844689</v>
      </c>
      <c r="AD3662" s="47"/>
      <c r="AE3662" s="3" t="s">
        <v>68</v>
      </c>
      <c r="AF3662" s="52" t="b">
        <f ca="1">AND(AF3659&gt;$B$3, NOT(OR($AF3661:AF3661)))</f>
        <v>0</v>
      </c>
      <c r="AG3662" s="52" t="b">
        <f ca="1">AND(AG3659&gt;$B$3, NOT(OR($AF3661:AG3661)))</f>
        <v>0</v>
      </c>
      <c r="AH3662" s="52" t="b">
        <f ca="1">AND(AH3659&gt;$B$3, NOT(OR($AF3661:AH3661)))</f>
        <v>0</v>
      </c>
      <c r="AI3662" s="52" t="b">
        <f ca="1">AND(AI3659&gt;$B$3, NOT(OR($AF3661:AI3661)))</f>
        <v>0</v>
      </c>
      <c r="AJ3662" s="52" t="b">
        <f ca="1">AND(AJ3659&gt;$B$3, NOT(OR($AF3661:AJ3661)))</f>
        <v>0</v>
      </c>
      <c r="AK3662" s="74"/>
      <c r="AL3662" s="70"/>
    </row>
    <row r="3663" spans="6:38" ht="14.55" customHeight="1" x14ac:dyDescent="0.3">
      <c r="F3663" s="79"/>
      <c r="G3663" s="3">
        <v>3661</v>
      </c>
      <c r="H3663" s="61">
        <v>0.89607712608423717</v>
      </c>
      <c r="I3663" s="61">
        <v>0.70177581742480466</v>
      </c>
      <c r="J3663" s="61">
        <v>1.4218381573131029</v>
      </c>
      <c r="K3663" s="62">
        <v>-0.73941645743825102</v>
      </c>
      <c r="L3663" s="60">
        <f t="array" ref="L3663:O3663">TRANSPOSE(MMULT(Option!$B$25:$E$28, TRANSPOSE(H3663:K3663)))</f>
        <v>0.89607712608423717</v>
      </c>
      <c r="M3663" s="60">
        <v>1.0016190112814303</v>
      </c>
      <c r="N3663" s="60">
        <v>1.7910136616887693</v>
      </c>
      <c r="O3663" s="60">
        <v>0.18651486412629847</v>
      </c>
      <c r="P3663" s="56" t="str">
        <f t="shared" si="4616"/>
        <v>733/1</v>
      </c>
      <c r="R3663" s="80">
        <v>916</v>
      </c>
      <c r="S3663" s="3" t="s">
        <v>28</v>
      </c>
      <c r="T3663" s="60">
        <f t="array" aca="1" ref="T3663:T3666" ca="1">TRANSPOSE(OFFSET($L$3, MATCH($R3663 &amp; "/" &amp; T$2, $P$3:$P$5002, 0) - 1, 0, 1, $E$1))</f>
        <v>-0.60227786727289612</v>
      </c>
      <c r="U3663" s="60">
        <f t="array" aca="1" ref="U3663:U3666" ca="1">TRANSPOSE(OFFSET($L$3, MATCH($R3663 &amp; "/" &amp; U$2, $P$3:$P$5002, 0) - 1, 0, 1, $E$1))</f>
        <v>0.42722484202510008</v>
      </c>
      <c r="V3663" s="60">
        <f t="array" aca="1" ref="V3663:V3666" ca="1">TRANSPOSE(OFFSET($L$3, MATCH($R3663 &amp; "/" &amp; V$2, $P$3:$P$5002, 0) - 1, 0, 1, $E$1))</f>
        <v>-1.6520686428117115</v>
      </c>
      <c r="W3663" s="60">
        <f t="array" aca="1" ref="W3663:W3666" ca="1">TRANSPOSE(OFFSET($L$3, MATCH($R3663 &amp; "/" &amp; W$2, $P$3:$P$5002, 0) - 1, 0, 1, $E$1))</f>
        <v>-1.8160065802994927</v>
      </c>
      <c r="X3663" s="60">
        <f t="array" aca="1" ref="X3663:X3666" ca="1">TRANSPOSE(OFFSET($L$3, MATCH($R3663 &amp; "/" &amp; X$2, $P$3:$P$5002, 0) - 1, 0, 1, $E$1))</f>
        <v>-1.5568592348256871</v>
      </c>
      <c r="Y3663" s="52">
        <f ca="1">$B$11 * EXP(($E$3 - $C$11^2/2) * Y$2 + $C$11*SQRT(Y$2)*T3663)</f>
        <v>83.888356522748126</v>
      </c>
      <c r="Z3663" s="52">
        <f ca="1">Y3663 * EXP(($E$3 - $C$11^2/2) * (Z$2-Y$2) + $C$11*SQRT(Z$2-Y$2)*U3663)</f>
        <v>95.837521997463142</v>
      </c>
      <c r="AA3663" s="52">
        <f ca="1">Z3663 * EXP(($E$3 - $C$11^2/2) * (AA$2-Z$2) + $C$11*SQRT(AA$2-Z$2)*V3663)</f>
        <v>58.676170216079456</v>
      </c>
      <c r="AB3663" s="52">
        <f ca="1">AA3663 * EXP(($E$3 - $C$11^2/2) * (AB$2-AA$2) + $C$11*SQRT(AB$2-AA$2)*W3663)</f>
        <v>34.200207506114168</v>
      </c>
      <c r="AC3663" s="52">
        <f ca="1">AB3663 * EXP(($E$3 - $C$11^2/2) * (AC$2-AB$2) + $C$11*SQRT(AC$2-AB$2)*X3663)</f>
        <v>21.545650021698943</v>
      </c>
      <c r="AD3663" s="47"/>
      <c r="AE3663" s="3" t="s">
        <v>69</v>
      </c>
      <c r="AF3663" s="20" cm="1">
        <f t="array" aca="1" ref="AF3663" ca="1">MIN(Y3663:Y3666 / $D$11:$D$14)</f>
        <v>0.83888356522748131</v>
      </c>
      <c r="AG3663" s="20" cm="1">
        <f t="array" aca="1" ref="AG3663" ca="1">MIN(Z3663:Z3666 / $D$11:$D$14)</f>
        <v>0.95837521997463138</v>
      </c>
      <c r="AH3663" s="20" cm="1">
        <f t="array" aca="1" ref="AH3663" ca="1">MIN(AA3663:AA3666 / $D$11:$D$14)</f>
        <v>0.5867617021607946</v>
      </c>
      <c r="AI3663" s="20" cm="1">
        <f t="array" aca="1" ref="AI3663" ca="1">MIN(AB3663:AB3666 / $D$11:$D$14)</f>
        <v>0.34200207506114166</v>
      </c>
      <c r="AJ3663" s="20" cm="1">
        <f t="array" aca="1" ref="AJ3663" ca="1">MIN(AC3663:AC3666 / $D$11:$D$14)</f>
        <v>0.21545650021698942</v>
      </c>
      <c r="AK3663" s="72">
        <f t="array" aca="1" ref="AK3663" ca="1">SUMPRODUCT(AF3664:AJ3664, EXP(-$E$3*$AF$2:$AJ$2))</f>
        <v>105721.0809451906</v>
      </c>
      <c r="AL3663" s="70">
        <f ca="1">MAX(AC3664 - $D$11, 0) * EXP(-$E$2*$E$3)</f>
        <v>0</v>
      </c>
    </row>
    <row r="3664" spans="6:38" ht="14.55" customHeight="1" x14ac:dyDescent="0.3">
      <c r="F3664" s="79"/>
      <c r="G3664" s="3">
        <v>3662</v>
      </c>
      <c r="H3664" s="61">
        <v>2.1153575023098541</v>
      </c>
      <c r="I3664" s="61">
        <v>0.67806349311913605</v>
      </c>
      <c r="J3664" s="61">
        <v>-2.7566583942694827</v>
      </c>
      <c r="K3664" s="62">
        <v>1.5552182606460152</v>
      </c>
      <c r="L3664" s="60">
        <f t="array" ref="L3664:O3664">TRANSPOSE(MMULT(Option!$B$25:$E$28, TRANSPOSE(H3664:K3664)))</f>
        <v>2.1153575023098541</v>
      </c>
      <c r="M3664" s="60">
        <v>1.4675984575648635</v>
      </c>
      <c r="N3664" s="60">
        <v>-1.3974991124342491</v>
      </c>
      <c r="O3664" s="60">
        <v>1.8174664284480002</v>
      </c>
      <c r="P3664" s="56" t="str">
        <f t="shared" si="4616"/>
        <v>733/2</v>
      </c>
      <c r="R3664" s="80"/>
      <c r="S3664" s="3" t="s">
        <v>29</v>
      </c>
      <c r="T3664" s="60">
        <f ca="1"/>
        <v>0.73952792327008865</v>
      </c>
      <c r="U3664" s="60">
        <f ca="1"/>
        <v>-0.78833192527824747</v>
      </c>
      <c r="V3664" s="60">
        <f ca="1"/>
        <v>0.26182291102755528</v>
      </c>
      <c r="W3664" s="60">
        <f ca="1"/>
        <v>-1.3040071675678346</v>
      </c>
      <c r="X3664" s="60">
        <f ca="1"/>
        <v>-1.1389585010941705</v>
      </c>
      <c r="Y3664" s="52">
        <f ca="1">$B$12 * EXP(($E$3 - $C$12^2/2) * Y$2 + $C$12*SQRT(Y$2)*T3664)</f>
        <v>125.46521677296008</v>
      </c>
      <c r="Z3664" s="52">
        <f ca="1">Y3664 * EXP(($E$3 - $C$12^2/2) * (Z$2-Y$2) + $C$12*SQRT(Z$2-Y$2)*U3664)</f>
        <v>99.53695531258991</v>
      </c>
      <c r="AA3664" s="52">
        <f ca="1">Z3664 * EXP(($E$3 - $C$12^2/2) * (AA$2-Z$2) + $C$12*SQRT(AA$2-Z$2)*V3664)</f>
        <v>108.21022454792428</v>
      </c>
      <c r="AB3664" s="52">
        <f ca="1">AA3664 * EXP(($E$3 - $C$12^2/2) * (AB$2-AA$2) + $C$12*SQRT(AB$2-AA$2)*W3664)</f>
        <v>73.543252933701154</v>
      </c>
      <c r="AC3664" s="52">
        <f ca="1">AB3664 * EXP(($E$3 - $C$12^2/2) * (AC$2-AB$2) + $C$12*SQRT(AC$2-AB$2)*X3664)</f>
        <v>52.519585548495954</v>
      </c>
      <c r="AD3664" s="47"/>
      <c r="AE3664" s="3" t="s">
        <v>47</v>
      </c>
      <c r="AF3664" s="64">
        <f t="shared" ref="AF3664" ca="1" si="4632">($B$5*AF3666 + (1 + $B$6)*AF3665)*$B$2</f>
        <v>15000</v>
      </c>
      <c r="AG3664" s="64">
        <f t="shared" ref="AG3664" ca="1" si="4633">($B$5*AG3666 + (1 + $B$6)*AG3665)*$B$2</f>
        <v>15000</v>
      </c>
      <c r="AH3664" s="64">
        <f t="shared" ref="AH3664" ca="1" si="4634">($B$5*AH3666 + (1 + $B$6)*AH3665)*$B$2</f>
        <v>0</v>
      </c>
      <c r="AI3664" s="64">
        <f t="shared" ref="AI3664" ca="1" si="4635">($B$5*AI3666 + (1 + $B$6)*AI3665)*$B$2</f>
        <v>0</v>
      </c>
      <c r="AJ3664" s="64" cm="1">
        <f t="array" aca="1" ref="AJ3664" ca="1">($B$5*AJ3666 + (1 + $B$6)*AJ3665 + AND(NOT(AF3665:AJ3665)))*$B$2</f>
        <v>100000</v>
      </c>
      <c r="AK3664" s="73"/>
      <c r="AL3664" s="70"/>
    </row>
    <row r="3665" spans="6:38" ht="14.55" customHeight="1" x14ac:dyDescent="0.3">
      <c r="F3665" s="79"/>
      <c r="G3665" s="3">
        <v>3663</v>
      </c>
      <c r="H3665" s="61">
        <v>-0.5358546884562414</v>
      </c>
      <c r="I3665" s="61">
        <v>0.3573460294977378</v>
      </c>
      <c r="J3665" s="61">
        <v>-0.41092165844078959</v>
      </c>
      <c r="K3665" s="62">
        <v>-0.22070765880317772</v>
      </c>
      <c r="L3665" s="60">
        <f t="array" ref="L3665:O3665">TRANSPOSE(MMULT(Option!$B$25:$E$28, TRANSPOSE(H3665:K3665)))</f>
        <v>-0.5358546884562414</v>
      </c>
      <c r="M3665" s="60">
        <v>0.11317117051056461</v>
      </c>
      <c r="N3665" s="60">
        <v>-0.48168334821669945</v>
      </c>
      <c r="O3665" s="60">
        <v>-0.3899731619840493</v>
      </c>
      <c r="P3665" s="56" t="str">
        <f t="shared" si="4616"/>
        <v>733/3</v>
      </c>
      <c r="R3665" s="80"/>
      <c r="S3665" s="3" t="s">
        <v>31</v>
      </c>
      <c r="T3665" s="60">
        <f ca="1"/>
        <v>0.83911518852632894</v>
      </c>
      <c r="U3665" s="60">
        <f ca="1"/>
        <v>0.86357266601123472</v>
      </c>
      <c r="V3665" s="60">
        <f ca="1"/>
        <v>-0.44440807705343133</v>
      </c>
      <c r="W3665" s="60">
        <f ca="1"/>
        <v>6.7512656234975377E-2</v>
      </c>
      <c r="X3665" s="60">
        <f ca="1"/>
        <v>-1.3611098219513451</v>
      </c>
      <c r="Y3665" s="52">
        <f ca="1">$B$13 * EXP(($E$3 - $C$13^2/2) * Y$2 + $C$13*SQRT(Y$2)*T3665)</f>
        <v>129.27019419602067</v>
      </c>
      <c r="Z3665" s="52">
        <f ca="1">Y3665 * EXP(($E$3 - $C$13^2/2) * (Z$2-Y$2) + $C$13*SQRT(Z$2-Y$2)*U3665)</f>
        <v>168.33845103771509</v>
      </c>
      <c r="AA3665" s="52">
        <f ca="1">Z3665 * EXP(($E$3 - $C$13^2/2) * (AA$2-Z$2) + $C$13*SQRT(AA$2-Z$2)*V3665)</f>
        <v>148.06540757840094</v>
      </c>
      <c r="AB3665" s="52">
        <f ca="1">AA3665 * EXP(($E$3 - $C$13^2/2) * (AB$2-AA$2) + $C$13*SQRT(AB$2-AA$2)*W3665)</f>
        <v>151.85223594880392</v>
      </c>
      <c r="AC3665" s="52">
        <f ca="1">AB3665 * EXP(($E$3 - $C$13^2/2) * (AC$2-AB$2) + $C$13*SQRT(AC$2-AB$2)*X3665)</f>
        <v>101.45090323838808</v>
      </c>
      <c r="AD3665" s="47"/>
      <c r="AE3665" s="3" t="s">
        <v>46</v>
      </c>
      <c r="AF3665" s="52" t="b">
        <f t="shared" ref="AF3665" ca="1" si="4636">AF3663 &gt;= $B$4</f>
        <v>0</v>
      </c>
      <c r="AG3665" s="52" t="b">
        <f t="array" aca="1" ref="AG3665" ca="1">AND(AG3663 &gt;= $B$4, NOT(OR($AF3665:AF3665)))</f>
        <v>0</v>
      </c>
      <c r="AH3665" s="52" t="b">
        <f t="array" aca="1" ref="AH3665" ca="1">AND(AH3663 &gt;= $B$4, NOT(OR($AF3665:AG3665)))</f>
        <v>0</v>
      </c>
      <c r="AI3665" s="52" t="b">
        <f t="array" aca="1" ref="AI3665" ca="1">AND(AI3663 &gt;= $B$4, NOT(OR($AF3665:AH3665)))</f>
        <v>0</v>
      </c>
      <c r="AJ3665" s="52" t="b">
        <f t="array" aca="1" ref="AJ3665" ca="1">AND(AJ3663 &gt;= $B$4, NOT(OR($AF3665:AI3665)))</f>
        <v>0</v>
      </c>
      <c r="AK3665" s="73"/>
      <c r="AL3665" s="70"/>
    </row>
    <row r="3666" spans="6:38" ht="14.55" customHeight="1" x14ac:dyDescent="0.3">
      <c r="F3666" s="79"/>
      <c r="G3666" s="3">
        <v>3664</v>
      </c>
      <c r="H3666" s="61">
        <v>3.1353119714041117E-2</v>
      </c>
      <c r="I3666" s="61">
        <v>-0.91964360008245238</v>
      </c>
      <c r="J3666" s="61">
        <v>0.50493543502943217</v>
      </c>
      <c r="K3666" s="62">
        <v>-0.36862299559232237</v>
      </c>
      <c r="L3666" s="60">
        <f t="array" ref="L3666:O3666">TRANSPOSE(MMULT(Option!$B$25:$E$28, TRANSPOSE(H3666:K3666)))</f>
        <v>3.1353119714041117E-2</v>
      </c>
      <c r="M3666" s="60">
        <v>-0.83032603406629057</v>
      </c>
      <c r="N3666" s="60">
        <v>0.21521189956235584</v>
      </c>
      <c r="O3666" s="60">
        <v>-0.44539454410181839</v>
      </c>
      <c r="P3666" s="56" t="str">
        <f t="shared" si="4616"/>
        <v>733/4</v>
      </c>
      <c r="R3666" s="80"/>
      <c r="S3666" s="3" t="s">
        <v>30</v>
      </c>
      <c r="T3666" s="60">
        <f ca="1"/>
        <v>-0.11137966441679226</v>
      </c>
      <c r="U3666" s="60">
        <f ca="1"/>
        <v>0.12240067913198938</v>
      </c>
      <c r="V3666" s="60">
        <f ca="1"/>
        <v>-1.0519373792551152</v>
      </c>
      <c r="W3666" s="60">
        <f ca="1"/>
        <v>-0.18185380000339096</v>
      </c>
      <c r="X3666" s="60">
        <f ca="1"/>
        <v>-0.74338055577020901</v>
      </c>
      <c r="Y3666" s="52">
        <f ca="1">$B$14 * EXP(($E$3 - $C$14^2/2) * Y$2 + $C$14*SQRT(Y$2)*T3666)</f>
        <v>97.19859791922778</v>
      </c>
      <c r="Z3666" s="52">
        <f ca="1">Y3666 * EXP(($E$3 - $C$14^2/2) * (Z$2-Y$2) + $C$14*SQRT(Z$2-Y$2)*U3666)</f>
        <v>101.33952272568814</v>
      </c>
      <c r="AA3666" s="52">
        <f ca="1">Z3666 * EXP(($E$3 - $C$14^2/2) * (AA$2-Z$2) + $C$14*SQRT(AA$2-Z$2)*V3666)</f>
        <v>74.283977068184313</v>
      </c>
      <c r="AB3666" s="52">
        <f ca="1">AA3666 * EXP(($E$3 - $C$14^2/2) * (AB$2-AA$2) + $C$14*SQRT(AB$2-AA$2)*W3666)</f>
        <v>70.692475355640497</v>
      </c>
      <c r="AC3666" s="52">
        <f ca="1">AB3666 * EXP(($E$3 - $C$14^2/2) * (AC$2-AB$2) + $C$14*SQRT(AC$2-AB$2)*X3666)</f>
        <v>56.844812656979279</v>
      </c>
      <c r="AD3666" s="47"/>
      <c r="AE3666" s="3" t="s">
        <v>68</v>
      </c>
      <c r="AF3666" s="52" t="b">
        <f ca="1">AND(AF3663&gt;$B$3, NOT(OR($AF3665:AF3665)))</f>
        <v>1</v>
      </c>
      <c r="AG3666" s="52" t="b">
        <f ca="1">AND(AG3663&gt;$B$3, NOT(OR($AF3665:AG3665)))</f>
        <v>1</v>
      </c>
      <c r="AH3666" s="52" t="b">
        <f ca="1">AND(AH3663&gt;$B$3, NOT(OR($AF3665:AH3665)))</f>
        <v>0</v>
      </c>
      <c r="AI3666" s="52" t="b">
        <f ca="1">AND(AI3663&gt;$B$3, NOT(OR($AF3665:AI3665)))</f>
        <v>0</v>
      </c>
      <c r="AJ3666" s="52" t="b">
        <f ca="1">AND(AJ3663&gt;$B$3, NOT(OR($AF3665:AJ3665)))</f>
        <v>0</v>
      </c>
      <c r="AK3666" s="74"/>
      <c r="AL3666" s="70"/>
    </row>
    <row r="3667" spans="6:38" ht="14.55" customHeight="1" x14ac:dyDescent="0.3">
      <c r="F3667" s="79"/>
      <c r="G3667" s="3">
        <v>3665</v>
      </c>
      <c r="H3667" s="61">
        <v>-0.4084579716274333</v>
      </c>
      <c r="I3667" s="61">
        <v>-1.7796270662303368</v>
      </c>
      <c r="J3667" s="61">
        <v>-7.6742170297362966E-2</v>
      </c>
      <c r="K3667" s="62">
        <v>-1.2869933790125128</v>
      </c>
      <c r="L3667" s="60">
        <f t="array" ref="L3667:O3667">TRANSPOSE(MMULT(Option!$B$25:$E$28, TRANSPOSE(H3667:K3667)))</f>
        <v>-0.4084579716274333</v>
      </c>
      <c r="M3667" s="60">
        <v>-1.7944383366095151</v>
      </c>
      <c r="N3667" s="60">
        <v>-0.69680236584283939</v>
      </c>
      <c r="O3667" s="60">
        <v>-1.7464927685033649</v>
      </c>
      <c r="P3667" s="56" t="str">
        <f t="shared" si="4616"/>
        <v>733/5</v>
      </c>
      <c r="R3667" s="80">
        <v>917</v>
      </c>
      <c r="S3667" s="3" t="s">
        <v>28</v>
      </c>
      <c r="T3667" s="60">
        <f t="array" aca="1" ref="T3667:T3670" ca="1">TRANSPOSE(OFFSET($L$3, MATCH($R3667 &amp; "/" &amp; T$2, $P$3:$P$5002, 0) - 1, 0, 1, $E$1))</f>
        <v>-2.0900250801173001</v>
      </c>
      <c r="U3667" s="60">
        <f t="array" aca="1" ref="U3667:U3670" ca="1">TRANSPOSE(OFFSET($L$3, MATCH($R3667 &amp; "/" &amp; U$2, $P$3:$P$5002, 0) - 1, 0, 1, $E$1))</f>
        <v>-0.13200728252629812</v>
      </c>
      <c r="V3667" s="60">
        <f t="array" aca="1" ref="V3667:V3670" ca="1">TRANSPOSE(OFFSET($L$3, MATCH($R3667 &amp; "/" &amp; V$2, $P$3:$P$5002, 0) - 1, 0, 1, $E$1))</f>
        <v>-7.5831986238184034E-3</v>
      </c>
      <c r="W3667" s="60">
        <f t="array" aca="1" ref="W3667:W3670" ca="1">TRANSPOSE(OFFSET($L$3, MATCH($R3667 &amp; "/" &amp; W$2, $P$3:$P$5002, 0) - 1, 0, 1, $E$1))</f>
        <v>-4.2102150270327571E-2</v>
      </c>
      <c r="X3667" s="60">
        <f t="array" aca="1" ref="X3667:X3670" ca="1">TRANSPOSE(OFFSET($L$3, MATCH($R3667 &amp; "/" &amp; X$2, $P$3:$P$5002, 0) - 1, 0, 1, $E$1))</f>
        <v>-1.5058741840533001</v>
      </c>
      <c r="Y3667" s="52">
        <f ca="1">$B$11 * EXP(($E$3 - $C$11^2/2) * Y$2 + $C$11*SQRT(Y$2)*T3667)</f>
        <v>53.686558448071331</v>
      </c>
      <c r="Z3667" s="52">
        <f ca="1">Y3667 * EXP(($E$3 - $C$11^2/2) * (Z$2-Y$2) + $C$11*SQRT(Z$2-Y$2)*U3667)</f>
        <v>51.860658474982181</v>
      </c>
      <c r="AA3667" s="52">
        <f ca="1">Z3667 * EXP(($E$3 - $C$11^2/2) * (AA$2-Z$2) + $C$11*SQRT(AA$2-Z$2)*V3667)</f>
        <v>52.002173594801583</v>
      </c>
      <c r="AB3667" s="52">
        <f ca="1">AA3667 * EXP(($E$3 - $C$11^2/2) * (AB$2-AA$2) + $C$11*SQRT(AB$2-AA$2)*W3667)</f>
        <v>51.606873579795739</v>
      </c>
      <c r="AC3667" s="52">
        <f ca="1">AB3667 * EXP(($E$3 - $C$11^2/2) * (AC$2-AB$2) + $C$11*SQRT(AC$2-AB$2)*X3667)</f>
        <v>33.012709289597915</v>
      </c>
      <c r="AD3667" s="47"/>
      <c r="AE3667" s="3" t="s">
        <v>69</v>
      </c>
      <c r="AF3667" s="20" cm="1">
        <f t="array" aca="1" ref="AF3667" ca="1">MIN(Y3667:Y3670 / $D$11:$D$14)</f>
        <v>0.53686558448071331</v>
      </c>
      <c r="AG3667" s="20" cm="1">
        <f t="array" aca="1" ref="AG3667" ca="1">MIN(Z3667:Z3670 / $D$11:$D$14)</f>
        <v>0.5186065847498218</v>
      </c>
      <c r="AH3667" s="20" cm="1">
        <f t="array" aca="1" ref="AH3667" ca="1">MIN(AA3667:AA3670 / $D$11:$D$14)</f>
        <v>0.52002173594801582</v>
      </c>
      <c r="AI3667" s="20" cm="1">
        <f t="array" aca="1" ref="AI3667" ca="1">MIN(AB3667:AB3670 / $D$11:$D$14)</f>
        <v>0.51606873579795742</v>
      </c>
      <c r="AJ3667" s="20" cm="1">
        <f t="array" aca="1" ref="AJ3667" ca="1">MIN(AC3667:AC3670 / $D$11:$D$14)</f>
        <v>0.33012709289597914</v>
      </c>
      <c r="AK3667" s="72">
        <f t="array" aca="1" ref="AK3667" ca="1">SUMPRODUCT(AF3668:AJ3668, EXP(-$E$3*$AF$2:$AJ$2))</f>
        <v>77880.078307140488</v>
      </c>
      <c r="AL3667" s="70">
        <f ca="1">MAX(AC3668 - $D$11, 0) * EXP(-$E$2*$E$3)</f>
        <v>22.295066470163203</v>
      </c>
    </row>
    <row r="3668" spans="6:38" ht="14.55" customHeight="1" x14ac:dyDescent="0.3">
      <c r="F3668" s="79"/>
      <c r="G3668" s="3">
        <v>3666</v>
      </c>
      <c r="H3668" s="61">
        <v>-0.99277285255613357</v>
      </c>
      <c r="I3668" s="61">
        <v>-0.96561496373830102</v>
      </c>
      <c r="J3668" s="61">
        <v>1.9489924108730541</v>
      </c>
      <c r="K3668" s="62">
        <v>1.5333311043852171</v>
      </c>
      <c r="L3668" s="60">
        <f t="array" ref="L3668:O3668">TRANSPOSE(MMULT(Option!$B$25:$E$28, TRANSPOSE(H3668:K3668)))</f>
        <v>-0.99277285255613357</v>
      </c>
      <c r="M3668" s="60">
        <v>-1.2821098737250141</v>
      </c>
      <c r="N3668" s="60">
        <v>1.0618531591292508</v>
      </c>
      <c r="O3668" s="60">
        <v>1.0435041843615498</v>
      </c>
      <c r="P3668" s="56" t="str">
        <f t="shared" si="4616"/>
        <v>734/1</v>
      </c>
      <c r="R3668" s="80"/>
      <c r="S3668" s="3" t="s">
        <v>29</v>
      </c>
      <c r="T3668" s="60">
        <f ca="1"/>
        <v>-0.26168463120897456</v>
      </c>
      <c r="U3668" s="60">
        <f ca="1"/>
        <v>0.57801206051682152</v>
      </c>
      <c r="V3668" s="60">
        <f ca="1"/>
        <v>-7.3965400915474058E-2</v>
      </c>
      <c r="W3668" s="60">
        <f ca="1"/>
        <v>1.6313340381958552</v>
      </c>
      <c r="X3668" s="60">
        <f ca="1"/>
        <v>-1.1178630139984522</v>
      </c>
      <c r="Y3668" s="52">
        <f ca="1">$B$12 * EXP(($E$3 - $C$12^2/2) * Y$2 + $C$12*SQRT(Y$2)*T3668)</f>
        <v>92.913113835333249</v>
      </c>
      <c r="Z3668" s="52">
        <f ca="1">Y3668 * EXP(($E$3 - $C$12^2/2) * (Z$2-Y$2) + $C$12*SQRT(Z$2-Y$2)*U3668)</f>
        <v>111.05975777473743</v>
      </c>
      <c r="AA3668" s="52">
        <f ca="1">Z3668 * EXP(($E$3 - $C$12^2/2) * (AA$2-Z$2) + $C$12*SQRT(AA$2-Z$2)*V3668)</f>
        <v>109.16699723459836</v>
      </c>
      <c r="AB3668" s="52">
        <f ca="1">AA3668 * EXP(($E$3 - $C$12^2/2) * (AB$2-AA$2) + $C$12*SQRT(AB$2-AA$2)*W3668)</f>
        <v>178.98088384298083</v>
      </c>
      <c r="AC3668" s="52">
        <f ca="1">AB3668 * EXP(($E$3 - $C$12^2/2) * (AC$2-AB$2) + $C$12*SQRT(AC$2-AB$2)*X3668)</f>
        <v>128.6274320144322</v>
      </c>
      <c r="AD3668" s="47"/>
      <c r="AE3668" s="3" t="s">
        <v>47</v>
      </c>
      <c r="AF3668" s="64">
        <f t="shared" ref="AF3668" ca="1" si="4637">($B$5*AF3670 + (1 + $B$6)*AF3669)*$B$2</f>
        <v>0</v>
      </c>
      <c r="AG3668" s="64">
        <f t="shared" ref="AG3668" ca="1" si="4638">($B$5*AG3670 + (1 + $B$6)*AG3669)*$B$2</f>
        <v>0</v>
      </c>
      <c r="AH3668" s="64">
        <f t="shared" ref="AH3668" ca="1" si="4639">($B$5*AH3670 + (1 + $B$6)*AH3669)*$B$2</f>
        <v>0</v>
      </c>
      <c r="AI3668" s="64">
        <f t="shared" ref="AI3668" ca="1" si="4640">($B$5*AI3670 + (1 + $B$6)*AI3669)*$B$2</f>
        <v>0</v>
      </c>
      <c r="AJ3668" s="64" cm="1">
        <f t="array" aca="1" ref="AJ3668" ca="1">($B$5*AJ3670 + (1 + $B$6)*AJ3669 + AND(NOT(AF3669:AJ3669)))*$B$2</f>
        <v>100000</v>
      </c>
      <c r="AK3668" s="73"/>
      <c r="AL3668" s="70"/>
    </row>
    <row r="3669" spans="6:38" ht="14.55" customHeight="1" x14ac:dyDescent="0.3">
      <c r="F3669" s="79"/>
      <c r="G3669" s="3">
        <v>3667</v>
      </c>
      <c r="H3669" s="61">
        <v>-0.32363649189180393</v>
      </c>
      <c r="I3669" s="61">
        <v>-0.73858255986300902</v>
      </c>
      <c r="J3669" s="61">
        <v>-0.82675160908267142</v>
      </c>
      <c r="K3669" s="62">
        <v>-0.24319210587490084</v>
      </c>
      <c r="L3669" s="60">
        <f t="array" ref="L3669:O3669">TRANSPOSE(MMULT(Option!$B$25:$E$28, TRANSPOSE(H3669:K3669)))</f>
        <v>-0.32363649189180393</v>
      </c>
      <c r="M3669" s="60">
        <v>-0.80637669426601988</v>
      </c>
      <c r="N3669" s="60">
        <v>-1.0490051703834935</v>
      </c>
      <c r="O3669" s="60">
        <v>-0.69248357887085643</v>
      </c>
      <c r="P3669" s="56" t="str">
        <f t="shared" si="4616"/>
        <v>734/2</v>
      </c>
      <c r="R3669" s="80"/>
      <c r="S3669" s="3" t="s">
        <v>31</v>
      </c>
      <c r="T3669" s="60">
        <f ca="1"/>
        <v>-0.48558146056302715</v>
      </c>
      <c r="U3669" s="60">
        <f ca="1"/>
        <v>0.66368216042843631</v>
      </c>
      <c r="V3669" s="60">
        <f ca="1"/>
        <v>0.193322569338715</v>
      </c>
      <c r="W3669" s="60">
        <f ca="1"/>
        <v>-0.48375323251916102</v>
      </c>
      <c r="X3669" s="60">
        <f ca="1"/>
        <v>8.9334449712979214E-2</v>
      </c>
      <c r="Y3669" s="52">
        <f ca="1">$B$13 * EXP(($E$3 - $C$13^2/2) * Y$2 + $C$13*SQRT(Y$2)*T3669)</f>
        <v>86.877210469907382</v>
      </c>
      <c r="Z3669" s="52">
        <f ca="1">Y3669 * EXP(($E$3 - $C$13^2/2) * (Z$2-Y$2) + $C$13*SQRT(Z$2-Y$2)*U3669)</f>
        <v>106.54851229568516</v>
      </c>
      <c r="AA3669" s="52">
        <f ca="1">Z3669 * EXP(($E$3 - $C$13^2/2) * (AA$2-Z$2) + $C$13*SQRT(AA$2-Z$2)*V3669)</f>
        <v>113.47665883583628</v>
      </c>
      <c r="AB3669" s="52">
        <f ca="1">AA3669 * EXP(($E$3 - $C$13^2/2) * (AB$2-AA$2) + $C$13*SQRT(AB$2-AA$2)*W3669)</f>
        <v>98.639441515463176</v>
      </c>
      <c r="AC3669" s="52">
        <f ca="1">AB3669 * EXP(($E$3 - $C$13^2/2) * (AC$2-AB$2) + $C$13*SQRT(AC$2-AB$2)*X3669)</f>
        <v>101.82661682816675</v>
      </c>
      <c r="AD3669" s="47"/>
      <c r="AE3669" s="3" t="s">
        <v>46</v>
      </c>
      <c r="AF3669" s="52" t="b">
        <f t="shared" ref="AF3669" ca="1" si="4641">AF3667 &gt;= $B$4</f>
        <v>0</v>
      </c>
      <c r="AG3669" s="52" t="b">
        <f t="array" aca="1" ref="AG3669" ca="1">AND(AG3667 &gt;= $B$4, NOT(OR($AF3669:AF3669)))</f>
        <v>0</v>
      </c>
      <c r="AH3669" s="52" t="b">
        <f t="array" aca="1" ref="AH3669" ca="1">AND(AH3667 &gt;= $B$4, NOT(OR($AF3669:AG3669)))</f>
        <v>0</v>
      </c>
      <c r="AI3669" s="52" t="b">
        <f t="array" aca="1" ref="AI3669" ca="1">AND(AI3667 &gt;= $B$4, NOT(OR($AF3669:AH3669)))</f>
        <v>0</v>
      </c>
      <c r="AJ3669" s="52" t="b">
        <f t="array" aca="1" ref="AJ3669" ca="1">AND(AJ3667 &gt;= $B$4, NOT(OR($AF3669:AI3669)))</f>
        <v>0</v>
      </c>
      <c r="AK3669" s="73"/>
      <c r="AL3669" s="70"/>
    </row>
    <row r="3670" spans="6:38" ht="14.55" customHeight="1" x14ac:dyDescent="0.3">
      <c r="F3670" s="79"/>
      <c r="G3670" s="3">
        <v>3668</v>
      </c>
      <c r="H3670" s="61">
        <v>-2.0037863075195519</v>
      </c>
      <c r="I3670" s="61">
        <v>-0.40955431918871926</v>
      </c>
      <c r="J3670" s="61">
        <v>0.30265747017959549</v>
      </c>
      <c r="K3670" s="62">
        <v>-1.2444653787589031</v>
      </c>
      <c r="L3670" s="60">
        <f t="array" ref="L3670:O3670">TRANSPOSE(MMULT(Option!$B$25:$E$28, TRANSPOSE(H3670:K3670)))</f>
        <v>-2.0037863075195519</v>
      </c>
      <c r="M3670" s="60">
        <v>-1.1768772567835031</v>
      </c>
      <c r="N3670" s="60">
        <v>-0.6429339158682843</v>
      </c>
      <c r="O3670" s="60">
        <v>-1.9153848106772777</v>
      </c>
      <c r="P3670" s="56" t="str">
        <f t="shared" si="4616"/>
        <v>734/3</v>
      </c>
      <c r="R3670" s="80"/>
      <c r="S3670" s="3" t="s">
        <v>30</v>
      </c>
      <c r="T3670" s="60">
        <f ca="1"/>
        <v>-0.52185041731668114</v>
      </c>
      <c r="U3670" s="60">
        <f ca="1"/>
        <v>0.6628658565775073</v>
      </c>
      <c r="V3670" s="60">
        <f ca="1"/>
        <v>-0.36840835318848902</v>
      </c>
      <c r="W3670" s="60">
        <f ca="1"/>
        <v>1.1478511928004607</v>
      </c>
      <c r="X3670" s="60">
        <f ca="1"/>
        <v>-4.2738382172976763E-2</v>
      </c>
      <c r="Y3670" s="52">
        <f ca="1">$B$14 * EXP(($E$3 - $C$14^2/2) * Y$2 + $C$14*SQRT(Y$2)*T3670)</f>
        <v>85.93705080003464</v>
      </c>
      <c r="Z3670" s="52">
        <f ca="1">Y3670 * EXP(($E$3 - $C$14^2/2) * (Z$2-Y$2) + $C$14*SQRT(Z$2-Y$2)*U3670)</f>
        <v>105.36966831208417</v>
      </c>
      <c r="AA3670" s="52">
        <f ca="1">Z3670 * EXP(($E$3 - $C$14^2/2) * (AA$2-Z$2) + $C$14*SQRT(AA$2-Z$2)*V3670)</f>
        <v>94.817340747412899</v>
      </c>
      <c r="AB3670" s="52">
        <f ca="1">AA3670 * EXP(($E$3 - $C$14^2/2) * (AB$2-AA$2) + $C$14*SQRT(AB$2-AA$2)*W3670)</f>
        <v>134.46550122194543</v>
      </c>
      <c r="AC3670" s="52">
        <f ca="1">AB3670 * EXP(($E$3 - $C$14^2/2) * (AC$2-AB$2) + $C$14*SQRT(AC$2-AB$2)*X3670)</f>
        <v>133.41787966840639</v>
      </c>
      <c r="AD3670" s="47"/>
      <c r="AE3670" s="3" t="s">
        <v>68</v>
      </c>
      <c r="AF3670" s="52" t="b">
        <f ca="1">AND(AF3667&gt;$B$3, NOT(OR($AF3669:AF3669)))</f>
        <v>0</v>
      </c>
      <c r="AG3670" s="52" t="b">
        <f ca="1">AND(AG3667&gt;$B$3, NOT(OR($AF3669:AG3669)))</f>
        <v>0</v>
      </c>
      <c r="AH3670" s="52" t="b">
        <f ca="1">AND(AH3667&gt;$B$3, NOT(OR($AF3669:AH3669)))</f>
        <v>0</v>
      </c>
      <c r="AI3670" s="52" t="b">
        <f ca="1">AND(AI3667&gt;$B$3, NOT(OR($AF3669:AI3669)))</f>
        <v>0</v>
      </c>
      <c r="AJ3670" s="52" t="b">
        <f ca="1">AND(AJ3667&gt;$B$3, NOT(OR($AF3669:AJ3669)))</f>
        <v>0</v>
      </c>
      <c r="AK3670" s="74"/>
      <c r="AL3670" s="70"/>
    </row>
    <row r="3671" spans="6:38" ht="14.55" customHeight="1" x14ac:dyDescent="0.3">
      <c r="F3671" s="79"/>
      <c r="G3671" s="3">
        <v>3669</v>
      </c>
      <c r="H3671" s="61">
        <v>0.79268663887269863</v>
      </c>
      <c r="I3671" s="61">
        <v>1.7667808462538379</v>
      </c>
      <c r="J3671" s="61">
        <v>-0.94590564165473978</v>
      </c>
      <c r="K3671" s="62">
        <v>-0.3588579105999492</v>
      </c>
      <c r="L3671" s="60">
        <f t="array" ref="L3671:O3671">TRANSPOSE(MMULT(Option!$B$25:$E$28, TRANSPOSE(H3671:K3671)))</f>
        <v>0.79268663887269863</v>
      </c>
      <c r="M3671" s="60">
        <v>1.9363560484203493</v>
      </c>
      <c r="N3671" s="60">
        <v>-5.107196414023274E-2</v>
      </c>
      <c r="O3671" s="60">
        <v>0.2877970501883923</v>
      </c>
      <c r="P3671" s="56" t="str">
        <f t="shared" si="4616"/>
        <v>734/4</v>
      </c>
      <c r="R3671" s="80">
        <v>918</v>
      </c>
      <c r="S3671" s="3" t="s">
        <v>28</v>
      </c>
      <c r="T3671" s="60">
        <f t="array" aca="1" ref="T3671:T3674" ca="1">TRANSPOSE(OFFSET($L$3, MATCH($R3671 &amp; "/" &amp; T$2, $P$3:$P$5002, 0) - 1, 0, 1, $E$1))</f>
        <v>-0.84227918226182275</v>
      </c>
      <c r="U3671" s="60">
        <f t="array" aca="1" ref="U3671:U3674" ca="1">TRANSPOSE(OFFSET($L$3, MATCH($R3671 &amp; "/" &amp; U$2, $P$3:$P$5002, 0) - 1, 0, 1, $E$1))</f>
        <v>-1.1622984869180855</v>
      </c>
      <c r="V3671" s="60">
        <f t="array" aca="1" ref="V3671:V3674" ca="1">TRANSPOSE(OFFSET($L$3, MATCH($R3671 &amp; "/" &amp; V$2, $P$3:$P$5002, 0) - 1, 0, 1, $E$1))</f>
        <v>0.35212957069272066</v>
      </c>
      <c r="W3671" s="60">
        <f t="array" aca="1" ref="W3671:W3674" ca="1">TRANSPOSE(OFFSET($L$3, MATCH($R3671 &amp; "/" &amp; W$2, $P$3:$P$5002, 0) - 1, 0, 1, $E$1))</f>
        <v>-1.5896012569102791</v>
      </c>
      <c r="X3671" s="60">
        <f t="array" aca="1" ref="X3671:X3674" ca="1">TRANSPOSE(OFFSET($L$3, MATCH($R3671 &amp; "/" &amp; X$2, $P$3:$P$5002, 0) - 1, 0, 1, $E$1))</f>
        <v>-0.56999292874456553</v>
      </c>
      <c r="Y3671" s="52">
        <f ca="1">$B$11 * EXP(($E$3 - $C$11^2/2) * Y$2 + $C$11*SQRT(Y$2)*T3671)</f>
        <v>78.060676748558876</v>
      </c>
      <c r="Z3671" s="52">
        <f ca="1">Y3671 * EXP(($E$3 - $C$11^2/2) * (Z$2-Y$2) + $C$11*SQRT(Z$2-Y$2)*U3671)</f>
        <v>55.356654913537902</v>
      </c>
      <c r="AA3671" s="52">
        <f ca="1">Z3671 * EXP(($E$3 - $C$11^2/2) * (AA$2-Z$2) + $C$11*SQRT(AA$2-Z$2)*V3671)</f>
        <v>61.832910584146475</v>
      </c>
      <c r="AB3671" s="52">
        <f ca="1">AA3671 * EXP(($E$3 - $C$11^2/2) * (AB$2-AA$2) + $C$11*SQRT(AB$2-AA$2)*W3671)</f>
        <v>38.573109143033832</v>
      </c>
      <c r="AC3671" s="52">
        <f ca="1">AB3671 * EXP(($E$3 - $C$11^2/2) * (AC$2-AB$2) + $C$11*SQRT(AC$2-AB$2)*X3671)</f>
        <v>32.673276152834454</v>
      </c>
      <c r="AD3671" s="47"/>
      <c r="AE3671" s="3" t="s">
        <v>69</v>
      </c>
      <c r="AF3671" s="20" cm="1">
        <f t="array" aca="1" ref="AF3671" ca="1">MIN(Y3671:Y3674 / $D$11:$D$14)</f>
        <v>0.61253835009641577</v>
      </c>
      <c r="AG3671" s="20" cm="1">
        <f t="array" aca="1" ref="AG3671" ca="1">MIN(Z3671:Z3674 / $D$11:$D$14)</f>
        <v>0.55356654913537906</v>
      </c>
      <c r="AH3671" s="20" cm="1">
        <f t="array" aca="1" ref="AH3671" ca="1">MIN(AA3671:AA3674 / $D$11:$D$14)</f>
        <v>0.56604023106621004</v>
      </c>
      <c r="AI3671" s="20" cm="1">
        <f t="array" aca="1" ref="AI3671" ca="1">MIN(AB3671:AB3674 / $D$11:$D$14)</f>
        <v>0.38573109143033835</v>
      </c>
      <c r="AJ3671" s="20" cm="1">
        <f t="array" aca="1" ref="AJ3671" ca="1">MIN(AC3671:AC3674 / $D$11:$D$14)</f>
        <v>0.32673276152834452</v>
      </c>
      <c r="AK3671" s="72">
        <f t="array" aca="1" ref="AK3671" ca="1">SUMPRODUCT(AF3672:AJ3672, EXP(-$E$3*$AF$2:$AJ$2))</f>
        <v>77880.078307140488</v>
      </c>
      <c r="AL3671" s="70">
        <f ca="1">MAX(AC3672 - $D$11, 0) * EXP(-$E$2*$E$3)</f>
        <v>0</v>
      </c>
    </row>
    <row r="3672" spans="6:38" ht="14.55" customHeight="1" x14ac:dyDescent="0.3">
      <c r="F3672" s="79"/>
      <c r="G3672" s="3">
        <v>3670</v>
      </c>
      <c r="H3672" s="61">
        <v>-0.37762062828400988</v>
      </c>
      <c r="I3672" s="61">
        <v>0.59048974616748773</v>
      </c>
      <c r="J3672" s="61">
        <v>-1.1771888264249557</v>
      </c>
      <c r="K3672" s="62">
        <v>-0.5700034084509733</v>
      </c>
      <c r="L3672" s="60">
        <f t="array" ref="L3672:O3672">TRANSPOSE(MMULT(Option!$B$25:$E$28, TRANSPOSE(H3672:K3672)))</f>
        <v>-0.37762062828400988</v>
      </c>
      <c r="M3672" s="60">
        <v>0.39014454046795055</v>
      </c>
      <c r="N3672" s="60">
        <v>-1.0303585348000981</v>
      </c>
      <c r="O3672" s="60">
        <v>-0.71430722850478667</v>
      </c>
      <c r="P3672" s="56" t="str">
        <f t="shared" si="4616"/>
        <v>734/5</v>
      </c>
      <c r="R3672" s="80"/>
      <c r="S3672" s="3" t="s">
        <v>29</v>
      </c>
      <c r="T3672" s="60">
        <f ca="1"/>
        <v>-0.78894153475577222</v>
      </c>
      <c r="U3672" s="60">
        <f ca="1"/>
        <v>1.0868532558140518</v>
      </c>
      <c r="V3672" s="60">
        <f ca="1"/>
        <v>-1.9468538580465755</v>
      </c>
      <c r="W3672" s="60">
        <f ca="1"/>
        <v>-0.96695713039337061</v>
      </c>
      <c r="X3672" s="60">
        <f ca="1"/>
        <v>-0.37484058175227997</v>
      </c>
      <c r="Y3672" s="52">
        <f ca="1">$B$12 * EXP(($E$3 - $C$12^2/2) * Y$2 + $C$12*SQRT(Y$2)*T3672)</f>
        <v>79.319795506146122</v>
      </c>
      <c r="Z3672" s="52">
        <f ca="1">Y3672 * EXP(($E$3 - $C$12^2/2) * (Z$2-Y$2) + $C$12*SQRT(Z$2-Y$2)*U3672)</f>
        <v>110.44787633635364</v>
      </c>
      <c r="AA3672" s="52">
        <f ca="1">Z3672 * EXP(($E$3 - $C$12^2/2) * (AA$2-Z$2) + $C$12*SQRT(AA$2-Z$2)*V3672)</f>
        <v>61.897979938907447</v>
      </c>
      <c r="AB3672" s="52">
        <f ca="1">AA3672 * EXP(($E$3 - $C$12^2/2) * (AB$2-AA$2) + $C$12*SQRT(AB$2-AA$2)*W3672)</f>
        <v>46.544107238465116</v>
      </c>
      <c r="AC3672" s="52">
        <f ca="1">AB3672 * EXP(($E$3 - $C$12^2/2) * (AC$2-AB$2) + $C$12*SQRT(AC$2-AB$2)*X3672)</f>
        <v>41.802169130058275</v>
      </c>
      <c r="AD3672" s="47"/>
      <c r="AE3672" s="3" t="s">
        <v>47</v>
      </c>
      <c r="AF3672" s="64">
        <f t="shared" ref="AF3672" ca="1" si="4642">($B$5*AF3674 + (1 + $B$6)*AF3673)*$B$2</f>
        <v>0</v>
      </c>
      <c r="AG3672" s="64">
        <f t="shared" ref="AG3672" ca="1" si="4643">($B$5*AG3674 + (1 + $B$6)*AG3673)*$B$2</f>
        <v>0</v>
      </c>
      <c r="AH3672" s="64">
        <f t="shared" ref="AH3672" ca="1" si="4644">($B$5*AH3674 + (1 + $B$6)*AH3673)*$B$2</f>
        <v>0</v>
      </c>
      <c r="AI3672" s="64">
        <f t="shared" ref="AI3672" ca="1" si="4645">($B$5*AI3674 + (1 + $B$6)*AI3673)*$B$2</f>
        <v>0</v>
      </c>
      <c r="AJ3672" s="64" cm="1">
        <f t="array" aca="1" ref="AJ3672" ca="1">($B$5*AJ3674 + (1 + $B$6)*AJ3673 + AND(NOT(AF3673:AJ3673)))*$B$2</f>
        <v>100000</v>
      </c>
      <c r="AK3672" s="73"/>
      <c r="AL3672" s="70"/>
    </row>
    <row r="3673" spans="6:38" ht="14.55" customHeight="1" x14ac:dyDescent="0.3">
      <c r="F3673" s="79"/>
      <c r="G3673" s="3">
        <v>3671</v>
      </c>
      <c r="H3673" s="61">
        <v>-0.62860892726264384</v>
      </c>
      <c r="I3673" s="61">
        <v>-0.57024729214134307</v>
      </c>
      <c r="J3673" s="61">
        <v>-0.60453621477918462</v>
      </c>
      <c r="K3673" s="62">
        <v>0.26973922165239156</v>
      </c>
      <c r="L3673" s="60">
        <f t="array" ref="L3673:O3673">TRANSPOSE(MMULT(Option!$B$25:$E$28, TRANSPOSE(H3673:K3673)))</f>
        <v>-0.62860892726264384</v>
      </c>
      <c r="M3673" s="60">
        <v>-0.77408384712131773</v>
      </c>
      <c r="N3673" s="60">
        <v>-0.93173960660243604</v>
      </c>
      <c r="O3673" s="60">
        <v>-0.28777188214943894</v>
      </c>
      <c r="P3673" s="56" t="str">
        <f t="shared" si="4616"/>
        <v>735/1</v>
      </c>
      <c r="R3673" s="80"/>
      <c r="S3673" s="3" t="s">
        <v>31</v>
      </c>
      <c r="T3673" s="60">
        <f ca="1"/>
        <v>-1.6504790870700607</v>
      </c>
      <c r="U3673" s="60">
        <f ca="1"/>
        <v>-0.29904216899816188</v>
      </c>
      <c r="V3673" s="60">
        <f ca="1"/>
        <v>2.5541771258504875E-3</v>
      </c>
      <c r="W3673" s="60">
        <f ca="1"/>
        <v>-0.32901702723361553</v>
      </c>
      <c r="X3673" s="60">
        <f ca="1"/>
        <v>-0.85710377218734857</v>
      </c>
      <c r="Y3673" s="52">
        <f ca="1">$B$13 * EXP(($E$3 - $C$13^2/2) * Y$2 + $C$13*SQRT(Y$2)*T3673)</f>
        <v>61.253835009641577</v>
      </c>
      <c r="Z3673" s="52">
        <f ca="1">Y3673 * EXP(($E$3 - $C$13^2/2) * (Z$2-Y$2) + $C$13*SQRT(Z$2-Y$2)*U3673)</f>
        <v>56.278569207326093</v>
      </c>
      <c r="AA3673" s="52">
        <f ca="1">Z3673 * EXP(($E$3 - $C$13^2/2) * (AA$2-Z$2) + $C$13*SQRT(AA$2-Z$2)*V3673)</f>
        <v>56.604023106621</v>
      </c>
      <c r="AB3673" s="52">
        <f ca="1">AA3673 * EXP(($E$3 - $C$13^2/2) * (AB$2-AA$2) + $C$13*SQRT(AB$2-AA$2)*W3673)</f>
        <v>51.540863246106056</v>
      </c>
      <c r="AC3673" s="52">
        <f ca="1">AB3673 * EXP(($E$3 - $C$13^2/2) * (AC$2-AB$2) + $C$13*SQRT(AC$2-AB$2)*X3673)</f>
        <v>40.054611981564484</v>
      </c>
      <c r="AD3673" s="47"/>
      <c r="AE3673" s="3" t="s">
        <v>46</v>
      </c>
      <c r="AF3673" s="52" t="b">
        <f t="shared" ref="AF3673" ca="1" si="4646">AF3671 &gt;= $B$4</f>
        <v>0</v>
      </c>
      <c r="AG3673" s="52" t="b">
        <f t="array" aca="1" ref="AG3673" ca="1">AND(AG3671 &gt;= $B$4, NOT(OR($AF3673:AF3673)))</f>
        <v>0</v>
      </c>
      <c r="AH3673" s="52" t="b">
        <f t="array" aca="1" ref="AH3673" ca="1">AND(AH3671 &gt;= $B$4, NOT(OR($AF3673:AG3673)))</f>
        <v>0</v>
      </c>
      <c r="AI3673" s="52" t="b">
        <f t="array" aca="1" ref="AI3673" ca="1">AND(AI3671 &gt;= $B$4, NOT(OR($AF3673:AH3673)))</f>
        <v>0</v>
      </c>
      <c r="AJ3673" s="52" t="b">
        <f t="array" aca="1" ref="AJ3673" ca="1">AND(AJ3671 &gt;= $B$4, NOT(OR($AF3673:AI3673)))</f>
        <v>0</v>
      </c>
      <c r="AK3673" s="73"/>
      <c r="AL3673" s="70"/>
    </row>
    <row r="3674" spans="6:38" ht="14.55" customHeight="1" x14ac:dyDescent="0.3">
      <c r="F3674" s="79"/>
      <c r="G3674" s="3">
        <v>3672</v>
      </c>
      <c r="H3674" s="61">
        <v>0.38908085369786816</v>
      </c>
      <c r="I3674" s="61">
        <v>-0.42581243918755229</v>
      </c>
      <c r="J3674" s="61">
        <v>0.48645512571069616</v>
      </c>
      <c r="K3674" s="62">
        <v>0.30899068518016137</v>
      </c>
      <c r="L3674" s="60">
        <f t="array" ref="L3674:O3674">TRANSPOSE(MMULT(Option!$B$25:$E$28, TRANSPOSE(H3674:K3674)))</f>
        <v>0.38908085369786816</v>
      </c>
      <c r="M3674" s="60">
        <v>-0.2346312054070005</v>
      </c>
      <c r="N3674" s="60">
        <v>0.47138690434077857</v>
      </c>
      <c r="O3674" s="60">
        <v>0.40367860385905041</v>
      </c>
      <c r="P3674" s="56" t="str">
        <f t="shared" si="4616"/>
        <v>735/2</v>
      </c>
      <c r="R3674" s="80"/>
      <c r="S3674" s="3" t="s">
        <v>30</v>
      </c>
      <c r="T3674" s="60">
        <f ca="1"/>
        <v>0.20444340181892073</v>
      </c>
      <c r="U3674" s="60">
        <f ca="1"/>
        <v>-0.80543497125566366</v>
      </c>
      <c r="V3674" s="60">
        <f ca="1"/>
        <v>0.61820830803688875</v>
      </c>
      <c r="W3674" s="60">
        <f ca="1"/>
        <v>0.66167772578769535</v>
      </c>
      <c r="X3674" s="60">
        <f ca="1"/>
        <v>0.30760656025669708</v>
      </c>
      <c r="Y3674" s="52">
        <f ca="1">$B$14 * EXP(($E$3 - $C$14^2/2) * Y$2 + $C$14*SQRT(Y$2)*T3674)</f>
        <v>106.85825178514308</v>
      </c>
      <c r="Z3674" s="52">
        <f ca="1">Y3674 * EXP(($E$3 - $C$14^2/2) * (Z$2-Y$2) + $C$14*SQRT(Z$2-Y$2)*U3674)</f>
        <v>84.341388824606881</v>
      </c>
      <c r="AA3674" s="52">
        <f ca="1">Z3674 * EXP(($E$3 - $C$14^2/2) * (AA$2-Z$2) + $C$14*SQRT(AA$2-Z$2)*V3674)</f>
        <v>102.03697091557375</v>
      </c>
      <c r="AB3674" s="52">
        <f ca="1">AA3674 * EXP(($E$3 - $C$14^2/2) * (AB$2-AA$2) + $C$14*SQRT(AB$2-AA$2)*W3674)</f>
        <v>125.06561571593215</v>
      </c>
      <c r="AC3674" s="52">
        <f ca="1">AB3674 * EXP(($E$3 - $C$14^2/2) * (AC$2-AB$2) + $C$14*SQRT(AC$2-AB$2)*X3674)</f>
        <v>137.8437081060155</v>
      </c>
      <c r="AD3674" s="47"/>
      <c r="AE3674" s="3" t="s">
        <v>68</v>
      </c>
      <c r="AF3674" s="52" t="b">
        <f ca="1">AND(AF3671&gt;$B$3, NOT(OR($AF3673:AF3673)))</f>
        <v>0</v>
      </c>
      <c r="AG3674" s="52" t="b">
        <f ca="1">AND(AG3671&gt;$B$3, NOT(OR($AF3673:AG3673)))</f>
        <v>0</v>
      </c>
      <c r="AH3674" s="52" t="b">
        <f ca="1">AND(AH3671&gt;$B$3, NOT(OR($AF3673:AH3673)))</f>
        <v>0</v>
      </c>
      <c r="AI3674" s="52" t="b">
        <f ca="1">AND(AI3671&gt;$B$3, NOT(OR($AF3673:AI3673)))</f>
        <v>0</v>
      </c>
      <c r="AJ3674" s="52" t="b">
        <f ca="1">AND(AJ3671&gt;$B$3, NOT(OR($AF3673:AJ3673)))</f>
        <v>0</v>
      </c>
      <c r="AK3674" s="74"/>
      <c r="AL3674" s="70"/>
    </row>
    <row r="3675" spans="6:38" ht="14.55" customHeight="1" x14ac:dyDescent="0.3">
      <c r="F3675" s="79"/>
      <c r="G3675" s="3">
        <v>3673</v>
      </c>
      <c r="H3675" s="61">
        <v>-1.1827993213538187E-2</v>
      </c>
      <c r="I3675" s="61">
        <v>0.61161004496967986</v>
      </c>
      <c r="J3675" s="61">
        <v>0.31390555739951542</v>
      </c>
      <c r="K3675" s="62">
        <v>0.41716997331041888</v>
      </c>
      <c r="L3675" s="60">
        <f t="array" ref="L3675:O3675">TRANSPOSE(MMULT(Option!$B$25:$E$28, TRANSPOSE(H3675:K3675)))</f>
        <v>-1.1827993213538187E-2</v>
      </c>
      <c r="M3675" s="60">
        <v>0.55581866808836533</v>
      </c>
      <c r="N3675" s="60">
        <v>0.43113231783571682</v>
      </c>
      <c r="O3675" s="60">
        <v>0.57393702051397777</v>
      </c>
      <c r="P3675" s="56" t="str">
        <f t="shared" si="4616"/>
        <v>735/3</v>
      </c>
      <c r="R3675" s="80">
        <v>919</v>
      </c>
      <c r="S3675" s="3" t="s">
        <v>28</v>
      </c>
      <c r="T3675" s="60">
        <f t="array" aca="1" ref="T3675:T3678" ca="1">TRANSPOSE(OFFSET($L$3, MATCH($R3675 &amp; "/" &amp; T$2, $P$3:$P$5002, 0) - 1, 0, 1, $E$1))</f>
        <v>-0.29607554009658527</v>
      </c>
      <c r="U3675" s="60">
        <f t="array" aca="1" ref="U3675:U3678" ca="1">TRANSPOSE(OFFSET($L$3, MATCH($R3675 &amp; "/" &amp; U$2, $P$3:$P$5002, 0) - 1, 0, 1, $E$1))</f>
        <v>-0.76762724619174216</v>
      </c>
      <c r="V3675" s="60">
        <f t="array" aca="1" ref="V3675:V3678" ca="1">TRANSPOSE(OFFSET($L$3, MATCH($R3675 &amp; "/" &amp; V$2, $P$3:$P$5002, 0) - 1, 0, 1, $E$1))</f>
        <v>0.14502860629309555</v>
      </c>
      <c r="W3675" s="60">
        <f t="array" aca="1" ref="W3675:W3678" ca="1">TRANSPOSE(OFFSET($L$3, MATCH($R3675 &amp; "/" &amp; W$2, $P$3:$P$5002, 0) - 1, 0, 1, $E$1))</f>
        <v>-1.1123348752712408</v>
      </c>
      <c r="X3675" s="60">
        <f t="array" aca="1" ref="X3675:X3678" ca="1">TRANSPOSE(OFFSET($L$3, MATCH($R3675 &amp; "/" &amp; X$2, $P$3:$P$5002, 0) - 1, 0, 1, $E$1))</f>
        <v>-0.63584780046837819</v>
      </c>
      <c r="Y3675" s="52">
        <f ca="1">$B$11 * EXP(($E$3 - $C$11^2/2) * Y$2 + $C$11*SQRT(Y$2)*T3675)</f>
        <v>91.959432062691633</v>
      </c>
      <c r="Z3675" s="52">
        <f ca="1">Y3675 * EXP(($E$3 - $C$11^2/2) * (Z$2-Y$2) + $C$11*SQRT(Z$2-Y$2)*U3675)</f>
        <v>73.409940095915729</v>
      </c>
      <c r="AA3675" s="52">
        <f ca="1">Z3675 * EXP(($E$3 - $C$11^2/2) * (AA$2-Z$2) + $C$11*SQRT(AA$2-Z$2)*V3675)</f>
        <v>77.058735670885881</v>
      </c>
      <c r="AB3675" s="52">
        <f ca="1">AA3675 * EXP(($E$3 - $C$11^2/2) * (AB$2-AA$2) + $C$11*SQRT(AB$2-AA$2)*W3675)</f>
        <v>55.471394274888354</v>
      </c>
      <c r="AC3675" s="52">
        <f ca="1">AB3675 * EXP(($E$3 - $C$11^2/2) * (AC$2-AB$2) + $C$11*SQRT(AC$2-AB$2)*X3675)</f>
        <v>46.067749550201007</v>
      </c>
      <c r="AD3675" s="47"/>
      <c r="AE3675" s="3" t="s">
        <v>69</v>
      </c>
      <c r="AF3675" s="20" cm="1">
        <f t="array" aca="1" ref="AF3675" ca="1">MIN(Y3675:Y3678 / $D$11:$D$14)</f>
        <v>0.56201762938740207</v>
      </c>
      <c r="AG3675" s="20" cm="1">
        <f t="array" aca="1" ref="AG3675" ca="1">MIN(Z3675:Z3678 / $D$11:$D$14)</f>
        <v>0.51339318913340148</v>
      </c>
      <c r="AH3675" s="20" cm="1">
        <f t="array" aca="1" ref="AH3675" ca="1">MIN(AA3675:AA3678 / $D$11:$D$14)</f>
        <v>0.5668721190804118</v>
      </c>
      <c r="AI3675" s="20" cm="1">
        <f t="array" aca="1" ref="AI3675" ca="1">MIN(AB3675:AB3678 / $D$11:$D$14)</f>
        <v>0.55471394274888353</v>
      </c>
      <c r="AJ3675" s="20" cm="1">
        <f t="array" aca="1" ref="AJ3675" ca="1">MIN(AC3675:AC3678 / $D$11:$D$14)</f>
        <v>0.46067749550201009</v>
      </c>
      <c r="AK3675" s="72">
        <f t="array" aca="1" ref="AK3675" ca="1">SUMPRODUCT(AF3676:AJ3676, EXP(-$E$3*$AF$2:$AJ$2))</f>
        <v>77880.078307140488</v>
      </c>
      <c r="AL3675" s="70">
        <f ca="1">MAX(AC3676 - $D$11, 0) * EXP(-$E$2*$E$3)</f>
        <v>14.844896776637825</v>
      </c>
    </row>
    <row r="3676" spans="6:38" ht="14.55" customHeight="1" x14ac:dyDescent="0.3">
      <c r="F3676" s="79"/>
      <c r="G3676" s="3">
        <v>3674</v>
      </c>
      <c r="H3676" s="61">
        <v>-1.8978594150446408</v>
      </c>
      <c r="I3676" s="61">
        <v>1.8933471162989581</v>
      </c>
      <c r="J3676" s="61">
        <v>0.29867166503244308</v>
      </c>
      <c r="K3676" s="62">
        <v>0.65198474271862061</v>
      </c>
      <c r="L3676" s="60">
        <f t="array" ref="L3676:O3676">TRANSPOSE(MMULT(Option!$B$25:$E$28, TRANSPOSE(H3676:K3676)))</f>
        <v>-1.8978594150446408</v>
      </c>
      <c r="M3676" s="60">
        <v>0.97613752943541043</v>
      </c>
      <c r="N3676" s="60">
        <v>-1.02278045052695E-3</v>
      </c>
      <c r="O3676" s="60">
        <v>0.35327200696195343</v>
      </c>
      <c r="P3676" s="56" t="str">
        <f t="shared" si="4616"/>
        <v>735/4</v>
      </c>
      <c r="R3676" s="80"/>
      <c r="S3676" s="3" t="s">
        <v>29</v>
      </c>
      <c r="T3676" s="60">
        <f ca="1"/>
        <v>-1.3511621169739396</v>
      </c>
      <c r="U3676" s="60">
        <f ca="1"/>
        <v>2.0624712556157911</v>
      </c>
      <c r="V3676" s="60">
        <f ca="1"/>
        <v>0.30419185009204269</v>
      </c>
      <c r="W3676" s="60">
        <f ca="1"/>
        <v>0.74490301112226498</v>
      </c>
      <c r="X3676" s="60">
        <f ca="1"/>
        <v>-1.2621784376008607</v>
      </c>
      <c r="Y3676" s="52">
        <f ca="1">$B$12 * EXP(($E$3 - $C$12^2/2) * Y$2 + $C$12*SQRT(Y$2)*T3676)</f>
        <v>67.0086389677368</v>
      </c>
      <c r="Z3676" s="52">
        <f ca="1">Y3676 * EXP(($E$3 - $C$12^2/2) * (Z$2-Y$2) + $C$12*SQRT(Z$2-Y$2)*U3676)</f>
        <v>125.03115266610277</v>
      </c>
      <c r="AA3676" s="52">
        <f ca="1">Z3676 * EXP(($E$3 - $C$12^2/2) * (AA$2-Z$2) + $C$12*SQRT(AA$2-Z$2)*V3676)</f>
        <v>137.66462622986603</v>
      </c>
      <c r="AB3676" s="52">
        <f ca="1">AA3676 * EXP(($E$3 - $C$12^2/2) * (AB$2-AA$2) + $C$12*SQRT(AB$2-AA$2)*W3676)</f>
        <v>172.99996392036243</v>
      </c>
      <c r="AC3676" s="52">
        <f ca="1">AB3676 * EXP(($E$3 - $C$12^2/2) * (AC$2-AB$2) + $C$12*SQRT(AC$2-AB$2)*X3676)</f>
        <v>119.06122476930889</v>
      </c>
      <c r="AD3676" s="47"/>
      <c r="AE3676" s="3" t="s">
        <v>47</v>
      </c>
      <c r="AF3676" s="64">
        <f t="shared" ref="AF3676" ca="1" si="4647">($B$5*AF3678 + (1 + $B$6)*AF3677)*$B$2</f>
        <v>0</v>
      </c>
      <c r="AG3676" s="64">
        <f t="shared" ref="AG3676" ca="1" si="4648">($B$5*AG3678 + (1 + $B$6)*AG3677)*$B$2</f>
        <v>0</v>
      </c>
      <c r="AH3676" s="64">
        <f t="shared" ref="AH3676" ca="1" si="4649">($B$5*AH3678 + (1 + $B$6)*AH3677)*$B$2</f>
        <v>0</v>
      </c>
      <c r="AI3676" s="64">
        <f t="shared" ref="AI3676" ca="1" si="4650">($B$5*AI3678 + (1 + $B$6)*AI3677)*$B$2</f>
        <v>0</v>
      </c>
      <c r="AJ3676" s="64" cm="1">
        <f t="array" aca="1" ref="AJ3676" ca="1">($B$5*AJ3678 + (1 + $B$6)*AJ3677 + AND(NOT(AF3677:AJ3677)))*$B$2</f>
        <v>100000</v>
      </c>
      <c r="AK3676" s="73"/>
      <c r="AL3676" s="70"/>
    </row>
    <row r="3677" spans="6:38" ht="14.55" customHeight="1" x14ac:dyDescent="0.3">
      <c r="F3677" s="79"/>
      <c r="G3677" s="3">
        <v>3675</v>
      </c>
      <c r="H3677" s="61">
        <v>-0.16885934396698363</v>
      </c>
      <c r="I3677" s="61">
        <v>-1.2528054871285479</v>
      </c>
      <c r="J3677" s="61">
        <v>-1.1330897989938966</v>
      </c>
      <c r="K3677" s="62">
        <v>-1.3753236442304226</v>
      </c>
      <c r="L3677" s="60">
        <f t="array" ref="L3677:O3677">TRANSPOSE(MMULT(Option!$B$25:$E$28, TRANSPOSE(H3677:K3677)))</f>
        <v>-0.16885934396698363</v>
      </c>
      <c r="M3677" s="60">
        <v>-1.2157589327513125</v>
      </c>
      <c r="N3677" s="60">
        <v>-1.3908093976653575</v>
      </c>
      <c r="O3677" s="60">
        <v>-1.7945185108237278</v>
      </c>
      <c r="P3677" s="56" t="str">
        <f t="shared" si="4616"/>
        <v>735/5</v>
      </c>
      <c r="R3677" s="80"/>
      <c r="S3677" s="3" t="s">
        <v>31</v>
      </c>
      <c r="T3677" s="60">
        <f ca="1"/>
        <v>-1.9374068685457122</v>
      </c>
      <c r="U3677" s="60">
        <f ca="1"/>
        <v>-0.31830405422814156</v>
      </c>
      <c r="V3677" s="60">
        <f ca="1"/>
        <v>0.31363912199728039</v>
      </c>
      <c r="W3677" s="60">
        <f ca="1"/>
        <v>9.5796054230983307E-2</v>
      </c>
      <c r="X3677" s="60">
        <f ca="1"/>
        <v>-0.55775355956048855</v>
      </c>
      <c r="Y3677" s="52">
        <f ca="1">$B$13 * EXP(($E$3 - $C$13^2/2) * Y$2 + $C$13*SQRT(Y$2)*T3677)</f>
        <v>56.20176293874021</v>
      </c>
      <c r="Z3677" s="52">
        <f ca="1">Y3677 * EXP(($E$3 - $C$13^2/2) * (Z$2-Y$2) + $C$13*SQRT(Z$2-Y$2)*U3677)</f>
        <v>51.339318913340151</v>
      </c>
      <c r="AA3677" s="52">
        <f ca="1">Z3677 * EXP(($E$3 - $C$13^2/2) * (AA$2-Z$2) + $C$13*SQRT(AA$2-Z$2)*V3677)</f>
        <v>56.687211908041185</v>
      </c>
      <c r="AB3677" s="52">
        <f ca="1">AA3677 * EXP(($E$3 - $C$13^2/2) * (AB$2-AA$2) + $C$13*SQRT(AB$2-AA$2)*W3677)</f>
        <v>58.632401009122866</v>
      </c>
      <c r="AC3677" s="52">
        <f ca="1">AB3677 * EXP(($E$3 - $C$13^2/2) * (AC$2-AB$2) + $C$13*SQRT(AC$2-AB$2)*X3677)</f>
        <v>49.847153534029346</v>
      </c>
      <c r="AD3677" s="47"/>
      <c r="AE3677" s="3" t="s">
        <v>46</v>
      </c>
      <c r="AF3677" s="52" t="b">
        <f t="shared" ref="AF3677" ca="1" si="4651">AF3675 &gt;= $B$4</f>
        <v>0</v>
      </c>
      <c r="AG3677" s="52" t="b">
        <f t="array" aca="1" ref="AG3677" ca="1">AND(AG3675 &gt;= $B$4, NOT(OR($AF3677:AF3677)))</f>
        <v>0</v>
      </c>
      <c r="AH3677" s="52" t="b">
        <f t="array" aca="1" ref="AH3677" ca="1">AND(AH3675 &gt;= $B$4, NOT(OR($AF3677:AG3677)))</f>
        <v>0</v>
      </c>
      <c r="AI3677" s="52" t="b">
        <f t="array" aca="1" ref="AI3677" ca="1">AND(AI3675 &gt;= $B$4, NOT(OR($AF3677:AH3677)))</f>
        <v>0</v>
      </c>
      <c r="AJ3677" s="52" t="b">
        <f t="array" aca="1" ref="AJ3677" ca="1">AND(AJ3675 &gt;= $B$4, NOT(OR($AF3677:AI3677)))</f>
        <v>0</v>
      </c>
      <c r="AK3677" s="73"/>
      <c r="AL3677" s="70"/>
    </row>
    <row r="3678" spans="6:38" ht="14.55" customHeight="1" x14ac:dyDescent="0.3">
      <c r="F3678" s="79"/>
      <c r="G3678" s="3">
        <v>3676</v>
      </c>
      <c r="H3678" s="61">
        <v>0.38759910397689196</v>
      </c>
      <c r="I3678" s="61">
        <v>1.1409854216198256</v>
      </c>
      <c r="J3678" s="61">
        <v>0.19180715774152199</v>
      </c>
      <c r="K3678" s="62">
        <v>0.44581950648537233</v>
      </c>
      <c r="L3678" s="60">
        <f t="array" ref="L3678:O3678">TRANSPOSE(MMULT(Option!$B$25:$E$28, TRANSPOSE(H3678:K3678)))</f>
        <v>0.38759910397689196</v>
      </c>
      <c r="M3678" s="60">
        <v>1.2007700538735477</v>
      </c>
      <c r="N3678" s="60">
        <v>0.62228591669464184</v>
      </c>
      <c r="O3678" s="60">
        <v>0.87303369982626122</v>
      </c>
      <c r="P3678" s="56" t="str">
        <f t="shared" si="4616"/>
        <v>736/1</v>
      </c>
      <c r="R3678" s="80"/>
      <c r="S3678" s="3" t="s">
        <v>30</v>
      </c>
      <c r="T3678" s="60">
        <f ca="1"/>
        <v>1.0023724874615776</v>
      </c>
      <c r="U3678" s="60">
        <f ca="1"/>
        <v>-1.1769709742118306</v>
      </c>
      <c r="V3678" s="60">
        <f ca="1"/>
        <v>-0.7495560077887411</v>
      </c>
      <c r="W3678" s="60">
        <f ca="1"/>
        <v>0.1049589569274918</v>
      </c>
      <c r="X3678" s="60">
        <f ca="1"/>
        <v>-0.45449094059260337</v>
      </c>
      <c r="Y3678" s="52">
        <f ca="1">$B$14 * EXP(($E$3 - $C$14^2/2) * Y$2 + $C$14*SQRT(Y$2)*T3678)</f>
        <v>135.75909194520545</v>
      </c>
      <c r="Z3678" s="52">
        <f ca="1">Y3678 * EXP(($E$3 - $C$14^2/2) * (Z$2-Y$2) + $C$14*SQRT(Z$2-Y$2)*U3678)</f>
        <v>95.850591441504776</v>
      </c>
      <c r="AA3678" s="52">
        <f ca="1">Z3678 * EXP(($E$3 - $C$14^2/2) * (AA$2-Z$2) + $C$14*SQRT(AA$2-Z$2)*V3678)</f>
        <v>76.93214792755154</v>
      </c>
      <c r="AB3678" s="52">
        <f ca="1">AA3678 * EXP(($E$3 - $C$14^2/2) * (AB$2-AA$2) + $C$14*SQRT(AB$2-AA$2)*W3678)</f>
        <v>79.791064516166401</v>
      </c>
      <c r="AC3678" s="52">
        <f ca="1">AB3678 * EXP(($E$3 - $C$14^2/2) * (AC$2-AB$2) + $C$14*SQRT(AC$2-AB$2)*X3678)</f>
        <v>69.969836534111678</v>
      </c>
      <c r="AD3678" s="47"/>
      <c r="AE3678" s="3" t="s">
        <v>68</v>
      </c>
      <c r="AF3678" s="52" t="b">
        <f ca="1">AND(AF3675&gt;$B$3, NOT(OR($AF3677:AF3677)))</f>
        <v>0</v>
      </c>
      <c r="AG3678" s="52" t="b">
        <f ca="1">AND(AG3675&gt;$B$3, NOT(OR($AF3677:AG3677)))</f>
        <v>0</v>
      </c>
      <c r="AH3678" s="52" t="b">
        <f ca="1">AND(AH3675&gt;$B$3, NOT(OR($AF3677:AH3677)))</f>
        <v>0</v>
      </c>
      <c r="AI3678" s="52" t="b">
        <f ca="1">AND(AI3675&gt;$B$3, NOT(OR($AF3677:AI3677)))</f>
        <v>0</v>
      </c>
      <c r="AJ3678" s="52" t="b">
        <f ca="1">AND(AJ3675&gt;$B$3, NOT(OR($AF3677:AJ3677)))</f>
        <v>0</v>
      </c>
      <c r="AK3678" s="74"/>
      <c r="AL3678" s="70"/>
    </row>
    <row r="3679" spans="6:38" ht="14.55" customHeight="1" x14ac:dyDescent="0.3">
      <c r="F3679" s="79"/>
      <c r="G3679" s="3">
        <v>3677</v>
      </c>
      <c r="H3679" s="61">
        <v>0.48395086819046229</v>
      </c>
      <c r="I3679" s="61">
        <v>0.67852723035149975</v>
      </c>
      <c r="J3679" s="61">
        <v>-1.2925679353910651</v>
      </c>
      <c r="K3679" s="62">
        <v>-0.16969477061622079</v>
      </c>
      <c r="L3679" s="60">
        <f t="array" ref="L3679:O3679">TRANSPOSE(MMULT(Option!$B$25:$E$28, TRANSPOSE(H3679:K3679)))</f>
        <v>0.48395086819046229</v>
      </c>
      <c r="M3679" s="60">
        <v>0.81546082611108195</v>
      </c>
      <c r="N3679" s="60">
        <v>-0.76401494410901227</v>
      </c>
      <c r="O3679" s="60">
        <v>-2.6340864131565195E-2</v>
      </c>
      <c r="P3679" s="56" t="str">
        <f t="shared" si="4616"/>
        <v>736/2</v>
      </c>
      <c r="R3679" s="80">
        <v>920</v>
      </c>
      <c r="S3679" s="3" t="s">
        <v>28</v>
      </c>
      <c r="T3679" s="60">
        <f t="array" aca="1" ref="T3679:T3682" ca="1">TRANSPOSE(OFFSET($L$3, MATCH($R3679 &amp; "/" &amp; T$2, $P$3:$P$5002, 0) - 1, 0, 1, $E$1))</f>
        <v>-0.36269062054322415</v>
      </c>
      <c r="U3679" s="60">
        <f t="array" aca="1" ref="U3679:U3682" ca="1">TRANSPOSE(OFFSET($L$3, MATCH($R3679 &amp; "/" &amp; U$2, $P$3:$P$5002, 0) - 1, 0, 1, $E$1))</f>
        <v>0.23268483227757797</v>
      </c>
      <c r="V3679" s="60">
        <f t="array" aca="1" ref="V3679:V3682" ca="1">TRANSPOSE(OFFSET($L$3, MATCH($R3679 &amp; "/" &amp; V$2, $P$3:$P$5002, 0) - 1, 0, 1, $E$1))</f>
        <v>0.142256645736102</v>
      </c>
      <c r="W3679" s="60">
        <f t="array" aca="1" ref="W3679:W3682" ca="1">TRANSPOSE(OFFSET($L$3, MATCH($R3679 &amp; "/" &amp; W$2, $P$3:$P$5002, 0) - 1, 0, 1, $E$1))</f>
        <v>0.51601312096488017</v>
      </c>
      <c r="X3679" s="60">
        <f t="array" aca="1" ref="X3679:X3682" ca="1">TRANSPOSE(OFFSET($L$3, MATCH($R3679 &amp; "/" &amp; X$2, $P$3:$P$5002, 0) - 1, 0, 1, $E$1))</f>
        <v>-0.26206974986482856</v>
      </c>
      <c r="Y3679" s="52">
        <f ca="1">$B$11 * EXP(($E$3 - $C$11^2/2) * Y$2 + $C$11*SQRT(Y$2)*T3679)</f>
        <v>90.139908288241401</v>
      </c>
      <c r="Z3679" s="52">
        <f ca="1">Y3679 * EXP(($E$3 - $C$11^2/2) * (Z$2-Y$2) + $C$11*SQRT(Z$2-Y$2)*U3679)</f>
        <v>97.141477762310473</v>
      </c>
      <c r="AA3679" s="52">
        <f ca="1">Z3679 * EXP(($E$3 - $C$11^2/2) * (AA$2-Z$2) + $C$11*SQRT(AA$2-Z$2)*V3679)</f>
        <v>101.8850730491594</v>
      </c>
      <c r="AB3679" s="52">
        <f ca="1">AA3679 * EXP(($E$3 - $C$11^2/2) * (AB$2-AA$2) + $C$11*SQRT(AB$2-AA$2)*W3679)</f>
        <v>119.5398011002592</v>
      </c>
      <c r="AC3679" s="52">
        <f ca="1">AB3679 * EXP(($E$3 - $C$11^2/2) * (AC$2-AB$2) + $C$11*SQRT(AC$2-AB$2)*X3679)</f>
        <v>111.05531989092016</v>
      </c>
      <c r="AD3679" s="47"/>
      <c r="AE3679" s="3" t="s">
        <v>69</v>
      </c>
      <c r="AF3679" s="20" cm="1">
        <f t="array" aca="1" ref="AF3679" ca="1">MIN(Y3679:Y3682 / $D$11:$D$14)</f>
        <v>0.67736128107988547</v>
      </c>
      <c r="AG3679" s="20" cm="1">
        <f t="array" aca="1" ref="AG3679" ca="1">MIN(Z3679:Z3682 / $D$11:$D$14)</f>
        <v>0.67112450251819877</v>
      </c>
      <c r="AH3679" s="20" cm="1">
        <f t="array" aca="1" ref="AH3679" ca="1">MIN(AA3679:AA3682 / $D$11:$D$14)</f>
        <v>0.70938052603340029</v>
      </c>
      <c r="AI3679" s="20" cm="1">
        <f t="array" aca="1" ref="AI3679" ca="1">MIN(AB3679:AB3682 / $D$11:$D$14)</f>
        <v>0.41423863234280506</v>
      </c>
      <c r="AJ3679" s="20" cm="1">
        <f t="array" aca="1" ref="AJ3679" ca="1">MIN(AC3679:AC3682 / $D$11:$D$14)</f>
        <v>0.37216243570100915</v>
      </c>
      <c r="AK3679" s="72">
        <f t="array" aca="1" ref="AK3679" ca="1">SUMPRODUCT(AF3680:AJ3680, EXP(-$E$3*$AF$2:$AJ$2))</f>
        <v>77880.078307140488</v>
      </c>
      <c r="AL3679" s="70">
        <f ca="1">MAX(AC3680 - $D$11, 0) * EXP(-$E$2*$E$3)</f>
        <v>30.127680287868383</v>
      </c>
    </row>
    <row r="3680" spans="6:38" ht="14.55" customHeight="1" x14ac:dyDescent="0.3">
      <c r="F3680" s="79"/>
      <c r="G3680" s="3">
        <v>3678</v>
      </c>
      <c r="H3680" s="61">
        <v>-0.68745528680522783</v>
      </c>
      <c r="I3680" s="61">
        <v>0.64085770722317581</v>
      </c>
      <c r="J3680" s="61">
        <v>0.14562599391775349</v>
      </c>
      <c r="K3680" s="62">
        <v>2.2951238095887607</v>
      </c>
      <c r="L3680" s="60">
        <f t="array" ref="L3680:O3680">TRANSPOSE(MMULT(Option!$B$25:$E$28, TRANSPOSE(H3680:K3680)))</f>
        <v>-0.68745528680522783</v>
      </c>
      <c r="M3680" s="60">
        <v>0.31237367588711901</v>
      </c>
      <c r="N3680" s="60">
        <v>2.073860173075337E-2</v>
      </c>
      <c r="O3680" s="60">
        <v>1.8866837178027811</v>
      </c>
      <c r="P3680" s="56" t="str">
        <f t="shared" si="4616"/>
        <v>736/3</v>
      </c>
      <c r="R3680" s="80"/>
      <c r="S3680" s="3" t="s">
        <v>29</v>
      </c>
      <c r="T3680" s="60">
        <f ca="1"/>
        <v>-0.93139212360622614</v>
      </c>
      <c r="U3680" s="60">
        <f ca="1"/>
        <v>-0.43127658141099767</v>
      </c>
      <c r="V3680" s="60">
        <f ca="1"/>
        <v>0.74370392942101526</v>
      </c>
      <c r="W3680" s="60">
        <f ca="1"/>
        <v>0.4914231924119099</v>
      </c>
      <c r="X3680" s="60">
        <f ca="1"/>
        <v>1.1343178411793549</v>
      </c>
      <c r="Y3680" s="52">
        <f ca="1">$B$12 * EXP(($E$3 - $C$12^2/2) * Y$2 + $C$12*SQRT(Y$2)*T3680)</f>
        <v>76.001459869132816</v>
      </c>
      <c r="Z3680" s="52">
        <f ca="1">Y3680 * EXP(($E$3 - $C$12^2/2) * (Z$2-Y$2) + $C$12*SQRT(Z$2-Y$2)*U3680)</f>
        <v>67.11245025181988</v>
      </c>
      <c r="AA3680" s="52">
        <f ca="1">Z3680 * EXP(($E$3 - $C$12^2/2) * (AA$2-Z$2) + $C$12*SQRT(AA$2-Z$2)*V3680)</f>
        <v>84.308336696003678</v>
      </c>
      <c r="AB3680" s="52">
        <f ca="1">AA3680 * EXP(($E$3 - $C$12^2/2) * (AB$2-AA$2) + $C$12*SQRT(AB$2-AA$2)*W3680)</f>
        <v>98.190327351434561</v>
      </c>
      <c r="AC3680" s="52">
        <f ca="1">AB3680 * EXP(($E$3 - $C$12^2/2) * (AC$2-AB$2) + $C$12*SQRT(AC$2-AB$2)*X3680)</f>
        <v>138.68470723546525</v>
      </c>
      <c r="AD3680" s="47"/>
      <c r="AE3680" s="3" t="s">
        <v>47</v>
      </c>
      <c r="AF3680" s="64">
        <f t="shared" ref="AF3680" ca="1" si="4652">($B$5*AF3682 + (1 + $B$6)*AF3681)*$B$2</f>
        <v>0</v>
      </c>
      <c r="AG3680" s="64">
        <f t="shared" ref="AG3680" ca="1" si="4653">($B$5*AG3682 + (1 + $B$6)*AG3681)*$B$2</f>
        <v>0</v>
      </c>
      <c r="AH3680" s="64">
        <f t="shared" ref="AH3680" ca="1" si="4654">($B$5*AH3682 + (1 + $B$6)*AH3681)*$B$2</f>
        <v>0</v>
      </c>
      <c r="AI3680" s="64">
        <f t="shared" ref="AI3680" ca="1" si="4655">($B$5*AI3682 + (1 + $B$6)*AI3681)*$B$2</f>
        <v>0</v>
      </c>
      <c r="AJ3680" s="64" cm="1">
        <f t="array" aca="1" ref="AJ3680" ca="1">($B$5*AJ3682 + (1 + $B$6)*AJ3681 + AND(NOT(AF3681:AJ3681)))*$B$2</f>
        <v>100000</v>
      </c>
      <c r="AK3680" s="73"/>
      <c r="AL3680" s="70"/>
    </row>
    <row r="3681" spans="6:38" ht="14.55" customHeight="1" x14ac:dyDescent="0.3">
      <c r="F3681" s="79"/>
      <c r="G3681" s="3">
        <v>3679</v>
      </c>
      <c r="H3681" s="61">
        <v>0.33557550150476445</v>
      </c>
      <c r="I3681" s="61">
        <v>6.6752632987629582E-2</v>
      </c>
      <c r="J3681" s="61">
        <v>-1.971693639031133</v>
      </c>
      <c r="K3681" s="62">
        <v>-1.5420592985751063</v>
      </c>
      <c r="L3681" s="60">
        <f t="array" ref="L3681:O3681">TRANSPOSE(MMULT(Option!$B$25:$E$28, TRANSPOSE(H3681:K3681)))</f>
        <v>0.33557550150476445</v>
      </c>
      <c r="M3681" s="60">
        <v>0.19540999930258957</v>
      </c>
      <c r="N3681" s="60">
        <v>-1.580048226458562</v>
      </c>
      <c r="O3681" s="60">
        <v>-1.5536657394974096</v>
      </c>
      <c r="P3681" s="56" t="str">
        <f t="shared" si="4616"/>
        <v>736/4</v>
      </c>
      <c r="R3681" s="80"/>
      <c r="S3681" s="3" t="s">
        <v>31</v>
      </c>
      <c r="T3681" s="60">
        <f ca="1"/>
        <v>-1.2009768438750341</v>
      </c>
      <c r="U3681" s="60">
        <f ca="1"/>
        <v>0.52675268089052907</v>
      </c>
      <c r="V3681" s="60">
        <f ca="1"/>
        <v>-0.52031979814776297</v>
      </c>
      <c r="W3681" s="60">
        <f ca="1"/>
        <v>-1.809832920834999</v>
      </c>
      <c r="X3681" s="60">
        <f ca="1"/>
        <v>-0.37370600104890161</v>
      </c>
      <c r="Y3681" s="52">
        <f ca="1">$B$13 * EXP(($E$3 - $C$13^2/2) * Y$2 + $C$13*SQRT(Y$2)*T3681)</f>
        <v>70.096799221907347</v>
      </c>
      <c r="Z3681" s="52">
        <f ca="1">Y3681 * EXP(($E$3 - $C$13^2/2) * (Z$2-Y$2) + $C$13*SQRT(Z$2-Y$2)*U3681)</f>
        <v>82.508633561264872</v>
      </c>
      <c r="AA3681" s="52">
        <f ca="1">Z3681 * EXP(($E$3 - $C$13^2/2) * (AA$2-Z$2) + $C$13*SQRT(AA$2-Z$2)*V3681)</f>
        <v>70.938052603340026</v>
      </c>
      <c r="AB3681" s="52">
        <f ca="1">AA3681 * EXP(($E$3 - $C$13^2/2) * (AB$2-AA$2) + $C$13*SQRT(AB$2-AA$2)*W3681)</f>
        <v>41.423863234280503</v>
      </c>
      <c r="AC3681" s="52">
        <f ca="1">AB3681 * EXP(($E$3 - $C$13^2/2) * (AC$2-AB$2) + $C$13*SQRT(AC$2-AB$2)*X3681)</f>
        <v>37.216243570100914</v>
      </c>
      <c r="AD3681" s="47"/>
      <c r="AE3681" s="3" t="s">
        <v>46</v>
      </c>
      <c r="AF3681" s="52" t="b">
        <f t="shared" ref="AF3681" ca="1" si="4656">AF3679 &gt;= $B$4</f>
        <v>0</v>
      </c>
      <c r="AG3681" s="52" t="b">
        <f t="array" aca="1" ref="AG3681" ca="1">AND(AG3679 &gt;= $B$4, NOT(OR($AF3681:AF3681)))</f>
        <v>0</v>
      </c>
      <c r="AH3681" s="52" t="b">
        <f t="array" aca="1" ref="AH3681" ca="1">AND(AH3679 &gt;= $B$4, NOT(OR($AF3681:AG3681)))</f>
        <v>0</v>
      </c>
      <c r="AI3681" s="52" t="b">
        <f t="array" aca="1" ref="AI3681" ca="1">AND(AI3679 &gt;= $B$4, NOT(OR($AF3681:AH3681)))</f>
        <v>0</v>
      </c>
      <c r="AJ3681" s="52" t="b">
        <f t="array" aca="1" ref="AJ3681" ca="1">AND(AJ3679 &gt;= $B$4, NOT(OR($AF3681:AI3681)))</f>
        <v>0</v>
      </c>
      <c r="AK3681" s="73"/>
      <c r="AL3681" s="70"/>
    </row>
    <row r="3682" spans="6:38" ht="14.55" customHeight="1" x14ac:dyDescent="0.3">
      <c r="F3682" s="79"/>
      <c r="G3682" s="3">
        <v>3680</v>
      </c>
      <c r="H3682" s="61">
        <v>-1.3107785059105319</v>
      </c>
      <c r="I3682" s="61">
        <v>-1.1828154815262826</v>
      </c>
      <c r="J3682" s="61">
        <v>-0.605645804241842</v>
      </c>
      <c r="K3682" s="62">
        <v>0.88954568670891054</v>
      </c>
      <c r="L3682" s="60">
        <f t="array" ref="L3682:O3682">TRANSPOSE(MMULT(Option!$B$25:$E$28, TRANSPOSE(H3682:K3682)))</f>
        <v>-1.3107785059105319</v>
      </c>
      <c r="M3682" s="60">
        <v>-1.6083796978161791</v>
      </c>
      <c r="N3682" s="60">
        <v>-1.3659900071513025</v>
      </c>
      <c r="O3682" s="60">
        <v>-0.19049374229793581</v>
      </c>
      <c r="P3682" s="56" t="str">
        <f t="shared" si="4616"/>
        <v>736/5</v>
      </c>
      <c r="R3682" s="80"/>
      <c r="S3682" s="3" t="s">
        <v>30</v>
      </c>
      <c r="T3682" s="60">
        <f ca="1"/>
        <v>-1.3151683278875501</v>
      </c>
      <c r="U3682" s="60">
        <f ca="1"/>
        <v>1.6713678809063741</v>
      </c>
      <c r="V3682" s="60">
        <f ca="1"/>
        <v>1.4439331590777604</v>
      </c>
      <c r="W3682" s="60">
        <f ca="1"/>
        <v>-0.12456150538620209</v>
      </c>
      <c r="X3682" s="60">
        <f ca="1"/>
        <v>-0.53357767649703258</v>
      </c>
      <c r="Y3682" s="52">
        <f ca="1">$B$14 * EXP(($E$3 - $C$14^2/2) * Y$2 + $C$14*SQRT(Y$2)*T3682)</f>
        <v>67.736128107988549</v>
      </c>
      <c r="Z3682" s="52">
        <f ca="1">Y3682 * EXP(($E$3 - $C$14^2/2) * (Z$2-Y$2) + $C$14*SQRT(Z$2-Y$2)*U3682)</f>
        <v>112.39619132692809</v>
      </c>
      <c r="AA3682" s="52">
        <f ca="1">Z3682 * EXP(($E$3 - $C$14^2/2) * (AA$2-Z$2) + $C$14*SQRT(AA$2-Z$2)*V3682)</f>
        <v>174.20103391467552</v>
      </c>
      <c r="AB3682" s="52">
        <f ca="1">AA3682 * EXP(($E$3 - $C$14^2/2) * (AB$2-AA$2) + $C$14*SQRT(AB$2-AA$2)*W3682)</f>
        <v>168.65269614368751</v>
      </c>
      <c r="AC3682" s="52">
        <f ca="1">AB3682 * EXP(($E$3 - $C$14^2/2) * (AC$2-AB$2) + $C$14*SQRT(AC$2-AB$2)*X3682)</f>
        <v>144.4261414508556</v>
      </c>
      <c r="AD3682" s="47"/>
      <c r="AE3682" s="3" t="s">
        <v>68</v>
      </c>
      <c r="AF3682" s="52" t="b">
        <f ca="1">AND(AF3679&gt;$B$3, NOT(OR($AF3681:AF3681)))</f>
        <v>0</v>
      </c>
      <c r="AG3682" s="52" t="b">
        <f ca="1">AND(AG3679&gt;$B$3, NOT(OR($AF3681:AG3681)))</f>
        <v>0</v>
      </c>
      <c r="AH3682" s="52" t="b">
        <f ca="1">AND(AH3679&gt;$B$3, NOT(OR($AF3681:AH3681)))</f>
        <v>0</v>
      </c>
      <c r="AI3682" s="52" t="b">
        <f ca="1">AND(AI3679&gt;$B$3, NOT(OR($AF3681:AI3681)))</f>
        <v>0</v>
      </c>
      <c r="AJ3682" s="52" t="b">
        <f ca="1">AND(AJ3679&gt;$B$3, NOT(OR($AF3681:AJ3681)))</f>
        <v>0</v>
      </c>
      <c r="AK3682" s="74"/>
      <c r="AL3682" s="70"/>
    </row>
    <row r="3683" spans="6:38" ht="14.55" customHeight="1" x14ac:dyDescent="0.3">
      <c r="F3683" s="79"/>
      <c r="G3683" s="3">
        <v>3681</v>
      </c>
      <c r="H3683" s="61">
        <v>-0.45329259333598149</v>
      </c>
      <c r="I3683" s="61">
        <v>-0.72445025531403484</v>
      </c>
      <c r="J3683" s="61">
        <v>-8.652292645199533E-2</v>
      </c>
      <c r="K3683" s="62">
        <v>-0.31877693557450953</v>
      </c>
      <c r="L3683" s="60">
        <f t="array" ref="L3683:O3683">TRANSPOSE(MMULT(Option!$B$25:$E$28, TRANSPOSE(H3683:K3683)))</f>
        <v>-0.45329259333598149</v>
      </c>
      <c r="M3683" s="60">
        <v>-0.84528666377572237</v>
      </c>
      <c r="N3683" s="60">
        <v>-0.44701660210165878</v>
      </c>
      <c r="O3683" s="60">
        <v>-0.66089444948088438</v>
      </c>
      <c r="P3683" s="56" t="str">
        <f t="shared" si="4616"/>
        <v>737/1</v>
      </c>
      <c r="R3683" s="80">
        <v>921</v>
      </c>
      <c r="S3683" s="3" t="s">
        <v>28</v>
      </c>
      <c r="T3683" s="60">
        <f t="array" aca="1" ref="T3683:T3686" ca="1">TRANSPOSE(OFFSET($L$3, MATCH($R3683 &amp; "/" &amp; T$2, $P$3:$P$5002, 0) - 1, 0, 1, $E$1))</f>
        <v>1.0855375605539335</v>
      </c>
      <c r="U3683" s="60">
        <f t="array" aca="1" ref="U3683:U3686" ca="1">TRANSPOSE(OFFSET($L$3, MATCH($R3683 &amp; "/" &amp; U$2, $P$3:$P$5002, 0) - 1, 0, 1, $E$1))</f>
        <v>0.2928832614120086</v>
      </c>
      <c r="V3683" s="60">
        <f t="array" aca="1" ref="V3683:V3686" ca="1">TRANSPOSE(OFFSET($L$3, MATCH($R3683 &amp; "/" &amp; V$2, $P$3:$P$5002, 0) - 1, 0, 1, $E$1))</f>
        <v>-1.7089145332448528</v>
      </c>
      <c r="W3683" s="60">
        <f t="array" aca="1" ref="W3683:W3686" ca="1">TRANSPOSE(OFFSET($L$3, MATCH($R3683 &amp; "/" &amp; W$2, $P$3:$P$5002, 0) - 1, 0, 1, $E$1))</f>
        <v>-0.97418212582363195</v>
      </c>
      <c r="X3683" s="60">
        <f t="array" aca="1" ref="X3683:X3686" ca="1">TRANSPOSE(OFFSET($L$3, MATCH($R3683 &amp; "/" &amp; X$2, $P$3:$P$5002, 0) - 1, 0, 1, $E$1))</f>
        <v>1.2996639697360885E-2</v>
      </c>
      <c r="Y3683" s="52">
        <f ca="1">$B$11 * EXP(($E$3 - $C$11^2/2) * Y$2 + $C$11*SQRT(Y$2)*T3683)</f>
        <v>139.18882355925527</v>
      </c>
      <c r="Z3683" s="52">
        <f ca="1">Y3683 * EXP(($E$3 - $C$11^2/2) * (Z$2-Y$2) + $C$11*SQRT(Z$2-Y$2)*U3683)</f>
        <v>152.73378408467272</v>
      </c>
      <c r="AA3683" s="52">
        <f ca="1">Z3683 * EXP(($E$3 - $C$11^2/2) * (AA$2-Z$2) + $C$11*SQRT(AA$2-Z$2)*V3683)</f>
        <v>91.929508610527719</v>
      </c>
      <c r="AB3683" s="52">
        <f ca="1">AA3683 * EXP(($E$3 - $C$11^2/2) * (AB$2-AA$2) + $C$11*SQRT(AB$2-AA$2)*W3683)</f>
        <v>68.976608153902447</v>
      </c>
      <c r="AC3683" s="52">
        <f ca="1">AB3683 * EXP(($E$3 - $C$11^2/2) * (AC$2-AB$2) + $C$11*SQRT(AC$2-AB$2)*X3683)</f>
        <v>69.593169751228658</v>
      </c>
      <c r="AD3683" s="47"/>
      <c r="AE3683" s="3" t="s">
        <v>69</v>
      </c>
      <c r="AF3683" s="20" cm="1">
        <f t="array" aca="1" ref="AF3683" ca="1">MIN(Y3683:Y3686 / $D$11:$D$14)</f>
        <v>1.2953919326954602</v>
      </c>
      <c r="AG3683" s="20" cm="1">
        <f t="array" aca="1" ref="AG3683" ca="1">MIN(Z3683:Z3686 / $D$11:$D$14)</f>
        <v>0.89719705520654158</v>
      </c>
      <c r="AH3683" s="20" cm="1">
        <f t="array" aca="1" ref="AH3683" ca="1">MIN(AA3683:AA3686 / $D$11:$D$14)</f>
        <v>0.65111862259628384</v>
      </c>
      <c r="AI3683" s="20" cm="1">
        <f t="array" aca="1" ref="AI3683" ca="1">MIN(AB3683:AB3686 / $D$11:$D$14)</f>
        <v>0.51440413582312161</v>
      </c>
      <c r="AJ3683" s="20" cm="1">
        <f t="array" aca="1" ref="AJ3683" ca="1">MIN(AC3683:AC3686 / $D$11:$D$14)</f>
        <v>0.69593169751228656</v>
      </c>
      <c r="AK3683" s="72">
        <f t="array" aca="1" ref="AK3683" ca="1">SUMPRODUCT(AF3684:AJ3684, EXP(-$E$3*$AF$2:$AJ$2))</f>
        <v>105721.0809451906</v>
      </c>
      <c r="AL3683" s="70">
        <f ca="1">MAX(AC3684 - $D$11, 0) * EXP(-$E$2*$E$3)</f>
        <v>1.5919407507179992</v>
      </c>
    </row>
    <row r="3684" spans="6:38" ht="14.55" customHeight="1" x14ac:dyDescent="0.3">
      <c r="F3684" s="79"/>
      <c r="G3684" s="3">
        <v>3682</v>
      </c>
      <c r="H3684" s="61">
        <v>-1.2429663046969706</v>
      </c>
      <c r="I3684" s="61">
        <v>-1.2437036944593687</v>
      </c>
      <c r="J3684" s="61">
        <v>0.12881794819105707</v>
      </c>
      <c r="K3684" s="62">
        <v>-0.3916696880329128</v>
      </c>
      <c r="L3684" s="60">
        <f t="array" ref="L3684:O3684">TRANSPOSE(MMULT(Option!$B$25:$E$28, TRANSPOSE(H3684:K3684)))</f>
        <v>-1.2429663046969706</v>
      </c>
      <c r="M3684" s="60">
        <v>-1.6370597862700458</v>
      </c>
      <c r="N3684" s="60">
        <v>-0.70972249688608779</v>
      </c>
      <c r="O3684" s="60">
        <v>-1.133127790864866</v>
      </c>
      <c r="P3684" s="56" t="str">
        <f t="shared" si="4616"/>
        <v>737/2</v>
      </c>
      <c r="R3684" s="80"/>
      <c r="S3684" s="3" t="s">
        <v>29</v>
      </c>
      <c r="T3684" s="60">
        <f ca="1"/>
        <v>2.1138769863361127</v>
      </c>
      <c r="U3684" s="60">
        <f ca="1"/>
        <v>-1.4419471945773699</v>
      </c>
      <c r="V3684" s="60">
        <f ca="1"/>
        <v>-2.1521412497692998</v>
      </c>
      <c r="W3684" s="60">
        <f ca="1"/>
        <v>0.77071076742992384</v>
      </c>
      <c r="X3684" s="60">
        <f ca="1"/>
        <v>0.6936167311900503</v>
      </c>
      <c r="Y3684" s="52">
        <f ca="1">$B$12 * EXP(($E$3 - $C$12^2/2) * Y$2 + $C$12*SQRT(Y$2)*T3684)</f>
        <v>189.48943706534678</v>
      </c>
      <c r="Z3684" s="52">
        <f ca="1">Y3684 * EXP(($E$3 - $C$12^2/2) * (Z$2-Y$2) + $C$12*SQRT(Z$2-Y$2)*U3684)</f>
        <v>123.56274991589679</v>
      </c>
      <c r="AA3684" s="52">
        <f ca="1">Z3684 * EXP(($E$3 - $C$12^2/2) * (AA$2-Z$2) + $C$12*SQRT(AA$2-Z$2)*V3684)</f>
        <v>65.111862259628381</v>
      </c>
      <c r="AB3684" s="52">
        <f ca="1">AA3684 * EXP(($E$3 - $C$12^2/2) * (AB$2-AA$2) + $C$12*SQRT(AB$2-AA$2)*W3684)</f>
        <v>82.460548487412382</v>
      </c>
      <c r="AC3684" s="52">
        <f ca="1">AB3684 * EXP(($E$3 - $C$12^2/2) * (AC$2-AB$2) + $C$12*SQRT(AC$2-AB$2)*X3684)</f>
        <v>102.04409238578287</v>
      </c>
      <c r="AD3684" s="47"/>
      <c r="AE3684" s="3" t="s">
        <v>47</v>
      </c>
      <c r="AF3684" s="64">
        <f t="shared" ref="AF3684" ca="1" si="4657">($B$5*AF3686 + (1 + $B$6)*AF3685)*$B$2</f>
        <v>15000</v>
      </c>
      <c r="AG3684" s="64">
        <f t="shared" ref="AG3684" ca="1" si="4658">($B$5*AG3686 + (1 + $B$6)*AG3685)*$B$2</f>
        <v>15000</v>
      </c>
      <c r="AH3684" s="64">
        <f t="shared" ref="AH3684" ca="1" si="4659">($B$5*AH3686 + (1 + $B$6)*AH3685)*$B$2</f>
        <v>0</v>
      </c>
      <c r="AI3684" s="64">
        <f t="shared" ref="AI3684" ca="1" si="4660">($B$5*AI3686 + (1 + $B$6)*AI3685)*$B$2</f>
        <v>0</v>
      </c>
      <c r="AJ3684" s="64" cm="1">
        <f t="array" aca="1" ref="AJ3684" ca="1">($B$5*AJ3686 + (1 + $B$6)*AJ3685 + AND(NOT(AF3685:AJ3685)))*$B$2</f>
        <v>100000</v>
      </c>
      <c r="AK3684" s="73"/>
      <c r="AL3684" s="70"/>
    </row>
    <row r="3685" spans="6:38" ht="14.55" customHeight="1" x14ac:dyDescent="0.3">
      <c r="F3685" s="79"/>
      <c r="G3685" s="3">
        <v>3683</v>
      </c>
      <c r="H3685" s="61">
        <v>-7.9227208020138565E-2</v>
      </c>
      <c r="I3685" s="61">
        <v>-0.28157527105799002</v>
      </c>
      <c r="J3685" s="61">
        <v>1.3811878603244208</v>
      </c>
      <c r="K3685" s="62">
        <v>-1.8442287365406376</v>
      </c>
      <c r="L3685" s="60">
        <f t="array" ref="L3685:O3685">TRANSPOSE(MMULT(Option!$B$25:$E$28, TRANSPOSE(H3685:K3685)))</f>
        <v>-7.9227208020138565E-2</v>
      </c>
      <c r="M3685" s="60">
        <v>-0.28975888189824495</v>
      </c>
      <c r="N3685" s="60">
        <v>1.1076866031620693</v>
      </c>
      <c r="O3685" s="60">
        <v>-1.4151474669984403</v>
      </c>
      <c r="P3685" s="56" t="str">
        <f t="shared" si="4616"/>
        <v>737/3</v>
      </c>
      <c r="R3685" s="80"/>
      <c r="S3685" s="3" t="s">
        <v>31</v>
      </c>
      <c r="T3685" s="60">
        <f ca="1"/>
        <v>0.85025393454402431</v>
      </c>
      <c r="U3685" s="60">
        <f ca="1"/>
        <v>-1.2451864630290359</v>
      </c>
      <c r="V3685" s="60">
        <f ca="1"/>
        <v>-0.70980696022892009</v>
      </c>
      <c r="W3685" s="60">
        <f ca="1"/>
        <v>5.2974177674410594E-2</v>
      </c>
      <c r="X3685" s="60">
        <f ca="1"/>
        <v>1.0315636451532646</v>
      </c>
      <c r="Y3685" s="52">
        <f ca="1">$B$13 * EXP(($E$3 - $C$13^2/2) * Y$2 + $C$13*SQRT(Y$2)*T3685)</f>
        <v>129.70288910342572</v>
      </c>
      <c r="Z3685" s="52">
        <f ca="1">Y3685 * EXP(($E$3 - $C$13^2/2) * (Z$2-Y$2) + $C$13*SQRT(Z$2-Y$2)*U3685)</f>
        <v>89.719705520654159</v>
      </c>
      <c r="AA3685" s="52">
        <f ca="1">Z3685 * EXP(($E$3 - $C$13^2/2) * (AA$2-Z$2) + $C$13*SQRT(AA$2-Z$2)*V3685)</f>
        <v>72.87519637676435</v>
      </c>
      <c r="AB3685" s="52">
        <f ca="1">AA3685 * EXP(($E$3 - $C$13^2/2) * (AB$2-AA$2) + $C$13*SQRT(AB$2-AA$2)*W3685)</f>
        <v>74.413739290733616</v>
      </c>
      <c r="AC3685" s="52">
        <f ca="1">AB3685 * EXP(($E$3 - $C$13^2/2) * (AC$2-AB$2) + $C$13*SQRT(AC$2-AB$2)*X3685)</f>
        <v>101.91199902314587</v>
      </c>
      <c r="AD3685" s="47"/>
      <c r="AE3685" s="3" t="s">
        <v>46</v>
      </c>
      <c r="AF3685" s="52" t="b">
        <f t="shared" ref="AF3685" ca="1" si="4661">AF3683 &gt;= $B$4</f>
        <v>0</v>
      </c>
      <c r="AG3685" s="52" t="b">
        <f t="array" aca="1" ref="AG3685" ca="1">AND(AG3683 &gt;= $B$4, NOT(OR($AF3685:AF3685)))</f>
        <v>0</v>
      </c>
      <c r="AH3685" s="52" t="b">
        <f t="array" aca="1" ref="AH3685" ca="1">AND(AH3683 &gt;= $B$4, NOT(OR($AF3685:AG3685)))</f>
        <v>0</v>
      </c>
      <c r="AI3685" s="52" t="b">
        <f t="array" aca="1" ref="AI3685" ca="1">AND(AI3683 &gt;= $B$4, NOT(OR($AF3685:AH3685)))</f>
        <v>0</v>
      </c>
      <c r="AJ3685" s="52" t="b">
        <f t="array" aca="1" ref="AJ3685" ca="1">AND(AJ3683 &gt;= $B$4, NOT(OR($AF3685:AI3685)))</f>
        <v>0</v>
      </c>
      <c r="AK3685" s="73"/>
      <c r="AL3685" s="70"/>
    </row>
    <row r="3686" spans="6:38" ht="14.55" customHeight="1" x14ac:dyDescent="0.3">
      <c r="F3686" s="79"/>
      <c r="G3686" s="3">
        <v>3684</v>
      </c>
      <c r="H3686" s="61">
        <v>-0.19342924425709873</v>
      </c>
      <c r="I3686" s="61">
        <v>0.42600268042230555</v>
      </c>
      <c r="J3686" s="61">
        <v>0.41036383883218247</v>
      </c>
      <c r="K3686" s="62">
        <v>0.56456940986755977</v>
      </c>
      <c r="L3686" s="60">
        <f t="array" ref="L3686:O3686">TRANSPOSE(MMULT(Option!$B$25:$E$28, TRANSPOSE(H3686:K3686)))</f>
        <v>-0.19342924425709873</v>
      </c>
      <c r="M3686" s="60">
        <v>0.31306620815501995</v>
      </c>
      <c r="N3686" s="60">
        <v>0.39460867991171067</v>
      </c>
      <c r="O3686" s="60">
        <v>0.59774516817204204</v>
      </c>
      <c r="P3686" s="56" t="str">
        <f t="shared" si="4616"/>
        <v>737/4</v>
      </c>
      <c r="R3686" s="80"/>
      <c r="S3686" s="3" t="s">
        <v>30</v>
      </c>
      <c r="T3686" s="60">
        <f ca="1"/>
        <v>0.84604433364030829</v>
      </c>
      <c r="U3686" s="60">
        <f ca="1"/>
        <v>5.6802640991023279E-2</v>
      </c>
      <c r="V3686" s="60">
        <f ca="1"/>
        <v>-2.1854822481880256</v>
      </c>
      <c r="W3686" s="60">
        <f ca="1"/>
        <v>-0.99985161310811987</v>
      </c>
      <c r="X3686" s="60">
        <f ca="1"/>
        <v>1.3536268053168925</v>
      </c>
      <c r="Y3686" s="52">
        <f ca="1">$B$14 * EXP(($E$3 - $C$14^2/2) * Y$2 + $C$14*SQRT(Y$2)*T3686)</f>
        <v>129.53919326954602</v>
      </c>
      <c r="Z3686" s="52">
        <f ca="1">Y3686 * EXP(($E$3 - $C$14^2/2) * (Z$2-Y$2) + $C$14*SQRT(Z$2-Y$2)*U3686)</f>
        <v>132.42603701720373</v>
      </c>
      <c r="AA3686" s="52">
        <f ca="1">Z3686 * EXP(($E$3 - $C$14^2/2) * (AA$2-Z$2) + $C$14*SQRT(AA$2-Z$2)*V3686)</f>
        <v>69.087899794055858</v>
      </c>
      <c r="AB3686" s="52">
        <f ca="1">AA3686 * EXP(($E$3 - $C$14^2/2) * (AB$2-AA$2) + $C$14*SQRT(AB$2-AA$2)*W3686)</f>
        <v>51.440413582312161</v>
      </c>
      <c r="AC3686" s="52">
        <f ca="1">AB3686 * EXP(($E$3 - $C$14^2/2) * (AC$2-AB$2) + $C$14*SQRT(AC$2-AB$2)*X3686)</f>
        <v>77.595711507520633</v>
      </c>
      <c r="AD3686" s="47"/>
      <c r="AE3686" s="3" t="s">
        <v>68</v>
      </c>
      <c r="AF3686" s="52" t="b">
        <f ca="1">AND(AF3683&gt;$B$3, NOT(OR($AF3685:AF3685)))</f>
        <v>1</v>
      </c>
      <c r="AG3686" s="52" t="b">
        <f ca="1">AND(AG3683&gt;$B$3, NOT(OR($AF3685:AG3685)))</f>
        <v>1</v>
      </c>
      <c r="AH3686" s="52" t="b">
        <f ca="1">AND(AH3683&gt;$B$3, NOT(OR($AF3685:AH3685)))</f>
        <v>0</v>
      </c>
      <c r="AI3686" s="52" t="b">
        <f ca="1">AND(AI3683&gt;$B$3, NOT(OR($AF3685:AI3685)))</f>
        <v>0</v>
      </c>
      <c r="AJ3686" s="52" t="b">
        <f ca="1">AND(AJ3683&gt;$B$3, NOT(OR($AF3685:AJ3685)))</f>
        <v>0</v>
      </c>
      <c r="AK3686" s="74"/>
      <c r="AL3686" s="70"/>
    </row>
    <row r="3687" spans="6:38" ht="14.55" customHeight="1" x14ac:dyDescent="0.3">
      <c r="F3687" s="79"/>
      <c r="G3687" s="3">
        <v>3685</v>
      </c>
      <c r="H3687" s="61">
        <v>0.36938037944372326</v>
      </c>
      <c r="I3687" s="61">
        <v>-0.57151769378110906</v>
      </c>
      <c r="J3687" s="61">
        <v>-3.2838578716519171E-2</v>
      </c>
      <c r="K3687" s="62">
        <v>-0.73923322941202707</v>
      </c>
      <c r="L3687" s="60">
        <f t="array" ref="L3687:O3687">TRANSPOSE(MMULT(Option!$B$25:$E$28, TRANSPOSE(H3687:K3687)))</f>
        <v>0.36938037944372326</v>
      </c>
      <c r="M3687" s="60">
        <v>-0.37605246677421555</v>
      </c>
      <c r="N3687" s="60">
        <v>-3.0748764894334434E-2</v>
      </c>
      <c r="O3687" s="60">
        <v>-0.64135726238386381</v>
      </c>
      <c r="P3687" s="56" t="str">
        <f t="shared" si="4616"/>
        <v>737/5</v>
      </c>
      <c r="R3687" s="80">
        <v>922</v>
      </c>
      <c r="S3687" s="3" t="s">
        <v>28</v>
      </c>
      <c r="T3687" s="60">
        <f t="array" aca="1" ref="T3687:T3690" ca="1">TRANSPOSE(OFFSET($L$3, MATCH($R3687 &amp; "/" &amp; T$2, $P$3:$P$5002, 0) - 1, 0, 1, $E$1))</f>
        <v>1.1618402476588459</v>
      </c>
      <c r="U3687" s="60">
        <f t="array" aca="1" ref="U3687:U3690" ca="1">TRANSPOSE(OFFSET($L$3, MATCH($R3687 &amp; "/" &amp; U$2, $P$3:$P$5002, 0) - 1, 0, 1, $E$1))</f>
        <v>-0.50521638452784612</v>
      </c>
      <c r="V3687" s="60">
        <f t="array" aca="1" ref="V3687:V3690" ca="1">TRANSPOSE(OFFSET($L$3, MATCH($R3687 &amp; "/" &amp; V$2, $P$3:$P$5002, 0) - 1, 0, 1, $E$1))</f>
        <v>1.7246026800515606</v>
      </c>
      <c r="W3687" s="60">
        <f t="array" aca="1" ref="W3687:W3690" ca="1">TRANSPOSE(OFFSET($L$3, MATCH($R3687 &amp; "/" &amp; W$2, $P$3:$P$5002, 0) - 1, 0, 1, $E$1))</f>
        <v>0.22866316785426419</v>
      </c>
      <c r="X3687" s="60">
        <f t="array" aca="1" ref="X3687:X3690" ca="1">TRANSPOSE(OFFSET($L$3, MATCH($R3687 &amp; "/" &amp; X$2, $P$3:$P$5002, 0) - 1, 0, 1, $E$1))</f>
        <v>-0.19854577516839883</v>
      </c>
      <c r="Y3687" s="52">
        <f ca="1">$B$11 * EXP(($E$3 - $C$11^2/2) * Y$2 + $C$11*SQRT(Y$2)*T3687)</f>
        <v>142.41171449205876</v>
      </c>
      <c r="Z3687" s="52">
        <f ca="1">Y3687 * EXP(($E$3 - $C$11^2/2) * (Z$2-Y$2) + $C$11*SQRT(Z$2-Y$2)*U3687)</f>
        <v>122.99667776012957</v>
      </c>
      <c r="AA3687" s="52">
        <f ca="1">Z3687 * EXP(($E$3 - $C$11^2/2) * (AA$2-Z$2) + $C$11*SQRT(AA$2-Z$2)*V3687)</f>
        <v>207.37694942380071</v>
      </c>
      <c r="AB3687" s="52">
        <f ca="1">AA3687 * EXP(($E$3 - $C$11^2/2) * (AB$2-AA$2) + $C$11*SQRT(AB$2-AA$2)*W3687)</f>
        <v>223.2153720436915</v>
      </c>
      <c r="AC3687" s="52">
        <f ca="1">AB3687 * EXP(($E$3 - $C$11^2/2) * (AC$2-AB$2) + $C$11*SQRT(AC$2-AB$2)*X3687)</f>
        <v>211.36222478170123</v>
      </c>
      <c r="AD3687" s="47"/>
      <c r="AE3687" s="3" t="s">
        <v>69</v>
      </c>
      <c r="AF3687" s="20" cm="1">
        <f t="array" aca="1" ref="AF3687" ca="1">MIN(Y3687:Y3690 / $D$11:$D$14)</f>
        <v>1.0277438916359192</v>
      </c>
      <c r="AG3687" s="20" cm="1">
        <f t="array" aca="1" ref="AG3687" ca="1">MIN(Z3687:Z3690 / $D$11:$D$14)</f>
        <v>1.2299667776012957</v>
      </c>
      <c r="AH3687" s="20" cm="1">
        <f t="array" aca="1" ref="AH3687" ca="1">MIN(AA3687:AA3690 / $D$11:$D$14)</f>
        <v>1.0004762843497099</v>
      </c>
      <c r="AI3687" s="20" cm="1">
        <f t="array" aca="1" ref="AI3687" ca="1">MIN(AB3687:AB3690 / $D$11:$D$14)</f>
        <v>1.4214518090610915</v>
      </c>
      <c r="AJ3687" s="20" cm="1">
        <f t="array" aca="1" ref="AJ3687" ca="1">MIN(AC3687:AC3690 / $D$11:$D$14)</f>
        <v>0.927729677223053</v>
      </c>
      <c r="AK3687" s="72">
        <f t="array" aca="1" ref="AK3687" ca="1">SUMPRODUCT(AF3688:AJ3688, EXP(-$E$3*$AF$2:$AJ$2))</f>
        <v>126718.35135761407</v>
      </c>
      <c r="AL3687" s="70">
        <f ca="1">MAX(AC3688 - $D$11, 0) * EXP(-$E$2*$E$3)</f>
        <v>4.4293368895402567</v>
      </c>
    </row>
    <row r="3688" spans="6:38" ht="14.55" customHeight="1" x14ac:dyDescent="0.3">
      <c r="F3688" s="79"/>
      <c r="G3688" s="3">
        <v>3686</v>
      </c>
      <c r="H3688" s="61">
        <v>0.43301344425316135</v>
      </c>
      <c r="I3688" s="61">
        <v>0.74466421915016778</v>
      </c>
      <c r="J3688" s="61">
        <v>0.68726162897829635</v>
      </c>
      <c r="K3688" s="62">
        <v>-0.47848367797340013</v>
      </c>
      <c r="L3688" s="60">
        <f t="array" ref="L3688:O3688">TRANSPOSE(MMULT(Option!$B$25:$E$28, TRANSPOSE(H3688:K3688)))</f>
        <v>0.43301344425316135</v>
      </c>
      <c r="M3688" s="60">
        <v>0.85570140801743011</v>
      </c>
      <c r="N3688" s="60">
        <v>0.97183304997506581</v>
      </c>
      <c r="O3688" s="60">
        <v>9.2595036365917094E-2</v>
      </c>
      <c r="P3688" s="56" t="str">
        <f t="shared" si="4616"/>
        <v>738/1</v>
      </c>
      <c r="R3688" s="80"/>
      <c r="S3688" s="3" t="s">
        <v>29</v>
      </c>
      <c r="T3688" s="60">
        <f ca="1"/>
        <v>0.58711847777764758</v>
      </c>
      <c r="U3688" s="60">
        <f ca="1"/>
        <v>0.88112205940788124</v>
      </c>
      <c r="V3688" s="60">
        <f ca="1"/>
        <v>-0.22756666586684093</v>
      </c>
      <c r="W3688" s="60">
        <f ca="1"/>
        <v>1.1256285575340521</v>
      </c>
      <c r="X3688" s="60">
        <f ca="1"/>
        <v>-2.2652513752415149</v>
      </c>
      <c r="Y3688" s="52">
        <f ca="1">$B$12 * EXP(($E$3 - $C$12^2/2) * Y$2 + $C$12*SQRT(Y$2)*T3688)</f>
        <v>119.85776274904079</v>
      </c>
      <c r="Z3688" s="52">
        <f ca="1">Y3688 * EXP(($E$3 - $C$12^2/2) * (Z$2-Y$2) + $C$12*SQRT(Z$2-Y$2)*U3688)</f>
        <v>156.90528564283662</v>
      </c>
      <c r="AA3688" s="52">
        <f ca="1">Z3688 * EXP(($E$3 - $C$12^2/2) * (AA$2-Z$2) + $C$12*SQRT(AA$2-Z$2)*V3688)</f>
        <v>147.28542154416729</v>
      </c>
      <c r="AB3688" s="52">
        <f ca="1">AA3688 * EXP(($E$3 - $C$12^2/2) * (AB$2-AA$2) + $C$12*SQRT(AB$2-AA$2)*W3688)</f>
        <v>207.48538732148594</v>
      </c>
      <c r="AC3688" s="52">
        <f ca="1">AB3688 * EXP(($E$3 - $C$12^2/2) * (AC$2-AB$2) + $C$12*SQRT(AC$2-AB$2)*X3688)</f>
        <v>105.68738114524231</v>
      </c>
      <c r="AD3688" s="47"/>
      <c r="AE3688" s="3" t="s">
        <v>47</v>
      </c>
      <c r="AF3688" s="64">
        <f t="shared" ref="AF3688" ca="1" si="4662">($B$5*AF3690 + (1 + $B$6)*AF3689)*$B$2</f>
        <v>15000</v>
      </c>
      <c r="AG3688" s="64">
        <f t="shared" ref="AG3688" ca="1" si="4663">($B$5*AG3690 + (1 + $B$6)*AG3689)*$B$2</f>
        <v>15000</v>
      </c>
      <c r="AH3688" s="64">
        <f t="shared" ref="AH3688" ca="1" si="4664">($B$5*AH3690 + (1 + $B$6)*AH3689)*$B$2</f>
        <v>15000</v>
      </c>
      <c r="AI3688" s="64">
        <f t="shared" ref="AI3688" ca="1" si="4665">($B$5*AI3690 + (1 + $B$6)*AI3689)*$B$2</f>
        <v>105000</v>
      </c>
      <c r="AJ3688" s="64" cm="1">
        <f t="array" aca="1" ref="AJ3688" ca="1">($B$5*AJ3690 + (1 + $B$6)*AJ3689 + AND(NOT(AF3689:AJ3689)))*$B$2</f>
        <v>0</v>
      </c>
      <c r="AK3688" s="73"/>
      <c r="AL3688" s="70"/>
    </row>
    <row r="3689" spans="6:38" ht="14.55" customHeight="1" x14ac:dyDescent="0.3">
      <c r="F3689" s="79"/>
      <c r="G3689" s="3">
        <v>3687</v>
      </c>
      <c r="H3689" s="61">
        <v>-2.029462009000242</v>
      </c>
      <c r="I3689" s="61">
        <v>0.29724750631518687</v>
      </c>
      <c r="J3689" s="61">
        <v>2.0245116007855578E-2</v>
      </c>
      <c r="K3689" s="62">
        <v>-0.41104463837793093</v>
      </c>
      <c r="L3689" s="60">
        <f t="array" ref="L3689:O3689">TRANSPOSE(MMULT(Option!$B$25:$E$28, TRANSPOSE(H3689:K3689)))</f>
        <v>-2.029462009000242</v>
      </c>
      <c r="M3689" s="60">
        <v>-0.53935296403485533</v>
      </c>
      <c r="N3689" s="60">
        <v>-0.71616564598285903</v>
      </c>
      <c r="O3689" s="60">
        <v>-1.0819932917936232</v>
      </c>
      <c r="P3689" s="56" t="str">
        <f t="shared" si="4616"/>
        <v>738/2</v>
      </c>
      <c r="R3689" s="80"/>
      <c r="S3689" s="3" t="s">
        <v>31</v>
      </c>
      <c r="T3689" s="60">
        <f ca="1"/>
        <v>7.4553344481318284E-2</v>
      </c>
      <c r="U3689" s="60">
        <f ca="1"/>
        <v>0.69567008106108419</v>
      </c>
      <c r="V3689" s="60">
        <f ca="1"/>
        <v>-0.81863618900133295</v>
      </c>
      <c r="W3689" s="60">
        <f ca="1"/>
        <v>1.5139198650510064</v>
      </c>
      <c r="X3689" s="60">
        <f ca="1"/>
        <v>-1.2130843411229071</v>
      </c>
      <c r="Y3689" s="52">
        <f ca="1">$B$13 * EXP(($E$3 - $C$13^2/2) * Y$2 + $C$13*SQRT(Y$2)*T3689)</f>
        <v>102.77438916359192</v>
      </c>
      <c r="Z3689" s="52">
        <f ca="1">Y3689 * EXP(($E$3 - $C$13^2/2) * (Z$2-Y$2) + $C$13*SQRT(Z$2-Y$2)*U3689)</f>
        <v>127.26063322775849</v>
      </c>
      <c r="AA3689" s="52">
        <f ca="1">Z3689 * EXP(($E$3 - $C$13^2/2) * (AA$2-Z$2) + $C$13*SQRT(AA$2-Z$2)*V3689)</f>
        <v>100.04762843497099</v>
      </c>
      <c r="AB3689" s="52">
        <f ca="1">AA3689 * EXP(($E$3 - $C$13^2/2) * (AB$2-AA$2) + $C$13*SQRT(AB$2-AA$2)*W3689)</f>
        <v>158.35230297697328</v>
      </c>
      <c r="AC3689" s="52">
        <f ca="1">AB3689 * EXP(($E$3 - $C$13^2/2) * (AC$2-AB$2) + $C$13*SQRT(AC$2-AB$2)*X3689)</f>
        <v>110.59744793893564</v>
      </c>
      <c r="AD3689" s="47"/>
      <c r="AE3689" s="3" t="s">
        <v>46</v>
      </c>
      <c r="AF3689" s="52" t="b">
        <f t="shared" ref="AF3689" ca="1" si="4666">AF3687 &gt;= $B$4</f>
        <v>0</v>
      </c>
      <c r="AG3689" s="52" t="b">
        <f t="array" aca="1" ref="AG3689" ca="1">AND(AG3687 &gt;= $B$4, NOT(OR($AF3689:AF3689)))</f>
        <v>0</v>
      </c>
      <c r="AH3689" s="52" t="b">
        <f t="array" aca="1" ref="AH3689" ca="1">AND(AH3687 &gt;= $B$4, NOT(OR($AF3689:AG3689)))</f>
        <v>0</v>
      </c>
      <c r="AI3689" s="52" t="b">
        <f t="array" aca="1" ref="AI3689" ca="1">AND(AI3687 &gt;= $B$4, NOT(OR($AF3689:AH3689)))</f>
        <v>1</v>
      </c>
      <c r="AJ3689" s="52" t="b">
        <f t="array" aca="1" ref="AJ3689" ca="1">AND(AJ3687 &gt;= $B$4, NOT(OR($AF3689:AI3689)))</f>
        <v>0</v>
      </c>
      <c r="AK3689" s="73"/>
      <c r="AL3689" s="70"/>
    </row>
    <row r="3690" spans="6:38" ht="14.55" customHeight="1" x14ac:dyDescent="0.3">
      <c r="F3690" s="79"/>
      <c r="G3690" s="3">
        <v>3688</v>
      </c>
      <c r="H3690" s="61">
        <v>-0.71861552117728011</v>
      </c>
      <c r="I3690" s="61">
        <v>-1.4356370766443338</v>
      </c>
      <c r="J3690" s="61">
        <v>-2.3202215536328783</v>
      </c>
      <c r="K3690" s="62">
        <v>0.38012190576224586</v>
      </c>
      <c r="L3690" s="60">
        <f t="array" ref="L3690:O3690">TRANSPOSE(MMULT(Option!$B$25:$E$28, TRANSPOSE(H3690:K3690)))</f>
        <v>-0.71861552117728011</v>
      </c>
      <c r="M3690" s="60">
        <v>-1.6032293233124677</v>
      </c>
      <c r="N3690" s="60">
        <v>-2.7012581863851617</v>
      </c>
      <c r="O3690" s="60">
        <v>-0.7907281654547702</v>
      </c>
      <c r="P3690" s="56" t="str">
        <f t="shared" si="4616"/>
        <v>738/3</v>
      </c>
      <c r="R3690" s="80"/>
      <c r="S3690" s="3" t="s">
        <v>30</v>
      </c>
      <c r="T3690" s="60">
        <f ca="1"/>
        <v>0.38177837870368614</v>
      </c>
      <c r="U3690" s="60">
        <f ca="1"/>
        <v>0.91275117782052617</v>
      </c>
      <c r="V3690" s="60">
        <f ca="1"/>
        <v>-8.835114424804244E-2</v>
      </c>
      <c r="W3690" s="60">
        <f ca="1"/>
        <v>-0.10058257872703769</v>
      </c>
      <c r="X3690" s="60">
        <f ca="1"/>
        <v>-1.4389787826382432</v>
      </c>
      <c r="Y3690" s="52">
        <f ca="1">$B$14 * EXP(($E$3 - $C$14^2/2) * Y$2 + $C$14*SQRT(Y$2)*T3690)</f>
        <v>112.69710123025611</v>
      </c>
      <c r="Z3690" s="52">
        <f ca="1">Y3690 * EXP(($E$3 - $C$14^2/2) * (Z$2-Y$2) + $C$14*SQRT(Z$2-Y$2)*U3690)</f>
        <v>148.93784227163559</v>
      </c>
      <c r="AA3690" s="52">
        <f ca="1">Z3690 * EXP(($E$3 - $C$14^2/2) * (AA$2-Z$2) + $C$14*SQRT(AA$2-Z$2)*V3690)</f>
        <v>145.76907765563652</v>
      </c>
      <c r="AB3690" s="52">
        <f ca="1">AA3690 * EXP(($E$3 - $C$14^2/2) * (AB$2-AA$2) + $C$14*SQRT(AB$2-AA$2)*W3690)</f>
        <v>142.14518090610915</v>
      </c>
      <c r="AC3690" s="52">
        <f ca="1">AB3690 * EXP(($E$3 - $C$14^2/2) * (AC$2-AB$2) + $C$14*SQRT(AC$2-AB$2)*X3690)</f>
        <v>92.772967722305296</v>
      </c>
      <c r="AD3690" s="47"/>
      <c r="AE3690" s="3" t="s">
        <v>68</v>
      </c>
      <c r="AF3690" s="52" t="b">
        <f ca="1">AND(AF3687&gt;$B$3, NOT(OR($AF3689:AF3689)))</f>
        <v>1</v>
      </c>
      <c r="AG3690" s="52" t="b">
        <f ca="1">AND(AG3687&gt;$B$3, NOT(OR($AF3689:AG3689)))</f>
        <v>1</v>
      </c>
      <c r="AH3690" s="52" t="b">
        <f ca="1">AND(AH3687&gt;$B$3, NOT(OR($AF3689:AH3689)))</f>
        <v>1</v>
      </c>
      <c r="AI3690" s="52" t="b">
        <f ca="1">AND(AI3687&gt;$B$3, NOT(OR($AF3689:AI3689)))</f>
        <v>0</v>
      </c>
      <c r="AJ3690" s="52" t="b">
        <f ca="1">AND(AJ3687&gt;$B$3, NOT(OR($AF3689:AJ3689)))</f>
        <v>0</v>
      </c>
      <c r="AK3690" s="74"/>
      <c r="AL3690" s="70"/>
    </row>
    <row r="3691" spans="6:38" ht="14.55" customHeight="1" x14ac:dyDescent="0.3">
      <c r="F3691" s="79"/>
      <c r="G3691" s="3">
        <v>3689</v>
      </c>
      <c r="H3691" s="61">
        <v>-1.2294595826046</v>
      </c>
      <c r="I3691" s="61">
        <v>-0.67470337084670118</v>
      </c>
      <c r="J3691" s="61">
        <v>-6.6620675254409928E-2</v>
      </c>
      <c r="K3691" s="62">
        <v>2.8106422291602165E-2</v>
      </c>
      <c r="L3691" s="60">
        <f t="array" ref="L3691:O3691">TRANSPOSE(MMULT(Option!$B$25:$E$28, TRANSPOSE(H3691:K3691)))</f>
        <v>-1.2294595826046</v>
      </c>
      <c r="M3691" s="60">
        <v>-1.110159686751214</v>
      </c>
      <c r="N3691" s="60">
        <v>-0.7269762580439687</v>
      </c>
      <c r="O3691" s="60">
        <v>-0.65739677066952007</v>
      </c>
      <c r="P3691" s="56" t="str">
        <f t="shared" si="4616"/>
        <v>738/4</v>
      </c>
      <c r="R3691" s="80">
        <v>923</v>
      </c>
      <c r="S3691" s="3" t="s">
        <v>28</v>
      </c>
      <c r="T3691" s="60">
        <f t="array" aca="1" ref="T3691:T3694" ca="1">TRANSPOSE(OFFSET($L$3, MATCH($R3691 &amp; "/" &amp; T$2, $P$3:$P$5002, 0) - 1, 0, 1, $E$1))</f>
        <v>-0.4376740497744907</v>
      </c>
      <c r="U3691" s="60">
        <f t="array" aca="1" ref="U3691:U3694" ca="1">TRANSPOSE(OFFSET($L$3, MATCH($R3691 &amp; "/" &amp; U$2, $P$3:$P$5002, 0) - 1, 0, 1, $E$1))</f>
        <v>1.3520234553086765</v>
      </c>
      <c r="V3691" s="60">
        <f t="array" aca="1" ref="V3691:V3694" ca="1">TRANSPOSE(OFFSET($L$3, MATCH($R3691 &amp; "/" &amp; V$2, $P$3:$P$5002, 0) - 1, 0, 1, $E$1))</f>
        <v>-0.28655864153237431</v>
      </c>
      <c r="W3691" s="60">
        <f t="array" aca="1" ref="W3691:W3694" ca="1">TRANSPOSE(OFFSET($L$3, MATCH($R3691 &amp; "/" &amp; W$2, $P$3:$P$5002, 0) - 1, 0, 1, $E$1))</f>
        <v>-1.3301228114610171</v>
      </c>
      <c r="X3691" s="60">
        <f t="array" aca="1" ref="X3691:X3694" ca="1">TRANSPOSE(OFFSET($L$3, MATCH($R3691 &amp; "/" &amp; X$2, $P$3:$P$5002, 0) - 1, 0, 1, $E$1))</f>
        <v>-1.0287611936916892</v>
      </c>
      <c r="Y3691" s="52">
        <f ca="1">$B$11 * EXP(($E$3 - $C$11^2/2) * Y$2 + $C$11*SQRT(Y$2)*T3691)</f>
        <v>88.134844986872949</v>
      </c>
      <c r="Z3691" s="52">
        <f ca="1">Y3691 * EXP(($E$3 - $C$11^2/2) * (Z$2-Y$2) + $C$11*SQRT(Z$2-Y$2)*U3691)</f>
        <v>132.8837927607056</v>
      </c>
      <c r="AA3691" s="52">
        <f ca="1">Z3691 * EXP(($E$3 - $C$11^2/2) * (AA$2-Z$2) + $C$11*SQRT(AA$2-Z$2)*V3691)</f>
        <v>122.54856681241901</v>
      </c>
      <c r="AB3691" s="52">
        <f ca="1">AA3691 * EXP(($E$3 - $C$11^2/2) * (AB$2-AA$2) + $C$11*SQRT(AB$2-AA$2)*W3691)</f>
        <v>82.63807838937629</v>
      </c>
      <c r="AC3691" s="52">
        <f ca="1">AB3691 * EXP(($E$3 - $C$11^2/2) * (AC$2-AB$2) + $C$11*SQRT(AC$2-AB$2)*X3691)</f>
        <v>60.998069348193447</v>
      </c>
      <c r="AD3691" s="47"/>
      <c r="AE3691" s="3" t="s">
        <v>69</v>
      </c>
      <c r="AF3691" s="20" cm="1">
        <f t="array" aca="1" ref="AF3691" ca="1">MIN(Y3691:Y3694 / $D$11:$D$14)</f>
        <v>0.88134844986872951</v>
      </c>
      <c r="AG3691" s="20" cm="1">
        <f t="array" aca="1" ref="AG3691" ca="1">MIN(Z3691:Z3694 / $D$11:$D$14)</f>
        <v>1.0191737960847582</v>
      </c>
      <c r="AH3691" s="20" cm="1">
        <f t="array" aca="1" ref="AH3691" ca="1">MIN(AA3691:AA3694 / $D$11:$D$14)</f>
        <v>1.1860927319430716</v>
      </c>
      <c r="AI3691" s="20" cm="1">
        <f t="array" aca="1" ref="AI3691" ca="1">MIN(AB3691:AB3694 / $D$11:$D$14)</f>
        <v>0.8263807838937629</v>
      </c>
      <c r="AJ3691" s="20" cm="1">
        <f t="array" aca="1" ref="AJ3691" ca="1">MIN(AC3691:AC3694 / $D$11:$D$14)</f>
        <v>0.60998069348193451</v>
      </c>
      <c r="AK3691" s="72">
        <f t="array" aca="1" ref="AK3691" ca="1">SUMPRODUCT(AF3692:AJ3692, EXP(-$E$3*$AF$2:$AJ$2))</f>
        <v>130912.66188773618</v>
      </c>
      <c r="AL3691" s="70">
        <f ca="1">MAX(AC3692 - $D$11, 0) * EXP(-$E$2*$E$3)</f>
        <v>0</v>
      </c>
    </row>
    <row r="3692" spans="6:38" ht="14.55" customHeight="1" x14ac:dyDescent="0.3">
      <c r="F3692" s="79"/>
      <c r="G3692" s="3">
        <v>3690</v>
      </c>
      <c r="H3692" s="61">
        <v>0.47825669233580964</v>
      </c>
      <c r="I3692" s="61">
        <v>-1.403283850384839</v>
      </c>
      <c r="J3692" s="61">
        <v>6.3269952497718843E-2</v>
      </c>
      <c r="K3692" s="62">
        <v>-1.2886328656393171</v>
      </c>
      <c r="L3692" s="60">
        <f t="array" ref="L3692:O3692">TRANSPOSE(MMULT(Option!$B$25:$E$28, TRANSPOSE(H3692:K3692)))</f>
        <v>0.47825669233580964</v>
      </c>
      <c r="M3692" s="60">
        <v>-1.0948282162451983</v>
      </c>
      <c r="N3692" s="60">
        <v>-0.12059265641336298</v>
      </c>
      <c r="O3692" s="60">
        <v>-1.2673335201371954</v>
      </c>
      <c r="P3692" s="56" t="str">
        <f t="shared" si="4616"/>
        <v>738/5</v>
      </c>
      <c r="R3692" s="80"/>
      <c r="S3692" s="3" t="s">
        <v>29</v>
      </c>
      <c r="T3692" s="60">
        <f ca="1"/>
        <v>3.7914362776893196E-2</v>
      </c>
      <c r="U3692" s="60">
        <f ca="1"/>
        <v>-7.9400453524237635E-3</v>
      </c>
      <c r="V3692" s="60">
        <f ca="1"/>
        <v>0.48890730371252533</v>
      </c>
      <c r="W3692" s="60">
        <f ca="1"/>
        <v>-0.93847332343670242</v>
      </c>
      <c r="X3692" s="60">
        <f ca="1"/>
        <v>-0.7833499412234477</v>
      </c>
      <c r="Y3692" s="52">
        <f ca="1">$B$12 * EXP(($E$3 - $C$12^2/2) * Y$2 + $C$12*SQRT(Y$2)*T3692)</f>
        <v>101.65091025408815</v>
      </c>
      <c r="Z3692" s="52">
        <f ca="1">Y3692 * EXP(($E$3 - $C$12^2/2) * (Z$2-Y$2) + $C$12*SQRT(Z$2-Y$2)*U3692)</f>
        <v>101.91737960847581</v>
      </c>
      <c r="AA3692" s="52">
        <f ca="1">Z3692 * EXP(($E$3 - $C$12^2/2) * (AA$2-Z$2) + $C$12*SQRT(AA$2-Z$2)*V3692)</f>
        <v>118.60927319430716</v>
      </c>
      <c r="AB3692" s="52">
        <f ca="1">AA3692 * EXP(($E$3 - $C$12^2/2) * (AB$2-AA$2) + $C$12*SQRT(AB$2-AA$2)*W3692)</f>
        <v>89.953482472813619</v>
      </c>
      <c r="AC3692" s="52">
        <f ca="1">AB3692 * EXP(($E$3 - $C$12^2/2) * (AC$2-AB$2) + $C$12*SQRT(AC$2-AB$2)*X3692)</f>
        <v>71.470708392656618</v>
      </c>
      <c r="AD3692" s="47"/>
      <c r="AE3692" s="3" t="s">
        <v>47</v>
      </c>
      <c r="AF3692" s="64">
        <f t="shared" ref="AF3692" ca="1" si="4667">($B$5*AF3694 + (1 + $B$6)*AF3693)*$B$2</f>
        <v>15000</v>
      </c>
      <c r="AG3692" s="64">
        <f t="shared" ref="AG3692" ca="1" si="4668">($B$5*AG3694 + (1 + $B$6)*AG3693)*$B$2</f>
        <v>15000</v>
      </c>
      <c r="AH3692" s="64">
        <f t="shared" ref="AH3692" ca="1" si="4669">($B$5*AH3694 + (1 + $B$6)*AH3693)*$B$2</f>
        <v>15000</v>
      </c>
      <c r="AI3692" s="64">
        <f t="shared" ref="AI3692" ca="1" si="4670">($B$5*AI3694 + (1 + $B$6)*AI3693)*$B$2</f>
        <v>15000</v>
      </c>
      <c r="AJ3692" s="64" cm="1">
        <f t="array" aca="1" ref="AJ3692" ca="1">($B$5*AJ3694 + (1 + $B$6)*AJ3693 + AND(NOT(AF3693:AJ3693)))*$B$2</f>
        <v>100000</v>
      </c>
      <c r="AK3692" s="73"/>
      <c r="AL3692" s="70"/>
    </row>
    <row r="3693" spans="6:38" ht="14.55" customHeight="1" x14ac:dyDescent="0.3">
      <c r="F3693" s="79"/>
      <c r="G3693" s="3">
        <v>3691</v>
      </c>
      <c r="H3693" s="61">
        <v>-0.29811758245980619</v>
      </c>
      <c r="I3693" s="61">
        <v>-9.3450385102187686E-2</v>
      </c>
      <c r="J3693" s="61">
        <v>2.4570390676585167E-2</v>
      </c>
      <c r="K3693" s="62">
        <v>0.28673816377038203</v>
      </c>
      <c r="L3693" s="60">
        <f t="array" ref="L3693:O3693">TRANSPOSE(MMULT(Option!$B$25:$E$28, TRANSPOSE(H3693:K3693)))</f>
        <v>-0.29811758245980619</v>
      </c>
      <c r="M3693" s="60">
        <v>-0.20489572567463221</v>
      </c>
      <c r="N3693" s="60">
        <v>-0.12213766659012287</v>
      </c>
      <c r="O3693" s="60">
        <v>0.1066254546929816</v>
      </c>
      <c r="P3693" s="56" t="str">
        <f t="shared" si="4616"/>
        <v>739/1</v>
      </c>
      <c r="R3693" s="80"/>
      <c r="S3693" s="3" t="s">
        <v>31</v>
      </c>
      <c r="T3693" s="60">
        <f ca="1"/>
        <v>0.23784670400140634</v>
      </c>
      <c r="U3693" s="60">
        <f ca="1"/>
        <v>1.2299386456341621</v>
      </c>
      <c r="V3693" s="60">
        <f ca="1"/>
        <v>0.66083672206398358</v>
      </c>
      <c r="W3693" s="60">
        <f ca="1"/>
        <v>-9.8273342921182172E-2</v>
      </c>
      <c r="X3693" s="60">
        <f ca="1"/>
        <v>-0.22630277455474318</v>
      </c>
      <c r="Y3693" s="52">
        <f ca="1">$B$13 * EXP(($E$3 - $C$13^2/2) * Y$2 + $C$13*SQRT(Y$2)*T3693)</f>
        <v>107.93446066112655</v>
      </c>
      <c r="Z3693" s="52">
        <f ca="1">Y3693 * EXP(($E$3 - $C$13^2/2) * (Z$2-Y$2) + $C$13*SQRT(Z$2-Y$2)*U3693)</f>
        <v>156.8838607059603</v>
      </c>
      <c r="AA3693" s="52">
        <f ca="1">Z3693 * EXP(($E$3 - $C$13^2/2) * (AA$2-Z$2) + $C$13*SQRT(AA$2-Z$2)*V3693)</f>
        <v>192.24234843159175</v>
      </c>
      <c r="AB3693" s="52">
        <f ca="1">AA3693 * EXP(($E$3 - $C$13^2/2) * (AB$2-AA$2) + $C$13*SQRT(AB$2-AA$2)*W3693)</f>
        <v>187.5930154161077</v>
      </c>
      <c r="AC3693" s="52">
        <f ca="1">AB3693 * EXP(($E$3 - $C$13^2/2) * (AC$2-AB$2) + $C$13*SQRT(AC$2-AB$2)*X3693)</f>
        <v>176.15846728797524</v>
      </c>
      <c r="AD3693" s="47"/>
      <c r="AE3693" s="3" t="s">
        <v>46</v>
      </c>
      <c r="AF3693" s="52" t="b">
        <f t="shared" ref="AF3693" ca="1" si="4671">AF3691 &gt;= $B$4</f>
        <v>0</v>
      </c>
      <c r="AG3693" s="52" t="b">
        <f t="array" aca="1" ref="AG3693" ca="1">AND(AG3691 &gt;= $B$4, NOT(OR($AF3693:AF3693)))</f>
        <v>0</v>
      </c>
      <c r="AH3693" s="52" t="b">
        <f t="array" aca="1" ref="AH3693" ca="1">AND(AH3691 &gt;= $B$4, NOT(OR($AF3693:AG3693)))</f>
        <v>0</v>
      </c>
      <c r="AI3693" s="52" t="b">
        <f t="array" aca="1" ref="AI3693" ca="1">AND(AI3691 &gt;= $B$4, NOT(OR($AF3693:AH3693)))</f>
        <v>0</v>
      </c>
      <c r="AJ3693" s="52" t="b">
        <f t="array" aca="1" ref="AJ3693" ca="1">AND(AJ3691 &gt;= $B$4, NOT(OR($AF3693:AI3693)))</f>
        <v>0</v>
      </c>
      <c r="AK3693" s="73"/>
      <c r="AL3693" s="70"/>
    </row>
    <row r="3694" spans="6:38" ht="14.55" customHeight="1" x14ac:dyDescent="0.3">
      <c r="F3694" s="79"/>
      <c r="G3694" s="3">
        <v>3692</v>
      </c>
      <c r="H3694" s="61">
        <v>0.18426475413008425</v>
      </c>
      <c r="I3694" s="61">
        <v>1.8961040853886646</v>
      </c>
      <c r="J3694" s="61">
        <v>-0.15731184289466493</v>
      </c>
      <c r="K3694" s="62">
        <v>0.1016467293983995</v>
      </c>
      <c r="L3694" s="60">
        <f t="array" ref="L3694:O3694">TRANSPOSE(MMULT(Option!$B$25:$E$28, TRANSPOSE(H3694:K3694)))</f>
        <v>0.18426475413008425</v>
      </c>
      <c r="M3694" s="60">
        <v>1.8115140010137469</v>
      </c>
      <c r="N3694" s="60">
        <v>0.43205392640875151</v>
      </c>
      <c r="O3694" s="60">
        <v>0.62656343234389034</v>
      </c>
      <c r="P3694" s="56" t="str">
        <f t="shared" si="4616"/>
        <v>739/2</v>
      </c>
      <c r="R3694" s="80"/>
      <c r="S3694" s="3" t="s">
        <v>30</v>
      </c>
      <c r="T3694" s="60">
        <f ca="1"/>
        <v>0.78907356135237838</v>
      </c>
      <c r="U3694" s="60">
        <f ca="1"/>
        <v>1.2998858323350837</v>
      </c>
      <c r="V3694" s="60">
        <f ca="1"/>
        <v>0.98199093459673903</v>
      </c>
      <c r="W3694" s="60">
        <f ca="1"/>
        <v>0.1882035032381465</v>
      </c>
      <c r="X3694" s="60">
        <f ca="1"/>
        <v>-1.2619231206160819</v>
      </c>
      <c r="Y3694" s="52">
        <f ca="1">$B$14 * EXP(($E$3 - $C$14^2/2) * Y$2 + $C$14*SQRT(Y$2)*T3694)</f>
        <v>127.34402143585697</v>
      </c>
      <c r="Z3694" s="52">
        <f ca="1">Y3694 * EXP(($E$3 - $C$14^2/2) * (Z$2-Y$2) + $C$14*SQRT(Z$2-Y$2)*U3694)</f>
        <v>189.02097809170348</v>
      </c>
      <c r="AA3694" s="52">
        <f ca="1">Z3694 * EXP(($E$3 - $C$14^2/2) * (AA$2-Z$2) + $C$14*SQRT(AA$2-Z$2)*V3694)</f>
        <v>255.04889821301111</v>
      </c>
      <c r="AB3694" s="52">
        <f ca="1">AA3694 * EXP(($E$3 - $C$14^2/2) * (AB$2-AA$2) + $C$14*SQRT(AB$2-AA$2)*W3694)</f>
        <v>271.21621265205044</v>
      </c>
      <c r="AC3694" s="52">
        <f ca="1">AB3694 * EXP(($E$3 - $C$14^2/2) * (AC$2-AB$2) + $C$14*SQRT(AC$2-AB$2)*X3694)</f>
        <v>186.66944880452473</v>
      </c>
      <c r="AD3694" s="47"/>
      <c r="AE3694" s="3" t="s">
        <v>68</v>
      </c>
      <c r="AF3694" s="52" t="b">
        <f ca="1">AND(AF3691&gt;$B$3, NOT(OR($AF3693:AF3693)))</f>
        <v>1</v>
      </c>
      <c r="AG3694" s="52" t="b">
        <f ca="1">AND(AG3691&gt;$B$3, NOT(OR($AF3693:AG3693)))</f>
        <v>1</v>
      </c>
      <c r="AH3694" s="52" t="b">
        <f ca="1">AND(AH3691&gt;$B$3, NOT(OR($AF3693:AH3693)))</f>
        <v>1</v>
      </c>
      <c r="AI3694" s="52" t="b">
        <f ca="1">AND(AI3691&gt;$B$3, NOT(OR($AF3693:AI3693)))</f>
        <v>1</v>
      </c>
      <c r="AJ3694" s="52" t="b">
        <f ca="1">AND(AJ3691&gt;$B$3, NOT(OR($AF3693:AJ3693)))</f>
        <v>0</v>
      </c>
      <c r="AK3694" s="74"/>
      <c r="AL3694" s="70"/>
    </row>
    <row r="3695" spans="6:38" ht="14.55" customHeight="1" x14ac:dyDescent="0.3">
      <c r="F3695" s="79"/>
      <c r="G3695" s="3">
        <v>3693</v>
      </c>
      <c r="H3695" s="61">
        <v>0.20292080999579781</v>
      </c>
      <c r="I3695" s="61">
        <v>0.15740852796928331</v>
      </c>
      <c r="J3695" s="61">
        <v>-0.52863770467650617</v>
      </c>
      <c r="K3695" s="62">
        <v>-0.6298612337490066</v>
      </c>
      <c r="L3695" s="60">
        <f t="array" ref="L3695:O3695">TRANSPOSE(MMULT(Option!$B$25:$E$28, TRANSPOSE(H3695:K3695)))</f>
        <v>0.20292080999579781</v>
      </c>
      <c r="M3695" s="60">
        <v>0.22543562288848198</v>
      </c>
      <c r="N3695" s="60">
        <v>-0.34192026484878135</v>
      </c>
      <c r="O3695" s="60">
        <v>-0.52017289864484151</v>
      </c>
      <c r="P3695" s="56" t="str">
        <f t="shared" si="4616"/>
        <v>739/3</v>
      </c>
      <c r="R3695" s="80">
        <v>924</v>
      </c>
      <c r="S3695" s="3" t="s">
        <v>28</v>
      </c>
      <c r="T3695" s="60">
        <f t="array" aca="1" ref="T3695:T3698" ca="1">TRANSPOSE(OFFSET($L$3, MATCH($R3695 &amp; "/" &amp; T$2, $P$3:$P$5002, 0) - 1, 0, 1, $E$1))</f>
        <v>1.5400769546009261</v>
      </c>
      <c r="U3695" s="60">
        <f t="array" aca="1" ref="U3695:U3698" ca="1">TRANSPOSE(OFFSET($L$3, MATCH($R3695 &amp; "/" &amp; U$2, $P$3:$P$5002, 0) - 1, 0, 1, $E$1))</f>
        <v>1.4017101407323183</v>
      </c>
      <c r="V3695" s="60">
        <f t="array" aca="1" ref="V3695:V3698" ca="1">TRANSPOSE(OFFSET($L$3, MATCH($R3695 &amp; "/" &amp; V$2, $P$3:$P$5002, 0) - 1, 0, 1, $E$1))</f>
        <v>-0.67418384185926217</v>
      </c>
      <c r="W3695" s="60">
        <f t="array" aca="1" ref="W3695:W3698" ca="1">TRANSPOSE(OFFSET($L$3, MATCH($R3695 &amp; "/" &amp; W$2, $P$3:$P$5002, 0) - 1, 0, 1, $E$1))</f>
        <v>-1.437199900212117</v>
      </c>
      <c r="X3695" s="60">
        <f t="array" aca="1" ref="X3695:X3698" ca="1">TRANSPOSE(OFFSET($L$3, MATCH($R3695 &amp; "/" &amp; X$2, $P$3:$P$5002, 0) - 1, 0, 1, $E$1))</f>
        <v>0.1024184717547947</v>
      </c>
      <c r="Y3695" s="52">
        <f ca="1">$B$11 * EXP(($E$3 - $C$11^2/2) * Y$2 + $C$11*SQRT(Y$2)*T3695)</f>
        <v>159.52382312683287</v>
      </c>
      <c r="Z3695" s="52">
        <f ca="1">Y3695 * EXP(($E$3 - $C$11^2/2) * (Z$2-Y$2) + $C$11*SQRT(Z$2-Y$2)*U3695)</f>
        <v>244.13132911817405</v>
      </c>
      <c r="AA3695" s="52">
        <f ca="1">Z3695 * EXP(($E$3 - $C$11^2/2) * (AA$2-Z$2) + $C$11*SQRT(AA$2-Z$2)*V3695)</f>
        <v>200.42721472878364</v>
      </c>
      <c r="AB3695" s="52">
        <f ca="1">AA3695 * EXP(($E$3 - $C$11^2/2) * (AB$2-AA$2) + $C$11*SQRT(AB$2-AA$2)*W3695)</f>
        <v>130.88135057237491</v>
      </c>
      <c r="AC3695" s="52">
        <f ca="1">AB3695 * EXP(($E$3 - $C$11^2/2) * (AC$2-AB$2) + $C$11*SQRT(AC$2-AB$2)*X3695)</f>
        <v>135.64168414865912</v>
      </c>
      <c r="AD3695" s="47"/>
      <c r="AE3695" s="3" t="s">
        <v>69</v>
      </c>
      <c r="AF3695" s="20" cm="1">
        <f t="array" aca="1" ref="AF3695" ca="1">MIN(Y3695:Y3698 / $D$11:$D$14)</f>
        <v>0.80673099063609643</v>
      </c>
      <c r="AG3695" s="20" cm="1">
        <f t="array" aca="1" ref="AG3695" ca="1">MIN(Z3695:Z3698 / $D$11:$D$14)</f>
        <v>0.89698336597910455</v>
      </c>
      <c r="AH3695" s="20" cm="1">
        <f t="array" aca="1" ref="AH3695" ca="1">MIN(AA3695:AA3698 / $D$11:$D$14)</f>
        <v>0.63281454952818783</v>
      </c>
      <c r="AI3695" s="20" cm="1">
        <f t="array" aca="1" ref="AI3695" ca="1">MIN(AB3695:AB3698 / $D$11:$D$14)</f>
        <v>0.30361598135360118</v>
      </c>
      <c r="AJ3695" s="20" cm="1">
        <f t="array" aca="1" ref="AJ3695" ca="1">MIN(AC3695:AC3698 / $D$11:$D$14)</f>
        <v>0.31009348718937002</v>
      </c>
      <c r="AK3695" s="72">
        <f t="array" aca="1" ref="AK3695" ca="1">SUMPRODUCT(AF3696:AJ3696, EXP(-$E$3*$AF$2:$AJ$2))</f>
        <v>105721.0809451906</v>
      </c>
      <c r="AL3695" s="70">
        <f ca="1">MAX(AC3696 - $D$11, 0) * EXP(-$E$2*$E$3)</f>
        <v>0</v>
      </c>
    </row>
    <row r="3696" spans="6:38" ht="14.55" customHeight="1" x14ac:dyDescent="0.3">
      <c r="F3696" s="79"/>
      <c r="G3696" s="3">
        <v>3694</v>
      </c>
      <c r="H3696" s="61">
        <v>-1.2210159561855756E-3</v>
      </c>
      <c r="I3696" s="61">
        <v>2.2113512615935615</v>
      </c>
      <c r="J3696" s="61">
        <v>-1.5267769198553445</v>
      </c>
      <c r="K3696" s="62">
        <v>0.77043586078640047</v>
      </c>
      <c r="L3696" s="60">
        <f t="array" ref="L3696:O3696">TRANSPOSE(MMULT(Option!$B$25:$E$28, TRANSPOSE(H3696:K3696)))</f>
        <v>-1.2210159561855756E-3</v>
      </c>
      <c r="M3696" s="60">
        <v>2.0262485024952435</v>
      </c>
      <c r="N3696" s="60">
        <v>-0.76240425484836849</v>
      </c>
      <c r="O3696" s="60">
        <v>0.94034479495873424</v>
      </c>
      <c r="P3696" s="56" t="str">
        <f t="shared" si="4616"/>
        <v>739/4</v>
      </c>
      <c r="R3696" s="80"/>
      <c r="S3696" s="3" t="s">
        <v>29</v>
      </c>
      <c r="T3696" s="60">
        <f ca="1"/>
        <v>3.1471998018539837E-2</v>
      </c>
      <c r="U3696" s="60">
        <f ca="1"/>
        <v>-0.42719853519938455</v>
      </c>
      <c r="V3696" s="60">
        <f ca="1"/>
        <v>-0.40119010795636245</v>
      </c>
      <c r="W3696" s="60">
        <f ca="1"/>
        <v>-1.0997080703158106</v>
      </c>
      <c r="X3696" s="60">
        <f ca="1"/>
        <v>-0.27546912190739237</v>
      </c>
      <c r="Y3696" s="52">
        <f ca="1">$B$12 * EXP(($E$3 - $C$12^2/2) * Y$2 + $C$12*SQRT(Y$2)*T3696)</f>
        <v>101.45463831093855</v>
      </c>
      <c r="Z3696" s="52">
        <f ca="1">Y3696 * EXP(($E$3 - $C$12^2/2) * (Z$2-Y$2) + $C$12*SQRT(Z$2-Y$2)*U3696)</f>
        <v>89.698336597910455</v>
      </c>
      <c r="AA3696" s="52">
        <f ca="1">Z3696 * EXP(($E$3 - $C$12^2/2) * (AA$2-Z$2) + $C$12*SQRT(AA$2-Z$2)*V3696)</f>
        <v>79.925519314456466</v>
      </c>
      <c r="AB3696" s="52">
        <f ca="1">AA3696 * EXP(($E$3 - $C$12^2/2) * (AB$2-AA$2) + $C$12*SQRT(AB$2-AA$2)*W3696)</f>
        <v>57.753431719587567</v>
      </c>
      <c r="AC3696" s="52">
        <f ca="1">AB3696 * EXP(($E$3 - $C$12^2/2) * (AC$2-AB$2) + $C$12*SQRT(AC$2-AB$2)*X3696)</f>
        <v>53.439065104854087</v>
      </c>
      <c r="AD3696" s="47"/>
      <c r="AE3696" s="3" t="s">
        <v>47</v>
      </c>
      <c r="AF3696" s="64">
        <f t="shared" ref="AF3696" ca="1" si="4672">($B$5*AF3698 + (1 + $B$6)*AF3697)*$B$2</f>
        <v>15000</v>
      </c>
      <c r="AG3696" s="64">
        <f t="shared" ref="AG3696" ca="1" si="4673">($B$5*AG3698 + (1 + $B$6)*AG3697)*$B$2</f>
        <v>15000</v>
      </c>
      <c r="AH3696" s="64">
        <f t="shared" ref="AH3696" ca="1" si="4674">($B$5*AH3698 + (1 + $B$6)*AH3697)*$B$2</f>
        <v>0</v>
      </c>
      <c r="AI3696" s="64">
        <f t="shared" ref="AI3696" ca="1" si="4675">($B$5*AI3698 + (1 + $B$6)*AI3697)*$B$2</f>
        <v>0</v>
      </c>
      <c r="AJ3696" s="64" cm="1">
        <f t="array" aca="1" ref="AJ3696" ca="1">($B$5*AJ3698 + (1 + $B$6)*AJ3697 + AND(NOT(AF3697:AJ3697)))*$B$2</f>
        <v>100000</v>
      </c>
      <c r="AK3696" s="73"/>
      <c r="AL3696" s="70"/>
    </row>
    <row r="3697" spans="6:38" ht="14.55" customHeight="1" x14ac:dyDescent="0.3">
      <c r="F3697" s="79"/>
      <c r="G3697" s="3">
        <v>3695</v>
      </c>
      <c r="H3697" s="61">
        <v>-0.68845166713018058</v>
      </c>
      <c r="I3697" s="61">
        <v>0.2400722290424662</v>
      </c>
      <c r="J3697" s="61">
        <v>0.32006598489142118</v>
      </c>
      <c r="K3697" s="62">
        <v>-4.4820438171573475E-2</v>
      </c>
      <c r="L3697" s="60">
        <f t="array" ref="L3697:O3697">TRANSPOSE(MMULT(Option!$B$25:$E$28, TRANSPOSE(H3697:K3697)))</f>
        <v>-0.68845166713018058</v>
      </c>
      <c r="M3697" s="60">
        <v>-5.5350834483296835E-2</v>
      </c>
      <c r="N3697" s="60">
        <v>6.8602175742500299E-2</v>
      </c>
      <c r="O3697" s="60">
        <v>-0.18842644703298658</v>
      </c>
      <c r="P3697" s="56" t="str">
        <f t="shared" si="4616"/>
        <v>739/5</v>
      </c>
      <c r="R3697" s="80"/>
      <c r="S3697" s="3" t="s">
        <v>31</v>
      </c>
      <c r="T3697" s="60">
        <f ca="1"/>
        <v>0.10676047170445491</v>
      </c>
      <c r="U3697" s="60">
        <f ca="1"/>
        <v>-0.15920607657253583</v>
      </c>
      <c r="V3697" s="60">
        <f ca="1"/>
        <v>-9.3836253495515887E-2</v>
      </c>
      <c r="W3697" s="60">
        <f ca="1"/>
        <v>-1.3796122576376595</v>
      </c>
      <c r="X3697" s="60">
        <f ca="1"/>
        <v>-0.12547450365627749</v>
      </c>
      <c r="Y3697" s="52">
        <f ca="1">$B$13 * EXP(($E$3 - $C$13^2/2) * Y$2 + $C$13*SQRT(Y$2)*T3697)</f>
        <v>103.77222234989682</v>
      </c>
      <c r="Z3697" s="52">
        <f ca="1">Y3697 * EXP(($E$3 - $C$13^2/2) * (Z$2-Y$2) + $C$13*SQRT(Z$2-Y$2)*U3697)</f>
        <v>99.428272472020609</v>
      </c>
      <c r="AA3697" s="52">
        <f ca="1">Z3697 * EXP(($E$3 - $C$13^2/2) * (AA$2-Z$2) + $C$13*SQRT(AA$2-Z$2)*V3697)</f>
        <v>97.152861367625178</v>
      </c>
      <c r="AB3697" s="52">
        <f ca="1">AA3697 * EXP(($E$3 - $C$13^2/2) * (AB$2-AA$2) + $C$13*SQRT(AB$2-AA$2)*W3697)</f>
        <v>64.547536424939139</v>
      </c>
      <c r="AC3697" s="52">
        <f ca="1">AB3697 * EXP(($E$3 - $C$13^2/2) * (AC$2-AB$2) + $C$13*SQRT(AC$2-AB$2)*X3697)</f>
        <v>62.474570384006348</v>
      </c>
      <c r="AD3697" s="47"/>
      <c r="AE3697" s="3" t="s">
        <v>46</v>
      </c>
      <c r="AF3697" s="52" t="b">
        <f t="shared" ref="AF3697" ca="1" si="4676">AF3695 &gt;= $B$4</f>
        <v>0</v>
      </c>
      <c r="AG3697" s="52" t="b">
        <f t="array" aca="1" ref="AG3697" ca="1">AND(AG3695 &gt;= $B$4, NOT(OR($AF3697:AF3697)))</f>
        <v>0</v>
      </c>
      <c r="AH3697" s="52" t="b">
        <f t="array" aca="1" ref="AH3697" ca="1">AND(AH3695 &gt;= $B$4, NOT(OR($AF3697:AG3697)))</f>
        <v>0</v>
      </c>
      <c r="AI3697" s="52" t="b">
        <f t="array" aca="1" ref="AI3697" ca="1">AND(AI3695 &gt;= $B$4, NOT(OR($AF3697:AH3697)))</f>
        <v>0</v>
      </c>
      <c r="AJ3697" s="52" t="b">
        <f t="array" aca="1" ref="AJ3697" ca="1">AND(AJ3695 &gt;= $B$4, NOT(OR($AF3697:AI3697)))</f>
        <v>0</v>
      </c>
      <c r="AK3697" s="73"/>
      <c r="AL3697" s="70"/>
    </row>
    <row r="3698" spans="6:38" ht="14.55" customHeight="1" x14ac:dyDescent="0.3">
      <c r="F3698" s="79"/>
      <c r="G3698" s="3">
        <v>3696</v>
      </c>
      <c r="H3698" s="61">
        <v>0.42989841461345918</v>
      </c>
      <c r="I3698" s="61">
        <v>-1.1949446947501035</v>
      </c>
      <c r="J3698" s="61">
        <v>-1.5711617234434168</v>
      </c>
      <c r="K3698" s="62">
        <v>-0.77285753502920895</v>
      </c>
      <c r="L3698" s="60">
        <f t="array" ref="L3698:O3698">TRANSPOSE(MMULT(Option!$B$25:$E$28, TRANSPOSE(H3698:K3698)))</f>
        <v>0.42989841461345918</v>
      </c>
      <c r="M3698" s="60">
        <v>-0.92322553715026623</v>
      </c>
      <c r="N3698" s="60">
        <v>-1.5209177629092239</v>
      </c>
      <c r="O3698" s="60">
        <v>-1.1094456270518305</v>
      </c>
      <c r="P3698" s="56" t="str">
        <f t="shared" si="4616"/>
        <v>740/1</v>
      </c>
      <c r="R3698" s="80"/>
      <c r="S3698" s="3" t="s">
        <v>30</v>
      </c>
      <c r="T3698" s="60">
        <f ca="1"/>
        <v>-0.73255003740215074</v>
      </c>
      <c r="U3698" s="60">
        <f ca="1"/>
        <v>0.84880724218417303</v>
      </c>
      <c r="V3698" s="60">
        <f ca="1"/>
        <v>-1.6915167730881233</v>
      </c>
      <c r="W3698" s="60">
        <f ca="1"/>
        <v>-2.4647124161654235</v>
      </c>
      <c r="X3698" s="60">
        <f ca="1"/>
        <v>5.3700466511854769E-2</v>
      </c>
      <c r="Y3698" s="52">
        <f ca="1">$B$14 * EXP(($E$3 - $C$14^2/2) * Y$2 + $C$14*SQRT(Y$2)*T3698)</f>
        <v>80.673099063609641</v>
      </c>
      <c r="Z3698" s="52">
        <f ca="1">Y3698 * EXP(($E$3 - $C$14^2/2) * (Z$2-Y$2) + $C$14*SQRT(Z$2-Y$2)*U3698)</f>
        <v>104.58993752386422</v>
      </c>
      <c r="AA3698" s="52">
        <f ca="1">Z3698 * EXP(($E$3 - $C$14^2/2) * (AA$2-Z$2) + $C$14*SQRT(AA$2-Z$2)*V3698)</f>
        <v>63.281454952818784</v>
      </c>
      <c r="AB3698" s="52">
        <f ca="1">AA3698 * EXP(($E$3 - $C$14^2/2) * (AB$2-AA$2) + $C$14*SQRT(AB$2-AA$2)*W3698)</f>
        <v>30.361598135360119</v>
      </c>
      <c r="AC3698" s="52">
        <f ca="1">AB3698 * EXP(($E$3 - $C$14^2/2) * (AC$2-AB$2) + $C$14*SQRT(AC$2-AB$2)*X3698)</f>
        <v>31.009348718937002</v>
      </c>
      <c r="AD3698" s="47"/>
      <c r="AE3698" s="3" t="s">
        <v>68</v>
      </c>
      <c r="AF3698" s="52" t="b">
        <f ca="1">AND(AF3695&gt;$B$3, NOT(OR($AF3697:AF3697)))</f>
        <v>1</v>
      </c>
      <c r="AG3698" s="52" t="b">
        <f ca="1">AND(AG3695&gt;$B$3, NOT(OR($AF3697:AG3697)))</f>
        <v>1</v>
      </c>
      <c r="AH3698" s="52" t="b">
        <f ca="1">AND(AH3695&gt;$B$3, NOT(OR($AF3697:AH3697)))</f>
        <v>0</v>
      </c>
      <c r="AI3698" s="52" t="b">
        <f ca="1">AND(AI3695&gt;$B$3, NOT(OR($AF3697:AI3697)))</f>
        <v>0</v>
      </c>
      <c r="AJ3698" s="52" t="b">
        <f ca="1">AND(AJ3695&gt;$B$3, NOT(OR($AF3697:AJ3697)))</f>
        <v>0</v>
      </c>
      <c r="AK3698" s="74"/>
      <c r="AL3698" s="70"/>
    </row>
    <row r="3699" spans="6:38" ht="14.55" customHeight="1" x14ac:dyDescent="0.3">
      <c r="F3699" s="79"/>
      <c r="G3699" s="3">
        <v>3697</v>
      </c>
      <c r="H3699" s="61">
        <v>-1.1383242959673909</v>
      </c>
      <c r="I3699" s="61">
        <v>-0.86792270415287975</v>
      </c>
      <c r="J3699" s="61">
        <v>0.54248201350182645</v>
      </c>
      <c r="K3699" s="62">
        <v>0.5819785452880899</v>
      </c>
      <c r="L3699" s="60">
        <f t="array" ref="L3699:O3699">TRANSPOSE(MMULT(Option!$B$25:$E$28, TRANSPOSE(H3699:K3699)))</f>
        <v>-1.1383242959673909</v>
      </c>
      <c r="M3699" s="60">
        <v>-1.2507940162172233</v>
      </c>
      <c r="N3699" s="60">
        <v>-0.20613781915801727</v>
      </c>
      <c r="O3699" s="60">
        <v>-7.8346933408226349E-2</v>
      </c>
      <c r="P3699" s="56" t="str">
        <f t="shared" si="4616"/>
        <v>740/2</v>
      </c>
      <c r="R3699" s="80">
        <v>925</v>
      </c>
      <c r="S3699" s="3" t="s">
        <v>28</v>
      </c>
      <c r="T3699" s="60">
        <f t="array" aca="1" ref="T3699:T3702" ca="1">TRANSPOSE(OFFSET($L$3, MATCH($R3699 &amp; "/" &amp; T$2, $P$3:$P$5002, 0) - 1, 0, 1, $E$1))</f>
        <v>-1.2853723988394108</v>
      </c>
      <c r="U3699" s="60">
        <f t="array" aca="1" ref="U3699:U3702" ca="1">TRANSPOSE(OFFSET($L$3, MATCH($R3699 &amp; "/" &amp; U$2, $P$3:$P$5002, 0) - 1, 0, 1, $E$1))</f>
        <v>-0.75644324336681068</v>
      </c>
      <c r="V3699" s="60">
        <f t="array" aca="1" ref="V3699:V3702" ca="1">TRANSPOSE(OFFSET($L$3, MATCH($R3699 &amp; "/" &amp; V$2, $P$3:$P$5002, 0) - 1, 0, 1, $E$1))</f>
        <v>-1.215879456151703</v>
      </c>
      <c r="W3699" s="60">
        <f t="array" aca="1" ref="W3699:W3702" ca="1">TRANSPOSE(OFFSET($L$3, MATCH($R3699 &amp; "/" &amp; W$2, $P$3:$P$5002, 0) - 1, 0, 1, $E$1))</f>
        <v>2.2383346077143567</v>
      </c>
      <c r="X3699" s="60">
        <f t="array" aca="1" ref="X3699:X3702" ca="1">TRANSPOSE(OFFSET($L$3, MATCH($R3699 &amp; "/" &amp; X$2, $P$3:$P$5002, 0) - 1, 0, 1, $E$1))</f>
        <v>0.88213924122889842</v>
      </c>
      <c r="Y3699" s="52">
        <f ca="1">$B$11 * EXP(($E$3 - $C$11^2/2) * Y$2 + $C$11*SQRT(Y$2)*T3699)</f>
        <v>68.344320567391961</v>
      </c>
      <c r="Z3699" s="52">
        <f ca="1">Y3699 * EXP(($E$3 - $C$11^2/2) * (Z$2-Y$2) + $C$11*SQRT(Z$2-Y$2)*U3699)</f>
        <v>54.741685454874705</v>
      </c>
      <c r="AA3699" s="52">
        <f ca="1">Z3699 * EXP(($E$3 - $C$11^2/2) * (AA$2-Z$2) + $C$11*SQRT(AA$2-Z$2)*V3699)</f>
        <v>38.200998594216657</v>
      </c>
      <c r="AB3699" s="52">
        <f ca="1">AA3699 * EXP(($E$3 - $C$11^2/2) * (AB$2-AA$2) + $C$11*SQRT(AB$2-AA$2)*W3699)</f>
        <v>75.140676161543027</v>
      </c>
      <c r="AC3699" s="52">
        <f ca="1">AB3699 * EXP(($E$3 - $C$11^2/2) * (AC$2-AB$2) + $C$11*SQRT(AC$2-AB$2)*X3699)</f>
        <v>98.396359966507617</v>
      </c>
      <c r="AD3699" s="47"/>
      <c r="AE3699" s="3" t="s">
        <v>69</v>
      </c>
      <c r="AF3699" s="20" cm="1">
        <f t="array" aca="1" ref="AF3699" ca="1">MIN(Y3699:Y3702 / $D$11:$D$14)</f>
        <v>0.68344320567391958</v>
      </c>
      <c r="AG3699" s="20" cm="1">
        <f t="array" aca="1" ref="AG3699" ca="1">MIN(Z3699:Z3702 / $D$11:$D$14)</f>
        <v>0.547416854548747</v>
      </c>
      <c r="AH3699" s="20" cm="1">
        <f t="array" aca="1" ref="AH3699" ca="1">MIN(AA3699:AA3702 / $D$11:$D$14)</f>
        <v>0.38200998594216656</v>
      </c>
      <c r="AI3699" s="20" cm="1">
        <f t="array" aca="1" ref="AI3699" ca="1">MIN(AB3699:AB3702 / $D$11:$D$14)</f>
        <v>0.48276890127217809</v>
      </c>
      <c r="AJ3699" s="20" cm="1">
        <f t="array" aca="1" ref="AJ3699" ca="1">MIN(AC3699:AC3702 / $D$11:$D$14)</f>
        <v>0.61765273749766947</v>
      </c>
      <c r="AK3699" s="72">
        <f t="array" aca="1" ref="AK3699" ca="1">SUMPRODUCT(AF3700:AJ3700, EXP(-$E$3*$AF$2:$AJ$2))</f>
        <v>77880.078307140488</v>
      </c>
      <c r="AL3699" s="70">
        <f ca="1">MAX(AC3700 - $D$11, 0) * EXP(-$E$2*$E$3)</f>
        <v>34.381457005515628</v>
      </c>
    </row>
    <row r="3700" spans="6:38" ht="14.55" customHeight="1" x14ac:dyDescent="0.3">
      <c r="F3700" s="79"/>
      <c r="G3700" s="3">
        <v>3698</v>
      </c>
      <c r="H3700" s="61">
        <v>-1.3160047937638586</v>
      </c>
      <c r="I3700" s="61">
        <v>0.34723854722993452</v>
      </c>
      <c r="J3700" s="61">
        <v>-0.22899906272721796</v>
      </c>
      <c r="K3700" s="62">
        <v>0.94754995798734831</v>
      </c>
      <c r="L3700" s="60">
        <f t="array" ref="L3700:O3700">TRANSPOSE(MMULT(Option!$B$25:$E$28, TRANSPOSE(H3700:K3700)))</f>
        <v>-1.3160047937638586</v>
      </c>
      <c r="M3700" s="60">
        <v>-0.20815253212800877</v>
      </c>
      <c r="N3700" s="60">
        <v>-0.63660570350196455</v>
      </c>
      <c r="O3700" s="60">
        <v>0.33126374392927244</v>
      </c>
      <c r="P3700" s="56" t="str">
        <f t="shared" si="4616"/>
        <v>740/3</v>
      </c>
      <c r="R3700" s="80"/>
      <c r="S3700" s="3" t="s">
        <v>29</v>
      </c>
      <c r="T3700" s="60">
        <f ca="1"/>
        <v>0.29419003415164269</v>
      </c>
      <c r="U3700" s="60">
        <f ca="1"/>
        <v>-1.5025356880210232</v>
      </c>
      <c r="V3700" s="60">
        <f ca="1"/>
        <v>-1.6795306623639696</v>
      </c>
      <c r="W3700" s="60">
        <f ca="1"/>
        <v>1.6787856381387494</v>
      </c>
      <c r="X3700" s="60">
        <f ca="1"/>
        <v>2.3446276775358355</v>
      </c>
      <c r="Y3700" s="52">
        <f ca="1">$B$12 * EXP(($E$3 - $C$12^2/2) * Y$2 + $C$12*SQRT(Y$2)*T3700)</f>
        <v>109.77438304272025</v>
      </c>
      <c r="Z3700" s="52">
        <f ca="1">Y3700 * EXP(($E$3 - $C$12^2/2) * (Z$2-Y$2) + $C$12*SQRT(Z$2-Y$2)*U3700)</f>
        <v>70.292597167848484</v>
      </c>
      <c r="AA3700" s="52">
        <f ca="1">Z3700 * EXP(($E$3 - $C$12^2/2) * (AA$2-Z$2) + $C$12*SQRT(AA$2-Z$2)*V3700)</f>
        <v>42.683280710819687</v>
      </c>
      <c r="AB3700" s="52">
        <f ca="1">AA3700 * EXP(($E$3 - $C$12^2/2) * (AB$2-AA$2) + $C$12*SQRT(AB$2-AA$2)*W3700)</f>
        <v>70.983182483873122</v>
      </c>
      <c r="AC3700" s="52">
        <f ca="1">AB3700 * EXP(($E$3 - $C$12^2/2) * (AC$2-AB$2) + $C$12*SQRT(AC$2-AB$2)*X3700)</f>
        <v>144.14666465783887</v>
      </c>
      <c r="AD3700" s="47"/>
      <c r="AE3700" s="3" t="s">
        <v>47</v>
      </c>
      <c r="AF3700" s="64">
        <f t="shared" ref="AF3700" ca="1" si="4677">($B$5*AF3702 + (1 + $B$6)*AF3701)*$B$2</f>
        <v>0</v>
      </c>
      <c r="AG3700" s="64">
        <f t="shared" ref="AG3700" ca="1" si="4678">($B$5*AG3702 + (1 + $B$6)*AG3701)*$B$2</f>
        <v>0</v>
      </c>
      <c r="AH3700" s="64">
        <f t="shared" ref="AH3700" ca="1" si="4679">($B$5*AH3702 + (1 + $B$6)*AH3701)*$B$2</f>
        <v>0</v>
      </c>
      <c r="AI3700" s="64">
        <f t="shared" ref="AI3700" ca="1" si="4680">($B$5*AI3702 + (1 + $B$6)*AI3701)*$B$2</f>
        <v>0</v>
      </c>
      <c r="AJ3700" s="64" cm="1">
        <f t="array" aca="1" ref="AJ3700" ca="1">($B$5*AJ3702 + (1 + $B$6)*AJ3701 + AND(NOT(AF3701:AJ3701)))*$B$2</f>
        <v>100000</v>
      </c>
      <c r="AK3700" s="73"/>
      <c r="AL3700" s="70"/>
    </row>
    <row r="3701" spans="6:38" ht="14.55" customHeight="1" x14ac:dyDescent="0.3">
      <c r="F3701" s="79"/>
      <c r="G3701" s="3">
        <v>3699</v>
      </c>
      <c r="H3701" s="61">
        <v>1.1180339111477986</v>
      </c>
      <c r="I3701" s="61">
        <v>-1.9050375013406768</v>
      </c>
      <c r="J3701" s="61">
        <v>-0.5308043996374836</v>
      </c>
      <c r="K3701" s="62">
        <v>-2.9536484688239248</v>
      </c>
      <c r="L3701" s="60">
        <f t="array" ref="L3701:O3701">TRANSPOSE(MMULT(Option!$B$25:$E$28, TRANSPOSE(H3701:K3701)))</f>
        <v>1.1180339111477986</v>
      </c>
      <c r="M3701" s="60">
        <v>-1.2987821458655182</v>
      </c>
      <c r="N3701" s="60">
        <v>-0.51785319987135159</v>
      </c>
      <c r="O3701" s="60">
        <v>-2.6845981990861127</v>
      </c>
      <c r="P3701" s="56" t="str">
        <f t="shared" si="4616"/>
        <v>740/4</v>
      </c>
      <c r="R3701" s="80"/>
      <c r="S3701" s="3" t="s">
        <v>31</v>
      </c>
      <c r="T3701" s="60">
        <f ca="1"/>
        <v>0.38986894895924379</v>
      </c>
      <c r="U3701" s="60">
        <f ca="1"/>
        <v>-0.64392121976932537</v>
      </c>
      <c r="V3701" s="60">
        <f ca="1"/>
        <v>-1.4243977096903659</v>
      </c>
      <c r="W3701" s="60">
        <f ca="1"/>
        <v>9.9872286449642189E-2</v>
      </c>
      <c r="X3701" s="60">
        <f ca="1"/>
        <v>1.1510893666198982</v>
      </c>
      <c r="Y3701" s="52">
        <f ca="1">$B$13 * EXP(($E$3 - $C$13^2/2) * Y$2 + $C$13*SQRT(Y$2)*T3701)</f>
        <v>112.9709686018183</v>
      </c>
      <c r="Z3701" s="52">
        <f ca="1">Y3701 * EXP(($E$3 - $C$13^2/2) * (Z$2-Y$2) + $C$13*SQRT(Z$2-Y$2)*U3701)</f>
        <v>93.592898019526388</v>
      </c>
      <c r="AA3701" s="52">
        <f ca="1">Z3701 * EXP(($E$3 - $C$13^2/2) * (AA$2-Z$2) + $C$13*SQRT(AA$2-Z$2)*V3701)</f>
        <v>61.352455317913019</v>
      </c>
      <c r="AB3701" s="52">
        <f ca="1">AA3701 * EXP(($E$3 - $C$13^2/2) * (AB$2-AA$2) + $C$13*SQRT(AB$2-AA$2)*W3701)</f>
        <v>63.5353775652518</v>
      </c>
      <c r="AC3701" s="52">
        <f ca="1">AB3701 * EXP(($E$3 - $C$13^2/2) * (AC$2-AB$2) + $C$13*SQRT(AC$2-AB$2)*X3701)</f>
        <v>90.190462818496158</v>
      </c>
      <c r="AD3701" s="47"/>
      <c r="AE3701" s="3" t="s">
        <v>46</v>
      </c>
      <c r="AF3701" s="52" t="b">
        <f t="shared" ref="AF3701" ca="1" si="4681">AF3699 &gt;= $B$4</f>
        <v>0</v>
      </c>
      <c r="AG3701" s="52" t="b">
        <f t="array" aca="1" ref="AG3701" ca="1">AND(AG3699 &gt;= $B$4, NOT(OR($AF3701:AF3701)))</f>
        <v>0</v>
      </c>
      <c r="AH3701" s="52" t="b">
        <f t="array" aca="1" ref="AH3701" ca="1">AND(AH3699 &gt;= $B$4, NOT(OR($AF3701:AG3701)))</f>
        <v>0</v>
      </c>
      <c r="AI3701" s="52" t="b">
        <f t="array" aca="1" ref="AI3701" ca="1">AND(AI3699 &gt;= $B$4, NOT(OR($AF3701:AH3701)))</f>
        <v>0</v>
      </c>
      <c r="AJ3701" s="52" t="b">
        <f t="array" aca="1" ref="AJ3701" ca="1">AND(AJ3699 &gt;= $B$4, NOT(OR($AF3701:AI3701)))</f>
        <v>0</v>
      </c>
      <c r="AK3701" s="73"/>
      <c r="AL3701" s="70"/>
    </row>
    <row r="3702" spans="6:38" ht="14.55" customHeight="1" x14ac:dyDescent="0.3">
      <c r="F3702" s="79"/>
      <c r="G3702" s="3">
        <v>3700</v>
      </c>
      <c r="H3702" s="61">
        <v>0.82569104825045636</v>
      </c>
      <c r="I3702" s="61">
        <v>-1.4160389862875991</v>
      </c>
      <c r="J3702" s="61">
        <v>0.20117699741158501</v>
      </c>
      <c r="K3702" s="62">
        <v>0.41206146699991014</v>
      </c>
      <c r="L3702" s="60">
        <f t="array" ref="L3702:O3702">TRANSPOSE(MMULT(Option!$B$25:$E$28, TRANSPOSE(H3702:K3702)))</f>
        <v>0.82569104825045636</v>
      </c>
      <c r="M3702" s="60">
        <v>-0.96754474903410892</v>
      </c>
      <c r="N3702" s="60">
        <v>0.1361661530092502</v>
      </c>
      <c r="O3702" s="60">
        <v>0.35160445918256339</v>
      </c>
      <c r="P3702" s="56" t="str">
        <f t="shared" si="4616"/>
        <v>740/5</v>
      </c>
      <c r="R3702" s="80"/>
      <c r="S3702" s="3" t="s">
        <v>30</v>
      </c>
      <c r="T3702" s="60">
        <f ca="1"/>
        <v>-0.84796490009093572</v>
      </c>
      <c r="U3702" s="60">
        <f ca="1"/>
        <v>-0.82373466558528308</v>
      </c>
      <c r="V3702" s="60">
        <f ca="1"/>
        <v>-1.2838927640326983</v>
      </c>
      <c r="W3702" s="60">
        <f ca="1"/>
        <v>0.46153497935694315</v>
      </c>
      <c r="X3702" s="60">
        <f ca="1"/>
        <v>0.80462770738144895</v>
      </c>
      <c r="Y3702" s="52">
        <f ca="1">$B$14 * EXP(($E$3 - $C$14^2/2) * Y$2 + $C$14*SQRT(Y$2)*T3702)</f>
        <v>77.927640946955918</v>
      </c>
      <c r="Z3702" s="52">
        <f ca="1">Y3702 * EXP(($E$3 - $C$14^2/2) * (Z$2-Y$2) + $C$14*SQRT(Z$2-Y$2)*U3702)</f>
        <v>61.170210610553681</v>
      </c>
      <c r="AA3702" s="52">
        <f ca="1">Z3702 * EXP(($E$3 - $C$14^2/2) * (AA$2-Z$2) + $C$14*SQRT(AA$2-Z$2)*V3702)</f>
        <v>41.824926396535517</v>
      </c>
      <c r="AB3702" s="52">
        <f ca="1">AA3702 * EXP(($E$3 - $C$14^2/2) * (AB$2-AA$2) + $C$14*SQRT(AB$2-AA$2)*W3702)</f>
        <v>48.276890127217811</v>
      </c>
      <c r="AC3702" s="52">
        <f ca="1">AB3702 * EXP(($E$3 - $C$14^2/2) * (AC$2-AB$2) + $C$14*SQRT(AC$2-AB$2)*X3702)</f>
        <v>61.765273749766948</v>
      </c>
      <c r="AD3702" s="47"/>
      <c r="AE3702" s="3" t="s">
        <v>68</v>
      </c>
      <c r="AF3702" s="52" t="b">
        <f ca="1">AND(AF3699&gt;$B$3, NOT(OR($AF3701:AF3701)))</f>
        <v>0</v>
      </c>
      <c r="AG3702" s="52" t="b">
        <f ca="1">AND(AG3699&gt;$B$3, NOT(OR($AF3701:AG3701)))</f>
        <v>0</v>
      </c>
      <c r="AH3702" s="52" t="b">
        <f ca="1">AND(AH3699&gt;$B$3, NOT(OR($AF3701:AH3701)))</f>
        <v>0</v>
      </c>
      <c r="AI3702" s="52" t="b">
        <f ca="1">AND(AI3699&gt;$B$3, NOT(OR($AF3701:AI3701)))</f>
        <v>0</v>
      </c>
      <c r="AJ3702" s="52" t="b">
        <f ca="1">AND(AJ3699&gt;$B$3, NOT(OR($AF3701:AJ3701)))</f>
        <v>0</v>
      </c>
      <c r="AK3702" s="74"/>
      <c r="AL3702" s="70"/>
    </row>
    <row r="3703" spans="6:38" ht="14.55" customHeight="1" x14ac:dyDescent="0.3">
      <c r="F3703" s="79"/>
      <c r="G3703" s="3">
        <v>3701</v>
      </c>
      <c r="H3703" s="61">
        <v>0.6910040184400984</v>
      </c>
      <c r="I3703" s="61">
        <v>-1.0285781489992538</v>
      </c>
      <c r="J3703" s="61">
        <v>-0.20396754935580433</v>
      </c>
      <c r="K3703" s="62">
        <v>0.50417946858040419</v>
      </c>
      <c r="L3703" s="60">
        <f t="array" ref="L3703:O3703">TRANSPOSE(MMULT(Option!$B$25:$E$28, TRANSPOSE(H3703:K3703)))</f>
        <v>0.6910040184400984</v>
      </c>
      <c r="M3703" s="60">
        <v>-0.66630583781729003</v>
      </c>
      <c r="N3703" s="60">
        <v>-0.17209012863082859</v>
      </c>
      <c r="O3703" s="60">
        <v>0.3989997361295341</v>
      </c>
      <c r="P3703" s="56" t="str">
        <f t="shared" si="4616"/>
        <v>741/1</v>
      </c>
      <c r="R3703" s="80">
        <v>926</v>
      </c>
      <c r="S3703" s="3" t="s">
        <v>28</v>
      </c>
      <c r="T3703" s="60">
        <f t="array" aca="1" ref="T3703:T3706" ca="1">TRANSPOSE(OFFSET($L$3, MATCH($R3703 &amp; "/" &amp; T$2, $P$3:$P$5002, 0) - 1, 0, 1, $E$1))</f>
        <v>0.25022880495634992</v>
      </c>
      <c r="U3703" s="60">
        <f t="array" aca="1" ref="U3703:U3706" ca="1">TRANSPOSE(OFFSET($L$3, MATCH($R3703 &amp; "/" &amp; U$2, $P$3:$P$5002, 0) - 1, 0, 1, $E$1))</f>
        <v>-0.98616905389520015</v>
      </c>
      <c r="V3703" s="60">
        <f t="array" aca="1" ref="V3703:V3706" ca="1">TRANSPOSE(OFFSET($L$3, MATCH($R3703 &amp; "/" &amp; V$2, $P$3:$P$5002, 0) - 1, 0, 1, $E$1))</f>
        <v>-0.4497495282009939</v>
      </c>
      <c r="W3703" s="60">
        <f t="array" aca="1" ref="W3703:W3706" ca="1">TRANSPOSE(OFFSET($L$3, MATCH($R3703 &amp; "/" &amp; W$2, $P$3:$P$5002, 0) - 1, 0, 1, $E$1))</f>
        <v>-0.22282956661113551</v>
      </c>
      <c r="X3703" s="60">
        <f t="array" aca="1" ref="X3703:X3706" ca="1">TRANSPOSE(OFFSET($L$3, MATCH($R3703 &amp; "/" &amp; X$2, $P$3:$P$5002, 0) - 1, 0, 1, $E$1))</f>
        <v>-0.3569852345467856</v>
      </c>
      <c r="Y3703" s="52">
        <f ca="1">$B$11 * EXP(($E$3 - $C$11^2/2) * Y$2 + $C$11*SQRT(Y$2)*T3703)</f>
        <v>108.33614286621238</v>
      </c>
      <c r="Z3703" s="52">
        <f ca="1">Y3703 * EXP(($E$3 - $C$11^2/2) * (Z$2-Y$2) + $C$11*SQRT(Z$2-Y$2)*U3703)</f>
        <v>80.995055638265569</v>
      </c>
      <c r="AA3703" s="52">
        <f ca="1">Z3703 * EXP(($E$3 - $C$11^2/2) * (AA$2-Z$2) + $C$11*SQRT(AA$2-Z$2)*V3703)</f>
        <v>71.126732654528595</v>
      </c>
      <c r="AB3703" s="52">
        <f ca="1">AA3703 * EXP(($E$3 - $C$11^2/2) * (AB$2-AA$2) + $C$11*SQRT(AB$2-AA$2)*W3703)</f>
        <v>66.860902741179004</v>
      </c>
      <c r="AC3703" s="52">
        <f ca="1">AB3703 * EXP(($E$3 - $C$11^2/2) * (AC$2-AB$2) + $C$11*SQRT(AC$2-AB$2)*X3703)</f>
        <v>60.371601014940175</v>
      </c>
      <c r="AD3703" s="47"/>
      <c r="AE3703" s="3" t="s">
        <v>69</v>
      </c>
      <c r="AF3703" s="20" cm="1">
        <f t="array" aca="1" ref="AF3703" ca="1">MIN(Y3703:Y3706 / $D$11:$D$14)</f>
        <v>0.98216854679693844</v>
      </c>
      <c r="AG3703" s="20" cm="1">
        <f t="array" aca="1" ref="AG3703" ca="1">MIN(Z3703:Z3706 / $D$11:$D$14)</f>
        <v>0.62835951554044367</v>
      </c>
      <c r="AH3703" s="20" cm="1">
        <f t="array" aca="1" ref="AH3703" ca="1">MIN(AA3703:AA3706 / $D$11:$D$14)</f>
        <v>0.71126732654528591</v>
      </c>
      <c r="AI3703" s="20" cm="1">
        <f t="array" aca="1" ref="AI3703" ca="1">MIN(AB3703:AB3706 / $D$11:$D$14)</f>
        <v>0.66860902741179007</v>
      </c>
      <c r="AJ3703" s="20" cm="1">
        <f t="array" aca="1" ref="AJ3703" ca="1">MIN(AC3703:AC3706 / $D$11:$D$14)</f>
        <v>0.60371601014940179</v>
      </c>
      <c r="AK3703" s="72">
        <f t="array" aca="1" ref="AK3703" ca="1">SUMPRODUCT(AF3704:AJ3704, EXP(-$E$3*$AF$2:$AJ$2))</f>
        <v>92148.519674651194</v>
      </c>
      <c r="AL3703" s="70">
        <f ca="1">MAX(AC3704 - $D$11, 0) * EXP(-$E$2*$E$3)</f>
        <v>0</v>
      </c>
    </row>
    <row r="3704" spans="6:38" ht="14.55" customHeight="1" x14ac:dyDescent="0.3">
      <c r="F3704" s="79"/>
      <c r="G3704" s="3">
        <v>3702</v>
      </c>
      <c r="H3704" s="61">
        <v>9.6085726890898476E-2</v>
      </c>
      <c r="I3704" s="61">
        <v>-2.2411891852530923</v>
      </c>
      <c r="J3704" s="61">
        <v>0.58625904638278215</v>
      </c>
      <c r="K3704" s="62">
        <v>0.24486242549728665</v>
      </c>
      <c r="L3704" s="60">
        <f t="array" ref="L3704:O3704">TRANSPOSE(MMULT(Option!$B$25:$E$28, TRANSPOSE(H3704:K3704)))</f>
        <v>9.6085726890898476E-2</v>
      </c>
      <c r="M3704" s="60">
        <v>-2.015649526871381</v>
      </c>
      <c r="N3704" s="60">
        <v>-3.3529578475898436E-2</v>
      </c>
      <c r="O3704" s="60">
        <v>-0.22433309708217072</v>
      </c>
      <c r="P3704" s="56" t="str">
        <f t="shared" si="4616"/>
        <v>741/2</v>
      </c>
      <c r="R3704" s="80"/>
      <c r="S3704" s="3" t="s">
        <v>29</v>
      </c>
      <c r="T3704" s="60">
        <f ca="1"/>
        <v>-7.6641163686862926E-2</v>
      </c>
      <c r="U3704" s="60">
        <f ca="1"/>
        <v>-1.5055015007836063</v>
      </c>
      <c r="V3704" s="60">
        <f ca="1"/>
        <v>0.77813906884232964</v>
      </c>
      <c r="W3704" s="60">
        <f ca="1"/>
        <v>0.2462305910571865</v>
      </c>
      <c r="X3704" s="60">
        <f ca="1"/>
        <v>-0.98846393153379619</v>
      </c>
      <c r="Y3704" s="52">
        <f ca="1">$B$12 * EXP(($E$3 - $C$12^2/2) * Y$2 + $C$12*SQRT(Y$2)*T3704)</f>
        <v>98.216854679693839</v>
      </c>
      <c r="Z3704" s="52">
        <f ca="1">Y3704 * EXP(($E$3 - $C$12^2/2) * (Z$2-Y$2) + $C$12*SQRT(Z$2-Y$2)*U3704)</f>
        <v>62.835951554044364</v>
      </c>
      <c r="AA3704" s="52">
        <f ca="1">Z3704 * EXP(($E$3 - $C$12^2/2) * (AA$2-Z$2) + $C$12*SQRT(AA$2-Z$2)*V3704)</f>
        <v>79.755771368188817</v>
      </c>
      <c r="AB3704" s="52">
        <f ca="1">AA3704 * EXP(($E$3 - $C$12^2/2) * (AB$2-AA$2) + $C$12*SQRT(AB$2-AA$2)*W3704)</f>
        <v>86.300749650572556</v>
      </c>
      <c r="AC3704" s="52">
        <f ca="1">AB3704 * EXP(($E$3 - $C$12^2/2) * (AC$2-AB$2) + $C$12*SQRT(AC$2-AB$2)*X3704)</f>
        <v>64.476389669748414</v>
      </c>
      <c r="AD3704" s="47"/>
      <c r="AE3704" s="3" t="s">
        <v>47</v>
      </c>
      <c r="AF3704" s="64">
        <f t="shared" ref="AF3704" ca="1" si="4682">($B$5*AF3706 + (1 + $B$6)*AF3705)*$B$2</f>
        <v>15000</v>
      </c>
      <c r="AG3704" s="64">
        <f t="shared" ref="AG3704" ca="1" si="4683">($B$5*AG3706 + (1 + $B$6)*AG3705)*$B$2</f>
        <v>0</v>
      </c>
      <c r="AH3704" s="64">
        <f t="shared" ref="AH3704" ca="1" si="4684">($B$5*AH3706 + (1 + $B$6)*AH3705)*$B$2</f>
        <v>0</v>
      </c>
      <c r="AI3704" s="64">
        <f t="shared" ref="AI3704" ca="1" si="4685">($B$5*AI3706 + (1 + $B$6)*AI3705)*$B$2</f>
        <v>0</v>
      </c>
      <c r="AJ3704" s="64" cm="1">
        <f t="array" aca="1" ref="AJ3704" ca="1">($B$5*AJ3706 + (1 + $B$6)*AJ3705 + AND(NOT(AF3705:AJ3705)))*$B$2</f>
        <v>100000</v>
      </c>
      <c r="AK3704" s="73"/>
      <c r="AL3704" s="70"/>
    </row>
    <row r="3705" spans="6:38" ht="14.55" customHeight="1" x14ac:dyDescent="0.3">
      <c r="F3705" s="79"/>
      <c r="G3705" s="3">
        <v>3703</v>
      </c>
      <c r="H3705" s="61">
        <v>-0.84241204801823411</v>
      </c>
      <c r="I3705" s="61">
        <v>4.1309149054314237E-2</v>
      </c>
      <c r="J3705" s="61">
        <v>0.76635033080101211</v>
      </c>
      <c r="K3705" s="62">
        <v>0.47058166291226133</v>
      </c>
      <c r="L3705" s="60">
        <f t="array" ref="L3705:O3705">TRANSPOSE(MMULT(Option!$B$25:$E$28, TRANSPOSE(H3705:K3705)))</f>
        <v>-0.84241204801823411</v>
      </c>
      <c r="M3705" s="60">
        <v>-0.29910435872017194</v>
      </c>
      <c r="N3705" s="60">
        <v>0.34694566457715442</v>
      </c>
      <c r="O3705" s="60">
        <v>0.22641078445503232</v>
      </c>
      <c r="P3705" s="56" t="str">
        <f t="shared" si="4616"/>
        <v>741/3</v>
      </c>
      <c r="R3705" s="80"/>
      <c r="S3705" s="3" t="s">
        <v>31</v>
      </c>
      <c r="T3705" s="60">
        <f ca="1"/>
        <v>1.6948924984393532</v>
      </c>
      <c r="U3705" s="60">
        <f ca="1"/>
        <v>-0.34581626405823279</v>
      </c>
      <c r="V3705" s="60">
        <f ca="1"/>
        <v>0.69114476649417611</v>
      </c>
      <c r="W3705" s="60">
        <f ca="1"/>
        <v>0.83767712723076859</v>
      </c>
      <c r="X3705" s="60">
        <f ca="1"/>
        <v>-1.2306372779340664</v>
      </c>
      <c r="Y3705" s="52">
        <f ca="1">$B$13 * EXP(($E$3 - $C$13^2/2) * Y$2 + $C$13*SQRT(Y$2)*T3705)</f>
        <v>167.10760320936097</v>
      </c>
      <c r="Z3705" s="52">
        <f ca="1">Y3705 * EXP(($E$3 - $C$13^2/2) * (Z$2-Y$2) + $C$13*SQRT(Z$2-Y$2)*U3705)</f>
        <v>151.39511217518199</v>
      </c>
      <c r="AA3705" s="52">
        <f ca="1">Z3705 * EXP(($E$3 - $C$13^2/2) * (AA$2-Z$2) + $C$13*SQRT(AA$2-Z$2)*V3705)</f>
        <v>187.21103056215506</v>
      </c>
      <c r="AB3705" s="52">
        <f ca="1">AA3705 * EXP(($E$3 - $C$13^2/2) * (AB$2-AA$2) + $C$13*SQRT(AB$2-AA$2)*W3705)</f>
        <v>241.90367855383994</v>
      </c>
      <c r="AC3705" s="52">
        <f ca="1">AB3705 * EXP(($E$3 - $C$13^2/2) * (AC$2-AB$2) + $C$13*SQRT(AC$2-AB$2)*X3705)</f>
        <v>168.06460197261489</v>
      </c>
      <c r="AD3705" s="47"/>
      <c r="AE3705" s="3" t="s">
        <v>46</v>
      </c>
      <c r="AF3705" s="52" t="b">
        <f t="shared" ref="AF3705" ca="1" si="4686">AF3703 &gt;= $B$4</f>
        <v>0</v>
      </c>
      <c r="AG3705" s="52" t="b">
        <f t="array" aca="1" ref="AG3705" ca="1">AND(AG3703 &gt;= $B$4, NOT(OR($AF3705:AF3705)))</f>
        <v>0</v>
      </c>
      <c r="AH3705" s="52" t="b">
        <f t="array" aca="1" ref="AH3705" ca="1">AND(AH3703 &gt;= $B$4, NOT(OR($AF3705:AG3705)))</f>
        <v>0</v>
      </c>
      <c r="AI3705" s="52" t="b">
        <f t="array" aca="1" ref="AI3705" ca="1">AND(AI3703 &gt;= $B$4, NOT(OR($AF3705:AH3705)))</f>
        <v>0</v>
      </c>
      <c r="AJ3705" s="52" t="b">
        <f t="array" aca="1" ref="AJ3705" ca="1">AND(AJ3703 &gt;= $B$4, NOT(OR($AF3705:AI3705)))</f>
        <v>0</v>
      </c>
      <c r="AK3705" s="73"/>
      <c r="AL3705" s="70"/>
    </row>
    <row r="3706" spans="6:38" ht="14.55" customHeight="1" x14ac:dyDescent="0.3">
      <c r="F3706" s="79"/>
      <c r="G3706" s="3">
        <v>3704</v>
      </c>
      <c r="H3706" s="61">
        <v>-2.287420520288296</v>
      </c>
      <c r="I3706" s="61">
        <v>-1.1994098149266375</v>
      </c>
      <c r="J3706" s="61">
        <v>-1.5368700164046174</v>
      </c>
      <c r="K3706" s="62">
        <v>0.38401661930815723</v>
      </c>
      <c r="L3706" s="60">
        <f t="array" ref="L3706:O3706">TRANSPOSE(MMULT(Option!$B$25:$E$28, TRANSPOSE(H3706:K3706)))</f>
        <v>-2.287420520288296</v>
      </c>
      <c r="M3706" s="60">
        <v>-2.0142454613501766</v>
      </c>
      <c r="N3706" s="60">
        <v>-2.5788958283347894</v>
      </c>
      <c r="O3706" s="60">
        <v>-1.2001615496105482</v>
      </c>
      <c r="P3706" s="56" t="str">
        <f t="shared" si="4616"/>
        <v>741/4</v>
      </c>
      <c r="R3706" s="80"/>
      <c r="S3706" s="3" t="s">
        <v>30</v>
      </c>
      <c r="T3706" s="60">
        <f ca="1"/>
        <v>1.6386929268154338</v>
      </c>
      <c r="U3706" s="60">
        <f ca="1"/>
        <v>-0.18669799416905203</v>
      </c>
      <c r="V3706" s="60">
        <f ca="1"/>
        <v>0.96464428757665321</v>
      </c>
      <c r="W3706" s="60">
        <f ca="1"/>
        <v>-0.1603989523346406</v>
      </c>
      <c r="X3706" s="60">
        <f ca="1"/>
        <v>0.80188384455228878</v>
      </c>
      <c r="Y3706" s="52">
        <f ca="1">$B$14 * EXP(($E$3 - $C$14^2/2) * Y$2 + $C$14*SQRT(Y$2)*T3706)</f>
        <v>164.31380818617959</v>
      </c>
      <c r="Z3706" s="52">
        <f ca="1">Y3706 * EXP(($E$3 - $C$14^2/2) * (Z$2-Y$2) + $C$14*SQRT(Z$2-Y$2)*U3706)</f>
        <v>156.14243972059128</v>
      </c>
      <c r="AA3706" s="52">
        <f ca="1">Z3706 * EXP(($E$3 - $C$14^2/2) * (AA$2-Z$2) + $C$14*SQRT(AA$2-Z$2)*V3706)</f>
        <v>209.59182567726276</v>
      </c>
      <c r="AB3706" s="52">
        <f ca="1">AA3706 * EXP(($E$3 - $C$14^2/2) * (AB$2-AA$2) + $C$14*SQRT(AB$2-AA$2)*W3706)</f>
        <v>200.74636917352802</v>
      </c>
      <c r="AC3706" s="52">
        <f ca="1">AB3706 * EXP(($E$3 - $C$14^2/2) * (AC$2-AB$2) + $C$14*SQRT(AC$2-AB$2)*X3706)</f>
        <v>256.62283008599911</v>
      </c>
      <c r="AD3706" s="47"/>
      <c r="AE3706" s="3" t="s">
        <v>68</v>
      </c>
      <c r="AF3706" s="52" t="b">
        <f ca="1">AND(AF3703&gt;$B$3, NOT(OR($AF3705:AF3705)))</f>
        <v>1</v>
      </c>
      <c r="AG3706" s="52" t="b">
        <f ca="1">AND(AG3703&gt;$B$3, NOT(OR($AF3705:AG3705)))</f>
        <v>0</v>
      </c>
      <c r="AH3706" s="52" t="b">
        <f ca="1">AND(AH3703&gt;$B$3, NOT(OR($AF3705:AH3705)))</f>
        <v>0</v>
      </c>
      <c r="AI3706" s="52" t="b">
        <f ca="1">AND(AI3703&gt;$B$3, NOT(OR($AF3705:AI3705)))</f>
        <v>0</v>
      </c>
      <c r="AJ3706" s="52" t="b">
        <f ca="1">AND(AJ3703&gt;$B$3, NOT(OR($AF3705:AJ3705)))</f>
        <v>0</v>
      </c>
      <c r="AK3706" s="74"/>
      <c r="AL3706" s="70"/>
    </row>
    <row r="3707" spans="6:38" ht="14.55" customHeight="1" x14ac:dyDescent="0.3">
      <c r="F3707" s="79"/>
      <c r="G3707" s="3">
        <v>3705</v>
      </c>
      <c r="H3707" s="61">
        <v>0.96203394856124547</v>
      </c>
      <c r="I3707" s="61">
        <v>0.48557806750789839</v>
      </c>
      <c r="J3707" s="61">
        <v>0.28719925392340695</v>
      </c>
      <c r="K3707" s="62">
        <v>-1.3148488177077116</v>
      </c>
      <c r="L3707" s="60">
        <f t="array" ref="L3707:O3707">TRANSPOSE(MMULT(Option!$B$25:$E$28, TRANSPOSE(H3707:K3707)))</f>
        <v>0.96203394856124547</v>
      </c>
      <c r="M3707" s="60">
        <v>0.82985322945756246</v>
      </c>
      <c r="N3707" s="60">
        <v>0.76421776071738634</v>
      </c>
      <c r="O3707" s="60">
        <v>-0.55794593823007399</v>
      </c>
      <c r="P3707" s="56" t="str">
        <f t="shared" si="4616"/>
        <v>741/5</v>
      </c>
      <c r="R3707" s="80">
        <v>927</v>
      </c>
      <c r="S3707" s="3" t="s">
        <v>28</v>
      </c>
      <c r="T3707" s="60">
        <f t="array" aca="1" ref="T3707:T3710" ca="1">TRANSPOSE(OFFSET($L$3, MATCH($R3707 &amp; "/" &amp; T$2, $P$3:$P$5002, 0) - 1, 0, 1, $E$1))</f>
        <v>1.1488683959206178</v>
      </c>
      <c r="U3707" s="60">
        <f t="array" aca="1" ref="U3707:U3710" ca="1">TRANSPOSE(OFFSET($L$3, MATCH($R3707 &amp; "/" &amp; U$2, $P$3:$P$5002, 0) - 1, 0, 1, $E$1))</f>
        <v>-0.87413472885809618</v>
      </c>
      <c r="V3707" s="60">
        <f t="array" aca="1" ref="V3707:V3710" ca="1">TRANSPOSE(OFFSET($L$3, MATCH($R3707 &amp; "/" &amp; V$2, $P$3:$P$5002, 0) - 1, 0, 1, $E$1))</f>
        <v>-1.8401546467444583</v>
      </c>
      <c r="W3707" s="60">
        <f t="array" aca="1" ref="W3707:W3710" ca="1">TRANSPOSE(OFFSET($L$3, MATCH($R3707 &amp; "/" &amp; W$2, $P$3:$P$5002, 0) - 1, 0, 1, $E$1))</f>
        <v>-0.16710685146381971</v>
      </c>
      <c r="X3707" s="60">
        <f t="array" aca="1" ref="X3707:X3710" ca="1">TRANSPOSE(OFFSET($L$3, MATCH($R3707 &amp; "/" &amp; X$2, $P$3:$P$5002, 0) - 1, 0, 1, $E$1))</f>
        <v>1.2129207458709093</v>
      </c>
      <c r="Y3707" s="52">
        <f ca="1">$B$11 * EXP(($E$3 - $C$11^2/2) * Y$2 + $C$11*SQRT(Y$2)*T3707)</f>
        <v>141.85858835679272</v>
      </c>
      <c r="Z3707" s="52">
        <f ca="1">Y3707 * EXP(($E$3 - $C$11^2/2) * (Z$2-Y$2) + $C$11*SQRT(Z$2-Y$2)*U3707)</f>
        <v>109.68255018318074</v>
      </c>
      <c r="AA3707" s="52">
        <f ca="1">Z3707 * EXP(($E$3 - $C$11^2/2) * (AA$2-Z$2) + $C$11*SQRT(AA$2-Z$2)*V3707)</f>
        <v>63.468510932890652</v>
      </c>
      <c r="AB3707" s="52">
        <f ca="1">AA3707 * EXP(($E$3 - $C$11^2/2) * (AB$2-AA$2) + $C$11*SQRT(AB$2-AA$2)*W3707)</f>
        <v>60.667724595522024</v>
      </c>
      <c r="AC3707" s="52">
        <f ca="1">AB3707 * EXP(($E$3 - $C$11^2/2) * (AC$2-AB$2) + $C$11*SQRT(AC$2-AB$2)*X3707)</f>
        <v>87.732118201969811</v>
      </c>
      <c r="AD3707" s="47"/>
      <c r="AE3707" s="3" t="s">
        <v>69</v>
      </c>
      <c r="AF3707" s="20" cm="1">
        <f t="array" aca="1" ref="AF3707" ca="1">MIN(Y3707:Y3710 / $D$11:$D$14)</f>
        <v>0.74510827812697356</v>
      </c>
      <c r="AG3707" s="20" cm="1">
        <f t="array" aca="1" ref="AG3707" ca="1">MIN(Z3707:Z3710 / $D$11:$D$14)</f>
        <v>1.0968255018318074</v>
      </c>
      <c r="AH3707" s="20" cm="1">
        <f t="array" aca="1" ref="AH3707" ca="1">MIN(AA3707:AA3710 / $D$11:$D$14)</f>
        <v>0.63468510932890654</v>
      </c>
      <c r="AI3707" s="20" cm="1">
        <f t="array" aca="1" ref="AI3707" ca="1">MIN(AB3707:AB3710 / $D$11:$D$14)</f>
        <v>0.53438889252907773</v>
      </c>
      <c r="AJ3707" s="20" cm="1">
        <f t="array" aca="1" ref="AJ3707" ca="1">MIN(AC3707:AC3710 / $D$11:$D$14)</f>
        <v>0.63388419776097371</v>
      </c>
      <c r="AK3707" s="72">
        <f t="array" aca="1" ref="AK3707" ca="1">SUMPRODUCT(AF3708:AJ3708, EXP(-$E$3*$AF$2:$AJ$2))</f>
        <v>91452.639577679874</v>
      </c>
      <c r="AL3707" s="70">
        <f ca="1">MAX(AC3708 - $D$11, 0) * EXP(-$E$2*$E$3)</f>
        <v>40.935615416756697</v>
      </c>
    </row>
    <row r="3708" spans="6:38" ht="14.55" customHeight="1" x14ac:dyDescent="0.3">
      <c r="F3708" s="79"/>
      <c r="G3708" s="3">
        <v>3706</v>
      </c>
      <c r="H3708" s="61">
        <v>-2.4468713935053086</v>
      </c>
      <c r="I3708" s="61">
        <v>0.83450558405575836</v>
      </c>
      <c r="J3708" s="61">
        <v>-0.38230058518758669</v>
      </c>
      <c r="K3708" s="62">
        <v>1.152376834465072</v>
      </c>
      <c r="L3708" s="60">
        <f t="array" ref="L3708:O3708">TRANSPOSE(MMULT(Option!$B$25:$E$28, TRANSPOSE(H3708:K3708)))</f>
        <v>-2.4468713935053086</v>
      </c>
      <c r="M3708" s="60">
        <v>-0.21391155604235434</v>
      </c>
      <c r="N3708" s="60">
        <v>-1.0960021519463103</v>
      </c>
      <c r="O3708" s="60">
        <v>0.15199543013265482</v>
      </c>
      <c r="P3708" s="56" t="str">
        <f t="shared" si="4616"/>
        <v>742/1</v>
      </c>
      <c r="R3708" s="80"/>
      <c r="S3708" s="3" t="s">
        <v>29</v>
      </c>
      <c r="T3708" s="60">
        <f ca="1"/>
        <v>0.2185261698770701</v>
      </c>
      <c r="U3708" s="60">
        <f ca="1"/>
        <v>0.57842552607821007</v>
      </c>
      <c r="V3708" s="60">
        <f ca="1"/>
        <v>3.9932661754454646E-2</v>
      </c>
      <c r="W3708" s="60">
        <f ca="1"/>
        <v>-0.34521897350474162</v>
      </c>
      <c r="X3708" s="60">
        <f ca="1"/>
        <v>0.83301233002417985</v>
      </c>
      <c r="Y3708" s="52">
        <f ca="1">$B$12 * EXP(($E$3 - $C$12^2/2) * Y$2 + $C$12*SQRT(Y$2)*T3708)</f>
        <v>107.31066478881584</v>
      </c>
      <c r="Z3708" s="52">
        <f ca="1">Y3708 * EXP(($E$3 - $C$12^2/2) * (Z$2-Y$2) + $C$12*SQRT(Z$2-Y$2)*U3708)</f>
        <v>128.28517234742395</v>
      </c>
      <c r="AA3708" s="52">
        <f ca="1">Z3708 * EXP(($E$3 - $C$12^2/2) * (AA$2-Z$2) + $C$12*SQRT(AA$2-Z$2)*V3708)</f>
        <v>130.48202702101213</v>
      </c>
      <c r="AB3708" s="52">
        <f ca="1">AA3708 * EXP(($E$3 - $C$12^2/2) * (AB$2-AA$2) + $C$12*SQRT(AB$2-AA$2)*W3708)</f>
        <v>118.23448352912536</v>
      </c>
      <c r="AC3708" s="52">
        <f ca="1">AB3708 * EXP(($E$3 - $C$12^2/2) * (AC$2-AB$2) + $C$12*SQRT(AC$2-AB$2)*X3708)</f>
        <v>152.56237064287015</v>
      </c>
      <c r="AD3708" s="47"/>
      <c r="AE3708" s="3" t="s">
        <v>47</v>
      </c>
      <c r="AF3708" s="64">
        <f t="shared" ref="AF3708" ca="1" si="4687">($B$5*AF3710 + (1 + $B$6)*AF3709)*$B$2</f>
        <v>0</v>
      </c>
      <c r="AG3708" s="64">
        <f t="shared" ref="AG3708" ca="1" si="4688">($B$5*AG3710 + (1 + $B$6)*AG3709)*$B$2</f>
        <v>15000</v>
      </c>
      <c r="AH3708" s="64">
        <f t="shared" ref="AH3708" ca="1" si="4689">($B$5*AH3710 + (1 + $B$6)*AH3709)*$B$2</f>
        <v>0</v>
      </c>
      <c r="AI3708" s="64">
        <f t="shared" ref="AI3708" ca="1" si="4690">($B$5*AI3710 + (1 + $B$6)*AI3709)*$B$2</f>
        <v>0</v>
      </c>
      <c r="AJ3708" s="64" cm="1">
        <f t="array" aca="1" ref="AJ3708" ca="1">($B$5*AJ3710 + (1 + $B$6)*AJ3709 + AND(NOT(AF3709:AJ3709)))*$B$2</f>
        <v>100000</v>
      </c>
      <c r="AK3708" s="73"/>
      <c r="AL3708" s="70"/>
    </row>
    <row r="3709" spans="6:38" ht="14.55" customHeight="1" x14ac:dyDescent="0.3">
      <c r="F3709" s="79"/>
      <c r="G3709" s="3">
        <v>3707</v>
      </c>
      <c r="H3709" s="61">
        <v>-0.68133448893099313</v>
      </c>
      <c r="I3709" s="61">
        <v>3.0086334044951224</v>
      </c>
      <c r="J3709" s="61">
        <v>0.41869045785283188</v>
      </c>
      <c r="K3709" s="62">
        <v>1.0833777481946012</v>
      </c>
      <c r="L3709" s="60">
        <f t="array" ref="L3709:O3709">TRANSPOSE(MMULT(Option!$B$25:$E$28, TRANSPOSE(H3709:K3709)))</f>
        <v>-0.68133448893099313</v>
      </c>
      <c r="M3709" s="60">
        <v>2.4849242673219205</v>
      </c>
      <c r="N3709" s="60">
        <v>0.88305140877984067</v>
      </c>
      <c r="O3709" s="60">
        <v>1.5247806513341811</v>
      </c>
      <c r="P3709" s="56" t="str">
        <f t="shared" si="4616"/>
        <v>742/2</v>
      </c>
      <c r="R3709" s="80"/>
      <c r="S3709" s="3" t="s">
        <v>31</v>
      </c>
      <c r="T3709" s="60">
        <f ca="1"/>
        <v>-0.99741910465209549</v>
      </c>
      <c r="U3709" s="60">
        <f ca="1"/>
        <v>2.6095775105522181</v>
      </c>
      <c r="V3709" s="60">
        <f ca="1"/>
        <v>-2.5208364916822088</v>
      </c>
      <c r="W3709" s="60">
        <f ca="1"/>
        <v>-1.2467600539306276</v>
      </c>
      <c r="X3709" s="60">
        <f ca="1"/>
        <v>0.55247482437295115</v>
      </c>
      <c r="Y3709" s="52">
        <f ca="1">$B$13 * EXP(($E$3 - $C$13^2/2) * Y$2 + $C$13*SQRT(Y$2)*T3709)</f>
        <v>74.510827812697357</v>
      </c>
      <c r="Z3709" s="52">
        <f ca="1">Y3709 * EXP(($E$3 - $C$13^2/2) * (Z$2-Y$2) + $C$13*SQRT(Z$2-Y$2)*U3709)</f>
        <v>163.82810006237628</v>
      </c>
      <c r="AA3709" s="52">
        <f ca="1">Z3709 * EXP(($E$3 - $C$13^2/2) * (AA$2-Z$2) + $C$13*SQRT(AA$2-Z$2)*V3709)</f>
        <v>77.290168425503396</v>
      </c>
      <c r="AB3709" s="52">
        <f ca="1">AA3709 * EXP(($E$3 - $C$13^2/2) * (AB$2-AA$2) + $C$13*SQRT(AB$2-AA$2)*W3709)</f>
        <v>53.438889252907778</v>
      </c>
      <c r="AC3709" s="52">
        <f ca="1">AB3709 * EXP(($E$3 - $C$13^2/2) * (AC$2-AB$2) + $C$13*SQRT(AC$2-AB$2)*X3709)</f>
        <v>63.388419776097372</v>
      </c>
      <c r="AD3709" s="47"/>
      <c r="AE3709" s="3" t="s">
        <v>46</v>
      </c>
      <c r="AF3709" s="52" t="b">
        <f t="shared" ref="AF3709" ca="1" si="4691">AF3707 &gt;= $B$4</f>
        <v>0</v>
      </c>
      <c r="AG3709" s="52" t="b">
        <f t="array" aca="1" ref="AG3709" ca="1">AND(AG3707 &gt;= $B$4, NOT(OR($AF3709:AF3709)))</f>
        <v>0</v>
      </c>
      <c r="AH3709" s="52" t="b">
        <f t="array" aca="1" ref="AH3709" ca="1">AND(AH3707 &gt;= $B$4, NOT(OR($AF3709:AG3709)))</f>
        <v>0</v>
      </c>
      <c r="AI3709" s="52" t="b">
        <f t="array" aca="1" ref="AI3709" ca="1">AND(AI3707 &gt;= $B$4, NOT(OR($AF3709:AH3709)))</f>
        <v>0</v>
      </c>
      <c r="AJ3709" s="52" t="b">
        <f t="array" aca="1" ref="AJ3709" ca="1">AND(AJ3707 &gt;= $B$4, NOT(OR($AF3709:AI3709)))</f>
        <v>0</v>
      </c>
      <c r="AK3709" s="73"/>
      <c r="AL3709" s="70"/>
    </row>
    <row r="3710" spans="6:38" ht="14.55" customHeight="1" x14ac:dyDescent="0.3">
      <c r="F3710" s="79"/>
      <c r="G3710" s="3">
        <v>3708</v>
      </c>
      <c r="H3710" s="61">
        <v>1.1042466629812784</v>
      </c>
      <c r="I3710" s="61">
        <v>0.9038468453823798</v>
      </c>
      <c r="J3710" s="61">
        <v>0.14537898938139993</v>
      </c>
      <c r="K3710" s="62">
        <v>-0.57521817760144389</v>
      </c>
      <c r="L3710" s="60">
        <f t="array" ref="L3710:O3710">TRANSPOSE(MMULT(Option!$B$25:$E$28, TRANSPOSE(H3710:K3710)))</f>
        <v>1.1042466629812784</v>
      </c>
      <c r="M3710" s="60">
        <v>1.2700879823148719</v>
      </c>
      <c r="N3710" s="60">
        <v>0.80606915693571457</v>
      </c>
      <c r="O3710" s="60">
        <v>0.21416898217820662</v>
      </c>
      <c r="P3710" s="56" t="str">
        <f t="shared" si="4616"/>
        <v>742/3</v>
      </c>
      <c r="R3710" s="80"/>
      <c r="S3710" s="3" t="s">
        <v>30</v>
      </c>
      <c r="T3710" s="60">
        <f ca="1"/>
        <v>0.47673286733626091</v>
      </c>
      <c r="U3710" s="60">
        <f ca="1"/>
        <v>1.4864689996359974</v>
      </c>
      <c r="V3710" s="60">
        <f ca="1"/>
        <v>-1.5147793929499038</v>
      </c>
      <c r="W3710" s="60">
        <f ca="1"/>
        <v>0.43548946303609593</v>
      </c>
      <c r="X3710" s="60">
        <f ca="1"/>
        <v>0.23145365564976933</v>
      </c>
      <c r="Y3710" s="52">
        <f ca="1">$B$14 * EXP(($E$3 - $C$14^2/2) * Y$2 + $C$14*SQRT(Y$2)*T3710)</f>
        <v>115.953592475069</v>
      </c>
      <c r="Z3710" s="52">
        <f ca="1">Y3710 * EXP(($E$3 - $C$14^2/2) * (Z$2-Y$2) + $C$14*SQRT(Z$2-Y$2)*U3710)</f>
        <v>182.02258013914698</v>
      </c>
      <c r="AA3710" s="52">
        <f ca="1">Z3710 * EXP(($E$3 - $C$14^2/2) * (AA$2-Z$2) + $C$14*SQRT(AA$2-Z$2)*V3710)</f>
        <v>116.12845257075887</v>
      </c>
      <c r="AB3710" s="52">
        <f ca="1">AA3710 * EXP(($E$3 - $C$14^2/2) * (AB$2-AA$2) + $C$14*SQRT(AB$2-AA$2)*W3710)</f>
        <v>132.99928697346638</v>
      </c>
      <c r="AC3710" s="52">
        <f ca="1">AB3710 * EXP(($E$3 - $C$14^2/2) * (AC$2-AB$2) + $C$14*SQRT(AC$2-AB$2)*X3710)</f>
        <v>143.27700634584664</v>
      </c>
      <c r="AD3710" s="47"/>
      <c r="AE3710" s="3" t="s">
        <v>68</v>
      </c>
      <c r="AF3710" s="52" t="b">
        <f ca="1">AND(AF3707&gt;$B$3, NOT(OR($AF3709:AF3709)))</f>
        <v>0</v>
      </c>
      <c r="AG3710" s="52" t="b">
        <f ca="1">AND(AG3707&gt;$B$3, NOT(OR($AF3709:AG3709)))</f>
        <v>1</v>
      </c>
      <c r="AH3710" s="52" t="b">
        <f ca="1">AND(AH3707&gt;$B$3, NOT(OR($AF3709:AH3709)))</f>
        <v>0</v>
      </c>
      <c r="AI3710" s="52" t="b">
        <f ca="1">AND(AI3707&gt;$B$3, NOT(OR($AF3709:AI3709)))</f>
        <v>0</v>
      </c>
      <c r="AJ3710" s="52" t="b">
        <f ca="1">AND(AJ3707&gt;$B$3, NOT(OR($AF3709:AJ3709)))</f>
        <v>0</v>
      </c>
      <c r="AK3710" s="74"/>
      <c r="AL3710" s="70"/>
    </row>
    <row r="3711" spans="6:38" ht="14.55" customHeight="1" x14ac:dyDescent="0.3">
      <c r="F3711" s="79"/>
      <c r="G3711" s="3">
        <v>3709</v>
      </c>
      <c r="H3711" s="61">
        <v>-1.9267059824014521</v>
      </c>
      <c r="I3711" s="61">
        <v>0.55336628841526847</v>
      </c>
      <c r="J3711" s="61">
        <v>-1.2510363620137961</v>
      </c>
      <c r="K3711" s="62">
        <v>0.49278288572921164</v>
      </c>
      <c r="L3711" s="60">
        <f t="array" ref="L3711:O3711">TRANSPOSE(MMULT(Option!$B$25:$E$28, TRANSPOSE(H3711:K3711)))</f>
        <v>-1.9267059824014521</v>
      </c>
      <c r="M3711" s="60">
        <v>-0.2635138122206343</v>
      </c>
      <c r="N3711" s="60">
        <v>-1.7245749134332171</v>
      </c>
      <c r="O3711" s="60">
        <v>-0.44796032770267963</v>
      </c>
      <c r="P3711" s="56" t="str">
        <f t="shared" si="4616"/>
        <v>742/4</v>
      </c>
      <c r="R3711" s="80">
        <v>928</v>
      </c>
      <c r="S3711" s="3" t="s">
        <v>28</v>
      </c>
      <c r="T3711" s="60">
        <f t="array" aca="1" ref="T3711:T3714" ca="1">TRANSPOSE(OFFSET($L$3, MATCH($R3711 &amp; "/" &amp; T$2, $P$3:$P$5002, 0) - 1, 0, 1, $E$1))</f>
        <v>1.9661508875227127</v>
      </c>
      <c r="U3711" s="60">
        <f t="array" aca="1" ref="U3711:U3714" ca="1">TRANSPOSE(OFFSET($L$3, MATCH($R3711 &amp; "/" &amp; U$2, $P$3:$P$5002, 0) - 1, 0, 1, $E$1))</f>
        <v>-0.46284408353782674</v>
      </c>
      <c r="V3711" s="60">
        <f t="array" aca="1" ref="V3711:V3714" ca="1">TRANSPOSE(OFFSET($L$3, MATCH($R3711 &amp; "/" &amp; V$2, $P$3:$P$5002, 0) - 1, 0, 1, $E$1))</f>
        <v>-6.8115175491982663E-2</v>
      </c>
      <c r="W3711" s="60">
        <f t="array" aca="1" ref="W3711:W3714" ca="1">TRANSPOSE(OFFSET($L$3, MATCH($R3711 &amp; "/" &amp; W$2, $P$3:$P$5002, 0) - 1, 0, 1, $E$1))</f>
        <v>0.70215939747466571</v>
      </c>
      <c r="X3711" s="60">
        <f t="array" aca="1" ref="X3711:X3714" ca="1">TRANSPOSE(OFFSET($L$3, MATCH($R3711 &amp; "/" &amp; X$2, $P$3:$P$5002, 0) - 1, 0, 1, $E$1))</f>
        <v>-1.1162733776797258</v>
      </c>
      <c r="Y3711" s="52">
        <f ca="1">$B$11 * EXP(($E$3 - $C$11^2/2) * Y$2 + $C$11*SQRT(Y$2)*T3711)</f>
        <v>181.27504295986861</v>
      </c>
      <c r="Z3711" s="52">
        <f ca="1">Y3711 * EXP(($E$3 - $C$11^2/2) * (Z$2-Y$2) + $C$11*SQRT(Z$2-Y$2)*U3711)</f>
        <v>158.56462313819117</v>
      </c>
      <c r="AA3711" s="52">
        <f ca="1">Z3711 * EXP(($E$3 - $C$11^2/2) * (AA$2-Z$2) + $C$11*SQRT(AA$2-Z$2)*V3711)</f>
        <v>156.13603937860677</v>
      </c>
      <c r="AB3711" s="52">
        <f ca="1">AA3711 * EXP(($E$3 - $C$11^2/2) * (AB$2-AA$2) + $C$11*SQRT(AB$2-AA$2)*W3711)</f>
        <v>193.71257606411609</v>
      </c>
      <c r="AC3711" s="52">
        <f ca="1">AB3711 * EXP(($E$3 - $C$11^2/2) * (AC$2-AB$2) + $C$11*SQRT(AC$2-AB$2)*X3711)</f>
        <v>139.2810007324162</v>
      </c>
      <c r="AD3711" s="47"/>
      <c r="AE3711" s="3" t="s">
        <v>69</v>
      </c>
      <c r="AF3711" s="20" cm="1">
        <f t="array" aca="1" ref="AF3711" ca="1">MIN(Y3711:Y3714 / $D$11:$D$14)</f>
        <v>0.9987897388779533</v>
      </c>
      <c r="AG3711" s="20" cm="1">
        <f t="array" aca="1" ref="AG3711" ca="1">MIN(Z3711:Z3714 / $D$11:$D$14)</f>
        <v>1.2522516625034554</v>
      </c>
      <c r="AH3711" s="20" cm="1">
        <f t="array" aca="1" ref="AH3711" ca="1">MIN(AA3711:AA3714 / $D$11:$D$14)</f>
        <v>1.3001787510360461</v>
      </c>
      <c r="AI3711" s="20" cm="1">
        <f t="array" aca="1" ref="AI3711" ca="1">MIN(AB3711:AB3714 / $D$11:$D$14)</f>
        <v>1.5605940922859336</v>
      </c>
      <c r="AJ3711" s="20" cm="1">
        <f t="array" aca="1" ref="AJ3711" ca="1">MIN(AC3711:AC3714 / $D$11:$D$14)</f>
        <v>1.2299596053196806</v>
      </c>
      <c r="AK3711" s="72">
        <f t="array" aca="1" ref="AK3711" ca="1">SUMPRODUCT(AF3712:AJ3712, EXP(-$E$3*$AF$2:$AJ$2))</f>
        <v>118215.34016268118</v>
      </c>
      <c r="AL3711" s="70">
        <f ca="1">MAX(AC3712 - $D$11, 0) * EXP(-$E$2*$E$3)</f>
        <v>32.541991484132417</v>
      </c>
    </row>
    <row r="3712" spans="6:38" ht="14.55" customHeight="1" x14ac:dyDescent="0.3">
      <c r="F3712" s="79"/>
      <c r="G3712" s="3">
        <v>3710</v>
      </c>
      <c r="H3712" s="61">
        <v>0.56041763022469349</v>
      </c>
      <c r="I3712" s="61">
        <v>-0.27795875278978166</v>
      </c>
      <c r="J3712" s="61">
        <v>1.2159924809638851</v>
      </c>
      <c r="K3712" s="62">
        <v>1.5785999991965856</v>
      </c>
      <c r="L3712" s="60">
        <f t="array" ref="L3712:O3712">TRANSPOSE(MMULT(Option!$B$25:$E$28, TRANSPOSE(H3712:K3712)))</f>
        <v>0.56041763022469349</v>
      </c>
      <c r="M3712" s="60">
        <v>-3.0586352857061017E-2</v>
      </c>
      <c r="N3712" s="60">
        <v>1.2193988007519518</v>
      </c>
      <c r="O3712" s="60">
        <v>1.7405500710284003</v>
      </c>
      <c r="P3712" s="56" t="str">
        <f t="shared" si="4616"/>
        <v>742/5</v>
      </c>
      <c r="R3712" s="80"/>
      <c r="S3712" s="3" t="s">
        <v>29</v>
      </c>
      <c r="T3712" s="60">
        <f ca="1"/>
        <v>0.95743315645468918</v>
      </c>
      <c r="U3712" s="60">
        <f ca="1"/>
        <v>9.0398669801042802E-2</v>
      </c>
      <c r="V3712" s="60">
        <f ca="1"/>
        <v>0.73221179811275683</v>
      </c>
      <c r="W3712" s="60">
        <f ca="1"/>
        <v>0.75129600878505098</v>
      </c>
      <c r="X3712" s="60">
        <f ca="1"/>
        <v>-1.4508735151345336</v>
      </c>
      <c r="Y3712" s="52">
        <f ca="1">$B$12 * EXP(($E$3 - $C$12^2/2) * Y$2 + $C$12*SQRT(Y$2)*T3712)</f>
        <v>133.94109756813802</v>
      </c>
      <c r="Z3712" s="52">
        <f ca="1">Y3712 * EXP(($E$3 - $C$12^2/2) * (Z$2-Y$2) + $C$12*SQRT(Z$2-Y$2)*U3712)</f>
        <v>138.31306930282724</v>
      </c>
      <c r="AA3712" s="52">
        <f ca="1">Z3712 * EXP(($E$3 - $C$12^2/2) * (AA$2-Z$2) + $C$12*SQRT(AA$2-Z$2)*V3712)</f>
        <v>173.1543292283738</v>
      </c>
      <c r="AB3712" s="52">
        <f ca="1">AA3712 * EXP(($E$3 - $C$12^2/2) * (AB$2-AA$2) + $C$12*SQRT(AB$2-AA$2)*W3712)</f>
        <v>218.01678951212227</v>
      </c>
      <c r="AC3712" s="52">
        <f ca="1">AB3712 * EXP(($E$3 - $C$12^2/2) * (AC$2-AB$2) + $C$12*SQRT(AC$2-AB$2)*X3712)</f>
        <v>141.78474417526206</v>
      </c>
      <c r="AD3712" s="47"/>
      <c r="AE3712" s="3" t="s">
        <v>47</v>
      </c>
      <c r="AF3712" s="64">
        <f t="shared" ref="AF3712" ca="1" si="4692">($B$5*AF3714 + (1 + $B$6)*AF3713)*$B$2</f>
        <v>15000</v>
      </c>
      <c r="AG3712" s="64">
        <f t="shared" ref="AG3712" ca="1" si="4693">($B$5*AG3714 + (1 + $B$6)*AG3713)*$B$2</f>
        <v>15000</v>
      </c>
      <c r="AH3712" s="64">
        <f t="shared" ref="AH3712" ca="1" si="4694">($B$5*AH3714 + (1 + $B$6)*AH3713)*$B$2</f>
        <v>105000</v>
      </c>
      <c r="AI3712" s="64">
        <f t="shared" ref="AI3712" ca="1" si="4695">($B$5*AI3714 + (1 + $B$6)*AI3713)*$B$2</f>
        <v>0</v>
      </c>
      <c r="AJ3712" s="64" cm="1">
        <f t="array" aca="1" ref="AJ3712" ca="1">($B$5*AJ3714 + (1 + $B$6)*AJ3713 + AND(NOT(AF3713:AJ3713)))*$B$2</f>
        <v>0</v>
      </c>
      <c r="AK3712" s="73"/>
      <c r="AL3712" s="70"/>
    </row>
    <row r="3713" spans="6:38" ht="14.55" customHeight="1" x14ac:dyDescent="0.3">
      <c r="F3713" s="79"/>
      <c r="G3713" s="3">
        <v>3711</v>
      </c>
      <c r="H3713" s="61">
        <v>-0.74878591992468058</v>
      </c>
      <c r="I3713" s="61">
        <v>-0.89612223622708587</v>
      </c>
      <c r="J3713" s="61">
        <v>0.41245002376875306</v>
      </c>
      <c r="K3713" s="62">
        <v>0.32710846212296163</v>
      </c>
      <c r="L3713" s="60">
        <f t="array" ref="L3713:O3713">TRANSPOSE(MMULT(Option!$B$25:$E$28, TRANSPOSE(H3713:K3713)))</f>
        <v>-0.74878591992468058</v>
      </c>
      <c r="M3713" s="60">
        <v>-1.1208239638586162</v>
      </c>
      <c r="N3713" s="60">
        <v>-0.17191524505431804</v>
      </c>
      <c r="O3713" s="60">
        <v>-0.17355329922487561</v>
      </c>
      <c r="P3713" s="56" t="str">
        <f t="shared" si="4616"/>
        <v>743/1</v>
      </c>
      <c r="R3713" s="80"/>
      <c r="S3713" s="3" t="s">
        <v>31</v>
      </c>
      <c r="T3713" s="60">
        <f ca="1"/>
        <v>-2.0703313598260609E-2</v>
      </c>
      <c r="U3713" s="60">
        <f ca="1"/>
        <v>0.95677904691862958</v>
      </c>
      <c r="V3713" s="60">
        <f ca="1"/>
        <v>-0.11106988061343065</v>
      </c>
      <c r="W3713" s="60">
        <f ca="1"/>
        <v>0.59188273780352596</v>
      </c>
      <c r="X3713" s="60">
        <f ca="1"/>
        <v>-0.81028416503869627</v>
      </c>
      <c r="Y3713" s="52">
        <f ca="1">$B$13 * EXP(($E$3 - $C$13^2/2) * Y$2 + $C$13*SQRT(Y$2)*T3713)</f>
        <v>99.878973887795325</v>
      </c>
      <c r="Z3713" s="52">
        <f ca="1">Y3713 * EXP(($E$3 - $C$13^2/2) * (Z$2-Y$2) + $C$13*SQRT(Z$2-Y$2)*U3713)</f>
        <v>133.75274460599135</v>
      </c>
      <c r="AA3713" s="52">
        <f ca="1">Z3713 * EXP(($E$3 - $C$13^2/2) * (AA$2-Z$2) + $C$13*SQRT(AA$2-Z$2)*V3713)</f>
        <v>130.01787510360461</v>
      </c>
      <c r="AB3713" s="52">
        <f ca="1">AA3713 * EXP(($E$3 - $C$13^2/2) * (AB$2-AA$2) + $C$13*SQRT(AB$2-AA$2)*W3713)</f>
        <v>156.05940922859335</v>
      </c>
      <c r="AC3713" s="52">
        <f ca="1">AB3713 * EXP(($E$3 - $C$13^2/2) * (AC$2-AB$2) + $C$13*SQRT(AC$2-AB$2)*X3713)</f>
        <v>122.99596053196807</v>
      </c>
      <c r="AD3713" s="47"/>
      <c r="AE3713" s="3" t="s">
        <v>46</v>
      </c>
      <c r="AF3713" s="52" t="b">
        <f t="shared" ref="AF3713" ca="1" si="4696">AF3711 &gt;= $B$4</f>
        <v>0</v>
      </c>
      <c r="AG3713" s="52" t="b">
        <f t="array" aca="1" ref="AG3713" ca="1">AND(AG3711 &gt;= $B$4, NOT(OR($AF3713:AF3713)))</f>
        <v>0</v>
      </c>
      <c r="AH3713" s="52" t="b">
        <f t="array" aca="1" ref="AH3713" ca="1">AND(AH3711 &gt;= $B$4, NOT(OR($AF3713:AG3713)))</f>
        <v>1</v>
      </c>
      <c r="AI3713" s="52" t="b">
        <f t="array" aca="1" ref="AI3713" ca="1">AND(AI3711 &gt;= $B$4, NOT(OR($AF3713:AH3713)))</f>
        <v>0</v>
      </c>
      <c r="AJ3713" s="52" t="b">
        <f t="array" aca="1" ref="AJ3713" ca="1">AND(AJ3711 &gt;= $B$4, NOT(OR($AF3713:AI3713)))</f>
        <v>0</v>
      </c>
      <c r="AK3713" s="73"/>
      <c r="AL3713" s="70"/>
    </row>
    <row r="3714" spans="6:38" ht="14.55" customHeight="1" x14ac:dyDescent="0.3">
      <c r="F3714" s="79"/>
      <c r="G3714" s="3">
        <v>3712</v>
      </c>
      <c r="H3714" s="61">
        <v>-0.90141526904636426</v>
      </c>
      <c r="I3714" s="61">
        <v>0.25310617013707626</v>
      </c>
      <c r="J3714" s="61">
        <v>-1.2443870491814888</v>
      </c>
      <c r="K3714" s="62">
        <v>-4.6534356039070621E-2</v>
      </c>
      <c r="L3714" s="60">
        <f t="array" ref="L3714:O3714">TRANSPOSE(MMULT(Option!$B$25:$E$28, TRANSPOSE(H3714:K3714)))</f>
        <v>-0.90141526904636426</v>
      </c>
      <c r="M3714" s="60">
        <v>-0.12859047091584108</v>
      </c>
      <c r="N3714" s="60">
        <v>-1.3872450251400983</v>
      </c>
      <c r="O3714" s="60">
        <v>-0.57701647843741899</v>
      </c>
      <c r="P3714" s="56" t="str">
        <f t="shared" si="4616"/>
        <v>743/2</v>
      </c>
      <c r="R3714" s="80"/>
      <c r="S3714" s="3" t="s">
        <v>30</v>
      </c>
      <c r="T3714" s="60">
        <f ca="1"/>
        <v>1.1624543814076134</v>
      </c>
      <c r="U3714" s="60">
        <f ca="1"/>
        <v>-0.44597684518171721</v>
      </c>
      <c r="V3714" s="60">
        <f ca="1"/>
        <v>0.75251827332350918</v>
      </c>
      <c r="W3714" s="60">
        <f ca="1"/>
        <v>1.2115243098078556</v>
      </c>
      <c r="X3714" s="60">
        <f ca="1"/>
        <v>-0.81230846421067204</v>
      </c>
      <c r="Y3714" s="52">
        <f ca="1">$B$14 * EXP(($E$3 - $C$14^2/2) * Y$2 + $C$14*SQRT(Y$2)*T3714)</f>
        <v>142.43795486127578</v>
      </c>
      <c r="Z3714" s="52">
        <f ca="1">Y3714 * EXP(($E$3 - $C$14^2/2) * (Z$2-Y$2) + $C$14*SQRT(Z$2-Y$2)*U3714)</f>
        <v>125.22516625034554</v>
      </c>
      <c r="AA3714" s="52">
        <f ca="1">Z3714 * EXP(($E$3 - $C$14^2/2) * (AA$2-Z$2) + $C$14*SQRT(AA$2-Z$2)*V3714)</f>
        <v>157.72751078054432</v>
      </c>
      <c r="AB3714" s="52">
        <f ca="1">AA3714 * EXP(($E$3 - $C$14^2/2) * (AB$2-AA$2) + $C$14*SQRT(AB$2-AA$2)*W3714)</f>
        <v>227.99557521064534</v>
      </c>
      <c r="AC3714" s="52">
        <f ca="1">AB3714 * EXP(($E$3 - $C$14^2/2) * (AC$2-AB$2) + $C$14*SQRT(AC$2-AB$2)*X3714)</f>
        <v>179.58231505961058</v>
      </c>
      <c r="AD3714" s="47"/>
      <c r="AE3714" s="3" t="s">
        <v>68</v>
      </c>
      <c r="AF3714" s="52" t="b">
        <f ca="1">AND(AF3711&gt;$B$3, NOT(OR($AF3713:AF3713)))</f>
        <v>1</v>
      </c>
      <c r="AG3714" s="52" t="b">
        <f ca="1">AND(AG3711&gt;$B$3, NOT(OR($AF3713:AG3713)))</f>
        <v>1</v>
      </c>
      <c r="AH3714" s="52" t="b">
        <f ca="1">AND(AH3711&gt;$B$3, NOT(OR($AF3713:AH3713)))</f>
        <v>0</v>
      </c>
      <c r="AI3714" s="52" t="b">
        <f ca="1">AND(AI3711&gt;$B$3, NOT(OR($AF3713:AI3713)))</f>
        <v>0</v>
      </c>
      <c r="AJ3714" s="52" t="b">
        <f ca="1">AND(AJ3711&gt;$B$3, NOT(OR($AF3713:AJ3713)))</f>
        <v>0</v>
      </c>
      <c r="AK3714" s="74"/>
      <c r="AL3714" s="70"/>
    </row>
    <row r="3715" spans="6:38" ht="14.55" customHeight="1" x14ac:dyDescent="0.3">
      <c r="F3715" s="79"/>
      <c r="G3715" s="3">
        <v>3713</v>
      </c>
      <c r="H3715" s="61">
        <v>0.51087050520965127</v>
      </c>
      <c r="I3715" s="61">
        <v>0.91156707137344428</v>
      </c>
      <c r="J3715" s="61">
        <v>-1.8875848998699869</v>
      </c>
      <c r="K3715" s="62">
        <v>1.8298491851392658</v>
      </c>
      <c r="L3715" s="60">
        <f t="array" ref="L3715:O3715">TRANSPOSE(MMULT(Option!$B$25:$E$28, TRANSPOSE(H3715:K3715)))</f>
        <v>0.51087050520965127</v>
      </c>
      <c r="M3715" s="60">
        <v>1.0398132232034647</v>
      </c>
      <c r="N3715" s="60">
        <v>-1.2148323234993841</v>
      </c>
      <c r="O3715" s="60">
        <v>1.6416228700027005</v>
      </c>
      <c r="P3715" s="56" t="str">
        <f t="shared" si="4616"/>
        <v>743/3</v>
      </c>
      <c r="R3715" s="80">
        <v>929</v>
      </c>
      <c r="S3715" s="3" t="s">
        <v>28</v>
      </c>
      <c r="T3715" s="60">
        <f t="array" aca="1" ref="T3715:T3718" ca="1">TRANSPOSE(OFFSET($L$3, MATCH($R3715 &amp; "/" &amp; T$2, $P$3:$P$5002, 0) - 1, 0, 1, $E$1))</f>
        <v>0.45700114295820721</v>
      </c>
      <c r="U3715" s="60">
        <f t="array" aca="1" ref="U3715:U3718" ca="1">TRANSPOSE(OFFSET($L$3, MATCH($R3715 &amp; "/" &amp; U$2, $P$3:$P$5002, 0) - 1, 0, 1, $E$1))</f>
        <v>-0.3173827846204143</v>
      </c>
      <c r="V3715" s="60">
        <f t="array" aca="1" ref="V3715:V3718" ca="1">TRANSPOSE(OFFSET($L$3, MATCH($R3715 &amp; "/" &amp; V$2, $P$3:$P$5002, 0) - 1, 0, 1, $E$1))</f>
        <v>-2.2521661474213923</v>
      </c>
      <c r="W3715" s="60">
        <f t="array" aca="1" ref="W3715:W3718" ca="1">TRANSPOSE(OFFSET($L$3, MATCH($R3715 &amp; "/" &amp; W$2, $P$3:$P$5002, 0) - 1, 0, 1, $E$1))</f>
        <v>2.5900322104274345</v>
      </c>
      <c r="X3715" s="60">
        <f t="array" aca="1" ref="X3715:X3718" ca="1">TRANSPOSE(OFFSET($L$3, MATCH($R3715 &amp; "/" &amp; X$2, $P$3:$P$5002, 0) - 1, 0, 1, $E$1))</f>
        <v>0.95420368360987329</v>
      </c>
      <c r="Y3715" s="52">
        <f ca="1">$B$11 * EXP(($E$3 - $C$11^2/2) * Y$2 + $C$11*SQRT(Y$2)*T3715)</f>
        <v>115.26923072086062</v>
      </c>
      <c r="Z3715" s="52">
        <f ca="1">Y3715 * EXP(($E$3 - $C$11^2/2) * (Z$2-Y$2) + $C$11*SQRT(Z$2-Y$2)*U3715)</f>
        <v>105.32551457964158</v>
      </c>
      <c r="AA3715" s="52">
        <f ca="1">Z3715 * EXP(($E$3 - $C$11^2/2) * (AA$2-Z$2) + $C$11*SQRT(AA$2-Z$2)*V3715)</f>
        <v>53.86095666332907</v>
      </c>
      <c r="AB3715" s="52">
        <f ca="1">AA3715 * EXP(($E$3 - $C$11^2/2) * (AB$2-AA$2) + $C$11*SQRT(AB$2-AA$2)*W3715)</f>
        <v>117.73254832888234</v>
      </c>
      <c r="AC3715" s="52">
        <f ca="1">AB3715 * EXP(($E$3 - $C$11^2/2) * (AC$2-AB$2) + $C$11*SQRT(AC$2-AB$2)*X3715)</f>
        <v>157.53956254338183</v>
      </c>
      <c r="AD3715" s="47"/>
      <c r="AE3715" s="3" t="s">
        <v>69</v>
      </c>
      <c r="AF3715" s="20" cm="1">
        <f t="array" aca="1" ref="AF3715" ca="1">MIN(Y3715:Y3718 / $D$11:$D$14)</f>
        <v>0.8033739812925077</v>
      </c>
      <c r="AG3715" s="20" cm="1">
        <f t="array" aca="1" ref="AG3715" ca="1">MIN(Z3715:Z3718 / $D$11:$D$14)</f>
        <v>0.60374316919059057</v>
      </c>
      <c r="AH3715" s="20" cm="1">
        <f t="array" aca="1" ref="AH3715" ca="1">MIN(AA3715:AA3718 / $D$11:$D$14)</f>
        <v>0.38987249512907424</v>
      </c>
      <c r="AI3715" s="20" cm="1">
        <f t="array" aca="1" ref="AI3715" ca="1">MIN(AB3715:AB3718 / $D$11:$D$14)</f>
        <v>0.55026962220722364</v>
      </c>
      <c r="AJ3715" s="20" cm="1">
        <f t="array" aca="1" ref="AJ3715" ca="1">MIN(AC3715:AC3718 / $D$11:$D$14)</f>
        <v>0.38334314899231586</v>
      </c>
      <c r="AK3715" s="72">
        <f t="array" aca="1" ref="AK3715" ca="1">SUMPRODUCT(AF3716:AJ3716, EXP(-$E$3*$AF$2:$AJ$2))</f>
        <v>92148.519674651194</v>
      </c>
      <c r="AL3715" s="70">
        <f ca="1">MAX(AC3716 - $D$11, 0) * EXP(-$E$2*$E$3)</f>
        <v>5.1493795994830318</v>
      </c>
    </row>
    <row r="3716" spans="6:38" ht="14.55" customHeight="1" x14ac:dyDescent="0.3">
      <c r="F3716" s="79"/>
      <c r="G3716" s="3">
        <v>3714</v>
      </c>
      <c r="H3716" s="61">
        <v>-0.39958913325965528</v>
      </c>
      <c r="I3716" s="61">
        <v>-0.14689318088934655</v>
      </c>
      <c r="J3716" s="61">
        <v>1.1162919970267013</v>
      </c>
      <c r="K3716" s="62">
        <v>-1.5914936779087827</v>
      </c>
      <c r="L3716" s="60">
        <f t="array" ref="L3716:O3716">TRANSPOSE(MMULT(Option!$B$25:$E$28, TRANSPOSE(H3716:K3716)))</f>
        <v>-0.39958913325965528</v>
      </c>
      <c r="M3716" s="60">
        <v>-0.29446547740351636</v>
      </c>
      <c r="N3716" s="60">
        <v>0.78214917986486476</v>
      </c>
      <c r="O3716" s="60">
        <v>-1.343297191747189</v>
      </c>
      <c r="P3716" s="56" t="str">
        <f t="shared" ref="P3716:P3779" si="4697">(QUOTIENT(G3716 - 1, $E$2) + 1) &amp; "/" &amp; MOD(G3716 -1, $E$2) + 1</f>
        <v>743/4</v>
      </c>
      <c r="R3716" s="80"/>
      <c r="S3716" s="3" t="s">
        <v>29</v>
      </c>
      <c r="T3716" s="60">
        <f ca="1"/>
        <v>-0.74644981108778041</v>
      </c>
      <c r="U3716" s="60">
        <f ca="1"/>
        <v>0.17770381020608098</v>
      </c>
      <c r="V3716" s="60">
        <f ca="1"/>
        <v>-0.20283803331905703</v>
      </c>
      <c r="W3716" s="60">
        <f ca="1"/>
        <v>0.75353811285644434</v>
      </c>
      <c r="X3716" s="60">
        <f ca="1"/>
        <v>0.14813016594055517</v>
      </c>
      <c r="Y3716" s="52">
        <f ca="1">$B$12 * EXP(($E$3 - $C$12^2/2) * Y$2 + $C$12*SQRT(Y$2)*T3716)</f>
        <v>80.337398129250772</v>
      </c>
      <c r="Z3716" s="52">
        <f ca="1">Y3716 * EXP(($E$3 - $C$12^2/2) * (Z$2-Y$2) + $C$12*SQRT(Z$2-Y$2)*U3716)</f>
        <v>85.161238720676479</v>
      </c>
      <c r="AA3716" s="52">
        <f ca="1">Z3716 * EXP(($E$3 - $C$12^2/2) * (AA$2-Z$2) + $C$12*SQRT(AA$2-Z$2)*V3716)</f>
        <v>80.535249915409622</v>
      </c>
      <c r="AB3716" s="52">
        <f ca="1">AA3716 * EXP(($E$3 - $C$12^2/2) * (AB$2-AA$2) + $C$12*SQRT(AB$2-AA$2)*W3716)</f>
        <v>101.46931216701384</v>
      </c>
      <c r="AC3716" s="52">
        <f ca="1">AB3716 * EXP(($E$3 - $C$12^2/2) * (AC$2-AB$2) + $C$12*SQRT(AC$2-AB$2)*X3716)</f>
        <v>106.61193428590956</v>
      </c>
      <c r="AD3716" s="47"/>
      <c r="AE3716" s="3" t="s">
        <v>47</v>
      </c>
      <c r="AF3716" s="64">
        <f t="shared" ref="AF3716" ca="1" si="4698">($B$5*AF3718 + (1 + $B$6)*AF3717)*$B$2</f>
        <v>15000</v>
      </c>
      <c r="AG3716" s="64">
        <f t="shared" ref="AG3716" ca="1" si="4699">($B$5*AG3718 + (1 + $B$6)*AG3717)*$B$2</f>
        <v>0</v>
      </c>
      <c r="AH3716" s="64">
        <f t="shared" ref="AH3716" ca="1" si="4700">($B$5*AH3718 + (1 + $B$6)*AH3717)*$B$2</f>
        <v>0</v>
      </c>
      <c r="AI3716" s="64">
        <f t="shared" ref="AI3716" ca="1" si="4701">($B$5*AI3718 + (1 + $B$6)*AI3717)*$B$2</f>
        <v>0</v>
      </c>
      <c r="AJ3716" s="64" cm="1">
        <f t="array" aca="1" ref="AJ3716" ca="1">($B$5*AJ3718 + (1 + $B$6)*AJ3717 + AND(NOT(AF3717:AJ3717)))*$B$2</f>
        <v>100000</v>
      </c>
      <c r="AK3716" s="73"/>
      <c r="AL3716" s="70"/>
    </row>
    <row r="3717" spans="6:38" ht="14.55" customHeight="1" x14ac:dyDescent="0.3">
      <c r="F3717" s="79"/>
      <c r="G3717" s="3">
        <v>3715</v>
      </c>
      <c r="H3717" s="61">
        <v>-1.4575638149917298</v>
      </c>
      <c r="I3717" s="61">
        <v>0.52912828892625874</v>
      </c>
      <c r="J3717" s="61">
        <v>1.6440955657066467</v>
      </c>
      <c r="K3717" s="62">
        <v>0.45006901628424106</v>
      </c>
      <c r="L3717" s="60">
        <f t="array" ref="L3717:O3717">TRANSPOSE(MMULT(Option!$B$25:$E$28, TRANSPOSE(H3717:K3717)))</f>
        <v>-1.4575638149917298</v>
      </c>
      <c r="M3717" s="60">
        <v>-9.8071438727283078E-2</v>
      </c>
      <c r="N3717" s="60">
        <v>0.99955846890843925</v>
      </c>
      <c r="O3717" s="60">
        <v>0.26184346052801238</v>
      </c>
      <c r="P3717" s="56" t="str">
        <f t="shared" si="4697"/>
        <v>743/5</v>
      </c>
      <c r="R3717" s="80"/>
      <c r="S3717" s="3" t="s">
        <v>31</v>
      </c>
      <c r="T3717" s="60">
        <f ca="1"/>
        <v>-0.60129021515098435</v>
      </c>
      <c r="U3717" s="60">
        <f ca="1"/>
        <v>0.82344886826109331</v>
      </c>
      <c r="V3717" s="60">
        <f ca="1"/>
        <v>-0.65531237093653094</v>
      </c>
      <c r="W3717" s="60">
        <f ca="1"/>
        <v>2.2317044948955345</v>
      </c>
      <c r="X3717" s="60">
        <f ca="1"/>
        <v>1.176980732961024</v>
      </c>
      <c r="Y3717" s="52">
        <f ca="1">$B$13 * EXP(($E$3 - $C$13^2/2) * Y$2 + $C$13*SQRT(Y$2)*T3717)</f>
        <v>83.913215959434567</v>
      </c>
      <c r="Z3717" s="52">
        <f ca="1">Y3717 * EXP(($E$3 - $C$13^2/2) * (Z$2-Y$2) + $C$13*SQRT(Z$2-Y$2)*U3717)</f>
        <v>107.96615322289774</v>
      </c>
      <c r="AA3717" s="52">
        <f ca="1">Z3717 * EXP(($E$3 - $C$13^2/2) * (AA$2-Z$2) + $C$13*SQRT(AA$2-Z$2)*V3717)</f>
        <v>89.141417615545464</v>
      </c>
      <c r="AB3717" s="52">
        <f ca="1">AA3717 * EXP(($E$3 - $C$13^2/2) * (AB$2-AA$2) + $C$13*SQRT(AB$2-AA$2)*W3717)</f>
        <v>174.99115313105722</v>
      </c>
      <c r="AC3717" s="52">
        <f ca="1">AB3717 * EXP(($E$3 - $C$13^2/2) * (AC$2-AB$2) + $C$13*SQRT(AC$2-AB$2)*X3717)</f>
        <v>250.34241456529111</v>
      </c>
      <c r="AD3717" s="47"/>
      <c r="AE3717" s="3" t="s">
        <v>46</v>
      </c>
      <c r="AF3717" s="52" t="b">
        <f t="shared" ref="AF3717" ca="1" si="4702">AF3715 &gt;= $B$4</f>
        <v>0</v>
      </c>
      <c r="AG3717" s="52" t="b">
        <f t="array" aca="1" ref="AG3717" ca="1">AND(AG3715 &gt;= $B$4, NOT(OR($AF3717:AF3717)))</f>
        <v>0</v>
      </c>
      <c r="AH3717" s="52" t="b">
        <f t="array" aca="1" ref="AH3717" ca="1">AND(AH3715 &gt;= $B$4, NOT(OR($AF3717:AG3717)))</f>
        <v>0</v>
      </c>
      <c r="AI3717" s="52" t="b">
        <f t="array" aca="1" ref="AI3717" ca="1">AND(AI3715 &gt;= $B$4, NOT(OR($AF3717:AH3717)))</f>
        <v>0</v>
      </c>
      <c r="AJ3717" s="52" t="b">
        <f t="array" aca="1" ref="AJ3717" ca="1">AND(AJ3715 &gt;= $B$4, NOT(OR($AF3717:AI3717)))</f>
        <v>0</v>
      </c>
      <c r="AK3717" s="73"/>
      <c r="AL3717" s="70"/>
    </row>
    <row r="3718" spans="6:38" ht="14.55" customHeight="1" x14ac:dyDescent="0.3">
      <c r="F3718" s="79"/>
      <c r="G3718" s="3">
        <v>3716</v>
      </c>
      <c r="H3718" s="61">
        <v>0.54825139803634471</v>
      </c>
      <c r="I3718" s="61">
        <v>-7.508164775605923E-2</v>
      </c>
      <c r="J3718" s="61">
        <v>2.1517821508606643</v>
      </c>
      <c r="K3718" s="62">
        <v>0.82369024569442995</v>
      </c>
      <c r="L3718" s="60">
        <f t="array" ref="L3718:O3718">TRANSPOSE(MMULT(Option!$B$25:$E$28, TRANSPOSE(H3718:K3718)))</f>
        <v>0.54825139803634471</v>
      </c>
      <c r="M3718" s="60">
        <v>0.15048709238570734</v>
      </c>
      <c r="N3718" s="60">
        <v>2.0895714908868612</v>
      </c>
      <c r="O3718" s="60">
        <v>1.3249906255390547</v>
      </c>
      <c r="P3718" s="56" t="str">
        <f t="shared" si="4697"/>
        <v>744/1</v>
      </c>
      <c r="R3718" s="80"/>
      <c r="S3718" s="3" t="s">
        <v>30</v>
      </c>
      <c r="T3718" s="60">
        <f ca="1"/>
        <v>0.16247356778896727</v>
      </c>
      <c r="U3718" s="60">
        <f ca="1"/>
        <v>-1.8778281946202819</v>
      </c>
      <c r="V3718" s="60">
        <f ca="1"/>
        <v>-1.4744304694353674</v>
      </c>
      <c r="W3718" s="60">
        <f ca="1"/>
        <v>1.1319621006656382</v>
      </c>
      <c r="X3718" s="60">
        <f ca="1"/>
        <v>-1.2215928062451882</v>
      </c>
      <c r="Y3718" s="52">
        <f ca="1">$B$14 * EXP(($E$3 - $C$14^2/2) * Y$2 + $C$14*SQRT(Y$2)*T3718)</f>
        <v>105.52123964734865</v>
      </c>
      <c r="Z3718" s="52">
        <f ca="1">Y3718 * EXP(($E$3 - $C$14^2/2) * (Z$2-Y$2) + $C$14*SQRT(Z$2-Y$2)*U3718)</f>
        <v>60.374316919059055</v>
      </c>
      <c r="AA3718" s="52">
        <f ca="1">Z3718 * EXP(($E$3 - $C$14^2/2) * (AA$2-Z$2) + $C$14*SQRT(AA$2-Z$2)*V3718)</f>
        <v>38.987249512907425</v>
      </c>
      <c r="AB3718" s="52">
        <f ca="1">AA3718 * EXP(($E$3 - $C$14^2/2) * (AB$2-AA$2) + $C$14*SQRT(AB$2-AA$2)*W3718)</f>
        <v>55.026962220722361</v>
      </c>
      <c r="AC3718" s="52">
        <f ca="1">AB3718 * EXP(($E$3 - $C$14^2/2) * (AC$2-AB$2) + $C$14*SQRT(AC$2-AB$2)*X3718)</f>
        <v>38.334314899231586</v>
      </c>
      <c r="AD3718" s="47"/>
      <c r="AE3718" s="3" t="s">
        <v>68</v>
      </c>
      <c r="AF3718" s="52" t="b">
        <f ca="1">AND(AF3715&gt;$B$3, NOT(OR($AF3717:AF3717)))</f>
        <v>1</v>
      </c>
      <c r="AG3718" s="52" t="b">
        <f ca="1">AND(AG3715&gt;$B$3, NOT(OR($AF3717:AG3717)))</f>
        <v>0</v>
      </c>
      <c r="AH3718" s="52" t="b">
        <f ca="1">AND(AH3715&gt;$B$3, NOT(OR($AF3717:AH3717)))</f>
        <v>0</v>
      </c>
      <c r="AI3718" s="52" t="b">
        <f ca="1">AND(AI3715&gt;$B$3, NOT(OR($AF3717:AI3717)))</f>
        <v>0</v>
      </c>
      <c r="AJ3718" s="52" t="b">
        <f ca="1">AND(AJ3715&gt;$B$3, NOT(OR($AF3717:AJ3717)))</f>
        <v>0</v>
      </c>
      <c r="AK3718" s="74"/>
      <c r="AL3718" s="70"/>
    </row>
    <row r="3719" spans="6:38" ht="14.55" customHeight="1" x14ac:dyDescent="0.3">
      <c r="F3719" s="79"/>
      <c r="G3719" s="3">
        <v>3717</v>
      </c>
      <c r="H3719" s="61">
        <v>0.39979181180730405</v>
      </c>
      <c r="I3719" s="61">
        <v>-0.98696558983659299</v>
      </c>
      <c r="J3719" s="61">
        <v>0.47911270880664586</v>
      </c>
      <c r="K3719" s="62">
        <v>0.77357586747516549</v>
      </c>
      <c r="L3719" s="60">
        <f t="array" ref="L3719:O3719">TRANSPOSE(MMULT(Option!$B$25:$E$28, TRANSPOSE(H3719:K3719)))</f>
        <v>0.39979181180730405</v>
      </c>
      <c r="M3719" s="60">
        <v>-0.74465218002566347</v>
      </c>
      <c r="N3719" s="60">
        <v>0.3222779809508034</v>
      </c>
      <c r="O3719" s="60">
        <v>0.65743248738239635</v>
      </c>
      <c r="P3719" s="56" t="str">
        <f t="shared" si="4697"/>
        <v>744/2</v>
      </c>
      <c r="R3719" s="80">
        <v>930</v>
      </c>
      <c r="S3719" s="3" t="s">
        <v>28</v>
      </c>
      <c r="T3719" s="60">
        <f t="array" aca="1" ref="T3719:T3722" ca="1">TRANSPOSE(OFFSET($L$3, MATCH($R3719 &amp; "/" &amp; T$2, $P$3:$P$5002, 0) - 1, 0, 1, $E$1))</f>
        <v>-1.2212571949971103</v>
      </c>
      <c r="U3719" s="60">
        <f t="array" aca="1" ref="U3719:U3722" ca="1">TRANSPOSE(OFFSET($L$3, MATCH($R3719 &amp; "/" &amp; U$2, $P$3:$P$5002, 0) - 1, 0, 1, $E$1))</f>
        <v>-1.022810149898802</v>
      </c>
      <c r="V3719" s="60">
        <f t="array" aca="1" ref="V3719:V3722" ca="1">TRANSPOSE(OFFSET($L$3, MATCH($R3719 &amp; "/" &amp; V$2, $P$3:$P$5002, 0) - 1, 0, 1, $E$1))</f>
        <v>2.246344708102483</v>
      </c>
      <c r="W3719" s="60">
        <f t="array" aca="1" ref="W3719:W3722" ca="1">TRANSPOSE(OFFSET($L$3, MATCH($R3719 &amp; "/" &amp; W$2, $P$3:$P$5002, 0) - 1, 0, 1, $E$1))</f>
        <v>1.8783675851594774</v>
      </c>
      <c r="X3719" s="60">
        <f t="array" aca="1" ref="X3719:X3722" ca="1">TRANSPOSE(OFFSET($L$3, MATCH($R3719 &amp; "/" &amp; X$2, $P$3:$P$5002, 0) - 1, 0, 1, $E$1))</f>
        <v>0.13081285255725283</v>
      </c>
      <c r="Y3719" s="52">
        <f ca="1">$B$11 * EXP(($E$3 - $C$11^2/2) * Y$2 + $C$11*SQRT(Y$2)*T3719)</f>
        <v>69.671617647977229</v>
      </c>
      <c r="Z3719" s="52">
        <f ca="1">Y3719 * EXP(($E$3 - $C$11^2/2) * (Z$2-Y$2) + $C$11*SQRT(Z$2-Y$2)*U3719)</f>
        <v>51.518964495666744</v>
      </c>
      <c r="AA3719" s="52">
        <f ca="1">Z3719 * EXP(($E$3 - $C$11^2/2) * (AA$2-Z$2) + $C$11*SQRT(AA$2-Z$2)*V3719)</f>
        <v>101.58068359272811</v>
      </c>
      <c r="AB3719" s="52">
        <f ca="1">AA3719 * EXP(($E$3 - $C$11^2/2) * (AB$2-AA$2) + $C$11*SQRT(AB$2-AA$2)*W3719)</f>
        <v>179.35438812397365</v>
      </c>
      <c r="AC3719" s="52">
        <f ca="1">AB3719 * EXP(($E$3 - $C$11^2/2) * (AC$2-AB$2) + $C$11*SQRT(AC$2-AB$2)*X3719)</f>
        <v>187.46788041166931</v>
      </c>
      <c r="AD3719" s="47"/>
      <c r="AE3719" s="3" t="s">
        <v>69</v>
      </c>
      <c r="AF3719" s="20" cm="1">
        <f t="array" aca="1" ref="AF3719" ca="1">MIN(Y3719:Y3722 / $D$11:$D$14)</f>
        <v>0.69671617647977224</v>
      </c>
      <c r="AG3719" s="20" cm="1">
        <f t="array" aca="1" ref="AG3719" ca="1">MIN(Z3719:Z3722 / $D$11:$D$14)</f>
        <v>0.41074158431570285</v>
      </c>
      <c r="AH3719" s="20" cm="1">
        <f t="array" aca="1" ref="AH3719" ca="1">MIN(AA3719:AA3722 / $D$11:$D$14)</f>
        <v>0.50130449896200557</v>
      </c>
      <c r="AI3719" s="20" cm="1">
        <f t="array" aca="1" ref="AI3719" ca="1">MIN(AB3719:AB3722 / $D$11:$D$14)</f>
        <v>0.58785898509929269</v>
      </c>
      <c r="AJ3719" s="20" cm="1">
        <f t="array" aca="1" ref="AJ3719" ca="1">MIN(AC3719:AC3722 / $D$11:$D$14)</f>
        <v>0.56399609629660286</v>
      </c>
      <c r="AK3719" s="72">
        <f t="array" aca="1" ref="AK3719" ca="1">SUMPRODUCT(AF3720:AJ3720, EXP(-$E$3*$AF$2:$AJ$2))</f>
        <v>77880.078307140488</v>
      </c>
      <c r="AL3719" s="70">
        <f ca="1">MAX(AC3720 - $D$11, 0) * EXP(-$E$2*$E$3)</f>
        <v>18.378268905598066</v>
      </c>
    </row>
    <row r="3720" spans="6:38" ht="14.55" customHeight="1" x14ac:dyDescent="0.3">
      <c r="F3720" s="79"/>
      <c r="G3720" s="3">
        <v>3718</v>
      </c>
      <c r="H3720" s="61">
        <v>-1.1200438591916362</v>
      </c>
      <c r="I3720" s="61">
        <v>-0.59195319276261105</v>
      </c>
      <c r="J3720" s="61">
        <v>-0.78100527823104982</v>
      </c>
      <c r="K3720" s="62">
        <v>-1.2775581870160475</v>
      </c>
      <c r="L3720" s="60">
        <f t="array" ref="L3720:O3720">TRANSPOSE(MMULT(Option!$B$25:$E$28, TRANSPOSE(H3720:K3720)))</f>
        <v>-1.1200438591916362</v>
      </c>
      <c r="M3720" s="60">
        <v>-0.99055160641774465</v>
      </c>
      <c r="N3720" s="60">
        <v>-1.2889920730873783</v>
      </c>
      <c r="O3720" s="60">
        <v>-1.8494993671547615</v>
      </c>
      <c r="P3720" s="56" t="str">
        <f t="shared" si="4697"/>
        <v>744/3</v>
      </c>
      <c r="R3720" s="80"/>
      <c r="S3720" s="3" t="s">
        <v>29</v>
      </c>
      <c r="T3720" s="60">
        <f ca="1"/>
        <v>0.30668924817558513</v>
      </c>
      <c r="U3720" s="60">
        <f ca="1"/>
        <v>-1.8361770495896099</v>
      </c>
      <c r="V3720" s="60">
        <f ca="1"/>
        <v>0.38896900800765044</v>
      </c>
      <c r="W3720" s="60">
        <f ca="1"/>
        <v>1.8451156618695967</v>
      </c>
      <c r="X3720" s="60">
        <f ca="1"/>
        <v>-8.1711842771018478E-2</v>
      </c>
      <c r="Y3720" s="52">
        <f ca="1">$B$12 * EXP(($E$3 - $C$12^2/2) * Y$2 + $C$12*SQRT(Y$2)*T3720)</f>
        <v>110.18678381472509</v>
      </c>
      <c r="Z3720" s="52">
        <f ca="1">Y3720 * EXP(($E$3 - $C$12^2/2) * (Z$2-Y$2) + $C$12*SQRT(Z$2-Y$2)*U3720)</f>
        <v>63.836418192725802</v>
      </c>
      <c r="AA3720" s="52">
        <f ca="1">Z3720 * EXP(($E$3 - $C$12^2/2) * (AA$2-Z$2) + $C$12*SQRT(AA$2-Z$2)*V3720)</f>
        <v>72.097152371223189</v>
      </c>
      <c r="AB3720" s="52">
        <f ca="1">AA3720 * EXP(($E$3 - $C$12^2/2) * (AB$2-AA$2) + $C$12*SQRT(AB$2-AA$2)*W3720)</f>
        <v>126.03368928956264</v>
      </c>
      <c r="AC3720" s="52">
        <f ca="1">AB3720 * EXP(($E$3 - $C$12^2/2) * (AC$2-AB$2) + $C$12*SQRT(AC$2-AB$2)*X3720)</f>
        <v>123.59816438950992</v>
      </c>
      <c r="AD3720" s="47"/>
      <c r="AE3720" s="3" t="s">
        <v>47</v>
      </c>
      <c r="AF3720" s="64">
        <f t="shared" ref="AF3720" ca="1" si="4703">($B$5*AF3722 + (1 + $B$6)*AF3721)*$B$2</f>
        <v>0</v>
      </c>
      <c r="AG3720" s="64">
        <f t="shared" ref="AG3720" ca="1" si="4704">($B$5*AG3722 + (1 + $B$6)*AG3721)*$B$2</f>
        <v>0</v>
      </c>
      <c r="AH3720" s="64">
        <f t="shared" ref="AH3720" ca="1" si="4705">($B$5*AH3722 + (1 + $B$6)*AH3721)*$B$2</f>
        <v>0</v>
      </c>
      <c r="AI3720" s="64">
        <f t="shared" ref="AI3720" ca="1" si="4706">($B$5*AI3722 + (1 + $B$6)*AI3721)*$B$2</f>
        <v>0</v>
      </c>
      <c r="AJ3720" s="64" cm="1">
        <f t="array" aca="1" ref="AJ3720" ca="1">($B$5*AJ3722 + (1 + $B$6)*AJ3721 + AND(NOT(AF3721:AJ3721)))*$B$2</f>
        <v>100000</v>
      </c>
      <c r="AK3720" s="73"/>
      <c r="AL3720" s="70"/>
    </row>
    <row r="3721" spans="6:38" ht="14.55" customHeight="1" x14ac:dyDescent="0.3">
      <c r="F3721" s="79"/>
      <c r="G3721" s="3">
        <v>3719</v>
      </c>
      <c r="H3721" s="61">
        <v>-2.1328169171231357</v>
      </c>
      <c r="I3721" s="61">
        <v>-2.1128112679643607</v>
      </c>
      <c r="J3721" s="61">
        <v>-7.9914262605205004E-3</v>
      </c>
      <c r="K3721" s="62">
        <v>0.27414710566481071</v>
      </c>
      <c r="L3721" s="60">
        <f t="array" ref="L3721:O3721">TRANSPOSE(MMULT(Option!$B$25:$E$28, TRANSPOSE(H3721:K3721)))</f>
        <v>-2.1328169171231357</v>
      </c>
      <c r="M3721" s="60">
        <v>-2.789550279769716</v>
      </c>
      <c r="N3721" s="60">
        <v>-1.4134095778072164</v>
      </c>
      <c r="O3721" s="60">
        <v>-1.1731848388423012</v>
      </c>
      <c r="P3721" s="56" t="str">
        <f t="shared" si="4697"/>
        <v>744/4</v>
      </c>
      <c r="R3721" s="80"/>
      <c r="S3721" s="3" t="s">
        <v>31</v>
      </c>
      <c r="T3721" s="60">
        <f ca="1"/>
        <v>-0.55440895990931871</v>
      </c>
      <c r="U3721" s="60">
        <f ca="1"/>
        <v>-1.4468422057424712</v>
      </c>
      <c r="V3721" s="60">
        <f ca="1"/>
        <v>1.0958653850708071</v>
      </c>
      <c r="W3721" s="60">
        <f ca="1"/>
        <v>0.73901030213752983</v>
      </c>
      <c r="X3721" s="60">
        <f ca="1"/>
        <v>-0.75308733489300683</v>
      </c>
      <c r="Y3721" s="52">
        <f ca="1">$B$13 * EXP(($E$3 - $C$13^2/2) * Y$2 + $C$13*SQRT(Y$2)*T3721)</f>
        <v>85.1017413711171</v>
      </c>
      <c r="Z3721" s="52">
        <f ca="1">Y3721 * EXP(($E$3 - $C$13^2/2) * (Z$2-Y$2) + $C$13*SQRT(Z$2-Y$2)*U3721)</f>
        <v>55.411925720093208</v>
      </c>
      <c r="AA3721" s="52">
        <f ca="1">Z3721 * EXP(($E$3 - $C$13^2/2) * (AA$2-Z$2) + $C$13*SQRT(AA$2-Z$2)*V3721)</f>
        <v>77.366544984586213</v>
      </c>
      <c r="AB3721" s="52">
        <f ca="1">AA3721 * EXP(($E$3 - $C$13^2/2) * (AB$2-AA$2) + $C$13*SQRT(AB$2-AA$2)*W3721)</f>
        <v>97.053031194461667</v>
      </c>
      <c r="AC3721" s="52">
        <f ca="1">AB3721 * EXP(($E$3 - $C$13^2/2) * (AC$2-AB$2) + $C$13*SQRT(AC$2-AB$2)*X3721)</f>
        <v>77.814776463519024</v>
      </c>
      <c r="AD3721" s="47"/>
      <c r="AE3721" s="3" t="s">
        <v>46</v>
      </c>
      <c r="AF3721" s="52" t="b">
        <f t="shared" ref="AF3721" ca="1" si="4707">AF3719 &gt;= $B$4</f>
        <v>0</v>
      </c>
      <c r="AG3721" s="52" t="b">
        <f t="array" aca="1" ref="AG3721" ca="1">AND(AG3719 &gt;= $B$4, NOT(OR($AF3721:AF3721)))</f>
        <v>0</v>
      </c>
      <c r="AH3721" s="52" t="b">
        <f t="array" aca="1" ref="AH3721" ca="1">AND(AH3719 &gt;= $B$4, NOT(OR($AF3721:AG3721)))</f>
        <v>0</v>
      </c>
      <c r="AI3721" s="52" t="b">
        <f t="array" aca="1" ref="AI3721" ca="1">AND(AI3719 &gt;= $B$4, NOT(OR($AF3721:AH3721)))</f>
        <v>0</v>
      </c>
      <c r="AJ3721" s="52" t="b">
        <f t="array" aca="1" ref="AJ3721" ca="1">AND(AJ3719 &gt;= $B$4, NOT(OR($AF3721:AI3721)))</f>
        <v>0</v>
      </c>
      <c r="AK3721" s="73"/>
      <c r="AL3721" s="70"/>
    </row>
    <row r="3722" spans="6:38" ht="14.55" customHeight="1" x14ac:dyDescent="0.3">
      <c r="F3722" s="79"/>
      <c r="G3722" s="3">
        <v>3720</v>
      </c>
      <c r="H3722" s="61">
        <v>-0.11540234305312477</v>
      </c>
      <c r="I3722" s="61">
        <v>-1.4021143168254915</v>
      </c>
      <c r="J3722" s="61">
        <v>1.6082603857945696</v>
      </c>
      <c r="K3722" s="62">
        <v>0.58329623624275306</v>
      </c>
      <c r="L3722" s="60">
        <f t="array" ref="L3722:O3722">TRANSPOSE(MMULT(Option!$B$25:$E$28, TRANSPOSE(H3722:K3722)))</f>
        <v>-0.11540234305312477</v>
      </c>
      <c r="M3722" s="60">
        <v>-1.3312199351880718</v>
      </c>
      <c r="N3722" s="60">
        <v>0.99923063410938484</v>
      </c>
      <c r="O3722" s="60">
        <v>0.40008468909058598</v>
      </c>
      <c r="P3722" s="56" t="str">
        <f t="shared" si="4697"/>
        <v>744/5</v>
      </c>
      <c r="R3722" s="80"/>
      <c r="S3722" s="3" t="s">
        <v>30</v>
      </c>
      <c r="T3722" s="60">
        <f ca="1"/>
        <v>-0.58812254830992416</v>
      </c>
      <c r="U3722" s="60">
        <f ca="1"/>
        <v>-2.4111808212060919</v>
      </c>
      <c r="V3722" s="60">
        <f ca="1"/>
        <v>0.6474981023064369</v>
      </c>
      <c r="W3722" s="60">
        <f ca="1"/>
        <v>0.51424466352646792</v>
      </c>
      <c r="X3722" s="60">
        <f ca="1"/>
        <v>-0.15479922621007441</v>
      </c>
      <c r="Y3722" s="52">
        <f ca="1">$B$14 * EXP(($E$3 - $C$14^2/2) * Y$2 + $C$14*SQRT(Y$2)*T3722)</f>
        <v>84.245353931238938</v>
      </c>
      <c r="Z3722" s="52">
        <f ca="1">Y3722 * EXP(($E$3 - $C$14^2/2) * (Z$2-Y$2) + $C$14*SQRT(Z$2-Y$2)*U3722)</f>
        <v>41.074158431570282</v>
      </c>
      <c r="AA3722" s="52">
        <f ca="1">Z3722 * EXP(($E$3 - $C$14^2/2) * (AA$2-Z$2) + $C$14*SQRT(AA$2-Z$2)*V3722)</f>
        <v>50.13044989620056</v>
      </c>
      <c r="AB3722" s="52">
        <f ca="1">AA3722 * EXP(($E$3 - $C$14^2/2) * (AB$2-AA$2) + $C$14*SQRT(AB$2-AA$2)*W3722)</f>
        <v>58.785898509929268</v>
      </c>
      <c r="AC3722" s="52">
        <f ca="1">AB3722 * EXP(($E$3 - $C$14^2/2) * (AC$2-AB$2) + $C$14*SQRT(AC$2-AB$2)*X3722)</f>
        <v>56.39960962966029</v>
      </c>
      <c r="AD3722" s="47"/>
      <c r="AE3722" s="3" t="s">
        <v>68</v>
      </c>
      <c r="AF3722" s="52" t="b">
        <f ca="1">AND(AF3719&gt;$B$3, NOT(OR($AF3721:AF3721)))</f>
        <v>0</v>
      </c>
      <c r="AG3722" s="52" t="b">
        <f ca="1">AND(AG3719&gt;$B$3, NOT(OR($AF3721:AG3721)))</f>
        <v>0</v>
      </c>
      <c r="AH3722" s="52" t="b">
        <f ca="1">AND(AH3719&gt;$B$3, NOT(OR($AF3721:AH3721)))</f>
        <v>0</v>
      </c>
      <c r="AI3722" s="52" t="b">
        <f ca="1">AND(AI3719&gt;$B$3, NOT(OR($AF3721:AI3721)))</f>
        <v>0</v>
      </c>
      <c r="AJ3722" s="52" t="b">
        <f ca="1">AND(AJ3719&gt;$B$3, NOT(OR($AF3721:AJ3721)))</f>
        <v>0</v>
      </c>
      <c r="AK3722" s="74"/>
      <c r="AL3722" s="70"/>
    </row>
    <row r="3723" spans="6:38" ht="14.55" customHeight="1" x14ac:dyDescent="0.3">
      <c r="F3723" s="79"/>
      <c r="G3723" s="3">
        <v>3721</v>
      </c>
      <c r="H3723" s="61">
        <v>2.0014683044690035E-2</v>
      </c>
      <c r="I3723" s="61">
        <v>1.3040534823310785</v>
      </c>
      <c r="J3723" s="61">
        <v>0.79424753469209286</v>
      </c>
      <c r="K3723" s="62">
        <v>1.2951924970635837</v>
      </c>
      <c r="L3723" s="60">
        <f t="array" ref="L3723:O3723">TRANSPOSE(MMULT(Option!$B$25:$E$28, TRANSPOSE(H3723:K3723)))</f>
        <v>2.0014683044690035E-2</v>
      </c>
      <c r="M3723" s="60">
        <v>1.2031906318284611</v>
      </c>
      <c r="N3723" s="60">
        <v>1.0470828371615857</v>
      </c>
      <c r="O3723" s="60">
        <v>1.6136450688248605</v>
      </c>
      <c r="P3723" s="56" t="str">
        <f t="shared" si="4697"/>
        <v>745/1</v>
      </c>
      <c r="R3723" s="80">
        <v>931</v>
      </c>
      <c r="S3723" s="3" t="s">
        <v>28</v>
      </c>
      <c r="T3723" s="60">
        <f t="array" aca="1" ref="T3723:T3726" ca="1">TRANSPOSE(OFFSET($L$3, MATCH($R3723 &amp; "/" &amp; T$2, $P$3:$P$5002, 0) - 1, 0, 1, $E$1))</f>
        <v>-0.1792328329623856</v>
      </c>
      <c r="U3723" s="60">
        <f t="array" aca="1" ref="U3723:U3726" ca="1">TRANSPOSE(OFFSET($L$3, MATCH($R3723 &amp; "/" &amp; U$2, $P$3:$P$5002, 0) - 1, 0, 1, $E$1))</f>
        <v>0.25078389129092599</v>
      </c>
      <c r="V3723" s="60">
        <f t="array" aca="1" ref="V3723:V3726" ca="1">TRANSPOSE(OFFSET($L$3, MATCH($R3723 &amp; "/" &amp; V$2, $P$3:$P$5002, 0) - 1, 0, 1, $E$1))</f>
        <v>0.23587300273436296</v>
      </c>
      <c r="W3723" s="60">
        <f t="array" aca="1" ref="W3723:W3726" ca="1">TRANSPOSE(OFFSET($L$3, MATCH($R3723 &amp; "/" &amp; W$2, $P$3:$P$5002, 0) - 1, 0, 1, $E$1))</f>
        <v>-9.472346188129975E-2</v>
      </c>
      <c r="X3723" s="60">
        <f t="array" aca="1" ref="X3723:X3726" ca="1">TRANSPOSE(OFFSET($L$3, MATCH($R3723 &amp; "/" &amp; X$2, $P$3:$P$5002, 0) - 1, 0, 1, $E$1))</f>
        <v>4.0485528490632493E-2</v>
      </c>
      <c r="Y3723" s="52">
        <f ca="1">$B$11 * EXP(($E$3 - $C$11^2/2) * Y$2 + $C$11*SQRT(Y$2)*T3723)</f>
        <v>95.240029951147875</v>
      </c>
      <c r="Z3723" s="52">
        <f ca="1">Y3723 * EXP(($E$3 - $C$11^2/2) * (Z$2-Y$2) + $C$11*SQRT(Z$2-Y$2)*U3723)</f>
        <v>103.19655838271305</v>
      </c>
      <c r="AA3723" s="52">
        <f ca="1">Z3723 * EXP(($E$3 - $C$11^2/2) * (AA$2-Z$2) + $C$11*SQRT(AA$2-Z$2)*V3723)</f>
        <v>111.31871622611948</v>
      </c>
      <c r="AB3723" s="52">
        <f ca="1">AA3723 * EXP(($E$3 - $C$11^2/2) * (AB$2-AA$2) + $C$11*SQRT(AB$2-AA$2)*W3723)</f>
        <v>108.74224594185031</v>
      </c>
      <c r="AC3723" s="52">
        <f ca="1">AB3723 * EXP(($E$3 - $C$11^2/2) * (AC$2-AB$2) + $C$11*SQRT(AC$2-AB$2)*X3723)</f>
        <v>110.62277877868468</v>
      </c>
      <c r="AD3723" s="47"/>
      <c r="AE3723" s="3" t="s">
        <v>69</v>
      </c>
      <c r="AF3723" s="20" cm="1">
        <f t="array" aca="1" ref="AF3723" ca="1">MIN(Y3723:Y3726 / $D$11:$D$14)</f>
        <v>0.88015730419474114</v>
      </c>
      <c r="AG3723" s="20" cm="1">
        <f t="array" aca="1" ref="AG3723" ca="1">MIN(Z3723:Z3726 / $D$11:$D$14)</f>
        <v>1.0319655838271304</v>
      </c>
      <c r="AH3723" s="20" cm="1">
        <f t="array" aca="1" ref="AH3723" ca="1">MIN(AA3723:AA3726 / $D$11:$D$14)</f>
        <v>0.57108392484293058</v>
      </c>
      <c r="AI3723" s="20" cm="1">
        <f t="array" aca="1" ref="AI3723" ca="1">MIN(AB3723:AB3726 / $D$11:$D$14)</f>
        <v>0.43538294620600348</v>
      </c>
      <c r="AJ3723" s="20" cm="1">
        <f t="array" aca="1" ref="AJ3723" ca="1">MIN(AC3723:AC3726 / $D$11:$D$14)</f>
        <v>0.69512546158359345</v>
      </c>
      <c r="AK3723" s="72">
        <f t="array" aca="1" ref="AK3723" ca="1">SUMPRODUCT(AF3724:AJ3724, EXP(-$E$3*$AF$2:$AJ$2))</f>
        <v>105721.0809451906</v>
      </c>
      <c r="AL3723" s="70">
        <f ca="1">MAX(AC3724 - $D$11, 0) * EXP(-$E$2*$E$3)</f>
        <v>0</v>
      </c>
    </row>
    <row r="3724" spans="6:38" ht="14.55" customHeight="1" x14ac:dyDescent="0.3">
      <c r="F3724" s="79"/>
      <c r="G3724" s="3">
        <v>3722</v>
      </c>
      <c r="H3724" s="61">
        <v>-0.12280904538089761</v>
      </c>
      <c r="I3724" s="61">
        <v>-0.11181538437149811</v>
      </c>
      <c r="J3724" s="61">
        <v>0.55735054158950892</v>
      </c>
      <c r="K3724" s="62">
        <v>1.110858724668089</v>
      </c>
      <c r="L3724" s="60">
        <f t="array" ref="L3724:O3724">TRANSPOSE(MMULT(Option!$B$25:$E$28, TRANSPOSE(H3724:K3724)))</f>
        <v>-0.12280904538089761</v>
      </c>
      <c r="M3724" s="60">
        <v>-0.15160411070095353</v>
      </c>
      <c r="N3724" s="60">
        <v>0.41112283189506671</v>
      </c>
      <c r="O3724" s="60">
        <v>0.98166250665188781</v>
      </c>
      <c r="P3724" s="56" t="str">
        <f t="shared" si="4697"/>
        <v>745/2</v>
      </c>
      <c r="R3724" s="80"/>
      <c r="S3724" s="3" t="s">
        <v>29</v>
      </c>
      <c r="T3724" s="60">
        <f ca="1"/>
        <v>-0.44218210905954425</v>
      </c>
      <c r="U3724" s="60">
        <f ca="1"/>
        <v>0.81686266878359659</v>
      </c>
      <c r="V3724" s="60">
        <f ca="1"/>
        <v>-1.8422777111448034</v>
      </c>
      <c r="W3724" s="60">
        <f ca="1"/>
        <v>-1.2020839842949935</v>
      </c>
      <c r="X3724" s="60">
        <f ca="1"/>
        <v>1.3741380375657308</v>
      </c>
      <c r="Y3724" s="52">
        <f ca="1">$B$12 * EXP(($E$3 - $C$12^2/2) * Y$2 + $C$12*SQRT(Y$2)*T3724)</f>
        <v>88.01573041947411</v>
      </c>
      <c r="Z3724" s="52">
        <f ca="1">Y3724 * EXP(($E$3 - $C$12^2/2) * (Z$2-Y$2) + $C$12*SQRT(Z$2-Y$2)*U3724)</f>
        <v>113.02108044286634</v>
      </c>
      <c r="AA3724" s="52">
        <f ca="1">Z3724 * EXP(($E$3 - $C$12^2/2) * (AA$2-Z$2) + $C$12*SQRT(AA$2-Z$2)*V3724)</f>
        <v>65.358731375373395</v>
      </c>
      <c r="AB3724" s="52">
        <f ca="1">AA3724 * EXP(($E$3 - $C$12^2/2) * (AB$2-AA$2) + $C$12*SQRT(AB$2-AA$2)*W3724)</f>
        <v>45.799164347841497</v>
      </c>
      <c r="AC3724" s="52">
        <f ca="1">AB3724 * EXP(($E$3 - $C$12^2/2) * (AC$2-AB$2) + $C$12*SQRT(AC$2-AB$2)*X3724)</f>
        <v>69.512546158359342</v>
      </c>
      <c r="AD3724" s="47"/>
      <c r="AE3724" s="3" t="s">
        <v>47</v>
      </c>
      <c r="AF3724" s="64">
        <f t="shared" ref="AF3724" ca="1" si="4708">($B$5*AF3726 + (1 + $B$6)*AF3725)*$B$2</f>
        <v>15000</v>
      </c>
      <c r="AG3724" s="64">
        <f t="shared" ref="AG3724" ca="1" si="4709">($B$5*AG3726 + (1 + $B$6)*AG3725)*$B$2</f>
        <v>15000</v>
      </c>
      <c r="AH3724" s="64">
        <f t="shared" ref="AH3724" ca="1" si="4710">($B$5*AH3726 + (1 + $B$6)*AH3725)*$B$2</f>
        <v>0</v>
      </c>
      <c r="AI3724" s="64">
        <f t="shared" ref="AI3724" ca="1" si="4711">($B$5*AI3726 + (1 + $B$6)*AI3725)*$B$2</f>
        <v>0</v>
      </c>
      <c r="AJ3724" s="64" cm="1">
        <f t="array" aca="1" ref="AJ3724" ca="1">($B$5*AJ3726 + (1 + $B$6)*AJ3725 + AND(NOT(AF3725:AJ3725)))*$B$2</f>
        <v>100000</v>
      </c>
      <c r="AK3724" s="73"/>
      <c r="AL3724" s="70"/>
    </row>
    <row r="3725" spans="6:38" ht="14.55" customHeight="1" x14ac:dyDescent="0.3">
      <c r="F3725" s="79"/>
      <c r="G3725" s="3">
        <v>3723</v>
      </c>
      <c r="H3725" s="61">
        <v>0.74480996576312208</v>
      </c>
      <c r="I3725" s="61">
        <v>1.1799667488279784</v>
      </c>
      <c r="J3725" s="61">
        <v>-0.18498411409608187</v>
      </c>
      <c r="K3725" s="62">
        <v>-0.22720753888108508</v>
      </c>
      <c r="L3725" s="60">
        <f t="array" ref="L3725:O3725">TRANSPOSE(MMULT(Option!$B$25:$E$28, TRANSPOSE(H3725:K3725)))</f>
        <v>0.74480996576312208</v>
      </c>
      <c r="M3725" s="60">
        <v>1.3793813751122799</v>
      </c>
      <c r="N3725" s="60">
        <v>0.44443840228206888</v>
      </c>
      <c r="O3725" s="60">
        <v>0.37623769755364</v>
      </c>
      <c r="P3725" s="56" t="str">
        <f t="shared" si="4697"/>
        <v>745/3</v>
      </c>
      <c r="R3725" s="80"/>
      <c r="S3725" s="3" t="s">
        <v>31</v>
      </c>
      <c r="T3725" s="60">
        <f ca="1"/>
        <v>0.88969035129541973</v>
      </c>
      <c r="U3725" s="60">
        <f ca="1"/>
        <v>0.1928029185189428</v>
      </c>
      <c r="V3725" s="60">
        <f ca="1"/>
        <v>-2.0144160807644025</v>
      </c>
      <c r="W3725" s="60">
        <f ca="1"/>
        <v>-0.10740330756537209</v>
      </c>
      <c r="X3725" s="60">
        <f ca="1"/>
        <v>1.0347590710901413</v>
      </c>
      <c r="Y3725" s="52">
        <f ca="1">$B$13 * EXP(($E$3 - $C$13^2/2) * Y$2 + $C$13*SQRT(Y$2)*T3725)</f>
        <v>131.24650747149764</v>
      </c>
      <c r="Z3725" s="52">
        <f ca="1">Y3725 * EXP(($E$3 - $C$13^2/2) * (Z$2-Y$2) + $C$13*SQRT(Z$2-Y$2)*U3725)</f>
        <v>139.75881219970577</v>
      </c>
      <c r="AA3725" s="52">
        <f ca="1">Z3725 * EXP(($E$3 - $C$13^2/2) * (AA$2-Z$2) + $C$13*SQRT(AA$2-Z$2)*V3725)</f>
        <v>76.753066702362091</v>
      </c>
      <c r="AB3725" s="52">
        <f ca="1">AA3725 * EXP(($E$3 - $C$13^2/2) * (AB$2-AA$2) + $C$13*SQRT(AB$2-AA$2)*W3725)</f>
        <v>74.691952128167301</v>
      </c>
      <c r="AC3725" s="52">
        <f ca="1">AB3725 * EXP(($E$3 - $C$13^2/2) * (AC$2-AB$2) + $C$13*SQRT(AC$2-AB$2)*X3725)</f>
        <v>102.39112836181118</v>
      </c>
      <c r="AD3725" s="47"/>
      <c r="AE3725" s="3" t="s">
        <v>46</v>
      </c>
      <c r="AF3725" s="52" t="b">
        <f t="shared" ref="AF3725" ca="1" si="4712">AF3723 &gt;= $B$4</f>
        <v>0</v>
      </c>
      <c r="AG3725" s="52" t="b">
        <f t="array" aca="1" ref="AG3725" ca="1">AND(AG3723 &gt;= $B$4, NOT(OR($AF3725:AF3725)))</f>
        <v>0</v>
      </c>
      <c r="AH3725" s="52" t="b">
        <f t="array" aca="1" ref="AH3725" ca="1">AND(AH3723 &gt;= $B$4, NOT(OR($AF3725:AG3725)))</f>
        <v>0</v>
      </c>
      <c r="AI3725" s="52" t="b">
        <f t="array" aca="1" ref="AI3725" ca="1">AND(AI3723 &gt;= $B$4, NOT(OR($AF3725:AH3725)))</f>
        <v>0</v>
      </c>
      <c r="AJ3725" s="52" t="b">
        <f t="array" aca="1" ref="AJ3725" ca="1">AND(AJ3723 &gt;= $B$4, NOT(OR($AF3725:AI3725)))</f>
        <v>0</v>
      </c>
      <c r="AK3725" s="73"/>
      <c r="AL3725" s="70"/>
    </row>
    <row r="3726" spans="6:38" ht="14.55" customHeight="1" x14ac:dyDescent="0.3">
      <c r="F3726" s="79"/>
      <c r="G3726" s="3">
        <v>3724</v>
      </c>
      <c r="H3726" s="61">
        <v>-0.14503100555918275</v>
      </c>
      <c r="I3726" s="61">
        <v>-0.38959169523812659</v>
      </c>
      <c r="J3726" s="61">
        <v>0.11427269715974589</v>
      </c>
      <c r="K3726" s="62">
        <v>-0.49989374936357067</v>
      </c>
      <c r="L3726" s="60">
        <f t="array" ref="L3726:O3726">TRANSPOSE(MMULT(Option!$B$25:$E$28, TRANSPOSE(H3726:K3726)))</f>
        <v>-0.14503100555918275</v>
      </c>
      <c r="M3726" s="60">
        <v>-0.41507908893464945</v>
      </c>
      <c r="N3726" s="60">
        <v>-5.9664595424866865E-2</v>
      </c>
      <c r="O3726" s="60">
        <v>-0.56581114055055526</v>
      </c>
      <c r="P3726" s="56" t="str">
        <f t="shared" si="4697"/>
        <v>745/4</v>
      </c>
      <c r="R3726" s="80"/>
      <c r="S3726" s="3" t="s">
        <v>30</v>
      </c>
      <c r="T3726" s="60">
        <f ca="1"/>
        <v>0.67343025334933371</v>
      </c>
      <c r="U3726" s="60">
        <f ca="1"/>
        <v>-0.18902957422326766</v>
      </c>
      <c r="V3726" s="60">
        <f ca="1"/>
        <v>-2.4017976838503285</v>
      </c>
      <c r="W3726" s="60">
        <f ca="1"/>
        <v>-0.92103399212993686</v>
      </c>
      <c r="X3726" s="60">
        <f ca="1"/>
        <v>2.6023035154721832</v>
      </c>
      <c r="Y3726" s="52">
        <f ca="1">$B$14 * EXP(($E$3 - $C$14^2/2) * Y$2 + $C$14*SQRT(Y$2)*T3726)</f>
        <v>123.00183352798413</v>
      </c>
      <c r="Z3726" s="52">
        <f ca="1">Y3726 * EXP(($E$3 - $C$14^2/2) * (Z$2-Y$2) + $C$14*SQRT(Z$2-Y$2)*U3726)</f>
        <v>116.80319094153944</v>
      </c>
      <c r="AA3726" s="52">
        <f ca="1">Z3726 * EXP(($E$3 - $C$14^2/2) * (AA$2-Z$2) + $C$14*SQRT(AA$2-Z$2)*V3726)</f>
        <v>57.108392484293063</v>
      </c>
      <c r="AB3726" s="52">
        <f ca="1">AA3726 * EXP(($E$3 - $C$14^2/2) * (AB$2-AA$2) + $C$14*SQRT(AB$2-AA$2)*W3726)</f>
        <v>43.538294620600347</v>
      </c>
      <c r="AC3726" s="52">
        <f ca="1">AB3726 * EXP(($E$3 - $C$14^2/2) * (AC$2-AB$2) + $C$14*SQRT(AC$2-AB$2)*X3726)</f>
        <v>95.519645805733361</v>
      </c>
      <c r="AD3726" s="47"/>
      <c r="AE3726" s="3" t="s">
        <v>68</v>
      </c>
      <c r="AF3726" s="52" t="b">
        <f ca="1">AND(AF3723&gt;$B$3, NOT(OR($AF3725:AF3725)))</f>
        <v>1</v>
      </c>
      <c r="AG3726" s="52" t="b">
        <f ca="1">AND(AG3723&gt;$B$3, NOT(OR($AF3725:AG3725)))</f>
        <v>1</v>
      </c>
      <c r="AH3726" s="52" t="b">
        <f ca="1">AND(AH3723&gt;$B$3, NOT(OR($AF3725:AH3725)))</f>
        <v>0</v>
      </c>
      <c r="AI3726" s="52" t="b">
        <f ca="1">AND(AI3723&gt;$B$3, NOT(OR($AF3725:AI3725)))</f>
        <v>0</v>
      </c>
      <c r="AJ3726" s="52" t="b">
        <f ca="1">AND(AJ3723&gt;$B$3, NOT(OR($AF3725:AJ3725)))</f>
        <v>0</v>
      </c>
      <c r="AK3726" s="74"/>
      <c r="AL3726" s="70"/>
    </row>
    <row r="3727" spans="6:38" ht="14.55" customHeight="1" x14ac:dyDescent="0.3">
      <c r="F3727" s="79"/>
      <c r="G3727" s="3">
        <v>3725</v>
      </c>
      <c r="H3727" s="61">
        <v>-0.76788886032986381</v>
      </c>
      <c r="I3727" s="61">
        <v>-0.6961609590081449</v>
      </c>
      <c r="J3727" s="61">
        <v>0.73978920013206251</v>
      </c>
      <c r="K3727" s="62">
        <v>-5.6159446401335487E-2</v>
      </c>
      <c r="L3727" s="60">
        <f t="array" ref="L3727:O3727">TRANSPOSE(MMULT(Option!$B$25:$E$28, TRANSPOSE(H3727:K3727)))</f>
        <v>-0.76788886032986381</v>
      </c>
      <c r="M3727" s="60">
        <v>-0.94519760223752025</v>
      </c>
      <c r="N3727" s="60">
        <v>0.16031102591862256</v>
      </c>
      <c r="O3727" s="60">
        <v>-0.39315328484511813</v>
      </c>
      <c r="P3727" s="56" t="str">
        <f t="shared" si="4697"/>
        <v>745/5</v>
      </c>
      <c r="R3727" s="80">
        <v>932</v>
      </c>
      <c r="S3727" s="3" t="s">
        <v>28</v>
      </c>
      <c r="T3727" s="60">
        <f t="array" aca="1" ref="T3727:T3730" ca="1">TRANSPOSE(OFFSET($L$3, MATCH($R3727 &amp; "/" &amp; T$2, $P$3:$P$5002, 0) - 1, 0, 1, $E$1))</f>
        <v>0.72630984762676998</v>
      </c>
      <c r="U3727" s="60">
        <f t="array" aca="1" ref="U3727:U3730" ca="1">TRANSPOSE(OFFSET($L$3, MATCH($R3727 &amp; "/" &amp; U$2, $P$3:$P$5002, 0) - 1, 0, 1, $E$1))</f>
        <v>-0.7705265429450886</v>
      </c>
      <c r="V3727" s="60">
        <f t="array" aca="1" ref="V3727:V3730" ca="1">TRANSPOSE(OFFSET($L$3, MATCH($R3727 &amp; "/" &amp; V$2, $P$3:$P$5002, 0) - 1, 0, 1, $E$1))</f>
        <v>-0.12772939671966316</v>
      </c>
      <c r="W3727" s="60">
        <f t="array" aca="1" ref="W3727:W3730" ca="1">TRANSPOSE(OFFSET($L$3, MATCH($R3727 &amp; "/" &amp; W$2, $P$3:$P$5002, 0) - 1, 0, 1, $E$1))</f>
        <v>-0.33743023851743936</v>
      </c>
      <c r="X3727" s="60">
        <f t="array" aca="1" ref="X3727:X3730" ca="1">TRANSPOSE(OFFSET($L$3, MATCH($R3727 &amp; "/" &amp; X$2, $P$3:$P$5002, 0) - 1, 0, 1, $E$1))</f>
        <v>0.27252124271284978</v>
      </c>
      <c r="Y3727" s="52">
        <f ca="1">$B$11 * EXP(($E$3 - $C$11^2/2) * Y$2 + $C$11*SQRT(Y$2)*T3727)</f>
        <v>124.96867929632916</v>
      </c>
      <c r="Z3727" s="52">
        <f ca="1">Y3727 * EXP(($E$3 - $C$11^2/2) * (Z$2-Y$2) + $C$11*SQRT(Z$2-Y$2)*U3727)</f>
        <v>99.674031574881582</v>
      </c>
      <c r="AA3727" s="52">
        <f ca="1">Z3727 * EXP(($E$3 - $C$11^2/2) * (AA$2-Z$2) + $C$11*SQRT(AA$2-Z$2)*V3727)</f>
        <v>96.407727421381381</v>
      </c>
      <c r="AB3727" s="52">
        <f ca="1">AA3727 * EXP(($E$3 - $C$11^2/2) * (AB$2-AA$2) + $C$11*SQRT(AB$2-AA$2)*W3727)</f>
        <v>87.562890768163157</v>
      </c>
      <c r="AC3727" s="52">
        <f ca="1">AB3727 * EXP(($E$3 - $C$11^2/2) * (AC$2-AB$2) + $C$11*SQRT(AC$2-AB$2)*X3727)</f>
        <v>95.498797867760842</v>
      </c>
      <c r="AD3727" s="47"/>
      <c r="AE3727" s="3" t="s">
        <v>69</v>
      </c>
      <c r="AF3727" s="20" cm="1">
        <f t="array" aca="1" ref="AF3727" ca="1">MIN(Y3727:Y3730 / $D$11:$D$14)</f>
        <v>0.71729005421335179</v>
      </c>
      <c r="AG3727" s="20" cm="1">
        <f t="array" aca="1" ref="AG3727" ca="1">MIN(Z3727:Z3730 / $D$11:$D$14)</f>
        <v>0.63782680859826857</v>
      </c>
      <c r="AH3727" s="20" cm="1">
        <f t="array" aca="1" ref="AH3727" ca="1">MIN(AA3727:AA3730 / $D$11:$D$14)</f>
        <v>0.60696856036854097</v>
      </c>
      <c r="AI3727" s="20" cm="1">
        <f t="array" aca="1" ref="AI3727" ca="1">MIN(AB3727:AB3730 / $D$11:$D$14)</f>
        <v>0.68882737240563185</v>
      </c>
      <c r="AJ3727" s="20" cm="1">
        <f t="array" aca="1" ref="AJ3727" ca="1">MIN(AC3727:AC3730 / $D$11:$D$14)</f>
        <v>0.61546322603277881</v>
      </c>
      <c r="AK3727" s="72">
        <f t="array" aca="1" ref="AK3727" ca="1">SUMPRODUCT(AF3728:AJ3728, EXP(-$E$3*$AF$2:$AJ$2))</f>
        <v>77880.078307140488</v>
      </c>
      <c r="AL3727" s="70">
        <f ca="1">MAX(AC3728 - $D$11, 0) * EXP(-$E$2*$E$3)</f>
        <v>0</v>
      </c>
    </row>
    <row r="3728" spans="6:38" ht="14.55" customHeight="1" x14ac:dyDescent="0.3">
      <c r="F3728" s="79"/>
      <c r="G3728" s="3">
        <v>3726</v>
      </c>
      <c r="H3728" s="61">
        <v>0.21857388590574425</v>
      </c>
      <c r="I3728" s="61">
        <v>-0.31594597821435166</v>
      </c>
      <c r="J3728" s="61">
        <v>1.6091480370676328</v>
      </c>
      <c r="K3728" s="62">
        <v>-0.23537187784985159</v>
      </c>
      <c r="L3728" s="60">
        <f t="array" ref="L3728:O3728">TRANSPOSE(MMULT(Option!$B$25:$E$28, TRANSPOSE(H3728:K3728)))</f>
        <v>0.21857388590574425</v>
      </c>
      <c r="M3728" s="60">
        <v>-0.20213971777452933</v>
      </c>
      <c r="N3728" s="60">
        <v>1.4180263946922813</v>
      </c>
      <c r="O3728" s="60">
        <v>0.11720857973021007</v>
      </c>
      <c r="P3728" s="56" t="str">
        <f t="shared" si="4697"/>
        <v>746/1</v>
      </c>
      <c r="R3728" s="80"/>
      <c r="S3728" s="3" t="s">
        <v>29</v>
      </c>
      <c r="T3728" s="60">
        <f ca="1"/>
        <v>-1.1242499384480016</v>
      </c>
      <c r="U3728" s="60">
        <f ca="1"/>
        <v>-0.40804503610723525</v>
      </c>
      <c r="V3728" s="60">
        <f ca="1"/>
        <v>-0.18196597335656167</v>
      </c>
      <c r="W3728" s="60">
        <f ca="1"/>
        <v>0.40504565660064806</v>
      </c>
      <c r="X3728" s="60">
        <f ca="1"/>
        <v>-0.39205164747814514</v>
      </c>
      <c r="Y3728" s="52">
        <f ca="1">$B$12 * EXP(($E$3 - $C$12^2/2) * Y$2 + $C$12*SQRT(Y$2)*T3728)</f>
        <v>71.729005421335174</v>
      </c>
      <c r="Z3728" s="52">
        <f ca="1">Y3728 * EXP(($E$3 - $C$12^2/2) * (Z$2-Y$2) + $C$12*SQRT(Z$2-Y$2)*U3728)</f>
        <v>63.782680859826854</v>
      </c>
      <c r="AA3728" s="52">
        <f ca="1">Z3728 * EXP(($E$3 - $C$12^2/2) * (AA$2-Z$2) + $C$12*SQRT(AA$2-Z$2)*V3728)</f>
        <v>60.696856036854093</v>
      </c>
      <c r="AB3728" s="52">
        <f ca="1">AA3728 * EXP(($E$3 - $C$12^2/2) * (AB$2-AA$2) + $C$12*SQRT(AB$2-AA$2)*W3728)</f>
        <v>68.882737240563188</v>
      </c>
      <c r="AC3728" s="52">
        <f ca="1">AB3728 * EXP(($E$3 - $C$12^2/2) * (AC$2-AB$2) + $C$12*SQRT(AC$2-AB$2)*X3728)</f>
        <v>61.546322603277879</v>
      </c>
      <c r="AD3728" s="47"/>
      <c r="AE3728" s="3" t="s">
        <v>47</v>
      </c>
      <c r="AF3728" s="64">
        <f t="shared" ref="AF3728" ca="1" si="4713">($B$5*AF3730 + (1 + $B$6)*AF3729)*$B$2</f>
        <v>0</v>
      </c>
      <c r="AG3728" s="64">
        <f t="shared" ref="AG3728" ca="1" si="4714">($B$5*AG3730 + (1 + $B$6)*AG3729)*$B$2</f>
        <v>0</v>
      </c>
      <c r="AH3728" s="64">
        <f t="shared" ref="AH3728" ca="1" si="4715">($B$5*AH3730 + (1 + $B$6)*AH3729)*$B$2</f>
        <v>0</v>
      </c>
      <c r="AI3728" s="64">
        <f t="shared" ref="AI3728" ca="1" si="4716">($B$5*AI3730 + (1 + $B$6)*AI3729)*$B$2</f>
        <v>0</v>
      </c>
      <c r="AJ3728" s="64" cm="1">
        <f t="array" aca="1" ref="AJ3728" ca="1">($B$5*AJ3730 + (1 + $B$6)*AJ3729 + AND(NOT(AF3729:AJ3729)))*$B$2</f>
        <v>100000</v>
      </c>
      <c r="AK3728" s="73"/>
      <c r="AL3728" s="70"/>
    </row>
    <row r="3729" spans="6:38" ht="14.55" customHeight="1" x14ac:dyDescent="0.3">
      <c r="F3729" s="79"/>
      <c r="G3729" s="3">
        <v>3727</v>
      </c>
      <c r="H3729" s="61">
        <v>-0.33488019442843997</v>
      </c>
      <c r="I3729" s="61">
        <v>-1.1190038674781662</v>
      </c>
      <c r="J3729" s="61">
        <v>2.0339854757218134</v>
      </c>
      <c r="K3729" s="62">
        <v>-0.14609385893127494</v>
      </c>
      <c r="L3729" s="60">
        <f t="array" ref="L3729:O3729">TRANSPOSE(MMULT(Option!$B$25:$E$28, TRANSPOSE(H3729:K3729)))</f>
        <v>-0.33488019442843997</v>
      </c>
      <c r="M3729" s="60">
        <v>-1.159536062904782</v>
      </c>
      <c r="N3729" s="60">
        <v>1.3594938431960797</v>
      </c>
      <c r="O3729" s="60">
        <v>-0.15509006511627074</v>
      </c>
      <c r="P3729" s="56" t="str">
        <f t="shared" si="4697"/>
        <v>746/2</v>
      </c>
      <c r="R3729" s="80"/>
      <c r="S3729" s="3" t="s">
        <v>31</v>
      </c>
      <c r="T3729" s="60">
        <f ca="1"/>
        <v>0.65035261182303139</v>
      </c>
      <c r="U3729" s="60">
        <f ca="1"/>
        <v>1.3370330485593984</v>
      </c>
      <c r="V3729" s="60">
        <f ca="1"/>
        <v>1.4031970677097019</v>
      </c>
      <c r="W3729" s="60">
        <f ca="1"/>
        <v>-0.2666203577301699</v>
      </c>
      <c r="X3729" s="60">
        <f ca="1"/>
        <v>-0.70082403792192671</v>
      </c>
      <c r="Y3729" s="52">
        <f ca="1">$B$13 * EXP(($E$3 - $C$13^2/2) * Y$2 + $C$13*SQRT(Y$2)*T3729)</f>
        <v>122.15319693102194</v>
      </c>
      <c r="Z3729" s="52">
        <f ca="1">Y3729 * EXP(($E$3 - $C$13^2/2) * (Z$2-Y$2) + $C$13*SQRT(Z$2-Y$2)*U3729)</f>
        <v>183.34798125161237</v>
      </c>
      <c r="AA3729" s="52">
        <f ca="1">Z3729 * EXP(($E$3 - $C$13^2/2) * (AA$2-Z$2) + $C$13*SQRT(AA$2-Z$2)*V3729)</f>
        <v>280.71642733881174</v>
      </c>
      <c r="AB3729" s="52">
        <f ca="1">AA3729 * EXP(($E$3 - $C$13^2/2) * (AB$2-AA$2) + $C$13*SQRT(AB$2-AA$2)*W3729)</f>
        <v>260.43645510445049</v>
      </c>
      <c r="AC3729" s="52">
        <f ca="1">AB3729 * EXP(($E$3 - $C$13^2/2) * (AC$2-AB$2) + $C$13*SQRT(AC$2-AB$2)*X3729)</f>
        <v>212.11141640933806</v>
      </c>
      <c r="AD3729" s="47"/>
      <c r="AE3729" s="3" t="s">
        <v>46</v>
      </c>
      <c r="AF3729" s="52" t="b">
        <f t="shared" ref="AF3729" ca="1" si="4717">AF3727 &gt;= $B$4</f>
        <v>0</v>
      </c>
      <c r="AG3729" s="52" t="b">
        <f t="array" aca="1" ref="AG3729" ca="1">AND(AG3727 &gt;= $B$4, NOT(OR($AF3729:AF3729)))</f>
        <v>0</v>
      </c>
      <c r="AH3729" s="52" t="b">
        <f t="array" aca="1" ref="AH3729" ca="1">AND(AH3727 &gt;= $B$4, NOT(OR($AF3729:AG3729)))</f>
        <v>0</v>
      </c>
      <c r="AI3729" s="52" t="b">
        <f t="array" aca="1" ref="AI3729" ca="1">AND(AI3727 &gt;= $B$4, NOT(OR($AF3729:AH3729)))</f>
        <v>0</v>
      </c>
      <c r="AJ3729" s="52" t="b">
        <f t="array" aca="1" ref="AJ3729" ca="1">AND(AJ3727 &gt;= $B$4, NOT(OR($AF3729:AI3729)))</f>
        <v>0</v>
      </c>
      <c r="AK3729" s="73"/>
      <c r="AL3729" s="70"/>
    </row>
    <row r="3730" spans="6:38" ht="14.55" customHeight="1" x14ac:dyDescent="0.3">
      <c r="F3730" s="79"/>
      <c r="G3730" s="3">
        <v>3728</v>
      </c>
      <c r="H3730" s="61">
        <v>-1.3024381263324214</v>
      </c>
      <c r="I3730" s="61">
        <v>4.9286678724431543E-2</v>
      </c>
      <c r="J3730" s="61">
        <v>-0.68601542213200151</v>
      </c>
      <c r="K3730" s="62">
        <v>0.36521613854995011</v>
      </c>
      <c r="L3730" s="60">
        <f t="array" ref="L3730:O3730">TRANSPOSE(MMULT(Option!$B$25:$E$28, TRANSPOSE(H3730:K3730)))</f>
        <v>-1.3024381263324214</v>
      </c>
      <c r="M3730" s="60">
        <v>-0.47580326333143313</v>
      </c>
      <c r="N3730" s="60">
        <v>-1.1106032189275821</v>
      </c>
      <c r="O3730" s="60">
        <v>-0.32921305249880167</v>
      </c>
      <c r="P3730" s="56" t="str">
        <f t="shared" si="4697"/>
        <v>746/3</v>
      </c>
      <c r="R3730" s="80"/>
      <c r="S3730" s="3" t="s">
        <v>30</v>
      </c>
      <c r="T3730" s="60">
        <f ca="1"/>
        <v>9.1575408808657582E-2</v>
      </c>
      <c r="U3730" s="60">
        <f ca="1"/>
        <v>0.43677744983245742</v>
      </c>
      <c r="V3730" s="60">
        <f ca="1"/>
        <v>-0.21163699368034619</v>
      </c>
      <c r="W3730" s="60">
        <f ca="1"/>
        <v>-0.8828545098251368</v>
      </c>
      <c r="X3730" s="60">
        <f ca="1"/>
        <v>-3.6613952263724464E-2</v>
      </c>
      <c r="Y3730" s="52">
        <f ca="1">$B$14 * EXP(($E$3 - $C$14^2/2) * Y$2 + $C$14*SQRT(Y$2)*T3730)</f>
        <v>103.30056117930069</v>
      </c>
      <c r="Z3730" s="52">
        <f ca="1">Y3730 * EXP(($E$3 - $C$14^2/2) * (Z$2-Y$2) + $C$14*SQRT(Z$2-Y$2)*U3730)</f>
        <v>118.35351594910321</v>
      </c>
      <c r="AA3730" s="52">
        <f ca="1">Z3730 * EXP(($E$3 - $C$14^2/2) * (AA$2-Z$2) + $C$14*SQRT(AA$2-Z$2)*V3730)</f>
        <v>111.62945462735013</v>
      </c>
      <c r="AB3730" s="52">
        <f ca="1">AA3730 * EXP(($E$3 - $C$14^2/2) * (AB$2-AA$2) + $C$14*SQRT(AB$2-AA$2)*W3730)</f>
        <v>86.084432899743177</v>
      </c>
      <c r="AC3730" s="52">
        <f ca="1">AB3730 * EXP(($E$3 - $C$14^2/2) * (AC$2-AB$2) + $C$14*SQRT(AC$2-AB$2)*X3730)</f>
        <v>85.57082596154001</v>
      </c>
      <c r="AD3730" s="47"/>
      <c r="AE3730" s="3" t="s">
        <v>68</v>
      </c>
      <c r="AF3730" s="52" t="b">
        <f ca="1">AND(AF3727&gt;$B$3, NOT(OR($AF3729:AF3729)))</f>
        <v>0</v>
      </c>
      <c r="AG3730" s="52" t="b">
        <f ca="1">AND(AG3727&gt;$B$3, NOT(OR($AF3729:AG3729)))</f>
        <v>0</v>
      </c>
      <c r="AH3730" s="52" t="b">
        <f ca="1">AND(AH3727&gt;$B$3, NOT(OR($AF3729:AH3729)))</f>
        <v>0</v>
      </c>
      <c r="AI3730" s="52" t="b">
        <f ca="1">AND(AI3727&gt;$B$3, NOT(OR($AF3729:AI3729)))</f>
        <v>0</v>
      </c>
      <c r="AJ3730" s="52" t="b">
        <f ca="1">AND(AJ3727&gt;$B$3, NOT(OR($AF3729:AJ3729)))</f>
        <v>0</v>
      </c>
      <c r="AK3730" s="74"/>
      <c r="AL3730" s="70"/>
    </row>
    <row r="3731" spans="6:38" ht="14.55" customHeight="1" x14ac:dyDescent="0.3">
      <c r="F3731" s="79"/>
      <c r="G3731" s="3">
        <v>3729</v>
      </c>
      <c r="H3731" s="61">
        <v>-0.46061420331745401</v>
      </c>
      <c r="I3731" s="61">
        <v>-0.77962888864581092</v>
      </c>
      <c r="J3731" s="61">
        <v>0.38371169191685395</v>
      </c>
      <c r="K3731" s="62">
        <v>-0.31344637083241483</v>
      </c>
      <c r="L3731" s="60">
        <f t="array" ref="L3731:O3731">TRANSPOSE(MMULT(Option!$B$25:$E$28, TRANSPOSE(H3731:K3731)))</f>
        <v>-0.46061420331745401</v>
      </c>
      <c r="M3731" s="60">
        <v>-0.89878736056572683</v>
      </c>
      <c r="N3731" s="60">
        <v>-5.1382605504189383E-2</v>
      </c>
      <c r="O3731" s="60">
        <v>-0.58192702881591907</v>
      </c>
      <c r="P3731" s="56" t="str">
        <f t="shared" si="4697"/>
        <v>746/4</v>
      </c>
      <c r="R3731" s="80">
        <v>933</v>
      </c>
      <c r="S3731" s="3" t="s">
        <v>28</v>
      </c>
      <c r="T3731" s="60">
        <f t="array" aca="1" ref="T3731:T3734" ca="1">TRANSPOSE(OFFSET($L$3, MATCH($R3731 &amp; "/" &amp; T$2, $P$3:$P$5002, 0) - 1, 0, 1, $E$1))</f>
        <v>1.5199132032942126</v>
      </c>
      <c r="U3731" s="60">
        <f t="array" aca="1" ref="U3731:U3734" ca="1">TRANSPOSE(OFFSET($L$3, MATCH($R3731 &amp; "/" &amp; U$2, $P$3:$P$5002, 0) - 1, 0, 1, $E$1))</f>
        <v>0.5970915916024262</v>
      </c>
      <c r="V3731" s="60">
        <f t="array" aca="1" ref="V3731:V3734" ca="1">TRANSPOSE(OFFSET($L$3, MATCH($R3731 &amp; "/" &amp; V$2, $P$3:$P$5002, 0) - 1, 0, 1, $E$1))</f>
        <v>0.86203228684227429</v>
      </c>
      <c r="W3731" s="60">
        <f t="array" aca="1" ref="W3731:W3734" ca="1">TRANSPOSE(OFFSET($L$3, MATCH($R3731 &amp; "/" &amp; W$2, $P$3:$P$5002, 0) - 1, 0, 1, $E$1))</f>
        <v>0.12580967294204717</v>
      </c>
      <c r="X3731" s="60">
        <f t="array" aca="1" ref="X3731:X3734" ca="1">TRANSPOSE(OFFSET($L$3, MATCH($R3731 &amp; "/" &amp; X$2, $P$3:$P$5002, 0) - 1, 0, 1, $E$1))</f>
        <v>-4.0398575087367883E-2</v>
      </c>
      <c r="Y3731" s="52">
        <f ca="1">$B$11 * EXP(($E$3 - $C$11^2/2) * Y$2 + $C$11*SQRT(Y$2)*T3731)</f>
        <v>158.56175628286667</v>
      </c>
      <c r="Z3731" s="52">
        <f ca="1">Y3731 * EXP(($E$3 - $C$11^2/2) * (Z$2-Y$2) + $C$11*SQRT(Z$2-Y$2)*U3731)</f>
        <v>190.61803794844991</v>
      </c>
      <c r="AA3731" s="52">
        <f ca="1">Z3731 * EXP(($E$3 - $C$11^2/2) * (AA$2-Z$2) + $C$11*SQRT(AA$2-Z$2)*V3731)</f>
        <v>248.11226135833419</v>
      </c>
      <c r="AB3731" s="52">
        <f ca="1">AA3731 * EXP(($E$3 - $C$11^2/2) * (AB$2-AA$2) + $C$11*SQRT(AB$2-AA$2)*W3731)</f>
        <v>258.94720841039333</v>
      </c>
      <c r="AC3731" s="52">
        <f ca="1">AB3731 * EXP(($E$3 - $C$11^2/2) * (AC$2-AB$2) + $C$11*SQRT(AC$2-AB$2)*X3731)</f>
        <v>257.11016223113387</v>
      </c>
      <c r="AD3731" s="47"/>
      <c r="AE3731" s="3" t="s">
        <v>69</v>
      </c>
      <c r="AF3731" s="20" cm="1">
        <f t="array" aca="1" ref="AF3731" ca="1">MIN(Y3731:Y3734 / $D$11:$D$14)</f>
        <v>1.0203540361259864</v>
      </c>
      <c r="AG3731" s="20" cm="1">
        <f t="array" aca="1" ref="AG3731" ca="1">MIN(Z3731:Z3734 / $D$11:$D$14)</f>
        <v>0.67891618488514671</v>
      </c>
      <c r="AH3731" s="20" cm="1">
        <f t="array" aca="1" ref="AH3731" ca="1">MIN(AA3731:AA3734 / $D$11:$D$14)</f>
        <v>0.86985551055099686</v>
      </c>
      <c r="AI3731" s="20" cm="1">
        <f t="array" aca="1" ref="AI3731" ca="1">MIN(AB3731:AB3734 / $D$11:$D$14)</f>
        <v>0.79944099347357422</v>
      </c>
      <c r="AJ3731" s="20" cm="1">
        <f t="array" aca="1" ref="AJ3731" ca="1">MIN(AC3731:AC3734 / $D$11:$D$14)</f>
        <v>0.97358482859431916</v>
      </c>
      <c r="AK3731" s="72">
        <f t="array" aca="1" ref="AK3731" ca="1">SUMPRODUCT(AF3732:AJ3732, EXP(-$E$3*$AF$2:$AJ$2))</f>
        <v>116741.15106709812</v>
      </c>
      <c r="AL3731" s="70">
        <f ca="1">MAX(AC3732 - $D$11, 0) * EXP(-$E$2*$E$3)</f>
        <v>156.2457978949638</v>
      </c>
    </row>
    <row r="3732" spans="6:38" ht="14.55" customHeight="1" x14ac:dyDescent="0.3">
      <c r="F3732" s="79"/>
      <c r="G3732" s="3">
        <v>3730</v>
      </c>
      <c r="H3732" s="61">
        <v>0.69512442660260243</v>
      </c>
      <c r="I3732" s="61">
        <v>0.14768388330113996</v>
      </c>
      <c r="J3732" s="61">
        <v>-0.8606119803566924</v>
      </c>
      <c r="K3732" s="62">
        <v>0.28867261100110037</v>
      </c>
      <c r="L3732" s="60">
        <f t="array" ref="L3732:O3732">TRANSPOSE(MMULT(Option!$B$25:$E$28, TRANSPOSE(H3732:K3732)))</f>
        <v>0.69512442660260243</v>
      </c>
      <c r="M3732" s="60">
        <v>0.41340428547154073</v>
      </c>
      <c r="N3732" s="60">
        <v>-0.43916167580538901</v>
      </c>
      <c r="O3732" s="60">
        <v>0.39595268544192264</v>
      </c>
      <c r="P3732" s="56" t="str">
        <f t="shared" si="4697"/>
        <v>746/5</v>
      </c>
      <c r="R3732" s="80"/>
      <c r="S3732" s="3" t="s">
        <v>29</v>
      </c>
      <c r="T3732" s="60">
        <f ca="1"/>
        <v>1.3689272232592478</v>
      </c>
      <c r="U3732" s="60">
        <f ca="1"/>
        <v>0.73265478038916299</v>
      </c>
      <c r="V3732" s="60">
        <f ca="1"/>
        <v>-0.24135521654384434</v>
      </c>
      <c r="W3732" s="60">
        <f ca="1"/>
        <v>1.1452320151384543</v>
      </c>
      <c r="X3732" s="60">
        <f ca="1"/>
        <v>0.58017025516838228</v>
      </c>
      <c r="Y3732" s="52">
        <f ca="1">$B$12 * EXP(($E$3 - $C$12^2/2) * Y$2 + $C$12*SQRT(Y$2)*T3732)</f>
        <v>151.53980852366919</v>
      </c>
      <c r="Z3732" s="52">
        <f ca="1">Y3732 * EXP(($E$3 - $C$12^2/2) * (Z$2-Y$2) + $C$12*SQRT(Z$2-Y$2)*U3732)</f>
        <v>189.73811648273602</v>
      </c>
      <c r="AA3732" s="52">
        <f ca="1">Z3732 * EXP(($E$3 - $C$12^2/2) * (AA$2-Z$2) + $C$12*SQRT(AA$2-Z$2)*V3732)</f>
        <v>177.3700489367385</v>
      </c>
      <c r="AB3732" s="52">
        <f ca="1">AA3732 * EXP(($E$3 - $C$12^2/2) * (AB$2-AA$2) + $C$12*SQRT(AB$2-AA$2)*W3732)</f>
        <v>251.34030725680273</v>
      </c>
      <c r="AC3732" s="52">
        <f ca="1">AB3732 * EXP(($E$3 - $C$12^2/2) * (AC$2-AB$2) + $C$12*SQRT(AC$2-AB$2)*X3732)</f>
        <v>300.62357574778952</v>
      </c>
      <c r="AD3732" s="47"/>
      <c r="AE3732" s="3" t="s">
        <v>47</v>
      </c>
      <c r="AF3732" s="64">
        <f t="shared" ref="AF3732" ca="1" si="4718">($B$5*AF3734 + (1 + $B$6)*AF3733)*$B$2</f>
        <v>15000</v>
      </c>
      <c r="AG3732" s="64">
        <f t="shared" ref="AG3732" ca="1" si="4719">($B$5*AG3734 + (1 + $B$6)*AG3733)*$B$2</f>
        <v>0</v>
      </c>
      <c r="AH3732" s="64">
        <f t="shared" ref="AH3732" ca="1" si="4720">($B$5*AH3734 + (1 + $B$6)*AH3733)*$B$2</f>
        <v>15000</v>
      </c>
      <c r="AI3732" s="64">
        <f t="shared" ref="AI3732" ca="1" si="4721">($B$5*AI3734 + (1 + $B$6)*AI3733)*$B$2</f>
        <v>0</v>
      </c>
      <c r="AJ3732" s="64" cm="1">
        <f t="array" aca="1" ref="AJ3732" ca="1">($B$5*AJ3734 + (1 + $B$6)*AJ3733 + AND(NOT(AF3733:AJ3733)))*$B$2</f>
        <v>114999.99999999999</v>
      </c>
      <c r="AK3732" s="73"/>
      <c r="AL3732" s="70"/>
    </row>
    <row r="3733" spans="6:38" ht="14.55" customHeight="1" x14ac:dyDescent="0.3">
      <c r="F3733" s="79"/>
      <c r="G3733" s="3">
        <v>3731</v>
      </c>
      <c r="H3733" s="61">
        <v>-0.48142897808093077</v>
      </c>
      <c r="I3733" s="61">
        <v>-6.7271518933585808E-2</v>
      </c>
      <c r="J3733" s="61">
        <v>-2.5273385760095244</v>
      </c>
      <c r="K3733" s="62">
        <v>-0.27702629720629995</v>
      </c>
      <c r="L3733" s="60">
        <f t="array" ref="L3733:O3733">TRANSPOSE(MMULT(Option!$B$25:$E$28, TRANSPOSE(H3733:K3733)))</f>
        <v>-0.48142897808093077</v>
      </c>
      <c r="M3733" s="60">
        <v>-0.25422695675793472</v>
      </c>
      <c r="N3733" s="60">
        <v>-2.4299743205779647</v>
      </c>
      <c r="O3733" s="60">
        <v>-0.94070453796071773</v>
      </c>
      <c r="P3733" s="56" t="str">
        <f t="shared" si="4697"/>
        <v>747/1</v>
      </c>
      <c r="R3733" s="80"/>
      <c r="S3733" s="3" t="s">
        <v>31</v>
      </c>
      <c r="T3733" s="60">
        <f ca="1"/>
        <v>1.4747674027118896</v>
      </c>
      <c r="U3733" s="60">
        <f ca="1"/>
        <v>0.27185935703697578</v>
      </c>
      <c r="V3733" s="60">
        <f ca="1"/>
        <v>0.833729456115059</v>
      </c>
      <c r="W3733" s="60">
        <f ca="1"/>
        <v>-0.79447700416351019</v>
      </c>
      <c r="X3733" s="60">
        <f ca="1"/>
        <v>0.43813338495094312</v>
      </c>
      <c r="Y3733" s="52">
        <f ca="1">$B$13 * EXP(($E$3 - $C$13^2/2) * Y$2 + $C$13*SQRT(Y$2)*T3733)</f>
        <v>156.42871434277609</v>
      </c>
      <c r="Z3733" s="52">
        <f ca="1">Y3733 * EXP(($E$3 - $C$13^2/2) * (Z$2-Y$2) + $C$13*SQRT(Z$2-Y$2)*U3733)</f>
        <v>170.57212263063028</v>
      </c>
      <c r="AA3733" s="52">
        <f ca="1">Z3733 * EXP(($E$3 - $C$13^2/2) * (AA$2-Z$2) + $C$13*SQRT(AA$2-Z$2)*V3733)</f>
        <v>220.1429373810833</v>
      </c>
      <c r="AB3733" s="52">
        <f ca="1">AA3733 * EXP(($E$3 - $C$13^2/2) * (AB$2-AA$2) + $C$13*SQRT(AB$2-AA$2)*W3733)</f>
        <v>174.32719239317188</v>
      </c>
      <c r="AC3733" s="52">
        <f ca="1">AB3733 * EXP(($E$3 - $C$13^2/2) * (AC$2-AB$2) + $C$13*SQRT(AC$2-AB$2)*X3733)</f>
        <v>199.81140865976241</v>
      </c>
      <c r="AD3733" s="47"/>
      <c r="AE3733" s="3" t="s">
        <v>46</v>
      </c>
      <c r="AF3733" s="52" t="b">
        <f t="shared" ref="AF3733" ca="1" si="4722">AF3731 &gt;= $B$4</f>
        <v>0</v>
      </c>
      <c r="AG3733" s="52" t="b">
        <f t="array" aca="1" ref="AG3733" ca="1">AND(AG3731 &gt;= $B$4, NOT(OR($AF3733:AF3733)))</f>
        <v>0</v>
      </c>
      <c r="AH3733" s="52" t="b">
        <f t="array" aca="1" ref="AH3733" ca="1">AND(AH3731 &gt;= $B$4, NOT(OR($AF3733:AG3733)))</f>
        <v>0</v>
      </c>
      <c r="AI3733" s="52" t="b">
        <f t="array" aca="1" ref="AI3733" ca="1">AND(AI3731 &gt;= $B$4, NOT(OR($AF3733:AH3733)))</f>
        <v>0</v>
      </c>
      <c r="AJ3733" s="52" t="b">
        <f t="array" aca="1" ref="AJ3733" ca="1">AND(AJ3731 &gt;= $B$4, NOT(OR($AF3733:AI3733)))</f>
        <v>0</v>
      </c>
      <c r="AK3733" s="73"/>
      <c r="AL3733" s="70"/>
    </row>
    <row r="3734" spans="6:38" ht="14.55" customHeight="1" x14ac:dyDescent="0.3">
      <c r="F3734" s="79"/>
      <c r="G3734" s="3">
        <v>3732</v>
      </c>
      <c r="H3734" s="61">
        <v>-0.96843576448627033</v>
      </c>
      <c r="I3734" s="61">
        <v>1.5622975580617549</v>
      </c>
      <c r="J3734" s="61">
        <v>0.6798691220387505</v>
      </c>
      <c r="K3734" s="62">
        <v>0.29601272105643706</v>
      </c>
      <c r="L3734" s="60">
        <f t="array" ref="L3734:O3734">TRANSPOSE(MMULT(Option!$B$25:$E$28, TRANSPOSE(H3734:K3734)))</f>
        <v>-0.96843576448627033</v>
      </c>
      <c r="M3734" s="60">
        <v>1.0444950577780237</v>
      </c>
      <c r="N3734" s="60">
        <v>0.61886711986855114</v>
      </c>
      <c r="O3734" s="60">
        <v>0.40791824169429813</v>
      </c>
      <c r="P3734" s="56" t="str">
        <f t="shared" si="4697"/>
        <v>747/2</v>
      </c>
      <c r="R3734" s="80"/>
      <c r="S3734" s="3" t="s">
        <v>30</v>
      </c>
      <c r="T3734" s="60">
        <f ca="1"/>
        <v>5.0498871046906091E-2</v>
      </c>
      <c r="U3734" s="60">
        <f ca="1"/>
        <v>-1.374690864688656</v>
      </c>
      <c r="V3734" s="60">
        <f ca="1"/>
        <v>0.80943145713265174</v>
      </c>
      <c r="W3734" s="60">
        <f ca="1"/>
        <v>-0.29804797588259868</v>
      </c>
      <c r="X3734" s="60">
        <f ca="1"/>
        <v>0.64024077831967818</v>
      </c>
      <c r="Y3734" s="52">
        <f ca="1">$B$14 * EXP(($E$3 - $C$14^2/2) * Y$2 + $C$14*SQRT(Y$2)*T3734)</f>
        <v>102.03540361259864</v>
      </c>
      <c r="Z3734" s="52">
        <f ca="1">Y3734 * EXP(($E$3 - $C$14^2/2) * (Z$2-Y$2) + $C$14*SQRT(Z$2-Y$2)*U3734)</f>
        <v>67.891618488514666</v>
      </c>
      <c r="AA3734" s="52">
        <f ca="1">Z3734 * EXP(($E$3 - $C$14^2/2) * (AA$2-Z$2) + $C$14*SQRT(AA$2-Z$2)*V3734)</f>
        <v>86.985551055099691</v>
      </c>
      <c r="AB3734" s="52">
        <f ca="1">AA3734 * EXP(($E$3 - $C$14^2/2) * (AB$2-AA$2) + $C$14*SQRT(AB$2-AA$2)*W3734)</f>
        <v>79.944099347357422</v>
      </c>
      <c r="AC3734" s="52">
        <f ca="1">AB3734 * EXP(($E$3 - $C$14^2/2) * (AC$2-AB$2) + $C$14*SQRT(AC$2-AB$2)*X3734)</f>
        <v>97.358482859431916</v>
      </c>
      <c r="AD3734" s="47"/>
      <c r="AE3734" s="3" t="s">
        <v>68</v>
      </c>
      <c r="AF3734" s="52" t="b">
        <f ca="1">AND(AF3731&gt;$B$3, NOT(OR($AF3733:AF3733)))</f>
        <v>1</v>
      </c>
      <c r="AG3734" s="52" t="b">
        <f ca="1">AND(AG3731&gt;$B$3, NOT(OR($AF3733:AG3733)))</f>
        <v>0</v>
      </c>
      <c r="AH3734" s="52" t="b">
        <f ca="1">AND(AH3731&gt;$B$3, NOT(OR($AF3733:AH3733)))</f>
        <v>1</v>
      </c>
      <c r="AI3734" s="52" t="b">
        <f ca="1">AND(AI3731&gt;$B$3, NOT(OR($AF3733:AI3733)))</f>
        <v>0</v>
      </c>
      <c r="AJ3734" s="52" t="b">
        <f ca="1">AND(AJ3731&gt;$B$3, NOT(OR($AF3733:AJ3733)))</f>
        <v>1</v>
      </c>
      <c r="AK3734" s="74"/>
      <c r="AL3734" s="70"/>
    </row>
    <row r="3735" spans="6:38" ht="14.55" customHeight="1" x14ac:dyDescent="0.3">
      <c r="F3735" s="79"/>
      <c r="G3735" s="3">
        <v>3733</v>
      </c>
      <c r="H3735" s="61">
        <v>0.68349280505042698</v>
      </c>
      <c r="I3735" s="61">
        <v>1.4839113493328064</v>
      </c>
      <c r="J3735" s="61">
        <v>-0.39849598058820684</v>
      </c>
      <c r="K3735" s="62">
        <v>1.1838486776688271</v>
      </c>
      <c r="L3735" s="60">
        <f t="array" ref="L3735:O3735">TRANSPOSE(MMULT(Option!$B$25:$E$28, TRANSPOSE(H3735:K3735)))</f>
        <v>0.68349280505042698</v>
      </c>
      <c r="M3735" s="60">
        <v>1.6334243386044995</v>
      </c>
      <c r="N3735" s="60">
        <v>0.31197329588539496</v>
      </c>
      <c r="O3735" s="60">
        <v>1.5979853156268213</v>
      </c>
      <c r="P3735" s="56" t="str">
        <f t="shared" si="4697"/>
        <v>747/3</v>
      </c>
      <c r="R3735" s="80">
        <v>934</v>
      </c>
      <c r="S3735" s="3" t="s">
        <v>28</v>
      </c>
      <c r="T3735" s="60">
        <f t="array" aca="1" ref="T3735:T3738" ca="1">TRANSPOSE(OFFSET($L$3, MATCH($R3735 &amp; "/" &amp; T$2, $P$3:$P$5002, 0) - 1, 0, 1, $E$1))</f>
        <v>-0.46984320595259427</v>
      </c>
      <c r="U3735" s="60">
        <f t="array" aca="1" ref="U3735:U3738" ca="1">TRANSPOSE(OFFSET($L$3, MATCH($R3735 &amp; "/" &amp; U$2, $P$3:$P$5002, 0) - 1, 0, 1, $E$1))</f>
        <v>8.5029111121298198E-2</v>
      </c>
      <c r="V3735" s="60">
        <f t="array" aca="1" ref="V3735:V3738" ca="1">TRANSPOSE(OFFSET($L$3, MATCH($R3735 &amp; "/" &amp; V$2, $P$3:$P$5002, 0) - 1, 0, 1, $E$1))</f>
        <v>-0.93407514922178891</v>
      </c>
      <c r="W3735" s="60">
        <f t="array" aca="1" ref="W3735:W3738" ca="1">TRANSPOSE(OFFSET($L$3, MATCH($R3735 &amp; "/" &amp; W$2, $P$3:$P$5002, 0) - 1, 0, 1, $E$1))</f>
        <v>1.7056977345221696</v>
      </c>
      <c r="X3735" s="60">
        <f t="array" aca="1" ref="X3735:X3738" ca="1">TRANSPOSE(OFFSET($L$3, MATCH($R3735 &amp; "/" &amp; X$2, $P$3:$P$5002, 0) - 1, 0, 1, $E$1))</f>
        <v>-1.2296510120149464</v>
      </c>
      <c r="Y3735" s="52">
        <f ca="1">$B$11 * EXP(($E$3 - $C$11^2/2) * Y$2 + $C$11*SQRT(Y$2)*T3735)</f>
        <v>87.288369041308627</v>
      </c>
      <c r="Z3735" s="52">
        <f ca="1">Y3735 * EXP(($E$3 - $C$11^2/2) * (Z$2-Y$2) + $C$11*SQRT(Z$2-Y$2)*U3735)</f>
        <v>89.992466164102993</v>
      </c>
      <c r="AA3735" s="52">
        <f ca="1">Z3735 * EXP(($E$3 - $C$11^2/2) * (AA$2-Z$2) + $C$11*SQRT(AA$2-Z$2)*V3735)</f>
        <v>68.340558072528907</v>
      </c>
      <c r="AB3735" s="52">
        <f ca="1">AA3735 * EXP(($E$3 - $C$11^2/2) * (AB$2-AA$2) + $C$11*SQRT(AB$2-AA$2)*W3735)</f>
        <v>114.57306401206205</v>
      </c>
      <c r="AC3735" s="52">
        <f ca="1">AB3735 * EXP(($E$3 - $C$11^2/2) * (AC$2-AB$2) + $C$11*SQRT(AC$2-AB$2)*X3735)</f>
        <v>79.624149261743241</v>
      </c>
      <c r="AD3735" s="47"/>
      <c r="AE3735" s="3" t="s">
        <v>69</v>
      </c>
      <c r="AF3735" s="20" cm="1">
        <f t="array" aca="1" ref="AF3735" ca="1">MIN(Y3735:Y3738 / $D$11:$D$14)</f>
        <v>0.87288369041308622</v>
      </c>
      <c r="AG3735" s="20" cm="1">
        <f t="array" aca="1" ref="AG3735" ca="1">MIN(Z3735:Z3738 / $D$11:$D$14)</f>
        <v>0.89992466164102991</v>
      </c>
      <c r="AH3735" s="20" cm="1">
        <f t="array" aca="1" ref="AH3735" ca="1">MIN(AA3735:AA3738 / $D$11:$D$14)</f>
        <v>0.68340558072528912</v>
      </c>
      <c r="AI3735" s="20" cm="1">
        <f t="array" aca="1" ref="AI3735" ca="1">MIN(AB3735:AB3738 / $D$11:$D$14)</f>
        <v>1.1457306401206204</v>
      </c>
      <c r="AJ3735" s="20" cm="1">
        <f t="array" aca="1" ref="AJ3735" ca="1">MIN(AC3735:AC3738 / $D$11:$D$14)</f>
        <v>0.79624149261743238</v>
      </c>
      <c r="AK3735" s="72">
        <f t="array" aca="1" ref="AK3735" ca="1">SUMPRODUCT(AF3736:AJ3736, EXP(-$E$3*$AF$2:$AJ$2))</f>
        <v>118002.04224136032</v>
      </c>
      <c r="AL3735" s="70">
        <f ca="1">MAX(AC3736 - $D$11, 0) * EXP(-$E$2*$E$3)</f>
        <v>106.81735155203019</v>
      </c>
    </row>
    <row r="3736" spans="6:38" ht="14.55" customHeight="1" x14ac:dyDescent="0.3">
      <c r="F3736" s="79"/>
      <c r="G3736" s="3">
        <v>3734</v>
      </c>
      <c r="H3736" s="61">
        <v>0.27061236656019549</v>
      </c>
      <c r="I3736" s="61">
        <v>1.0949058374582139</v>
      </c>
      <c r="J3736" s="61">
        <v>0.10929404851642584</v>
      </c>
      <c r="K3736" s="62">
        <v>-1.8768600348144615</v>
      </c>
      <c r="L3736" s="60">
        <f t="array" ref="L3736:O3736">TRANSPOSE(MMULT(Option!$B$25:$E$28, TRANSPOSE(H3736:K3736)))</f>
        <v>0.27061236656019549</v>
      </c>
      <c r="M3736" s="60">
        <v>1.1117427224243344</v>
      </c>
      <c r="N3736" s="60">
        <v>0.49095265978074121</v>
      </c>
      <c r="O3736" s="60">
        <v>-1.1909563001494923</v>
      </c>
      <c r="P3736" s="56" t="str">
        <f t="shared" si="4697"/>
        <v>747/4</v>
      </c>
      <c r="R3736" s="80"/>
      <c r="S3736" s="3" t="s">
        <v>29</v>
      </c>
      <c r="T3736" s="60">
        <f ca="1"/>
        <v>0.34989542708239374</v>
      </c>
      <c r="U3736" s="60">
        <f ca="1"/>
        <v>1.6805671070351194</v>
      </c>
      <c r="V3736" s="60">
        <f ca="1"/>
        <v>0.47959416698177476</v>
      </c>
      <c r="W3736" s="60">
        <f ca="1"/>
        <v>0.7336705868482476</v>
      </c>
      <c r="X3736" s="60">
        <f ca="1"/>
        <v>-0.44856466827441843</v>
      </c>
      <c r="Y3736" s="52">
        <f ca="1">$B$12 * EXP(($E$3 - $C$12^2/2) * Y$2 + $C$12*SQRT(Y$2)*T3736)</f>
        <v>111.62430512717766</v>
      </c>
      <c r="Z3736" s="52">
        <f ca="1">Y3736 * EXP(($E$3 - $C$12^2/2) * (Z$2-Y$2) + $C$12*SQRT(Z$2-Y$2)*U3736)</f>
        <v>185.73277483140311</v>
      </c>
      <c r="AA3736" s="52">
        <f ca="1">Z3736 * EXP(($E$3 - $C$12^2/2) * (AA$2-Z$2) + $C$12*SQRT(AA$2-Z$2)*V3736)</f>
        <v>215.548770317644</v>
      </c>
      <c r="AB3736" s="52">
        <f ca="1">AA3736 * EXP(($E$3 - $C$12^2/2) * (AB$2-AA$2) + $C$12*SQRT(AB$2-AA$2)*W3736)</f>
        <v>269.96393401999376</v>
      </c>
      <c r="AC3736" s="52">
        <f ca="1">AB3736 * EXP(($E$3 - $C$12^2/2) * (AC$2-AB$2) + $C$12*SQRT(AC$2-AB$2)*X3736)</f>
        <v>237.15619433607654</v>
      </c>
      <c r="AD3736" s="47"/>
      <c r="AE3736" s="3" t="s">
        <v>47</v>
      </c>
      <c r="AF3736" s="64">
        <f t="shared" ref="AF3736" ca="1" si="4723">($B$5*AF3738 + (1 + $B$6)*AF3737)*$B$2</f>
        <v>15000</v>
      </c>
      <c r="AG3736" s="64">
        <f t="shared" ref="AG3736" ca="1" si="4724">($B$5*AG3738 + (1 + $B$6)*AG3737)*$B$2</f>
        <v>15000</v>
      </c>
      <c r="AH3736" s="64">
        <f t="shared" ref="AH3736" ca="1" si="4725">($B$5*AH3738 + (1 + $B$6)*AH3737)*$B$2</f>
        <v>0</v>
      </c>
      <c r="AI3736" s="64">
        <f t="shared" ref="AI3736" ca="1" si="4726">($B$5*AI3738 + (1 + $B$6)*AI3737)*$B$2</f>
        <v>15000</v>
      </c>
      <c r="AJ3736" s="64" cm="1">
        <f t="array" aca="1" ref="AJ3736" ca="1">($B$5*AJ3738 + (1 + $B$6)*AJ3737 + AND(NOT(AF3737:AJ3737)))*$B$2</f>
        <v>100000</v>
      </c>
      <c r="AK3736" s="73"/>
      <c r="AL3736" s="70"/>
    </row>
    <row r="3737" spans="6:38" ht="14.55" customHeight="1" x14ac:dyDescent="0.3">
      <c r="F3737" s="79"/>
      <c r="G3737" s="3">
        <v>3735</v>
      </c>
      <c r="H3737" s="61">
        <v>-1.2957283471031387</v>
      </c>
      <c r="I3737" s="61">
        <v>-1.3402624161280945</v>
      </c>
      <c r="J3737" s="61">
        <v>-0.66568680338885244</v>
      </c>
      <c r="K3737" s="62">
        <v>-0.90854416432946639</v>
      </c>
      <c r="L3737" s="60">
        <f t="array" ref="L3737:O3737">TRANSPOSE(MMULT(Option!$B$25:$E$28, TRANSPOSE(H3737:K3737)))</f>
        <v>-1.2957283471031387</v>
      </c>
      <c r="M3737" s="60">
        <v>-1.7466621334435346</v>
      </c>
      <c r="N3737" s="60">
        <v>-1.4539338430025865</v>
      </c>
      <c r="O3737" s="60">
        <v>-1.7772139229310095</v>
      </c>
      <c r="P3737" s="56" t="str">
        <f t="shared" si="4697"/>
        <v>747/5</v>
      </c>
      <c r="R3737" s="80"/>
      <c r="S3737" s="3" t="s">
        <v>31</v>
      </c>
      <c r="T3737" s="60">
        <f ca="1"/>
        <v>0.55908309781460463</v>
      </c>
      <c r="U3737" s="60">
        <f ca="1"/>
        <v>0.23078373198934821</v>
      </c>
      <c r="V3737" s="60">
        <f ca="1"/>
        <v>-1.0844302400137702</v>
      </c>
      <c r="W3737" s="60">
        <f ca="1"/>
        <v>1.2782075354225761</v>
      </c>
      <c r="X3737" s="60">
        <f ca="1"/>
        <v>0.50749213409989258</v>
      </c>
      <c r="Y3737" s="52">
        <f ca="1">$B$13 * EXP(($E$3 - $C$13^2/2) * Y$2 + $C$13*SQRT(Y$2)*T3737)</f>
        <v>118.85391278780429</v>
      </c>
      <c r="Z3737" s="52">
        <f ca="1">Y3737 * EXP(($E$3 - $C$13^2/2) * (Z$2-Y$2) + $C$13*SQRT(Z$2-Y$2)*U3737)</f>
        <v>128.01279692888679</v>
      </c>
      <c r="AA3737" s="52">
        <f ca="1">Z3737 * EXP(($E$3 - $C$13^2/2) * (AA$2-Z$2) + $C$13*SQRT(AA$2-Z$2)*V3737)</f>
        <v>92.925784916799572</v>
      </c>
      <c r="AB3737" s="52">
        <f ca="1">AA3737 * EXP(($E$3 - $C$13^2/2) * (AB$2-AA$2) + $C$13*SQRT(AB$2-AA$2)*W3737)</f>
        <v>137.03870765531462</v>
      </c>
      <c r="AC3737" s="52">
        <f ca="1">AB3737 * EXP(($E$3 - $C$13^2/2) * (AC$2-AB$2) + $C$13*SQRT(AC$2-AB$2)*X3737)</f>
        <v>160.37439712682425</v>
      </c>
      <c r="AD3737" s="47"/>
      <c r="AE3737" s="3" t="s">
        <v>46</v>
      </c>
      <c r="AF3737" s="52" t="b">
        <f t="shared" ref="AF3737" ca="1" si="4727">AF3735 &gt;= $B$4</f>
        <v>0</v>
      </c>
      <c r="AG3737" s="52" t="b">
        <f t="array" aca="1" ref="AG3737" ca="1">AND(AG3735 &gt;= $B$4, NOT(OR($AF3737:AF3737)))</f>
        <v>0</v>
      </c>
      <c r="AH3737" s="52" t="b">
        <f t="array" aca="1" ref="AH3737" ca="1">AND(AH3735 &gt;= $B$4, NOT(OR($AF3737:AG3737)))</f>
        <v>0</v>
      </c>
      <c r="AI3737" s="52" t="b">
        <f t="array" aca="1" ref="AI3737" ca="1">AND(AI3735 &gt;= $B$4, NOT(OR($AF3737:AH3737)))</f>
        <v>0</v>
      </c>
      <c r="AJ3737" s="52" t="b">
        <f t="array" aca="1" ref="AJ3737" ca="1">AND(AJ3735 &gt;= $B$4, NOT(OR($AF3737:AI3737)))</f>
        <v>0</v>
      </c>
      <c r="AK3737" s="73"/>
      <c r="AL3737" s="70"/>
    </row>
    <row r="3738" spans="6:38" ht="14.55" customHeight="1" x14ac:dyDescent="0.3">
      <c r="F3738" s="79"/>
      <c r="G3738" s="3">
        <v>3736</v>
      </c>
      <c r="H3738" s="61">
        <v>-0.13688690852594956</v>
      </c>
      <c r="I3738" s="61">
        <v>0.33525470299667903</v>
      </c>
      <c r="J3738" s="61">
        <v>0.48679432121567151</v>
      </c>
      <c r="K3738" s="62">
        <v>-0.1917477030783924</v>
      </c>
      <c r="L3738" s="60">
        <f t="array" ref="L3738:O3738">TRANSPOSE(MMULT(Option!$B$25:$E$28, TRANSPOSE(H3738:K3738)))</f>
        <v>-0.13688690852594956</v>
      </c>
      <c r="M3738" s="60">
        <v>0.25251124730406421</v>
      </c>
      <c r="N3738" s="60">
        <v>0.46059187759195058</v>
      </c>
      <c r="O3738" s="60">
        <v>-3.6154874748881516E-2</v>
      </c>
      <c r="P3738" s="56" t="str">
        <f t="shared" si="4697"/>
        <v>748/1</v>
      </c>
      <c r="R3738" s="80"/>
      <c r="S3738" s="3" t="s">
        <v>30</v>
      </c>
      <c r="T3738" s="60">
        <f ca="1"/>
        <v>0.5688414935288969</v>
      </c>
      <c r="U3738" s="60">
        <f ca="1"/>
        <v>1.1884984222838113</v>
      </c>
      <c r="V3738" s="60">
        <f ca="1"/>
        <v>-1.1354219660950648</v>
      </c>
      <c r="W3738" s="60">
        <f ca="1"/>
        <v>0.62400701726198204</v>
      </c>
      <c r="X3738" s="60">
        <f ca="1"/>
        <v>-0.16764078387928436</v>
      </c>
      <c r="Y3738" s="52">
        <f ca="1">$B$14 * EXP(($E$3 - $C$14^2/2) * Y$2 + $C$14*SQRT(Y$2)*T3738)</f>
        <v>119.20236964988247</v>
      </c>
      <c r="Z3738" s="52">
        <f ca="1">Y3738 * EXP(($E$3 - $C$14^2/2) * (Z$2-Y$2) + $C$14*SQRT(Z$2-Y$2)*U3738)</f>
        <v>171.12121426459899</v>
      </c>
      <c r="AA3738" s="52">
        <f ca="1">Z3738 * EXP(($E$3 - $C$14^2/2) * (AA$2-Z$2) + $C$14*SQRT(AA$2-Z$2)*V3738)</f>
        <v>122.33284540987673</v>
      </c>
      <c r="AB3738" s="52">
        <f ca="1">AA3738 * EXP(($E$3 - $C$14^2/2) * (AB$2-AA$2) + $C$14*SQRT(AB$2-AA$2)*W3738)</f>
        <v>148.25706253198621</v>
      </c>
      <c r="AC3738" s="52">
        <f ca="1">AB3738 * EXP(($E$3 - $C$14^2/2) * (AC$2-AB$2) + $C$14*SQRT(AC$2-AB$2)*X3738)</f>
        <v>141.69196501901197</v>
      </c>
      <c r="AD3738" s="47"/>
      <c r="AE3738" s="3" t="s">
        <v>68</v>
      </c>
      <c r="AF3738" s="52" t="b">
        <f ca="1">AND(AF3735&gt;$B$3, NOT(OR($AF3737:AF3737)))</f>
        <v>1</v>
      </c>
      <c r="AG3738" s="52" t="b">
        <f ca="1">AND(AG3735&gt;$B$3, NOT(OR($AF3737:AG3737)))</f>
        <v>1</v>
      </c>
      <c r="AH3738" s="52" t="b">
        <f ca="1">AND(AH3735&gt;$B$3, NOT(OR($AF3737:AH3737)))</f>
        <v>0</v>
      </c>
      <c r="AI3738" s="52" t="b">
        <f ca="1">AND(AI3735&gt;$B$3, NOT(OR($AF3737:AI3737)))</f>
        <v>1</v>
      </c>
      <c r="AJ3738" s="52" t="b">
        <f ca="1">AND(AJ3735&gt;$B$3, NOT(OR($AF3737:AJ3737)))</f>
        <v>0</v>
      </c>
      <c r="AK3738" s="74"/>
      <c r="AL3738" s="70"/>
    </row>
    <row r="3739" spans="6:38" ht="14.55" customHeight="1" x14ac:dyDescent="0.3">
      <c r="F3739" s="79"/>
      <c r="G3739" s="3">
        <v>3737</v>
      </c>
      <c r="H3739" s="61">
        <v>-0.12070356750000592</v>
      </c>
      <c r="I3739" s="61">
        <v>0.53004485872834506</v>
      </c>
      <c r="J3739" s="61">
        <v>-0.55000477110353896</v>
      </c>
      <c r="K3739" s="62">
        <v>-2.4379398736952926E-2</v>
      </c>
      <c r="L3739" s="60">
        <f t="array" ref="L3739:O3739">TRANSPOSE(MMULT(Option!$B$25:$E$28, TRANSPOSE(H3739:K3739)))</f>
        <v>-0.12070356750000592</v>
      </c>
      <c r="M3739" s="60">
        <v>0.43751271036896078</v>
      </c>
      <c r="N3739" s="60">
        <v>-0.39255782865522793</v>
      </c>
      <c r="O3739" s="60">
        <v>-3.7710311079450151E-2</v>
      </c>
      <c r="P3739" s="56" t="str">
        <f t="shared" si="4697"/>
        <v>748/2</v>
      </c>
      <c r="R3739" s="80">
        <v>935</v>
      </c>
      <c r="S3739" s="3" t="s">
        <v>28</v>
      </c>
      <c r="T3739" s="60">
        <f t="array" aca="1" ref="T3739:T3742" ca="1">TRANSPOSE(OFFSET($L$3, MATCH($R3739 &amp; "/" &amp; T$2, $P$3:$P$5002, 0) - 1, 0, 1, $E$1))</f>
        <v>-1.9688555394764007</v>
      </c>
      <c r="U3739" s="60">
        <f t="array" aca="1" ref="U3739:U3742" ca="1">TRANSPOSE(OFFSET($L$3, MATCH($R3739 &amp; "/" &amp; U$2, $P$3:$P$5002, 0) - 1, 0, 1, $E$1))</f>
        <v>0.15809056045314923</v>
      </c>
      <c r="V3739" s="60">
        <f t="array" aca="1" ref="V3739:V3742" ca="1">TRANSPOSE(OFFSET($L$3, MATCH($R3739 &amp; "/" &amp; V$2, $P$3:$P$5002, 0) - 1, 0, 1, $E$1))</f>
        <v>-0.63244583971892709</v>
      </c>
      <c r="W3739" s="60">
        <f t="array" aca="1" ref="W3739:W3742" ca="1">TRANSPOSE(OFFSET($L$3, MATCH($R3739 &amp; "/" &amp; W$2, $P$3:$P$5002, 0) - 1, 0, 1, $E$1))</f>
        <v>-1.5416738948654301</v>
      </c>
      <c r="X3739" s="60">
        <f t="array" aca="1" ref="X3739:X3742" ca="1">TRANSPOSE(OFFSET($L$3, MATCH($R3739 &amp; "/" &amp; X$2, $P$3:$P$5002, 0) - 1, 0, 1, $E$1))</f>
        <v>1.0741213322445375</v>
      </c>
      <c r="Y3739" s="52">
        <f ca="1">$B$11 * EXP(($E$3 - $C$11^2/2) * Y$2 + $C$11*SQRT(Y$2)*T3739)</f>
        <v>55.674015173732187</v>
      </c>
      <c r="Z3739" s="52">
        <f ca="1">Y3739 * EXP(($E$3 - $C$11^2/2) * (Z$2-Y$2) + $C$11*SQRT(Z$2-Y$2)*U3739)</f>
        <v>58.670713979718521</v>
      </c>
      <c r="AA3739" s="52">
        <f ca="1">Z3739 * EXP(($E$3 - $C$11^2/2) * (AA$2-Z$2) + $C$11*SQRT(AA$2-Z$2)*V3739)</f>
        <v>48.774466104761281</v>
      </c>
      <c r="AB3739" s="52">
        <f ca="1">AA3739 * EXP(($E$3 - $C$11^2/2) * (AB$2-AA$2) + $C$11*SQRT(AB$2-AA$2)*W3739)</f>
        <v>30.86752844274897</v>
      </c>
      <c r="AC3739" s="52">
        <f ca="1">AB3739 * EXP(($E$3 - $C$11^2/2) * (AC$2-AB$2) + $C$11*SQRT(AC$2-AB$2)*X3739)</f>
        <v>42.8172548300426</v>
      </c>
      <c r="AD3739" s="47"/>
      <c r="AE3739" s="3" t="s">
        <v>69</v>
      </c>
      <c r="AF3739" s="20" cm="1">
        <f t="array" aca="1" ref="AF3739" ca="1">MIN(Y3739:Y3742 / $D$11:$D$14)</f>
        <v>0.55674015173732183</v>
      </c>
      <c r="AG3739" s="20" cm="1">
        <f t="array" aca="1" ref="AG3739" ca="1">MIN(Z3739:Z3742 / $D$11:$D$14)</f>
        <v>0.58670713979718525</v>
      </c>
      <c r="AH3739" s="20" cm="1">
        <f t="array" aca="1" ref="AH3739" ca="1">MIN(AA3739:AA3742 / $D$11:$D$14)</f>
        <v>0.45733959370086874</v>
      </c>
      <c r="AI3739" s="20" cm="1">
        <f t="array" aca="1" ref="AI3739" ca="1">MIN(AB3739:AB3742 / $D$11:$D$14)</f>
        <v>0.3086752844274897</v>
      </c>
      <c r="AJ3739" s="20" cm="1">
        <f t="array" aca="1" ref="AJ3739" ca="1">MIN(AC3739:AC3742 / $D$11:$D$14)</f>
        <v>0.428172548300426</v>
      </c>
      <c r="AK3739" s="72">
        <f t="array" aca="1" ref="AK3739" ca="1">SUMPRODUCT(AF3740:AJ3740, EXP(-$E$3*$AF$2:$AJ$2))</f>
        <v>77880.078307140488</v>
      </c>
      <c r="AL3739" s="70">
        <f ca="1">MAX(AC3740 - $D$11, 0) * EXP(-$E$2*$E$3)</f>
        <v>0</v>
      </c>
    </row>
    <row r="3740" spans="6:38" ht="14.55" customHeight="1" x14ac:dyDescent="0.3">
      <c r="F3740" s="79"/>
      <c r="G3740" s="3">
        <v>3738</v>
      </c>
      <c r="H3740" s="61">
        <v>-1.5214402228370627</v>
      </c>
      <c r="I3740" s="61">
        <v>1.6438976166715678</v>
      </c>
      <c r="J3740" s="61">
        <v>0.48679546839558901</v>
      </c>
      <c r="K3740" s="62">
        <v>-0.14186541363551161</v>
      </c>
      <c r="L3740" s="60">
        <f t="array" ref="L3740:O3740">TRANSPOSE(MMULT(Option!$B$25:$E$28, TRANSPOSE(H3740:K3740)))</f>
        <v>-1.5214402228370627</v>
      </c>
      <c r="M3740" s="60">
        <v>0.89808096349616662</v>
      </c>
      <c r="N3740" s="60">
        <v>0.24945471428047328</v>
      </c>
      <c r="O3740" s="60">
        <v>-0.20457618110342804</v>
      </c>
      <c r="P3740" s="56" t="str">
        <f t="shared" si="4697"/>
        <v>748/3</v>
      </c>
      <c r="R3740" s="80"/>
      <c r="S3740" s="3" t="s">
        <v>29</v>
      </c>
      <c r="T3740" s="60">
        <f ca="1"/>
        <v>0.42892093220344285</v>
      </c>
      <c r="U3740" s="60">
        <f ca="1"/>
        <v>-0.49771487369632089</v>
      </c>
      <c r="V3740" s="60">
        <f ca="1"/>
        <v>0.2692450245214229</v>
      </c>
      <c r="W3740" s="60">
        <f ca="1"/>
        <v>-0.95540915645532465</v>
      </c>
      <c r="X3740" s="60">
        <f ca="1"/>
        <v>-0.2013268676160328</v>
      </c>
      <c r="Y3740" s="52">
        <f ca="1">$B$12 * EXP(($E$3 - $C$12^2/2) * Y$2 + $C$12*SQRT(Y$2)*T3740)</f>
        <v>114.30227400378787</v>
      </c>
      <c r="Z3740" s="52">
        <f ca="1">Y3740 * EXP(($E$3 - $C$12^2/2) * (Z$2-Y$2) + $C$12*SQRT(Z$2-Y$2)*U3740)</f>
        <v>98.941820289205992</v>
      </c>
      <c r="AA3740" s="52">
        <f ca="1">Z3740 * EXP(($E$3 - $C$12^2/2) * (AA$2-Z$2) + $C$12*SQRT(AA$2-Z$2)*V3740)</f>
        <v>107.80300253287923</v>
      </c>
      <c r="AB3740" s="52">
        <f ca="1">AA3740 * EXP(($E$3 - $C$12^2/2) * (AB$2-AA$2) + $C$12*SQRT(AB$2-AA$2)*W3740)</f>
        <v>81.343649277401866</v>
      </c>
      <c r="AC3740" s="52">
        <f ca="1">AB3740 * EXP(($E$3 - $C$12^2/2) * (AC$2-AB$2) + $C$12*SQRT(AC$2-AB$2)*X3740)</f>
        <v>76.959915137624421</v>
      </c>
      <c r="AD3740" s="47"/>
      <c r="AE3740" s="3" t="s">
        <v>47</v>
      </c>
      <c r="AF3740" s="64">
        <f t="shared" ref="AF3740" ca="1" si="4728">($B$5*AF3742 + (1 + $B$6)*AF3741)*$B$2</f>
        <v>0</v>
      </c>
      <c r="AG3740" s="64">
        <f t="shared" ref="AG3740" ca="1" si="4729">($B$5*AG3742 + (1 + $B$6)*AG3741)*$B$2</f>
        <v>0</v>
      </c>
      <c r="AH3740" s="64">
        <f t="shared" ref="AH3740" ca="1" si="4730">($B$5*AH3742 + (1 + $B$6)*AH3741)*$B$2</f>
        <v>0</v>
      </c>
      <c r="AI3740" s="64">
        <f t="shared" ref="AI3740" ca="1" si="4731">($B$5*AI3742 + (1 + $B$6)*AI3741)*$B$2</f>
        <v>0</v>
      </c>
      <c r="AJ3740" s="64" cm="1">
        <f t="array" aca="1" ref="AJ3740" ca="1">($B$5*AJ3742 + (1 + $B$6)*AJ3741 + AND(NOT(AF3741:AJ3741)))*$B$2</f>
        <v>100000</v>
      </c>
      <c r="AK3740" s="73"/>
      <c r="AL3740" s="70"/>
    </row>
    <row r="3741" spans="6:38" ht="14.55" customHeight="1" x14ac:dyDescent="0.3">
      <c r="F3741" s="79"/>
      <c r="G3741" s="3">
        <v>3739</v>
      </c>
      <c r="H3741" s="61">
        <v>0.4825462352325543</v>
      </c>
      <c r="I3741" s="61">
        <v>0.47549815943087836</v>
      </c>
      <c r="J3741" s="61">
        <v>0.43385446871664535</v>
      </c>
      <c r="K3741" s="62">
        <v>3.9120420424335008E-2</v>
      </c>
      <c r="L3741" s="60">
        <f t="array" ref="L3741:O3741">TRANSPOSE(MMULT(Option!$B$25:$E$28, TRANSPOSE(H3741:K3741)))</f>
        <v>0.4825462352325543</v>
      </c>
      <c r="M3741" s="60">
        <v>0.62881975577385774</v>
      </c>
      <c r="N3741" s="60">
        <v>0.69859188719020548</v>
      </c>
      <c r="O3741" s="60">
        <v>0.43571358841652019</v>
      </c>
      <c r="P3741" s="56" t="str">
        <f t="shared" si="4697"/>
        <v>748/4</v>
      </c>
      <c r="R3741" s="80"/>
      <c r="S3741" s="3" t="s">
        <v>31</v>
      </c>
      <c r="T3741" s="60">
        <f ca="1"/>
        <v>0.97834282364457947</v>
      </c>
      <c r="U3741" s="60">
        <f ca="1"/>
        <v>-0.35297771271598571</v>
      </c>
      <c r="V3741" s="60">
        <f ca="1"/>
        <v>-0.61351484261830747</v>
      </c>
      <c r="W3741" s="60">
        <f ca="1"/>
        <v>0.205341486047942</v>
      </c>
      <c r="X3741" s="60">
        <f ca="1"/>
        <v>0.49704471709456854</v>
      </c>
      <c r="Y3741" s="52">
        <f ca="1">$B$13 * EXP(($E$3 - $C$13^2/2) * Y$2 + $C$13*SQRT(Y$2)*T3741)</f>
        <v>134.78393746158764</v>
      </c>
      <c r="Z3741" s="52">
        <f ca="1">Y3741 * EXP(($E$3 - $C$13^2/2) * (Z$2-Y$2) + $C$13*SQRT(Z$2-Y$2)*U3741)</f>
        <v>121.84865224841973</v>
      </c>
      <c r="AA3741" s="52">
        <f ca="1">Z3741 * EXP(($E$3 - $C$13^2/2) * (AA$2-Z$2) + $C$13*SQRT(AA$2-Z$2)*V3741)</f>
        <v>101.87282956811103</v>
      </c>
      <c r="AB3741" s="52">
        <f ca="1">AA3741 * EXP(($E$3 - $C$13^2/2) * (AB$2-AA$2) + $C$13*SQRT(AB$2-AA$2)*W3741)</f>
        <v>108.88885817865082</v>
      </c>
      <c r="AC3741" s="52">
        <f ca="1">AB3741 * EXP(($E$3 - $C$13^2/2) * (AC$2-AB$2) + $C$13*SQRT(AC$2-AB$2)*X3741)</f>
        <v>127.03226730103269</v>
      </c>
      <c r="AD3741" s="47"/>
      <c r="AE3741" s="3" t="s">
        <v>46</v>
      </c>
      <c r="AF3741" s="52" t="b">
        <f t="shared" ref="AF3741" ca="1" si="4732">AF3739 &gt;= $B$4</f>
        <v>0</v>
      </c>
      <c r="AG3741" s="52" t="b">
        <f t="array" aca="1" ref="AG3741" ca="1">AND(AG3739 &gt;= $B$4, NOT(OR($AF3741:AF3741)))</f>
        <v>0</v>
      </c>
      <c r="AH3741" s="52" t="b">
        <f t="array" aca="1" ref="AH3741" ca="1">AND(AH3739 &gt;= $B$4, NOT(OR($AF3741:AG3741)))</f>
        <v>0</v>
      </c>
      <c r="AI3741" s="52" t="b">
        <f t="array" aca="1" ref="AI3741" ca="1">AND(AI3739 &gt;= $B$4, NOT(OR($AF3741:AH3741)))</f>
        <v>0</v>
      </c>
      <c r="AJ3741" s="52" t="b">
        <f t="array" aca="1" ref="AJ3741" ca="1">AND(AJ3739 &gt;= $B$4, NOT(OR($AF3741:AI3741)))</f>
        <v>0</v>
      </c>
      <c r="AK3741" s="73"/>
      <c r="AL3741" s="70"/>
    </row>
    <row r="3742" spans="6:38" ht="14.55" customHeight="1" x14ac:dyDescent="0.3">
      <c r="F3742" s="79"/>
      <c r="G3742" s="3">
        <v>3740</v>
      </c>
      <c r="H3742" s="61">
        <v>0.42133703624140401</v>
      </c>
      <c r="I3742" s="61">
        <v>5.9682692495144414E-2</v>
      </c>
      <c r="J3742" s="61">
        <v>-1.0445251453971944</v>
      </c>
      <c r="K3742" s="62">
        <v>1.7585803709551622</v>
      </c>
      <c r="L3742" s="60">
        <f t="array" ref="L3742:O3742">TRANSPOSE(MMULT(Option!$B$25:$E$28, TRANSPOSE(H3742:K3742)))</f>
        <v>0.42133703624140401</v>
      </c>
      <c r="M3742" s="60">
        <v>0.22323490570411603</v>
      </c>
      <c r="N3742" s="60">
        <v>-0.73325353704629503</v>
      </c>
      <c r="O3742" s="60">
        <v>1.4862512370794447</v>
      </c>
      <c r="P3742" s="56" t="str">
        <f t="shared" si="4697"/>
        <v>748/5</v>
      </c>
      <c r="R3742" s="80"/>
      <c r="S3742" s="3" t="s">
        <v>30</v>
      </c>
      <c r="T3742" s="60">
        <f ca="1"/>
        <v>-0.66098014298054808</v>
      </c>
      <c r="U3742" s="60">
        <f ca="1"/>
        <v>-0.67750835113647134</v>
      </c>
      <c r="V3742" s="60">
        <f ca="1"/>
        <v>-1.3192750745756858</v>
      </c>
      <c r="W3742" s="60">
        <f ca="1"/>
        <v>-0.46606252405243281</v>
      </c>
      <c r="X3742" s="60">
        <f ca="1"/>
        <v>0.91996297428960427</v>
      </c>
      <c r="Y3742" s="52">
        <f ca="1">$B$14 * EXP(($E$3 - $C$14^2/2) * Y$2 + $C$14*SQRT(Y$2)*T3742)</f>
        <v>82.423957671261277</v>
      </c>
      <c r="Z3742" s="52">
        <f ca="1">Y3742 * EXP(($E$3 - $C$14^2/2) * (Z$2-Y$2) + $C$14*SQRT(Z$2-Y$2)*U3742)</f>
        <v>67.601058266278329</v>
      </c>
      <c r="AA3742" s="52">
        <f ca="1">Z3742 * EXP(($E$3 - $C$14^2/2) * (AA$2-Z$2) + $C$14*SQRT(AA$2-Z$2)*V3742)</f>
        <v>45.733959370086872</v>
      </c>
      <c r="AB3742" s="52">
        <f ca="1">AA3742 * EXP(($E$3 - $C$14^2/2) * (AB$2-AA$2) + $C$14*SQRT(AB$2-AA$2)*W3742)</f>
        <v>39.965730850097209</v>
      </c>
      <c r="AC3742" s="52">
        <f ca="1">AB3742 * EXP(($E$3 - $C$14^2/2) * (AC$2-AB$2) + $C$14*SQRT(AC$2-AB$2)*X3742)</f>
        <v>52.932168299712082</v>
      </c>
      <c r="AD3742" s="47"/>
      <c r="AE3742" s="3" t="s">
        <v>68</v>
      </c>
      <c r="AF3742" s="52" t="b">
        <f ca="1">AND(AF3739&gt;$B$3, NOT(OR($AF3741:AF3741)))</f>
        <v>0</v>
      </c>
      <c r="AG3742" s="52" t="b">
        <f ca="1">AND(AG3739&gt;$B$3, NOT(OR($AF3741:AG3741)))</f>
        <v>0</v>
      </c>
      <c r="AH3742" s="52" t="b">
        <f ca="1">AND(AH3739&gt;$B$3, NOT(OR($AF3741:AH3741)))</f>
        <v>0</v>
      </c>
      <c r="AI3742" s="52" t="b">
        <f ca="1">AND(AI3739&gt;$B$3, NOT(OR($AF3741:AI3741)))</f>
        <v>0</v>
      </c>
      <c r="AJ3742" s="52" t="b">
        <f ca="1">AND(AJ3739&gt;$B$3, NOT(OR($AF3741:AJ3741)))</f>
        <v>0</v>
      </c>
      <c r="AK3742" s="74"/>
      <c r="AL3742" s="70"/>
    </row>
    <row r="3743" spans="6:38" ht="14.55" customHeight="1" x14ac:dyDescent="0.3">
      <c r="F3743" s="79"/>
      <c r="G3743" s="3">
        <v>3741</v>
      </c>
      <c r="H3743" s="61">
        <v>0.74432878355684495</v>
      </c>
      <c r="I3743" s="61">
        <v>1.0713188342347517</v>
      </c>
      <c r="J3743" s="61">
        <v>1.2170655235509458</v>
      </c>
      <c r="K3743" s="62">
        <v>0.8492388817213028</v>
      </c>
      <c r="L3743" s="60">
        <f t="array" ref="L3743:O3743">TRANSPOSE(MMULT(Option!$B$25:$E$28, TRANSPOSE(H3743:K3743)))</f>
        <v>0.74432878355684495</v>
      </c>
      <c r="M3743" s="60">
        <v>1.2796114436852575</v>
      </c>
      <c r="N3743" s="60">
        <v>1.647229536249748</v>
      </c>
      <c r="O3743" s="60">
        <v>1.5430602330352303</v>
      </c>
      <c r="P3743" s="56" t="str">
        <f t="shared" si="4697"/>
        <v>749/1</v>
      </c>
      <c r="R3743" s="80">
        <v>936</v>
      </c>
      <c r="S3743" s="3" t="s">
        <v>28</v>
      </c>
      <c r="T3743" s="60">
        <f t="array" aca="1" ref="T3743:T3746" ca="1">TRANSPOSE(OFFSET($L$3, MATCH($R3743 &amp; "/" &amp; T$2, $P$3:$P$5002, 0) - 1, 0, 1, $E$1))</f>
        <v>1.0565804230161451</v>
      </c>
      <c r="U3743" s="60">
        <f t="array" aca="1" ref="U3743:U3746" ca="1">TRANSPOSE(OFFSET($L$3, MATCH($R3743 &amp; "/" &amp; U$2, $P$3:$P$5002, 0) - 1, 0, 1, $E$1))</f>
        <v>-3.153628946859198E-2</v>
      </c>
      <c r="V3743" s="60">
        <f t="array" aca="1" ref="V3743:V3746" ca="1">TRANSPOSE(OFFSET($L$3, MATCH($R3743 &amp; "/" &amp; V$2, $P$3:$P$5002, 0) - 1, 0, 1, $E$1))</f>
        <v>-1.2560118931269304</v>
      </c>
      <c r="W3743" s="60">
        <f t="array" aca="1" ref="W3743:W3746" ca="1">TRANSPOSE(OFFSET($L$3, MATCH($R3743 &amp; "/" &amp; W$2, $P$3:$P$5002, 0) - 1, 0, 1, $E$1))</f>
        <v>-0.20719770013821265</v>
      </c>
      <c r="X3743" s="60">
        <f t="array" aca="1" ref="X3743:X3746" ca="1">TRANSPOSE(OFFSET($L$3, MATCH($R3743 &amp; "/" &amp; X$2, $P$3:$P$5002, 0) - 1, 0, 1, $E$1))</f>
        <v>-1.0458855193169967</v>
      </c>
      <c r="Y3743" s="52">
        <f ca="1">$B$11 * EXP(($E$3 - $C$11^2/2) * Y$2 + $C$11*SQRT(Y$2)*T3743)</f>
        <v>137.98490745289885</v>
      </c>
      <c r="Z3743" s="52">
        <f ca="1">Y3743 * EXP(($E$3 - $C$11^2/2) * (Z$2-Y$2) + $C$11*SQRT(Z$2-Y$2)*U3743)</f>
        <v>137.37074327196382</v>
      </c>
      <c r="AA3743" s="52">
        <f ca="1">Z3743 * EXP(($E$3 - $C$11^2/2) * (AA$2-Z$2) + $C$11*SQRT(AA$2-Z$2)*V3743)</f>
        <v>94.715708047852743</v>
      </c>
      <c r="AB3743" s="52">
        <f ca="1">AA3743 * EXP(($E$3 - $C$11^2/2) * (AB$2-AA$2) + $C$11*SQRT(AB$2-AA$2)*W3743)</f>
        <v>89.453644098889171</v>
      </c>
      <c r="AC3743" s="52">
        <f ca="1">AB3743 * EXP(($E$3 - $C$11^2/2) * (AC$2-AB$2) + $C$11*SQRT(AC$2-AB$2)*X3743)</f>
        <v>65.690537699374929</v>
      </c>
      <c r="AD3743" s="47"/>
      <c r="AE3743" s="3" t="s">
        <v>69</v>
      </c>
      <c r="AF3743" s="20" cm="1">
        <f t="array" aca="1" ref="AF3743" ca="1">MIN(Y3743:Y3746 / $D$11:$D$14)</f>
        <v>0.82202506141649023</v>
      </c>
      <c r="AG3743" s="20" cm="1">
        <f t="array" aca="1" ref="AG3743" ca="1">MIN(Z3743:Z3746 / $D$11:$D$14)</f>
        <v>0.64503568375764531</v>
      </c>
      <c r="AH3743" s="20" cm="1">
        <f t="array" aca="1" ref="AH3743" ca="1">MIN(AA3743:AA3746 / $D$11:$D$14)</f>
        <v>0.39605727852323319</v>
      </c>
      <c r="AI3743" s="20" cm="1">
        <f t="array" aca="1" ref="AI3743" ca="1">MIN(AB3743:AB3746 / $D$11:$D$14)</f>
        <v>0.3678486220317449</v>
      </c>
      <c r="AJ3743" s="20" cm="1">
        <f t="array" aca="1" ref="AJ3743" ca="1">MIN(AC3743:AC3746 / $D$11:$D$14)</f>
        <v>0.39727507111853572</v>
      </c>
      <c r="AK3743" s="72">
        <f t="array" aca="1" ref="AK3743" ca="1">SUMPRODUCT(AF3744:AJ3744, EXP(-$E$3*$AF$2:$AJ$2))</f>
        <v>92148.519674651194</v>
      </c>
      <c r="AL3743" s="70">
        <f ca="1">MAX(AC3744 - $D$11, 0) * EXP(-$E$2*$E$3)</f>
        <v>0</v>
      </c>
    </row>
    <row r="3744" spans="6:38" ht="14.55" customHeight="1" x14ac:dyDescent="0.3">
      <c r="F3744" s="79"/>
      <c r="G3744" s="3">
        <v>3742</v>
      </c>
      <c r="H3744" s="61">
        <v>-0.21487140959261958</v>
      </c>
      <c r="I3744" s="61">
        <v>-0.61615569595205133</v>
      </c>
      <c r="J3744" s="61">
        <v>1.1415517194367784</v>
      </c>
      <c r="K3744" s="62">
        <v>-0.63697040372826152</v>
      </c>
      <c r="L3744" s="60">
        <f t="array" ref="L3744:O3744">TRANSPOSE(MMULT(Option!$B$25:$E$28, TRANSPOSE(H3744:K3744)))</f>
        <v>-0.21487140959261958</v>
      </c>
      <c r="M3744" s="60">
        <v>-0.650664587152742</v>
      </c>
      <c r="N3744" s="60">
        <v>0.75534036657548453</v>
      </c>
      <c r="O3744" s="60">
        <v>-0.56995678325657784</v>
      </c>
      <c r="P3744" s="56" t="str">
        <f t="shared" si="4697"/>
        <v>749/2</v>
      </c>
      <c r="R3744" s="80"/>
      <c r="S3744" s="3" t="s">
        <v>29</v>
      </c>
      <c r="T3744" s="60">
        <f ca="1"/>
        <v>0.99785511999089915</v>
      </c>
      <c r="U3744" s="60">
        <f ca="1"/>
        <v>-0.50507548472475694</v>
      </c>
      <c r="V3744" s="60">
        <f ca="1"/>
        <v>-2.5049840356369923</v>
      </c>
      <c r="W3744" s="60">
        <f ca="1"/>
        <v>0.65478542134194329</v>
      </c>
      <c r="X3744" s="60">
        <f ca="1"/>
        <v>0.31782205339791797</v>
      </c>
      <c r="Y3744" s="52">
        <f ca="1">$B$12 * EXP(($E$3 - $C$12^2/2) * Y$2 + $C$12*SQRT(Y$2)*T3744)</f>
        <v>135.57523444438814</v>
      </c>
      <c r="Z3744" s="52">
        <f ca="1">Y3744 * EXP(($E$3 - $C$12^2/2) * (Z$2-Y$2) + $C$12*SQRT(Z$2-Y$2)*U3744)</f>
        <v>117.09716691268716</v>
      </c>
      <c r="AA3744" s="52">
        <f ca="1">Z3744 * EXP(($E$3 - $C$12^2/2) * (AA$2-Z$2) + $C$12*SQRT(AA$2-Z$2)*V3744)</f>
        <v>55.50698484390189</v>
      </c>
      <c r="AB3744" s="52">
        <f ca="1">AA3744 * EXP(($E$3 - $C$12^2/2) * (AB$2-AA$2) + $C$12*SQRT(AB$2-AA$2)*W3744)</f>
        <v>67.893784563324772</v>
      </c>
      <c r="AC3744" s="52">
        <f ca="1">AB3744 * EXP(($E$3 - $C$12^2/2) * (AC$2-AB$2) + $C$12*SQRT(AC$2-AB$2)*X3744)</f>
        <v>75.060248793681822</v>
      </c>
      <c r="AD3744" s="47"/>
      <c r="AE3744" s="3" t="s">
        <v>47</v>
      </c>
      <c r="AF3744" s="64">
        <f t="shared" ref="AF3744" ca="1" si="4733">($B$5*AF3746 + (1 + $B$6)*AF3745)*$B$2</f>
        <v>15000</v>
      </c>
      <c r="AG3744" s="64">
        <f t="shared" ref="AG3744" ca="1" si="4734">($B$5*AG3746 + (1 + $B$6)*AG3745)*$B$2</f>
        <v>0</v>
      </c>
      <c r="AH3744" s="64">
        <f t="shared" ref="AH3744" ca="1" si="4735">($B$5*AH3746 + (1 + $B$6)*AH3745)*$B$2</f>
        <v>0</v>
      </c>
      <c r="AI3744" s="64">
        <f t="shared" ref="AI3744" ca="1" si="4736">($B$5*AI3746 + (1 + $B$6)*AI3745)*$B$2</f>
        <v>0</v>
      </c>
      <c r="AJ3744" s="64" cm="1">
        <f t="array" aca="1" ref="AJ3744" ca="1">($B$5*AJ3746 + (1 + $B$6)*AJ3745 + AND(NOT(AF3745:AJ3745)))*$B$2</f>
        <v>100000</v>
      </c>
      <c r="AK3744" s="73"/>
      <c r="AL3744" s="70"/>
    </row>
    <row r="3745" spans="6:38" ht="14.55" customHeight="1" x14ac:dyDescent="0.3">
      <c r="F3745" s="79"/>
      <c r="G3745" s="3">
        <v>3743</v>
      </c>
      <c r="H3745" s="61">
        <v>-4.8970201500381796E-2</v>
      </c>
      <c r="I3745" s="61">
        <v>0.99787794059545476</v>
      </c>
      <c r="J3745" s="61">
        <v>0.6431303431694434</v>
      </c>
      <c r="K3745" s="62">
        <v>-0.94452591187484158</v>
      </c>
      <c r="L3745" s="60">
        <f t="array" ref="L3745:O3745">TRANSPOSE(MMULT(Option!$B$25:$E$28, TRANSPOSE(H3745:K3745)))</f>
        <v>-4.8970201500381796E-2</v>
      </c>
      <c r="M3745" s="60">
        <v>0.89498215882091103</v>
      </c>
      <c r="N3745" s="60">
        <v>0.80658555602460735</v>
      </c>
      <c r="O3745" s="60">
        <v>-0.44159977578606535</v>
      </c>
      <c r="P3745" s="56" t="str">
        <f t="shared" si="4697"/>
        <v>749/3</v>
      </c>
      <c r="R3745" s="80"/>
      <c r="S3745" s="3" t="s">
        <v>31</v>
      </c>
      <c r="T3745" s="60">
        <f ca="1"/>
        <v>-0.66994798683162715</v>
      </c>
      <c r="U3745" s="60">
        <f ca="1"/>
        <v>-0.82488414670636501</v>
      </c>
      <c r="V3745" s="60">
        <f ca="1"/>
        <v>-1.6424893179685782</v>
      </c>
      <c r="W3745" s="60">
        <f ca="1"/>
        <v>-0.26295781054922535</v>
      </c>
      <c r="X3745" s="60">
        <f ca="1"/>
        <v>0.23985804916390155</v>
      </c>
      <c r="Y3745" s="52">
        <f ca="1">$B$13 * EXP(($E$3 - $C$13^2/2) * Y$2 + $C$13*SQRT(Y$2)*T3745)</f>
        <v>82.202506141649025</v>
      </c>
      <c r="Z3745" s="52">
        <f ca="1">Y3745 * EXP(($E$3 - $C$13^2/2) * (Z$2-Y$2) + $C$13*SQRT(Z$2-Y$2)*U3745)</f>
        <v>64.50356837576453</v>
      </c>
      <c r="AA3745" s="52">
        <f ca="1">Z3745 * EXP(($E$3 - $C$13^2/2) * (AA$2-Z$2) + $C$13*SQRT(AA$2-Z$2)*V3745)</f>
        <v>39.605727852323319</v>
      </c>
      <c r="AB3745" s="52">
        <f ca="1">AA3745 * EXP(($E$3 - $C$13^2/2) * (AB$2-AA$2) + $C$13*SQRT(AB$2-AA$2)*W3745)</f>
        <v>36.784862203174491</v>
      </c>
      <c r="AC3745" s="52">
        <f ca="1">AB3745 * EXP(($E$3 - $C$13^2/2) * (AC$2-AB$2) + $C$13*SQRT(AC$2-AB$2)*X3745)</f>
        <v>39.727507111853569</v>
      </c>
      <c r="AD3745" s="47"/>
      <c r="AE3745" s="3" t="s">
        <v>46</v>
      </c>
      <c r="AF3745" s="52" t="b">
        <f t="shared" ref="AF3745" ca="1" si="4737">AF3743 &gt;= $B$4</f>
        <v>0</v>
      </c>
      <c r="AG3745" s="52" t="b">
        <f t="array" aca="1" ref="AG3745" ca="1">AND(AG3743 &gt;= $B$4, NOT(OR($AF3745:AF3745)))</f>
        <v>0</v>
      </c>
      <c r="AH3745" s="52" t="b">
        <f t="array" aca="1" ref="AH3745" ca="1">AND(AH3743 &gt;= $B$4, NOT(OR($AF3745:AG3745)))</f>
        <v>0</v>
      </c>
      <c r="AI3745" s="52" t="b">
        <f t="array" aca="1" ref="AI3745" ca="1">AND(AI3743 &gt;= $B$4, NOT(OR($AF3745:AH3745)))</f>
        <v>0</v>
      </c>
      <c r="AJ3745" s="52" t="b">
        <f t="array" aca="1" ref="AJ3745" ca="1">AND(AJ3743 &gt;= $B$4, NOT(OR($AF3745:AI3745)))</f>
        <v>0</v>
      </c>
      <c r="AK3745" s="73"/>
      <c r="AL3745" s="70"/>
    </row>
    <row r="3746" spans="6:38" ht="14.55" customHeight="1" x14ac:dyDescent="0.3">
      <c r="F3746" s="79"/>
      <c r="G3746" s="3">
        <v>3744</v>
      </c>
      <c r="H3746" s="61">
        <v>-0.36566841770333036</v>
      </c>
      <c r="I3746" s="61">
        <v>7.6223454932449558E-2</v>
      </c>
      <c r="J3746" s="61">
        <v>1.5638037411792367</v>
      </c>
      <c r="K3746" s="62">
        <v>-0.5200797811105109</v>
      </c>
      <c r="L3746" s="60">
        <f t="array" ref="L3746:O3746">TRANSPOSE(MMULT(Option!$B$25:$E$28, TRANSPOSE(H3746:K3746)))</f>
        <v>-0.36566841770333036</v>
      </c>
      <c r="M3746" s="60">
        <v>-7.6407416689531105E-2</v>
      </c>
      <c r="N3746" s="60">
        <v>1.2471971853295023</v>
      </c>
      <c r="O3746" s="60">
        <v>-0.26645386075801958</v>
      </c>
      <c r="P3746" s="56" t="str">
        <f t="shared" si="4697"/>
        <v>749/4</v>
      </c>
      <c r="R3746" s="80"/>
      <c r="S3746" s="3" t="s">
        <v>30</v>
      </c>
      <c r="T3746" s="60">
        <f ca="1"/>
        <v>0.18926731898261542</v>
      </c>
      <c r="U3746" s="60">
        <f ca="1"/>
        <v>-0.77217444686430003</v>
      </c>
      <c r="V3746" s="60">
        <f ca="1"/>
        <v>-1.2268408273391074</v>
      </c>
      <c r="W3746" s="60">
        <f ca="1"/>
        <v>0.65573665441411944</v>
      </c>
      <c r="X3746" s="60">
        <f ca="1"/>
        <v>1.0410625606830484</v>
      </c>
      <c r="Y3746" s="52">
        <f ca="1">$B$14 * EXP(($E$3 - $C$14^2/2) * Y$2 + $C$14*SQRT(Y$2)*T3746)</f>
        <v>106.37285069242948</v>
      </c>
      <c r="Z3746" s="52">
        <f ca="1">Y3746 * EXP(($E$3 - $C$14^2/2) * (Z$2-Y$2) + $C$14*SQRT(Z$2-Y$2)*U3746)</f>
        <v>84.800212409487798</v>
      </c>
      <c r="AA3746" s="52">
        <f ca="1">Z3746 * EXP(($E$3 - $C$14^2/2) * (AA$2-Z$2) + $C$14*SQRT(AA$2-Z$2)*V3746)</f>
        <v>58.982795484374904</v>
      </c>
      <c r="AB3746" s="52">
        <f ca="1">AA3746 * EXP(($E$3 - $C$14^2/2) * (AB$2-AA$2) + $C$14*SQRT(AB$2-AA$2)*W3746)</f>
        <v>72.165839422862433</v>
      </c>
      <c r="AC3746" s="52">
        <f ca="1">AB3746 * EXP(($E$3 - $C$14^2/2) * (AC$2-AB$2) + $C$14*SQRT(AC$2-AB$2)*X3746)</f>
        <v>99.115472958960581</v>
      </c>
      <c r="AD3746" s="47"/>
      <c r="AE3746" s="3" t="s">
        <v>68</v>
      </c>
      <c r="AF3746" s="52" t="b">
        <f ca="1">AND(AF3743&gt;$B$3, NOT(OR($AF3745:AF3745)))</f>
        <v>1</v>
      </c>
      <c r="AG3746" s="52" t="b">
        <f ca="1">AND(AG3743&gt;$B$3, NOT(OR($AF3745:AG3745)))</f>
        <v>0</v>
      </c>
      <c r="AH3746" s="52" t="b">
        <f ca="1">AND(AH3743&gt;$B$3, NOT(OR($AF3745:AH3745)))</f>
        <v>0</v>
      </c>
      <c r="AI3746" s="52" t="b">
        <f ca="1">AND(AI3743&gt;$B$3, NOT(OR($AF3745:AI3745)))</f>
        <v>0</v>
      </c>
      <c r="AJ3746" s="52" t="b">
        <f ca="1">AND(AJ3743&gt;$B$3, NOT(OR($AF3745:AJ3745)))</f>
        <v>0</v>
      </c>
      <c r="AK3746" s="74"/>
      <c r="AL3746" s="70"/>
    </row>
    <row r="3747" spans="6:38" ht="14.55" customHeight="1" x14ac:dyDescent="0.3">
      <c r="F3747" s="79"/>
      <c r="G3747" s="3">
        <v>3745</v>
      </c>
      <c r="H3747" s="61">
        <v>1.2751720868278476</v>
      </c>
      <c r="I3747" s="61">
        <v>0.34571410011892384</v>
      </c>
      <c r="J3747" s="61">
        <v>0.71558846324868164</v>
      </c>
      <c r="K3747" s="62">
        <v>1.0268576632706246</v>
      </c>
      <c r="L3747" s="60">
        <f t="array" ref="L3747:O3747">TRANSPOSE(MMULT(Option!$B$25:$E$28, TRANSPOSE(H3747:K3747)))</f>
        <v>1.2751720868278476</v>
      </c>
      <c r="M3747" s="60">
        <v>0.82692104125284116</v>
      </c>
      <c r="N3747" s="60">
        <v>1.2291065867314481</v>
      </c>
      <c r="O3747" s="60">
        <v>1.6196149706179708</v>
      </c>
      <c r="P3747" s="56" t="str">
        <f t="shared" si="4697"/>
        <v>749/5</v>
      </c>
      <c r="R3747" s="80">
        <v>937</v>
      </c>
      <c r="S3747" s="3" t="s">
        <v>28</v>
      </c>
      <c r="T3747" s="60">
        <f t="array" aca="1" ref="T3747:T3750" ca="1">TRANSPOSE(OFFSET($L$3, MATCH($R3747 &amp; "/" &amp; T$2, $P$3:$P$5002, 0) - 1, 0, 1, $E$1))</f>
        <v>-0.25673417211089633</v>
      </c>
      <c r="U3747" s="60">
        <f t="array" aca="1" ref="U3747:U3750" ca="1">TRANSPOSE(OFFSET($L$3, MATCH($R3747 &amp; "/" &amp; U$2, $P$3:$P$5002, 0) - 1, 0, 1, $E$1))</f>
        <v>-1.1673666286265205</v>
      </c>
      <c r="V3747" s="60">
        <f t="array" aca="1" ref="V3747:V3750" ca="1">TRANSPOSE(OFFSET($L$3, MATCH($R3747 &amp; "/" &amp; V$2, $P$3:$P$5002, 0) - 1, 0, 1, $E$1))</f>
        <v>0.69306103235741101</v>
      </c>
      <c r="W3747" s="60">
        <f t="array" aca="1" ref="W3747:W3750" ca="1">TRANSPOSE(OFFSET($L$3, MATCH($R3747 &amp; "/" &amp; W$2, $P$3:$P$5002, 0) - 1, 0, 1, $E$1))</f>
        <v>2.5775828116321957</v>
      </c>
      <c r="X3747" s="60">
        <f t="array" aca="1" ref="X3747:X3750" ca="1">TRANSPOSE(OFFSET($L$3, MATCH($R3747 &amp; "/" &amp; X$2, $P$3:$P$5002, 0) - 1, 0, 1, $E$1))</f>
        <v>0.22851826265593991</v>
      </c>
      <c r="Y3747" s="52">
        <f ca="1">$B$11 * EXP(($E$3 - $C$11^2/2) * Y$2 + $C$11*SQRT(Y$2)*T3747)</f>
        <v>93.051205123157573</v>
      </c>
      <c r="Z3747" s="52">
        <f ca="1">Y3747 * EXP(($E$3 - $C$11^2/2) * (Z$2-Y$2) + $C$11*SQRT(Z$2-Y$2)*U3747)</f>
        <v>65.886920428791413</v>
      </c>
      <c r="AA3747" s="52">
        <f ca="1">Z3747 * EXP(($E$3 - $C$11^2/2) * (AA$2-Z$2) + $C$11*SQRT(AA$2-Z$2)*V3747)</f>
        <v>81.520804325908202</v>
      </c>
      <c r="AB3747" s="52">
        <f ca="1">AA3747 * EXP(($E$3 - $C$11^2/2) * (AB$2-AA$2) + $C$11*SQRT(AB$2-AA$2)*W3747)</f>
        <v>177.52884432696388</v>
      </c>
      <c r="AC3747" s="52">
        <f ca="1">AB3747 * EXP(($E$3 - $C$11^2/2) * (AC$2-AB$2) + $C$11*SQRT(AC$2-AB$2)*X3747)</f>
        <v>191.07931005698964</v>
      </c>
      <c r="AD3747" s="47"/>
      <c r="AE3747" s="3" t="s">
        <v>69</v>
      </c>
      <c r="AF3747" s="20" cm="1">
        <f t="array" aca="1" ref="AF3747" ca="1">MIN(Y3747:Y3750 / $D$11:$D$14)</f>
        <v>0.81742527468078408</v>
      </c>
      <c r="AG3747" s="20" cm="1">
        <f t="array" aca="1" ref="AG3747" ca="1">MIN(Z3747:Z3750 / $D$11:$D$14)</f>
        <v>0.44732024716265761</v>
      </c>
      <c r="AH3747" s="20" cm="1">
        <f t="array" aca="1" ref="AH3747" ca="1">MIN(AA3747:AA3750 / $D$11:$D$14)</f>
        <v>0.41000081928647636</v>
      </c>
      <c r="AI3747" s="20" cm="1">
        <f t="array" aca="1" ref="AI3747" ca="1">MIN(AB3747:AB3750 / $D$11:$D$14)</f>
        <v>0.65830462324950301</v>
      </c>
      <c r="AJ3747" s="20" cm="1">
        <f t="array" aca="1" ref="AJ3747" ca="1">MIN(AC3747:AC3750 / $D$11:$D$14)</f>
        <v>0.8870493401888716</v>
      </c>
      <c r="AK3747" s="72">
        <f t="array" aca="1" ref="AK3747" ca="1">SUMPRODUCT(AF3748:AJ3748, EXP(-$E$3*$AF$2:$AJ$2))</f>
        <v>103830.53142072225</v>
      </c>
      <c r="AL3747" s="70">
        <f ca="1">MAX(AC3748 - $D$11, 0) * EXP(-$E$2*$E$3)</f>
        <v>0</v>
      </c>
    </row>
    <row r="3748" spans="6:38" ht="14.55" customHeight="1" x14ac:dyDescent="0.3">
      <c r="F3748" s="79"/>
      <c r="G3748" s="3">
        <v>3746</v>
      </c>
      <c r="H3748" s="61">
        <v>-1.7264368127177654</v>
      </c>
      <c r="I3748" s="61">
        <v>1.1313164850533335</v>
      </c>
      <c r="J3748" s="61">
        <v>1.4451017176288723</v>
      </c>
      <c r="K3748" s="62">
        <v>0.21272868745291554</v>
      </c>
      <c r="L3748" s="60">
        <f t="array" ref="L3748:O3748">TRANSPOSE(MMULT(Option!$B$25:$E$28, TRANSPOSE(H3748:K3748)))</f>
        <v>-1.7264368127177654</v>
      </c>
      <c r="M3748" s="60">
        <v>0.34629396045454941</v>
      </c>
      <c r="N3748" s="60">
        <v>0.87492085526879859</v>
      </c>
      <c r="O3748" s="60">
        <v>6.9898409544809137E-2</v>
      </c>
      <c r="P3748" s="56" t="str">
        <f t="shared" si="4697"/>
        <v>750/1</v>
      </c>
      <c r="R3748" s="80"/>
      <c r="S3748" s="3" t="s">
        <v>29</v>
      </c>
      <c r="T3748" s="60">
        <f ca="1"/>
        <v>-0.68865262502306934</v>
      </c>
      <c r="U3748" s="60">
        <f ca="1"/>
        <v>-0.62586561920812001</v>
      </c>
      <c r="V3748" s="60">
        <f ca="1"/>
        <v>-0.12791040557176775</v>
      </c>
      <c r="W3748" s="60">
        <f ca="1"/>
        <v>2.0469352964806538</v>
      </c>
      <c r="X3748" s="60">
        <f ca="1"/>
        <v>-0.85109930486535634</v>
      </c>
      <c r="Y3748" s="52">
        <f ca="1">$B$12 * EXP(($E$3 - $C$12^2/2) * Y$2 + $C$12*SQRT(Y$2)*T3748)</f>
        <v>81.742527468078407</v>
      </c>
      <c r="Z3748" s="52">
        <f ca="1">Y3748 * EXP(($E$3 - $C$12^2/2) * (Z$2-Y$2) + $C$12*SQRT(Z$2-Y$2)*U3748)</f>
        <v>68.088934619347484</v>
      </c>
      <c r="AA3748" s="52">
        <f ca="1">Z3748 * EXP(($E$3 - $C$12^2/2) * (AA$2-Z$2) + $C$12*SQRT(AA$2-Z$2)*V3748)</f>
        <v>65.854093551425748</v>
      </c>
      <c r="AB3748" s="52">
        <f ca="1">AA3748 * EXP(($E$3 - $C$12^2/2) * (AB$2-AA$2) + $C$12*SQRT(AB$2-AA$2)*W3748)</f>
        <v>122.30552041616625</v>
      </c>
      <c r="AC3748" s="52">
        <f ca="1">AB3748 * EXP(($E$3 - $C$12^2/2) * (AC$2-AB$2) + $C$12*SQRT(AC$2-AB$2)*X3748)</f>
        <v>95.220227077634107</v>
      </c>
      <c r="AD3748" s="47"/>
      <c r="AE3748" s="3" t="s">
        <v>47</v>
      </c>
      <c r="AF3748" s="64">
        <f t="shared" ref="AF3748" ca="1" si="4738">($B$5*AF3750 + (1 + $B$6)*AF3749)*$B$2</f>
        <v>15000</v>
      </c>
      <c r="AG3748" s="64">
        <f t="shared" ref="AG3748" ca="1" si="4739">($B$5*AG3750 + (1 + $B$6)*AG3749)*$B$2</f>
        <v>0</v>
      </c>
      <c r="AH3748" s="64">
        <f t="shared" ref="AH3748" ca="1" si="4740">($B$5*AH3750 + (1 + $B$6)*AH3749)*$B$2</f>
        <v>0</v>
      </c>
      <c r="AI3748" s="64">
        <f t="shared" ref="AI3748" ca="1" si="4741">($B$5*AI3750 + (1 + $B$6)*AI3749)*$B$2</f>
        <v>0</v>
      </c>
      <c r="AJ3748" s="64" cm="1">
        <f t="array" aca="1" ref="AJ3748" ca="1">($B$5*AJ3750 + (1 + $B$6)*AJ3749 + AND(NOT(AF3749:AJ3749)))*$B$2</f>
        <v>114999.99999999999</v>
      </c>
      <c r="AK3748" s="73"/>
      <c r="AL3748" s="70"/>
    </row>
    <row r="3749" spans="6:38" ht="14.55" customHeight="1" x14ac:dyDescent="0.3">
      <c r="F3749" s="79"/>
      <c r="G3749" s="3">
        <v>3747</v>
      </c>
      <c r="H3749" s="61">
        <v>-0.25235815258603228</v>
      </c>
      <c r="I3749" s="61">
        <v>1.0168970030523223</v>
      </c>
      <c r="J3749" s="61">
        <v>-0.69102907167965177</v>
      </c>
      <c r="K3749" s="62">
        <v>-7.9810481675676323E-2</v>
      </c>
      <c r="L3749" s="60">
        <f t="array" ref="L3749:O3749">TRANSPOSE(MMULT(Option!$B$25:$E$28, TRANSPOSE(H3749:K3749)))</f>
        <v>-0.25235815258603228</v>
      </c>
      <c r="M3749" s="60">
        <v>0.83105823705778836</v>
      </c>
      <c r="N3749" s="60">
        <v>-0.44159490803791179</v>
      </c>
      <c r="O3749" s="60">
        <v>-3.7877796303991476E-2</v>
      </c>
      <c r="P3749" s="56" t="str">
        <f t="shared" si="4697"/>
        <v>750/2</v>
      </c>
      <c r="R3749" s="80"/>
      <c r="S3749" s="3" t="s">
        <v>31</v>
      </c>
      <c r="T3749" s="60">
        <f ca="1"/>
        <v>-0.59673713642706949</v>
      </c>
      <c r="U3749" s="60">
        <f ca="1"/>
        <v>-2.1181978778438073</v>
      </c>
      <c r="V3749" s="60">
        <f ca="1"/>
        <v>-0.30705205581606165</v>
      </c>
      <c r="W3749" s="60">
        <f ca="1"/>
        <v>1.5616953983539428</v>
      </c>
      <c r="X3749" s="60">
        <f ca="1"/>
        <v>0.97744276405944186</v>
      </c>
      <c r="Y3749" s="52">
        <f ca="1">$B$13 * EXP(($E$3 - $C$13^2/2) * Y$2 + $C$13*SQRT(Y$2)*T3749)</f>
        <v>84.027913318989718</v>
      </c>
      <c r="Z3749" s="52">
        <f ca="1">Y3749 * EXP(($E$3 - $C$13^2/2) * (Z$2-Y$2) + $C$13*SQRT(Z$2-Y$2)*U3749)</f>
        <v>44.732024716265762</v>
      </c>
      <c r="AA3749" s="52">
        <f ca="1">Z3749 * EXP(($E$3 - $C$13^2/2) * (AA$2-Z$2) + $C$13*SQRT(AA$2-Z$2)*V3749)</f>
        <v>41.000081928647639</v>
      </c>
      <c r="AB3749" s="52">
        <f ca="1">AA3749 * EXP(($E$3 - $C$13^2/2) * (AB$2-AA$2) + $C$13*SQRT(AB$2-AA$2)*W3749)</f>
        <v>65.830462324950304</v>
      </c>
      <c r="AC3749" s="52">
        <f ca="1">AB3749 * EXP(($E$3 - $C$13^2/2) * (AC$2-AB$2) + $C$13*SQRT(AC$2-AB$2)*X3749)</f>
        <v>88.704934018887158</v>
      </c>
      <c r="AD3749" s="47"/>
      <c r="AE3749" s="3" t="s">
        <v>46</v>
      </c>
      <c r="AF3749" s="52" t="b">
        <f t="shared" ref="AF3749" ca="1" si="4742">AF3747 &gt;= $B$4</f>
        <v>0</v>
      </c>
      <c r="AG3749" s="52" t="b">
        <f t="array" aca="1" ref="AG3749" ca="1">AND(AG3747 &gt;= $B$4, NOT(OR($AF3749:AF3749)))</f>
        <v>0</v>
      </c>
      <c r="AH3749" s="52" t="b">
        <f t="array" aca="1" ref="AH3749" ca="1">AND(AH3747 &gt;= $B$4, NOT(OR($AF3749:AG3749)))</f>
        <v>0</v>
      </c>
      <c r="AI3749" s="52" t="b">
        <f t="array" aca="1" ref="AI3749" ca="1">AND(AI3747 &gt;= $B$4, NOT(OR($AF3749:AH3749)))</f>
        <v>0</v>
      </c>
      <c r="AJ3749" s="52" t="b">
        <f t="array" aca="1" ref="AJ3749" ca="1">AND(AJ3747 &gt;= $B$4, NOT(OR($AF3749:AI3749)))</f>
        <v>0</v>
      </c>
      <c r="AK3749" s="73"/>
      <c r="AL3749" s="70"/>
    </row>
    <row r="3750" spans="6:38" ht="14.55" customHeight="1" x14ac:dyDescent="0.3">
      <c r="F3750" s="79"/>
      <c r="G3750" s="3">
        <v>3748</v>
      </c>
      <c r="H3750" s="61">
        <v>-0.8694875808389585</v>
      </c>
      <c r="I3750" s="61">
        <v>-1.720978670665954</v>
      </c>
      <c r="J3750" s="61">
        <v>0.42532074134491621</v>
      </c>
      <c r="K3750" s="62">
        <v>0.42424655657855714</v>
      </c>
      <c r="L3750" s="60">
        <f t="array" ref="L3750:O3750">TRANSPOSE(MMULT(Option!$B$25:$E$28, TRANSPOSE(H3750:K3750)))</f>
        <v>-0.8694875808389585</v>
      </c>
      <c r="M3750" s="60">
        <v>-1.9250980378818257</v>
      </c>
      <c r="N3750" s="60">
        <v>-0.42488954566569892</v>
      </c>
      <c r="O3750" s="60">
        <v>-0.35213587942259311</v>
      </c>
      <c r="P3750" s="56" t="str">
        <f t="shared" si="4697"/>
        <v>750/3</v>
      </c>
      <c r="R3750" s="80"/>
      <c r="S3750" s="3" t="s">
        <v>30</v>
      </c>
      <c r="T3750" s="60">
        <f ca="1"/>
        <v>0.26627220189878431</v>
      </c>
      <c r="U3750" s="60">
        <f ca="1"/>
        <v>-1.8503634926910739</v>
      </c>
      <c r="V3750" s="60">
        <f ca="1"/>
        <v>1.9454089624816724</v>
      </c>
      <c r="W3750" s="60">
        <f ca="1"/>
        <v>1.1451175732176109</v>
      </c>
      <c r="X3750" s="60">
        <f ca="1"/>
        <v>-0.12124867789389615</v>
      </c>
      <c r="Y3750" s="52">
        <f ca="1">$B$14 * EXP(($E$3 - $C$14^2/2) * Y$2 + $C$14*SQRT(Y$2)*T3750)</f>
        <v>108.85882361639136</v>
      </c>
      <c r="Z3750" s="52">
        <f ca="1">Y3750 * EXP(($E$3 - $C$14^2/2) * (Z$2-Y$2) + $C$14*SQRT(Z$2-Y$2)*U3750)</f>
        <v>62.799229152079576</v>
      </c>
      <c r="AA3750" s="52">
        <f ca="1">Z3750 * EXP(($E$3 - $C$14^2/2) * (AA$2-Z$2) + $C$14*SQRT(AA$2-Z$2)*V3750)</f>
        <v>113.13315496326223</v>
      </c>
      <c r="AB3750" s="52">
        <f ca="1">AA3750 * EXP(($E$3 - $C$14^2/2) * (AB$2-AA$2) + $C$14*SQRT(AB$2-AA$2)*W3750)</f>
        <v>160.30860831623312</v>
      </c>
      <c r="AC3750" s="52">
        <f ca="1">AB3750 * EXP(($E$3 - $C$14^2/2) * (AC$2-AB$2) + $C$14*SQRT(AC$2-AB$2)*X3750)</f>
        <v>155.35707173225029</v>
      </c>
      <c r="AD3750" s="47"/>
      <c r="AE3750" s="3" t="s">
        <v>68</v>
      </c>
      <c r="AF3750" s="52" t="b">
        <f ca="1">AND(AF3747&gt;$B$3, NOT(OR($AF3749:AF3749)))</f>
        <v>1</v>
      </c>
      <c r="AG3750" s="52" t="b">
        <f ca="1">AND(AG3747&gt;$B$3, NOT(OR($AF3749:AG3749)))</f>
        <v>0</v>
      </c>
      <c r="AH3750" s="52" t="b">
        <f ca="1">AND(AH3747&gt;$B$3, NOT(OR($AF3749:AH3749)))</f>
        <v>0</v>
      </c>
      <c r="AI3750" s="52" t="b">
        <f ca="1">AND(AI3747&gt;$B$3, NOT(OR($AF3749:AI3749)))</f>
        <v>0</v>
      </c>
      <c r="AJ3750" s="52" t="b">
        <f ca="1">AND(AJ3747&gt;$B$3, NOT(OR($AF3749:AJ3749)))</f>
        <v>1</v>
      </c>
      <c r="AK3750" s="74"/>
      <c r="AL3750" s="70"/>
    </row>
    <row r="3751" spans="6:38" ht="14.55" customHeight="1" x14ac:dyDescent="0.3">
      <c r="F3751" s="79"/>
      <c r="G3751" s="3">
        <v>3749</v>
      </c>
      <c r="H3751" s="61">
        <v>0.71581683756989634</v>
      </c>
      <c r="I3751" s="61">
        <v>-0.66836677080884443</v>
      </c>
      <c r="J3751" s="61">
        <v>1.1096609132266011</v>
      </c>
      <c r="K3751" s="62">
        <v>-0.47412903539027335</v>
      </c>
      <c r="L3751" s="60">
        <f t="array" ref="L3751:O3751">TRANSPOSE(MMULT(Option!$B$25:$E$28, TRANSPOSE(H3751:K3751)))</f>
        <v>0.71581683756989634</v>
      </c>
      <c r="M3751" s="60">
        <v>-0.3262415288169877</v>
      </c>
      <c r="N3751" s="60">
        <v>1.0859335806216379</v>
      </c>
      <c r="O3751" s="60">
        <v>-7.8128984486959263E-2</v>
      </c>
      <c r="P3751" s="56" t="str">
        <f t="shared" si="4697"/>
        <v>750/4</v>
      </c>
      <c r="R3751" s="80">
        <v>938</v>
      </c>
      <c r="S3751" s="3" t="s">
        <v>28</v>
      </c>
      <c r="T3751" s="60">
        <f t="array" aca="1" ref="T3751:T3754" ca="1">TRANSPOSE(OFFSET($L$3, MATCH($R3751 &amp; "/" &amp; T$2, $P$3:$P$5002, 0) - 1, 0, 1, $E$1))</f>
        <v>-0.95322912789102254</v>
      </c>
      <c r="U3751" s="60">
        <f t="array" aca="1" ref="U3751:U3754" ca="1">TRANSPOSE(OFFSET($L$3, MATCH($R3751 &amp; "/" &amp; U$2, $P$3:$P$5002, 0) - 1, 0, 1, $E$1))</f>
        <v>-0.25250026986307977</v>
      </c>
      <c r="V3751" s="60">
        <f t="array" aca="1" ref="V3751:V3754" ca="1">TRANSPOSE(OFFSET($L$3, MATCH($R3751 &amp; "/" &amp; V$2, $P$3:$P$5002, 0) - 1, 0, 1, $E$1))</f>
        <v>-0.72865677805487816</v>
      </c>
      <c r="W3751" s="60">
        <f t="array" aca="1" ref="W3751:W3754" ca="1">TRANSPOSE(OFFSET($L$3, MATCH($R3751 &amp; "/" &amp; W$2, $P$3:$P$5002, 0) - 1, 0, 1, $E$1))</f>
        <v>1.0264922187838277</v>
      </c>
      <c r="X3751" s="60">
        <f t="array" aca="1" ref="X3751:X3754" ca="1">TRANSPOSE(OFFSET($L$3, MATCH($R3751 &amp; "/" &amp; X$2, $P$3:$P$5002, 0) - 1, 0, 1, $E$1))</f>
        <v>-0.91430767411124492</v>
      </c>
      <c r="Y3751" s="52">
        <f ca="1">$B$11 * EXP(($E$3 - $C$11^2/2) * Y$2 + $C$11*SQRT(Y$2)*T3751)</f>
        <v>75.505193926764932</v>
      </c>
      <c r="Z3751" s="52">
        <f ca="1">Y3751 * EXP(($E$3 - $C$11^2/2) * (Z$2-Y$2) + $C$11*SQRT(Z$2-Y$2)*U3751)</f>
        <v>70.347789855906015</v>
      </c>
      <c r="AA3751" s="52">
        <f ca="1">Z3751 * EXP(($E$3 - $C$11^2/2) * (AA$2-Z$2) + $C$11*SQRT(AA$2-Z$2)*V3751)</f>
        <v>56.818065699400833</v>
      </c>
      <c r="AB3751" s="52">
        <f ca="1">AA3751 * EXP(($E$3 - $C$11^2/2) * (AB$2-AA$2) + $C$11*SQRT(AB$2-AA$2)*W3751)</f>
        <v>77.695861925284333</v>
      </c>
      <c r="AC3751" s="52">
        <f ca="1">AB3751 * EXP(($E$3 - $C$11^2/2) * (AC$2-AB$2) + $C$11*SQRT(AC$2-AB$2)*X3751)</f>
        <v>59.353417209728228</v>
      </c>
      <c r="AD3751" s="47"/>
      <c r="AE3751" s="3" t="s">
        <v>69</v>
      </c>
      <c r="AF3751" s="20" cm="1">
        <f t="array" aca="1" ref="AF3751" ca="1">MIN(Y3751:Y3754 / $D$11:$D$14)</f>
        <v>0.57942895651216753</v>
      </c>
      <c r="AG3751" s="20" cm="1">
        <f t="array" aca="1" ref="AG3751" ca="1">MIN(Z3751:Z3754 / $D$11:$D$14)</f>
        <v>0.65386358829834668</v>
      </c>
      <c r="AH3751" s="20" cm="1">
        <f t="array" aca="1" ref="AH3751" ca="1">MIN(AA3751:AA3754 / $D$11:$D$14)</f>
        <v>0.53166972009485314</v>
      </c>
      <c r="AI3751" s="20" cm="1">
        <f t="array" aca="1" ref="AI3751" ca="1">MIN(AB3751:AB3754 / $D$11:$D$14)</f>
        <v>0.77695861925284337</v>
      </c>
      <c r="AJ3751" s="20" cm="1">
        <f t="array" aca="1" ref="AJ3751" ca="1">MIN(AC3751:AC3754 / $D$11:$D$14)</f>
        <v>0.59079470935164913</v>
      </c>
      <c r="AK3751" s="72">
        <f t="array" aca="1" ref="AK3751" ca="1">SUMPRODUCT(AF3752:AJ3752, EXP(-$E$3*$AF$2:$AJ$2))</f>
        <v>77880.078307140488</v>
      </c>
      <c r="AL3751" s="70">
        <f ca="1">MAX(AC3752 - $D$11, 0) * EXP(-$E$2*$E$3)</f>
        <v>0</v>
      </c>
    </row>
    <row r="3752" spans="6:38" ht="14.55" customHeight="1" x14ac:dyDescent="0.3">
      <c r="F3752" s="79"/>
      <c r="G3752" s="3">
        <v>3750</v>
      </c>
      <c r="H3752" s="61">
        <v>1.2120495238912721</v>
      </c>
      <c r="I3752" s="61">
        <v>0.26234219934820002</v>
      </c>
      <c r="J3752" s="61">
        <v>-1.0045112850436244</v>
      </c>
      <c r="K3752" s="62">
        <v>1.1458222802651041</v>
      </c>
      <c r="L3752" s="60">
        <f t="array" ref="L3752:O3752">TRANSPOSE(MMULT(Option!$B$25:$E$28, TRANSPOSE(H3752:K3752)))</f>
        <v>1.2120495238912721</v>
      </c>
      <c r="M3752" s="60">
        <v>0.72526040685537307</v>
      </c>
      <c r="N3752" s="60">
        <v>-0.32875524964605796</v>
      </c>
      <c r="O3752" s="60">
        <v>1.338680174721576</v>
      </c>
      <c r="P3752" s="56" t="str">
        <f t="shared" si="4697"/>
        <v>750/5</v>
      </c>
      <c r="R3752" s="80"/>
      <c r="S3752" s="3" t="s">
        <v>29</v>
      </c>
      <c r="T3752" s="60">
        <f ca="1"/>
        <v>-0.35823893645953092</v>
      </c>
      <c r="U3752" s="60">
        <f ca="1"/>
        <v>-0.89078740178401905</v>
      </c>
      <c r="V3752" s="60">
        <f ca="1"/>
        <v>-0.90674969283204399</v>
      </c>
      <c r="W3752" s="60">
        <f ca="1"/>
        <v>1.5227131543837213</v>
      </c>
      <c r="X3752" s="60">
        <f ca="1"/>
        <v>-1.2045594013853025</v>
      </c>
      <c r="Y3752" s="52">
        <f ca="1">$B$12 * EXP(($E$3 - $C$12^2/2) * Y$2 + $C$12*SQRT(Y$2)*T3752)</f>
        <v>90.260371028155873</v>
      </c>
      <c r="Z3752" s="52">
        <f ca="1">Y3752 * EXP(($E$3 - $C$12^2/2) * (Z$2-Y$2) + $C$12*SQRT(Z$2-Y$2)*U3752)</f>
        <v>69.439945431495431</v>
      </c>
      <c r="AA3752" s="52">
        <f ca="1">Z3752 * EXP(($E$3 - $C$12^2/2) * (AA$2-Z$2) + $C$12*SQRT(AA$2-Z$2)*V3752)</f>
        <v>53.166972009485313</v>
      </c>
      <c r="AB3752" s="52">
        <f ca="1">AA3752 * EXP(($E$3 - $C$12^2/2) * (AB$2-AA$2) + $C$12*SQRT(AB$2-AA$2)*W3752)</f>
        <v>84.373327179931565</v>
      </c>
      <c r="AC3752" s="52">
        <f ca="1">AB3752 * EXP(($E$3 - $C$12^2/2) * (AC$2-AB$2) + $C$12*SQRT(AC$2-AB$2)*X3752)</f>
        <v>59.079470935164913</v>
      </c>
      <c r="AD3752" s="47"/>
      <c r="AE3752" s="3" t="s">
        <v>47</v>
      </c>
      <c r="AF3752" s="64">
        <f t="shared" ref="AF3752" ca="1" si="4743">($B$5*AF3754 + (1 + $B$6)*AF3753)*$B$2</f>
        <v>0</v>
      </c>
      <c r="AG3752" s="64">
        <f t="shared" ref="AG3752" ca="1" si="4744">($B$5*AG3754 + (1 + $B$6)*AG3753)*$B$2</f>
        <v>0</v>
      </c>
      <c r="AH3752" s="64">
        <f t="shared" ref="AH3752" ca="1" si="4745">($B$5*AH3754 + (1 + $B$6)*AH3753)*$B$2</f>
        <v>0</v>
      </c>
      <c r="AI3752" s="64">
        <f t="shared" ref="AI3752" ca="1" si="4746">($B$5*AI3754 + (1 + $B$6)*AI3753)*$B$2</f>
        <v>0</v>
      </c>
      <c r="AJ3752" s="64" cm="1">
        <f t="array" aca="1" ref="AJ3752" ca="1">($B$5*AJ3754 + (1 + $B$6)*AJ3753 + AND(NOT(AF3753:AJ3753)))*$B$2</f>
        <v>100000</v>
      </c>
      <c r="AK3752" s="73"/>
      <c r="AL3752" s="70"/>
    </row>
    <row r="3753" spans="6:38" ht="14.55" customHeight="1" x14ac:dyDescent="0.3">
      <c r="F3753" s="79"/>
      <c r="G3753" s="3">
        <v>3751</v>
      </c>
      <c r="H3753" s="61">
        <v>-1.9929954032273987</v>
      </c>
      <c r="I3753" s="61">
        <v>0.13913124387085779</v>
      </c>
      <c r="J3753" s="61">
        <v>-0.91908884506312005</v>
      </c>
      <c r="K3753" s="62">
        <v>0.50765795217417531</v>
      </c>
      <c r="L3753" s="60">
        <f t="array" ref="L3753:O3753">TRANSPOSE(MMULT(Option!$B$25:$E$28, TRANSPOSE(H3753:K3753)))</f>
        <v>-1.9929954032273987</v>
      </c>
      <c r="M3753" s="60">
        <v>-0.66968226997664626</v>
      </c>
      <c r="N3753" s="60">
        <v>-1.568010033335824</v>
      </c>
      <c r="O3753" s="60">
        <v>-0.50542052593645037</v>
      </c>
      <c r="P3753" s="56" t="str">
        <f t="shared" si="4697"/>
        <v>751/1</v>
      </c>
      <c r="R3753" s="80"/>
      <c r="S3753" s="3" t="s">
        <v>31</v>
      </c>
      <c r="T3753" s="60">
        <f ca="1"/>
        <v>0.43154687301218159</v>
      </c>
      <c r="U3753" s="60">
        <f ca="1"/>
        <v>0.33046524987382841</v>
      </c>
      <c r="V3753" s="60">
        <f ca="1"/>
        <v>-1.1393345911811763</v>
      </c>
      <c r="W3753" s="60">
        <f ca="1"/>
        <v>0.10355205702390213</v>
      </c>
      <c r="X3753" s="60">
        <f ca="1"/>
        <v>-1.0781915313894095</v>
      </c>
      <c r="Y3753" s="52">
        <f ca="1">$B$13 * EXP(($E$3 - $C$13^2/2) * Y$2 + $C$13*SQRT(Y$2)*T3753)</f>
        <v>114.39235478289973</v>
      </c>
      <c r="Z3753" s="52">
        <f ca="1">Y3753 * EXP(($E$3 - $C$13^2/2) * (Z$2-Y$2) + $C$13*SQRT(Z$2-Y$2)*U3753)</f>
        <v>126.94752636567196</v>
      </c>
      <c r="AA3753" s="52">
        <f ca="1">Z3753 * EXP(($E$3 - $C$13^2/2) * (AA$2-Z$2) + $C$13*SQRT(AA$2-Z$2)*V3753)</f>
        <v>90.647054675125048</v>
      </c>
      <c r="AB3753" s="52">
        <f ca="1">AA3753 * EXP(($E$3 - $C$13^2/2) * (AB$2-AA$2) + $C$13*SQRT(AB$2-AA$2)*W3753)</f>
        <v>93.975965424838293</v>
      </c>
      <c r="AC3753" s="52">
        <f ca="1">AB3753 * EXP(($E$3 - $C$13^2/2) * (AC$2-AB$2) + $C$13*SQRT(AC$2-AB$2)*X3753)</f>
        <v>68.345901858225744</v>
      </c>
      <c r="AD3753" s="47"/>
      <c r="AE3753" s="3" t="s">
        <v>46</v>
      </c>
      <c r="AF3753" s="52" t="b">
        <f t="shared" ref="AF3753" ca="1" si="4747">AF3751 &gt;= $B$4</f>
        <v>0</v>
      </c>
      <c r="AG3753" s="52" t="b">
        <f t="array" aca="1" ref="AG3753" ca="1">AND(AG3751 &gt;= $B$4, NOT(OR($AF3753:AF3753)))</f>
        <v>0</v>
      </c>
      <c r="AH3753" s="52" t="b">
        <f t="array" aca="1" ref="AH3753" ca="1">AND(AH3751 &gt;= $B$4, NOT(OR($AF3753:AG3753)))</f>
        <v>0</v>
      </c>
      <c r="AI3753" s="52" t="b">
        <f t="array" aca="1" ref="AI3753" ca="1">AND(AI3751 &gt;= $B$4, NOT(OR($AF3753:AH3753)))</f>
        <v>0</v>
      </c>
      <c r="AJ3753" s="52" t="b">
        <f t="array" aca="1" ref="AJ3753" ca="1">AND(AJ3751 &gt;= $B$4, NOT(OR($AF3753:AI3753)))</f>
        <v>0</v>
      </c>
      <c r="AK3753" s="73"/>
      <c r="AL3753" s="70"/>
    </row>
    <row r="3754" spans="6:38" ht="14.55" customHeight="1" x14ac:dyDescent="0.3">
      <c r="F3754" s="79"/>
      <c r="G3754" s="3">
        <v>3752</v>
      </c>
      <c r="H3754" s="61">
        <v>-5.5720690690177835E-2</v>
      </c>
      <c r="I3754" s="61">
        <v>-2.0033792664226304</v>
      </c>
      <c r="J3754" s="61">
        <v>-0.26808978592949512</v>
      </c>
      <c r="K3754" s="62">
        <v>2.1543609158556492</v>
      </c>
      <c r="L3754" s="60">
        <f t="array" ref="L3754:O3754">TRANSPOSE(MMULT(Option!$B$25:$E$28, TRANSPOSE(H3754:K3754)))</f>
        <v>-5.5720690690177835E-2</v>
      </c>
      <c r="M3754" s="60">
        <v>-1.8584157030934325</v>
      </c>
      <c r="N3754" s="60">
        <v>-0.7823620699904188</v>
      </c>
      <c r="O3754" s="60">
        <v>1.2456625873314486</v>
      </c>
      <c r="P3754" s="56" t="str">
        <f t="shared" si="4697"/>
        <v>751/2</v>
      </c>
      <c r="R3754" s="80"/>
      <c r="S3754" s="3" t="s">
        <v>30</v>
      </c>
      <c r="T3754" s="60">
        <f ca="1"/>
        <v>-1.8357073939154904</v>
      </c>
      <c r="U3754" s="60">
        <f ca="1"/>
        <v>0.38618562770061865</v>
      </c>
      <c r="V3754" s="60">
        <f ca="1"/>
        <v>0.88790596172859881</v>
      </c>
      <c r="W3754" s="60">
        <f ca="1"/>
        <v>0.19470720751306769</v>
      </c>
      <c r="X3754" s="60">
        <f ca="1"/>
        <v>-0.13765493153565223</v>
      </c>
      <c r="Y3754" s="52">
        <f ca="1">$B$14 * EXP(($E$3 - $C$14^2/2) * Y$2 + $C$14*SQRT(Y$2)*T3754)</f>
        <v>57.942895651216752</v>
      </c>
      <c r="Z3754" s="52">
        <f ca="1">Y3754 * EXP(($E$3 - $C$14^2/2) * (Z$2-Y$2) + $C$14*SQRT(Z$2-Y$2)*U3754)</f>
        <v>65.386358829834663</v>
      </c>
      <c r="AA3754" s="52">
        <f ca="1">Z3754 * EXP(($E$3 - $C$14^2/2) * (AA$2-Z$2) + $C$14*SQRT(AA$2-Z$2)*V3754)</f>
        <v>85.771385165797398</v>
      </c>
      <c r="AB3754" s="52">
        <f ca="1">AA3754 * EXP(($E$3 - $C$14^2/2) * (AB$2-AA$2) + $C$14*SQRT(AB$2-AA$2)*W3754)</f>
        <v>91.386485538279658</v>
      </c>
      <c r="AC3754" s="52">
        <f ca="1">AB3754 * EXP(($E$3 - $C$14^2/2) * (AC$2-AB$2) + $C$14*SQRT(AC$2-AB$2)*X3754)</f>
        <v>88.128953931650486</v>
      </c>
      <c r="AD3754" s="47"/>
      <c r="AE3754" s="3" t="s">
        <v>68</v>
      </c>
      <c r="AF3754" s="52" t="b">
        <f ca="1">AND(AF3751&gt;$B$3, NOT(OR($AF3753:AF3753)))</f>
        <v>0</v>
      </c>
      <c r="AG3754" s="52" t="b">
        <f ca="1">AND(AG3751&gt;$B$3, NOT(OR($AF3753:AG3753)))</f>
        <v>0</v>
      </c>
      <c r="AH3754" s="52" t="b">
        <f ca="1">AND(AH3751&gt;$B$3, NOT(OR($AF3753:AH3753)))</f>
        <v>0</v>
      </c>
      <c r="AI3754" s="52" t="b">
        <f ca="1">AND(AI3751&gt;$B$3, NOT(OR($AF3753:AI3753)))</f>
        <v>0</v>
      </c>
      <c r="AJ3754" s="52" t="b">
        <f ca="1">AND(AJ3751&gt;$B$3, NOT(OR($AF3753:AJ3753)))</f>
        <v>0</v>
      </c>
      <c r="AK3754" s="74"/>
      <c r="AL3754" s="70"/>
    </row>
    <row r="3755" spans="6:38" ht="14.55" customHeight="1" x14ac:dyDescent="0.3">
      <c r="F3755" s="79"/>
      <c r="G3755" s="3">
        <v>3753</v>
      </c>
      <c r="H3755" s="61">
        <v>0.48367442108334452</v>
      </c>
      <c r="I3755" s="61">
        <v>-2.1537546538809553</v>
      </c>
      <c r="J3755" s="61">
        <v>-9.6165116125378952E-2</v>
      </c>
      <c r="K3755" s="62">
        <v>-8.5990914402422361E-2</v>
      </c>
      <c r="L3755" s="60">
        <f t="array" ref="L3755:O3755">TRANSPOSE(MMULT(Option!$B$25:$E$28, TRANSPOSE(H3755:K3755)))</f>
        <v>0.48367442108334452</v>
      </c>
      <c r="M3755" s="60">
        <v>-1.7804789775212408</v>
      </c>
      <c r="N3755" s="60">
        <v>-0.45497837701135996</v>
      </c>
      <c r="O3755" s="60">
        <v>-0.4629233159988036</v>
      </c>
      <c r="P3755" s="56" t="str">
        <f t="shared" si="4697"/>
        <v>751/3</v>
      </c>
      <c r="R3755" s="80">
        <v>939</v>
      </c>
      <c r="S3755" s="3" t="s">
        <v>28</v>
      </c>
      <c r="T3755" s="60">
        <f t="array" aca="1" ref="T3755:T3758" ca="1">TRANSPOSE(OFFSET($L$3, MATCH($R3755 &amp; "/" &amp; T$2, $P$3:$P$5002, 0) - 1, 0, 1, $E$1))</f>
        <v>-0.91613884630071118</v>
      </c>
      <c r="U3755" s="60">
        <f t="array" aca="1" ref="U3755:U3758" ca="1">TRANSPOSE(OFFSET($L$3, MATCH($R3755 &amp; "/" &amp; U$2, $P$3:$P$5002, 0) - 1, 0, 1, $E$1))</f>
        <v>-0.72747797420399052</v>
      </c>
      <c r="V3755" s="60">
        <f t="array" aca="1" ref="V3755:V3758" ca="1">TRANSPOSE(OFFSET($L$3, MATCH($R3755 &amp; "/" &amp; V$2, $P$3:$P$5002, 0) - 1, 0, 1, $E$1))</f>
        <v>1.9576798334271035</v>
      </c>
      <c r="W3755" s="60">
        <f t="array" aca="1" ref="W3755:W3758" ca="1">TRANSPOSE(OFFSET($L$3, MATCH($R3755 &amp; "/" &amp; W$2, $P$3:$P$5002, 0) - 1, 0, 1, $E$1))</f>
        <v>-1.1300146085110312</v>
      </c>
      <c r="X3755" s="60">
        <f t="array" aca="1" ref="X3755:X3758" ca="1">TRANSPOSE(OFFSET($L$3, MATCH($R3755 &amp; "/" &amp; X$2, $P$3:$P$5002, 0) - 1, 0, 1, $E$1))</f>
        <v>-0.56361730209181304</v>
      </c>
      <c r="Y3755" s="52">
        <f ca="1">$B$11 * EXP(($E$3 - $C$11^2/2) * Y$2 + $C$11*SQRT(Y$2)*T3755)</f>
        <v>76.35003820808717</v>
      </c>
      <c r="Z3755" s="52">
        <f ca="1">Y3755 * EXP(($E$3 - $C$11^2/2) * (Z$2-Y$2) + $C$11*SQRT(Z$2-Y$2)*U3755)</f>
        <v>61.687735809739564</v>
      </c>
      <c r="AA3755" s="52">
        <f ca="1">Z3755 * EXP(($E$3 - $C$11^2/2) * (AA$2-Z$2) + $C$11*SQRT(AA$2-Z$2)*V3755)</f>
        <v>111.54064904237407</v>
      </c>
      <c r="AB3755" s="52">
        <f ca="1">AA3755 * EXP(($E$3 - $C$11^2/2) * (AB$2-AA$2) + $C$11*SQRT(AB$2-AA$2)*W3755)</f>
        <v>79.868753589032238</v>
      </c>
      <c r="AC3755" s="52">
        <f ca="1">AB3755 * EXP(($E$3 - $C$11^2/2) * (AC$2-AB$2) + $C$11*SQRT(AC$2-AB$2)*X3755)</f>
        <v>67.782192752700652</v>
      </c>
      <c r="AD3755" s="47"/>
      <c r="AE3755" s="3" t="s">
        <v>69</v>
      </c>
      <c r="AF3755" s="20" cm="1">
        <f t="array" aca="1" ref="AF3755" ca="1">MIN(Y3755:Y3758 / $D$11:$D$14)</f>
        <v>0.76350038208087168</v>
      </c>
      <c r="AG3755" s="20" cm="1">
        <f t="array" aca="1" ref="AG3755" ca="1">MIN(Z3755:Z3758 / $D$11:$D$14)</f>
        <v>0.61687735809739563</v>
      </c>
      <c r="AH3755" s="20" cm="1">
        <f t="array" aca="1" ref="AH3755" ca="1">MIN(AA3755:AA3758 / $D$11:$D$14)</f>
        <v>1.1154064904237406</v>
      </c>
      <c r="AI3755" s="20" cm="1">
        <f t="array" aca="1" ref="AI3755" ca="1">MIN(AB3755:AB3758 / $D$11:$D$14)</f>
        <v>0.7522513675357213</v>
      </c>
      <c r="AJ3755" s="20" cm="1">
        <f t="array" aca="1" ref="AJ3755" ca="1">MIN(AC3755:AC3758 / $D$11:$D$14)</f>
        <v>0.67782192752700654</v>
      </c>
      <c r="AK3755" s="72">
        <f t="array" aca="1" ref="AK3755" ca="1">SUMPRODUCT(AF3756:AJ3756, EXP(-$E$3*$AF$2:$AJ$2))</f>
        <v>90790.697953516355</v>
      </c>
      <c r="AL3755" s="70">
        <f ca="1">MAX(AC3756 - $D$11, 0) * EXP(-$E$2*$E$3)</f>
        <v>211.12371004841711</v>
      </c>
    </row>
    <row r="3756" spans="6:38" ht="14.55" customHeight="1" x14ac:dyDescent="0.3">
      <c r="F3756" s="79"/>
      <c r="G3756" s="3">
        <v>3754</v>
      </c>
      <c r="H3756" s="61">
        <v>0.20712456062475115</v>
      </c>
      <c r="I3756" s="61">
        <v>0.96170656702814428</v>
      </c>
      <c r="J3756" s="61">
        <v>0.57325308102167105</v>
      </c>
      <c r="K3756" s="62">
        <v>1.1875842719892304</v>
      </c>
      <c r="L3756" s="60">
        <f t="array" ref="L3756:O3756">TRANSPOSE(MMULT(Option!$B$25:$E$28, TRANSPOSE(H3756:K3756)))</f>
        <v>0.20712456062475115</v>
      </c>
      <c r="M3756" s="60">
        <v>0.96426845219841917</v>
      </c>
      <c r="N3756" s="60">
        <v>0.83817766917779535</v>
      </c>
      <c r="O3756" s="60">
        <v>1.4635576746979726</v>
      </c>
      <c r="P3756" s="56" t="str">
        <f t="shared" si="4697"/>
        <v>751/4</v>
      </c>
      <c r="R3756" s="80"/>
      <c r="S3756" s="3" t="s">
        <v>29</v>
      </c>
      <c r="T3756" s="60">
        <f ca="1"/>
        <v>1.572810939268632</v>
      </c>
      <c r="U3756" s="60">
        <f ca="1"/>
        <v>0.10297137403205148</v>
      </c>
      <c r="V3756" s="60">
        <f ca="1"/>
        <v>1.449741958804613</v>
      </c>
      <c r="W3756" s="60">
        <f ca="1"/>
        <v>-0.92114991475185137</v>
      </c>
      <c r="X3756" s="60">
        <f ca="1"/>
        <v>2.0831910110971026</v>
      </c>
      <c r="Y3756" s="52">
        <f ca="1">$B$12 * EXP(($E$3 - $C$12^2/2) * Y$2 + $C$12*SQRT(Y$2)*T3756)</f>
        <v>161.09809542032306</v>
      </c>
      <c r="Z3756" s="52">
        <f ca="1">Y3756 * EXP(($E$3 - $C$12^2/2) * (Z$2-Y$2) + $C$12*SQRT(Z$2-Y$2)*U3756)</f>
        <v>166.98514894315753</v>
      </c>
      <c r="AA3756" s="52">
        <f ca="1">Z3756 * EXP(($E$3 - $C$12^2/2) * (AA$2-Z$2) + $C$12*SQRT(AA$2-Z$2)*V3756)</f>
        <v>259.25897552259647</v>
      </c>
      <c r="AB3756" s="52">
        <f ca="1">AA3756 * EXP(($E$3 - $C$12^2/2) * (AB$2-AA$2) + $C$12*SQRT(AB$2-AA$2)*W3756)</f>
        <v>197.64697666029861</v>
      </c>
      <c r="AC3756" s="52">
        <f ca="1">AB3756 * EXP(($E$3 - $C$12^2/2) * (AC$2-AB$2) + $C$12*SQRT(AC$2-AB$2)*X3756)</f>
        <v>371.08820976758068</v>
      </c>
      <c r="AD3756" s="47"/>
      <c r="AE3756" s="3" t="s">
        <v>47</v>
      </c>
      <c r="AF3756" s="64">
        <f t="shared" ref="AF3756" ca="1" si="4748">($B$5*AF3758 + (1 + $B$6)*AF3757)*$B$2</f>
        <v>0</v>
      </c>
      <c r="AG3756" s="64">
        <f t="shared" ref="AG3756" ca="1" si="4749">($B$5*AG3758 + (1 + $B$6)*AG3757)*$B$2</f>
        <v>0</v>
      </c>
      <c r="AH3756" s="64">
        <f t="shared" ref="AH3756" ca="1" si="4750">($B$5*AH3758 + (1 + $B$6)*AH3757)*$B$2</f>
        <v>15000</v>
      </c>
      <c r="AI3756" s="64">
        <f t="shared" ref="AI3756" ca="1" si="4751">($B$5*AI3758 + (1 + $B$6)*AI3757)*$B$2</f>
        <v>0</v>
      </c>
      <c r="AJ3756" s="64" cm="1">
        <f t="array" aca="1" ref="AJ3756" ca="1">($B$5*AJ3758 + (1 + $B$6)*AJ3757 + AND(NOT(AF3757:AJ3757)))*$B$2</f>
        <v>100000</v>
      </c>
      <c r="AK3756" s="73"/>
      <c r="AL3756" s="70"/>
    </row>
    <row r="3757" spans="6:38" ht="14.55" customHeight="1" x14ac:dyDescent="0.3">
      <c r="F3757" s="79"/>
      <c r="G3757" s="3">
        <v>3755</v>
      </c>
      <c r="H3757" s="61">
        <v>-0.75814763571576016</v>
      </c>
      <c r="I3757" s="61">
        <v>-0.11133938097684572</v>
      </c>
      <c r="J3757" s="61">
        <v>0.9193131823825007</v>
      </c>
      <c r="K3757" s="62">
        <v>-1.0920084332366102</v>
      </c>
      <c r="L3757" s="60">
        <f t="array" ref="L3757:O3757">TRANSPOSE(MMULT(Option!$B$25:$E$28, TRANSPOSE(H3757:K3757)))</f>
        <v>-0.75814763571576016</v>
      </c>
      <c r="M3757" s="60">
        <v>-0.40530328251748843</v>
      </c>
      <c r="N3757" s="60">
        <v>0.47502747350802516</v>
      </c>
      <c r="O3757" s="60">
        <v>-1.0881231412359142</v>
      </c>
      <c r="P3757" s="56" t="str">
        <f t="shared" si="4697"/>
        <v>751/5</v>
      </c>
      <c r="R3757" s="80"/>
      <c r="S3757" s="3" t="s">
        <v>31</v>
      </c>
      <c r="T3757" s="60">
        <f ca="1"/>
        <v>1.2776110664674523</v>
      </c>
      <c r="U3757" s="60">
        <f ca="1"/>
        <v>-0.80483314885414237</v>
      </c>
      <c r="V3757" s="60">
        <f ca="1"/>
        <v>-9.9883939632990915E-3</v>
      </c>
      <c r="W3757" s="60">
        <f ca="1"/>
        <v>-1.4784053421381933</v>
      </c>
      <c r="X3757" s="60">
        <f ca="1"/>
        <v>1.5423031163822469</v>
      </c>
      <c r="Y3757" s="52">
        <f ca="1">$B$13 * EXP(($E$3 - $C$13^2/2) * Y$2 + $C$13*SQRT(Y$2)*T3757)</f>
        <v>147.44474654844436</v>
      </c>
      <c r="Z3757" s="52">
        <f ca="1">Y3757 * EXP(($E$3 - $C$13^2/2) * (Z$2-Y$2) + $C$13*SQRT(Z$2-Y$2)*U3757)</f>
        <v>116.39662747231863</v>
      </c>
      <c r="AA3757" s="52">
        <f ca="1">Z3757 * EXP(($E$3 - $C$13^2/2) * (AA$2-Z$2) + $C$13*SQRT(AA$2-Z$2)*V3757)</f>
        <v>116.63005975891058</v>
      </c>
      <c r="AB3757" s="52">
        <f ca="1">AA3757 * EXP(($E$3 - $C$13^2/2) * (AB$2-AA$2) + $C$13*SQRT(AB$2-AA$2)*W3757)</f>
        <v>75.22513675357213</v>
      </c>
      <c r="AC3757" s="52">
        <f ca="1">AB3757 * EXP(($E$3 - $C$13^2/2) * (AC$2-AB$2) + $C$13*SQRT(AC$2-AB$2)*X3757)</f>
        <v>120.08218403863661</v>
      </c>
      <c r="AD3757" s="47"/>
      <c r="AE3757" s="3" t="s">
        <v>46</v>
      </c>
      <c r="AF3757" s="52" t="b">
        <f t="shared" ref="AF3757" ca="1" si="4752">AF3755 &gt;= $B$4</f>
        <v>0</v>
      </c>
      <c r="AG3757" s="52" t="b">
        <f t="array" aca="1" ref="AG3757" ca="1">AND(AG3755 &gt;= $B$4, NOT(OR($AF3757:AF3757)))</f>
        <v>0</v>
      </c>
      <c r="AH3757" s="52" t="b">
        <f t="array" aca="1" ref="AH3757" ca="1">AND(AH3755 &gt;= $B$4, NOT(OR($AF3757:AG3757)))</f>
        <v>0</v>
      </c>
      <c r="AI3757" s="52" t="b">
        <f t="array" aca="1" ref="AI3757" ca="1">AND(AI3755 &gt;= $B$4, NOT(OR($AF3757:AH3757)))</f>
        <v>0</v>
      </c>
      <c r="AJ3757" s="52" t="b">
        <f t="array" aca="1" ref="AJ3757" ca="1">AND(AJ3755 &gt;= $B$4, NOT(OR($AF3757:AI3757)))</f>
        <v>0</v>
      </c>
      <c r="AK3757" s="73"/>
      <c r="AL3757" s="70"/>
    </row>
    <row r="3758" spans="6:38" ht="14.55" customHeight="1" x14ac:dyDescent="0.3">
      <c r="F3758" s="79"/>
      <c r="G3758" s="3">
        <v>3756</v>
      </c>
      <c r="H3758" s="61">
        <v>-1.0586970076603193</v>
      </c>
      <c r="I3758" s="61">
        <v>1.8313540485665876</v>
      </c>
      <c r="J3758" s="61">
        <v>0.73841664561503939</v>
      </c>
      <c r="K3758" s="62">
        <v>-0.34954860289414935</v>
      </c>
      <c r="L3758" s="60">
        <f t="array" ref="L3758:O3758">TRANSPOSE(MMULT(Option!$B$25:$E$28, TRANSPOSE(H3758:K3758)))</f>
        <v>-1.0586970076603193</v>
      </c>
      <c r="M3758" s="60">
        <v>1.2549849072999166</v>
      </c>
      <c r="N3758" s="60">
        <v>0.70464102952980023</v>
      </c>
      <c r="O3758" s="60">
        <v>-9.9129111410543286E-2</v>
      </c>
      <c r="P3758" s="56" t="str">
        <f t="shared" si="4697"/>
        <v>752/1</v>
      </c>
      <c r="R3758" s="80"/>
      <c r="S3758" s="3" t="s">
        <v>30</v>
      </c>
      <c r="T3758" s="60">
        <f ca="1"/>
        <v>0.3457369496259553</v>
      </c>
      <c r="U3758" s="60">
        <f ca="1"/>
        <v>0.91703060277516391</v>
      </c>
      <c r="V3758" s="60">
        <f ca="1"/>
        <v>1.2453787297454595</v>
      </c>
      <c r="W3758" s="60">
        <f ca="1"/>
        <v>-1.784298371978343</v>
      </c>
      <c r="X3758" s="60">
        <f ca="1"/>
        <v>0.322997235625197</v>
      </c>
      <c r="Y3758" s="52">
        <f ca="1">$B$14 * EXP(($E$3 - $C$14^2/2) * Y$2 + $C$14*SQRT(Y$2)*T3758)</f>
        <v>111.48513580816028</v>
      </c>
      <c r="Z3758" s="52">
        <f ca="1">Y3758 * EXP(($E$3 - $C$14^2/2) * (Z$2-Y$2) + $C$14*SQRT(Z$2-Y$2)*U3758)</f>
        <v>147.52541288841314</v>
      </c>
      <c r="AA3758" s="52">
        <f ca="1">Z3758 * EXP(($E$3 - $C$14^2/2) * (AA$2-Z$2) + $C$14*SQRT(AA$2-Z$2)*V3758)</f>
        <v>215.42526917504873</v>
      </c>
      <c r="AB3758" s="52">
        <f ca="1">AA3758 * EXP(($E$3 - $C$14^2/2) * (AB$2-AA$2) + $C$14*SQRT(AB$2-AA$2)*W3758)</f>
        <v>126.76367916299229</v>
      </c>
      <c r="AC3758" s="52">
        <f ca="1">AB3758 * EXP(($E$3 - $C$14^2/2) * (AC$2-AB$2) + $C$14*SQRT(AC$2-AB$2)*X3758)</f>
        <v>140.36184981818829</v>
      </c>
      <c r="AD3758" s="47"/>
      <c r="AE3758" s="3" t="s">
        <v>68</v>
      </c>
      <c r="AF3758" s="52" t="b">
        <f ca="1">AND(AF3755&gt;$B$3, NOT(OR($AF3757:AF3757)))</f>
        <v>0</v>
      </c>
      <c r="AG3758" s="52" t="b">
        <f ca="1">AND(AG3755&gt;$B$3, NOT(OR($AF3757:AG3757)))</f>
        <v>0</v>
      </c>
      <c r="AH3758" s="52" t="b">
        <f ca="1">AND(AH3755&gt;$B$3, NOT(OR($AF3757:AH3757)))</f>
        <v>1</v>
      </c>
      <c r="AI3758" s="52" t="b">
        <f ca="1">AND(AI3755&gt;$B$3, NOT(OR($AF3757:AI3757)))</f>
        <v>0</v>
      </c>
      <c r="AJ3758" s="52" t="b">
        <f ca="1">AND(AJ3755&gt;$B$3, NOT(OR($AF3757:AJ3757)))</f>
        <v>0</v>
      </c>
      <c r="AK3758" s="74"/>
      <c r="AL3758" s="70"/>
    </row>
    <row r="3759" spans="6:38" ht="14.55" customHeight="1" x14ac:dyDescent="0.3">
      <c r="F3759" s="79"/>
      <c r="G3759" s="3">
        <v>3757</v>
      </c>
      <c r="H3759" s="61">
        <v>0.59642760119963556</v>
      </c>
      <c r="I3759" s="61">
        <v>-2.6591854857315869</v>
      </c>
      <c r="J3759" s="61">
        <v>-1.6166811543751249</v>
      </c>
      <c r="K3759" s="62">
        <v>-1.3605300858237146</v>
      </c>
      <c r="L3759" s="60">
        <f t="array" ref="L3759:O3759">TRANSPOSE(MMULT(Option!$B$25:$E$28, TRANSPOSE(H3759:K3759)))</f>
        <v>0.59642760119963556</v>
      </c>
      <c r="M3759" s="60">
        <v>-2.1986127145787275</v>
      </c>
      <c r="N3759" s="60">
        <v>-1.8777145060914522</v>
      </c>
      <c r="O3759" s="60">
        <v>-1.9383993853941324</v>
      </c>
      <c r="P3759" s="56" t="str">
        <f t="shared" si="4697"/>
        <v>752/2</v>
      </c>
      <c r="R3759" s="80">
        <v>940</v>
      </c>
      <c r="S3759" s="3" t="s">
        <v>28</v>
      </c>
      <c r="T3759" s="60">
        <f t="array" aca="1" ref="T3759:T3762" ca="1">TRANSPOSE(OFFSET($L$3, MATCH($R3759 &amp; "/" &amp; T$2, $P$3:$P$5002, 0) - 1, 0, 1, $E$1))</f>
        <v>-0.44952858331085799</v>
      </c>
      <c r="U3759" s="60">
        <f t="array" aca="1" ref="U3759:U3762" ca="1">TRANSPOSE(OFFSET($L$3, MATCH($R3759 &amp; "/" &amp; U$2, $P$3:$P$5002, 0) - 1, 0, 1, $E$1))</f>
        <v>-0.542846885477824</v>
      </c>
      <c r="V3759" s="60">
        <f t="array" aca="1" ref="V3759:V3762" ca="1">TRANSPOSE(OFFSET($L$3, MATCH($R3759 &amp; "/" &amp; V$2, $P$3:$P$5002, 0) - 1, 0, 1, $E$1))</f>
        <v>-0.78005951422519204</v>
      </c>
      <c r="W3759" s="60">
        <f t="array" aca="1" ref="W3759:W3762" ca="1">TRANSPOSE(OFFSET($L$3, MATCH($R3759 &amp; "/" &amp; W$2, $P$3:$P$5002, 0) - 1, 0, 1, $E$1))</f>
        <v>-0.18365931981396383</v>
      </c>
      <c r="X3759" s="60">
        <f t="array" aca="1" ref="X3759:X3762" ca="1">TRANSPOSE(OFFSET($L$3, MATCH($R3759 &amp; "/" &amp; X$2, $P$3:$P$5002, 0) - 1, 0, 1, $E$1))</f>
        <v>0.20179183283706897</v>
      </c>
      <c r="Y3759" s="52">
        <f ca="1">$B$11 * EXP(($E$3 - $C$11^2/2) * Y$2 + $C$11*SQRT(Y$2)*T3759)</f>
        <v>87.821962435462154</v>
      </c>
      <c r="Z3759" s="52">
        <f ca="1">Y3759 * EXP(($E$3 - $C$11^2/2) * (Z$2-Y$2) + $C$11*SQRT(Z$2-Y$2)*U3759)</f>
        <v>74.99770742117839</v>
      </c>
      <c r="AA3759" s="52">
        <f ca="1">Z3759 * EXP(($E$3 - $C$11^2/2) * (AA$2-Z$2) + $C$11*SQRT(AA$2-Z$2)*V3759)</f>
        <v>59.646751700959101</v>
      </c>
      <c r="AB3759" s="52">
        <f ca="1">AA3759 * EXP(($E$3 - $C$11^2/2) * (AB$2-AA$2) + $C$11*SQRT(AB$2-AA$2)*W3759)</f>
        <v>56.732196843780514</v>
      </c>
      <c r="AC3759" s="52">
        <f ca="1">AB3759 * EXP(($E$3 - $C$11^2/2) * (AC$2-AB$2) + $C$11*SQRT(AC$2-AB$2)*X3759)</f>
        <v>60.574829075053181</v>
      </c>
      <c r="AD3759" s="47"/>
      <c r="AE3759" s="3" t="s">
        <v>69</v>
      </c>
      <c r="AF3759" s="20" cm="1">
        <f t="array" aca="1" ref="AF3759" ca="1">MIN(Y3759:Y3762 / $D$11:$D$14)</f>
        <v>0.87821962435462153</v>
      </c>
      <c r="AG3759" s="20" cm="1">
        <f t="array" aca="1" ref="AG3759" ca="1">MIN(Z3759:Z3762 / $D$11:$D$14)</f>
        <v>0.6621333296495584</v>
      </c>
      <c r="AH3759" s="20" cm="1">
        <f t="array" aca="1" ref="AH3759" ca="1">MIN(AA3759:AA3762 / $D$11:$D$14)</f>
        <v>0.596467517009591</v>
      </c>
      <c r="AI3759" s="20" cm="1">
        <f t="array" aca="1" ref="AI3759" ca="1">MIN(AB3759:AB3762 / $D$11:$D$14)</f>
        <v>0.56732196843780514</v>
      </c>
      <c r="AJ3759" s="20" cm="1">
        <f t="array" aca="1" ref="AJ3759" ca="1">MIN(AC3759:AC3762 / $D$11:$D$14)</f>
        <v>0.57143157924499499</v>
      </c>
      <c r="AK3759" s="72">
        <f t="array" aca="1" ref="AK3759" ca="1">SUMPRODUCT(AF3760:AJ3760, EXP(-$E$3*$AF$2:$AJ$2))</f>
        <v>92148.519674651194</v>
      </c>
      <c r="AL3759" s="70">
        <f ca="1">MAX(AC3760 - $D$11, 0) * EXP(-$E$2*$E$3)</f>
        <v>0</v>
      </c>
    </row>
    <row r="3760" spans="6:38" ht="14.55" customHeight="1" x14ac:dyDescent="0.3">
      <c r="F3760" s="79"/>
      <c r="G3760" s="3">
        <v>3758</v>
      </c>
      <c r="H3760" s="61">
        <v>-0.18914934304718592</v>
      </c>
      <c r="I3760" s="61">
        <v>0.22803915784509152</v>
      </c>
      <c r="J3760" s="61">
        <v>-0.98262326572574654</v>
      </c>
      <c r="K3760" s="62">
        <v>-0.93730334469209731</v>
      </c>
      <c r="L3760" s="60">
        <f t="array" ref="L3760:O3760">TRANSPOSE(MMULT(Option!$B$25:$E$28, TRANSPOSE(H3760:K3760)))</f>
        <v>-0.18914934304718592</v>
      </c>
      <c r="M3760" s="60">
        <v>0.13334160322894859</v>
      </c>
      <c r="N3760" s="60">
        <v>-0.87899297355191019</v>
      </c>
      <c r="O3760" s="60">
        <v>-1.0103921224820807</v>
      </c>
      <c r="P3760" s="56" t="str">
        <f t="shared" si="4697"/>
        <v>752/3</v>
      </c>
      <c r="R3760" s="80"/>
      <c r="S3760" s="3" t="s">
        <v>29</v>
      </c>
      <c r="T3760" s="60">
        <f ca="1"/>
        <v>0.29498537277649595</v>
      </c>
      <c r="U3760" s="60">
        <f ca="1"/>
        <v>-0.93769314692887262</v>
      </c>
      <c r="V3760" s="60">
        <f ca="1"/>
        <v>-0.24068273156635567</v>
      </c>
      <c r="W3760" s="60">
        <f ca="1"/>
        <v>-9.0859730143018472E-2</v>
      </c>
      <c r="X3760" s="60">
        <f ca="1"/>
        <v>-0.5031614790730834</v>
      </c>
      <c r="Y3760" s="52">
        <f ca="1">$B$12 * EXP(($E$3 - $C$12^2/2) * Y$2 + $C$12*SQRT(Y$2)*T3760)</f>
        <v>109.80057850979196</v>
      </c>
      <c r="Z3760" s="52">
        <f ca="1">Y3760 * EXP(($E$3 - $C$12^2/2) * (Z$2-Y$2) + $C$12*SQRT(Z$2-Y$2)*U3760)</f>
        <v>83.292445413234546</v>
      </c>
      <c r="AA3760" s="52">
        <f ca="1">Z3760 * EXP(($E$3 - $C$12^2/2) * (AA$2-Z$2) + $C$12*SQRT(AA$2-Z$2)*V3760)</f>
        <v>77.878742541640278</v>
      </c>
      <c r="AB3760" s="52">
        <f ca="1">AA3760 * EXP(($E$3 - $C$12^2/2) * (AB$2-AA$2) + $C$12*SQRT(AB$2-AA$2)*W3760)</f>
        <v>76.164472608015203</v>
      </c>
      <c r="AC3760" s="52">
        <f ca="1">AB3760 * EXP(($E$3 - $C$12^2/2) * (AC$2-AB$2) + $C$12*SQRT(AC$2-AB$2)*X3760)</f>
        <v>65.821509137763556</v>
      </c>
      <c r="AD3760" s="47"/>
      <c r="AE3760" s="3" t="s">
        <v>47</v>
      </c>
      <c r="AF3760" s="64">
        <f t="shared" ref="AF3760" ca="1" si="4753">($B$5*AF3762 + (1 + $B$6)*AF3761)*$B$2</f>
        <v>15000</v>
      </c>
      <c r="AG3760" s="64">
        <f t="shared" ref="AG3760" ca="1" si="4754">($B$5*AG3762 + (1 + $B$6)*AG3761)*$B$2</f>
        <v>0</v>
      </c>
      <c r="AH3760" s="64">
        <f t="shared" ref="AH3760" ca="1" si="4755">($B$5*AH3762 + (1 + $B$6)*AH3761)*$B$2</f>
        <v>0</v>
      </c>
      <c r="AI3760" s="64">
        <f t="shared" ref="AI3760" ca="1" si="4756">($B$5*AI3762 + (1 + $B$6)*AI3761)*$B$2</f>
        <v>0</v>
      </c>
      <c r="AJ3760" s="64" cm="1">
        <f t="array" aca="1" ref="AJ3760" ca="1">($B$5*AJ3762 + (1 + $B$6)*AJ3761 + AND(NOT(AF3761:AJ3761)))*$B$2</f>
        <v>100000</v>
      </c>
      <c r="AK3760" s="73"/>
      <c r="AL3760" s="70"/>
    </row>
    <row r="3761" spans="6:38" ht="14.55" customHeight="1" x14ac:dyDescent="0.3">
      <c r="F3761" s="79"/>
      <c r="G3761" s="3">
        <v>3759</v>
      </c>
      <c r="H3761" s="61">
        <v>0.51491735504982528</v>
      </c>
      <c r="I3761" s="61">
        <v>-1.0550520919567579</v>
      </c>
      <c r="J3761" s="61">
        <v>-1.1702576938632965</v>
      </c>
      <c r="K3761" s="62">
        <v>-0.49059339322466855</v>
      </c>
      <c r="L3761" s="60">
        <f t="array" ref="L3761:O3761">TRANSPOSE(MMULT(Option!$B$25:$E$28, TRANSPOSE(H3761:K3761)))</f>
        <v>0.51491735504982528</v>
      </c>
      <c r="M3761" s="60">
        <v>-0.76100427268274029</v>
      </c>
      <c r="N3761" s="60">
        <v>-1.0981596598239145</v>
      </c>
      <c r="O3761" s="60">
        <v>-0.71884054415889875</v>
      </c>
      <c r="P3761" s="56" t="str">
        <f t="shared" si="4697"/>
        <v>752/4</v>
      </c>
      <c r="R3761" s="80"/>
      <c r="S3761" s="3" t="s">
        <v>31</v>
      </c>
      <c r="T3761" s="60">
        <f ca="1"/>
        <v>0.93881369585010455</v>
      </c>
      <c r="U3761" s="60">
        <f ca="1"/>
        <v>-5.7551470558945661E-2</v>
      </c>
      <c r="V3761" s="60">
        <f ca="1"/>
        <v>1.3535659250209195</v>
      </c>
      <c r="W3761" s="60">
        <f ca="1"/>
        <v>-2.277626568742726</v>
      </c>
      <c r="X3761" s="60">
        <f ca="1"/>
        <v>-1.9059033291378016</v>
      </c>
      <c r="Y3761" s="52">
        <f ca="1">$B$13 * EXP(($E$3 - $C$13^2/2) * Y$2 + $C$13*SQRT(Y$2)*T3761)</f>
        <v>133.19500997349846</v>
      </c>
      <c r="Z3761" s="52">
        <f ca="1">Y3761 * EXP(($E$3 - $C$13^2/2) * (Z$2-Y$2) + $C$13*SQRT(Z$2-Y$2)*U3761)</f>
        <v>131.57129257603961</v>
      </c>
      <c r="AA3761" s="52">
        <f ca="1">Z3761 * EXP(($E$3 - $C$13^2/2) * (AA$2-Z$2) + $C$13*SQRT(AA$2-Z$2)*V3761)</f>
        <v>198.46616477847314</v>
      </c>
      <c r="AB3761" s="52">
        <f ca="1">AA3761 * EXP(($E$3 - $C$13^2/2) * (AB$2-AA$2) + $C$13*SQRT(AB$2-AA$2)*W3761)</f>
        <v>100.71861719669343</v>
      </c>
      <c r="AC3761" s="52">
        <f ca="1">AB3761 * EXP(($E$3 - $C$13^2/2) * (AC$2-AB$2) + $C$13*SQRT(AC$2-AB$2)*X3761)</f>
        <v>57.143157924499498</v>
      </c>
      <c r="AD3761" s="47"/>
      <c r="AE3761" s="3" t="s">
        <v>46</v>
      </c>
      <c r="AF3761" s="52" t="b">
        <f t="shared" ref="AF3761" ca="1" si="4757">AF3759 &gt;= $B$4</f>
        <v>0</v>
      </c>
      <c r="AG3761" s="52" t="b">
        <f t="array" aca="1" ref="AG3761" ca="1">AND(AG3759 &gt;= $B$4, NOT(OR($AF3761:AF3761)))</f>
        <v>0</v>
      </c>
      <c r="AH3761" s="52" t="b">
        <f t="array" aca="1" ref="AH3761" ca="1">AND(AH3759 &gt;= $B$4, NOT(OR($AF3761:AG3761)))</f>
        <v>0</v>
      </c>
      <c r="AI3761" s="52" t="b">
        <f t="array" aca="1" ref="AI3761" ca="1">AND(AI3759 &gt;= $B$4, NOT(OR($AF3761:AH3761)))</f>
        <v>0</v>
      </c>
      <c r="AJ3761" s="52" t="b">
        <f t="array" aca="1" ref="AJ3761" ca="1">AND(AJ3759 &gt;= $B$4, NOT(OR($AF3761:AI3761)))</f>
        <v>0</v>
      </c>
      <c r="AK3761" s="73"/>
      <c r="AL3761" s="70"/>
    </row>
    <row r="3762" spans="6:38" ht="14.55" customHeight="1" x14ac:dyDescent="0.3">
      <c r="F3762" s="79"/>
      <c r="G3762" s="3">
        <v>3760</v>
      </c>
      <c r="H3762" s="61">
        <v>0.38725087018792881</v>
      </c>
      <c r="I3762" s="61">
        <v>0.390363555307777</v>
      </c>
      <c r="J3762" s="61">
        <v>-0.73839780586611026</v>
      </c>
      <c r="K3762" s="62">
        <v>1.3589266823750334</v>
      </c>
      <c r="L3762" s="60">
        <f t="array" ref="L3762:O3762">TRANSPOSE(MMULT(Option!$B$25:$E$28, TRANSPOSE(H3762:K3762)))</f>
        <v>0.38725087018792881</v>
      </c>
      <c r="M3762" s="60">
        <v>0.51267445622516528</v>
      </c>
      <c r="N3762" s="60">
        <v>-0.39142070351648389</v>
      </c>
      <c r="O3762" s="60">
        <v>1.276716313474431</v>
      </c>
      <c r="P3762" s="56" t="str">
        <f t="shared" si="4697"/>
        <v>752/5</v>
      </c>
      <c r="R3762" s="80"/>
      <c r="S3762" s="3" t="s">
        <v>30</v>
      </c>
      <c r="T3762" s="60">
        <f ca="1"/>
        <v>0.43929655571085313</v>
      </c>
      <c r="U3762" s="60">
        <f ca="1"/>
        <v>-1.8469243524434666</v>
      </c>
      <c r="V3762" s="60">
        <f ca="1"/>
        <v>0.25585909027898301</v>
      </c>
      <c r="W3762" s="60">
        <f ca="1"/>
        <v>-0.63020901166956755</v>
      </c>
      <c r="X3762" s="60">
        <f ca="1"/>
        <v>-1.3491922261620937E-2</v>
      </c>
      <c r="Y3762" s="52">
        <f ca="1">$B$14 * EXP(($E$3 - $C$14^2/2) * Y$2 + $C$14*SQRT(Y$2)*T3762)</f>
        <v>114.65861551421123</v>
      </c>
      <c r="Z3762" s="52">
        <f ca="1">Y3762 * EXP(($E$3 - $C$14^2/2) * (Z$2-Y$2) + $C$14*SQRT(Z$2-Y$2)*U3762)</f>
        <v>66.213332964955839</v>
      </c>
      <c r="AA3762" s="52">
        <f ca="1">Z3762 * EXP(($E$3 - $C$14^2/2) * (AA$2-Z$2) + $C$14*SQRT(AA$2-Z$2)*V3762)</f>
        <v>71.854236510607009</v>
      </c>
      <c r="AB3762" s="52">
        <f ca="1">AA3762 * EXP(($E$3 - $C$14^2/2) * (AB$2-AA$2) + $C$14*SQRT(AB$2-AA$2)*W3762)</f>
        <v>59.774363830418409</v>
      </c>
      <c r="AC3762" s="52">
        <f ca="1">AB3762 * EXP(($E$3 - $C$14^2/2) * (AC$2-AB$2) + $C$14*SQRT(AC$2-AB$2)*X3762)</f>
        <v>59.831321448135299</v>
      </c>
      <c r="AD3762" s="47"/>
      <c r="AE3762" s="3" t="s">
        <v>68</v>
      </c>
      <c r="AF3762" s="52" t="b">
        <f ca="1">AND(AF3759&gt;$B$3, NOT(OR($AF3761:AF3761)))</f>
        <v>1</v>
      </c>
      <c r="AG3762" s="52" t="b">
        <f ca="1">AND(AG3759&gt;$B$3, NOT(OR($AF3761:AG3761)))</f>
        <v>0</v>
      </c>
      <c r="AH3762" s="52" t="b">
        <f ca="1">AND(AH3759&gt;$B$3, NOT(OR($AF3761:AH3761)))</f>
        <v>0</v>
      </c>
      <c r="AI3762" s="52" t="b">
        <f ca="1">AND(AI3759&gt;$B$3, NOT(OR($AF3761:AI3761)))</f>
        <v>0</v>
      </c>
      <c r="AJ3762" s="52" t="b">
        <f ca="1">AND(AJ3759&gt;$B$3, NOT(OR($AF3761:AJ3761)))</f>
        <v>0</v>
      </c>
      <c r="AK3762" s="74"/>
      <c r="AL3762" s="70"/>
    </row>
    <row r="3763" spans="6:38" ht="14.55" customHeight="1" x14ac:dyDescent="0.3">
      <c r="F3763" s="79"/>
      <c r="G3763" s="3">
        <v>3761</v>
      </c>
      <c r="H3763" s="61">
        <v>-0.45586153342732993</v>
      </c>
      <c r="I3763" s="61">
        <v>0.30443792026718702</v>
      </c>
      <c r="J3763" s="61">
        <v>1.034812221967691</v>
      </c>
      <c r="K3763" s="62">
        <v>-1.348516954548949</v>
      </c>
      <c r="L3763" s="60">
        <f t="array" ref="L3763:O3763">TRANSPOSE(MMULT(Option!$B$25:$E$28, TRANSPOSE(H3763:K3763)))</f>
        <v>-0.45586153342732993</v>
      </c>
      <c r="M3763" s="60">
        <v>9.6677349436931015E-2</v>
      </c>
      <c r="N3763" s="60">
        <v>0.80626193804698754</v>
      </c>
      <c r="O3763" s="60">
        <v>-1.0554503158177209</v>
      </c>
      <c r="P3763" s="56" t="str">
        <f t="shared" si="4697"/>
        <v>753/1</v>
      </c>
      <c r="R3763" s="80">
        <v>941</v>
      </c>
      <c r="S3763" s="3" t="s">
        <v>28</v>
      </c>
      <c r="T3763" s="60">
        <f t="array" aca="1" ref="T3763:T3766" ca="1">TRANSPOSE(OFFSET($L$3, MATCH($R3763 &amp; "/" &amp; T$2, $P$3:$P$5002, 0) - 1, 0, 1, $E$1))</f>
        <v>0.26463154200333888</v>
      </c>
      <c r="U3763" s="60">
        <f t="array" aca="1" ref="U3763:U3766" ca="1">TRANSPOSE(OFFSET($L$3, MATCH($R3763 &amp; "/" &amp; U$2, $P$3:$P$5002, 0) - 1, 0, 1, $E$1))</f>
        <v>-0.43222927780105946</v>
      </c>
      <c r="V3763" s="60">
        <f t="array" aca="1" ref="V3763:V3766" ca="1">TRANSPOSE(OFFSET($L$3, MATCH($R3763 &amp; "/" &amp; V$2, $P$3:$P$5002, 0) - 1, 0, 1, $E$1))</f>
        <v>-1.3833733351676889</v>
      </c>
      <c r="W3763" s="60">
        <f t="array" aca="1" ref="W3763:W3766" ca="1">TRANSPOSE(OFFSET($L$3, MATCH($R3763 &amp; "/" &amp; W$2, $P$3:$P$5002, 0) - 1, 0, 1, $E$1))</f>
        <v>-1.2720448024597069</v>
      </c>
      <c r="X3763" s="60">
        <f t="array" aca="1" ref="X3763:X3766" ca="1">TRANSPOSE(OFFSET($L$3, MATCH($R3763 &amp; "/" &amp; X$2, $P$3:$P$5002, 0) - 1, 0, 1, $E$1))</f>
        <v>0.73071564156025892</v>
      </c>
      <c r="Y3763" s="52">
        <f ca="1">$B$11 * EXP(($E$3 - $C$11^2/2) * Y$2 + $C$11*SQRT(Y$2)*T3763)</f>
        <v>108.80525670838261</v>
      </c>
      <c r="Z3763" s="52">
        <f ca="1">Y3763 * EXP(($E$3 - $C$11^2/2) * (Z$2-Y$2) + $C$11*SQRT(Z$2-Y$2)*U3763)</f>
        <v>96.052110821279484</v>
      </c>
      <c r="AA3763" s="52">
        <f ca="1">Z3763 * EXP(($E$3 - $C$11^2/2) * (AA$2-Z$2) + $C$11*SQRT(AA$2-Z$2)*V3763)</f>
        <v>63.744242402085867</v>
      </c>
      <c r="AB3763" s="52">
        <f ca="1">AA3763 * EXP(($E$3 - $C$11^2/2) * (AB$2-AA$2) + $C$11*SQRT(AB$2-AA$2)*W3763)</f>
        <v>43.740105357186913</v>
      </c>
      <c r="AC3763" s="52">
        <f ca="1">AB3763 * EXP(($E$3 - $C$11^2/2) * (AC$2-AB$2) + $C$11*SQRT(AC$2-AB$2)*X3763)</f>
        <v>54.733727856913845</v>
      </c>
      <c r="AD3763" s="47"/>
      <c r="AE3763" s="3" t="s">
        <v>69</v>
      </c>
      <c r="AF3763" s="20" cm="1">
        <f t="array" aca="1" ref="AF3763" ca="1">MIN(Y3763:Y3766 / $D$11:$D$14)</f>
        <v>1.0542463759198968</v>
      </c>
      <c r="AG3763" s="20" cm="1">
        <f t="array" aca="1" ref="AG3763" ca="1">MIN(Z3763:Z3766 / $D$11:$D$14)</f>
        <v>0.96052110821279479</v>
      </c>
      <c r="AH3763" s="20" cm="1">
        <f t="array" aca="1" ref="AH3763" ca="1">MIN(AA3763:AA3766 / $D$11:$D$14)</f>
        <v>0.63744242402085871</v>
      </c>
      <c r="AI3763" s="20" cm="1">
        <f t="array" aca="1" ref="AI3763" ca="1">MIN(AB3763:AB3766 / $D$11:$D$14)</f>
        <v>0.43740105357186915</v>
      </c>
      <c r="AJ3763" s="20" cm="1">
        <f t="array" aca="1" ref="AJ3763" ca="1">MIN(AC3763:AC3766 / $D$11:$D$14)</f>
        <v>0.5473372785691385</v>
      </c>
      <c r="AK3763" s="72">
        <f t="array" aca="1" ref="AK3763" ca="1">SUMPRODUCT(AF3764:AJ3764, EXP(-$E$3*$AF$2:$AJ$2))</f>
        <v>105721.0809451906</v>
      </c>
      <c r="AL3763" s="70">
        <f ca="1">MAX(AC3764 - $D$11, 0) * EXP(-$E$2*$E$3)</f>
        <v>8.6030606589395511</v>
      </c>
    </row>
    <row r="3764" spans="6:38" ht="14.55" customHeight="1" x14ac:dyDescent="0.3">
      <c r="F3764" s="79"/>
      <c r="G3764" s="3">
        <v>3762</v>
      </c>
      <c r="H3764" s="61">
        <v>1.0907468688809248</v>
      </c>
      <c r="I3764" s="61">
        <v>-9.3666812044029588E-2</v>
      </c>
      <c r="J3764" s="61">
        <v>-0.35793929789019202</v>
      </c>
      <c r="K3764" s="62">
        <v>1.5758699594937045</v>
      </c>
      <c r="L3764" s="60">
        <f t="array" ref="L3764:O3764">TRANSPOSE(MMULT(Option!$B$25:$E$28, TRANSPOSE(H3764:K3764)))</f>
        <v>1.0907468688809248</v>
      </c>
      <c r="M3764" s="60">
        <v>0.35045169629297651</v>
      </c>
      <c r="N3764" s="60">
        <v>9.7389330391147999E-2</v>
      </c>
      <c r="O3764" s="60">
        <v>1.6914028307985596</v>
      </c>
      <c r="P3764" s="56" t="str">
        <f t="shared" si="4697"/>
        <v>753/2</v>
      </c>
      <c r="R3764" s="80"/>
      <c r="S3764" s="3" t="s">
        <v>29</v>
      </c>
      <c r="T3764" s="60">
        <f ca="1"/>
        <v>0.69578588213939874</v>
      </c>
      <c r="U3764" s="60">
        <f ca="1"/>
        <v>1.7126524662592868</v>
      </c>
      <c r="V3764" s="60">
        <f ca="1"/>
        <v>0.1473920535180735</v>
      </c>
      <c r="W3764" s="60">
        <f ca="1"/>
        <v>-1.5509744092458404</v>
      </c>
      <c r="X3764" s="60">
        <f ca="1"/>
        <v>-0.73892504699852712</v>
      </c>
      <c r="Y3764" s="52">
        <f ca="1">$B$12 * EXP(($E$3 - $C$12^2/2) * Y$2 + $C$12*SQRT(Y$2)*T3764)</f>
        <v>123.82954101293222</v>
      </c>
      <c r="Z3764" s="52">
        <f ca="1">Y3764 * EXP(($E$3 - $C$12^2/2) * (Z$2-Y$2) + $C$12*SQRT(Z$2-Y$2)*U3764)</f>
        <v>208.03403383180228</v>
      </c>
      <c r="AA3764" s="52">
        <f ca="1">Z3764 * EXP(($E$3 - $C$12^2/2) * (AA$2-Z$2) + $C$12*SQRT(AA$2-Z$2)*V3764)</f>
        <v>218.5291262491084</v>
      </c>
      <c r="AB3764" s="52">
        <f ca="1">AA3764 * EXP(($E$3 - $C$12^2/2) * (AB$2-AA$2) + $C$12*SQRT(AB$2-AA$2)*W3764)</f>
        <v>137.91354230564576</v>
      </c>
      <c r="AC3764" s="52">
        <f ca="1">AB3764 * EXP(($E$3 - $C$12^2/2) * (AC$2-AB$2) + $C$12*SQRT(AC$2-AB$2)*X3764)</f>
        <v>111.04654854738477</v>
      </c>
      <c r="AD3764" s="47"/>
      <c r="AE3764" s="3" t="s">
        <v>47</v>
      </c>
      <c r="AF3764" s="64">
        <f t="shared" ref="AF3764" ca="1" si="4758">($B$5*AF3766 + (1 + $B$6)*AF3765)*$B$2</f>
        <v>15000</v>
      </c>
      <c r="AG3764" s="64">
        <f t="shared" ref="AG3764" ca="1" si="4759">($B$5*AG3766 + (1 + $B$6)*AG3765)*$B$2</f>
        <v>15000</v>
      </c>
      <c r="AH3764" s="64">
        <f t="shared" ref="AH3764" ca="1" si="4760">($B$5*AH3766 + (1 + $B$6)*AH3765)*$B$2</f>
        <v>0</v>
      </c>
      <c r="AI3764" s="64">
        <f t="shared" ref="AI3764" ca="1" si="4761">($B$5*AI3766 + (1 + $B$6)*AI3765)*$B$2</f>
        <v>0</v>
      </c>
      <c r="AJ3764" s="64" cm="1">
        <f t="array" aca="1" ref="AJ3764" ca="1">($B$5*AJ3766 + (1 + $B$6)*AJ3765 + AND(NOT(AF3765:AJ3765)))*$B$2</f>
        <v>100000</v>
      </c>
      <c r="AK3764" s="73"/>
      <c r="AL3764" s="70"/>
    </row>
    <row r="3765" spans="6:38" ht="14.55" customHeight="1" x14ac:dyDescent="0.3">
      <c r="F3765" s="79"/>
      <c r="G3765" s="3">
        <v>3763</v>
      </c>
      <c r="H3765" s="61">
        <v>-1.4659226477454061</v>
      </c>
      <c r="I3765" s="61">
        <v>-0.26270614282767502</v>
      </c>
      <c r="J3765" s="61">
        <v>-1.4663950285478784</v>
      </c>
      <c r="K3765" s="62">
        <v>-0.55022024710883877</v>
      </c>
      <c r="L3765" s="60">
        <f t="array" ref="L3765:O3765">TRANSPOSE(MMULT(Option!$B$25:$E$28, TRANSPOSE(H3765:K3765)))</f>
        <v>-1.4659226477454061</v>
      </c>
      <c r="M3765" s="60">
        <v>-0.82714321610570274</v>
      </c>
      <c r="N3765" s="60">
        <v>-1.9431111891841479</v>
      </c>
      <c r="O3765" s="60">
        <v>-1.4125531480258549</v>
      </c>
      <c r="P3765" s="56" t="str">
        <f t="shared" si="4697"/>
        <v>753/3</v>
      </c>
      <c r="R3765" s="80"/>
      <c r="S3765" s="3" t="s">
        <v>31</v>
      </c>
      <c r="T3765" s="60">
        <f ca="1"/>
        <v>0.54550393469107594</v>
      </c>
      <c r="U3765" s="60">
        <f ca="1"/>
        <v>1.2510795630002092</v>
      </c>
      <c r="V3765" s="60">
        <f ca="1"/>
        <v>-1.3624013946268982</v>
      </c>
      <c r="W3765" s="60">
        <f ca="1"/>
        <v>-0.40279430685007978</v>
      </c>
      <c r="X3765" s="60">
        <f ca="1"/>
        <v>1.7392986263484889</v>
      </c>
      <c r="Y3765" s="52">
        <f ca="1">$B$13 * EXP(($E$3 - $C$13^2/2) * Y$2 + $C$13*SQRT(Y$2)*T3765)</f>
        <v>118.37071666500265</v>
      </c>
      <c r="Z3765" s="52">
        <f ca="1">Y3765 * EXP(($E$3 - $C$13^2/2) * (Z$2-Y$2) + $C$13*SQRT(Z$2-Y$2)*U3765)</f>
        <v>173.14774290871722</v>
      </c>
      <c r="AA3765" s="52">
        <f ca="1">Z3765 * EXP(($E$3 - $C$13^2/2) * (AA$2-Z$2) + $C$13*SQRT(AA$2-Z$2)*V3765)</f>
        <v>115.63339711667595</v>
      </c>
      <c r="AB3765" s="52">
        <f ca="1">AA3765 * EXP(($E$3 - $C$13^2/2) * (AB$2-AA$2) + $C$13*SQRT(AB$2-AA$2)*W3765)</f>
        <v>102.98532731732777</v>
      </c>
      <c r="AC3765" s="52">
        <f ca="1">AB3765 * EXP(($E$3 - $C$13^2/2) * (AC$2-AB$2) + $C$13*SQRT(AC$2-AB$2)*X3765)</f>
        <v>174.40429051636553</v>
      </c>
      <c r="AD3765" s="47"/>
      <c r="AE3765" s="3" t="s">
        <v>46</v>
      </c>
      <c r="AF3765" s="52" t="b">
        <f t="shared" ref="AF3765" ca="1" si="4762">AF3763 &gt;= $B$4</f>
        <v>0</v>
      </c>
      <c r="AG3765" s="52" t="b">
        <f t="array" aca="1" ref="AG3765" ca="1">AND(AG3763 &gt;= $B$4, NOT(OR($AF3765:AF3765)))</f>
        <v>0</v>
      </c>
      <c r="AH3765" s="52" t="b">
        <f t="array" aca="1" ref="AH3765" ca="1">AND(AH3763 &gt;= $B$4, NOT(OR($AF3765:AG3765)))</f>
        <v>0</v>
      </c>
      <c r="AI3765" s="52" t="b">
        <f t="array" aca="1" ref="AI3765" ca="1">AND(AI3763 &gt;= $B$4, NOT(OR($AF3765:AH3765)))</f>
        <v>0</v>
      </c>
      <c r="AJ3765" s="52" t="b">
        <f t="array" aca="1" ref="AJ3765" ca="1">AND(AJ3763 &gt;= $B$4, NOT(OR($AF3765:AI3765)))</f>
        <v>0</v>
      </c>
      <c r="AK3765" s="73"/>
      <c r="AL3765" s="70"/>
    </row>
    <row r="3766" spans="6:38" ht="14.55" customHeight="1" x14ac:dyDescent="0.3">
      <c r="F3766" s="79"/>
      <c r="G3766" s="3">
        <v>3764</v>
      </c>
      <c r="H3766" s="61">
        <v>1.4286921092451905</v>
      </c>
      <c r="I3766" s="61">
        <v>-1.8806148823570281</v>
      </c>
      <c r="J3766" s="61">
        <v>0.57435721507260529</v>
      </c>
      <c r="K3766" s="62">
        <v>1.390034325507854</v>
      </c>
      <c r="L3766" s="60">
        <f t="array" ref="L3766:O3766">TRANSPOSE(MMULT(Option!$B$25:$E$28, TRANSPOSE(H3766:K3766)))</f>
        <v>1.4286921092451905</v>
      </c>
      <c r="M3766" s="60">
        <v>-1.1521351665942343</v>
      </c>
      <c r="N3766" s="60">
        <v>0.58347999260792927</v>
      </c>
      <c r="O3766" s="60">
        <v>1.3814735991781719</v>
      </c>
      <c r="P3766" s="56" t="str">
        <f t="shared" si="4697"/>
        <v>753/4</v>
      </c>
      <c r="R3766" s="80"/>
      <c r="S3766" s="3" t="s">
        <v>30</v>
      </c>
      <c r="T3766" s="60">
        <f ca="1"/>
        <v>0.15942058682607124</v>
      </c>
      <c r="U3766" s="60">
        <f ca="1"/>
        <v>0.35384360849618529</v>
      </c>
      <c r="V3766" s="60">
        <f ca="1"/>
        <v>-0.96890618071805557</v>
      </c>
      <c r="W3766" s="60">
        <f ca="1"/>
        <v>-0.91441439556989079</v>
      </c>
      <c r="X3766" s="60">
        <f ca="1"/>
        <v>0.6603214797793191</v>
      </c>
      <c r="Y3766" s="52">
        <f ca="1">$B$14 * EXP(($E$3 - $C$14^2/2) * Y$2 + $C$14*SQRT(Y$2)*T3766)</f>
        <v>105.42463759198968</v>
      </c>
      <c r="Z3766" s="52">
        <f ca="1">Y3766 * EXP(($E$3 - $C$14^2/2) * (Z$2-Y$2) + $C$14*SQRT(Z$2-Y$2)*U3766)</f>
        <v>117.81898775278475</v>
      </c>
      <c r="AA3766" s="52">
        <f ca="1">Z3766 * EXP(($E$3 - $C$14^2/2) * (AA$2-Z$2) + $C$14*SQRT(AA$2-Z$2)*V3766)</f>
        <v>88.54205088155895</v>
      </c>
      <c r="AB3766" s="52">
        <f ca="1">AA3766 * EXP(($E$3 - $C$14^2/2) * (AB$2-AA$2) + $C$14*SQRT(AB$2-AA$2)*W3766)</f>
        <v>67.636871564613131</v>
      </c>
      <c r="AC3766" s="52">
        <f ca="1">AB3766 * EXP(($E$3 - $C$14^2/2) * (AC$2-AB$2) + $C$14*SQRT(AC$2-AB$2)*X3766)</f>
        <v>82.86806092859824</v>
      </c>
      <c r="AD3766" s="47"/>
      <c r="AE3766" s="3" t="s">
        <v>68</v>
      </c>
      <c r="AF3766" s="52" t="b">
        <f ca="1">AND(AF3763&gt;$B$3, NOT(OR($AF3765:AF3765)))</f>
        <v>1</v>
      </c>
      <c r="AG3766" s="52" t="b">
        <f ca="1">AND(AG3763&gt;$B$3, NOT(OR($AF3765:AG3765)))</f>
        <v>1</v>
      </c>
      <c r="AH3766" s="52" t="b">
        <f ca="1">AND(AH3763&gt;$B$3, NOT(OR($AF3765:AH3765)))</f>
        <v>0</v>
      </c>
      <c r="AI3766" s="52" t="b">
        <f ca="1">AND(AI3763&gt;$B$3, NOT(OR($AF3765:AI3765)))</f>
        <v>0</v>
      </c>
      <c r="AJ3766" s="52" t="b">
        <f ca="1">AND(AJ3763&gt;$B$3, NOT(OR($AF3765:AJ3765)))</f>
        <v>0</v>
      </c>
      <c r="AK3766" s="74"/>
      <c r="AL3766" s="70"/>
    </row>
    <row r="3767" spans="6:38" ht="14.55" customHeight="1" x14ac:dyDescent="0.3">
      <c r="F3767" s="79"/>
      <c r="G3767" s="3">
        <v>3765</v>
      </c>
      <c r="H3767" s="61">
        <v>-0.62846730927586014</v>
      </c>
      <c r="I3767" s="61">
        <v>5.669986739974904E-2</v>
      </c>
      <c r="J3767" s="61">
        <v>0.8561019630647646</v>
      </c>
      <c r="K3767" s="62">
        <v>-0.52797868143133286</v>
      </c>
      <c r="L3767" s="60">
        <f t="array" ref="L3767:O3767">TRANSPOSE(MMULT(Option!$B$25:$E$28, TRANSPOSE(H3767:K3767)))</f>
        <v>-0.62846730927586014</v>
      </c>
      <c r="M3767" s="60">
        <v>-0.19942063685968225</v>
      </c>
      <c r="N3767" s="60">
        <v>0.515383558204074</v>
      </c>
      <c r="O3767" s="60">
        <v>-0.52157935017782053</v>
      </c>
      <c r="P3767" s="56" t="str">
        <f t="shared" si="4697"/>
        <v>753/5</v>
      </c>
      <c r="R3767" s="80">
        <v>942</v>
      </c>
      <c r="S3767" s="3" t="s">
        <v>28</v>
      </c>
      <c r="T3767" s="60">
        <f t="array" aca="1" ref="T3767:T3770" ca="1">TRANSPOSE(OFFSET($L$3, MATCH($R3767 &amp; "/" &amp; T$2, $P$3:$P$5002, 0) - 1, 0, 1, $E$1))</f>
        <v>5.2336971895381647E-2</v>
      </c>
      <c r="U3767" s="60">
        <f t="array" aca="1" ref="U3767:U3770" ca="1">TRANSPOSE(OFFSET($L$3, MATCH($R3767 &amp; "/" &amp; U$2, $P$3:$P$5002, 0) - 1, 0, 1, $E$1))</f>
        <v>0.1237142691639305</v>
      </c>
      <c r="V3767" s="60">
        <f t="array" aca="1" ref="V3767:V3770" ca="1">TRANSPOSE(OFFSET($L$3, MATCH($R3767 &amp; "/" &amp; V$2, $P$3:$P$5002, 0) - 1, 0, 1, $E$1))</f>
        <v>-1.3477260760699878</v>
      </c>
      <c r="W3767" s="60">
        <f t="array" aca="1" ref="W3767:W3770" ca="1">TRANSPOSE(OFFSET($L$3, MATCH($R3767 &amp; "/" &amp; W$2, $P$3:$P$5002, 0) - 1, 0, 1, $E$1))</f>
        <v>-7.9335193115552386E-4</v>
      </c>
      <c r="X3767" s="60">
        <f t="array" aca="1" ref="X3767:X3770" ca="1">TRANSPOSE(OFFSET($L$3, MATCH($R3767 &amp; "/" &amp; X$2, $P$3:$P$5002, 0) - 1, 0, 1, $E$1))</f>
        <v>0.87708786420046736</v>
      </c>
      <c r="Y3767" s="52">
        <f ca="1">$B$11 * EXP(($E$3 - $C$11^2/2) * Y$2 + $C$11*SQRT(Y$2)*T3767)</f>
        <v>102.09168453726127</v>
      </c>
      <c r="Z3767" s="52">
        <f ca="1">Y3767 * EXP(($E$3 - $C$11^2/2) * (Z$2-Y$2) + $C$11*SQRT(Z$2-Y$2)*U3767)</f>
        <v>106.48302239453614</v>
      </c>
      <c r="AA3767" s="52">
        <f ca="1">Z3767 * EXP(($E$3 - $C$11^2/2) * (AA$2-Z$2) + $C$11*SQRT(AA$2-Z$2)*V3767)</f>
        <v>71.426413326746058</v>
      </c>
      <c r="AB3767" s="52">
        <f ca="1">AA3767 * EXP(($E$3 - $C$11^2/2) * (AB$2-AA$2) + $C$11*SQRT(AB$2-AA$2)*W3767)</f>
        <v>71.767356649309434</v>
      </c>
      <c r="AC3767" s="52">
        <f ca="1">AB3767 * EXP(($E$3 - $C$11^2/2) * (AC$2-AB$2) + $C$11*SQRT(AC$2-AB$2)*X3767)</f>
        <v>93.836704849407411</v>
      </c>
      <c r="AD3767" s="47"/>
      <c r="AE3767" s="3" t="s">
        <v>69</v>
      </c>
      <c r="AF3767" s="20" cm="1">
        <f t="array" aca="1" ref="AF3767" ca="1">MIN(Y3767:Y3770 / $D$11:$D$14)</f>
        <v>0.72237958260445656</v>
      </c>
      <c r="AG3767" s="20" cm="1">
        <f t="array" aca="1" ref="AG3767" ca="1">MIN(Z3767:Z3770 / $D$11:$D$14)</f>
        <v>0.68417380500681668</v>
      </c>
      <c r="AH3767" s="20" cm="1">
        <f t="array" aca="1" ref="AH3767" ca="1">MIN(AA3767:AA3770 / $D$11:$D$14)</f>
        <v>0.4172211641913473</v>
      </c>
      <c r="AI3767" s="20" cm="1">
        <f t="array" aca="1" ref="AI3767" ca="1">MIN(AB3767:AB3770 / $D$11:$D$14)</f>
        <v>0.28823143160782211</v>
      </c>
      <c r="AJ3767" s="20" cm="1">
        <f t="array" aca="1" ref="AJ3767" ca="1">MIN(AC3767:AC3770 / $D$11:$D$14)</f>
        <v>0.48351663406249407</v>
      </c>
      <c r="AK3767" s="72">
        <f t="array" aca="1" ref="AK3767" ca="1">SUMPRODUCT(AF3768:AJ3768, EXP(-$E$3*$AF$2:$AJ$2))</f>
        <v>77880.078307140488</v>
      </c>
      <c r="AL3767" s="70">
        <f ca="1">MAX(AC3768 - $D$11, 0) * EXP(-$E$2*$E$3)</f>
        <v>0</v>
      </c>
    </row>
    <row r="3768" spans="6:38" ht="14.55" customHeight="1" x14ac:dyDescent="0.3">
      <c r="F3768" s="79"/>
      <c r="G3768" s="3">
        <v>3766</v>
      </c>
      <c r="H3768" s="61">
        <v>-0.51761633734557144</v>
      </c>
      <c r="I3768" s="61">
        <v>-0.34798855819264629</v>
      </c>
      <c r="J3768" s="61">
        <v>2.5214387827800517</v>
      </c>
      <c r="K3768" s="62">
        <v>1.3652088490005163</v>
      </c>
      <c r="L3768" s="60">
        <f t="array" ref="L3768:O3768">TRANSPOSE(MMULT(Option!$B$25:$E$28, TRANSPOSE(H3768:K3768)))</f>
        <v>-0.51761633734557144</v>
      </c>
      <c r="M3768" s="60">
        <v>-0.52598331671749798</v>
      </c>
      <c r="N3768" s="60">
        <v>1.9164337331129766</v>
      </c>
      <c r="O3768" s="60">
        <v>1.3630581409353142</v>
      </c>
      <c r="P3768" s="56" t="str">
        <f t="shared" si="4697"/>
        <v>754/1</v>
      </c>
      <c r="R3768" s="80"/>
      <c r="S3768" s="3" t="s">
        <v>29</v>
      </c>
      <c r="T3768" s="60">
        <f ca="1"/>
        <v>1.2559356959800161</v>
      </c>
      <c r="U3768" s="60">
        <f ca="1"/>
        <v>0.97924425598556897</v>
      </c>
      <c r="V3768" s="60">
        <f ca="1"/>
        <v>-3.4605008986884283</v>
      </c>
      <c r="W3768" s="60">
        <f ca="1"/>
        <v>-0.70136842479648653</v>
      </c>
      <c r="X3768" s="60">
        <f ca="1"/>
        <v>1.6176838015865234</v>
      </c>
      <c r="Y3768" s="52">
        <f ca="1">$B$12 * EXP(($E$3 - $C$12^2/2) * Y$2 + $C$12*SQRT(Y$2)*T3768)</f>
        <v>146.48908122352205</v>
      </c>
      <c r="Z3768" s="52">
        <f ca="1">Y3768 * EXP(($E$3 - $C$12^2/2) * (Z$2-Y$2) + $C$12*SQRT(Z$2-Y$2)*U3768)</f>
        <v>197.4971534997396</v>
      </c>
      <c r="AA3768" s="52">
        <f ca="1">Z3768 * EXP(($E$3 - $C$12^2/2) * (AA$2-Z$2) + $C$12*SQRT(AA$2-Z$2)*V3768)</f>
        <v>70.286089228264061</v>
      </c>
      <c r="AB3768" s="52">
        <f ca="1">AA3768 * EXP(($E$3 - $C$12^2/2) * (AB$2-AA$2) + $C$12*SQRT(AB$2-AA$2)*W3768)</f>
        <v>57.234872661530311</v>
      </c>
      <c r="AC3768" s="52">
        <f ca="1">AB3768 * EXP(($E$3 - $C$12^2/2) * (AC$2-AB$2) + $C$12*SQRT(AC$2-AB$2)*X3768)</f>
        <v>93.453923216768942</v>
      </c>
      <c r="AD3768" s="47"/>
      <c r="AE3768" s="3" t="s">
        <v>47</v>
      </c>
      <c r="AF3768" s="64">
        <f t="shared" ref="AF3768" ca="1" si="4763">($B$5*AF3770 + (1 + $B$6)*AF3769)*$B$2</f>
        <v>0</v>
      </c>
      <c r="AG3768" s="64">
        <f t="shared" ref="AG3768" ca="1" si="4764">($B$5*AG3770 + (1 + $B$6)*AG3769)*$B$2</f>
        <v>0</v>
      </c>
      <c r="AH3768" s="64">
        <f t="shared" ref="AH3768" ca="1" si="4765">($B$5*AH3770 + (1 + $B$6)*AH3769)*$B$2</f>
        <v>0</v>
      </c>
      <c r="AI3768" s="64">
        <f t="shared" ref="AI3768" ca="1" si="4766">($B$5*AI3770 + (1 + $B$6)*AI3769)*$B$2</f>
        <v>0</v>
      </c>
      <c r="AJ3768" s="64" cm="1">
        <f t="array" aca="1" ref="AJ3768" ca="1">($B$5*AJ3770 + (1 + $B$6)*AJ3769 + AND(NOT(AF3769:AJ3769)))*$B$2</f>
        <v>100000</v>
      </c>
      <c r="AK3768" s="73"/>
      <c r="AL3768" s="70"/>
    </row>
    <row r="3769" spans="6:38" ht="14.55" customHeight="1" x14ac:dyDescent="0.3">
      <c r="F3769" s="79"/>
      <c r="G3769" s="3">
        <v>3767</v>
      </c>
      <c r="H3769" s="61">
        <v>-0.95188731896512913</v>
      </c>
      <c r="I3769" s="61">
        <v>1.4434821111325284</v>
      </c>
      <c r="J3769" s="61">
        <v>0.23559597268311352</v>
      </c>
      <c r="K3769" s="62">
        <v>0.94875381940818027</v>
      </c>
      <c r="L3769" s="60">
        <f t="array" ref="L3769:O3769">TRANSPOSE(MMULT(Option!$B$25:$E$28, TRANSPOSE(H3769:K3769)))</f>
        <v>-0.95188731896512913</v>
      </c>
      <c r="M3769" s="60">
        <v>0.94221828012984232</v>
      </c>
      <c r="N3769" s="60">
        <v>0.20416373171068028</v>
      </c>
      <c r="O3769" s="60">
        <v>0.85568527420752705</v>
      </c>
      <c r="P3769" s="56" t="str">
        <f t="shared" si="4697"/>
        <v>754/2</v>
      </c>
      <c r="R3769" s="80"/>
      <c r="S3769" s="3" t="s">
        <v>31</v>
      </c>
      <c r="T3769" s="60">
        <f ca="1"/>
        <v>-0.31657668342562129</v>
      </c>
      <c r="U3769" s="60">
        <f ca="1"/>
        <v>-0.76986917999611437</v>
      </c>
      <c r="V3769" s="60">
        <f ca="1"/>
        <v>-1.072768740877994</v>
      </c>
      <c r="W3769" s="60">
        <f ca="1"/>
        <v>-2.0540905276126509</v>
      </c>
      <c r="X3769" s="60">
        <f ca="1"/>
        <v>1.7077399277719947</v>
      </c>
      <c r="Y3769" s="52">
        <f ca="1">$B$13 * EXP(($E$3 - $C$13^2/2) * Y$2 + $C$13*SQRT(Y$2)*T3769)</f>
        <v>91.395585715127808</v>
      </c>
      <c r="Z3769" s="52">
        <f ca="1">Y3769 * EXP(($E$3 - $C$13^2/2) * (Z$2-Y$2) + $C$13*SQRT(Z$2-Y$2)*U3769)</f>
        <v>72.910774537487043</v>
      </c>
      <c r="AA3769" s="52">
        <f ca="1">Z3769 * EXP(($E$3 - $C$13^2/2) * (AA$2-Z$2) + $C$13*SQRT(AA$2-Z$2)*V3769)</f>
        <v>53.11215473042256</v>
      </c>
      <c r="AB3769" s="52">
        <f ca="1">AA3769 * EXP(($E$3 - $C$13^2/2) * (AB$2-AA$2) + $C$13*SQRT(AB$2-AA$2)*W3769)</f>
        <v>28.823143160782209</v>
      </c>
      <c r="AC3769" s="52">
        <f ca="1">AB3769 * EXP(($E$3 - $C$13^2/2) * (AC$2-AB$2) + $C$13*SQRT(AC$2-AB$2)*X3769)</f>
        <v>48.351663406249408</v>
      </c>
      <c r="AD3769" s="47"/>
      <c r="AE3769" s="3" t="s">
        <v>46</v>
      </c>
      <c r="AF3769" s="52" t="b">
        <f t="shared" ref="AF3769" ca="1" si="4767">AF3767 &gt;= $B$4</f>
        <v>0</v>
      </c>
      <c r="AG3769" s="52" t="b">
        <f t="array" aca="1" ref="AG3769" ca="1">AND(AG3767 &gt;= $B$4, NOT(OR($AF3769:AF3769)))</f>
        <v>0</v>
      </c>
      <c r="AH3769" s="52" t="b">
        <f t="array" aca="1" ref="AH3769" ca="1">AND(AH3767 &gt;= $B$4, NOT(OR($AF3769:AG3769)))</f>
        <v>0</v>
      </c>
      <c r="AI3769" s="52" t="b">
        <f t="array" aca="1" ref="AI3769" ca="1">AND(AI3767 &gt;= $B$4, NOT(OR($AF3769:AH3769)))</f>
        <v>0</v>
      </c>
      <c r="AJ3769" s="52" t="b">
        <f t="array" aca="1" ref="AJ3769" ca="1">AND(AJ3767 &gt;= $B$4, NOT(OR($AF3769:AI3769)))</f>
        <v>0</v>
      </c>
      <c r="AK3769" s="73"/>
      <c r="AL3769" s="70"/>
    </row>
    <row r="3770" spans="6:38" ht="14.55" customHeight="1" x14ac:dyDescent="0.3">
      <c r="F3770" s="79"/>
      <c r="G3770" s="3">
        <v>3768</v>
      </c>
      <c r="H3770" s="61">
        <v>0.40679007506040132</v>
      </c>
      <c r="I3770" s="61">
        <v>-0.24355357518308893</v>
      </c>
      <c r="J3770" s="61">
        <v>-0.62881576081282753</v>
      </c>
      <c r="K3770" s="62">
        <v>-2.1573022854137176</v>
      </c>
      <c r="L3770" s="60">
        <f t="array" ref="L3770:O3770">TRANSPOSE(MMULT(Option!$B$25:$E$28, TRANSPOSE(H3770:K3770)))</f>
        <v>0.40679007506040132</v>
      </c>
      <c r="M3770" s="60">
        <v>-6.0504508786564076E-2</v>
      </c>
      <c r="N3770" s="60">
        <v>-0.45335647894248687</v>
      </c>
      <c r="O3770" s="60">
        <v>-1.8711968427235903</v>
      </c>
      <c r="P3770" s="56" t="str">
        <f t="shared" si="4697"/>
        <v>754/3</v>
      </c>
      <c r="R3770" s="80"/>
      <c r="S3770" s="3" t="s">
        <v>30</v>
      </c>
      <c r="T3770" s="60">
        <f ca="1"/>
        <v>-1.1006818018721436</v>
      </c>
      <c r="U3770" s="60">
        <f ca="1"/>
        <v>-0.1977958406298238</v>
      </c>
      <c r="V3770" s="60">
        <f ca="1"/>
        <v>-1.6653184508855192</v>
      </c>
      <c r="W3770" s="60">
        <f ca="1"/>
        <v>-9.8912451235638743E-3</v>
      </c>
      <c r="X3770" s="60">
        <f ca="1"/>
        <v>2.4268303921693599</v>
      </c>
      <c r="Y3770" s="52">
        <f ca="1">$B$14 * EXP(($E$3 - $C$14^2/2) * Y$2 + $C$14*SQRT(Y$2)*T3770)</f>
        <v>72.237958260445652</v>
      </c>
      <c r="Z3770" s="52">
        <f ca="1">Y3770 * EXP(($E$3 - $C$14^2/2) * (Z$2-Y$2) + $C$14*SQRT(Z$2-Y$2)*U3770)</f>
        <v>68.417380500681674</v>
      </c>
      <c r="AA3770" s="52">
        <f ca="1">Z3770 * EXP(($E$3 - $C$14^2/2) * (AA$2-Z$2) + $C$14*SQRT(AA$2-Z$2)*V3770)</f>
        <v>41.722116419134728</v>
      </c>
      <c r="AB3770" s="52">
        <f ca="1">AA3770 * EXP(($E$3 - $C$14^2/2) * (AB$2-AA$2) + $C$14*SQRT(AB$2-AA$2)*W3770)</f>
        <v>41.807008144413381</v>
      </c>
      <c r="AC3770" s="52">
        <f ca="1">AB3770 * EXP(($E$3 - $C$14^2/2) * (AC$2-AB$2) + $C$14*SQRT(AC$2-AB$2)*X3770)</f>
        <v>87.01783538641395</v>
      </c>
      <c r="AD3770" s="47"/>
      <c r="AE3770" s="3" t="s">
        <v>68</v>
      </c>
      <c r="AF3770" s="52" t="b">
        <f ca="1">AND(AF3767&gt;$B$3, NOT(OR($AF3769:AF3769)))</f>
        <v>0</v>
      </c>
      <c r="AG3770" s="52" t="b">
        <f ca="1">AND(AG3767&gt;$B$3, NOT(OR($AF3769:AG3769)))</f>
        <v>0</v>
      </c>
      <c r="AH3770" s="52" t="b">
        <f ca="1">AND(AH3767&gt;$B$3, NOT(OR($AF3769:AH3769)))</f>
        <v>0</v>
      </c>
      <c r="AI3770" s="52" t="b">
        <f ca="1">AND(AI3767&gt;$B$3, NOT(OR($AF3769:AI3769)))</f>
        <v>0</v>
      </c>
      <c r="AJ3770" s="52" t="b">
        <f ca="1">AND(AJ3767&gt;$B$3, NOT(OR($AF3769:AJ3769)))</f>
        <v>0</v>
      </c>
      <c r="AK3770" s="74"/>
      <c r="AL3770" s="70"/>
    </row>
    <row r="3771" spans="6:38" ht="14.55" customHeight="1" x14ac:dyDescent="0.3">
      <c r="F3771" s="79"/>
      <c r="G3771" s="3">
        <v>3769</v>
      </c>
      <c r="H3771" s="61">
        <v>0.73541532661332487</v>
      </c>
      <c r="I3771" s="61">
        <v>-0.49839822552710705</v>
      </c>
      <c r="J3771" s="61">
        <v>0.37957156491062172</v>
      </c>
      <c r="K3771" s="62">
        <v>-0.67768364870378994</v>
      </c>
      <c r="L3771" s="60">
        <f t="array" ref="L3771:O3771">TRANSPOSE(MMULT(Option!$B$25:$E$28, TRANSPOSE(H3771:K3771)))</f>
        <v>0.73541532661332487</v>
      </c>
      <c r="M3771" s="60">
        <v>-0.162623388296598</v>
      </c>
      <c r="N3771" s="60">
        <v>0.49703636561598302</v>
      </c>
      <c r="O3771" s="60">
        <v>-0.34259398239441402</v>
      </c>
      <c r="P3771" s="56" t="str">
        <f t="shared" si="4697"/>
        <v>754/4</v>
      </c>
      <c r="R3771" s="80">
        <v>943</v>
      </c>
      <c r="S3771" s="3" t="s">
        <v>28</v>
      </c>
      <c r="T3771" s="60">
        <f t="array" aca="1" ref="T3771:T3774" ca="1">TRANSPOSE(OFFSET($L$3, MATCH($R3771 &amp; "/" &amp; T$2, $P$3:$P$5002, 0) - 1, 0, 1, $E$1))</f>
        <v>0.15529242714556885</v>
      </c>
      <c r="U3771" s="60">
        <f t="array" aca="1" ref="U3771:U3774" ca="1">TRANSPOSE(OFFSET($L$3, MATCH($R3771 &amp; "/" &amp; U$2, $P$3:$P$5002, 0) - 1, 0, 1, $E$1))</f>
        <v>0.96584032703159672</v>
      </c>
      <c r="V3771" s="60">
        <f t="array" aca="1" ref="V3771:V3774" ca="1">TRANSPOSE(OFFSET($L$3, MATCH($R3771 &amp; "/" &amp; V$2, $P$3:$P$5002, 0) - 1, 0, 1, $E$1))</f>
        <v>1.5943980668504247</v>
      </c>
      <c r="W3771" s="60">
        <f t="array" aca="1" ref="W3771:W3774" ca="1">TRANSPOSE(OFFSET($L$3, MATCH($R3771 &amp; "/" &amp; W$2, $P$3:$P$5002, 0) - 1, 0, 1, $E$1))</f>
        <v>0.35550394018380732</v>
      </c>
      <c r="X3771" s="60">
        <f t="array" aca="1" ref="X3771:X3774" ca="1">TRANSPOSE(OFFSET($L$3, MATCH($R3771 &amp; "/" &amp; X$2, $P$3:$P$5002, 0) - 1, 0, 1, $E$1))</f>
        <v>-0.39622336873833919</v>
      </c>
      <c r="Y3771" s="52">
        <f ca="1">$B$11 * EXP(($E$3 - $C$11^2/2) * Y$2 + $C$11*SQRT(Y$2)*T3771)</f>
        <v>105.29415548484135</v>
      </c>
      <c r="Z3771" s="52">
        <f ca="1">Y3771 * EXP(($E$3 - $C$11^2/2) * (Z$2-Y$2) + $C$11*SQRT(Z$2-Y$2)*U3771)</f>
        <v>141.38830087532449</v>
      </c>
      <c r="AA3771" s="52">
        <f ca="1">Z3771 * EXP(($E$3 - $C$11^2/2) * (AA$2-Z$2) + $C$11*SQRT(AA$2-Z$2)*V3771)</f>
        <v>229.25374165641682</v>
      </c>
      <c r="AB3771" s="52">
        <f ca="1">AA3771 * EXP(($E$3 - $C$11^2/2) * (AB$2-AA$2) + $C$11*SQRT(AB$2-AA$2)*W3771)</f>
        <v>256.33382895789509</v>
      </c>
      <c r="AC3771" s="52">
        <f ca="1">AB3771 * EXP(($E$3 - $C$11^2/2) * (AC$2-AB$2) + $C$11*SQRT(AC$2-AB$2)*X3771)</f>
        <v>228.7463170572876</v>
      </c>
      <c r="AD3771" s="47"/>
      <c r="AE3771" s="3" t="s">
        <v>69</v>
      </c>
      <c r="AF3771" s="20" cm="1">
        <f t="array" aca="1" ref="AF3771" ca="1">MIN(Y3771:Y3774 / $D$11:$D$14)</f>
        <v>0.63883607204163984</v>
      </c>
      <c r="AG3771" s="20" cm="1">
        <f t="array" aca="1" ref="AG3771" ca="1">MIN(Z3771:Z3774 / $D$11:$D$14)</f>
        <v>0.81812106553094177</v>
      </c>
      <c r="AH3771" s="20" cm="1">
        <f t="array" aca="1" ref="AH3771" ca="1">MIN(AA3771:AA3774 / $D$11:$D$14)</f>
        <v>0.98834284608377188</v>
      </c>
      <c r="AI3771" s="20" cm="1">
        <f t="array" aca="1" ref="AI3771" ca="1">MIN(AB3771:AB3774 / $D$11:$D$14)</f>
        <v>0.78484584882941899</v>
      </c>
      <c r="AJ3771" s="20" cm="1">
        <f t="array" aca="1" ref="AJ3771" ca="1">MIN(AC3771:AC3774 / $D$11:$D$14)</f>
        <v>0.66342181715294812</v>
      </c>
      <c r="AK3771" s="72">
        <f t="array" aca="1" ref="AK3771" ca="1">SUMPRODUCT(AF3772:AJ3772, EXP(-$E$3*$AF$2:$AJ$2))</f>
        <v>104363.25922405574</v>
      </c>
      <c r="AL3771" s="70">
        <f ca="1">MAX(AC3772 - $D$11, 0) * EXP(-$E$2*$E$3)</f>
        <v>0</v>
      </c>
    </row>
    <row r="3772" spans="6:38" ht="14.55" customHeight="1" x14ac:dyDescent="0.3">
      <c r="F3772" s="79"/>
      <c r="G3772" s="3">
        <v>3770</v>
      </c>
      <c r="H3772" s="61">
        <v>0.87925689899958048</v>
      </c>
      <c r="I3772" s="61">
        <v>-0.46208708631346324</v>
      </c>
      <c r="J3772" s="61">
        <v>0.5753210602941482</v>
      </c>
      <c r="K3772" s="62">
        <v>0.39103997574569194</v>
      </c>
      <c r="L3772" s="60">
        <f t="array" ref="L3772:O3772">TRANSPOSE(MMULT(Option!$B$25:$E$28, TRANSPOSE(H3772:K3772)))</f>
        <v>0.87925689899958048</v>
      </c>
      <c r="M3772" s="60">
        <v>-7.1807050538775397E-2</v>
      </c>
      <c r="N3772" s="60">
        <v>0.73601023494198525</v>
      </c>
      <c r="O3772" s="60">
        <v>0.67785775871233001</v>
      </c>
      <c r="P3772" s="56" t="str">
        <f t="shared" si="4697"/>
        <v>754/5</v>
      </c>
      <c r="R3772" s="80"/>
      <c r="S3772" s="3" t="s">
        <v>29</v>
      </c>
      <c r="T3772" s="60">
        <f ca="1"/>
        <v>-1.5103579859738954</v>
      </c>
      <c r="U3772" s="60">
        <f ca="1"/>
        <v>0.99913583573195297</v>
      </c>
      <c r="V3772" s="60">
        <f ca="1"/>
        <v>1.0021277185102333</v>
      </c>
      <c r="W3772" s="60">
        <f ca="1"/>
        <v>-1.3651320729381555</v>
      </c>
      <c r="X3772" s="60">
        <f ca="1"/>
        <v>-0.57692104911292297</v>
      </c>
      <c r="Y3772" s="52">
        <f ca="1">$B$12 * EXP(($E$3 - $C$12^2/2) * Y$2 + $C$12*SQRT(Y$2)*T3772)</f>
        <v>63.883607204163987</v>
      </c>
      <c r="Z3772" s="52">
        <f ca="1">Y3772 * EXP(($E$3 - $C$12^2/2) * (Z$2-Y$2) + $C$12*SQRT(Z$2-Y$2)*U3772)</f>
        <v>86.64363360381401</v>
      </c>
      <c r="AA3772" s="52">
        <f ca="1">Z3772 * EXP(($E$3 - $C$12^2/2) * (AA$2-Z$2) + $C$12*SQRT(AA$2-Z$2)*V3772)</f>
        <v>117.61797312337693</v>
      </c>
      <c r="AB3772" s="52">
        <f ca="1">AA3772 * EXP(($E$3 - $C$12^2/2) * (AB$2-AA$2) + $C$12*SQRT(AB$2-AA$2)*W3772)</f>
        <v>78.484584882941903</v>
      </c>
      <c r="AC3772" s="52">
        <f ca="1">AB3772 * EXP(($E$3 - $C$12^2/2) * (AC$2-AB$2) + $C$12*SQRT(AC$2-AB$2)*X3772)</f>
        <v>66.342181715294814</v>
      </c>
      <c r="AD3772" s="47"/>
      <c r="AE3772" s="3" t="s">
        <v>47</v>
      </c>
      <c r="AF3772" s="64">
        <f t="shared" ref="AF3772" ca="1" si="4768">($B$5*AF3774 + (1 + $B$6)*AF3773)*$B$2</f>
        <v>0</v>
      </c>
      <c r="AG3772" s="64">
        <f t="shared" ref="AG3772" ca="1" si="4769">($B$5*AG3774 + (1 + $B$6)*AG3773)*$B$2</f>
        <v>15000</v>
      </c>
      <c r="AH3772" s="64">
        <f t="shared" ref="AH3772" ca="1" si="4770">($B$5*AH3774 + (1 + $B$6)*AH3773)*$B$2</f>
        <v>15000</v>
      </c>
      <c r="AI3772" s="64">
        <f t="shared" ref="AI3772" ca="1" si="4771">($B$5*AI3774 + (1 + $B$6)*AI3773)*$B$2</f>
        <v>0</v>
      </c>
      <c r="AJ3772" s="64" cm="1">
        <f t="array" aca="1" ref="AJ3772" ca="1">($B$5*AJ3774 + (1 + $B$6)*AJ3773 + AND(NOT(AF3773:AJ3773)))*$B$2</f>
        <v>100000</v>
      </c>
      <c r="AK3772" s="73"/>
      <c r="AL3772" s="70"/>
    </row>
    <row r="3773" spans="6:38" ht="14.55" customHeight="1" x14ac:dyDescent="0.3">
      <c r="F3773" s="79"/>
      <c r="G3773" s="3">
        <v>3771</v>
      </c>
      <c r="H3773" s="61">
        <v>-0.5273082405268078</v>
      </c>
      <c r="I3773" s="61">
        <v>8.91262451542809E-2</v>
      </c>
      <c r="J3773" s="61">
        <v>0.16389171217329127</v>
      </c>
      <c r="K3773" s="62">
        <v>0.11679849296140372</v>
      </c>
      <c r="L3773" s="60">
        <f t="array" ref="L3773:O3773">TRANSPOSE(MMULT(Option!$B$25:$E$28, TRANSPOSE(H3773:K3773)))</f>
        <v>-0.5273082405268078</v>
      </c>
      <c r="M3773" s="60">
        <v>-0.12923774324538648</v>
      </c>
      <c r="N3773" s="60">
        <v>-4.3636826313038057E-2</v>
      </c>
      <c r="O3773" s="60">
        <v>-5.5575926223819669E-2</v>
      </c>
      <c r="P3773" s="56" t="str">
        <f t="shared" si="4697"/>
        <v>755/1</v>
      </c>
      <c r="R3773" s="80"/>
      <c r="S3773" s="3" t="s">
        <v>31</v>
      </c>
      <c r="T3773" s="60">
        <f ca="1"/>
        <v>0.49235134619785786</v>
      </c>
      <c r="U3773" s="60">
        <f ca="1"/>
        <v>-1.1948345177279229</v>
      </c>
      <c r="V3773" s="60">
        <f ca="1"/>
        <v>0.61339773412293486</v>
      </c>
      <c r="W3773" s="60">
        <f ca="1"/>
        <v>1.3354195291042925E-2</v>
      </c>
      <c r="X3773" s="60">
        <f ca="1"/>
        <v>0.27101642713995688</v>
      </c>
      <c r="Y3773" s="52">
        <f ca="1">$B$13 * EXP(($E$3 - $C$13^2/2) * Y$2 + $C$13*SQRT(Y$2)*T3773)</f>
        <v>116.49817292638447</v>
      </c>
      <c r="Z3773" s="52">
        <f ca="1">Y3773 * EXP(($E$3 - $C$13^2/2) * (Z$2-Y$2) + $C$13*SQRT(Z$2-Y$2)*U3773)</f>
        <v>81.812106553094182</v>
      </c>
      <c r="AA3773" s="52">
        <f ca="1">Z3773 * EXP(($E$3 - $C$13^2/2) * (AA$2-Z$2) + $C$13*SQRT(AA$2-Z$2)*V3773)</f>
        <v>98.834284608377189</v>
      </c>
      <c r="AB3773" s="52">
        <f ca="1">AA3773 * EXP(($E$3 - $C$13^2/2) * (AB$2-AA$2) + $C$13*SQRT(AB$2-AA$2)*W3773)</f>
        <v>99.72843215095935</v>
      </c>
      <c r="AC3773" s="52">
        <f ca="1">AB3773 * EXP(($E$3 - $C$13^2/2) * (AC$2-AB$2) + $C$13*SQRT(AC$2-AB$2)*X3773)</f>
        <v>108.71782253985054</v>
      </c>
      <c r="AD3773" s="47"/>
      <c r="AE3773" s="3" t="s">
        <v>46</v>
      </c>
      <c r="AF3773" s="52" t="b">
        <f t="shared" ref="AF3773" ca="1" si="4772">AF3771 &gt;= $B$4</f>
        <v>0</v>
      </c>
      <c r="AG3773" s="52" t="b">
        <f t="array" aca="1" ref="AG3773" ca="1">AND(AG3771 &gt;= $B$4, NOT(OR($AF3773:AF3773)))</f>
        <v>0</v>
      </c>
      <c r="AH3773" s="52" t="b">
        <f t="array" aca="1" ref="AH3773" ca="1">AND(AH3771 &gt;= $B$4, NOT(OR($AF3773:AG3773)))</f>
        <v>0</v>
      </c>
      <c r="AI3773" s="52" t="b">
        <f t="array" aca="1" ref="AI3773" ca="1">AND(AI3771 &gt;= $B$4, NOT(OR($AF3773:AH3773)))</f>
        <v>0</v>
      </c>
      <c r="AJ3773" s="52" t="b">
        <f t="array" aca="1" ref="AJ3773" ca="1">AND(AJ3771 &gt;= $B$4, NOT(OR($AF3773:AI3773)))</f>
        <v>0</v>
      </c>
      <c r="AK3773" s="73"/>
      <c r="AL3773" s="70"/>
    </row>
    <row r="3774" spans="6:38" ht="14.55" customHeight="1" x14ac:dyDescent="0.3">
      <c r="F3774" s="79"/>
      <c r="G3774" s="3">
        <v>3772</v>
      </c>
      <c r="H3774" s="61">
        <v>0.31896422689473425</v>
      </c>
      <c r="I3774" s="61">
        <v>-0.4648064691175548</v>
      </c>
      <c r="J3774" s="61">
        <v>0.47279382517474561</v>
      </c>
      <c r="K3774" s="62">
        <v>-1.1432269948404858</v>
      </c>
      <c r="L3774" s="60">
        <f t="array" ref="L3774:O3774">TRANSPOSE(MMULT(Option!$B$25:$E$28, TRANSPOSE(H3774:K3774)))</f>
        <v>0.31896422689473425</v>
      </c>
      <c r="M3774" s="60">
        <v>-0.29841647488937606</v>
      </c>
      <c r="N3774" s="60">
        <v>0.42113036191713044</v>
      </c>
      <c r="O3774" s="60">
        <v>-0.88085041727952063</v>
      </c>
      <c r="P3774" s="56" t="str">
        <f t="shared" si="4697"/>
        <v>755/2</v>
      </c>
      <c r="R3774" s="80"/>
      <c r="S3774" s="3" t="s">
        <v>30</v>
      </c>
      <c r="T3774" s="60">
        <f ca="1"/>
        <v>-0.11091352513113777</v>
      </c>
      <c r="U3774" s="60">
        <f ca="1"/>
        <v>-0.40176427139200799</v>
      </c>
      <c r="V3774" s="60">
        <f ca="1"/>
        <v>1.4949879980779719</v>
      </c>
      <c r="W3774" s="60">
        <f ca="1"/>
        <v>-1.5474746681788007</v>
      </c>
      <c r="X3774" s="60">
        <f ca="1"/>
        <v>0.21278591948241019</v>
      </c>
      <c r="Y3774" s="52">
        <f ca="1">$B$14 * EXP(($E$3 - $C$14^2/2) * Y$2 + $C$14*SQRT(Y$2)*T3774)</f>
        <v>97.212191295166818</v>
      </c>
      <c r="Z3774" s="52">
        <f ca="1">Y3774 * EXP(($E$3 - $C$14^2/2) * (Z$2-Y$2) + $C$14*SQRT(Z$2-Y$2)*U3774)</f>
        <v>86.605805119235512</v>
      </c>
      <c r="AA3774" s="52">
        <f ca="1">Z3774 * EXP(($E$3 - $C$14^2/2) * (AA$2-Z$2) + $C$14*SQRT(AA$2-Z$2)*V3774)</f>
        <v>136.30066892824621</v>
      </c>
      <c r="AB3774" s="52">
        <f ca="1">AA3774 * EXP(($E$3 - $C$14^2/2) * (AB$2-AA$2) + $C$14*SQRT(AB$2-AA$2)*W3774)</f>
        <v>86.10959505083737</v>
      </c>
      <c r="AC3774" s="52">
        <f ca="1">AB3774 * EXP(($E$3 - $C$14^2/2) * (AC$2-AB$2) + $C$14*SQRT(AC$2-AB$2)*X3774)</f>
        <v>92.24578786199605</v>
      </c>
      <c r="AD3774" s="47"/>
      <c r="AE3774" s="3" t="s">
        <v>68</v>
      </c>
      <c r="AF3774" s="52" t="b">
        <f ca="1">AND(AF3771&gt;$B$3, NOT(OR($AF3773:AF3773)))</f>
        <v>0</v>
      </c>
      <c r="AG3774" s="52" t="b">
        <f ca="1">AND(AG3771&gt;$B$3, NOT(OR($AF3773:AG3773)))</f>
        <v>1</v>
      </c>
      <c r="AH3774" s="52" t="b">
        <f ca="1">AND(AH3771&gt;$B$3, NOT(OR($AF3773:AH3773)))</f>
        <v>1</v>
      </c>
      <c r="AI3774" s="52" t="b">
        <f ca="1">AND(AI3771&gt;$B$3, NOT(OR($AF3773:AI3773)))</f>
        <v>0</v>
      </c>
      <c r="AJ3774" s="52" t="b">
        <f ca="1">AND(AJ3771&gt;$B$3, NOT(OR($AF3773:AJ3773)))</f>
        <v>0</v>
      </c>
      <c r="AK3774" s="74"/>
      <c r="AL3774" s="70"/>
    </row>
    <row r="3775" spans="6:38" ht="14.55" customHeight="1" x14ac:dyDescent="0.3">
      <c r="F3775" s="79"/>
      <c r="G3775" s="3">
        <v>3773</v>
      </c>
      <c r="H3775" s="61">
        <v>1.5426978402644502</v>
      </c>
      <c r="I3775" s="61">
        <v>0.37978424532207322</v>
      </c>
      <c r="J3775" s="61">
        <v>-1.5562192280840517</v>
      </c>
      <c r="K3775" s="62">
        <v>1.7136059476276218</v>
      </c>
      <c r="L3775" s="60">
        <f t="array" ref="L3775:O3775">TRANSPOSE(MMULT(Option!$B$25:$E$28, TRANSPOSE(H3775:K3775)))</f>
        <v>1.5426978402644502</v>
      </c>
      <c r="M3775" s="60">
        <v>0.96515714649379591</v>
      </c>
      <c r="N3775" s="60">
        <v>-0.65031301617338055</v>
      </c>
      <c r="O3775" s="60">
        <v>1.8802315676051251</v>
      </c>
      <c r="P3775" s="56" t="str">
        <f t="shared" si="4697"/>
        <v>755/3</v>
      </c>
      <c r="R3775" s="80">
        <v>944</v>
      </c>
      <c r="S3775" s="3" t="s">
        <v>28</v>
      </c>
      <c r="T3775" s="60">
        <f t="array" aca="1" ref="T3775:T3778" ca="1">TRANSPOSE(OFFSET($L$3, MATCH($R3775 &amp; "/" &amp; T$2, $P$3:$P$5002, 0) - 1, 0, 1, $E$1))</f>
        <v>1.167003001629985</v>
      </c>
      <c r="U3775" s="60">
        <f t="array" aca="1" ref="U3775:U3778" ca="1">TRANSPOSE(OFFSET($L$3, MATCH($R3775 &amp; "/" &amp; U$2, $P$3:$P$5002, 0) - 1, 0, 1, $E$1))</f>
        <v>0.67702892013372618</v>
      </c>
      <c r="V3775" s="60">
        <f t="array" aca="1" ref="V3775:V3778" ca="1">TRANSPOSE(OFFSET($L$3, MATCH($R3775 &amp; "/" &amp; V$2, $P$3:$P$5002, 0) - 1, 0, 1, $E$1))</f>
        <v>0.16277586714081474</v>
      </c>
      <c r="W3775" s="60">
        <f t="array" aca="1" ref="W3775:W3778" ca="1">TRANSPOSE(OFFSET($L$3, MATCH($R3775 &amp; "/" &amp; W$2, $P$3:$P$5002, 0) - 1, 0, 1, $E$1))</f>
        <v>2.0733936948150964</v>
      </c>
      <c r="X3775" s="60">
        <f t="array" aca="1" ref="X3775:X3778" ca="1">TRANSPOSE(OFFSET($L$3, MATCH($R3775 &amp; "/" &amp; X$2, $P$3:$P$5002, 0) - 1, 0, 1, $E$1))</f>
        <v>1.6569439138163853</v>
      </c>
      <c r="Y3775" s="52">
        <f ca="1">$B$11 * EXP(($E$3 - $C$11^2/2) * Y$2 + $C$11*SQRT(Y$2)*T3775)</f>
        <v>142.63245638670446</v>
      </c>
      <c r="Z3775" s="52">
        <f ca="1">Y3775 * EXP(($E$3 - $C$11^2/2) * (Z$2-Y$2) + $C$11*SQRT(Z$2-Y$2)*U3775)</f>
        <v>175.63004444907133</v>
      </c>
      <c r="AA3775" s="52">
        <f ca="1">Z3775 * EXP(($E$3 - $C$11^2/2) * (AA$2-Z$2) + $C$11*SQRT(AA$2-Z$2)*V3775)</f>
        <v>185.3438081275992</v>
      </c>
      <c r="AB3775" s="52">
        <f ca="1">AA3775 * EXP(($E$3 - $C$11^2/2) * (AB$2-AA$2) + $C$11*SQRT(AB$2-AA$2)*W3775)</f>
        <v>346.96733188937674</v>
      </c>
      <c r="AC3775" s="52">
        <f ca="1">AB3775 * EXP(($E$3 - $C$11^2/2) * (AC$2-AB$2) + $C$11*SQRT(AC$2-AB$2)*X3775)</f>
        <v>573.24534724149385</v>
      </c>
      <c r="AD3775" s="47"/>
      <c r="AE3775" s="3" t="s">
        <v>69</v>
      </c>
      <c r="AF3775" s="20" cm="1">
        <f t="array" aca="1" ref="AF3775" ca="1">MIN(Y3775:Y3778 / $D$11:$D$14)</f>
        <v>0.63373300938214228</v>
      </c>
      <c r="AG3775" s="20" cm="1">
        <f t="array" aca="1" ref="AG3775" ca="1">MIN(Z3775:Z3778 / $D$11:$D$14)</f>
        <v>0.56405811049792409</v>
      </c>
      <c r="AH3775" s="20" cm="1">
        <f t="array" aca="1" ref="AH3775" ca="1">MIN(AA3775:AA3778 / $D$11:$D$14)</f>
        <v>0.51725464249470032</v>
      </c>
      <c r="AI3775" s="20" cm="1">
        <f t="array" aca="1" ref="AI3775" ca="1">MIN(AB3775:AB3778 / $D$11:$D$14)</f>
        <v>0.70322033532916339</v>
      </c>
      <c r="AJ3775" s="20" cm="1">
        <f t="array" aca="1" ref="AJ3775" ca="1">MIN(AC3775:AC3778 / $D$11:$D$14)</f>
        <v>0.540988472375592</v>
      </c>
      <c r="AK3775" s="72">
        <f t="array" aca="1" ref="AK3775" ca="1">SUMPRODUCT(AF3776:AJ3776, EXP(-$E$3*$AF$2:$AJ$2))</f>
        <v>77880.078307140488</v>
      </c>
      <c r="AL3775" s="70">
        <f ca="1">MAX(AC3776 - $D$11, 0) * EXP(-$E$2*$E$3)</f>
        <v>0</v>
      </c>
    </row>
    <row r="3776" spans="6:38" ht="14.55" customHeight="1" x14ac:dyDescent="0.3">
      <c r="F3776" s="79"/>
      <c r="G3776" s="3">
        <v>3774</v>
      </c>
      <c r="H3776" s="61">
        <v>0.98895383119768399</v>
      </c>
      <c r="I3776" s="61">
        <v>0.90983193643478744</v>
      </c>
      <c r="J3776" s="61">
        <v>1.7274991030475666</v>
      </c>
      <c r="K3776" s="62">
        <v>0.62445587760458177</v>
      </c>
      <c r="L3776" s="60">
        <f t="array" ref="L3776:O3776">TRANSPOSE(MMULT(Option!$B$25:$E$28, TRANSPOSE(H3776:K3776)))</f>
        <v>0.98895383119768399</v>
      </c>
      <c r="M3776" s="60">
        <v>1.2294562761592063</v>
      </c>
      <c r="N3776" s="60">
        <v>2.151111309859207</v>
      </c>
      <c r="O3776" s="60">
        <v>1.5057568249110416</v>
      </c>
      <c r="P3776" s="56" t="str">
        <f t="shared" si="4697"/>
        <v>755/4</v>
      </c>
      <c r="R3776" s="80"/>
      <c r="S3776" s="3" t="s">
        <v>29</v>
      </c>
      <c r="T3776" s="60">
        <f ca="1"/>
        <v>-1.323534517746396</v>
      </c>
      <c r="U3776" s="60">
        <f ca="1"/>
        <v>-0.61845881556645255</v>
      </c>
      <c r="V3776" s="60">
        <f ca="1"/>
        <v>-0.30540662354247688</v>
      </c>
      <c r="W3776" s="60">
        <f ca="1"/>
        <v>1.007116574332398</v>
      </c>
      <c r="X3776" s="60">
        <f ca="1"/>
        <v>-0.89090764533052025</v>
      </c>
      <c r="Y3776" s="52">
        <f ca="1">$B$12 * EXP(($E$3 - $C$12^2/2) * Y$2 + $C$12*SQRT(Y$2)*T3776)</f>
        <v>67.566333285064559</v>
      </c>
      <c r="Z3776" s="52">
        <f ca="1">Y3776 * EXP(($E$3 - $C$12^2/2) * (Z$2-Y$2) + $C$12*SQRT(Z$2-Y$2)*U3776)</f>
        <v>56.405811049792405</v>
      </c>
      <c r="AA3776" s="52">
        <f ca="1">Z3776 * EXP(($E$3 - $C$12^2/2) * (AA$2-Z$2) + $C$12*SQRT(AA$2-Z$2)*V3776)</f>
        <v>51.725464249470036</v>
      </c>
      <c r="AB3776" s="52">
        <f ca="1">AA3776 * EXP(($E$3 - $C$12^2/2) * (AB$2-AA$2) + $C$12*SQRT(AB$2-AA$2)*W3776)</f>
        <v>70.322033532916336</v>
      </c>
      <c r="AC3776" s="52">
        <f ca="1">AB3776 * EXP(($E$3 - $C$12^2/2) * (AC$2-AB$2) + $C$12*SQRT(AC$2-AB$2)*X3776)</f>
        <v>54.098847237559205</v>
      </c>
      <c r="AD3776" s="47"/>
      <c r="AE3776" s="3" t="s">
        <v>47</v>
      </c>
      <c r="AF3776" s="64">
        <f t="shared" ref="AF3776" ca="1" si="4773">($B$5*AF3778 + (1 + $B$6)*AF3777)*$B$2</f>
        <v>0</v>
      </c>
      <c r="AG3776" s="64">
        <f t="shared" ref="AG3776" ca="1" si="4774">($B$5*AG3778 + (1 + $B$6)*AG3777)*$B$2</f>
        <v>0</v>
      </c>
      <c r="AH3776" s="64">
        <f t="shared" ref="AH3776" ca="1" si="4775">($B$5*AH3778 + (1 + $B$6)*AH3777)*$B$2</f>
        <v>0</v>
      </c>
      <c r="AI3776" s="64">
        <f t="shared" ref="AI3776" ca="1" si="4776">($B$5*AI3778 + (1 + $B$6)*AI3777)*$B$2</f>
        <v>0</v>
      </c>
      <c r="AJ3776" s="64" cm="1">
        <f t="array" aca="1" ref="AJ3776" ca="1">($B$5*AJ3778 + (1 + $B$6)*AJ3777 + AND(NOT(AF3777:AJ3777)))*$B$2</f>
        <v>100000</v>
      </c>
      <c r="AK3776" s="73"/>
      <c r="AL3776" s="70"/>
    </row>
    <row r="3777" spans="6:38" ht="14.55" customHeight="1" x14ac:dyDescent="0.3">
      <c r="F3777" s="79"/>
      <c r="G3777" s="3">
        <v>3775</v>
      </c>
      <c r="H3777" s="61">
        <v>2.4003854268860052</v>
      </c>
      <c r="I3777" s="61">
        <v>0.56275703979231217</v>
      </c>
      <c r="J3777" s="61">
        <v>1.1219684798306722</v>
      </c>
      <c r="K3777" s="62">
        <v>-1.0984018115348703E-2</v>
      </c>
      <c r="L3777" s="60">
        <f t="array" ref="L3777:O3777">TRANSPOSE(MMULT(Option!$B$25:$E$28, TRANSPOSE(H3777:K3777)))</f>
        <v>2.4003854268860052</v>
      </c>
      <c r="M3777" s="60">
        <v>1.4759295172979114</v>
      </c>
      <c r="N3777" s="60">
        <v>2.0929547646625561</v>
      </c>
      <c r="O3777" s="60">
        <v>1.3170982285876656</v>
      </c>
      <c r="P3777" s="56" t="str">
        <f t="shared" si="4697"/>
        <v>755/5</v>
      </c>
      <c r="R3777" s="80"/>
      <c r="S3777" s="3" t="s">
        <v>31</v>
      </c>
      <c r="T3777" s="60">
        <f ca="1"/>
        <v>-0.34566666066589963</v>
      </c>
      <c r="U3777" s="60">
        <f ca="1"/>
        <v>0.81342004629100906</v>
      </c>
      <c r="V3777" s="60">
        <f ca="1"/>
        <v>-0.38920849943790181</v>
      </c>
      <c r="W3777" s="60">
        <f ca="1"/>
        <v>0.13276729321971004</v>
      </c>
      <c r="X3777" s="60">
        <f ca="1"/>
        <v>-1.1761880743292632</v>
      </c>
      <c r="Y3777" s="52">
        <f ca="1">$B$13 * EXP(($E$3 - $C$13^2/2) * Y$2 + $C$13*SQRT(Y$2)*T3777)</f>
        <v>90.601447322948815</v>
      </c>
      <c r="Z3777" s="52">
        <f ca="1">Y3777 * EXP(($E$3 - $C$13^2/2) * (Z$2-Y$2) + $C$13*SQRT(Z$2-Y$2)*U3777)</f>
        <v>116.22130806679257</v>
      </c>
      <c r="AA3777" s="52">
        <f ca="1">Z3777 * EXP(($E$3 - $C$13^2/2) * (AA$2-Z$2) + $C$13*SQRT(AA$2-Z$2)*V3777)</f>
        <v>103.93166873882777</v>
      </c>
      <c r="AB3777" s="52">
        <f ca="1">AA3777 * EXP(($E$3 - $C$13^2/2) * (AB$2-AA$2) + $C$13*SQRT(AB$2-AA$2)*W3777)</f>
        <v>108.6969614082135</v>
      </c>
      <c r="AC3777" s="52">
        <f ca="1">AB3777 * EXP(($E$3 - $C$13^2/2) * (AC$2-AB$2) + $C$13*SQRT(AC$2-AB$2)*X3777)</f>
        <v>76.76182279314844</v>
      </c>
      <c r="AD3777" s="47"/>
      <c r="AE3777" s="3" t="s">
        <v>46</v>
      </c>
      <c r="AF3777" s="52" t="b">
        <f t="shared" ref="AF3777" ca="1" si="4777">AF3775 &gt;= $B$4</f>
        <v>0</v>
      </c>
      <c r="AG3777" s="52" t="b">
        <f t="array" aca="1" ref="AG3777" ca="1">AND(AG3775 &gt;= $B$4, NOT(OR($AF3777:AF3777)))</f>
        <v>0</v>
      </c>
      <c r="AH3777" s="52" t="b">
        <f t="array" aca="1" ref="AH3777" ca="1">AND(AH3775 &gt;= $B$4, NOT(OR($AF3777:AG3777)))</f>
        <v>0</v>
      </c>
      <c r="AI3777" s="52" t="b">
        <f t="array" aca="1" ref="AI3777" ca="1">AND(AI3775 &gt;= $B$4, NOT(OR($AF3777:AH3777)))</f>
        <v>0</v>
      </c>
      <c r="AJ3777" s="52" t="b">
        <f t="array" aca="1" ref="AJ3777" ca="1">AND(AJ3775 &gt;= $B$4, NOT(OR($AF3777:AI3777)))</f>
        <v>0</v>
      </c>
      <c r="AK3777" s="73"/>
      <c r="AL3777" s="70"/>
    </row>
    <row r="3778" spans="6:38" ht="14.55" customHeight="1" x14ac:dyDescent="0.3">
      <c r="F3778" s="79"/>
      <c r="G3778" s="3">
        <v>3776</v>
      </c>
      <c r="H3778" s="61">
        <v>2.0805453523802155</v>
      </c>
      <c r="I3778" s="61">
        <v>2.2803778296761383E-2</v>
      </c>
      <c r="J3778" s="61">
        <v>0.25886546243290404</v>
      </c>
      <c r="K3778" s="62">
        <v>-0.15036295861044252</v>
      </c>
      <c r="L3778" s="60">
        <f t="array" ref="L3778:O3778">TRANSPOSE(MMULT(Option!$B$25:$E$28, TRANSPOSE(H3778:K3778)))</f>
        <v>2.0805453523802155</v>
      </c>
      <c r="M3778" s="60">
        <v>0.85311814898726623</v>
      </c>
      <c r="N3778" s="60">
        <v>1.0655537131241948</v>
      </c>
      <c r="O3778" s="60">
        <v>0.75995179158255044</v>
      </c>
      <c r="P3778" s="56" t="str">
        <f t="shared" si="4697"/>
        <v>756/1</v>
      </c>
      <c r="R3778" s="80"/>
      <c r="S3778" s="3" t="s">
        <v>30</v>
      </c>
      <c r="T3778" s="60">
        <f ca="1"/>
        <v>-1.5370917802985122</v>
      </c>
      <c r="U3778" s="60">
        <f ca="1"/>
        <v>0.6672594066628581</v>
      </c>
      <c r="V3778" s="60">
        <f ca="1"/>
        <v>-0.8215172535473424</v>
      </c>
      <c r="W3778" s="60">
        <f ca="1"/>
        <v>1.9351709492880289</v>
      </c>
      <c r="X3778" s="60">
        <f ca="1"/>
        <v>-0.72861588715398851</v>
      </c>
      <c r="Y3778" s="52">
        <f ca="1">$B$14 * EXP(($E$3 - $C$14^2/2) * Y$2 + $C$14*SQRT(Y$2)*T3778)</f>
        <v>63.373300938214228</v>
      </c>
      <c r="Z3778" s="52">
        <f ca="1">Y3778 * EXP(($E$3 - $C$14^2/2) * (Z$2-Y$2) + $C$14*SQRT(Z$2-Y$2)*U3778)</f>
        <v>77.80614976611912</v>
      </c>
      <c r="AA3778" s="52">
        <f ca="1">Z3778 * EXP(($E$3 - $C$14^2/2) * (AA$2-Z$2) + $C$14*SQRT(AA$2-Z$2)*V3778)</f>
        <v>61.115486636478842</v>
      </c>
      <c r="AB3778" s="52">
        <f ca="1">AA3778 * EXP(($E$3 - $C$14^2/2) * (AB$2-AA$2) + $C$14*SQRT(AB$2-AA$2)*W3778)</f>
        <v>109.76224117302954</v>
      </c>
      <c r="AC3778" s="52">
        <f ca="1">AB3778 * EXP(($E$3 - $C$14^2/2) * (AC$2-AB$2) + $C$14*SQRT(AC$2-AB$2)*X3778)</f>
        <v>88.653172304208525</v>
      </c>
      <c r="AD3778" s="47"/>
      <c r="AE3778" s="3" t="s">
        <v>68</v>
      </c>
      <c r="AF3778" s="52" t="b">
        <f ca="1">AND(AF3775&gt;$B$3, NOT(OR($AF3777:AF3777)))</f>
        <v>0</v>
      </c>
      <c r="AG3778" s="52" t="b">
        <f ca="1">AND(AG3775&gt;$B$3, NOT(OR($AF3777:AG3777)))</f>
        <v>0</v>
      </c>
      <c r="AH3778" s="52" t="b">
        <f ca="1">AND(AH3775&gt;$B$3, NOT(OR($AF3777:AH3777)))</f>
        <v>0</v>
      </c>
      <c r="AI3778" s="52" t="b">
        <f ca="1">AND(AI3775&gt;$B$3, NOT(OR($AF3777:AI3777)))</f>
        <v>0</v>
      </c>
      <c r="AJ3778" s="52" t="b">
        <f ca="1">AND(AJ3775&gt;$B$3, NOT(OR($AF3777:AJ3777)))</f>
        <v>0</v>
      </c>
      <c r="AK3778" s="74"/>
      <c r="AL3778" s="70"/>
    </row>
    <row r="3779" spans="6:38" ht="14.55" customHeight="1" x14ac:dyDescent="0.3">
      <c r="F3779" s="79"/>
      <c r="G3779" s="3">
        <v>3777</v>
      </c>
      <c r="H3779" s="61">
        <v>0.78286440143698499</v>
      </c>
      <c r="I3779" s="61">
        <v>-0.61014180730637912</v>
      </c>
      <c r="J3779" s="61">
        <v>0.98850251296407099</v>
      </c>
      <c r="K3779" s="62">
        <v>-3.0950161159014208E-2</v>
      </c>
      <c r="L3779" s="60">
        <f t="array" ref="L3779:O3779">TRANSPOSE(MMULT(Option!$B$25:$E$28, TRANSPOSE(H3779:K3779)))</f>
        <v>0.78286440143698499</v>
      </c>
      <c r="M3779" s="60">
        <v>-0.24605844275293443</v>
      </c>
      <c r="N3779" s="60">
        <v>1.0215848381128867</v>
      </c>
      <c r="O3779" s="60">
        <v>0.31980493139256128</v>
      </c>
      <c r="P3779" s="56" t="str">
        <f t="shared" si="4697"/>
        <v>756/2</v>
      </c>
      <c r="R3779" s="80">
        <v>945</v>
      </c>
      <c r="S3779" s="3" t="s">
        <v>28</v>
      </c>
      <c r="T3779" s="60">
        <f t="array" aca="1" ref="T3779:T3782" ca="1">TRANSPOSE(OFFSET($L$3, MATCH($R3779 &amp; "/" &amp; T$2, $P$3:$P$5002, 0) - 1, 0, 1, $E$1))</f>
        <v>-2.1014314479855614</v>
      </c>
      <c r="U3779" s="60">
        <f t="array" aca="1" ref="U3779:U3782" ca="1">TRANSPOSE(OFFSET($L$3, MATCH($R3779 &amp; "/" &amp; U$2, $P$3:$P$5002, 0) - 1, 0, 1, $E$1))</f>
        <v>-0.26728254712399535</v>
      </c>
      <c r="V3779" s="60">
        <f t="array" aca="1" ref="V3779:V3782" ca="1">TRANSPOSE(OFFSET($L$3, MATCH($R3779 &amp; "/" &amp; V$2, $P$3:$P$5002, 0) - 1, 0, 1, $E$1))</f>
        <v>-0.95333396777266477</v>
      </c>
      <c r="W3779" s="60">
        <f t="array" aca="1" ref="W3779:W3782" ca="1">TRANSPOSE(OFFSET($L$3, MATCH($R3779 &amp; "/" &amp; W$2, $P$3:$P$5002, 0) - 1, 0, 1, $E$1))</f>
        <v>0.96887849600661702</v>
      </c>
      <c r="X3779" s="60">
        <f t="array" aca="1" ref="X3779:X3782" ca="1">TRANSPOSE(OFFSET($L$3, MATCH($R3779 &amp; "/" &amp; X$2, $P$3:$P$5002, 0) - 1, 0, 1, $E$1))</f>
        <v>-0.26163087511358551</v>
      </c>
      <c r="Y3779" s="52">
        <f ca="1">$B$11 * EXP(($E$3 - $C$11^2/2) * Y$2 + $C$11*SQRT(Y$2)*T3779)</f>
        <v>53.503161819866932</v>
      </c>
      <c r="Z3779" s="52">
        <f ca="1">Y3779 * EXP(($E$3 - $C$11^2/2) * (Z$2-Y$2) + $C$11*SQRT(Z$2-Y$2)*U3779)</f>
        <v>49.628039547308376</v>
      </c>
      <c r="AA3779" s="52">
        <f ca="1">Z3779 * EXP(($E$3 - $C$11^2/2) * (AA$2-Z$2) + $C$11*SQRT(AA$2-Z$2)*V3779)</f>
        <v>37.47056896070869</v>
      </c>
      <c r="AB3779" s="52">
        <f ca="1">AA3779 * EXP(($E$3 - $C$11^2/2) * (AB$2-AA$2) + $C$11*SQRT(AB$2-AA$2)*W3779)</f>
        <v>50.361114819032117</v>
      </c>
      <c r="AC3779" s="52">
        <f ca="1">AB3779 * EXP(($E$3 - $C$11^2/2) * (AC$2-AB$2) + $C$11*SQRT(AC$2-AB$2)*X3779)</f>
        <v>46.792834554488763</v>
      </c>
      <c r="AD3779" s="47"/>
      <c r="AE3779" s="3" t="s">
        <v>69</v>
      </c>
      <c r="AF3779" s="20" cm="1">
        <f t="array" aca="1" ref="AF3779" ca="1">MIN(Y3779:Y3782 / $D$11:$D$14)</f>
        <v>0.53503161819866929</v>
      </c>
      <c r="AG3779" s="20" cm="1">
        <f t="array" aca="1" ref="AG3779" ca="1">MIN(Z3779:Z3782 / $D$11:$D$14)</f>
        <v>0.49628039547308378</v>
      </c>
      <c r="AH3779" s="20" cm="1">
        <f t="array" aca="1" ref="AH3779" ca="1">MIN(AA3779:AA3782 / $D$11:$D$14)</f>
        <v>0.37470568960708689</v>
      </c>
      <c r="AI3779" s="20" cm="1">
        <f t="array" aca="1" ref="AI3779" ca="1">MIN(AB3779:AB3782 / $D$11:$D$14)</f>
        <v>0.50361114819032116</v>
      </c>
      <c r="AJ3779" s="20" cm="1">
        <f t="array" aca="1" ref="AJ3779" ca="1">MIN(AC3779:AC3782 / $D$11:$D$14)</f>
        <v>0.45618429632352786</v>
      </c>
      <c r="AK3779" s="72">
        <f t="array" aca="1" ref="AK3779" ca="1">SUMPRODUCT(AF3780:AJ3780, EXP(-$E$3*$AF$2:$AJ$2))</f>
        <v>77880.078307140488</v>
      </c>
      <c r="AL3779" s="70">
        <f ca="1">MAX(AC3780 - $D$11, 0) * EXP(-$E$2*$E$3)</f>
        <v>0</v>
      </c>
    </row>
    <row r="3780" spans="6:38" ht="14.55" customHeight="1" x14ac:dyDescent="0.3">
      <c r="F3780" s="79"/>
      <c r="G3780" s="3">
        <v>3778</v>
      </c>
      <c r="H3780" s="61">
        <v>0.19496454483545342</v>
      </c>
      <c r="I3780" s="61">
        <v>-0.38908618439454812</v>
      </c>
      <c r="J3780" s="61">
        <v>0.17568333377813722</v>
      </c>
      <c r="K3780" s="62">
        <v>-0.32929851756695416</v>
      </c>
      <c r="L3780" s="60">
        <f t="array" ref="L3780:O3780">TRANSPOSE(MMULT(Option!$B$25:$E$28, TRANSPOSE(H3780:K3780)))</f>
        <v>0.19496454483545342</v>
      </c>
      <c r="M3780" s="60">
        <v>-0.2786175604357311</v>
      </c>
      <c r="N3780" s="60">
        <v>0.13040357882485371</v>
      </c>
      <c r="O3780" s="60">
        <v>-0.27160538901390557</v>
      </c>
      <c r="P3780" s="56" t="str">
        <f t="shared" ref="P3780:P3843" si="4778">(QUOTIENT(G3780 - 1, $E$2) + 1) &amp; "/" &amp; MOD(G3780 -1, $E$2) + 1</f>
        <v>756/3</v>
      </c>
      <c r="R3780" s="80"/>
      <c r="S3780" s="3" t="s">
        <v>29</v>
      </c>
      <c r="T3780" s="60">
        <f ca="1"/>
        <v>-1.3241532051703624</v>
      </c>
      <c r="U3780" s="60">
        <f ca="1"/>
        <v>1.8269607764466693</v>
      </c>
      <c r="V3780" s="60">
        <f ca="1"/>
        <v>-1.0635822485943456</v>
      </c>
      <c r="W3780" s="60">
        <f ca="1"/>
        <v>0.13712774707427616</v>
      </c>
      <c r="X3780" s="60">
        <f ca="1"/>
        <v>-1.4014601598117602</v>
      </c>
      <c r="Y3780" s="52">
        <f ca="1">$B$12 * EXP(($E$3 - $C$12^2/2) * Y$2 + $C$12*SQRT(Y$2)*T3780)</f>
        <v>67.553793716605455</v>
      </c>
      <c r="Z3780" s="52">
        <f ca="1">Y3780 * EXP(($E$3 - $C$12^2/2) * (Z$2-Y$2) + $C$12*SQRT(Z$2-Y$2)*U3780)</f>
        <v>117.44997019895271</v>
      </c>
      <c r="AA3780" s="52">
        <f ca="1">Z3780 * EXP(($E$3 - $C$12^2/2) * (AA$2-Z$2) + $C$12*SQRT(AA$2-Z$2)*V3780)</f>
        <v>85.793031289449928</v>
      </c>
      <c r="AB3780" s="52">
        <f ca="1">AA3780 * EXP(($E$3 - $C$12^2/2) * (AB$2-AA$2) + $C$12*SQRT(AB$2-AA$2)*W3780)</f>
        <v>89.844114450405129</v>
      </c>
      <c r="AC3780" s="52">
        <f ca="1">AB3780 * EXP(($E$3 - $C$12^2/2) * (AC$2-AB$2) + $C$12*SQRT(AC$2-AB$2)*X3780)</f>
        <v>59.30170507550072</v>
      </c>
      <c r="AD3780" s="47"/>
      <c r="AE3780" s="3" t="s">
        <v>47</v>
      </c>
      <c r="AF3780" s="64">
        <f t="shared" ref="AF3780" ca="1" si="4779">($B$5*AF3782 + (1 + $B$6)*AF3781)*$B$2</f>
        <v>0</v>
      </c>
      <c r="AG3780" s="64">
        <f t="shared" ref="AG3780" ca="1" si="4780">($B$5*AG3782 + (1 + $B$6)*AG3781)*$B$2</f>
        <v>0</v>
      </c>
      <c r="AH3780" s="64">
        <f t="shared" ref="AH3780" ca="1" si="4781">($B$5*AH3782 + (1 + $B$6)*AH3781)*$B$2</f>
        <v>0</v>
      </c>
      <c r="AI3780" s="64">
        <f t="shared" ref="AI3780" ca="1" si="4782">($B$5*AI3782 + (1 + $B$6)*AI3781)*$B$2</f>
        <v>0</v>
      </c>
      <c r="AJ3780" s="64" cm="1">
        <f t="array" aca="1" ref="AJ3780" ca="1">($B$5*AJ3782 + (1 + $B$6)*AJ3781 + AND(NOT(AF3781:AJ3781)))*$B$2</f>
        <v>100000</v>
      </c>
      <c r="AK3780" s="73"/>
      <c r="AL3780" s="70"/>
    </row>
    <row r="3781" spans="6:38" ht="14.55" customHeight="1" x14ac:dyDescent="0.3">
      <c r="F3781" s="79"/>
      <c r="G3781" s="3">
        <v>3779</v>
      </c>
      <c r="H3781" s="61">
        <v>1.0497610107810846</v>
      </c>
      <c r="I3781" s="61">
        <v>-0.48402879653016506</v>
      </c>
      <c r="J3781" s="61">
        <v>1.3652417382719355</v>
      </c>
      <c r="K3781" s="62">
        <v>-0.20191332140150539</v>
      </c>
      <c r="L3781" s="60">
        <f t="array" ref="L3781:O3781">TRANSPOSE(MMULT(Option!$B$25:$E$28, TRANSPOSE(H3781:K3781)))</f>
        <v>1.0497610107810846</v>
      </c>
      <c r="M3781" s="60">
        <v>-2.3715315415138161E-2</v>
      </c>
      <c r="N3781" s="60">
        <v>1.4922614737364666</v>
      </c>
      <c r="O3781" s="60">
        <v>0.38671557708055182</v>
      </c>
      <c r="P3781" s="56" t="str">
        <f t="shared" si="4778"/>
        <v>756/4</v>
      </c>
      <c r="R3781" s="80"/>
      <c r="S3781" s="3" t="s">
        <v>31</v>
      </c>
      <c r="T3781" s="60">
        <f ca="1"/>
        <v>-1.8940663704264948</v>
      </c>
      <c r="U3781" s="60">
        <f ca="1"/>
        <v>1.0027359193112926</v>
      </c>
      <c r="V3781" s="60">
        <f ca="1"/>
        <v>-1.362337777502941</v>
      </c>
      <c r="W3781" s="60">
        <f ca="1"/>
        <v>0.25505607427251442</v>
      </c>
      <c r="X3781" s="60">
        <f ca="1"/>
        <v>-0.70091582069974678</v>
      </c>
      <c r="Y3781" s="52">
        <f ca="1">$B$13 * EXP(($E$3 - $C$13^2/2) * Y$2 + $C$13*SQRT(Y$2)*T3781)</f>
        <v>56.937277935071094</v>
      </c>
      <c r="Z3781" s="52">
        <f ca="1">Y3781 * EXP(($E$3 - $C$13^2/2) * (Z$2-Y$2) + $C$13*SQRT(Z$2-Y$2)*U3781)</f>
        <v>77.305959677877837</v>
      </c>
      <c r="AA3781" s="52">
        <f ca="1">Z3781 * EXP(($E$3 - $C$13^2/2) * (AA$2-Z$2) + $C$13*SQRT(AA$2-Z$2)*V3781)</f>
        <v>51.628286868149885</v>
      </c>
      <c r="AB3781" s="52">
        <f ca="1">AA3781 * EXP(($E$3 - $C$13^2/2) * (AB$2-AA$2) + $C$13*SQRT(AB$2-AA$2)*W3781)</f>
        <v>56.013153085591895</v>
      </c>
      <c r="AC3781" s="52">
        <f ca="1">AB3781 * EXP(($E$3 - $C$13^2/2) * (AC$2-AB$2) + $C$13*SQRT(AC$2-AB$2)*X3781)</f>
        <v>45.618429632352786</v>
      </c>
      <c r="AD3781" s="47"/>
      <c r="AE3781" s="3" t="s">
        <v>46</v>
      </c>
      <c r="AF3781" s="52" t="b">
        <f t="shared" ref="AF3781" ca="1" si="4783">AF3779 &gt;= $B$4</f>
        <v>0</v>
      </c>
      <c r="AG3781" s="52" t="b">
        <f t="array" aca="1" ref="AG3781" ca="1">AND(AG3779 &gt;= $B$4, NOT(OR($AF3781:AF3781)))</f>
        <v>0</v>
      </c>
      <c r="AH3781" s="52" t="b">
        <f t="array" aca="1" ref="AH3781" ca="1">AND(AH3779 &gt;= $B$4, NOT(OR($AF3781:AG3781)))</f>
        <v>0</v>
      </c>
      <c r="AI3781" s="52" t="b">
        <f t="array" aca="1" ref="AI3781" ca="1">AND(AI3779 &gt;= $B$4, NOT(OR($AF3781:AH3781)))</f>
        <v>0</v>
      </c>
      <c r="AJ3781" s="52" t="b">
        <f t="array" aca="1" ref="AJ3781" ca="1">AND(AJ3779 &gt;= $B$4, NOT(OR($AF3781:AI3781)))</f>
        <v>0</v>
      </c>
      <c r="AK3781" s="73"/>
      <c r="AL3781" s="70"/>
    </row>
    <row r="3782" spans="6:38" ht="14.55" customHeight="1" x14ac:dyDescent="0.3">
      <c r="F3782" s="79"/>
      <c r="G3782" s="3">
        <v>3780</v>
      </c>
      <c r="H3782" s="61">
        <v>-0.13675217950772617</v>
      </c>
      <c r="I3782" s="61">
        <v>-0.83579364021888269</v>
      </c>
      <c r="J3782" s="61">
        <v>-1.0478341617708933</v>
      </c>
      <c r="K3782" s="62">
        <v>-1.3142088510547181</v>
      </c>
      <c r="L3782" s="60">
        <f t="array" ref="L3782:O3782">TRANSPOSE(MMULT(Option!$B$25:$E$28, TRANSPOSE(H3782:K3782)))</f>
        <v>-0.13675217950772617</v>
      </c>
      <c r="M3782" s="60">
        <v>-0.82071839613623399</v>
      </c>
      <c r="N3782" s="60">
        <v>-1.1938863130317219</v>
      </c>
      <c r="O3782" s="60">
        <v>-1.6035005318438047</v>
      </c>
      <c r="P3782" s="56" t="str">
        <f t="shared" si="4778"/>
        <v>756/5</v>
      </c>
      <c r="R3782" s="80"/>
      <c r="S3782" s="3" t="s">
        <v>30</v>
      </c>
      <c r="T3782" s="60">
        <f ca="1"/>
        <v>-1.0990405223760737</v>
      </c>
      <c r="U3782" s="60">
        <f ca="1"/>
        <v>0.62958181092099563</v>
      </c>
      <c r="V3782" s="60">
        <f ca="1"/>
        <v>-1.1979992041304555</v>
      </c>
      <c r="W3782" s="60">
        <f ca="1"/>
        <v>-0.12335039012440241</v>
      </c>
      <c r="X3782" s="60">
        <f ca="1"/>
        <v>0.38893379988595256</v>
      </c>
      <c r="Y3782" s="52">
        <f ca="1">$B$14 * EXP(($E$3 - $C$14^2/2) * Y$2 + $C$14*SQRT(Y$2)*T3782)</f>
        <v>72.273535822554578</v>
      </c>
      <c r="Z3782" s="52">
        <f ca="1">Y3782 * EXP(($E$3 - $C$14^2/2) * (Z$2-Y$2) + $C$14*SQRT(Z$2-Y$2)*U3782)</f>
        <v>87.736023433732498</v>
      </c>
      <c r="AA3782" s="52">
        <f ca="1">Z3782 * EXP(($E$3 - $C$14^2/2) * (AA$2-Z$2) + $C$14*SQRT(AA$2-Z$2)*V3782)</f>
        <v>61.555106318678988</v>
      </c>
      <c r="AB3782" s="52">
        <f ca="1">AA3782 * EXP(($E$3 - $C$14^2/2) * (AB$2-AA$2) + $C$14*SQRT(AB$2-AA$2)*W3782)</f>
        <v>59.616220571019326</v>
      </c>
      <c r="AC3782" s="52">
        <f ca="1">AB3782 * EXP(($E$3 - $C$14^2/2) * (AC$2-AB$2) + $C$14*SQRT(AC$2-AB$2)*X3782)</f>
        <v>67.330130060389607</v>
      </c>
      <c r="AD3782" s="47"/>
      <c r="AE3782" s="3" t="s">
        <v>68</v>
      </c>
      <c r="AF3782" s="52" t="b">
        <f ca="1">AND(AF3779&gt;$B$3, NOT(OR($AF3781:AF3781)))</f>
        <v>0</v>
      </c>
      <c r="AG3782" s="52" t="b">
        <f ca="1">AND(AG3779&gt;$B$3, NOT(OR($AF3781:AG3781)))</f>
        <v>0</v>
      </c>
      <c r="AH3782" s="52" t="b">
        <f ca="1">AND(AH3779&gt;$B$3, NOT(OR($AF3781:AH3781)))</f>
        <v>0</v>
      </c>
      <c r="AI3782" s="52" t="b">
        <f ca="1">AND(AI3779&gt;$B$3, NOT(OR($AF3781:AI3781)))</f>
        <v>0</v>
      </c>
      <c r="AJ3782" s="52" t="b">
        <f ca="1">AND(AJ3779&gt;$B$3, NOT(OR($AF3781:AJ3781)))</f>
        <v>0</v>
      </c>
      <c r="AK3782" s="74"/>
      <c r="AL3782" s="70"/>
    </row>
    <row r="3783" spans="6:38" ht="14.55" customHeight="1" x14ac:dyDescent="0.3">
      <c r="F3783" s="79"/>
      <c r="G3783" s="3">
        <v>3781</v>
      </c>
      <c r="H3783" s="61">
        <v>-0.83628790663969643</v>
      </c>
      <c r="I3783" s="61">
        <v>-0.15990030875264288</v>
      </c>
      <c r="J3783" s="61">
        <v>-0.477322121333833</v>
      </c>
      <c r="K3783" s="62">
        <v>1.973286613983418</v>
      </c>
      <c r="L3783" s="60">
        <f t="array" ref="L3783:O3783">TRANSPOSE(MMULT(Option!$B$25:$E$28, TRANSPOSE(H3783:K3783)))</f>
        <v>-0.83628790663969643</v>
      </c>
      <c r="M3783" s="60">
        <v>-0.48106621635703778</v>
      </c>
      <c r="N3783" s="60">
        <v>-0.79562371601145387</v>
      </c>
      <c r="O3783" s="60">
        <v>1.2202710691748648</v>
      </c>
      <c r="P3783" s="56" t="str">
        <f t="shared" si="4778"/>
        <v>757/1</v>
      </c>
      <c r="R3783" s="80">
        <v>946</v>
      </c>
      <c r="S3783" s="3" t="s">
        <v>28</v>
      </c>
      <c r="T3783" s="60">
        <f t="array" aca="1" ref="T3783:T3786" ca="1">TRANSPOSE(OFFSET($L$3, MATCH($R3783 &amp; "/" &amp; T$2, $P$3:$P$5002, 0) - 1, 0, 1, $E$1))</f>
        <v>1.051858377705108</v>
      </c>
      <c r="U3783" s="60">
        <f t="array" aca="1" ref="U3783:U3786" ca="1">TRANSPOSE(OFFSET($L$3, MATCH($R3783 &amp; "/" &amp; U$2, $P$3:$P$5002, 0) - 1, 0, 1, $E$1))</f>
        <v>0.91082845363317355</v>
      </c>
      <c r="V3783" s="60">
        <f t="array" aca="1" ref="V3783:V3786" ca="1">TRANSPOSE(OFFSET($L$3, MATCH($R3783 &amp; "/" &amp; V$2, $P$3:$P$5002, 0) - 1, 0, 1, $E$1))</f>
        <v>-1.8347865732415567</v>
      </c>
      <c r="W3783" s="60">
        <f t="array" aca="1" ref="W3783:W3786" ca="1">TRANSPOSE(OFFSET($L$3, MATCH($R3783 &amp; "/" &amp; W$2, $P$3:$P$5002, 0) - 1, 0, 1, $E$1))</f>
        <v>0.23545989453757346</v>
      </c>
      <c r="X3783" s="60">
        <f t="array" aca="1" ref="X3783:X3786" ca="1">TRANSPOSE(OFFSET($L$3, MATCH($R3783 &amp; "/" &amp; X$2, $P$3:$P$5002, 0) - 1, 0, 1, $E$1))</f>
        <v>0.464358992888251</v>
      </c>
      <c r="Y3783" s="52">
        <f ca="1">$B$11 * EXP(($E$3 - $C$11^2/2) * Y$2 + $C$11*SQRT(Y$2)*T3783)</f>
        <v>137.78957454562121</v>
      </c>
      <c r="Z3783" s="52">
        <f ca="1">Y3783 * EXP(($E$3 - $C$11^2/2) * (Z$2-Y$2) + $C$11*SQRT(Z$2-Y$2)*U3783)</f>
        <v>181.99445787731</v>
      </c>
      <c r="AA3783" s="52">
        <f ca="1">Z3783 * EXP(($E$3 - $C$11^2/2) * (AA$2-Z$2) + $C$11*SQRT(AA$2-Z$2)*V3783)</f>
        <v>105.48199379463303</v>
      </c>
      <c r="AB3783" s="52">
        <f ca="1">AA3783 * EXP(($E$3 - $C$11^2/2) * (AB$2-AA$2) + $C$11*SQRT(AB$2-AA$2)*W3783)</f>
        <v>113.76992778187095</v>
      </c>
      <c r="AC3783" s="52">
        <f ca="1">AB3783 * EXP(($E$3 - $C$11^2/2) * (AC$2-AB$2) + $C$11*SQRT(AC$2-AB$2)*X3783)</f>
        <v>131.43151659935813</v>
      </c>
      <c r="AD3783" s="47"/>
      <c r="AE3783" s="3" t="s">
        <v>69</v>
      </c>
      <c r="AF3783" s="20" cm="1">
        <f t="array" aca="1" ref="AF3783" ca="1">MIN(Y3783:Y3786 / $D$11:$D$14)</f>
        <v>1.1953099987665781</v>
      </c>
      <c r="AG3783" s="20" cm="1">
        <f t="array" aca="1" ref="AG3783" ca="1">MIN(Z3783:Z3786 / $D$11:$D$14)</f>
        <v>1.4282235785351016</v>
      </c>
      <c r="AH3783" s="20" cm="1">
        <f t="array" aca="1" ref="AH3783" ca="1">MIN(AA3783:AA3786 / $D$11:$D$14)</f>
        <v>0.93867814484458933</v>
      </c>
      <c r="AI3783" s="20" cm="1">
        <f t="array" aca="1" ref="AI3783" ca="1">MIN(AB3783:AB3786 / $D$11:$D$14)</f>
        <v>1.1376992778187094</v>
      </c>
      <c r="AJ3783" s="20" cm="1">
        <f t="array" aca="1" ref="AJ3783" ca="1">MIN(AC3783:AC3786 / $D$11:$D$14)</f>
        <v>1.019998450868733</v>
      </c>
      <c r="AK3783" s="72">
        <f t="array" aca="1" ref="AK3783" ca="1">SUMPRODUCT(AF3784:AJ3784, EXP(-$E$3*$AF$2:$AJ$2))</f>
        <v>109276.37026128646</v>
      </c>
      <c r="AL3783" s="70">
        <f ca="1">MAX(AC3784 - $D$11, 0) * EXP(-$E$2*$E$3)</f>
        <v>55.345688515908883</v>
      </c>
    </row>
    <row r="3784" spans="6:38" ht="14.55" customHeight="1" x14ac:dyDescent="0.3">
      <c r="F3784" s="79"/>
      <c r="G3784" s="3">
        <v>3782</v>
      </c>
      <c r="H3784" s="61">
        <v>-0.45859124487915798</v>
      </c>
      <c r="I3784" s="61">
        <v>-0.61305324955490326</v>
      </c>
      <c r="J3784" s="61">
        <v>-0.42441735915695289</v>
      </c>
      <c r="K3784" s="62">
        <v>-0.73537567478439092</v>
      </c>
      <c r="L3784" s="60">
        <f t="array" ref="L3784:O3784">TRANSPOSE(MMULT(Option!$B$25:$E$28, TRANSPOSE(H3784:K3784)))</f>
        <v>-0.45859124487915798</v>
      </c>
      <c r="M3784" s="60">
        <v>-0.74530908217646252</v>
      </c>
      <c r="N3784" s="60">
        <v>-0.71674156060159633</v>
      </c>
      <c r="O3784" s="60">
        <v>-1.0565474133881576</v>
      </c>
      <c r="P3784" s="56" t="str">
        <f t="shared" si="4778"/>
        <v>757/2</v>
      </c>
      <c r="R3784" s="80"/>
      <c r="S3784" s="3" t="s">
        <v>29</v>
      </c>
      <c r="T3784" s="60">
        <f ca="1"/>
        <v>0.57801854978492861</v>
      </c>
      <c r="U3784" s="60">
        <f ca="1"/>
        <v>0.68871312564888709</v>
      </c>
      <c r="V3784" s="60">
        <f ca="1"/>
        <v>0.50331187813843092</v>
      </c>
      <c r="W3784" s="60">
        <f ca="1"/>
        <v>-0.44051932582214637</v>
      </c>
      <c r="X3784" s="60">
        <f ca="1"/>
        <v>0.37672576567552574</v>
      </c>
      <c r="Y3784" s="52">
        <f ca="1">$B$12 * EXP(($E$3 - $C$12^2/2) * Y$2 + $C$12*SQRT(Y$2)*T3784)</f>
        <v>119.5309998766578</v>
      </c>
      <c r="Z3784" s="52">
        <f ca="1">Y3784 * EXP(($E$3 - $C$12^2/2) * (Z$2-Y$2) + $C$12*SQRT(Z$2-Y$2)*U3784)</f>
        <v>147.70095991736849</v>
      </c>
      <c r="AA3784" s="52">
        <f ca="1">Z3784 * EXP(($E$3 - $C$12^2/2) * (AA$2-Z$2) + $C$12*SQRT(AA$2-Z$2)*V3784)</f>
        <v>172.63564098997333</v>
      </c>
      <c r="AB3784" s="52">
        <f ca="1">AA3784 * EXP(($E$3 - $C$12^2/2) * (AB$2-AA$2) + $C$12*SQRT(AB$2-AA$2)*W3784)</f>
        <v>152.02233552783852</v>
      </c>
      <c r="AC3784" s="52">
        <f ca="1">AB3784 * EXP(($E$3 - $C$12^2/2) * (AC$2-AB$2) + $C$12*SQRT(AC$2-AB$2)*X3784)</f>
        <v>171.06527075850985</v>
      </c>
      <c r="AD3784" s="47"/>
      <c r="AE3784" s="3" t="s">
        <v>47</v>
      </c>
      <c r="AF3784" s="64">
        <f t="shared" ref="AF3784" ca="1" si="4784">($B$5*AF3786 + (1 + $B$6)*AF3785)*$B$2</f>
        <v>15000</v>
      </c>
      <c r="AG3784" s="64">
        <f t="shared" ref="AG3784" ca="1" si="4785">($B$5*AG3786 + (1 + $B$6)*AG3785)*$B$2</f>
        <v>105000</v>
      </c>
      <c r="AH3784" s="64">
        <f t="shared" ref="AH3784" ca="1" si="4786">($B$5*AH3786 + (1 + $B$6)*AH3785)*$B$2</f>
        <v>0</v>
      </c>
      <c r="AI3784" s="64">
        <f t="shared" ref="AI3784" ca="1" si="4787">($B$5*AI3786 + (1 + $B$6)*AI3785)*$B$2</f>
        <v>0</v>
      </c>
      <c r="AJ3784" s="64" cm="1">
        <f t="array" aca="1" ref="AJ3784" ca="1">($B$5*AJ3786 + (1 + $B$6)*AJ3785 + AND(NOT(AF3785:AJ3785)))*$B$2</f>
        <v>0</v>
      </c>
      <c r="AK3784" s="73"/>
      <c r="AL3784" s="70"/>
    </row>
    <row r="3785" spans="6:38" ht="14.55" customHeight="1" x14ac:dyDescent="0.3">
      <c r="F3785" s="79"/>
      <c r="G3785" s="3">
        <v>3783</v>
      </c>
      <c r="H3785" s="61">
        <v>-0.60197965241630469</v>
      </c>
      <c r="I3785" s="61">
        <v>0.38076418697112879</v>
      </c>
      <c r="J3785" s="61">
        <v>0.29133253035180351</v>
      </c>
      <c r="K3785" s="62">
        <v>-0.17951512116137741</v>
      </c>
      <c r="L3785" s="60">
        <f t="array" ref="L3785:O3785">TRANSPOSE(MMULT(Option!$B$25:$E$28, TRANSPOSE(H3785:K3785)))</f>
        <v>-0.60197965241630469</v>
      </c>
      <c r="M3785" s="60">
        <v>0.10818428077818132</v>
      </c>
      <c r="N3785" s="60">
        <v>0.11479590196373851</v>
      </c>
      <c r="O3785" s="60">
        <v>-0.23794966988576174</v>
      </c>
      <c r="P3785" s="56" t="str">
        <f t="shared" si="4778"/>
        <v>757/3</v>
      </c>
      <c r="R3785" s="80"/>
      <c r="S3785" s="3" t="s">
        <v>31</v>
      </c>
      <c r="T3785" s="60">
        <f ca="1"/>
        <v>1.8188310979692195</v>
      </c>
      <c r="U3785" s="60">
        <f ca="1"/>
        <v>0.63248700679608416</v>
      </c>
      <c r="V3785" s="60">
        <f ca="1"/>
        <v>-1.83839356509511</v>
      </c>
      <c r="W3785" s="60">
        <f ca="1"/>
        <v>0.29995943285514887</v>
      </c>
      <c r="X3785" s="60">
        <f ca="1"/>
        <v>0.16613765517373424</v>
      </c>
      <c r="Y3785" s="52">
        <f ca="1">$B$13 * EXP(($E$3 - $C$13^2/2) * Y$2 + $C$13*SQRT(Y$2)*T3785)</f>
        <v>173.43788354672017</v>
      </c>
      <c r="Z3785" s="52">
        <f ca="1">Y3785 * EXP(($E$3 - $C$13^2/2) * (Z$2-Y$2) + $C$13*SQRT(Z$2-Y$2)*U3785)</f>
        <v>210.72745528383481</v>
      </c>
      <c r="AA3785" s="52">
        <f ca="1">Z3785 * EXP(($E$3 - $C$13^2/2) * (AA$2-Z$2) + $C$13*SQRT(AA$2-Z$2)*V3785)</f>
        <v>122.00323342786676</v>
      </c>
      <c r="AB3785" s="52">
        <f ca="1">AA3785 * EXP(($E$3 - $C$13^2/2) * (AB$2-AA$2) + $C$13*SQRT(AB$2-AA$2)*W3785)</f>
        <v>134.16030323289885</v>
      </c>
      <c r="AC3785" s="52">
        <f ca="1">AB3785 * EXP(($E$3 - $C$13^2/2) * (AC$2-AB$2) + $C$13*SQRT(AC$2-AB$2)*X3785)</f>
        <v>141.72331547905446</v>
      </c>
      <c r="AD3785" s="47"/>
      <c r="AE3785" s="3" t="s">
        <v>46</v>
      </c>
      <c r="AF3785" s="52" t="b">
        <f t="shared" ref="AF3785" ca="1" si="4788">AF3783 &gt;= $B$4</f>
        <v>0</v>
      </c>
      <c r="AG3785" s="52" t="b">
        <f t="array" aca="1" ref="AG3785" ca="1">AND(AG3783 &gt;= $B$4, NOT(OR($AF3785:AF3785)))</f>
        <v>1</v>
      </c>
      <c r="AH3785" s="52" t="b">
        <f t="array" aca="1" ref="AH3785" ca="1">AND(AH3783 &gt;= $B$4, NOT(OR($AF3785:AG3785)))</f>
        <v>0</v>
      </c>
      <c r="AI3785" s="52" t="b">
        <f t="array" aca="1" ref="AI3785" ca="1">AND(AI3783 &gt;= $B$4, NOT(OR($AF3785:AH3785)))</f>
        <v>0</v>
      </c>
      <c r="AJ3785" s="52" t="b">
        <f t="array" aca="1" ref="AJ3785" ca="1">AND(AJ3783 &gt;= $B$4, NOT(OR($AF3785:AI3785)))</f>
        <v>0</v>
      </c>
      <c r="AK3785" s="73"/>
      <c r="AL3785" s="70"/>
    </row>
    <row r="3786" spans="6:38" ht="14.55" customHeight="1" x14ac:dyDescent="0.3">
      <c r="F3786" s="79"/>
      <c r="G3786" s="3">
        <v>3784</v>
      </c>
      <c r="H3786" s="61">
        <v>2.4922250289851893</v>
      </c>
      <c r="I3786" s="61">
        <v>0.28060195433776225</v>
      </c>
      <c r="J3786" s="61">
        <v>-1.5049090040947646</v>
      </c>
      <c r="K3786" s="62">
        <v>-0.60539830155617924</v>
      </c>
      <c r="L3786" s="60">
        <f t="array" ref="L3786:O3786">TRANSPOSE(MMULT(Option!$B$25:$E$28, TRANSPOSE(H3786:K3786)))</f>
        <v>2.4922250289851893</v>
      </c>
      <c r="M3786" s="60">
        <v>1.2540659507751433</v>
      </c>
      <c r="N3786" s="60">
        <v>-0.25140787482919147</v>
      </c>
      <c r="O3786" s="60">
        <v>0.25820855757016681</v>
      </c>
      <c r="P3786" s="56" t="str">
        <f t="shared" si="4778"/>
        <v>757/4</v>
      </c>
      <c r="R3786" s="80"/>
      <c r="S3786" s="3" t="s">
        <v>30</v>
      </c>
      <c r="T3786" s="60">
        <f ca="1"/>
        <v>0.812129306039168</v>
      </c>
      <c r="U3786" s="60">
        <f ca="1"/>
        <v>0.34264209150608727</v>
      </c>
      <c r="V3786" s="60">
        <f ca="1"/>
        <v>-1.4157134717938367</v>
      </c>
      <c r="W3786" s="60">
        <f ca="1"/>
        <v>0.8353697874920194</v>
      </c>
      <c r="X3786" s="60">
        <f ca="1"/>
        <v>-0.5917573514471639</v>
      </c>
      <c r="Y3786" s="52">
        <f ca="1">$B$14 * EXP(($E$3 - $C$14^2/2) * Y$2 + $C$14*SQRT(Y$2)*T3786)</f>
        <v>128.22787798145259</v>
      </c>
      <c r="Z3786" s="52">
        <f ca="1">Y3786 * EXP(($E$3 - $C$14^2/2) * (Z$2-Y$2) + $C$14*SQRT(Z$2-Y$2)*U3786)</f>
        <v>142.82235785351017</v>
      </c>
      <c r="AA3786" s="52">
        <f ca="1">Z3786 * EXP(($E$3 - $C$14^2/2) * (AA$2-Z$2) + $C$14*SQRT(AA$2-Z$2)*V3786)</f>
        <v>93.867814484458933</v>
      </c>
      <c r="AB3786" s="52">
        <f ca="1">AA3786 * EXP(($E$3 - $C$14^2/2) * (AB$2-AA$2) + $C$14*SQRT(AB$2-AA$2)*W3786)</f>
        <v>121.20683906364994</v>
      </c>
      <c r="AC3786" s="52">
        <f ca="1">AB3786 * EXP(($E$3 - $C$14^2/2) * (AC$2-AB$2) + $C$14*SQRT(AC$2-AB$2)*X3786)</f>
        <v>101.99984508687329</v>
      </c>
      <c r="AD3786" s="47"/>
      <c r="AE3786" s="3" t="s">
        <v>68</v>
      </c>
      <c r="AF3786" s="52" t="b">
        <f ca="1">AND(AF3783&gt;$B$3, NOT(OR($AF3785:AF3785)))</f>
        <v>1</v>
      </c>
      <c r="AG3786" s="52" t="b">
        <f ca="1">AND(AG3783&gt;$B$3, NOT(OR($AF3785:AG3785)))</f>
        <v>0</v>
      </c>
      <c r="AH3786" s="52" t="b">
        <f ca="1">AND(AH3783&gt;$B$3, NOT(OR($AF3785:AH3785)))</f>
        <v>0</v>
      </c>
      <c r="AI3786" s="52" t="b">
        <f ca="1">AND(AI3783&gt;$B$3, NOT(OR($AF3785:AI3785)))</f>
        <v>0</v>
      </c>
      <c r="AJ3786" s="52" t="b">
        <f ca="1">AND(AJ3783&gt;$B$3, NOT(OR($AF3785:AJ3785)))</f>
        <v>0</v>
      </c>
      <c r="AK3786" s="74"/>
      <c r="AL3786" s="70"/>
    </row>
    <row r="3787" spans="6:38" ht="14.55" customHeight="1" x14ac:dyDescent="0.3">
      <c r="F3787" s="79"/>
      <c r="G3787" s="3">
        <v>3785</v>
      </c>
      <c r="H3787" s="61">
        <v>0.77563507481258742</v>
      </c>
      <c r="I3787" s="61">
        <v>2.0528693967471319E-2</v>
      </c>
      <c r="J3787" s="61">
        <v>0.84284747932684445</v>
      </c>
      <c r="K3787" s="62">
        <v>-0.35048191641301474</v>
      </c>
      <c r="L3787" s="60">
        <f t="array" ref="L3787:O3787">TRANSPOSE(MMULT(Option!$B$25:$E$28, TRANSPOSE(H3787:K3787)))</f>
        <v>0.77563507481258742</v>
      </c>
      <c r="M3787" s="60">
        <v>0.32906888872993911</v>
      </c>
      <c r="N3787" s="60">
        <v>1.0559111287728926</v>
      </c>
      <c r="O3787" s="60">
        <v>0.18000190511844127</v>
      </c>
      <c r="P3787" s="56" t="str">
        <f t="shared" si="4778"/>
        <v>757/5</v>
      </c>
      <c r="R3787" s="80">
        <v>947</v>
      </c>
      <c r="S3787" s="3" t="s">
        <v>28</v>
      </c>
      <c r="T3787" s="60">
        <f t="array" aca="1" ref="T3787:T3790" ca="1">TRANSPOSE(OFFSET($L$3, MATCH($R3787 &amp; "/" &amp; T$2, $P$3:$P$5002, 0) - 1, 0, 1, $E$1))</f>
        <v>0.46969907482731132</v>
      </c>
      <c r="U3787" s="60">
        <f t="array" aca="1" ref="U3787:U3790" ca="1">TRANSPOSE(OFFSET($L$3, MATCH($R3787 &amp; "/" &amp; U$2, $P$3:$P$5002, 0) - 1, 0, 1, $E$1))</f>
        <v>2.1132757481456306</v>
      </c>
      <c r="V3787" s="60">
        <f t="array" aca="1" ref="V3787:V3790" ca="1">TRANSPOSE(OFFSET($L$3, MATCH($R3787 &amp; "/" &amp; V$2, $P$3:$P$5002, 0) - 1, 0, 1, $E$1))</f>
        <v>-0.11225622384404806</v>
      </c>
      <c r="W3787" s="60">
        <f t="array" aca="1" ref="W3787:W3790" ca="1">TRANSPOSE(OFFSET($L$3, MATCH($R3787 &amp; "/" &amp; W$2, $P$3:$P$5002, 0) - 1, 0, 1, $E$1))</f>
        <v>0.48496394552227862</v>
      </c>
      <c r="X3787" s="60">
        <f t="array" aca="1" ref="X3787:X3790" ca="1">TRANSPOSE(OFFSET($L$3, MATCH($R3787 &amp; "/" &amp; X$2, $P$3:$P$5002, 0) - 1, 0, 1, $E$1))</f>
        <v>-0.74473719983842734</v>
      </c>
      <c r="Y3787" s="52">
        <f ca="1">$B$11 * EXP(($E$3 - $C$11^2/2) * Y$2 + $C$11*SQRT(Y$2)*T3787)</f>
        <v>115.70917239274327</v>
      </c>
      <c r="Z3787" s="52">
        <f ca="1">Y3787 * EXP(($E$3 - $C$11^2/2) * (Z$2-Y$2) + $C$11*SQRT(Z$2-Y$2)*U3787)</f>
        <v>219.21711532325486</v>
      </c>
      <c r="AA3787" s="52">
        <f ca="1">Z3787 * EXP(($E$3 - $C$11^2/2) * (AA$2-Z$2) + $C$11*SQRT(AA$2-Z$2)*V3787)</f>
        <v>213.01993773676395</v>
      </c>
      <c r="AB3787" s="52">
        <f ca="1">AA3787 * EXP(($E$3 - $C$11^2/2) * (AB$2-AA$2) + $C$11*SQRT(AB$2-AA$2)*W3787)</f>
        <v>247.61495761445488</v>
      </c>
      <c r="AC3787" s="52">
        <f ca="1">AB3787 * EXP(($E$3 - $C$11^2/2) * (AC$2-AB$2) + $C$11*SQRT(AC$2-AB$2)*X3787)</f>
        <v>199.02964618483992</v>
      </c>
      <c r="AD3787" s="47"/>
      <c r="AE3787" s="3" t="s">
        <v>69</v>
      </c>
      <c r="AF3787" s="20" cm="1">
        <f t="array" aca="1" ref="AF3787" ca="1">MIN(Y3787:Y3790 / $D$11:$D$14)</f>
        <v>0.99846316205921026</v>
      </c>
      <c r="AG3787" s="20" cm="1">
        <f t="array" aca="1" ref="AG3787" ca="1">MIN(Z3787:Z3790 / $D$11:$D$14)</f>
        <v>1.5704387298024667</v>
      </c>
      <c r="AH3787" s="20" cm="1">
        <f t="array" aca="1" ref="AH3787" ca="1">MIN(AA3787:AA3790 / $D$11:$D$14)</f>
        <v>1.4135065993998486</v>
      </c>
      <c r="AI3787" s="20" cm="1">
        <f t="array" aca="1" ref="AI3787" ca="1">MIN(AB3787:AB3790 / $D$11:$D$14)</f>
        <v>1.0590342614359647</v>
      </c>
      <c r="AJ3787" s="20" cm="1">
        <f t="array" aca="1" ref="AJ3787" ca="1">MIN(AC3787:AC3790 / $D$11:$D$14)</f>
        <v>0.75749112464718149</v>
      </c>
      <c r="AK3787" s="72">
        <f t="array" aca="1" ref="AK3787" ca="1">SUMPRODUCT(AF3788:AJ3788, EXP(-$E$3*$AF$2:$AJ$2))</f>
        <v>109276.37026128646</v>
      </c>
      <c r="AL3787" s="70">
        <f ca="1">MAX(AC3788 - $D$11, 0) * EXP(-$E$2*$E$3)</f>
        <v>0</v>
      </c>
    </row>
    <row r="3788" spans="6:38" ht="14.55" customHeight="1" x14ac:dyDescent="0.3">
      <c r="F3788" s="79"/>
      <c r="G3788" s="3">
        <v>3786</v>
      </c>
      <c r="H3788" s="61">
        <v>0.91280180108811437</v>
      </c>
      <c r="I3788" s="61">
        <v>0.56667415356641382</v>
      </c>
      <c r="J3788" s="61">
        <v>-0.89942248642794076</v>
      </c>
      <c r="K3788" s="62">
        <v>-0.89289370875488716</v>
      </c>
      <c r="L3788" s="60">
        <f t="array" ref="L3788:O3788">TRANSPOSE(MMULT(Option!$B$25:$E$28, TRANSPOSE(H3788:K3788)))</f>
        <v>0.91280180108811437</v>
      </c>
      <c r="M3788" s="60">
        <v>0.88448616105387001</v>
      </c>
      <c r="N3788" s="60">
        <v>-0.27646097677863934</v>
      </c>
      <c r="O3788" s="60">
        <v>-0.42666693816259493</v>
      </c>
      <c r="P3788" s="56" t="str">
        <f t="shared" si="4778"/>
        <v>758/1</v>
      </c>
      <c r="R3788" s="80"/>
      <c r="S3788" s="3" t="s">
        <v>29</v>
      </c>
      <c r="T3788" s="60">
        <f ca="1"/>
        <v>0.93679317823907593</v>
      </c>
      <c r="U3788" s="60">
        <f ca="1"/>
        <v>0.75934645924497235</v>
      </c>
      <c r="V3788" s="60">
        <f ca="1"/>
        <v>-0.59256108089496817</v>
      </c>
      <c r="W3788" s="60">
        <f ca="1"/>
        <v>-0.97905382750013104</v>
      </c>
      <c r="X3788" s="60">
        <f ca="1"/>
        <v>-1.1336695901044069</v>
      </c>
      <c r="Y3788" s="52">
        <f ca="1">$B$12 * EXP(($E$3 - $C$12^2/2) * Y$2 + $C$12*SQRT(Y$2)*T3788)</f>
        <v>133.11429757908616</v>
      </c>
      <c r="Z3788" s="52">
        <f ca="1">Y3788 * EXP(($E$3 - $C$12^2/2) * (Z$2-Y$2) + $C$12*SQRT(Z$2-Y$2)*U3788)</f>
        <v>168.00808062977671</v>
      </c>
      <c r="AA3788" s="52">
        <f ca="1">Z3788 * EXP(($E$3 - $C$12^2/2) * (AA$2-Z$2) + $C$12*SQRT(AA$2-Z$2)*V3788)</f>
        <v>141.35065993998487</v>
      </c>
      <c r="AB3788" s="52">
        <f ca="1">AA3788 * EXP(($E$3 - $C$12^2/2) * (AB$2-AA$2) + $C$12*SQRT(AB$2-AA$2)*W3788)</f>
        <v>105.90342614359648</v>
      </c>
      <c r="AC3788" s="52">
        <f ca="1">AB3788 * EXP(($E$3 - $C$12^2/2) * (AC$2-AB$2) + $C$12*SQRT(AC$2-AB$2)*X3788)</f>
        <v>75.749112464718152</v>
      </c>
      <c r="AD3788" s="47"/>
      <c r="AE3788" s="3" t="s">
        <v>47</v>
      </c>
      <c r="AF3788" s="64">
        <f t="shared" ref="AF3788" ca="1" si="4789">($B$5*AF3790 + (1 + $B$6)*AF3789)*$B$2</f>
        <v>15000</v>
      </c>
      <c r="AG3788" s="64">
        <f t="shared" ref="AG3788" ca="1" si="4790">($B$5*AG3790 + (1 + $B$6)*AG3789)*$B$2</f>
        <v>105000</v>
      </c>
      <c r="AH3788" s="64">
        <f t="shared" ref="AH3788" ca="1" si="4791">($B$5*AH3790 + (1 + $B$6)*AH3789)*$B$2</f>
        <v>0</v>
      </c>
      <c r="AI3788" s="64">
        <f t="shared" ref="AI3788" ca="1" si="4792">($B$5*AI3790 + (1 + $B$6)*AI3789)*$B$2</f>
        <v>0</v>
      </c>
      <c r="AJ3788" s="64" cm="1">
        <f t="array" aca="1" ref="AJ3788" ca="1">($B$5*AJ3790 + (1 + $B$6)*AJ3789 + AND(NOT(AF3789:AJ3789)))*$B$2</f>
        <v>0</v>
      </c>
      <c r="AK3788" s="73"/>
      <c r="AL3788" s="70"/>
    </row>
    <row r="3789" spans="6:38" ht="14.55" customHeight="1" x14ac:dyDescent="0.3">
      <c r="F3789" s="79"/>
      <c r="G3789" s="3">
        <v>3787</v>
      </c>
      <c r="H3789" s="61">
        <v>-0.43248375449307841</v>
      </c>
      <c r="I3789" s="61">
        <v>4.239289591243741E-2</v>
      </c>
      <c r="J3789" s="61">
        <v>0.33206721198447264</v>
      </c>
      <c r="K3789" s="62">
        <v>0.32578199333520175</v>
      </c>
      <c r="L3789" s="60">
        <f t="array" ref="L3789:O3789">TRANSPOSE(MMULT(Option!$B$25:$E$28, TRANSPOSE(H3789:K3789)))</f>
        <v>-0.43248375449307841</v>
      </c>
      <c r="M3789" s="60">
        <v>-0.13413977090780571</v>
      </c>
      <c r="N3789" s="60">
        <v>0.12976553893069256</v>
      </c>
      <c r="O3789" s="60">
        <v>0.18190347907318849</v>
      </c>
      <c r="P3789" s="56" t="str">
        <f t="shared" si="4778"/>
        <v>758/2</v>
      </c>
      <c r="R3789" s="80"/>
      <c r="S3789" s="3" t="s">
        <v>31</v>
      </c>
      <c r="T3789" s="60">
        <f ca="1"/>
        <v>0.28363688618882571</v>
      </c>
      <c r="U3789" s="60">
        <f ca="1"/>
        <v>2.0376181587675157</v>
      </c>
      <c r="V3789" s="60">
        <f ca="1"/>
        <v>2.3360505638753417</v>
      </c>
      <c r="W3789" s="60">
        <f ca="1"/>
        <v>-0.93479553568630958</v>
      </c>
      <c r="X3789" s="60">
        <f ca="1"/>
        <v>-0.13486681371771214</v>
      </c>
      <c r="Y3789" s="52">
        <f ca="1">$B$13 * EXP(($E$3 - $C$13^2/2) * Y$2 + $C$13*SQRT(Y$2)*T3789)</f>
        <v>109.4273930160804</v>
      </c>
      <c r="Z3789" s="52">
        <f ca="1">Y3789 * EXP(($E$3 - $C$13^2/2) * (Z$2-Y$2) + $C$13*SQRT(Z$2-Y$2)*U3789)</f>
        <v>202.66344554412385</v>
      </c>
      <c r="AA3789" s="52">
        <f ca="1">Z3789 * EXP(($E$3 - $C$13^2/2) * (AA$2-Z$2) + $C$13*SQRT(AA$2-Z$2)*V3789)</f>
        <v>410.49422830594483</v>
      </c>
      <c r="AB3789" s="52">
        <f ca="1">AA3789 * EXP(($E$3 - $C$13^2/2) * (AB$2-AA$2) + $C$13*SQRT(AB$2-AA$2)*W3789)</f>
        <v>311.6632281642689</v>
      </c>
      <c r="AC3789" s="52">
        <f ca="1">AB3789 * EXP(($E$3 - $C$13^2/2) * (AC$2-AB$2) + $C$13*SQRT(AC$2-AB$2)*X3789)</f>
        <v>300.80528562604269</v>
      </c>
      <c r="AD3789" s="47"/>
      <c r="AE3789" s="3" t="s">
        <v>46</v>
      </c>
      <c r="AF3789" s="52" t="b">
        <f t="shared" ref="AF3789" ca="1" si="4793">AF3787 &gt;= $B$4</f>
        <v>0</v>
      </c>
      <c r="AG3789" s="52" t="b">
        <f t="array" aca="1" ref="AG3789" ca="1">AND(AG3787 &gt;= $B$4, NOT(OR($AF3789:AF3789)))</f>
        <v>1</v>
      </c>
      <c r="AH3789" s="52" t="b">
        <f t="array" aca="1" ref="AH3789" ca="1">AND(AH3787 &gt;= $B$4, NOT(OR($AF3789:AG3789)))</f>
        <v>0</v>
      </c>
      <c r="AI3789" s="52" t="b">
        <f t="array" aca="1" ref="AI3789" ca="1">AND(AI3787 &gt;= $B$4, NOT(OR($AF3789:AH3789)))</f>
        <v>0</v>
      </c>
      <c r="AJ3789" s="52" t="b">
        <f t="array" aca="1" ref="AJ3789" ca="1">AND(AJ3787 &gt;= $B$4, NOT(OR($AF3789:AI3789)))</f>
        <v>0</v>
      </c>
      <c r="AK3789" s="73"/>
      <c r="AL3789" s="70"/>
    </row>
    <row r="3790" spans="6:38" ht="14.55" customHeight="1" x14ac:dyDescent="0.3">
      <c r="F3790" s="79"/>
      <c r="G3790" s="3">
        <v>3788</v>
      </c>
      <c r="H3790" s="61">
        <v>1.810315790407854</v>
      </c>
      <c r="I3790" s="61">
        <v>0.14499391375370893</v>
      </c>
      <c r="J3790" s="61">
        <v>1.5962592029249663</v>
      </c>
      <c r="K3790" s="62">
        <v>0.50773370019517194</v>
      </c>
      <c r="L3790" s="60">
        <f t="array" ref="L3790:O3790">TRANSPOSE(MMULT(Option!$B$25:$E$28, TRANSPOSE(H3790:K3790)))</f>
        <v>1.810315790407854</v>
      </c>
      <c r="M3790" s="60">
        <v>0.85701543317999551</v>
      </c>
      <c r="N3790" s="60">
        <v>2.1641051606321318</v>
      </c>
      <c r="O3790" s="60">
        <v>1.5084496942955437</v>
      </c>
      <c r="P3790" s="56" t="str">
        <f t="shared" si="4778"/>
        <v>758/3</v>
      </c>
      <c r="R3790" s="80"/>
      <c r="S3790" s="3" t="s">
        <v>30</v>
      </c>
      <c r="T3790" s="60">
        <f ca="1"/>
        <v>-2.1793400291839127E-2</v>
      </c>
      <c r="U3790" s="60">
        <f ca="1"/>
        <v>1.4929768204804568</v>
      </c>
      <c r="V3790" s="60">
        <f ca="1"/>
        <v>0.86185258837233292</v>
      </c>
      <c r="W3790" s="60">
        <f ca="1"/>
        <v>0.42131312137985316</v>
      </c>
      <c r="X3790" s="60">
        <f ca="1"/>
        <v>-2.3624511577653107E-2</v>
      </c>
      <c r="Y3790" s="52">
        <f ca="1">$B$14 * EXP(($E$3 - $C$14^2/2) * Y$2 + $C$14*SQRT(Y$2)*T3790)</f>
        <v>99.846316205921028</v>
      </c>
      <c r="Z3790" s="52">
        <f ca="1">Y3790 * EXP(($E$3 - $C$14^2/2) * (Z$2-Y$2) + $C$14*SQRT(Z$2-Y$2)*U3790)</f>
        <v>157.04387298024668</v>
      </c>
      <c r="AA3790" s="52">
        <f ca="1">Z3790 * EXP(($E$3 - $C$14^2/2) * (AA$2-Z$2) + $C$14*SQRT(AA$2-Z$2)*V3790)</f>
        <v>204.40043541882724</v>
      </c>
      <c r="AB3790" s="52">
        <f ca="1">AA3790 * EXP(($E$3 - $C$14^2/2) * (AB$2-AA$2) + $C$14*SQRT(AB$2-AA$2)*W3790)</f>
        <v>233.10172003460758</v>
      </c>
      <c r="AC3790" s="52">
        <f ca="1">AB3790 * EXP(($E$3 - $C$14^2/2) * (AC$2-AB$2) + $C$14*SQRT(AC$2-AB$2)*X3790)</f>
        <v>232.61566181380124</v>
      </c>
      <c r="AD3790" s="47"/>
      <c r="AE3790" s="3" t="s">
        <v>68</v>
      </c>
      <c r="AF3790" s="52" t="b">
        <f ca="1">AND(AF3787&gt;$B$3, NOT(OR($AF3789:AF3789)))</f>
        <v>1</v>
      </c>
      <c r="AG3790" s="52" t="b">
        <f ca="1">AND(AG3787&gt;$B$3, NOT(OR($AF3789:AG3789)))</f>
        <v>0</v>
      </c>
      <c r="AH3790" s="52" t="b">
        <f ca="1">AND(AH3787&gt;$B$3, NOT(OR($AF3789:AH3789)))</f>
        <v>0</v>
      </c>
      <c r="AI3790" s="52" t="b">
        <f ca="1">AND(AI3787&gt;$B$3, NOT(OR($AF3789:AI3789)))</f>
        <v>0</v>
      </c>
      <c r="AJ3790" s="52" t="b">
        <f ca="1">AND(AJ3787&gt;$B$3, NOT(OR($AF3789:AJ3789)))</f>
        <v>0</v>
      </c>
      <c r="AK3790" s="74"/>
      <c r="AL3790" s="70"/>
    </row>
    <row r="3791" spans="6:38" ht="14.55" customHeight="1" x14ac:dyDescent="0.3">
      <c r="F3791" s="79"/>
      <c r="G3791" s="3">
        <v>3789</v>
      </c>
      <c r="H3791" s="61">
        <v>0.70663538007797799</v>
      </c>
      <c r="I3791" s="61">
        <v>1.682118165607138</v>
      </c>
      <c r="J3791" s="61">
        <v>-0.36449754879770574</v>
      </c>
      <c r="K3791" s="62">
        <v>0.31739658827615291</v>
      </c>
      <c r="L3791" s="60">
        <f t="array" ref="L3791:O3791">TRANSPOSE(MMULT(Option!$B$25:$E$28, TRANSPOSE(H3791:K3791)))</f>
        <v>0.70663538007797799</v>
      </c>
      <c r="M3791" s="60">
        <v>1.8243409163821858</v>
      </c>
      <c r="N3791" s="60">
        <v>0.40299421868778573</v>
      </c>
      <c r="O3791" s="60">
        <v>0.92379564754945553</v>
      </c>
      <c r="P3791" s="56" t="str">
        <f t="shared" si="4778"/>
        <v>758/4</v>
      </c>
      <c r="R3791" s="80">
        <v>948</v>
      </c>
      <c r="S3791" s="3" t="s">
        <v>28</v>
      </c>
      <c r="T3791" s="60">
        <f t="array" aca="1" ref="T3791:T3794" ca="1">TRANSPOSE(OFFSET($L$3, MATCH($R3791 &amp; "/" &amp; T$2, $P$3:$P$5002, 0) - 1, 0, 1, $E$1))</f>
        <v>-1.5751718201143434</v>
      </c>
      <c r="U3791" s="60">
        <f t="array" aca="1" ref="U3791:U3794" ca="1">TRANSPOSE(OFFSET($L$3, MATCH($R3791 &amp; "/" &amp; U$2, $P$3:$P$5002, 0) - 1, 0, 1, $E$1))</f>
        <v>-2.2566300634552148E-2</v>
      </c>
      <c r="V3791" s="60">
        <f t="array" aca="1" ref="V3791:V3794" ca="1">TRANSPOSE(OFFSET($L$3, MATCH($R3791 &amp; "/" &amp; V$2, $P$3:$P$5002, 0) - 1, 0, 1, $E$1))</f>
        <v>-0.37324123081256116</v>
      </c>
      <c r="W3791" s="60">
        <f t="array" aca="1" ref="W3791:W3794" ca="1">TRANSPOSE(OFFSET($L$3, MATCH($R3791 &amp; "/" &amp; W$2, $P$3:$P$5002, 0) - 1, 0, 1, $E$1))</f>
        <v>1.7013290094723283</v>
      </c>
      <c r="X3791" s="60">
        <f t="array" aca="1" ref="X3791:X3794" ca="1">TRANSPOSE(OFFSET($L$3, MATCH($R3791 &amp; "/" &amp; X$2, $P$3:$P$5002, 0) - 1, 0, 1, $E$1))</f>
        <v>0.1449542058670584</v>
      </c>
      <c r="Y3791" s="52">
        <f ca="1">$B$11 * EXP(($E$3 - $C$11^2/2) * Y$2 + $C$11*SQRT(Y$2)*T3791)</f>
        <v>62.653443251640994</v>
      </c>
      <c r="Z3791" s="52">
        <f ca="1">Y3791 * EXP(($E$3 - $C$11^2/2) * (Z$2-Y$2) + $C$11*SQRT(Z$2-Y$2)*U3791)</f>
        <v>62.542651610478053</v>
      </c>
      <c r="AA3791" s="52">
        <f ca="1">Z3791 * EXP(($E$3 - $C$11^2/2) * (AA$2-Z$2) + $C$11*SQRT(AA$2-Z$2)*V3791)</f>
        <v>56.197730893253969</v>
      </c>
      <c r="AB3791" s="52">
        <f ca="1">AA3791 * EXP(($E$3 - $C$11^2/2) * (AB$2-AA$2) + $C$11*SQRT(AB$2-AA$2)*W3791)</f>
        <v>94.092193483890142</v>
      </c>
      <c r="AC3791" s="52">
        <f ca="1">AB3791 * EXP(($E$3 - $C$11^2/2) * (AC$2-AB$2) + $C$11*SQRT(AC$2-AB$2)*X3791)</f>
        <v>98.766783133382305</v>
      </c>
      <c r="AD3791" s="47"/>
      <c r="AE3791" s="3" t="s">
        <v>69</v>
      </c>
      <c r="AF3791" s="20" cm="1">
        <f t="array" aca="1" ref="AF3791" ca="1">MIN(Y3791:Y3794 / $D$11:$D$14)</f>
        <v>0.62653443251640994</v>
      </c>
      <c r="AG3791" s="20" cm="1">
        <f t="array" aca="1" ref="AG3791" ca="1">MIN(Z3791:Z3794 / $D$11:$D$14)</f>
        <v>0.62542651610478051</v>
      </c>
      <c r="AH3791" s="20" cm="1">
        <f t="array" aca="1" ref="AH3791" ca="1">MIN(AA3791:AA3794 / $D$11:$D$14)</f>
        <v>0.56197730893253972</v>
      </c>
      <c r="AI3791" s="20" cm="1">
        <f t="array" aca="1" ref="AI3791" ca="1">MIN(AB3791:AB3794 / $D$11:$D$14)</f>
        <v>0.79419021172661985</v>
      </c>
      <c r="AJ3791" s="20" cm="1">
        <f t="array" aca="1" ref="AJ3791" ca="1">MIN(AC3791:AC3794 / $D$11:$D$14)</f>
        <v>0.69442192138592773</v>
      </c>
      <c r="AK3791" s="72">
        <f t="array" aca="1" ref="AK3791" ca="1">SUMPRODUCT(AF3792:AJ3792, EXP(-$E$3*$AF$2:$AJ$2))</f>
        <v>77880.078307140488</v>
      </c>
      <c r="AL3791" s="70">
        <f ca="1">MAX(AC3792 - $D$11, 0) * EXP(-$E$2*$E$3)</f>
        <v>69.697864175503398</v>
      </c>
    </row>
    <row r="3792" spans="6:38" ht="14.55" customHeight="1" x14ac:dyDescent="0.3">
      <c r="F3792" s="79"/>
      <c r="G3792" s="3">
        <v>3790</v>
      </c>
      <c r="H3792" s="61">
        <v>0.31225724226708318</v>
      </c>
      <c r="I3792" s="61">
        <v>-0.15671977177289531</v>
      </c>
      <c r="J3792" s="61">
        <v>0.85062742168271022</v>
      </c>
      <c r="K3792" s="62">
        <v>-1.6619031177036467</v>
      </c>
      <c r="L3792" s="60">
        <f t="array" ref="L3792:O3792">TRANSPOSE(MMULT(Option!$B$25:$E$28, TRANSPOSE(H3792:K3792)))</f>
        <v>0.31225724226708318</v>
      </c>
      <c r="M3792" s="60">
        <v>-1.8733146502265999E-2</v>
      </c>
      <c r="N3792" s="60">
        <v>0.83097865394633796</v>
      </c>
      <c r="O3792" s="60">
        <v>-1.173279304738323</v>
      </c>
      <c r="P3792" s="56" t="str">
        <f t="shared" si="4778"/>
        <v>758/5</v>
      </c>
      <c r="R3792" s="80"/>
      <c r="S3792" s="3" t="s">
        <v>29</v>
      </c>
      <c r="T3792" s="60">
        <f ca="1"/>
        <v>0.19105875331037392</v>
      </c>
      <c r="U3792" s="60">
        <f ca="1"/>
        <v>1.7134603960858437</v>
      </c>
      <c r="V3792" s="60">
        <f ca="1"/>
        <v>-0.58002756333483407</v>
      </c>
      <c r="W3792" s="60">
        <f ca="1"/>
        <v>1.4758233044276776</v>
      </c>
      <c r="X3792" s="60">
        <f ca="1"/>
        <v>-0.75302731103460618</v>
      </c>
      <c r="Y3792" s="52">
        <f ca="1">$B$12 * EXP(($E$3 - $C$12^2/2) * Y$2 + $C$12*SQRT(Y$2)*T3792)</f>
        <v>106.43003404996915</v>
      </c>
      <c r="Z3792" s="52">
        <f ca="1">Y3792 * EXP(($E$3 - $C$12^2/2) * (Z$2-Y$2) + $C$12*SQRT(Z$2-Y$2)*U3792)</f>
        <v>178.84614852495088</v>
      </c>
      <c r="AA3792" s="52">
        <f ca="1">Z3792 * EXP(($E$3 - $C$12^2/2) * (AA$2-Z$2) + $C$12*SQRT(AA$2-Z$2)*V3792)</f>
        <v>151.0359158444023</v>
      </c>
      <c r="AB3792" s="52">
        <f ca="1">AA3792 * EXP(($E$3 - $C$12^2/2) * (AB$2-AA$2) + $C$12*SQRT(AB$2-AA$2)*W3792)</f>
        <v>236.33839452985706</v>
      </c>
      <c r="AC3792" s="52">
        <f ca="1">AB3792 * EXP(($E$3 - $C$12^2/2) * (AC$2-AB$2) + $C$12*SQRT(AC$2-AB$2)*X3792)</f>
        <v>189.49382909019636</v>
      </c>
      <c r="AD3792" s="47"/>
      <c r="AE3792" s="3" t="s">
        <v>47</v>
      </c>
      <c r="AF3792" s="64">
        <f t="shared" ref="AF3792" ca="1" si="4794">($B$5*AF3794 + (1 + $B$6)*AF3793)*$B$2</f>
        <v>0</v>
      </c>
      <c r="AG3792" s="64">
        <f t="shared" ref="AG3792" ca="1" si="4795">($B$5*AG3794 + (1 + $B$6)*AG3793)*$B$2</f>
        <v>0</v>
      </c>
      <c r="AH3792" s="64">
        <f t="shared" ref="AH3792" ca="1" si="4796">($B$5*AH3794 + (1 + $B$6)*AH3793)*$B$2</f>
        <v>0</v>
      </c>
      <c r="AI3792" s="64">
        <f t="shared" ref="AI3792" ca="1" si="4797">($B$5*AI3794 + (1 + $B$6)*AI3793)*$B$2</f>
        <v>0</v>
      </c>
      <c r="AJ3792" s="64" cm="1">
        <f t="array" aca="1" ref="AJ3792" ca="1">($B$5*AJ3794 + (1 + $B$6)*AJ3793 + AND(NOT(AF3793:AJ3793)))*$B$2</f>
        <v>100000</v>
      </c>
      <c r="AK3792" s="73"/>
      <c r="AL3792" s="70"/>
    </row>
    <row r="3793" spans="6:38" ht="14.55" customHeight="1" x14ac:dyDescent="0.3">
      <c r="F3793" s="79"/>
      <c r="G3793" s="3">
        <v>3791</v>
      </c>
      <c r="H3793" s="61">
        <v>1.0492580592823981</v>
      </c>
      <c r="I3793" s="61">
        <v>0.6135279032972466</v>
      </c>
      <c r="J3793" s="61">
        <v>-0.712984476598025</v>
      </c>
      <c r="K3793" s="62">
        <v>-2.4505505830312555</v>
      </c>
      <c r="L3793" s="60">
        <f t="array" ref="L3793:O3793">TRANSPOSE(MMULT(Option!$B$25:$E$28, TRANSPOSE(H3793:K3793)))</f>
        <v>1.0492580592823981</v>
      </c>
      <c r="M3793" s="60">
        <v>0.98201083527839517</v>
      </c>
      <c r="N3793" s="60">
        <v>-4.5858901147782127E-2</v>
      </c>
      <c r="O3793" s="60">
        <v>-1.6573239248962137</v>
      </c>
      <c r="P3793" s="56" t="str">
        <f t="shared" si="4778"/>
        <v>759/1</v>
      </c>
      <c r="R3793" s="80"/>
      <c r="S3793" s="3" t="s">
        <v>31</v>
      </c>
      <c r="T3793" s="60">
        <f ca="1"/>
        <v>0.2789482658873953</v>
      </c>
      <c r="U3793" s="60">
        <f ca="1"/>
        <v>-0.12333480226213012</v>
      </c>
      <c r="V3793" s="60">
        <f ca="1"/>
        <v>-4.614989648234441E-2</v>
      </c>
      <c r="W3793" s="60">
        <f ca="1"/>
        <v>1.6633689735940171</v>
      </c>
      <c r="X3793" s="60">
        <f ca="1"/>
        <v>-0.77489755585483988</v>
      </c>
      <c r="Y3793" s="52">
        <f ca="1">$B$13 * EXP(($E$3 - $C$13^2/2) * Y$2 + $C$13*SQRT(Y$2)*T3793)</f>
        <v>109.27358216661212</v>
      </c>
      <c r="Z3793" s="52">
        <f ca="1">Y3793 * EXP(($E$3 - $C$13^2/2) * (Z$2-Y$2) + $C$13*SQRT(Z$2-Y$2)*U3793)</f>
        <v>105.83213693776351</v>
      </c>
      <c r="AA3793" s="52">
        <f ca="1">Z3793 * EXP(($E$3 - $C$13^2/2) * (AA$2-Z$2) + $C$13*SQRT(AA$2-Z$2)*V3793)</f>
        <v>104.90018260260123</v>
      </c>
      <c r="AB3793" s="52">
        <f ca="1">AA3793 * EXP(($E$3 - $C$13^2/2) * (AB$2-AA$2) + $C$13*SQRT(AB$2-AA$2)*W3793)</f>
        <v>173.64620909154468</v>
      </c>
      <c r="AC3793" s="52">
        <f ca="1">AB3793 * EXP(($E$3 - $C$13^2/2) * (AC$2-AB$2) + $C$13*SQRT(AC$2-AB$2)*X3793)</f>
        <v>138.31734982493413</v>
      </c>
      <c r="AD3793" s="47"/>
      <c r="AE3793" s="3" t="s">
        <v>46</v>
      </c>
      <c r="AF3793" s="52" t="b">
        <f t="shared" ref="AF3793" ca="1" si="4798">AF3791 &gt;= $B$4</f>
        <v>0</v>
      </c>
      <c r="AG3793" s="52" t="b">
        <f t="array" aca="1" ref="AG3793" ca="1">AND(AG3791 &gt;= $B$4, NOT(OR($AF3793:AF3793)))</f>
        <v>0</v>
      </c>
      <c r="AH3793" s="52" t="b">
        <f t="array" aca="1" ref="AH3793" ca="1">AND(AH3791 &gt;= $B$4, NOT(OR($AF3793:AG3793)))</f>
        <v>0</v>
      </c>
      <c r="AI3793" s="52" t="b">
        <f t="array" aca="1" ref="AI3793" ca="1">AND(AI3791 &gt;= $B$4, NOT(OR($AF3793:AH3793)))</f>
        <v>0</v>
      </c>
      <c r="AJ3793" s="52" t="b">
        <f t="array" aca="1" ref="AJ3793" ca="1">AND(AJ3791 &gt;= $B$4, NOT(OR($AF3793:AI3793)))</f>
        <v>0</v>
      </c>
      <c r="AK3793" s="73"/>
      <c r="AL3793" s="70"/>
    </row>
    <row r="3794" spans="6:38" ht="14.55" customHeight="1" x14ac:dyDescent="0.3">
      <c r="F3794" s="79"/>
      <c r="G3794" s="3">
        <v>3792</v>
      </c>
      <c r="H3794" s="61">
        <v>-0.63175475322173802</v>
      </c>
      <c r="I3794" s="61">
        <v>0.29004195806745425</v>
      </c>
      <c r="J3794" s="61">
        <v>0.26353327213864763</v>
      </c>
      <c r="K3794" s="62">
        <v>-0.48137751969464149</v>
      </c>
      <c r="L3794" s="60">
        <f t="array" ref="L3794:O3794">TRANSPOSE(MMULT(Option!$B$25:$E$28, TRANSPOSE(H3794:K3794)))</f>
        <v>-0.63175475322173802</v>
      </c>
      <c r="M3794" s="60">
        <v>1.3125944222768138E-2</v>
      </c>
      <c r="N3794" s="60">
        <v>5.471283726860468E-2</v>
      </c>
      <c r="O3794" s="60">
        <v>-0.53754174029243385</v>
      </c>
      <c r="P3794" s="56" t="str">
        <f t="shared" si="4778"/>
        <v>759/2</v>
      </c>
      <c r="R3794" s="80"/>
      <c r="S3794" s="3" t="s">
        <v>30</v>
      </c>
      <c r="T3794" s="60">
        <f ca="1"/>
        <v>-1.0317173388400163</v>
      </c>
      <c r="U3794" s="60">
        <f ca="1"/>
        <v>1.6664756880560796</v>
      </c>
      <c r="V3794" s="60">
        <f ca="1"/>
        <v>-1.975164766889431</v>
      </c>
      <c r="W3794" s="60">
        <f ca="1"/>
        <v>0.50563213415101671</v>
      </c>
      <c r="X3794" s="60">
        <f ca="1"/>
        <v>-0.4641442075381198</v>
      </c>
      <c r="Y3794" s="52">
        <f ca="1">$B$14 * EXP(($E$3 - $C$14^2/2) * Y$2 + $C$14*SQRT(Y$2)*T3794)</f>
        <v>73.748081722264757</v>
      </c>
      <c r="Z3794" s="52">
        <f ca="1">Y3794 * EXP(($E$3 - $C$14^2/2) * (Z$2-Y$2) + $C$14*SQRT(Z$2-Y$2)*U3794)</f>
        <v>122.19250252869348</v>
      </c>
      <c r="AA3794" s="52">
        <f ca="1">Z3794 * EXP(($E$3 - $C$14^2/2) * (AA$2-Z$2) + $C$14*SQRT(AA$2-Z$2)*V3794)</f>
        <v>67.900830158719941</v>
      </c>
      <c r="AB3794" s="52">
        <f ca="1">AA3794 * EXP(($E$3 - $C$14^2/2) * (AB$2-AA$2) + $C$14*SQRT(AB$2-AA$2)*W3794)</f>
        <v>79.419021172661985</v>
      </c>
      <c r="AC3794" s="52">
        <f ca="1">AB3794 * EXP(($E$3 - $C$14^2/2) * (AC$2-AB$2) + $C$14*SQRT(AC$2-AB$2)*X3794)</f>
        <v>69.442192138592773</v>
      </c>
      <c r="AD3794" s="47"/>
      <c r="AE3794" s="3" t="s">
        <v>68</v>
      </c>
      <c r="AF3794" s="52" t="b">
        <f ca="1">AND(AF3791&gt;$B$3, NOT(OR($AF3793:AF3793)))</f>
        <v>0</v>
      </c>
      <c r="AG3794" s="52" t="b">
        <f ca="1">AND(AG3791&gt;$B$3, NOT(OR($AF3793:AG3793)))</f>
        <v>0</v>
      </c>
      <c r="AH3794" s="52" t="b">
        <f ca="1">AND(AH3791&gt;$B$3, NOT(OR($AF3793:AH3793)))</f>
        <v>0</v>
      </c>
      <c r="AI3794" s="52" t="b">
        <f ca="1">AND(AI3791&gt;$B$3, NOT(OR($AF3793:AI3793)))</f>
        <v>0</v>
      </c>
      <c r="AJ3794" s="52" t="b">
        <f ca="1">AND(AJ3791&gt;$B$3, NOT(OR($AF3793:AJ3793)))</f>
        <v>0</v>
      </c>
      <c r="AK3794" s="74"/>
      <c r="AL3794" s="70"/>
    </row>
    <row r="3795" spans="6:38" ht="14.55" customHeight="1" x14ac:dyDescent="0.3">
      <c r="F3795" s="79"/>
      <c r="G3795" s="3">
        <v>3793</v>
      </c>
      <c r="H3795" s="61">
        <v>-0.36994563597567642</v>
      </c>
      <c r="I3795" s="61">
        <v>0.12506714722998769</v>
      </c>
      <c r="J3795" s="61">
        <v>0.51541916784113206</v>
      </c>
      <c r="K3795" s="62">
        <v>0.27508341474399289</v>
      </c>
      <c r="L3795" s="60">
        <f t="array" ref="L3795:O3795">TRANSPOSE(MMULT(Option!$B$25:$E$28, TRANSPOSE(H3795:K3795)))</f>
        <v>-0.36994563597567642</v>
      </c>
      <c r="M3795" s="60">
        <v>-3.3352320563549531E-2</v>
      </c>
      <c r="N3795" s="60">
        <v>0.33746985556307374</v>
      </c>
      <c r="O3795" s="60">
        <v>0.22093889584440984</v>
      </c>
      <c r="P3795" s="56" t="str">
        <f t="shared" si="4778"/>
        <v>759/3</v>
      </c>
      <c r="R3795" s="80">
        <v>949</v>
      </c>
      <c r="S3795" s="3" t="s">
        <v>28</v>
      </c>
      <c r="T3795" s="60">
        <f t="array" aca="1" ref="T3795:T3798" ca="1">TRANSPOSE(OFFSET($L$3, MATCH($R3795 &amp; "/" &amp; T$2, $P$3:$P$5002, 0) - 1, 0, 1, $E$1))</f>
        <v>0.36731200450266099</v>
      </c>
      <c r="U3795" s="60">
        <f t="array" aca="1" ref="U3795:U3798" ca="1">TRANSPOSE(OFFSET($L$3, MATCH($R3795 &amp; "/" &amp; U$2, $P$3:$P$5002, 0) - 1, 0, 1, $E$1))</f>
        <v>-0.57880221148421218</v>
      </c>
      <c r="V3795" s="60">
        <f t="array" aca="1" ref="V3795:V3798" ca="1">TRANSPOSE(OFFSET($L$3, MATCH($R3795 &amp; "/" &amp; V$2, $P$3:$P$5002, 0) - 1, 0, 1, $E$1))</f>
        <v>-0.45632133481030746</v>
      </c>
      <c r="W3795" s="60">
        <f t="array" aca="1" ref="W3795:W3798" ca="1">TRANSPOSE(OFFSET($L$3, MATCH($R3795 &amp; "/" &amp; W$2, $P$3:$P$5002, 0) - 1, 0, 1, $E$1))</f>
        <v>0.97187902875480769</v>
      </c>
      <c r="X3795" s="60">
        <f t="array" aca="1" ref="X3795:X3798" ca="1">TRANSPOSE(OFFSET($L$3, MATCH($R3795 &amp; "/" &amp; X$2, $P$3:$P$5002, 0) - 1, 0, 1, $E$1))</f>
        <v>2.8712032192304719E-2</v>
      </c>
      <c r="Y3795" s="52">
        <f ca="1">$B$11 * EXP(($E$3 - $C$11^2/2) * Y$2 + $C$11*SQRT(Y$2)*T3795)</f>
        <v>112.2090654810974</v>
      </c>
      <c r="Z3795" s="52">
        <f ca="1">Y3795 * EXP(($E$3 - $C$11^2/2) * (Z$2-Y$2) + $C$11*SQRT(Z$2-Y$2)*U3795)</f>
        <v>94.795612248720332</v>
      </c>
      <c r="AA3795" s="52">
        <f ca="1">Z3795 * EXP(($E$3 - $C$11^2/2) * (AA$2-Z$2) + $C$11*SQRT(AA$2-Z$2)*V3795)</f>
        <v>83.081887968144486</v>
      </c>
      <c r="AB3795" s="52">
        <f ca="1">AA3795 * EXP(($E$3 - $C$11^2/2) * (AB$2-AA$2) + $C$11*SQRT(AB$2-AA$2)*W3795)</f>
        <v>111.76410358159083</v>
      </c>
      <c r="AC3795" s="52">
        <f ca="1">AB3795 * EXP(($E$3 - $C$11^2/2) * (AC$2-AB$2) + $C$11*SQRT(AC$2-AB$2)*X3795)</f>
        <v>113.29602026018728</v>
      </c>
      <c r="AD3795" s="47"/>
      <c r="AE3795" s="3" t="s">
        <v>69</v>
      </c>
      <c r="AF3795" s="20" cm="1">
        <f t="array" aca="1" ref="AF3795" ca="1">MIN(Y3795:Y3798 / $D$11:$D$14)</f>
        <v>0.66298538358277981</v>
      </c>
      <c r="AG3795" s="20" cm="1">
        <f t="array" aca="1" ref="AG3795" ca="1">MIN(Z3795:Z3798 / $D$11:$D$14)</f>
        <v>0.5016778206563004</v>
      </c>
      <c r="AH3795" s="20" cm="1">
        <f t="array" aca="1" ref="AH3795" ca="1">MIN(AA3795:AA3798 / $D$11:$D$14)</f>
        <v>0.51252452033777995</v>
      </c>
      <c r="AI3795" s="20" cm="1">
        <f t="array" aca="1" ref="AI3795" ca="1">MIN(AB3795:AB3798 / $D$11:$D$14)</f>
        <v>0.70871626911077035</v>
      </c>
      <c r="AJ3795" s="20" cm="1">
        <f t="array" aca="1" ref="AJ3795" ca="1">MIN(AC3795:AC3798 / $D$11:$D$14)</f>
        <v>0.67380065771247033</v>
      </c>
      <c r="AK3795" s="72">
        <f t="array" aca="1" ref="AK3795" ca="1">SUMPRODUCT(AF3796:AJ3796, EXP(-$E$3*$AF$2:$AJ$2))</f>
        <v>77880.078307140488</v>
      </c>
      <c r="AL3795" s="70">
        <f ca="1">MAX(AC3796 - $D$11, 0) * EXP(-$E$2*$E$3)</f>
        <v>0</v>
      </c>
    </row>
    <row r="3796" spans="6:38" ht="14.55" customHeight="1" x14ac:dyDescent="0.3">
      <c r="F3796" s="79"/>
      <c r="G3796" s="3">
        <v>3794</v>
      </c>
      <c r="H3796" s="61">
        <v>0.90649019798097374</v>
      </c>
      <c r="I3796" s="61">
        <v>-0.38119905779663676</v>
      </c>
      <c r="J3796" s="61">
        <v>0.24610178706438635</v>
      </c>
      <c r="K3796" s="62">
        <v>-0.36330308974903508</v>
      </c>
      <c r="L3796" s="60">
        <f t="array" ref="L3796:O3796">TRANSPOSE(MMULT(Option!$B$25:$E$28, TRANSPOSE(H3796:K3796)))</f>
        <v>0.90649019798097374</v>
      </c>
      <c r="M3796" s="60">
        <v>1.3221371752602684E-2</v>
      </c>
      <c r="N3796" s="60">
        <v>0.47892841096360239</v>
      </c>
      <c r="O3796" s="60">
        <v>-3.052943588939816E-4</v>
      </c>
      <c r="P3796" s="56" t="str">
        <f t="shared" si="4778"/>
        <v>759/4</v>
      </c>
      <c r="R3796" s="80"/>
      <c r="S3796" s="3" t="s">
        <v>29</v>
      </c>
      <c r="T3796" s="60">
        <f ca="1"/>
        <v>-1.2411495696246193</v>
      </c>
      <c r="U3796" s="60">
        <f ca="1"/>
        <v>-1.7630621398133373E-2</v>
      </c>
      <c r="V3796" s="60">
        <f ca="1"/>
        <v>0.14535103401000538</v>
      </c>
      <c r="W3796" s="60">
        <f ca="1"/>
        <v>0.33562157226598727</v>
      </c>
      <c r="X3796" s="60">
        <f ca="1"/>
        <v>-0.36279954846916929</v>
      </c>
      <c r="Y3796" s="52">
        <f ca="1">$B$12 * EXP(($E$3 - $C$12^2/2) * Y$2 + $C$12*SQRT(Y$2)*T3796)</f>
        <v>69.257075636255934</v>
      </c>
      <c r="Z3796" s="52">
        <f ca="1">Y3796 * EXP(($E$3 - $C$12^2/2) * (Z$2-Y$2) + $C$12*SQRT(Z$2-Y$2)*U3796)</f>
        <v>69.237050326195217</v>
      </c>
      <c r="AA3796" s="52">
        <f ca="1">Z3796 * EXP(($E$3 - $C$12^2/2) * (AA$2-Z$2) + $C$12*SQRT(AA$2-Z$2)*V3796)</f>
        <v>72.685465403979578</v>
      </c>
      <c r="AB3796" s="52">
        <f ca="1">AA3796 * EXP(($E$3 - $C$12^2/2) * (AB$2-AA$2) + $C$12*SQRT(AB$2-AA$2)*W3796)</f>
        <v>80.787957256528344</v>
      </c>
      <c r="AC3796" s="52">
        <f ca="1">AB3796 * EXP(($E$3 - $C$12^2/2) * (AC$2-AB$2) + $C$12*SQRT(AC$2-AB$2)*X3796)</f>
        <v>72.819810906805671</v>
      </c>
      <c r="AD3796" s="47"/>
      <c r="AE3796" s="3" t="s">
        <v>47</v>
      </c>
      <c r="AF3796" s="64">
        <f t="shared" ref="AF3796" ca="1" si="4799">($B$5*AF3798 + (1 + $B$6)*AF3797)*$B$2</f>
        <v>0</v>
      </c>
      <c r="AG3796" s="64">
        <f t="shared" ref="AG3796" ca="1" si="4800">($B$5*AG3798 + (1 + $B$6)*AG3797)*$B$2</f>
        <v>0</v>
      </c>
      <c r="AH3796" s="64">
        <f t="shared" ref="AH3796" ca="1" si="4801">($B$5*AH3798 + (1 + $B$6)*AH3797)*$B$2</f>
        <v>0</v>
      </c>
      <c r="AI3796" s="64">
        <f t="shared" ref="AI3796" ca="1" si="4802">($B$5*AI3798 + (1 + $B$6)*AI3797)*$B$2</f>
        <v>0</v>
      </c>
      <c r="AJ3796" s="64" cm="1">
        <f t="array" aca="1" ref="AJ3796" ca="1">($B$5*AJ3798 + (1 + $B$6)*AJ3797 + AND(NOT(AF3797:AJ3797)))*$B$2</f>
        <v>100000</v>
      </c>
      <c r="AK3796" s="73"/>
      <c r="AL3796" s="70"/>
    </row>
    <row r="3797" spans="6:38" ht="14.55" customHeight="1" x14ac:dyDescent="0.3">
      <c r="F3797" s="79"/>
      <c r="G3797" s="3">
        <v>3795</v>
      </c>
      <c r="H3797" s="61">
        <v>-1.0238558244734735</v>
      </c>
      <c r="I3797" s="61">
        <v>-1.1216565318634009</v>
      </c>
      <c r="J3797" s="61">
        <v>0.5425973022367806</v>
      </c>
      <c r="K3797" s="62">
        <v>0.34784289262225188</v>
      </c>
      <c r="L3797" s="60">
        <f t="array" ref="L3797:O3797">TRANSPOSE(MMULT(Option!$B$25:$E$28, TRANSPOSE(H3797:K3797)))</f>
        <v>-1.0238558244734735</v>
      </c>
      <c r="M3797" s="60">
        <v>-1.4375575219905257</v>
      </c>
      <c r="N3797" s="60">
        <v>-0.2266922839814749</v>
      </c>
      <c r="O3797" s="60">
        <v>-0.29948194966109659</v>
      </c>
      <c r="P3797" s="56" t="str">
        <f t="shared" si="4778"/>
        <v>759/5</v>
      </c>
      <c r="R3797" s="80"/>
      <c r="S3797" s="3" t="s">
        <v>31</v>
      </c>
      <c r="T3797" s="60">
        <f ca="1"/>
        <v>-1.3866744497248289</v>
      </c>
      <c r="U3797" s="60">
        <f ca="1"/>
        <v>-0.94598273976870417</v>
      </c>
      <c r="V3797" s="60">
        <f ca="1"/>
        <v>5.463477431831161E-2</v>
      </c>
      <c r="W3797" s="60">
        <f ca="1"/>
        <v>1.0636890246542769</v>
      </c>
      <c r="X3797" s="60">
        <f ca="1"/>
        <v>-0.18506984909900215</v>
      </c>
      <c r="Y3797" s="52">
        <f ca="1">$B$13 * EXP(($E$3 - $C$13^2/2) * Y$2 + $C$13*SQRT(Y$2)*T3797)</f>
        <v>66.29853835827798</v>
      </c>
      <c r="Z3797" s="52">
        <f ca="1">Y3797 * EXP(($E$3 - $C$13^2/2) * (Z$2-Y$2) + $C$13*SQRT(Z$2-Y$2)*U3797)</f>
        <v>50.167782065630036</v>
      </c>
      <c r="AA3797" s="52">
        <f ca="1">Z3797 * EXP(($E$3 - $C$13^2/2) * (AA$2-Z$2) + $C$13*SQRT(AA$2-Z$2)*V3797)</f>
        <v>51.252452033777992</v>
      </c>
      <c r="AB3797" s="52">
        <f ca="1">AA3797 * EXP(($E$3 - $C$13^2/2) * (AB$2-AA$2) + $C$13*SQRT(AB$2-AA$2)*W3797)</f>
        <v>70.87162691107703</v>
      </c>
      <c r="AC3797" s="52">
        <f ca="1">AB3797 * EXP(($E$3 - $C$13^2/2) * (AC$2-AB$2) + $C$13*SQRT(AC$2-AB$2)*X3797)</f>
        <v>67.380065771247033</v>
      </c>
      <c r="AD3797" s="47"/>
      <c r="AE3797" s="3" t="s">
        <v>46</v>
      </c>
      <c r="AF3797" s="52" t="b">
        <f t="shared" ref="AF3797" ca="1" si="4803">AF3795 &gt;= $B$4</f>
        <v>0</v>
      </c>
      <c r="AG3797" s="52" t="b">
        <f t="array" aca="1" ref="AG3797" ca="1">AND(AG3795 &gt;= $B$4, NOT(OR($AF3797:AF3797)))</f>
        <v>0</v>
      </c>
      <c r="AH3797" s="52" t="b">
        <f t="array" aca="1" ref="AH3797" ca="1">AND(AH3795 &gt;= $B$4, NOT(OR($AF3797:AG3797)))</f>
        <v>0</v>
      </c>
      <c r="AI3797" s="52" t="b">
        <f t="array" aca="1" ref="AI3797" ca="1">AND(AI3795 &gt;= $B$4, NOT(OR($AF3797:AH3797)))</f>
        <v>0</v>
      </c>
      <c r="AJ3797" s="52" t="b">
        <f t="array" aca="1" ref="AJ3797" ca="1">AND(AJ3795 &gt;= $B$4, NOT(OR($AF3797:AI3797)))</f>
        <v>0</v>
      </c>
      <c r="AK3797" s="73"/>
      <c r="AL3797" s="70"/>
    </row>
    <row r="3798" spans="6:38" ht="14.55" customHeight="1" x14ac:dyDescent="0.3">
      <c r="F3798" s="79"/>
      <c r="G3798" s="3">
        <v>3796</v>
      </c>
      <c r="H3798" s="61">
        <v>-0.3438672882593431</v>
      </c>
      <c r="I3798" s="61">
        <v>0.67277591583724883</v>
      </c>
      <c r="J3798" s="61">
        <v>1.6039668802062508</v>
      </c>
      <c r="K3798" s="62">
        <v>1.7036922705085291</v>
      </c>
      <c r="L3798" s="60">
        <f t="array" ref="L3798:O3798">TRANSPOSE(MMULT(Option!$B$25:$E$28, TRANSPOSE(H3798:K3798)))</f>
        <v>-0.3438672882593431</v>
      </c>
      <c r="M3798" s="60">
        <v>0.47906239670974921</v>
      </c>
      <c r="N3798" s="60">
        <v>1.4474074297032533</v>
      </c>
      <c r="O3798" s="60">
        <v>1.8106443500667768</v>
      </c>
      <c r="P3798" s="56" t="str">
        <f t="shared" si="4778"/>
        <v>760/1</v>
      </c>
      <c r="R3798" s="80"/>
      <c r="S3798" s="3" t="s">
        <v>30</v>
      </c>
      <c r="T3798" s="60">
        <f ca="1"/>
        <v>1.5381462248081286</v>
      </c>
      <c r="U3798" s="60">
        <f ca="1"/>
        <v>-0.54555608577067649</v>
      </c>
      <c r="V3798" s="60">
        <f ca="1"/>
        <v>-5.3346603740250881E-2</v>
      </c>
      <c r="W3798" s="60">
        <f ca="1"/>
        <v>1.5777691982554356</v>
      </c>
      <c r="X3798" s="60">
        <f ca="1"/>
        <v>-1.7665130016093455</v>
      </c>
      <c r="Y3798" s="52">
        <f ca="1">$B$14 * EXP(($E$3 - $C$14^2/2) * Y$2 + $C$14*SQRT(Y$2)*T3798)</f>
        <v>159.43145066196431</v>
      </c>
      <c r="Z3798" s="52">
        <f ca="1">Y3798 * EXP(($E$3 - $C$14^2/2) * (Z$2-Y$2) + $C$14*SQRT(Z$2-Y$2)*U3798)</f>
        <v>136.03976431911173</v>
      </c>
      <c r="AA3798" s="52">
        <f ca="1">Z3798 * EXP(($E$3 - $C$14^2/2) * (AA$2-Z$2) + $C$14*SQRT(AA$2-Z$2)*V3798)</f>
        <v>134.55099155700708</v>
      </c>
      <c r="AB3798" s="52">
        <f ca="1">AA3798 * EXP(($E$3 - $C$14^2/2) * (AB$2-AA$2) + $C$14*SQRT(AB$2-AA$2)*W3798)</f>
        <v>217.08174898992752</v>
      </c>
      <c r="AC3798" s="52">
        <f ca="1">AB3798 * EXP(($E$3 - $C$14^2/2) * (AC$2-AB$2) + $C$14*SQRT(AC$2-AB$2)*X3798)</f>
        <v>128.42179316732788</v>
      </c>
      <c r="AD3798" s="47"/>
      <c r="AE3798" s="3" t="s">
        <v>68</v>
      </c>
      <c r="AF3798" s="52" t="b">
        <f ca="1">AND(AF3795&gt;$B$3, NOT(OR($AF3797:AF3797)))</f>
        <v>0</v>
      </c>
      <c r="AG3798" s="52" t="b">
        <f ca="1">AND(AG3795&gt;$B$3, NOT(OR($AF3797:AG3797)))</f>
        <v>0</v>
      </c>
      <c r="AH3798" s="52" t="b">
        <f ca="1">AND(AH3795&gt;$B$3, NOT(OR($AF3797:AH3797)))</f>
        <v>0</v>
      </c>
      <c r="AI3798" s="52" t="b">
        <f ca="1">AND(AI3795&gt;$B$3, NOT(OR($AF3797:AI3797)))</f>
        <v>0</v>
      </c>
      <c r="AJ3798" s="52" t="b">
        <f ca="1">AND(AJ3795&gt;$B$3, NOT(OR($AF3797:AJ3797)))</f>
        <v>0</v>
      </c>
      <c r="AK3798" s="74"/>
      <c r="AL3798" s="70"/>
    </row>
    <row r="3799" spans="6:38" ht="14.55" customHeight="1" x14ac:dyDescent="0.3">
      <c r="F3799" s="79"/>
      <c r="G3799" s="3">
        <v>3797</v>
      </c>
      <c r="H3799" s="61">
        <v>-2.421327016954003E-2</v>
      </c>
      <c r="I3799" s="61">
        <v>-0.6361929062096654</v>
      </c>
      <c r="J3799" s="61">
        <v>0.54433714744003758</v>
      </c>
      <c r="K3799" s="62">
        <v>0.10268457633436884</v>
      </c>
      <c r="L3799" s="60">
        <f t="array" ref="L3799:O3799">TRANSPOSE(MMULT(Option!$B$25:$E$28, TRANSPOSE(H3799:K3799)))</f>
        <v>-2.421327016954003E-2</v>
      </c>
      <c r="M3799" s="60">
        <v>-0.59276573792776255</v>
      </c>
      <c r="N3799" s="60">
        <v>0.30181707910656691</v>
      </c>
      <c r="O3799" s="60">
        <v>1.7897833463613899E-2</v>
      </c>
      <c r="P3799" s="56" t="str">
        <f t="shared" si="4778"/>
        <v>760/2</v>
      </c>
      <c r="R3799" s="80">
        <v>950</v>
      </c>
      <c r="S3799" s="3" t="s">
        <v>28</v>
      </c>
      <c r="T3799" s="60">
        <f t="array" aca="1" ref="T3799:T3802" ca="1">TRANSPOSE(OFFSET($L$3, MATCH($R3799 &amp; "/" &amp; T$2, $P$3:$P$5002, 0) - 1, 0, 1, $E$1))</f>
        <v>-0.11204858796457838</v>
      </c>
      <c r="U3799" s="60">
        <f t="array" aca="1" ref="U3799:U3802" ca="1">TRANSPOSE(OFFSET($L$3, MATCH($R3799 &amp; "/" &amp; U$2, $P$3:$P$5002, 0) - 1, 0, 1, $E$1))</f>
        <v>0.53365223143891538</v>
      </c>
      <c r="V3799" s="60">
        <f t="array" aca="1" ref="V3799:V3802" ca="1">TRANSPOSE(OFFSET($L$3, MATCH($R3799 &amp; "/" &amp; V$2, $P$3:$P$5002, 0) - 1, 0, 1, $E$1))</f>
        <v>0.17383765199214787</v>
      </c>
      <c r="W3799" s="60">
        <f t="array" aca="1" ref="W3799:W3802" ca="1">TRANSPOSE(OFFSET($L$3, MATCH($R3799 &amp; "/" &amp; W$2, $P$3:$P$5002, 0) - 1, 0, 1, $E$1))</f>
        <v>0.66079021012738137</v>
      </c>
      <c r="X3799" s="60">
        <f t="array" aca="1" ref="X3799:X3802" ca="1">TRANSPOSE(OFFSET($L$3, MATCH($R3799 &amp; "/" &amp; X$2, $P$3:$P$5002, 0) - 1, 0, 1, $E$1))</f>
        <v>-0.17469239011411536</v>
      </c>
      <c r="Y3799" s="52">
        <f ca="1">$B$11 * EXP(($E$3 - $C$11^2/2) * Y$2 + $C$11*SQRT(Y$2)*T3799)</f>
        <v>97.179094346965059</v>
      </c>
      <c r="Z3799" s="52">
        <f ca="1">Y3799 * EXP(($E$3 - $C$11^2/2) * (Z$2-Y$2) + $C$11*SQRT(Z$2-Y$2)*U3799)</f>
        <v>114.62332057881575</v>
      </c>
      <c r="AA3799" s="52">
        <f ca="1">Z3799 * EXP(($E$3 - $C$11^2/2) * (AA$2-Z$2) + $C$11*SQRT(AA$2-Z$2)*V3799)</f>
        <v>121.36500493957068</v>
      </c>
      <c r="AB3799" s="52">
        <f ca="1">AA3799 * EXP(($E$3 - $C$11^2/2) * (AB$2-AA$2) + $C$11*SQRT(AB$2-AA$2)*W3799)</f>
        <v>148.71617709045105</v>
      </c>
      <c r="AC3799" s="52">
        <f ca="1">AB3799 * EXP(($E$3 - $C$11^2/2) * (AC$2-AB$2) + $C$11*SQRT(AC$2-AB$2)*X3799)</f>
        <v>141.83039192299722</v>
      </c>
      <c r="AD3799" s="47"/>
      <c r="AE3799" s="3" t="s">
        <v>69</v>
      </c>
      <c r="AF3799" s="20" cm="1">
        <f t="array" aca="1" ref="AF3799" ca="1">MIN(Y3799:Y3802 / $D$11:$D$14)</f>
        <v>0.7993462484018159</v>
      </c>
      <c r="AG3799" s="20" cm="1">
        <f t="array" aca="1" ref="AG3799" ca="1">MIN(Z3799:Z3802 / $D$11:$D$14)</f>
        <v>0.94352488815898583</v>
      </c>
      <c r="AH3799" s="20" cm="1">
        <f t="array" aca="1" ref="AH3799" ca="1">MIN(AA3799:AA3802 / $D$11:$D$14)</f>
        <v>0.74790414517157555</v>
      </c>
      <c r="AI3799" s="20" cm="1">
        <f t="array" aca="1" ref="AI3799" ca="1">MIN(AB3799:AB3802 / $D$11:$D$14)</f>
        <v>0.64923305995113623</v>
      </c>
      <c r="AJ3799" s="20" cm="1">
        <f t="array" aca="1" ref="AJ3799" ca="1">MIN(AC3799:AC3802 / $D$11:$D$14)</f>
        <v>0.44932694450181015</v>
      </c>
      <c r="AK3799" s="72">
        <f t="array" aca="1" ref="AK3799" ca="1">SUMPRODUCT(AF3800:AJ3800, EXP(-$E$3*$AF$2:$AJ$2))</f>
        <v>91452.639577679874</v>
      </c>
      <c r="AL3799" s="70">
        <f ca="1">MAX(AC3800 - $D$11, 0) * EXP(-$E$2*$E$3)</f>
        <v>0</v>
      </c>
    </row>
    <row r="3800" spans="6:38" ht="14.55" customHeight="1" x14ac:dyDescent="0.3">
      <c r="F3800" s="79"/>
      <c r="G3800" s="3">
        <v>3798</v>
      </c>
      <c r="H3800" s="61">
        <v>-9.4035346319026436E-2</v>
      </c>
      <c r="I3800" s="61">
        <v>-0.54060465801010249</v>
      </c>
      <c r="J3800" s="61">
        <v>5.711512571181316E-3</v>
      </c>
      <c r="K3800" s="62">
        <v>-3.0162363006106398E-2</v>
      </c>
      <c r="L3800" s="60">
        <f t="array" ref="L3800:O3800">TRANSPOSE(MMULT(Option!$B$25:$E$28, TRANSPOSE(H3800:K3800)))</f>
        <v>-9.4035346319026436E-2</v>
      </c>
      <c r="M3800" s="60">
        <v>-0.53308649180301249</v>
      </c>
      <c r="N3800" s="60">
        <v>-0.17416118905349218</v>
      </c>
      <c r="O3800" s="60">
        <v>-0.20389239945693324</v>
      </c>
      <c r="P3800" s="56" t="str">
        <f t="shared" si="4778"/>
        <v>760/3</v>
      </c>
      <c r="R3800" s="80"/>
      <c r="S3800" s="3" t="s">
        <v>29</v>
      </c>
      <c r="T3800" s="60">
        <f ca="1"/>
        <v>-0.6672771632819674</v>
      </c>
      <c r="U3800" s="60">
        <f ca="1"/>
        <v>0.44016871003345037</v>
      </c>
      <c r="V3800" s="60">
        <f ca="1"/>
        <v>-0.24267911744416043</v>
      </c>
      <c r="W3800" s="60">
        <f ca="1"/>
        <v>-0.72532296483322023</v>
      </c>
      <c r="X3800" s="60">
        <f ca="1"/>
        <v>-0.25163713403038984</v>
      </c>
      <c r="Y3800" s="52">
        <f ca="1">$B$12 * EXP(($E$3 - $C$12^2/2) * Y$2 + $C$12*SQRT(Y$2)*T3800)</f>
        <v>82.268397052346529</v>
      </c>
      <c r="Z3800" s="52">
        <f ca="1">Y3800 * EXP(($E$3 - $C$12^2/2) * (Z$2-Y$2) + $C$12*SQRT(Z$2-Y$2)*U3800)</f>
        <v>94.352488815898582</v>
      </c>
      <c r="AA3800" s="52">
        <f ca="1">Z3800 * EXP(($E$3 - $C$12^2/2) * (AA$2-Z$2) + $C$12*SQRT(AA$2-Z$2)*V3800)</f>
        <v>88.167103282309952</v>
      </c>
      <c r="AB3800" s="52">
        <f ca="1">AA3800 * EXP(($E$3 - $C$12^2/2) * (AB$2-AA$2) + $C$12*SQRT(AB$2-AA$2)*W3800)</f>
        <v>71.281514157800459</v>
      </c>
      <c r="AC3800" s="52">
        <f ca="1">AB3800 * EXP(($E$3 - $C$12^2/2) * (AC$2-AB$2) + $C$12*SQRT(AC$2-AB$2)*X3800)</f>
        <v>66.429808910663439</v>
      </c>
      <c r="AD3800" s="47"/>
      <c r="AE3800" s="3" t="s">
        <v>47</v>
      </c>
      <c r="AF3800" s="64">
        <f t="shared" ref="AF3800" ca="1" si="4804">($B$5*AF3802 + (1 + $B$6)*AF3801)*$B$2</f>
        <v>0</v>
      </c>
      <c r="AG3800" s="64">
        <f t="shared" ref="AG3800" ca="1" si="4805">($B$5*AG3802 + (1 + $B$6)*AG3801)*$B$2</f>
        <v>15000</v>
      </c>
      <c r="AH3800" s="64">
        <f t="shared" ref="AH3800" ca="1" si="4806">($B$5*AH3802 + (1 + $B$6)*AH3801)*$B$2</f>
        <v>0</v>
      </c>
      <c r="AI3800" s="64">
        <f t="shared" ref="AI3800" ca="1" si="4807">($B$5*AI3802 + (1 + $B$6)*AI3801)*$B$2</f>
        <v>0</v>
      </c>
      <c r="AJ3800" s="64" cm="1">
        <f t="array" aca="1" ref="AJ3800" ca="1">($B$5*AJ3802 + (1 + $B$6)*AJ3801 + AND(NOT(AF3801:AJ3801)))*$B$2</f>
        <v>100000</v>
      </c>
      <c r="AK3800" s="73"/>
      <c r="AL3800" s="70"/>
    </row>
    <row r="3801" spans="6:38" ht="14.55" customHeight="1" x14ac:dyDescent="0.3">
      <c r="F3801" s="79"/>
      <c r="G3801" s="3">
        <v>3799</v>
      </c>
      <c r="H3801" s="61">
        <v>0.64676378171416182</v>
      </c>
      <c r="I3801" s="61">
        <v>-2.6445123711981147</v>
      </c>
      <c r="J3801" s="61">
        <v>-0.1270530304739052</v>
      </c>
      <c r="K3801" s="62">
        <v>-0.35050058502551679</v>
      </c>
      <c r="L3801" s="60">
        <f t="array" ref="L3801:O3801">TRANSPOSE(MMULT(Option!$B$25:$E$28, TRANSPOSE(H3801:K3801)))</f>
        <v>0.64676378171416182</v>
      </c>
      <c r="M3801" s="60">
        <v>-2.1650301107668386</v>
      </c>
      <c r="N3801" s="60">
        <v>-0.54538233526637081</v>
      </c>
      <c r="O3801" s="60">
        <v>-0.75873936097829642</v>
      </c>
      <c r="P3801" s="56" t="str">
        <f t="shared" si="4778"/>
        <v>760/4</v>
      </c>
      <c r="R3801" s="80"/>
      <c r="S3801" s="3" t="s">
        <v>31</v>
      </c>
      <c r="T3801" s="60">
        <f ca="1"/>
        <v>-0.76320358297765023</v>
      </c>
      <c r="U3801" s="60">
        <f ca="1"/>
        <v>1.1294440501939904</v>
      </c>
      <c r="V3801" s="60">
        <f ca="1"/>
        <v>-1.0698456882733303</v>
      </c>
      <c r="W3801" s="60">
        <f ca="1"/>
        <v>0.40608286777877417</v>
      </c>
      <c r="X3801" s="60">
        <f ca="1"/>
        <v>-0.49473411655075561</v>
      </c>
      <c r="Y3801" s="52">
        <f ca="1">$B$13 * EXP(($E$3 - $C$13^2/2) * Y$2 + $C$13*SQRT(Y$2)*T3801)</f>
        <v>79.934624840181584</v>
      </c>
      <c r="Z3801" s="52">
        <f ca="1">Y3801 * EXP(($E$3 - $C$13^2/2) * (Z$2-Y$2) + $C$13*SQRT(Z$2-Y$2)*U3801)</f>
        <v>112.73526992337031</v>
      </c>
      <c r="AA3801" s="52">
        <f ca="1">Z3801 * EXP(($E$3 - $C$13^2/2) * (AA$2-Z$2) + $C$13*SQRT(AA$2-Z$2)*V3801)</f>
        <v>82.194518890197074</v>
      </c>
      <c r="AB3801" s="52">
        <f ca="1">AA3801 * EXP(($E$3 - $C$13^2/2) * (AB$2-AA$2) + $C$13*SQRT(AB$2-AA$2)*W3801)</f>
        <v>93.308712028443011</v>
      </c>
      <c r="AC3801" s="52">
        <f ca="1">AB3801 * EXP(($E$3 - $C$13^2/2) * (AC$2-AB$2) + $C$13*SQRT(AC$2-AB$2)*X3801)</f>
        <v>80.841726154850491</v>
      </c>
      <c r="AD3801" s="47"/>
      <c r="AE3801" s="3" t="s">
        <v>46</v>
      </c>
      <c r="AF3801" s="52" t="b">
        <f t="shared" ref="AF3801" ca="1" si="4808">AF3799 &gt;= $B$4</f>
        <v>0</v>
      </c>
      <c r="AG3801" s="52" t="b">
        <f t="array" aca="1" ref="AG3801" ca="1">AND(AG3799 &gt;= $B$4, NOT(OR($AF3801:AF3801)))</f>
        <v>0</v>
      </c>
      <c r="AH3801" s="52" t="b">
        <f t="array" aca="1" ref="AH3801" ca="1">AND(AH3799 &gt;= $B$4, NOT(OR($AF3801:AG3801)))</f>
        <v>0</v>
      </c>
      <c r="AI3801" s="52" t="b">
        <f t="array" aca="1" ref="AI3801" ca="1">AND(AI3799 &gt;= $B$4, NOT(OR($AF3801:AH3801)))</f>
        <v>0</v>
      </c>
      <c r="AJ3801" s="52" t="b">
        <f t="array" aca="1" ref="AJ3801" ca="1">AND(AJ3799 &gt;= $B$4, NOT(OR($AF3801:AI3801)))</f>
        <v>0</v>
      </c>
      <c r="AK3801" s="73"/>
      <c r="AL3801" s="70"/>
    </row>
    <row r="3802" spans="6:38" ht="14.55" customHeight="1" x14ac:dyDescent="0.3">
      <c r="F3802" s="79"/>
      <c r="G3802" s="3">
        <v>3800</v>
      </c>
      <c r="H3802" s="61">
        <v>-4.7051806347124407E-2</v>
      </c>
      <c r="I3802" s="61">
        <v>0.6478673982875901</v>
      </c>
      <c r="J3802" s="61">
        <v>-0.70734113607826898</v>
      </c>
      <c r="K3802" s="62">
        <v>-9.8573240505728313E-2</v>
      </c>
      <c r="L3802" s="60">
        <f t="array" ref="L3802:O3802">TRANSPOSE(MMULT(Option!$B$25:$E$28, TRANSPOSE(H3802:K3802)))</f>
        <v>-4.7051806347124407E-2</v>
      </c>
      <c r="M3802" s="60">
        <v>0.57495955605054727</v>
      </c>
      <c r="N3802" s="60">
        <v>-0.47043405403890354</v>
      </c>
      <c r="O3802" s="60">
        <v>-7.1641147652025103E-2</v>
      </c>
      <c r="P3802" s="56" t="str">
        <f t="shared" si="4778"/>
        <v>760/5</v>
      </c>
      <c r="R3802" s="80"/>
      <c r="S3802" s="3" t="s">
        <v>30</v>
      </c>
      <c r="T3802" s="60">
        <f ca="1"/>
        <v>-0.51241442160222694</v>
      </c>
      <c r="U3802" s="60">
        <f ca="1"/>
        <v>0.67833421186381448</v>
      </c>
      <c r="V3802" s="60">
        <f ca="1"/>
        <v>-1.1841879815471885</v>
      </c>
      <c r="W3802" s="60">
        <f ca="1"/>
        <v>-0.488276877044868</v>
      </c>
      <c r="X3802" s="60">
        <f ca="1"/>
        <v>-1.2434699141590617</v>
      </c>
      <c r="Y3802" s="52">
        <f ca="1">$B$14 * EXP(($E$3 - $C$14^2/2) * Y$2 + $C$14*SQRT(Y$2)*T3802)</f>
        <v>86.180665942987417</v>
      </c>
      <c r="Z3802" s="52">
        <f ca="1">Y3802 * EXP(($E$3 - $C$14^2/2) * (Z$2-Y$2) + $C$14*SQRT(Z$2-Y$2)*U3802)</f>
        <v>106.15986549988926</v>
      </c>
      <c r="AA3802" s="52">
        <f ca="1">Z3802 * EXP(($E$3 - $C$14^2/2) * (AA$2-Z$2) + $C$14*SQRT(AA$2-Z$2)*V3802)</f>
        <v>74.790414517157558</v>
      </c>
      <c r="AB3802" s="52">
        <f ca="1">AA3802 * EXP(($E$3 - $C$14^2/2) * (AB$2-AA$2) + $C$14*SQRT(AB$2-AA$2)*W3802)</f>
        <v>64.923305995113623</v>
      </c>
      <c r="AC3802" s="52">
        <f ca="1">AB3802 * EXP(($E$3 - $C$14^2/2) * (AC$2-AB$2) + $C$14*SQRT(AC$2-AB$2)*X3802)</f>
        <v>44.932694450181017</v>
      </c>
      <c r="AD3802" s="47"/>
      <c r="AE3802" s="3" t="s">
        <v>68</v>
      </c>
      <c r="AF3802" s="52" t="b">
        <f ca="1">AND(AF3799&gt;$B$3, NOT(OR($AF3801:AF3801)))</f>
        <v>0</v>
      </c>
      <c r="AG3802" s="52" t="b">
        <f ca="1">AND(AG3799&gt;$B$3, NOT(OR($AF3801:AG3801)))</f>
        <v>1</v>
      </c>
      <c r="AH3802" s="52" t="b">
        <f ca="1">AND(AH3799&gt;$B$3, NOT(OR($AF3801:AH3801)))</f>
        <v>0</v>
      </c>
      <c r="AI3802" s="52" t="b">
        <f ca="1">AND(AI3799&gt;$B$3, NOT(OR($AF3801:AI3801)))</f>
        <v>0</v>
      </c>
      <c r="AJ3802" s="52" t="b">
        <f ca="1">AND(AJ3799&gt;$B$3, NOT(OR($AF3801:AJ3801)))</f>
        <v>0</v>
      </c>
      <c r="AK3802" s="74"/>
      <c r="AL3802" s="70"/>
    </row>
    <row r="3803" spans="6:38" ht="14.55" customHeight="1" x14ac:dyDescent="0.3">
      <c r="F3803" s="79"/>
      <c r="G3803" s="3">
        <v>3801</v>
      </c>
      <c r="H3803" s="61">
        <v>-0.49306988440523875</v>
      </c>
      <c r="I3803" s="61">
        <v>-0.2713804566268222</v>
      </c>
      <c r="J3803" s="61">
        <v>1.1685595996528215</v>
      </c>
      <c r="K3803" s="62">
        <v>-0.90196161133976693</v>
      </c>
      <c r="L3803" s="60">
        <f t="array" ref="L3803:O3803">TRANSPOSE(MMULT(Option!$B$25:$E$28, TRANSPOSE(H3803:K3803)))</f>
        <v>-0.49306988440523875</v>
      </c>
      <c r="M3803" s="60">
        <v>-0.44595225068691413</v>
      </c>
      <c r="N3803" s="60">
        <v>0.7580656200935495</v>
      </c>
      <c r="O3803" s="60">
        <v>-0.81260633720103648</v>
      </c>
      <c r="P3803" s="56" t="str">
        <f t="shared" si="4778"/>
        <v>761/1</v>
      </c>
      <c r="R3803" s="80">
        <v>951</v>
      </c>
      <c r="S3803" s="3" t="s">
        <v>28</v>
      </c>
      <c r="T3803" s="60">
        <f t="array" aca="1" ref="T3803:T3806" ca="1">TRANSPOSE(OFFSET($L$3, MATCH($R3803 &amp; "/" &amp; T$2, $P$3:$P$5002, 0) - 1, 0, 1, $E$1))</f>
        <v>-0.80043477478508396</v>
      </c>
      <c r="U3803" s="60">
        <f t="array" aca="1" ref="U3803:U3806" ca="1">TRANSPOSE(OFFSET($L$3, MATCH($R3803 &amp; "/" &amp; U$2, $P$3:$P$5002, 0) - 1, 0, 1, $E$1))</f>
        <v>-0.86518497236140457</v>
      </c>
      <c r="V3803" s="60">
        <f t="array" aca="1" ref="V3803:V3806" ca="1">TRANSPOSE(OFFSET($L$3, MATCH($R3803 &amp; "/" &amp; V$2, $P$3:$P$5002, 0) - 1, 0, 1, $E$1))</f>
        <v>0.9844074516328355</v>
      </c>
      <c r="W3803" s="60">
        <f t="array" aca="1" ref="W3803:W3806" ca="1">TRANSPOSE(OFFSET($L$3, MATCH($R3803 &amp; "/" &amp; W$2, $P$3:$P$5002, 0) - 1, 0, 1, $E$1))</f>
        <v>0.77260536689820225</v>
      </c>
      <c r="X3803" s="60">
        <f t="array" aca="1" ref="X3803:X3806" ca="1">TRANSPOSE(OFFSET($L$3, MATCH($R3803 &amp; "/" &amp; X$2, $P$3:$P$5002, 0) - 1, 0, 1, $E$1))</f>
        <v>-0.57437414817286669</v>
      </c>
      <c r="Y3803" s="52">
        <f ca="1">$B$11 * EXP(($E$3 - $C$11^2/2) * Y$2 + $C$11*SQRT(Y$2)*T3803)</f>
        <v>79.046774027191162</v>
      </c>
      <c r="Z3803" s="52">
        <f ca="1">Y3803 * EXP(($E$3 - $C$11^2/2) * (Z$2-Y$2) + $C$11*SQRT(Z$2-Y$2)*U3803)</f>
        <v>61.281883556262379</v>
      </c>
      <c r="AA3803" s="52">
        <f ca="1">Z3803 * EXP(($E$3 - $C$11^2/2) * (AA$2-Z$2) + $C$11*SQRT(AA$2-Z$2)*V3803)</f>
        <v>82.748550487302637</v>
      </c>
      <c r="AB3803" s="52">
        <f ca="1">AA3803 * EXP(($E$3 - $C$11^2/2) * (AB$2-AA$2) + $C$11*SQRT(AB$2-AA$2)*W3803)</f>
        <v>104.85601332575263</v>
      </c>
      <c r="AC3803" s="52">
        <f ca="1">AB3803 * EXP(($E$3 - $C$11^2/2) * (AC$2-AB$2) + $C$11*SQRT(AC$2-AB$2)*X3803)</f>
        <v>88.701416872834983</v>
      </c>
      <c r="AD3803" s="47"/>
      <c r="AE3803" s="3" t="s">
        <v>69</v>
      </c>
      <c r="AF3803" s="20" cm="1">
        <f t="array" aca="1" ref="AF3803" ca="1">MIN(Y3803:Y3806 / $D$11:$D$14)</f>
        <v>0.54954350531165119</v>
      </c>
      <c r="AG3803" s="20" cm="1">
        <f t="array" aca="1" ref="AG3803" ca="1">MIN(Z3803:Z3806 / $D$11:$D$14)</f>
        <v>0.61281883556262384</v>
      </c>
      <c r="AH3803" s="20" cm="1">
        <f t="array" aca="1" ref="AH3803" ca="1">MIN(AA3803:AA3806 / $D$11:$D$14)</f>
        <v>0.5690278492589631</v>
      </c>
      <c r="AI3803" s="20" cm="1">
        <f t="array" aca="1" ref="AI3803" ca="1">MIN(AB3803:AB3806 / $D$11:$D$14)</f>
        <v>0.57459408026449865</v>
      </c>
      <c r="AJ3803" s="20" cm="1">
        <f t="array" aca="1" ref="AJ3803" ca="1">MIN(AC3803:AC3806 / $D$11:$D$14)</f>
        <v>0.74340721505756902</v>
      </c>
      <c r="AK3803" s="72">
        <f t="array" aca="1" ref="AK3803" ca="1">SUMPRODUCT(AF3804:AJ3804, EXP(-$E$3*$AF$2:$AJ$2))</f>
        <v>77880.078307140488</v>
      </c>
      <c r="AL3803" s="70">
        <f ca="1">MAX(AC3804 - $D$11, 0) * EXP(-$E$2*$E$3)</f>
        <v>0</v>
      </c>
    </row>
    <row r="3804" spans="6:38" ht="14.55" customHeight="1" x14ac:dyDescent="0.3">
      <c r="F3804" s="79"/>
      <c r="G3804" s="3">
        <v>3802</v>
      </c>
      <c r="H3804" s="61">
        <v>0.2358927347081051</v>
      </c>
      <c r="I3804" s="61">
        <v>-0.28751578268250177</v>
      </c>
      <c r="J3804" s="61">
        <v>-1.5823848783252408</v>
      </c>
      <c r="K3804" s="62">
        <v>1.1229383386978828</v>
      </c>
      <c r="L3804" s="60">
        <f t="array" ref="L3804:O3804">TRANSPOSE(MMULT(Option!$B$25:$E$28, TRANSPOSE(H3804:K3804)))</f>
        <v>0.2358927347081051</v>
      </c>
      <c r="M3804" s="60">
        <v>-0.1691554736441655</v>
      </c>
      <c r="N3804" s="60">
        <v>-1.3707567774958211</v>
      </c>
      <c r="O3804" s="60">
        <v>0.67184482737563567</v>
      </c>
      <c r="P3804" s="56" t="str">
        <f t="shared" si="4778"/>
        <v>761/2</v>
      </c>
      <c r="R3804" s="80"/>
      <c r="S3804" s="3" t="s">
        <v>29</v>
      </c>
      <c r="T3804" s="60">
        <f ca="1"/>
        <v>-0.56839686944525092</v>
      </c>
      <c r="U3804" s="60">
        <f ca="1"/>
        <v>0.97037432185720318</v>
      </c>
      <c r="V3804" s="60">
        <f ca="1"/>
        <v>-1.7813738753243398</v>
      </c>
      <c r="W3804" s="60">
        <f ca="1"/>
        <v>-0.25300872510425115</v>
      </c>
      <c r="X3804" s="60">
        <f ca="1"/>
        <v>0.56070076241311839</v>
      </c>
      <c r="Y3804" s="52">
        <f ca="1">$B$12 * EXP(($E$3 - $C$12^2/2) * Y$2 + $C$12*SQRT(Y$2)*T3804)</f>
        <v>84.745370987684836</v>
      </c>
      <c r="Z3804" s="52">
        <f ca="1">Y3804 * EXP(($E$3 - $C$12^2/2) * (Z$2-Y$2) + $C$12*SQRT(Z$2-Y$2)*U3804)</f>
        <v>113.95041774374286</v>
      </c>
      <c r="AA3804" s="52">
        <f ca="1">Z3804 * EXP(($E$3 - $C$12^2/2) * (AA$2-Z$2) + $C$12*SQRT(AA$2-Z$2)*V3804)</f>
        <v>67.111221073815727</v>
      </c>
      <c r="AB3804" s="52">
        <f ca="1">AA3804 * EXP(($E$3 - $C$12^2/2) * (AB$2-AA$2) + $C$12*SQRT(AB$2-AA$2)*W3804)</f>
        <v>62.517632789400864</v>
      </c>
      <c r="AC3804" s="52">
        <f ca="1">AB3804 * EXP(($E$3 - $C$12^2/2) * (AC$2-AB$2) + $C$12*SQRT(AC$2-AB$2)*X3804)</f>
        <v>74.340721505756903</v>
      </c>
      <c r="AD3804" s="47"/>
      <c r="AE3804" s="3" t="s">
        <v>47</v>
      </c>
      <c r="AF3804" s="64">
        <f t="shared" ref="AF3804" ca="1" si="4809">($B$5*AF3806 + (1 + $B$6)*AF3805)*$B$2</f>
        <v>0</v>
      </c>
      <c r="AG3804" s="64">
        <f t="shared" ref="AG3804" ca="1" si="4810">($B$5*AG3806 + (1 + $B$6)*AG3805)*$B$2</f>
        <v>0</v>
      </c>
      <c r="AH3804" s="64">
        <f t="shared" ref="AH3804" ca="1" si="4811">($B$5*AH3806 + (1 + $B$6)*AH3805)*$B$2</f>
        <v>0</v>
      </c>
      <c r="AI3804" s="64">
        <f t="shared" ref="AI3804" ca="1" si="4812">($B$5*AI3806 + (1 + $B$6)*AI3805)*$B$2</f>
        <v>0</v>
      </c>
      <c r="AJ3804" s="64" cm="1">
        <f t="array" aca="1" ref="AJ3804" ca="1">($B$5*AJ3806 + (1 + $B$6)*AJ3805 + AND(NOT(AF3805:AJ3805)))*$B$2</f>
        <v>100000</v>
      </c>
      <c r="AK3804" s="73"/>
      <c r="AL3804" s="70"/>
    </row>
    <row r="3805" spans="6:38" ht="14.55" customHeight="1" x14ac:dyDescent="0.3">
      <c r="F3805" s="79"/>
      <c r="G3805" s="3">
        <v>3803</v>
      </c>
      <c r="H3805" s="61">
        <v>-0.14267448065040911</v>
      </c>
      <c r="I3805" s="61">
        <v>-0.63812677737381851</v>
      </c>
      <c r="J3805" s="61">
        <v>-0.50356075950071444</v>
      </c>
      <c r="K3805" s="62">
        <v>1.7062873757143038</v>
      </c>
      <c r="L3805" s="60">
        <f t="array" ref="L3805:O3805">TRANSPOSE(MMULT(Option!$B$25:$E$28, TRANSPOSE(H3805:K3805)))</f>
        <v>-0.14267448065040911</v>
      </c>
      <c r="M3805" s="60">
        <v>-0.64192264431891499</v>
      </c>
      <c r="N3805" s="60">
        <v>-0.66645309087178206</v>
      </c>
      <c r="O3805" s="60">
        <v>1.1387216089524475</v>
      </c>
      <c r="P3805" s="56" t="str">
        <f t="shared" si="4778"/>
        <v>761/3</v>
      </c>
      <c r="R3805" s="80"/>
      <c r="S3805" s="3" t="s">
        <v>31</v>
      </c>
      <c r="T3805" s="60">
        <f ca="1"/>
        <v>-2.0122244524358832</v>
      </c>
      <c r="U3805" s="60">
        <f ca="1"/>
        <v>1.7430286826656527</v>
      </c>
      <c r="V3805" s="60">
        <f ca="1"/>
        <v>-0.13230185332221575</v>
      </c>
      <c r="W3805" s="60">
        <f ca="1"/>
        <v>-0.49616336037616804</v>
      </c>
      <c r="X3805" s="60">
        <f ca="1"/>
        <v>0.8553070790604429</v>
      </c>
      <c r="Y3805" s="52">
        <f ca="1">$B$13 * EXP(($E$3 - $C$13^2/2) * Y$2 + $C$13*SQRT(Y$2)*T3805)</f>
        <v>54.954350531165119</v>
      </c>
      <c r="Z3805" s="52">
        <f ca="1">Y3805 * EXP(($E$3 - $C$13^2/2) * (Z$2-Y$2) + $C$13*SQRT(Z$2-Y$2)*U3805)</f>
        <v>93.168665218378493</v>
      </c>
      <c r="AA3805" s="52">
        <f ca="1">Z3805 * EXP(($E$3 - $C$13^2/2) * (AA$2-Z$2) + $C$13*SQRT(AA$2-Z$2)*V3805)</f>
        <v>89.992010940313065</v>
      </c>
      <c r="AB3805" s="52">
        <f ca="1">AA3805 * EXP(($E$3 - $C$13^2/2) * (AB$2-AA$2) + $C$13*SQRT(AB$2-AA$2)*W3805)</f>
        <v>77.934746322493879</v>
      </c>
      <c r="AC3805" s="52">
        <f ca="1">AB3805 * EXP(($E$3 - $C$13^2/2) * (AC$2-AB$2) + $C$13*SQRT(AC$2-AB$2)*X3805)</f>
        <v>101.23697084213563</v>
      </c>
      <c r="AD3805" s="47"/>
      <c r="AE3805" s="3" t="s">
        <v>46</v>
      </c>
      <c r="AF3805" s="52" t="b">
        <f t="shared" ref="AF3805" ca="1" si="4813">AF3803 &gt;= $B$4</f>
        <v>0</v>
      </c>
      <c r="AG3805" s="52" t="b">
        <f t="array" aca="1" ref="AG3805" ca="1">AND(AG3803 &gt;= $B$4, NOT(OR($AF3805:AF3805)))</f>
        <v>0</v>
      </c>
      <c r="AH3805" s="52" t="b">
        <f t="array" aca="1" ref="AH3805" ca="1">AND(AH3803 &gt;= $B$4, NOT(OR($AF3805:AG3805)))</f>
        <v>0</v>
      </c>
      <c r="AI3805" s="52" t="b">
        <f t="array" aca="1" ref="AI3805" ca="1">AND(AI3803 &gt;= $B$4, NOT(OR($AF3805:AH3805)))</f>
        <v>0</v>
      </c>
      <c r="AJ3805" s="52" t="b">
        <f t="array" aca="1" ref="AJ3805" ca="1">AND(AJ3803 &gt;= $B$4, NOT(OR($AF3805:AI3805)))</f>
        <v>0</v>
      </c>
      <c r="AK3805" s="73"/>
      <c r="AL3805" s="70"/>
    </row>
    <row r="3806" spans="6:38" ht="14.55" customHeight="1" x14ac:dyDescent="0.3">
      <c r="F3806" s="79"/>
      <c r="G3806" s="3">
        <v>3804</v>
      </c>
      <c r="H3806" s="61">
        <v>-0.94606719588212995</v>
      </c>
      <c r="I3806" s="61">
        <v>-0.32907930901784932</v>
      </c>
      <c r="J3806" s="61">
        <v>1.0442749559203615</v>
      </c>
      <c r="K3806" s="62">
        <v>-0.68473510519155356</v>
      </c>
      <c r="L3806" s="60">
        <f t="array" ref="L3806:O3806">TRANSPOSE(MMULT(Option!$B$25:$E$28, TRANSPOSE(H3806:K3806)))</f>
        <v>-0.94606719588212995</v>
      </c>
      <c r="M3806" s="60">
        <v>-0.68003304699646372</v>
      </c>
      <c r="N3806" s="60">
        <v>0.45259713570102245</v>
      </c>
      <c r="O3806" s="60">
        <v>-0.84715058032583168</v>
      </c>
      <c r="P3806" s="56" t="str">
        <f t="shared" si="4778"/>
        <v>761/4</v>
      </c>
      <c r="R3806" s="80"/>
      <c r="S3806" s="3" t="s">
        <v>30</v>
      </c>
      <c r="T3806" s="60">
        <f ca="1"/>
        <v>-1.7302396469823571</v>
      </c>
      <c r="U3806" s="60">
        <f ca="1"/>
        <v>0.91668305764837454</v>
      </c>
      <c r="V3806" s="60">
        <f ca="1"/>
        <v>-1.1158630834574552</v>
      </c>
      <c r="W3806" s="60">
        <f ca="1"/>
        <v>1.5781556627929655E-2</v>
      </c>
      <c r="X3806" s="60">
        <f ca="1"/>
        <v>1.039853782487514</v>
      </c>
      <c r="Y3806" s="52">
        <f ca="1">$B$14 * EXP(($E$3 - $C$14^2/2) * Y$2 + $C$14*SQRT(Y$2)*T3806)</f>
        <v>59.80553958658512</v>
      </c>
      <c r="Z3806" s="52">
        <f ca="1">Y3806 * EXP(($E$3 - $C$14^2/2) * (Z$2-Y$2) + $C$14*SQRT(Z$2-Y$2)*U3806)</f>
        <v>79.130881478830091</v>
      </c>
      <c r="AA3806" s="52">
        <f ca="1">Z3806 * EXP(($E$3 - $C$14^2/2) * (AA$2-Z$2) + $C$14*SQRT(AA$2-Z$2)*V3806)</f>
        <v>56.902784925896313</v>
      </c>
      <c r="AB3806" s="52">
        <f ca="1">AA3806 * EXP(($E$3 - $C$14^2/2) * (AB$2-AA$2) + $C$14*SQRT(AB$2-AA$2)*W3806)</f>
        <v>57.459408026449864</v>
      </c>
      <c r="AC3806" s="52">
        <f ca="1">AB3806 * EXP(($E$3 - $C$14^2/2) * (AC$2-AB$2) + $C$14*SQRT(AC$2-AB$2)*X3806)</f>
        <v>78.88845446365923</v>
      </c>
      <c r="AD3806" s="47"/>
      <c r="AE3806" s="3" t="s">
        <v>68</v>
      </c>
      <c r="AF3806" s="52" t="b">
        <f ca="1">AND(AF3803&gt;$B$3, NOT(OR($AF3805:AF3805)))</f>
        <v>0</v>
      </c>
      <c r="AG3806" s="52" t="b">
        <f ca="1">AND(AG3803&gt;$B$3, NOT(OR($AF3805:AG3805)))</f>
        <v>0</v>
      </c>
      <c r="AH3806" s="52" t="b">
        <f ca="1">AND(AH3803&gt;$B$3, NOT(OR($AF3805:AH3805)))</f>
        <v>0</v>
      </c>
      <c r="AI3806" s="52" t="b">
        <f ca="1">AND(AI3803&gt;$B$3, NOT(OR($AF3805:AI3805)))</f>
        <v>0</v>
      </c>
      <c r="AJ3806" s="52" t="b">
        <f ca="1">AND(AJ3803&gt;$B$3, NOT(OR($AF3805:AJ3805)))</f>
        <v>0</v>
      </c>
      <c r="AK3806" s="74"/>
      <c r="AL3806" s="70"/>
    </row>
    <row r="3807" spans="6:38" ht="14.55" customHeight="1" x14ac:dyDescent="0.3">
      <c r="F3807" s="79"/>
      <c r="G3807" s="3">
        <v>3805</v>
      </c>
      <c r="H3807" s="61">
        <v>-1.093956606977464</v>
      </c>
      <c r="I3807" s="61">
        <v>-6.5465112964927777E-4</v>
      </c>
      <c r="J3807" s="61">
        <v>1.2435691716240698</v>
      </c>
      <c r="K3807" s="62">
        <v>-0.66419016927909347</v>
      </c>
      <c r="L3807" s="60">
        <f t="array" ref="L3807:O3807">TRANSPOSE(MMULT(Option!$B$25:$E$28, TRANSPOSE(H3807:K3807)))</f>
        <v>-1.093956606977464</v>
      </c>
      <c r="M3807" s="60">
        <v>-0.43818264046206684</v>
      </c>
      <c r="N3807" s="60">
        <v>0.65448525007702019</v>
      </c>
      <c r="O3807" s="60">
        <v>-0.76381270169297466</v>
      </c>
      <c r="P3807" s="56" t="str">
        <f t="shared" si="4778"/>
        <v>761/5</v>
      </c>
      <c r="R3807" s="80">
        <v>952</v>
      </c>
      <c r="S3807" s="3" t="s">
        <v>28</v>
      </c>
      <c r="T3807" s="60">
        <f t="array" aca="1" ref="T3807:T3810" ca="1">TRANSPOSE(OFFSET($L$3, MATCH($R3807 &amp; "/" &amp; T$2, $P$3:$P$5002, 0) - 1, 0, 1, $E$1))</f>
        <v>-0.31267797609596065</v>
      </c>
      <c r="U3807" s="60">
        <f t="array" aca="1" ref="U3807:U3810" ca="1">TRANSPOSE(OFFSET($L$3, MATCH($R3807 &amp; "/" &amp; U$2, $P$3:$P$5002, 0) - 1, 0, 1, $E$1))</f>
        <v>6.6904977453065596E-3</v>
      </c>
      <c r="V3807" s="60">
        <f t="array" aca="1" ref="V3807:V3810" ca="1">TRANSPOSE(OFFSET($L$3, MATCH($R3807 &amp; "/" &amp; V$2, $P$3:$P$5002, 0) - 1, 0, 1, $E$1))</f>
        <v>0.2812869076154591</v>
      </c>
      <c r="W3807" s="60">
        <f t="array" aca="1" ref="W3807:W3810" ca="1">TRANSPOSE(OFFSET($L$3, MATCH($R3807 &amp; "/" &amp; W$2, $P$3:$P$5002, 0) - 1, 0, 1, $E$1))</f>
        <v>0.44230655810201364</v>
      </c>
      <c r="X3807" s="60">
        <f t="array" aca="1" ref="X3807:X3810" ca="1">TRANSPOSE(OFFSET($L$3, MATCH($R3807 &amp; "/" &amp; X$2, $P$3:$P$5002, 0) - 1, 0, 1, $E$1))</f>
        <v>-1.8470892411345496</v>
      </c>
      <c r="Y3807" s="52">
        <f ca="1">$B$11 * EXP(($E$3 - $C$11^2/2) * Y$2 + $C$11*SQRT(Y$2)*T3807)</f>
        <v>91.502545645732098</v>
      </c>
      <c r="Z3807" s="52">
        <f ca="1">Y3807 * EXP(($E$3 - $C$11^2/2) * (Z$2-Y$2) + $C$11*SQRT(Z$2-Y$2)*U3807)</f>
        <v>92.145969296680249</v>
      </c>
      <c r="AA3807" s="52">
        <f ca="1">Z3807 * EXP(($E$3 - $C$11^2/2) * (AA$2-Z$2) + $C$11*SQRT(AA$2-Z$2)*V3807)</f>
        <v>100.76187045376834</v>
      </c>
      <c r="AB3807" s="52">
        <f ca="1">AA3807 * EXP(($E$3 - $C$11^2/2) * (AB$2-AA$2) + $C$11*SQRT(AB$2-AA$2)*W3807)</f>
        <v>115.63653837419309</v>
      </c>
      <c r="AC3807" s="52">
        <f ca="1">AB3807 * EXP(($E$3 - $C$11^2/2) * (AC$2-AB$2) + $C$11*SQRT(AC$2-AB$2)*X3807)</f>
        <v>66.774763006713755</v>
      </c>
      <c r="AD3807" s="47"/>
      <c r="AE3807" s="3" t="s">
        <v>69</v>
      </c>
      <c r="AF3807" s="20" cm="1">
        <f t="array" aca="1" ref="AF3807" ca="1">MIN(Y3807:Y3810 / $D$11:$D$14)</f>
        <v>0.91502545645732103</v>
      </c>
      <c r="AG3807" s="20" cm="1">
        <f t="array" aca="1" ref="AG3807" ca="1">MIN(Z3807:Z3810 / $D$11:$D$14)</f>
        <v>0.92145969296680252</v>
      </c>
      <c r="AH3807" s="20" cm="1">
        <f t="array" aca="1" ref="AH3807" ca="1">MIN(AA3807:AA3810 / $D$11:$D$14)</f>
        <v>1.0076187045376834</v>
      </c>
      <c r="AI3807" s="20" cm="1">
        <f t="array" aca="1" ref="AI3807" ca="1">MIN(AB3807:AB3810 / $D$11:$D$14)</f>
        <v>1.156365383741931</v>
      </c>
      <c r="AJ3807" s="20" cm="1">
        <f t="array" aca="1" ref="AJ3807" ca="1">MIN(AC3807:AC3810 / $D$11:$D$14)</f>
        <v>0.66774763006713755</v>
      </c>
      <c r="AK3807" s="72">
        <f t="array" aca="1" ref="AK3807" ca="1">SUMPRODUCT(AF3808:AJ3808, EXP(-$E$3*$AF$2:$AJ$2))</f>
        <v>130912.66188773618</v>
      </c>
      <c r="AL3807" s="70">
        <f ca="1">MAX(AC3808 - $D$11, 0) * EXP(-$E$2*$E$3)</f>
        <v>3.9267704673262198</v>
      </c>
    </row>
    <row r="3808" spans="6:38" ht="14.55" customHeight="1" x14ac:dyDescent="0.3">
      <c r="F3808" s="79"/>
      <c r="G3808" s="3">
        <v>3806</v>
      </c>
      <c r="H3808" s="61">
        <v>-0.56342250728156662</v>
      </c>
      <c r="I3808" s="61">
        <v>-0.86102242576038457</v>
      </c>
      <c r="J3808" s="61">
        <v>-1.008090852496901</v>
      </c>
      <c r="K3808" s="62">
        <v>-0.44666894247340272</v>
      </c>
      <c r="L3808" s="60">
        <f t="array" ref="L3808:O3808">TRANSPOSE(MMULT(Option!$B$25:$E$28, TRANSPOSE(H3808:K3808)))</f>
        <v>-0.56342250728156662</v>
      </c>
      <c r="M3808" s="60">
        <v>-1.0145090911329182</v>
      </c>
      <c r="N3808" s="60">
        <v>-1.336253942388423</v>
      </c>
      <c r="O3808" s="60">
        <v>-1.0301012169609074</v>
      </c>
      <c r="P3808" s="56" t="str">
        <f t="shared" si="4778"/>
        <v>762/1</v>
      </c>
      <c r="R3808" s="80"/>
      <c r="S3808" s="3" t="s">
        <v>29</v>
      </c>
      <c r="T3808" s="60">
        <f ca="1"/>
        <v>0.80966966391085382</v>
      </c>
      <c r="U3808" s="60">
        <f ca="1"/>
        <v>-0.37470557727962095</v>
      </c>
      <c r="V3808" s="60">
        <f ca="1"/>
        <v>0.71959218343813725</v>
      </c>
      <c r="W3808" s="60">
        <f ca="1"/>
        <v>-8.5021223241702221E-2</v>
      </c>
      <c r="X3808" s="60">
        <f ca="1"/>
        <v>-0.98889911361092542</v>
      </c>
      <c r="Y3808" s="52">
        <f ca="1">$B$12 * EXP(($E$3 - $C$12^2/2) * Y$2 + $C$12*SQRT(Y$2)*T3808)</f>
        <v>128.1332944747686</v>
      </c>
      <c r="Z3808" s="52">
        <f ca="1">Y3808 * EXP(($E$3 - $C$12^2/2) * (Z$2-Y$2) + $C$12*SQRT(Z$2-Y$2)*U3808)</f>
        <v>115.08366803714256</v>
      </c>
      <c r="AA3808" s="52">
        <f ca="1">Z3808 * EXP(($E$3 - $C$12^2/2) * (AA$2-Z$2) + $C$12*SQRT(AA$2-Z$2)*V3808)</f>
        <v>143.52899449343039</v>
      </c>
      <c r="AB3808" s="52">
        <f ca="1">AA3808 * EXP(($E$3 - $C$12^2/2) * (AB$2-AA$2) + $C$12*SQRT(AB$2-AA$2)*W3808)</f>
        <v>140.61570880225426</v>
      </c>
      <c r="AC3808" s="52">
        <f ca="1">AB3808 * EXP(($E$3 - $C$12^2/2) * (AC$2-AB$2) + $C$12*SQRT(AC$2-AB$2)*X3808)</f>
        <v>105.04207308554567</v>
      </c>
      <c r="AD3808" s="47"/>
      <c r="AE3808" s="3" t="s">
        <v>47</v>
      </c>
      <c r="AF3808" s="64">
        <f t="shared" ref="AF3808" ca="1" si="4814">($B$5*AF3810 + (1 + $B$6)*AF3809)*$B$2</f>
        <v>15000</v>
      </c>
      <c r="AG3808" s="64">
        <f t="shared" ref="AG3808" ca="1" si="4815">($B$5*AG3810 + (1 + $B$6)*AG3809)*$B$2</f>
        <v>15000</v>
      </c>
      <c r="AH3808" s="64">
        <f t="shared" ref="AH3808" ca="1" si="4816">($B$5*AH3810 + (1 + $B$6)*AH3809)*$B$2</f>
        <v>15000</v>
      </c>
      <c r="AI3808" s="64">
        <f t="shared" ref="AI3808" ca="1" si="4817">($B$5*AI3810 + (1 + $B$6)*AI3809)*$B$2</f>
        <v>15000</v>
      </c>
      <c r="AJ3808" s="64" cm="1">
        <f t="array" aca="1" ref="AJ3808" ca="1">($B$5*AJ3810 + (1 + $B$6)*AJ3809 + AND(NOT(AF3809:AJ3809)))*$B$2</f>
        <v>100000</v>
      </c>
      <c r="AK3808" s="73"/>
      <c r="AL3808" s="70"/>
    </row>
    <row r="3809" spans="6:38" ht="14.55" customHeight="1" x14ac:dyDescent="0.3">
      <c r="F3809" s="79"/>
      <c r="G3809" s="3">
        <v>3807</v>
      </c>
      <c r="H3809" s="61">
        <v>1.6545220387030352E-2</v>
      </c>
      <c r="I3809" s="61">
        <v>-1.2676803121258231</v>
      </c>
      <c r="J3809" s="61">
        <v>0.40411417429720775</v>
      </c>
      <c r="K3809" s="62">
        <v>1.5486430567114438</v>
      </c>
      <c r="L3809" s="60">
        <f t="array" ref="L3809:O3809">TRANSPOSE(MMULT(Option!$B$25:$E$28, TRANSPOSE(H3809:K3809)))</f>
        <v>1.6545220387030352E-2</v>
      </c>
      <c r="M3809" s="60">
        <v>-1.1552301093095538</v>
      </c>
      <c r="N3809" s="60">
        <v>2.9599007266413624E-2</v>
      </c>
      <c r="O3809" s="60">
        <v>1.0797151537293124</v>
      </c>
      <c r="P3809" s="56" t="str">
        <f t="shared" si="4778"/>
        <v>762/2</v>
      </c>
      <c r="R3809" s="80"/>
      <c r="S3809" s="3" t="s">
        <v>31</v>
      </c>
      <c r="T3809" s="60">
        <f ca="1"/>
        <v>0.17160049815746359</v>
      </c>
      <c r="U3809" s="60">
        <f ca="1"/>
        <v>0.17765817374478404</v>
      </c>
      <c r="V3809" s="60">
        <f ca="1"/>
        <v>0.67780068881950073</v>
      </c>
      <c r="W3809" s="60">
        <f ca="1"/>
        <v>0.54034279607445623</v>
      </c>
      <c r="X3809" s="60">
        <f ca="1"/>
        <v>-0.17728737719157872</v>
      </c>
      <c r="Y3809" s="52">
        <f ca="1">$B$13 * EXP(($E$3 - $C$13^2/2) * Y$2 + $C$13*SQRT(Y$2)*T3809)</f>
        <v>105.81056106105042</v>
      </c>
      <c r="Z3809" s="52">
        <f ca="1">Y3809 * EXP(($E$3 - $C$13^2/2) * (Z$2-Y$2) + $C$13*SQRT(Z$2-Y$2)*U3809)</f>
        <v>112.16239624239888</v>
      </c>
      <c r="AA3809" s="52">
        <f ca="1">Z3809 * EXP(($E$3 - $C$13^2/2) * (AA$2-Z$2) + $C$13*SQRT(AA$2-Z$2)*V3809)</f>
        <v>138.14280848986797</v>
      </c>
      <c r="AB3809" s="52">
        <f ca="1">AA3809 * EXP(($E$3 - $C$13^2/2) * (AB$2-AA$2) + $C$13*SQRT(AB$2-AA$2)*W3809)</f>
        <v>163.26764254334722</v>
      </c>
      <c r="AC3809" s="52">
        <f ca="1">AB3809 * EXP(($E$3 - $C$13^2/2) * (AC$2-AB$2) + $C$13*SQRT(AC$2-AB$2)*X3809)</f>
        <v>155.58693141311448</v>
      </c>
      <c r="AD3809" s="47"/>
      <c r="AE3809" s="3" t="s">
        <v>46</v>
      </c>
      <c r="AF3809" s="52" t="b">
        <f t="shared" ref="AF3809" ca="1" si="4818">AF3807 &gt;= $B$4</f>
        <v>0</v>
      </c>
      <c r="AG3809" s="52" t="b">
        <f t="array" aca="1" ref="AG3809" ca="1">AND(AG3807 &gt;= $B$4, NOT(OR($AF3809:AF3809)))</f>
        <v>0</v>
      </c>
      <c r="AH3809" s="52" t="b">
        <f t="array" aca="1" ref="AH3809" ca="1">AND(AH3807 &gt;= $B$4, NOT(OR($AF3809:AG3809)))</f>
        <v>0</v>
      </c>
      <c r="AI3809" s="52" t="b">
        <f t="array" aca="1" ref="AI3809" ca="1">AND(AI3807 &gt;= $B$4, NOT(OR($AF3809:AH3809)))</f>
        <v>0</v>
      </c>
      <c r="AJ3809" s="52" t="b">
        <f t="array" aca="1" ref="AJ3809" ca="1">AND(AJ3807 &gt;= $B$4, NOT(OR($AF3809:AI3809)))</f>
        <v>0</v>
      </c>
      <c r="AK3809" s="73"/>
      <c r="AL3809" s="70"/>
    </row>
    <row r="3810" spans="6:38" ht="14.55" customHeight="1" x14ac:dyDescent="0.3">
      <c r="F3810" s="79"/>
      <c r="G3810" s="3">
        <v>3808</v>
      </c>
      <c r="H3810" s="61">
        <v>-0.46780728580140352</v>
      </c>
      <c r="I3810" s="61">
        <v>1.0250905749992094</v>
      </c>
      <c r="J3810" s="61">
        <v>1.5400679863443298</v>
      </c>
      <c r="K3810" s="62">
        <v>-0.80974179393266377</v>
      </c>
      <c r="L3810" s="60">
        <f t="array" ref="L3810:O3810">TRANSPOSE(MMULT(Option!$B$25:$E$28, TRANSPOSE(H3810:K3810)))</f>
        <v>-0.46780728580140352</v>
      </c>
      <c r="M3810" s="60">
        <v>0.75238811650337534</v>
      </c>
      <c r="N3810" s="60">
        <v>1.4339660229692108</v>
      </c>
      <c r="O3810" s="60">
        <v>-0.31152214396622147</v>
      </c>
      <c r="P3810" s="56" t="str">
        <f t="shared" si="4778"/>
        <v>762/3</v>
      </c>
      <c r="R3810" s="80"/>
      <c r="S3810" s="3" t="s">
        <v>30</v>
      </c>
      <c r="T3810" s="60">
        <f ca="1"/>
        <v>5.0288260609142321E-3</v>
      </c>
      <c r="U3810" s="60">
        <f ca="1"/>
        <v>0.25752260408937322</v>
      </c>
      <c r="V3810" s="60">
        <f ca="1"/>
        <v>2.5875821845451354</v>
      </c>
      <c r="W3810" s="60">
        <f ca="1"/>
        <v>-0.2830217476792582</v>
      </c>
      <c r="X3810" s="60">
        <f ca="1"/>
        <v>0.24179057438471285</v>
      </c>
      <c r="Y3810" s="52">
        <f ca="1">$B$14 * EXP(($E$3 - $C$14^2/2) * Y$2 + $C$14*SQRT(Y$2)*T3810)</f>
        <v>100.65298750951189</v>
      </c>
      <c r="Z3810" s="52">
        <f ca="1">Y3810 * EXP(($E$3 - $C$14^2/2) * (Z$2-Y$2) + $C$14*SQRT(Z$2-Y$2)*U3810)</f>
        <v>109.28242814232065</v>
      </c>
      <c r="AA3810" s="52">
        <f ca="1">Z3810 * EXP(($E$3 - $C$14^2/2) * (AA$2-Z$2) + $C$14*SQRT(AA$2-Z$2)*V3810)</f>
        <v>238.70065333519071</v>
      </c>
      <c r="AB3810" s="52">
        <f ca="1">AA3810 * EXP(($E$3 - $C$14^2/2) * (AB$2-AA$2) + $C$14*SQRT(AB$2-AA$2)*W3810)</f>
        <v>220.3690731766952</v>
      </c>
      <c r="AC3810" s="52">
        <f ca="1">AB3810 * EXP(($E$3 - $C$14^2/2) * (AC$2-AB$2) + $C$14*SQRT(AC$2-AB$2)*X3810)</f>
        <v>238.13575695104203</v>
      </c>
      <c r="AD3810" s="47"/>
      <c r="AE3810" s="3" t="s">
        <v>68</v>
      </c>
      <c r="AF3810" s="52" t="b">
        <f ca="1">AND(AF3807&gt;$B$3, NOT(OR($AF3809:AF3809)))</f>
        <v>1</v>
      </c>
      <c r="AG3810" s="52" t="b">
        <f ca="1">AND(AG3807&gt;$B$3, NOT(OR($AF3809:AG3809)))</f>
        <v>1</v>
      </c>
      <c r="AH3810" s="52" t="b">
        <f ca="1">AND(AH3807&gt;$B$3, NOT(OR($AF3809:AH3809)))</f>
        <v>1</v>
      </c>
      <c r="AI3810" s="52" t="b">
        <f ca="1">AND(AI3807&gt;$B$3, NOT(OR($AF3809:AI3809)))</f>
        <v>1</v>
      </c>
      <c r="AJ3810" s="52" t="b">
        <f ca="1">AND(AJ3807&gt;$B$3, NOT(OR($AF3809:AJ3809)))</f>
        <v>0</v>
      </c>
      <c r="AK3810" s="74"/>
      <c r="AL3810" s="70"/>
    </row>
    <row r="3811" spans="6:38" ht="14.55" customHeight="1" x14ac:dyDescent="0.3">
      <c r="F3811" s="79"/>
      <c r="G3811" s="3">
        <v>3809</v>
      </c>
      <c r="H3811" s="61">
        <v>0.7628753410991661</v>
      </c>
      <c r="I3811" s="61">
        <v>0.59415264013931657</v>
      </c>
      <c r="J3811" s="61">
        <v>-0.50200559295475278</v>
      </c>
      <c r="K3811" s="62">
        <v>-0.38933614655610327</v>
      </c>
      <c r="L3811" s="60">
        <f t="array" ref="L3811:O3811">TRANSPOSE(MMULT(Option!$B$25:$E$28, TRANSPOSE(H3811:K3811)))</f>
        <v>0.7628753410991661</v>
      </c>
      <c r="M3811" s="60">
        <v>0.84970002599892158</v>
      </c>
      <c r="N3811" s="60">
        <v>1.9819253864278852E-2</v>
      </c>
      <c r="O3811" s="60">
        <v>2.9346803294232671E-2</v>
      </c>
      <c r="P3811" s="56" t="str">
        <f t="shared" si="4778"/>
        <v>762/4</v>
      </c>
      <c r="R3811" s="80">
        <v>953</v>
      </c>
      <c r="S3811" s="3" t="s">
        <v>28</v>
      </c>
      <c r="T3811" s="60">
        <f t="array" aca="1" ref="T3811:T3814" ca="1">TRANSPOSE(OFFSET($L$3, MATCH($R3811 &amp; "/" &amp; T$2, $P$3:$P$5002, 0) - 1, 0, 1, $E$1))</f>
        <v>-0.25801088532239408</v>
      </c>
      <c r="U3811" s="60">
        <f t="array" aca="1" ref="U3811:U3814" ca="1">TRANSPOSE(OFFSET($L$3, MATCH($R3811 &amp; "/" &amp; U$2, $P$3:$P$5002, 0) - 1, 0, 1, $E$1))</f>
        <v>-0.87554928407124399</v>
      </c>
      <c r="V3811" s="60">
        <f t="array" aca="1" ref="V3811:V3814" ca="1">TRANSPOSE(OFFSET($L$3, MATCH($R3811 &amp; "/" &amp; V$2, $P$3:$P$5002, 0) - 1, 0, 1, $E$1))</f>
        <v>-0.87840287784895088</v>
      </c>
      <c r="W3811" s="60">
        <f t="array" aca="1" ref="W3811:W3814" ca="1">TRANSPOSE(OFFSET($L$3, MATCH($R3811 &amp; "/" &amp; W$2, $P$3:$P$5002, 0) - 1, 0, 1, $E$1))</f>
        <v>0.22864897450020535</v>
      </c>
      <c r="X3811" s="60">
        <f t="array" aca="1" ref="X3811:X3814" ca="1">TRANSPOSE(OFFSET($L$3, MATCH($R3811 &amp; "/" &amp; X$2, $P$3:$P$5002, 0) - 1, 0, 1, $E$1))</f>
        <v>-0.26859468083323179</v>
      </c>
      <c r="Y3811" s="52">
        <f ca="1">$B$11 * EXP(($E$3 - $C$11^2/2) * Y$2 + $C$11*SQRT(Y$2)*T3811)</f>
        <v>93.015572036700078</v>
      </c>
      <c r="Z3811" s="52">
        <f ca="1">Y3811 * EXP(($E$3 - $C$11^2/2) * (Z$2-Y$2) + $C$11*SQRT(Z$2-Y$2)*U3811)</f>
        <v>71.887481174832004</v>
      </c>
      <c r="AA3811" s="52">
        <f ca="1">Z3811 * EXP(($E$3 - $C$11^2/2) * (AA$2-Z$2) + $C$11*SQRT(AA$2-Z$2)*V3811)</f>
        <v>55.511004024736145</v>
      </c>
      <c r="AB3811" s="52">
        <f ca="1">AA3811 * EXP(($E$3 - $C$11^2/2) * (AB$2-AA$2) + $C$11*SQRT(AB$2-AA$2)*W3811)</f>
        <v>59.750404709257559</v>
      </c>
      <c r="AC3811" s="52">
        <f ca="1">AB3811 * EXP(($E$3 - $C$11^2/2) * (AC$2-AB$2) + $C$11*SQRT(AC$2-AB$2)*X3811)</f>
        <v>55.400995334325287</v>
      </c>
      <c r="AD3811" s="47"/>
      <c r="AE3811" s="3" t="s">
        <v>69</v>
      </c>
      <c r="AF3811" s="20" cm="1">
        <f t="array" aca="1" ref="AF3811" ca="1">MIN(Y3811:Y3814 / $D$11:$D$14)</f>
        <v>0.93015572036700078</v>
      </c>
      <c r="AG3811" s="20" cm="1">
        <f t="array" aca="1" ref="AG3811" ca="1">MIN(Z3811:Z3814 / $D$11:$D$14)</f>
        <v>0.71887481174832002</v>
      </c>
      <c r="AH3811" s="20" cm="1">
        <f t="array" aca="1" ref="AH3811" ca="1">MIN(AA3811:AA3814 / $D$11:$D$14)</f>
        <v>0.55511004024736144</v>
      </c>
      <c r="AI3811" s="20" cm="1">
        <f t="array" aca="1" ref="AI3811" ca="1">MIN(AB3811:AB3814 / $D$11:$D$14)</f>
        <v>0.59750404709257554</v>
      </c>
      <c r="AJ3811" s="20" cm="1">
        <f t="array" aca="1" ref="AJ3811" ca="1">MIN(AC3811:AC3814 / $D$11:$D$14)</f>
        <v>0.55400995334325287</v>
      </c>
      <c r="AK3811" s="72">
        <f t="array" aca="1" ref="AK3811" ca="1">SUMPRODUCT(AF3812:AJ3812, EXP(-$E$3*$AF$2:$AJ$2))</f>
        <v>92148.519674651194</v>
      </c>
      <c r="AL3811" s="70">
        <f ca="1">MAX(AC3812 - $D$11, 0) * EXP(-$E$2*$E$3)</f>
        <v>2.1968240638049004</v>
      </c>
    </row>
    <row r="3812" spans="6:38" ht="14.55" customHeight="1" x14ac:dyDescent="0.3">
      <c r="F3812" s="79"/>
      <c r="G3812" s="3">
        <v>3810</v>
      </c>
      <c r="H3812" s="61">
        <v>-1.2412785504903872</v>
      </c>
      <c r="I3812" s="61">
        <v>-1.1079860380617355</v>
      </c>
      <c r="J3812" s="61">
        <v>-1.1532195233591802</v>
      </c>
      <c r="K3812" s="62">
        <v>-0.24771157541335986</v>
      </c>
      <c r="L3812" s="60">
        <f t="array" ref="L3812:O3812">TRANSPOSE(MMULT(Option!$B$25:$E$28, TRANSPOSE(H3812:K3812)))</f>
        <v>-1.2412785504903872</v>
      </c>
      <c r="M3812" s="60">
        <v>-1.5119973978705799</v>
      </c>
      <c r="N3812" s="60">
        <v>-1.7995345862349832</v>
      </c>
      <c r="O3812" s="60">
        <v>-1.2238631942621323</v>
      </c>
      <c r="P3812" s="56" t="str">
        <f t="shared" si="4778"/>
        <v>762/5</v>
      </c>
      <c r="R3812" s="80"/>
      <c r="S3812" s="3" t="s">
        <v>29</v>
      </c>
      <c r="T3812" s="60">
        <f ca="1"/>
        <v>-0.15800018916202946</v>
      </c>
      <c r="U3812" s="60">
        <f ca="1"/>
        <v>-0.92480940429071068</v>
      </c>
      <c r="V3812" s="60">
        <f ca="1"/>
        <v>0.62135841447870521</v>
      </c>
      <c r="W3812" s="60">
        <f ca="1"/>
        <v>0.33349893453174889</v>
      </c>
      <c r="X3812" s="60">
        <f ca="1"/>
        <v>0.1373431330730096</v>
      </c>
      <c r="Y3812" s="52">
        <f ca="1">$B$12 * EXP(($E$3 - $C$12^2/2) * Y$2 + $C$12*SQRT(Y$2)*T3812)</f>
        <v>95.848625496684804</v>
      </c>
      <c r="Z3812" s="52">
        <f ca="1">Y3812 * EXP(($E$3 - $C$12^2/2) * (Z$2-Y$2) + $C$12*SQRT(Z$2-Y$2)*U3812)</f>
        <v>72.990354913915169</v>
      </c>
      <c r="AA3812" s="52">
        <f ca="1">Z3812 * EXP(($E$3 - $C$12^2/2) * (AA$2-Z$2) + $C$12*SQRT(AA$2-Z$2)*V3812)</f>
        <v>88.387877889677867</v>
      </c>
      <c r="AB3812" s="52">
        <f ca="1">AA3812 * EXP(($E$3 - $C$12^2/2) * (AB$2-AA$2) + $C$12*SQRT(AB$2-AA$2)*W3812)</f>
        <v>98.17823120755682</v>
      </c>
      <c r="AC3812" s="52">
        <f ca="1">AB3812 * EXP(($E$3 - $C$12^2/2) * (AC$2-AB$2) + $C$12*SQRT(AC$2-AB$2)*X3812)</f>
        <v>102.82077793391674</v>
      </c>
      <c r="AD3812" s="47"/>
      <c r="AE3812" s="3" t="s">
        <v>47</v>
      </c>
      <c r="AF3812" s="64">
        <f t="shared" ref="AF3812" ca="1" si="4819">($B$5*AF3814 + (1 + $B$6)*AF3813)*$B$2</f>
        <v>15000</v>
      </c>
      <c r="AG3812" s="64">
        <f t="shared" ref="AG3812" ca="1" si="4820">($B$5*AG3814 + (1 + $B$6)*AG3813)*$B$2</f>
        <v>0</v>
      </c>
      <c r="AH3812" s="64">
        <f t="shared" ref="AH3812" ca="1" si="4821">($B$5*AH3814 + (1 + $B$6)*AH3813)*$B$2</f>
        <v>0</v>
      </c>
      <c r="AI3812" s="64">
        <f t="shared" ref="AI3812" ca="1" si="4822">($B$5*AI3814 + (1 + $B$6)*AI3813)*$B$2</f>
        <v>0</v>
      </c>
      <c r="AJ3812" s="64" cm="1">
        <f t="array" aca="1" ref="AJ3812" ca="1">($B$5*AJ3814 + (1 + $B$6)*AJ3813 + AND(NOT(AF3813:AJ3813)))*$B$2</f>
        <v>100000</v>
      </c>
      <c r="AK3812" s="73"/>
      <c r="AL3812" s="70"/>
    </row>
    <row r="3813" spans="6:38" ht="14.55" customHeight="1" x14ac:dyDescent="0.3">
      <c r="F3813" s="79"/>
      <c r="G3813" s="3">
        <v>3811</v>
      </c>
      <c r="H3813" s="61">
        <v>0.18214759334212985</v>
      </c>
      <c r="I3813" s="61">
        <v>1.1683187728814628</v>
      </c>
      <c r="J3813" s="61">
        <v>0.99515207080284707</v>
      </c>
      <c r="K3813" s="62">
        <v>0.80764995636525749</v>
      </c>
      <c r="L3813" s="60">
        <f t="array" ref="L3813:O3813">TRANSPOSE(MMULT(Option!$B$25:$E$28, TRANSPOSE(H3813:K3813)))</f>
        <v>0.18214759334212985</v>
      </c>
      <c r="M3813" s="60">
        <v>1.1436408798502966</v>
      </c>
      <c r="N3813" s="60">
        <v>1.2528487872686516</v>
      </c>
      <c r="O3813" s="60">
        <v>1.2646606044353823</v>
      </c>
      <c r="P3813" s="56" t="str">
        <f t="shared" si="4778"/>
        <v>763/1</v>
      </c>
      <c r="R3813" s="80"/>
      <c r="S3813" s="3" t="s">
        <v>31</v>
      </c>
      <c r="T3813" s="60">
        <f ca="1"/>
        <v>0.76828796613420103</v>
      </c>
      <c r="U3813" s="60">
        <f ca="1"/>
        <v>0.40822658770562303</v>
      </c>
      <c r="V3813" s="60">
        <f ca="1"/>
        <v>0.95295091548862609</v>
      </c>
      <c r="W3813" s="60">
        <f ca="1"/>
        <v>0.39653145622040414</v>
      </c>
      <c r="X3813" s="60">
        <f ca="1"/>
        <v>-0.72757313288980785</v>
      </c>
      <c r="Y3813" s="52">
        <f ca="1">$B$13 * EXP(($E$3 - $C$13^2/2) * Y$2 + $C$13*SQRT(Y$2)*T3813)</f>
        <v>126.55241571540654</v>
      </c>
      <c r="Z3813" s="52">
        <f ca="1">Y3813 * EXP(($E$3 - $C$13^2/2) * (Z$2-Y$2) + $C$13*SQRT(Z$2-Y$2)*U3813)</f>
        <v>143.75702558817318</v>
      </c>
      <c r="AA3813" s="52">
        <f ca="1">Z3813 * EXP(($E$3 - $C$13^2/2) * (AA$2-Z$2) + $C$13*SQRT(AA$2-Z$2)*V3813)</f>
        <v>192.29099560792147</v>
      </c>
      <c r="AB3813" s="52">
        <f ca="1">AA3813 * EXP(($E$3 - $C$13^2/2) * (AB$2-AA$2) + $C$13*SQRT(AB$2-AA$2)*W3813)</f>
        <v>217.66762941813258</v>
      </c>
      <c r="AC3813" s="52">
        <f ca="1">AB3813 * EXP(($E$3 - $C$13^2/2) * (AC$2-AB$2) + $C$13*SQRT(AC$2-AB$2)*X3813)</f>
        <v>175.86160030425538</v>
      </c>
      <c r="AD3813" s="47"/>
      <c r="AE3813" s="3" t="s">
        <v>46</v>
      </c>
      <c r="AF3813" s="52" t="b">
        <f t="shared" ref="AF3813" ca="1" si="4823">AF3811 &gt;= $B$4</f>
        <v>0</v>
      </c>
      <c r="AG3813" s="52" t="b">
        <f t="array" aca="1" ref="AG3813" ca="1">AND(AG3811 &gt;= $B$4, NOT(OR($AF3813:AF3813)))</f>
        <v>0</v>
      </c>
      <c r="AH3813" s="52" t="b">
        <f t="array" aca="1" ref="AH3813" ca="1">AND(AH3811 &gt;= $B$4, NOT(OR($AF3813:AG3813)))</f>
        <v>0</v>
      </c>
      <c r="AI3813" s="52" t="b">
        <f t="array" aca="1" ref="AI3813" ca="1">AND(AI3811 &gt;= $B$4, NOT(OR($AF3813:AH3813)))</f>
        <v>0</v>
      </c>
      <c r="AJ3813" s="52" t="b">
        <f t="array" aca="1" ref="AJ3813" ca="1">AND(AJ3811 &gt;= $B$4, NOT(OR($AF3813:AI3813)))</f>
        <v>0</v>
      </c>
      <c r="AK3813" s="73"/>
      <c r="AL3813" s="70"/>
    </row>
    <row r="3814" spans="6:38" ht="14.55" customHeight="1" x14ac:dyDescent="0.3">
      <c r="F3814" s="79"/>
      <c r="G3814" s="3">
        <v>3812</v>
      </c>
      <c r="H3814" s="61">
        <v>-0.93439860716638024</v>
      </c>
      <c r="I3814" s="61">
        <v>0.83422612207647839</v>
      </c>
      <c r="J3814" s="61">
        <v>0.12926604100154421</v>
      </c>
      <c r="K3814" s="62">
        <v>1.311651983537494</v>
      </c>
      <c r="L3814" s="60">
        <f t="array" ref="L3814:O3814">TRANSPOSE(MMULT(Option!$B$25:$E$28, TRANSPOSE(H3814:K3814)))</f>
        <v>-0.93439860716638024</v>
      </c>
      <c r="M3814" s="60">
        <v>0.39082142735843456</v>
      </c>
      <c r="N3814" s="60">
        <v>-4.1772100700555495E-2</v>
      </c>
      <c r="O3814" s="60">
        <v>0.9931540348296588</v>
      </c>
      <c r="P3814" s="56" t="str">
        <f t="shared" si="4778"/>
        <v>763/2</v>
      </c>
      <c r="R3814" s="80"/>
      <c r="S3814" s="3" t="s">
        <v>30</v>
      </c>
      <c r="T3814" s="60">
        <f ca="1"/>
        <v>6.8442198775420016E-2</v>
      </c>
      <c r="U3814" s="60">
        <f ca="1"/>
        <v>0.70861146263167185</v>
      </c>
      <c r="V3814" s="60">
        <f ca="1"/>
        <v>0.29706996767920069</v>
      </c>
      <c r="W3814" s="60">
        <f ca="1"/>
        <v>0.36723688056541959</v>
      </c>
      <c r="X3814" s="60">
        <f ca="1"/>
        <v>0.62706150948808914</v>
      </c>
      <c r="Y3814" s="52">
        <f ca="1">$B$14 * EXP(($E$3 - $C$14^2/2) * Y$2 + $C$14*SQRT(Y$2)*T3814)</f>
        <v>102.58614099801073</v>
      </c>
      <c r="Z3814" s="52">
        <f ca="1">Y3814 * EXP(($E$3 - $C$14^2/2) * (Z$2-Y$2) + $C$14*SQRT(Z$2-Y$2)*U3814)</f>
        <v>127.5216666167382</v>
      </c>
      <c r="AA3814" s="52">
        <f ca="1">Z3814 * EXP(($E$3 - $C$14^2/2) * (AA$2-Z$2) + $C$14*SQRT(AA$2-Z$2)*V3814)</f>
        <v>140.10712025500865</v>
      </c>
      <c r="AB3814" s="52">
        <f ca="1">AA3814 * EXP(($E$3 - $C$14^2/2) * (AB$2-AA$2) + $C$14*SQRT(AB$2-AA$2)*W3814)</f>
        <v>157.20934721515678</v>
      </c>
      <c r="AC3814" s="52">
        <f ca="1">AB3814 * EXP(($E$3 - $C$14^2/2) * (AC$2-AB$2) + $C$14*SQRT(AC$2-AB$2)*X3814)</f>
        <v>190.6990997310067</v>
      </c>
      <c r="AD3814" s="47"/>
      <c r="AE3814" s="3" t="s">
        <v>68</v>
      </c>
      <c r="AF3814" s="52" t="b">
        <f ca="1">AND(AF3811&gt;$B$3, NOT(OR($AF3813:AF3813)))</f>
        <v>1</v>
      </c>
      <c r="AG3814" s="52" t="b">
        <f ca="1">AND(AG3811&gt;$B$3, NOT(OR($AF3813:AG3813)))</f>
        <v>0</v>
      </c>
      <c r="AH3814" s="52" t="b">
        <f ca="1">AND(AH3811&gt;$B$3, NOT(OR($AF3813:AH3813)))</f>
        <v>0</v>
      </c>
      <c r="AI3814" s="52" t="b">
        <f ca="1">AND(AI3811&gt;$B$3, NOT(OR($AF3813:AI3813)))</f>
        <v>0</v>
      </c>
      <c r="AJ3814" s="52" t="b">
        <f ca="1">AND(AJ3811&gt;$B$3, NOT(OR($AF3813:AJ3813)))</f>
        <v>0</v>
      </c>
      <c r="AK3814" s="74"/>
      <c r="AL3814" s="70"/>
    </row>
    <row r="3815" spans="6:38" ht="14.55" customHeight="1" x14ac:dyDescent="0.3">
      <c r="F3815" s="79"/>
      <c r="G3815" s="3">
        <v>3813</v>
      </c>
      <c r="H3815" s="61">
        <v>-2.8666098454055104</v>
      </c>
      <c r="I3815" s="61">
        <v>-1.0948107157150526</v>
      </c>
      <c r="J3815" s="61">
        <v>-9.4232633421324791E-2</v>
      </c>
      <c r="K3815" s="62">
        <v>2.9984586721756665E-2</v>
      </c>
      <c r="L3815" s="60">
        <f t="array" ref="L3815:O3815">TRANSPOSE(MMULT(Option!$B$25:$E$28, TRANSPOSE(H3815:K3815)))</f>
        <v>-2.8666098454055104</v>
      </c>
      <c r="M3815" s="60">
        <v>-2.1500545334448056</v>
      </c>
      <c r="N3815" s="60">
        <v>-1.5160981501185218</v>
      </c>
      <c r="O3815" s="60">
        <v>-1.4260477404231116</v>
      </c>
      <c r="P3815" s="56" t="str">
        <f t="shared" si="4778"/>
        <v>763/3</v>
      </c>
      <c r="R3815" s="80">
        <v>954</v>
      </c>
      <c r="S3815" s="3" t="s">
        <v>28</v>
      </c>
      <c r="T3815" s="60">
        <f t="array" aca="1" ref="T3815:T3818" ca="1">TRANSPOSE(OFFSET($L$3, MATCH($R3815 &amp; "/" &amp; T$2, $P$3:$P$5002, 0) - 1, 0, 1, $E$1))</f>
        <v>5.8801343764816064E-2</v>
      </c>
      <c r="U3815" s="60">
        <f t="array" aca="1" ref="U3815:U3818" ca="1">TRANSPOSE(OFFSET($L$3, MATCH($R3815 &amp; "/" &amp; U$2, $P$3:$P$5002, 0) - 1, 0, 1, $E$1))</f>
        <v>8.2122310608670632E-2</v>
      </c>
      <c r="V3815" s="60">
        <f t="array" aca="1" ref="V3815:V3818" ca="1">TRANSPOSE(OFFSET($L$3, MATCH($R3815 &amp; "/" &amp; V$2, $P$3:$P$5002, 0) - 1, 0, 1, $E$1))</f>
        <v>0.35932828219604634</v>
      </c>
      <c r="W3815" s="60">
        <f t="array" aca="1" ref="W3815:W3818" ca="1">TRANSPOSE(OFFSET($L$3, MATCH($R3815 &amp; "/" &amp; W$2, $P$3:$P$5002, 0) - 1, 0, 1, $E$1))</f>
        <v>0.28853941032811598</v>
      </c>
      <c r="X3815" s="60">
        <f t="array" aca="1" ref="X3815:X3818" ca="1">TRANSPOSE(OFFSET($L$3, MATCH($R3815 &amp; "/" &amp; X$2, $P$3:$P$5002, 0) - 1, 0, 1, $E$1))</f>
        <v>0.60942923412740413</v>
      </c>
      <c r="Y3815" s="52">
        <f ca="1">$B$11 * EXP(($E$3 - $C$11^2/2) * Y$2 + $C$11*SQRT(Y$2)*T3815)</f>
        <v>102.28986422531747</v>
      </c>
      <c r="Z3815" s="52">
        <f ca="1">Y3815 * EXP(($E$3 - $C$11^2/2) * (Z$2-Y$2) + $C$11*SQRT(Z$2-Y$2)*U3815)</f>
        <v>105.36676694908904</v>
      </c>
      <c r="AA3815" s="52">
        <f ca="1">Z3815 * EXP(($E$3 - $C$11^2/2) * (AA$2-Z$2) + $C$11*SQRT(AA$2-Z$2)*V3815)</f>
        <v>117.94822617570448</v>
      </c>
      <c r="AB3815" s="52">
        <f ca="1">AA3815 * EXP(($E$3 - $C$11^2/2) * (AB$2-AA$2) + $C$11*SQRT(AB$2-AA$2)*W3815)</f>
        <v>129.25763588499765</v>
      </c>
      <c r="AC3815" s="52">
        <f ca="1">AB3815 * EXP(($E$3 - $C$11^2/2) * (AC$2-AB$2) + $C$11*SQRT(AC$2-AB$2)*X3815)</f>
        <v>155.96573883800463</v>
      </c>
      <c r="AD3815" s="47"/>
      <c r="AE3815" s="3" t="s">
        <v>69</v>
      </c>
      <c r="AF3815" s="20" cm="1">
        <f t="array" aca="1" ref="AF3815" ca="1">MIN(Y3815:Y3818 / $D$11:$D$14)</f>
        <v>0.4981085873351927</v>
      </c>
      <c r="AG3815" s="20" cm="1">
        <f t="array" aca="1" ref="AG3815" ca="1">MIN(Z3815:Z3818 / $D$11:$D$14)</f>
        <v>0.54281895970621408</v>
      </c>
      <c r="AH3815" s="20" cm="1">
        <f t="array" aca="1" ref="AH3815" ca="1">MIN(AA3815:AA3818 / $D$11:$D$14)</f>
        <v>0.49738838670207469</v>
      </c>
      <c r="AI3815" s="20" cm="1">
        <f t="array" aca="1" ref="AI3815" ca="1">MIN(AB3815:AB3818 / $D$11:$D$14)</f>
        <v>0.65712716100113455</v>
      </c>
      <c r="AJ3815" s="20" cm="1">
        <f t="array" aca="1" ref="AJ3815" ca="1">MIN(AC3815:AC3818 / $D$11:$D$14)</f>
        <v>0.91449273964676636</v>
      </c>
      <c r="AK3815" s="72">
        <f t="array" aca="1" ref="AK3815" ca="1">SUMPRODUCT(AF3816:AJ3816, EXP(-$E$3*$AF$2:$AJ$2))</f>
        <v>89562.090053211548</v>
      </c>
      <c r="AL3815" s="70">
        <f ca="1">MAX(AC3816 - $D$11, 0) * EXP(-$E$2*$E$3)</f>
        <v>0</v>
      </c>
    </row>
    <row r="3816" spans="6:38" ht="14.55" customHeight="1" x14ac:dyDescent="0.3">
      <c r="F3816" s="79"/>
      <c r="G3816" s="3">
        <v>3814</v>
      </c>
      <c r="H3816" s="61">
        <v>0.98205583629363435</v>
      </c>
      <c r="I3816" s="61">
        <v>-1.3982819740682473</v>
      </c>
      <c r="J3816" s="61">
        <v>0.34959931990531545</v>
      </c>
      <c r="K3816" s="62">
        <v>-0.86233021582939029</v>
      </c>
      <c r="L3816" s="60">
        <f t="array" ref="L3816:O3816">TRANSPOSE(MMULT(Option!$B$25:$E$28, TRANSPOSE(H3816:K3816)))</f>
        <v>0.98205583629363435</v>
      </c>
      <c r="M3816" s="60">
        <v>-0.88872426329455068</v>
      </c>
      <c r="N3816" s="60">
        <v>0.33372276533254336</v>
      </c>
      <c r="O3816" s="60">
        <v>-0.64355451472223946</v>
      </c>
      <c r="P3816" s="56" t="str">
        <f t="shared" si="4778"/>
        <v>763/4</v>
      </c>
      <c r="R3816" s="80"/>
      <c r="S3816" s="3" t="s">
        <v>29</v>
      </c>
      <c r="T3816" s="60">
        <f ca="1"/>
        <v>-0.73015781254103707</v>
      </c>
      <c r="U3816" s="60">
        <f ca="1"/>
        <v>-0.80011452657410054</v>
      </c>
      <c r="V3816" s="60">
        <f ca="1"/>
        <v>-0.8476746471877985</v>
      </c>
      <c r="W3816" s="60">
        <f ca="1"/>
        <v>1.0837878332933648</v>
      </c>
      <c r="X3816" s="60">
        <f ca="1"/>
        <v>0.91287331856509524</v>
      </c>
      <c r="Y3816" s="52">
        <f ca="1">$B$12 * EXP(($E$3 - $C$12^2/2) * Y$2 + $C$12*SQRT(Y$2)*T3816)</f>
        <v>80.731016301743267</v>
      </c>
      <c r="Z3816" s="52">
        <f ca="1">Y3816 * EXP(($E$3 - $C$12^2/2) * (Z$2-Y$2) + $C$12*SQRT(Z$2-Y$2)*U3816)</f>
        <v>63.821395337661713</v>
      </c>
      <c r="AA3816" s="52">
        <f ca="1">Z3816 * EXP(($E$3 - $C$12^2/2) * (AA$2-Z$2) + $C$12*SQRT(AA$2-Z$2)*V3816)</f>
        <v>49.738838670207471</v>
      </c>
      <c r="AB3816" s="52">
        <f ca="1">AA3816 * EXP(($E$3 - $C$12^2/2) * (AB$2-AA$2) + $C$12*SQRT(AB$2-AA$2)*W3816)</f>
        <v>69.194573373130169</v>
      </c>
      <c r="AC3816" s="52">
        <f ca="1">AB3816 * EXP(($E$3 - $C$12^2/2) * (AC$2-AB$2) + $C$12*SQRT(AC$2-AB$2)*X3816)</f>
        <v>91.449273964676635</v>
      </c>
      <c r="AD3816" s="47"/>
      <c r="AE3816" s="3" t="s">
        <v>47</v>
      </c>
      <c r="AF3816" s="64">
        <f t="shared" ref="AF3816" ca="1" si="4824">($B$5*AF3818 + (1 + $B$6)*AF3817)*$B$2</f>
        <v>0</v>
      </c>
      <c r="AG3816" s="64">
        <f t="shared" ref="AG3816" ca="1" si="4825">($B$5*AG3818 + (1 + $B$6)*AG3817)*$B$2</f>
        <v>0</v>
      </c>
      <c r="AH3816" s="64">
        <f t="shared" ref="AH3816" ca="1" si="4826">($B$5*AH3818 + (1 + $B$6)*AH3817)*$B$2</f>
        <v>0</v>
      </c>
      <c r="AI3816" s="64">
        <f t="shared" ref="AI3816" ca="1" si="4827">($B$5*AI3818 + (1 + $B$6)*AI3817)*$B$2</f>
        <v>0</v>
      </c>
      <c r="AJ3816" s="64" cm="1">
        <f t="array" aca="1" ref="AJ3816" ca="1">($B$5*AJ3818 + (1 + $B$6)*AJ3817 + AND(NOT(AF3817:AJ3817)))*$B$2</f>
        <v>114999.99999999999</v>
      </c>
      <c r="AK3816" s="73"/>
      <c r="AL3816" s="70"/>
    </row>
    <row r="3817" spans="6:38" ht="14.55" customHeight="1" x14ac:dyDescent="0.3">
      <c r="F3817" s="79"/>
      <c r="G3817" s="3">
        <v>3815</v>
      </c>
      <c r="H3817" s="61">
        <v>0.78057822093505347</v>
      </c>
      <c r="I3817" s="61">
        <v>0.97864136036734983</v>
      </c>
      <c r="J3817" s="61">
        <v>-0.2128278760329404</v>
      </c>
      <c r="K3817" s="62">
        <v>0.6197409422493213</v>
      </c>
      <c r="L3817" s="60">
        <f t="array" ref="L3817:O3817">TRANSPOSE(MMULT(Option!$B$25:$E$28, TRANSPOSE(H3817:K3817)))</f>
        <v>0.78057822093505347</v>
      </c>
      <c r="M3817" s="60">
        <v>1.2091709107936088</v>
      </c>
      <c r="N3817" s="60">
        <v>0.38157088615104984</v>
      </c>
      <c r="O3817" s="60">
        <v>1.0576744400875098</v>
      </c>
      <c r="P3817" s="56" t="str">
        <f t="shared" si="4778"/>
        <v>763/5</v>
      </c>
      <c r="R3817" s="80"/>
      <c r="S3817" s="3" t="s">
        <v>31</v>
      </c>
      <c r="T3817" s="60">
        <f ca="1"/>
        <v>-2.3397905962280952</v>
      </c>
      <c r="U3817" s="60">
        <f ca="1"/>
        <v>0.26985918896125233</v>
      </c>
      <c r="V3817" s="60">
        <f ca="1"/>
        <v>1.7076009178923623</v>
      </c>
      <c r="W3817" s="60">
        <f ca="1"/>
        <v>0.94707932691688557</v>
      </c>
      <c r="X3817" s="60">
        <f ca="1"/>
        <v>-3.6137194123520011E-3</v>
      </c>
      <c r="Y3817" s="52">
        <f ca="1">$B$13 * EXP(($E$3 - $C$13^2/2) * Y$2 + $C$13*SQRT(Y$2)*T3817)</f>
        <v>49.810858733519268</v>
      </c>
      <c r="Z3817" s="52">
        <f ca="1">Y3817 * EXP(($E$3 - $C$13^2/2) * (Z$2-Y$2) + $C$13*SQRT(Z$2-Y$2)*U3817)</f>
        <v>54.281895970621406</v>
      </c>
      <c r="AA3817" s="52">
        <f ca="1">Z3817 * EXP(($E$3 - $C$13^2/2) * (AA$2-Z$2) + $C$13*SQRT(AA$2-Z$2)*V3817)</f>
        <v>91.055666491163507</v>
      </c>
      <c r="AB3817" s="52">
        <f ca="1">AA3817 * EXP(($E$3 - $C$13^2/2) * (AB$2-AA$2) + $C$13*SQRT(AB$2-AA$2)*W3817)</f>
        <v>121.58271794279773</v>
      </c>
      <c r="AC3817" s="52">
        <f ca="1">AB3817 * EXP(($E$3 - $C$13^2/2) * (AC$2-AB$2) + $C$13*SQRT(AC$2-AB$2)*X3817)</f>
        <v>122.05975518581667</v>
      </c>
      <c r="AD3817" s="47"/>
      <c r="AE3817" s="3" t="s">
        <v>46</v>
      </c>
      <c r="AF3817" s="52" t="b">
        <f t="shared" ref="AF3817" ca="1" si="4828">AF3815 &gt;= $B$4</f>
        <v>0</v>
      </c>
      <c r="AG3817" s="52" t="b">
        <f t="array" aca="1" ref="AG3817" ca="1">AND(AG3815 &gt;= $B$4, NOT(OR($AF3817:AF3817)))</f>
        <v>0</v>
      </c>
      <c r="AH3817" s="52" t="b">
        <f t="array" aca="1" ref="AH3817" ca="1">AND(AH3815 &gt;= $B$4, NOT(OR($AF3817:AG3817)))</f>
        <v>0</v>
      </c>
      <c r="AI3817" s="52" t="b">
        <f t="array" aca="1" ref="AI3817" ca="1">AND(AI3815 &gt;= $B$4, NOT(OR($AF3817:AH3817)))</f>
        <v>0</v>
      </c>
      <c r="AJ3817" s="52" t="b">
        <f t="array" aca="1" ref="AJ3817" ca="1">AND(AJ3815 &gt;= $B$4, NOT(OR($AF3817:AI3817)))</f>
        <v>0</v>
      </c>
      <c r="AK3817" s="73"/>
      <c r="AL3817" s="70"/>
    </row>
    <row r="3818" spans="6:38" ht="14.55" customHeight="1" x14ac:dyDescent="0.3">
      <c r="F3818" s="79"/>
      <c r="G3818" s="3">
        <v>3816</v>
      </c>
      <c r="H3818" s="61">
        <v>-0.95843761360308743</v>
      </c>
      <c r="I3818" s="61">
        <v>2.2866621463465253</v>
      </c>
      <c r="J3818" s="61">
        <v>0.90238667704242548</v>
      </c>
      <c r="K3818" s="62">
        <v>1.061304955174653</v>
      </c>
      <c r="L3818" s="60">
        <f t="array" ref="L3818:O3818">TRANSPOSE(MMULT(Option!$B$25:$E$28, TRANSPOSE(H3818:K3818)))</f>
        <v>-0.95843761360308743</v>
      </c>
      <c r="M3818" s="60">
        <v>1.7123854294433933</v>
      </c>
      <c r="N3818" s="60">
        <v>1.0079889632267975</v>
      </c>
      <c r="O3818" s="60">
        <v>1.3003887721999019</v>
      </c>
      <c r="P3818" s="56" t="str">
        <f t="shared" si="4778"/>
        <v>764/1</v>
      </c>
      <c r="R3818" s="80"/>
      <c r="S3818" s="3" t="s">
        <v>30</v>
      </c>
      <c r="T3818" s="60">
        <f ca="1"/>
        <v>-2.0822069066848838</v>
      </c>
      <c r="U3818" s="60">
        <f ca="1"/>
        <v>1.1796875888438705</v>
      </c>
      <c r="V3818" s="60">
        <f ca="1"/>
        <v>-0.7450660725149324</v>
      </c>
      <c r="W3818" s="60">
        <f ca="1"/>
        <v>0.18132628609400653</v>
      </c>
      <c r="X3818" s="60">
        <f ca="1"/>
        <v>2.1533555696378737</v>
      </c>
      <c r="Y3818" s="52">
        <f ca="1">$B$14 * EXP(($E$3 - $C$14^2/2) * Y$2 + $C$14*SQRT(Y$2)*T3818)</f>
        <v>53.812625479847341</v>
      </c>
      <c r="Z3818" s="52">
        <f ca="1">Y3818 * EXP(($E$3 - $C$14^2/2) * (Z$2-Y$2) + $C$14*SQRT(Z$2-Y$2)*U3818)</f>
        <v>77.04690487657524</v>
      </c>
      <c r="AA3818" s="52">
        <f ca="1">Z3818 * EXP(($E$3 - $C$14^2/2) * (AA$2-Z$2) + $C$14*SQRT(AA$2-Z$2)*V3818)</f>
        <v>61.923179029626212</v>
      </c>
      <c r="AB3818" s="52">
        <f ca="1">AA3818 * EXP(($E$3 - $C$14^2/2) * (AB$2-AA$2) + $C$14*SQRT(AB$2-AA$2)*W3818)</f>
        <v>65.712716100113454</v>
      </c>
      <c r="AC3818" s="52">
        <f ca="1">AB3818 * EXP(($E$3 - $C$14^2/2) * (AC$2-AB$2) + $C$14*SQRT(AC$2-AB$2)*X3818)</f>
        <v>126.0021695685021</v>
      </c>
      <c r="AD3818" s="47"/>
      <c r="AE3818" s="3" t="s">
        <v>68</v>
      </c>
      <c r="AF3818" s="52" t="b">
        <f ca="1">AND(AF3815&gt;$B$3, NOT(OR($AF3817:AF3817)))</f>
        <v>0</v>
      </c>
      <c r="AG3818" s="52" t="b">
        <f ca="1">AND(AG3815&gt;$B$3, NOT(OR($AF3817:AG3817)))</f>
        <v>0</v>
      </c>
      <c r="AH3818" s="52" t="b">
        <f ca="1">AND(AH3815&gt;$B$3, NOT(OR($AF3817:AH3817)))</f>
        <v>0</v>
      </c>
      <c r="AI3818" s="52" t="b">
        <f ca="1">AND(AI3815&gt;$B$3, NOT(OR($AF3817:AI3817)))</f>
        <v>0</v>
      </c>
      <c r="AJ3818" s="52" t="b">
        <f ca="1">AND(AJ3815&gt;$B$3, NOT(OR($AF3817:AJ3817)))</f>
        <v>1</v>
      </c>
      <c r="AK3818" s="74"/>
      <c r="AL3818" s="70"/>
    </row>
    <row r="3819" spans="6:38" ht="14.55" customHeight="1" x14ac:dyDescent="0.3">
      <c r="F3819" s="79"/>
      <c r="G3819" s="3">
        <v>3817</v>
      </c>
      <c r="H3819" s="61">
        <v>0.43789268183957208</v>
      </c>
      <c r="I3819" s="61">
        <v>-0.72676635534509371</v>
      </c>
      <c r="J3819" s="61">
        <v>-0.88955375388342672</v>
      </c>
      <c r="K3819" s="62">
        <v>0.17704533076815848</v>
      </c>
      <c r="L3819" s="60">
        <f t="array" ref="L3819:O3819">TRANSPOSE(MMULT(Option!$B$25:$E$28, TRANSPOSE(H3819:K3819)))</f>
        <v>0.43789268183957208</v>
      </c>
      <c r="M3819" s="60">
        <v>-0.49093529444738437</v>
      </c>
      <c r="N3819" s="60">
        <v>-0.79645904814949053</v>
      </c>
      <c r="O3819" s="60">
        <v>-3.7165583456043316E-2</v>
      </c>
      <c r="P3819" s="56" t="str">
        <f t="shared" si="4778"/>
        <v>764/2</v>
      </c>
      <c r="R3819" s="80">
        <v>955</v>
      </c>
      <c r="S3819" s="3" t="s">
        <v>28</v>
      </c>
      <c r="T3819" s="60">
        <f t="array" aca="1" ref="T3819:T3822" ca="1">TRANSPOSE(OFFSET($L$3, MATCH($R3819 &amp; "/" &amp; T$2, $P$3:$P$5002, 0) - 1, 0, 1, $E$1))</f>
        <v>-0.77148248441377287</v>
      </c>
      <c r="U3819" s="60">
        <f t="array" aca="1" ref="U3819:U3822" ca="1">TRANSPOSE(OFFSET($L$3, MATCH($R3819 &amp; "/" &amp; U$2, $P$3:$P$5002, 0) - 1, 0, 1, $E$1))</f>
        <v>-1.7527760831235244</v>
      </c>
      <c r="V3819" s="60">
        <f t="array" aca="1" ref="V3819:V3822" ca="1">TRANSPOSE(OFFSET($L$3, MATCH($R3819 &amp; "/" &amp; V$2, $P$3:$P$5002, 0) - 1, 0, 1, $E$1))</f>
        <v>-9.4057273961773297E-2</v>
      </c>
      <c r="W3819" s="60">
        <f t="array" aca="1" ref="W3819:W3822" ca="1">TRANSPOSE(OFFSET($L$3, MATCH($R3819 &amp; "/" &amp; W$2, $P$3:$P$5002, 0) - 1, 0, 1, $E$1))</f>
        <v>1.517204284709861</v>
      </c>
      <c r="X3819" s="60">
        <f t="array" aca="1" ref="X3819:X3822" ca="1">TRANSPOSE(OFFSET($L$3, MATCH($R3819 &amp; "/" &amp; X$2, $P$3:$P$5002, 0) - 1, 0, 1, $E$1))</f>
        <v>7.6154001310805602E-2</v>
      </c>
      <c r="Y3819" s="52">
        <f ca="1">$B$11 * EXP(($E$3 - $C$11^2/2) * Y$2 + $C$11*SQRT(Y$2)*T3819)</f>
        <v>79.736339915197192</v>
      </c>
      <c r="Z3819" s="52">
        <f ca="1">Y3819 * EXP(($E$3 - $C$11^2/2) * (Z$2-Y$2) + $C$11*SQRT(Z$2-Y$2)*U3819)</f>
        <v>47.3654289583002</v>
      </c>
      <c r="AA3819" s="52">
        <f ca="1">Z3819 * EXP(($E$3 - $C$11^2/2) * (AA$2-Z$2) + $C$11*SQRT(AA$2-Z$2)*V3819)</f>
        <v>46.278404812025009</v>
      </c>
      <c r="AB3819" s="52">
        <f ca="1">AA3819 * EXP(($E$3 - $C$11^2/2) * (AB$2-AA$2) + $C$11*SQRT(AB$2-AA$2)*W3819)</f>
        <v>73.320241661638974</v>
      </c>
      <c r="AC3819" s="52">
        <f ca="1">AB3819 * EXP(($E$3 - $C$11^2/2) * (AC$2-AB$2) + $C$11*SQRT(AC$2-AB$2)*X3819)</f>
        <v>75.390624165512918</v>
      </c>
      <c r="AD3819" s="47"/>
      <c r="AE3819" s="3" t="s">
        <v>69</v>
      </c>
      <c r="AF3819" s="20" cm="1">
        <f t="array" aca="1" ref="AF3819" ca="1">MIN(Y3819:Y3822 / $D$11:$D$14)</f>
        <v>0.79736339915197196</v>
      </c>
      <c r="AG3819" s="20" cm="1">
        <f t="array" aca="1" ref="AG3819" ca="1">MIN(Z3819:Z3822 / $D$11:$D$14)</f>
        <v>0.47365428958300199</v>
      </c>
      <c r="AH3819" s="20" cm="1">
        <f t="array" aca="1" ref="AH3819" ca="1">MIN(AA3819:AA3822 / $D$11:$D$14)</f>
        <v>0.46278404812025009</v>
      </c>
      <c r="AI3819" s="20" cm="1">
        <f t="array" aca="1" ref="AI3819" ca="1">MIN(AB3819:AB3822 / $D$11:$D$14)</f>
        <v>0.73320241661638974</v>
      </c>
      <c r="AJ3819" s="20" cm="1">
        <f t="array" aca="1" ref="AJ3819" ca="1">MIN(AC3819:AC3822 / $D$11:$D$14)</f>
        <v>0.75390624165512921</v>
      </c>
      <c r="AK3819" s="72">
        <f t="array" aca="1" ref="AK3819" ca="1">SUMPRODUCT(AF3820:AJ3820, EXP(-$E$3*$AF$2:$AJ$2))</f>
        <v>77880.078307140488</v>
      </c>
      <c r="AL3819" s="70">
        <f ca="1">MAX(AC3820 - $D$11, 0) * EXP(-$E$2*$E$3)</f>
        <v>9.2433006019304056</v>
      </c>
    </row>
    <row r="3820" spans="6:38" ht="14.55" customHeight="1" x14ac:dyDescent="0.3">
      <c r="F3820" s="79"/>
      <c r="G3820" s="3">
        <v>3818</v>
      </c>
      <c r="H3820" s="61">
        <v>-0.860880593126084</v>
      </c>
      <c r="I3820" s="61">
        <v>-1.7262113680647331</v>
      </c>
      <c r="J3820" s="61">
        <v>1.0338258627546362</v>
      </c>
      <c r="K3820" s="62">
        <v>1.7882767071152572</v>
      </c>
      <c r="L3820" s="60">
        <f t="array" ref="L3820:O3820">TRANSPOSE(MMULT(Option!$B$25:$E$28, TRANSPOSE(H3820:K3820)))</f>
        <v>-0.860880593126084</v>
      </c>
      <c r="M3820" s="60">
        <v>-1.9264510891804165</v>
      </c>
      <c r="N3820" s="60">
        <v>0.11163918073149648</v>
      </c>
      <c r="O3820" s="60">
        <v>0.93679034751032564</v>
      </c>
      <c r="P3820" s="56" t="str">
        <f t="shared" si="4778"/>
        <v>764/3</v>
      </c>
      <c r="R3820" s="80"/>
      <c r="S3820" s="3" t="s">
        <v>29</v>
      </c>
      <c r="T3820" s="60">
        <f ca="1"/>
        <v>0.40246874998193249</v>
      </c>
      <c r="U3820" s="60">
        <f ca="1"/>
        <v>-1.6046571660115632</v>
      </c>
      <c r="V3820" s="60">
        <f ca="1"/>
        <v>1.012184367970709</v>
      </c>
      <c r="W3820" s="60">
        <f ca="1"/>
        <v>0.20013966068576294</v>
      </c>
      <c r="X3820" s="60">
        <f ca="1"/>
        <v>0.28038130878613998</v>
      </c>
      <c r="Y3820" s="52">
        <f ca="1">$B$12 * EXP(($E$3 - $C$12^2/2) * Y$2 + $C$12*SQRT(Y$2)*T3820)</f>
        <v>113.39880019908195</v>
      </c>
      <c r="Z3820" s="52">
        <f ca="1">Y3820 * EXP(($E$3 - $C$12^2/2) * (Z$2-Y$2) + $C$12*SQRT(Z$2-Y$2)*U3820)</f>
        <v>70.422559634108467</v>
      </c>
      <c r="AA3820" s="52">
        <f ca="1">Z3820 * EXP(($E$3 - $C$12^2/2) * (AA$2-Z$2) + $C$12*SQRT(AA$2-Z$2)*V3820)</f>
        <v>95.88686161047805</v>
      </c>
      <c r="AB3820" s="52">
        <f ca="1">AA3820 * EXP(($E$3 - $C$12^2/2) * (AB$2-AA$2) + $C$12*SQRT(AB$2-AA$2)*W3820)</f>
        <v>102.33081707530852</v>
      </c>
      <c r="AC3820" s="52">
        <f ca="1">AB3820 * EXP(($E$3 - $C$12^2/2) * (AC$2-AB$2) + $C$12*SQRT(AC$2-AB$2)*X3820)</f>
        <v>111.86863290696374</v>
      </c>
      <c r="AD3820" s="47"/>
      <c r="AE3820" s="3" t="s">
        <v>47</v>
      </c>
      <c r="AF3820" s="64">
        <f t="shared" ref="AF3820" ca="1" si="4829">($B$5*AF3822 + (1 + $B$6)*AF3821)*$B$2</f>
        <v>0</v>
      </c>
      <c r="AG3820" s="64">
        <f t="shared" ref="AG3820" ca="1" si="4830">($B$5*AG3822 + (1 + $B$6)*AG3821)*$B$2</f>
        <v>0</v>
      </c>
      <c r="AH3820" s="64">
        <f t="shared" ref="AH3820" ca="1" si="4831">($B$5*AH3822 + (1 + $B$6)*AH3821)*$B$2</f>
        <v>0</v>
      </c>
      <c r="AI3820" s="64">
        <f t="shared" ref="AI3820" ca="1" si="4832">($B$5*AI3822 + (1 + $B$6)*AI3821)*$B$2</f>
        <v>0</v>
      </c>
      <c r="AJ3820" s="64" cm="1">
        <f t="array" aca="1" ref="AJ3820" ca="1">($B$5*AJ3822 + (1 + $B$6)*AJ3821 + AND(NOT(AF3821:AJ3821)))*$B$2</f>
        <v>100000</v>
      </c>
      <c r="AK3820" s="73"/>
      <c r="AL3820" s="70"/>
    </row>
    <row r="3821" spans="6:38" ht="14.55" customHeight="1" x14ac:dyDescent="0.3">
      <c r="F3821" s="79"/>
      <c r="G3821" s="3">
        <v>3819</v>
      </c>
      <c r="H3821" s="61">
        <v>-0.10956509817252774</v>
      </c>
      <c r="I3821" s="61">
        <v>0.77630935369311294</v>
      </c>
      <c r="J3821" s="61">
        <v>-1.1884554567264727</v>
      </c>
      <c r="K3821" s="62">
        <v>-1.98227799448835E-2</v>
      </c>
      <c r="L3821" s="60">
        <f t="array" ref="L3821:O3821">TRANSPOSE(MMULT(Option!$B$25:$E$28, TRANSPOSE(H3821:K3821)))</f>
        <v>-0.10956509817252774</v>
      </c>
      <c r="M3821" s="60">
        <v>0.66767323593117611</v>
      </c>
      <c r="N3821" s="60">
        <v>-0.88437292229286002</v>
      </c>
      <c r="O3821" s="60">
        <v>-8.9478500035228836E-2</v>
      </c>
      <c r="P3821" s="56" t="str">
        <f t="shared" si="4778"/>
        <v>764/4</v>
      </c>
      <c r="R3821" s="80"/>
      <c r="S3821" s="3" t="s">
        <v>31</v>
      </c>
      <c r="T3821" s="60">
        <f ca="1"/>
        <v>-0.52946066206164655</v>
      </c>
      <c r="U3821" s="60">
        <f ca="1"/>
        <v>0.10775692761035816</v>
      </c>
      <c r="V3821" s="60">
        <f ca="1"/>
        <v>-0.68502643986829015</v>
      </c>
      <c r="W3821" s="60">
        <f ca="1"/>
        <v>0.90550312962631196</v>
      </c>
      <c r="X3821" s="60">
        <f ca="1"/>
        <v>-0.29351583949981253</v>
      </c>
      <c r="Y3821" s="52">
        <f ca="1">$B$13 * EXP(($E$3 - $C$13^2/2) * Y$2 + $C$13*SQRT(Y$2)*T3821)</f>
        <v>85.741074003094539</v>
      </c>
      <c r="Z3821" s="52">
        <f ca="1">Y3821 * EXP(($E$3 - $C$13^2/2) * (Z$2-Y$2) + $C$13*SQRT(Z$2-Y$2)*U3821)</f>
        <v>89.002019959852632</v>
      </c>
      <c r="AA3821" s="52">
        <f ca="1">Z3821 * EXP(($E$3 - $C$13^2/2) * (AA$2-Z$2) + $C$13*SQRT(AA$2-Z$2)*V3821)</f>
        <v>72.831687888484893</v>
      </c>
      <c r="AB3821" s="52">
        <f ca="1">AA3821 * EXP(($E$3 - $C$13^2/2) * (AB$2-AA$2) + $C$13*SQRT(AB$2-AA$2)*W3821)</f>
        <v>96.043582476661726</v>
      </c>
      <c r="AC3821" s="52">
        <f ca="1">AB3821 * EXP(($E$3 - $C$13^2/2) * (AC$2-AB$2) + $C$13*SQRT(AC$2-AB$2)*X3821)</f>
        <v>88.388981722775199</v>
      </c>
      <c r="AD3821" s="47"/>
      <c r="AE3821" s="3" t="s">
        <v>46</v>
      </c>
      <c r="AF3821" s="52" t="b">
        <f t="shared" ref="AF3821" ca="1" si="4833">AF3819 &gt;= $B$4</f>
        <v>0</v>
      </c>
      <c r="AG3821" s="52" t="b">
        <f t="array" aca="1" ref="AG3821" ca="1">AND(AG3819 &gt;= $B$4, NOT(OR($AF3821:AF3821)))</f>
        <v>0</v>
      </c>
      <c r="AH3821" s="52" t="b">
        <f t="array" aca="1" ref="AH3821" ca="1">AND(AH3819 &gt;= $B$4, NOT(OR($AF3821:AG3821)))</f>
        <v>0</v>
      </c>
      <c r="AI3821" s="52" t="b">
        <f t="array" aca="1" ref="AI3821" ca="1">AND(AI3819 &gt;= $B$4, NOT(OR($AF3821:AH3821)))</f>
        <v>0</v>
      </c>
      <c r="AJ3821" s="52" t="b">
        <f t="array" aca="1" ref="AJ3821" ca="1">AND(AJ3819 &gt;= $B$4, NOT(OR($AF3821:AI3821)))</f>
        <v>0</v>
      </c>
      <c r="AK3821" s="73"/>
      <c r="AL3821" s="70"/>
    </row>
    <row r="3822" spans="6:38" ht="14.55" customHeight="1" x14ac:dyDescent="0.3">
      <c r="F3822" s="79"/>
      <c r="G3822" s="3">
        <v>3820</v>
      </c>
      <c r="H3822" s="61">
        <v>0.80969023235527493</v>
      </c>
      <c r="I3822" s="61">
        <v>1.8515214779501445E-2</v>
      </c>
      <c r="J3822" s="61">
        <v>-1.8319615911003604</v>
      </c>
      <c r="K3822" s="62">
        <v>-1.7044194786719657</v>
      </c>
      <c r="L3822" s="60">
        <f t="array" ref="L3822:O3822">TRANSPOSE(MMULT(Option!$B$25:$E$28, TRANSPOSE(H3822:K3822)))</f>
        <v>0.80969023235527493</v>
      </c>
      <c r="M3822" s="60">
        <v>0.3408455675891961</v>
      </c>
      <c r="N3822" s="60">
        <v>-1.2803057910845284</v>
      </c>
      <c r="O3822" s="60">
        <v>-1.488415416818806</v>
      </c>
      <c r="P3822" s="56" t="str">
        <f t="shared" si="4778"/>
        <v>764/5</v>
      </c>
      <c r="R3822" s="80"/>
      <c r="S3822" s="3" t="s">
        <v>30</v>
      </c>
      <c r="T3822" s="60">
        <f ca="1"/>
        <v>-0.51415563108032125</v>
      </c>
      <c r="U3822" s="60">
        <f ca="1"/>
        <v>-0.67641641455950308</v>
      </c>
      <c r="V3822" s="60">
        <f ca="1"/>
        <v>-0.18696693034190956</v>
      </c>
      <c r="W3822" s="60">
        <f ca="1"/>
        <v>1.2159664273524611</v>
      </c>
      <c r="X3822" s="60">
        <f ca="1"/>
        <v>0.34120585228461098</v>
      </c>
      <c r="Y3822" s="52">
        <f ca="1">$B$14 * EXP(($E$3 - $C$14^2/2) * Y$2 + $C$14*SQRT(Y$2)*T3822)</f>
        <v>86.135660120984852</v>
      </c>
      <c r="Z3822" s="52">
        <f ca="1">Y3822 * EXP(($E$3 - $C$14^2/2) * (Z$2-Y$2) + $C$14*SQRT(Z$2-Y$2)*U3822)</f>
        <v>70.668404119343734</v>
      </c>
      <c r="AA3822" s="52">
        <f ca="1">Z3822 * EXP(($E$3 - $C$14^2/2) * (AA$2-Z$2) + $C$14*SQRT(AA$2-Z$2)*V3822)</f>
        <v>67.148628154576699</v>
      </c>
      <c r="AB3822" s="52">
        <f ca="1">AA3822 * EXP(($E$3 - $C$14^2/2) * (AB$2-AA$2) + $C$14*SQRT(AB$2-AA$2)*W3822)</f>
        <v>97.192973659449819</v>
      </c>
      <c r="AC3822" s="52">
        <f ca="1">AB3822 * EXP(($E$3 - $C$14^2/2) * (AC$2-AB$2) + $C$14*SQRT(AC$2-AB$2)*X3822)</f>
        <v>108.20852765077466</v>
      </c>
      <c r="AD3822" s="47"/>
      <c r="AE3822" s="3" t="s">
        <v>68</v>
      </c>
      <c r="AF3822" s="52" t="b">
        <f ca="1">AND(AF3819&gt;$B$3, NOT(OR($AF3821:AF3821)))</f>
        <v>0</v>
      </c>
      <c r="AG3822" s="52" t="b">
        <f ca="1">AND(AG3819&gt;$B$3, NOT(OR($AF3821:AG3821)))</f>
        <v>0</v>
      </c>
      <c r="AH3822" s="52" t="b">
        <f ca="1">AND(AH3819&gt;$B$3, NOT(OR($AF3821:AH3821)))</f>
        <v>0</v>
      </c>
      <c r="AI3822" s="52" t="b">
        <f ca="1">AND(AI3819&gt;$B$3, NOT(OR($AF3821:AI3821)))</f>
        <v>0</v>
      </c>
      <c r="AJ3822" s="52" t="b">
        <f ca="1">AND(AJ3819&gt;$B$3, NOT(OR($AF3821:AJ3821)))</f>
        <v>0</v>
      </c>
      <c r="AK3822" s="74"/>
      <c r="AL3822" s="70"/>
    </row>
    <row r="3823" spans="6:38" ht="14.55" customHeight="1" x14ac:dyDescent="0.3">
      <c r="F3823" s="79"/>
      <c r="G3823" s="3">
        <v>3821</v>
      </c>
      <c r="H3823" s="61">
        <v>-0.73561652828611745</v>
      </c>
      <c r="I3823" s="61">
        <v>0.62671719252707891</v>
      </c>
      <c r="J3823" s="61">
        <v>0.83943699658204773</v>
      </c>
      <c r="K3823" s="62">
        <v>-0.65880686511230047</v>
      </c>
      <c r="L3823" s="60">
        <f t="array" ref="L3823:O3823">TRANSPOSE(MMULT(Option!$B$25:$E$28, TRANSPOSE(H3823:K3823)))</f>
        <v>-0.73561652828611745</v>
      </c>
      <c r="M3823" s="60">
        <v>0.28014918350266332</v>
      </c>
      <c r="N3823" s="60">
        <v>0.60715243649911932</v>
      </c>
      <c r="O3823" s="60">
        <v>-0.53046069562688092</v>
      </c>
      <c r="P3823" s="56" t="str">
        <f t="shared" si="4778"/>
        <v>765/1</v>
      </c>
      <c r="R3823" s="80">
        <v>956</v>
      </c>
      <c r="S3823" s="3" t="s">
        <v>28</v>
      </c>
      <c r="T3823" s="60">
        <f t="array" aca="1" ref="T3823:T3826" ca="1">TRANSPOSE(OFFSET($L$3, MATCH($R3823 &amp; "/" &amp; T$2, $P$3:$P$5002, 0) - 1, 0, 1, $E$1))</f>
        <v>-0.41751103074937523</v>
      </c>
      <c r="U3823" s="60">
        <f t="array" aca="1" ref="U3823:U3826" ca="1">TRANSPOSE(OFFSET($L$3, MATCH($R3823 &amp; "/" &amp; U$2, $P$3:$P$5002, 0) - 1, 0, 1, $E$1))</f>
        <v>-1.8334488798921438</v>
      </c>
      <c r="V3823" s="60">
        <f t="array" aca="1" ref="V3823:V3826" ca="1">TRANSPOSE(OFFSET($L$3, MATCH($R3823 &amp; "/" &amp; V$2, $P$3:$P$5002, 0) - 1, 0, 1, $E$1))</f>
        <v>1.3466397390463549</v>
      </c>
      <c r="W3823" s="60">
        <f t="array" aca="1" ref="W3823:W3826" ca="1">TRANSPOSE(OFFSET($L$3, MATCH($R3823 &amp; "/" &amp; W$2, $P$3:$P$5002, 0) - 1, 0, 1, $E$1))</f>
        <v>-1.0944786250160456</v>
      </c>
      <c r="X3823" s="60">
        <f t="array" aca="1" ref="X3823:X3826" ca="1">TRANSPOSE(OFFSET($L$3, MATCH($R3823 &amp; "/" &amp; X$2, $P$3:$P$5002, 0) - 1, 0, 1, $E$1))</f>
        <v>-0.84239210355882121</v>
      </c>
      <c r="Y3823" s="52">
        <f ca="1">$B$11 * EXP(($E$3 - $C$11^2/2) * Y$2 + $C$11*SQRT(Y$2)*T3823)</f>
        <v>88.669580004133451</v>
      </c>
      <c r="Z3823" s="52">
        <f ca="1">Y3823 * EXP(($E$3 - $C$11^2/2) * (Z$2-Y$2) + $C$11*SQRT(Z$2-Y$2)*U3823)</f>
        <v>51.412545203899754</v>
      </c>
      <c r="AA3823" s="52">
        <f ca="1">Z3823 * EXP(($E$3 - $C$11^2/2) * (AA$2-Z$2) + $C$11*SQRT(AA$2-Z$2)*V3823)</f>
        <v>77.391281683984133</v>
      </c>
      <c r="AB3823" s="52">
        <f ca="1">AA3823 * EXP(($E$3 - $C$11^2/2) * (AB$2-AA$2) + $C$11*SQRT(AB$2-AA$2)*W3823)</f>
        <v>56.010016846857667</v>
      </c>
      <c r="AC3823" s="52">
        <f ca="1">AB3823 * EXP(($E$3 - $C$11^2/2) * (AC$2-AB$2) + $C$11*SQRT(AC$2-AB$2)*X3823)</f>
        <v>43.720317086078552</v>
      </c>
      <c r="AD3823" s="47"/>
      <c r="AE3823" s="3" t="s">
        <v>69</v>
      </c>
      <c r="AF3823" s="20" cm="1">
        <f t="array" aca="1" ref="AF3823" ca="1">MIN(Y3823:Y3826 / $D$11:$D$14)</f>
        <v>0.88669580004133453</v>
      </c>
      <c r="AG3823" s="20" cm="1">
        <f t="array" aca="1" ref="AG3823" ca="1">MIN(Z3823:Z3826 / $D$11:$D$14)</f>
        <v>0.51412545203899751</v>
      </c>
      <c r="AH3823" s="20" cm="1">
        <f t="array" aca="1" ref="AH3823" ca="1">MIN(AA3823:AA3826 / $D$11:$D$14)</f>
        <v>0.77391281683984137</v>
      </c>
      <c r="AI3823" s="20" cm="1">
        <f t="array" aca="1" ref="AI3823" ca="1">MIN(AB3823:AB3826 / $D$11:$D$14)</f>
        <v>0.56010016846857669</v>
      </c>
      <c r="AJ3823" s="20" cm="1">
        <f t="array" aca="1" ref="AJ3823" ca="1">MIN(AC3823:AC3826 / $D$11:$D$14)</f>
        <v>0.43720317086078553</v>
      </c>
      <c r="AK3823" s="72">
        <f t="array" aca="1" ref="AK3823" ca="1">SUMPRODUCT(AF3824:AJ3824, EXP(-$E$3*$AF$2:$AJ$2))</f>
        <v>92148.519674651194</v>
      </c>
      <c r="AL3823" s="70">
        <f ca="1">MAX(AC3824 - $D$11, 0) * EXP(-$E$2*$E$3)</f>
        <v>152.20059579788452</v>
      </c>
    </row>
    <row r="3824" spans="6:38" ht="14.55" customHeight="1" x14ac:dyDescent="0.3">
      <c r="F3824" s="79"/>
      <c r="G3824" s="3">
        <v>3822</v>
      </c>
      <c r="H3824" s="61">
        <v>0.20921238724346508</v>
      </c>
      <c r="I3824" s="61">
        <v>-0.93028478091779365</v>
      </c>
      <c r="J3824" s="61">
        <v>-1.3161805111861897</v>
      </c>
      <c r="K3824" s="62">
        <v>-0.79773028475510721</v>
      </c>
      <c r="L3824" s="60">
        <f t="array" ref="L3824:O3824">TRANSPOSE(MMULT(Option!$B$25:$E$28, TRANSPOSE(H3824:K3824)))</f>
        <v>0.20921238724346508</v>
      </c>
      <c r="M3824" s="60">
        <v>-0.7689351303868539</v>
      </c>
      <c r="N3824" s="60">
        <v>-1.3159353749472902</v>
      </c>
      <c r="O3824" s="60">
        <v>-1.099948317979536</v>
      </c>
      <c r="P3824" s="56" t="str">
        <f t="shared" si="4778"/>
        <v>765/2</v>
      </c>
      <c r="R3824" s="80"/>
      <c r="S3824" s="3" t="s">
        <v>29</v>
      </c>
      <c r="T3824" s="60">
        <f ca="1"/>
        <v>1.3502046090085482</v>
      </c>
      <c r="U3824" s="60">
        <f ca="1"/>
        <v>-0.24486118658939238</v>
      </c>
      <c r="V3824" s="60">
        <f ca="1"/>
        <v>0.67009911874337713</v>
      </c>
      <c r="W3824" s="60">
        <f ca="1"/>
        <v>1.3631396069459285</v>
      </c>
      <c r="X3824" s="60">
        <f ca="1"/>
        <v>0.38895057993362298</v>
      </c>
      <c r="Y3824" s="52">
        <f ca="1">$B$12 * EXP(($E$3 - $C$12^2/2) * Y$2 + $C$12*SQRT(Y$2)*T3824)</f>
        <v>150.69102804995552</v>
      </c>
      <c r="Z3824" s="52">
        <f ca="1">Y3824 * EXP(($E$3 - $C$12^2/2) * (Z$2-Y$2) + $C$12*SQRT(Z$2-Y$2)*U3824)</f>
        <v>140.72015652076686</v>
      </c>
      <c r="AA3824" s="52">
        <f ca="1">Z3824 * EXP(($E$3 - $C$12^2/2) * (AA$2-Z$2) + $C$12*SQRT(AA$2-Z$2)*V3824)</f>
        <v>172.91548486483933</v>
      </c>
      <c r="AB3824" s="52">
        <f ca="1">AA3824 * EXP(($E$3 - $C$12^2/2) * (AB$2-AA$2) + $C$12*SQRT(AB$2-AA$2)*W3824)</f>
        <v>261.58122062919824</v>
      </c>
      <c r="AC3824" s="52">
        <f ca="1">AB3824 * EXP(($E$3 - $C$12^2/2) * (AC$2-AB$2) + $C$12*SQRT(AC$2-AB$2)*X3824)</f>
        <v>295.42943343950117</v>
      </c>
      <c r="AD3824" s="47"/>
      <c r="AE3824" s="3" t="s">
        <v>47</v>
      </c>
      <c r="AF3824" s="64">
        <f t="shared" ref="AF3824" ca="1" si="4834">($B$5*AF3826 + (1 + $B$6)*AF3825)*$B$2</f>
        <v>15000</v>
      </c>
      <c r="AG3824" s="64">
        <f t="shared" ref="AG3824" ca="1" si="4835">($B$5*AG3826 + (1 + $B$6)*AG3825)*$B$2</f>
        <v>0</v>
      </c>
      <c r="AH3824" s="64">
        <f t="shared" ref="AH3824" ca="1" si="4836">($B$5*AH3826 + (1 + $B$6)*AH3825)*$B$2</f>
        <v>0</v>
      </c>
      <c r="AI3824" s="64">
        <f t="shared" ref="AI3824" ca="1" si="4837">($B$5*AI3826 + (1 + $B$6)*AI3825)*$B$2</f>
        <v>0</v>
      </c>
      <c r="AJ3824" s="64" cm="1">
        <f t="array" aca="1" ref="AJ3824" ca="1">($B$5*AJ3826 + (1 + $B$6)*AJ3825 + AND(NOT(AF3825:AJ3825)))*$B$2</f>
        <v>100000</v>
      </c>
      <c r="AK3824" s="73"/>
      <c r="AL3824" s="70"/>
    </row>
    <row r="3825" spans="6:38" ht="14.55" customHeight="1" x14ac:dyDescent="0.3">
      <c r="F3825" s="79"/>
      <c r="G3825" s="3">
        <v>3823</v>
      </c>
      <c r="H3825" s="61">
        <v>-0.70698626807748954</v>
      </c>
      <c r="I3825" s="61">
        <v>0.78135998464220058</v>
      </c>
      <c r="J3825" s="61">
        <v>1.5044762945544212</v>
      </c>
      <c r="K3825" s="62">
        <v>-1.7358566893416607</v>
      </c>
      <c r="L3825" s="60">
        <f t="array" ref="L3825:O3825">TRANSPOSE(MMULT(Option!$B$25:$E$28, TRANSPOSE(H3825:K3825)))</f>
        <v>-0.70698626807748954</v>
      </c>
      <c r="M3825" s="60">
        <v>0.43333374769548755</v>
      </c>
      <c r="N3825" s="60">
        <v>1.2432102386496411</v>
      </c>
      <c r="O3825" s="60">
        <v>-1.2710415891288775</v>
      </c>
      <c r="P3825" s="56" t="str">
        <f t="shared" si="4778"/>
        <v>765/3</v>
      </c>
      <c r="R3825" s="80"/>
      <c r="S3825" s="3" t="s">
        <v>31</v>
      </c>
      <c r="T3825" s="60">
        <f ca="1"/>
        <v>0.38483299038021246</v>
      </c>
      <c r="U3825" s="60">
        <f ca="1"/>
        <v>1.4656626149007455</v>
      </c>
      <c r="V3825" s="60">
        <f ca="1"/>
        <v>1.6023401430716928</v>
      </c>
      <c r="W3825" s="60">
        <f ca="1"/>
        <v>-0.38868310540020595</v>
      </c>
      <c r="X3825" s="60">
        <f ca="1"/>
        <v>0.38786099635785565</v>
      </c>
      <c r="Y3825" s="52">
        <f ca="1">$B$13 * EXP(($E$3 - $C$13^2/2) * Y$2 + $C$13*SQRT(Y$2)*T3825)</f>
        <v>112.80042232829919</v>
      </c>
      <c r="Z3825" s="52">
        <f ca="1">Y3825 * EXP(($E$3 - $C$13^2/2) * (Z$2-Y$2) + $C$13*SQRT(Z$2-Y$2)*U3825)</f>
        <v>175.97093996539493</v>
      </c>
      <c r="AA3825" s="52">
        <f ca="1">Z3825 * EXP(($E$3 - $C$13^2/2) * (AA$2-Z$2) + $C$13*SQRT(AA$2-Z$2)*V3825)</f>
        <v>286.00832262786605</v>
      </c>
      <c r="AB3825" s="52">
        <f ca="1">AA3825 * EXP(($E$3 - $C$13^2/2) * (AB$2-AA$2) + $C$13*SQRT(AB$2-AA$2)*W3825)</f>
        <v>255.80513900431976</v>
      </c>
      <c r="AC3825" s="52">
        <f ca="1">AB3825 * EXP(($E$3 - $C$13^2/2) * (AC$2-AB$2) + $C$13*SQRT(AC$2-AB$2)*X3825)</f>
        <v>288.81151490576553</v>
      </c>
      <c r="AD3825" s="47"/>
      <c r="AE3825" s="3" t="s">
        <v>46</v>
      </c>
      <c r="AF3825" s="52" t="b">
        <f t="shared" ref="AF3825" ca="1" si="4838">AF3823 &gt;= $B$4</f>
        <v>0</v>
      </c>
      <c r="AG3825" s="52" t="b">
        <f t="array" aca="1" ref="AG3825" ca="1">AND(AG3823 &gt;= $B$4, NOT(OR($AF3825:AF3825)))</f>
        <v>0</v>
      </c>
      <c r="AH3825" s="52" t="b">
        <f t="array" aca="1" ref="AH3825" ca="1">AND(AH3823 &gt;= $B$4, NOT(OR($AF3825:AG3825)))</f>
        <v>0</v>
      </c>
      <c r="AI3825" s="52" t="b">
        <f t="array" aca="1" ref="AI3825" ca="1">AND(AI3823 &gt;= $B$4, NOT(OR($AF3825:AH3825)))</f>
        <v>0</v>
      </c>
      <c r="AJ3825" s="52" t="b">
        <f t="array" aca="1" ref="AJ3825" ca="1">AND(AJ3823 &gt;= $B$4, NOT(OR($AF3825:AI3825)))</f>
        <v>0</v>
      </c>
      <c r="AK3825" s="73"/>
      <c r="AL3825" s="70"/>
    </row>
    <row r="3826" spans="6:38" ht="14.55" customHeight="1" x14ac:dyDescent="0.3">
      <c r="F3826" s="79"/>
      <c r="G3826" s="3">
        <v>3824</v>
      </c>
      <c r="H3826" s="61">
        <v>-0.43683667369960161</v>
      </c>
      <c r="I3826" s="61">
        <v>-0.68282173362699672</v>
      </c>
      <c r="J3826" s="61">
        <v>-0.51757127629673227</v>
      </c>
      <c r="K3826" s="62">
        <v>-1.1606511507391626</v>
      </c>
      <c r="L3826" s="60">
        <f t="array" ref="L3826:O3826">TRANSPOSE(MMULT(Option!$B$25:$E$28, TRANSPOSE(H3826:K3826)))</f>
        <v>-0.43683667369960161</v>
      </c>
      <c r="M3826" s="60">
        <v>-0.8005511255811778</v>
      </c>
      <c r="N3826" s="60">
        <v>-0.80812743288772171</v>
      </c>
      <c r="O3826" s="60">
        <v>-1.4484812054112133</v>
      </c>
      <c r="P3826" s="56" t="str">
        <f t="shared" si="4778"/>
        <v>765/4</v>
      </c>
      <c r="R3826" s="80"/>
      <c r="S3826" s="3" t="s">
        <v>30</v>
      </c>
      <c r="T3826" s="60">
        <f ca="1"/>
        <v>0.34968022031107404</v>
      </c>
      <c r="U3826" s="60">
        <f ca="1"/>
        <v>-6.9087288980872436E-2</v>
      </c>
      <c r="V3826" s="60">
        <f ca="1"/>
        <v>1.1358848579631622</v>
      </c>
      <c r="W3826" s="60">
        <f ca="1"/>
        <v>0.23665937920772523</v>
      </c>
      <c r="X3826" s="60">
        <f ca="1"/>
        <v>0.40834854962865352</v>
      </c>
      <c r="Y3826" s="52">
        <f ca="1">$B$14 * EXP(($E$3 - $C$14^2/2) * Y$2 + $C$14*SQRT(Y$2)*T3826)</f>
        <v>111.61709866791982</v>
      </c>
      <c r="Z3826" s="52">
        <f ca="1">Y3826 * EXP(($E$3 - $C$14^2/2) * (Z$2-Y$2) + $C$14*SQRT(Z$2-Y$2)*U3826)</f>
        <v>109.87551744454488</v>
      </c>
      <c r="AA3826" s="52">
        <f ca="1">Z3826 * EXP(($E$3 - $C$14^2/2) * (AA$2-Z$2) + $C$14*SQRT(AA$2-Z$2)*V3826)</f>
        <v>155.26192396256604</v>
      </c>
      <c r="AB3826" s="52">
        <f ca="1">AA3826 * EXP(($E$3 - $C$14^2/2) * (AB$2-AA$2) + $C$14*SQRT(AB$2-AA$2)*W3826)</f>
        <v>167.52143890518002</v>
      </c>
      <c r="AC3826" s="52">
        <f ca="1">AB3826 * EXP(($E$3 - $C$14^2/2) * (AC$2-AB$2) + $C$14*SQRT(AC$2-AB$2)*X3826)</f>
        <v>190.30268841086013</v>
      </c>
      <c r="AD3826" s="47"/>
      <c r="AE3826" s="3" t="s">
        <v>68</v>
      </c>
      <c r="AF3826" s="52" t="b">
        <f ca="1">AND(AF3823&gt;$B$3, NOT(OR($AF3825:AF3825)))</f>
        <v>1</v>
      </c>
      <c r="AG3826" s="52" t="b">
        <f ca="1">AND(AG3823&gt;$B$3, NOT(OR($AF3825:AG3825)))</f>
        <v>0</v>
      </c>
      <c r="AH3826" s="52" t="b">
        <f ca="1">AND(AH3823&gt;$B$3, NOT(OR($AF3825:AH3825)))</f>
        <v>0</v>
      </c>
      <c r="AI3826" s="52" t="b">
        <f ca="1">AND(AI3823&gt;$B$3, NOT(OR($AF3825:AI3825)))</f>
        <v>0</v>
      </c>
      <c r="AJ3826" s="52" t="b">
        <f ca="1">AND(AJ3823&gt;$B$3, NOT(OR($AF3825:AJ3825)))</f>
        <v>0</v>
      </c>
      <c r="AK3826" s="74"/>
      <c r="AL3826" s="70"/>
    </row>
    <row r="3827" spans="6:38" ht="14.55" customHeight="1" x14ac:dyDescent="0.3">
      <c r="F3827" s="79"/>
      <c r="G3827" s="3">
        <v>3825</v>
      </c>
      <c r="H3827" s="61">
        <v>-1.2013819928502329</v>
      </c>
      <c r="I3827" s="61">
        <v>0.2137393378334885</v>
      </c>
      <c r="J3827" s="61">
        <v>-0.18823169579977941</v>
      </c>
      <c r="K3827" s="62">
        <v>1.6432524841846357</v>
      </c>
      <c r="L3827" s="60">
        <f t="array" ref="L3827:O3827">TRANSPOSE(MMULT(Option!$B$25:$E$28, TRANSPOSE(H3827:K3827)))</f>
        <v>-1.2013819928502329</v>
      </c>
      <c r="M3827" s="60">
        <v>-0.28465745821775323</v>
      </c>
      <c r="N3827" s="60">
        <v>-0.58990849340114671</v>
      </c>
      <c r="O3827" s="60">
        <v>0.94587559088380702</v>
      </c>
      <c r="P3827" s="56" t="str">
        <f t="shared" si="4778"/>
        <v>765/5</v>
      </c>
      <c r="R3827" s="80">
        <v>957</v>
      </c>
      <c r="S3827" s="3" t="s">
        <v>28</v>
      </c>
      <c r="T3827" s="60">
        <f t="array" aca="1" ref="T3827:T3830" ca="1">TRANSPOSE(OFFSET($L$3, MATCH($R3827 &amp; "/" &amp; T$2, $P$3:$P$5002, 0) - 1, 0, 1, $E$1))</f>
        <v>-0.88151770295640042</v>
      </c>
      <c r="U3827" s="60">
        <f t="array" aca="1" ref="U3827:U3830" ca="1">TRANSPOSE(OFFSET($L$3, MATCH($R3827 &amp; "/" &amp; U$2, $P$3:$P$5002, 0) - 1, 0, 1, $E$1))</f>
        <v>-0.96809138233772984</v>
      </c>
      <c r="V3827" s="60">
        <f t="array" aca="1" ref="V3827:V3830" ca="1">TRANSPOSE(OFFSET($L$3, MATCH($R3827 &amp; "/" &amp; V$2, $P$3:$P$5002, 0) - 1, 0, 1, $E$1))</f>
        <v>-0.99562533036489076</v>
      </c>
      <c r="W3827" s="60">
        <f t="array" aca="1" ref="W3827:W3830" ca="1">TRANSPOSE(OFFSET($L$3, MATCH($R3827 &amp; "/" &amp; W$2, $P$3:$P$5002, 0) - 1, 0, 1, $E$1))</f>
        <v>-1.2852666375557922</v>
      </c>
      <c r="X3827" s="60">
        <f t="array" aca="1" ref="X3827:X3830" ca="1">TRANSPOSE(OFFSET($L$3, MATCH($R3827 &amp; "/" &amp; X$2, $P$3:$P$5002, 0) - 1, 0, 1, $E$1))</f>
        <v>0.73627884454997994</v>
      </c>
      <c r="Y3827" s="52">
        <f ca="1">$B$11 * EXP(($E$3 - $C$11^2/2) * Y$2 + $C$11*SQRT(Y$2)*T3827)</f>
        <v>77.147168360894057</v>
      </c>
      <c r="Z3827" s="52">
        <f ca="1">Y3827 * EXP(($E$3 - $C$11^2/2) * (Z$2-Y$2) + $C$11*SQRT(Z$2-Y$2)*U3827)</f>
        <v>57.990978793142325</v>
      </c>
      <c r="AA3827" s="52">
        <f ca="1">Z3827 * EXP(($E$3 - $C$11^2/2) * (AA$2-Z$2) + $C$11*SQRT(AA$2-Z$2)*V3827)</f>
        <v>43.232817071449681</v>
      </c>
      <c r="AB3827" s="52">
        <f ca="1">AA3827 * EXP(($E$3 - $C$11^2/2) * (AB$2-AA$2) + $C$11*SQRT(AB$2-AA$2)*W3827)</f>
        <v>29.548112588647747</v>
      </c>
      <c r="AC3827" s="52">
        <f ca="1">AB3827 * EXP(($E$3 - $C$11^2/2) * (AC$2-AB$2) + $C$11*SQRT(AC$2-AB$2)*X3827)</f>
        <v>37.03648557487714</v>
      </c>
      <c r="AD3827" s="47"/>
      <c r="AE3827" s="3" t="s">
        <v>69</v>
      </c>
      <c r="AF3827" s="20" cm="1">
        <f t="array" aca="1" ref="AF3827" ca="1">MIN(Y3827:Y3830 / $D$11:$D$14)</f>
        <v>0.60255459261453492</v>
      </c>
      <c r="AG3827" s="20" cm="1">
        <f t="array" aca="1" ref="AG3827" ca="1">MIN(Z3827:Z3830 / $D$11:$D$14)</f>
        <v>0.35748692440308605</v>
      </c>
      <c r="AH3827" s="20" cm="1">
        <f t="array" aca="1" ref="AH3827" ca="1">MIN(AA3827:AA3830 / $D$11:$D$14)</f>
        <v>0.30536631220770816</v>
      </c>
      <c r="AI3827" s="20" cm="1">
        <f t="array" aca="1" ref="AI3827" ca="1">MIN(AB3827:AB3830 / $D$11:$D$14)</f>
        <v>0.29548112588647746</v>
      </c>
      <c r="AJ3827" s="20" cm="1">
        <f t="array" aca="1" ref="AJ3827" ca="1">MIN(AC3827:AC3830 / $D$11:$D$14)</f>
        <v>0.37036485574877143</v>
      </c>
      <c r="AK3827" s="72">
        <f t="array" aca="1" ref="AK3827" ca="1">SUMPRODUCT(AF3828:AJ3828, EXP(-$E$3*$AF$2:$AJ$2))</f>
        <v>77880.078307140488</v>
      </c>
      <c r="AL3827" s="70">
        <f ca="1">MAX(AC3828 - $D$11, 0) * EXP(-$E$2*$E$3)</f>
        <v>0</v>
      </c>
    </row>
    <row r="3828" spans="6:38" ht="14.55" customHeight="1" x14ac:dyDescent="0.3">
      <c r="F3828" s="79"/>
      <c r="G3828" s="3">
        <v>3826</v>
      </c>
      <c r="H3828" s="61">
        <v>-7.961278483863686E-2</v>
      </c>
      <c r="I3828" s="61">
        <v>2.236182720646029</v>
      </c>
      <c r="J3828" s="61">
        <v>-0.22459792646712223</v>
      </c>
      <c r="K3828" s="62">
        <v>-0.17519113969714473</v>
      </c>
      <c r="L3828" s="60">
        <f t="array" ref="L3828:O3828">TRANSPOSE(MMULT(Option!$B$25:$E$28, TRANSPOSE(H3828:K3828)))</f>
        <v>-7.961278483863686E-2</v>
      </c>
      <c r="M3828" s="60">
        <v>2.0176502030870891</v>
      </c>
      <c r="N3828" s="60">
        <v>0.35645835710139634</v>
      </c>
      <c r="O3828" s="60">
        <v>0.35986322106899488</v>
      </c>
      <c r="P3828" s="56" t="str">
        <f t="shared" si="4778"/>
        <v>766/1</v>
      </c>
      <c r="R3828" s="80"/>
      <c r="S3828" s="3" t="s">
        <v>29</v>
      </c>
      <c r="T3828" s="60">
        <f ca="1"/>
        <v>-1.3920937013071646</v>
      </c>
      <c r="U3828" s="60">
        <f ca="1"/>
        <v>-1.6107325016436378</v>
      </c>
      <c r="V3828" s="60">
        <f ca="1"/>
        <v>-2.9140885700064234E-2</v>
      </c>
      <c r="W3828" s="60">
        <f ca="1"/>
        <v>-2.625907028046065E-2</v>
      </c>
      <c r="X3828" s="60">
        <f ca="1"/>
        <v>2.5997895394798989</v>
      </c>
      <c r="Y3828" s="52">
        <f ca="1">$B$12 * EXP(($E$3 - $C$12^2/2) * Y$2 + $C$12*SQRT(Y$2)*T3828)</f>
        <v>66.190839391498017</v>
      </c>
      <c r="Z3828" s="52">
        <f ca="1">Y3828 * EXP(($E$3 - $C$12^2/2) * (Z$2-Y$2) + $C$12*SQRT(Z$2-Y$2)*U3828)</f>
        <v>41.030772136423714</v>
      </c>
      <c r="AA3828" s="52">
        <f ca="1">Z3828 * EXP(($E$3 - $C$12^2/2) * (AA$2-Z$2) + $C$12*SQRT(AA$2-Z$2)*V3828)</f>
        <v>40.877511035545929</v>
      </c>
      <c r="AB3828" s="52">
        <f ca="1">AA3828 * EXP(($E$3 - $C$12^2/2) * (AB$2-AA$2) + $C$12*SQRT(AB$2-AA$2)*W3828)</f>
        <v>40.760046056957954</v>
      </c>
      <c r="AC3828" s="52">
        <f ca="1">AB3828 * EXP(($E$3 - $C$12^2/2) * (AC$2-AB$2) + $C$12*SQRT(AC$2-AB$2)*X3828)</f>
        <v>89.356965867715559</v>
      </c>
      <c r="AD3828" s="47"/>
      <c r="AE3828" s="3" t="s">
        <v>47</v>
      </c>
      <c r="AF3828" s="64">
        <f t="shared" ref="AF3828" ca="1" si="4839">($B$5*AF3830 + (1 + $B$6)*AF3829)*$B$2</f>
        <v>0</v>
      </c>
      <c r="AG3828" s="64">
        <f t="shared" ref="AG3828" ca="1" si="4840">($B$5*AG3830 + (1 + $B$6)*AG3829)*$B$2</f>
        <v>0</v>
      </c>
      <c r="AH3828" s="64">
        <f t="shared" ref="AH3828" ca="1" si="4841">($B$5*AH3830 + (1 + $B$6)*AH3829)*$B$2</f>
        <v>0</v>
      </c>
      <c r="AI3828" s="64">
        <f t="shared" ref="AI3828" ca="1" si="4842">($B$5*AI3830 + (1 + $B$6)*AI3829)*$B$2</f>
        <v>0</v>
      </c>
      <c r="AJ3828" s="64" cm="1">
        <f t="array" aca="1" ref="AJ3828" ca="1">($B$5*AJ3830 + (1 + $B$6)*AJ3829 + AND(NOT(AF3829:AJ3829)))*$B$2</f>
        <v>100000</v>
      </c>
      <c r="AK3828" s="73"/>
      <c r="AL3828" s="70"/>
    </row>
    <row r="3829" spans="6:38" ht="14.55" customHeight="1" x14ac:dyDescent="0.3">
      <c r="F3829" s="79"/>
      <c r="G3829" s="3">
        <v>3827</v>
      </c>
      <c r="H3829" s="61">
        <v>1.7824336214424179</v>
      </c>
      <c r="I3829" s="61">
        <v>0.2428368306482411</v>
      </c>
      <c r="J3829" s="61">
        <v>-0.42646022892406149</v>
      </c>
      <c r="K3829" s="62">
        <v>-0.53963349799984006</v>
      </c>
      <c r="L3829" s="60">
        <f t="array" ref="L3829:O3829">TRANSPOSE(MMULT(Option!$B$25:$E$28, TRANSPOSE(H3829:K3829)))</f>
        <v>1.7824336214424179</v>
      </c>
      <c r="M3829" s="60">
        <v>0.93553708017071457</v>
      </c>
      <c r="N3829" s="60">
        <v>0.40199874593877644</v>
      </c>
      <c r="O3829" s="60">
        <v>0.23121202463065299</v>
      </c>
      <c r="P3829" s="56" t="str">
        <f t="shared" si="4778"/>
        <v>766/2</v>
      </c>
      <c r="R3829" s="80"/>
      <c r="S3829" s="3" t="s">
        <v>31</v>
      </c>
      <c r="T3829" s="60">
        <f ca="1"/>
        <v>-1.7052566919119094</v>
      </c>
      <c r="U3829" s="60">
        <f ca="1"/>
        <v>-1.7569316167988336</v>
      </c>
      <c r="V3829" s="60">
        <f ca="1"/>
        <v>-0.541955689271997</v>
      </c>
      <c r="W3829" s="60">
        <f ca="1"/>
        <v>0.24680778787352003</v>
      </c>
      <c r="X3829" s="60">
        <f ca="1"/>
        <v>2.2166552815573368</v>
      </c>
      <c r="Y3829" s="52">
        <f ca="1">$B$13 * EXP(($E$3 - $C$13^2/2) * Y$2 + $C$13*SQRT(Y$2)*T3829)</f>
        <v>60.255459261453495</v>
      </c>
      <c r="Z3829" s="52">
        <f ca="1">Y3829 * EXP(($E$3 - $C$13^2/2) * (Z$2-Y$2) + $C$13*SQRT(Z$2-Y$2)*U3829)</f>
        <v>35.748692440308602</v>
      </c>
      <c r="AA3829" s="52">
        <f ca="1">Z3829 * EXP(($E$3 - $C$13^2/2) * (AA$2-Z$2) + $C$13*SQRT(AA$2-Z$2)*V3829)</f>
        <v>30.536631220770818</v>
      </c>
      <c r="AB3829" s="52">
        <f ca="1">AA3829 * EXP(($E$3 - $C$13^2/2) * (AB$2-AA$2) + $C$13*SQRT(AB$2-AA$2)*W3829)</f>
        <v>33.048273402636681</v>
      </c>
      <c r="AC3829" s="52">
        <f ca="1">AB3829 * EXP(($E$3 - $C$13^2/2) * (AC$2-AB$2) + $C$13*SQRT(AC$2-AB$2)*X3829)</f>
        <v>64.583948677040979</v>
      </c>
      <c r="AD3829" s="47"/>
      <c r="AE3829" s="3" t="s">
        <v>46</v>
      </c>
      <c r="AF3829" s="52" t="b">
        <f t="shared" ref="AF3829" ca="1" si="4843">AF3827 &gt;= $B$4</f>
        <v>0</v>
      </c>
      <c r="AG3829" s="52" t="b">
        <f t="array" aca="1" ref="AG3829" ca="1">AND(AG3827 &gt;= $B$4, NOT(OR($AF3829:AF3829)))</f>
        <v>0</v>
      </c>
      <c r="AH3829" s="52" t="b">
        <f t="array" aca="1" ref="AH3829" ca="1">AND(AH3827 &gt;= $B$4, NOT(OR($AF3829:AG3829)))</f>
        <v>0</v>
      </c>
      <c r="AI3829" s="52" t="b">
        <f t="array" aca="1" ref="AI3829" ca="1">AND(AI3827 &gt;= $B$4, NOT(OR($AF3829:AH3829)))</f>
        <v>0</v>
      </c>
      <c r="AJ3829" s="52" t="b">
        <f t="array" aca="1" ref="AJ3829" ca="1">AND(AJ3827 &gt;= $B$4, NOT(OR($AF3829:AI3829)))</f>
        <v>0</v>
      </c>
      <c r="AK3829" s="73"/>
      <c r="AL3829" s="70"/>
    </row>
    <row r="3830" spans="6:38" ht="14.55" customHeight="1" x14ac:dyDescent="0.3">
      <c r="F3830" s="79"/>
      <c r="G3830" s="3">
        <v>3828</v>
      </c>
      <c r="H3830" s="61">
        <v>0.42866114369802477</v>
      </c>
      <c r="I3830" s="61">
        <v>-0.28769287005320648</v>
      </c>
      <c r="J3830" s="61">
        <v>0.78820869686587969</v>
      </c>
      <c r="K3830" s="62">
        <v>1.1063443053842861</v>
      </c>
      <c r="L3830" s="60">
        <f t="array" ref="L3830:O3830">TRANSPOSE(MMULT(Option!$B$25:$E$28, TRANSPOSE(H3830:K3830)))</f>
        <v>0.42866114369802477</v>
      </c>
      <c r="M3830" s="60">
        <v>-9.2210413304372685E-2</v>
      </c>
      <c r="N3830" s="60">
        <v>0.78842041240554428</v>
      </c>
      <c r="O3830" s="60">
        <v>1.1973880260493461</v>
      </c>
      <c r="P3830" s="56" t="str">
        <f t="shared" si="4778"/>
        <v>766/3</v>
      </c>
      <c r="R3830" s="80"/>
      <c r="S3830" s="3" t="s">
        <v>30</v>
      </c>
      <c r="T3830" s="60">
        <f ca="1"/>
        <v>-0.65654302114097463</v>
      </c>
      <c r="U3830" s="60">
        <f ca="1"/>
        <v>-1.8688549822575726</v>
      </c>
      <c r="V3830" s="60">
        <f ca="1"/>
        <v>0.49722787993520806</v>
      </c>
      <c r="W3830" s="60">
        <f ca="1"/>
        <v>-1.5984221588773111</v>
      </c>
      <c r="X3830" s="60">
        <f ca="1"/>
        <v>2.7680754523870519</v>
      </c>
      <c r="Y3830" s="52">
        <f ca="1">$B$14 * EXP(($E$3 - $C$14^2/2) * Y$2 + $C$14*SQRT(Y$2)*T3830)</f>
        <v>82.533748270995915</v>
      </c>
      <c r="Z3830" s="52">
        <f ca="1">Y3830 * EXP(($E$3 - $C$14^2/2) * (Z$2-Y$2) + $C$14*SQRT(Z$2-Y$2)*U3830)</f>
        <v>47.349240764767494</v>
      </c>
      <c r="AA3830" s="52">
        <f ca="1">Z3830 * EXP(($E$3 - $C$14^2/2) * (AA$2-Z$2) + $C$14*SQRT(AA$2-Z$2)*V3830)</f>
        <v>55.241757787304437</v>
      </c>
      <c r="AB3830" s="52">
        <f ca="1">AA3830 * EXP(($E$3 - $C$14^2/2) * (AB$2-AA$2) + $C$14*SQRT(AB$2-AA$2)*W3830)</f>
        <v>34.370289067493758</v>
      </c>
      <c r="AC3830" s="52">
        <f ca="1">AB3830 * EXP(($E$3 - $C$14^2/2) * (AC$2-AB$2) + $C$14*SQRT(AC$2-AB$2)*X3830)</f>
        <v>79.250612148750491</v>
      </c>
      <c r="AD3830" s="47"/>
      <c r="AE3830" s="3" t="s">
        <v>68</v>
      </c>
      <c r="AF3830" s="52" t="b">
        <f ca="1">AND(AF3827&gt;$B$3, NOT(OR($AF3829:AF3829)))</f>
        <v>0</v>
      </c>
      <c r="AG3830" s="52" t="b">
        <f ca="1">AND(AG3827&gt;$B$3, NOT(OR($AF3829:AG3829)))</f>
        <v>0</v>
      </c>
      <c r="AH3830" s="52" t="b">
        <f ca="1">AND(AH3827&gt;$B$3, NOT(OR($AF3829:AH3829)))</f>
        <v>0</v>
      </c>
      <c r="AI3830" s="52" t="b">
        <f ca="1">AND(AI3827&gt;$B$3, NOT(OR($AF3829:AI3829)))</f>
        <v>0</v>
      </c>
      <c r="AJ3830" s="52" t="b">
        <f ca="1">AND(AJ3827&gt;$B$3, NOT(OR($AF3829:AJ3829)))</f>
        <v>0</v>
      </c>
      <c r="AK3830" s="74"/>
      <c r="AL3830" s="70"/>
    </row>
    <row r="3831" spans="6:38" ht="14.55" customHeight="1" x14ac:dyDescent="0.3">
      <c r="F3831" s="79"/>
      <c r="G3831" s="3">
        <v>3829</v>
      </c>
      <c r="H3831" s="61">
        <v>0.66577579334953763</v>
      </c>
      <c r="I3831" s="61">
        <v>-0.87306332733669312</v>
      </c>
      <c r="J3831" s="61">
        <v>1.4882744469855262</v>
      </c>
      <c r="K3831" s="62">
        <v>-0.85846634003031952</v>
      </c>
      <c r="L3831" s="60">
        <f t="array" ref="L3831:O3831">TRANSPOSE(MMULT(Option!$B$25:$E$28, TRANSPOSE(H3831:K3831)))</f>
        <v>0.66577579334953763</v>
      </c>
      <c r="M3831" s="60">
        <v>-0.53386543946226572</v>
      </c>
      <c r="N3831" s="60">
        <v>1.3448550997817721</v>
      </c>
      <c r="O3831" s="60">
        <v>-0.40697655242764852</v>
      </c>
      <c r="P3831" s="56" t="str">
        <f t="shared" si="4778"/>
        <v>766/4</v>
      </c>
      <c r="R3831" s="80">
        <v>958</v>
      </c>
      <c r="S3831" s="3" t="s">
        <v>28</v>
      </c>
      <c r="T3831" s="60">
        <f t="array" aca="1" ref="T3831:T3834" ca="1">TRANSPOSE(OFFSET($L$3, MATCH($R3831 &amp; "/" &amp; T$2, $P$3:$P$5002, 0) - 1, 0, 1, $E$1))</f>
        <v>1.3453856036859255</v>
      </c>
      <c r="U3831" s="60">
        <f t="array" aca="1" ref="U3831:U3834" ca="1">TRANSPOSE(OFFSET($L$3, MATCH($R3831 &amp; "/" &amp; U$2, $P$3:$P$5002, 0) - 1, 0, 1, $E$1))</f>
        <v>1.9546338802997152</v>
      </c>
      <c r="V3831" s="60">
        <f t="array" aca="1" ref="V3831:V3834" ca="1">TRANSPOSE(OFFSET($L$3, MATCH($R3831 &amp; "/" &amp; V$2, $P$3:$P$5002, 0) - 1, 0, 1, $E$1))</f>
        <v>1.3593318058484076</v>
      </c>
      <c r="W3831" s="60">
        <f t="array" aca="1" ref="W3831:W3834" ca="1">TRANSPOSE(OFFSET($L$3, MATCH($R3831 &amp; "/" &amp; W$2, $P$3:$P$5002, 0) - 1, 0, 1, $E$1))</f>
        <v>-0.94735070912002739</v>
      </c>
      <c r="X3831" s="60">
        <f t="array" aca="1" ref="X3831:X3834" ca="1">TRANSPOSE(OFFSET($L$3, MATCH($R3831 &amp; "/" &amp; X$2, $P$3:$P$5002, 0) - 1, 0, 1, $E$1))</f>
        <v>0.41933746941335925</v>
      </c>
      <c r="Y3831" s="52">
        <f ca="1">$B$11 * EXP(($E$3 - $C$11^2/2) * Y$2 + $C$11*SQRT(Y$2)*T3831)</f>
        <v>150.47333119034755</v>
      </c>
      <c r="Z3831" s="52">
        <f ca="1">Y3831 * EXP(($E$3 - $C$11^2/2) * (Z$2-Y$2) + $C$11*SQRT(Z$2-Y$2)*U3831)</f>
        <v>271.8297717394716</v>
      </c>
      <c r="AA3831" s="52">
        <f ca="1">Z3831 * EXP(($E$3 - $C$11^2/2) * (AA$2-Z$2) + $C$11*SQRT(AA$2-Z$2)*V3831)</f>
        <v>410.7462276979187</v>
      </c>
      <c r="AB3831" s="52">
        <f ca="1">AA3831 * EXP(($E$3 - $C$11^2/2) * (AB$2-AA$2) + $C$11*SQRT(AB$2-AA$2)*W3831)</f>
        <v>310.68214887251787</v>
      </c>
      <c r="AC3831" s="52">
        <f ca="1">AB3831 * EXP(($E$3 - $C$11^2/2) * (AC$2-AB$2) + $C$11*SQRT(AC$2-AB$2)*X3831)</f>
        <v>354.09725287043744</v>
      </c>
      <c r="AD3831" s="47"/>
      <c r="AE3831" s="3" t="s">
        <v>69</v>
      </c>
      <c r="AF3831" s="20" cm="1">
        <f t="array" aca="1" ref="AF3831" ca="1">MIN(Y3831:Y3834 / $D$11:$D$14)</f>
        <v>0.96622706798977465</v>
      </c>
      <c r="AG3831" s="20" cm="1">
        <f t="array" aca="1" ref="AG3831" ca="1">MIN(Z3831:Z3834 / $D$11:$D$14)</f>
        <v>0.89563952508382172</v>
      </c>
      <c r="AH3831" s="20" cm="1">
        <f t="array" aca="1" ref="AH3831" ca="1">MIN(AA3831:AA3834 / $D$11:$D$14)</f>
        <v>1.1321522038914016</v>
      </c>
      <c r="AI3831" s="20" cm="1">
        <f t="array" aca="1" ref="AI3831" ca="1">MIN(AB3831:AB3834 / $D$11:$D$14)</f>
        <v>0.76476998809931684</v>
      </c>
      <c r="AJ3831" s="20" cm="1">
        <f t="array" aca="1" ref="AJ3831" ca="1">MIN(AC3831:AC3834 / $D$11:$D$14)</f>
        <v>0.95816021623878145</v>
      </c>
      <c r="AK3831" s="72">
        <f t="array" aca="1" ref="AK3831" ca="1">SUMPRODUCT(AF3832:AJ3832, EXP(-$E$3*$AF$2:$AJ$2))</f>
        <v>130313.71233763752</v>
      </c>
      <c r="AL3831" s="70">
        <f ca="1">MAX(AC3832 - $D$11, 0) * EXP(-$E$2*$E$3)</f>
        <v>21.661200094887224</v>
      </c>
    </row>
    <row r="3832" spans="6:38" ht="14.55" customHeight="1" x14ac:dyDescent="0.3">
      <c r="F3832" s="79"/>
      <c r="G3832" s="3">
        <v>3830</v>
      </c>
      <c r="H3832" s="61">
        <v>-0.9491005157107899</v>
      </c>
      <c r="I3832" s="61">
        <v>-1.3658291713336979</v>
      </c>
      <c r="J3832" s="61">
        <v>-1.1400697007700491</v>
      </c>
      <c r="K3832" s="62">
        <v>0.3218354792853374</v>
      </c>
      <c r="L3832" s="60">
        <f t="array" ref="L3832:O3832">TRANSPOSE(MMULT(Option!$B$25:$E$28, TRANSPOSE(H3832:K3832)))</f>
        <v>-0.9491005157107899</v>
      </c>
      <c r="M3832" s="60">
        <v>-1.631443319087412</v>
      </c>
      <c r="N3832" s="60">
        <v>-1.738632932246885</v>
      </c>
      <c r="O3832" s="60">
        <v>-0.68421362044426448</v>
      </c>
      <c r="P3832" s="56" t="str">
        <f t="shared" si="4778"/>
        <v>766/5</v>
      </c>
      <c r="R3832" s="80"/>
      <c r="S3832" s="3" t="s">
        <v>29</v>
      </c>
      <c r="T3832" s="60">
        <f ca="1"/>
        <v>1.2943825577150654</v>
      </c>
      <c r="U3832" s="60">
        <f ca="1"/>
        <v>-0.34740561976760853</v>
      </c>
      <c r="V3832" s="60">
        <f ca="1"/>
        <v>0.3636364315311979</v>
      </c>
      <c r="W3832" s="60">
        <f ca="1"/>
        <v>-0.19098908056041658</v>
      </c>
      <c r="X3832" s="60">
        <f ca="1"/>
        <v>-0.3849501873903215</v>
      </c>
      <c r="Y3832" s="52">
        <f ca="1">$B$12 * EXP(($E$3 - $C$12^2/2) * Y$2 + $C$12*SQRT(Y$2)*T3832)</f>
        <v>148.18847648133823</v>
      </c>
      <c r="Z3832" s="52">
        <f ca="1">Y3832 * EXP(($E$3 - $C$12^2/2) * (Z$2-Y$2) + $C$12*SQRT(Z$2-Y$2)*U3832)</f>
        <v>134.19088045829568</v>
      </c>
      <c r="AA3832" s="52">
        <f ca="1">Z3832 * EXP(($E$3 - $C$12^2/2) * (AA$2-Z$2) + $C$12*SQRT(AA$2-Z$2)*V3832)</f>
        <v>150.40839034554554</v>
      </c>
      <c r="AB3832" s="52">
        <f ca="1">AA3832 * EXP(($E$3 - $C$12^2/2) * (AB$2-AA$2) + $C$12*SQRT(AB$2-AA$2)*W3832)</f>
        <v>142.74466469389904</v>
      </c>
      <c r="AC3832" s="52">
        <f ca="1">AB3832 * EXP(($E$3 - $C$12^2/2) * (AC$2-AB$2) + $C$12*SQRT(AC$2-AB$2)*X3832)</f>
        <v>127.81353147779411</v>
      </c>
      <c r="AD3832" s="47"/>
      <c r="AE3832" s="3" t="s">
        <v>47</v>
      </c>
      <c r="AF3832" s="64">
        <f t="shared" ref="AF3832" ca="1" si="4844">($B$5*AF3834 + (1 + $B$6)*AF3833)*$B$2</f>
        <v>15000</v>
      </c>
      <c r="AG3832" s="64">
        <f t="shared" ref="AG3832" ca="1" si="4845">($B$5*AG3834 + (1 + $B$6)*AG3833)*$B$2</f>
        <v>15000</v>
      </c>
      <c r="AH3832" s="64">
        <f t="shared" ref="AH3832" ca="1" si="4846">($B$5*AH3834 + (1 + $B$6)*AH3833)*$B$2</f>
        <v>15000</v>
      </c>
      <c r="AI3832" s="64">
        <f t="shared" ref="AI3832" ca="1" si="4847">($B$5*AI3834 + (1 + $B$6)*AI3833)*$B$2</f>
        <v>0</v>
      </c>
      <c r="AJ3832" s="64" cm="1">
        <f t="array" aca="1" ref="AJ3832" ca="1">($B$5*AJ3834 + (1 + $B$6)*AJ3833 + AND(NOT(AF3833:AJ3833)))*$B$2</f>
        <v>114999.99999999999</v>
      </c>
      <c r="AK3832" s="73"/>
      <c r="AL3832" s="70"/>
    </row>
    <row r="3833" spans="6:38" ht="14.55" customHeight="1" x14ac:dyDescent="0.3">
      <c r="F3833" s="79"/>
      <c r="G3833" s="3">
        <v>3831</v>
      </c>
      <c r="H3833" s="61">
        <v>1.0247148230768648</v>
      </c>
      <c r="I3833" s="61">
        <v>0.4087920747295033</v>
      </c>
      <c r="J3833" s="61">
        <v>1.180261401390956</v>
      </c>
      <c r="K3833" s="62">
        <v>-0.65975745505900896</v>
      </c>
      <c r="L3833" s="60">
        <f t="array" ref="L3833:O3833">TRANSPOSE(MMULT(Option!$B$25:$E$28, TRANSPOSE(H3833:K3833)))</f>
        <v>1.0247148230768648</v>
      </c>
      <c r="M3833" s="60">
        <v>0.78455005441994463</v>
      </c>
      <c r="N3833" s="60">
        <v>1.5535682910861404</v>
      </c>
      <c r="O3833" s="60">
        <v>0.1823137293023549</v>
      </c>
      <c r="P3833" s="56" t="str">
        <f t="shared" si="4778"/>
        <v>767/1</v>
      </c>
      <c r="R3833" s="80"/>
      <c r="S3833" s="3" t="s">
        <v>31</v>
      </c>
      <c r="T3833" s="60">
        <f ca="1"/>
        <v>-0.13118804120358996</v>
      </c>
      <c r="U3833" s="60">
        <f ca="1"/>
        <v>-0.26953616783829526</v>
      </c>
      <c r="V3833" s="60">
        <f ca="1"/>
        <v>0.7644589639654944</v>
      </c>
      <c r="W3833" s="60">
        <f ca="1"/>
        <v>-1.3243352866464515</v>
      </c>
      <c r="X3833" s="60">
        <f ca="1"/>
        <v>0.73479961618409328</v>
      </c>
      <c r="Y3833" s="52">
        <f ca="1">$B$13 * EXP(($E$3 - $C$13^2/2) * Y$2 + $C$13*SQRT(Y$2)*T3833)</f>
        <v>96.622706798977461</v>
      </c>
      <c r="Z3833" s="52">
        <f ca="1">Y3833 * EXP(($E$3 - $C$13^2/2) * (Z$2-Y$2) + $C$13*SQRT(Z$2-Y$2)*U3833)</f>
        <v>89.563952508382172</v>
      </c>
      <c r="AA3833" s="52">
        <f ca="1">Z3833 * EXP(($E$3 - $C$13^2/2) * (AA$2-Z$2) + $C$13*SQRT(AA$2-Z$2)*V3833)</f>
        <v>113.21522038914016</v>
      </c>
      <c r="AB3833" s="52">
        <f ca="1">AA3833 * EXP(($E$3 - $C$13^2/2) * (AB$2-AA$2) + $C$13*SQRT(AB$2-AA$2)*W3833)</f>
        <v>76.476998809931686</v>
      </c>
      <c r="AC3833" s="52">
        <f ca="1">AB3833 * EXP(($E$3 - $C$13^2/2) * (AC$2-AB$2) + $C$13*SQRT(AC$2-AB$2)*X3833)</f>
        <v>95.816021623878143</v>
      </c>
      <c r="AD3833" s="47"/>
      <c r="AE3833" s="3" t="s">
        <v>46</v>
      </c>
      <c r="AF3833" s="52" t="b">
        <f t="shared" ref="AF3833" ca="1" si="4848">AF3831 &gt;= $B$4</f>
        <v>0</v>
      </c>
      <c r="AG3833" s="52" t="b">
        <f t="array" aca="1" ref="AG3833" ca="1">AND(AG3831 &gt;= $B$4, NOT(OR($AF3833:AF3833)))</f>
        <v>0</v>
      </c>
      <c r="AH3833" s="52" t="b">
        <f t="array" aca="1" ref="AH3833" ca="1">AND(AH3831 &gt;= $B$4, NOT(OR($AF3833:AG3833)))</f>
        <v>0</v>
      </c>
      <c r="AI3833" s="52" t="b">
        <f t="array" aca="1" ref="AI3833" ca="1">AND(AI3831 &gt;= $B$4, NOT(OR($AF3833:AH3833)))</f>
        <v>0</v>
      </c>
      <c r="AJ3833" s="52" t="b">
        <f t="array" aca="1" ref="AJ3833" ca="1">AND(AJ3831 &gt;= $B$4, NOT(OR($AF3833:AI3833)))</f>
        <v>0</v>
      </c>
      <c r="AK3833" s="73"/>
      <c r="AL3833" s="70"/>
    </row>
    <row r="3834" spans="6:38" ht="14.55" customHeight="1" x14ac:dyDescent="0.3">
      <c r="F3834" s="79"/>
      <c r="G3834" s="3">
        <v>3832</v>
      </c>
      <c r="H3834" s="61">
        <v>1.0483122672602256</v>
      </c>
      <c r="I3834" s="61">
        <v>-0.76635075821802456</v>
      </c>
      <c r="J3834" s="61">
        <v>-0.48777177349741285</v>
      </c>
      <c r="K3834" s="62">
        <v>1.0807156378336369</v>
      </c>
      <c r="L3834" s="60">
        <f t="array" ref="L3834:O3834">TRANSPOSE(MMULT(Option!$B$25:$E$28, TRANSPOSE(H3834:K3834)))</f>
        <v>1.0483122672602256</v>
      </c>
      <c r="M3834" s="60">
        <v>-0.28304716478008951</v>
      </c>
      <c r="N3834" s="60">
        <v>-0.20976768626734274</v>
      </c>
      <c r="O3834" s="60">
        <v>1.0489134515610761</v>
      </c>
      <c r="P3834" s="56" t="str">
        <f t="shared" si="4778"/>
        <v>767/2</v>
      </c>
      <c r="R3834" s="80"/>
      <c r="S3834" s="3" t="s">
        <v>30</v>
      </c>
      <c r="T3834" s="60">
        <f ca="1"/>
        <v>0.43684235416545991</v>
      </c>
      <c r="U3834" s="60">
        <f ca="1"/>
        <v>1.7041955101810562</v>
      </c>
      <c r="V3834" s="60">
        <f ca="1"/>
        <v>-0.75763922314049448</v>
      </c>
      <c r="W3834" s="60">
        <f ca="1"/>
        <v>-1.0004505011057612</v>
      </c>
      <c r="X3834" s="60">
        <f ca="1"/>
        <v>-0.1228153604976821</v>
      </c>
      <c r="Y3834" s="52">
        <f ca="1">$B$14 * EXP(($E$3 - $C$14^2/2) * Y$2 + $C$14*SQRT(Y$2)*T3834)</f>
        <v>114.5742279782102</v>
      </c>
      <c r="Z3834" s="52">
        <f ca="1">Y3834 * EXP(($E$3 - $C$14^2/2) * (Z$2-Y$2) + $C$14*SQRT(Z$2-Y$2)*U3834)</f>
        <v>191.99734528509188</v>
      </c>
      <c r="AA3834" s="52">
        <f ca="1">Z3834 * EXP(($E$3 - $C$14^2/2) * (AA$2-Z$2) + $C$14*SQRT(AA$2-Z$2)*V3834)</f>
        <v>153.72876423489208</v>
      </c>
      <c r="AB3834" s="52">
        <f ca="1">AA3834 * EXP(($E$3 - $C$14^2/2) * (AB$2-AA$2) + $C$14*SQRT(AB$2-AA$2)*W3834)</f>
        <v>114.44045316455883</v>
      </c>
      <c r="AC3834" s="52">
        <f ca="1">AB3834 * EXP(($E$3 - $C$14^2/2) * (AC$2-AB$2) + $C$14*SQRT(AC$2-AB$2)*X3834)</f>
        <v>110.85355654700894</v>
      </c>
      <c r="AD3834" s="47"/>
      <c r="AE3834" s="3" t="s">
        <v>68</v>
      </c>
      <c r="AF3834" s="52" t="b">
        <f ca="1">AND(AF3831&gt;$B$3, NOT(OR($AF3833:AF3833)))</f>
        <v>1</v>
      </c>
      <c r="AG3834" s="52" t="b">
        <f ca="1">AND(AG3831&gt;$B$3, NOT(OR($AF3833:AG3833)))</f>
        <v>1</v>
      </c>
      <c r="AH3834" s="52" t="b">
        <f ca="1">AND(AH3831&gt;$B$3, NOT(OR($AF3833:AH3833)))</f>
        <v>1</v>
      </c>
      <c r="AI3834" s="52" t="b">
        <f ca="1">AND(AI3831&gt;$B$3, NOT(OR($AF3833:AI3833)))</f>
        <v>0</v>
      </c>
      <c r="AJ3834" s="52" t="b">
        <f ca="1">AND(AJ3831&gt;$B$3, NOT(OR($AF3833:AJ3833)))</f>
        <v>1</v>
      </c>
      <c r="AK3834" s="74"/>
      <c r="AL3834" s="70"/>
    </row>
    <row r="3835" spans="6:38" ht="14.55" customHeight="1" x14ac:dyDescent="0.3">
      <c r="F3835" s="79"/>
      <c r="G3835" s="3">
        <v>3833</v>
      </c>
      <c r="H3835" s="61">
        <v>-0.47636541023539131</v>
      </c>
      <c r="I3835" s="61">
        <v>-0.20299348255696792</v>
      </c>
      <c r="J3835" s="61">
        <v>-1.5021272168500519</v>
      </c>
      <c r="K3835" s="62">
        <v>0.18248347338740312</v>
      </c>
      <c r="L3835" s="60">
        <f t="array" ref="L3835:O3835">TRANSPOSE(MMULT(Option!$B$25:$E$28, TRANSPOSE(H3835:K3835)))</f>
        <v>-0.47636541023539131</v>
      </c>
      <c r="M3835" s="60">
        <v>-0.3765927639741572</v>
      </c>
      <c r="N3835" s="60">
        <v>-1.563035789940191</v>
      </c>
      <c r="O3835" s="60">
        <v>-0.38061803709390829</v>
      </c>
      <c r="P3835" s="56" t="str">
        <f t="shared" si="4778"/>
        <v>767/3</v>
      </c>
      <c r="R3835" s="80">
        <v>959</v>
      </c>
      <c r="S3835" s="3" t="s">
        <v>28</v>
      </c>
      <c r="T3835" s="60">
        <f t="array" aca="1" ref="T3835:T3838" ca="1">TRANSPOSE(OFFSET($L$3, MATCH($R3835 &amp; "/" &amp; T$2, $P$3:$P$5002, 0) - 1, 0, 1, $E$1))</f>
        <v>-1.2253341257380583</v>
      </c>
      <c r="U3835" s="60">
        <f t="array" aca="1" ref="U3835:U3838" ca="1">TRANSPOSE(OFFSET($L$3, MATCH($R3835 &amp; "/" &amp; U$2, $P$3:$P$5002, 0) - 1, 0, 1, $E$1))</f>
        <v>-1.1833462408752411</v>
      </c>
      <c r="V3835" s="60">
        <f t="array" aca="1" ref="V3835:V3838" ca="1">TRANSPOSE(OFFSET($L$3, MATCH($R3835 &amp; "/" &amp; V$2, $P$3:$P$5002, 0) - 1, 0, 1, $E$1))</f>
        <v>0.65442191951178041</v>
      </c>
      <c r="W3835" s="60">
        <f t="array" aca="1" ref="W3835:W3838" ca="1">TRANSPOSE(OFFSET($L$3, MATCH($R3835 &amp; "/" &amp; W$2, $P$3:$P$5002, 0) - 1, 0, 1, $E$1))</f>
        <v>1.2394805663963651</v>
      </c>
      <c r="X3835" s="60">
        <f t="array" aca="1" ref="X3835:X3838" ca="1">TRANSPOSE(OFFSET($L$3, MATCH($R3835 &amp; "/" &amp; X$2, $P$3:$P$5002, 0) - 1, 0, 1, $E$1))</f>
        <v>1.4590471820680182</v>
      </c>
      <c r="Y3835" s="52">
        <f ca="1">$B$11 * EXP(($E$3 - $C$11^2/2) * Y$2 + $C$11*SQRT(Y$2)*T3835)</f>
        <v>69.586455830490095</v>
      </c>
      <c r="Z3835" s="52">
        <f ca="1">Y3835 * EXP(($E$3 - $C$11^2/2) * (Z$2-Y$2) + $C$11*SQRT(Z$2-Y$2)*U3835)</f>
        <v>49.036556746692689</v>
      </c>
      <c r="AA3835" s="52">
        <f ca="1">Z3835 * EXP(($E$3 - $C$11^2/2) * (AA$2-Z$2) + $C$11*SQRT(AA$2-Z$2)*V3835)</f>
        <v>59.97289150389863</v>
      </c>
      <c r="AB3835" s="52">
        <f ca="1">AA3835 * EXP(($E$3 - $C$11^2/2) * (AB$2-AA$2) + $C$11*SQRT(AB$2-AA$2)*W3835)</f>
        <v>87.421113068369138</v>
      </c>
      <c r="AC3835" s="52">
        <f ca="1">AB3835 * EXP(($E$3 - $C$11^2/2) * (AC$2-AB$2) + $C$11*SQRT(AC$2-AB$2)*X3835)</f>
        <v>136.1083114370237</v>
      </c>
      <c r="AD3835" s="47"/>
      <c r="AE3835" s="3" t="s">
        <v>69</v>
      </c>
      <c r="AF3835" s="20" cm="1">
        <f t="array" aca="1" ref="AF3835" ca="1">MIN(Y3835:Y3838 / $D$11:$D$14)</f>
        <v>0.6958645583049009</v>
      </c>
      <c r="AG3835" s="20" cm="1">
        <f t="array" aca="1" ref="AG3835" ca="1">MIN(Z3835:Z3838 / $D$11:$D$14)</f>
        <v>0.49036556746692689</v>
      </c>
      <c r="AH3835" s="20" cm="1">
        <f t="array" aca="1" ref="AH3835" ca="1">MIN(AA3835:AA3838 / $D$11:$D$14)</f>
        <v>0.59972891503898629</v>
      </c>
      <c r="AI3835" s="20" cm="1">
        <f t="array" aca="1" ref="AI3835" ca="1">MIN(AB3835:AB3838 / $D$11:$D$14)</f>
        <v>0.87421113068369138</v>
      </c>
      <c r="AJ3835" s="20" cm="1">
        <f t="array" aca="1" ref="AJ3835" ca="1">MIN(AC3835:AC3838 / $D$11:$D$14)</f>
        <v>0.89637161148385047</v>
      </c>
      <c r="AK3835" s="72">
        <f t="array" aca="1" ref="AK3835" ca="1">SUMPRODUCT(AF3836:AJ3836, EXP(-$E$3*$AF$2:$AJ$2))</f>
        <v>101843.05134938128</v>
      </c>
      <c r="AL3835" s="70">
        <f ca="1">MAX(AC3836 - $D$11, 0) * EXP(-$E$2*$E$3)</f>
        <v>0</v>
      </c>
    </row>
    <row r="3836" spans="6:38" ht="14.55" customHeight="1" x14ac:dyDescent="0.3">
      <c r="F3836" s="79"/>
      <c r="G3836" s="3">
        <v>3834</v>
      </c>
      <c r="H3836" s="61">
        <v>-0.70563041970113272</v>
      </c>
      <c r="I3836" s="61">
        <v>-1.1325659302942026</v>
      </c>
      <c r="J3836" s="61">
        <v>-0.26568050767080292</v>
      </c>
      <c r="K3836" s="62">
        <v>0.69798934451566386</v>
      </c>
      <c r="L3836" s="60">
        <f t="array" ref="L3836:O3836">TRANSPOSE(MMULT(Option!$B$25:$E$28, TRANSPOSE(H3836:K3836)))</f>
        <v>-0.70563041970113272</v>
      </c>
      <c r="M3836" s="60">
        <v>-1.3202659889007056</v>
      </c>
      <c r="N3836" s="60">
        <v>-0.8121774094500569</v>
      </c>
      <c r="O3836" s="60">
        <v>-3.296070616261737E-2</v>
      </c>
      <c r="P3836" s="56" t="str">
        <f t="shared" si="4778"/>
        <v>767/4</v>
      </c>
      <c r="R3836" s="80"/>
      <c r="S3836" s="3" t="s">
        <v>29</v>
      </c>
      <c r="T3836" s="60">
        <f ca="1"/>
        <v>-0.12347479301105713</v>
      </c>
      <c r="U3836" s="60">
        <f ca="1"/>
        <v>-1.2580112302041606</v>
      </c>
      <c r="V3836" s="60">
        <f ca="1"/>
        <v>-9.1896607620895132E-2</v>
      </c>
      <c r="W3836" s="60">
        <f ca="1"/>
        <v>1.3447210388457331</v>
      </c>
      <c r="X3836" s="60">
        <f ca="1"/>
        <v>-0.31933909811118533</v>
      </c>
      <c r="Y3836" s="52">
        <f ca="1">$B$12 * EXP(($E$3 - $C$12^2/2) * Y$2 + $C$12*SQRT(Y$2)*T3836)</f>
        <v>96.846548156262131</v>
      </c>
      <c r="Z3836" s="52">
        <f ca="1">Y3836 * EXP(($E$3 - $C$12^2/2) * (Z$2-Y$2) + $C$12*SQRT(Z$2-Y$2)*U3836)</f>
        <v>66.734654720503954</v>
      </c>
      <c r="AA3836" s="52">
        <f ca="1">Z3836 * EXP(($E$3 - $C$12^2/2) * (AA$2-Z$2) + $C$12*SQRT(AA$2-Z$2)*V3836)</f>
        <v>65.245390285212025</v>
      </c>
      <c r="AB3836" s="52">
        <f ca="1">AA3836 * EXP(($E$3 - $C$12^2/2) * (AB$2-AA$2) + $C$12*SQRT(AB$2-AA$2)*W3836)</f>
        <v>98.157340684156893</v>
      </c>
      <c r="AC3836" s="52">
        <f ca="1">AB3836 * EXP(($E$3 - $C$12^2/2) * (AC$2-AB$2) + $C$12*SQRT(AC$2-AB$2)*X3836)</f>
        <v>89.637161148385047</v>
      </c>
      <c r="AD3836" s="47"/>
      <c r="AE3836" s="3" t="s">
        <v>47</v>
      </c>
      <c r="AF3836" s="64">
        <f t="shared" ref="AF3836" ca="1" si="4849">($B$5*AF3838 + (1 + $B$6)*AF3837)*$B$2</f>
        <v>0</v>
      </c>
      <c r="AG3836" s="64">
        <f t="shared" ref="AG3836" ca="1" si="4850">($B$5*AG3838 + (1 + $B$6)*AG3837)*$B$2</f>
        <v>0</v>
      </c>
      <c r="AH3836" s="64">
        <f t="shared" ref="AH3836" ca="1" si="4851">($B$5*AH3838 + (1 + $B$6)*AH3837)*$B$2</f>
        <v>0</v>
      </c>
      <c r="AI3836" s="64">
        <f t="shared" ref="AI3836" ca="1" si="4852">($B$5*AI3838 + (1 + $B$6)*AI3837)*$B$2</f>
        <v>15000</v>
      </c>
      <c r="AJ3836" s="64" cm="1">
        <f t="array" aca="1" ref="AJ3836" ca="1">($B$5*AJ3838 + (1 + $B$6)*AJ3837 + AND(NOT(AF3837:AJ3837)))*$B$2</f>
        <v>114999.99999999999</v>
      </c>
      <c r="AK3836" s="73"/>
      <c r="AL3836" s="70"/>
    </row>
    <row r="3837" spans="6:38" ht="14.55" customHeight="1" x14ac:dyDescent="0.3">
      <c r="F3837" s="79"/>
      <c r="G3837" s="3">
        <v>3835</v>
      </c>
      <c r="H3837" s="61">
        <v>1.015241839462635</v>
      </c>
      <c r="I3837" s="61">
        <v>-0.7627029436866487</v>
      </c>
      <c r="J3837" s="61">
        <v>0.70022409600047675</v>
      </c>
      <c r="K3837" s="62">
        <v>0.12576337842830343</v>
      </c>
      <c r="L3837" s="60">
        <f t="array" ref="L3837:O3837">TRANSPOSE(MMULT(Option!$B$25:$E$28, TRANSPOSE(H3837:K3837)))</f>
        <v>1.015241839462635</v>
      </c>
      <c r="M3837" s="60">
        <v>-0.29293205865688776</v>
      </c>
      <c r="N3837" s="60">
        <v>0.82138809481782382</v>
      </c>
      <c r="O3837" s="60">
        <v>0.45074129541347585</v>
      </c>
      <c r="P3837" s="56" t="str">
        <f t="shared" si="4778"/>
        <v>767/5</v>
      </c>
      <c r="R3837" s="80"/>
      <c r="S3837" s="3" t="s">
        <v>31</v>
      </c>
      <c r="T3837" s="60">
        <f ca="1"/>
        <v>0.67815307072490794</v>
      </c>
      <c r="U3837" s="60">
        <f ca="1"/>
        <v>-1.9037085917394898</v>
      </c>
      <c r="V3837" s="60">
        <f ca="1"/>
        <v>1.0229671738466248</v>
      </c>
      <c r="W3837" s="60">
        <f ca="1"/>
        <v>0.72865119051344562</v>
      </c>
      <c r="X3837" s="60">
        <f ca="1"/>
        <v>0.3247636102839761</v>
      </c>
      <c r="Y3837" s="52">
        <f ca="1">$B$13 * EXP(($E$3 - $C$13^2/2) * Y$2 + $C$13*SQRT(Y$2)*T3837)</f>
        <v>123.17623160533402</v>
      </c>
      <c r="Z3837" s="52">
        <f ca="1">Y3837 * EXP(($E$3 - $C$13^2/2) * (Z$2-Y$2) + $C$13*SQRT(Z$2-Y$2)*U3837)</f>
        <v>69.93061454529844</v>
      </c>
      <c r="AA3837" s="52">
        <f ca="1">Z3837 * EXP(($E$3 - $C$13^2/2) * (AA$2-Z$2) + $C$13*SQRT(AA$2-Z$2)*V3837)</f>
        <v>95.525543395960909</v>
      </c>
      <c r="AB3837" s="52">
        <f ca="1">AA3837 * EXP(($E$3 - $C$13^2/2) * (AB$2-AA$2) + $C$13*SQRT(AB$2-AA$2)*W3837)</f>
        <v>119.46089018191475</v>
      </c>
      <c r="AC3837" s="52">
        <f ca="1">AB3837 * EXP(($E$3 - $C$13^2/2) * (AC$2-AB$2) + $C$13*SQRT(AC$2-AB$2)*X3837)</f>
        <v>132.34579046394151</v>
      </c>
      <c r="AD3837" s="47"/>
      <c r="AE3837" s="3" t="s">
        <v>46</v>
      </c>
      <c r="AF3837" s="52" t="b">
        <f t="shared" ref="AF3837" ca="1" si="4853">AF3835 &gt;= $B$4</f>
        <v>0</v>
      </c>
      <c r="AG3837" s="52" t="b">
        <f t="array" aca="1" ref="AG3837" ca="1">AND(AG3835 &gt;= $B$4, NOT(OR($AF3837:AF3837)))</f>
        <v>0</v>
      </c>
      <c r="AH3837" s="52" t="b">
        <f t="array" aca="1" ref="AH3837" ca="1">AND(AH3835 &gt;= $B$4, NOT(OR($AF3837:AG3837)))</f>
        <v>0</v>
      </c>
      <c r="AI3837" s="52" t="b">
        <f t="array" aca="1" ref="AI3837" ca="1">AND(AI3835 &gt;= $B$4, NOT(OR($AF3837:AH3837)))</f>
        <v>0</v>
      </c>
      <c r="AJ3837" s="52" t="b">
        <f t="array" aca="1" ref="AJ3837" ca="1">AND(AJ3835 &gt;= $B$4, NOT(OR($AF3837:AI3837)))</f>
        <v>0</v>
      </c>
      <c r="AK3837" s="73"/>
      <c r="AL3837" s="70"/>
    </row>
    <row r="3838" spans="6:38" ht="14.55" customHeight="1" x14ac:dyDescent="0.3">
      <c r="F3838" s="79"/>
      <c r="G3838" s="3">
        <v>3836</v>
      </c>
      <c r="H3838" s="61">
        <v>3.2400098590228974</v>
      </c>
      <c r="I3838" s="61">
        <v>-1.028289493067817</v>
      </c>
      <c r="J3838" s="61">
        <v>0.50978526116920031</v>
      </c>
      <c r="K3838" s="62">
        <v>-7.0881466321120246E-2</v>
      </c>
      <c r="L3838" s="60">
        <f t="array" ref="L3838:O3838">TRANSPOSE(MMULT(Option!$B$25:$E$28, TRANSPOSE(H3838:K3838)))</f>
        <v>3.2400098590228974</v>
      </c>
      <c r="M3838" s="60">
        <v>0.35356105594695109</v>
      </c>
      <c r="N3838" s="60">
        <v>1.4744840733410411</v>
      </c>
      <c r="O3838" s="60">
        <v>1.0655351804860906</v>
      </c>
      <c r="P3838" s="56" t="str">
        <f t="shared" si="4778"/>
        <v>768/1</v>
      </c>
      <c r="R3838" s="80"/>
      <c r="S3838" s="3" t="s">
        <v>30</v>
      </c>
      <c r="T3838" s="60">
        <f ca="1"/>
        <v>0.51329543084934248</v>
      </c>
      <c r="U3838" s="60">
        <f ca="1"/>
        <v>-6.7731999247272023E-2</v>
      </c>
      <c r="V3838" s="60">
        <f ca="1"/>
        <v>1.924460433436034</v>
      </c>
      <c r="W3838" s="60">
        <f ca="1"/>
        <v>-2.4038738006430442</v>
      </c>
      <c r="X3838" s="60">
        <f ca="1"/>
        <v>0.29261231269717608</v>
      </c>
      <c r="Y3838" s="52">
        <f ca="1">$B$14 * EXP(($E$3 - $C$14^2/2) * Y$2 + $C$14*SQRT(Y$2)*T3838)</f>
        <v>117.23246164004286</v>
      </c>
      <c r="Z3838" s="52">
        <f ca="1">Y3838 * EXP(($E$3 - $C$14^2/2) * (Z$2-Y$2) + $C$14*SQRT(Z$2-Y$2)*U3838)</f>
        <v>115.45019391785748</v>
      </c>
      <c r="AA3838" s="52">
        <f ca="1">Z3838 * EXP(($E$3 - $C$14^2/2) * (AA$2-Z$2) + $C$14*SQRT(AA$2-Z$2)*V3838)</f>
        <v>206.68116610849538</v>
      </c>
      <c r="AB3838" s="52">
        <f ca="1">AA3838 * EXP(($E$3 - $C$14^2/2) * (AB$2-AA$2) + $C$14*SQRT(AB$2-AA$2)*W3838)</f>
        <v>100.9893640950519</v>
      </c>
      <c r="AC3838" s="52">
        <f ca="1">AB3838 * EXP(($E$3 - $C$14^2/2) * (AC$2-AB$2) + $C$14*SQRT(AC$2-AB$2)*X3838)</f>
        <v>110.80799171632272</v>
      </c>
      <c r="AD3838" s="47"/>
      <c r="AE3838" s="3" t="s">
        <v>68</v>
      </c>
      <c r="AF3838" s="52" t="b">
        <f ca="1">AND(AF3835&gt;$B$3, NOT(OR($AF3837:AF3837)))</f>
        <v>0</v>
      </c>
      <c r="AG3838" s="52" t="b">
        <f ca="1">AND(AG3835&gt;$B$3, NOT(OR($AF3837:AG3837)))</f>
        <v>0</v>
      </c>
      <c r="AH3838" s="52" t="b">
        <f ca="1">AND(AH3835&gt;$B$3, NOT(OR($AF3837:AH3837)))</f>
        <v>0</v>
      </c>
      <c r="AI3838" s="52" t="b">
        <f ca="1">AND(AI3835&gt;$B$3, NOT(OR($AF3837:AI3837)))</f>
        <v>1</v>
      </c>
      <c r="AJ3838" s="52" t="b">
        <f ca="1">AND(AJ3835&gt;$B$3, NOT(OR($AF3837:AJ3837)))</f>
        <v>1</v>
      </c>
      <c r="AK3838" s="74"/>
      <c r="AL3838" s="70"/>
    </row>
    <row r="3839" spans="6:38" ht="14.55" customHeight="1" x14ac:dyDescent="0.3">
      <c r="F3839" s="79"/>
      <c r="G3839" s="3">
        <v>3837</v>
      </c>
      <c r="H3839" s="61">
        <v>0.39464259641010191</v>
      </c>
      <c r="I3839" s="61">
        <v>5.9982203752570407E-2</v>
      </c>
      <c r="J3839" s="61">
        <v>1.3141212493883301</v>
      </c>
      <c r="K3839" s="62">
        <v>-1.3584103320882324</v>
      </c>
      <c r="L3839" s="60">
        <f t="array" ref="L3839:O3839">TRANSPOSE(MMULT(Option!$B$25:$E$28, TRANSPOSE(H3839:K3839)))</f>
        <v>0.39464259641010191</v>
      </c>
      <c r="M3839" s="60">
        <v>0.21283163637332439</v>
      </c>
      <c r="N3839" s="60">
        <v>1.3277699873367104</v>
      </c>
      <c r="O3839" s="60">
        <v>-0.73321883905786378</v>
      </c>
      <c r="P3839" s="56" t="str">
        <f t="shared" si="4778"/>
        <v>768/2</v>
      </c>
      <c r="R3839" s="80">
        <v>960</v>
      </c>
      <c r="S3839" s="3" t="s">
        <v>28</v>
      </c>
      <c r="T3839" s="60">
        <f t="array" aca="1" ref="T3839:T3842" ca="1">TRANSPOSE(OFFSET($L$3, MATCH($R3839 &amp; "/" &amp; T$2, $P$3:$P$5002, 0) - 1, 0, 1, $E$1))</f>
        <v>5.0972355016653545E-3</v>
      </c>
      <c r="U3839" s="60">
        <f t="array" aca="1" ref="U3839:U3842" ca="1">TRANSPOSE(OFFSET($L$3, MATCH($R3839 &amp; "/" &amp; U$2, $P$3:$P$5002, 0) - 1, 0, 1, $E$1))</f>
        <v>0.75078641043733796</v>
      </c>
      <c r="V3839" s="60">
        <f t="array" aca="1" ref="V3839:V3842" ca="1">TRANSPOSE(OFFSET($L$3, MATCH($R3839 &amp; "/" &amp; V$2, $P$3:$P$5002, 0) - 1, 0, 1, $E$1))</f>
        <v>9.8759100290641208E-2</v>
      </c>
      <c r="W3839" s="60">
        <f t="array" aca="1" ref="W3839:W3842" ca="1">TRANSPOSE(OFFSET($L$3, MATCH($R3839 &amp; "/" &amp; W$2, $P$3:$P$5002, 0) - 1, 0, 1, $E$1))</f>
        <v>0.6941443869921583</v>
      </c>
      <c r="X3839" s="60">
        <f t="array" aca="1" ref="X3839:X3842" ca="1">TRANSPOSE(OFFSET($L$3, MATCH($R3839 &amp; "/" &amp; X$2, $P$3:$P$5002, 0) - 1, 0, 1, $E$1))</f>
        <v>0.65543813355146996</v>
      </c>
      <c r="Y3839" s="52">
        <f ca="1">$B$11 * EXP(($E$3 - $C$11^2/2) * Y$2 + $C$11*SQRT(Y$2)*T3839)</f>
        <v>100.65505321508451</v>
      </c>
      <c r="Z3839" s="52">
        <f ca="1">Y3839 * EXP(($E$3 - $C$11^2/2) * (Z$2-Y$2) + $C$11*SQRT(Z$2-Y$2)*U3839)</f>
        <v>126.71434229419431</v>
      </c>
      <c r="AA3839" s="52">
        <f ca="1">Z3839 * EXP(($E$3 - $C$11^2/2) * (AA$2-Z$2) + $C$11*SQRT(AA$2-Z$2)*V3839)</f>
        <v>131.17902717159851</v>
      </c>
      <c r="AB3839" s="52">
        <f ca="1">AA3839 * EXP(($E$3 - $C$11^2/2) * (AB$2-AA$2) + $C$11*SQRT(AB$2-AA$2)*W3839)</f>
        <v>162.35841439737428</v>
      </c>
      <c r="AC3839" s="52">
        <f ca="1">AB3839 * EXP(($E$3 - $C$11^2/2) * (AC$2-AB$2) + $C$11*SQRT(AC$2-AB$2)*X3839)</f>
        <v>198.62880194992604</v>
      </c>
      <c r="AD3839" s="47"/>
      <c r="AE3839" s="3" t="s">
        <v>69</v>
      </c>
      <c r="AF3839" s="20" cm="1">
        <f t="array" aca="1" ref="AF3839" ca="1">MIN(Y3839:Y3842 / $D$11:$D$14)</f>
        <v>1.006550532150845</v>
      </c>
      <c r="AG3839" s="20" cm="1">
        <f t="array" aca="1" ref="AG3839" ca="1">MIN(Z3839:Z3842 / $D$11:$D$14)</f>
        <v>1.2671434229419432</v>
      </c>
      <c r="AH3839" s="20" cm="1">
        <f t="array" aca="1" ref="AH3839" ca="1">MIN(AA3839:AA3842 / $D$11:$D$14)</f>
        <v>1.3117902717159851</v>
      </c>
      <c r="AI3839" s="20" cm="1">
        <f t="array" aca="1" ref="AI3839" ca="1">MIN(AB3839:AB3842 / $D$11:$D$14)</f>
        <v>1.6235841439737428</v>
      </c>
      <c r="AJ3839" s="20" cm="1">
        <f t="array" aca="1" ref="AJ3839" ca="1">MIN(AC3839:AC3842 / $D$11:$D$14)</f>
        <v>1.5577107241862338</v>
      </c>
      <c r="AK3839" s="72">
        <f t="array" aca="1" ref="AK3839" ca="1">SUMPRODUCT(AF3840:AJ3840, EXP(-$E$3*$AF$2:$AJ$2))</f>
        <v>118215.34016268118</v>
      </c>
      <c r="AL3839" s="70">
        <f ca="1">MAX(AC3840 - $D$11, 0) * EXP(-$E$2*$E$3)</f>
        <v>43.434554872355925</v>
      </c>
    </row>
    <row r="3840" spans="6:38" ht="14.55" customHeight="1" x14ac:dyDescent="0.3">
      <c r="F3840" s="79"/>
      <c r="G3840" s="3">
        <v>3838</v>
      </c>
      <c r="H3840" s="61">
        <v>0.3229530541770102</v>
      </c>
      <c r="I3840" s="61">
        <v>-0.58615480817151422</v>
      </c>
      <c r="J3840" s="61">
        <v>-1.3179682812553506</v>
      </c>
      <c r="K3840" s="62">
        <v>0.67635263461657025</v>
      </c>
      <c r="L3840" s="60">
        <f t="array" ref="L3840:O3840">TRANSPOSE(MMULT(Option!$B$25:$E$28, TRANSPOSE(H3840:K3840)))</f>
        <v>0.3229530541770102</v>
      </c>
      <c r="M3840" s="60">
        <v>-0.4080385338108527</v>
      </c>
      <c r="N3840" s="60">
        <v>-1.1818949446770954</v>
      </c>
      <c r="O3840" s="60">
        <v>0.29764258772042007</v>
      </c>
      <c r="P3840" s="56" t="str">
        <f t="shared" si="4778"/>
        <v>768/3</v>
      </c>
      <c r="R3840" s="80"/>
      <c r="S3840" s="3" t="s">
        <v>29</v>
      </c>
      <c r="T3840" s="60">
        <f ca="1"/>
        <v>0.37706204817093825</v>
      </c>
      <c r="U3840" s="60">
        <f ca="1"/>
        <v>1.4703476028356981</v>
      </c>
      <c r="V3840" s="60">
        <f ca="1"/>
        <v>-0.57629280814926931</v>
      </c>
      <c r="W3840" s="60">
        <f ca="1"/>
        <v>0.84314205267633446</v>
      </c>
      <c r="X3840" s="60">
        <f ca="1"/>
        <v>-0.7202013656820565</v>
      </c>
      <c r="Y3840" s="52">
        <f ca="1">$B$12 * EXP(($E$3 - $C$12^2/2) * Y$2 + $C$12*SQRT(Y$2)*T3840)</f>
        <v>112.53775894962308</v>
      </c>
      <c r="Z3840" s="52">
        <f ca="1">Y3840 * EXP(($E$3 - $C$12^2/2) * (Z$2-Y$2) + $C$12*SQRT(Z$2-Y$2)*U3840)</f>
        <v>175.80810387043391</v>
      </c>
      <c r="AA3840" s="52">
        <f ca="1">Z3840 * EXP(($E$3 - $C$12^2/2) * (AA$2-Z$2) + $C$12*SQRT(AA$2-Z$2)*V3840)</f>
        <v>148.63672457231462</v>
      </c>
      <c r="AB3840" s="52">
        <f ca="1">AA3840 * EXP(($E$3 - $C$12^2/2) * (AB$2-AA$2) + $C$12*SQRT(AB$2-AA$2)*W3840)</f>
        <v>192.37524287150518</v>
      </c>
      <c r="AC3840" s="52">
        <f ca="1">AB3840 * EXP(($E$3 - $C$12^2/2) * (AC$2-AB$2) + $C$12*SQRT(AC$2-AB$2)*X3840)</f>
        <v>155.77107241862339</v>
      </c>
      <c r="AD3840" s="47"/>
      <c r="AE3840" s="3" t="s">
        <v>47</v>
      </c>
      <c r="AF3840" s="64">
        <f t="shared" ref="AF3840" ca="1" si="4854">($B$5*AF3842 + (1 + $B$6)*AF3841)*$B$2</f>
        <v>15000</v>
      </c>
      <c r="AG3840" s="64">
        <f t="shared" ref="AG3840" ca="1" si="4855">($B$5*AG3842 + (1 + $B$6)*AG3841)*$B$2</f>
        <v>15000</v>
      </c>
      <c r="AH3840" s="64">
        <f t="shared" ref="AH3840" ca="1" si="4856">($B$5*AH3842 + (1 + $B$6)*AH3841)*$B$2</f>
        <v>105000</v>
      </c>
      <c r="AI3840" s="64">
        <f t="shared" ref="AI3840" ca="1" si="4857">($B$5*AI3842 + (1 + $B$6)*AI3841)*$B$2</f>
        <v>0</v>
      </c>
      <c r="AJ3840" s="64" cm="1">
        <f t="array" aca="1" ref="AJ3840" ca="1">($B$5*AJ3842 + (1 + $B$6)*AJ3841 + AND(NOT(AF3841:AJ3841)))*$B$2</f>
        <v>0</v>
      </c>
      <c r="AK3840" s="73"/>
      <c r="AL3840" s="70"/>
    </row>
    <row r="3841" spans="6:38" ht="14.55" customHeight="1" x14ac:dyDescent="0.3">
      <c r="F3841" s="79"/>
      <c r="G3841" s="3">
        <v>3839</v>
      </c>
      <c r="H3841" s="61">
        <v>0.86894071610714119</v>
      </c>
      <c r="I3841" s="61">
        <v>0.64161272032295735</v>
      </c>
      <c r="J3841" s="61">
        <v>-0.26503286133278614</v>
      </c>
      <c r="K3841" s="62">
        <v>0.83412355446228137</v>
      </c>
      <c r="L3841" s="60">
        <f t="array" ref="L3841:O3841">TRANSPOSE(MMULT(Option!$B$25:$E$28, TRANSPOSE(H3841:K3841)))</f>
        <v>0.86894071610714119</v>
      </c>
      <c r="M3841" s="60">
        <v>0.93562405798815318</v>
      </c>
      <c r="N3841" s="60">
        <v>0.28280890561821631</v>
      </c>
      <c r="O3841" s="60">
        <v>1.1781615548081703</v>
      </c>
      <c r="P3841" s="56" t="str">
        <f t="shared" si="4778"/>
        <v>768/4</v>
      </c>
      <c r="R3841" s="80"/>
      <c r="S3841" s="3" t="s">
        <v>31</v>
      </c>
      <c r="T3841" s="60">
        <f ca="1"/>
        <v>0.91155299515540245</v>
      </c>
      <c r="U3841" s="60">
        <f ca="1"/>
        <v>1.8175522733847216</v>
      </c>
      <c r="V3841" s="60">
        <f ca="1"/>
        <v>0.27134540521018374</v>
      </c>
      <c r="W3841" s="60">
        <f ca="1"/>
        <v>0.38416046354122141</v>
      </c>
      <c r="X3841" s="60">
        <f ca="1"/>
        <v>-0.65492691825239824</v>
      </c>
      <c r="Y3841" s="52">
        <f ca="1">$B$13 * EXP(($E$3 - $C$13^2/2) * Y$2 + $C$13*SQRT(Y$2)*T3841)</f>
        <v>132.11015531447953</v>
      </c>
      <c r="Z3841" s="52">
        <f ca="1">Y3841 * EXP(($E$3 - $C$13^2/2) * (Z$2-Y$2) + $C$13*SQRT(Z$2-Y$2)*U3841)</f>
        <v>229.04116942631745</v>
      </c>
      <c r="AA3841" s="52">
        <f ca="1">Z3841 * EXP(($E$3 - $C$13^2/2) * (AA$2-Z$2) + $C$13*SQRT(AA$2-Z$2)*V3841)</f>
        <v>249.71128440458972</v>
      </c>
      <c r="AB3841" s="52">
        <f ca="1">AA3841 * EXP(($E$3 - $C$13^2/2) * (AB$2-AA$2) + $C$13*SQRT(AB$2-AA$2)*W3841)</f>
        <v>281.61855886582703</v>
      </c>
      <c r="AC3841" s="52">
        <f ca="1">AB3841 * EXP(($E$3 - $C$13^2/2) * (AC$2-AB$2) + $C$13*SQRT(AC$2-AB$2)*X3841)</f>
        <v>232.54306918999583</v>
      </c>
      <c r="AD3841" s="47"/>
      <c r="AE3841" s="3" t="s">
        <v>46</v>
      </c>
      <c r="AF3841" s="52" t="b">
        <f t="shared" ref="AF3841" ca="1" si="4858">AF3839 &gt;= $B$4</f>
        <v>0</v>
      </c>
      <c r="AG3841" s="52" t="b">
        <f t="array" aca="1" ref="AG3841" ca="1">AND(AG3839 &gt;= $B$4, NOT(OR($AF3841:AF3841)))</f>
        <v>0</v>
      </c>
      <c r="AH3841" s="52" t="b">
        <f t="array" aca="1" ref="AH3841" ca="1">AND(AH3839 &gt;= $B$4, NOT(OR($AF3841:AG3841)))</f>
        <v>1</v>
      </c>
      <c r="AI3841" s="52" t="b">
        <f t="array" aca="1" ref="AI3841" ca="1">AND(AI3839 &gt;= $B$4, NOT(OR($AF3841:AH3841)))</f>
        <v>0</v>
      </c>
      <c r="AJ3841" s="52" t="b">
        <f t="array" aca="1" ref="AJ3841" ca="1">AND(AJ3839 &gt;= $B$4, NOT(OR($AF3841:AI3841)))</f>
        <v>0</v>
      </c>
      <c r="AK3841" s="73"/>
      <c r="AL3841" s="70"/>
    </row>
    <row r="3842" spans="6:38" ht="14.55" customHeight="1" x14ac:dyDescent="0.3">
      <c r="F3842" s="79"/>
      <c r="G3842" s="3">
        <v>3840</v>
      </c>
      <c r="H3842" s="61">
        <v>-1.0083300455817741</v>
      </c>
      <c r="I3842" s="61">
        <v>0.14255556837197761</v>
      </c>
      <c r="J3842" s="61">
        <v>-7.1344173078676965E-2</v>
      </c>
      <c r="K3842" s="62">
        <v>0.72393111278670297</v>
      </c>
      <c r="L3842" s="60">
        <f t="array" ref="L3842:O3842">TRANSPOSE(MMULT(Option!$B$25:$E$28, TRANSPOSE(H3842:K3842)))</f>
        <v>-1.0083300455817741</v>
      </c>
      <c r="M3842" s="60">
        <v>-0.27267768167230166</v>
      </c>
      <c r="N3842" s="60">
        <v>-0.42866451312761911</v>
      </c>
      <c r="O3842" s="60">
        <v>0.24001040311587152</v>
      </c>
      <c r="P3842" s="56" t="str">
        <f t="shared" si="4778"/>
        <v>768/5</v>
      </c>
      <c r="R3842" s="80"/>
      <c r="S3842" s="3" t="s">
        <v>30</v>
      </c>
      <c r="T3842" s="60">
        <f ca="1"/>
        <v>2.1709128109228444</v>
      </c>
      <c r="U3842" s="60">
        <f ca="1"/>
        <v>-0.15665986361763617</v>
      </c>
      <c r="V3842" s="60">
        <f ca="1"/>
        <v>-0.61690274214327379</v>
      </c>
      <c r="W3842" s="60">
        <f ca="1"/>
        <v>2.2298134032831163</v>
      </c>
      <c r="X3842" s="60">
        <f ca="1"/>
        <v>-0.72893004887620894</v>
      </c>
      <c r="Y3842" s="52">
        <f ca="1">$B$14 * EXP(($E$3 - $C$14^2/2) * Y$2 + $C$14*SQRT(Y$2)*T3842)</f>
        <v>192.75964098344892</v>
      </c>
      <c r="Z3842" s="52">
        <f ca="1">Y3842 * EXP(($E$3 - $C$14^2/2) * (Z$2-Y$2) + $C$14*SQRT(Z$2-Y$2)*U3842)</f>
        <v>184.83177187852758</v>
      </c>
      <c r="AA3842" s="52">
        <f ca="1">Z3842 * EXP(($E$3 - $C$14^2/2) * (AA$2-Z$2) + $C$14*SQRT(AA$2-Z$2)*V3842)</f>
        <v>154.37353964324754</v>
      </c>
      <c r="AB3842" s="52">
        <f ca="1">AA3842 * EXP(($E$3 - $C$14^2/2) * (AB$2-AA$2) + $C$14*SQRT(AB$2-AA$2)*W3842)</f>
        <v>302.87472419758228</v>
      </c>
      <c r="AC3842" s="52">
        <f ca="1">AB3842 * EXP(($E$3 - $C$14^2/2) * (AC$2-AB$2) + $C$14*SQRT(AC$2-AB$2)*X3842)</f>
        <v>244.60392111757625</v>
      </c>
      <c r="AD3842" s="47"/>
      <c r="AE3842" s="3" t="s">
        <v>68</v>
      </c>
      <c r="AF3842" s="52" t="b">
        <f ca="1">AND(AF3839&gt;$B$3, NOT(OR($AF3841:AF3841)))</f>
        <v>1</v>
      </c>
      <c r="AG3842" s="52" t="b">
        <f ca="1">AND(AG3839&gt;$B$3, NOT(OR($AF3841:AG3841)))</f>
        <v>1</v>
      </c>
      <c r="AH3842" s="52" t="b">
        <f ca="1">AND(AH3839&gt;$B$3, NOT(OR($AF3841:AH3841)))</f>
        <v>0</v>
      </c>
      <c r="AI3842" s="52" t="b">
        <f ca="1">AND(AI3839&gt;$B$3, NOT(OR($AF3841:AI3841)))</f>
        <v>0</v>
      </c>
      <c r="AJ3842" s="52" t="b">
        <f ca="1">AND(AJ3839&gt;$B$3, NOT(OR($AF3841:AJ3841)))</f>
        <v>0</v>
      </c>
      <c r="AK3842" s="74"/>
      <c r="AL3842" s="70"/>
    </row>
    <row r="3843" spans="6:38" ht="14.55" customHeight="1" x14ac:dyDescent="0.3">
      <c r="F3843" s="79"/>
      <c r="G3843" s="3">
        <v>3841</v>
      </c>
      <c r="H3843" s="61">
        <v>1.0076938433556719</v>
      </c>
      <c r="I3843" s="61">
        <v>-1.4615758560893344</v>
      </c>
      <c r="J3843" s="61">
        <v>-1.4603393727923339</v>
      </c>
      <c r="K3843" s="62">
        <v>-0.63559926362384633</v>
      </c>
      <c r="L3843" s="60">
        <f t="array" ref="L3843:O3843">TRANSPOSE(MMULT(Option!$B$25:$E$28, TRANSPOSE(H3843:K3843)))</f>
        <v>1.0076938433556719</v>
      </c>
      <c r="M3843" s="60">
        <v>-0.93647886154758275</v>
      </c>
      <c r="N3843" s="60">
        <v>-1.2622836327344342</v>
      </c>
      <c r="O3843" s="60">
        <v>-0.80897661363318307</v>
      </c>
      <c r="P3843" s="56" t="str">
        <f t="shared" si="4778"/>
        <v>769/1</v>
      </c>
      <c r="R3843" s="80">
        <v>961</v>
      </c>
      <c r="S3843" s="3" t="s">
        <v>28</v>
      </c>
      <c r="T3843" s="60">
        <f t="array" aca="1" ref="T3843:T3846" ca="1">TRANSPOSE(OFFSET($L$3, MATCH($R3843 &amp; "/" &amp; T$2, $P$3:$P$5002, 0) - 1, 0, 1, $E$1))</f>
        <v>-0.49234359210403461</v>
      </c>
      <c r="U3843" s="60">
        <f t="array" aca="1" ref="U3843:U3846" ca="1">TRANSPOSE(OFFSET($L$3, MATCH($R3843 &amp; "/" &amp; U$2, $P$3:$P$5002, 0) - 1, 0, 1, $E$1))</f>
        <v>0.52707274409375804</v>
      </c>
      <c r="V3843" s="60">
        <f t="array" aca="1" ref="V3843:V3846" ca="1">TRANSPOSE(OFFSET($L$3, MATCH($R3843 &amp; "/" &amp; V$2, $P$3:$P$5002, 0) - 1, 0, 1, $E$1))</f>
        <v>-1.6441705257809001</v>
      </c>
      <c r="W3843" s="60">
        <f t="array" aca="1" ref="W3843:W3846" ca="1">TRANSPOSE(OFFSET($L$3, MATCH($R3843 &amp; "/" &amp; W$2, $P$3:$P$5002, 0) - 1, 0, 1, $E$1))</f>
        <v>0.11220858618688807</v>
      </c>
      <c r="X3843" s="60">
        <f t="array" aca="1" ref="X3843:X3846" ca="1">TRANSPOSE(OFFSET($L$3, MATCH($R3843 &amp; "/" &amp; X$2, $P$3:$P$5002, 0) - 1, 0, 1, $E$1))</f>
        <v>-2.0855617192114515</v>
      </c>
      <c r="Y3843" s="52">
        <f ca="1">$B$11 * EXP(($E$3 - $C$11^2/2) * Y$2 + $C$11*SQRT(Y$2)*T3843)</f>
        <v>86.701146577833839</v>
      </c>
      <c r="Z3843" s="52">
        <f ca="1">Y3843 * EXP(($E$3 - $C$11^2/2) * (Z$2-Y$2) + $C$11*SQRT(Z$2-Y$2)*U3843)</f>
        <v>102.06286343034155</v>
      </c>
      <c r="AA3843" s="52">
        <f ca="1">Z3843 * EXP(($E$3 - $C$11^2/2) * (AA$2-Z$2) + $C$11*SQRT(AA$2-Z$2)*V3843)</f>
        <v>62.63584849419339</v>
      </c>
      <c r="AB3843" s="52">
        <f ca="1">AA3843 * EXP(($E$3 - $C$11^2/2) * (AB$2-AA$2) + $C$11*SQRT(AB$2-AA$2)*W3843)</f>
        <v>65.104934799075252</v>
      </c>
      <c r="AC3843" s="52">
        <f ca="1">AB3843 * EXP(($E$3 - $C$11^2/2) * (AC$2-AB$2) + $C$11*SQRT(AC$2-AB$2)*X3843)</f>
        <v>34.999432040496757</v>
      </c>
      <c r="AD3843" s="47"/>
      <c r="AE3843" s="3" t="s">
        <v>69</v>
      </c>
      <c r="AF3843" s="20" cm="1">
        <f t="array" aca="1" ref="AF3843" ca="1">MIN(Y3843:Y3846 / $D$11:$D$14)</f>
        <v>0.86701146577833843</v>
      </c>
      <c r="AG3843" s="20" cm="1">
        <f t="array" aca="1" ref="AG3843" ca="1">MIN(Z3843:Z3846 / $D$11:$D$14)</f>
        <v>0.888618446247737</v>
      </c>
      <c r="AH3843" s="20" cm="1">
        <f t="array" aca="1" ref="AH3843" ca="1">MIN(AA3843:AA3846 / $D$11:$D$14)</f>
        <v>0.62635848494193391</v>
      </c>
      <c r="AI3843" s="20" cm="1">
        <f t="array" aca="1" ref="AI3843" ca="1">MIN(AB3843:AB3846 / $D$11:$D$14)</f>
        <v>0.65104934799075254</v>
      </c>
      <c r="AJ3843" s="20" cm="1">
        <f t="array" aca="1" ref="AJ3843" ca="1">MIN(AC3843:AC3846 / $D$11:$D$14)</f>
        <v>0.34999432040496758</v>
      </c>
      <c r="AK3843" s="72">
        <f t="array" aca="1" ref="AK3843" ca="1">SUMPRODUCT(AF3844:AJ3844, EXP(-$E$3*$AF$2:$AJ$2))</f>
        <v>105721.0809451906</v>
      </c>
      <c r="AL3843" s="70">
        <f ca="1">MAX(AC3844 - $D$11, 0) * EXP(-$E$2*$E$3)</f>
        <v>49.841981786143066</v>
      </c>
    </row>
    <row r="3844" spans="6:38" ht="14.55" customHeight="1" x14ac:dyDescent="0.3">
      <c r="F3844" s="79"/>
      <c r="G3844" s="3">
        <v>3842</v>
      </c>
      <c r="H3844" s="61">
        <v>-1.6827894159885177</v>
      </c>
      <c r="I3844" s="61">
        <v>7.8284604862508891E-3</v>
      </c>
      <c r="J3844" s="61">
        <v>-0.66252108692007305</v>
      </c>
      <c r="K3844" s="62">
        <v>-1.4005154045924353</v>
      </c>
      <c r="L3844" s="60">
        <f t="array" ref="L3844:O3844">TRANSPOSE(MMULT(Option!$B$25:$E$28, TRANSPOSE(H3844:K3844)))</f>
        <v>-1.6827894159885177</v>
      </c>
      <c r="M3844" s="60">
        <v>-0.66594086384476403</v>
      </c>
      <c r="N3844" s="60">
        <v>-1.2529647335877971</v>
      </c>
      <c r="O3844" s="60">
        <v>-1.9997064097820036</v>
      </c>
      <c r="P3844" s="56" t="str">
        <f t="shared" ref="P3844:P3907" si="4859">(QUOTIENT(G3844 - 1, $E$2) + 1) &amp; "/" &amp; MOD(G3844 -1, $E$2) + 1</f>
        <v>769/2</v>
      </c>
      <c r="R3844" s="80"/>
      <c r="S3844" s="3" t="s">
        <v>29</v>
      </c>
      <c r="T3844" s="60">
        <f ca="1"/>
        <v>0.5133289279659321</v>
      </c>
      <c r="U3844" s="60">
        <f ca="1"/>
        <v>0.25187311553885766</v>
      </c>
      <c r="V3844" s="60">
        <f ca="1"/>
        <v>0.8746217142159225</v>
      </c>
      <c r="W3844" s="60">
        <f ca="1"/>
        <v>0.86081508936947104</v>
      </c>
      <c r="X3844" s="60">
        <f ca="1"/>
        <v>-0.93501780878671548</v>
      </c>
      <c r="Y3844" s="52">
        <f ca="1">$B$12 * EXP(($E$3 - $C$12^2/2) * Y$2 + $C$12*SQRT(Y$2)*T3844)</f>
        <v>117.23363973079294</v>
      </c>
      <c r="Z3844" s="52">
        <f ca="1">Y3844 * EXP(($E$3 - $C$12^2/2) * (Z$2-Y$2) + $C$12*SQRT(Z$2-Y$2)*U3844)</f>
        <v>127.06907027326571</v>
      </c>
      <c r="AA3844" s="52">
        <f ca="1">Z3844 * EXP(($E$3 - $C$12^2/2) * (AA$2-Z$2) + $C$12*SQRT(AA$2-Z$2)*V3844)</f>
        <v>166.02150253385568</v>
      </c>
      <c r="AB3844" s="52">
        <f ca="1">AA3844 * EXP(($E$3 - $C$12^2/2) * (AB$2-AA$2) + $C$12*SQRT(AB$2-AA$2)*W3844)</f>
        <v>216.01802215689767</v>
      </c>
      <c r="AC3844" s="52">
        <f ca="1">AB3844 * EXP(($E$3 - $C$12^2/2) * (AC$2-AB$2) + $C$12*SQRT(AC$2-AB$2)*X3844)</f>
        <v>163.99837143149517</v>
      </c>
      <c r="AD3844" s="47"/>
      <c r="AE3844" s="3" t="s">
        <v>47</v>
      </c>
      <c r="AF3844" s="64">
        <f t="shared" ref="AF3844" ca="1" si="4860">($B$5*AF3846 + (1 + $B$6)*AF3845)*$B$2</f>
        <v>15000</v>
      </c>
      <c r="AG3844" s="64">
        <f t="shared" ref="AG3844" ca="1" si="4861">($B$5*AG3846 + (1 + $B$6)*AG3845)*$B$2</f>
        <v>15000</v>
      </c>
      <c r="AH3844" s="64">
        <f t="shared" ref="AH3844" ca="1" si="4862">($B$5*AH3846 + (1 + $B$6)*AH3845)*$B$2</f>
        <v>0</v>
      </c>
      <c r="AI3844" s="64">
        <f t="shared" ref="AI3844" ca="1" si="4863">($B$5*AI3846 + (1 + $B$6)*AI3845)*$B$2</f>
        <v>0</v>
      </c>
      <c r="AJ3844" s="64" cm="1">
        <f t="array" aca="1" ref="AJ3844" ca="1">($B$5*AJ3846 + (1 + $B$6)*AJ3845 + AND(NOT(AF3845:AJ3845)))*$B$2</f>
        <v>100000</v>
      </c>
      <c r="AK3844" s="73"/>
      <c r="AL3844" s="70"/>
    </row>
    <row r="3845" spans="6:38" ht="14.55" customHeight="1" x14ac:dyDescent="0.3">
      <c r="F3845" s="79"/>
      <c r="G3845" s="3">
        <v>3843</v>
      </c>
      <c r="H3845" s="61">
        <v>-4.769797730854626E-2</v>
      </c>
      <c r="I3845" s="61">
        <v>-0.49051341167188078</v>
      </c>
      <c r="J3845" s="61">
        <v>-2.1360105390841437</v>
      </c>
      <c r="K3845" s="62">
        <v>0.5629965898683329</v>
      </c>
      <c r="L3845" s="60">
        <f t="array" ref="L3845:O3845">TRANSPOSE(MMULT(Option!$B$25:$E$28, TRANSPOSE(H3845:K3845)))</f>
        <v>-4.769797730854626E-2</v>
      </c>
      <c r="M3845" s="60">
        <v>-0.46864215859890435</v>
      </c>
      <c r="N3845" s="60">
        <v>-2.0236053099363609</v>
      </c>
      <c r="O3845" s="60">
        <v>-8.2310845441686153E-2</v>
      </c>
      <c r="P3845" s="56" t="str">
        <f t="shared" si="4859"/>
        <v>769/3</v>
      </c>
      <c r="R3845" s="80"/>
      <c r="S3845" s="3" t="s">
        <v>31</v>
      </c>
      <c r="T3845" s="60">
        <f ca="1"/>
        <v>1.3841848035003095</v>
      </c>
      <c r="U3845" s="60">
        <f ca="1"/>
        <v>0.46228681999676746</v>
      </c>
      <c r="V3845" s="60">
        <f ca="1"/>
        <v>1.3999014895197484</v>
      </c>
      <c r="W3845" s="60">
        <f ca="1"/>
        <v>0.3021335906982115</v>
      </c>
      <c r="X3845" s="60">
        <f ca="1"/>
        <v>0.56651854738728524</v>
      </c>
      <c r="Y3845" s="52">
        <f ca="1">$B$13 * EXP(($E$3 - $C$13^2/2) * Y$2 + $C$13*SQRT(Y$2)*T3845)</f>
        <v>152.23503767349249</v>
      </c>
      <c r="Z3845" s="52">
        <f ca="1">Y3845 * EXP(($E$3 - $C$13^2/2) * (Z$2-Y$2) + $C$13*SQRT(Z$2-Y$2)*U3845)</f>
        <v>175.75863697960585</v>
      </c>
      <c r="AA3845" s="52">
        <f ca="1">Z3845 * EXP(($E$3 - $C$13^2/2) * (AA$2-Z$2) + $C$13*SQRT(AA$2-Z$2)*V3845)</f>
        <v>268.830782384857</v>
      </c>
      <c r="AB3845" s="52">
        <f ca="1">AA3845 * EXP(($E$3 - $C$13^2/2) * (AB$2-AA$2) + $C$13*SQRT(AB$2-AA$2)*W3845)</f>
        <v>295.81143195200502</v>
      </c>
      <c r="AC3845" s="52">
        <f ca="1">AB3845 * EXP(($E$3 - $C$13^2/2) * (AC$2-AB$2) + $C$13*SQRT(AC$2-AB$2)*X3845)</f>
        <v>352.36859102108855</v>
      </c>
      <c r="AD3845" s="47"/>
      <c r="AE3845" s="3" t="s">
        <v>46</v>
      </c>
      <c r="AF3845" s="52" t="b">
        <f t="shared" ref="AF3845" ca="1" si="4864">AF3843 &gt;= $B$4</f>
        <v>0</v>
      </c>
      <c r="AG3845" s="52" t="b">
        <f t="array" aca="1" ref="AG3845" ca="1">AND(AG3843 &gt;= $B$4, NOT(OR($AF3845:AF3845)))</f>
        <v>0</v>
      </c>
      <c r="AH3845" s="52" t="b">
        <f t="array" aca="1" ref="AH3845" ca="1">AND(AH3843 &gt;= $B$4, NOT(OR($AF3845:AG3845)))</f>
        <v>0</v>
      </c>
      <c r="AI3845" s="52" t="b">
        <f t="array" aca="1" ref="AI3845" ca="1">AND(AI3843 &gt;= $B$4, NOT(OR($AF3845:AH3845)))</f>
        <v>0</v>
      </c>
      <c r="AJ3845" s="52" t="b">
        <f t="array" aca="1" ref="AJ3845" ca="1">AND(AJ3843 &gt;= $B$4, NOT(OR($AF3845:AI3845)))</f>
        <v>0</v>
      </c>
      <c r="AK3845" s="73"/>
      <c r="AL3845" s="70"/>
    </row>
    <row r="3846" spans="6:38" ht="14.55" customHeight="1" x14ac:dyDescent="0.3">
      <c r="F3846" s="79"/>
      <c r="G3846" s="3">
        <v>3844</v>
      </c>
      <c r="H3846" s="61">
        <v>0.86441429446187856</v>
      </c>
      <c r="I3846" s="61">
        <v>1.1004985596620396</v>
      </c>
      <c r="J3846" s="61">
        <v>1.2438796381694629E-2</v>
      </c>
      <c r="K3846" s="62">
        <v>-1.852174426361318</v>
      </c>
      <c r="L3846" s="60">
        <f t="array" ref="L3846:O3846">TRANSPOSE(MMULT(Option!$B$25:$E$28, TRANSPOSE(H3846:K3846)))</f>
        <v>0.86441429446187856</v>
      </c>
      <c r="M3846" s="60">
        <v>1.3543893081529859</v>
      </c>
      <c r="N3846" s="60">
        <v>0.64486900652804868</v>
      </c>
      <c r="O3846" s="60">
        <v>-0.94973572793713912</v>
      </c>
      <c r="P3846" s="56" t="str">
        <f t="shared" si="4859"/>
        <v>769/4</v>
      </c>
      <c r="R3846" s="80"/>
      <c r="S3846" s="3" t="s">
        <v>30</v>
      </c>
      <c r="T3846" s="60">
        <f ca="1"/>
        <v>0.1287298531182908</v>
      </c>
      <c r="U3846" s="60">
        <f ca="1"/>
        <v>-0.55568761951990187</v>
      </c>
      <c r="V3846" s="60">
        <f ca="1"/>
        <v>2.8729061107395662E-2</v>
      </c>
      <c r="W3846" s="60">
        <f ca="1"/>
        <v>0.1214098515991148</v>
      </c>
      <c r="X3846" s="60">
        <f ca="1"/>
        <v>-0.8762885129464848</v>
      </c>
      <c r="Y3846" s="52">
        <f ca="1">$B$14 * EXP(($E$3 - $C$14^2/2) * Y$2 + $C$14*SQRT(Y$2)*T3846)</f>
        <v>104.45842464178448</v>
      </c>
      <c r="Z3846" s="52">
        <f ca="1">Y3846 * EXP(($E$3 - $C$14^2/2) * (Z$2-Y$2) + $C$14*SQRT(Z$2-Y$2)*U3846)</f>
        <v>88.861844624773696</v>
      </c>
      <c r="AA3846" s="52">
        <f ca="1">Z3846 * EXP(($E$3 - $C$14^2/2) * (AA$2-Z$2) + $C$14*SQRT(AA$2-Z$2)*V3846)</f>
        <v>90.080307174084581</v>
      </c>
      <c r="AB3846" s="52">
        <f ca="1">AA3846 * EXP(($E$3 - $C$14^2/2) * (AB$2-AA$2) + $C$14*SQRT(AB$2-AA$2)*W3846)</f>
        <v>93.890060616258424</v>
      </c>
      <c r="AC3846" s="52">
        <f ca="1">AB3846 * EXP(($E$3 - $C$14^2/2) * (AC$2-AB$2) + $C$14*SQRT(AC$2-AB$2)*X3846)</f>
        <v>72.547242910465755</v>
      </c>
      <c r="AD3846" s="47"/>
      <c r="AE3846" s="3" t="s">
        <v>68</v>
      </c>
      <c r="AF3846" s="52" t="b">
        <f ca="1">AND(AF3843&gt;$B$3, NOT(OR($AF3845:AF3845)))</f>
        <v>1</v>
      </c>
      <c r="AG3846" s="52" t="b">
        <f ca="1">AND(AG3843&gt;$B$3, NOT(OR($AF3845:AG3845)))</f>
        <v>1</v>
      </c>
      <c r="AH3846" s="52" t="b">
        <f ca="1">AND(AH3843&gt;$B$3, NOT(OR($AF3845:AH3845)))</f>
        <v>0</v>
      </c>
      <c r="AI3846" s="52" t="b">
        <f ca="1">AND(AI3843&gt;$B$3, NOT(OR($AF3845:AI3845)))</f>
        <v>0</v>
      </c>
      <c r="AJ3846" s="52" t="b">
        <f ca="1">AND(AJ3843&gt;$B$3, NOT(OR($AF3845:AJ3845)))</f>
        <v>0</v>
      </c>
      <c r="AK3846" s="74"/>
      <c r="AL3846" s="70"/>
    </row>
    <row r="3847" spans="6:38" ht="14.55" customHeight="1" x14ac:dyDescent="0.3">
      <c r="F3847" s="79"/>
      <c r="G3847" s="3">
        <v>3845</v>
      </c>
      <c r="H3847" s="61">
        <v>0.49824173055025561</v>
      </c>
      <c r="I3847" s="61">
        <v>0.49687666784942336</v>
      </c>
      <c r="J3847" s="61">
        <v>-9.1661164307375101E-2</v>
      </c>
      <c r="K3847" s="62">
        <v>0.90840223388533226</v>
      </c>
      <c r="L3847" s="60">
        <f t="array" ref="L3847:O3847">TRANSPOSE(MMULT(Option!$B$25:$E$28, TRANSPOSE(H3847:K3847)))</f>
        <v>0.49824173055025561</v>
      </c>
      <c r="M3847" s="60">
        <v>0.65469168051558491</v>
      </c>
      <c r="N3847" s="60">
        <v>0.24890262277810821</v>
      </c>
      <c r="O3847" s="60">
        <v>1.0894283165810585</v>
      </c>
      <c r="P3847" s="56" t="str">
        <f t="shared" si="4859"/>
        <v>769/5</v>
      </c>
      <c r="R3847" s="80">
        <v>962</v>
      </c>
      <c r="S3847" s="3" t="s">
        <v>28</v>
      </c>
      <c r="T3847" s="60">
        <f t="array" aca="1" ref="T3847:T3850" ca="1">TRANSPOSE(OFFSET($L$3, MATCH($R3847 &amp; "/" &amp; T$2, $P$3:$P$5002, 0) - 1, 0, 1, $E$1))</f>
        <v>0.10446991842191106</v>
      </c>
      <c r="U3847" s="60">
        <f t="array" aca="1" ref="U3847:U3850" ca="1">TRANSPOSE(OFFSET($L$3, MATCH($R3847 &amp; "/" &amp; U$2, $P$3:$P$5002, 0) - 1, 0, 1, $E$1))</f>
        <v>-0.44309423121852964</v>
      </c>
      <c r="V3847" s="60">
        <f t="array" aca="1" ref="V3847:V3850" ca="1">TRANSPOSE(OFFSET($L$3, MATCH($R3847 &amp; "/" &amp; V$2, $P$3:$P$5002, 0) - 1, 0, 1, $E$1))</f>
        <v>-2.4878984612259734</v>
      </c>
      <c r="W3847" s="60">
        <f t="array" aca="1" ref="W3847:W3850" ca="1">TRANSPOSE(OFFSET($L$3, MATCH($R3847 &amp; "/" &amp; W$2, $P$3:$P$5002, 0) - 1, 0, 1, $E$1))</f>
        <v>0.58786922856515278</v>
      </c>
      <c r="X3847" s="60">
        <f t="array" aca="1" ref="X3847:X3850" ca="1">TRANSPOSE(OFFSET($L$3, MATCH($R3847 &amp; "/" &amp; X$2, $P$3:$P$5002, 0) - 1, 0, 1, $E$1))</f>
        <v>0.4707242929846509</v>
      </c>
      <c r="Y3847" s="52">
        <f ca="1">$B$11 * EXP(($E$3 - $C$11^2/2) * Y$2 + $C$11*SQRT(Y$2)*T3847)</f>
        <v>103.70093810339445</v>
      </c>
      <c r="Z3847" s="52">
        <f ca="1">Y3847 * EXP(($E$3 - $C$11^2/2) * (Z$2-Y$2) + $C$11*SQRT(Z$2-Y$2)*U3847)</f>
        <v>91.248165864826987</v>
      </c>
      <c r="AA3847" s="52">
        <f ca="1">Z3847 * EXP(($E$3 - $C$11^2/2) * (AA$2-Z$2) + $C$11*SQRT(AA$2-Z$2)*V3847)</f>
        <v>43.47618660288677</v>
      </c>
      <c r="AB3847" s="52">
        <f ca="1">AA3847 * EXP(($E$3 - $C$11^2/2) * (AB$2-AA$2) + $C$11*SQRT(AB$2-AA$2)*W3847)</f>
        <v>52.121322306083954</v>
      </c>
      <c r="AC3847" s="52">
        <f ca="1">AB3847 * EXP(($E$3 - $C$11^2/2) * (AC$2-AB$2) + $C$11*SQRT(AC$2-AB$2)*X3847)</f>
        <v>60.32770254423334</v>
      </c>
      <c r="AD3847" s="47"/>
      <c r="AE3847" s="3" t="s">
        <v>69</v>
      </c>
      <c r="AF3847" s="20" cm="1">
        <f t="array" aca="1" ref="AF3847" ca="1">MIN(Y3847:Y3850 / $D$11:$D$14)</f>
        <v>0.8226660538851569</v>
      </c>
      <c r="AG3847" s="20" cm="1">
        <f t="array" aca="1" ref="AG3847" ca="1">MIN(Z3847:Z3850 / $D$11:$D$14)</f>
        <v>0.7118580349900977</v>
      </c>
      <c r="AH3847" s="20" cm="1">
        <f t="array" aca="1" ref="AH3847" ca="1">MIN(AA3847:AA3850 / $D$11:$D$14)</f>
        <v>0.34875323044693074</v>
      </c>
      <c r="AI3847" s="20" cm="1">
        <f t="array" aca="1" ref="AI3847" ca="1">MIN(AB3847:AB3850 / $D$11:$D$14)</f>
        <v>0.5212132230608395</v>
      </c>
      <c r="AJ3847" s="20" cm="1">
        <f t="array" aca="1" ref="AJ3847" ca="1">MIN(AC3847:AC3850 / $D$11:$D$14)</f>
        <v>0.47843157691210714</v>
      </c>
      <c r="AK3847" s="72">
        <f t="array" aca="1" ref="AK3847" ca="1">SUMPRODUCT(AF3848:AJ3848, EXP(-$E$3*$AF$2:$AJ$2))</f>
        <v>92148.519674651194</v>
      </c>
      <c r="AL3847" s="70">
        <f ca="1">MAX(AC3848 - $D$11, 0) * EXP(-$E$2*$E$3)</f>
        <v>3.902250187777712</v>
      </c>
    </row>
    <row r="3848" spans="6:38" ht="14.55" customHeight="1" x14ac:dyDescent="0.3">
      <c r="F3848" s="79"/>
      <c r="G3848" s="3">
        <v>3846</v>
      </c>
      <c r="H3848" s="61">
        <v>0.6600624976280508</v>
      </c>
      <c r="I3848" s="61">
        <v>1.1367421951920458</v>
      </c>
      <c r="J3848" s="61">
        <v>1.0545023013583121</v>
      </c>
      <c r="K3848" s="62">
        <v>0.87362880655953901</v>
      </c>
      <c r="L3848" s="60">
        <f t="array" ref="L3848:O3848">TRANSPOSE(MMULT(Option!$B$25:$E$28, TRANSPOSE(H3848:K3848)))</f>
        <v>0.6600624976280508</v>
      </c>
      <c r="M3848" s="60">
        <v>1.3058664300747838</v>
      </c>
      <c r="N3848" s="60">
        <v>1.4878739648816426</v>
      </c>
      <c r="O3848" s="60">
        <v>1.5156427677529234</v>
      </c>
      <c r="P3848" s="56" t="str">
        <f t="shared" si="4859"/>
        <v>770/1</v>
      </c>
      <c r="R3848" s="80"/>
      <c r="S3848" s="3" t="s">
        <v>29</v>
      </c>
      <c r="T3848" s="60">
        <f ca="1"/>
        <v>0.41869332833978873</v>
      </c>
      <c r="U3848" s="60">
        <f ca="1"/>
        <v>0.8124807514733875</v>
      </c>
      <c r="V3848" s="60">
        <f ca="1"/>
        <v>-1.9762802018289283</v>
      </c>
      <c r="W3848" s="60">
        <f ca="1"/>
        <v>0.70592351399541964</v>
      </c>
      <c r="X3848" s="60">
        <f ca="1"/>
        <v>0.11881927872915071</v>
      </c>
      <c r="Y3848" s="52">
        <f ca="1">$B$12 * EXP(($E$3 - $C$12^2/2) * Y$2 + $C$12*SQRT(Y$2)*T3848)</f>
        <v>113.95209998092024</v>
      </c>
      <c r="Z3848" s="52">
        <f ca="1">Y3848 * EXP(($E$3 - $C$12^2/2) * (Z$2-Y$2) + $C$12*SQRT(Z$2-Y$2)*U3848)</f>
        <v>146.13376632212382</v>
      </c>
      <c r="AA3848" s="52">
        <f ca="1">Z3848 * EXP(($E$3 - $C$12^2/2) * (AA$2-Z$2) + $C$12*SQRT(AA$2-Z$2)*V3848)</f>
        <v>81.177519012529004</v>
      </c>
      <c r="AB3848" s="52">
        <f ca="1">AA3848 * EXP(($E$3 - $C$12^2/2) * (AB$2-AA$2) + $C$12*SQRT(AB$2-AA$2)*W3848)</f>
        <v>100.8279303016658</v>
      </c>
      <c r="AC3848" s="52">
        <f ca="1">AB3848 * EXP(($E$3 - $C$12^2/2) * (AC$2-AB$2) + $C$12*SQRT(AC$2-AB$2)*X3848)</f>
        <v>105.01058842338109</v>
      </c>
      <c r="AD3848" s="47"/>
      <c r="AE3848" s="3" t="s">
        <v>47</v>
      </c>
      <c r="AF3848" s="64">
        <f t="shared" ref="AF3848" ca="1" si="4865">($B$5*AF3850 + (1 + $B$6)*AF3849)*$B$2</f>
        <v>15000</v>
      </c>
      <c r="AG3848" s="64">
        <f t="shared" ref="AG3848" ca="1" si="4866">($B$5*AG3850 + (1 + $B$6)*AG3849)*$B$2</f>
        <v>0</v>
      </c>
      <c r="AH3848" s="64">
        <f t="shared" ref="AH3848" ca="1" si="4867">($B$5*AH3850 + (1 + $B$6)*AH3849)*$B$2</f>
        <v>0</v>
      </c>
      <c r="AI3848" s="64">
        <f t="shared" ref="AI3848" ca="1" si="4868">($B$5*AI3850 + (1 + $B$6)*AI3849)*$B$2</f>
        <v>0</v>
      </c>
      <c r="AJ3848" s="64" cm="1">
        <f t="array" aca="1" ref="AJ3848" ca="1">($B$5*AJ3850 + (1 + $B$6)*AJ3849 + AND(NOT(AF3849:AJ3849)))*$B$2</f>
        <v>100000</v>
      </c>
      <c r="AK3848" s="73"/>
      <c r="AL3848" s="70"/>
    </row>
    <row r="3849" spans="6:38" ht="14.55" customHeight="1" x14ac:dyDescent="0.3">
      <c r="F3849" s="79"/>
      <c r="G3849" s="3">
        <v>3847</v>
      </c>
      <c r="H3849" s="61">
        <v>1.3001926572862576E-2</v>
      </c>
      <c r="I3849" s="61">
        <v>1.1528502238816101</v>
      </c>
      <c r="J3849" s="61">
        <v>1.5508995972291439</v>
      </c>
      <c r="K3849" s="62">
        <v>-0.26206582622025998</v>
      </c>
      <c r="L3849" s="60">
        <f t="array" ref="L3849:O3849">TRANSPOSE(MMULT(Option!$B$25:$E$28, TRANSPOSE(H3849:K3849)))</f>
        <v>1.3001926572862576E-2</v>
      </c>
      <c r="M3849" s="60">
        <v>1.061805453805998</v>
      </c>
      <c r="N3849" s="60">
        <v>1.6692585500299839</v>
      </c>
      <c r="O3849" s="60">
        <v>0.38537266306512469</v>
      </c>
      <c r="P3849" s="56" t="str">
        <f t="shared" si="4859"/>
        <v>770/2</v>
      </c>
      <c r="R3849" s="80"/>
      <c r="S3849" s="3" t="s">
        <v>31</v>
      </c>
      <c r="T3849" s="60">
        <f ca="1"/>
        <v>-0.66734975832473786</v>
      </c>
      <c r="U3849" s="60">
        <f ca="1"/>
        <v>-0.4989061633741092</v>
      </c>
      <c r="V3849" s="60">
        <f ca="1"/>
        <v>-2.3950463548318037</v>
      </c>
      <c r="W3849" s="60">
        <f ca="1"/>
        <v>1.5315586869115267</v>
      </c>
      <c r="X3849" s="60">
        <f ca="1"/>
        <v>-0.51106332129056264</v>
      </c>
      <c r="Y3849" s="52">
        <f ca="1">$B$13 * EXP(($E$3 - $C$13^2/2) * Y$2 + $C$13*SQRT(Y$2)*T3849)</f>
        <v>82.266605388515686</v>
      </c>
      <c r="Z3849" s="52">
        <f ca="1">Y3849 * EXP(($E$3 - $C$13^2/2) * (Z$2-Y$2) + $C$13*SQRT(Z$2-Y$2)*U3849)</f>
        <v>71.185803499009765</v>
      </c>
      <c r="AA3849" s="52">
        <f ca="1">Z3849 * EXP(($E$3 - $C$13^2/2) * (AA$2-Z$2) + $C$13*SQRT(AA$2-Z$2)*V3849)</f>
        <v>34.875323044693076</v>
      </c>
      <c r="AB3849" s="52">
        <f ca="1">AA3849 * EXP(($E$3 - $C$13^2/2) * (AB$2-AA$2) + $C$13*SQRT(AB$2-AA$2)*W3849)</f>
        <v>55.492457415997222</v>
      </c>
      <c r="AC3849" s="52">
        <f ca="1">AB3849 * EXP(($E$3 - $C$13^2/2) * (AC$2-AB$2) + $C$13*SQRT(AC$2-AB$2)*X3849)</f>
        <v>47.843157691210713</v>
      </c>
      <c r="AD3849" s="47"/>
      <c r="AE3849" s="3" t="s">
        <v>46</v>
      </c>
      <c r="AF3849" s="52" t="b">
        <f t="shared" ref="AF3849" ca="1" si="4869">AF3847 &gt;= $B$4</f>
        <v>0</v>
      </c>
      <c r="AG3849" s="52" t="b">
        <f t="array" aca="1" ref="AG3849" ca="1">AND(AG3847 &gt;= $B$4, NOT(OR($AF3849:AF3849)))</f>
        <v>0</v>
      </c>
      <c r="AH3849" s="52" t="b">
        <f t="array" aca="1" ref="AH3849" ca="1">AND(AH3847 &gt;= $B$4, NOT(OR($AF3849:AG3849)))</f>
        <v>0</v>
      </c>
      <c r="AI3849" s="52" t="b">
        <f t="array" aca="1" ref="AI3849" ca="1">AND(AI3847 &gt;= $B$4, NOT(OR($AF3849:AH3849)))</f>
        <v>0</v>
      </c>
      <c r="AJ3849" s="52" t="b">
        <f t="array" aca="1" ref="AJ3849" ca="1">AND(AJ3847 &gt;= $B$4, NOT(OR($AF3849:AI3849)))</f>
        <v>0</v>
      </c>
      <c r="AK3849" s="73"/>
      <c r="AL3849" s="70"/>
    </row>
    <row r="3850" spans="6:38" ht="14.55" customHeight="1" x14ac:dyDescent="0.3">
      <c r="F3850" s="79"/>
      <c r="G3850" s="3">
        <v>3848</v>
      </c>
      <c r="H3850" s="61">
        <v>2.1654581902727932</v>
      </c>
      <c r="I3850" s="61">
        <v>-0.19042731284795014</v>
      </c>
      <c r="J3850" s="61">
        <v>-0.20406713979001351</v>
      </c>
      <c r="K3850" s="62">
        <v>0.89492392514956565</v>
      </c>
      <c r="L3850" s="60">
        <f t="array" ref="L3850:O3850">TRANSPOSE(MMULT(Option!$B$25:$E$28, TRANSPOSE(H3850:K3850)))</f>
        <v>2.1654581902727932</v>
      </c>
      <c r="M3850" s="60">
        <v>0.69165376100656362</v>
      </c>
      <c r="N3850" s="60">
        <v>0.63708347741880511</v>
      </c>
      <c r="O3850" s="60">
        <v>1.5428549369612408</v>
      </c>
      <c r="P3850" s="56" t="str">
        <f t="shared" si="4859"/>
        <v>770/3</v>
      </c>
      <c r="R3850" s="80"/>
      <c r="S3850" s="3" t="s">
        <v>30</v>
      </c>
      <c r="T3850" s="60">
        <f ca="1"/>
        <v>0.41838758178069313</v>
      </c>
      <c r="U3850" s="60">
        <f ca="1"/>
        <v>8.8200107172667574E-2</v>
      </c>
      <c r="V3850" s="60">
        <f ca="1"/>
        <v>-1.4274706091843978</v>
      </c>
      <c r="W3850" s="60">
        <f ca="1"/>
        <v>1.5185551831599231</v>
      </c>
      <c r="X3850" s="60">
        <f ca="1"/>
        <v>0.7825389281010231</v>
      </c>
      <c r="Y3850" s="52">
        <f ca="1">$B$14 * EXP(($E$3 - $C$14^2/2) * Y$2 + $C$14*SQRT(Y$2)*T3850)</f>
        <v>113.94164832152013</v>
      </c>
      <c r="Z3850" s="52">
        <f ca="1">Y3850 * EXP(($E$3 - $C$14^2/2) * (Z$2-Y$2) + $C$14*SQRT(Z$2-Y$2)*U3850)</f>
        <v>117.58323816251369</v>
      </c>
      <c r="AA3850" s="52">
        <f ca="1">Z3850 * EXP(($E$3 - $C$14^2/2) * (AA$2-Z$2) + $C$14*SQRT(AA$2-Z$2)*V3850)</f>
        <v>77.007691765163784</v>
      </c>
      <c r="AB3850" s="52">
        <f ca="1">AA3850 * EXP(($E$3 - $C$14^2/2) * (AB$2-AA$2) + $C$14*SQRT(AB$2-AA$2)*W3850)</f>
        <v>122.05501245571665</v>
      </c>
      <c r="AC3850" s="52">
        <f ca="1">AB3850 * EXP(($E$3 - $C$14^2/2) * (AC$2-AB$2) + $C$14*SQRT(AC$2-AB$2)*X3850)</f>
        <v>155.12535675258712</v>
      </c>
      <c r="AD3850" s="47"/>
      <c r="AE3850" s="3" t="s">
        <v>68</v>
      </c>
      <c r="AF3850" s="52" t="b">
        <f ca="1">AND(AF3847&gt;$B$3, NOT(OR($AF3849:AF3849)))</f>
        <v>1</v>
      </c>
      <c r="AG3850" s="52" t="b">
        <f ca="1">AND(AG3847&gt;$B$3, NOT(OR($AF3849:AG3849)))</f>
        <v>0</v>
      </c>
      <c r="AH3850" s="52" t="b">
        <f ca="1">AND(AH3847&gt;$B$3, NOT(OR($AF3849:AH3849)))</f>
        <v>0</v>
      </c>
      <c r="AI3850" s="52" t="b">
        <f ca="1">AND(AI3847&gt;$B$3, NOT(OR($AF3849:AI3849)))</f>
        <v>0</v>
      </c>
      <c r="AJ3850" s="52" t="b">
        <f ca="1">AND(AJ3847&gt;$B$3, NOT(OR($AF3849:AJ3849)))</f>
        <v>0</v>
      </c>
      <c r="AK3850" s="74"/>
      <c r="AL3850" s="70"/>
    </row>
    <row r="3851" spans="6:38" ht="14.55" customHeight="1" x14ac:dyDescent="0.3">
      <c r="F3851" s="79"/>
      <c r="G3851" s="3">
        <v>3849</v>
      </c>
      <c r="H3851" s="61">
        <v>1.2091299103968434</v>
      </c>
      <c r="I3851" s="61">
        <v>0.21058942385624152</v>
      </c>
      <c r="J3851" s="61">
        <v>-1.1932192677593725</v>
      </c>
      <c r="K3851" s="62">
        <v>-0.39495204727702093</v>
      </c>
      <c r="L3851" s="60">
        <f t="array" ref="L3851:O3851">TRANSPOSE(MMULT(Option!$B$25:$E$28, TRANSPOSE(H3851:K3851)))</f>
        <v>1.2091299103968434</v>
      </c>
      <c r="M3851" s="60">
        <v>0.67666035923441048</v>
      </c>
      <c r="N3851" s="60">
        <v>-0.50921927351032625</v>
      </c>
      <c r="O3851" s="60">
        <v>-3.2312061174901319E-2</v>
      </c>
      <c r="P3851" s="56" t="str">
        <f t="shared" si="4859"/>
        <v>770/4</v>
      </c>
      <c r="R3851" s="80">
        <v>963</v>
      </c>
      <c r="S3851" s="3" t="s">
        <v>28</v>
      </c>
      <c r="T3851" s="60">
        <f t="array" aca="1" ref="T3851:T3854" ca="1">TRANSPOSE(OFFSET($L$3, MATCH($R3851 &amp; "/" &amp; T$2, $P$3:$P$5002, 0) - 1, 0, 1, $E$1))</f>
        <v>0.72520630763955152</v>
      </c>
      <c r="U3851" s="60">
        <f t="array" aca="1" ref="U3851:U3854" ca="1">TRANSPOSE(OFFSET($L$3, MATCH($R3851 &amp; "/" &amp; U$2, $P$3:$P$5002, 0) - 1, 0, 1, $E$1))</f>
        <v>-0.13626626370661726</v>
      </c>
      <c r="V3851" s="60">
        <f t="array" aca="1" ref="V3851:V3854" ca="1">TRANSPOSE(OFFSET($L$3, MATCH($R3851 &amp; "/" &amp; V$2, $P$3:$P$5002, 0) - 1, 0, 1, $E$1))</f>
        <v>-2.4600567182602333</v>
      </c>
      <c r="W3851" s="60">
        <f t="array" aca="1" ref="W3851:W3854" ca="1">TRANSPOSE(OFFSET($L$3, MATCH($R3851 &amp; "/" &amp; W$2, $P$3:$P$5002, 0) - 1, 0, 1, $E$1))</f>
        <v>3.7200176065121791E-2</v>
      </c>
      <c r="X3851" s="60">
        <f t="array" aca="1" ref="X3851:X3854" ca="1">TRANSPOSE(OFFSET($L$3, MATCH($R3851 &amp; "/" &amp; X$2, $P$3:$P$5002, 0) - 1, 0, 1, $E$1))</f>
        <v>-1.1109798269652762</v>
      </c>
      <c r="Y3851" s="52">
        <f ca="1">$B$11 * EXP(($E$3 - $C$11^2/2) * Y$2 + $C$11*SQRT(Y$2)*T3851)</f>
        <v>124.92731376355889</v>
      </c>
      <c r="Z3851" s="52">
        <f ca="1">Y3851 * EXP(($E$3 - $C$11^2/2) * (Z$2-Y$2) + $C$11*SQRT(Z$2-Y$2)*U3851)</f>
        <v>120.52439724107155</v>
      </c>
      <c r="AA3851" s="52">
        <f ca="1">Z3851 * EXP(($E$3 - $C$11^2/2) * (AA$2-Z$2) + $C$11*SQRT(AA$2-Z$2)*V3851)</f>
        <v>57.906820970268356</v>
      </c>
      <c r="AB3851" s="52">
        <f ca="1">AA3851 * EXP(($E$3 - $C$11^2/2) * (AB$2-AA$2) + $C$11*SQRT(AB$2-AA$2)*W3851)</f>
        <v>58.850200255306234</v>
      </c>
      <c r="AC3851" s="52">
        <f ca="1">AB3851 * EXP(($E$3 - $C$11^2/2) * (AC$2-AB$2) + $C$11*SQRT(AC$2-AB$2)*X3851)</f>
        <v>42.381048306832966</v>
      </c>
      <c r="AD3851" s="47"/>
      <c r="AE3851" s="3" t="s">
        <v>69</v>
      </c>
      <c r="AF3851" s="20" cm="1">
        <f t="array" aca="1" ref="AF3851" ca="1">MIN(Y3851:Y3854 / $D$11:$D$14)</f>
        <v>0.94142427758215641</v>
      </c>
      <c r="AG3851" s="20" cm="1">
        <f t="array" aca="1" ref="AG3851" ca="1">MIN(Z3851:Z3854 / $D$11:$D$14)</f>
        <v>0.83145017943090993</v>
      </c>
      <c r="AH3851" s="20" cm="1">
        <f t="array" aca="1" ref="AH3851" ca="1">MIN(AA3851:AA3854 / $D$11:$D$14)</f>
        <v>0.57906820970268358</v>
      </c>
      <c r="AI3851" s="20" cm="1">
        <f t="array" aca="1" ref="AI3851" ca="1">MIN(AB3851:AB3854 / $D$11:$D$14)</f>
        <v>0.58850200255306229</v>
      </c>
      <c r="AJ3851" s="20" cm="1">
        <f t="array" aca="1" ref="AJ3851" ca="1">MIN(AC3851:AC3854 / $D$11:$D$14)</f>
        <v>0.42381048306832964</v>
      </c>
      <c r="AK3851" s="72">
        <f t="array" aca="1" ref="AK3851" ca="1">SUMPRODUCT(AF3852:AJ3852, EXP(-$E$3*$AF$2:$AJ$2))</f>
        <v>105721.0809451906</v>
      </c>
      <c r="AL3851" s="70">
        <f ca="1">MAX(AC3852 - $D$11, 0) * EXP(-$E$2*$E$3)</f>
        <v>30.479159002303803</v>
      </c>
    </row>
    <row r="3852" spans="6:38" ht="14.55" customHeight="1" x14ac:dyDescent="0.3">
      <c r="F3852" s="79"/>
      <c r="G3852" s="3">
        <v>3850</v>
      </c>
      <c r="H3852" s="61">
        <v>1.7951586737479983</v>
      </c>
      <c r="I3852" s="61">
        <v>-1.4275927957687078</v>
      </c>
      <c r="J3852" s="61">
        <v>0.26713039818965001</v>
      </c>
      <c r="K3852" s="62">
        <v>-0.87708381218843667</v>
      </c>
      <c r="L3852" s="60">
        <f t="array" ref="L3852:O3852">TRANSPOSE(MMULT(Option!$B$25:$E$28, TRANSPOSE(H3852:K3852)))</f>
        <v>1.7951586737479983</v>
      </c>
      <c r="M3852" s="60">
        <v>-0.59034694013754785</v>
      </c>
      <c r="N3852" s="60">
        <v>0.5788552414607453</v>
      </c>
      <c r="O3852" s="60">
        <v>-0.35471926499813733</v>
      </c>
      <c r="P3852" s="56" t="str">
        <f t="shared" si="4859"/>
        <v>770/5</v>
      </c>
      <c r="R3852" s="80"/>
      <c r="S3852" s="3" t="s">
        <v>29</v>
      </c>
      <c r="T3852" s="60">
        <f ca="1"/>
        <v>0.85321100224577551</v>
      </c>
      <c r="U3852" s="60">
        <f ca="1"/>
        <v>-0.11819337649201959</v>
      </c>
      <c r="V3852" s="60">
        <f ca="1"/>
        <v>-1.5223881507885637</v>
      </c>
      <c r="W3852" s="60">
        <f ca="1"/>
        <v>0.52571603269222755</v>
      </c>
      <c r="X3852" s="60">
        <f ca="1"/>
        <v>1.2792604680628115</v>
      </c>
      <c r="Y3852" s="52">
        <f ca="1">$B$12 * EXP(($E$3 - $C$12^2/2) * Y$2 + $C$12*SQRT(Y$2)*T3852)</f>
        <v>129.8180022227269</v>
      </c>
      <c r="Z3852" s="52">
        <f ca="1">Y3852 * EXP(($E$3 - $C$12^2/2) * (Z$2-Y$2) + $C$12*SQRT(Z$2-Y$2)*U3852)</f>
        <v>125.92361257638258</v>
      </c>
      <c r="AA3852" s="52">
        <f ca="1">Z3852 * EXP(($E$3 - $C$12^2/2) * (AA$2-Z$2) + $C$12*SQRT(AA$2-Z$2)*V3852)</f>
        <v>80.1547409663916</v>
      </c>
      <c r="AB3852" s="52">
        <f ca="1">AA3852 * EXP(($E$3 - $C$12^2/2) * (AB$2-AA$2) + $C$12*SQRT(AB$2-AA$2)*W3852)</f>
        <v>94.318168517322817</v>
      </c>
      <c r="AC3852" s="52">
        <f ca="1">AB3852 * EXP(($E$3 - $C$12^2/2) * (AC$2-AB$2) + $C$12*SQRT(AC$2-AB$2)*X3852)</f>
        <v>139.13601483822507</v>
      </c>
      <c r="AD3852" s="47"/>
      <c r="AE3852" s="3" t="s">
        <v>47</v>
      </c>
      <c r="AF3852" s="64">
        <f t="shared" ref="AF3852" ca="1" si="4870">($B$5*AF3854 + (1 + $B$6)*AF3853)*$B$2</f>
        <v>15000</v>
      </c>
      <c r="AG3852" s="64">
        <f t="shared" ref="AG3852" ca="1" si="4871">($B$5*AG3854 + (1 + $B$6)*AG3853)*$B$2</f>
        <v>15000</v>
      </c>
      <c r="AH3852" s="64">
        <f t="shared" ref="AH3852" ca="1" si="4872">($B$5*AH3854 + (1 + $B$6)*AH3853)*$B$2</f>
        <v>0</v>
      </c>
      <c r="AI3852" s="64">
        <f t="shared" ref="AI3852" ca="1" si="4873">($B$5*AI3854 + (1 + $B$6)*AI3853)*$B$2</f>
        <v>0</v>
      </c>
      <c r="AJ3852" s="64" cm="1">
        <f t="array" aca="1" ref="AJ3852" ca="1">($B$5*AJ3854 + (1 + $B$6)*AJ3853 + AND(NOT(AF3853:AJ3853)))*$B$2</f>
        <v>100000</v>
      </c>
      <c r="AK3852" s="73"/>
      <c r="AL3852" s="70"/>
    </row>
    <row r="3853" spans="6:38" ht="14.55" customHeight="1" x14ac:dyDescent="0.3">
      <c r="F3853" s="79"/>
      <c r="G3853" s="3">
        <v>3851</v>
      </c>
      <c r="H3853" s="61">
        <v>-1.0957867575927638</v>
      </c>
      <c r="I3853" s="61">
        <v>-1.0565465720788598</v>
      </c>
      <c r="J3853" s="61">
        <v>0.35363253536687322</v>
      </c>
      <c r="K3853" s="62">
        <v>-0.81563522537457578</v>
      </c>
      <c r="L3853" s="60">
        <f t="array" ref="L3853:O3853">TRANSPOSE(MMULT(Option!$B$25:$E$28, TRANSPOSE(H3853:K3853)))</f>
        <v>-1.0957867575927638</v>
      </c>
      <c r="M3853" s="60">
        <v>-1.4066556313966037</v>
      </c>
      <c r="N3853" s="60">
        <v>-0.40438452435589217</v>
      </c>
      <c r="O3853" s="60">
        <v>-1.3444298142515048</v>
      </c>
      <c r="P3853" s="56" t="str">
        <f t="shared" si="4859"/>
        <v>771/1</v>
      </c>
      <c r="R3853" s="80"/>
      <c r="S3853" s="3" t="s">
        <v>31</v>
      </c>
      <c r="T3853" s="60">
        <f ca="1"/>
        <v>0.50093219668701483</v>
      </c>
      <c r="U3853" s="60">
        <f ca="1"/>
        <v>-0.24893246513377312</v>
      </c>
      <c r="V3853" s="60">
        <f ca="1"/>
        <v>-0.30698054331471647</v>
      </c>
      <c r="W3853" s="60">
        <f ca="1"/>
        <v>-0.74923277195855098</v>
      </c>
      <c r="X3853" s="60">
        <f ca="1"/>
        <v>-0.11205305964394927</v>
      </c>
      <c r="Y3853" s="52">
        <f ca="1">$B$13 * EXP(($E$3 - $C$13^2/2) * Y$2 + $C$13*SQRT(Y$2)*T3853)</f>
        <v>116.79845528350283</v>
      </c>
      <c r="Z3853" s="52">
        <f ca="1">Y3853 * EXP(($E$3 - $C$13^2/2) * (Z$2-Y$2) + $C$13*SQRT(Z$2-Y$2)*U3853)</f>
        <v>108.93704052152997</v>
      </c>
      <c r="AA3853" s="52">
        <f ca="1">Z3853 * EXP(($E$3 - $C$13^2/2) * (AA$2-Z$2) + $C$13*SQRT(AA$2-Z$2)*V3853)</f>
        <v>99.850687229757753</v>
      </c>
      <c r="AB3853" s="52">
        <f ca="1">AA3853 * EXP(($E$3 - $C$13^2/2) * (AB$2-AA$2) + $C$13*SQRT(AB$2-AA$2)*W3853)</f>
        <v>80.150499481650556</v>
      </c>
      <c r="AC3853" s="52">
        <f ca="1">AB3853 * EXP(($E$3 - $C$13^2/2) * (AC$2-AB$2) + $C$13*SQRT(AC$2-AB$2)*X3853)</f>
        <v>77.889425021806318</v>
      </c>
      <c r="AD3853" s="47"/>
      <c r="AE3853" s="3" t="s">
        <v>46</v>
      </c>
      <c r="AF3853" s="52" t="b">
        <f t="shared" ref="AF3853" ca="1" si="4874">AF3851 &gt;= $B$4</f>
        <v>0</v>
      </c>
      <c r="AG3853" s="52" t="b">
        <f t="array" aca="1" ref="AG3853" ca="1">AND(AG3851 &gt;= $B$4, NOT(OR($AF3853:AF3853)))</f>
        <v>0</v>
      </c>
      <c r="AH3853" s="52" t="b">
        <f t="array" aca="1" ref="AH3853" ca="1">AND(AH3851 &gt;= $B$4, NOT(OR($AF3853:AG3853)))</f>
        <v>0</v>
      </c>
      <c r="AI3853" s="52" t="b">
        <f t="array" aca="1" ref="AI3853" ca="1">AND(AI3851 &gt;= $B$4, NOT(OR($AF3853:AH3853)))</f>
        <v>0</v>
      </c>
      <c r="AJ3853" s="52" t="b">
        <f t="array" aca="1" ref="AJ3853" ca="1">AND(AJ3851 &gt;= $B$4, NOT(OR($AF3853:AI3853)))</f>
        <v>0</v>
      </c>
      <c r="AK3853" s="73"/>
      <c r="AL3853" s="70"/>
    </row>
    <row r="3854" spans="6:38" ht="14.55" customHeight="1" x14ac:dyDescent="0.3">
      <c r="F3854" s="79"/>
      <c r="G3854" s="3">
        <v>3852</v>
      </c>
      <c r="H3854" s="61">
        <v>-0.8268114659088488</v>
      </c>
      <c r="I3854" s="61">
        <v>0.21455970244005715</v>
      </c>
      <c r="J3854" s="61">
        <v>1.1042697772289178</v>
      </c>
      <c r="K3854" s="62">
        <v>-1.5641453751622878</v>
      </c>
      <c r="L3854" s="60">
        <f t="array" ref="L3854:O3854">TRANSPOSE(MMULT(Option!$B$25:$E$28, TRANSPOSE(H3854:K3854)))</f>
        <v>-0.8268114659088488</v>
      </c>
      <c r="M3854" s="60">
        <v>-0.13407737085978691</v>
      </c>
      <c r="N3854" s="60">
        <v>0.69535159288912363</v>
      </c>
      <c r="O3854" s="60">
        <v>-1.3984623518045365</v>
      </c>
      <c r="P3854" s="56" t="str">
        <f t="shared" si="4859"/>
        <v>771/2</v>
      </c>
      <c r="R3854" s="80"/>
      <c r="S3854" s="3" t="s">
        <v>30</v>
      </c>
      <c r="T3854" s="60">
        <f ca="1"/>
        <v>-0.21787120513806962</v>
      </c>
      <c r="U3854" s="60">
        <f ca="1"/>
        <v>-0.4307417903400178</v>
      </c>
      <c r="V3854" s="60">
        <f ca="1"/>
        <v>-0.92135806486253835</v>
      </c>
      <c r="W3854" s="60">
        <f ca="1"/>
        <v>0.60804791926737423</v>
      </c>
      <c r="X3854" s="60">
        <f ca="1"/>
        <v>0.94262964004579908</v>
      </c>
      <c r="Y3854" s="52">
        <f ca="1">$B$14 * EXP(($E$3 - $C$14^2/2) * Y$2 + $C$14*SQRT(Y$2)*T3854)</f>
        <v>94.142427758215646</v>
      </c>
      <c r="Z3854" s="52">
        <f ca="1">Y3854 * EXP(($E$3 - $C$14^2/2) * (Z$2-Y$2) + $C$14*SQRT(Z$2-Y$2)*U3854)</f>
        <v>83.145017943090991</v>
      </c>
      <c r="AA3854" s="52">
        <f ca="1">Z3854 * EXP(($E$3 - $C$14^2/2) * (AA$2-Z$2) + $C$14*SQRT(AA$2-Z$2)*V3854)</f>
        <v>63.381933982940176</v>
      </c>
      <c r="AB3854" s="52">
        <f ca="1">AA3854 * EXP(($E$3 - $C$14^2/2) * (AB$2-AA$2) + $C$14*SQRT(AB$2-AA$2)*W3854)</f>
        <v>76.446660071159485</v>
      </c>
      <c r="AC3854" s="52">
        <f ca="1">AB3854 * EXP(($E$3 - $C$14^2/2) * (AC$2-AB$2) + $C$14*SQRT(AC$2-AB$2)*X3854)</f>
        <v>101.93976867474831</v>
      </c>
      <c r="AD3854" s="47"/>
      <c r="AE3854" s="3" t="s">
        <v>68</v>
      </c>
      <c r="AF3854" s="52" t="b">
        <f ca="1">AND(AF3851&gt;$B$3, NOT(OR($AF3853:AF3853)))</f>
        <v>1</v>
      </c>
      <c r="AG3854" s="52" t="b">
        <f ca="1">AND(AG3851&gt;$B$3, NOT(OR($AF3853:AG3853)))</f>
        <v>1</v>
      </c>
      <c r="AH3854" s="52" t="b">
        <f ca="1">AND(AH3851&gt;$B$3, NOT(OR($AF3853:AH3853)))</f>
        <v>0</v>
      </c>
      <c r="AI3854" s="52" t="b">
        <f ca="1">AND(AI3851&gt;$B$3, NOT(OR($AF3853:AI3853)))</f>
        <v>0</v>
      </c>
      <c r="AJ3854" s="52" t="b">
        <f ca="1">AND(AJ3851&gt;$B$3, NOT(OR($AF3853:AJ3853)))</f>
        <v>0</v>
      </c>
      <c r="AK3854" s="74"/>
      <c r="AL3854" s="70"/>
    </row>
    <row r="3855" spans="6:38" ht="14.55" customHeight="1" x14ac:dyDescent="0.3">
      <c r="F3855" s="79"/>
      <c r="G3855" s="3">
        <v>3853</v>
      </c>
      <c r="H3855" s="61">
        <v>0.71289393971041504</v>
      </c>
      <c r="I3855" s="61">
        <v>0.36023127775440783</v>
      </c>
      <c r="J3855" s="61">
        <v>-0.15304015992367773</v>
      </c>
      <c r="K3855" s="62">
        <v>0.90479873553198398</v>
      </c>
      <c r="L3855" s="60">
        <f t="array" ref="L3855:O3855">TRANSPOSE(MMULT(Option!$B$25:$E$28, TRANSPOSE(H3855:K3855)))</f>
        <v>0.71289393971041504</v>
      </c>
      <c r="M3855" s="60">
        <v>0.6153149954842132</v>
      </c>
      <c r="N3855" s="60">
        <v>0.24507155428825014</v>
      </c>
      <c r="O3855" s="60">
        <v>1.1244412328711144</v>
      </c>
      <c r="P3855" s="56" t="str">
        <f t="shared" si="4859"/>
        <v>771/3</v>
      </c>
      <c r="R3855" s="80">
        <v>964</v>
      </c>
      <c r="S3855" s="3" t="s">
        <v>28</v>
      </c>
      <c r="T3855" s="60">
        <f t="array" aca="1" ref="T3855:T3858" ca="1">TRANSPOSE(OFFSET($L$3, MATCH($R3855 &amp; "/" &amp; T$2, $P$3:$P$5002, 0) - 1, 0, 1, $E$1))</f>
        <v>0.38163658059716565</v>
      </c>
      <c r="U3855" s="60">
        <f t="array" aca="1" ref="U3855:U3858" ca="1">TRANSPOSE(OFFSET($L$3, MATCH($R3855 &amp; "/" &amp; U$2, $P$3:$P$5002, 0) - 1, 0, 1, $E$1))</f>
        <v>-0.94669819288211021</v>
      </c>
      <c r="V3855" s="60">
        <f t="array" aca="1" ref="V3855:V3858" ca="1">TRANSPOSE(OFFSET($L$3, MATCH($R3855 &amp; "/" &amp; V$2, $P$3:$P$5002, 0) - 1, 0, 1, $E$1))</f>
        <v>0.51337410743668821</v>
      </c>
      <c r="W3855" s="60">
        <f t="array" aca="1" ref="W3855:W3858" ca="1">TRANSPOSE(OFFSET($L$3, MATCH($R3855 &amp; "/" &amp; W$2, $P$3:$P$5002, 0) - 1, 0, 1, $E$1))</f>
        <v>-4.2877383377896192E-2</v>
      </c>
      <c r="X3855" s="60">
        <f t="array" aca="1" ref="X3855:X3858" ca="1">TRANSPOSE(OFFSET($L$3, MATCH($R3855 &amp; "/" &amp; X$2, $P$3:$P$5002, 0) - 1, 0, 1, $E$1))</f>
        <v>-3.2507545626759012E-2</v>
      </c>
      <c r="Y3855" s="52">
        <f ca="1">$B$11 * EXP(($E$3 - $C$11^2/2) * Y$2 + $C$11*SQRT(Y$2)*T3855)</f>
        <v>112.69230726155375</v>
      </c>
      <c r="Z3855" s="52">
        <f ca="1">Y3855 * EXP(($E$3 - $C$11^2/2) * (Z$2-Y$2) + $C$11*SQRT(Z$2-Y$2)*U3855)</f>
        <v>85.255420890693131</v>
      </c>
      <c r="AA3855" s="52">
        <f ca="1">Z3855 * EXP(($E$3 - $C$11^2/2) * (AA$2-Z$2) + $C$11*SQRT(AA$2-Z$2)*V3855)</f>
        <v>99.949387666916891</v>
      </c>
      <c r="AB3855" s="52">
        <f ca="1">AA3855 * EXP(($E$3 - $C$11^2/2) * (AB$2-AA$2) + $C$11*SQRT(AB$2-AA$2)*W3855)</f>
        <v>99.166546001004946</v>
      </c>
      <c r="AC3855" s="52">
        <f ca="1">AB3855 * EXP(($E$3 - $C$11^2/2) * (AC$2-AB$2) + $C$11*SQRT(AC$2-AB$2)*X3855)</f>
        <v>98.696398442779497</v>
      </c>
      <c r="AD3855" s="47"/>
      <c r="AE3855" s="3" t="s">
        <v>69</v>
      </c>
      <c r="AF3855" s="20" cm="1">
        <f t="array" aca="1" ref="AF3855" ca="1">MIN(Y3855:Y3858 / $D$11:$D$14)</f>
        <v>0.86428355910174004</v>
      </c>
      <c r="AG3855" s="20" cm="1">
        <f t="array" aca="1" ref="AG3855" ca="1">MIN(Z3855:Z3858 / $D$11:$D$14)</f>
        <v>0.83490256666468676</v>
      </c>
      <c r="AH3855" s="20" cm="1">
        <f t="array" aca="1" ref="AH3855" ca="1">MIN(AA3855:AA3858 / $D$11:$D$14)</f>
        <v>0.63352163521436244</v>
      </c>
      <c r="AI3855" s="20" cm="1">
        <f t="array" aca="1" ref="AI3855" ca="1">MIN(AB3855:AB3858 / $D$11:$D$14)</f>
        <v>0.40132721789651649</v>
      </c>
      <c r="AJ3855" s="20" cm="1">
        <f t="array" aca="1" ref="AJ3855" ca="1">MIN(AC3855:AC3858 / $D$11:$D$14)</f>
        <v>0.37071337962066159</v>
      </c>
      <c r="AK3855" s="72">
        <f t="array" aca="1" ref="AK3855" ca="1">SUMPRODUCT(AF3856:AJ3856, EXP(-$E$3*$AF$2:$AJ$2))</f>
        <v>105721.0809451906</v>
      </c>
      <c r="AL3855" s="70">
        <f ca="1">MAX(AC3856 - $D$11, 0) * EXP(-$E$2*$E$3)</f>
        <v>0</v>
      </c>
    </row>
    <row r="3856" spans="6:38" ht="14.55" customHeight="1" x14ac:dyDescent="0.3">
      <c r="F3856" s="79"/>
      <c r="G3856" s="3">
        <v>3854</v>
      </c>
      <c r="H3856" s="61">
        <v>0.63251492876583371</v>
      </c>
      <c r="I3856" s="61">
        <v>-0.32203652513867032</v>
      </c>
      <c r="J3856" s="61">
        <v>-5.8475973545460962E-2</v>
      </c>
      <c r="K3856" s="62">
        <v>-1.6489323007613352</v>
      </c>
      <c r="L3856" s="60">
        <f t="array" ref="L3856:O3856">TRANSPOSE(MMULT(Option!$B$25:$E$28, TRANSPOSE(H3856:K3856)))</f>
        <v>0.63251492876583371</v>
      </c>
      <c r="M3856" s="60">
        <v>-4.214537909136773E-2</v>
      </c>
      <c r="N3856" s="60">
        <v>0.1173169780288279</v>
      </c>
      <c r="O3856" s="60">
        <v>-1.2547975878272291</v>
      </c>
      <c r="P3856" s="56" t="str">
        <f t="shared" si="4859"/>
        <v>771/4</v>
      </c>
      <c r="R3856" s="80"/>
      <c r="S3856" s="3" t="s">
        <v>29</v>
      </c>
      <c r="T3856" s="60">
        <f ca="1"/>
        <v>-0.50284790205654906</v>
      </c>
      <c r="U3856" s="60">
        <f ca="1"/>
        <v>-0.13195292317282931</v>
      </c>
      <c r="V3856" s="60">
        <f ca="1"/>
        <v>-0.93673626785948394</v>
      </c>
      <c r="W3856" s="60">
        <f ca="1"/>
        <v>-1.5383901725676521</v>
      </c>
      <c r="X3856" s="60">
        <f ca="1"/>
        <v>0.22227543324739135</v>
      </c>
      <c r="Y3856" s="52">
        <f ca="1">$B$12 * EXP(($E$3 - $C$12^2/2) * Y$2 + $C$12*SQRT(Y$2)*T3856)</f>
        <v>86.428355910174005</v>
      </c>
      <c r="Z3856" s="52">
        <f ca="1">Y3856 * EXP(($E$3 - $C$12^2/2) * (Z$2-Y$2) + $C$12*SQRT(Z$2-Y$2)*U3856)</f>
        <v>83.490256666468682</v>
      </c>
      <c r="AA3856" s="52">
        <f ca="1">Z3856 * EXP(($E$3 - $C$12^2/2) * (AA$2-Z$2) + $C$12*SQRT(AA$2-Z$2)*V3856)</f>
        <v>63.352163521436246</v>
      </c>
      <c r="AB3856" s="52">
        <f ca="1">AA3856 * EXP(($E$3 - $C$12^2/2) * (AB$2-AA$2) + $C$12*SQRT(AB$2-AA$2)*W3856)</f>
        <v>40.132721789651647</v>
      </c>
      <c r="AC3856" s="52">
        <f ca="1">AB3856 * EXP(($E$3 - $C$12^2/2) * (AC$2-AB$2) + $C$12*SQRT(AC$2-AB$2)*X3856)</f>
        <v>43.115158312580533</v>
      </c>
      <c r="AD3856" s="47"/>
      <c r="AE3856" s="3" t="s">
        <v>47</v>
      </c>
      <c r="AF3856" s="64">
        <f t="shared" ref="AF3856" ca="1" si="4875">($B$5*AF3858 + (1 + $B$6)*AF3857)*$B$2</f>
        <v>15000</v>
      </c>
      <c r="AG3856" s="64">
        <f t="shared" ref="AG3856" ca="1" si="4876">($B$5*AG3858 + (1 + $B$6)*AG3857)*$B$2</f>
        <v>15000</v>
      </c>
      <c r="AH3856" s="64">
        <f t="shared" ref="AH3856" ca="1" si="4877">($B$5*AH3858 + (1 + $B$6)*AH3857)*$B$2</f>
        <v>0</v>
      </c>
      <c r="AI3856" s="64">
        <f t="shared" ref="AI3856" ca="1" si="4878">($B$5*AI3858 + (1 + $B$6)*AI3857)*$B$2</f>
        <v>0</v>
      </c>
      <c r="AJ3856" s="64" cm="1">
        <f t="array" aca="1" ref="AJ3856" ca="1">($B$5*AJ3858 + (1 + $B$6)*AJ3857 + AND(NOT(AF3857:AJ3857)))*$B$2</f>
        <v>100000</v>
      </c>
      <c r="AK3856" s="73"/>
      <c r="AL3856" s="70"/>
    </row>
    <row r="3857" spans="6:38" ht="14.55" customHeight="1" x14ac:dyDescent="0.3">
      <c r="F3857" s="79"/>
      <c r="G3857" s="3">
        <v>3855</v>
      </c>
      <c r="H3857" s="61">
        <v>-0.48871450620499401</v>
      </c>
      <c r="I3857" s="61">
        <v>0.66018076418240057</v>
      </c>
      <c r="J3857" s="61">
        <v>0.53533700362703784</v>
      </c>
      <c r="K3857" s="62">
        <v>0.59264897873380251</v>
      </c>
      <c r="L3857" s="60">
        <f t="array" ref="L3857:O3857">TRANSPOSE(MMULT(Option!$B$25:$E$28, TRANSPOSE(H3857:K3857)))</f>
        <v>-0.48871450620499401</v>
      </c>
      <c r="M3857" s="60">
        <v>0.40957986236193067</v>
      </c>
      <c r="N3857" s="60">
        <v>0.44758198056163256</v>
      </c>
      <c r="O3857" s="60">
        <v>0.58939145056039699</v>
      </c>
      <c r="P3857" s="56" t="str">
        <f t="shared" si="4859"/>
        <v>771/5</v>
      </c>
      <c r="R3857" s="80"/>
      <c r="S3857" s="3" t="s">
        <v>31</v>
      </c>
      <c r="T3857" s="60">
        <f ca="1"/>
        <v>0.60451845735977039</v>
      </c>
      <c r="U3857" s="60">
        <f ca="1"/>
        <v>2.399708604036016E-2</v>
      </c>
      <c r="V3857" s="60">
        <f ca="1"/>
        <v>-1.1079478553135984</v>
      </c>
      <c r="W3857" s="60">
        <f ca="1"/>
        <v>-2.4676524858782996</v>
      </c>
      <c r="X3857" s="60">
        <f ca="1"/>
        <v>-0.44400212428701524</v>
      </c>
      <c r="Y3857" s="52">
        <f ca="1">$B$13 * EXP(($E$3 - $C$13^2/2) * Y$2 + $C$13*SQRT(Y$2)*T3857)</f>
        <v>120.48505534378022</v>
      </c>
      <c r="Z3857" s="52">
        <f ca="1">Y3857 * EXP(($E$3 - $C$13^2/2) * (Z$2-Y$2) + $C$13*SQRT(Z$2-Y$2)*U3857)</f>
        <v>121.96386947265265</v>
      </c>
      <c r="AA3857" s="52">
        <f ca="1">Z3857 * EXP(($E$3 - $C$13^2/2) * (AA$2-Z$2) + $C$13*SQRT(AA$2-Z$2)*V3857)</f>
        <v>87.912367320789343</v>
      </c>
      <c r="AB3857" s="52">
        <f ca="1">AA3857 * EXP(($E$3 - $C$13^2/2) * (AB$2-AA$2) + $C$13*SQRT(AB$2-AA$2)*W3857)</f>
        <v>42.14199488210496</v>
      </c>
      <c r="AC3857" s="52">
        <f ca="1">AB3857 * EXP(($E$3 - $C$13^2/2) * (AC$2-AB$2) + $C$13*SQRT(AC$2-AB$2)*X3857)</f>
        <v>37.07133796206616</v>
      </c>
      <c r="AD3857" s="47"/>
      <c r="AE3857" s="3" t="s">
        <v>46</v>
      </c>
      <c r="AF3857" s="52" t="b">
        <f t="shared" ref="AF3857" ca="1" si="4879">AF3855 &gt;= $B$4</f>
        <v>0</v>
      </c>
      <c r="AG3857" s="52" t="b">
        <f t="array" aca="1" ref="AG3857" ca="1">AND(AG3855 &gt;= $B$4, NOT(OR($AF3857:AF3857)))</f>
        <v>0</v>
      </c>
      <c r="AH3857" s="52" t="b">
        <f t="array" aca="1" ref="AH3857" ca="1">AND(AH3855 &gt;= $B$4, NOT(OR($AF3857:AG3857)))</f>
        <v>0</v>
      </c>
      <c r="AI3857" s="52" t="b">
        <f t="array" aca="1" ref="AI3857" ca="1">AND(AI3855 &gt;= $B$4, NOT(OR($AF3857:AH3857)))</f>
        <v>0</v>
      </c>
      <c r="AJ3857" s="52" t="b">
        <f t="array" aca="1" ref="AJ3857" ca="1">AND(AJ3855 &gt;= $B$4, NOT(OR($AF3857:AI3857)))</f>
        <v>0</v>
      </c>
      <c r="AK3857" s="73"/>
      <c r="AL3857" s="70"/>
    </row>
    <row r="3858" spans="6:38" ht="14.55" customHeight="1" x14ac:dyDescent="0.3">
      <c r="F3858" s="79"/>
      <c r="G3858" s="3">
        <v>3856</v>
      </c>
      <c r="H3858" s="61">
        <v>-1.9450567743398355</v>
      </c>
      <c r="I3858" s="61">
        <v>-0.12541033529377243</v>
      </c>
      <c r="J3858" s="61">
        <v>0.6616089200257893</v>
      </c>
      <c r="K3858" s="62">
        <v>0.88008876371282796</v>
      </c>
      <c r="L3858" s="60">
        <f t="array" ref="L3858:O3858">TRANSPOSE(MMULT(Option!$B$25:$E$28, TRANSPOSE(H3858:K3858)))</f>
        <v>-1.9450567743398355</v>
      </c>
      <c r="M3858" s="60">
        <v>-0.89296318061863511</v>
      </c>
      <c r="N3858" s="60">
        <v>-0.22976507028893756</v>
      </c>
      <c r="O3858" s="60">
        <v>7.1932985040207065E-2</v>
      </c>
      <c r="P3858" s="56" t="str">
        <f t="shared" si="4859"/>
        <v>772/1</v>
      </c>
      <c r="R3858" s="80"/>
      <c r="S3858" s="3" t="s">
        <v>30</v>
      </c>
      <c r="T3858" s="60">
        <f ca="1"/>
        <v>0.51451940115373851</v>
      </c>
      <c r="U3858" s="60">
        <f ca="1"/>
        <v>0.46608095932164201</v>
      </c>
      <c r="V3858" s="60">
        <f ca="1"/>
        <v>-0.55779187775893646</v>
      </c>
      <c r="W3858" s="60">
        <f ca="1"/>
        <v>-1.3022703095862169</v>
      </c>
      <c r="X3858" s="60">
        <f ca="1"/>
        <v>-0.33966948813421149</v>
      </c>
      <c r="Y3858" s="52">
        <f ca="1">$B$14 * EXP(($E$3 - $C$14^2/2) * Y$2 + $C$14*SQRT(Y$2)*T3858)</f>
        <v>117.2755162597231</v>
      </c>
      <c r="Z3858" s="52">
        <f ca="1">Y3858 * EXP(($E$3 - $C$14^2/2) * (Z$2-Y$2) + $C$14*SQRT(Z$2-Y$2)*U3858)</f>
        <v>135.5513173065174</v>
      </c>
      <c r="AA3858" s="52">
        <f ca="1">Z3858 * EXP(($E$3 - $C$14^2/2) * (AA$2-Z$2) + $C$14*SQRT(AA$2-Z$2)*V3858)</f>
        <v>115.23951836541741</v>
      </c>
      <c r="AB3858" s="52">
        <f ca="1">AA3858 * EXP(($E$3 - $C$14^2/2) * (AB$2-AA$2) + $C$14*SQRT(AB$2-AA$2)*W3858)</f>
        <v>78.361414007267953</v>
      </c>
      <c r="AC3858" s="52">
        <f ca="1">AB3858 * EXP(($E$3 - $C$14^2/2) * (AC$2-AB$2) + $C$14*SQRT(AC$2-AB$2)*X3858)</f>
        <v>71.124423821582326</v>
      </c>
      <c r="AD3858" s="47"/>
      <c r="AE3858" s="3" t="s">
        <v>68</v>
      </c>
      <c r="AF3858" s="52" t="b">
        <f ca="1">AND(AF3855&gt;$B$3, NOT(OR($AF3857:AF3857)))</f>
        <v>1</v>
      </c>
      <c r="AG3858" s="52" t="b">
        <f ca="1">AND(AG3855&gt;$B$3, NOT(OR($AF3857:AG3857)))</f>
        <v>1</v>
      </c>
      <c r="AH3858" s="52" t="b">
        <f ca="1">AND(AH3855&gt;$B$3, NOT(OR($AF3857:AH3857)))</f>
        <v>0</v>
      </c>
      <c r="AI3858" s="52" t="b">
        <f ca="1">AND(AI3855&gt;$B$3, NOT(OR($AF3857:AI3857)))</f>
        <v>0</v>
      </c>
      <c r="AJ3858" s="52" t="b">
        <f ca="1">AND(AJ3855&gt;$B$3, NOT(OR($AF3857:AJ3857)))</f>
        <v>0</v>
      </c>
      <c r="AK3858" s="74"/>
      <c r="AL3858" s="70"/>
    </row>
    <row r="3859" spans="6:38" ht="14.55" customHeight="1" x14ac:dyDescent="0.3">
      <c r="F3859" s="79"/>
      <c r="G3859" s="3">
        <v>3857</v>
      </c>
      <c r="H3859" s="61">
        <v>-0.8356794373909795</v>
      </c>
      <c r="I3859" s="61">
        <v>0.51961805718970278</v>
      </c>
      <c r="J3859" s="61">
        <v>-0.43060207479942619</v>
      </c>
      <c r="K3859" s="62">
        <v>7.8446053243449776E-2</v>
      </c>
      <c r="L3859" s="60">
        <f t="array" ref="L3859:O3859">TRANSPOSE(MMULT(Option!$B$25:$E$28, TRANSPOSE(H3859:K3859)))</f>
        <v>-0.8356794373909795</v>
      </c>
      <c r="M3859" s="60">
        <v>0.14196604095114929</v>
      </c>
      <c r="N3859" s="60">
        <v>-0.57640596414193201</v>
      </c>
      <c r="O3859" s="60">
        <v>-0.21507156020991647</v>
      </c>
      <c r="P3859" s="56" t="str">
        <f t="shared" si="4859"/>
        <v>772/2</v>
      </c>
      <c r="R3859" s="80">
        <v>965</v>
      </c>
      <c r="S3859" s="3" t="s">
        <v>28</v>
      </c>
      <c r="T3859" s="60">
        <f t="array" aca="1" ref="T3859:T3862" ca="1">TRANSPOSE(OFFSET($L$3, MATCH($R3859 &amp; "/" &amp; T$2, $P$3:$P$5002, 0) - 1, 0, 1, $E$1))</f>
        <v>0.68633992744132388</v>
      </c>
      <c r="U3859" s="60">
        <f t="array" aca="1" ref="U3859:U3862" ca="1">TRANSPOSE(OFFSET($L$3, MATCH($R3859 &amp; "/" &amp; U$2, $P$3:$P$5002, 0) - 1, 0, 1, $E$1))</f>
        <v>0.77803024536887089</v>
      </c>
      <c r="V3859" s="60">
        <f t="array" aca="1" ref="V3859:V3862" ca="1">TRANSPOSE(OFFSET($L$3, MATCH($R3859 &amp; "/" &amp; V$2, $P$3:$P$5002, 0) - 1, 0, 1, $E$1))</f>
        <v>0.40191088973912725</v>
      </c>
      <c r="W3859" s="60">
        <f t="array" aca="1" ref="W3859:W3862" ca="1">TRANSPOSE(OFFSET($L$3, MATCH($R3859 &amp; "/" &amp; W$2, $P$3:$P$5002, 0) - 1, 0, 1, $E$1))</f>
        <v>-0.20203530257324367</v>
      </c>
      <c r="X3859" s="60">
        <f t="array" aca="1" ref="X3859:X3862" ca="1">TRANSPOSE(OFFSET($L$3, MATCH($R3859 &amp; "/" &amp; X$2, $P$3:$P$5002, 0) - 1, 0, 1, $E$1))</f>
        <v>-0.12747275724588283</v>
      </c>
      <c r="Y3859" s="52">
        <f ca="1">$B$11 * EXP(($E$3 - $C$11^2/2) * Y$2 + $C$11*SQRT(Y$2)*T3859)</f>
        <v>123.47913127020067</v>
      </c>
      <c r="Z3859" s="52">
        <f ca="1">Y3859 * EXP(($E$3 - $C$11^2/2) * (Z$2-Y$2) + $C$11*SQRT(Z$2-Y$2)*U3859)</f>
        <v>156.72320718143524</v>
      </c>
      <c r="AA3859" s="52">
        <f ca="1">Z3859 * EXP(($E$3 - $C$11^2/2) * (AA$2-Z$2) + $C$11*SQRT(AA$2-Z$2)*V3859)</f>
        <v>177.69249581500208</v>
      </c>
      <c r="AB3859" s="52">
        <f ca="1">AA3859 * EXP(($E$3 - $C$11^2/2) * (AB$2-AA$2) + $C$11*SQRT(AB$2-AA$2)*W3859)</f>
        <v>168.08064836046657</v>
      </c>
      <c r="AC3859" s="52">
        <f ca="1">AB3859 * EXP(($E$3 - $C$11^2/2) * (AC$2-AB$2) + $C$11*SQRT(AC$2-AB$2)*X3859)</f>
        <v>162.58518613901126</v>
      </c>
      <c r="AD3859" s="47"/>
      <c r="AE3859" s="3" t="s">
        <v>69</v>
      </c>
      <c r="AF3859" s="20" cm="1">
        <f t="array" aca="1" ref="AF3859" ca="1">MIN(Y3859:Y3862 / $D$11:$D$14)</f>
        <v>0.94160696587410397</v>
      </c>
      <c r="AG3859" s="20" cm="1">
        <f t="array" aca="1" ref="AG3859" ca="1">MIN(Z3859:Z3862 / $D$11:$D$14)</f>
        <v>1.1290952548945921</v>
      </c>
      <c r="AH3859" s="20" cm="1">
        <f t="array" aca="1" ref="AH3859" ca="1">MIN(AA3859:AA3862 / $D$11:$D$14)</f>
        <v>1.5305692555663426</v>
      </c>
      <c r="AI3859" s="20" cm="1">
        <f t="array" aca="1" ref="AI3859" ca="1">MIN(AB3859:AB3862 / $D$11:$D$14)</f>
        <v>1.1210437256810519</v>
      </c>
      <c r="AJ3859" s="20" cm="1">
        <f t="array" aca="1" ref="AJ3859" ca="1">MIN(AC3859:AC3862 / $D$11:$D$14)</f>
        <v>0.99457159893165892</v>
      </c>
      <c r="AK3859" s="72">
        <f t="array" aca="1" ref="AK3859" ca="1">SUMPRODUCT(AF3860:AJ3860, EXP(-$E$3*$AF$2:$AJ$2))</f>
        <v>118215.34016268118</v>
      </c>
      <c r="AL3859" s="70">
        <f ca="1">MAX(AC3860 - $D$11, 0) * EXP(-$E$2*$E$3)</f>
        <v>0</v>
      </c>
    </row>
    <row r="3860" spans="6:38" ht="14.55" customHeight="1" x14ac:dyDescent="0.3">
      <c r="F3860" s="79"/>
      <c r="G3860" s="3">
        <v>3858</v>
      </c>
      <c r="H3860" s="61">
        <v>0.29132338681854086</v>
      </c>
      <c r="I3860" s="61">
        <v>-0.64333837948598682</v>
      </c>
      <c r="J3860" s="61">
        <v>0.17643667110868469</v>
      </c>
      <c r="K3860" s="62">
        <v>0.39921178113306993</v>
      </c>
      <c r="L3860" s="60">
        <f t="array" ref="L3860:O3860">TRANSPOSE(MMULT(Option!$B$25:$E$28, TRANSPOSE(H3860:K3860)))</f>
        <v>0.29132338681854086</v>
      </c>
      <c r="M3860" s="60">
        <v>-0.47310000956553566</v>
      </c>
      <c r="N3860" s="60">
        <v>0.10302992625747279</v>
      </c>
      <c r="O3860" s="60">
        <v>0.32436527923326908</v>
      </c>
      <c r="P3860" s="56" t="str">
        <f t="shared" si="4859"/>
        <v>772/3</v>
      </c>
      <c r="R3860" s="80"/>
      <c r="S3860" s="3" t="s">
        <v>29</v>
      </c>
      <c r="T3860" s="60">
        <f ca="1"/>
        <v>-0.21722441717086516</v>
      </c>
      <c r="U3860" s="60">
        <f ca="1"/>
        <v>0.58861325930424857</v>
      </c>
      <c r="V3860" s="60">
        <f ca="1"/>
        <v>0.99741025342638934</v>
      </c>
      <c r="W3860" s="60">
        <f ca="1"/>
        <v>-1.0545985979290602</v>
      </c>
      <c r="X3860" s="60">
        <f ca="1"/>
        <v>-0.41567779221734585</v>
      </c>
      <c r="Y3860" s="52">
        <f ca="1">$B$12 * EXP(($E$3 - $C$12^2/2) * Y$2 + $C$12*SQRT(Y$2)*T3860)</f>
        <v>94.160696587410399</v>
      </c>
      <c r="Z3860" s="52">
        <f ca="1">Y3860 * EXP(($E$3 - $C$12^2/2) * (Z$2-Y$2) + $C$12*SQRT(Z$2-Y$2)*U3860)</f>
        <v>112.90952548945921</v>
      </c>
      <c r="AA3860" s="52">
        <f ca="1">Z3860 * EXP(($E$3 - $C$12^2/2) * (AA$2-Z$2) + $C$12*SQRT(AA$2-Z$2)*V3860)</f>
        <v>153.05692555663427</v>
      </c>
      <c r="AB3860" s="52">
        <f ca="1">AA3860 * EXP(($E$3 - $C$12^2/2) * (AB$2-AA$2) + $C$12*SQRT(AB$2-AA$2)*W3860)</f>
        <v>112.10437256810519</v>
      </c>
      <c r="AC3860" s="52">
        <f ca="1">AB3860 * EXP(($E$3 - $C$12^2/2) * (AC$2-AB$2) + $C$12*SQRT(AC$2-AB$2)*X3860)</f>
        <v>99.457159893165894</v>
      </c>
      <c r="AD3860" s="47"/>
      <c r="AE3860" s="3" t="s">
        <v>47</v>
      </c>
      <c r="AF3860" s="64">
        <f t="shared" ref="AF3860" ca="1" si="4880">($B$5*AF3862 + (1 + $B$6)*AF3861)*$B$2</f>
        <v>15000</v>
      </c>
      <c r="AG3860" s="64">
        <f t="shared" ref="AG3860" ca="1" si="4881">($B$5*AG3862 + (1 + $B$6)*AG3861)*$B$2</f>
        <v>15000</v>
      </c>
      <c r="AH3860" s="64">
        <f t="shared" ref="AH3860" ca="1" si="4882">($B$5*AH3862 + (1 + $B$6)*AH3861)*$B$2</f>
        <v>105000</v>
      </c>
      <c r="AI3860" s="64">
        <f t="shared" ref="AI3860" ca="1" si="4883">($B$5*AI3862 + (1 + $B$6)*AI3861)*$B$2</f>
        <v>0</v>
      </c>
      <c r="AJ3860" s="64" cm="1">
        <f t="array" aca="1" ref="AJ3860" ca="1">($B$5*AJ3862 + (1 + $B$6)*AJ3861 + AND(NOT(AF3861:AJ3861)))*$B$2</f>
        <v>0</v>
      </c>
      <c r="AK3860" s="73"/>
      <c r="AL3860" s="70"/>
    </row>
    <row r="3861" spans="6:38" ht="14.55" customHeight="1" x14ac:dyDescent="0.3">
      <c r="F3861" s="79"/>
      <c r="G3861" s="3">
        <v>3859</v>
      </c>
      <c r="H3861" s="61">
        <v>1.0308970738581478</v>
      </c>
      <c r="I3861" s="61">
        <v>1.0850344561243666</v>
      </c>
      <c r="J3861" s="61">
        <v>0.22808748730560574</v>
      </c>
      <c r="K3861" s="62">
        <v>-1.4780190537471656</v>
      </c>
      <c r="L3861" s="60">
        <f t="array" ref="L3861:O3861">TRANSPOSE(MMULT(Option!$B$25:$E$28, TRANSPOSE(H3861:K3861)))</f>
        <v>1.0308970738581478</v>
      </c>
      <c r="M3861" s="60">
        <v>1.4068093349082893</v>
      </c>
      <c r="N3861" s="60">
        <v>0.89681908131200871</v>
      </c>
      <c r="O3861" s="60">
        <v>-0.5246942356101828</v>
      </c>
      <c r="P3861" s="56" t="str">
        <f t="shared" si="4859"/>
        <v>772/4</v>
      </c>
      <c r="R3861" s="80"/>
      <c r="S3861" s="3" t="s">
        <v>31</v>
      </c>
      <c r="T3861" s="60">
        <f ca="1"/>
        <v>1.741743376549846</v>
      </c>
      <c r="U3861" s="60">
        <f ca="1"/>
        <v>-1.7402779659220768E-3</v>
      </c>
      <c r="V3861" s="60">
        <f ca="1"/>
        <v>0.16919805647155722</v>
      </c>
      <c r="W3861" s="60">
        <f ca="1"/>
        <v>-0.60657015854144725</v>
      </c>
      <c r="X3861" s="60">
        <f ca="1"/>
        <v>-0.51270725868211664</v>
      </c>
      <c r="Y3861" s="52">
        <f ca="1">$B$13 * EXP(($E$3 - $C$13^2/2) * Y$2 + $C$13*SQRT(Y$2)*T3861)</f>
        <v>169.47292828857647</v>
      </c>
      <c r="Z3861" s="52">
        <f ca="1">Y3861 * EXP(($E$3 - $C$13^2/2) * (Z$2-Y$2) + $C$13*SQRT(Z$2-Y$2)*U3861)</f>
        <v>170.23351558145492</v>
      </c>
      <c r="AA3861" s="52">
        <f ca="1">Z3861 * EXP(($E$3 - $C$13^2/2) * (AA$2-Z$2) + $C$13*SQRT(AA$2-Z$2)*V3861)</f>
        <v>179.99526275295312</v>
      </c>
      <c r="AB3861" s="52">
        <f ca="1">AA3861 * EXP(($E$3 - $C$13^2/2) * (AB$2-AA$2) + $C$13*SQRT(AB$2-AA$2)*W3861)</f>
        <v>150.80075843066879</v>
      </c>
      <c r="AC3861" s="52">
        <f ca="1">AB3861 * EXP(($E$3 - $C$13^2/2) * (AC$2-AB$2) + $C$13*SQRT(AC$2-AB$2)*X3861)</f>
        <v>129.9496811356004</v>
      </c>
      <c r="AD3861" s="47"/>
      <c r="AE3861" s="3" t="s">
        <v>46</v>
      </c>
      <c r="AF3861" s="52" t="b">
        <f t="shared" ref="AF3861" ca="1" si="4884">AF3859 &gt;= $B$4</f>
        <v>0</v>
      </c>
      <c r="AG3861" s="52" t="b">
        <f t="array" aca="1" ref="AG3861" ca="1">AND(AG3859 &gt;= $B$4, NOT(OR($AF3861:AF3861)))</f>
        <v>0</v>
      </c>
      <c r="AH3861" s="52" t="b">
        <f t="array" aca="1" ref="AH3861" ca="1">AND(AH3859 &gt;= $B$4, NOT(OR($AF3861:AG3861)))</f>
        <v>1</v>
      </c>
      <c r="AI3861" s="52" t="b">
        <f t="array" aca="1" ref="AI3861" ca="1">AND(AI3859 &gt;= $B$4, NOT(OR($AF3861:AH3861)))</f>
        <v>0</v>
      </c>
      <c r="AJ3861" s="52" t="b">
        <f t="array" aca="1" ref="AJ3861" ca="1">AND(AJ3859 &gt;= $B$4, NOT(OR($AF3861:AI3861)))</f>
        <v>0</v>
      </c>
      <c r="AK3861" s="73"/>
      <c r="AL3861" s="70"/>
    </row>
    <row r="3862" spans="6:38" ht="14.55" customHeight="1" x14ac:dyDescent="0.3">
      <c r="F3862" s="79"/>
      <c r="G3862" s="3">
        <v>3860</v>
      </c>
      <c r="H3862" s="61">
        <v>0.13416669225790553</v>
      </c>
      <c r="I3862" s="61">
        <v>-9.162415713972101E-2</v>
      </c>
      <c r="J3862" s="61">
        <v>6.9842581488414088E-2</v>
      </c>
      <c r="K3862" s="62">
        <v>-0.279638335654466</v>
      </c>
      <c r="L3862" s="60">
        <f t="array" ref="L3862:O3862">TRANSPOSE(MMULT(Option!$B$25:$E$28, TRANSPOSE(H3862:K3862)))</f>
        <v>0.13416669225790553</v>
      </c>
      <c r="M3862" s="60">
        <v>-3.0308250212697806E-2</v>
      </c>
      <c r="N3862" s="60">
        <v>9.1017282916856526E-2</v>
      </c>
      <c r="O3862" s="60">
        <v>-0.19616224730125953</v>
      </c>
      <c r="P3862" s="56" t="str">
        <f t="shared" si="4859"/>
        <v>772/5</v>
      </c>
      <c r="R3862" s="80"/>
      <c r="S3862" s="3" t="s">
        <v>30</v>
      </c>
      <c r="T3862" s="60">
        <f ca="1"/>
        <v>0.58631633968169283</v>
      </c>
      <c r="U3862" s="60">
        <f ca="1"/>
        <v>0.454267714540528</v>
      </c>
      <c r="V3862" s="60">
        <f ca="1"/>
        <v>1.1118478875722357</v>
      </c>
      <c r="W3862" s="60">
        <f ca="1"/>
        <v>-0.99518267381246828</v>
      </c>
      <c r="X3862" s="60">
        <f ca="1"/>
        <v>0.7802912315428957</v>
      </c>
      <c r="Y3862" s="52">
        <f ca="1">$B$14 * EXP(($E$3 - $C$14^2/2) * Y$2 + $C$14*SQRT(Y$2)*T3862)</f>
        <v>119.82892347586282</v>
      </c>
      <c r="Z3862" s="52">
        <f ca="1">Y3862 * EXP(($E$3 - $C$14^2/2) * (Z$2-Y$2) + $C$14*SQRT(Z$2-Y$2)*U3862)</f>
        <v>138.01265753990984</v>
      </c>
      <c r="AA3862" s="52">
        <f ca="1">Z3862 * EXP(($E$3 - $C$14^2/2) * (AA$2-Z$2) + $C$14*SQRT(AA$2-Z$2)*V3862)</f>
        <v>193.62044401657357</v>
      </c>
      <c r="AB3862" s="52">
        <f ca="1">AA3862 * EXP(($E$3 - $C$14^2/2) * (AB$2-AA$2) + $C$14*SQRT(AB$2-AA$2)*W3862)</f>
        <v>144.36502188209195</v>
      </c>
      <c r="AC3862" s="52">
        <f ca="1">AB3862 * EXP(($E$3 - $C$14^2/2) * (AC$2-AB$2) + $C$14*SQRT(AC$2-AB$2)*X3862)</f>
        <v>183.35649828268262</v>
      </c>
      <c r="AD3862" s="47"/>
      <c r="AE3862" s="3" t="s">
        <v>68</v>
      </c>
      <c r="AF3862" s="52" t="b">
        <f ca="1">AND(AF3859&gt;$B$3, NOT(OR($AF3861:AF3861)))</f>
        <v>1</v>
      </c>
      <c r="AG3862" s="52" t="b">
        <f ca="1">AND(AG3859&gt;$B$3, NOT(OR($AF3861:AG3861)))</f>
        <v>1</v>
      </c>
      <c r="AH3862" s="52" t="b">
        <f ca="1">AND(AH3859&gt;$B$3, NOT(OR($AF3861:AH3861)))</f>
        <v>0</v>
      </c>
      <c r="AI3862" s="52" t="b">
        <f ca="1">AND(AI3859&gt;$B$3, NOT(OR($AF3861:AI3861)))</f>
        <v>0</v>
      </c>
      <c r="AJ3862" s="52" t="b">
        <f ca="1">AND(AJ3859&gt;$B$3, NOT(OR($AF3861:AJ3861)))</f>
        <v>0</v>
      </c>
      <c r="AK3862" s="74"/>
      <c r="AL3862" s="70"/>
    </row>
    <row r="3863" spans="6:38" ht="14.55" customHeight="1" x14ac:dyDescent="0.3">
      <c r="F3863" s="79"/>
      <c r="G3863" s="3">
        <v>3861</v>
      </c>
      <c r="H3863" s="61">
        <v>0.76086800343838223</v>
      </c>
      <c r="I3863" s="61">
        <v>0.86111744031669391</v>
      </c>
      <c r="J3863" s="61">
        <v>-1.2466530771998092</v>
      </c>
      <c r="K3863" s="62">
        <v>-0.27759152342185883</v>
      </c>
      <c r="L3863" s="60">
        <f t="array" ref="L3863:O3863">TRANSPOSE(MMULT(Option!$B$25:$E$28, TRANSPOSE(H3863:K3863)))</f>
        <v>0.76086800343838223</v>
      </c>
      <c r="M3863" s="60">
        <v>1.0935743718749265</v>
      </c>
      <c r="N3863" s="60">
        <v>-0.56510726742178119</v>
      </c>
      <c r="O3863" s="60">
        <v>4.8803734183467534E-2</v>
      </c>
      <c r="P3863" s="56" t="str">
        <f t="shared" si="4859"/>
        <v>773/1</v>
      </c>
      <c r="R3863" s="80">
        <v>966</v>
      </c>
      <c r="S3863" s="3" t="s">
        <v>28</v>
      </c>
      <c r="T3863" s="60">
        <f t="array" aca="1" ref="T3863:T3866" ca="1">TRANSPOSE(OFFSET($L$3, MATCH($R3863 &amp; "/" &amp; T$2, $P$3:$P$5002, 0) - 1, 0, 1, $E$1))</f>
        <v>-0.51044879111290198</v>
      </c>
      <c r="U3863" s="60">
        <f t="array" aca="1" ref="U3863:U3866" ca="1">TRANSPOSE(OFFSET($L$3, MATCH($R3863 &amp; "/" &amp; U$2, $P$3:$P$5002, 0) - 1, 0, 1, $E$1))</f>
        <v>0.42542203869304718</v>
      </c>
      <c r="V3863" s="60">
        <f t="array" aca="1" ref="V3863:V3866" ca="1">TRANSPOSE(OFFSET($L$3, MATCH($R3863 &amp; "/" &amp; V$2, $P$3:$P$5002, 0) - 1, 0, 1, $E$1))</f>
        <v>-1.1093476768317039</v>
      </c>
      <c r="W3863" s="60">
        <f t="array" aca="1" ref="W3863:W3866" ca="1">TRANSPOSE(OFFSET($L$3, MATCH($R3863 &amp; "/" &amp; W$2, $P$3:$P$5002, 0) - 1, 0, 1, $E$1))</f>
        <v>-1.4866290695798503</v>
      </c>
      <c r="X3863" s="60">
        <f t="array" aca="1" ref="X3863:X3866" ca="1">TRANSPOSE(OFFSET($L$3, MATCH($R3863 &amp; "/" &amp; X$2, $P$3:$P$5002, 0) - 1, 0, 1, $E$1))</f>
        <v>-0.80167122940608504</v>
      </c>
      <c r="Y3863" s="52">
        <f ca="1">$B$11 * EXP(($E$3 - $C$11^2/2) * Y$2 + $C$11*SQRT(Y$2)*T3863)</f>
        <v>86.231500733246747</v>
      </c>
      <c r="Z3863" s="52">
        <f ca="1">Y3863 * EXP(($E$3 - $C$11^2/2) * (Z$2-Y$2) + $C$11*SQRT(Z$2-Y$2)*U3863)</f>
        <v>98.461160449711116</v>
      </c>
      <c r="AA3863" s="52">
        <f ca="1">Z3863 * EXP(($E$3 - $C$11^2/2) * (AA$2-Z$2) + $C$11*SQRT(AA$2-Z$2)*V3863)</f>
        <v>70.941660573530655</v>
      </c>
      <c r="AB3863" s="52">
        <f ca="1">AA3863 * EXP(($E$3 - $C$11^2/2) * (AB$2-AA$2) + $C$11*SQRT(AB$2-AA$2)*W3863)</f>
        <v>45.643861825151198</v>
      </c>
      <c r="AC3863" s="52">
        <f ca="1">AB3863 * EXP(($E$3 - $C$11^2/2) * (AC$2-AB$2) + $C$11*SQRT(AC$2-AB$2)*X3863)</f>
        <v>36.066619411161717</v>
      </c>
      <c r="AD3863" s="47"/>
      <c r="AE3863" s="3" t="s">
        <v>69</v>
      </c>
      <c r="AF3863" s="20" cm="1">
        <f t="array" aca="1" ref="AF3863" ca="1">MIN(Y3863:Y3866 / $D$11:$D$14)</f>
        <v>0.59797437616651861</v>
      </c>
      <c r="AG3863" s="20" cm="1">
        <f t="array" aca="1" ref="AG3863" ca="1">MIN(Z3863:Z3866 / $D$11:$D$14)</f>
        <v>0.83023824030787541</v>
      </c>
      <c r="AH3863" s="20" cm="1">
        <f t="array" aca="1" ref="AH3863" ca="1">MIN(AA3863:AA3866 / $D$11:$D$14)</f>
        <v>0.70941660573530652</v>
      </c>
      <c r="AI3863" s="20" cm="1">
        <f t="array" aca="1" ref="AI3863" ca="1">MIN(AB3863:AB3866 / $D$11:$D$14)</f>
        <v>0.456438618251512</v>
      </c>
      <c r="AJ3863" s="20" cm="1">
        <f t="array" aca="1" ref="AJ3863" ca="1">MIN(AC3863:AC3866 / $D$11:$D$14)</f>
        <v>0.36066619411161716</v>
      </c>
      <c r="AK3863" s="72">
        <f t="array" aca="1" ref="AK3863" ca="1">SUMPRODUCT(AF3864:AJ3864, EXP(-$E$3*$AF$2:$AJ$2))</f>
        <v>91452.639577679874</v>
      </c>
      <c r="AL3863" s="70">
        <f ca="1">MAX(AC3864 - $D$11, 0) * EXP(-$E$2*$E$3)</f>
        <v>0</v>
      </c>
    </row>
    <row r="3864" spans="6:38" ht="14.55" customHeight="1" x14ac:dyDescent="0.3">
      <c r="F3864" s="79"/>
      <c r="G3864" s="3">
        <v>3862</v>
      </c>
      <c r="H3864" s="61">
        <v>0.5021946088114988</v>
      </c>
      <c r="I3864" s="61">
        <v>1.0819785051646267</v>
      </c>
      <c r="J3864" s="61">
        <v>1.1268211350531758</v>
      </c>
      <c r="K3864" s="62">
        <v>-0.99469063646605005</v>
      </c>
      <c r="L3864" s="60">
        <f t="array" ref="L3864:O3864">TRANSPOSE(MMULT(Option!$B$25:$E$28, TRANSPOSE(H3864:K3864)))</f>
        <v>0.5021946088114988</v>
      </c>
      <c r="M3864" s="60">
        <v>1.1925275235710135</v>
      </c>
      <c r="N3864" s="60">
        <v>1.4739046686463695</v>
      </c>
      <c r="O3864" s="60">
        <v>-0.14766288216426116</v>
      </c>
      <c r="P3864" s="56" t="str">
        <f t="shared" si="4859"/>
        <v>773/2</v>
      </c>
      <c r="R3864" s="80"/>
      <c r="S3864" s="3" t="s">
        <v>29</v>
      </c>
      <c r="T3864" s="60">
        <f ca="1"/>
        <v>-0.66030052390197747</v>
      </c>
      <c r="U3864" s="60">
        <f ca="1"/>
        <v>4.6403082626736633E-2</v>
      </c>
      <c r="V3864" s="60">
        <f ca="1"/>
        <v>0.99595086154647627</v>
      </c>
      <c r="W3864" s="60">
        <f ca="1"/>
        <v>-1.112193879846064</v>
      </c>
      <c r="X3864" s="60">
        <f ca="1"/>
        <v>-1.4085568379673816</v>
      </c>
      <c r="Y3864" s="52">
        <f ca="1">$B$12 * EXP(($E$3 - $C$12^2/2) * Y$2 + $C$12*SQRT(Y$2)*T3864)</f>
        <v>82.440764452783881</v>
      </c>
      <c r="Z3864" s="52">
        <f ca="1">Y3864 * EXP(($E$3 - $C$12^2/2) * (Z$2-Y$2) + $C$12*SQRT(Z$2-Y$2)*U3864)</f>
        <v>84.015470424457718</v>
      </c>
      <c r="AA3864" s="52">
        <f ca="1">Z3864 * EXP(($E$3 - $C$12^2/2) * (AA$2-Z$2) + $C$12*SQRT(AA$2-Z$2)*V3864)</f>
        <v>113.83911868690201</v>
      </c>
      <c r="AB3864" s="52">
        <f ca="1">AA3864 * EXP(($E$3 - $C$12^2/2) * (AB$2-AA$2) + $C$12*SQRT(AB$2-AA$2)*W3864)</f>
        <v>81.951535997164157</v>
      </c>
      <c r="AC3864" s="52">
        <f ca="1">AB3864 * EXP(($E$3 - $C$12^2/2) * (AC$2-AB$2) + $C$12*SQRT(AC$2-AB$2)*X3864)</f>
        <v>53.977160140242454</v>
      </c>
      <c r="AD3864" s="47"/>
      <c r="AE3864" s="3" t="s">
        <v>47</v>
      </c>
      <c r="AF3864" s="64">
        <f t="shared" ref="AF3864" ca="1" si="4885">($B$5*AF3866 + (1 + $B$6)*AF3865)*$B$2</f>
        <v>0</v>
      </c>
      <c r="AG3864" s="64">
        <f t="shared" ref="AG3864" ca="1" si="4886">($B$5*AG3866 + (1 + $B$6)*AG3865)*$B$2</f>
        <v>15000</v>
      </c>
      <c r="AH3864" s="64">
        <f t="shared" ref="AH3864" ca="1" si="4887">($B$5*AH3866 + (1 + $B$6)*AH3865)*$B$2</f>
        <v>0</v>
      </c>
      <c r="AI3864" s="64">
        <f t="shared" ref="AI3864" ca="1" si="4888">($B$5*AI3866 + (1 + $B$6)*AI3865)*$B$2</f>
        <v>0</v>
      </c>
      <c r="AJ3864" s="64" cm="1">
        <f t="array" aca="1" ref="AJ3864" ca="1">($B$5*AJ3866 + (1 + $B$6)*AJ3865 + AND(NOT(AF3865:AJ3865)))*$B$2</f>
        <v>100000</v>
      </c>
      <c r="AK3864" s="73"/>
      <c r="AL3864" s="70"/>
    </row>
    <row r="3865" spans="6:38" ht="14.55" customHeight="1" x14ac:dyDescent="0.3">
      <c r="F3865" s="79"/>
      <c r="G3865" s="3">
        <v>3863</v>
      </c>
      <c r="H3865" s="61">
        <v>0.32304994823808825</v>
      </c>
      <c r="I3865" s="61">
        <v>-1.6451709828151588</v>
      </c>
      <c r="J3865" s="61">
        <v>1.8880450294669349</v>
      </c>
      <c r="K3865" s="62">
        <v>6.288203266401203E-2</v>
      </c>
      <c r="L3865" s="60">
        <f t="array" ref="L3865:O3865">TRANSPOSE(MMULT(Option!$B$25:$E$28, TRANSPOSE(H3865:K3865)))</f>
        <v>0.32304994823808825</v>
      </c>
      <c r="M3865" s="60">
        <v>-1.3786041326838365</v>
      </c>
      <c r="N3865" s="60">
        <v>1.3567020439465651</v>
      </c>
      <c r="O3865" s="60">
        <v>0.12077070219496722</v>
      </c>
      <c r="P3865" s="56" t="str">
        <f t="shared" si="4859"/>
        <v>773/3</v>
      </c>
      <c r="R3865" s="80"/>
      <c r="S3865" s="3" t="s">
        <v>31</v>
      </c>
      <c r="T3865" s="60">
        <f ca="1"/>
        <v>-1.7306912505647596</v>
      </c>
      <c r="U3865" s="60">
        <f ca="1"/>
        <v>1.1686497528425288</v>
      </c>
      <c r="V3865" s="60">
        <f ca="1"/>
        <v>1.22146335751421</v>
      </c>
      <c r="W3865" s="60">
        <f ca="1"/>
        <v>-0.8312840829235657</v>
      </c>
      <c r="X3865" s="60">
        <f ca="1"/>
        <v>-0.64613182412651604</v>
      </c>
      <c r="Y3865" s="52">
        <f ca="1">$B$13 * EXP(($E$3 - $C$13^2/2) * Y$2 + $C$13*SQRT(Y$2)*T3865)</f>
        <v>59.797437616651862</v>
      </c>
      <c r="Z3865" s="52">
        <f ca="1">Y3865 * EXP(($E$3 - $C$13^2/2) * (Z$2-Y$2) + $C$13*SQRT(Z$2-Y$2)*U3865)</f>
        <v>85.332700235732574</v>
      </c>
      <c r="AA3865" s="52">
        <f ca="1">Z3865 * EXP(($E$3 - $C$13^2/2) * (AA$2-Z$2) + $C$13*SQRT(AA$2-Z$2)*V3865)</f>
        <v>123.71700553082179</v>
      </c>
      <c r="AB3865" s="52">
        <f ca="1">AA3865 * EXP(($E$3 - $C$13^2/2) * (AB$2-AA$2) + $C$13*SQRT(AB$2-AA$2)*W3865)</f>
        <v>96.893411038745327</v>
      </c>
      <c r="AC3865" s="52">
        <f ca="1">AB3865 * EXP(($E$3 - $C$13^2/2) * (AC$2-AB$2) + $C$13*SQRT(AC$2-AB$2)*X3865)</f>
        <v>80.219928722055087</v>
      </c>
      <c r="AD3865" s="47"/>
      <c r="AE3865" s="3" t="s">
        <v>46</v>
      </c>
      <c r="AF3865" s="52" t="b">
        <f t="shared" ref="AF3865" ca="1" si="4889">AF3863 &gt;= $B$4</f>
        <v>0</v>
      </c>
      <c r="AG3865" s="52" t="b">
        <f t="array" aca="1" ref="AG3865" ca="1">AND(AG3863 &gt;= $B$4, NOT(OR($AF3865:AF3865)))</f>
        <v>0</v>
      </c>
      <c r="AH3865" s="52" t="b">
        <f t="array" aca="1" ref="AH3865" ca="1">AND(AH3863 &gt;= $B$4, NOT(OR($AF3865:AG3865)))</f>
        <v>0</v>
      </c>
      <c r="AI3865" s="52" t="b">
        <f t="array" aca="1" ref="AI3865" ca="1">AND(AI3863 &gt;= $B$4, NOT(OR($AF3865:AH3865)))</f>
        <v>0</v>
      </c>
      <c r="AJ3865" s="52" t="b">
        <f t="array" aca="1" ref="AJ3865" ca="1">AND(AJ3863 &gt;= $B$4, NOT(OR($AF3865:AI3865)))</f>
        <v>0</v>
      </c>
      <c r="AK3865" s="73"/>
      <c r="AL3865" s="70"/>
    </row>
    <row r="3866" spans="6:38" ht="14.55" customHeight="1" x14ac:dyDescent="0.3">
      <c r="F3866" s="79"/>
      <c r="G3866" s="3">
        <v>3864</v>
      </c>
      <c r="H3866" s="61">
        <v>0.36730312503081713</v>
      </c>
      <c r="I3866" s="61">
        <v>1.3112139133160521</v>
      </c>
      <c r="J3866" s="61">
        <v>-0.17130034091868229</v>
      </c>
      <c r="K3866" s="62">
        <v>0.74886968121188568</v>
      </c>
      <c r="L3866" s="60">
        <f t="array" ref="L3866:O3866">TRANSPOSE(MMULT(Option!$B$25:$E$28, TRANSPOSE(H3866:K3866)))</f>
        <v>0.36730312503081713</v>
      </c>
      <c r="M3866" s="60">
        <v>1.3486686520223417</v>
      </c>
      <c r="N3866" s="60">
        <v>0.33982283690783122</v>
      </c>
      <c r="O3866" s="60">
        <v>1.0981369292987189</v>
      </c>
      <c r="P3866" s="56" t="str">
        <f t="shared" si="4859"/>
        <v>773/4</v>
      </c>
      <c r="R3866" s="80"/>
      <c r="S3866" s="3" t="s">
        <v>30</v>
      </c>
      <c r="T3866" s="60">
        <f ca="1"/>
        <v>-1.4243944799799091</v>
      </c>
      <c r="U3866" s="60">
        <f ca="1"/>
        <v>0.77091920376964107</v>
      </c>
      <c r="V3866" s="60">
        <f ca="1"/>
        <v>-0.10257747886844171</v>
      </c>
      <c r="W3866" s="60">
        <f ca="1"/>
        <v>-0.46928671156059026</v>
      </c>
      <c r="X3866" s="60">
        <f ca="1"/>
        <v>-0.48772872516281529</v>
      </c>
      <c r="Y3866" s="52">
        <f ca="1">$B$14 * EXP(($E$3 - $C$14^2/2) * Y$2 + $C$14*SQRT(Y$2)*T3866)</f>
        <v>65.552532362382593</v>
      </c>
      <c r="Z3866" s="52">
        <f ca="1">Y3866 * EXP(($E$3 - $C$14^2/2) * (Z$2-Y$2) + $C$14*SQRT(Z$2-Y$2)*U3866)</f>
        <v>83.023824030787537</v>
      </c>
      <c r="AA3866" s="52">
        <f ca="1">Z3866 * EXP(($E$3 - $C$14^2/2) * (AA$2-Z$2) + $C$14*SQRT(AA$2-Z$2)*V3866)</f>
        <v>80.911370112795595</v>
      </c>
      <c r="AB3866" s="52">
        <f ca="1">AA3866 * EXP(($E$3 - $C$14^2/2) * (AB$2-AA$2) + $C$14*SQRT(AB$2-AA$2)*W3866)</f>
        <v>70.638007252558296</v>
      </c>
      <c r="AC3866" s="52">
        <f ca="1">AB3866 * EXP(($E$3 - $C$14^2/2) * (AC$2-AB$2) + $C$14*SQRT(AC$2-AB$2)*X3866)</f>
        <v>61.328810749821116</v>
      </c>
      <c r="AD3866" s="47"/>
      <c r="AE3866" s="3" t="s">
        <v>68</v>
      </c>
      <c r="AF3866" s="52" t="b">
        <f ca="1">AND(AF3863&gt;$B$3, NOT(OR($AF3865:AF3865)))</f>
        <v>0</v>
      </c>
      <c r="AG3866" s="52" t="b">
        <f ca="1">AND(AG3863&gt;$B$3, NOT(OR($AF3865:AG3865)))</f>
        <v>1</v>
      </c>
      <c r="AH3866" s="52" t="b">
        <f ca="1">AND(AH3863&gt;$B$3, NOT(OR($AF3865:AH3865)))</f>
        <v>0</v>
      </c>
      <c r="AI3866" s="52" t="b">
        <f ca="1">AND(AI3863&gt;$B$3, NOT(OR($AF3865:AI3865)))</f>
        <v>0</v>
      </c>
      <c r="AJ3866" s="52" t="b">
        <f ca="1">AND(AJ3863&gt;$B$3, NOT(OR($AF3865:AJ3865)))</f>
        <v>0</v>
      </c>
      <c r="AK3866" s="74"/>
      <c r="AL3866" s="70"/>
    </row>
    <row r="3867" spans="6:38" ht="14.55" customHeight="1" x14ac:dyDescent="0.3">
      <c r="F3867" s="79"/>
      <c r="G3867" s="3">
        <v>3865</v>
      </c>
      <c r="H3867" s="61">
        <v>-1.8307352192912976</v>
      </c>
      <c r="I3867" s="61">
        <v>-0.10227911771509217</v>
      </c>
      <c r="J3867" s="61">
        <v>-0.51109344029775339</v>
      </c>
      <c r="K3867" s="62">
        <v>-0.21902796716216028</v>
      </c>
      <c r="L3867" s="60">
        <f t="array" ref="L3867:O3867">TRANSPOSE(MMULT(Option!$B$25:$E$28, TRANSPOSE(H3867:K3867)))</f>
        <v>-1.8307352192912976</v>
      </c>
      <c r="M3867" s="60">
        <v>-0.82603444750506072</v>
      </c>
      <c r="N3867" s="60">
        <v>-1.2079755607591873</v>
      </c>
      <c r="O3867" s="60">
        <v>-1.0463966180854662</v>
      </c>
      <c r="P3867" s="56" t="str">
        <f t="shared" si="4859"/>
        <v>773/5</v>
      </c>
      <c r="R3867" s="80">
        <v>967</v>
      </c>
      <c r="S3867" s="3" t="s">
        <v>28</v>
      </c>
      <c r="T3867" s="60">
        <f t="array" aca="1" ref="T3867:T3870" ca="1">TRANSPOSE(OFFSET($L$3, MATCH($R3867 &amp; "/" &amp; T$2, $P$3:$P$5002, 0) - 1, 0, 1, $E$1))</f>
        <v>-0.17545862095184842</v>
      </c>
      <c r="U3867" s="60">
        <f t="array" aca="1" ref="U3867:U3870" ca="1">TRANSPOSE(OFFSET($L$3, MATCH($R3867 &amp; "/" &amp; U$2, $P$3:$P$5002, 0) - 1, 0, 1, $E$1))</f>
        <v>2.6868116587931045E-2</v>
      </c>
      <c r="V3867" s="60">
        <f t="array" aca="1" ref="V3867:V3870" ca="1">TRANSPOSE(OFFSET($L$3, MATCH($R3867 &amp; "/" &amp; V$2, $P$3:$P$5002, 0) - 1, 0, 1, $E$1))</f>
        <v>-7.980619610312361E-3</v>
      </c>
      <c r="W3867" s="60">
        <f t="array" aca="1" ref="W3867:W3870" ca="1">TRANSPOSE(OFFSET($L$3, MATCH($R3867 &amp; "/" &amp; W$2, $P$3:$P$5002, 0) - 1, 0, 1, $E$1))</f>
        <v>-4.1837597096650463E-2</v>
      </c>
      <c r="X3867" s="60">
        <f t="array" aca="1" ref="X3867:X3870" ca="1">TRANSPOSE(OFFSET($L$3, MATCH($R3867 &amp; "/" &amp; X$2, $P$3:$P$5002, 0) - 1, 0, 1, $E$1))</f>
        <v>0.1209436428184225</v>
      </c>
      <c r="Y3867" s="52">
        <f ca="1">$B$11 * EXP(($E$3 - $C$11^2/2) * Y$2 + $C$11*SQRT(Y$2)*T3867)</f>
        <v>95.347927843526463</v>
      </c>
      <c r="Z3867" s="52">
        <f ca="1">Y3867 * EXP(($E$3 - $C$11^2/2) * (Z$2-Y$2) + $C$11*SQRT(Z$2-Y$2)*U3867)</f>
        <v>96.60138075814676</v>
      </c>
      <c r="AA3867" s="52">
        <f ca="1">Z3867 * EXP(($E$3 - $C$11^2/2) * (AA$2-Z$2) + $C$11*SQRT(AA$2-Z$2)*V3867)</f>
        <v>96.853434259499124</v>
      </c>
      <c r="AB3867" s="52">
        <f ca="1">AA3867 * EXP(($E$3 - $C$11^2/2) * (AB$2-AA$2) + $C$11*SQRT(AB$2-AA$2)*W3867)</f>
        <v>96.124821384633918</v>
      </c>
      <c r="AC3867" s="52">
        <f ca="1">AB3867 * EXP(($E$3 - $C$11^2/2) * (AC$2-AB$2) + $C$11*SQRT(AC$2-AB$2)*X3867)</f>
        <v>100.17620270728268</v>
      </c>
      <c r="AD3867" s="47"/>
      <c r="AE3867" s="3" t="s">
        <v>69</v>
      </c>
      <c r="AF3867" s="20" cm="1">
        <f t="array" aca="1" ref="AF3867" ca="1">MIN(Y3867:Y3870 / $D$11:$D$14)</f>
        <v>0.53107374081380587</v>
      </c>
      <c r="AG3867" s="20" cm="1">
        <f t="array" aca="1" ref="AG3867" ca="1">MIN(Z3867:Z3870 / $D$11:$D$14)</f>
        <v>0.6259773982153809</v>
      </c>
      <c r="AH3867" s="20" cm="1">
        <f t="array" aca="1" ref="AH3867" ca="1">MIN(AA3867:AA3870 / $D$11:$D$14)</f>
        <v>0.76559627090626792</v>
      </c>
      <c r="AI3867" s="20" cm="1">
        <f t="array" aca="1" ref="AI3867" ca="1">MIN(AB3867:AB3870 / $D$11:$D$14)</f>
        <v>0.75004645384233559</v>
      </c>
      <c r="AJ3867" s="20" cm="1">
        <f t="array" aca="1" ref="AJ3867" ca="1">MIN(AC3867:AC3870 / $D$11:$D$14)</f>
        <v>1.0017620270728269</v>
      </c>
      <c r="AK3867" s="72">
        <f t="array" aca="1" ref="AK3867" ca="1">SUMPRODUCT(AF3868:AJ3868, EXP(-$E$3*$AF$2:$AJ$2))</f>
        <v>89562.090053211548</v>
      </c>
      <c r="AL3867" s="70">
        <f ca="1">MAX(AC3868 - $D$11, 0) * EXP(-$E$2*$E$3)</f>
        <v>90.929461872985058</v>
      </c>
    </row>
    <row r="3868" spans="6:38" ht="14.55" customHeight="1" x14ac:dyDescent="0.3">
      <c r="F3868" s="79"/>
      <c r="G3868" s="3">
        <v>3866</v>
      </c>
      <c r="H3868" s="61">
        <v>-1.3630646662686567</v>
      </c>
      <c r="I3868" s="61">
        <v>-1.2055747145926397</v>
      </c>
      <c r="J3868" s="61">
        <v>-0.13111823648390278</v>
      </c>
      <c r="K3868" s="62">
        <v>0.60525377073607955</v>
      </c>
      <c r="L3868" s="60">
        <f t="array" ref="L3868:O3868">TRANSPOSE(MMULT(Option!$B$25:$E$28, TRANSPOSE(H3868:K3868)))</f>
        <v>-1.3630646662686567</v>
      </c>
      <c r="M3868" s="60">
        <v>-1.6501533436165736</v>
      </c>
      <c r="N3868" s="60">
        <v>-0.97608189829035141</v>
      </c>
      <c r="O3868" s="60">
        <v>-0.36820272709108459</v>
      </c>
      <c r="P3868" s="56" t="str">
        <f t="shared" si="4859"/>
        <v>774/1</v>
      </c>
      <c r="R3868" s="80"/>
      <c r="S3868" s="3" t="s">
        <v>29</v>
      </c>
      <c r="T3868" s="60">
        <f ca="1"/>
        <v>1.0551419514209648</v>
      </c>
      <c r="U3868" s="60">
        <f ca="1"/>
        <v>0.94621694234672182</v>
      </c>
      <c r="V3868" s="60">
        <f ca="1"/>
        <v>0.82227457287252514</v>
      </c>
      <c r="W3868" s="60">
        <f ca="1"/>
        <v>-1.4894520316604067</v>
      </c>
      <c r="X3868" s="60">
        <f ca="1"/>
        <v>1.1611549391251108</v>
      </c>
      <c r="Y3868" s="52">
        <f ca="1">$B$12 * EXP(($E$3 - $C$12^2/2) * Y$2 + $C$12*SQRT(Y$2)*T3868)</f>
        <v>137.92537408840045</v>
      </c>
      <c r="Z3868" s="52">
        <f ca="1">Y3868 * EXP(($E$3 - $C$12^2/2) * (Z$2-Y$2) + $C$12*SQRT(Z$2-Y$2)*U3868)</f>
        <v>184.11818369634076</v>
      </c>
      <c r="AA3868" s="52">
        <f ca="1">Z3868 * EXP(($E$3 - $C$12^2/2) * (AA$2-Z$2) + $C$12*SQRT(AA$2-Z$2)*V3868)</f>
        <v>236.81049591197137</v>
      </c>
      <c r="AB3868" s="52">
        <f ca="1">AA3868 * EXP(($E$3 - $C$12^2/2) * (AB$2-AA$2) + $C$12*SQRT(AB$2-AA$2)*W3868)</f>
        <v>152.2348838315165</v>
      </c>
      <c r="AC3868" s="52">
        <f ca="1">AB3868 * EXP(($E$3 - $C$12^2/2) * (AC$2-AB$2) + $C$12*SQRT(AC$2-AB$2)*X3868)</f>
        <v>216.75574017065173</v>
      </c>
      <c r="AD3868" s="47"/>
      <c r="AE3868" s="3" t="s">
        <v>47</v>
      </c>
      <c r="AF3868" s="64">
        <f t="shared" ref="AF3868" ca="1" si="4890">($B$5*AF3870 + (1 + $B$6)*AF3869)*$B$2</f>
        <v>0</v>
      </c>
      <c r="AG3868" s="64">
        <f t="shared" ref="AG3868" ca="1" si="4891">($B$5*AG3870 + (1 + $B$6)*AG3869)*$B$2</f>
        <v>0</v>
      </c>
      <c r="AH3868" s="64">
        <f t="shared" ref="AH3868" ca="1" si="4892">($B$5*AH3870 + (1 + $B$6)*AH3869)*$B$2</f>
        <v>0</v>
      </c>
      <c r="AI3868" s="64">
        <f t="shared" ref="AI3868" ca="1" si="4893">($B$5*AI3870 + (1 + $B$6)*AI3869)*$B$2</f>
        <v>0</v>
      </c>
      <c r="AJ3868" s="64" cm="1">
        <f t="array" aca="1" ref="AJ3868" ca="1">($B$5*AJ3870 + (1 + $B$6)*AJ3869 + AND(NOT(AF3869:AJ3869)))*$B$2</f>
        <v>114999.99999999999</v>
      </c>
      <c r="AK3868" s="73"/>
      <c r="AL3868" s="70"/>
    </row>
    <row r="3869" spans="6:38" ht="14.55" customHeight="1" x14ac:dyDescent="0.3">
      <c r="F3869" s="79"/>
      <c r="G3869" s="3">
        <v>3867</v>
      </c>
      <c r="H3869" s="61">
        <v>1.2910935800295213</v>
      </c>
      <c r="I3869" s="61">
        <v>-0.70138541427735401</v>
      </c>
      <c r="J3869" s="61">
        <v>1.7008762500556758</v>
      </c>
      <c r="K3869" s="62">
        <v>0.69229496958791414</v>
      </c>
      <c r="L3869" s="60">
        <f t="array" ref="L3869:O3869">TRANSPOSE(MMULT(Option!$B$25:$E$28, TRANSPOSE(H3869:K3869)))</f>
        <v>1.2910935800295213</v>
      </c>
      <c r="M3869" s="60">
        <v>-0.12639291844097844</v>
      </c>
      <c r="N3869" s="60">
        <v>1.8266683484519119</v>
      </c>
      <c r="O3869" s="60">
        <v>1.2575946620576561</v>
      </c>
      <c r="P3869" s="56" t="str">
        <f t="shared" si="4859"/>
        <v>774/2</v>
      </c>
      <c r="R3869" s="80"/>
      <c r="S3869" s="3" t="s">
        <v>31</v>
      </c>
      <c r="T3869" s="60">
        <f ca="1"/>
        <v>-2.126181319309588</v>
      </c>
      <c r="U3869" s="60">
        <f ca="1"/>
        <v>0.5313779405726089</v>
      </c>
      <c r="V3869" s="60">
        <f ca="1"/>
        <v>0.6544690131791806</v>
      </c>
      <c r="W3869" s="60">
        <f ca="1"/>
        <v>-8.5066087487002562E-2</v>
      </c>
      <c r="X3869" s="60">
        <f ca="1"/>
        <v>1.4408139426015907</v>
      </c>
      <c r="Y3869" s="52">
        <f ca="1">$B$13 * EXP(($E$3 - $C$13^2/2) * Y$2 + $C$13*SQRT(Y$2)*T3869)</f>
        <v>53.107374081380584</v>
      </c>
      <c r="Z3869" s="52">
        <f ca="1">Y3869 * EXP(($E$3 - $C$13^2/2) * (Z$2-Y$2) + $C$13*SQRT(Z$2-Y$2)*U3869)</f>
        <v>62.597739821538092</v>
      </c>
      <c r="AA3869" s="52">
        <f ca="1">Z3869 * EXP(($E$3 - $C$13^2/2) * (AA$2-Z$2) + $C$13*SQRT(AA$2-Z$2)*V3869)</f>
        <v>76.55962709062679</v>
      </c>
      <c r="AB3869" s="52">
        <f ca="1">AA3869 * EXP(($E$3 - $C$13^2/2) * (AB$2-AA$2) + $C$13*SQRT(AB$2-AA$2)*W3869)</f>
        <v>75.004645384233555</v>
      </c>
      <c r="AC3869" s="52">
        <f ca="1">AB3869 * EXP(($E$3 - $C$13^2/2) * (AC$2-AB$2) + $C$13*SQRT(AC$2-AB$2)*X3869)</f>
        <v>116.13975296017233</v>
      </c>
      <c r="AD3869" s="47"/>
      <c r="AE3869" s="3" t="s">
        <v>46</v>
      </c>
      <c r="AF3869" s="52" t="b">
        <f t="shared" ref="AF3869" ca="1" si="4894">AF3867 &gt;= $B$4</f>
        <v>0</v>
      </c>
      <c r="AG3869" s="52" t="b">
        <f t="array" aca="1" ref="AG3869" ca="1">AND(AG3867 &gt;= $B$4, NOT(OR($AF3869:AF3869)))</f>
        <v>0</v>
      </c>
      <c r="AH3869" s="52" t="b">
        <f t="array" aca="1" ref="AH3869" ca="1">AND(AH3867 &gt;= $B$4, NOT(OR($AF3869:AG3869)))</f>
        <v>0</v>
      </c>
      <c r="AI3869" s="52" t="b">
        <f t="array" aca="1" ref="AI3869" ca="1">AND(AI3867 &gt;= $B$4, NOT(OR($AF3869:AH3869)))</f>
        <v>0</v>
      </c>
      <c r="AJ3869" s="52" t="b">
        <f t="array" aca="1" ref="AJ3869" ca="1">AND(AJ3867 &gt;= $B$4, NOT(OR($AF3869:AI3869)))</f>
        <v>0</v>
      </c>
      <c r="AK3869" s="73"/>
      <c r="AL3869" s="70"/>
    </row>
    <row r="3870" spans="6:38" ht="14.55" customHeight="1" x14ac:dyDescent="0.3">
      <c r="F3870" s="79"/>
      <c r="G3870" s="3">
        <v>3868</v>
      </c>
      <c r="H3870" s="61">
        <v>0.59324156145305362</v>
      </c>
      <c r="I3870" s="61">
        <v>0.24771079306935168</v>
      </c>
      <c r="J3870" s="61">
        <v>-0.21946153843057728</v>
      </c>
      <c r="K3870" s="62">
        <v>1.5163107973205001</v>
      </c>
      <c r="L3870" s="60">
        <f t="array" ref="L3870:O3870">TRANSPOSE(MMULT(Option!$B$25:$E$28, TRANSPOSE(H3870:K3870)))</f>
        <v>0.59324156145305362</v>
      </c>
      <c r="M3870" s="60">
        <v>0.46432731652079073</v>
      </c>
      <c r="N3870" s="60">
        <v>0.10940725833653761</v>
      </c>
      <c r="O3870" s="60">
        <v>1.5578190204993949</v>
      </c>
      <c r="P3870" s="56" t="str">
        <f t="shared" si="4859"/>
        <v>774/3</v>
      </c>
      <c r="R3870" s="80"/>
      <c r="S3870" s="3" t="s">
        <v>30</v>
      </c>
      <c r="T3870" s="60">
        <f ca="1"/>
        <v>0.8365818636223985</v>
      </c>
      <c r="U3870" s="60">
        <f ca="1"/>
        <v>-8.9617698966999115E-2</v>
      </c>
      <c r="V3870" s="60">
        <f ca="1"/>
        <v>0.11577303029511132</v>
      </c>
      <c r="W3870" s="60">
        <f ca="1"/>
        <v>-0.25142341897345716</v>
      </c>
      <c r="X3870" s="60">
        <f ca="1"/>
        <v>0.5809108893835967</v>
      </c>
      <c r="Y3870" s="52">
        <f ca="1">$B$14 * EXP(($E$3 - $C$14^2/2) * Y$2 + $C$14*SQRT(Y$2)*T3870)</f>
        <v>129.1719864988606</v>
      </c>
      <c r="Z3870" s="52">
        <f ca="1">Y3870 * EXP(($E$3 - $C$14^2/2) * (Z$2-Y$2) + $C$14*SQRT(Z$2-Y$2)*U3870)</f>
        <v>126.37572767491504</v>
      </c>
      <c r="AA3870" s="52">
        <f ca="1">Z3870 * EXP(($E$3 - $C$14^2/2) * (AA$2-Z$2) + $C$14*SQRT(AA$2-Z$2)*V3870)</f>
        <v>131.49796082629933</v>
      </c>
      <c r="AB3870" s="52">
        <f ca="1">AA3870 * EXP(($E$3 - $C$14^2/2) * (AB$2-AA$2) + $C$14*SQRT(AB$2-AA$2)*W3870)</f>
        <v>122.55554046454631</v>
      </c>
      <c r="AC3870" s="52">
        <f ca="1">AB3870 * EXP(($E$3 - $C$14^2/2) * (AC$2-AB$2) + $C$14*SQRT(AC$2-AB$2)*X3870)</f>
        <v>146.61902934961296</v>
      </c>
      <c r="AD3870" s="47"/>
      <c r="AE3870" s="3" t="s">
        <v>68</v>
      </c>
      <c r="AF3870" s="52" t="b">
        <f ca="1">AND(AF3867&gt;$B$3, NOT(OR($AF3869:AF3869)))</f>
        <v>0</v>
      </c>
      <c r="AG3870" s="52" t="b">
        <f ca="1">AND(AG3867&gt;$B$3, NOT(OR($AF3869:AG3869)))</f>
        <v>0</v>
      </c>
      <c r="AH3870" s="52" t="b">
        <f ca="1">AND(AH3867&gt;$B$3, NOT(OR($AF3869:AH3869)))</f>
        <v>0</v>
      </c>
      <c r="AI3870" s="52" t="b">
        <f ca="1">AND(AI3867&gt;$B$3, NOT(OR($AF3869:AI3869)))</f>
        <v>0</v>
      </c>
      <c r="AJ3870" s="52" t="b">
        <f ca="1">AND(AJ3867&gt;$B$3, NOT(OR($AF3869:AJ3869)))</f>
        <v>1</v>
      </c>
      <c r="AK3870" s="74"/>
      <c r="AL3870" s="70"/>
    </row>
    <row r="3871" spans="6:38" ht="14.55" customHeight="1" x14ac:dyDescent="0.3">
      <c r="F3871" s="79"/>
      <c r="G3871" s="3">
        <v>3869</v>
      </c>
      <c r="H3871" s="61">
        <v>1.1849950763119377</v>
      </c>
      <c r="I3871" s="61">
        <v>0.13558985662874543</v>
      </c>
      <c r="J3871" s="61">
        <v>0.30994935006281893</v>
      </c>
      <c r="K3871" s="62">
        <v>-1.3200158018367347</v>
      </c>
      <c r="L3871" s="60">
        <f t="array" ref="L3871:O3871">TRANSPOSE(MMULT(Option!$B$25:$E$28, TRANSPOSE(H3871:K3871)))</f>
        <v>1.1849950763119377</v>
      </c>
      <c r="M3871" s="60">
        <v>0.59826818681866223</v>
      </c>
      <c r="N3871" s="60">
        <v>0.78173542346887559</v>
      </c>
      <c r="O3871" s="60">
        <v>-0.5603942906738496</v>
      </c>
      <c r="P3871" s="56" t="str">
        <f t="shared" si="4859"/>
        <v>774/4</v>
      </c>
      <c r="R3871" s="80">
        <v>968</v>
      </c>
      <c r="S3871" s="3" t="s">
        <v>28</v>
      </c>
      <c r="T3871" s="60">
        <f t="array" aca="1" ref="T3871:T3874" ca="1">TRANSPOSE(OFFSET($L$3, MATCH($R3871 &amp; "/" &amp; T$2, $P$3:$P$5002, 0) - 1, 0, 1, $E$1))</f>
        <v>0.84631817894207984</v>
      </c>
      <c r="U3871" s="60">
        <f t="array" aca="1" ref="U3871:U3874" ca="1">TRANSPOSE(OFFSET($L$3, MATCH($R3871 &amp; "/" &amp; U$2, $P$3:$P$5002, 0) - 1, 0, 1, $E$1))</f>
        <v>1.0867852135835818</v>
      </c>
      <c r="V3871" s="60">
        <f t="array" aca="1" ref="V3871:V3874" ca="1">TRANSPOSE(OFFSET($L$3, MATCH($R3871 &amp; "/" &amp; V$2, $P$3:$P$5002, 0) - 1, 0, 1, $E$1))</f>
        <v>-0.16750174010130942</v>
      </c>
      <c r="W3871" s="60">
        <f t="array" aca="1" ref="W3871:W3874" ca="1">TRANSPOSE(OFFSET($L$3, MATCH($R3871 &amp; "/" &amp; W$2, $P$3:$P$5002, 0) - 1, 0, 1, $E$1))</f>
        <v>-0.73064699252168297</v>
      </c>
      <c r="X3871" s="60">
        <f t="array" aca="1" ref="X3871:X3874" ca="1">TRANSPOSE(OFFSET($L$3, MATCH($R3871 &amp; "/" &amp; X$2, $P$3:$P$5002, 0) - 1, 0, 1, $E$1))</f>
        <v>-0.86691904854114332</v>
      </c>
      <c r="Y3871" s="52">
        <f ca="1">$B$11 * EXP(($E$3 - $C$11^2/2) * Y$2 + $C$11*SQRT(Y$2)*T3871)</f>
        <v>129.54983581654341</v>
      </c>
      <c r="Z3871" s="52">
        <f ca="1">Y3871 * EXP(($E$3 - $C$11^2/2) * (Z$2-Y$2) + $C$11*SQRT(Z$2-Y$2)*U3871)</f>
        <v>180.38639765239625</v>
      </c>
      <c r="AA3871" s="52">
        <f ca="1">Z3871 * EXP(($E$3 - $C$11^2/2) * (AA$2-Z$2) + $C$11*SQRT(AA$2-Z$2)*V3871)</f>
        <v>172.40574506467493</v>
      </c>
      <c r="AB3871" s="52">
        <f ca="1">AA3871 * EXP(($E$3 - $C$11^2/2) * (AB$2-AA$2) + $C$11*SQRT(AB$2-AA$2)*W3871)</f>
        <v>139.16448571052908</v>
      </c>
      <c r="AC3871" s="52">
        <f ca="1">AB3871 * EXP(($E$3 - $C$11^2/2) * (AC$2-AB$2) + $C$11*SQRT(AC$2-AB$2)*X3871)</f>
        <v>107.83269109325194</v>
      </c>
      <c r="AD3871" s="47"/>
      <c r="AE3871" s="3" t="s">
        <v>69</v>
      </c>
      <c r="AF3871" s="20" cm="1">
        <f t="array" aca="1" ref="AF3871" ca="1">MIN(Y3871:Y3874 / $D$11:$D$14)</f>
        <v>0.83579979987759367</v>
      </c>
      <c r="AG3871" s="20" cm="1">
        <f t="array" aca="1" ref="AG3871" ca="1">MIN(Z3871:Z3874 / $D$11:$D$14)</f>
        <v>0.8198057777061486</v>
      </c>
      <c r="AH3871" s="20" cm="1">
        <f t="array" aca="1" ref="AH3871" ca="1">MIN(AA3871:AA3874 / $D$11:$D$14)</f>
        <v>1.1183243687334019</v>
      </c>
      <c r="AI3871" s="20" cm="1">
        <f t="array" aca="1" ref="AI3871" ca="1">MIN(AB3871:AB3874 / $D$11:$D$14)</f>
        <v>1.3916448571052908</v>
      </c>
      <c r="AJ3871" s="20" cm="1">
        <f t="array" aca="1" ref="AJ3871" ca="1">MIN(AC3871:AC3874 / $D$11:$D$14)</f>
        <v>1.0783269109325193</v>
      </c>
      <c r="AK3871" s="72">
        <f t="array" aca="1" ref="AK3871" ca="1">SUMPRODUCT(AF3872:AJ3872, EXP(-$E$3*$AF$2:$AJ$2))</f>
        <v>126718.35135761407</v>
      </c>
      <c r="AL3871" s="70">
        <f ca="1">MAX(AC3872 - $D$11, 0) * EXP(-$E$2*$E$3)</f>
        <v>93.726949811811764</v>
      </c>
    </row>
    <row r="3872" spans="6:38" ht="14.55" customHeight="1" x14ac:dyDescent="0.3">
      <c r="F3872" s="79"/>
      <c r="G3872" s="3">
        <v>3870</v>
      </c>
      <c r="H3872" s="61">
        <v>-0.74127392104940937</v>
      </c>
      <c r="I3872" s="61">
        <v>0.797345706697559</v>
      </c>
      <c r="J3872" s="61">
        <v>-0.32702589130421217</v>
      </c>
      <c r="K3872" s="62">
        <v>-0.45760208860914947</v>
      </c>
      <c r="L3872" s="60">
        <f t="array" ref="L3872:O3872">TRANSPOSE(MMULT(Option!$B$25:$E$28, TRANSPOSE(H3872:K3872)))</f>
        <v>-0.74127392104940937</v>
      </c>
      <c r="M3872" s="60">
        <v>0.43426984277816055</v>
      </c>
      <c r="N3872" s="60">
        <v>-0.37494558299649827</v>
      </c>
      <c r="O3872" s="60">
        <v>-0.54341138628177399</v>
      </c>
      <c r="P3872" s="56" t="str">
        <f t="shared" si="4859"/>
        <v>774/5</v>
      </c>
      <c r="R3872" s="80"/>
      <c r="S3872" s="3" t="s">
        <v>29</v>
      </c>
      <c r="T3872" s="60">
        <f ca="1"/>
        <v>-0.61455389468833777</v>
      </c>
      <c r="U3872" s="60">
        <f ca="1"/>
        <v>-8.1072182760579203E-2</v>
      </c>
      <c r="V3872" s="60">
        <f ca="1"/>
        <v>1.0183976297412527</v>
      </c>
      <c r="W3872" s="60">
        <f ca="1"/>
        <v>0.7939902193336652</v>
      </c>
      <c r="X3872" s="60">
        <f ca="1"/>
        <v>1.4333614171447673</v>
      </c>
      <c r="Y3872" s="52">
        <f ca="1">$B$12 * EXP(($E$3 - $C$12^2/2) * Y$2 + $C$12*SQRT(Y$2)*T3872)</f>
        <v>83.579979987759373</v>
      </c>
      <c r="Z3872" s="52">
        <f ca="1">Y3872 * EXP(($E$3 - $C$12^2/2) * (Z$2-Y$2) + $C$12*SQRT(Z$2-Y$2)*U3872)</f>
        <v>81.980577770614858</v>
      </c>
      <c r="AA3872" s="52">
        <f ca="1">Z3872 * EXP(($E$3 - $C$12^2/2) * (AA$2-Z$2) + $C$12*SQRT(AA$2-Z$2)*V3872)</f>
        <v>111.8324368733402</v>
      </c>
      <c r="AB3872" s="52">
        <f ca="1">AA3872 * EXP(($E$3 - $C$12^2/2) * (AB$2-AA$2) + $C$12*SQRT(AB$2-AA$2)*W3872)</f>
        <v>142.62213459179125</v>
      </c>
      <c r="AC3872" s="52">
        <f ca="1">AB3872 * EXP(($E$3 - $C$12^2/2) * (AC$2-AB$2) + $C$12*SQRT(AC$2-AB$2)*X3872)</f>
        <v>220.34778578698263</v>
      </c>
      <c r="AD3872" s="47"/>
      <c r="AE3872" s="3" t="s">
        <v>47</v>
      </c>
      <c r="AF3872" s="64">
        <f t="shared" ref="AF3872" ca="1" si="4895">($B$5*AF3874 + (1 + $B$6)*AF3873)*$B$2</f>
        <v>15000</v>
      </c>
      <c r="AG3872" s="64">
        <f t="shared" ref="AG3872" ca="1" si="4896">($B$5*AG3874 + (1 + $B$6)*AG3873)*$B$2</f>
        <v>15000</v>
      </c>
      <c r="AH3872" s="64">
        <f t="shared" ref="AH3872" ca="1" si="4897">($B$5*AH3874 + (1 + $B$6)*AH3873)*$B$2</f>
        <v>15000</v>
      </c>
      <c r="AI3872" s="64">
        <f t="shared" ref="AI3872" ca="1" si="4898">($B$5*AI3874 + (1 + $B$6)*AI3873)*$B$2</f>
        <v>105000</v>
      </c>
      <c r="AJ3872" s="64" cm="1">
        <f t="array" aca="1" ref="AJ3872" ca="1">($B$5*AJ3874 + (1 + $B$6)*AJ3873 + AND(NOT(AF3873:AJ3873)))*$B$2</f>
        <v>0</v>
      </c>
      <c r="AK3872" s="73"/>
      <c r="AL3872" s="70"/>
    </row>
    <row r="3873" spans="6:38" ht="14.55" customHeight="1" x14ac:dyDescent="0.3">
      <c r="F3873" s="79"/>
      <c r="G3873" s="3">
        <v>3871</v>
      </c>
      <c r="H3873" s="61">
        <v>-0.19924563953436294</v>
      </c>
      <c r="I3873" s="61">
        <v>0.82380985359410552</v>
      </c>
      <c r="J3873" s="61">
        <v>-0.53604228814897004</v>
      </c>
      <c r="K3873" s="62">
        <v>2.5640199560556808E-2</v>
      </c>
      <c r="L3873" s="60">
        <f t="array" ref="L3873:O3873">TRANSPOSE(MMULT(Option!$B$25:$E$28, TRANSPOSE(H3873:K3873)))</f>
        <v>-0.19924563953436294</v>
      </c>
      <c r="M3873" s="60">
        <v>0.67533594665535013</v>
      </c>
      <c r="N3873" s="60">
        <v>-0.33478553526270288</v>
      </c>
      <c r="O3873" s="60">
        <v>5.3358015527534705E-2</v>
      </c>
      <c r="P3873" s="56" t="str">
        <f t="shared" si="4859"/>
        <v>775/1</v>
      </c>
      <c r="R3873" s="80"/>
      <c r="S3873" s="3" t="s">
        <v>31</v>
      </c>
      <c r="T3873" s="60">
        <f ca="1"/>
        <v>0.63095681385680802</v>
      </c>
      <c r="U3873" s="60">
        <f ca="1"/>
        <v>1.6178050834660973</v>
      </c>
      <c r="V3873" s="60">
        <f ca="1"/>
        <v>0.46526274804624146</v>
      </c>
      <c r="W3873" s="60">
        <f ca="1"/>
        <v>-7.0039240400725025E-2</v>
      </c>
      <c r="X3873" s="60">
        <f ca="1"/>
        <v>8.0145444003347471E-2</v>
      </c>
      <c r="Y3873" s="52">
        <f ca="1">$B$13 * EXP(($E$3 - $C$13^2/2) * Y$2 + $C$13*SQRT(Y$2)*T3873)</f>
        <v>121.44448322224646</v>
      </c>
      <c r="Z3873" s="52">
        <f ca="1">Y3873 * EXP(($E$3 - $C$13^2/2) * (Z$2-Y$2) + $C$13*SQRT(Z$2-Y$2)*U3873)</f>
        <v>198.3035138395538</v>
      </c>
      <c r="AA3873" s="52">
        <f ca="1">Z3873 * EXP(($E$3 - $C$13^2/2) * (AA$2-Z$2) + $C$13*SQRT(AA$2-Z$2)*V3873)</f>
        <v>229.15017613477207</v>
      </c>
      <c r="AB3873" s="52">
        <f ca="1">AA3873 * EXP(($E$3 - $C$13^2/2) * (AB$2-AA$2) + $C$13*SQRT(AB$2-AA$2)*W3873)</f>
        <v>225.51029397979278</v>
      </c>
      <c r="AC3873" s="52">
        <f ca="1">AB3873 * EXP(($E$3 - $C$13^2/2) * (AC$2-AB$2) + $C$13*SQRT(AC$2-AB$2)*X3873)</f>
        <v>232.15597241733198</v>
      </c>
      <c r="AD3873" s="47"/>
      <c r="AE3873" s="3" t="s">
        <v>46</v>
      </c>
      <c r="AF3873" s="52" t="b">
        <f t="shared" ref="AF3873" ca="1" si="4899">AF3871 &gt;= $B$4</f>
        <v>0</v>
      </c>
      <c r="AG3873" s="52" t="b">
        <f t="array" aca="1" ref="AG3873" ca="1">AND(AG3871 &gt;= $B$4, NOT(OR($AF3873:AF3873)))</f>
        <v>0</v>
      </c>
      <c r="AH3873" s="52" t="b">
        <f t="array" aca="1" ref="AH3873" ca="1">AND(AH3871 &gt;= $B$4, NOT(OR($AF3873:AG3873)))</f>
        <v>0</v>
      </c>
      <c r="AI3873" s="52" t="b">
        <f t="array" aca="1" ref="AI3873" ca="1">AND(AI3871 &gt;= $B$4, NOT(OR($AF3873:AH3873)))</f>
        <v>1</v>
      </c>
      <c r="AJ3873" s="52" t="b">
        <f t="array" aca="1" ref="AJ3873" ca="1">AND(AJ3871 &gt;= $B$4, NOT(OR($AF3873:AI3873)))</f>
        <v>0</v>
      </c>
      <c r="AK3873" s="73"/>
      <c r="AL3873" s="70"/>
    </row>
    <row r="3874" spans="6:38" ht="14.55" customHeight="1" x14ac:dyDescent="0.3">
      <c r="F3874" s="79"/>
      <c r="G3874" s="3">
        <v>3872</v>
      </c>
      <c r="H3874" s="61">
        <v>-0.81328379495679792</v>
      </c>
      <c r="I3874" s="61">
        <v>0.53680936334289187</v>
      </c>
      <c r="J3874" s="61">
        <v>-0.57654660412726</v>
      </c>
      <c r="K3874" s="62">
        <v>-0.37452462545026693</v>
      </c>
      <c r="L3874" s="60">
        <f t="array" ref="L3874:O3874">TRANSPOSE(MMULT(Option!$B$25:$E$28, TRANSPOSE(H3874:K3874)))</f>
        <v>-0.81328379495679792</v>
      </c>
      <c r="M3874" s="60">
        <v>0.16668039027325177</v>
      </c>
      <c r="N3874" s="60">
        <v>-0.69113051563300454</v>
      </c>
      <c r="O3874" s="60">
        <v>-0.61799793253786395</v>
      </c>
      <c r="P3874" s="56" t="str">
        <f t="shared" si="4859"/>
        <v>775/2</v>
      </c>
      <c r="R3874" s="80"/>
      <c r="S3874" s="3" t="s">
        <v>30</v>
      </c>
      <c r="T3874" s="60">
        <f ca="1"/>
        <v>1.1367672861708713</v>
      </c>
      <c r="U3874" s="60">
        <f ca="1"/>
        <v>0.83708338083603295</v>
      </c>
      <c r="V3874" s="60">
        <f ca="1"/>
        <v>0.99134723556080795</v>
      </c>
      <c r="W3874" s="60">
        <f ca="1"/>
        <v>-0.47949873578179558</v>
      </c>
      <c r="X3874" s="60">
        <f ca="1"/>
        <v>1.1278936903201189</v>
      </c>
      <c r="Y3874" s="52">
        <f ca="1">$B$14 * EXP(($E$3 - $C$14^2/2) * Y$2 + $C$14*SQRT(Y$2)*T3874)</f>
        <v>141.34452812227531</v>
      </c>
      <c r="Z3874" s="52">
        <f ca="1">Y3874 * EXP(($E$3 - $C$14^2/2) * (Z$2-Y$2) + $C$14*SQRT(Z$2-Y$2)*U3874)</f>
        <v>182.60500658252391</v>
      </c>
      <c r="AA3874" s="52">
        <f ca="1">Z3874 * EXP(($E$3 - $C$14^2/2) * (AA$2-Z$2) + $C$14*SQRT(AA$2-Z$2)*V3874)</f>
        <v>247.08429575310169</v>
      </c>
      <c r="AB3874" s="52">
        <f ca="1">AA3874 * EXP(($E$3 - $C$14^2/2) * (AB$2-AA$2) + $C$14*SQRT(AB$2-AA$2)*W3874)</f>
        <v>215.0520164890298</v>
      </c>
      <c r="AC3874" s="52">
        <f ca="1">AB3874 * EXP(($E$3 - $C$14^2/2) * (AC$2-AB$2) + $C$14*SQRT(AC$2-AB$2)*X3874)</f>
        <v>303.15615722157366</v>
      </c>
      <c r="AD3874" s="47"/>
      <c r="AE3874" s="3" t="s">
        <v>68</v>
      </c>
      <c r="AF3874" s="52" t="b">
        <f ca="1">AND(AF3871&gt;$B$3, NOT(OR($AF3873:AF3873)))</f>
        <v>1</v>
      </c>
      <c r="AG3874" s="52" t="b">
        <f ca="1">AND(AG3871&gt;$B$3, NOT(OR($AF3873:AG3873)))</f>
        <v>1</v>
      </c>
      <c r="AH3874" s="52" t="b">
        <f ca="1">AND(AH3871&gt;$B$3, NOT(OR($AF3873:AH3873)))</f>
        <v>1</v>
      </c>
      <c r="AI3874" s="52" t="b">
        <f ca="1">AND(AI3871&gt;$B$3, NOT(OR($AF3873:AI3873)))</f>
        <v>0</v>
      </c>
      <c r="AJ3874" s="52" t="b">
        <f ca="1">AND(AJ3871&gt;$B$3, NOT(OR($AF3873:AJ3873)))</f>
        <v>0</v>
      </c>
      <c r="AK3874" s="74"/>
      <c r="AL3874" s="70"/>
    </row>
    <row r="3875" spans="6:38" ht="14.55" customHeight="1" x14ac:dyDescent="0.3">
      <c r="F3875" s="79"/>
      <c r="G3875" s="3">
        <v>3873</v>
      </c>
      <c r="H3875" s="61">
        <v>-0.60420394008881129</v>
      </c>
      <c r="I3875" s="61">
        <v>1.5295797297068137</v>
      </c>
      <c r="J3875" s="61">
        <v>-2.2676996170010115</v>
      </c>
      <c r="K3875" s="62">
        <v>1.0329200276562511E-2</v>
      </c>
      <c r="L3875" s="60">
        <f t="array" ref="L3875:O3875">TRANSPOSE(MMULT(Option!$B$25:$E$28, TRANSPOSE(H3875:K3875)))</f>
        <v>-0.60420394008881129</v>
      </c>
      <c r="M3875" s="60">
        <v>1.1602014025347889</v>
      </c>
      <c r="N3875" s="60">
        <v>-1.832886981649275</v>
      </c>
      <c r="O3875" s="60">
        <v>-0.27490782782935114</v>
      </c>
      <c r="P3875" s="56" t="str">
        <f t="shared" si="4859"/>
        <v>775/3</v>
      </c>
      <c r="R3875" s="80">
        <v>969</v>
      </c>
      <c r="S3875" s="3" t="s">
        <v>28</v>
      </c>
      <c r="T3875" s="60">
        <f t="array" aca="1" ref="T3875:T3878" ca="1">TRANSPOSE(OFFSET($L$3, MATCH($R3875 &amp; "/" &amp; T$2, $P$3:$P$5002, 0) - 1, 0, 1, $E$1))</f>
        <v>0.70159062240790249</v>
      </c>
      <c r="U3875" s="60">
        <f t="array" aca="1" ref="U3875:U3878" ca="1">TRANSPOSE(OFFSET($L$3, MATCH($R3875 &amp; "/" &amp; U$2, $P$3:$P$5002, 0) - 1, 0, 1, $E$1))</f>
        <v>-1.4643555375869322</v>
      </c>
      <c r="V3875" s="60">
        <f t="array" aca="1" ref="V3875:V3878" ca="1">TRANSPOSE(OFFSET($L$3, MATCH($R3875 &amp; "/" &amp; V$2, $P$3:$P$5002, 0) - 1, 0, 1, $E$1))</f>
        <v>-6.2381039337164643E-2</v>
      </c>
      <c r="W3875" s="60">
        <f t="array" aca="1" ref="W3875:W3878" ca="1">TRANSPOSE(OFFSET($L$3, MATCH($R3875 &amp; "/" &amp; W$2, $P$3:$P$5002, 0) - 1, 0, 1, $E$1))</f>
        <v>8.2690497255566056E-2</v>
      </c>
      <c r="X3875" s="60">
        <f t="array" aca="1" ref="X3875:X3878" ca="1">TRANSPOSE(OFFSET($L$3, MATCH($R3875 &amp; "/" &amp; X$2, $P$3:$P$5002, 0) - 1, 0, 1, $E$1))</f>
        <v>-0.7193903254509556</v>
      </c>
      <c r="Y3875" s="52">
        <f ca="1">$B$11 * EXP(($E$3 - $C$11^2/2) * Y$2 + $C$11*SQRT(Y$2)*T3875)</f>
        <v>124.04536837860445</v>
      </c>
      <c r="Z3875" s="52">
        <f ca="1">Y3875 * EXP(($E$3 - $C$11^2/2) * (Z$2-Y$2) + $C$11*SQRT(Z$2-Y$2)*U3875)</f>
        <v>80.345871662866102</v>
      </c>
      <c r="AA3875" s="52">
        <f ca="1">Z3875 * EXP(($E$3 - $C$11^2/2) * (AA$2-Z$2) + $C$11*SQRT(AA$2-Z$2)*V3875)</f>
        <v>79.251504724195513</v>
      </c>
      <c r="AB3875" s="52">
        <f ca="1">AA3875 * EXP(($E$3 - $C$11^2/2) * (AB$2-AA$2) + $C$11*SQRT(AB$2-AA$2)*W3875)</f>
        <v>81.649324707765984</v>
      </c>
      <c r="AC3875" s="52">
        <f ca="1">AB3875 * EXP(($E$3 - $C$11^2/2) * (AC$2-AB$2) + $C$11*SQRT(AC$2-AB$2)*X3875)</f>
        <v>66.129599880854883</v>
      </c>
      <c r="AD3875" s="47"/>
      <c r="AE3875" s="3" t="s">
        <v>69</v>
      </c>
      <c r="AF3875" s="20" cm="1">
        <f t="array" aca="1" ref="AF3875" ca="1">MIN(Y3875:Y3878 / $D$11:$D$14)</f>
        <v>0.80659640466273652</v>
      </c>
      <c r="AG3875" s="20" cm="1">
        <f t="array" aca="1" ref="AG3875" ca="1">MIN(Z3875:Z3878 / $D$11:$D$14)</f>
        <v>0.7940316787664109</v>
      </c>
      <c r="AH3875" s="20" cm="1">
        <f t="array" aca="1" ref="AH3875" ca="1">MIN(AA3875:AA3878 / $D$11:$D$14)</f>
        <v>0.7925150472419551</v>
      </c>
      <c r="AI3875" s="20" cm="1">
        <f t="array" aca="1" ref="AI3875" ca="1">MIN(AB3875:AB3878 / $D$11:$D$14)</f>
        <v>0.8164932470776598</v>
      </c>
      <c r="AJ3875" s="20" cm="1">
        <f t="array" aca="1" ref="AJ3875" ca="1">MIN(AC3875:AC3878 / $D$11:$D$14)</f>
        <v>0.66129599880854883</v>
      </c>
      <c r="AK3875" s="72">
        <f t="array" aca="1" ref="AK3875" ca="1">SUMPRODUCT(AF3876:AJ3876, EXP(-$E$3*$AF$2:$AJ$2))</f>
        <v>104429.48097082092</v>
      </c>
      <c r="AL3875" s="70">
        <f ca="1">MAX(AC3876 - $D$11, 0) * EXP(-$E$2*$E$3)</f>
        <v>0</v>
      </c>
    </row>
    <row r="3876" spans="6:38" ht="14.55" customHeight="1" x14ac:dyDescent="0.3">
      <c r="F3876" s="79"/>
      <c r="G3876" s="3">
        <v>3874</v>
      </c>
      <c r="H3876" s="61">
        <v>-0.22902466221269674</v>
      </c>
      <c r="I3876" s="61">
        <v>-0.39044957192830831</v>
      </c>
      <c r="J3876" s="61">
        <v>-0.72254334533135545</v>
      </c>
      <c r="K3876" s="62">
        <v>0.61683311759216342</v>
      </c>
      <c r="L3876" s="60">
        <f t="array" ref="L3876:O3876">TRANSPOSE(MMULT(Option!$B$25:$E$28, TRANSPOSE(H3876:K3876)))</f>
        <v>-0.22902466221269674</v>
      </c>
      <c r="M3876" s="60">
        <v>-0.44946280856999427</v>
      </c>
      <c r="N3876" s="60">
        <v>-0.82847065615638116</v>
      </c>
      <c r="O3876" s="60">
        <v>0.19334474008205749</v>
      </c>
      <c r="P3876" s="56" t="str">
        <f t="shared" si="4859"/>
        <v>775/4</v>
      </c>
      <c r="R3876" s="80"/>
      <c r="S3876" s="3" t="s">
        <v>29</v>
      </c>
      <c r="T3876" s="60">
        <f ca="1"/>
        <v>-0.73310617983616266</v>
      </c>
      <c r="U3876" s="60">
        <f ca="1"/>
        <v>-6.9000222964501257E-2</v>
      </c>
      <c r="V3876" s="60">
        <f ca="1"/>
        <v>1.9791180189670499</v>
      </c>
      <c r="W3876" s="60">
        <f ca="1"/>
        <v>-1.2164084913170363</v>
      </c>
      <c r="X3876" s="60">
        <f ca="1"/>
        <v>-0.16453395325343598</v>
      </c>
      <c r="Y3876" s="52">
        <f ca="1">$B$12 * EXP(($E$3 - $C$12^2/2) * Y$2 + $C$12*SQRT(Y$2)*T3876)</f>
        <v>80.659640466273657</v>
      </c>
      <c r="Z3876" s="52">
        <f ca="1">Y3876 * EXP(($E$3 - $C$12^2/2) * (Z$2-Y$2) + $C$12*SQRT(Z$2-Y$2)*U3876)</f>
        <v>79.403167876641092</v>
      </c>
      <c r="AA3876" s="52">
        <f ca="1">Z3876 * EXP(($E$3 - $C$12^2/2) * (AA$2-Z$2) + $C$12*SQRT(AA$2-Z$2)*V3876)</f>
        <v>144.49915659721904</v>
      </c>
      <c r="AB3876" s="52">
        <f ca="1">AA3876 * EXP(($E$3 - $C$12^2/2) * (AB$2-AA$2) + $C$12*SQRT(AB$2-AA$2)*W3876)</f>
        <v>100.82144927658415</v>
      </c>
      <c r="AC3876" s="52">
        <f ca="1">AB3876 * EXP(($E$3 - $C$12^2/2) * (AC$2-AB$2) + $C$12*SQRT(AC$2-AB$2)*X3876)</f>
        <v>96.446739863303733</v>
      </c>
      <c r="AD3876" s="47"/>
      <c r="AE3876" s="3" t="s">
        <v>47</v>
      </c>
      <c r="AF3876" s="64">
        <f t="shared" ref="AF3876" ca="1" si="4900">($B$5*AF3878 + (1 + $B$6)*AF3877)*$B$2</f>
        <v>15000</v>
      </c>
      <c r="AG3876" s="64">
        <f t="shared" ref="AG3876" ca="1" si="4901">($B$5*AG3878 + (1 + $B$6)*AG3877)*$B$2</f>
        <v>0</v>
      </c>
      <c r="AH3876" s="64">
        <f t="shared" ref="AH3876" ca="1" si="4902">($B$5*AH3878 + (1 + $B$6)*AH3877)*$B$2</f>
        <v>0</v>
      </c>
      <c r="AI3876" s="64">
        <f t="shared" ref="AI3876" ca="1" si="4903">($B$5*AI3878 + (1 + $B$6)*AI3877)*$B$2</f>
        <v>15000</v>
      </c>
      <c r="AJ3876" s="64" cm="1">
        <f t="array" aca="1" ref="AJ3876" ca="1">($B$5*AJ3878 + (1 + $B$6)*AJ3877 + AND(NOT(AF3877:AJ3877)))*$B$2</f>
        <v>100000</v>
      </c>
      <c r="AK3876" s="73"/>
      <c r="AL3876" s="70"/>
    </row>
    <row r="3877" spans="6:38" ht="14.55" customHeight="1" x14ac:dyDescent="0.3">
      <c r="F3877" s="79"/>
      <c r="G3877" s="3">
        <v>3875</v>
      </c>
      <c r="H3877" s="61">
        <v>1.3687016893203721</v>
      </c>
      <c r="I3877" s="61">
        <v>0.24288648048812861</v>
      </c>
      <c r="J3877" s="61">
        <v>-0.63343435436941886</v>
      </c>
      <c r="K3877" s="62">
        <v>-1.1036406222109338</v>
      </c>
      <c r="L3877" s="60">
        <f t="array" ref="L3877:O3877">TRANSPOSE(MMULT(Option!$B$25:$E$28, TRANSPOSE(H3877:K3877)))</f>
        <v>1.3687016893203721</v>
      </c>
      <c r="M3877" s="60">
        <v>0.77008981215180161</v>
      </c>
      <c r="N3877" s="60">
        <v>5.4731516761406196E-2</v>
      </c>
      <c r="O3877" s="60">
        <v>-0.45765180543001377</v>
      </c>
      <c r="P3877" s="56" t="str">
        <f t="shared" si="4859"/>
        <v>775/5</v>
      </c>
      <c r="R3877" s="80"/>
      <c r="S3877" s="3" t="s">
        <v>31</v>
      </c>
      <c r="T3877" s="60">
        <f ca="1"/>
        <v>1.7109546084132292</v>
      </c>
      <c r="U3877" s="60">
        <f ca="1"/>
        <v>-1.1768820747941762</v>
      </c>
      <c r="V3877" s="60">
        <f ca="1"/>
        <v>0.80488820395969962</v>
      </c>
      <c r="W3877" s="60">
        <f ca="1"/>
        <v>-0.7159605183525517</v>
      </c>
      <c r="X3877" s="60">
        <f ca="1"/>
        <v>0.49261907698150853</v>
      </c>
      <c r="Y3877" s="52">
        <f ca="1">$B$13 * EXP(($E$3 - $C$13^2/2) * Y$2 + $C$13*SQRT(Y$2)*T3877)</f>
        <v>167.91477659374937</v>
      </c>
      <c r="Z3877" s="52">
        <f ca="1">Y3877 * EXP(($E$3 - $C$13^2/2) * (Z$2-Y$2) + $C$13*SQRT(Z$2-Y$2)*U3877)</f>
        <v>118.55677337731341</v>
      </c>
      <c r="AA3877" s="52">
        <f ca="1">Z3877 * EXP(($E$3 - $C$13^2/2) * (AA$2-Z$2) + $C$13*SQRT(AA$2-Z$2)*V3877)</f>
        <v>151.69294928548356</v>
      </c>
      <c r="AB3877" s="52">
        <f ca="1">AA3877 * EXP(($E$3 - $C$13^2/2) * (AB$2-AA$2) + $C$13*SQRT(AB$2-AA$2)*W3877)</f>
        <v>122.98596605585183</v>
      </c>
      <c r="AC3877" s="52">
        <f ca="1">AB3877 * EXP(($E$3 - $C$13^2/2) * (AC$2-AB$2) + $C$13*SQRT(AC$2-AB$2)*X3877)</f>
        <v>143.28791172422319</v>
      </c>
      <c r="AD3877" s="47"/>
      <c r="AE3877" s="3" t="s">
        <v>46</v>
      </c>
      <c r="AF3877" s="52" t="b">
        <f t="shared" ref="AF3877" ca="1" si="4904">AF3875 &gt;= $B$4</f>
        <v>0</v>
      </c>
      <c r="AG3877" s="52" t="b">
        <f t="array" aca="1" ref="AG3877" ca="1">AND(AG3875 &gt;= $B$4, NOT(OR($AF3877:AF3877)))</f>
        <v>0</v>
      </c>
      <c r="AH3877" s="52" t="b">
        <f t="array" aca="1" ref="AH3877" ca="1">AND(AH3875 &gt;= $B$4, NOT(OR($AF3877:AG3877)))</f>
        <v>0</v>
      </c>
      <c r="AI3877" s="52" t="b">
        <f t="array" aca="1" ref="AI3877" ca="1">AND(AI3875 &gt;= $B$4, NOT(OR($AF3877:AH3877)))</f>
        <v>0</v>
      </c>
      <c r="AJ3877" s="52" t="b">
        <f t="array" aca="1" ref="AJ3877" ca="1">AND(AJ3875 &gt;= $B$4, NOT(OR($AF3877:AI3877)))</f>
        <v>0</v>
      </c>
      <c r="AK3877" s="73"/>
      <c r="AL3877" s="70"/>
    </row>
    <row r="3878" spans="6:38" ht="14.55" customHeight="1" x14ac:dyDescent="0.3">
      <c r="F3878" s="79"/>
      <c r="G3878" s="3">
        <v>3876</v>
      </c>
      <c r="H3878" s="61">
        <v>7.1536692183459372E-2</v>
      </c>
      <c r="I3878" s="61">
        <v>1.4949337572502028</v>
      </c>
      <c r="J3878" s="61">
        <v>-0.37130813304278953</v>
      </c>
      <c r="K3878" s="62">
        <v>-1.613779215923921</v>
      </c>
      <c r="L3878" s="60">
        <f t="array" ref="L3878:O3878">TRANSPOSE(MMULT(Option!$B$25:$E$28, TRANSPOSE(H3878:K3878)))</f>
        <v>7.1536692183459372E-2</v>
      </c>
      <c r="M3878" s="60">
        <v>1.3987440971821423</v>
      </c>
      <c r="N3878" s="60">
        <v>9.3956554822471339E-2</v>
      </c>
      <c r="O3878" s="60">
        <v>-1.0343496585687804</v>
      </c>
      <c r="P3878" s="56" t="str">
        <f t="shared" si="4859"/>
        <v>776/1</v>
      </c>
      <c r="R3878" s="80"/>
      <c r="S3878" s="3" t="s">
        <v>30</v>
      </c>
      <c r="T3878" s="60">
        <f ca="1"/>
        <v>0.17469646594668586</v>
      </c>
      <c r="U3878" s="60">
        <f ca="1"/>
        <v>-9.1021744173513053E-2</v>
      </c>
      <c r="V3878" s="60">
        <f ca="1"/>
        <v>-0.15888260731321524</v>
      </c>
      <c r="W3878" s="60">
        <f ca="1"/>
        <v>0.78707201353887668</v>
      </c>
      <c r="X3878" s="60">
        <f ca="1"/>
        <v>-0.51315642349440083</v>
      </c>
      <c r="Y3878" s="52">
        <f ca="1">$B$14 * EXP(($E$3 - $C$14^2/2) * Y$2 + $C$14*SQRT(Y$2)*T3878)</f>
        <v>105.90888254064377</v>
      </c>
      <c r="Z3878" s="52">
        <f ca="1">Y3878 * EXP(($E$3 - $C$14^2/2) * (Z$2-Y$2) + $C$14*SQRT(Z$2-Y$2)*U3878)</f>
        <v>103.57257788101882</v>
      </c>
      <c r="AA3878" s="52">
        <f ca="1">Z3878 * EXP(($E$3 - $C$14^2/2) * (AA$2-Z$2) + $C$14*SQRT(AA$2-Z$2)*V3878)</f>
        <v>99.246615708010026</v>
      </c>
      <c r="AB3878" s="52">
        <f ca="1">AA3878 * EXP(($E$3 - $C$14^2/2) * (AB$2-AA$2) + $C$14*SQRT(AB$2-AA$2)*W3878)</f>
        <v>126.30876489656934</v>
      </c>
      <c r="AC3878" s="52">
        <f ca="1">AB3878 * EXP(($E$3 - $C$14^2/2) * (AC$2-AB$2) + $C$14*SQRT(AC$2-AB$2)*X3878)</f>
        <v>108.82950652578964</v>
      </c>
      <c r="AD3878" s="47"/>
      <c r="AE3878" s="3" t="s">
        <v>68</v>
      </c>
      <c r="AF3878" s="52" t="b">
        <f ca="1">AND(AF3875&gt;$B$3, NOT(OR($AF3877:AF3877)))</f>
        <v>1</v>
      </c>
      <c r="AG3878" s="52" t="b">
        <f ca="1">AND(AG3875&gt;$B$3, NOT(OR($AF3877:AG3877)))</f>
        <v>0</v>
      </c>
      <c r="AH3878" s="52" t="b">
        <f ca="1">AND(AH3875&gt;$B$3, NOT(OR($AF3877:AH3877)))</f>
        <v>0</v>
      </c>
      <c r="AI3878" s="52" t="b">
        <f ca="1">AND(AI3875&gt;$B$3, NOT(OR($AF3877:AI3877)))</f>
        <v>1</v>
      </c>
      <c r="AJ3878" s="52" t="b">
        <f ca="1">AND(AJ3875&gt;$B$3, NOT(OR($AF3877:AJ3877)))</f>
        <v>0</v>
      </c>
      <c r="AK3878" s="74"/>
      <c r="AL3878" s="70"/>
    </row>
    <row r="3879" spans="6:38" ht="14.55" customHeight="1" x14ac:dyDescent="0.3">
      <c r="F3879" s="79"/>
      <c r="G3879" s="3">
        <v>3877</v>
      </c>
      <c r="H3879" s="61">
        <v>-0.67839415597132324</v>
      </c>
      <c r="I3879" s="61">
        <v>1.5361271138462058</v>
      </c>
      <c r="J3879" s="61">
        <v>1.7092084942905632</v>
      </c>
      <c r="K3879" s="62">
        <v>-0.64468501744916928</v>
      </c>
      <c r="L3879" s="60">
        <f t="array" ref="L3879:O3879">TRANSPOSE(MMULT(Option!$B$25:$E$28, TRANSPOSE(H3879:K3879)))</f>
        <v>-0.67839415597132324</v>
      </c>
      <c r="M3879" s="60">
        <v>1.1365260928663279</v>
      </c>
      <c r="N3879" s="60">
        <v>1.6321098639490303</v>
      </c>
      <c r="O3879" s="60">
        <v>-8.7577087975683421E-2</v>
      </c>
      <c r="P3879" s="56" t="str">
        <f t="shared" si="4859"/>
        <v>776/2</v>
      </c>
      <c r="R3879" s="80">
        <v>970</v>
      </c>
      <c r="S3879" s="3" t="s">
        <v>28</v>
      </c>
      <c r="T3879" s="60">
        <f t="array" aca="1" ref="T3879:T3882" ca="1">TRANSPOSE(OFFSET($L$3, MATCH($R3879 &amp; "/" &amp; T$2, $P$3:$P$5002, 0) - 1, 0, 1, $E$1))</f>
        <v>0.32359419011045421</v>
      </c>
      <c r="U3879" s="60">
        <f t="array" aca="1" ref="U3879:U3882" ca="1">TRANSPOSE(OFFSET($L$3, MATCH($R3879 &amp; "/" &amp; U$2, $P$3:$P$5002, 0) - 1, 0, 1, $E$1))</f>
        <v>0.18662743960502098</v>
      </c>
      <c r="V3879" s="60">
        <f t="array" aca="1" ref="V3879:V3882" ca="1">TRANSPOSE(OFFSET($L$3, MATCH($R3879 &amp; "/" &amp; V$2, $P$3:$P$5002, 0) - 1, 0, 1, $E$1))</f>
        <v>-0.50294328029354707</v>
      </c>
      <c r="W3879" s="60">
        <f t="array" aca="1" ref="W3879:W3882" ca="1">TRANSPOSE(OFFSET($L$3, MATCH($R3879 &amp; "/" &amp; W$2, $P$3:$P$5002, 0) - 1, 0, 1, $E$1))</f>
        <v>-0.59142126301051379</v>
      </c>
      <c r="X3879" s="60">
        <f t="array" aca="1" ref="X3879:X3882" ca="1">TRANSPOSE(OFFSET($L$3, MATCH($R3879 &amp; "/" &amp; X$2, $P$3:$P$5002, 0) - 1, 0, 1, $E$1))</f>
        <v>-0.17944094740573138</v>
      </c>
      <c r="Y3879" s="52">
        <f ca="1">$B$11 * EXP(($E$3 - $C$11^2/2) * Y$2 + $C$11*SQRT(Y$2)*T3879)</f>
        <v>110.74701356639621</v>
      </c>
      <c r="Z3879" s="52">
        <f ca="1">Y3879 * EXP(($E$3 - $C$11^2/2) * (Z$2-Y$2) + $C$11*SQRT(Z$2-Y$2)*U3879)</f>
        <v>117.71149521822242</v>
      </c>
      <c r="AA3879" s="52">
        <f ca="1">Z3879 * EXP(($E$3 - $C$11^2/2) * (AA$2-Z$2) + $C$11*SQRT(AA$2-Z$2)*V3879)</f>
        <v>101.73319905279534</v>
      </c>
      <c r="AB3879" s="52">
        <f ca="1">AA3879 * EXP(($E$3 - $C$11^2/2) * (AB$2-AA$2) + $C$11*SQRT(AB$2-AA$2)*W3879)</f>
        <v>85.620720169520297</v>
      </c>
      <c r="AC3879" s="52">
        <f ca="1">AB3879 * EXP(($E$3 - $C$11^2/2) * (AC$2-AB$2) + $C$11*SQRT(AC$2-AB$2)*X3879)</f>
        <v>81.540108472627253</v>
      </c>
      <c r="AD3879" s="47"/>
      <c r="AE3879" s="3" t="s">
        <v>69</v>
      </c>
      <c r="AF3879" s="20" cm="1">
        <f t="array" aca="1" ref="AF3879" ca="1">MIN(Y3879:Y3882 / $D$11:$D$14)</f>
        <v>1.107470135663962</v>
      </c>
      <c r="AG3879" s="20" cm="1">
        <f t="array" aca="1" ref="AG3879" ca="1">MIN(Z3879:Z3882 / $D$11:$D$14)</f>
        <v>1.1771149521822242</v>
      </c>
      <c r="AH3879" s="20" cm="1">
        <f t="array" aca="1" ref="AH3879" ca="1">MIN(AA3879:AA3882 / $D$11:$D$14)</f>
        <v>0.60785429446995476</v>
      </c>
      <c r="AI3879" s="20" cm="1">
        <f t="array" aca="1" ref="AI3879" ca="1">MIN(AB3879:AB3882 / $D$11:$D$14)</f>
        <v>0.35421089297386465</v>
      </c>
      <c r="AJ3879" s="20" cm="1">
        <f t="array" aca="1" ref="AJ3879" ca="1">MIN(AC3879:AC3882 / $D$11:$D$14)</f>
        <v>0.29912702715177919</v>
      </c>
      <c r="AK3879" s="72">
        <f t="array" aca="1" ref="AK3879" ca="1">SUMPRODUCT(AF3880:AJ3880, EXP(-$E$3*$AF$2:$AJ$2))</f>
        <v>105721.0809451906</v>
      </c>
      <c r="AL3879" s="70">
        <f ca="1">MAX(AC3880 - $D$11, 0) * EXP(-$E$2*$E$3)</f>
        <v>124.67819945433705</v>
      </c>
    </row>
    <row r="3880" spans="6:38" ht="14.55" customHeight="1" x14ac:dyDescent="0.3">
      <c r="F3880" s="79"/>
      <c r="G3880" s="3">
        <v>3878</v>
      </c>
      <c r="H3880" s="61">
        <v>-1.460845267967012E-2</v>
      </c>
      <c r="I3880" s="61">
        <v>-0.87776473004977829</v>
      </c>
      <c r="J3880" s="61">
        <v>-0.79434496599800608</v>
      </c>
      <c r="K3880" s="62">
        <v>0.60976226223248697</v>
      </c>
      <c r="L3880" s="60">
        <f t="array" ref="L3880:O3880">TRANSPOSE(MMULT(Option!$B$25:$E$28, TRANSPOSE(H3880:K3880)))</f>
        <v>-1.460845267967012E-2</v>
      </c>
      <c r="M3880" s="60">
        <v>-0.81032804463498564</v>
      </c>
      <c r="N3880" s="60">
        <v>-0.93337732132728046</v>
      </c>
      <c r="O3880" s="60">
        <v>0.13143280092863358</v>
      </c>
      <c r="P3880" s="56" t="str">
        <f t="shared" si="4859"/>
        <v>776/3</v>
      </c>
      <c r="R3880" s="80"/>
      <c r="S3880" s="3" t="s">
        <v>29</v>
      </c>
      <c r="T3880" s="60">
        <f ca="1"/>
        <v>2.6361121273185284</v>
      </c>
      <c r="U3880" s="60">
        <f ca="1"/>
        <v>0.54053808667407666</v>
      </c>
      <c r="V3880" s="60">
        <f ca="1"/>
        <v>-0.35653879155371004</v>
      </c>
      <c r="W3880" s="60">
        <f ca="1"/>
        <v>0.58856916328670694</v>
      </c>
      <c r="X3880" s="60">
        <f ca="1"/>
        <v>-0.30582241716159986</v>
      </c>
      <c r="Y3880" s="52">
        <f ca="1">$B$12 * EXP(($E$3 - $C$12^2/2) * Y$2 + $C$12*SQRT(Y$2)*T3880)</f>
        <v>221.62878090804935</v>
      </c>
      <c r="Z3880" s="52">
        <f ca="1">Y3880 * EXP(($E$3 - $C$12^2/2) * (Z$2-Y$2) + $C$12*SQRT(Z$2-Y$2)*U3880)</f>
        <v>261.9530397723114</v>
      </c>
      <c r="AA3880" s="52">
        <f ca="1">Z3880 * EXP(($E$3 - $C$12^2/2) * (AA$2-Z$2) + $C$12*SQRT(AA$2-Z$2)*V3880)</f>
        <v>236.56041094660222</v>
      </c>
      <c r="AB3880" s="52">
        <f ca="1">AA3880 * EXP(($E$3 - $C$12^2/2) * (AB$2-AA$2) + $C$12*SQRT(AB$2-AA$2)*W3880)</f>
        <v>283.6594394428127</v>
      </c>
      <c r="AC3880" s="52">
        <f ca="1">AB3880 * EXP(($E$3 - $C$12^2/2) * (AC$2-AB$2) + $C$12*SQRT(AC$2-AB$2)*X3880)</f>
        <v>260.08997700623246</v>
      </c>
      <c r="AD3880" s="47"/>
      <c r="AE3880" s="3" t="s">
        <v>47</v>
      </c>
      <c r="AF3880" s="64">
        <f t="shared" ref="AF3880" ca="1" si="4905">($B$5*AF3882 + (1 + $B$6)*AF3881)*$B$2</f>
        <v>15000</v>
      </c>
      <c r="AG3880" s="64">
        <f t="shared" ref="AG3880" ca="1" si="4906">($B$5*AG3882 + (1 + $B$6)*AG3881)*$B$2</f>
        <v>15000</v>
      </c>
      <c r="AH3880" s="64">
        <f t="shared" ref="AH3880" ca="1" si="4907">($B$5*AH3882 + (1 + $B$6)*AH3881)*$B$2</f>
        <v>0</v>
      </c>
      <c r="AI3880" s="64">
        <f t="shared" ref="AI3880" ca="1" si="4908">($B$5*AI3882 + (1 + $B$6)*AI3881)*$B$2</f>
        <v>0</v>
      </c>
      <c r="AJ3880" s="64" cm="1">
        <f t="array" aca="1" ref="AJ3880" ca="1">($B$5*AJ3882 + (1 + $B$6)*AJ3881 + AND(NOT(AF3881:AJ3881)))*$B$2</f>
        <v>100000</v>
      </c>
      <c r="AK3880" s="73"/>
      <c r="AL3880" s="70"/>
    </row>
    <row r="3881" spans="6:38" ht="14.55" customHeight="1" x14ac:dyDescent="0.3">
      <c r="F3881" s="79"/>
      <c r="G3881" s="3">
        <v>3879</v>
      </c>
      <c r="H3881" s="61">
        <v>-1.3218599530126935</v>
      </c>
      <c r="I3881" s="61">
        <v>-0.28693110118942083</v>
      </c>
      <c r="J3881" s="61">
        <v>1.0857509955433269</v>
      </c>
      <c r="K3881" s="62">
        <v>-0.68544030078766383</v>
      </c>
      <c r="L3881" s="60">
        <f t="array" ref="L3881:O3881">TRANSPOSE(MMULT(Option!$B$25:$E$28, TRANSPOSE(H3881:K3881)))</f>
        <v>-1.3218599530126935</v>
      </c>
      <c r="M3881" s="60">
        <v>-0.79172067929258838</v>
      </c>
      <c r="N3881" s="60">
        <v>0.34974584752055571</v>
      </c>
      <c r="O3881" s="60">
        <v>-0.97893929100156518</v>
      </c>
      <c r="P3881" s="56" t="str">
        <f t="shared" si="4859"/>
        <v>776/4</v>
      </c>
      <c r="R3881" s="80"/>
      <c r="S3881" s="3" t="s">
        <v>31</v>
      </c>
      <c r="T3881" s="60">
        <f ca="1"/>
        <v>0.72382869871153288</v>
      </c>
      <c r="U3881" s="60">
        <f ca="1"/>
        <v>0.82848886355251516</v>
      </c>
      <c r="V3881" s="60">
        <f ca="1"/>
        <v>0.19288694032964515</v>
      </c>
      <c r="W3881" s="60">
        <f ca="1"/>
        <v>-1.2734900210882176</v>
      </c>
      <c r="X3881" s="60">
        <f ca="1"/>
        <v>0.52358198261818911</v>
      </c>
      <c r="Y3881" s="52">
        <f ca="1">$B$13 * EXP(($E$3 - $C$13^2/2) * Y$2 + $C$13*SQRT(Y$2)*T3881)</f>
        <v>124.87569413620432</v>
      </c>
      <c r="Z3881" s="52">
        <f ca="1">Y3881 * EXP(($E$3 - $C$13^2/2) * (Z$2-Y$2) + $C$13*SQRT(Z$2-Y$2)*U3881)</f>
        <v>160.91325881389707</v>
      </c>
      <c r="AA3881" s="52">
        <f ca="1">Z3881 * EXP(($E$3 - $C$13^2/2) * (AA$2-Z$2) + $C$13*SQRT(AA$2-Z$2)*V3881)</f>
        <v>171.35399052161674</v>
      </c>
      <c r="AB3881" s="52">
        <f ca="1">AA3881 * EXP(($E$3 - $C$13^2/2) * (AB$2-AA$2) + $C$13*SQRT(AB$2-AA$2)*W3881)</f>
        <v>117.5289316918233</v>
      </c>
      <c r="AC3881" s="52">
        <f ca="1">AB3881 * EXP(($E$3 - $C$13^2/2) * (AC$2-AB$2) + $C$13*SQRT(AC$2-AB$2)*X3881)</f>
        <v>138.20790718602035</v>
      </c>
      <c r="AD3881" s="47"/>
      <c r="AE3881" s="3" t="s">
        <v>46</v>
      </c>
      <c r="AF3881" s="52" t="b">
        <f t="shared" ref="AF3881" ca="1" si="4909">AF3879 &gt;= $B$4</f>
        <v>0</v>
      </c>
      <c r="AG3881" s="52" t="b">
        <f t="array" aca="1" ref="AG3881" ca="1">AND(AG3879 &gt;= $B$4, NOT(OR($AF3881:AF3881)))</f>
        <v>0</v>
      </c>
      <c r="AH3881" s="52" t="b">
        <f t="array" aca="1" ref="AH3881" ca="1">AND(AH3879 &gt;= $B$4, NOT(OR($AF3881:AG3881)))</f>
        <v>0</v>
      </c>
      <c r="AI3881" s="52" t="b">
        <f t="array" aca="1" ref="AI3881" ca="1">AND(AI3879 &gt;= $B$4, NOT(OR($AF3881:AH3881)))</f>
        <v>0</v>
      </c>
      <c r="AJ3881" s="52" t="b">
        <f t="array" aca="1" ref="AJ3881" ca="1">AND(AJ3879 &gt;= $B$4, NOT(OR($AF3881:AI3881)))</f>
        <v>0</v>
      </c>
      <c r="AK3881" s="73"/>
      <c r="AL3881" s="70"/>
    </row>
    <row r="3882" spans="6:38" ht="14.55" customHeight="1" x14ac:dyDescent="0.3">
      <c r="F3882" s="79"/>
      <c r="G3882" s="3">
        <v>3880</v>
      </c>
      <c r="H3882" s="61">
        <v>-0.26016993133011207</v>
      </c>
      <c r="I3882" s="61">
        <v>-0.60971650259791355</v>
      </c>
      <c r="J3882" s="61">
        <v>0.35482415216361307</v>
      </c>
      <c r="K3882" s="62">
        <v>0.70394625779511688</v>
      </c>
      <c r="L3882" s="60">
        <f t="array" ref="L3882:O3882">TRANSPOSE(MMULT(Option!$B$25:$E$28, TRANSPOSE(H3882:K3882)))</f>
        <v>-0.26016993133011207</v>
      </c>
      <c r="M3882" s="60">
        <v>-0.6628823776557804</v>
      </c>
      <c r="N3882" s="60">
        <v>4.7916393243507882E-2</v>
      </c>
      <c r="O3882" s="60">
        <v>0.40834891234119702</v>
      </c>
      <c r="P3882" s="56" t="str">
        <f t="shared" si="4859"/>
        <v>776/5</v>
      </c>
      <c r="R3882" s="80"/>
      <c r="S3882" s="3" t="s">
        <v>30</v>
      </c>
      <c r="T3882" s="60">
        <f ca="1"/>
        <v>0.77265295511541143</v>
      </c>
      <c r="U3882" s="60">
        <f ca="1"/>
        <v>3.8201557060103475E-2</v>
      </c>
      <c r="V3882" s="60">
        <f ca="1"/>
        <v>-2.5202547554732666</v>
      </c>
      <c r="W3882" s="60">
        <f ca="1"/>
        <v>-1.8168090912644865</v>
      </c>
      <c r="X3882" s="60">
        <f ca="1"/>
        <v>-0.58008051823074402</v>
      </c>
      <c r="Y3882" s="52">
        <f ca="1">$B$14 * EXP(($E$3 - $C$14^2/2) * Y$2 + $C$14*SQRT(Y$2)*T3882)</f>
        <v>126.71824423770377</v>
      </c>
      <c r="Z3882" s="52">
        <f ca="1">Y3882 * EXP(($E$3 - $C$14^2/2) * (Z$2-Y$2) + $C$14*SQRT(Z$2-Y$2)*U3882)</f>
        <v>128.82134727384943</v>
      </c>
      <c r="AA3882" s="52">
        <f ca="1">Z3882 * EXP(($E$3 - $C$14^2/2) * (AA$2-Z$2) + $C$14*SQRT(AA$2-Z$2)*V3882)</f>
        <v>60.785429446995472</v>
      </c>
      <c r="AB3882" s="52">
        <f ca="1">AA3882 * EXP(($E$3 - $C$14^2/2) * (AB$2-AA$2) + $C$14*SQRT(AB$2-AA$2)*W3882)</f>
        <v>35.421089297386466</v>
      </c>
      <c r="AC3882" s="52">
        <f ca="1">AB3882 * EXP(($E$3 - $C$14^2/2) * (AC$2-AB$2) + $C$14*SQRT(AC$2-AB$2)*X3882)</f>
        <v>29.912702715177922</v>
      </c>
      <c r="AD3882" s="47"/>
      <c r="AE3882" s="3" t="s">
        <v>68</v>
      </c>
      <c r="AF3882" s="52" t="b">
        <f ca="1">AND(AF3879&gt;$B$3, NOT(OR($AF3881:AF3881)))</f>
        <v>1</v>
      </c>
      <c r="AG3882" s="52" t="b">
        <f ca="1">AND(AG3879&gt;$B$3, NOT(OR($AF3881:AG3881)))</f>
        <v>1</v>
      </c>
      <c r="AH3882" s="52" t="b">
        <f ca="1">AND(AH3879&gt;$B$3, NOT(OR($AF3881:AH3881)))</f>
        <v>0</v>
      </c>
      <c r="AI3882" s="52" t="b">
        <f ca="1">AND(AI3879&gt;$B$3, NOT(OR($AF3881:AI3881)))</f>
        <v>0</v>
      </c>
      <c r="AJ3882" s="52" t="b">
        <f ca="1">AND(AJ3879&gt;$B$3, NOT(OR($AF3881:AJ3881)))</f>
        <v>0</v>
      </c>
      <c r="AK3882" s="74"/>
      <c r="AL3882" s="70"/>
    </row>
    <row r="3883" spans="6:38" ht="14.55" customHeight="1" x14ac:dyDescent="0.3">
      <c r="F3883" s="79"/>
      <c r="G3883" s="3">
        <v>3881</v>
      </c>
      <c r="H3883" s="61">
        <v>0.18021495060316195</v>
      </c>
      <c r="I3883" s="61">
        <v>-0.6219698443789855</v>
      </c>
      <c r="J3883" s="61">
        <v>-0.16987157657078281</v>
      </c>
      <c r="K3883" s="62">
        <v>1.225503534714691</v>
      </c>
      <c r="L3883" s="60">
        <f t="array" ref="L3883:O3883">TRANSPOSE(MMULT(Option!$B$25:$E$28, TRANSPOSE(H3883:K3883)))</f>
        <v>0.18021495060316195</v>
      </c>
      <c r="M3883" s="60">
        <v>-0.49795879812805621</v>
      </c>
      <c r="N3883" s="60">
        <v>-0.23998387200626242</v>
      </c>
      <c r="O3883" s="60">
        <v>0.92551903539661518</v>
      </c>
      <c r="P3883" s="56" t="str">
        <f t="shared" si="4859"/>
        <v>777/1</v>
      </c>
      <c r="R3883" s="80">
        <v>971</v>
      </c>
      <c r="S3883" s="3" t="s">
        <v>28</v>
      </c>
      <c r="T3883" s="60">
        <f t="array" aca="1" ref="T3883:T3886" ca="1">TRANSPOSE(OFFSET($L$3, MATCH($R3883 &amp; "/" &amp; T$2, $P$3:$P$5002, 0) - 1, 0, 1, $E$1))</f>
        <v>0.29819802538003004</v>
      </c>
      <c r="U3883" s="60">
        <f t="array" aca="1" ref="U3883:U3886" ca="1">TRANSPOSE(OFFSET($L$3, MATCH($R3883 &amp; "/" &amp; U$2, $P$3:$P$5002, 0) - 1, 0, 1, $E$1))</f>
        <v>-0.75371482544834134</v>
      </c>
      <c r="V3883" s="60">
        <f t="array" aca="1" ref="V3883:V3886" ca="1">TRANSPOSE(OFFSET($L$3, MATCH($R3883 &amp; "/" &amp; V$2, $P$3:$P$5002, 0) - 1, 0, 1, $E$1))</f>
        <v>1.4651830961542753</v>
      </c>
      <c r="W3883" s="60">
        <f t="array" aca="1" ref="W3883:W3886" ca="1">TRANSPOSE(OFFSET($L$3, MATCH($R3883 &amp; "/" &amp; W$2, $P$3:$P$5002, 0) - 1, 0, 1, $E$1))</f>
        <v>6.3564491337133086E-2</v>
      </c>
      <c r="X3883" s="60">
        <f t="array" aca="1" ref="X3883:X3886" ca="1">TRANSPOSE(OFFSET($L$3, MATCH($R3883 &amp; "/" &amp; X$2, $P$3:$P$5002, 0) - 1, 0, 1, $E$1))</f>
        <v>1.1231746298816241</v>
      </c>
      <c r="Y3883" s="52">
        <f ca="1">$B$11 * EXP(($E$3 - $C$11^2/2) * Y$2 + $C$11*SQRT(Y$2)*T3883)</f>
        <v>109.90645485751058</v>
      </c>
      <c r="Z3883" s="52">
        <f ca="1">Y3883 * EXP(($E$3 - $C$11^2/2) * (Z$2-Y$2) + $C$11*SQRT(Z$2-Y$2)*U3883)</f>
        <v>88.103754287533604</v>
      </c>
      <c r="AA3883" s="52">
        <f ca="1">Z3883 * EXP(($E$3 - $C$11^2/2) * (AA$2-Z$2) + $C$11*SQRT(AA$2-Z$2)*V3883)</f>
        <v>137.42386776931818</v>
      </c>
      <c r="AB3883" s="52">
        <f ca="1">AA3883 * EXP(($E$3 - $C$11^2/2) * (AB$2-AA$2) + $C$11*SQRT(AB$2-AA$2)*W3883)</f>
        <v>140.7716990161924</v>
      </c>
      <c r="AC3883" s="52">
        <f ca="1">AB3883 * EXP(($E$3 - $C$11^2/2) * (AC$2-AB$2) + $C$11*SQRT(AC$2-AB$2)*X3883)</f>
        <v>198.1633739005656</v>
      </c>
      <c r="AD3883" s="47"/>
      <c r="AE3883" s="3" t="s">
        <v>69</v>
      </c>
      <c r="AF3883" s="20" cm="1">
        <f t="array" aca="1" ref="AF3883" ca="1">MIN(Y3883:Y3886 / $D$11:$D$14)</f>
        <v>0.58883897165853105</v>
      </c>
      <c r="AG3883" s="20" cm="1">
        <f t="array" aca="1" ref="AG3883" ca="1">MIN(Z3883:Z3886 / $D$11:$D$14)</f>
        <v>0.58158536454892551</v>
      </c>
      <c r="AH3883" s="20" cm="1">
        <f t="array" aca="1" ref="AH3883" ca="1">MIN(AA3883:AA3886 / $D$11:$D$14)</f>
        <v>0.83008281400342243</v>
      </c>
      <c r="AI3883" s="20" cm="1">
        <f t="array" aca="1" ref="AI3883" ca="1">MIN(AB3883:AB3886 / $D$11:$D$14)</f>
        <v>1.0202750318111427</v>
      </c>
      <c r="AJ3883" s="20" cm="1">
        <f t="array" aca="1" ref="AJ3883" ca="1">MIN(AC3883:AC3886 / $D$11:$D$14)</f>
        <v>1.5895198244358153</v>
      </c>
      <c r="AK3883" s="72">
        <f t="array" aca="1" ref="AK3883" ca="1">SUMPRODUCT(AF3884:AJ3884, EXP(-$E$3*$AF$2:$AJ$2))</f>
        <v>106965.66316504311</v>
      </c>
      <c r="AL3883" s="70">
        <f ca="1">MAX(AC3884 - $D$11, 0) * EXP(-$E$2*$E$3)</f>
        <v>45.911850090673006</v>
      </c>
    </row>
    <row r="3884" spans="6:38" ht="14.55" customHeight="1" x14ac:dyDescent="0.3">
      <c r="F3884" s="79"/>
      <c r="G3884" s="3">
        <v>3882</v>
      </c>
      <c r="H3884" s="61">
        <v>1.1969686581495524</v>
      </c>
      <c r="I3884" s="61">
        <v>-2.5239540922434793</v>
      </c>
      <c r="J3884" s="61">
        <v>-1.4338889394208945</v>
      </c>
      <c r="K3884" s="62">
        <v>-1.7821027989801739</v>
      </c>
      <c r="L3884" s="60">
        <f t="array" ref="L3884:O3884">TRANSPOSE(MMULT(Option!$B$25:$E$28, TRANSPOSE(H3884:K3884)))</f>
        <v>1.1969686581495524</v>
      </c>
      <c r="M3884" s="60">
        <v>-1.8344546724000386</v>
      </c>
      <c r="N3884" s="60">
        <v>-1.4415379497372758</v>
      </c>
      <c r="O3884" s="60">
        <v>-1.9881069874633099</v>
      </c>
      <c r="P3884" s="56" t="str">
        <f t="shared" si="4859"/>
        <v>777/2</v>
      </c>
      <c r="R3884" s="80"/>
      <c r="S3884" s="3" t="s">
        <v>29</v>
      </c>
      <c r="T3884" s="60">
        <f ca="1"/>
        <v>-1.7820084182635429</v>
      </c>
      <c r="U3884" s="60">
        <f ca="1"/>
        <v>-5.7983305728216195E-2</v>
      </c>
      <c r="V3884" s="60">
        <f ca="1"/>
        <v>1.1692256997882908</v>
      </c>
      <c r="W3884" s="60">
        <f ca="1"/>
        <v>0.67100679080560754</v>
      </c>
      <c r="X3884" s="60">
        <f ca="1"/>
        <v>1.4611991447699295</v>
      </c>
      <c r="Y3884" s="52">
        <f ca="1">$B$12 * EXP(($E$3 - $C$12^2/2) * Y$2 + $C$12*SQRT(Y$2)*T3884)</f>
        <v>58.883897165853107</v>
      </c>
      <c r="Z3884" s="52">
        <f ca="1">Y3884 * EXP(($E$3 - $C$12^2/2) * (Z$2-Y$2) + $C$12*SQRT(Z$2-Y$2)*U3884)</f>
        <v>58.158536454892555</v>
      </c>
      <c r="AA3884" s="52">
        <f ca="1">Z3884 * EXP(($E$3 - $C$12^2/2) * (AA$2-Z$2) + $C$12*SQRT(AA$2-Z$2)*V3884)</f>
        <v>83.008281400342241</v>
      </c>
      <c r="AB3884" s="52">
        <f ca="1">AA3884 * EXP(($E$3 - $C$12^2/2) * (AB$2-AA$2) + $C$12*SQRT(AB$2-AA$2)*W3884)</f>
        <v>102.02750318111427</v>
      </c>
      <c r="AC3884" s="52">
        <f ca="1">AB3884 * EXP(($E$3 - $C$12^2/2) * (AC$2-AB$2) + $C$12*SQRT(AC$2-AB$2)*X3884)</f>
        <v>158.95198244358153</v>
      </c>
      <c r="AD3884" s="47"/>
      <c r="AE3884" s="3" t="s">
        <v>47</v>
      </c>
      <c r="AF3884" s="64">
        <f t="shared" ref="AF3884" ca="1" si="4910">($B$5*AF3886 + (1 + $B$6)*AF3885)*$B$2</f>
        <v>0</v>
      </c>
      <c r="AG3884" s="64">
        <f t="shared" ref="AG3884" ca="1" si="4911">($B$5*AG3886 + (1 + $B$6)*AG3885)*$B$2</f>
        <v>0</v>
      </c>
      <c r="AH3884" s="64">
        <f t="shared" ref="AH3884" ca="1" si="4912">($B$5*AH3886 + (1 + $B$6)*AH3885)*$B$2</f>
        <v>15000</v>
      </c>
      <c r="AI3884" s="64">
        <f t="shared" ref="AI3884" ca="1" si="4913">($B$5*AI3886 + (1 + $B$6)*AI3885)*$B$2</f>
        <v>15000</v>
      </c>
      <c r="AJ3884" s="64" cm="1">
        <f t="array" aca="1" ref="AJ3884" ca="1">($B$5*AJ3886 + (1 + $B$6)*AJ3885 + AND(NOT(AF3885:AJ3885)))*$B$2</f>
        <v>105000</v>
      </c>
      <c r="AK3884" s="73"/>
      <c r="AL3884" s="70"/>
    </row>
    <row r="3885" spans="6:38" ht="14.55" customHeight="1" x14ac:dyDescent="0.3">
      <c r="F3885" s="79"/>
      <c r="G3885" s="3">
        <v>3883</v>
      </c>
      <c r="H3885" s="61">
        <v>0.54039709899772104</v>
      </c>
      <c r="I3885" s="61">
        <v>-1.7069126339460738</v>
      </c>
      <c r="J3885" s="61">
        <v>-2.0310892180252398</v>
      </c>
      <c r="K3885" s="62">
        <v>0.32399101224987165</v>
      </c>
      <c r="L3885" s="60">
        <f t="array" ref="L3885:O3885">TRANSPOSE(MMULT(Option!$B$25:$E$28, TRANSPOSE(H3885:K3885)))</f>
        <v>0.54039709899772104</v>
      </c>
      <c r="M3885" s="60">
        <v>-1.3482524303477779</v>
      </c>
      <c r="N3885" s="60">
        <v>-2.0147419133893889</v>
      </c>
      <c r="O3885" s="60">
        <v>-0.3497945051145383</v>
      </c>
      <c r="P3885" s="56" t="str">
        <f t="shared" si="4859"/>
        <v>777/3</v>
      </c>
      <c r="R3885" s="80"/>
      <c r="S3885" s="3" t="s">
        <v>31</v>
      </c>
      <c r="T3885" s="60">
        <f ca="1"/>
        <v>2.3860550781684777</v>
      </c>
      <c r="U3885" s="60">
        <f ca="1"/>
        <v>-0.71375774539519143</v>
      </c>
      <c r="V3885" s="60">
        <f ca="1"/>
        <v>0.81725601488430966</v>
      </c>
      <c r="W3885" s="60">
        <f ca="1"/>
        <v>-0.56278469227811923</v>
      </c>
      <c r="X3885" s="60">
        <f ca="1"/>
        <v>0.37138462898012514</v>
      </c>
      <c r="Y3885" s="52">
        <f ca="1">$B$13 * EXP(($E$3 - $C$13^2/2) * Y$2 + $C$13*SQRT(Y$2)*T3885)</f>
        <v>205.61113885805349</v>
      </c>
      <c r="Z3885" s="52">
        <f ca="1">Y3885 * EXP(($E$3 - $C$13^2/2) * (Z$2-Y$2) + $C$13*SQRT(Z$2-Y$2)*U3885)</f>
        <v>166.81065817586108</v>
      </c>
      <c r="AA3885" s="52">
        <f ca="1">Z3885 * EXP(($E$3 - $C$13^2/2) * (AA$2-Z$2) + $C$13*SQRT(AA$2-Z$2)*V3885)</f>
        <v>214.22699781386498</v>
      </c>
      <c r="AB3885" s="52">
        <f ca="1">AA3885 * EXP(($E$3 - $C$13^2/2) * (AB$2-AA$2) + $C$13*SQRT(AB$2-AA$2)*W3885)</f>
        <v>181.85338447256547</v>
      </c>
      <c r="AC3885" s="52">
        <f ca="1">AB3885 * EXP(($E$3 - $C$13^2/2) * (AC$2-AB$2) + $C$13*SQRT(AC$2-AB$2)*X3885)</f>
        <v>204.30544864586633</v>
      </c>
      <c r="AD3885" s="47"/>
      <c r="AE3885" s="3" t="s">
        <v>46</v>
      </c>
      <c r="AF3885" s="52" t="b">
        <f t="shared" ref="AF3885" ca="1" si="4914">AF3883 &gt;= $B$4</f>
        <v>0</v>
      </c>
      <c r="AG3885" s="52" t="b">
        <f t="array" aca="1" ref="AG3885" ca="1">AND(AG3883 &gt;= $B$4, NOT(OR($AF3885:AF3885)))</f>
        <v>0</v>
      </c>
      <c r="AH3885" s="52" t="b">
        <f t="array" aca="1" ref="AH3885" ca="1">AND(AH3883 &gt;= $B$4, NOT(OR($AF3885:AG3885)))</f>
        <v>0</v>
      </c>
      <c r="AI3885" s="52" t="b">
        <f t="array" aca="1" ref="AI3885" ca="1">AND(AI3883 &gt;= $B$4, NOT(OR($AF3885:AH3885)))</f>
        <v>0</v>
      </c>
      <c r="AJ3885" s="52" t="b">
        <f t="array" aca="1" ref="AJ3885" ca="1">AND(AJ3883 &gt;= $B$4, NOT(OR($AF3885:AI3885)))</f>
        <v>1</v>
      </c>
      <c r="AK3885" s="73"/>
      <c r="AL3885" s="70"/>
    </row>
    <row r="3886" spans="6:38" ht="14.55" customHeight="1" x14ac:dyDescent="0.3">
      <c r="F3886" s="79"/>
      <c r="G3886" s="3">
        <v>3884</v>
      </c>
      <c r="H3886" s="61">
        <v>-0.67968138765354458</v>
      </c>
      <c r="I3886" s="61">
        <v>-0.66484111842186533</v>
      </c>
      <c r="J3886" s="61">
        <v>-0.72408082694327602</v>
      </c>
      <c r="K3886" s="62">
        <v>1.541917888566531</v>
      </c>
      <c r="L3886" s="60">
        <f t="array" ref="L3886:O3886">TRANSPOSE(MMULT(Option!$B$25:$E$28, TRANSPOSE(H3886:K3886)))</f>
        <v>-0.67968138765354458</v>
      </c>
      <c r="M3886" s="60">
        <v>-0.8812095051188773</v>
      </c>
      <c r="N3886" s="60">
        <v>-1.0819363051575257</v>
      </c>
      <c r="O3886" s="60">
        <v>0.73312466018276834</v>
      </c>
      <c r="P3886" s="56" t="str">
        <f t="shared" si="4859"/>
        <v>777/4</v>
      </c>
      <c r="R3886" s="80"/>
      <c r="S3886" s="3" t="s">
        <v>30</v>
      </c>
      <c r="T3886" s="60">
        <f ca="1"/>
        <v>0.78784737588660536</v>
      </c>
      <c r="U3886" s="60">
        <f ca="1"/>
        <v>9.9765884978979147E-2</v>
      </c>
      <c r="V3886" s="60">
        <f ca="1"/>
        <v>1.882694301295158</v>
      </c>
      <c r="W3886" s="60">
        <f ca="1"/>
        <v>0.46455048708277691</v>
      </c>
      <c r="X3886" s="60">
        <f ca="1"/>
        <v>1.5363527803890942</v>
      </c>
      <c r="Y3886" s="52">
        <f ca="1">$B$14 * EXP(($E$3 - $C$14^2/2) * Y$2 + $C$14*SQRT(Y$2)*T3886)</f>
        <v>127.29718583428389</v>
      </c>
      <c r="Z3886" s="52">
        <f ca="1">Y3886 * EXP(($E$3 - $C$14^2/2) * (Z$2-Y$2) + $C$14*SQRT(Z$2-Y$2)*U3886)</f>
        <v>131.82221573133094</v>
      </c>
      <c r="AA3886" s="52">
        <f ca="1">Z3886 * EXP(($E$3 - $C$14^2/2) * (AA$2-Z$2) + $C$14*SQRT(AA$2-Z$2)*V3886)</f>
        <v>233.05219809544934</v>
      </c>
      <c r="AB3886" s="52">
        <f ca="1">AA3886 * EXP(($E$3 - $C$14^2/2) * (AB$2-AA$2) + $C$14*SQRT(AB$2-AA$2)*W3886)</f>
        <v>269.24657643387764</v>
      </c>
      <c r="AC3886" s="52">
        <f ca="1">AB3886 * EXP(($E$3 - $C$14^2/2) * (AC$2-AB$2) + $C$14*SQRT(AC$2-AB$2)*X3886)</f>
        <v>429.03282659835241</v>
      </c>
      <c r="AD3886" s="47"/>
      <c r="AE3886" s="3" t="s">
        <v>68</v>
      </c>
      <c r="AF3886" s="52" t="b">
        <f ca="1">AND(AF3883&gt;$B$3, NOT(OR($AF3885:AF3885)))</f>
        <v>0</v>
      </c>
      <c r="AG3886" s="52" t="b">
        <f ca="1">AND(AG3883&gt;$B$3, NOT(OR($AF3885:AG3885)))</f>
        <v>0</v>
      </c>
      <c r="AH3886" s="52" t="b">
        <f ca="1">AND(AH3883&gt;$B$3, NOT(OR($AF3885:AH3885)))</f>
        <v>1</v>
      </c>
      <c r="AI3886" s="52" t="b">
        <f ca="1">AND(AI3883&gt;$B$3, NOT(OR($AF3885:AI3885)))</f>
        <v>1</v>
      </c>
      <c r="AJ3886" s="52" t="b">
        <f ca="1">AND(AJ3883&gt;$B$3, NOT(OR($AF3885:AJ3885)))</f>
        <v>0</v>
      </c>
      <c r="AK3886" s="74"/>
      <c r="AL3886" s="70"/>
    </row>
    <row r="3887" spans="6:38" ht="14.55" customHeight="1" x14ac:dyDescent="0.3">
      <c r="F3887" s="79"/>
      <c r="G3887" s="3">
        <v>3885</v>
      </c>
      <c r="H3887" s="61">
        <v>-1.4348474188102198</v>
      </c>
      <c r="I3887" s="61">
        <v>-0.15278779802450546</v>
      </c>
      <c r="J3887" s="61">
        <v>0.30691670446302538</v>
      </c>
      <c r="K3887" s="62">
        <v>-0.23896930355870175</v>
      </c>
      <c r="L3887" s="60">
        <f t="array" ref="L3887:O3887">TRANSPOSE(MMULT(Option!$B$25:$E$28, TRANSPOSE(H3887:K3887)))</f>
        <v>-1.4348474188102198</v>
      </c>
      <c r="M3887" s="60">
        <v>-0.71397129746667209</v>
      </c>
      <c r="N3887" s="60">
        <v>-0.34438017380340957</v>
      </c>
      <c r="O3887" s="60">
        <v>-0.75868528335383267</v>
      </c>
      <c r="P3887" s="56" t="str">
        <f t="shared" si="4859"/>
        <v>777/5</v>
      </c>
      <c r="R3887" s="80">
        <v>972</v>
      </c>
      <c r="S3887" s="3" t="s">
        <v>28</v>
      </c>
      <c r="T3887" s="60">
        <f t="array" aca="1" ref="T3887:T3890" ca="1">TRANSPOSE(OFFSET($L$3, MATCH($R3887 &amp; "/" &amp; T$2, $P$3:$P$5002, 0) - 1, 0, 1, $E$1))</f>
        <v>-0.55951538907733467</v>
      </c>
      <c r="U3887" s="60">
        <f t="array" aca="1" ref="U3887:U3890" ca="1">TRANSPOSE(OFFSET($L$3, MATCH($R3887 &amp; "/" &amp; U$2, $P$3:$P$5002, 0) - 1, 0, 1, $E$1))</f>
        <v>1.0562189336699097</v>
      </c>
      <c r="V3887" s="60">
        <f t="array" aca="1" ref="V3887:V3890" ca="1">TRANSPOSE(OFFSET($L$3, MATCH($R3887 &amp; "/" &amp; V$2, $P$3:$P$5002, 0) - 1, 0, 1, $E$1))</f>
        <v>-1.0481689416682731</v>
      </c>
      <c r="W3887" s="60">
        <f t="array" aca="1" ref="W3887:W3890" ca="1">TRANSPOSE(OFFSET($L$3, MATCH($R3887 &amp; "/" &amp; W$2, $P$3:$P$5002, 0) - 1, 0, 1, $E$1))</f>
        <v>-0.43524858547556533</v>
      </c>
      <c r="X3887" s="60">
        <f t="array" aca="1" ref="X3887:X3890" ca="1">TRANSPOSE(OFFSET($L$3, MATCH($R3887 &amp; "/" &amp; X$2, $P$3:$P$5002, 0) - 1, 0, 1, $E$1))</f>
        <v>-0.30441886970714871</v>
      </c>
      <c r="Y3887" s="52">
        <f ca="1">$B$11 * EXP(($E$3 - $C$11^2/2) * Y$2 + $C$11*SQRT(Y$2)*T3887)</f>
        <v>84.97147137445431</v>
      </c>
      <c r="Z3887" s="52">
        <f ca="1">Y3887 * EXP(($E$3 - $C$11^2/2) * (Z$2-Y$2) + $C$11*SQRT(Z$2-Y$2)*U3887)</f>
        <v>117.23509167700452</v>
      </c>
      <c r="AA3887" s="52">
        <f ca="1">Z3887 * EXP(($E$3 - $C$11^2/2) * (AA$2-Z$2) + $C$11*SQRT(AA$2-Z$2)*V3887)</f>
        <v>86.032967589971804</v>
      </c>
      <c r="AB3887" s="52">
        <f ca="1">AA3887 * EXP(($E$3 - $C$11^2/2) * (AB$2-AA$2) + $C$11*SQRT(AB$2-AA$2)*W3887)</f>
        <v>75.880215966616944</v>
      </c>
      <c r="AC3887" s="52">
        <f ca="1">AB3887 * EXP(($E$3 - $C$11^2/2) * (AC$2-AB$2) + $C$11*SQRT(AC$2-AB$2)*X3887)</f>
        <v>69.604577253230715</v>
      </c>
      <c r="AD3887" s="47"/>
      <c r="AE3887" s="3" t="s">
        <v>69</v>
      </c>
      <c r="AF3887" s="20" cm="1">
        <f t="array" aca="1" ref="AF3887" ca="1">MIN(Y3887:Y3890 / $D$11:$D$14)</f>
        <v>0.62546708619034674</v>
      </c>
      <c r="AG3887" s="20" cm="1">
        <f t="array" aca="1" ref="AG3887" ca="1">MIN(Z3887:Z3890 / $D$11:$D$14)</f>
        <v>0.7422764351000094</v>
      </c>
      <c r="AH3887" s="20" cm="1">
        <f t="array" aca="1" ref="AH3887" ca="1">MIN(AA3887:AA3890 / $D$11:$D$14)</f>
        <v>0.59250590658000035</v>
      </c>
      <c r="AI3887" s="20" cm="1">
        <f t="array" aca="1" ref="AI3887" ca="1">MIN(AB3887:AB3890 / $D$11:$D$14)</f>
        <v>0.48988833504261037</v>
      </c>
      <c r="AJ3887" s="20" cm="1">
        <f t="array" aca="1" ref="AJ3887" ca="1">MIN(AC3887:AC3890 / $D$11:$D$14)</f>
        <v>0.36572146537544226</v>
      </c>
      <c r="AK3887" s="72">
        <f t="array" aca="1" ref="AK3887" ca="1">SUMPRODUCT(AF3888:AJ3888, EXP(-$E$3*$AF$2:$AJ$2))</f>
        <v>77880.078307140488</v>
      </c>
      <c r="AL3887" s="70">
        <f ca="1">MAX(AC3888 - $D$11, 0) * EXP(-$E$2*$E$3)</f>
        <v>0</v>
      </c>
    </row>
    <row r="3888" spans="6:38" ht="14.55" customHeight="1" x14ac:dyDescent="0.3">
      <c r="F3888" s="79"/>
      <c r="G3888" s="3">
        <v>3886</v>
      </c>
      <c r="H3888" s="61">
        <v>-2.2174729064999368</v>
      </c>
      <c r="I3888" s="61">
        <v>0.77928558813003257</v>
      </c>
      <c r="J3888" s="61">
        <v>-7.1524089979595279E-2</v>
      </c>
      <c r="K3888" s="62">
        <v>-0.49711710640080808</v>
      </c>
      <c r="L3888" s="60">
        <f t="array" ref="L3888:O3888">TRANSPOSE(MMULT(Option!$B$25:$E$28, TRANSPOSE(H3888:K3888)))</f>
        <v>-2.2174729064999368</v>
      </c>
      <c r="M3888" s="60">
        <v>-0.17276212348116382</v>
      </c>
      <c r="N3888" s="60">
        <v>-0.7457446224461125</v>
      </c>
      <c r="O3888" s="60">
        <v>-1.1225900239094739</v>
      </c>
      <c r="P3888" s="56" t="str">
        <f t="shared" si="4859"/>
        <v>778/1</v>
      </c>
      <c r="R3888" s="80"/>
      <c r="S3888" s="3" t="s">
        <v>29</v>
      </c>
      <c r="T3888" s="60">
        <f ca="1"/>
        <v>-0.30885473188376339</v>
      </c>
      <c r="U3888" s="60">
        <f ca="1"/>
        <v>1.0421160957737337</v>
      </c>
      <c r="V3888" s="60">
        <f ca="1"/>
        <v>-0.71939049358802176</v>
      </c>
      <c r="W3888" s="60">
        <f ca="1"/>
        <v>-1.6284541636412591</v>
      </c>
      <c r="X3888" s="60">
        <f ca="1"/>
        <v>-0.12026970449906556</v>
      </c>
      <c r="Y3888" s="52">
        <f ca="1">$B$12 * EXP(($E$3 - $C$12^2/2) * Y$2 + $C$12*SQRT(Y$2)*T3888)</f>
        <v>91.607556830142698</v>
      </c>
      <c r="Z3888" s="52">
        <f ca="1">Y3888 * EXP(($E$3 - $C$12^2/2) * (Z$2-Y$2) + $C$12*SQRT(Z$2-Y$2)*U3888)</f>
        <v>125.85728360001934</v>
      </c>
      <c r="AA3888" s="52">
        <f ca="1">Z3888 * EXP(($E$3 - $C$12^2/2) * (AA$2-Z$2) + $C$12*SQRT(AA$2-Z$2)*V3888)</f>
        <v>101.93460162142607</v>
      </c>
      <c r="AB3888" s="52">
        <f ca="1">AA3888 * EXP(($E$3 - $C$12^2/2) * (AB$2-AA$2) + $C$12*SQRT(AB$2-AA$2)*W3888)</f>
        <v>62.852781987979185</v>
      </c>
      <c r="AC3888" s="52">
        <f ca="1">AB3888 * EXP(($E$3 - $C$12^2/2) * (AC$2-AB$2) + $C$12*SQRT(AC$2-AB$2)*X3888)</f>
        <v>60.929306765324078</v>
      </c>
      <c r="AD3888" s="47"/>
      <c r="AE3888" s="3" t="s">
        <v>47</v>
      </c>
      <c r="AF3888" s="64">
        <f t="shared" ref="AF3888" ca="1" si="4915">($B$5*AF3890 + (1 + $B$6)*AF3889)*$B$2</f>
        <v>0</v>
      </c>
      <c r="AG3888" s="64">
        <f t="shared" ref="AG3888" ca="1" si="4916">($B$5*AG3890 + (1 + $B$6)*AG3889)*$B$2</f>
        <v>0</v>
      </c>
      <c r="AH3888" s="64">
        <f t="shared" ref="AH3888" ca="1" si="4917">($B$5*AH3890 + (1 + $B$6)*AH3889)*$B$2</f>
        <v>0</v>
      </c>
      <c r="AI3888" s="64">
        <f t="shared" ref="AI3888" ca="1" si="4918">($B$5*AI3890 + (1 + $B$6)*AI3889)*$B$2</f>
        <v>0</v>
      </c>
      <c r="AJ3888" s="64" cm="1">
        <f t="array" aca="1" ref="AJ3888" ca="1">($B$5*AJ3890 + (1 + $B$6)*AJ3889 + AND(NOT(AF3889:AJ3889)))*$B$2</f>
        <v>100000</v>
      </c>
      <c r="AK3888" s="73"/>
      <c r="AL3888" s="70"/>
    </row>
    <row r="3889" spans="6:38" ht="14.55" customHeight="1" x14ac:dyDescent="0.3">
      <c r="F3889" s="79"/>
      <c r="G3889" s="3">
        <v>3887</v>
      </c>
      <c r="H3889" s="61">
        <v>-0.14014363042191946</v>
      </c>
      <c r="I3889" s="61">
        <v>3.5781244195176302E-2</v>
      </c>
      <c r="J3889" s="61">
        <v>-0.24121770770465178</v>
      </c>
      <c r="K3889" s="62">
        <v>1.5996674854515809</v>
      </c>
      <c r="L3889" s="60">
        <f t="array" ref="L3889:O3889">TRANSPOSE(MMULT(Option!$B$25:$E$28, TRANSPOSE(H3889:K3889)))</f>
        <v>-0.14014363042191946</v>
      </c>
      <c r="M3889" s="60">
        <v>-2.3263400171948855E-2</v>
      </c>
      <c r="N3889" s="60">
        <v>-0.25855166371772237</v>
      </c>
      <c r="O3889" s="60">
        <v>1.2761047945410224</v>
      </c>
      <c r="P3889" s="56" t="str">
        <f t="shared" si="4859"/>
        <v>778/2</v>
      </c>
      <c r="R3889" s="80"/>
      <c r="S3889" s="3" t="s">
        <v>31</v>
      </c>
      <c r="T3889" s="60">
        <f ca="1"/>
        <v>-1.5808552348636589</v>
      </c>
      <c r="U3889" s="60">
        <f ca="1"/>
        <v>0.55407673102151511</v>
      </c>
      <c r="V3889" s="60">
        <f ca="1"/>
        <v>-0.76786961986167968</v>
      </c>
      <c r="W3889" s="60">
        <f ca="1"/>
        <v>-0.65061121468266681</v>
      </c>
      <c r="X3889" s="60">
        <f ca="1"/>
        <v>1.5558988232781246</v>
      </c>
      <c r="Y3889" s="52">
        <f ca="1">$B$13 * EXP(($E$3 - $C$13^2/2) * Y$2 + $C$13*SQRT(Y$2)*T3889)</f>
        <v>62.546708619034675</v>
      </c>
      <c r="Z3889" s="52">
        <f ca="1">Y3889 * EXP(($E$3 - $C$13^2/2) * (Z$2-Y$2) + $C$13*SQRT(Z$2-Y$2)*U3889)</f>
        <v>74.227643510000945</v>
      </c>
      <c r="AA3889" s="52">
        <f ca="1">Z3889 * EXP(($E$3 - $C$13^2/2) * (AA$2-Z$2) + $C$13*SQRT(AA$2-Z$2)*V3889)</f>
        <v>59.250590658000036</v>
      </c>
      <c r="AB3889" s="52">
        <f ca="1">AA3889 * EXP(($E$3 - $C$13^2/2) * (AB$2-AA$2) + $C$13*SQRT(AB$2-AA$2)*W3889)</f>
        <v>48.988833504261038</v>
      </c>
      <c r="AC3889" s="52">
        <f ca="1">AB3889 * EXP(($E$3 - $C$13^2/2) * (AC$2-AB$2) + $C$13*SQRT(AC$2-AB$2)*X3889)</f>
        <v>78.520680146901398</v>
      </c>
      <c r="AD3889" s="47"/>
      <c r="AE3889" s="3" t="s">
        <v>46</v>
      </c>
      <c r="AF3889" s="52" t="b">
        <f t="shared" ref="AF3889" ca="1" si="4919">AF3887 &gt;= $B$4</f>
        <v>0</v>
      </c>
      <c r="AG3889" s="52" t="b">
        <f t="array" aca="1" ref="AG3889" ca="1">AND(AG3887 &gt;= $B$4, NOT(OR($AF3889:AF3889)))</f>
        <v>0</v>
      </c>
      <c r="AH3889" s="52" t="b">
        <f t="array" aca="1" ref="AH3889" ca="1">AND(AH3887 &gt;= $B$4, NOT(OR($AF3889:AG3889)))</f>
        <v>0</v>
      </c>
      <c r="AI3889" s="52" t="b">
        <f t="array" aca="1" ref="AI3889" ca="1">AND(AI3887 &gt;= $B$4, NOT(OR($AF3889:AH3889)))</f>
        <v>0</v>
      </c>
      <c r="AJ3889" s="52" t="b">
        <f t="array" aca="1" ref="AJ3889" ca="1">AND(AJ3887 &gt;= $B$4, NOT(OR($AF3889:AI3889)))</f>
        <v>0</v>
      </c>
      <c r="AK3889" s="73"/>
      <c r="AL3889" s="70"/>
    </row>
    <row r="3890" spans="6:38" ht="14.55" customHeight="1" x14ac:dyDescent="0.3">
      <c r="F3890" s="79"/>
      <c r="G3890" s="3">
        <v>3888</v>
      </c>
      <c r="H3890" s="61">
        <v>-2.8008087367807946</v>
      </c>
      <c r="I3890" s="61">
        <v>-1.8799034452435712</v>
      </c>
      <c r="J3890" s="61">
        <v>-1.5877760598192063</v>
      </c>
      <c r="K3890" s="62">
        <v>-0.4976476819092005</v>
      </c>
      <c r="L3890" s="60">
        <f t="array" ref="L3890:O3890">TRANSPOSE(MMULT(Option!$B$25:$E$28, TRANSPOSE(H3890:K3890)))</f>
        <v>-2.8008087367807946</v>
      </c>
      <c r="M3890" s="60">
        <v>-2.8432834621197052</v>
      </c>
      <c r="N3890" s="60">
        <v>-3.0071574664575769</v>
      </c>
      <c r="O3890" s="60">
        <v>-2.3486599400589445</v>
      </c>
      <c r="P3890" s="56" t="str">
        <f t="shared" si="4859"/>
        <v>778/3</v>
      </c>
      <c r="R3890" s="80"/>
      <c r="S3890" s="3" t="s">
        <v>30</v>
      </c>
      <c r="T3890" s="60">
        <f ca="1"/>
        <v>-0.61535457744591426</v>
      </c>
      <c r="U3890" s="60">
        <f ca="1"/>
        <v>0.5599205715198573</v>
      </c>
      <c r="V3890" s="60">
        <f ca="1"/>
        <v>-1.2187968014207831</v>
      </c>
      <c r="W3890" s="60">
        <f ca="1"/>
        <v>-0.56270462406988386</v>
      </c>
      <c r="X3890" s="60">
        <f ca="1"/>
        <v>-1.5993420981518438</v>
      </c>
      <c r="Y3890" s="52">
        <f ca="1">$B$14 * EXP(($E$3 - $C$14^2/2) * Y$2 + $C$14*SQRT(Y$2)*T3890)</f>
        <v>83.559906084123739</v>
      </c>
      <c r="Z3890" s="52">
        <f ca="1">Y3890 * EXP(($E$3 - $C$14^2/2) * (Z$2-Y$2) + $C$14*SQRT(Z$2-Y$2)*U3890)</f>
        <v>99.339172951359274</v>
      </c>
      <c r="AA3890" s="52">
        <f ca="1">Z3890 * EXP(($E$3 - $C$14^2/2) * (AA$2-Z$2) + $C$14*SQRT(AA$2-Z$2)*V3890)</f>
        <v>69.262313655767628</v>
      </c>
      <c r="AB3890" s="52">
        <f ca="1">AA3890 * EXP(($E$3 - $C$14^2/2) * (AB$2-AA$2) + $C$14*SQRT(AB$2-AA$2)*W3890)</f>
        <v>58.79692493793042</v>
      </c>
      <c r="AC3890" s="52">
        <f ca="1">AB3890 * EXP(($E$3 - $C$14^2/2) * (AC$2-AB$2) + $C$14*SQRT(AC$2-AB$2)*X3890)</f>
        <v>36.572146537544228</v>
      </c>
      <c r="AD3890" s="47"/>
      <c r="AE3890" s="3" t="s">
        <v>68</v>
      </c>
      <c r="AF3890" s="52" t="b">
        <f ca="1">AND(AF3887&gt;$B$3, NOT(OR($AF3889:AF3889)))</f>
        <v>0</v>
      </c>
      <c r="AG3890" s="52" t="b">
        <f ca="1">AND(AG3887&gt;$B$3, NOT(OR($AF3889:AG3889)))</f>
        <v>0</v>
      </c>
      <c r="AH3890" s="52" t="b">
        <f ca="1">AND(AH3887&gt;$B$3, NOT(OR($AF3889:AH3889)))</f>
        <v>0</v>
      </c>
      <c r="AI3890" s="52" t="b">
        <f ca="1">AND(AI3887&gt;$B$3, NOT(OR($AF3889:AI3889)))</f>
        <v>0</v>
      </c>
      <c r="AJ3890" s="52" t="b">
        <f ca="1">AND(AJ3887&gt;$B$3, NOT(OR($AF3889:AJ3889)))</f>
        <v>0</v>
      </c>
      <c r="AK3890" s="74"/>
      <c r="AL3890" s="70"/>
    </row>
    <row r="3891" spans="6:38" ht="14.55" customHeight="1" x14ac:dyDescent="0.3">
      <c r="F3891" s="79"/>
      <c r="G3891" s="3">
        <v>3889</v>
      </c>
      <c r="H3891" s="61">
        <v>-0.21314828229249363</v>
      </c>
      <c r="I3891" s="61">
        <v>0.52580755973124182</v>
      </c>
      <c r="J3891" s="61">
        <v>-0.50602213036617483</v>
      </c>
      <c r="K3891" s="62">
        <v>-0.74968064909796117</v>
      </c>
      <c r="L3891" s="60">
        <f t="array" ref="L3891:O3891">TRANSPOSE(MMULT(Option!$B$25:$E$28, TRANSPOSE(H3891:K3891)))</f>
        <v>-0.21314828229249363</v>
      </c>
      <c r="M3891" s="60">
        <v>0.39665127577268849</v>
      </c>
      <c r="N3891" s="60">
        <v>-0.39201490383550286</v>
      </c>
      <c r="O3891" s="60">
        <v>-0.688324133238154</v>
      </c>
      <c r="P3891" s="56" t="str">
        <f t="shared" si="4859"/>
        <v>778/4</v>
      </c>
      <c r="R3891" s="80">
        <v>973</v>
      </c>
      <c r="S3891" s="3" t="s">
        <v>28</v>
      </c>
      <c r="T3891" s="60">
        <f t="array" aca="1" ref="T3891:T3894" ca="1">TRANSPOSE(OFFSET($L$3, MATCH($R3891 &amp; "/" &amp; T$2, $P$3:$P$5002, 0) - 1, 0, 1, $E$1))</f>
        <v>3.9724829104640307E-2</v>
      </c>
      <c r="U3891" s="60">
        <f t="array" aca="1" ref="U3891:U3894" ca="1">TRANSPOSE(OFFSET($L$3, MATCH($R3891 &amp; "/" &amp; U$2, $P$3:$P$5002, 0) - 1, 0, 1, $E$1))</f>
        <v>0.73334038002028257</v>
      </c>
      <c r="V3891" s="60">
        <f t="array" aca="1" ref="V3891:V3894" ca="1">TRANSPOSE(OFFSET($L$3, MATCH($R3891 &amp; "/" &amp; V$2, $P$3:$P$5002, 0) - 1, 0, 1, $E$1))</f>
        <v>6.5823355778933168E-2</v>
      </c>
      <c r="W3891" s="60">
        <f t="array" aca="1" ref="W3891:W3894" ca="1">TRANSPOSE(OFFSET($L$3, MATCH($R3891 &amp; "/" &amp; W$2, $P$3:$P$5002, 0) - 1, 0, 1, $E$1))</f>
        <v>-1.4785441681198924E-2</v>
      </c>
      <c r="X3891" s="60">
        <f t="array" aca="1" ref="X3891:X3894" ca="1">TRANSPOSE(OFFSET($L$3, MATCH($R3891 &amp; "/" &amp; X$2, $P$3:$P$5002, 0) - 1, 0, 1, $E$1))</f>
        <v>-0.40988569419108828</v>
      </c>
      <c r="Y3891" s="52">
        <f ca="1">$B$11 * EXP(($E$3 - $C$11^2/2) * Y$2 + $C$11*SQRT(Y$2)*T3891)</f>
        <v>101.7061359154205</v>
      </c>
      <c r="Z3891" s="52">
        <f ca="1">Y3891 * EXP(($E$3 - $C$11^2/2) * (Z$2-Y$2) + $C$11*SQRT(Z$2-Y$2)*U3891)</f>
        <v>127.36917364190182</v>
      </c>
      <c r="AA3891" s="52">
        <f ca="1">Z3891 * EXP(($E$3 - $C$11^2/2) * (AA$2-Z$2) + $C$11*SQRT(AA$2-Z$2)*V3891)</f>
        <v>130.56050451659979</v>
      </c>
      <c r="AB3891" s="52">
        <f ca="1">AA3891 * EXP(($E$3 - $C$11^2/2) * (AB$2-AA$2) + $C$11*SQRT(AB$2-AA$2)*W3891)</f>
        <v>130.63420941793234</v>
      </c>
      <c r="AC3891" s="52">
        <f ca="1">AB3891 * EXP(($E$3 - $C$11^2/2) * (AC$2-AB$2) + $C$11*SQRT(AC$2-AB$2)*X3891)</f>
        <v>116.09808738362473</v>
      </c>
      <c r="AD3891" s="47"/>
      <c r="AE3891" s="3" t="s">
        <v>69</v>
      </c>
      <c r="AF3891" s="20" cm="1">
        <f t="array" aca="1" ref="AF3891" ca="1">MIN(Y3891:Y3894 / $D$11:$D$14)</f>
        <v>0.86972548598387012</v>
      </c>
      <c r="AG3891" s="20" cm="1">
        <f t="array" aca="1" ref="AG3891" ca="1">MIN(Z3891:Z3894 / $D$11:$D$14)</f>
        <v>1.1977519005980328</v>
      </c>
      <c r="AH3891" s="20" cm="1">
        <f t="array" aca="1" ref="AH3891" ca="1">MIN(AA3891:AA3894 / $D$11:$D$14)</f>
        <v>0.93147729181832462</v>
      </c>
      <c r="AI3891" s="20" cm="1">
        <f t="array" aca="1" ref="AI3891" ca="1">MIN(AB3891:AB3894 / $D$11:$D$14)</f>
        <v>1.1577563319859747</v>
      </c>
      <c r="AJ3891" s="20" cm="1">
        <f t="array" aca="1" ref="AJ3891" ca="1">MIN(AC3891:AC3894 / $D$11:$D$14)</f>
        <v>1.1609808738362473</v>
      </c>
      <c r="AK3891" s="72">
        <f t="array" aca="1" ref="AK3891" ca="1">SUMPRODUCT(AF3892:AJ3892, EXP(-$E$3*$AF$2:$AJ$2))</f>
        <v>142594.67363380725</v>
      </c>
      <c r="AL3891" s="70">
        <f ca="1">MAX(AC3892 - $D$11, 0) * EXP(-$E$2*$E$3)</f>
        <v>26.082858978484524</v>
      </c>
    </row>
    <row r="3892" spans="6:38" ht="14.55" customHeight="1" x14ac:dyDescent="0.3">
      <c r="F3892" s="79"/>
      <c r="G3892" s="3">
        <v>3890</v>
      </c>
      <c r="H3892" s="61">
        <v>-0.94766491560847743</v>
      </c>
      <c r="I3892" s="61">
        <v>0.57925287061108977</v>
      </c>
      <c r="J3892" s="61">
        <v>0.66453740745587775</v>
      </c>
      <c r="K3892" s="62">
        <v>-1.4318038989163508</v>
      </c>
      <c r="L3892" s="60">
        <f t="array" ref="L3892:O3892">TRANSPOSE(MMULT(Option!$B$25:$E$28, TRANSPOSE(H3892:K3892)))</f>
        <v>-0.94766491560847743</v>
      </c>
      <c r="M3892" s="60">
        <v>0.15182805897576496</v>
      </c>
      <c r="N3892" s="60">
        <v>0.35628793493398025</v>
      </c>
      <c r="O3892" s="60">
        <v>-1.323801144063278</v>
      </c>
      <c r="P3892" s="56" t="str">
        <f t="shared" si="4859"/>
        <v>778/5</v>
      </c>
      <c r="R3892" s="80"/>
      <c r="S3892" s="3" t="s">
        <v>29</v>
      </c>
      <c r="T3892" s="60">
        <f ca="1"/>
        <v>-0.48192550158834419</v>
      </c>
      <c r="U3892" s="60">
        <f ca="1"/>
        <v>1.0500801135443198</v>
      </c>
      <c r="V3892" s="60">
        <f ca="1"/>
        <v>-0.85476616968201158</v>
      </c>
      <c r="W3892" s="60">
        <f ca="1"/>
        <v>0.70822467632857622</v>
      </c>
      <c r="X3892" s="60">
        <f ca="1"/>
        <v>0.4579344726774377</v>
      </c>
      <c r="Y3892" s="52">
        <f ca="1">$B$12 * EXP(($E$3 - $C$12^2/2) * Y$2 + $C$12*SQRT(Y$2)*T3892)</f>
        <v>86.972548598387007</v>
      </c>
      <c r="Z3892" s="52">
        <f ca="1">Y3892 * EXP(($E$3 - $C$12^2/2) * (Z$2-Y$2) + $C$12*SQRT(Z$2-Y$2)*U3892)</f>
        <v>119.77519005980329</v>
      </c>
      <c r="AA3892" s="52">
        <f ca="1">Z3892 * EXP(($E$3 - $C$12^2/2) * (AA$2-Z$2) + $C$12*SQRT(AA$2-Z$2)*V3892)</f>
        <v>93.14772918183246</v>
      </c>
      <c r="AB3892" s="52">
        <f ca="1">AA3892 * EXP(($E$3 - $C$12^2/2) * (AB$2-AA$2) + $C$12*SQRT(AB$2-AA$2)*W3892)</f>
        <v>115.77563319859746</v>
      </c>
      <c r="AC3892" s="52">
        <f ca="1">AB3892 * EXP(($E$3 - $C$12^2/2) * (AC$2-AB$2) + $C$12*SQRT(AC$2-AB$2)*X3892)</f>
        <v>133.49105386825619</v>
      </c>
      <c r="AD3892" s="47"/>
      <c r="AE3892" s="3" t="s">
        <v>47</v>
      </c>
      <c r="AF3892" s="64">
        <f t="shared" ref="AF3892" ca="1" si="4920">($B$5*AF3894 + (1 + $B$6)*AF3893)*$B$2</f>
        <v>15000</v>
      </c>
      <c r="AG3892" s="64">
        <f t="shared" ref="AG3892" ca="1" si="4921">($B$5*AG3894 + (1 + $B$6)*AG3893)*$B$2</f>
        <v>15000</v>
      </c>
      <c r="AH3892" s="64">
        <f t="shared" ref="AH3892" ca="1" si="4922">($B$5*AH3894 + (1 + $B$6)*AH3893)*$B$2</f>
        <v>15000</v>
      </c>
      <c r="AI3892" s="64">
        <f t="shared" ref="AI3892" ca="1" si="4923">($B$5*AI3894 + (1 + $B$6)*AI3893)*$B$2</f>
        <v>15000</v>
      </c>
      <c r="AJ3892" s="64" cm="1">
        <f t="array" aca="1" ref="AJ3892" ca="1">($B$5*AJ3894 + (1 + $B$6)*AJ3893 + AND(NOT(AF3893:AJ3893)))*$B$2</f>
        <v>114999.99999999999</v>
      </c>
      <c r="AK3892" s="73"/>
      <c r="AL3892" s="70"/>
    </row>
    <row r="3893" spans="6:38" ht="14.55" customHeight="1" x14ac:dyDescent="0.3">
      <c r="F3893" s="79"/>
      <c r="G3893" s="3">
        <v>3891</v>
      </c>
      <c r="H3893" s="61">
        <v>-0.19692897078584493</v>
      </c>
      <c r="I3893" s="61">
        <v>0.10322595104131341</v>
      </c>
      <c r="J3893" s="61">
        <v>0.96557352368125859</v>
      </c>
      <c r="K3893" s="62">
        <v>6.2699485706986677E-2</v>
      </c>
      <c r="L3893" s="60">
        <f t="array" ref="L3893:O3893">TRANSPOSE(MMULT(Option!$B$25:$E$28, TRANSPOSE(H3893:K3893)))</f>
        <v>-0.19692897078584493</v>
      </c>
      <c r="M3893" s="60">
        <v>1.5836558551786881E-2</v>
      </c>
      <c r="N3893" s="60">
        <v>0.79633225576821043</v>
      </c>
      <c r="O3893" s="60">
        <v>0.19041259699440721</v>
      </c>
      <c r="P3893" s="56" t="str">
        <f t="shared" si="4859"/>
        <v>779/1</v>
      </c>
      <c r="R3893" s="80"/>
      <c r="S3893" s="3" t="s">
        <v>31</v>
      </c>
      <c r="T3893" s="60">
        <f ca="1"/>
        <v>2.0429855528700473</v>
      </c>
      <c r="U3893" s="60">
        <f ca="1"/>
        <v>1.4721260038922861</v>
      </c>
      <c r="V3893" s="60">
        <f ca="1"/>
        <v>-9.411312125389043E-2</v>
      </c>
      <c r="W3893" s="60">
        <f ca="1"/>
        <v>-0.90894364869539435</v>
      </c>
      <c r="X3893" s="60">
        <f ca="1"/>
        <v>-0.61757918350453311</v>
      </c>
      <c r="Y3893" s="52">
        <f ca="1">$B$13 * EXP(($E$3 - $C$13^2/2) * Y$2 + $C$13*SQRT(Y$2)*T3893)</f>
        <v>185.50203490936096</v>
      </c>
      <c r="Z3893" s="52">
        <f ca="1">Y3893 * EXP(($E$3 - $C$13^2/2) * (Z$2-Y$2) + $C$13*SQRT(Z$2-Y$2)*U3893)</f>
        <v>289.94859626682234</v>
      </c>
      <c r="AA3893" s="52">
        <f ca="1">Z3893 * EXP(($E$3 - $C$13^2/2) * (AA$2-Z$2) + $C$13*SQRT(AA$2-Z$2)*V3893)</f>
        <v>283.28960585819937</v>
      </c>
      <c r="AB3893" s="52">
        <f ca="1">AA3893 * EXP(($E$3 - $C$13^2/2) * (AB$2-AA$2) + $C$13*SQRT(AB$2-AA$2)*W3893)</f>
        <v>216.75910507222534</v>
      </c>
      <c r="AC3893" s="52">
        <f ca="1">AB3893 * EXP(($E$3 - $C$13^2/2) * (AC$2-AB$2) + $C$13*SQRT(AC$2-AB$2)*X3893)</f>
        <v>181.00286628707727</v>
      </c>
      <c r="AD3893" s="47"/>
      <c r="AE3893" s="3" t="s">
        <v>46</v>
      </c>
      <c r="AF3893" s="52" t="b">
        <f t="shared" ref="AF3893" ca="1" si="4924">AF3891 &gt;= $B$4</f>
        <v>0</v>
      </c>
      <c r="AG3893" s="52" t="b">
        <f t="array" aca="1" ref="AG3893" ca="1">AND(AG3891 &gt;= $B$4, NOT(OR($AF3893:AF3893)))</f>
        <v>0</v>
      </c>
      <c r="AH3893" s="52" t="b">
        <f t="array" aca="1" ref="AH3893" ca="1">AND(AH3891 &gt;= $B$4, NOT(OR($AF3893:AG3893)))</f>
        <v>0</v>
      </c>
      <c r="AI3893" s="52" t="b">
        <f t="array" aca="1" ref="AI3893" ca="1">AND(AI3891 &gt;= $B$4, NOT(OR($AF3893:AH3893)))</f>
        <v>0</v>
      </c>
      <c r="AJ3893" s="52" t="b">
        <f t="array" aca="1" ref="AJ3893" ca="1">AND(AJ3891 &gt;= $B$4, NOT(OR($AF3893:AI3893)))</f>
        <v>0</v>
      </c>
      <c r="AK3893" s="73"/>
      <c r="AL3893" s="70"/>
    </row>
    <row r="3894" spans="6:38" ht="14.55" customHeight="1" x14ac:dyDescent="0.3">
      <c r="F3894" s="79"/>
      <c r="G3894" s="3">
        <v>3892</v>
      </c>
      <c r="H3894" s="61">
        <v>-1.1037196987827256</v>
      </c>
      <c r="I3894" s="61">
        <v>0.52530709262714637</v>
      </c>
      <c r="J3894" s="61">
        <v>1.3528326021182011</v>
      </c>
      <c r="K3894" s="62">
        <v>4.6291643887767416E-2</v>
      </c>
      <c r="L3894" s="60">
        <f t="array" ref="L3894:O3894">TRANSPOSE(MMULT(Option!$B$25:$E$28, TRANSPOSE(H3894:K3894)))</f>
        <v>-1.1037196987827256</v>
      </c>
      <c r="M3894" s="60">
        <v>3.9964023499125145E-2</v>
      </c>
      <c r="N3894" s="60">
        <v>0.88427629864670421</v>
      </c>
      <c r="O3894" s="60">
        <v>-2.4251044016933981E-4</v>
      </c>
      <c r="P3894" s="56" t="str">
        <f t="shared" si="4859"/>
        <v>779/2</v>
      </c>
      <c r="R3894" s="80"/>
      <c r="S3894" s="3" t="s">
        <v>30</v>
      </c>
      <c r="T3894" s="60">
        <f ca="1"/>
        <v>1.0671137565530031</v>
      </c>
      <c r="U3894" s="60">
        <f ca="1"/>
        <v>0.72225528853984222</v>
      </c>
      <c r="V3894" s="60">
        <f ca="1"/>
        <v>3.3135308044653589E-2</v>
      </c>
      <c r="W3894" s="60">
        <f ca="1"/>
        <v>-0.61185076036831176</v>
      </c>
      <c r="X3894" s="60">
        <f ca="1"/>
        <v>0.3272623036803618</v>
      </c>
      <c r="Y3894" s="52">
        <f ca="1">$B$14 * EXP(($E$3 - $C$14^2/2) * Y$2 + $C$14*SQRT(Y$2)*T3894)</f>
        <v>138.42162942619527</v>
      </c>
      <c r="Z3894" s="52">
        <f ca="1">Y3894 * EXP(($E$3 - $C$14^2/2) * (Z$2-Y$2) + $C$14*SQRT(Z$2-Y$2)*U3894)</f>
        <v>172.77339830343632</v>
      </c>
      <c r="AA3894" s="52">
        <f ca="1">Z3894 * EXP(($E$3 - $C$14^2/2) * (AA$2-Z$2) + $C$14*SQRT(AA$2-Z$2)*V3894)</f>
        <v>175.37411497347347</v>
      </c>
      <c r="AB3894" s="52">
        <f ca="1">AA3894 * EXP(($E$3 - $C$14^2/2) * (AB$2-AA$2) + $C$14*SQRT(AB$2-AA$2)*W3894)</f>
        <v>146.6965641311125</v>
      </c>
      <c r="AC3894" s="52">
        <f ca="1">AB3894 * EXP(($E$3 - $C$14^2/2) * (AC$2-AB$2) + $C$14*SQRT(AC$2-AB$2)*X3894)</f>
        <v>162.64094097317201</v>
      </c>
      <c r="AD3894" s="47"/>
      <c r="AE3894" s="3" t="s">
        <v>68</v>
      </c>
      <c r="AF3894" s="52" t="b">
        <f ca="1">AND(AF3891&gt;$B$3, NOT(OR($AF3893:AF3893)))</f>
        <v>1</v>
      </c>
      <c r="AG3894" s="52" t="b">
        <f ca="1">AND(AG3891&gt;$B$3, NOT(OR($AF3893:AG3893)))</f>
        <v>1</v>
      </c>
      <c r="AH3894" s="52" t="b">
        <f ca="1">AND(AH3891&gt;$B$3, NOT(OR($AF3893:AH3893)))</f>
        <v>1</v>
      </c>
      <c r="AI3894" s="52" t="b">
        <f ca="1">AND(AI3891&gt;$B$3, NOT(OR($AF3893:AI3893)))</f>
        <v>1</v>
      </c>
      <c r="AJ3894" s="52" t="b">
        <f ca="1">AND(AJ3891&gt;$B$3, NOT(OR($AF3893:AJ3893)))</f>
        <v>1</v>
      </c>
      <c r="AK3894" s="74"/>
      <c r="AL3894" s="70"/>
    </row>
    <row r="3895" spans="6:38" ht="14.55" customHeight="1" x14ac:dyDescent="0.3">
      <c r="F3895" s="79"/>
      <c r="G3895" s="3">
        <v>3893</v>
      </c>
      <c r="H3895" s="61">
        <v>0.34721160334835677</v>
      </c>
      <c r="I3895" s="61">
        <v>1.4112995011328118</v>
      </c>
      <c r="J3895" s="61">
        <v>0.90816115701893951</v>
      </c>
      <c r="K3895" s="62">
        <v>0.44558750562412669</v>
      </c>
      <c r="L3895" s="60">
        <f t="array" ref="L3895:O3895">TRANSPOSE(MMULT(Option!$B$25:$E$28, TRANSPOSE(H3895:K3895)))</f>
        <v>0.34721160334835677</v>
      </c>
      <c r="M3895" s="60">
        <v>1.4323619997782477</v>
      </c>
      <c r="N3895" s="60">
        <v>1.3060966863387422</v>
      </c>
      <c r="O3895" s="60">
        <v>1.0672828516960213</v>
      </c>
      <c r="P3895" s="56" t="str">
        <f t="shared" si="4859"/>
        <v>779/3</v>
      </c>
      <c r="R3895" s="80">
        <v>974</v>
      </c>
      <c r="S3895" s="3" t="s">
        <v>28</v>
      </c>
      <c r="T3895" s="60">
        <f t="array" aca="1" ref="T3895:T3898" ca="1">TRANSPOSE(OFFSET($L$3, MATCH($R3895 &amp; "/" &amp; T$2, $P$3:$P$5002, 0) - 1, 0, 1, $E$1))</f>
        <v>0.6858615601241641</v>
      </c>
      <c r="U3895" s="60">
        <f t="array" aca="1" ref="U3895:U3898" ca="1">TRANSPOSE(OFFSET($L$3, MATCH($R3895 &amp; "/" &amp; U$2, $P$3:$P$5002, 0) - 1, 0, 1, $E$1))</f>
        <v>0.28692868320269266</v>
      </c>
      <c r="V3895" s="60">
        <f t="array" aca="1" ref="V3895:V3898" ca="1">TRANSPOSE(OFFSET($L$3, MATCH($R3895 &amp; "/" &amp; V$2, $P$3:$P$5002, 0) - 1, 0, 1, $E$1))</f>
        <v>-1.2966975274873611</v>
      </c>
      <c r="W3895" s="60">
        <f t="array" aca="1" ref="W3895:W3898" ca="1">TRANSPOSE(OFFSET($L$3, MATCH($R3895 &amp; "/" &amp; W$2, $P$3:$P$5002, 0) - 1, 0, 1, $E$1))</f>
        <v>1.2284013210724811</v>
      </c>
      <c r="X3895" s="60">
        <f t="array" aca="1" ref="X3895:X3898" ca="1">TRANSPOSE(OFFSET($L$3, MATCH($R3895 &amp; "/" &amp; X$2, $P$3:$P$5002, 0) - 1, 0, 1, $E$1))</f>
        <v>-1.4782011287303573E-3</v>
      </c>
      <c r="Y3895" s="52">
        <f ca="1">$B$11 * EXP(($E$3 - $C$11^2/2) * Y$2 + $C$11*SQRT(Y$2)*T3895)</f>
        <v>123.46141202745177</v>
      </c>
      <c r="Z3895" s="52">
        <f ca="1">Y3895 * EXP(($E$3 - $C$11^2/2) * (Z$2-Y$2) + $C$11*SQRT(Z$2-Y$2)*U3895)</f>
        <v>135.23408759149049</v>
      </c>
      <c r="AA3895" s="52">
        <f ca="1">Z3895 * EXP(($E$3 - $C$11^2/2) * (AA$2-Z$2) + $C$11*SQRT(AA$2-Z$2)*V3895)</f>
        <v>92.11133429115668</v>
      </c>
      <c r="AB3895" s="52">
        <f ca="1">AA3895 * EXP(($E$3 - $C$11^2/2) * (AB$2-AA$2) + $C$11*SQRT(AB$2-AA$2)*W3895)</f>
        <v>133.82304895040562</v>
      </c>
      <c r="AC3895" s="52">
        <f ca="1">AB3895 * EXP(($E$3 - $C$11^2/2) * (AC$2-AB$2) + $C$11*SQRT(AC$2-AB$2)*X3895)</f>
        <v>134.43421031363721</v>
      </c>
      <c r="AD3895" s="47"/>
      <c r="AE3895" s="3" t="s">
        <v>69</v>
      </c>
      <c r="AF3895" s="20" cm="1">
        <f t="array" aca="1" ref="AF3895" ca="1">MIN(Y3895:Y3898 / $D$11:$D$14)</f>
        <v>0.60368936398479423</v>
      </c>
      <c r="AG3895" s="20" cm="1">
        <f t="array" aca="1" ref="AG3895" ca="1">MIN(Z3895:Z3898 / $D$11:$D$14)</f>
        <v>0.43734526135676183</v>
      </c>
      <c r="AH3895" s="20" cm="1">
        <f t="array" aca="1" ref="AH3895" ca="1">MIN(AA3895:AA3898 / $D$11:$D$14)</f>
        <v>0.22725028813219289</v>
      </c>
      <c r="AI3895" s="20" cm="1">
        <f t="array" aca="1" ref="AI3895" ca="1">MIN(AB3895:AB3898 / $D$11:$D$14)</f>
        <v>0.20422763904891636</v>
      </c>
      <c r="AJ3895" s="20" cm="1">
        <f t="array" aca="1" ref="AJ3895" ca="1">MIN(AC3895:AC3898 / $D$11:$D$14)</f>
        <v>0.12415337801308451</v>
      </c>
      <c r="AK3895" s="72">
        <f t="array" aca="1" ref="AK3895" ca="1">SUMPRODUCT(AF3896:AJ3896, EXP(-$E$3*$AF$2:$AJ$2))</f>
        <v>77880.078307140488</v>
      </c>
      <c r="AL3895" s="70">
        <f ca="1">MAX(AC3896 - $D$11, 0) * EXP(-$E$2*$E$3)</f>
        <v>0</v>
      </c>
    </row>
    <row r="3896" spans="6:38" ht="14.55" customHeight="1" x14ac:dyDescent="0.3">
      <c r="F3896" s="79"/>
      <c r="G3896" s="3">
        <v>3894</v>
      </c>
      <c r="H3896" s="61">
        <v>0.35980340315241038</v>
      </c>
      <c r="I3896" s="61">
        <v>0.57249381204193972</v>
      </c>
      <c r="J3896" s="61">
        <v>-6.5823663428748708E-2</v>
      </c>
      <c r="K3896" s="62">
        <v>0.93817859810914006</v>
      </c>
      <c r="L3896" s="60">
        <f t="array" ref="L3896:O3896">TRANSPOSE(MMULT(Option!$B$25:$E$28, TRANSPOSE(H3896:K3896)))</f>
        <v>0.35980340315241038</v>
      </c>
      <c r="M3896" s="60">
        <v>0.66862060697616621</v>
      </c>
      <c r="N3896" s="60">
        <v>0.23602184531763754</v>
      </c>
      <c r="O3896" s="60">
        <v>1.0843961207461299</v>
      </c>
      <c r="P3896" s="56" t="str">
        <f t="shared" si="4859"/>
        <v>779/4</v>
      </c>
      <c r="R3896" s="80"/>
      <c r="S3896" s="3" t="s">
        <v>29</v>
      </c>
      <c r="T3896" s="60">
        <f ca="1"/>
        <v>-1.6989850379411342</v>
      </c>
      <c r="U3896" s="60">
        <f ca="1"/>
        <v>-1.0911227089733258</v>
      </c>
      <c r="V3896" s="60">
        <f ca="1"/>
        <v>-2.1989031798085836</v>
      </c>
      <c r="W3896" s="60">
        <f ca="1"/>
        <v>-0.37272250519660521</v>
      </c>
      <c r="X3896" s="60">
        <f ca="1"/>
        <v>-1.6757250956516354</v>
      </c>
      <c r="Y3896" s="52">
        <f ca="1">$B$12 * EXP(($E$3 - $C$12^2/2) * Y$2 + $C$12*SQRT(Y$2)*T3896)</f>
        <v>60.36893639847942</v>
      </c>
      <c r="Z3896" s="52">
        <f ca="1">Y3896 * EXP(($E$3 - $C$12^2/2) * (Z$2-Y$2) + $C$12*SQRT(Z$2-Y$2)*U3896)</f>
        <v>43.734526135676184</v>
      </c>
      <c r="AA3896" s="52">
        <f ca="1">Z3896 * EXP(($E$3 - $C$12^2/2) * (AA$2-Z$2) + $C$12*SQRT(AA$2-Z$2)*V3896)</f>
        <v>22.725028813219289</v>
      </c>
      <c r="AB3896" s="52">
        <f ca="1">AA3896 * EXP(($E$3 - $C$12^2/2) * (AB$2-AA$2) + $C$12*SQRT(AB$2-AA$2)*W3896)</f>
        <v>20.422763904891635</v>
      </c>
      <c r="AC3896" s="52">
        <f ca="1">AB3896 * EXP(($E$3 - $C$12^2/2) * (AC$2-AB$2) + $C$12*SQRT(AC$2-AB$2)*X3896)</f>
        <v>12.415337801308452</v>
      </c>
      <c r="AD3896" s="47"/>
      <c r="AE3896" s="3" t="s">
        <v>47</v>
      </c>
      <c r="AF3896" s="64">
        <f t="shared" ref="AF3896" ca="1" si="4925">($B$5*AF3898 + (1 + $B$6)*AF3897)*$B$2</f>
        <v>0</v>
      </c>
      <c r="AG3896" s="64">
        <f t="shared" ref="AG3896" ca="1" si="4926">($B$5*AG3898 + (1 + $B$6)*AG3897)*$B$2</f>
        <v>0</v>
      </c>
      <c r="AH3896" s="64">
        <f t="shared" ref="AH3896" ca="1" si="4927">($B$5*AH3898 + (1 + $B$6)*AH3897)*$B$2</f>
        <v>0</v>
      </c>
      <c r="AI3896" s="64">
        <f t="shared" ref="AI3896" ca="1" si="4928">($B$5*AI3898 + (1 + $B$6)*AI3897)*$B$2</f>
        <v>0</v>
      </c>
      <c r="AJ3896" s="64" cm="1">
        <f t="array" aca="1" ref="AJ3896" ca="1">($B$5*AJ3898 + (1 + $B$6)*AJ3897 + AND(NOT(AF3897:AJ3897)))*$B$2</f>
        <v>100000</v>
      </c>
      <c r="AK3896" s="73"/>
      <c r="AL3896" s="70"/>
    </row>
    <row r="3897" spans="6:38" ht="14.55" customHeight="1" x14ac:dyDescent="0.3">
      <c r="F3897" s="79"/>
      <c r="G3897" s="3">
        <v>3895</v>
      </c>
      <c r="H3897" s="61">
        <v>-0.98593876565052474</v>
      </c>
      <c r="I3897" s="61">
        <v>0.99456548801186162</v>
      </c>
      <c r="J3897" s="61">
        <v>1.3031822685368304</v>
      </c>
      <c r="K3897" s="62">
        <v>0.28855797227671653</v>
      </c>
      <c r="L3897" s="60">
        <f t="array" ref="L3897:O3897">TRANSPOSE(MMULT(Option!$B$25:$E$28, TRANSPOSE(H3897:K3897)))</f>
        <v>-0.98593876565052474</v>
      </c>
      <c r="M3897" s="60">
        <v>0.51715882022080029</v>
      </c>
      <c r="N3897" s="60">
        <v>1.0106609765716594</v>
      </c>
      <c r="O3897" s="60">
        <v>0.36752429134192521</v>
      </c>
      <c r="P3897" s="56" t="str">
        <f t="shared" si="4859"/>
        <v>779/5</v>
      </c>
      <c r="R3897" s="80"/>
      <c r="S3897" s="3" t="s">
        <v>31</v>
      </c>
      <c r="T3897" s="60">
        <f ca="1"/>
        <v>0.28051144755441626</v>
      </c>
      <c r="U3897" s="60">
        <f ca="1"/>
        <v>0.49074823091021985</v>
      </c>
      <c r="V3897" s="60">
        <f ca="1"/>
        <v>-1.3920314925844504</v>
      </c>
      <c r="W3897" s="60">
        <f ca="1"/>
        <v>0.83952358584456188</v>
      </c>
      <c r="X3897" s="60">
        <f ca="1"/>
        <v>-0.80888956828702452</v>
      </c>
      <c r="Y3897" s="52">
        <f ca="1">$B$13 * EXP(($E$3 - $C$13^2/2) * Y$2 + $C$13*SQRT(Y$2)*T3897)</f>
        <v>109.32483852222185</v>
      </c>
      <c r="Z3897" s="52">
        <f ca="1">Y3897 * EXP(($E$3 - $C$13^2/2) * (Z$2-Y$2) + $C$13*SQRT(Z$2-Y$2)*U3897)</f>
        <v>127.30020163879234</v>
      </c>
      <c r="AA3897" s="52">
        <f ca="1">Z3897 * EXP(($E$3 - $C$13^2/2) * (AA$2-Z$2) + $C$13*SQRT(AA$2-Z$2)*V3897)</f>
        <v>84.262644558559359</v>
      </c>
      <c r="AB3897" s="52">
        <f ca="1">AA3897 * EXP(($E$3 - $C$13^2/2) * (AB$2-AA$2) + $C$13*SQRT(AB$2-AA$2)*W3897)</f>
        <v>108.93983065834725</v>
      </c>
      <c r="AC3897" s="52">
        <f ca="1">AB3897 * EXP(($E$3 - $C$13^2/2) * (AC$2-AB$2) + $C$13*SQRT(AC$2-AB$2)*X3897)</f>
        <v>85.89527717854439</v>
      </c>
      <c r="AD3897" s="47"/>
      <c r="AE3897" s="3" t="s">
        <v>46</v>
      </c>
      <c r="AF3897" s="52" t="b">
        <f t="shared" ref="AF3897" ca="1" si="4929">AF3895 &gt;= $B$4</f>
        <v>0</v>
      </c>
      <c r="AG3897" s="52" t="b">
        <f t="array" aca="1" ref="AG3897" ca="1">AND(AG3895 &gt;= $B$4, NOT(OR($AF3897:AF3897)))</f>
        <v>0</v>
      </c>
      <c r="AH3897" s="52" t="b">
        <f t="array" aca="1" ref="AH3897" ca="1">AND(AH3895 &gt;= $B$4, NOT(OR($AF3897:AG3897)))</f>
        <v>0</v>
      </c>
      <c r="AI3897" s="52" t="b">
        <f t="array" aca="1" ref="AI3897" ca="1">AND(AI3895 &gt;= $B$4, NOT(OR($AF3897:AH3897)))</f>
        <v>0</v>
      </c>
      <c r="AJ3897" s="52" t="b">
        <f t="array" aca="1" ref="AJ3897" ca="1">AND(AJ3895 &gt;= $B$4, NOT(OR($AF3897:AI3897)))</f>
        <v>0</v>
      </c>
      <c r="AK3897" s="73"/>
      <c r="AL3897" s="70"/>
    </row>
    <row r="3898" spans="6:38" ht="14.55" customHeight="1" x14ac:dyDescent="0.3">
      <c r="F3898" s="79"/>
      <c r="G3898" s="3">
        <v>3896</v>
      </c>
      <c r="H3898" s="61">
        <v>-0.85048803489635549</v>
      </c>
      <c r="I3898" s="61">
        <v>0.92012513523915052</v>
      </c>
      <c r="J3898" s="61">
        <v>-0.30322973631162548</v>
      </c>
      <c r="K3898" s="62">
        <v>-0.33901152563364056</v>
      </c>
      <c r="L3898" s="60">
        <f t="array" ref="L3898:O3898">TRANSPOSE(MMULT(Option!$B$25:$E$28, TRANSPOSE(H3898:K3898)))</f>
        <v>-0.85048803489635549</v>
      </c>
      <c r="M3898" s="60">
        <v>0.50311340225443502</v>
      </c>
      <c r="N3898" s="60">
        <v>-0.36557962464856053</v>
      </c>
      <c r="O3898" s="60">
        <v>-0.44874640563869855</v>
      </c>
      <c r="P3898" s="56" t="str">
        <f t="shared" si="4859"/>
        <v>780/1</v>
      </c>
      <c r="R3898" s="80"/>
      <c r="S3898" s="3" t="s">
        <v>30</v>
      </c>
      <c r="T3898" s="60">
        <f ca="1"/>
        <v>-1.4681444836610349</v>
      </c>
      <c r="U3898" s="60">
        <f ca="1"/>
        <v>0.41681298725579197</v>
      </c>
      <c r="V3898" s="60">
        <f ca="1"/>
        <v>-1.8980784176222567</v>
      </c>
      <c r="W3898" s="60">
        <f ca="1"/>
        <v>-0.39342023574747992</v>
      </c>
      <c r="X3898" s="60">
        <f ca="1"/>
        <v>-1.4333045924652508</v>
      </c>
      <c r="Y3898" s="52">
        <f ca="1">$B$14 * EXP(($E$3 - $C$14^2/2) * Y$2 + $C$14*SQRT(Y$2)*T3898)</f>
        <v>64.69777690626897</v>
      </c>
      <c r="Z3898" s="52">
        <f ca="1">Y3898 * EXP(($E$3 - $C$14^2/2) * (Z$2-Y$2) + $C$14*SQRT(Z$2-Y$2)*U3898)</f>
        <v>73.682899005432816</v>
      </c>
      <c r="AA3898" s="52">
        <f ca="1">Z3898 * EXP(($E$3 - $C$14^2/2) * (AA$2-Z$2) + $C$14*SQRT(AA$2-Z$2)*V3898)</f>
        <v>41.902572104231616</v>
      </c>
      <c r="AB3898" s="52">
        <f ca="1">AA3898 * EXP(($E$3 - $C$14^2/2) * (AB$2-AA$2) + $C$14*SQRT(AB$2-AA$2)*W3898)</f>
        <v>37.424334243236892</v>
      </c>
      <c r="AC3898" s="52">
        <f ca="1">AB3898 * EXP(($E$3 - $C$14^2/2) * (AC$2-AB$2) + $C$14*SQRT(AC$2-AB$2)*X3898)</f>
        <v>24.467109917712637</v>
      </c>
      <c r="AD3898" s="47"/>
      <c r="AE3898" s="3" t="s">
        <v>68</v>
      </c>
      <c r="AF3898" s="52" t="b">
        <f ca="1">AND(AF3895&gt;$B$3, NOT(OR($AF3897:AF3897)))</f>
        <v>0</v>
      </c>
      <c r="AG3898" s="52" t="b">
        <f ca="1">AND(AG3895&gt;$B$3, NOT(OR($AF3897:AG3897)))</f>
        <v>0</v>
      </c>
      <c r="AH3898" s="52" t="b">
        <f ca="1">AND(AH3895&gt;$B$3, NOT(OR($AF3897:AH3897)))</f>
        <v>0</v>
      </c>
      <c r="AI3898" s="52" t="b">
        <f ca="1">AND(AI3895&gt;$B$3, NOT(OR($AF3897:AI3897)))</f>
        <v>0</v>
      </c>
      <c r="AJ3898" s="52" t="b">
        <f ca="1">AND(AJ3895&gt;$B$3, NOT(OR($AF3897:AJ3897)))</f>
        <v>0</v>
      </c>
      <c r="AK3898" s="74"/>
      <c r="AL3898" s="70"/>
    </row>
    <row r="3899" spans="6:38" ht="14.55" customHeight="1" x14ac:dyDescent="0.3">
      <c r="F3899" s="79"/>
      <c r="G3899" s="3">
        <v>3897</v>
      </c>
      <c r="H3899" s="61">
        <v>1.7940567978630888</v>
      </c>
      <c r="I3899" s="61">
        <v>0.98040392053134828</v>
      </c>
      <c r="J3899" s="61">
        <v>-0.19106078022842596</v>
      </c>
      <c r="K3899" s="62">
        <v>-0.15055367858872132</v>
      </c>
      <c r="L3899" s="60">
        <f t="array" ref="L3899:O3899">TRANSPOSE(MMULT(Option!$B$25:$E$28, TRANSPOSE(H3899:K3899)))</f>
        <v>1.7940567978630888</v>
      </c>
      <c r="M3899" s="60">
        <v>1.6161777546385103</v>
      </c>
      <c r="N3899" s="60">
        <v>0.80654212285989901</v>
      </c>
      <c r="O3899" s="60">
        <v>0.80813501561061818</v>
      </c>
      <c r="P3899" s="56" t="str">
        <f t="shared" si="4859"/>
        <v>780/2</v>
      </c>
      <c r="R3899" s="80">
        <v>975</v>
      </c>
      <c r="S3899" s="3" t="s">
        <v>28</v>
      </c>
      <c r="T3899" s="60">
        <f t="array" aca="1" ref="T3899:T3902" ca="1">TRANSPOSE(OFFSET($L$3, MATCH($R3899 &amp; "/" &amp; T$2, $P$3:$P$5002, 0) - 1, 0, 1, $E$1))</f>
        <v>-0.90309200123609534</v>
      </c>
      <c r="U3899" s="60">
        <f t="array" aca="1" ref="U3899:U3902" ca="1">TRANSPOSE(OFFSET($L$3, MATCH($R3899 &amp; "/" &amp; U$2, $P$3:$P$5002, 0) - 1, 0, 1, $E$1))</f>
        <v>-1.3398583435229425</v>
      </c>
      <c r="V3899" s="60">
        <f t="array" aca="1" ref="V3899:V3902" ca="1">TRANSPOSE(OFFSET($L$3, MATCH($R3899 &amp; "/" &amp; V$2, $P$3:$P$5002, 0) - 1, 0, 1, $E$1))</f>
        <v>-1.6234433812909288</v>
      </c>
      <c r="W3899" s="60">
        <f t="array" aca="1" ref="W3899:W3902" ca="1">TRANSPOSE(OFFSET($L$3, MATCH($R3899 &amp; "/" &amp; W$2, $P$3:$P$5002, 0) - 1, 0, 1, $E$1))</f>
        <v>-0.26095655435848175</v>
      </c>
      <c r="X3899" s="60">
        <f t="array" aca="1" ref="X3899:X3902" ca="1">TRANSPOSE(OFFSET($L$3, MATCH($R3899 &amp; "/" &amp; X$2, $P$3:$P$5002, 0) - 1, 0, 1, $E$1))</f>
        <v>0.21970767548394116</v>
      </c>
      <c r="Y3899" s="52">
        <f ca="1">$B$11 * EXP(($E$3 - $C$11^2/2) * Y$2 + $C$11*SQRT(Y$2)*T3899)</f>
        <v>76.649461941840556</v>
      </c>
      <c r="Z3899" s="52">
        <f ca="1">Y3899 * EXP(($E$3 - $C$11^2/2) * (Z$2-Y$2) + $C$11*SQRT(Z$2-Y$2)*U3899)</f>
        <v>51.53623139569261</v>
      </c>
      <c r="AA3899" s="52">
        <f ca="1">Z3899 * EXP(($E$3 - $C$11^2/2) * (AA$2-Z$2) + $C$11*SQRT(AA$2-Z$2)*V3899)</f>
        <v>31.824997572695601</v>
      </c>
      <c r="AB3899" s="52">
        <f ca="1">AA3899 * EXP(($E$3 - $C$11^2/2) * (AB$2-AA$2) + $C$11*SQRT(AB$2-AA$2)*W3899)</f>
        <v>29.576055609771021</v>
      </c>
      <c r="AC3899" s="52">
        <f ca="1">AB3899 * EXP(($E$3 - $C$11^2/2) * (AC$2-AB$2) + $C$11*SQRT(AC$2-AB$2)*X3899)</f>
        <v>31.749513567438509</v>
      </c>
      <c r="AD3899" s="47"/>
      <c r="AE3899" s="3" t="s">
        <v>69</v>
      </c>
      <c r="AF3899" s="20" cm="1">
        <f t="array" aca="1" ref="AF3899" ca="1">MIN(Y3899:Y3902 / $D$11:$D$14)</f>
        <v>0.61536309607113937</v>
      </c>
      <c r="AG3899" s="20" cm="1">
        <f t="array" aca="1" ref="AG3899" ca="1">MIN(Z3899:Z3902 / $D$11:$D$14)</f>
        <v>0.51536231395692611</v>
      </c>
      <c r="AH3899" s="20" cm="1">
        <f t="array" aca="1" ref="AH3899" ca="1">MIN(AA3899:AA3902 / $D$11:$D$14)</f>
        <v>0.2237857076751886</v>
      </c>
      <c r="AI3899" s="20" cm="1">
        <f t="array" aca="1" ref="AI3899" ca="1">MIN(AB3899:AB3902 / $D$11:$D$14)</f>
        <v>0.21788409692888983</v>
      </c>
      <c r="AJ3899" s="20" cm="1">
        <f t="array" aca="1" ref="AJ3899" ca="1">MIN(AC3899:AC3902 / $D$11:$D$14)</f>
        <v>0.31749513567438509</v>
      </c>
      <c r="AK3899" s="72">
        <f t="array" aca="1" ref="AK3899" ca="1">SUMPRODUCT(AF3900:AJ3900, EXP(-$E$3*$AF$2:$AJ$2))</f>
        <v>77880.078307140488</v>
      </c>
      <c r="AL3899" s="70">
        <f ca="1">MAX(AC3900 - $D$11, 0) * EXP(-$E$2*$E$3)</f>
        <v>0</v>
      </c>
    </row>
    <row r="3900" spans="6:38" ht="14.55" customHeight="1" x14ac:dyDescent="0.3">
      <c r="F3900" s="79"/>
      <c r="G3900" s="3">
        <v>3898</v>
      </c>
      <c r="H3900" s="61">
        <v>-1.0290687893294317</v>
      </c>
      <c r="I3900" s="61">
        <v>1.0518358289796921</v>
      </c>
      <c r="J3900" s="61">
        <v>-0.47219265169634533</v>
      </c>
      <c r="K3900" s="62">
        <v>-0.74615550229704941</v>
      </c>
      <c r="L3900" s="60">
        <f t="array" ref="L3900:O3900">TRANSPOSE(MMULT(Option!$B$25:$E$28, TRANSPOSE(H3900:K3900)))</f>
        <v>-1.0290687893294317</v>
      </c>
      <c r="M3900" s="60">
        <v>0.5523959452614402</v>
      </c>
      <c r="N3900" s="60">
        <v>-0.55092380007488551</v>
      </c>
      <c r="O3900" s="60">
        <v>-0.86732420759994833</v>
      </c>
      <c r="P3900" s="56" t="str">
        <f t="shared" si="4859"/>
        <v>780/3</v>
      </c>
      <c r="R3900" s="80"/>
      <c r="S3900" s="3" t="s">
        <v>29</v>
      </c>
      <c r="T3900" s="60">
        <f ca="1"/>
        <v>-1.498578338596477</v>
      </c>
      <c r="U3900" s="60">
        <f ca="1"/>
        <v>-0.71352319677645248</v>
      </c>
      <c r="V3900" s="60">
        <f ca="1"/>
        <v>-2.3621447506209079</v>
      </c>
      <c r="W3900" s="60">
        <f ca="1"/>
        <v>0.19578261782031775</v>
      </c>
      <c r="X3900" s="60">
        <f ca="1"/>
        <v>0.54697017092668732</v>
      </c>
      <c r="Y3900" s="52">
        <f ca="1">$B$12 * EXP(($E$3 - $C$12^2/2) * Y$2 + $C$12*SQRT(Y$2)*T3900)</f>
        <v>64.109764486576566</v>
      </c>
      <c r="Z3900" s="52">
        <f ca="1">Y3900 * EXP(($E$3 - $C$12^2/2) * (Z$2-Y$2) + $C$12*SQRT(Z$2-Y$2)*U3900)</f>
        <v>52.015394631674219</v>
      </c>
      <c r="AA3900" s="52">
        <f ca="1">Z3900 * EXP(($E$3 - $C$12^2/2) * (AA$2-Z$2) + $C$12*SQRT(AA$2-Z$2)*V3900)</f>
        <v>25.736141812267455</v>
      </c>
      <c r="AB3900" s="52">
        <f ca="1">AA3900 * EXP(($E$3 - $C$12^2/2) * (AB$2-AA$2) + $C$12*SQRT(AB$2-AA$2)*W3900)</f>
        <v>27.429829402018861</v>
      </c>
      <c r="AC3900" s="52">
        <f ca="1">AB3900 * EXP(($E$3 - $C$12^2/2) * (AC$2-AB$2) + $C$12*SQRT(AC$2-AB$2)*X3900)</f>
        <v>32.48317090175955</v>
      </c>
      <c r="AD3900" s="47"/>
      <c r="AE3900" s="3" t="s">
        <v>47</v>
      </c>
      <c r="AF3900" s="64">
        <f t="shared" ref="AF3900" ca="1" si="4930">($B$5*AF3902 + (1 + $B$6)*AF3901)*$B$2</f>
        <v>0</v>
      </c>
      <c r="AG3900" s="64">
        <f t="shared" ref="AG3900" ca="1" si="4931">($B$5*AG3902 + (1 + $B$6)*AG3901)*$B$2</f>
        <v>0</v>
      </c>
      <c r="AH3900" s="64">
        <f t="shared" ref="AH3900" ca="1" si="4932">($B$5*AH3902 + (1 + $B$6)*AH3901)*$B$2</f>
        <v>0</v>
      </c>
      <c r="AI3900" s="64">
        <f t="shared" ref="AI3900" ca="1" si="4933">($B$5*AI3902 + (1 + $B$6)*AI3901)*$B$2</f>
        <v>0</v>
      </c>
      <c r="AJ3900" s="64" cm="1">
        <f t="array" aca="1" ref="AJ3900" ca="1">($B$5*AJ3902 + (1 + $B$6)*AJ3901 + AND(NOT(AF3901:AJ3901)))*$B$2</f>
        <v>100000</v>
      </c>
      <c r="AK3900" s="73"/>
      <c r="AL3900" s="70"/>
    </row>
    <row r="3901" spans="6:38" ht="14.55" customHeight="1" x14ac:dyDescent="0.3">
      <c r="F3901" s="79"/>
      <c r="G3901" s="3">
        <v>3899</v>
      </c>
      <c r="H3901" s="61">
        <v>-1.539642353306225E-2</v>
      </c>
      <c r="I3901" s="61">
        <v>-2.1079233725088904</v>
      </c>
      <c r="J3901" s="61">
        <v>0.38654986193844088</v>
      </c>
      <c r="K3901" s="62">
        <v>-1.1464160992514028</v>
      </c>
      <c r="L3901" s="60">
        <f t="array" ref="L3901:O3901">TRANSPOSE(MMULT(Option!$B$25:$E$28, TRANSPOSE(H3901:K3901)))</f>
        <v>-1.539642353306225E-2</v>
      </c>
      <c r="M3901" s="60">
        <v>-1.9381022521509421</v>
      </c>
      <c r="N3901" s="60">
        <v>-0.21863184414928549</v>
      </c>
      <c r="O3901" s="60">
        <v>-1.464427766194752</v>
      </c>
      <c r="P3901" s="56" t="str">
        <f t="shared" si="4859"/>
        <v>780/4</v>
      </c>
      <c r="R3901" s="80"/>
      <c r="S3901" s="3" t="s">
        <v>31</v>
      </c>
      <c r="T3901" s="60">
        <f ca="1"/>
        <v>-1.6351426175917501</v>
      </c>
      <c r="U3901" s="60">
        <f ca="1"/>
        <v>-0.58986750089174589</v>
      </c>
      <c r="V3901" s="60">
        <f ca="1"/>
        <v>-2.8152110387989651</v>
      </c>
      <c r="W3901" s="60">
        <f ca="1"/>
        <v>-0.10575225285438491</v>
      </c>
      <c r="X3901" s="60">
        <f ca="1"/>
        <v>1.7842860775797014</v>
      </c>
      <c r="Y3901" s="52">
        <f ca="1">$B$13 * EXP(($E$3 - $C$13^2/2) * Y$2 + $C$13*SQRT(Y$2)*T3901)</f>
        <v>61.536309607113935</v>
      </c>
      <c r="Z3901" s="52">
        <f ca="1">Y3901 * EXP(($E$3 - $C$13^2/2) * (Z$2-Y$2) + $C$13*SQRT(Z$2-Y$2)*U3901)</f>
        <v>51.814350648481451</v>
      </c>
      <c r="AA3901" s="52">
        <f ca="1">Z3901 * EXP(($E$3 - $C$13^2/2) * (AA$2-Z$2) + $C$13*SQRT(AA$2-Z$2)*V3901)</f>
        <v>22.378570767518859</v>
      </c>
      <c r="AB3901" s="52">
        <f ca="1">AA3901 * EXP(($E$3 - $C$13^2/2) * (AB$2-AA$2) + $C$13*SQRT(AB$2-AA$2)*W3901)</f>
        <v>21.788409692888983</v>
      </c>
      <c r="AC3901" s="52">
        <f ca="1">AB3901 * EXP(($E$3 - $C$13^2/2) * (AC$2-AB$2) + $C$13*SQRT(AC$2-AB$2)*X3901)</f>
        <v>37.399748740181273</v>
      </c>
      <c r="AD3901" s="47"/>
      <c r="AE3901" s="3" t="s">
        <v>46</v>
      </c>
      <c r="AF3901" s="52" t="b">
        <f t="shared" ref="AF3901" ca="1" si="4934">AF3899 &gt;= $B$4</f>
        <v>0</v>
      </c>
      <c r="AG3901" s="52" t="b">
        <f t="array" aca="1" ref="AG3901" ca="1">AND(AG3899 &gt;= $B$4, NOT(OR($AF3901:AF3901)))</f>
        <v>0</v>
      </c>
      <c r="AH3901" s="52" t="b">
        <f t="array" aca="1" ref="AH3901" ca="1">AND(AH3899 &gt;= $B$4, NOT(OR($AF3901:AG3901)))</f>
        <v>0</v>
      </c>
      <c r="AI3901" s="52" t="b">
        <f t="array" aca="1" ref="AI3901" ca="1">AND(AI3899 &gt;= $B$4, NOT(OR($AF3901:AH3901)))</f>
        <v>0</v>
      </c>
      <c r="AJ3901" s="52" t="b">
        <f t="array" aca="1" ref="AJ3901" ca="1">AND(AJ3899 &gt;= $B$4, NOT(OR($AF3901:AI3901)))</f>
        <v>0</v>
      </c>
      <c r="AK3901" s="73"/>
      <c r="AL3901" s="70"/>
    </row>
    <row r="3902" spans="6:38" ht="14.55" customHeight="1" x14ac:dyDescent="0.3">
      <c r="F3902" s="79"/>
      <c r="G3902" s="3">
        <v>3900</v>
      </c>
      <c r="H3902" s="61">
        <v>-1.6693231893927649</v>
      </c>
      <c r="I3902" s="61">
        <v>-0.99414596957706447</v>
      </c>
      <c r="J3902" s="61">
        <v>-1.9776909235996807</v>
      </c>
      <c r="K3902" s="62">
        <v>0.31896457323370814</v>
      </c>
      <c r="L3902" s="60">
        <f t="array" ref="L3902:O3902">TRANSPOSE(MMULT(Option!$B$25:$E$28, TRANSPOSE(H3902:K3902)))</f>
        <v>-1.6693231893927649</v>
      </c>
      <c r="M3902" s="60">
        <v>-1.5788791072415389</v>
      </c>
      <c r="N3902" s="60">
        <v>-2.6650836439878951</v>
      </c>
      <c r="O3902" s="60">
        <v>-1.0409186005243787</v>
      </c>
      <c r="P3902" s="56" t="str">
        <f t="shared" si="4859"/>
        <v>780/5</v>
      </c>
      <c r="R3902" s="80"/>
      <c r="S3902" s="3" t="s">
        <v>30</v>
      </c>
      <c r="T3902" s="60">
        <f ca="1"/>
        <v>-0.26736851990507537</v>
      </c>
      <c r="U3902" s="60">
        <f ca="1"/>
        <v>-0.32033235836176382</v>
      </c>
      <c r="V3902" s="60">
        <f ca="1"/>
        <v>-1.0570217168887996</v>
      </c>
      <c r="W3902" s="60">
        <f ca="1"/>
        <v>-0.64365004354887934</v>
      </c>
      <c r="X3902" s="60">
        <f ca="1"/>
        <v>6.4007458795847127E-2</v>
      </c>
      <c r="Y3902" s="52">
        <f ca="1">$B$14 * EXP(($E$3 - $C$14^2/2) * Y$2 + $C$14*SQRT(Y$2)*T3902)</f>
        <v>92.7548164961227</v>
      </c>
      <c r="Z3902" s="52">
        <f ca="1">Y3902 * EXP(($E$3 - $C$14^2/2) * (Z$2-Y$2) + $C$14*SQRT(Z$2-Y$2)*U3902)</f>
        <v>84.67834674425859</v>
      </c>
      <c r="AA3902" s="52">
        <f ca="1">Z3902 * EXP(($E$3 - $C$14^2/2) * (AA$2-Z$2) + $C$14*SQRT(AA$2-Z$2)*V3902)</f>
        <v>61.976383887461736</v>
      </c>
      <c r="AB3902" s="52">
        <f ca="1">AA3902 * EXP(($E$3 - $C$14^2/2) * (AB$2-AA$2) + $C$14*SQRT(AB$2-AA$2)*W3902)</f>
        <v>51.349664069510197</v>
      </c>
      <c r="AC3902" s="52">
        <f ca="1">AB3902 * EXP(($E$3 - $C$14^2/2) * (AC$2-AB$2) + $C$14*SQRT(AC$2-AB$2)*X3902)</f>
        <v>52.607601894768358</v>
      </c>
      <c r="AD3902" s="47"/>
      <c r="AE3902" s="3" t="s">
        <v>68</v>
      </c>
      <c r="AF3902" s="52" t="b">
        <f ca="1">AND(AF3899&gt;$B$3, NOT(OR($AF3901:AF3901)))</f>
        <v>0</v>
      </c>
      <c r="AG3902" s="52" t="b">
        <f ca="1">AND(AG3899&gt;$B$3, NOT(OR($AF3901:AG3901)))</f>
        <v>0</v>
      </c>
      <c r="AH3902" s="52" t="b">
        <f ca="1">AND(AH3899&gt;$B$3, NOT(OR($AF3901:AH3901)))</f>
        <v>0</v>
      </c>
      <c r="AI3902" s="52" t="b">
        <f ca="1">AND(AI3899&gt;$B$3, NOT(OR($AF3901:AI3901)))</f>
        <v>0</v>
      </c>
      <c r="AJ3902" s="52" t="b">
        <f ca="1">AND(AJ3899&gt;$B$3, NOT(OR($AF3901:AJ3901)))</f>
        <v>0</v>
      </c>
      <c r="AK3902" s="74"/>
      <c r="AL3902" s="70"/>
    </row>
    <row r="3903" spans="6:38" ht="14.55" customHeight="1" x14ac:dyDescent="0.3">
      <c r="F3903" s="79"/>
      <c r="G3903" s="3">
        <v>3901</v>
      </c>
      <c r="H3903" s="61">
        <v>-0.44717652349426074</v>
      </c>
      <c r="I3903" s="61">
        <v>0.41511330085135867</v>
      </c>
      <c r="J3903" s="61">
        <v>0.54728020174844605</v>
      </c>
      <c r="K3903" s="62">
        <v>-0.32410814089105461</v>
      </c>
      <c r="L3903" s="60">
        <f t="array" ref="L3903:O3903">TRANSPOSE(MMULT(Option!$B$25:$E$28, TRANSPOSE(H3903:K3903)))</f>
        <v>-0.44717652349426074</v>
      </c>
      <c r="M3903" s="60">
        <v>0.2015870152291612</v>
      </c>
      <c r="N3903" s="60">
        <v>0.41051327899575119</v>
      </c>
      <c r="O3903" s="60">
        <v>-0.24089990319659038</v>
      </c>
      <c r="P3903" s="56" t="str">
        <f t="shared" si="4859"/>
        <v>781/1</v>
      </c>
      <c r="R3903" s="80">
        <v>976</v>
      </c>
      <c r="S3903" s="3" t="s">
        <v>28</v>
      </c>
      <c r="T3903" s="60">
        <f t="array" aca="1" ref="T3903:T3906" ca="1">TRANSPOSE(OFFSET($L$3, MATCH($R3903 &amp; "/" &amp; T$2, $P$3:$P$5002, 0) - 1, 0, 1, $E$1))</f>
        <v>0.43460222616853483</v>
      </c>
      <c r="U3903" s="60">
        <f t="array" aca="1" ref="U3903:U3906" ca="1">TRANSPOSE(OFFSET($L$3, MATCH($R3903 &amp; "/" &amp; U$2, $P$3:$P$5002, 0) - 1, 0, 1, $E$1))</f>
        <v>-0.65300752225935821</v>
      </c>
      <c r="V3903" s="60">
        <f t="array" aca="1" ref="V3903:V3906" ca="1">TRANSPOSE(OFFSET($L$3, MATCH($R3903 &amp; "/" &amp; V$2, $P$3:$P$5002, 0) - 1, 0, 1, $E$1))</f>
        <v>-0.22654429789318761</v>
      </c>
      <c r="W3903" s="60">
        <f t="array" aca="1" ref="W3903:W3906" ca="1">TRANSPOSE(OFFSET($L$3, MATCH($R3903 &amp; "/" &amp; W$2, $P$3:$P$5002, 0) - 1, 0, 1, $E$1))</f>
        <v>-0.72199557170318418</v>
      </c>
      <c r="X3903" s="60">
        <f t="array" aca="1" ref="X3903:X3906" ca="1">TRANSPOSE(OFFSET($L$3, MATCH($R3903 &amp; "/" &amp; X$2, $P$3:$P$5002, 0) - 1, 0, 1, $E$1))</f>
        <v>1.8924418403159857</v>
      </c>
      <c r="Y3903" s="52">
        <f ca="1">$B$11 * EXP(($E$3 - $C$11^2/2) * Y$2 + $C$11*SQRT(Y$2)*T3903)</f>
        <v>114.49725556456995</v>
      </c>
      <c r="Z3903" s="52">
        <f ca="1">Y3903 * EXP(($E$3 - $C$11^2/2) * (Z$2-Y$2) + $C$11*SQRT(Z$2-Y$2)*U3903)</f>
        <v>94.599160060073785</v>
      </c>
      <c r="AA3903" s="52">
        <f ca="1">Z3903 * EXP(($E$3 - $C$11^2/2) * (AA$2-Z$2) + $C$11*SQRT(AA$2-Z$2)*V3903)</f>
        <v>88.826524772892952</v>
      </c>
      <c r="AB3903" s="52">
        <f ca="1">AA3903 * EXP(($E$3 - $C$11^2/2) * (AB$2-AA$2) + $C$11*SQRT(AB$2-AA$2)*W3903)</f>
        <v>71.886367007442047</v>
      </c>
      <c r="AC3903" s="52">
        <f ca="1">AB3903 * EXP(($E$3 - $C$11^2/2) * (AC$2-AB$2) + $C$11*SQRT(AC$2-AB$2)*X3903)</f>
        <v>127.46211566116774</v>
      </c>
      <c r="AD3903" s="47"/>
      <c r="AE3903" s="3" t="s">
        <v>69</v>
      </c>
      <c r="AF3903" s="20" cm="1">
        <f t="array" aca="1" ref="AF3903" ca="1">MIN(Y3903:Y3906 / $D$11:$D$14)</f>
        <v>0.88529984230677206</v>
      </c>
      <c r="AG3903" s="20" cm="1">
        <f t="array" aca="1" ref="AG3903" ca="1">MIN(Z3903:Z3906 / $D$11:$D$14)</f>
        <v>0.94599160060073784</v>
      </c>
      <c r="AH3903" s="20" cm="1">
        <f t="array" aca="1" ref="AH3903" ca="1">MIN(AA3903:AA3906 / $D$11:$D$14)</f>
        <v>0.87489359616475748</v>
      </c>
      <c r="AI3903" s="20" cm="1">
        <f t="array" aca="1" ref="AI3903" ca="1">MIN(AB3903:AB3906 / $D$11:$D$14)</f>
        <v>0.56189046707785029</v>
      </c>
      <c r="AJ3903" s="20" cm="1">
        <f t="array" aca="1" ref="AJ3903" ca="1">MIN(AC3903:AC3906 / $D$11:$D$14)</f>
        <v>0.69568449129587762</v>
      </c>
      <c r="AK3903" s="72">
        <f t="array" aca="1" ref="AK3903" ca="1">SUMPRODUCT(AF3904:AJ3904, EXP(-$E$3*$AF$2:$AJ$2))</f>
        <v>118631.70059156645</v>
      </c>
      <c r="AL3903" s="70">
        <f ca="1">MAX(AC3904 - $D$11, 0) * EXP(-$E$2*$E$3)</f>
        <v>152.67531079050107</v>
      </c>
    </row>
    <row r="3904" spans="6:38" ht="14.55" customHeight="1" x14ac:dyDescent="0.3">
      <c r="F3904" s="79"/>
      <c r="G3904" s="3">
        <v>3902</v>
      </c>
      <c r="H3904" s="61">
        <v>0.2831137165315053</v>
      </c>
      <c r="I3904" s="61">
        <v>0.13158478719185621</v>
      </c>
      <c r="J3904" s="61">
        <v>-0.91581542981373076</v>
      </c>
      <c r="K3904" s="62">
        <v>-1.425387547246546</v>
      </c>
      <c r="L3904" s="60">
        <f t="array" ref="L3904:O3904">TRANSPOSE(MMULT(Option!$B$25:$E$28, TRANSPOSE(H3904:K3904)))</f>
        <v>0.2831137165315053</v>
      </c>
      <c r="M3904" s="60">
        <v>0.23384493613486948</v>
      </c>
      <c r="N3904" s="60">
        <v>-0.65666743809595807</v>
      </c>
      <c r="O3904" s="60">
        <v>-1.2516753673697905</v>
      </c>
      <c r="P3904" s="56" t="str">
        <f t="shared" si="4859"/>
        <v>781/2</v>
      </c>
      <c r="R3904" s="80"/>
      <c r="S3904" s="3" t="s">
        <v>29</v>
      </c>
      <c r="T3904" s="60">
        <f ca="1"/>
        <v>0.4535294751736737</v>
      </c>
      <c r="U3904" s="60">
        <f ca="1"/>
        <v>8.6098318414531916E-2</v>
      </c>
      <c r="V3904" s="60">
        <f ca="1"/>
        <v>1.0339267679700332</v>
      </c>
      <c r="W3904" s="60">
        <f ca="1"/>
        <v>0.69350405404249649</v>
      </c>
      <c r="X3904" s="60">
        <f ca="1"/>
        <v>1.2673445422462457</v>
      </c>
      <c r="Y3904" s="52">
        <f ca="1">$B$12 * EXP(($E$3 - $C$12^2/2) * Y$2 + $C$12*SQRT(Y$2)*T3904)</f>
        <v>115.14924027429967</v>
      </c>
      <c r="Z3904" s="52">
        <f ca="1">Y3904 * EXP(($E$3 - $C$12^2/2) * (Z$2-Y$2) + $C$12*SQRT(Z$2-Y$2)*U3904)</f>
        <v>118.75452222264423</v>
      </c>
      <c r="AA3904" s="52">
        <f ca="1">Z3904 * EXP(($E$3 - $C$12^2/2) * (AA$2-Z$2) + $C$12*SQRT(AA$2-Z$2)*V3904)</f>
        <v>162.75346227728747</v>
      </c>
      <c r="AB3904" s="52">
        <f ca="1">AA3904 * EXP(($E$3 - $C$12^2/2) * (AB$2-AA$2) + $C$12*SQRT(AB$2-AA$2)*W3904)</f>
        <v>201.39895078604042</v>
      </c>
      <c r="AC3904" s="52">
        <f ca="1">AB3904 * EXP(($E$3 - $C$12^2/2) * (AC$2-AB$2) + $C$12*SQRT(AC$2-AB$2)*X3904)</f>
        <v>296.03897955570358</v>
      </c>
      <c r="AD3904" s="47"/>
      <c r="AE3904" s="3" t="s">
        <v>47</v>
      </c>
      <c r="AF3904" s="64">
        <f t="shared" ref="AF3904" ca="1" si="4935">($B$5*AF3906 + (1 + $B$6)*AF3905)*$B$2</f>
        <v>15000</v>
      </c>
      <c r="AG3904" s="64">
        <f t="shared" ref="AG3904" ca="1" si="4936">($B$5*AG3906 + (1 + $B$6)*AG3905)*$B$2</f>
        <v>15000</v>
      </c>
      <c r="AH3904" s="64">
        <f t="shared" ref="AH3904" ca="1" si="4937">($B$5*AH3906 + (1 + $B$6)*AH3905)*$B$2</f>
        <v>15000</v>
      </c>
      <c r="AI3904" s="64">
        <f t="shared" ref="AI3904" ca="1" si="4938">($B$5*AI3906 + (1 + $B$6)*AI3905)*$B$2</f>
        <v>0</v>
      </c>
      <c r="AJ3904" s="64" cm="1">
        <f t="array" aca="1" ref="AJ3904" ca="1">($B$5*AJ3906 + (1 + $B$6)*AJ3905 + AND(NOT(AF3905:AJ3905)))*$B$2</f>
        <v>100000</v>
      </c>
      <c r="AK3904" s="73"/>
      <c r="AL3904" s="70"/>
    </row>
    <row r="3905" spans="6:38" ht="14.55" customHeight="1" x14ac:dyDescent="0.3">
      <c r="F3905" s="79"/>
      <c r="G3905" s="3">
        <v>3903</v>
      </c>
      <c r="H3905" s="61">
        <v>1.7288617840602365</v>
      </c>
      <c r="I3905" s="61">
        <v>0.32780989675002087</v>
      </c>
      <c r="J3905" s="61">
        <v>2.2059694050125969</v>
      </c>
      <c r="K3905" s="62">
        <v>-2.0184756096605012</v>
      </c>
      <c r="L3905" s="60">
        <f t="array" ref="L3905:O3905">TRANSPOSE(MMULT(Option!$B$25:$E$28, TRANSPOSE(H3905:K3905)))</f>
        <v>1.7288617840602365</v>
      </c>
      <c r="M3905" s="60">
        <v>0.99198744670662042</v>
      </c>
      <c r="N3905" s="60">
        <v>2.7149106274514394</v>
      </c>
      <c r="O3905" s="60">
        <v>-0.5205726088705136</v>
      </c>
      <c r="P3905" s="56" t="str">
        <f t="shared" si="4859"/>
        <v>781/3</v>
      </c>
      <c r="R3905" s="80"/>
      <c r="S3905" s="3" t="s">
        <v>31</v>
      </c>
      <c r="T3905" s="60">
        <f ca="1"/>
        <v>-0.42276295496402294</v>
      </c>
      <c r="U3905" s="60">
        <f ca="1"/>
        <v>0.84243732975608498</v>
      </c>
      <c r="V3905" s="60">
        <f ca="1"/>
        <v>-0.286524795308574</v>
      </c>
      <c r="W3905" s="60">
        <f ca="1"/>
        <v>1.0518107672326862</v>
      </c>
      <c r="X3905" s="60">
        <f ca="1"/>
        <v>1.4340926202982698</v>
      </c>
      <c r="Y3905" s="52">
        <f ca="1">$B$13 * EXP(($E$3 - $C$13^2/2) * Y$2 + $C$13*SQRT(Y$2)*T3905)</f>
        <v>88.529984230677201</v>
      </c>
      <c r="Z3905" s="52">
        <f ca="1">Y3905 * EXP(($E$3 - $C$13^2/2) * (Z$2-Y$2) + $C$13*SQRT(Z$2-Y$2)*U3905)</f>
        <v>114.5569980189775</v>
      </c>
      <c r="AA3905" s="52">
        <f ca="1">Z3905 * EXP(($E$3 - $C$13^2/2) * (AA$2-Z$2) + $C$13*SQRT(AA$2-Z$2)*V3905)</f>
        <v>105.64823732591825</v>
      </c>
      <c r="AB3905" s="52">
        <f ca="1">AA3905 * EXP(($E$3 - $C$13^2/2) * (AB$2-AA$2) + $C$13*SQRT(AB$2-AA$2)*W3905)</f>
        <v>145.57017751200553</v>
      </c>
      <c r="AC3905" s="52">
        <f ca="1">AB3905 * EXP(($E$3 - $C$13^2/2) * (AC$2-AB$2) + $C$13*SQRT(AC$2-AB$2)*X3905)</f>
        <v>224.9517817921961</v>
      </c>
      <c r="AD3905" s="47"/>
      <c r="AE3905" s="3" t="s">
        <v>46</v>
      </c>
      <c r="AF3905" s="52" t="b">
        <f t="shared" ref="AF3905" ca="1" si="4939">AF3903 &gt;= $B$4</f>
        <v>0</v>
      </c>
      <c r="AG3905" s="52" t="b">
        <f t="array" aca="1" ref="AG3905" ca="1">AND(AG3903 &gt;= $B$4, NOT(OR($AF3905:AF3905)))</f>
        <v>0</v>
      </c>
      <c r="AH3905" s="52" t="b">
        <f t="array" aca="1" ref="AH3905" ca="1">AND(AH3903 &gt;= $B$4, NOT(OR($AF3905:AG3905)))</f>
        <v>0</v>
      </c>
      <c r="AI3905" s="52" t="b">
        <f t="array" aca="1" ref="AI3905" ca="1">AND(AI3903 &gt;= $B$4, NOT(OR($AF3905:AH3905)))</f>
        <v>0</v>
      </c>
      <c r="AJ3905" s="52" t="b">
        <f t="array" aca="1" ref="AJ3905" ca="1">AND(AJ3903 &gt;= $B$4, NOT(OR($AF3905:AI3905)))</f>
        <v>0</v>
      </c>
      <c r="AK3905" s="73"/>
      <c r="AL3905" s="70"/>
    </row>
    <row r="3906" spans="6:38" ht="14.55" customHeight="1" x14ac:dyDescent="0.3">
      <c r="F3906" s="79"/>
      <c r="G3906" s="3">
        <v>3904</v>
      </c>
      <c r="H3906" s="61">
        <v>1.2928792282240544</v>
      </c>
      <c r="I3906" s="61">
        <v>-0.96665488484651252</v>
      </c>
      <c r="J3906" s="61">
        <v>-0.21030270235027176</v>
      </c>
      <c r="K3906" s="62">
        <v>-0.57040327139981606</v>
      </c>
      <c r="L3906" s="60">
        <f t="array" ref="L3906:O3906">TRANSPOSE(MMULT(Option!$B$25:$E$28, TRANSPOSE(H3906:K3906)))</f>
        <v>1.2928792282240544</v>
      </c>
      <c r="M3906" s="60">
        <v>-0.36880214485197116</v>
      </c>
      <c r="N3906" s="60">
        <v>7.9311043512181767E-2</v>
      </c>
      <c r="O3906" s="60">
        <v>-0.26548903967652443</v>
      </c>
      <c r="P3906" s="56" t="str">
        <f t="shared" si="4859"/>
        <v>781/4</v>
      </c>
      <c r="R3906" s="80"/>
      <c r="S3906" s="3" t="s">
        <v>30</v>
      </c>
      <c r="T3906" s="60">
        <f ca="1"/>
        <v>4.1227085901661173E-2</v>
      </c>
      <c r="U3906" s="60">
        <f ca="1"/>
        <v>0.1124830049433963</v>
      </c>
      <c r="V3906" s="60">
        <f ca="1"/>
        <v>-0.64922010551862197</v>
      </c>
      <c r="W3906" s="60">
        <f ca="1"/>
        <v>-1.4926511403984475</v>
      </c>
      <c r="X3906" s="60">
        <f ca="1"/>
        <v>0.69529769330333846</v>
      </c>
      <c r="Y3906" s="52">
        <f ca="1">$B$14 * EXP(($E$3 - $C$14^2/2) * Y$2 + $C$14*SQRT(Y$2)*T3906)</f>
        <v>101.75198286592175</v>
      </c>
      <c r="Z3906" s="52">
        <f ca="1">Y3906 * EXP(($E$3 - $C$14^2/2) * (Z$2-Y$2) + $C$14*SQRT(Z$2-Y$2)*U3906)</f>
        <v>105.77172278538745</v>
      </c>
      <c r="AA3906" s="52">
        <f ca="1">Z3906 * EXP(($E$3 - $C$14^2/2) * (AA$2-Z$2) + $C$14*SQRT(AA$2-Z$2)*V3906)</f>
        <v>87.489359616475753</v>
      </c>
      <c r="AB3906" s="52">
        <f ca="1">AA3906 * EXP(($E$3 - $C$14^2/2) * (AB$2-AA$2) + $C$14*SQRT(AB$2-AA$2)*W3906)</f>
        <v>56.189046707785025</v>
      </c>
      <c r="AC3906" s="52">
        <f ca="1">AB3906 * EXP(($E$3 - $C$14^2/2) * (AC$2-AB$2) + $C$14*SQRT(AC$2-AB$2)*X3906)</f>
        <v>69.568449129587762</v>
      </c>
      <c r="AD3906" s="47"/>
      <c r="AE3906" s="3" t="s">
        <v>68</v>
      </c>
      <c r="AF3906" s="52" t="b">
        <f ca="1">AND(AF3903&gt;$B$3, NOT(OR($AF3905:AF3905)))</f>
        <v>1</v>
      </c>
      <c r="AG3906" s="52" t="b">
        <f ca="1">AND(AG3903&gt;$B$3, NOT(OR($AF3905:AG3905)))</f>
        <v>1</v>
      </c>
      <c r="AH3906" s="52" t="b">
        <f ca="1">AND(AH3903&gt;$B$3, NOT(OR($AF3905:AH3905)))</f>
        <v>1</v>
      </c>
      <c r="AI3906" s="52" t="b">
        <f ca="1">AND(AI3903&gt;$B$3, NOT(OR($AF3905:AI3905)))</f>
        <v>0</v>
      </c>
      <c r="AJ3906" s="52" t="b">
        <f ca="1">AND(AJ3903&gt;$B$3, NOT(OR($AF3905:AJ3905)))</f>
        <v>0</v>
      </c>
      <c r="AK3906" s="74"/>
      <c r="AL3906" s="70"/>
    </row>
    <row r="3907" spans="6:38" ht="14.55" customHeight="1" x14ac:dyDescent="0.3">
      <c r="F3907" s="79"/>
      <c r="G3907" s="3">
        <v>3905</v>
      </c>
      <c r="H3907" s="61">
        <v>0.58241667392803109</v>
      </c>
      <c r="I3907" s="61">
        <v>-0.78586604526034143</v>
      </c>
      <c r="J3907" s="61">
        <v>-0.73244625854421941</v>
      </c>
      <c r="K3907" s="62">
        <v>-0.3383466467664592</v>
      </c>
      <c r="L3907" s="60">
        <f t="array" ref="L3907:O3907">TRANSPOSE(MMULT(Option!$B$25:$E$28, TRANSPOSE(H3907:K3907)))</f>
        <v>0.58241667392803109</v>
      </c>
      <c r="M3907" s="60">
        <v>-0.48729145812900887</v>
      </c>
      <c r="N3907" s="60">
        <v>-0.61613628834433065</v>
      </c>
      <c r="O3907" s="60">
        <v>-0.40552299633851008</v>
      </c>
      <c r="P3907" s="56" t="str">
        <f t="shared" si="4859"/>
        <v>781/5</v>
      </c>
      <c r="R3907" s="80">
        <v>977</v>
      </c>
      <c r="S3907" s="3" t="s">
        <v>28</v>
      </c>
      <c r="T3907" s="60">
        <f t="array" aca="1" ref="T3907:T3910" ca="1">TRANSPOSE(OFFSET($L$3, MATCH($R3907 &amp; "/" &amp; T$2, $P$3:$P$5002, 0) - 1, 0, 1, $E$1))</f>
        <v>1.280996956057995</v>
      </c>
      <c r="U3907" s="60">
        <f t="array" aca="1" ref="U3907:U3910" ca="1">TRANSPOSE(OFFSET($L$3, MATCH($R3907 &amp; "/" &amp; U$2, $P$3:$P$5002, 0) - 1, 0, 1, $E$1))</f>
        <v>0.1828357617108895</v>
      </c>
      <c r="V3907" s="60">
        <f t="array" aca="1" ref="V3907:V3910" ca="1">TRANSPOSE(OFFSET($L$3, MATCH($R3907 &amp; "/" &amp; V$2, $P$3:$P$5002, 0) - 1, 0, 1, $E$1))</f>
        <v>0.90274570226741524</v>
      </c>
      <c r="W3907" s="60">
        <f t="array" aca="1" ref="W3907:W3910" ca="1">TRANSPOSE(OFFSET($L$3, MATCH($R3907 &amp; "/" &amp; W$2, $P$3:$P$5002, 0) - 1, 0, 1, $E$1))</f>
        <v>-0.2538078795473136</v>
      </c>
      <c r="X3907" s="60">
        <f t="array" aca="1" ref="X3907:X3910" ca="1">TRANSPOSE(OFFSET($L$3, MATCH($R3907 &amp; "/" &amp; X$2, $P$3:$P$5002, 0) - 1, 0, 1, $E$1))</f>
        <v>-0.22685432394919439</v>
      </c>
      <c r="Y3907" s="52">
        <f ca="1">$B$11 * EXP(($E$3 - $C$11^2/2) * Y$2 + $C$11*SQRT(Y$2)*T3907)</f>
        <v>147.59459212940484</v>
      </c>
      <c r="Z3907" s="52">
        <f ca="1">Y3907 * EXP(($E$3 - $C$11^2/2) * (Z$2-Y$2) + $C$11*SQRT(Z$2-Y$2)*U3907)</f>
        <v>156.69793971517205</v>
      </c>
      <c r="AA3907" s="52">
        <f ca="1">Z3907 * EXP(($E$3 - $C$11^2/2) * (AA$2-Z$2) + $C$11*SQRT(AA$2-Z$2)*V3907)</f>
        <v>206.46764390213804</v>
      </c>
      <c r="AB3907" s="52">
        <f ca="1">AA3907 * EXP(($E$3 - $C$11^2/2) * (AB$2-AA$2) + $C$11*SQRT(AB$2-AA$2)*W3907)</f>
        <v>192.28936524642955</v>
      </c>
      <c r="AC3907" s="52">
        <f ca="1">AB3907 * EXP(($E$3 - $C$11^2/2) * (AC$2-AB$2) + $C$11*SQRT(AC$2-AB$2)*X3907)</f>
        <v>180.53868045240904</v>
      </c>
      <c r="AD3907" s="47"/>
      <c r="AE3907" s="3" t="s">
        <v>69</v>
      </c>
      <c r="AF3907" s="20" cm="1">
        <f t="array" aca="1" ref="AF3907" ca="1">MIN(Y3907:Y3910 / $D$11:$D$14)</f>
        <v>0.92986285579309003</v>
      </c>
      <c r="AG3907" s="20" cm="1">
        <f t="array" aca="1" ref="AG3907" ca="1">MIN(Z3907:Z3910 / $D$11:$D$14)</f>
        <v>1.3860707189034143</v>
      </c>
      <c r="AH3907" s="20" cm="1">
        <f t="array" aca="1" ref="AH3907" ca="1">MIN(AA3907:AA3910 / $D$11:$D$14)</f>
        <v>1.5064211441078956</v>
      </c>
      <c r="AI3907" s="20" cm="1">
        <f t="array" aca="1" ref="AI3907" ca="1">MIN(AB3907:AB3910 / $D$11:$D$14)</f>
        <v>1.8646426648554206</v>
      </c>
      <c r="AJ3907" s="20" cm="1">
        <f t="array" aca="1" ref="AJ3907" ca="1">MIN(AC3907:AC3910 / $D$11:$D$14)</f>
        <v>1.2185320059200024</v>
      </c>
      <c r="AK3907" s="72">
        <f t="array" aca="1" ref="AK3907" ca="1">SUMPRODUCT(AF3908:AJ3908, EXP(-$E$3*$AF$2:$AJ$2))</f>
        <v>109276.37026128646</v>
      </c>
      <c r="AL3907" s="70">
        <f ca="1">MAX(AC3908 - $D$11, 0) * EXP(-$E$2*$E$3)</f>
        <v>17.019289733666284</v>
      </c>
    </row>
    <row r="3908" spans="6:38" ht="14.55" customHeight="1" x14ac:dyDescent="0.3">
      <c r="F3908" s="79"/>
      <c r="G3908" s="3">
        <v>3906</v>
      </c>
      <c r="H3908" s="61">
        <v>-1.609642559742525</v>
      </c>
      <c r="I3908" s="61">
        <v>2.166934432136546</v>
      </c>
      <c r="J3908" s="61">
        <v>-1.0537301059959068</v>
      </c>
      <c r="K3908" s="62">
        <v>0.59156954675432749</v>
      </c>
      <c r="L3908" s="60">
        <f t="array" ref="L3908:O3908">TRANSPOSE(MMULT(Option!$B$25:$E$28, TRANSPOSE(H3908:K3908)))</f>
        <v>-1.609642559742525</v>
      </c>
      <c r="M3908" s="60">
        <v>1.3421711883573642</v>
      </c>
      <c r="N3908" s="60">
        <v>-1.0019221504028555</v>
      </c>
      <c r="O3908" s="60">
        <v>0.22450244501476424</v>
      </c>
      <c r="P3908" s="56" t="str">
        <f t="shared" ref="P3908:P3971" si="4940">(QUOTIENT(G3908 - 1, $E$2) + 1) &amp; "/" &amp; MOD(G3908 -1, $E$2) + 1</f>
        <v>782/1</v>
      </c>
      <c r="R3908" s="80"/>
      <c r="S3908" s="3" t="s">
        <v>29</v>
      </c>
      <c r="T3908" s="60">
        <f ca="1"/>
        <v>-0.25906056866098948</v>
      </c>
      <c r="U3908" s="60">
        <f ca="1"/>
        <v>1.3139703126805948</v>
      </c>
      <c r="V3908" s="60">
        <f ca="1"/>
        <v>0.26087937080209478</v>
      </c>
      <c r="W3908" s="60">
        <f ca="1"/>
        <v>0.69444233225936824</v>
      </c>
      <c r="X3908" s="60">
        <f ca="1"/>
        <v>-1.4347419124347776</v>
      </c>
      <c r="Y3908" s="52">
        <f ca="1">$B$12 * EXP(($E$3 - $C$12^2/2) * Y$2 + $C$12*SQRT(Y$2)*T3908)</f>
        <v>92.986285579308998</v>
      </c>
      <c r="Z3908" s="52">
        <f ca="1">Y3908 * EXP(($E$3 - $C$12^2/2) * (Z$2-Y$2) + $C$12*SQRT(Z$2-Y$2)*U3908)</f>
        <v>138.60707189034142</v>
      </c>
      <c r="AA3908" s="52">
        <f ca="1">Z3908 * EXP(($E$3 - $C$12^2/2) * (AA$2-Z$2) + $C$12*SQRT(AA$2-Z$2)*V3908)</f>
        <v>150.64211441078956</v>
      </c>
      <c r="AB3908" s="52">
        <f ca="1">AA3908 * EXP(($E$3 - $C$12^2/2) * (AB$2-AA$2) + $C$12*SQRT(AB$2-AA$2)*W3908)</f>
        <v>186.46426648554205</v>
      </c>
      <c r="AC3908" s="52">
        <f ca="1">AB3908 * EXP(($E$3 - $C$12^2/2) * (AC$2-AB$2) + $C$12*SQRT(AC$2-AB$2)*X3908)</f>
        <v>121.85320059200025</v>
      </c>
      <c r="AD3908" s="47"/>
      <c r="AE3908" s="3" t="s">
        <v>47</v>
      </c>
      <c r="AF3908" s="64">
        <f t="shared" ref="AF3908" ca="1" si="4941">($B$5*AF3910 + (1 + $B$6)*AF3909)*$B$2</f>
        <v>15000</v>
      </c>
      <c r="AG3908" s="64">
        <f t="shared" ref="AG3908" ca="1" si="4942">($B$5*AG3910 + (1 + $B$6)*AG3909)*$B$2</f>
        <v>105000</v>
      </c>
      <c r="AH3908" s="64">
        <f t="shared" ref="AH3908" ca="1" si="4943">($B$5*AH3910 + (1 + $B$6)*AH3909)*$B$2</f>
        <v>0</v>
      </c>
      <c r="AI3908" s="64">
        <f t="shared" ref="AI3908" ca="1" si="4944">($B$5*AI3910 + (1 + $B$6)*AI3909)*$B$2</f>
        <v>0</v>
      </c>
      <c r="AJ3908" s="64" cm="1">
        <f t="array" aca="1" ref="AJ3908" ca="1">($B$5*AJ3910 + (1 + $B$6)*AJ3909 + AND(NOT(AF3909:AJ3909)))*$B$2</f>
        <v>0</v>
      </c>
      <c r="AK3908" s="73"/>
      <c r="AL3908" s="70"/>
    </row>
    <row r="3909" spans="6:38" ht="14.55" customHeight="1" x14ac:dyDescent="0.3">
      <c r="F3909" s="79"/>
      <c r="G3909" s="3">
        <v>3907</v>
      </c>
      <c r="H3909" s="61">
        <v>0.20515612977869715</v>
      </c>
      <c r="I3909" s="61">
        <v>0.5889882509565002</v>
      </c>
      <c r="J3909" s="61">
        <v>0.91541131471566406</v>
      </c>
      <c r="K3909" s="62">
        <v>0.86148901974897985</v>
      </c>
      <c r="L3909" s="60">
        <f t="array" ref="L3909:O3909">TRANSPOSE(MMULT(Option!$B$25:$E$28, TRANSPOSE(H3909:K3909)))</f>
        <v>0.20515612977869715</v>
      </c>
      <c r="M3909" s="60">
        <v>0.62187910060104057</v>
      </c>
      <c r="N3909" s="60">
        <v>1.0403107520365329</v>
      </c>
      <c r="O3909" s="60">
        <v>1.1527008953797411</v>
      </c>
      <c r="P3909" s="56" t="str">
        <f t="shared" si="4940"/>
        <v>782/2</v>
      </c>
      <c r="R3909" s="80"/>
      <c r="S3909" s="3" t="s">
        <v>31</v>
      </c>
      <c r="T3909" s="60">
        <f ca="1"/>
        <v>0.78970881111425095</v>
      </c>
      <c r="U3909" s="60">
        <f ca="1"/>
        <v>0.34000686968386518</v>
      </c>
      <c r="V3909" s="60">
        <f ca="1"/>
        <v>1.7046661505839613</v>
      </c>
      <c r="W3909" s="60">
        <f ca="1"/>
        <v>0.16503034155254034</v>
      </c>
      <c r="X3909" s="60">
        <f ca="1"/>
        <v>-1.6107740406179274</v>
      </c>
      <c r="Y3909" s="52">
        <f ca="1">$B$13 * EXP(($E$3 - $C$13^2/2) * Y$2 + $C$13*SQRT(Y$2)*T3909)</f>
        <v>127.36829232628301</v>
      </c>
      <c r="Z3909" s="52">
        <f ca="1">Y3909 * EXP(($E$3 - $C$13^2/2) * (Z$2-Y$2) + $C$13*SQRT(Z$2-Y$2)*U3909)</f>
        <v>141.75282760328935</v>
      </c>
      <c r="AA3909" s="52">
        <f ca="1">Z3909 * EXP(($E$3 - $C$13^2/2) * (AA$2-Z$2) + $C$13*SQRT(AA$2-Z$2)*V3909)</f>
        <v>237.57532602566377</v>
      </c>
      <c r="AB3909" s="52">
        <f ca="1">AA3909 * EXP(($E$3 - $C$13^2/2) * (AB$2-AA$2) + $C$13*SQRT(AB$2-AA$2)*W3909)</f>
        <v>250.8847920309955</v>
      </c>
      <c r="AC3909" s="52">
        <f ca="1">AB3909 * EXP(($E$3 - $C$13^2/2) * (AC$2-AB$2) + $C$13*SQRT(AC$2-AB$2)*X3909)</f>
        <v>155.51802257125672</v>
      </c>
      <c r="AD3909" s="47"/>
      <c r="AE3909" s="3" t="s">
        <v>46</v>
      </c>
      <c r="AF3909" s="52" t="b">
        <f t="shared" ref="AF3909" ca="1" si="4945">AF3907 &gt;= $B$4</f>
        <v>0</v>
      </c>
      <c r="AG3909" s="52" t="b">
        <f t="array" aca="1" ref="AG3909" ca="1">AND(AG3907 &gt;= $B$4, NOT(OR($AF3909:AF3909)))</f>
        <v>1</v>
      </c>
      <c r="AH3909" s="52" t="b">
        <f t="array" aca="1" ref="AH3909" ca="1">AND(AH3907 &gt;= $B$4, NOT(OR($AF3909:AG3909)))</f>
        <v>0</v>
      </c>
      <c r="AI3909" s="52" t="b">
        <f t="array" aca="1" ref="AI3909" ca="1">AND(AI3907 &gt;= $B$4, NOT(OR($AF3909:AH3909)))</f>
        <v>0</v>
      </c>
      <c r="AJ3909" s="52" t="b">
        <f t="array" aca="1" ref="AJ3909" ca="1">AND(AJ3907 &gt;= $B$4, NOT(OR($AF3909:AI3909)))</f>
        <v>0</v>
      </c>
      <c r="AK3909" s="73"/>
      <c r="AL3909" s="70"/>
    </row>
    <row r="3910" spans="6:38" ht="14.55" customHeight="1" x14ac:dyDescent="0.3">
      <c r="F3910" s="79"/>
      <c r="G3910" s="3">
        <v>3908</v>
      </c>
      <c r="H3910" s="61">
        <v>-1.7022931328691295</v>
      </c>
      <c r="I3910" s="61">
        <v>0.95134555831172218</v>
      </c>
      <c r="J3910" s="61">
        <v>-0.14922906097170929</v>
      </c>
      <c r="K3910" s="62">
        <v>-0.31762547140281339</v>
      </c>
      <c r="L3910" s="60">
        <f t="array" ref="L3910:O3910">TRANSPOSE(MMULT(Option!$B$25:$E$28, TRANSPOSE(H3910:K3910)))</f>
        <v>-1.7022931328691295</v>
      </c>
      <c r="M3910" s="60">
        <v>0.1910053534570465</v>
      </c>
      <c r="N3910" s="60">
        <v>-0.56286589474295123</v>
      </c>
      <c r="O3910" s="60">
        <v>-0.73292124223960453</v>
      </c>
      <c r="P3910" s="56" t="str">
        <f t="shared" si="4940"/>
        <v>782/3</v>
      </c>
      <c r="R3910" s="80"/>
      <c r="S3910" s="3" t="s">
        <v>30</v>
      </c>
      <c r="T3910" s="60">
        <f ca="1"/>
        <v>0.17805703524704666</v>
      </c>
      <c r="U3910" s="60">
        <f ca="1"/>
        <v>1.395584859929957</v>
      </c>
      <c r="V3910" s="60">
        <f ca="1"/>
        <v>1.6532310144048614</v>
      </c>
      <c r="W3910" s="60">
        <f ca="1"/>
        <v>-0.40609563489325073</v>
      </c>
      <c r="X3910" s="60">
        <f ca="1"/>
        <v>-1.3330871343824962</v>
      </c>
      <c r="Y3910" s="52">
        <f ca="1">$B$14 * EXP(($E$3 - $C$14^2/2) * Y$2 + $C$14*SQRT(Y$2)*T3910)</f>
        <v>106.01571062386238</v>
      </c>
      <c r="Z3910" s="52">
        <f ca="1">Y3910 * EXP(($E$3 - $C$14^2/2) * (Z$2-Y$2) + $C$14*SQRT(Z$2-Y$2)*U3910)</f>
        <v>161.9459689403871</v>
      </c>
      <c r="AA3910" s="52">
        <f ca="1">Z3910 * EXP(($E$3 - $C$14^2/2) * (AA$2-Z$2) + $C$14*SQRT(AA$2-Z$2)*V3910)</f>
        <v>267.26269707050079</v>
      </c>
      <c r="AB3910" s="52">
        <f ca="1">AA3910 * EXP(($E$3 - $C$14^2/2) * (AB$2-AA$2) + $C$14*SQRT(AB$2-AA$2)*W3910)</f>
        <v>237.79367083224352</v>
      </c>
      <c r="AC3910" s="52">
        <f ca="1">AB3910 * EXP(($E$3 - $C$14^2/2) * (AC$2-AB$2) + $C$14*SQRT(AC$2-AB$2)*X3910)</f>
        <v>160.20868202524832</v>
      </c>
      <c r="AD3910" s="47"/>
      <c r="AE3910" s="3" t="s">
        <v>68</v>
      </c>
      <c r="AF3910" s="52" t="b">
        <f ca="1">AND(AF3907&gt;$B$3, NOT(OR($AF3909:AF3909)))</f>
        <v>1</v>
      </c>
      <c r="AG3910" s="52" t="b">
        <f ca="1">AND(AG3907&gt;$B$3, NOT(OR($AF3909:AG3909)))</f>
        <v>0</v>
      </c>
      <c r="AH3910" s="52" t="b">
        <f ca="1">AND(AH3907&gt;$B$3, NOT(OR($AF3909:AH3909)))</f>
        <v>0</v>
      </c>
      <c r="AI3910" s="52" t="b">
        <f ca="1">AND(AI3907&gt;$B$3, NOT(OR($AF3909:AI3909)))</f>
        <v>0</v>
      </c>
      <c r="AJ3910" s="52" t="b">
        <f ca="1">AND(AJ3907&gt;$B$3, NOT(OR($AF3909:AJ3909)))</f>
        <v>0</v>
      </c>
      <c r="AK3910" s="74"/>
      <c r="AL3910" s="70"/>
    </row>
    <row r="3911" spans="6:38" ht="14.55" customHeight="1" x14ac:dyDescent="0.3">
      <c r="F3911" s="79"/>
      <c r="G3911" s="3">
        <v>3909</v>
      </c>
      <c r="H3911" s="61">
        <v>-0.89111468256200177</v>
      </c>
      <c r="I3911" s="61">
        <v>-0.39300798143956461</v>
      </c>
      <c r="J3911" s="61">
        <v>0.26781554664856144</v>
      </c>
      <c r="K3911" s="62">
        <v>1.4100293086165134</v>
      </c>
      <c r="L3911" s="60">
        <f t="array" ref="L3911:O3911">TRANSPOSE(MMULT(Option!$B$25:$E$28, TRANSPOSE(H3911:K3911)))</f>
        <v>-0.89111468256200177</v>
      </c>
      <c r="M3911" s="60">
        <v>-0.71664363775852169</v>
      </c>
      <c r="N3911" s="60">
        <v>-0.224134429731604</v>
      </c>
      <c r="O3911" s="60">
        <v>0.80038968300487179</v>
      </c>
      <c r="P3911" s="56" t="str">
        <f t="shared" si="4940"/>
        <v>782/4</v>
      </c>
      <c r="R3911" s="80">
        <v>978</v>
      </c>
      <c r="S3911" s="3" t="s">
        <v>28</v>
      </c>
      <c r="T3911" s="60">
        <f t="array" aca="1" ref="T3911:T3914" ca="1">TRANSPOSE(OFFSET($L$3, MATCH($R3911 &amp; "/" &amp; T$2, $P$3:$P$5002, 0) - 1, 0, 1, $E$1))</f>
        <v>0.2717026561190492</v>
      </c>
      <c r="U3911" s="60">
        <f t="array" aca="1" ref="U3911:U3914" ca="1">TRANSPOSE(OFFSET($L$3, MATCH($R3911 &amp; "/" &amp; U$2, $P$3:$P$5002, 0) - 1, 0, 1, $E$1))</f>
        <v>-0.42518532938603931</v>
      </c>
      <c r="V3911" s="60">
        <f t="array" aca="1" ref="V3911:V3914" ca="1">TRANSPOSE(OFFSET($L$3, MATCH($R3911 &amp; "/" &amp; V$2, $P$3:$P$5002, 0) - 1, 0, 1, $E$1))</f>
        <v>1.1746848102311256</v>
      </c>
      <c r="W3911" s="60">
        <f t="array" aca="1" ref="W3911:W3914" ca="1">TRANSPOSE(OFFSET($L$3, MATCH($R3911 &amp; "/" &amp; W$2, $P$3:$P$5002, 0) - 1, 0, 1, $E$1))</f>
        <v>0.16983664505517657</v>
      </c>
      <c r="X3911" s="60">
        <f t="array" aca="1" ref="X3911:X3914" ca="1">TRANSPOSE(OFFSET($L$3, MATCH($R3911 &amp; "/" &amp; X$2, $P$3:$P$5002, 0) - 1, 0, 1, $E$1))</f>
        <v>-1.5034763189623239</v>
      </c>
      <c r="Y3911" s="52">
        <f ca="1">$B$11 * EXP(($E$3 - $C$11^2/2) * Y$2 + $C$11*SQRT(Y$2)*T3911)</f>
        <v>109.03631401259202</v>
      </c>
      <c r="Z3911" s="52">
        <f ca="1">Y3911 * EXP(($E$3 - $C$11^2/2) * (Z$2-Y$2) + $C$11*SQRT(Z$2-Y$2)*U3911)</f>
        <v>96.459707665600035</v>
      </c>
      <c r="AA3911" s="52">
        <f ca="1">Z3911 * EXP(($E$3 - $C$11^2/2) * (AA$2-Z$2) + $C$11*SQRT(AA$2-Z$2)*V3911)</f>
        <v>137.90028163043422</v>
      </c>
      <c r="AB3911" s="52">
        <f ca="1">AA3911 * EXP(($E$3 - $C$11^2/2) * (AB$2-AA$2) + $C$11*SQRT(AB$2-AA$2)*W3911)</f>
        <v>145.83587136063264</v>
      </c>
      <c r="AC3911" s="52">
        <f ca="1">AB3911 * EXP(($E$3 - $C$11^2/2) * (AC$2-AB$2) + $C$11*SQRT(AC$2-AB$2)*X3911)</f>
        <v>93.357753498523167</v>
      </c>
      <c r="AD3911" s="47"/>
      <c r="AE3911" s="3" t="s">
        <v>69</v>
      </c>
      <c r="AF3911" s="20" cm="1">
        <f t="array" aca="1" ref="AF3911" ca="1">MIN(Y3911:Y3914 / $D$11:$D$14)</f>
        <v>0.73159325028090683</v>
      </c>
      <c r="AG3911" s="20" cm="1">
        <f t="array" aca="1" ref="AG3911" ca="1">MIN(Z3911:Z3914 / $D$11:$D$14)</f>
        <v>0.60732154520959614</v>
      </c>
      <c r="AH3911" s="20" cm="1">
        <f t="array" aca="1" ref="AH3911" ca="1">MIN(AA3911:AA3914 / $D$11:$D$14)</f>
        <v>0.81294013237425744</v>
      </c>
      <c r="AI3911" s="20" cm="1">
        <f t="array" aca="1" ref="AI3911" ca="1">MIN(AB3911:AB3914 / $D$11:$D$14)</f>
        <v>0.97902455371808794</v>
      </c>
      <c r="AJ3911" s="20" cm="1">
        <f t="array" aca="1" ref="AJ3911" ca="1">MIN(AC3911:AC3914 / $D$11:$D$14)</f>
        <v>0.57685796661504152</v>
      </c>
      <c r="AK3911" s="72">
        <f t="array" aca="1" ref="AK3911" ca="1">SUMPRODUCT(AF3912:AJ3912, EXP(-$E$3*$AF$2:$AJ$2))</f>
        <v>103071.65924968608</v>
      </c>
      <c r="AL3911" s="70">
        <f ca="1">MAX(AC3912 - $D$11, 0) * EXP(-$E$2*$E$3)</f>
        <v>0</v>
      </c>
    </row>
    <row r="3912" spans="6:38" ht="14.55" customHeight="1" x14ac:dyDescent="0.3">
      <c r="F3912" s="79"/>
      <c r="G3912" s="3">
        <v>3910</v>
      </c>
      <c r="H3912" s="61">
        <v>0.75326002469918274</v>
      </c>
      <c r="I3912" s="61">
        <v>0.84697847170946494</v>
      </c>
      <c r="J3912" s="61">
        <v>-1.8166923599119948</v>
      </c>
      <c r="K3912" s="62">
        <v>0.60346126291934166</v>
      </c>
      <c r="L3912" s="60">
        <f t="array" ref="L3912:O3912">TRANSPOSE(MMULT(Option!$B$25:$E$28, TRANSPOSE(H3912:K3912)))</f>
        <v>0.75326002469918274</v>
      </c>
      <c r="M3912" s="60">
        <v>1.0775726016010005</v>
      </c>
      <c r="N3912" s="60">
        <v>-1.072524149821076</v>
      </c>
      <c r="O3912" s="60">
        <v>0.68528634640073016</v>
      </c>
      <c r="P3912" s="56" t="str">
        <f t="shared" si="4940"/>
        <v>782/5</v>
      </c>
      <c r="R3912" s="80"/>
      <c r="S3912" s="3" t="s">
        <v>29</v>
      </c>
      <c r="T3912" s="60">
        <f ca="1"/>
        <v>-1.0584352949240743</v>
      </c>
      <c r="U3912" s="60">
        <f ca="1"/>
        <v>0.35853626948135831</v>
      </c>
      <c r="V3912" s="60">
        <f ca="1"/>
        <v>0.61638307246392365</v>
      </c>
      <c r="W3912" s="60">
        <f ca="1"/>
        <v>-5.3812568219566814E-2</v>
      </c>
      <c r="X3912" s="60">
        <f ca="1"/>
        <v>-1.4640446986338067</v>
      </c>
      <c r="Y3912" s="52">
        <f ca="1">$B$12 * EXP(($E$3 - $C$12^2/2) * Y$2 + $C$12*SQRT(Y$2)*T3912)</f>
        <v>73.159325028090677</v>
      </c>
      <c r="Z3912" s="52">
        <f ca="1">Y3912 * EXP(($E$3 - $C$12^2/2) * (Z$2-Y$2) + $C$12*SQRT(Z$2-Y$2)*U3912)</f>
        <v>81.875555474622871</v>
      </c>
      <c r="AA3912" s="52">
        <f ca="1">Z3912 * EXP(($E$3 - $C$12^2/2) * (AA$2-Z$2) + $C$12*SQRT(AA$2-Z$2)*V3912)</f>
        <v>98.99955944700676</v>
      </c>
      <c r="AB3912" s="52">
        <f ca="1">AA3912 * EXP(($E$3 - $C$12^2/2) * (AB$2-AA$2) + $C$12*SQRT(AB$2-AA$2)*W3912)</f>
        <v>97.902455371808799</v>
      </c>
      <c r="AC3912" s="52">
        <f ca="1">AB3912 * EXP(($E$3 - $C$12^2/2) * (AC$2-AB$2) + $C$12*SQRT(AC$2-AB$2)*X3912)</f>
        <v>63.418665081918448</v>
      </c>
      <c r="AD3912" s="47"/>
      <c r="AE3912" s="3" t="s">
        <v>47</v>
      </c>
      <c r="AF3912" s="64">
        <f t="shared" ref="AF3912" ca="1" si="4946">($B$5*AF3914 + (1 + $B$6)*AF3913)*$B$2</f>
        <v>0</v>
      </c>
      <c r="AG3912" s="64">
        <f t="shared" ref="AG3912" ca="1" si="4947">($B$5*AG3914 + (1 + $B$6)*AG3913)*$B$2</f>
        <v>0</v>
      </c>
      <c r="AH3912" s="64">
        <f t="shared" ref="AH3912" ca="1" si="4948">($B$5*AH3914 + (1 + $B$6)*AH3913)*$B$2</f>
        <v>15000</v>
      </c>
      <c r="AI3912" s="64">
        <f t="shared" ref="AI3912" ca="1" si="4949">($B$5*AI3914 + (1 + $B$6)*AI3913)*$B$2</f>
        <v>15000</v>
      </c>
      <c r="AJ3912" s="64" cm="1">
        <f t="array" aca="1" ref="AJ3912" ca="1">($B$5*AJ3914 + (1 + $B$6)*AJ3913 + AND(NOT(AF3913:AJ3913)))*$B$2</f>
        <v>100000</v>
      </c>
      <c r="AK3912" s="73"/>
      <c r="AL3912" s="70"/>
    </row>
    <row r="3913" spans="6:38" ht="14.55" customHeight="1" x14ac:dyDescent="0.3">
      <c r="F3913" s="79"/>
      <c r="G3913" s="3">
        <v>3911</v>
      </c>
      <c r="H3913" s="61">
        <v>-1.0599468766625555</v>
      </c>
      <c r="I3913" s="61">
        <v>-0.72960155134835347</v>
      </c>
      <c r="J3913" s="61">
        <v>-0.51303944743128227</v>
      </c>
      <c r="K3913" s="62">
        <v>0.10832609318741941</v>
      </c>
      <c r="L3913" s="60">
        <f t="array" ref="L3913:O3913">TRANSPOSE(MMULT(Option!$B$25:$E$28, TRANSPOSE(H3913:K3913)))</f>
        <v>-1.0599468766625555</v>
      </c>
      <c r="M3913" s="60">
        <v>-1.0926696179072302</v>
      </c>
      <c r="N3913" s="60">
        <v>-1.065640994919093</v>
      </c>
      <c r="O3913" s="60">
        <v>-0.62240340690882501</v>
      </c>
      <c r="P3913" s="56" t="str">
        <f t="shared" si="4940"/>
        <v>783/1</v>
      </c>
      <c r="R3913" s="80"/>
      <c r="S3913" s="3" t="s">
        <v>31</v>
      </c>
      <c r="T3913" s="60">
        <f ca="1"/>
        <v>-0.75139616770291218</v>
      </c>
      <c r="U3913" s="60">
        <f ca="1"/>
        <v>-0.94426016450584382</v>
      </c>
      <c r="V3913" s="60">
        <f ca="1"/>
        <v>1.296304008305013</v>
      </c>
      <c r="W3913" s="60">
        <f ca="1"/>
        <v>1.2299980084220583</v>
      </c>
      <c r="X3913" s="60">
        <f ca="1"/>
        <v>-2.7478430217031864</v>
      </c>
      <c r="Y3913" s="52">
        <f ca="1">$B$13 * EXP(($E$3 - $C$13^2/2) * Y$2 + $C$13*SQRT(Y$2)*T3913)</f>
        <v>80.218273309981925</v>
      </c>
      <c r="Z3913" s="52">
        <f ca="1">Y3913 * EXP(($E$3 - $C$13^2/2) * (Z$2-Y$2) + $C$13*SQRT(Z$2-Y$2)*U3913)</f>
        <v>60.732154520959618</v>
      </c>
      <c r="AA3913" s="52">
        <f ca="1">Z3913 * EXP(($E$3 - $C$13^2/2) * (AA$2-Z$2) + $C$13*SQRT(AA$2-Z$2)*V3913)</f>
        <v>90.049947518425341</v>
      </c>
      <c r="AB3913" s="52">
        <f ca="1">AA3913 * EXP(($E$3 - $C$13^2/2) * (AB$2-AA$2) + $C$13*SQRT(AB$2-AA$2)*W3913)</f>
        <v>130.89086591088932</v>
      </c>
      <c r="AC3913" s="52">
        <f ca="1">AB3913 * EXP(($E$3 - $C$13^2/2) * (AC$2-AB$2) + $C$13*SQRT(AC$2-AB$2)*X3913)</f>
        <v>57.685796661504156</v>
      </c>
      <c r="AD3913" s="47"/>
      <c r="AE3913" s="3" t="s">
        <v>46</v>
      </c>
      <c r="AF3913" s="52" t="b">
        <f t="shared" ref="AF3913" ca="1" si="4950">AF3911 &gt;= $B$4</f>
        <v>0</v>
      </c>
      <c r="AG3913" s="52" t="b">
        <f t="array" aca="1" ref="AG3913" ca="1">AND(AG3911 &gt;= $B$4, NOT(OR($AF3913:AF3913)))</f>
        <v>0</v>
      </c>
      <c r="AH3913" s="52" t="b">
        <f t="array" aca="1" ref="AH3913" ca="1">AND(AH3911 &gt;= $B$4, NOT(OR($AF3913:AG3913)))</f>
        <v>0</v>
      </c>
      <c r="AI3913" s="52" t="b">
        <f t="array" aca="1" ref="AI3913" ca="1">AND(AI3911 &gt;= $B$4, NOT(OR($AF3913:AH3913)))</f>
        <v>0</v>
      </c>
      <c r="AJ3913" s="52" t="b">
        <f t="array" aca="1" ref="AJ3913" ca="1">AND(AJ3911 &gt;= $B$4, NOT(OR($AF3913:AI3913)))</f>
        <v>0</v>
      </c>
      <c r="AK3913" s="73"/>
      <c r="AL3913" s="70"/>
    </row>
    <row r="3914" spans="6:38" ht="14.55" customHeight="1" x14ac:dyDescent="0.3">
      <c r="F3914" s="79"/>
      <c r="G3914" s="3">
        <v>3912</v>
      </c>
      <c r="H3914" s="61">
        <v>1.0683161834517828E-4</v>
      </c>
      <c r="I3914" s="61">
        <v>0.14413820582225087</v>
      </c>
      <c r="J3914" s="61">
        <v>0.35158190751958202</v>
      </c>
      <c r="K3914" s="62">
        <v>-1.2937379334676427</v>
      </c>
      <c r="L3914" s="60">
        <f t="array" ref="L3914:O3914">TRANSPOSE(MMULT(Option!$B$25:$E$28, TRANSPOSE(H3914:K3914)))</f>
        <v>1.0683161834517828E-4</v>
      </c>
      <c r="M3914" s="60">
        <v>0.1321475803904559</v>
      </c>
      <c r="N3914" s="60">
        <v>0.34658490313582752</v>
      </c>
      <c r="O3914" s="60">
        <v>-1.0014822400500911</v>
      </c>
      <c r="P3914" s="56" t="str">
        <f t="shared" si="4940"/>
        <v>783/2</v>
      </c>
      <c r="R3914" s="80"/>
      <c r="S3914" s="3" t="s">
        <v>30</v>
      </c>
      <c r="T3914" s="60">
        <f ca="1"/>
        <v>-0.89104690288897626</v>
      </c>
      <c r="U3914" s="60">
        <f ca="1"/>
        <v>-0.67404387096736951</v>
      </c>
      <c r="V3914" s="60">
        <f ca="1"/>
        <v>0.82476474031710101</v>
      </c>
      <c r="W3914" s="60">
        <f ca="1"/>
        <v>1.3792249482919128</v>
      </c>
      <c r="X3914" s="60">
        <f ca="1"/>
        <v>-0.78565883655091406</v>
      </c>
      <c r="Y3914" s="52">
        <f ca="1">$B$14 * EXP(($E$3 - $C$14^2/2) * Y$2 + $C$14*SQRT(Y$2)*T3914)</f>
        <v>76.926938066193699</v>
      </c>
      <c r="Z3914" s="52">
        <f ca="1">Y3914 * EXP(($E$3 - $C$14^2/2) * (Z$2-Y$2) + $C$14*SQRT(Z$2-Y$2)*U3914)</f>
        <v>63.158216667443831</v>
      </c>
      <c r="AA3914" s="52">
        <f ca="1">Z3914 * EXP(($E$3 - $C$14^2/2) * (AA$2-Z$2) + $C$14*SQRT(AA$2-Z$2)*V3914)</f>
        <v>81.294013237425744</v>
      </c>
      <c r="AB3914" s="52">
        <f ca="1">AA3914 * EXP(($E$3 - $C$14^2/2) * (AB$2-AA$2) + $C$14*SQRT(AB$2-AA$2)*W3914)</f>
        <v>123.57396212522731</v>
      </c>
      <c r="AC3914" s="52">
        <f ca="1">AB3914 * EXP(($E$3 - $C$14^2/2) * (AC$2-AB$2) + $C$14*SQRT(AC$2-AB$2)*X3914)</f>
        <v>98.115191262362174</v>
      </c>
      <c r="AD3914" s="47"/>
      <c r="AE3914" s="3" t="s">
        <v>68</v>
      </c>
      <c r="AF3914" s="52" t="b">
        <f ca="1">AND(AF3911&gt;$B$3, NOT(OR($AF3913:AF3913)))</f>
        <v>0</v>
      </c>
      <c r="AG3914" s="52" t="b">
        <f ca="1">AND(AG3911&gt;$B$3, NOT(OR($AF3913:AG3913)))</f>
        <v>0</v>
      </c>
      <c r="AH3914" s="52" t="b">
        <f ca="1">AND(AH3911&gt;$B$3, NOT(OR($AF3913:AH3913)))</f>
        <v>1</v>
      </c>
      <c r="AI3914" s="52" t="b">
        <f ca="1">AND(AI3911&gt;$B$3, NOT(OR($AF3913:AI3913)))</f>
        <v>1</v>
      </c>
      <c r="AJ3914" s="52" t="b">
        <f ca="1">AND(AJ3911&gt;$B$3, NOT(OR($AF3913:AJ3913)))</f>
        <v>0</v>
      </c>
      <c r="AK3914" s="74"/>
      <c r="AL3914" s="70"/>
    </row>
    <row r="3915" spans="6:38" ht="14.55" customHeight="1" x14ac:dyDescent="0.3">
      <c r="F3915" s="79"/>
      <c r="G3915" s="3">
        <v>3913</v>
      </c>
      <c r="H3915" s="61">
        <v>0.43423184691568389</v>
      </c>
      <c r="I3915" s="61">
        <v>-1.1282810922350788</v>
      </c>
      <c r="J3915" s="61">
        <v>1.6567133829728991</v>
      </c>
      <c r="K3915" s="62">
        <v>1.4036928933031674</v>
      </c>
      <c r="L3915" s="60">
        <f t="array" ref="L3915:O3915">TRANSPOSE(MMULT(Option!$B$25:$E$28, TRANSPOSE(H3915:K3915)))</f>
        <v>0.43423184691568389</v>
      </c>
      <c r="M3915" s="60">
        <v>-0.86039396330466655</v>
      </c>
      <c r="N3915" s="60">
        <v>1.3333474354856905</v>
      </c>
      <c r="O3915" s="60">
        <v>1.4036475164769502</v>
      </c>
      <c r="P3915" s="56" t="str">
        <f t="shared" si="4940"/>
        <v>783/3</v>
      </c>
      <c r="R3915" s="80">
        <v>979</v>
      </c>
      <c r="S3915" s="3" t="s">
        <v>28</v>
      </c>
      <c r="T3915" s="60">
        <f t="array" aca="1" ref="T3915:T3918" ca="1">TRANSPOSE(OFFSET($L$3, MATCH($R3915 &amp; "/" &amp; T$2, $P$3:$P$5002, 0) - 1, 0, 1, $E$1))</f>
        <v>1.4427225702407864</v>
      </c>
      <c r="U3915" s="60">
        <f t="array" aca="1" ref="U3915:U3918" ca="1">TRANSPOSE(OFFSET($L$3, MATCH($R3915 &amp; "/" &amp; U$2, $P$3:$P$5002, 0) - 1, 0, 1, $E$1))</f>
        <v>1.5872893264070862</v>
      </c>
      <c r="V3915" s="60">
        <f t="array" aca="1" ref="V3915:V3918" ca="1">TRANSPOSE(OFFSET($L$3, MATCH($R3915 &amp; "/" &amp; V$2, $P$3:$P$5002, 0) - 1, 0, 1, $E$1))</f>
        <v>-0.26816838501566692</v>
      </c>
      <c r="W3915" s="60">
        <f t="array" aca="1" ref="W3915:W3918" ca="1">TRANSPOSE(OFFSET($L$3, MATCH($R3915 &amp; "/" &amp; W$2, $P$3:$P$5002, 0) - 1, 0, 1, $E$1))</f>
        <v>-0.2711550122153199</v>
      </c>
      <c r="X3915" s="60">
        <f t="array" aca="1" ref="X3915:X3918" ca="1">TRANSPOSE(OFFSET($L$3, MATCH($R3915 &amp; "/" &amp; X$2, $P$3:$P$5002, 0) - 1, 0, 1, $E$1))</f>
        <v>-1.3293472856295818</v>
      </c>
      <c r="Y3915" s="52">
        <f ca="1">$B$11 * EXP(($E$3 - $C$11^2/2) * Y$2 + $C$11*SQRT(Y$2)*T3915)</f>
        <v>154.93210009845944</v>
      </c>
      <c r="Z3915" s="52">
        <f ca="1">Y3915 * EXP(($E$3 - $C$11^2/2) * (Z$2-Y$2) + $C$11*SQRT(Z$2-Y$2)*U3915)</f>
        <v>250.67913004814977</v>
      </c>
      <c r="AA3915" s="52">
        <f ca="1">Z3915 * EXP(($E$3 - $C$11^2/2) * (AA$2-Z$2) + $C$11*SQRT(AA$2-Z$2)*V3915)</f>
        <v>232.46117910105929</v>
      </c>
      <c r="AB3915" s="52">
        <f ca="1">AA3915 * EXP(($E$3 - $C$11^2/2) * (AB$2-AA$2) + $C$11*SQRT(AB$2-AA$2)*W3915)</f>
        <v>215.3741473245384</v>
      </c>
      <c r="AC3915" s="52">
        <f ca="1">AB3915 * EXP(($E$3 - $C$11^2/2) * (AC$2-AB$2) + $C$11*SQRT(AC$2-AB$2)*X3915)</f>
        <v>145.26687240535907</v>
      </c>
      <c r="AD3915" s="47"/>
      <c r="AE3915" s="3" t="s">
        <v>69</v>
      </c>
      <c r="AF3915" s="20" cm="1">
        <f t="array" aca="1" ref="AF3915" ca="1">MIN(Y3915:Y3918 / $D$11:$D$14)</f>
        <v>1.0506520617325112</v>
      </c>
      <c r="AG3915" s="20" cm="1">
        <f t="array" aca="1" ref="AG3915" ca="1">MIN(Z3915:Z3918 / $D$11:$D$14)</f>
        <v>0.83251361441469018</v>
      </c>
      <c r="AH3915" s="20" cm="1">
        <f t="array" aca="1" ref="AH3915" ca="1">MIN(AA3915:AA3918 / $D$11:$D$14)</f>
        <v>0.82384082731532038</v>
      </c>
      <c r="AI3915" s="20" cm="1">
        <f t="array" aca="1" ref="AI3915" ca="1">MIN(AB3915:AB3918 / $D$11:$D$14)</f>
        <v>0.41723426081481974</v>
      </c>
      <c r="AJ3915" s="20" cm="1">
        <f t="array" aca="1" ref="AJ3915" ca="1">MIN(AC3915:AC3918 / $D$11:$D$14)</f>
        <v>0.35019751636049512</v>
      </c>
      <c r="AK3915" s="72">
        <f t="array" aca="1" ref="AK3915" ca="1">SUMPRODUCT(AF3916:AJ3916, EXP(-$E$3*$AF$2:$AJ$2))</f>
        <v>118631.70059156645</v>
      </c>
      <c r="AL3915" s="70">
        <f ca="1">MAX(AC3916 - $D$11, 0) * EXP(-$E$2*$E$3)</f>
        <v>0</v>
      </c>
    </row>
    <row r="3916" spans="6:38" ht="14.55" customHeight="1" x14ac:dyDescent="0.3">
      <c r="F3916" s="79"/>
      <c r="G3916" s="3">
        <v>3914</v>
      </c>
      <c r="H3916" s="61">
        <v>-0.21025842370721259</v>
      </c>
      <c r="I3916" s="61">
        <v>-1.1838010097951062</v>
      </c>
      <c r="J3916" s="61">
        <v>1.0316521203177793</v>
      </c>
      <c r="K3916" s="62">
        <v>-0.24199172580870129</v>
      </c>
      <c r="L3916" s="60">
        <f t="array" ref="L3916:O3916">TRANSPOSE(MMULT(Option!$B$25:$E$28, TRANSPOSE(H3916:K3916)))</f>
        <v>-0.21025842370721259</v>
      </c>
      <c r="M3916" s="60">
        <v>-1.1690749165131318</v>
      </c>
      <c r="N3916" s="60">
        <v>0.51201520146511115</v>
      </c>
      <c r="O3916" s="60">
        <v>-0.39996669750951819</v>
      </c>
      <c r="P3916" s="56" t="str">
        <f t="shared" si="4940"/>
        <v>783/4</v>
      </c>
      <c r="R3916" s="80"/>
      <c r="S3916" s="3" t="s">
        <v>29</v>
      </c>
      <c r="T3916" s="60">
        <f ca="1"/>
        <v>0.41499638230640812</v>
      </c>
      <c r="U3916" s="60">
        <f ca="1"/>
        <v>-1.0593487276730018</v>
      </c>
      <c r="V3916" s="60">
        <f ca="1"/>
        <v>-5.1574116187970281E-2</v>
      </c>
      <c r="W3916" s="60">
        <f ca="1"/>
        <v>-1.5083023104057924</v>
      </c>
      <c r="X3916" s="60">
        <f ca="1"/>
        <v>-0.5363480647218225</v>
      </c>
      <c r="Y3916" s="52">
        <f ca="1">$B$12 * EXP(($E$3 - $C$12^2/2) * Y$2 + $C$12*SQRT(Y$2)*T3916)</f>
        <v>113.82578761016471</v>
      </c>
      <c r="Z3916" s="52">
        <f ca="1">Y3916 * EXP(($E$3 - $C$12^2/2) * (Z$2-Y$2) + $C$12*SQRT(Z$2-Y$2)*U3916)</f>
        <v>83.251361441469015</v>
      </c>
      <c r="AA3916" s="52">
        <f ca="1">Z3916 * EXP(($E$3 - $C$12^2/2) * (AA$2-Z$2) + $C$12*SQRT(AA$2-Z$2)*V3916)</f>
        <v>82.384082731532033</v>
      </c>
      <c r="AB3916" s="52">
        <f ca="1">AA3916 * EXP(($E$3 - $C$12^2/2) * (AB$2-AA$2) + $C$12*SQRT(AB$2-AA$2)*W3916)</f>
        <v>52.662390835745654</v>
      </c>
      <c r="AC3916" s="52">
        <f ca="1">AB3916 * EXP(($E$3 - $C$12^2/2) * (AC$2-AB$2) + $C$12*SQRT(AC$2-AB$2)*X3916)</f>
        <v>45.06009913117807</v>
      </c>
      <c r="AD3916" s="47"/>
      <c r="AE3916" s="3" t="s">
        <v>47</v>
      </c>
      <c r="AF3916" s="64">
        <f t="shared" ref="AF3916" ca="1" si="4951">($B$5*AF3918 + (1 + $B$6)*AF3917)*$B$2</f>
        <v>15000</v>
      </c>
      <c r="AG3916" s="64">
        <f t="shared" ref="AG3916" ca="1" si="4952">($B$5*AG3918 + (1 + $B$6)*AG3917)*$B$2</f>
        <v>15000</v>
      </c>
      <c r="AH3916" s="64">
        <f t="shared" ref="AH3916" ca="1" si="4953">($B$5*AH3918 + (1 + $B$6)*AH3917)*$B$2</f>
        <v>15000</v>
      </c>
      <c r="AI3916" s="64">
        <f t="shared" ref="AI3916" ca="1" si="4954">($B$5*AI3918 + (1 + $B$6)*AI3917)*$B$2</f>
        <v>0</v>
      </c>
      <c r="AJ3916" s="64" cm="1">
        <f t="array" aca="1" ref="AJ3916" ca="1">($B$5*AJ3918 + (1 + $B$6)*AJ3917 + AND(NOT(AF3917:AJ3917)))*$B$2</f>
        <v>100000</v>
      </c>
      <c r="AK3916" s="73"/>
      <c r="AL3916" s="70"/>
    </row>
    <row r="3917" spans="6:38" ht="14.55" customHeight="1" x14ac:dyDescent="0.3">
      <c r="F3917" s="79"/>
      <c r="G3917" s="3">
        <v>3915</v>
      </c>
      <c r="H3917" s="61">
        <v>-7.9332707349343043E-2</v>
      </c>
      <c r="I3917" s="61">
        <v>-0.34812656448760471</v>
      </c>
      <c r="J3917" s="61">
        <v>-1.8245334880376687E-2</v>
      </c>
      <c r="K3917" s="62">
        <v>-0.98286961607478496</v>
      </c>
      <c r="L3917" s="60">
        <f t="array" ref="L3917:O3917">TRANSPOSE(MMULT(Option!$B$25:$E$28, TRANSPOSE(H3917:K3917)))</f>
        <v>-7.9332707349343043E-2</v>
      </c>
      <c r="M3917" s="60">
        <v>-0.35079634957761202</v>
      </c>
      <c r="N3917" s="60">
        <v>-0.13891907754150135</v>
      </c>
      <c r="O3917" s="60">
        <v>-0.96813439519191791</v>
      </c>
      <c r="P3917" s="56" t="str">
        <f t="shared" si="4940"/>
        <v>783/5</v>
      </c>
      <c r="R3917" s="80"/>
      <c r="S3917" s="3" t="s">
        <v>31</v>
      </c>
      <c r="T3917" s="60">
        <f ca="1"/>
        <v>0.22733210496453055</v>
      </c>
      <c r="U3917" s="60">
        <f ca="1"/>
        <v>-0.81088679980078326</v>
      </c>
      <c r="V3917" s="60">
        <f ca="1"/>
        <v>1.6742268367899722</v>
      </c>
      <c r="W3917" s="60">
        <f ca="1"/>
        <v>-0.8839945619095102</v>
      </c>
      <c r="X3917" s="60">
        <f ca="1"/>
        <v>-0.18195067040829493</v>
      </c>
      <c r="Y3917" s="52">
        <f ca="1">$B$13 * EXP(($E$3 - $C$13^2/2) * Y$2 + $C$13*SQRT(Y$2)*T3917)</f>
        <v>107.59453080407636</v>
      </c>
      <c r="Z3917" s="52">
        <f ca="1">Y3917 * EXP(($E$3 - $C$13^2/2) * (Z$2-Y$2) + $C$13*SQRT(Z$2-Y$2)*U3917)</f>
        <v>84.783739865011924</v>
      </c>
      <c r="AA3917" s="52">
        <f ca="1">Z3917 * EXP(($E$3 - $C$13^2/2) * (AA$2-Z$2) + $C$13*SQRT(AA$2-Z$2)*V3917)</f>
        <v>140.8044190562627</v>
      </c>
      <c r="AB3917" s="52">
        <f ca="1">AA3917 * EXP(($E$3 - $C$13^2/2) * (AB$2-AA$2) + $C$13*SQRT(AB$2-AA$2)*W3917)</f>
        <v>108.54593636320843</v>
      </c>
      <c r="AC3917" s="52">
        <f ca="1">AB3917 * EXP(($E$3 - $C$13^2/2) * (AC$2-AB$2) + $C$13*SQRT(AC$2-AB$2)*X3917)</f>
        <v>103.29492631301687</v>
      </c>
      <c r="AD3917" s="47"/>
      <c r="AE3917" s="3" t="s">
        <v>46</v>
      </c>
      <c r="AF3917" s="52" t="b">
        <f t="shared" ref="AF3917" ca="1" si="4955">AF3915 &gt;= $B$4</f>
        <v>0</v>
      </c>
      <c r="AG3917" s="52" t="b">
        <f t="array" aca="1" ref="AG3917" ca="1">AND(AG3915 &gt;= $B$4, NOT(OR($AF3917:AF3917)))</f>
        <v>0</v>
      </c>
      <c r="AH3917" s="52" t="b">
        <f t="array" aca="1" ref="AH3917" ca="1">AND(AH3915 &gt;= $B$4, NOT(OR($AF3917:AG3917)))</f>
        <v>0</v>
      </c>
      <c r="AI3917" s="52" t="b">
        <f t="array" aca="1" ref="AI3917" ca="1">AND(AI3915 &gt;= $B$4, NOT(OR($AF3917:AH3917)))</f>
        <v>0</v>
      </c>
      <c r="AJ3917" s="52" t="b">
        <f t="array" aca="1" ref="AJ3917" ca="1">AND(AJ3915 &gt;= $B$4, NOT(OR($AF3917:AI3917)))</f>
        <v>0</v>
      </c>
      <c r="AK3917" s="73"/>
      <c r="AL3917" s="70"/>
    </row>
    <row r="3918" spans="6:38" ht="14.55" customHeight="1" x14ac:dyDescent="0.3">
      <c r="F3918" s="79"/>
      <c r="G3918" s="3">
        <v>3916</v>
      </c>
      <c r="H3918" s="61">
        <v>-0.68317883575968441</v>
      </c>
      <c r="I3918" s="61">
        <v>1.0633995331734281</v>
      </c>
      <c r="J3918" s="61">
        <v>0.28137582775686298</v>
      </c>
      <c r="K3918" s="62">
        <v>-0.27395611905250256</v>
      </c>
      <c r="L3918" s="60">
        <f t="array" ref="L3918:O3918">TRANSPOSE(MMULT(Option!$B$25:$E$28, TRANSPOSE(H3918:K3918)))</f>
        <v>-0.68317883575968441</v>
      </c>
      <c r="M3918" s="60">
        <v>0.70135023664571383</v>
      </c>
      <c r="N3918" s="60">
        <v>0.25232705057506866</v>
      </c>
      <c r="O3918" s="60">
        <v>-0.17449123738050279</v>
      </c>
      <c r="P3918" s="56" t="str">
        <f t="shared" si="4940"/>
        <v>784/1</v>
      </c>
      <c r="R3918" s="80"/>
      <c r="S3918" s="3" t="s">
        <v>30</v>
      </c>
      <c r="T3918" s="60">
        <f ca="1"/>
        <v>0.14803660865202656</v>
      </c>
      <c r="U3918" s="60">
        <f ca="1"/>
        <v>0.46784964599277667</v>
      </c>
      <c r="V3918" s="60">
        <f ca="1"/>
        <v>-0.58512712429165792</v>
      </c>
      <c r="W3918" s="60">
        <f ca="1"/>
        <v>-3.0111172583076797</v>
      </c>
      <c r="X3918" s="60">
        <f ca="1"/>
        <v>-0.60050170943146453</v>
      </c>
      <c r="Y3918" s="52">
        <f ca="1">$B$14 * EXP(($E$3 - $C$14^2/2) * Y$2 + $C$14*SQRT(Y$2)*T3918)</f>
        <v>105.06520617325113</v>
      </c>
      <c r="Z3918" s="52">
        <f ca="1">Y3918 * EXP(($E$3 - $C$14^2/2) * (Z$2-Y$2) + $C$14*SQRT(Z$2-Y$2)*U3918)</f>
        <v>121.50264868038289</v>
      </c>
      <c r="AA3918" s="52">
        <f ca="1">Z3918 * EXP(($E$3 - $C$14^2/2) * (AA$2-Z$2) + $C$14*SQRT(AA$2-Z$2)*V3918)</f>
        <v>102.45236154163213</v>
      </c>
      <c r="AB3918" s="52">
        <f ca="1">AA3918 * EXP(($E$3 - $C$14^2/2) * (AB$2-AA$2) + $C$14*SQRT(AB$2-AA$2)*W3918)</f>
        <v>41.723426081481975</v>
      </c>
      <c r="AC3918" s="52">
        <f ca="1">AB3918 * EXP(($E$3 - $C$14^2/2) * (AC$2-AB$2) + $C$14*SQRT(AC$2-AB$2)*X3918)</f>
        <v>35.019751636049513</v>
      </c>
      <c r="AD3918" s="47"/>
      <c r="AE3918" s="3" t="s">
        <v>68</v>
      </c>
      <c r="AF3918" s="52" t="b">
        <f ca="1">AND(AF3915&gt;$B$3, NOT(OR($AF3917:AF3917)))</f>
        <v>1</v>
      </c>
      <c r="AG3918" s="52" t="b">
        <f ca="1">AND(AG3915&gt;$B$3, NOT(OR($AF3917:AG3917)))</f>
        <v>1</v>
      </c>
      <c r="AH3918" s="52" t="b">
        <f ca="1">AND(AH3915&gt;$B$3, NOT(OR($AF3917:AH3917)))</f>
        <v>1</v>
      </c>
      <c r="AI3918" s="52" t="b">
        <f ca="1">AND(AI3915&gt;$B$3, NOT(OR($AF3917:AI3917)))</f>
        <v>0</v>
      </c>
      <c r="AJ3918" s="52" t="b">
        <f ca="1">AND(AJ3915&gt;$B$3, NOT(OR($AF3917:AJ3917)))</f>
        <v>0</v>
      </c>
      <c r="AK3918" s="74"/>
      <c r="AL3918" s="70"/>
    </row>
    <row r="3919" spans="6:38" ht="14.55" customHeight="1" x14ac:dyDescent="0.3">
      <c r="F3919" s="79"/>
      <c r="G3919" s="3">
        <v>3917</v>
      </c>
      <c r="H3919" s="61">
        <v>-1.3512838729666545</v>
      </c>
      <c r="I3919" s="61">
        <v>-0.15523681537312736</v>
      </c>
      <c r="J3919" s="61">
        <v>-2.1695924020771975</v>
      </c>
      <c r="K3919" s="62">
        <v>1.9744565979006021</v>
      </c>
      <c r="L3919" s="60">
        <f t="array" ref="L3919:O3919">TRANSPOSE(MMULT(Option!$B$25:$E$28, TRANSPOSE(H3919:K3919)))</f>
        <v>-1.3512838729666545</v>
      </c>
      <c r="M3919" s="60">
        <v>-0.6827904406049099</v>
      </c>
      <c r="N3919" s="60">
        <v>-2.4867389347020241</v>
      </c>
      <c r="O3919" s="60">
        <v>0.68619844815118869</v>
      </c>
      <c r="P3919" s="56" t="str">
        <f t="shared" si="4940"/>
        <v>784/2</v>
      </c>
      <c r="R3919" s="80">
        <v>980</v>
      </c>
      <c r="S3919" s="3" t="s">
        <v>28</v>
      </c>
      <c r="T3919" s="60">
        <f t="array" aca="1" ref="T3919:T3922" ca="1">TRANSPOSE(OFFSET($L$3, MATCH($R3919 &amp; "/" &amp; T$2, $P$3:$P$5002, 0) - 1, 0, 1, $E$1))</f>
        <v>1.2334217040360422</v>
      </c>
      <c r="U3919" s="60">
        <f t="array" aca="1" ref="U3919:U3922" ca="1">TRANSPOSE(OFFSET($L$3, MATCH($R3919 &amp; "/" &amp; U$2, $P$3:$P$5002, 0) - 1, 0, 1, $E$1))</f>
        <v>1.4216948021461631</v>
      </c>
      <c r="V3919" s="60">
        <f t="array" aca="1" ref="V3919:V3922" ca="1">TRANSPOSE(OFFSET($L$3, MATCH($R3919 &amp; "/" &amp; V$2, $P$3:$P$5002, 0) - 1, 0, 1, $E$1))</f>
        <v>2.0302513269730729</v>
      </c>
      <c r="W3919" s="60">
        <f t="array" aca="1" ref="W3919:W3922" ca="1">TRANSPOSE(OFFSET($L$3, MATCH($R3919 &amp; "/" &amp; W$2, $P$3:$P$5002, 0) - 1, 0, 1, $E$1))</f>
        <v>-0.3434950290540853</v>
      </c>
      <c r="X3919" s="60">
        <f t="array" aca="1" ref="X3919:X3922" ca="1">TRANSPOSE(OFFSET($L$3, MATCH($R3919 &amp; "/" &amp; X$2, $P$3:$P$5002, 0) - 1, 0, 1, $E$1))</f>
        <v>-0.63289157134556462</v>
      </c>
      <c r="Y3919" s="52">
        <f ca="1">$B$11 * EXP(($E$3 - $C$11^2/2) * Y$2 + $C$11*SQRT(Y$2)*T3919)</f>
        <v>145.50299887136455</v>
      </c>
      <c r="Z3919" s="52">
        <f ca="1">Y3919 * EXP(($E$3 - $C$11^2/2) * (Z$2-Y$2) + $C$11*SQRT(Z$2-Y$2)*U3919)</f>
        <v>224.01323565226465</v>
      </c>
      <c r="AA3919" s="52">
        <f ca="1">Z3919 * EXP(($E$3 - $C$11^2/2) * (AA$2-Z$2) + $C$11*SQRT(AA$2-Z$2)*V3919)</f>
        <v>413.96463022425615</v>
      </c>
      <c r="AB3919" s="52">
        <f ca="1">AA3919 * EXP(($E$3 - $C$11^2/2) * (AB$2-AA$2) + $C$11*SQRT(AB$2-AA$2)*W3919)</f>
        <v>375.30237230787367</v>
      </c>
      <c r="AC3919" s="52">
        <f ca="1">AB3919 * EXP(($E$3 - $C$11^2/2) * (AC$2-AB$2) + $C$11*SQRT(AC$2-AB$2)*X3919)</f>
        <v>311.95674981565168</v>
      </c>
      <c r="AD3919" s="47"/>
      <c r="AE3919" s="3" t="s">
        <v>69</v>
      </c>
      <c r="AF3919" s="20" cm="1">
        <f t="array" aca="1" ref="AF3919" ca="1">MIN(Y3919:Y3922 / $D$11:$D$14)</f>
        <v>1.1625154096865566</v>
      </c>
      <c r="AG3919" s="20" cm="1">
        <f t="array" aca="1" ref="AG3919" ca="1">MIN(Z3919:Z3922 / $D$11:$D$14)</f>
        <v>0.9196119793576818</v>
      </c>
      <c r="AH3919" s="20" cm="1">
        <f t="array" aca="1" ref="AH3919" ca="1">MIN(AA3919:AA3922 / $D$11:$D$14)</f>
        <v>0.87771321112119116</v>
      </c>
      <c r="AI3919" s="20" cm="1">
        <f t="array" aca="1" ref="AI3919" ca="1">MIN(AB3919:AB3922 / $D$11:$D$14)</f>
        <v>0.85099275834496846</v>
      </c>
      <c r="AJ3919" s="20" cm="1">
        <f t="array" aca="1" ref="AJ3919" ca="1">MIN(AC3919:AC3922 / $D$11:$D$14)</f>
        <v>0.95486289432238691</v>
      </c>
      <c r="AK3919" s="72">
        <f t="array" aca="1" ref="AK3919" ca="1">SUMPRODUCT(AF3920:AJ3920, EXP(-$E$3*$AF$2:$AJ$2))</f>
        <v>142594.67363380725</v>
      </c>
      <c r="AL3919" s="70">
        <f ca="1">MAX(AC3920 - $D$11, 0) * EXP(-$E$2*$E$3)</f>
        <v>24.331506216926059</v>
      </c>
    </row>
    <row r="3920" spans="6:38" ht="14.55" customHeight="1" x14ac:dyDescent="0.3">
      <c r="F3920" s="79"/>
      <c r="G3920" s="3">
        <v>3918</v>
      </c>
      <c r="H3920" s="61">
        <v>8.7734914477386863E-2</v>
      </c>
      <c r="I3920" s="61">
        <v>1.1567810430143315</v>
      </c>
      <c r="J3920" s="61">
        <v>0.83657303124376747</v>
      </c>
      <c r="K3920" s="62">
        <v>-0.16735226887542209</v>
      </c>
      <c r="L3920" s="60">
        <f t="array" ref="L3920:O3920">TRANSPOSE(MMULT(Option!$B$25:$E$28, TRANSPOSE(H3920:K3920)))</f>
        <v>8.7734914477386863E-2</v>
      </c>
      <c r="M3920" s="60">
        <v>1.0953013042115831</v>
      </c>
      <c r="N3920" s="60">
        <v>1.07278086219266</v>
      </c>
      <c r="O3920" s="60">
        <v>0.35798076355555575</v>
      </c>
      <c r="P3920" s="56" t="str">
        <f t="shared" si="4940"/>
        <v>784/3</v>
      </c>
      <c r="R3920" s="80"/>
      <c r="S3920" s="3" t="s">
        <v>29</v>
      </c>
      <c r="T3920" s="60">
        <f ca="1"/>
        <v>0.48528704678622964</v>
      </c>
      <c r="U3920" s="60">
        <f ca="1"/>
        <v>-0.12347785044841597</v>
      </c>
      <c r="V3920" s="60">
        <f ca="1"/>
        <v>0.38389573064634758</v>
      </c>
      <c r="W3920" s="60">
        <f ca="1"/>
        <v>-0.12116766152589405</v>
      </c>
      <c r="X3920" s="60">
        <f ca="1"/>
        <v>0.19837885742578759</v>
      </c>
      <c r="Y3920" s="52">
        <f ca="1">$B$12 * EXP(($E$3 - $C$12^2/2) * Y$2 + $C$12*SQRT(Y$2)*T3920)</f>
        <v>116.25154096865566</v>
      </c>
      <c r="Z3920" s="52">
        <f ca="1">Y3920 * EXP(($E$3 - $C$12^2/2) * (Z$2-Y$2) + $C$12*SQRT(Z$2-Y$2)*U3920)</f>
        <v>112.58550133962319</v>
      </c>
      <c r="AA3920" s="52">
        <f ca="1">Z3920 * EXP(($E$3 - $C$12^2/2) * (AA$2-Z$2) + $C$12*SQRT(AA$2-Z$2)*V3920)</f>
        <v>126.96121728119957</v>
      </c>
      <c r="AB3920" s="52">
        <f ca="1">AA3920 * EXP(($E$3 - $C$12^2/2) * (AB$2-AA$2) + $C$12*SQRT(AB$2-AA$2)*W3920)</f>
        <v>123.04268966758573</v>
      </c>
      <c r="AC3920" s="52">
        <f ca="1">AB3920 * EXP(($E$3 - $C$12^2/2) * (AC$2-AB$2) + $C$12*SQRT(AC$2-AB$2)*X3920)</f>
        <v>131.24227240882885</v>
      </c>
      <c r="AD3920" s="47"/>
      <c r="AE3920" s="3" t="s">
        <v>47</v>
      </c>
      <c r="AF3920" s="64">
        <f t="shared" ref="AF3920" ca="1" si="4956">($B$5*AF3922 + (1 + $B$6)*AF3921)*$B$2</f>
        <v>15000</v>
      </c>
      <c r="AG3920" s="64">
        <f t="shared" ref="AG3920" ca="1" si="4957">($B$5*AG3922 + (1 + $B$6)*AG3921)*$B$2</f>
        <v>15000</v>
      </c>
      <c r="AH3920" s="64">
        <f t="shared" ref="AH3920" ca="1" si="4958">($B$5*AH3922 + (1 + $B$6)*AH3921)*$B$2</f>
        <v>15000</v>
      </c>
      <c r="AI3920" s="64">
        <f t="shared" ref="AI3920" ca="1" si="4959">($B$5*AI3922 + (1 + $B$6)*AI3921)*$B$2</f>
        <v>15000</v>
      </c>
      <c r="AJ3920" s="64" cm="1">
        <f t="array" aca="1" ref="AJ3920" ca="1">($B$5*AJ3922 + (1 + $B$6)*AJ3921 + AND(NOT(AF3921:AJ3921)))*$B$2</f>
        <v>114999.99999999999</v>
      </c>
      <c r="AK3920" s="73"/>
      <c r="AL3920" s="70"/>
    </row>
    <row r="3921" spans="6:38" ht="14.55" customHeight="1" x14ac:dyDescent="0.3">
      <c r="F3921" s="79"/>
      <c r="G3921" s="3">
        <v>3919</v>
      </c>
      <c r="H3921" s="61">
        <v>0.58344363123408505</v>
      </c>
      <c r="I3921" s="61">
        <v>1.2947048004545971</v>
      </c>
      <c r="J3921" s="61">
        <v>-0.27851065910460998</v>
      </c>
      <c r="K3921" s="62">
        <v>0.42145215795107904</v>
      </c>
      <c r="L3921" s="60">
        <f t="array" ref="L3921:O3921">TRANSPOSE(MMULT(Option!$B$25:$E$28, TRANSPOSE(H3921:K3921)))</f>
        <v>0.58344363123408505</v>
      </c>
      <c r="M3921" s="60">
        <v>1.4199940026348115</v>
      </c>
      <c r="N3921" s="60">
        <v>0.32779203725055084</v>
      </c>
      <c r="O3921" s="60">
        <v>0.87896110400400529</v>
      </c>
      <c r="P3921" s="56" t="str">
        <f t="shared" si="4940"/>
        <v>784/4</v>
      </c>
      <c r="R3921" s="80"/>
      <c r="S3921" s="3" t="s">
        <v>31</v>
      </c>
      <c r="T3921" s="60">
        <f ca="1"/>
        <v>0.93924812082344478</v>
      </c>
      <c r="U3921" s="60">
        <f ca="1"/>
        <v>-1.2519263190674916</v>
      </c>
      <c r="V3921" s="60">
        <f ca="1"/>
        <v>-0.17210639348672097</v>
      </c>
      <c r="W3921" s="60">
        <f ca="1"/>
        <v>-0.11972094169539967</v>
      </c>
      <c r="X3921" s="60">
        <f ca="1"/>
        <v>0.3672138168842265</v>
      </c>
      <c r="Y3921" s="52">
        <f ca="1">$B$13 * EXP(($E$3 - $C$13^2/2) * Y$2 + $C$13*SQRT(Y$2)*T3921)</f>
        <v>133.21237007632024</v>
      </c>
      <c r="Z3921" s="52">
        <f ca="1">Y3921 * EXP(($E$3 - $C$13^2/2) * (Z$2-Y$2) + $C$13*SQRT(Z$2-Y$2)*U3921)</f>
        <v>91.961197935768183</v>
      </c>
      <c r="AA3921" s="52">
        <f ca="1">Z3921 * EXP(($E$3 - $C$13^2/2) * (AA$2-Z$2) + $C$13*SQRT(AA$2-Z$2)*V3921)</f>
        <v>87.771321112119111</v>
      </c>
      <c r="AB3921" s="52">
        <f ca="1">AA3921 * EXP(($E$3 - $C$13^2/2) * (AB$2-AA$2) + $C$13*SQRT(AB$2-AA$2)*W3921)</f>
        <v>85.099275834496851</v>
      </c>
      <c r="AC3921" s="52">
        <f ca="1">AB3921 * EXP(($E$3 - $C$13^2/2) * (AC$2-AB$2) + $C$13*SQRT(AC$2-AB$2)*X3921)</f>
        <v>95.486289432238692</v>
      </c>
      <c r="AD3921" s="47"/>
      <c r="AE3921" s="3" t="s">
        <v>46</v>
      </c>
      <c r="AF3921" s="52" t="b">
        <f t="shared" ref="AF3921" ca="1" si="4960">AF3919 &gt;= $B$4</f>
        <v>0</v>
      </c>
      <c r="AG3921" s="52" t="b">
        <f t="array" aca="1" ref="AG3921" ca="1">AND(AG3919 &gt;= $B$4, NOT(OR($AF3921:AF3921)))</f>
        <v>0</v>
      </c>
      <c r="AH3921" s="52" t="b">
        <f t="array" aca="1" ref="AH3921" ca="1">AND(AH3919 &gt;= $B$4, NOT(OR($AF3921:AG3921)))</f>
        <v>0</v>
      </c>
      <c r="AI3921" s="52" t="b">
        <f t="array" aca="1" ref="AI3921" ca="1">AND(AI3919 &gt;= $B$4, NOT(OR($AF3921:AH3921)))</f>
        <v>0</v>
      </c>
      <c r="AJ3921" s="52" t="b">
        <f t="array" aca="1" ref="AJ3921" ca="1">AND(AJ3919 &gt;= $B$4, NOT(OR($AF3921:AI3921)))</f>
        <v>0</v>
      </c>
      <c r="AK3921" s="73"/>
      <c r="AL3921" s="70"/>
    </row>
    <row r="3922" spans="6:38" ht="14.55" customHeight="1" x14ac:dyDescent="0.3">
      <c r="F3922" s="79"/>
      <c r="G3922" s="3">
        <v>3920</v>
      </c>
      <c r="H3922" s="61">
        <v>0.13168832746292991</v>
      </c>
      <c r="I3922" s="61">
        <v>-1.0085654277929545</v>
      </c>
      <c r="J3922" s="61">
        <v>0.95654009641444859</v>
      </c>
      <c r="K3922" s="62">
        <v>1.3176805513807093</v>
      </c>
      <c r="L3922" s="60">
        <f t="array" ref="L3922:O3922">TRANSPOSE(MMULT(Option!$B$25:$E$28, TRANSPOSE(H3922:K3922)))</f>
        <v>0.13168832746292991</v>
      </c>
      <c r="M3922" s="60">
        <v>-0.87169015225017454</v>
      </c>
      <c r="N3922" s="60">
        <v>0.62870970208579591</v>
      </c>
      <c r="O3922" s="60">
        <v>1.1036626269687169</v>
      </c>
      <c r="P3922" s="56" t="str">
        <f t="shared" si="4940"/>
        <v>784/5</v>
      </c>
      <c r="R3922" s="80"/>
      <c r="S3922" s="3" t="s">
        <v>30</v>
      </c>
      <c r="T3922" s="60">
        <f ca="1"/>
        <v>1.8063789873893814</v>
      </c>
      <c r="U3922" s="60">
        <f ca="1"/>
        <v>-0.46441284011686335</v>
      </c>
      <c r="V3922" s="60">
        <f ca="1"/>
        <v>-0.16233198942337729</v>
      </c>
      <c r="W3922" s="60">
        <f ca="1"/>
        <v>-0.36108841881706855</v>
      </c>
      <c r="X3922" s="60">
        <f ca="1"/>
        <v>-0.54534178541563905</v>
      </c>
      <c r="Y3922" s="52">
        <f ca="1">$B$14 * EXP(($E$3 - $C$14^2/2) * Y$2 + $C$14*SQRT(Y$2)*T3922)</f>
        <v>172.79119188877442</v>
      </c>
      <c r="Z3922" s="52">
        <f ca="1">Y3922 * EXP(($E$3 - $C$14^2/2) * (Z$2-Y$2) + $C$14*SQRT(Z$2-Y$2)*U3922)</f>
        <v>151.07252660859743</v>
      </c>
      <c r="AA3922" s="52">
        <f ca="1">Z3922 * EXP(($E$3 - $C$14^2/2) * (AA$2-Z$2) + $C$14*SQRT(AA$2-Z$2)*V3922)</f>
        <v>144.61288784948465</v>
      </c>
      <c r="AB3922" s="52">
        <f ca="1">AA3922 * EXP(($E$3 - $C$14^2/2) * (AB$2-AA$2) + $C$14*SQRT(AB$2-AA$2)*W3922)</f>
        <v>130.41659552588897</v>
      </c>
      <c r="AC3922" s="52">
        <f ca="1">AB3922 * EXP(($E$3 - $C$14^2/2) * (AC$2-AB$2) + $C$14*SQRT(AC$2-AB$2)*X3922)</f>
        <v>111.28910579820119</v>
      </c>
      <c r="AD3922" s="47"/>
      <c r="AE3922" s="3" t="s">
        <v>68</v>
      </c>
      <c r="AF3922" s="52" t="b">
        <f ca="1">AND(AF3919&gt;$B$3, NOT(OR($AF3921:AF3921)))</f>
        <v>1</v>
      </c>
      <c r="AG3922" s="52" t="b">
        <f ca="1">AND(AG3919&gt;$B$3, NOT(OR($AF3921:AG3921)))</f>
        <v>1</v>
      </c>
      <c r="AH3922" s="52" t="b">
        <f ca="1">AND(AH3919&gt;$B$3, NOT(OR($AF3921:AH3921)))</f>
        <v>1</v>
      </c>
      <c r="AI3922" s="52" t="b">
        <f ca="1">AND(AI3919&gt;$B$3, NOT(OR($AF3921:AI3921)))</f>
        <v>1</v>
      </c>
      <c r="AJ3922" s="52" t="b">
        <f ca="1">AND(AJ3919&gt;$B$3, NOT(OR($AF3921:AJ3921)))</f>
        <v>1</v>
      </c>
      <c r="AK3922" s="74"/>
      <c r="AL3922" s="70"/>
    </row>
    <row r="3923" spans="6:38" ht="14.55" customHeight="1" x14ac:dyDescent="0.3">
      <c r="F3923" s="79"/>
      <c r="G3923" s="3">
        <v>3921</v>
      </c>
      <c r="H3923" s="61">
        <v>1.4337507664563927</v>
      </c>
      <c r="I3923" s="61">
        <v>-2.2995053415659243</v>
      </c>
      <c r="J3923" s="61">
        <v>-0.41163012146302158</v>
      </c>
      <c r="K3923" s="62">
        <v>1.1549808777491488</v>
      </c>
      <c r="L3923" s="60">
        <f t="array" ref="L3923:O3923">TRANSPOSE(MMULT(Option!$B$25:$E$28, TRANSPOSE(H3923:K3923)))</f>
        <v>1.4337507664563927</v>
      </c>
      <c r="M3923" s="60">
        <v>-1.5340311511536693</v>
      </c>
      <c r="N3923" s="60">
        <v>-0.39019041749215477</v>
      </c>
      <c r="O3923" s="60">
        <v>0.88007302164225609</v>
      </c>
      <c r="P3923" s="56" t="str">
        <f t="shared" si="4940"/>
        <v>785/1</v>
      </c>
      <c r="R3923" s="80">
        <v>981</v>
      </c>
      <c r="S3923" s="3" t="s">
        <v>28</v>
      </c>
      <c r="T3923" s="60">
        <f t="array" aca="1" ref="T3923:T3926" ca="1">TRANSPOSE(OFFSET($L$3, MATCH($R3923 &amp; "/" &amp; T$2, $P$3:$P$5002, 0) - 1, 0, 1, $E$1))</f>
        <v>1.3937689380377036</v>
      </c>
      <c r="U3923" s="60">
        <f t="array" aca="1" ref="U3923:U3926" ca="1">TRANSPOSE(OFFSET($L$3, MATCH($R3923 &amp; "/" &amp; U$2, $P$3:$P$5002, 0) - 1, 0, 1, $E$1))</f>
        <v>-0.13469450227349961</v>
      </c>
      <c r="V3923" s="60">
        <f t="array" aca="1" ref="V3923:V3926" ca="1">TRANSPOSE(OFFSET($L$3, MATCH($R3923 &amp; "/" &amp; V$2, $P$3:$P$5002, 0) - 1, 0, 1, $E$1))</f>
        <v>-0.98991626474182304</v>
      </c>
      <c r="W3923" s="60">
        <f t="array" aca="1" ref="W3923:W3926" ca="1">TRANSPOSE(OFFSET($L$3, MATCH($R3923 &amp; "/" &amp; W$2, $P$3:$P$5002, 0) - 1, 0, 1, $E$1))</f>
        <v>0.2143625307597096</v>
      </c>
      <c r="X3923" s="60">
        <f t="array" aca="1" ref="X3923:X3926" ca="1">TRANSPOSE(OFFSET($L$3, MATCH($R3923 &amp; "/" &amp; X$2, $P$3:$P$5002, 0) - 1, 0, 1, $E$1))</f>
        <v>0.14952938675677627</v>
      </c>
      <c r="Y3923" s="52">
        <f ca="1">$B$11 * EXP(($E$3 - $C$11^2/2) * Y$2 + $C$11*SQRT(Y$2)*T3923)</f>
        <v>152.67337986580313</v>
      </c>
      <c r="Z3923" s="52">
        <f ca="1">Y3923 * EXP(($E$3 - $C$11^2/2) * (Z$2-Y$2) + $C$11*SQRT(Z$2-Y$2)*U3923)</f>
        <v>147.36205483316454</v>
      </c>
      <c r="AA3923" s="52">
        <f ca="1">Z3923 * EXP(($E$3 - $C$11^2/2) * (AA$2-Z$2) + $C$11*SQRT(AA$2-Z$2)*V3923)</f>
        <v>110.04811038314602</v>
      </c>
      <c r="AB3923" s="52">
        <f ca="1">AA3923 * EXP(($E$3 - $C$11^2/2) * (AB$2-AA$2) + $C$11*SQRT(AB$2-AA$2)*W3923)</f>
        <v>117.94594148923835</v>
      </c>
      <c r="AC3923" s="52">
        <f ca="1">AB3923 * EXP(($E$3 - $C$11^2/2) * (AC$2-AB$2) + $C$11*SQRT(AC$2-AB$2)*X3923)</f>
        <v>123.97565461136854</v>
      </c>
      <c r="AD3923" s="47"/>
      <c r="AE3923" s="3" t="s">
        <v>69</v>
      </c>
      <c r="AF3923" s="20" cm="1">
        <f t="array" aca="1" ref="AF3923" ca="1">MIN(Y3923:Y3926 / $D$11:$D$14)</f>
        <v>1.2414657734558201</v>
      </c>
      <c r="AG3923" s="20" cm="1">
        <f t="array" aca="1" ref="AG3923" ca="1">MIN(Z3923:Z3926 / $D$11:$D$14)</f>
        <v>1.1973370952063578</v>
      </c>
      <c r="AH3923" s="20" cm="1">
        <f t="array" aca="1" ref="AH3923" ca="1">MIN(AA3923:AA3926 / $D$11:$D$14)</f>
        <v>1.1004811038314601</v>
      </c>
      <c r="AI3923" s="20" cm="1">
        <f t="array" aca="1" ref="AI3923" ca="1">MIN(AB3923:AB3926 / $D$11:$D$14)</f>
        <v>1.0730369367612949</v>
      </c>
      <c r="AJ3923" s="20" cm="1">
        <f t="array" aca="1" ref="AJ3923" ca="1">MIN(AC3923:AC3926 / $D$11:$D$14)</f>
        <v>0.98312670893696885</v>
      </c>
      <c r="AK3923" s="72">
        <f t="array" aca="1" ref="AK3923" ca="1">SUMPRODUCT(AF3924:AJ3924, EXP(-$E$3*$AF$2:$AJ$2))</f>
        <v>142594.67363380725</v>
      </c>
      <c r="AL3923" s="70">
        <f ca="1">MAX(AC3924 - $D$11, 0) * EXP(-$E$2*$E$3)</f>
        <v>0</v>
      </c>
    </row>
    <row r="3924" spans="6:38" ht="14.55" customHeight="1" x14ac:dyDescent="0.3">
      <c r="F3924" s="79"/>
      <c r="G3924" s="3">
        <v>3922</v>
      </c>
      <c r="H3924" s="61">
        <v>-1.9683230167340697</v>
      </c>
      <c r="I3924" s="61">
        <v>-0.29262235391838348</v>
      </c>
      <c r="J3924" s="61">
        <v>0.73618056328704395</v>
      </c>
      <c r="K3924" s="62">
        <v>0.12748592875172576</v>
      </c>
      <c r="L3924" s="60">
        <f t="array" ref="L3924:O3924">TRANSPOSE(MMULT(Option!$B$25:$E$28, TRANSPOSE(H3924:K3924)))</f>
        <v>-1.9683230167340697</v>
      </c>
      <c r="M3924" s="60">
        <v>-1.055522024067058</v>
      </c>
      <c r="N3924" s="60">
        <v>-0.21736092706957277</v>
      </c>
      <c r="O3924" s="60">
        <v>-0.61109556583861901</v>
      </c>
      <c r="P3924" s="56" t="str">
        <f t="shared" si="4940"/>
        <v>785/2</v>
      </c>
      <c r="R3924" s="80"/>
      <c r="S3924" s="3" t="s">
        <v>29</v>
      </c>
      <c r="T3924" s="60">
        <f ca="1"/>
        <v>0.70430918961179834</v>
      </c>
      <c r="U3924" s="60">
        <f ca="1"/>
        <v>-0.13730917746832624</v>
      </c>
      <c r="V3924" s="60">
        <f ca="1"/>
        <v>0.44764097475236087</v>
      </c>
      <c r="W3924" s="60">
        <f ca="1"/>
        <v>-0.84633136396801856</v>
      </c>
      <c r="X3924" s="60">
        <f ca="1"/>
        <v>-0.30836717926390067</v>
      </c>
      <c r="Y3924" s="52">
        <f ca="1">$B$12 * EXP(($E$3 - $C$12^2/2) * Y$2 + $C$12*SQRT(Y$2)*T3924)</f>
        <v>124.14657734558202</v>
      </c>
      <c r="Z3924" s="52">
        <f ca="1">Y3924 * EXP(($E$3 - $C$12^2/2) * (Z$2-Y$2) + $C$12*SQRT(Z$2-Y$2)*U3924)</f>
        <v>119.73370952063577</v>
      </c>
      <c r="AA3924" s="52">
        <f ca="1">Z3924 * EXP(($E$3 - $C$12^2/2) * (AA$2-Z$2) + $C$12*SQRT(AA$2-Z$2)*V3924)</f>
        <v>137.62911326176763</v>
      </c>
      <c r="AB3924" s="52">
        <f ca="1">AA3924 * EXP(($E$3 - $C$12^2/2) * (AB$2-AA$2) + $C$12*SQRT(AB$2-AA$2)*W3924)</f>
        <v>107.30369367612948</v>
      </c>
      <c r="AC3924" s="52">
        <f ca="1">AB3924 * EXP(($E$3 - $C$12^2/2) * (AC$2-AB$2) + $C$12*SQRT(AC$2-AB$2)*X3924)</f>
        <v>98.31267089369689</v>
      </c>
      <c r="AD3924" s="47"/>
      <c r="AE3924" s="3" t="s">
        <v>47</v>
      </c>
      <c r="AF3924" s="64">
        <f t="shared" ref="AF3924" ca="1" si="4961">($B$5*AF3926 + (1 + $B$6)*AF3925)*$B$2</f>
        <v>15000</v>
      </c>
      <c r="AG3924" s="64">
        <f t="shared" ref="AG3924" ca="1" si="4962">($B$5*AG3926 + (1 + $B$6)*AG3925)*$B$2</f>
        <v>15000</v>
      </c>
      <c r="AH3924" s="64">
        <f t="shared" ref="AH3924" ca="1" si="4963">($B$5*AH3926 + (1 + $B$6)*AH3925)*$B$2</f>
        <v>15000</v>
      </c>
      <c r="AI3924" s="64">
        <f t="shared" ref="AI3924" ca="1" si="4964">($B$5*AI3926 + (1 + $B$6)*AI3925)*$B$2</f>
        <v>15000</v>
      </c>
      <c r="AJ3924" s="64" cm="1">
        <f t="array" aca="1" ref="AJ3924" ca="1">($B$5*AJ3926 + (1 + $B$6)*AJ3925 + AND(NOT(AF3925:AJ3925)))*$B$2</f>
        <v>114999.99999999999</v>
      </c>
      <c r="AK3924" s="73"/>
      <c r="AL3924" s="70"/>
    </row>
    <row r="3925" spans="6:38" ht="14.55" customHeight="1" x14ac:dyDescent="0.3">
      <c r="F3925" s="79"/>
      <c r="G3925" s="3">
        <v>3923</v>
      </c>
      <c r="H3925" s="61">
        <v>1.3181244664132012</v>
      </c>
      <c r="I3925" s="61">
        <v>2.8209035322643902E-2</v>
      </c>
      <c r="J3925" s="61">
        <v>0.40983729392889667</v>
      </c>
      <c r="K3925" s="62">
        <v>-0.27471646733555899</v>
      </c>
      <c r="L3925" s="60">
        <f t="array" ref="L3925:O3925">TRANSPOSE(MMULT(Option!$B$25:$E$28, TRANSPOSE(H3925:K3925)))</f>
        <v>1.3181244664132012</v>
      </c>
      <c r="M3925" s="60">
        <v>0.55310379449482028</v>
      </c>
      <c r="N3925" s="60">
        <v>0.8946008665117362</v>
      </c>
      <c r="O3925" s="60">
        <v>0.37937556724120064</v>
      </c>
      <c r="P3925" s="56" t="str">
        <f t="shared" si="4940"/>
        <v>785/3</v>
      </c>
      <c r="R3925" s="80"/>
      <c r="S3925" s="3" t="s">
        <v>31</v>
      </c>
      <c r="T3925" s="60">
        <f ca="1"/>
        <v>1.6363836874672746</v>
      </c>
      <c r="U3925" s="60">
        <f ca="1"/>
        <v>1.0534833223066682</v>
      </c>
      <c r="V3925" s="60">
        <f ca="1"/>
        <v>-0.17130252286746958</v>
      </c>
      <c r="W3925" s="60">
        <f ca="1"/>
        <v>0.61393464645709628</v>
      </c>
      <c r="X3925" s="60">
        <f ca="1"/>
        <v>0.26943494516838079</v>
      </c>
      <c r="Y3925" s="52">
        <f ca="1">$B$13 * EXP(($E$3 - $C$13^2/2) * Y$2 + $C$13*SQRT(Y$2)*T3925)</f>
        <v>164.20001563347387</v>
      </c>
      <c r="Z3925" s="52">
        <f ca="1">Y3925 * EXP(($E$3 - $C$13^2/2) * (Z$2-Y$2) + $C$13*SQRT(Z$2-Y$2)*U3925)</f>
        <v>226.3608231926743</v>
      </c>
      <c r="AA3925" s="52">
        <f ca="1">Z3925 * EXP(($E$3 - $C$13^2/2) * (AA$2-Z$2) + $C$13*SQRT(AA$2-Z$2)*V3925)</f>
        <v>216.09962583337233</v>
      </c>
      <c r="AB3925" s="52">
        <f ca="1">AA3925 * EXP(($E$3 - $C$13^2/2) * (AB$2-AA$2) + $C$13*SQRT(AB$2-AA$2)*W3925)</f>
        <v>261.10429520659039</v>
      </c>
      <c r="AC3925" s="52">
        <f ca="1">AB3925 * EXP(($E$3 - $C$13^2/2) * (AC$2-AB$2) + $C$13*SQRT(AC$2-AB$2)*X3925)</f>
        <v>284.50488091854555</v>
      </c>
      <c r="AD3925" s="47"/>
      <c r="AE3925" s="3" t="s">
        <v>46</v>
      </c>
      <c r="AF3925" s="52" t="b">
        <f t="shared" ref="AF3925" ca="1" si="4965">AF3923 &gt;= $B$4</f>
        <v>0</v>
      </c>
      <c r="AG3925" s="52" t="b">
        <f t="array" aca="1" ref="AG3925" ca="1">AND(AG3923 &gt;= $B$4, NOT(OR($AF3925:AF3925)))</f>
        <v>0</v>
      </c>
      <c r="AH3925" s="52" t="b">
        <f t="array" aca="1" ref="AH3925" ca="1">AND(AH3923 &gt;= $B$4, NOT(OR($AF3925:AG3925)))</f>
        <v>0</v>
      </c>
      <c r="AI3925" s="52" t="b">
        <f t="array" aca="1" ref="AI3925" ca="1">AND(AI3923 &gt;= $B$4, NOT(OR($AF3925:AH3925)))</f>
        <v>0</v>
      </c>
      <c r="AJ3925" s="52" t="b">
        <f t="array" aca="1" ref="AJ3925" ca="1">AND(AJ3923 &gt;= $B$4, NOT(OR($AF3925:AI3925)))</f>
        <v>0</v>
      </c>
      <c r="AK3925" s="73"/>
      <c r="AL3925" s="70"/>
    </row>
    <row r="3926" spans="6:38" ht="14.55" customHeight="1" x14ac:dyDescent="0.3">
      <c r="F3926" s="79"/>
      <c r="G3926" s="3">
        <v>3924</v>
      </c>
      <c r="H3926" s="61">
        <v>2.2193665855396043</v>
      </c>
      <c r="I3926" s="61">
        <v>-0.43619632936875186</v>
      </c>
      <c r="J3926" s="61">
        <v>-0.10528965210319442</v>
      </c>
      <c r="K3926" s="62">
        <v>0.36156619359951325</v>
      </c>
      <c r="L3926" s="60">
        <f t="array" ref="L3926:O3926">TRANSPOSE(MMULT(Option!$B$25:$E$28, TRANSPOSE(H3926:K3926)))</f>
        <v>2.2193665855396043</v>
      </c>
      <c r="M3926" s="60">
        <v>0.48796609477700287</v>
      </c>
      <c r="N3926" s="60">
        <v>0.68104666169619232</v>
      </c>
      <c r="O3926" s="60">
        <v>1.0625999770718497</v>
      </c>
      <c r="P3926" s="56" t="str">
        <f t="shared" si="4940"/>
        <v>785/4</v>
      </c>
      <c r="R3926" s="80"/>
      <c r="S3926" s="3" t="s">
        <v>30</v>
      </c>
      <c r="T3926" s="60">
        <f ca="1"/>
        <v>0.83548111559601701</v>
      </c>
      <c r="U3926" s="60">
        <f ca="1"/>
        <v>0.58217405187055848</v>
      </c>
      <c r="V3926" s="60">
        <f ca="1"/>
        <v>0.22516481140918396</v>
      </c>
      <c r="W3926" s="60">
        <f ca="1"/>
        <v>0.97119914128280438</v>
      </c>
      <c r="X3926" s="60">
        <f ca="1"/>
        <v>-1.8962936983646599</v>
      </c>
      <c r="Y3926" s="52">
        <f ca="1">$B$14 * EXP(($E$3 - $C$14^2/2) * Y$2 + $C$14*SQRT(Y$2)*T3926)</f>
        <v>129.1293377983084</v>
      </c>
      <c r="Z3926" s="52">
        <f ca="1">Y3926 * EXP(($E$3 - $C$14^2/2) * (Z$2-Y$2) + $C$14*SQRT(Z$2-Y$2)*U3926)</f>
        <v>154.54212860575402</v>
      </c>
      <c r="AA3926" s="52">
        <f ca="1">Z3926 * EXP(($E$3 - $C$14^2/2) * (AA$2-Z$2) + $C$14*SQRT(AA$2-Z$2)*V3926)</f>
        <v>166.1708007648065</v>
      </c>
      <c r="AB3926" s="52">
        <f ca="1">AA3926 * EXP(($E$3 - $C$14^2/2) * (AB$2-AA$2) + $C$14*SQRT(AB$2-AA$2)*W3926)</f>
        <v>223.4920676747532</v>
      </c>
      <c r="AC3926" s="52">
        <f ca="1">AB3926 * EXP(($E$3 - $C$14^2/2) * (AC$2-AB$2) + $C$14*SQRT(AC$2-AB$2)*X3926)</f>
        <v>127.16529969209778</v>
      </c>
      <c r="AD3926" s="47"/>
      <c r="AE3926" s="3" t="s">
        <v>68</v>
      </c>
      <c r="AF3926" s="52" t="b">
        <f ca="1">AND(AF3923&gt;$B$3, NOT(OR($AF3925:AF3925)))</f>
        <v>1</v>
      </c>
      <c r="AG3926" s="52" t="b">
        <f ca="1">AND(AG3923&gt;$B$3, NOT(OR($AF3925:AG3925)))</f>
        <v>1</v>
      </c>
      <c r="AH3926" s="52" t="b">
        <f ca="1">AND(AH3923&gt;$B$3, NOT(OR($AF3925:AH3925)))</f>
        <v>1</v>
      </c>
      <c r="AI3926" s="52" t="b">
        <f ca="1">AND(AI3923&gt;$B$3, NOT(OR($AF3925:AI3925)))</f>
        <v>1</v>
      </c>
      <c r="AJ3926" s="52" t="b">
        <f ca="1">AND(AJ3923&gt;$B$3, NOT(OR($AF3925:AJ3925)))</f>
        <v>1</v>
      </c>
      <c r="AK3926" s="74"/>
      <c r="AL3926" s="70"/>
    </row>
    <row r="3927" spans="6:38" ht="14.55" customHeight="1" x14ac:dyDescent="0.3">
      <c r="F3927" s="79"/>
      <c r="G3927" s="3">
        <v>3925</v>
      </c>
      <c r="H3927" s="61">
        <v>6.3524871179644143E-2</v>
      </c>
      <c r="I3927" s="61">
        <v>2.8725136265775468</v>
      </c>
      <c r="J3927" s="61">
        <v>0.56891247203259532</v>
      </c>
      <c r="K3927" s="62">
        <v>1.1321649106757603</v>
      </c>
      <c r="L3927" s="60">
        <f t="array" ref="L3927:O3927">TRANSPOSE(MMULT(Option!$B$25:$E$28, TRANSPOSE(H3927:K3927)))</f>
        <v>6.3524871179644143E-2</v>
      </c>
      <c r="M3927" s="60">
        <v>2.6581121741886022</v>
      </c>
      <c r="N3927" s="60">
        <v>1.2772921350530735</v>
      </c>
      <c r="O3927" s="60">
        <v>1.8581790353181002</v>
      </c>
      <c r="P3927" s="56" t="str">
        <f t="shared" si="4940"/>
        <v>785/5</v>
      </c>
      <c r="R3927" s="80">
        <v>982</v>
      </c>
      <c r="S3927" s="3" t="s">
        <v>28</v>
      </c>
      <c r="T3927" s="60">
        <f t="array" aca="1" ref="T3927:T3930" ca="1">TRANSPOSE(OFFSET($L$3, MATCH($R3927 &amp; "/" &amp; T$2, $P$3:$P$5002, 0) - 1, 0, 1, $E$1))</f>
        <v>0.67758397632343459</v>
      </c>
      <c r="U3927" s="60">
        <f t="array" aca="1" ref="U3927:U3930" ca="1">TRANSPOSE(OFFSET($L$3, MATCH($R3927 &amp; "/" &amp; U$2, $P$3:$P$5002, 0) - 1, 0, 1, $E$1))</f>
        <v>-2.1526038974867645</v>
      </c>
      <c r="V3927" s="60">
        <f t="array" aca="1" ref="V3927:V3930" ca="1">TRANSPOSE(OFFSET($L$3, MATCH($R3927 &amp; "/" &amp; V$2, $P$3:$P$5002, 0) - 1, 0, 1, $E$1))</f>
        <v>-0.17591982453164021</v>
      </c>
      <c r="W3927" s="60">
        <f t="array" aca="1" ref="W3927:W3930" ca="1">TRANSPOSE(OFFSET($L$3, MATCH($R3927 &amp; "/" &amp; W$2, $P$3:$P$5002, 0) - 1, 0, 1, $E$1))</f>
        <v>7.0050571198811695E-2</v>
      </c>
      <c r="X3927" s="60">
        <f t="array" aca="1" ref="X3927:X3930" ca="1">TRANSPOSE(OFFSET($L$3, MATCH($R3927 &amp; "/" &amp; X$2, $P$3:$P$5002, 0) - 1, 0, 1, $E$1))</f>
        <v>0.19475496261792885</v>
      </c>
      <c r="Y3927" s="52">
        <f ca="1">$B$11 * EXP(($E$3 - $C$11^2/2) * Y$2 + $C$11*SQRT(Y$2)*T3927)</f>
        <v>123.15520372927173</v>
      </c>
      <c r="Z3927" s="52">
        <f ca="1">Y3927 * EXP(($E$3 - $C$11^2/2) * (Z$2-Y$2) + $C$11*SQRT(Z$2-Y$2)*U3927)</f>
        <v>64.888097518369904</v>
      </c>
      <c r="AA3927" s="52">
        <f ca="1">Z3927 * EXP(($E$3 - $C$11^2/2) * (AA$2-Z$2) + $C$11*SQRT(AA$2-Z$2)*V3927)</f>
        <v>61.860896668601391</v>
      </c>
      <c r="AB3927" s="52">
        <f ca="1">AA3927 * EXP(($E$3 - $C$11^2/2) * (AB$2-AA$2) + $C$11*SQRT(AB$2-AA$2)*W3927)</f>
        <v>63.491334602834591</v>
      </c>
      <c r="AC3927" s="52">
        <f ca="1">AB3927 * EXP(($E$3 - $C$11^2/2) * (AC$2-AB$2) + $C$11*SQRT(AC$2-AB$2)*X3927)</f>
        <v>67.648820722478135</v>
      </c>
      <c r="AD3927" s="47"/>
      <c r="AE3927" s="3" t="s">
        <v>69</v>
      </c>
      <c r="AF3927" s="20" cm="1">
        <f t="array" aca="1" ref="AF3927" ca="1">MIN(Y3927:Y3930 / $D$11:$D$14)</f>
        <v>0.95939827957386026</v>
      </c>
      <c r="AG3927" s="20" cm="1">
        <f t="array" aca="1" ref="AG3927" ca="1">MIN(Z3927:Z3930 / $D$11:$D$14)</f>
        <v>0.64888097518369903</v>
      </c>
      <c r="AH3927" s="20" cm="1">
        <f t="array" aca="1" ref="AH3927" ca="1">MIN(AA3927:AA3930 / $D$11:$D$14)</f>
        <v>0.61860896668601395</v>
      </c>
      <c r="AI3927" s="20" cm="1">
        <f t="array" aca="1" ref="AI3927" ca="1">MIN(AB3927:AB3930 / $D$11:$D$14)</f>
        <v>0.63491334602834593</v>
      </c>
      <c r="AJ3927" s="20" cm="1">
        <f t="array" aca="1" ref="AJ3927" ca="1">MIN(AC3927:AC3930 / $D$11:$D$14)</f>
        <v>0.67648820722478131</v>
      </c>
      <c r="AK3927" s="72">
        <f t="array" aca="1" ref="AK3927" ca="1">SUMPRODUCT(AF3928:AJ3928, EXP(-$E$3*$AF$2:$AJ$2))</f>
        <v>92148.519674651194</v>
      </c>
      <c r="AL3927" s="70">
        <f ca="1">MAX(AC3928 - $D$11, 0) * EXP(-$E$2*$E$3)</f>
        <v>0</v>
      </c>
    </row>
    <row r="3928" spans="6:38" ht="14.55" customHeight="1" x14ac:dyDescent="0.3">
      <c r="F3928" s="79"/>
      <c r="G3928" s="3">
        <v>3926</v>
      </c>
      <c r="H3928" s="61">
        <v>9.3652520846593881E-2</v>
      </c>
      <c r="I3928" s="61">
        <v>-0.34293928889727149</v>
      </c>
      <c r="J3928" s="61">
        <v>0.24560315718389267</v>
      </c>
      <c r="K3928" s="62">
        <v>-1.7306275818598791</v>
      </c>
      <c r="L3928" s="60">
        <f t="array" ref="L3928:O3928">TRANSPOSE(MMULT(Option!$B$25:$E$28, TRANSPOSE(H3928:K3928)))</f>
        <v>9.3652520846593881E-2</v>
      </c>
      <c r="M3928" s="60">
        <v>-0.27684804169057753</v>
      </c>
      <c r="N3928" s="60">
        <v>0.16337414772694048</v>
      </c>
      <c r="O3928" s="60">
        <v>-1.4864256693177631</v>
      </c>
      <c r="P3928" s="56" t="str">
        <f t="shared" si="4940"/>
        <v>786/1</v>
      </c>
      <c r="R3928" s="80"/>
      <c r="S3928" s="3" t="s">
        <v>29</v>
      </c>
      <c r="T3928" s="60">
        <f ca="1"/>
        <v>0.65905537226917277</v>
      </c>
      <c r="U3928" s="60">
        <f ca="1"/>
        <v>-0.52354995466687138</v>
      </c>
      <c r="V3928" s="60">
        <f ca="1"/>
        <v>-1.0413225132563986</v>
      </c>
      <c r="W3928" s="60">
        <f ca="1"/>
        <v>-0.23893764501476616</v>
      </c>
      <c r="X3928" s="60">
        <f ca="1"/>
        <v>-0.18165725466692062</v>
      </c>
      <c r="Y3928" s="52">
        <f ca="1">$B$12 * EXP(($E$3 - $C$12^2/2) * Y$2 + $C$12*SQRT(Y$2)*T3928)</f>
        <v>122.47253462072543</v>
      </c>
      <c r="Z3928" s="52">
        <f ca="1">Y3928 * EXP(($E$3 - $C$12^2/2) * (Z$2-Y$2) + $C$12*SQRT(Z$2-Y$2)*U3928)</f>
        <v>105.19563544407737</v>
      </c>
      <c r="AA3928" s="52">
        <f ca="1">Z3928 * EXP(($E$3 - $C$12^2/2) * (AA$2-Z$2) + $C$12*SQRT(AA$2-Z$2)*V3928)</f>
        <v>77.356534825128108</v>
      </c>
      <c r="AB3928" s="52">
        <f ca="1">AA3928 * EXP(($E$3 - $C$12^2/2) * (AB$2-AA$2) + $C$12*SQRT(AB$2-AA$2)*W3928)</f>
        <v>72.366520165657747</v>
      </c>
      <c r="AC3928" s="52">
        <f ca="1">AB3928 * EXP(($E$3 - $C$12^2/2) * (AC$2-AB$2) + $C$12*SQRT(AC$2-AB$2)*X3928)</f>
        <v>68.871784984135076</v>
      </c>
      <c r="AD3928" s="47"/>
      <c r="AE3928" s="3" t="s">
        <v>47</v>
      </c>
      <c r="AF3928" s="64">
        <f t="shared" ref="AF3928" ca="1" si="4966">($B$5*AF3930 + (1 + $B$6)*AF3929)*$B$2</f>
        <v>15000</v>
      </c>
      <c r="AG3928" s="64">
        <f t="shared" ref="AG3928" ca="1" si="4967">($B$5*AG3930 + (1 + $B$6)*AG3929)*$B$2</f>
        <v>0</v>
      </c>
      <c r="AH3928" s="64">
        <f t="shared" ref="AH3928" ca="1" si="4968">($B$5*AH3930 + (1 + $B$6)*AH3929)*$B$2</f>
        <v>0</v>
      </c>
      <c r="AI3928" s="64">
        <f t="shared" ref="AI3928" ca="1" si="4969">($B$5*AI3930 + (1 + $B$6)*AI3929)*$B$2</f>
        <v>0</v>
      </c>
      <c r="AJ3928" s="64" cm="1">
        <f t="array" aca="1" ref="AJ3928" ca="1">($B$5*AJ3930 + (1 + $B$6)*AJ3929 + AND(NOT(AF3929:AJ3929)))*$B$2</f>
        <v>100000</v>
      </c>
      <c r="AK3928" s="73"/>
      <c r="AL3928" s="70"/>
    </row>
    <row r="3929" spans="6:38" ht="14.55" customHeight="1" x14ac:dyDescent="0.3">
      <c r="F3929" s="79"/>
      <c r="G3929" s="3">
        <v>3927</v>
      </c>
      <c r="H3929" s="61">
        <v>0.68635444431541026</v>
      </c>
      <c r="I3929" s="61">
        <v>4.1818590653687621E-2</v>
      </c>
      <c r="J3929" s="61">
        <v>0.202627877431765</v>
      </c>
      <c r="K3929" s="62">
        <v>-1.796272488272789</v>
      </c>
      <c r="L3929" s="60">
        <f t="array" ref="L3929:O3929">TRANSPOSE(MMULT(Option!$B$25:$E$28, TRANSPOSE(H3929:K3929)))</f>
        <v>0.68635444431541026</v>
      </c>
      <c r="M3929" s="60">
        <v>0.3128691491515434</v>
      </c>
      <c r="N3929" s="60">
        <v>0.4634625596066318</v>
      </c>
      <c r="O3929" s="60">
        <v>-1.2131944917517479</v>
      </c>
      <c r="P3929" s="56" t="str">
        <f t="shared" si="4940"/>
        <v>786/2</v>
      </c>
      <c r="R3929" s="80"/>
      <c r="S3929" s="3" t="s">
        <v>31</v>
      </c>
      <c r="T3929" s="60">
        <f ca="1"/>
        <v>-0.15482994382371063</v>
      </c>
      <c r="U3929" s="60">
        <f ca="1"/>
        <v>-0.42474324693290844</v>
      </c>
      <c r="V3929" s="60">
        <f ca="1"/>
        <v>-0.91733630521669662</v>
      </c>
      <c r="W3929" s="60">
        <f ca="1"/>
        <v>0.25393248705893445</v>
      </c>
      <c r="X3929" s="60">
        <f ca="1"/>
        <v>0.76814870748920683</v>
      </c>
      <c r="Y3929" s="52">
        <f ca="1">$B$13 * EXP(($E$3 - $C$13^2/2) * Y$2 + $C$13*SQRT(Y$2)*T3929)</f>
        <v>95.939827957386029</v>
      </c>
      <c r="Z3929" s="52">
        <f ca="1">Y3929 * EXP(($E$3 - $C$13^2/2) * (Z$2-Y$2) + $C$13*SQRT(Z$2-Y$2)*U3929)</f>
        <v>84.885070412010137</v>
      </c>
      <c r="AA3929" s="52">
        <f ca="1">Z3929 * EXP(($E$3 - $C$13^2/2) * (AA$2-Z$2) + $C$13*SQRT(AA$2-Z$2)*V3929)</f>
        <v>64.786505757939608</v>
      </c>
      <c r="AB3929" s="52">
        <f ca="1">AA3929 * EXP(($E$3 - $C$13^2/2) * (AB$2-AA$2) + $C$13*SQRT(AB$2-AA$2)*W3929)</f>
        <v>70.26523010146326</v>
      </c>
      <c r="AC3929" s="52">
        <f ca="1">AB3929 * EXP(($E$3 - $C$13^2/2) * (AC$2-AB$2) + $C$13*SQRT(AC$2-AB$2)*X3929)</f>
        <v>88.918631217362432</v>
      </c>
      <c r="AD3929" s="47"/>
      <c r="AE3929" s="3" t="s">
        <v>46</v>
      </c>
      <c r="AF3929" s="52" t="b">
        <f t="shared" ref="AF3929" ca="1" si="4970">AF3927 &gt;= $B$4</f>
        <v>0</v>
      </c>
      <c r="AG3929" s="52" t="b">
        <f t="array" aca="1" ref="AG3929" ca="1">AND(AG3927 &gt;= $B$4, NOT(OR($AF3929:AF3929)))</f>
        <v>0</v>
      </c>
      <c r="AH3929" s="52" t="b">
        <f t="array" aca="1" ref="AH3929" ca="1">AND(AH3927 &gt;= $B$4, NOT(OR($AF3929:AG3929)))</f>
        <v>0</v>
      </c>
      <c r="AI3929" s="52" t="b">
        <f t="array" aca="1" ref="AI3929" ca="1">AND(AI3927 &gt;= $B$4, NOT(OR($AF3929:AH3929)))</f>
        <v>0</v>
      </c>
      <c r="AJ3929" s="52" t="b">
        <f t="array" aca="1" ref="AJ3929" ca="1">AND(AJ3927 &gt;= $B$4, NOT(OR($AF3929:AI3929)))</f>
        <v>0</v>
      </c>
      <c r="AK3929" s="73"/>
      <c r="AL3929" s="70"/>
    </row>
    <row r="3930" spans="6:38" ht="14.55" customHeight="1" x14ac:dyDescent="0.3">
      <c r="F3930" s="79"/>
      <c r="G3930" s="3">
        <v>3928</v>
      </c>
      <c r="H3930" s="61">
        <v>0.37385587688108507</v>
      </c>
      <c r="I3930" s="61">
        <v>0.58169038539807127</v>
      </c>
      <c r="J3930" s="61">
        <v>-0.23015018042986479</v>
      </c>
      <c r="K3930" s="62">
        <v>-0.71473463322126041</v>
      </c>
      <c r="L3930" s="60">
        <f t="array" ref="L3930:O3930">TRANSPOSE(MMULT(Option!$B$25:$E$28, TRANSPOSE(H3930:K3930)))</f>
        <v>0.37385587688108507</v>
      </c>
      <c r="M3930" s="60">
        <v>0.68267039517537342</v>
      </c>
      <c r="N3930" s="60">
        <v>9.9721429075427331E-2</v>
      </c>
      <c r="O3930" s="60">
        <v>-0.3551182394654035</v>
      </c>
      <c r="P3930" s="56" t="str">
        <f t="shared" si="4940"/>
        <v>786/3</v>
      </c>
      <c r="R3930" s="80"/>
      <c r="S3930" s="3" t="s">
        <v>30</v>
      </c>
      <c r="T3930" s="60">
        <f ca="1"/>
        <v>0.65634075651674961</v>
      </c>
      <c r="U3930" s="60">
        <f ca="1"/>
        <v>-0.73032976350298418</v>
      </c>
      <c r="V3930" s="60">
        <f ca="1"/>
        <v>-0.59840506124016291</v>
      </c>
      <c r="W3930" s="60">
        <f ca="1"/>
        <v>0.31768160554869507</v>
      </c>
      <c r="X3930" s="60">
        <f ca="1"/>
        <v>1.1505108754084905</v>
      </c>
      <c r="Y3930" s="52">
        <f ca="1">$B$14 * EXP(($E$3 - $C$14^2/2) * Y$2 + $C$14*SQRT(Y$2)*T3930)</f>
        <v>122.37283546145569</v>
      </c>
      <c r="Z3930" s="52">
        <f ca="1">Y3930 * EXP(($E$3 - $C$14^2/2) * (Z$2-Y$2) + $C$14*SQRT(Z$2-Y$2)*U3930)</f>
        <v>98.787737619898138</v>
      </c>
      <c r="AA3930" s="52">
        <f ca="1">Z3930 * EXP(($E$3 - $C$14^2/2) * (AA$2-Z$2) + $C$14*SQRT(AA$2-Z$2)*V3930)</f>
        <v>82.967748958521682</v>
      </c>
      <c r="AB3930" s="52">
        <f ca="1">AA3930 * EXP(($E$3 - $C$14^2/2) * (AB$2-AA$2) + $C$14*SQRT(AB$2-AA$2)*W3930)</f>
        <v>91.721466540696824</v>
      </c>
      <c r="AC3930" s="52">
        <f ca="1">AB3930 * EXP(($E$3 - $C$14^2/2) * (AC$2-AB$2) + $C$14*SQRT(AC$2-AB$2)*X3930)</f>
        <v>130.17890670909151</v>
      </c>
      <c r="AD3930" s="47"/>
      <c r="AE3930" s="3" t="s">
        <v>68</v>
      </c>
      <c r="AF3930" s="52" t="b">
        <f ca="1">AND(AF3927&gt;$B$3, NOT(OR($AF3929:AF3929)))</f>
        <v>1</v>
      </c>
      <c r="AG3930" s="52" t="b">
        <f ca="1">AND(AG3927&gt;$B$3, NOT(OR($AF3929:AG3929)))</f>
        <v>0</v>
      </c>
      <c r="AH3930" s="52" t="b">
        <f ca="1">AND(AH3927&gt;$B$3, NOT(OR($AF3929:AH3929)))</f>
        <v>0</v>
      </c>
      <c r="AI3930" s="52" t="b">
        <f ca="1">AND(AI3927&gt;$B$3, NOT(OR($AF3929:AI3929)))</f>
        <v>0</v>
      </c>
      <c r="AJ3930" s="52" t="b">
        <f ca="1">AND(AJ3927&gt;$B$3, NOT(OR($AF3929:AJ3929)))</f>
        <v>0</v>
      </c>
      <c r="AK3930" s="74"/>
      <c r="AL3930" s="70"/>
    </row>
    <row r="3931" spans="6:38" ht="14.55" customHeight="1" x14ac:dyDescent="0.3">
      <c r="F3931" s="79"/>
      <c r="G3931" s="3">
        <v>3929</v>
      </c>
      <c r="H3931" s="61">
        <v>1.198074065120506</v>
      </c>
      <c r="I3931" s="61">
        <v>-0.25793480562907939</v>
      </c>
      <c r="J3931" s="61">
        <v>1.2443060692158954</v>
      </c>
      <c r="K3931" s="62">
        <v>0.84003666262705223</v>
      </c>
      <c r="L3931" s="60">
        <f t="array" ref="L3931:O3931">TRANSPOSE(MMULT(Option!$B$25:$E$28, TRANSPOSE(H3931:K3931)))</f>
        <v>1.198074065120506</v>
      </c>
      <c r="M3931" s="60">
        <v>0.24282847181640682</v>
      </c>
      <c r="N3931" s="60">
        <v>1.5045729844711178</v>
      </c>
      <c r="O3931" s="60">
        <v>1.3739145362717937</v>
      </c>
      <c r="P3931" s="56" t="str">
        <f t="shared" si="4940"/>
        <v>786/4</v>
      </c>
      <c r="R3931" s="80">
        <v>983</v>
      </c>
      <c r="S3931" s="3" t="s">
        <v>28</v>
      </c>
      <c r="T3931" s="60">
        <f t="array" aca="1" ref="T3931:T3934" ca="1">TRANSPOSE(OFFSET($L$3, MATCH($R3931 &amp; "/" &amp; T$2, $P$3:$P$5002, 0) - 1, 0, 1, $E$1))</f>
        <v>-0.11777062809670778</v>
      </c>
      <c r="U3931" s="60">
        <f t="array" aca="1" ref="U3931:U3934" ca="1">TRANSPOSE(OFFSET($L$3, MATCH($R3931 &amp; "/" &amp; U$2, $P$3:$P$5002, 0) - 1, 0, 1, $E$1))</f>
        <v>5.4691186342166409E-2</v>
      </c>
      <c r="V3931" s="60">
        <f t="array" aca="1" ref="V3931:V3934" ca="1">TRANSPOSE(OFFSET($L$3, MATCH($R3931 &amp; "/" &amp; V$2, $P$3:$P$5002, 0) - 1, 0, 1, $E$1))</f>
        <v>-0.29212448594894697</v>
      </c>
      <c r="W3931" s="60">
        <f t="array" aca="1" ref="W3931:W3934" ca="1">TRANSPOSE(OFFSET($L$3, MATCH($R3931 &amp; "/" &amp; W$2, $P$3:$P$5002, 0) - 1, 0, 1, $E$1))</f>
        <v>-0.41012361273937492</v>
      </c>
      <c r="X3931" s="60">
        <f t="array" aca="1" ref="X3931:X3934" ca="1">TRANSPOSE(OFFSET($L$3, MATCH($R3931 &amp; "/" &amp; X$2, $P$3:$P$5002, 0) - 1, 0, 1, $E$1))</f>
        <v>0.21085152924487036</v>
      </c>
      <c r="Y3931" s="52">
        <f ca="1">$B$11 * EXP(($E$3 - $C$11^2/2) * Y$2 + $C$11*SQRT(Y$2)*T3931)</f>
        <v>97.012418643297067</v>
      </c>
      <c r="Z3931" s="52">
        <f ca="1">Y3931 * EXP(($E$3 - $C$11^2/2) * (Z$2-Y$2) + $C$11*SQRT(Z$2-Y$2)*U3931)</f>
        <v>99.111586668963298</v>
      </c>
      <c r="AA3931" s="52">
        <f ca="1">Z3931 * EXP(($E$3 - $C$11^2/2) * (AA$2-Z$2) + $C$11*SQRT(AA$2-Z$2)*V3931)</f>
        <v>91.25054888996884</v>
      </c>
      <c r="AB3931" s="52">
        <f ca="1">AA3931 * EXP(($E$3 - $C$11^2/2) * (AB$2-AA$2) + $C$11*SQRT(AB$2-AA$2)*W3931)</f>
        <v>81.090995377650032</v>
      </c>
      <c r="AC3931" s="52">
        <f ca="1">AB3931 * EXP(($E$3 - $C$11^2/2) * (AC$2-AB$2) + $C$11*SQRT(AC$2-AB$2)*X3931)</f>
        <v>86.819164166807482</v>
      </c>
      <c r="AD3931" s="47"/>
      <c r="AE3931" s="3" t="s">
        <v>69</v>
      </c>
      <c r="AF3931" s="20" cm="1">
        <f t="array" aca="1" ref="AF3931" ca="1">MIN(Y3931:Y3934 / $D$11:$D$14)</f>
        <v>0.97012418643297071</v>
      </c>
      <c r="AG3931" s="20" cm="1">
        <f t="array" aca="1" ref="AG3931" ca="1">MIN(Z3931:Z3934 / $D$11:$D$14)</f>
        <v>0.96811019799603659</v>
      </c>
      <c r="AH3931" s="20" cm="1">
        <f t="array" aca="1" ref="AH3931" ca="1">MIN(AA3931:AA3934 / $D$11:$D$14)</f>
        <v>0.91250548889968841</v>
      </c>
      <c r="AI3931" s="20" cm="1">
        <f t="array" aca="1" ref="AI3931" ca="1">MIN(AB3931:AB3934 / $D$11:$D$14)</f>
        <v>0.81090995377650033</v>
      </c>
      <c r="AJ3931" s="20" cm="1">
        <f t="array" aca="1" ref="AJ3931" ca="1">MIN(AC3931:AC3934 / $D$11:$D$14)</f>
        <v>0.84976468740211231</v>
      </c>
      <c r="AK3931" s="72">
        <f t="array" aca="1" ref="AK3931" ca="1">SUMPRODUCT(AF3932:AJ3932, EXP(-$E$3*$AF$2:$AJ$2))</f>
        <v>142594.67363380725</v>
      </c>
      <c r="AL3931" s="70">
        <f ca="1">MAX(AC3932 - $D$11, 0) * EXP(-$E$2*$E$3)</f>
        <v>0</v>
      </c>
    </row>
    <row r="3932" spans="6:38" ht="14.55" customHeight="1" x14ac:dyDescent="0.3">
      <c r="F3932" s="79"/>
      <c r="G3932" s="3">
        <v>3930</v>
      </c>
      <c r="H3932" s="61">
        <v>-0.32716878470751254</v>
      </c>
      <c r="I3932" s="61">
        <v>0.56867618293301203</v>
      </c>
      <c r="J3932" s="61">
        <v>-3.2691571112745259</v>
      </c>
      <c r="K3932" s="62">
        <v>-1.8171464420199508</v>
      </c>
      <c r="L3932" s="60">
        <f t="array" ref="L3932:O3932">TRANSPOSE(MMULT(Option!$B$25:$E$28, TRANSPOSE(H3932:K3932)))</f>
        <v>-0.32716878470751254</v>
      </c>
      <c r="M3932" s="60">
        <v>0.39033281695881139</v>
      </c>
      <c r="N3932" s="60">
        <v>-2.8532867306782093</v>
      </c>
      <c r="O3932" s="60">
        <v>-2.1761385114664309</v>
      </c>
      <c r="P3932" s="56" t="str">
        <f t="shared" si="4940"/>
        <v>786/5</v>
      </c>
      <c r="R3932" s="80"/>
      <c r="S3932" s="3" t="s">
        <v>29</v>
      </c>
      <c r="T3932" s="60">
        <f ca="1"/>
        <v>0.66831014430216473</v>
      </c>
      <c r="U3932" s="60">
        <f ca="1"/>
        <v>-0.80967466856865711</v>
      </c>
      <c r="V3932" s="60">
        <f ca="1"/>
        <v>1.4433522703607415</v>
      </c>
      <c r="W3932" s="60">
        <f ca="1"/>
        <v>-7.43924988079811E-2</v>
      </c>
      <c r="X3932" s="60">
        <f ca="1"/>
        <v>-1.3969905223517023</v>
      </c>
      <c r="Y3932" s="52">
        <f ca="1">$B$12 * EXP(($E$3 - $C$12^2/2) * Y$2 + $C$12*SQRT(Y$2)*T3932)</f>
        <v>122.81304371856547</v>
      </c>
      <c r="Z3932" s="52">
        <f ca="1">Y3932 * EXP(($E$3 - $C$12^2/2) * (Z$2-Y$2) + $C$12*SQRT(Z$2-Y$2)*U3932)</f>
        <v>96.811019799603656</v>
      </c>
      <c r="AA3932" s="52">
        <f ca="1">Z3932 * EXP(($E$3 - $C$12^2/2) * (AA$2-Z$2) + $C$12*SQRT(AA$2-Z$2)*V3932)</f>
        <v>150.01968364939046</v>
      </c>
      <c r="AB3932" s="52">
        <f ca="1">AA3932 * EXP(($E$3 - $C$12^2/2) * (AB$2-AA$2) + $C$12*SQRT(AB$2-AA$2)*W3932)</f>
        <v>147.4440468135567</v>
      </c>
      <c r="AC3932" s="52">
        <f ca="1">AB3932 * EXP(($E$3 - $C$12^2/2) * (AC$2-AB$2) + $C$12*SQRT(AC$2-AB$2)*X3932)</f>
        <v>97.451186706051743</v>
      </c>
      <c r="AD3932" s="47"/>
      <c r="AE3932" s="3" t="s">
        <v>47</v>
      </c>
      <c r="AF3932" s="64">
        <f t="shared" ref="AF3932" ca="1" si="4971">($B$5*AF3934 + (1 + $B$6)*AF3933)*$B$2</f>
        <v>15000</v>
      </c>
      <c r="AG3932" s="64">
        <f t="shared" ref="AG3932" ca="1" si="4972">($B$5*AG3934 + (1 + $B$6)*AG3933)*$B$2</f>
        <v>15000</v>
      </c>
      <c r="AH3932" s="64">
        <f t="shared" ref="AH3932" ca="1" si="4973">($B$5*AH3934 + (1 + $B$6)*AH3933)*$B$2</f>
        <v>15000</v>
      </c>
      <c r="AI3932" s="64">
        <f t="shared" ref="AI3932" ca="1" si="4974">($B$5*AI3934 + (1 + $B$6)*AI3933)*$B$2</f>
        <v>15000</v>
      </c>
      <c r="AJ3932" s="64" cm="1">
        <f t="array" aca="1" ref="AJ3932" ca="1">($B$5*AJ3934 + (1 + $B$6)*AJ3933 + AND(NOT(AF3933:AJ3933)))*$B$2</f>
        <v>114999.99999999999</v>
      </c>
      <c r="AK3932" s="73"/>
      <c r="AL3932" s="70"/>
    </row>
    <row r="3933" spans="6:38" ht="14.55" customHeight="1" x14ac:dyDescent="0.3">
      <c r="F3933" s="79"/>
      <c r="G3933" s="3">
        <v>3931</v>
      </c>
      <c r="H3933" s="61">
        <v>-1.6591874514048131</v>
      </c>
      <c r="I3933" s="61">
        <v>-1.9316042237853543</v>
      </c>
      <c r="J3933" s="61">
        <v>-1.776373947526209</v>
      </c>
      <c r="K3933" s="62">
        <v>-0.34582669240829117</v>
      </c>
      <c r="L3933" s="60">
        <f t="array" ref="L3933:O3933">TRANSPOSE(MMULT(Option!$B$25:$E$28, TRANSPOSE(H3933:K3933)))</f>
        <v>-1.6591874514048131</v>
      </c>
      <c r="M3933" s="60">
        <v>-2.4340194942004865</v>
      </c>
      <c r="N3933" s="60">
        <v>-2.7296948172216027</v>
      </c>
      <c r="O3933" s="60">
        <v>-1.8123486781323108</v>
      </c>
      <c r="P3933" s="56" t="str">
        <f t="shared" si="4940"/>
        <v>787/1</v>
      </c>
      <c r="R3933" s="80"/>
      <c r="S3933" s="3" t="s">
        <v>31</v>
      </c>
      <c r="T3933" s="60">
        <f ca="1"/>
        <v>1.5154023433070178</v>
      </c>
      <c r="U3933" s="60">
        <f ca="1"/>
        <v>-0.54423937240321951</v>
      </c>
      <c r="V3933" s="60">
        <f ca="1"/>
        <v>-0.15123653925865083</v>
      </c>
      <c r="W3933" s="60">
        <f ca="1"/>
        <v>-0.53640329230375605</v>
      </c>
      <c r="X3933" s="60">
        <f ca="1"/>
        <v>-0.90950915992486181</v>
      </c>
      <c r="Y3933" s="52">
        <f ca="1">$B$13 * EXP(($E$3 - $C$13^2/2) * Y$2 + $C$13*SQRT(Y$2)*T3933)</f>
        <v>158.34732644046528</v>
      </c>
      <c r="Z3933" s="52">
        <f ca="1">Y3933 * EXP(($E$3 - $C$13^2/2) * (Z$2-Y$2) + $C$13*SQRT(Z$2-Y$2)*U3933)</f>
        <v>135.16808489303844</v>
      </c>
      <c r="AA3933" s="52">
        <f ca="1">Z3933 * EXP(($E$3 - $C$13^2/2) * (AA$2-Z$2) + $C$13*SQRT(AA$2-Z$2)*V3933)</f>
        <v>129.8199013207805</v>
      </c>
      <c r="AB3933" s="52">
        <f ca="1">AA3933 * EXP(($E$3 - $C$13^2/2) * (AB$2-AA$2) + $C$13*SQRT(AB$2-AA$2)*W3933)</f>
        <v>111.07738580205242</v>
      </c>
      <c r="AC3933" s="52">
        <f ca="1">AB3933 * EXP(($E$3 - $C$13^2/2) * (AC$2-AB$2) + $C$13*SQRT(AC$2-AB$2)*X3933)</f>
        <v>84.976468740211232</v>
      </c>
      <c r="AD3933" s="47"/>
      <c r="AE3933" s="3" t="s">
        <v>46</v>
      </c>
      <c r="AF3933" s="52" t="b">
        <f t="shared" ref="AF3933" ca="1" si="4975">AF3931 &gt;= $B$4</f>
        <v>0</v>
      </c>
      <c r="AG3933" s="52" t="b">
        <f t="array" aca="1" ref="AG3933" ca="1">AND(AG3931 &gt;= $B$4, NOT(OR($AF3933:AF3933)))</f>
        <v>0</v>
      </c>
      <c r="AH3933" s="52" t="b">
        <f t="array" aca="1" ref="AH3933" ca="1">AND(AH3931 &gt;= $B$4, NOT(OR($AF3933:AG3933)))</f>
        <v>0</v>
      </c>
      <c r="AI3933" s="52" t="b">
        <f t="array" aca="1" ref="AI3933" ca="1">AND(AI3931 &gt;= $B$4, NOT(OR($AF3933:AH3933)))</f>
        <v>0</v>
      </c>
      <c r="AJ3933" s="52" t="b">
        <f t="array" aca="1" ref="AJ3933" ca="1">AND(AJ3931 &gt;= $B$4, NOT(OR($AF3933:AI3933)))</f>
        <v>0</v>
      </c>
      <c r="AK3933" s="73"/>
      <c r="AL3933" s="70"/>
    </row>
    <row r="3934" spans="6:38" ht="14.55" customHeight="1" x14ac:dyDescent="0.3">
      <c r="F3934" s="79"/>
      <c r="G3934" s="3">
        <v>3932</v>
      </c>
      <c r="H3934" s="61">
        <v>-0.86058789571299632</v>
      </c>
      <c r="I3934" s="61">
        <v>1.5050910908494577</v>
      </c>
      <c r="J3934" s="61">
        <v>1.068893721765211</v>
      </c>
      <c r="K3934" s="62">
        <v>0.11329923378056851</v>
      </c>
      <c r="L3934" s="60">
        <f t="array" ref="L3934:O3934">TRANSPOSE(MMULT(Option!$B$25:$E$28, TRANSPOSE(H3934:K3934)))</f>
        <v>-0.86058789571299632</v>
      </c>
      <c r="M3934" s="60">
        <v>1.0352036120390609</v>
      </c>
      <c r="N3934" s="60">
        <v>0.98871031960499856</v>
      </c>
      <c r="O3934" s="60">
        <v>0.35554056413329982</v>
      </c>
      <c r="P3934" s="56" t="str">
        <f t="shared" si="4940"/>
        <v>787/2</v>
      </c>
      <c r="R3934" s="80"/>
      <c r="S3934" s="3" t="s">
        <v>30</v>
      </c>
      <c r="T3934" s="60">
        <f ca="1"/>
        <v>0.51111503048179707</v>
      </c>
      <c r="U3934" s="60">
        <f ca="1"/>
        <v>0.55228808641481275</v>
      </c>
      <c r="V3934" s="60">
        <f ca="1"/>
        <v>0.2218574498044861</v>
      </c>
      <c r="W3934" s="60">
        <f ca="1"/>
        <v>-0.38577169022832525</v>
      </c>
      <c r="X3934" s="60">
        <f ca="1"/>
        <v>-0.1945981144837674</v>
      </c>
      <c r="Y3934" s="52">
        <f ca="1">$B$14 * EXP(($E$3 - $C$14^2/2) * Y$2 + $C$14*SQRT(Y$2)*T3934)</f>
        <v>117.15580260415027</v>
      </c>
      <c r="Z3934" s="52">
        <f ca="1">Y3934 * EXP(($E$3 - $C$14^2/2) * (Z$2-Y$2) + $C$14*SQRT(Z$2-Y$2)*U3934)</f>
        <v>138.96069468003867</v>
      </c>
      <c r="AA3934" s="52">
        <f ca="1">Z3934 * EXP(($E$3 - $C$14^2/2) * (AA$2-Z$2) + $C$14*SQRT(AA$2-Z$2)*V3934)</f>
        <v>149.26874753341738</v>
      </c>
      <c r="AB3934" s="52">
        <f ca="1">AA3934 * EXP(($E$3 - $C$14^2/2) * (AB$2-AA$2) + $C$14*SQRT(AB$2-AA$2)*W3934)</f>
        <v>133.62225798764101</v>
      </c>
      <c r="AC3934" s="52">
        <f ca="1">AB3934 * EXP(($E$3 - $C$14^2/2) * (AC$2-AB$2) + $C$14*SQRT(AC$2-AB$2)*X3934)</f>
        <v>126.67660412390723</v>
      </c>
      <c r="AD3934" s="47"/>
      <c r="AE3934" s="3" t="s">
        <v>68</v>
      </c>
      <c r="AF3934" s="52" t="b">
        <f ca="1">AND(AF3931&gt;$B$3, NOT(OR($AF3933:AF3933)))</f>
        <v>1</v>
      </c>
      <c r="AG3934" s="52" t="b">
        <f ca="1">AND(AG3931&gt;$B$3, NOT(OR($AF3933:AG3933)))</f>
        <v>1</v>
      </c>
      <c r="AH3934" s="52" t="b">
        <f ca="1">AND(AH3931&gt;$B$3, NOT(OR($AF3933:AH3933)))</f>
        <v>1</v>
      </c>
      <c r="AI3934" s="52" t="b">
        <f ca="1">AND(AI3931&gt;$B$3, NOT(OR($AF3933:AI3933)))</f>
        <v>1</v>
      </c>
      <c r="AJ3934" s="52" t="b">
        <f ca="1">AND(AJ3931&gt;$B$3, NOT(OR($AF3933:AJ3933)))</f>
        <v>1</v>
      </c>
      <c r="AK3934" s="74"/>
      <c r="AL3934" s="70"/>
    </row>
    <row r="3935" spans="6:38" ht="14.55" customHeight="1" x14ac:dyDescent="0.3">
      <c r="F3935" s="79"/>
      <c r="G3935" s="3">
        <v>3933</v>
      </c>
      <c r="H3935" s="61">
        <v>0.47672859631902675</v>
      </c>
      <c r="I3935" s="61">
        <v>0.92964144420581296</v>
      </c>
      <c r="J3935" s="61">
        <v>1.1089882431803557</v>
      </c>
      <c r="K3935" s="62">
        <v>-0.47769462745881691</v>
      </c>
      <c r="L3935" s="60">
        <f t="array" ref="L3935:O3935">TRANSPOSE(MMULT(Option!$B$25:$E$28, TRANSPOSE(H3935:K3935)))</f>
        <v>0.47672859631902675</v>
      </c>
      <c r="M3935" s="60">
        <v>1.0427218959758515</v>
      </c>
      <c r="N3935" s="60">
        <v>1.4081642487611483</v>
      </c>
      <c r="O3935" s="60">
        <v>0.24150781414885281</v>
      </c>
      <c r="P3935" s="56" t="str">
        <f t="shared" si="4940"/>
        <v>787/3</v>
      </c>
      <c r="R3935" s="80">
        <v>984</v>
      </c>
      <c r="S3935" s="3" t="s">
        <v>28</v>
      </c>
      <c r="T3935" s="60">
        <f t="array" aca="1" ref="T3935:T3938" ca="1">TRANSPOSE(OFFSET($L$3, MATCH($R3935 &amp; "/" &amp; T$2, $P$3:$P$5002, 0) - 1, 0, 1, $E$1))</f>
        <v>0.35041697253714327</v>
      </c>
      <c r="U3935" s="60">
        <f t="array" aca="1" ref="U3935:U3938" ca="1">TRANSPOSE(OFFSET($L$3, MATCH($R3935 &amp; "/" &amp; U$2, $P$3:$P$5002, 0) - 1, 0, 1, $E$1))</f>
        <v>-1.0555747856696034</v>
      </c>
      <c r="V3935" s="60">
        <f t="array" aca="1" ref="V3935:V3938" ca="1">TRANSPOSE(OFFSET($L$3, MATCH($R3935 &amp; "/" &amp; V$2, $P$3:$P$5002, 0) - 1, 0, 1, $E$1))</f>
        <v>2.0833682484019422</v>
      </c>
      <c r="W3935" s="60">
        <f t="array" aca="1" ref="W3935:W3938" ca="1">TRANSPOSE(OFFSET($L$3, MATCH($R3935 &amp; "/" &amp; W$2, $P$3:$P$5002, 0) - 1, 0, 1, $E$1))</f>
        <v>-9.2347688136791908E-2</v>
      </c>
      <c r="X3935" s="60">
        <f t="array" aca="1" ref="X3935:X3938" ca="1">TRANSPOSE(OFFSET($L$3, MATCH($R3935 &amp; "/" &amp; X$2, $P$3:$P$5002, 0) - 1, 0, 1, $E$1))</f>
        <v>6.9894389662170445E-2</v>
      </c>
      <c r="Y3935" s="52">
        <f ca="1">$B$11 * EXP(($E$3 - $C$11^2/2) * Y$2 + $C$11*SQRT(Y$2)*T3935)</f>
        <v>111.64177163827253</v>
      </c>
      <c r="Z3935" s="52">
        <f ca="1">Y3935 * EXP(($E$3 - $C$11^2/2) * (Z$2-Y$2) + $C$11*SQRT(Z$2-Y$2)*U3935)</f>
        <v>81.746487463616873</v>
      </c>
      <c r="AA3935" s="52">
        <f ca="1">Z3935 * EXP(($E$3 - $C$11^2/2) * (AA$2-Z$2) + $C$11*SQRT(AA$2-Z$2)*V3935)</f>
        <v>153.48967740175215</v>
      </c>
      <c r="AB3935" s="52">
        <f ca="1">AA3935 * EXP(($E$3 - $C$11^2/2) * (AB$2-AA$2) + $C$11*SQRT(AB$2-AA$2)*W3935)</f>
        <v>150.04406387556298</v>
      </c>
      <c r="AC3935" s="52">
        <f ca="1">AB3935 * EXP(($E$3 - $C$11^2/2) * (AC$2-AB$2) + $C$11*SQRT(AC$2-AB$2)*X3935)</f>
        <v>153.99148782564879</v>
      </c>
      <c r="AD3935" s="47"/>
      <c r="AE3935" s="3" t="s">
        <v>69</v>
      </c>
      <c r="AF3935" s="20" cm="1">
        <f t="array" aca="1" ref="AF3935" ca="1">MIN(Y3935:Y3938 / $D$11:$D$14)</f>
        <v>0.5115254211590019</v>
      </c>
      <c r="AG3935" s="20" cm="1">
        <f t="array" aca="1" ref="AG3935" ca="1">MIN(Z3935:Z3938 / $D$11:$D$14)</f>
        <v>0.36209785889814577</v>
      </c>
      <c r="AH3935" s="20" cm="1">
        <f t="array" aca="1" ref="AH3935" ca="1">MIN(AA3935:AA3938 / $D$11:$D$14)</f>
        <v>0.62519136243322382</v>
      </c>
      <c r="AI3935" s="20" cm="1">
        <f t="array" aca="1" ref="AI3935" ca="1">MIN(AB3935:AB3938 / $D$11:$D$14)</f>
        <v>0.60222896323374298</v>
      </c>
      <c r="AJ3935" s="20" cm="1">
        <f t="array" aca="1" ref="AJ3935" ca="1">MIN(AC3935:AC3938 / $D$11:$D$14)</f>
        <v>0.64776502408114967</v>
      </c>
      <c r="AK3935" s="72">
        <f t="array" aca="1" ref="AK3935" ca="1">SUMPRODUCT(AF3936:AJ3936, EXP(-$E$3*$AF$2:$AJ$2))</f>
        <v>77880.078307140488</v>
      </c>
      <c r="AL3935" s="70">
        <f ca="1">MAX(AC3936 - $D$11, 0) * EXP(-$E$2*$E$3)</f>
        <v>0</v>
      </c>
    </row>
    <row r="3936" spans="6:38" ht="14.55" customHeight="1" x14ac:dyDescent="0.3">
      <c r="F3936" s="79"/>
      <c r="G3936" s="3">
        <v>3934</v>
      </c>
      <c r="H3936" s="61">
        <v>0.18968297380292778</v>
      </c>
      <c r="I3936" s="61">
        <v>8.6107570062399445E-3</v>
      </c>
      <c r="J3936" s="61">
        <v>-0.47256538549910149</v>
      </c>
      <c r="K3936" s="62">
        <v>0.86947420044423762</v>
      </c>
      <c r="L3936" s="60">
        <f t="array" ref="L3936:O3936">TRANSPOSE(MMULT(Option!$B$25:$E$28, TRANSPOSE(H3936:K3936)))</f>
        <v>0.18968297380292778</v>
      </c>
      <c r="M3936" s="60">
        <v>8.3765078675564292E-2</v>
      </c>
      <c r="N3936" s="60">
        <v>-0.3369309197695175</v>
      </c>
      <c r="O3936" s="60">
        <v>0.73046591788122561</v>
      </c>
      <c r="P3936" s="56" t="str">
        <f t="shared" si="4940"/>
        <v>787/4</v>
      </c>
      <c r="R3936" s="80"/>
      <c r="S3936" s="3" t="s">
        <v>29</v>
      </c>
      <c r="T3936" s="60">
        <f ca="1"/>
        <v>-2.2511933186327888</v>
      </c>
      <c r="U3936" s="60">
        <f ca="1"/>
        <v>-0.76758737978770541</v>
      </c>
      <c r="V3936" s="60">
        <f ca="1"/>
        <v>1.4031223777002424</v>
      </c>
      <c r="W3936" s="60">
        <f ca="1"/>
        <v>0.32458999069333794</v>
      </c>
      <c r="X3936" s="60">
        <f ca="1"/>
        <v>-0.23968922180669208</v>
      </c>
      <c r="Y3936" s="52">
        <f ca="1">$B$12 * EXP(($E$3 - $C$12^2/2) * Y$2 + $C$12*SQRT(Y$2)*T3936)</f>
        <v>51.152542115900189</v>
      </c>
      <c r="Z3936" s="52">
        <f ca="1">Y3936 * EXP(($E$3 - $C$12^2/2) * (Z$2-Y$2) + $C$12*SQRT(Z$2-Y$2)*U3936)</f>
        <v>40.834853796739068</v>
      </c>
      <c r="AA3936" s="52">
        <f ca="1">Z3936 * EXP(($E$3 - $C$12^2/2) * (AA$2-Z$2) + $C$12*SQRT(AA$2-Z$2)*V3936)</f>
        <v>62.519136243322379</v>
      </c>
      <c r="AB3936" s="52">
        <f ca="1">AA3936 * EXP(($E$3 - $C$12^2/2) * (AB$2-AA$2) + $C$12*SQRT(AB$2-AA$2)*W3936)</f>
        <v>69.258763581913939</v>
      </c>
      <c r="AC3936" s="52">
        <f ca="1">AB3936 * EXP(($E$3 - $C$12^2/2) * (AC$2-AB$2) + $C$12*SQRT(AC$2-AB$2)*X3936)</f>
        <v>64.776502408114965</v>
      </c>
      <c r="AD3936" s="47"/>
      <c r="AE3936" s="3" t="s">
        <v>47</v>
      </c>
      <c r="AF3936" s="64">
        <f t="shared" ref="AF3936" ca="1" si="4976">($B$5*AF3938 + (1 + $B$6)*AF3937)*$B$2</f>
        <v>0</v>
      </c>
      <c r="AG3936" s="64">
        <f t="shared" ref="AG3936" ca="1" si="4977">($B$5*AG3938 + (1 + $B$6)*AG3937)*$B$2</f>
        <v>0</v>
      </c>
      <c r="AH3936" s="64">
        <f t="shared" ref="AH3936" ca="1" si="4978">($B$5*AH3938 + (1 + $B$6)*AH3937)*$B$2</f>
        <v>0</v>
      </c>
      <c r="AI3936" s="64">
        <f t="shared" ref="AI3936" ca="1" si="4979">($B$5*AI3938 + (1 + $B$6)*AI3937)*$B$2</f>
        <v>0</v>
      </c>
      <c r="AJ3936" s="64" cm="1">
        <f t="array" aca="1" ref="AJ3936" ca="1">($B$5*AJ3938 + (1 + $B$6)*AJ3937 + AND(NOT(AF3937:AJ3937)))*$B$2</f>
        <v>100000</v>
      </c>
      <c r="AK3936" s="73"/>
      <c r="AL3936" s="70"/>
    </row>
    <row r="3937" spans="6:38" ht="14.55" customHeight="1" x14ac:dyDescent="0.3">
      <c r="F3937" s="79"/>
      <c r="G3937" s="3">
        <v>3935</v>
      </c>
      <c r="H3937" s="61">
        <v>0.77500261503508594</v>
      </c>
      <c r="I3937" s="61">
        <v>-2.3950956197070446E-2</v>
      </c>
      <c r="J3937" s="61">
        <v>-0.48925428203769866</v>
      </c>
      <c r="K3937" s="62">
        <v>5.5379854128041896E-2</v>
      </c>
      <c r="L3937" s="60">
        <f t="array" ref="L3937:O3937">TRANSPOSE(MMULT(Option!$B$25:$E$28, TRANSPOSE(H3937:K3937)))</f>
        <v>0.77500261503508594</v>
      </c>
      <c r="M3937" s="60">
        <v>0.28804963206610501</v>
      </c>
      <c r="N3937" s="60">
        <v>-0.12598774712039201</v>
      </c>
      <c r="O3937" s="60">
        <v>0.2556610293144384</v>
      </c>
      <c r="P3937" s="56" t="str">
        <f t="shared" si="4940"/>
        <v>787/5</v>
      </c>
      <c r="R3937" s="80"/>
      <c r="S3937" s="3" t="s">
        <v>31</v>
      </c>
      <c r="T3937" s="60">
        <f ca="1"/>
        <v>-2.0086229843212213</v>
      </c>
      <c r="U3937" s="60">
        <f ca="1"/>
        <v>-1.4108462664807817</v>
      </c>
      <c r="V3937" s="60">
        <f ca="1"/>
        <v>2.106123638779235</v>
      </c>
      <c r="W3937" s="60">
        <f ca="1"/>
        <v>-0.4437129492630526</v>
      </c>
      <c r="X3937" s="60">
        <f ca="1"/>
        <v>0.56727903573988081</v>
      </c>
      <c r="Y3937" s="52">
        <f ca="1">$B$13 * EXP(($E$3 - $C$13^2/2) * Y$2 + $C$13*SQRT(Y$2)*T3937)</f>
        <v>55.013757520602766</v>
      </c>
      <c r="Z3937" s="52">
        <f ca="1">Y3937 * EXP(($E$3 - $C$13^2/2) * (Z$2-Y$2) + $C$13*SQRT(Z$2-Y$2)*U3937)</f>
        <v>36.209785889814576</v>
      </c>
      <c r="AA3937" s="52">
        <f ca="1">Z3937 * EXP(($E$3 - $C$13^2/2) * (AA$2-Z$2) + $C$13*SQRT(AA$2-Z$2)*V3937)</f>
        <v>68.454309107402793</v>
      </c>
      <c r="AB3937" s="52">
        <f ca="1">AA3937 * EXP(($E$3 - $C$13^2/2) * (AB$2-AA$2) + $C$13*SQRT(AB$2-AA$2)*W3937)</f>
        <v>60.222896323374293</v>
      </c>
      <c r="AC3937" s="52">
        <f ca="1">AB3937 * EXP(($E$3 - $C$13^2/2) * (AC$2-AB$2) + $C$13*SQRT(AC$2-AB$2)*X3937)</f>
        <v>71.753478071165318</v>
      </c>
      <c r="AD3937" s="47"/>
      <c r="AE3937" s="3" t="s">
        <v>46</v>
      </c>
      <c r="AF3937" s="52" t="b">
        <f t="shared" ref="AF3937" ca="1" si="4980">AF3935 &gt;= $B$4</f>
        <v>0</v>
      </c>
      <c r="AG3937" s="52" t="b">
        <f t="array" aca="1" ref="AG3937" ca="1">AND(AG3935 &gt;= $B$4, NOT(OR($AF3937:AF3937)))</f>
        <v>0</v>
      </c>
      <c r="AH3937" s="52" t="b">
        <f t="array" aca="1" ref="AH3937" ca="1">AND(AH3935 &gt;= $B$4, NOT(OR($AF3937:AG3937)))</f>
        <v>0</v>
      </c>
      <c r="AI3937" s="52" t="b">
        <f t="array" aca="1" ref="AI3937" ca="1">AND(AI3935 &gt;= $B$4, NOT(OR($AF3937:AH3937)))</f>
        <v>0</v>
      </c>
      <c r="AJ3937" s="52" t="b">
        <f t="array" aca="1" ref="AJ3937" ca="1">AND(AJ3935 &gt;= $B$4, NOT(OR($AF3937:AI3937)))</f>
        <v>0</v>
      </c>
      <c r="AK3937" s="73"/>
      <c r="AL3937" s="70"/>
    </row>
    <row r="3938" spans="6:38" ht="14.55" customHeight="1" x14ac:dyDescent="0.3">
      <c r="F3938" s="79"/>
      <c r="G3938" s="3">
        <v>3936</v>
      </c>
      <c r="H3938" s="61">
        <v>-0.19175520620808978</v>
      </c>
      <c r="I3938" s="61">
        <v>-0.49555370165152579</v>
      </c>
      <c r="J3938" s="61">
        <v>-1.5367845369712554</v>
      </c>
      <c r="K3938" s="62">
        <v>-1.015784991519961</v>
      </c>
      <c r="L3938" s="60">
        <f t="array" ref="L3938:O3938">TRANSPOSE(MMULT(Option!$B$25:$E$28, TRANSPOSE(H3938:K3938)))</f>
        <v>-0.19175520620808978</v>
      </c>
      <c r="M3938" s="60">
        <v>-0.53088455222997188</v>
      </c>
      <c r="N3938" s="60">
        <v>-1.556241829973658</v>
      </c>
      <c r="O3938" s="60">
        <v>-1.3762844284909121</v>
      </c>
      <c r="P3938" s="56" t="str">
        <f t="shared" si="4940"/>
        <v>788/1</v>
      </c>
      <c r="R3938" s="80"/>
      <c r="S3938" s="3" t="s">
        <v>30</v>
      </c>
      <c r="T3938" s="60">
        <f ca="1"/>
        <v>-0.55705694674941897</v>
      </c>
      <c r="U3938" s="60">
        <f ca="1"/>
        <v>-7.2068060838472836E-2</v>
      </c>
      <c r="V3938" s="60">
        <f ca="1"/>
        <v>1.3671266548720076</v>
      </c>
      <c r="W3938" s="60">
        <f ca="1"/>
        <v>-1.2292459323499254</v>
      </c>
      <c r="X3938" s="60">
        <f ca="1"/>
        <v>1.1604968484693765</v>
      </c>
      <c r="Y3938" s="52">
        <f ca="1">$B$14 * EXP(($E$3 - $C$14^2/2) * Y$2 + $C$14*SQRT(Y$2)*T3938)</f>
        <v>85.034163729010885</v>
      </c>
      <c r="Z3938" s="52">
        <f ca="1">Y3938 * EXP(($E$3 - $C$14^2/2) * (Z$2-Y$2) + $C$14*SQRT(Z$2-Y$2)*U3938)</f>
        <v>83.632540410082512</v>
      </c>
      <c r="AA3938" s="52">
        <f ca="1">Z3938 * EXP(($E$3 - $C$14^2/2) * (AA$2-Z$2) + $C$14*SQRT(AA$2-Z$2)*V3938)</f>
        <v>126.66815071735421</v>
      </c>
      <c r="AB3938" s="52">
        <f ca="1">AA3938 * EXP(($E$3 - $C$14^2/2) * (AB$2-AA$2) + $C$14*SQRT(AB$2-AA$2)*W3938)</f>
        <v>88.04049688244227</v>
      </c>
      <c r="AC3938" s="52">
        <f ca="1">AB3938 * EXP(($E$3 - $C$14^2/2) * (AC$2-AB$2) + $C$14*SQRT(AC$2-AB$2)*X3938)</f>
        <v>125.32946062918424</v>
      </c>
      <c r="AD3938" s="47"/>
      <c r="AE3938" s="3" t="s">
        <v>68</v>
      </c>
      <c r="AF3938" s="52" t="b">
        <f ca="1">AND(AF3935&gt;$B$3, NOT(OR($AF3937:AF3937)))</f>
        <v>0</v>
      </c>
      <c r="AG3938" s="52" t="b">
        <f ca="1">AND(AG3935&gt;$B$3, NOT(OR($AF3937:AG3937)))</f>
        <v>0</v>
      </c>
      <c r="AH3938" s="52" t="b">
        <f ca="1">AND(AH3935&gt;$B$3, NOT(OR($AF3937:AH3937)))</f>
        <v>0</v>
      </c>
      <c r="AI3938" s="52" t="b">
        <f ca="1">AND(AI3935&gt;$B$3, NOT(OR($AF3937:AI3937)))</f>
        <v>0</v>
      </c>
      <c r="AJ3938" s="52" t="b">
        <f ca="1">AND(AJ3935&gt;$B$3, NOT(OR($AF3937:AJ3937)))</f>
        <v>0</v>
      </c>
      <c r="AK3938" s="74"/>
      <c r="AL3938" s="70"/>
    </row>
    <row r="3939" spans="6:38" ht="14.55" customHeight="1" x14ac:dyDescent="0.3">
      <c r="F3939" s="79"/>
      <c r="G3939" s="3">
        <v>3937</v>
      </c>
      <c r="H3939" s="61">
        <v>7.9054513024145984E-2</v>
      </c>
      <c r="I3939" s="61">
        <v>-0.53698331084566164</v>
      </c>
      <c r="J3939" s="61">
        <v>0.9068287887291907</v>
      </c>
      <c r="K3939" s="62">
        <v>0.45201812672806063</v>
      </c>
      <c r="L3939" s="60">
        <f t="array" ref="L3939:O3939">TRANSPOSE(MMULT(Option!$B$25:$E$28, TRANSPOSE(H3939:K3939)))</f>
        <v>7.9054513024145984E-2</v>
      </c>
      <c r="M3939" s="60">
        <v>-0.46053152856599072</v>
      </c>
      <c r="N3939" s="60">
        <v>0.68748341995342688</v>
      </c>
      <c r="O3939" s="60">
        <v>0.45508662104220493</v>
      </c>
      <c r="P3939" s="56" t="str">
        <f t="shared" si="4940"/>
        <v>788/2</v>
      </c>
      <c r="R3939" s="80">
        <v>985</v>
      </c>
      <c r="S3939" s="3" t="s">
        <v>28</v>
      </c>
      <c r="T3939" s="60">
        <f t="array" aca="1" ref="T3939:T3942" ca="1">TRANSPOSE(OFFSET($L$3, MATCH($R3939 &amp; "/" &amp; T$2, $P$3:$P$5002, 0) - 1, 0, 1, $E$1))</f>
        <v>2.0291291076914169</v>
      </c>
      <c r="U3939" s="60">
        <f t="array" aca="1" ref="U3939:U3942" ca="1">TRANSPOSE(OFFSET($L$3, MATCH($R3939 &amp; "/" &amp; U$2, $P$3:$P$5002, 0) - 1, 0, 1, $E$1))</f>
        <v>-3.1351296757063357E-2</v>
      </c>
      <c r="V3939" s="60">
        <f t="array" aca="1" ref="V3939:V3942" ca="1">TRANSPOSE(OFFSET($L$3, MATCH($R3939 &amp; "/" &amp; V$2, $P$3:$P$5002, 0) - 1, 0, 1, $E$1))</f>
        <v>-0.37092673488630012</v>
      </c>
      <c r="W3939" s="60">
        <f t="array" aca="1" ref="W3939:W3942" ca="1">TRANSPOSE(OFFSET($L$3, MATCH($R3939 &amp; "/" &amp; W$2, $P$3:$P$5002, 0) - 1, 0, 1, $E$1))</f>
        <v>7.1982332341958014E-2</v>
      </c>
      <c r="X3939" s="60">
        <f t="array" aca="1" ref="X3939:X3942" ca="1">TRANSPOSE(OFFSET($L$3, MATCH($R3939 &amp; "/" &amp; X$2, $P$3:$P$5002, 0) - 1, 0, 1, $E$1))</f>
        <v>1.7056288650250857</v>
      </c>
      <c r="Y3939" s="52">
        <f ca="1">$B$11 * EXP(($E$3 - $C$11^2/2) * Y$2 + $C$11*SQRT(Y$2)*T3939)</f>
        <v>184.73251580419478</v>
      </c>
      <c r="Z3939" s="52">
        <f ca="1">Y3939 * EXP(($E$3 - $C$11^2/2) * (Z$2-Y$2) + $C$11*SQRT(Z$2-Y$2)*U3939)</f>
        <v>183.92048717041885</v>
      </c>
      <c r="AA3939" s="52">
        <f ca="1">Z3939 * EXP(($E$3 - $C$11^2/2) * (AA$2-Z$2) + $C$11*SQRT(AA$2-Z$2)*V3939)</f>
        <v>165.37663496608866</v>
      </c>
      <c r="AB3939" s="52">
        <f ca="1">AA3939 * EXP(($E$3 - $C$11^2/2) * (AB$2-AA$2) + $C$11*SQRT(AB$2-AA$2)*W3939)</f>
        <v>169.83378245994771</v>
      </c>
      <c r="AC3939" s="52">
        <f ca="1">AB3939 * EXP(($E$3 - $C$11^2/2) * (AC$2-AB$2) + $C$11*SQRT(AC$2-AB$2)*X3939)</f>
        <v>284.72074790652005</v>
      </c>
      <c r="AD3939" s="47"/>
      <c r="AE3939" s="3" t="s">
        <v>69</v>
      </c>
      <c r="AF3939" s="20" cm="1">
        <f t="array" aca="1" ref="AF3939" ca="1">MIN(Y3939:Y3942 / $D$11:$D$14)</f>
        <v>1.2694659774829398</v>
      </c>
      <c r="AG3939" s="20" cm="1">
        <f t="array" aca="1" ref="AG3939" ca="1">MIN(Z3939:Z3942 / $D$11:$D$14)</f>
        <v>1.109239358232438</v>
      </c>
      <c r="AH3939" s="20" cm="1">
        <f t="array" aca="1" ref="AH3939" ca="1">MIN(AA3939:AA3942 / $D$11:$D$14)</f>
        <v>1.5165147062742605</v>
      </c>
      <c r="AI3939" s="20" cm="1">
        <f t="array" aca="1" ref="AI3939" ca="1">MIN(AB3939:AB3942 / $D$11:$D$14)</f>
        <v>1.4281492272643888</v>
      </c>
      <c r="AJ3939" s="20" cm="1">
        <f t="array" aca="1" ref="AJ3939" ca="1">MIN(AC3939:AC3942 / $D$11:$D$14)</f>
        <v>1.4828732388558958</v>
      </c>
      <c r="AK3939" s="72">
        <f t="array" aca="1" ref="AK3939" ca="1">SUMPRODUCT(AF3940:AJ3940, EXP(-$E$3*$AF$2:$AJ$2))</f>
        <v>118215.34016268118</v>
      </c>
      <c r="AL3939" s="70">
        <f ca="1">MAX(AC3940 - $D$11, 0) * EXP(-$E$2*$E$3)</f>
        <v>116.38514992946212</v>
      </c>
    </row>
    <row r="3940" spans="6:38" ht="14.55" customHeight="1" x14ac:dyDescent="0.3">
      <c r="F3940" s="79"/>
      <c r="G3940" s="3">
        <v>3938</v>
      </c>
      <c r="H3940" s="61">
        <v>0.28624643639676134</v>
      </c>
      <c r="I3940" s="61">
        <v>-3.8910526426370134E-2</v>
      </c>
      <c r="J3940" s="61">
        <v>-0.31678749640963716</v>
      </c>
      <c r="K3940" s="62">
        <v>7.9867109582450607E-2</v>
      </c>
      <c r="L3940" s="60">
        <f t="array" ref="L3940:O3940">TRANSPOSE(MMULT(Option!$B$25:$E$28, TRANSPOSE(H3940:K3940)))</f>
        <v>0.28624643639676134</v>
      </c>
      <c r="M3940" s="60">
        <v>7.8836488022820408E-2</v>
      </c>
      <c r="N3940" s="60">
        <v>-0.1739282397927899</v>
      </c>
      <c r="O3940" s="60">
        <v>0.11087292533744125</v>
      </c>
      <c r="P3940" s="56" t="str">
        <f t="shared" si="4940"/>
        <v>788/3</v>
      </c>
      <c r="R3940" s="80"/>
      <c r="S3940" s="3" t="s">
        <v>29</v>
      </c>
      <c r="T3940" s="60">
        <f ca="1"/>
        <v>0.96229694257978771</v>
      </c>
      <c r="U3940" s="60">
        <f ca="1"/>
        <v>0.96220831806929807</v>
      </c>
      <c r="V3940" s="60">
        <f ca="1"/>
        <v>1.0761642296410348</v>
      </c>
      <c r="W3940" s="60">
        <f ca="1"/>
        <v>1.1129692506917047E-2</v>
      </c>
      <c r="X3940" s="60">
        <f ca="1"/>
        <v>-4.8285198705837584E-2</v>
      </c>
      <c r="Y3940" s="52">
        <f ca="1">$B$12 * EXP(($E$3 - $C$12^2/2) * Y$2 + $C$12*SQRT(Y$2)*T3940)</f>
        <v>134.13667847857494</v>
      </c>
      <c r="Z3940" s="52">
        <f ca="1">Y3940 * EXP(($E$3 - $C$12^2/2) * (Z$2-Y$2) + $C$12*SQRT(Z$2-Y$2)*U3940)</f>
        <v>179.9217014272385</v>
      </c>
      <c r="AA3940" s="52">
        <f ca="1">Z3940 * EXP(($E$3 - $C$12^2/2) * (AA$2-Z$2) + $C$12*SQRT(AA$2-Z$2)*V3940)</f>
        <v>249.72767723039871</v>
      </c>
      <c r="AB3940" s="52">
        <f ca="1">AA3940 * EXP(($E$3 - $C$12^2/2) * (AB$2-AA$2) + $C$12*SQRT(AB$2-AA$2)*W3940)</f>
        <v>251.81884018362462</v>
      </c>
      <c r="AC3940" s="52">
        <f ca="1">AB3940 * EXP(($E$3 - $C$12^2/2) * (AC$2-AB$2) + $C$12*SQRT(AC$2-AB$2)*X3940)</f>
        <v>249.44149063444286</v>
      </c>
      <c r="AD3940" s="47"/>
      <c r="AE3940" s="3" t="s">
        <v>47</v>
      </c>
      <c r="AF3940" s="64">
        <f t="shared" ref="AF3940" ca="1" si="4981">($B$5*AF3942 + (1 + $B$6)*AF3941)*$B$2</f>
        <v>15000</v>
      </c>
      <c r="AG3940" s="64">
        <f t="shared" ref="AG3940" ca="1" si="4982">($B$5*AG3942 + (1 + $B$6)*AG3941)*$B$2</f>
        <v>15000</v>
      </c>
      <c r="AH3940" s="64">
        <f t="shared" ref="AH3940" ca="1" si="4983">($B$5*AH3942 + (1 + $B$6)*AH3941)*$B$2</f>
        <v>105000</v>
      </c>
      <c r="AI3940" s="64">
        <f t="shared" ref="AI3940" ca="1" si="4984">($B$5*AI3942 + (1 + $B$6)*AI3941)*$B$2</f>
        <v>0</v>
      </c>
      <c r="AJ3940" s="64" cm="1">
        <f t="array" aca="1" ref="AJ3940" ca="1">($B$5*AJ3942 + (1 + $B$6)*AJ3941 + AND(NOT(AF3941:AJ3941)))*$B$2</f>
        <v>0</v>
      </c>
      <c r="AK3940" s="73"/>
      <c r="AL3940" s="70"/>
    </row>
    <row r="3941" spans="6:38" ht="14.55" customHeight="1" x14ac:dyDescent="0.3">
      <c r="F3941" s="79"/>
      <c r="G3941" s="3">
        <v>3939</v>
      </c>
      <c r="H3941" s="61">
        <v>1.2522752832473354</v>
      </c>
      <c r="I3941" s="61">
        <v>-0.80072414656614965</v>
      </c>
      <c r="J3941" s="61">
        <v>-0.3889753436829565</v>
      </c>
      <c r="K3941" s="62">
        <v>0.12228575574487589</v>
      </c>
      <c r="L3941" s="60">
        <f t="array" ref="L3941:O3941">TRANSPOSE(MMULT(Option!$B$25:$E$28, TRANSPOSE(H3941:K3941)))</f>
        <v>1.2522752832473354</v>
      </c>
      <c r="M3941" s="60">
        <v>-0.23296568918472482</v>
      </c>
      <c r="N3941" s="60">
        <v>-5.0409647058522855E-2</v>
      </c>
      <c r="O3941" s="60">
        <v>0.32003036424095949</v>
      </c>
      <c r="P3941" s="56" t="str">
        <f t="shared" si="4940"/>
        <v>788/4</v>
      </c>
      <c r="R3941" s="80"/>
      <c r="S3941" s="3" t="s">
        <v>31</v>
      </c>
      <c r="T3941" s="60">
        <f ca="1"/>
        <v>1.0461115186743171</v>
      </c>
      <c r="U3941" s="60">
        <f ca="1"/>
        <v>-0.73386312677206411</v>
      </c>
      <c r="V3941" s="60">
        <f ca="1"/>
        <v>1.0258007601301007</v>
      </c>
      <c r="W3941" s="60">
        <f ca="1"/>
        <v>-0.2167846208890811</v>
      </c>
      <c r="X3941" s="60">
        <f ca="1"/>
        <v>0.1086740800010374</v>
      </c>
      <c r="Y3941" s="52">
        <f ca="1">$B$13 * EXP(($E$3 - $C$13^2/2) * Y$2 + $C$13*SQRT(Y$2)*T3941)</f>
        <v>137.55222203088141</v>
      </c>
      <c r="Z3941" s="52">
        <f ca="1">Y3941 * EXP(($E$3 - $C$13^2/2) * (Z$2-Y$2) + $C$13*SQRT(Z$2-Y$2)*U3941)</f>
        <v>110.9239358232438</v>
      </c>
      <c r="AA3941" s="52">
        <f ca="1">Z3941 * EXP(($E$3 - $C$13^2/2) * (AA$2-Z$2) + $C$13*SQRT(AA$2-Z$2)*V3941)</f>
        <v>151.65147062742605</v>
      </c>
      <c r="AB3941" s="52">
        <f ca="1">AA3941 * EXP(($E$3 - $C$13^2/2) * (AB$2-AA$2) + $C$13*SQRT(AB$2-AA$2)*W3941)</f>
        <v>142.81492272643888</v>
      </c>
      <c r="AC3941" s="52">
        <f ca="1">AB3941 * EXP(($E$3 - $C$13^2/2) * (AC$2-AB$2) + $C$13*SQRT(AC$2-AB$2)*X3941)</f>
        <v>148.28732388558959</v>
      </c>
      <c r="AD3941" s="47"/>
      <c r="AE3941" s="3" t="s">
        <v>46</v>
      </c>
      <c r="AF3941" s="52" t="b">
        <f t="shared" ref="AF3941" ca="1" si="4985">AF3939 &gt;= $B$4</f>
        <v>0</v>
      </c>
      <c r="AG3941" s="52" t="b">
        <f t="array" aca="1" ref="AG3941" ca="1">AND(AG3939 &gt;= $B$4, NOT(OR($AF3941:AF3941)))</f>
        <v>0</v>
      </c>
      <c r="AH3941" s="52" t="b">
        <f t="array" aca="1" ref="AH3941" ca="1">AND(AH3939 &gt;= $B$4, NOT(OR($AF3941:AG3941)))</f>
        <v>1</v>
      </c>
      <c r="AI3941" s="52" t="b">
        <f t="array" aca="1" ref="AI3941" ca="1">AND(AI3939 &gt;= $B$4, NOT(OR($AF3941:AH3941)))</f>
        <v>0</v>
      </c>
      <c r="AJ3941" s="52" t="b">
        <f t="array" aca="1" ref="AJ3941" ca="1">AND(AJ3939 &gt;= $B$4, NOT(OR($AF3941:AI3941)))</f>
        <v>0</v>
      </c>
      <c r="AK3941" s="73"/>
      <c r="AL3941" s="70"/>
    </row>
    <row r="3942" spans="6:38" ht="14.55" customHeight="1" x14ac:dyDescent="0.3">
      <c r="F3942" s="79"/>
      <c r="G3942" s="3">
        <v>3940</v>
      </c>
      <c r="H3942" s="61">
        <v>0.10737731780618359</v>
      </c>
      <c r="I3942" s="61">
        <v>-0.42585833789031796</v>
      </c>
      <c r="J3942" s="61">
        <v>1.1720183182704083</v>
      </c>
      <c r="K3942" s="62">
        <v>0.72559727709796562</v>
      </c>
      <c r="L3942" s="60">
        <f t="array" ref="L3942:O3942">TRANSPOSE(MMULT(Option!$B$25:$E$28, TRANSPOSE(H3942:K3942)))</f>
        <v>0.10737731780618359</v>
      </c>
      <c r="M3942" s="60">
        <v>-0.3473546866196191</v>
      </c>
      <c r="N3942" s="60">
        <v>0.96083052354927334</v>
      </c>
      <c r="O3942" s="60">
        <v>0.78155397545926375</v>
      </c>
      <c r="P3942" s="56" t="str">
        <f t="shared" si="4940"/>
        <v>788/5</v>
      </c>
      <c r="R3942" s="80"/>
      <c r="S3942" s="3" t="s">
        <v>30</v>
      </c>
      <c r="T3942" s="60">
        <f ca="1"/>
        <v>0.7786544062293469</v>
      </c>
      <c r="U3942" s="60">
        <f ca="1"/>
        <v>1.5099707716687427</v>
      </c>
      <c r="V3942" s="60">
        <f ca="1"/>
        <v>-8.1257463574261946E-2</v>
      </c>
      <c r="W3942" s="60">
        <f ca="1"/>
        <v>1.275149426866969</v>
      </c>
      <c r="X3942" s="60">
        <f ca="1"/>
        <v>-0.41383451518350151</v>
      </c>
      <c r="Y3942" s="52">
        <f ca="1">$B$14 * EXP(($E$3 - $C$14^2/2) * Y$2 + $C$14*SQRT(Y$2)*T3942)</f>
        <v>126.94659774829398</v>
      </c>
      <c r="Z3942" s="52">
        <f ca="1">Y3942 * EXP(($E$3 - $C$14^2/2) * (Z$2-Y$2) + $C$14*SQRT(Z$2-Y$2)*U3942)</f>
        <v>200.68925953693207</v>
      </c>
      <c r="AA3942" s="52">
        <f ca="1">Z3942 * EXP(($E$3 - $C$14^2/2) * (AA$2-Z$2) + $C$14*SQRT(AA$2-Z$2)*V3942)</f>
        <v>196.83789073044525</v>
      </c>
      <c r="AB3942" s="52">
        <f ca="1">AA3942 * EXP(($E$3 - $C$14^2/2) * (AB$2-AA$2) + $C$14*SQRT(AB$2-AA$2)*W3942)</f>
        <v>290.01287784171564</v>
      </c>
      <c r="AC3942" s="52">
        <f ca="1">AB3942 * EXP(($E$3 - $C$14^2/2) * (AC$2-AB$2) + $C$14*SQRT(AC$2-AB$2)*X3942)</f>
        <v>257.43698553586444</v>
      </c>
      <c r="AD3942" s="47"/>
      <c r="AE3942" s="3" t="s">
        <v>68</v>
      </c>
      <c r="AF3942" s="52" t="b">
        <f ca="1">AND(AF3939&gt;$B$3, NOT(OR($AF3941:AF3941)))</f>
        <v>1</v>
      </c>
      <c r="AG3942" s="52" t="b">
        <f ca="1">AND(AG3939&gt;$B$3, NOT(OR($AF3941:AG3941)))</f>
        <v>1</v>
      </c>
      <c r="AH3942" s="52" t="b">
        <f ca="1">AND(AH3939&gt;$B$3, NOT(OR($AF3941:AH3941)))</f>
        <v>0</v>
      </c>
      <c r="AI3942" s="52" t="b">
        <f ca="1">AND(AI3939&gt;$B$3, NOT(OR($AF3941:AI3941)))</f>
        <v>0</v>
      </c>
      <c r="AJ3942" s="52" t="b">
        <f ca="1">AND(AJ3939&gt;$B$3, NOT(OR($AF3941:AJ3941)))</f>
        <v>0</v>
      </c>
      <c r="AK3942" s="74"/>
      <c r="AL3942" s="70"/>
    </row>
    <row r="3943" spans="6:38" ht="14.55" customHeight="1" x14ac:dyDescent="0.3">
      <c r="F3943" s="79"/>
      <c r="G3943" s="3">
        <v>3941</v>
      </c>
      <c r="H3943" s="61">
        <v>4.4668060141664405E-2</v>
      </c>
      <c r="I3943" s="61">
        <v>-0.24766392732900205</v>
      </c>
      <c r="J3943" s="61">
        <v>-9.5086448156698825E-2</v>
      </c>
      <c r="K3943" s="62">
        <v>-1.0657975284362271</v>
      </c>
      <c r="L3943" s="60">
        <f t="array" ref="L3943:O3943">TRANSPOSE(MMULT(Option!$B$25:$E$28, TRANSPOSE(H3943:K3943)))</f>
        <v>4.4668060141664405E-2</v>
      </c>
      <c r="M3943" s="60">
        <v>-0.20912051472237309</v>
      </c>
      <c r="N3943" s="60">
        <v>-0.13050180011777357</v>
      </c>
      <c r="O3943" s="60">
        <v>-0.97823986556831588</v>
      </c>
      <c r="P3943" s="56" t="str">
        <f t="shared" si="4940"/>
        <v>789/1</v>
      </c>
      <c r="R3943" s="80">
        <v>986</v>
      </c>
      <c r="S3943" s="3" t="s">
        <v>28</v>
      </c>
      <c r="T3943" s="60">
        <f t="array" aca="1" ref="T3943:T3946" ca="1">TRANSPOSE(OFFSET($L$3, MATCH($R3943 &amp; "/" &amp; T$2, $P$3:$P$5002, 0) - 1, 0, 1, $E$1))</f>
        <v>-0.6053870702224895</v>
      </c>
      <c r="U3943" s="60">
        <f t="array" aca="1" ref="U3943:U3946" ca="1">TRANSPOSE(OFFSET($L$3, MATCH($R3943 &amp; "/" &amp; U$2, $P$3:$P$5002, 0) - 1, 0, 1, $E$1))</f>
        <v>-1.5470202636878949</v>
      </c>
      <c r="V3943" s="60">
        <f t="array" aca="1" ref="V3943:V3946" ca="1">TRANSPOSE(OFFSET($L$3, MATCH($R3943 &amp; "/" &amp; V$2, $P$3:$P$5002, 0) - 1, 0, 1, $E$1))</f>
        <v>0.33491345240935105</v>
      </c>
      <c r="W3943" s="60">
        <f t="array" aca="1" ref="W3943:W3946" ca="1">TRANSPOSE(OFFSET($L$3, MATCH($R3943 &amp; "/" &amp; W$2, $P$3:$P$5002, 0) - 1, 0, 1, $E$1))</f>
        <v>1.3495578881926302</v>
      </c>
      <c r="X3943" s="60">
        <f t="array" aca="1" ref="X3943:X3946" ca="1">TRANSPOSE(OFFSET($L$3, MATCH($R3943 &amp; "/" &amp; X$2, $P$3:$P$5002, 0) - 1, 0, 1, $E$1))</f>
        <v>-1.9873819703194036</v>
      </c>
      <c r="Y3943" s="52">
        <f ca="1">$B$11 * EXP(($E$3 - $C$11^2/2) * Y$2 + $C$11*SQRT(Y$2)*T3943)</f>
        <v>83.810145226976317</v>
      </c>
      <c r="Z3943" s="52">
        <f ca="1">Y3943 * EXP(($E$3 - $C$11^2/2) * (Z$2-Y$2) + $C$11*SQRT(Z$2-Y$2)*U3943)</f>
        <v>52.955290698294732</v>
      </c>
      <c r="AA3943" s="52">
        <f ca="1">Z3943 * EXP(($E$3 - $C$11^2/2) * (AA$2-Z$2) + $C$11*SQRT(AA$2-Z$2)*V3943)</f>
        <v>58.84589169728995</v>
      </c>
      <c r="AB3943" s="52">
        <f ca="1">AA3943 * EXP(($E$3 - $C$11^2/2) * (AB$2-AA$2) + $C$11*SQRT(AB$2-AA$2)*W3943)</f>
        <v>88.658276349205337</v>
      </c>
      <c r="AC3943" s="52">
        <f ca="1">AB3943 * EXP(($E$3 - $C$11^2/2) * (AC$2-AB$2) + $C$11*SQRT(AC$2-AB$2)*X3943)</f>
        <v>49.08604590231004</v>
      </c>
      <c r="AD3943" s="47"/>
      <c r="AE3943" s="3" t="s">
        <v>69</v>
      </c>
      <c r="AF3943" s="20" cm="1">
        <f t="array" aca="1" ref="AF3943" ca="1">MIN(Y3943:Y3946 / $D$11:$D$14)</f>
        <v>0.83810145226976318</v>
      </c>
      <c r="AG3943" s="20" cm="1">
        <f t="array" aca="1" ref="AG3943" ca="1">MIN(Z3943:Z3946 / $D$11:$D$14)</f>
        <v>0.52955290698294732</v>
      </c>
      <c r="AH3943" s="20" cm="1">
        <f t="array" aca="1" ref="AH3943" ca="1">MIN(AA3943:AA3946 / $D$11:$D$14)</f>
        <v>0.58845891697289954</v>
      </c>
      <c r="AI3943" s="20" cm="1">
        <f t="array" aca="1" ref="AI3943" ca="1">MIN(AB3943:AB3946 / $D$11:$D$14)</f>
        <v>0.88025307959887256</v>
      </c>
      <c r="AJ3943" s="20" cm="1">
        <f t="array" aca="1" ref="AJ3943" ca="1">MIN(AC3943:AC3946 / $D$11:$D$14)</f>
        <v>0.49086045902310038</v>
      </c>
      <c r="AK3943" s="72">
        <f t="array" aca="1" ref="AK3943" ca="1">SUMPRODUCT(AF3944:AJ3944, EXP(-$E$3*$AF$2:$AJ$2))</f>
        <v>104429.48097082092</v>
      </c>
      <c r="AL3943" s="70">
        <f ca="1">MAX(AC3944 - $D$11, 0) * EXP(-$E$2*$E$3)</f>
        <v>0</v>
      </c>
    </row>
    <row r="3944" spans="6:38" ht="14.55" customHeight="1" x14ac:dyDescent="0.3">
      <c r="F3944" s="79"/>
      <c r="G3944" s="3">
        <v>3942</v>
      </c>
      <c r="H3944" s="61">
        <v>-0.88860332655744301</v>
      </c>
      <c r="I3944" s="61">
        <v>1.2679427237270871</v>
      </c>
      <c r="J3944" s="61">
        <v>0.26729434159207793</v>
      </c>
      <c r="K3944" s="62">
        <v>-0.71724888638981066</v>
      </c>
      <c r="L3944" s="60">
        <f t="array" ref="L3944:O3944">TRANSPOSE(MMULT(Option!$B$25:$E$28, TRANSPOSE(H3944:K3944)))</f>
        <v>-0.88860332655744301</v>
      </c>
      <c r="M3944" s="60">
        <v>0.80664737104659412</v>
      </c>
      <c r="N3944" s="60">
        <v>0.2113513234237811</v>
      </c>
      <c r="O3944" s="60">
        <v>-0.58546072462817145</v>
      </c>
      <c r="P3944" s="56" t="str">
        <f t="shared" si="4940"/>
        <v>789/2</v>
      </c>
      <c r="R3944" s="80"/>
      <c r="S3944" s="3" t="s">
        <v>29</v>
      </c>
      <c r="T3944" s="60">
        <f ca="1"/>
        <v>1.3740826562995252</v>
      </c>
      <c r="U3944" s="60">
        <f ca="1"/>
        <v>-1.7310677109761383</v>
      </c>
      <c r="V3944" s="60">
        <f ca="1"/>
        <v>7.4160178265292143E-2</v>
      </c>
      <c r="W3944" s="60">
        <f ca="1"/>
        <v>-0.20899453159810533</v>
      </c>
      <c r="X3944" s="60">
        <f ca="1"/>
        <v>-0.85405304226748924</v>
      </c>
      <c r="Y3944" s="52">
        <f ca="1">$B$12 * EXP(($E$3 - $C$12^2/2) * Y$2 + $C$12*SQRT(Y$2)*T3944)</f>
        <v>151.77436586434649</v>
      </c>
      <c r="Z3944" s="52">
        <f ca="1">Y3944 * EXP(($E$3 - $C$12^2/2) * (Z$2-Y$2) + $C$12*SQRT(Z$2-Y$2)*U3944)</f>
        <v>90.746932378791911</v>
      </c>
      <c r="AA3944" s="52">
        <f ca="1">Z3944 * EXP(($E$3 - $C$12^2/2) * (AA$2-Z$2) + $C$12*SQRT(AA$2-Z$2)*V3944)</f>
        <v>93.253605538129591</v>
      </c>
      <c r="AB3944" s="52">
        <f ca="1">AA3944 * EXP(($E$3 - $C$12^2/2) * (AB$2-AA$2) + $C$12*SQRT(AB$2-AA$2)*W3944)</f>
        <v>88.025307959887257</v>
      </c>
      <c r="AC3944" s="52">
        <f ca="1">AB3944 * EXP(($E$3 - $C$12^2/2) * (AC$2-AB$2) + $C$12*SQRT(AC$2-AB$2)*X3944)</f>
        <v>68.470873530224068</v>
      </c>
      <c r="AD3944" s="47"/>
      <c r="AE3944" s="3" t="s">
        <v>47</v>
      </c>
      <c r="AF3944" s="64">
        <f t="shared" ref="AF3944" ca="1" si="4986">($B$5*AF3946 + (1 + $B$6)*AF3945)*$B$2</f>
        <v>15000</v>
      </c>
      <c r="AG3944" s="64">
        <f t="shared" ref="AG3944" ca="1" si="4987">($B$5*AG3946 + (1 + $B$6)*AG3945)*$B$2</f>
        <v>0</v>
      </c>
      <c r="AH3944" s="64">
        <f t="shared" ref="AH3944" ca="1" si="4988">($B$5*AH3946 + (1 + $B$6)*AH3945)*$B$2</f>
        <v>0</v>
      </c>
      <c r="AI3944" s="64">
        <f t="shared" ref="AI3944" ca="1" si="4989">($B$5*AI3946 + (1 + $B$6)*AI3945)*$B$2</f>
        <v>15000</v>
      </c>
      <c r="AJ3944" s="64" cm="1">
        <f t="array" aca="1" ref="AJ3944" ca="1">($B$5*AJ3946 + (1 + $B$6)*AJ3945 + AND(NOT(AF3945:AJ3945)))*$B$2</f>
        <v>100000</v>
      </c>
      <c r="AK3944" s="73"/>
      <c r="AL3944" s="70"/>
    </row>
    <row r="3945" spans="6:38" ht="14.55" customHeight="1" x14ac:dyDescent="0.3">
      <c r="F3945" s="79"/>
      <c r="G3945" s="3">
        <v>3943</v>
      </c>
      <c r="H3945" s="61">
        <v>-0.21636000078421572</v>
      </c>
      <c r="I3945" s="61">
        <v>-0.63948803733759874</v>
      </c>
      <c r="J3945" s="61">
        <v>1.4859385920993715</v>
      </c>
      <c r="K3945" s="62">
        <v>-0.50229240212589721</v>
      </c>
      <c r="L3945" s="60">
        <f t="array" ref="L3945:O3945">TRANSPOSE(MMULT(Option!$B$25:$E$28, TRANSPOSE(H3945:K3945)))</f>
        <v>-0.21636000078421572</v>
      </c>
      <c r="M3945" s="60">
        <v>-0.67264446773734476</v>
      </c>
      <c r="N3945" s="60">
        <v>1.0511135456636898</v>
      </c>
      <c r="O3945" s="60">
        <v>-0.39411327582198508</v>
      </c>
      <c r="P3945" s="56" t="str">
        <f t="shared" si="4940"/>
        <v>789/3</v>
      </c>
      <c r="R3945" s="80"/>
      <c r="S3945" s="3" t="s">
        <v>31</v>
      </c>
      <c r="T3945" s="60">
        <f ca="1"/>
        <v>0.6881626632854233</v>
      </c>
      <c r="U3945" s="60">
        <f ca="1"/>
        <v>-1.3491151436080717</v>
      </c>
      <c r="V3945" s="60">
        <f ca="1"/>
        <v>0.84099600504503558</v>
      </c>
      <c r="W3945" s="60">
        <f ca="1"/>
        <v>2.6628120399297797</v>
      </c>
      <c r="X3945" s="60">
        <f ca="1"/>
        <v>-0.64340178663163206</v>
      </c>
      <c r="Y3945" s="52">
        <f ca="1">$B$13 * EXP(($E$3 - $C$13^2/2) * Y$2 + $C$13*SQRT(Y$2)*T3945)</f>
        <v>123.5466706860642</v>
      </c>
      <c r="Z3945" s="52">
        <f ca="1">Y3945 * EXP(($E$3 - $C$13^2/2) * (Z$2-Y$2) + $C$13*SQRT(Z$2-Y$2)*U3945)</f>
        <v>82.837796929641655</v>
      </c>
      <c r="AA3945" s="52">
        <f ca="1">Z3945 * EXP(($E$3 - $C$13^2/2) * (AA$2-Z$2) + $C$13*SQRT(AA$2-Z$2)*V3945)</f>
        <v>107.14501994287522</v>
      </c>
      <c r="AB3945" s="52">
        <f ca="1">AA3945 * EXP(($E$3 - $C$13^2/2) * (AB$2-AA$2) + $C$13*SQRT(AB$2-AA$2)*W3945)</f>
        <v>239.37392172549252</v>
      </c>
      <c r="AC3945" s="52">
        <f ca="1">AB3945 * EXP(($E$3 - $C$13^2/2) * (AC$2-AB$2) + $C$13*SQRT(AC$2-AB$2)*X3945)</f>
        <v>198.34467882364402</v>
      </c>
      <c r="AD3945" s="47"/>
      <c r="AE3945" s="3" t="s">
        <v>46</v>
      </c>
      <c r="AF3945" s="52" t="b">
        <f t="shared" ref="AF3945" ca="1" si="4990">AF3943 &gt;= $B$4</f>
        <v>0</v>
      </c>
      <c r="AG3945" s="52" t="b">
        <f t="array" aca="1" ref="AG3945" ca="1">AND(AG3943 &gt;= $B$4, NOT(OR($AF3945:AF3945)))</f>
        <v>0</v>
      </c>
      <c r="AH3945" s="52" t="b">
        <f t="array" aca="1" ref="AH3945" ca="1">AND(AH3943 &gt;= $B$4, NOT(OR($AF3945:AG3945)))</f>
        <v>0</v>
      </c>
      <c r="AI3945" s="52" t="b">
        <f t="array" aca="1" ref="AI3945" ca="1">AND(AI3943 &gt;= $B$4, NOT(OR($AF3945:AH3945)))</f>
        <v>0</v>
      </c>
      <c r="AJ3945" s="52" t="b">
        <f t="array" aca="1" ref="AJ3945" ca="1">AND(AJ3943 &gt;= $B$4, NOT(OR($AF3945:AI3945)))</f>
        <v>0</v>
      </c>
      <c r="AK3945" s="73"/>
      <c r="AL3945" s="70"/>
    </row>
    <row r="3946" spans="6:38" ht="14.55" customHeight="1" x14ac:dyDescent="0.3">
      <c r="F3946" s="79"/>
      <c r="G3946" s="3">
        <v>3944</v>
      </c>
      <c r="H3946" s="61">
        <v>-5.1237761197746819E-2</v>
      </c>
      <c r="I3946" s="61">
        <v>-0.74398603480572079</v>
      </c>
      <c r="J3946" s="61">
        <v>-1.0533246306736455</v>
      </c>
      <c r="K3946" s="62">
        <v>-0.82149261448110589</v>
      </c>
      <c r="L3946" s="60">
        <f t="array" ref="L3946:O3946">TRANSPOSE(MMULT(Option!$B$25:$E$28, TRANSPOSE(H3946:K3946)))</f>
        <v>-5.1237761197746819E-2</v>
      </c>
      <c r="M3946" s="60">
        <v>-0.70236956857655186</v>
      </c>
      <c r="N3946" s="60">
        <v>-1.1404620054571215</v>
      </c>
      <c r="O3946" s="60">
        <v>-1.1243885430291263</v>
      </c>
      <c r="P3946" s="56" t="str">
        <f t="shared" si="4940"/>
        <v>789/4</v>
      </c>
      <c r="R3946" s="80"/>
      <c r="S3946" s="3" t="s">
        <v>30</v>
      </c>
      <c r="T3946" s="60">
        <f ca="1"/>
        <v>-0.29198559733170104</v>
      </c>
      <c r="U3946" s="60">
        <f ca="1"/>
        <v>-0.6854499355629845</v>
      </c>
      <c r="V3946" s="60">
        <f ca="1"/>
        <v>2.6565609362694493</v>
      </c>
      <c r="W3946" s="60">
        <f ca="1"/>
        <v>1.5849928012376631</v>
      </c>
      <c r="X3946" s="60">
        <f ca="1"/>
        <v>-2.2741606448915697</v>
      </c>
      <c r="Y3946" s="52">
        <f ca="1">$B$14 * EXP(($E$3 - $C$14^2/2) * Y$2 + $C$14*SQRT(Y$2)*T3946)</f>
        <v>92.072333957018444</v>
      </c>
      <c r="Z3946" s="52">
        <f ca="1">Y3946 * EXP(($E$3 - $C$14^2/2) * (Z$2-Y$2) + $C$14*SQRT(Z$2-Y$2)*U3946)</f>
        <v>75.334600112819118</v>
      </c>
      <c r="AA3946" s="52">
        <f ca="1">Z3946 * EXP(($E$3 - $C$14^2/2) * (AA$2-Z$2) + $C$14*SQRT(AA$2-Z$2)*V3946)</f>
        <v>167.99056330138345</v>
      </c>
      <c r="AB3946" s="52">
        <f ca="1">AA3946 * EXP(($E$3 - $C$14^2/2) * (AB$2-AA$2) + $C$14*SQRT(AB$2-AA$2)*W3946)</f>
        <v>271.62043912729456</v>
      </c>
      <c r="AC3946" s="52">
        <f ca="1">AB3946 * EXP(($E$3 - $C$14^2/2) * (AC$2-AB$2) + $C$14*SQRT(AC$2-AB$2)*X3946)</f>
        <v>137.98672072605669</v>
      </c>
      <c r="AD3946" s="47"/>
      <c r="AE3946" s="3" t="s">
        <v>68</v>
      </c>
      <c r="AF3946" s="52" t="b">
        <f ca="1">AND(AF3943&gt;$B$3, NOT(OR($AF3945:AF3945)))</f>
        <v>1</v>
      </c>
      <c r="AG3946" s="52" t="b">
        <f ca="1">AND(AG3943&gt;$B$3, NOT(OR($AF3945:AG3945)))</f>
        <v>0</v>
      </c>
      <c r="AH3946" s="52" t="b">
        <f ca="1">AND(AH3943&gt;$B$3, NOT(OR($AF3945:AH3945)))</f>
        <v>0</v>
      </c>
      <c r="AI3946" s="52" t="b">
        <f ca="1">AND(AI3943&gt;$B$3, NOT(OR($AF3945:AI3945)))</f>
        <v>1</v>
      </c>
      <c r="AJ3946" s="52" t="b">
        <f ca="1">AND(AJ3943&gt;$B$3, NOT(OR($AF3945:AJ3945)))</f>
        <v>0</v>
      </c>
      <c r="AK3946" s="74"/>
      <c r="AL3946" s="70"/>
    </row>
    <row r="3947" spans="6:38" ht="14.55" customHeight="1" x14ac:dyDescent="0.3">
      <c r="F3947" s="79"/>
      <c r="G3947" s="3">
        <v>3945</v>
      </c>
      <c r="H3947" s="61">
        <v>4.4068664788354646E-2</v>
      </c>
      <c r="I3947" s="61">
        <v>1.13013947025254</v>
      </c>
      <c r="J3947" s="61">
        <v>1.8169547704797759</v>
      </c>
      <c r="K3947" s="62">
        <v>-0.69603421696707601</v>
      </c>
      <c r="L3947" s="60">
        <f t="array" ref="L3947:O3947">TRANSPOSE(MMULT(Option!$B$25:$E$28, TRANSPOSE(H3947:K3947)))</f>
        <v>4.4068664788354646E-2</v>
      </c>
      <c r="M3947" s="60">
        <v>1.0534173995732536</v>
      </c>
      <c r="N3947" s="60">
        <v>1.9094171107103184</v>
      </c>
      <c r="O3947" s="60">
        <v>7.2152612261462079E-2</v>
      </c>
      <c r="P3947" s="56" t="str">
        <f t="shared" si="4940"/>
        <v>789/5</v>
      </c>
      <c r="R3947" s="80">
        <v>987</v>
      </c>
      <c r="S3947" s="3" t="s">
        <v>28</v>
      </c>
      <c r="T3947" s="60">
        <f t="array" aca="1" ref="T3947:T3950" ca="1">TRANSPOSE(OFFSET($L$3, MATCH($R3947 &amp; "/" &amp; T$2, $P$3:$P$5002, 0) - 1, 0, 1, $E$1))</f>
        <v>-1.0443684816000152</v>
      </c>
      <c r="U3947" s="60">
        <f t="array" aca="1" ref="U3947:U3950" ca="1">TRANSPOSE(OFFSET($L$3, MATCH($R3947 &amp; "/" &amp; U$2, $P$3:$P$5002, 0) - 1, 0, 1, $E$1))</f>
        <v>-0.7686002746346724</v>
      </c>
      <c r="V3947" s="60">
        <f t="array" aca="1" ref="V3947:V3950" ca="1">TRANSPOSE(OFFSET($L$3, MATCH($R3947 &amp; "/" &amp; V$2, $P$3:$P$5002, 0) - 1, 0, 1, $E$1))</f>
        <v>-0.40237172298694379</v>
      </c>
      <c r="W3947" s="60">
        <f t="array" aca="1" ref="W3947:W3950" ca="1">TRANSPOSE(OFFSET($L$3, MATCH($R3947 &amp; "/" &amp; W$2, $P$3:$P$5002, 0) - 1, 0, 1, $E$1))</f>
        <v>-1.840549669376242</v>
      </c>
      <c r="X3947" s="60">
        <f t="array" aca="1" ref="X3947:X3950" ca="1">TRANSPOSE(OFFSET($L$3, MATCH($R3947 &amp; "/" &amp; X$2, $P$3:$P$5002, 0) - 1, 0, 1, $E$1))</f>
        <v>0.18212915224045736</v>
      </c>
      <c r="Y3947" s="52">
        <f ca="1">$B$11 * EXP(($E$3 - $C$11^2/2) * Y$2 + $C$11*SQRT(Y$2)*T3947)</f>
        <v>73.468712954695775</v>
      </c>
      <c r="Z3947" s="52">
        <f ca="1">Y3947 * EXP(($E$3 - $C$11^2/2) * (Z$2-Y$2) + $C$11*SQRT(Z$2-Y$2)*U3947)</f>
        <v>58.631937644557347</v>
      </c>
      <c r="AA3947" s="52">
        <f ca="1">Z3947 * EXP(($E$3 - $C$11^2/2) * (AA$2-Z$2) + $C$11*SQRT(AA$2-Z$2)*V3947)</f>
        <v>52.225351725016239</v>
      </c>
      <c r="AB3947" s="52">
        <f ca="1">AA3947 * EXP(($E$3 - $C$11^2/2) * (AB$2-AA$2) + $C$11*SQRT(AB$2-AA$2)*W3947)</f>
        <v>30.216953511097319</v>
      </c>
      <c r="AC3947" s="52">
        <f ca="1">AB3947 * EXP(($E$3 - $C$11^2/2) * (AC$2-AB$2) + $C$11*SQRT(AC$2-AB$2)*X3947)</f>
        <v>32.073876643448777</v>
      </c>
      <c r="AD3947" s="47"/>
      <c r="AE3947" s="3" t="s">
        <v>69</v>
      </c>
      <c r="AF3947" s="20" cm="1">
        <f t="array" aca="1" ref="AF3947" ca="1">MIN(Y3947:Y3950 / $D$11:$D$14)</f>
        <v>0.7346871295469577</v>
      </c>
      <c r="AG3947" s="20" cm="1">
        <f t="array" aca="1" ref="AG3947" ca="1">MIN(Z3947:Z3950 / $D$11:$D$14)</f>
        <v>0.58631937644557341</v>
      </c>
      <c r="AH3947" s="20" cm="1">
        <f t="array" aca="1" ref="AH3947" ca="1">MIN(AA3947:AA3950 / $D$11:$D$14)</f>
        <v>0.52225351725016234</v>
      </c>
      <c r="AI3947" s="20" cm="1">
        <f t="array" aca="1" ref="AI3947" ca="1">MIN(AB3947:AB3950 / $D$11:$D$14)</f>
        <v>0.30216953511097322</v>
      </c>
      <c r="AJ3947" s="20" cm="1">
        <f t="array" aca="1" ref="AJ3947" ca="1">MIN(AC3947:AC3950 / $D$11:$D$14)</f>
        <v>0.32073876643448779</v>
      </c>
      <c r="AK3947" s="72">
        <f t="array" aca="1" ref="AK3947" ca="1">SUMPRODUCT(AF3948:AJ3948, EXP(-$E$3*$AF$2:$AJ$2))</f>
        <v>77880.078307140488</v>
      </c>
      <c r="AL3947" s="70">
        <f ca="1">MAX(AC3948 - $D$11, 0) * EXP(-$E$2*$E$3)</f>
        <v>0</v>
      </c>
    </row>
    <row r="3948" spans="6:38" ht="14.55" customHeight="1" x14ac:dyDescent="0.3">
      <c r="F3948" s="79"/>
      <c r="G3948" s="3">
        <v>3946</v>
      </c>
      <c r="H3948" s="61">
        <v>0.4841372034872462</v>
      </c>
      <c r="I3948" s="61">
        <v>1.5797977275537336</v>
      </c>
      <c r="J3948" s="61">
        <v>1.0604680979693237</v>
      </c>
      <c r="K3948" s="62">
        <v>-2.7440711687118341E-2</v>
      </c>
      <c r="L3948" s="60">
        <f t="array" ref="L3948:O3948">TRANSPOSE(MMULT(Option!$B$25:$E$28, TRANSPOSE(H3948:K3948)))</f>
        <v>0.4841372034872462</v>
      </c>
      <c r="M3948" s="60">
        <v>1.6415634152417402</v>
      </c>
      <c r="N3948" s="60">
        <v>1.5387628386736374</v>
      </c>
      <c r="O3948" s="60">
        <v>0.79082639117312992</v>
      </c>
      <c r="P3948" s="56" t="str">
        <f t="shared" si="4940"/>
        <v>790/1</v>
      </c>
      <c r="R3948" s="80"/>
      <c r="S3948" s="3" t="s">
        <v>29</v>
      </c>
      <c r="T3948" s="60">
        <f ca="1"/>
        <v>8.7449137692794443E-2</v>
      </c>
      <c r="U3948" s="60">
        <f ca="1"/>
        <v>-1.8697004288435639</v>
      </c>
      <c r="V3948" s="60">
        <f ca="1"/>
        <v>2.23926290013859</v>
      </c>
      <c r="W3948" s="60">
        <f ca="1"/>
        <v>-0.96228046008793433</v>
      </c>
      <c r="X3948" s="60">
        <f ca="1"/>
        <v>0.14040066657372968</v>
      </c>
      <c r="Y3948" s="52">
        <f ca="1">$B$12 * EXP(($E$3 - $C$12^2/2) * Y$2 + $C$12*SQRT(Y$2)*T3948)</f>
        <v>103.17276645641664</v>
      </c>
      <c r="Z3948" s="52">
        <f ca="1">Y3948 * EXP(($E$3 - $C$12^2/2) * (Z$2-Y$2) + $C$12*SQRT(Z$2-Y$2)*U3948)</f>
        <v>59.174742189455067</v>
      </c>
      <c r="AA3948" s="52">
        <f ca="1">Z3948 * EXP(($E$3 - $C$12^2/2) * (AA$2-Z$2) + $C$12*SQRT(AA$2-Z$2)*V3948)</f>
        <v>116.42807131058754</v>
      </c>
      <c r="AB3948" s="52">
        <f ca="1">AA3948 * EXP(($E$3 - $C$12^2/2) * (AB$2-AA$2) + $C$12*SQRT(AB$2-AA$2)*W3948)</f>
        <v>87.670856106776526</v>
      </c>
      <c r="AC3948" s="52">
        <f ca="1">AB3948 * EXP(($E$3 - $C$12^2/2) * (AC$2-AB$2) + $C$12*SQRT(AC$2-AB$2)*X3948)</f>
        <v>91.900799650057351</v>
      </c>
      <c r="AD3948" s="47"/>
      <c r="AE3948" s="3" t="s">
        <v>47</v>
      </c>
      <c r="AF3948" s="64">
        <f t="shared" ref="AF3948" ca="1" si="4991">($B$5*AF3950 + (1 + $B$6)*AF3949)*$B$2</f>
        <v>0</v>
      </c>
      <c r="AG3948" s="64">
        <f t="shared" ref="AG3948" ca="1" si="4992">($B$5*AG3950 + (1 + $B$6)*AG3949)*$B$2</f>
        <v>0</v>
      </c>
      <c r="AH3948" s="64">
        <f t="shared" ref="AH3948" ca="1" si="4993">($B$5*AH3950 + (1 + $B$6)*AH3949)*$B$2</f>
        <v>0</v>
      </c>
      <c r="AI3948" s="64">
        <f t="shared" ref="AI3948" ca="1" si="4994">($B$5*AI3950 + (1 + $B$6)*AI3949)*$B$2</f>
        <v>0</v>
      </c>
      <c r="AJ3948" s="64" cm="1">
        <f t="array" aca="1" ref="AJ3948" ca="1">($B$5*AJ3950 + (1 + $B$6)*AJ3949 + AND(NOT(AF3949:AJ3949)))*$B$2</f>
        <v>100000</v>
      </c>
      <c r="AK3948" s="73"/>
      <c r="AL3948" s="70"/>
    </row>
    <row r="3949" spans="6:38" ht="14.55" customHeight="1" x14ac:dyDescent="0.3">
      <c r="F3949" s="79"/>
      <c r="G3949" s="3">
        <v>3947</v>
      </c>
      <c r="H3949" s="61">
        <v>-1.1210661342310269</v>
      </c>
      <c r="I3949" s="61">
        <v>0.73659311191561783</v>
      </c>
      <c r="J3949" s="61">
        <v>0.27565451735149005</v>
      </c>
      <c r="K3949" s="62">
        <v>-0.2367882737700451</v>
      </c>
      <c r="L3949" s="60">
        <f t="array" ref="L3949:O3949">TRANSPOSE(MMULT(Option!$B$25:$E$28, TRANSPOSE(H3949:K3949)))</f>
        <v>-1.1210661342310269</v>
      </c>
      <c r="M3949" s="60">
        <v>0.22667228465486866</v>
      </c>
      <c r="N3949" s="60">
        <v>-1.3430962646181682E-2</v>
      </c>
      <c r="O3949" s="60">
        <v>-0.40451221039231067</v>
      </c>
      <c r="P3949" s="56" t="str">
        <f t="shared" si="4940"/>
        <v>790/2</v>
      </c>
      <c r="R3949" s="80"/>
      <c r="S3949" s="3" t="s">
        <v>31</v>
      </c>
      <c r="T3949" s="60">
        <f ca="1"/>
        <v>-0.20528036217345741</v>
      </c>
      <c r="U3949" s="60">
        <f ca="1"/>
        <v>-0.59447311640365474</v>
      </c>
      <c r="V3949" s="60">
        <f ca="1"/>
        <v>-0.85881517370431359</v>
      </c>
      <c r="W3949" s="60">
        <f ca="1"/>
        <v>-1.1231028936593159</v>
      </c>
      <c r="X3949" s="60">
        <f ca="1"/>
        <v>0.13827754214729956</v>
      </c>
      <c r="Y3949" s="52">
        <f ca="1">$B$13 * EXP(($E$3 - $C$13^2/2) * Y$2 + $C$13*SQRT(Y$2)*T3949)</f>
        <v>94.498699956978214</v>
      </c>
      <c r="Z3949" s="52">
        <f ca="1">Y3949 * EXP(($E$3 - $C$13^2/2) * (Z$2-Y$2) + $C$13*SQRT(Z$2-Y$2)*U3949)</f>
        <v>79.45923655425257</v>
      </c>
      <c r="AA3949" s="52">
        <f ca="1">Z3949 * EXP(($E$3 - $C$13^2/2) * (AA$2-Z$2) + $C$13*SQRT(AA$2-Z$2)*V3949)</f>
        <v>61.719479258749971</v>
      </c>
      <c r="AB3949" s="52">
        <f ca="1">AA3949 * EXP(($E$3 - $C$13^2/2) * (AB$2-AA$2) + $C$13*SQRT(AB$2-AA$2)*W3949)</f>
        <v>44.28600541130217</v>
      </c>
      <c r="AC3949" s="52">
        <f ca="1">AB3949 * EXP(($E$3 - $C$13^2/2) * (AC$2-AB$2) + $C$13*SQRT(AC$2-AB$2)*X3949)</f>
        <v>46.39315769321307</v>
      </c>
      <c r="AD3949" s="47"/>
      <c r="AE3949" s="3" t="s">
        <v>46</v>
      </c>
      <c r="AF3949" s="52" t="b">
        <f t="shared" ref="AF3949" ca="1" si="4995">AF3947 &gt;= $B$4</f>
        <v>0</v>
      </c>
      <c r="AG3949" s="52" t="b">
        <f t="array" aca="1" ref="AG3949" ca="1">AND(AG3947 &gt;= $B$4, NOT(OR($AF3949:AF3949)))</f>
        <v>0</v>
      </c>
      <c r="AH3949" s="52" t="b">
        <f t="array" aca="1" ref="AH3949" ca="1">AND(AH3947 &gt;= $B$4, NOT(OR($AF3949:AG3949)))</f>
        <v>0</v>
      </c>
      <c r="AI3949" s="52" t="b">
        <f t="array" aca="1" ref="AI3949" ca="1">AND(AI3947 &gt;= $B$4, NOT(OR($AF3949:AH3949)))</f>
        <v>0</v>
      </c>
      <c r="AJ3949" s="52" t="b">
        <f t="array" aca="1" ref="AJ3949" ca="1">AND(AJ3947 &gt;= $B$4, NOT(OR($AF3949:AI3949)))</f>
        <v>0</v>
      </c>
      <c r="AK3949" s="73"/>
      <c r="AL3949" s="70"/>
    </row>
    <row r="3950" spans="6:38" ht="14.55" customHeight="1" x14ac:dyDescent="0.3">
      <c r="F3950" s="79"/>
      <c r="G3950" s="3">
        <v>3948</v>
      </c>
      <c r="H3950" s="61">
        <v>1.0045497366179614</v>
      </c>
      <c r="I3950" s="61">
        <v>0.1841267065672835</v>
      </c>
      <c r="J3950" s="61">
        <v>-0.36564515734908865</v>
      </c>
      <c r="K3950" s="62">
        <v>1.6385413112978544</v>
      </c>
      <c r="L3950" s="60">
        <f t="array" ref="L3950:O3950">TRANSPOSE(MMULT(Option!$B$25:$E$28, TRANSPOSE(H3950:K3950)))</f>
        <v>1.0045497366179614</v>
      </c>
      <c r="M3950" s="60">
        <v>0.57057480870868438</v>
      </c>
      <c r="N3950" s="60">
        <v>0.12888576222181353</v>
      </c>
      <c r="O3950" s="60">
        <v>1.7818319061244496</v>
      </c>
      <c r="P3950" s="56" t="str">
        <f t="shared" si="4940"/>
        <v>790/3</v>
      </c>
      <c r="R3950" s="80"/>
      <c r="S3950" s="3" t="s">
        <v>30</v>
      </c>
      <c r="T3950" s="60">
        <f ca="1"/>
        <v>0.13867548118114242</v>
      </c>
      <c r="U3950" s="60">
        <f ca="1"/>
        <v>-0.13205126489887553</v>
      </c>
      <c r="V3950" s="60">
        <f ca="1"/>
        <v>1.1099881473851734</v>
      </c>
      <c r="W3950" s="60">
        <f ca="1"/>
        <v>-0.9053857816302161</v>
      </c>
      <c r="X3950" s="60">
        <f ca="1"/>
        <v>-0.1767505759182727</v>
      </c>
      <c r="Y3950" s="52">
        <f ca="1">$B$14 * EXP(($E$3 - $C$14^2/2) * Y$2 + $C$14*SQRT(Y$2)*T3950)</f>
        <v>104.77056146158345</v>
      </c>
      <c r="Z3950" s="52">
        <f ca="1">Y3950 * EXP(($E$3 - $C$14^2/2) * (Z$2-Y$2) + $C$14*SQRT(Z$2-Y$2)*U3950)</f>
        <v>101.20594000908372</v>
      </c>
      <c r="AA3950" s="52">
        <f ca="1">Z3950 * EXP(($E$3 - $C$14^2/2) * (AA$2-Z$2) + $C$14*SQRT(AA$2-Z$2)*V3950)</f>
        <v>141.9044430894364</v>
      </c>
      <c r="AB3950" s="52">
        <f ca="1">AA3950 * EXP(($E$3 - $C$14^2/2) * (AB$2-AA$2) + $C$14*SQRT(AB$2-AA$2)*W3950)</f>
        <v>108.69417019185471</v>
      </c>
      <c r="AC3950" s="52">
        <f ca="1">AB3950 * EXP(($E$3 - $C$14^2/2) * (AC$2-AB$2) + $C$14*SQRT(AC$2-AB$2)*X3950)</f>
        <v>103.5974781993266</v>
      </c>
      <c r="AD3950" s="47"/>
      <c r="AE3950" s="3" t="s">
        <v>68</v>
      </c>
      <c r="AF3950" s="52" t="b">
        <f ca="1">AND(AF3947&gt;$B$3, NOT(OR($AF3949:AF3949)))</f>
        <v>0</v>
      </c>
      <c r="AG3950" s="52" t="b">
        <f ca="1">AND(AG3947&gt;$B$3, NOT(OR($AF3949:AG3949)))</f>
        <v>0</v>
      </c>
      <c r="AH3950" s="52" t="b">
        <f ca="1">AND(AH3947&gt;$B$3, NOT(OR($AF3949:AH3949)))</f>
        <v>0</v>
      </c>
      <c r="AI3950" s="52" t="b">
        <f ca="1">AND(AI3947&gt;$B$3, NOT(OR($AF3949:AI3949)))</f>
        <v>0</v>
      </c>
      <c r="AJ3950" s="52" t="b">
        <f ca="1">AND(AJ3947&gt;$B$3, NOT(OR($AF3949:AJ3949)))</f>
        <v>0</v>
      </c>
      <c r="AK3950" s="74"/>
      <c r="AL3950" s="70"/>
    </row>
    <row r="3951" spans="6:38" ht="14.55" customHeight="1" x14ac:dyDescent="0.3">
      <c r="F3951" s="79"/>
      <c r="G3951" s="3">
        <v>3949</v>
      </c>
      <c r="H3951" s="61">
        <v>1.0843164940195742</v>
      </c>
      <c r="I3951" s="61">
        <v>1.3576618523331669</v>
      </c>
      <c r="J3951" s="61">
        <v>0.36238877587767027</v>
      </c>
      <c r="K3951" s="62">
        <v>-0.35431819454421398</v>
      </c>
      <c r="L3951" s="60">
        <f t="array" ref="L3951:O3951">TRANSPOSE(MMULT(Option!$B$25:$E$28, TRANSPOSE(H3951:K3951)))</f>
        <v>1.0843164940195742</v>
      </c>
      <c r="M3951" s="60">
        <v>1.6780442389019687</v>
      </c>
      <c r="N3951" s="60">
        <v>1.1075356332251427</v>
      </c>
      <c r="O3951" s="60">
        <v>0.55655699586994256</v>
      </c>
      <c r="P3951" s="56" t="str">
        <f t="shared" si="4940"/>
        <v>790/4</v>
      </c>
      <c r="R3951" s="80">
        <v>988</v>
      </c>
      <c r="S3951" s="3" t="s">
        <v>28</v>
      </c>
      <c r="T3951" s="60">
        <f t="array" aca="1" ref="T3951:T3954" ca="1">TRANSPOSE(OFFSET($L$3, MATCH($R3951 &amp; "/" &amp; T$2, $P$3:$P$5002, 0) - 1, 0, 1, $E$1))</f>
        <v>-0.18296004364784468</v>
      </c>
      <c r="U3951" s="60">
        <f t="array" aca="1" ref="U3951:U3954" ca="1">TRANSPOSE(OFFSET($L$3, MATCH($R3951 &amp; "/" &amp; U$2, $P$3:$P$5002, 0) - 1, 0, 1, $E$1))</f>
        <v>-0.38604833483897955</v>
      </c>
      <c r="V3951" s="60">
        <f t="array" aca="1" ref="V3951:V3954" ca="1">TRANSPOSE(OFFSET($L$3, MATCH($R3951 &amp; "/" &amp; V$2, $P$3:$P$5002, 0) - 1, 0, 1, $E$1))</f>
        <v>1.5371175944673678</v>
      </c>
      <c r="W3951" s="60">
        <f t="array" aca="1" ref="W3951:W3954" ca="1">TRANSPOSE(OFFSET($L$3, MATCH($R3951 &amp; "/" &amp; W$2, $P$3:$P$5002, 0) - 1, 0, 1, $E$1))</f>
        <v>-0.57952503237724251</v>
      </c>
      <c r="X3951" s="60">
        <f t="array" aca="1" ref="X3951:X3954" ca="1">TRANSPOSE(OFFSET($L$3, MATCH($R3951 &amp; "/" &amp; X$2, $P$3:$P$5002, 0) - 1, 0, 1, $E$1))</f>
        <v>2.5725067477485863</v>
      </c>
      <c r="Y3951" s="52">
        <f ca="1">$B$11 * EXP(($E$3 - $C$11^2/2) * Y$2 + $C$11*SQRT(Y$2)*T3951)</f>
        <v>95.133595570546248</v>
      </c>
      <c r="Z3951" s="52">
        <f ca="1">Y3951 * EXP(($E$3 - $C$11^2/2) * (Z$2-Y$2) + $C$11*SQRT(Z$2-Y$2)*U3951)</f>
        <v>85.154535663930233</v>
      </c>
      <c r="AA3951" s="52">
        <f ca="1">Z3951 * EXP(($E$3 - $C$11^2/2) * (AA$2-Z$2) + $C$11*SQRT(AA$2-Z$2)*V3951)</f>
        <v>135.72122296027402</v>
      </c>
      <c r="AB3951" s="52">
        <f ca="1">AA3951 * EXP(($E$3 - $C$11^2/2) * (AB$2-AA$2) + $C$11*SQRT(AB$2-AA$2)*W3951)</f>
        <v>114.63411425253196</v>
      </c>
      <c r="AC3951" s="52">
        <f ca="1">AB3951 * EXP(($E$3 - $C$11^2/2) * (AC$2-AB$2) + $C$11*SQRT(AC$2-AB$2)*X3951)</f>
        <v>249.26023355558954</v>
      </c>
      <c r="AD3951" s="47"/>
      <c r="AE3951" s="3" t="s">
        <v>69</v>
      </c>
      <c r="AF3951" s="20" cm="1">
        <f t="array" aca="1" ref="AF3951" ca="1">MIN(Y3951:Y3954 / $D$11:$D$14)</f>
        <v>0.95133595570546248</v>
      </c>
      <c r="AG3951" s="20" cm="1">
        <f t="array" aca="1" ref="AG3951" ca="1">MIN(Z3951:Z3954 / $D$11:$D$14)</f>
        <v>0.74093701149457414</v>
      </c>
      <c r="AH3951" s="20" cm="1">
        <f t="array" aca="1" ref="AH3951" ca="1">MIN(AA3951:AA3954 / $D$11:$D$14)</f>
        <v>0.92176785429184604</v>
      </c>
      <c r="AI3951" s="20" cm="1">
        <f t="array" aca="1" ref="AI3951" ca="1">MIN(AB3951:AB3954 / $D$11:$D$14)</f>
        <v>0.72868989322954092</v>
      </c>
      <c r="AJ3951" s="20" cm="1">
        <f t="array" aca="1" ref="AJ3951" ca="1">MIN(AC3951:AC3954 / $D$11:$D$14)</f>
        <v>0.98626154293628487</v>
      </c>
      <c r="AK3951" s="72">
        <f t="array" aca="1" ref="AK3951" ca="1">SUMPRODUCT(AF3952:AJ3952, EXP(-$E$3*$AF$2:$AJ$2))</f>
        <v>116741.15106709812</v>
      </c>
      <c r="AL3951" s="70">
        <f ca="1">MAX(AC3952 - $D$11, 0) * EXP(-$E$2*$E$3)</f>
        <v>178.29511014474954</v>
      </c>
    </row>
    <row r="3952" spans="6:38" ht="14.55" customHeight="1" x14ac:dyDescent="0.3">
      <c r="F3952" s="79"/>
      <c r="G3952" s="3">
        <v>3950</v>
      </c>
      <c r="H3952" s="61">
        <v>-0.27792668528361059</v>
      </c>
      <c r="I3952" s="61">
        <v>-4.4776040867802999E-2</v>
      </c>
      <c r="J3952" s="61">
        <v>5.1362941856313044E-2</v>
      </c>
      <c r="K3952" s="62">
        <v>-0.91896525223872283</v>
      </c>
      <c r="L3952" s="60">
        <f t="array" ref="L3952:O3952">TRANSPOSE(MMULT(Option!$B$25:$E$28, TRANSPOSE(H3952:K3952)))</f>
        <v>-0.27792668528361059</v>
      </c>
      <c r="M3952" s="60">
        <v>-0.15220859343287291</v>
      </c>
      <c r="N3952" s="60">
        <v>-7.7783205085010826E-2</v>
      </c>
      <c r="O3952" s="60">
        <v>-0.89982560062598049</v>
      </c>
      <c r="P3952" s="56" t="str">
        <f t="shared" si="4940"/>
        <v>790/5</v>
      </c>
      <c r="R3952" s="80"/>
      <c r="S3952" s="3" t="s">
        <v>29</v>
      </c>
      <c r="T3952" s="60">
        <f ca="1"/>
        <v>0.50035264259650414</v>
      </c>
      <c r="U3952" s="60">
        <f ca="1"/>
        <v>0.74912045429455065</v>
      </c>
      <c r="V3952" s="60">
        <f ca="1"/>
        <v>1.4323551676679656</v>
      </c>
      <c r="W3952" s="60">
        <f ca="1"/>
        <v>0.61385724411046827</v>
      </c>
      <c r="X3952" s="60">
        <f ca="1"/>
        <v>0.58995233911297085</v>
      </c>
      <c r="Y3952" s="52">
        <f ca="1">$B$12 * EXP(($E$3 - $C$12^2/2) * Y$2 + $C$12*SQRT(Y$2)*T3952)</f>
        <v>116.77814974202047</v>
      </c>
      <c r="Z3952" s="52">
        <f ca="1">Y3952 * EXP(($E$3 - $C$12^2/2) * (Z$2-Y$2) + $C$12*SQRT(Z$2-Y$2)*U3952)</f>
        <v>146.93820364939018</v>
      </c>
      <c r="AA3952" s="52">
        <f ca="1">Z3952 * EXP(($E$3 - $C$12^2/2) * (AA$2-Z$2) + $C$12*SQRT(AA$2-Z$2)*V3952)</f>
        <v>226.94748914197118</v>
      </c>
      <c r="AB3952" s="52">
        <f ca="1">AA3952 * EXP(($E$3 - $C$12^2/2) * (AB$2-AA$2) + $C$12*SQRT(AB$2-AA$2)*W3952)</f>
        <v>274.20495523930464</v>
      </c>
      <c r="AC3952" s="52">
        <f ca="1">AB3952 * EXP(($E$3 - $C$12^2/2) * (AC$2-AB$2) + $C$12*SQRT(AC$2-AB$2)*X3952)</f>
        <v>328.9354530969988</v>
      </c>
      <c r="AD3952" s="47"/>
      <c r="AE3952" s="3" t="s">
        <v>47</v>
      </c>
      <c r="AF3952" s="64">
        <f t="shared" ref="AF3952" ca="1" si="4996">($B$5*AF3954 + (1 + $B$6)*AF3953)*$B$2</f>
        <v>15000</v>
      </c>
      <c r="AG3952" s="64">
        <f t="shared" ref="AG3952" ca="1" si="4997">($B$5*AG3954 + (1 + $B$6)*AG3953)*$B$2</f>
        <v>0</v>
      </c>
      <c r="AH3952" s="64">
        <f t="shared" ref="AH3952" ca="1" si="4998">($B$5*AH3954 + (1 + $B$6)*AH3953)*$B$2</f>
        <v>15000</v>
      </c>
      <c r="AI3952" s="64">
        <f t="shared" ref="AI3952" ca="1" si="4999">($B$5*AI3954 + (1 + $B$6)*AI3953)*$B$2</f>
        <v>0</v>
      </c>
      <c r="AJ3952" s="64" cm="1">
        <f t="array" aca="1" ref="AJ3952" ca="1">($B$5*AJ3954 + (1 + $B$6)*AJ3953 + AND(NOT(AF3953:AJ3953)))*$B$2</f>
        <v>114999.99999999999</v>
      </c>
      <c r="AK3952" s="73"/>
      <c r="AL3952" s="70"/>
    </row>
    <row r="3953" spans="6:38" ht="14.55" customHeight="1" x14ac:dyDescent="0.3">
      <c r="F3953" s="79"/>
      <c r="G3953" s="3">
        <v>3951</v>
      </c>
      <c r="H3953" s="61">
        <v>-0.66080279348485471</v>
      </c>
      <c r="I3953" s="61">
        <v>0.42644902287026631</v>
      </c>
      <c r="J3953" s="61">
        <v>2.0696163079109355E-2</v>
      </c>
      <c r="K3953" s="62">
        <v>-1.9656733494144225</v>
      </c>
      <c r="L3953" s="60">
        <f t="array" ref="L3953:O3953">TRANSPOSE(MMULT(Option!$B$25:$E$28, TRANSPOSE(H3953:K3953)))</f>
        <v>-0.66080279348485471</v>
      </c>
      <c r="M3953" s="60">
        <v>0.12652586807464805</v>
      </c>
      <c r="N3953" s="60">
        <v>-0.1344729017644101</v>
      </c>
      <c r="O3953" s="60">
        <v>-1.8319131624995997</v>
      </c>
      <c r="P3953" s="56" t="str">
        <f t="shared" si="4940"/>
        <v>791/1</v>
      </c>
      <c r="R3953" s="80"/>
      <c r="S3953" s="3" t="s">
        <v>31</v>
      </c>
      <c r="T3953" s="60">
        <f ca="1"/>
        <v>1.6498006359342059</v>
      </c>
      <c r="U3953" s="60">
        <f ca="1"/>
        <v>-1.6573368669334974</v>
      </c>
      <c r="V3953" s="60">
        <f ca="1"/>
        <v>1.5279978758265682</v>
      </c>
      <c r="W3953" s="60">
        <f ca="1"/>
        <v>0.73945973145078858</v>
      </c>
      <c r="X3953" s="60">
        <f ca="1"/>
        <v>0.7099459135766728</v>
      </c>
      <c r="Y3953" s="52">
        <f ca="1">$B$13 * EXP(($E$3 - $C$13^2/2) * Y$2 + $C$13*SQRT(Y$2)*T3953)</f>
        <v>164.86226649161586</v>
      </c>
      <c r="Z3953" s="52">
        <f ca="1">Y3953 * EXP(($E$3 - $C$13^2/2) * (Z$2-Y$2) + $C$13*SQRT(Z$2-Y$2)*U3953)</f>
        <v>100.7769155176681</v>
      </c>
      <c r="AA3953" s="52">
        <f ca="1">Z3953 * EXP(($E$3 - $C$13^2/2) * (AA$2-Z$2) + $C$13*SQRT(AA$2-Z$2)*V3953)</f>
        <v>160.18168134471958</v>
      </c>
      <c r="AB3953" s="52">
        <f ca="1">AA3953 * EXP(($E$3 - $C$13^2/2) * (AB$2-AA$2) + $C$13*SQRT(AB$2-AA$2)*W3953)</f>
        <v>200.96818237187733</v>
      </c>
      <c r="AC3953" s="52">
        <f ca="1">AB3953 * EXP(($E$3 - $C$13^2/2) * (AC$2-AB$2) + $C$13*SQRT(AC$2-AB$2)*X3953)</f>
        <v>249.91737742655471</v>
      </c>
      <c r="AD3953" s="47"/>
      <c r="AE3953" s="3" t="s">
        <v>46</v>
      </c>
      <c r="AF3953" s="52" t="b">
        <f t="shared" ref="AF3953" ca="1" si="5000">AF3951 &gt;= $B$4</f>
        <v>0</v>
      </c>
      <c r="AG3953" s="52" t="b">
        <f t="array" aca="1" ref="AG3953" ca="1">AND(AG3951 &gt;= $B$4, NOT(OR($AF3953:AF3953)))</f>
        <v>0</v>
      </c>
      <c r="AH3953" s="52" t="b">
        <f t="array" aca="1" ref="AH3953" ca="1">AND(AH3951 &gt;= $B$4, NOT(OR($AF3953:AG3953)))</f>
        <v>0</v>
      </c>
      <c r="AI3953" s="52" t="b">
        <f t="array" aca="1" ref="AI3953" ca="1">AND(AI3951 &gt;= $B$4, NOT(OR($AF3953:AH3953)))</f>
        <v>0</v>
      </c>
      <c r="AJ3953" s="52" t="b">
        <f t="array" aca="1" ref="AJ3953" ca="1">AND(AJ3951 &gt;= $B$4, NOT(OR($AF3953:AI3953)))</f>
        <v>0</v>
      </c>
      <c r="AK3953" s="73"/>
      <c r="AL3953" s="70"/>
    </row>
    <row r="3954" spans="6:38" ht="14.55" customHeight="1" x14ac:dyDescent="0.3">
      <c r="F3954" s="79"/>
      <c r="G3954" s="3">
        <v>3952</v>
      </c>
      <c r="H3954" s="61">
        <v>0.69867835567614989</v>
      </c>
      <c r="I3954" s="61">
        <v>-0.69846328357401666</v>
      </c>
      <c r="J3954" s="61">
        <v>-2.7992595527370701</v>
      </c>
      <c r="K3954" s="62">
        <v>0.31054611749848537</v>
      </c>
      <c r="L3954" s="60">
        <f t="array" ref="L3954:O3954">TRANSPOSE(MMULT(Option!$B$25:$E$28, TRANSPOSE(H3954:K3954)))</f>
        <v>0.69867835567614989</v>
      </c>
      <c r="M3954" s="60">
        <v>-0.36068083115460753</v>
      </c>
      <c r="N3954" s="60">
        <v>-2.3620471202543172</v>
      </c>
      <c r="O3954" s="60">
        <v>-0.18385299200709354</v>
      </c>
      <c r="P3954" s="56" t="str">
        <f t="shared" si="4940"/>
        <v>791/2</v>
      </c>
      <c r="R3954" s="80"/>
      <c r="S3954" s="3" t="s">
        <v>30</v>
      </c>
      <c r="T3954" s="60">
        <f ca="1"/>
        <v>0.87603290360657682</v>
      </c>
      <c r="U3954" s="60">
        <f ca="1"/>
        <v>-1.9088317770393304</v>
      </c>
      <c r="V3954" s="60">
        <f ca="1"/>
        <v>0.71125929989404413</v>
      </c>
      <c r="W3954" s="60">
        <f ca="1"/>
        <v>-0.80015050643593799</v>
      </c>
      <c r="X3954" s="60">
        <f ca="1"/>
        <v>0.99224440322090768</v>
      </c>
      <c r="Y3954" s="52">
        <f ca="1">$B$14 * EXP(($E$3 - $C$14^2/2) * Y$2 + $C$14*SQRT(Y$2)*T3954)</f>
        <v>130.70985991458713</v>
      </c>
      <c r="Z3954" s="52">
        <f ca="1">Y3954 * EXP(($E$3 - $C$14^2/2) * (Z$2-Y$2) + $C$14*SQRT(Z$2-Y$2)*U3954)</f>
        <v>74.093701149457416</v>
      </c>
      <c r="AA3954" s="52">
        <f ca="1">Z3954 * EXP(($E$3 - $C$14^2/2) * (AA$2-Z$2) + $C$14*SQRT(AA$2-Z$2)*V3954)</f>
        <v>92.176785429184605</v>
      </c>
      <c r="AB3954" s="52">
        <f ca="1">AA3954 * EXP(($E$3 - $C$14^2/2) * (AB$2-AA$2) + $C$14*SQRT(AB$2-AA$2)*W3954)</f>
        <v>72.868989322954093</v>
      </c>
      <c r="AC3954" s="52">
        <f ca="1">AB3954 * EXP(($E$3 - $C$14^2/2) * (AC$2-AB$2) + $C$14*SQRT(AC$2-AB$2)*X3954)</f>
        <v>98.626154293628488</v>
      </c>
      <c r="AD3954" s="47"/>
      <c r="AE3954" s="3" t="s">
        <v>68</v>
      </c>
      <c r="AF3954" s="52" t="b">
        <f ca="1">AND(AF3951&gt;$B$3, NOT(OR($AF3953:AF3953)))</f>
        <v>1</v>
      </c>
      <c r="AG3954" s="52" t="b">
        <f ca="1">AND(AG3951&gt;$B$3, NOT(OR($AF3953:AG3953)))</f>
        <v>0</v>
      </c>
      <c r="AH3954" s="52" t="b">
        <f ca="1">AND(AH3951&gt;$B$3, NOT(OR($AF3953:AH3953)))</f>
        <v>1</v>
      </c>
      <c r="AI3954" s="52" t="b">
        <f ca="1">AND(AI3951&gt;$B$3, NOT(OR($AF3953:AI3953)))</f>
        <v>0</v>
      </c>
      <c r="AJ3954" s="52" t="b">
        <f ca="1">AND(AJ3951&gt;$B$3, NOT(OR($AF3953:AJ3953)))</f>
        <v>1</v>
      </c>
      <c r="AK3954" s="74"/>
      <c r="AL3954" s="70"/>
    </row>
    <row r="3955" spans="6:38" ht="14.55" customHeight="1" x14ac:dyDescent="0.3">
      <c r="F3955" s="79"/>
      <c r="G3955" s="3">
        <v>3953</v>
      </c>
      <c r="H3955" s="61">
        <v>-1.6892382522791063</v>
      </c>
      <c r="I3955" s="61">
        <v>6.224668623989673E-2</v>
      </c>
      <c r="J3955" s="61">
        <v>-0.17092257492630611</v>
      </c>
      <c r="K3955" s="62">
        <v>1.5724561492680063</v>
      </c>
      <c r="L3955" s="60">
        <f t="array" ref="L3955:O3955">TRANSPOSE(MMULT(Option!$B$25:$E$28, TRANSPOSE(H3955:K3955)))</f>
        <v>-1.6892382522791063</v>
      </c>
      <c r="M3955" s="60">
        <v>-0.61864527062074393</v>
      </c>
      <c r="N3955" s="60">
        <v>-0.80951831026232002</v>
      </c>
      <c r="O3955" s="60">
        <v>0.65381503421505383</v>
      </c>
      <c r="P3955" s="56" t="str">
        <f t="shared" si="4940"/>
        <v>791/3</v>
      </c>
      <c r="R3955" s="80">
        <v>989</v>
      </c>
      <c r="S3955" s="3" t="s">
        <v>28</v>
      </c>
      <c r="T3955" s="60">
        <f t="array" aca="1" ref="T3955:T3958" ca="1">TRANSPOSE(OFFSET($L$3, MATCH($R3955 &amp; "/" &amp; T$2, $P$3:$P$5002, 0) - 1, 0, 1, $E$1))</f>
        <v>0.58895566459054438</v>
      </c>
      <c r="U3955" s="60">
        <f t="array" aca="1" ref="U3955:U3958" ca="1">TRANSPOSE(OFFSET($L$3, MATCH($R3955 &amp; "/" &amp; U$2, $P$3:$P$5002, 0) - 1, 0, 1, $E$1))</f>
        <v>1.4712629829047292</v>
      </c>
      <c r="V3955" s="60">
        <f t="array" aca="1" ref="V3955:V3958" ca="1">TRANSPOSE(OFFSET($L$3, MATCH($R3955 &amp; "/" &amp; V$2, $P$3:$P$5002, 0) - 1, 0, 1, $E$1))</f>
        <v>-0.54095507999580839</v>
      </c>
      <c r="W3955" s="60">
        <f t="array" aca="1" ref="W3955:W3958" ca="1">TRANSPOSE(OFFSET($L$3, MATCH($R3955 &amp; "/" &amp; W$2, $P$3:$P$5002, 0) - 1, 0, 1, $E$1))</f>
        <v>-0.44240237834272611</v>
      </c>
      <c r="X3955" s="60">
        <f t="array" aca="1" ref="X3955:X3958" ca="1">TRANSPOSE(OFFSET($L$3, MATCH($R3955 &amp; "/" &amp; X$2, $P$3:$P$5002, 0) - 1, 0, 1, $E$1))</f>
        <v>-0.47953598598622516</v>
      </c>
      <c r="Y3955" s="52">
        <f ca="1">$B$11 * EXP(($E$3 - $C$11^2/2) * Y$2 + $C$11*SQRT(Y$2)*T3955)</f>
        <v>119.92384128750473</v>
      </c>
      <c r="Z3955" s="52">
        <f ca="1">Y3955 * EXP(($E$3 - $C$11^2/2) * (Z$2-Y$2) + $C$11*SQRT(Z$2-Y$2)*U3955)</f>
        <v>187.3982029236393</v>
      </c>
      <c r="AA3955" s="52">
        <f ca="1">Z3955 * EXP(($E$3 - $C$11^2/2) * (AA$2-Z$2) + $C$11*SQRT(AA$2-Z$2)*V3955)</f>
        <v>160.12411867779323</v>
      </c>
      <c r="AB3955" s="52">
        <f ca="1">AA3955 * EXP(($E$3 - $C$11^2/2) * (AB$2-AA$2) + $C$11*SQRT(AB$2-AA$2)*W3955)</f>
        <v>140.92509988309172</v>
      </c>
      <c r="AC3955" s="52">
        <f ca="1">AB3955 * EXP(($E$3 - $C$11^2/2) * (AC$2-AB$2) + $C$11*SQRT(AC$2-AB$2)*X3955)</f>
        <v>122.65404460187925</v>
      </c>
      <c r="AD3955" s="47"/>
      <c r="AE3955" s="3" t="s">
        <v>69</v>
      </c>
      <c r="AF3955" s="20" cm="1">
        <f t="array" aca="1" ref="AF3955" ca="1">MIN(Y3955:Y3958 / $D$11:$D$14)</f>
        <v>0.80364030430535005</v>
      </c>
      <c r="AG3955" s="20" cm="1">
        <f t="array" aca="1" ref="AG3955" ca="1">MIN(Z3955:Z3958 / $D$11:$D$14)</f>
        <v>1.1801574755045832</v>
      </c>
      <c r="AH3955" s="20" cm="1">
        <f t="array" aca="1" ref="AH3955" ca="1">MIN(AA3955:AA3958 / $D$11:$D$14)</f>
        <v>1.2564098755093303</v>
      </c>
      <c r="AI3955" s="20" cm="1">
        <f t="array" aca="1" ref="AI3955" ca="1">MIN(AB3955:AB3958 / $D$11:$D$14)</f>
        <v>1.4092509988309172</v>
      </c>
      <c r="AJ3955" s="20" cm="1">
        <f t="array" aca="1" ref="AJ3955" ca="1">MIN(AC3955:AC3958 / $D$11:$D$14)</f>
        <v>1.2265404460187925</v>
      </c>
      <c r="AK3955" s="72">
        <f t="array" aca="1" ref="AK3955" ca="1">SUMPRODUCT(AF3956:AJ3956, EXP(-$E$3*$AF$2:$AJ$2))</f>
        <v>126718.35135761407</v>
      </c>
      <c r="AL3955" s="70">
        <f ca="1">MAX(AC3956 - $D$11, 0) * EXP(-$E$2*$E$3)</f>
        <v>136.78134708626456</v>
      </c>
    </row>
    <row r="3956" spans="6:38" ht="14.55" customHeight="1" x14ac:dyDescent="0.3">
      <c r="F3956" s="79"/>
      <c r="G3956" s="3">
        <v>3954</v>
      </c>
      <c r="H3956" s="61">
        <v>-1.9141184159337696</v>
      </c>
      <c r="I3956" s="61">
        <v>-1.5968489918533426</v>
      </c>
      <c r="J3956" s="61">
        <v>-1.1239393393417458</v>
      </c>
      <c r="K3956" s="62">
        <v>-0.52143125624044384</v>
      </c>
      <c r="L3956" s="60">
        <f t="array" ref="L3956:O3956">TRANSPOSE(MMULT(Option!$B$25:$E$28, TRANSPOSE(H3956:K3956)))</f>
        <v>-1.9141184159337696</v>
      </c>
      <c r="M3956" s="60">
        <v>-2.2291836420898807</v>
      </c>
      <c r="N3956" s="60">
        <v>-2.1709678229347595</v>
      </c>
      <c r="O3956" s="60">
        <v>-1.8496981353370265</v>
      </c>
      <c r="P3956" s="56" t="str">
        <f t="shared" si="4940"/>
        <v>791/4</v>
      </c>
      <c r="R3956" s="80"/>
      <c r="S3956" s="3" t="s">
        <v>29</v>
      </c>
      <c r="T3956" s="60">
        <f ca="1"/>
        <v>-0.26516290420805766</v>
      </c>
      <c r="U3956" s="60">
        <f ca="1"/>
        <v>0.78398918217755154</v>
      </c>
      <c r="V3956" s="60">
        <f ca="1"/>
        <v>0.19203488474680877</v>
      </c>
      <c r="W3956" s="60">
        <f ca="1"/>
        <v>1.242276791321713</v>
      </c>
      <c r="X3956" s="60">
        <f ca="1"/>
        <v>1.3431681635648141</v>
      </c>
      <c r="Y3956" s="52">
        <f ca="1">$B$12 * EXP(($E$3 - $C$12^2/2) * Y$2 + $C$12*SQRT(Y$2)*T3956)</f>
        <v>92.81621124963884</v>
      </c>
      <c r="Z3956" s="52">
        <f ca="1">Y3956 * EXP(($E$3 - $C$12^2/2) * (Z$2-Y$2) + $C$12*SQRT(Z$2-Y$2)*U3956)</f>
        <v>118.01574755045831</v>
      </c>
      <c r="AA3956" s="52">
        <f ca="1">Z3956 * EXP(($E$3 - $C$12^2/2) * (AA$2-Z$2) + $C$12*SQRT(AA$2-Z$2)*V3956)</f>
        <v>125.64098755093302</v>
      </c>
      <c r="AB3956" s="52">
        <f ca="1">AA3956 * EXP(($E$3 - $C$12^2/2) * (AB$2-AA$2) + $C$12*SQRT(AB$2-AA$2)*W3956)</f>
        <v>183.29769361546855</v>
      </c>
      <c r="AC3956" s="52">
        <f ca="1">AB3956 * EXP(($E$3 - $C$12^2/2) * (AC$2-AB$2) + $C$12*SQRT(AC$2-AB$2)*X3956)</f>
        <v>275.63072618755143</v>
      </c>
      <c r="AD3956" s="47"/>
      <c r="AE3956" s="3" t="s">
        <v>47</v>
      </c>
      <c r="AF3956" s="64">
        <f t="shared" ref="AF3956" ca="1" si="5001">($B$5*AF3958 + (1 + $B$6)*AF3957)*$B$2</f>
        <v>15000</v>
      </c>
      <c r="AG3956" s="64">
        <f t="shared" ref="AG3956" ca="1" si="5002">($B$5*AG3958 + (1 + $B$6)*AG3957)*$B$2</f>
        <v>15000</v>
      </c>
      <c r="AH3956" s="64">
        <f t="shared" ref="AH3956" ca="1" si="5003">($B$5*AH3958 + (1 + $B$6)*AH3957)*$B$2</f>
        <v>15000</v>
      </c>
      <c r="AI3956" s="64">
        <f t="shared" ref="AI3956" ca="1" si="5004">($B$5*AI3958 + (1 + $B$6)*AI3957)*$B$2</f>
        <v>105000</v>
      </c>
      <c r="AJ3956" s="64" cm="1">
        <f t="array" aca="1" ref="AJ3956" ca="1">($B$5*AJ3958 + (1 + $B$6)*AJ3957 + AND(NOT(AF3957:AJ3957)))*$B$2</f>
        <v>0</v>
      </c>
      <c r="AK3956" s="73"/>
      <c r="AL3956" s="70"/>
    </row>
    <row r="3957" spans="6:38" ht="14.55" customHeight="1" x14ac:dyDescent="0.3">
      <c r="F3957" s="79"/>
      <c r="G3957" s="3">
        <v>3955</v>
      </c>
      <c r="H3957" s="61">
        <v>-0.94164188298015084</v>
      </c>
      <c r="I3957" s="61">
        <v>1.7326748242921093</v>
      </c>
      <c r="J3957" s="61">
        <v>-1.6532104166871811</v>
      </c>
      <c r="K3957" s="62">
        <v>-0.73494982473734138</v>
      </c>
      <c r="L3957" s="60">
        <f t="array" ref="L3957:O3957">TRANSPOSE(MMULT(Option!$B$25:$E$28, TRANSPOSE(H3957:K3957)))</f>
        <v>-0.94164188298015084</v>
      </c>
      <c r="M3957" s="60">
        <v>1.2113659542205197</v>
      </c>
      <c r="N3957" s="60">
        <v>-1.3749673292654743</v>
      </c>
      <c r="O3957" s="60">
        <v>-0.87498304172115615</v>
      </c>
      <c r="P3957" s="56" t="str">
        <f t="shared" si="4940"/>
        <v>791/5</v>
      </c>
      <c r="R3957" s="80"/>
      <c r="S3957" s="3" t="s">
        <v>31</v>
      </c>
      <c r="T3957" s="60">
        <f ca="1"/>
        <v>1.3498916189779551</v>
      </c>
      <c r="U3957" s="60">
        <f ca="1"/>
        <v>2.3979035338969372</v>
      </c>
      <c r="V3957" s="60">
        <f ca="1"/>
        <v>-0.85002290553880444</v>
      </c>
      <c r="W3957" s="60">
        <f ca="1"/>
        <v>0.40229866033904438</v>
      </c>
      <c r="X3957" s="60">
        <f ca="1"/>
        <v>1.4727585827869383</v>
      </c>
      <c r="Y3957" s="52">
        <f ca="1">$B$13 * EXP(($E$3 - $C$13^2/2) * Y$2 + $C$13*SQRT(Y$2)*T3957)</f>
        <v>150.67687927738581</v>
      </c>
      <c r="Z3957" s="52">
        <f ca="1">Y3957 * EXP(($E$3 - $C$13^2/2) * (Z$2-Y$2) + $C$13*SQRT(Z$2-Y$2)*U3957)</f>
        <v>310.91163247453295</v>
      </c>
      <c r="AA3957" s="52">
        <f ca="1">Z3957 * EXP(($E$3 - $C$13^2/2) * (AA$2-Z$2) + $C$13*SQRT(AA$2-Z$2)*V3957)</f>
        <v>242.13655895095417</v>
      </c>
      <c r="AB3957" s="52">
        <f ca="1">AA3957 * EXP(($E$3 - $C$13^2/2) * (AB$2-AA$2) + $C$13*SQRT(AB$2-AA$2)*W3957)</f>
        <v>274.56594208935729</v>
      </c>
      <c r="AC3957" s="52">
        <f ca="1">AB3957 * EXP(($E$3 - $C$13^2/2) * (AC$2-AB$2) + $C$13*SQRT(AC$2-AB$2)*X3957)</f>
        <v>429.24121478001535</v>
      </c>
      <c r="AD3957" s="47"/>
      <c r="AE3957" s="3" t="s">
        <v>46</v>
      </c>
      <c r="AF3957" s="52" t="b">
        <f t="shared" ref="AF3957" ca="1" si="5005">AF3955 &gt;= $B$4</f>
        <v>0</v>
      </c>
      <c r="AG3957" s="52" t="b">
        <f t="array" aca="1" ref="AG3957" ca="1">AND(AG3955 &gt;= $B$4, NOT(OR($AF3957:AF3957)))</f>
        <v>0</v>
      </c>
      <c r="AH3957" s="52" t="b">
        <f t="array" aca="1" ref="AH3957" ca="1">AND(AH3955 &gt;= $B$4, NOT(OR($AF3957:AG3957)))</f>
        <v>0</v>
      </c>
      <c r="AI3957" s="52" t="b">
        <f t="array" aca="1" ref="AI3957" ca="1">AND(AI3955 &gt;= $B$4, NOT(OR($AF3957:AH3957)))</f>
        <v>1</v>
      </c>
      <c r="AJ3957" s="52" t="b">
        <f t="array" aca="1" ref="AJ3957" ca="1">AND(AJ3955 &gt;= $B$4, NOT(OR($AF3957:AI3957)))</f>
        <v>0</v>
      </c>
      <c r="AK3957" s="73"/>
      <c r="AL3957" s="70"/>
    </row>
    <row r="3958" spans="6:38" ht="14.55" customHeight="1" x14ac:dyDescent="0.3">
      <c r="F3958" s="79"/>
      <c r="G3958" s="3">
        <v>3956</v>
      </c>
      <c r="H3958" s="61">
        <v>8.1348951839560979E-2</v>
      </c>
      <c r="I3958" s="61">
        <v>-0.41642985674297622</v>
      </c>
      <c r="J3958" s="61">
        <v>-1.7733677778260779</v>
      </c>
      <c r="K3958" s="62">
        <v>-0.39183707053181255</v>
      </c>
      <c r="L3958" s="60">
        <f t="array" ref="L3958:O3958">TRANSPOSE(MMULT(Option!$B$25:$E$28, TRANSPOSE(H3958:K3958)))</f>
        <v>8.1348951839560979E-2</v>
      </c>
      <c r="M3958" s="60">
        <v>-0.34912468729703661</v>
      </c>
      <c r="N3958" s="60">
        <v>-1.634074122358393</v>
      </c>
      <c r="O3958" s="60">
        <v>-0.75818252199845604</v>
      </c>
      <c r="P3958" s="56" t="str">
        <f t="shared" si="4940"/>
        <v>792/1</v>
      </c>
      <c r="R3958" s="80"/>
      <c r="S3958" s="3" t="s">
        <v>30</v>
      </c>
      <c r="T3958" s="60">
        <f ca="1"/>
        <v>-0.74534497537819866</v>
      </c>
      <c r="U3958" s="60">
        <f ca="1"/>
        <v>1.4199716731423346</v>
      </c>
      <c r="V3958" s="60">
        <f ca="1"/>
        <v>0.87701136455169904</v>
      </c>
      <c r="W3958" s="60">
        <f ca="1"/>
        <v>0.54418030720450372</v>
      </c>
      <c r="X3958" s="60">
        <f ca="1"/>
        <v>1.437518379221955</v>
      </c>
      <c r="Y3958" s="52">
        <f ca="1">$B$14 * EXP(($E$3 - $C$14^2/2) * Y$2 + $C$14*SQRT(Y$2)*T3958)</f>
        <v>80.36403043053501</v>
      </c>
      <c r="Z3958" s="52">
        <f ca="1">Y3958 * EXP(($E$3 - $C$14^2/2) * (Z$2-Y$2) + $C$14*SQRT(Z$2-Y$2)*U3958)</f>
        <v>123.66276150540698</v>
      </c>
      <c r="AA3958" s="52">
        <f ca="1">Z3958 * EXP(($E$3 - $C$14^2/2) * (AA$2-Z$2) + $C$14*SQRT(AA$2-Z$2)*V3958)</f>
        <v>161.68687665329963</v>
      </c>
      <c r="AB3958" s="52">
        <f ca="1">AA3958 * EXP(($E$3 - $C$14^2/2) * (AB$2-AA$2) + $C$14*SQRT(AB$2-AA$2)*W3958)</f>
        <v>191.3139310493608</v>
      </c>
      <c r="AC3958" s="52">
        <f ca="1">AB3958 * EXP(($E$3 - $C$14^2/2) * (AC$2-AB$2) + $C$14*SQRT(AC$2-AB$2)*X3958)</f>
        <v>295.94428510502274</v>
      </c>
      <c r="AD3958" s="47"/>
      <c r="AE3958" s="3" t="s">
        <v>68</v>
      </c>
      <c r="AF3958" s="52" t="b">
        <f ca="1">AND(AF3955&gt;$B$3, NOT(OR($AF3957:AF3957)))</f>
        <v>1</v>
      </c>
      <c r="AG3958" s="52" t="b">
        <f ca="1">AND(AG3955&gt;$B$3, NOT(OR($AF3957:AG3957)))</f>
        <v>1</v>
      </c>
      <c r="AH3958" s="52" t="b">
        <f ca="1">AND(AH3955&gt;$B$3, NOT(OR($AF3957:AH3957)))</f>
        <v>1</v>
      </c>
      <c r="AI3958" s="52" t="b">
        <f ca="1">AND(AI3955&gt;$B$3, NOT(OR($AF3957:AI3957)))</f>
        <v>0</v>
      </c>
      <c r="AJ3958" s="52" t="b">
        <f ca="1">AND(AJ3955&gt;$B$3, NOT(OR($AF3957:AJ3957)))</f>
        <v>0</v>
      </c>
      <c r="AK3958" s="74"/>
      <c r="AL3958" s="70"/>
    </row>
    <row r="3959" spans="6:38" ht="14.55" customHeight="1" x14ac:dyDescent="0.3">
      <c r="F3959" s="79"/>
      <c r="G3959" s="3">
        <v>3957</v>
      </c>
      <c r="H3959" s="61">
        <v>-4.2183454152731413E-2</v>
      </c>
      <c r="I3959" s="61">
        <v>-0.25430814558241721</v>
      </c>
      <c r="J3959" s="61">
        <v>-5.1201694066960846E-2</v>
      </c>
      <c r="K3959" s="62">
        <v>1.419264832354699</v>
      </c>
      <c r="L3959" s="60">
        <f t="array" ref="L3959:O3959">TRANSPOSE(MMULT(Option!$B$25:$E$28, TRANSPOSE(H3959:K3959)))</f>
        <v>-4.2183454152731413E-2</v>
      </c>
      <c r="M3959" s="60">
        <v>-0.24995064705614786</v>
      </c>
      <c r="N3959" s="60">
        <v>-0.12843784933721181</v>
      </c>
      <c r="O3959" s="60">
        <v>1.1219253573663985</v>
      </c>
      <c r="P3959" s="56" t="str">
        <f t="shared" si="4940"/>
        <v>792/2</v>
      </c>
      <c r="R3959" s="80">
        <v>990</v>
      </c>
      <c r="S3959" s="3" t="s">
        <v>28</v>
      </c>
      <c r="T3959" s="60">
        <f t="array" aca="1" ref="T3959:T3962" ca="1">TRANSPOSE(OFFSET($L$3, MATCH($R3959 &amp; "/" &amp; T$2, $P$3:$P$5002, 0) - 1, 0, 1, $E$1))</f>
        <v>-0.65761583510943422</v>
      </c>
      <c r="U3959" s="60">
        <f t="array" aca="1" ref="U3959:U3962" ca="1">TRANSPOSE(OFFSET($L$3, MATCH($R3959 &amp; "/" &amp; U$2, $P$3:$P$5002, 0) - 1, 0, 1, $E$1))</f>
        <v>1.5847515675938233</v>
      </c>
      <c r="V3959" s="60">
        <f t="array" aca="1" ref="V3959:V3962" ca="1">TRANSPOSE(OFFSET($L$3, MATCH($R3959 &amp; "/" &amp; V$2, $P$3:$P$5002, 0) - 1, 0, 1, $E$1))</f>
        <v>-0.15243198464084956</v>
      </c>
      <c r="W3959" s="60">
        <f t="array" aca="1" ref="W3959:W3962" ca="1">TRANSPOSE(OFFSET($L$3, MATCH($R3959 &amp; "/" &amp; W$2, $P$3:$P$5002, 0) - 1, 0, 1, $E$1))</f>
        <v>0.93973071116433782</v>
      </c>
      <c r="X3959" s="60">
        <f t="array" aca="1" ref="X3959:X3962" ca="1">TRANSPOSE(OFFSET($L$3, MATCH($R3959 &amp; "/" &amp; X$2, $P$3:$P$5002, 0) - 1, 0, 1, $E$1))</f>
        <v>-1.8294535776798437</v>
      </c>
      <c r="Y3959" s="52">
        <f ca="1">$B$11 * EXP(($E$3 - $C$11^2/2) * Y$2 + $C$11*SQRT(Y$2)*T3959)</f>
        <v>82.507189537707831</v>
      </c>
      <c r="Z3959" s="52">
        <f ca="1">Y3959 * EXP(($E$3 - $C$11^2/2) * (Z$2-Y$2) + $C$11*SQRT(Z$2-Y$2)*U3959)</f>
        <v>133.39450033177167</v>
      </c>
      <c r="AA3959" s="52">
        <f ca="1">Z3959 * EXP(($E$3 - $C$11^2/2) * (AA$2-Z$2) + $C$11*SQRT(AA$2-Z$2)*V3959)</f>
        <v>128.07055337926488</v>
      </c>
      <c r="AB3959" s="52">
        <f ca="1">AA3959 * EXP(($E$3 - $C$11^2/2) * (AB$2-AA$2) + $C$11*SQRT(AB$2-AA$2)*W3959)</f>
        <v>170.63052113062886</v>
      </c>
      <c r="AC3959" s="52">
        <f ca="1">AB3959 * EXP(($E$3 - $C$11^2/2) * (AC$2-AB$2) + $C$11*SQRT(AC$2-AB$2)*X3959)</f>
        <v>99.053930108781714</v>
      </c>
      <c r="AD3959" s="47"/>
      <c r="AE3959" s="3" t="s">
        <v>69</v>
      </c>
      <c r="AF3959" s="20" cm="1">
        <f t="array" aca="1" ref="AF3959" ca="1">MIN(Y3959:Y3962 / $D$11:$D$14)</f>
        <v>0.59364427204354187</v>
      </c>
      <c r="AG3959" s="20" cm="1">
        <f t="array" aca="1" ref="AG3959" ca="1">MIN(Z3959:Z3962 / $D$11:$D$14)</f>
        <v>0.53511510280410013</v>
      </c>
      <c r="AH3959" s="20" cm="1">
        <f t="array" aca="1" ref="AH3959" ca="1">MIN(AA3959:AA3962 / $D$11:$D$14)</f>
        <v>0.49014839195569637</v>
      </c>
      <c r="AI3959" s="20" cm="1">
        <f t="array" aca="1" ref="AI3959" ca="1">MIN(AB3959:AB3962 / $D$11:$D$14)</f>
        <v>0.51295712751535738</v>
      </c>
      <c r="AJ3959" s="20" cm="1">
        <f t="array" aca="1" ref="AJ3959" ca="1">MIN(AC3959:AC3962 / $D$11:$D$14)</f>
        <v>0.28330735321086425</v>
      </c>
      <c r="AK3959" s="72">
        <f t="array" aca="1" ref="AK3959" ca="1">SUMPRODUCT(AF3960:AJ3960, EXP(-$E$3*$AF$2:$AJ$2))</f>
        <v>77880.078307140488</v>
      </c>
      <c r="AL3959" s="70">
        <f ca="1">MAX(AC3960 - $D$11, 0) * EXP(-$E$2*$E$3)</f>
        <v>0</v>
      </c>
    </row>
    <row r="3960" spans="6:38" ht="14.55" customHeight="1" x14ac:dyDescent="0.3">
      <c r="F3960" s="79"/>
      <c r="G3960" s="3">
        <v>3958</v>
      </c>
      <c r="H3960" s="61">
        <v>-0.98446186729564833</v>
      </c>
      <c r="I3960" s="61">
        <v>-0.39687355019540921</v>
      </c>
      <c r="J3960" s="61">
        <v>0.67440929239768321</v>
      </c>
      <c r="K3960" s="62">
        <v>-2.1494758923865414</v>
      </c>
      <c r="L3960" s="60">
        <f t="array" ref="L3960:O3960">TRANSPOSE(MMULT(Option!$B$25:$E$28, TRANSPOSE(H3960:K3960)))</f>
        <v>-0.98446186729564833</v>
      </c>
      <c r="M3960" s="60">
        <v>-0.75752536393752312</v>
      </c>
      <c r="N3960" s="60">
        <v>9.4629832388069102E-2</v>
      </c>
      <c r="O3960" s="60">
        <v>-2.2067806059615052</v>
      </c>
      <c r="P3960" s="56" t="str">
        <f t="shared" si="4940"/>
        <v>792/3</v>
      </c>
      <c r="R3960" s="80"/>
      <c r="S3960" s="3" t="s">
        <v>29</v>
      </c>
      <c r="T3960" s="60">
        <f ca="1"/>
        <v>-1.7549166920883059</v>
      </c>
      <c r="U3960" s="60">
        <f ca="1"/>
        <v>-0.36266134057290966</v>
      </c>
      <c r="V3960" s="60">
        <f ca="1"/>
        <v>-0.30924561066728612</v>
      </c>
      <c r="W3960" s="60">
        <f ca="1"/>
        <v>0.13494694533340315</v>
      </c>
      <c r="X3960" s="60">
        <f ca="1"/>
        <v>-1.995533025071494</v>
      </c>
      <c r="Y3960" s="52">
        <f ca="1">$B$12 * EXP(($E$3 - $C$12^2/2) * Y$2 + $C$12*SQRT(Y$2)*T3960)</f>
        <v>59.364427204354186</v>
      </c>
      <c r="Z3960" s="52">
        <f ca="1">Y3960 * EXP(($E$3 - $C$12^2/2) * (Z$2-Y$2) + $C$12*SQRT(Z$2-Y$2)*U3960)</f>
        <v>53.511510280410008</v>
      </c>
      <c r="AA3960" s="52">
        <f ca="1">Z3960 * EXP(($E$3 - $C$12^2/2) * (AA$2-Z$2) + $C$12*SQRT(AA$2-Z$2)*V3960)</f>
        <v>49.014839195569635</v>
      </c>
      <c r="AB3960" s="52">
        <f ca="1">AA3960 * EXP(($E$3 - $C$12^2/2) * (AB$2-AA$2) + $C$12*SQRT(AB$2-AA$2)*W3960)</f>
        <v>51.295712751535739</v>
      </c>
      <c r="AC3960" s="52">
        <f ca="1">AB3960 * EXP(($E$3 - $C$12^2/2) * (AC$2-AB$2) + $C$12*SQRT(AC$2-AB$2)*X3960)</f>
        <v>28.330735321086426</v>
      </c>
      <c r="AD3960" s="47"/>
      <c r="AE3960" s="3" t="s">
        <v>47</v>
      </c>
      <c r="AF3960" s="64">
        <f t="shared" ref="AF3960" ca="1" si="5006">($B$5*AF3962 + (1 + $B$6)*AF3961)*$B$2</f>
        <v>0</v>
      </c>
      <c r="AG3960" s="64">
        <f t="shared" ref="AG3960" ca="1" si="5007">($B$5*AG3962 + (1 + $B$6)*AG3961)*$B$2</f>
        <v>0</v>
      </c>
      <c r="AH3960" s="64">
        <f t="shared" ref="AH3960" ca="1" si="5008">($B$5*AH3962 + (1 + $B$6)*AH3961)*$B$2</f>
        <v>0</v>
      </c>
      <c r="AI3960" s="64">
        <f t="shared" ref="AI3960" ca="1" si="5009">($B$5*AI3962 + (1 + $B$6)*AI3961)*$B$2</f>
        <v>0</v>
      </c>
      <c r="AJ3960" s="64" cm="1">
        <f t="array" aca="1" ref="AJ3960" ca="1">($B$5*AJ3962 + (1 + $B$6)*AJ3961 + AND(NOT(AF3961:AJ3961)))*$B$2</f>
        <v>100000</v>
      </c>
      <c r="AK3960" s="73"/>
      <c r="AL3960" s="70"/>
    </row>
    <row r="3961" spans="6:38" ht="14.55" customHeight="1" x14ac:dyDescent="0.3">
      <c r="F3961" s="79"/>
      <c r="G3961" s="3">
        <v>3959</v>
      </c>
      <c r="H3961" s="61">
        <v>0.25867440689821075</v>
      </c>
      <c r="I3961" s="61">
        <v>1.1858624362612309</v>
      </c>
      <c r="J3961" s="61">
        <v>0.94123121007562782</v>
      </c>
      <c r="K3961" s="62">
        <v>1.8027089589440708</v>
      </c>
      <c r="L3961" s="60">
        <f t="array" ref="L3961:O3961">TRANSPOSE(MMULT(Option!$B$25:$E$28, TRANSPOSE(H3961:K3961)))</f>
        <v>0.25867440689821075</v>
      </c>
      <c r="M3961" s="60">
        <v>1.1903306383536514</v>
      </c>
      <c r="N3961" s="60">
        <v>1.2406942874173494</v>
      </c>
      <c r="O3961" s="60">
        <v>2.1414586861007052</v>
      </c>
      <c r="P3961" s="56" t="str">
        <f t="shared" si="4940"/>
        <v>792/4</v>
      </c>
      <c r="R3961" s="80"/>
      <c r="S3961" s="3" t="s">
        <v>31</v>
      </c>
      <c r="T3961" s="60">
        <f ca="1"/>
        <v>0.15871492447185687</v>
      </c>
      <c r="U3961" s="60">
        <f ca="1"/>
        <v>1.1354199847160089</v>
      </c>
      <c r="V3961" s="60">
        <f ca="1"/>
        <v>-1.8906268412556939</v>
      </c>
      <c r="W3961" s="60">
        <f ca="1"/>
        <v>0.52176438118383528</v>
      </c>
      <c r="X3961" s="60">
        <f ca="1"/>
        <v>-1.7685319990292927</v>
      </c>
      <c r="Y3961" s="52">
        <f ca="1">$B$13 * EXP(($E$3 - $C$13^2/2) * Y$2 + $C$13*SQRT(Y$2)*T3961)</f>
        <v>105.40232169480967</v>
      </c>
      <c r="Z3961" s="52">
        <f ca="1">Y3961 * EXP(($E$3 - $C$13^2/2) * (Z$2-Y$2) + $C$13*SQRT(Z$2-Y$2)*U3961)</f>
        <v>148.92020993861908</v>
      </c>
      <c r="AA3961" s="52">
        <f ca="1">Z3961 * EXP(($E$3 - $C$13^2/2) * (AA$2-Z$2) + $C$13*SQRT(AA$2-Z$2)*V3961)</f>
        <v>84.878651442536793</v>
      </c>
      <c r="AB3961" s="52">
        <f ca="1">AA3961 * EXP(($E$3 - $C$13^2/2) * (AB$2-AA$2) + $C$13*SQRT(AB$2-AA$2)*W3961)</f>
        <v>99.758465638266756</v>
      </c>
      <c r="AC3961" s="52">
        <f ca="1">AB3961 * EXP(($E$3 - $C$13^2/2) * (AC$2-AB$2) + $C$13*SQRT(AC$2-AB$2)*X3961)</f>
        <v>58.979641262730006</v>
      </c>
      <c r="AD3961" s="47"/>
      <c r="AE3961" s="3" t="s">
        <v>46</v>
      </c>
      <c r="AF3961" s="52" t="b">
        <f t="shared" ref="AF3961" ca="1" si="5010">AF3959 &gt;= $B$4</f>
        <v>0</v>
      </c>
      <c r="AG3961" s="52" t="b">
        <f t="array" aca="1" ref="AG3961" ca="1">AND(AG3959 &gt;= $B$4, NOT(OR($AF3961:AF3961)))</f>
        <v>0</v>
      </c>
      <c r="AH3961" s="52" t="b">
        <f t="array" aca="1" ref="AH3961" ca="1">AND(AH3959 &gt;= $B$4, NOT(OR($AF3961:AG3961)))</f>
        <v>0</v>
      </c>
      <c r="AI3961" s="52" t="b">
        <f t="array" aca="1" ref="AI3961" ca="1">AND(AI3959 &gt;= $B$4, NOT(OR($AF3961:AH3961)))</f>
        <v>0</v>
      </c>
      <c r="AJ3961" s="52" t="b">
        <f t="array" aca="1" ref="AJ3961" ca="1">AND(AJ3959 &gt;= $B$4, NOT(OR($AF3961:AI3961)))</f>
        <v>0</v>
      </c>
      <c r="AK3961" s="73"/>
      <c r="AL3961" s="70"/>
    </row>
    <row r="3962" spans="6:38" ht="14.55" customHeight="1" x14ac:dyDescent="0.3">
      <c r="F3962" s="79"/>
      <c r="G3962" s="3">
        <v>3960</v>
      </c>
      <c r="H3962" s="61">
        <v>1.3181656186635211</v>
      </c>
      <c r="I3962" s="61">
        <v>1.0096916601769164</v>
      </c>
      <c r="J3962" s="61">
        <v>-0.82767345016035621</v>
      </c>
      <c r="K3962" s="62">
        <v>0.82546817711279952</v>
      </c>
      <c r="L3962" s="60">
        <f t="array" ref="L3962:O3962">TRANSPOSE(MMULT(Option!$B$25:$E$28, TRANSPOSE(H3962:K3962)))</f>
        <v>1.3181656186635211</v>
      </c>
      <c r="M3962" s="60">
        <v>1.4526639397306782</v>
      </c>
      <c r="N3962" s="60">
        <v>6.4711665762478221E-2</v>
      </c>
      <c r="O3962" s="60">
        <v>1.3370089867881938</v>
      </c>
      <c r="P3962" s="56" t="str">
        <f t="shared" si="4940"/>
        <v>792/5</v>
      </c>
      <c r="R3962" s="80"/>
      <c r="S3962" s="3" t="s">
        <v>30</v>
      </c>
      <c r="T3962" s="60">
        <f ca="1"/>
        <v>-0.15193665467726647</v>
      </c>
      <c r="U3962" s="60">
        <f ca="1"/>
        <v>1.1410455851003753E-2</v>
      </c>
      <c r="V3962" s="60">
        <f ca="1"/>
        <v>0.96359553480811166</v>
      </c>
      <c r="W3962" s="60">
        <f ca="1"/>
        <v>0.85387599485421695</v>
      </c>
      <c r="X3962" s="60">
        <f ca="1"/>
        <v>-2.322441185979264</v>
      </c>
      <c r="Y3962" s="52">
        <f ca="1">$B$14 * EXP(($E$3 - $C$14^2/2) * Y$2 + $C$14*SQRT(Y$2)*T3962)</f>
        <v>96.023138607307629</v>
      </c>
      <c r="Z3962" s="52">
        <f ca="1">Y3962 * EXP(($E$3 - $C$14^2/2) * (Z$2-Y$2) + $C$14*SQRT(Z$2-Y$2)*U3962)</f>
        <v>96.83537060379787</v>
      </c>
      <c r="AA3962" s="52">
        <f ca="1">Z3962 * EXP(($E$3 - $C$14^2/2) * (AA$2-Z$2) + $C$14*SQRT(AA$2-Z$2)*V3962)</f>
        <v>129.94236250353077</v>
      </c>
      <c r="AB3962" s="52">
        <f ca="1">AA3962 * EXP(($E$3 - $C$14^2/2) * (AB$2-AA$2) + $C$14*SQRT(AB$2-AA$2)*W3962)</f>
        <v>168.72223539762749</v>
      </c>
      <c r="AC3962" s="52">
        <f ca="1">AB3962 * EXP(($E$3 - $C$14^2/2) * (AC$2-AB$2) + $C$14*SQRT(AC$2-AB$2)*X3962)</f>
        <v>84.480558371322275</v>
      </c>
      <c r="AD3962" s="47"/>
      <c r="AE3962" s="3" t="s">
        <v>68</v>
      </c>
      <c r="AF3962" s="52" t="b">
        <f ca="1">AND(AF3959&gt;$B$3, NOT(OR($AF3961:AF3961)))</f>
        <v>0</v>
      </c>
      <c r="AG3962" s="52" t="b">
        <f ca="1">AND(AG3959&gt;$B$3, NOT(OR($AF3961:AG3961)))</f>
        <v>0</v>
      </c>
      <c r="AH3962" s="52" t="b">
        <f ca="1">AND(AH3959&gt;$B$3, NOT(OR($AF3961:AH3961)))</f>
        <v>0</v>
      </c>
      <c r="AI3962" s="52" t="b">
        <f ca="1">AND(AI3959&gt;$B$3, NOT(OR($AF3961:AI3961)))</f>
        <v>0</v>
      </c>
      <c r="AJ3962" s="52" t="b">
        <f ca="1">AND(AJ3959&gt;$B$3, NOT(OR($AF3961:AJ3961)))</f>
        <v>0</v>
      </c>
      <c r="AK3962" s="74"/>
      <c r="AL3962" s="70"/>
    </row>
    <row r="3963" spans="6:38" ht="14.55" customHeight="1" x14ac:dyDescent="0.3">
      <c r="F3963" s="79"/>
      <c r="G3963" s="3">
        <v>3961</v>
      </c>
      <c r="H3963" s="61">
        <v>-1.9440324553707875</v>
      </c>
      <c r="I3963" s="61">
        <v>-0.1808986275453256</v>
      </c>
      <c r="J3963" s="61">
        <v>0.77255978942707793</v>
      </c>
      <c r="K3963" s="62">
        <v>0.30187283366217021</v>
      </c>
      <c r="L3963" s="60">
        <f t="array" ref="L3963:O3963">TRANSPOSE(MMULT(Option!$B$25:$E$28, TRANSPOSE(H3963:K3963)))</f>
        <v>-1.9440324553707875</v>
      </c>
      <c r="M3963" s="60">
        <v>-0.94340931291633068</v>
      </c>
      <c r="N3963" s="60">
        <v>-0.14643632299465825</v>
      </c>
      <c r="O3963" s="60">
        <v>-0.41568668089119926</v>
      </c>
      <c r="P3963" s="56" t="str">
        <f t="shared" si="4940"/>
        <v>793/1</v>
      </c>
      <c r="R3963" s="80">
        <v>991</v>
      </c>
      <c r="S3963" s="3" t="s">
        <v>28</v>
      </c>
      <c r="T3963" s="60">
        <f t="array" aca="1" ref="T3963:T3966" ca="1">TRANSPOSE(OFFSET($L$3, MATCH($R3963 &amp; "/" &amp; T$2, $P$3:$P$5002, 0) - 1, 0, 1, $E$1))</f>
        <v>0.69675408400530603</v>
      </c>
      <c r="U3963" s="60">
        <f t="array" aca="1" ref="U3963:U3966" ca="1">TRANSPOSE(OFFSET($L$3, MATCH($R3963 &amp; "/" &amp; U$2, $P$3:$P$5002, 0) - 1, 0, 1, $E$1))</f>
        <v>0.64175385344386726</v>
      </c>
      <c r="V3963" s="60">
        <f t="array" aca="1" ref="V3963:V3966" ca="1">TRANSPOSE(OFFSET($L$3, MATCH($R3963 &amp; "/" &amp; V$2, $P$3:$P$5002, 0) - 1, 0, 1, $E$1))</f>
        <v>0.22472011867096997</v>
      </c>
      <c r="W3963" s="60">
        <f t="array" aca="1" ref="W3963:W3966" ca="1">TRANSPOSE(OFFSET($L$3, MATCH($R3963 &amp; "/" &amp; W$2, $P$3:$P$5002, 0) - 1, 0, 1, $E$1))</f>
        <v>0.43837772407067038</v>
      </c>
      <c r="X3963" s="60">
        <f t="array" aca="1" ref="X3963:X3966" ca="1">TRANSPOSE(OFFSET($L$3, MATCH($R3963 &amp; "/" &amp; X$2, $P$3:$P$5002, 0) - 1, 0, 1, $E$1))</f>
        <v>0.57551438053716497</v>
      </c>
      <c r="Y3963" s="52">
        <f ca="1">$B$11 * EXP(($E$3 - $C$11^2/2) * Y$2 + $C$11*SQRT(Y$2)*T3963)</f>
        <v>123.86551383482126</v>
      </c>
      <c r="Z3963" s="52">
        <f ca="1">Y3963 * EXP(($E$3 - $C$11^2/2) * (Z$2-Y$2) + $C$11*SQRT(Z$2-Y$2)*U3963)</f>
        <v>150.91587573372064</v>
      </c>
      <c r="AA3963" s="52">
        <f ca="1">Z3963 * EXP(($E$3 - $C$11^2/2) * (AA$2-Z$2) + $C$11*SQRT(AA$2-Z$2)*V3963)</f>
        <v>162.25004011468442</v>
      </c>
      <c r="AB3963" s="52">
        <f ca="1">AA3963 * EXP(($E$3 - $C$11^2/2) * (AB$2-AA$2) + $C$11*SQRT(AB$2-AA$2)*W3963)</f>
        <v>185.98237665272856</v>
      </c>
      <c r="AC3963" s="52">
        <f ca="1">AB3963 * EXP(($E$3 - $C$11^2/2) * (AC$2-AB$2) + $C$11*SQRT(AC$2-AB$2)*X3963)</f>
        <v>222.13964912293002</v>
      </c>
      <c r="AD3963" s="47"/>
      <c r="AE3963" s="3" t="s">
        <v>69</v>
      </c>
      <c r="AF3963" s="20" cm="1">
        <f t="array" aca="1" ref="AF3963" ca="1">MIN(Y3963:Y3966 / $D$11:$D$14)</f>
        <v>0.86000696279580535</v>
      </c>
      <c r="AG3963" s="20" cm="1">
        <f t="array" aca="1" ref="AG3963" ca="1">MIN(Z3963:Z3966 / $D$11:$D$14)</f>
        <v>1.006322715003674</v>
      </c>
      <c r="AH3963" s="20" cm="1">
        <f t="array" aca="1" ref="AH3963" ca="1">MIN(AA3963:AA3966 / $D$11:$D$14)</f>
        <v>1.405394013797912</v>
      </c>
      <c r="AI3963" s="20" cm="1">
        <f t="array" aca="1" ref="AI3963" ca="1">MIN(AB3963:AB3966 / $D$11:$D$14)</f>
        <v>1.7467225301139737</v>
      </c>
      <c r="AJ3963" s="20" cm="1">
        <f t="array" aca="1" ref="AJ3963" ca="1">MIN(AC3963:AC3966 / $D$11:$D$14)</f>
        <v>2.2213964912293003</v>
      </c>
      <c r="AK3963" s="72">
        <f t="array" aca="1" ref="AK3963" ca="1">SUMPRODUCT(AF3964:AJ3964, EXP(-$E$3*$AF$2:$AJ$2))</f>
        <v>118215.34016268118</v>
      </c>
      <c r="AL3963" s="70">
        <f ca="1">MAX(AC3964 - $D$11, 0) * EXP(-$E$2*$E$3)</f>
        <v>108.03106105489704</v>
      </c>
    </row>
    <row r="3964" spans="6:38" ht="14.55" customHeight="1" x14ac:dyDescent="0.3">
      <c r="F3964" s="79"/>
      <c r="G3964" s="3">
        <v>3962</v>
      </c>
      <c r="H3964" s="61">
        <v>0.44372313723439044</v>
      </c>
      <c r="I3964" s="61">
        <v>-1.188873414859178</v>
      </c>
      <c r="J3964" s="61">
        <v>5.2507639585224482E-2</v>
      </c>
      <c r="K3964" s="62">
        <v>-0.86622587871986156</v>
      </c>
      <c r="L3964" s="60">
        <f t="array" ref="L3964:O3964">TRANSPOSE(MMULT(Option!$B$25:$E$28, TRANSPOSE(H3964:K3964)))</f>
        <v>0.44372313723439044</v>
      </c>
      <c r="M3964" s="60">
        <v>-0.91213122816880776</v>
      </c>
      <c r="N3964" s="60">
        <v>-8.7712894752700971E-2</v>
      </c>
      <c r="O3964" s="60">
        <v>-0.86537396645148368</v>
      </c>
      <c r="P3964" s="56" t="str">
        <f t="shared" si="4940"/>
        <v>793/2</v>
      </c>
      <c r="R3964" s="80"/>
      <c r="S3964" s="3" t="s">
        <v>29</v>
      </c>
      <c r="T3964" s="60">
        <f ca="1"/>
        <v>-0.51938264497721998</v>
      </c>
      <c r="U3964" s="60">
        <f ca="1"/>
        <v>0.50705867996873311</v>
      </c>
      <c r="V3964" s="60">
        <f ca="1"/>
        <v>1.0967162994667612</v>
      </c>
      <c r="W3964" s="60">
        <f ca="1"/>
        <v>0.70807830568532248</v>
      </c>
      <c r="X3964" s="60">
        <f ca="1"/>
        <v>1.0245247871998802</v>
      </c>
      <c r="Y3964" s="52">
        <f ca="1">$B$12 * EXP(($E$3 - $C$12^2/2) * Y$2 + $C$12*SQRT(Y$2)*T3964)</f>
        <v>86.000696279580538</v>
      </c>
      <c r="Z3964" s="52">
        <f ca="1">Y3964 * EXP(($E$3 - $C$12^2/2) * (Z$2-Y$2) + $C$12*SQRT(Z$2-Y$2)*U3964)</f>
        <v>100.63227150036741</v>
      </c>
      <c r="AA3964" s="52">
        <f ca="1">Z3964 * EXP(($E$3 - $C$12^2/2) * (AA$2-Z$2) + $C$12*SQRT(AA$2-Z$2)*V3964)</f>
        <v>140.5394013797912</v>
      </c>
      <c r="AB3964" s="52">
        <f ca="1">AA3964 * EXP(($E$3 - $C$12^2/2) * (AB$2-AA$2) + $C$12*SQRT(AB$2-AA$2)*W3964)</f>
        <v>174.67225301139737</v>
      </c>
      <c r="AC3964" s="52">
        <f ca="1">AB3964 * EXP(($E$3 - $C$12^2/2) * (AC$2-AB$2) + $C$12*SQRT(AC$2-AB$2)*X3964)</f>
        <v>238.714628186233</v>
      </c>
      <c r="AD3964" s="47"/>
      <c r="AE3964" s="3" t="s">
        <v>47</v>
      </c>
      <c r="AF3964" s="64">
        <f t="shared" ref="AF3964" ca="1" si="5011">($B$5*AF3966 + (1 + $B$6)*AF3965)*$B$2</f>
        <v>15000</v>
      </c>
      <c r="AG3964" s="64">
        <f t="shared" ref="AG3964" ca="1" si="5012">($B$5*AG3966 + (1 + $B$6)*AG3965)*$B$2</f>
        <v>15000</v>
      </c>
      <c r="AH3964" s="64">
        <f t="shared" ref="AH3964" ca="1" si="5013">($B$5*AH3966 + (1 + $B$6)*AH3965)*$B$2</f>
        <v>105000</v>
      </c>
      <c r="AI3964" s="64">
        <f t="shared" ref="AI3964" ca="1" si="5014">($B$5*AI3966 + (1 + $B$6)*AI3965)*$B$2</f>
        <v>0</v>
      </c>
      <c r="AJ3964" s="64" cm="1">
        <f t="array" aca="1" ref="AJ3964" ca="1">($B$5*AJ3966 + (1 + $B$6)*AJ3965 + AND(NOT(AF3965:AJ3965)))*$B$2</f>
        <v>0</v>
      </c>
      <c r="AK3964" s="73"/>
      <c r="AL3964" s="70"/>
    </row>
    <row r="3965" spans="6:38" ht="14.55" customHeight="1" x14ac:dyDescent="0.3">
      <c r="F3965" s="79"/>
      <c r="G3965" s="3">
        <v>3963</v>
      </c>
      <c r="H3965" s="61">
        <v>-1.0627077308674255</v>
      </c>
      <c r="I3965" s="61">
        <v>1.7596799365857967</v>
      </c>
      <c r="J3965" s="61">
        <v>-0.58807756194536476</v>
      </c>
      <c r="K3965" s="62">
        <v>1.46605451311915</v>
      </c>
      <c r="L3965" s="60">
        <f t="array" ref="L3965:O3965">TRANSPOSE(MMULT(Option!$B$25:$E$28, TRANSPOSE(H3965:K3965)))</f>
        <v>-1.0627077308674255</v>
      </c>
      <c r="M3965" s="60">
        <v>1.1876902093129309</v>
      </c>
      <c r="N3965" s="60">
        <v>-0.48080516248583061</v>
      </c>
      <c r="O3965" s="60">
        <v>1.1763823720366267</v>
      </c>
      <c r="P3965" s="56" t="str">
        <f t="shared" si="4940"/>
        <v>793/3</v>
      </c>
      <c r="R3965" s="80"/>
      <c r="S3965" s="3" t="s">
        <v>31</v>
      </c>
      <c r="T3965" s="60">
        <f ca="1"/>
        <v>1.8591660951910038</v>
      </c>
      <c r="U3965" s="60">
        <f ca="1"/>
        <v>-0.47125296653917825</v>
      </c>
      <c r="V3965" s="60">
        <f ca="1"/>
        <v>1.4768862327499876</v>
      </c>
      <c r="W3965" s="60">
        <f ca="1"/>
        <v>-0.14081682929356704</v>
      </c>
      <c r="X3965" s="60">
        <f ca="1"/>
        <v>1.1156512938347678</v>
      </c>
      <c r="Y3965" s="52">
        <f ca="1">$B$13 * EXP(($E$3 - $C$13^2/2) * Y$2 + $C$13*SQRT(Y$2)*T3965)</f>
        <v>175.5493174508054</v>
      </c>
      <c r="Z3965" s="52">
        <f ca="1">Y3965 * EXP(($E$3 - $C$13^2/2) * (Z$2-Y$2) + $C$13*SQRT(Z$2-Y$2)*U3965)</f>
        <v>153.16934273472242</v>
      </c>
      <c r="AA3965" s="52">
        <f ca="1">Z3965 * EXP(($E$3 - $C$13^2/2) * (AA$2-Z$2) + $C$13*SQRT(AA$2-Z$2)*V3965)</f>
        <v>239.75318405580293</v>
      </c>
      <c r="AB3965" s="52">
        <f ca="1">AA3965 * EXP(($E$3 - $C$13^2/2) * (AB$2-AA$2) + $C$13*SQRT(AB$2-AA$2)*W3965)</f>
        <v>230.98781162937823</v>
      </c>
      <c r="AC3965" s="52">
        <f ca="1">AB3965 * EXP(($E$3 - $C$13^2/2) * (AC$2-AB$2) + $C$13*SQRT(AC$2-AB$2)*X3965)</f>
        <v>324.42693005798418</v>
      </c>
      <c r="AD3965" s="47"/>
      <c r="AE3965" s="3" t="s">
        <v>46</v>
      </c>
      <c r="AF3965" s="52" t="b">
        <f t="shared" ref="AF3965" ca="1" si="5015">AF3963 &gt;= $B$4</f>
        <v>0</v>
      </c>
      <c r="AG3965" s="52" t="b">
        <f t="array" aca="1" ref="AG3965" ca="1">AND(AG3963 &gt;= $B$4, NOT(OR($AF3965:AF3965)))</f>
        <v>0</v>
      </c>
      <c r="AH3965" s="52" t="b">
        <f t="array" aca="1" ref="AH3965" ca="1">AND(AH3963 &gt;= $B$4, NOT(OR($AF3965:AG3965)))</f>
        <v>1</v>
      </c>
      <c r="AI3965" s="52" t="b">
        <f t="array" aca="1" ref="AI3965" ca="1">AND(AI3963 &gt;= $B$4, NOT(OR($AF3965:AH3965)))</f>
        <v>0</v>
      </c>
      <c r="AJ3965" s="52" t="b">
        <f t="array" aca="1" ref="AJ3965" ca="1">AND(AJ3963 &gt;= $B$4, NOT(OR($AF3965:AI3965)))</f>
        <v>0</v>
      </c>
      <c r="AK3965" s="73"/>
      <c r="AL3965" s="70"/>
    </row>
    <row r="3966" spans="6:38" ht="14.55" customHeight="1" x14ac:dyDescent="0.3">
      <c r="F3966" s="79"/>
      <c r="G3966" s="3">
        <v>3964</v>
      </c>
      <c r="H3966" s="61">
        <v>-7.3515788875776034E-2</v>
      </c>
      <c r="I3966" s="61">
        <v>-1.5941130414691065</v>
      </c>
      <c r="J3966" s="61">
        <v>1.2037969213591857</v>
      </c>
      <c r="K3966" s="62">
        <v>2.0870801101139556</v>
      </c>
      <c r="L3966" s="60">
        <f t="array" ref="L3966:O3966">TRANSPOSE(MMULT(Option!$B$25:$E$28, TRANSPOSE(H3966:K3966)))</f>
        <v>-7.3515788875776034E-2</v>
      </c>
      <c r="M3966" s="60">
        <v>-1.490435051320002</v>
      </c>
      <c r="N3966" s="60">
        <v>0.6104638558338904</v>
      </c>
      <c r="O3966" s="60">
        <v>1.5753826317897885</v>
      </c>
      <c r="P3966" s="56" t="str">
        <f t="shared" si="4940"/>
        <v>793/4</v>
      </c>
      <c r="R3966" s="80"/>
      <c r="S3966" s="3" t="s">
        <v>30</v>
      </c>
      <c r="T3966" s="60">
        <f ca="1"/>
        <v>1.6192435545386372</v>
      </c>
      <c r="U3966" s="60">
        <f ca="1"/>
        <v>0.53189906821582267</v>
      </c>
      <c r="V3966" s="60">
        <f ca="1"/>
        <v>1.0079526914078833</v>
      </c>
      <c r="W3966" s="60">
        <f ca="1"/>
        <v>0.94545964808741023</v>
      </c>
      <c r="X3966" s="60">
        <f ca="1"/>
        <v>0.7684345189925913</v>
      </c>
      <c r="Y3966" s="52">
        <f ca="1">$B$14 * EXP(($E$3 - $C$14^2/2) * Y$2 + $C$14*SQRT(Y$2)*T3966)</f>
        <v>163.35785966040976</v>
      </c>
      <c r="Z3966" s="52">
        <f ca="1">Y3966 * EXP(($E$3 - $C$14^2/2) * (Z$2-Y$2) + $C$14*SQRT(Z$2-Y$2)*U3966)</f>
        <v>192.58025439878929</v>
      </c>
      <c r="AA3966" s="52">
        <f ca="1">Z3966 * EXP(($E$3 - $C$14^2/2) * (AA$2-Z$2) + $C$14*SQRT(AA$2-Z$2)*V3966)</f>
        <v>261.88324645846563</v>
      </c>
      <c r="AB3966" s="52">
        <f ca="1">AA3966 * EXP(($E$3 - $C$14^2/2) * (AB$2-AA$2) + $C$14*SQRT(AB$2-AA$2)*W3966)</f>
        <v>349.51157318131897</v>
      </c>
      <c r="AC3966" s="52">
        <f ca="1">AB3966 * EXP(($E$3 - $C$14^2/2) * (AC$2-AB$2) + $C$14*SQRT(AC$2-AB$2)*X3966)</f>
        <v>442.33478626655841</v>
      </c>
      <c r="AD3966" s="47"/>
      <c r="AE3966" s="3" t="s">
        <v>68</v>
      </c>
      <c r="AF3966" s="52" t="b">
        <f ca="1">AND(AF3963&gt;$B$3, NOT(OR($AF3965:AF3965)))</f>
        <v>1</v>
      </c>
      <c r="AG3966" s="52" t="b">
        <f ca="1">AND(AG3963&gt;$B$3, NOT(OR($AF3965:AG3965)))</f>
        <v>1</v>
      </c>
      <c r="AH3966" s="52" t="b">
        <f ca="1">AND(AH3963&gt;$B$3, NOT(OR($AF3965:AH3965)))</f>
        <v>0</v>
      </c>
      <c r="AI3966" s="52" t="b">
        <f ca="1">AND(AI3963&gt;$B$3, NOT(OR($AF3965:AI3965)))</f>
        <v>0</v>
      </c>
      <c r="AJ3966" s="52" t="b">
        <f ca="1">AND(AJ3963&gt;$B$3, NOT(OR($AF3965:AJ3965)))</f>
        <v>0</v>
      </c>
      <c r="AK3966" s="74"/>
      <c r="AL3966" s="70"/>
    </row>
    <row r="3967" spans="6:38" ht="14.55" customHeight="1" x14ac:dyDescent="0.3">
      <c r="F3967" s="79"/>
      <c r="G3967" s="3">
        <v>3965</v>
      </c>
      <c r="H3967" s="61">
        <v>1.0856872656134384</v>
      </c>
      <c r="I3967" s="61">
        <v>0.16571974386739127</v>
      </c>
      <c r="J3967" s="61">
        <v>-0.59872996118090682</v>
      </c>
      <c r="K3967" s="62">
        <v>1.3329468575447823</v>
      </c>
      <c r="L3967" s="60">
        <f t="array" ref="L3967:O3967">TRANSPOSE(MMULT(Option!$B$25:$E$28, TRANSPOSE(H3967:K3967)))</f>
        <v>1.0856872656134384</v>
      </c>
      <c r="M3967" s="60">
        <v>0.58615956032957828</v>
      </c>
      <c r="N3967" s="60">
        <v>-4.8200029815622714E-2</v>
      </c>
      <c r="O3967" s="60">
        <v>1.5022778924836571</v>
      </c>
      <c r="P3967" s="56" t="str">
        <f t="shared" si="4940"/>
        <v>793/5</v>
      </c>
      <c r="R3967" s="80">
        <v>992</v>
      </c>
      <c r="S3967" s="3" t="s">
        <v>28</v>
      </c>
      <c r="T3967" s="60">
        <f t="array" aca="1" ref="T3967:T3970" ca="1">TRANSPOSE(OFFSET($L$3, MATCH($R3967 &amp; "/" &amp; T$2, $P$3:$P$5002, 0) - 1, 0, 1, $E$1))</f>
        <v>2.3677578386433566</v>
      </c>
      <c r="U3967" s="60">
        <f t="array" aca="1" ref="U3967:U3970" ca="1">TRANSPOSE(OFFSET($L$3, MATCH($R3967 &amp; "/" &amp; U$2, $P$3:$P$5002, 0) - 1, 0, 1, $E$1))</f>
        <v>1.6966508522720058</v>
      </c>
      <c r="V3967" s="60">
        <f t="array" aca="1" ref="V3967:V3970" ca="1">TRANSPOSE(OFFSET($L$3, MATCH($R3967 &amp; "/" &amp; V$2, $P$3:$P$5002, 0) - 1, 0, 1, $E$1))</f>
        <v>1.322786793667335</v>
      </c>
      <c r="W3967" s="60">
        <f t="array" aca="1" ref="W3967:W3970" ca="1">TRANSPOSE(OFFSET($L$3, MATCH($R3967 &amp; "/" &amp; W$2, $P$3:$P$5002, 0) - 1, 0, 1, $E$1))</f>
        <v>0.98694355743634632</v>
      </c>
      <c r="X3967" s="60">
        <f t="array" aca="1" ref="X3967:X3970" ca="1">TRANSPOSE(OFFSET($L$3, MATCH($R3967 &amp; "/" &amp; X$2, $P$3:$P$5002, 0) - 1, 0, 1, $E$1))</f>
        <v>0.54487074512186007</v>
      </c>
      <c r="Y3967" s="52">
        <f ca="1">$B$11 * EXP(($E$3 - $C$11^2/2) * Y$2 + $C$11*SQRT(Y$2)*T3967)</f>
        <v>204.48559595639173</v>
      </c>
      <c r="Z3967" s="52">
        <f ca="1">Y3967 * EXP(($E$3 - $C$11^2/2) * (Z$2-Y$2) + $C$11*SQRT(Z$2-Y$2)*U3967)</f>
        <v>341.89128050469304</v>
      </c>
      <c r="AA3967" s="52">
        <f ca="1">Z3967 * EXP(($E$3 - $C$11^2/2) * (AA$2-Z$2) + $C$11*SQRT(AA$2-Z$2)*V3967)</f>
        <v>510.97917265680127</v>
      </c>
      <c r="AB3967" s="52">
        <f ca="1">AA3967 * EXP(($E$3 - $C$11^2/2) * (AB$2-AA$2) + $C$11*SQRT(AB$2-AA$2)*W3967)</f>
        <v>690.49718673227892</v>
      </c>
      <c r="AC3967" s="52">
        <f ca="1">AB3967 * EXP(($E$3 - $C$11^2/2) * (AC$2-AB$2) + $C$11*SQRT(AC$2-AB$2)*X3967)</f>
        <v>817.19122265466888</v>
      </c>
      <c r="AD3967" s="47"/>
      <c r="AE3967" s="3" t="s">
        <v>69</v>
      </c>
      <c r="AF3967" s="20" cm="1">
        <f t="array" aca="1" ref="AF3967" ca="1">MIN(Y3967:Y3970 / $D$11:$D$14)</f>
        <v>0.88090669163801294</v>
      </c>
      <c r="AG3967" s="20" cm="1">
        <f t="array" aca="1" ref="AG3967" ca="1">MIN(Z3967:Z3970 / $D$11:$D$14)</f>
        <v>1.1099240380630975</v>
      </c>
      <c r="AH3967" s="20" cm="1">
        <f t="array" aca="1" ref="AH3967" ca="1">MIN(AA3967:AA3970 / $D$11:$D$14)</f>
        <v>0.85008986235103601</v>
      </c>
      <c r="AI3967" s="20" cm="1">
        <f t="array" aca="1" ref="AI3967" ca="1">MIN(AB3967:AB3970 / $D$11:$D$14)</f>
        <v>0.62015413174233802</v>
      </c>
      <c r="AJ3967" s="20" cm="1">
        <f t="array" aca="1" ref="AJ3967" ca="1">MIN(AC3967:AC3970 / $D$11:$D$14)</f>
        <v>0.62074760252844408</v>
      </c>
      <c r="AK3967" s="72">
        <f t="array" aca="1" ref="AK3967" ca="1">SUMPRODUCT(AF3968:AJ3968, EXP(-$E$3*$AF$2:$AJ$2))</f>
        <v>118631.70059156645</v>
      </c>
      <c r="AL3967" s="70">
        <f ca="1">MAX(AC3968 - $D$11, 0) * EXP(-$E$2*$E$3)</f>
        <v>0</v>
      </c>
    </row>
    <row r="3968" spans="6:38" ht="14.55" customHeight="1" x14ac:dyDescent="0.3">
      <c r="F3968" s="79"/>
      <c r="G3968" s="3">
        <v>3966</v>
      </c>
      <c r="H3968" s="61">
        <v>-1.3869770234989562</v>
      </c>
      <c r="I3968" s="61">
        <v>-0.88236979251733394</v>
      </c>
      <c r="J3968" s="61">
        <v>-2.4860713573233513</v>
      </c>
      <c r="K3968" s="62">
        <v>0.64064019508516212</v>
      </c>
      <c r="L3968" s="60">
        <f t="array" ref="L3968:O3968">TRANSPOSE(MMULT(Option!$B$25:$E$28, TRANSPOSE(H3968:K3968)))</f>
        <v>-1.3869770234989562</v>
      </c>
      <c r="M3968" s="60">
        <v>-1.3634960824302147</v>
      </c>
      <c r="N3968" s="60">
        <v>-2.9693909559073117</v>
      </c>
      <c r="O3968" s="60">
        <v>-0.72246941562297573</v>
      </c>
      <c r="P3968" s="56" t="str">
        <f t="shared" si="4940"/>
        <v>794/1</v>
      </c>
      <c r="R3968" s="80"/>
      <c r="S3968" s="3" t="s">
        <v>29</v>
      </c>
      <c r="T3968" s="60">
        <f ca="1"/>
        <v>-0.43934523510047807</v>
      </c>
      <c r="U3968" s="60">
        <f ca="1"/>
        <v>0.7536504977842382</v>
      </c>
      <c r="V3968" s="60">
        <f ca="1"/>
        <v>-0.90568264492642758</v>
      </c>
      <c r="W3968" s="60">
        <f ca="1"/>
        <v>-1.0679133919384656</v>
      </c>
      <c r="X3968" s="60">
        <f ca="1"/>
        <v>-1.3478281881828674E-2</v>
      </c>
      <c r="Y3968" s="52">
        <f ca="1">$B$12 * EXP(($E$3 - $C$12^2/2) * Y$2 + $C$12*SQRT(Y$2)*T3968)</f>
        <v>88.090669163801294</v>
      </c>
      <c r="Z3968" s="52">
        <f ca="1">Y3968 * EXP(($E$3 - $C$12^2/2) * (Z$2-Y$2) + $C$12*SQRT(Z$2-Y$2)*U3968)</f>
        <v>110.99240380630975</v>
      </c>
      <c r="AA3968" s="52">
        <f ca="1">Z3968 * EXP(($E$3 - $C$12^2/2) * (AA$2-Z$2) + $C$12*SQRT(AA$2-Z$2)*V3968)</f>
        <v>85.008986235103606</v>
      </c>
      <c r="AB3968" s="52">
        <f ca="1">AA3968 * EXP(($E$3 - $C$12^2/2) * (AB$2-AA$2) + $C$12*SQRT(AB$2-AA$2)*W3968)</f>
        <v>62.015413174233807</v>
      </c>
      <c r="AC3968" s="52">
        <f ca="1">AB3968 * EXP(($E$3 - $C$12^2/2) * (AC$2-AB$2) + $C$12*SQRT(AC$2-AB$2)*X3968)</f>
        <v>62.074760252844406</v>
      </c>
      <c r="AD3968" s="47"/>
      <c r="AE3968" s="3" t="s">
        <v>47</v>
      </c>
      <c r="AF3968" s="64">
        <f t="shared" ref="AF3968" ca="1" si="5016">($B$5*AF3970 + (1 + $B$6)*AF3969)*$B$2</f>
        <v>15000</v>
      </c>
      <c r="AG3968" s="64">
        <f t="shared" ref="AG3968" ca="1" si="5017">($B$5*AG3970 + (1 + $B$6)*AG3969)*$B$2</f>
        <v>15000</v>
      </c>
      <c r="AH3968" s="64">
        <f t="shared" ref="AH3968" ca="1" si="5018">($B$5*AH3970 + (1 + $B$6)*AH3969)*$B$2</f>
        <v>15000</v>
      </c>
      <c r="AI3968" s="64">
        <f t="shared" ref="AI3968" ca="1" si="5019">($B$5*AI3970 + (1 + $B$6)*AI3969)*$B$2</f>
        <v>0</v>
      </c>
      <c r="AJ3968" s="64" cm="1">
        <f t="array" aca="1" ref="AJ3968" ca="1">($B$5*AJ3970 + (1 + $B$6)*AJ3969 + AND(NOT(AF3969:AJ3969)))*$B$2</f>
        <v>100000</v>
      </c>
      <c r="AK3968" s="73"/>
      <c r="AL3968" s="70"/>
    </row>
    <row r="3969" spans="6:38" ht="14.55" customHeight="1" x14ac:dyDescent="0.3">
      <c r="F3969" s="79"/>
      <c r="G3969" s="3">
        <v>3967</v>
      </c>
      <c r="H3969" s="61">
        <v>-1.0514424326763172</v>
      </c>
      <c r="I3969" s="61">
        <v>-1.7566033228888522</v>
      </c>
      <c r="J3969" s="61">
        <v>-0.37653795616831071</v>
      </c>
      <c r="K3969" s="62">
        <v>-1.0751877022467251</v>
      </c>
      <c r="L3969" s="60">
        <f t="array" ref="L3969:O3969">TRANSPOSE(MMULT(Option!$B$25:$E$28, TRANSPOSE(H3969:K3969)))</f>
        <v>-1.0514424326763172</v>
      </c>
      <c r="M3969" s="60">
        <v>-2.0305305117003511</v>
      </c>
      <c r="N3969" s="60">
        <v>-1.211280775396625</v>
      </c>
      <c r="O3969" s="60">
        <v>-1.8747921222438251</v>
      </c>
      <c r="P3969" s="56" t="str">
        <f t="shared" si="4940"/>
        <v>794/2</v>
      </c>
      <c r="R3969" s="80"/>
      <c r="S3969" s="3" t="s">
        <v>31</v>
      </c>
      <c r="T3969" s="60">
        <f ca="1"/>
        <v>2.1309202240024132</v>
      </c>
      <c r="U3969" s="60">
        <f ca="1"/>
        <v>0.47334901666410778</v>
      </c>
      <c r="V3969" s="60">
        <f ca="1"/>
        <v>-0.83931551077198652</v>
      </c>
      <c r="W3969" s="60">
        <f ca="1"/>
        <v>-1.1574061539889913</v>
      </c>
      <c r="X3969" s="60">
        <f ca="1"/>
        <v>-1.1642413245782806</v>
      </c>
      <c r="Y3969" s="52">
        <f ca="1">$B$13 * EXP(($E$3 - $C$13^2/2) * Y$2 + $C$13*SQRT(Y$2)*T3969)</f>
        <v>190.46077220695389</v>
      </c>
      <c r="Z3969" s="52">
        <f ca="1">Y3969 * EXP(($E$3 - $C$13^2/2) * (Z$2-Y$2) + $C$13*SQRT(Z$2-Y$2)*U3969)</f>
        <v>220.62202831168347</v>
      </c>
      <c r="AA3969" s="52">
        <f ca="1">Z3969 * EXP(($E$3 - $C$13^2/2) * (AA$2-Z$2) + $C$13*SQRT(AA$2-Z$2)*V3969)</f>
        <v>172.37223665145959</v>
      </c>
      <c r="AB3969" s="52">
        <f ca="1">AA3969 * EXP(($E$3 - $C$13^2/2) * (AB$2-AA$2) + $C$13*SQRT(AB$2-AA$2)*W3969)</f>
        <v>122.41714805571533</v>
      </c>
      <c r="AC3969" s="52">
        <f ca="1">AB3969 * EXP(($E$3 - $C$13^2/2) * (AC$2-AB$2) + $C$13*SQRT(AC$2-AB$2)*X3969)</f>
        <v>86.761420743730895</v>
      </c>
      <c r="AD3969" s="47"/>
      <c r="AE3969" s="3" t="s">
        <v>46</v>
      </c>
      <c r="AF3969" s="52" t="b">
        <f t="shared" ref="AF3969" ca="1" si="5020">AF3967 &gt;= $B$4</f>
        <v>0</v>
      </c>
      <c r="AG3969" s="52" t="b">
        <f t="array" aca="1" ref="AG3969" ca="1">AND(AG3967 &gt;= $B$4, NOT(OR($AF3969:AF3969)))</f>
        <v>0</v>
      </c>
      <c r="AH3969" s="52" t="b">
        <f t="array" aca="1" ref="AH3969" ca="1">AND(AH3967 &gt;= $B$4, NOT(OR($AF3969:AG3969)))</f>
        <v>0</v>
      </c>
      <c r="AI3969" s="52" t="b">
        <f t="array" aca="1" ref="AI3969" ca="1">AND(AI3967 &gt;= $B$4, NOT(OR($AF3969:AH3969)))</f>
        <v>0</v>
      </c>
      <c r="AJ3969" s="52" t="b">
        <f t="array" aca="1" ref="AJ3969" ca="1">AND(AJ3967 &gt;= $B$4, NOT(OR($AF3969:AI3969)))</f>
        <v>0</v>
      </c>
      <c r="AK3969" s="73"/>
      <c r="AL3969" s="70"/>
    </row>
    <row r="3970" spans="6:38" ht="14.55" customHeight="1" x14ac:dyDescent="0.3">
      <c r="F3970" s="79"/>
      <c r="G3970" s="3">
        <v>3968</v>
      </c>
      <c r="H3970" s="61">
        <v>-0.74805700365745198</v>
      </c>
      <c r="I3970" s="61">
        <v>0.81795438915735419</v>
      </c>
      <c r="J3970" s="61">
        <v>0.80299617274820079</v>
      </c>
      <c r="K3970" s="62">
        <v>-0.3175636621122272</v>
      </c>
      <c r="L3970" s="60">
        <f t="array" ref="L3970:O3970">TRANSPOSE(MMULT(Option!$B$25:$E$28, TRANSPOSE(H3970:K3970)))</f>
        <v>-0.74805700365745198</v>
      </c>
      <c r="M3970" s="60">
        <v>0.45044477920400755</v>
      </c>
      <c r="N3970" s="60">
        <v>0.62024755707657031</v>
      </c>
      <c r="O3970" s="60">
        <v>-0.20024853264136216</v>
      </c>
      <c r="P3970" s="56" t="str">
        <f t="shared" si="4940"/>
        <v>794/3</v>
      </c>
      <c r="R3970" s="80"/>
      <c r="S3970" s="3" t="s">
        <v>30</v>
      </c>
      <c r="T3970" s="60">
        <f ca="1"/>
        <v>0.20526340087519102</v>
      </c>
      <c r="U3970" s="60">
        <f ca="1"/>
        <v>1.5615392023305459</v>
      </c>
      <c r="V3970" s="60">
        <f ca="1"/>
        <v>0.63913933750141072</v>
      </c>
      <c r="W3970" s="60">
        <f ca="1"/>
        <v>1.5300697177499187</v>
      </c>
      <c r="X3970" s="60">
        <f ca="1"/>
        <v>0.60767863808569655</v>
      </c>
      <c r="Y3970" s="52">
        <f ca="1">$B$14 * EXP(($E$3 - $C$14^2/2) * Y$2 + $C$14*SQRT(Y$2)*T3970)</f>
        <v>106.88454211840333</v>
      </c>
      <c r="Z3970" s="52">
        <f ca="1">Y3970 * EXP(($E$3 - $C$14^2/2) * (Z$2-Y$2) + $C$14*SQRT(Z$2-Y$2)*U3970)</f>
        <v>171.60768440219721</v>
      </c>
      <c r="AA3970" s="52">
        <f ca="1">Z3970 * EXP(($E$3 - $C$14^2/2) * (AA$2-Z$2) + $C$14*SQRT(AA$2-Z$2)*V3970)</f>
        <v>208.92028509914076</v>
      </c>
      <c r="AB3970" s="52">
        <f ca="1">AA3970 * EXP(($E$3 - $C$14^2/2) * (AB$2-AA$2) + $C$14*SQRT(AB$2-AA$2)*W3970)</f>
        <v>332.27857005415314</v>
      </c>
      <c r="AC3970" s="52">
        <f ca="1">AB3970 * EXP(($E$3 - $C$14^2/2) * (AC$2-AB$2) + $C$14*SQRT(AC$2-AB$2)*X3970)</f>
        <v>400.72574873090798</v>
      </c>
      <c r="AD3970" s="47"/>
      <c r="AE3970" s="3" t="s">
        <v>68</v>
      </c>
      <c r="AF3970" s="52" t="b">
        <f ca="1">AND(AF3967&gt;$B$3, NOT(OR($AF3969:AF3969)))</f>
        <v>1</v>
      </c>
      <c r="AG3970" s="52" t="b">
        <f ca="1">AND(AG3967&gt;$B$3, NOT(OR($AF3969:AG3969)))</f>
        <v>1</v>
      </c>
      <c r="AH3970" s="52" t="b">
        <f ca="1">AND(AH3967&gt;$B$3, NOT(OR($AF3969:AH3969)))</f>
        <v>1</v>
      </c>
      <c r="AI3970" s="52" t="b">
        <f ca="1">AND(AI3967&gt;$B$3, NOT(OR($AF3969:AI3969)))</f>
        <v>0</v>
      </c>
      <c r="AJ3970" s="52" t="b">
        <f ca="1">AND(AJ3967&gt;$B$3, NOT(OR($AF3969:AJ3969)))</f>
        <v>0</v>
      </c>
      <c r="AK3970" s="74"/>
      <c r="AL3970" s="70"/>
    </row>
    <row r="3971" spans="6:38" ht="14.55" customHeight="1" x14ac:dyDescent="0.3">
      <c r="F3971" s="79"/>
      <c r="G3971" s="3">
        <v>3969</v>
      </c>
      <c r="H3971" s="61">
        <v>-0.47280704236497378</v>
      </c>
      <c r="I3971" s="61">
        <v>0.37437873394530335</v>
      </c>
      <c r="J3971" s="61">
        <v>-1.2377495244087355</v>
      </c>
      <c r="K3971" s="62">
        <v>0.40408243604847027</v>
      </c>
      <c r="L3971" s="60">
        <f t="array" ref="L3971:O3971">TRANSPOSE(MMULT(Option!$B$25:$E$28, TRANSPOSE(H3971:K3971)))</f>
        <v>-0.47280704236497378</v>
      </c>
      <c r="M3971" s="60">
        <v>0.15400096043122768</v>
      </c>
      <c r="N3971" s="60">
        <v>-1.1782153180273178</v>
      </c>
      <c r="O3971" s="60">
        <v>1.3364102586175486E-2</v>
      </c>
      <c r="P3971" s="56" t="str">
        <f t="shared" si="4940"/>
        <v>794/4</v>
      </c>
      <c r="R3971" s="80">
        <v>993</v>
      </c>
      <c r="S3971" s="3" t="s">
        <v>28</v>
      </c>
      <c r="T3971" s="60">
        <f t="array" aca="1" ref="T3971:T3974" ca="1">TRANSPOSE(OFFSET($L$3, MATCH($R3971 &amp; "/" &amp; T$2, $P$3:$P$5002, 0) - 1, 0, 1, $E$1))</f>
        <v>-0.58458399989251741</v>
      </c>
      <c r="U3971" s="60">
        <f t="array" aca="1" ref="U3971:U3974" ca="1">TRANSPOSE(OFFSET($L$3, MATCH($R3971 &amp; "/" &amp; U$2, $P$3:$P$5002, 0) - 1, 0, 1, $E$1))</f>
        <v>-1.4216718103114614</v>
      </c>
      <c r="V3971" s="60">
        <f t="array" aca="1" ref="V3971:V3974" ca="1">TRANSPOSE(OFFSET($L$3, MATCH($R3971 &amp; "/" &amp; V$2, $P$3:$P$5002, 0) - 1, 0, 1, $E$1))</f>
        <v>0.72454177952352183</v>
      </c>
      <c r="W3971" s="60">
        <f t="array" aca="1" ref="W3971:W3974" ca="1">TRANSPOSE(OFFSET($L$3, MATCH($R3971 &amp; "/" &amp; W$2, $P$3:$P$5002, 0) - 1, 0, 1, $E$1))</f>
        <v>0.68250021723732579</v>
      </c>
      <c r="X3971" s="60">
        <f t="array" aca="1" ref="X3971:X3974" ca="1">TRANSPOSE(OFFSET($L$3, MATCH($R3971 &amp; "/" &amp; X$2, $P$3:$P$5002, 0) - 1, 0, 1, $E$1))</f>
        <v>-0.5452996565314373</v>
      </c>
      <c r="Y3971" s="52">
        <f ca="1">$B$11 * EXP(($E$3 - $C$11^2/2) * Y$2 + $C$11*SQRT(Y$2)*T3971)</f>
        <v>84.334833296043826</v>
      </c>
      <c r="Z3971" s="52">
        <f ca="1">Y3971 * EXP(($E$3 - $C$11^2/2) * (Z$2-Y$2) + $C$11*SQRT(Z$2-Y$2)*U3971)</f>
        <v>55.328793045478228</v>
      </c>
      <c r="AA3971" s="52">
        <f ca="1">Z3971 * EXP(($E$3 - $C$11^2/2) * (AA$2-Z$2) + $C$11*SQRT(AA$2-Z$2)*V3971)</f>
        <v>69.10699645348933</v>
      </c>
      <c r="AB3971" s="52">
        <f ca="1">AA3971 * EXP(($E$3 - $C$11^2/2) * (AB$2-AA$2) + $C$11*SQRT(AB$2-AA$2)*W3971)</f>
        <v>85.234479586703941</v>
      </c>
      <c r="AC3971" s="52">
        <f ca="1">AB3971 * EXP(($E$3 - $C$11^2/2) * (AC$2-AB$2) + $C$11*SQRT(AC$2-AB$2)*X3971)</f>
        <v>72.734523279664728</v>
      </c>
      <c r="AD3971" s="47"/>
      <c r="AE3971" s="3" t="s">
        <v>69</v>
      </c>
      <c r="AF3971" s="20" cm="1">
        <f t="array" aca="1" ref="AF3971" ca="1">MIN(Y3971:Y3974 / $D$11:$D$14)</f>
        <v>0.68425434288679032</v>
      </c>
      <c r="AG3971" s="20" cm="1">
        <f t="array" aca="1" ref="AG3971" ca="1">MIN(Z3971:Z3974 / $D$11:$D$14)</f>
        <v>0.37247507307335764</v>
      </c>
      <c r="AH3971" s="20" cm="1">
        <f t="array" aca="1" ref="AH3971" ca="1">MIN(AA3971:AA3974 / $D$11:$D$14)</f>
        <v>0.46787690278768723</v>
      </c>
      <c r="AI3971" s="20" cm="1">
        <f t="array" aca="1" ref="AI3971" ca="1">MIN(AB3971:AB3974 / $D$11:$D$14)</f>
        <v>0.62051431672843971</v>
      </c>
      <c r="AJ3971" s="20" cm="1">
        <f t="array" aca="1" ref="AJ3971" ca="1">MIN(AC3971:AC3974 / $D$11:$D$14)</f>
        <v>0.55448572893653103</v>
      </c>
      <c r="AK3971" s="72">
        <f t="array" aca="1" ref="AK3971" ca="1">SUMPRODUCT(AF3972:AJ3972, EXP(-$E$3*$AF$2:$AJ$2))</f>
        <v>77880.078307140488</v>
      </c>
      <c r="AL3971" s="70">
        <f ca="1">MAX(AC3972 - $D$11, 0) * EXP(-$E$2*$E$3)</f>
        <v>115.74026536450729</v>
      </c>
    </row>
    <row r="3972" spans="6:38" ht="14.55" customHeight="1" x14ac:dyDescent="0.3">
      <c r="F3972" s="79"/>
      <c r="G3972" s="3">
        <v>3970</v>
      </c>
      <c r="H3972" s="61">
        <v>-0.31602536824605615</v>
      </c>
      <c r="I3972" s="61">
        <v>-2.0510373784848036E-2</v>
      </c>
      <c r="J3972" s="61">
        <v>0.13173518949538582</v>
      </c>
      <c r="K3972" s="62">
        <v>-1.632986876303864</v>
      </c>
      <c r="L3972" s="60">
        <f t="array" ref="L3972:O3972">TRANSPOSE(MMULT(Option!$B$25:$E$28, TRANSPOSE(H3972:K3972)))</f>
        <v>-0.31602536824605615</v>
      </c>
      <c r="M3972" s="60">
        <v>-0.14520821537860326</v>
      </c>
      <c r="N3972" s="60">
        <v>-1.6076680958167555E-2</v>
      </c>
      <c r="O3972" s="60">
        <v>-1.5044753626204723</v>
      </c>
      <c r="P3972" s="56" t="str">
        <f t="shared" ref="P3972:P4035" si="5021">(QUOTIENT(G3972 - 1, $E$2) + 1) &amp; "/" &amp; MOD(G3972 -1, $E$2) + 1</f>
        <v>794/5</v>
      </c>
      <c r="R3972" s="80"/>
      <c r="S3972" s="3" t="s">
        <v>29</v>
      </c>
      <c r="T3972" s="60">
        <f ca="1"/>
        <v>-4.7886858274657246E-2</v>
      </c>
      <c r="U3972" s="60">
        <f ca="1"/>
        <v>0.82722262989948903</v>
      </c>
      <c r="V3972" s="60">
        <f ca="1"/>
        <v>1.4147476553274092</v>
      </c>
      <c r="W3972" s="60">
        <f ca="1"/>
        <v>1.0218322564230928</v>
      </c>
      <c r="X3972" s="60">
        <f ca="1"/>
        <v>-0.26348546910079063</v>
      </c>
      <c r="Y3972" s="52">
        <f ca="1">$B$12 * EXP(($E$3 - $C$12^2/2) * Y$2 + $C$12*SQRT(Y$2)*T3972)</f>
        <v>99.067766741752919</v>
      </c>
      <c r="Z3972" s="52">
        <f ca="1">Y3972 * EXP(($E$3 - $C$12^2/2) * (Z$2-Y$2) + $C$12*SQRT(Z$2-Y$2)*U3972)</f>
        <v>127.60900205920349</v>
      </c>
      <c r="AA3972" s="52">
        <f ca="1">Z3972 * EXP(($E$3 - $C$12^2/2) * (AA$2-Z$2) + $C$12*SQRT(AA$2-Z$2)*V3972)</f>
        <v>196.0549964636777</v>
      </c>
      <c r="AB3972" s="52">
        <f ca="1">AA3972 * EXP(($E$3 - $C$12^2/2) * (AB$2-AA$2) + $C$12*SQRT(AB$2-AA$2)*W3972)</f>
        <v>267.72086547811489</v>
      </c>
      <c r="AC3972" s="52">
        <f ca="1">AB3972 * EXP(($E$3 - $C$12^2/2) * (AC$2-AB$2) + $C$12*SQRT(AC$2-AB$2)*X3972)</f>
        <v>248.61344246221125</v>
      </c>
      <c r="AD3972" s="47"/>
      <c r="AE3972" s="3" t="s">
        <v>47</v>
      </c>
      <c r="AF3972" s="64">
        <f t="shared" ref="AF3972" ca="1" si="5022">($B$5*AF3974 + (1 + $B$6)*AF3973)*$B$2</f>
        <v>0</v>
      </c>
      <c r="AG3972" s="64">
        <f t="shared" ref="AG3972" ca="1" si="5023">($B$5*AG3974 + (1 + $B$6)*AG3973)*$B$2</f>
        <v>0</v>
      </c>
      <c r="AH3972" s="64">
        <f t="shared" ref="AH3972" ca="1" si="5024">($B$5*AH3974 + (1 + $B$6)*AH3973)*$B$2</f>
        <v>0</v>
      </c>
      <c r="AI3972" s="64">
        <f t="shared" ref="AI3972" ca="1" si="5025">($B$5*AI3974 + (1 + $B$6)*AI3973)*$B$2</f>
        <v>0</v>
      </c>
      <c r="AJ3972" s="64" cm="1">
        <f t="array" aca="1" ref="AJ3972" ca="1">($B$5*AJ3974 + (1 + $B$6)*AJ3973 + AND(NOT(AF3973:AJ3973)))*$B$2</f>
        <v>100000</v>
      </c>
      <c r="AK3972" s="73"/>
      <c r="AL3972" s="70"/>
    </row>
    <row r="3973" spans="6:38" ht="14.55" customHeight="1" x14ac:dyDescent="0.3">
      <c r="F3973" s="79"/>
      <c r="G3973" s="3">
        <v>3971</v>
      </c>
      <c r="H3973" s="61">
        <v>-0.81649464947577532</v>
      </c>
      <c r="I3973" s="61">
        <v>-0.40908420284023028</v>
      </c>
      <c r="J3973" s="61">
        <v>1.5947611803905386</v>
      </c>
      <c r="K3973" s="62">
        <v>0.29402924089781046</v>
      </c>
      <c r="L3973" s="60">
        <f t="array" ref="L3973:O3973">TRANSPOSE(MMULT(Option!$B$25:$E$28, TRANSPOSE(H3973:K3973)))</f>
        <v>-0.81649464947577532</v>
      </c>
      <c r="M3973" s="60">
        <v>-0.70152972481551501</v>
      </c>
      <c r="N3973" s="60">
        <v>0.96697354725324236</v>
      </c>
      <c r="O3973" s="60">
        <v>0.12933585960892702</v>
      </c>
      <c r="P3973" s="56" t="str">
        <f t="shared" si="5021"/>
        <v>795/1</v>
      </c>
      <c r="R3973" s="80"/>
      <c r="S3973" s="3" t="s">
        <v>31</v>
      </c>
      <c r="T3973" s="60">
        <f ca="1"/>
        <v>0.842937207022596</v>
      </c>
      <c r="U3973" s="60">
        <f ca="1"/>
        <v>0.38273192144597129</v>
      </c>
      <c r="V3973" s="60">
        <f ca="1"/>
        <v>-0.50382105399237509</v>
      </c>
      <c r="W3973" s="60">
        <f ca="1"/>
        <v>-0.1857475058073661</v>
      </c>
      <c r="X3973" s="60">
        <f ca="1"/>
        <v>0.20542930365579115</v>
      </c>
      <c r="Y3973" s="52">
        <f ca="1">$B$13 * EXP(($E$3 - $C$13^2/2) * Y$2 + $C$13*SQRT(Y$2)*T3973)</f>
        <v>129.41850112651701</v>
      </c>
      <c r="Z3973" s="52">
        <f ca="1">Y3973 * EXP(($E$3 - $C$13^2/2) * (Z$2-Y$2) + $C$13*SQRT(Z$2-Y$2)*U3973)</f>
        <v>145.89262771335461</v>
      </c>
      <c r="AA3973" s="52">
        <f ca="1">Z3973 * EXP(($E$3 - $C$13^2/2) * (AA$2-Z$2) + $C$13*SQRT(AA$2-Z$2)*V3973)</f>
        <v>126.05579272265977</v>
      </c>
      <c r="AB3973" s="52">
        <f ca="1">AA3973 * EXP(($E$3 - $C$13^2/2) * (AB$2-AA$2) + $C$13*SQRT(AB$2-AA$2)*W3973)</f>
        <v>119.82116704445076</v>
      </c>
      <c r="AC3973" s="52">
        <f ca="1">AB3973 * EXP(($E$3 - $C$13^2/2) * (AC$2-AB$2) + $C$13*SQRT(AC$2-AB$2)*X3973)</f>
        <v>128.07668008096599</v>
      </c>
      <c r="AD3973" s="47"/>
      <c r="AE3973" s="3" t="s">
        <v>46</v>
      </c>
      <c r="AF3973" s="52" t="b">
        <f t="shared" ref="AF3973" ca="1" si="5026">AF3971 &gt;= $B$4</f>
        <v>0</v>
      </c>
      <c r="AG3973" s="52" t="b">
        <f t="array" aca="1" ref="AG3973" ca="1">AND(AG3971 &gt;= $B$4, NOT(OR($AF3973:AF3973)))</f>
        <v>0</v>
      </c>
      <c r="AH3973" s="52" t="b">
        <f t="array" aca="1" ref="AH3973" ca="1">AND(AH3971 &gt;= $B$4, NOT(OR($AF3973:AG3973)))</f>
        <v>0</v>
      </c>
      <c r="AI3973" s="52" t="b">
        <f t="array" aca="1" ref="AI3973" ca="1">AND(AI3971 &gt;= $B$4, NOT(OR($AF3973:AH3973)))</f>
        <v>0</v>
      </c>
      <c r="AJ3973" s="52" t="b">
        <f t="array" aca="1" ref="AJ3973" ca="1">AND(AJ3971 &gt;= $B$4, NOT(OR($AF3973:AI3973)))</f>
        <v>0</v>
      </c>
      <c r="AK3973" s="73"/>
      <c r="AL3973" s="70"/>
    </row>
    <row r="3974" spans="6:38" ht="14.55" customHeight="1" x14ac:dyDescent="0.3">
      <c r="F3974" s="79"/>
      <c r="G3974" s="3">
        <v>3972</v>
      </c>
      <c r="H3974" s="61">
        <v>-0.90431676032266317</v>
      </c>
      <c r="I3974" s="61">
        <v>-0.17961207840491072</v>
      </c>
      <c r="J3974" s="61">
        <v>-1.0094740729594578</v>
      </c>
      <c r="K3974" s="62">
        <v>-0.48680997574329893</v>
      </c>
      <c r="L3974" s="60">
        <f t="array" ref="L3974:O3974">TRANSPOSE(MMULT(Option!$B$25:$E$28, TRANSPOSE(H3974:K3974)))</f>
        <v>-0.90431676032266317</v>
      </c>
      <c r="M3974" s="60">
        <v>-0.52634389313283458</v>
      </c>
      <c r="N3974" s="60">
        <v>-1.2953914259982797</v>
      </c>
      <c r="O3974" s="60">
        <v>-1.0226685083255287</v>
      </c>
      <c r="P3974" s="56" t="str">
        <f t="shared" si="5021"/>
        <v>795/2</v>
      </c>
      <c r="R3974" s="80"/>
      <c r="S3974" s="3" t="s">
        <v>30</v>
      </c>
      <c r="T3974" s="60">
        <f ca="1"/>
        <v>-1.2814186138386039</v>
      </c>
      <c r="U3974" s="60">
        <f ca="1"/>
        <v>-2.0438652572463933</v>
      </c>
      <c r="V3974" s="60">
        <f ca="1"/>
        <v>0.74345038477192971</v>
      </c>
      <c r="W3974" s="60">
        <f ca="1"/>
        <v>0.92447814726861255</v>
      </c>
      <c r="X3974" s="60">
        <f ca="1"/>
        <v>-0.3916920254125586</v>
      </c>
      <c r="Y3974" s="52">
        <f ca="1">$B$14 * EXP(($E$3 - $C$14^2/2) * Y$2 + $C$14*SQRT(Y$2)*T3974)</f>
        <v>68.425434288679028</v>
      </c>
      <c r="Z3974" s="52">
        <f ca="1">Y3974 * EXP(($E$3 - $C$14^2/2) * (Z$2-Y$2) + $C$14*SQRT(Z$2-Y$2)*U3974)</f>
        <v>37.247507307335766</v>
      </c>
      <c r="AA3974" s="52">
        <f ca="1">Z3974 * EXP(($E$3 - $C$14^2/2) * (AA$2-Z$2) + $C$14*SQRT(AA$2-Z$2)*V3974)</f>
        <v>46.787690278768721</v>
      </c>
      <c r="AB3974" s="52">
        <f ca="1">AA3974 * EXP(($E$3 - $C$14^2/2) * (AB$2-AA$2) + $C$14*SQRT(AB$2-AA$2)*W3974)</f>
        <v>62.051431672843975</v>
      </c>
      <c r="AC3974" s="52">
        <f ca="1">AB3974 * EXP(($E$3 - $C$14^2/2) * (AC$2-AB$2) + $C$14*SQRT(AC$2-AB$2)*X3974)</f>
        <v>55.448572893653107</v>
      </c>
      <c r="AD3974" s="47"/>
      <c r="AE3974" s="3" t="s">
        <v>68</v>
      </c>
      <c r="AF3974" s="52" t="b">
        <f ca="1">AND(AF3971&gt;$B$3, NOT(OR($AF3973:AF3973)))</f>
        <v>0</v>
      </c>
      <c r="AG3974" s="52" t="b">
        <f ca="1">AND(AG3971&gt;$B$3, NOT(OR($AF3973:AG3973)))</f>
        <v>0</v>
      </c>
      <c r="AH3974" s="52" t="b">
        <f ca="1">AND(AH3971&gt;$B$3, NOT(OR($AF3973:AH3973)))</f>
        <v>0</v>
      </c>
      <c r="AI3974" s="52" t="b">
        <f ca="1">AND(AI3971&gt;$B$3, NOT(OR($AF3973:AI3973)))</f>
        <v>0</v>
      </c>
      <c r="AJ3974" s="52" t="b">
        <f ca="1">AND(AJ3971&gt;$B$3, NOT(OR($AF3973:AJ3973)))</f>
        <v>0</v>
      </c>
      <c r="AK3974" s="74"/>
      <c r="AL3974" s="70"/>
    </row>
    <row r="3975" spans="6:38" ht="14.55" customHeight="1" x14ac:dyDescent="0.3">
      <c r="F3975" s="79"/>
      <c r="G3975" s="3">
        <v>3973</v>
      </c>
      <c r="H3975" s="61">
        <v>-0.50075179691121829</v>
      </c>
      <c r="I3975" s="61">
        <v>0.36247884628187349</v>
      </c>
      <c r="J3975" s="61">
        <v>2.1918788803016929</v>
      </c>
      <c r="K3975" s="62">
        <v>0.97536115725039785</v>
      </c>
      <c r="L3975" s="60">
        <f t="array" ref="L3975:O3975">TRANSPOSE(MMULT(Option!$B$25:$E$28, TRANSPOSE(H3975:K3975)))</f>
        <v>-0.50075179691121829</v>
      </c>
      <c r="M3975" s="60">
        <v>0.13191663141690216</v>
      </c>
      <c r="N3975" s="60">
        <v>1.8197678074071753</v>
      </c>
      <c r="O3975" s="60">
        <v>1.1576788701857907</v>
      </c>
      <c r="P3975" s="56" t="str">
        <f t="shared" si="5021"/>
        <v>795/3</v>
      </c>
      <c r="R3975" s="80">
        <v>994</v>
      </c>
      <c r="S3975" s="3" t="s">
        <v>28</v>
      </c>
      <c r="T3975" s="60">
        <f t="array" aca="1" ref="T3975:T3978" ca="1">TRANSPOSE(OFFSET($L$3, MATCH($R3975 &amp; "/" &amp; T$2, $P$3:$P$5002, 0) - 1, 0, 1, $E$1))</f>
        <v>0.18251187328634116</v>
      </c>
      <c r="U3975" s="60">
        <f t="array" aca="1" ref="U3975:U3978" ca="1">TRANSPOSE(OFFSET($L$3, MATCH($R3975 &amp; "/" &amp; U$2, $P$3:$P$5002, 0) - 1, 0, 1, $E$1))</f>
        <v>-1.1568970810482662</v>
      </c>
      <c r="V3975" s="60">
        <f t="array" aca="1" ref="V3975:V3978" ca="1">TRANSPOSE(OFFSET($L$3, MATCH($R3975 &amp; "/" &amp; V$2, $P$3:$P$5002, 0) - 1, 0, 1, $E$1))</f>
        <v>-1.8145709651320643E-2</v>
      </c>
      <c r="W3975" s="60">
        <f t="array" aca="1" ref="W3975:W3978" ca="1">TRANSPOSE(OFFSET($L$3, MATCH($R3975 &amp; "/" &amp; W$2, $P$3:$P$5002, 0) - 1, 0, 1, $E$1))</f>
        <v>-1.7241465318954701</v>
      </c>
      <c r="X3975" s="60">
        <f t="array" aca="1" ref="X3975:X3978" ca="1">TRANSPOSE(OFFSET($L$3, MATCH($R3975 &amp; "/" &amp; X$2, $P$3:$P$5002, 0) - 1, 0, 1, $E$1))</f>
        <v>1.0662362344075322</v>
      </c>
      <c r="Y3975" s="52">
        <f ca="1">$B$11 * EXP(($E$3 - $C$11^2/2) * Y$2 + $C$11*SQRT(Y$2)*T3975)</f>
        <v>106.15749018964506</v>
      </c>
      <c r="Z3975" s="52">
        <f ca="1">Y3975 * EXP(($E$3 - $C$11^2/2) * (Z$2-Y$2) + $C$11*SQRT(Z$2-Y$2)*U3975)</f>
        <v>75.403570172399242</v>
      </c>
      <c r="AA3975" s="52">
        <f ca="1">Z3975 * EXP(($E$3 - $C$11^2/2) * (AA$2-Z$2) + $C$11*SQRT(AA$2-Z$2)*V3975)</f>
        <v>75.37012005762729</v>
      </c>
      <c r="AB3975" s="52">
        <f ca="1">AA3975 * EXP(($E$3 - $C$11^2/2) * (AB$2-AA$2) + $C$11*SQRT(AB$2-AA$2)*W3975)</f>
        <v>45.157977415331125</v>
      </c>
      <c r="AC3975" s="52">
        <f ca="1">AB3975 * EXP(($E$3 - $C$11^2/2) * (AC$2-AB$2) + $C$11*SQRT(AC$2-AB$2)*X3975)</f>
        <v>62.491954566337746</v>
      </c>
      <c r="AD3975" s="47"/>
      <c r="AE3975" s="3" t="s">
        <v>69</v>
      </c>
      <c r="AF3975" s="20" cm="1">
        <f t="array" aca="1" ref="AF3975" ca="1">MIN(Y3975:Y3978 / $D$11:$D$14)</f>
        <v>0.90429854844365953</v>
      </c>
      <c r="AG3975" s="20" cm="1">
        <f t="array" aca="1" ref="AG3975" ca="1">MIN(Z3975:Z3978 / $D$11:$D$14)</f>
        <v>0.71824337771609248</v>
      </c>
      <c r="AH3975" s="20" cm="1">
        <f t="array" aca="1" ref="AH3975" ca="1">MIN(AA3975:AA3978 / $D$11:$D$14)</f>
        <v>0.49039240521250088</v>
      </c>
      <c r="AI3975" s="20" cm="1">
        <f t="array" aca="1" ref="AI3975" ca="1">MIN(AB3975:AB3978 / $D$11:$D$14)</f>
        <v>0.45157977415331124</v>
      </c>
      <c r="AJ3975" s="20" cm="1">
        <f t="array" aca="1" ref="AJ3975" ca="1">MIN(AC3975:AC3978 / $D$11:$D$14)</f>
        <v>0.62491954566337748</v>
      </c>
      <c r="AK3975" s="72">
        <f t="array" aca="1" ref="AK3975" ca="1">SUMPRODUCT(AF3976:AJ3976, EXP(-$E$3*$AF$2:$AJ$2))</f>
        <v>92148.519674651194</v>
      </c>
      <c r="AL3975" s="70">
        <f ca="1">MAX(AC3976 - $D$11, 0) * EXP(-$E$2*$E$3)</f>
        <v>0</v>
      </c>
    </row>
    <row r="3976" spans="6:38" ht="14.55" customHeight="1" x14ac:dyDescent="0.3">
      <c r="F3976" s="79"/>
      <c r="G3976" s="3">
        <v>3974</v>
      </c>
      <c r="H3976" s="61">
        <v>-0.76746298015679171</v>
      </c>
      <c r="I3976" s="61">
        <v>-0.38164242831985085</v>
      </c>
      <c r="J3976" s="61">
        <v>0.40723198247509812</v>
      </c>
      <c r="K3976" s="62">
        <v>-0.71507432407992522</v>
      </c>
      <c r="L3976" s="60">
        <f t="array" ref="L3976:O3976">TRANSPOSE(MMULT(Option!$B$25:$E$28, TRANSPOSE(H3976:K3976)))</f>
        <v>-0.76746298015679171</v>
      </c>
      <c r="M3976" s="60">
        <v>-0.65676625529921162</v>
      </c>
      <c r="N3976" s="60">
        <v>-4.9246689437733582E-2</v>
      </c>
      <c r="O3976" s="60">
        <v>-0.9397921613433905</v>
      </c>
      <c r="P3976" s="56" t="str">
        <f t="shared" si="5021"/>
        <v>795/4</v>
      </c>
      <c r="R3976" s="80"/>
      <c r="S3976" s="3" t="s">
        <v>29</v>
      </c>
      <c r="T3976" s="60">
        <f ca="1"/>
        <v>0.77481410303125486</v>
      </c>
      <c r="U3976" s="60">
        <f ca="1"/>
        <v>-1.9113034403364786</v>
      </c>
      <c r="V3976" s="60">
        <f ca="1"/>
        <v>-1.2886752673747657</v>
      </c>
      <c r="W3976" s="60">
        <f ca="1"/>
        <v>0.17690638818088888</v>
      </c>
      <c r="X3976" s="60">
        <f ca="1"/>
        <v>0.65697407721652246</v>
      </c>
      <c r="Y3976" s="52">
        <f ca="1">$B$12 * EXP(($E$3 - $C$12^2/2) * Y$2 + $C$12*SQRT(Y$2)*T3976)</f>
        <v>126.80042793732471</v>
      </c>
      <c r="Z3976" s="52">
        <f ca="1">Y3976 * EXP(($E$3 - $C$12^2/2) * (Z$2-Y$2) + $C$12*SQRT(Z$2-Y$2)*U3976)</f>
        <v>71.824337771609251</v>
      </c>
      <c r="AA3976" s="52">
        <f ca="1">Z3976 * EXP(($E$3 - $C$12^2/2) * (AA$2-Z$2) + $C$12*SQRT(AA$2-Z$2)*V3976)</f>
        <v>49.039240521250086</v>
      </c>
      <c r="AB3976" s="52">
        <f ca="1">AA3976 * EXP(($E$3 - $C$12^2/2) * (AB$2-AA$2) + $C$12*SQRT(AB$2-AA$2)*W3976)</f>
        <v>51.971356019866583</v>
      </c>
      <c r="AC3976" s="52">
        <f ca="1">AB3976 * EXP(($E$3 - $C$12^2/2) * (AC$2-AB$2) + $C$12*SQRT(AC$2-AB$2)*X3976)</f>
        <v>63.610906672398421</v>
      </c>
      <c r="AD3976" s="47"/>
      <c r="AE3976" s="3" t="s">
        <v>47</v>
      </c>
      <c r="AF3976" s="64">
        <f t="shared" ref="AF3976" ca="1" si="5027">($B$5*AF3978 + (1 + $B$6)*AF3977)*$B$2</f>
        <v>15000</v>
      </c>
      <c r="AG3976" s="64">
        <f t="shared" ref="AG3976" ca="1" si="5028">($B$5*AG3978 + (1 + $B$6)*AG3977)*$B$2</f>
        <v>0</v>
      </c>
      <c r="AH3976" s="64">
        <f t="shared" ref="AH3976" ca="1" si="5029">($B$5*AH3978 + (1 + $B$6)*AH3977)*$B$2</f>
        <v>0</v>
      </c>
      <c r="AI3976" s="64">
        <f t="shared" ref="AI3976" ca="1" si="5030">($B$5*AI3978 + (1 + $B$6)*AI3977)*$B$2</f>
        <v>0</v>
      </c>
      <c r="AJ3976" s="64" cm="1">
        <f t="array" aca="1" ref="AJ3976" ca="1">($B$5*AJ3978 + (1 + $B$6)*AJ3977 + AND(NOT(AF3977:AJ3977)))*$B$2</f>
        <v>100000</v>
      </c>
      <c r="AK3976" s="73"/>
      <c r="AL3976" s="70"/>
    </row>
    <row r="3977" spans="6:38" ht="14.55" customHeight="1" x14ac:dyDescent="0.3">
      <c r="F3977" s="79"/>
      <c r="G3977" s="3">
        <v>3975</v>
      </c>
      <c r="H3977" s="61">
        <v>0.90839038748332435</v>
      </c>
      <c r="I3977" s="61">
        <v>0.23884306925822116</v>
      </c>
      <c r="J3977" s="61">
        <v>0.31648716391911919</v>
      </c>
      <c r="K3977" s="62">
        <v>1.843486217086467</v>
      </c>
      <c r="L3977" s="60">
        <f t="array" ref="L3977:O3977">TRANSPOSE(MMULT(Option!$B$25:$E$28, TRANSPOSE(H3977:K3977)))</f>
        <v>0.90839038748332435</v>
      </c>
      <c r="M3977" s="60">
        <v>0.58225944381160544</v>
      </c>
      <c r="N3977" s="60">
        <v>0.70387381351889988</v>
      </c>
      <c r="O3977" s="60">
        <v>2.0663392020056879</v>
      </c>
      <c r="P3977" s="56" t="str">
        <f t="shared" si="5021"/>
        <v>795/5</v>
      </c>
      <c r="R3977" s="80"/>
      <c r="S3977" s="3" t="s">
        <v>31</v>
      </c>
      <c r="T3977" s="60">
        <f ca="1"/>
        <v>1.2635644972707545</v>
      </c>
      <c r="U3977" s="60">
        <f ca="1"/>
        <v>-1.3137074161084841</v>
      </c>
      <c r="V3977" s="60">
        <f ca="1"/>
        <v>-7.8456350345862402E-3</v>
      </c>
      <c r="W3977" s="60">
        <f ca="1"/>
        <v>-0.1169716711401475</v>
      </c>
      <c r="X3977" s="60">
        <f ca="1"/>
        <v>0.84751472984715348</v>
      </c>
      <c r="Y3977" s="52">
        <f ca="1">$B$13 * EXP(($E$3 - $C$13^2/2) * Y$2 + $C$13*SQRT(Y$2)*T3977)</f>
        <v>146.82472598967553</v>
      </c>
      <c r="Z3977" s="52">
        <f ca="1">Y3977 * EXP(($E$3 - $C$13^2/2) * (Z$2-Y$2) + $C$13*SQRT(Z$2-Y$2)*U3977)</f>
        <v>99.496981829912983</v>
      </c>
      <c r="AA3977" s="52">
        <f ca="1">Z3977 * EXP(($E$3 - $C$13^2/2) * (AA$2-Z$2) + $C$13*SQRT(AA$2-Z$2)*V3977)</f>
        <v>99.760630331023805</v>
      </c>
      <c r="AB3977" s="52">
        <f ca="1">AA3977 * EXP(($E$3 - $C$13^2/2) * (AB$2-AA$2) + $C$13*SQRT(AB$2-AA$2)*W3977)</f>
        <v>96.803400082448519</v>
      </c>
      <c r="AC3977" s="52">
        <f ca="1">AB3977 * EXP(($E$3 - $C$13^2/2) * (AC$2-AB$2) + $C$13*SQRT(AC$2-AB$2)*X3977)</f>
        <v>125.45367130105949</v>
      </c>
      <c r="AD3977" s="47"/>
      <c r="AE3977" s="3" t="s">
        <v>46</v>
      </c>
      <c r="AF3977" s="52" t="b">
        <f t="shared" ref="AF3977" ca="1" si="5031">AF3975 &gt;= $B$4</f>
        <v>0</v>
      </c>
      <c r="AG3977" s="52" t="b">
        <f t="array" aca="1" ref="AG3977" ca="1">AND(AG3975 &gt;= $B$4, NOT(OR($AF3977:AF3977)))</f>
        <v>0</v>
      </c>
      <c r="AH3977" s="52" t="b">
        <f t="array" aca="1" ref="AH3977" ca="1">AND(AH3975 &gt;= $B$4, NOT(OR($AF3977:AG3977)))</f>
        <v>0</v>
      </c>
      <c r="AI3977" s="52" t="b">
        <f t="array" aca="1" ref="AI3977" ca="1">AND(AI3975 &gt;= $B$4, NOT(OR($AF3977:AH3977)))</f>
        <v>0</v>
      </c>
      <c r="AJ3977" s="52" t="b">
        <f t="array" aca="1" ref="AJ3977" ca="1">AND(AJ3975 &gt;= $B$4, NOT(OR($AF3977:AI3977)))</f>
        <v>0</v>
      </c>
      <c r="AK3977" s="73"/>
      <c r="AL3977" s="70"/>
    </row>
    <row r="3978" spans="6:38" ht="14.55" customHeight="1" x14ac:dyDescent="0.3">
      <c r="F3978" s="79"/>
      <c r="G3978" s="3">
        <v>3976</v>
      </c>
      <c r="H3978" s="61">
        <v>1.8026753419048718</v>
      </c>
      <c r="I3978" s="61">
        <v>0.76808292865756311</v>
      </c>
      <c r="J3978" s="61">
        <v>9.9493909598329655E-2</v>
      </c>
      <c r="K3978" s="62">
        <v>-0.43453396179537357</v>
      </c>
      <c r="L3978" s="60">
        <f t="array" ref="L3978:O3978">TRANSPOSE(MMULT(Option!$B$25:$E$28, TRANSPOSE(H3978:K3978)))</f>
        <v>1.8026753419048718</v>
      </c>
      <c r="M3978" s="60">
        <v>1.4250297688772786</v>
      </c>
      <c r="N3978" s="60">
        <v>1.0095879624949218</v>
      </c>
      <c r="O3978" s="60">
        <v>0.56950802944443657</v>
      </c>
      <c r="P3978" s="56" t="str">
        <f t="shared" si="5021"/>
        <v>796/1</v>
      </c>
      <c r="R3978" s="80"/>
      <c r="S3978" s="3" t="s">
        <v>30</v>
      </c>
      <c r="T3978" s="60">
        <f ca="1"/>
        <v>-0.35198573469405942</v>
      </c>
      <c r="U3978" s="60">
        <f ca="1"/>
        <v>-0.72427207630935375</v>
      </c>
      <c r="V3978" s="60">
        <f ca="1"/>
        <v>-0.32762017654748271</v>
      </c>
      <c r="W3978" s="60">
        <f ca="1"/>
        <v>0.89539937197652808</v>
      </c>
      <c r="X3978" s="60">
        <f ca="1"/>
        <v>0.82016835086020445</v>
      </c>
      <c r="Y3978" s="52">
        <f ca="1">$B$14 * EXP(($E$3 - $C$14^2/2) * Y$2 + $C$14*SQRT(Y$2)*T3978)</f>
        <v>90.429854844365948</v>
      </c>
      <c r="Z3978" s="52">
        <f ca="1">Y3978 * EXP(($E$3 - $C$14^2/2) * (Z$2-Y$2) + $C$14*SQRT(Z$2-Y$2)*U3978)</f>
        <v>73.133961077021439</v>
      </c>
      <c r="AA3978" s="52">
        <f ca="1">Z3978 * EXP(($E$3 - $C$14^2/2) * (AA$2-Z$2) + $C$14*SQRT(AA$2-Z$2)*V3978)</f>
        <v>66.620130372622157</v>
      </c>
      <c r="AB3978" s="52">
        <f ca="1">AA3978 * EXP(($E$3 - $C$14^2/2) * (AB$2-AA$2) + $C$14*SQRT(AB$2-AA$2)*W3978)</f>
        <v>87.586475899577536</v>
      </c>
      <c r="AC3978" s="52">
        <f ca="1">AB3978 * EXP(($E$3 - $C$14^2/2) * (AC$2-AB$2) + $C$14*SQRT(AC$2-AB$2)*X3978)</f>
        <v>112.58146653719567</v>
      </c>
      <c r="AD3978" s="47"/>
      <c r="AE3978" s="3" t="s">
        <v>68</v>
      </c>
      <c r="AF3978" s="52" t="b">
        <f ca="1">AND(AF3975&gt;$B$3, NOT(OR($AF3977:AF3977)))</f>
        <v>1</v>
      </c>
      <c r="AG3978" s="52" t="b">
        <f ca="1">AND(AG3975&gt;$B$3, NOT(OR($AF3977:AG3977)))</f>
        <v>0</v>
      </c>
      <c r="AH3978" s="52" t="b">
        <f ca="1">AND(AH3975&gt;$B$3, NOT(OR($AF3977:AH3977)))</f>
        <v>0</v>
      </c>
      <c r="AI3978" s="52" t="b">
        <f ca="1">AND(AI3975&gt;$B$3, NOT(OR($AF3977:AI3977)))</f>
        <v>0</v>
      </c>
      <c r="AJ3978" s="52" t="b">
        <f ca="1">AND(AJ3975&gt;$B$3, NOT(OR($AF3977:AJ3977)))</f>
        <v>0</v>
      </c>
      <c r="AK3978" s="74"/>
      <c r="AL3978" s="70"/>
    </row>
    <row r="3979" spans="6:38" ht="14.55" customHeight="1" x14ac:dyDescent="0.3">
      <c r="F3979" s="79"/>
      <c r="G3979" s="3">
        <v>3977</v>
      </c>
      <c r="H3979" s="61">
        <v>0.1923947750874356</v>
      </c>
      <c r="I3979" s="61">
        <v>0.77626657499137286</v>
      </c>
      <c r="J3979" s="61">
        <v>1.9647651710401653E-2</v>
      </c>
      <c r="K3979" s="62">
        <v>0.98315266939182322</v>
      </c>
      <c r="L3979" s="60">
        <f t="array" ref="L3979:O3979">TRANSPOSE(MMULT(Option!$B$25:$E$28, TRANSPOSE(H3979:K3979)))</f>
        <v>0.1923947750874356</v>
      </c>
      <c r="M3979" s="60">
        <v>0.78841797790739021</v>
      </c>
      <c r="N3979" s="60">
        <v>0.29748894540508231</v>
      </c>
      <c r="O3979" s="60">
        <v>1.1259886906670973</v>
      </c>
      <c r="P3979" s="56" t="str">
        <f t="shared" si="5021"/>
        <v>796/2</v>
      </c>
      <c r="R3979" s="80">
        <v>995</v>
      </c>
      <c r="S3979" s="3" t="s">
        <v>28</v>
      </c>
      <c r="T3979" s="60">
        <f t="array" aca="1" ref="T3979:T3982" ca="1">TRANSPOSE(OFFSET($L$3, MATCH($R3979 &amp; "/" &amp; T$2, $P$3:$P$5002, 0) - 1, 0, 1, $E$1))</f>
        <v>0.82001532147696943</v>
      </c>
      <c r="U3979" s="60">
        <f t="array" aca="1" ref="U3979:U3982" ca="1">TRANSPOSE(OFFSET($L$3, MATCH($R3979 &amp; "/" &amp; U$2, $P$3:$P$5002, 0) - 1, 0, 1, $E$1))</f>
        <v>-0.24191140215572782</v>
      </c>
      <c r="V3979" s="60">
        <f t="array" aca="1" ref="V3979:V3982" ca="1">TRANSPOSE(OFFSET($L$3, MATCH($R3979 &amp; "/" &amp; V$2, $P$3:$P$5002, 0) - 1, 0, 1, $E$1))</f>
        <v>0.11173377165719398</v>
      </c>
      <c r="W3979" s="60">
        <f t="array" aca="1" ref="W3979:W3982" ca="1">TRANSPOSE(OFFSET($L$3, MATCH($R3979 &amp; "/" &amp; W$2, $P$3:$P$5002, 0) - 1, 0, 1, $E$1))</f>
        <v>-0.54568367916722327</v>
      </c>
      <c r="X3979" s="60">
        <f t="array" aca="1" ref="X3979:X3982" ca="1">TRANSPOSE(OFFSET($L$3, MATCH($R3979 &amp; "/" &amp; X$2, $P$3:$P$5002, 0) - 1, 0, 1, $E$1))</f>
        <v>0.97308458850199819</v>
      </c>
      <c r="Y3979" s="52">
        <f ca="1">$B$11 * EXP(($E$3 - $C$11^2/2) * Y$2 + $C$11*SQRT(Y$2)*T3979)</f>
        <v>128.53159921994296</v>
      </c>
      <c r="Z3979" s="52">
        <f ca="1">Y3979 * EXP(($E$3 - $C$11^2/2) * (Z$2-Y$2) + $C$11*SQRT(Z$2-Y$2)*U3979)</f>
        <v>120.13322818288202</v>
      </c>
      <c r="AA3979" s="52">
        <f ca="1">Z3979 * EXP(($E$3 - $C$11^2/2) * (AA$2-Z$2) + $C$11*SQRT(AA$2-Z$2)*V3979)</f>
        <v>124.85105830248197</v>
      </c>
      <c r="AB3979" s="52">
        <f ca="1">AA3979 * EXP(($E$3 - $C$11^2/2) * (AB$2-AA$2) + $C$11*SQRT(AB$2-AA$2)*W3979)</f>
        <v>106.52890848944827</v>
      </c>
      <c r="AC3979" s="52">
        <f ca="1">AB3979 * EXP(($E$3 - $C$11^2/2) * (AC$2-AB$2) + $C$11*SQRT(AC$2-AB$2)*X3979)</f>
        <v>143.35753664555918</v>
      </c>
      <c r="AD3979" s="47"/>
      <c r="AE3979" s="3" t="s">
        <v>69</v>
      </c>
      <c r="AF3979" s="20" cm="1">
        <f t="array" aca="1" ref="AF3979" ca="1">MIN(Y3979:Y3982 / $D$11:$D$14)</f>
        <v>0.85207046830932431</v>
      </c>
      <c r="AG3979" s="20" cm="1">
        <f t="array" aca="1" ref="AG3979" ca="1">MIN(Z3979:Z3982 / $D$11:$D$14)</f>
        <v>0.93441191709085747</v>
      </c>
      <c r="AH3979" s="20" cm="1">
        <f t="array" aca="1" ref="AH3979" ca="1">MIN(AA3979:AA3982 / $D$11:$D$14)</f>
        <v>1.2485105830248198</v>
      </c>
      <c r="AI3979" s="20" cm="1">
        <f t="array" aca="1" ref="AI3979" ca="1">MIN(AB3979:AB3982 / $D$11:$D$14)</f>
        <v>1.0012365660965954</v>
      </c>
      <c r="AJ3979" s="20" cm="1">
        <f t="array" aca="1" ref="AJ3979" ca="1">MIN(AC3979:AC3982 / $D$11:$D$14)</f>
        <v>1.0424636702370997</v>
      </c>
      <c r="AK3979" s="72">
        <f t="array" aca="1" ref="AK3979" ca="1">SUMPRODUCT(AF3980:AJ3980, EXP(-$E$3*$AF$2:$AJ$2))</f>
        <v>142594.67363380725</v>
      </c>
      <c r="AL3979" s="70">
        <f ca="1">MAX(AC3980 - $D$11, 0) * EXP(-$E$2*$E$3)</f>
        <v>75.88325735677671</v>
      </c>
    </row>
    <row r="3980" spans="6:38" ht="14.55" customHeight="1" x14ac:dyDescent="0.3">
      <c r="F3980" s="79"/>
      <c r="G3980" s="3">
        <v>3978</v>
      </c>
      <c r="H3980" s="61">
        <v>-1.2001131411686299</v>
      </c>
      <c r="I3980" s="61">
        <v>-8.1283662722931443E-2</v>
      </c>
      <c r="J3980" s="61">
        <v>1.3697637401324694</v>
      </c>
      <c r="K3980" s="62">
        <v>0.26887823188263194</v>
      </c>
      <c r="L3980" s="60">
        <f t="array" ref="L3980:O3980">TRANSPOSE(MMULT(Option!$B$25:$E$28, TRANSPOSE(H3980:K3980)))</f>
        <v>-1.2001131411686299</v>
      </c>
      <c r="M3980" s="60">
        <v>-0.5545429639056707</v>
      </c>
      <c r="N3980" s="60">
        <v>0.70174696479026477</v>
      </c>
      <c r="O3980" s="60">
        <v>-3.7262473604972868E-3</v>
      </c>
      <c r="P3980" s="56" t="str">
        <f t="shared" si="5021"/>
        <v>796/3</v>
      </c>
      <c r="R3980" s="80"/>
      <c r="S3980" s="3" t="s">
        <v>29</v>
      </c>
      <c r="T3980" s="60">
        <f ca="1"/>
        <v>-0.55028682096600356</v>
      </c>
      <c r="U3980" s="60">
        <f ca="1"/>
        <v>1.634948224843815</v>
      </c>
      <c r="V3980" s="60">
        <f ca="1"/>
        <v>0.59752819533476575</v>
      </c>
      <c r="W3980" s="60">
        <f ca="1"/>
        <v>-1.3554880303183767</v>
      </c>
      <c r="X3980" s="60">
        <f ca="1"/>
        <v>1.8574466076480065</v>
      </c>
      <c r="Y3980" s="52">
        <f ca="1">$B$12 * EXP(($E$3 - $C$12^2/2) * Y$2 + $C$12*SQRT(Y$2)*T3980)</f>
        <v>85.207046830932427</v>
      </c>
      <c r="Z3980" s="52">
        <f ca="1">Y3980 * EXP(($E$3 - $C$12^2/2) * (Z$2-Y$2) + $C$12*SQRT(Z$2-Y$2)*U3980)</f>
        <v>139.84974652258944</v>
      </c>
      <c r="AA3980" s="52">
        <f ca="1">Z3980 * EXP(($E$3 - $C$12^2/2) * (AA$2-Z$2) + $C$12*SQRT(AA$2-Z$2)*V3980)</f>
        <v>168.1450610976874</v>
      </c>
      <c r="AB3980" s="52">
        <f ca="1">AA3980 * EXP(($E$3 - $C$12^2/2) * (AB$2-AA$2) + $C$12*SQRT(AB$2-AA$2)*W3980)</f>
        <v>112.52558934868273</v>
      </c>
      <c r="AC3980" s="52">
        <f ca="1">AB3980 * EXP(($E$3 - $C$12^2/2) * (AC$2-AB$2) + $C$12*SQRT(AC$2-AB$2)*X3980)</f>
        <v>197.43603114715833</v>
      </c>
      <c r="AD3980" s="47"/>
      <c r="AE3980" s="3" t="s">
        <v>47</v>
      </c>
      <c r="AF3980" s="64">
        <f t="shared" ref="AF3980" ca="1" si="5032">($B$5*AF3982 + (1 + $B$6)*AF3981)*$B$2</f>
        <v>15000</v>
      </c>
      <c r="AG3980" s="64">
        <f t="shared" ref="AG3980" ca="1" si="5033">($B$5*AG3982 + (1 + $B$6)*AG3981)*$B$2</f>
        <v>15000</v>
      </c>
      <c r="AH3980" s="64">
        <f t="shared" ref="AH3980" ca="1" si="5034">($B$5*AH3982 + (1 + $B$6)*AH3981)*$B$2</f>
        <v>15000</v>
      </c>
      <c r="AI3980" s="64">
        <f t="shared" ref="AI3980" ca="1" si="5035">($B$5*AI3982 + (1 + $B$6)*AI3981)*$B$2</f>
        <v>15000</v>
      </c>
      <c r="AJ3980" s="64" cm="1">
        <f t="array" aca="1" ref="AJ3980" ca="1">($B$5*AJ3982 + (1 + $B$6)*AJ3981 + AND(NOT(AF3981:AJ3981)))*$B$2</f>
        <v>114999.99999999999</v>
      </c>
      <c r="AK3980" s="73"/>
      <c r="AL3980" s="70"/>
    </row>
    <row r="3981" spans="6:38" ht="14.55" customHeight="1" x14ac:dyDescent="0.3">
      <c r="F3981" s="79"/>
      <c r="G3981" s="3">
        <v>3979</v>
      </c>
      <c r="H3981" s="61">
        <v>0.41658702594288549</v>
      </c>
      <c r="I3981" s="61">
        <v>0.63452845498951083</v>
      </c>
      <c r="J3981" s="61">
        <v>-1.2889269055012145</v>
      </c>
      <c r="K3981" s="62">
        <v>1.3714759562534278</v>
      </c>
      <c r="L3981" s="60">
        <f t="array" ref="L3981:O3981">TRANSPOSE(MMULT(Option!$B$25:$E$28, TRANSPOSE(H3981:K3981)))</f>
        <v>0.41658702594288549</v>
      </c>
      <c r="M3981" s="60">
        <v>0.74818974549571682</v>
      </c>
      <c r="N3981" s="60">
        <v>-0.79928411172539393</v>
      </c>
      <c r="O3981" s="60">
        <v>1.255682433322209</v>
      </c>
      <c r="P3981" s="56" t="str">
        <f t="shared" si="5021"/>
        <v>796/4</v>
      </c>
      <c r="R3981" s="80"/>
      <c r="S3981" s="3" t="s">
        <v>31</v>
      </c>
      <c r="T3981" s="60">
        <f ca="1"/>
        <v>0.56231501165089248</v>
      </c>
      <c r="U3981" s="60">
        <f ca="1"/>
        <v>-0.82177472249611916</v>
      </c>
      <c r="V3981" s="60">
        <f ca="1"/>
        <v>1.0189193686442364</v>
      </c>
      <c r="W3981" s="60">
        <f ca="1"/>
        <v>-0.82200698387090365</v>
      </c>
      <c r="X3981" s="60">
        <f ca="1"/>
        <v>0.11783674403909417</v>
      </c>
      <c r="Y3981" s="52">
        <f ca="1">$B$13 * EXP(($E$3 - $C$13^2/2) * Y$2 + $C$13*SQRT(Y$2)*T3981)</f>
        <v>118.96920635317339</v>
      </c>
      <c r="Z3981" s="52">
        <f ca="1">Y3981 * EXP(($E$3 - $C$13^2/2) * (Z$2-Y$2) + $C$13*SQRT(Z$2-Y$2)*U3981)</f>
        <v>93.441191709085743</v>
      </c>
      <c r="AA3981" s="52">
        <f ca="1">Z3981 * EXP(($E$3 - $C$13^2/2) * (AA$2-Z$2) + $C$13*SQRT(AA$2-Z$2)*V3981)</f>
        <v>127.48619488541864</v>
      </c>
      <c r="AB3981" s="52">
        <f ca="1">AA3981 * EXP(($E$3 - $C$13^2/2) * (AB$2-AA$2) + $C$13*SQRT(AB$2-AA$2)*W3981)</f>
        <v>100.12365660965955</v>
      </c>
      <c r="AC3981" s="52">
        <f ca="1">AB3981 * EXP(($E$3 - $C$13^2/2) * (AC$2-AB$2) + $C$13*SQRT(AC$2-AB$2)*X3981)</f>
        <v>104.24636702370996</v>
      </c>
      <c r="AD3981" s="47"/>
      <c r="AE3981" s="3" t="s">
        <v>46</v>
      </c>
      <c r="AF3981" s="52" t="b">
        <f t="shared" ref="AF3981" ca="1" si="5036">AF3979 &gt;= $B$4</f>
        <v>0</v>
      </c>
      <c r="AG3981" s="52" t="b">
        <f t="array" aca="1" ref="AG3981" ca="1">AND(AG3979 &gt;= $B$4, NOT(OR($AF3981:AF3981)))</f>
        <v>0</v>
      </c>
      <c r="AH3981" s="52" t="b">
        <f t="array" aca="1" ref="AH3981" ca="1">AND(AH3979 &gt;= $B$4, NOT(OR($AF3981:AG3981)))</f>
        <v>0</v>
      </c>
      <c r="AI3981" s="52" t="b">
        <f t="array" aca="1" ref="AI3981" ca="1">AND(AI3979 &gt;= $B$4, NOT(OR($AF3981:AH3981)))</f>
        <v>0</v>
      </c>
      <c r="AJ3981" s="52" t="b">
        <f t="array" aca="1" ref="AJ3981" ca="1">AND(AJ3979 &gt;= $B$4, NOT(OR($AF3981:AI3981)))</f>
        <v>0</v>
      </c>
      <c r="AK3981" s="73"/>
      <c r="AL3981" s="70"/>
    </row>
    <row r="3982" spans="6:38" ht="14.55" customHeight="1" x14ac:dyDescent="0.3">
      <c r="F3982" s="79"/>
      <c r="G3982" s="3">
        <v>3980</v>
      </c>
      <c r="H3982" s="61">
        <v>-1.2322718332040317E-2</v>
      </c>
      <c r="I3982" s="61">
        <v>-0.83022579746859815</v>
      </c>
      <c r="J3982" s="61">
        <v>1.5212358147712788</v>
      </c>
      <c r="K3982" s="62">
        <v>0.88792992510039492</v>
      </c>
      <c r="L3982" s="60">
        <f t="array" ref="L3982:O3982">TRANSPOSE(MMULT(Option!$B$25:$E$28, TRANSPOSE(H3982:K3982)))</f>
        <v>-1.2322718332040317E-2</v>
      </c>
      <c r="M3982" s="60">
        <v>-0.76584359949380165</v>
      </c>
      <c r="N3982" s="60">
        <v>1.1137834946819647</v>
      </c>
      <c r="O3982" s="60">
        <v>0.83495935495500151</v>
      </c>
      <c r="P3982" s="56" t="str">
        <f t="shared" si="5021"/>
        <v>796/5</v>
      </c>
      <c r="R3982" s="80"/>
      <c r="S3982" s="3" t="s">
        <v>30</v>
      </c>
      <c r="T3982" s="60">
        <f ca="1"/>
        <v>0.13274477828197395</v>
      </c>
      <c r="U3982" s="60">
        <f ca="1"/>
        <v>1.1652497430620998</v>
      </c>
      <c r="V3982" s="60">
        <f ca="1"/>
        <v>0.26585944461182398</v>
      </c>
      <c r="W3982" s="60">
        <f ca="1"/>
        <v>-0.62132350067238018</v>
      </c>
      <c r="X3982" s="60">
        <f ca="1"/>
        <v>1.1826788496610008</v>
      </c>
      <c r="Y3982" s="52">
        <f ca="1">$B$14 * EXP(($E$3 - $C$14^2/2) * Y$2 + $C$14*SQRT(Y$2)*T3982)</f>
        <v>104.58431827188571</v>
      </c>
      <c r="Z3982" s="52">
        <f ca="1">Y3982 * EXP(($E$3 - $C$14^2/2) * (Z$2-Y$2) + $C$14*SQRT(Z$2-Y$2)*U3982)</f>
        <v>149.09274208119149</v>
      </c>
      <c r="AA3982" s="52">
        <f ca="1">Z3982 * EXP(($E$3 - $C$14^2/2) * (AA$2-Z$2) + $C$14*SQRT(AA$2-Z$2)*V3982)</f>
        <v>162.28050914401246</v>
      </c>
      <c r="AB3982" s="52">
        <f ca="1">AA3982 * EXP(($E$3 - $C$14^2/2) * (AB$2-AA$2) + $C$14*SQRT(AB$2-AA$2)*W3982)</f>
        <v>135.35883993122508</v>
      </c>
      <c r="AC3982" s="52">
        <f ca="1">AB3982 * EXP(($E$3 - $C$14^2/2) * (AC$2-AB$2) + $C$14*SQRT(AC$2-AB$2)*X3982)</f>
        <v>193.97571687307055</v>
      </c>
      <c r="AD3982" s="47"/>
      <c r="AE3982" s="3" t="s">
        <v>68</v>
      </c>
      <c r="AF3982" s="52" t="b">
        <f ca="1">AND(AF3979&gt;$B$3, NOT(OR($AF3981:AF3981)))</f>
        <v>1</v>
      </c>
      <c r="AG3982" s="52" t="b">
        <f ca="1">AND(AG3979&gt;$B$3, NOT(OR($AF3981:AG3981)))</f>
        <v>1</v>
      </c>
      <c r="AH3982" s="52" t="b">
        <f ca="1">AND(AH3979&gt;$B$3, NOT(OR($AF3981:AH3981)))</f>
        <v>1</v>
      </c>
      <c r="AI3982" s="52" t="b">
        <f ca="1">AND(AI3979&gt;$B$3, NOT(OR($AF3981:AI3981)))</f>
        <v>1</v>
      </c>
      <c r="AJ3982" s="52" t="b">
        <f ca="1">AND(AJ3979&gt;$B$3, NOT(OR($AF3981:AJ3981)))</f>
        <v>1</v>
      </c>
      <c r="AK3982" s="74"/>
      <c r="AL3982" s="70"/>
    </row>
    <row r="3983" spans="6:38" ht="14.55" customHeight="1" x14ac:dyDescent="0.3">
      <c r="F3983" s="79"/>
      <c r="G3983" s="3">
        <v>3981</v>
      </c>
      <c r="H3983" s="61">
        <v>-0.35336145143123271</v>
      </c>
      <c r="I3983" s="61">
        <v>0.51532411297520553</v>
      </c>
      <c r="J3983" s="61">
        <v>-2.5416035950914533</v>
      </c>
      <c r="K3983" s="62">
        <v>-0.45715936779559774</v>
      </c>
      <c r="L3983" s="60">
        <f t="array" ref="L3983:O3983">TRANSPOSE(MMULT(Option!$B$25:$E$28, TRANSPOSE(H3983:K3983)))</f>
        <v>-0.35336145143123271</v>
      </c>
      <c r="M3983" s="60">
        <v>0.33095777045647778</v>
      </c>
      <c r="N3983" s="60">
        <v>-2.2387170721774758</v>
      </c>
      <c r="O3983" s="60">
        <v>-0.89395917213493781</v>
      </c>
      <c r="P3983" s="56" t="str">
        <f t="shared" si="5021"/>
        <v>797/1</v>
      </c>
      <c r="R3983" s="80">
        <v>996</v>
      </c>
      <c r="S3983" s="3" t="s">
        <v>28</v>
      </c>
      <c r="T3983" s="60">
        <f t="array" aca="1" ref="T3983:T3986" ca="1">TRANSPOSE(OFFSET($L$3, MATCH($R3983 &amp; "/" &amp; T$2, $P$3:$P$5002, 0) - 1, 0, 1, $E$1))</f>
        <v>-0.90230712866532026</v>
      </c>
      <c r="U3983" s="60">
        <f t="array" aca="1" ref="U3983:U3986" ca="1">TRANSPOSE(OFFSET($L$3, MATCH($R3983 &amp; "/" &amp; U$2, $P$3:$P$5002, 0) - 1, 0, 1, $E$1))</f>
        <v>-0.52245909117706413</v>
      </c>
      <c r="V3983" s="60">
        <f t="array" aca="1" ref="V3983:V3986" ca="1">TRANSPOSE(OFFSET($L$3, MATCH($R3983 &amp; "/" &amp; V$2, $P$3:$P$5002, 0) - 1, 0, 1, $E$1))</f>
        <v>0.88194580656501609</v>
      </c>
      <c r="W3983" s="60">
        <f t="array" aca="1" ref="W3983:W3986" ca="1">TRANSPOSE(OFFSET($L$3, MATCH($R3983 &amp; "/" &amp; W$2, $P$3:$P$5002, 0) - 1, 0, 1, $E$1))</f>
        <v>-0.95487143294648802</v>
      </c>
      <c r="X3983" s="60">
        <f t="array" aca="1" ref="X3983:X3986" ca="1">TRANSPOSE(OFFSET($L$3, MATCH($R3983 &amp; "/" &amp; X$2, $P$3:$P$5002, 0) - 1, 0, 1, $E$1))</f>
        <v>-0.68106788654315076</v>
      </c>
      <c r="Y3983" s="52">
        <f ca="1">$B$11 * EXP(($E$3 - $C$11^2/2) * Y$2 + $C$11*SQRT(Y$2)*T3983)</f>
        <v>76.667512084889339</v>
      </c>
      <c r="Z3983" s="52">
        <f ca="1">Y3983 * EXP(($E$3 - $C$11^2/2) * (Z$2-Y$2) + $C$11*SQRT(Z$2-Y$2)*U3983)</f>
        <v>65.873769016828973</v>
      </c>
      <c r="AA3983" s="52">
        <f ca="1">Z3983 * EXP(($E$3 - $C$11^2/2) * (AA$2-Z$2) + $C$11*SQRT(AA$2-Z$2)*V3983)</f>
        <v>86.256383261753982</v>
      </c>
      <c r="AB3983" s="52">
        <f ca="1">AA3983 * EXP(($E$3 - $C$11^2/2) * (AB$2-AA$2) + $C$11*SQRT(AB$2-AA$2)*W3983)</f>
        <v>65.09596932199257</v>
      </c>
      <c r="AC3983" s="52">
        <f ca="1">AB3983 * EXP(($E$3 - $C$11^2/2) * (AC$2-AB$2) + $C$11*SQRT(AC$2-AB$2)*X3983)</f>
        <v>53.33230612148013</v>
      </c>
      <c r="AD3983" s="47"/>
      <c r="AE3983" s="3" t="s">
        <v>69</v>
      </c>
      <c r="AF3983" s="20" cm="1">
        <f t="array" aca="1" ref="AF3983" ca="1">MIN(Y3983:Y3986 / $D$11:$D$14)</f>
        <v>0.60906923057466211</v>
      </c>
      <c r="AG3983" s="20" cm="1">
        <f t="array" aca="1" ref="AG3983" ca="1">MIN(Z3983:Z3986 / $D$11:$D$14)</f>
        <v>0.5056044112525766</v>
      </c>
      <c r="AH3983" s="20" cm="1">
        <f t="array" aca="1" ref="AH3983" ca="1">MIN(AA3983:AA3986 / $D$11:$D$14)</f>
        <v>0.39207851244518677</v>
      </c>
      <c r="AI3983" s="20" cm="1">
        <f t="array" aca="1" ref="AI3983" ca="1">MIN(AB3983:AB3986 / $D$11:$D$14)</f>
        <v>0.38880400564373518</v>
      </c>
      <c r="AJ3983" s="20" cm="1">
        <f t="array" aca="1" ref="AJ3983" ca="1">MIN(AC3983:AC3986 / $D$11:$D$14)</f>
        <v>0.34214419352720371</v>
      </c>
      <c r="AK3983" s="72">
        <f t="array" aca="1" ref="AK3983" ca="1">SUMPRODUCT(AF3984:AJ3984, EXP(-$E$3*$AF$2:$AJ$2))</f>
        <v>77880.078307140488</v>
      </c>
      <c r="AL3983" s="70">
        <f ca="1">MAX(AC3984 - $D$11, 0) * EXP(-$E$2*$E$3)</f>
        <v>0</v>
      </c>
    </row>
    <row r="3984" spans="6:38" ht="14.55" customHeight="1" x14ac:dyDescent="0.3">
      <c r="F3984" s="79"/>
      <c r="G3984" s="3">
        <v>3982</v>
      </c>
      <c r="H3984" s="61">
        <v>-1.2818490635086144</v>
      </c>
      <c r="I3984" s="61">
        <v>0.20253971808987492</v>
      </c>
      <c r="J3984" s="61">
        <v>-0.32393612026234703</v>
      </c>
      <c r="K3984" s="62">
        <v>0.68936215729888051</v>
      </c>
      <c r="L3984" s="60">
        <f t="array" ref="L3984:O3984">TRANSPOSE(MMULT(Option!$B$25:$E$28, TRANSPOSE(H3984:K3984)))</f>
        <v>-1.2818490635086144</v>
      </c>
      <c r="M3984" s="60">
        <v>-0.32710890752707206</v>
      </c>
      <c r="N3984" s="60">
        <v>-0.7442186324939879</v>
      </c>
      <c r="O3984" s="60">
        <v>6.7406348644591496E-2</v>
      </c>
      <c r="P3984" s="56" t="str">
        <f t="shared" si="5021"/>
        <v>797/2</v>
      </c>
      <c r="R3984" s="80"/>
      <c r="S3984" s="3" t="s">
        <v>29</v>
      </c>
      <c r="T3984" s="60">
        <f ca="1"/>
        <v>-1.2578764308882273</v>
      </c>
      <c r="U3984" s="60">
        <f ca="1"/>
        <v>0.96755314224326516</v>
      </c>
      <c r="V3984" s="60">
        <f ca="1"/>
        <v>0.26195415960023494</v>
      </c>
      <c r="W3984" s="60">
        <f ca="1"/>
        <v>-0.50445260477352782</v>
      </c>
      <c r="X3984" s="60">
        <f ca="1"/>
        <v>-1.6274441700987552</v>
      </c>
      <c r="Y3984" s="52">
        <f ca="1">$B$12 * EXP(($E$3 - $C$12^2/2) * Y$2 + $C$12*SQRT(Y$2)*T3984)</f>
        <v>68.910410108921582</v>
      </c>
      <c r="Z3984" s="52">
        <f ca="1">Y3984 * EXP(($E$3 - $C$12^2/2) * (Z$2-Y$2) + $C$12*SQRT(Z$2-Y$2)*U3984)</f>
        <v>92.580005905815256</v>
      </c>
      <c r="AA3984" s="52">
        <f ca="1">Z3984 * EXP(($E$3 - $C$12^2/2) * (AA$2-Z$2) + $C$12*SQRT(AA$2-Z$2)*V3984)</f>
        <v>100.65103621609407</v>
      </c>
      <c r="AB3984" s="52">
        <f ca="1">AA3984 * EXP(($E$3 - $C$12^2/2) * (AB$2-AA$2) + $C$12*SQRT(AB$2-AA$2)*W3984)</f>
        <v>86.949167461415755</v>
      </c>
      <c r="AC3984" s="52">
        <f ca="1">AB3984 * EXP(($E$3 - $C$12^2/2) * (AC$2-AB$2) + $C$12*SQRT(AC$2-AB$2)*X3984)</f>
        <v>53.629024040388011</v>
      </c>
      <c r="AD3984" s="47"/>
      <c r="AE3984" s="3" t="s">
        <v>47</v>
      </c>
      <c r="AF3984" s="64">
        <f t="shared" ref="AF3984" ca="1" si="5037">($B$5*AF3986 + (1 + $B$6)*AF3985)*$B$2</f>
        <v>0</v>
      </c>
      <c r="AG3984" s="64">
        <f t="shared" ref="AG3984" ca="1" si="5038">($B$5*AG3986 + (1 + $B$6)*AG3985)*$B$2</f>
        <v>0</v>
      </c>
      <c r="AH3984" s="64">
        <f t="shared" ref="AH3984" ca="1" si="5039">($B$5*AH3986 + (1 + $B$6)*AH3985)*$B$2</f>
        <v>0</v>
      </c>
      <c r="AI3984" s="64">
        <f t="shared" ref="AI3984" ca="1" si="5040">($B$5*AI3986 + (1 + $B$6)*AI3985)*$B$2</f>
        <v>0</v>
      </c>
      <c r="AJ3984" s="64" cm="1">
        <f t="array" aca="1" ref="AJ3984" ca="1">($B$5*AJ3986 + (1 + $B$6)*AJ3985 + AND(NOT(AF3985:AJ3985)))*$B$2</f>
        <v>100000</v>
      </c>
      <c r="AK3984" s="73"/>
      <c r="AL3984" s="70"/>
    </row>
    <row r="3985" spans="6:38" ht="14.55" customHeight="1" x14ac:dyDescent="0.3">
      <c r="F3985" s="79"/>
      <c r="G3985" s="3">
        <v>3983</v>
      </c>
      <c r="H3985" s="61">
        <v>-0.72269215452565616</v>
      </c>
      <c r="I3985" s="61">
        <v>6.0576176668041277E-2</v>
      </c>
      <c r="J3985" s="61">
        <v>-0.45883875187050271</v>
      </c>
      <c r="K3985" s="62">
        <v>2.0451385049859132</v>
      </c>
      <c r="L3985" s="60">
        <f t="array" ref="L3985:O3985">TRANSPOSE(MMULT(Option!$B$25:$E$28, TRANSPOSE(H3985:K3985)))</f>
        <v>-0.72269215452565616</v>
      </c>
      <c r="M3985" s="60">
        <v>-0.23355787883179907</v>
      </c>
      <c r="N3985" s="60">
        <v>-0.67621698952482101</v>
      </c>
      <c r="O3985" s="60">
        <v>1.388581533945775</v>
      </c>
      <c r="P3985" s="56" t="str">
        <f t="shared" si="5021"/>
        <v>797/3</v>
      </c>
      <c r="R3985" s="80"/>
      <c r="S3985" s="3" t="s">
        <v>31</v>
      </c>
      <c r="T3985" s="60">
        <f ca="1"/>
        <v>-0.83374960220051664</v>
      </c>
      <c r="U3985" s="60">
        <f ca="1"/>
        <v>-0.8481678318667677</v>
      </c>
      <c r="V3985" s="60">
        <f ca="1"/>
        <v>-0.21560321513101555</v>
      </c>
      <c r="W3985" s="60">
        <f ca="1"/>
        <v>-1.3180790303593697</v>
      </c>
      <c r="X3985" s="60">
        <f ca="1"/>
        <v>9.2606770316926879E-2</v>
      </c>
      <c r="Y3985" s="52">
        <f ca="1">$B$13 * EXP(($E$3 - $C$13^2/2) * Y$2 + $C$13*SQRT(Y$2)*T3985)</f>
        <v>78.260679968538099</v>
      </c>
      <c r="Z3985" s="52">
        <f ca="1">Y3985 * EXP(($E$3 - $C$13^2/2) * (Z$2-Y$2) + $C$13*SQRT(Z$2-Y$2)*U3985)</f>
        <v>60.982988959641631</v>
      </c>
      <c r="AA3985" s="52">
        <f ca="1">Z3985 * EXP(($E$3 - $C$13^2/2) * (AA$2-Z$2) + $C$13*SQRT(AA$2-Z$2)*V3985)</f>
        <v>57.449941799378401</v>
      </c>
      <c r="AB3985" s="52">
        <f ca="1">AA3985 * EXP(($E$3 - $C$13^2/2) * (AB$2-AA$2) + $C$13*SQRT(AB$2-AA$2)*W3985)</f>
        <v>38.880400564373517</v>
      </c>
      <c r="AC3985" s="52">
        <f ca="1">AB3985 * EXP(($E$3 - $C$13^2/2) * (AC$2-AB$2) + $C$13*SQRT(AC$2-AB$2)*X3985)</f>
        <v>40.17610087405312</v>
      </c>
      <c r="AD3985" s="47"/>
      <c r="AE3985" s="3" t="s">
        <v>46</v>
      </c>
      <c r="AF3985" s="52" t="b">
        <f t="shared" ref="AF3985" ca="1" si="5041">AF3983 &gt;= $B$4</f>
        <v>0</v>
      </c>
      <c r="AG3985" s="52" t="b">
        <f t="array" aca="1" ref="AG3985" ca="1">AND(AG3983 &gt;= $B$4, NOT(OR($AF3985:AF3985)))</f>
        <v>0</v>
      </c>
      <c r="AH3985" s="52" t="b">
        <f t="array" aca="1" ref="AH3985" ca="1">AND(AH3983 &gt;= $B$4, NOT(OR($AF3985:AG3985)))</f>
        <v>0</v>
      </c>
      <c r="AI3985" s="52" t="b">
        <f t="array" aca="1" ref="AI3985" ca="1">AND(AI3983 &gt;= $B$4, NOT(OR($AF3985:AH3985)))</f>
        <v>0</v>
      </c>
      <c r="AJ3985" s="52" t="b">
        <f t="array" aca="1" ref="AJ3985" ca="1">AND(AJ3983 &gt;= $B$4, NOT(OR($AF3985:AI3985)))</f>
        <v>0</v>
      </c>
      <c r="AK3985" s="73"/>
      <c r="AL3985" s="70"/>
    </row>
    <row r="3986" spans="6:38" ht="14.55" customHeight="1" x14ac:dyDescent="0.3">
      <c r="F3986" s="79"/>
      <c r="G3986" s="3">
        <v>3984</v>
      </c>
      <c r="H3986" s="61">
        <v>-0.59149272817279941</v>
      </c>
      <c r="I3986" s="61">
        <v>0.41418595372406308</v>
      </c>
      <c r="J3986" s="61">
        <v>-0.46560325911610884</v>
      </c>
      <c r="K3986" s="62">
        <v>1.3496238031244041</v>
      </c>
      <c r="L3986" s="60">
        <f t="array" ref="L3986:O3986">TRANSPOSE(MMULT(Option!$B$25:$E$28, TRANSPOSE(H3986:K3986)))</f>
        <v>-0.59149272817279941</v>
      </c>
      <c r="M3986" s="60">
        <v>0.14301060567647939</v>
      </c>
      <c r="N3986" s="60">
        <v>-0.53708177836749971</v>
      </c>
      <c r="O3986" s="60">
        <v>0.93673457613040845</v>
      </c>
      <c r="P3986" s="56" t="str">
        <f t="shared" si="5021"/>
        <v>797/4</v>
      </c>
      <c r="R3986" s="80"/>
      <c r="S3986" s="3" t="s">
        <v>30</v>
      </c>
      <c r="T3986" s="60">
        <f ca="1"/>
        <v>-1.669411128762281</v>
      </c>
      <c r="U3986" s="60">
        <f ca="1"/>
        <v>-0.63725790923777637</v>
      </c>
      <c r="V3986" s="60">
        <f ca="1"/>
        <v>-0.86430820332141423</v>
      </c>
      <c r="W3986" s="60">
        <f ca="1"/>
        <v>0.63861523782802965</v>
      </c>
      <c r="X3986" s="60">
        <f ca="1"/>
        <v>-1.126048037423363</v>
      </c>
      <c r="Y3986" s="52">
        <f ca="1">$B$14 * EXP(($E$3 - $C$14^2/2) * Y$2 + $C$14*SQRT(Y$2)*T3986)</f>
        <v>60.906923057466209</v>
      </c>
      <c r="Z3986" s="52">
        <f ca="1">Y3986 * EXP(($E$3 - $C$14^2/2) * (Z$2-Y$2) + $C$14*SQRT(Z$2-Y$2)*U3986)</f>
        <v>50.560441125257661</v>
      </c>
      <c r="AA3986" s="52">
        <f ca="1">Z3986 * EXP(($E$3 - $C$14^2/2) * (AA$2-Z$2) + $C$14*SQRT(AA$2-Z$2)*V3986)</f>
        <v>39.207851244518679</v>
      </c>
      <c r="AB3986" s="52">
        <f ca="1">AA3986 * EXP(($E$3 - $C$14^2/2) * (AB$2-AA$2) + $C$14*SQRT(AB$2-AA$2)*W3986)</f>
        <v>47.72529662746242</v>
      </c>
      <c r="AC3986" s="52">
        <f ca="1">AB3986 * EXP(($E$3 - $C$14^2/2) * (AC$2-AB$2) + $C$14*SQRT(AC$2-AB$2)*X3986)</f>
        <v>34.21441935272037</v>
      </c>
      <c r="AD3986" s="47"/>
      <c r="AE3986" s="3" t="s">
        <v>68</v>
      </c>
      <c r="AF3986" s="52" t="b">
        <f ca="1">AND(AF3983&gt;$B$3, NOT(OR($AF3985:AF3985)))</f>
        <v>0</v>
      </c>
      <c r="AG3986" s="52" t="b">
        <f ca="1">AND(AG3983&gt;$B$3, NOT(OR($AF3985:AG3985)))</f>
        <v>0</v>
      </c>
      <c r="AH3986" s="52" t="b">
        <f ca="1">AND(AH3983&gt;$B$3, NOT(OR($AF3985:AH3985)))</f>
        <v>0</v>
      </c>
      <c r="AI3986" s="52" t="b">
        <f ca="1">AND(AI3983&gt;$B$3, NOT(OR($AF3985:AI3985)))</f>
        <v>0</v>
      </c>
      <c r="AJ3986" s="52" t="b">
        <f ca="1">AND(AJ3983&gt;$B$3, NOT(OR($AF3985:AJ3985)))</f>
        <v>0</v>
      </c>
      <c r="AK3986" s="74"/>
      <c r="AL3986" s="70"/>
    </row>
    <row r="3987" spans="6:38" ht="14.55" customHeight="1" x14ac:dyDescent="0.3">
      <c r="F3987" s="79"/>
      <c r="G3987" s="3">
        <v>3985</v>
      </c>
      <c r="H3987" s="61">
        <v>0.57555735407286523</v>
      </c>
      <c r="I3987" s="61">
        <v>2.0514684140731432E-2</v>
      </c>
      <c r="J3987" s="61">
        <v>7.6798034189771533E-2</v>
      </c>
      <c r="K3987" s="62">
        <v>1.9365335797212979</v>
      </c>
      <c r="L3987" s="60">
        <f t="array" ref="L3987:O3987">TRANSPOSE(MMULT(Option!$B$25:$E$28, TRANSPOSE(H3987:K3987)))</f>
        <v>0.57555735407286523</v>
      </c>
      <c r="M3987" s="60">
        <v>0.24902496021574849</v>
      </c>
      <c r="N3987" s="60">
        <v>0.30304743339089568</v>
      </c>
      <c r="O3987" s="60">
        <v>1.9089326702342255</v>
      </c>
      <c r="P3987" s="56" t="str">
        <f t="shared" si="5021"/>
        <v>797/5</v>
      </c>
      <c r="R3987" s="80">
        <v>997</v>
      </c>
      <c r="S3987" s="3" t="s">
        <v>28</v>
      </c>
      <c r="T3987" s="60">
        <f t="array" aca="1" ref="T3987:T3990" ca="1">TRANSPOSE(OFFSET($L$3, MATCH($R3987 &amp; "/" &amp; T$2, $P$3:$P$5002, 0) - 1, 0, 1, $E$1))</f>
        <v>0.50163187878482818</v>
      </c>
      <c r="U3987" s="60">
        <f t="array" aca="1" ref="U3987:U3990" ca="1">TRANSPOSE(OFFSET($L$3, MATCH($R3987 &amp; "/" &amp; U$2, $P$3:$P$5002, 0) - 1, 0, 1, $E$1))</f>
        <v>1.4624005904785968</v>
      </c>
      <c r="V3987" s="60">
        <f t="array" aca="1" ref="V3987:V3990" ca="1">TRANSPOSE(OFFSET($L$3, MATCH($R3987 &amp; "/" &amp; V$2, $P$3:$P$5002, 0) - 1, 0, 1, $E$1))</f>
        <v>-0.3267462721099384</v>
      </c>
      <c r="W3987" s="60">
        <f t="array" aca="1" ref="W3987:W3990" ca="1">TRANSPOSE(OFFSET($L$3, MATCH($R3987 &amp; "/" &amp; W$2, $P$3:$P$5002, 0) - 1, 0, 1, $E$1))</f>
        <v>1.9722510804436688</v>
      </c>
      <c r="X3987" s="60">
        <f t="array" aca="1" ref="X3987:X3990" ca="1">TRANSPOSE(OFFSET($L$3, MATCH($R3987 &amp; "/" &amp; X$2, $P$3:$P$5002, 0) - 1, 0, 1, $E$1))</f>
        <v>-0.83797847522090207</v>
      </c>
      <c r="Y3987" s="52">
        <f ca="1">$B$11 * EXP(($E$3 - $C$11^2/2) * Y$2 + $C$11*SQRT(Y$2)*T3987)</f>
        <v>116.82297439321437</v>
      </c>
      <c r="Z3987" s="52">
        <f ca="1">Y3987 * EXP(($E$3 - $C$11^2/2) * (Z$2-Y$2) + $C$11*SQRT(Z$2-Y$2)*U3987)</f>
        <v>182.06794230223204</v>
      </c>
      <c r="AA3987" s="52">
        <f ca="1">Z3987 * EXP(($E$3 - $C$11^2/2) * (AA$2-Z$2) + $C$11*SQRT(AA$2-Z$2)*V3987)</f>
        <v>165.89516374336458</v>
      </c>
      <c r="AB3987" s="52">
        <f ca="1">AA3987 * EXP(($E$3 - $C$11^2/2) * (AB$2-AA$2) + $C$11*SQRT(AB$2-AA$2)*W3987)</f>
        <v>301.27738018848788</v>
      </c>
      <c r="AC3987" s="52">
        <f ca="1">AB3987 * EXP(($E$3 - $C$11^2/2) * (AC$2-AB$2) + $C$11*SQRT(AC$2-AB$2)*X3987)</f>
        <v>235.48278869804528</v>
      </c>
      <c r="AD3987" s="47"/>
      <c r="AE3987" s="3" t="s">
        <v>69</v>
      </c>
      <c r="AF3987" s="20" cm="1">
        <f t="array" aca="1" ref="AF3987" ca="1">MIN(Y3987:Y3990 / $D$11:$D$14)</f>
        <v>0.60153398146074466</v>
      </c>
      <c r="AG3987" s="20" cm="1">
        <f t="array" aca="1" ref="AG3987" ca="1">MIN(Z3987:Z3990 / $D$11:$D$14)</f>
        <v>0.80806760773379549</v>
      </c>
      <c r="AH3987" s="20" cm="1">
        <f t="array" aca="1" ref="AH3987" ca="1">MIN(AA3987:AA3990 / $D$11:$D$14)</f>
        <v>0.94211199020796599</v>
      </c>
      <c r="AI3987" s="20" cm="1">
        <f t="array" aca="1" ref="AI3987" ca="1">MIN(AB3987:AB3990 / $D$11:$D$14)</f>
        <v>0.87042379872520403</v>
      </c>
      <c r="AJ3987" s="20" cm="1">
        <f t="array" aca="1" ref="AJ3987" ca="1">MIN(AC3987:AC3990 / $D$11:$D$14)</f>
        <v>0.88338444440218211</v>
      </c>
      <c r="AK3987" s="72">
        <f t="array" aca="1" ref="AK3987" ca="1">SUMPRODUCT(AF3988:AJ3988, EXP(-$E$3*$AF$2:$AJ$2))</f>
        <v>128326.23226629655</v>
      </c>
      <c r="AL3987" s="70">
        <f ca="1">MAX(AC3988 - $D$11, 0) * EXP(-$E$2*$E$3)</f>
        <v>5.7730642671055667</v>
      </c>
    </row>
    <row r="3988" spans="6:38" ht="14.55" customHeight="1" x14ac:dyDescent="0.3">
      <c r="F3988" s="79"/>
      <c r="G3988" s="3">
        <v>3986</v>
      </c>
      <c r="H3988" s="61">
        <v>0.22256457602484225</v>
      </c>
      <c r="I3988" s="61">
        <v>-0.30756335449002153</v>
      </c>
      <c r="J3988" s="61">
        <v>0.57038057400516629</v>
      </c>
      <c r="K3988" s="62">
        <v>1.3327625704271266</v>
      </c>
      <c r="L3988" s="60">
        <f t="array" ref="L3988:O3988">TRANSPOSE(MMULT(Option!$B$25:$E$28, TRANSPOSE(H3988:K3988)))</f>
        <v>0.22256457602484225</v>
      </c>
      <c r="M3988" s="60">
        <v>-0.19286064017907506</v>
      </c>
      <c r="N3988" s="60">
        <v>0.50945783821513757</v>
      </c>
      <c r="O3988" s="60">
        <v>1.261123406854157</v>
      </c>
      <c r="P3988" s="56" t="str">
        <f t="shared" si="5021"/>
        <v>798/1</v>
      </c>
      <c r="R3988" s="80"/>
      <c r="S3988" s="3" t="s">
        <v>29</v>
      </c>
      <c r="T3988" s="60">
        <f ca="1"/>
        <v>-0.26372711313726671</v>
      </c>
      <c r="U3988" s="60">
        <f ca="1"/>
        <v>0.31150402847841346</v>
      </c>
      <c r="V3988" s="60">
        <f ca="1"/>
        <v>-0.29654733501119485</v>
      </c>
      <c r="W3988" s="60">
        <f ca="1"/>
        <v>0.73017461984111076</v>
      </c>
      <c r="X3988" s="60">
        <f ca="1"/>
        <v>-0.32637483726730376</v>
      </c>
      <c r="Y3988" s="52">
        <f ca="1">$B$12 * EXP(($E$3 - $C$12^2/2) * Y$2 + $C$12*SQRT(Y$2)*T3988)</f>
        <v>92.856199267387467</v>
      </c>
      <c r="Z3988" s="52">
        <f ca="1">Y3988 * EXP(($E$3 - $C$12^2/2) * (Z$2-Y$2) + $C$12*SQRT(Z$2-Y$2)*U3988)</f>
        <v>102.46315398039599</v>
      </c>
      <c r="AA3988" s="52">
        <f ca="1">Z3988 * EXP(($E$3 - $C$12^2/2) * (AA$2-Z$2) + $C$12*SQRT(AA$2-Z$2)*V3988)</f>
        <v>94.211199020796599</v>
      </c>
      <c r="AB3988" s="52">
        <f ca="1">AA3988 * EXP(($E$3 - $C$12^2/2) * (AB$2-AA$2) + $C$12*SQRT(AB$2-AA$2)*W3988)</f>
        <v>117.87107542732187</v>
      </c>
      <c r="AC3988" s="52">
        <f ca="1">AB3988 * EXP(($E$3 - $C$12^2/2) * (AC$2-AB$2) + $C$12*SQRT(AC$2-AB$2)*X3988)</f>
        <v>107.41276125113534</v>
      </c>
      <c r="AD3988" s="47"/>
      <c r="AE3988" s="3" t="s">
        <v>47</v>
      </c>
      <c r="AF3988" s="64">
        <f t="shared" ref="AF3988" ca="1" si="5042">($B$5*AF3990 + (1 + $B$6)*AF3989)*$B$2</f>
        <v>0</v>
      </c>
      <c r="AG3988" s="64">
        <f t="shared" ref="AG3988" ca="1" si="5043">($B$5*AG3990 + (1 + $B$6)*AG3989)*$B$2</f>
        <v>15000</v>
      </c>
      <c r="AH3988" s="64">
        <f t="shared" ref="AH3988" ca="1" si="5044">($B$5*AH3990 + (1 + $B$6)*AH3989)*$B$2</f>
        <v>15000</v>
      </c>
      <c r="AI3988" s="64">
        <f t="shared" ref="AI3988" ca="1" si="5045">($B$5*AI3990 + (1 + $B$6)*AI3989)*$B$2</f>
        <v>15000</v>
      </c>
      <c r="AJ3988" s="64" cm="1">
        <f t="array" aca="1" ref="AJ3988" ca="1">($B$5*AJ3990 + (1 + $B$6)*AJ3989 + AND(NOT(AF3989:AJ3989)))*$B$2</f>
        <v>114999.99999999999</v>
      </c>
      <c r="AK3988" s="73"/>
      <c r="AL3988" s="70"/>
    </row>
    <row r="3989" spans="6:38" ht="14.55" customHeight="1" x14ac:dyDescent="0.3">
      <c r="F3989" s="79"/>
      <c r="G3989" s="3">
        <v>3987</v>
      </c>
      <c r="H3989" s="61">
        <v>0.31285587540196053</v>
      </c>
      <c r="I3989" s="61">
        <v>-0.21149885575578123</v>
      </c>
      <c r="J3989" s="61">
        <v>0.69379733389171938</v>
      </c>
      <c r="K3989" s="62">
        <v>-5.4453325972834185E-2</v>
      </c>
      <c r="L3989" s="60">
        <f t="array" ref="L3989:O3989">TRANSPOSE(MMULT(Option!$B$25:$E$28, TRANSPOSE(H3989:K3989)))</f>
        <v>0.31285587540196053</v>
      </c>
      <c r="M3989" s="60">
        <v>-6.8699553018698623E-2</v>
      </c>
      <c r="N3989" s="60">
        <v>0.67912813113314474</v>
      </c>
      <c r="O3989" s="60">
        <v>0.15854328055011777</v>
      </c>
      <c r="P3989" s="56" t="str">
        <f t="shared" si="5021"/>
        <v>798/2</v>
      </c>
      <c r="R3989" s="80"/>
      <c r="S3989" s="3" t="s">
        <v>31</v>
      </c>
      <c r="T3989" s="60">
        <f ca="1"/>
        <v>-1.1504796805879947</v>
      </c>
      <c r="U3989" s="60">
        <f ca="1"/>
        <v>1.6427395700704794</v>
      </c>
      <c r="V3989" s="60">
        <f ca="1"/>
        <v>0.26994043389368805</v>
      </c>
      <c r="W3989" s="60">
        <f ca="1"/>
        <v>0.61135060827777965</v>
      </c>
      <c r="X3989" s="60">
        <f ca="1"/>
        <v>0.24875458010753615</v>
      </c>
      <c r="Y3989" s="52">
        <f ca="1">$B$13 * EXP(($E$3 - $C$13^2/2) * Y$2 + $C$13*SQRT(Y$2)*T3989)</f>
        <v>71.166790340999071</v>
      </c>
      <c r="Z3989" s="52">
        <f ca="1">Y3989 * EXP(($E$3 - $C$13^2/2) * (Z$2-Y$2) + $C$13*SQRT(Z$2-Y$2)*U3989)</f>
        <v>117.07891010842438</v>
      </c>
      <c r="AA3989" s="52">
        <f ca="1">Z3989 * EXP(($E$3 - $C$13^2/2) * (AA$2-Z$2) + $C$13*SQRT(AA$2-Z$2)*V3989)</f>
        <v>127.59105709611475</v>
      </c>
      <c r="AB3989" s="52">
        <f ca="1">AA3989 * EXP(($E$3 - $C$13^2/2) * (AB$2-AA$2) + $C$13*SQRT(AB$2-AA$2)*W3989)</f>
        <v>154.04356707434752</v>
      </c>
      <c r="AC3989" s="52">
        <f ca="1">AB3989 * EXP(($E$3 - $C$13^2/2) * (AC$2-AB$2) + $C$13*SQRT(AC$2-AB$2)*X3989)</f>
        <v>166.81106747908481</v>
      </c>
      <c r="AD3989" s="47"/>
      <c r="AE3989" s="3" t="s">
        <v>46</v>
      </c>
      <c r="AF3989" s="52" t="b">
        <f t="shared" ref="AF3989" ca="1" si="5046">AF3987 &gt;= $B$4</f>
        <v>0</v>
      </c>
      <c r="AG3989" s="52" t="b">
        <f t="array" aca="1" ref="AG3989" ca="1">AND(AG3987 &gt;= $B$4, NOT(OR($AF3989:AF3989)))</f>
        <v>0</v>
      </c>
      <c r="AH3989" s="52" t="b">
        <f t="array" aca="1" ref="AH3989" ca="1">AND(AH3987 &gt;= $B$4, NOT(OR($AF3989:AG3989)))</f>
        <v>0</v>
      </c>
      <c r="AI3989" s="52" t="b">
        <f t="array" aca="1" ref="AI3989" ca="1">AND(AI3987 &gt;= $B$4, NOT(OR($AF3989:AH3989)))</f>
        <v>0</v>
      </c>
      <c r="AJ3989" s="52" t="b">
        <f t="array" aca="1" ref="AJ3989" ca="1">AND(AJ3987 &gt;= $B$4, NOT(OR($AF3989:AI3989)))</f>
        <v>0</v>
      </c>
      <c r="AK3989" s="73"/>
      <c r="AL3989" s="70"/>
    </row>
    <row r="3990" spans="6:38" ht="14.55" customHeight="1" x14ac:dyDescent="0.3">
      <c r="F3990" s="79"/>
      <c r="G3990" s="3">
        <v>3988</v>
      </c>
      <c r="H3990" s="61">
        <v>-0.27504587158991595</v>
      </c>
      <c r="I3990" s="61">
        <v>1.167532882037791</v>
      </c>
      <c r="J3990" s="61">
        <v>-0.88360533818099163</v>
      </c>
      <c r="K3990" s="62">
        <v>1.2499495170614052</v>
      </c>
      <c r="L3990" s="60">
        <f t="array" ref="L3990:O3990">TRANSPOSE(MMULT(Option!$B$25:$E$28, TRANSPOSE(H3990:K3990)))</f>
        <v>-0.27504587158991595</v>
      </c>
      <c r="M3990" s="60">
        <v>0.96004321302165863</v>
      </c>
      <c r="N3990" s="60">
        <v>-0.58036593646633372</v>
      </c>
      <c r="O3990" s="60">
        <v>1.0936442405419069</v>
      </c>
      <c r="P3990" s="56" t="str">
        <f t="shared" si="5021"/>
        <v>798/3</v>
      </c>
      <c r="R3990" s="80"/>
      <c r="S3990" s="3" t="s">
        <v>30</v>
      </c>
      <c r="T3990" s="60">
        <f ca="1"/>
        <v>-1.7109075021052691</v>
      </c>
      <c r="U3990" s="60">
        <f ca="1"/>
        <v>0.96720899869339894</v>
      </c>
      <c r="V3990" s="60">
        <f ca="1"/>
        <v>0.53232623857688965</v>
      </c>
      <c r="W3990" s="60">
        <f ca="1"/>
        <v>-0.31787793839455847</v>
      </c>
      <c r="X3990" s="60">
        <f ca="1"/>
        <v>3.2600907374472576E-2</v>
      </c>
      <c r="Y3990" s="52">
        <f ca="1">$B$14 * EXP(($E$3 - $C$14^2/2) * Y$2 + $C$14*SQRT(Y$2)*T3990)</f>
        <v>60.153398146074466</v>
      </c>
      <c r="Z3990" s="52">
        <f ca="1">Y3990 * EXP(($E$3 - $C$14^2/2) * (Z$2-Y$2) + $C$14*SQRT(Z$2-Y$2)*U3990)</f>
        <v>80.806760773379551</v>
      </c>
      <c r="AA3990" s="52">
        <f ca="1">Z3990 * EXP(($E$3 - $C$14^2/2) * (AA$2-Z$2) + $C$14*SQRT(AA$2-Z$2)*V3990)</f>
        <v>95.274148224125369</v>
      </c>
      <c r="AB3990" s="52">
        <f ca="1">AA3990 * EXP(($E$3 - $C$14^2/2) * (AB$2-AA$2) + $C$14*SQRT(AB$2-AA$2)*W3990)</f>
        <v>87.042379872520399</v>
      </c>
      <c r="AC3990" s="52">
        <f ca="1">AB3990 * EXP(($E$3 - $C$14^2/2) * (AC$2-AB$2) + $C$14*SQRT(AC$2-AB$2)*X3990)</f>
        <v>88.338444440218211</v>
      </c>
      <c r="AD3990" s="47"/>
      <c r="AE3990" s="3" t="s">
        <v>68</v>
      </c>
      <c r="AF3990" s="52" t="b">
        <f ca="1">AND(AF3987&gt;$B$3, NOT(OR($AF3989:AF3989)))</f>
        <v>0</v>
      </c>
      <c r="AG3990" s="52" t="b">
        <f ca="1">AND(AG3987&gt;$B$3, NOT(OR($AF3989:AG3989)))</f>
        <v>1</v>
      </c>
      <c r="AH3990" s="52" t="b">
        <f ca="1">AND(AH3987&gt;$B$3, NOT(OR($AF3989:AH3989)))</f>
        <v>1</v>
      </c>
      <c r="AI3990" s="52" t="b">
        <f ca="1">AND(AI3987&gt;$B$3, NOT(OR($AF3989:AI3989)))</f>
        <v>1</v>
      </c>
      <c r="AJ3990" s="52" t="b">
        <f ca="1">AND(AJ3987&gt;$B$3, NOT(OR($AF3989:AJ3989)))</f>
        <v>1</v>
      </c>
      <c r="AK3990" s="74"/>
      <c r="AL3990" s="70"/>
    </row>
    <row r="3991" spans="6:38" ht="14.55" customHeight="1" x14ac:dyDescent="0.3">
      <c r="F3991" s="79"/>
      <c r="G3991" s="3">
        <v>3989</v>
      </c>
      <c r="H3991" s="61">
        <v>0.62700815750310435</v>
      </c>
      <c r="I3991" s="61">
        <v>-0.24534667056906242</v>
      </c>
      <c r="J3991" s="61">
        <v>0.67738447556480075</v>
      </c>
      <c r="K3991" s="62">
        <v>0.27919872498698362</v>
      </c>
      <c r="L3991" s="60">
        <f t="array" ref="L3991:O3991">TRANSPOSE(MMULT(Option!$B$25:$E$28, TRANSPOSE(H3991:K3991)))</f>
        <v>0.62700815750310435</v>
      </c>
      <c r="M3991" s="60">
        <v>2.5939325123617185E-2</v>
      </c>
      <c r="N3991" s="60">
        <v>0.78151002681373838</v>
      </c>
      <c r="O3991" s="60">
        <v>0.55785983930618444</v>
      </c>
      <c r="P3991" s="56" t="str">
        <f t="shared" si="5021"/>
        <v>798/4</v>
      </c>
      <c r="R3991" s="80">
        <v>998</v>
      </c>
      <c r="S3991" s="3" t="s">
        <v>28</v>
      </c>
      <c r="T3991" s="60">
        <f t="array" aca="1" ref="T3991:T3994" ca="1">TRANSPOSE(OFFSET($L$3, MATCH($R3991 &amp; "/" &amp; T$2, $P$3:$P$5002, 0) - 1, 0, 1, $E$1))</f>
        <v>0.36291176997852448</v>
      </c>
      <c r="U3991" s="60">
        <f t="array" aca="1" ref="U3991:U3994" ca="1">TRANSPOSE(OFFSET($L$3, MATCH($R3991 &amp; "/" &amp; U$2, $P$3:$P$5002, 0) - 1, 0, 1, $E$1))</f>
        <v>0.18585917553053519</v>
      </c>
      <c r="V3991" s="60">
        <f t="array" aca="1" ref="V3991:V3994" ca="1">TRANSPOSE(OFFSET($L$3, MATCH($R3991 &amp; "/" &amp; V$2, $P$3:$P$5002, 0) - 1, 0, 1, $E$1))</f>
        <v>1.5339402207888422</v>
      </c>
      <c r="W3991" s="60">
        <f t="array" aca="1" ref="W3991:W3994" ca="1">TRANSPOSE(OFFSET($L$3, MATCH($R3991 &amp; "/" &amp; W$2, $P$3:$P$5002, 0) - 1, 0, 1, $E$1))</f>
        <v>0.82402006450435061</v>
      </c>
      <c r="X3991" s="60">
        <f t="array" aca="1" ref="X3991:X3994" ca="1">TRANSPOSE(OFFSET($L$3, MATCH($R3991 &amp; "/" &amp; X$2, $P$3:$P$5002, 0) - 1, 0, 1, $E$1))</f>
        <v>1.1507708976745743</v>
      </c>
      <c r="Y3991" s="52">
        <f ca="1">$B$11 * EXP(($E$3 - $C$11^2/2) * Y$2 + $C$11*SQRT(Y$2)*T3991)</f>
        <v>112.06103934389569</v>
      </c>
      <c r="Z3991" s="52">
        <f ca="1">Y3991 * EXP(($E$3 - $C$11^2/2) * (Z$2-Y$2) + $C$11*SQRT(Z$2-Y$2)*U3991)</f>
        <v>119.08070656247044</v>
      </c>
      <c r="AA3991" s="52">
        <f ca="1">Z3991 * EXP(($E$3 - $C$11^2/2) * (AA$2-Z$2) + $C$11*SQRT(AA$2-Z$2)*V3991)</f>
        <v>189.61269339720178</v>
      </c>
      <c r="AB3991" s="52">
        <f ca="1">AA3991 * EXP(($E$3 - $C$11^2/2) * (AB$2-AA$2) + $C$11*SQRT(AB$2-AA$2)*W3991)</f>
        <v>244.00520455978418</v>
      </c>
      <c r="AC3991" s="52">
        <f ca="1">AB3991 * EXP(($E$3 - $C$11^2/2) * (AC$2-AB$2) + $C$11*SQRT(AC$2-AB$2)*X3991)</f>
        <v>346.33995601729379</v>
      </c>
      <c r="AD3991" s="47"/>
      <c r="AE3991" s="3" t="s">
        <v>69</v>
      </c>
      <c r="AF3991" s="20" cm="1">
        <f t="array" aca="1" ref="AF3991" ca="1">MIN(Y3991:Y3994 / $D$11:$D$14)</f>
        <v>0.99612683368381871</v>
      </c>
      <c r="AG3991" s="20" cm="1">
        <f t="array" aca="1" ref="AG3991" ca="1">MIN(Z3991:Z3994 / $D$11:$D$14)</f>
        <v>1.0194859138472976</v>
      </c>
      <c r="AH3991" s="20" cm="1">
        <f t="array" aca="1" ref="AH3991" ca="1">MIN(AA3991:AA3994 / $D$11:$D$14)</f>
        <v>1.737467892699053</v>
      </c>
      <c r="AI3991" s="20" cm="1">
        <f t="array" aca="1" ref="AI3991" ca="1">MIN(AB3991:AB3994 / $D$11:$D$14)</f>
        <v>1.5765991856734944</v>
      </c>
      <c r="AJ3991" s="20" cm="1">
        <f t="array" aca="1" ref="AJ3991" ca="1">MIN(AC3991:AC3994 / $D$11:$D$14)</f>
        <v>1.8983380101028899</v>
      </c>
      <c r="AK3991" s="72">
        <f t="array" aca="1" ref="AK3991" ca="1">SUMPRODUCT(AF3992:AJ3992, EXP(-$E$3*$AF$2:$AJ$2))</f>
        <v>118215.34016268118</v>
      </c>
      <c r="AL3991" s="70">
        <f ca="1">MAX(AC3992 - $D$11, 0) * EXP(-$E$2*$E$3)</f>
        <v>83.51485906331142</v>
      </c>
    </row>
    <row r="3992" spans="6:38" ht="14.55" customHeight="1" x14ac:dyDescent="0.3">
      <c r="F3992" s="79"/>
      <c r="G3992" s="3">
        <v>3990</v>
      </c>
      <c r="H3992" s="61">
        <v>-1.3932664196858109</v>
      </c>
      <c r="I3992" s="61">
        <v>-1.2737438017218168</v>
      </c>
      <c r="J3992" s="61">
        <v>0.18830506875443984</v>
      </c>
      <c r="K3992" s="62">
        <v>-0.15519131787409648</v>
      </c>
      <c r="L3992" s="60">
        <f t="array" ref="L3992:O3992">TRANSPOSE(MMULT(Option!$B$25:$E$28, TRANSPOSE(H3992:K3992)))</f>
        <v>-1.3932664196858109</v>
      </c>
      <c r="M3992" s="60">
        <v>-1.7247120453485341</v>
      </c>
      <c r="N3992" s="60">
        <v>-0.7254607527091802</v>
      </c>
      <c r="O3992" s="60">
        <v>-0.98699550876182707</v>
      </c>
      <c r="P3992" s="56" t="str">
        <f t="shared" si="5021"/>
        <v>798/5</v>
      </c>
      <c r="R3992" s="80"/>
      <c r="S3992" s="3" t="s">
        <v>29</v>
      </c>
      <c r="T3992" s="60">
        <f ca="1"/>
        <v>0.89081887279493277</v>
      </c>
      <c r="U3992" s="60">
        <f ca="1"/>
        <v>-0.85982389209364596</v>
      </c>
      <c r="V3992" s="60">
        <f ca="1"/>
        <v>2.8152461533460662</v>
      </c>
      <c r="W3992" s="60">
        <f ca="1"/>
        <v>-0.51296916732634856</v>
      </c>
      <c r="X3992" s="60">
        <f ca="1"/>
        <v>1.234204121948701E-2</v>
      </c>
      <c r="Y3992" s="52">
        <f ca="1">$B$12 * EXP(($E$3 - $C$12^2/2) * Y$2 + $C$12*SQRT(Y$2)*T3992)</f>
        <v>131.29094934573999</v>
      </c>
      <c r="Z3992" s="52">
        <f ca="1">Y3992 * EXP(($E$3 - $C$12^2/2) * (Z$2-Y$2) + $C$12*SQRT(Z$2-Y$2)*U3992)</f>
        <v>101.94859138472975</v>
      </c>
      <c r="AA3992" s="52">
        <f ca="1">Z3992 * EXP(($E$3 - $C$12^2/2) * (AA$2-Z$2) + $C$12*SQRT(AA$2-Z$2)*V3992)</f>
        <v>238.42207471899133</v>
      </c>
      <c r="AB3992" s="52">
        <f ca="1">AA3992 * EXP(($E$3 - $C$12^2/2) * (AB$2-AA$2) + $C$12*SQRT(AB$2-AA$2)*W3992)</f>
        <v>205.43953889101192</v>
      </c>
      <c r="AC3992" s="52">
        <f ca="1">AB3992 * EXP(($E$3 - $C$12^2/2) * (AC$2-AB$2) + $C$12*SQRT(AC$2-AB$2)*X3992)</f>
        <v>207.23520170838646</v>
      </c>
      <c r="AD3992" s="47"/>
      <c r="AE3992" s="3" t="s">
        <v>47</v>
      </c>
      <c r="AF3992" s="64">
        <f t="shared" ref="AF3992" ca="1" si="5047">($B$5*AF3994 + (1 + $B$6)*AF3993)*$B$2</f>
        <v>15000</v>
      </c>
      <c r="AG3992" s="64">
        <f t="shared" ref="AG3992" ca="1" si="5048">($B$5*AG3994 + (1 + $B$6)*AG3993)*$B$2</f>
        <v>15000</v>
      </c>
      <c r="AH3992" s="64">
        <f t="shared" ref="AH3992" ca="1" si="5049">($B$5*AH3994 + (1 + $B$6)*AH3993)*$B$2</f>
        <v>105000</v>
      </c>
      <c r="AI3992" s="64">
        <f t="shared" ref="AI3992" ca="1" si="5050">($B$5*AI3994 + (1 + $B$6)*AI3993)*$B$2</f>
        <v>0</v>
      </c>
      <c r="AJ3992" s="64" cm="1">
        <f t="array" aca="1" ref="AJ3992" ca="1">($B$5*AJ3994 + (1 + $B$6)*AJ3993 + AND(NOT(AF3993:AJ3993)))*$B$2</f>
        <v>0</v>
      </c>
      <c r="AK3992" s="73"/>
      <c r="AL3992" s="70"/>
    </row>
    <row r="3993" spans="6:38" ht="14.55" customHeight="1" x14ac:dyDescent="0.3">
      <c r="F3993" s="79"/>
      <c r="G3993" s="3">
        <v>3991</v>
      </c>
      <c r="H3993" s="61">
        <v>1.1784387966985237</v>
      </c>
      <c r="I3993" s="61">
        <v>0.66044699895484771</v>
      </c>
      <c r="J3993" s="61">
        <v>0.94039419290708415</v>
      </c>
      <c r="K3993" s="62">
        <v>0.27885463913788999</v>
      </c>
      <c r="L3993" s="60">
        <f t="array" ref="L3993:O3993">TRANSPOSE(MMULT(Option!$B$25:$E$28, TRANSPOSE(H3993:K3993)))</f>
        <v>1.1784387966985237</v>
      </c>
      <c r="M3993" s="60">
        <v>1.0766851917228115</v>
      </c>
      <c r="N3993" s="60">
        <v>1.4702788248615133</v>
      </c>
      <c r="O3993" s="60">
        <v>1.0666641381983619</v>
      </c>
      <c r="P3993" s="56" t="str">
        <f t="shared" si="5021"/>
        <v>799/1</v>
      </c>
      <c r="R3993" s="80"/>
      <c r="S3993" s="3" t="s">
        <v>31</v>
      </c>
      <c r="T3993" s="60">
        <f ca="1"/>
        <v>-2.9602288163115442E-2</v>
      </c>
      <c r="U3993" s="60">
        <f ca="1"/>
        <v>0.14513507934239853</v>
      </c>
      <c r="V3993" s="60">
        <f ca="1"/>
        <v>1.6758966063671938</v>
      </c>
      <c r="W3993" s="60">
        <f ca="1"/>
        <v>0.5172327024289245</v>
      </c>
      <c r="X3993" s="60">
        <f ca="1"/>
        <v>0.99420192819869568</v>
      </c>
      <c r="Y3993" s="52">
        <f ca="1">$B$13 * EXP(($E$3 - $C$13^2/2) * Y$2 + $C$13*SQRT(Y$2)*T3993)</f>
        <v>99.612683368381866</v>
      </c>
      <c r="Z3993" s="52">
        <f ca="1">Y3993 * EXP(($E$3 - $C$13^2/2) * (Z$2-Y$2) + $C$13*SQRT(Z$2-Y$2)*U3993)</f>
        <v>104.56721008152834</v>
      </c>
      <c r="AA3993" s="52">
        <f ca="1">Z3993 * EXP(($E$3 - $C$13^2/2) * (AA$2-Z$2) + $C$13*SQRT(AA$2-Z$2)*V3993)</f>
        <v>173.74678926990529</v>
      </c>
      <c r="AB3993" s="52">
        <f ca="1">AA3993 * EXP(($E$3 - $C$13^2/2) * (AB$2-AA$2) + $C$13*SQRT(AB$2-AA$2)*W3993)</f>
        <v>203.92837229361365</v>
      </c>
      <c r="AC3993" s="52">
        <f ca="1">AB3993 * EXP(($E$3 - $C$13^2/2) * (AC$2-AB$2) + $C$13*SQRT(AC$2-AB$2)*X3993)</f>
        <v>276.17352845569172</v>
      </c>
      <c r="AD3993" s="47"/>
      <c r="AE3993" s="3" t="s">
        <v>46</v>
      </c>
      <c r="AF3993" s="52" t="b">
        <f t="shared" ref="AF3993" ca="1" si="5051">AF3991 &gt;= $B$4</f>
        <v>0</v>
      </c>
      <c r="AG3993" s="52" t="b">
        <f t="array" aca="1" ref="AG3993" ca="1">AND(AG3991 &gt;= $B$4, NOT(OR($AF3993:AF3993)))</f>
        <v>0</v>
      </c>
      <c r="AH3993" s="52" t="b">
        <f t="array" aca="1" ref="AH3993" ca="1">AND(AH3991 &gt;= $B$4, NOT(OR($AF3993:AG3993)))</f>
        <v>1</v>
      </c>
      <c r="AI3993" s="52" t="b">
        <f t="array" aca="1" ref="AI3993" ca="1">AND(AI3991 &gt;= $B$4, NOT(OR($AF3993:AH3993)))</f>
        <v>0</v>
      </c>
      <c r="AJ3993" s="52" t="b">
        <f t="array" aca="1" ref="AJ3993" ca="1">AND(AJ3991 &gt;= $B$4, NOT(OR($AF3993:AI3993)))</f>
        <v>0</v>
      </c>
      <c r="AK3993" s="73"/>
      <c r="AL3993" s="70"/>
    </row>
    <row r="3994" spans="6:38" ht="14.55" customHeight="1" x14ac:dyDescent="0.3">
      <c r="F3994" s="79"/>
      <c r="G3994" s="3">
        <v>3992</v>
      </c>
      <c r="H3994" s="61">
        <v>0.54923511668894298</v>
      </c>
      <c r="I3994" s="61">
        <v>0.72586427942964427</v>
      </c>
      <c r="J3994" s="61">
        <v>-7.742433522077205E-2</v>
      </c>
      <c r="K3994" s="62">
        <v>-3.0034223541688925</v>
      </c>
      <c r="L3994" s="60">
        <f t="array" ref="L3994:O3994">TRANSPOSE(MMULT(Option!$B$25:$E$28, TRANSPOSE(H3994:K3994)))</f>
        <v>0.54923511668894298</v>
      </c>
      <c r="M3994" s="60">
        <v>0.88495964762576163</v>
      </c>
      <c r="N3994" s="60">
        <v>0.3417673597103954</v>
      </c>
      <c r="O3994" s="60">
        <v>-2.1773189949674028</v>
      </c>
      <c r="P3994" s="56" t="str">
        <f t="shared" si="5021"/>
        <v>799/2</v>
      </c>
      <c r="R3994" s="80"/>
      <c r="S3994" s="3" t="s">
        <v>30</v>
      </c>
      <c r="T3994" s="60">
        <f ca="1"/>
        <v>1.7806664431990598</v>
      </c>
      <c r="U3994" s="60">
        <f ca="1"/>
        <v>-0.84665503203137826</v>
      </c>
      <c r="V3994" s="60">
        <f ca="1"/>
        <v>1.4713855871103874</v>
      </c>
      <c r="W3994" s="60">
        <f ca="1"/>
        <v>-0.95449662115959555</v>
      </c>
      <c r="X3994" s="60">
        <f ca="1"/>
        <v>0.60236219570396476</v>
      </c>
      <c r="Y3994" s="52">
        <f ca="1">$B$14 * EXP(($E$3 - $C$14^2/2) * Y$2 + $C$14*SQRT(Y$2)*T3994)</f>
        <v>171.46344907213194</v>
      </c>
      <c r="Z3994" s="52">
        <f ca="1">Y3994 * EXP(($E$3 - $C$14^2/2) * (Z$2-Y$2) + $C$14*SQRT(Z$2-Y$2)*U3994)</f>
        <v>133.6699376235793</v>
      </c>
      <c r="AA3994" s="52">
        <f ca="1">Z3994 * EXP(($E$3 - $C$14^2/2) * (AA$2-Z$2) + $C$14*SQRT(AA$2-Z$2)*V3994)</f>
        <v>208.8861330325596</v>
      </c>
      <c r="AB3994" s="52">
        <f ca="1">AA3994 * EXP(($E$3 - $C$14^2/2) * (AB$2-AA$2) + $C$14*SQRT(AB$2-AA$2)*W3994)</f>
        <v>157.65991856734945</v>
      </c>
      <c r="AC3994" s="52">
        <f ca="1">AB3994 * EXP(($E$3 - $C$14^2/2) * (AC$2-AB$2) + $C$14*SQRT(AC$2-AB$2)*X3994)</f>
        <v>189.83380101028899</v>
      </c>
      <c r="AD3994" s="47"/>
      <c r="AE3994" s="3" t="s">
        <v>68</v>
      </c>
      <c r="AF3994" s="52" t="b">
        <f ca="1">AND(AF3991&gt;$B$3, NOT(OR($AF3993:AF3993)))</f>
        <v>1</v>
      </c>
      <c r="AG3994" s="52" t="b">
        <f ca="1">AND(AG3991&gt;$B$3, NOT(OR($AF3993:AG3993)))</f>
        <v>1</v>
      </c>
      <c r="AH3994" s="52" t="b">
        <f ca="1">AND(AH3991&gt;$B$3, NOT(OR($AF3993:AH3993)))</f>
        <v>0</v>
      </c>
      <c r="AI3994" s="52" t="b">
        <f ca="1">AND(AI3991&gt;$B$3, NOT(OR($AF3993:AI3993)))</f>
        <v>0</v>
      </c>
      <c r="AJ3994" s="52" t="b">
        <f ca="1">AND(AJ3991&gt;$B$3, NOT(OR($AF3993:AJ3993)))</f>
        <v>0</v>
      </c>
      <c r="AK3994" s="74"/>
      <c r="AL3994" s="70"/>
    </row>
    <row r="3995" spans="6:38" ht="14.55" customHeight="1" x14ac:dyDescent="0.3">
      <c r="F3995" s="79"/>
      <c r="G3995" s="3">
        <v>3993</v>
      </c>
      <c r="H3995" s="61">
        <v>-0.16987552707321965</v>
      </c>
      <c r="I3995" s="61">
        <v>0.89580232442392838</v>
      </c>
      <c r="J3995" s="61">
        <v>-0.78546575167139565</v>
      </c>
      <c r="K3995" s="62">
        <v>1.2454173776281405</v>
      </c>
      <c r="L3995" s="60">
        <f t="array" ref="L3995:O3995">TRANSPOSE(MMULT(Option!$B$25:$E$28, TRANSPOSE(H3995:K3995)))</f>
        <v>-0.16987552707321965</v>
      </c>
      <c r="M3995" s="60">
        <v>0.75306618104872025</v>
      </c>
      <c r="N3995" s="60">
        <v>-0.52325657478336318</v>
      </c>
      <c r="O3995" s="60">
        <v>1.0798304091412314</v>
      </c>
      <c r="P3995" s="56" t="str">
        <f t="shared" si="5021"/>
        <v>799/3</v>
      </c>
      <c r="R3995" s="80">
        <v>999</v>
      </c>
      <c r="S3995" s="3" t="s">
        <v>28</v>
      </c>
      <c r="T3995" s="60">
        <f t="array" aca="1" ref="T3995:T3998" ca="1">TRANSPOSE(OFFSET($L$3, MATCH($R3995 &amp; "/" &amp; T$2, $P$3:$P$5002, 0) - 1, 0, 1, $E$1))</f>
        <v>-1.3117629987573913</v>
      </c>
      <c r="U3995" s="60">
        <f t="array" aca="1" ref="U3995:U3998" ca="1">TRANSPOSE(OFFSET($L$3, MATCH($R3995 &amp; "/" &amp; U$2, $P$3:$P$5002, 0) - 1, 0, 1, $E$1))</f>
        <v>-0.25355980984393439</v>
      </c>
      <c r="V3995" s="60">
        <f t="array" aca="1" ref="V3995:V3998" ca="1">TRANSPOSE(OFFSET($L$3, MATCH($R3995 &amp; "/" &amp; V$2, $P$3:$P$5002, 0) - 1, 0, 1, $E$1))</f>
        <v>-0.4227008263196988</v>
      </c>
      <c r="W3995" s="60">
        <f t="array" aca="1" ref="W3995:W3998" ca="1">TRANSPOSE(OFFSET($L$3, MATCH($R3995 &amp; "/" &amp; W$2, $P$3:$P$5002, 0) - 1, 0, 1, $E$1))</f>
        <v>9.8766966068949899E-2</v>
      </c>
      <c r="X3995" s="60">
        <f t="array" aca="1" ref="X3995:X3998" ca="1">TRANSPOSE(OFFSET($L$3, MATCH($R3995 &amp; "/" &amp; X$2, $P$3:$P$5002, 0) - 1, 0, 1, $E$1))</f>
        <v>1.2897325595134501</v>
      </c>
      <c r="Y3995" s="52">
        <f ca="1">$B$11 * EXP(($E$3 - $C$11^2/2) * Y$2 + $C$11*SQRT(Y$2)*T3995)</f>
        <v>67.805362609970146</v>
      </c>
      <c r="Z3995" s="52">
        <f ca="1">Y3995 * EXP(($E$3 - $C$11^2/2) * (Z$2-Y$2) + $C$11*SQRT(Z$2-Y$2)*U3995)</f>
        <v>63.153820350251017</v>
      </c>
      <c r="AA3995" s="52">
        <f ca="1">Z3995 * EXP(($E$3 - $C$11^2/2) * (AA$2-Z$2) + $C$11*SQRT(AA$2-Z$2)*V3995)</f>
        <v>55.911109291862701</v>
      </c>
      <c r="AB3995" s="52">
        <f ca="1">AA3995 * EXP(($E$3 - $C$11^2/2) * (AB$2-AA$2) + $C$11*SQRT(AB$2-AA$2)*W3995)</f>
        <v>57.881231906094115</v>
      </c>
      <c r="AC3995" s="52">
        <f ca="1">AB3995 * EXP(($E$3 - $C$11^2/2) * (AC$2-AB$2) + $C$11*SQRT(AC$2-AB$2)*X3995)</f>
        <v>85.6537454207526</v>
      </c>
      <c r="AD3995" s="47"/>
      <c r="AE3995" s="3" t="s">
        <v>69</v>
      </c>
      <c r="AF3995" s="20" cm="1">
        <f t="array" aca="1" ref="AF3995" ca="1">MIN(Y3995:Y3998 / $D$11:$D$14)</f>
        <v>0.597419144773636</v>
      </c>
      <c r="AG3995" s="20" cm="1">
        <f t="array" aca="1" ref="AG3995" ca="1">MIN(Z3995:Z3998 / $D$11:$D$14)</f>
        <v>0.5561407568713147</v>
      </c>
      <c r="AH3995" s="20" cm="1">
        <f t="array" aca="1" ref="AH3995" ca="1">MIN(AA3995:AA3998 / $D$11:$D$14)</f>
        <v>0.51354963187796454</v>
      </c>
      <c r="AI3995" s="20" cm="1">
        <f t="array" aca="1" ref="AI3995" ca="1">MIN(AB3995:AB3998 / $D$11:$D$14)</f>
        <v>0.4876765811045386</v>
      </c>
      <c r="AJ3995" s="20" cm="1">
        <f t="array" aca="1" ref="AJ3995" ca="1">MIN(AC3995:AC3998 / $D$11:$D$14)</f>
        <v>0.75406841752010412</v>
      </c>
      <c r="AK3995" s="72">
        <f t="array" aca="1" ref="AK3995" ca="1">SUMPRODUCT(AF3996:AJ3996, EXP(-$E$3*$AF$2:$AJ$2))</f>
        <v>77880.078307140488</v>
      </c>
      <c r="AL3995" s="70">
        <f ca="1">MAX(AC3996 - $D$11, 0) * EXP(-$E$2*$E$3)</f>
        <v>0</v>
      </c>
    </row>
    <row r="3996" spans="6:38" ht="14.55" customHeight="1" x14ac:dyDescent="0.3">
      <c r="F3996" s="79"/>
      <c r="G3996" s="3">
        <v>3994</v>
      </c>
      <c r="H3996" s="61">
        <v>0.4140510954921594</v>
      </c>
      <c r="I3996" s="61">
        <v>1.5312360242740257</v>
      </c>
      <c r="J3996" s="61">
        <v>1.2841747084598638</v>
      </c>
      <c r="K3996" s="62">
        <v>-1.3749741891278386</v>
      </c>
      <c r="L3996" s="60">
        <f t="array" ref="L3996:O3996">TRANSPOSE(MMULT(Option!$B$25:$E$28, TRANSPOSE(H3996:K3996)))</f>
        <v>0.4140510954921594</v>
      </c>
      <c r="M3996" s="60">
        <v>1.569021435812656</v>
      </c>
      <c r="N3996" s="60">
        <v>1.694495724299554</v>
      </c>
      <c r="O3996" s="60">
        <v>-0.36022015979960087</v>
      </c>
      <c r="P3996" s="56" t="str">
        <f t="shared" si="5021"/>
        <v>799/4</v>
      </c>
      <c r="R3996" s="80"/>
      <c r="S3996" s="3" t="s">
        <v>29</v>
      </c>
      <c r="T3996" s="60">
        <f ca="1"/>
        <v>-1.7337877562932613</v>
      </c>
      <c r="U3996" s="60">
        <f ca="1"/>
        <v>-0.25532510014209081</v>
      </c>
      <c r="V3996" s="60">
        <f ca="1"/>
        <v>-0.28224914419423403</v>
      </c>
      <c r="W3996" s="60">
        <f ca="1"/>
        <v>-0.18898078763333329</v>
      </c>
      <c r="X3996" s="60">
        <f ca="1"/>
        <v>1.4361022026823553</v>
      </c>
      <c r="Y3996" s="52">
        <f ca="1">$B$12 * EXP(($E$3 - $C$12^2/2) * Y$2 + $C$12*SQRT(Y$2)*T3996)</f>
        <v>59.741914477363601</v>
      </c>
      <c r="Z3996" s="52">
        <f ca="1">Y3996 * EXP(($E$3 - $C$12^2/2) * (Z$2-Y$2) + $C$12*SQRT(Z$2-Y$2)*U3996)</f>
        <v>55.614075687131475</v>
      </c>
      <c r="AA3996" s="52">
        <f ca="1">Z3996 * EXP(($E$3 - $C$12^2/2) * (AA$2-Z$2) + $C$12*SQRT(AA$2-Z$2)*V3996)</f>
        <v>51.35496318779645</v>
      </c>
      <c r="AB3996" s="52">
        <f ca="1">AA3996 * EXP(($E$3 - $C$12^2/2) * (AB$2-AA$2) + $C$12*SQRT(AB$2-AA$2)*W3996)</f>
        <v>48.767658110453858</v>
      </c>
      <c r="AC3996" s="52">
        <f ca="1">AB3996 * EXP(($E$3 - $C$12^2/2) * (AC$2-AB$2) + $C$12*SQRT(AC$2-AB$2)*X3996)</f>
        <v>75.406841752010408</v>
      </c>
      <c r="AD3996" s="47"/>
      <c r="AE3996" s="3" t="s">
        <v>47</v>
      </c>
      <c r="AF3996" s="64">
        <f t="shared" ref="AF3996" ca="1" si="5052">($B$5*AF3998 + (1 + $B$6)*AF3997)*$B$2</f>
        <v>0</v>
      </c>
      <c r="AG3996" s="64">
        <f t="shared" ref="AG3996" ca="1" si="5053">($B$5*AG3998 + (1 + $B$6)*AG3997)*$B$2</f>
        <v>0</v>
      </c>
      <c r="AH3996" s="64">
        <f t="shared" ref="AH3996" ca="1" si="5054">($B$5*AH3998 + (1 + $B$6)*AH3997)*$B$2</f>
        <v>0</v>
      </c>
      <c r="AI3996" s="64">
        <f t="shared" ref="AI3996" ca="1" si="5055">($B$5*AI3998 + (1 + $B$6)*AI3997)*$B$2</f>
        <v>0</v>
      </c>
      <c r="AJ3996" s="64" cm="1">
        <f t="array" aca="1" ref="AJ3996" ca="1">($B$5*AJ3998 + (1 + $B$6)*AJ3997 + AND(NOT(AF3997:AJ3997)))*$B$2</f>
        <v>100000</v>
      </c>
      <c r="AK3996" s="73"/>
      <c r="AL3996" s="70"/>
    </row>
    <row r="3997" spans="6:38" ht="14.55" customHeight="1" x14ac:dyDescent="0.3">
      <c r="F3997" s="79"/>
      <c r="G3997" s="3">
        <v>3995</v>
      </c>
      <c r="H3997" s="61">
        <v>-0.6275787043885076</v>
      </c>
      <c r="I3997" s="61">
        <v>0.18162029172974145</v>
      </c>
      <c r="J3997" s="61">
        <v>1.2308729683368382</v>
      </c>
      <c r="K3997" s="62">
        <v>5.4461923760691054E-2</v>
      </c>
      <c r="L3997" s="60">
        <f t="array" ref="L3997:O3997">TRANSPOSE(MMULT(Option!$B$25:$E$28, TRANSPOSE(H3997:K3997)))</f>
        <v>-0.6275787043885076</v>
      </c>
      <c r="M3997" s="60">
        <v>-8.4573734837102621E-2</v>
      </c>
      <c r="N3997" s="60">
        <v>0.8776159921382366</v>
      </c>
      <c r="O3997" s="60">
        <v>8.3408083584201764E-2</v>
      </c>
      <c r="P3997" s="56" t="str">
        <f t="shared" si="5021"/>
        <v>799/5</v>
      </c>
      <c r="R3997" s="80"/>
      <c r="S3997" s="3" t="s">
        <v>31</v>
      </c>
      <c r="T3997" s="60">
        <f ca="1"/>
        <v>-0.48948937180430513</v>
      </c>
      <c r="U3997" s="60">
        <f ca="1"/>
        <v>1.225408237433621</v>
      </c>
      <c r="V3997" s="60">
        <f ca="1"/>
        <v>0.21898290911142076</v>
      </c>
      <c r="W3997" s="60">
        <f ca="1"/>
        <v>1.1325352675735449</v>
      </c>
      <c r="X3997" s="60">
        <f ca="1"/>
        <v>0.85511451993113219</v>
      </c>
      <c r="Y3997" s="52">
        <f ca="1">$B$13 * EXP(($E$3 - $C$13^2/2) * Y$2 + $C$13*SQRT(Y$2)*T3997)</f>
        <v>86.775417622956326</v>
      </c>
      <c r="Z3997" s="52">
        <f ca="1">Y3997 * EXP(($E$3 - $C$13^2/2) * (Z$2-Y$2) + $C$13*SQRT(Z$2-Y$2)*U3997)</f>
        <v>125.95766339364683</v>
      </c>
      <c r="AA3997" s="52">
        <f ca="1">Z3997 * EXP(($E$3 - $C$13^2/2) * (AA$2-Z$2) + $C$13*SQRT(AA$2-Z$2)*V3997)</f>
        <v>135.18452789452684</v>
      </c>
      <c r="AB3997" s="52">
        <f ca="1">AA3997 * EXP(($E$3 - $C$13^2/2) * (AB$2-AA$2) + $C$13*SQRT(AB$2-AA$2)*W3997)</f>
        <v>190.83349590853493</v>
      </c>
      <c r="AC3997" s="52">
        <f ca="1">AB3997 * EXP(($E$3 - $C$13^2/2) * (AC$2-AB$2) + $C$13*SQRT(AC$2-AB$2)*X3997)</f>
        <v>247.87774345149964</v>
      </c>
      <c r="AD3997" s="47"/>
      <c r="AE3997" s="3" t="s">
        <v>46</v>
      </c>
      <c r="AF3997" s="52" t="b">
        <f t="shared" ref="AF3997" ca="1" si="5056">AF3995 &gt;= $B$4</f>
        <v>0</v>
      </c>
      <c r="AG3997" s="52" t="b">
        <f t="array" aca="1" ref="AG3997" ca="1">AND(AG3995 &gt;= $B$4, NOT(OR($AF3997:AF3997)))</f>
        <v>0</v>
      </c>
      <c r="AH3997" s="52" t="b">
        <f t="array" aca="1" ref="AH3997" ca="1">AND(AH3995 &gt;= $B$4, NOT(OR($AF3997:AG3997)))</f>
        <v>0</v>
      </c>
      <c r="AI3997" s="52" t="b">
        <f t="array" aca="1" ref="AI3997" ca="1">AND(AI3995 &gt;= $B$4, NOT(OR($AF3997:AH3997)))</f>
        <v>0</v>
      </c>
      <c r="AJ3997" s="52" t="b">
        <f t="array" aca="1" ref="AJ3997" ca="1">AND(AJ3995 &gt;= $B$4, NOT(OR($AF3997:AI3997)))</f>
        <v>0</v>
      </c>
      <c r="AK3997" s="73"/>
      <c r="AL3997" s="70"/>
    </row>
    <row r="3998" spans="6:38" ht="14.55" customHeight="1" x14ac:dyDescent="0.3">
      <c r="F3998" s="79"/>
      <c r="G3998" s="3">
        <v>3996</v>
      </c>
      <c r="H3998" s="61">
        <v>0.75111142144506593</v>
      </c>
      <c r="I3998" s="61">
        <v>0.30598907465397673</v>
      </c>
      <c r="J3998" s="61">
        <v>-0.35495923340476004</v>
      </c>
      <c r="K3998" s="62">
        <v>0.83525583347101506</v>
      </c>
      <c r="L3998" s="60">
        <f t="array" ref="L3998:O3998">TRANSPOSE(MMULT(Option!$B$25:$E$28, TRANSPOSE(H3998:K3998)))</f>
        <v>0.75111142144506593</v>
      </c>
      <c r="M3998" s="60">
        <v>0.58088818786429475</v>
      </c>
      <c r="N3998" s="60">
        <v>6.8807049349416949E-2</v>
      </c>
      <c r="O3998" s="60">
        <v>1.0265607314989713</v>
      </c>
      <c r="P3998" s="56" t="str">
        <f t="shared" si="5021"/>
        <v>800/1</v>
      </c>
      <c r="R3998" s="80"/>
      <c r="S3998" s="3" t="s">
        <v>30</v>
      </c>
      <c r="T3998" s="60">
        <f ca="1"/>
        <v>-0.2945279191949815</v>
      </c>
      <c r="U3998" s="60">
        <f ca="1"/>
        <v>0.96292384398617981</v>
      </c>
      <c r="V3998" s="60">
        <f ca="1"/>
        <v>0.38935429103317498</v>
      </c>
      <c r="W3998" s="60">
        <f ca="1"/>
        <v>1.4523615229501943</v>
      </c>
      <c r="X3998" s="60">
        <f ca="1"/>
        <v>0.60144152446969723</v>
      </c>
      <c r="Y3998" s="52">
        <f ca="1">$B$14 * EXP(($E$3 - $C$14^2/2) * Y$2 + $C$14*SQRT(Y$2)*T3998)</f>
        <v>92.002137477441309</v>
      </c>
      <c r="Z3998" s="52">
        <f ca="1">Y3998 * EXP(($E$3 - $C$14^2/2) * (Z$2-Y$2) + $C$14*SQRT(Z$2-Y$2)*U3998)</f>
        <v>123.43182303378317</v>
      </c>
      <c r="AA3998" s="52">
        <f ca="1">Z3998 * EXP(($E$3 - $C$14^2/2) * (AA$2-Z$2) + $C$14*SQRT(AA$2-Z$2)*V3998)</f>
        <v>139.42059820749171</v>
      </c>
      <c r="AB3998" s="52">
        <f ca="1">AA3998 * EXP(($E$3 - $C$14^2/2) * (AB$2-AA$2) + $C$14*SQRT(AB$2-AA$2)*W3998)</f>
        <v>216.63278988509347</v>
      </c>
      <c r="AC3998" s="52">
        <f ca="1">AB3998 * EXP(($E$3 - $C$14^2/2) * (AC$2-AB$2) + $C$14*SQRT(AC$2-AB$2)*X3998)</f>
        <v>260.76931474956086</v>
      </c>
      <c r="AD3998" s="47"/>
      <c r="AE3998" s="3" t="s">
        <v>68</v>
      </c>
      <c r="AF3998" s="52" t="b">
        <f ca="1">AND(AF3995&gt;$B$3, NOT(OR($AF3997:AF3997)))</f>
        <v>0</v>
      </c>
      <c r="AG3998" s="52" t="b">
        <f ca="1">AND(AG3995&gt;$B$3, NOT(OR($AF3997:AG3997)))</f>
        <v>0</v>
      </c>
      <c r="AH3998" s="52" t="b">
        <f ca="1">AND(AH3995&gt;$B$3, NOT(OR($AF3997:AH3997)))</f>
        <v>0</v>
      </c>
      <c r="AI3998" s="52" t="b">
        <f ca="1">AND(AI3995&gt;$B$3, NOT(OR($AF3997:AI3997)))</f>
        <v>0</v>
      </c>
      <c r="AJ3998" s="52" t="b">
        <f ca="1">AND(AJ3995&gt;$B$3, NOT(OR($AF3997:AJ3997)))</f>
        <v>0</v>
      </c>
      <c r="AK3998" s="74"/>
      <c r="AL3998" s="70"/>
    </row>
    <row r="3999" spans="6:38" ht="14.55" customHeight="1" x14ac:dyDescent="0.3">
      <c r="F3999" s="79"/>
      <c r="G3999" s="3">
        <v>3997</v>
      </c>
      <c r="H3999" s="61">
        <v>0.11927342517119148</v>
      </c>
      <c r="I3999" s="61">
        <v>1.6940019583396382</v>
      </c>
      <c r="J3999" s="61">
        <v>-0.22434714224734159</v>
      </c>
      <c r="K3999" s="62">
        <v>-1.081444748988055</v>
      </c>
      <c r="L3999" s="60">
        <f t="array" ref="L3999:O3999">TRANSPOSE(MMULT(Option!$B$25:$E$28, TRANSPOSE(H3999:K3999)))</f>
        <v>0.11927342517119148</v>
      </c>
      <c r="M3999" s="60">
        <v>1.6002878103674407</v>
      </c>
      <c r="N3999" s="60">
        <v>0.29425685691741688</v>
      </c>
      <c r="O3999" s="60">
        <v>-0.47857882312494648</v>
      </c>
      <c r="P3999" s="56" t="str">
        <f t="shared" si="5021"/>
        <v>800/2</v>
      </c>
      <c r="R3999" s="80">
        <v>1000</v>
      </c>
      <c r="S3999" s="3" t="s">
        <v>28</v>
      </c>
      <c r="T3999" s="60">
        <f t="array" aca="1" ref="T3999:T4002" ca="1">TRANSPOSE(OFFSET($L$3, MATCH($R3999 &amp; "/" &amp; T$2, $P$3:$P$5002, 0) - 1, 0, 1, $E$1))</f>
        <v>0.80004738299365585</v>
      </c>
      <c r="U3999" s="60">
        <f t="array" aca="1" ref="U3999:U4002" ca="1">TRANSPOSE(OFFSET($L$3, MATCH($R3999 &amp; "/" &amp; U$2, $P$3:$P$5002, 0) - 1, 0, 1, $E$1))</f>
        <v>-0.56482172385936757</v>
      </c>
      <c r="V3999" s="60">
        <f t="array" aca="1" ref="V3999:V4002" ca="1">TRANSPOSE(OFFSET($L$3, MATCH($R3999 &amp; "/" &amp; V$2, $P$3:$P$5002, 0) - 1, 0, 1, $E$1))</f>
        <v>-0.68933188230437958</v>
      </c>
      <c r="W3999" s="60">
        <f t="array" aca="1" ref="W3999:W4002" ca="1">TRANSPOSE(OFFSET($L$3, MATCH($R3999 &amp; "/" &amp; W$2, $P$3:$P$5002, 0) - 1, 0, 1, $E$1))</f>
        <v>-1.0543094871073622</v>
      </c>
      <c r="X3999" s="60">
        <f t="array" aca="1" ref="X3999:X4002" ca="1">TRANSPOSE(OFFSET($L$3, MATCH($R3999 &amp; "/" &amp; X$2, $P$3:$P$5002, 0) - 1, 0, 1, $E$1))</f>
        <v>0.13610769303843515</v>
      </c>
      <c r="Y3999" s="52">
        <f ca="1">$B$11 * EXP(($E$3 - $C$11^2/2) * Y$2 + $C$11*SQRT(Y$2)*T3999)</f>
        <v>127.76394745907409</v>
      </c>
      <c r="Z3999" s="52">
        <f ca="1">Y3999 * EXP(($E$3 - $C$11^2/2) * (Z$2-Y$2) + $C$11*SQRT(Z$2-Y$2)*U3999)</f>
        <v>108.3902221889667</v>
      </c>
      <c r="AA3999" s="52">
        <f ca="1">Z3999 * EXP(($E$3 - $C$11^2/2) * (AA$2-Z$2) + $C$11*SQRT(AA$2-Z$2)*V3999)</f>
        <v>88.582854141592165</v>
      </c>
      <c r="AB3999" s="52">
        <f ca="1">AA3999 * EXP(($E$3 - $C$11^2/2) * (AB$2-AA$2) + $C$11*SQRT(AB$2-AA$2)*W3999)</f>
        <v>64.886881738721456</v>
      </c>
      <c r="AC3999" s="52">
        <f ca="1">AB3999 * EXP(($E$3 - $C$11^2/2) * (AC$2-AB$2) + $C$11*SQRT(AC$2-AB$2)*X3999)</f>
        <v>67.93000119646301</v>
      </c>
      <c r="AD3999" s="47"/>
      <c r="AE3999" s="3" t="s">
        <v>69</v>
      </c>
      <c r="AF3999" s="20" cm="1">
        <f t="array" aca="1" ref="AF3999" ca="1">MIN(Y3999:Y4002 / $D$11:$D$14)</f>
        <v>0.8492024438060084</v>
      </c>
      <c r="AG3999" s="20" cm="1">
        <f t="array" aca="1" ref="AG3999" ca="1">MIN(Z3999:Z4002 / $D$11:$D$14)</f>
        <v>0.65622710896581216</v>
      </c>
      <c r="AH3999" s="20" cm="1">
        <f t="array" aca="1" ref="AH3999" ca="1">MIN(AA3999:AA4002 / $D$11:$D$14)</f>
        <v>0.49319521135835592</v>
      </c>
      <c r="AI3999" s="20" cm="1">
        <f t="array" aca="1" ref="AI3999" ca="1">MIN(AB3999:AB4002 / $D$11:$D$14)</f>
        <v>0.38431636933107688</v>
      </c>
      <c r="AJ3999" s="20" cm="1">
        <f t="array" aca="1" ref="AJ3999" ca="1">MIN(AC3999:AC4002 / $D$11:$D$14)</f>
        <v>0.39321481172837608</v>
      </c>
      <c r="AK3999" s="72">
        <f t="array" aca="1" ref="AK3999" ca="1">SUMPRODUCT(AF4000:AJ4000, EXP(-$E$3*$AF$2:$AJ$2))</f>
        <v>92148.519674651194</v>
      </c>
      <c r="AL3999" s="70">
        <f ca="1">MAX(AC4000 - $D$11, 0) * EXP(-$E$2*$E$3)</f>
        <v>0</v>
      </c>
    </row>
    <row r="4000" spans="6:38" ht="14.55" customHeight="1" x14ac:dyDescent="0.3">
      <c r="F4000" s="79"/>
      <c r="G4000" s="3">
        <v>3998</v>
      </c>
      <c r="H4000" s="61">
        <v>1.0624462709996219</v>
      </c>
      <c r="I4000" s="61">
        <v>-0.92988106180039065</v>
      </c>
      <c r="J4000" s="61">
        <v>-1.0861221515442141</v>
      </c>
      <c r="K4000" s="62">
        <v>0.80634296584106258</v>
      </c>
      <c r="L4000" s="60">
        <f t="array" ref="L4000:O4000">TRANSPOSE(MMULT(Option!$B$25:$E$28, TRANSPOSE(H4000:K4000)))</f>
        <v>1.0624462709996219</v>
      </c>
      <c r="M4000" s="60">
        <v>-0.42727156220139118</v>
      </c>
      <c r="N4000" s="60">
        <v>-0.77247353000264884</v>
      </c>
      <c r="O4000" s="60">
        <v>0.66000001313673462</v>
      </c>
      <c r="P4000" s="56" t="str">
        <f t="shared" si="5021"/>
        <v>800/3</v>
      </c>
      <c r="R4000" s="80"/>
      <c r="S4000" s="3" t="s">
        <v>29</v>
      </c>
      <c r="T4000" s="60">
        <f ca="1"/>
        <v>-0.48243776946101918</v>
      </c>
      <c r="U4000" s="60">
        <f ca="1"/>
        <v>-0.95505672140759856</v>
      </c>
      <c r="V4000" s="60">
        <f ca="1"/>
        <v>-0.96867289936225665</v>
      </c>
      <c r="W4000" s="60">
        <f ca="1"/>
        <v>-0.84812990020123658</v>
      </c>
      <c r="X4000" s="60">
        <f ca="1"/>
        <v>5.9633218056544243E-2</v>
      </c>
      <c r="Y4000" s="52">
        <f ca="1">$B$12 * EXP(($E$3 - $C$12^2/2) * Y$2 + $C$12*SQRT(Y$2)*T4000)</f>
        <v>86.959183652642679</v>
      </c>
      <c r="Z4000" s="52">
        <f ca="1">Y4000 * EXP(($E$3 - $C$12^2/2) * (Z$2-Y$2) + $C$12*SQRT(Z$2-Y$2)*U4000)</f>
        <v>65.622710896581211</v>
      </c>
      <c r="AA4000" s="52">
        <f ca="1">Z4000 * EXP(($E$3 - $C$12^2/2) * (AA$2-Z$2) + $C$12*SQRT(AA$2-Z$2)*V4000)</f>
        <v>49.319521135835593</v>
      </c>
      <c r="AB4000" s="52">
        <f ca="1">AA4000 * EXP(($E$3 - $C$12^2/2) * (AB$2-AA$2) + $C$12*SQRT(AB$2-AA$2)*W4000)</f>
        <v>38.43163693310769</v>
      </c>
      <c r="AC4000" s="52">
        <f ca="1">AB4000 * EXP(($E$3 - $C$12^2/2) * (AC$2-AB$2) + $C$12*SQRT(AC$2-AB$2)*X4000)</f>
        <v>39.321481172837608</v>
      </c>
      <c r="AD4000" s="47"/>
      <c r="AE4000" s="3" t="s">
        <v>47</v>
      </c>
      <c r="AF4000" s="64">
        <f t="shared" ref="AF4000" ca="1" si="5057">($B$5*AF4002 + (1 + $B$6)*AF4001)*$B$2</f>
        <v>15000</v>
      </c>
      <c r="AG4000" s="64">
        <f t="shared" ref="AG4000" ca="1" si="5058">($B$5*AG4002 + (1 + $B$6)*AG4001)*$B$2</f>
        <v>0</v>
      </c>
      <c r="AH4000" s="64">
        <f t="shared" ref="AH4000" ca="1" si="5059">($B$5*AH4002 + (1 + $B$6)*AH4001)*$B$2</f>
        <v>0</v>
      </c>
      <c r="AI4000" s="64">
        <f t="shared" ref="AI4000" ca="1" si="5060">($B$5*AI4002 + (1 + $B$6)*AI4001)*$B$2</f>
        <v>0</v>
      </c>
      <c r="AJ4000" s="64" cm="1">
        <f t="array" aca="1" ref="AJ4000" ca="1">($B$5*AJ4002 + (1 + $B$6)*AJ4001 + AND(NOT(AF4001:AJ4001)))*$B$2</f>
        <v>100000</v>
      </c>
      <c r="AK4000" s="73"/>
      <c r="AL4000" s="70"/>
    </row>
    <row r="4001" spans="6:38" ht="14.55" customHeight="1" x14ac:dyDescent="0.3">
      <c r="F4001" s="79"/>
      <c r="G4001" s="3">
        <v>3999</v>
      </c>
      <c r="H4001" s="61">
        <v>-3.1082237032677629</v>
      </c>
      <c r="I4001" s="61">
        <v>-0.18456586882864826</v>
      </c>
      <c r="J4001" s="61">
        <v>-0.44517531518102987</v>
      </c>
      <c r="K4001" s="62">
        <v>0.11989348008557839</v>
      </c>
      <c r="L4001" s="60">
        <f t="array" ref="L4001:O4001">TRANSPOSE(MMULT(Option!$B$25:$E$28, TRANSPOSE(H4001:K4001)))</f>
        <v>-3.1082237032677629</v>
      </c>
      <c r="M4001" s="60">
        <v>-1.4124468942296193</v>
      </c>
      <c r="N4001" s="60">
        <v>-1.6826221310175857</v>
      </c>
      <c r="O4001" s="60">
        <v>-1.2758388528012277</v>
      </c>
      <c r="P4001" s="56" t="str">
        <f t="shared" si="5021"/>
        <v>800/4</v>
      </c>
      <c r="R4001" s="80"/>
      <c r="S4001" s="3" t="s">
        <v>31</v>
      </c>
      <c r="T4001" s="60">
        <f ca="1"/>
        <v>-0.56152557127597069</v>
      </c>
      <c r="U4001" s="60">
        <f ca="1"/>
        <v>0.67000548495693302</v>
      </c>
      <c r="V4001" s="60">
        <f ca="1"/>
        <v>-0.14821760634557846</v>
      </c>
      <c r="W4001" s="60">
        <f ca="1"/>
        <v>-1.8784691374316527</v>
      </c>
      <c r="X4001" s="60">
        <f ca="1"/>
        <v>0.17070742904075711</v>
      </c>
      <c r="Y4001" s="52">
        <f ca="1">$B$13 * EXP(($E$3 - $C$13^2/2) * Y$2 + $C$13*SQRT(Y$2)*T4001)</f>
        <v>84.920244380600835</v>
      </c>
      <c r="Z4001" s="52">
        <f ca="1">Y4001 * EXP(($E$3 - $C$13^2/2) * (Z$2-Y$2) + $C$13*SQRT(Z$2-Y$2)*U4001)</f>
        <v>104.34619406690108</v>
      </c>
      <c r="AA4001" s="52">
        <f ca="1">Z4001 * EXP(($E$3 - $C$13^2/2) * (AA$2-Z$2) + $C$13*SQRT(AA$2-Z$2)*V4001)</f>
        <v>100.30834362406787</v>
      </c>
      <c r="AB4001" s="52">
        <f ca="1">AA4001 * EXP(($E$3 - $C$13^2/2) * (AB$2-AA$2) + $C$13*SQRT(AB$2-AA$2)*W4001)</f>
        <v>57.380707293535011</v>
      </c>
      <c r="AC4001" s="52">
        <f ca="1">AB4001 * EXP(($E$3 - $C$13^2/2) * (AC$2-AB$2) + $C$13*SQRT(AC$2-AB$2)*X4001)</f>
        <v>60.698583740205734</v>
      </c>
      <c r="AD4001" s="47"/>
      <c r="AE4001" s="3" t="s">
        <v>46</v>
      </c>
      <c r="AF4001" s="52" t="b">
        <f t="shared" ref="AF4001" ca="1" si="5061">AF3999 &gt;= $B$4</f>
        <v>0</v>
      </c>
      <c r="AG4001" s="52" t="b">
        <f t="array" aca="1" ref="AG4001" ca="1">AND(AG3999 &gt;= $B$4, NOT(OR($AF4001:AF4001)))</f>
        <v>0</v>
      </c>
      <c r="AH4001" s="52" t="b">
        <f t="array" aca="1" ref="AH4001" ca="1">AND(AH3999 &gt;= $B$4, NOT(OR($AF4001:AG4001)))</f>
        <v>0</v>
      </c>
      <c r="AI4001" s="52" t="b">
        <f t="array" aca="1" ref="AI4001" ca="1">AND(AI3999 &gt;= $B$4, NOT(OR($AF4001:AH4001)))</f>
        <v>0</v>
      </c>
      <c r="AJ4001" s="52" t="b">
        <f t="array" aca="1" ref="AJ4001" ca="1">AND(AJ3999 &gt;= $B$4, NOT(OR($AF4001:AI4001)))</f>
        <v>0</v>
      </c>
      <c r="AK4001" s="73"/>
      <c r="AL4001" s="70"/>
    </row>
    <row r="4002" spans="6:38" ht="14.55" customHeight="1" x14ac:dyDescent="0.3">
      <c r="F4002" s="79"/>
      <c r="G4002" s="3">
        <v>4000</v>
      </c>
      <c r="H4002" s="61">
        <v>0.87939096094621394</v>
      </c>
      <c r="I4002" s="61">
        <v>-1.4332349796435504</v>
      </c>
      <c r="J4002" s="61">
        <v>0.11145500625669458</v>
      </c>
      <c r="K4002" s="62">
        <v>-0.2744972499290585</v>
      </c>
      <c r="L4002" s="60">
        <f t="array" ref="L4002:O4002">TRANSPOSE(MMULT(Option!$B$25:$E$28, TRANSPOSE(H4002:K4002)))</f>
        <v>0.87939096094621394</v>
      </c>
      <c r="M4002" s="60">
        <v>-0.96182517219652675</v>
      </c>
      <c r="N4002" s="60">
        <v>7.4339422076945078E-2</v>
      </c>
      <c r="O4002" s="60">
        <v>-0.23686424320804123</v>
      </c>
      <c r="P4002" s="56" t="str">
        <f t="shared" si="5021"/>
        <v>800/5</v>
      </c>
      <c r="R4002" s="80"/>
      <c r="S4002" s="3" t="s">
        <v>30</v>
      </c>
      <c r="T4002" s="60">
        <f ca="1"/>
        <v>0.55214110313505382</v>
      </c>
      <c r="U4002" s="60">
        <f ca="1"/>
        <v>0.6032978264557457</v>
      </c>
      <c r="V4002" s="60">
        <f ca="1"/>
        <v>-1.3201457529935523</v>
      </c>
      <c r="W4002" s="60">
        <f ca="1"/>
        <v>-0.88361952495410523</v>
      </c>
      <c r="X4002" s="60">
        <f ca="1"/>
        <v>2.0712042105381219</v>
      </c>
      <c r="Y4002" s="52">
        <f ca="1">$B$14 * EXP(($E$3 - $C$14^2/2) * Y$2 + $C$14*SQRT(Y$2)*T4002)</f>
        <v>118.60664538745691</v>
      </c>
      <c r="Z4002" s="52">
        <f ca="1">Y4002 * EXP(($E$3 - $C$14^2/2) * (Z$2-Y$2) + $C$14*SQRT(Z$2-Y$2)*U4002)</f>
        <v>142.85096226777523</v>
      </c>
      <c r="AA4002" s="52">
        <f ca="1">Z4002 * EXP(($E$3 - $C$14^2/2) * (AA$2-Z$2) + $C$14*SQRT(AA$2-Z$2)*V4002)</f>
        <v>96.617331377091944</v>
      </c>
      <c r="AB4002" s="52">
        <f ca="1">AA4002 * EXP(($E$3 - $C$14^2/2) * (AB$2-AA$2) + $C$14*SQRT(AB$2-AA$2)*W4002)</f>
        <v>74.49055072842016</v>
      </c>
      <c r="AC4002" s="52">
        <f ca="1">AB4002 * EXP(($E$3 - $C$14^2/2) * (AC$2-AB$2) + $C$14*SQRT(AC$2-AB$2)*X4002)</f>
        <v>139.35624172585204</v>
      </c>
      <c r="AD4002" s="47"/>
      <c r="AE4002" s="3" t="s">
        <v>68</v>
      </c>
      <c r="AF4002" s="52" t="b">
        <f ca="1">AND(AF3999&gt;$B$3, NOT(OR($AF4001:AF4001)))</f>
        <v>1</v>
      </c>
      <c r="AG4002" s="52" t="b">
        <f ca="1">AND(AG3999&gt;$B$3, NOT(OR($AF4001:AG4001)))</f>
        <v>0</v>
      </c>
      <c r="AH4002" s="52" t="b">
        <f ca="1">AND(AH3999&gt;$B$3, NOT(OR($AF4001:AH4001)))</f>
        <v>0</v>
      </c>
      <c r="AI4002" s="52" t="b">
        <f ca="1">AND(AI3999&gt;$B$3, NOT(OR($AF4001:AI4001)))</f>
        <v>0</v>
      </c>
      <c r="AJ4002" s="52" t="b">
        <f ca="1">AND(AJ3999&gt;$B$3, NOT(OR($AF4001:AJ4001)))</f>
        <v>0</v>
      </c>
      <c r="AK4002" s="74"/>
      <c r="AL4002" s="70"/>
    </row>
    <row r="4003" spans="6:38" x14ac:dyDescent="0.3">
      <c r="F4003" s="79"/>
      <c r="G4003" s="3">
        <v>4001</v>
      </c>
      <c r="H4003" s="61">
        <v>-1.624766780581917</v>
      </c>
      <c r="I4003" s="61">
        <v>-0.7889630977810852</v>
      </c>
      <c r="J4003" s="61">
        <v>-2.7781802921026937E-2</v>
      </c>
      <c r="K4003" s="62">
        <v>0.16396956023712278</v>
      </c>
      <c r="L4003" s="60">
        <f t="array" ref="L4003:O4003">TRANSPOSE(MMULT(Option!$B$25:$E$28, TRANSPOSE(H4003:K4003)))</f>
        <v>-1.624766780581917</v>
      </c>
      <c r="M4003" s="60">
        <v>-1.3730033354545006</v>
      </c>
      <c r="N4003" s="60">
        <v>-0.88090678458652127</v>
      </c>
      <c r="O4003" s="60">
        <v>-0.72151305766727869</v>
      </c>
      <c r="P4003" s="56" t="str">
        <f t="shared" si="5021"/>
        <v>801/1</v>
      </c>
    </row>
    <row r="4004" spans="6:38" x14ac:dyDescent="0.3">
      <c r="F4004" s="79"/>
      <c r="G4004" s="3">
        <v>4002</v>
      </c>
      <c r="H4004" s="61">
        <v>-1.9493263486052848</v>
      </c>
      <c r="I4004" s="61">
        <v>-1.2792380630649047</v>
      </c>
      <c r="J4004" s="61">
        <v>0.60639975635640897</v>
      </c>
      <c r="K4004" s="62">
        <v>-0.61191643653468442</v>
      </c>
      <c r="L4004" s="60">
        <f t="array" ref="L4004:O4004">TRANSPOSE(MMULT(Option!$B$25:$E$28, TRANSPOSE(H4004:K4004)))</f>
        <v>-1.9493263486052848</v>
      </c>
      <c r="M4004" s="60">
        <v>-1.9521715906148376</v>
      </c>
      <c r="N4004" s="60">
        <v>-0.5821066871022621</v>
      </c>
      <c r="O4004" s="60">
        <v>-1.5203705133602634</v>
      </c>
      <c r="P4004" s="56" t="str">
        <f t="shared" si="5021"/>
        <v>801/2</v>
      </c>
    </row>
    <row r="4005" spans="6:38" x14ac:dyDescent="0.3">
      <c r="F4005" s="79"/>
      <c r="G4005" s="3">
        <v>4003</v>
      </c>
      <c r="H4005" s="61">
        <v>-4.1409844205532648E-2</v>
      </c>
      <c r="I4005" s="61">
        <v>-0.57013461330222193</v>
      </c>
      <c r="J4005" s="61">
        <v>-1.1897073018095117</v>
      </c>
      <c r="K4005" s="62">
        <v>0.26320634658549524</v>
      </c>
      <c r="L4005" s="60">
        <f t="array" ref="L4005:O4005">TRANSPOSE(MMULT(Option!$B$25:$E$28, TRANSPOSE(H4005:K4005)))</f>
        <v>-4.1409844205532648E-2</v>
      </c>
      <c r="M4005" s="60">
        <v>-0.53910094203657488</v>
      </c>
      <c r="N4005" s="60">
        <v>-1.2107921230015766</v>
      </c>
      <c r="O4005" s="60">
        <v>-0.17267086396050121</v>
      </c>
      <c r="P4005" s="56" t="str">
        <f t="shared" si="5021"/>
        <v>801/3</v>
      </c>
    </row>
    <row r="4006" spans="6:38" x14ac:dyDescent="0.3">
      <c r="F4006" s="79"/>
      <c r="G4006" s="3">
        <v>4004</v>
      </c>
      <c r="H4006" s="61">
        <v>-0.72570202165650022</v>
      </c>
      <c r="I4006" s="61">
        <v>1.4909871603751519</v>
      </c>
      <c r="J4006" s="61">
        <v>-0.20194452701417323</v>
      </c>
      <c r="K4006" s="62">
        <v>1.0660691510431972</v>
      </c>
      <c r="L4006" s="60">
        <f t="array" ref="L4006:O4006">TRANSPOSE(MMULT(Option!$B$25:$E$28, TRANSPOSE(H4006:K4006)))</f>
        <v>-0.72570202165650022</v>
      </c>
      <c r="M4006" s="60">
        <v>1.0762314958626791</v>
      </c>
      <c r="N4006" s="60">
        <v>-7.7218632435597317E-2</v>
      </c>
      <c r="O4006" s="60">
        <v>0.97366282195501497</v>
      </c>
      <c r="P4006" s="56" t="str">
        <f t="shared" si="5021"/>
        <v>801/4</v>
      </c>
    </row>
    <row r="4007" spans="6:38" x14ac:dyDescent="0.3">
      <c r="F4007" s="79"/>
      <c r="G4007" s="3">
        <v>4005</v>
      </c>
      <c r="H4007" s="61">
        <v>0.76086179204150994</v>
      </c>
      <c r="I4007" s="61">
        <v>0.57059005879718705</v>
      </c>
      <c r="J4007" s="61">
        <v>-0.42070575831041446</v>
      </c>
      <c r="K4007" s="62">
        <v>0.25822504622717846</v>
      </c>
      <c r="L4007" s="60">
        <f t="array" ref="L4007:O4007">TRANSPOSE(MMULT(Option!$B$25:$E$28, TRANSPOSE(H4007:K4007)))</f>
        <v>0.76086179204150994</v>
      </c>
      <c r="M4007" s="60">
        <v>0.82729914386208658</v>
      </c>
      <c r="N4007" s="60">
        <v>8.4250165198526294E-2</v>
      </c>
      <c r="O4007" s="60">
        <v>0.59277762978433812</v>
      </c>
      <c r="P4007" s="56" t="str">
        <f t="shared" si="5021"/>
        <v>801/5</v>
      </c>
    </row>
    <row r="4008" spans="6:38" x14ac:dyDescent="0.3">
      <c r="F4008" s="79"/>
      <c r="G4008" s="3">
        <v>4006</v>
      </c>
      <c r="H4008" s="61">
        <v>3.2358232012560245E-2</v>
      </c>
      <c r="I4008" s="61">
        <v>6.2335858772437233E-2</v>
      </c>
      <c r="J4008" s="61">
        <v>-1.0535696835452182</v>
      </c>
      <c r="K4008" s="62">
        <v>-9.3751980741180602E-3</v>
      </c>
      <c r="L4008" s="60">
        <f t="array" ref="L4008:O4008">TRANSPOSE(MMULT(Option!$B$25:$E$28, TRANSPOSE(H4008:K4008)))</f>
        <v>3.2358232012560245E-2</v>
      </c>
      <c r="M4008" s="60">
        <v>7.0075051071978228E-2</v>
      </c>
      <c r="N4008" s="60">
        <v>-0.89609420561545916</v>
      </c>
      <c r="O4008" s="60">
        <v>-0.18439753387796678</v>
      </c>
      <c r="P4008" s="56" t="str">
        <f t="shared" si="5021"/>
        <v>802/1</v>
      </c>
    </row>
    <row r="4009" spans="6:38" x14ac:dyDescent="0.3">
      <c r="F4009" s="79"/>
      <c r="G4009" s="3">
        <v>4007</v>
      </c>
      <c r="H4009" s="61">
        <v>1.7654123621688087</v>
      </c>
      <c r="I4009" s="61">
        <v>0.3366354199864468</v>
      </c>
      <c r="J4009" s="61">
        <v>0.90355070350665512</v>
      </c>
      <c r="K4009" s="62">
        <v>0.72820320584796838</v>
      </c>
      <c r="L4009" s="60">
        <f t="array" ref="L4009:O4009">TRANSPOSE(MMULT(Option!$B$25:$E$28, TRANSPOSE(H4009:K4009)))</f>
        <v>1.7654123621688087</v>
      </c>
      <c r="M4009" s="60">
        <v>1.0146964036057522</v>
      </c>
      <c r="N4009" s="60">
        <v>1.587914467939662</v>
      </c>
      <c r="O4009" s="60">
        <v>1.5942677992907193</v>
      </c>
      <c r="P4009" s="56" t="str">
        <f t="shared" si="5021"/>
        <v>802/2</v>
      </c>
    </row>
    <row r="4010" spans="6:38" x14ac:dyDescent="0.3">
      <c r="F4010" s="79"/>
      <c r="G4010" s="3">
        <v>4008</v>
      </c>
      <c r="H4010" s="61">
        <v>-1.6465126294082022</v>
      </c>
      <c r="I4010" s="61">
        <v>-0.51864051094598462</v>
      </c>
      <c r="J4010" s="61">
        <v>-1.1827845214513826</v>
      </c>
      <c r="K4010" s="62">
        <v>0.17278358683590536</v>
      </c>
      <c r="L4010" s="60">
        <f t="array" ref="L4010:O4010">TRANSPOSE(MMULT(Option!$B$25:$E$28, TRANSPOSE(H4010:K4010)))</f>
        <v>-1.6465126294082022</v>
      </c>
      <c r="M4010" s="60">
        <v>-1.1339469317393904</v>
      </c>
      <c r="N4010" s="60">
        <v>-1.8332685681608609</v>
      </c>
      <c r="O4010" s="60">
        <v>-0.87730989371188839</v>
      </c>
      <c r="P4010" s="56" t="str">
        <f t="shared" si="5021"/>
        <v>802/3</v>
      </c>
    </row>
    <row r="4011" spans="6:38" x14ac:dyDescent="0.3">
      <c r="F4011" s="79"/>
      <c r="G4011" s="3">
        <v>4009</v>
      </c>
      <c r="H4011" s="61">
        <v>-0.32984147855801987</v>
      </c>
      <c r="I4011" s="61">
        <v>1.6429359397762453</v>
      </c>
      <c r="J4011" s="61">
        <v>1.2149319509600547</v>
      </c>
      <c r="K4011" s="62">
        <v>-0.89360767070942204</v>
      </c>
      <c r="L4011" s="60">
        <f t="array" ref="L4011:O4011">TRANSPOSE(MMULT(Option!$B$25:$E$28, TRANSPOSE(H4011:K4011)))</f>
        <v>-0.32984147855801987</v>
      </c>
      <c r="M4011" s="60">
        <v>1.3738390697744027</v>
      </c>
      <c r="N4011" s="60">
        <v>1.3653719876743027</v>
      </c>
      <c r="O4011" s="60">
        <v>-0.22982442898040734</v>
      </c>
      <c r="P4011" s="56" t="str">
        <f t="shared" si="5021"/>
        <v>802/4</v>
      </c>
    </row>
    <row r="4012" spans="6:38" x14ac:dyDescent="0.3">
      <c r="F4012" s="79"/>
      <c r="G4012" s="3">
        <v>4010</v>
      </c>
      <c r="H4012" s="61">
        <v>-1.2439392527853352</v>
      </c>
      <c r="I4012" s="61">
        <v>-0.10458891787434975</v>
      </c>
      <c r="J4012" s="61">
        <v>-1.5435900075626183</v>
      </c>
      <c r="K4012" s="62">
        <v>-1.1325699246966312</v>
      </c>
      <c r="L4012" s="60">
        <f t="array" ref="L4012:O4012">TRANSPOSE(MMULT(Option!$B$25:$E$28, TRANSPOSE(H4012:K4012)))</f>
        <v>-1.2439392527853352</v>
      </c>
      <c r="M4012" s="60">
        <v>-0.59343302771667961</v>
      </c>
      <c r="N4012" s="60">
        <v>-1.880714149599549</v>
      </c>
      <c r="O4012" s="60">
        <v>-1.7961163685334238</v>
      </c>
      <c r="P4012" s="56" t="str">
        <f t="shared" si="5021"/>
        <v>802/5</v>
      </c>
    </row>
    <row r="4013" spans="6:38" x14ac:dyDescent="0.3">
      <c r="F4013" s="79"/>
      <c r="G4013" s="3">
        <v>4011</v>
      </c>
      <c r="H4013" s="61">
        <v>-0.37256154884211162</v>
      </c>
      <c r="I4013" s="61">
        <v>7.2592278747581729E-2</v>
      </c>
      <c r="J4013" s="61">
        <v>-0.81474223103936427</v>
      </c>
      <c r="K4013" s="62">
        <v>9.8667839645465702E-2</v>
      </c>
      <c r="L4013" s="60">
        <f t="array" ref="L4013:O4013">TRANSPOSE(MMULT(Option!$B$25:$E$28, TRANSPOSE(H4013:K4013)))</f>
        <v>-0.37256154884211162</v>
      </c>
      <c r="M4013" s="60">
        <v>-8.2492697090819175E-2</v>
      </c>
      <c r="N4013" s="60">
        <v>-0.84561180127298985</v>
      </c>
      <c r="O4013" s="60">
        <v>-0.20454280949373066</v>
      </c>
      <c r="P4013" s="56" t="str">
        <f t="shared" si="5021"/>
        <v>803/1</v>
      </c>
    </row>
    <row r="4014" spans="6:38" x14ac:dyDescent="0.3">
      <c r="F4014" s="79"/>
      <c r="G4014" s="3">
        <v>4012</v>
      </c>
      <c r="H4014" s="61">
        <v>4.8412403217126471E-3</v>
      </c>
      <c r="I4014" s="61">
        <v>0.61000741915416568</v>
      </c>
      <c r="J4014" s="61">
        <v>-2.2271920109749748</v>
      </c>
      <c r="K4014" s="62">
        <v>1.5614511021179616</v>
      </c>
      <c r="L4014" s="60">
        <f t="array" ref="L4014:O4014">TRANSPOSE(MMULT(Option!$B$25:$E$28, TRANSPOSE(H4014:K4014)))</f>
        <v>4.8412403217126471E-3</v>
      </c>
      <c r="M4014" s="60">
        <v>0.56101753068040894</v>
      </c>
      <c r="N4014" s="60">
        <v>-1.7944912268107465</v>
      </c>
      <c r="O4014" s="60">
        <v>1.0641174031704084</v>
      </c>
      <c r="P4014" s="56" t="str">
        <f t="shared" si="5021"/>
        <v>803/2</v>
      </c>
    </row>
    <row r="4015" spans="6:38" x14ac:dyDescent="0.3">
      <c r="F4015" s="79"/>
      <c r="G4015" s="3">
        <v>4013</v>
      </c>
      <c r="H4015" s="61">
        <v>1.5381080615300715</v>
      </c>
      <c r="I4015" s="61">
        <v>0.41877138794038293</v>
      </c>
      <c r="J4015" s="61">
        <v>-0.55816543326464585</v>
      </c>
      <c r="K4015" s="62">
        <v>0.52804016971959555</v>
      </c>
      <c r="L4015" s="60">
        <f t="array" ref="L4015:O4015">TRANSPOSE(MMULT(Option!$B$25:$E$28, TRANSPOSE(H4015:K4015)))</f>
        <v>1.5381080615300715</v>
      </c>
      <c r="M4015" s="60">
        <v>0.99905354143573299</v>
      </c>
      <c r="N4015" s="60">
        <v>0.23466099679680125</v>
      </c>
      <c r="O4015" s="60">
        <v>1.0681471637867577</v>
      </c>
      <c r="P4015" s="56" t="str">
        <f t="shared" si="5021"/>
        <v>803/3</v>
      </c>
    </row>
    <row r="4016" spans="6:38" x14ac:dyDescent="0.3">
      <c r="F4016" s="79"/>
      <c r="G4016" s="3">
        <v>4014</v>
      </c>
      <c r="H4016" s="61">
        <v>0.60583677582321027</v>
      </c>
      <c r="I4016" s="61">
        <v>-0.68061485785587839</v>
      </c>
      <c r="J4016" s="61">
        <v>2.2897630246500489</v>
      </c>
      <c r="K4016" s="62">
        <v>-0.94290134163905837</v>
      </c>
      <c r="L4016" s="60">
        <f t="array" ref="L4016:O4016">TRANSPOSE(MMULT(Option!$B$25:$E$28, TRANSPOSE(H4016:K4016)))</f>
        <v>0.60583677582321027</v>
      </c>
      <c r="M4016" s="60">
        <v>-0.38145911071795036</v>
      </c>
      <c r="N4016" s="60">
        <v>2.0752298168275414</v>
      </c>
      <c r="O4016" s="60">
        <v>-0.29642858393198346</v>
      </c>
      <c r="P4016" s="56" t="str">
        <f t="shared" si="5021"/>
        <v>803/4</v>
      </c>
    </row>
    <row r="4017" spans="6:16" x14ac:dyDescent="0.3">
      <c r="F4017" s="79"/>
      <c r="G4017" s="3">
        <v>4015</v>
      </c>
      <c r="H4017" s="61">
        <v>-0.25473034677820011</v>
      </c>
      <c r="I4017" s="61">
        <v>0.27472513647536689</v>
      </c>
      <c r="J4017" s="61">
        <v>-0.93841506525027973</v>
      </c>
      <c r="K4017" s="62">
        <v>1.3150983684699309</v>
      </c>
      <c r="L4017" s="60">
        <f t="array" ref="L4017:O4017">TRANSPOSE(MMULT(Option!$B$25:$E$28, TRANSPOSE(H4017:K4017)))</f>
        <v>-0.25473034677820011</v>
      </c>
      <c r="M4017" s="60">
        <v>0.14989760792980844</v>
      </c>
      <c r="N4017" s="60">
        <v>-0.85417160866991593</v>
      </c>
      <c r="O4017" s="60">
        <v>0.91307088322833019</v>
      </c>
      <c r="P4017" s="56" t="str">
        <f t="shared" si="5021"/>
        <v>803/5</v>
      </c>
    </row>
    <row r="4018" spans="6:16" x14ac:dyDescent="0.3">
      <c r="F4018" s="79"/>
      <c r="G4018" s="3">
        <v>4016</v>
      </c>
      <c r="H4018" s="61">
        <v>-2.1174025756293449</v>
      </c>
      <c r="I4018" s="61">
        <v>-1.6044900795015864</v>
      </c>
      <c r="J4018" s="61">
        <v>-0.63777381057563942</v>
      </c>
      <c r="K4018" s="62">
        <v>1.0492739565032938</v>
      </c>
      <c r="L4018" s="60">
        <f t="array" ref="L4018:O4018">TRANSPOSE(MMULT(Option!$B$25:$E$28, TRANSPOSE(H4018:K4018)))</f>
        <v>-2.1174025756293449</v>
      </c>
      <c r="M4018" s="60">
        <v>-2.3175004784760844</v>
      </c>
      <c r="N4018" s="60">
        <v>-1.8272783157547243</v>
      </c>
      <c r="O4018" s="60">
        <v>-0.49305132596752521</v>
      </c>
      <c r="P4018" s="56" t="str">
        <f t="shared" si="5021"/>
        <v>804/1</v>
      </c>
    </row>
    <row r="4019" spans="6:16" x14ac:dyDescent="0.3">
      <c r="F4019" s="79"/>
      <c r="G4019" s="3">
        <v>4017</v>
      </c>
      <c r="H4019" s="61">
        <v>1.3211723020290027</v>
      </c>
      <c r="I4019" s="61">
        <v>-1.3865910177569063</v>
      </c>
      <c r="J4019" s="61">
        <v>-1.8735815861015688</v>
      </c>
      <c r="K4019" s="62">
        <v>2.0284675045374576</v>
      </c>
      <c r="L4019" s="60">
        <f t="array" ref="L4019:O4019">TRANSPOSE(MMULT(Option!$B$25:$E$28, TRANSPOSE(H4019:K4019)))</f>
        <v>1.3211723020290027</v>
      </c>
      <c r="M4019" s="60">
        <v>-0.74236273855177504</v>
      </c>
      <c r="N4019" s="60">
        <v>-1.4802114049029007</v>
      </c>
      <c r="O4019" s="60">
        <v>1.5367642712863907</v>
      </c>
      <c r="P4019" s="56" t="str">
        <f t="shared" si="5021"/>
        <v>804/2</v>
      </c>
    </row>
    <row r="4020" spans="6:16" x14ac:dyDescent="0.3">
      <c r="F4020" s="79"/>
      <c r="G4020" s="3">
        <v>4018</v>
      </c>
      <c r="H4020" s="61">
        <v>1.5397651864611159</v>
      </c>
      <c r="I4020" s="61">
        <v>-0.18300223598358686</v>
      </c>
      <c r="J4020" s="61">
        <v>1.5160537341431295</v>
      </c>
      <c r="K4020" s="62">
        <v>-0.48569329872326067</v>
      </c>
      <c r="L4020" s="60">
        <f t="array" ref="L4020:O4020">TRANSPOSE(MMULT(Option!$B$25:$E$28, TRANSPOSE(H4020:K4020)))</f>
        <v>1.5397651864611159</v>
      </c>
      <c r="M4020" s="60">
        <v>0.44818175483625483</v>
      </c>
      <c r="N4020" s="60">
        <v>1.899550095140436</v>
      </c>
      <c r="O4020" s="60">
        <v>0.44796533805288857</v>
      </c>
      <c r="P4020" s="56" t="str">
        <f t="shared" si="5021"/>
        <v>804/3</v>
      </c>
    </row>
    <row r="4021" spans="6:16" x14ac:dyDescent="0.3">
      <c r="F4021" s="79"/>
      <c r="G4021" s="3">
        <v>4019</v>
      </c>
      <c r="H4021" s="61">
        <v>-0.21524475201825791</v>
      </c>
      <c r="I4021" s="61">
        <v>-0.69456415821978768</v>
      </c>
      <c r="J4021" s="61">
        <v>1.3822787908683041</v>
      </c>
      <c r="K4021" s="62">
        <v>-1.1741935201705795</v>
      </c>
      <c r="L4021" s="60">
        <f t="array" ref="L4021:O4021">TRANSPOSE(MMULT(Option!$B$25:$E$28, TRANSPOSE(H4021:K4021)))</f>
        <v>-0.21524475201825791</v>
      </c>
      <c r="M4021" s="60">
        <v>-0.72267646681639541</v>
      </c>
      <c r="N4021" s="60">
        <v>0.94609188446361414</v>
      </c>
      <c r="O4021" s="60">
        <v>-1.0037035537904055</v>
      </c>
      <c r="P4021" s="56" t="str">
        <f t="shared" si="5021"/>
        <v>804/4</v>
      </c>
    </row>
    <row r="4022" spans="6:16" x14ac:dyDescent="0.3">
      <c r="F4022" s="79"/>
      <c r="G4022" s="3">
        <v>4020</v>
      </c>
      <c r="H4022" s="61">
        <v>-0.90193505858117939</v>
      </c>
      <c r="I4022" s="61">
        <v>1.5038722317924167</v>
      </c>
      <c r="J4022" s="61">
        <v>-0.55825997271890593</v>
      </c>
      <c r="K4022" s="62">
        <v>-1.0654286225666771</v>
      </c>
      <c r="L4022" s="60">
        <f t="array" ref="L4022:O4022">TRANSPOSE(MMULT(Option!$B$25:$E$28, TRANSPOSE(H4022:K4022)))</f>
        <v>-0.90193505858117939</v>
      </c>
      <c r="M4022" s="60">
        <v>1.017547644113713</v>
      </c>
      <c r="N4022" s="60">
        <v>-0.45729318599555424</v>
      </c>
      <c r="O4022" s="60">
        <v>-0.98830758584750189</v>
      </c>
      <c r="P4022" s="56" t="str">
        <f t="shared" si="5021"/>
        <v>804/5</v>
      </c>
    </row>
    <row r="4023" spans="6:16" x14ac:dyDescent="0.3">
      <c r="F4023" s="79"/>
      <c r="G4023" s="3">
        <v>4021</v>
      </c>
      <c r="H4023" s="61">
        <v>-0.79374914944698005</v>
      </c>
      <c r="I4023" s="61">
        <v>-1.2796412566373943</v>
      </c>
      <c r="J4023" s="61">
        <v>-0.51584980041720774</v>
      </c>
      <c r="K4023" s="62">
        <v>-1.121122425038674</v>
      </c>
      <c r="L4023" s="60">
        <f t="array" ref="L4023:O4023">TRANSPOSE(MMULT(Option!$B$25:$E$28, TRANSPOSE(H4023:K4023)))</f>
        <v>-0.79374914944698005</v>
      </c>
      <c r="M4023" s="60">
        <v>-1.4903102439646463</v>
      </c>
      <c r="N4023" s="60">
        <v>-1.1056644701894829</v>
      </c>
      <c r="O4023" s="60">
        <v>-1.7133438562743906</v>
      </c>
      <c r="P4023" s="56" t="str">
        <f t="shared" si="5021"/>
        <v>805/1</v>
      </c>
    </row>
    <row r="4024" spans="6:16" x14ac:dyDescent="0.3">
      <c r="F4024" s="79"/>
      <c r="G4024" s="3">
        <v>4022</v>
      </c>
      <c r="H4024" s="61">
        <v>-0.87395939558804192</v>
      </c>
      <c r="I4024" s="61">
        <v>-1.0414254528403151</v>
      </c>
      <c r="J4024" s="61">
        <v>0.28098418243839535</v>
      </c>
      <c r="K4024" s="62">
        <v>-1.069863478020546</v>
      </c>
      <c r="L4024" s="60">
        <f t="array" ref="L4024:O4024">TRANSPOSE(MMULT(Option!$B$25:$E$28, TRANSPOSE(H4024:K4024)))</f>
        <v>-0.87395939558804192</v>
      </c>
      <c r="M4024" s="60">
        <v>-1.3040659518940982</v>
      </c>
      <c r="N4024" s="60">
        <v>-0.37550172069835613</v>
      </c>
      <c r="O4024" s="60">
        <v>-1.4836268064352325</v>
      </c>
      <c r="P4024" s="56" t="str">
        <f t="shared" si="5021"/>
        <v>805/2</v>
      </c>
    </row>
    <row r="4025" spans="6:16" x14ac:dyDescent="0.3">
      <c r="F4025" s="79"/>
      <c r="G4025" s="3">
        <v>4023</v>
      </c>
      <c r="H4025" s="61">
        <v>1.3570025869800473</v>
      </c>
      <c r="I4025" s="61">
        <v>0.22223546756315538</v>
      </c>
      <c r="J4025" s="61">
        <v>-0.85502418481845099</v>
      </c>
      <c r="K4025" s="62">
        <v>-1.3099779549262562</v>
      </c>
      <c r="L4025" s="60">
        <f t="array" ref="L4025:O4025">TRANSPOSE(MMULT(Option!$B$25:$E$28, TRANSPOSE(H4025:K4025)))</f>
        <v>1.3570025869800473</v>
      </c>
      <c r="M4025" s="60">
        <v>0.74648320523443146</v>
      </c>
      <c r="N4025" s="60">
        <v>-0.14998040727066952</v>
      </c>
      <c r="O4025" s="60">
        <v>-0.68768579249816664</v>
      </c>
      <c r="P4025" s="56" t="str">
        <f t="shared" si="5021"/>
        <v>805/3</v>
      </c>
    </row>
    <row r="4026" spans="6:16" x14ac:dyDescent="0.3">
      <c r="F4026" s="79"/>
      <c r="G4026" s="3">
        <v>4024</v>
      </c>
      <c r="H4026" s="61">
        <v>0.38966615698537616</v>
      </c>
      <c r="I4026" s="61">
        <v>0.78459219617135711</v>
      </c>
      <c r="J4026" s="61">
        <v>0.65938388541795101</v>
      </c>
      <c r="K4026" s="62">
        <v>-0.35945219910105169</v>
      </c>
      <c r="L4026" s="60">
        <f t="array" ref="L4026:O4026">TRANSPOSE(MMULT(Option!$B$25:$E$28, TRANSPOSE(H4026:K4026)))</f>
        <v>0.38966615698537616</v>
      </c>
      <c r="M4026" s="60">
        <v>0.87495708851952758</v>
      </c>
      <c r="N4026" s="60">
        <v>0.94046443097953447</v>
      </c>
      <c r="O4026" s="60">
        <v>0.18220301043883164</v>
      </c>
      <c r="P4026" s="56" t="str">
        <f t="shared" si="5021"/>
        <v>805/4</v>
      </c>
    </row>
    <row r="4027" spans="6:16" x14ac:dyDescent="0.3">
      <c r="F4027" s="79"/>
      <c r="G4027" s="3">
        <v>4025</v>
      </c>
      <c r="H4027" s="61">
        <v>0.31405593573383694</v>
      </c>
      <c r="I4027" s="61">
        <v>-0.20617497554948339</v>
      </c>
      <c r="J4027" s="61">
        <v>-1.4886448087227055</v>
      </c>
      <c r="K4027" s="62">
        <v>-0.12831500626786452</v>
      </c>
      <c r="L4027" s="60">
        <f t="array" ref="L4027:O4027">TRANSPOSE(MMULT(Option!$B$25:$E$28, TRANSPOSE(H4027:K4027)))</f>
        <v>0.31405593573383694</v>
      </c>
      <c r="M4027" s="60">
        <v>-6.3340112078700633E-2</v>
      </c>
      <c r="N4027" s="60">
        <v>-1.2358586272113532</v>
      </c>
      <c r="O4027" s="60">
        <v>-0.32880302960206553</v>
      </c>
      <c r="P4027" s="56" t="str">
        <f t="shared" si="5021"/>
        <v>805/5</v>
      </c>
    </row>
    <row r="4028" spans="6:16" x14ac:dyDescent="0.3">
      <c r="F4028" s="79"/>
      <c r="G4028" s="3">
        <v>4026</v>
      </c>
      <c r="H4028" s="61">
        <v>-0.64958513948436125</v>
      </c>
      <c r="I4028" s="61">
        <v>1.7308554956797573</v>
      </c>
      <c r="J4028" s="61">
        <v>-0.74607411863033835</v>
      </c>
      <c r="K4028" s="62">
        <v>0.46856823027088357</v>
      </c>
      <c r="L4028" s="60">
        <f t="array" ref="L4028:O4028">TRANSPOSE(MMULT(Option!$B$25:$E$28, TRANSPOSE(H4028:K4028)))</f>
        <v>-0.64958513948436125</v>
      </c>
      <c r="M4028" s="60">
        <v>1.3265212094028151</v>
      </c>
      <c r="N4028" s="60">
        <v>-0.46187410242573701</v>
      </c>
      <c r="O4028" s="60">
        <v>0.44904940811858263</v>
      </c>
      <c r="P4028" s="56" t="str">
        <f t="shared" si="5021"/>
        <v>806/1</v>
      </c>
    </row>
    <row r="4029" spans="6:16" x14ac:dyDescent="0.3">
      <c r="F4029" s="79"/>
      <c r="G4029" s="3">
        <v>4027</v>
      </c>
      <c r="H4029" s="61">
        <v>-0.56722120952136157</v>
      </c>
      <c r="I4029" s="61">
        <v>1.0153132225051924</v>
      </c>
      <c r="J4029" s="61">
        <v>-1.7076637294533712</v>
      </c>
      <c r="K4029" s="62">
        <v>0.39436370571777396</v>
      </c>
      <c r="L4029" s="60">
        <f t="array" ref="L4029:O4029">TRANSPOSE(MMULT(Option!$B$25:$E$28, TRANSPOSE(H4029:K4029)))</f>
        <v>-0.56722120952136157</v>
      </c>
      <c r="M4029" s="60">
        <v>0.7036614554353724</v>
      </c>
      <c r="N4029" s="60">
        <v>-1.4608753149265952</v>
      </c>
      <c r="O4029" s="60">
        <v>4.339399714358505E-2</v>
      </c>
      <c r="P4029" s="56" t="str">
        <f t="shared" si="5021"/>
        <v>806/2</v>
      </c>
    </row>
    <row r="4030" spans="6:16" x14ac:dyDescent="0.3">
      <c r="F4030" s="79"/>
      <c r="G4030" s="3">
        <v>4028</v>
      </c>
      <c r="H4030" s="61">
        <v>0.13906905219601287</v>
      </c>
      <c r="I4030" s="61">
        <v>2.4526112774708526</v>
      </c>
      <c r="J4030" s="61">
        <v>0.52980657159529609</v>
      </c>
      <c r="K4030" s="62">
        <v>-0.51434681396174775</v>
      </c>
      <c r="L4030" s="60">
        <f t="array" ref="L4030:O4030">TRANSPOSE(MMULT(Option!$B$25:$E$28, TRANSPOSE(H4030:K4030)))</f>
        <v>0.13906905219601287</v>
      </c>
      <c r="M4030" s="60">
        <v>2.3034829867409097</v>
      </c>
      <c r="N4030" s="60">
        <v>1.1632064558064505</v>
      </c>
      <c r="O4030" s="60">
        <v>0.36081936873625708</v>
      </c>
      <c r="P4030" s="56" t="str">
        <f t="shared" si="5021"/>
        <v>806/3</v>
      </c>
    </row>
    <row r="4031" spans="6:16" x14ac:dyDescent="0.3">
      <c r="F4031" s="79"/>
      <c r="G4031" s="3">
        <v>4029</v>
      </c>
      <c r="H4031" s="61">
        <v>-5.3417607613909387E-2</v>
      </c>
      <c r="I4031" s="61">
        <v>-0.5020005273922874</v>
      </c>
      <c r="J4031" s="61">
        <v>-0.16489240962156176</v>
      </c>
      <c r="K4031" s="62">
        <v>-0.14741595614430564</v>
      </c>
      <c r="L4031" s="60">
        <f t="array" ref="L4031:O4031">TRANSPOSE(MMULT(Option!$B$25:$E$28, TRANSPOSE(H4031:K4031)))</f>
        <v>-5.3417607613909387E-2</v>
      </c>
      <c r="M4031" s="60">
        <v>-0.48145812618214567</v>
      </c>
      <c r="N4031" s="60">
        <v>-0.29764830134795167</v>
      </c>
      <c r="O4031" s="60">
        <v>-0.31124482397510622</v>
      </c>
      <c r="P4031" s="56" t="str">
        <f t="shared" si="5021"/>
        <v>806/4</v>
      </c>
    </row>
    <row r="4032" spans="6:16" x14ac:dyDescent="0.3">
      <c r="F4032" s="79"/>
      <c r="G4032" s="3">
        <v>4030</v>
      </c>
      <c r="H4032" s="61">
        <v>1.3346336939025556</v>
      </c>
      <c r="I4032" s="61">
        <v>-0.17852272921393383</v>
      </c>
      <c r="J4032" s="61">
        <v>0.84410460687280908</v>
      </c>
      <c r="K4032" s="62">
        <v>-0.45283561659152183</v>
      </c>
      <c r="L4032" s="60">
        <f t="array" ref="L4032:O4032">TRANSPOSE(MMULT(Option!$B$25:$E$28, TRANSPOSE(H4032:K4032)))</f>
        <v>1.3346336939025556</v>
      </c>
      <c r="M4032" s="60">
        <v>0.37023469358243111</v>
      </c>
      <c r="N4032" s="60">
        <v>1.2284908262481697</v>
      </c>
      <c r="O4032" s="60">
        <v>0.26407234871705737</v>
      </c>
      <c r="P4032" s="56" t="str">
        <f t="shared" si="5021"/>
        <v>806/5</v>
      </c>
    </row>
    <row r="4033" spans="6:16" x14ac:dyDescent="0.3">
      <c r="F4033" s="79"/>
      <c r="G4033" s="3">
        <v>4031</v>
      </c>
      <c r="H4033" s="61">
        <v>-0.9300825921017265</v>
      </c>
      <c r="I4033" s="61">
        <v>0.3061690930001863</v>
      </c>
      <c r="J4033" s="61">
        <v>0.43809958654557557</v>
      </c>
      <c r="K4033" s="62">
        <v>1.0523857990149119</v>
      </c>
      <c r="L4033" s="60">
        <f t="array" ref="L4033:O4033">TRANSPOSE(MMULT(Option!$B$25:$E$28, TRANSPOSE(H4033:K4033)))</f>
        <v>-0.9300825921017265</v>
      </c>
      <c r="M4033" s="60">
        <v>-9.1424428014825032E-2</v>
      </c>
      <c r="N4033" s="60">
        <v>9.2928128016965483E-2</v>
      </c>
      <c r="O4033" s="60">
        <v>0.69485849181103942</v>
      </c>
      <c r="P4033" s="56" t="str">
        <f t="shared" si="5021"/>
        <v>807/1</v>
      </c>
    </row>
    <row r="4034" spans="6:16" x14ac:dyDescent="0.3">
      <c r="F4034" s="79"/>
      <c r="G4034" s="3">
        <v>4032</v>
      </c>
      <c r="H4034" s="61">
        <v>-0.2334912406792026</v>
      </c>
      <c r="I4034" s="61">
        <v>0.26187777506266868</v>
      </c>
      <c r="J4034" s="61">
        <v>4.00943632357426E-2</v>
      </c>
      <c r="K4034" s="62">
        <v>-0.24277516950611167</v>
      </c>
      <c r="L4034" s="60">
        <f t="array" ref="L4034:O4034">TRANSPOSE(MMULT(Option!$B$25:$E$28, TRANSPOSE(H4034:K4034)))</f>
        <v>-0.2334912406792026</v>
      </c>
      <c r="M4034" s="60">
        <v>0.14661844913857858</v>
      </c>
      <c r="N4034" s="60">
        <v>1.0394485222892123E-2</v>
      </c>
      <c r="O4034" s="60">
        <v>-0.22489541362377519</v>
      </c>
      <c r="P4034" s="56" t="str">
        <f t="shared" si="5021"/>
        <v>807/2</v>
      </c>
    </row>
    <row r="4035" spans="6:16" x14ac:dyDescent="0.3">
      <c r="F4035" s="79"/>
      <c r="G4035" s="3">
        <v>4033</v>
      </c>
      <c r="H4035" s="61">
        <v>0.90805156346251226</v>
      </c>
      <c r="I4035" s="61">
        <v>-0.59869240606129204</v>
      </c>
      <c r="J4035" s="61">
        <v>3.3267756196156247E-2</v>
      </c>
      <c r="K4035" s="62">
        <v>-1.8743064623509478</v>
      </c>
      <c r="L4035" s="60">
        <f t="array" ref="L4035:O4035">TRANSPOSE(MMULT(Option!$B$25:$E$28, TRANSPOSE(H4035:K4035)))</f>
        <v>0.90805156346251226</v>
      </c>
      <c r="M4035" s="60">
        <v>-0.18549002836921696</v>
      </c>
      <c r="N4035" s="60">
        <v>0.23566555801259531</v>
      </c>
      <c r="O4035" s="60">
        <v>-1.3921208081493339</v>
      </c>
      <c r="P4035" s="56" t="str">
        <f t="shared" si="5021"/>
        <v>807/3</v>
      </c>
    </row>
    <row r="4036" spans="6:16" x14ac:dyDescent="0.3">
      <c r="F4036" s="79"/>
      <c r="G4036" s="3">
        <v>4034</v>
      </c>
      <c r="H4036" s="61">
        <v>0.16901720286781638</v>
      </c>
      <c r="I4036" s="61">
        <v>1.2359156685285511</v>
      </c>
      <c r="J4036" s="61">
        <v>1.3268825540542362</v>
      </c>
      <c r="K4036" s="62">
        <v>1.0491305652275051</v>
      </c>
      <c r="L4036" s="60">
        <f t="array" ref="L4036:O4036">TRANSPOSE(MMULT(Option!$B$25:$E$28, TRANSPOSE(H4036:K4036)))</f>
        <v>0.16901720286781638</v>
      </c>
      <c r="M4036" s="60">
        <v>1.200342301869934</v>
      </c>
      <c r="N4036" s="60">
        <v>1.556659875948313</v>
      </c>
      <c r="O4036" s="60">
        <v>1.5486482700902613</v>
      </c>
      <c r="P4036" s="56" t="str">
        <f t="shared" ref="P4036:P4099" si="5062">(QUOTIENT(G4036 - 1, $E$2) + 1) &amp; "/" &amp; MOD(G4036 -1, $E$2) + 1</f>
        <v>807/4</v>
      </c>
    </row>
    <row r="4037" spans="6:16" x14ac:dyDescent="0.3">
      <c r="F4037" s="79"/>
      <c r="G4037" s="3">
        <v>4035</v>
      </c>
      <c r="H4037" s="61">
        <v>-0.48374420776120053</v>
      </c>
      <c r="I4037" s="61">
        <v>0.80246776455250024</v>
      </c>
      <c r="J4037" s="61">
        <v>-2.8115546289939894</v>
      </c>
      <c r="K4037" s="62">
        <v>2.5488955972616467</v>
      </c>
      <c r="L4037" s="60">
        <f t="array" ref="L4037:O4037">TRANSPOSE(MMULT(Option!$B$25:$E$28, TRANSPOSE(H4037:K4037)))</f>
        <v>-0.48374420776120053</v>
      </c>
      <c r="M4037" s="60">
        <v>0.54197617166028644</v>
      </c>
      <c r="N4037" s="60">
        <v>-2.4527790268094511</v>
      </c>
      <c r="O4037" s="60">
        <v>1.6506222148351244</v>
      </c>
      <c r="P4037" s="56" t="str">
        <f t="shared" si="5062"/>
        <v>807/5</v>
      </c>
    </row>
    <row r="4038" spans="6:16" x14ac:dyDescent="0.3">
      <c r="F4038" s="79"/>
      <c r="G4038" s="3">
        <v>4036</v>
      </c>
      <c r="H4038" s="61">
        <v>-0.91318067470426079</v>
      </c>
      <c r="I4038" s="61">
        <v>-5.9860025561120855E-2</v>
      </c>
      <c r="J4038" s="61">
        <v>-0.14328557521507651</v>
      </c>
      <c r="K4038" s="62">
        <v>0.28796816729925934</v>
      </c>
      <c r="L4038" s="60">
        <f t="array" ref="L4038:O4038">TRANSPOSE(MMULT(Option!$B$25:$E$28, TRANSPOSE(H4038:K4038)))</f>
        <v>-0.91318067470426079</v>
      </c>
      <c r="M4038" s="60">
        <v>-0.4201348895288699</v>
      </c>
      <c r="N4038" s="60">
        <v>-0.50679646704098791</v>
      </c>
      <c r="O4038" s="60">
        <v>-0.16231257911351954</v>
      </c>
      <c r="P4038" s="56" t="str">
        <f t="shared" si="5062"/>
        <v>808/1</v>
      </c>
    </row>
    <row r="4039" spans="6:16" x14ac:dyDescent="0.3">
      <c r="F4039" s="79"/>
      <c r="G4039" s="3">
        <v>4037</v>
      </c>
      <c r="H4039" s="61">
        <v>-0.51956157401939818</v>
      </c>
      <c r="I4039" s="61">
        <v>0.29763925775207789</v>
      </c>
      <c r="J4039" s="61">
        <v>0.59991589614175245</v>
      </c>
      <c r="K4039" s="62">
        <v>-0.93494847613702858</v>
      </c>
      <c r="L4039" s="60">
        <f t="array" ref="L4039:O4039">TRANSPOSE(MMULT(Option!$B$25:$E$28, TRANSPOSE(H4039:K4039)))</f>
        <v>-0.51956157401939818</v>
      </c>
      <c r="M4039" s="60">
        <v>6.4966256080114471E-2</v>
      </c>
      <c r="N4039" s="60">
        <v>0.39702779357286777</v>
      </c>
      <c r="O4039" s="60">
        <v>-0.81343482486244856</v>
      </c>
      <c r="P4039" s="56" t="str">
        <f t="shared" si="5062"/>
        <v>808/2</v>
      </c>
    </row>
    <row r="4040" spans="6:16" x14ac:dyDescent="0.3">
      <c r="F4040" s="79"/>
      <c r="G4040" s="3">
        <v>4038</v>
      </c>
      <c r="H4040" s="61">
        <v>1.7103968298422885</v>
      </c>
      <c r="I4040" s="61">
        <v>0.16368496368511051</v>
      </c>
      <c r="J4040" s="61">
        <v>0.30052377078459502</v>
      </c>
      <c r="K4040" s="62">
        <v>1.0115199004737283</v>
      </c>
      <c r="L4040" s="60">
        <f t="array" ref="L4040:O4040">TRANSPOSE(MMULT(Option!$B$25:$E$28, TRANSPOSE(H4040:K4040)))</f>
        <v>1.7103968298422885</v>
      </c>
      <c r="M4040" s="60">
        <v>0.8341784791795388</v>
      </c>
      <c r="N4040" s="60">
        <v>0.99097456971168829</v>
      </c>
      <c r="O4040" s="60">
        <v>1.6518916427985531</v>
      </c>
      <c r="P4040" s="56" t="str">
        <f t="shared" si="5062"/>
        <v>808/3</v>
      </c>
    </row>
    <row r="4041" spans="6:16" x14ac:dyDescent="0.3">
      <c r="F4041" s="79"/>
      <c r="G4041" s="3">
        <v>4039</v>
      </c>
      <c r="H4041" s="61">
        <v>-0.43546044117680688</v>
      </c>
      <c r="I4041" s="61">
        <v>-0.39784962481047897</v>
      </c>
      <c r="J4041" s="61">
        <v>-0.30479336026398279</v>
      </c>
      <c r="K4041" s="62">
        <v>0.29469082345605074</v>
      </c>
      <c r="L4041" s="60">
        <f t="array" ref="L4041:O4041">TRANSPOSE(MMULT(Option!$B$25:$E$28, TRANSPOSE(H4041:K4041)))</f>
        <v>-0.43546044117680688</v>
      </c>
      <c r="M4041" s="60">
        <v>-0.53881938065148294</v>
      </c>
      <c r="N4041" s="60">
        <v>-0.54606873964377578</v>
      </c>
      <c r="O4041" s="60">
        <v>-8.5497091476593512E-2</v>
      </c>
      <c r="P4041" s="56" t="str">
        <f t="shared" si="5062"/>
        <v>808/4</v>
      </c>
    </row>
    <row r="4042" spans="6:16" x14ac:dyDescent="0.3">
      <c r="F4042" s="79"/>
      <c r="G4042" s="3">
        <v>4040</v>
      </c>
      <c r="H4042" s="61">
        <v>-0.29745191230056056</v>
      </c>
      <c r="I4042" s="61">
        <v>0.60033388491126405</v>
      </c>
      <c r="J4042" s="61">
        <v>1.2690498207952579</v>
      </c>
      <c r="K4042" s="62">
        <v>-1.073367328112045</v>
      </c>
      <c r="L4042" s="60">
        <f t="array" ref="L4042:O4042">TRANSPOSE(MMULT(Option!$B$25:$E$28, TRANSPOSE(H4042:K4042)))</f>
        <v>-0.29745191230056056</v>
      </c>
      <c r="M4042" s="60">
        <v>0.43123432905033077</v>
      </c>
      <c r="N4042" s="60">
        <v>1.1528427790632652</v>
      </c>
      <c r="O4042" s="60">
        <v>-0.63326015461529761</v>
      </c>
      <c r="P4042" s="56" t="str">
        <f t="shared" si="5062"/>
        <v>808/5</v>
      </c>
    </row>
    <row r="4043" spans="6:16" x14ac:dyDescent="0.3">
      <c r="F4043" s="79"/>
      <c r="G4043" s="3">
        <v>4041</v>
      </c>
      <c r="H4043" s="61">
        <v>1.3596496984313282</v>
      </c>
      <c r="I4043" s="61">
        <v>1.0439643787068991</v>
      </c>
      <c r="J4043" s="61">
        <v>0.7691802254379948</v>
      </c>
      <c r="K4043" s="62">
        <v>-0.62468140985780507</v>
      </c>
      <c r="L4043" s="60">
        <f t="array" ref="L4043:O4043">TRANSPOSE(MMULT(Option!$B$25:$E$28, TRANSPOSE(H4043:K4043)))</f>
        <v>1.3596496984313282</v>
      </c>
      <c r="M4043" s="60">
        <v>1.5006690370249132</v>
      </c>
      <c r="N4043" s="60">
        <v>1.4928126587200266</v>
      </c>
      <c r="O4043" s="60">
        <v>0.43241733222637457</v>
      </c>
      <c r="P4043" s="56" t="str">
        <f t="shared" si="5062"/>
        <v>809/1</v>
      </c>
    </row>
    <row r="4044" spans="6:16" x14ac:dyDescent="0.3">
      <c r="F4044" s="79"/>
      <c r="G4044" s="3">
        <v>4042</v>
      </c>
      <c r="H4044" s="61">
        <v>-0.16449912121937049</v>
      </c>
      <c r="I4044" s="61">
        <v>1.359890972635615</v>
      </c>
      <c r="J4044" s="61">
        <v>0.51035086434735222</v>
      </c>
      <c r="K4044" s="62">
        <v>-1.8097955932787391</v>
      </c>
      <c r="L4044" s="60">
        <f t="array" ref="L4044:O4044">TRANSPOSE(MMULT(Option!$B$25:$E$28, TRANSPOSE(H4044:K4044)))</f>
        <v>-0.16449912121937049</v>
      </c>
      <c r="M4044" s="60">
        <v>1.1805610153102173</v>
      </c>
      <c r="N4044" s="60">
        <v>0.73854969948300564</v>
      </c>
      <c r="O4044" s="60">
        <v>-1.1599026669063868</v>
      </c>
      <c r="P4044" s="56" t="str">
        <f t="shared" si="5062"/>
        <v>809/2</v>
      </c>
    </row>
    <row r="4045" spans="6:16" x14ac:dyDescent="0.3">
      <c r="F4045" s="79"/>
      <c r="G4045" s="3">
        <v>4043</v>
      </c>
      <c r="H4045" s="61">
        <v>-0.28141944223330856</v>
      </c>
      <c r="I4045" s="61">
        <v>0.8440105104596336</v>
      </c>
      <c r="J4045" s="61">
        <v>-1.5864449801022216</v>
      </c>
      <c r="K4045" s="62">
        <v>0.21268923229222103</v>
      </c>
      <c r="L4045" s="60">
        <f t="array" ref="L4045:O4045">TRANSPOSE(MMULT(Option!$B$25:$E$28, TRANSPOSE(H4045:K4045)))</f>
        <v>-0.28141944223330856</v>
      </c>
      <c r="M4045" s="60">
        <v>0.66098063341059432</v>
      </c>
      <c r="N4045" s="60">
        <v>-1.2849445400074515</v>
      </c>
      <c r="O4045" s="60">
        <v>-1.9060122688615982E-2</v>
      </c>
      <c r="P4045" s="56" t="str">
        <f t="shared" si="5062"/>
        <v>809/3</v>
      </c>
    </row>
    <row r="4046" spans="6:16" x14ac:dyDescent="0.3">
      <c r="F4046" s="79"/>
      <c r="G4046" s="3">
        <v>4044</v>
      </c>
      <c r="H4046" s="61">
        <v>0.40585723237148341</v>
      </c>
      <c r="I4046" s="61">
        <v>1.0942822204910123</v>
      </c>
      <c r="J4046" s="61">
        <v>1.6125451355122382</v>
      </c>
      <c r="K4046" s="62">
        <v>-0.57711240243930029</v>
      </c>
      <c r="L4046" s="60">
        <f t="array" ref="L4046:O4046">TRANSPOSE(MMULT(Option!$B$25:$E$28, TRANSPOSE(H4046:K4046)))</f>
        <v>0.40585723237148341</v>
      </c>
      <c r="M4046" s="60">
        <v>1.1652691143574776</v>
      </c>
      <c r="N4046" s="60">
        <v>1.8652078657638362</v>
      </c>
      <c r="O4046" s="60">
        <v>0.26942028944073271</v>
      </c>
      <c r="P4046" s="56" t="str">
        <f t="shared" si="5062"/>
        <v>809/4</v>
      </c>
    </row>
    <row r="4047" spans="6:16" x14ac:dyDescent="0.3">
      <c r="F4047" s="79"/>
      <c r="G4047" s="3">
        <v>4045</v>
      </c>
      <c r="H4047" s="61">
        <v>-1.1351178896765468</v>
      </c>
      <c r="I4047" s="61">
        <v>0.13685571385385811</v>
      </c>
      <c r="J4047" s="61">
        <v>0.75079879935951599</v>
      </c>
      <c r="K4047" s="62">
        <v>-1.411076880356855</v>
      </c>
      <c r="L4047" s="60">
        <f t="array" ref="L4047:O4047">TRANSPOSE(MMULT(Option!$B$25:$E$28, TRANSPOSE(H4047:K4047)))</f>
        <v>-1.1351178896765468</v>
      </c>
      <c r="M4047" s="60">
        <v>-0.32861682226611444</v>
      </c>
      <c r="N4047" s="60">
        <v>0.24122422506025726</v>
      </c>
      <c r="O4047" s="60">
        <v>-1.4800430447223805</v>
      </c>
      <c r="P4047" s="56" t="str">
        <f t="shared" si="5062"/>
        <v>809/5</v>
      </c>
    </row>
    <row r="4048" spans="6:16" x14ac:dyDescent="0.3">
      <c r="F4048" s="79"/>
      <c r="G4048" s="3">
        <v>4046</v>
      </c>
      <c r="H4048" s="61">
        <v>0.72509884064631946</v>
      </c>
      <c r="I4048" s="61">
        <v>-1.0826742708285524</v>
      </c>
      <c r="J4048" s="61">
        <v>0.44220832983699254</v>
      </c>
      <c r="K4048" s="62">
        <v>0.44581027198861589</v>
      </c>
      <c r="L4048" s="60">
        <f t="array" ref="L4048:O4048">TRANSPOSE(MMULT(Option!$B$25:$E$28, TRANSPOSE(H4048:K4048)))</f>
        <v>0.72509884064631946</v>
      </c>
      <c r="M4048" s="60">
        <v>-0.70224782355206439</v>
      </c>
      <c r="N4048" s="60">
        <v>0.39492488923866309</v>
      </c>
      <c r="O4048" s="60">
        <v>0.47460819893965278</v>
      </c>
      <c r="P4048" s="56" t="str">
        <f t="shared" si="5062"/>
        <v>810/1</v>
      </c>
    </row>
    <row r="4049" spans="6:16" x14ac:dyDescent="0.3">
      <c r="F4049" s="79"/>
      <c r="G4049" s="3">
        <v>4047</v>
      </c>
      <c r="H4049" s="61">
        <v>6.2154684020369146E-2</v>
      </c>
      <c r="I4049" s="61">
        <v>0.42298816731921035</v>
      </c>
      <c r="J4049" s="61">
        <v>0.27767319194996343</v>
      </c>
      <c r="K4049" s="62">
        <v>0.9193640364698239</v>
      </c>
      <c r="L4049" s="60">
        <f t="array" ref="L4049:O4049">TRANSPOSE(MMULT(Option!$B$25:$E$28, TRANSPOSE(H4049:K4049)))</f>
        <v>6.2154684020369146E-2</v>
      </c>
      <c r="M4049" s="60">
        <v>0.41253693257033319</v>
      </c>
      <c r="N4049" s="60">
        <v>0.37950933562061129</v>
      </c>
      <c r="O4049" s="60">
        <v>0.97711875868575349</v>
      </c>
      <c r="P4049" s="56" t="str">
        <f t="shared" si="5062"/>
        <v>810/2</v>
      </c>
    </row>
    <row r="4050" spans="6:16" x14ac:dyDescent="0.3">
      <c r="F4050" s="79"/>
      <c r="G4050" s="3">
        <v>4048</v>
      </c>
      <c r="H4050" s="61">
        <v>0.76951010672565179</v>
      </c>
      <c r="I4050" s="61">
        <v>2.3805605819246867</v>
      </c>
      <c r="J4050" s="61">
        <v>0.79283550144011694</v>
      </c>
      <c r="K4050" s="62">
        <v>-1.5977222488288001</v>
      </c>
      <c r="L4050" s="60">
        <f t="array" ref="L4050:O4050">TRANSPOSE(MMULT(Option!$B$25:$E$28, TRANSPOSE(H4050:K4050)))</f>
        <v>0.76951010672565179</v>
      </c>
      <c r="M4050" s="60">
        <v>2.4896238553098606</v>
      </c>
      <c r="N4050" s="60">
        <v>1.6275365333325837</v>
      </c>
      <c r="O4050" s="60">
        <v>-0.28228081540578853</v>
      </c>
      <c r="P4050" s="56" t="str">
        <f t="shared" si="5062"/>
        <v>810/3</v>
      </c>
    </row>
    <row r="4051" spans="6:16" x14ac:dyDescent="0.3">
      <c r="F4051" s="79"/>
      <c r="G4051" s="3">
        <v>4049</v>
      </c>
      <c r="H4051" s="61">
        <v>-0.16482368880001255</v>
      </c>
      <c r="I4051" s="61">
        <v>0.66482998638044088</v>
      </c>
      <c r="J4051" s="61">
        <v>0.23693945927063442</v>
      </c>
      <c r="K4051" s="62">
        <v>2.2725409819393558</v>
      </c>
      <c r="L4051" s="60">
        <f t="array" ref="L4051:O4051">TRANSPOSE(MMULT(Option!$B$25:$E$28, TRANSPOSE(H4051:K4051)))</f>
        <v>-0.16482368880001255</v>
      </c>
      <c r="M4051" s="60">
        <v>0.54339727185296105</v>
      </c>
      <c r="N4051" s="60">
        <v>0.3162701929002093</v>
      </c>
      <c r="O4051" s="60">
        <v>2.1004975584935277</v>
      </c>
      <c r="P4051" s="56" t="str">
        <f t="shared" si="5062"/>
        <v>810/4</v>
      </c>
    </row>
    <row r="4052" spans="6:16" x14ac:dyDescent="0.3">
      <c r="F4052" s="79"/>
      <c r="G4052" s="3">
        <v>4050</v>
      </c>
      <c r="H4052" s="61">
        <v>0.21128371893318865</v>
      </c>
      <c r="I4052" s="61">
        <v>-0.8687061132848739</v>
      </c>
      <c r="J4052" s="61">
        <v>-0.36351038219772491</v>
      </c>
      <c r="K4052" s="62">
        <v>-0.21180471447719187</v>
      </c>
      <c r="L4052" s="60">
        <f t="array" ref="L4052:O4052">TRANSPOSE(MMULT(Option!$B$25:$E$28, TRANSPOSE(H4052:K4052)))</f>
        <v>0.21128371893318865</v>
      </c>
      <c r="M4052" s="60">
        <v>-0.71166881658648806</v>
      </c>
      <c r="N4052" s="60">
        <v>-0.46224199841196356</v>
      </c>
      <c r="O4052" s="60">
        <v>-0.39529585370676668</v>
      </c>
      <c r="P4052" s="56" t="str">
        <f t="shared" si="5062"/>
        <v>810/5</v>
      </c>
    </row>
    <row r="4053" spans="6:16" x14ac:dyDescent="0.3">
      <c r="F4053" s="79"/>
      <c r="G4053" s="3">
        <v>4051</v>
      </c>
      <c r="H4053" s="61">
        <v>2.6995987900415526</v>
      </c>
      <c r="I4053" s="61">
        <v>-0.1413972516736767</v>
      </c>
      <c r="J4053" s="61">
        <v>0.28159980649921768</v>
      </c>
      <c r="K4053" s="62">
        <v>9.4779014511936113E-2</v>
      </c>
      <c r="L4053" s="60">
        <f t="array" ref="L4053:O4053">TRANSPOSE(MMULT(Option!$B$25:$E$28, TRANSPOSE(H4053:K4053)))</f>
        <v>2.6995987900415526</v>
      </c>
      <c r="M4053" s="60">
        <v>0.95024679424595204</v>
      </c>
      <c r="N4053" s="60">
        <v>1.2901449686165354</v>
      </c>
      <c r="O4053" s="60">
        <v>1.1789395774219529</v>
      </c>
      <c r="P4053" s="56" t="str">
        <f t="shared" si="5062"/>
        <v>811/1</v>
      </c>
    </row>
    <row r="4054" spans="6:16" x14ac:dyDescent="0.3">
      <c r="F4054" s="79"/>
      <c r="G4054" s="3">
        <v>4052</v>
      </c>
      <c r="H4054" s="61">
        <v>1.7869546228476789</v>
      </c>
      <c r="I4054" s="61">
        <v>-0.5108546324038874</v>
      </c>
      <c r="J4054" s="61">
        <v>-0.12744278988721433</v>
      </c>
      <c r="K4054" s="62">
        <v>1.3902408705787057</v>
      </c>
      <c r="L4054" s="60">
        <f t="array" ref="L4054:O4054">TRANSPOSE(MMULT(Option!$B$25:$E$28, TRANSPOSE(H4054:K4054)))</f>
        <v>1.7869546228476789</v>
      </c>
      <c r="M4054" s="60">
        <v>0.24657584471714072</v>
      </c>
      <c r="N4054" s="60">
        <v>0.46907441986559262</v>
      </c>
      <c r="O4054" s="60">
        <v>1.7466655742922712</v>
      </c>
      <c r="P4054" s="56" t="str">
        <f t="shared" si="5062"/>
        <v>811/2</v>
      </c>
    </row>
    <row r="4055" spans="6:16" x14ac:dyDescent="0.3">
      <c r="F4055" s="79"/>
      <c r="G4055" s="3">
        <v>4053</v>
      </c>
      <c r="H4055" s="61">
        <v>0.76657647118185512</v>
      </c>
      <c r="I4055" s="61">
        <v>1.4572302952781551</v>
      </c>
      <c r="J4055" s="61">
        <v>-1.421053932146328</v>
      </c>
      <c r="K4055" s="62">
        <v>-0.61503712801962085</v>
      </c>
      <c r="L4055" s="60">
        <f t="array" ref="L4055:O4055">TRANSPOSE(MMULT(Option!$B$25:$E$28, TRANSPOSE(H4055:K4055)))</f>
        <v>0.76657647118185512</v>
      </c>
      <c r="M4055" s="60">
        <v>1.6422042150917411</v>
      </c>
      <c r="N4055" s="60">
        <v>-0.55990291921983382</v>
      </c>
      <c r="O4055" s="60">
        <v>-0.11582460424980406</v>
      </c>
      <c r="P4055" s="56" t="str">
        <f t="shared" si="5062"/>
        <v>811/3</v>
      </c>
    </row>
    <row r="4056" spans="6:16" x14ac:dyDescent="0.3">
      <c r="F4056" s="79"/>
      <c r="G4056" s="3">
        <v>4054</v>
      </c>
      <c r="H4056" s="61">
        <v>0.51203860376747579</v>
      </c>
      <c r="I4056" s="61">
        <v>0.13992656060175171</v>
      </c>
      <c r="J4056" s="61">
        <v>-0.39519621304483232</v>
      </c>
      <c r="K4056" s="62">
        <v>0.29158933621546401</v>
      </c>
      <c r="L4056" s="60">
        <f t="array" ref="L4056:O4056">TRANSPOSE(MMULT(Option!$B$25:$E$28, TRANSPOSE(H4056:K4056)))</f>
        <v>0.51203860376747579</v>
      </c>
      <c r="M4056" s="60">
        <v>0.33306025264546091</v>
      </c>
      <c r="N4056" s="60">
        <v>-0.10564799570751043</v>
      </c>
      <c r="O4056" s="60">
        <v>0.41402460289984255</v>
      </c>
      <c r="P4056" s="56" t="str">
        <f t="shared" si="5062"/>
        <v>811/4</v>
      </c>
    </row>
    <row r="4057" spans="6:16" x14ac:dyDescent="0.3">
      <c r="F4057" s="79"/>
      <c r="G4057" s="3">
        <v>4055</v>
      </c>
      <c r="H4057" s="61">
        <v>-0.96007328862578556</v>
      </c>
      <c r="I4057" s="61">
        <v>-1.2483906554042004</v>
      </c>
      <c r="J4057" s="61">
        <v>-1.985317436633065</v>
      </c>
      <c r="K4057" s="62">
        <v>-2.7183530951732431</v>
      </c>
      <c r="L4057" s="60">
        <f t="array" ref="L4057:O4057">TRANSPOSE(MMULT(Option!$B$25:$E$28, TRANSPOSE(H4057:K4057)))</f>
        <v>-0.96007328862578556</v>
      </c>
      <c r="M4057" s="60">
        <v>-1.5281982505033702</v>
      </c>
      <c r="N4057" s="60">
        <v>-2.4546590135780559</v>
      </c>
      <c r="O4057" s="60">
        <v>-3.4262875276083489</v>
      </c>
      <c r="P4057" s="56" t="str">
        <f t="shared" si="5062"/>
        <v>811/5</v>
      </c>
    </row>
    <row r="4058" spans="6:16" x14ac:dyDescent="0.3">
      <c r="F4058" s="79"/>
      <c r="G4058" s="3">
        <v>4056</v>
      </c>
      <c r="H4058" s="61">
        <v>-0.39157564921097981</v>
      </c>
      <c r="I4058" s="61">
        <v>-1.0551228083649553</v>
      </c>
      <c r="J4058" s="61">
        <v>-0.41130407534968566</v>
      </c>
      <c r="K4058" s="62">
        <v>0.3721058290969167</v>
      </c>
      <c r="L4058" s="60">
        <f t="array" ref="L4058:O4058">TRANSPOSE(MMULT(Option!$B$25:$E$28, TRANSPOSE(H4058:K4058)))</f>
        <v>-0.39157564921097981</v>
      </c>
      <c r="M4058" s="60">
        <v>-1.1236662870457503</v>
      </c>
      <c r="N4058" s="60">
        <v>-0.79417877692593142</v>
      </c>
      <c r="O4058" s="60">
        <v>-0.19455220835435283</v>
      </c>
      <c r="P4058" s="56" t="str">
        <f t="shared" si="5062"/>
        <v>812/1</v>
      </c>
    </row>
    <row r="4059" spans="6:16" x14ac:dyDescent="0.3">
      <c r="F4059" s="79"/>
      <c r="G4059" s="3">
        <v>4057</v>
      </c>
      <c r="H4059" s="61">
        <v>-0.57440255804799534</v>
      </c>
      <c r="I4059" s="61">
        <v>-0.40733502579115521</v>
      </c>
      <c r="J4059" s="61">
        <v>1.5247653605773834</v>
      </c>
      <c r="K4059" s="62">
        <v>-1.1489990117259095</v>
      </c>
      <c r="L4059" s="60">
        <f t="array" ref="L4059:O4059">TRANSPOSE(MMULT(Option!$B$25:$E$28, TRANSPOSE(H4059:K4059)))</f>
        <v>-0.57440255804799534</v>
      </c>
      <c r="M4059" s="60">
        <v>-0.60308974099814971</v>
      </c>
      <c r="N4059" s="60">
        <v>1.0027903927991368</v>
      </c>
      <c r="O4059" s="60">
        <v>-1.0227666150510477</v>
      </c>
      <c r="P4059" s="56" t="str">
        <f t="shared" si="5062"/>
        <v>812/2</v>
      </c>
    </row>
    <row r="4060" spans="6:16" x14ac:dyDescent="0.3">
      <c r="F4060" s="79"/>
      <c r="G4060" s="3">
        <v>4058</v>
      </c>
      <c r="H4060" s="61">
        <v>-0.513712845893041</v>
      </c>
      <c r="I4060" s="61">
        <v>-0.92943649800079298</v>
      </c>
      <c r="J4060" s="61">
        <v>0.51273771095524101</v>
      </c>
      <c r="K4060" s="62">
        <v>-0.3521065373376317</v>
      </c>
      <c r="L4060" s="60">
        <f t="array" ref="L4060:O4060">TRANSPOSE(MMULT(Option!$B$25:$E$28, TRANSPOSE(H4060:K4060)))</f>
        <v>-0.513712845893041</v>
      </c>
      <c r="M4060" s="60">
        <v>-1.0573277595058777</v>
      </c>
      <c r="N4060" s="60">
        <v>1.4739481725242198E-3</v>
      </c>
      <c r="O4060" s="60">
        <v>-0.65031861479944197</v>
      </c>
      <c r="P4060" s="56" t="str">
        <f t="shared" si="5062"/>
        <v>812/3</v>
      </c>
    </row>
    <row r="4061" spans="6:16" x14ac:dyDescent="0.3">
      <c r="F4061" s="79"/>
      <c r="G4061" s="3">
        <v>4059</v>
      </c>
      <c r="H4061" s="61">
        <v>-0.23899764839965565</v>
      </c>
      <c r="I4061" s="61">
        <v>-4.3086961018151661E-2</v>
      </c>
      <c r="J4061" s="61">
        <v>-2.1371114939631051</v>
      </c>
      <c r="K4061" s="62">
        <v>0.12567356320481562</v>
      </c>
      <c r="L4061" s="60">
        <f t="array" ref="L4061:O4061">TRANSPOSE(MMULT(Option!$B$25:$E$28, TRANSPOSE(H4061:K4061)))</f>
        <v>-0.23899764839965565</v>
      </c>
      <c r="M4061" s="60">
        <v>-0.13508891142612056</v>
      </c>
      <c r="N4061" s="60">
        <v>-1.9839284108079047</v>
      </c>
      <c r="O4061" s="60">
        <v>-0.4163829169171227</v>
      </c>
      <c r="P4061" s="56" t="str">
        <f t="shared" si="5062"/>
        <v>812/4</v>
      </c>
    </row>
    <row r="4062" spans="6:16" x14ac:dyDescent="0.3">
      <c r="F4062" s="79"/>
      <c r="G4062" s="3">
        <v>4060</v>
      </c>
      <c r="H4062" s="61">
        <v>-0.5727285288860009</v>
      </c>
      <c r="I4062" s="61">
        <v>0.49501936151532505</v>
      </c>
      <c r="J4062" s="61">
        <v>0.97676201278704078</v>
      </c>
      <c r="K4062" s="62">
        <v>1.9641360460739685</v>
      </c>
      <c r="L4062" s="60">
        <f t="array" ref="L4062:O4062">TRANSPOSE(MMULT(Option!$B$25:$E$28, TRANSPOSE(H4062:K4062)))</f>
        <v>-0.5727285288860009</v>
      </c>
      <c r="M4062" s="60">
        <v>0.22460132736813698</v>
      </c>
      <c r="N4062" s="60">
        <v>0.75843499285961657</v>
      </c>
      <c r="O4062" s="60">
        <v>1.7731651310510463</v>
      </c>
      <c r="P4062" s="56" t="str">
        <f t="shared" si="5062"/>
        <v>812/5</v>
      </c>
    </row>
    <row r="4063" spans="6:16" x14ac:dyDescent="0.3">
      <c r="F4063" s="79"/>
      <c r="G4063" s="3">
        <v>4061</v>
      </c>
      <c r="H4063" s="61">
        <v>1.6183147386083192</v>
      </c>
      <c r="I4063" s="61">
        <v>-0.20946120411213881</v>
      </c>
      <c r="J4063" s="61">
        <v>-1.0975316418680403</v>
      </c>
      <c r="K4063" s="62">
        <v>0.60920039256713487</v>
      </c>
      <c r="L4063" s="60">
        <f t="array" ref="L4063:O4063">TRANSPOSE(MMULT(Option!$B$25:$E$28, TRANSPOSE(H4063:K4063)))</f>
        <v>1.6183147386083192</v>
      </c>
      <c r="M4063" s="60">
        <v>0.45535153084323343</v>
      </c>
      <c r="N4063" s="60">
        <v>-0.37149701143995162</v>
      </c>
      <c r="O4063" s="60">
        <v>0.89994788374961887</v>
      </c>
      <c r="P4063" s="56" t="str">
        <f t="shared" si="5062"/>
        <v>813/1</v>
      </c>
    </row>
    <row r="4064" spans="6:16" x14ac:dyDescent="0.3">
      <c r="F4064" s="79"/>
      <c r="G4064" s="3">
        <v>4062</v>
      </c>
      <c r="H4064" s="61">
        <v>-1.2423270453155222</v>
      </c>
      <c r="I4064" s="61">
        <v>0.82327275263167654</v>
      </c>
      <c r="J4064" s="61">
        <v>1.4572221007736847</v>
      </c>
      <c r="K4064" s="62">
        <v>-1.9940350538215423</v>
      </c>
      <c r="L4064" s="60">
        <f t="array" ref="L4064:O4064">TRANSPOSE(MMULT(Option!$B$25:$E$28, TRANSPOSE(H4064:K4064)))</f>
        <v>-1.2423270453155222</v>
      </c>
      <c r="M4064" s="60">
        <v>0.25761112317965362</v>
      </c>
      <c r="N4064" s="60">
        <v>0.99854543267799445</v>
      </c>
      <c r="O4064" s="60">
        <v>-1.704516377858333</v>
      </c>
      <c r="P4064" s="56" t="str">
        <f t="shared" si="5062"/>
        <v>813/2</v>
      </c>
    </row>
    <row r="4065" spans="6:16" x14ac:dyDescent="0.3">
      <c r="F4065" s="79"/>
      <c r="G4065" s="3">
        <v>4063</v>
      </c>
      <c r="H4065" s="61">
        <v>0.87966126511861031</v>
      </c>
      <c r="I4065" s="61">
        <v>0.28339323483013801</v>
      </c>
      <c r="J4065" s="61">
        <v>0.59315190999329126</v>
      </c>
      <c r="K4065" s="62">
        <v>-1.0368423757072505</v>
      </c>
      <c r="L4065" s="60">
        <f t="array" ref="L4065:O4065">TRANSPOSE(MMULT(Option!$B$25:$E$28, TRANSPOSE(H4065:K4065)))</f>
        <v>0.87966126511861031</v>
      </c>
      <c r="M4065" s="60">
        <v>0.61159869605694483</v>
      </c>
      <c r="N4065" s="60">
        <v>0.94704556763040038</v>
      </c>
      <c r="O4065" s="60">
        <v>-0.34605309115703131</v>
      </c>
      <c r="P4065" s="56" t="str">
        <f t="shared" si="5062"/>
        <v>813/3</v>
      </c>
    </row>
    <row r="4066" spans="6:16" x14ac:dyDescent="0.3">
      <c r="F4066" s="79"/>
      <c r="G4066" s="3">
        <v>4064</v>
      </c>
      <c r="H4066" s="61">
        <v>-1.6652274747311038</v>
      </c>
      <c r="I4066" s="61">
        <v>0.86765390755959437</v>
      </c>
      <c r="J4066" s="61">
        <v>0.64821638606349574</v>
      </c>
      <c r="K4066" s="62">
        <v>0.48845123219167619</v>
      </c>
      <c r="L4066" s="60">
        <f t="array" ref="L4066:O4066">TRANSPOSE(MMULT(Option!$B$25:$E$28, TRANSPOSE(H4066:K4066)))</f>
        <v>-1.6652274747311038</v>
      </c>
      <c r="M4066" s="60">
        <v>0.12912695179077016</v>
      </c>
      <c r="N4066" s="60">
        <v>0.13044911290398181</v>
      </c>
      <c r="O4066" s="60">
        <v>0.10591766538109809</v>
      </c>
      <c r="P4066" s="56" t="str">
        <f t="shared" si="5062"/>
        <v>813/4</v>
      </c>
    </row>
    <row r="4067" spans="6:16" x14ac:dyDescent="0.3">
      <c r="F4067" s="79"/>
      <c r="G4067" s="3">
        <v>4065</v>
      </c>
      <c r="H4067" s="61">
        <v>0.6904617639424826</v>
      </c>
      <c r="I4067" s="61">
        <v>1.4445022303269051</v>
      </c>
      <c r="J4067" s="61">
        <v>4.7489955653568998E-2</v>
      </c>
      <c r="K4067" s="62">
        <v>0.48659517365645505</v>
      </c>
      <c r="L4067" s="60">
        <f t="array" ref="L4067:O4067">TRANSPOSE(MMULT(Option!$B$25:$E$28, TRANSPOSE(H4067:K4067)))</f>
        <v>0.6904617639424826</v>
      </c>
      <c r="M4067" s="60">
        <v>1.6000928679781086</v>
      </c>
      <c r="N4067" s="60">
        <v>0.69615508661671688</v>
      </c>
      <c r="O4067" s="60">
        <v>1.0804084826042759</v>
      </c>
      <c r="P4067" s="56" t="str">
        <f t="shared" si="5062"/>
        <v>813/5</v>
      </c>
    </row>
    <row r="4068" spans="6:16" x14ac:dyDescent="0.3">
      <c r="F4068" s="79"/>
      <c r="G4068" s="3">
        <v>4066</v>
      </c>
      <c r="H4068" s="61">
        <v>-2.1139705167815501</v>
      </c>
      <c r="I4068" s="61">
        <v>-1.2588867085492164</v>
      </c>
      <c r="J4068" s="61">
        <v>1.303528997436763</v>
      </c>
      <c r="K4068" s="62">
        <v>-7.7212945156909948E-2</v>
      </c>
      <c r="L4068" s="60">
        <f t="array" ref="L4068:O4068">TRANSPOSE(MMULT(Option!$B$25:$E$28, TRANSPOSE(H4068:K4068)))</f>
        <v>-2.1139705167815501</v>
      </c>
      <c r="M4068" s="60">
        <v>-1.9993769333727391</v>
      </c>
      <c r="N4068" s="60">
        <v>-3.0339489295352573E-2</v>
      </c>
      <c r="O4068" s="60">
        <v>-0.98694053578597973</v>
      </c>
      <c r="P4068" s="56" t="str">
        <f t="shared" si="5062"/>
        <v>814/1</v>
      </c>
    </row>
    <row r="4069" spans="6:16" x14ac:dyDescent="0.3">
      <c r="F4069" s="79"/>
      <c r="G4069" s="3">
        <v>4067</v>
      </c>
      <c r="H4069" s="61">
        <v>-1.5548080961305544</v>
      </c>
      <c r="I4069" s="61">
        <v>-1.5411819032410066</v>
      </c>
      <c r="J4069" s="61">
        <v>-0.69367778847707939</v>
      </c>
      <c r="K4069" s="62">
        <v>-0.43577072659000854</v>
      </c>
      <c r="L4069" s="60">
        <f t="array" ref="L4069:O4069">TRANSPOSE(MMULT(Option!$B$25:$E$28, TRANSPOSE(H4069:K4069)))</f>
        <v>-1.5548080961305544</v>
      </c>
      <c r="M4069" s="60">
        <v>-2.0344397847118256</v>
      </c>
      <c r="N4069" s="60">
        <v>-1.6347635784661971</v>
      </c>
      <c r="O4069" s="60">
        <v>-1.5340631910034095</v>
      </c>
      <c r="P4069" s="56" t="str">
        <f t="shared" si="5062"/>
        <v>814/2</v>
      </c>
    </row>
    <row r="4070" spans="6:16" x14ac:dyDescent="0.3">
      <c r="F4070" s="79"/>
      <c r="G4070" s="3">
        <v>4068</v>
      </c>
      <c r="H4070" s="61">
        <v>1.3467513766896286</v>
      </c>
      <c r="I4070" s="61">
        <v>-0.18870467189695589</v>
      </c>
      <c r="J4070" s="61">
        <v>-2.8930188567745163</v>
      </c>
      <c r="K4070" s="62">
        <v>-1.3343330220238898</v>
      </c>
      <c r="L4070" s="60">
        <f t="array" ref="L4070:O4070">TRANSPOSE(MMULT(Option!$B$25:$E$28, TRANSPOSE(H4070:K4070)))</f>
        <v>1.3467513766896286</v>
      </c>
      <c r="M4070" s="60">
        <v>0.36574986208393012</v>
      </c>
      <c r="N4070" s="60">
        <v>-2.0516815138099425</v>
      </c>
      <c r="O4070" s="60">
        <v>-1.2180279281385271</v>
      </c>
      <c r="P4070" s="56" t="str">
        <f t="shared" si="5062"/>
        <v>814/3</v>
      </c>
    </row>
    <row r="4071" spans="6:16" x14ac:dyDescent="0.3">
      <c r="F4071" s="79"/>
      <c r="G4071" s="3">
        <v>4069</v>
      </c>
      <c r="H4071" s="61">
        <v>1.6221628795758403</v>
      </c>
      <c r="I4071" s="61">
        <v>-0.35735505242463556</v>
      </c>
      <c r="J4071" s="61">
        <v>-8.904926712403222E-3</v>
      </c>
      <c r="K4071" s="62">
        <v>-2.1188582048750249</v>
      </c>
      <c r="L4071" s="60">
        <f t="array" ref="L4071:O4071">TRANSPOSE(MMULT(Option!$B$25:$E$28, TRANSPOSE(H4071:K4071)))</f>
        <v>1.6221628795758403</v>
      </c>
      <c r="M4071" s="60">
        <v>0.32134383628817514</v>
      </c>
      <c r="N4071" s="60">
        <v>0.54746634633859237</v>
      </c>
      <c r="O4071" s="60">
        <v>-1.260932193477148</v>
      </c>
      <c r="P4071" s="56" t="str">
        <f t="shared" si="5062"/>
        <v>814/4</v>
      </c>
    </row>
    <row r="4072" spans="6:16" x14ac:dyDescent="0.3">
      <c r="F4072" s="79"/>
      <c r="G4072" s="3">
        <v>4070</v>
      </c>
      <c r="H4072" s="61">
        <v>-1.406736246888868</v>
      </c>
      <c r="I4072" s="61">
        <v>0.66742738000291624</v>
      </c>
      <c r="J4072" s="61">
        <v>0.4124825365752669</v>
      </c>
      <c r="K4072" s="62">
        <v>-0.83003283075765588</v>
      </c>
      <c r="L4072" s="60">
        <f t="array" ref="L4072:O4072">TRANSPOSE(MMULT(Option!$B$25:$E$28, TRANSPOSE(H4072:K4072)))</f>
        <v>-1.406736246888868</v>
      </c>
      <c r="M4072" s="60">
        <v>4.9012799194336654E-2</v>
      </c>
      <c r="N4072" s="60">
        <v>-2.5633421275161272E-2</v>
      </c>
      <c r="O4072" s="60">
        <v>-1.0182102881494792</v>
      </c>
      <c r="P4072" s="56" t="str">
        <f t="shared" si="5062"/>
        <v>814/5</v>
      </c>
    </row>
    <row r="4073" spans="6:16" x14ac:dyDescent="0.3">
      <c r="F4073" s="79"/>
      <c r="G4073" s="3">
        <v>4071</v>
      </c>
      <c r="H4073" s="61">
        <v>0.17339677746388857</v>
      </c>
      <c r="I4073" s="61">
        <v>-2.686638613803713</v>
      </c>
      <c r="J4073" s="61">
        <v>-0.84885859254760065</v>
      </c>
      <c r="K4073" s="62">
        <v>0.50199836003455045</v>
      </c>
      <c r="L4073" s="60">
        <f t="array" ref="L4073:O4073">TRANSPOSE(MMULT(Option!$B$25:$E$28, TRANSPOSE(H4073:K4073)))</f>
        <v>0.17339677746388857</v>
      </c>
      <c r="M4073" s="60">
        <v>-2.3929862515637934</v>
      </c>
      <c r="N4073" s="60">
        <v>-1.3797294673225748</v>
      </c>
      <c r="O4073" s="60">
        <v>-0.36996294106595501</v>
      </c>
      <c r="P4073" s="56" t="str">
        <f t="shared" si="5062"/>
        <v>815/1</v>
      </c>
    </row>
    <row r="4074" spans="6:16" x14ac:dyDescent="0.3">
      <c r="F4074" s="79"/>
      <c r="G4074" s="3">
        <v>4072</v>
      </c>
      <c r="H4074" s="61">
        <v>7.2031958801499624E-2</v>
      </c>
      <c r="I4074" s="61">
        <v>-0.13701025462004204</v>
      </c>
      <c r="J4074" s="61">
        <v>-0.58838833554119963</v>
      </c>
      <c r="K4074" s="62">
        <v>1.2524359223578752</v>
      </c>
      <c r="L4074" s="60">
        <f t="array" ref="L4074:O4074">TRANSPOSE(MMULT(Option!$B$25:$E$28, TRANSPOSE(H4074:K4074)))</f>
        <v>7.2031958801499624E-2</v>
      </c>
      <c r="M4074" s="60">
        <v>-9.6759189035703297E-2</v>
      </c>
      <c r="N4074" s="60">
        <v>-0.52385232054310871</v>
      </c>
      <c r="O4074" s="60">
        <v>0.95061548066472301</v>
      </c>
      <c r="P4074" s="56" t="str">
        <f t="shared" si="5062"/>
        <v>815/2</v>
      </c>
    </row>
    <row r="4075" spans="6:16" x14ac:dyDescent="0.3">
      <c r="F4075" s="79"/>
      <c r="G4075" s="3">
        <v>4073</v>
      </c>
      <c r="H4075" s="61">
        <v>0.31541590631857669</v>
      </c>
      <c r="I4075" s="61">
        <v>-0.406467041943812</v>
      </c>
      <c r="J4075" s="61">
        <v>-0.45824699611038477</v>
      </c>
      <c r="K4075" s="62">
        <v>-0.71270268435749329</v>
      </c>
      <c r="L4075" s="60">
        <f t="array" ref="L4075:O4075">TRANSPOSE(MMULT(Option!$B$25:$E$28, TRANSPOSE(H4075:K4075)))</f>
        <v>0.31541590631857669</v>
      </c>
      <c r="M4075" s="60">
        <v>-0.24636683491503109</v>
      </c>
      <c r="N4075" s="60">
        <v>-0.38275464312401491</v>
      </c>
      <c r="O4075" s="60">
        <v>-0.68003446527194622</v>
      </c>
      <c r="P4075" s="56" t="str">
        <f t="shared" si="5062"/>
        <v>815/3</v>
      </c>
    </row>
    <row r="4076" spans="6:16" x14ac:dyDescent="0.3">
      <c r="F4076" s="79"/>
      <c r="G4076" s="3">
        <v>4074</v>
      </c>
      <c r="H4076" s="61">
        <v>-0.78519245298429219</v>
      </c>
      <c r="I4076" s="61">
        <v>0.70611146444686412</v>
      </c>
      <c r="J4076" s="61">
        <v>-1.3275777012800845</v>
      </c>
      <c r="K4076" s="62">
        <v>0.25020376637296798</v>
      </c>
      <c r="L4076" s="60">
        <f t="array" ref="L4076:O4076">TRANSPOSE(MMULT(Option!$B$25:$E$28, TRANSPOSE(H4076:K4076)))</f>
        <v>-0.78519245298429219</v>
      </c>
      <c r="M4076" s="60">
        <v>0.33308486578705793</v>
      </c>
      <c r="N4076" s="60">
        <v>-1.2951984543137394</v>
      </c>
      <c r="O4076" s="60">
        <v>-0.1740285267056319</v>
      </c>
      <c r="P4076" s="56" t="str">
        <f t="shared" si="5062"/>
        <v>815/4</v>
      </c>
    </row>
    <row r="4077" spans="6:16" x14ac:dyDescent="0.3">
      <c r="F4077" s="79"/>
      <c r="G4077" s="3">
        <v>4075</v>
      </c>
      <c r="H4077" s="61">
        <v>1.708511973705531</v>
      </c>
      <c r="I4077" s="61">
        <v>-1.0587118944598208</v>
      </c>
      <c r="J4077" s="61">
        <v>0.85163559794204124</v>
      </c>
      <c r="K4077" s="62">
        <v>0.16003864979133314</v>
      </c>
      <c r="L4077" s="60">
        <f t="array" ref="L4077:O4077">TRANSPOSE(MMULT(Option!$B$25:$E$28, TRANSPOSE(H4077:K4077)))</f>
        <v>1.708511973705531</v>
      </c>
      <c r="M4077" s="60">
        <v>-0.28692068962023309</v>
      </c>
      <c r="N4077" s="60">
        <v>1.1541690562515703</v>
      </c>
      <c r="O4077" s="60">
        <v>0.70944009861787372</v>
      </c>
      <c r="P4077" s="56" t="str">
        <f t="shared" si="5062"/>
        <v>815/5</v>
      </c>
    </row>
    <row r="4078" spans="6:16" x14ac:dyDescent="0.3">
      <c r="F4078" s="79"/>
      <c r="G4078" s="3">
        <v>4076</v>
      </c>
      <c r="H4078" s="61">
        <v>-0.4854831727323185</v>
      </c>
      <c r="I4078" s="61">
        <v>-2.2823095952849832</v>
      </c>
      <c r="J4078" s="61">
        <v>-0.38398508994825342</v>
      </c>
      <c r="K4078" s="62">
        <v>0.61904038780108417</v>
      </c>
      <c r="L4078" s="60">
        <f t="array" ref="L4078:O4078">TRANSPOSE(MMULT(Option!$B$25:$E$28, TRANSPOSE(H4078:K4078)))</f>
        <v>-0.4854831727323185</v>
      </c>
      <c r="M4078" s="60">
        <v>-2.2859645650364202</v>
      </c>
      <c r="N4078" s="60">
        <v>-1.1291001803535528</v>
      </c>
      <c r="O4078" s="60">
        <v>-0.336673909123266</v>
      </c>
      <c r="P4078" s="56" t="str">
        <f t="shared" si="5062"/>
        <v>816/1</v>
      </c>
    </row>
    <row r="4079" spans="6:16" x14ac:dyDescent="0.3">
      <c r="F4079" s="79"/>
      <c r="G4079" s="3">
        <v>4077</v>
      </c>
      <c r="H4079" s="61">
        <v>-1.8400624879749232</v>
      </c>
      <c r="I4079" s="61">
        <v>-1.1363497523530435</v>
      </c>
      <c r="J4079" s="61">
        <v>-1.2399589374802715</v>
      </c>
      <c r="K4079" s="62">
        <v>1.3119079871523343</v>
      </c>
      <c r="L4079" s="60">
        <f t="array" ref="L4079:O4079">TRANSPOSE(MMULT(Option!$B$25:$E$28, TRANSPOSE(H4079:K4079)))</f>
        <v>-1.8400624879749232</v>
      </c>
      <c r="M4079" s="60">
        <v>-1.7775067464103982</v>
      </c>
      <c r="N4079" s="60">
        <v>-2.1226596256105417</v>
      </c>
      <c r="O4079" s="60">
        <v>-0.15215553221373712</v>
      </c>
      <c r="P4079" s="56" t="str">
        <f t="shared" si="5062"/>
        <v>816/2</v>
      </c>
    </row>
    <row r="4080" spans="6:16" x14ac:dyDescent="0.3">
      <c r="F4080" s="79"/>
      <c r="G4080" s="3">
        <v>4078</v>
      </c>
      <c r="H4080" s="61">
        <v>-1.3566733863059655</v>
      </c>
      <c r="I4080" s="61">
        <v>1.5319825033543288</v>
      </c>
      <c r="J4080" s="61">
        <v>-0.38783816735882121</v>
      </c>
      <c r="K4080" s="62">
        <v>1.0650781260286397</v>
      </c>
      <c r="L4080" s="60">
        <f t="array" ref="L4080:O4080">TRANSPOSE(MMULT(Option!$B$25:$E$28, TRANSPOSE(H4080:K4080)))</f>
        <v>-1.3566733863059655</v>
      </c>
      <c r="M4080" s="60">
        <v>0.861415802471444</v>
      </c>
      <c r="N4080" s="60">
        <v>-0.48214433304579241</v>
      </c>
      <c r="O4080" s="60">
        <v>0.69487799024570929</v>
      </c>
      <c r="P4080" s="56" t="str">
        <f t="shared" si="5062"/>
        <v>816/3</v>
      </c>
    </row>
    <row r="4081" spans="6:16" x14ac:dyDescent="0.3">
      <c r="F4081" s="79"/>
      <c r="G4081" s="3">
        <v>4079</v>
      </c>
      <c r="H4081" s="61">
        <v>1.7421437361841536</v>
      </c>
      <c r="I4081" s="61">
        <v>-0.3587111006987907</v>
      </c>
      <c r="J4081" s="61">
        <v>-2.6700850038379622</v>
      </c>
      <c r="K4081" s="62">
        <v>-1.969313379501197</v>
      </c>
      <c r="L4081" s="60">
        <f t="array" ref="L4081:O4081">TRANSPOSE(MMULT(Option!$B$25:$E$28, TRANSPOSE(H4081:K4081)))</f>
        <v>1.7421437361841536</v>
      </c>
      <c r="M4081" s="60">
        <v>0.3680933401590345</v>
      </c>
      <c r="N4081" s="60">
        <v>-1.7422376560666299</v>
      </c>
      <c r="O4081" s="60">
        <v>-1.6046415763809803</v>
      </c>
      <c r="P4081" s="56" t="str">
        <f t="shared" si="5062"/>
        <v>816/4</v>
      </c>
    </row>
    <row r="4082" spans="6:16" x14ac:dyDescent="0.3">
      <c r="F4082" s="79"/>
      <c r="G4082" s="3">
        <v>4080</v>
      </c>
      <c r="H4082" s="61">
        <v>0.35596919792320586</v>
      </c>
      <c r="I4082" s="61">
        <v>-9.9679043803681089E-2</v>
      </c>
      <c r="J4082" s="61">
        <v>-1.1724195096047632</v>
      </c>
      <c r="K4082" s="62">
        <v>-0.3920914585554921</v>
      </c>
      <c r="L4082" s="60">
        <f t="array" ref="L4082:O4082">TRANSPOSE(MMULT(Option!$B$25:$E$28, TRANSPOSE(H4082:K4082)))</f>
        <v>0.35596919792320586</v>
      </c>
      <c r="M4082" s="60">
        <v>5.1030326483044855E-2</v>
      </c>
      <c r="N4082" s="60">
        <v>-0.91346227805282887</v>
      </c>
      <c r="O4082" s="60">
        <v>-0.44831434373835077</v>
      </c>
      <c r="P4082" s="56" t="str">
        <f t="shared" si="5062"/>
        <v>816/5</v>
      </c>
    </row>
    <row r="4083" spans="6:16" x14ac:dyDescent="0.3">
      <c r="F4083" s="79"/>
      <c r="G4083" s="3">
        <v>4081</v>
      </c>
      <c r="H4083" s="61">
        <v>1.612439121306948</v>
      </c>
      <c r="I4083" s="61">
        <v>0.59950037312388527</v>
      </c>
      <c r="J4083" s="61">
        <v>-2.503327004937082E-2</v>
      </c>
      <c r="K4083" s="62">
        <v>-5.9960954493727139E-2</v>
      </c>
      <c r="L4083" s="60">
        <f t="array" ref="L4083:O4083">TRANSPOSE(MMULT(Option!$B$25:$E$28, TRANSPOSE(H4083:K4083)))</f>
        <v>1.612439121306948</v>
      </c>
      <c r="M4083" s="60">
        <v>1.194426816321674</v>
      </c>
      <c r="N4083" s="60">
        <v>0.7799747234047314</v>
      </c>
      <c r="O4083" s="60">
        <v>0.74572820871114431</v>
      </c>
      <c r="P4083" s="56" t="str">
        <f t="shared" si="5062"/>
        <v>817/1</v>
      </c>
    </row>
    <row r="4084" spans="6:16" x14ac:dyDescent="0.3">
      <c r="F4084" s="79"/>
      <c r="G4084" s="3">
        <v>4082</v>
      </c>
      <c r="H4084" s="61">
        <v>7.2548298696054605E-3</v>
      </c>
      <c r="I4084" s="61">
        <v>-0.8150161774792879</v>
      </c>
      <c r="J4084" s="61">
        <v>0.68796259318472719</v>
      </c>
      <c r="K4084" s="62">
        <v>1.9244762938930278</v>
      </c>
      <c r="L4084" s="60">
        <f t="array" ref="L4084:O4084">TRANSPOSE(MMULT(Option!$B$25:$E$28, TRANSPOSE(H4084:K4084)))</f>
        <v>7.2548298696054605E-3</v>
      </c>
      <c r="M4084" s="60">
        <v>-0.74407273323463785</v>
      </c>
      <c r="N4084" s="60">
        <v>0.39372506942591584</v>
      </c>
      <c r="O4084" s="60">
        <v>1.5717801871590926</v>
      </c>
      <c r="P4084" s="56" t="str">
        <f t="shared" si="5062"/>
        <v>817/2</v>
      </c>
    </row>
    <row r="4085" spans="6:16" x14ac:dyDescent="0.3">
      <c r="F4085" s="79"/>
      <c r="G4085" s="3">
        <v>4083</v>
      </c>
      <c r="H4085" s="61">
        <v>0.16420408880202608</v>
      </c>
      <c r="I4085" s="61">
        <v>-4.6058556881693254E-2</v>
      </c>
      <c r="J4085" s="61">
        <v>1.0282861342058216</v>
      </c>
      <c r="K4085" s="62">
        <v>-0.62190899740436811</v>
      </c>
      <c r="L4085" s="60">
        <f t="array" ref="L4085:O4085">TRANSPOSE(MMULT(Option!$B$25:$E$28, TRANSPOSE(H4085:K4085)))</f>
        <v>0.16420408880202608</v>
      </c>
      <c r="M4085" s="60">
        <v>2.3468270858652732E-2</v>
      </c>
      <c r="N4085" s="60">
        <v>0.95677473623384923</v>
      </c>
      <c r="O4085" s="60">
        <v>-0.27824947076278639</v>
      </c>
      <c r="P4085" s="56" t="str">
        <f t="shared" si="5062"/>
        <v>817/3</v>
      </c>
    </row>
    <row r="4086" spans="6:16" x14ac:dyDescent="0.3">
      <c r="F4086" s="79"/>
      <c r="G4086" s="3">
        <v>4084</v>
      </c>
      <c r="H4086" s="61">
        <v>-0.25787250069905132</v>
      </c>
      <c r="I4086" s="61">
        <v>-1.608276453887058</v>
      </c>
      <c r="J4086" s="61">
        <v>-0.8597252329149957</v>
      </c>
      <c r="K4086" s="62">
        <v>-0.22886257820711087</v>
      </c>
      <c r="L4086" s="60">
        <f t="array" ref="L4086:O4086">TRANSPOSE(MMULT(Option!$B$25:$E$28, TRANSPOSE(H4086:K4086)))</f>
        <v>-0.25787250069905132</v>
      </c>
      <c r="M4086" s="60">
        <v>-1.5771587179501403</v>
      </c>
      <c r="N4086" s="60">
        <v>-1.2793999596654642</v>
      </c>
      <c r="O4086" s="60">
        <v>-0.88808202044480855</v>
      </c>
      <c r="P4086" s="56" t="str">
        <f t="shared" si="5062"/>
        <v>817/4</v>
      </c>
    </row>
    <row r="4087" spans="6:16" x14ac:dyDescent="0.3">
      <c r="F4087" s="79"/>
      <c r="G4087" s="3">
        <v>4085</v>
      </c>
      <c r="H4087" s="61">
        <v>-0.28278716985569058</v>
      </c>
      <c r="I4087" s="61">
        <v>-2.6715228022463663E-2</v>
      </c>
      <c r="J4087" s="61">
        <v>-1.2994412080373428</v>
      </c>
      <c r="K4087" s="62">
        <v>-0.58197301752120956</v>
      </c>
      <c r="L4087" s="60">
        <f t="array" ref="L4087:O4087">TRANSPOSE(MMULT(Option!$B$25:$E$28, TRANSPOSE(H4087:K4087)))</f>
        <v>-0.28278716985569058</v>
      </c>
      <c r="M4087" s="60">
        <v>-0.13759977886646527</v>
      </c>
      <c r="N4087" s="60">
        <v>-1.2614228495221342</v>
      </c>
      <c r="O4087" s="60">
        <v>-0.87210742835878619</v>
      </c>
      <c r="P4087" s="56" t="str">
        <f t="shared" si="5062"/>
        <v>817/5</v>
      </c>
    </row>
    <row r="4088" spans="6:16" x14ac:dyDescent="0.3">
      <c r="F4088" s="79"/>
      <c r="G4088" s="3">
        <v>4086</v>
      </c>
      <c r="H4088" s="61">
        <v>2.6358006722249634</v>
      </c>
      <c r="I4088" s="61">
        <v>-0.23019485123596226</v>
      </c>
      <c r="J4088" s="61">
        <v>-0.254294973209371</v>
      </c>
      <c r="K4088" s="62">
        <v>0.59828866261052438</v>
      </c>
      <c r="L4088" s="60">
        <f t="array" ref="L4088:O4088">TRANSPOSE(MMULT(Option!$B$25:$E$28, TRANSPOSE(H4088:K4088)))</f>
        <v>2.6358006722249634</v>
      </c>
      <c r="M4088" s="60">
        <v>0.84334320281440611</v>
      </c>
      <c r="N4088" s="60">
        <v>0.77069127253918213</v>
      </c>
      <c r="O4088" s="60">
        <v>1.4567516119337247</v>
      </c>
      <c r="P4088" s="56" t="str">
        <f t="shared" si="5062"/>
        <v>818/1</v>
      </c>
    </row>
    <row r="4089" spans="6:16" x14ac:dyDescent="0.3">
      <c r="F4089" s="79"/>
      <c r="G4089" s="3">
        <v>4087</v>
      </c>
      <c r="H4089" s="61">
        <v>2.2152466819813088</v>
      </c>
      <c r="I4089" s="61">
        <v>0.10297837793258124</v>
      </c>
      <c r="J4089" s="61">
        <v>-1.3374145458280522</v>
      </c>
      <c r="K4089" s="62">
        <v>0.34239759488779142</v>
      </c>
      <c r="L4089" s="60">
        <f t="array" ref="L4089:O4089">TRANSPOSE(MMULT(Option!$B$25:$E$28, TRANSPOSE(H4089:K4089)))</f>
        <v>2.2152466819813088</v>
      </c>
      <c r="M4089" s="60">
        <v>0.98047991515648825</v>
      </c>
      <c r="N4089" s="60">
        <v>-0.26159991551305228</v>
      </c>
      <c r="O4089" s="60">
        <v>0.94523993418611507</v>
      </c>
      <c r="P4089" s="56" t="str">
        <f t="shared" si="5062"/>
        <v>818/2</v>
      </c>
    </row>
    <row r="4090" spans="6:16" x14ac:dyDescent="0.3">
      <c r="F4090" s="79"/>
      <c r="G4090" s="3">
        <v>4088</v>
      </c>
      <c r="H4090" s="61">
        <v>0.16682295347185688</v>
      </c>
      <c r="I4090" s="61">
        <v>-0.74574207150104665</v>
      </c>
      <c r="J4090" s="61">
        <v>5.4699369251155157E-2</v>
      </c>
      <c r="K4090" s="62">
        <v>-0.41390861625133168</v>
      </c>
      <c r="L4090" s="60">
        <f t="array" ref="L4090:O4090">TRANSPOSE(MMULT(Option!$B$25:$E$28, TRANSPOSE(H4090:K4090)))</f>
        <v>0.16682295347185688</v>
      </c>
      <c r="M4090" s="60">
        <v>-0.6167547169246006</v>
      </c>
      <c r="N4090" s="60">
        <v>-8.0508925816872634E-2</v>
      </c>
      <c r="O4090" s="60">
        <v>-0.47232587153070194</v>
      </c>
      <c r="P4090" s="56" t="str">
        <f t="shared" si="5062"/>
        <v>818/3</v>
      </c>
    </row>
    <row r="4091" spans="6:16" x14ac:dyDescent="0.3">
      <c r="F4091" s="79"/>
      <c r="G4091" s="3">
        <v>4089</v>
      </c>
      <c r="H4091" s="61">
        <v>0.20529312251167026</v>
      </c>
      <c r="I4091" s="61">
        <v>-0.50948158753004369</v>
      </c>
      <c r="J4091" s="61">
        <v>0.42350136925305926</v>
      </c>
      <c r="K4091" s="62">
        <v>0.37337707200070808</v>
      </c>
      <c r="L4091" s="60">
        <f t="array" ref="L4091:O4091">TRANSPOSE(MMULT(Option!$B$25:$E$28, TRANSPOSE(H4091:K4091)))</f>
        <v>0.20529312251167026</v>
      </c>
      <c r="M4091" s="60">
        <v>-0.38483033900387081</v>
      </c>
      <c r="N4091" s="60">
        <v>0.32066916786387767</v>
      </c>
      <c r="O4091" s="60">
        <v>0.35110367781971202</v>
      </c>
      <c r="P4091" s="56" t="str">
        <f t="shared" si="5062"/>
        <v>818/4</v>
      </c>
    </row>
    <row r="4092" spans="6:16" x14ac:dyDescent="0.3">
      <c r="F4092" s="79"/>
      <c r="G4092" s="3">
        <v>4090</v>
      </c>
      <c r="H4092" s="61">
        <v>-1.171492513974923</v>
      </c>
      <c r="I4092" s="61">
        <v>-0.43825659261661482</v>
      </c>
      <c r="J4092" s="61">
        <v>-0.25444746246496058</v>
      </c>
      <c r="K4092" s="62">
        <v>1.185661650917778</v>
      </c>
      <c r="L4092" s="60">
        <f t="array" ref="L4092:O4092">TRANSPOSE(MMULT(Option!$B$25:$E$28, TRANSPOSE(H4092:K4092)))</f>
        <v>-1.171492513974923</v>
      </c>
      <c r="M4092" s="60">
        <v>-0.87026580748578164</v>
      </c>
      <c r="N4092" s="60">
        <v>-0.80684328788035597</v>
      </c>
      <c r="O4092" s="60">
        <v>0.3823173978559592</v>
      </c>
      <c r="P4092" s="56" t="str">
        <f t="shared" si="5062"/>
        <v>818/5</v>
      </c>
    </row>
    <row r="4093" spans="6:16" x14ac:dyDescent="0.3">
      <c r="F4093" s="79"/>
      <c r="G4093" s="3">
        <v>4091</v>
      </c>
      <c r="H4093" s="61">
        <v>1.3556571763346266</v>
      </c>
      <c r="I4093" s="61">
        <v>-0.6409297086782042</v>
      </c>
      <c r="J4093" s="61">
        <v>-0.48737404674251295</v>
      </c>
      <c r="K4093" s="62">
        <v>0.41485955141296355</v>
      </c>
      <c r="L4093" s="60">
        <f t="array" ref="L4093:O4093">TRANSPOSE(MMULT(Option!$B$25:$E$28, TRANSPOSE(H4093:K4093)))</f>
        <v>1.3556571763346266</v>
      </c>
      <c r="M4093" s="60">
        <v>-4.51589104989224E-2</v>
      </c>
      <c r="N4093" s="60">
        <v>-5.363745503925782E-2</v>
      </c>
      <c r="O4093" s="60">
        <v>0.63456689742455707</v>
      </c>
      <c r="P4093" s="56" t="str">
        <f t="shared" si="5062"/>
        <v>819/1</v>
      </c>
    </row>
    <row r="4094" spans="6:16" x14ac:dyDescent="0.3">
      <c r="F4094" s="79"/>
      <c r="G4094" s="3">
        <v>4092</v>
      </c>
      <c r="H4094" s="61">
        <v>-0.7569991184833067</v>
      </c>
      <c r="I4094" s="61">
        <v>-1.5917604580343676</v>
      </c>
      <c r="J4094" s="61">
        <v>0.31826061136222022</v>
      </c>
      <c r="K4094" s="62">
        <v>-0.14627530061188715</v>
      </c>
      <c r="L4094" s="60">
        <f t="array" ref="L4094:O4094">TRANSPOSE(MMULT(Option!$B$25:$E$28, TRANSPOSE(H4094:K4094)))</f>
        <v>-0.7569991184833067</v>
      </c>
      <c r="M4094" s="60">
        <v>-1.7616722048293365</v>
      </c>
      <c r="N4094" s="60">
        <v>-0.44008887962879473</v>
      </c>
      <c r="O4094" s="60">
        <v>-0.78276495111190947</v>
      </c>
      <c r="P4094" s="56" t="str">
        <f t="shared" si="5062"/>
        <v>819/2</v>
      </c>
    </row>
    <row r="4095" spans="6:16" x14ac:dyDescent="0.3">
      <c r="F4095" s="79"/>
      <c r="G4095" s="3">
        <v>4093</v>
      </c>
      <c r="H4095" s="61">
        <v>0.35694661868877281</v>
      </c>
      <c r="I4095" s="61">
        <v>-1.1542274895646851</v>
      </c>
      <c r="J4095" s="61">
        <v>-0.18880682789787287</v>
      </c>
      <c r="K4095" s="62">
        <v>-1.4803515868238994</v>
      </c>
      <c r="L4095" s="60">
        <f t="array" ref="L4095:O4095">TRANSPOSE(MMULT(Option!$B$25:$E$28, TRANSPOSE(H4095:K4095)))</f>
        <v>0.35694661868877281</v>
      </c>
      <c r="M4095" s="60">
        <v>-0.91508832055029521</v>
      </c>
      <c r="N4095" s="60">
        <v>-0.32529999508156443</v>
      </c>
      <c r="O4095" s="60">
        <v>-1.4640177391617284</v>
      </c>
      <c r="P4095" s="56" t="str">
        <f t="shared" si="5062"/>
        <v>819/3</v>
      </c>
    </row>
    <row r="4096" spans="6:16" x14ac:dyDescent="0.3">
      <c r="F4096" s="79"/>
      <c r="G4096" s="3">
        <v>4094</v>
      </c>
      <c r="H4096" s="61">
        <v>2.8240188518236287E-2</v>
      </c>
      <c r="I4096" s="61">
        <v>-0.64727743563198215</v>
      </c>
      <c r="J4096" s="61">
        <v>1.9185246266143603</v>
      </c>
      <c r="K4096" s="62">
        <v>-6.7915711950604751E-2</v>
      </c>
      <c r="L4096" s="60">
        <f t="array" ref="L4096:O4096">TRANSPOSE(MMULT(Option!$B$25:$E$28, TRANSPOSE(H4096:K4096)))</f>
        <v>2.8240188518236287E-2</v>
      </c>
      <c r="M4096" s="60">
        <v>-0.58194349347679841</v>
      </c>
      <c r="N4096" s="60">
        <v>1.5268585464859856</v>
      </c>
      <c r="O4096" s="60">
        <v>0.15809717928935113</v>
      </c>
      <c r="P4096" s="56" t="str">
        <f t="shared" si="5062"/>
        <v>819/4</v>
      </c>
    </row>
    <row r="4097" spans="6:16" x14ac:dyDescent="0.3">
      <c r="F4097" s="79"/>
      <c r="G4097" s="3">
        <v>4095</v>
      </c>
      <c r="H4097" s="61">
        <v>0.32816947707677702</v>
      </c>
      <c r="I4097" s="61">
        <v>0.12123066603140419</v>
      </c>
      <c r="J4097" s="61">
        <v>-0.31973546515801243</v>
      </c>
      <c r="K4097" s="62">
        <v>0.16451895422423185</v>
      </c>
      <c r="L4097" s="60">
        <f t="array" ref="L4097:O4097">TRANSPOSE(MMULT(Option!$B$25:$E$28, TRANSPOSE(H4097:K4097)))</f>
        <v>0.32816947707677702</v>
      </c>
      <c r="M4097" s="60">
        <v>0.24237753155847508</v>
      </c>
      <c r="N4097" s="60">
        <v>-0.1178134463561003</v>
      </c>
      <c r="O4097" s="60">
        <v>0.24149307365819062</v>
      </c>
      <c r="P4097" s="56" t="str">
        <f t="shared" si="5062"/>
        <v>819/5</v>
      </c>
    </row>
    <row r="4098" spans="6:16" x14ac:dyDescent="0.3">
      <c r="F4098" s="79"/>
      <c r="G4098" s="3">
        <v>4096</v>
      </c>
      <c r="H4098" s="61">
        <v>-9.0984803420124924E-2</v>
      </c>
      <c r="I4098" s="61">
        <v>0.80254210331285414</v>
      </c>
      <c r="J4098" s="61">
        <v>-1.7517105665587878</v>
      </c>
      <c r="K4098" s="62">
        <v>0.20766451330302868</v>
      </c>
      <c r="L4098" s="60">
        <f t="array" ref="L4098:O4098">TRANSPOSE(MMULT(Option!$B$25:$E$28, TRANSPOSE(H4098:K4098)))</f>
        <v>-9.0984803420124924E-2</v>
      </c>
      <c r="M4098" s="60">
        <v>0.69914806599599488</v>
      </c>
      <c r="N4098" s="60">
        <v>-1.3647840905559594</v>
      </c>
      <c r="O4098" s="60">
        <v>9.6953030074935775E-3</v>
      </c>
      <c r="P4098" s="56" t="str">
        <f t="shared" si="5062"/>
        <v>820/1</v>
      </c>
    </row>
    <row r="4099" spans="6:16" x14ac:dyDescent="0.3">
      <c r="F4099" s="79"/>
      <c r="G4099" s="3">
        <v>4097</v>
      </c>
      <c r="H4099" s="61">
        <v>-2.377315471779696</v>
      </c>
      <c r="I4099" s="61">
        <v>1.2989280721162049</v>
      </c>
      <c r="J4099" s="61">
        <v>-7.4010472555289822E-2</v>
      </c>
      <c r="K4099" s="62">
        <v>0.13841382704268806</v>
      </c>
      <c r="L4099" s="60">
        <f t="array" ref="L4099:O4099">TRANSPOSE(MMULT(Option!$B$25:$E$28, TRANSPOSE(H4099:K4099)))</f>
        <v>-2.377315471779696</v>
      </c>
      <c r="M4099" s="60">
        <v>0.23956105384323489</v>
      </c>
      <c r="N4099" s="60">
        <v>-0.67579111956237126</v>
      </c>
      <c r="O4099" s="60">
        <v>-0.50670182163531019</v>
      </c>
      <c r="P4099" s="56" t="str">
        <f t="shared" si="5062"/>
        <v>820/2</v>
      </c>
    </row>
    <row r="4100" spans="6:16" x14ac:dyDescent="0.3">
      <c r="F4100" s="79"/>
      <c r="G4100" s="3">
        <v>4098</v>
      </c>
      <c r="H4100" s="61">
        <v>-1.0344490766926681E-2</v>
      </c>
      <c r="I4100" s="61">
        <v>-0.53547963050286995</v>
      </c>
      <c r="J4100" s="61">
        <v>1.2639669178922859</v>
      </c>
      <c r="K4100" s="62">
        <v>-0.67891674132242219</v>
      </c>
      <c r="L4100" s="60">
        <f t="array" ref="L4100:O4100">TRANSPOSE(MMULT(Option!$B$25:$E$28, TRANSPOSE(H4100:K4100)))</f>
        <v>-1.0344490766926681E-2</v>
      </c>
      <c r="M4100" s="60">
        <v>-0.49491298428404784</v>
      </c>
      <c r="N4100" s="60">
        <v>0.96579558805206023</v>
      </c>
      <c r="O4100" s="60">
        <v>-0.47904776003326599</v>
      </c>
      <c r="P4100" s="56" t="str">
        <f t="shared" ref="P4100:P4163" si="5063">(QUOTIENT(G4100 - 1, $E$2) + 1) &amp; "/" &amp; MOD(G4100 -1, $E$2) + 1</f>
        <v>820/3</v>
      </c>
    </row>
    <row r="4101" spans="6:16" x14ac:dyDescent="0.3">
      <c r="F4101" s="79"/>
      <c r="G4101" s="3">
        <v>4099</v>
      </c>
      <c r="H4101" s="61">
        <v>1.5907339658073452</v>
      </c>
      <c r="I4101" s="61">
        <v>0.8479312632039917</v>
      </c>
      <c r="J4101" s="61">
        <v>1.0254107424251453</v>
      </c>
      <c r="K4101" s="62">
        <v>0.21067622383005868</v>
      </c>
      <c r="L4101" s="60">
        <f t="array" ref="L4101:O4101">TRANSPOSE(MMULT(Option!$B$25:$E$28, TRANSPOSE(H4101:K4101)))</f>
        <v>1.5907339658073452</v>
      </c>
      <c r="M4101" s="60">
        <v>1.4134354258733013</v>
      </c>
      <c r="N4101" s="60">
        <v>1.7589626884101741</v>
      </c>
      <c r="O4101" s="60">
        <v>1.238886135168539</v>
      </c>
      <c r="P4101" s="56" t="str">
        <f t="shared" si="5063"/>
        <v>820/4</v>
      </c>
    </row>
    <row r="4102" spans="6:16" x14ac:dyDescent="0.3">
      <c r="F4102" s="79"/>
      <c r="G4102" s="3">
        <v>4100</v>
      </c>
      <c r="H4102" s="61">
        <v>0.67845064819188139</v>
      </c>
      <c r="I4102" s="61">
        <v>1.4504268886334457</v>
      </c>
      <c r="J4102" s="61">
        <v>0.10390022287630078</v>
      </c>
      <c r="K4102" s="62">
        <v>0.66855024711883482</v>
      </c>
      <c r="L4102" s="60">
        <f t="array" ref="L4102:O4102">TRANSPOSE(MMULT(Option!$B$25:$E$28, TRANSPOSE(H4102:K4102)))</f>
        <v>0.67845064819188139</v>
      </c>
      <c r="M4102" s="60">
        <v>1.6007184607091625</v>
      </c>
      <c r="N4102" s="60">
        <v>0.74244778554764257</v>
      </c>
      <c r="O4102" s="60">
        <v>1.243982648639629</v>
      </c>
      <c r="P4102" s="56" t="str">
        <f t="shared" si="5063"/>
        <v>820/5</v>
      </c>
    </row>
    <row r="4103" spans="6:16" x14ac:dyDescent="0.3">
      <c r="F4103" s="79"/>
      <c r="G4103" s="3">
        <v>4101</v>
      </c>
      <c r="H4103" s="61">
        <v>1.7441240261068751</v>
      </c>
      <c r="I4103" s="61">
        <v>0.54378424518705926</v>
      </c>
      <c r="J4103" s="61">
        <v>-0.36319556178786655</v>
      </c>
      <c r="K4103" s="62">
        <v>-1.3318856073975438</v>
      </c>
      <c r="L4103" s="60">
        <f t="array" ref="L4103:O4103">TRANSPOSE(MMULT(Option!$B$25:$E$28, TRANSPOSE(H4103:K4103)))</f>
        <v>1.7441240261068751</v>
      </c>
      <c r="M4103" s="60">
        <v>1.1960361035015752</v>
      </c>
      <c r="N4103" s="60">
        <v>0.52104743359767391</v>
      </c>
      <c r="O4103" s="60">
        <v>-0.37140145674518044</v>
      </c>
      <c r="P4103" s="56" t="str">
        <f t="shared" si="5063"/>
        <v>821/1</v>
      </c>
    </row>
    <row r="4104" spans="6:16" x14ac:dyDescent="0.3">
      <c r="F4104" s="79"/>
      <c r="G4104" s="3">
        <v>4102</v>
      </c>
      <c r="H4104" s="61">
        <v>-0.441519739629265</v>
      </c>
      <c r="I4104" s="61">
        <v>-0.37191242874712627</v>
      </c>
      <c r="J4104" s="61">
        <v>-0.86851626374154545</v>
      </c>
      <c r="K4104" s="62">
        <v>1.1040344380675573</v>
      </c>
      <c r="L4104" s="60">
        <f t="array" ref="L4104:O4104">TRANSPOSE(MMULT(Option!$B$25:$E$28, TRANSPOSE(H4104:K4104)))</f>
        <v>-0.441519739629265</v>
      </c>
      <c r="M4104" s="60">
        <v>-0.51747126717742131</v>
      </c>
      <c r="N4104" s="60">
        <v>-1.0368240071443215</v>
      </c>
      <c r="O4104" s="60">
        <v>0.50192416124424055</v>
      </c>
      <c r="P4104" s="56" t="str">
        <f t="shared" si="5063"/>
        <v>821/2</v>
      </c>
    </row>
    <row r="4105" spans="6:16" x14ac:dyDescent="0.3">
      <c r="F4105" s="79"/>
      <c r="G4105" s="3">
        <v>4103</v>
      </c>
      <c r="H4105" s="61">
        <v>0.24139979284120197</v>
      </c>
      <c r="I4105" s="61">
        <v>-9.8631255858212752E-2</v>
      </c>
      <c r="J4105" s="61">
        <v>-0.84456122294588165</v>
      </c>
      <c r="K4105" s="62">
        <v>4.5259286648858026E-2</v>
      </c>
      <c r="L4105" s="60">
        <f t="array" ref="L4105:O4105">TRANSPOSE(MMULT(Option!$B$25:$E$28, TRANSPOSE(H4105:K4105)))</f>
        <v>0.24139979284120197</v>
      </c>
      <c r="M4105" s="60">
        <v>6.1628779647174836E-3</v>
      </c>
      <c r="N4105" s="60">
        <v>-0.6710544315153153</v>
      </c>
      <c r="O4105" s="60">
        <v>-5.5351542601039874E-2</v>
      </c>
      <c r="P4105" s="56" t="str">
        <f t="shared" si="5063"/>
        <v>821/3</v>
      </c>
    </row>
    <row r="4106" spans="6:16" x14ac:dyDescent="0.3">
      <c r="F4106" s="79"/>
      <c r="G4106" s="3">
        <v>4104</v>
      </c>
      <c r="H4106" s="61">
        <v>0.75923911101771446</v>
      </c>
      <c r="I4106" s="61">
        <v>-0.50564787942456302</v>
      </c>
      <c r="J4106" s="61">
        <v>0.1720763044676204</v>
      </c>
      <c r="K4106" s="62">
        <v>1.658231649692151</v>
      </c>
      <c r="L4106" s="60">
        <f t="array" ref="L4106:O4106">TRANSPOSE(MMULT(Option!$B$25:$E$28, TRANSPOSE(H4106:K4106)))</f>
        <v>0.75923911101771446</v>
      </c>
      <c r="M4106" s="60">
        <v>-0.15973829208430695</v>
      </c>
      <c r="N4106" s="60">
        <v>0.32242229854108617</v>
      </c>
      <c r="O4106" s="60">
        <v>1.6248965511898368</v>
      </c>
      <c r="P4106" s="56" t="str">
        <f t="shared" si="5063"/>
        <v>821/4</v>
      </c>
    </row>
    <row r="4107" spans="6:16" x14ac:dyDescent="0.3">
      <c r="F4107" s="79"/>
      <c r="G4107" s="3">
        <v>4105</v>
      </c>
      <c r="H4107" s="61">
        <v>-0.46053564596256236</v>
      </c>
      <c r="I4107" s="61">
        <v>0.19772954117385252</v>
      </c>
      <c r="J4107" s="61">
        <v>0.19810395110490664</v>
      </c>
      <c r="K4107" s="62">
        <v>0.38213136947627402</v>
      </c>
      <c r="L4107" s="60">
        <f t="array" ref="L4107:O4107">TRANSPOSE(MMULT(Option!$B$25:$E$28, TRANSPOSE(H4107:K4107)))</f>
        <v>-0.46053564596256236</v>
      </c>
      <c r="M4107" s="60">
        <v>-2.9921404734116197E-3</v>
      </c>
      <c r="N4107" s="60">
        <v>4.1560183890925639E-2</v>
      </c>
      <c r="O4107" s="60">
        <v>0.23346717609175965</v>
      </c>
      <c r="P4107" s="56" t="str">
        <f t="shared" si="5063"/>
        <v>821/5</v>
      </c>
    </row>
    <row r="4108" spans="6:16" x14ac:dyDescent="0.3">
      <c r="F4108" s="79"/>
      <c r="G4108" s="3">
        <v>4106</v>
      </c>
      <c r="H4108" s="61">
        <v>-1.3076181625243164</v>
      </c>
      <c r="I4108" s="61">
        <v>1.6389521663808317</v>
      </c>
      <c r="J4108" s="61">
        <v>1.4532639818420496</v>
      </c>
      <c r="K4108" s="62">
        <v>0.21533023560898351</v>
      </c>
      <c r="L4108" s="60">
        <f t="array" ref="L4108:O4108">TRANSPOSE(MMULT(Option!$B$25:$E$28, TRANSPOSE(H4108:K4108)))</f>
        <v>-1.3076181625243164</v>
      </c>
      <c r="M4108" s="60">
        <v>0.9790772075606774</v>
      </c>
      <c r="N4108" s="60">
        <v>1.1825475390284934</v>
      </c>
      <c r="O4108" s="60">
        <v>0.37417703807771113</v>
      </c>
      <c r="P4108" s="56" t="str">
        <f t="shared" si="5063"/>
        <v>822/1</v>
      </c>
    </row>
    <row r="4109" spans="6:16" x14ac:dyDescent="0.3">
      <c r="F4109" s="79"/>
      <c r="G4109" s="3">
        <v>4107</v>
      </c>
      <c r="H4109" s="61">
        <v>-0.34556618279375612</v>
      </c>
      <c r="I4109" s="61">
        <v>1.4082489481408738</v>
      </c>
      <c r="J4109" s="61">
        <v>-1.4689354596806441</v>
      </c>
      <c r="K4109" s="62">
        <v>0.32611294367372978</v>
      </c>
      <c r="L4109" s="60">
        <f t="array" ref="L4109:O4109">TRANSPOSE(MMULT(Option!$B$25:$E$28, TRANSPOSE(H4109:K4109)))</f>
        <v>-0.34556618279375612</v>
      </c>
      <c r="M4109" s="60">
        <v>1.1524550073219966</v>
      </c>
      <c r="N4109" s="60">
        <v>-1.0596411358821991</v>
      </c>
      <c r="O4109" s="60">
        <v>0.2230992602592656</v>
      </c>
      <c r="P4109" s="56" t="str">
        <f t="shared" si="5063"/>
        <v>822/2</v>
      </c>
    </row>
    <row r="4110" spans="6:16" x14ac:dyDescent="0.3">
      <c r="F4110" s="79"/>
      <c r="G4110" s="3">
        <v>4108</v>
      </c>
      <c r="H4110" s="61">
        <v>-2.3917393950033978</v>
      </c>
      <c r="I4110" s="61">
        <v>0.58893832487825049</v>
      </c>
      <c r="J4110" s="61">
        <v>-2.2681315648926632</v>
      </c>
      <c r="K4110" s="62">
        <v>1.1197015547701634</v>
      </c>
      <c r="L4110" s="60">
        <f t="array" ref="L4110:O4110">TRANSPOSE(MMULT(Option!$B$25:$E$28, TRANSPOSE(H4110:K4110)))</f>
        <v>-2.3917393950033978</v>
      </c>
      <c r="M4110" s="60">
        <v>-0.41692486731834377</v>
      </c>
      <c r="N4110" s="60">
        <v>-2.7945982871925565</v>
      </c>
      <c r="O4110" s="60">
        <v>-0.2863143294665752</v>
      </c>
      <c r="P4110" s="56" t="str">
        <f t="shared" si="5063"/>
        <v>822/3</v>
      </c>
    </row>
    <row r="4111" spans="6:16" x14ac:dyDescent="0.3">
      <c r="F4111" s="79"/>
      <c r="G4111" s="3">
        <v>4109</v>
      </c>
      <c r="H4111" s="61">
        <v>-0.83464861445872973</v>
      </c>
      <c r="I4111" s="61">
        <v>0.53750135196545368</v>
      </c>
      <c r="J4111" s="61">
        <v>0.90675651949345271</v>
      </c>
      <c r="K4111" s="62">
        <v>0.68019692493161965</v>
      </c>
      <c r="L4111" s="60">
        <f t="array" ref="L4111:O4111">TRANSPOSE(MMULT(Option!$B$25:$E$28, TRANSPOSE(H4111:K4111)))</f>
        <v>-0.83464861445872973</v>
      </c>
      <c r="M4111" s="60">
        <v>0.15876868052106657</v>
      </c>
      <c r="N4111" s="60">
        <v>0.60330482561457865</v>
      </c>
      <c r="O4111" s="60">
        <v>0.56635804481972429</v>
      </c>
      <c r="P4111" s="56" t="str">
        <f t="shared" si="5063"/>
        <v>822/4</v>
      </c>
    </row>
    <row r="4112" spans="6:16" x14ac:dyDescent="0.3">
      <c r="F4112" s="79"/>
      <c r="G4112" s="3">
        <v>4110</v>
      </c>
      <c r="H4112" s="61">
        <v>0.32086886137014858</v>
      </c>
      <c r="I4112" s="61">
        <v>-0.95613974281924174</v>
      </c>
      <c r="J4112" s="61">
        <v>1.9440854261385641</v>
      </c>
      <c r="K4112" s="62">
        <v>0.60061743789727873</v>
      </c>
      <c r="L4112" s="60">
        <f t="array" ref="L4112:O4112">TRANSPOSE(MMULT(Option!$B$25:$E$28, TRANSPOSE(H4112:K4112)))</f>
        <v>0.32086886137014858</v>
      </c>
      <c r="M4112" s="60">
        <v>-0.74796900473689754</v>
      </c>
      <c r="N4112" s="60">
        <v>1.5854811858776248</v>
      </c>
      <c r="O4112" s="60">
        <v>0.77175605481969478</v>
      </c>
      <c r="P4112" s="56" t="str">
        <f t="shared" si="5063"/>
        <v>822/5</v>
      </c>
    </row>
    <row r="4113" spans="6:16" x14ac:dyDescent="0.3">
      <c r="F4113" s="79"/>
      <c r="G4113" s="3">
        <v>4111</v>
      </c>
      <c r="H4113" s="61">
        <v>-0.10683447203942319</v>
      </c>
      <c r="I4113" s="61">
        <v>-1.5641227300662524</v>
      </c>
      <c r="J4113" s="61">
        <v>1.228502701031015</v>
      </c>
      <c r="K4113" s="62">
        <v>-1.3351412114767127</v>
      </c>
      <c r="L4113" s="60">
        <f t="array" ref="L4113:O4113">TRANSPOSE(MMULT(Option!$B$25:$E$28, TRANSPOSE(H4113:K4113)))</f>
        <v>-0.10683447203942319</v>
      </c>
      <c r="M4113" s="60">
        <v>-1.4762759501616858</v>
      </c>
      <c r="N4113" s="60">
        <v>0.62668902451224273</v>
      </c>
      <c r="O4113" s="60">
        <v>-1.3558847141605768</v>
      </c>
      <c r="P4113" s="56" t="str">
        <f t="shared" si="5063"/>
        <v>823/1</v>
      </c>
    </row>
    <row r="4114" spans="6:16" x14ac:dyDescent="0.3">
      <c r="F4114" s="79"/>
      <c r="G4114" s="3">
        <v>4112</v>
      </c>
      <c r="H4114" s="61">
        <v>0.15403025482308785</v>
      </c>
      <c r="I4114" s="61">
        <v>-1.9432196622077462</v>
      </c>
      <c r="J4114" s="61">
        <v>0.8259272382383005</v>
      </c>
      <c r="K4114" s="62">
        <v>-0.48843785212208912</v>
      </c>
      <c r="L4114" s="60">
        <f t="array" ref="L4114:O4114">TRANSPOSE(MMULT(Option!$B$25:$E$28, TRANSPOSE(H4114:K4114)))</f>
        <v>0.15403025482308785</v>
      </c>
      <c r="M4114" s="60">
        <v>-1.7193781368694681</v>
      </c>
      <c r="N4114" s="60">
        <v>0.27817795482899277</v>
      </c>
      <c r="O4114" s="60">
        <v>-0.70431094898598912</v>
      </c>
      <c r="P4114" s="56" t="str">
        <f t="shared" si="5063"/>
        <v>823/2</v>
      </c>
    </row>
    <row r="4115" spans="6:16" x14ac:dyDescent="0.3">
      <c r="F4115" s="79"/>
      <c r="G4115" s="3">
        <v>4113</v>
      </c>
      <c r="H4115" s="61">
        <v>-6.6060266700153941E-2</v>
      </c>
      <c r="I4115" s="61">
        <v>-0.58441992876208582</v>
      </c>
      <c r="J4115" s="61">
        <v>-0.69406580191917111</v>
      </c>
      <c r="K4115" s="62">
        <v>-0.10543111668495046</v>
      </c>
      <c r="L4115" s="60">
        <f t="array" ref="L4115:O4115">TRANSPOSE(MMULT(Option!$B$25:$E$28, TRANSPOSE(H4115:K4115)))</f>
        <v>-6.6060266700153941E-2</v>
      </c>
      <c r="M4115" s="60">
        <v>-0.56205381891865314</v>
      </c>
      <c r="N4115" s="60">
        <v>-0.78906614737126035</v>
      </c>
      <c r="O4115" s="60">
        <v>-0.4052147549875641</v>
      </c>
      <c r="P4115" s="56" t="str">
        <f t="shared" si="5063"/>
        <v>823/3</v>
      </c>
    </row>
    <row r="4116" spans="6:16" x14ac:dyDescent="0.3">
      <c r="F4116" s="79"/>
      <c r="G4116" s="3">
        <v>4114</v>
      </c>
      <c r="H4116" s="61">
        <v>1.4909192133432738</v>
      </c>
      <c r="I4116" s="61">
        <v>2.3041434516117696</v>
      </c>
      <c r="J4116" s="61">
        <v>1.9635356288580825</v>
      </c>
      <c r="K4116" s="62">
        <v>-0.62458196917177444</v>
      </c>
      <c r="L4116" s="60">
        <f t="array" ref="L4116:O4116">TRANSPOSE(MMULT(Option!$B$25:$E$28, TRANSPOSE(H4116:K4116)))</f>
        <v>1.4909192133432738</v>
      </c>
      <c r="M4116" s="60">
        <v>2.70815004114686</v>
      </c>
      <c r="N4116" s="60">
        <v>2.9243271798071491</v>
      </c>
      <c r="O4116" s="60">
        <v>1.0481169415025899</v>
      </c>
      <c r="P4116" s="56" t="str">
        <f t="shared" si="5063"/>
        <v>823/4</v>
      </c>
    </row>
    <row r="4117" spans="6:16" x14ac:dyDescent="0.3">
      <c r="F4117" s="79"/>
      <c r="G4117" s="3">
        <v>4115</v>
      </c>
      <c r="H4117" s="61">
        <v>-2.3175253481836662</v>
      </c>
      <c r="I4117" s="61">
        <v>-0.9247113027276046</v>
      </c>
      <c r="J4117" s="61">
        <v>1.3083004116929622</v>
      </c>
      <c r="K4117" s="62">
        <v>0.34783796596984373</v>
      </c>
      <c r="L4117" s="60">
        <f t="array" ref="L4117:O4117">TRANSPOSE(MMULT(Option!$B$25:$E$28, TRANSPOSE(H4117:K4117)))</f>
        <v>-2.3175253481836662</v>
      </c>
      <c r="M4117" s="60">
        <v>-1.7745220474195611</v>
      </c>
      <c r="N4117" s="60">
        <v>-2.0062978254997255E-2</v>
      </c>
      <c r="O4117" s="60">
        <v>-0.61593166713033098</v>
      </c>
      <c r="P4117" s="56" t="str">
        <f t="shared" si="5063"/>
        <v>823/5</v>
      </c>
    </row>
    <row r="4118" spans="6:16" x14ac:dyDescent="0.3">
      <c r="F4118" s="79"/>
      <c r="G4118" s="3">
        <v>4116</v>
      </c>
      <c r="H4118" s="61">
        <v>-0.59426271241577777</v>
      </c>
      <c r="I4118" s="61">
        <v>1.37564761971639</v>
      </c>
      <c r="J4118" s="61">
        <v>0.74458406248306952</v>
      </c>
      <c r="K4118" s="62">
        <v>0.21259069015827997</v>
      </c>
      <c r="L4118" s="60">
        <f t="array" ref="L4118:O4118">TRANSPOSE(MMULT(Option!$B$25:$E$28, TRANSPOSE(H4118:K4118)))</f>
        <v>-0.59426271241577777</v>
      </c>
      <c r="M4118" s="60">
        <v>1.0230967844209256</v>
      </c>
      <c r="N4118" s="60">
        <v>0.77649969737708779</v>
      </c>
      <c r="O4118" s="60">
        <v>0.44990373936107736</v>
      </c>
      <c r="P4118" s="56" t="str">
        <f t="shared" si="5063"/>
        <v>824/1</v>
      </c>
    </row>
    <row r="4119" spans="6:16" x14ac:dyDescent="0.3">
      <c r="F4119" s="79"/>
      <c r="G4119" s="3">
        <v>4117</v>
      </c>
      <c r="H4119" s="61">
        <v>0.84999951384799577</v>
      </c>
      <c r="I4119" s="61">
        <v>0.31827514700406301</v>
      </c>
      <c r="J4119" s="61">
        <v>0.547393640528546</v>
      </c>
      <c r="K4119" s="62">
        <v>-0.66330669105635165</v>
      </c>
      <c r="L4119" s="60">
        <f t="array" ref="L4119:O4119">TRANSPOSE(MMULT(Option!$B$25:$E$28, TRANSPOSE(H4119:K4119)))</f>
        <v>0.84999951384799577</v>
      </c>
      <c r="M4119" s="60">
        <v>0.6317037961330616</v>
      </c>
      <c r="N4119" s="60">
        <v>0.90412514720276471</v>
      </c>
      <c r="O4119" s="60">
        <v>-3.7837812910502588E-2</v>
      </c>
      <c r="P4119" s="56" t="str">
        <f t="shared" si="5063"/>
        <v>824/2</v>
      </c>
    </row>
    <row r="4120" spans="6:16" x14ac:dyDescent="0.3">
      <c r="F4120" s="79"/>
      <c r="G4120" s="3">
        <v>4118</v>
      </c>
      <c r="H4120" s="61">
        <v>1.524797599559818</v>
      </c>
      <c r="I4120" s="61">
        <v>-0.46932093275780518</v>
      </c>
      <c r="J4120" s="61">
        <v>0.60976011570555888</v>
      </c>
      <c r="K4120" s="62">
        <v>-1.565067114972515</v>
      </c>
      <c r="L4120" s="60">
        <f t="array" ref="L4120:O4120">TRANSPOSE(MMULT(Option!$B$25:$E$28, TRANSPOSE(H4120:K4120)))</f>
        <v>1.524797599559818</v>
      </c>
      <c r="M4120" s="60">
        <v>0.17977929990594282</v>
      </c>
      <c r="N4120" s="60">
        <v>1.0225804185342766</v>
      </c>
      <c r="O4120" s="60">
        <v>-0.73420844664726226</v>
      </c>
      <c r="P4120" s="56" t="str">
        <f t="shared" si="5063"/>
        <v>824/3</v>
      </c>
    </row>
    <row r="4121" spans="6:16" x14ac:dyDescent="0.3">
      <c r="F4121" s="79"/>
      <c r="G4121" s="3">
        <v>4119</v>
      </c>
      <c r="H4121" s="61">
        <v>0.10681643594991981</v>
      </c>
      <c r="I4121" s="61">
        <v>0.24243152159251552</v>
      </c>
      <c r="J4121" s="61">
        <v>0.69385353240801551</v>
      </c>
      <c r="K4121" s="62">
        <v>-0.44265004305465366</v>
      </c>
      <c r="L4121" s="60">
        <f t="array" ref="L4121:O4121">TRANSPOSE(MMULT(Option!$B$25:$E$28, TRANSPOSE(H4121:K4121)))</f>
        <v>0.10681643594991981</v>
      </c>
      <c r="M4121" s="60">
        <v>0.26491873408817262</v>
      </c>
      <c r="N4121" s="60">
        <v>0.71562859018563385</v>
      </c>
      <c r="O4121" s="60">
        <v>-0.13742645910538251</v>
      </c>
      <c r="P4121" s="56" t="str">
        <f t="shared" si="5063"/>
        <v>824/4</v>
      </c>
    </row>
    <row r="4122" spans="6:16" x14ac:dyDescent="0.3">
      <c r="F4122" s="79"/>
      <c r="G4122" s="3">
        <v>4120</v>
      </c>
      <c r="H4122" s="61">
        <v>0.2917032341910521</v>
      </c>
      <c r="I4122" s="61">
        <v>-0.61113281226976468</v>
      </c>
      <c r="J4122" s="61">
        <v>-3.3150601050165385</v>
      </c>
      <c r="K4122" s="62">
        <v>-1.2065982717905703</v>
      </c>
      <c r="L4122" s="60">
        <f t="array" ref="L4122:O4122">TRANSPOSE(MMULT(Option!$B$25:$E$28, TRANSPOSE(H4122:K4122)))</f>
        <v>0.2917032341910521</v>
      </c>
      <c r="M4122" s="60">
        <v>-0.44343118070306592</v>
      </c>
      <c r="N4122" s="60">
        <v>-2.9550015003435459</v>
      </c>
      <c r="O4122" s="60">
        <v>-1.7236533502011426</v>
      </c>
      <c r="P4122" s="56" t="str">
        <f t="shared" si="5063"/>
        <v>824/5</v>
      </c>
    </row>
    <row r="4123" spans="6:16" x14ac:dyDescent="0.3">
      <c r="F4123" s="79"/>
      <c r="G4123" s="3">
        <v>4121</v>
      </c>
      <c r="H4123" s="61">
        <v>1.4287876622260653</v>
      </c>
      <c r="I4123" s="61">
        <v>0.50468877117787403</v>
      </c>
      <c r="J4123" s="61">
        <v>-0.93697121234716196</v>
      </c>
      <c r="K4123" s="62">
        <v>0.91383276556733206</v>
      </c>
      <c r="L4123" s="60">
        <f t="array" ref="L4123:O4123">TRANSPOSE(MMULT(Option!$B$25:$E$28, TRANSPOSE(H4123:K4123)))</f>
        <v>1.4287876622260653</v>
      </c>
      <c r="M4123" s="60">
        <v>1.0340699641537971</v>
      </c>
      <c r="N4123" s="60">
        <v>-0.11927763949514036</v>
      </c>
      <c r="O4123" s="60">
        <v>1.303355180088859</v>
      </c>
      <c r="P4123" s="56" t="str">
        <f t="shared" si="5063"/>
        <v>825/1</v>
      </c>
    </row>
    <row r="4124" spans="6:16" x14ac:dyDescent="0.3">
      <c r="F4124" s="79"/>
      <c r="G4124" s="3">
        <v>4122</v>
      </c>
      <c r="H4124" s="61">
        <v>0.83280502353127828</v>
      </c>
      <c r="I4124" s="61">
        <v>-0.7864021519972475</v>
      </c>
      <c r="J4124" s="61">
        <v>0.39153254787631914</v>
      </c>
      <c r="K4124" s="62">
        <v>-1.3685499010610553</v>
      </c>
      <c r="L4124" s="60">
        <f t="array" ref="L4124:O4124">TRANSPOSE(MMULT(Option!$B$25:$E$28, TRANSPOSE(H4124:K4124)))</f>
        <v>0.83280502353127828</v>
      </c>
      <c r="M4124" s="60">
        <v>-0.3876274682281996</v>
      </c>
      <c r="N4124" s="60">
        <v>0.47108056506025353</v>
      </c>
      <c r="O4124" s="60">
        <v>-0.96834320267293106</v>
      </c>
      <c r="P4124" s="56" t="str">
        <f t="shared" si="5063"/>
        <v>825/2</v>
      </c>
    </row>
    <row r="4125" spans="6:16" x14ac:dyDescent="0.3">
      <c r="F4125" s="79"/>
      <c r="G4125" s="3">
        <v>4123</v>
      </c>
      <c r="H4125" s="61">
        <v>0.12519269879941122</v>
      </c>
      <c r="I4125" s="61">
        <v>-1.3058300930073699</v>
      </c>
      <c r="J4125" s="61">
        <v>0.28316889112916893</v>
      </c>
      <c r="K4125" s="62">
        <v>0.18430185503342536</v>
      </c>
      <c r="L4125" s="60">
        <f t="array" ref="L4125:O4125">TRANSPOSE(MMULT(Option!$B$25:$E$28, TRANSPOSE(H4125:K4125)))</f>
        <v>0.12519269879941122</v>
      </c>
      <c r="M4125" s="60">
        <v>-1.146735969671735</v>
      </c>
      <c r="N4125" s="60">
        <v>-4.315941860478098E-2</v>
      </c>
      <c r="O4125" s="60">
        <v>-7.8773918155993938E-2</v>
      </c>
      <c r="P4125" s="56" t="str">
        <f t="shared" si="5063"/>
        <v>825/3</v>
      </c>
    </row>
    <row r="4126" spans="6:16" x14ac:dyDescent="0.3">
      <c r="F4126" s="79"/>
      <c r="G4126" s="3">
        <v>4124</v>
      </c>
      <c r="H4126" s="61">
        <v>0.44949407383223206</v>
      </c>
      <c r="I4126" s="61">
        <v>0.5288212651922638</v>
      </c>
      <c r="J4126" s="61">
        <v>0.87567866314718801</v>
      </c>
      <c r="K4126" s="62">
        <v>-0.16922422256685768</v>
      </c>
      <c r="L4126" s="60">
        <f t="array" ref="L4126:O4126">TRANSPOSE(MMULT(Option!$B$25:$E$28, TRANSPOSE(H4126:K4126)))</f>
        <v>0.44949407383223206</v>
      </c>
      <c r="M4126" s="60">
        <v>0.66447032490206581</v>
      </c>
      <c r="N4126" s="60">
        <v>1.0873929266158471</v>
      </c>
      <c r="O4126" s="60">
        <v>0.34427555029013812</v>
      </c>
      <c r="P4126" s="56" t="str">
        <f t="shared" si="5063"/>
        <v>825/4</v>
      </c>
    </row>
    <row r="4127" spans="6:16" x14ac:dyDescent="0.3">
      <c r="F4127" s="79"/>
      <c r="G4127" s="3">
        <v>4125</v>
      </c>
      <c r="H4127" s="61">
        <v>-0.92215026120946519</v>
      </c>
      <c r="I4127" s="61">
        <v>-1.2596491998600856</v>
      </c>
      <c r="J4127" s="61">
        <v>-0.6467467740244256</v>
      </c>
      <c r="K4127" s="62">
        <v>-0.63828611967510773</v>
      </c>
      <c r="L4127" s="60">
        <f t="array" ref="L4127:O4127">TRANSPOSE(MMULT(Option!$B$25:$E$28, TRANSPOSE(H4127:K4127)))</f>
        <v>-0.92215026120946519</v>
      </c>
      <c r="M4127" s="60">
        <v>-1.523347665973666</v>
      </c>
      <c r="N4127" s="60">
        <v>-1.2667578950355936</v>
      </c>
      <c r="O4127" s="60">
        <v>-1.3715413155348573</v>
      </c>
      <c r="P4127" s="56" t="str">
        <f t="shared" si="5063"/>
        <v>825/5</v>
      </c>
    </row>
    <row r="4128" spans="6:16" x14ac:dyDescent="0.3">
      <c r="F4128" s="79"/>
      <c r="G4128" s="3">
        <v>4126</v>
      </c>
      <c r="H4128" s="61">
        <v>0.85659115005971209</v>
      </c>
      <c r="I4128" s="61">
        <v>0.94440460942274251</v>
      </c>
      <c r="J4128" s="61">
        <v>-1.0481636183761636</v>
      </c>
      <c r="K4128" s="62">
        <v>-0.17422570385086239</v>
      </c>
      <c r="L4128" s="60">
        <f t="array" ref="L4128:O4128">TRANSPOSE(MMULT(Option!$B$25:$E$28, TRANSPOSE(H4128:K4128)))</f>
        <v>0.85659115005971209</v>
      </c>
      <c r="M4128" s="60">
        <v>1.2081975818928694</v>
      </c>
      <c r="N4128" s="60">
        <v>-0.33067301877102928</v>
      </c>
      <c r="O4128" s="60">
        <v>0.23616106823061422</v>
      </c>
      <c r="P4128" s="56" t="str">
        <f t="shared" si="5063"/>
        <v>826/1</v>
      </c>
    </row>
    <row r="4129" spans="6:16" x14ac:dyDescent="0.3">
      <c r="F4129" s="79"/>
      <c r="G4129" s="3">
        <v>4127</v>
      </c>
      <c r="H4129" s="61">
        <v>-0.60435063214203721</v>
      </c>
      <c r="I4129" s="61">
        <v>0.21073956093424717</v>
      </c>
      <c r="J4129" s="61">
        <v>1.5908962755295661</v>
      </c>
      <c r="K4129" s="62">
        <v>0.4778983925989429</v>
      </c>
      <c r="L4129" s="60">
        <f t="array" ref="L4129:O4129">TRANSPOSE(MMULT(Option!$B$25:$E$28, TRANSPOSE(H4129:K4129)))</f>
        <v>-0.60435063214203721</v>
      </c>
      <c r="M4129" s="60">
        <v>-4.8594254876225623E-2</v>
      </c>
      <c r="N4129" s="60">
        <v>1.2107445302033502</v>
      </c>
      <c r="O4129" s="60">
        <v>0.53320320972359525</v>
      </c>
      <c r="P4129" s="56" t="str">
        <f t="shared" si="5063"/>
        <v>826/2</v>
      </c>
    </row>
    <row r="4130" spans="6:16" x14ac:dyDescent="0.3">
      <c r="F4130" s="79"/>
      <c r="G4130" s="3">
        <v>4128</v>
      </c>
      <c r="H4130" s="61">
        <v>1.4430196762871441</v>
      </c>
      <c r="I4130" s="61">
        <v>-0.12517007504297584</v>
      </c>
      <c r="J4130" s="61">
        <v>-0.42206032617652278</v>
      </c>
      <c r="K4130" s="62">
        <v>0.62065176664581445</v>
      </c>
      <c r="L4130" s="60">
        <f t="array" ref="L4130:O4130">TRANSPOSE(MMULT(Option!$B$25:$E$28, TRANSPOSE(H4130:K4130)))</f>
        <v>1.4430196762871441</v>
      </c>
      <c r="M4130" s="60">
        <v>0.46248760178930975</v>
      </c>
      <c r="N4130" s="60">
        <v>0.17373081808507151</v>
      </c>
      <c r="O4130" s="60">
        <v>0.99354732978644211</v>
      </c>
      <c r="P4130" s="56" t="str">
        <f t="shared" si="5063"/>
        <v>826/3</v>
      </c>
    </row>
    <row r="4131" spans="6:16" x14ac:dyDescent="0.3">
      <c r="F4131" s="79"/>
      <c r="G4131" s="3">
        <v>4129</v>
      </c>
      <c r="H4131" s="61">
        <v>0.35897684305837635</v>
      </c>
      <c r="I4131" s="61">
        <v>0.82255113942936053</v>
      </c>
      <c r="J4131" s="61">
        <v>-2.0041873056383031</v>
      </c>
      <c r="K4131" s="62">
        <v>-0.51208964488352315</v>
      </c>
      <c r="L4131" s="60">
        <f t="array" ref="L4131:O4131">TRANSPOSE(MMULT(Option!$B$25:$E$28, TRANSPOSE(H4131:K4131)))</f>
        <v>0.35897684305837635</v>
      </c>
      <c r="M4131" s="60">
        <v>0.89747130910479456</v>
      </c>
      <c r="N4131" s="60">
        <v>-1.4013126976651151</v>
      </c>
      <c r="O4131" s="60">
        <v>-0.4707194938663134</v>
      </c>
      <c r="P4131" s="56" t="str">
        <f t="shared" si="5063"/>
        <v>826/4</v>
      </c>
    </row>
    <row r="4132" spans="6:16" x14ac:dyDescent="0.3">
      <c r="F4132" s="79"/>
      <c r="G4132" s="3">
        <v>4130</v>
      </c>
      <c r="H4132" s="61">
        <v>0.20762792197672336</v>
      </c>
      <c r="I4132" s="61">
        <v>-0.47022676638371036</v>
      </c>
      <c r="J4132" s="61">
        <v>-1.2400634133641655</v>
      </c>
      <c r="K4132" s="62">
        <v>1.9199815963828111</v>
      </c>
      <c r="L4132" s="60">
        <f t="array" ref="L4132:O4132">TRANSPOSE(MMULT(Option!$B$25:$E$28, TRANSPOSE(H4132:K4132)))</f>
        <v>0.20762792197672336</v>
      </c>
      <c r="M4132" s="60">
        <v>-0.34791878135884441</v>
      </c>
      <c r="N4132" s="60">
        <v>-1.1292432806872126</v>
      </c>
      <c r="O4132" s="60">
        <v>1.3620553123597459</v>
      </c>
      <c r="P4132" s="56" t="str">
        <f t="shared" si="5063"/>
        <v>826/5</v>
      </c>
    </row>
    <row r="4133" spans="6:16" x14ac:dyDescent="0.3">
      <c r="F4133" s="79"/>
      <c r="G4133" s="3">
        <v>4131</v>
      </c>
      <c r="H4133" s="61">
        <v>1.4122556155253256</v>
      </c>
      <c r="I4133" s="61">
        <v>0.29220954601208277</v>
      </c>
      <c r="J4133" s="61">
        <v>0.28965391209981389</v>
      </c>
      <c r="K4133" s="62">
        <v>-0.15453593170792659</v>
      </c>
      <c r="L4133" s="60">
        <f t="array" ref="L4133:O4133">TRANSPOSE(MMULT(Option!$B$25:$E$28, TRANSPOSE(H4133:K4133)))</f>
        <v>1.4122556155253256</v>
      </c>
      <c r="M4133" s="60">
        <v>0.83271671888794041</v>
      </c>
      <c r="N4133" s="60">
        <v>0.89582661352845161</v>
      </c>
      <c r="O4133" s="60">
        <v>0.56561865612822437</v>
      </c>
      <c r="P4133" s="56" t="str">
        <f t="shared" si="5063"/>
        <v>827/1</v>
      </c>
    </row>
    <row r="4134" spans="6:16" x14ac:dyDescent="0.3">
      <c r="F4134" s="79"/>
      <c r="G4134" s="3">
        <v>4132</v>
      </c>
      <c r="H4134" s="61">
        <v>-0.38195940622126467</v>
      </c>
      <c r="I4134" s="61">
        <v>2.120291263514444</v>
      </c>
      <c r="J4134" s="61">
        <v>0.99342663132713505</v>
      </c>
      <c r="K4134" s="62">
        <v>5.4776388139091706E-2</v>
      </c>
      <c r="L4134" s="60">
        <f t="array" ref="L4134:O4134">TRANSPOSE(MMULT(Option!$B$25:$E$28, TRANSPOSE(H4134:K4134)))</f>
        <v>-0.38195940622126467</v>
      </c>
      <c r="M4134" s="60">
        <v>1.7904952795931939</v>
      </c>
      <c r="N4134" s="60">
        <v>1.2749754307464585</v>
      </c>
      <c r="O4134" s="60">
        <v>0.64324354172403275</v>
      </c>
      <c r="P4134" s="56" t="str">
        <f t="shared" si="5063"/>
        <v>827/2</v>
      </c>
    </row>
    <row r="4135" spans="6:16" x14ac:dyDescent="0.3">
      <c r="F4135" s="79"/>
      <c r="G4135" s="3">
        <v>4133</v>
      </c>
      <c r="H4135" s="61">
        <v>0.91700248486205183</v>
      </c>
      <c r="I4135" s="61">
        <v>1.5914004670274875</v>
      </c>
      <c r="J4135" s="61">
        <v>-0.19777976656282195</v>
      </c>
      <c r="K4135" s="62">
        <v>-6.7667008132549555E-2</v>
      </c>
      <c r="L4135" s="60">
        <f t="array" ref="L4135:O4135">TRANSPOSE(MMULT(Option!$B$25:$E$28, TRANSPOSE(H4135:K4135)))</f>
        <v>0.91700248486205183</v>
      </c>
      <c r="M4135" s="60">
        <v>1.8253436141731281</v>
      </c>
      <c r="N4135" s="60">
        <v>0.60981549711243266</v>
      </c>
      <c r="O4135" s="60">
        <v>0.68697823531957902</v>
      </c>
      <c r="P4135" s="56" t="str">
        <f t="shared" si="5063"/>
        <v>827/3</v>
      </c>
    </row>
    <row r="4136" spans="6:16" x14ac:dyDescent="0.3">
      <c r="F4136" s="79"/>
      <c r="G4136" s="3">
        <v>4134</v>
      </c>
      <c r="H4136" s="61">
        <v>-0.23529380259180793</v>
      </c>
      <c r="I4136" s="61">
        <v>0.95938348598170942</v>
      </c>
      <c r="J4136" s="61">
        <v>3.2028700081121964E-2</v>
      </c>
      <c r="K4136" s="62">
        <v>-0.90689700890834835</v>
      </c>
      <c r="L4136" s="60">
        <f t="array" ref="L4136:O4136">TRANSPOSE(MMULT(Option!$B$25:$E$28, TRANSPOSE(H4136:K4136)))</f>
        <v>-0.23529380259180793</v>
      </c>
      <c r="M4136" s="60">
        <v>0.78517196796363442</v>
      </c>
      <c r="N4136" s="60">
        <v>0.18523917692014558</v>
      </c>
      <c r="O4136" s="60">
        <v>-0.61326079089001562</v>
      </c>
      <c r="P4136" s="56" t="str">
        <f t="shared" si="5063"/>
        <v>827/4</v>
      </c>
    </row>
    <row r="4137" spans="6:16" x14ac:dyDescent="0.3">
      <c r="F4137" s="79"/>
      <c r="G4137" s="3">
        <v>4135</v>
      </c>
      <c r="H4137" s="61">
        <v>-0.11346054564678662</v>
      </c>
      <c r="I4137" s="61">
        <v>-0.7379748351830252</v>
      </c>
      <c r="J4137" s="61">
        <v>-1.197329164832708</v>
      </c>
      <c r="K4137" s="62">
        <v>0.26221894557786807</v>
      </c>
      <c r="L4137" s="60">
        <f t="array" ref="L4137:O4137">TRANSPOSE(MMULT(Option!$B$25:$E$28, TRANSPOSE(H4137:K4137)))</f>
        <v>-0.11346054564678662</v>
      </c>
      <c r="M4137" s="60">
        <v>-0.72174932689846927</v>
      </c>
      <c r="N4137" s="60">
        <v>-1.290257649529069</v>
      </c>
      <c r="O4137" s="60">
        <v>-0.24777522651784664</v>
      </c>
      <c r="P4137" s="56" t="str">
        <f t="shared" si="5063"/>
        <v>827/5</v>
      </c>
    </row>
    <row r="4138" spans="6:16" x14ac:dyDescent="0.3">
      <c r="F4138" s="79"/>
      <c r="G4138" s="3">
        <v>4136</v>
      </c>
      <c r="H4138" s="61">
        <v>1.0997394709694741</v>
      </c>
      <c r="I4138" s="61">
        <v>5.8875182657457739E-2</v>
      </c>
      <c r="J4138" s="61">
        <v>0.31844440782759004</v>
      </c>
      <c r="K4138" s="62">
        <v>0.86468610028115045</v>
      </c>
      <c r="L4138" s="60">
        <f t="array" ref="L4138:O4138">TRANSPOSE(MMULT(Option!$B$25:$E$28, TRANSPOSE(H4138:K4138)))</f>
        <v>1.0997394709694741</v>
      </c>
      <c r="M4138" s="60">
        <v>0.49385578460421992</v>
      </c>
      <c r="N4138" s="60">
        <v>0.73500585891001036</v>
      </c>
      <c r="O4138" s="60">
        <v>1.2579398520397342</v>
      </c>
      <c r="P4138" s="56" t="str">
        <f t="shared" si="5063"/>
        <v>828/1</v>
      </c>
    </row>
    <row r="4139" spans="6:16" x14ac:dyDescent="0.3">
      <c r="F4139" s="79"/>
      <c r="G4139" s="3">
        <v>4137</v>
      </c>
      <c r="H4139" s="61">
        <v>-8.4104153562320122E-2</v>
      </c>
      <c r="I4139" s="61">
        <v>0.78875564069620308</v>
      </c>
      <c r="J4139" s="61">
        <v>0.21289942802849188</v>
      </c>
      <c r="K4139" s="62">
        <v>0.29177828888193369</v>
      </c>
      <c r="L4139" s="60">
        <f t="array" ref="L4139:O4139">TRANSPOSE(MMULT(Option!$B$25:$E$28, TRANSPOSE(H4139:K4139)))</f>
        <v>-8.4104153562320122E-2</v>
      </c>
      <c r="M4139" s="60">
        <v>0.68926482423782021</v>
      </c>
      <c r="N4139" s="60">
        <v>0.35989475937376419</v>
      </c>
      <c r="O4139" s="60">
        <v>0.46432076103939512</v>
      </c>
      <c r="P4139" s="56" t="str">
        <f t="shared" si="5063"/>
        <v>828/2</v>
      </c>
    </row>
    <row r="4140" spans="6:16" x14ac:dyDescent="0.3">
      <c r="F4140" s="79"/>
      <c r="G4140" s="3">
        <v>4138</v>
      </c>
      <c r="H4140" s="61">
        <v>0.40073180047401197</v>
      </c>
      <c r="I4140" s="61">
        <v>1.1265766291521768</v>
      </c>
      <c r="J4140" s="61">
        <v>0.42350977667259515</v>
      </c>
      <c r="K4140" s="62">
        <v>0.8189176411791963</v>
      </c>
      <c r="L4140" s="60">
        <f t="array" ref="L4140:O4140">TRANSPOSE(MMULT(Option!$B$25:$E$28, TRANSPOSE(H4140:K4140)))</f>
        <v>0.40073180047401197</v>
      </c>
      <c r="M4140" s="60">
        <v>1.1928172560412136</v>
      </c>
      <c r="N4140" s="60">
        <v>0.82727263018720398</v>
      </c>
      <c r="O4140" s="60">
        <v>1.2392395457373362</v>
      </c>
      <c r="P4140" s="56" t="str">
        <f t="shared" si="5063"/>
        <v>828/3</v>
      </c>
    </row>
    <row r="4141" spans="6:16" x14ac:dyDescent="0.3">
      <c r="F4141" s="79"/>
      <c r="G4141" s="3">
        <v>4139</v>
      </c>
      <c r="H4141" s="61">
        <v>-1.5600160651259274</v>
      </c>
      <c r="I4141" s="61">
        <v>-0.71434751357220883</v>
      </c>
      <c r="J4141" s="61">
        <v>0.41201145039321196</v>
      </c>
      <c r="K4141" s="62">
        <v>1.1283763628100576</v>
      </c>
      <c r="L4141" s="60">
        <f t="array" ref="L4141:O4141">TRANSPOSE(MMULT(Option!$B$25:$E$28, TRANSPOSE(H4141:K4141)))</f>
        <v>-1.5600160651259274</v>
      </c>
      <c r="M4141" s="60">
        <v>-1.2787167367399994</v>
      </c>
      <c r="N4141" s="60">
        <v>-0.44919271077390643</v>
      </c>
      <c r="O4141" s="60">
        <v>0.23563367385093126</v>
      </c>
      <c r="P4141" s="56" t="str">
        <f t="shared" si="5063"/>
        <v>828/4</v>
      </c>
    </row>
    <row r="4142" spans="6:16" x14ac:dyDescent="0.3">
      <c r="F4142" s="79"/>
      <c r="G4142" s="3">
        <v>4140</v>
      </c>
      <c r="H4142" s="61">
        <v>-2.0632731880679653</v>
      </c>
      <c r="I4142" s="61">
        <v>-0.31445875355176639</v>
      </c>
      <c r="J4142" s="61">
        <v>-0.84795020594987647</v>
      </c>
      <c r="K4142" s="62">
        <v>1.2701091828470616</v>
      </c>
      <c r="L4142" s="60">
        <f t="array" ref="L4142:O4142">TRANSPOSE(MMULT(Option!$B$25:$E$28, TRANSPOSE(H4142:K4142)))</f>
        <v>-2.0632731880679653</v>
      </c>
      <c r="M4142" s="60">
        <v>-1.1135154834456729</v>
      </c>
      <c r="N4142" s="60">
        <v>-1.6524171072056411</v>
      </c>
      <c r="O4142" s="60">
        <v>1.4499683882525982E-2</v>
      </c>
      <c r="P4142" s="56" t="str">
        <f t="shared" si="5063"/>
        <v>828/5</v>
      </c>
    </row>
    <row r="4143" spans="6:16" x14ac:dyDescent="0.3">
      <c r="F4143" s="79"/>
      <c r="G4143" s="3">
        <v>4141</v>
      </c>
      <c r="H4143" s="61">
        <v>-0.66189731733973889</v>
      </c>
      <c r="I4143" s="61">
        <v>0.6061203235439605</v>
      </c>
      <c r="J4143" s="61">
        <v>0.81524628157097001</v>
      </c>
      <c r="K4143" s="62">
        <v>-0.19068025224072521</v>
      </c>
      <c r="L4143" s="60">
        <f t="array" ref="L4143:O4143">TRANSPOSE(MMULT(Option!$B$25:$E$28, TRANSPOSE(H4143:K4143)))</f>
        <v>-0.66189731733973889</v>
      </c>
      <c r="M4143" s="60">
        <v>0.29075952564236912</v>
      </c>
      <c r="N4143" s="60">
        <v>0.6099996460341256</v>
      </c>
      <c r="O4143" s="60">
        <v>-0.11020840047120858</v>
      </c>
      <c r="P4143" s="56" t="str">
        <f t="shared" si="5063"/>
        <v>829/1</v>
      </c>
    </row>
    <row r="4144" spans="6:16" x14ac:dyDescent="0.3">
      <c r="F4144" s="79"/>
      <c r="G4144" s="3">
        <v>4142</v>
      </c>
      <c r="H4144" s="61">
        <v>0.34737643695224213</v>
      </c>
      <c r="I4144" s="61">
        <v>1.3371207509372149</v>
      </c>
      <c r="J4144" s="61">
        <v>-1.6231190104571767</v>
      </c>
      <c r="K4144" s="62">
        <v>0.53488278247454124</v>
      </c>
      <c r="L4144" s="60">
        <f t="array" ref="L4144:O4144">TRANSPOSE(MMULT(Option!$B$25:$E$28, TRANSPOSE(H4144:K4144)))</f>
        <v>0.34737643695224213</v>
      </c>
      <c r="M4144" s="60">
        <v>1.3644419856740932</v>
      </c>
      <c r="N4144" s="60">
        <v>-0.93651078674513999</v>
      </c>
      <c r="O4144" s="60">
        <v>0.63033683529864548</v>
      </c>
      <c r="P4144" s="56" t="str">
        <f t="shared" si="5063"/>
        <v>829/2</v>
      </c>
    </row>
    <row r="4145" spans="6:16" x14ac:dyDescent="0.3">
      <c r="F4145" s="79"/>
      <c r="G4145" s="3">
        <v>4143</v>
      </c>
      <c r="H4145" s="61">
        <v>-1.0668816701274286</v>
      </c>
      <c r="I4145" s="61">
        <v>-0.3504659598791372</v>
      </c>
      <c r="J4145" s="61">
        <v>-1.2356037257603991</v>
      </c>
      <c r="K4145" s="62">
        <v>1.235610965657495</v>
      </c>
      <c r="L4145" s="60">
        <f t="array" ref="L4145:O4145">TRANSPOSE(MMULT(Option!$B$25:$E$28, TRANSPOSE(H4145:K4145)))</f>
        <v>-1.0668816701274286</v>
      </c>
      <c r="M4145" s="60">
        <v>-0.74796002598127198</v>
      </c>
      <c r="N4145" s="60">
        <v>-1.6037693883827477</v>
      </c>
      <c r="O4145" s="60">
        <v>0.29842266326542477</v>
      </c>
      <c r="P4145" s="56" t="str">
        <f t="shared" si="5063"/>
        <v>829/3</v>
      </c>
    </row>
    <row r="4146" spans="6:16" x14ac:dyDescent="0.3">
      <c r="F4146" s="79"/>
      <c r="G4146" s="3">
        <v>4144</v>
      </c>
      <c r="H4146" s="61">
        <v>-0.94117421603048224</v>
      </c>
      <c r="I4146" s="61">
        <v>0.64499605417922645</v>
      </c>
      <c r="J4146" s="61">
        <v>-0.32867824719457017</v>
      </c>
      <c r="K4146" s="62">
        <v>-0.95965733181830137</v>
      </c>
      <c r="L4146" s="60">
        <f t="array" ref="L4146:O4146">TRANSPOSE(MMULT(Option!$B$25:$E$28, TRANSPOSE(H4146:K4146)))</f>
        <v>-0.94117421603048224</v>
      </c>
      <c r="M4146" s="60">
        <v>0.21467896183263568</v>
      </c>
      <c r="N4146" s="60">
        <v>-0.49625148550035547</v>
      </c>
      <c r="O4146" s="60">
        <v>-1.0935229392458645</v>
      </c>
      <c r="P4146" s="56" t="str">
        <f t="shared" si="5063"/>
        <v>829/4</v>
      </c>
    </row>
    <row r="4147" spans="6:16" x14ac:dyDescent="0.3">
      <c r="F4147" s="79"/>
      <c r="G4147" s="3">
        <v>4145</v>
      </c>
      <c r="H4147" s="61">
        <v>-0.99743690380802208</v>
      </c>
      <c r="I4147" s="61">
        <v>-0.19283555695573143</v>
      </c>
      <c r="J4147" s="61">
        <v>1.2083289122496905</v>
      </c>
      <c r="K4147" s="62">
        <v>-1.0206125455976029</v>
      </c>
      <c r="L4147" s="60">
        <f t="array" ref="L4147:O4147">TRANSPOSE(MMULT(Option!$B$25:$E$28, TRANSPOSE(H4147:K4147)))</f>
        <v>-0.99743690380802208</v>
      </c>
      <c r="M4147" s="60">
        <v>-0.57571146880893043</v>
      </c>
      <c r="N4147" s="60">
        <v>0.61181648264442168</v>
      </c>
      <c r="O4147" s="60">
        <v>-1.0876296769430964</v>
      </c>
      <c r="P4147" s="56" t="str">
        <f t="shared" si="5063"/>
        <v>829/5</v>
      </c>
    </row>
    <row r="4148" spans="6:16" x14ac:dyDescent="0.3">
      <c r="F4148" s="79"/>
      <c r="G4148" s="3">
        <v>4146</v>
      </c>
      <c r="H4148" s="61">
        <v>-0.95056957458622138</v>
      </c>
      <c r="I4148" s="61">
        <v>-1.497755740161945</v>
      </c>
      <c r="J4148" s="61">
        <v>1.3108840773265307</v>
      </c>
      <c r="K4148" s="62">
        <v>0.65144744037892055</v>
      </c>
      <c r="L4148" s="60">
        <f t="array" ref="L4148:O4148">TRANSPOSE(MMULT(Option!$B$25:$E$28, TRANSPOSE(H4148:K4148)))</f>
        <v>-0.95056957458622138</v>
      </c>
      <c r="M4148" s="60">
        <v>-1.7529436402038332</v>
      </c>
      <c r="N4148" s="60">
        <v>0.37893033293815592</v>
      </c>
      <c r="O4148" s="60">
        <v>4.129228521802164E-2</v>
      </c>
      <c r="P4148" s="56" t="str">
        <f t="shared" si="5063"/>
        <v>830/1</v>
      </c>
    </row>
    <row r="4149" spans="6:16" x14ac:dyDescent="0.3">
      <c r="F4149" s="79"/>
      <c r="G4149" s="3">
        <v>4147</v>
      </c>
      <c r="H4149" s="61">
        <v>-1.5089612009751683</v>
      </c>
      <c r="I4149" s="61">
        <v>-0.83767426845883719</v>
      </c>
      <c r="J4149" s="61">
        <v>0.32661880428995066</v>
      </c>
      <c r="K4149" s="62">
        <v>-0.69132498021799049</v>
      </c>
      <c r="L4149" s="60">
        <f t="array" ref="L4149:O4149">TRANSPOSE(MMULT(Option!$B$25:$E$28, TRANSPOSE(H4149:K4149)))</f>
        <v>-1.5089612009751683</v>
      </c>
      <c r="M4149" s="60">
        <v>-1.3713256289759435</v>
      </c>
      <c r="N4149" s="60">
        <v>-0.53606651083211332</v>
      </c>
      <c r="O4149" s="60">
        <v>-1.3512049751745716</v>
      </c>
      <c r="P4149" s="56" t="str">
        <f t="shared" si="5063"/>
        <v>830/2</v>
      </c>
    </row>
    <row r="4150" spans="6:16" x14ac:dyDescent="0.3">
      <c r="F4150" s="79"/>
      <c r="G4150" s="3">
        <v>4148</v>
      </c>
      <c r="H4150" s="61">
        <v>2.0655389180935995</v>
      </c>
      <c r="I4150" s="61">
        <v>0.85580996361846773</v>
      </c>
      <c r="J4150" s="61">
        <v>-0.2523477377375879</v>
      </c>
      <c r="K4150" s="62">
        <v>-1.7544631901941512</v>
      </c>
      <c r="L4150" s="60">
        <f t="array" ref="L4150:O4150">TRANSPOSE(MMULT(Option!$B$25:$E$28, TRANSPOSE(H4150:K4150)))</f>
        <v>2.0655389180935995</v>
      </c>
      <c r="M4150" s="60">
        <v>1.6105783549932462</v>
      </c>
      <c r="N4150" s="60">
        <v>0.82867966278209737</v>
      </c>
      <c r="O4150" s="60">
        <v>-0.50136652950139027</v>
      </c>
      <c r="P4150" s="56" t="str">
        <f t="shared" si="5063"/>
        <v>830/3</v>
      </c>
    </row>
    <row r="4151" spans="6:16" x14ac:dyDescent="0.3">
      <c r="F4151" s="79"/>
      <c r="G4151" s="3">
        <v>4149</v>
      </c>
      <c r="H4151" s="61">
        <v>-0.91448288689664414</v>
      </c>
      <c r="I4151" s="61">
        <v>1.7364941666781133</v>
      </c>
      <c r="J4151" s="61">
        <v>-0.28307933550950637</v>
      </c>
      <c r="K4151" s="62">
        <v>-1.3802199281584477</v>
      </c>
      <c r="L4151" s="60">
        <f t="array" ref="L4151:O4151">TRANSPOSE(MMULT(Option!$B$25:$E$28, TRANSPOSE(H4151:K4151)))</f>
        <v>-0.91448288689664414</v>
      </c>
      <c r="M4151" s="60">
        <v>1.2257300377716858</v>
      </c>
      <c r="N4151" s="60">
        <v>-0.15970367236368566</v>
      </c>
      <c r="O4151" s="60">
        <v>-1.14827340390217</v>
      </c>
      <c r="P4151" s="56" t="str">
        <f t="shared" si="5063"/>
        <v>830/4</v>
      </c>
    </row>
    <row r="4152" spans="6:16" x14ac:dyDescent="0.3">
      <c r="F4152" s="79"/>
      <c r="G4152" s="3">
        <v>4150</v>
      </c>
      <c r="H4152" s="61">
        <v>-1.0219746209929892</v>
      </c>
      <c r="I4152" s="61">
        <v>0.254266793689987</v>
      </c>
      <c r="J4152" s="61">
        <v>0.67275014939462741</v>
      </c>
      <c r="K4152" s="62">
        <v>0.12550404283541547</v>
      </c>
      <c r="L4152" s="60">
        <f t="array" ref="L4152:O4152">TRANSPOSE(MMULT(Option!$B$25:$E$28, TRANSPOSE(H4152:K4152)))</f>
        <v>-1.0219746209929892</v>
      </c>
      <c r="M4152" s="60">
        <v>-0.17575048263757861</v>
      </c>
      <c r="N4152" s="60">
        <v>0.24867605541744164</v>
      </c>
      <c r="O4152" s="60">
        <v>-0.103424547172895</v>
      </c>
      <c r="P4152" s="56" t="str">
        <f t="shared" si="5063"/>
        <v>830/5</v>
      </c>
    </row>
    <row r="4153" spans="6:16" x14ac:dyDescent="0.3">
      <c r="F4153" s="79"/>
      <c r="G4153" s="3">
        <v>4151</v>
      </c>
      <c r="H4153" s="61">
        <v>-1.7002071795599965</v>
      </c>
      <c r="I4153" s="61">
        <v>-0.58558493087593311</v>
      </c>
      <c r="J4153" s="61">
        <v>-0.41955929588259938</v>
      </c>
      <c r="K4153" s="62">
        <v>0.89541659609343327</v>
      </c>
      <c r="L4153" s="60">
        <f t="array" ref="L4153:O4153">TRANSPOSE(MMULT(Option!$B$25:$E$28, TRANSPOSE(H4153:K4153)))</f>
        <v>-1.7002071795599965</v>
      </c>
      <c r="M4153" s="60">
        <v>-1.2167803261368879</v>
      </c>
      <c r="N4153" s="60">
        <v>-1.2019281543399387</v>
      </c>
      <c r="O4153" s="60">
        <v>-0.14852562901150723</v>
      </c>
      <c r="P4153" s="56" t="str">
        <f t="shared" si="5063"/>
        <v>831/1</v>
      </c>
    </row>
    <row r="4154" spans="6:16" x14ac:dyDescent="0.3">
      <c r="F4154" s="79"/>
      <c r="G4154" s="3">
        <v>4152</v>
      </c>
      <c r="H4154" s="61">
        <v>-0.69940297936868001</v>
      </c>
      <c r="I4154" s="61">
        <v>0.94680881468205125</v>
      </c>
      <c r="J4154" s="61">
        <v>0.68943244118367775</v>
      </c>
      <c r="K4154" s="62">
        <v>-0.51824989235619578</v>
      </c>
      <c r="L4154" s="60">
        <f t="array" ref="L4154:O4154">TRANSPOSE(MMULT(Option!$B$25:$E$28, TRANSPOSE(H4154:K4154)))</f>
        <v>-0.69940297936868001</v>
      </c>
      <c r="M4154" s="60">
        <v>0.58800342063891131</v>
      </c>
      <c r="N4154" s="60">
        <v>0.57370700732845026</v>
      </c>
      <c r="O4154" s="60">
        <v>-0.34106770483474869</v>
      </c>
      <c r="P4154" s="56" t="str">
        <f t="shared" si="5063"/>
        <v>831/2</v>
      </c>
    </row>
    <row r="4155" spans="6:16" x14ac:dyDescent="0.3">
      <c r="F4155" s="79"/>
      <c r="G4155" s="3">
        <v>4153</v>
      </c>
      <c r="H4155" s="61">
        <v>0.5094228292891545</v>
      </c>
      <c r="I4155" s="61">
        <v>-0.40654733413263017</v>
      </c>
      <c r="J4155" s="61">
        <v>1.2803694224440723</v>
      </c>
      <c r="K4155" s="62">
        <v>1.1646184962991526</v>
      </c>
      <c r="L4155" s="60">
        <f t="array" ref="L4155:O4155">TRANSPOSE(MMULT(Option!$B$25:$E$28, TRANSPOSE(H4155:K4155)))</f>
        <v>0.5094228292891545</v>
      </c>
      <c r="M4155" s="60">
        <v>-0.16883765473339457</v>
      </c>
      <c r="N4155" s="60">
        <v>1.2218714013608916</v>
      </c>
      <c r="O4155" s="60">
        <v>1.3445322691177803</v>
      </c>
      <c r="P4155" s="56" t="str">
        <f t="shared" si="5063"/>
        <v>831/3</v>
      </c>
    </row>
    <row r="4156" spans="6:16" x14ac:dyDescent="0.3">
      <c r="F4156" s="79"/>
      <c r="G4156" s="3">
        <v>4154</v>
      </c>
      <c r="H4156" s="61">
        <v>0.67958953806546551</v>
      </c>
      <c r="I4156" s="61">
        <v>-0.40448085095151382</v>
      </c>
      <c r="J4156" s="61">
        <v>0.13497958090833187</v>
      </c>
      <c r="K4156" s="62">
        <v>1.9856885766897279</v>
      </c>
      <c r="L4156" s="60">
        <f t="array" ref="L4156:O4156">TRANSPOSE(MMULT(Option!$B$25:$E$28, TRANSPOSE(H4156:K4156)))</f>
        <v>0.67958953806546551</v>
      </c>
      <c r="M4156" s="60">
        <v>-9.8877008102906394E-2</v>
      </c>
      <c r="N4156" s="60">
        <v>0.2844717902730915</v>
      </c>
      <c r="O4156" s="60">
        <v>1.8927052886997944</v>
      </c>
      <c r="P4156" s="56" t="str">
        <f t="shared" si="5063"/>
        <v>831/4</v>
      </c>
    </row>
    <row r="4157" spans="6:16" x14ac:dyDescent="0.3">
      <c r="F4157" s="79"/>
      <c r="G4157" s="3">
        <v>4155</v>
      </c>
      <c r="H4157" s="61">
        <v>2.4255458711586275</v>
      </c>
      <c r="I4157" s="61">
        <v>-1.407656060038436</v>
      </c>
      <c r="J4157" s="61">
        <v>-0.96762698364962441</v>
      </c>
      <c r="K4157" s="62">
        <v>0.49438254972260737</v>
      </c>
      <c r="L4157" s="60">
        <f t="array" ref="L4157:O4157">TRANSPOSE(MMULT(Option!$B$25:$E$28, TRANSPOSE(H4157:K4157)))</f>
        <v>2.4255458711586275</v>
      </c>
      <c r="M4157" s="60">
        <v>-0.3199197410544361</v>
      </c>
      <c r="N4157" s="60">
        <v>-0.24826905379351916</v>
      </c>
      <c r="O4157" s="60">
        <v>0.83610993922595167</v>
      </c>
      <c r="P4157" s="56" t="str">
        <f t="shared" si="5063"/>
        <v>831/5</v>
      </c>
    </row>
    <row r="4158" spans="6:16" x14ac:dyDescent="0.3">
      <c r="F4158" s="79"/>
      <c r="G4158" s="3">
        <v>4156</v>
      </c>
      <c r="H4158" s="61">
        <v>2.1640584221375478</v>
      </c>
      <c r="I4158" s="61">
        <v>0.97776840530111786</v>
      </c>
      <c r="J4158" s="61">
        <v>2.7791226946436409</v>
      </c>
      <c r="K4158" s="62">
        <v>-0.13272568976264257</v>
      </c>
      <c r="L4158" s="60">
        <f t="array" ref="L4158:O4158">TRANSPOSE(MMULT(Option!$B$25:$E$28, TRANSPOSE(H4158:K4158)))</f>
        <v>2.1640584221375478</v>
      </c>
      <c r="M4158" s="60">
        <v>1.7617629147407459</v>
      </c>
      <c r="N4158" s="60">
        <v>3.5625946755001721</v>
      </c>
      <c r="O4158" s="60">
        <v>1.550432956917555</v>
      </c>
      <c r="P4158" s="56" t="str">
        <f t="shared" si="5063"/>
        <v>832/1</v>
      </c>
    </row>
    <row r="4159" spans="6:16" x14ac:dyDescent="0.3">
      <c r="F4159" s="79"/>
      <c r="G4159" s="3">
        <v>4157</v>
      </c>
      <c r="H4159" s="61">
        <v>-1.7458988976572563</v>
      </c>
      <c r="I4159" s="61">
        <v>0.98139762944137066</v>
      </c>
      <c r="J4159" s="61">
        <v>-0.66639767422276275</v>
      </c>
      <c r="K4159" s="62">
        <v>-0.78730323503686039</v>
      </c>
      <c r="L4159" s="60">
        <f t="array" ref="L4159:O4159">TRANSPOSE(MMULT(Option!$B$25:$E$28, TRANSPOSE(H4159:K4159)))</f>
        <v>-1.7458988976572563</v>
      </c>
      <c r="M4159" s="60">
        <v>0.20110622569015801</v>
      </c>
      <c r="N4159" s="60">
        <v>-1.0266731198457968</v>
      </c>
      <c r="O4159" s="60">
        <v>-1.2456430535573497</v>
      </c>
      <c r="P4159" s="56" t="str">
        <f t="shared" si="5063"/>
        <v>832/2</v>
      </c>
    </row>
    <row r="4160" spans="6:16" x14ac:dyDescent="0.3">
      <c r="F4160" s="79"/>
      <c r="G4160" s="3">
        <v>4158</v>
      </c>
      <c r="H4160" s="61">
        <v>1.4030149365366857</v>
      </c>
      <c r="I4160" s="61">
        <v>9.989240564122974E-2</v>
      </c>
      <c r="J4160" s="61">
        <v>1.8505807659185809</v>
      </c>
      <c r="K4160" s="62">
        <v>0.77056348387646623</v>
      </c>
      <c r="L4160" s="60">
        <f t="array" ref="L4160:O4160">TRANSPOSE(MMULT(Option!$B$25:$E$28, TRANSPOSE(H4160:K4160)))</f>
        <v>1.4030149365366857</v>
      </c>
      <c r="M4160" s="60">
        <v>0.65275887665510823</v>
      </c>
      <c r="N4160" s="60">
        <v>2.2127476606376129</v>
      </c>
      <c r="O4160" s="60">
        <v>1.608431471985625</v>
      </c>
      <c r="P4160" s="56" t="str">
        <f t="shared" si="5063"/>
        <v>832/3</v>
      </c>
    </row>
    <row r="4161" spans="6:16" x14ac:dyDescent="0.3">
      <c r="F4161" s="79"/>
      <c r="G4161" s="3">
        <v>4159</v>
      </c>
      <c r="H4161" s="61">
        <v>-1.4606819903709869</v>
      </c>
      <c r="I4161" s="61">
        <v>2.3888966418584578</v>
      </c>
      <c r="J4161" s="61">
        <v>-1.113073105600179</v>
      </c>
      <c r="K4161" s="62">
        <v>-0.6806223270428774</v>
      </c>
      <c r="L4161" s="60">
        <f t="array" ref="L4161:O4161">TRANSPOSE(MMULT(Option!$B$25:$E$28, TRANSPOSE(H4161:K4161)))</f>
        <v>-1.4606819903709869</v>
      </c>
      <c r="M4161" s="60">
        <v>1.6051871416000445</v>
      </c>
      <c r="N4161" s="60">
        <v>-0.93633612639159369</v>
      </c>
      <c r="O4161" s="60">
        <v>-0.75881257819821069</v>
      </c>
      <c r="P4161" s="56" t="str">
        <f t="shared" si="5063"/>
        <v>832/4</v>
      </c>
    </row>
    <row r="4162" spans="6:16" x14ac:dyDescent="0.3">
      <c r="F4162" s="79"/>
      <c r="G4162" s="3">
        <v>4160</v>
      </c>
      <c r="H4162" s="61">
        <v>1.149788327056998</v>
      </c>
      <c r="I4162" s="61">
        <v>0.12099835804268075</v>
      </c>
      <c r="J4162" s="61">
        <v>1.5034703158526581</v>
      </c>
      <c r="K4162" s="62">
        <v>0.80431983348899894</v>
      </c>
      <c r="L4162" s="60">
        <f t="array" ref="L4162:O4162">TRANSPOSE(MMULT(Option!$B$25:$E$28, TRANSPOSE(H4162:K4162)))</f>
        <v>1.149788327056998</v>
      </c>
      <c r="M4162" s="60">
        <v>0.5708121577619899</v>
      </c>
      <c r="N4162" s="60">
        <v>1.8121132503446178</v>
      </c>
      <c r="O4162" s="60">
        <v>1.4738258519563168</v>
      </c>
      <c r="P4162" s="56" t="str">
        <f t="shared" si="5063"/>
        <v>832/5</v>
      </c>
    </row>
    <row r="4163" spans="6:16" x14ac:dyDescent="0.3">
      <c r="F4163" s="79"/>
      <c r="G4163" s="3">
        <v>4161</v>
      </c>
      <c r="H4163" s="61">
        <v>0.95761834051001693</v>
      </c>
      <c r="I4163" s="61">
        <v>-1.7451453319377956</v>
      </c>
      <c r="J4163" s="61">
        <v>3.581787368923798</v>
      </c>
      <c r="K4163" s="62">
        <v>0.71833492233833462</v>
      </c>
      <c r="L4163" s="60">
        <f t="array" ref="L4163:O4163">TRANSPOSE(MMULT(Option!$B$25:$E$28, TRANSPOSE(H4163:K4163)))</f>
        <v>0.95761834051001693</v>
      </c>
      <c r="M4163" s="60">
        <v>-1.2164047802567499</v>
      </c>
      <c r="N4163" s="60">
        <v>3.0719809163722016</v>
      </c>
      <c r="O4163" s="60">
        <v>1.2402996045932104</v>
      </c>
      <c r="P4163" s="56" t="str">
        <f t="shared" si="5063"/>
        <v>833/1</v>
      </c>
    </row>
    <row r="4164" spans="6:16" x14ac:dyDescent="0.3">
      <c r="F4164" s="79"/>
      <c r="G4164" s="3">
        <v>4162</v>
      </c>
      <c r="H4164" s="61">
        <v>0.67485054921208054</v>
      </c>
      <c r="I4164" s="61">
        <v>0.78498907490479775</v>
      </c>
      <c r="J4164" s="61">
        <v>-0.35231992001714985</v>
      </c>
      <c r="K4164" s="62">
        <v>0.10927327285216819</v>
      </c>
      <c r="L4164" s="60">
        <f t="array" ref="L4164:O4164">TRANSPOSE(MMULT(Option!$B$25:$E$28, TRANSPOSE(H4164:K4164)))</f>
        <v>0.67485054921208054</v>
      </c>
      <c r="M4164" s="60">
        <v>0.98939459077775127</v>
      </c>
      <c r="N4164" s="60">
        <v>0.16605247934430412</v>
      </c>
      <c r="O4164" s="60">
        <v>0.50030884459101022</v>
      </c>
      <c r="P4164" s="56" t="str">
        <f t="shared" ref="P4164:P4227" si="5064">(QUOTIENT(G4164 - 1, $E$2) + 1) &amp; "/" &amp; MOD(G4164 -1, $E$2) + 1</f>
        <v>833/2</v>
      </c>
    </row>
    <row r="4165" spans="6:16" x14ac:dyDescent="0.3">
      <c r="F4165" s="79"/>
      <c r="G4165" s="3">
        <v>4163</v>
      </c>
      <c r="H4165" s="61">
        <v>0.33865855814163337</v>
      </c>
      <c r="I4165" s="61">
        <v>0.30131238269380206</v>
      </c>
      <c r="J4165" s="61">
        <v>-0.36264741771730313</v>
      </c>
      <c r="K4165" s="62">
        <v>1.9511494034864236</v>
      </c>
      <c r="L4165" s="60">
        <f t="array" ref="L4165:O4165">TRANSPOSE(MMULT(Option!$B$25:$E$28, TRANSPOSE(H4165:K4165)))</f>
        <v>0.33865855814163337</v>
      </c>
      <c r="M4165" s="60">
        <v>0.41162078356102338</v>
      </c>
      <c r="N4165" s="60">
        <v>-0.10415135106366288</v>
      </c>
      <c r="O4165" s="60">
        <v>1.814448523486899</v>
      </c>
      <c r="P4165" s="56" t="str">
        <f t="shared" si="5064"/>
        <v>833/3</v>
      </c>
    </row>
    <row r="4166" spans="6:16" x14ac:dyDescent="0.3">
      <c r="F4166" s="79"/>
      <c r="G4166" s="3">
        <v>4164</v>
      </c>
      <c r="H4166" s="61">
        <v>-1.0733348662109659</v>
      </c>
      <c r="I4166" s="61">
        <v>-0.62975583769313348</v>
      </c>
      <c r="J4166" s="61">
        <v>-0.97804301657471893</v>
      </c>
      <c r="K4166" s="62">
        <v>0.59592029657826395</v>
      </c>
      <c r="L4166" s="60">
        <f t="array" ref="L4166:O4166">TRANSPOSE(MMULT(Option!$B$25:$E$28, TRANSPOSE(H4166:K4166)))</f>
        <v>-1.0733348662109659</v>
      </c>
      <c r="M4166" s="60">
        <v>-1.006514705598208</v>
      </c>
      <c r="N4166" s="60">
        <v>-1.4532677609024858</v>
      </c>
      <c r="O4166" s="60">
        <v>-0.2748215311873754</v>
      </c>
      <c r="P4166" s="56" t="str">
        <f t="shared" si="5064"/>
        <v>833/4</v>
      </c>
    </row>
    <row r="4167" spans="6:16" x14ac:dyDescent="0.3">
      <c r="F4167" s="79"/>
      <c r="G4167" s="3">
        <v>4165</v>
      </c>
      <c r="H4167" s="61">
        <v>0.93530568486985677</v>
      </c>
      <c r="I4167" s="61">
        <v>-3.4703690284508391E-2</v>
      </c>
      <c r="J4167" s="61">
        <v>-0.43089944037398481</v>
      </c>
      <c r="K4167" s="62">
        <v>-0.48974727271142543</v>
      </c>
      <c r="L4167" s="60">
        <f t="array" ref="L4167:O4167">TRANSPOSE(MMULT(Option!$B$25:$E$28, TRANSPOSE(H4167:K4167)))</f>
        <v>0.93530568486985677</v>
      </c>
      <c r="M4167" s="60">
        <v>0.34231581642333009</v>
      </c>
      <c r="N4167" s="60">
        <v>-1.3428601109812255E-2</v>
      </c>
      <c r="O4167" s="60">
        <v>-0.13846275258670759</v>
      </c>
      <c r="P4167" s="56" t="str">
        <f t="shared" si="5064"/>
        <v>833/5</v>
      </c>
    </row>
    <row r="4168" spans="6:16" x14ac:dyDescent="0.3">
      <c r="F4168" s="79"/>
      <c r="G4168" s="3">
        <v>4166</v>
      </c>
      <c r="H4168" s="61">
        <v>-1.279865222955902</v>
      </c>
      <c r="I4168" s="61">
        <v>-0.25003836873082935</v>
      </c>
      <c r="J4168" s="61">
        <v>-1.1225092393459311</v>
      </c>
      <c r="K4168" s="62">
        <v>1.7125521019385572</v>
      </c>
      <c r="L4168" s="60">
        <f t="array" ref="L4168:O4168">TRANSPOSE(MMULT(Option!$B$25:$E$28, TRANSPOSE(H4168:K4168)))</f>
        <v>-1.279865222955902</v>
      </c>
      <c r="M4168" s="60">
        <v>-0.74111003945282183</v>
      </c>
      <c r="N4168" s="60">
        <v>-1.5633326672521366</v>
      </c>
      <c r="O4168" s="60">
        <v>0.67002913024087085</v>
      </c>
      <c r="P4168" s="56" t="str">
        <f t="shared" si="5064"/>
        <v>834/1</v>
      </c>
    </row>
    <row r="4169" spans="6:16" x14ac:dyDescent="0.3">
      <c r="F4169" s="79"/>
      <c r="G4169" s="3">
        <v>4167</v>
      </c>
      <c r="H4169" s="61">
        <v>-0.99460311704798965</v>
      </c>
      <c r="I4169" s="61">
        <v>0.39718642706848556</v>
      </c>
      <c r="J4169" s="61">
        <v>0.90994623518318896</v>
      </c>
      <c r="K4169" s="62">
        <v>-0.21994302282931122</v>
      </c>
      <c r="L4169" s="60">
        <f t="array" ref="L4169:O4169">TRANSPOSE(MMULT(Option!$B$25:$E$28, TRANSPOSE(H4169:K4169)))</f>
        <v>-0.99460311704798965</v>
      </c>
      <c r="M4169" s="60">
        <v>-3.3813873409117401E-2</v>
      </c>
      <c r="N4169" s="60">
        <v>0.50538151172017765</v>
      </c>
      <c r="O4169" s="60">
        <v>-0.30457805853912806</v>
      </c>
      <c r="P4169" s="56" t="str">
        <f t="shared" si="5064"/>
        <v>834/2</v>
      </c>
    </row>
    <row r="4170" spans="6:16" x14ac:dyDescent="0.3">
      <c r="F4170" s="79"/>
      <c r="G4170" s="3">
        <v>4168</v>
      </c>
      <c r="H4170" s="61">
        <v>1.196600970169734</v>
      </c>
      <c r="I4170" s="61">
        <v>0.1154437232958006</v>
      </c>
      <c r="J4170" s="61">
        <v>0.55679109516258973</v>
      </c>
      <c r="K4170" s="62">
        <v>0.36287419366835849</v>
      </c>
      <c r="L4170" s="60">
        <f t="array" ref="L4170:O4170">TRANSPOSE(MMULT(Option!$B$25:$E$28, TRANSPOSE(H4170:K4170)))</f>
        <v>1.196600970169734</v>
      </c>
      <c r="M4170" s="60">
        <v>0.5844463081700022</v>
      </c>
      <c r="N4170" s="60">
        <v>0.99790587430184885</v>
      </c>
      <c r="O4170" s="60">
        <v>0.92829203932917248</v>
      </c>
      <c r="P4170" s="56" t="str">
        <f t="shared" si="5064"/>
        <v>834/3</v>
      </c>
    </row>
    <row r="4171" spans="6:16" x14ac:dyDescent="0.3">
      <c r="F4171" s="79"/>
      <c r="G4171" s="3">
        <v>4169</v>
      </c>
      <c r="H4171" s="61">
        <v>-1.2026886654468942</v>
      </c>
      <c r="I4171" s="61">
        <v>-0.34150800392444913</v>
      </c>
      <c r="J4171" s="61">
        <v>0.23285741187004694</v>
      </c>
      <c r="K4171" s="62">
        <v>4.5686842508517268E-2</v>
      </c>
      <c r="L4171" s="60">
        <f t="array" ref="L4171:O4171">TRANSPOSE(MMULT(Option!$B$25:$E$28, TRANSPOSE(H4171:K4171)))</f>
        <v>-1.2026886654468942</v>
      </c>
      <c r="M4171" s="60">
        <v>-0.79407272186217059</v>
      </c>
      <c r="N4171" s="60">
        <v>-0.36598224480934882</v>
      </c>
      <c r="O4171" s="60">
        <v>-0.48593026595030869</v>
      </c>
      <c r="P4171" s="56" t="str">
        <f t="shared" si="5064"/>
        <v>834/4</v>
      </c>
    </row>
    <row r="4172" spans="6:16" x14ac:dyDescent="0.3">
      <c r="F4172" s="79"/>
      <c r="G4172" s="3">
        <v>4170</v>
      </c>
      <c r="H4172" s="61">
        <v>-3.0290496812734342</v>
      </c>
      <c r="I4172" s="61">
        <v>-0.80545834068117772</v>
      </c>
      <c r="J4172" s="61">
        <v>-0.4931769878219826</v>
      </c>
      <c r="K4172" s="62">
        <v>0.16785031605755404</v>
      </c>
      <c r="L4172" s="60">
        <f t="array" ref="L4172:O4172">TRANSPOSE(MMULT(Option!$B$25:$E$28, TRANSPOSE(H4172:K4172)))</f>
        <v>-3.0290496812734342</v>
      </c>
      <c r="M4172" s="60">
        <v>-1.9498346355703791</v>
      </c>
      <c r="N4172" s="60">
        <v>-1.8557006887938994</v>
      </c>
      <c r="O4172" s="60">
        <v>-1.3750582447087096</v>
      </c>
      <c r="P4172" s="56" t="str">
        <f t="shared" si="5064"/>
        <v>834/5</v>
      </c>
    </row>
    <row r="4173" spans="6:16" x14ac:dyDescent="0.3">
      <c r="F4173" s="79"/>
      <c r="G4173" s="3">
        <v>4171</v>
      </c>
      <c r="H4173" s="61">
        <v>0.63448918090921158</v>
      </c>
      <c r="I4173" s="61">
        <v>-4.9403738892407886E-2</v>
      </c>
      <c r="J4173" s="61">
        <v>5.378867471385539E-3</v>
      </c>
      <c r="K4173" s="62">
        <v>-1.3903811870746348</v>
      </c>
      <c r="L4173" s="60">
        <f t="array" ref="L4173:O4173">TRANSPOSE(MMULT(Option!$B$25:$E$28, TRANSPOSE(H4173:K4173)))</f>
        <v>0.63448918090921158</v>
      </c>
      <c r="M4173" s="60">
        <v>0.20851639774602609</v>
      </c>
      <c r="N4173" s="60">
        <v>0.24558305020057444</v>
      </c>
      <c r="O4173" s="60">
        <v>-0.94874273054143243</v>
      </c>
      <c r="P4173" s="56" t="str">
        <f t="shared" si="5064"/>
        <v>835/1</v>
      </c>
    </row>
    <row r="4174" spans="6:16" x14ac:dyDescent="0.3">
      <c r="F4174" s="79"/>
      <c r="G4174" s="3">
        <v>4172</v>
      </c>
      <c r="H4174" s="61">
        <v>-0.86415756337738348</v>
      </c>
      <c r="I4174" s="61">
        <v>9.6975509508287136E-2</v>
      </c>
      <c r="J4174" s="61">
        <v>-1.4930787049172438</v>
      </c>
      <c r="K4174" s="62">
        <v>-0.39333984862749516</v>
      </c>
      <c r="L4174" s="60">
        <f t="array" ref="L4174:O4174">TRANSPOSE(MMULT(Option!$B$25:$E$28, TRANSPOSE(H4174:K4174)))</f>
        <v>-0.86415756337738348</v>
      </c>
      <c r="M4174" s="60">
        <v>-0.25678350277522627</v>
      </c>
      <c r="N4174" s="60">
        <v>-1.6316549313855784</v>
      </c>
      <c r="O4174" s="60">
        <v>-0.94852412199140479</v>
      </c>
      <c r="P4174" s="56" t="str">
        <f t="shared" si="5064"/>
        <v>835/2</v>
      </c>
    </row>
    <row r="4175" spans="6:16" x14ac:dyDescent="0.3">
      <c r="F4175" s="79"/>
      <c r="G4175" s="3">
        <v>4173</v>
      </c>
      <c r="H4175" s="61">
        <v>0.49602305814402109</v>
      </c>
      <c r="I4175" s="61">
        <v>1.4839838222972603</v>
      </c>
      <c r="J4175" s="61">
        <v>0.87499533256352735</v>
      </c>
      <c r="K4175" s="62">
        <v>-9.6130329538923698E-2</v>
      </c>
      <c r="L4175" s="60">
        <f t="array" ref="L4175:O4175">TRANSPOSE(MMULT(Option!$B$25:$E$28, TRANSPOSE(H4175:K4175)))</f>
        <v>0.49602305814402109</v>
      </c>
      <c r="M4175" s="60">
        <v>1.5585028624110266</v>
      </c>
      <c r="N4175" s="60">
        <v>1.3555246138634058</v>
      </c>
      <c r="O4175" s="60">
        <v>0.67546791159579878</v>
      </c>
      <c r="P4175" s="56" t="str">
        <f t="shared" si="5064"/>
        <v>835/3</v>
      </c>
    </row>
    <row r="4176" spans="6:16" x14ac:dyDescent="0.3">
      <c r="F4176" s="79"/>
      <c r="G4176" s="3">
        <v>4174</v>
      </c>
      <c r="H4176" s="61">
        <v>-1.1144420716604579</v>
      </c>
      <c r="I4176" s="61">
        <v>-1.4784210996103322</v>
      </c>
      <c r="J4176" s="61">
        <v>1.7162104014162289</v>
      </c>
      <c r="K4176" s="62">
        <v>-0.34433345306370333</v>
      </c>
      <c r="L4176" s="60">
        <f t="array" ref="L4176:O4176">TRANSPOSE(MMULT(Option!$B$25:$E$28, TRANSPOSE(H4176:K4176)))</f>
        <v>-1.1144420716604579</v>
      </c>
      <c r="M4176" s="60">
        <v>-1.8007721482610222</v>
      </c>
      <c r="N4176" s="60">
        <v>0.67444652179442199</v>
      </c>
      <c r="O4176" s="60">
        <v>-0.79281792997611134</v>
      </c>
      <c r="P4176" s="56" t="str">
        <f t="shared" si="5064"/>
        <v>835/4</v>
      </c>
    </row>
    <row r="4177" spans="6:16" x14ac:dyDescent="0.3">
      <c r="F4177" s="79"/>
      <c r="G4177" s="3">
        <v>4175</v>
      </c>
      <c r="H4177" s="61">
        <v>-0.55806409830369563</v>
      </c>
      <c r="I4177" s="61">
        <v>-0.3285113608810234</v>
      </c>
      <c r="J4177" s="61">
        <v>-0.79434419149748203</v>
      </c>
      <c r="K4177" s="62">
        <v>0.64294365498392614</v>
      </c>
      <c r="L4177" s="60">
        <f t="array" ref="L4177:O4177">TRANSPOSE(MMULT(Option!$B$25:$E$28, TRANSPOSE(H4177:K4177)))</f>
        <v>-0.55806409830369563</v>
      </c>
      <c r="M4177" s="60">
        <v>-0.52431127489952711</v>
      </c>
      <c r="N4177" s="60">
        <v>-1.0069306056152649</v>
      </c>
      <c r="O4177" s="60">
        <v>8.6293834701151151E-2</v>
      </c>
      <c r="P4177" s="56" t="str">
        <f t="shared" si="5064"/>
        <v>835/5</v>
      </c>
    </row>
    <row r="4178" spans="6:16" x14ac:dyDescent="0.3">
      <c r="F4178" s="79"/>
      <c r="G4178" s="3">
        <v>4176</v>
      </c>
      <c r="H4178" s="61">
        <v>-0.67823049370490263</v>
      </c>
      <c r="I4178" s="61">
        <v>-0.14655025128064819</v>
      </c>
      <c r="J4178" s="61">
        <v>-0.25059527384330549</v>
      </c>
      <c r="K4178" s="62">
        <v>0.63440833323099466</v>
      </c>
      <c r="L4178" s="60">
        <f t="array" ref="L4178:O4178">TRANSPOSE(MMULT(Option!$B$25:$E$28, TRANSPOSE(H4178:K4178)))</f>
        <v>-0.67823049370490263</v>
      </c>
      <c r="M4178" s="60">
        <v>-0.40560772140363488</v>
      </c>
      <c r="N4178" s="60">
        <v>-0.52976841288139764</v>
      </c>
      <c r="O4178" s="60">
        <v>0.18469558868193098</v>
      </c>
      <c r="P4178" s="56" t="str">
        <f t="shared" si="5064"/>
        <v>836/1</v>
      </c>
    </row>
    <row r="4179" spans="6:16" x14ac:dyDescent="0.3">
      <c r="F4179" s="79"/>
      <c r="G4179" s="3">
        <v>4177</v>
      </c>
      <c r="H4179" s="61">
        <v>-0.81611944291683447</v>
      </c>
      <c r="I4179" s="61">
        <v>4.8456307784009368E-2</v>
      </c>
      <c r="J4179" s="61">
        <v>-0.59866180683834858</v>
      </c>
      <c r="K4179" s="62">
        <v>-2.5210081963684239</v>
      </c>
      <c r="L4179" s="60">
        <f t="array" ref="L4179:O4179">TRANSPOSE(MMULT(Option!$B$25:$E$28, TRANSPOSE(H4179:K4179)))</f>
        <v>-0.81611944291683447</v>
      </c>
      <c r="M4179" s="60">
        <v>-0.28203683750307362</v>
      </c>
      <c r="N4179" s="60">
        <v>-0.83956962813137148</v>
      </c>
      <c r="O4179" s="60">
        <v>-2.5894681984607391</v>
      </c>
      <c r="P4179" s="56" t="str">
        <f t="shared" si="5064"/>
        <v>836/2</v>
      </c>
    </row>
    <row r="4180" spans="6:16" x14ac:dyDescent="0.3">
      <c r="F4180" s="79"/>
      <c r="G4180" s="3">
        <v>4178</v>
      </c>
      <c r="H4180" s="61">
        <v>-0.17246845562812102</v>
      </c>
      <c r="I4180" s="61">
        <v>0.27437395222261002</v>
      </c>
      <c r="J4180" s="61">
        <v>0.41596139026643553</v>
      </c>
      <c r="K4180" s="62">
        <v>0.49295891819226723</v>
      </c>
      <c r="L4180" s="60">
        <f t="array" ref="L4180:O4180">TRANSPOSE(MMULT(Option!$B$25:$E$28, TRANSPOSE(H4180:K4180)))</f>
        <v>-0.17246845562812102</v>
      </c>
      <c r="M4180" s="60">
        <v>0.18248049870561311</v>
      </c>
      <c r="N4180" s="60">
        <v>0.36820365973073521</v>
      </c>
      <c r="O4180" s="60">
        <v>0.50619273101783901</v>
      </c>
      <c r="P4180" s="56" t="str">
        <f t="shared" si="5064"/>
        <v>836/3</v>
      </c>
    </row>
    <row r="4181" spans="6:16" x14ac:dyDescent="0.3">
      <c r="F4181" s="79"/>
      <c r="G4181" s="3">
        <v>4179</v>
      </c>
      <c r="H4181" s="61">
        <v>0.56687600113976344</v>
      </c>
      <c r="I4181" s="61">
        <v>-1.3800645928337463E-2</v>
      </c>
      <c r="J4181" s="61">
        <v>0.65783373193920291</v>
      </c>
      <c r="K4181" s="62">
        <v>-0.4449586622523633</v>
      </c>
      <c r="L4181" s="60">
        <f t="array" ref="L4181:O4181">TRANSPOSE(MMULT(Option!$B$25:$E$28, TRANSPOSE(H4181:K4181)))</f>
        <v>0.56687600113976344</v>
      </c>
      <c r="M4181" s="60">
        <v>0.21410189953472727</v>
      </c>
      <c r="N4181" s="60">
        <v>0.80091853133858104</v>
      </c>
      <c r="O4181" s="60">
        <v>-2.9507293187538086E-2</v>
      </c>
      <c r="P4181" s="56" t="str">
        <f t="shared" si="5064"/>
        <v>836/4</v>
      </c>
    </row>
    <row r="4182" spans="6:16" x14ac:dyDescent="0.3">
      <c r="F4182" s="79"/>
      <c r="G4182" s="3">
        <v>4180</v>
      </c>
      <c r="H4182" s="61">
        <v>-0.44971055463930087</v>
      </c>
      <c r="I4182" s="61">
        <v>7.6271365619898598E-2</v>
      </c>
      <c r="J4182" s="61">
        <v>1.0849254131879291</v>
      </c>
      <c r="K4182" s="62">
        <v>-0.1902666812647128</v>
      </c>
      <c r="L4182" s="60">
        <f t="array" ref="L4182:O4182">TRANSPOSE(MMULT(Option!$B$25:$E$28, TRANSPOSE(H4182:K4182)))</f>
        <v>-0.44971055463930087</v>
      </c>
      <c r="M4182" s="60">
        <v>-0.10998036059355282</v>
      </c>
      <c r="N4182" s="60">
        <v>0.79298922081990619</v>
      </c>
      <c r="O4182" s="60">
        <v>-0.11109058361283164</v>
      </c>
      <c r="P4182" s="56" t="str">
        <f t="shared" si="5064"/>
        <v>836/5</v>
      </c>
    </row>
    <row r="4183" spans="6:16" x14ac:dyDescent="0.3">
      <c r="F4183" s="79"/>
      <c r="G4183" s="3">
        <v>4181</v>
      </c>
      <c r="H4183" s="61">
        <v>-0.1081114158328768</v>
      </c>
      <c r="I4183" s="61">
        <v>0.2792097459985699</v>
      </c>
      <c r="J4183" s="61">
        <v>-0.56542677778259587</v>
      </c>
      <c r="K4183" s="62">
        <v>-0.57973168635718608</v>
      </c>
      <c r="L4183" s="60">
        <f t="array" ref="L4183:O4183">TRANSPOSE(MMULT(Option!$B$25:$E$28, TRANSPOSE(H4183:K4183)))</f>
        <v>-0.1081114158328768</v>
      </c>
      <c r="M4183" s="60">
        <v>0.21265539282841728</v>
      </c>
      <c r="N4183" s="60">
        <v>-0.46675032260356886</v>
      </c>
      <c r="O4183" s="60">
        <v>-0.57694285532265965</v>
      </c>
      <c r="P4183" s="56" t="str">
        <f t="shared" si="5064"/>
        <v>837/1</v>
      </c>
    </row>
    <row r="4184" spans="6:16" x14ac:dyDescent="0.3">
      <c r="F4184" s="79"/>
      <c r="G4184" s="3">
        <v>4182</v>
      </c>
      <c r="H4184" s="61">
        <v>-0.10625471200459603</v>
      </c>
      <c r="I4184" s="61">
        <v>-0.99305175358819131</v>
      </c>
      <c r="J4184" s="61">
        <v>1.2077003389302621</v>
      </c>
      <c r="K4184" s="62">
        <v>-0.47236134907914085</v>
      </c>
      <c r="L4184" s="60">
        <f t="array" ref="L4184:O4184">TRANSPOSE(MMULT(Option!$B$25:$E$28, TRANSPOSE(H4184:K4184)))</f>
        <v>-0.10625471200459603</v>
      </c>
      <c r="M4184" s="60">
        <v>-0.95264885076714267</v>
      </c>
      <c r="N4184" s="60">
        <v>0.75819148889817023</v>
      </c>
      <c r="O4184" s="60">
        <v>-0.47133099797814348</v>
      </c>
      <c r="P4184" s="56" t="str">
        <f t="shared" si="5064"/>
        <v>837/2</v>
      </c>
    </row>
    <row r="4185" spans="6:16" x14ac:dyDescent="0.3">
      <c r="F4185" s="79"/>
      <c r="G4185" s="3">
        <v>4183</v>
      </c>
      <c r="H4185" s="61">
        <v>-0.4622484960705448</v>
      </c>
      <c r="I4185" s="61">
        <v>1.432467293837093</v>
      </c>
      <c r="J4185" s="61">
        <v>-0.99665335139419697</v>
      </c>
      <c r="K4185" s="62">
        <v>0.26011210358475723</v>
      </c>
      <c r="L4185" s="60">
        <f t="array" ref="L4185:O4185">TRANSPOSE(MMULT(Option!$B$25:$E$28, TRANSPOSE(H4185:K4185)))</f>
        <v>-0.4622484960705448</v>
      </c>
      <c r="M4185" s="60">
        <v>1.1279785624831877</v>
      </c>
      <c r="N4185" s="60">
        <v>-0.68516208009338497</v>
      </c>
      <c r="O4185" s="60">
        <v>0.21842847254241565</v>
      </c>
      <c r="P4185" s="56" t="str">
        <f t="shared" si="5064"/>
        <v>837/3</v>
      </c>
    </row>
    <row r="4186" spans="6:16" x14ac:dyDescent="0.3">
      <c r="F4186" s="79"/>
      <c r="G4186" s="3">
        <v>4184</v>
      </c>
      <c r="H4186" s="61">
        <v>0.39191475497573702</v>
      </c>
      <c r="I4186" s="61">
        <v>1.2946171730761582</v>
      </c>
      <c r="J4186" s="61">
        <v>0.41357321578951045</v>
      </c>
      <c r="K4186" s="62">
        <v>-2.6074538083851614E-2</v>
      </c>
      <c r="L4186" s="60">
        <f t="array" ref="L4186:O4186">TRANSPOSE(MMULT(Option!$B$25:$E$28, TRANSPOSE(H4186:K4186)))</f>
        <v>0.39191475497573702</v>
      </c>
      <c r="M4186" s="60">
        <v>1.3433021403125429</v>
      </c>
      <c r="N4186" s="60">
        <v>0.85902177410933978</v>
      </c>
      <c r="O4186" s="60">
        <v>0.55416858168380423</v>
      </c>
      <c r="P4186" s="56" t="str">
        <f t="shared" si="5064"/>
        <v>837/4</v>
      </c>
    </row>
    <row r="4187" spans="6:16" x14ac:dyDescent="0.3">
      <c r="F4187" s="79"/>
      <c r="G4187" s="3">
        <v>4185</v>
      </c>
      <c r="H4187" s="61">
        <v>-0.174885699734142</v>
      </c>
      <c r="I4187" s="61">
        <v>0.69095267288084472</v>
      </c>
      <c r="J4187" s="61">
        <v>-0.32379683482503402</v>
      </c>
      <c r="K4187" s="62">
        <v>-0.52461924043944097</v>
      </c>
      <c r="L4187" s="60">
        <f t="array" ref="L4187:O4187">TRANSPOSE(MMULT(Option!$B$25:$E$28, TRANSPOSE(H4187:K4187)))</f>
        <v>-0.174885699734142</v>
      </c>
      <c r="M4187" s="60">
        <v>0.5633143051280497</v>
      </c>
      <c r="N4187" s="60">
        <v>-0.17341441771251287</v>
      </c>
      <c r="O4187" s="60">
        <v>-0.40147614664995196</v>
      </c>
      <c r="P4187" s="56" t="str">
        <f t="shared" si="5064"/>
        <v>837/5</v>
      </c>
    </row>
    <row r="4188" spans="6:16" x14ac:dyDescent="0.3">
      <c r="F4188" s="79"/>
      <c r="G4188" s="3">
        <v>4186</v>
      </c>
      <c r="H4188" s="61">
        <v>0.329777443794188</v>
      </c>
      <c r="I4188" s="61">
        <v>1.1868516466092178</v>
      </c>
      <c r="J4188" s="61">
        <v>-0.67040202239769198</v>
      </c>
      <c r="K4188" s="62">
        <v>9.9488554711658933E-2</v>
      </c>
      <c r="L4188" s="60">
        <f t="array" ref="L4188:O4188">TRANSPOSE(MMULT(Option!$B$25:$E$28, TRANSPOSE(H4188:K4188)))</f>
        <v>0.329777443794188</v>
      </c>
      <c r="M4188" s="60">
        <v>1.2196784793716191</v>
      </c>
      <c r="N4188" s="60">
        <v>-0.14611915197338887</v>
      </c>
      <c r="O4188" s="60">
        <v>0.39704952409963801</v>
      </c>
      <c r="P4188" s="56" t="str">
        <f t="shared" si="5064"/>
        <v>838/1</v>
      </c>
    </row>
    <row r="4189" spans="6:16" x14ac:dyDescent="0.3">
      <c r="F4189" s="79"/>
      <c r="G4189" s="3">
        <v>4187</v>
      </c>
      <c r="H4189" s="61">
        <v>-0.74102681393273706</v>
      </c>
      <c r="I4189" s="61">
        <v>-0.24519385400630503</v>
      </c>
      <c r="J4189" s="61">
        <v>0.27036670445607525</v>
      </c>
      <c r="K4189" s="62">
        <v>-0.51763085212488624</v>
      </c>
      <c r="L4189" s="60">
        <f t="array" ref="L4189:O4189">TRANSPOSE(MMULT(Option!$B$25:$E$28, TRANSPOSE(H4189:K4189)))</f>
        <v>-0.74102681393273706</v>
      </c>
      <c r="M4189" s="60">
        <v>-0.52113460475746365</v>
      </c>
      <c r="N4189" s="60">
        <v>-0.12315175025581571</v>
      </c>
      <c r="O4189" s="60">
        <v>-0.75111994990601127</v>
      </c>
      <c r="P4189" s="56" t="str">
        <f t="shared" si="5064"/>
        <v>838/2</v>
      </c>
    </row>
    <row r="4190" spans="6:16" x14ac:dyDescent="0.3">
      <c r="F4190" s="79"/>
      <c r="G4190" s="3">
        <v>4188</v>
      </c>
      <c r="H4190" s="61">
        <v>-1.1777188436410195</v>
      </c>
      <c r="I4190" s="61">
        <v>-0.91065225328079791</v>
      </c>
      <c r="J4190" s="61">
        <v>0.26104438057934776</v>
      </c>
      <c r="K4190" s="62">
        <v>-2.493327968050882</v>
      </c>
      <c r="L4190" s="60">
        <f t="array" ref="L4190:O4190">TRANSPOSE(MMULT(Option!$B$25:$E$28, TRANSPOSE(H4190:K4190)))</f>
        <v>-1.1777188436410195</v>
      </c>
      <c r="M4190" s="60">
        <v>-1.3057141139446786</v>
      </c>
      <c r="N4190" s="60">
        <v>-0.48027436655074263</v>
      </c>
      <c r="O4190" s="60">
        <v>-2.7937601372194831</v>
      </c>
      <c r="P4190" s="56" t="str">
        <f t="shared" si="5064"/>
        <v>838/3</v>
      </c>
    </row>
    <row r="4191" spans="6:16" x14ac:dyDescent="0.3">
      <c r="F4191" s="79"/>
      <c r="G4191" s="3">
        <v>4189</v>
      </c>
      <c r="H4191" s="61">
        <v>-0.15263509198090566</v>
      </c>
      <c r="I4191" s="61">
        <v>6.8154102143333381E-2</v>
      </c>
      <c r="J4191" s="61">
        <v>1.6602054673563398</v>
      </c>
      <c r="K4191" s="62">
        <v>1.3963071684105901</v>
      </c>
      <c r="L4191" s="60">
        <f t="array" ref="L4191:O4191">TRANSPOSE(MMULT(Option!$B$25:$E$28, TRANSPOSE(H4191:K4191)))</f>
        <v>-0.15263509198090566</v>
      </c>
      <c r="M4191" s="60">
        <v>1.4102296063531888E-3</v>
      </c>
      <c r="N4191" s="60">
        <v>1.4149680694967588</v>
      </c>
      <c r="O4191" s="60">
        <v>1.4765578457710258</v>
      </c>
      <c r="P4191" s="56" t="str">
        <f t="shared" si="5064"/>
        <v>838/4</v>
      </c>
    </row>
    <row r="4192" spans="6:16" x14ac:dyDescent="0.3">
      <c r="F4192" s="79"/>
      <c r="G4192" s="3">
        <v>4190</v>
      </c>
      <c r="H4192" s="61">
        <v>-1.7949246124594351</v>
      </c>
      <c r="I4192" s="61">
        <v>0.92806089318932838</v>
      </c>
      <c r="J4192" s="61">
        <v>-1.3168283350826975</v>
      </c>
      <c r="K4192" s="62">
        <v>1.8535239369169287</v>
      </c>
      <c r="L4192" s="60">
        <f t="array" ref="L4192:O4192">TRANSPOSE(MMULT(Option!$B$25:$E$28, TRANSPOSE(H4192:K4192)))</f>
        <v>-1.7949246124594351</v>
      </c>
      <c r="M4192" s="60">
        <v>0.1326120135299107</v>
      </c>
      <c r="N4192" s="60">
        <v>-1.6315300382781173</v>
      </c>
      <c r="O4192" s="60">
        <v>0.85529804016414479</v>
      </c>
      <c r="P4192" s="56" t="str">
        <f t="shared" si="5064"/>
        <v>838/5</v>
      </c>
    </row>
    <row r="4193" spans="6:16" x14ac:dyDescent="0.3">
      <c r="F4193" s="79"/>
      <c r="G4193" s="3">
        <v>4191</v>
      </c>
      <c r="H4193" s="61">
        <v>2.0324915781452639</v>
      </c>
      <c r="I4193" s="61">
        <v>0.84501071737642452</v>
      </c>
      <c r="J4193" s="61">
        <v>0.10111664160228909</v>
      </c>
      <c r="K4193" s="62">
        <v>-0.19002373214224957</v>
      </c>
      <c r="L4193" s="60">
        <f t="array" ref="L4193:O4193">TRANSPOSE(MMULT(Option!$B$25:$E$28, TRANSPOSE(H4193:K4193)))</f>
        <v>2.0324915781452639</v>
      </c>
      <c r="M4193" s="60">
        <v>1.587461746343386</v>
      </c>
      <c r="N4193" s="60">
        <v>1.1230841425497147</v>
      </c>
      <c r="O4193" s="60">
        <v>0.89128172368631464</v>
      </c>
      <c r="P4193" s="56" t="str">
        <f t="shared" si="5064"/>
        <v>839/1</v>
      </c>
    </row>
    <row r="4194" spans="6:16" x14ac:dyDescent="0.3">
      <c r="F4194" s="79"/>
      <c r="G4194" s="3">
        <v>4192</v>
      </c>
      <c r="H4194" s="61">
        <v>-1.6286739139758364</v>
      </c>
      <c r="I4194" s="61">
        <v>-0.92332114070422489</v>
      </c>
      <c r="J4194" s="61">
        <v>-0.32313290309088005</v>
      </c>
      <c r="K4194" s="62">
        <v>-0.16669244338249939</v>
      </c>
      <c r="L4194" s="60">
        <f t="array" ref="L4194:O4194">TRANSPOSE(MMULT(Option!$B$25:$E$28, TRANSPOSE(H4194:K4194)))</f>
        <v>-1.6286739139758364</v>
      </c>
      <c r="M4194" s="60">
        <v>-1.4977073691963509</v>
      </c>
      <c r="N4194" s="60">
        <v>-1.1770626765206686</v>
      </c>
      <c r="O4194" s="60">
        <v>-1.099067760222024</v>
      </c>
      <c r="P4194" s="56" t="str">
        <f t="shared" si="5064"/>
        <v>839/2</v>
      </c>
    </row>
    <row r="4195" spans="6:16" x14ac:dyDescent="0.3">
      <c r="F4195" s="79"/>
      <c r="G4195" s="3">
        <v>4193</v>
      </c>
      <c r="H4195" s="61">
        <v>-0.67233436792467405</v>
      </c>
      <c r="I4195" s="61">
        <v>0.97932844422381815</v>
      </c>
      <c r="J4195" s="61">
        <v>0.2783095413535715</v>
      </c>
      <c r="K4195" s="62">
        <v>0.28185355417321672</v>
      </c>
      <c r="L4195" s="60">
        <f t="array" ref="L4195:O4195">TRANSPOSE(MMULT(Option!$B$25:$E$28, TRANSPOSE(H4195:K4195)))</f>
        <v>-0.67233436792467405</v>
      </c>
      <c r="M4195" s="60">
        <v>0.62863559800592739</v>
      </c>
      <c r="N4195" s="60">
        <v>0.23195670870437327</v>
      </c>
      <c r="O4195" s="60">
        <v>0.28320006127314101</v>
      </c>
      <c r="P4195" s="56" t="str">
        <f t="shared" si="5064"/>
        <v>839/3</v>
      </c>
    </row>
    <row r="4196" spans="6:16" x14ac:dyDescent="0.3">
      <c r="F4196" s="79"/>
      <c r="G4196" s="3">
        <v>4194</v>
      </c>
      <c r="H4196" s="61">
        <v>-0.72528883682570067</v>
      </c>
      <c r="I4196" s="61">
        <v>-1.6673291720367622</v>
      </c>
      <c r="J4196" s="61">
        <v>0.54933790252705916</v>
      </c>
      <c r="K4196" s="62">
        <v>-7.9674300569898021E-2</v>
      </c>
      <c r="L4196" s="60">
        <f t="array" ref="L4196:O4196">TRANSPOSE(MMULT(Option!$B$25:$E$28, TRANSPOSE(H4196:K4196)))</f>
        <v>-0.72528883682570067</v>
      </c>
      <c r="M4196" s="60">
        <v>-1.8182479625835826</v>
      </c>
      <c r="N4196" s="60">
        <v>-0.24423579059662759</v>
      </c>
      <c r="O4196" s="60">
        <v>-0.68773401475883422</v>
      </c>
      <c r="P4196" s="56" t="str">
        <f t="shared" si="5064"/>
        <v>839/4</v>
      </c>
    </row>
    <row r="4197" spans="6:16" x14ac:dyDescent="0.3">
      <c r="F4197" s="79"/>
      <c r="G4197" s="3">
        <v>4195</v>
      </c>
      <c r="H4197" s="61">
        <v>0.86489478285090637</v>
      </c>
      <c r="I4197" s="61">
        <v>-0.73414466905418962</v>
      </c>
      <c r="J4197" s="61">
        <v>-0.32829484032243222</v>
      </c>
      <c r="K4197" s="62">
        <v>-0.97726262690644683</v>
      </c>
      <c r="L4197" s="60">
        <f t="array" ref="L4197:O4197">TRANSPOSE(MMULT(Option!$B$25:$E$28, TRANSPOSE(H4197:K4197)))</f>
        <v>0.86489478285090637</v>
      </c>
      <c r="M4197" s="60">
        <v>-0.32689679025746304</v>
      </c>
      <c r="N4197" s="60">
        <v>-0.13463095058780458</v>
      </c>
      <c r="O4197" s="60">
        <v>-0.74724059509100615</v>
      </c>
      <c r="P4197" s="56" t="str">
        <f t="shared" si="5064"/>
        <v>839/5</v>
      </c>
    </row>
    <row r="4198" spans="6:16" x14ac:dyDescent="0.3">
      <c r="F4198" s="79"/>
      <c r="G4198" s="3">
        <v>4196</v>
      </c>
      <c r="H4198" s="61">
        <v>-1.7154527188478217</v>
      </c>
      <c r="I4198" s="61">
        <v>2.1135553873154693</v>
      </c>
      <c r="J4198" s="61">
        <v>-1.7529852813474682</v>
      </c>
      <c r="K4198" s="62">
        <v>-0.53813569654252902</v>
      </c>
      <c r="L4198" s="60">
        <f t="array" ref="L4198:O4198">TRANSPOSE(MMULT(Option!$B$25:$E$28, TRANSPOSE(H4198:K4198)))</f>
        <v>-1.7154527188478217</v>
      </c>
      <c r="M4198" s="60">
        <v>1.2509244220318405</v>
      </c>
      <c r="N4198" s="60">
        <v>-1.6723869880690811</v>
      </c>
      <c r="O4198" s="60">
        <v>-0.93570194203917456</v>
      </c>
      <c r="P4198" s="56" t="str">
        <f t="shared" si="5064"/>
        <v>840/1</v>
      </c>
    </row>
    <row r="4199" spans="6:16" x14ac:dyDescent="0.3">
      <c r="F4199" s="79"/>
      <c r="G4199" s="3">
        <v>4197</v>
      </c>
      <c r="H4199" s="61">
        <v>0.28294106516791195</v>
      </c>
      <c r="I4199" s="61">
        <v>-0.36361814443013313</v>
      </c>
      <c r="J4199" s="61">
        <v>-6.6144425094725609E-2</v>
      </c>
      <c r="K4199" s="62">
        <v>0.41885449082530329</v>
      </c>
      <c r="L4199" s="60">
        <f t="array" ref="L4199:O4199">TRANSPOSE(MMULT(Option!$B$25:$E$28, TRANSPOSE(H4199:K4199)))</f>
        <v>0.28294106516791195</v>
      </c>
      <c r="M4199" s="60">
        <v>-0.22008510811492926</v>
      </c>
      <c r="N4199" s="60">
        <v>-4.0136469475292584E-2</v>
      </c>
      <c r="O4199" s="60">
        <v>0.36373433176855646</v>
      </c>
      <c r="P4199" s="56" t="str">
        <f t="shared" si="5064"/>
        <v>840/2</v>
      </c>
    </row>
    <row r="4200" spans="6:16" x14ac:dyDescent="0.3">
      <c r="F4200" s="79"/>
      <c r="G4200" s="3">
        <v>4198</v>
      </c>
      <c r="H4200" s="61">
        <v>0.68818463950133135</v>
      </c>
      <c r="I4200" s="61">
        <v>-0.39199078302989304</v>
      </c>
      <c r="J4200" s="61">
        <v>0.64922034438801923</v>
      </c>
      <c r="K4200" s="62">
        <v>-0.37904854198633764</v>
      </c>
      <c r="L4200" s="60">
        <f t="array" ref="L4200:O4200">TRANSPOSE(MMULT(Option!$B$25:$E$28, TRANSPOSE(H4200:K4200)))</f>
        <v>0.68818463950133135</v>
      </c>
      <c r="M4200" s="60">
        <v>-8.3991631191366656E-2</v>
      </c>
      <c r="N4200" s="60">
        <v>0.74284333710599293</v>
      </c>
      <c r="O4200" s="60">
        <v>-2.5256368602126378E-2</v>
      </c>
      <c r="P4200" s="56" t="str">
        <f t="shared" si="5064"/>
        <v>840/3</v>
      </c>
    </row>
    <row r="4201" spans="6:16" x14ac:dyDescent="0.3">
      <c r="F4201" s="79"/>
      <c r="G4201" s="3">
        <v>4199</v>
      </c>
      <c r="H4201" s="61">
        <v>-1.1554479374369724</v>
      </c>
      <c r="I4201" s="61">
        <v>-0.35737739710918653</v>
      </c>
      <c r="J4201" s="61">
        <v>-1.3239113617467264</v>
      </c>
      <c r="K4201" s="62">
        <v>1.4003588603842376</v>
      </c>
      <c r="L4201" s="60">
        <f t="array" ref="L4201:O4201">TRANSPOSE(MMULT(Option!$B$25:$E$28, TRANSPOSE(H4201:K4201)))</f>
        <v>-1.1554479374369724</v>
      </c>
      <c r="M4201" s="60">
        <v>-0.78972096975861694</v>
      </c>
      <c r="N4201" s="60">
        <v>-1.7185672199684454</v>
      </c>
      <c r="O4201" s="60">
        <v>0.38503209986776854</v>
      </c>
      <c r="P4201" s="56" t="str">
        <f t="shared" si="5064"/>
        <v>840/4</v>
      </c>
    </row>
    <row r="4202" spans="6:16" x14ac:dyDescent="0.3">
      <c r="F4202" s="79"/>
      <c r="G4202" s="3">
        <v>4200</v>
      </c>
      <c r="H4202" s="61">
        <v>-0.28371627345750544</v>
      </c>
      <c r="I4202" s="61">
        <v>-0.52202801188911729</v>
      </c>
      <c r="J4202" s="61">
        <v>-1.0644809508844912</v>
      </c>
      <c r="K4202" s="62">
        <v>0.1627640272619911</v>
      </c>
      <c r="L4202" s="60">
        <f t="array" ref="L4202:O4202">TRANSPOSE(MMULT(Option!$B$25:$E$28, TRANSPOSE(H4202:K4202)))</f>
        <v>-0.28371627345750544</v>
      </c>
      <c r="M4202" s="60">
        <v>-0.59193308525683963</v>
      </c>
      <c r="N4202" s="60">
        <v>-1.1851298649196906</v>
      </c>
      <c r="O4202" s="60">
        <v>-0.31856815287731011</v>
      </c>
      <c r="P4202" s="56" t="str">
        <f t="shared" si="5064"/>
        <v>840/5</v>
      </c>
    </row>
    <row r="4203" spans="6:16" x14ac:dyDescent="0.3">
      <c r="F4203" s="79"/>
      <c r="G4203" s="3">
        <v>4201</v>
      </c>
      <c r="H4203" s="61">
        <v>-1.1850239079924123</v>
      </c>
      <c r="I4203" s="61">
        <v>-0.95035755010222511</v>
      </c>
      <c r="J4203" s="61">
        <v>0.42931959120970509</v>
      </c>
      <c r="K4203" s="62">
        <v>1.6650503910320122</v>
      </c>
      <c r="L4203" s="60">
        <f t="array" ref="L4203:O4203">TRANSPOSE(MMULT(Option!$B$25:$E$28, TRANSPOSE(H4203:K4203)))</f>
        <v>-1.1850239079924123</v>
      </c>
      <c r="M4203" s="60">
        <v>-1.3450266453202118</v>
      </c>
      <c r="N4203" s="60">
        <v>-0.34579586831894271</v>
      </c>
      <c r="O4203" s="60">
        <v>0.78678698594877505</v>
      </c>
      <c r="P4203" s="56" t="str">
        <f t="shared" si="5064"/>
        <v>841/1</v>
      </c>
    </row>
    <row r="4204" spans="6:16" x14ac:dyDescent="0.3">
      <c r="F4204" s="79"/>
      <c r="G4204" s="3">
        <v>4202</v>
      </c>
      <c r="H4204" s="61">
        <v>-0.41160034512771726</v>
      </c>
      <c r="I4204" s="61">
        <v>-0.24613533522358325</v>
      </c>
      <c r="J4204" s="61">
        <v>-2.1685490955949565</v>
      </c>
      <c r="K4204" s="62">
        <v>1.2121308013543381</v>
      </c>
      <c r="L4204" s="60">
        <f t="array" ref="L4204:O4204">TRANSPOSE(MMULT(Option!$B$25:$E$28, TRANSPOSE(H4204:K4204)))</f>
        <v>-0.41160034512771726</v>
      </c>
      <c r="M4204" s="60">
        <v>-0.39022689902416702</v>
      </c>
      <c r="N4204" s="60">
        <v>-2.1337519968543441</v>
      </c>
      <c r="O4204" s="60">
        <v>0.38565586149818576</v>
      </c>
      <c r="P4204" s="56" t="str">
        <f t="shared" si="5064"/>
        <v>841/2</v>
      </c>
    </row>
    <row r="4205" spans="6:16" x14ac:dyDescent="0.3">
      <c r="F4205" s="79"/>
      <c r="G4205" s="3">
        <v>4203</v>
      </c>
      <c r="H4205" s="61">
        <v>-0.37373247425806799</v>
      </c>
      <c r="I4205" s="61">
        <v>-8.8614044611612028E-3</v>
      </c>
      <c r="J4205" s="61">
        <v>1.0587407610455863</v>
      </c>
      <c r="K4205" s="62">
        <v>3.665290922364476E-2</v>
      </c>
      <c r="L4205" s="60">
        <f t="array" ref="L4205:O4205">TRANSPOSE(MMULT(Option!$B$25:$E$28, TRANSPOSE(H4205:K4205)))</f>
        <v>-0.37373247425806799</v>
      </c>
      <c r="M4205" s="60">
        <v>-0.15761460104460531</v>
      </c>
      <c r="N4205" s="60">
        <v>0.77808921725769786</v>
      </c>
      <c r="O4205" s="60">
        <v>8.6219263345277686E-2</v>
      </c>
      <c r="P4205" s="56" t="str">
        <f t="shared" si="5064"/>
        <v>841/3</v>
      </c>
    </row>
    <row r="4206" spans="6:16" x14ac:dyDescent="0.3">
      <c r="F4206" s="79"/>
      <c r="G4206" s="3">
        <v>4204</v>
      </c>
      <c r="H4206" s="61">
        <v>-0.9167391652404594</v>
      </c>
      <c r="I4206" s="61">
        <v>-0.28852391493726126</v>
      </c>
      <c r="J4206" s="61">
        <v>-0.172281674186438</v>
      </c>
      <c r="K4206" s="62">
        <v>-1.0280091492140733</v>
      </c>
      <c r="L4206" s="60">
        <f t="array" ref="L4206:O4206">TRANSPOSE(MMULT(Option!$B$25:$E$28, TRANSPOSE(H4206:K4206)))</f>
        <v>-0.9167391652404594</v>
      </c>
      <c r="M4206" s="60">
        <v>-0.63113220209718368</v>
      </c>
      <c r="N4206" s="60">
        <v>-0.59356569066208564</v>
      </c>
      <c r="O4206" s="60">
        <v>-1.3562093427544131</v>
      </c>
      <c r="P4206" s="56" t="str">
        <f t="shared" si="5064"/>
        <v>841/4</v>
      </c>
    </row>
    <row r="4207" spans="6:16" x14ac:dyDescent="0.3">
      <c r="F4207" s="79"/>
      <c r="G4207" s="3">
        <v>4205</v>
      </c>
      <c r="H4207" s="61">
        <v>1.1611661660080803</v>
      </c>
      <c r="I4207" s="61">
        <v>1.5609611108694881</v>
      </c>
      <c r="J4207" s="61">
        <v>-1.0426963391212678</v>
      </c>
      <c r="K4207" s="62">
        <v>-0.27810199607486774</v>
      </c>
      <c r="L4207" s="60">
        <f t="array" ref="L4207:O4207">TRANSPOSE(MMULT(Option!$B$25:$E$28, TRANSPOSE(H4207:K4207)))</f>
        <v>1.1611661660080803</v>
      </c>
      <c r="M4207" s="60">
        <v>1.8951109558915888</v>
      </c>
      <c r="N4207" s="60">
        <v>-4.2588655241975415E-2</v>
      </c>
      <c r="O4207" s="60">
        <v>0.43155622680130801</v>
      </c>
      <c r="P4207" s="56" t="str">
        <f t="shared" si="5064"/>
        <v>841/5</v>
      </c>
    </row>
    <row r="4208" spans="6:16" x14ac:dyDescent="0.3">
      <c r="F4208" s="79"/>
      <c r="G4208" s="3">
        <v>4206</v>
      </c>
      <c r="H4208" s="61">
        <v>-0.72539902464906392</v>
      </c>
      <c r="I4208" s="61">
        <v>-0.2105657812466302</v>
      </c>
      <c r="J4208" s="61">
        <v>-0.44283895506623622</v>
      </c>
      <c r="K4208" s="62">
        <v>-0.47766791712887324</v>
      </c>
      <c r="L4208" s="60">
        <f t="array" ref="L4208:O4208">TRANSPOSE(MMULT(Option!$B$25:$E$28, TRANSPOSE(H4208:K4208)))</f>
        <v>-0.72539902464906392</v>
      </c>
      <c r="M4208" s="60">
        <v>-0.48314633612566471</v>
      </c>
      <c r="N4208" s="60">
        <v>-0.7342485862052982</v>
      </c>
      <c r="O4208" s="60">
        <v>-0.8407823542769115</v>
      </c>
      <c r="P4208" s="56" t="str">
        <f t="shared" si="5064"/>
        <v>842/1</v>
      </c>
    </row>
    <row r="4209" spans="6:16" x14ac:dyDescent="0.3">
      <c r="F4209" s="79"/>
      <c r="G4209" s="3">
        <v>4207</v>
      </c>
      <c r="H4209" s="61">
        <v>-1.8232765300192153</v>
      </c>
      <c r="I4209" s="61">
        <v>6.5009711570899562E-2</v>
      </c>
      <c r="J4209" s="61">
        <v>8.2943586698691396E-2</v>
      </c>
      <c r="K4209" s="62">
        <v>1.5851939503284591</v>
      </c>
      <c r="L4209" s="60">
        <f t="array" ref="L4209:O4209">TRANSPOSE(MMULT(Option!$B$25:$E$28, TRANSPOSE(H4209:K4209)))</f>
        <v>-1.8232765300192153</v>
      </c>
      <c r="M4209" s="60">
        <v>-0.66972822717150748</v>
      </c>
      <c r="N4209" s="60">
        <v>-0.63943688640418439</v>
      </c>
      <c r="O4209" s="60">
        <v>0.66138085526304236</v>
      </c>
      <c r="P4209" s="56" t="str">
        <f t="shared" si="5064"/>
        <v>842/2</v>
      </c>
    </row>
    <row r="4210" spans="6:16" x14ac:dyDescent="0.3">
      <c r="F4210" s="79"/>
      <c r="G4210" s="3">
        <v>4208</v>
      </c>
      <c r="H4210" s="61">
        <v>0.16224199051218757</v>
      </c>
      <c r="I4210" s="61">
        <v>-0.85300787470268669</v>
      </c>
      <c r="J4210" s="61">
        <v>-1.5652935714340175</v>
      </c>
      <c r="K4210" s="62">
        <v>-0.63923418227277318</v>
      </c>
      <c r="L4210" s="60">
        <f t="array" ref="L4210:O4210">TRANSPOSE(MMULT(Option!$B$25:$E$28, TRANSPOSE(H4210:K4210)))</f>
        <v>0.16224199051218757</v>
      </c>
      <c r="M4210" s="60">
        <v>-0.71689783463881873</v>
      </c>
      <c r="N4210" s="60">
        <v>-1.5332861978153893</v>
      </c>
      <c r="O4210" s="60">
        <v>-1.0113945699999993</v>
      </c>
      <c r="P4210" s="56" t="str">
        <f t="shared" si="5064"/>
        <v>842/3</v>
      </c>
    </row>
    <row r="4211" spans="6:16" x14ac:dyDescent="0.3">
      <c r="F4211" s="79"/>
      <c r="G4211" s="3">
        <v>4209</v>
      </c>
      <c r="H4211" s="61">
        <v>1.3802217708173061</v>
      </c>
      <c r="I4211" s="61">
        <v>1.0817360461452783</v>
      </c>
      <c r="J4211" s="61">
        <v>-0.61451145518200778</v>
      </c>
      <c r="K4211" s="62">
        <v>-1.4350082620868889</v>
      </c>
      <c r="L4211" s="60">
        <f t="array" ref="L4211:O4211">TRANSPOSE(MMULT(Option!$B$25:$E$28, TRANSPOSE(H4211:K4211)))</f>
        <v>1.3802217708173061</v>
      </c>
      <c r="M4211" s="60">
        <v>1.5435161710115186</v>
      </c>
      <c r="N4211" s="60">
        <v>0.29562210111953102</v>
      </c>
      <c r="O4211" s="60">
        <v>-0.51345431571006295</v>
      </c>
      <c r="P4211" s="56" t="str">
        <f t="shared" si="5064"/>
        <v>842/4</v>
      </c>
    </row>
    <row r="4212" spans="6:16" x14ac:dyDescent="0.3">
      <c r="F4212" s="79"/>
      <c r="G4212" s="3">
        <v>4210</v>
      </c>
      <c r="H4212" s="61">
        <v>-0.43180581138211666</v>
      </c>
      <c r="I4212" s="61">
        <v>-0.23157974746390966</v>
      </c>
      <c r="J4212" s="61">
        <v>-0.17208952280112397</v>
      </c>
      <c r="K4212" s="62">
        <v>0.8339628022453921</v>
      </c>
      <c r="L4212" s="60">
        <f t="array" ref="L4212:O4212">TRANSPOSE(MMULT(Option!$B$25:$E$28, TRANSPOSE(H4212:K4212)))</f>
        <v>-0.43180581138211666</v>
      </c>
      <c r="M4212" s="60">
        <v>-0.38496866898727145</v>
      </c>
      <c r="N4212" s="60">
        <v>-0.38451209731816227</v>
      </c>
      <c r="O4212" s="60">
        <v>0.44721050430036935</v>
      </c>
      <c r="P4212" s="56" t="str">
        <f t="shared" si="5064"/>
        <v>842/5</v>
      </c>
    </row>
    <row r="4213" spans="6:16" x14ac:dyDescent="0.3">
      <c r="F4213" s="79"/>
      <c r="G4213" s="3">
        <v>4211</v>
      </c>
      <c r="H4213" s="61">
        <v>1.88669039691829</v>
      </c>
      <c r="I4213" s="61">
        <v>-1.1235084321332764</v>
      </c>
      <c r="J4213" s="61">
        <v>0.56647205363198905</v>
      </c>
      <c r="K4213" s="62">
        <v>1.1236304704222335</v>
      </c>
      <c r="L4213" s="60">
        <f t="array" ref="L4213:O4213">TRANSPOSE(MMULT(Option!$B$25:$E$28, TRANSPOSE(H4213:K4213)))</f>
        <v>1.88669039691829</v>
      </c>
      <c r="M4213" s="60">
        <v>-0.27503632806706291</v>
      </c>
      <c r="N4213" s="60">
        <v>0.95801069771683789</v>
      </c>
      <c r="O4213" s="60">
        <v>1.5332562631294699</v>
      </c>
      <c r="P4213" s="56" t="str">
        <f t="shared" si="5064"/>
        <v>843/1</v>
      </c>
    </row>
    <row r="4214" spans="6:16" x14ac:dyDescent="0.3">
      <c r="F4214" s="79"/>
      <c r="G4214" s="3">
        <v>4212</v>
      </c>
      <c r="H4214" s="61">
        <v>8.9642405570926648E-2</v>
      </c>
      <c r="I4214" s="61">
        <v>-8.6985863893992377E-2</v>
      </c>
      <c r="J4214" s="61">
        <v>-1.6323295808363947E-2</v>
      </c>
      <c r="K4214" s="62">
        <v>-0.95153275580851504</v>
      </c>
      <c r="L4214" s="60">
        <f t="array" ref="L4214:O4214">TRANSPOSE(MMULT(Option!$B$25:$E$28, TRANSPOSE(H4214:K4214)))</f>
        <v>8.9642405570926648E-2</v>
      </c>
      <c r="M4214" s="60">
        <v>-4.3866898908698576E-2</v>
      </c>
      <c r="N4214" s="60">
        <v>-1.2581988239205536E-3</v>
      </c>
      <c r="O4214" s="60">
        <v>-0.80495123523005707</v>
      </c>
      <c r="P4214" s="56" t="str">
        <f t="shared" si="5064"/>
        <v>843/2</v>
      </c>
    </row>
    <row r="4215" spans="6:16" x14ac:dyDescent="0.3">
      <c r="F4215" s="79"/>
      <c r="G4215" s="3">
        <v>4213</v>
      </c>
      <c r="H4215" s="61">
        <v>-0.62269067714769888</v>
      </c>
      <c r="I4215" s="61">
        <v>2.5801711332474042</v>
      </c>
      <c r="J4215" s="61">
        <v>0.40876692027515205</v>
      </c>
      <c r="K4215" s="62">
        <v>-0.16246017953617042</v>
      </c>
      <c r="L4215" s="60">
        <f t="array" ref="L4215:O4215">TRANSPOSE(MMULT(Option!$B$25:$E$28, TRANSPOSE(H4215:K4215)))</f>
        <v>-0.62269067714769888</v>
      </c>
      <c r="M4215" s="60">
        <v>2.1156896339501645</v>
      </c>
      <c r="N4215" s="60">
        <v>0.7855952310989115</v>
      </c>
      <c r="O4215" s="60">
        <v>0.36723167791716371</v>
      </c>
      <c r="P4215" s="56" t="str">
        <f t="shared" si="5064"/>
        <v>843/3</v>
      </c>
    </row>
    <row r="4216" spans="6:16" x14ac:dyDescent="0.3">
      <c r="F4216" s="79"/>
      <c r="G4216" s="3">
        <v>4214</v>
      </c>
      <c r="H4216" s="61">
        <v>0.40283548743325814</v>
      </c>
      <c r="I4216" s="61">
        <v>-0.70611789264048008</v>
      </c>
      <c r="J4216" s="61">
        <v>0.88302400287599492</v>
      </c>
      <c r="K4216" s="62">
        <v>6.7669439216336155E-2</v>
      </c>
      <c r="L4216" s="60">
        <f t="array" ref="L4216:O4216">TRANSPOSE(MMULT(Option!$B$25:$E$28, TRANSPOSE(H4216:K4216)))</f>
        <v>0.40283548743325814</v>
      </c>
      <c r="M4216" s="60">
        <v>-0.486033543544237</v>
      </c>
      <c r="N4216" s="60">
        <v>0.75179799676522485</v>
      </c>
      <c r="O4216" s="60">
        <v>0.20652641026994453</v>
      </c>
      <c r="P4216" s="56" t="str">
        <f t="shared" si="5064"/>
        <v>843/4</v>
      </c>
    </row>
    <row r="4217" spans="6:16" x14ac:dyDescent="0.3">
      <c r="F4217" s="79"/>
      <c r="G4217" s="3">
        <v>4215</v>
      </c>
      <c r="H4217" s="61">
        <v>0.35776732124052785</v>
      </c>
      <c r="I4217" s="61">
        <v>1.6560540661747962</v>
      </c>
      <c r="J4217" s="61">
        <v>0.52236254725653919</v>
      </c>
      <c r="K4217" s="62">
        <v>-5.6141837698894408E-2</v>
      </c>
      <c r="L4217" s="60">
        <f t="array" ref="L4217:O4217">TRANSPOSE(MMULT(Option!$B$25:$E$28, TRANSPOSE(H4217:K4217)))</f>
        <v>0.35776732124052785</v>
      </c>
      <c r="M4217" s="60">
        <v>1.6609055511332935</v>
      </c>
      <c r="N4217" s="60">
        <v>1.0355599609970061</v>
      </c>
      <c r="O4217" s="60">
        <v>0.63064140990667494</v>
      </c>
      <c r="P4217" s="56" t="str">
        <f t="shared" si="5064"/>
        <v>843/5</v>
      </c>
    </row>
    <row r="4218" spans="6:16" x14ac:dyDescent="0.3">
      <c r="F4218" s="79"/>
      <c r="G4218" s="3">
        <v>4216</v>
      </c>
      <c r="H4218" s="61">
        <v>1.4400379863300445</v>
      </c>
      <c r="I4218" s="61">
        <v>-1.1041190223114763</v>
      </c>
      <c r="J4218" s="61">
        <v>4.8018631401316555E-2</v>
      </c>
      <c r="K4218" s="62">
        <v>1.0625870287916268</v>
      </c>
      <c r="L4218" s="60">
        <f t="array" ref="L4218:O4218">TRANSPOSE(MMULT(Option!$B$25:$E$28, TRANSPOSE(H4218:K4218)))</f>
        <v>1.4400379863300445</v>
      </c>
      <c r="M4218" s="60">
        <v>-0.43592660466457722</v>
      </c>
      <c r="N4218" s="60">
        <v>0.32906421348882375</v>
      </c>
      <c r="O4218" s="60">
        <v>1.2062064113610327</v>
      </c>
      <c r="P4218" s="56" t="str">
        <f t="shared" si="5064"/>
        <v>844/1</v>
      </c>
    </row>
    <row r="4219" spans="6:16" x14ac:dyDescent="0.3">
      <c r="F4219" s="79"/>
      <c r="G4219" s="3">
        <v>4217</v>
      </c>
      <c r="H4219" s="61">
        <v>0.57584728964132192</v>
      </c>
      <c r="I4219" s="61">
        <v>-0.7098051376330583</v>
      </c>
      <c r="J4219" s="61">
        <v>0.11275368353751231</v>
      </c>
      <c r="K4219" s="62">
        <v>-0.69264393140347336</v>
      </c>
      <c r="L4219" s="60">
        <f t="array" ref="L4219:O4219">TRANSPOSE(MMULT(Option!$B$25:$E$28, TRANSPOSE(H4219:K4219)))</f>
        <v>0.57584728964132192</v>
      </c>
      <c r="M4219" s="60">
        <v>-0.42020823851787881</v>
      </c>
      <c r="N4219" s="60">
        <v>0.14350099551151044</v>
      </c>
      <c r="O4219" s="60">
        <v>-0.52666926028636074</v>
      </c>
      <c r="P4219" s="56" t="str">
        <f t="shared" si="5064"/>
        <v>844/2</v>
      </c>
    </row>
    <row r="4220" spans="6:16" x14ac:dyDescent="0.3">
      <c r="F4220" s="79"/>
      <c r="G4220" s="3">
        <v>4218</v>
      </c>
      <c r="H4220" s="61">
        <v>2.2920056366175587</v>
      </c>
      <c r="I4220" s="61">
        <v>-0.51236006861796468</v>
      </c>
      <c r="J4220" s="61">
        <v>-2.1738415175858368</v>
      </c>
      <c r="K4220" s="62">
        <v>-0.72044591465080077</v>
      </c>
      <c r="L4220" s="60">
        <f t="array" ref="L4220:O4220">TRANSPOSE(MMULT(Option!$B$25:$E$28, TRANSPOSE(H4220:K4220)))</f>
        <v>2.2920056366175587</v>
      </c>
      <c r="M4220" s="60">
        <v>0.44721649514410533</v>
      </c>
      <c r="N4220" s="60">
        <v>-1.1266719912424645</v>
      </c>
      <c r="O4220" s="60">
        <v>-0.25860854659831078</v>
      </c>
      <c r="P4220" s="56" t="str">
        <f t="shared" si="5064"/>
        <v>844/3</v>
      </c>
    </row>
    <row r="4221" spans="6:16" x14ac:dyDescent="0.3">
      <c r="F4221" s="79"/>
      <c r="G4221" s="3">
        <v>4219</v>
      </c>
      <c r="H4221" s="61">
        <v>1.108565208379543</v>
      </c>
      <c r="I4221" s="61">
        <v>1.3453002201413584</v>
      </c>
      <c r="J4221" s="61">
        <v>-1.1256509562623551</v>
      </c>
      <c r="K4221" s="62">
        <v>0.8114290311411928</v>
      </c>
      <c r="L4221" s="60">
        <f t="array" ref="L4221:O4221">TRANSPOSE(MMULT(Option!$B$25:$E$28, TRANSPOSE(H4221:K4221)))</f>
        <v>1.108565208379543</v>
      </c>
      <c r="M4221" s="60">
        <v>1.6764141015995233</v>
      </c>
      <c r="N4221" s="60">
        <v>-0.19296219101818346</v>
      </c>
      <c r="O4221" s="60">
        <v>1.2708701126194981</v>
      </c>
      <c r="P4221" s="56" t="str">
        <f t="shared" si="5064"/>
        <v>844/4</v>
      </c>
    </row>
    <row r="4222" spans="6:16" x14ac:dyDescent="0.3">
      <c r="F4222" s="79"/>
      <c r="G4222" s="3">
        <v>4220</v>
      </c>
      <c r="H4222" s="61">
        <v>0.29589169973843776</v>
      </c>
      <c r="I4222" s="61">
        <v>5.5586425434553124E-2</v>
      </c>
      <c r="J4222" s="61">
        <v>-0.26406938023485671</v>
      </c>
      <c r="K4222" s="62">
        <v>0.56491207580975067</v>
      </c>
      <c r="L4222" s="60">
        <f t="array" ref="L4222:O4222">TRANSPOSE(MMULT(Option!$B$25:$E$28, TRANSPOSE(H4222:K4222)))</f>
        <v>0.29589169973843776</v>
      </c>
      <c r="M4222" s="60">
        <v>0.16930248032854678</v>
      </c>
      <c r="N4222" s="60">
        <v>-9.9022171814922233E-2</v>
      </c>
      <c r="O4222" s="60">
        <v>0.56513335740753079</v>
      </c>
      <c r="P4222" s="56" t="str">
        <f t="shared" si="5064"/>
        <v>844/5</v>
      </c>
    </row>
    <row r="4223" spans="6:16" x14ac:dyDescent="0.3">
      <c r="F4223" s="79"/>
      <c r="G4223" s="3">
        <v>4221</v>
      </c>
      <c r="H4223" s="61">
        <v>-0.61209383197145129</v>
      </c>
      <c r="I4223" s="61">
        <v>0.38733975958503702</v>
      </c>
      <c r="J4223" s="61">
        <v>-0.7064479983399512</v>
      </c>
      <c r="K4223" s="62">
        <v>1.0700464998421766</v>
      </c>
      <c r="L4223" s="60">
        <f t="array" ref="L4223:O4223">TRANSPOSE(MMULT(Option!$B$25:$E$28, TRANSPOSE(H4223:K4223)))</f>
        <v>-0.61209383197145129</v>
      </c>
      <c r="M4223" s="60">
        <v>0.11016522080430527</v>
      </c>
      <c r="N4223" s="60">
        <v>-0.76388856242205794</v>
      </c>
      <c r="O4223" s="60">
        <v>0.63504037212190911</v>
      </c>
      <c r="P4223" s="56" t="str">
        <f t="shared" si="5064"/>
        <v>845/1</v>
      </c>
    </row>
    <row r="4224" spans="6:16" x14ac:dyDescent="0.3">
      <c r="F4224" s="79"/>
      <c r="G4224" s="3">
        <v>4222</v>
      </c>
      <c r="H4224" s="61">
        <v>-1.4336690155621317</v>
      </c>
      <c r="I4224" s="61">
        <v>0.13218602690856476</v>
      </c>
      <c r="J4224" s="61">
        <v>0.40674595931127183</v>
      </c>
      <c r="K4224" s="62">
        <v>0.30992495706445461</v>
      </c>
      <c r="L4224" s="60">
        <f t="array" ref="L4224:O4224">TRANSPOSE(MMULT(Option!$B$25:$E$28, TRANSPOSE(H4224:K4224)))</f>
        <v>-1.4336690155621317</v>
      </c>
      <c r="M4224" s="60">
        <v>-0.4523171114000592</v>
      </c>
      <c r="N4224" s="60">
        <v>-0.18160410890500239</v>
      </c>
      <c r="O4224" s="60">
        <v>-0.19406061983099476</v>
      </c>
      <c r="P4224" s="56" t="str">
        <f t="shared" si="5064"/>
        <v>845/2</v>
      </c>
    </row>
    <row r="4225" spans="6:16" x14ac:dyDescent="0.3">
      <c r="F4225" s="79"/>
      <c r="G4225" s="3">
        <v>4223</v>
      </c>
      <c r="H4225" s="61">
        <v>0.37373522418148281</v>
      </c>
      <c r="I4225" s="61">
        <v>0.13309694788172419</v>
      </c>
      <c r="J4225" s="61">
        <v>-1.6830557854336563</v>
      </c>
      <c r="K4225" s="62">
        <v>-0.64826320110914692</v>
      </c>
      <c r="L4225" s="60">
        <f t="array" ref="L4225:O4225">TRANSPOSE(MMULT(Option!$B$25:$E$28, TRANSPOSE(H4225:K4225)))</f>
        <v>0.37373522418148281</v>
      </c>
      <c r="M4225" s="60">
        <v>0.2714794573597118</v>
      </c>
      <c r="N4225" s="60">
        <v>-1.2938977855341276</v>
      </c>
      <c r="O4225" s="60">
        <v>-0.69929124024978229</v>
      </c>
      <c r="P4225" s="56" t="str">
        <f t="shared" si="5064"/>
        <v>845/3</v>
      </c>
    </row>
    <row r="4226" spans="6:16" x14ac:dyDescent="0.3">
      <c r="F4226" s="79"/>
      <c r="G4226" s="3">
        <v>4224</v>
      </c>
      <c r="H4226" s="61">
        <v>0.20687777273062127</v>
      </c>
      <c r="I4226" s="61">
        <v>-0.91475525472018326</v>
      </c>
      <c r="J4226" s="61">
        <v>1.6319947718832113E-2</v>
      </c>
      <c r="K4226" s="62">
        <v>0.72211710151988662</v>
      </c>
      <c r="L4226" s="60">
        <f t="array" ref="L4226:O4226">TRANSPOSE(MMULT(Option!$B$25:$E$28, TRANSPOSE(H4226:K4226)))</f>
        <v>0.20687777273062127</v>
      </c>
      <c r="M4226" s="60">
        <v>-0.75563593033052157</v>
      </c>
      <c r="N4226" s="60">
        <v>-0.14245407067615087</v>
      </c>
      <c r="O4226" s="60">
        <v>0.46478142380895404</v>
      </c>
      <c r="P4226" s="56" t="str">
        <f t="shared" si="5064"/>
        <v>845/4</v>
      </c>
    </row>
    <row r="4227" spans="6:16" x14ac:dyDescent="0.3">
      <c r="F4227" s="79"/>
      <c r="G4227" s="3">
        <v>4225</v>
      </c>
      <c r="H4227" s="61">
        <v>1.6002136284142292</v>
      </c>
      <c r="I4227" s="61">
        <v>1.4539370713913022</v>
      </c>
      <c r="J4227" s="61">
        <v>-1.3296064644198751</v>
      </c>
      <c r="K4227" s="62">
        <v>-0.16231040438175492</v>
      </c>
      <c r="L4227" s="60">
        <f t="array" ref="L4227:O4227">TRANSPOSE(MMULT(Option!$B$25:$E$28, TRANSPOSE(H4227:K4227)))</f>
        <v>1.6002136284142292</v>
      </c>
      <c r="M4227" s="60">
        <v>1.9726407884363029</v>
      </c>
      <c r="N4227" s="60">
        <v>-0.14699119338659705</v>
      </c>
      <c r="O4227" s="60">
        <v>0.62230861226615253</v>
      </c>
      <c r="P4227" s="56" t="str">
        <f t="shared" si="5064"/>
        <v>845/5</v>
      </c>
    </row>
    <row r="4228" spans="6:16" x14ac:dyDescent="0.3">
      <c r="F4228" s="79"/>
      <c r="G4228" s="3">
        <v>4226</v>
      </c>
      <c r="H4228" s="61">
        <v>7.4166801866243923E-3</v>
      </c>
      <c r="I4228" s="61">
        <v>-0.45583393874894301</v>
      </c>
      <c r="J4228" s="61">
        <v>-1.2897846505441386</v>
      </c>
      <c r="K4228" s="62">
        <v>0.58595773835939136</v>
      </c>
      <c r="L4228" s="60">
        <f t="array" ref="L4228:O4228">TRANSPOSE(MMULT(Option!$B$25:$E$28, TRANSPOSE(H4228:K4228)))</f>
        <v>7.4166801866243923E-3</v>
      </c>
      <c r="M4228" s="60">
        <v>-0.41481203365472935</v>
      </c>
      <c r="N4228" s="60">
        <v>-1.2492295135179894</v>
      </c>
      <c r="O4228" s="60">
        <v>0.13364536936942295</v>
      </c>
      <c r="P4228" s="56" t="str">
        <f t="shared" ref="P4228:P4291" si="5065">(QUOTIENT(G4228 - 1, $E$2) + 1) &amp; "/" &amp; MOD(G4228 -1, $E$2) + 1</f>
        <v>846/1</v>
      </c>
    </row>
    <row r="4229" spans="6:16" x14ac:dyDescent="0.3">
      <c r="F4229" s="79"/>
      <c r="G4229" s="3">
        <v>4227</v>
      </c>
      <c r="H4229" s="61">
        <v>0.55356056361661632</v>
      </c>
      <c r="I4229" s="61">
        <v>-0.48060176676378752</v>
      </c>
      <c r="J4229" s="61">
        <v>0.42007449882704934</v>
      </c>
      <c r="K4229" s="62">
        <v>-0.61325931896253261</v>
      </c>
      <c r="L4229" s="60">
        <f t="array" ref="L4229:O4229">TRANSPOSE(MMULT(Option!$B$25:$E$28, TRANSPOSE(H4229:K4229)))</f>
        <v>0.55356056361661632</v>
      </c>
      <c r="M4229" s="60">
        <v>-0.21905456961826708</v>
      </c>
      <c r="N4229" s="60">
        <v>0.46452880178660783</v>
      </c>
      <c r="O4229" s="60">
        <v>-0.3476006175882882</v>
      </c>
      <c r="P4229" s="56" t="str">
        <f t="shared" si="5065"/>
        <v>846/2</v>
      </c>
    </row>
    <row r="4230" spans="6:16" x14ac:dyDescent="0.3">
      <c r="F4230" s="79"/>
      <c r="G4230" s="3">
        <v>4228</v>
      </c>
      <c r="H4230" s="61">
        <v>-1.6712771637617849</v>
      </c>
      <c r="I4230" s="61">
        <v>0.97037487227571484</v>
      </c>
      <c r="J4230" s="61">
        <v>-0.25085798131168019</v>
      </c>
      <c r="K4230" s="62">
        <v>0.97245361991632118</v>
      </c>
      <c r="L4230" s="60">
        <f t="array" ref="L4230:O4230">TRANSPOSE(MMULT(Option!$B$25:$E$28, TRANSPOSE(H4230:K4230)))</f>
        <v>-1.6712771637617849</v>
      </c>
      <c r="M4230" s="60">
        <v>0.2208523954325996</v>
      </c>
      <c r="N4230" s="60">
        <v>-0.63473816670109295</v>
      </c>
      <c r="O4230" s="60">
        <v>0.36938998686815794</v>
      </c>
      <c r="P4230" s="56" t="str">
        <f t="shared" si="5065"/>
        <v>846/3</v>
      </c>
    </row>
    <row r="4231" spans="6:16" x14ac:dyDescent="0.3">
      <c r="F4231" s="79"/>
      <c r="G4231" s="3">
        <v>4229</v>
      </c>
      <c r="H4231" s="61">
        <v>-0.31874387586264991</v>
      </c>
      <c r="I4231" s="61">
        <v>0.55937228181005483</v>
      </c>
      <c r="J4231" s="61">
        <v>-0.91408816405494686</v>
      </c>
      <c r="K4231" s="62">
        <v>1.7913857560157105</v>
      </c>
      <c r="L4231" s="60">
        <f t="array" ref="L4231:O4231">TRANSPOSE(MMULT(Option!$B$25:$E$28, TRANSPOSE(H4231:K4231)))</f>
        <v>-0.31874387586264991</v>
      </c>
      <c r="M4231" s="60">
        <v>0.3851756142658892</v>
      </c>
      <c r="N4231" s="60">
        <v>-0.78387233869771222</v>
      </c>
      <c r="O4231" s="60">
        <v>1.3746198670987615</v>
      </c>
      <c r="P4231" s="56" t="str">
        <f t="shared" si="5065"/>
        <v>846/4</v>
      </c>
    </row>
    <row r="4232" spans="6:16" x14ac:dyDescent="0.3">
      <c r="F4232" s="79"/>
      <c r="G4232" s="3">
        <v>4230</v>
      </c>
      <c r="H4232" s="61">
        <v>5.82619495378284E-2</v>
      </c>
      <c r="I4232" s="61">
        <v>0.97783880403226797</v>
      </c>
      <c r="J4232" s="61">
        <v>0.98542435567466402</v>
      </c>
      <c r="K4232" s="62">
        <v>-1.5095747447250536</v>
      </c>
      <c r="L4232" s="60">
        <f t="array" ref="L4232:O4232">TRANSPOSE(MMULT(Option!$B$25:$E$28, TRANSPOSE(H4232:K4232)))</f>
        <v>5.82619495378284E-2</v>
      </c>
      <c r="M4232" s="60">
        <v>0.91950884720372295</v>
      </c>
      <c r="N4232" s="60">
        <v>1.1448712153126497</v>
      </c>
      <c r="O4232" s="60">
        <v>-0.82102435449055655</v>
      </c>
      <c r="P4232" s="56" t="str">
        <f t="shared" si="5065"/>
        <v>846/5</v>
      </c>
    </row>
    <row r="4233" spans="6:16" x14ac:dyDescent="0.3">
      <c r="F4233" s="79"/>
      <c r="G4233" s="3">
        <v>4231</v>
      </c>
      <c r="H4233" s="61">
        <v>-0.20602703907904221</v>
      </c>
      <c r="I4233" s="61">
        <v>1.0682021369306345</v>
      </c>
      <c r="J4233" s="61">
        <v>-2.0508203733856512</v>
      </c>
      <c r="K4233" s="62">
        <v>-0.56749168654105597</v>
      </c>
      <c r="L4233" s="60">
        <f t="array" ref="L4233:O4233">TRANSPOSE(MMULT(Option!$B$25:$E$28, TRANSPOSE(H4233:K4233)))</f>
        <v>-0.20602703907904221</v>
      </c>
      <c r="M4233" s="60">
        <v>0.8966126143680262</v>
      </c>
      <c r="N4233" s="60">
        <v>-1.6039460124239744</v>
      </c>
      <c r="O4233" s="60">
        <v>-0.68893983270191717</v>
      </c>
      <c r="P4233" s="56" t="str">
        <f t="shared" si="5065"/>
        <v>847/1</v>
      </c>
    </row>
    <row r="4234" spans="6:16" x14ac:dyDescent="0.3">
      <c r="F4234" s="79"/>
      <c r="G4234" s="3">
        <v>4232</v>
      </c>
      <c r="H4234" s="61">
        <v>-0.22577836689537836</v>
      </c>
      <c r="I4234" s="61">
        <v>-0.62055995760638416</v>
      </c>
      <c r="J4234" s="61">
        <v>0.90826065850238513</v>
      </c>
      <c r="K4234" s="62">
        <v>1.5599756146701473</v>
      </c>
      <c r="L4234" s="60">
        <f t="array" ref="L4234:O4234">TRANSPOSE(MMULT(Option!$B$25:$E$28, TRANSPOSE(H4234:K4234)))</f>
        <v>-0.22577836689537836</v>
      </c>
      <c r="M4234" s="60">
        <v>-0.65906394255611978</v>
      </c>
      <c r="N4234" s="60">
        <v>0.54492239018517075</v>
      </c>
      <c r="O4234" s="60">
        <v>1.2603455459953139</v>
      </c>
      <c r="P4234" s="56" t="str">
        <f t="shared" si="5065"/>
        <v>847/2</v>
      </c>
    </row>
    <row r="4235" spans="6:16" x14ac:dyDescent="0.3">
      <c r="F4235" s="79"/>
      <c r="G4235" s="3">
        <v>4233</v>
      </c>
      <c r="H4235" s="61">
        <v>7.980237627125264E-2</v>
      </c>
      <c r="I4235" s="61">
        <v>0.39110437174683549</v>
      </c>
      <c r="J4235" s="61">
        <v>-0.13124150959098113</v>
      </c>
      <c r="K4235" s="62">
        <v>-0.32148870446401168</v>
      </c>
      <c r="L4235" s="60">
        <f t="array" ref="L4235:O4235">TRANSPOSE(MMULT(Option!$B$25:$E$28, TRANSPOSE(H4235:K4235)))</f>
        <v>7.980237627125264E-2</v>
      </c>
      <c r="M4235" s="60">
        <v>0.39037402814010547</v>
      </c>
      <c r="N4235" s="60">
        <v>1.9065376640759621E-2</v>
      </c>
      <c r="O4235" s="60">
        <v>-0.16658608289423837</v>
      </c>
      <c r="P4235" s="56" t="str">
        <f t="shared" si="5065"/>
        <v>847/3</v>
      </c>
    </row>
    <row r="4236" spans="6:16" x14ac:dyDescent="0.3">
      <c r="F4236" s="79"/>
      <c r="G4236" s="3">
        <v>4234</v>
      </c>
      <c r="H4236" s="61">
        <v>-1.4929113235165745E-2</v>
      </c>
      <c r="I4236" s="61">
        <v>-2.1535205515869285</v>
      </c>
      <c r="J4236" s="61">
        <v>1.3114045551621631</v>
      </c>
      <c r="K4236" s="62">
        <v>2.194312459834431</v>
      </c>
      <c r="L4236" s="60">
        <f t="array" ref="L4236:O4236">TRANSPOSE(MMULT(Option!$B$25:$E$28, TRANSPOSE(H4236:K4236)))</f>
        <v>-1.4929113235165745E-2</v>
      </c>
      <c r="M4236" s="60">
        <v>-1.9797058329520969</v>
      </c>
      <c r="N4236" s="60">
        <v>0.58192412203236787</v>
      </c>
      <c r="O4236" s="60">
        <v>1.5651611877546487</v>
      </c>
      <c r="P4236" s="56" t="str">
        <f t="shared" si="5065"/>
        <v>847/4</v>
      </c>
    </row>
    <row r="4237" spans="6:16" x14ac:dyDescent="0.3">
      <c r="F4237" s="79"/>
      <c r="G4237" s="3">
        <v>4235</v>
      </c>
      <c r="H4237" s="61">
        <v>-1.5043828319413324</v>
      </c>
      <c r="I4237" s="61">
        <v>9.8357098644420798E-2</v>
      </c>
      <c r="J4237" s="61">
        <v>0.11771126778913377</v>
      </c>
      <c r="K4237" s="62">
        <v>-1.3896343552464379</v>
      </c>
      <c r="L4237" s="60">
        <f t="array" ref="L4237:O4237">TRANSPOSE(MMULT(Option!$B$25:$E$28, TRANSPOSE(H4237:K4237)))</f>
        <v>-1.5043828319413324</v>
      </c>
      <c r="M4237" s="60">
        <v>-0.51160736284167363</v>
      </c>
      <c r="N4237" s="60">
        <v>-0.47261020716937835</v>
      </c>
      <c r="O4237" s="60">
        <v>-1.7430340777078976</v>
      </c>
      <c r="P4237" s="56" t="str">
        <f t="shared" si="5065"/>
        <v>847/5</v>
      </c>
    </row>
    <row r="4238" spans="6:16" x14ac:dyDescent="0.3">
      <c r="F4238" s="79"/>
      <c r="G4238" s="3">
        <v>4236</v>
      </c>
      <c r="H4238" s="61">
        <v>0.43230597850277019</v>
      </c>
      <c r="I4238" s="61">
        <v>-0.34471116091682097</v>
      </c>
      <c r="J4238" s="61">
        <v>-0.16653972697278432</v>
      </c>
      <c r="K4238" s="62">
        <v>-1.0319043380633135</v>
      </c>
      <c r="L4238" s="60">
        <f t="array" ref="L4238:O4238">TRANSPOSE(MMULT(Option!$B$25:$E$28, TRANSPOSE(H4238:K4238)))</f>
        <v>0.43230597850277019</v>
      </c>
      <c r="M4238" s="60">
        <v>-0.14301060615837896</v>
      </c>
      <c r="N4238" s="60">
        <v>-6.3617697861586039E-2</v>
      </c>
      <c r="O4238" s="60">
        <v>-0.83351948709427093</v>
      </c>
      <c r="P4238" s="56" t="str">
        <f t="shared" si="5065"/>
        <v>848/1</v>
      </c>
    </row>
    <row r="4239" spans="6:16" x14ac:dyDescent="0.3">
      <c r="F4239" s="79"/>
      <c r="G4239" s="3">
        <v>4237</v>
      </c>
      <c r="H4239" s="61">
        <v>0.65345660709355036</v>
      </c>
      <c r="I4239" s="61">
        <v>-0.41524319403201998</v>
      </c>
      <c r="J4239" s="61">
        <v>2.7792389327676315</v>
      </c>
      <c r="K4239" s="62">
        <v>-1.4353545147067333E-2</v>
      </c>
      <c r="L4239" s="60">
        <f t="array" ref="L4239:O4239">TRANSPOSE(MMULT(Option!$B$25:$E$28, TRANSPOSE(H4239:K4239)))</f>
        <v>0.65345660709355036</v>
      </c>
      <c r="M4239" s="60">
        <v>-0.11919403085597319</v>
      </c>
      <c r="N4239" s="60">
        <v>2.5936799798599948</v>
      </c>
      <c r="O4239" s="60">
        <v>0.68280670408329713</v>
      </c>
      <c r="P4239" s="56" t="str">
        <f t="shared" si="5065"/>
        <v>848/2</v>
      </c>
    </row>
    <row r="4240" spans="6:16" x14ac:dyDescent="0.3">
      <c r="F4240" s="79"/>
      <c r="G4240" s="3">
        <v>4238</v>
      </c>
      <c r="H4240" s="61">
        <v>-1.2909369700592559</v>
      </c>
      <c r="I4240" s="61">
        <v>-1.4820974247899263</v>
      </c>
      <c r="J4240" s="61">
        <v>-0.56336650554175483</v>
      </c>
      <c r="K4240" s="62">
        <v>-1.2014305674822345</v>
      </c>
      <c r="L4240" s="60">
        <f t="array" ref="L4240:O4240">TRANSPOSE(MMULT(Option!$B$25:$E$28, TRANSPOSE(H4240:K4240)))</f>
        <v>-1.2909369700592559</v>
      </c>
      <c r="M4240" s="60">
        <v>-1.8747395153034938</v>
      </c>
      <c r="N4240" s="60">
        <v>-1.3992894682873913</v>
      </c>
      <c r="O4240" s="60">
        <v>-2.0432805496840487</v>
      </c>
      <c r="P4240" s="56" t="str">
        <f t="shared" si="5065"/>
        <v>848/3</v>
      </c>
    </row>
    <row r="4241" spans="6:16" x14ac:dyDescent="0.3">
      <c r="F4241" s="79"/>
      <c r="G4241" s="3">
        <v>4239</v>
      </c>
      <c r="H4241" s="61">
        <v>-1.126031886878216</v>
      </c>
      <c r="I4241" s="61">
        <v>1.2767850870973756</v>
      </c>
      <c r="J4241" s="61">
        <v>-0.25995324778026152</v>
      </c>
      <c r="K4241" s="62">
        <v>-0.50999467423886591</v>
      </c>
      <c r="L4241" s="60">
        <f t="array" ref="L4241:O4241">TRANSPOSE(MMULT(Option!$B$25:$E$28, TRANSPOSE(H4241:K4241)))</f>
        <v>-1.126031886878216</v>
      </c>
      <c r="M4241" s="60">
        <v>0.71978010681161542</v>
      </c>
      <c r="N4241" s="60">
        <v>-0.34439149128665469</v>
      </c>
      <c r="O4241" s="60">
        <v>-0.60354296282153164</v>
      </c>
      <c r="P4241" s="56" t="str">
        <f t="shared" si="5065"/>
        <v>848/4</v>
      </c>
    </row>
    <row r="4242" spans="6:16" x14ac:dyDescent="0.3">
      <c r="F4242" s="79"/>
      <c r="G4242" s="3">
        <v>4240</v>
      </c>
      <c r="H4242" s="61">
        <v>2.2299575552768665</v>
      </c>
      <c r="I4242" s="61">
        <v>1.1481033312730865E-2</v>
      </c>
      <c r="J4242" s="61">
        <v>0.22586916220044412</v>
      </c>
      <c r="K4242" s="62">
        <v>-0.15849136373647579</v>
      </c>
      <c r="L4242" s="60">
        <f t="array" ref="L4242:O4242">TRANSPOSE(MMULT(Option!$B$25:$E$28, TRANSPOSE(H4242:K4242)))</f>
        <v>2.2299575552768665</v>
      </c>
      <c r="M4242" s="60">
        <v>0.90250556295312645</v>
      </c>
      <c r="N4242" s="60">
        <v>1.0933726210328403</v>
      </c>
      <c r="O4242" s="60">
        <v>0.80335071346475118</v>
      </c>
      <c r="P4242" s="56" t="str">
        <f t="shared" si="5065"/>
        <v>848/5</v>
      </c>
    </row>
    <row r="4243" spans="6:16" x14ac:dyDescent="0.3">
      <c r="F4243" s="79"/>
      <c r="G4243" s="3">
        <v>4241</v>
      </c>
      <c r="H4243" s="61">
        <v>-1.2401694516434458</v>
      </c>
      <c r="I4243" s="61">
        <v>-1.9416220468624594</v>
      </c>
      <c r="J4243" s="61">
        <v>-0.10112262269135656</v>
      </c>
      <c r="K4243" s="62">
        <v>-9.8457037205057316E-2</v>
      </c>
      <c r="L4243" s="60">
        <f t="array" ref="L4243:O4243">TRANSPOSE(MMULT(Option!$B$25:$E$28, TRANSPOSE(H4243:K4243)))</f>
        <v>-1.2401694516434458</v>
      </c>
      <c r="M4243" s="60">
        <v>-2.2755937808058415</v>
      </c>
      <c r="N4243" s="60">
        <v>-1.093320798074914</v>
      </c>
      <c r="O4243" s="60">
        <v>-1.1085544651323944</v>
      </c>
      <c r="P4243" s="56" t="str">
        <f t="shared" si="5065"/>
        <v>849/1</v>
      </c>
    </row>
    <row r="4244" spans="6:16" x14ac:dyDescent="0.3">
      <c r="F4244" s="79"/>
      <c r="G4244" s="3">
        <v>4242</v>
      </c>
      <c r="H4244" s="61">
        <v>9.5184051050919899E-2</v>
      </c>
      <c r="I4244" s="61">
        <v>0.60632572288897324</v>
      </c>
      <c r="J4244" s="61">
        <v>-1.3785067014869237</v>
      </c>
      <c r="K4244" s="62">
        <v>1.2589789648551399</v>
      </c>
      <c r="L4244" s="60">
        <f t="array" ref="L4244:O4244">TRANSPOSE(MMULT(Option!$B$25:$E$28, TRANSPOSE(H4244:K4244)))</f>
        <v>9.5184051050919899E-2</v>
      </c>
      <c r="M4244" s="60">
        <v>0.59378032460787566</v>
      </c>
      <c r="N4244" s="60">
        <v>-1.013909347013076</v>
      </c>
      <c r="O4244" s="60">
        <v>1.0059151807131381</v>
      </c>
      <c r="P4244" s="56" t="str">
        <f t="shared" si="5065"/>
        <v>849/2</v>
      </c>
    </row>
    <row r="4245" spans="6:16" x14ac:dyDescent="0.3">
      <c r="F4245" s="79"/>
      <c r="G4245" s="3">
        <v>4243</v>
      </c>
      <c r="H4245" s="61">
        <v>1.2846779331294473</v>
      </c>
      <c r="I4245" s="61">
        <v>-0.43458159552599807</v>
      </c>
      <c r="J4245" s="61">
        <v>0.64838738948454211</v>
      </c>
      <c r="K4245" s="62">
        <v>-0.3683594848370883</v>
      </c>
      <c r="L4245" s="60">
        <f t="array" ref="L4245:O4245">TRANSPOSE(MMULT(Option!$B$25:$E$28, TRANSPOSE(H4245:K4245)))</f>
        <v>1.2846779331294473</v>
      </c>
      <c r="M4245" s="60">
        <v>0.11557056182526532</v>
      </c>
      <c r="N4245" s="60">
        <v>0.96955616918567566</v>
      </c>
      <c r="O4245" s="60">
        <v>0.21117904167855278</v>
      </c>
      <c r="P4245" s="56" t="str">
        <f t="shared" si="5065"/>
        <v>849/3</v>
      </c>
    </row>
    <row r="4246" spans="6:16" x14ac:dyDescent="0.3">
      <c r="F4246" s="79"/>
      <c r="G4246" s="3">
        <v>4244</v>
      </c>
      <c r="H4246" s="61">
        <v>-1.3858449406401121</v>
      </c>
      <c r="I4246" s="61">
        <v>6.8468083670491883E-2</v>
      </c>
      <c r="J4246" s="61">
        <v>2.1424702171306502</v>
      </c>
      <c r="K4246" s="62">
        <v>1.322509533712569</v>
      </c>
      <c r="L4246" s="60">
        <f t="array" ref="L4246:O4246">TRANSPOSE(MMULT(Option!$B$25:$E$28, TRANSPOSE(H4246:K4246)))</f>
        <v>-1.3858449406401121</v>
      </c>
      <c r="M4246" s="60">
        <v>-0.49158594103432507</v>
      </c>
      <c r="N4246" s="60">
        <v>1.3453443337335216</v>
      </c>
      <c r="O4246" s="60">
        <v>1.0142880481046799</v>
      </c>
      <c r="P4246" s="56" t="str">
        <f t="shared" si="5065"/>
        <v>849/4</v>
      </c>
    </row>
    <row r="4247" spans="6:16" x14ac:dyDescent="0.3">
      <c r="F4247" s="79"/>
      <c r="G4247" s="3">
        <v>4245</v>
      </c>
      <c r="H4247" s="61">
        <v>0.96336050785431115</v>
      </c>
      <c r="I4247" s="61">
        <v>0.70154382654386616</v>
      </c>
      <c r="J4247" s="61">
        <v>-0.17694893838525891</v>
      </c>
      <c r="K4247" s="62">
        <v>0.33923013014180348</v>
      </c>
      <c r="L4247" s="60">
        <f t="array" ref="L4247:O4247">TRANSPOSE(MMULT(Option!$B$25:$E$28, TRANSPOSE(H4247:K4247)))</f>
        <v>0.96336050785431115</v>
      </c>
      <c r="M4247" s="60">
        <v>1.0283197408349718</v>
      </c>
      <c r="N4247" s="60">
        <v>0.41363546593500367</v>
      </c>
      <c r="O4247" s="60">
        <v>0.82501393120732847</v>
      </c>
      <c r="P4247" s="56" t="str">
        <f t="shared" si="5065"/>
        <v>849/5</v>
      </c>
    </row>
    <row r="4248" spans="6:16" x14ac:dyDescent="0.3">
      <c r="F4248" s="79"/>
      <c r="G4248" s="3">
        <v>4246</v>
      </c>
      <c r="H4248" s="61">
        <v>-2.29285355619042</v>
      </c>
      <c r="I4248" s="61">
        <v>4.0288627377110989E-2</v>
      </c>
      <c r="J4248" s="61">
        <v>-1.0710181578205717</v>
      </c>
      <c r="K4248" s="62">
        <v>-0.32065143951774472</v>
      </c>
      <c r="L4248" s="60">
        <f t="array" ref="L4248:O4248">TRANSPOSE(MMULT(Option!$B$25:$E$28, TRANSPOSE(H4248:K4248)))</f>
        <v>-2.29285355619042</v>
      </c>
      <c r="M4248" s="60">
        <v>-0.88021628555587172</v>
      </c>
      <c r="N4248" s="60">
        <v>-1.8472774118677528</v>
      </c>
      <c r="O4248" s="60">
        <v>-1.3902222108446236</v>
      </c>
      <c r="P4248" s="56" t="str">
        <f t="shared" si="5065"/>
        <v>850/1</v>
      </c>
    </row>
    <row r="4249" spans="6:16" x14ac:dyDescent="0.3">
      <c r="F4249" s="79"/>
      <c r="G4249" s="3">
        <v>4247</v>
      </c>
      <c r="H4249" s="61">
        <v>0.8688773002076472</v>
      </c>
      <c r="I4249" s="61">
        <v>1.2942008980218132</v>
      </c>
      <c r="J4249" s="61">
        <v>-0.87106685242553195</v>
      </c>
      <c r="K4249" s="62">
        <v>-0.78099043475420338</v>
      </c>
      <c r="L4249" s="60">
        <f t="array" ref="L4249:O4249">TRANSPOSE(MMULT(Option!$B$25:$E$28, TRANSPOSE(H4249:K4249)))</f>
        <v>0.8688773002076472</v>
      </c>
      <c r="M4249" s="60">
        <v>1.5337056360160153</v>
      </c>
      <c r="N4249" s="60">
        <v>-7.8614516850138205E-2</v>
      </c>
      <c r="O4249" s="60">
        <v>-0.15236282521458588</v>
      </c>
      <c r="P4249" s="56" t="str">
        <f t="shared" si="5065"/>
        <v>850/2</v>
      </c>
    </row>
    <row r="4250" spans="6:16" x14ac:dyDescent="0.3">
      <c r="F4250" s="79"/>
      <c r="G4250" s="3">
        <v>4248</v>
      </c>
      <c r="H4250" s="61">
        <v>-0.49185536206911468</v>
      </c>
      <c r="I4250" s="61">
        <v>-1.2230884511185052</v>
      </c>
      <c r="J4250" s="61">
        <v>-1.3009913490928291</v>
      </c>
      <c r="K4250" s="62">
        <v>-9.8108119771233654E-2</v>
      </c>
      <c r="L4250" s="60">
        <f t="array" ref="L4250:O4250">TRANSPOSE(MMULT(Option!$B$25:$E$28, TRANSPOSE(H4250:K4250)))</f>
        <v>-0.49185536206911468</v>
      </c>
      <c r="M4250" s="60">
        <v>-1.3177212266030149</v>
      </c>
      <c r="N4250" s="60">
        <v>-1.6596956797143436</v>
      </c>
      <c r="O4250" s="60">
        <v>-0.8549641673959073</v>
      </c>
      <c r="P4250" s="56" t="str">
        <f t="shared" si="5065"/>
        <v>850/3</v>
      </c>
    </row>
    <row r="4251" spans="6:16" x14ac:dyDescent="0.3">
      <c r="F4251" s="79"/>
      <c r="G4251" s="3">
        <v>4249</v>
      </c>
      <c r="H4251" s="61">
        <v>-0.75620057222613968</v>
      </c>
      <c r="I4251" s="61">
        <v>0.26886758814745487</v>
      </c>
      <c r="J4251" s="61">
        <v>-9.0823792301173947E-2</v>
      </c>
      <c r="K4251" s="62">
        <v>1.1588521979252826</v>
      </c>
      <c r="L4251" s="60">
        <f t="array" ref="L4251:O4251">TRANSPOSE(MMULT(Option!$B$25:$E$28, TRANSPOSE(H4251:K4251)))</f>
        <v>-0.75620057222613968</v>
      </c>
      <c r="M4251" s="60">
        <v>-5.6059013969271182E-2</v>
      </c>
      <c r="N4251" s="60">
        <v>-0.31184561846336339</v>
      </c>
      <c r="O4251" s="60">
        <v>0.74258057718566328</v>
      </c>
      <c r="P4251" s="56" t="str">
        <f t="shared" si="5065"/>
        <v>850/4</v>
      </c>
    </row>
    <row r="4252" spans="6:16" x14ac:dyDescent="0.3">
      <c r="F4252" s="79"/>
      <c r="G4252" s="3">
        <v>4250</v>
      </c>
      <c r="H4252" s="61">
        <v>-0.83255461196282821</v>
      </c>
      <c r="I4252" s="61">
        <v>-0.86432458006306045</v>
      </c>
      <c r="J4252" s="61">
        <v>-0.45463688013513698</v>
      </c>
      <c r="K4252" s="62">
        <v>1.1833378176618696</v>
      </c>
      <c r="L4252" s="60">
        <f t="array" ref="L4252:O4252">TRANSPOSE(MMULT(Option!$B$25:$E$28, TRANSPOSE(H4252:K4252)))</f>
        <v>-0.83255461196282821</v>
      </c>
      <c r="M4252" s="60">
        <v>-1.1251884074151102</v>
      </c>
      <c r="N4252" s="60">
        <v>-0.95866729643377302</v>
      </c>
      <c r="O4252" s="60">
        <v>0.36525878450829141</v>
      </c>
      <c r="P4252" s="56" t="str">
        <f t="shared" si="5065"/>
        <v>850/5</v>
      </c>
    </row>
    <row r="4253" spans="6:16" x14ac:dyDescent="0.3">
      <c r="F4253" s="79"/>
      <c r="G4253" s="3">
        <v>4251</v>
      </c>
      <c r="H4253" s="61">
        <v>0.59334875419811606</v>
      </c>
      <c r="I4253" s="61">
        <v>-0.44285122745864913</v>
      </c>
      <c r="J4253" s="61">
        <v>-1.2692070974559675</v>
      </c>
      <c r="K4253" s="62">
        <v>1.2096090013660639E-2</v>
      </c>
      <c r="L4253" s="60">
        <f t="array" ref="L4253:O4253">TRANSPOSE(MMULT(Option!$B$25:$E$28, TRANSPOSE(H4253:K4253)))</f>
        <v>0.59334875419811606</v>
      </c>
      <c r="M4253" s="60">
        <v>-0.16854035260742672</v>
      </c>
      <c r="N4253" s="60">
        <v>-0.99338354006875607</v>
      </c>
      <c r="O4253" s="60">
        <v>-0.11599155813837439</v>
      </c>
      <c r="P4253" s="56" t="str">
        <f t="shared" si="5065"/>
        <v>851/1</v>
      </c>
    </row>
    <row r="4254" spans="6:16" x14ac:dyDescent="0.3">
      <c r="F4254" s="79"/>
      <c r="G4254" s="3">
        <v>4252</v>
      </c>
      <c r="H4254" s="61">
        <v>-0.16903900566491017</v>
      </c>
      <c r="I4254" s="61">
        <v>0.50824354021454587</v>
      </c>
      <c r="J4254" s="61">
        <v>-0.27987243319080368</v>
      </c>
      <c r="K4254" s="62">
        <v>-0.14707273470010024</v>
      </c>
      <c r="L4254" s="60">
        <f t="array" ref="L4254:O4254">TRANSPOSE(MMULT(Option!$B$25:$E$28, TRANSPOSE(H4254:K4254)))</f>
        <v>-0.16903900566491017</v>
      </c>
      <c r="M4254" s="60">
        <v>0.3981972966351337</v>
      </c>
      <c r="N4254" s="60">
        <v>-0.18034097775040603</v>
      </c>
      <c r="O4254" s="60">
        <v>-0.11509727372024728</v>
      </c>
      <c r="P4254" s="56" t="str">
        <f t="shared" si="5065"/>
        <v>851/2</v>
      </c>
    </row>
    <row r="4255" spans="6:16" x14ac:dyDescent="0.3">
      <c r="F4255" s="79"/>
      <c r="G4255" s="3">
        <v>4253</v>
      </c>
      <c r="H4255" s="61">
        <v>-0.13255792611785325</v>
      </c>
      <c r="I4255" s="61">
        <v>-0.69732137096027835</v>
      </c>
      <c r="J4255" s="61">
        <v>-0.70705475148851715</v>
      </c>
      <c r="K4255" s="62">
        <v>0.69206847658597992</v>
      </c>
      <c r="L4255" s="60">
        <f t="array" ref="L4255:O4255">TRANSPOSE(MMULT(Option!$B$25:$E$28, TRANSPOSE(H4255:K4255)))</f>
        <v>-0.13255792611785325</v>
      </c>
      <c r="M4255" s="60">
        <v>-0.69212876367431264</v>
      </c>
      <c r="N4255" s="60">
        <v>-0.8566380737126732</v>
      </c>
      <c r="O4255" s="60">
        <v>0.21902431091732733</v>
      </c>
      <c r="P4255" s="56" t="str">
        <f t="shared" si="5065"/>
        <v>851/3</v>
      </c>
    </row>
    <row r="4256" spans="6:16" x14ac:dyDescent="0.3">
      <c r="F4256" s="79"/>
      <c r="G4256" s="3">
        <v>4254</v>
      </c>
      <c r="H4256" s="61">
        <v>-0.55053991851964057</v>
      </c>
      <c r="I4256" s="61">
        <v>0.33885894800682209</v>
      </c>
      <c r="J4256" s="61">
        <v>-0.6365847915896462</v>
      </c>
      <c r="K4256" s="62">
        <v>0.10951388971137554</v>
      </c>
      <c r="L4256" s="60">
        <f t="array" ref="L4256:O4256">TRANSPOSE(MMULT(Option!$B$25:$E$28, TRANSPOSE(H4256:K4256)))</f>
        <v>-0.55053991851964057</v>
      </c>
      <c r="M4256" s="60">
        <v>9.0353388423017295E-2</v>
      </c>
      <c r="N4256" s="60">
        <v>-0.69060069583712858</v>
      </c>
      <c r="O4256" s="60">
        <v>-0.1619484023894848</v>
      </c>
      <c r="P4256" s="56" t="str">
        <f t="shared" si="5065"/>
        <v>851/4</v>
      </c>
    </row>
    <row r="4257" spans="6:16" x14ac:dyDescent="0.3">
      <c r="F4257" s="79"/>
      <c r="G4257" s="3">
        <v>4255</v>
      </c>
      <c r="H4257" s="61">
        <v>-0.710925047554127</v>
      </c>
      <c r="I4257" s="61">
        <v>0.7982274367145884</v>
      </c>
      <c r="J4257" s="61">
        <v>0.59325559658654803</v>
      </c>
      <c r="K4257" s="62">
        <v>0.93260651803576478</v>
      </c>
      <c r="L4257" s="60">
        <f t="array" ref="L4257:O4257">TRANSPOSE(MMULT(Option!$B$25:$E$28, TRANSPOSE(H4257:K4257)))</f>
        <v>-0.710925047554127</v>
      </c>
      <c r="M4257" s="60">
        <v>0.44721751108538388</v>
      </c>
      <c r="N4257" s="60">
        <v>0.44571735156770309</v>
      </c>
      <c r="O4257" s="60">
        <v>0.83908313414744351</v>
      </c>
      <c r="P4257" s="56" t="str">
        <f t="shared" si="5065"/>
        <v>851/5</v>
      </c>
    </row>
    <row r="4258" spans="6:16" x14ac:dyDescent="0.3">
      <c r="F4258" s="79"/>
      <c r="G4258" s="3">
        <v>4256</v>
      </c>
      <c r="H4258" s="61">
        <v>1.1768005169275049</v>
      </c>
      <c r="I4258" s="61">
        <v>1.9591370317571755</v>
      </c>
      <c r="J4258" s="61">
        <v>1.2271044409893019</v>
      </c>
      <c r="K4258" s="62">
        <v>-0.20387421286923668</v>
      </c>
      <c r="L4258" s="60">
        <f t="array" ref="L4258:O4258">TRANSPOSE(MMULT(Option!$B$25:$E$28, TRANSPOSE(H4258:K4258)))</f>
        <v>1.1768005169275049</v>
      </c>
      <c r="M4258" s="60">
        <v>2.266298955734674</v>
      </c>
      <c r="N4258" s="60">
        <v>2.0615208886041438</v>
      </c>
      <c r="O4258" s="60">
        <v>1.0486615237637853</v>
      </c>
      <c r="P4258" s="56" t="str">
        <f t="shared" si="5065"/>
        <v>852/1</v>
      </c>
    </row>
    <row r="4259" spans="6:16" x14ac:dyDescent="0.3">
      <c r="F4259" s="79"/>
      <c r="G4259" s="3">
        <v>4257</v>
      </c>
      <c r="H4259" s="61">
        <v>-0.11717835644845585</v>
      </c>
      <c r="I4259" s="61">
        <v>-1.2285207313595523</v>
      </c>
      <c r="J4259" s="61">
        <v>0.6614875797454054</v>
      </c>
      <c r="K4259" s="62">
        <v>1.4996484894446716</v>
      </c>
      <c r="L4259" s="60">
        <f t="array" ref="L4259:O4259">TRANSPOSE(MMULT(Option!$B$25:$E$28, TRANSPOSE(H4259:K4259)))</f>
        <v>-0.11717835644845585</v>
      </c>
      <c r="M4259" s="60">
        <v>-1.1728291914349138</v>
      </c>
      <c r="N4259" s="60">
        <v>0.21241761448574659</v>
      </c>
      <c r="O4259" s="60">
        <v>1.0447578125667931</v>
      </c>
      <c r="P4259" s="56" t="str">
        <f t="shared" si="5065"/>
        <v>852/2</v>
      </c>
    </row>
    <row r="4260" spans="6:16" x14ac:dyDescent="0.3">
      <c r="F4260" s="79"/>
      <c r="G4260" s="3">
        <v>4258</v>
      </c>
      <c r="H4260" s="61">
        <v>1.6584371940259739</v>
      </c>
      <c r="I4260" s="61">
        <v>-0.45841108994749441</v>
      </c>
      <c r="J4260" s="61">
        <v>-0.27132008883618247</v>
      </c>
      <c r="K4260" s="62">
        <v>3.160340420305678</v>
      </c>
      <c r="L4260" s="60">
        <f t="array" ref="L4260:O4260">TRANSPOSE(MMULT(Option!$B$25:$E$28, TRANSPOSE(H4260:K4260)))</f>
        <v>1.6584371940259739</v>
      </c>
      <c r="M4260" s="60">
        <v>0.24323417379206896</v>
      </c>
      <c r="N4260" s="60">
        <v>0.30503151148057123</v>
      </c>
      <c r="O4260" s="60">
        <v>3.1967322660607631</v>
      </c>
      <c r="P4260" s="56" t="str">
        <f t="shared" si="5065"/>
        <v>852/3</v>
      </c>
    </row>
    <row r="4261" spans="6:16" x14ac:dyDescent="0.3">
      <c r="F4261" s="79"/>
      <c r="G4261" s="3">
        <v>4259</v>
      </c>
      <c r="H4261" s="61">
        <v>1.8262804322688686</v>
      </c>
      <c r="I4261" s="61">
        <v>-0.20377538429164396</v>
      </c>
      <c r="J4261" s="61">
        <v>-0.4749546849991832</v>
      </c>
      <c r="K4261" s="62">
        <v>0.469288680412491</v>
      </c>
      <c r="L4261" s="60">
        <f t="array" ref="L4261:O4261">TRANSPOSE(MMULT(Option!$B$25:$E$28, TRANSPOSE(H4261:K4261)))</f>
        <v>1.8262804322688686</v>
      </c>
      <c r="M4261" s="60">
        <v>0.54374894825051268</v>
      </c>
      <c r="N4261" s="60">
        <v>0.25999377101281068</v>
      </c>
      <c r="O4261" s="60">
        <v>0.9863244056582624</v>
      </c>
      <c r="P4261" s="56" t="str">
        <f t="shared" si="5065"/>
        <v>852/4</v>
      </c>
    </row>
    <row r="4262" spans="6:16" x14ac:dyDescent="0.3">
      <c r="F4262" s="79"/>
      <c r="G4262" s="3">
        <v>4260</v>
      </c>
      <c r="H4262" s="61">
        <v>0.56717962191948768</v>
      </c>
      <c r="I4262" s="61">
        <v>-6.7397673898233215E-2</v>
      </c>
      <c r="J4262" s="61">
        <v>0.20659854805332942</v>
      </c>
      <c r="K4262" s="62">
        <v>1.3833849530577504</v>
      </c>
      <c r="L4262" s="60">
        <f t="array" ref="L4262:O4262">TRANSPOSE(MMULT(Option!$B$25:$E$28, TRANSPOSE(H4262:K4262)))</f>
        <v>0.56717962191948768</v>
      </c>
      <c r="M4262" s="60">
        <v>0.16510086030727447</v>
      </c>
      <c r="N4262" s="60">
        <v>0.39068057922660676</v>
      </c>
      <c r="O4262" s="60">
        <v>1.4342070004020293</v>
      </c>
      <c r="P4262" s="56" t="str">
        <f t="shared" si="5065"/>
        <v>852/5</v>
      </c>
    </row>
    <row r="4263" spans="6:16" x14ac:dyDescent="0.3">
      <c r="F4263" s="79"/>
      <c r="G4263" s="3">
        <v>4261</v>
      </c>
      <c r="H4263" s="61">
        <v>-0.50090500809436156</v>
      </c>
      <c r="I4263" s="61">
        <v>-1.7644558548193123</v>
      </c>
      <c r="J4263" s="61">
        <v>-0.67895102557022968</v>
      </c>
      <c r="K4263" s="62">
        <v>-0.20229018924123052</v>
      </c>
      <c r="L4263" s="60">
        <f t="array" ref="L4263:O4263">TRANSPOSE(MMULT(Option!$B$25:$E$28, TRANSPOSE(H4263:K4263)))</f>
        <v>-0.50090500809436156</v>
      </c>
      <c r="M4263" s="60">
        <v>-1.8175125062612469</v>
      </c>
      <c r="N4263" s="60">
        <v>-1.2587345239458241</v>
      </c>
      <c r="O4263" s="60">
        <v>-0.96815364379048197</v>
      </c>
      <c r="P4263" s="56" t="str">
        <f t="shared" si="5065"/>
        <v>853/1</v>
      </c>
    </row>
    <row r="4264" spans="6:16" x14ac:dyDescent="0.3">
      <c r="F4264" s="79"/>
      <c r="G4264" s="3">
        <v>4262</v>
      </c>
      <c r="H4264" s="61">
        <v>-0.42655112189369193</v>
      </c>
      <c r="I4264" s="61">
        <v>0.51448536501249853</v>
      </c>
      <c r="J4264" s="61">
        <v>1.0748585867514009</v>
      </c>
      <c r="K4264" s="62">
        <v>-0.78388820505742141</v>
      </c>
      <c r="L4264" s="60">
        <f t="array" ref="L4264:O4264">TRANSPOSE(MMULT(Option!$B$25:$E$28, TRANSPOSE(H4264:K4264)))</f>
        <v>-0.42655112189369193</v>
      </c>
      <c r="M4264" s="60">
        <v>0.30091317706587511</v>
      </c>
      <c r="N4264" s="60">
        <v>0.90816256023295394</v>
      </c>
      <c r="O4264" s="60">
        <v>-0.49738739499674189</v>
      </c>
      <c r="P4264" s="56" t="str">
        <f t="shared" si="5065"/>
        <v>853/2</v>
      </c>
    </row>
    <row r="4265" spans="6:16" x14ac:dyDescent="0.3">
      <c r="F4265" s="79"/>
      <c r="G4265" s="3">
        <v>4263</v>
      </c>
      <c r="H4265" s="61">
        <v>-0.76239339285343344</v>
      </c>
      <c r="I4265" s="61">
        <v>-0.78816122182684922</v>
      </c>
      <c r="J4265" s="61">
        <v>0.85760953177275567</v>
      </c>
      <c r="K4265" s="62">
        <v>-0.22698944889855821</v>
      </c>
      <c r="L4265" s="60">
        <f t="array" ref="L4265:O4265">TRANSPOSE(MMULT(Option!$B$25:$E$28, TRANSPOSE(H4265:K4265)))</f>
        <v>-0.76239339285343344</v>
      </c>
      <c r="M4265" s="60">
        <v>-1.027319048911457</v>
      </c>
      <c r="N4265" s="60">
        <v>0.24190067222372491</v>
      </c>
      <c r="O4265" s="60">
        <v>-0.53834032194281478</v>
      </c>
      <c r="P4265" s="56" t="str">
        <f t="shared" si="5065"/>
        <v>853/3</v>
      </c>
    </row>
    <row r="4266" spans="6:16" x14ac:dyDescent="0.3">
      <c r="F4266" s="79"/>
      <c r="G4266" s="3">
        <v>4264</v>
      </c>
      <c r="H4266" s="61">
        <v>8.8500740834148356E-2</v>
      </c>
      <c r="I4266" s="61">
        <v>0.16862448091565166</v>
      </c>
      <c r="J4266" s="61">
        <v>-0.16116679954227128</v>
      </c>
      <c r="K4266" s="62">
        <v>-0.7076784529593575</v>
      </c>
      <c r="L4266" s="60">
        <f t="array" ref="L4266:O4266">TRANSPOSE(MMULT(Option!$B$25:$E$28, TRANSPOSE(H4266:K4266)))</f>
        <v>8.8500740834148356E-2</v>
      </c>
      <c r="M4266" s="60">
        <v>0.18994718589738138</v>
      </c>
      <c r="N4266" s="60">
        <v>-6.1997871792442968E-2</v>
      </c>
      <c r="O4266" s="60">
        <v>-0.55791960906950577</v>
      </c>
      <c r="P4266" s="56" t="str">
        <f t="shared" si="5065"/>
        <v>853/4</v>
      </c>
    </row>
    <row r="4267" spans="6:16" x14ac:dyDescent="0.3">
      <c r="F4267" s="79"/>
      <c r="G4267" s="3">
        <v>4265</v>
      </c>
      <c r="H4267" s="61">
        <v>-0.24500718407811881</v>
      </c>
      <c r="I4267" s="61">
        <v>-1.3108349332357805</v>
      </c>
      <c r="J4267" s="61">
        <v>0.40757026884010072</v>
      </c>
      <c r="K4267" s="62">
        <v>-0.72907211054009102</v>
      </c>
      <c r="L4267" s="60">
        <f t="array" ref="L4267:O4267">TRANSPOSE(MMULT(Option!$B$25:$E$28, TRANSPOSE(H4267:K4267)))</f>
        <v>-0.24500718407811881</v>
      </c>
      <c r="M4267" s="60">
        <v>-1.2994029346603173</v>
      </c>
      <c r="N4267" s="60">
        <v>-8.3286964341830638E-2</v>
      </c>
      <c r="O4267" s="60">
        <v>-0.9860505180071073</v>
      </c>
      <c r="P4267" s="56" t="str">
        <f t="shared" si="5065"/>
        <v>853/5</v>
      </c>
    </row>
    <row r="4268" spans="6:16" x14ac:dyDescent="0.3">
      <c r="F4268" s="79"/>
      <c r="G4268" s="3">
        <v>4266</v>
      </c>
      <c r="H4268" s="61">
        <v>-1.1822604584530463</v>
      </c>
      <c r="I4268" s="61">
        <v>0.21283178869670669</v>
      </c>
      <c r="J4268" s="61">
        <v>-0.40865385341641897</v>
      </c>
      <c r="K4268" s="62">
        <v>0.16987867468767046</v>
      </c>
      <c r="L4268" s="60">
        <f t="array" ref="L4268:O4268">TRANSPOSE(MMULT(Option!$B$25:$E$28, TRANSPOSE(H4268:K4268)))</f>
        <v>-1.1822604584530463</v>
      </c>
      <c r="M4268" s="60">
        <v>-0.27784062698211753</v>
      </c>
      <c r="N4268" s="60">
        <v>-0.77609653151956526</v>
      </c>
      <c r="O4268" s="60">
        <v>-0.35145739799981623</v>
      </c>
      <c r="P4268" s="56" t="str">
        <f t="shared" si="5065"/>
        <v>854/1</v>
      </c>
    </row>
    <row r="4269" spans="6:16" x14ac:dyDescent="0.3">
      <c r="F4269" s="79"/>
      <c r="G4269" s="3">
        <v>4267</v>
      </c>
      <c r="H4269" s="61">
        <v>-0.69047422878129783</v>
      </c>
      <c r="I4269" s="61">
        <v>1.2013486177494881</v>
      </c>
      <c r="J4269" s="61">
        <v>-1.2642691292759245</v>
      </c>
      <c r="K4269" s="62">
        <v>-1.1085875011320234</v>
      </c>
      <c r="L4269" s="60">
        <f t="array" ref="L4269:O4269">TRANSPOSE(MMULT(Option!$B$25:$E$28, TRANSPOSE(H4269:K4269)))</f>
        <v>-0.69047422878129783</v>
      </c>
      <c r="M4269" s="60">
        <v>0.82486450386100041</v>
      </c>
      <c r="N4269" s="60">
        <v>-1.0720230804869142</v>
      </c>
      <c r="O4269" s="60">
        <v>-1.1577004647021825</v>
      </c>
      <c r="P4269" s="56" t="str">
        <f t="shared" si="5065"/>
        <v>854/2</v>
      </c>
    </row>
    <row r="4270" spans="6:16" x14ac:dyDescent="0.3">
      <c r="F4270" s="79"/>
      <c r="G4270" s="3">
        <v>4268</v>
      </c>
      <c r="H4270" s="61">
        <v>1.0672347248662575</v>
      </c>
      <c r="I4270" s="61">
        <v>-3.8502041475150045E-2</v>
      </c>
      <c r="J4270" s="61">
        <v>-0.7187524271179162</v>
      </c>
      <c r="K4270" s="62">
        <v>-1.7604684459163777</v>
      </c>
      <c r="L4270" s="60">
        <f t="array" ref="L4270:O4270">TRANSPOSE(MMULT(Option!$B$25:$E$28, TRANSPOSE(H4270:K4270)))</f>
        <v>1.0672347248662575</v>
      </c>
      <c r="M4270" s="60">
        <v>0.39160618605246217</v>
      </c>
      <c r="N4270" s="60">
        <v>-0.21447580261675886</v>
      </c>
      <c r="O4270" s="60">
        <v>-1.2310495293904768</v>
      </c>
      <c r="P4270" s="56" t="str">
        <f t="shared" si="5065"/>
        <v>854/3</v>
      </c>
    </row>
    <row r="4271" spans="6:16" x14ac:dyDescent="0.3">
      <c r="F4271" s="79"/>
      <c r="G4271" s="3">
        <v>4269</v>
      </c>
      <c r="H4271" s="61">
        <v>-1.1444778798754617E-2</v>
      </c>
      <c r="I4271" s="61">
        <v>-1.2329682475848387</v>
      </c>
      <c r="J4271" s="61">
        <v>0.21676212362836361</v>
      </c>
      <c r="K4271" s="62">
        <v>-0.51547035367216176</v>
      </c>
      <c r="L4271" s="60">
        <f t="array" ref="L4271:O4271">TRANSPOSE(MMULT(Option!$B$25:$E$28, TRANSPOSE(H4271:K4271)))</f>
        <v>-1.1444778798754617E-2</v>
      </c>
      <c r="M4271" s="60">
        <v>-1.1346119763264171</v>
      </c>
      <c r="N4271" s="60">
        <v>-0.13706043214336136</v>
      </c>
      <c r="O4271" s="60">
        <v>-0.72655959141471982</v>
      </c>
      <c r="P4271" s="56" t="str">
        <f t="shared" si="5065"/>
        <v>854/4</v>
      </c>
    </row>
    <row r="4272" spans="6:16" x14ac:dyDescent="0.3">
      <c r="F4272" s="79"/>
      <c r="G4272" s="3">
        <v>4270</v>
      </c>
      <c r="H4272" s="61">
        <v>7.1658718475510322E-2</v>
      </c>
      <c r="I4272" s="61">
        <v>-0.59350711446827864</v>
      </c>
      <c r="J4272" s="61">
        <v>-1.2063646623765711</v>
      </c>
      <c r="K4272" s="62">
        <v>-1.3034702348507854</v>
      </c>
      <c r="L4272" s="60">
        <f t="array" ref="L4272:O4272">TRANSPOSE(MMULT(Option!$B$25:$E$28, TRANSPOSE(H4272:K4272)))</f>
        <v>7.1658718475510322E-2</v>
      </c>
      <c r="M4272" s="60">
        <v>-0.51529476811893737</v>
      </c>
      <c r="N4272" s="60">
        <v>-1.1863153828552249</v>
      </c>
      <c r="O4272" s="60">
        <v>-1.4784366511791844</v>
      </c>
      <c r="P4272" s="56" t="str">
        <f t="shared" si="5065"/>
        <v>854/5</v>
      </c>
    </row>
    <row r="4273" spans="6:16" x14ac:dyDescent="0.3">
      <c r="F4273" s="79"/>
      <c r="G4273" s="3">
        <v>4271</v>
      </c>
      <c r="H4273" s="61">
        <v>-2.1786743600815157</v>
      </c>
      <c r="I4273" s="61">
        <v>4.6563077892295489E-2</v>
      </c>
      <c r="J4273" s="61">
        <v>1.0680499631202016</v>
      </c>
      <c r="K4273" s="62">
        <v>-0.34877070970527357</v>
      </c>
      <c r="L4273" s="60">
        <f t="array" ref="L4273:O4273">TRANSPOSE(MMULT(Option!$B$25:$E$28, TRANSPOSE(H4273:K4273)))</f>
        <v>-2.1786743600815157</v>
      </c>
      <c r="M4273" s="60">
        <v>-0.82879397822629253</v>
      </c>
      <c r="N4273" s="60">
        <v>7.8802365141569464E-2</v>
      </c>
      <c r="O4273" s="60">
        <v>-0.94948405288963122</v>
      </c>
      <c r="P4273" s="56" t="str">
        <f t="shared" si="5065"/>
        <v>855/1</v>
      </c>
    </row>
    <row r="4274" spans="6:16" x14ac:dyDescent="0.3">
      <c r="F4274" s="79"/>
      <c r="G4274" s="3">
        <v>4272</v>
      </c>
      <c r="H4274" s="61">
        <v>0.91099295626184884</v>
      </c>
      <c r="I4274" s="61">
        <v>0.61413831598572033</v>
      </c>
      <c r="J4274" s="61">
        <v>1.9494732401932873</v>
      </c>
      <c r="K4274" s="62">
        <v>-0.46023690244343179</v>
      </c>
      <c r="L4274" s="60">
        <f t="array" ref="L4274:O4274">TRANSPOSE(MMULT(Option!$B$25:$E$28, TRANSPOSE(H4274:K4274)))</f>
        <v>0.91099295626184884</v>
      </c>
      <c r="M4274" s="60">
        <v>0.9272642465401939</v>
      </c>
      <c r="N4274" s="60">
        <v>2.2374583132419845</v>
      </c>
      <c r="O4274" s="60">
        <v>0.51159122224287545</v>
      </c>
      <c r="P4274" s="56" t="str">
        <f t="shared" si="5065"/>
        <v>855/2</v>
      </c>
    </row>
    <row r="4275" spans="6:16" x14ac:dyDescent="0.3">
      <c r="F4275" s="79"/>
      <c r="G4275" s="3">
        <v>4273</v>
      </c>
      <c r="H4275" s="61">
        <v>0.68358839820685058</v>
      </c>
      <c r="I4275" s="61">
        <v>-0.28338526644236145</v>
      </c>
      <c r="J4275" s="61">
        <v>-0.19174104050800425</v>
      </c>
      <c r="K4275" s="62">
        <v>0.19659886371934857</v>
      </c>
      <c r="L4275" s="60">
        <f t="array" ref="L4275:O4275">TRANSPOSE(MMULT(Option!$B$25:$E$28, TRANSPOSE(H4275:K4275)))</f>
        <v>0.68358839820685058</v>
      </c>
      <c r="M4275" s="60">
        <v>1.3708472421270212E-2</v>
      </c>
      <c r="N4275" s="60">
        <v>3.0819591445230138E-2</v>
      </c>
      <c r="O4275" s="60">
        <v>0.33016086685027723</v>
      </c>
      <c r="P4275" s="56" t="str">
        <f t="shared" si="5065"/>
        <v>855/3</v>
      </c>
    </row>
    <row r="4276" spans="6:16" x14ac:dyDescent="0.3">
      <c r="F4276" s="79"/>
      <c r="G4276" s="3">
        <v>4274</v>
      </c>
      <c r="H4276" s="61">
        <v>-0.75940692752248184</v>
      </c>
      <c r="I4276" s="61">
        <v>-0.60931374411685069</v>
      </c>
      <c r="J4276" s="61">
        <v>-1.4059349547863271</v>
      </c>
      <c r="K4276" s="62">
        <v>-3.0514064755157649E-2</v>
      </c>
      <c r="L4276" s="60">
        <f t="array" ref="L4276:O4276">TRANSPOSE(MMULT(Option!$B$25:$E$28, TRANSPOSE(H4276:K4276)))</f>
        <v>-0.75940692752248184</v>
      </c>
      <c r="M4276" s="60">
        <v>-0.86220804188747713</v>
      </c>
      <c r="N4276" s="60">
        <v>-1.698165385131742</v>
      </c>
      <c r="O4276" s="60">
        <v>-0.76385965158929681</v>
      </c>
      <c r="P4276" s="56" t="str">
        <f t="shared" si="5065"/>
        <v>855/4</v>
      </c>
    </row>
    <row r="4277" spans="6:16" x14ac:dyDescent="0.3">
      <c r="F4277" s="79"/>
      <c r="G4277" s="3">
        <v>4275</v>
      </c>
      <c r="H4277" s="61">
        <v>1.9015139725605268</v>
      </c>
      <c r="I4277" s="61">
        <v>0.28275322449480406</v>
      </c>
      <c r="J4277" s="61">
        <v>1.188087628342438</v>
      </c>
      <c r="K4277" s="62">
        <v>-2.2753589745813239</v>
      </c>
      <c r="L4277" s="60">
        <f t="array" ref="L4277:O4277">TRANSPOSE(MMULT(Option!$B$25:$E$28, TRANSPOSE(H4277:K4277)))</f>
        <v>1.9015139725605268</v>
      </c>
      <c r="M4277" s="60">
        <v>1.0197531998722669</v>
      </c>
      <c r="N4277" s="60">
        <v>1.8781570864039985</v>
      </c>
      <c r="O4277" s="60">
        <v>-0.88196229104405277</v>
      </c>
      <c r="P4277" s="56" t="str">
        <f t="shared" si="5065"/>
        <v>855/5</v>
      </c>
    </row>
    <row r="4278" spans="6:16" x14ac:dyDescent="0.3">
      <c r="F4278" s="79"/>
      <c r="G4278" s="3">
        <v>4276</v>
      </c>
      <c r="H4278" s="61">
        <v>-0.44942542320408202</v>
      </c>
      <c r="I4278" s="61">
        <v>-1.6283300859591291E-2</v>
      </c>
      <c r="J4278" s="61">
        <v>1.5611946743755531</v>
      </c>
      <c r="K4278" s="62">
        <v>-5.4040217226277359E-2</v>
      </c>
      <c r="L4278" s="60">
        <f t="array" ref="L4278:O4278">TRANSPOSE(MMULT(Option!$B$25:$E$28, TRANSPOSE(H4278:K4278)))</f>
        <v>-0.44942542320408202</v>
      </c>
      <c r="M4278" s="60">
        <v>-0.19469406103219614</v>
      </c>
      <c r="N4278" s="60">
        <v>1.1871788585957452</v>
      </c>
      <c r="O4278" s="60">
        <v>7.4402583710562561E-2</v>
      </c>
      <c r="P4278" s="56" t="str">
        <f t="shared" si="5065"/>
        <v>856/1</v>
      </c>
    </row>
    <row r="4279" spans="6:16" x14ac:dyDescent="0.3">
      <c r="F4279" s="79"/>
      <c r="G4279" s="3">
        <v>4277</v>
      </c>
      <c r="H4279" s="61">
        <v>-0.425268145162287</v>
      </c>
      <c r="I4279" s="61">
        <v>-0.64027399928579865</v>
      </c>
      <c r="J4279" s="61">
        <v>0.24771159106024157</v>
      </c>
      <c r="K4279" s="62">
        <v>-0.18134564472890047</v>
      </c>
      <c r="L4279" s="60">
        <f t="array" ref="L4279:O4279">TRANSPOSE(MMULT(Option!$B$25:$E$28, TRANSPOSE(H4279:K4279)))</f>
        <v>-0.425268145162287</v>
      </c>
      <c r="M4279" s="60">
        <v>-0.75692807151276953</v>
      </c>
      <c r="N4279" s="60">
        <v>-0.12020276381414649</v>
      </c>
      <c r="O4279" s="60">
        <v>-0.44471712790898099</v>
      </c>
      <c r="P4279" s="56" t="str">
        <f t="shared" si="5065"/>
        <v>856/2</v>
      </c>
    </row>
    <row r="4280" spans="6:16" x14ac:dyDescent="0.3">
      <c r="F4280" s="79"/>
      <c r="G4280" s="3">
        <v>4278</v>
      </c>
      <c r="H4280" s="61">
        <v>-0.49077332172097576</v>
      </c>
      <c r="I4280" s="61">
        <v>0.19874177632777135</v>
      </c>
      <c r="J4280" s="61">
        <v>0.50210719025677575</v>
      </c>
      <c r="K4280" s="62">
        <v>-0.31513212521386053</v>
      </c>
      <c r="L4280" s="60">
        <f t="array" ref="L4280:O4280">TRANSPOSE(MMULT(Option!$B$25:$E$28, TRANSPOSE(H4280:K4280)))</f>
        <v>-0.49077332172097576</v>
      </c>
      <c r="M4280" s="60">
        <v>-1.4159481933991358E-2</v>
      </c>
      <c r="N4280" s="60">
        <v>0.29673928390962279</v>
      </c>
      <c r="O4280" s="60">
        <v>-0.3161282560354805</v>
      </c>
      <c r="P4280" s="56" t="str">
        <f t="shared" si="5065"/>
        <v>856/3</v>
      </c>
    </row>
    <row r="4281" spans="6:16" x14ac:dyDescent="0.3">
      <c r="F4281" s="79"/>
      <c r="G4281" s="3">
        <v>4279</v>
      </c>
      <c r="H4281" s="61">
        <v>1.0701921757472277</v>
      </c>
      <c r="I4281" s="61">
        <v>0.40765118181294036</v>
      </c>
      <c r="J4281" s="61">
        <v>0.43146878274801037</v>
      </c>
      <c r="K4281" s="62">
        <v>0.46382056226007173</v>
      </c>
      <c r="L4281" s="60">
        <f t="array" ref="L4281:O4281">TRANSPOSE(MMULT(Option!$B$25:$E$28, TRANSPOSE(H4281:K4281)))</f>
        <v>1.0701921757472277</v>
      </c>
      <c r="M4281" s="60">
        <v>0.80169534985809199</v>
      </c>
      <c r="N4281" s="60">
        <v>0.91378838221872394</v>
      </c>
      <c r="O4281" s="60">
        <v>1.016231290427422</v>
      </c>
      <c r="P4281" s="56" t="str">
        <f t="shared" si="5065"/>
        <v>856/4</v>
      </c>
    </row>
    <row r="4282" spans="6:16" x14ac:dyDescent="0.3">
      <c r="F4282" s="79"/>
      <c r="G4282" s="3">
        <v>4280</v>
      </c>
      <c r="H4282" s="61">
        <v>-0.60564717279338909</v>
      </c>
      <c r="I4282" s="61">
        <v>0.81061497883101885</v>
      </c>
      <c r="J4282" s="61">
        <v>-0.43027262578740055</v>
      </c>
      <c r="K4282" s="62">
        <v>-0.48383386834358627</v>
      </c>
      <c r="L4282" s="60">
        <f t="array" ref="L4282:O4282">TRANSPOSE(MMULT(Option!$B$25:$E$28, TRANSPOSE(H4282:K4282)))</f>
        <v>-0.60564717279338909</v>
      </c>
      <c r="M4282" s="60">
        <v>0.50068203087427832</v>
      </c>
      <c r="N4282" s="60">
        <v>-0.4079028187526304</v>
      </c>
      <c r="O4282" s="60">
        <v>-0.52830122914762756</v>
      </c>
      <c r="P4282" s="56" t="str">
        <f t="shared" si="5065"/>
        <v>856/5</v>
      </c>
    </row>
    <row r="4283" spans="6:16" x14ac:dyDescent="0.3">
      <c r="F4283" s="79"/>
      <c r="G4283" s="3">
        <v>4281</v>
      </c>
      <c r="H4283" s="61">
        <v>-0.66533244878052133</v>
      </c>
      <c r="I4283" s="61">
        <v>0.38581379891970319</v>
      </c>
      <c r="J4283" s="61">
        <v>1.8767355069598037</v>
      </c>
      <c r="K4283" s="62">
        <v>-2.4066128248962683E-2</v>
      </c>
      <c r="L4283" s="60">
        <f t="array" ref="L4283:O4283">TRANSPOSE(MMULT(Option!$B$25:$E$28, TRANSPOSE(H4283:K4283)))</f>
        <v>-0.66533244878052133</v>
      </c>
      <c r="M4283" s="60">
        <v>8.7471208029393788E-2</v>
      </c>
      <c r="N4283" s="60">
        <v>1.4832524746892779</v>
      </c>
      <c r="O4283" s="60">
        <v>0.18058905101119505</v>
      </c>
      <c r="P4283" s="56" t="str">
        <f t="shared" si="5065"/>
        <v>857/1</v>
      </c>
    </row>
    <row r="4284" spans="6:16" x14ac:dyDescent="0.3">
      <c r="F4284" s="79"/>
      <c r="G4284" s="3">
        <v>4282</v>
      </c>
      <c r="H4284" s="61">
        <v>-1.3102107334538877</v>
      </c>
      <c r="I4284" s="61">
        <v>0.6783770305095409</v>
      </c>
      <c r="J4284" s="61">
        <v>0.84259769420046393</v>
      </c>
      <c r="K4284" s="62">
        <v>2.3459785657257952</v>
      </c>
      <c r="L4284" s="60">
        <f t="array" ref="L4284:O4284">TRANSPOSE(MMULT(Option!$B$25:$E$28, TRANSPOSE(H4284:K4284)))</f>
        <v>-1.3102107334538877</v>
      </c>
      <c r="M4284" s="60">
        <v>9.7658525024312492E-2</v>
      </c>
      <c r="N4284" s="60">
        <v>0.39361854799011287</v>
      </c>
      <c r="O4284" s="60">
        <v>1.826990762211969</v>
      </c>
      <c r="P4284" s="56" t="str">
        <f t="shared" si="5065"/>
        <v>857/2</v>
      </c>
    </row>
    <row r="4285" spans="6:16" x14ac:dyDescent="0.3">
      <c r="F4285" s="79"/>
      <c r="G4285" s="3">
        <v>4283</v>
      </c>
      <c r="H4285" s="61">
        <v>1.9741800180196691</v>
      </c>
      <c r="I4285" s="61">
        <v>0.76006926744195735</v>
      </c>
      <c r="J4285" s="61">
        <v>-0.56435041093974869</v>
      </c>
      <c r="K4285" s="62">
        <v>1.6666907978936014</v>
      </c>
      <c r="L4285" s="60">
        <f t="array" ref="L4285:O4285">TRANSPOSE(MMULT(Option!$B$25:$E$28, TRANSPOSE(H4285:K4285)))</f>
        <v>1.9741800180196691</v>
      </c>
      <c r="M4285" s="60">
        <v>1.4862869975003483</v>
      </c>
      <c r="N4285" s="60">
        <v>0.49303021509297601</v>
      </c>
      <c r="O4285" s="60">
        <v>2.305823669180505</v>
      </c>
      <c r="P4285" s="56" t="str">
        <f t="shared" si="5065"/>
        <v>857/3</v>
      </c>
    </row>
    <row r="4286" spans="6:16" x14ac:dyDescent="0.3">
      <c r="F4286" s="79"/>
      <c r="G4286" s="3">
        <v>4284</v>
      </c>
      <c r="H4286" s="61">
        <v>-0.7461812075679336</v>
      </c>
      <c r="I4286" s="61">
        <v>-1.1793556835339782</v>
      </c>
      <c r="J4286" s="61">
        <v>-0.14701741262460272</v>
      </c>
      <c r="K4286" s="62">
        <v>2.937803106770422E-3</v>
      </c>
      <c r="L4286" s="60">
        <f t="array" ref="L4286:O4286">TRANSPOSE(MMULT(Option!$B$25:$E$28, TRANSPOSE(H4286:K4286)))</f>
        <v>-0.7461812075679336</v>
      </c>
      <c r="M4286" s="60">
        <v>-1.3793698212413414</v>
      </c>
      <c r="N4286" s="60">
        <v>-0.73642716728005619</v>
      </c>
      <c r="O4286" s="60">
        <v>-0.63347937040806535</v>
      </c>
      <c r="P4286" s="56" t="str">
        <f t="shared" si="5065"/>
        <v>857/4</v>
      </c>
    </row>
    <row r="4287" spans="6:16" x14ac:dyDescent="0.3">
      <c r="F4287" s="79"/>
      <c r="G4287" s="3">
        <v>4285</v>
      </c>
      <c r="H4287" s="61">
        <v>-1.4451249940024613</v>
      </c>
      <c r="I4287" s="61">
        <v>-0.64946435545770309</v>
      </c>
      <c r="J4287" s="61">
        <v>1.0022550594033759</v>
      </c>
      <c r="K4287" s="62">
        <v>1.0894266005109692</v>
      </c>
      <c r="L4287" s="60">
        <f t="array" ref="L4287:O4287">TRANSPOSE(MMULT(Option!$B$25:$E$28, TRANSPOSE(H4287:K4287)))</f>
        <v>-1.4451249940024613</v>
      </c>
      <c r="M4287" s="60">
        <v>-1.1732939116131105</v>
      </c>
      <c r="N4287" s="60">
        <v>0.13217101970757705</v>
      </c>
      <c r="O4287" s="60">
        <v>0.38042967386141679</v>
      </c>
      <c r="P4287" s="56" t="str">
        <f t="shared" si="5065"/>
        <v>857/5</v>
      </c>
    </row>
    <row r="4288" spans="6:16" x14ac:dyDescent="0.3">
      <c r="F4288" s="79"/>
      <c r="G4288" s="3">
        <v>4286</v>
      </c>
      <c r="H4288" s="61">
        <v>-0.18329354611848669</v>
      </c>
      <c r="I4288" s="61">
        <v>-0.20524697901804997</v>
      </c>
      <c r="J4288" s="61">
        <v>0.16338177416450861</v>
      </c>
      <c r="K4288" s="62">
        <v>1.067108796450537</v>
      </c>
      <c r="L4288" s="60">
        <f t="array" ref="L4288:O4288">TRANSPOSE(MMULT(Option!$B$25:$E$28, TRANSPOSE(H4288:K4288)))</f>
        <v>-0.18329354611848669</v>
      </c>
      <c r="M4288" s="60">
        <v>-0.26142938194964011</v>
      </c>
      <c r="N4288" s="60">
        <v>1.643616305929374E-2</v>
      </c>
      <c r="O4288" s="60">
        <v>0.8186425418078086</v>
      </c>
      <c r="P4288" s="56" t="str">
        <f t="shared" si="5065"/>
        <v>858/1</v>
      </c>
    </row>
    <row r="4289" spans="6:16" x14ac:dyDescent="0.3">
      <c r="F4289" s="79"/>
      <c r="G4289" s="3">
        <v>4287</v>
      </c>
      <c r="H4289" s="61">
        <v>-1.213689581608145</v>
      </c>
      <c r="I4289" s="61">
        <v>-0.64265536553454972</v>
      </c>
      <c r="J4289" s="61">
        <v>-0.62292350902946536</v>
      </c>
      <c r="K4289" s="62">
        <v>-0.51922283802101887</v>
      </c>
      <c r="L4289" s="60">
        <f t="array" ref="L4289:O4289">TRANSPOSE(MMULT(Option!$B$25:$E$28, TRANSPOSE(H4289:K4289)))</f>
        <v>-1.213689581608145</v>
      </c>
      <c r="M4289" s="60">
        <v>-1.0744792043095757</v>
      </c>
      <c r="N4289" s="60">
        <v>-1.2008824983750963</v>
      </c>
      <c r="O4289" s="60">
        <v>-1.2199806041451522</v>
      </c>
      <c r="P4289" s="56" t="str">
        <f t="shared" si="5065"/>
        <v>858/2</v>
      </c>
    </row>
    <row r="4290" spans="6:16" x14ac:dyDescent="0.3">
      <c r="F4290" s="79"/>
      <c r="G4290" s="3">
        <v>4288</v>
      </c>
      <c r="H4290" s="61">
        <v>-0.47594811626112016</v>
      </c>
      <c r="I4290" s="61">
        <v>0.23862666924779241</v>
      </c>
      <c r="J4290" s="61">
        <v>0.18650147477386567</v>
      </c>
      <c r="K4290" s="62">
        <v>-0.49446302941194387</v>
      </c>
      <c r="L4290" s="60">
        <f t="array" ref="L4290:O4290">TRANSPOSE(MMULT(Option!$B$25:$E$28, TRANSPOSE(H4290:K4290)))</f>
        <v>-0.47594811626112016</v>
      </c>
      <c r="M4290" s="60">
        <v>2.8325708428191876E-2</v>
      </c>
      <c r="N4290" s="60">
        <v>3.5914006029448248E-2</v>
      </c>
      <c r="O4290" s="60">
        <v>-0.51492359691284584</v>
      </c>
      <c r="P4290" s="56" t="str">
        <f t="shared" si="5065"/>
        <v>858/3</v>
      </c>
    </row>
    <row r="4291" spans="6:16" x14ac:dyDescent="0.3">
      <c r="F4291" s="79"/>
      <c r="G4291" s="3">
        <v>4289</v>
      </c>
      <c r="H4291" s="61">
        <v>0.36847019428936206</v>
      </c>
      <c r="I4291" s="61">
        <v>1.3359056945061305</v>
      </c>
      <c r="J4291" s="61">
        <v>-6.644479424483081E-2</v>
      </c>
      <c r="K4291" s="62">
        <v>1.2303880529827287</v>
      </c>
      <c r="L4291" s="60">
        <f t="array" ref="L4291:O4291">TRANSPOSE(MMULT(Option!$B$25:$E$28, TRANSPOSE(H4291:K4291)))</f>
        <v>0.36847019428936206</v>
      </c>
      <c r="M4291" s="60">
        <v>1.3717658709951237</v>
      </c>
      <c r="N4291" s="60">
        <v>0.4388511727714734</v>
      </c>
      <c r="O4291" s="60">
        <v>1.5378829886284866</v>
      </c>
      <c r="P4291" s="56" t="str">
        <f t="shared" si="5065"/>
        <v>858/4</v>
      </c>
    </row>
    <row r="4292" spans="6:16" x14ac:dyDescent="0.3">
      <c r="F4292" s="79"/>
      <c r="G4292" s="3">
        <v>4290</v>
      </c>
      <c r="H4292" s="61">
        <v>-1.0694651294749127</v>
      </c>
      <c r="I4292" s="61">
        <v>-0.70061912717585006</v>
      </c>
      <c r="J4292" s="61">
        <v>-6.2416788388404247E-3</v>
      </c>
      <c r="K4292" s="62">
        <v>-0.51681517475324523</v>
      </c>
      <c r="L4292" s="60">
        <f t="array" ref="L4292:O4292">TRANSPOSE(MMULT(Option!$B$25:$E$28, TRANSPOSE(H4292:K4292)))</f>
        <v>-1.0694651294749127</v>
      </c>
      <c r="M4292" s="60">
        <v>-1.0699140885134102</v>
      </c>
      <c r="N4292" s="60">
        <v>-0.61673333449025192</v>
      </c>
      <c r="O4292" s="60">
        <v>-1.0550435307656096</v>
      </c>
      <c r="P4292" s="56" t="str">
        <f t="shared" ref="P4292:P4355" si="5066">(QUOTIENT(G4292 - 1, $E$2) + 1) &amp; "/" &amp; MOD(G4292 -1, $E$2) + 1</f>
        <v>858/5</v>
      </c>
    </row>
    <row r="4293" spans="6:16" x14ac:dyDescent="0.3">
      <c r="F4293" s="79"/>
      <c r="G4293" s="3">
        <v>4291</v>
      </c>
      <c r="H4293" s="61">
        <v>1.0831146984608788</v>
      </c>
      <c r="I4293" s="61">
        <v>-1.6647150108248587</v>
      </c>
      <c r="J4293" s="61">
        <v>-0.59791510061296305</v>
      </c>
      <c r="K4293" s="62">
        <v>-1.8955964283906799</v>
      </c>
      <c r="L4293" s="60">
        <f t="array" ref="L4293:O4293">TRANSPOSE(MMULT(Option!$B$25:$E$28, TRANSPOSE(H4293:K4293)))</f>
        <v>1.0831146984608788</v>
      </c>
      <c r="M4293" s="60">
        <v>-1.0924906301424775</v>
      </c>
      <c r="N4293" s="60">
        <v>-0.52783368889801208</v>
      </c>
      <c r="O4293" s="60">
        <v>-1.7426717155487059</v>
      </c>
      <c r="P4293" s="56" t="str">
        <f t="shared" si="5066"/>
        <v>859/1</v>
      </c>
    </row>
    <row r="4294" spans="6:16" x14ac:dyDescent="0.3">
      <c r="F4294" s="79"/>
      <c r="G4294" s="3">
        <v>4292</v>
      </c>
      <c r="H4294" s="61">
        <v>-0.90338936151908222</v>
      </c>
      <c r="I4294" s="61">
        <v>-0.52698561678955658</v>
      </c>
      <c r="J4294" s="61">
        <v>1.5756074412359806</v>
      </c>
      <c r="K4294" s="62">
        <v>0.28072302249089043</v>
      </c>
      <c r="L4294" s="60">
        <f t="array" ref="L4294:O4294">TRANSPOSE(MMULT(Option!$B$25:$E$28, TRANSPOSE(H4294:K4294)))</f>
        <v>-0.90338936151908222</v>
      </c>
      <c r="M4294" s="60">
        <v>-0.84434604042585981</v>
      </c>
      <c r="N4294" s="60">
        <v>0.88451890317213167</v>
      </c>
      <c r="O4294" s="60">
        <v>4.8570945655908498E-2</v>
      </c>
      <c r="P4294" s="56" t="str">
        <f t="shared" si="5066"/>
        <v>859/2</v>
      </c>
    </row>
    <row r="4295" spans="6:16" x14ac:dyDescent="0.3">
      <c r="F4295" s="79"/>
      <c r="G4295" s="3">
        <v>4293</v>
      </c>
      <c r="H4295" s="61">
        <v>-0.50271137984898262</v>
      </c>
      <c r="I4295" s="61">
        <v>-0.33674125139503519</v>
      </c>
      <c r="J4295" s="61">
        <v>-0.65135217038405824</v>
      </c>
      <c r="K4295" s="62">
        <v>-0.20625969615036732</v>
      </c>
      <c r="L4295" s="60">
        <f t="array" ref="L4295:O4295">TRANSPOSE(MMULT(Option!$B$25:$E$28, TRANSPOSE(H4295:K4295)))</f>
        <v>-0.50271137984898262</v>
      </c>
      <c r="M4295" s="60">
        <v>-0.50971300676597364</v>
      </c>
      <c r="N4295" s="60">
        <v>-0.86135327799510519</v>
      </c>
      <c r="O4295" s="60">
        <v>-0.59302528782376485</v>
      </c>
      <c r="P4295" s="56" t="str">
        <f t="shared" si="5066"/>
        <v>859/3</v>
      </c>
    </row>
    <row r="4296" spans="6:16" x14ac:dyDescent="0.3">
      <c r="F4296" s="79"/>
      <c r="G4296" s="3">
        <v>4294</v>
      </c>
      <c r="H4296" s="61">
        <v>-7.2452959964277391E-2</v>
      </c>
      <c r="I4296" s="61">
        <v>-7.9604383313118393E-2</v>
      </c>
      <c r="J4296" s="61">
        <v>-1.0424165939711021</v>
      </c>
      <c r="K4296" s="62">
        <v>4.7565268100893981E-2</v>
      </c>
      <c r="L4296" s="60">
        <f t="array" ref="L4296:O4296">TRANSPOSE(MMULT(Option!$B$25:$E$28, TRANSPOSE(H4296:K4296)))</f>
        <v>-7.2452959964277391E-2</v>
      </c>
      <c r="M4296" s="60">
        <v>-0.10193980642223988</v>
      </c>
      <c r="N4296" s="60">
        <v>-0.96539149177110617</v>
      </c>
      <c r="O4296" s="60">
        <v>-0.21255292860685779</v>
      </c>
      <c r="P4296" s="56" t="str">
        <f t="shared" si="5066"/>
        <v>859/4</v>
      </c>
    </row>
    <row r="4297" spans="6:16" x14ac:dyDescent="0.3">
      <c r="F4297" s="79"/>
      <c r="G4297" s="3">
        <v>4295</v>
      </c>
      <c r="H4297" s="61">
        <v>-1.1011859143718588</v>
      </c>
      <c r="I4297" s="61">
        <v>-0.60204004300937652</v>
      </c>
      <c r="J4297" s="61">
        <v>0.46238041770796867</v>
      </c>
      <c r="K4297" s="62">
        <v>-0.36113540313427112</v>
      </c>
      <c r="L4297" s="60">
        <f t="array" ref="L4297:O4297">TRANSPOSE(MMULT(Option!$B$25:$E$28, TRANSPOSE(H4297:K4297)))</f>
        <v>-1.1011859143718588</v>
      </c>
      <c r="M4297" s="60">
        <v>-0.99225317944573099</v>
      </c>
      <c r="N4297" s="60">
        <v>-0.19201208034239237</v>
      </c>
      <c r="O4297" s="60">
        <v>-0.81713592174553185</v>
      </c>
      <c r="P4297" s="56" t="str">
        <f t="shared" si="5066"/>
        <v>859/5</v>
      </c>
    </row>
    <row r="4298" spans="6:16" x14ac:dyDescent="0.3">
      <c r="F4298" s="79"/>
      <c r="G4298" s="3">
        <v>4296</v>
      </c>
      <c r="H4298" s="61">
        <v>-0.68629577351537752</v>
      </c>
      <c r="I4298" s="61">
        <v>-0.31573897815969698</v>
      </c>
      <c r="J4298" s="61">
        <v>0.63881400004301647</v>
      </c>
      <c r="K4298" s="62">
        <v>-3.3714517911259657E-2</v>
      </c>
      <c r="L4298" s="60">
        <f t="array" ref="L4298:O4298">TRANSPOSE(MMULT(Option!$B$25:$E$28, TRANSPOSE(H4298:K4298)))</f>
        <v>-0.68629577351537752</v>
      </c>
      <c r="M4298" s="60">
        <v>-0.56389786285911503</v>
      </c>
      <c r="N4298" s="60">
        <v>0.20387858449698804</v>
      </c>
      <c r="O4298" s="60">
        <v>-0.26138584422929223</v>
      </c>
      <c r="P4298" s="56" t="str">
        <f t="shared" si="5066"/>
        <v>860/1</v>
      </c>
    </row>
    <row r="4299" spans="6:16" x14ac:dyDescent="0.3">
      <c r="F4299" s="79"/>
      <c r="G4299" s="3">
        <v>4297</v>
      </c>
      <c r="H4299" s="61">
        <v>-0.32931540961389372</v>
      </c>
      <c r="I4299" s="61">
        <v>0.11293372435693522</v>
      </c>
      <c r="J4299" s="61">
        <v>0.49406498586785674</v>
      </c>
      <c r="K4299" s="62">
        <v>0.1824820159516187</v>
      </c>
      <c r="L4299" s="60">
        <f t="array" ref="L4299:O4299">TRANSPOSE(MMULT(Option!$B$25:$E$28, TRANSPOSE(H4299:K4299)))</f>
        <v>-0.32931540961389372</v>
      </c>
      <c r="M4299" s="60">
        <v>-2.8220695769770765E-2</v>
      </c>
      <c r="N4299" s="60">
        <v>0.33178907720802037</v>
      </c>
      <c r="O4299" s="60">
        <v>0.15054670060467168</v>
      </c>
      <c r="P4299" s="56" t="str">
        <f t="shared" si="5066"/>
        <v>860/2</v>
      </c>
    </row>
    <row r="4300" spans="6:16" x14ac:dyDescent="0.3">
      <c r="F4300" s="79"/>
      <c r="G4300" s="3">
        <v>4298</v>
      </c>
      <c r="H4300" s="61">
        <v>-0.79741131341436089</v>
      </c>
      <c r="I4300" s="61">
        <v>0.55003041407215458</v>
      </c>
      <c r="J4300" s="61">
        <v>1.5081607799932621</v>
      </c>
      <c r="K4300" s="62">
        <v>1.0747641054301587</v>
      </c>
      <c r="L4300" s="60">
        <f t="array" ref="L4300:O4300">TRANSPOSE(MMULT(Option!$B$25:$E$28, TRANSPOSE(H4300:K4300)))</f>
        <v>-0.79741131341436089</v>
      </c>
      <c r="M4300" s="60">
        <v>0.18514667603696611</v>
      </c>
      <c r="N4300" s="60">
        <v>1.1497000401557886</v>
      </c>
      <c r="O4300" s="60">
        <v>1.0398030829364</v>
      </c>
      <c r="P4300" s="56" t="str">
        <f t="shared" si="5066"/>
        <v>860/3</v>
      </c>
    </row>
    <row r="4301" spans="6:16" x14ac:dyDescent="0.3">
      <c r="F4301" s="79"/>
      <c r="G4301" s="3">
        <v>4299</v>
      </c>
      <c r="H4301" s="61">
        <v>-0.85815767931027032</v>
      </c>
      <c r="I4301" s="61">
        <v>-0.57164726246032427</v>
      </c>
      <c r="J4301" s="61">
        <v>-0.33770105637786135</v>
      </c>
      <c r="K4301" s="62">
        <v>0.82649982392516452</v>
      </c>
      <c r="L4301" s="60">
        <f t="array" ref="L4301:O4301">TRANSPOSE(MMULT(Option!$B$25:$E$28, TRANSPOSE(H4301:K4301)))</f>
        <v>-0.85815767931027032</v>
      </c>
      <c r="M4301" s="60">
        <v>-0.8671864419318529</v>
      </c>
      <c r="N4301" s="60">
        <v>-0.78956170021059169</v>
      </c>
      <c r="O4301" s="60">
        <v>0.14890420398014215</v>
      </c>
      <c r="P4301" s="56" t="str">
        <f t="shared" si="5066"/>
        <v>860/4</v>
      </c>
    </row>
    <row r="4302" spans="6:16" x14ac:dyDescent="0.3">
      <c r="F4302" s="79"/>
      <c r="G4302" s="3">
        <v>4300</v>
      </c>
      <c r="H4302" s="61">
        <v>-1.0337300140265262</v>
      </c>
      <c r="I4302" s="61">
        <v>-1.1819319180415295</v>
      </c>
      <c r="J4302" s="61">
        <v>0.61353260358600192</v>
      </c>
      <c r="K4302" s="62">
        <v>-0.48760711887870012</v>
      </c>
      <c r="L4302" s="60">
        <f t="array" ref="L4302:O4302">TRANSPOSE(MMULT(Option!$B$25:$E$28, TRANSPOSE(H4302:K4302)))</f>
        <v>-1.0337300140265262</v>
      </c>
      <c r="M4302" s="60">
        <v>-1.4967505017525409</v>
      </c>
      <c r="N4302" s="60">
        <v>-0.18412257174343893</v>
      </c>
      <c r="O4302" s="60">
        <v>-1.020806920494538</v>
      </c>
      <c r="P4302" s="56" t="str">
        <f t="shared" si="5066"/>
        <v>860/5</v>
      </c>
    </row>
    <row r="4303" spans="6:16" x14ac:dyDescent="0.3">
      <c r="F4303" s="79"/>
      <c r="G4303" s="3">
        <v>4301</v>
      </c>
      <c r="H4303" s="61">
        <v>0.45482447332534726</v>
      </c>
      <c r="I4303" s="61">
        <v>-0.31583227147155618</v>
      </c>
      <c r="J4303" s="61">
        <v>-1.8907591147328897</v>
      </c>
      <c r="K4303" s="62">
        <v>0.53637986931330695</v>
      </c>
      <c r="L4303" s="60">
        <f t="array" ref="L4303:O4303">TRANSPOSE(MMULT(Option!$B$25:$E$28, TRANSPOSE(H4303:K4303)))</f>
        <v>0.45482447332534726</v>
      </c>
      <c r="M4303" s="60">
        <v>-0.10753526885551068</v>
      </c>
      <c r="N4303" s="60">
        <v>-1.561447275204956</v>
      </c>
      <c r="O4303" s="60">
        <v>0.18951537351509129</v>
      </c>
      <c r="P4303" s="56" t="str">
        <f t="shared" si="5066"/>
        <v>861/1</v>
      </c>
    </row>
    <row r="4304" spans="6:16" x14ac:dyDescent="0.3">
      <c r="F4304" s="79"/>
      <c r="G4304" s="3">
        <v>4302</v>
      </c>
      <c r="H4304" s="61">
        <v>-1.1739730126701107</v>
      </c>
      <c r="I4304" s="61">
        <v>-0.48155536204830135</v>
      </c>
      <c r="J4304" s="61">
        <v>-0.50793975943351755</v>
      </c>
      <c r="K4304" s="62">
        <v>0.68028462707148107</v>
      </c>
      <c r="L4304" s="60">
        <f t="array" ref="L4304:O4304">TRANSPOSE(MMULT(Option!$B$25:$E$28, TRANSPOSE(H4304:K4304)))</f>
        <v>-1.1739730126701107</v>
      </c>
      <c r="M4304" s="60">
        <v>-0.91094198464768539</v>
      </c>
      <c r="N4304" s="60">
        <v>-1.0418186026898233</v>
      </c>
      <c r="O4304" s="60">
        <v>-0.11226873859567232</v>
      </c>
      <c r="P4304" s="56" t="str">
        <f t="shared" si="5066"/>
        <v>861/2</v>
      </c>
    </row>
    <row r="4305" spans="6:16" x14ac:dyDescent="0.3">
      <c r="F4305" s="79"/>
      <c r="G4305" s="3">
        <v>4303</v>
      </c>
      <c r="H4305" s="61">
        <v>1.8238447280883743</v>
      </c>
      <c r="I4305" s="61">
        <v>0.12318931466810794</v>
      </c>
      <c r="J4305" s="61">
        <v>0.88651006375123809</v>
      </c>
      <c r="K4305" s="62">
        <v>1.3751529745030386</v>
      </c>
      <c r="L4305" s="60">
        <f t="array" ref="L4305:O4305">TRANSPOSE(MMULT(Option!$B$25:$E$28, TRANSPOSE(H4305:K4305)))</f>
        <v>1.8238447280883743</v>
      </c>
      <c r="M4305" s="60">
        <v>0.84244276309061739</v>
      </c>
      <c r="N4305" s="60">
        <v>1.5404271383471384</v>
      </c>
      <c r="O4305" s="60">
        <v>2.1124361258103415</v>
      </c>
      <c r="P4305" s="56" t="str">
        <f t="shared" si="5066"/>
        <v>861/3</v>
      </c>
    </row>
    <row r="4306" spans="6:16" x14ac:dyDescent="0.3">
      <c r="F4306" s="79"/>
      <c r="G4306" s="3">
        <v>4304</v>
      </c>
      <c r="H4306" s="61">
        <v>-1.4570994311536074</v>
      </c>
      <c r="I4306" s="61">
        <v>0.82045403719438303</v>
      </c>
      <c r="J4306" s="61">
        <v>-0.8271351416578856</v>
      </c>
      <c r="K4306" s="62">
        <v>-1.0068909124654413</v>
      </c>
      <c r="L4306" s="60">
        <f t="array" ref="L4306:O4306">TRANSPOSE(MMULT(Option!$B$25:$E$28, TRANSPOSE(H4306:K4306)))</f>
        <v>-1.4570994311536074</v>
      </c>
      <c r="M4306" s="60">
        <v>0.1691187734736318</v>
      </c>
      <c r="N4306" s="60">
        <v>-1.0944755941968536</v>
      </c>
      <c r="O4306" s="60">
        <v>-1.3916845861034917</v>
      </c>
      <c r="P4306" s="56" t="str">
        <f t="shared" si="5066"/>
        <v>861/4</v>
      </c>
    </row>
    <row r="4307" spans="6:16" x14ac:dyDescent="0.3">
      <c r="F4307" s="79"/>
      <c r="G4307" s="3">
        <v>4305</v>
      </c>
      <c r="H4307" s="61">
        <v>-0.71251581669904951</v>
      </c>
      <c r="I4307" s="61">
        <v>-2.4173199971665023</v>
      </c>
      <c r="J4307" s="61">
        <v>-0.34522672614603533</v>
      </c>
      <c r="K4307" s="62">
        <v>-1.4119915525690925</v>
      </c>
      <c r="L4307" s="60">
        <f t="array" ref="L4307:O4307">TRANSPOSE(MMULT(Option!$B$25:$E$28, TRANSPOSE(H4307:K4307)))</f>
        <v>-0.71251581669904951</v>
      </c>
      <c r="M4307" s="60">
        <v>-2.5005166998688066</v>
      </c>
      <c r="N4307" s="60">
        <v>-1.2212253989546882</v>
      </c>
      <c r="O4307" s="60">
        <v>-2.1945479740179294</v>
      </c>
      <c r="P4307" s="56" t="str">
        <f t="shared" si="5066"/>
        <v>861/5</v>
      </c>
    </row>
    <row r="4308" spans="6:16" x14ac:dyDescent="0.3">
      <c r="F4308" s="79"/>
      <c r="G4308" s="3">
        <v>4306</v>
      </c>
      <c r="H4308" s="61">
        <v>-0.63921517487165769</v>
      </c>
      <c r="I4308" s="61">
        <v>-0.79044003777531602</v>
      </c>
      <c r="J4308" s="61">
        <v>0.42910739358451722</v>
      </c>
      <c r="K4308" s="62">
        <v>-0.75450077009642302</v>
      </c>
      <c r="L4308" s="60">
        <f t="array" ref="L4308:O4308">TRANSPOSE(MMULT(Option!$B$25:$E$28, TRANSPOSE(H4308:K4308)))</f>
        <v>-0.63921517487165769</v>
      </c>
      <c r="M4308" s="60">
        <v>-0.98013633103449105</v>
      </c>
      <c r="N4308" s="60">
        <v>-8.5782515798631442E-2</v>
      </c>
      <c r="O4308" s="60">
        <v>-1.0250345296679846</v>
      </c>
      <c r="P4308" s="56" t="str">
        <f t="shared" si="5066"/>
        <v>862/1</v>
      </c>
    </row>
    <row r="4309" spans="6:16" x14ac:dyDescent="0.3">
      <c r="F4309" s="79"/>
      <c r="G4309" s="3">
        <v>4307</v>
      </c>
      <c r="H4309" s="61">
        <v>-0.78800959641386492</v>
      </c>
      <c r="I4309" s="61">
        <v>1.5971595238614251</v>
      </c>
      <c r="J4309" s="61">
        <v>0.10081971757124843</v>
      </c>
      <c r="K4309" s="62">
        <v>0.63029559610102837</v>
      </c>
      <c r="L4309" s="60">
        <f t="array" ref="L4309:O4309">TRANSPOSE(MMULT(Option!$B$25:$E$28, TRANSPOSE(H4309:K4309)))</f>
        <v>-0.78800959641386492</v>
      </c>
      <c r="M4309" s="60">
        <v>1.1486170444373758</v>
      </c>
      <c r="N4309" s="60">
        <v>0.19158167219447741</v>
      </c>
      <c r="O4309" s="60">
        <v>0.66246159506351421</v>
      </c>
      <c r="P4309" s="56" t="str">
        <f t="shared" si="5066"/>
        <v>862/2</v>
      </c>
    </row>
    <row r="4310" spans="6:16" x14ac:dyDescent="0.3">
      <c r="F4310" s="79"/>
      <c r="G4310" s="3">
        <v>4308</v>
      </c>
      <c r="H4310" s="61">
        <v>-0.36059207588321263</v>
      </c>
      <c r="I4310" s="61">
        <v>-1.6473276157399379</v>
      </c>
      <c r="J4310" s="61">
        <v>-0.6482709435072761</v>
      </c>
      <c r="K4310" s="62">
        <v>-9.7647863997055551E-2</v>
      </c>
      <c r="L4310" s="60">
        <f t="array" ref="L4310:O4310">TRANSPOSE(MMULT(Option!$B$25:$E$28, TRANSPOSE(H4310:K4310)))</f>
        <v>-0.36059207588321263</v>
      </c>
      <c r="M4310" s="60">
        <v>-1.6540375290571636</v>
      </c>
      <c r="N4310" s="60">
        <v>-1.1449913535076419</v>
      </c>
      <c r="O4310" s="60">
        <v>-0.78575862568969557</v>
      </c>
      <c r="P4310" s="56" t="str">
        <f t="shared" si="5066"/>
        <v>862/3</v>
      </c>
    </row>
    <row r="4311" spans="6:16" x14ac:dyDescent="0.3">
      <c r="F4311" s="79"/>
      <c r="G4311" s="3">
        <v>4309</v>
      </c>
      <c r="H4311" s="61">
        <v>-1.6879181665237504</v>
      </c>
      <c r="I4311" s="61">
        <v>0.34487078294960843</v>
      </c>
      <c r="J4311" s="61">
        <v>-9.3726522257285838E-2</v>
      </c>
      <c r="K4311" s="62">
        <v>-0.78792389556160392</v>
      </c>
      <c r="L4311" s="60">
        <f t="array" ref="L4311:O4311">TRANSPOSE(MMULT(Option!$B$25:$E$28, TRANSPOSE(H4311:K4311)))</f>
        <v>-1.6879181665237504</v>
      </c>
      <c r="M4311" s="60">
        <v>-0.35908797304044693</v>
      </c>
      <c r="N4311" s="60">
        <v>-0.66717984493562998</v>
      </c>
      <c r="O4311" s="60">
        <v>-1.2778901538517387</v>
      </c>
      <c r="P4311" s="56" t="str">
        <f t="shared" si="5066"/>
        <v>862/4</v>
      </c>
    </row>
    <row r="4312" spans="6:16" x14ac:dyDescent="0.3">
      <c r="F4312" s="79"/>
      <c r="G4312" s="3">
        <v>4310</v>
      </c>
      <c r="H4312" s="61">
        <v>-1.0160416150998635</v>
      </c>
      <c r="I4312" s="61">
        <v>0.20648320682549523</v>
      </c>
      <c r="J4312" s="61">
        <v>0.65087316951645025</v>
      </c>
      <c r="K4312" s="62">
        <v>-1.1779245713127113</v>
      </c>
      <c r="L4312" s="60">
        <f t="array" ref="L4312:O4312">TRANSPOSE(MMULT(Option!$B$25:$E$28, TRANSPOSE(H4312:K4312)))</f>
        <v>-1.0160416150998635</v>
      </c>
      <c r="M4312" s="60">
        <v>-0.21717166103693458</v>
      </c>
      <c r="N4312" s="60">
        <v>0.21932180592541262</v>
      </c>
      <c r="O4312" s="60">
        <v>-1.2340235541782762</v>
      </c>
      <c r="P4312" s="56" t="str">
        <f t="shared" si="5066"/>
        <v>862/5</v>
      </c>
    </row>
    <row r="4313" spans="6:16" x14ac:dyDescent="0.3">
      <c r="F4313" s="79"/>
      <c r="G4313" s="3">
        <v>4311</v>
      </c>
      <c r="H4313" s="61">
        <v>-0.83693242331272233</v>
      </c>
      <c r="I4313" s="61">
        <v>0.49515020892017148</v>
      </c>
      <c r="J4313" s="61">
        <v>-1.5157331525419839</v>
      </c>
      <c r="K4313" s="62">
        <v>0.36709092288421219</v>
      </c>
      <c r="L4313" s="60">
        <f t="array" ref="L4313:O4313">TRANSPOSE(MMULT(Option!$B$25:$E$28, TRANSPOSE(H4313:K4313)))</f>
        <v>-0.83693242331272233</v>
      </c>
      <c r="M4313" s="60">
        <v>0.11903969322488789</v>
      </c>
      <c r="N4313" s="60">
        <v>-1.5363958933191331</v>
      </c>
      <c r="O4313" s="60">
        <v>-0.18659514195946852</v>
      </c>
      <c r="P4313" s="56" t="str">
        <f t="shared" si="5066"/>
        <v>863/1</v>
      </c>
    </row>
    <row r="4314" spans="6:16" x14ac:dyDescent="0.3">
      <c r="F4314" s="79"/>
      <c r="G4314" s="3">
        <v>4312</v>
      </c>
      <c r="H4314" s="61">
        <v>-1.3717416748955544</v>
      </c>
      <c r="I4314" s="61">
        <v>1.8529221724518378E-2</v>
      </c>
      <c r="J4314" s="61">
        <v>-0.51530816253497325</v>
      </c>
      <c r="K4314" s="62">
        <v>-0.63266505458895184</v>
      </c>
      <c r="L4314" s="60">
        <f t="array" ref="L4314:O4314">TRANSPOSE(MMULT(Option!$B$25:$E$28, TRANSPOSE(H4314:K4314)))</f>
        <v>-1.3717416748955544</v>
      </c>
      <c r="M4314" s="60">
        <v>-0.53171435773397657</v>
      </c>
      <c r="N4314" s="60">
        <v>-0.99644492681926411</v>
      </c>
      <c r="O4314" s="60">
        <v>-1.1862044201389961</v>
      </c>
      <c r="P4314" s="56" t="str">
        <f t="shared" si="5066"/>
        <v>863/2</v>
      </c>
    </row>
    <row r="4315" spans="6:16" x14ac:dyDescent="0.3">
      <c r="F4315" s="79"/>
      <c r="G4315" s="3">
        <v>4313</v>
      </c>
      <c r="H4315" s="61">
        <v>-0.64476220535602902</v>
      </c>
      <c r="I4315" s="61">
        <v>-0.56310987664090795</v>
      </c>
      <c r="J4315" s="61">
        <v>-0.43467226807972914</v>
      </c>
      <c r="K4315" s="62">
        <v>-1.0241074190987294</v>
      </c>
      <c r="L4315" s="60">
        <f t="array" ref="L4315:O4315">TRANSPOSE(MMULT(Option!$B$25:$E$28, TRANSPOSE(H4315:K4315)))</f>
        <v>-0.64476220535602902</v>
      </c>
      <c r="M4315" s="60">
        <v>-0.7740036089992528</v>
      </c>
      <c r="N4315" s="60">
        <v>-0.7871386895593071</v>
      </c>
      <c r="O4315" s="60">
        <v>-1.3671941997938859</v>
      </c>
      <c r="P4315" s="56" t="str">
        <f t="shared" si="5066"/>
        <v>863/3</v>
      </c>
    </row>
    <row r="4316" spans="6:16" x14ac:dyDescent="0.3">
      <c r="F4316" s="79"/>
      <c r="G4316" s="3">
        <v>4314</v>
      </c>
      <c r="H4316" s="61">
        <v>-0.63474570492984561</v>
      </c>
      <c r="I4316" s="61">
        <v>-4.8263069525903472E-2</v>
      </c>
      <c r="J4316" s="61">
        <v>-0.14531824644754335</v>
      </c>
      <c r="K4316" s="62">
        <v>1.1498975319126252</v>
      </c>
      <c r="L4316" s="60">
        <f t="array" ref="L4316:O4316">TRANSPOSE(MMULT(Option!$B$25:$E$28, TRANSPOSE(H4316:K4316)))</f>
        <v>-0.63474570492984561</v>
      </c>
      <c r="M4316" s="60">
        <v>-0.29813211584661209</v>
      </c>
      <c r="N4316" s="60">
        <v>-0.3941709987998645</v>
      </c>
      <c r="O4316" s="60">
        <v>0.68981367825308459</v>
      </c>
      <c r="P4316" s="56" t="str">
        <f t="shared" si="5066"/>
        <v>863/4</v>
      </c>
    </row>
    <row r="4317" spans="6:16" x14ac:dyDescent="0.3">
      <c r="F4317" s="79"/>
      <c r="G4317" s="3">
        <v>4315</v>
      </c>
      <c r="H4317" s="61">
        <v>0.34227507196968054</v>
      </c>
      <c r="I4317" s="61">
        <v>-0.40955958701895023</v>
      </c>
      <c r="J4317" s="61">
        <v>6.4317045392121935E-2</v>
      </c>
      <c r="K4317" s="62">
        <v>-0.76545535260612785</v>
      </c>
      <c r="L4317" s="60">
        <f t="array" ref="L4317:O4317">TRANSPOSE(MMULT(Option!$B$25:$E$28, TRANSPOSE(H4317:K4317)))</f>
        <v>0.34227507196968054</v>
      </c>
      <c r="M4317" s="60">
        <v>-0.23845753303396633</v>
      </c>
      <c r="N4317" s="60">
        <v>8.6152462342637973E-2</v>
      </c>
      <c r="O4317" s="60">
        <v>-0.61328124634768855</v>
      </c>
      <c r="P4317" s="56" t="str">
        <f t="shared" si="5066"/>
        <v>863/5</v>
      </c>
    </row>
    <row r="4318" spans="6:16" x14ac:dyDescent="0.3">
      <c r="F4318" s="79"/>
      <c r="G4318" s="3">
        <v>4316</v>
      </c>
      <c r="H4318" s="61">
        <v>-0.94351910443502651</v>
      </c>
      <c r="I4318" s="61">
        <v>0.75397428506629072</v>
      </c>
      <c r="J4318" s="61">
        <v>-1.0113052199233399</v>
      </c>
      <c r="K4318" s="62">
        <v>-1.0480941534509836</v>
      </c>
      <c r="L4318" s="60">
        <f t="array" ref="L4318:O4318">TRANSPOSE(MMULT(Option!$B$25:$E$28, TRANSPOSE(H4318:K4318)))</f>
        <v>-0.94351910443502651</v>
      </c>
      <c r="M4318" s="60">
        <v>0.31362120489928735</v>
      </c>
      <c r="N4318" s="60">
        <v>-1.0682103825455604</v>
      </c>
      <c r="O4318" s="60">
        <v>-1.274891607045868</v>
      </c>
      <c r="P4318" s="56" t="str">
        <f t="shared" si="5066"/>
        <v>864/1</v>
      </c>
    </row>
    <row r="4319" spans="6:16" x14ac:dyDescent="0.3">
      <c r="F4319" s="79"/>
      <c r="G4319" s="3">
        <v>4317</v>
      </c>
      <c r="H4319" s="61">
        <v>-0.83029529407644453</v>
      </c>
      <c r="I4319" s="61">
        <v>2.2494432672567002</v>
      </c>
      <c r="J4319" s="61">
        <v>-1.5634494793176026</v>
      </c>
      <c r="K4319" s="62">
        <v>0.54657273292431374</v>
      </c>
      <c r="L4319" s="60">
        <f t="array" ref="L4319:O4319">TRANSPOSE(MMULT(Option!$B$25:$E$28, TRANSPOSE(H4319:K4319)))</f>
        <v>-0.83029529407644453</v>
      </c>
      <c r="M4319" s="60">
        <v>1.7295306911119439</v>
      </c>
      <c r="N4319" s="60">
        <v>-1.1162690156726554</v>
      </c>
      <c r="O4319" s="60">
        <v>0.41982723200748273</v>
      </c>
      <c r="P4319" s="56" t="str">
        <f t="shared" si="5066"/>
        <v>864/2</v>
      </c>
    </row>
    <row r="4320" spans="6:16" x14ac:dyDescent="0.3">
      <c r="F4320" s="79"/>
      <c r="G4320" s="3">
        <v>4318</v>
      </c>
      <c r="H4320" s="61">
        <v>0.3626274813441468</v>
      </c>
      <c r="I4320" s="61">
        <v>0.429038743252661</v>
      </c>
      <c r="J4320" s="61">
        <v>-2.0639158462006812</v>
      </c>
      <c r="K4320" s="62">
        <v>1.3088569349632477</v>
      </c>
      <c r="L4320" s="60">
        <f t="array" ref="L4320:O4320">TRANSPOSE(MMULT(Option!$B$25:$E$28, TRANSPOSE(H4320:K4320)))</f>
        <v>0.3626274813441468</v>
      </c>
      <c r="M4320" s="60">
        <v>0.53827149594246737</v>
      </c>
      <c r="N4320" s="60">
        <v>-1.5553583545840151</v>
      </c>
      <c r="O4320" s="60">
        <v>0.97540269894291276</v>
      </c>
      <c r="P4320" s="56" t="str">
        <f t="shared" si="5066"/>
        <v>864/3</v>
      </c>
    </row>
    <row r="4321" spans="6:16" x14ac:dyDescent="0.3">
      <c r="F4321" s="79"/>
      <c r="G4321" s="3">
        <v>4319</v>
      </c>
      <c r="H4321" s="61">
        <v>-0.88369482835089153</v>
      </c>
      <c r="I4321" s="61">
        <v>0.60686076050262128</v>
      </c>
      <c r="J4321" s="61">
        <v>0.40152816736234803</v>
      </c>
      <c r="K4321" s="62">
        <v>-2.0443011287382395</v>
      </c>
      <c r="L4321" s="60">
        <f t="array" ref="L4321:O4321">TRANSPOSE(MMULT(Option!$B$25:$E$28, TRANSPOSE(H4321:K4321)))</f>
        <v>-0.88369482835089153</v>
      </c>
      <c r="M4321" s="60">
        <v>0.20271914291998916</v>
      </c>
      <c r="N4321" s="60">
        <v>0.1581017494861392</v>
      </c>
      <c r="O4321" s="60">
        <v>-1.8668291052857471</v>
      </c>
      <c r="P4321" s="56" t="str">
        <f t="shared" si="5066"/>
        <v>864/4</v>
      </c>
    </row>
    <row r="4322" spans="6:16" x14ac:dyDescent="0.3">
      <c r="F4322" s="79"/>
      <c r="G4322" s="3">
        <v>4320</v>
      </c>
      <c r="H4322" s="61">
        <v>0.57272743554594752</v>
      </c>
      <c r="I4322" s="61">
        <v>-0.54625379817767294</v>
      </c>
      <c r="J4322" s="61">
        <v>0.381486544145756</v>
      </c>
      <c r="K4322" s="62">
        <v>0.12765383238128722</v>
      </c>
      <c r="L4322" s="60">
        <f t="array" ref="L4322:O4322">TRANSPOSE(MMULT(Option!$B$25:$E$28, TRANSPOSE(H4322:K4322)))</f>
        <v>0.57272743554594752</v>
      </c>
      <c r="M4322" s="60">
        <v>-0.27155890154288431</v>
      </c>
      <c r="N4322" s="60">
        <v>0.42111162420695814</v>
      </c>
      <c r="O4322" s="60">
        <v>0.26982291292415372</v>
      </c>
      <c r="P4322" s="56" t="str">
        <f t="shared" si="5066"/>
        <v>864/5</v>
      </c>
    </row>
    <row r="4323" spans="6:16" x14ac:dyDescent="0.3">
      <c r="F4323" s="79"/>
      <c r="G4323" s="3">
        <v>4321</v>
      </c>
      <c r="H4323" s="61">
        <v>-1.2084172977553815</v>
      </c>
      <c r="I4323" s="61">
        <v>-1.9410100969925221</v>
      </c>
      <c r="J4323" s="61">
        <v>-0.67412274233193359</v>
      </c>
      <c r="K4323" s="62">
        <v>-0.3044529387688627</v>
      </c>
      <c r="L4323" s="60">
        <f t="array" ref="L4323:O4323">TRANSPOSE(MMULT(Option!$B$25:$E$28, TRANSPOSE(H4323:K4323)))</f>
        <v>-1.2084172977553815</v>
      </c>
      <c r="M4323" s="60">
        <v>-2.2623320579305144</v>
      </c>
      <c r="N4323" s="60">
        <v>-1.5837314631293125</v>
      </c>
      <c r="O4323" s="60">
        <v>-1.3839358802529884</v>
      </c>
      <c r="P4323" s="56" t="str">
        <f t="shared" si="5066"/>
        <v>865/1</v>
      </c>
    </row>
    <row r="4324" spans="6:16" x14ac:dyDescent="0.3">
      <c r="F4324" s="79"/>
      <c r="G4324" s="3">
        <v>4322</v>
      </c>
      <c r="H4324" s="61">
        <v>1.1468675587224546</v>
      </c>
      <c r="I4324" s="61">
        <v>-0.10627751754124144</v>
      </c>
      <c r="J4324" s="61">
        <v>0.59369228068800695</v>
      </c>
      <c r="K4324" s="62">
        <v>1.1552050505091378</v>
      </c>
      <c r="L4324" s="60">
        <f t="array" ref="L4324:O4324">TRANSPOSE(MMULT(Option!$B$25:$E$28, TRANSPOSE(H4324:K4324)))</f>
        <v>1.1468675587224546</v>
      </c>
      <c r="M4324" s="60">
        <v>0.36134206972803468</v>
      </c>
      <c r="N4324" s="60">
        <v>0.95236294272930611</v>
      </c>
      <c r="O4324" s="60">
        <v>1.536052408029186</v>
      </c>
      <c r="P4324" s="56" t="str">
        <f t="shared" si="5066"/>
        <v>865/2</v>
      </c>
    </row>
    <row r="4325" spans="6:16" x14ac:dyDescent="0.3">
      <c r="F4325" s="79"/>
      <c r="G4325" s="3">
        <v>4323</v>
      </c>
      <c r="H4325" s="61">
        <v>-0.70656527644190403</v>
      </c>
      <c r="I4325" s="61">
        <v>-1.2926819265208267</v>
      </c>
      <c r="J4325" s="61">
        <v>-4.8604932254312415E-2</v>
      </c>
      <c r="K4325" s="62">
        <v>1.1103661475496063</v>
      </c>
      <c r="L4325" s="60">
        <f t="array" ref="L4325:O4325">TRANSPOSE(MMULT(Option!$B$25:$E$28, TRANSPOSE(H4325:K4325)))</f>
        <v>-0.70656527644190403</v>
      </c>
      <c r="M4325" s="60">
        <v>-1.4673886661333679</v>
      </c>
      <c r="N4325" s="60">
        <v>-0.66381989911802697</v>
      </c>
      <c r="O4325" s="60">
        <v>0.32024435158489539</v>
      </c>
      <c r="P4325" s="56" t="str">
        <f t="shared" si="5066"/>
        <v>865/3</v>
      </c>
    </row>
    <row r="4326" spans="6:16" x14ac:dyDescent="0.3">
      <c r="F4326" s="79"/>
      <c r="G4326" s="3">
        <v>4324</v>
      </c>
      <c r="H4326" s="61">
        <v>0.39153590637937902</v>
      </c>
      <c r="I4326" s="61">
        <v>-1.0560455337681682</v>
      </c>
      <c r="J4326" s="61">
        <v>-0.9891639420192373</v>
      </c>
      <c r="K4326" s="62">
        <v>0.5258343387147465</v>
      </c>
      <c r="L4326" s="60">
        <f t="array" ref="L4326:O4326">TRANSPOSE(MMULT(Option!$B$25:$E$28, TRANSPOSE(H4326:K4326)))</f>
        <v>0.39153590637937902</v>
      </c>
      <c r="M4326" s="60">
        <v>-0.8112673566107832</v>
      </c>
      <c r="N4326" s="60">
        <v>-0.98871591835185602</v>
      </c>
      <c r="O4326" s="60">
        <v>0.13730932111301958</v>
      </c>
      <c r="P4326" s="56" t="str">
        <f t="shared" si="5066"/>
        <v>865/4</v>
      </c>
    </row>
    <row r="4327" spans="6:16" x14ac:dyDescent="0.3">
      <c r="F4327" s="79"/>
      <c r="G4327" s="3">
        <v>4325</v>
      </c>
      <c r="H4327" s="61">
        <v>0.6919948509436592</v>
      </c>
      <c r="I4327" s="61">
        <v>-0.93436656491051906</v>
      </c>
      <c r="J4327" s="61">
        <v>-0.85345225988719542</v>
      </c>
      <c r="K4327" s="62">
        <v>-1.2154005259446086</v>
      </c>
      <c r="L4327" s="60">
        <f t="array" ref="L4327:O4327">TRANSPOSE(MMULT(Option!$B$25:$E$28, TRANSPOSE(H4327:K4327)))</f>
        <v>0.6919948509436592</v>
      </c>
      <c r="M4327" s="60">
        <v>-0.57956316173020084</v>
      </c>
      <c r="N4327" s="60">
        <v>-0.7174723706385302</v>
      </c>
      <c r="O4327" s="60">
        <v>-1.1752603135604882</v>
      </c>
      <c r="P4327" s="56" t="str">
        <f t="shared" si="5066"/>
        <v>865/5</v>
      </c>
    </row>
    <row r="4328" spans="6:16" x14ac:dyDescent="0.3">
      <c r="F4328" s="79"/>
      <c r="G4328" s="3">
        <v>4326</v>
      </c>
      <c r="H4328" s="61">
        <v>4.3919871281487277E-3</v>
      </c>
      <c r="I4328" s="61">
        <v>-1.4204313976285807</v>
      </c>
      <c r="J4328" s="61">
        <v>0.35554258842296943</v>
      </c>
      <c r="K4328" s="62">
        <v>0.67041747333966339</v>
      </c>
      <c r="L4328" s="60">
        <f t="array" ref="L4328:O4328">TRANSPOSE(MMULT(Option!$B$25:$E$28, TRANSPOSE(H4328:K4328)))</f>
        <v>4.3919871281487277E-3</v>
      </c>
      <c r="M4328" s="60">
        <v>-1.300090084973718</v>
      </c>
      <c r="N4328" s="60">
        <v>-5.792282234684798E-2</v>
      </c>
      <c r="O4328" s="60">
        <v>0.27330657572495198</v>
      </c>
      <c r="P4328" s="56" t="str">
        <f t="shared" si="5066"/>
        <v>866/1</v>
      </c>
    </row>
    <row r="4329" spans="6:16" x14ac:dyDescent="0.3">
      <c r="F4329" s="79"/>
      <c r="G4329" s="3">
        <v>4327</v>
      </c>
      <c r="H4329" s="61">
        <v>0.51882004943070781</v>
      </c>
      <c r="I4329" s="61">
        <v>1.3033869289171438</v>
      </c>
      <c r="J4329" s="61">
        <v>-0.52642792645367575</v>
      </c>
      <c r="K4329" s="62">
        <v>-0.55022400605636801</v>
      </c>
      <c r="L4329" s="60">
        <f t="array" ref="L4329:O4329">TRANSPOSE(MMULT(Option!$B$25:$E$28, TRANSPOSE(H4329:K4329)))</f>
        <v>0.51882004943070781</v>
      </c>
      <c r="M4329" s="60">
        <v>1.4021018720880507</v>
      </c>
      <c r="N4329" s="60">
        <v>8.6467888074186705E-2</v>
      </c>
      <c r="O4329" s="60">
        <v>-2.5097064189938678E-2</v>
      </c>
      <c r="P4329" s="56" t="str">
        <f t="shared" si="5066"/>
        <v>866/2</v>
      </c>
    </row>
    <row r="4330" spans="6:16" x14ac:dyDescent="0.3">
      <c r="F4330" s="79"/>
      <c r="G4330" s="3">
        <v>4328</v>
      </c>
      <c r="H4330" s="61">
        <v>1.085883358035749</v>
      </c>
      <c r="I4330" s="61">
        <v>0.4129897384383725</v>
      </c>
      <c r="J4330" s="61">
        <v>-0.94188628399585328</v>
      </c>
      <c r="K4330" s="62">
        <v>1.535959379847128</v>
      </c>
      <c r="L4330" s="60">
        <f t="array" ref="L4330:O4330">TRANSPOSE(MMULT(Option!$B$25:$E$28, TRANSPOSE(H4330:K4330)))</f>
        <v>1.085883358035749</v>
      </c>
      <c r="M4330" s="60">
        <v>0.81286469074107071</v>
      </c>
      <c r="N4330" s="60">
        <v>-0.28476876142703567</v>
      </c>
      <c r="O4330" s="60">
        <v>1.6739790948900819</v>
      </c>
      <c r="P4330" s="56" t="str">
        <f t="shared" si="5066"/>
        <v>866/3</v>
      </c>
    </row>
    <row r="4331" spans="6:16" x14ac:dyDescent="0.3">
      <c r="F4331" s="79"/>
      <c r="G4331" s="3">
        <v>4329</v>
      </c>
      <c r="H4331" s="61">
        <v>1.7924041704500828</v>
      </c>
      <c r="I4331" s="61">
        <v>-9.7110187985425742E-2</v>
      </c>
      <c r="J4331" s="61">
        <v>-0.38276228827197284</v>
      </c>
      <c r="K4331" s="62">
        <v>0.28333132173227005</v>
      </c>
      <c r="L4331" s="60">
        <f t="array" ref="L4331:O4331">TRANSPOSE(MMULT(Option!$B$25:$E$28, TRANSPOSE(H4331:K4331)))</f>
        <v>1.7924041704500828</v>
      </c>
      <c r="M4331" s="60">
        <v>0.6279587107411122</v>
      </c>
      <c r="N4331" s="60">
        <v>0.35534828122700368</v>
      </c>
      <c r="O4331" s="60">
        <v>0.85945515105770676</v>
      </c>
      <c r="P4331" s="56" t="str">
        <f t="shared" si="5066"/>
        <v>866/4</v>
      </c>
    </row>
    <row r="4332" spans="6:16" x14ac:dyDescent="0.3">
      <c r="F4332" s="79"/>
      <c r="G4332" s="3">
        <v>4330</v>
      </c>
      <c r="H4332" s="61">
        <v>0.19702758412126517</v>
      </c>
      <c r="I4332" s="61">
        <v>-0.46362406431168618</v>
      </c>
      <c r="J4332" s="61">
        <v>-1.1458445367410359</v>
      </c>
      <c r="K4332" s="62">
        <v>0.68898839595666472</v>
      </c>
      <c r="L4332" s="60">
        <f t="array" ref="L4332:O4332">TRANSPOSE(MMULT(Option!$B$25:$E$28, TRANSPOSE(H4332:K4332)))</f>
        <v>0.19702758412126517</v>
      </c>
      <c r="M4332" s="60">
        <v>-0.3461074400937692</v>
      </c>
      <c r="N4332" s="60">
        <v>-1.0490010348575021</v>
      </c>
      <c r="O4332" s="60">
        <v>0.32377421470876161</v>
      </c>
      <c r="P4332" s="56" t="str">
        <f t="shared" si="5066"/>
        <v>866/5</v>
      </c>
    </row>
    <row r="4333" spans="6:16" x14ac:dyDescent="0.3">
      <c r="F4333" s="79"/>
      <c r="G4333" s="3">
        <v>4331</v>
      </c>
      <c r="H4333" s="61">
        <v>0.14788601982904015</v>
      </c>
      <c r="I4333" s="61">
        <v>-1.694749626545381</v>
      </c>
      <c r="J4333" s="61">
        <v>-0.98656640808644247</v>
      </c>
      <c r="K4333" s="62">
        <v>-0.23196895174557466</v>
      </c>
      <c r="L4333" s="60">
        <f t="array" ref="L4333:O4333">TRANSPOSE(MMULT(Option!$B$25:$E$28, TRANSPOSE(H4333:K4333)))</f>
        <v>0.14788601982904015</v>
      </c>
      <c r="M4333" s="60">
        <v>-1.494109281596854</v>
      </c>
      <c r="N4333" s="60">
        <v>-1.2511464243060653</v>
      </c>
      <c r="O4333" s="60">
        <v>-0.7758396059853766</v>
      </c>
      <c r="P4333" s="56" t="str">
        <f t="shared" si="5066"/>
        <v>867/1</v>
      </c>
    </row>
    <row r="4334" spans="6:16" x14ac:dyDescent="0.3">
      <c r="F4334" s="79"/>
      <c r="G4334" s="3">
        <v>4332</v>
      </c>
      <c r="H4334" s="61">
        <v>-1.1017825376349899</v>
      </c>
      <c r="I4334" s="61">
        <v>-2.3354599382830807</v>
      </c>
      <c r="J4334" s="61">
        <v>-1.223051303505083</v>
      </c>
      <c r="K4334" s="62">
        <v>-0.16305304156059575</v>
      </c>
      <c r="L4334" s="60">
        <f t="array" ref="L4334:O4334">TRANSPOSE(MMULT(Option!$B$25:$E$28, TRANSPOSE(H4334:K4334)))</f>
        <v>-1.1017825376349899</v>
      </c>
      <c r="M4334" s="60">
        <v>-2.5811974049978184</v>
      </c>
      <c r="N4334" s="60">
        <v>-2.1264982542887418</v>
      </c>
      <c r="O4334" s="60">
        <v>-1.4306254376384293</v>
      </c>
      <c r="P4334" s="56" t="str">
        <f t="shared" si="5066"/>
        <v>867/2</v>
      </c>
    </row>
    <row r="4335" spans="6:16" x14ac:dyDescent="0.3">
      <c r="F4335" s="79"/>
      <c r="G4335" s="3">
        <v>4333</v>
      </c>
      <c r="H4335" s="61">
        <v>-0.28000426212501867</v>
      </c>
      <c r="I4335" s="61">
        <v>-3.3452944092659904</v>
      </c>
      <c r="J4335" s="61">
        <v>0.9873402709821878</v>
      </c>
      <c r="K4335" s="62">
        <v>0.66981072360327631</v>
      </c>
      <c r="L4335" s="60">
        <f t="array" ref="L4335:O4335">TRANSPOSE(MMULT(Option!$B$25:$E$28, TRANSPOSE(H4335:K4335)))</f>
        <v>-0.28000426212501867</v>
      </c>
      <c r="M4335" s="60">
        <v>-3.1780146753248038</v>
      </c>
      <c r="N4335" s="60">
        <v>-0.1208145124710619</v>
      </c>
      <c r="O4335" s="60">
        <v>-0.22170468698010304</v>
      </c>
      <c r="P4335" s="56" t="str">
        <f t="shared" si="5066"/>
        <v>867/3</v>
      </c>
    </row>
    <row r="4336" spans="6:16" x14ac:dyDescent="0.3">
      <c r="F4336" s="79"/>
      <c r="G4336" s="3">
        <v>4334</v>
      </c>
      <c r="H4336" s="61">
        <v>-0.349213351008266</v>
      </c>
      <c r="I4336" s="61">
        <v>0.83578917782839346</v>
      </c>
      <c r="J4336" s="61">
        <v>0.81360530776955531</v>
      </c>
      <c r="K4336" s="62">
        <v>0.6531232643735202</v>
      </c>
      <c r="L4336" s="60">
        <f t="array" ref="L4336:O4336">TRANSPOSE(MMULT(Option!$B$25:$E$28, TRANSPOSE(H4336:K4336)))</f>
        <v>-0.349213351008266</v>
      </c>
      <c r="M4336" s="60">
        <v>0.62632809408139767</v>
      </c>
      <c r="N4336" s="60">
        <v>0.79377337216129817</v>
      </c>
      <c r="O4336" s="60">
        <v>0.79727648561308606</v>
      </c>
      <c r="P4336" s="56" t="str">
        <f t="shared" si="5066"/>
        <v>867/4</v>
      </c>
    </row>
    <row r="4337" spans="6:16" x14ac:dyDescent="0.3">
      <c r="F4337" s="79"/>
      <c r="G4337" s="3">
        <v>4335</v>
      </c>
      <c r="H4337" s="61">
        <v>-1.0226689801226563</v>
      </c>
      <c r="I4337" s="61">
        <v>0.44303137356449851</v>
      </c>
      <c r="J4337" s="61">
        <v>-1.7188942924049537</v>
      </c>
      <c r="K4337" s="62">
        <v>0.87898902518398458</v>
      </c>
      <c r="L4337" s="60">
        <f t="array" ref="L4337:O4337">TRANSPOSE(MMULT(Option!$B$25:$E$28, TRANSPOSE(H4337:K4337)))</f>
        <v>-1.0226689801226563</v>
      </c>
      <c r="M4337" s="60">
        <v>-3.022631129148079E-3</v>
      </c>
      <c r="N4337" s="60">
        <v>-1.8027769048858746</v>
      </c>
      <c r="O4337" s="60">
        <v>0.12417267169712176</v>
      </c>
      <c r="P4337" s="56" t="str">
        <f t="shared" si="5066"/>
        <v>867/5</v>
      </c>
    </row>
    <row r="4338" spans="6:16" x14ac:dyDescent="0.3">
      <c r="F4338" s="79"/>
      <c r="G4338" s="3">
        <v>4336</v>
      </c>
      <c r="H4338" s="61">
        <v>0.90357653480413602</v>
      </c>
      <c r="I4338" s="61">
        <v>-1.2960840173454808</v>
      </c>
      <c r="J4338" s="61">
        <v>-1.1158023248614017</v>
      </c>
      <c r="K4338" s="62">
        <v>-2.7602608070603138</v>
      </c>
      <c r="L4338" s="60">
        <f t="array" ref="L4338:O4338">TRANSPOSE(MMULT(Option!$B$25:$E$28, TRANSPOSE(H4338:K4338)))</f>
        <v>0.90357653480413602</v>
      </c>
      <c r="M4338" s="60">
        <v>-0.82645000937997037</v>
      </c>
      <c r="N4338" s="60">
        <v>-0.95798426308435614</v>
      </c>
      <c r="O4338" s="60">
        <v>-2.5594923002220629</v>
      </c>
      <c r="P4338" s="56" t="str">
        <f t="shared" si="5066"/>
        <v>868/1</v>
      </c>
    </row>
    <row r="4339" spans="6:16" x14ac:dyDescent="0.3">
      <c r="F4339" s="79"/>
      <c r="G4339" s="3">
        <v>4337</v>
      </c>
      <c r="H4339" s="61">
        <v>-0.26587721346357074</v>
      </c>
      <c r="I4339" s="61">
        <v>-1.276823359618686</v>
      </c>
      <c r="J4339" s="61">
        <v>-0.59365108911559927</v>
      </c>
      <c r="K4339" s="62">
        <v>0.80331232475851289</v>
      </c>
      <c r="L4339" s="60">
        <f t="array" ref="L4339:O4339">TRANSPOSE(MMULT(Option!$B$25:$E$28, TRANSPOSE(H4339:K4339)))</f>
        <v>-0.26587721346357074</v>
      </c>
      <c r="M4339" s="60">
        <v>-1.2765788242935183</v>
      </c>
      <c r="N4339" s="60">
        <v>-0.96211145212995453</v>
      </c>
      <c r="O4339" s="60">
        <v>0.13134502301385287</v>
      </c>
      <c r="P4339" s="56" t="str">
        <f t="shared" si="5066"/>
        <v>868/2</v>
      </c>
    </row>
    <row r="4340" spans="6:16" x14ac:dyDescent="0.3">
      <c r="F4340" s="79"/>
      <c r="G4340" s="3">
        <v>4338</v>
      </c>
      <c r="H4340" s="61">
        <v>0.78994265073931436</v>
      </c>
      <c r="I4340" s="61">
        <v>-0.45604672124656664</v>
      </c>
      <c r="J4340" s="61">
        <v>-0.23923853685581525</v>
      </c>
      <c r="K4340" s="62">
        <v>1.9546231491809891</v>
      </c>
      <c r="L4340" s="60">
        <f t="array" ref="L4340:O4340">TRANSPOSE(MMULT(Option!$B$25:$E$28, TRANSPOSE(H4340:K4340)))</f>
        <v>0.78994265073931436</v>
      </c>
      <c r="M4340" s="60">
        <v>-0.10199666381403771</v>
      </c>
      <c r="N4340" s="60">
        <v>-1.3569618748356632E-2</v>
      </c>
      <c r="O4340" s="60">
        <v>1.8237006788086048</v>
      </c>
      <c r="P4340" s="56" t="str">
        <f t="shared" si="5066"/>
        <v>868/3</v>
      </c>
    </row>
    <row r="4341" spans="6:16" x14ac:dyDescent="0.3">
      <c r="F4341" s="79"/>
      <c r="G4341" s="3">
        <v>4339</v>
      </c>
      <c r="H4341" s="61">
        <v>-1.4161954593394332</v>
      </c>
      <c r="I4341" s="61">
        <v>-6.4747341083425836E-2</v>
      </c>
      <c r="J4341" s="61">
        <v>2.2327365999074807E-2</v>
      </c>
      <c r="K4341" s="62">
        <v>-0.17629482065143456</v>
      </c>
      <c r="L4341" s="60">
        <f t="array" ref="L4341:O4341">TRANSPOSE(MMULT(Option!$B$25:$E$28, TRANSPOSE(H4341:K4341)))</f>
        <v>-1.4161954593394332</v>
      </c>
      <c r="M4341" s="60">
        <v>-0.62582010204815786</v>
      </c>
      <c r="N4341" s="60">
        <v>-0.56382266724279062</v>
      </c>
      <c r="O4341" s="60">
        <v>-0.73004502682997807</v>
      </c>
      <c r="P4341" s="56" t="str">
        <f t="shared" si="5066"/>
        <v>868/4</v>
      </c>
    </row>
    <row r="4342" spans="6:16" x14ac:dyDescent="0.3">
      <c r="F4342" s="79"/>
      <c r="G4342" s="3">
        <v>4340</v>
      </c>
      <c r="H4342" s="61">
        <v>-1.8197495028446686</v>
      </c>
      <c r="I4342" s="61">
        <v>-0.11581530361584071</v>
      </c>
      <c r="J4342" s="61">
        <v>-0.91199894432805828</v>
      </c>
      <c r="K4342" s="62">
        <v>-4.4347442810284576E-2</v>
      </c>
      <c r="L4342" s="60">
        <f t="array" ref="L4342:O4342">TRANSPOSE(MMULT(Option!$B$25:$E$28, TRANSPOSE(H4342:K4342)))</f>
        <v>-1.8197495028446686</v>
      </c>
      <c r="M4342" s="60">
        <v>-0.83404628022864402</v>
      </c>
      <c r="N4342" s="60">
        <v>-1.5592452192612387</v>
      </c>
      <c r="O4342" s="60">
        <v>-0.97420821499659949</v>
      </c>
      <c r="P4342" s="56" t="str">
        <f t="shared" si="5066"/>
        <v>868/5</v>
      </c>
    </row>
    <row r="4343" spans="6:16" x14ac:dyDescent="0.3">
      <c r="F4343" s="79"/>
      <c r="G4343" s="3">
        <v>4341</v>
      </c>
      <c r="H4343" s="61">
        <v>0.72557629117339495</v>
      </c>
      <c r="I4343" s="61">
        <v>-0.81612636248754056</v>
      </c>
      <c r="J4343" s="61">
        <v>-0.19214335542738628</v>
      </c>
      <c r="K4343" s="62">
        <v>1.9082850083096967</v>
      </c>
      <c r="L4343" s="60">
        <f t="array" ref="L4343:O4343">TRANSPOSE(MMULT(Option!$B$25:$E$28, TRANSPOSE(H4343:K4343)))</f>
        <v>0.72557629117339495</v>
      </c>
      <c r="M4343" s="60">
        <v>-0.45776165008026665</v>
      </c>
      <c r="N4343" s="60">
        <v>-9.2242974236595027E-2</v>
      </c>
      <c r="O4343" s="60">
        <v>1.6731735765093165</v>
      </c>
      <c r="P4343" s="56" t="str">
        <f t="shared" si="5066"/>
        <v>869/1</v>
      </c>
    </row>
    <row r="4344" spans="6:16" x14ac:dyDescent="0.3">
      <c r="F4344" s="79"/>
      <c r="G4344" s="3">
        <v>4342</v>
      </c>
      <c r="H4344" s="61">
        <v>1.0741887935975116</v>
      </c>
      <c r="I4344" s="61">
        <v>1.9637134933233944</v>
      </c>
      <c r="J4344" s="61">
        <v>0.72028003393187545</v>
      </c>
      <c r="K4344" s="62">
        <v>0.43836841967848</v>
      </c>
      <c r="L4344" s="60">
        <f t="array" ref="L4344:O4344">TRANSPOSE(MMULT(Option!$B$25:$E$28, TRANSPOSE(H4344:K4344)))</f>
        <v>1.0741887935975116</v>
      </c>
      <c r="M4344" s="60">
        <v>2.2294486627111274</v>
      </c>
      <c r="N4344" s="60">
        <v>1.5765256199799229</v>
      </c>
      <c r="O4344" s="60">
        <v>1.4598769706804777</v>
      </c>
      <c r="P4344" s="56" t="str">
        <f t="shared" si="5066"/>
        <v>869/2</v>
      </c>
    </row>
    <row r="4345" spans="6:16" x14ac:dyDescent="0.3">
      <c r="F4345" s="79"/>
      <c r="G4345" s="3">
        <v>4343</v>
      </c>
      <c r="H4345" s="61">
        <v>0.14261355619189581</v>
      </c>
      <c r="I4345" s="61">
        <v>0.19412086837663753</v>
      </c>
      <c r="J4345" s="61">
        <v>-0.23733742495985521</v>
      </c>
      <c r="K4345" s="62">
        <v>0.15165624099213865</v>
      </c>
      <c r="L4345" s="60">
        <f t="array" ref="L4345:O4345">TRANSPOSE(MMULT(Option!$B$25:$E$28, TRANSPOSE(H4345:K4345)))</f>
        <v>0.14261355619189581</v>
      </c>
      <c r="M4345" s="60">
        <v>0.23496013713805852</v>
      </c>
      <c r="N4345" s="60">
        <v>-0.1005776512042931</v>
      </c>
      <c r="O4345" s="60">
        <v>0.19142532186459865</v>
      </c>
      <c r="P4345" s="56" t="str">
        <f t="shared" si="5066"/>
        <v>869/3</v>
      </c>
    </row>
    <row r="4346" spans="6:16" x14ac:dyDescent="0.3">
      <c r="F4346" s="79"/>
      <c r="G4346" s="3">
        <v>4344</v>
      </c>
      <c r="H4346" s="61">
        <v>0.9932316856643173</v>
      </c>
      <c r="I4346" s="61">
        <v>-0.7399862480190964</v>
      </c>
      <c r="J4346" s="61">
        <v>0.34892694925576462</v>
      </c>
      <c r="K4346" s="62">
        <v>-2.2472190316433251</v>
      </c>
      <c r="L4346" s="60">
        <f t="array" ref="L4346:O4346">TRANSPOSE(MMULT(Option!$B$25:$E$28, TRANSPOSE(H4346:K4346)))</f>
        <v>0.9932316856643173</v>
      </c>
      <c r="M4346" s="60">
        <v>-0.28091592468904808</v>
      </c>
      <c r="N4346" s="60">
        <v>0.50998484055924576</v>
      </c>
      <c r="O4346" s="60">
        <v>-1.6527810518808506</v>
      </c>
      <c r="P4346" s="56" t="str">
        <f t="shared" si="5066"/>
        <v>869/4</v>
      </c>
    </row>
    <row r="4347" spans="6:16" x14ac:dyDescent="0.3">
      <c r="F4347" s="79"/>
      <c r="G4347" s="3">
        <v>4345</v>
      </c>
      <c r="H4347" s="61">
        <v>-0.35410810366306034</v>
      </c>
      <c r="I4347" s="61">
        <v>-0.87672868174902729</v>
      </c>
      <c r="J4347" s="61">
        <v>0.81515558926313514</v>
      </c>
      <c r="K4347" s="62">
        <v>-0.947673979326634</v>
      </c>
      <c r="L4347" s="60">
        <f t="array" ref="L4347:O4347">TRANSPOSE(MMULT(Option!$B$25:$E$28, TRANSPOSE(H4347:K4347)))</f>
        <v>-0.35410810366306034</v>
      </c>
      <c r="M4347" s="60">
        <v>-0.94517835107597736</v>
      </c>
      <c r="N4347" s="60">
        <v>0.34473465776965762</v>
      </c>
      <c r="O4347" s="60">
        <v>-1.0236621330953979</v>
      </c>
      <c r="P4347" s="56" t="str">
        <f t="shared" si="5066"/>
        <v>869/5</v>
      </c>
    </row>
    <row r="4348" spans="6:16" x14ac:dyDescent="0.3">
      <c r="F4348" s="79"/>
      <c r="G4348" s="3">
        <v>4346</v>
      </c>
      <c r="H4348" s="61">
        <v>0.27252305981143166</v>
      </c>
      <c r="I4348" s="61">
        <v>-0.45096097722297529</v>
      </c>
      <c r="J4348" s="61">
        <v>0.74739700213199267</v>
      </c>
      <c r="K4348" s="62">
        <v>0.24417505188932989</v>
      </c>
      <c r="L4348" s="60">
        <f t="array" ref="L4348:O4348">TRANSPOSE(MMULT(Option!$B$25:$E$28, TRANSPOSE(H4348:K4348)))</f>
        <v>0.27252305981143166</v>
      </c>
      <c r="M4348" s="60">
        <v>-0.30430333879453547</v>
      </c>
      <c r="N4348" s="60">
        <v>0.64736623030245577</v>
      </c>
      <c r="O4348" s="60">
        <v>0.34589590016603833</v>
      </c>
      <c r="P4348" s="56" t="str">
        <f t="shared" si="5066"/>
        <v>870/1</v>
      </c>
    </row>
    <row r="4349" spans="6:16" x14ac:dyDescent="0.3">
      <c r="F4349" s="79"/>
      <c r="G4349" s="3">
        <v>4347</v>
      </c>
      <c r="H4349" s="61">
        <v>-0.3781779107636995</v>
      </c>
      <c r="I4349" s="61">
        <v>0.61390823092161118</v>
      </c>
      <c r="J4349" s="61">
        <v>-0.51060875401056127</v>
      </c>
      <c r="K4349" s="62">
        <v>0.26705221405724033</v>
      </c>
      <c r="L4349" s="60">
        <f t="array" ref="L4349:O4349">TRANSPOSE(MMULT(Option!$B$25:$E$28, TRANSPOSE(H4349:K4349)))</f>
        <v>-0.3781779107636995</v>
      </c>
      <c r="M4349" s="60">
        <v>0.41138502328546267</v>
      </c>
      <c r="N4349" s="60">
        <v>-0.43898506182357022</v>
      </c>
      <c r="O4349" s="60">
        <v>0.13851697572489066</v>
      </c>
      <c r="P4349" s="56" t="str">
        <f t="shared" si="5066"/>
        <v>870/2</v>
      </c>
    </row>
    <row r="4350" spans="6:16" x14ac:dyDescent="0.3">
      <c r="F4350" s="79"/>
      <c r="G4350" s="3">
        <v>4348</v>
      </c>
      <c r="H4350" s="61">
        <v>0.63522501451540581</v>
      </c>
      <c r="I4350" s="61">
        <v>-1.5201577778405129</v>
      </c>
      <c r="J4350" s="61">
        <v>0.58199387463360364</v>
      </c>
      <c r="K4350" s="62">
        <v>-0.40347586394493606</v>
      </c>
      <c r="L4350" s="60">
        <f t="array" ref="L4350:O4350">TRANSPOSE(MMULT(Option!$B$25:$E$28, TRANSPOSE(H4350:K4350)))</f>
        <v>0.63522501451540581</v>
      </c>
      <c r="M4350" s="60">
        <v>-1.1391576112398403</v>
      </c>
      <c r="N4350" s="60">
        <v>0.36719033631821291</v>
      </c>
      <c r="O4350" s="60">
        <v>-0.37590325646253048</v>
      </c>
      <c r="P4350" s="56" t="str">
        <f t="shared" si="5066"/>
        <v>870/3</v>
      </c>
    </row>
    <row r="4351" spans="6:16" x14ac:dyDescent="0.3">
      <c r="F4351" s="79"/>
      <c r="G4351" s="3">
        <v>4349</v>
      </c>
      <c r="H4351" s="61">
        <v>-0.27786604023794792</v>
      </c>
      <c r="I4351" s="61">
        <v>0.2683108609726394</v>
      </c>
      <c r="J4351" s="61">
        <v>-1.1623353935852976</v>
      </c>
      <c r="K4351" s="62">
        <v>0.23550469140589395</v>
      </c>
      <c r="L4351" s="60">
        <f t="array" ref="L4351:O4351">TRANSPOSE(MMULT(Option!$B$25:$E$28, TRANSPOSE(H4351:K4351)))</f>
        <v>-0.27786604023794792</v>
      </c>
      <c r="M4351" s="60">
        <v>0.13476454994199938</v>
      </c>
      <c r="N4351" s="60">
        <v>-1.0617770159360553</v>
      </c>
      <c r="O4351" s="60">
        <v>-6.6076610197636415E-2</v>
      </c>
      <c r="P4351" s="56" t="str">
        <f t="shared" si="5066"/>
        <v>870/4</v>
      </c>
    </row>
    <row r="4352" spans="6:16" x14ac:dyDescent="0.3">
      <c r="F4352" s="79"/>
      <c r="G4352" s="3">
        <v>4350</v>
      </c>
      <c r="H4352" s="61">
        <v>-1.1805647558815171</v>
      </c>
      <c r="I4352" s="61">
        <v>0.97306584279981345</v>
      </c>
      <c r="J4352" s="61">
        <v>0.58453573552807181</v>
      </c>
      <c r="K4352" s="62">
        <v>0.34823104215754019</v>
      </c>
      <c r="L4352" s="60">
        <f t="array" ref="L4352:O4352">TRANSPOSE(MMULT(Option!$B$25:$E$28, TRANSPOSE(H4352:K4352)))</f>
        <v>-1.1805647558815171</v>
      </c>
      <c r="M4352" s="60">
        <v>0.41960367380862218</v>
      </c>
      <c r="N4352" s="60">
        <v>0.29598616822775564</v>
      </c>
      <c r="O4352" s="60">
        <v>0.19487948987604981</v>
      </c>
      <c r="P4352" s="56" t="str">
        <f t="shared" si="5066"/>
        <v>870/5</v>
      </c>
    </row>
    <row r="4353" spans="6:16" x14ac:dyDescent="0.3">
      <c r="F4353" s="79"/>
      <c r="G4353" s="3">
        <v>4351</v>
      </c>
      <c r="H4353" s="61">
        <v>-0.25093508173423035</v>
      </c>
      <c r="I4353" s="61">
        <v>-0.26412373987939269</v>
      </c>
      <c r="J4353" s="61">
        <v>0.53301396448218175</v>
      </c>
      <c r="K4353" s="62">
        <v>1.5207412691344229</v>
      </c>
      <c r="L4353" s="60">
        <f t="array" ref="L4353:O4353">TRANSPOSE(MMULT(Option!$B$25:$E$28, TRANSPOSE(H4353:K4353)))</f>
        <v>-0.25093508173423035</v>
      </c>
      <c r="M4353" s="60">
        <v>-0.34244743886012086</v>
      </c>
      <c r="N4353" s="60">
        <v>0.29861366711171572</v>
      </c>
      <c r="O4353" s="60">
        <v>1.2367808299375949</v>
      </c>
      <c r="P4353" s="56" t="str">
        <f t="shared" si="5066"/>
        <v>871/1</v>
      </c>
    </row>
    <row r="4354" spans="6:16" x14ac:dyDescent="0.3">
      <c r="F4354" s="79"/>
      <c r="G4354" s="3">
        <v>4352</v>
      </c>
      <c r="H4354" s="61">
        <v>0.90521216942572169</v>
      </c>
      <c r="I4354" s="61">
        <v>-1.9996630848353303</v>
      </c>
      <c r="J4354" s="61">
        <v>-1.6448077662844347</v>
      </c>
      <c r="K4354" s="62">
        <v>0.76661739352027591</v>
      </c>
      <c r="L4354" s="60">
        <f t="array" ref="L4354:O4354">TRANSPOSE(MMULT(Option!$B$25:$E$28, TRANSPOSE(H4354:K4354)))</f>
        <v>0.90521216942572169</v>
      </c>
      <c r="M4354" s="60">
        <v>-1.4706366223630716</v>
      </c>
      <c r="N4354" s="60">
        <v>-1.60620106088935</v>
      </c>
      <c r="O4354" s="60">
        <v>0.17390846705748836</v>
      </c>
      <c r="P4354" s="56" t="str">
        <f t="shared" si="5066"/>
        <v>871/2</v>
      </c>
    </row>
    <row r="4355" spans="6:16" x14ac:dyDescent="0.3">
      <c r="F4355" s="79"/>
      <c r="G4355" s="3">
        <v>4353</v>
      </c>
      <c r="H4355" s="61">
        <v>3.7331088831462349E-2</v>
      </c>
      <c r="I4355" s="61">
        <v>-0.73672760693218631</v>
      </c>
      <c r="J4355" s="61">
        <v>-0.20983081500769418</v>
      </c>
      <c r="K4355" s="62">
        <v>-0.94162703177311602</v>
      </c>
      <c r="L4355" s="60">
        <f t="array" ref="L4355:O4355">TRANSPOSE(MMULT(Option!$B$25:$E$28, TRANSPOSE(H4355:K4355)))</f>
        <v>3.7331088831462349E-2</v>
      </c>
      <c r="M4355" s="60">
        <v>-0.66028956953349838</v>
      </c>
      <c r="N4355" s="60">
        <v>-0.36228465424901191</v>
      </c>
      <c r="O4355" s="60">
        <v>-1.0253041339102622</v>
      </c>
      <c r="P4355" s="56" t="str">
        <f t="shared" si="5066"/>
        <v>871/3</v>
      </c>
    </row>
    <row r="4356" spans="6:16" x14ac:dyDescent="0.3">
      <c r="F4356" s="79"/>
      <c r="G4356" s="3">
        <v>4354</v>
      </c>
      <c r="H4356" s="61">
        <v>-1.0713743876950195</v>
      </c>
      <c r="I4356" s="61">
        <v>2.2953151703778051E-2</v>
      </c>
      <c r="J4356" s="61">
        <v>-5.5393081719145698E-2</v>
      </c>
      <c r="K4356" s="62">
        <v>-0.46290103892606832</v>
      </c>
      <c r="L4356" s="60">
        <f t="array" ref="L4356:O4356">TRANSPOSE(MMULT(Option!$B$25:$E$28, TRANSPOSE(H4356:K4356)))</f>
        <v>-1.0713743876950195</v>
      </c>
      <c r="M4356" s="60">
        <v>-0.40751284405393429</v>
      </c>
      <c r="N4356" s="60">
        <v>-0.47119151031263212</v>
      </c>
      <c r="O4356" s="60">
        <v>-0.82975559862997916</v>
      </c>
      <c r="P4356" s="56" t="str">
        <f t="shared" ref="P4356:P4419" si="5067">(QUOTIENT(G4356 - 1, $E$2) + 1) &amp; "/" &amp; MOD(G4356 -1, $E$2) + 1</f>
        <v>871/4</v>
      </c>
    </row>
    <row r="4357" spans="6:16" x14ac:dyDescent="0.3">
      <c r="F4357" s="79"/>
      <c r="G4357" s="3">
        <v>4355</v>
      </c>
      <c r="H4357" s="61">
        <v>0.33918742125825097</v>
      </c>
      <c r="I4357" s="61">
        <v>-0.72426869079690237</v>
      </c>
      <c r="J4357" s="61">
        <v>-1.014612551473725</v>
      </c>
      <c r="K4357" s="62">
        <v>-2.1041530856746391</v>
      </c>
      <c r="L4357" s="60">
        <f t="array" ref="L4357:O4357">TRANSPOSE(MMULT(Option!$B$25:$E$28, TRANSPOSE(H4357:K4357)))</f>
        <v>0.33918742125825097</v>
      </c>
      <c r="M4357" s="60">
        <v>-0.5281282513093738</v>
      </c>
      <c r="N4357" s="60">
        <v>-0.94512751099825576</v>
      </c>
      <c r="O4357" s="60">
        <v>-2.0539042380069708</v>
      </c>
      <c r="P4357" s="56" t="str">
        <f t="shared" si="5067"/>
        <v>871/5</v>
      </c>
    </row>
    <row r="4358" spans="6:16" x14ac:dyDescent="0.3">
      <c r="F4358" s="79"/>
      <c r="G4358" s="3">
        <v>4356</v>
      </c>
      <c r="H4358" s="61">
        <v>0.13648734613362071</v>
      </c>
      <c r="I4358" s="61">
        <v>0.66125012824160734</v>
      </c>
      <c r="J4358" s="61">
        <v>-0.64728419007177618</v>
      </c>
      <c r="K4358" s="62">
        <v>1.1122691823437694</v>
      </c>
      <c r="L4358" s="60">
        <f t="array" ref="L4358:O4358">TRANSPOSE(MMULT(Option!$B$25:$E$28, TRANSPOSE(H4358:K4358)))</f>
        <v>0.13648734613362071</v>
      </c>
      <c r="M4358" s="60">
        <v>0.66064069164673267</v>
      </c>
      <c r="N4358" s="60">
        <v>-0.34076535154128684</v>
      </c>
      <c r="O4358" s="60">
        <v>1.0539043527611753</v>
      </c>
      <c r="P4358" s="56" t="str">
        <f t="shared" si="5067"/>
        <v>872/1</v>
      </c>
    </row>
    <row r="4359" spans="6:16" x14ac:dyDescent="0.3">
      <c r="F4359" s="79"/>
      <c r="G4359" s="3">
        <v>4357</v>
      </c>
      <c r="H4359" s="61">
        <v>-0.2130537090493656</v>
      </c>
      <c r="I4359" s="61">
        <v>-4.806684966220158E-2</v>
      </c>
      <c r="J4359" s="61">
        <v>-0.78399160609175411</v>
      </c>
      <c r="K4359" s="62">
        <v>0.7014057843359236</v>
      </c>
      <c r="L4359" s="60">
        <f t="array" ref="L4359:O4359">TRANSPOSE(MMULT(Option!$B$25:$E$28, TRANSPOSE(H4359:K4359)))</f>
        <v>-0.2130537090493656</v>
      </c>
      <c r="M4359" s="60">
        <v>-0.12927547901876651</v>
      </c>
      <c r="N4359" s="60">
        <v>-0.78639605846642024</v>
      </c>
      <c r="O4359" s="60">
        <v>0.34982019622449767</v>
      </c>
      <c r="P4359" s="56" t="str">
        <f t="shared" si="5067"/>
        <v>872/2</v>
      </c>
    </row>
    <row r="4360" spans="6:16" x14ac:dyDescent="0.3">
      <c r="F4360" s="79"/>
      <c r="G4360" s="3">
        <v>4358</v>
      </c>
      <c r="H4360" s="61">
        <v>-0.38197620828964951</v>
      </c>
      <c r="I4360" s="61">
        <v>0.4738863274707506</v>
      </c>
      <c r="J4360" s="61">
        <v>1.5181723143700083</v>
      </c>
      <c r="K4360" s="62">
        <v>-0.76788640879543657</v>
      </c>
      <c r="L4360" s="60">
        <f t="array" ref="L4360:O4360">TRANSPOSE(MMULT(Option!$B$25:$E$28, TRANSPOSE(H4360:K4360)))</f>
        <v>-0.38197620828964951</v>
      </c>
      <c r="M4360" s="60">
        <v>0.28153350997200932</v>
      </c>
      <c r="N4360" s="60">
        <v>1.304728111302881</v>
      </c>
      <c r="O4360" s="60">
        <v>-0.38995965366816721</v>
      </c>
      <c r="P4360" s="56" t="str">
        <f t="shared" si="5067"/>
        <v>872/3</v>
      </c>
    </row>
    <row r="4361" spans="6:16" x14ac:dyDescent="0.3">
      <c r="F4361" s="79"/>
      <c r="G4361" s="3">
        <v>4359</v>
      </c>
      <c r="H4361" s="61">
        <v>-0.58784100476877743</v>
      </c>
      <c r="I4361" s="61">
        <v>0.70964067032446421</v>
      </c>
      <c r="J4361" s="61">
        <v>2.4614989725164897</v>
      </c>
      <c r="K4361" s="62">
        <v>-1.5020170943954498</v>
      </c>
      <c r="L4361" s="60">
        <f t="array" ref="L4361:O4361">TRANSPOSE(MMULT(Option!$B$25:$E$28, TRANSPOSE(H4361:K4361)))</f>
        <v>-0.58784100476877743</v>
      </c>
      <c r="M4361" s="60">
        <v>0.41526001568870097</v>
      </c>
      <c r="N4361" s="60">
        <v>2.1126504701345445</v>
      </c>
      <c r="O4361" s="60">
        <v>-0.85512404296392042</v>
      </c>
      <c r="P4361" s="56" t="str">
        <f t="shared" si="5067"/>
        <v>872/4</v>
      </c>
    </row>
    <row r="4362" spans="6:16" x14ac:dyDescent="0.3">
      <c r="F4362" s="79"/>
      <c r="G4362" s="3">
        <v>4360</v>
      </c>
      <c r="H4362" s="61">
        <v>-0.64723591079669474</v>
      </c>
      <c r="I4362" s="61">
        <v>0.30813750566001069</v>
      </c>
      <c r="J4362" s="61">
        <v>0.95080791774325657</v>
      </c>
      <c r="K4362" s="62">
        <v>1.0536432318758961</v>
      </c>
      <c r="L4362" s="60">
        <f t="array" ref="L4362:O4362">TRANSPOSE(MMULT(Option!$B$25:$E$28, TRANSPOSE(H4362:K4362)))</f>
        <v>-0.64723591079669474</v>
      </c>
      <c r="M4362" s="60">
        <v>2.3518324509698596E-2</v>
      </c>
      <c r="N4362" s="60">
        <v>0.65689914000369087</v>
      </c>
      <c r="O4362" s="60">
        <v>0.9096598364958618</v>
      </c>
      <c r="P4362" s="56" t="str">
        <f t="shared" si="5067"/>
        <v>872/5</v>
      </c>
    </row>
    <row r="4363" spans="6:16" x14ac:dyDescent="0.3">
      <c r="F4363" s="79"/>
      <c r="G4363" s="3">
        <v>4361</v>
      </c>
      <c r="H4363" s="61">
        <v>-0.47663224521533187</v>
      </c>
      <c r="I4363" s="61">
        <v>0.96408227902606647</v>
      </c>
      <c r="J4363" s="61">
        <v>-1.3447420404622455E-2</v>
      </c>
      <c r="K4363" s="62">
        <v>0.11614506487011382</v>
      </c>
      <c r="L4363" s="60">
        <f t="array" ref="L4363:O4363">TRANSPOSE(MMULT(Option!$B$25:$E$28, TRANSPOSE(H4363:K4363)))</f>
        <v>-0.47663224521533187</v>
      </c>
      <c r="M4363" s="60">
        <v>0.69294310587436458</v>
      </c>
      <c r="N4363" s="60">
        <v>4.999209834698129E-2</v>
      </c>
      <c r="O4363" s="60">
        <v>0.15863912674272046</v>
      </c>
      <c r="P4363" s="56" t="str">
        <f t="shared" si="5067"/>
        <v>873/1</v>
      </c>
    </row>
    <row r="4364" spans="6:16" x14ac:dyDescent="0.3">
      <c r="F4364" s="79"/>
      <c r="G4364" s="3">
        <v>4362</v>
      </c>
      <c r="H4364" s="61">
        <v>-1.1411861002691015</v>
      </c>
      <c r="I4364" s="61">
        <v>-0.23115455523603834</v>
      </c>
      <c r="J4364" s="61">
        <v>-0.24428239499198051</v>
      </c>
      <c r="K4364" s="62">
        <v>0.36105334247490622</v>
      </c>
      <c r="L4364" s="60">
        <f t="array" ref="L4364:O4364">TRANSPOSE(MMULT(Option!$B$25:$E$28, TRANSPOSE(H4364:K4364)))</f>
        <v>-1.1411861002691015</v>
      </c>
      <c r="M4364" s="60">
        <v>-0.66833108942823993</v>
      </c>
      <c r="N4364" s="60">
        <v>-0.73156059772554216</v>
      </c>
      <c r="O4364" s="60">
        <v>-0.25549634226766732</v>
      </c>
      <c r="P4364" s="56" t="str">
        <f t="shared" si="5067"/>
        <v>873/2</v>
      </c>
    </row>
    <row r="4365" spans="6:16" x14ac:dyDescent="0.3">
      <c r="F4365" s="79"/>
      <c r="G4365" s="3">
        <v>4363</v>
      </c>
      <c r="H4365" s="61">
        <v>-0.60308089640781715</v>
      </c>
      <c r="I4365" s="61">
        <v>1.7700049810287004</v>
      </c>
      <c r="J4365" s="61">
        <v>-0.94581005695591969</v>
      </c>
      <c r="K4365" s="62">
        <v>9.2080687296788102E-2</v>
      </c>
      <c r="L4365" s="60">
        <f t="array" ref="L4365:O4365">TRANSPOSE(MMULT(Option!$B$25:$E$28, TRANSPOSE(H4365:K4365)))</f>
        <v>-0.60308089640781715</v>
      </c>
      <c r="M4365" s="60">
        <v>1.3810040026394521</v>
      </c>
      <c r="N4365" s="60">
        <v>-0.60845074858325454</v>
      </c>
      <c r="O4365" s="60">
        <v>0.11651371354390092</v>
      </c>
      <c r="P4365" s="56" t="str">
        <f t="shared" si="5067"/>
        <v>873/3</v>
      </c>
    </row>
    <row r="4366" spans="6:16" x14ac:dyDescent="0.3">
      <c r="F4366" s="79"/>
      <c r="G4366" s="3">
        <v>4364</v>
      </c>
      <c r="H4366" s="61">
        <v>-0.74965543763813081</v>
      </c>
      <c r="I4366" s="61">
        <v>9.5950896391455459E-2</v>
      </c>
      <c r="J4366" s="61">
        <v>-0.18154132069681503</v>
      </c>
      <c r="K4366" s="62">
        <v>0.26660749731584077</v>
      </c>
      <c r="L4366" s="60">
        <f t="array" ref="L4366:O4366">TRANSPOSE(MMULT(Option!$B$25:$E$28, TRANSPOSE(H4366:K4366)))</f>
        <v>-0.74965543763813081</v>
      </c>
      <c r="M4366" s="60">
        <v>-0.21192172591271041</v>
      </c>
      <c r="N4366" s="60">
        <v>-0.4341859017431729</v>
      </c>
      <c r="O4366" s="60">
        <v>-8.1860549382815617E-2</v>
      </c>
      <c r="P4366" s="56" t="str">
        <f t="shared" si="5067"/>
        <v>873/4</v>
      </c>
    </row>
    <row r="4367" spans="6:16" x14ac:dyDescent="0.3">
      <c r="F4367" s="79"/>
      <c r="G4367" s="3">
        <v>4365</v>
      </c>
      <c r="H4367" s="61">
        <v>-6.8216817651087849E-2</v>
      </c>
      <c r="I4367" s="61">
        <v>1.0090692191369697</v>
      </c>
      <c r="J4367" s="61">
        <v>-2.8931294993704242</v>
      </c>
      <c r="K4367" s="62">
        <v>-1.5665350207180571</v>
      </c>
      <c r="L4367" s="60">
        <f t="array" ref="L4367:O4367">TRANSPOSE(MMULT(Option!$B$25:$E$28, TRANSPOSE(H4367:K4367)))</f>
        <v>-6.8216817651087849E-2</v>
      </c>
      <c r="M4367" s="60">
        <v>0.89754048856859403</v>
      </c>
      <c r="N4367" s="60">
        <v>-2.3041151402744906</v>
      </c>
      <c r="O4367" s="60">
        <v>-1.6692318832180479</v>
      </c>
      <c r="P4367" s="56" t="str">
        <f t="shared" si="5067"/>
        <v>873/5</v>
      </c>
    </row>
    <row r="4368" spans="6:16" x14ac:dyDescent="0.3">
      <c r="F4368" s="79"/>
      <c r="G4368" s="3">
        <v>4366</v>
      </c>
      <c r="H4368" s="61">
        <v>-0.68779276358109898</v>
      </c>
      <c r="I4368" s="61">
        <v>0.27568121536844553</v>
      </c>
      <c r="J4368" s="61">
        <v>1.2894242118508585</v>
      </c>
      <c r="K4368" s="62">
        <v>-0.65270486090625279</v>
      </c>
      <c r="L4368" s="60">
        <f t="array" ref="L4368:O4368">TRANSPOSE(MMULT(Option!$B$25:$E$28, TRANSPOSE(H4368:K4368)))</f>
        <v>-0.68779276358109898</v>
      </c>
      <c r="M4368" s="60">
        <v>-2.2451098011774639E-2</v>
      </c>
      <c r="N4368" s="60">
        <v>0.92958744656820813</v>
      </c>
      <c r="O4368" s="60">
        <v>-0.51020003068766506</v>
      </c>
      <c r="P4368" s="56" t="str">
        <f t="shared" si="5067"/>
        <v>874/1</v>
      </c>
    </row>
    <row r="4369" spans="6:16" x14ac:dyDescent="0.3">
      <c r="F4369" s="79"/>
      <c r="G4369" s="3">
        <v>4367</v>
      </c>
      <c r="H4369" s="61">
        <v>-0.36538488424209092</v>
      </c>
      <c r="I4369" s="61">
        <v>0.35214739071695333</v>
      </c>
      <c r="J4369" s="61">
        <v>-0.42916120364084165</v>
      </c>
      <c r="K4369" s="62">
        <v>0.95283581018023789</v>
      </c>
      <c r="L4369" s="60">
        <f t="array" ref="L4369:O4369">TRANSPOSE(MMULT(Option!$B$25:$E$28, TRANSPOSE(H4369:K4369)))</f>
        <v>-0.36538488424209092</v>
      </c>
      <c r="M4369" s="60">
        <v>0.17659446105148924</v>
      </c>
      <c r="N4369" s="60">
        <v>-0.43087672585740039</v>
      </c>
      <c r="O4369" s="60">
        <v>0.67825602850350886</v>
      </c>
      <c r="P4369" s="56" t="str">
        <f t="shared" si="5067"/>
        <v>874/2</v>
      </c>
    </row>
    <row r="4370" spans="6:16" x14ac:dyDescent="0.3">
      <c r="F4370" s="79"/>
      <c r="G4370" s="3">
        <v>4368</v>
      </c>
      <c r="H4370" s="61">
        <v>0.46871317081708763</v>
      </c>
      <c r="I4370" s="61">
        <v>0.79322665786612867</v>
      </c>
      <c r="J4370" s="61">
        <v>0.13909746078849802</v>
      </c>
      <c r="K4370" s="62">
        <v>8.7132727068927426E-2</v>
      </c>
      <c r="L4370" s="60">
        <f t="array" ref="L4370:O4370">TRANSPOSE(MMULT(Option!$B$25:$E$28, TRANSPOSE(H4370:K4370)))</f>
        <v>0.46871317081708763</v>
      </c>
      <c r="M4370" s="60">
        <v>0.91448950891250969</v>
      </c>
      <c r="N4370" s="60">
        <v>0.51737146555443358</v>
      </c>
      <c r="O4370" s="60">
        <v>0.49696581969069953</v>
      </c>
      <c r="P4370" s="56" t="str">
        <f t="shared" si="5067"/>
        <v>874/3</v>
      </c>
    </row>
    <row r="4371" spans="6:16" x14ac:dyDescent="0.3">
      <c r="F4371" s="79"/>
      <c r="G4371" s="3">
        <v>4369</v>
      </c>
      <c r="H4371" s="61">
        <v>-0.45645578259813052</v>
      </c>
      <c r="I4371" s="61">
        <v>-0.50521664710124792</v>
      </c>
      <c r="J4371" s="61">
        <v>1.1597377954918586</v>
      </c>
      <c r="K4371" s="62">
        <v>1.3536367330196581</v>
      </c>
      <c r="L4371" s="60">
        <f t="array" ref="L4371:O4371">TRANSPOSE(MMULT(Option!$B$25:$E$28, TRANSPOSE(H4371:K4371)))</f>
        <v>-0.45645578259813052</v>
      </c>
      <c r="M4371" s="60">
        <v>-0.64562101857790433</v>
      </c>
      <c r="N4371" s="60">
        <v>0.70373029324921266</v>
      </c>
      <c r="O4371" s="60">
        <v>1.0706637979715024</v>
      </c>
      <c r="P4371" s="56" t="str">
        <f t="shared" si="5067"/>
        <v>874/4</v>
      </c>
    </row>
    <row r="4372" spans="6:16" x14ac:dyDescent="0.3">
      <c r="F4372" s="79"/>
      <c r="G4372" s="3">
        <v>4370</v>
      </c>
      <c r="H4372" s="61">
        <v>0.57328589552926956</v>
      </c>
      <c r="I4372" s="61">
        <v>-0.20530328515392876</v>
      </c>
      <c r="J4372" s="61">
        <v>7.9980400523046568E-3</v>
      </c>
      <c r="K4372" s="62">
        <v>4.8568091562862709E-2</v>
      </c>
      <c r="L4372" s="60">
        <f t="array" ref="L4372:O4372">TRANSPOSE(MMULT(Option!$B$25:$E$28, TRANSPOSE(H4372:K4372)))</f>
        <v>0.57328589552926956</v>
      </c>
      <c r="M4372" s="60">
        <v>4.115078928351143E-2</v>
      </c>
      <c r="N4372" s="60">
        <v>0.18257809760137791</v>
      </c>
      <c r="O4372" s="60">
        <v>0.218705624893827</v>
      </c>
      <c r="P4372" s="56" t="str">
        <f t="shared" si="5067"/>
        <v>874/5</v>
      </c>
    </row>
    <row r="4373" spans="6:16" x14ac:dyDescent="0.3">
      <c r="F4373" s="79"/>
      <c r="G4373" s="3">
        <v>4371</v>
      </c>
      <c r="H4373" s="61">
        <v>-0.18956199676578492</v>
      </c>
      <c r="I4373" s="61">
        <v>0.78841765720254164</v>
      </c>
      <c r="J4373" s="61">
        <v>0.89645937923833019</v>
      </c>
      <c r="K4373" s="62">
        <v>0.48119209029504845</v>
      </c>
      <c r="L4373" s="60">
        <f t="array" ref="L4373:O4373">TRANSPOSE(MMULT(Option!$B$25:$E$28, TRANSPOSE(H4373:K4373)))</f>
        <v>-0.18956199676578492</v>
      </c>
      <c r="M4373" s="60">
        <v>0.64677191996776451</v>
      </c>
      <c r="N4373" s="60">
        <v>0.91800070286381197</v>
      </c>
      <c r="O4373" s="60">
        <v>0.7176706490048822</v>
      </c>
      <c r="P4373" s="56" t="str">
        <f t="shared" si="5067"/>
        <v>875/1</v>
      </c>
    </row>
    <row r="4374" spans="6:16" x14ac:dyDescent="0.3">
      <c r="F4374" s="79"/>
      <c r="G4374" s="3">
        <v>4372</v>
      </c>
      <c r="H4374" s="61">
        <v>-9.0480313762991357E-2</v>
      </c>
      <c r="I4374" s="61">
        <v>-9.0101620590463699E-2</v>
      </c>
      <c r="J4374" s="61">
        <v>0.60394990141764526</v>
      </c>
      <c r="K4374" s="62">
        <v>2.2222420228516526</v>
      </c>
      <c r="L4374" s="60">
        <f t="array" ref="L4374:O4374">TRANSPOSE(MMULT(Option!$B$25:$E$28, TRANSPOSE(H4374:K4374)))</f>
        <v>-9.0480313762991357E-2</v>
      </c>
      <c r="M4374" s="60">
        <v>-0.11877162482399486</v>
      </c>
      <c r="N4374" s="60">
        <v>0.47066900939795508</v>
      </c>
      <c r="O4374" s="60">
        <v>1.9611070577099536</v>
      </c>
      <c r="P4374" s="56" t="str">
        <f t="shared" si="5067"/>
        <v>875/2</v>
      </c>
    </row>
    <row r="4375" spans="6:16" x14ac:dyDescent="0.3">
      <c r="F4375" s="79"/>
      <c r="G4375" s="3">
        <v>4373</v>
      </c>
      <c r="H4375" s="61">
        <v>-1.8258867655957274</v>
      </c>
      <c r="I4375" s="61">
        <v>-2.2659949347519355</v>
      </c>
      <c r="J4375" s="61">
        <v>-2.0886918455779457</v>
      </c>
      <c r="K4375" s="62">
        <v>0.32918314695493978</v>
      </c>
      <c r="L4375" s="60">
        <f t="array" ref="L4375:O4375">TRANSPOSE(MMULT(Option!$B$25:$E$28, TRANSPOSE(H4375:K4375)))</f>
        <v>-1.8258867655957274</v>
      </c>
      <c r="M4375" s="60">
        <v>-2.8071733688157439</v>
      </c>
      <c r="N4375" s="60">
        <v>-3.1582505389945772</v>
      </c>
      <c r="O4375" s="60">
        <v>-1.4495067662938039</v>
      </c>
      <c r="P4375" s="56" t="str">
        <f t="shared" si="5067"/>
        <v>875/3</v>
      </c>
    </row>
    <row r="4376" spans="6:16" x14ac:dyDescent="0.3">
      <c r="F4376" s="79"/>
      <c r="G4376" s="3">
        <v>4374</v>
      </c>
      <c r="H4376" s="61">
        <v>-1.7232989014848064</v>
      </c>
      <c r="I4376" s="61">
        <v>5.709747005599574E-2</v>
      </c>
      <c r="J4376" s="61">
        <v>-0.12966509835396126</v>
      </c>
      <c r="K4376" s="62">
        <v>-6.4737303985565903E-2</v>
      </c>
      <c r="L4376" s="60">
        <f t="array" ref="L4376:O4376">TRANSPOSE(MMULT(Option!$B$25:$E$28, TRANSPOSE(H4376:K4376)))</f>
        <v>-1.7232989014848064</v>
      </c>
      <c r="M4376" s="60">
        <v>-0.63698886488950768</v>
      </c>
      <c r="N4376" s="60">
        <v>-0.78825409429806259</v>
      </c>
      <c r="O4376" s="60">
        <v>-0.75511368411899527</v>
      </c>
      <c r="P4376" s="56" t="str">
        <f t="shared" si="5067"/>
        <v>875/4</v>
      </c>
    </row>
    <row r="4377" spans="6:16" x14ac:dyDescent="0.3">
      <c r="F4377" s="79"/>
      <c r="G4377" s="3">
        <v>4375</v>
      </c>
      <c r="H4377" s="61">
        <v>0.52955502885823025</v>
      </c>
      <c r="I4377" s="61">
        <v>-1.3196421260093218</v>
      </c>
      <c r="J4377" s="61">
        <v>-0.70275311767036419</v>
      </c>
      <c r="K4377" s="62">
        <v>-0.33114350963833256</v>
      </c>
      <c r="L4377" s="60">
        <f t="array" ref="L4377:O4377">TRANSPOSE(MMULT(Option!$B$25:$E$28, TRANSPOSE(H4377:K4377)))</f>
        <v>0.52955502885823025</v>
      </c>
      <c r="M4377" s="60">
        <v>-0.99764997499474206</v>
      </c>
      <c r="N4377" s="60">
        <v>-0.7509765501012462</v>
      </c>
      <c r="O4377" s="60">
        <v>-0.55447913682304528</v>
      </c>
      <c r="P4377" s="56" t="str">
        <f t="shared" si="5067"/>
        <v>875/5</v>
      </c>
    </row>
    <row r="4378" spans="6:16" x14ac:dyDescent="0.3">
      <c r="F4378" s="79"/>
      <c r="G4378" s="3">
        <v>4376</v>
      </c>
      <c r="H4378" s="61">
        <v>-0.81072001845355923</v>
      </c>
      <c r="I4378" s="61">
        <v>-0.80556877394639725</v>
      </c>
      <c r="J4378" s="61">
        <v>0.75041599976607443</v>
      </c>
      <c r="K4378" s="62">
        <v>4.3109721144005415E-2</v>
      </c>
      <c r="L4378" s="60">
        <f t="array" ref="L4378:O4378">TRANSPOSE(MMULT(Option!$B$25:$E$28, TRANSPOSE(H4378:K4378)))</f>
        <v>-0.81072001845355923</v>
      </c>
      <c r="M4378" s="60">
        <v>-1.0626039842018509</v>
      </c>
      <c r="N4378" s="60">
        <v>0.12386249669199545</v>
      </c>
      <c r="O4378" s="60">
        <v>-0.35185226391434893</v>
      </c>
      <c r="P4378" s="56" t="str">
        <f t="shared" si="5067"/>
        <v>876/1</v>
      </c>
    </row>
    <row r="4379" spans="6:16" x14ac:dyDescent="0.3">
      <c r="F4379" s="79"/>
      <c r="G4379" s="3">
        <v>4377</v>
      </c>
      <c r="H4379" s="61">
        <v>-0.19774909873532104</v>
      </c>
      <c r="I4379" s="61">
        <v>-1.6241736400686513</v>
      </c>
      <c r="J4379" s="61">
        <v>-0.61874392431358405</v>
      </c>
      <c r="K4379" s="62">
        <v>0.4710380194801313</v>
      </c>
      <c r="L4379" s="60">
        <f t="array" ref="L4379:O4379">TRANSPOSE(MMULT(Option!$B$25:$E$28, TRANSPOSE(H4379:K4379)))</f>
        <v>-0.19774909873532104</v>
      </c>
      <c r="M4379" s="60">
        <v>-1.5676793689674395</v>
      </c>
      <c r="N4379" s="60">
        <v>-1.0478571504160397</v>
      </c>
      <c r="O4379" s="60">
        <v>-0.22180172089643907</v>
      </c>
      <c r="P4379" s="56" t="str">
        <f t="shared" si="5067"/>
        <v>876/2</v>
      </c>
    </row>
    <row r="4380" spans="6:16" x14ac:dyDescent="0.3">
      <c r="F4380" s="79"/>
      <c r="G4380" s="3">
        <v>4378</v>
      </c>
      <c r="H4380" s="61">
        <v>1.1617390646256813</v>
      </c>
      <c r="I4380" s="61">
        <v>0.15323082987514344</v>
      </c>
      <c r="J4380" s="61">
        <v>0.88456303152587024</v>
      </c>
      <c r="K4380" s="62">
        <v>0.20797189977586786</v>
      </c>
      <c r="L4380" s="60">
        <f t="array" ref="L4380:O4380">TRANSPOSE(MMULT(Option!$B$25:$E$28, TRANSPOSE(H4380:K4380)))</f>
        <v>1.1617390646256813</v>
      </c>
      <c r="M4380" s="60">
        <v>0.60513400119102168</v>
      </c>
      <c r="N4380" s="60">
        <v>1.2817414902419346</v>
      </c>
      <c r="O4380" s="60">
        <v>0.8555663961762211</v>
      </c>
      <c r="P4380" s="56" t="str">
        <f t="shared" si="5067"/>
        <v>876/3</v>
      </c>
    </row>
    <row r="4381" spans="6:16" x14ac:dyDescent="0.3">
      <c r="F4381" s="79"/>
      <c r="G4381" s="3">
        <v>4379</v>
      </c>
      <c r="H4381" s="61">
        <v>0.84774777778908306</v>
      </c>
      <c r="I4381" s="61">
        <v>-0.30344204740469477</v>
      </c>
      <c r="J4381" s="61">
        <v>-9.3908739481532194E-2</v>
      </c>
      <c r="K4381" s="62">
        <v>0.58807756749567441</v>
      </c>
      <c r="L4381" s="60">
        <f t="array" ref="L4381:O4381">TRANSPOSE(MMULT(Option!$B$25:$E$28, TRANSPOSE(H4381:K4381)))</f>
        <v>0.84774777778908306</v>
      </c>
      <c r="M4381" s="60">
        <v>6.0989880862754808E-2</v>
      </c>
      <c r="N4381" s="60">
        <v>0.17715833990390339</v>
      </c>
      <c r="O4381" s="60">
        <v>0.74490976381978102</v>
      </c>
      <c r="P4381" s="56" t="str">
        <f t="shared" si="5067"/>
        <v>876/4</v>
      </c>
    </row>
    <row r="4382" spans="6:16" x14ac:dyDescent="0.3">
      <c r="F4382" s="79"/>
      <c r="G4382" s="3">
        <v>4380</v>
      </c>
      <c r="H4382" s="61">
        <v>-1.4652298623489752</v>
      </c>
      <c r="I4382" s="61">
        <v>1.6897740538522124</v>
      </c>
      <c r="J4382" s="61">
        <v>1.6576671580073628</v>
      </c>
      <c r="K4382" s="62">
        <v>0.18246330431457297</v>
      </c>
      <c r="L4382" s="60">
        <f t="array" ref="L4382:O4382">TRANSPOSE(MMULT(Option!$B$25:$E$28, TRANSPOSE(H4382:K4382)))</f>
        <v>-1.4652298623489752</v>
      </c>
      <c r="M4382" s="60">
        <v>0.96261155689043953</v>
      </c>
      <c r="N4382" s="60">
        <v>1.3123405202503855</v>
      </c>
      <c r="O4382" s="60">
        <v>0.33619050868657385</v>
      </c>
      <c r="P4382" s="56" t="str">
        <f t="shared" si="5067"/>
        <v>876/5</v>
      </c>
    </row>
    <row r="4383" spans="6:16" x14ac:dyDescent="0.3">
      <c r="F4383" s="79"/>
      <c r="G4383" s="3">
        <v>4381</v>
      </c>
      <c r="H4383" s="61">
        <v>1.0723517149311761</v>
      </c>
      <c r="I4383" s="61">
        <v>-1.3578380010440809</v>
      </c>
      <c r="J4383" s="61">
        <v>-2.3628348819461338</v>
      </c>
      <c r="K4383" s="62">
        <v>0.56912827195309046</v>
      </c>
      <c r="L4383" s="60">
        <f t="array" ref="L4383:O4383">TRANSPOSE(MMULT(Option!$B$25:$E$28, TRANSPOSE(H4383:K4383)))</f>
        <v>1.0723517149311761</v>
      </c>
      <c r="M4383" s="60">
        <v>-0.81553839828193508</v>
      </c>
      <c r="N4383" s="60">
        <v>-2.0019264269625587</v>
      </c>
      <c r="O4383" s="60">
        <v>9.9569421285788773E-2</v>
      </c>
      <c r="P4383" s="56" t="str">
        <f t="shared" si="5067"/>
        <v>877/1</v>
      </c>
    </row>
    <row r="4384" spans="6:16" x14ac:dyDescent="0.3">
      <c r="F4384" s="79"/>
      <c r="G4384" s="3">
        <v>4382</v>
      </c>
      <c r="H4384" s="61">
        <v>-0.23834838348419718</v>
      </c>
      <c r="I4384" s="61">
        <v>0.34469423178496911</v>
      </c>
      <c r="J4384" s="61">
        <v>-0.64658459673368696</v>
      </c>
      <c r="K4384" s="62">
        <v>0.82562486717644079</v>
      </c>
      <c r="L4384" s="60">
        <f t="array" ref="L4384:O4384">TRANSPOSE(MMULT(Option!$B$25:$E$28, TRANSPOSE(H4384:K4384)))</f>
        <v>-0.23834838348419718</v>
      </c>
      <c r="M4384" s="60">
        <v>0.22057812836017593</v>
      </c>
      <c r="N4384" s="60">
        <v>-0.57297897535754316</v>
      </c>
      <c r="O4384" s="60">
        <v>0.5757452893337115</v>
      </c>
      <c r="P4384" s="56" t="str">
        <f t="shared" si="5067"/>
        <v>877/2</v>
      </c>
    </row>
    <row r="4385" spans="6:16" x14ac:dyDescent="0.3">
      <c r="F4385" s="79"/>
      <c r="G4385" s="3">
        <v>4383</v>
      </c>
      <c r="H4385" s="61">
        <v>-0.94618660170844449</v>
      </c>
      <c r="I4385" s="61">
        <v>1.2890264125298247</v>
      </c>
      <c r="J4385" s="61">
        <v>1.4057526442892123</v>
      </c>
      <c r="K4385" s="62">
        <v>-0.82282323258345791</v>
      </c>
      <c r="L4385" s="60">
        <f t="array" ref="L4385:O4385">TRANSPOSE(MMULT(Option!$B$25:$E$28, TRANSPOSE(H4385:K4385)))</f>
        <v>-0.94618660170844449</v>
      </c>
      <c r="M4385" s="60">
        <v>0.80293758095968104</v>
      </c>
      <c r="N4385" s="60">
        <v>1.1937584056559885</v>
      </c>
      <c r="O4385" s="60">
        <v>-0.47117718959818922</v>
      </c>
      <c r="P4385" s="56" t="str">
        <f t="shared" si="5067"/>
        <v>877/3</v>
      </c>
    </row>
    <row r="4386" spans="6:16" x14ac:dyDescent="0.3">
      <c r="F4386" s="79"/>
      <c r="G4386" s="3">
        <v>4384</v>
      </c>
      <c r="H4386" s="61">
        <v>-0.69980623796252295</v>
      </c>
      <c r="I4386" s="61">
        <v>0.6688670403111765</v>
      </c>
      <c r="J4386" s="61">
        <v>0.98525378249988094</v>
      </c>
      <c r="K4386" s="62">
        <v>-1.705557084583704</v>
      </c>
      <c r="L4386" s="60">
        <f t="array" ref="L4386:O4386">TRANSPOSE(MMULT(Option!$B$25:$E$28, TRANSPOSE(H4386:K4386)))</f>
        <v>-0.69980623796252295</v>
      </c>
      <c r="M4386" s="60">
        <v>0.33310427323239994</v>
      </c>
      <c r="N4386" s="60">
        <v>0.76058632447011454</v>
      </c>
      <c r="O4386" s="60">
        <v>-1.3730219707911826</v>
      </c>
      <c r="P4386" s="56" t="str">
        <f t="shared" si="5067"/>
        <v>877/4</v>
      </c>
    </row>
    <row r="4387" spans="6:16" x14ac:dyDescent="0.3">
      <c r="F4387" s="79"/>
      <c r="G4387" s="3">
        <v>4385</v>
      </c>
      <c r="H4387" s="61">
        <v>-1.2259772162310936</v>
      </c>
      <c r="I4387" s="61">
        <v>0.88558244572037748</v>
      </c>
      <c r="J4387" s="61">
        <v>1.0431031172147993</v>
      </c>
      <c r="K4387" s="62">
        <v>-1.0064933368026912</v>
      </c>
      <c r="L4387" s="60">
        <f t="array" ref="L4387:O4387">TRANSPOSE(MMULT(Option!$B$25:$E$28, TRANSPOSE(H4387:K4387)))</f>
        <v>-1.2259772162310936</v>
      </c>
      <c r="M4387" s="60">
        <v>0.32125883183511283</v>
      </c>
      <c r="N4387" s="60">
        <v>0.65767700039420829</v>
      </c>
      <c r="O4387" s="60">
        <v>-0.91680748534088063</v>
      </c>
      <c r="P4387" s="56" t="str">
        <f t="shared" si="5067"/>
        <v>877/5</v>
      </c>
    </row>
    <row r="4388" spans="6:16" x14ac:dyDescent="0.3">
      <c r="F4388" s="79"/>
      <c r="G4388" s="3">
        <v>4386</v>
      </c>
      <c r="H4388" s="61">
        <v>1.0396446226316796</v>
      </c>
      <c r="I4388" s="61">
        <v>-0.17211408779974816</v>
      </c>
      <c r="J4388" s="61">
        <v>-0.43509552450572958</v>
      </c>
      <c r="K4388" s="62">
        <v>0.63576000541277977</v>
      </c>
      <c r="L4388" s="60">
        <f t="array" ref="L4388:O4388">TRANSPOSE(MMULT(Option!$B$25:$E$28, TRANSPOSE(H4388:K4388)))</f>
        <v>1.0396446226316796</v>
      </c>
      <c r="M4388" s="60">
        <v>0.2581126819505476</v>
      </c>
      <c r="N4388" s="60">
        <v>-1.1360977385041826E-2</v>
      </c>
      <c r="O4388" s="60">
        <v>0.83029819273763383</v>
      </c>
      <c r="P4388" s="56" t="str">
        <f t="shared" si="5067"/>
        <v>878/1</v>
      </c>
    </row>
    <row r="4389" spans="6:16" x14ac:dyDescent="0.3">
      <c r="F4389" s="79"/>
      <c r="G4389" s="3">
        <v>4387</v>
      </c>
      <c r="H4389" s="61">
        <v>-4.2658329182718363E-2</v>
      </c>
      <c r="I4389" s="61">
        <v>-0.63405610602498286</v>
      </c>
      <c r="J4389" s="61">
        <v>-0.4125203138955203</v>
      </c>
      <c r="K4389" s="62">
        <v>-1.133006707020352</v>
      </c>
      <c r="L4389" s="60">
        <f t="array" ref="L4389:O4389">TRANSPOSE(MMULT(Option!$B$25:$E$28, TRANSPOSE(H4389:K4389)))</f>
        <v>-4.2658329182718363E-2</v>
      </c>
      <c r="M4389" s="60">
        <v>-0.59818535181477328</v>
      </c>
      <c r="N4389" s="60">
        <v>-0.54541893855176293</v>
      </c>
      <c r="O4389" s="60">
        <v>-1.2338628931129847</v>
      </c>
      <c r="P4389" s="56" t="str">
        <f t="shared" si="5067"/>
        <v>878/2</v>
      </c>
    </row>
    <row r="4390" spans="6:16" x14ac:dyDescent="0.3">
      <c r="F4390" s="79"/>
      <c r="G4390" s="3">
        <v>4388</v>
      </c>
      <c r="H4390" s="61">
        <v>1.4512971857987</v>
      </c>
      <c r="I4390" s="61">
        <v>-0.27527940066849754</v>
      </c>
      <c r="J4390" s="61">
        <v>0.12167103197391373</v>
      </c>
      <c r="K4390" s="62">
        <v>0.81529754915699726</v>
      </c>
      <c r="L4390" s="60">
        <f t="array" ref="L4390:O4390">TRANSPOSE(MMULT(Option!$B$25:$E$28, TRANSPOSE(H4390:K4390)))</f>
        <v>1.4512971857987</v>
      </c>
      <c r="M4390" s="60">
        <v>0.32822113615438658</v>
      </c>
      <c r="N4390" s="60">
        <v>0.61529869835346962</v>
      </c>
      <c r="O4390" s="60">
        <v>1.2303606693839433</v>
      </c>
      <c r="P4390" s="56" t="str">
        <f t="shared" si="5067"/>
        <v>878/3</v>
      </c>
    </row>
    <row r="4391" spans="6:16" x14ac:dyDescent="0.3">
      <c r="F4391" s="79"/>
      <c r="G4391" s="3">
        <v>4389</v>
      </c>
      <c r="H4391" s="61">
        <v>-1.1146021532525525</v>
      </c>
      <c r="I4391" s="61">
        <v>-0.2196006291976586</v>
      </c>
      <c r="J4391" s="61">
        <v>-0.46620690965614936</v>
      </c>
      <c r="K4391" s="62">
        <v>-4.4272272349194945E-2</v>
      </c>
      <c r="L4391" s="60">
        <f t="array" ref="L4391:O4391">TRANSPOSE(MMULT(Option!$B$25:$E$28, TRANSPOSE(H4391:K4391)))</f>
        <v>-1.1146021532525525</v>
      </c>
      <c r="M4391" s="60">
        <v>-0.64710816249266101</v>
      </c>
      <c r="N4391" s="60">
        <v>-0.91282002592692413</v>
      </c>
      <c r="O4391" s="60">
        <v>-0.63225258493456926</v>
      </c>
      <c r="P4391" s="56" t="str">
        <f t="shared" si="5067"/>
        <v>878/4</v>
      </c>
    </row>
    <row r="4392" spans="6:16" x14ac:dyDescent="0.3">
      <c r="F4392" s="79"/>
      <c r="G4392" s="3">
        <v>4390</v>
      </c>
      <c r="H4392" s="61">
        <v>-0.79910871313844489</v>
      </c>
      <c r="I4392" s="61">
        <v>1.55388838573986</v>
      </c>
      <c r="J4392" s="61">
        <v>0.37557420368190358</v>
      </c>
      <c r="K4392" s="62">
        <v>0.1676126708068674</v>
      </c>
      <c r="L4392" s="60">
        <f t="array" ref="L4392:O4392">TRANSPOSE(MMULT(Option!$B$25:$E$28, TRANSPOSE(H4392:K4392)))</f>
        <v>-0.79910871313844489</v>
      </c>
      <c r="M4392" s="60">
        <v>1.1045187445777513</v>
      </c>
      <c r="N4392" s="60">
        <v>0.4171306124763402</v>
      </c>
      <c r="O4392" s="60">
        <v>0.30409950351317344</v>
      </c>
      <c r="P4392" s="56" t="str">
        <f t="shared" si="5067"/>
        <v>878/5</v>
      </c>
    </row>
    <row r="4393" spans="6:16" x14ac:dyDescent="0.3">
      <c r="F4393" s="79"/>
      <c r="G4393" s="3">
        <v>4391</v>
      </c>
      <c r="H4393" s="61">
        <v>-0.75665404342873366</v>
      </c>
      <c r="I4393" s="61">
        <v>-1.6842330356906485</v>
      </c>
      <c r="J4393" s="61">
        <v>0.71897930702813506</v>
      </c>
      <c r="K4393" s="62">
        <v>-0.42584291468100721</v>
      </c>
      <c r="L4393" s="60">
        <f t="array" ref="L4393:O4393">TRANSPOSE(MMULT(Option!$B$25:$E$28, TRANSPOSE(H4393:K4393)))</f>
        <v>-0.75665404342873366</v>
      </c>
      <c r="M4393" s="60">
        <v>-1.846286692171025</v>
      </c>
      <c r="N4393" s="60">
        <v>-0.11221059066898398</v>
      </c>
      <c r="O4393" s="60">
        <v>-0.96803704679666647</v>
      </c>
      <c r="P4393" s="56" t="str">
        <f t="shared" si="5067"/>
        <v>879/1</v>
      </c>
    </row>
    <row r="4394" spans="6:16" x14ac:dyDescent="0.3">
      <c r="F4394" s="79"/>
      <c r="G4394" s="3">
        <v>4392</v>
      </c>
      <c r="H4394" s="61">
        <v>-1.0335688648133727</v>
      </c>
      <c r="I4394" s="61">
        <v>1.534555040768401</v>
      </c>
      <c r="J4394" s="61">
        <v>0.36128025673578229</v>
      </c>
      <c r="K4394" s="62">
        <v>-0.33957323930348959</v>
      </c>
      <c r="L4394" s="60">
        <f t="array" ref="L4394:O4394">TRANSPOSE(MMULT(Option!$B$25:$E$28, TRANSPOSE(H4394:K4394)))</f>
        <v>-1.0335688648133727</v>
      </c>
      <c r="M4394" s="60">
        <v>0.99301538055409933</v>
      </c>
      <c r="N4394" s="60">
        <v>0.30572937622461943</v>
      </c>
      <c r="O4394" s="60">
        <v>-0.2318651730973032</v>
      </c>
      <c r="P4394" s="56" t="str">
        <f t="shared" si="5067"/>
        <v>879/2</v>
      </c>
    </row>
    <row r="4395" spans="6:16" x14ac:dyDescent="0.3">
      <c r="F4395" s="79"/>
      <c r="G4395" s="3">
        <v>4393</v>
      </c>
      <c r="H4395" s="61">
        <v>0.67932635549948184</v>
      </c>
      <c r="I4395" s="61">
        <v>-0.46931012849352988</v>
      </c>
      <c r="J4395" s="61">
        <v>1.3744836248738874</v>
      </c>
      <c r="K4395" s="62">
        <v>-1.5315283284678911</v>
      </c>
      <c r="L4395" s="60">
        <f t="array" ref="L4395:O4395">TRANSPOSE(MMULT(Option!$B$25:$E$28, TRANSPOSE(H4395:K4395)))</f>
        <v>0.67932635549948184</v>
      </c>
      <c r="M4395" s="60">
        <v>-0.15839929544641768</v>
      </c>
      <c r="N4395" s="60">
        <v>1.3560591056751961</v>
      </c>
      <c r="O4395" s="60">
        <v>-0.89441446850378448</v>
      </c>
      <c r="P4395" s="56" t="str">
        <f t="shared" si="5067"/>
        <v>879/3</v>
      </c>
    </row>
    <row r="4396" spans="6:16" x14ac:dyDescent="0.3">
      <c r="F4396" s="79"/>
      <c r="G4396" s="3">
        <v>4394</v>
      </c>
      <c r="H4396" s="61">
        <v>-0.3665338413433421</v>
      </c>
      <c r="I4396" s="61">
        <v>1.597073389734907</v>
      </c>
      <c r="J4396" s="61">
        <v>-1.4266666902484895</v>
      </c>
      <c r="K4396" s="62">
        <v>-1.6756064508040314</v>
      </c>
      <c r="L4396" s="60">
        <f t="array" ref="L4396:O4396">TRANSPOSE(MMULT(Option!$B$25:$E$28, TRANSPOSE(H4396:K4396)))</f>
        <v>-0.3665338413433421</v>
      </c>
      <c r="M4396" s="60">
        <v>1.3171284032346471</v>
      </c>
      <c r="N4396" s="60">
        <v>-0.98145726812341039</v>
      </c>
      <c r="O4396" s="60">
        <v>-1.4417620172219827</v>
      </c>
      <c r="P4396" s="56" t="str">
        <f t="shared" si="5067"/>
        <v>879/4</v>
      </c>
    </row>
    <row r="4397" spans="6:16" x14ac:dyDescent="0.3">
      <c r="F4397" s="79"/>
      <c r="G4397" s="3">
        <v>4395</v>
      </c>
      <c r="H4397" s="61">
        <v>-0.58491806872657415</v>
      </c>
      <c r="I4397" s="61">
        <v>-1.0022878843053153</v>
      </c>
      <c r="J4397" s="61">
        <v>0.69182335459554556</v>
      </c>
      <c r="K4397" s="62">
        <v>0.19046872489590722</v>
      </c>
      <c r="L4397" s="60">
        <f t="array" ref="L4397:O4397">TRANSPOSE(MMULT(Option!$B$25:$E$28, TRANSPOSE(H4397:K4397)))</f>
        <v>-0.58491806872657415</v>
      </c>
      <c r="M4397" s="60">
        <v>-1.1525792470838794</v>
      </c>
      <c r="N4397" s="60">
        <v>0.11120761147829028</v>
      </c>
      <c r="O4397" s="60">
        <v>-0.19829004072383319</v>
      </c>
      <c r="P4397" s="56" t="str">
        <f t="shared" si="5067"/>
        <v>879/5</v>
      </c>
    </row>
    <row r="4398" spans="6:16" x14ac:dyDescent="0.3">
      <c r="F4398" s="79"/>
      <c r="G4398" s="3">
        <v>4396</v>
      </c>
      <c r="H4398" s="61">
        <v>-0.34771868974039011</v>
      </c>
      <c r="I4398" s="61">
        <v>1.2055627501549768</v>
      </c>
      <c r="J4398" s="61">
        <v>-0.14898955100724243</v>
      </c>
      <c r="K4398" s="62">
        <v>1.5278063740964789</v>
      </c>
      <c r="L4398" s="60">
        <f t="array" ref="L4398:O4398">TRANSPOSE(MMULT(Option!$B$25:$E$28, TRANSPOSE(H4398:K4398)))</f>
        <v>-0.34771868974039011</v>
      </c>
      <c r="M4398" s="60">
        <v>0.96582903562470723</v>
      </c>
      <c r="N4398" s="60">
        <v>4.5743933640064377E-2</v>
      </c>
      <c r="O4398" s="60">
        <v>1.4558583872567292</v>
      </c>
      <c r="P4398" s="56" t="str">
        <f t="shared" si="5067"/>
        <v>880/1</v>
      </c>
    </row>
    <row r="4399" spans="6:16" x14ac:dyDescent="0.3">
      <c r="F4399" s="79"/>
      <c r="G4399" s="3">
        <v>4397</v>
      </c>
      <c r="H4399" s="61">
        <v>-0.26325695629095164</v>
      </c>
      <c r="I4399" s="61">
        <v>0.93300315547573687</v>
      </c>
      <c r="J4399" s="61">
        <v>0.93063908174913168</v>
      </c>
      <c r="K4399" s="62">
        <v>-0.43561882567586274</v>
      </c>
      <c r="L4399" s="60">
        <f t="array" ref="L4399:O4399">TRANSPOSE(MMULT(Option!$B$25:$E$28, TRANSPOSE(H4399:K4399)))</f>
        <v>-0.26325695629095164</v>
      </c>
      <c r="M4399" s="60">
        <v>0.74980873420366256</v>
      </c>
      <c r="N4399" s="60">
        <v>0.95640446668030621</v>
      </c>
      <c r="O4399" s="60">
        <v>-5.2384732187203076E-2</v>
      </c>
      <c r="P4399" s="56" t="str">
        <f t="shared" si="5067"/>
        <v>880/2</v>
      </c>
    </row>
    <row r="4400" spans="6:16" x14ac:dyDescent="0.3">
      <c r="F4400" s="79"/>
      <c r="G4400" s="3">
        <v>4398</v>
      </c>
      <c r="H4400" s="61">
        <v>0.17968738373676152</v>
      </c>
      <c r="I4400" s="61">
        <v>-0.61095216597786595</v>
      </c>
      <c r="J4400" s="61">
        <v>1.2097101060707645</v>
      </c>
      <c r="K4400" s="62">
        <v>1.7567884617250336</v>
      </c>
      <c r="L4400" s="60">
        <f t="array" ref="L4400:O4400">TRANSPOSE(MMULT(Option!$B$25:$E$28, TRANSPOSE(H4400:K4400)))</f>
        <v>0.17968738373676152</v>
      </c>
      <c r="M4400" s="60">
        <v>-0.48807195582345431</v>
      </c>
      <c r="N4400" s="60">
        <v>0.97439068494587799</v>
      </c>
      <c r="O4400" s="60">
        <v>1.6524251172380453</v>
      </c>
      <c r="P4400" s="56" t="str">
        <f t="shared" si="5067"/>
        <v>880/3</v>
      </c>
    </row>
    <row r="4401" spans="6:16" x14ac:dyDescent="0.3">
      <c r="F4401" s="79"/>
      <c r="G4401" s="3">
        <v>4399</v>
      </c>
      <c r="H4401" s="61">
        <v>-0.23060468867827741</v>
      </c>
      <c r="I4401" s="61">
        <v>0.56504364559864995</v>
      </c>
      <c r="J4401" s="61">
        <v>-0.17595362395326103</v>
      </c>
      <c r="K4401" s="62">
        <v>9.5712039318318291E-3</v>
      </c>
      <c r="L4401" s="60">
        <f t="array" ref="L4401:O4401">TRANSPOSE(MMULT(Option!$B$25:$E$28, TRANSPOSE(H4401:K4401)))</f>
        <v>-0.23060468867827741</v>
      </c>
      <c r="M4401" s="60">
        <v>0.42562917991061194</v>
      </c>
      <c r="N4401" s="60">
        <v>-9.8820555797153153E-2</v>
      </c>
      <c r="O4401" s="60">
        <v>2.9574941689743464E-2</v>
      </c>
      <c r="P4401" s="56" t="str">
        <f t="shared" si="5067"/>
        <v>880/4</v>
      </c>
    </row>
    <row r="4402" spans="6:16" x14ac:dyDescent="0.3">
      <c r="F4402" s="79"/>
      <c r="G4402" s="3">
        <v>4400</v>
      </c>
      <c r="H4402" s="61">
        <v>0.88957281851301306</v>
      </c>
      <c r="I4402" s="61">
        <v>0.45912069944423323</v>
      </c>
      <c r="J4402" s="61">
        <v>1.3236559020792193</v>
      </c>
      <c r="K4402" s="62">
        <v>-1.8460017187186695</v>
      </c>
      <c r="L4402" s="60">
        <f t="array" ref="L4402:O4402">TRANSPOSE(MMULT(Option!$B$25:$E$28, TRANSPOSE(H4402:K4402)))</f>
        <v>0.88957281851301306</v>
      </c>
      <c r="M4402" s="60">
        <v>0.77662019907005897</v>
      </c>
      <c r="N4402" s="60">
        <v>1.6386354501389577</v>
      </c>
      <c r="O4402" s="60">
        <v>-0.84641510167667389</v>
      </c>
      <c r="P4402" s="56" t="str">
        <f t="shared" si="5067"/>
        <v>880/5</v>
      </c>
    </row>
    <row r="4403" spans="6:16" x14ac:dyDescent="0.3">
      <c r="F4403" s="79"/>
      <c r="G4403" s="3">
        <v>4401</v>
      </c>
      <c r="H4403" s="61">
        <v>-0.84225439556990611</v>
      </c>
      <c r="I4403" s="61">
        <v>0.37379141611215083</v>
      </c>
      <c r="J4403" s="61">
        <v>0.15615258951388558</v>
      </c>
      <c r="K4403" s="62">
        <v>-0.23289480796739592</v>
      </c>
      <c r="L4403" s="60">
        <f t="array" ref="L4403:O4403">TRANSPOSE(MMULT(Option!$B$25:$E$28, TRANSPOSE(H4403:K4403)))</f>
        <v>-0.84225439556990611</v>
      </c>
      <c r="M4403" s="60">
        <v>5.6837334637709347E-3</v>
      </c>
      <c r="N4403" s="60">
        <v>-0.10186979802524856</v>
      </c>
      <c r="O4403" s="60">
        <v>-0.40798152278729105</v>
      </c>
      <c r="P4403" s="56" t="str">
        <f t="shared" si="5067"/>
        <v>881/1</v>
      </c>
    </row>
    <row r="4404" spans="6:16" x14ac:dyDescent="0.3">
      <c r="F4404" s="79"/>
      <c r="G4404" s="3">
        <v>4402</v>
      </c>
      <c r="H4404" s="61">
        <v>0.77529690257941808</v>
      </c>
      <c r="I4404" s="61">
        <v>0.48739020649571618</v>
      </c>
      <c r="J4404" s="61">
        <v>0.29365331367182868</v>
      </c>
      <c r="K4404" s="62">
        <v>-0.67626242252410784</v>
      </c>
      <c r="L4404" s="60">
        <f t="array" ref="L4404:O4404">TRANSPOSE(MMULT(Option!$B$25:$E$28, TRANSPOSE(H4404:K4404)))</f>
        <v>0.77529690257941808</v>
      </c>
      <c r="M4404" s="60">
        <v>0.75681926388112264</v>
      </c>
      <c r="N4404" s="60">
        <v>0.69566613734210758</v>
      </c>
      <c r="O4404" s="60">
        <v>-8.4053805923878455E-2</v>
      </c>
      <c r="P4404" s="56" t="str">
        <f t="shared" si="5067"/>
        <v>881/2</v>
      </c>
    </row>
    <row r="4405" spans="6:16" x14ac:dyDescent="0.3">
      <c r="F4405" s="79"/>
      <c r="G4405" s="3">
        <v>4403</v>
      </c>
      <c r="H4405" s="61">
        <v>0.18800365751759812</v>
      </c>
      <c r="I4405" s="61">
        <v>0.63043585364236587</v>
      </c>
      <c r="J4405" s="61">
        <v>0.18530140864990557</v>
      </c>
      <c r="K4405" s="62">
        <v>0.24380864467524882</v>
      </c>
      <c r="L4405" s="60">
        <f t="array" ref="L4405:O4405">TRANSPOSE(MMULT(Option!$B$25:$E$28, TRANSPOSE(H4405:K4405)))</f>
        <v>0.18800365751759812</v>
      </c>
      <c r="M4405" s="60">
        <v>0.65300546703308782</v>
      </c>
      <c r="N4405" s="60">
        <v>0.40304041369721388</v>
      </c>
      <c r="O4405" s="60">
        <v>0.48524070264682417</v>
      </c>
      <c r="P4405" s="56" t="str">
        <f t="shared" si="5067"/>
        <v>881/3</v>
      </c>
    </row>
    <row r="4406" spans="6:16" x14ac:dyDescent="0.3">
      <c r="F4406" s="79"/>
      <c r="G4406" s="3">
        <v>4404</v>
      </c>
      <c r="H4406" s="61">
        <v>8.910381440158037E-3</v>
      </c>
      <c r="I4406" s="61">
        <v>-1.35310749357891</v>
      </c>
      <c r="J4406" s="61">
        <v>-0.35334611360094687</v>
      </c>
      <c r="K4406" s="62">
        <v>1.9485740687955291</v>
      </c>
      <c r="L4406" s="60">
        <f t="array" ref="L4406:O4406">TRANSPOSE(MMULT(Option!$B$25:$E$28, TRANSPOSE(H4406:K4406)))</f>
        <v>8.910381440158037E-3</v>
      </c>
      <c r="M4406" s="60">
        <v>-1.2365793499714024</v>
      </c>
      <c r="N4406" s="60">
        <v>-0.66111001067281872</v>
      </c>
      <c r="O4406" s="60">
        <v>1.2489304786502791</v>
      </c>
      <c r="P4406" s="56" t="str">
        <f t="shared" si="5067"/>
        <v>881/4</v>
      </c>
    </row>
    <row r="4407" spans="6:16" x14ac:dyDescent="0.3">
      <c r="F4407" s="79"/>
      <c r="G4407" s="3">
        <v>4405</v>
      </c>
      <c r="H4407" s="61">
        <v>0.61614909420493336</v>
      </c>
      <c r="I4407" s="61">
        <v>-2.0200154220298594</v>
      </c>
      <c r="J4407" s="61">
        <v>-1.7373433262986495</v>
      </c>
      <c r="K4407" s="62">
        <v>2.4779711516499314</v>
      </c>
      <c r="L4407" s="60">
        <f t="array" ref="L4407:O4407">TRANSPOSE(MMULT(Option!$B$25:$E$28, TRANSPOSE(H4407:K4407)))</f>
        <v>0.61614909420493336</v>
      </c>
      <c r="M4407" s="60">
        <v>-1.604915077604026</v>
      </c>
      <c r="N4407" s="60">
        <v>-1.8084306976698046</v>
      </c>
      <c r="O4407" s="60">
        <v>1.5004084552846479</v>
      </c>
      <c r="P4407" s="56" t="str">
        <f t="shared" si="5067"/>
        <v>881/5</v>
      </c>
    </row>
    <row r="4408" spans="6:16" x14ac:dyDescent="0.3">
      <c r="F4408" s="79"/>
      <c r="G4408" s="3">
        <v>4406</v>
      </c>
      <c r="H4408" s="61">
        <v>-1.3211457030664289</v>
      </c>
      <c r="I4408" s="61">
        <v>-1.1204940119788083</v>
      </c>
      <c r="J4408" s="61">
        <v>0.38123803217135543</v>
      </c>
      <c r="K4408" s="62">
        <v>-1.2772097077159275</v>
      </c>
      <c r="L4408" s="60">
        <f t="array" ref="L4408:O4408">TRANSPOSE(MMULT(Option!$B$25:$E$28, TRANSPOSE(H4408:K4408)))</f>
        <v>-1.3211457030664289</v>
      </c>
      <c r="M4408" s="60">
        <v>-1.5554080063541003</v>
      </c>
      <c r="N4408" s="60">
        <v>-0.48702728733976258</v>
      </c>
      <c r="O4408" s="60">
        <v>-1.8411994935471756</v>
      </c>
      <c r="P4408" s="56" t="str">
        <f t="shared" si="5067"/>
        <v>882/1</v>
      </c>
    </row>
    <row r="4409" spans="6:16" x14ac:dyDescent="0.3">
      <c r="F4409" s="79"/>
      <c r="G4409" s="3">
        <v>4407</v>
      </c>
      <c r="H4409" s="61">
        <v>2.1542346192397512</v>
      </c>
      <c r="I4409" s="61">
        <v>-0.13376039898260642</v>
      </c>
      <c r="J4409" s="61">
        <v>-0.55116521399786866</v>
      </c>
      <c r="K4409" s="62">
        <v>-0.56450454412728734</v>
      </c>
      <c r="L4409" s="60">
        <f t="array" ref="L4409:O4409">TRANSPOSE(MMULT(Option!$B$25:$E$28, TRANSPOSE(H4409:K4409)))</f>
        <v>2.1542346192397512</v>
      </c>
      <c r="M4409" s="60">
        <v>0.73910041703084295</v>
      </c>
      <c r="N4409" s="60">
        <v>0.34257319792767726</v>
      </c>
      <c r="O4409" s="60">
        <v>0.23567790797550453</v>
      </c>
      <c r="P4409" s="56" t="str">
        <f t="shared" si="5067"/>
        <v>882/2</v>
      </c>
    </row>
    <row r="4410" spans="6:16" x14ac:dyDescent="0.3">
      <c r="F4410" s="79"/>
      <c r="G4410" s="3">
        <v>4408</v>
      </c>
      <c r="H4410" s="61">
        <v>-0.19912095842657312</v>
      </c>
      <c r="I4410" s="61">
        <v>-1.0414077361945178</v>
      </c>
      <c r="J4410" s="61">
        <v>0.87424111239123459</v>
      </c>
      <c r="K4410" s="62">
        <v>0.13502532327849659</v>
      </c>
      <c r="L4410" s="60">
        <f t="array" ref="L4410:O4410">TRANSPOSE(MMULT(Option!$B$25:$E$28, TRANSPOSE(H4410:K4410)))</f>
        <v>-0.19912095842657312</v>
      </c>
      <c r="M4410" s="60">
        <v>-1.0341143394554253</v>
      </c>
      <c r="N4410" s="60">
        <v>0.41550182656949186</v>
      </c>
      <c r="O4410" s="60">
        <v>-6.6089770412441337E-2</v>
      </c>
      <c r="P4410" s="56" t="str">
        <f t="shared" si="5067"/>
        <v>882/3</v>
      </c>
    </row>
    <row r="4411" spans="6:16" x14ac:dyDescent="0.3">
      <c r="F4411" s="79"/>
      <c r="G4411" s="3">
        <v>4409</v>
      </c>
      <c r="H4411" s="61">
        <v>1.0336570125228612</v>
      </c>
      <c r="I4411" s="61">
        <v>-1.5765035844067139</v>
      </c>
      <c r="J4411" s="61">
        <v>-0.23955207489319608</v>
      </c>
      <c r="K4411" s="62">
        <v>-1.2408097827890872</v>
      </c>
      <c r="L4411" s="60">
        <f t="array" ref="L4411:O4411">TRANSPOSE(MMULT(Option!$B$25:$E$28, TRANSPOSE(H4411:K4411)))</f>
        <v>1.0336570125228612</v>
      </c>
      <c r="M4411" s="60">
        <v>-1.0314265967734495</v>
      </c>
      <c r="N4411" s="60">
        <v>-0.20976373698422915</v>
      </c>
      <c r="O4411" s="60">
        <v>-1.1086845322172114</v>
      </c>
      <c r="P4411" s="56" t="str">
        <f t="shared" si="5067"/>
        <v>882/4</v>
      </c>
    </row>
    <row r="4412" spans="6:16" x14ac:dyDescent="0.3">
      <c r="F4412" s="79"/>
      <c r="G4412" s="3">
        <v>4410</v>
      </c>
      <c r="H4412" s="61">
        <v>-0.4866404813873369</v>
      </c>
      <c r="I4412" s="61">
        <v>-0.81449962030276957</v>
      </c>
      <c r="J4412" s="61">
        <v>1.2376952273441455</v>
      </c>
      <c r="K4412" s="62">
        <v>1.0669959235076887</v>
      </c>
      <c r="L4412" s="60">
        <f t="array" ref="L4412:O4412">TRANSPOSE(MMULT(Option!$B$25:$E$28, TRANSPOSE(H4412:K4412)))</f>
        <v>-0.4866404813873369</v>
      </c>
      <c r="M4412" s="60">
        <v>-0.94115742526498125</v>
      </c>
      <c r="N4412" s="60">
        <v>0.67913791734436313</v>
      </c>
      <c r="O4412" s="60">
        <v>0.74735183335004429</v>
      </c>
      <c r="P4412" s="56" t="str">
        <f t="shared" si="5067"/>
        <v>882/5</v>
      </c>
    </row>
    <row r="4413" spans="6:16" x14ac:dyDescent="0.3">
      <c r="F4413" s="79"/>
      <c r="G4413" s="3">
        <v>4411</v>
      </c>
      <c r="H4413" s="61">
        <v>1.1867054835512876</v>
      </c>
      <c r="I4413" s="61">
        <v>1.0778269167634755</v>
      </c>
      <c r="J4413" s="61">
        <v>-0.68922323532965568</v>
      </c>
      <c r="K4413" s="62">
        <v>1.148722229282213</v>
      </c>
      <c r="L4413" s="60">
        <f t="array" ref="L4413:O4413">TRANSPOSE(MMULT(Option!$B$25:$E$28, TRANSPOSE(H4413:K4413)))</f>
        <v>1.1867054835512876</v>
      </c>
      <c r="M4413" s="60">
        <v>1.4625268798464139</v>
      </c>
      <c r="N4413" s="60">
        <v>0.15157182732691177</v>
      </c>
      <c r="O4413" s="60">
        <v>1.6061078781663172</v>
      </c>
      <c r="P4413" s="56" t="str">
        <f t="shared" si="5067"/>
        <v>883/1</v>
      </c>
    </row>
    <row r="4414" spans="6:16" x14ac:dyDescent="0.3">
      <c r="F4414" s="79"/>
      <c r="G4414" s="3">
        <v>4412</v>
      </c>
      <c r="H4414" s="61">
        <v>1.5654850322288778</v>
      </c>
      <c r="I4414" s="61">
        <v>0.92124703923653584</v>
      </c>
      <c r="J4414" s="61">
        <v>5.5165451598773535E-2</v>
      </c>
      <c r="K4414" s="62">
        <v>-0.52024594830545601</v>
      </c>
      <c r="L4414" s="60">
        <f t="array" ref="L4414:O4414">TRANSPOSE(MMULT(Option!$B$25:$E$28, TRANSPOSE(H4414:K4414)))</f>
        <v>1.5654850322288778</v>
      </c>
      <c r="M4414" s="60">
        <v>1.4705308711026268</v>
      </c>
      <c r="N4414" s="60">
        <v>0.91588548665310654</v>
      </c>
      <c r="O4414" s="60">
        <v>0.43268829527935071</v>
      </c>
      <c r="P4414" s="56" t="str">
        <f t="shared" si="5067"/>
        <v>883/2</v>
      </c>
    </row>
    <row r="4415" spans="6:16" x14ac:dyDescent="0.3">
      <c r="F4415" s="79"/>
      <c r="G4415" s="3">
        <v>4413</v>
      </c>
      <c r="H4415" s="61">
        <v>-1.2600015634578605</v>
      </c>
      <c r="I4415" s="61">
        <v>-0.87679127199102436</v>
      </c>
      <c r="J4415" s="61">
        <v>1.9081866349348606</v>
      </c>
      <c r="K4415" s="62">
        <v>0.13045569616277214</v>
      </c>
      <c r="L4415" s="60">
        <f t="array" ref="L4415:O4415">TRANSPOSE(MMULT(Option!$B$25:$E$28, TRANSPOSE(H4415:K4415)))</f>
        <v>-1.2600015634578605</v>
      </c>
      <c r="M4415" s="60">
        <v>-1.307593099898241</v>
      </c>
      <c r="N4415" s="60">
        <v>0.9423810533645115</v>
      </c>
      <c r="O4415" s="60">
        <v>-0.24944299610329912</v>
      </c>
      <c r="P4415" s="56" t="str">
        <f t="shared" si="5067"/>
        <v>883/3</v>
      </c>
    </row>
    <row r="4416" spans="6:16" x14ac:dyDescent="0.3">
      <c r="F4416" s="79"/>
      <c r="G4416" s="3">
        <v>4414</v>
      </c>
      <c r="H4416" s="61">
        <v>0.31183575249474788</v>
      </c>
      <c r="I4416" s="61">
        <v>0.5436869439429205</v>
      </c>
      <c r="J4416" s="61">
        <v>0.64937940196154054</v>
      </c>
      <c r="K4416" s="62">
        <v>0.96686096414072298</v>
      </c>
      <c r="L4416" s="60">
        <f t="array" ref="L4416:O4416">TRANSPOSE(MMULT(Option!$B$25:$E$28, TRANSPOSE(H4416:K4416)))</f>
        <v>0.31183575249474788</v>
      </c>
      <c r="M4416" s="60">
        <v>0.62303161599342827</v>
      </c>
      <c r="N4416" s="60">
        <v>0.83746142759618125</v>
      </c>
      <c r="O4416" s="60">
        <v>1.2218211072823011</v>
      </c>
      <c r="P4416" s="56" t="str">
        <f t="shared" si="5067"/>
        <v>883/4</v>
      </c>
    </row>
    <row r="4417" spans="6:16" x14ac:dyDescent="0.3">
      <c r="F4417" s="79"/>
      <c r="G4417" s="3">
        <v>4415</v>
      </c>
      <c r="H4417" s="61">
        <v>-1.4733151550043191</v>
      </c>
      <c r="I4417" s="61">
        <v>-1.6838955764642629</v>
      </c>
      <c r="J4417" s="61">
        <v>-0.41845903319364791</v>
      </c>
      <c r="K4417" s="62">
        <v>-0.76489265255568928</v>
      </c>
      <c r="L4417" s="60">
        <f t="array" ref="L4417:O4417">TRANSPOSE(MMULT(Option!$B$25:$E$28, TRANSPOSE(H4417:K4417)))</f>
        <v>-1.4733151550043191</v>
      </c>
      <c r="M4417" s="60">
        <v>-2.1326418503114843</v>
      </c>
      <c r="N4417" s="60">
        <v>-1.397810211007918</v>
      </c>
      <c r="O4417" s="60">
        <v>-1.766963204946822</v>
      </c>
      <c r="P4417" s="56" t="str">
        <f t="shared" si="5067"/>
        <v>883/5</v>
      </c>
    </row>
    <row r="4418" spans="6:16" x14ac:dyDescent="0.3">
      <c r="F4418" s="79"/>
      <c r="G4418" s="3">
        <v>4416</v>
      </c>
      <c r="H4418" s="61">
        <v>-0.6472329301819969</v>
      </c>
      <c r="I4418" s="61">
        <v>0.43319364905948105</v>
      </c>
      <c r="J4418" s="61">
        <v>1.4859303678874416</v>
      </c>
      <c r="K4418" s="62">
        <v>-0.65814504122635065</v>
      </c>
      <c r="L4418" s="60">
        <f t="array" ref="L4418:O4418">TRANSPOSE(MMULT(Option!$B$25:$E$28, TRANSPOSE(H4418:K4418)))</f>
        <v>-0.6472329301819969</v>
      </c>
      <c r="M4418" s="60">
        <v>0.13813536540504273</v>
      </c>
      <c r="N4418" s="60">
        <v>1.1596511518968857</v>
      </c>
      <c r="O4418" s="60">
        <v>-0.41903427786541236</v>
      </c>
      <c r="P4418" s="56" t="str">
        <f t="shared" si="5067"/>
        <v>884/1</v>
      </c>
    </row>
    <row r="4419" spans="6:16" x14ac:dyDescent="0.3">
      <c r="F4419" s="79"/>
      <c r="G4419" s="3">
        <v>4417</v>
      </c>
      <c r="H4419" s="61">
        <v>1.0100604362756043</v>
      </c>
      <c r="I4419" s="61">
        <v>-7.8396219016186652E-2</v>
      </c>
      <c r="J4419" s="61">
        <v>-0.40659463489158543</v>
      </c>
      <c r="K4419" s="62">
        <v>-1.5450832524374414</v>
      </c>
      <c r="L4419" s="60">
        <f t="array" ref="L4419:O4419">TRANSPOSE(MMULT(Option!$B$25:$E$28, TRANSPOSE(H4419:K4419)))</f>
        <v>1.0100604362756043</v>
      </c>
      <c r="M4419" s="60">
        <v>0.33217285294223942</v>
      </c>
      <c r="N4419" s="60">
        <v>2.6379065024750126E-2</v>
      </c>
      <c r="O4419" s="60">
        <v>-1.0189941700100433</v>
      </c>
      <c r="P4419" s="56" t="str">
        <f t="shared" si="5067"/>
        <v>884/2</v>
      </c>
    </row>
    <row r="4420" spans="6:16" x14ac:dyDescent="0.3">
      <c r="F4420" s="79"/>
      <c r="G4420" s="3">
        <v>4418</v>
      </c>
      <c r="H4420" s="61">
        <v>-0.24748053053932428</v>
      </c>
      <c r="I4420" s="61">
        <v>1.2121160237018258</v>
      </c>
      <c r="J4420" s="61">
        <v>-0.7796679450321472</v>
      </c>
      <c r="K4420" s="62">
        <v>-1.3141301261858835</v>
      </c>
      <c r="L4420" s="60">
        <f t="array" ref="L4420:O4420">TRANSPOSE(MMULT(Option!$B$25:$E$28, TRANSPOSE(H4420:K4420)))</f>
        <v>-0.24748053053932428</v>
      </c>
      <c r="M4420" s="60">
        <v>1.0119304737207711</v>
      </c>
      <c r="N4420" s="60">
        <v>-0.46637593450884152</v>
      </c>
      <c r="O4420" s="60">
        <v>-1.0591151387053028</v>
      </c>
      <c r="P4420" s="56" t="str">
        <f t="shared" ref="P4420:P4483" si="5068">(QUOTIENT(G4420 - 1, $E$2) + 1) &amp; "/" &amp; MOD(G4420 -1, $E$2) + 1</f>
        <v>884/3</v>
      </c>
    </row>
    <row r="4421" spans="6:16" x14ac:dyDescent="0.3">
      <c r="F4421" s="79"/>
      <c r="G4421" s="3">
        <v>4419</v>
      </c>
      <c r="H4421" s="61">
        <v>0.99762332891633232</v>
      </c>
      <c r="I4421" s="61">
        <v>0.7041600407189027</v>
      </c>
      <c r="J4421" s="61">
        <v>0.78803405932366566</v>
      </c>
      <c r="K4421" s="62">
        <v>-0.25208272080358141</v>
      </c>
      <c r="L4421" s="60">
        <f t="array" ref="L4421:O4421">TRANSPOSE(MMULT(Option!$B$25:$E$28, TRANSPOSE(H4421:K4421)))</f>
        <v>0.99762332891633232</v>
      </c>
      <c r="M4421" s="60">
        <v>1.0444226691580445</v>
      </c>
      <c r="N4421" s="60">
        <v>1.2755799601174409</v>
      </c>
      <c r="O4421" s="60">
        <v>0.52137946774586774</v>
      </c>
      <c r="P4421" s="56" t="str">
        <f t="shared" si="5068"/>
        <v>884/4</v>
      </c>
    </row>
    <row r="4422" spans="6:16" x14ac:dyDescent="0.3">
      <c r="F4422" s="79"/>
      <c r="G4422" s="3">
        <v>4420</v>
      </c>
      <c r="H4422" s="61">
        <v>2.1303315955310285</v>
      </c>
      <c r="I4422" s="61">
        <v>-1.6743460612703192</v>
      </c>
      <c r="J4422" s="61">
        <v>-0.68057553930425274</v>
      </c>
      <c r="K4422" s="62">
        <v>0.22655575276165868</v>
      </c>
      <c r="L4422" s="60">
        <f t="array" ref="L4422:O4422">TRANSPOSE(MMULT(Option!$B$25:$E$28, TRANSPOSE(H4422:K4422)))</f>
        <v>2.1303315955310285</v>
      </c>
      <c r="M4422" s="60">
        <v>-0.68243087485206977</v>
      </c>
      <c r="N4422" s="60">
        <v>-0.18407042641461852</v>
      </c>
      <c r="O4422" s="60">
        <v>0.47486193225372408</v>
      </c>
      <c r="P4422" s="56" t="str">
        <f t="shared" si="5068"/>
        <v>884/5</v>
      </c>
    </row>
    <row r="4423" spans="6:16" x14ac:dyDescent="0.3">
      <c r="F4423" s="79"/>
      <c r="G4423" s="3">
        <v>4421</v>
      </c>
      <c r="H4423" s="61">
        <v>-0.4539309935738155</v>
      </c>
      <c r="I4423" s="61">
        <v>-1.0694548811620939</v>
      </c>
      <c r="J4423" s="61">
        <v>-0.37677335945050089</v>
      </c>
      <c r="K4423" s="62">
        <v>1.3939119467701131</v>
      </c>
      <c r="L4423" s="60">
        <f t="array" ref="L4423:O4423">TRANSPOSE(MMULT(Option!$B$25:$E$28, TRANSPOSE(H4423:K4423)))</f>
        <v>-0.4539309935738155</v>
      </c>
      <c r="M4423" s="60">
        <v>-1.1617439864825856</v>
      </c>
      <c r="N4423" s="60">
        <v>-0.79254525694878442</v>
      </c>
      <c r="O4423" s="60">
        <v>0.65851482402831341</v>
      </c>
      <c r="P4423" s="56" t="str">
        <f t="shared" si="5068"/>
        <v>885/1</v>
      </c>
    </row>
    <row r="4424" spans="6:16" x14ac:dyDescent="0.3">
      <c r="F4424" s="79"/>
      <c r="G4424" s="3">
        <v>4422</v>
      </c>
      <c r="H4424" s="61">
        <v>0.26931029886302116</v>
      </c>
      <c r="I4424" s="61">
        <v>0.48485508421948004</v>
      </c>
      <c r="J4424" s="61">
        <v>-0.7177887531847964</v>
      </c>
      <c r="K4424" s="62">
        <v>-0.31216526933731542</v>
      </c>
      <c r="L4424" s="60">
        <f t="array" ref="L4424:O4424">TRANSPOSE(MMULT(Option!$B$25:$E$28, TRANSPOSE(H4424:K4424)))</f>
        <v>0.26931029886302116</v>
      </c>
      <c r="M4424" s="60">
        <v>0.55210114444919967</v>
      </c>
      <c r="N4424" s="60">
        <v>-0.39575210313171982</v>
      </c>
      <c r="O4424" s="60">
        <v>-0.17273140135674142</v>
      </c>
      <c r="P4424" s="56" t="str">
        <f t="shared" si="5068"/>
        <v>885/2</v>
      </c>
    </row>
    <row r="4425" spans="6:16" x14ac:dyDescent="0.3">
      <c r="F4425" s="79"/>
      <c r="G4425" s="3">
        <v>4423</v>
      </c>
      <c r="H4425" s="61">
        <v>-0.67703684382407114</v>
      </c>
      <c r="I4425" s="61">
        <v>0.56138221192302562</v>
      </c>
      <c r="J4425" s="61">
        <v>-0.63701431373784922</v>
      </c>
      <c r="K4425" s="62">
        <v>0.80694748034072827</v>
      </c>
      <c r="L4425" s="60">
        <f t="array" ref="L4425:O4425">TRANSPOSE(MMULT(Option!$B$25:$E$28, TRANSPOSE(H4425:K4425)))</f>
        <v>-0.67703684382407114</v>
      </c>
      <c r="M4425" s="60">
        <v>0.24370055845817262</v>
      </c>
      <c r="N4425" s="60">
        <v>-0.6833064509688237</v>
      </c>
      <c r="O4425" s="60">
        <v>0.44288570728635906</v>
      </c>
      <c r="P4425" s="56" t="str">
        <f t="shared" si="5068"/>
        <v>885/3</v>
      </c>
    </row>
    <row r="4426" spans="6:16" x14ac:dyDescent="0.3">
      <c r="F4426" s="79"/>
      <c r="G4426" s="3">
        <v>4424</v>
      </c>
      <c r="H4426" s="61">
        <v>-0.22938440215011471</v>
      </c>
      <c r="I4426" s="61">
        <v>0.25352397912473623</v>
      </c>
      <c r="J4426" s="61">
        <v>1.2731648473464148</v>
      </c>
      <c r="K4426" s="62">
        <v>-7.5915730065412315E-2</v>
      </c>
      <c r="L4426" s="60">
        <f t="array" ref="L4426:O4426">TRANSPOSE(MMULT(Option!$B$25:$E$28, TRANSPOSE(H4426:K4426)))</f>
        <v>-0.22938440215011471</v>
      </c>
      <c r="M4426" s="60">
        <v>0.14060480410505571</v>
      </c>
      <c r="N4426" s="60">
        <v>1.0928679012193414</v>
      </c>
      <c r="O4426" s="60">
        <v>0.15812038676743728</v>
      </c>
      <c r="P4426" s="56" t="str">
        <f t="shared" si="5068"/>
        <v>885/4</v>
      </c>
    </row>
    <row r="4427" spans="6:16" x14ac:dyDescent="0.3">
      <c r="F4427" s="79"/>
      <c r="G4427" s="3">
        <v>4425</v>
      </c>
      <c r="H4427" s="61">
        <v>1.8493559393965033</v>
      </c>
      <c r="I4427" s="61">
        <v>4.6469955193274549E-2</v>
      </c>
      <c r="J4427" s="61">
        <v>-1.5070854350720122</v>
      </c>
      <c r="K4427" s="62">
        <v>0.79822035475555586</v>
      </c>
      <c r="L4427" s="60">
        <f t="array" ref="L4427:O4427">TRANSPOSE(MMULT(Option!$B$25:$E$28, TRANSPOSE(H4427:K4427)))</f>
        <v>1.8493559393965033</v>
      </c>
      <c r="M4427" s="60">
        <v>0.78233279320147875</v>
      </c>
      <c r="N4427" s="60">
        <v>-0.57177724096723737</v>
      </c>
      <c r="O4427" s="60">
        <v>1.1413131829752567</v>
      </c>
      <c r="P4427" s="56" t="str">
        <f t="shared" si="5068"/>
        <v>885/5</v>
      </c>
    </row>
    <row r="4428" spans="6:16" x14ac:dyDescent="0.3">
      <c r="F4428" s="79"/>
      <c r="G4428" s="3">
        <v>4426</v>
      </c>
      <c r="H4428" s="61">
        <v>0.31685264231560634</v>
      </c>
      <c r="I4428" s="61">
        <v>0.41607597567767335</v>
      </c>
      <c r="J4428" s="61">
        <v>0.56119522566858593</v>
      </c>
      <c r="K4428" s="62">
        <v>-0.89274388018883122</v>
      </c>
      <c r="L4428" s="60">
        <f t="array" ref="L4428:O4428">TRANSPOSE(MMULT(Option!$B$25:$E$28, TRANSPOSE(H4428:K4428)))</f>
        <v>0.31685264231560634</v>
      </c>
      <c r="M4428" s="60">
        <v>0.50808098760535114</v>
      </c>
      <c r="N4428" s="60">
        <v>0.7285987383360667</v>
      </c>
      <c r="O4428" s="60">
        <v>-0.41927076977880529</v>
      </c>
      <c r="P4428" s="56" t="str">
        <f t="shared" si="5068"/>
        <v>886/1</v>
      </c>
    </row>
    <row r="4429" spans="6:16" x14ac:dyDescent="0.3">
      <c r="F4429" s="79"/>
      <c r="G4429" s="3">
        <v>4427</v>
      </c>
      <c r="H4429" s="61">
        <v>-0.61417077816872934</v>
      </c>
      <c r="I4429" s="61">
        <v>1.9935535404464119E-2</v>
      </c>
      <c r="J4429" s="61">
        <v>-0.30542003585615268</v>
      </c>
      <c r="K4429" s="62">
        <v>-1.3010708880364754</v>
      </c>
      <c r="L4429" s="60">
        <f t="array" ref="L4429:O4429">TRANSPOSE(MMULT(Option!$B$25:$E$28, TRANSPOSE(H4429:K4429)))</f>
        <v>-0.61417077816872934</v>
      </c>
      <c r="M4429" s="60">
        <v>-0.22739709126540597</v>
      </c>
      <c r="N4429" s="60">
        <v>-0.50870145444023396</v>
      </c>
      <c r="O4429" s="60">
        <v>-1.4142303936271201</v>
      </c>
      <c r="P4429" s="56" t="str">
        <f t="shared" si="5068"/>
        <v>886/2</v>
      </c>
    </row>
    <row r="4430" spans="6:16" x14ac:dyDescent="0.3">
      <c r="F4430" s="79"/>
      <c r="G4430" s="3">
        <v>4428</v>
      </c>
      <c r="H4430" s="61">
        <v>0.85544722230267067</v>
      </c>
      <c r="I4430" s="61">
        <v>0.14136984546718934</v>
      </c>
      <c r="J4430" s="61">
        <v>1.110580739520054</v>
      </c>
      <c r="K4430" s="62">
        <v>1.1899391092147449</v>
      </c>
      <c r="L4430" s="60">
        <f t="array" ref="L4430:O4430">TRANSPOSE(MMULT(Option!$B$25:$E$28, TRANSPOSE(H4430:K4430)))</f>
        <v>0.85544722230267067</v>
      </c>
      <c r="M4430" s="60">
        <v>0.47174649248858924</v>
      </c>
      <c r="N4430" s="60">
        <v>1.3546324464676451</v>
      </c>
      <c r="O4430" s="60">
        <v>1.6149643433228458</v>
      </c>
      <c r="P4430" s="56" t="str">
        <f t="shared" si="5068"/>
        <v>886/3</v>
      </c>
    </row>
    <row r="4431" spans="6:16" x14ac:dyDescent="0.3">
      <c r="F4431" s="79"/>
      <c r="G4431" s="3">
        <v>4429</v>
      </c>
      <c r="H4431" s="61">
        <v>0.24213393483517054</v>
      </c>
      <c r="I4431" s="61">
        <v>-0.87371052631974355</v>
      </c>
      <c r="J4431" s="61">
        <v>-0.20083769892833153</v>
      </c>
      <c r="K4431" s="62">
        <v>0.65411696011393505</v>
      </c>
      <c r="L4431" s="60">
        <f t="array" ref="L4431:O4431">TRANSPOSE(MMULT(Option!$B$25:$E$28, TRANSPOSE(H4431:K4431)))</f>
        <v>0.24213393483517054</v>
      </c>
      <c r="M4431" s="60">
        <v>-0.70391535053391807</v>
      </c>
      <c r="N4431" s="60">
        <v>-0.30833531987397617</v>
      </c>
      <c r="O4431" s="60">
        <v>0.38901524673803356</v>
      </c>
      <c r="P4431" s="56" t="str">
        <f t="shared" si="5068"/>
        <v>886/4</v>
      </c>
    </row>
    <row r="4432" spans="6:16" x14ac:dyDescent="0.3">
      <c r="F4432" s="79"/>
      <c r="G4432" s="3">
        <v>4430</v>
      </c>
      <c r="H4432" s="61">
        <v>0.27576030060668039</v>
      </c>
      <c r="I4432" s="61">
        <v>-0.33836782818794586</v>
      </c>
      <c r="J4432" s="61">
        <v>0.43586749931102209</v>
      </c>
      <c r="K4432" s="62">
        <v>0.78508830159709064</v>
      </c>
      <c r="L4432" s="60">
        <f t="array" ref="L4432:O4432">TRANSPOSE(MMULT(Option!$B$25:$E$28, TRANSPOSE(H4432:K4432)))</f>
        <v>0.27576030060668039</v>
      </c>
      <c r="M4432" s="60">
        <v>-0.19981511683914266</v>
      </c>
      <c r="N4432" s="60">
        <v>0.40452543586975132</v>
      </c>
      <c r="O4432" s="60">
        <v>0.77908070406187457</v>
      </c>
      <c r="P4432" s="56" t="str">
        <f t="shared" si="5068"/>
        <v>886/5</v>
      </c>
    </row>
    <row r="4433" spans="6:16" x14ac:dyDescent="0.3">
      <c r="F4433" s="79"/>
      <c r="G4433" s="3">
        <v>4431</v>
      </c>
      <c r="H4433" s="61">
        <v>0.7270617201188061</v>
      </c>
      <c r="I4433" s="61">
        <v>-0.913555136828756</v>
      </c>
      <c r="J4433" s="61">
        <v>0.59599368156865173</v>
      </c>
      <c r="K4433" s="62">
        <v>-2.3890659087482877</v>
      </c>
      <c r="L4433" s="60">
        <f t="array" ref="L4433:O4433">TRANSPOSE(MMULT(Option!$B$25:$E$28, TRANSPOSE(H4433:K4433)))</f>
        <v>0.7270617201188061</v>
      </c>
      <c r="M4433" s="60">
        <v>-0.54646242515918031</v>
      </c>
      <c r="N4433" s="60">
        <v>0.57506704814763387</v>
      </c>
      <c r="O4433" s="60">
        <v>-1.8779479622182786</v>
      </c>
      <c r="P4433" s="56" t="str">
        <f t="shared" si="5068"/>
        <v>887/1</v>
      </c>
    </row>
    <row r="4434" spans="6:16" x14ac:dyDescent="0.3">
      <c r="F4434" s="79"/>
      <c r="G4434" s="3">
        <v>4432</v>
      </c>
      <c r="H4434" s="61">
        <v>0.46577961649696858</v>
      </c>
      <c r="I4434" s="61">
        <v>-1.0995355910229387</v>
      </c>
      <c r="J4434" s="61">
        <v>0.309141079539687</v>
      </c>
      <c r="K4434" s="62">
        <v>-0.65447271849566102</v>
      </c>
      <c r="L4434" s="60">
        <f t="array" ref="L4434:O4434">TRANSPOSE(MMULT(Option!$B$25:$E$28, TRANSPOSE(H4434:K4434)))</f>
        <v>0.46577961649696858</v>
      </c>
      <c r="M4434" s="60">
        <v>-0.82142916843333724</v>
      </c>
      <c r="N4434" s="60">
        <v>0.16990756417064659</v>
      </c>
      <c r="O4434" s="60">
        <v>-0.6017329496458047</v>
      </c>
      <c r="P4434" s="56" t="str">
        <f t="shared" si="5068"/>
        <v>887/2</v>
      </c>
    </row>
    <row r="4435" spans="6:16" x14ac:dyDescent="0.3">
      <c r="F4435" s="79"/>
      <c r="G4435" s="3">
        <v>4433</v>
      </c>
      <c r="H4435" s="61">
        <v>1.0828276885924086</v>
      </c>
      <c r="I4435" s="61">
        <v>1.9297806845318415</v>
      </c>
      <c r="J4435" s="61">
        <v>4.0530880266156498E-2</v>
      </c>
      <c r="K4435" s="62">
        <v>0.8539012087182607</v>
      </c>
      <c r="L4435" s="60">
        <f t="array" ref="L4435:O4435">TRANSPOSE(MMULT(Option!$B$25:$E$28, TRANSPOSE(H4435:K4435)))</f>
        <v>1.0828276885924086</v>
      </c>
      <c r="M4435" s="60">
        <v>2.2018042877431352</v>
      </c>
      <c r="N4435" s="60">
        <v>0.97406495906058199</v>
      </c>
      <c r="O4435" s="60">
        <v>1.6776144051006503</v>
      </c>
      <c r="P4435" s="56" t="str">
        <f t="shared" si="5068"/>
        <v>887/3</v>
      </c>
    </row>
    <row r="4436" spans="6:16" x14ac:dyDescent="0.3">
      <c r="F4436" s="79"/>
      <c r="G4436" s="3">
        <v>4434</v>
      </c>
      <c r="H4436" s="61">
        <v>1.2445204302496184</v>
      </c>
      <c r="I4436" s="61">
        <v>0.53223382508199057</v>
      </c>
      <c r="J4436" s="61">
        <v>1.2768601965769246</v>
      </c>
      <c r="K4436" s="62">
        <v>-1.779254079151904</v>
      </c>
      <c r="L4436" s="60">
        <f t="array" ref="L4436:O4436">TRANSPOSE(MMULT(Option!$B$25:$E$28, TRANSPOSE(H4436:K4436)))</f>
        <v>1.2445204302496184</v>
      </c>
      <c r="M4436" s="60">
        <v>0.98560853027066897</v>
      </c>
      <c r="N4436" s="60">
        <v>1.7586588660918456</v>
      </c>
      <c r="O4436" s="60">
        <v>-0.6372648694136277</v>
      </c>
      <c r="P4436" s="56" t="str">
        <f t="shared" si="5068"/>
        <v>887/4</v>
      </c>
    </row>
    <row r="4437" spans="6:16" x14ac:dyDescent="0.3">
      <c r="F4437" s="79"/>
      <c r="G4437" s="3">
        <v>4435</v>
      </c>
      <c r="H4437" s="61">
        <v>1.5905695061861407</v>
      </c>
      <c r="I4437" s="61">
        <v>1.3283679214625115</v>
      </c>
      <c r="J4437" s="61">
        <v>0.53056535812201899</v>
      </c>
      <c r="K4437" s="62">
        <v>3.5207048403068106</v>
      </c>
      <c r="L4437" s="60">
        <f t="array" ref="L4437:O4437">TRANSPOSE(MMULT(Option!$B$25:$E$28, TRANSPOSE(H4437:K4437)))</f>
        <v>1.5905695061861407</v>
      </c>
      <c r="M4437" s="60">
        <v>1.853697112645079</v>
      </c>
      <c r="N4437" s="60">
        <v>1.4500770713346385</v>
      </c>
      <c r="O4437" s="60">
        <v>4.1025834321195056</v>
      </c>
      <c r="P4437" s="56" t="str">
        <f t="shared" si="5068"/>
        <v>887/5</v>
      </c>
    </row>
    <row r="4438" spans="6:16" x14ac:dyDescent="0.3">
      <c r="F4438" s="79"/>
      <c r="G4438" s="3">
        <v>4436</v>
      </c>
      <c r="H4438" s="61">
        <v>0.28465731514135961</v>
      </c>
      <c r="I4438" s="61">
        <v>-1.2593452494444792</v>
      </c>
      <c r="J4438" s="61">
        <v>1.3223765816328623</v>
      </c>
      <c r="K4438" s="62">
        <v>0.72056830289524154</v>
      </c>
      <c r="L4438" s="60">
        <f t="array" ref="L4438:O4438">TRANSPOSE(MMULT(Option!$B$25:$E$28, TRANSPOSE(H4438:K4438)))</f>
        <v>0.28465731514135961</v>
      </c>
      <c r="M4438" s="60">
        <v>-1.0403460602759302</v>
      </c>
      <c r="N4438" s="60">
        <v>0.94554559219439915</v>
      </c>
      <c r="O4438" s="60">
        <v>0.65924823975796631</v>
      </c>
      <c r="P4438" s="56" t="str">
        <f t="shared" si="5068"/>
        <v>888/1</v>
      </c>
    </row>
    <row r="4439" spans="6:16" x14ac:dyDescent="0.3">
      <c r="F4439" s="79"/>
      <c r="G4439" s="3">
        <v>4437</v>
      </c>
      <c r="H4439" s="61">
        <v>1.6634799074334325</v>
      </c>
      <c r="I4439" s="61">
        <v>0.7350590171318504</v>
      </c>
      <c r="J4439" s="61">
        <v>-1.4565577939728855</v>
      </c>
      <c r="K4439" s="62">
        <v>-0.24434104699674122</v>
      </c>
      <c r="L4439" s="60">
        <f t="array" ref="L4439:O4439">TRANSPOSE(MMULT(Option!$B$25:$E$28, TRANSPOSE(H4439:K4439)))</f>
        <v>1.6634799074334325</v>
      </c>
      <c r="M4439" s="60">
        <v>1.3390846802266823</v>
      </c>
      <c r="N4439" s="60">
        <v>-0.42143377517838565</v>
      </c>
      <c r="O4439" s="60">
        <v>0.36434345318342726</v>
      </c>
      <c r="P4439" s="56" t="str">
        <f t="shared" si="5068"/>
        <v>888/2</v>
      </c>
    </row>
    <row r="4440" spans="6:16" x14ac:dyDescent="0.3">
      <c r="F4440" s="79"/>
      <c r="G4440" s="3">
        <v>4438</v>
      </c>
      <c r="H4440" s="61">
        <v>0.1122787307170702</v>
      </c>
      <c r="I4440" s="61">
        <v>-1.0124969167795459</v>
      </c>
      <c r="J4440" s="61">
        <v>-0.26962883187341657</v>
      </c>
      <c r="K4440" s="62">
        <v>-0.25715775254148276</v>
      </c>
      <c r="L4440" s="60">
        <f t="array" ref="L4440:O4440">TRANSPOSE(MMULT(Option!$B$25:$E$28, TRANSPOSE(H4440:K4440)))</f>
        <v>0.1122787307170702</v>
      </c>
      <c r="M4440" s="60">
        <v>-0.88305726012350649</v>
      </c>
      <c r="N4440" s="60">
        <v>-0.45704015399813303</v>
      </c>
      <c r="O4440" s="60">
        <v>-0.49306533903227051</v>
      </c>
      <c r="P4440" s="56" t="str">
        <f t="shared" si="5068"/>
        <v>888/3</v>
      </c>
    </row>
    <row r="4441" spans="6:16" x14ac:dyDescent="0.3">
      <c r="F4441" s="79"/>
      <c r="G4441" s="3">
        <v>4439</v>
      </c>
      <c r="H4441" s="61">
        <v>-0.33412590346693227</v>
      </c>
      <c r="I4441" s="61">
        <v>1.1117138076342641</v>
      </c>
      <c r="J4441" s="61">
        <v>0.39153676963510048</v>
      </c>
      <c r="K4441" s="62">
        <v>-0.99088408435098196</v>
      </c>
      <c r="L4441" s="60">
        <f t="array" ref="L4441:O4441">TRANSPOSE(MMULT(Option!$B$25:$E$28, TRANSPOSE(H4441:K4441)))</f>
        <v>-0.33412590346693227</v>
      </c>
      <c r="M4441" s="60">
        <v>0.88525217353554531</v>
      </c>
      <c r="N4441" s="60">
        <v>0.50135533443506708</v>
      </c>
      <c r="O4441" s="60">
        <v>-0.61465763379824878</v>
      </c>
      <c r="P4441" s="56" t="str">
        <f t="shared" si="5068"/>
        <v>888/4</v>
      </c>
    </row>
    <row r="4442" spans="6:16" x14ac:dyDescent="0.3">
      <c r="F4442" s="79"/>
      <c r="G4442" s="3">
        <v>4440</v>
      </c>
      <c r="H4442" s="61">
        <v>-0.23135597535513491</v>
      </c>
      <c r="I4442" s="61">
        <v>0.32400529050185334</v>
      </c>
      <c r="J4442" s="61">
        <v>2.3199710366077805E-2</v>
      </c>
      <c r="K4442" s="62">
        <v>-0.75637142259927059</v>
      </c>
      <c r="L4442" s="60">
        <f t="array" ref="L4442:O4442">TRANSPOSE(MMULT(Option!$B$25:$E$28, TRANSPOSE(H4442:K4442)))</f>
        <v>-0.23135597535513491</v>
      </c>
      <c r="M4442" s="60">
        <v>0.2044133637161259</v>
      </c>
      <c r="N4442" s="60">
        <v>1.2678650095059286E-2</v>
      </c>
      <c r="O4442" s="60">
        <v>-0.65088755850821822</v>
      </c>
      <c r="P4442" s="56" t="str">
        <f t="shared" si="5068"/>
        <v>888/5</v>
      </c>
    </row>
    <row r="4443" spans="6:16" x14ac:dyDescent="0.3">
      <c r="F4443" s="79"/>
      <c r="G4443" s="3">
        <v>4441</v>
      </c>
      <c r="H4443" s="61">
        <v>-1.106764054420289</v>
      </c>
      <c r="I4443" s="61">
        <v>1.1289770331289348</v>
      </c>
      <c r="J4443" s="61">
        <v>-1.0916292297625294</v>
      </c>
      <c r="K4443" s="62">
        <v>-0.96025121905229593</v>
      </c>
      <c r="L4443" s="60">
        <f t="array" ref="L4443:O4443">TRANSPOSE(MMULT(Option!$B$25:$E$28, TRANSPOSE(H4443:K4443)))</f>
        <v>-1.106764054420289</v>
      </c>
      <c r="M4443" s="60">
        <v>0.59201892066788653</v>
      </c>
      <c r="N4443" s="60">
        <v>-1.1058589786771753</v>
      </c>
      <c r="O4443" s="60">
        <v>-1.1824442633848031</v>
      </c>
      <c r="P4443" s="56" t="str">
        <f t="shared" si="5068"/>
        <v>889/1</v>
      </c>
    </row>
    <row r="4444" spans="6:16" x14ac:dyDescent="0.3">
      <c r="F4444" s="79"/>
      <c r="G4444" s="3">
        <v>4442</v>
      </c>
      <c r="H4444" s="61">
        <v>1.5976335738751646</v>
      </c>
      <c r="I4444" s="61">
        <v>-1.3473959206849384</v>
      </c>
      <c r="J4444" s="61">
        <v>0.16405932264007486</v>
      </c>
      <c r="K4444" s="62">
        <v>0.61620125269067194</v>
      </c>
      <c r="L4444" s="60">
        <f t="array" ref="L4444:O4444">TRANSPOSE(MMULT(Option!$B$25:$E$28, TRANSPOSE(H4444:K4444)))</f>
        <v>1.5976335738751646</v>
      </c>
      <c r="M4444" s="60">
        <v>-0.59585532997262325</v>
      </c>
      <c r="N4444" s="60">
        <v>0.43031730983982852</v>
      </c>
      <c r="O4444" s="60">
        <v>0.84592668345895883</v>
      </c>
      <c r="P4444" s="56" t="str">
        <f t="shared" si="5068"/>
        <v>889/2</v>
      </c>
    </row>
    <row r="4445" spans="6:16" x14ac:dyDescent="0.3">
      <c r="F4445" s="79"/>
      <c r="G4445" s="3">
        <v>4443</v>
      </c>
      <c r="H4445" s="61">
        <v>1.0470117968765928</v>
      </c>
      <c r="I4445" s="61">
        <v>0.69174477570699522</v>
      </c>
      <c r="J4445" s="61">
        <v>-0.29411939687337557</v>
      </c>
      <c r="K4445" s="62">
        <v>-1.0176766679008533</v>
      </c>
      <c r="L4445" s="60">
        <f t="array" ref="L4445:O4445">TRANSPOSE(MMULT(Option!$B$25:$E$28, TRANSPOSE(H4445:K4445)))</f>
        <v>1.0470117968765928</v>
      </c>
      <c r="M4445" s="60">
        <v>1.0527992780041482</v>
      </c>
      <c r="N4445" s="60">
        <v>0.34161799461662229</v>
      </c>
      <c r="O4445" s="60">
        <v>-0.32894643938285784</v>
      </c>
      <c r="P4445" s="56" t="str">
        <f t="shared" si="5068"/>
        <v>889/3</v>
      </c>
    </row>
    <row r="4446" spans="6:16" x14ac:dyDescent="0.3">
      <c r="F4446" s="79"/>
      <c r="G4446" s="3">
        <v>4444</v>
      </c>
      <c r="H4446" s="61">
        <v>0.86339830370806991</v>
      </c>
      <c r="I4446" s="61">
        <v>-0.2721232919289211</v>
      </c>
      <c r="J4446" s="61">
        <v>-1.3270291745966034</v>
      </c>
      <c r="K4446" s="62">
        <v>1.984646772027777</v>
      </c>
      <c r="L4446" s="60">
        <f t="array" ref="L4446:O4446">TRANSPOSE(MMULT(Option!$B$25:$E$28, TRANSPOSE(H4446:K4446)))</f>
        <v>0.86339830370806991</v>
      </c>
      <c r="M4446" s="60">
        <v>9.5954204758258721E-2</v>
      </c>
      <c r="N4446" s="60">
        <v>-0.8914423647596259</v>
      </c>
      <c r="O4446" s="60">
        <v>1.7146411012588529</v>
      </c>
      <c r="P4446" s="56" t="str">
        <f t="shared" si="5068"/>
        <v>889/4</v>
      </c>
    </row>
    <row r="4447" spans="6:16" x14ac:dyDescent="0.3">
      <c r="F4447" s="79"/>
      <c r="G4447" s="3">
        <v>4445</v>
      </c>
      <c r="H4447" s="61">
        <v>-0.85684636479703125</v>
      </c>
      <c r="I4447" s="61">
        <v>0.73049538202237008</v>
      </c>
      <c r="J4447" s="61">
        <v>1.1861819915728575</v>
      </c>
      <c r="K4447" s="62">
        <v>1.1380234677047145</v>
      </c>
      <c r="L4447" s="60">
        <f t="array" ref="L4447:O4447">TRANSPOSE(MMULT(Option!$B$25:$E$28, TRANSPOSE(H4447:K4447)))</f>
        <v>-0.85684636479703125</v>
      </c>
      <c r="M4447" s="60">
        <v>0.32677153066782633</v>
      </c>
      <c r="N4447" s="60">
        <v>0.89038563028722495</v>
      </c>
      <c r="O4447" s="60">
        <v>1.0546141406559641</v>
      </c>
      <c r="P4447" s="56" t="str">
        <f t="shared" si="5068"/>
        <v>889/5</v>
      </c>
    </row>
    <row r="4448" spans="6:16" x14ac:dyDescent="0.3">
      <c r="F4448" s="79"/>
      <c r="G4448" s="3">
        <v>4446</v>
      </c>
      <c r="H4448" s="61">
        <v>0.75911971338406214</v>
      </c>
      <c r="I4448" s="61">
        <v>0.20943022105417508</v>
      </c>
      <c r="J4448" s="61">
        <v>-0.58251207094051183</v>
      </c>
      <c r="K4448" s="62">
        <v>-0.72707860996926188</v>
      </c>
      <c r="L4448" s="60">
        <f t="array" ref="L4448:O4448">TRANSPOSE(MMULT(Option!$B$25:$E$28, TRANSPOSE(H4448:K4448)))</f>
        <v>0.75911971338406214</v>
      </c>
      <c r="M4448" s="60">
        <v>0.49559385351204316</v>
      </c>
      <c r="N4448" s="60">
        <v>-0.15313662473007755</v>
      </c>
      <c r="O4448" s="60">
        <v>-0.37783804716495284</v>
      </c>
      <c r="P4448" s="56" t="str">
        <f t="shared" si="5068"/>
        <v>890/1</v>
      </c>
    </row>
    <row r="4449" spans="6:16" x14ac:dyDescent="0.3">
      <c r="F4449" s="79"/>
      <c r="G4449" s="3">
        <v>4447</v>
      </c>
      <c r="H4449" s="61">
        <v>0.17596622529018768</v>
      </c>
      <c r="I4449" s="61">
        <v>0.62844765896283017</v>
      </c>
      <c r="J4449" s="61">
        <v>-0.96683005978069037</v>
      </c>
      <c r="K4449" s="62">
        <v>-0.5168773913923369</v>
      </c>
      <c r="L4449" s="60">
        <f t="array" ref="L4449:O4449">TRANSPOSE(MMULT(Option!$B$25:$E$28, TRANSPOSE(H4449:K4449)))</f>
        <v>0.17596622529018768</v>
      </c>
      <c r="M4449" s="60">
        <v>0.64636828361906751</v>
      </c>
      <c r="N4449" s="60">
        <v>-0.61422385645071365</v>
      </c>
      <c r="O4449" s="60">
        <v>-0.39638054214843244</v>
      </c>
      <c r="P4449" s="56" t="str">
        <f t="shared" si="5068"/>
        <v>890/2</v>
      </c>
    </row>
    <row r="4450" spans="6:16" x14ac:dyDescent="0.3">
      <c r="F4450" s="79"/>
      <c r="G4450" s="3">
        <v>4448</v>
      </c>
      <c r="H4450" s="61">
        <v>0.88638615920554098</v>
      </c>
      <c r="I4450" s="61">
        <v>-0.51115386742606728</v>
      </c>
      <c r="J4450" s="61">
        <v>-0.27374187332303085</v>
      </c>
      <c r="K4450" s="62">
        <v>-1.5360221255088169</v>
      </c>
      <c r="L4450" s="60">
        <f t="array" ref="L4450:O4450">TRANSPOSE(MMULT(Option!$B$25:$E$28, TRANSPOSE(H4450:K4450)))</f>
        <v>0.88638615920554098</v>
      </c>
      <c r="M4450" s="60">
        <v>-0.11392579416765869</v>
      </c>
      <c r="N4450" s="60">
        <v>-1.9727281291117532E-2</v>
      </c>
      <c r="O4450" s="60">
        <v>-1.1480967445986952</v>
      </c>
      <c r="P4450" s="56" t="str">
        <f t="shared" si="5068"/>
        <v>890/3</v>
      </c>
    </row>
    <row r="4451" spans="6:16" x14ac:dyDescent="0.3">
      <c r="F4451" s="79"/>
      <c r="G4451" s="3">
        <v>4449</v>
      </c>
      <c r="H4451" s="61">
        <v>0.42650812818502282</v>
      </c>
      <c r="I4451" s="61">
        <v>0.1194065315449232</v>
      </c>
      <c r="J4451" s="61">
        <v>-1.1448520943443931E-4</v>
      </c>
      <c r="K4451" s="62">
        <v>-0.53787892682151728</v>
      </c>
      <c r="L4451" s="60">
        <f t="array" ref="L4451:O4451">TRANSPOSE(MMULT(Option!$B$25:$E$28, TRANSPOSE(H4451:K4451)))</f>
        <v>0.42650812818502282</v>
      </c>
      <c r="M4451" s="60">
        <v>0.28004114512935774</v>
      </c>
      <c r="N4451" s="60">
        <v>0.20177066743515112</v>
      </c>
      <c r="O4451" s="60">
        <v>-0.25876311855689454</v>
      </c>
      <c r="P4451" s="56" t="str">
        <f t="shared" si="5068"/>
        <v>890/4</v>
      </c>
    </row>
    <row r="4452" spans="6:16" x14ac:dyDescent="0.3">
      <c r="F4452" s="79"/>
      <c r="G4452" s="3">
        <v>4450</v>
      </c>
      <c r="H4452" s="61">
        <v>1.2256741168453462</v>
      </c>
      <c r="I4452" s="61">
        <v>-0.16507732669028627</v>
      </c>
      <c r="J4452" s="61">
        <v>1.4649120205196609</v>
      </c>
      <c r="K4452" s="62">
        <v>1.6728062120405605</v>
      </c>
      <c r="L4452" s="60">
        <f t="array" ref="L4452:O4452">TRANSPOSE(MMULT(Option!$B$25:$E$28, TRANSPOSE(H4452:K4452)))</f>
        <v>1.2256741168453462</v>
      </c>
      <c r="M4452" s="60">
        <v>0.33897377772230031</v>
      </c>
      <c r="N4452" s="60">
        <v>1.7336892285102441</v>
      </c>
      <c r="O4452" s="60">
        <v>2.1654694619748742</v>
      </c>
      <c r="P4452" s="56" t="str">
        <f t="shared" si="5068"/>
        <v>890/5</v>
      </c>
    </row>
    <row r="4453" spans="6:16" x14ac:dyDescent="0.3">
      <c r="F4453" s="79"/>
      <c r="G4453" s="3">
        <v>4451</v>
      </c>
      <c r="H4453" s="61">
        <v>-0.1442674888621516</v>
      </c>
      <c r="I4453" s="61">
        <v>1.2741897850596262</v>
      </c>
      <c r="J4453" s="61">
        <v>-0.70542127133736576</v>
      </c>
      <c r="K4453" s="62">
        <v>-0.61604204324277634</v>
      </c>
      <c r="L4453" s="60">
        <f t="array" ref="L4453:O4453">TRANSPOSE(MMULT(Option!$B$25:$E$28, TRANSPOSE(H4453:K4453)))</f>
        <v>-0.1442674888621516</v>
      </c>
      <c r="M4453" s="60">
        <v>1.1101072324101893</v>
      </c>
      <c r="N4453" s="60">
        <v>-0.34362439069952755</v>
      </c>
      <c r="O4453" s="60">
        <v>-0.38927680983518953</v>
      </c>
      <c r="P4453" s="56" t="str">
        <f t="shared" si="5068"/>
        <v>891/1</v>
      </c>
    </row>
    <row r="4454" spans="6:16" x14ac:dyDescent="0.3">
      <c r="F4454" s="79"/>
      <c r="G4454" s="3">
        <v>4452</v>
      </c>
      <c r="H4454" s="61">
        <v>0.47746738859129073</v>
      </c>
      <c r="I4454" s="61">
        <v>5.1229632383653356E-2</v>
      </c>
      <c r="J4454" s="61">
        <v>0.29301843738645311</v>
      </c>
      <c r="K4454" s="62">
        <v>9.6032295665593223E-2</v>
      </c>
      <c r="L4454" s="60">
        <f t="array" ref="L4454:O4454">TRANSPOSE(MMULT(Option!$B$25:$E$28, TRANSPOSE(H4454:K4454)))</f>
        <v>0.47746738859129073</v>
      </c>
      <c r="M4454" s="60">
        <v>0.23793968908108681</v>
      </c>
      <c r="N4454" s="60">
        <v>0.46176306517074217</v>
      </c>
      <c r="O4454" s="60">
        <v>0.34383050993542746</v>
      </c>
      <c r="P4454" s="56" t="str">
        <f t="shared" si="5068"/>
        <v>891/2</v>
      </c>
    </row>
    <row r="4455" spans="6:16" x14ac:dyDescent="0.3">
      <c r="F4455" s="79"/>
      <c r="G4455" s="3">
        <v>4453</v>
      </c>
      <c r="H4455" s="61">
        <v>2.2668320964047997</v>
      </c>
      <c r="I4455" s="61">
        <v>-0.78031054756995888</v>
      </c>
      <c r="J4455" s="61">
        <v>1.8152497840433619</v>
      </c>
      <c r="K4455" s="62">
        <v>1.4903869562193945</v>
      </c>
      <c r="L4455" s="60">
        <f t="array" ref="L4455:O4455">TRANSPOSE(MMULT(Option!$B$25:$E$28, TRANSPOSE(H4455:K4455)))</f>
        <v>2.2668320964047997</v>
      </c>
      <c r="M4455" s="60">
        <v>0.19156640859956464</v>
      </c>
      <c r="N4455" s="60">
        <v>2.2967517298593432</v>
      </c>
      <c r="O4455" s="60">
        <v>2.3329911911817298</v>
      </c>
      <c r="P4455" s="56" t="str">
        <f t="shared" si="5068"/>
        <v>891/3</v>
      </c>
    </row>
    <row r="4456" spans="6:16" x14ac:dyDescent="0.3">
      <c r="F4456" s="79"/>
      <c r="G4456" s="3">
        <v>4454</v>
      </c>
      <c r="H4456" s="61">
        <v>0.29215263564044031</v>
      </c>
      <c r="I4456" s="61">
        <v>0.16064323160085736</v>
      </c>
      <c r="J4456" s="61">
        <v>0.86909369174294382</v>
      </c>
      <c r="K4456" s="62">
        <v>0.70269768045665104</v>
      </c>
      <c r="L4456" s="60">
        <f t="array" ref="L4456:O4456">TRANSPOSE(MMULT(Option!$B$25:$E$28, TRANSPOSE(H4456:K4456)))</f>
        <v>0.29215263564044031</v>
      </c>
      <c r="M4456" s="60">
        <v>0.26409300799482627</v>
      </c>
      <c r="N4456" s="60">
        <v>0.92226106420687726</v>
      </c>
      <c r="O4456" s="60">
        <v>0.93031138871742258</v>
      </c>
      <c r="P4456" s="56" t="str">
        <f t="shared" si="5068"/>
        <v>891/4</v>
      </c>
    </row>
    <row r="4457" spans="6:16" x14ac:dyDescent="0.3">
      <c r="F4457" s="79"/>
      <c r="G4457" s="3">
        <v>4455</v>
      </c>
      <c r="H4457" s="61">
        <v>0.82655584611535682</v>
      </c>
      <c r="I4457" s="61">
        <v>1.3871936579172757</v>
      </c>
      <c r="J4457" s="61">
        <v>-0.23941540157315533</v>
      </c>
      <c r="K4457" s="62">
        <v>0.42587367429435563</v>
      </c>
      <c r="L4457" s="60">
        <f t="array" ref="L4457:O4457">TRANSPOSE(MMULT(Option!$B$25:$E$28, TRANSPOSE(H4457:K4457)))</f>
        <v>0.82655584611535682</v>
      </c>
      <c r="M4457" s="60">
        <v>1.6020063266398612</v>
      </c>
      <c r="N4457" s="60">
        <v>0.48359394942727069</v>
      </c>
      <c r="O4457" s="60">
        <v>1.0118422312922206</v>
      </c>
      <c r="P4457" s="56" t="str">
        <f t="shared" si="5068"/>
        <v>891/5</v>
      </c>
    </row>
    <row r="4458" spans="6:16" x14ac:dyDescent="0.3">
      <c r="F4458" s="79"/>
      <c r="G4458" s="3">
        <v>4456</v>
      </c>
      <c r="H4458" s="61">
        <v>-0.27840025844108862</v>
      </c>
      <c r="I4458" s="61">
        <v>0.54890598939845392</v>
      </c>
      <c r="J4458" s="61">
        <v>-0.48228328424975148</v>
      </c>
      <c r="K4458" s="62">
        <v>0.9335770979038579</v>
      </c>
      <c r="L4458" s="60">
        <f t="array" ref="L4458:O4458">TRANSPOSE(MMULT(Option!$B$25:$E$28, TRANSPOSE(H4458:K4458)))</f>
        <v>-0.27840025844108862</v>
      </c>
      <c r="M4458" s="60">
        <v>0.39172054579017312</v>
      </c>
      <c r="N4458" s="60">
        <v>-0.39121703809619029</v>
      </c>
      <c r="O4458" s="60">
        <v>0.73771283001332844</v>
      </c>
      <c r="P4458" s="56" t="str">
        <f t="shared" si="5068"/>
        <v>892/1</v>
      </c>
    </row>
    <row r="4459" spans="6:16" x14ac:dyDescent="0.3">
      <c r="F4459" s="79"/>
      <c r="G4459" s="3">
        <v>4457</v>
      </c>
      <c r="H4459" s="61">
        <v>1.9473942269927103</v>
      </c>
      <c r="I4459" s="61">
        <v>-0.45739355855541397</v>
      </c>
      <c r="J4459" s="61">
        <v>-1.7773214681610843</v>
      </c>
      <c r="K4459" s="62">
        <v>0.25613274885140852</v>
      </c>
      <c r="L4459" s="60">
        <f t="array" ref="L4459:O4459">TRANSPOSE(MMULT(Option!$B$25:$E$28, TRANSPOSE(H4459:K4459)))</f>
        <v>1.9473942269927103</v>
      </c>
      <c r="M4459" s="60">
        <v>0.35974956990400392</v>
      </c>
      <c r="N4459" s="60">
        <v>-0.90185539341776677</v>
      </c>
      <c r="O4459" s="60">
        <v>0.5316252938848216</v>
      </c>
      <c r="P4459" s="56" t="str">
        <f t="shared" si="5068"/>
        <v>892/2</v>
      </c>
    </row>
    <row r="4460" spans="6:16" x14ac:dyDescent="0.3">
      <c r="F4460" s="79"/>
      <c r="G4460" s="3">
        <v>4458</v>
      </c>
      <c r="H4460" s="61">
        <v>7.9073301184851952E-2</v>
      </c>
      <c r="I4460" s="61">
        <v>0.40244176936398324</v>
      </c>
      <c r="J4460" s="61">
        <v>-0.67943770075018572</v>
      </c>
      <c r="K4460" s="62">
        <v>2.0193959989702899</v>
      </c>
      <c r="L4460" s="60">
        <f t="array" ref="L4460:O4460">TRANSPOSE(MMULT(Option!$B$25:$E$28, TRANSPOSE(H4460:K4460)))</f>
        <v>7.9073301184851952E-2</v>
      </c>
      <c r="M4460" s="60">
        <v>0.40047329465842346</v>
      </c>
      <c r="N4460" s="60">
        <v>-0.45974365845540227</v>
      </c>
      <c r="O4460" s="60">
        <v>1.7337080710994726</v>
      </c>
      <c r="P4460" s="56" t="str">
        <f t="shared" si="5068"/>
        <v>892/3</v>
      </c>
    </row>
    <row r="4461" spans="6:16" x14ac:dyDescent="0.3">
      <c r="F4461" s="79"/>
      <c r="G4461" s="3">
        <v>4459</v>
      </c>
      <c r="H4461" s="61">
        <v>-0.2347348711095146</v>
      </c>
      <c r="I4461" s="61">
        <v>-0.51959005586496876</v>
      </c>
      <c r="J4461" s="61">
        <v>-1.0903425017675867</v>
      </c>
      <c r="K4461" s="62">
        <v>0.96970458159003714</v>
      </c>
      <c r="L4461" s="60">
        <f t="array" ref="L4461:O4461">TRANSPOSE(MMULT(Option!$B$25:$E$28, TRANSPOSE(H4461:K4461)))</f>
        <v>-0.2347348711095146</v>
      </c>
      <c r="M4461" s="60">
        <v>-0.57010610071331647</v>
      </c>
      <c r="N4461" s="60">
        <v>-1.1876133576904384</v>
      </c>
      <c r="O4461" s="60">
        <v>0.38763776342735223</v>
      </c>
      <c r="P4461" s="56" t="str">
        <f t="shared" si="5068"/>
        <v>892/4</v>
      </c>
    </row>
    <row r="4462" spans="6:16" x14ac:dyDescent="0.3">
      <c r="F4462" s="79"/>
      <c r="G4462" s="3">
        <v>4460</v>
      </c>
      <c r="H4462" s="61">
        <v>-0.41967331945741865</v>
      </c>
      <c r="I4462" s="61">
        <v>0.85591100379377227</v>
      </c>
      <c r="J4462" s="61">
        <v>0.67274248131494629</v>
      </c>
      <c r="K4462" s="62">
        <v>-0.17083734740769668</v>
      </c>
      <c r="L4462" s="60">
        <f t="array" ref="L4462:O4462">TRANSPOSE(MMULT(Option!$B$25:$E$28, TRANSPOSE(H4462:K4462)))</f>
        <v>-0.41967331945741865</v>
      </c>
      <c r="M4462" s="60">
        <v>0.61658606482315181</v>
      </c>
      <c r="N4462" s="60">
        <v>0.64713727732195936</v>
      </c>
      <c r="O4462" s="60">
        <v>4.1270307670104256E-2</v>
      </c>
      <c r="P4462" s="56" t="str">
        <f t="shared" si="5068"/>
        <v>892/5</v>
      </c>
    </row>
    <row r="4463" spans="6:16" x14ac:dyDescent="0.3">
      <c r="F4463" s="79"/>
      <c r="G4463" s="3">
        <v>4461</v>
      </c>
      <c r="H4463" s="61">
        <v>0.14981552210826368</v>
      </c>
      <c r="I4463" s="61">
        <v>0.81609808678521845</v>
      </c>
      <c r="J4463" s="61">
        <v>-0.89302042671088844</v>
      </c>
      <c r="K4463" s="62">
        <v>0.50948876813547783</v>
      </c>
      <c r="L4463" s="60">
        <f t="array" ref="L4463:O4463">TRANSPOSE(MMULT(Option!$B$25:$E$28, TRANSPOSE(H4463:K4463)))</f>
        <v>0.14981552210826368</v>
      </c>
      <c r="M4463" s="60">
        <v>0.80789246028368622</v>
      </c>
      <c r="N4463" s="60">
        <v>-0.51071797750253189</v>
      </c>
      <c r="O4463" s="60">
        <v>0.53563122705883526</v>
      </c>
      <c r="P4463" s="56" t="str">
        <f t="shared" si="5068"/>
        <v>893/1</v>
      </c>
    </row>
    <row r="4464" spans="6:16" x14ac:dyDescent="0.3">
      <c r="F4464" s="79"/>
      <c r="G4464" s="3">
        <v>4462</v>
      </c>
      <c r="H4464" s="61">
        <v>-0.1068965737873899</v>
      </c>
      <c r="I4464" s="61">
        <v>1.1253946525980714</v>
      </c>
      <c r="J4464" s="61">
        <v>0.22440446632500333</v>
      </c>
      <c r="K4464" s="62">
        <v>1.5279793738604441</v>
      </c>
      <c r="L4464" s="60">
        <f t="array" ref="L4464:O4464">TRANSPOSE(MMULT(Option!$B$25:$E$28, TRANSPOSE(H4464:K4464)))</f>
        <v>-0.1068965737873899</v>
      </c>
      <c r="M4464" s="60">
        <v>0.9886826069308825</v>
      </c>
      <c r="N4464" s="60">
        <v>0.44903556816331913</v>
      </c>
      <c r="O4464" s="60">
        <v>1.6042214957997707</v>
      </c>
      <c r="P4464" s="56" t="str">
        <f t="shared" si="5068"/>
        <v>893/2</v>
      </c>
    </row>
    <row r="4465" spans="6:16" x14ac:dyDescent="0.3">
      <c r="F4465" s="79"/>
      <c r="G4465" s="3">
        <v>4463</v>
      </c>
      <c r="H4465" s="61">
        <v>-0.16864358166096013</v>
      </c>
      <c r="I4465" s="61">
        <v>-0.83661352279894852</v>
      </c>
      <c r="J4465" s="61">
        <v>-2.1210704792596724</v>
      </c>
      <c r="K4465" s="62">
        <v>0.1930640193357461</v>
      </c>
      <c r="L4465" s="60">
        <f t="array" ref="L4465:O4465">TRANSPOSE(MMULT(Option!$B$25:$E$28, TRANSPOSE(H4465:K4465)))</f>
        <v>-0.16864358166096013</v>
      </c>
      <c r="M4465" s="60">
        <v>-0.83422639179435309</v>
      </c>
      <c r="N4465" s="60">
        <v>-2.1494918300247345</v>
      </c>
      <c r="O4465" s="60">
        <v>-0.53519469648848439</v>
      </c>
      <c r="P4465" s="56" t="str">
        <f t="shared" si="5068"/>
        <v>893/3</v>
      </c>
    </row>
    <row r="4466" spans="6:16" x14ac:dyDescent="0.3">
      <c r="F4466" s="79"/>
      <c r="G4466" s="3">
        <v>4464</v>
      </c>
      <c r="H4466" s="61">
        <v>-0.17148439013026373</v>
      </c>
      <c r="I4466" s="61">
        <v>-0.58162270010960304</v>
      </c>
      <c r="J4466" s="61">
        <v>0.50045354860920399</v>
      </c>
      <c r="K4466" s="62">
        <v>-0.54914391621822889</v>
      </c>
      <c r="L4466" s="60">
        <f t="array" ref="L4466:O4466">TRANSPOSE(MMULT(Option!$B$25:$E$28, TRANSPOSE(H4466:K4466)))</f>
        <v>-0.17148439013026373</v>
      </c>
      <c r="M4466" s="60">
        <v>-0.60165976588347669</v>
      </c>
      <c r="N4466" s="60">
        <v>0.2186550588459269</v>
      </c>
      <c r="O4466" s="60">
        <v>-0.59347855423610174</v>
      </c>
      <c r="P4466" s="56" t="str">
        <f t="shared" si="5068"/>
        <v>893/4</v>
      </c>
    </row>
    <row r="4467" spans="6:16" x14ac:dyDescent="0.3">
      <c r="F4467" s="79"/>
      <c r="G4467" s="3">
        <v>4465</v>
      </c>
      <c r="H4467" s="61">
        <v>0.6570040818061651</v>
      </c>
      <c r="I4467" s="61">
        <v>-0.10965346570666828</v>
      </c>
      <c r="J4467" s="61">
        <v>-1.3426991481294854</v>
      </c>
      <c r="K4467" s="62">
        <v>-0.95246101331118993</v>
      </c>
      <c r="L4467" s="60">
        <f t="array" ref="L4467:O4467">TRANSPOSE(MMULT(Option!$B$25:$E$28, TRANSPOSE(H4467:K4467)))</f>
        <v>0.6570040818061651</v>
      </c>
      <c r="M4467" s="60">
        <v>0.16230257135945569</v>
      </c>
      <c r="N4467" s="60">
        <v>-0.94521856175657093</v>
      </c>
      <c r="O4467" s="60">
        <v>-0.84361930667087537</v>
      </c>
      <c r="P4467" s="56" t="str">
        <f t="shared" si="5068"/>
        <v>893/5</v>
      </c>
    </row>
    <row r="4468" spans="6:16" x14ac:dyDescent="0.3">
      <c r="F4468" s="79"/>
      <c r="G4468" s="3">
        <v>4466</v>
      </c>
      <c r="H4468" s="61">
        <v>1.3075347610166148</v>
      </c>
      <c r="I4468" s="61">
        <v>-0.33846304572542774</v>
      </c>
      <c r="J4468" s="61">
        <v>1.5296294816468969</v>
      </c>
      <c r="K4468" s="62">
        <v>-0.49846169102390669</v>
      </c>
      <c r="L4468" s="60">
        <f t="array" ref="L4468:O4468">TRANSPOSE(MMULT(Option!$B$25:$E$28, TRANSPOSE(H4468:K4468)))</f>
        <v>1.3075347610166148</v>
      </c>
      <c r="M4468" s="60">
        <v>0.21280739901023155</v>
      </c>
      <c r="N4468" s="60">
        <v>1.7778724447444751</v>
      </c>
      <c r="O4468" s="60">
        <v>0.30607948865428503</v>
      </c>
      <c r="P4468" s="56" t="str">
        <f t="shared" si="5068"/>
        <v>894/1</v>
      </c>
    </row>
    <row r="4469" spans="6:16" x14ac:dyDescent="0.3">
      <c r="F4469" s="79"/>
      <c r="G4469" s="3">
        <v>4467</v>
      </c>
      <c r="H4469" s="61">
        <v>0.17244283117091497</v>
      </c>
      <c r="I4469" s="61">
        <v>1.3150046425902799</v>
      </c>
      <c r="J4469" s="61">
        <v>-0.65290410201226756</v>
      </c>
      <c r="K4469" s="62">
        <v>-0.65301593723499807</v>
      </c>
      <c r="L4469" s="60">
        <f t="array" ref="L4469:O4469">TRANSPOSE(MMULT(Option!$B$25:$E$28, TRANSPOSE(H4469:K4469)))</f>
        <v>0.17244283117091497</v>
      </c>
      <c r="M4469" s="60">
        <v>1.2741987952460274</v>
      </c>
      <c r="N4469" s="60">
        <v>-0.16012606572768229</v>
      </c>
      <c r="O4469" s="60">
        <v>-0.273317092604067</v>
      </c>
      <c r="P4469" s="56" t="str">
        <f t="shared" si="5068"/>
        <v>894/2</v>
      </c>
    </row>
    <row r="4470" spans="6:16" x14ac:dyDescent="0.3">
      <c r="F4470" s="79"/>
      <c r="G4470" s="3">
        <v>4468</v>
      </c>
      <c r="H4470" s="61">
        <v>4.1869488327363397E-2</v>
      </c>
      <c r="I4470" s="61">
        <v>0.14991278764275945</v>
      </c>
      <c r="J4470" s="61">
        <v>0.37168802807476953</v>
      </c>
      <c r="K4470" s="62">
        <v>0.7544154170088021</v>
      </c>
      <c r="L4470" s="60">
        <f t="array" ref="L4470:O4470">TRANSPOSE(MMULT(Option!$B$25:$E$28, TRANSPOSE(H4470:K4470)))</f>
        <v>4.1869488327363397E-2</v>
      </c>
      <c r="M4470" s="60">
        <v>0.15414513473390248</v>
      </c>
      <c r="N4470" s="60">
        <v>0.38246151435854214</v>
      </c>
      <c r="O4470" s="60">
        <v>0.77459301892053756</v>
      </c>
      <c r="P4470" s="56" t="str">
        <f t="shared" si="5068"/>
        <v>894/3</v>
      </c>
    </row>
    <row r="4471" spans="6:16" x14ac:dyDescent="0.3">
      <c r="F4471" s="79"/>
      <c r="G4471" s="3">
        <v>4469</v>
      </c>
      <c r="H4471" s="61">
        <v>0.12091473680839114</v>
      </c>
      <c r="I4471" s="61">
        <v>-0.42599637552365471</v>
      </c>
      <c r="J4471" s="61">
        <v>-0.12142888358651735</v>
      </c>
      <c r="K4471" s="62">
        <v>0.97931335104616957</v>
      </c>
      <c r="L4471" s="60">
        <f t="array" ref="L4471:O4471">TRANSPOSE(MMULT(Option!$B$25:$E$28, TRANSPOSE(H4471:K4471)))</f>
        <v>0.12091473680839114</v>
      </c>
      <c r="M4471" s="60">
        <v>-0.34206623259943975</v>
      </c>
      <c r="N4471" s="60">
        <v>-0.1698383523697124</v>
      </c>
      <c r="O4471" s="60">
        <v>0.75174721784738485</v>
      </c>
      <c r="P4471" s="56" t="str">
        <f t="shared" si="5068"/>
        <v>894/4</v>
      </c>
    </row>
    <row r="4472" spans="6:16" x14ac:dyDescent="0.3">
      <c r="F4472" s="79"/>
      <c r="G4472" s="3">
        <v>4470</v>
      </c>
      <c r="H4472" s="61">
        <v>-0.17719720386364682</v>
      </c>
      <c r="I4472" s="61">
        <v>1.4481804468753396</v>
      </c>
      <c r="J4472" s="61">
        <v>-0.23647549406417487</v>
      </c>
      <c r="K4472" s="62">
        <v>0.52282361276896594</v>
      </c>
      <c r="L4472" s="60">
        <f t="array" ref="L4472:O4472">TRANSPOSE(MMULT(Option!$B$25:$E$28, TRANSPOSE(H4472:K4472)))</f>
        <v>-0.17719720386364682</v>
      </c>
      <c r="M4472" s="60">
        <v>1.256400422006785</v>
      </c>
      <c r="N4472" s="60">
        <v>0.10064496989533334</v>
      </c>
      <c r="O4472" s="60">
        <v>0.70990787980645953</v>
      </c>
      <c r="P4472" s="56" t="str">
        <f t="shared" si="5068"/>
        <v>894/5</v>
      </c>
    </row>
    <row r="4473" spans="6:16" x14ac:dyDescent="0.3">
      <c r="F4473" s="79"/>
      <c r="G4473" s="3">
        <v>4471</v>
      </c>
      <c r="H4473" s="61">
        <v>-0.76136700985435313</v>
      </c>
      <c r="I4473" s="61">
        <v>-2.9431069730341664</v>
      </c>
      <c r="J4473" s="61">
        <v>-0.18917133035724282</v>
      </c>
      <c r="K4473" s="62">
        <v>-0.93737499069453445</v>
      </c>
      <c r="L4473" s="60">
        <f t="array" ref="L4473:O4473">TRANSPOSE(MMULT(Option!$B$25:$E$28, TRANSPOSE(H4473:K4473)))</f>
        <v>-0.76136700985435313</v>
      </c>
      <c r="M4473" s="60">
        <v>-3.001948900398026</v>
      </c>
      <c r="N4473" s="60">
        <v>-1.2413842008008293</v>
      </c>
      <c r="O4473" s="60">
        <v>-1.9148755648270699</v>
      </c>
      <c r="P4473" s="56" t="str">
        <f t="shared" si="5068"/>
        <v>895/1</v>
      </c>
    </row>
    <row r="4474" spans="6:16" x14ac:dyDescent="0.3">
      <c r="F4474" s="79"/>
      <c r="G4474" s="3">
        <v>4472</v>
      </c>
      <c r="H4474" s="61">
        <v>0.86868378302813887</v>
      </c>
      <c r="I4474" s="61">
        <v>-0.39331049623841713</v>
      </c>
      <c r="J4474" s="61">
        <v>-0.79524710100533869</v>
      </c>
      <c r="K4474" s="62">
        <v>-1.543562250157922</v>
      </c>
      <c r="L4474" s="60">
        <f t="array" ref="L4474:O4474">TRANSPOSE(MMULT(Option!$B$25:$E$28, TRANSPOSE(H4474:K4474)))</f>
        <v>0.86868378302813887</v>
      </c>
      <c r="M4474" s="60">
        <v>-1.3001510915382541E-2</v>
      </c>
      <c r="N4474" s="60">
        <v>-0.45399288431982432</v>
      </c>
      <c r="O4474" s="60">
        <v>-1.2325634317966503</v>
      </c>
      <c r="P4474" s="56" t="str">
        <f t="shared" si="5068"/>
        <v>895/2</v>
      </c>
    </row>
    <row r="4475" spans="6:16" x14ac:dyDescent="0.3">
      <c r="F4475" s="79"/>
      <c r="G4475" s="3">
        <v>4473</v>
      </c>
      <c r="H4475" s="61">
        <v>-0.55017247601719899</v>
      </c>
      <c r="I4475" s="61">
        <v>0.56564507303264733</v>
      </c>
      <c r="J4475" s="61">
        <v>-0.52006787897721618</v>
      </c>
      <c r="K4475" s="62">
        <v>-1.2867724488107033</v>
      </c>
      <c r="L4475" s="60">
        <f t="array" ref="L4475:O4475">TRANSPOSE(MMULT(Option!$B$25:$E$28, TRANSPOSE(H4475:K4475)))</f>
        <v>-0.55017247601719899</v>
      </c>
      <c r="M4475" s="60">
        <v>0.29835328232330655</v>
      </c>
      <c r="N4475" s="60">
        <v>-0.52872919398424667</v>
      </c>
      <c r="O4475" s="60">
        <v>-1.2753812893146055</v>
      </c>
      <c r="P4475" s="56" t="str">
        <f t="shared" si="5068"/>
        <v>895/3</v>
      </c>
    </row>
    <row r="4476" spans="6:16" x14ac:dyDescent="0.3">
      <c r="F4476" s="79"/>
      <c r="G4476" s="3">
        <v>4474</v>
      </c>
      <c r="H4476" s="61">
        <v>-2.069582535324932</v>
      </c>
      <c r="I4476" s="61">
        <v>-2.3068062360850967</v>
      </c>
      <c r="J4476" s="61">
        <v>-0.17789896101229424</v>
      </c>
      <c r="K4476" s="62">
        <v>0.31487540524684243</v>
      </c>
      <c r="L4476" s="60">
        <f t="array" ref="L4476:O4476">TRANSPOSE(MMULT(Option!$B$25:$E$28, TRANSPOSE(H4476:K4476)))</f>
        <v>-2.069582535324932</v>
      </c>
      <c r="M4476" s="60">
        <v>-2.9420558522211984</v>
      </c>
      <c r="N4476" s="60">
        <v>-1.5881471302824666</v>
      </c>
      <c r="O4476" s="60">
        <v>-1.196975816382102</v>
      </c>
      <c r="P4476" s="56" t="str">
        <f t="shared" si="5068"/>
        <v>895/4</v>
      </c>
    </row>
    <row r="4477" spans="6:16" x14ac:dyDescent="0.3">
      <c r="F4477" s="79"/>
      <c r="G4477" s="3">
        <v>4475</v>
      </c>
      <c r="H4477" s="61">
        <v>-0.15645624757491733</v>
      </c>
      <c r="I4477" s="61">
        <v>0.8981649859648253</v>
      </c>
      <c r="J4477" s="61">
        <v>0.37170643995712538</v>
      </c>
      <c r="K4477" s="62">
        <v>-1.2502846756565298</v>
      </c>
      <c r="L4477" s="60">
        <f t="array" ref="L4477:O4477">TRANSPOSE(MMULT(Option!$B$25:$E$28, TRANSPOSE(H4477:K4477)))</f>
        <v>-0.15645624757491733</v>
      </c>
      <c r="M4477" s="60">
        <v>0.76059930791858532</v>
      </c>
      <c r="N4477" s="60">
        <v>0.49908581063797208</v>
      </c>
      <c r="O4477" s="60">
        <v>-0.82551785856068127</v>
      </c>
      <c r="P4477" s="56" t="str">
        <f t="shared" si="5068"/>
        <v>895/5</v>
      </c>
    </row>
    <row r="4478" spans="6:16" x14ac:dyDescent="0.3">
      <c r="F4478" s="79"/>
      <c r="G4478" s="3">
        <v>4476</v>
      </c>
      <c r="H4478" s="61">
        <v>-0.49357110324310727</v>
      </c>
      <c r="I4478" s="61">
        <v>1.0226280181574925</v>
      </c>
      <c r="J4478" s="61">
        <v>1.0861129849810698</v>
      </c>
      <c r="K4478" s="62">
        <v>-1.2150363940266438</v>
      </c>
      <c r="L4478" s="60">
        <f t="array" ref="L4478:O4478">TRANSPOSE(MMULT(Option!$B$25:$E$28, TRANSPOSE(H4478:K4478)))</f>
        <v>-0.49357110324310727</v>
      </c>
      <c r="M4478" s="60">
        <v>0.73982561890063403</v>
      </c>
      <c r="N4478" s="60">
        <v>1.0243024001910452</v>
      </c>
      <c r="O4478" s="60">
        <v>-0.7581490235546402</v>
      </c>
      <c r="P4478" s="56" t="str">
        <f t="shared" si="5068"/>
        <v>896/1</v>
      </c>
    </row>
    <row r="4479" spans="6:16" x14ac:dyDescent="0.3">
      <c r="F4479" s="79"/>
      <c r="G4479" s="3">
        <v>4477</v>
      </c>
      <c r="H4479" s="61">
        <v>1.048551908453752</v>
      </c>
      <c r="I4479" s="61">
        <v>1.202031167504185</v>
      </c>
      <c r="J4479" s="61">
        <v>-3.0048068800669618E-2</v>
      </c>
      <c r="K4479" s="62">
        <v>1.5641863240067497</v>
      </c>
      <c r="L4479" s="60">
        <f t="array" ref="L4479:O4479">TRANSPOSE(MMULT(Option!$B$25:$E$28, TRANSPOSE(H4479:K4479)))</f>
        <v>1.048551908453752</v>
      </c>
      <c r="M4479" s="60">
        <v>1.5211005259383148</v>
      </c>
      <c r="N4479" s="60">
        <v>0.70779488854522243</v>
      </c>
      <c r="O4479" s="60">
        <v>2.0678107692016607</v>
      </c>
      <c r="P4479" s="56" t="str">
        <f t="shared" si="5068"/>
        <v>896/2</v>
      </c>
    </row>
    <row r="4480" spans="6:16" x14ac:dyDescent="0.3">
      <c r="F4480" s="79"/>
      <c r="G4480" s="3">
        <v>4478</v>
      </c>
      <c r="H4480" s="61">
        <v>-7.5224851705474369E-2</v>
      </c>
      <c r="I4480" s="61">
        <v>-0.7246217693471404</v>
      </c>
      <c r="J4480" s="61">
        <v>1.4403372347032644</v>
      </c>
      <c r="K4480" s="62">
        <v>-0.92450956920326799</v>
      </c>
      <c r="L4480" s="60">
        <f t="array" ref="L4480:O4480">TRANSPOSE(MMULT(Option!$B$25:$E$28, TRANSPOSE(H4480:K4480)))</f>
        <v>-7.5224851705474369E-2</v>
      </c>
      <c r="M4480" s="60">
        <v>-0.69421676233141016</v>
      </c>
      <c r="N4480" s="60">
        <v>1.0452222300222682</v>
      </c>
      <c r="O4480" s="60">
        <v>-0.73041811451108007</v>
      </c>
      <c r="P4480" s="56" t="str">
        <f t="shared" si="5068"/>
        <v>896/3</v>
      </c>
    </row>
    <row r="4481" spans="6:16" x14ac:dyDescent="0.3">
      <c r="F4481" s="79"/>
      <c r="G4481" s="3">
        <v>4479</v>
      </c>
      <c r="H4481" s="61">
        <v>-0.15555382651583488</v>
      </c>
      <c r="I4481" s="61">
        <v>2.1318843306440969</v>
      </c>
      <c r="J4481" s="61">
        <v>-1.1089589093925092</v>
      </c>
      <c r="K4481" s="62">
        <v>2.2910205607044758</v>
      </c>
      <c r="L4481" s="60">
        <f t="array" ref="L4481:O4481">TRANSPOSE(MMULT(Option!$B$25:$E$28, TRANSPOSE(H4481:K4481)))</f>
        <v>-0.15555382651583488</v>
      </c>
      <c r="M4481" s="60">
        <v>1.8916827330070336</v>
      </c>
      <c r="N4481" s="60">
        <v>-0.47797294208971119</v>
      </c>
      <c r="O4481" s="60">
        <v>2.2415030106282936</v>
      </c>
      <c r="P4481" s="56" t="str">
        <f t="shared" si="5068"/>
        <v>896/4</v>
      </c>
    </row>
    <row r="4482" spans="6:16" x14ac:dyDescent="0.3">
      <c r="F4482" s="79"/>
      <c r="G4482" s="3">
        <v>4480</v>
      </c>
      <c r="H4482" s="61">
        <v>1.4812513201454962</v>
      </c>
      <c r="I4482" s="61">
        <v>-0.5914230342745026</v>
      </c>
      <c r="J4482" s="61">
        <v>0.79737214627278485</v>
      </c>
      <c r="K4482" s="62">
        <v>0.65053909255426778</v>
      </c>
      <c r="L4482" s="60">
        <f t="array" ref="L4482:O4482">TRANSPOSE(MMULT(Option!$B$25:$E$28, TRANSPOSE(H4482:K4482)))</f>
        <v>1.4812513201454962</v>
      </c>
      <c r="M4482" s="60">
        <v>5.0452363597524474E-2</v>
      </c>
      <c r="N4482" s="60">
        <v>1.1379696060698428</v>
      </c>
      <c r="O4482" s="60">
        <v>1.1503491274277471</v>
      </c>
      <c r="P4482" s="56" t="str">
        <f t="shared" si="5068"/>
        <v>896/5</v>
      </c>
    </row>
    <row r="4483" spans="6:16" x14ac:dyDescent="0.3">
      <c r="F4483" s="79"/>
      <c r="G4483" s="3">
        <v>4481</v>
      </c>
      <c r="H4483" s="61">
        <v>1.3624903341794081</v>
      </c>
      <c r="I4483" s="61">
        <v>4.0188926282798951E-2</v>
      </c>
      <c r="J4483" s="61">
        <v>-0.75990318772203391</v>
      </c>
      <c r="K4483" s="62">
        <v>-1.2275912388861536</v>
      </c>
      <c r="L4483" s="60">
        <f t="array" ref="L4483:O4483">TRANSPOSE(MMULT(Option!$B$25:$E$28, TRANSPOSE(H4483:K4483)))</f>
        <v>1.3624903341794081</v>
      </c>
      <c r="M4483" s="60">
        <v>0.58182989302974852</v>
      </c>
      <c r="N4483" s="60">
        <v>-0.11191055378167836</v>
      </c>
      <c r="O4483" s="60">
        <v>-0.64404418201773628</v>
      </c>
      <c r="P4483" s="56" t="str">
        <f t="shared" si="5068"/>
        <v>897/1</v>
      </c>
    </row>
    <row r="4484" spans="6:16" x14ac:dyDescent="0.3">
      <c r="F4484" s="79"/>
      <c r="G4484" s="3">
        <v>4482</v>
      </c>
      <c r="H4484" s="61">
        <v>-0.96714070075943226</v>
      </c>
      <c r="I4484" s="61">
        <v>0.13713368292082526</v>
      </c>
      <c r="J4484" s="61">
        <v>-1.4285776474691063</v>
      </c>
      <c r="K4484" s="62">
        <v>0.72068395534441876</v>
      </c>
      <c r="L4484" s="60">
        <f t="array" ref="L4484:O4484">TRANSPOSE(MMULT(Option!$B$25:$E$28, TRANSPOSE(H4484:K4484)))</f>
        <v>-0.96714070075943226</v>
      </c>
      <c r="M4484" s="60">
        <v>-0.26117118384122207</v>
      </c>
      <c r="N4484" s="60">
        <v>-1.6056803800830144</v>
      </c>
      <c r="O4484" s="60">
        <v>-1.2619190677835013E-2</v>
      </c>
      <c r="P4484" s="56" t="str">
        <f t="shared" ref="P4484:P4547" si="5069">(QUOTIENT(G4484 - 1, $E$2) + 1) &amp; "/" &amp; MOD(G4484 -1, $E$2) + 1</f>
        <v>897/2</v>
      </c>
    </row>
    <row r="4485" spans="6:16" x14ac:dyDescent="0.3">
      <c r="F4485" s="79"/>
      <c r="G4485" s="3">
        <v>4483</v>
      </c>
      <c r="H4485" s="61">
        <v>0.43921073604904187</v>
      </c>
      <c r="I4485" s="61">
        <v>-0.55706483685534969</v>
      </c>
      <c r="J4485" s="61">
        <v>1.0115694537022761</v>
      </c>
      <c r="K4485" s="62">
        <v>1.3030581851744436</v>
      </c>
      <c r="L4485" s="60">
        <f t="array" ref="L4485:O4485">TRANSPOSE(MMULT(Option!$B$25:$E$28, TRANSPOSE(H4485:K4485)))</f>
        <v>0.43921073604904187</v>
      </c>
      <c r="M4485" s="60">
        <v>-0.33487406195795644</v>
      </c>
      <c r="N4485" s="60">
        <v>0.91828211160624185</v>
      </c>
      <c r="O4485" s="60">
        <v>1.3431209825171184</v>
      </c>
      <c r="P4485" s="56" t="str">
        <f t="shared" si="5069"/>
        <v>897/3</v>
      </c>
    </row>
    <row r="4486" spans="6:16" x14ac:dyDescent="0.3">
      <c r="F4486" s="79"/>
      <c r="G4486" s="3">
        <v>4484</v>
      </c>
      <c r="H4486" s="61">
        <v>0.23080311032288342</v>
      </c>
      <c r="I4486" s="61">
        <v>-2.4691190123808213</v>
      </c>
      <c r="J4486" s="61">
        <v>1.3171694480780491</v>
      </c>
      <c r="K4486" s="62">
        <v>0.81194110574153788</v>
      </c>
      <c r="L4486" s="60">
        <f t="array" ref="L4486:O4486">TRANSPOSE(MMULT(Option!$B$25:$E$28, TRANSPOSE(H4486:K4486)))</f>
        <v>0.23080311032288342</v>
      </c>
      <c r="M4486" s="60">
        <v>-2.1706637106887903</v>
      </c>
      <c r="N4486" s="60">
        <v>0.60263729859962201</v>
      </c>
      <c r="O4486" s="60">
        <v>0.3981440891693982</v>
      </c>
      <c r="P4486" s="56" t="str">
        <f t="shared" si="5069"/>
        <v>897/4</v>
      </c>
    </row>
    <row r="4487" spans="6:16" x14ac:dyDescent="0.3">
      <c r="F4487" s="79"/>
      <c r="G4487" s="3">
        <v>4485</v>
      </c>
      <c r="H4487" s="61">
        <v>0.55318213642867187</v>
      </c>
      <c r="I4487" s="61">
        <v>-1.5344046886982479</v>
      </c>
      <c r="J4487" s="61">
        <v>-0.67119141189472864</v>
      </c>
      <c r="K4487" s="62">
        <v>-0.25139946847265687</v>
      </c>
      <c r="L4487" s="60">
        <f t="array" ref="L4487:O4487">TRANSPOSE(MMULT(Option!$B$25:$E$28, TRANSPOSE(H4487:K4487)))</f>
        <v>0.55318213642867187</v>
      </c>
      <c r="M4487" s="60">
        <v>-1.1850322719595057</v>
      </c>
      <c r="N4487" s="60">
        <v>-0.77004278319911201</v>
      </c>
      <c r="O4487" s="60">
        <v>-0.52681740256337029</v>
      </c>
      <c r="P4487" s="56" t="str">
        <f t="shared" si="5069"/>
        <v>897/5</v>
      </c>
    </row>
    <row r="4488" spans="6:16" x14ac:dyDescent="0.3">
      <c r="F4488" s="79"/>
      <c r="G4488" s="3">
        <v>4486</v>
      </c>
      <c r="H4488" s="61">
        <v>0.61482662444732394</v>
      </c>
      <c r="I4488" s="61">
        <v>1.6346671236959707</v>
      </c>
      <c r="J4488" s="61">
        <v>-0.49430453301227195</v>
      </c>
      <c r="K4488" s="62">
        <v>-0.39927632853361184</v>
      </c>
      <c r="L4488" s="60">
        <f t="array" ref="L4488:O4488">TRANSPOSE(MMULT(Option!$B$25:$E$28, TRANSPOSE(H4488:K4488)))</f>
        <v>0.61482662444732394</v>
      </c>
      <c r="M4488" s="60">
        <v>1.7441278158574349</v>
      </c>
      <c r="N4488" s="60">
        <v>0.23983433610129673</v>
      </c>
      <c r="O4488" s="60">
        <v>0.2355887967678067</v>
      </c>
      <c r="P4488" s="56" t="str">
        <f t="shared" si="5069"/>
        <v>898/1</v>
      </c>
    </row>
    <row r="4489" spans="6:16" x14ac:dyDescent="0.3">
      <c r="F4489" s="79"/>
      <c r="G4489" s="3">
        <v>4487</v>
      </c>
      <c r="H4489" s="61">
        <v>-2.6943620743809098</v>
      </c>
      <c r="I4489" s="61">
        <v>-0.79938006796360583</v>
      </c>
      <c r="J4489" s="61">
        <v>-1.0666879057465382</v>
      </c>
      <c r="K4489" s="62">
        <v>-6.2032083822517271E-2</v>
      </c>
      <c r="L4489" s="60">
        <f t="array" ref="L4489:O4489">TRANSPOSE(MMULT(Option!$B$25:$E$28, TRANSPOSE(H4489:K4489)))</f>
        <v>-2.6943620743809098</v>
      </c>
      <c r="M4489" s="60">
        <v>-1.8103887638487974</v>
      </c>
      <c r="N4489" s="60">
        <v>-2.2239543925938587</v>
      </c>
      <c r="O4489" s="60">
        <v>-1.5483889320078694</v>
      </c>
      <c r="P4489" s="56" t="str">
        <f t="shared" si="5069"/>
        <v>898/2</v>
      </c>
    </row>
    <row r="4490" spans="6:16" x14ac:dyDescent="0.3">
      <c r="F4490" s="79"/>
      <c r="G4490" s="3">
        <v>4488</v>
      </c>
      <c r="H4490" s="61">
        <v>0.50318078240368058</v>
      </c>
      <c r="I4490" s="61">
        <v>0.24655240755777022</v>
      </c>
      <c r="J4490" s="61">
        <v>0.76084722250213266</v>
      </c>
      <c r="K4490" s="62">
        <v>1.4551261191479987E-2</v>
      </c>
      <c r="L4490" s="60">
        <f t="array" ref="L4490:O4490">TRANSPOSE(MMULT(Option!$B$25:$E$28, TRANSPOSE(H4490:K4490)))</f>
        <v>0.50318078240368058</v>
      </c>
      <c r="M4490" s="60">
        <v>0.42724132704288909</v>
      </c>
      <c r="N4490" s="60">
        <v>0.93409466236157368</v>
      </c>
      <c r="O4490" s="60">
        <v>0.4267980160229739</v>
      </c>
      <c r="P4490" s="56" t="str">
        <f t="shared" si="5069"/>
        <v>898/3</v>
      </c>
    </row>
    <row r="4491" spans="6:16" x14ac:dyDescent="0.3">
      <c r="F4491" s="79"/>
      <c r="G4491" s="3">
        <v>4489</v>
      </c>
      <c r="H4491" s="61">
        <v>0.54973006030815674</v>
      </c>
      <c r="I4491" s="61">
        <v>1.7718069327992312</v>
      </c>
      <c r="J4491" s="61">
        <v>-0.23907801187200128</v>
      </c>
      <c r="K4491" s="62">
        <v>2.0299149698239418</v>
      </c>
      <c r="L4491" s="60">
        <f t="array" ref="L4491:O4491">TRANSPOSE(MMULT(Option!$B$25:$E$28, TRANSPOSE(H4491:K4491)))</f>
        <v>0.54973006030815674</v>
      </c>
      <c r="M4491" s="60">
        <v>1.8437799014032652</v>
      </c>
      <c r="N4491" s="60">
        <v>0.47387536475675751</v>
      </c>
      <c r="O4491" s="60">
        <v>2.3755120660353199</v>
      </c>
      <c r="P4491" s="56" t="str">
        <f t="shared" si="5069"/>
        <v>898/4</v>
      </c>
    </row>
    <row r="4492" spans="6:16" x14ac:dyDescent="0.3">
      <c r="F4492" s="79"/>
      <c r="G4492" s="3">
        <v>4490</v>
      </c>
      <c r="H4492" s="61">
        <v>-1.222695660507528E-2</v>
      </c>
      <c r="I4492" s="61">
        <v>-1.6728029535458226</v>
      </c>
      <c r="J4492" s="61">
        <v>0.18367337263460998</v>
      </c>
      <c r="K4492" s="62">
        <v>0.75104758625472101</v>
      </c>
      <c r="L4492" s="60">
        <f t="array" ref="L4492:O4492">TRANSPOSE(MMULT(Option!$B$25:$E$28, TRANSPOSE(H4492:K4492)))</f>
        <v>-1.222695660507528E-2</v>
      </c>
      <c r="M4492" s="60">
        <v>-1.5380400141159161</v>
      </c>
      <c r="N4492" s="60">
        <v>-0.2816112482284604</v>
      </c>
      <c r="O4492" s="60">
        <v>0.23607467955036293</v>
      </c>
      <c r="P4492" s="56" t="str">
        <f t="shared" si="5069"/>
        <v>898/5</v>
      </c>
    </row>
    <row r="4493" spans="6:16" x14ac:dyDescent="0.3">
      <c r="F4493" s="79"/>
      <c r="G4493" s="3">
        <v>4491</v>
      </c>
      <c r="H4493" s="61">
        <v>0.50443920578221368</v>
      </c>
      <c r="I4493" s="61">
        <v>1.5791379942436818</v>
      </c>
      <c r="J4493" s="61">
        <v>-0.82055804354045447</v>
      </c>
      <c r="K4493" s="62">
        <v>-0.34375883729312257</v>
      </c>
      <c r="L4493" s="60">
        <f t="array" ref="L4493:O4493">TRANSPOSE(MMULT(Option!$B$25:$E$28, TRANSPOSE(H4493:K4493)))</f>
        <v>0.50443920578221368</v>
      </c>
      <c r="M4493" s="60">
        <v>1.6490795605933679</v>
      </c>
      <c r="N4493" s="60">
        <v>-0.10541331298736278</v>
      </c>
      <c r="O4493" s="60">
        <v>0.16075706413060437</v>
      </c>
      <c r="P4493" s="56" t="str">
        <f t="shared" si="5069"/>
        <v>899/1</v>
      </c>
    </row>
    <row r="4494" spans="6:16" x14ac:dyDescent="0.3">
      <c r="F4494" s="79"/>
      <c r="G4494" s="3">
        <v>4492</v>
      </c>
      <c r="H4494" s="61">
        <v>0.57712563151462093</v>
      </c>
      <c r="I4494" s="61">
        <v>-1.3560897323007646</v>
      </c>
      <c r="J4494" s="61">
        <v>-0.20969105748313577</v>
      </c>
      <c r="K4494" s="62">
        <v>0.86320457927687155</v>
      </c>
      <c r="L4494" s="60">
        <f t="array" ref="L4494:O4494">TRANSPOSE(MMULT(Option!$B$25:$E$28, TRANSPOSE(H4494:K4494)))</f>
        <v>0.57712563151462093</v>
      </c>
      <c r="M4494" s="60">
        <v>-1.0120265168782825</v>
      </c>
      <c r="N4494" s="60">
        <v>-0.30843116228319156</v>
      </c>
      <c r="O4494" s="60">
        <v>0.57401933944160122</v>
      </c>
      <c r="P4494" s="56" t="str">
        <f t="shared" si="5069"/>
        <v>899/2</v>
      </c>
    </row>
    <row r="4495" spans="6:16" x14ac:dyDescent="0.3">
      <c r="F4495" s="79"/>
      <c r="G4495" s="3">
        <v>4493</v>
      </c>
      <c r="H4495" s="61">
        <v>0.9257184481497942</v>
      </c>
      <c r="I4495" s="61">
        <v>0.63446652652533786</v>
      </c>
      <c r="J4495" s="61">
        <v>-1.1573047848999718</v>
      </c>
      <c r="K4495" s="62">
        <v>-1.7844173131234289</v>
      </c>
      <c r="L4495" s="60">
        <f t="array" ref="L4495:O4495">TRANSPOSE(MMULT(Option!$B$25:$E$28, TRANSPOSE(H4495:K4495)))</f>
        <v>0.9257184481497942</v>
      </c>
      <c r="M4495" s="60">
        <v>0.95178555600353132</v>
      </c>
      <c r="N4495" s="60">
        <v>-0.48004272613443333</v>
      </c>
      <c r="O4495" s="60">
        <v>-1.2175367429602793</v>
      </c>
      <c r="P4495" s="56" t="str">
        <f t="shared" si="5069"/>
        <v>899/3</v>
      </c>
    </row>
    <row r="4496" spans="6:16" x14ac:dyDescent="0.3">
      <c r="F4496" s="79"/>
      <c r="G4496" s="3">
        <v>4494</v>
      </c>
      <c r="H4496" s="61">
        <v>0.29593513516016978</v>
      </c>
      <c r="I4496" s="61">
        <v>-0.45992929679834854</v>
      </c>
      <c r="J4496" s="61">
        <v>-1.3941455951950281</v>
      </c>
      <c r="K4496" s="62">
        <v>0.49877034955858757</v>
      </c>
      <c r="L4496" s="60">
        <f t="array" ref="L4496:O4496">TRANSPOSE(MMULT(Option!$B$25:$E$28, TRANSPOSE(H4496:K4496)))</f>
        <v>0.29593513516016978</v>
      </c>
      <c r="M4496" s="60">
        <v>-0.30315810931718062</v>
      </c>
      <c r="N4496" s="60">
        <v>-1.2265558161485368</v>
      </c>
      <c r="O4496" s="60">
        <v>0.15294834504913363</v>
      </c>
      <c r="P4496" s="56" t="str">
        <f t="shared" si="5069"/>
        <v>899/4</v>
      </c>
    </row>
    <row r="4497" spans="6:16" x14ac:dyDescent="0.3">
      <c r="F4497" s="79"/>
      <c r="G4497" s="3">
        <v>4495</v>
      </c>
      <c r="H4497" s="61">
        <v>0.46967030712054664</v>
      </c>
      <c r="I4497" s="61">
        <v>-0.53322070917912334</v>
      </c>
      <c r="J4497" s="61">
        <v>0.2799646768813111</v>
      </c>
      <c r="K4497" s="62">
        <v>-0.62311034055463244</v>
      </c>
      <c r="L4497" s="60">
        <f t="array" ref="L4497:O4497">TRANSPOSE(MMULT(Option!$B$25:$E$28, TRANSPOSE(H4497:K4497)))</f>
        <v>0.46967030712054664</v>
      </c>
      <c r="M4497" s="60">
        <v>-0.30083672953805474</v>
      </c>
      <c r="N4497" s="60">
        <v>0.29413395875590476</v>
      </c>
      <c r="O4497" s="60">
        <v>-0.43071814169783318</v>
      </c>
      <c r="P4497" s="56" t="str">
        <f t="shared" si="5069"/>
        <v>899/5</v>
      </c>
    </row>
    <row r="4498" spans="6:16" x14ac:dyDescent="0.3">
      <c r="F4498" s="79"/>
      <c r="G4498" s="3">
        <v>4496</v>
      </c>
      <c r="H4498" s="61">
        <v>-0.41627659921417309</v>
      </c>
      <c r="I4498" s="61">
        <v>0.65691568044328374</v>
      </c>
      <c r="J4498" s="61">
        <v>-1.3760616166195903</v>
      </c>
      <c r="K4498" s="62">
        <v>-1.1069802552331935</v>
      </c>
      <c r="L4498" s="60">
        <f t="array" ref="L4498:O4498">TRANSPOSE(MMULT(Option!$B$25:$E$28, TRANSPOSE(H4498:K4498)))</f>
        <v>-0.41627659921417309</v>
      </c>
      <c r="M4498" s="60">
        <v>0.43556252648128468</v>
      </c>
      <c r="N4498" s="60">
        <v>-1.2030985039032007</v>
      </c>
      <c r="O4498" s="60">
        <v>-1.2110307173720503</v>
      </c>
      <c r="P4498" s="56" t="str">
        <f t="shared" si="5069"/>
        <v>900/1</v>
      </c>
    </row>
    <row r="4499" spans="6:16" x14ac:dyDescent="0.3">
      <c r="F4499" s="79"/>
      <c r="G4499" s="3">
        <v>4497</v>
      </c>
      <c r="H4499" s="61">
        <v>0.29019394567002282</v>
      </c>
      <c r="I4499" s="61">
        <v>-0.22706106361606873</v>
      </c>
      <c r="J4499" s="61">
        <v>-0.87334538768247594</v>
      </c>
      <c r="K4499" s="62">
        <v>-0.7663892905152403</v>
      </c>
      <c r="L4499" s="60">
        <f t="array" ref="L4499:O4499">TRANSPOSE(MMULT(Option!$B$25:$E$28, TRANSPOSE(H4499:K4499)))</f>
        <v>0.29019394567002282</v>
      </c>
      <c r="M4499" s="60">
        <v>-9.2027324011554529E-2</v>
      </c>
      <c r="N4499" s="60">
        <v>-0.7104490100341716</v>
      </c>
      <c r="O4499" s="60">
        <v>-0.77013710958125081</v>
      </c>
      <c r="P4499" s="56" t="str">
        <f t="shared" si="5069"/>
        <v>900/2</v>
      </c>
    </row>
    <row r="4500" spans="6:16" x14ac:dyDescent="0.3">
      <c r="F4500" s="79"/>
      <c r="G4500" s="3">
        <v>4498</v>
      </c>
      <c r="H4500" s="61">
        <v>0.70518123256481968</v>
      </c>
      <c r="I4500" s="61">
        <v>-1.1431781463941597</v>
      </c>
      <c r="J4500" s="61">
        <v>-0.18162740689149376</v>
      </c>
      <c r="K4500" s="62">
        <v>1.9503025096039184</v>
      </c>
      <c r="L4500" s="60">
        <f t="array" ref="L4500:O4500">TRANSPOSE(MMULT(Option!$B$25:$E$28, TRANSPOSE(H4500:K4500)))</f>
        <v>0.70518123256481968</v>
      </c>
      <c r="M4500" s="60">
        <v>-0.76566758470818108</v>
      </c>
      <c r="N4500" s="60">
        <v>-0.17680699456947876</v>
      </c>
      <c r="O4500" s="60">
        <v>1.6174074341493649</v>
      </c>
      <c r="P4500" s="56" t="str">
        <f t="shared" si="5069"/>
        <v>900/3</v>
      </c>
    </row>
    <row r="4501" spans="6:16" x14ac:dyDescent="0.3">
      <c r="F4501" s="79"/>
      <c r="G4501" s="3">
        <v>4499</v>
      </c>
      <c r="H4501" s="61">
        <v>0.54973946058898748</v>
      </c>
      <c r="I4501" s="61">
        <v>-1.187963358962292</v>
      </c>
      <c r="J4501" s="61">
        <v>-0.95337356515423965</v>
      </c>
      <c r="K4501" s="62">
        <v>0.65652443985644504</v>
      </c>
      <c r="L4501" s="60">
        <f t="array" ref="L4501:O4501">TRANSPOSE(MMULT(Option!$B$25:$E$28, TRANSPOSE(H4501:K4501)))</f>
        <v>0.54973946058898748</v>
      </c>
      <c r="M4501" s="60">
        <v>-0.86889061882014496</v>
      </c>
      <c r="N4501" s="60">
        <v>-0.92854364381200516</v>
      </c>
      <c r="O4501" s="60">
        <v>0.28494843000377823</v>
      </c>
      <c r="P4501" s="56" t="str">
        <f t="shared" si="5069"/>
        <v>900/4</v>
      </c>
    </row>
    <row r="4502" spans="6:16" x14ac:dyDescent="0.3">
      <c r="F4502" s="79"/>
      <c r="G4502" s="3">
        <v>4500</v>
      </c>
      <c r="H4502" s="61">
        <v>-2.2699687112596831</v>
      </c>
      <c r="I4502" s="61">
        <v>-0.94447500724011857</v>
      </c>
      <c r="J4502" s="61">
        <v>2.166022744110526</v>
      </c>
      <c r="K4502" s="62">
        <v>-8.4587857079559362E-2</v>
      </c>
      <c r="L4502" s="60">
        <f t="array" ref="L4502:O4502">TRANSPOSE(MMULT(Option!$B$25:$E$28, TRANSPOSE(H4502:K4502)))</f>
        <v>-2.2699687112596831</v>
      </c>
      <c r="M4502" s="60">
        <v>-1.7736131270382351</v>
      </c>
      <c r="N4502" s="60">
        <v>0.74713048193053178</v>
      </c>
      <c r="O4502" s="60">
        <v>-0.80498145902727425</v>
      </c>
      <c r="P4502" s="56" t="str">
        <f t="shared" si="5069"/>
        <v>900/5</v>
      </c>
    </row>
    <row r="4503" spans="6:16" x14ac:dyDescent="0.3">
      <c r="F4503" s="79"/>
      <c r="G4503" s="3">
        <v>4501</v>
      </c>
      <c r="H4503" s="61">
        <v>7.779195632501186E-3</v>
      </c>
      <c r="I4503" s="61">
        <v>-0.50968131331512811</v>
      </c>
      <c r="J4503" s="61">
        <v>-0.56462797669452036</v>
      </c>
      <c r="K4503" s="62">
        <v>-0.26820425123901948</v>
      </c>
      <c r="L4503" s="60">
        <f t="array" ref="L4503:O4503">TRANSPOSE(MMULT(Option!$B$25:$E$28, TRANSPOSE(H4503:K4503)))</f>
        <v>7.779195632501186E-3</v>
      </c>
      <c r="M4503" s="60">
        <v>-0.46401896146121524</v>
      </c>
      <c r="N4503" s="60">
        <v>-0.62627265408867261</v>
      </c>
      <c r="O4503" s="60">
        <v>-0.47023471458732635</v>
      </c>
      <c r="P4503" s="56" t="str">
        <f t="shared" si="5069"/>
        <v>901/1</v>
      </c>
    </row>
    <row r="4504" spans="6:16" x14ac:dyDescent="0.3">
      <c r="F4504" s="79"/>
      <c r="G4504" s="3">
        <v>4502</v>
      </c>
      <c r="H4504" s="61">
        <v>1.0710937368024909</v>
      </c>
      <c r="I4504" s="61">
        <v>-0.13593166083210759</v>
      </c>
      <c r="J4504" s="61">
        <v>1.0645556502993505</v>
      </c>
      <c r="K4504" s="62">
        <v>-0.66927247797299183</v>
      </c>
      <c r="L4504" s="60">
        <f t="array" ref="L4504:O4504">TRANSPOSE(MMULT(Option!$B$25:$E$28, TRANSPOSE(H4504:K4504)))</f>
        <v>1.0710937368024909</v>
      </c>
      <c r="M4504" s="60">
        <v>0.30385406970015694</v>
      </c>
      <c r="N4504" s="60">
        <v>1.3278521735357462</v>
      </c>
      <c r="O4504" s="60">
        <v>2.749150858213556E-2</v>
      </c>
      <c r="P4504" s="56" t="str">
        <f t="shared" si="5069"/>
        <v>901/2</v>
      </c>
    </row>
    <row r="4505" spans="6:16" x14ac:dyDescent="0.3">
      <c r="F4505" s="79"/>
      <c r="G4505" s="3">
        <v>4503</v>
      </c>
      <c r="H4505" s="61">
        <v>1.4078962106763182</v>
      </c>
      <c r="I4505" s="61">
        <v>0.12629149003858137</v>
      </c>
      <c r="J4505" s="61">
        <v>-1.3470404864124033</v>
      </c>
      <c r="K4505" s="62">
        <v>-0.4475913402264039</v>
      </c>
      <c r="L4505" s="60">
        <f t="array" ref="L4505:O4505">TRANSPOSE(MMULT(Option!$B$25:$E$28, TRANSPOSE(H4505:K4505)))</f>
        <v>1.4078962106763182</v>
      </c>
      <c r="M4505" s="60">
        <v>0.67890654681663942</v>
      </c>
      <c r="N4505" s="60">
        <v>-0.58688985877534072</v>
      </c>
      <c r="O4505" s="60">
        <v>-4.9980346867502301E-2</v>
      </c>
      <c r="P4505" s="56" t="str">
        <f t="shared" si="5069"/>
        <v>901/3</v>
      </c>
    </row>
    <row r="4506" spans="6:16" x14ac:dyDescent="0.3">
      <c r="F4506" s="79"/>
      <c r="G4506" s="3">
        <v>4504</v>
      </c>
      <c r="H4506" s="61">
        <v>-0.16762932029735733</v>
      </c>
      <c r="I4506" s="61">
        <v>-0.10234421600029743</v>
      </c>
      <c r="J4506" s="61">
        <v>-1.5755313454626656</v>
      </c>
      <c r="K4506" s="62">
        <v>0.88913840864154903</v>
      </c>
      <c r="L4506" s="60">
        <f t="array" ref="L4506:O4506">TRANSPOSE(MMULT(Option!$B$25:$E$28, TRANSPOSE(H4506:K4506)))</f>
        <v>-0.16762932029735733</v>
      </c>
      <c r="M4506" s="60">
        <v>-0.16085175147139763</v>
      </c>
      <c r="N4506" s="60">
        <v>-1.4776567742638171</v>
      </c>
      <c r="O4506" s="60">
        <v>0.36004867778997679</v>
      </c>
      <c r="P4506" s="56" t="str">
        <f t="shared" si="5069"/>
        <v>901/4</v>
      </c>
    </row>
    <row r="4507" spans="6:16" x14ac:dyDescent="0.3">
      <c r="F4507" s="79"/>
      <c r="G4507" s="3">
        <v>4505</v>
      </c>
      <c r="H4507" s="61">
        <v>-1.7072472258710334</v>
      </c>
      <c r="I4507" s="61">
        <v>5.1003462197354209E-2</v>
      </c>
      <c r="J4507" s="61">
        <v>-0.62649359853753184</v>
      </c>
      <c r="K4507" s="62">
        <v>0.64012362328479733</v>
      </c>
      <c r="L4507" s="60">
        <f t="array" ref="L4507:O4507">TRANSPOSE(MMULT(Option!$B$25:$E$28, TRANSPOSE(H4507:K4507)))</f>
        <v>-1.7072472258710334</v>
      </c>
      <c r="M4507" s="60">
        <v>-0.63615344510357452</v>
      </c>
      <c r="N4507" s="60">
        <v>-1.2197986825129976</v>
      </c>
      <c r="O4507" s="60">
        <v>-0.24365295720673186</v>
      </c>
      <c r="P4507" s="56" t="str">
        <f t="shared" si="5069"/>
        <v>901/5</v>
      </c>
    </row>
    <row r="4508" spans="6:16" x14ac:dyDescent="0.3">
      <c r="F4508" s="79"/>
      <c r="G4508" s="3">
        <v>4506</v>
      </c>
      <c r="H4508" s="61">
        <v>-1.7175477035090068</v>
      </c>
      <c r="I4508" s="61">
        <v>0.63153513155278129</v>
      </c>
      <c r="J4508" s="61">
        <v>1.4149451017663743</v>
      </c>
      <c r="K4508" s="62">
        <v>0.48120079339550159</v>
      </c>
      <c r="L4508" s="60">
        <f t="array" ref="L4508:O4508">TRANSPOSE(MMULT(Option!$B$25:$E$28, TRANSPOSE(H4508:K4508)))</f>
        <v>-1.7175477035090068</v>
      </c>
      <c r="M4508" s="60">
        <v>-0.1082075725306999</v>
      </c>
      <c r="N4508" s="60">
        <v>0.72111616064600359</v>
      </c>
      <c r="O4508" s="60">
        <v>0.1666003815705151</v>
      </c>
      <c r="P4508" s="56" t="str">
        <f t="shared" si="5069"/>
        <v>902/1</v>
      </c>
    </row>
    <row r="4509" spans="6:16" x14ac:dyDescent="0.3">
      <c r="F4509" s="79"/>
      <c r="G4509" s="3">
        <v>4507</v>
      </c>
      <c r="H4509" s="61">
        <v>0.28774424810050964</v>
      </c>
      <c r="I4509" s="61">
        <v>-0.97573463308638553</v>
      </c>
      <c r="J4509" s="61">
        <v>-0.49666277792547264</v>
      </c>
      <c r="K4509" s="62">
        <v>-0.92548215958387336</v>
      </c>
      <c r="L4509" s="60">
        <f t="array" ref="L4509:O4509">TRANSPOSE(MMULT(Option!$B$25:$E$28, TRANSPOSE(H4509:K4509)))</f>
        <v>0.28774424810050964</v>
      </c>
      <c r="M4509" s="60">
        <v>-0.77917786362146113</v>
      </c>
      <c r="N4509" s="60">
        <v>-0.57663352152201841</v>
      </c>
      <c r="O4509" s="60">
        <v>-1.029883825160224</v>
      </c>
      <c r="P4509" s="56" t="str">
        <f t="shared" si="5069"/>
        <v>902/2</v>
      </c>
    </row>
    <row r="4510" spans="6:16" x14ac:dyDescent="0.3">
      <c r="F4510" s="79"/>
      <c r="G4510" s="3">
        <v>4508</v>
      </c>
      <c r="H4510" s="61">
        <v>-0.74627571271472959</v>
      </c>
      <c r="I4510" s="61">
        <v>0.64797841702372239</v>
      </c>
      <c r="J4510" s="61">
        <v>1.9238934906091869</v>
      </c>
      <c r="K4510" s="62">
        <v>0.85129524947914292</v>
      </c>
      <c r="L4510" s="60">
        <f t="array" ref="L4510:O4510">TRANSPOSE(MMULT(Option!$B$25:$E$28, TRANSPOSE(H4510:K4510)))</f>
        <v>-0.74627571271472959</v>
      </c>
      <c r="M4510" s="60">
        <v>0.29537174385588205</v>
      </c>
      <c r="N4510" s="60">
        <v>1.5609453126594002</v>
      </c>
      <c r="O4510" s="60">
        <v>0.97568155235605691</v>
      </c>
      <c r="P4510" s="56" t="str">
        <f t="shared" si="5069"/>
        <v>902/3</v>
      </c>
    </row>
    <row r="4511" spans="6:16" x14ac:dyDescent="0.3">
      <c r="F4511" s="79"/>
      <c r="G4511" s="3">
        <v>4509</v>
      </c>
      <c r="H4511" s="61">
        <v>-2.8391070848715829</v>
      </c>
      <c r="I4511" s="61">
        <v>-0.88174696049412038</v>
      </c>
      <c r="J4511" s="61">
        <v>-1.1023530712144454</v>
      </c>
      <c r="K4511" s="62">
        <v>-1.9826097232142474</v>
      </c>
      <c r="L4511" s="60">
        <f t="array" ref="L4511:O4511">TRANSPOSE(MMULT(Option!$B$25:$E$28, TRANSPOSE(H4511:K4511)))</f>
        <v>-2.8391070848715829</v>
      </c>
      <c r="M4511" s="60">
        <v>-1.9437772720009421</v>
      </c>
      <c r="N4511" s="60">
        <v>-2.3347461860297596</v>
      </c>
      <c r="O4511" s="60">
        <v>-3.2795012100278345</v>
      </c>
      <c r="P4511" s="56" t="str">
        <f t="shared" si="5069"/>
        <v>902/4</v>
      </c>
    </row>
    <row r="4512" spans="6:16" x14ac:dyDescent="0.3">
      <c r="F4512" s="79"/>
      <c r="G4512" s="3">
        <v>4510</v>
      </c>
      <c r="H4512" s="61">
        <v>-0.55575652165732192</v>
      </c>
      <c r="I4512" s="61">
        <v>-0.18753277279835748</v>
      </c>
      <c r="J4512" s="61">
        <v>-0.9394037372472045</v>
      </c>
      <c r="K4512" s="62">
        <v>0.39432886230845365</v>
      </c>
      <c r="L4512" s="60">
        <f t="array" ref="L4512:O4512">TRANSPOSE(MMULT(Option!$B$25:$E$28, TRANSPOSE(H4512:K4512)))</f>
        <v>-0.55575652165732192</v>
      </c>
      <c r="M4512" s="60">
        <v>-0.39417923398961452</v>
      </c>
      <c r="N4512" s="60">
        <v>-1.096497974036029</v>
      </c>
      <c r="O4512" s="60">
        <v>-0.11707998778515877</v>
      </c>
      <c r="P4512" s="56" t="str">
        <f t="shared" si="5069"/>
        <v>902/5</v>
      </c>
    </row>
    <row r="4513" spans="6:16" x14ac:dyDescent="0.3">
      <c r="F4513" s="79"/>
      <c r="G4513" s="3">
        <v>4511</v>
      </c>
      <c r="H4513" s="61">
        <v>1.5102217272354741</v>
      </c>
      <c r="I4513" s="61">
        <v>0.16805089402709306</v>
      </c>
      <c r="J4513" s="61">
        <v>0.11461112484734613</v>
      </c>
      <c r="K4513" s="62">
        <v>0.78323181743887893</v>
      </c>
      <c r="L4513" s="60">
        <f t="array" ref="L4513:O4513">TRANSPOSE(MMULT(Option!$B$25:$E$28, TRANSPOSE(H4513:K4513)))</f>
        <v>1.5102217272354741</v>
      </c>
      <c r="M4513" s="60">
        <v>0.75810987939102092</v>
      </c>
      <c r="N4513" s="60">
        <v>0.74875884933974191</v>
      </c>
      <c r="O4513" s="60">
        <v>1.3411842029711405</v>
      </c>
      <c r="P4513" s="56" t="str">
        <f t="shared" si="5069"/>
        <v>903/1</v>
      </c>
    </row>
    <row r="4514" spans="6:16" x14ac:dyDescent="0.3">
      <c r="F4514" s="79"/>
      <c r="G4514" s="3">
        <v>4512</v>
      </c>
      <c r="H4514" s="61">
        <v>-5.4866040708249922E-2</v>
      </c>
      <c r="I4514" s="61">
        <v>-0.11123429581798959</v>
      </c>
      <c r="J4514" s="61">
        <v>0.96290530434027699</v>
      </c>
      <c r="K4514" s="62">
        <v>-0.68796658322038906</v>
      </c>
      <c r="L4514" s="60">
        <f t="array" ref="L4514:O4514">TRANSPOSE(MMULT(Option!$B$25:$E$28, TRANSPOSE(H4514:K4514)))</f>
        <v>-5.4866040708249922E-2</v>
      </c>
      <c r="M4514" s="60">
        <v>-0.1238943323755094</v>
      </c>
      <c r="N4514" s="60">
        <v>0.79465502876373972</v>
      </c>
      <c r="O4514" s="60">
        <v>-0.45227390548103602</v>
      </c>
      <c r="P4514" s="56" t="str">
        <f t="shared" si="5069"/>
        <v>903/2</v>
      </c>
    </row>
    <row r="4515" spans="6:16" x14ac:dyDescent="0.3">
      <c r="F4515" s="79"/>
      <c r="G4515" s="3">
        <v>4513</v>
      </c>
      <c r="H4515" s="61">
        <v>1.832002303018571</v>
      </c>
      <c r="I4515" s="61">
        <v>-1.2687232105001278</v>
      </c>
      <c r="J4515" s="61">
        <v>0.44099493930836209</v>
      </c>
      <c r="K4515" s="62">
        <v>-5.9458766780869574E-2</v>
      </c>
      <c r="L4515" s="60">
        <f t="array" ref="L4515:O4515">TRANSPOSE(MMULT(Option!$B$25:$E$28, TRANSPOSE(H4515:K4515)))</f>
        <v>1.832002303018571</v>
      </c>
      <c r="M4515" s="60">
        <v>-0.430003108405417</v>
      </c>
      <c r="N4515" s="60">
        <v>0.7879014925577692</v>
      </c>
      <c r="O4515" s="60">
        <v>0.43572715127303557</v>
      </c>
      <c r="P4515" s="56" t="str">
        <f t="shared" si="5069"/>
        <v>903/3</v>
      </c>
    </row>
    <row r="4516" spans="6:16" x14ac:dyDescent="0.3">
      <c r="F4516" s="79"/>
      <c r="G4516" s="3">
        <v>4514</v>
      </c>
      <c r="H4516" s="61">
        <v>-1.009068327729288</v>
      </c>
      <c r="I4516" s="61">
        <v>-2.3896277057952506</v>
      </c>
      <c r="J4516" s="61">
        <v>-1.5864829638586402</v>
      </c>
      <c r="K4516" s="62">
        <v>-0.31493158841064028</v>
      </c>
      <c r="L4516" s="60">
        <f t="array" ref="L4516:O4516">TRANSPOSE(MMULT(Option!$B$25:$E$28, TRANSPOSE(H4516:K4516)))</f>
        <v>-1.009068327729288</v>
      </c>
      <c r="M4516" s="60">
        <v>-2.593757300005795</v>
      </c>
      <c r="N4516" s="60">
        <v>-2.4228027069265794</v>
      </c>
      <c r="O4516" s="60">
        <v>-1.6087198187805773</v>
      </c>
      <c r="P4516" s="56" t="str">
        <f t="shared" si="5069"/>
        <v>903/4</v>
      </c>
    </row>
    <row r="4517" spans="6:16" x14ac:dyDescent="0.3">
      <c r="F4517" s="79"/>
      <c r="G4517" s="3">
        <v>4515</v>
      </c>
      <c r="H4517" s="61">
        <v>8.1766788157599649E-2</v>
      </c>
      <c r="I4517" s="61">
        <v>-0.36314514828050409</v>
      </c>
      <c r="J4517" s="61">
        <v>-3.412579994315013</v>
      </c>
      <c r="K4517" s="62">
        <v>7.8958175839411074E-2</v>
      </c>
      <c r="L4517" s="60">
        <f t="array" ref="L4517:O4517">TRANSPOSE(MMULT(Option!$B$25:$E$28, TRANSPOSE(H4517:K4517)))</f>
        <v>8.1766788157599649E-2</v>
      </c>
      <c r="M4517" s="60">
        <v>-0.30012131078723464</v>
      </c>
      <c r="N4517" s="60">
        <v>-3.0596903653208636</v>
      </c>
      <c r="O4517" s="60">
        <v>-0.66083867736826374</v>
      </c>
      <c r="P4517" s="56" t="str">
        <f t="shared" si="5069"/>
        <v>903/5</v>
      </c>
    </row>
    <row r="4518" spans="6:16" x14ac:dyDescent="0.3">
      <c r="F4518" s="79"/>
      <c r="G4518" s="3">
        <v>4516</v>
      </c>
      <c r="H4518" s="61">
        <v>-0.13521124048092661</v>
      </c>
      <c r="I4518" s="61">
        <v>0.26094658265969101</v>
      </c>
      <c r="J4518" s="61">
        <v>-0.89249313036613964</v>
      </c>
      <c r="K4518" s="62">
        <v>2.9109537200350009E-2</v>
      </c>
      <c r="L4518" s="60">
        <f t="array" ref="L4518:O4518">TRANSPOSE(MMULT(Option!$B$25:$E$28, TRANSPOSE(H4518:K4518)))</f>
        <v>-0.13521124048092661</v>
      </c>
      <c r="M4518" s="60">
        <v>0.18507699728324636</v>
      </c>
      <c r="N4518" s="60">
        <v>-0.76963834084096527</v>
      </c>
      <c r="O4518" s="60">
        <v>-0.13502154474664566</v>
      </c>
      <c r="P4518" s="56" t="str">
        <f t="shared" si="5069"/>
        <v>904/1</v>
      </c>
    </row>
    <row r="4519" spans="6:16" x14ac:dyDescent="0.3">
      <c r="F4519" s="79"/>
      <c r="G4519" s="3">
        <v>4517</v>
      </c>
      <c r="H4519" s="61">
        <v>2.4671278509171168</v>
      </c>
      <c r="I4519" s="61">
        <v>-0.61176725391649145</v>
      </c>
      <c r="J4519" s="61">
        <v>1.1074185640620458</v>
      </c>
      <c r="K4519" s="62">
        <v>1.7347829111272191</v>
      </c>
      <c r="L4519" s="60">
        <f t="array" ref="L4519:O4519">TRANSPOSE(MMULT(Option!$B$25:$E$28, TRANSPOSE(H4519:K4519)))</f>
        <v>2.4671278509171168</v>
      </c>
      <c r="M4519" s="60">
        <v>0.42615719061332846</v>
      </c>
      <c r="N4519" s="60">
        <v>1.7993097407161378</v>
      </c>
      <c r="O4519" s="60">
        <v>2.5283781716274332</v>
      </c>
      <c r="P4519" s="56" t="str">
        <f t="shared" si="5069"/>
        <v>904/2</v>
      </c>
    </row>
    <row r="4520" spans="6:16" x14ac:dyDescent="0.3">
      <c r="F4520" s="79"/>
      <c r="G4520" s="3">
        <v>4518</v>
      </c>
      <c r="H4520" s="61">
        <v>-1.3979041533057166</v>
      </c>
      <c r="I4520" s="61">
        <v>-0.31950257721470443</v>
      </c>
      <c r="J4520" s="61">
        <v>0.94166607414445591</v>
      </c>
      <c r="K4520" s="62">
        <v>-0.41076289628626644</v>
      </c>
      <c r="L4520" s="60">
        <f t="array" ref="L4520:O4520">TRANSPOSE(MMULT(Option!$B$25:$E$28, TRANSPOSE(H4520:K4520)))</f>
        <v>-1.3979041533057166</v>
      </c>
      <c r="M4520" s="60">
        <v>-0.85199061028625778</v>
      </c>
      <c r="N4520" s="60">
        <v>0.18424771609366741</v>
      </c>
      <c r="O4520" s="60">
        <v>-0.81078900638739237</v>
      </c>
      <c r="P4520" s="56" t="str">
        <f t="shared" si="5069"/>
        <v>904/3</v>
      </c>
    </row>
    <row r="4521" spans="6:16" x14ac:dyDescent="0.3">
      <c r="F4521" s="79"/>
      <c r="G4521" s="3">
        <v>4519</v>
      </c>
      <c r="H4521" s="61">
        <v>-0.76357800446053814</v>
      </c>
      <c r="I4521" s="61">
        <v>-0.9786514428509655</v>
      </c>
      <c r="J4521" s="61">
        <v>-9.0330147592792606E-2</v>
      </c>
      <c r="K4521" s="62">
        <v>-0.40126840886976833</v>
      </c>
      <c r="L4521" s="60">
        <f t="array" ref="L4521:O4521">TRANSPOSE(MMULT(Option!$B$25:$E$28, TRANSPOSE(H4521:K4521)))</f>
        <v>-0.76357800446053814</v>
      </c>
      <c r="M4521" s="60">
        <v>-1.202380064952675</v>
      </c>
      <c r="N4521" s="60">
        <v>-0.64104018340936464</v>
      </c>
      <c r="O4521" s="60">
        <v>-0.92295868096522171</v>
      </c>
      <c r="P4521" s="56" t="str">
        <f t="shared" si="5069"/>
        <v>904/4</v>
      </c>
    </row>
    <row r="4522" spans="6:16" x14ac:dyDescent="0.3">
      <c r="F4522" s="79"/>
      <c r="G4522" s="3">
        <v>4520</v>
      </c>
      <c r="H4522" s="61">
        <v>0.23949853343603406</v>
      </c>
      <c r="I4522" s="61">
        <v>1.2306624035741354</v>
      </c>
      <c r="J4522" s="61">
        <v>0.30658459764195456</v>
      </c>
      <c r="K4522" s="62">
        <v>-0.51294071310973222</v>
      </c>
      <c r="L4522" s="60">
        <f t="array" ref="L4522:O4522">TRANSPOSE(MMULT(Option!$B$25:$E$28, TRANSPOSE(H4522:K4522)))</f>
        <v>0.23949853343603406</v>
      </c>
      <c r="M4522" s="60">
        <v>1.2237201372373672</v>
      </c>
      <c r="N4522" s="60">
        <v>0.68733881541856956</v>
      </c>
      <c r="O4522" s="60">
        <v>3.864547964526982E-2</v>
      </c>
      <c r="P4522" s="56" t="str">
        <f t="shared" si="5069"/>
        <v>904/5</v>
      </c>
    </row>
    <row r="4523" spans="6:16" x14ac:dyDescent="0.3">
      <c r="F4523" s="79"/>
      <c r="G4523" s="3">
        <v>4521</v>
      </c>
      <c r="H4523" s="61">
        <v>-0.80616886611296112</v>
      </c>
      <c r="I4523" s="61">
        <v>-0.19821442343114073</v>
      </c>
      <c r="J4523" s="61">
        <v>-0.62751129799821503</v>
      </c>
      <c r="K4523" s="62">
        <v>0.35344002914167166</v>
      </c>
      <c r="L4523" s="60">
        <f t="array" ref="L4523:O4523">TRANSPOSE(MMULT(Option!$B$25:$E$28, TRANSPOSE(H4523:K4523)))</f>
        <v>-0.80616886611296112</v>
      </c>
      <c r="M4523" s="60">
        <v>-0.5041340662862307</v>
      </c>
      <c r="N4523" s="60">
        <v>-0.92552175574300732</v>
      </c>
      <c r="O4523" s="60">
        <v>-0.19418197223593625</v>
      </c>
      <c r="P4523" s="56" t="str">
        <f t="shared" si="5069"/>
        <v>905/1</v>
      </c>
    </row>
    <row r="4524" spans="6:16" x14ac:dyDescent="0.3">
      <c r="F4524" s="79"/>
      <c r="G4524" s="3">
        <v>4522</v>
      </c>
      <c r="H4524" s="61">
        <v>0.59710193981210247</v>
      </c>
      <c r="I4524" s="61">
        <v>1.1346014023760429</v>
      </c>
      <c r="J4524" s="61">
        <v>-0.766312978539195</v>
      </c>
      <c r="K4524" s="62">
        <v>1.0593106089982829</v>
      </c>
      <c r="L4524" s="60">
        <f t="array" ref="L4524:O4524">TRANSPOSE(MMULT(Option!$B$25:$E$28, TRANSPOSE(H4524:K4524)))</f>
        <v>0.59710193981210247</v>
      </c>
      <c r="M4524" s="60">
        <v>1.2787201379230941</v>
      </c>
      <c r="N4524" s="60">
        <v>-0.13711123742482834</v>
      </c>
      <c r="O4524" s="60">
        <v>1.2935195964443267</v>
      </c>
      <c r="P4524" s="56" t="str">
        <f t="shared" si="5069"/>
        <v>905/2</v>
      </c>
    </row>
    <row r="4525" spans="6:16" x14ac:dyDescent="0.3">
      <c r="F4525" s="79"/>
      <c r="G4525" s="3">
        <v>4523</v>
      </c>
      <c r="H4525" s="61">
        <v>0.76585419717129077</v>
      </c>
      <c r="I4525" s="61">
        <v>0.14242021265447213</v>
      </c>
      <c r="J4525" s="61">
        <v>1.2334560484386312</v>
      </c>
      <c r="K4525" s="62">
        <v>0.86170969699006161</v>
      </c>
      <c r="L4525" s="60">
        <f t="array" ref="L4525:O4525">TRANSPOSE(MMULT(Option!$B$25:$E$28, TRANSPOSE(H4525:K4525)))</f>
        <v>0.76585419717129077</v>
      </c>
      <c r="M4525" s="60">
        <v>0.43687195986468152</v>
      </c>
      <c r="N4525" s="60">
        <v>1.4269929077524834</v>
      </c>
      <c r="O4525" s="60">
        <v>1.3223061126059941</v>
      </c>
      <c r="P4525" s="56" t="str">
        <f t="shared" si="5069"/>
        <v>905/3</v>
      </c>
    </row>
    <row r="4526" spans="6:16" x14ac:dyDescent="0.3">
      <c r="F4526" s="79"/>
      <c r="G4526" s="3">
        <v>4524</v>
      </c>
      <c r="H4526" s="61">
        <v>1.9823914586039864</v>
      </c>
      <c r="I4526" s="61">
        <v>-1.1659269731990103</v>
      </c>
      <c r="J4526" s="61">
        <v>-7.7498160176961178E-2</v>
      </c>
      <c r="K4526" s="62">
        <v>0.21193497950371332</v>
      </c>
      <c r="L4526" s="60">
        <f t="array" ref="L4526:O4526">TRANSPOSE(MMULT(Option!$B$25:$E$28, TRANSPOSE(H4526:K4526)))</f>
        <v>1.9823914586039864</v>
      </c>
      <c r="M4526" s="60">
        <v>-0.27563313845344806</v>
      </c>
      <c r="N4526" s="60">
        <v>0.41957782017565909</v>
      </c>
      <c r="O4526" s="60">
        <v>0.65400941584669881</v>
      </c>
      <c r="P4526" s="56" t="str">
        <f t="shared" si="5069"/>
        <v>905/4</v>
      </c>
    </row>
    <row r="4527" spans="6:16" x14ac:dyDescent="0.3">
      <c r="F4527" s="79"/>
      <c r="G4527" s="3">
        <v>4525</v>
      </c>
      <c r="H4527" s="61">
        <v>-0.109568179449366</v>
      </c>
      <c r="I4527" s="61">
        <v>0.58949306968231063</v>
      </c>
      <c r="J4527" s="61">
        <v>2.4172310780685859</v>
      </c>
      <c r="K4527" s="62">
        <v>0.10763156135001281</v>
      </c>
      <c r="L4527" s="60">
        <f t="array" ref="L4527:O4527">TRANSPOSE(MMULT(Option!$B$25:$E$28, TRANSPOSE(H4527:K4527)))</f>
        <v>-0.109568179449366</v>
      </c>
      <c r="M4527" s="60">
        <v>0.49645205091446676</v>
      </c>
      <c r="N4527" s="60">
        <v>2.2336166358685636</v>
      </c>
      <c r="O4527" s="60">
        <v>0.67450360863053294</v>
      </c>
      <c r="P4527" s="56" t="str">
        <f t="shared" si="5069"/>
        <v>905/5</v>
      </c>
    </row>
    <row r="4528" spans="6:16" x14ac:dyDescent="0.3">
      <c r="F4528" s="79"/>
      <c r="G4528" s="3">
        <v>4526</v>
      </c>
      <c r="H4528" s="61">
        <v>-0.83113091840100661</v>
      </c>
      <c r="I4528" s="61">
        <v>0.23172478955863762</v>
      </c>
      <c r="J4528" s="61">
        <v>-0.56065228722856297</v>
      </c>
      <c r="K4528" s="62">
        <v>0.66692117766991188</v>
      </c>
      <c r="L4528" s="60">
        <f t="array" ref="L4528:O4528">TRANSPOSE(MMULT(Option!$B$25:$E$28, TRANSPOSE(H4528:K4528)))</f>
        <v>-0.83113091840100661</v>
      </c>
      <c r="M4528" s="60">
        <v>-0.12007308965036875</v>
      </c>
      <c r="N4528" s="60">
        <v>-0.76419912093356934</v>
      </c>
      <c r="O4528" s="60">
        <v>0.18991648059049665</v>
      </c>
      <c r="P4528" s="56" t="str">
        <f t="shared" si="5069"/>
        <v>906/1</v>
      </c>
    </row>
    <row r="4529" spans="6:16" x14ac:dyDescent="0.3">
      <c r="F4529" s="79"/>
      <c r="G4529" s="3">
        <v>4527</v>
      </c>
      <c r="H4529" s="61">
        <v>1.0668111939085769</v>
      </c>
      <c r="I4529" s="61">
        <v>1.1207344461820317</v>
      </c>
      <c r="J4529" s="61">
        <v>0.92576185275835021</v>
      </c>
      <c r="K4529" s="62">
        <v>-0.57791049433794073</v>
      </c>
      <c r="L4529" s="60">
        <f t="array" ref="L4529:O4529">TRANSPOSE(MMULT(Option!$B$25:$E$28, TRANSPOSE(H4529:K4529)))</f>
        <v>1.0668111939085769</v>
      </c>
      <c r="M4529" s="60">
        <v>1.4538945642781451</v>
      </c>
      <c r="N4529" s="60">
        <v>1.5333075988720652</v>
      </c>
      <c r="O4529" s="60">
        <v>0.40599887649602928</v>
      </c>
      <c r="P4529" s="56" t="str">
        <f t="shared" si="5069"/>
        <v>906/2</v>
      </c>
    </row>
    <row r="4530" spans="6:16" x14ac:dyDescent="0.3">
      <c r="F4530" s="79"/>
      <c r="G4530" s="3">
        <v>4528</v>
      </c>
      <c r="H4530" s="61">
        <v>-1.176553518083884</v>
      </c>
      <c r="I4530" s="61">
        <v>-0.23940865456920676</v>
      </c>
      <c r="J4530" s="61">
        <v>0.81044795560080907</v>
      </c>
      <c r="K4530" s="62">
        <v>-2.1056036109412721</v>
      </c>
      <c r="L4530" s="60">
        <f t="array" ref="L4530:O4530">TRANSPOSE(MMULT(Option!$B$25:$E$28, TRANSPOSE(H4530:K4530)))</f>
        <v>-1.176553518083884</v>
      </c>
      <c r="M4530" s="60">
        <v>-0.69004306355173872</v>
      </c>
      <c r="N4530" s="60">
        <v>0.17851128805388794</v>
      </c>
      <c r="O4530" s="60">
        <v>-2.178261271974903</v>
      </c>
      <c r="P4530" s="56" t="str">
        <f t="shared" si="5069"/>
        <v>906/3</v>
      </c>
    </row>
    <row r="4531" spans="6:16" x14ac:dyDescent="0.3">
      <c r="F4531" s="79"/>
      <c r="G4531" s="3">
        <v>4529</v>
      </c>
      <c r="H4531" s="61">
        <v>1.5163386094713439E-2</v>
      </c>
      <c r="I4531" s="61">
        <v>-1.1666884335677245E-2</v>
      </c>
      <c r="J4531" s="61">
        <v>0.96176799604186058</v>
      </c>
      <c r="K4531" s="62">
        <v>-9.6140223153577578E-2</v>
      </c>
      <c r="L4531" s="60">
        <f t="array" ref="L4531:O4531">TRANSPOSE(MMULT(Option!$B$25:$E$28, TRANSPOSE(H4531:K4531)))</f>
        <v>1.5163386094713439E-2</v>
      </c>
      <c r="M4531" s="60">
        <v>-4.6275216806217351E-3</v>
      </c>
      <c r="N4531" s="60">
        <v>0.84774075872258947</v>
      </c>
      <c r="O4531" s="60">
        <v>0.10839857003665333</v>
      </c>
      <c r="P4531" s="56" t="str">
        <f t="shared" si="5069"/>
        <v>906/4</v>
      </c>
    </row>
    <row r="4532" spans="6:16" x14ac:dyDescent="0.3">
      <c r="F4532" s="79"/>
      <c r="G4532" s="3">
        <v>4530</v>
      </c>
      <c r="H4532" s="61">
        <v>1.5795798858659116</v>
      </c>
      <c r="I4532" s="61">
        <v>0.38768150353832653</v>
      </c>
      <c r="J4532" s="61">
        <v>-0.39883561447722399</v>
      </c>
      <c r="K4532" s="62">
        <v>0.99838265849886632</v>
      </c>
      <c r="L4532" s="60">
        <f t="array" ref="L4532:O4532">TRANSPOSE(MMULT(Option!$B$25:$E$28, TRANSPOSE(H4532:K4532)))</f>
        <v>1.5795798858659116</v>
      </c>
      <c r="M4532" s="60">
        <v>0.98714792144609897</v>
      </c>
      <c r="N4532" s="60">
        <v>0.38304946735262946</v>
      </c>
      <c r="O4532" s="60">
        <v>1.5104698910981824</v>
      </c>
      <c r="P4532" s="56" t="str">
        <f t="shared" si="5069"/>
        <v>906/5</v>
      </c>
    </row>
    <row r="4533" spans="6:16" x14ac:dyDescent="0.3">
      <c r="F4533" s="79"/>
      <c r="G4533" s="3">
        <v>4531</v>
      </c>
      <c r="H4533" s="61">
        <v>0.37492745666125171</v>
      </c>
      <c r="I4533" s="61">
        <v>1.7353166197983272</v>
      </c>
      <c r="J4533" s="61">
        <v>-0.35186690192471787</v>
      </c>
      <c r="K4533" s="62">
        <v>0.65292764513486246</v>
      </c>
      <c r="L4533" s="60">
        <f t="array" ref="L4533:O4533">TRANSPOSE(MMULT(Option!$B$25:$E$28, TRANSPOSE(H4533:K4533)))</f>
        <v>0.37492745666125171</v>
      </c>
      <c r="M4533" s="60">
        <v>1.7404149356526482</v>
      </c>
      <c r="N4533" s="60">
        <v>0.29533529893025845</v>
      </c>
      <c r="O4533" s="60">
        <v>1.0948399841963088</v>
      </c>
      <c r="P4533" s="56" t="str">
        <f t="shared" si="5069"/>
        <v>907/1</v>
      </c>
    </row>
    <row r="4534" spans="6:16" x14ac:dyDescent="0.3">
      <c r="F4534" s="79"/>
      <c r="G4534" s="3">
        <v>4532</v>
      </c>
      <c r="H4534" s="61">
        <v>-1.229218878949546</v>
      </c>
      <c r="I4534" s="61">
        <v>-0.18353288523305691</v>
      </c>
      <c r="J4534" s="61">
        <v>1.2082829597797931</v>
      </c>
      <c r="K4534" s="62">
        <v>0.60456997714833483</v>
      </c>
      <c r="L4534" s="60">
        <f t="array" ref="L4534:O4534">TRANSPOSE(MMULT(Option!$B$25:$E$28, TRANSPOSE(H4534:K4534)))</f>
        <v>-1.229218878949546</v>
      </c>
      <c r="M4534" s="60">
        <v>-0.65989821939864368</v>
      </c>
      <c r="N4534" s="60">
        <v>0.52149934334721548</v>
      </c>
      <c r="O4534" s="60">
        <v>0.21380774110302503</v>
      </c>
      <c r="P4534" s="56" t="str">
        <f t="shared" si="5069"/>
        <v>907/2</v>
      </c>
    </row>
    <row r="4535" spans="6:16" x14ac:dyDescent="0.3">
      <c r="F4535" s="79"/>
      <c r="G4535" s="3">
        <v>4533</v>
      </c>
      <c r="H4535" s="61">
        <v>1.5163638287214145</v>
      </c>
      <c r="I4535" s="61">
        <v>-0.82223957371551204</v>
      </c>
      <c r="J4535" s="61">
        <v>-0.65602859945026226</v>
      </c>
      <c r="K4535" s="62">
        <v>0.48748703623701545</v>
      </c>
      <c r="L4535" s="60">
        <f t="array" ref="L4535:O4535">TRANSPOSE(MMULT(Option!$B$25:$E$28, TRANSPOSE(H4535:K4535)))</f>
        <v>1.5163638287214145</v>
      </c>
      <c r="M4535" s="60">
        <v>-0.14704948569934539</v>
      </c>
      <c r="N4535" s="60">
        <v>-0.18496385281897465</v>
      </c>
      <c r="O4535" s="60">
        <v>0.68064795512615106</v>
      </c>
      <c r="P4535" s="56" t="str">
        <f t="shared" si="5069"/>
        <v>907/3</v>
      </c>
    </row>
    <row r="4536" spans="6:16" x14ac:dyDescent="0.3">
      <c r="F4536" s="79"/>
      <c r="G4536" s="3">
        <v>4534</v>
      </c>
      <c r="H4536" s="61">
        <v>-0.60887616527261235</v>
      </c>
      <c r="I4536" s="61">
        <v>-1.4066154202564913</v>
      </c>
      <c r="J4536" s="61">
        <v>0.28683641417972522</v>
      </c>
      <c r="K4536" s="62">
        <v>-0.28216174404354927</v>
      </c>
      <c r="L4536" s="60">
        <f t="array" ref="L4536:O4536">TRANSPOSE(MMULT(Option!$B$25:$E$28, TRANSPOSE(H4536:K4536)))</f>
        <v>-0.60887616527261235</v>
      </c>
      <c r="M4536" s="60">
        <v>-1.5327347935125433</v>
      </c>
      <c r="N4536" s="60">
        <v>-0.35995753559712679</v>
      </c>
      <c r="O4536" s="60">
        <v>-0.79753299166547409</v>
      </c>
      <c r="P4536" s="56" t="str">
        <f t="shared" si="5069"/>
        <v>907/4</v>
      </c>
    </row>
    <row r="4537" spans="6:16" x14ac:dyDescent="0.3">
      <c r="F4537" s="79"/>
      <c r="G4537" s="3">
        <v>4535</v>
      </c>
      <c r="H4537" s="61">
        <v>-1.5354752371408924</v>
      </c>
      <c r="I4537" s="61">
        <v>1.3027052497590546</v>
      </c>
      <c r="J4537" s="61">
        <v>0.47516735628123435</v>
      </c>
      <c r="K4537" s="62">
        <v>2.012531676995672</v>
      </c>
      <c r="L4537" s="60">
        <f t="array" ref="L4537:O4537">TRANSPOSE(MMULT(Option!$B$25:$E$28, TRANSPOSE(H4537:K4537)))</f>
        <v>-1.5354752371408924</v>
      </c>
      <c r="M4537" s="60">
        <v>0.57975898819108718</v>
      </c>
      <c r="N4537" s="60">
        <v>0.14428248647762626</v>
      </c>
      <c r="O4537" s="60">
        <v>1.5431105503133182</v>
      </c>
      <c r="P4537" s="56" t="str">
        <f t="shared" si="5069"/>
        <v>907/5</v>
      </c>
    </row>
    <row r="4538" spans="6:16" x14ac:dyDescent="0.3">
      <c r="F4538" s="79"/>
      <c r="G4538" s="3">
        <v>4536</v>
      </c>
      <c r="H4538" s="61">
        <v>-1.393818432853881</v>
      </c>
      <c r="I4538" s="61">
        <v>-1.4356126507341815</v>
      </c>
      <c r="J4538" s="61">
        <v>-0.92298620984318636</v>
      </c>
      <c r="K4538" s="62">
        <v>0.21565148989126995</v>
      </c>
      <c r="L4538" s="60">
        <f t="array" ref="L4538:O4538">TRANSPOSE(MMULT(Option!$B$25:$E$28, TRANSPOSE(H4538:K4538)))</f>
        <v>-1.393818432853881</v>
      </c>
      <c r="M4538" s="60">
        <v>-1.87328810126667</v>
      </c>
      <c r="N4538" s="60">
        <v>-1.7441270883135389</v>
      </c>
      <c r="O4538" s="60">
        <v>-0.92893456874608582</v>
      </c>
      <c r="P4538" s="56" t="str">
        <f t="shared" si="5069"/>
        <v>908/1</v>
      </c>
    </row>
    <row r="4539" spans="6:16" x14ac:dyDescent="0.3">
      <c r="F4539" s="79"/>
      <c r="G4539" s="3">
        <v>4537</v>
      </c>
      <c r="H4539" s="61">
        <v>-0.22920787354693539</v>
      </c>
      <c r="I4539" s="61">
        <v>1.3490406356094824</v>
      </c>
      <c r="J4539" s="61">
        <v>-0.84638698118706723</v>
      </c>
      <c r="K4539" s="62">
        <v>1.4376801827196517</v>
      </c>
      <c r="L4539" s="60">
        <f t="array" ref="L4539:O4539">TRANSPOSE(MMULT(Option!$B$25:$E$28, TRANSPOSE(H4539:K4539)))</f>
        <v>-0.22920787354693539</v>
      </c>
      <c r="M4539" s="60">
        <v>1.1447330162315841</v>
      </c>
      <c r="N4539" s="60">
        <v>-0.48181159281921893</v>
      </c>
      <c r="O4539" s="60">
        <v>1.327536543577098</v>
      </c>
      <c r="P4539" s="56" t="str">
        <f t="shared" si="5069"/>
        <v>908/2</v>
      </c>
    </row>
    <row r="4540" spans="6:16" x14ac:dyDescent="0.3">
      <c r="F4540" s="79"/>
      <c r="G4540" s="3">
        <v>4538</v>
      </c>
      <c r="H4540" s="61">
        <v>-2.3978725911392664</v>
      </c>
      <c r="I4540" s="61">
        <v>-2.3697234705315884</v>
      </c>
      <c r="J4540" s="61">
        <v>0.37336513141614303</v>
      </c>
      <c r="K4540" s="62">
        <v>1.3179418668397513</v>
      </c>
      <c r="L4540" s="60">
        <f t="array" ref="L4540:O4540">TRANSPOSE(MMULT(Option!$B$25:$E$28, TRANSPOSE(H4540:K4540)))</f>
        <v>-2.3978725911392664</v>
      </c>
      <c r="M4540" s="60">
        <v>-3.1310364724205981</v>
      </c>
      <c r="N4540" s="60">
        <v>-1.2517579507873398</v>
      </c>
      <c r="O4540" s="60">
        <v>-0.37819690509604231</v>
      </c>
      <c r="P4540" s="56" t="str">
        <f t="shared" si="5069"/>
        <v>908/3</v>
      </c>
    </row>
    <row r="4541" spans="6:16" x14ac:dyDescent="0.3">
      <c r="F4541" s="79"/>
      <c r="G4541" s="3">
        <v>4539</v>
      </c>
      <c r="H4541" s="61">
        <v>-1.7990818638720489</v>
      </c>
      <c r="I4541" s="61">
        <v>1.2500951834645493</v>
      </c>
      <c r="J4541" s="61">
        <v>-2.0764223771794232</v>
      </c>
      <c r="K4541" s="62">
        <v>0.37735035717165577</v>
      </c>
      <c r="L4541" s="60">
        <f t="array" ref="L4541:O4541">TRANSPOSE(MMULT(Option!$B$25:$E$28, TRANSPOSE(H4541:K4541)))</f>
        <v>-1.7990818638720489</v>
      </c>
      <c r="M4541" s="60">
        <v>0.42609841527638137</v>
      </c>
      <c r="N4541" s="60">
        <v>-2.2160236597382772</v>
      </c>
      <c r="O4541" s="60">
        <v>-0.4744135950845027</v>
      </c>
      <c r="P4541" s="56" t="str">
        <f t="shared" si="5069"/>
        <v>908/4</v>
      </c>
    </row>
    <row r="4542" spans="6:16" x14ac:dyDescent="0.3">
      <c r="F4542" s="79"/>
      <c r="G4542" s="3">
        <v>4540</v>
      </c>
      <c r="H4542" s="61">
        <v>-0.17466564406367246</v>
      </c>
      <c r="I4542" s="61">
        <v>1.4658708267835285</v>
      </c>
      <c r="J4542" s="61">
        <v>-0.6345960620324933</v>
      </c>
      <c r="K4542" s="62">
        <v>0.98139349752570804</v>
      </c>
      <c r="L4542" s="60">
        <f t="array" ref="L4542:O4542">TRANSPOSE(MMULT(Option!$B$25:$E$28, TRANSPOSE(H4542:K4542)))</f>
        <v>-0.17466564406367246</v>
      </c>
      <c r="M4542" s="60">
        <v>1.2736265469271351</v>
      </c>
      <c r="N4542" s="60">
        <v>-0.24338327951776523</v>
      </c>
      <c r="O4542" s="60">
        <v>1.0305435425373108</v>
      </c>
      <c r="P4542" s="56" t="str">
        <f t="shared" si="5069"/>
        <v>908/5</v>
      </c>
    </row>
    <row r="4543" spans="6:16" x14ac:dyDescent="0.3">
      <c r="F4543" s="79"/>
      <c r="G4543" s="3">
        <v>4541</v>
      </c>
      <c r="H4543" s="61">
        <v>-0.82947008691863011</v>
      </c>
      <c r="I4543" s="61">
        <v>-0.6757934045104611</v>
      </c>
      <c r="J4543" s="61">
        <v>0.71128435661982736</v>
      </c>
      <c r="K4543" s="62">
        <v>0.21706758776723042</v>
      </c>
      <c r="L4543" s="60">
        <f t="array" ref="L4543:O4543">TRANSPOSE(MMULT(Option!$B$25:$E$28, TRANSPOSE(H4543:K4543)))</f>
        <v>-0.82947008691863011</v>
      </c>
      <c r="M4543" s="60">
        <v>-0.95116292083167187</v>
      </c>
      <c r="N4543" s="60">
        <v>0.11597592203253837</v>
      </c>
      <c r="O4543" s="60">
        <v>-0.18403822014884436</v>
      </c>
      <c r="P4543" s="56" t="str">
        <f t="shared" si="5069"/>
        <v>909/1</v>
      </c>
    </row>
    <row r="4544" spans="6:16" x14ac:dyDescent="0.3">
      <c r="F4544" s="79"/>
      <c r="G4544" s="3">
        <v>4542</v>
      </c>
      <c r="H4544" s="61">
        <v>-1.656949450328739</v>
      </c>
      <c r="I4544" s="61">
        <v>1.4609554043787916</v>
      </c>
      <c r="J4544" s="61">
        <v>0.91507516039817327</v>
      </c>
      <c r="K4544" s="62">
        <v>0.11860413991017274</v>
      </c>
      <c r="L4544" s="60">
        <f t="array" ref="L4544:O4544">TRANSPOSE(MMULT(Option!$B$25:$E$28, TRANSPOSE(H4544:K4544)))</f>
        <v>-1.656949450328739</v>
      </c>
      <c r="M4544" s="60">
        <v>0.6762079653726305</v>
      </c>
      <c r="N4544" s="60">
        <v>0.52350787136276877</v>
      </c>
      <c r="O4544" s="60">
        <v>-4.0952224828305628E-5</v>
      </c>
      <c r="P4544" s="56" t="str">
        <f t="shared" si="5069"/>
        <v>909/2</v>
      </c>
    </row>
    <row r="4545" spans="6:16" x14ac:dyDescent="0.3">
      <c r="F4545" s="79"/>
      <c r="G4545" s="3">
        <v>4543</v>
      </c>
      <c r="H4545" s="61">
        <v>-1.0066367784635573</v>
      </c>
      <c r="I4545" s="61">
        <v>-0.89152514775282565</v>
      </c>
      <c r="J4545" s="61">
        <v>-1.8261718412727148</v>
      </c>
      <c r="K4545" s="62">
        <v>1.9665181728944541</v>
      </c>
      <c r="L4545" s="60">
        <f t="array" ref="L4545:O4545">TRANSPOSE(MMULT(Option!$B$25:$E$28, TRANSPOSE(H4545:K4545)))</f>
        <v>-1.0066367784635573</v>
      </c>
      <c r="M4545" s="60">
        <v>-1.2197510060922254</v>
      </c>
      <c r="N4545" s="60">
        <v>-2.240055905390506</v>
      </c>
      <c r="O4545" s="60">
        <v>0.69148251118977133</v>
      </c>
      <c r="P4545" s="56" t="str">
        <f t="shared" si="5069"/>
        <v>909/3</v>
      </c>
    </row>
    <row r="4546" spans="6:16" x14ac:dyDescent="0.3">
      <c r="F4546" s="79"/>
      <c r="G4546" s="3">
        <v>4544</v>
      </c>
      <c r="H4546" s="61">
        <v>0.24636454548015593</v>
      </c>
      <c r="I4546" s="61">
        <v>-0.62153690540191797</v>
      </c>
      <c r="J4546" s="61">
        <v>-0.51153659153971243</v>
      </c>
      <c r="K4546" s="62">
        <v>1.440428649676643</v>
      </c>
      <c r="L4546" s="60">
        <f t="array" ref="L4546:O4546">TRANSPOSE(MMULT(Option!$B$25:$E$28, TRANSPOSE(H4546:K4546)))</f>
        <v>0.24636454548015593</v>
      </c>
      <c r="M4546" s="60">
        <v>-0.47110216505051689</v>
      </c>
      <c r="N4546" s="60">
        <v>-0.51349848574817902</v>
      </c>
      <c r="O4546" s="60">
        <v>1.0694569333560378</v>
      </c>
      <c r="P4546" s="56" t="str">
        <f t="shared" si="5069"/>
        <v>909/4</v>
      </c>
    </row>
    <row r="4547" spans="6:16" x14ac:dyDescent="0.3">
      <c r="F4547" s="79"/>
      <c r="G4547" s="3">
        <v>4545</v>
      </c>
      <c r="H4547" s="61">
        <v>0.84693975892150486</v>
      </c>
      <c r="I4547" s="61">
        <v>3.4644368192692822E-2</v>
      </c>
      <c r="J4547" s="61">
        <v>6.2838400331198516E-2</v>
      </c>
      <c r="K4547" s="62">
        <v>0.85859927067541186</v>
      </c>
      <c r="L4547" s="60">
        <f t="array" ref="L4547:O4547">TRANSPOSE(MMULT(Option!$B$25:$E$28, TRANSPOSE(H4547:K4547)))</f>
        <v>0.84693975892150486</v>
      </c>
      <c r="M4547" s="60">
        <v>0.37052799149798904</v>
      </c>
      <c r="N4547" s="60">
        <v>0.40303952821175121</v>
      </c>
      <c r="O4547" s="60">
        <v>1.0953732168312491</v>
      </c>
      <c r="P4547" s="56" t="str">
        <f t="shared" si="5069"/>
        <v>909/5</v>
      </c>
    </row>
    <row r="4548" spans="6:16" x14ac:dyDescent="0.3">
      <c r="F4548" s="79"/>
      <c r="G4548" s="3">
        <v>4546</v>
      </c>
      <c r="H4548" s="61">
        <v>0.25212312565023048</v>
      </c>
      <c r="I4548" s="61">
        <v>0.73999085871147952</v>
      </c>
      <c r="J4548" s="61">
        <v>-0.17352783936496077</v>
      </c>
      <c r="K4548" s="62">
        <v>2.5562017904752959E-2</v>
      </c>
      <c r="L4548" s="60">
        <f t="array" ref="L4548:O4548">TRANSPOSE(MMULT(Option!$B$25:$E$28, TRANSPOSE(H4548:K4548)))</f>
        <v>0.25212312565023048</v>
      </c>
      <c r="M4548" s="60">
        <v>0.77906207498423752</v>
      </c>
      <c r="N4548" s="60">
        <v>0.14221309505303953</v>
      </c>
      <c r="O4548" s="60">
        <v>0.2826451811638831</v>
      </c>
      <c r="P4548" s="56" t="str">
        <f t="shared" ref="P4548:P4611" si="5070">(QUOTIENT(G4548 - 1, $E$2) + 1) &amp; "/" &amp; MOD(G4548 -1, $E$2) + 1</f>
        <v>910/1</v>
      </c>
    </row>
    <row r="4549" spans="6:16" x14ac:dyDescent="0.3">
      <c r="F4549" s="79"/>
      <c r="G4549" s="3">
        <v>4547</v>
      </c>
      <c r="H4549" s="61">
        <v>0.53290417875997265</v>
      </c>
      <c r="I4549" s="61">
        <v>-1.2726530160830893</v>
      </c>
      <c r="J4549" s="61">
        <v>1.3682050284535883</v>
      </c>
      <c r="K4549" s="62">
        <v>1.0199192127122647</v>
      </c>
      <c r="L4549" s="60">
        <f t="array" ref="L4549:O4549">TRANSPOSE(MMULT(Option!$B$25:$E$28, TRANSPOSE(H4549:K4549)))</f>
        <v>0.53290417875997265</v>
      </c>
      <c r="M4549" s="60">
        <v>-0.95324408441893271</v>
      </c>
      <c r="N4549" s="60">
        <v>1.0816111324662061</v>
      </c>
      <c r="O4549" s="60">
        <v>1.0203557947619259</v>
      </c>
      <c r="P4549" s="56" t="str">
        <f t="shared" si="5070"/>
        <v>910/2</v>
      </c>
    </row>
    <row r="4550" spans="6:16" x14ac:dyDescent="0.3">
      <c r="F4550" s="79"/>
      <c r="G4550" s="3">
        <v>4548</v>
      </c>
      <c r="H4550" s="61">
        <v>1.2533540363925786</v>
      </c>
      <c r="I4550" s="61">
        <v>0.4935773895670551</v>
      </c>
      <c r="J4550" s="61">
        <v>-0.64199210392335759</v>
      </c>
      <c r="K4550" s="62">
        <v>0.40827599384110963</v>
      </c>
      <c r="L4550" s="60">
        <f t="array" ref="L4550:O4550">TRANSPOSE(MMULT(Option!$B$25:$E$28, TRANSPOSE(H4550:K4550)))</f>
        <v>1.2533540363925786</v>
      </c>
      <c r="M4550" s="60">
        <v>0.95371276435897878</v>
      </c>
      <c r="N4550" s="60">
        <v>6.672238755437665E-2</v>
      </c>
      <c r="O4550" s="60">
        <v>0.85491315943518786</v>
      </c>
      <c r="P4550" s="56" t="str">
        <f t="shared" si="5070"/>
        <v>910/3</v>
      </c>
    </row>
    <row r="4551" spans="6:16" x14ac:dyDescent="0.3">
      <c r="F4551" s="79"/>
      <c r="G4551" s="3">
        <v>4549</v>
      </c>
      <c r="H4551" s="61">
        <v>0.63841634398407976</v>
      </c>
      <c r="I4551" s="61">
        <v>-0.70189420506282241</v>
      </c>
      <c r="J4551" s="61">
        <v>-0.53762373954792175</v>
      </c>
      <c r="K4551" s="62">
        <v>-1.0691214214898721</v>
      </c>
      <c r="L4551" s="60">
        <f t="array" ref="L4551:O4551">TRANSPOSE(MMULT(Option!$B$25:$E$28, TRANSPOSE(H4551:K4551)))</f>
        <v>0.63841634398407976</v>
      </c>
      <c r="M4551" s="60">
        <v>-0.38793012731661614</v>
      </c>
      <c r="N4551" s="60">
        <v>-0.40063285150289385</v>
      </c>
      <c r="O4551" s="60">
        <v>-0.94890680644368286</v>
      </c>
      <c r="P4551" s="56" t="str">
        <f t="shared" si="5070"/>
        <v>910/4</v>
      </c>
    </row>
    <row r="4552" spans="6:16" x14ac:dyDescent="0.3">
      <c r="F4552" s="79"/>
      <c r="G4552" s="3">
        <v>4550</v>
      </c>
      <c r="H4552" s="61">
        <v>2.0255075622658061</v>
      </c>
      <c r="I4552" s="61">
        <v>0.33711622527187807</v>
      </c>
      <c r="J4552" s="61">
        <v>0.1640674620592579</v>
      </c>
      <c r="K4552" s="62">
        <v>1.2043215976453632</v>
      </c>
      <c r="L4552" s="60">
        <f t="array" ref="L4552:O4552">TRANSPOSE(MMULT(Option!$B$25:$E$28, TRANSPOSE(H4552:K4552)))</f>
        <v>2.0255075622658061</v>
      </c>
      <c r="M4552" s="60">
        <v>1.1191751489675557</v>
      </c>
      <c r="N4552" s="60">
        <v>1.0425828780110029</v>
      </c>
      <c r="O4552" s="60">
        <v>1.9618228656941425</v>
      </c>
      <c r="P4552" s="56" t="str">
        <f t="shared" si="5070"/>
        <v>910/5</v>
      </c>
    </row>
    <row r="4553" spans="6:16" x14ac:dyDescent="0.3">
      <c r="F4553" s="79"/>
      <c r="G4553" s="3">
        <v>4551</v>
      </c>
      <c r="H4553" s="61">
        <v>1.153771350135304</v>
      </c>
      <c r="I4553" s="61">
        <v>-1.5433266348072829</v>
      </c>
      <c r="J4553" s="61">
        <v>0.43969120409643053</v>
      </c>
      <c r="K4553" s="62">
        <v>0.49484539258450339</v>
      </c>
      <c r="L4553" s="60">
        <f t="array" ref="L4553:O4553">TRANSPOSE(MMULT(Option!$B$25:$E$28, TRANSPOSE(H4553:K4553)))</f>
        <v>1.153771350135304</v>
      </c>
      <c r="M4553" s="60">
        <v>-0.95297368515504677</v>
      </c>
      <c r="N4553" s="60">
        <v>0.44355597176021205</v>
      </c>
      <c r="O4553" s="60">
        <v>0.56694997426869087</v>
      </c>
      <c r="P4553" s="56" t="str">
        <f t="shared" si="5070"/>
        <v>911/1</v>
      </c>
    </row>
    <row r="4554" spans="6:16" x14ac:dyDescent="0.3">
      <c r="F4554" s="79"/>
      <c r="G4554" s="3">
        <v>4552</v>
      </c>
      <c r="H4554" s="61">
        <v>1.1343251514130306</v>
      </c>
      <c r="I4554" s="61">
        <v>-0.18546061985239323</v>
      </c>
      <c r="J4554" s="61">
        <v>-0.27942266049270015</v>
      </c>
      <c r="K4554" s="62">
        <v>0.74157118271163158</v>
      </c>
      <c r="L4554" s="60">
        <f t="array" ref="L4554:O4554">TRANSPOSE(MMULT(Option!$B$25:$E$28, TRANSPOSE(H4554:K4554)))</f>
        <v>1.1343251514130306</v>
      </c>
      <c r="M4554" s="60">
        <v>0.28375259478380788</v>
      </c>
      <c r="N4554" s="60">
        <v>0.15974533505948452</v>
      </c>
      <c r="O4554" s="60">
        <v>0.98567097242807267</v>
      </c>
      <c r="P4554" s="56" t="str">
        <f t="shared" si="5070"/>
        <v>911/2</v>
      </c>
    </row>
    <row r="4555" spans="6:16" x14ac:dyDescent="0.3">
      <c r="F4555" s="79"/>
      <c r="G4555" s="3">
        <v>4553</v>
      </c>
      <c r="H4555" s="61">
        <v>0.15459937990597702</v>
      </c>
      <c r="I4555" s="61">
        <v>1.0630115315165354</v>
      </c>
      <c r="J4555" s="61">
        <v>-0.34530754141795772</v>
      </c>
      <c r="K4555" s="62">
        <v>0.28646880482837028</v>
      </c>
      <c r="L4555" s="60">
        <f t="array" ref="L4555:O4555">TRANSPOSE(MMULT(Option!$B$25:$E$28, TRANSPOSE(H4555:K4555)))</f>
        <v>0.15459937990597702</v>
      </c>
      <c r="M4555" s="60">
        <v>1.0361059135194826</v>
      </c>
      <c r="N4555" s="60">
        <v>3.6914423033756971E-2</v>
      </c>
      <c r="O4555" s="60">
        <v>0.5181216097388911</v>
      </c>
      <c r="P4555" s="56" t="str">
        <f t="shared" si="5070"/>
        <v>911/3</v>
      </c>
    </row>
    <row r="4556" spans="6:16" x14ac:dyDescent="0.3">
      <c r="F4556" s="79"/>
      <c r="G4556" s="3">
        <v>4554</v>
      </c>
      <c r="H4556" s="61">
        <v>0.23961040514820581</v>
      </c>
      <c r="I4556" s="61">
        <v>2.1491958011055643</v>
      </c>
      <c r="J4556" s="61">
        <v>1.0915014008573849</v>
      </c>
      <c r="K4556" s="62">
        <v>-6.3121647146798257E-2</v>
      </c>
      <c r="L4556" s="60">
        <f t="array" ref="L4556:O4556">TRANSPOSE(MMULT(Option!$B$25:$E$28, TRANSPOSE(H4556:K4556)))</f>
        <v>0.23961040514820581</v>
      </c>
      <c r="M4556" s="60">
        <v>2.0656146504287833</v>
      </c>
      <c r="N4556" s="60">
        <v>1.6173123972129873</v>
      </c>
      <c r="O4556" s="60">
        <v>0.8176208402856131</v>
      </c>
      <c r="P4556" s="56" t="str">
        <f t="shared" si="5070"/>
        <v>911/4</v>
      </c>
    </row>
    <row r="4557" spans="6:16" x14ac:dyDescent="0.3">
      <c r="F4557" s="79"/>
      <c r="G4557" s="3">
        <v>4555</v>
      </c>
      <c r="H4557" s="61">
        <v>0.67931016451107806</v>
      </c>
      <c r="I4557" s="61">
        <v>-1.4619717267030183</v>
      </c>
      <c r="J4557" s="61">
        <v>-0.11810611966589279</v>
      </c>
      <c r="K4557" s="62">
        <v>-0.34093282949637427</v>
      </c>
      <c r="L4557" s="60">
        <f t="array" ref="L4557:O4557">TRANSPOSE(MMULT(Option!$B$25:$E$28, TRANSPOSE(H4557:K4557)))</f>
        <v>0.67931016451107806</v>
      </c>
      <c r="M4557" s="60">
        <v>-1.0681951544959434</v>
      </c>
      <c r="N4557" s="60">
        <v>-0.21484379085638461</v>
      </c>
      <c r="O4557" s="60">
        <v>-0.4261193838702762</v>
      </c>
      <c r="P4557" s="56" t="str">
        <f t="shared" si="5070"/>
        <v>911/5</v>
      </c>
    </row>
    <row r="4558" spans="6:16" x14ac:dyDescent="0.3">
      <c r="F4558" s="79"/>
      <c r="G4558" s="3">
        <v>4556</v>
      </c>
      <c r="H4558" s="61">
        <v>-1.7280575658389903</v>
      </c>
      <c r="I4558" s="61">
        <v>1.0309997644270861</v>
      </c>
      <c r="J4558" s="61">
        <v>-1.9884517834674476</v>
      </c>
      <c r="K4558" s="62">
        <v>0.30064159745731384</v>
      </c>
      <c r="L4558" s="60">
        <f t="array" ref="L4558:O4558">TRANSPOSE(MMULT(Option!$B$25:$E$28, TRANSPOSE(H4558:K4558)))</f>
        <v>-1.7280575658389903</v>
      </c>
      <c r="M4558" s="60">
        <v>0.25370386605815609</v>
      </c>
      <c r="N4558" s="60">
        <v>-2.1677211307095661</v>
      </c>
      <c r="O4558" s="60">
        <v>-0.55189587952049246</v>
      </c>
      <c r="P4558" s="56" t="str">
        <f t="shared" si="5070"/>
        <v>912/1</v>
      </c>
    </row>
    <row r="4559" spans="6:16" x14ac:dyDescent="0.3">
      <c r="F4559" s="79"/>
      <c r="G4559" s="3">
        <v>4557</v>
      </c>
      <c r="H4559" s="61">
        <v>-2.2285388196705052</v>
      </c>
      <c r="I4559" s="61">
        <v>0.74711253323499871</v>
      </c>
      <c r="J4559" s="61">
        <v>-0.11847115673203658</v>
      </c>
      <c r="K4559" s="62">
        <v>-0.28991232254508148</v>
      </c>
      <c r="L4559" s="60">
        <f t="array" ref="L4559:O4559">TRANSPOSE(MMULT(Option!$B$25:$E$28, TRANSPOSE(H4559:K4559)))</f>
        <v>-2.2285388196705052</v>
      </c>
      <c r="M4559" s="60">
        <v>-0.20667558062828362</v>
      </c>
      <c r="N4559" s="60">
        <v>-0.79982995238989352</v>
      </c>
      <c r="O4559" s="60">
        <v>-0.9671648257427663</v>
      </c>
      <c r="P4559" s="56" t="str">
        <f t="shared" si="5070"/>
        <v>912/2</v>
      </c>
    </row>
    <row r="4560" spans="6:16" x14ac:dyDescent="0.3">
      <c r="F4560" s="79"/>
      <c r="G4560" s="3">
        <v>4558</v>
      </c>
      <c r="H4560" s="61">
        <v>0.80553744547312156</v>
      </c>
      <c r="I4560" s="61">
        <v>0.8077584790530522</v>
      </c>
      <c r="J4560" s="61">
        <v>0.47674671339955926</v>
      </c>
      <c r="K4560" s="62">
        <v>-1.1024596559446853</v>
      </c>
      <c r="L4560" s="60">
        <f t="array" ref="L4560:O4560">TRANSPOSE(MMULT(Option!$B$25:$E$28, TRANSPOSE(H4560:K4560)))</f>
        <v>0.80553744547312156</v>
      </c>
      <c r="M4560" s="60">
        <v>1.0625378528898513</v>
      </c>
      <c r="N4560" s="60">
        <v>0.95246723667842104</v>
      </c>
      <c r="O4560" s="60">
        <v>-0.31730281593777598</v>
      </c>
      <c r="P4560" s="56" t="str">
        <f t="shared" si="5070"/>
        <v>912/3</v>
      </c>
    </row>
    <row r="4561" spans="6:16" x14ac:dyDescent="0.3">
      <c r="F4561" s="79"/>
      <c r="G4561" s="3">
        <v>4559</v>
      </c>
      <c r="H4561" s="61">
        <v>1.3155224242855803</v>
      </c>
      <c r="I4561" s="61">
        <v>-0.11195926670897383</v>
      </c>
      <c r="J4561" s="61">
        <v>1.7263060881581513</v>
      </c>
      <c r="K4561" s="62">
        <v>0.15535745523947947</v>
      </c>
      <c r="L4561" s="60">
        <f t="array" ref="L4561:O4561">TRANSPOSE(MMULT(Option!$B$25:$E$28, TRANSPOSE(H4561:K4561)))</f>
        <v>1.3155224242855803</v>
      </c>
      <c r="M4561" s="60">
        <v>0.42359660682510775</v>
      </c>
      <c r="N4561" s="60">
        <v>2.0131231653744441</v>
      </c>
      <c r="O4561" s="60">
        <v>0.96687177557762971</v>
      </c>
      <c r="P4561" s="56" t="str">
        <f t="shared" si="5070"/>
        <v>912/4</v>
      </c>
    </row>
    <row r="4562" spans="6:16" x14ac:dyDescent="0.3">
      <c r="F4562" s="79"/>
      <c r="G4562" s="3">
        <v>4560</v>
      </c>
      <c r="H4562" s="61">
        <v>-0.58177084592753092</v>
      </c>
      <c r="I4562" s="61">
        <v>-0.57462015441200109</v>
      </c>
      <c r="J4562" s="61">
        <v>0.80309775665841554</v>
      </c>
      <c r="K4562" s="62">
        <v>0.81499359913902913</v>
      </c>
      <c r="L4562" s="60">
        <f t="array" ref="L4562:O4562">TRANSPOSE(MMULT(Option!$B$25:$E$28, TRANSPOSE(H4562:K4562)))</f>
        <v>-0.58177084592753092</v>
      </c>
      <c r="M4562" s="60">
        <v>-0.75935640905905399</v>
      </c>
      <c r="N4562" s="60">
        <v>0.32218962766652309</v>
      </c>
      <c r="O4562" s="60">
        <v>0.47148823822204444</v>
      </c>
      <c r="P4562" s="56" t="str">
        <f t="shared" si="5070"/>
        <v>912/5</v>
      </c>
    </row>
    <row r="4563" spans="6:16" x14ac:dyDescent="0.3">
      <c r="F4563" s="79"/>
      <c r="G4563" s="3">
        <v>4561</v>
      </c>
      <c r="H4563" s="61">
        <v>1.5049717395296702</v>
      </c>
      <c r="I4563" s="61">
        <v>-1.1907129852870182</v>
      </c>
      <c r="J4563" s="61">
        <v>-1.5059979023842469</v>
      </c>
      <c r="K4563" s="62">
        <v>5.0875193660494145E-2</v>
      </c>
      <c r="L4563" s="60">
        <f t="array" ref="L4563:O4563">TRANSPOSE(MMULT(Option!$B$25:$E$28, TRANSPOSE(H4563:K4563)))</f>
        <v>1.5049717395296702</v>
      </c>
      <c r="M4563" s="60">
        <v>-0.48931778139705195</v>
      </c>
      <c r="N4563" s="60">
        <v>-1.032546271336664</v>
      </c>
      <c r="O4563" s="60">
        <v>3.9813065624901674E-2</v>
      </c>
      <c r="P4563" s="56" t="str">
        <f t="shared" si="5070"/>
        <v>913/1</v>
      </c>
    </row>
    <row r="4564" spans="6:16" x14ac:dyDescent="0.3">
      <c r="F4564" s="79"/>
      <c r="G4564" s="3">
        <v>4562</v>
      </c>
      <c r="H4564" s="61">
        <v>0.8365851287120214</v>
      </c>
      <c r="I4564" s="61">
        <v>0.2474636353161771</v>
      </c>
      <c r="J4564" s="61">
        <v>0.83170123208455482</v>
      </c>
      <c r="K4564" s="62">
        <v>-0.90883658300866454</v>
      </c>
      <c r="L4564" s="60">
        <f t="array" ref="L4564:O4564">TRANSPOSE(MMULT(Option!$B$25:$E$28, TRANSPOSE(H4564:K4564)))</f>
        <v>0.8365851287120214</v>
      </c>
      <c r="M4564" s="60">
        <v>0.56143821960187434</v>
      </c>
      <c r="N4564" s="60">
        <v>1.1299268061318306</v>
      </c>
      <c r="O4564" s="60">
        <v>-0.2165144513284335</v>
      </c>
      <c r="P4564" s="56" t="str">
        <f t="shared" si="5070"/>
        <v>913/2</v>
      </c>
    </row>
    <row r="4565" spans="6:16" x14ac:dyDescent="0.3">
      <c r="F4565" s="79"/>
      <c r="G4565" s="3">
        <v>4563</v>
      </c>
      <c r="H4565" s="61">
        <v>0.58010457339002475</v>
      </c>
      <c r="I4565" s="61">
        <v>0.28384317175092616</v>
      </c>
      <c r="J4565" s="61">
        <v>-1.6800066662404114</v>
      </c>
      <c r="K4565" s="62">
        <v>0.10046210489954915</v>
      </c>
      <c r="L4565" s="60">
        <f t="array" ref="L4565:O4565">TRANSPOSE(MMULT(Option!$B$25:$E$28, TRANSPOSE(H4565:K4565)))</f>
        <v>0.58010457339002475</v>
      </c>
      <c r="M4565" s="60">
        <v>0.49218839336500397</v>
      </c>
      <c r="N4565" s="60">
        <v>-1.1691973462513701</v>
      </c>
      <c r="O4565" s="60">
        <v>6.4496300297054956E-2</v>
      </c>
      <c r="P4565" s="56" t="str">
        <f t="shared" si="5070"/>
        <v>913/3</v>
      </c>
    </row>
    <row r="4566" spans="6:16" x14ac:dyDescent="0.3">
      <c r="F4566" s="79"/>
      <c r="G4566" s="3">
        <v>4564</v>
      </c>
      <c r="H4566" s="61">
        <v>1.1945451152159117</v>
      </c>
      <c r="I4566" s="61">
        <v>-0.9430520317362292</v>
      </c>
      <c r="J4566" s="61">
        <v>9.8227734523845728E-2</v>
      </c>
      <c r="K4566" s="62">
        <v>-1.4935408993624559</v>
      </c>
      <c r="L4566" s="60">
        <f t="array" ref="L4566:O4566">TRANSPOSE(MMULT(Option!$B$25:$E$28, TRANSPOSE(H4566:K4566)))</f>
        <v>1.1945451152159117</v>
      </c>
      <c r="M4566" s="60">
        <v>-0.38650341785626874</v>
      </c>
      <c r="N4566" s="60">
        <v>0.3171434643471206</v>
      </c>
      <c r="O4566" s="60">
        <v>-1.0289508674913481</v>
      </c>
      <c r="P4566" s="56" t="str">
        <f t="shared" si="5070"/>
        <v>913/4</v>
      </c>
    </row>
    <row r="4567" spans="6:16" x14ac:dyDescent="0.3">
      <c r="F4567" s="79"/>
      <c r="G4567" s="3">
        <v>4565</v>
      </c>
      <c r="H4567" s="61">
        <v>-0.18059768117143654</v>
      </c>
      <c r="I4567" s="61">
        <v>-4.6045495633028351E-2</v>
      </c>
      <c r="J4567" s="61">
        <v>-1.2852598791554088</v>
      </c>
      <c r="K4567" s="62">
        <v>0.7053937391041446</v>
      </c>
      <c r="L4567" s="60">
        <f t="array" ref="L4567:O4567">TRANSPOSE(MMULT(Option!$B$25:$E$28, TRANSPOSE(H4567:K4567)))</f>
        <v>-0.18059768117143654</v>
      </c>
      <c r="M4567" s="60">
        <v>-0.11444046629859683</v>
      </c>
      <c r="N4567" s="60">
        <v>-1.2131533024058945</v>
      </c>
      <c r="O4567" s="60">
        <v>0.26890945369381392</v>
      </c>
      <c r="P4567" s="56" t="str">
        <f t="shared" si="5070"/>
        <v>913/5</v>
      </c>
    </row>
    <row r="4568" spans="6:16" x14ac:dyDescent="0.3">
      <c r="F4568" s="79"/>
      <c r="G4568" s="3">
        <v>4566</v>
      </c>
      <c r="H4568" s="61">
        <v>-0.47421053069513069</v>
      </c>
      <c r="I4568" s="61">
        <v>-3.8254282861932991E-2</v>
      </c>
      <c r="J4568" s="61">
        <v>-2.6687348484216065</v>
      </c>
      <c r="K4568" s="62">
        <v>0.71196681541275564</v>
      </c>
      <c r="L4568" s="60">
        <f t="array" ref="L4568:O4568">TRANSPOSE(MMULT(Option!$B$25:$E$28, TRANSPOSE(H4568:K4568)))</f>
        <v>-0.47421053069513069</v>
      </c>
      <c r="M4568" s="60">
        <v>-0.22474484165226427</v>
      </c>
      <c r="N4568" s="60">
        <v>-2.5436782148858428</v>
      </c>
      <c r="O4568" s="60">
        <v>-0.11089328612282701</v>
      </c>
      <c r="P4568" s="56" t="str">
        <f t="shared" si="5070"/>
        <v>914/1</v>
      </c>
    </row>
    <row r="4569" spans="6:16" x14ac:dyDescent="0.3">
      <c r="F4569" s="79"/>
      <c r="G4569" s="3">
        <v>4567</v>
      </c>
      <c r="H4569" s="61">
        <v>0.80099434177624418</v>
      </c>
      <c r="I4569" s="61">
        <v>-0.18374542507146407</v>
      </c>
      <c r="J4569" s="61">
        <v>1.0894111087733638</v>
      </c>
      <c r="K4569" s="62">
        <v>-0.63573180248224515</v>
      </c>
      <c r="L4569" s="60">
        <f t="array" ref="L4569:O4569">TRANSPOSE(MMULT(Option!$B$25:$E$28, TRANSPOSE(H4569:K4569)))</f>
        <v>0.80099434177624418</v>
      </c>
      <c r="M4569" s="60">
        <v>0.15199227291213357</v>
      </c>
      <c r="N4569" s="60">
        <v>1.2291226323815463</v>
      </c>
      <c r="O4569" s="60">
        <v>-5.9495024687023945E-2</v>
      </c>
      <c r="P4569" s="56" t="str">
        <f t="shared" si="5070"/>
        <v>914/2</v>
      </c>
    </row>
    <row r="4570" spans="6:16" x14ac:dyDescent="0.3">
      <c r="F4570" s="79"/>
      <c r="G4570" s="3">
        <v>4568</v>
      </c>
      <c r="H4570" s="61">
        <v>1.7597212976935819</v>
      </c>
      <c r="I4570" s="61">
        <v>-0.1317553892034295</v>
      </c>
      <c r="J4570" s="61">
        <v>0.15897351216832856</v>
      </c>
      <c r="K4570" s="62">
        <v>-1.5445605161911717</v>
      </c>
      <c r="L4570" s="60">
        <f t="array" ref="L4570:O4570">TRANSPOSE(MMULT(Option!$B$25:$E$28, TRANSPOSE(H4570:K4570)))</f>
        <v>1.7597212976935819</v>
      </c>
      <c r="M4570" s="60">
        <v>0.58313271022881619</v>
      </c>
      <c r="N4570" s="60">
        <v>0.80901489531616011</v>
      </c>
      <c r="O4570" s="60">
        <v>-0.62226729232245381</v>
      </c>
      <c r="P4570" s="56" t="str">
        <f t="shared" si="5070"/>
        <v>914/3</v>
      </c>
    </row>
    <row r="4571" spans="6:16" x14ac:dyDescent="0.3">
      <c r="F4571" s="79"/>
      <c r="G4571" s="3">
        <v>4569</v>
      </c>
      <c r="H4571" s="61">
        <v>-0.11350059741322908</v>
      </c>
      <c r="I4571" s="61">
        <v>-9.0551215791414258E-2</v>
      </c>
      <c r="J4571" s="61">
        <v>-1.2574216788924719</v>
      </c>
      <c r="K4571" s="62">
        <v>0.4931610154731203</v>
      </c>
      <c r="L4571" s="60">
        <f t="array" ref="L4571:O4571">TRANSPOSE(MMULT(Option!$B$25:$E$28, TRANSPOSE(H4571:K4571)))</f>
        <v>-0.11350059741322908</v>
      </c>
      <c r="M4571" s="60">
        <v>-0.1283917990921789</v>
      </c>
      <c r="N4571" s="60">
        <v>-1.1735182306296668</v>
      </c>
      <c r="O4571" s="60">
        <v>0.10778216791328799</v>
      </c>
      <c r="P4571" s="56" t="str">
        <f t="shared" si="5070"/>
        <v>914/4</v>
      </c>
    </row>
    <row r="4572" spans="6:16" x14ac:dyDescent="0.3">
      <c r="F4572" s="79"/>
      <c r="G4572" s="3">
        <v>4570</v>
      </c>
      <c r="H4572" s="61">
        <v>-0.99032418123497168</v>
      </c>
      <c r="I4572" s="61">
        <v>-2.3367155563828494</v>
      </c>
      <c r="J4572" s="61">
        <v>7.9129522984695E-2</v>
      </c>
      <c r="K4572" s="62">
        <v>0.62990340637147246</v>
      </c>
      <c r="L4572" s="60">
        <f t="array" ref="L4572:O4572">TRANSPOSE(MMULT(Option!$B$25:$E$28, TRANSPOSE(H4572:K4572)))</f>
        <v>-0.99032418123497168</v>
      </c>
      <c r="M4572" s="60">
        <v>-2.5377648554350403</v>
      </c>
      <c r="N4572" s="60">
        <v>-0.93852518252074291</v>
      </c>
      <c r="O4572" s="60">
        <v>-0.45316388713561373</v>
      </c>
      <c r="P4572" s="56" t="str">
        <f t="shared" si="5070"/>
        <v>914/5</v>
      </c>
    </row>
    <row r="4573" spans="6:16" x14ac:dyDescent="0.3">
      <c r="F4573" s="79"/>
      <c r="G4573" s="3">
        <v>4571</v>
      </c>
      <c r="H4573" s="61">
        <v>-0.96805537235802164</v>
      </c>
      <c r="I4573" s="61">
        <v>6.2641182087502509E-2</v>
      </c>
      <c r="J4573" s="61">
        <v>-2.1893058735519633</v>
      </c>
      <c r="K4573" s="62">
        <v>0.41973489552731297</v>
      </c>
      <c r="L4573" s="60">
        <f t="array" ref="L4573:O4573">TRANSPOSE(MMULT(Option!$B$25:$E$28, TRANSPOSE(H4573:K4573)))</f>
        <v>-0.96805537235802164</v>
      </c>
      <c r="M4573" s="60">
        <v>-0.32981055723571023</v>
      </c>
      <c r="N4573" s="60">
        <v>-2.2937082225621923</v>
      </c>
      <c r="O4573" s="60">
        <v>-0.43868809907264683</v>
      </c>
      <c r="P4573" s="56" t="str">
        <f t="shared" si="5070"/>
        <v>915/1</v>
      </c>
    </row>
    <row r="4574" spans="6:16" x14ac:dyDescent="0.3">
      <c r="F4574" s="79"/>
      <c r="G4574" s="3">
        <v>4572</v>
      </c>
      <c r="H4574" s="61">
        <v>-0.5773096191982674</v>
      </c>
      <c r="I4574" s="61">
        <v>1.359945044896361</v>
      </c>
      <c r="J4574" s="61">
        <v>-1.2365384734965457</v>
      </c>
      <c r="K4574" s="62">
        <v>1.6085119617330706E-2</v>
      </c>
      <c r="L4574" s="60">
        <f t="array" ref="L4574:O4574">TRANSPOSE(MMULT(Option!$B$25:$E$28, TRANSPOSE(H4574:K4574)))</f>
        <v>-0.5773096191982674</v>
      </c>
      <c r="M4574" s="60">
        <v>1.0154863741642315</v>
      </c>
      <c r="N4574" s="60">
        <v>-0.9608708292783481</v>
      </c>
      <c r="O4574" s="60">
        <v>-0.10237976523340117</v>
      </c>
      <c r="P4574" s="56" t="str">
        <f t="shared" si="5070"/>
        <v>915/2</v>
      </c>
    </row>
    <row r="4575" spans="6:16" x14ac:dyDescent="0.3">
      <c r="F4575" s="79"/>
      <c r="G4575" s="3">
        <v>4573</v>
      </c>
      <c r="H4575" s="61">
        <v>-0.69567222640669357</v>
      </c>
      <c r="I4575" s="61">
        <v>-1.0031904405372452</v>
      </c>
      <c r="J4575" s="61">
        <v>-0.69878599101352834</v>
      </c>
      <c r="K4575" s="62">
        <v>-1.1087333098801115</v>
      </c>
      <c r="L4575" s="60">
        <f t="array" ref="L4575:O4575">TRANSPOSE(MMULT(Option!$B$25:$E$28, TRANSPOSE(H4575:K4575)))</f>
        <v>-0.69567222640669357</v>
      </c>
      <c r="M4575" s="60">
        <v>-1.1977081166062817</v>
      </c>
      <c r="N4575" s="60">
        <v>-1.1547165819343852</v>
      </c>
      <c r="O4575" s="60">
        <v>-1.6268173544187396</v>
      </c>
      <c r="P4575" s="56" t="str">
        <f t="shared" si="5070"/>
        <v>915/3</v>
      </c>
    </row>
    <row r="4576" spans="6:16" x14ac:dyDescent="0.3">
      <c r="F4576" s="79"/>
      <c r="G4576" s="3">
        <v>4574</v>
      </c>
      <c r="H4576" s="61">
        <v>-0.41698326179390893</v>
      </c>
      <c r="I4576" s="61">
        <v>-0.62125076307293203</v>
      </c>
      <c r="J4576" s="61">
        <v>1.0252122107634294</v>
      </c>
      <c r="K4576" s="62">
        <v>-0.45868939935929198</v>
      </c>
      <c r="L4576" s="60">
        <f t="array" ref="L4576:O4576">TRANSPOSE(MMULT(Option!$B$25:$E$28, TRANSPOSE(H4576:K4576)))</f>
        <v>-0.41698326179390893</v>
      </c>
      <c r="M4576" s="60">
        <v>-0.7361790341837211</v>
      </c>
      <c r="N4576" s="60">
        <v>0.57097926243668773</v>
      </c>
      <c r="O4576" s="60">
        <v>-0.52217214186276384</v>
      </c>
      <c r="P4576" s="56" t="str">
        <f t="shared" si="5070"/>
        <v>915/4</v>
      </c>
    </row>
    <row r="4577" spans="6:16" x14ac:dyDescent="0.3">
      <c r="F4577" s="79"/>
      <c r="G4577" s="3">
        <v>4575</v>
      </c>
      <c r="H4577" s="61">
        <v>0.17238030176260205</v>
      </c>
      <c r="I4577" s="61">
        <v>0.58094241066806462</v>
      </c>
      <c r="J4577" s="61">
        <v>-0.69271803674895838</v>
      </c>
      <c r="K4577" s="62">
        <v>1.1093683691256115</v>
      </c>
      <c r="L4577" s="60">
        <f t="array" ref="L4577:O4577">TRANSPOSE(MMULT(Option!$B$25:$E$28, TRANSPOSE(H4577:K4577)))</f>
        <v>0.17238030176260205</v>
      </c>
      <c r="M4577" s="60">
        <v>0.60139463496434631</v>
      </c>
      <c r="N4577" s="60">
        <v>-0.38734267098590919</v>
      </c>
      <c r="O4577" s="60">
        <v>1.0358801512868692</v>
      </c>
      <c r="P4577" s="56" t="str">
        <f t="shared" si="5070"/>
        <v>915/5</v>
      </c>
    </row>
    <row r="4578" spans="6:16" x14ac:dyDescent="0.3">
      <c r="F4578" s="79"/>
      <c r="G4578" s="3">
        <v>4576</v>
      </c>
      <c r="H4578" s="61">
        <v>-0.60227786727289612</v>
      </c>
      <c r="I4578" s="61">
        <v>1.0697467269972669</v>
      </c>
      <c r="J4578" s="61">
        <v>0.91072722275762752</v>
      </c>
      <c r="K4578" s="62">
        <v>-0.38342986405016249</v>
      </c>
      <c r="L4578" s="60">
        <f t="array" ref="L4578:O4578">TRANSPOSE(MMULT(Option!$B$25:$E$28, TRANSPOSE(H4578:K4578)))</f>
        <v>-0.60227786727289612</v>
      </c>
      <c r="M4578" s="60">
        <v>0.73952792327008865</v>
      </c>
      <c r="N4578" s="60">
        <v>0.83911518852632894</v>
      </c>
      <c r="O4578" s="60">
        <v>-0.11137966441679226</v>
      </c>
      <c r="P4578" s="56" t="str">
        <f t="shared" si="5070"/>
        <v>916/1</v>
      </c>
    </row>
    <row r="4579" spans="6:16" x14ac:dyDescent="0.3">
      <c r="F4579" s="79"/>
      <c r="G4579" s="3">
        <v>4577</v>
      </c>
      <c r="H4579" s="61">
        <v>0.42722484202510008</v>
      </c>
      <c r="I4579" s="61">
        <v>-1.0465968550657307</v>
      </c>
      <c r="J4579" s="61">
        <v>1.1006888753458366</v>
      </c>
      <c r="K4579" s="62">
        <v>1.2543557318468868E-2</v>
      </c>
      <c r="L4579" s="60">
        <f t="array" ref="L4579:O4579">TRANSPOSE(MMULT(Option!$B$25:$E$28, TRANSPOSE(H4579:K4579)))</f>
        <v>0.42722484202510008</v>
      </c>
      <c r="M4579" s="60">
        <v>-0.78833192527824747</v>
      </c>
      <c r="N4579" s="60">
        <v>0.86357266601123472</v>
      </c>
      <c r="O4579" s="60">
        <v>0.12240067913198938</v>
      </c>
      <c r="P4579" s="56" t="str">
        <f t="shared" si="5070"/>
        <v>916/2</v>
      </c>
    </row>
    <row r="4580" spans="6:16" x14ac:dyDescent="0.3">
      <c r="F4580" s="79"/>
      <c r="G4580" s="3">
        <v>4578</v>
      </c>
      <c r="H4580" s="61">
        <v>-1.6520686428117115</v>
      </c>
      <c r="I4580" s="61">
        <v>1.0066940838182172</v>
      </c>
      <c r="J4580" s="61">
        <v>-5.3733883596406191E-2</v>
      </c>
      <c r="K4580" s="62">
        <v>-0.75230619091722739</v>
      </c>
      <c r="L4580" s="60">
        <f t="array" ref="L4580:O4580">TRANSPOSE(MMULT(Option!$B$25:$E$28, TRANSPOSE(H4580:K4580)))</f>
        <v>-1.6520686428117115</v>
      </c>
      <c r="M4580" s="60">
        <v>0.26182291102755528</v>
      </c>
      <c r="N4580" s="60">
        <v>-0.44440807705343133</v>
      </c>
      <c r="O4580" s="60">
        <v>-1.0519373792551152</v>
      </c>
      <c r="P4580" s="56" t="str">
        <f t="shared" si="5070"/>
        <v>916/3</v>
      </c>
    </row>
    <row r="4581" spans="6:16" x14ac:dyDescent="0.3">
      <c r="F4581" s="79"/>
      <c r="G4581" s="3">
        <v>4579</v>
      </c>
      <c r="H4581" s="61">
        <v>-1.8160065802994927</v>
      </c>
      <c r="I4581" s="61">
        <v>-0.63021821558105617</v>
      </c>
      <c r="J4581" s="61">
        <v>1.0918070885501558</v>
      </c>
      <c r="K4581" s="62">
        <v>0.5797634720209599</v>
      </c>
      <c r="L4581" s="60">
        <f t="array" ref="L4581:O4581">TRANSPOSE(MMULT(Option!$B$25:$E$28, TRANSPOSE(H4581:K4581)))</f>
        <v>-1.8160065802994927</v>
      </c>
      <c r="M4581" s="60">
        <v>-1.3040071675678346</v>
      </c>
      <c r="N4581" s="60">
        <v>6.7512656234975377E-2</v>
      </c>
      <c r="O4581" s="60">
        <v>-0.18185380000339096</v>
      </c>
      <c r="P4581" s="56" t="str">
        <f t="shared" si="5070"/>
        <v>916/4</v>
      </c>
    </row>
    <row r="4582" spans="6:16" x14ac:dyDescent="0.3">
      <c r="F4582" s="79"/>
      <c r="G4582" s="3">
        <v>4580</v>
      </c>
      <c r="H4582" s="61">
        <v>-1.5568592348256871</v>
      </c>
      <c r="I4582" s="61">
        <v>-0.5632365306394248</v>
      </c>
      <c r="J4582" s="61">
        <v>-0.67274212857545046</v>
      </c>
      <c r="K4582" s="62">
        <v>0.18468980678153502</v>
      </c>
      <c r="L4582" s="60">
        <f t="array" ref="L4582:O4582">TRANSPOSE(MMULT(Option!$B$25:$E$28, TRANSPOSE(H4582:K4582)))</f>
        <v>-1.5568592348256871</v>
      </c>
      <c r="M4582" s="60">
        <v>-1.1389585010941705</v>
      </c>
      <c r="N4582" s="60">
        <v>-1.3611098219513451</v>
      </c>
      <c r="O4582" s="60">
        <v>-0.74338055577020901</v>
      </c>
      <c r="P4582" s="56" t="str">
        <f t="shared" si="5070"/>
        <v>916/5</v>
      </c>
    </row>
    <row r="4583" spans="6:16" x14ac:dyDescent="0.3">
      <c r="F4583" s="79"/>
      <c r="G4583" s="3">
        <v>4581</v>
      </c>
      <c r="H4583" s="61">
        <v>-2.0900250801173001</v>
      </c>
      <c r="I4583" s="61">
        <v>0.62664038639898567</v>
      </c>
      <c r="J4583" s="61">
        <v>0.21215241302879617</v>
      </c>
      <c r="K4583" s="62">
        <v>0.12688606219461435</v>
      </c>
      <c r="L4583" s="60">
        <f t="array" ref="L4583:O4583">TRANSPOSE(MMULT(Option!$B$25:$E$28, TRANSPOSE(H4583:K4583)))</f>
        <v>-2.0900250801173001</v>
      </c>
      <c r="M4583" s="60">
        <v>-0.26168463120897456</v>
      </c>
      <c r="N4583" s="60">
        <v>-0.48558146056302715</v>
      </c>
      <c r="O4583" s="60">
        <v>-0.52185041731668114</v>
      </c>
      <c r="P4583" s="56" t="str">
        <f t="shared" si="5070"/>
        <v>917/1</v>
      </c>
    </row>
    <row r="4584" spans="6:16" x14ac:dyDescent="0.3">
      <c r="F4584" s="79"/>
      <c r="G4584" s="3">
        <v>4582</v>
      </c>
      <c r="H4584" s="61">
        <v>-0.13200728252629812</v>
      </c>
      <c r="I4584" s="61">
        <v>0.68827556326204842</v>
      </c>
      <c r="J4584" s="61">
        <v>0.61055001511409424</v>
      </c>
      <c r="K4584" s="62">
        <v>0.48609718422980508</v>
      </c>
      <c r="L4584" s="60">
        <f t="array" ref="L4584:O4584">TRANSPOSE(MMULT(Option!$B$25:$E$28, TRANSPOSE(H4584:K4584)))</f>
        <v>-0.13200728252629812</v>
      </c>
      <c r="M4584" s="60">
        <v>0.57801206051682152</v>
      </c>
      <c r="N4584" s="60">
        <v>0.66368216042843631</v>
      </c>
      <c r="O4584" s="60">
        <v>0.6628658565775073</v>
      </c>
      <c r="P4584" s="56" t="str">
        <f t="shared" si="5070"/>
        <v>917/2</v>
      </c>
    </row>
    <row r="4585" spans="6:16" x14ac:dyDescent="0.3">
      <c r="F4585" s="79"/>
      <c r="G4585" s="3">
        <v>4583</v>
      </c>
      <c r="H4585" s="61">
        <v>-7.5831986238184034E-3</v>
      </c>
      <c r="I4585" s="61">
        <v>-7.7393289481310176E-2</v>
      </c>
      <c r="J4585" s="61">
        <v>0.24663518918670688</v>
      </c>
      <c r="K4585" s="62">
        <v>-0.45921357679081704</v>
      </c>
      <c r="L4585" s="60">
        <f t="array" ref="L4585:O4585">TRANSPOSE(MMULT(Option!$B$25:$E$28, TRANSPOSE(H4585:K4585)))</f>
        <v>-7.5831986238184034E-3</v>
      </c>
      <c r="M4585" s="60">
        <v>-7.3965400915474058E-2</v>
      </c>
      <c r="N4585" s="60">
        <v>0.193322569338715</v>
      </c>
      <c r="O4585" s="60">
        <v>-0.36840835318848902</v>
      </c>
      <c r="P4585" s="56" t="str">
        <f t="shared" si="5070"/>
        <v>917/3</v>
      </c>
    </row>
    <row r="4586" spans="6:16" x14ac:dyDescent="0.3">
      <c r="F4586" s="79"/>
      <c r="G4586" s="3">
        <v>4584</v>
      </c>
      <c r="H4586" s="61">
        <v>-4.2102150270327571E-2</v>
      </c>
      <c r="I4586" s="61">
        <v>1.7983062452390859</v>
      </c>
      <c r="J4586" s="61">
        <v>-1.0677544558415135</v>
      </c>
      <c r="K4586" s="62">
        <v>1.0535300904655696</v>
      </c>
      <c r="L4586" s="60">
        <f t="array" ref="L4586:O4586">TRANSPOSE(MMULT(Option!$B$25:$E$28, TRANSPOSE(H4586:K4586)))</f>
        <v>-4.2102150270327571E-2</v>
      </c>
      <c r="M4586" s="60">
        <v>1.6313340381958552</v>
      </c>
      <c r="N4586" s="60">
        <v>-0.48375323251916102</v>
      </c>
      <c r="O4586" s="60">
        <v>1.1478511928004607</v>
      </c>
      <c r="P4586" s="56" t="str">
        <f t="shared" si="5070"/>
        <v>917/4</v>
      </c>
    </row>
    <row r="4587" spans="6:16" x14ac:dyDescent="0.3">
      <c r="F4587" s="79"/>
      <c r="G4587" s="3">
        <v>4585</v>
      </c>
      <c r="H4587" s="61">
        <v>-1.5058741840533001</v>
      </c>
      <c r="I4587" s="61">
        <v>-0.56247116762803406</v>
      </c>
      <c r="J4587" s="61">
        <v>0.9552135196491609</v>
      </c>
      <c r="K4587" s="62">
        <v>0.6077689431253479</v>
      </c>
      <c r="L4587" s="60">
        <f t="array" ref="L4587:O4587">TRANSPOSE(MMULT(Option!$B$25:$E$28, TRANSPOSE(H4587:K4587)))</f>
        <v>-1.5058741840533001</v>
      </c>
      <c r="M4587" s="60">
        <v>-1.1178630139984522</v>
      </c>
      <c r="N4587" s="60">
        <v>8.9334449712979214E-2</v>
      </c>
      <c r="O4587" s="60">
        <v>-4.2738382172976763E-2</v>
      </c>
      <c r="P4587" s="56" t="str">
        <f t="shared" si="5070"/>
        <v>917/5</v>
      </c>
    </row>
    <row r="4588" spans="6:16" x14ac:dyDescent="0.3">
      <c r="F4588" s="79"/>
      <c r="G4588" s="3">
        <v>4586</v>
      </c>
      <c r="H4588" s="61">
        <v>-0.84227918226182275</v>
      </c>
      <c r="I4588" s="61">
        <v>-0.49320501388400867</v>
      </c>
      <c r="J4588" s="61">
        <v>-1.3485169661394409</v>
      </c>
      <c r="K4588" s="62">
        <v>1.0903384028643353</v>
      </c>
      <c r="L4588" s="60">
        <f t="array" ref="L4588:O4588">TRANSPOSE(MMULT(Option!$B$25:$E$28, TRANSPOSE(H4588:K4588)))</f>
        <v>-0.84227918226182275</v>
      </c>
      <c r="M4588" s="60">
        <v>-0.78894153475577222</v>
      </c>
      <c r="N4588" s="60">
        <v>-1.6504790870700607</v>
      </c>
      <c r="O4588" s="60">
        <v>0.20444340181892073</v>
      </c>
      <c r="P4588" s="56" t="str">
        <f t="shared" si="5070"/>
        <v>918/1</v>
      </c>
    </row>
    <row r="4589" spans="6:16" x14ac:dyDescent="0.3">
      <c r="F4589" s="79"/>
      <c r="G4589" s="3">
        <v>4587</v>
      </c>
      <c r="H4589" s="61">
        <v>-1.1622984869180855</v>
      </c>
      <c r="I4589" s="61">
        <v>1.69312276967881</v>
      </c>
      <c r="J4589" s="61">
        <v>-0.31593215145064418</v>
      </c>
      <c r="K4589" s="62">
        <v>-0.8433660635428335</v>
      </c>
      <c r="L4589" s="60">
        <f t="array" ref="L4589:O4589">TRANSPOSE(MMULT(Option!$B$25:$E$28, TRANSPOSE(H4589:K4589)))</f>
        <v>-1.1622984869180855</v>
      </c>
      <c r="M4589" s="60">
        <v>1.0868532558140518</v>
      </c>
      <c r="N4589" s="60">
        <v>-0.29904216899816188</v>
      </c>
      <c r="O4589" s="60">
        <v>-0.80543497125566366</v>
      </c>
      <c r="P4589" s="56" t="str">
        <f t="shared" si="5070"/>
        <v>918/2</v>
      </c>
    </row>
    <row r="4590" spans="6:16" x14ac:dyDescent="0.3">
      <c r="F4590" s="79"/>
      <c r="G4590" s="3">
        <v>4588</v>
      </c>
      <c r="H4590" s="61">
        <v>0.35212957069272066</v>
      </c>
      <c r="I4590" s="61">
        <v>-2.2778736515161722</v>
      </c>
      <c r="J4590" s="61">
        <v>0.5216719080378226</v>
      </c>
      <c r="K4590" s="62">
        <v>1.1350793558639116</v>
      </c>
      <c r="L4590" s="60">
        <f t="array" ref="L4590:O4590">TRANSPOSE(MMULT(Option!$B$25:$E$28, TRANSPOSE(H4590:K4590)))</f>
        <v>0.35212957069272066</v>
      </c>
      <c r="M4590" s="60">
        <v>-1.9468538580465755</v>
      </c>
      <c r="N4590" s="60">
        <v>2.5541771258504875E-3</v>
      </c>
      <c r="O4590" s="60">
        <v>0.61820830803688875</v>
      </c>
      <c r="P4590" s="56" t="str">
        <f t="shared" si="5070"/>
        <v>918/3</v>
      </c>
    </row>
    <row r="4591" spans="6:16" x14ac:dyDescent="0.3">
      <c r="F4591" s="79"/>
      <c r="G4591" s="3">
        <v>4589</v>
      </c>
      <c r="H4591" s="61">
        <v>-1.5896012569102791</v>
      </c>
      <c r="I4591" s="61">
        <v>-0.36127785951656793</v>
      </c>
      <c r="J4591" s="61">
        <v>0.45704614119724463</v>
      </c>
      <c r="K4591" s="62">
        <v>1.5214789208566148</v>
      </c>
      <c r="L4591" s="60">
        <f t="array" ref="L4591:O4591">TRANSPOSE(MMULT(Option!$B$25:$E$28, TRANSPOSE(H4591:K4591)))</f>
        <v>-1.5896012569102791</v>
      </c>
      <c r="M4591" s="60">
        <v>-0.96695713039337061</v>
      </c>
      <c r="N4591" s="60">
        <v>-0.32901702723361553</v>
      </c>
      <c r="O4591" s="60">
        <v>0.66167772578769535</v>
      </c>
      <c r="P4591" s="56" t="str">
        <f t="shared" si="5070"/>
        <v>918/4</v>
      </c>
    </row>
    <row r="4592" spans="6:16" x14ac:dyDescent="0.3">
      <c r="F4592" s="79"/>
      <c r="G4592" s="3">
        <v>4590</v>
      </c>
      <c r="H4592" s="61">
        <v>-0.56999292874456553</v>
      </c>
      <c r="I4592" s="61">
        <v>-0.16021929590392589</v>
      </c>
      <c r="J4592" s="61">
        <v>-0.66850120882974906</v>
      </c>
      <c r="K4592" s="62">
        <v>0.82680916423713791</v>
      </c>
      <c r="L4592" s="60">
        <f t="array" ref="L4592:O4592">TRANSPOSE(MMULT(Option!$B$25:$E$28, TRANSPOSE(H4592:K4592)))</f>
        <v>-0.56999292874456553</v>
      </c>
      <c r="M4592" s="60">
        <v>-0.37484058175227997</v>
      </c>
      <c r="N4592" s="60">
        <v>-0.85710377218734857</v>
      </c>
      <c r="O4592" s="60">
        <v>0.30760656025669708</v>
      </c>
      <c r="P4592" s="56" t="str">
        <f t="shared" si="5070"/>
        <v>918/5</v>
      </c>
    </row>
    <row r="4593" spans="6:16" x14ac:dyDescent="0.3">
      <c r="F4593" s="79"/>
      <c r="G4593" s="3">
        <v>4591</v>
      </c>
      <c r="H4593" s="61">
        <v>-0.29607554009658527</v>
      </c>
      <c r="I4593" s="61">
        <v>-1.3450207732435338</v>
      </c>
      <c r="J4593" s="61">
        <v>-1.6699883051693092</v>
      </c>
      <c r="K4593" s="62">
        <v>2.100732877513638</v>
      </c>
      <c r="L4593" s="60">
        <f t="array" ref="L4593:O4593">TRANSPOSE(MMULT(Option!$B$25:$E$28, TRANSPOSE(H4593:K4593)))</f>
        <v>-0.29607554009658527</v>
      </c>
      <c r="M4593" s="60">
        <v>-1.3511621169739396</v>
      </c>
      <c r="N4593" s="60">
        <v>-1.9374068685457122</v>
      </c>
      <c r="O4593" s="60">
        <v>1.0023724874615776</v>
      </c>
      <c r="P4593" s="56" t="str">
        <f t="shared" si="5070"/>
        <v>919/1</v>
      </c>
    </row>
    <row r="4594" spans="6:16" x14ac:dyDescent="0.3">
      <c r="F4594" s="79"/>
      <c r="G4594" s="3">
        <v>4592</v>
      </c>
      <c r="H4594" s="61">
        <v>-0.76762724619174216</v>
      </c>
      <c r="I4594" s="61">
        <v>2.585360626667534</v>
      </c>
      <c r="J4594" s="61">
        <v>-0.7836178957825336</v>
      </c>
      <c r="K4594" s="62">
        <v>-1.6278177657828556</v>
      </c>
      <c r="L4594" s="60">
        <f t="array" ref="L4594:O4594">TRANSPOSE(MMULT(Option!$B$25:$E$28, TRANSPOSE(H4594:K4594)))</f>
        <v>-0.76762724619174216</v>
      </c>
      <c r="M4594" s="60">
        <v>2.0624712556157911</v>
      </c>
      <c r="N4594" s="60">
        <v>-0.31830405422814156</v>
      </c>
      <c r="O4594" s="60">
        <v>-1.1769709742118306</v>
      </c>
      <c r="P4594" s="56" t="str">
        <f t="shared" si="5070"/>
        <v>919/2</v>
      </c>
    </row>
    <row r="4595" spans="6:16" x14ac:dyDescent="0.3">
      <c r="F4595" s="79"/>
      <c r="G4595" s="3">
        <v>4593</v>
      </c>
      <c r="H4595" s="61">
        <v>0.14502860629309555</v>
      </c>
      <c r="I4595" s="61">
        <v>0.26860484579205274</v>
      </c>
      <c r="J4595" s="61">
        <v>0.21096242365735984</v>
      </c>
      <c r="K4595" s="62">
        <v>-1.0732546330849311</v>
      </c>
      <c r="L4595" s="60">
        <f t="array" ref="L4595:O4595">TRANSPOSE(MMULT(Option!$B$25:$E$28, TRANSPOSE(H4595:K4595)))</f>
        <v>0.14502860629309555</v>
      </c>
      <c r="M4595" s="60">
        <v>0.30419185009204269</v>
      </c>
      <c r="N4595" s="60">
        <v>0.31363912199728039</v>
      </c>
      <c r="O4595" s="60">
        <v>-0.7495560077887411</v>
      </c>
      <c r="P4595" s="56" t="str">
        <f t="shared" si="5070"/>
        <v>919/3</v>
      </c>
    </row>
    <row r="4596" spans="6:16" x14ac:dyDescent="0.3">
      <c r="F4596" s="79"/>
      <c r="G4596" s="3">
        <v>4594</v>
      </c>
      <c r="H4596" s="61">
        <v>-1.1123348752712408</v>
      </c>
      <c r="I4596" s="61">
        <v>1.298218557022905</v>
      </c>
      <c r="J4596" s="61">
        <v>0.22859420003976497</v>
      </c>
      <c r="K4596" s="62">
        <v>0.19305505279505983</v>
      </c>
      <c r="L4596" s="60">
        <f t="array" ref="L4596:O4596">TRANSPOSE(MMULT(Option!$B$25:$E$28, TRANSPOSE(H4596:K4596)))</f>
        <v>-1.1123348752712408</v>
      </c>
      <c r="M4596" s="60">
        <v>0.74490301112226498</v>
      </c>
      <c r="N4596" s="60">
        <v>9.5796054230983307E-2</v>
      </c>
      <c r="O4596" s="60">
        <v>0.1049589569274918</v>
      </c>
      <c r="P4596" s="56" t="str">
        <f t="shared" si="5070"/>
        <v>919/4</v>
      </c>
    </row>
    <row r="4597" spans="6:16" x14ac:dyDescent="0.3">
      <c r="F4597" s="79"/>
      <c r="G4597" s="3">
        <v>4595</v>
      </c>
      <c r="H4597" s="61">
        <v>-0.63584780046837819</v>
      </c>
      <c r="I4597" s="61">
        <v>-1.0996428477142934</v>
      </c>
      <c r="J4597" s="61">
        <v>-1.7602381309448828E-2</v>
      </c>
      <c r="K4597" s="62">
        <v>0.10654291710916827</v>
      </c>
      <c r="L4597" s="60">
        <f t="array" ref="L4597:O4597">TRANSPOSE(MMULT(Option!$B$25:$E$28, TRANSPOSE(H4597:K4597)))</f>
        <v>-0.63584780046837819</v>
      </c>
      <c r="M4597" s="60">
        <v>-1.2621784376008607</v>
      </c>
      <c r="N4597" s="60">
        <v>-0.55775355956048855</v>
      </c>
      <c r="O4597" s="60">
        <v>-0.45449094059260337</v>
      </c>
      <c r="P4597" s="56" t="str">
        <f t="shared" si="5070"/>
        <v>919/5</v>
      </c>
    </row>
    <row r="4598" spans="6:16" x14ac:dyDescent="0.3">
      <c r="F4598" s="79"/>
      <c r="G4598" s="3">
        <v>4596</v>
      </c>
      <c r="H4598" s="61">
        <v>-0.36269062054322415</v>
      </c>
      <c r="I4598" s="61">
        <v>-0.85794095693220596</v>
      </c>
      <c r="J4598" s="61">
        <v>-0.94640713966604029</v>
      </c>
      <c r="K4598" s="62">
        <v>-0.88831864701698515</v>
      </c>
      <c r="L4598" s="60">
        <f t="array" ref="L4598:O4598">TRANSPOSE(MMULT(Option!$B$25:$E$28, TRANSPOSE(H4598:K4598)))</f>
        <v>-0.36269062054322415</v>
      </c>
      <c r="M4598" s="60">
        <v>-0.93139212360622614</v>
      </c>
      <c r="N4598" s="60">
        <v>-1.2009768438750341</v>
      </c>
      <c r="O4598" s="60">
        <v>-1.3151683278875501</v>
      </c>
      <c r="P4598" s="56" t="str">
        <f t="shared" si="5070"/>
        <v>920/1</v>
      </c>
    </row>
    <row r="4599" spans="6:16" x14ac:dyDescent="0.3">
      <c r="F4599" s="79"/>
      <c r="G4599" s="3">
        <v>4597</v>
      </c>
      <c r="H4599" s="61">
        <v>0.23268483227757797</v>
      </c>
      <c r="I4599" s="61">
        <v>-0.57211331489755324</v>
      </c>
      <c r="J4599" s="61">
        <v>0.66433621048014679</v>
      </c>
      <c r="K4599" s="62">
        <v>1.8665795495906514</v>
      </c>
      <c r="L4599" s="60">
        <f t="array" ref="L4599:O4599">TRANSPOSE(MMULT(Option!$B$25:$E$28, TRANSPOSE(H4599:K4599)))</f>
        <v>0.23268483227757797</v>
      </c>
      <c r="M4599" s="60">
        <v>-0.43127658141099767</v>
      </c>
      <c r="N4599" s="60">
        <v>0.52675268089052907</v>
      </c>
      <c r="O4599" s="60">
        <v>1.6713678809063741</v>
      </c>
      <c r="P4599" s="56" t="str">
        <f t="shared" si="5070"/>
        <v>920/2</v>
      </c>
    </row>
    <row r="4600" spans="6:16" x14ac:dyDescent="0.3">
      <c r="F4600" s="79"/>
      <c r="G4600" s="3">
        <v>4598</v>
      </c>
      <c r="H4600" s="61">
        <v>0.142256645736102</v>
      </c>
      <c r="I4600" s="61">
        <v>0.74936162198319445</v>
      </c>
      <c r="J4600" s="61">
        <v>-0.88061314710558103</v>
      </c>
      <c r="K4600" s="62">
        <v>1.591267006724713</v>
      </c>
      <c r="L4600" s="60">
        <f t="array" ref="L4600:O4600">TRANSPOSE(MMULT(Option!$B$25:$E$28, TRANSPOSE(H4600:K4600)))</f>
        <v>0.142256645736102</v>
      </c>
      <c r="M4600" s="60">
        <v>0.74370392942101526</v>
      </c>
      <c r="N4600" s="60">
        <v>-0.52031979814776297</v>
      </c>
      <c r="O4600" s="60">
        <v>1.4439331590777604</v>
      </c>
      <c r="P4600" s="56" t="str">
        <f t="shared" si="5070"/>
        <v>920/3</v>
      </c>
    </row>
    <row r="4601" spans="6:16" x14ac:dyDescent="0.3">
      <c r="F4601" s="79"/>
      <c r="G4601" s="3">
        <v>4599</v>
      </c>
      <c r="H4601" s="61">
        <v>0.51601312096488017</v>
      </c>
      <c r="I4601" s="61">
        <v>0.31098007212372342</v>
      </c>
      <c r="J4601" s="61">
        <v>-2.3883044832839246</v>
      </c>
      <c r="K4601" s="62">
        <v>6.2765136595508877E-2</v>
      </c>
      <c r="L4601" s="60">
        <f t="array" ref="L4601:O4601">TRANSPOSE(MMULT(Option!$B$25:$E$28, TRANSPOSE(H4601:K4601)))</f>
        <v>0.51601312096488017</v>
      </c>
      <c r="M4601" s="60">
        <v>0.4914231924119099</v>
      </c>
      <c r="N4601" s="60">
        <v>-1.809832920834999</v>
      </c>
      <c r="O4601" s="60">
        <v>-0.12456150538620209</v>
      </c>
      <c r="P4601" s="56" t="str">
        <f t="shared" si="5070"/>
        <v>920/4</v>
      </c>
    </row>
    <row r="4602" spans="6:16" x14ac:dyDescent="0.3">
      <c r="F4602" s="79"/>
      <c r="G4602" s="3">
        <v>4600</v>
      </c>
      <c r="H4602" s="61">
        <v>-0.26206974986482856</v>
      </c>
      <c r="I4602" s="61">
        <v>1.3520188466163756</v>
      </c>
      <c r="J4602" s="61">
        <v>-0.70922532461343724</v>
      </c>
      <c r="K4602" s="62">
        <v>-0.75245598363560362</v>
      </c>
      <c r="L4602" s="60">
        <f t="array" ref="L4602:O4602">TRANSPOSE(MMULT(Option!$B$25:$E$28, TRANSPOSE(H4602:K4602)))</f>
        <v>-0.26206974986482856</v>
      </c>
      <c r="M4602" s="60">
        <v>1.1343178411793549</v>
      </c>
      <c r="N4602" s="60">
        <v>-0.37370600104890161</v>
      </c>
      <c r="O4602" s="60">
        <v>-0.53357767649703258</v>
      </c>
      <c r="P4602" s="56" t="str">
        <f t="shared" si="5070"/>
        <v>920/5</v>
      </c>
    </row>
    <row r="4603" spans="6:16" x14ac:dyDescent="0.3">
      <c r="F4603" s="79"/>
      <c r="G4603" s="3">
        <v>4601</v>
      </c>
      <c r="H4603" s="61">
        <v>1.0855375605539335</v>
      </c>
      <c r="I4603" s="61">
        <v>1.8326614484114103</v>
      </c>
      <c r="J4603" s="61">
        <v>-7.2712940363525574E-2</v>
      </c>
      <c r="K4603" s="62">
        <v>-6.2920614987645077E-2</v>
      </c>
      <c r="L4603" s="60">
        <f t="array" ref="L4603:O4603">TRANSPOSE(MMULT(Option!$B$25:$E$28, TRANSPOSE(H4603:K4603)))</f>
        <v>1.0855375605539335</v>
      </c>
      <c r="M4603" s="60">
        <v>2.1138769863361127</v>
      </c>
      <c r="N4603" s="60">
        <v>0.85025393454402431</v>
      </c>
      <c r="O4603" s="60">
        <v>0.84604433364030829</v>
      </c>
      <c r="P4603" s="56" t="str">
        <f t="shared" si="5070"/>
        <v>921/1</v>
      </c>
    </row>
    <row r="4604" spans="6:16" x14ac:dyDescent="0.3">
      <c r="F4604" s="79"/>
      <c r="G4604" s="3">
        <v>4602</v>
      </c>
      <c r="H4604" s="61">
        <v>0.2928832614120086</v>
      </c>
      <c r="I4604" s="61">
        <v>-1.7011181079434385</v>
      </c>
      <c r="J4604" s="61">
        <v>-1.0439166280557877</v>
      </c>
      <c r="K4604" s="62">
        <v>0.68763832922086199</v>
      </c>
      <c r="L4604" s="60">
        <f t="array" ref="L4604:O4604">TRANSPOSE(MMULT(Option!$B$25:$E$28, TRANSPOSE(H4604:K4604)))</f>
        <v>0.2928832614120086</v>
      </c>
      <c r="M4604" s="60">
        <v>-1.4419471945773699</v>
      </c>
      <c r="N4604" s="60">
        <v>-1.2451864630290359</v>
      </c>
      <c r="O4604" s="60">
        <v>5.6802640991023279E-2</v>
      </c>
      <c r="P4604" s="56" t="str">
        <f t="shared" si="5070"/>
        <v>921/2</v>
      </c>
    </row>
    <row r="4605" spans="6:16" x14ac:dyDescent="0.3">
      <c r="F4605" s="79"/>
      <c r="G4605" s="3">
        <v>4603</v>
      </c>
      <c r="H4605" s="61">
        <v>-1.7089145332448528</v>
      </c>
      <c r="I4605" s="61">
        <v>-1.6023471669959077</v>
      </c>
      <c r="J4605" s="61">
        <v>0.44785076512271293</v>
      </c>
      <c r="K4605" s="62">
        <v>-1.3659561608732027</v>
      </c>
      <c r="L4605" s="60">
        <f t="array" ref="L4605:O4605">TRANSPOSE(MMULT(Option!$B$25:$E$28, TRANSPOSE(H4605:K4605)))</f>
        <v>-1.7089145332448528</v>
      </c>
      <c r="M4605" s="60">
        <v>-2.1521412497692998</v>
      </c>
      <c r="N4605" s="60">
        <v>-0.70980696022892009</v>
      </c>
      <c r="O4605" s="60">
        <v>-2.1854822481880256</v>
      </c>
      <c r="P4605" s="56" t="str">
        <f t="shared" si="5070"/>
        <v>921/3</v>
      </c>
    </row>
    <row r="4606" spans="6:16" x14ac:dyDescent="0.3">
      <c r="F4606" s="79"/>
      <c r="G4606" s="3">
        <v>4604</v>
      </c>
      <c r="H4606" s="61">
        <v>-0.97418212582363195</v>
      </c>
      <c r="I4606" s="61">
        <v>1.2660823246592969</v>
      </c>
      <c r="J4606" s="61">
        <v>0.12650299233277251</v>
      </c>
      <c r="K4606" s="62">
        <v>-1.1285211722545474</v>
      </c>
      <c r="L4606" s="60">
        <f t="array" ref="L4606:O4606">TRANSPOSE(MMULT(Option!$B$25:$E$28, TRANSPOSE(H4606:K4606)))</f>
        <v>-0.97418212582363195</v>
      </c>
      <c r="M4606" s="60">
        <v>0.77071076742992384</v>
      </c>
      <c r="N4606" s="60">
        <v>5.2974177674410594E-2</v>
      </c>
      <c r="O4606" s="60">
        <v>-0.99985161310811987</v>
      </c>
      <c r="P4606" s="56" t="str">
        <f t="shared" si="5070"/>
        <v>921/4</v>
      </c>
    </row>
    <row r="4607" spans="6:16" x14ac:dyDescent="0.3">
      <c r="F4607" s="79"/>
      <c r="G4607" s="3">
        <v>4605</v>
      </c>
      <c r="H4607" s="61">
        <v>1.2996639697360885E-2</v>
      </c>
      <c r="I4607" s="61">
        <v>0.75112569997356038</v>
      </c>
      <c r="J4607" s="61">
        <v>0.94462552925033549</v>
      </c>
      <c r="K4607" s="62">
        <v>1.1296392341740735</v>
      </c>
      <c r="L4607" s="60">
        <f t="array" ref="L4607:O4607">TRANSPOSE(MMULT(Option!$B$25:$E$28, TRANSPOSE(H4607:K4607)))</f>
        <v>1.2996639697360885E-2</v>
      </c>
      <c r="M4607" s="60">
        <v>0.6936167311900503</v>
      </c>
      <c r="N4607" s="60">
        <v>1.0315636451532646</v>
      </c>
      <c r="O4607" s="60">
        <v>1.3536268053168925</v>
      </c>
      <c r="P4607" s="56" t="str">
        <f t="shared" si="5070"/>
        <v>921/5</v>
      </c>
    </row>
    <row r="4608" spans="6:16" x14ac:dyDescent="0.3">
      <c r="F4608" s="79"/>
      <c r="G4608" s="3">
        <v>4606</v>
      </c>
      <c r="H4608" s="61">
        <v>1.1618402476588459</v>
      </c>
      <c r="I4608" s="61">
        <v>0.1335301224252757</v>
      </c>
      <c r="J4608" s="61">
        <v>-0.48405359920829427</v>
      </c>
      <c r="K4608" s="62">
        <v>-2.7379643278826589E-2</v>
      </c>
      <c r="L4608" s="60">
        <f t="array" ref="L4608:O4608">TRANSPOSE(MMULT(Option!$B$25:$E$28, TRANSPOSE(H4608:K4608)))</f>
        <v>1.1618402476588459</v>
      </c>
      <c r="M4608" s="60">
        <v>0.58711847777764758</v>
      </c>
      <c r="N4608" s="60">
        <v>7.4553344481318284E-2</v>
      </c>
      <c r="O4608" s="60">
        <v>0.38177837870368614</v>
      </c>
      <c r="P4608" s="56" t="str">
        <f t="shared" si="5070"/>
        <v>922/1</v>
      </c>
    </row>
    <row r="4609" spans="6:16" x14ac:dyDescent="0.3">
      <c r="F4609" s="79"/>
      <c r="G4609" s="3">
        <v>4607</v>
      </c>
      <c r="H4609" s="61">
        <v>-0.50521638452784612</v>
      </c>
      <c r="I4609" s="61">
        <v>1.1818774913105479</v>
      </c>
      <c r="J4609" s="61">
        <v>0.66977310481916341</v>
      </c>
      <c r="K4609" s="62">
        <v>0.78779021079345013</v>
      </c>
      <c r="L4609" s="60">
        <f t="array" ref="L4609:O4609">TRANSPOSE(MMULT(Option!$B$25:$E$28, TRANSPOSE(H4609:K4609)))</f>
        <v>-0.50521638452784612</v>
      </c>
      <c r="M4609" s="60">
        <v>0.88112205940788124</v>
      </c>
      <c r="N4609" s="60">
        <v>0.69567008106108419</v>
      </c>
      <c r="O4609" s="60">
        <v>0.91275117782052617</v>
      </c>
      <c r="P4609" s="56" t="str">
        <f t="shared" si="5070"/>
        <v>922/2</v>
      </c>
    </row>
    <row r="4610" spans="6:16" x14ac:dyDescent="0.3">
      <c r="F4610" s="79"/>
      <c r="G4610" s="3">
        <v>4608</v>
      </c>
      <c r="H4610" s="61">
        <v>1.7246026800515606</v>
      </c>
      <c r="I4610" s="61">
        <v>-1.0009739052398847</v>
      </c>
      <c r="J4610" s="61">
        <v>-1.4190441544753116</v>
      </c>
      <c r="K4610" s="62">
        <v>-0.27921642464372132</v>
      </c>
      <c r="L4610" s="60">
        <f t="array" ref="L4610:O4610">TRANSPOSE(MMULT(Option!$B$25:$E$28, TRANSPOSE(H4610:K4610)))</f>
        <v>1.7246026800515606</v>
      </c>
      <c r="M4610" s="60">
        <v>-0.22756666586684093</v>
      </c>
      <c r="N4610" s="60">
        <v>-0.81863618900133295</v>
      </c>
      <c r="O4610" s="60">
        <v>-8.835114424804244E-2</v>
      </c>
      <c r="P4610" s="56" t="str">
        <f t="shared" si="5070"/>
        <v>922/3</v>
      </c>
    </row>
    <row r="4611" spans="6:16" x14ac:dyDescent="0.3">
      <c r="F4611" s="79"/>
      <c r="G4611" s="3">
        <v>4609</v>
      </c>
      <c r="H4611" s="61">
        <v>0.22866316785426419</v>
      </c>
      <c r="I4611" s="61">
        <v>1.1283646569446488</v>
      </c>
      <c r="J4611" s="61">
        <v>1.2831224599984115</v>
      </c>
      <c r="K4611" s="62">
        <v>-0.86175504527301494</v>
      </c>
      <c r="L4611" s="60">
        <f t="array" ref="L4611:O4611">TRANSPOSE(MMULT(Option!$B$25:$E$28, TRANSPOSE(H4611:K4611)))</f>
        <v>0.22866316785426419</v>
      </c>
      <c r="M4611" s="60">
        <v>1.1256285575340521</v>
      </c>
      <c r="N4611" s="60">
        <v>1.5139198650510064</v>
      </c>
      <c r="O4611" s="60">
        <v>-0.10058257872703769</v>
      </c>
      <c r="P4611" s="56" t="str">
        <f t="shared" si="5070"/>
        <v>922/4</v>
      </c>
    </row>
    <row r="4612" spans="6:16" x14ac:dyDescent="0.3">
      <c r="F4612" s="79"/>
      <c r="G4612" s="3">
        <v>4610</v>
      </c>
      <c r="H4612" s="61">
        <v>-0.19854577516839883</v>
      </c>
      <c r="I4612" s="61">
        <v>-2.3849393994518833</v>
      </c>
      <c r="J4612" s="61">
        <v>-0.57968400688852206</v>
      </c>
      <c r="K4612" s="62">
        <v>-0.7262157414436099</v>
      </c>
      <c r="L4612" s="60">
        <f t="array" ref="L4612:O4612">TRANSPOSE(MMULT(Option!$B$25:$E$28, TRANSPOSE(H4612:K4612)))</f>
        <v>-0.19854577516839883</v>
      </c>
      <c r="M4612" s="60">
        <v>-2.2652513752415149</v>
      </c>
      <c r="N4612" s="60">
        <v>-1.2130843411229071</v>
      </c>
      <c r="O4612" s="60">
        <v>-1.4389787826382432</v>
      </c>
      <c r="P4612" s="56" t="str">
        <f t="shared" ref="P4612:P4675" si="5071">(QUOTIENT(G4612 - 1, $E$2) + 1) &amp; "/" &amp; MOD(G4612 -1, $E$2) + 1</f>
        <v>922/5</v>
      </c>
    </row>
    <row r="4613" spans="6:16" x14ac:dyDescent="0.3">
      <c r="F4613" s="79"/>
      <c r="G4613" s="3">
        <v>4611</v>
      </c>
      <c r="H4613" s="61">
        <v>-0.4376740497744907</v>
      </c>
      <c r="I4613" s="61">
        <v>0.23238457677974256</v>
      </c>
      <c r="J4613" s="61">
        <v>0.40084222098407679</v>
      </c>
      <c r="K4613" s="62">
        <v>0.96345576367075814</v>
      </c>
      <c r="L4613" s="60">
        <f t="array" ref="L4613:O4613">TRANSPOSE(MMULT(Option!$B$25:$E$28, TRANSPOSE(H4613:K4613)))</f>
        <v>-0.4376740497744907</v>
      </c>
      <c r="M4613" s="60">
        <v>3.7914362776893196E-2</v>
      </c>
      <c r="N4613" s="60">
        <v>0.23784670400140634</v>
      </c>
      <c r="O4613" s="60">
        <v>0.78907356135237838</v>
      </c>
      <c r="P4613" s="56" t="str">
        <f t="shared" si="5071"/>
        <v>923/1</v>
      </c>
    </row>
    <row r="4614" spans="6:16" x14ac:dyDescent="0.3">
      <c r="F4614" s="79"/>
      <c r="G4614" s="3">
        <v>4612</v>
      </c>
      <c r="H4614" s="61">
        <v>1.3520234553086765</v>
      </c>
      <c r="I4614" s="61">
        <v>-0.59873471165999193</v>
      </c>
      <c r="J4614" s="61">
        <v>0.96311638372095865</v>
      </c>
      <c r="K4614" s="62">
        <v>0.84998180449654093</v>
      </c>
      <c r="L4614" s="60">
        <f t="array" ref="L4614:O4614">TRANSPOSE(MMULT(Option!$B$25:$E$28, TRANSPOSE(H4614:K4614)))</f>
        <v>1.3520234553086765</v>
      </c>
      <c r="M4614" s="60">
        <v>-7.9400453524237635E-3</v>
      </c>
      <c r="N4614" s="60">
        <v>1.2299386456341621</v>
      </c>
      <c r="O4614" s="60">
        <v>1.2998858323350837</v>
      </c>
      <c r="P4614" s="56" t="str">
        <f t="shared" si="5071"/>
        <v>923/2</v>
      </c>
    </row>
    <row r="4615" spans="6:16" x14ac:dyDescent="0.3">
      <c r="F4615" s="79"/>
      <c r="G4615" s="3">
        <v>4613</v>
      </c>
      <c r="H4615" s="61">
        <v>-0.28655864153237431</v>
      </c>
      <c r="I4615" s="61">
        <v>0.65850604605374774</v>
      </c>
      <c r="J4615" s="61">
        <v>0.68657168141998048</v>
      </c>
      <c r="K4615" s="62">
        <v>0.9227220552230504</v>
      </c>
      <c r="L4615" s="60">
        <f t="array" ref="L4615:O4615">TRANSPOSE(MMULT(Option!$B$25:$E$28, TRANSPOSE(H4615:K4615)))</f>
        <v>-0.28655864153237431</v>
      </c>
      <c r="M4615" s="60">
        <v>0.48890730371252533</v>
      </c>
      <c r="N4615" s="60">
        <v>0.66083672206398358</v>
      </c>
      <c r="O4615" s="60">
        <v>0.98199093459673903</v>
      </c>
      <c r="P4615" s="56" t="str">
        <f t="shared" si="5071"/>
        <v>923/3</v>
      </c>
    </row>
    <row r="4616" spans="6:16" x14ac:dyDescent="0.3">
      <c r="F4616" s="79"/>
      <c r="G4616" s="3">
        <v>4614</v>
      </c>
      <c r="H4616" s="61">
        <v>-1.3301228114610171</v>
      </c>
      <c r="I4616" s="61">
        <v>-0.44344515607200691</v>
      </c>
      <c r="J4616" s="61">
        <v>0.62608525489919076</v>
      </c>
      <c r="K4616" s="62">
        <v>0.83397613932097869</v>
      </c>
      <c r="L4616" s="60">
        <f t="array" ref="L4616:O4616">TRANSPOSE(MMULT(Option!$B$25:$E$28, TRANSPOSE(H4616:K4616)))</f>
        <v>-1.3301228114610171</v>
      </c>
      <c r="M4616" s="60">
        <v>-0.93847332343670242</v>
      </c>
      <c r="N4616" s="60">
        <v>-9.8273342921182172E-2</v>
      </c>
      <c r="O4616" s="60">
        <v>0.1882035032381465</v>
      </c>
      <c r="P4616" s="56" t="str">
        <f t="shared" si="5071"/>
        <v>923/4</v>
      </c>
    </row>
    <row r="4617" spans="6:16" x14ac:dyDescent="0.3">
      <c r="F4617" s="79"/>
      <c r="G4617" s="3">
        <v>4615</v>
      </c>
      <c r="H4617" s="61">
        <v>-1.0287611936916892</v>
      </c>
      <c r="I4617" s="61">
        <v>-0.40571666296322395</v>
      </c>
      <c r="J4617" s="61">
        <v>0.33182275302234288</v>
      </c>
      <c r="K4617" s="62">
        <v>-0.94464103342346317</v>
      </c>
      <c r="L4617" s="60">
        <f t="array" ref="L4617:O4617">TRANSPOSE(MMULT(Option!$B$25:$E$28, TRANSPOSE(H4617:K4617)))</f>
        <v>-1.0287611936916892</v>
      </c>
      <c r="M4617" s="60">
        <v>-0.7833499412234477</v>
      </c>
      <c r="N4617" s="60">
        <v>-0.22630277455474318</v>
      </c>
      <c r="O4617" s="60">
        <v>-1.2619231206160819</v>
      </c>
      <c r="P4617" s="56" t="str">
        <f t="shared" si="5071"/>
        <v>923/5</v>
      </c>
    </row>
    <row r="4618" spans="6:16" x14ac:dyDescent="0.3">
      <c r="F4618" s="79"/>
      <c r="G4618" s="3">
        <v>4616</v>
      </c>
      <c r="H4618" s="61">
        <v>1.5400769546009261</v>
      </c>
      <c r="I4618" s="61">
        <v>-0.63780592262258728</v>
      </c>
      <c r="J4618" s="61">
        <v>-0.38967276835604575</v>
      </c>
      <c r="K4618" s="62">
        <v>-1.2909548509320898</v>
      </c>
      <c r="L4618" s="60">
        <f t="array" ref="L4618:O4618">TRANSPOSE(MMULT(Option!$B$25:$E$28, TRANSPOSE(H4618:K4618)))</f>
        <v>1.5400769546009261</v>
      </c>
      <c r="M4618" s="60">
        <v>3.1471998018539837E-2</v>
      </c>
      <c r="N4618" s="60">
        <v>0.10676047170445491</v>
      </c>
      <c r="O4618" s="60">
        <v>-0.73255003740215074</v>
      </c>
      <c r="P4618" s="56" t="str">
        <f t="shared" si="5071"/>
        <v>924/1</v>
      </c>
    </row>
    <row r="4619" spans="6:16" x14ac:dyDescent="0.3">
      <c r="F4619" s="79"/>
      <c r="G4619" s="3">
        <v>4617</v>
      </c>
      <c r="H4619" s="61">
        <v>1.4017101407323183</v>
      </c>
      <c r="I4619" s="61">
        <v>-1.0778682745815851</v>
      </c>
      <c r="J4619" s="61">
        <v>-0.49827274100741281</v>
      </c>
      <c r="K4619" s="62">
        <v>0.77962181493397542</v>
      </c>
      <c r="L4619" s="60">
        <f t="array" ref="L4619:O4619">TRANSPOSE(MMULT(Option!$B$25:$E$28, TRANSPOSE(H4619:K4619)))</f>
        <v>1.4017101407323183</v>
      </c>
      <c r="M4619" s="60">
        <v>-0.42719853519938455</v>
      </c>
      <c r="N4619" s="60">
        <v>-0.15920607657253583</v>
      </c>
      <c r="O4619" s="60">
        <v>0.84880724218417303</v>
      </c>
      <c r="P4619" s="56" t="str">
        <f t="shared" si="5071"/>
        <v>924/2</v>
      </c>
    </row>
    <row r="4620" spans="6:16" x14ac:dyDescent="0.3">
      <c r="F4620" s="79"/>
      <c r="G4620" s="3">
        <v>4618</v>
      </c>
      <c r="H4620" s="61">
        <v>-0.67418384185926217</v>
      </c>
      <c r="I4620" s="61">
        <v>-0.14349634350548898</v>
      </c>
      <c r="J4620" s="61">
        <v>0.2429818976206006</v>
      </c>
      <c r="K4620" s="62">
        <v>-1.6718563965607149</v>
      </c>
      <c r="L4620" s="60">
        <f t="array" ref="L4620:O4620">TRANSPOSE(MMULT(Option!$B$25:$E$28, TRANSPOSE(H4620:K4620)))</f>
        <v>-0.67418384185926217</v>
      </c>
      <c r="M4620" s="60">
        <v>-0.40119010795636245</v>
      </c>
      <c r="N4620" s="60">
        <v>-9.3836253495515887E-2</v>
      </c>
      <c r="O4620" s="60">
        <v>-1.6915167730881233</v>
      </c>
      <c r="P4620" s="56" t="str">
        <f t="shared" si="5071"/>
        <v>924/3</v>
      </c>
    </row>
    <row r="4621" spans="6:16" x14ac:dyDescent="0.3">
      <c r="F4621" s="79"/>
      <c r="G4621" s="3">
        <v>4619</v>
      </c>
      <c r="H4621" s="61">
        <v>-1.437199900212117</v>
      </c>
      <c r="I4621" s="61">
        <v>-0.57263441475571908</v>
      </c>
      <c r="J4621" s="61">
        <v>-0.74550142884685633</v>
      </c>
      <c r="K4621" s="62">
        <v>-1.861828399665149</v>
      </c>
      <c r="L4621" s="60">
        <f t="array" ref="L4621:O4621">TRANSPOSE(MMULT(Option!$B$25:$E$28, TRANSPOSE(H4621:K4621)))</f>
        <v>-1.437199900212117</v>
      </c>
      <c r="M4621" s="60">
        <v>-1.0997080703158106</v>
      </c>
      <c r="N4621" s="60">
        <v>-1.3796122576376595</v>
      </c>
      <c r="O4621" s="60">
        <v>-2.4647124161654235</v>
      </c>
      <c r="P4621" s="56" t="str">
        <f t="shared" si="5071"/>
        <v>924/4</v>
      </c>
    </row>
    <row r="4622" spans="6:16" x14ac:dyDescent="0.3">
      <c r="F4622" s="79"/>
      <c r="G4622" s="3">
        <v>4620</v>
      </c>
      <c r="H4622" s="61">
        <v>0.1024184717547947</v>
      </c>
      <c r="I4622" s="61">
        <v>-0.34526053869401457</v>
      </c>
      <c r="J4622" s="61">
        <v>-8.6565626113995486E-2</v>
      </c>
      <c r="K4622" s="62">
        <v>0.14017580706931212</v>
      </c>
      <c r="L4622" s="60">
        <f t="array" ref="L4622:O4622">TRANSPOSE(MMULT(Option!$B$25:$E$28, TRANSPOSE(H4622:K4622)))</f>
        <v>0.1024184717547947</v>
      </c>
      <c r="M4622" s="60">
        <v>-0.27546912190739237</v>
      </c>
      <c r="N4622" s="60">
        <v>-0.12547450365627749</v>
      </c>
      <c r="O4622" s="60">
        <v>5.3700466511854769E-2</v>
      </c>
      <c r="P4622" s="56" t="str">
        <f t="shared" si="5071"/>
        <v>924/5</v>
      </c>
    </row>
    <row r="4623" spans="6:16" x14ac:dyDescent="0.3">
      <c r="F4623" s="79"/>
      <c r="G4623" s="3">
        <v>4621</v>
      </c>
      <c r="H4623" s="61">
        <v>-1.2853723988394108</v>
      </c>
      <c r="I4623" s="61">
        <v>0.88197014898975568</v>
      </c>
      <c r="J4623" s="61">
        <v>0.76631697235267382</v>
      </c>
      <c r="K4623" s="62">
        <v>-0.83416904935863223</v>
      </c>
      <c r="L4623" s="60">
        <f t="array" ref="L4623:O4623">TRANSPOSE(MMULT(Option!$B$25:$E$28, TRANSPOSE(H4623:K4623)))</f>
        <v>-1.2853723988394108</v>
      </c>
      <c r="M4623" s="60">
        <v>0.29419003415164269</v>
      </c>
      <c r="N4623" s="60">
        <v>0.38986894895924379</v>
      </c>
      <c r="O4623" s="60">
        <v>-0.84796490009093572</v>
      </c>
      <c r="P4623" s="56" t="str">
        <f t="shared" si="5071"/>
        <v>925/1</v>
      </c>
    </row>
    <row r="4624" spans="6:16" x14ac:dyDescent="0.3">
      <c r="F4624" s="79"/>
      <c r="G4624" s="3">
        <v>4622</v>
      </c>
      <c r="H4624" s="61">
        <v>-0.75644324336681068</v>
      </c>
      <c r="I4624" s="61">
        <v>-1.3092619419196112</v>
      </c>
      <c r="J4624" s="61">
        <v>1.7093417398701797E-3</v>
      </c>
      <c r="K4624" s="62">
        <v>-0.20861328358035755</v>
      </c>
      <c r="L4624" s="60">
        <f t="array" ref="L4624:O4624">TRANSPOSE(MMULT(Option!$B$25:$E$28, TRANSPOSE(H4624:K4624)))</f>
        <v>-0.75644324336681068</v>
      </c>
      <c r="M4624" s="60">
        <v>-1.5025356880210232</v>
      </c>
      <c r="N4624" s="60">
        <v>-0.64392121976932537</v>
      </c>
      <c r="O4624" s="60">
        <v>-0.82373466558528308</v>
      </c>
      <c r="P4624" s="56" t="str">
        <f t="shared" si="5071"/>
        <v>925/2</v>
      </c>
    </row>
    <row r="4625" spans="6:16" x14ac:dyDescent="0.3">
      <c r="F4625" s="79"/>
      <c r="G4625" s="3">
        <v>4623</v>
      </c>
      <c r="H4625" s="61">
        <v>-1.215879456151703</v>
      </c>
      <c r="I4625" s="61">
        <v>-1.3018648892332008</v>
      </c>
      <c r="J4625" s="61">
        <v>-0.67987115163518841</v>
      </c>
      <c r="K4625" s="62">
        <v>-0.37827513074441832</v>
      </c>
      <c r="L4625" s="60">
        <f t="array" ref="L4625:O4625">TRANSPOSE(MMULT(Option!$B$25:$E$28, TRANSPOSE(H4625:K4625)))</f>
        <v>-1.215879456151703</v>
      </c>
      <c r="M4625" s="60">
        <v>-1.6795306623639696</v>
      </c>
      <c r="N4625" s="60">
        <v>-1.4243977096903659</v>
      </c>
      <c r="O4625" s="60">
        <v>-1.2838927640326983</v>
      </c>
      <c r="P4625" s="56" t="str">
        <f t="shared" si="5071"/>
        <v>925/3</v>
      </c>
    </row>
    <row r="4626" spans="6:16" x14ac:dyDescent="0.3">
      <c r="F4626" s="79"/>
      <c r="G4626" s="3">
        <v>4624</v>
      </c>
      <c r="H4626" s="61">
        <v>2.2383346077143567</v>
      </c>
      <c r="I4626" s="61">
        <v>0.85481598909034096</v>
      </c>
      <c r="J4626" s="61">
        <v>-1.1605297109883745</v>
      </c>
      <c r="K4626" s="62">
        <v>-0.50345140718298487</v>
      </c>
      <c r="L4626" s="60">
        <f t="array" ref="L4626:O4626">TRANSPOSE(MMULT(Option!$B$25:$E$28, TRANSPOSE(H4626:K4626)))</f>
        <v>2.2383346077143567</v>
      </c>
      <c r="M4626" s="60">
        <v>1.6787856381387494</v>
      </c>
      <c r="N4626" s="60">
        <v>9.9872286449642189E-2</v>
      </c>
      <c r="O4626" s="60">
        <v>0.46153497935694315</v>
      </c>
      <c r="P4626" s="56" t="str">
        <f t="shared" si="5071"/>
        <v>925/4</v>
      </c>
    </row>
    <row r="4627" spans="6:16" x14ac:dyDescent="0.3">
      <c r="F4627" s="79"/>
      <c r="G4627" s="3">
        <v>4625</v>
      </c>
      <c r="H4627" s="61">
        <v>0.88213924122889842</v>
      </c>
      <c r="I4627" s="61">
        <v>2.1732013976732247</v>
      </c>
      <c r="J4627" s="61">
        <v>0.26090553919360682</v>
      </c>
      <c r="K4627" s="62">
        <v>-0.19644943432826051</v>
      </c>
      <c r="L4627" s="60">
        <f t="array" ref="L4627:O4627">TRANSPOSE(MMULT(Option!$B$25:$E$28, TRANSPOSE(H4627:K4627)))</f>
        <v>0.88213924122889842</v>
      </c>
      <c r="M4627" s="60">
        <v>2.3446276775358355</v>
      </c>
      <c r="N4627" s="60">
        <v>1.1510893666198982</v>
      </c>
      <c r="O4627" s="60">
        <v>0.80462770738144895</v>
      </c>
      <c r="P4627" s="56" t="str">
        <f t="shared" si="5071"/>
        <v>925/5</v>
      </c>
    </row>
    <row r="4628" spans="6:16" x14ac:dyDescent="0.3">
      <c r="F4628" s="79"/>
      <c r="G4628" s="3">
        <v>4626</v>
      </c>
      <c r="H4628" s="61">
        <v>0.25022880495634992</v>
      </c>
      <c r="I4628" s="61">
        <v>-0.19283116901258954</v>
      </c>
      <c r="J4628" s="61">
        <v>1.8732519344187488</v>
      </c>
      <c r="K4628" s="62">
        <v>1.4287111313461209</v>
      </c>
      <c r="L4628" s="60">
        <f t="array" ref="L4628:O4628">TRANSPOSE(MMULT(Option!$B$25:$E$28, TRANSPOSE(H4628:K4628)))</f>
        <v>0.25022880495634992</v>
      </c>
      <c r="M4628" s="60">
        <v>-7.6641163686862926E-2</v>
      </c>
      <c r="N4628" s="60">
        <v>1.6948924984393532</v>
      </c>
      <c r="O4628" s="60">
        <v>1.6386929268154338</v>
      </c>
      <c r="P4628" s="56" t="str">
        <f t="shared" si="5071"/>
        <v>926/1</v>
      </c>
    </row>
    <row r="4629" spans="6:16" x14ac:dyDescent="0.3">
      <c r="F4629" s="79"/>
      <c r="G4629" s="3">
        <v>4627</v>
      </c>
      <c r="H4629" s="61">
        <v>-0.98616905389520015</v>
      </c>
      <c r="I4629" s="61">
        <v>-1.2122373455265236</v>
      </c>
      <c r="J4629" s="61">
        <v>0.41681135515016482</v>
      </c>
      <c r="K4629" s="62">
        <v>0.51831054381315289</v>
      </c>
      <c r="L4629" s="60">
        <f t="array" ref="L4629:O4629">TRANSPOSE(MMULT(Option!$B$25:$E$28, TRANSPOSE(H4629:K4629)))</f>
        <v>-0.98616905389520015</v>
      </c>
      <c r="M4629" s="60">
        <v>-1.5055015007836063</v>
      </c>
      <c r="N4629" s="60">
        <v>-0.34581626405823279</v>
      </c>
      <c r="O4629" s="60">
        <v>-0.18669799416905203</v>
      </c>
      <c r="P4629" s="56" t="str">
        <f t="shared" si="5071"/>
        <v>926/2</v>
      </c>
    </row>
    <row r="4630" spans="6:16" x14ac:dyDescent="0.3">
      <c r="F4630" s="79"/>
      <c r="G4630" s="3">
        <v>4628</v>
      </c>
      <c r="H4630" s="61">
        <v>-0.4497495282009939</v>
      </c>
      <c r="I4630" s="61">
        <v>1.0453061159221717</v>
      </c>
      <c r="J4630" s="61">
        <v>0.68007780715713573</v>
      </c>
      <c r="K4630" s="62">
        <v>0.86189304517432175</v>
      </c>
      <c r="L4630" s="60">
        <f t="array" ref="L4630:O4630">TRANSPOSE(MMULT(Option!$B$25:$E$28, TRANSPOSE(H4630:K4630)))</f>
        <v>-0.4497495282009939</v>
      </c>
      <c r="M4630" s="60">
        <v>0.77813906884232964</v>
      </c>
      <c r="N4630" s="60">
        <v>0.69114476649417611</v>
      </c>
      <c r="O4630" s="60">
        <v>0.96464428757665321</v>
      </c>
      <c r="P4630" s="56" t="str">
        <f t="shared" si="5071"/>
        <v>926/3</v>
      </c>
    </row>
    <row r="4631" spans="6:16" x14ac:dyDescent="0.3">
      <c r="F4631" s="79"/>
      <c r="G4631" s="3">
        <v>4629</v>
      </c>
      <c r="H4631" s="61">
        <v>-0.22282956661113551</v>
      </c>
      <c r="I4631" s="61">
        <v>0.36591039627646832</v>
      </c>
      <c r="J4631" s="61">
        <v>0.94612501067913835</v>
      </c>
      <c r="K4631" s="62">
        <v>-0.41075509986268482</v>
      </c>
      <c r="L4631" s="60">
        <f t="array" ref="L4631:O4631">TRANSPOSE(MMULT(Option!$B$25:$E$28, TRANSPOSE(H4631:K4631)))</f>
        <v>-0.22282956661113551</v>
      </c>
      <c r="M4631" s="60">
        <v>0.2462305910571865</v>
      </c>
      <c r="N4631" s="60">
        <v>0.83767712723076859</v>
      </c>
      <c r="O4631" s="60">
        <v>-0.1603989523346406</v>
      </c>
      <c r="P4631" s="56" t="str">
        <f t="shared" si="5071"/>
        <v>926/4</v>
      </c>
    </row>
    <row r="4632" spans="6:16" x14ac:dyDescent="0.3">
      <c r="F4632" s="79"/>
      <c r="G4632" s="3">
        <v>4630</v>
      </c>
      <c r="H4632" s="61">
        <v>-0.3569852345467856</v>
      </c>
      <c r="I4632" s="61">
        <v>-0.9227014391119962</v>
      </c>
      <c r="J4632" s="61">
        <v>-0.9634675310850187</v>
      </c>
      <c r="K4632" s="62">
        <v>1.6048921150642816</v>
      </c>
      <c r="L4632" s="60">
        <f t="array" ref="L4632:O4632">TRANSPOSE(MMULT(Option!$B$25:$E$28, TRANSPOSE(H4632:K4632)))</f>
        <v>-0.3569852345467856</v>
      </c>
      <c r="M4632" s="60">
        <v>-0.98846393153379619</v>
      </c>
      <c r="N4632" s="60">
        <v>-1.2306372779340664</v>
      </c>
      <c r="O4632" s="60">
        <v>0.80188384455228878</v>
      </c>
      <c r="P4632" s="56" t="str">
        <f t="shared" si="5071"/>
        <v>926/5</v>
      </c>
    </row>
    <row r="4633" spans="6:16" x14ac:dyDescent="0.3">
      <c r="F4633" s="79"/>
      <c r="G4633" s="3">
        <v>4631</v>
      </c>
      <c r="H4633" s="61">
        <v>1.1488683959206178</v>
      </c>
      <c r="I4633" s="61">
        <v>-0.26297567627358054</v>
      </c>
      <c r="J4633" s="61">
        <v>-1.5804250919924112</v>
      </c>
      <c r="K4633" s="62">
        <v>0.46069554884672298</v>
      </c>
      <c r="L4633" s="60">
        <f t="array" ref="L4633:O4633">TRANSPOSE(MMULT(Option!$B$25:$E$28, TRANSPOSE(H4633:K4633)))</f>
        <v>1.1488683959206178</v>
      </c>
      <c r="M4633" s="60">
        <v>0.2185261698770701</v>
      </c>
      <c r="N4633" s="60">
        <v>-0.99741910465209549</v>
      </c>
      <c r="O4633" s="60">
        <v>0.47673286733626091</v>
      </c>
      <c r="P4633" s="56" t="str">
        <f t="shared" si="5071"/>
        <v>927/1</v>
      </c>
    </row>
    <row r="4634" spans="6:16" x14ac:dyDescent="0.3">
      <c r="F4634" s="79"/>
      <c r="G4634" s="3">
        <v>4632</v>
      </c>
      <c r="H4634" s="61">
        <v>-0.87413472885809618</v>
      </c>
      <c r="I4634" s="61">
        <v>1.0126176624240051</v>
      </c>
      <c r="J4634" s="61">
        <v>3.0673289075863694</v>
      </c>
      <c r="K4634" s="62">
        <v>1.1353738086083323</v>
      </c>
      <c r="L4634" s="60">
        <f t="array" ref="L4634:O4634">TRANSPOSE(MMULT(Option!$B$25:$E$28, TRANSPOSE(H4634:K4634)))</f>
        <v>-0.87413472885809618</v>
      </c>
      <c r="M4634" s="60">
        <v>0.57842552607821007</v>
      </c>
      <c r="N4634" s="60">
        <v>2.6095775105522181</v>
      </c>
      <c r="O4634" s="60">
        <v>1.4864689996359974</v>
      </c>
      <c r="P4634" s="56" t="str">
        <f t="shared" si="5071"/>
        <v>927/2</v>
      </c>
    </row>
    <row r="4635" spans="6:16" x14ac:dyDescent="0.3">
      <c r="F4635" s="79"/>
      <c r="G4635" s="3">
        <v>4633</v>
      </c>
      <c r="H4635" s="61">
        <v>-1.8401546467444583</v>
      </c>
      <c r="I4635" s="61">
        <v>0.84667943543889013</v>
      </c>
      <c r="J4635" s="61">
        <v>-2.2844863466528911</v>
      </c>
      <c r="K4635" s="62">
        <v>-0.64756808315719394</v>
      </c>
      <c r="L4635" s="60">
        <f t="array" ref="L4635:O4635">TRANSPOSE(MMULT(Option!$B$25:$E$28, TRANSPOSE(H4635:K4635)))</f>
        <v>-1.8401546467444583</v>
      </c>
      <c r="M4635" s="60">
        <v>3.9932661754454646E-2</v>
      </c>
      <c r="N4635" s="60">
        <v>-2.5208364916822088</v>
      </c>
      <c r="O4635" s="60">
        <v>-1.5147793929499038</v>
      </c>
      <c r="P4635" s="56" t="str">
        <f t="shared" si="5071"/>
        <v>927/3</v>
      </c>
    </row>
    <row r="4636" spans="6:16" x14ac:dyDescent="0.3">
      <c r="F4636" s="79"/>
      <c r="G4636" s="3">
        <v>4634</v>
      </c>
      <c r="H4636" s="61">
        <v>-0.16710685146381971</v>
      </c>
      <c r="I4636" s="61">
        <v>-0.30373337119737021</v>
      </c>
      <c r="J4636" s="61">
        <v>-1.2528391621901738</v>
      </c>
      <c r="K4636" s="62">
        <v>0.96502429722142502</v>
      </c>
      <c r="L4636" s="60">
        <f t="array" ref="L4636:O4636">TRANSPOSE(MMULT(Option!$B$25:$E$28, TRANSPOSE(H4636:K4636)))</f>
        <v>-0.16710685146381971</v>
      </c>
      <c r="M4636" s="60">
        <v>-0.34521897350474162</v>
      </c>
      <c r="N4636" s="60">
        <v>-1.2467600539306276</v>
      </c>
      <c r="O4636" s="60">
        <v>0.43548946303609593</v>
      </c>
      <c r="P4636" s="56" t="str">
        <f t="shared" si="5071"/>
        <v>927/4</v>
      </c>
    </row>
    <row r="4637" spans="6:16" x14ac:dyDescent="0.3">
      <c r="F4637" s="79"/>
      <c r="G4637" s="3">
        <v>4635</v>
      </c>
      <c r="H4637" s="61">
        <v>1.2129207458709093</v>
      </c>
      <c r="I4637" s="61">
        <v>0.37952895361739142</v>
      </c>
      <c r="J4637" s="61">
        <v>-3.6521821028855143E-2</v>
      </c>
      <c r="K4637" s="62">
        <v>-0.40400629580137121</v>
      </c>
      <c r="L4637" s="60">
        <f t="array" ref="L4637:O4637">TRANSPOSE(MMULT(Option!$B$25:$E$28, TRANSPOSE(H4637:K4637)))</f>
        <v>1.2129207458709093</v>
      </c>
      <c r="M4637" s="60">
        <v>0.83301233002417985</v>
      </c>
      <c r="N4637" s="60">
        <v>0.55247482437295115</v>
      </c>
      <c r="O4637" s="60">
        <v>0.23145365564976933</v>
      </c>
      <c r="P4637" s="56" t="str">
        <f t="shared" si="5071"/>
        <v>927/5</v>
      </c>
    </row>
    <row r="4638" spans="6:16" x14ac:dyDescent="0.3">
      <c r="F4638" s="79"/>
      <c r="G4638" s="3">
        <v>4636</v>
      </c>
      <c r="H4638" s="61">
        <v>1.9661508875227127</v>
      </c>
      <c r="I4638" s="61">
        <v>0.18654662009598466</v>
      </c>
      <c r="J4638" s="61">
        <v>-0.97461372005552682</v>
      </c>
      <c r="K4638" s="62">
        <v>0.604157734966981</v>
      </c>
      <c r="L4638" s="60">
        <f t="array" ref="L4638:O4638">TRANSPOSE(MMULT(Option!$B$25:$E$28, TRANSPOSE(H4638:K4638)))</f>
        <v>1.9661508875227127</v>
      </c>
      <c r="M4638" s="60">
        <v>0.95743315645468918</v>
      </c>
      <c r="N4638" s="60">
        <v>-2.0703313598260609E-2</v>
      </c>
      <c r="O4638" s="60">
        <v>1.1624543814076134</v>
      </c>
      <c r="P4638" s="56" t="str">
        <f t="shared" si="5071"/>
        <v>928/1</v>
      </c>
    </row>
    <row r="4639" spans="6:16" x14ac:dyDescent="0.3">
      <c r="F4639" s="79"/>
      <c r="G4639" s="3">
        <v>4637</v>
      </c>
      <c r="H4639" s="61">
        <v>-0.46284408353782674</v>
      </c>
      <c r="I4639" s="61">
        <v>0.30063475385629035</v>
      </c>
      <c r="J4639" s="61">
        <v>1.2104973674424631</v>
      </c>
      <c r="K4639" s="62">
        <v>-0.67242312679839189</v>
      </c>
      <c r="L4639" s="60">
        <f t="array" ref="L4639:O4639">TRANSPOSE(MMULT(Option!$B$25:$E$28, TRANSPOSE(H4639:K4639)))</f>
        <v>-0.46284408353782674</v>
      </c>
      <c r="M4639" s="60">
        <v>9.0398669801042802E-2</v>
      </c>
      <c r="N4639" s="60">
        <v>0.95677904691862958</v>
      </c>
      <c r="O4639" s="60">
        <v>-0.44597684518171721</v>
      </c>
      <c r="P4639" s="56" t="str">
        <f t="shared" si="5071"/>
        <v>928/2</v>
      </c>
    </row>
    <row r="4640" spans="6:16" x14ac:dyDescent="0.3">
      <c r="F4640" s="79"/>
      <c r="G4640" s="3">
        <v>4638</v>
      </c>
      <c r="H4640" s="61">
        <v>-6.8115175491982663E-2</v>
      </c>
      <c r="I4640" s="61">
        <v>0.82863646872817054</v>
      </c>
      <c r="J4640" s="61">
        <v>-0.34248926951203312</v>
      </c>
      <c r="K4640" s="62">
        <v>0.7352417769516385</v>
      </c>
      <c r="L4640" s="60">
        <f t="array" ref="L4640:O4640">TRANSPOSE(MMULT(Option!$B$25:$E$28, TRANSPOSE(H4640:K4640)))</f>
        <v>-6.8115175491982663E-2</v>
      </c>
      <c r="M4640" s="60">
        <v>0.73221179811275683</v>
      </c>
      <c r="N4640" s="60">
        <v>-0.11106988061343065</v>
      </c>
      <c r="O4640" s="60">
        <v>0.75251827332350918</v>
      </c>
      <c r="P4640" s="56" t="str">
        <f t="shared" si="5071"/>
        <v>928/3</v>
      </c>
    </row>
    <row r="4641" spans="6:16" x14ac:dyDescent="0.3">
      <c r="F4641" s="79"/>
      <c r="G4641" s="3">
        <v>4639</v>
      </c>
      <c r="H4641" s="61">
        <v>0.70215939747466571</v>
      </c>
      <c r="I4641" s="61">
        <v>0.5132836652463828</v>
      </c>
      <c r="J4641" s="61">
        <v>0.20107906250057908</v>
      </c>
      <c r="K4641" s="62">
        <v>0.88399106548164252</v>
      </c>
      <c r="L4641" s="60">
        <f t="array" ref="L4641:O4641">TRANSPOSE(MMULT(Option!$B$25:$E$28, TRANSPOSE(H4641:K4641)))</f>
        <v>0.70215939747466571</v>
      </c>
      <c r="M4641" s="60">
        <v>0.75129600878505098</v>
      </c>
      <c r="N4641" s="60">
        <v>0.59188273780352596</v>
      </c>
      <c r="O4641" s="60">
        <v>1.2115243098078556</v>
      </c>
      <c r="P4641" s="56" t="str">
        <f t="shared" si="5071"/>
        <v>928/4</v>
      </c>
    </row>
    <row r="4642" spans="6:16" x14ac:dyDescent="0.3">
      <c r="F4642" s="79"/>
      <c r="G4642" s="3">
        <v>4640</v>
      </c>
      <c r="H4642" s="61">
        <v>-1.1162733776797258</v>
      </c>
      <c r="I4642" s="61">
        <v>-1.0958511445519308</v>
      </c>
      <c r="J4642" s="61">
        <v>-8.7456158409677048E-2</v>
      </c>
      <c r="K4642" s="62">
        <v>-7.2129751743260861E-2</v>
      </c>
      <c r="L4642" s="60">
        <f t="array" ref="L4642:O4642">TRANSPOSE(MMULT(Option!$B$25:$E$28, TRANSPOSE(H4642:K4642)))</f>
        <v>-1.1162733776797258</v>
      </c>
      <c r="M4642" s="60">
        <v>-1.4508735151345336</v>
      </c>
      <c r="N4642" s="60">
        <v>-0.81028416503869627</v>
      </c>
      <c r="O4642" s="60">
        <v>-0.81230846421067204</v>
      </c>
      <c r="P4642" s="56" t="str">
        <f t="shared" si="5071"/>
        <v>928/5</v>
      </c>
    </row>
    <row r="4643" spans="6:16" x14ac:dyDescent="0.3">
      <c r="F4643" s="79"/>
      <c r="G4643" s="3">
        <v>4641</v>
      </c>
      <c r="H4643" s="61">
        <v>0.45700114295820721</v>
      </c>
      <c r="I4643" s="61">
        <v>-1.0138951652167068</v>
      </c>
      <c r="J4643" s="61">
        <v>-0.59044136685309689</v>
      </c>
      <c r="K4643" s="62">
        <v>0.42087467818597601</v>
      </c>
      <c r="L4643" s="60">
        <f t="array" ref="L4643:O4643">TRANSPOSE(MMULT(Option!$B$25:$E$28, TRANSPOSE(H4643:K4643)))</f>
        <v>0.45700114295820721</v>
      </c>
      <c r="M4643" s="60">
        <v>-0.74644981108778041</v>
      </c>
      <c r="N4643" s="60">
        <v>-0.60129021515098435</v>
      </c>
      <c r="O4643" s="60">
        <v>0.16247356778896727</v>
      </c>
      <c r="P4643" s="56" t="str">
        <f t="shared" si="5071"/>
        <v>929/1</v>
      </c>
    </row>
    <row r="4644" spans="6:16" x14ac:dyDescent="0.3">
      <c r="F4644" s="79"/>
      <c r="G4644" s="3">
        <v>4642</v>
      </c>
      <c r="H4644" s="61">
        <v>-0.3173827846204143</v>
      </c>
      <c r="I4644" s="61">
        <v>0.33240795606452339</v>
      </c>
      <c r="J4644" s="61">
        <v>0.98297535281306081</v>
      </c>
      <c r="K4644" s="62">
        <v>-2.370268947045989</v>
      </c>
      <c r="L4644" s="60">
        <f t="array" ref="L4644:O4644">TRANSPOSE(MMULT(Option!$B$25:$E$28, TRANSPOSE(H4644:K4644)))</f>
        <v>-0.3173827846204143</v>
      </c>
      <c r="M4644" s="60">
        <v>0.17770381020608098</v>
      </c>
      <c r="N4644" s="60">
        <v>0.82344886826109331</v>
      </c>
      <c r="O4644" s="60">
        <v>-1.8778281946202819</v>
      </c>
      <c r="P4644" s="56" t="str">
        <f t="shared" si="5071"/>
        <v>929/2</v>
      </c>
    </row>
    <row r="4645" spans="6:16" x14ac:dyDescent="0.3">
      <c r="F4645" s="79"/>
      <c r="G4645" s="3">
        <v>4643</v>
      </c>
      <c r="H4645" s="61">
        <v>-2.2521661474213923</v>
      </c>
      <c r="I4645" s="61">
        <v>0.76161145184992574</v>
      </c>
      <c r="J4645" s="61">
        <v>5.2506963989976674E-2</v>
      </c>
      <c r="K4645" s="62">
        <v>-0.91463779504630571</v>
      </c>
      <c r="L4645" s="60">
        <f t="array" ref="L4645:O4645">TRANSPOSE(MMULT(Option!$B$25:$E$28, TRANSPOSE(H4645:K4645)))</f>
        <v>-2.2521661474213923</v>
      </c>
      <c r="M4645" s="60">
        <v>-0.20283803331905703</v>
      </c>
      <c r="N4645" s="60">
        <v>-0.65531237093653094</v>
      </c>
      <c r="O4645" s="60">
        <v>-1.4744304694353674</v>
      </c>
      <c r="P4645" s="56" t="str">
        <f t="shared" si="5071"/>
        <v>929/3</v>
      </c>
    </row>
    <row r="4646" spans="6:16" x14ac:dyDescent="0.3">
      <c r="F4646" s="79"/>
      <c r="G4646" s="3">
        <v>4644</v>
      </c>
      <c r="H4646" s="61">
        <v>2.5900322104274345</v>
      </c>
      <c r="I4646" s="61">
        <v>-0.30820524320575532</v>
      </c>
      <c r="J4646" s="61">
        <v>1.4532438351290453</v>
      </c>
      <c r="K4646" s="62">
        <v>-0.12493490282241175</v>
      </c>
      <c r="L4646" s="60">
        <f t="array" ref="L4646:O4646">TRANSPOSE(MMULT(Option!$B$25:$E$28, TRANSPOSE(H4646:K4646)))</f>
        <v>2.5900322104274345</v>
      </c>
      <c r="M4646" s="60">
        <v>0.75353811285644434</v>
      </c>
      <c r="N4646" s="60">
        <v>2.2317044948955345</v>
      </c>
      <c r="O4646" s="60">
        <v>1.1319621006656382</v>
      </c>
      <c r="P4646" s="56" t="str">
        <f t="shared" si="5071"/>
        <v>929/4</v>
      </c>
    </row>
    <row r="4647" spans="6:16" x14ac:dyDescent="0.3">
      <c r="F4647" s="79"/>
      <c r="G4647" s="3">
        <v>4645</v>
      </c>
      <c r="H4647" s="61">
        <v>0.95420368360987329</v>
      </c>
      <c r="I4647" s="61">
        <v>-0.25482536792624083</v>
      </c>
      <c r="J4647" s="61">
        <v>0.98146228561832805</v>
      </c>
      <c r="K4647" s="62">
        <v>-2.0179943967514959</v>
      </c>
      <c r="L4647" s="60">
        <f t="array" ref="L4647:O4647">TRANSPOSE(MMULT(Option!$B$25:$E$28, TRANSPOSE(H4647:K4647)))</f>
        <v>0.95420368360987329</v>
      </c>
      <c r="M4647" s="60">
        <v>0.14813016594055517</v>
      </c>
      <c r="N4647" s="60">
        <v>1.176980732961024</v>
      </c>
      <c r="O4647" s="60">
        <v>-1.2215928062451882</v>
      </c>
      <c r="P4647" s="56" t="str">
        <f t="shared" si="5071"/>
        <v>929/5</v>
      </c>
    </row>
    <row r="4648" spans="6:16" x14ac:dyDescent="0.3">
      <c r="F4648" s="79"/>
      <c r="G4648" s="3">
        <v>4646</v>
      </c>
      <c r="H4648" s="61">
        <v>-1.2212571949971103</v>
      </c>
      <c r="I4648" s="61">
        <v>0.86762574053028507</v>
      </c>
      <c r="J4648" s="61">
        <v>-0.33371339314878978</v>
      </c>
      <c r="K4648" s="62">
        <v>-0.30558018404941645</v>
      </c>
      <c r="L4648" s="60">
        <f t="array" ref="L4648:O4648">TRANSPOSE(MMULT(Option!$B$25:$E$28, TRANSPOSE(H4648:K4648)))</f>
        <v>-1.2212571949971103</v>
      </c>
      <c r="M4648" s="60">
        <v>0.30668924817558513</v>
      </c>
      <c r="N4648" s="60">
        <v>-0.55440895990931871</v>
      </c>
      <c r="O4648" s="60">
        <v>-0.58812254830992416</v>
      </c>
      <c r="P4648" s="56" t="str">
        <f t="shared" si="5071"/>
        <v>930/1</v>
      </c>
    </row>
    <row r="4649" spans="6:16" x14ac:dyDescent="0.3">
      <c r="F4649" s="79"/>
      <c r="G4649" s="3">
        <v>4647</v>
      </c>
      <c r="H4649" s="61">
        <v>-1.022810149898802</v>
      </c>
      <c r="I4649" s="61">
        <v>-1.557042463260218</v>
      </c>
      <c r="J4649" s="61">
        <v>-0.71727371097072223</v>
      </c>
      <c r="K4649" s="62">
        <v>-1.6982913699998909</v>
      </c>
      <c r="L4649" s="60">
        <f t="array" ref="L4649:O4649">TRANSPOSE(MMULT(Option!$B$25:$E$28, TRANSPOSE(H4649:K4649)))</f>
        <v>-1.022810149898802</v>
      </c>
      <c r="M4649" s="60">
        <v>-1.8361770495896099</v>
      </c>
      <c r="N4649" s="60">
        <v>-1.4468422057424712</v>
      </c>
      <c r="O4649" s="60">
        <v>-2.4111808212060919</v>
      </c>
      <c r="P4649" s="56" t="str">
        <f t="shared" si="5071"/>
        <v>930/2</v>
      </c>
    </row>
    <row r="4650" spans="6:16" x14ac:dyDescent="0.3">
      <c r="F4650" s="79"/>
      <c r="G4650" s="3">
        <v>4648</v>
      </c>
      <c r="H4650" s="61">
        <v>2.246344708102483</v>
      </c>
      <c r="I4650" s="61">
        <v>-0.55598522441673848</v>
      </c>
      <c r="J4650" s="61">
        <v>0.39043001150638534</v>
      </c>
      <c r="K4650" s="62">
        <v>-0.21212478009407454</v>
      </c>
      <c r="L4650" s="60">
        <f t="array" ref="L4650:O4650">TRANSPOSE(MMULT(Option!$B$25:$E$28, TRANSPOSE(H4650:K4650)))</f>
        <v>2.246344708102483</v>
      </c>
      <c r="M4650" s="60">
        <v>0.38896900800765044</v>
      </c>
      <c r="N4650" s="60">
        <v>1.0958653850708071</v>
      </c>
      <c r="O4650" s="60">
        <v>0.6474981023064369</v>
      </c>
      <c r="P4650" s="56" t="str">
        <f t="shared" si="5071"/>
        <v>930/3</v>
      </c>
    </row>
    <row r="4651" spans="6:16" x14ac:dyDescent="0.3">
      <c r="F4651" s="79"/>
      <c r="G4651" s="3">
        <v>4649</v>
      </c>
      <c r="H4651" s="61">
        <v>1.8783675851594774</v>
      </c>
      <c r="I4651" s="61">
        <v>1.1933994118304967</v>
      </c>
      <c r="J4651" s="61">
        <v>-0.36984894840608323</v>
      </c>
      <c r="K4651" s="62">
        <v>-0.55750711405719022</v>
      </c>
      <c r="L4651" s="60">
        <f t="array" ref="L4651:O4651">TRANSPOSE(MMULT(Option!$B$25:$E$28, TRANSPOSE(H4651:K4651)))</f>
        <v>1.8783675851594774</v>
      </c>
      <c r="M4651" s="60">
        <v>1.8451156618695967</v>
      </c>
      <c r="N4651" s="60">
        <v>0.73901030213752983</v>
      </c>
      <c r="O4651" s="60">
        <v>0.51424466352646792</v>
      </c>
      <c r="P4651" s="56" t="str">
        <f t="shared" si="5071"/>
        <v>930/4</v>
      </c>
    </row>
    <row r="4652" spans="6:16" x14ac:dyDescent="0.3">
      <c r="F4652" s="79"/>
      <c r="G4652" s="3">
        <v>4650</v>
      </c>
      <c r="H4652" s="61">
        <v>0.13081285255725283</v>
      </c>
      <c r="I4652" s="61">
        <v>-0.1462463390855252</v>
      </c>
      <c r="J4652" s="61">
        <v>-0.87340020891256309</v>
      </c>
      <c r="K4652" s="62">
        <v>1.9176523575787957E-3</v>
      </c>
      <c r="L4652" s="60">
        <f t="array" ref="L4652:O4652">TRANSPOSE(MMULT(Option!$B$25:$E$28, TRANSPOSE(H4652:K4652)))</f>
        <v>0.13081285255725283</v>
      </c>
      <c r="M4652" s="60">
        <v>-8.1711842771018478E-2</v>
      </c>
      <c r="N4652" s="60">
        <v>-0.75308733489300683</v>
      </c>
      <c r="O4652" s="60">
        <v>-0.15479922621007441</v>
      </c>
      <c r="P4652" s="56" t="str">
        <f t="shared" si="5071"/>
        <v>930/5</v>
      </c>
    </row>
    <row r="4653" spans="6:16" x14ac:dyDescent="0.3">
      <c r="F4653" s="79"/>
      <c r="G4653" s="3">
        <v>4651</v>
      </c>
      <c r="H4653" s="61">
        <v>-0.1792328329623856</v>
      </c>
      <c r="I4653" s="61">
        <v>-0.40423661335523259</v>
      </c>
      <c r="J4653" s="61">
        <v>1.2151033209361104</v>
      </c>
      <c r="K4653" s="62">
        <v>0.71677973751035418</v>
      </c>
      <c r="L4653" s="60">
        <f t="array" ref="L4653:O4653">TRANSPOSE(MMULT(Option!$B$25:$E$28, TRANSPOSE(H4653:K4653)))</f>
        <v>-0.1792328329623856</v>
      </c>
      <c r="M4653" s="60">
        <v>-0.44218210905954425</v>
      </c>
      <c r="N4653" s="60">
        <v>0.88969035129541973</v>
      </c>
      <c r="O4653" s="60">
        <v>0.67343025334933371</v>
      </c>
      <c r="P4653" s="56" t="str">
        <f t="shared" si="5071"/>
        <v>931/1</v>
      </c>
    </row>
    <row r="4654" spans="6:16" x14ac:dyDescent="0.3">
      <c r="F4654" s="79"/>
      <c r="G4654" s="3">
        <v>4652</v>
      </c>
      <c r="H4654" s="61">
        <v>0.25078389129092599</v>
      </c>
      <c r="I4654" s="61">
        <v>0.78181917764713671</v>
      </c>
      <c r="J4654" s="61">
        <v>-0.12778967266477828</v>
      </c>
      <c r="K4654" s="62">
        <v>-0.54782518200682584</v>
      </c>
      <c r="L4654" s="60">
        <f t="array" ref="L4654:O4654">TRANSPOSE(MMULT(Option!$B$25:$E$28, TRANSPOSE(H4654:K4654)))</f>
        <v>0.25078389129092599</v>
      </c>
      <c r="M4654" s="60">
        <v>0.81686266878359659</v>
      </c>
      <c r="N4654" s="60">
        <v>0.1928029185189428</v>
      </c>
      <c r="O4654" s="60">
        <v>-0.18902957422326766</v>
      </c>
      <c r="P4654" s="56" t="str">
        <f t="shared" si="5071"/>
        <v>931/2</v>
      </c>
    </row>
    <row r="4655" spans="6:16" x14ac:dyDescent="0.3">
      <c r="F4655" s="79"/>
      <c r="G4655" s="3">
        <v>4653</v>
      </c>
      <c r="H4655" s="61">
        <v>0.23587300273436296</v>
      </c>
      <c r="I4655" s="61">
        <v>-2.1130331948147023</v>
      </c>
      <c r="J4655" s="61">
        <v>-1.7709501094869196</v>
      </c>
      <c r="K4655" s="62">
        <v>-1.8650937209937064</v>
      </c>
      <c r="L4655" s="60">
        <f t="array" ref="L4655:O4655">TRANSPOSE(MMULT(Option!$B$25:$E$28, TRANSPOSE(H4655:K4655)))</f>
        <v>0.23587300273436296</v>
      </c>
      <c r="M4655" s="60">
        <v>-1.8422777111448034</v>
      </c>
      <c r="N4655" s="60">
        <v>-2.0144160807644025</v>
      </c>
      <c r="O4655" s="60">
        <v>-2.4017976838503285</v>
      </c>
      <c r="P4655" s="56" t="str">
        <f t="shared" si="5071"/>
        <v>931/3</v>
      </c>
    </row>
    <row r="4656" spans="6:16" x14ac:dyDescent="0.3">
      <c r="F4656" s="79"/>
      <c r="G4656" s="3">
        <v>4654</v>
      </c>
      <c r="H4656" s="61">
        <v>-9.472346188129975E-2</v>
      </c>
      <c r="I4656" s="61">
        <v>-1.2702404466814732</v>
      </c>
      <c r="J4656" s="61">
        <v>0.29956744880526143</v>
      </c>
      <c r="K4656" s="62">
        <v>-0.71114378922566168</v>
      </c>
      <c r="L4656" s="60">
        <f t="array" ref="L4656:O4656">TRANSPOSE(MMULT(Option!$B$25:$E$28, TRANSPOSE(H4656:K4656)))</f>
        <v>-9.472346188129975E-2</v>
      </c>
      <c r="M4656" s="60">
        <v>-1.2020839842949935</v>
      </c>
      <c r="N4656" s="60">
        <v>-0.10740330756537209</v>
      </c>
      <c r="O4656" s="60">
        <v>-0.92103399212993686</v>
      </c>
      <c r="P4656" s="56" t="str">
        <f t="shared" si="5071"/>
        <v>931/4</v>
      </c>
    </row>
    <row r="4657" spans="6:16" x14ac:dyDescent="0.3">
      <c r="F4657" s="79"/>
      <c r="G4657" s="3">
        <v>4655</v>
      </c>
      <c r="H4657" s="61">
        <v>4.0485528490632493E-2</v>
      </c>
      <c r="I4657" s="61">
        <v>1.4816381840284731</v>
      </c>
      <c r="J4657" s="61">
        <v>0.71794794801815665</v>
      </c>
      <c r="K4657" s="62">
        <v>2.4032218764856648</v>
      </c>
      <c r="L4657" s="60">
        <f t="array" ref="L4657:O4657">TRANSPOSE(MMULT(Option!$B$25:$E$28, TRANSPOSE(H4657:K4657)))</f>
        <v>4.0485528490632493E-2</v>
      </c>
      <c r="M4657" s="60">
        <v>1.3741380375657308</v>
      </c>
      <c r="N4657" s="60">
        <v>1.0347590710901413</v>
      </c>
      <c r="O4657" s="60">
        <v>2.6023035154721832</v>
      </c>
      <c r="P4657" s="56" t="str">
        <f t="shared" si="5071"/>
        <v>931/5</v>
      </c>
    </row>
    <row r="4658" spans="6:16" x14ac:dyDescent="0.3">
      <c r="F4658" s="79"/>
      <c r="G4658" s="3">
        <v>4656</v>
      </c>
      <c r="H4658" s="61">
        <v>0.72630984762676998</v>
      </c>
      <c r="I4658" s="61">
        <v>-1.5436448535438136</v>
      </c>
      <c r="J4658" s="61">
        <v>0.86990894276095487</v>
      </c>
      <c r="K4658" s="62">
        <v>4.1436078238699804E-2</v>
      </c>
      <c r="L4658" s="60">
        <f t="array" ref="L4658:O4658">TRANSPOSE(MMULT(Option!$B$25:$E$28, TRANSPOSE(H4658:K4658)))</f>
        <v>0.72630984762676998</v>
      </c>
      <c r="M4658" s="60">
        <v>-1.1242499384480016</v>
      </c>
      <c r="N4658" s="60">
        <v>0.65035261182303139</v>
      </c>
      <c r="O4658" s="60">
        <v>9.1575408808657582E-2</v>
      </c>
      <c r="P4658" s="56" t="str">
        <f t="shared" si="5071"/>
        <v>932/1</v>
      </c>
    </row>
    <row r="4659" spans="6:16" x14ac:dyDescent="0.3">
      <c r="F4659" s="79"/>
      <c r="G4659" s="3">
        <v>4657</v>
      </c>
      <c r="H4659" s="61">
        <v>-0.7705265429450886</v>
      </c>
      <c r="I4659" s="61">
        <v>-0.10892828135833103</v>
      </c>
      <c r="J4659" s="61">
        <v>1.9056684545517464</v>
      </c>
      <c r="K4659" s="62">
        <v>0.4689254797250158</v>
      </c>
      <c r="L4659" s="60">
        <f t="array" ref="L4659:O4659">TRANSPOSE(MMULT(Option!$B$25:$E$28, TRANSPOSE(H4659:K4659)))</f>
        <v>-0.7705265429450886</v>
      </c>
      <c r="M4659" s="60">
        <v>-0.40804503610723525</v>
      </c>
      <c r="N4659" s="60">
        <v>1.3370330485593984</v>
      </c>
      <c r="O4659" s="60">
        <v>0.43677744983245742</v>
      </c>
      <c r="P4659" s="56" t="str">
        <f t="shared" si="5071"/>
        <v>932/2</v>
      </c>
    </row>
    <row r="4660" spans="6:16" x14ac:dyDescent="0.3">
      <c r="F4660" s="79"/>
      <c r="G4660" s="3">
        <v>4658</v>
      </c>
      <c r="H4660" s="61">
        <v>-0.12772939671966316</v>
      </c>
      <c r="I4660" s="61">
        <v>-0.1427954750564765</v>
      </c>
      <c r="J4660" s="61">
        <v>1.6983540522786471</v>
      </c>
      <c r="K4660" s="62">
        <v>-0.53090206987066757</v>
      </c>
      <c r="L4660" s="60">
        <f t="array" ref="L4660:O4660">TRANSPOSE(MMULT(Option!$B$25:$E$28, TRANSPOSE(H4660:K4660)))</f>
        <v>-0.12772939671966316</v>
      </c>
      <c r="M4660" s="60">
        <v>-0.18196597335656167</v>
      </c>
      <c r="N4660" s="60">
        <v>1.4031970677097019</v>
      </c>
      <c r="O4660" s="60">
        <v>-0.21163699368034619</v>
      </c>
      <c r="P4660" s="56" t="str">
        <f t="shared" si="5071"/>
        <v>932/3</v>
      </c>
    </row>
    <row r="4661" spans="6:16" x14ac:dyDescent="0.3">
      <c r="F4661" s="79"/>
      <c r="G4661" s="3">
        <v>4659</v>
      </c>
      <c r="H4661" s="61">
        <v>-0.33743023851743936</v>
      </c>
      <c r="I4661" s="61">
        <v>0.58920767266543506</v>
      </c>
      <c r="J4661" s="61">
        <v>-0.32555592813145934</v>
      </c>
      <c r="K4661" s="62">
        <v>-0.97931024382129961</v>
      </c>
      <c r="L4661" s="60">
        <f t="array" ref="L4661:O4661">TRANSPOSE(MMULT(Option!$B$25:$E$28, TRANSPOSE(H4661:K4661)))</f>
        <v>-0.33743023851743936</v>
      </c>
      <c r="M4661" s="60">
        <v>0.40504565660064806</v>
      </c>
      <c r="N4661" s="60">
        <v>-0.2666203577301699</v>
      </c>
      <c r="O4661" s="60">
        <v>-0.8828545098251368</v>
      </c>
      <c r="P4661" s="56" t="str">
        <f t="shared" si="5071"/>
        <v>932/4</v>
      </c>
    </row>
    <row r="4662" spans="6:16" x14ac:dyDescent="0.3">
      <c r="F4662" s="79"/>
      <c r="G4662" s="3">
        <v>4660</v>
      </c>
      <c r="H4662" s="61">
        <v>0.27252124271284978</v>
      </c>
      <c r="I4662" s="61">
        <v>-0.54670143813970706</v>
      </c>
      <c r="J4662" s="61">
        <v>-0.75904002444410301</v>
      </c>
      <c r="K4662" s="62">
        <v>0.17012580438840413</v>
      </c>
      <c r="L4662" s="60">
        <f t="array" ref="L4662:O4662">TRANSPOSE(MMULT(Option!$B$25:$E$28, TRANSPOSE(H4662:K4662)))</f>
        <v>0.27252124271284978</v>
      </c>
      <c r="M4662" s="60">
        <v>-0.39205164747814514</v>
      </c>
      <c r="N4662" s="60">
        <v>-0.70082403792192671</v>
      </c>
      <c r="O4662" s="60">
        <v>-3.6613952263724464E-2</v>
      </c>
      <c r="P4662" s="56" t="str">
        <f t="shared" si="5071"/>
        <v>932/5</v>
      </c>
    </row>
    <row r="4663" spans="6:16" x14ac:dyDescent="0.3">
      <c r="F4663" s="79"/>
      <c r="G4663" s="3">
        <v>4661</v>
      </c>
      <c r="H4663" s="61">
        <v>1.5199132032942126</v>
      </c>
      <c r="I4663" s="61">
        <v>0.83027754760185779</v>
      </c>
      <c r="J4663" s="61">
        <v>0.73935669086669575</v>
      </c>
      <c r="K4663" s="62">
        <v>-1.0733847192522956</v>
      </c>
      <c r="L4663" s="60">
        <f t="array" ref="L4663:O4663">TRANSPOSE(MMULT(Option!$B$25:$E$28, TRANSPOSE(H4663:K4663)))</f>
        <v>1.5199132032942126</v>
      </c>
      <c r="M4663" s="60">
        <v>1.3689272232592478</v>
      </c>
      <c r="N4663" s="60">
        <v>1.4747674027118896</v>
      </c>
      <c r="O4663" s="60">
        <v>5.0498871046906091E-2</v>
      </c>
      <c r="P4663" s="56" t="str">
        <f t="shared" si="5071"/>
        <v>933/1</v>
      </c>
    </row>
    <row r="4664" spans="6:16" x14ac:dyDescent="0.3">
      <c r="F4664" s="79"/>
      <c r="G4664" s="3">
        <v>4662</v>
      </c>
      <c r="H4664" s="61">
        <v>0.5970915916024262</v>
      </c>
      <c r="I4664" s="61">
        <v>0.53879976744492297</v>
      </c>
      <c r="J4664" s="61">
        <v>-0.12304103305173276</v>
      </c>
      <c r="K4664" s="62">
        <v>-2.020909203066843</v>
      </c>
      <c r="L4664" s="60">
        <f t="array" ref="L4664:O4664">TRANSPOSE(MMULT(Option!$B$25:$E$28, TRANSPOSE(H4664:K4664)))</f>
        <v>0.5970915916024262</v>
      </c>
      <c r="M4664" s="60">
        <v>0.73265478038916299</v>
      </c>
      <c r="N4664" s="60">
        <v>0.27185935703697578</v>
      </c>
      <c r="O4664" s="60">
        <v>-1.374690864688656</v>
      </c>
      <c r="P4664" s="56" t="str">
        <f t="shared" si="5071"/>
        <v>933/2</v>
      </c>
    </row>
    <row r="4665" spans="6:16" x14ac:dyDescent="0.3">
      <c r="F4665" s="79"/>
      <c r="G4665" s="3">
        <v>4663</v>
      </c>
      <c r="H4665" s="61">
        <v>0.86203228684227429</v>
      </c>
      <c r="I4665" s="61">
        <v>-0.63956186465830178</v>
      </c>
      <c r="J4665" s="61">
        <v>0.74733647715512497</v>
      </c>
      <c r="K4665" s="62">
        <v>0.56779432039182887</v>
      </c>
      <c r="L4665" s="60">
        <f t="array" ref="L4665:O4665">TRANSPOSE(MMULT(Option!$B$25:$E$28, TRANSPOSE(H4665:K4665)))</f>
        <v>0.86203228684227429</v>
      </c>
      <c r="M4665" s="60">
        <v>-0.24135521654384434</v>
      </c>
      <c r="N4665" s="60">
        <v>0.833729456115059</v>
      </c>
      <c r="O4665" s="60">
        <v>0.80943145713265174</v>
      </c>
      <c r="P4665" s="56" t="str">
        <f t="shared" si="5071"/>
        <v>933/3</v>
      </c>
    </row>
    <row r="4666" spans="6:16" x14ac:dyDescent="0.3">
      <c r="F4666" s="79"/>
      <c r="G4666" s="3">
        <v>4664</v>
      </c>
      <c r="H4666" s="61">
        <v>0.12580967294204717</v>
      </c>
      <c r="I4666" s="61">
        <v>1.1946427280697505</v>
      </c>
      <c r="J4666" s="61">
        <v>-1.3180217527450813</v>
      </c>
      <c r="K4666" s="62">
        <v>-0.47171341955247248</v>
      </c>
      <c r="L4666" s="60">
        <f t="array" ref="L4666:O4666">TRANSPOSE(MMULT(Option!$B$25:$E$28, TRANSPOSE(H4666:K4666)))</f>
        <v>0.12580967294204717</v>
      </c>
      <c r="M4666" s="60">
        <v>1.1452320151384543</v>
      </c>
      <c r="N4666" s="60">
        <v>-0.79447700416351019</v>
      </c>
      <c r="O4666" s="60">
        <v>-0.29804797588259868</v>
      </c>
      <c r="P4666" s="56" t="str">
        <f t="shared" si="5071"/>
        <v>933/4</v>
      </c>
    </row>
    <row r="4667" spans="6:16" x14ac:dyDescent="0.3">
      <c r="F4667" s="79"/>
      <c r="G4667" s="3">
        <v>4665</v>
      </c>
      <c r="H4667" s="61">
        <v>-4.0398575087367883E-2</v>
      </c>
      <c r="I4667" s="61">
        <v>0.65064902895082011</v>
      </c>
      <c r="J4667" s="61">
        <v>0.32324906206841064</v>
      </c>
      <c r="K4667" s="62">
        <v>0.49387413469067043</v>
      </c>
      <c r="L4667" s="60">
        <f t="array" ref="L4667:O4667">TRANSPOSE(MMULT(Option!$B$25:$E$28, TRANSPOSE(H4667:K4667)))</f>
        <v>-4.0398575087367883E-2</v>
      </c>
      <c r="M4667" s="60">
        <v>0.58017025516838228</v>
      </c>
      <c r="N4667" s="60">
        <v>0.43813338495094312</v>
      </c>
      <c r="O4667" s="60">
        <v>0.64024077831967818</v>
      </c>
      <c r="P4667" s="56" t="str">
        <f t="shared" si="5071"/>
        <v>933/5</v>
      </c>
    </row>
    <row r="4668" spans="6:16" x14ac:dyDescent="0.3">
      <c r="F4668" s="79"/>
      <c r="G4668" s="3">
        <v>4666</v>
      </c>
      <c r="H4668" s="61">
        <v>-0.46984320595259427</v>
      </c>
      <c r="I4668" s="61">
        <v>0.58682359579508736</v>
      </c>
      <c r="J4668" s="61">
        <v>0.67556312398163976</v>
      </c>
      <c r="K4668" s="62">
        <v>0.55030829244718105</v>
      </c>
      <c r="L4668" s="60">
        <f t="array" ref="L4668:O4668">TRANSPOSE(MMULT(Option!$B$25:$E$28, TRANSPOSE(H4668:K4668)))</f>
        <v>-0.46984320595259427</v>
      </c>
      <c r="M4668" s="60">
        <v>0.34989542708239374</v>
      </c>
      <c r="N4668" s="60">
        <v>0.55908309781460463</v>
      </c>
      <c r="O4668" s="60">
        <v>0.5688414935288969</v>
      </c>
      <c r="P4668" s="56" t="str">
        <f t="shared" si="5071"/>
        <v>934/1</v>
      </c>
    </row>
    <row r="4669" spans="6:16" x14ac:dyDescent="0.3">
      <c r="F4669" s="79"/>
      <c r="G4669" s="3">
        <v>4667</v>
      </c>
      <c r="H4669" s="61">
        <v>8.5029111121298198E-2</v>
      </c>
      <c r="I4669" s="61">
        <v>1.7965392960109818</v>
      </c>
      <c r="J4669" s="61">
        <v>-0.31158965500113778</v>
      </c>
      <c r="K4669" s="62">
        <v>0.86980725588380381</v>
      </c>
      <c r="L4669" s="60">
        <f t="array" ref="L4669:O4669">TRANSPOSE(MMULT(Option!$B$25:$E$28, TRANSPOSE(H4669:K4669)))</f>
        <v>8.5029111121298198E-2</v>
      </c>
      <c r="M4669" s="60">
        <v>1.6805671070351194</v>
      </c>
      <c r="N4669" s="60">
        <v>0.23078373198934821</v>
      </c>
      <c r="O4669" s="60">
        <v>1.1884984222838113</v>
      </c>
      <c r="P4669" s="56" t="str">
        <f t="shared" si="5071"/>
        <v>934/2</v>
      </c>
    </row>
    <row r="4670" spans="6:16" x14ac:dyDescent="0.3">
      <c r="F4670" s="79"/>
      <c r="G4670" s="3">
        <v>4668</v>
      </c>
      <c r="H4670" s="61">
        <v>-0.93407514922178891</v>
      </c>
      <c r="I4670" s="61">
        <v>0.9309439532113527</v>
      </c>
      <c r="J4670" s="61">
        <v>-1.0868354674859555</v>
      </c>
      <c r="K4670" s="62">
        <v>-0.92654028211324957</v>
      </c>
      <c r="L4670" s="60">
        <f t="array" ref="L4670:O4670">TRANSPOSE(MMULT(Option!$B$25:$E$28, TRANSPOSE(H4670:K4670)))</f>
        <v>-0.93407514922178891</v>
      </c>
      <c r="M4670" s="60">
        <v>0.47959416698177476</v>
      </c>
      <c r="N4670" s="60">
        <v>-1.0844302400137702</v>
      </c>
      <c r="O4670" s="60">
        <v>-1.1354219660950648</v>
      </c>
      <c r="P4670" s="56" t="str">
        <f t="shared" si="5071"/>
        <v>934/3</v>
      </c>
    </row>
    <row r="4671" spans="6:16" x14ac:dyDescent="0.3">
      <c r="F4671" s="79"/>
      <c r="G4671" s="3">
        <v>4669</v>
      </c>
      <c r="H4671" s="61">
        <v>1.7056977345221696</v>
      </c>
      <c r="I4671" s="61">
        <v>5.6072715935655618E-2</v>
      </c>
      <c r="J4671" s="61">
        <v>0.66177672398138931</v>
      </c>
      <c r="K4671" s="62">
        <v>-0.23602642031948692</v>
      </c>
      <c r="L4671" s="60">
        <f t="array" ref="L4671:O4671">TRANSPOSE(MMULT(Option!$B$25:$E$28, TRANSPOSE(H4671:K4671)))</f>
        <v>1.7056977345221696</v>
      </c>
      <c r="M4671" s="60">
        <v>0.7336705868482476</v>
      </c>
      <c r="N4671" s="60">
        <v>1.2782075354225761</v>
      </c>
      <c r="O4671" s="60">
        <v>0.62400701726198204</v>
      </c>
      <c r="P4671" s="56" t="str">
        <f t="shared" si="5071"/>
        <v>934/4</v>
      </c>
    </row>
    <row r="4672" spans="6:16" x14ac:dyDescent="0.3">
      <c r="F4672" s="79"/>
      <c r="G4672" s="3">
        <v>4670</v>
      </c>
      <c r="H4672" s="61">
        <v>-1.2296510120149464</v>
      </c>
      <c r="I4672" s="61">
        <v>4.7239521410652213E-2</v>
      </c>
      <c r="J4672" s="61">
        <v>1.1237288140762951</v>
      </c>
      <c r="K4672" s="62">
        <v>0.10804008833186333</v>
      </c>
      <c r="L4672" s="60">
        <f t="array" ref="L4672:O4672">TRANSPOSE(MMULT(Option!$B$25:$E$28, TRANSPOSE(H4672:K4672)))</f>
        <v>-1.2296510120149464</v>
      </c>
      <c r="M4672" s="60">
        <v>-0.44856466827441843</v>
      </c>
      <c r="N4672" s="60">
        <v>0.50749213409989258</v>
      </c>
      <c r="O4672" s="60">
        <v>-0.16764078387928436</v>
      </c>
      <c r="P4672" s="56" t="str">
        <f t="shared" si="5071"/>
        <v>934/5</v>
      </c>
    </row>
    <row r="4673" spans="6:16" x14ac:dyDescent="0.3">
      <c r="F4673" s="79"/>
      <c r="G4673" s="3">
        <v>4671</v>
      </c>
      <c r="H4673" s="61">
        <v>-1.9688555394764007</v>
      </c>
      <c r="I4673" s="61">
        <v>1.3272701085254257</v>
      </c>
      <c r="J4673" s="61">
        <v>1.6148330703152056</v>
      </c>
      <c r="K4673" s="62">
        <v>-0.6261256449316408</v>
      </c>
      <c r="L4673" s="60">
        <f t="array" ref="L4673:O4673">TRANSPOSE(MMULT(Option!$B$25:$E$28, TRANSPOSE(H4673:K4673)))</f>
        <v>-1.9688555394764007</v>
      </c>
      <c r="M4673" s="60">
        <v>0.42892093220344285</v>
      </c>
      <c r="N4673" s="60">
        <v>0.97834282364457947</v>
      </c>
      <c r="O4673" s="60">
        <v>-0.66098014298054808</v>
      </c>
      <c r="P4673" s="56" t="str">
        <f t="shared" si="5071"/>
        <v>935/1</v>
      </c>
    </row>
    <row r="4674" spans="6:16" x14ac:dyDescent="0.3">
      <c r="F4674" s="79"/>
      <c r="G4674" s="3">
        <v>4672</v>
      </c>
      <c r="H4674" s="61">
        <v>0.15809056045314923</v>
      </c>
      <c r="I4674" s="61">
        <v>-0.61204782552204651</v>
      </c>
      <c r="J4674" s="61">
        <v>-0.29140300749715742</v>
      </c>
      <c r="K4674" s="62">
        <v>-0.61142932205275746</v>
      </c>
      <c r="L4674" s="60">
        <f t="array" ref="L4674:O4674">TRANSPOSE(MMULT(Option!$B$25:$E$28, TRANSPOSE(H4674:K4674)))</f>
        <v>0.15809056045314923</v>
      </c>
      <c r="M4674" s="60">
        <v>-0.49771487369632089</v>
      </c>
      <c r="N4674" s="60">
        <v>-0.35297771271598571</v>
      </c>
      <c r="O4674" s="60">
        <v>-0.67750835113647134</v>
      </c>
      <c r="P4674" s="56" t="str">
        <f t="shared" si="5071"/>
        <v>935/2</v>
      </c>
    </row>
    <row r="4675" spans="6:16" x14ac:dyDescent="0.3">
      <c r="F4675" s="79"/>
      <c r="G4675" s="3">
        <v>4673</v>
      </c>
      <c r="H4675" s="61">
        <v>-0.63244583971892709</v>
      </c>
      <c r="I4675" s="61">
        <v>0.56979239970200446</v>
      </c>
      <c r="J4675" s="61">
        <v>-0.58036814226184619</v>
      </c>
      <c r="K4675" s="62">
        <v>-1.2871240094717999</v>
      </c>
      <c r="L4675" s="60">
        <f t="array" ref="L4675:O4675">TRANSPOSE(MMULT(Option!$B$25:$E$28, TRANSPOSE(H4675:K4675)))</f>
        <v>-0.63244583971892709</v>
      </c>
      <c r="M4675" s="60">
        <v>0.2692450245214229</v>
      </c>
      <c r="N4675" s="60">
        <v>-0.61351484261830747</v>
      </c>
      <c r="O4675" s="60">
        <v>-1.3192750745756858</v>
      </c>
      <c r="P4675" s="56" t="str">
        <f t="shared" si="5071"/>
        <v>935/3</v>
      </c>
    </row>
    <row r="4676" spans="6:16" x14ac:dyDescent="0.3">
      <c r="F4676" s="79"/>
      <c r="G4676" s="3">
        <v>4674</v>
      </c>
      <c r="H4676" s="61">
        <v>-1.5416738948654301</v>
      </c>
      <c r="I4676" s="61">
        <v>-0.3695952026302719</v>
      </c>
      <c r="J4676" s="61">
        <v>1.0460927437299614</v>
      </c>
      <c r="K4676" s="62">
        <v>5.0462355286543616E-2</v>
      </c>
      <c r="L4676" s="60">
        <f t="array" ref="L4676:O4676">TRANSPOSE(MMULT(Option!$B$25:$E$28, TRANSPOSE(H4676:K4676)))</f>
        <v>-1.5416738948654301</v>
      </c>
      <c r="M4676" s="60">
        <v>-0.95540915645532465</v>
      </c>
      <c r="N4676" s="60">
        <v>0.205341486047942</v>
      </c>
      <c r="O4676" s="60">
        <v>-0.46606252405243281</v>
      </c>
      <c r="P4676" s="56" t="str">
        <f t="shared" ref="P4676:P4739" si="5072">(QUOTIENT(G4676 - 1, $E$2) + 1) &amp; "/" &amp; MOD(G4676 -1, $E$2) + 1</f>
        <v>935/4</v>
      </c>
    </row>
    <row r="4677" spans="6:16" x14ac:dyDescent="0.3">
      <c r="F4677" s="79"/>
      <c r="G4677" s="3">
        <v>4675</v>
      </c>
      <c r="H4677" s="61">
        <v>1.0741213322445375</v>
      </c>
      <c r="I4677" s="61">
        <v>-0.68845060345471087</v>
      </c>
      <c r="J4677" s="61">
        <v>0.28199024438314002</v>
      </c>
      <c r="K4677" s="62">
        <v>0.71881252068072787</v>
      </c>
      <c r="L4677" s="60">
        <f t="array" ref="L4677:O4677">TRANSPOSE(MMULT(Option!$B$25:$E$28, TRANSPOSE(H4677:K4677)))</f>
        <v>1.0741213322445375</v>
      </c>
      <c r="M4677" s="60">
        <v>-0.2013268676160328</v>
      </c>
      <c r="N4677" s="60">
        <v>0.49704471709456854</v>
      </c>
      <c r="O4677" s="60">
        <v>0.91996297428960427</v>
      </c>
      <c r="P4677" s="56" t="str">
        <f t="shared" si="5072"/>
        <v>935/5</v>
      </c>
    </row>
    <row r="4678" spans="6:16" x14ac:dyDescent="0.3">
      <c r="F4678" s="79"/>
      <c r="G4678" s="3">
        <v>4676</v>
      </c>
      <c r="H4678" s="61">
        <v>1.0565804230161451</v>
      </c>
      <c r="I4678" s="61">
        <v>0.62761969367751402</v>
      </c>
      <c r="J4678" s="61">
        <v>-1.4310772695203704</v>
      </c>
      <c r="K4678" s="62">
        <v>-0.13825742157407081</v>
      </c>
      <c r="L4678" s="60">
        <f t="array" ref="L4678:O4678">TRANSPOSE(MMULT(Option!$B$25:$E$28, TRANSPOSE(H4678:K4678)))</f>
        <v>1.0565804230161451</v>
      </c>
      <c r="M4678" s="60">
        <v>0.99785511999089915</v>
      </c>
      <c r="N4678" s="60">
        <v>-0.66994798683162715</v>
      </c>
      <c r="O4678" s="60">
        <v>0.18926731898261542</v>
      </c>
      <c r="P4678" s="56" t="str">
        <f t="shared" si="5072"/>
        <v>936/1</v>
      </c>
    </row>
    <row r="4679" spans="6:16" x14ac:dyDescent="0.3">
      <c r="F4679" s="79"/>
      <c r="G4679" s="3">
        <v>4677</v>
      </c>
      <c r="H4679" s="61">
        <v>-3.153628946859198E-2</v>
      </c>
      <c r="I4679" s="61">
        <v>-0.53731896832537296</v>
      </c>
      <c r="J4679" s="61">
        <v>-0.7646120922421914</v>
      </c>
      <c r="K4679" s="62">
        <v>-0.54839777508833254</v>
      </c>
      <c r="L4679" s="60">
        <f t="array" ref="L4679:O4679">TRANSPOSE(MMULT(Option!$B$25:$E$28, TRANSPOSE(H4679:K4679)))</f>
        <v>-3.153628946859198E-2</v>
      </c>
      <c r="M4679" s="60">
        <v>-0.50507548472475694</v>
      </c>
      <c r="N4679" s="60">
        <v>-0.82488414670636501</v>
      </c>
      <c r="O4679" s="60">
        <v>-0.77217444686430003</v>
      </c>
      <c r="P4679" s="56" t="str">
        <f t="shared" si="5072"/>
        <v>936/2</v>
      </c>
    </row>
    <row r="4680" spans="6:16" x14ac:dyDescent="0.3">
      <c r="F4680" s="79"/>
      <c r="G4680" s="3">
        <v>4678</v>
      </c>
      <c r="H4680" s="61">
        <v>-1.2560118931269304</v>
      </c>
      <c r="I4680" s="61">
        <v>-2.1849931257987851</v>
      </c>
      <c r="J4680" s="61">
        <v>-0.64660428567989292</v>
      </c>
      <c r="K4680" s="62">
        <v>-3.0438913315410616E-2</v>
      </c>
      <c r="L4680" s="60">
        <f t="array" ref="L4680:O4680">TRANSPOSE(MMULT(Option!$B$25:$E$28, TRANSPOSE(H4680:K4680)))</f>
        <v>-1.2560118931269304</v>
      </c>
      <c r="M4680" s="60">
        <v>-2.5049840356369923</v>
      </c>
      <c r="N4680" s="60">
        <v>-1.6424893179685782</v>
      </c>
      <c r="O4680" s="60">
        <v>-1.2268408273391074</v>
      </c>
      <c r="P4680" s="56" t="str">
        <f t="shared" si="5072"/>
        <v>936/3</v>
      </c>
    </row>
    <row r="4681" spans="6:16" x14ac:dyDescent="0.3">
      <c r="F4681" s="79"/>
      <c r="G4681" s="3">
        <v>4679</v>
      </c>
      <c r="H4681" s="61">
        <v>-0.20719770013821265</v>
      </c>
      <c r="I4681" s="61">
        <v>0.80485795598444221</v>
      </c>
      <c r="J4681" s="61">
        <v>-0.44499093417146768</v>
      </c>
      <c r="K4681" s="62">
        <v>0.71782404282904599</v>
      </c>
      <c r="L4681" s="60">
        <f t="array" ref="L4681:O4681">TRANSPOSE(MMULT(Option!$B$25:$E$28, TRANSPOSE(H4681:K4681)))</f>
        <v>-0.20719770013821265</v>
      </c>
      <c r="M4681" s="60">
        <v>0.65478542134194329</v>
      </c>
      <c r="N4681" s="60">
        <v>-0.26295781054922535</v>
      </c>
      <c r="O4681" s="60">
        <v>0.65573665441411944</v>
      </c>
      <c r="P4681" s="56" t="str">
        <f t="shared" si="5072"/>
        <v>936/4</v>
      </c>
    </row>
    <row r="4682" spans="6:16" x14ac:dyDescent="0.3">
      <c r="F4682" s="79"/>
      <c r="G4682" s="3">
        <v>4680</v>
      </c>
      <c r="H4682" s="61">
        <v>-1.0458855193169967</v>
      </c>
      <c r="I4682" s="61">
        <v>0.80323415272228349</v>
      </c>
      <c r="J4682" s="61">
        <v>0.50992946545626539</v>
      </c>
      <c r="K4682" s="62">
        <v>1.3423882902727142</v>
      </c>
      <c r="L4682" s="60">
        <f t="array" ref="L4682:O4682">TRANSPOSE(MMULT(Option!$B$25:$E$28, TRANSPOSE(H4682:K4682)))</f>
        <v>-1.0458855193169967</v>
      </c>
      <c r="M4682" s="60">
        <v>0.31782205339791797</v>
      </c>
      <c r="N4682" s="60">
        <v>0.23985804916390155</v>
      </c>
      <c r="O4682" s="60">
        <v>1.0410625606830484</v>
      </c>
      <c r="P4682" s="56" t="str">
        <f t="shared" si="5072"/>
        <v>936/5</v>
      </c>
    </row>
    <row r="4683" spans="6:16" x14ac:dyDescent="0.3">
      <c r="F4683" s="79"/>
      <c r="G4683" s="3">
        <v>4681</v>
      </c>
      <c r="H4683" s="61">
        <v>-0.25673417211089633</v>
      </c>
      <c r="I4683" s="61">
        <v>-0.63933363591101289</v>
      </c>
      <c r="J4683" s="61">
        <v>-0.37188076936944947</v>
      </c>
      <c r="K4683" s="62">
        <v>0.71111956007114474</v>
      </c>
      <c r="L4683" s="60">
        <f t="array" ref="L4683:O4683">TRANSPOSE(MMULT(Option!$B$25:$E$28, TRANSPOSE(H4683:K4683)))</f>
        <v>-0.25673417211089633</v>
      </c>
      <c r="M4683" s="60">
        <v>-0.68865262502306934</v>
      </c>
      <c r="N4683" s="60">
        <v>-0.59673713642706949</v>
      </c>
      <c r="O4683" s="60">
        <v>0.26627220189878431</v>
      </c>
      <c r="P4683" s="56" t="str">
        <f t="shared" si="5072"/>
        <v>937/1</v>
      </c>
    </row>
    <row r="4684" spans="6:16" x14ac:dyDescent="0.3">
      <c r="F4684" s="79"/>
      <c r="G4684" s="3">
        <v>4682</v>
      </c>
      <c r="H4684" s="61">
        <v>-1.1673666286265205</v>
      </c>
      <c r="I4684" s="61">
        <v>-0.17339480931262957</v>
      </c>
      <c r="J4684" s="61">
        <v>-1.8283358802665703</v>
      </c>
      <c r="K4684" s="62">
        <v>-1.1457442970617955</v>
      </c>
      <c r="L4684" s="60">
        <f t="array" ref="L4684:O4684">TRANSPOSE(MMULT(Option!$B$25:$E$28, TRANSPOSE(H4684:K4684)))</f>
        <v>-1.1673666286265205</v>
      </c>
      <c r="M4684" s="60">
        <v>-0.62586561920812001</v>
      </c>
      <c r="N4684" s="60">
        <v>-2.1181978778438073</v>
      </c>
      <c r="O4684" s="60">
        <v>-1.8503634926910739</v>
      </c>
      <c r="P4684" s="56" t="str">
        <f t="shared" si="5072"/>
        <v>937/2</v>
      </c>
    </row>
    <row r="4685" spans="6:16" x14ac:dyDescent="0.3">
      <c r="F4685" s="79"/>
      <c r="G4685" s="3">
        <v>4683</v>
      </c>
      <c r="H4685" s="61">
        <v>0.69306103235741101</v>
      </c>
      <c r="I4685" s="61">
        <v>-0.44203832678713256</v>
      </c>
      <c r="J4685" s="61">
        <v>-0.53343765691721312</v>
      </c>
      <c r="K4685" s="62">
        <v>2.2047717465517134</v>
      </c>
      <c r="L4685" s="60">
        <f t="array" ref="L4685:O4685">TRANSPOSE(MMULT(Option!$B$25:$E$28, TRANSPOSE(H4685:K4685)))</f>
        <v>0.69306103235741101</v>
      </c>
      <c r="M4685" s="60">
        <v>-0.12791040557176775</v>
      </c>
      <c r="N4685" s="60">
        <v>-0.30705205581606165</v>
      </c>
      <c r="O4685" s="60">
        <v>1.9454089624816724</v>
      </c>
      <c r="P4685" s="56" t="str">
        <f t="shared" si="5072"/>
        <v>937/3</v>
      </c>
    </row>
    <row r="4686" spans="6:16" x14ac:dyDescent="0.3">
      <c r="F4686" s="79"/>
      <c r="G4686" s="3">
        <v>4684</v>
      </c>
      <c r="H4686" s="61">
        <v>2.5775828116321957</v>
      </c>
      <c r="I4686" s="61">
        <v>1.1084401431120987</v>
      </c>
      <c r="J4686" s="61">
        <v>0.27371257568678736</v>
      </c>
      <c r="K4686" s="62">
        <v>-0.26811099517797704</v>
      </c>
      <c r="L4686" s="60">
        <f t="array" ref="L4686:O4686">TRANSPOSE(MMULT(Option!$B$25:$E$28, TRANSPOSE(H4686:K4686)))</f>
        <v>2.5775828116321957</v>
      </c>
      <c r="M4686" s="60">
        <v>2.0469352964806538</v>
      </c>
      <c r="N4686" s="60">
        <v>1.5616953983539428</v>
      </c>
      <c r="O4686" s="60">
        <v>1.1451175732176109</v>
      </c>
      <c r="P4686" s="56" t="str">
        <f t="shared" si="5072"/>
        <v>937/4</v>
      </c>
    </row>
    <row r="4687" spans="6:16" x14ac:dyDescent="0.3">
      <c r="F4687" s="79"/>
      <c r="G4687" s="3">
        <v>4685</v>
      </c>
      <c r="H4687" s="61">
        <v>0.22851826265593991</v>
      </c>
      <c r="I4687" s="61">
        <v>-1.0283590197595358</v>
      </c>
      <c r="J4687" s="61">
        <v>1.3153931703762438</v>
      </c>
      <c r="K4687" s="62">
        <v>-0.2336744435099298</v>
      </c>
      <c r="L4687" s="60">
        <f t="array" ref="L4687:O4687">TRANSPOSE(MMULT(Option!$B$25:$E$28, TRANSPOSE(H4687:K4687)))</f>
        <v>0.22851826265593991</v>
      </c>
      <c r="M4687" s="60">
        <v>-0.85109930486535634</v>
      </c>
      <c r="N4687" s="60">
        <v>0.97744276405944186</v>
      </c>
      <c r="O4687" s="60">
        <v>-0.12124867789389615</v>
      </c>
      <c r="P4687" s="56" t="str">
        <f t="shared" si="5072"/>
        <v>937/5</v>
      </c>
    </row>
    <row r="4688" spans="6:16" x14ac:dyDescent="0.3">
      <c r="F4688" s="79"/>
      <c r="G4688" s="3">
        <v>4686</v>
      </c>
      <c r="H4688" s="61">
        <v>-0.95322912789102254</v>
      </c>
      <c r="I4688" s="61">
        <v>2.5152573826825019E-2</v>
      </c>
      <c r="J4688" s="61">
        <v>0.91795832221864149</v>
      </c>
      <c r="K4688" s="62">
        <v>-1.9153051624616415</v>
      </c>
      <c r="L4688" s="60">
        <f t="array" ref="L4688:O4688">TRANSPOSE(MMULT(Option!$B$25:$E$28, TRANSPOSE(H4688:K4688)))</f>
        <v>-0.95322912789102254</v>
      </c>
      <c r="M4688" s="60">
        <v>-0.35823893645953092</v>
      </c>
      <c r="N4688" s="60">
        <v>0.43154687301218159</v>
      </c>
      <c r="O4688" s="60">
        <v>-1.8357073939154904</v>
      </c>
      <c r="P4688" s="56" t="str">
        <f t="shared" si="5072"/>
        <v>938/1</v>
      </c>
    </row>
    <row r="4689" spans="6:16" x14ac:dyDescent="0.3">
      <c r="F4689" s="79"/>
      <c r="G4689" s="3">
        <v>4687</v>
      </c>
      <c r="H4689" s="61">
        <v>-0.25250026986307977</v>
      </c>
      <c r="I4689" s="61">
        <v>-0.86172858498346949</v>
      </c>
      <c r="J4689" s="61">
        <v>0.74816274575581587</v>
      </c>
      <c r="K4689" s="62">
        <v>0.66189478750336439</v>
      </c>
      <c r="L4689" s="60">
        <f t="array" ref="L4689:O4689">TRANSPOSE(MMULT(Option!$B$25:$E$28, TRANSPOSE(H4689:K4689)))</f>
        <v>-0.25250026986307977</v>
      </c>
      <c r="M4689" s="60">
        <v>-0.89078740178401905</v>
      </c>
      <c r="N4689" s="60">
        <v>0.33046524987382841</v>
      </c>
      <c r="O4689" s="60">
        <v>0.38618562770061865</v>
      </c>
      <c r="P4689" s="56" t="str">
        <f t="shared" si="5072"/>
        <v>938/2</v>
      </c>
    </row>
    <row r="4690" spans="6:16" x14ac:dyDescent="0.3">
      <c r="F4690" s="79"/>
      <c r="G4690" s="3">
        <v>4688</v>
      </c>
      <c r="H4690" s="61">
        <v>-0.72865677805487816</v>
      </c>
      <c r="I4690" s="61">
        <v>-0.67133313508313142</v>
      </c>
      <c r="J4690" s="61">
        <v>-0.76519173100789661</v>
      </c>
      <c r="K4690" s="62">
        <v>1.7568951096278664</v>
      </c>
      <c r="L4690" s="60">
        <f t="array" ref="L4690:O4690">TRANSPOSE(MMULT(Option!$B$25:$E$28, TRANSPOSE(H4690:K4690)))</f>
        <v>-0.72865677805487816</v>
      </c>
      <c r="M4690" s="60">
        <v>-0.90674969283204399</v>
      </c>
      <c r="N4690" s="60">
        <v>-1.1393345911811763</v>
      </c>
      <c r="O4690" s="60">
        <v>0.88790596172859881</v>
      </c>
      <c r="P4690" s="56" t="str">
        <f t="shared" si="5072"/>
        <v>938/3</v>
      </c>
    </row>
    <row r="4691" spans="6:16" x14ac:dyDescent="0.3">
      <c r="F4691" s="79"/>
      <c r="G4691" s="3">
        <v>4689</v>
      </c>
      <c r="H4691" s="61">
        <v>1.0264922187838277</v>
      </c>
      <c r="I4691" s="61">
        <v>1.2134183272677039</v>
      </c>
      <c r="J4691" s="61">
        <v>-0.71135736654080506</v>
      </c>
      <c r="K4691" s="62">
        <v>-0.46102058630255055</v>
      </c>
      <c r="L4691" s="60">
        <f t="array" ref="L4691:O4691">TRANSPOSE(MMULT(Option!$B$25:$E$28, TRANSPOSE(H4691:K4691)))</f>
        <v>1.0264922187838277</v>
      </c>
      <c r="M4691" s="60">
        <v>1.5227131543837213</v>
      </c>
      <c r="N4691" s="60">
        <v>0.10355205702390213</v>
      </c>
      <c r="O4691" s="60">
        <v>0.19470720751306769</v>
      </c>
      <c r="P4691" s="56" t="str">
        <f t="shared" si="5072"/>
        <v>938/4</v>
      </c>
    </row>
    <row r="4692" spans="6:16" x14ac:dyDescent="0.3">
      <c r="F4692" s="79"/>
      <c r="G4692" s="3">
        <v>4690</v>
      </c>
      <c r="H4692" s="61">
        <v>-0.91430767411124492</v>
      </c>
      <c r="I4692" s="61">
        <v>-0.91524547282888691</v>
      </c>
      <c r="J4692" s="61">
        <v>-0.53830754864287611</v>
      </c>
      <c r="K4692" s="62">
        <v>0.66888925500571106</v>
      </c>
      <c r="L4692" s="60">
        <f t="array" ref="L4692:O4692">TRANSPOSE(MMULT(Option!$B$25:$E$28, TRANSPOSE(H4692:K4692)))</f>
        <v>-0.91430767411124492</v>
      </c>
      <c r="M4692" s="60">
        <v>-1.2045594013853025</v>
      </c>
      <c r="N4692" s="60">
        <v>-1.0781915313894095</v>
      </c>
      <c r="O4692" s="60">
        <v>-0.13765493153565223</v>
      </c>
      <c r="P4692" s="56" t="str">
        <f t="shared" si="5072"/>
        <v>938/5</v>
      </c>
    </row>
    <row r="4693" spans="6:16" x14ac:dyDescent="0.3">
      <c r="F4693" s="79"/>
      <c r="G4693" s="3">
        <v>4691</v>
      </c>
      <c r="H4693" s="61">
        <v>-0.91613884630071118</v>
      </c>
      <c r="I4693" s="61">
        <v>2.1159131969424068</v>
      </c>
      <c r="J4693" s="61">
        <v>1.2410087406494599</v>
      </c>
      <c r="K4693" s="62">
        <v>-9.8212023747803051E-2</v>
      </c>
      <c r="L4693" s="60">
        <f t="array" ref="L4693:O4693">TRANSPOSE(MMULT(Option!$B$25:$E$28, TRANSPOSE(H4693:K4693)))</f>
        <v>-0.91613884630071118</v>
      </c>
      <c r="M4693" s="60">
        <v>1.572810939268632</v>
      </c>
      <c r="N4693" s="60">
        <v>1.2776110664674523</v>
      </c>
      <c r="O4693" s="60">
        <v>0.3457369496259553</v>
      </c>
      <c r="P4693" s="56" t="str">
        <f t="shared" si="5072"/>
        <v>939/1</v>
      </c>
    </row>
    <row r="4694" spans="6:16" x14ac:dyDescent="0.3">
      <c r="F4694" s="79"/>
      <c r="G4694" s="3">
        <v>4692</v>
      </c>
      <c r="H4694" s="61">
        <v>-0.72747797420399052</v>
      </c>
      <c r="I4694" s="61">
        <v>0.42984839742777464</v>
      </c>
      <c r="J4694" s="61">
        <v>-0.71319083790296911</v>
      </c>
      <c r="K4694" s="62">
        <v>1.4417741958580388</v>
      </c>
      <c r="L4694" s="60">
        <f t="array" ref="L4694:O4694">TRANSPOSE(MMULT(Option!$B$25:$E$28, TRANSPOSE(H4694:K4694)))</f>
        <v>-0.72747797420399052</v>
      </c>
      <c r="M4694" s="60">
        <v>0.10297137403205148</v>
      </c>
      <c r="N4694" s="60">
        <v>-0.80483314885414237</v>
      </c>
      <c r="O4694" s="60">
        <v>0.91703060277516391</v>
      </c>
      <c r="P4694" s="56" t="str">
        <f t="shared" si="5072"/>
        <v>939/2</v>
      </c>
    </row>
    <row r="4695" spans="6:16" x14ac:dyDescent="0.3">
      <c r="F4695" s="79"/>
      <c r="G4695" s="3">
        <v>4693</v>
      </c>
      <c r="H4695" s="61">
        <v>1.9576798334271035</v>
      </c>
      <c r="I4695" s="61">
        <v>0.72739663216866501</v>
      </c>
      <c r="J4695" s="61">
        <v>-1.1198066786654439</v>
      </c>
      <c r="K4695" s="62">
        <v>0.57265626814506898</v>
      </c>
      <c r="L4695" s="60">
        <f t="array" ref="L4695:O4695">TRANSPOSE(MMULT(Option!$B$25:$E$28, TRANSPOSE(H4695:K4695)))</f>
        <v>1.9576798334271035</v>
      </c>
      <c r="M4695" s="60">
        <v>1.449741958804613</v>
      </c>
      <c r="N4695" s="60">
        <v>-9.9883939632990915E-3</v>
      </c>
      <c r="O4695" s="60">
        <v>1.2453787297454595</v>
      </c>
      <c r="P4695" s="56" t="str">
        <f t="shared" si="5072"/>
        <v>939/3</v>
      </c>
    </row>
    <row r="4696" spans="6:16" x14ac:dyDescent="0.3">
      <c r="F4696" s="79"/>
      <c r="G4696" s="3">
        <v>4694</v>
      </c>
      <c r="H4696" s="61">
        <v>-1.1300146085110312</v>
      </c>
      <c r="I4696" s="61">
        <v>-0.51187814733080994</v>
      </c>
      <c r="J4696" s="61">
        <v>-1.0159946588196278</v>
      </c>
      <c r="K4696" s="62">
        <v>-1.1676894601283745</v>
      </c>
      <c r="L4696" s="60">
        <f t="array" ref="L4696:O4696">TRANSPOSE(MMULT(Option!$B$25:$E$28, TRANSPOSE(H4696:K4696)))</f>
        <v>-1.1300146085110312</v>
      </c>
      <c r="M4696" s="60">
        <v>-0.92114991475185137</v>
      </c>
      <c r="N4696" s="60">
        <v>-1.4784053421381933</v>
      </c>
      <c r="O4696" s="60">
        <v>-1.784298371978343</v>
      </c>
      <c r="P4696" s="56" t="str">
        <f t="shared" si="5072"/>
        <v>939/4</v>
      </c>
    </row>
    <row r="4697" spans="6:16" x14ac:dyDescent="0.3">
      <c r="F4697" s="79"/>
      <c r="G4697" s="3">
        <v>4695</v>
      </c>
      <c r="H4697" s="61">
        <v>-0.56361730209181304</v>
      </c>
      <c r="I4697" s="61">
        <v>2.5189304941269226</v>
      </c>
      <c r="J4697" s="61">
        <v>1.2616719799275706</v>
      </c>
      <c r="K4697" s="62">
        <v>-0.417376448220318</v>
      </c>
      <c r="L4697" s="60">
        <f t="array" ref="L4697:O4697">TRANSPOSE(MMULT(Option!$B$25:$E$28, TRANSPOSE(H4697:K4697)))</f>
        <v>-0.56361730209181304</v>
      </c>
      <c r="M4697" s="60">
        <v>2.0831910110971026</v>
      </c>
      <c r="N4697" s="60">
        <v>1.5423031163822469</v>
      </c>
      <c r="O4697" s="60">
        <v>0.322997235625197</v>
      </c>
      <c r="P4697" s="56" t="str">
        <f t="shared" si="5072"/>
        <v>939/5</v>
      </c>
    </row>
    <row r="4698" spans="6:16" x14ac:dyDescent="0.3">
      <c r="F4698" s="79"/>
      <c r="G4698" s="3">
        <v>4696</v>
      </c>
      <c r="H4698" s="61">
        <v>-0.44952858331085799</v>
      </c>
      <c r="I4698" s="61">
        <v>0.51804578659056344</v>
      </c>
      <c r="J4698" s="61">
        <v>1.1191593234541271</v>
      </c>
      <c r="K4698" s="62">
        <v>0.30946994227358904</v>
      </c>
      <c r="L4698" s="60">
        <f t="array" ref="L4698:O4698">TRANSPOSE(MMULT(Option!$B$25:$E$28, TRANSPOSE(H4698:K4698)))</f>
        <v>-0.44952858331085799</v>
      </c>
      <c r="M4698" s="60">
        <v>0.29498537277649595</v>
      </c>
      <c r="N4698" s="60">
        <v>0.93881369585010455</v>
      </c>
      <c r="O4698" s="60">
        <v>0.43929655571085313</v>
      </c>
      <c r="P4698" s="56" t="str">
        <f t="shared" si="5072"/>
        <v>940/1</v>
      </c>
    </row>
    <row r="4699" spans="6:16" x14ac:dyDescent="0.3">
      <c r="F4699" s="79"/>
      <c r="G4699" s="3">
        <v>4697</v>
      </c>
      <c r="H4699" s="61">
        <v>-0.542846885477824</v>
      </c>
      <c r="I4699" s="61">
        <v>-0.78618929691753481</v>
      </c>
      <c r="J4699" s="61">
        <v>0.41609447684007417</v>
      </c>
      <c r="K4699" s="62">
        <v>-1.7576087837909775</v>
      </c>
      <c r="L4699" s="60">
        <f t="array" ref="L4699:O4699">TRANSPOSE(MMULT(Option!$B$25:$E$28, TRANSPOSE(H4699:K4699)))</f>
        <v>-0.542846885477824</v>
      </c>
      <c r="M4699" s="60">
        <v>-0.93769314692887262</v>
      </c>
      <c r="N4699" s="60">
        <v>-5.7551470558945661E-2</v>
      </c>
      <c r="O4699" s="60">
        <v>-1.8469243524434666</v>
      </c>
      <c r="P4699" s="56" t="str">
        <f t="shared" si="5072"/>
        <v>940/2</v>
      </c>
    </row>
    <row r="4700" spans="6:16" x14ac:dyDescent="0.3">
      <c r="F4700" s="79"/>
      <c r="G4700" s="3">
        <v>4698</v>
      </c>
      <c r="H4700" s="61">
        <v>-0.78005951422519204</v>
      </c>
      <c r="I4700" s="61">
        <v>7.7839493412239891E-2</v>
      </c>
      <c r="J4700" s="61">
        <v>1.8731500765065319</v>
      </c>
      <c r="K4700" s="62">
        <v>0.21241141983046768</v>
      </c>
      <c r="L4700" s="60">
        <f t="array" ref="L4700:O4700">TRANSPOSE(MMULT(Option!$B$25:$E$28, TRANSPOSE(H4700:K4700)))</f>
        <v>-0.78005951422519204</v>
      </c>
      <c r="M4700" s="60">
        <v>-0.24068273156635567</v>
      </c>
      <c r="N4700" s="60">
        <v>1.3535659250209195</v>
      </c>
      <c r="O4700" s="60">
        <v>0.25585909027898301</v>
      </c>
      <c r="P4700" s="56" t="str">
        <f t="shared" si="5072"/>
        <v>940/3</v>
      </c>
    </row>
    <row r="4701" spans="6:16" x14ac:dyDescent="0.3">
      <c r="F4701" s="79"/>
      <c r="G4701" s="3">
        <v>4699</v>
      </c>
      <c r="H4701" s="61">
        <v>-0.18365931981396383</v>
      </c>
      <c r="I4701" s="61">
        <v>-1.8980594512144313E-2</v>
      </c>
      <c r="J4701" s="61">
        <v>-2.5038908700568738</v>
      </c>
      <c r="K4701" s="62">
        <v>-7.3644685444026317E-2</v>
      </c>
      <c r="L4701" s="60">
        <f t="array" ref="L4701:O4701">TRANSPOSE(MMULT(Option!$B$25:$E$28, TRANSPOSE(H4701:K4701)))</f>
        <v>-0.18365931981396383</v>
      </c>
      <c r="M4701" s="60">
        <v>-9.0859730143018472E-2</v>
      </c>
      <c r="N4701" s="60">
        <v>-2.277626568742726</v>
      </c>
      <c r="O4701" s="60">
        <v>-0.63020901166956755</v>
      </c>
      <c r="P4701" s="56" t="str">
        <f t="shared" si="5072"/>
        <v>940/4</v>
      </c>
    </row>
    <row r="4702" spans="6:16" x14ac:dyDescent="0.3">
      <c r="F4702" s="79"/>
      <c r="G4702" s="3">
        <v>4700</v>
      </c>
      <c r="H4702" s="61">
        <v>0.20179183283706897</v>
      </c>
      <c r="I4702" s="61">
        <v>-0.63706335811386694</v>
      </c>
      <c r="J4702" s="61">
        <v>-2.0719308443461051</v>
      </c>
      <c r="K4702" s="62">
        <v>0.55703138941518782</v>
      </c>
      <c r="L4702" s="60">
        <f t="array" ref="L4702:O4702">TRANSPOSE(MMULT(Option!$B$25:$E$28, TRANSPOSE(H4702:K4702)))</f>
        <v>0.20179183283706897</v>
      </c>
      <c r="M4702" s="60">
        <v>-0.5031614790730834</v>
      </c>
      <c r="N4702" s="60">
        <v>-1.9059033291378016</v>
      </c>
      <c r="O4702" s="60">
        <v>-1.3491922261620937E-2</v>
      </c>
      <c r="P4702" s="56" t="str">
        <f t="shared" si="5072"/>
        <v>940/5</v>
      </c>
    </row>
    <row r="4703" spans="6:16" x14ac:dyDescent="0.3">
      <c r="F4703" s="79"/>
      <c r="G4703" s="3">
        <v>4701</v>
      </c>
      <c r="H4703" s="61">
        <v>0.26463154200333888</v>
      </c>
      <c r="I4703" s="61">
        <v>0.64366996271051025</v>
      </c>
      <c r="J4703" s="61">
        <v>0.30865973984120842</v>
      </c>
      <c r="K4703" s="62">
        <v>-0.20462292483157629</v>
      </c>
      <c r="L4703" s="60">
        <f t="array" ref="L4703:O4703">TRANSPOSE(MMULT(Option!$B$25:$E$28, TRANSPOSE(H4703:K4703)))</f>
        <v>0.26463154200333888</v>
      </c>
      <c r="M4703" s="60">
        <v>0.69578588213939874</v>
      </c>
      <c r="N4703" s="60">
        <v>0.54550393469107594</v>
      </c>
      <c r="O4703" s="60">
        <v>0.15942058682607124</v>
      </c>
      <c r="P4703" s="56" t="str">
        <f t="shared" si="5072"/>
        <v>941/1</v>
      </c>
    </row>
    <row r="4704" spans="6:16" x14ac:dyDescent="0.3">
      <c r="F4704" s="79"/>
      <c r="G4704" s="3">
        <v>4702</v>
      </c>
      <c r="H4704" s="61">
        <v>-0.43222927780105946</v>
      </c>
      <c r="I4704" s="61">
        <v>2.0572973616728012</v>
      </c>
      <c r="J4704" s="61">
        <v>1.0078950485885845</v>
      </c>
      <c r="K4704" s="62">
        <v>-0.243723759631919</v>
      </c>
      <c r="L4704" s="60">
        <f t="array" ref="L4704:O4704">TRANSPOSE(MMULT(Option!$B$25:$E$28, TRANSPOSE(H4704:K4704)))</f>
        <v>-0.43222927780105946</v>
      </c>
      <c r="M4704" s="60">
        <v>1.7126524662592868</v>
      </c>
      <c r="N4704" s="60">
        <v>1.2510795630002092</v>
      </c>
      <c r="O4704" s="60">
        <v>0.35384360849618529</v>
      </c>
      <c r="P4704" s="56" t="str">
        <f t="shared" si="5072"/>
        <v>941/2</v>
      </c>
    </row>
    <row r="4705" spans="6:16" x14ac:dyDescent="0.3">
      <c r="F4705" s="79"/>
      <c r="G4705" s="3">
        <v>4703</v>
      </c>
      <c r="H4705" s="61">
        <v>-1.3833733351676889</v>
      </c>
      <c r="I4705" s="61">
        <v>0.76457153599936523</v>
      </c>
      <c r="J4705" s="61">
        <v>-1.1490974828268752</v>
      </c>
      <c r="K4705" s="62">
        <v>-0.4571592680179174</v>
      </c>
      <c r="L4705" s="60">
        <f t="array" ref="L4705:O4705">TRANSPOSE(MMULT(Option!$B$25:$E$28, TRANSPOSE(H4705:K4705)))</f>
        <v>-1.3833733351676889</v>
      </c>
      <c r="M4705" s="60">
        <v>0.1473920535180735</v>
      </c>
      <c r="N4705" s="60">
        <v>-1.3624013946268982</v>
      </c>
      <c r="O4705" s="60">
        <v>-0.96890618071805557</v>
      </c>
      <c r="P4705" s="56" t="str">
        <f t="shared" si="5072"/>
        <v>941/3</v>
      </c>
    </row>
    <row r="4706" spans="6:16" x14ac:dyDescent="0.3">
      <c r="F4706" s="79"/>
      <c r="G4706" s="3">
        <v>4704</v>
      </c>
      <c r="H4706" s="61">
        <v>-1.2720448024597069</v>
      </c>
      <c r="I4706" s="61">
        <v>-1.1370859508213758</v>
      </c>
      <c r="J4706" s="61">
        <v>0.45972672586823027</v>
      </c>
      <c r="K4706" s="62">
        <v>-0.23070848946337805</v>
      </c>
      <c r="L4706" s="60">
        <f t="array" ref="L4706:O4706">TRANSPOSE(MMULT(Option!$B$25:$E$28, TRANSPOSE(H4706:K4706)))</f>
        <v>-1.2720448024597069</v>
      </c>
      <c r="M4706" s="60">
        <v>-1.5509744092458404</v>
      </c>
      <c r="N4706" s="60">
        <v>-0.40279430685007978</v>
      </c>
      <c r="O4706" s="60">
        <v>-0.91441439556989079</v>
      </c>
      <c r="P4706" s="56" t="str">
        <f t="shared" si="5072"/>
        <v>941/4</v>
      </c>
    </row>
    <row r="4707" spans="6:16" x14ac:dyDescent="0.3">
      <c r="F4707" s="79"/>
      <c r="G4707" s="3">
        <v>4705</v>
      </c>
      <c r="H4707" s="61">
        <v>0.73071564156025892</v>
      </c>
      <c r="I4707" s="61">
        <v>-1.1251437753201892</v>
      </c>
      <c r="J4707" s="61">
        <v>1.9829491188435928</v>
      </c>
      <c r="K4707" s="62">
        <v>0.32187231864706151</v>
      </c>
      <c r="L4707" s="60">
        <f t="array" ref="L4707:O4707">TRANSPOSE(MMULT(Option!$B$25:$E$28, TRANSPOSE(H4707:K4707)))</f>
        <v>0.73071564156025892</v>
      </c>
      <c r="M4707" s="60">
        <v>-0.73892504699852712</v>
      </c>
      <c r="N4707" s="60">
        <v>1.7392986263484889</v>
      </c>
      <c r="O4707" s="60">
        <v>0.6603214797793191</v>
      </c>
      <c r="P4707" s="56" t="str">
        <f t="shared" si="5072"/>
        <v>941/5</v>
      </c>
    </row>
    <row r="4708" spans="6:16" x14ac:dyDescent="0.3">
      <c r="F4708" s="79"/>
      <c r="G4708" s="3">
        <v>4706</v>
      </c>
      <c r="H4708" s="61">
        <v>5.2336971895381647E-2</v>
      </c>
      <c r="I4708" s="61">
        <v>1.3474964620674581</v>
      </c>
      <c r="J4708" s="61">
        <v>-0.78601954052907086</v>
      </c>
      <c r="K4708" s="62">
        <v>-1.5426641898640241</v>
      </c>
      <c r="L4708" s="60">
        <f t="array" ref="L4708:O4708">TRANSPOSE(MMULT(Option!$B$25:$E$28, TRANSPOSE(H4708:K4708)))</f>
        <v>5.2336971895381647E-2</v>
      </c>
      <c r="M4708" s="60">
        <v>1.2559356959800161</v>
      </c>
      <c r="N4708" s="60">
        <v>-0.31657668342562129</v>
      </c>
      <c r="O4708" s="60">
        <v>-1.1006818018721436</v>
      </c>
      <c r="P4708" s="56" t="str">
        <f t="shared" si="5072"/>
        <v>942/1</v>
      </c>
    </row>
    <row r="4709" spans="6:16" x14ac:dyDescent="0.3">
      <c r="F4709" s="79"/>
      <c r="G4709" s="3">
        <v>4707</v>
      </c>
      <c r="H4709" s="61">
        <v>0.1237142691639305</v>
      </c>
      <c r="I4709" s="61">
        <v>1.0144497442163434</v>
      </c>
      <c r="J4709" s="61">
        <v>-1.2353270554564091</v>
      </c>
      <c r="K4709" s="62">
        <v>-0.31741234747257585</v>
      </c>
      <c r="L4709" s="60">
        <f t="array" ref="L4709:O4709">TRANSPOSE(MMULT(Option!$B$25:$E$28, TRANSPOSE(H4709:K4709)))</f>
        <v>0.1237142691639305</v>
      </c>
      <c r="M4709" s="60">
        <v>0.97924425598556897</v>
      </c>
      <c r="N4709" s="60">
        <v>-0.76986917999611437</v>
      </c>
      <c r="O4709" s="60">
        <v>-0.1977958406298238</v>
      </c>
      <c r="P4709" s="56" t="str">
        <f t="shared" si="5072"/>
        <v>942/2</v>
      </c>
    </row>
    <row r="4710" spans="6:16" x14ac:dyDescent="0.3">
      <c r="F4710" s="79"/>
      <c r="G4710" s="3">
        <v>4708</v>
      </c>
      <c r="H4710" s="61">
        <v>-1.3477260760699878</v>
      </c>
      <c r="I4710" s="61">
        <v>-3.1875201444856716</v>
      </c>
      <c r="J4710" s="61">
        <v>0.34271541058025046</v>
      </c>
      <c r="K4710" s="62">
        <v>-0.41855666514682432</v>
      </c>
      <c r="L4710" s="60">
        <f t="array" ref="L4710:O4710">TRANSPOSE(MMULT(Option!$B$25:$E$28, TRANSPOSE(H4710:K4710)))</f>
        <v>-1.3477260760699878</v>
      </c>
      <c r="M4710" s="60">
        <v>-3.4605008986884283</v>
      </c>
      <c r="N4710" s="60">
        <v>-1.072768740877994</v>
      </c>
      <c r="O4710" s="60">
        <v>-1.6653184508855192</v>
      </c>
      <c r="P4710" s="56" t="str">
        <f t="shared" si="5072"/>
        <v>942/3</v>
      </c>
    </row>
    <row r="4711" spans="6:16" x14ac:dyDescent="0.3">
      <c r="F4711" s="79"/>
      <c r="G4711" s="3">
        <v>4709</v>
      </c>
      <c r="H4711" s="61">
        <v>-7.9335193115552386E-4</v>
      </c>
      <c r="I4711" s="61">
        <v>-0.76490944251688997</v>
      </c>
      <c r="J4711" s="61">
        <v>-2.1102717019866972</v>
      </c>
      <c r="K4711" s="62">
        <v>0.70369601709618834</v>
      </c>
      <c r="L4711" s="60">
        <f t="array" ref="L4711:O4711">TRANSPOSE(MMULT(Option!$B$25:$E$28, TRANSPOSE(H4711:K4711)))</f>
        <v>-7.9335193115552386E-4</v>
      </c>
      <c r="M4711" s="60">
        <v>-0.70136842479648653</v>
      </c>
      <c r="N4711" s="60">
        <v>-2.0540905276126509</v>
      </c>
      <c r="O4711" s="60">
        <v>-9.8912451235638743E-3</v>
      </c>
      <c r="P4711" s="56" t="str">
        <f t="shared" si="5072"/>
        <v>942/4</v>
      </c>
    </row>
    <row r="4712" spans="6:16" x14ac:dyDescent="0.3">
      <c r="F4712" s="79"/>
      <c r="G4712" s="3">
        <v>4710</v>
      </c>
      <c r="H4712" s="61">
        <v>0.87708786420046736</v>
      </c>
      <c r="I4712" s="61">
        <v>1.3822452047009171</v>
      </c>
      <c r="J4712" s="61">
        <v>1.1327981565609617</v>
      </c>
      <c r="K4712" s="62">
        <v>1.7433770674736695</v>
      </c>
      <c r="L4712" s="60">
        <f t="array" ref="L4712:O4712">TRANSPOSE(MMULT(Option!$B$25:$E$28, TRANSPOSE(H4712:K4712)))</f>
        <v>0.87708786420046736</v>
      </c>
      <c r="M4712" s="60">
        <v>1.6176838015865234</v>
      </c>
      <c r="N4712" s="60">
        <v>1.7077399277719947</v>
      </c>
      <c r="O4712" s="60">
        <v>2.4268303921693599</v>
      </c>
      <c r="P4712" s="56" t="str">
        <f t="shared" si="5072"/>
        <v>942/5</v>
      </c>
    </row>
    <row r="4713" spans="6:16" x14ac:dyDescent="0.3">
      <c r="F4713" s="79"/>
      <c r="G4713" s="3">
        <v>4711</v>
      </c>
      <c r="H4713" s="61">
        <v>0.15529242714556885</v>
      </c>
      <c r="I4713" s="61">
        <v>-1.7157108376441954</v>
      </c>
      <c r="J4713" s="61">
        <v>1.0013695263528006</v>
      </c>
      <c r="K4713" s="62">
        <v>9.4354941236918247E-2</v>
      </c>
      <c r="L4713" s="60">
        <f t="array" ref="L4713:O4713">TRANSPOSE(MMULT(Option!$B$25:$E$28, TRANSPOSE(H4713:K4713)))</f>
        <v>0.15529242714556885</v>
      </c>
      <c r="M4713" s="60">
        <v>-1.5103579859738954</v>
      </c>
      <c r="N4713" s="60">
        <v>0.49235134619785786</v>
      </c>
      <c r="O4713" s="60">
        <v>-0.11091352513113777</v>
      </c>
      <c r="P4713" s="56" t="str">
        <f t="shared" si="5072"/>
        <v>943/1</v>
      </c>
    </row>
    <row r="4714" spans="6:16" x14ac:dyDescent="0.3">
      <c r="F4714" s="79"/>
      <c r="G4714" s="3">
        <v>4712</v>
      </c>
      <c r="H4714" s="61">
        <v>0.96584032703159672</v>
      </c>
      <c r="I4714" s="61">
        <v>0.66861929372365714</v>
      </c>
      <c r="J4714" s="61">
        <v>-1.9995857353751487</v>
      </c>
      <c r="K4714" s="62">
        <v>-0.66901107745910404</v>
      </c>
      <c r="L4714" s="60">
        <f t="array" ref="L4714:O4714">TRANSPOSE(MMULT(Option!$B$25:$E$28, TRANSPOSE(H4714:K4714)))</f>
        <v>0.96584032703159672</v>
      </c>
      <c r="M4714" s="60">
        <v>0.99913583573195297</v>
      </c>
      <c r="N4714" s="60">
        <v>-1.1948345177279229</v>
      </c>
      <c r="O4714" s="60">
        <v>-0.40176427139200799</v>
      </c>
      <c r="P4714" s="56" t="str">
        <f t="shared" si="5072"/>
        <v>943/2</v>
      </c>
    </row>
    <row r="4715" spans="6:16" x14ac:dyDescent="0.3">
      <c r="F4715" s="79"/>
      <c r="G4715" s="3">
        <v>4713</v>
      </c>
      <c r="H4715" s="61">
        <v>1.5943980668504247</v>
      </c>
      <c r="I4715" s="61">
        <v>0.39755861771266893</v>
      </c>
      <c r="J4715" s="61">
        <v>-0.14626585872552805</v>
      </c>
      <c r="K4715" s="62">
        <v>0.91279584347103604</v>
      </c>
      <c r="L4715" s="60">
        <f t="array" ref="L4715:O4715">TRANSPOSE(MMULT(Option!$B$25:$E$28, TRANSPOSE(H4715:K4715)))</f>
        <v>1.5943980668504247</v>
      </c>
      <c r="M4715" s="60">
        <v>1.0021277185102333</v>
      </c>
      <c r="N4715" s="60">
        <v>0.61339773412293486</v>
      </c>
      <c r="O4715" s="60">
        <v>1.4949879980779719</v>
      </c>
      <c r="P4715" s="56" t="str">
        <f t="shared" si="5072"/>
        <v>943/3</v>
      </c>
    </row>
    <row r="4716" spans="6:16" x14ac:dyDescent="0.3">
      <c r="F4716" s="79"/>
      <c r="G4716" s="3">
        <v>4714</v>
      </c>
      <c r="H4716" s="61">
        <v>0.35550394018380732</v>
      </c>
      <c r="I4716" s="61">
        <v>-1.6446358438452415</v>
      </c>
      <c r="J4716" s="61">
        <v>0.34363647632043393</v>
      </c>
      <c r="K4716" s="62">
        <v>-1.5485283568039072</v>
      </c>
      <c r="L4716" s="60">
        <f t="array" ref="L4716:O4716">TRANSPOSE(MMULT(Option!$B$25:$E$28, TRANSPOSE(H4716:K4716)))</f>
        <v>0.35550394018380732</v>
      </c>
      <c r="M4716" s="60">
        <v>-1.3651320729381555</v>
      </c>
      <c r="N4716" s="60">
        <v>1.3354195291042925E-2</v>
      </c>
      <c r="O4716" s="60">
        <v>-1.5474746681788007</v>
      </c>
      <c r="P4716" s="56" t="str">
        <f t="shared" si="5072"/>
        <v>943/4</v>
      </c>
    </row>
    <row r="4717" spans="6:16" x14ac:dyDescent="0.3">
      <c r="F4717" s="79"/>
      <c r="G4717" s="3">
        <v>4715</v>
      </c>
      <c r="H4717" s="61">
        <v>-0.39622336873833919</v>
      </c>
      <c r="I4717" s="61">
        <v>-0.45654641567423093</v>
      </c>
      <c r="J4717" s="61">
        <v>0.62512967897565874</v>
      </c>
      <c r="K4717" s="62">
        <v>0.4306823869525771</v>
      </c>
      <c r="L4717" s="60">
        <f t="array" ref="L4717:O4717">TRANSPOSE(MMULT(Option!$B$25:$E$28, TRANSPOSE(H4717:K4717)))</f>
        <v>-0.39622336873833919</v>
      </c>
      <c r="M4717" s="60">
        <v>-0.57692104911292297</v>
      </c>
      <c r="N4717" s="60">
        <v>0.27101642713995688</v>
      </c>
      <c r="O4717" s="60">
        <v>0.21278591948241019</v>
      </c>
      <c r="P4717" s="56" t="str">
        <f t="shared" si="5072"/>
        <v>943/5</v>
      </c>
    </row>
    <row r="4718" spans="6:16" x14ac:dyDescent="0.3">
      <c r="F4718" s="79"/>
      <c r="G4718" s="3">
        <v>4716</v>
      </c>
      <c r="H4718" s="61">
        <v>1.167003001629985</v>
      </c>
      <c r="I4718" s="61">
        <v>-1.9534164164151822</v>
      </c>
      <c r="J4718" s="61">
        <v>-0.3426390999207653</v>
      </c>
      <c r="K4718" s="62">
        <v>-1.6646162419343313</v>
      </c>
      <c r="L4718" s="60">
        <f t="array" ref="L4718:O4718">TRANSPOSE(MMULT(Option!$B$25:$E$28, TRANSPOSE(H4718:K4718)))</f>
        <v>1.167003001629985</v>
      </c>
      <c r="M4718" s="60">
        <v>-1.323534517746396</v>
      </c>
      <c r="N4718" s="60">
        <v>-0.34566666066589963</v>
      </c>
      <c r="O4718" s="60">
        <v>-1.5370917802985122</v>
      </c>
      <c r="P4718" s="56" t="str">
        <f t="shared" si="5072"/>
        <v>944/1</v>
      </c>
    </row>
    <row r="4719" spans="6:16" x14ac:dyDescent="0.3">
      <c r="F4719" s="79"/>
      <c r="G4719" s="3">
        <v>4717</v>
      </c>
      <c r="H4719" s="61">
        <v>0.67702892013372618</v>
      </c>
      <c r="I4719" s="61">
        <v>-0.97027353481447787</v>
      </c>
      <c r="J4719" s="61">
        <v>0.90706660649212556</v>
      </c>
      <c r="K4719" s="62">
        <v>0.55290997809917897</v>
      </c>
      <c r="L4719" s="60">
        <f t="array" ref="L4719:O4719">TRANSPOSE(MMULT(Option!$B$25:$E$28, TRANSPOSE(H4719:K4719)))</f>
        <v>0.67702892013372618</v>
      </c>
      <c r="M4719" s="60">
        <v>-0.61845881556645255</v>
      </c>
      <c r="N4719" s="60">
        <v>0.81342004629100906</v>
      </c>
      <c r="O4719" s="60">
        <v>0.6672594066628581</v>
      </c>
      <c r="P4719" s="56" t="str">
        <f t="shared" si="5072"/>
        <v>944/2</v>
      </c>
    </row>
    <row r="4720" spans="6:16" x14ac:dyDescent="0.3">
      <c r="F4720" s="79"/>
      <c r="G4720" s="3">
        <v>4718</v>
      </c>
      <c r="H4720" s="61">
        <v>0.16277586714081474</v>
      </c>
      <c r="I4720" s="61">
        <v>-0.40426715788529188</v>
      </c>
      <c r="J4720" s="61">
        <v>-0.39673558163354827</v>
      </c>
      <c r="K4720" s="62">
        <v>-0.82131337203403698</v>
      </c>
      <c r="L4720" s="60">
        <f t="array" ref="L4720:O4720">TRANSPOSE(MMULT(Option!$B$25:$E$28, TRANSPOSE(H4720:K4720)))</f>
        <v>0.16277586714081474</v>
      </c>
      <c r="M4720" s="60">
        <v>-0.30540662354247688</v>
      </c>
      <c r="N4720" s="60">
        <v>-0.38920849943790181</v>
      </c>
      <c r="O4720" s="60">
        <v>-0.8215172535473424</v>
      </c>
      <c r="P4720" s="56" t="str">
        <f t="shared" si="5072"/>
        <v>944/3</v>
      </c>
    </row>
    <row r="4721" spans="6:16" x14ac:dyDescent="0.3">
      <c r="F4721" s="79"/>
      <c r="G4721" s="3">
        <v>4719</v>
      </c>
      <c r="H4721" s="61">
        <v>2.0733936948150964</v>
      </c>
      <c r="I4721" s="61">
        <v>0.19395107494026065</v>
      </c>
      <c r="J4721" s="61">
        <v>-0.8509278524652385</v>
      </c>
      <c r="K4721" s="62">
        <v>1.4259484146555805</v>
      </c>
      <c r="L4721" s="60">
        <f t="array" ref="L4721:O4721">TRANSPOSE(MMULT(Option!$B$25:$E$28, TRANSPOSE(H4721:K4721)))</f>
        <v>2.0733936948150964</v>
      </c>
      <c r="M4721" s="60">
        <v>1.007116574332398</v>
      </c>
      <c r="N4721" s="60">
        <v>0.13276729321971004</v>
      </c>
      <c r="O4721" s="60">
        <v>1.9351709492880289</v>
      </c>
      <c r="P4721" s="56" t="str">
        <f t="shared" si="5072"/>
        <v>944/4</v>
      </c>
    </row>
    <row r="4722" spans="6:16" x14ac:dyDescent="0.3">
      <c r="F4722" s="79"/>
      <c r="G4722" s="3">
        <v>4720</v>
      </c>
      <c r="H4722" s="61">
        <v>1.6569439138163853</v>
      </c>
      <c r="I4722" s="61">
        <v>-1.6952095440204689</v>
      </c>
      <c r="J4722" s="61">
        <v>-1.5883406488945024</v>
      </c>
      <c r="K4722" s="62">
        <v>-0.74440579900802806</v>
      </c>
      <c r="L4722" s="60">
        <f t="array" ref="L4722:O4722">TRANSPOSE(MMULT(Option!$B$25:$E$28, TRANSPOSE(H4722:K4722)))</f>
        <v>1.6569439138163853</v>
      </c>
      <c r="M4722" s="60">
        <v>-0.89090764533052025</v>
      </c>
      <c r="N4722" s="60">
        <v>-1.1761880743292632</v>
      </c>
      <c r="O4722" s="60">
        <v>-0.72861588715398851</v>
      </c>
      <c r="P4722" s="56" t="str">
        <f t="shared" si="5072"/>
        <v>944/5</v>
      </c>
    </row>
    <row r="4723" spans="6:16" x14ac:dyDescent="0.3">
      <c r="F4723" s="79"/>
      <c r="G4723" s="3">
        <v>4721</v>
      </c>
      <c r="H4723" s="61">
        <v>-2.1014314479855614</v>
      </c>
      <c r="I4723" s="61">
        <v>-0.52762971979756657</v>
      </c>
      <c r="J4723" s="61">
        <v>-1.0421466562779294</v>
      </c>
      <c r="K4723" s="62">
        <v>9.7044738998139493E-2</v>
      </c>
      <c r="L4723" s="60">
        <f t="array" ref="L4723:O4723">TRANSPOSE(MMULT(Option!$B$25:$E$28, TRANSPOSE(H4723:K4723)))</f>
        <v>-2.1014314479855614</v>
      </c>
      <c r="M4723" s="60">
        <v>-1.3241532051703624</v>
      </c>
      <c r="N4723" s="60">
        <v>-1.8940663704264948</v>
      </c>
      <c r="O4723" s="60">
        <v>-1.0990405223760737</v>
      </c>
      <c r="P4723" s="56" t="str">
        <f t="shared" si="5072"/>
        <v>945/1</v>
      </c>
    </row>
    <row r="4724" spans="6:16" x14ac:dyDescent="0.3">
      <c r="F4724" s="79"/>
      <c r="G4724" s="3">
        <v>4722</v>
      </c>
      <c r="H4724" s="61">
        <v>-0.26728254712399535</v>
      </c>
      <c r="I4724" s="61">
        <v>2.1100292979611144</v>
      </c>
      <c r="J4724" s="61">
        <v>0.63430170034726019</v>
      </c>
      <c r="K4724" s="62">
        <v>7.0247592859245117E-2</v>
      </c>
      <c r="L4724" s="60">
        <f t="array" ref="L4724:O4724">TRANSPOSE(MMULT(Option!$B$25:$E$28, TRANSPOSE(H4724:K4724)))</f>
        <v>-0.26728254712399535</v>
      </c>
      <c r="M4724" s="60">
        <v>1.8269607764466693</v>
      </c>
      <c r="N4724" s="60">
        <v>1.0027359193112926</v>
      </c>
      <c r="O4724" s="60">
        <v>0.62958181092099563</v>
      </c>
      <c r="P4724" s="56" t="str">
        <f t="shared" si="5072"/>
        <v>945/2</v>
      </c>
    </row>
    <row r="4725" spans="6:16" x14ac:dyDescent="0.3">
      <c r="F4725" s="79"/>
      <c r="G4725" s="3">
        <v>4723</v>
      </c>
      <c r="H4725" s="61">
        <v>-0.95333396777266477</v>
      </c>
      <c r="I4725" s="61">
        <v>-0.74439431762823738</v>
      </c>
      <c r="J4725" s="61">
        <v>-0.89498689829205824</v>
      </c>
      <c r="K4725" s="62">
        <v>-0.52204645118906767</v>
      </c>
      <c r="L4725" s="60">
        <f t="array" ref="L4725:O4725">TRANSPOSE(MMULT(Option!$B$25:$E$28, TRANSPOSE(H4725:K4725)))</f>
        <v>-0.95333396777266477</v>
      </c>
      <c r="M4725" s="60">
        <v>-1.0635822485943456</v>
      </c>
      <c r="N4725" s="60">
        <v>-1.362337777502941</v>
      </c>
      <c r="O4725" s="60">
        <v>-1.1979992041304555</v>
      </c>
      <c r="P4725" s="56" t="str">
        <f t="shared" si="5072"/>
        <v>945/3</v>
      </c>
    </row>
    <row r="4726" spans="6:16" x14ac:dyDescent="0.3">
      <c r="F4726" s="79"/>
      <c r="G4726" s="3">
        <v>4724</v>
      </c>
      <c r="H4726" s="61">
        <v>0.96887849600661702</v>
      </c>
      <c r="I4726" s="61">
        <v>-0.27323460429035412</v>
      </c>
      <c r="J4726" s="61">
        <v>-6.9389742698126741E-2</v>
      </c>
      <c r="K4726" s="62">
        <v>-0.49723741504319341</v>
      </c>
      <c r="L4726" s="60">
        <f t="array" ref="L4726:O4726">TRANSPOSE(MMULT(Option!$B$25:$E$28, TRANSPOSE(H4726:K4726)))</f>
        <v>0.96887849600661702</v>
      </c>
      <c r="M4726" s="60">
        <v>0.13712774707427616</v>
      </c>
      <c r="N4726" s="60">
        <v>0.25505607427251442</v>
      </c>
      <c r="O4726" s="60">
        <v>-0.12335039012440241</v>
      </c>
      <c r="P4726" s="56" t="str">
        <f t="shared" si="5072"/>
        <v>945/4</v>
      </c>
    </row>
    <row r="4727" spans="6:16" x14ac:dyDescent="0.3">
      <c r="F4727" s="79"/>
      <c r="G4727" s="3">
        <v>4725</v>
      </c>
      <c r="H4727" s="61">
        <v>-0.26163087511358551</v>
      </c>
      <c r="I4727" s="61">
        <v>-1.4149333214438291</v>
      </c>
      <c r="J4727" s="61">
        <v>-0.25702421320904245</v>
      </c>
      <c r="K4727" s="62">
        <v>1.0676357758714936</v>
      </c>
      <c r="L4727" s="60">
        <f t="array" ref="L4727:O4727">TRANSPOSE(MMULT(Option!$B$25:$E$28, TRANSPOSE(H4727:K4727)))</f>
        <v>-0.26163087511358551</v>
      </c>
      <c r="M4727" s="60">
        <v>-1.4014601598117602</v>
      </c>
      <c r="N4727" s="60">
        <v>-0.70091582069974678</v>
      </c>
      <c r="O4727" s="60">
        <v>0.38893379988595256</v>
      </c>
      <c r="P4727" s="56" t="str">
        <f t="shared" si="5072"/>
        <v>945/5</v>
      </c>
    </row>
    <row r="4728" spans="6:16" x14ac:dyDescent="0.3">
      <c r="F4728" s="79"/>
      <c r="G4728" s="3">
        <v>4726</v>
      </c>
      <c r="H4728" s="61">
        <v>1.051858377705108</v>
      </c>
      <c r="I4728" s="61">
        <v>0.17160131023695063</v>
      </c>
      <c r="J4728" s="61">
        <v>1.5406312972425396</v>
      </c>
      <c r="K4728" s="62">
        <v>5.3424192064050031E-2</v>
      </c>
      <c r="L4728" s="60">
        <f t="array" ref="L4728:O4728">TRANSPOSE(MMULT(Option!$B$25:$E$28, TRANSPOSE(H4728:K4728)))</f>
        <v>1.051858377705108</v>
      </c>
      <c r="M4728" s="60">
        <v>0.57801854978492861</v>
      </c>
      <c r="N4728" s="60">
        <v>1.8188310979692195</v>
      </c>
      <c r="O4728" s="60">
        <v>0.812129306039168</v>
      </c>
      <c r="P4728" s="56" t="str">
        <f t="shared" si="5072"/>
        <v>946/1</v>
      </c>
    </row>
    <row r="4729" spans="6:16" x14ac:dyDescent="0.3">
      <c r="F4729" s="79"/>
      <c r="G4729" s="3">
        <v>4727</v>
      </c>
      <c r="H4729" s="61">
        <v>0.91082845363317355</v>
      </c>
      <c r="I4729" s="61">
        <v>0.35392949924719525</v>
      </c>
      <c r="J4729" s="61">
        <v>0.19978722078132269</v>
      </c>
      <c r="K4729" s="62">
        <v>-0.17909087283921357</v>
      </c>
      <c r="L4729" s="60">
        <f t="array" ref="L4729:O4729">TRANSPOSE(MMULT(Option!$B$25:$E$28, TRANSPOSE(H4729:K4729)))</f>
        <v>0.91082845363317355</v>
      </c>
      <c r="M4729" s="60">
        <v>0.68871312564888709</v>
      </c>
      <c r="N4729" s="60">
        <v>0.63248700679608416</v>
      </c>
      <c r="O4729" s="60">
        <v>0.34264209150608727</v>
      </c>
      <c r="P4729" s="56" t="str">
        <f t="shared" si="5072"/>
        <v>946/2</v>
      </c>
    </row>
    <row r="4730" spans="6:16" x14ac:dyDescent="0.3">
      <c r="F4730" s="79"/>
      <c r="G4730" s="3">
        <v>4728</v>
      </c>
      <c r="H4730" s="61">
        <v>-1.8347865732415567</v>
      </c>
      <c r="I4730" s="61">
        <v>1.3499247909826138</v>
      </c>
      <c r="J4730" s="61">
        <v>-1.6599743993050815</v>
      </c>
      <c r="K4730" s="62">
        <v>-0.8306174666416356</v>
      </c>
      <c r="L4730" s="60">
        <f t="array" ref="L4730:O4730">TRANSPOSE(MMULT(Option!$B$25:$E$28, TRANSPOSE(H4730:K4730)))</f>
        <v>-1.8347865732415567</v>
      </c>
      <c r="M4730" s="60">
        <v>0.50331187813843092</v>
      </c>
      <c r="N4730" s="60">
        <v>-1.83839356509511</v>
      </c>
      <c r="O4730" s="60">
        <v>-1.4157134717938367</v>
      </c>
      <c r="P4730" s="56" t="str">
        <f t="shared" si="5072"/>
        <v>946/3</v>
      </c>
    </row>
    <row r="4731" spans="6:16" x14ac:dyDescent="0.3">
      <c r="F4731" s="79"/>
      <c r="G4731" s="3">
        <v>4729</v>
      </c>
      <c r="H4731" s="61">
        <v>0.23545989453757346</v>
      </c>
      <c r="I4731" s="61">
        <v>-0.58340911228780967</v>
      </c>
      <c r="J4731" s="61">
        <v>0.40822467578889698</v>
      </c>
      <c r="K4731" s="62">
        <v>0.95087522931258606</v>
      </c>
      <c r="L4731" s="60">
        <f t="array" ref="L4731:O4731">TRANSPOSE(MMULT(Option!$B$25:$E$28, TRANSPOSE(H4731:K4731)))</f>
        <v>0.23545989453757346</v>
      </c>
      <c r="M4731" s="60">
        <v>-0.44051932582214637</v>
      </c>
      <c r="N4731" s="60">
        <v>0.29995943285514887</v>
      </c>
      <c r="O4731" s="60">
        <v>0.8353697874920194</v>
      </c>
      <c r="P4731" s="56" t="str">
        <f t="shared" si="5072"/>
        <v>946/4</v>
      </c>
    </row>
    <row r="4732" spans="6:16" x14ac:dyDescent="0.3">
      <c r="F4732" s="79"/>
      <c r="G4732" s="3">
        <v>4730</v>
      </c>
      <c r="H4732" s="61">
        <v>0.464358992888251</v>
      </c>
      <c r="I4732" s="61">
        <v>0.20837862943589164</v>
      </c>
      <c r="J4732" s="61">
        <v>-8.444885097529331E-2</v>
      </c>
      <c r="K4732" s="62">
        <v>-0.95239757182897899</v>
      </c>
      <c r="L4732" s="60">
        <f t="array" ref="L4732:O4732">TRANSPOSE(MMULT(Option!$B$25:$E$28, TRANSPOSE(H4732:K4732)))</f>
        <v>0.464358992888251</v>
      </c>
      <c r="M4732" s="60">
        <v>0.37672576567552574</v>
      </c>
      <c r="N4732" s="60">
        <v>0.16613765517373424</v>
      </c>
      <c r="O4732" s="60">
        <v>-0.5917573514471639</v>
      </c>
      <c r="P4732" s="56" t="str">
        <f t="shared" si="5072"/>
        <v>946/5</v>
      </c>
    </row>
    <row r="4733" spans="6:16" x14ac:dyDescent="0.3">
      <c r="F4733" s="79"/>
      <c r="G4733" s="3">
        <v>4731</v>
      </c>
      <c r="H4733" s="61">
        <v>0.46969907482731132</v>
      </c>
      <c r="I4733" s="61">
        <v>0.8171316724047788</v>
      </c>
      <c r="J4733" s="61">
        <v>-0.13459716321334655</v>
      </c>
      <c r="K4733" s="62">
        <v>-0.46403712547759823</v>
      </c>
      <c r="L4733" s="60">
        <f t="array" ref="L4733:O4733">TRANSPOSE(MMULT(Option!$B$25:$E$28, TRANSPOSE(H4733:K4733)))</f>
        <v>0.46969907482731132</v>
      </c>
      <c r="M4733" s="60">
        <v>0.93679317823907593</v>
      </c>
      <c r="N4733" s="60">
        <v>0.28363688618882571</v>
      </c>
      <c r="O4733" s="60">
        <v>-2.1793400291839127E-2</v>
      </c>
      <c r="P4733" s="56" t="str">
        <f t="shared" si="5072"/>
        <v>947/1</v>
      </c>
    </row>
    <row r="4734" spans="6:16" x14ac:dyDescent="0.3">
      <c r="F4734" s="79"/>
      <c r="G4734" s="3">
        <v>4732</v>
      </c>
      <c r="H4734" s="61">
        <v>2.1132757481456306</v>
      </c>
      <c r="I4734" s="61">
        <v>-9.3794239021411666E-2</v>
      </c>
      <c r="J4734" s="61">
        <v>1.3854662541641984</v>
      </c>
      <c r="K4734" s="62">
        <v>0.46921567072469983</v>
      </c>
      <c r="L4734" s="60">
        <f t="array" ref="L4734:O4734">TRANSPOSE(MMULT(Option!$B$25:$E$28, TRANSPOSE(H4734:K4734)))</f>
        <v>2.1132757481456306</v>
      </c>
      <c r="M4734" s="60">
        <v>0.75934645924497235</v>
      </c>
      <c r="N4734" s="60">
        <v>2.0376181587675157</v>
      </c>
      <c r="O4734" s="60">
        <v>1.4929768204804568</v>
      </c>
      <c r="P4734" s="56" t="str">
        <f t="shared" si="5072"/>
        <v>947/2</v>
      </c>
    </row>
    <row r="4735" spans="6:16" x14ac:dyDescent="0.3">
      <c r="F4735" s="79"/>
      <c r="G4735" s="3">
        <v>4733</v>
      </c>
      <c r="H4735" s="61">
        <v>-0.11225622384404806</v>
      </c>
      <c r="I4735" s="61">
        <v>-0.59754451187808089</v>
      </c>
      <c r="J4735" s="61">
        <v>2.8889876546837074</v>
      </c>
      <c r="K4735" s="62">
        <v>0.58312253846650886</v>
      </c>
      <c r="L4735" s="60">
        <f t="array" ref="L4735:O4735">TRANSPOSE(MMULT(Option!$B$25:$E$28, TRANSPOSE(H4735:K4735)))</f>
        <v>-0.11225622384404806</v>
      </c>
      <c r="M4735" s="60">
        <v>-0.59256108089496817</v>
      </c>
      <c r="N4735" s="60">
        <v>2.3360505638753417</v>
      </c>
      <c r="O4735" s="60">
        <v>0.86185258837233292</v>
      </c>
      <c r="P4735" s="56" t="str">
        <f t="shared" si="5072"/>
        <v>947/3</v>
      </c>
    </row>
    <row r="4736" spans="6:16" x14ac:dyDescent="0.3">
      <c r="F4736" s="79"/>
      <c r="G4736" s="3">
        <v>4734</v>
      </c>
      <c r="H4736" s="61">
        <v>0.48496394552227862</v>
      </c>
      <c r="I4736" s="61">
        <v>-1.2798909213875478</v>
      </c>
      <c r="J4736" s="61">
        <v>-0.90358408609116536</v>
      </c>
      <c r="K4736" s="62">
        <v>0.86278299322653251</v>
      </c>
      <c r="L4736" s="60">
        <f t="array" ref="L4736:O4736">TRANSPOSE(MMULT(Option!$B$25:$E$28, TRANSPOSE(H4736:K4736)))</f>
        <v>0.48496394552227862</v>
      </c>
      <c r="M4736" s="60">
        <v>-0.97905382750013104</v>
      </c>
      <c r="N4736" s="60">
        <v>-0.93479553568630958</v>
      </c>
      <c r="O4736" s="60">
        <v>0.42131312137985316</v>
      </c>
      <c r="P4736" s="56" t="str">
        <f t="shared" si="5072"/>
        <v>947/4</v>
      </c>
    </row>
    <row r="4737" spans="6:16" x14ac:dyDescent="0.3">
      <c r="F4737" s="79"/>
      <c r="G4737" s="3">
        <v>4735</v>
      </c>
      <c r="H4737" s="61">
        <v>-0.74473719983842734</v>
      </c>
      <c r="I4737" s="61">
        <v>-0.91190496982842517</v>
      </c>
      <c r="J4737" s="61">
        <v>0.4574931522077173</v>
      </c>
      <c r="K4737" s="62">
        <v>0.49485630560669808</v>
      </c>
      <c r="L4737" s="60">
        <f t="array" ref="L4737:O4737">TRANSPOSE(MMULT(Option!$B$25:$E$28, TRANSPOSE(H4737:K4737)))</f>
        <v>-0.74473719983842734</v>
      </c>
      <c r="M4737" s="60">
        <v>-1.1336695901044069</v>
      </c>
      <c r="N4737" s="60">
        <v>-0.13486681371771214</v>
      </c>
      <c r="O4737" s="60">
        <v>-2.3624511577653107E-2</v>
      </c>
      <c r="P4737" s="56" t="str">
        <f t="shared" si="5072"/>
        <v>947/5</v>
      </c>
    </row>
    <row r="4738" spans="6:16" x14ac:dyDescent="0.3">
      <c r="F4738" s="79"/>
      <c r="G4738" s="3">
        <v>4736</v>
      </c>
      <c r="H4738" s="61">
        <v>-1.5751718201143434</v>
      </c>
      <c r="I4738" s="61">
        <v>0.89592353298162397</v>
      </c>
      <c r="J4738" s="61">
        <v>0.76784858615410922</v>
      </c>
      <c r="K4738" s="62">
        <v>-0.91799641156078915</v>
      </c>
      <c r="L4738" s="60">
        <f t="array" ref="L4738:O4738">TRANSPOSE(MMULT(Option!$B$25:$E$28, TRANSPOSE(H4738:K4738)))</f>
        <v>-1.5751718201143434</v>
      </c>
      <c r="M4738" s="60">
        <v>0.19105875331037392</v>
      </c>
      <c r="N4738" s="60">
        <v>0.2789482658873953</v>
      </c>
      <c r="O4738" s="60">
        <v>-1.0317173388400163</v>
      </c>
      <c r="P4738" s="56" t="str">
        <f t="shared" si="5072"/>
        <v>948/1</v>
      </c>
    </row>
    <row r="4739" spans="6:16" x14ac:dyDescent="0.3">
      <c r="F4739" s="79"/>
      <c r="G4739" s="3">
        <v>4737</v>
      </c>
      <c r="H4739" s="61">
        <v>-2.2566300634552148E-2</v>
      </c>
      <c r="I4739" s="61">
        <v>1.8793873042137097</v>
      </c>
      <c r="J4739" s="61">
        <v>-0.69047073997854314</v>
      </c>
      <c r="K4739" s="62">
        <v>1.5392432605476432</v>
      </c>
      <c r="L4739" s="60">
        <f t="array" ref="L4739:O4739">TRANSPOSE(MMULT(Option!$B$25:$E$28, TRANSPOSE(H4739:K4739)))</f>
        <v>-2.2566300634552148E-2</v>
      </c>
      <c r="M4739" s="60">
        <v>1.7134603960858437</v>
      </c>
      <c r="N4739" s="60">
        <v>-0.12333480226213012</v>
      </c>
      <c r="O4739" s="60">
        <v>1.6664756880560796</v>
      </c>
      <c r="P4739" s="56" t="str">
        <f t="shared" si="5072"/>
        <v>948/2</v>
      </c>
    </row>
    <row r="4740" spans="6:16" x14ac:dyDescent="0.3">
      <c r="F4740" s="79"/>
      <c r="G4740" s="3">
        <v>4738</v>
      </c>
      <c r="H4740" s="61">
        <v>-0.37324123081256116</v>
      </c>
      <c r="I4740" s="61">
        <v>-0.46996612787425041</v>
      </c>
      <c r="J4740" s="61">
        <v>0.25755439334836605</v>
      </c>
      <c r="K4740" s="62">
        <v>-2.0471467298758461</v>
      </c>
      <c r="L4740" s="60">
        <f t="array" ref="L4740:O4740">TRANSPOSE(MMULT(Option!$B$25:$E$28, TRANSPOSE(H4740:K4740)))</f>
        <v>-0.37324123081256116</v>
      </c>
      <c r="M4740" s="60">
        <v>-0.58002756333483407</v>
      </c>
      <c r="N4740" s="60">
        <v>-4.614989648234441E-2</v>
      </c>
      <c r="O4740" s="60">
        <v>-1.975164766889431</v>
      </c>
      <c r="P4740" s="56" t="str">
        <f t="shared" ref="P4740:P4803" si="5073">(QUOTIENT(G4740 - 1, $E$2) + 1) &amp; "/" &amp; MOD(G4740 -1, $E$2) + 1</f>
        <v>948/3</v>
      </c>
    </row>
    <row r="4741" spans="6:16" x14ac:dyDescent="0.3">
      <c r="F4741" s="79"/>
      <c r="G4741" s="3">
        <v>4739</v>
      </c>
      <c r="H4741" s="61">
        <v>1.7013290094723283</v>
      </c>
      <c r="I4741" s="61">
        <v>0.86773438517790813</v>
      </c>
      <c r="J4741" s="61">
        <v>0.86030116148131053</v>
      </c>
      <c r="K4741" s="62">
        <v>-0.66566244664576824</v>
      </c>
      <c r="L4741" s="60">
        <f t="array" ref="L4741:O4741">TRANSPOSE(MMULT(Option!$B$25:$E$28, TRANSPOSE(H4741:K4741)))</f>
        <v>1.7013290094723283</v>
      </c>
      <c r="M4741" s="60">
        <v>1.4758233044276776</v>
      </c>
      <c r="N4741" s="60">
        <v>1.6633689735940171</v>
      </c>
      <c r="O4741" s="60">
        <v>0.50563213415101671</v>
      </c>
      <c r="P4741" s="56" t="str">
        <f t="shared" si="5073"/>
        <v>948/4</v>
      </c>
    </row>
    <row r="4742" spans="6:16" x14ac:dyDescent="0.3">
      <c r="F4742" s="79"/>
      <c r="G4742" s="3">
        <v>4740</v>
      </c>
      <c r="H4742" s="61">
        <v>0.1449542058670584</v>
      </c>
      <c r="I4742" s="61">
        <v>-0.88488335749055735</v>
      </c>
      <c r="J4742" s="61">
        <v>-0.68445348227042435</v>
      </c>
      <c r="K4742" s="62">
        <v>-0.18312326345657215</v>
      </c>
      <c r="L4742" s="60">
        <f t="array" ref="L4742:O4742">TRANSPOSE(MMULT(Option!$B$25:$E$28, TRANSPOSE(H4742:K4742)))</f>
        <v>0.1449542058670584</v>
      </c>
      <c r="M4742" s="60">
        <v>-0.75302731103460618</v>
      </c>
      <c r="N4742" s="60">
        <v>-0.77489755585483988</v>
      </c>
      <c r="O4742" s="60">
        <v>-0.4641442075381198</v>
      </c>
      <c r="P4742" s="56" t="str">
        <f t="shared" si="5073"/>
        <v>948/5</v>
      </c>
    </row>
    <row r="4743" spans="6:16" x14ac:dyDescent="0.3">
      <c r="F4743" s="79"/>
      <c r="G4743" s="3">
        <v>4741</v>
      </c>
      <c r="H4743" s="61">
        <v>0.36731200450266099</v>
      </c>
      <c r="I4743" s="61">
        <v>-1.5145133041158199</v>
      </c>
      <c r="J4743" s="61">
        <v>-1.2945389315668199</v>
      </c>
      <c r="K4743" s="62">
        <v>2.3827698902429613</v>
      </c>
      <c r="L4743" s="60">
        <f t="array" ref="L4743:O4743">TRANSPOSE(MMULT(Option!$B$25:$E$28, TRANSPOSE(H4743:K4743)))</f>
        <v>0.36731200450266099</v>
      </c>
      <c r="M4743" s="60">
        <v>-1.2411495696246193</v>
      </c>
      <c r="N4743" s="60">
        <v>-1.3866744497248289</v>
      </c>
      <c r="O4743" s="60">
        <v>1.5381462248081286</v>
      </c>
      <c r="P4743" s="56" t="str">
        <f t="shared" si="5073"/>
        <v>949/1</v>
      </c>
    </row>
    <row r="4744" spans="6:16" x14ac:dyDescent="0.3">
      <c r="F4744" s="79"/>
      <c r="G4744" s="3">
        <v>4742</v>
      </c>
      <c r="H4744" s="61">
        <v>-0.57880221148421218</v>
      </c>
      <c r="I4744" s="61">
        <v>0.23337340988277192</v>
      </c>
      <c r="J4744" s="61">
        <v>-0.88302911383345983</v>
      </c>
      <c r="K4744" s="62">
        <v>-0.23681595687433629</v>
      </c>
      <c r="L4744" s="60">
        <f t="array" ref="L4744:O4744">TRANSPOSE(MMULT(Option!$B$25:$E$28, TRANSPOSE(H4744:K4744)))</f>
        <v>-0.57880221148421218</v>
      </c>
      <c r="M4744" s="60">
        <v>-1.7630621398133373E-2</v>
      </c>
      <c r="N4744" s="60">
        <v>-0.94598273976870417</v>
      </c>
      <c r="O4744" s="60">
        <v>-0.54555608577067649</v>
      </c>
      <c r="P4744" s="56" t="str">
        <f t="shared" si="5073"/>
        <v>949/2</v>
      </c>
    </row>
    <row r="4745" spans="6:16" x14ac:dyDescent="0.3">
      <c r="F4745" s="79"/>
      <c r="G4745" s="3">
        <v>4743</v>
      </c>
      <c r="H4745" s="61">
        <v>-0.45632133481030746</v>
      </c>
      <c r="I4745" s="61">
        <v>0.35774593783037117</v>
      </c>
      <c r="J4745" s="61">
        <v>0.16336307336184214</v>
      </c>
      <c r="K4745" s="62">
        <v>4.2235668761898722E-3</v>
      </c>
      <c r="L4745" s="60">
        <f t="array" ref="L4745:O4745">TRANSPOSE(MMULT(Option!$B$25:$E$28, TRANSPOSE(H4745:K4745)))</f>
        <v>-0.45632133481030746</v>
      </c>
      <c r="M4745" s="60">
        <v>0.14535103401000538</v>
      </c>
      <c r="N4745" s="60">
        <v>5.463477431831161E-2</v>
      </c>
      <c r="O4745" s="60">
        <v>-5.3346603740250881E-2</v>
      </c>
      <c r="P4745" s="56" t="str">
        <f t="shared" si="5073"/>
        <v>949/3</v>
      </c>
    </row>
    <row r="4746" spans="6:16" x14ac:dyDescent="0.3">
      <c r="F4746" s="79"/>
      <c r="G4746" s="3">
        <v>4744</v>
      </c>
      <c r="H4746" s="61">
        <v>0.97187902875480769</v>
      </c>
      <c r="I4746" s="61">
        <v>-5.7969625351107099E-2</v>
      </c>
      <c r="J4746" s="61">
        <v>0.78573325224162527</v>
      </c>
      <c r="K4746" s="62">
        <v>1.227114609127044</v>
      </c>
      <c r="L4746" s="60">
        <f t="array" ref="L4746:O4746">TRANSPOSE(MMULT(Option!$B$25:$E$28, TRANSPOSE(H4746:K4746)))</f>
        <v>0.97187902875480769</v>
      </c>
      <c r="M4746" s="60">
        <v>0.33562157226598727</v>
      </c>
      <c r="N4746" s="60">
        <v>1.0636890246542769</v>
      </c>
      <c r="O4746" s="60">
        <v>1.5777691982554356</v>
      </c>
      <c r="P4746" s="56" t="str">
        <f t="shared" si="5073"/>
        <v>949/4</v>
      </c>
    </row>
    <row r="4747" spans="6:16" x14ac:dyDescent="0.3">
      <c r="F4747" s="79"/>
      <c r="G4747" s="3">
        <v>4745</v>
      </c>
      <c r="H4747" s="61">
        <v>2.8712032192304719E-2</v>
      </c>
      <c r="I4747" s="61">
        <v>-0.40837771840634918</v>
      </c>
      <c r="J4747" s="61">
        <v>-0.10203261527374313</v>
      </c>
      <c r="K4747" s="62">
        <v>-1.9281216063011206</v>
      </c>
      <c r="L4747" s="60">
        <f t="array" ref="L4747:O4747">TRANSPOSE(MMULT(Option!$B$25:$E$28, TRANSPOSE(H4747:K4747)))</f>
        <v>2.8712032192304719E-2</v>
      </c>
      <c r="M4747" s="60">
        <v>-0.36279954846916929</v>
      </c>
      <c r="N4747" s="60">
        <v>-0.18506984909900215</v>
      </c>
      <c r="O4747" s="60">
        <v>-1.7665130016093455</v>
      </c>
      <c r="P4747" s="56" t="str">
        <f t="shared" si="5073"/>
        <v>949/5</v>
      </c>
    </row>
    <row r="4748" spans="6:16" x14ac:dyDescent="0.3">
      <c r="F4748" s="79"/>
      <c r="G4748" s="3">
        <v>4746</v>
      </c>
      <c r="H4748" s="61">
        <v>-0.11204858796457838</v>
      </c>
      <c r="I4748" s="61">
        <v>-0.67915706093113914</v>
      </c>
      <c r="J4748" s="61">
        <v>-0.61543081852215775</v>
      </c>
      <c r="K4748" s="62">
        <v>-0.19808530994180215</v>
      </c>
      <c r="L4748" s="60">
        <f t="array" ref="L4748:O4748">TRANSPOSE(MMULT(Option!$B$25:$E$28, TRANSPOSE(H4748:K4748)))</f>
        <v>-0.11204858796457838</v>
      </c>
      <c r="M4748" s="60">
        <v>-0.6672771632819674</v>
      </c>
      <c r="N4748" s="60">
        <v>-0.76320358297765023</v>
      </c>
      <c r="O4748" s="60">
        <v>-0.51241442160222694</v>
      </c>
      <c r="P4748" s="56" t="str">
        <f t="shared" si="5073"/>
        <v>950/1</v>
      </c>
    </row>
    <row r="4749" spans="6:16" x14ac:dyDescent="0.3">
      <c r="F4749" s="79"/>
      <c r="G4749" s="3">
        <v>4747</v>
      </c>
      <c r="H4749" s="61">
        <v>0.53365223143891538</v>
      </c>
      <c r="I4749" s="61">
        <v>0.24735850812832985</v>
      </c>
      <c r="J4749" s="61">
        <v>0.96914464353097196</v>
      </c>
      <c r="K4749" s="62">
        <v>0.24632717648554336</v>
      </c>
      <c r="L4749" s="60">
        <f t="array" ref="L4749:O4749">TRANSPOSE(MMULT(Option!$B$25:$E$28, TRANSPOSE(H4749:K4749)))</f>
        <v>0.53365223143891538</v>
      </c>
      <c r="M4749" s="60">
        <v>0.44016871003345037</v>
      </c>
      <c r="N4749" s="60">
        <v>1.1294440501939904</v>
      </c>
      <c r="O4749" s="60">
        <v>0.67833421186381448</v>
      </c>
      <c r="P4749" s="56" t="str">
        <f t="shared" si="5073"/>
        <v>950/2</v>
      </c>
    </row>
    <row r="4750" spans="6:16" x14ac:dyDescent="0.3">
      <c r="F4750" s="79"/>
      <c r="G4750" s="3">
        <v>4748</v>
      </c>
      <c r="H4750" s="61">
        <v>0.17383765199214787</v>
      </c>
      <c r="I4750" s="61">
        <v>-0.3406535963875969</v>
      </c>
      <c r="J4750" s="61">
        <v>-1.1956787690490518</v>
      </c>
      <c r="K4750" s="62">
        <v>-1.0873447243497207</v>
      </c>
      <c r="L4750" s="60">
        <f t="array" ref="L4750:O4750">TRANSPOSE(MMULT(Option!$B$25:$E$28, TRANSPOSE(H4750:K4750)))</f>
        <v>0.17383765199214787</v>
      </c>
      <c r="M4750" s="60">
        <v>-0.24267911744416043</v>
      </c>
      <c r="N4750" s="60">
        <v>-1.0698456882733303</v>
      </c>
      <c r="O4750" s="60">
        <v>-1.1841879815471885</v>
      </c>
      <c r="P4750" s="56" t="str">
        <f t="shared" si="5073"/>
        <v>950/3</v>
      </c>
    </row>
    <row r="4751" spans="6:16" x14ac:dyDescent="0.3">
      <c r="F4751" s="79"/>
      <c r="G4751" s="3">
        <v>4749</v>
      </c>
      <c r="H4751" s="61">
        <v>0.66079021012738137</v>
      </c>
      <c r="I4751" s="61">
        <v>-1.0797847267132916</v>
      </c>
      <c r="J4751" s="61">
        <v>0.48333819034486375</v>
      </c>
      <c r="K4751" s="62">
        <v>-0.65881668399204962</v>
      </c>
      <c r="L4751" s="60">
        <f t="array" ref="L4751:O4751">TRANSPOSE(MMULT(Option!$B$25:$E$28, TRANSPOSE(H4751:K4751)))</f>
        <v>0.66079021012738137</v>
      </c>
      <c r="M4751" s="60">
        <v>-0.72532296483322023</v>
      </c>
      <c r="N4751" s="60">
        <v>0.40608286777877417</v>
      </c>
      <c r="O4751" s="60">
        <v>-0.488276877044868</v>
      </c>
      <c r="P4751" s="56" t="str">
        <f t="shared" si="5073"/>
        <v>950/4</v>
      </c>
    </row>
    <row r="4752" spans="6:16" x14ac:dyDescent="0.3">
      <c r="F4752" s="79"/>
      <c r="G4752" s="3">
        <v>4750</v>
      </c>
      <c r="H4752" s="61">
        <v>-0.17469239011411536</v>
      </c>
      <c r="I4752" s="61">
        <v>-0.19831661284374619</v>
      </c>
      <c r="J4752" s="61">
        <v>-0.42459456593310024</v>
      </c>
      <c r="K4752" s="62">
        <v>-1.213044332308564</v>
      </c>
      <c r="L4752" s="60">
        <f t="array" ref="L4752:O4752">TRANSPOSE(MMULT(Option!$B$25:$E$28, TRANSPOSE(H4752:K4752)))</f>
        <v>-0.17469239011411536</v>
      </c>
      <c r="M4752" s="60">
        <v>-0.25163713403038984</v>
      </c>
      <c r="N4752" s="60">
        <v>-0.49473411655075561</v>
      </c>
      <c r="O4752" s="60">
        <v>-1.2434699141590617</v>
      </c>
      <c r="P4752" s="56" t="str">
        <f t="shared" si="5073"/>
        <v>950/5</v>
      </c>
    </row>
    <row r="4753" spans="6:16" x14ac:dyDescent="0.3">
      <c r="F4753" s="79"/>
      <c r="G4753" s="3">
        <v>4751</v>
      </c>
      <c r="H4753" s="61">
        <v>-0.80043477478508396</v>
      </c>
      <c r="I4753" s="61">
        <v>-0.27083345268518183</v>
      </c>
      <c r="J4753" s="61">
        <v>-1.8457373544216191</v>
      </c>
      <c r="K4753" s="62">
        <v>-1.1431017403480799</v>
      </c>
      <c r="L4753" s="60">
        <f t="array" ref="L4753:O4753">TRANSPOSE(MMULT(Option!$B$25:$E$28, TRANSPOSE(H4753:K4753)))</f>
        <v>-0.80043477478508396</v>
      </c>
      <c r="M4753" s="60">
        <v>-0.56839686944525092</v>
      </c>
      <c r="N4753" s="60">
        <v>-2.0122244524358832</v>
      </c>
      <c r="O4753" s="60">
        <v>-1.7302396469823571</v>
      </c>
      <c r="P4753" s="56" t="str">
        <f t="shared" si="5073"/>
        <v>951/1</v>
      </c>
    </row>
    <row r="4754" spans="6:16" x14ac:dyDescent="0.3">
      <c r="F4754" s="79"/>
      <c r="G4754" s="3">
        <v>4752</v>
      </c>
      <c r="H4754" s="61">
        <v>-0.86518497236140457</v>
      </c>
      <c r="I4754" s="61">
        <v>1.4363628649394857</v>
      </c>
      <c r="J4754" s="61">
        <v>1.9503073570434761</v>
      </c>
      <c r="K4754" s="62">
        <v>0.59084325989236508</v>
      </c>
      <c r="L4754" s="60">
        <f t="array" ref="L4754:O4754">TRANSPOSE(MMULT(Option!$B$25:$E$28, TRANSPOSE(H4754:K4754)))</f>
        <v>-0.86518497236140457</v>
      </c>
      <c r="M4754" s="60">
        <v>0.97037432185720318</v>
      </c>
      <c r="N4754" s="60">
        <v>1.7430286826656527</v>
      </c>
      <c r="O4754" s="60">
        <v>0.91668305764837454</v>
      </c>
      <c r="P4754" s="56" t="str">
        <f t="shared" si="5073"/>
        <v>951/2</v>
      </c>
    </row>
    <row r="4755" spans="6:16" x14ac:dyDescent="0.3">
      <c r="F4755" s="79"/>
      <c r="G4755" s="3">
        <v>4753</v>
      </c>
      <c r="H4755" s="61">
        <v>0.9844074516328355</v>
      </c>
      <c r="I4755" s="61">
        <v>-2.3732688784297697</v>
      </c>
      <c r="J4755" s="61">
        <v>0.10862091064625086</v>
      </c>
      <c r="K4755" s="62">
        <v>-1.0619025576180161</v>
      </c>
      <c r="L4755" s="60">
        <f t="array" ref="L4755:O4755">TRANSPOSE(MMULT(Option!$B$25:$E$28, TRANSPOSE(H4755:K4755)))</f>
        <v>0.9844074516328355</v>
      </c>
      <c r="M4755" s="60">
        <v>-1.7813738753243398</v>
      </c>
      <c r="N4755" s="60">
        <v>-0.13230185332221575</v>
      </c>
      <c r="O4755" s="60">
        <v>-1.1158630834574552</v>
      </c>
      <c r="P4755" s="56" t="str">
        <f t="shared" si="5073"/>
        <v>951/3</v>
      </c>
    </row>
    <row r="4756" spans="6:16" x14ac:dyDescent="0.3">
      <c r="F4756" s="79"/>
      <c r="G4756" s="3">
        <v>4754</v>
      </c>
      <c r="H4756" s="61">
        <v>0.77260536689820225</v>
      </c>
      <c r="I4756" s="61">
        <v>-0.61324777731680036</v>
      </c>
      <c r="J4756" s="61">
        <v>-0.73393163639325032</v>
      </c>
      <c r="K4756" s="62">
        <v>1.2347959477441422E-2</v>
      </c>
      <c r="L4756" s="60">
        <f t="array" ref="L4756:O4756">TRANSPOSE(MMULT(Option!$B$25:$E$28, TRANSPOSE(H4756:K4756)))</f>
        <v>0.77260536689820225</v>
      </c>
      <c r="M4756" s="60">
        <v>-0.25300872510425115</v>
      </c>
      <c r="N4756" s="60">
        <v>-0.49616336037616804</v>
      </c>
      <c r="O4756" s="60">
        <v>1.5781556627929655E-2</v>
      </c>
      <c r="P4756" s="56" t="str">
        <f t="shared" si="5073"/>
        <v>951/4</v>
      </c>
    </row>
    <row r="4757" spans="6:16" x14ac:dyDescent="0.3">
      <c r="F4757" s="79"/>
      <c r="G4757" s="3">
        <v>4755</v>
      </c>
      <c r="H4757" s="61">
        <v>-0.57437414817286669</v>
      </c>
      <c r="I4757" s="61">
        <v>0.86245211677827205</v>
      </c>
      <c r="J4757" s="61">
        <v>0.97825790037669424</v>
      </c>
      <c r="K4757" s="62">
        <v>0.99588396042155902</v>
      </c>
      <c r="L4757" s="60">
        <f t="array" ref="L4757:O4757">TRANSPOSE(MMULT(Option!$B$25:$E$28, TRANSPOSE(H4757:K4757)))</f>
        <v>-0.57437414817286669</v>
      </c>
      <c r="M4757" s="60">
        <v>0.56070076241311839</v>
      </c>
      <c r="N4757" s="60">
        <v>0.8553070790604429</v>
      </c>
      <c r="O4757" s="60">
        <v>1.039853782487514</v>
      </c>
      <c r="P4757" s="56" t="str">
        <f t="shared" si="5073"/>
        <v>951/5</v>
      </c>
    </row>
    <row r="4758" spans="6:16" x14ac:dyDescent="0.3">
      <c r="F4758" s="79"/>
      <c r="G4758" s="3">
        <v>4756</v>
      </c>
      <c r="H4758" s="61">
        <v>-0.31267797609596065</v>
      </c>
      <c r="I4758" s="61">
        <v>1.0198858857673989</v>
      </c>
      <c r="J4758" s="61">
        <v>3.3704353650396007E-2</v>
      </c>
      <c r="K4758" s="62">
        <v>-0.16762703328318423</v>
      </c>
      <c r="L4758" s="60">
        <f t="array" ref="L4758:O4758">TRANSPOSE(MMULT(Option!$B$25:$E$28, TRANSPOSE(H4758:K4758)))</f>
        <v>-0.31267797609596065</v>
      </c>
      <c r="M4758" s="60">
        <v>0.80966966391085382</v>
      </c>
      <c r="N4758" s="60">
        <v>0.17160049815746359</v>
      </c>
      <c r="O4758" s="60">
        <v>5.0288260609142321E-3</v>
      </c>
      <c r="P4758" s="56" t="str">
        <f t="shared" si="5073"/>
        <v>952/1</v>
      </c>
    </row>
    <row r="4759" spans="6:16" x14ac:dyDescent="0.3">
      <c r="F4759" s="79"/>
      <c r="G4759" s="3">
        <v>4757</v>
      </c>
      <c r="H4759" s="61">
        <v>6.6904977453065596E-3</v>
      </c>
      <c r="I4759" s="61">
        <v>-0.41175727527331135</v>
      </c>
      <c r="J4759" s="61">
        <v>0.32198804315824342</v>
      </c>
      <c r="K4759" s="62">
        <v>0.3501191631289558</v>
      </c>
      <c r="L4759" s="60">
        <f t="array" ref="L4759:O4759">TRANSPOSE(MMULT(Option!$B$25:$E$28, TRANSPOSE(H4759:K4759)))</f>
        <v>6.6904977453065596E-3</v>
      </c>
      <c r="M4759" s="60">
        <v>-0.37470557727962095</v>
      </c>
      <c r="N4759" s="60">
        <v>0.17765817374478404</v>
      </c>
      <c r="O4759" s="60">
        <v>0.25752260408937322</v>
      </c>
      <c r="P4759" s="56" t="str">
        <f t="shared" si="5073"/>
        <v>952/2</v>
      </c>
    </row>
    <row r="4760" spans="6:16" x14ac:dyDescent="0.3">
      <c r="F4760" s="79"/>
      <c r="G4760" s="3">
        <v>4758</v>
      </c>
      <c r="H4760" s="61">
        <v>0.2812869076154591</v>
      </c>
      <c r="I4760" s="61">
        <v>0.66237576943920362</v>
      </c>
      <c r="J4760" s="61">
        <v>0.44612403928348088</v>
      </c>
      <c r="K4760" s="62">
        <v>2.586028185827165</v>
      </c>
      <c r="L4760" s="60">
        <f t="array" ref="L4760:O4760">TRANSPOSE(MMULT(Option!$B$25:$E$28, TRANSPOSE(H4760:K4760)))</f>
        <v>0.2812869076154591</v>
      </c>
      <c r="M4760" s="60">
        <v>0.71959218343813725</v>
      </c>
      <c r="N4760" s="60">
        <v>0.67780068881950073</v>
      </c>
      <c r="O4760" s="60">
        <v>2.5875821845451354</v>
      </c>
      <c r="P4760" s="56" t="str">
        <f t="shared" si="5073"/>
        <v>952/3</v>
      </c>
    </row>
    <row r="4761" spans="6:16" x14ac:dyDescent="0.3">
      <c r="F4761" s="79"/>
      <c r="G4761" s="3">
        <v>4759</v>
      </c>
      <c r="H4761" s="61">
        <v>0.44230655810201364</v>
      </c>
      <c r="I4761" s="61">
        <v>-0.28580416769856748</v>
      </c>
      <c r="J4761" s="61">
        <v>0.49898240833944923</v>
      </c>
      <c r="K4761" s="62">
        <v>-0.56343238167537657</v>
      </c>
      <c r="L4761" s="60">
        <f t="array" ref="L4761:O4761">TRANSPOSE(MMULT(Option!$B$25:$E$28, TRANSPOSE(H4761:K4761)))</f>
        <v>0.44230655810201364</v>
      </c>
      <c r="M4761" s="60">
        <v>-8.5021223241702221E-2</v>
      </c>
      <c r="N4761" s="60">
        <v>0.54034279607445623</v>
      </c>
      <c r="O4761" s="60">
        <v>-0.2830217476792582</v>
      </c>
      <c r="P4761" s="56" t="str">
        <f t="shared" si="5073"/>
        <v>952/4</v>
      </c>
    </row>
    <row r="4762" spans="6:16" x14ac:dyDescent="0.3">
      <c r="F4762" s="79"/>
      <c r="G4762" s="3">
        <v>4760</v>
      </c>
      <c r="H4762" s="61">
        <v>-1.8470892411345496</v>
      </c>
      <c r="I4762" s="61">
        <v>-0.27284155658613218</v>
      </c>
      <c r="J4762" s="61">
        <v>0.72069652236929804</v>
      </c>
      <c r="K4762" s="62">
        <v>1.0642945522269063</v>
      </c>
      <c r="L4762" s="60">
        <f t="array" ref="L4762:O4762">TRANSPOSE(MMULT(Option!$B$25:$E$28, TRANSPOSE(H4762:K4762)))</f>
        <v>-1.8470892411345496</v>
      </c>
      <c r="M4762" s="60">
        <v>-0.98889911361092542</v>
      </c>
      <c r="N4762" s="60">
        <v>-0.17728737719157872</v>
      </c>
      <c r="O4762" s="60">
        <v>0.24179057438471285</v>
      </c>
      <c r="P4762" s="56" t="str">
        <f t="shared" si="5073"/>
        <v>952/5</v>
      </c>
    </row>
    <row r="4763" spans="6:16" x14ac:dyDescent="0.3">
      <c r="F4763" s="79"/>
      <c r="G4763" s="3">
        <v>4761</v>
      </c>
      <c r="H4763" s="61">
        <v>-0.25801088532239408</v>
      </c>
      <c r="I4763" s="61">
        <v>-5.9787157573182065E-2</v>
      </c>
      <c r="J4763" s="61">
        <v>1.0100627418740704</v>
      </c>
      <c r="K4763" s="62">
        <v>-1.1492460176482E-2</v>
      </c>
      <c r="L4763" s="60">
        <f t="array" ref="L4763:O4763">TRANSPOSE(MMULT(Option!$B$25:$E$28, TRANSPOSE(H4763:K4763)))</f>
        <v>-0.25801088532239408</v>
      </c>
      <c r="M4763" s="60">
        <v>-0.15800018916202946</v>
      </c>
      <c r="N4763" s="60">
        <v>0.76828796613420103</v>
      </c>
      <c r="O4763" s="60">
        <v>6.8442198775420016E-2</v>
      </c>
      <c r="P4763" s="56" t="str">
        <f t="shared" si="5073"/>
        <v>953/1</v>
      </c>
    </row>
    <row r="4764" spans="6:16" x14ac:dyDescent="0.3">
      <c r="F4764" s="79"/>
      <c r="G4764" s="3">
        <v>4762</v>
      </c>
      <c r="H4764" s="61">
        <v>-0.87554928407124399</v>
      </c>
      <c r="I4764" s="61">
        <v>-0.62692875023829819</v>
      </c>
      <c r="J4764" s="61">
        <v>1.0504431412770088</v>
      </c>
      <c r="K4764" s="62">
        <v>1.1887377033840361</v>
      </c>
      <c r="L4764" s="60">
        <f t="array" ref="L4764:O4764">TRANSPOSE(MMULT(Option!$B$25:$E$28, TRANSPOSE(H4764:K4764)))</f>
        <v>-0.87554928407124399</v>
      </c>
      <c r="M4764" s="60">
        <v>-0.92480940429071068</v>
      </c>
      <c r="N4764" s="60">
        <v>0.40822658770562303</v>
      </c>
      <c r="O4764" s="60">
        <v>0.70861146263167185</v>
      </c>
      <c r="P4764" s="56" t="str">
        <f t="shared" si="5073"/>
        <v>953/2</v>
      </c>
    </row>
    <row r="4765" spans="6:16" x14ac:dyDescent="0.3">
      <c r="F4765" s="79"/>
      <c r="G4765" s="3">
        <v>4763</v>
      </c>
      <c r="H4765" s="61">
        <v>-0.87840287784895088</v>
      </c>
      <c r="I4765" s="61">
        <v>1.0613240570024662</v>
      </c>
      <c r="J4765" s="61">
        <v>1.1685989161166885</v>
      </c>
      <c r="K4765" s="62">
        <v>0.16631550486741636</v>
      </c>
      <c r="L4765" s="60">
        <f t="array" ref="L4765:O4765">TRANSPOSE(MMULT(Option!$B$25:$E$28, TRANSPOSE(H4765:K4765)))</f>
        <v>-0.87840287784895088</v>
      </c>
      <c r="M4765" s="60">
        <v>0.62135841447870521</v>
      </c>
      <c r="N4765" s="60">
        <v>0.95295091548862609</v>
      </c>
      <c r="O4765" s="60">
        <v>0.29706996767920069</v>
      </c>
      <c r="P4765" s="56" t="str">
        <f t="shared" si="5073"/>
        <v>953/3</v>
      </c>
    </row>
    <row r="4766" spans="6:16" x14ac:dyDescent="0.3">
      <c r="F4766" s="79"/>
      <c r="G4766" s="3">
        <v>4764</v>
      </c>
      <c r="H4766" s="61">
        <v>0.22864897450020535</v>
      </c>
      <c r="I4766" s="61">
        <v>0.26408657580723188</v>
      </c>
      <c r="J4766" s="61">
        <v>0.26860419474981073</v>
      </c>
      <c r="K4766" s="62">
        <v>0.18006332778655904</v>
      </c>
      <c r="L4766" s="60">
        <f t="array" ref="L4766:O4766">TRANSPOSE(MMULT(Option!$B$25:$E$28, TRANSPOSE(H4766:K4766)))</f>
        <v>0.22864897450020535</v>
      </c>
      <c r="M4766" s="60">
        <v>0.33349893453174889</v>
      </c>
      <c r="N4766" s="60">
        <v>0.39653145622040414</v>
      </c>
      <c r="O4766" s="60">
        <v>0.36723688056541959</v>
      </c>
      <c r="P4766" s="56" t="str">
        <f t="shared" si="5073"/>
        <v>953/4</v>
      </c>
    </row>
    <row r="4767" spans="6:16" x14ac:dyDescent="0.3">
      <c r="F4767" s="79"/>
      <c r="G4767" s="3">
        <v>4765</v>
      </c>
      <c r="H4767" s="61">
        <v>-0.26859468083323179</v>
      </c>
      <c r="I4767" s="61">
        <v>0.26707797284804169</v>
      </c>
      <c r="J4767" s="61">
        <v>-0.78568232069504607</v>
      </c>
      <c r="K4767" s="62">
        <v>0.95511478695984764</v>
      </c>
      <c r="L4767" s="60">
        <f t="array" ref="L4767:O4767">TRANSPOSE(MMULT(Option!$B$25:$E$28, TRANSPOSE(H4767:K4767)))</f>
        <v>-0.26859468083323179</v>
      </c>
      <c r="M4767" s="60">
        <v>0.1373431330730096</v>
      </c>
      <c r="N4767" s="60">
        <v>-0.72757313288980785</v>
      </c>
      <c r="O4767" s="60">
        <v>0.62706150948808914</v>
      </c>
      <c r="P4767" s="56" t="str">
        <f t="shared" si="5073"/>
        <v>953/5</v>
      </c>
    </row>
    <row r="4768" spans="6:16" x14ac:dyDescent="0.3">
      <c r="F4768" s="79"/>
      <c r="G4768" s="3">
        <v>4766</v>
      </c>
      <c r="H4768" s="61">
        <v>5.8801343764816064E-2</v>
      </c>
      <c r="I4768" s="61">
        <v>-0.82233049731896057</v>
      </c>
      <c r="J4768" s="61">
        <v>-2.4455765068494442</v>
      </c>
      <c r="K4768" s="62">
        <v>-1.650102213963043</v>
      </c>
      <c r="L4768" s="60">
        <f t="array" ref="L4768:O4768">TRANSPOSE(MMULT(Option!$B$25:$E$28, TRANSPOSE(H4768:K4768)))</f>
        <v>5.8801343764816064E-2</v>
      </c>
      <c r="M4768" s="60">
        <v>-0.73015781254103707</v>
      </c>
      <c r="N4768" s="60">
        <v>-2.3397905962280952</v>
      </c>
      <c r="O4768" s="60">
        <v>-2.0822069066848838</v>
      </c>
      <c r="P4768" s="56" t="str">
        <f t="shared" si="5073"/>
        <v>954/1</v>
      </c>
    </row>
    <row r="4769" spans="6:16" x14ac:dyDescent="0.3">
      <c r="F4769" s="79"/>
      <c r="G4769" s="3">
        <v>4767</v>
      </c>
      <c r="H4769" s="61">
        <v>8.2122310608670632E-2</v>
      </c>
      <c r="I4769" s="61">
        <v>-0.90883763440550835</v>
      </c>
      <c r="J4769" s="61">
        <v>0.5408110878710185</v>
      </c>
      <c r="K4769" s="62">
        <v>1.4938686763219955</v>
      </c>
      <c r="L4769" s="60">
        <f t="array" ref="L4769:O4769">TRANSPOSE(MMULT(Option!$B$25:$E$28, TRANSPOSE(H4769:K4769)))</f>
        <v>8.2122310608670632E-2</v>
      </c>
      <c r="M4769" s="60">
        <v>-0.80011452657410054</v>
      </c>
      <c r="N4769" s="60">
        <v>0.26985918896125233</v>
      </c>
      <c r="O4769" s="60">
        <v>1.1796875888438705</v>
      </c>
      <c r="P4769" s="56" t="str">
        <f t="shared" si="5073"/>
        <v>954/2</v>
      </c>
    </row>
    <row r="4770" spans="6:16" x14ac:dyDescent="0.3">
      <c r="F4770" s="79"/>
      <c r="G4770" s="3">
        <v>4768</v>
      </c>
      <c r="H4770" s="61">
        <v>0.35932828219604634</v>
      </c>
      <c r="I4770" s="61">
        <v>-1.0817125848651921</v>
      </c>
      <c r="J4770" s="61">
        <v>2.103048254801029</v>
      </c>
      <c r="K4770" s="62">
        <v>-1.186445853540923</v>
      </c>
      <c r="L4770" s="60">
        <f t="array" ref="L4770:O4770">TRANSPOSE(MMULT(Option!$B$25:$E$28, TRANSPOSE(H4770:K4770)))</f>
        <v>0.35932828219604634</v>
      </c>
      <c r="M4770" s="60">
        <v>-0.8476746471877985</v>
      </c>
      <c r="N4770" s="60">
        <v>1.7076009178923623</v>
      </c>
      <c r="O4770" s="60">
        <v>-0.7450660725149324</v>
      </c>
      <c r="P4770" s="56" t="str">
        <f t="shared" si="5073"/>
        <v>954/3</v>
      </c>
    </row>
    <row r="4771" spans="6:16" x14ac:dyDescent="0.3">
      <c r="F4771" s="79"/>
      <c r="G4771" s="3">
        <v>4769</v>
      </c>
      <c r="H4771" s="61">
        <v>0.28853941032811598</v>
      </c>
      <c r="I4771" s="61">
        <v>1.0565805494800999</v>
      </c>
      <c r="J4771" s="61">
        <v>0.63187916254412158</v>
      </c>
      <c r="K4771" s="62">
        <v>-0.39014170533910097</v>
      </c>
      <c r="L4771" s="60">
        <f t="array" ref="L4771:O4771">TRANSPOSE(MMULT(Option!$B$25:$E$28, TRANSPOSE(H4771:K4771)))</f>
        <v>0.28853941032811598</v>
      </c>
      <c r="M4771" s="60">
        <v>1.0837878332933648</v>
      </c>
      <c r="N4771" s="60">
        <v>0.94707932691688557</v>
      </c>
      <c r="O4771" s="60">
        <v>0.18132628609400653</v>
      </c>
      <c r="P4771" s="56" t="str">
        <f t="shared" si="5073"/>
        <v>954/4</v>
      </c>
    </row>
    <row r="4772" spans="6:16" x14ac:dyDescent="0.3">
      <c r="F4772" s="79"/>
      <c r="G4772" s="3">
        <v>4770</v>
      </c>
      <c r="H4772" s="61">
        <v>0.60942923412740413</v>
      </c>
      <c r="I4772" s="61">
        <v>0.73004972471118279</v>
      </c>
      <c r="J4772" s="61">
        <v>-0.49931945795193428</v>
      </c>
      <c r="K4772" s="62">
        <v>2.1204783383116328</v>
      </c>
      <c r="L4772" s="60">
        <f t="array" ref="L4772:O4772">TRANSPOSE(MMULT(Option!$B$25:$E$28, TRANSPOSE(H4772:K4772)))</f>
        <v>0.60942923412740413</v>
      </c>
      <c r="M4772" s="60">
        <v>0.91287331856509524</v>
      </c>
      <c r="N4772" s="60">
        <v>-3.6137194123520011E-3</v>
      </c>
      <c r="O4772" s="60">
        <v>2.1533555696378737</v>
      </c>
      <c r="P4772" s="56" t="str">
        <f t="shared" si="5073"/>
        <v>954/5</v>
      </c>
    </row>
    <row r="4773" spans="6:16" x14ac:dyDescent="0.3">
      <c r="F4773" s="79"/>
      <c r="G4773" s="3">
        <v>4771</v>
      </c>
      <c r="H4773" s="61">
        <v>-0.77148248441377287</v>
      </c>
      <c r="I4773" s="61">
        <v>0.77583196774046292</v>
      </c>
      <c r="J4773" s="61">
        <v>-0.48277730506721483</v>
      </c>
      <c r="K4773" s="62">
        <v>-0.36725063422065046</v>
      </c>
      <c r="L4773" s="60">
        <f t="array" ref="L4773:O4773">TRANSPOSE(MMULT(Option!$B$25:$E$28, TRANSPOSE(H4773:K4773)))</f>
        <v>-0.77148248441377287</v>
      </c>
      <c r="M4773" s="60">
        <v>0.40246874998193249</v>
      </c>
      <c r="N4773" s="60">
        <v>-0.52946066206164655</v>
      </c>
      <c r="O4773" s="60">
        <v>-0.51415563108032125</v>
      </c>
      <c r="P4773" s="56" t="str">
        <f t="shared" si="5073"/>
        <v>955/1</v>
      </c>
    </row>
    <row r="4774" spans="6:16" x14ac:dyDescent="0.3">
      <c r="F4774" s="79"/>
      <c r="G4774" s="3">
        <v>4772</v>
      </c>
      <c r="H4774" s="61">
        <v>-1.7527760831235244</v>
      </c>
      <c r="I4774" s="61">
        <v>-0.98585030876490565</v>
      </c>
      <c r="J4774" s="61">
        <v>1.214859776685189</v>
      </c>
      <c r="K4774" s="62">
        <v>5.3405664902423718E-2</v>
      </c>
      <c r="L4774" s="60">
        <f t="array" ref="L4774:O4774">TRANSPOSE(MMULT(Option!$B$25:$E$28, TRANSPOSE(H4774:K4774)))</f>
        <v>-1.7527760831235244</v>
      </c>
      <c r="M4774" s="60">
        <v>-1.6046571660115632</v>
      </c>
      <c r="N4774" s="60">
        <v>0.10775692761035816</v>
      </c>
      <c r="O4774" s="60">
        <v>-0.67641641455950308</v>
      </c>
      <c r="P4774" s="56" t="str">
        <f t="shared" si="5073"/>
        <v>955/2</v>
      </c>
    </row>
    <row r="4775" spans="6:16" x14ac:dyDescent="0.3">
      <c r="F4775" s="79"/>
      <c r="G4775" s="3">
        <v>4773</v>
      </c>
      <c r="H4775" s="61">
        <v>-9.4057273961773297E-2</v>
      </c>
      <c r="I4775" s="61">
        <v>1.1454336463126713</v>
      </c>
      <c r="J4775" s="61">
        <v>-1.0786036774187764</v>
      </c>
      <c r="K4775" s="62">
        <v>-0.27881987450706408</v>
      </c>
      <c r="L4775" s="60">
        <f t="array" ref="L4775:O4775">TRANSPOSE(MMULT(Option!$B$25:$E$28, TRANSPOSE(H4775:K4775)))</f>
        <v>-9.4057273961773297E-2</v>
      </c>
      <c r="M4775" s="60">
        <v>1.012184367970709</v>
      </c>
      <c r="N4775" s="60">
        <v>-0.68502643986829015</v>
      </c>
      <c r="O4775" s="60">
        <v>-0.18696693034190956</v>
      </c>
      <c r="P4775" s="56" t="str">
        <f t="shared" si="5073"/>
        <v>955/3</v>
      </c>
    </row>
    <row r="4776" spans="6:16" x14ac:dyDescent="0.3">
      <c r="F4776" s="79"/>
      <c r="G4776" s="3">
        <v>4774</v>
      </c>
      <c r="H4776" s="61">
        <v>1.517204284709861</v>
      </c>
      <c r="I4776" s="61">
        <v>-0.44379196359581469</v>
      </c>
      <c r="J4776" s="61">
        <v>0.47230863810391305</v>
      </c>
      <c r="K4776" s="62">
        <v>0.73931497687738668</v>
      </c>
      <c r="L4776" s="60">
        <f t="array" ref="L4776:O4776">TRANSPOSE(MMULT(Option!$B$25:$E$28, TRANSPOSE(H4776:K4776)))</f>
        <v>1.517204284709861</v>
      </c>
      <c r="M4776" s="60">
        <v>0.20013966068576294</v>
      </c>
      <c r="N4776" s="60">
        <v>0.90550312962631196</v>
      </c>
      <c r="O4776" s="60">
        <v>1.2159664273524611</v>
      </c>
      <c r="P4776" s="56" t="str">
        <f t="shared" si="5073"/>
        <v>955/4</v>
      </c>
    </row>
    <row r="4777" spans="6:16" x14ac:dyDescent="0.3">
      <c r="F4777" s="79"/>
      <c r="G4777" s="3">
        <v>4775</v>
      </c>
      <c r="H4777" s="61">
        <v>7.6154001310805602E-2</v>
      </c>
      <c r="I4777" s="61">
        <v>0.27268475732644293</v>
      </c>
      <c r="J4777" s="61">
        <v>-0.45016342908676554</v>
      </c>
      <c r="K4777" s="62">
        <v>0.38208906317745794</v>
      </c>
      <c r="L4777" s="60">
        <f t="array" ref="L4777:O4777">TRANSPOSE(MMULT(Option!$B$25:$E$28, TRANSPOSE(H4777:K4777)))</f>
        <v>7.6154001310805602E-2</v>
      </c>
      <c r="M4777" s="60">
        <v>0.28038130878613998</v>
      </c>
      <c r="N4777" s="60">
        <v>-0.29351583949981253</v>
      </c>
      <c r="O4777" s="60">
        <v>0.34120585228461098</v>
      </c>
      <c r="P4777" s="56" t="str">
        <f t="shared" si="5073"/>
        <v>955/5</v>
      </c>
    </row>
    <row r="4778" spans="6:16" x14ac:dyDescent="0.3">
      <c r="F4778" s="79"/>
      <c r="G4778" s="3">
        <v>4776</v>
      </c>
      <c r="H4778" s="61">
        <v>-0.41751103074937523</v>
      </c>
      <c r="I4778" s="61">
        <v>1.6554107583845583</v>
      </c>
      <c r="J4778" s="61">
        <v>0.13474639026197505</v>
      </c>
      <c r="K4778" s="62">
        <v>6.644084259600451E-2</v>
      </c>
      <c r="L4778" s="60">
        <f t="array" ref="L4778:O4778">TRANSPOSE(MMULT(Option!$B$25:$E$28, TRANSPOSE(H4778:K4778)))</f>
        <v>-0.41751103074937523</v>
      </c>
      <c r="M4778" s="60">
        <v>1.3502046090085482</v>
      </c>
      <c r="N4778" s="60">
        <v>0.38483299038021246</v>
      </c>
      <c r="O4778" s="60">
        <v>0.34968022031107404</v>
      </c>
      <c r="P4778" s="56" t="str">
        <f t="shared" si="5073"/>
        <v>956/1</v>
      </c>
    </row>
    <row r="4779" spans="6:16" x14ac:dyDescent="0.3">
      <c r="F4779" s="79"/>
      <c r="G4779" s="3">
        <v>4777</v>
      </c>
      <c r="H4779" s="61">
        <v>-1.8334488798921438</v>
      </c>
      <c r="I4779" s="61">
        <v>0.53301723516011967</v>
      </c>
      <c r="J4779" s="61">
        <v>2.3448046100958386</v>
      </c>
      <c r="K4779" s="62">
        <v>7.8305225776410955E-2</v>
      </c>
      <c r="L4779" s="60">
        <f t="array" ref="L4779:O4779">TRANSPOSE(MMULT(Option!$B$25:$E$28, TRANSPOSE(H4779:K4779)))</f>
        <v>-1.8334488798921438</v>
      </c>
      <c r="M4779" s="60">
        <v>-0.24486118658939238</v>
      </c>
      <c r="N4779" s="60">
        <v>1.4656626149007455</v>
      </c>
      <c r="O4779" s="60">
        <v>-6.9087288980872436E-2</v>
      </c>
      <c r="P4779" s="56" t="str">
        <f t="shared" si="5073"/>
        <v>956/2</v>
      </c>
    </row>
    <row r="4780" spans="6:16" x14ac:dyDescent="0.3">
      <c r="F4780" s="79"/>
      <c r="G4780" s="3">
        <v>4778</v>
      </c>
      <c r="H4780" s="61">
        <v>1.3466397390463549</v>
      </c>
      <c r="I4780" s="61">
        <v>0.14341631418060163</v>
      </c>
      <c r="J4780" s="61">
        <v>1.1682993067856524</v>
      </c>
      <c r="K4780" s="62">
        <v>0.38727801691748881</v>
      </c>
      <c r="L4780" s="60">
        <f t="array" ref="L4780:O4780">TRANSPOSE(MMULT(Option!$B$25:$E$28, TRANSPOSE(H4780:K4780)))</f>
        <v>1.3466397390463549</v>
      </c>
      <c r="M4780" s="60">
        <v>0.67009911874337713</v>
      </c>
      <c r="N4780" s="60">
        <v>1.6023401430716928</v>
      </c>
      <c r="O4780" s="60">
        <v>1.1358848579631622</v>
      </c>
      <c r="P4780" s="56" t="str">
        <f t="shared" si="5073"/>
        <v>956/3</v>
      </c>
    </row>
    <row r="4781" spans="6:16" x14ac:dyDescent="0.3">
      <c r="F4781" s="79"/>
      <c r="G4781" s="3">
        <v>4779</v>
      </c>
      <c r="H4781" s="61">
        <v>-1.0944786250160456</v>
      </c>
      <c r="I4781" s="61">
        <v>1.9649768785430848</v>
      </c>
      <c r="J4781" s="61">
        <v>-0.52993060668750969</v>
      </c>
      <c r="K4781" s="62">
        <v>0.30750431405792689</v>
      </c>
      <c r="L4781" s="60">
        <f t="array" ref="L4781:O4781">TRANSPOSE(MMULT(Option!$B$25:$E$28, TRANSPOSE(H4781:K4781)))</f>
        <v>-1.0944786250160456</v>
      </c>
      <c r="M4781" s="60">
        <v>1.3631396069459285</v>
      </c>
      <c r="N4781" s="60">
        <v>-0.38868310540020595</v>
      </c>
      <c r="O4781" s="60">
        <v>0.23665937920772523</v>
      </c>
      <c r="P4781" s="56" t="str">
        <f t="shared" si="5073"/>
        <v>956/4</v>
      </c>
    </row>
    <row r="4782" spans="6:16" x14ac:dyDescent="0.3">
      <c r="F4782" s="79"/>
      <c r="G4782" s="3">
        <v>4780</v>
      </c>
      <c r="H4782" s="61">
        <v>-0.84239210355882121</v>
      </c>
      <c r="I4782" s="61">
        <v>0.79202992997603583</v>
      </c>
      <c r="J4782" s="61">
        <v>0.58910370907401743</v>
      </c>
      <c r="K4782" s="62">
        <v>0.49386649584875481</v>
      </c>
      <c r="L4782" s="60">
        <f t="array" ref="L4782:O4782">TRANSPOSE(MMULT(Option!$B$25:$E$28, TRANSPOSE(H4782:K4782)))</f>
        <v>-0.84239210355882121</v>
      </c>
      <c r="M4782" s="60">
        <v>0.38895057993362298</v>
      </c>
      <c r="N4782" s="60">
        <v>0.38786099635785565</v>
      </c>
      <c r="O4782" s="60">
        <v>0.40834854962865352</v>
      </c>
      <c r="P4782" s="56" t="str">
        <f t="shared" si="5073"/>
        <v>956/5</v>
      </c>
    </row>
    <row r="4783" spans="6:16" x14ac:dyDescent="0.3">
      <c r="F4783" s="79"/>
      <c r="G4783" s="3">
        <v>4781</v>
      </c>
      <c r="H4783" s="61">
        <v>-0.88151770295640042</v>
      </c>
      <c r="I4783" s="61">
        <v>-1.1341728858606683</v>
      </c>
      <c r="J4783" s="61">
        <v>-1.2019143066124645</v>
      </c>
      <c r="K4783" s="62">
        <v>0.2658377974778941</v>
      </c>
      <c r="L4783" s="60">
        <f t="array" ref="L4783:O4783">TRANSPOSE(MMULT(Option!$B$25:$E$28, TRANSPOSE(H4783:K4783)))</f>
        <v>-0.88151770295640042</v>
      </c>
      <c r="M4783" s="60">
        <v>-1.3920937013071646</v>
      </c>
      <c r="N4783" s="60">
        <v>-1.7052566919119094</v>
      </c>
      <c r="O4783" s="60">
        <v>-0.65654302114097463</v>
      </c>
      <c r="P4783" s="56" t="str">
        <f t="shared" si="5073"/>
        <v>957/1</v>
      </c>
    </row>
    <row r="4784" spans="6:16" x14ac:dyDescent="0.3">
      <c r="F4784" s="79"/>
      <c r="G4784" s="3">
        <v>4782</v>
      </c>
      <c r="H4784" s="61">
        <v>-0.96809138233772984</v>
      </c>
      <c r="I4784" s="61">
        <v>-1.3349435231973141</v>
      </c>
      <c r="J4784" s="61">
        <v>-1.1614631696665481</v>
      </c>
      <c r="K4784" s="62">
        <v>-1.0572254192178159</v>
      </c>
      <c r="L4784" s="60">
        <f t="array" ref="L4784:O4784">TRANSPOSE(MMULT(Option!$B$25:$E$28, TRANSPOSE(H4784:K4784)))</f>
        <v>-0.96809138233772984</v>
      </c>
      <c r="M4784" s="60">
        <v>-1.6107325016436378</v>
      </c>
      <c r="N4784" s="60">
        <v>-1.7569316167988336</v>
      </c>
      <c r="O4784" s="60">
        <v>-1.8688549822575726</v>
      </c>
      <c r="P4784" s="56" t="str">
        <f t="shared" si="5073"/>
        <v>957/2</v>
      </c>
    </row>
    <row r="4785" spans="6:16" x14ac:dyDescent="0.3">
      <c r="F4785" s="79"/>
      <c r="G4785" s="3">
        <v>4783</v>
      </c>
      <c r="H4785" s="61">
        <v>-0.99562533036489076</v>
      </c>
      <c r="I4785" s="61">
        <v>0.40273120513009775</v>
      </c>
      <c r="J4785" s="61">
        <v>-0.28368722114032291</v>
      </c>
      <c r="K4785" s="62">
        <v>0.98720085233903032</v>
      </c>
      <c r="L4785" s="60">
        <f t="array" ref="L4785:O4785">TRANSPOSE(MMULT(Option!$B$25:$E$28, TRANSPOSE(H4785:K4785)))</f>
        <v>-0.99562533036489076</v>
      </c>
      <c r="M4785" s="60">
        <v>-2.9140885700064234E-2</v>
      </c>
      <c r="N4785" s="60">
        <v>-0.541955689271997</v>
      </c>
      <c r="O4785" s="60">
        <v>0.49722787993520806</v>
      </c>
      <c r="P4785" s="56" t="str">
        <f t="shared" si="5073"/>
        <v>957/3</v>
      </c>
    </row>
    <row r="4786" spans="6:16" x14ac:dyDescent="0.3">
      <c r="F4786" s="79"/>
      <c r="G4786" s="3">
        <v>4784</v>
      </c>
      <c r="H4786" s="61">
        <v>-1.2852666375557922</v>
      </c>
      <c r="I4786" s="61">
        <v>0.53228535349546191</v>
      </c>
      <c r="J4786" s="61">
        <v>0.70764237253879869</v>
      </c>
      <c r="K4786" s="62">
        <v>-1.5902610190086066</v>
      </c>
      <c r="L4786" s="60">
        <f t="array" ref="L4786:O4786">TRANSPOSE(MMULT(Option!$B$25:$E$28, TRANSPOSE(H4786:K4786)))</f>
        <v>-1.2852666375557922</v>
      </c>
      <c r="M4786" s="60">
        <v>-2.625907028046065E-2</v>
      </c>
      <c r="N4786" s="60">
        <v>0.24680778787352003</v>
      </c>
      <c r="O4786" s="60">
        <v>-1.5984221588773111</v>
      </c>
      <c r="P4786" s="56" t="str">
        <f t="shared" si="5073"/>
        <v>957/4</v>
      </c>
    </row>
    <row r="4787" spans="6:16" x14ac:dyDescent="0.3">
      <c r="F4787" s="79"/>
      <c r="G4787" s="3">
        <v>4785</v>
      </c>
      <c r="H4787" s="61">
        <v>0.73627884454997994</v>
      </c>
      <c r="I4787" s="61">
        <v>2.5152645096483472</v>
      </c>
      <c r="J4787" s="61">
        <v>1.4385499330237981</v>
      </c>
      <c r="K4787" s="62">
        <v>1.7914858886040086</v>
      </c>
      <c r="L4787" s="60">
        <f t="array" ref="L4787:O4787">TRANSPOSE(MMULT(Option!$B$25:$E$28, TRANSPOSE(H4787:K4787)))</f>
        <v>0.73627884454997994</v>
      </c>
      <c r="M4787" s="60">
        <v>2.5997895394798989</v>
      </c>
      <c r="N4787" s="60">
        <v>2.2166552815573368</v>
      </c>
      <c r="O4787" s="60">
        <v>2.7680754523870519</v>
      </c>
      <c r="P4787" s="56" t="str">
        <f t="shared" si="5073"/>
        <v>957/5</v>
      </c>
    </row>
    <row r="4788" spans="6:16" x14ac:dyDescent="0.3">
      <c r="F4788" s="79"/>
      <c r="G4788" s="3">
        <v>4786</v>
      </c>
      <c r="H4788" s="61">
        <v>1.3453856036859255</v>
      </c>
      <c r="I4788" s="61">
        <v>0.82511273853380696</v>
      </c>
      <c r="J4788" s="61">
        <v>-1.0080808025701324</v>
      </c>
      <c r="K4788" s="62">
        <v>-0.14085369108182078</v>
      </c>
      <c r="L4788" s="60">
        <f t="array" ref="L4788:O4788">TRANSPOSE(MMULT(Option!$B$25:$E$28, TRANSPOSE(H4788:K4788)))</f>
        <v>1.3453856036859255</v>
      </c>
      <c r="M4788" s="60">
        <v>1.2943825577150654</v>
      </c>
      <c r="N4788" s="60">
        <v>-0.13118804120358996</v>
      </c>
      <c r="O4788" s="60">
        <v>0.43684235416545991</v>
      </c>
      <c r="P4788" s="56" t="str">
        <f t="shared" si="5073"/>
        <v>958/1</v>
      </c>
    </row>
    <row r="4789" spans="6:16" x14ac:dyDescent="0.3">
      <c r="F4789" s="79"/>
      <c r="G4789" s="3">
        <v>4787</v>
      </c>
      <c r="H4789" s="61">
        <v>1.9546338802997152</v>
      </c>
      <c r="I4789" s="61">
        <v>-1.2321227700946649</v>
      </c>
      <c r="J4789" s="61">
        <v>-0.82971181906434621</v>
      </c>
      <c r="K4789" s="62">
        <v>1.6429409807226902</v>
      </c>
      <c r="L4789" s="60">
        <f t="array" ref="L4789:O4789">TRANSPOSE(MMULT(Option!$B$25:$E$28, TRANSPOSE(H4789:K4789)))</f>
        <v>1.9546338802997152</v>
      </c>
      <c r="M4789" s="60">
        <v>-0.34740561976760853</v>
      </c>
      <c r="N4789" s="60">
        <v>-0.26953616783829526</v>
      </c>
      <c r="O4789" s="60">
        <v>1.7041955101810562</v>
      </c>
      <c r="P4789" s="56" t="str">
        <f t="shared" si="5073"/>
        <v>958/2</v>
      </c>
    </row>
    <row r="4790" spans="6:16" x14ac:dyDescent="0.3">
      <c r="F4790" s="79"/>
      <c r="G4790" s="3">
        <v>4788</v>
      </c>
      <c r="H4790" s="61">
        <v>1.3593318058484076</v>
      </c>
      <c r="I4790" s="61">
        <v>-0.19650116309742779</v>
      </c>
      <c r="J4790" s="61">
        <v>0.30989320896784628</v>
      </c>
      <c r="K4790" s="62">
        <v>-1.5302184862139514</v>
      </c>
      <c r="L4790" s="60">
        <f t="array" ref="L4790:O4790">TRANSPOSE(MMULT(Option!$B$25:$E$28, TRANSPOSE(H4790:K4790)))</f>
        <v>1.3593318058484076</v>
      </c>
      <c r="M4790" s="60">
        <v>0.3636364315311979</v>
      </c>
      <c r="N4790" s="60">
        <v>0.7644589639654944</v>
      </c>
      <c r="O4790" s="60">
        <v>-0.75763922314049448</v>
      </c>
      <c r="P4790" s="56" t="str">
        <f t="shared" si="5073"/>
        <v>958/3</v>
      </c>
    </row>
    <row r="4791" spans="6:16" x14ac:dyDescent="0.3">
      <c r="F4791" s="79"/>
      <c r="G4791" s="3">
        <v>4789</v>
      </c>
      <c r="H4791" s="61">
        <v>-0.94735070912002739</v>
      </c>
      <c r="I4791" s="61">
        <v>0.20507157502545692</v>
      </c>
      <c r="J4791" s="61">
        <v>-1.1375200920578989</v>
      </c>
      <c r="K4791" s="62">
        <v>-0.52921117261725714</v>
      </c>
      <c r="L4791" s="60">
        <f t="array" ref="L4791:O4791">TRANSPOSE(MMULT(Option!$B$25:$E$28, TRANSPOSE(H4791:K4791)))</f>
        <v>-0.94735070912002739</v>
      </c>
      <c r="M4791" s="60">
        <v>-0.19098908056041658</v>
      </c>
      <c r="N4791" s="60">
        <v>-1.3243352866464515</v>
      </c>
      <c r="O4791" s="60">
        <v>-1.0004505011057612</v>
      </c>
      <c r="P4791" s="56" t="str">
        <f t="shared" si="5073"/>
        <v>958/4</v>
      </c>
    </row>
    <row r="4792" spans="6:16" x14ac:dyDescent="0.3">
      <c r="F4792" s="79"/>
      <c r="G4792" s="3">
        <v>4790</v>
      </c>
      <c r="H4792" s="61">
        <v>0.41933746941335925</v>
      </c>
      <c r="I4792" s="61">
        <v>-0.60302896443589582</v>
      </c>
      <c r="J4792" s="61">
        <v>0.82541998186445109</v>
      </c>
      <c r="K4792" s="62">
        <v>-0.3430211720837697</v>
      </c>
      <c r="L4792" s="60">
        <f t="array" ref="L4792:O4792">TRANSPOSE(MMULT(Option!$B$25:$E$28, TRANSPOSE(H4792:K4792)))</f>
        <v>0.41933746941335925</v>
      </c>
      <c r="M4792" s="60">
        <v>-0.3849501873903215</v>
      </c>
      <c r="N4792" s="60">
        <v>0.73479961618409328</v>
      </c>
      <c r="O4792" s="60">
        <v>-0.1228153604976821</v>
      </c>
      <c r="P4792" s="56" t="str">
        <f t="shared" si="5073"/>
        <v>958/5</v>
      </c>
    </row>
    <row r="4793" spans="6:16" x14ac:dyDescent="0.3">
      <c r="F4793" s="79"/>
      <c r="G4793" s="3">
        <v>4791</v>
      </c>
      <c r="H4793" s="61">
        <v>-1.2253341257380583</v>
      </c>
      <c r="I4793" s="61">
        <v>0.40005761136445295</v>
      </c>
      <c r="J4793" s="61">
        <v>1.2108788104561257</v>
      </c>
      <c r="K4793" s="62">
        <v>0.77343488296625296</v>
      </c>
      <c r="L4793" s="60">
        <f t="array" ref="L4793:O4793">TRANSPOSE(MMULT(Option!$B$25:$E$28, TRANSPOSE(H4793:K4793)))</f>
        <v>-1.2253341257380583</v>
      </c>
      <c r="M4793" s="60">
        <v>-0.12347479301105713</v>
      </c>
      <c r="N4793" s="60">
        <v>0.67815307072490794</v>
      </c>
      <c r="O4793" s="60">
        <v>0.51329543084934248</v>
      </c>
      <c r="P4793" s="56" t="str">
        <f t="shared" si="5073"/>
        <v>959/1</v>
      </c>
    </row>
    <row r="4794" spans="6:16" x14ac:dyDescent="0.3">
      <c r="F4794" s="79"/>
      <c r="G4794" s="3">
        <v>4792</v>
      </c>
      <c r="H4794" s="61">
        <v>-1.1833462408752411</v>
      </c>
      <c r="I4794" s="61">
        <v>-0.85614814253671123</v>
      </c>
      <c r="J4794" s="61">
        <v>-1.373293934436592</v>
      </c>
      <c r="K4794" s="62">
        <v>1.0484491792222654</v>
      </c>
      <c r="L4794" s="60">
        <f t="array" ref="L4794:O4794">TRANSPOSE(MMULT(Option!$B$25:$E$28, TRANSPOSE(H4794:K4794)))</f>
        <v>-1.1833462408752411</v>
      </c>
      <c r="M4794" s="60">
        <v>-1.2580112302041606</v>
      </c>
      <c r="N4794" s="60">
        <v>-1.9037085917394898</v>
      </c>
      <c r="O4794" s="60">
        <v>-6.7731999247272023E-2</v>
      </c>
      <c r="P4794" s="56" t="str">
        <f t="shared" si="5073"/>
        <v>959/2</v>
      </c>
    </row>
    <row r="4795" spans="6:16" x14ac:dyDescent="0.3">
      <c r="F4795" s="79"/>
      <c r="G4795" s="3">
        <v>4793</v>
      </c>
      <c r="H4795" s="61">
        <v>0.65442191951178041</v>
      </c>
      <c r="I4795" s="61">
        <v>-0.3858805603744811</v>
      </c>
      <c r="J4795" s="61">
        <v>0.98170986520778492</v>
      </c>
      <c r="K4795" s="62">
        <v>1.8358508812249759</v>
      </c>
      <c r="L4795" s="60">
        <f t="array" ref="L4795:O4795">TRANSPOSE(MMULT(Option!$B$25:$E$28, TRANSPOSE(H4795:K4795)))</f>
        <v>0.65442191951178041</v>
      </c>
      <c r="M4795" s="60">
        <v>-9.1896607620895132E-2</v>
      </c>
      <c r="N4795" s="60">
        <v>1.0229671738466248</v>
      </c>
      <c r="O4795" s="60">
        <v>1.924460433436034</v>
      </c>
      <c r="P4795" s="56" t="str">
        <f t="shared" si="5073"/>
        <v>959/3</v>
      </c>
    </row>
    <row r="4796" spans="6:16" x14ac:dyDescent="0.3">
      <c r="F4796" s="79"/>
      <c r="G4796" s="3">
        <v>4794</v>
      </c>
      <c r="H4796" s="61">
        <v>1.2394805663963651</v>
      </c>
      <c r="I4796" s="61">
        <v>0.92625727188928397</v>
      </c>
      <c r="J4796" s="61">
        <v>-1.1034970051035176E-2</v>
      </c>
      <c r="K4796" s="62">
        <v>-3.6668039580999832</v>
      </c>
      <c r="L4796" s="60">
        <f t="array" ref="L4796:O4796">TRANSPOSE(MMULT(Option!$B$25:$E$28, TRANSPOSE(H4796:K4796)))</f>
        <v>1.2394805663963651</v>
      </c>
      <c r="M4796" s="60">
        <v>1.3447210388457331</v>
      </c>
      <c r="N4796" s="60">
        <v>0.72865119051344562</v>
      </c>
      <c r="O4796" s="60">
        <v>-2.4038738006430442</v>
      </c>
      <c r="P4796" s="56" t="str">
        <f t="shared" si="5073"/>
        <v>959/4</v>
      </c>
    </row>
    <row r="4797" spans="6:16" x14ac:dyDescent="0.3">
      <c r="F4797" s="79"/>
      <c r="G4797" s="3">
        <v>4795</v>
      </c>
      <c r="H4797" s="61">
        <v>1.4590471820680182</v>
      </c>
      <c r="I4797" s="61">
        <v>-0.98520791694974275</v>
      </c>
      <c r="J4797" s="61">
        <v>-9.8743129614722413E-4</v>
      </c>
      <c r="K4797" s="62">
        <v>-3.8332324515182717E-2</v>
      </c>
      <c r="L4797" s="60">
        <f t="array" ref="L4797:O4797">TRANSPOSE(MMULT(Option!$B$25:$E$28, TRANSPOSE(H4797:K4797)))</f>
        <v>1.4590471820680182</v>
      </c>
      <c r="M4797" s="60">
        <v>-0.31933909811118533</v>
      </c>
      <c r="N4797" s="60">
        <v>0.3247636102839761</v>
      </c>
      <c r="O4797" s="60">
        <v>0.29261231269717608</v>
      </c>
      <c r="P4797" s="56" t="str">
        <f t="shared" si="5073"/>
        <v>959/5</v>
      </c>
    </row>
    <row r="4798" spans="6:16" x14ac:dyDescent="0.3">
      <c r="F4798" s="79"/>
      <c r="G4798" s="3">
        <v>4796</v>
      </c>
      <c r="H4798" s="61">
        <v>5.0972355016653545E-3</v>
      </c>
      <c r="I4798" s="61">
        <v>0.40918380724520254</v>
      </c>
      <c r="J4798" s="61">
        <v>0.91353231594202866</v>
      </c>
      <c r="K4798" s="62">
        <v>2.1993621157164376</v>
      </c>
      <c r="L4798" s="60">
        <f t="array" ref="L4798:O4798">TRANSPOSE(MMULT(Option!$B$25:$E$28, TRANSPOSE(H4798:K4798)))</f>
        <v>5.0972355016653545E-3</v>
      </c>
      <c r="M4798" s="60">
        <v>0.37706204817093825</v>
      </c>
      <c r="N4798" s="60">
        <v>0.91155299515540245</v>
      </c>
      <c r="O4798" s="60">
        <v>2.1709128109228444</v>
      </c>
      <c r="P4798" s="56" t="str">
        <f t="shared" si="5073"/>
        <v>960/1</v>
      </c>
    </row>
    <row r="4799" spans="6:16" x14ac:dyDescent="0.3">
      <c r="F4799" s="79"/>
      <c r="G4799" s="3">
        <v>4797</v>
      </c>
      <c r="H4799" s="61">
        <v>0.75078641043733796</v>
      </c>
      <c r="I4799" s="61">
        <v>1.2766107060147951</v>
      </c>
      <c r="J4799" s="61">
        <v>1.346839347020701</v>
      </c>
      <c r="K4799" s="62">
        <v>-1.2309769776157891</v>
      </c>
      <c r="L4799" s="60">
        <f t="array" ref="L4799:O4799">TRANSPOSE(MMULT(Option!$B$25:$E$28, TRANSPOSE(H4799:K4799)))</f>
        <v>0.75078641043733796</v>
      </c>
      <c r="M4799" s="60">
        <v>1.4703476028356981</v>
      </c>
      <c r="N4799" s="60">
        <v>1.8175522733847216</v>
      </c>
      <c r="O4799" s="60">
        <v>-0.15665986361763617</v>
      </c>
      <c r="P4799" s="56" t="str">
        <f t="shared" si="5073"/>
        <v>960/2</v>
      </c>
    </row>
    <row r="4800" spans="6:16" x14ac:dyDescent="0.3">
      <c r="F4800" s="79"/>
      <c r="G4800" s="3">
        <v>4798</v>
      </c>
      <c r="H4800" s="61">
        <v>9.8759100290641208E-2</v>
      </c>
      <c r="I4800" s="61">
        <v>-0.6718890087766024</v>
      </c>
      <c r="J4800" s="61">
        <v>0.46428206097355179</v>
      </c>
      <c r="K4800" s="62">
        <v>-0.66688140814324026</v>
      </c>
      <c r="L4800" s="60">
        <f t="array" ref="L4800:O4800">TRANSPOSE(MMULT(Option!$B$25:$E$28, TRANSPOSE(H4800:K4800)))</f>
        <v>9.8759100290641208E-2</v>
      </c>
      <c r="M4800" s="60">
        <v>-0.57629280814926931</v>
      </c>
      <c r="N4800" s="60">
        <v>0.27134540521018374</v>
      </c>
      <c r="O4800" s="60">
        <v>-0.61690274214327379</v>
      </c>
      <c r="P4800" s="56" t="str">
        <f t="shared" si="5073"/>
        <v>960/3</v>
      </c>
    </row>
    <row r="4801" spans="6:16" x14ac:dyDescent="0.3">
      <c r="F4801" s="79"/>
      <c r="G4801" s="3">
        <v>4799</v>
      </c>
      <c r="H4801" s="61">
        <v>0.6941443869921583</v>
      </c>
      <c r="I4801" s="61">
        <v>0.61699395222419817</v>
      </c>
      <c r="J4801" s="61">
        <v>-6.2693387745633919E-2</v>
      </c>
      <c r="K4801" s="62">
        <v>2.1052462750626142</v>
      </c>
      <c r="L4801" s="60">
        <f t="array" ref="L4801:O4801">TRANSPOSE(MMULT(Option!$B$25:$E$28, TRANSPOSE(H4801:K4801)))</f>
        <v>0.6941443869921583</v>
      </c>
      <c r="M4801" s="60">
        <v>0.84314205267633446</v>
      </c>
      <c r="N4801" s="60">
        <v>0.38416046354122141</v>
      </c>
      <c r="O4801" s="60">
        <v>2.2298134032831163</v>
      </c>
      <c r="P4801" s="56" t="str">
        <f t="shared" si="5073"/>
        <v>960/4</v>
      </c>
    </row>
    <row r="4802" spans="6:16" x14ac:dyDescent="0.3">
      <c r="F4802" s="79"/>
      <c r="G4802" s="3">
        <v>4800</v>
      </c>
      <c r="H4802" s="61">
        <v>0.65543813355146996</v>
      </c>
      <c r="I4802" s="61">
        <v>-1.0718607661887309</v>
      </c>
      <c r="J4802" s="61">
        <v>-0.72459961752801172</v>
      </c>
      <c r="K4802" s="62">
        <v>-0.66444756939440364</v>
      </c>
      <c r="L4802" s="60">
        <f t="array" ref="L4802:O4802">TRANSPOSE(MMULT(Option!$B$25:$E$28, TRANSPOSE(H4802:K4802)))</f>
        <v>0.65543813355146996</v>
      </c>
      <c r="M4802" s="60">
        <v>-0.7202013656820565</v>
      </c>
      <c r="N4802" s="60">
        <v>-0.65492691825239824</v>
      </c>
      <c r="O4802" s="60">
        <v>-0.72893004887620894</v>
      </c>
      <c r="P4802" s="56" t="str">
        <f t="shared" si="5073"/>
        <v>960/5</v>
      </c>
    </row>
    <row r="4803" spans="6:16" x14ac:dyDescent="0.3">
      <c r="F4803" s="79"/>
      <c r="G4803" s="3">
        <v>4801</v>
      </c>
      <c r="H4803" s="61">
        <v>-0.49234359210403461</v>
      </c>
      <c r="I4803" s="61">
        <v>0.77496413816945198</v>
      </c>
      <c r="J4803" s="61">
        <v>1.5691371955624118</v>
      </c>
      <c r="K4803" s="62">
        <v>-0.21431707451827336</v>
      </c>
      <c r="L4803" s="60">
        <f t="array" ref="L4803:O4803">TRANSPOSE(MMULT(Option!$B$25:$E$28, TRANSPOSE(H4803:K4803)))</f>
        <v>-0.49234359210403461</v>
      </c>
      <c r="M4803" s="60">
        <v>0.5133289279659321</v>
      </c>
      <c r="N4803" s="60">
        <v>1.3841848035003095</v>
      </c>
      <c r="O4803" s="60">
        <v>0.1287298531182908</v>
      </c>
      <c r="P4803" s="56" t="str">
        <f t="shared" si="5073"/>
        <v>961/1</v>
      </c>
    </row>
    <row r="4804" spans="6:16" x14ac:dyDescent="0.3">
      <c r="F4804" s="79"/>
      <c r="G4804" s="3">
        <v>4802</v>
      </c>
      <c r="H4804" s="61">
        <v>0.52707274409375804</v>
      </c>
      <c r="I4804" s="61">
        <v>4.4782694966209312E-2</v>
      </c>
      <c r="J4804" s="61">
        <v>0.2729455911715134</v>
      </c>
      <c r="K4804" s="62">
        <v>-0.97100278113656147</v>
      </c>
      <c r="L4804" s="60">
        <f t="array" ref="L4804:O4804">TRANSPOSE(MMULT(Option!$B$25:$E$28, TRANSPOSE(H4804:K4804)))</f>
        <v>0.52707274409375804</v>
      </c>
      <c r="M4804" s="60">
        <v>0.25187311553885766</v>
      </c>
      <c r="N4804" s="60">
        <v>0.46228681999676746</v>
      </c>
      <c r="O4804" s="60">
        <v>-0.55568761951990187</v>
      </c>
      <c r="P4804" s="56" t="str">
        <f t="shared" ref="P4804:P4867" si="5074">(QUOTIENT(G4804 - 1, $E$2) + 1) &amp; "/" &amp; MOD(G4804 -1, $E$2) + 1</f>
        <v>961/2</v>
      </c>
    </row>
    <row r="4805" spans="6:16" x14ac:dyDescent="0.3">
      <c r="F4805" s="79"/>
      <c r="G4805" s="3">
        <v>4803</v>
      </c>
      <c r="H4805" s="61">
        <v>-1.6441705257809001</v>
      </c>
      <c r="I4805" s="61">
        <v>1.6718653728021491</v>
      </c>
      <c r="J4805" s="61">
        <v>1.8441922071481696</v>
      </c>
      <c r="K4805" s="62">
        <v>-0.13002798247077005</v>
      </c>
      <c r="L4805" s="60">
        <f t="array" ref="L4805:O4805">TRANSPOSE(MMULT(Option!$B$25:$E$28, TRANSPOSE(H4805:K4805)))</f>
        <v>-1.6441705257809001</v>
      </c>
      <c r="M4805" s="60">
        <v>0.8746217142159225</v>
      </c>
      <c r="N4805" s="60">
        <v>1.3999014895197484</v>
      </c>
      <c r="O4805" s="60">
        <v>2.8729061107395662E-2</v>
      </c>
      <c r="P4805" s="56" t="str">
        <f t="shared" si="5074"/>
        <v>961/3</v>
      </c>
    </row>
    <row r="4806" spans="6:16" x14ac:dyDescent="0.3">
      <c r="F4806" s="79"/>
      <c r="G4806" s="3">
        <v>4804</v>
      </c>
      <c r="H4806" s="61">
        <v>0.11220858618688807</v>
      </c>
      <c r="I4806" s="61">
        <v>0.89025442153943357</v>
      </c>
      <c r="J4806" s="61">
        <v>2.7469600084317751E-2</v>
      </c>
      <c r="K4806" s="62">
        <v>-0.18912669988528202</v>
      </c>
      <c r="L4806" s="60">
        <f t="array" ref="L4806:O4806">TRANSPOSE(MMULT(Option!$B$25:$E$28, TRANSPOSE(H4806:K4806)))</f>
        <v>0.11220858618688807</v>
      </c>
      <c r="M4806" s="60">
        <v>0.86081508936947104</v>
      </c>
      <c r="N4806" s="60">
        <v>0.3021335906982115</v>
      </c>
      <c r="O4806" s="60">
        <v>0.1214098515991148</v>
      </c>
      <c r="P4806" s="56" t="str">
        <f t="shared" si="5074"/>
        <v>961/4</v>
      </c>
    </row>
    <row r="4807" spans="6:16" x14ac:dyDescent="0.3">
      <c r="F4807" s="79"/>
      <c r="G4807" s="3">
        <v>4805</v>
      </c>
      <c r="H4807" s="61">
        <v>-2.0855617192114515</v>
      </c>
      <c r="I4807" s="61">
        <v>-0.10997431118604373</v>
      </c>
      <c r="J4807" s="61">
        <v>1.6276043342490258</v>
      </c>
      <c r="K4807" s="62">
        <v>-0.38645656239337656</v>
      </c>
      <c r="L4807" s="60">
        <f t="array" ref="L4807:O4807">TRANSPOSE(MMULT(Option!$B$25:$E$28, TRANSPOSE(H4807:K4807)))</f>
        <v>-2.0855617192114515</v>
      </c>
      <c r="M4807" s="60">
        <v>-0.93501780878671548</v>
      </c>
      <c r="N4807" s="60">
        <v>0.56651854738728524</v>
      </c>
      <c r="O4807" s="60">
        <v>-0.8762885129464848</v>
      </c>
      <c r="P4807" s="56" t="str">
        <f t="shared" si="5074"/>
        <v>961/5</v>
      </c>
    </row>
    <row r="4808" spans="6:16" x14ac:dyDescent="0.3">
      <c r="F4808" s="79"/>
      <c r="G4808" s="3">
        <v>4806</v>
      </c>
      <c r="H4808" s="61">
        <v>0.10446991842191106</v>
      </c>
      <c r="I4808" s="61">
        <v>0.4112374634486603</v>
      </c>
      <c r="J4808" s="61">
        <v>-0.9299961410294254</v>
      </c>
      <c r="K4808" s="62">
        <v>0.52598778500456322</v>
      </c>
      <c r="L4808" s="60">
        <f t="array" ref="L4808:O4808">TRANSPOSE(MMULT(Option!$B$25:$E$28, TRANSPOSE(H4808:K4808)))</f>
        <v>0.10446991842191106</v>
      </c>
      <c r="M4808" s="60">
        <v>0.41869332833978873</v>
      </c>
      <c r="N4808" s="60">
        <v>-0.66734975832473786</v>
      </c>
      <c r="O4808" s="60">
        <v>0.41838758178069313</v>
      </c>
      <c r="P4808" s="56" t="str">
        <f t="shared" si="5074"/>
        <v>962/1</v>
      </c>
    </row>
    <row r="4809" spans="6:16" x14ac:dyDescent="0.3">
      <c r="F4809" s="79"/>
      <c r="G4809" s="3">
        <v>4807</v>
      </c>
      <c r="H4809" s="61">
        <v>-0.44309423121852964</v>
      </c>
      <c r="I4809" s="61">
        <v>1.0798713538438744</v>
      </c>
      <c r="J4809" s="61">
        <v>-0.68819109879078377</v>
      </c>
      <c r="K4809" s="62">
        <v>0.13660583726878714</v>
      </c>
      <c r="L4809" s="60">
        <f t="array" ref="L4809:O4809">TRANSPOSE(MMULT(Option!$B$25:$E$28, TRANSPOSE(H4809:K4809)))</f>
        <v>-0.44309423121852964</v>
      </c>
      <c r="M4809" s="60">
        <v>0.8124807514733875</v>
      </c>
      <c r="N4809" s="60">
        <v>-0.4989061633741092</v>
      </c>
      <c r="O4809" s="60">
        <v>8.8200107172667574E-2</v>
      </c>
      <c r="P4809" s="56" t="str">
        <f t="shared" si="5074"/>
        <v>962/2</v>
      </c>
    </row>
    <row r="4810" spans="6:16" x14ac:dyDescent="0.3">
      <c r="F4810" s="79"/>
      <c r="G4810" s="3">
        <v>4808</v>
      </c>
      <c r="H4810" s="61">
        <v>-2.4878984612259734</v>
      </c>
      <c r="I4810" s="61">
        <v>-1.0704905741311419</v>
      </c>
      <c r="J4810" s="61">
        <v>-1.2746828034845339</v>
      </c>
      <c r="K4810" s="62">
        <v>0.11303993495621156</v>
      </c>
      <c r="L4810" s="60">
        <f t="array" ref="L4810:O4810">TRANSPOSE(MMULT(Option!$B$25:$E$28, TRANSPOSE(H4810:K4810)))</f>
        <v>-2.4878984612259734</v>
      </c>
      <c r="M4810" s="60">
        <v>-1.9762802018289283</v>
      </c>
      <c r="N4810" s="60">
        <v>-2.3950463548318037</v>
      </c>
      <c r="O4810" s="60">
        <v>-1.4274706091843978</v>
      </c>
      <c r="P4810" s="56" t="str">
        <f t="shared" si="5074"/>
        <v>962/3</v>
      </c>
    </row>
    <row r="4811" spans="6:16" x14ac:dyDescent="0.3">
      <c r="F4811" s="79"/>
      <c r="G4811" s="3">
        <v>4809</v>
      </c>
      <c r="H4811" s="61">
        <v>0.58786922856515278</v>
      </c>
      <c r="I4811" s="61">
        <v>0.51365853387599647</v>
      </c>
      <c r="J4811" s="61">
        <v>1.3228854627138567</v>
      </c>
      <c r="K4811" s="62">
        <v>1.0401127085350863</v>
      </c>
      <c r="L4811" s="60">
        <f t="array" ref="L4811:O4811">TRANSPOSE(MMULT(Option!$B$25:$E$28, TRANSPOSE(H4811:K4811)))</f>
        <v>0.58786922856515278</v>
      </c>
      <c r="M4811" s="60">
        <v>0.70592351399541964</v>
      </c>
      <c r="N4811" s="60">
        <v>1.5315586869115267</v>
      </c>
      <c r="O4811" s="60">
        <v>1.5185551831599231</v>
      </c>
      <c r="P4811" s="56" t="str">
        <f t="shared" si="5074"/>
        <v>962/4</v>
      </c>
    </row>
    <row r="4812" spans="6:16" x14ac:dyDescent="0.3">
      <c r="F4812" s="79"/>
      <c r="G4812" s="3">
        <v>4810</v>
      </c>
      <c r="H4812" s="61">
        <v>0.4707242929846509</v>
      </c>
      <c r="I4812" s="61">
        <v>-7.5798462577691378E-2</v>
      </c>
      <c r="J4812" s="61">
        <v>-0.77364972616418892</v>
      </c>
      <c r="K4812" s="62">
        <v>0.89344299657389681</v>
      </c>
      <c r="L4812" s="60">
        <f t="array" ref="L4812:O4812">TRANSPOSE(MMULT(Option!$B$25:$E$28, TRANSPOSE(H4812:K4812)))</f>
        <v>0.4707242929846509</v>
      </c>
      <c r="M4812" s="60">
        <v>0.11881927872915071</v>
      </c>
      <c r="N4812" s="60">
        <v>-0.51106332129056264</v>
      </c>
      <c r="O4812" s="60">
        <v>0.7825389281010231</v>
      </c>
      <c r="P4812" s="56" t="str">
        <f t="shared" si="5074"/>
        <v>962/5</v>
      </c>
    </row>
    <row r="4813" spans="6:16" x14ac:dyDescent="0.3">
      <c r="F4813" s="79"/>
      <c r="G4813" s="3">
        <v>4811</v>
      </c>
      <c r="H4813" s="61">
        <v>0.72520630763955152</v>
      </c>
      <c r="I4813" s="61">
        <v>0.6144235433031745</v>
      </c>
      <c r="J4813" s="61">
        <v>5.6877205883875147E-2</v>
      </c>
      <c r="K4813" s="62">
        <v>-0.7940092198812293</v>
      </c>
      <c r="L4813" s="60">
        <f t="array" ref="L4813:O4813">TRANSPOSE(MMULT(Option!$B$25:$E$28, TRANSPOSE(H4813:K4813)))</f>
        <v>0.72520630763955152</v>
      </c>
      <c r="M4813" s="60">
        <v>0.85321100224577551</v>
      </c>
      <c r="N4813" s="60">
        <v>0.50093219668701483</v>
      </c>
      <c r="O4813" s="60">
        <v>-0.21787120513806962</v>
      </c>
      <c r="P4813" s="56" t="str">
        <f t="shared" si="5074"/>
        <v>963/1</v>
      </c>
    </row>
    <row r="4814" spans="6:16" x14ac:dyDescent="0.3">
      <c r="F4814" s="79"/>
      <c r="G4814" s="3">
        <v>4812</v>
      </c>
      <c r="H4814" s="61">
        <v>-0.13626626370661726</v>
      </c>
      <c r="I4814" s="61">
        <v>-6.9488073136985476E-2</v>
      </c>
      <c r="J4814" s="61">
        <v>-0.20064635221975621</v>
      </c>
      <c r="K4814" s="62">
        <v>-0.37236796931207955</v>
      </c>
      <c r="L4814" s="60">
        <f t="array" ref="L4814:O4814">TRANSPOSE(MMULT(Option!$B$25:$E$28, TRANSPOSE(H4814:K4814)))</f>
        <v>-0.13626626370661726</v>
      </c>
      <c r="M4814" s="60">
        <v>-0.11819337649201959</v>
      </c>
      <c r="N4814" s="60">
        <v>-0.24893246513377312</v>
      </c>
      <c r="O4814" s="60">
        <v>-0.4307417903400178</v>
      </c>
      <c r="P4814" s="56" t="str">
        <f t="shared" si="5074"/>
        <v>963/2</v>
      </c>
    </row>
    <row r="4815" spans="6:16" x14ac:dyDescent="0.3">
      <c r="F4815" s="79"/>
      <c r="G4815" s="3">
        <v>4813</v>
      </c>
      <c r="H4815" s="61">
        <v>-2.4600567182602333</v>
      </c>
      <c r="I4815" s="61">
        <v>-0.58740487808751651</v>
      </c>
      <c r="J4815" s="61">
        <v>0.94597668902236354</v>
      </c>
      <c r="K4815" s="62">
        <v>3.7189963826248354E-2</v>
      </c>
      <c r="L4815" s="60">
        <f t="array" ref="L4815:O4815">TRANSPOSE(MMULT(Option!$B$25:$E$28, TRANSPOSE(H4815:K4815)))</f>
        <v>-2.4600567182602333</v>
      </c>
      <c r="M4815" s="60">
        <v>-1.5223881507885637</v>
      </c>
      <c r="N4815" s="60">
        <v>-0.30698054331471647</v>
      </c>
      <c r="O4815" s="60">
        <v>-0.92135806486253835</v>
      </c>
      <c r="P4815" s="56" t="str">
        <f t="shared" si="5074"/>
        <v>963/3</v>
      </c>
    </row>
    <row r="4816" spans="6:16" x14ac:dyDescent="0.3">
      <c r="F4816" s="79"/>
      <c r="G4816" s="3">
        <v>4814</v>
      </c>
      <c r="H4816" s="61">
        <v>3.7200176065121791E-2</v>
      </c>
      <c r="I4816" s="61">
        <v>0.55736772971199289</v>
      </c>
      <c r="J4816" s="61">
        <v>-1.036155692674815</v>
      </c>
      <c r="K4816" s="62">
        <v>0.75839607730120573</v>
      </c>
      <c r="L4816" s="60">
        <f t="array" ref="L4816:O4816">TRANSPOSE(MMULT(Option!$B$25:$E$28, TRANSPOSE(H4816:K4816)))</f>
        <v>3.7200176065121791E-2</v>
      </c>
      <c r="M4816" s="60">
        <v>0.52571603269222755</v>
      </c>
      <c r="N4816" s="60">
        <v>-0.74923277195855098</v>
      </c>
      <c r="O4816" s="60">
        <v>0.60804791926737423</v>
      </c>
      <c r="P4816" s="56" t="str">
        <f t="shared" si="5074"/>
        <v>963/4</v>
      </c>
    </row>
    <row r="4817" spans="6:16" x14ac:dyDescent="0.3">
      <c r="F4817" s="79"/>
      <c r="G4817" s="3">
        <v>4815</v>
      </c>
      <c r="H4817" s="61">
        <v>-1.1109798269652762</v>
      </c>
      <c r="I4817" s="61">
        <v>1.8806589498850952</v>
      </c>
      <c r="J4817" s="61">
        <v>-0.18231971723504606</v>
      </c>
      <c r="K4817" s="62">
        <v>1.0861632316683925</v>
      </c>
      <c r="L4817" s="60">
        <f t="array" ref="L4817:O4817">TRANSPOSE(MMULT(Option!$B$25:$E$28, TRANSPOSE(H4817:K4817)))</f>
        <v>-1.1109798269652762</v>
      </c>
      <c r="M4817" s="60">
        <v>1.2792604680628115</v>
      </c>
      <c r="N4817" s="60">
        <v>-0.11205305964394927</v>
      </c>
      <c r="O4817" s="60">
        <v>0.94262964004579908</v>
      </c>
      <c r="P4817" s="56" t="str">
        <f t="shared" si="5074"/>
        <v>963/5</v>
      </c>
    </row>
    <row r="4818" spans="6:16" x14ac:dyDescent="0.3">
      <c r="F4818" s="79"/>
      <c r="G4818" s="3">
        <v>4816</v>
      </c>
      <c r="H4818" s="61">
        <v>0.38163658059716565</v>
      </c>
      <c r="I4818" s="61">
        <v>-0.71521190039145899</v>
      </c>
      <c r="J4818" s="61">
        <v>0.72770458689362383</v>
      </c>
      <c r="K4818" s="62">
        <v>0.47541118415514655</v>
      </c>
      <c r="L4818" s="60">
        <f t="array" ref="L4818:O4818">TRANSPOSE(MMULT(Option!$B$25:$E$28, TRANSPOSE(H4818:K4818)))</f>
        <v>0.38163658059716565</v>
      </c>
      <c r="M4818" s="60">
        <v>-0.50284790205654906</v>
      </c>
      <c r="N4818" s="60">
        <v>0.60451845735977039</v>
      </c>
      <c r="O4818" s="60">
        <v>0.51451940115373851</v>
      </c>
      <c r="P4818" s="56" t="str">
        <f t="shared" si="5074"/>
        <v>964/1</v>
      </c>
    </row>
    <row r="4819" spans="6:16" x14ac:dyDescent="0.3">
      <c r="F4819" s="79"/>
      <c r="G4819" s="3">
        <v>4817</v>
      </c>
      <c r="H4819" s="61">
        <v>-0.94669819288211021</v>
      </c>
      <c r="I4819" s="61">
        <v>0.26920052215568735</v>
      </c>
      <c r="J4819" s="61">
        <v>0.37820711863490714</v>
      </c>
      <c r="K4819" s="62">
        <v>0.81794765169588057</v>
      </c>
      <c r="L4819" s="60">
        <f t="array" ref="L4819:O4819">TRANSPOSE(MMULT(Option!$B$25:$E$28, TRANSPOSE(H4819:K4819)))</f>
        <v>-0.94669819288211021</v>
      </c>
      <c r="M4819" s="60">
        <v>-0.13195292317282931</v>
      </c>
      <c r="N4819" s="60">
        <v>2.399708604036016E-2</v>
      </c>
      <c r="O4819" s="60">
        <v>0.46608095932164201</v>
      </c>
      <c r="P4819" s="56" t="str">
        <f t="shared" si="5074"/>
        <v>964/2</v>
      </c>
    </row>
    <row r="4820" spans="6:16" x14ac:dyDescent="0.3">
      <c r="F4820" s="79"/>
      <c r="G4820" s="3">
        <v>4818</v>
      </c>
      <c r="H4820" s="61">
        <v>0.51337410743668821</v>
      </c>
      <c r="I4820" s="61">
        <v>-1.2461178896524097</v>
      </c>
      <c r="J4820" s="61">
        <v>-1.1237344038809118</v>
      </c>
      <c r="K4820" s="62">
        <v>-0.25398617170089199</v>
      </c>
      <c r="L4820" s="60">
        <f t="array" ref="L4820:O4820">TRANSPOSE(MMULT(Option!$B$25:$E$28, TRANSPOSE(H4820:K4820)))</f>
        <v>0.51337410743668821</v>
      </c>
      <c r="M4820" s="60">
        <v>-0.93673626785948394</v>
      </c>
      <c r="N4820" s="60">
        <v>-1.1079478553135984</v>
      </c>
      <c r="O4820" s="60">
        <v>-0.55779187775893646</v>
      </c>
      <c r="P4820" s="56" t="str">
        <f t="shared" si="5074"/>
        <v>964/3</v>
      </c>
    </row>
    <row r="4821" spans="6:16" x14ac:dyDescent="0.3">
      <c r="F4821" s="79"/>
      <c r="G4821" s="3">
        <v>4819</v>
      </c>
      <c r="H4821" s="61">
        <v>-4.2877383377896192E-2</v>
      </c>
      <c r="I4821" s="61">
        <v>-1.6598080648083577</v>
      </c>
      <c r="J4821" s="61">
        <v>-2.2951595734108357</v>
      </c>
      <c r="K4821" s="62">
        <v>-0.47003076568722285</v>
      </c>
      <c r="L4821" s="60">
        <f t="array" ref="L4821:O4821">TRANSPOSE(MMULT(Option!$B$25:$E$28, TRANSPOSE(H4821:K4821)))</f>
        <v>-4.2877383377896192E-2</v>
      </c>
      <c r="M4821" s="60">
        <v>-1.5383901725676521</v>
      </c>
      <c r="N4821" s="60">
        <v>-2.4676524858782996</v>
      </c>
      <c r="O4821" s="60">
        <v>-1.3022703095862169</v>
      </c>
      <c r="P4821" s="56" t="str">
        <f t="shared" si="5074"/>
        <v>964/4</v>
      </c>
    </row>
    <row r="4822" spans="6:16" x14ac:dyDescent="0.3">
      <c r="F4822" s="79"/>
      <c r="G4822" s="3">
        <v>4820</v>
      </c>
      <c r="H4822" s="61">
        <v>-3.2507545626759012E-2</v>
      </c>
      <c r="I4822" s="61">
        <v>0.25670983651952772</v>
      </c>
      <c r="J4822" s="61">
        <v>-0.56725015485192354</v>
      </c>
      <c r="K4822" s="62">
        <v>-0.3306748118763897</v>
      </c>
      <c r="L4822" s="60">
        <f t="array" ref="L4822:O4822">TRANSPOSE(MMULT(Option!$B$25:$E$28, TRANSPOSE(H4822:K4822)))</f>
        <v>-3.2507545626759012E-2</v>
      </c>
      <c r="M4822" s="60">
        <v>0.22227543324739135</v>
      </c>
      <c r="N4822" s="60">
        <v>-0.44400212428701524</v>
      </c>
      <c r="O4822" s="60">
        <v>-0.33966948813421149</v>
      </c>
      <c r="P4822" s="56" t="str">
        <f t="shared" si="5074"/>
        <v>964/5</v>
      </c>
    </row>
    <row r="4823" spans="6:16" x14ac:dyDescent="0.3">
      <c r="F4823" s="79"/>
      <c r="G4823" s="3">
        <v>4821</v>
      </c>
      <c r="H4823" s="61">
        <v>0.68633992744132388</v>
      </c>
      <c r="I4823" s="61">
        <v>-0.53655457201578594</v>
      </c>
      <c r="J4823" s="61">
        <v>1.8304587827066461</v>
      </c>
      <c r="K4823" s="62">
        <v>0.11095287405369442</v>
      </c>
      <c r="L4823" s="60">
        <f t="array" ref="L4823:O4823">TRANSPOSE(MMULT(Option!$B$25:$E$28, TRANSPOSE(H4823:K4823)))</f>
        <v>0.68633992744132388</v>
      </c>
      <c r="M4823" s="60">
        <v>-0.21722441717086516</v>
      </c>
      <c r="N4823" s="60">
        <v>1.741743376549846</v>
      </c>
      <c r="O4823" s="60">
        <v>0.58631633968169283</v>
      </c>
      <c r="P4823" s="56" t="str">
        <f t="shared" si="5074"/>
        <v>965/1</v>
      </c>
    </row>
    <row r="4824" spans="6:16" x14ac:dyDescent="0.3">
      <c r="F4824" s="79"/>
      <c r="G4824" s="3">
        <v>4822</v>
      </c>
      <c r="H4824" s="61">
        <v>0.77803024536887089</v>
      </c>
      <c r="I4824" s="61">
        <v>0.3026694806831482</v>
      </c>
      <c r="J4824" s="61">
        <v>-0.44655055892792184</v>
      </c>
      <c r="K4824" s="62">
        <v>0.17627849724663411</v>
      </c>
      <c r="L4824" s="60">
        <f t="array" ref="L4824:O4824">TRANSPOSE(MMULT(Option!$B$25:$E$28, TRANSPOSE(H4824:K4824)))</f>
        <v>0.77803024536887089</v>
      </c>
      <c r="M4824" s="60">
        <v>0.58861325930424857</v>
      </c>
      <c r="N4824" s="60">
        <v>-1.7402779659220768E-3</v>
      </c>
      <c r="O4824" s="60">
        <v>0.454267714540528</v>
      </c>
      <c r="P4824" s="56" t="str">
        <f t="shared" si="5074"/>
        <v>965/2</v>
      </c>
    </row>
    <row r="4825" spans="6:16" x14ac:dyDescent="0.3">
      <c r="F4825" s="79"/>
      <c r="G4825" s="3">
        <v>4823</v>
      </c>
      <c r="H4825" s="61">
        <v>0.40191088973912725</v>
      </c>
      <c r="I4825" s="61">
        <v>0.91285551316878011</v>
      </c>
      <c r="J4825" s="61">
        <v>-0.26255874030231768</v>
      </c>
      <c r="K4825" s="62">
        <v>0.89132842954329505</v>
      </c>
      <c r="L4825" s="60">
        <f t="array" ref="L4825:O4825">TRANSPOSE(MMULT(Option!$B$25:$E$28, TRANSPOSE(H4825:K4825)))</f>
        <v>0.40191088973912725</v>
      </c>
      <c r="M4825" s="60">
        <v>0.99741025342638934</v>
      </c>
      <c r="N4825" s="60">
        <v>0.16919805647155722</v>
      </c>
      <c r="O4825" s="60">
        <v>1.1118478875722357</v>
      </c>
      <c r="P4825" s="56" t="str">
        <f t="shared" si="5074"/>
        <v>965/3</v>
      </c>
    </row>
    <row r="4826" spans="6:16" x14ac:dyDescent="0.3">
      <c r="F4826" s="79"/>
      <c r="G4826" s="3">
        <v>4824</v>
      </c>
      <c r="H4826" s="61">
        <v>-0.20203530257324367</v>
      </c>
      <c r="I4826" s="61">
        <v>-1.0624859704681284</v>
      </c>
      <c r="J4826" s="61">
        <v>-0.28182746724056934</v>
      </c>
      <c r="K4826" s="62">
        <v>-0.67862219364193055</v>
      </c>
      <c r="L4826" s="60">
        <f t="array" ref="L4826:O4826">TRANSPOSE(MMULT(Option!$B$25:$E$28, TRANSPOSE(H4826:K4826)))</f>
        <v>-0.20203530257324367</v>
      </c>
      <c r="M4826" s="60">
        <v>-1.0545985979290602</v>
      </c>
      <c r="N4826" s="60">
        <v>-0.60657015854144725</v>
      </c>
      <c r="O4826" s="60">
        <v>-0.99518267381246828</v>
      </c>
      <c r="P4826" s="56" t="str">
        <f t="shared" si="5074"/>
        <v>965/4</v>
      </c>
    </row>
    <row r="4827" spans="6:16" x14ac:dyDescent="0.3">
      <c r="F4827" s="79"/>
      <c r="G4827" s="3">
        <v>4825</v>
      </c>
      <c r="H4827" s="61">
        <v>-0.12747275724588283</v>
      </c>
      <c r="I4827" s="61">
        <v>-0.39790798188059945</v>
      </c>
      <c r="J4827" s="61">
        <v>-0.40705600605957321</v>
      </c>
      <c r="K4827" s="62">
        <v>1.1851785794505754</v>
      </c>
      <c r="L4827" s="60">
        <f t="array" ref="L4827:O4827">TRANSPOSE(MMULT(Option!$B$25:$E$28, TRANSPOSE(H4827:K4827)))</f>
        <v>-0.12747275724588283</v>
      </c>
      <c r="M4827" s="60">
        <v>-0.41567779221734585</v>
      </c>
      <c r="N4827" s="60">
        <v>-0.51270725868211664</v>
      </c>
      <c r="O4827" s="60">
        <v>0.7802912315428957</v>
      </c>
      <c r="P4827" s="56" t="str">
        <f t="shared" si="5074"/>
        <v>965/5</v>
      </c>
    </row>
    <row r="4828" spans="6:16" x14ac:dyDescent="0.3">
      <c r="F4828" s="79"/>
      <c r="G4828" s="3">
        <v>4826</v>
      </c>
      <c r="H4828" s="61">
        <v>-0.51044879111290198</v>
      </c>
      <c r="I4828" s="61">
        <v>-0.49766881969770949</v>
      </c>
      <c r="J4828" s="61">
        <v>-1.5896338899813043</v>
      </c>
      <c r="K4828" s="62">
        <v>-0.91041159248373738</v>
      </c>
      <c r="L4828" s="60">
        <f t="array" ref="L4828:O4828">TRANSPOSE(MMULT(Option!$B$25:$E$28, TRANSPOSE(H4828:K4828)))</f>
        <v>-0.51044879111290198</v>
      </c>
      <c r="M4828" s="60">
        <v>-0.66030052390197747</v>
      </c>
      <c r="N4828" s="60">
        <v>-1.7306912505647596</v>
      </c>
      <c r="O4828" s="60">
        <v>-1.4243944799799091</v>
      </c>
      <c r="P4828" s="56" t="str">
        <f t="shared" si="5074"/>
        <v>966/1</v>
      </c>
    </row>
    <row r="4829" spans="6:16" x14ac:dyDescent="0.3">
      <c r="F4829" s="79"/>
      <c r="G4829" s="3">
        <v>4827</v>
      </c>
      <c r="H4829" s="61">
        <v>0.42542203869304718</v>
      </c>
      <c r="I4829" s="61">
        <v>-0.13503948553071846</v>
      </c>
      <c r="J4829" s="61">
        <v>1.1770815521203848</v>
      </c>
      <c r="K4829" s="62">
        <v>0.47453702676647214</v>
      </c>
      <c r="L4829" s="60">
        <f t="array" ref="L4829:O4829">TRANSPOSE(MMULT(Option!$B$25:$E$28, TRANSPOSE(H4829:K4829)))</f>
        <v>0.42542203869304718</v>
      </c>
      <c r="M4829" s="60">
        <v>4.6403082626736633E-2</v>
      </c>
      <c r="N4829" s="60">
        <v>1.1686497528425288</v>
      </c>
      <c r="O4829" s="60">
        <v>0.77091920376964107</v>
      </c>
      <c r="P4829" s="56" t="str">
        <f t="shared" si="5074"/>
        <v>966/2</v>
      </c>
    </row>
    <row r="4830" spans="6:16" x14ac:dyDescent="0.3">
      <c r="F4830" s="79"/>
      <c r="G4830" s="3">
        <v>4828</v>
      </c>
      <c r="H4830" s="61">
        <v>-1.1093476768317039</v>
      </c>
      <c r="I4830" s="61">
        <v>1.5708304980797829</v>
      </c>
      <c r="J4830" s="61">
        <v>1.4275851964220858</v>
      </c>
      <c r="K4830" s="62">
        <v>-0.40732756621940669</v>
      </c>
      <c r="L4830" s="60">
        <f t="array" ref="L4830:O4830">TRANSPOSE(MMULT(Option!$B$25:$E$28, TRANSPOSE(H4830:K4830)))</f>
        <v>-1.1093476768317039</v>
      </c>
      <c r="M4830" s="60">
        <v>0.99595086154647627</v>
      </c>
      <c r="N4830" s="60">
        <v>1.22146335751421</v>
      </c>
      <c r="O4830" s="60">
        <v>-0.10257747886844171</v>
      </c>
      <c r="P4830" s="56" t="str">
        <f t="shared" si="5074"/>
        <v>966/3</v>
      </c>
    </row>
    <row r="4831" spans="6:16" x14ac:dyDescent="0.3">
      <c r="F4831" s="79"/>
      <c r="G4831" s="3">
        <v>4829</v>
      </c>
      <c r="H4831" s="61">
        <v>-1.4866290695798503</v>
      </c>
      <c r="I4831" s="61">
        <v>-0.56468489171253189</v>
      </c>
      <c r="J4831" s="61">
        <v>-0.10106139471871534</v>
      </c>
      <c r="K4831" s="62">
        <v>0.34210275349326602</v>
      </c>
      <c r="L4831" s="60">
        <f t="array" ref="L4831:O4831">TRANSPOSE(MMULT(Option!$B$25:$E$28, TRANSPOSE(H4831:K4831)))</f>
        <v>-1.4866290695798503</v>
      </c>
      <c r="M4831" s="60">
        <v>-1.112193879846064</v>
      </c>
      <c r="N4831" s="60">
        <v>-0.8312840829235657</v>
      </c>
      <c r="O4831" s="60">
        <v>-0.46928671156059026</v>
      </c>
      <c r="P4831" s="56" t="str">
        <f t="shared" si="5074"/>
        <v>966/4</v>
      </c>
    </row>
    <row r="4832" spans="6:16" x14ac:dyDescent="0.3">
      <c r="F4832" s="79"/>
      <c r="G4832" s="3">
        <v>4830</v>
      </c>
      <c r="H4832" s="61">
        <v>-0.80167122940608504</v>
      </c>
      <c r="I4832" s="61">
        <v>-1.1869834986058327</v>
      </c>
      <c r="J4832" s="61">
        <v>-1.6666199288454666E-2</v>
      </c>
      <c r="K4832" s="62">
        <v>0.17167994019460694</v>
      </c>
      <c r="L4832" s="60">
        <f t="array" ref="L4832:O4832">TRANSPOSE(MMULT(Option!$B$25:$E$28, TRANSPOSE(H4832:K4832)))</f>
        <v>-0.80167122940608504</v>
      </c>
      <c r="M4832" s="60">
        <v>-1.4085568379673816</v>
      </c>
      <c r="N4832" s="60">
        <v>-0.64613182412651604</v>
      </c>
      <c r="O4832" s="60">
        <v>-0.48772872516281529</v>
      </c>
      <c r="P4832" s="56" t="str">
        <f t="shared" si="5074"/>
        <v>966/5</v>
      </c>
    </row>
    <row r="4833" spans="6:16" x14ac:dyDescent="0.3">
      <c r="F4833" s="79"/>
      <c r="G4833" s="3">
        <v>4831</v>
      </c>
      <c r="H4833" s="61">
        <v>-0.17545862095184842</v>
      </c>
      <c r="I4833" s="61">
        <v>1.2278306728685124</v>
      </c>
      <c r="J4833" s="61">
        <v>-2.7069249308441812</v>
      </c>
      <c r="K4833" s="62">
        <v>1.3003829357059977</v>
      </c>
      <c r="L4833" s="60">
        <f t="array" ref="L4833:O4833">TRANSPOSE(MMULT(Option!$B$25:$E$28, TRANSPOSE(H4833:K4833)))</f>
        <v>-0.17545862095184842</v>
      </c>
      <c r="M4833" s="60">
        <v>1.0551419514209648</v>
      </c>
      <c r="N4833" s="60">
        <v>-2.126181319309588</v>
      </c>
      <c r="O4833" s="60">
        <v>0.8365818636223985</v>
      </c>
      <c r="P4833" s="56" t="str">
        <f t="shared" si="5074"/>
        <v>967/1</v>
      </c>
    </row>
    <row r="4834" spans="6:16" x14ac:dyDescent="0.3">
      <c r="F4834" s="79"/>
      <c r="G4834" s="3">
        <v>4832</v>
      </c>
      <c r="H4834" s="61">
        <v>2.6868116587931045E-2</v>
      </c>
      <c r="I4834" s="61">
        <v>1.0206811168894003</v>
      </c>
      <c r="J4834" s="61">
        <v>0.28845580612957367</v>
      </c>
      <c r="K4834" s="62">
        <v>-0.49505854491815138</v>
      </c>
      <c r="L4834" s="60">
        <f t="array" ref="L4834:O4834">TRANSPOSE(MMULT(Option!$B$25:$E$28, TRANSPOSE(H4834:K4834)))</f>
        <v>2.6868116587931045E-2</v>
      </c>
      <c r="M4834" s="60">
        <v>0.94621694234672182</v>
      </c>
      <c r="N4834" s="60">
        <v>0.5313779405726089</v>
      </c>
      <c r="O4834" s="60">
        <v>-8.9617698966999115E-2</v>
      </c>
      <c r="P4834" s="56" t="str">
        <f t="shared" si="5074"/>
        <v>967/2</v>
      </c>
    </row>
    <row r="4835" spans="6:16" x14ac:dyDescent="0.3">
      <c r="F4835" s="79"/>
      <c r="G4835" s="3">
        <v>4833</v>
      </c>
      <c r="H4835" s="61">
        <v>-7.980619610312361E-3</v>
      </c>
      <c r="I4835" s="61">
        <v>0.90065814038299785</v>
      </c>
      <c r="J4835" s="61">
        <v>0.48025590785808864</v>
      </c>
      <c r="K4835" s="62">
        <v>-0.24594970009537082</v>
      </c>
      <c r="L4835" s="60">
        <f t="array" ref="L4835:O4835">TRANSPOSE(MMULT(Option!$B$25:$E$28, TRANSPOSE(H4835:K4835)))</f>
        <v>-7.980619610312361E-3</v>
      </c>
      <c r="M4835" s="60">
        <v>0.82227457287252514</v>
      </c>
      <c r="N4835" s="60">
        <v>0.6544690131791806</v>
      </c>
      <c r="O4835" s="60">
        <v>0.11577303029511132</v>
      </c>
      <c r="P4835" s="56" t="str">
        <f t="shared" si="5074"/>
        <v>967/3</v>
      </c>
    </row>
    <row r="4836" spans="6:16" x14ac:dyDescent="0.3">
      <c r="F4836" s="79"/>
      <c r="G4836" s="3">
        <v>4834</v>
      </c>
      <c r="H4836" s="61">
        <v>-4.1837597096650463E-2</v>
      </c>
      <c r="I4836" s="61">
        <v>-1.6068659754412833</v>
      </c>
      <c r="J4836" s="61">
        <v>0.40127655232176729</v>
      </c>
      <c r="K4836" s="62">
        <v>0.1258444401826726</v>
      </c>
      <c r="L4836" s="60">
        <f t="array" ref="L4836:O4836">TRANSPOSE(MMULT(Option!$B$25:$E$28, TRANSPOSE(H4836:K4836)))</f>
        <v>-4.1837597096650463E-2</v>
      </c>
      <c r="M4836" s="60">
        <v>-1.4894520316604067</v>
      </c>
      <c r="N4836" s="60">
        <v>-8.5066087487002562E-2</v>
      </c>
      <c r="O4836" s="60">
        <v>-0.25142341897345716</v>
      </c>
      <c r="P4836" s="56" t="str">
        <f t="shared" si="5074"/>
        <v>967/4</v>
      </c>
    </row>
    <row r="4837" spans="6:16" x14ac:dyDescent="0.3">
      <c r="F4837" s="79"/>
      <c r="G4837" s="3">
        <v>4835</v>
      </c>
      <c r="H4837" s="61">
        <v>0.1209436428184225</v>
      </c>
      <c r="I4837" s="61">
        <v>1.214139772118336</v>
      </c>
      <c r="J4837" s="61">
        <v>1.2233721370898805</v>
      </c>
      <c r="K4837" s="62">
        <v>-2.823707074526343E-2</v>
      </c>
      <c r="L4837" s="60">
        <f t="array" ref="L4837:O4837">TRANSPOSE(MMULT(Option!$B$25:$E$28, TRANSPOSE(H4837:K4837)))</f>
        <v>0.1209436428184225</v>
      </c>
      <c r="M4837" s="60">
        <v>1.1611549391251108</v>
      </c>
      <c r="N4837" s="60">
        <v>1.4408139426015907</v>
      </c>
      <c r="O4837" s="60">
        <v>0.5809108893835967</v>
      </c>
      <c r="P4837" s="56" t="str">
        <f t="shared" si="5074"/>
        <v>967/5</v>
      </c>
    </row>
    <row r="4838" spans="6:16" x14ac:dyDescent="0.3">
      <c r="F4838" s="79"/>
      <c r="G4838" s="3">
        <v>4836</v>
      </c>
      <c r="H4838" s="61">
        <v>0.84631817894207984</v>
      </c>
      <c r="I4838" s="61">
        <v>-1.0398968066302221</v>
      </c>
      <c r="J4838" s="61">
        <v>0.64298300681190812</v>
      </c>
      <c r="K4838" s="62">
        <v>1.1035823767337638</v>
      </c>
      <c r="L4838" s="60">
        <f t="array" ref="L4838:O4838">TRANSPOSE(MMULT(Option!$B$25:$E$28, TRANSPOSE(H4838:K4838)))</f>
        <v>0.84631817894207984</v>
      </c>
      <c r="M4838" s="60">
        <v>-0.61455389468833777</v>
      </c>
      <c r="N4838" s="60">
        <v>0.63095681385680802</v>
      </c>
      <c r="O4838" s="60">
        <v>1.1367672861708713</v>
      </c>
      <c r="P4838" s="56" t="str">
        <f t="shared" si="5074"/>
        <v>968/1</v>
      </c>
    </row>
    <row r="4839" spans="6:16" x14ac:dyDescent="0.3">
      <c r="F4839" s="79"/>
      <c r="G4839" s="3">
        <v>4837</v>
      </c>
      <c r="H4839" s="61">
        <v>1.0867852135835818</v>
      </c>
      <c r="I4839" s="61">
        <v>-0.56276895628996515</v>
      </c>
      <c r="J4839" s="61">
        <v>1.5147936420844312</v>
      </c>
      <c r="K4839" s="62">
        <v>0.29670076491311648</v>
      </c>
      <c r="L4839" s="60">
        <f t="array" ref="L4839:O4839">TRANSPOSE(MMULT(Option!$B$25:$E$28, TRANSPOSE(H4839:K4839)))</f>
        <v>1.0867852135835818</v>
      </c>
      <c r="M4839" s="60">
        <v>-8.1072182760579203E-2</v>
      </c>
      <c r="N4839" s="60">
        <v>1.6178050834660973</v>
      </c>
      <c r="O4839" s="60">
        <v>0.83708338083603295</v>
      </c>
      <c r="P4839" s="56" t="str">
        <f t="shared" si="5074"/>
        <v>968/2</v>
      </c>
    </row>
    <row r="4840" spans="6:16" x14ac:dyDescent="0.3">
      <c r="F4840" s="79"/>
      <c r="G4840" s="3">
        <v>4838</v>
      </c>
      <c r="H4840" s="61">
        <v>-0.16750174010130942</v>
      </c>
      <c r="I4840" s="61">
        <v>1.1842666635888881</v>
      </c>
      <c r="J4840" s="61">
        <v>0.25292848779457988</v>
      </c>
      <c r="K4840" s="62">
        <v>0.8161014610097127</v>
      </c>
      <c r="L4840" s="60">
        <f t="array" ref="L4840:O4840">TRANSPOSE(MMULT(Option!$B$25:$E$28, TRANSPOSE(H4840:K4840)))</f>
        <v>-0.16750174010130942</v>
      </c>
      <c r="M4840" s="60">
        <v>1.0183976297412527</v>
      </c>
      <c r="N4840" s="60">
        <v>0.46526274804624146</v>
      </c>
      <c r="O4840" s="60">
        <v>0.99134723556080795</v>
      </c>
      <c r="P4840" s="56" t="str">
        <f t="shared" si="5074"/>
        <v>968/3</v>
      </c>
    </row>
    <row r="4841" spans="6:16" x14ac:dyDescent="0.3">
      <c r="F4841" s="79"/>
      <c r="G4841" s="3">
        <v>4839</v>
      </c>
      <c r="H4841" s="61">
        <v>-0.73064699252168297</v>
      </c>
      <c r="I4841" s="61">
        <v>1.1851948430857355</v>
      </c>
      <c r="J4841" s="61">
        <v>-0.10034873634125165</v>
      </c>
      <c r="K4841" s="62">
        <v>-0.558196276129727</v>
      </c>
      <c r="L4841" s="60">
        <f t="array" ref="L4841:O4841">TRANSPOSE(MMULT(Option!$B$25:$E$28, TRANSPOSE(H4841:K4841)))</f>
        <v>-0.73064699252168297</v>
      </c>
      <c r="M4841" s="60">
        <v>0.7939902193336652</v>
      </c>
      <c r="N4841" s="60">
        <v>-7.0039240400725025E-2</v>
      </c>
      <c r="O4841" s="60">
        <v>-0.47949873578179558</v>
      </c>
      <c r="P4841" s="56" t="str">
        <f t="shared" si="5074"/>
        <v>968/4</v>
      </c>
    </row>
    <row r="4842" spans="6:16" x14ac:dyDescent="0.3">
      <c r="F4842" s="79"/>
      <c r="G4842" s="3">
        <v>4840</v>
      </c>
      <c r="H4842" s="61">
        <v>-0.86691904854114332</v>
      </c>
      <c r="I4842" s="61">
        <v>1.9422800135311009</v>
      </c>
      <c r="J4842" s="61">
        <v>-9.3014114189552868E-2</v>
      </c>
      <c r="K4842" s="62">
        <v>1.1493067607535725</v>
      </c>
      <c r="L4842" s="60">
        <f t="array" ref="L4842:O4842">TRANSPOSE(MMULT(Option!$B$25:$E$28, TRANSPOSE(H4842:K4842)))</f>
        <v>-0.86691904854114332</v>
      </c>
      <c r="M4842" s="60">
        <v>1.4333614171447673</v>
      </c>
      <c r="N4842" s="60">
        <v>8.0145444003347471E-2</v>
      </c>
      <c r="O4842" s="60">
        <v>1.1278936903201189</v>
      </c>
      <c r="P4842" s="56" t="str">
        <f t="shared" si="5074"/>
        <v>968/5</v>
      </c>
    </row>
    <row r="4843" spans="6:16" x14ac:dyDescent="0.3">
      <c r="F4843" s="79"/>
      <c r="G4843" s="3">
        <v>4841</v>
      </c>
      <c r="H4843" s="61">
        <v>0.70159062240790249</v>
      </c>
      <c r="I4843" s="61">
        <v>-1.1060836702764958</v>
      </c>
      <c r="J4843" s="61">
        <v>1.9582595266202001</v>
      </c>
      <c r="K4843" s="62">
        <v>-0.23181232122610962</v>
      </c>
      <c r="L4843" s="60">
        <f t="array" ref="L4843:O4843">TRANSPOSE(MMULT(Option!$B$25:$E$28, TRANSPOSE(H4843:K4843)))</f>
        <v>0.70159062240790249</v>
      </c>
      <c r="M4843" s="60">
        <v>-0.73310617983616266</v>
      </c>
      <c r="N4843" s="60">
        <v>1.7109546084132292</v>
      </c>
      <c r="O4843" s="60">
        <v>0.17469646594668586</v>
      </c>
      <c r="P4843" s="56" t="str">
        <f t="shared" si="5074"/>
        <v>969/1</v>
      </c>
    </row>
    <row r="4844" spans="6:16" x14ac:dyDescent="0.3">
      <c r="F4844" s="79"/>
      <c r="G4844" s="3">
        <v>4842</v>
      </c>
      <c r="H4844" s="61">
        <v>-1.4643555375869322</v>
      </c>
      <c r="I4844" s="61">
        <v>0.56381173652959293</v>
      </c>
      <c r="J4844" s="61">
        <v>-0.84113852022463476</v>
      </c>
      <c r="K4844" s="62">
        <v>0.59701526681215922</v>
      </c>
      <c r="L4844" s="60">
        <f t="array" ref="L4844:O4844">TRANSPOSE(MMULT(Option!$B$25:$E$28, TRANSPOSE(H4844:K4844)))</f>
        <v>-1.4643555375869322</v>
      </c>
      <c r="M4844" s="60">
        <v>-6.9000222964501257E-2</v>
      </c>
      <c r="N4844" s="60">
        <v>-1.1768820747941762</v>
      </c>
      <c r="O4844" s="60">
        <v>-9.1021744173513053E-2</v>
      </c>
      <c r="P4844" s="56" t="str">
        <f t="shared" si="5074"/>
        <v>969/2</v>
      </c>
    </row>
    <row r="4845" spans="6:16" x14ac:dyDescent="0.3">
      <c r="F4845" s="79"/>
      <c r="G4845" s="3">
        <v>4843</v>
      </c>
      <c r="H4845" s="61">
        <v>-6.2381039337164643E-2</v>
      </c>
      <c r="I4845" s="61">
        <v>2.1866201107249008</v>
      </c>
      <c r="J4845" s="61">
        <v>0.29289094703831353</v>
      </c>
      <c r="K4845" s="62">
        <v>-0.89179569033441963</v>
      </c>
      <c r="L4845" s="60">
        <f t="array" ref="L4845:O4845">TRANSPOSE(MMULT(Option!$B$25:$E$28, TRANSPOSE(H4845:K4845)))</f>
        <v>-6.2381039337164643E-2</v>
      </c>
      <c r="M4845" s="60">
        <v>1.9791180189670499</v>
      </c>
      <c r="N4845" s="60">
        <v>0.80488820395969962</v>
      </c>
      <c r="O4845" s="60">
        <v>-0.15888260731321524</v>
      </c>
      <c r="P4845" s="56" t="str">
        <f t="shared" si="5074"/>
        <v>969/3</v>
      </c>
    </row>
    <row r="4846" spans="6:16" x14ac:dyDescent="0.3">
      <c r="F4846" s="79"/>
      <c r="G4846" s="3">
        <v>4844</v>
      </c>
      <c r="H4846" s="61">
        <v>8.2690497255566056E-2</v>
      </c>
      <c r="I4846" s="61">
        <v>-1.3632995649091</v>
      </c>
      <c r="J4846" s="61">
        <v>-0.4463584180673944</v>
      </c>
      <c r="K4846" s="62">
        <v>1.3990930202628402</v>
      </c>
      <c r="L4846" s="60">
        <f t="array" ref="L4846:O4846">TRANSPOSE(MMULT(Option!$B$25:$E$28, TRANSPOSE(H4846:K4846)))</f>
        <v>8.2690497255566056E-2</v>
      </c>
      <c r="M4846" s="60">
        <v>-1.2164084913170363</v>
      </c>
      <c r="N4846" s="60">
        <v>-0.7159605183525517</v>
      </c>
      <c r="O4846" s="60">
        <v>0.78707201353887668</v>
      </c>
      <c r="P4846" s="56" t="str">
        <f t="shared" si="5074"/>
        <v>969/4</v>
      </c>
    </row>
    <row r="4847" spans="6:16" x14ac:dyDescent="0.3">
      <c r="F4847" s="79"/>
      <c r="G4847" s="3">
        <v>4845</v>
      </c>
      <c r="H4847" s="61">
        <v>-0.7193903254509556</v>
      </c>
      <c r="I4847" s="61">
        <v>0.13444641739642199</v>
      </c>
      <c r="J4847" s="61">
        <v>0.84841208137864055</v>
      </c>
      <c r="K4847" s="62">
        <v>-0.49769403869141626</v>
      </c>
      <c r="L4847" s="60">
        <f t="array" ref="L4847:O4847">TRANSPOSE(MMULT(Option!$B$25:$E$28, TRANSPOSE(H4847:K4847)))</f>
        <v>-0.7193903254509556</v>
      </c>
      <c r="M4847" s="60">
        <v>-0.16453395325343598</v>
      </c>
      <c r="N4847" s="60">
        <v>0.49261907698150853</v>
      </c>
      <c r="O4847" s="60">
        <v>-0.51315642349440083</v>
      </c>
      <c r="P4847" s="56" t="str">
        <f t="shared" si="5074"/>
        <v>969/5</v>
      </c>
    </row>
    <row r="4848" spans="6:16" x14ac:dyDescent="0.3">
      <c r="F4848" s="79"/>
      <c r="G4848" s="3">
        <v>4846</v>
      </c>
      <c r="H4848" s="61">
        <v>0.32359419011045421</v>
      </c>
      <c r="I4848" s="61">
        <v>2.7350060513277592</v>
      </c>
      <c r="J4848" s="61">
        <v>-0.13867731050776169</v>
      </c>
      <c r="K4848" s="62">
        <v>-5.3611775641520601E-2</v>
      </c>
      <c r="L4848" s="60">
        <f t="array" ref="L4848:O4848">TRANSPOSE(MMULT(Option!$B$25:$E$28, TRANSPOSE(H4848:K4848)))</f>
        <v>0.32359419011045421</v>
      </c>
      <c r="M4848" s="60">
        <v>2.6361121273185284</v>
      </c>
      <c r="N4848" s="60">
        <v>0.72382869871153288</v>
      </c>
      <c r="O4848" s="60">
        <v>0.77265295511541143</v>
      </c>
      <c r="P4848" s="56" t="str">
        <f t="shared" si="5074"/>
        <v>970/1</v>
      </c>
    </row>
    <row r="4849" spans="6:16" x14ac:dyDescent="0.3">
      <c r="F4849" s="79"/>
      <c r="G4849" s="3">
        <v>4847</v>
      </c>
      <c r="H4849" s="61">
        <v>0.18662743960502098</v>
      </c>
      <c r="I4849" s="61">
        <v>0.5083245120695794</v>
      </c>
      <c r="J4849" s="61">
        <v>0.70672910272712808</v>
      </c>
      <c r="K4849" s="62">
        <v>-0.35908195889979122</v>
      </c>
      <c r="L4849" s="60">
        <f t="array" ref="L4849:O4849">TRANSPOSE(MMULT(Option!$B$25:$E$28, TRANSPOSE(H4849:K4849)))</f>
        <v>0.18662743960502098</v>
      </c>
      <c r="M4849" s="60">
        <v>0.54053808667407666</v>
      </c>
      <c r="N4849" s="60">
        <v>0.82848886355251516</v>
      </c>
      <c r="O4849" s="60">
        <v>3.8201557060103475E-2</v>
      </c>
      <c r="P4849" s="56" t="str">
        <f t="shared" si="5074"/>
        <v>970/2</v>
      </c>
    </row>
    <row r="4850" spans="6:16" x14ac:dyDescent="0.3">
      <c r="F4850" s="79"/>
      <c r="G4850" s="3">
        <v>4848</v>
      </c>
      <c r="H4850" s="61">
        <v>-0.50294328029354707</v>
      </c>
      <c r="I4850" s="61">
        <v>-0.1695132713326499</v>
      </c>
      <c r="J4850" s="61">
        <v>0.49920098119950501</v>
      </c>
      <c r="K4850" s="62">
        <v>-2.7700422972077692</v>
      </c>
      <c r="L4850" s="60">
        <f t="array" ref="L4850:O4850">TRANSPOSE(MMULT(Option!$B$25:$E$28, TRANSPOSE(H4850:K4850)))</f>
        <v>-0.50294328029354707</v>
      </c>
      <c r="M4850" s="60">
        <v>-0.35653879155371004</v>
      </c>
      <c r="N4850" s="60">
        <v>0.19288694032964515</v>
      </c>
      <c r="O4850" s="60">
        <v>-2.5202547554732666</v>
      </c>
      <c r="P4850" s="56" t="str">
        <f t="shared" si="5074"/>
        <v>970/3</v>
      </c>
    </row>
    <row r="4851" spans="6:16" x14ac:dyDescent="0.3">
      <c r="F4851" s="79"/>
      <c r="G4851" s="3">
        <v>4849</v>
      </c>
      <c r="H4851" s="61">
        <v>-0.59142126301051379</v>
      </c>
      <c r="I4851" s="61">
        <v>0.900299005861663</v>
      </c>
      <c r="J4851" s="61">
        <v>-1.4490043837829176</v>
      </c>
      <c r="K4851" s="62">
        <v>-1.7903656077916752</v>
      </c>
      <c r="L4851" s="60">
        <f t="array" ref="L4851:O4851">TRANSPOSE(MMULT(Option!$B$25:$E$28, TRANSPOSE(H4851:K4851)))</f>
        <v>-0.59142126301051379</v>
      </c>
      <c r="M4851" s="60">
        <v>0.58856916328670694</v>
      </c>
      <c r="N4851" s="60">
        <v>-1.2734900210882176</v>
      </c>
      <c r="O4851" s="60">
        <v>-1.8168090912644865</v>
      </c>
      <c r="P4851" s="56" t="str">
        <f t="shared" si="5074"/>
        <v>970/4</v>
      </c>
    </row>
    <row r="4852" spans="6:16" x14ac:dyDescent="0.3">
      <c r="F4852" s="79"/>
      <c r="G4852" s="3">
        <v>4850</v>
      </c>
      <c r="H4852" s="61">
        <v>-0.17944094740573138</v>
      </c>
      <c r="I4852" s="61">
        <v>-0.25536516336972664</v>
      </c>
      <c r="J4852" s="61">
        <v>0.75398049516373622</v>
      </c>
      <c r="K4852" s="62">
        <v>-0.6873317743550621</v>
      </c>
      <c r="L4852" s="60">
        <f t="array" ref="L4852:O4852">TRANSPOSE(MMULT(Option!$B$25:$E$28, TRANSPOSE(H4852:K4852)))</f>
        <v>-0.17944094740573138</v>
      </c>
      <c r="M4852" s="60">
        <v>-0.30582241716159986</v>
      </c>
      <c r="N4852" s="60">
        <v>0.52358198261818911</v>
      </c>
      <c r="O4852" s="60">
        <v>-0.58008051823074402</v>
      </c>
      <c r="P4852" s="56" t="str">
        <f t="shared" si="5074"/>
        <v>970/5</v>
      </c>
    </row>
    <row r="4853" spans="6:16" x14ac:dyDescent="0.3">
      <c r="F4853" s="79"/>
      <c r="G4853" s="3">
        <v>4851</v>
      </c>
      <c r="H4853" s="61">
        <v>0.29819802538003004</v>
      </c>
      <c r="I4853" s="61">
        <v>-2.0744748750231792</v>
      </c>
      <c r="J4853" s="61">
        <v>3.1993267692034122</v>
      </c>
      <c r="K4853" s="62">
        <v>0.68587534714232634</v>
      </c>
      <c r="L4853" s="60">
        <f t="array" ref="L4853:O4853">TRANSPOSE(MMULT(Option!$B$25:$E$28, TRANSPOSE(H4853:K4853)))</f>
        <v>0.29819802538003004</v>
      </c>
      <c r="M4853" s="60">
        <v>-1.7820084182635429</v>
      </c>
      <c r="N4853" s="60">
        <v>2.3860550781684777</v>
      </c>
      <c r="O4853" s="60">
        <v>0.78784737588660536</v>
      </c>
      <c r="P4853" s="56" t="str">
        <f t="shared" si="5074"/>
        <v>971/1</v>
      </c>
    </row>
    <row r="4854" spans="6:16" x14ac:dyDescent="0.3">
      <c r="F4854" s="79"/>
      <c r="G4854" s="3">
        <v>4852</v>
      </c>
      <c r="H4854" s="61">
        <v>-0.75371482544834134</v>
      </c>
      <c r="I4854" s="61">
        <v>0.26568314487325329</v>
      </c>
      <c r="J4854" s="61">
        <v>-0.5486035199560757</v>
      </c>
      <c r="K4854" s="62">
        <v>0.51235671727124521</v>
      </c>
      <c r="L4854" s="60">
        <f t="array" ref="L4854:O4854">TRANSPOSE(MMULT(Option!$B$25:$E$28, TRANSPOSE(H4854:K4854)))</f>
        <v>-0.75371482544834134</v>
      </c>
      <c r="M4854" s="60">
        <v>-5.7983305728216195E-2</v>
      </c>
      <c r="N4854" s="60">
        <v>-0.71375774539519143</v>
      </c>
      <c r="O4854" s="60">
        <v>9.9765884978979147E-2</v>
      </c>
      <c r="P4854" s="56" t="str">
        <f t="shared" si="5074"/>
        <v>971/2</v>
      </c>
    </row>
    <row r="4855" spans="6:16" x14ac:dyDescent="0.3">
      <c r="F4855" s="79"/>
      <c r="G4855" s="3">
        <v>4853</v>
      </c>
      <c r="H4855" s="61">
        <v>1.4651830961542753</v>
      </c>
      <c r="I4855" s="61">
        <v>0.63627149898306279</v>
      </c>
      <c r="J4855" s="61">
        <v>7.3513659921560351E-2</v>
      </c>
      <c r="K4855" s="62">
        <v>1.3028074849963933</v>
      </c>
      <c r="L4855" s="60">
        <f t="array" ref="L4855:O4855">TRANSPOSE(MMULT(Option!$B$25:$E$28, TRANSPOSE(H4855:K4855)))</f>
        <v>1.4651830961542753</v>
      </c>
      <c r="M4855" s="60">
        <v>1.1692256997882908</v>
      </c>
      <c r="N4855" s="60">
        <v>0.81725601488430966</v>
      </c>
      <c r="O4855" s="60">
        <v>1.882694301295158</v>
      </c>
      <c r="P4855" s="56" t="str">
        <f t="shared" si="5074"/>
        <v>971/3</v>
      </c>
    </row>
    <row r="4856" spans="6:16" x14ac:dyDescent="0.3">
      <c r="F4856" s="79"/>
      <c r="G4856" s="3">
        <v>4854</v>
      </c>
      <c r="H4856" s="61">
        <v>6.3564491337133086E-2</v>
      </c>
      <c r="I4856" s="61">
        <v>0.70438661273109149</v>
      </c>
      <c r="J4856" s="61">
        <v>-0.87971461523295613</v>
      </c>
      <c r="K4856" s="62">
        <v>0.49789953594525582</v>
      </c>
      <c r="L4856" s="60">
        <f t="array" ref="L4856:O4856">TRANSPOSE(MMULT(Option!$B$25:$E$28, TRANSPOSE(H4856:K4856)))</f>
        <v>6.3564491337133086E-2</v>
      </c>
      <c r="M4856" s="60">
        <v>0.67100679080560754</v>
      </c>
      <c r="N4856" s="60">
        <v>-0.56278469227811923</v>
      </c>
      <c r="O4856" s="60">
        <v>0.46455048708277691</v>
      </c>
      <c r="P4856" s="56" t="str">
        <f t="shared" si="5074"/>
        <v>971/4</v>
      </c>
    </row>
    <row r="4857" spans="6:16" x14ac:dyDescent="0.3">
      <c r="F4857" s="79"/>
      <c r="G4857" s="3">
        <v>4855</v>
      </c>
      <c r="H4857" s="61">
        <v>1.1231746298816241</v>
      </c>
      <c r="I4857" s="61">
        <v>1.1041053767329327</v>
      </c>
      <c r="J4857" s="61">
        <v>-0.41785685080362972</v>
      </c>
      <c r="K4857" s="62">
        <v>1.0270552606141914</v>
      </c>
      <c r="L4857" s="60">
        <f t="array" ref="L4857:O4857">TRANSPOSE(MMULT(Option!$B$25:$E$28, TRANSPOSE(H4857:K4857)))</f>
        <v>1.1231746298816241</v>
      </c>
      <c r="M4857" s="60">
        <v>1.4611991447699295</v>
      </c>
      <c r="N4857" s="60">
        <v>0.37138462898012514</v>
      </c>
      <c r="O4857" s="60">
        <v>1.5363527803890942</v>
      </c>
      <c r="P4857" s="56" t="str">
        <f t="shared" si="5074"/>
        <v>971/5</v>
      </c>
    </row>
    <row r="4858" spans="6:16" x14ac:dyDescent="0.3">
      <c r="F4858" s="79"/>
      <c r="G4858" s="3">
        <v>4856</v>
      </c>
      <c r="H4858" s="61">
        <v>-0.55951538907733467</v>
      </c>
      <c r="I4858" s="61">
        <v>-9.2795604387336889E-2</v>
      </c>
      <c r="J4858" s="61">
        <v>-1.5174020407311803</v>
      </c>
      <c r="K4858" s="62">
        <v>-8.300621539883872E-2</v>
      </c>
      <c r="L4858" s="60">
        <f t="array" ref="L4858:O4858">TRANSPOSE(MMULT(Option!$B$25:$E$28, TRANSPOSE(H4858:K4858)))</f>
        <v>-0.55951538907733467</v>
      </c>
      <c r="M4858" s="60">
        <v>-0.30885473188376339</v>
      </c>
      <c r="N4858" s="60">
        <v>-1.5808552348636589</v>
      </c>
      <c r="O4858" s="60">
        <v>-0.61535457744591426</v>
      </c>
      <c r="P4858" s="56" t="str">
        <f t="shared" si="5074"/>
        <v>972/1</v>
      </c>
    </row>
    <row r="4859" spans="6:16" x14ac:dyDescent="0.3">
      <c r="F4859" s="79"/>
      <c r="G4859" s="3">
        <v>4857</v>
      </c>
      <c r="H4859" s="61">
        <v>1.0562189336699097</v>
      </c>
      <c r="I4859" s="61">
        <v>0.67607014433805301</v>
      </c>
      <c r="J4859" s="61">
        <v>-5.1744326841359704E-2</v>
      </c>
      <c r="K4859" s="62">
        <v>-3.4453557720789271E-2</v>
      </c>
      <c r="L4859" s="60">
        <f t="array" ref="L4859:O4859">TRANSPOSE(MMULT(Option!$B$25:$E$28, TRANSPOSE(H4859:K4859)))</f>
        <v>1.0562189336699097</v>
      </c>
      <c r="M4859" s="60">
        <v>1.0421160957737337</v>
      </c>
      <c r="N4859" s="60">
        <v>0.55407673102151511</v>
      </c>
      <c r="O4859" s="60">
        <v>0.5599205715198573</v>
      </c>
      <c r="P4859" s="56" t="str">
        <f t="shared" si="5074"/>
        <v>972/2</v>
      </c>
    </row>
    <row r="4860" spans="6:16" x14ac:dyDescent="0.3">
      <c r="F4860" s="79"/>
      <c r="G4860" s="3">
        <v>4858</v>
      </c>
      <c r="H4860" s="61">
        <v>-1.0481689416682731</v>
      </c>
      <c r="I4860" s="61">
        <v>-0.32746094870954939</v>
      </c>
      <c r="J4860" s="61">
        <v>-0.29927089377514282</v>
      </c>
      <c r="K4860" s="62">
        <v>-0.76530508711168466</v>
      </c>
      <c r="L4860" s="60">
        <f t="array" ref="L4860:O4860">TRANSPOSE(MMULT(Option!$B$25:$E$28, TRANSPOSE(H4860:K4860)))</f>
        <v>-1.0481689416682731</v>
      </c>
      <c r="M4860" s="60">
        <v>-0.71939049358802176</v>
      </c>
      <c r="N4860" s="60">
        <v>-0.76786961986167968</v>
      </c>
      <c r="O4860" s="60">
        <v>-1.2187968014207831</v>
      </c>
      <c r="P4860" s="56" t="str">
        <f t="shared" si="5074"/>
        <v>972/3</v>
      </c>
    </row>
    <row r="4861" spans="6:16" x14ac:dyDescent="0.3">
      <c r="F4861" s="79"/>
      <c r="G4861" s="3">
        <v>4859</v>
      </c>
      <c r="H4861" s="61">
        <v>-0.43524858547556533</v>
      </c>
      <c r="I4861" s="61">
        <v>-1.5868311035777094</v>
      </c>
      <c r="J4861" s="61">
        <v>-6.9430899379207309E-2</v>
      </c>
      <c r="K4861" s="62">
        <v>4.7266084743776984E-2</v>
      </c>
      <c r="L4861" s="60">
        <f t="array" ref="L4861:O4861">TRANSPOSE(MMULT(Option!$B$25:$E$28, TRANSPOSE(H4861:K4861)))</f>
        <v>-0.43524858547556533</v>
      </c>
      <c r="M4861" s="60">
        <v>-1.6284541636412591</v>
      </c>
      <c r="N4861" s="60">
        <v>-0.65061121468266681</v>
      </c>
      <c r="O4861" s="60">
        <v>-0.56270462406988386</v>
      </c>
      <c r="P4861" s="56" t="str">
        <f t="shared" si="5074"/>
        <v>972/4</v>
      </c>
    </row>
    <row r="4862" spans="6:16" x14ac:dyDescent="0.3">
      <c r="F4862" s="79"/>
      <c r="G4862" s="3">
        <v>4860</v>
      </c>
      <c r="H4862" s="61">
        <v>-0.30441886970714871</v>
      </c>
      <c r="I4862" s="61">
        <v>1.6342811155772561E-3</v>
      </c>
      <c r="J4862" s="61">
        <v>1.9096199411766861</v>
      </c>
      <c r="K4862" s="62">
        <v>-2.1611778636554866</v>
      </c>
      <c r="L4862" s="60">
        <f t="array" ref="L4862:O4862">TRANSPOSE(MMULT(Option!$B$25:$E$28, TRANSPOSE(H4862:K4862)))</f>
        <v>-0.30441886970714871</v>
      </c>
      <c r="M4862" s="60">
        <v>-0.12026970449906556</v>
      </c>
      <c r="N4862" s="60">
        <v>1.5558988232781246</v>
      </c>
      <c r="O4862" s="60">
        <v>-1.5993420981518438</v>
      </c>
      <c r="P4862" s="56" t="str">
        <f t="shared" si="5074"/>
        <v>972/5</v>
      </c>
    </row>
    <row r="4863" spans="6:16" x14ac:dyDescent="0.3">
      <c r="F4863" s="79"/>
      <c r="G4863" s="3">
        <v>4861</v>
      </c>
      <c r="H4863" s="61">
        <v>3.9724829104640307E-2</v>
      </c>
      <c r="I4863" s="61">
        <v>-0.54316116783205426</v>
      </c>
      <c r="J4863" s="61">
        <v>2.4698892646033705</v>
      </c>
      <c r="K4863" s="62">
        <v>0.8307172860949581</v>
      </c>
      <c r="L4863" s="60">
        <f t="array" ref="L4863:O4863">TRANSPOSE(MMULT(Option!$B$25:$E$28, TRANSPOSE(H4863:K4863)))</f>
        <v>3.9724829104640307E-2</v>
      </c>
      <c r="M4863" s="60">
        <v>-0.48192550158834419</v>
      </c>
      <c r="N4863" s="60">
        <v>2.0429855528700473</v>
      </c>
      <c r="O4863" s="60">
        <v>1.0671137565530031</v>
      </c>
      <c r="P4863" s="56" t="str">
        <f t="shared" si="5074"/>
        <v>973/1</v>
      </c>
    </row>
    <row r="4864" spans="6:16" x14ac:dyDescent="0.3">
      <c r="F4864" s="79"/>
      <c r="G4864" s="3">
        <v>4862</v>
      </c>
      <c r="H4864" s="61">
        <v>0.73334038002028257</v>
      </c>
      <c r="I4864" s="61">
        <v>0.82567535367629008</v>
      </c>
      <c r="J4864" s="61">
        <v>1.0959424570966989</v>
      </c>
      <c r="K4864" s="62">
        <v>-1.4007009979623713E-3</v>
      </c>
      <c r="L4864" s="60">
        <f t="array" ref="L4864:O4864">TRANSPOSE(MMULT(Option!$B$25:$E$28, TRANSPOSE(H4864:K4864)))</f>
        <v>0.73334038002028257</v>
      </c>
      <c r="M4864" s="60">
        <v>1.0500801135443198</v>
      </c>
      <c r="N4864" s="60">
        <v>1.4721260038922861</v>
      </c>
      <c r="O4864" s="60">
        <v>0.72225528853984222</v>
      </c>
      <c r="P4864" s="56" t="str">
        <f t="shared" si="5074"/>
        <v>973/2</v>
      </c>
    </row>
    <row r="4865" spans="6:16" x14ac:dyDescent="0.3">
      <c r="F4865" s="79"/>
      <c r="G4865" s="3">
        <v>4863</v>
      </c>
      <c r="H4865" s="61">
        <v>6.5823355778933168E-2</v>
      </c>
      <c r="I4865" s="61">
        <v>-0.96135401861820802</v>
      </c>
      <c r="J4865" s="61">
        <v>0.14949061433347829</v>
      </c>
      <c r="K4865" s="62">
        <v>0.26784640787593333</v>
      </c>
      <c r="L4865" s="60">
        <f t="array" ref="L4865:O4865">TRANSPOSE(MMULT(Option!$B$25:$E$28, TRANSPOSE(H4865:K4865)))</f>
        <v>6.5823355778933168E-2</v>
      </c>
      <c r="M4865" s="60">
        <v>-0.85476616968201158</v>
      </c>
      <c r="N4865" s="60">
        <v>-9.411312125389043E-2</v>
      </c>
      <c r="O4865" s="60">
        <v>3.3135308044653589E-2</v>
      </c>
      <c r="P4865" s="56" t="str">
        <f t="shared" si="5074"/>
        <v>973/3</v>
      </c>
    </row>
    <row r="4866" spans="6:16" x14ac:dyDescent="0.3">
      <c r="F4866" s="79"/>
      <c r="G4866" s="3">
        <v>4864</v>
      </c>
      <c r="H4866" s="61">
        <v>-1.4785441681198924E-2</v>
      </c>
      <c r="I4866" s="61">
        <v>0.77918936918720949</v>
      </c>
      <c r="J4866" s="61">
        <v>-1.2604536684718481</v>
      </c>
      <c r="K4866" s="62">
        <v>-0.65856443679722398</v>
      </c>
      <c r="L4866" s="60">
        <f t="array" ref="L4866:O4866">TRANSPOSE(MMULT(Option!$B$25:$E$28, TRANSPOSE(H4866:K4866)))</f>
        <v>-1.4785441681198924E-2</v>
      </c>
      <c r="M4866" s="60">
        <v>0.70822467632857622</v>
      </c>
      <c r="N4866" s="60">
        <v>-0.90894364869539435</v>
      </c>
      <c r="O4866" s="60">
        <v>-0.61185076036831176</v>
      </c>
      <c r="P4866" s="56" t="str">
        <f t="shared" si="5074"/>
        <v>973/4</v>
      </c>
    </row>
    <row r="4867" spans="6:16" x14ac:dyDescent="0.3">
      <c r="F4867" s="79"/>
      <c r="G4867" s="3">
        <v>4865</v>
      </c>
      <c r="H4867" s="61">
        <v>-0.40988569419108828</v>
      </c>
      <c r="I4867" s="61">
        <v>0.67853625531859962</v>
      </c>
      <c r="J4867" s="61">
        <v>-0.71877510074913631</v>
      </c>
      <c r="K4867" s="62">
        <v>0.52995297647672424</v>
      </c>
      <c r="L4867" s="60">
        <f t="array" ref="L4867:O4867">TRANSPOSE(MMULT(Option!$B$25:$E$28, TRANSPOSE(H4867:K4867)))</f>
        <v>-0.40988569419108828</v>
      </c>
      <c r="M4867" s="60">
        <v>0.4579344726774377</v>
      </c>
      <c r="N4867" s="60">
        <v>-0.61757918350453311</v>
      </c>
      <c r="O4867" s="60">
        <v>0.3272623036803618</v>
      </c>
      <c r="P4867" s="56" t="str">
        <f t="shared" si="5074"/>
        <v>973/5</v>
      </c>
    </row>
    <row r="4868" spans="6:16" x14ac:dyDescent="0.3">
      <c r="F4868" s="79"/>
      <c r="G4868" s="3">
        <v>4866</v>
      </c>
      <c r="H4868" s="61">
        <v>0.6858615601241641</v>
      </c>
      <c r="I4868" s="61">
        <v>-2.1530791778986815</v>
      </c>
      <c r="J4868" s="61">
        <v>0.64894542445561332</v>
      </c>
      <c r="K4868" s="62">
        <v>-1.5243108315968776</v>
      </c>
      <c r="L4868" s="60">
        <f t="array" ref="L4868:O4868">TRANSPOSE(MMULT(Option!$B$25:$E$28, TRANSPOSE(H4868:K4868)))</f>
        <v>0.6858615601241641</v>
      </c>
      <c r="M4868" s="60">
        <v>-1.6989850379411342</v>
      </c>
      <c r="N4868" s="60">
        <v>0.28051144755441626</v>
      </c>
      <c r="O4868" s="60">
        <v>-1.4681444836610349</v>
      </c>
      <c r="P4868" s="56" t="str">
        <f t="shared" ref="P4868:P4931" si="5075">(QUOTIENT(G4868 - 1, $E$2) + 1) &amp; "/" &amp; MOD(G4868 -1, $E$2) + 1</f>
        <v>974/1</v>
      </c>
    </row>
    <row r="4869" spans="6:16" x14ac:dyDescent="0.3">
      <c r="F4869" s="79"/>
      <c r="G4869" s="3">
        <v>4867</v>
      </c>
      <c r="H4869" s="61">
        <v>0.28692868320269266</v>
      </c>
      <c r="I4869" s="61">
        <v>-1.3157384214970655</v>
      </c>
      <c r="J4869" s="61">
        <v>0.82034577620686688</v>
      </c>
      <c r="K4869" s="62">
        <v>0.56807177918740037</v>
      </c>
      <c r="L4869" s="60">
        <f t="array" ref="L4869:O4869">TRANSPOSE(MMULT(Option!$B$25:$E$28, TRANSPOSE(H4869:K4869)))</f>
        <v>0.28692868320269266</v>
      </c>
      <c r="M4869" s="60">
        <v>-1.0911227089733258</v>
      </c>
      <c r="N4869" s="60">
        <v>0.49074823091021985</v>
      </c>
      <c r="O4869" s="60">
        <v>0.41681298725579197</v>
      </c>
      <c r="P4869" s="56" t="str">
        <f t="shared" si="5075"/>
        <v>974/2</v>
      </c>
    </row>
    <row r="4870" spans="6:16" x14ac:dyDescent="0.3">
      <c r="F4870" s="79"/>
      <c r="G4870" s="3">
        <v>4868</v>
      </c>
      <c r="H4870" s="61">
        <v>-1.2966975274873611</v>
      </c>
      <c r="I4870" s="61">
        <v>-1.8332748662101814</v>
      </c>
      <c r="J4870" s="61">
        <v>-0.44777857927010489</v>
      </c>
      <c r="K4870" s="62">
        <v>-0.94813923039646852</v>
      </c>
      <c r="L4870" s="60">
        <f t="array" ref="L4870:O4870">TRANSPOSE(MMULT(Option!$B$25:$E$28, TRANSPOSE(H4870:K4870)))</f>
        <v>-1.2966975274873611</v>
      </c>
      <c r="M4870" s="60">
        <v>-2.1989031798085836</v>
      </c>
      <c r="N4870" s="60">
        <v>-1.3920314925844504</v>
      </c>
      <c r="O4870" s="60">
        <v>-1.8980784176222567</v>
      </c>
      <c r="P4870" s="56" t="str">
        <f t="shared" si="5075"/>
        <v>974/3</v>
      </c>
    </row>
    <row r="4871" spans="6:16" x14ac:dyDescent="0.3">
      <c r="F4871" s="79"/>
      <c r="G4871" s="3">
        <v>4869</v>
      </c>
      <c r="H4871" s="61">
        <v>1.2284013210724811</v>
      </c>
      <c r="I4871" s="61">
        <v>-0.94279188293246996</v>
      </c>
      <c r="J4871" s="61">
        <v>0.6774873105010818</v>
      </c>
      <c r="K4871" s="62">
        <v>-0.89932028383826546</v>
      </c>
      <c r="L4871" s="60">
        <f t="array" ref="L4871:O4871">TRANSPOSE(MMULT(Option!$B$25:$E$28, TRANSPOSE(H4871:K4871)))</f>
        <v>1.2284013210724811</v>
      </c>
      <c r="M4871" s="60">
        <v>-0.37272250519660521</v>
      </c>
      <c r="N4871" s="60">
        <v>0.83952358584456188</v>
      </c>
      <c r="O4871" s="60">
        <v>-0.39342023574747992</v>
      </c>
      <c r="P4871" s="56" t="str">
        <f t="shared" si="5075"/>
        <v>974/4</v>
      </c>
    </row>
    <row r="4872" spans="6:16" x14ac:dyDescent="0.3">
      <c r="F4872" s="79"/>
      <c r="G4872" s="3">
        <v>4870</v>
      </c>
      <c r="H4872" s="61">
        <v>-1.4782011287303573E-3</v>
      </c>
      <c r="I4872" s="61">
        <v>-1.8277208350797203</v>
      </c>
      <c r="J4872" s="61">
        <v>-0.37536701358922403</v>
      </c>
      <c r="K4872" s="62">
        <v>-1.0285989443299368</v>
      </c>
      <c r="L4872" s="60">
        <f t="array" ref="L4872:O4872">TRANSPOSE(MMULT(Option!$B$25:$E$28, TRANSPOSE(H4872:K4872)))</f>
        <v>-1.4782011287303573E-3</v>
      </c>
      <c r="M4872" s="60">
        <v>-1.6757250956516354</v>
      </c>
      <c r="N4872" s="60">
        <v>-0.80888956828702452</v>
      </c>
      <c r="O4872" s="60">
        <v>-1.4333045924652508</v>
      </c>
      <c r="P4872" s="56" t="str">
        <f t="shared" si="5075"/>
        <v>974/5</v>
      </c>
    </row>
    <row r="4873" spans="6:16" x14ac:dyDescent="0.3">
      <c r="F4873" s="79"/>
      <c r="G4873" s="3">
        <v>4871</v>
      </c>
      <c r="H4873" s="61">
        <v>-0.90309200123609534</v>
      </c>
      <c r="I4873" s="61">
        <v>-1.2409413546119272</v>
      </c>
      <c r="J4873" s="61">
        <v>-1.0804283464735731</v>
      </c>
      <c r="K4873" s="62">
        <v>0.73533237603860124</v>
      </c>
      <c r="L4873" s="60">
        <f t="array" ref="L4873:O4873">TRANSPOSE(MMULT(Option!$B$25:$E$28, TRANSPOSE(H4873:K4873)))</f>
        <v>-0.90309200123609534</v>
      </c>
      <c r="M4873" s="60">
        <v>-1.498578338596477</v>
      </c>
      <c r="N4873" s="60">
        <v>-1.6351426175917501</v>
      </c>
      <c r="O4873" s="60">
        <v>-0.26736851990507537</v>
      </c>
      <c r="P4873" s="56" t="str">
        <f t="shared" si="5075"/>
        <v>975/1</v>
      </c>
    </row>
    <row r="4874" spans="6:16" x14ac:dyDescent="0.3">
      <c r="F4874" s="79"/>
      <c r="G4874" s="3">
        <v>4872</v>
      </c>
      <c r="H4874" s="61">
        <v>-1.3398583435229425</v>
      </c>
      <c r="I4874" s="61">
        <v>-0.19375551129765547</v>
      </c>
      <c r="J4874" s="61">
        <v>-3.6286283521440462E-3</v>
      </c>
      <c r="K4874" s="62">
        <v>0.31185459175964814</v>
      </c>
      <c r="L4874" s="60">
        <f t="array" ref="L4874:O4874">TRANSPOSE(MMULT(Option!$B$25:$E$28, TRANSPOSE(H4874:K4874)))</f>
        <v>-1.3398583435229425</v>
      </c>
      <c r="M4874" s="60">
        <v>-0.71352319677645248</v>
      </c>
      <c r="N4874" s="60">
        <v>-0.58986750089174589</v>
      </c>
      <c r="O4874" s="60">
        <v>-0.32033235836176382</v>
      </c>
      <c r="P4874" s="56" t="str">
        <f t="shared" si="5075"/>
        <v>975/2</v>
      </c>
    </row>
    <row r="4875" spans="6:16" x14ac:dyDescent="0.3">
      <c r="F4875" s="79"/>
      <c r="G4875" s="3">
        <v>4873</v>
      </c>
      <c r="H4875" s="61">
        <v>-1.6234433812909288</v>
      </c>
      <c r="I4875" s="61">
        <v>-1.8687824403968099</v>
      </c>
      <c r="J4875" s="61">
        <v>-1.9087468515924737</v>
      </c>
      <c r="K4875" s="62">
        <v>0.53046955545371055</v>
      </c>
      <c r="L4875" s="60">
        <f t="array" ref="L4875:O4875">TRANSPOSE(MMULT(Option!$B$25:$E$28, TRANSPOSE(H4875:K4875)))</f>
        <v>-1.6234433812909288</v>
      </c>
      <c r="M4875" s="60">
        <v>-2.3621447506209079</v>
      </c>
      <c r="N4875" s="60">
        <v>-2.8152110387989651</v>
      </c>
      <c r="O4875" s="60">
        <v>-1.0570217168887996</v>
      </c>
      <c r="P4875" s="56" t="str">
        <f t="shared" si="5075"/>
        <v>975/3</v>
      </c>
    </row>
    <row r="4876" spans="6:16" x14ac:dyDescent="0.3">
      <c r="F4876" s="79"/>
      <c r="G4876" s="3">
        <v>4874</v>
      </c>
      <c r="H4876" s="61">
        <v>-0.26095655435848175</v>
      </c>
      <c r="I4876" s="61">
        <v>0.32750712649887059</v>
      </c>
      <c r="J4876" s="61">
        <v>-9.9203153346931167E-2</v>
      </c>
      <c r="K4876" s="62">
        <v>-0.70726603297793067</v>
      </c>
      <c r="L4876" s="60">
        <f t="array" ref="L4876:O4876">TRANSPOSE(MMULT(Option!$B$25:$E$28, TRANSPOSE(H4876:K4876)))</f>
        <v>-0.26095655435848175</v>
      </c>
      <c r="M4876" s="60">
        <v>0.19578261782031775</v>
      </c>
      <c r="N4876" s="60">
        <v>-0.10575225285438491</v>
      </c>
      <c r="O4876" s="60">
        <v>-0.64365004354887934</v>
      </c>
      <c r="P4876" s="56" t="str">
        <f t="shared" si="5075"/>
        <v>975/4</v>
      </c>
    </row>
    <row r="4877" spans="6:16" x14ac:dyDescent="0.3">
      <c r="F4877" s="79"/>
      <c r="G4877" s="3">
        <v>4875</v>
      </c>
      <c r="H4877" s="61">
        <v>0.21970767548394116</v>
      </c>
      <c r="I4877" s="61">
        <v>0.5009050927826898</v>
      </c>
      <c r="J4877" s="61">
        <v>1.7820987434028774</v>
      </c>
      <c r="K4877" s="62">
        <v>-0.58722963183699206</v>
      </c>
      <c r="L4877" s="60">
        <f t="array" ref="L4877:O4877">TRANSPOSE(MMULT(Option!$B$25:$E$28, TRANSPOSE(H4877:K4877)))</f>
        <v>0.21970767548394116</v>
      </c>
      <c r="M4877" s="60">
        <v>0.54697017092668732</v>
      </c>
      <c r="N4877" s="60">
        <v>1.7842860775797014</v>
      </c>
      <c r="O4877" s="60">
        <v>6.4007458795847127E-2</v>
      </c>
      <c r="P4877" s="56" t="str">
        <f t="shared" si="5075"/>
        <v>975/5</v>
      </c>
    </row>
    <row r="4878" spans="6:16" x14ac:dyDescent="0.3">
      <c r="F4878" s="79"/>
      <c r="G4878" s="3">
        <v>4876</v>
      </c>
      <c r="H4878" s="61">
        <v>0.43460222616853483</v>
      </c>
      <c r="I4878" s="61">
        <v>0.30516526438845321</v>
      </c>
      <c r="J4878" s="61">
        <v>-0.77024606239680404</v>
      </c>
      <c r="K4878" s="62">
        <v>-7.2620161632446931E-2</v>
      </c>
      <c r="L4878" s="60">
        <f t="array" ref="L4878:O4878">TRANSPOSE(MMULT(Option!$B$25:$E$28, TRANSPOSE(H4878:K4878)))</f>
        <v>0.43460222616853483</v>
      </c>
      <c r="M4878" s="60">
        <v>0.4535294751736737</v>
      </c>
      <c r="N4878" s="60">
        <v>-0.42276295496402294</v>
      </c>
      <c r="O4878" s="60">
        <v>4.1227085901661173E-2</v>
      </c>
      <c r="P4878" s="56" t="str">
        <f t="shared" si="5075"/>
        <v>976/1</v>
      </c>
    </row>
    <row r="4879" spans="6:16" x14ac:dyDescent="0.3">
      <c r="F4879" s="79"/>
      <c r="G4879" s="3">
        <v>4877</v>
      </c>
      <c r="H4879" s="61">
        <v>-0.65300752225935821</v>
      </c>
      <c r="I4879" s="61">
        <v>0.37893681461776924</v>
      </c>
      <c r="J4879" s="61">
        <v>1.1435726712865728</v>
      </c>
      <c r="K4879" s="62">
        <v>5.9852399173918117E-2</v>
      </c>
      <c r="L4879" s="60">
        <f t="array" ref="L4879:O4879">TRANSPOSE(MMULT(Option!$B$25:$E$28, TRANSPOSE(H4879:K4879)))</f>
        <v>-0.65300752225935821</v>
      </c>
      <c r="M4879" s="60">
        <v>8.6098318414531916E-2</v>
      </c>
      <c r="N4879" s="60">
        <v>0.84243732975608498</v>
      </c>
      <c r="O4879" s="60">
        <v>0.1124830049433963</v>
      </c>
      <c r="P4879" s="56" t="str">
        <f t="shared" si="5075"/>
        <v>976/2</v>
      </c>
    </row>
    <row r="4880" spans="6:16" x14ac:dyDescent="0.3">
      <c r="F4880" s="79"/>
      <c r="G4880" s="3">
        <v>4878</v>
      </c>
      <c r="H4880" s="61">
        <v>-0.22654429789318761</v>
      </c>
      <c r="I4880" s="61">
        <v>1.2269786272871865</v>
      </c>
      <c r="J4880" s="61">
        <v>-0.58886436723218782</v>
      </c>
      <c r="K4880" s="62">
        <v>-0.89328813330052803</v>
      </c>
      <c r="L4880" s="60">
        <f t="array" ref="L4880:O4880">TRANSPOSE(MMULT(Option!$B$25:$E$28, TRANSPOSE(H4880:K4880)))</f>
        <v>-0.22654429789318761</v>
      </c>
      <c r="M4880" s="60">
        <v>1.0339267679700332</v>
      </c>
      <c r="N4880" s="60">
        <v>-0.286524795308574</v>
      </c>
      <c r="O4880" s="60">
        <v>-0.64922010551862197</v>
      </c>
      <c r="P4880" s="56" t="str">
        <f t="shared" si="5075"/>
        <v>976/3</v>
      </c>
    </row>
    <row r="4881" spans="6:16" x14ac:dyDescent="0.3">
      <c r="F4881" s="79"/>
      <c r="G4881" s="3">
        <v>4879</v>
      </c>
      <c r="H4881" s="61">
        <v>-0.72199557170318418</v>
      </c>
      <c r="I4881" s="61">
        <v>1.0717796585499022</v>
      </c>
      <c r="J4881" s="61">
        <v>1.206807529936663</v>
      </c>
      <c r="K4881" s="62">
        <v>-2.0085919903131813</v>
      </c>
      <c r="L4881" s="60">
        <f t="array" ref="L4881:O4881">TRANSPOSE(MMULT(Option!$B$25:$E$28, TRANSPOSE(H4881:K4881)))</f>
        <v>-0.72199557170318418</v>
      </c>
      <c r="M4881" s="60">
        <v>0.69350405404249649</v>
      </c>
      <c r="N4881" s="60">
        <v>1.0518107672326862</v>
      </c>
      <c r="O4881" s="60">
        <v>-1.4926511403984475</v>
      </c>
      <c r="P4881" s="56" t="str">
        <f t="shared" si="5075"/>
        <v>976/4</v>
      </c>
    </row>
    <row r="4882" spans="6:16" x14ac:dyDescent="0.3">
      <c r="F4882" s="79"/>
      <c r="G4882" s="3">
        <v>4880</v>
      </c>
      <c r="H4882" s="61">
        <v>1.8924418403159857</v>
      </c>
      <c r="I4882" s="61">
        <v>0.55685692947922982</v>
      </c>
      <c r="J4882" s="61">
        <v>0.60490768780995252</v>
      </c>
      <c r="K4882" s="62">
        <v>-0.38017720427234303</v>
      </c>
      <c r="L4882" s="60">
        <f t="array" ref="L4882:O4882">TRANSPOSE(MMULT(Option!$B$25:$E$28, TRANSPOSE(H4882:K4882)))</f>
        <v>1.8924418403159857</v>
      </c>
      <c r="M4882" s="60">
        <v>1.2673445422462457</v>
      </c>
      <c r="N4882" s="60">
        <v>1.4340926202982698</v>
      </c>
      <c r="O4882" s="60">
        <v>0.69529769330333846</v>
      </c>
      <c r="P4882" s="56" t="str">
        <f t="shared" si="5075"/>
        <v>976/5</v>
      </c>
    </row>
    <row r="4883" spans="6:16" x14ac:dyDescent="0.3">
      <c r="F4883" s="79"/>
      <c r="G4883" s="3">
        <v>4881</v>
      </c>
      <c r="H4883" s="61">
        <v>1.280996956057995</v>
      </c>
      <c r="I4883" s="61">
        <v>-0.84173115998209569</v>
      </c>
      <c r="J4883" s="61">
        <v>0.56668710243374709</v>
      </c>
      <c r="K4883" s="62">
        <v>-0.26219547050156666</v>
      </c>
      <c r="L4883" s="60">
        <f t="array" ref="L4883:O4883">TRANSPOSE(MMULT(Option!$B$25:$E$28, TRANSPOSE(H4883:K4883)))</f>
        <v>1.280996956057995</v>
      </c>
      <c r="M4883" s="60">
        <v>-0.25906056866098948</v>
      </c>
      <c r="N4883" s="60">
        <v>0.78970881111425095</v>
      </c>
      <c r="O4883" s="60">
        <v>0.17805703524704666</v>
      </c>
      <c r="P4883" s="56" t="str">
        <f t="shared" si="5075"/>
        <v>977/1</v>
      </c>
    </row>
    <row r="4884" spans="6:16" x14ac:dyDescent="0.3">
      <c r="F4884" s="79"/>
      <c r="G4884" s="3">
        <v>4882</v>
      </c>
      <c r="H4884" s="61">
        <v>0.1828357617108895</v>
      </c>
      <c r="I4884" s="61">
        <v>1.3538630789689512</v>
      </c>
      <c r="J4884" s="61">
        <v>-9.9796201980751426E-2</v>
      </c>
      <c r="K4884" s="62">
        <v>1.153039697386625</v>
      </c>
      <c r="L4884" s="60">
        <f t="array" ref="L4884:O4884">TRANSPOSE(MMULT(Option!$B$25:$E$28, TRANSPOSE(H4884:K4884)))</f>
        <v>0.1828357617108895</v>
      </c>
      <c r="M4884" s="60">
        <v>1.3139703126805948</v>
      </c>
      <c r="N4884" s="60">
        <v>0.34000686968386518</v>
      </c>
      <c r="O4884" s="60">
        <v>1.395584859929957</v>
      </c>
      <c r="P4884" s="56" t="str">
        <f t="shared" si="5075"/>
        <v>977/2</v>
      </c>
    </row>
    <row r="4885" spans="6:16" x14ac:dyDescent="0.3">
      <c r="F4885" s="79"/>
      <c r="G4885" s="3">
        <v>4883</v>
      </c>
      <c r="H4885" s="61">
        <v>0.90274570226741524</v>
      </c>
      <c r="I4885" s="61">
        <v>-0.10934779562417801</v>
      </c>
      <c r="J4885" s="61">
        <v>1.5623205262613213</v>
      </c>
      <c r="K4885" s="62">
        <v>1.1862373356999056</v>
      </c>
      <c r="L4885" s="60">
        <f t="array" ref="L4885:O4885">TRANSPOSE(MMULT(Option!$B$25:$E$28, TRANSPOSE(H4885:K4885)))</f>
        <v>0.90274570226741524</v>
      </c>
      <c r="M4885" s="60">
        <v>0.26087937080209478</v>
      </c>
      <c r="N4885" s="60">
        <v>1.7046661505839613</v>
      </c>
      <c r="O4885" s="60">
        <v>1.6532310144048614</v>
      </c>
      <c r="P4885" s="56" t="str">
        <f t="shared" si="5075"/>
        <v>977/3</v>
      </c>
    </row>
    <row r="4886" spans="6:16" x14ac:dyDescent="0.3">
      <c r="F4886" s="79"/>
      <c r="G4886" s="3">
        <v>4884</v>
      </c>
      <c r="H4886" s="61">
        <v>-0.2538078795473136</v>
      </c>
      <c r="I4886" s="61">
        <v>0.86846954318117819</v>
      </c>
      <c r="J4886" s="61">
        <v>4.455691123804268E-2</v>
      </c>
      <c r="K4886" s="62">
        <v>-0.631387335439763</v>
      </c>
      <c r="L4886" s="60">
        <f t="array" ref="L4886:O4886">TRANSPOSE(MMULT(Option!$B$25:$E$28, TRANSPOSE(H4886:K4886)))</f>
        <v>-0.2538078795473136</v>
      </c>
      <c r="M4886" s="60">
        <v>0.69444233225936824</v>
      </c>
      <c r="N4886" s="60">
        <v>0.16503034155254034</v>
      </c>
      <c r="O4886" s="60">
        <v>-0.40609563489325073</v>
      </c>
      <c r="P4886" s="56" t="str">
        <f t="shared" si="5075"/>
        <v>977/4</v>
      </c>
    </row>
    <row r="4887" spans="6:16" x14ac:dyDescent="0.3">
      <c r="F4887" s="79"/>
      <c r="G4887" s="3">
        <v>4885</v>
      </c>
      <c r="H4887" s="61">
        <v>-0.22685432394919439</v>
      </c>
      <c r="I4887" s="61">
        <v>-1.4664244218971394</v>
      </c>
      <c r="J4887" s="61">
        <v>-1.2934296249337032</v>
      </c>
      <c r="K4887" s="62">
        <v>-0.70753145470428247</v>
      </c>
      <c r="L4887" s="60">
        <f t="array" ref="L4887:O4887">TRANSPOSE(MMULT(Option!$B$25:$E$28, TRANSPOSE(H4887:K4887)))</f>
        <v>-0.22685432394919439</v>
      </c>
      <c r="M4887" s="60">
        <v>-1.4347419124347776</v>
      </c>
      <c r="N4887" s="60">
        <v>-1.6107740406179274</v>
      </c>
      <c r="O4887" s="60">
        <v>-1.3330871343824962</v>
      </c>
      <c r="P4887" s="56" t="str">
        <f t="shared" si="5075"/>
        <v>977/5</v>
      </c>
    </row>
    <row r="4888" spans="6:16" x14ac:dyDescent="0.3">
      <c r="F4888" s="79"/>
      <c r="G4888" s="3">
        <v>4886</v>
      </c>
      <c r="H4888" s="61">
        <v>0.2717026561190492</v>
      </c>
      <c r="I4888" s="61">
        <v>-1.2734283458278379</v>
      </c>
      <c r="J4888" s="61">
        <v>-0.59957802415333494</v>
      </c>
      <c r="K4888" s="62">
        <v>-0.64137472569591059</v>
      </c>
      <c r="L4888" s="60">
        <f t="array" ref="L4888:O4888">TRANSPOSE(MMULT(Option!$B$25:$E$28, TRANSPOSE(H4888:K4888)))</f>
        <v>0.2717026561190492</v>
      </c>
      <c r="M4888" s="60">
        <v>-1.0584352949240743</v>
      </c>
      <c r="N4888" s="60">
        <v>-0.75139616770291218</v>
      </c>
      <c r="O4888" s="60">
        <v>-0.89104690288897626</v>
      </c>
      <c r="P4888" s="56" t="str">
        <f t="shared" si="5075"/>
        <v>978/1</v>
      </c>
    </row>
    <row r="4889" spans="6:16" x14ac:dyDescent="0.3">
      <c r="F4889" s="79"/>
      <c r="G4889" s="3">
        <v>4887</v>
      </c>
      <c r="H4889" s="61">
        <v>-0.42518532938603931</v>
      </c>
      <c r="I4889" s="61">
        <v>0.57676123257236023</v>
      </c>
      <c r="J4889" s="61">
        <v>-1.0534065498532783</v>
      </c>
      <c r="K4889" s="62">
        <v>-0.52478307485105202</v>
      </c>
      <c r="L4889" s="60">
        <f t="array" ref="L4889:O4889">TRANSPOSE(MMULT(Option!$B$25:$E$28, TRANSPOSE(H4889:K4889)))</f>
        <v>-0.42518532938603931</v>
      </c>
      <c r="M4889" s="60">
        <v>0.35853626948135831</v>
      </c>
      <c r="N4889" s="60">
        <v>-0.94426016450584382</v>
      </c>
      <c r="O4889" s="60">
        <v>-0.67404387096736951</v>
      </c>
      <c r="P4889" s="56" t="str">
        <f t="shared" si="5075"/>
        <v>978/2</v>
      </c>
    </row>
    <row r="4890" spans="6:16" x14ac:dyDescent="0.3">
      <c r="F4890" s="79"/>
      <c r="G4890" s="3">
        <v>4888</v>
      </c>
      <c r="H4890" s="61">
        <v>1.1746848102311256</v>
      </c>
      <c r="I4890" s="61">
        <v>0.15985458628947447</v>
      </c>
      <c r="J4890" s="61">
        <v>0.89327261318710327</v>
      </c>
      <c r="K4890" s="62">
        <v>0.16194580015193585</v>
      </c>
      <c r="L4890" s="60">
        <f t="array" ref="L4890:O4890">TRANSPOSE(MMULT(Option!$B$25:$E$28, TRANSPOSE(H4890:K4890)))</f>
        <v>1.1746848102311256</v>
      </c>
      <c r="M4890" s="60">
        <v>0.61638307246392365</v>
      </c>
      <c r="N4890" s="60">
        <v>1.296304008305013</v>
      </c>
      <c r="O4890" s="60">
        <v>0.82476474031710101</v>
      </c>
      <c r="P4890" s="56" t="str">
        <f t="shared" si="5075"/>
        <v>978/3</v>
      </c>
    </row>
    <row r="4891" spans="6:16" x14ac:dyDescent="0.3">
      <c r="F4891" s="79"/>
      <c r="G4891" s="3">
        <v>4889</v>
      </c>
      <c r="H4891" s="61">
        <v>0.16983664505517657</v>
      </c>
      <c r="I4891" s="61">
        <v>-0.13283711426267086</v>
      </c>
      <c r="J4891" s="61">
        <v>1.3626717021540242</v>
      </c>
      <c r="K4891" s="62">
        <v>1.2612954916126657</v>
      </c>
      <c r="L4891" s="60">
        <f t="array" ref="L4891:O4891">TRANSPOSE(MMULT(Option!$B$25:$E$28, TRANSPOSE(H4891:K4891)))</f>
        <v>0.16983664505517657</v>
      </c>
      <c r="M4891" s="60">
        <v>-5.3812568219566814E-2</v>
      </c>
      <c r="N4891" s="60">
        <v>1.2299980084220583</v>
      </c>
      <c r="O4891" s="60">
        <v>1.3792249482919128</v>
      </c>
      <c r="P4891" s="56" t="str">
        <f t="shared" si="5075"/>
        <v>978/4</v>
      </c>
    </row>
    <row r="4892" spans="6:16" x14ac:dyDescent="0.3">
      <c r="F4892" s="79"/>
      <c r="G4892" s="3">
        <v>4890</v>
      </c>
      <c r="H4892" s="61">
        <v>-1.5034763189623239</v>
      </c>
      <c r="I4892" s="61">
        <v>-0.94123286604782419</v>
      </c>
      <c r="J4892" s="61">
        <v>-2.1632222470370102</v>
      </c>
      <c r="K4892" s="62">
        <v>0.56568309460866617</v>
      </c>
      <c r="L4892" s="60">
        <f t="array" ref="L4892:O4892">TRANSPOSE(MMULT(Option!$B$25:$E$28, TRANSPOSE(H4892:K4892)))</f>
        <v>-1.5034763189623239</v>
      </c>
      <c r="M4892" s="60">
        <v>-1.4640446986338067</v>
      </c>
      <c r="N4892" s="60">
        <v>-2.7478430217031864</v>
      </c>
      <c r="O4892" s="60">
        <v>-0.78565883655091406</v>
      </c>
      <c r="P4892" s="56" t="str">
        <f t="shared" si="5075"/>
        <v>978/5</v>
      </c>
    </row>
    <row r="4893" spans="6:16" x14ac:dyDescent="0.3">
      <c r="F4893" s="79"/>
      <c r="G4893" s="3">
        <v>4891</v>
      </c>
      <c r="H4893" s="61">
        <v>1.4427225702407864</v>
      </c>
      <c r="I4893" s="61">
        <v>-0.17685757593521698</v>
      </c>
      <c r="J4893" s="61">
        <v>-0.34548703298139283</v>
      </c>
      <c r="K4893" s="62">
        <v>-0.36820050029929879</v>
      </c>
      <c r="L4893" s="60">
        <f t="array" ref="L4893:O4893">TRANSPOSE(MMULT(Option!$B$25:$E$28, TRANSPOSE(H4893:K4893)))</f>
        <v>1.4427225702407864</v>
      </c>
      <c r="M4893" s="60">
        <v>0.41499638230640812</v>
      </c>
      <c r="N4893" s="60">
        <v>0.22733210496453055</v>
      </c>
      <c r="O4893" s="60">
        <v>0.14803660865202656</v>
      </c>
      <c r="P4893" s="56" t="str">
        <f t="shared" si="5075"/>
        <v>979/1</v>
      </c>
    </row>
    <row r="4894" spans="6:16" x14ac:dyDescent="0.3">
      <c r="F4894" s="79"/>
      <c r="G4894" s="3">
        <v>4892</v>
      </c>
      <c r="H4894" s="61">
        <v>1.5872893264070862</v>
      </c>
      <c r="I4894" s="61">
        <v>-1.8485940778902543</v>
      </c>
      <c r="J4894" s="61">
        <v>-1.0949743245307133</v>
      </c>
      <c r="K4894" s="62">
        <v>0.61975512274255806</v>
      </c>
      <c r="L4894" s="60">
        <f t="array" ref="L4894:O4894">TRANSPOSE(MMULT(Option!$B$25:$E$28, TRANSPOSE(H4894:K4894)))</f>
        <v>1.5872893264070862</v>
      </c>
      <c r="M4894" s="60">
        <v>-1.0593487276730018</v>
      </c>
      <c r="N4894" s="60">
        <v>-0.81088679980078326</v>
      </c>
      <c r="O4894" s="60">
        <v>0.46784964599277667</v>
      </c>
      <c r="P4894" s="56" t="str">
        <f t="shared" si="5075"/>
        <v>979/2</v>
      </c>
    </row>
    <row r="4895" spans="6:16" x14ac:dyDescent="0.3">
      <c r="F4895" s="79"/>
      <c r="G4895" s="3">
        <v>4893</v>
      </c>
      <c r="H4895" s="61">
        <v>-0.26816838501566692</v>
      </c>
      <c r="I4895" s="61">
        <v>6.0766304285600217E-2</v>
      </c>
      <c r="J4895" s="61">
        <v>2.0102033509314721</v>
      </c>
      <c r="K4895" s="62">
        <v>-1.0347694810710806</v>
      </c>
      <c r="L4895" s="60">
        <f t="array" ref="L4895:O4895">TRANSPOSE(MMULT(Option!$B$25:$E$28, TRANSPOSE(H4895:K4895)))</f>
        <v>-0.26816838501566692</v>
      </c>
      <c r="M4895" s="60">
        <v>-5.1574116187970281E-2</v>
      </c>
      <c r="N4895" s="60">
        <v>1.6742268367899722</v>
      </c>
      <c r="O4895" s="60">
        <v>-0.58512712429165792</v>
      </c>
      <c r="P4895" s="56" t="str">
        <f t="shared" si="5075"/>
        <v>979/3</v>
      </c>
    </row>
    <row r="4896" spans="6:16" x14ac:dyDescent="0.3">
      <c r="F4896" s="79"/>
      <c r="G4896" s="3">
        <v>4894</v>
      </c>
      <c r="H4896" s="61">
        <v>-0.2711550122153199</v>
      </c>
      <c r="I4896" s="61">
        <v>-1.5273509906890408</v>
      </c>
      <c r="J4896" s="61">
        <v>-0.42761457337761571</v>
      </c>
      <c r="K4896" s="62">
        <v>-2.8250625828645668</v>
      </c>
      <c r="L4896" s="60">
        <f t="array" ref="L4896:O4896">TRANSPOSE(MMULT(Option!$B$25:$E$28, TRANSPOSE(H4896:K4896)))</f>
        <v>-0.2711550122153199</v>
      </c>
      <c r="M4896" s="60">
        <v>-1.5083023104057924</v>
      </c>
      <c r="N4896" s="60">
        <v>-0.8839945619095102</v>
      </c>
      <c r="O4896" s="60">
        <v>-3.0111172583076797</v>
      </c>
      <c r="P4896" s="56" t="str">
        <f t="shared" si="5075"/>
        <v>979/4</v>
      </c>
    </row>
    <row r="4897" spans="6:16" x14ac:dyDescent="0.3">
      <c r="F4897" s="79"/>
      <c r="G4897" s="3">
        <v>4895</v>
      </c>
      <c r="H4897" s="61">
        <v>-1.3293472856295818</v>
      </c>
      <c r="I4897" s="61">
        <v>-5.0289954567069922E-3</v>
      </c>
      <c r="J4897" s="61">
        <v>0.39975079155732035</v>
      </c>
      <c r="K4897" s="62">
        <v>-0.16987149841338736</v>
      </c>
      <c r="L4897" s="60">
        <f t="array" ref="L4897:O4897">TRANSPOSE(MMULT(Option!$B$25:$E$28, TRANSPOSE(H4897:K4897)))</f>
        <v>-1.3293472856295818</v>
      </c>
      <c r="M4897" s="60">
        <v>-0.5363480647218225</v>
      </c>
      <c r="N4897" s="60">
        <v>-0.18195067040829493</v>
      </c>
      <c r="O4897" s="60">
        <v>-0.60050170943146453</v>
      </c>
      <c r="P4897" s="56" t="str">
        <f t="shared" si="5075"/>
        <v>979/5</v>
      </c>
    </row>
    <row r="4898" spans="6:16" x14ac:dyDescent="0.3">
      <c r="F4898" s="79"/>
      <c r="G4898" s="3">
        <v>4896</v>
      </c>
      <c r="H4898" s="61">
        <v>1.2334217040360422</v>
      </c>
      <c r="I4898" s="61">
        <v>-8.8177865093237561E-3</v>
      </c>
      <c r="J4898" s="61">
        <v>0.51028502946485532</v>
      </c>
      <c r="K4898" s="62">
        <v>1.4196573289229402</v>
      </c>
      <c r="L4898" s="60">
        <f t="array" ref="L4898:O4898">TRANSPOSE(MMULT(Option!$B$25:$E$28, TRANSPOSE(H4898:K4898)))</f>
        <v>1.2334217040360422</v>
      </c>
      <c r="M4898" s="60">
        <v>0.48528704678622964</v>
      </c>
      <c r="N4898" s="60">
        <v>0.93924812082344478</v>
      </c>
      <c r="O4898" s="60">
        <v>1.8063789873893814</v>
      </c>
      <c r="P4898" s="56" t="str">
        <f t="shared" si="5075"/>
        <v>980/1</v>
      </c>
    </row>
    <row r="4899" spans="6:16" x14ac:dyDescent="0.3">
      <c r="F4899" s="79"/>
      <c r="G4899" s="3">
        <v>4897</v>
      </c>
      <c r="H4899" s="61">
        <v>1.4216948021461631</v>
      </c>
      <c r="I4899" s="61">
        <v>-0.75520386064626821</v>
      </c>
      <c r="J4899" s="61">
        <v>-1.8476908230764639</v>
      </c>
      <c r="K4899" s="62">
        <v>-0.55432976140478951</v>
      </c>
      <c r="L4899" s="60">
        <f t="array" ref="L4899:O4899">TRANSPOSE(MMULT(Option!$B$25:$E$28, TRANSPOSE(H4899:K4899)))</f>
        <v>1.4216948021461631</v>
      </c>
      <c r="M4899" s="60">
        <v>-0.12347785044841597</v>
      </c>
      <c r="N4899" s="60">
        <v>-1.2519263190674916</v>
      </c>
      <c r="O4899" s="60">
        <v>-0.46441284011686335</v>
      </c>
      <c r="P4899" s="56" t="str">
        <f t="shared" si="5075"/>
        <v>980/2</v>
      </c>
    </row>
    <row r="4900" spans="6:16" x14ac:dyDescent="0.3">
      <c r="F4900" s="79"/>
      <c r="G4900" s="3">
        <v>4898</v>
      </c>
      <c r="H4900" s="61">
        <v>2.0302513269730729</v>
      </c>
      <c r="I4900" s="61">
        <v>-0.46720974038052193</v>
      </c>
      <c r="J4900" s="61">
        <v>-0.98127384549812635</v>
      </c>
      <c r="K4900" s="62">
        <v>-0.77137168681944357</v>
      </c>
      <c r="L4900" s="60">
        <f t="array" ref="L4900:O4900">TRANSPOSE(MMULT(Option!$B$25:$E$28, TRANSPOSE(H4900:K4900)))</f>
        <v>2.0302513269730729</v>
      </c>
      <c r="M4900" s="60">
        <v>0.38389573064634758</v>
      </c>
      <c r="N4900" s="60">
        <v>-0.17210639348672097</v>
      </c>
      <c r="O4900" s="60">
        <v>-0.16233198942337729</v>
      </c>
      <c r="P4900" s="56" t="str">
        <f t="shared" si="5075"/>
        <v>980/3</v>
      </c>
    </row>
    <row r="4901" spans="6:16" x14ac:dyDescent="0.3">
      <c r="F4901" s="79"/>
      <c r="G4901" s="3">
        <v>4899</v>
      </c>
      <c r="H4901" s="61">
        <v>-0.3434950290540853</v>
      </c>
      <c r="I4901" s="61">
        <v>1.7708763778419682E-2</v>
      </c>
      <c r="J4901" s="61">
        <v>1.484649618814563E-2</v>
      </c>
      <c r="K4901" s="62">
        <v>-0.27001308229317644</v>
      </c>
      <c r="L4901" s="60">
        <f t="array" ref="L4901:O4901">TRANSPOSE(MMULT(Option!$B$25:$E$28, TRANSPOSE(H4901:K4901)))</f>
        <v>-0.3434950290540853</v>
      </c>
      <c r="M4901" s="60">
        <v>-0.12116766152589405</v>
      </c>
      <c r="N4901" s="60">
        <v>-0.11972094169539967</v>
      </c>
      <c r="O4901" s="60">
        <v>-0.36108841881706855</v>
      </c>
      <c r="P4901" s="56" t="str">
        <f t="shared" si="5075"/>
        <v>980/4</v>
      </c>
    </row>
    <row r="4902" spans="6:16" x14ac:dyDescent="0.3">
      <c r="F4902" s="79"/>
      <c r="G4902" s="3">
        <v>4900</v>
      </c>
      <c r="H4902" s="61">
        <v>-0.63289157134556462</v>
      </c>
      <c r="I4902" s="61">
        <v>0.49266560556875283</v>
      </c>
      <c r="J4902" s="61">
        <v>0.55943831886965545</v>
      </c>
      <c r="K4902" s="62">
        <v>-0.61935796613471528</v>
      </c>
      <c r="L4902" s="60">
        <f t="array" ref="L4902:O4902">TRANSPOSE(MMULT(Option!$B$25:$E$28, TRANSPOSE(H4902:K4902)))</f>
        <v>-0.63289157134556462</v>
      </c>
      <c r="M4902" s="60">
        <v>0.19837885742578759</v>
      </c>
      <c r="N4902" s="60">
        <v>0.3672138168842265</v>
      </c>
      <c r="O4902" s="60">
        <v>-0.54534178541563905</v>
      </c>
      <c r="P4902" s="56" t="str">
        <f t="shared" si="5075"/>
        <v>980/5</v>
      </c>
    </row>
    <row r="4903" spans="6:16" x14ac:dyDescent="0.3">
      <c r="F4903" s="79"/>
      <c r="G4903" s="3">
        <v>4901</v>
      </c>
      <c r="H4903" s="61">
        <v>1.3937689380377036</v>
      </c>
      <c r="I4903" s="61">
        <v>0.1601736928844463</v>
      </c>
      <c r="J4903" s="61">
        <v>1.18059992069133</v>
      </c>
      <c r="K4903" s="62">
        <v>6.5402228442740682E-3</v>
      </c>
      <c r="L4903" s="60">
        <f t="array" ref="L4903:O4903">TRANSPOSE(MMULT(Option!$B$25:$E$28, TRANSPOSE(H4903:K4903)))</f>
        <v>1.3937689380377036</v>
      </c>
      <c r="M4903" s="60">
        <v>0.70430918961179834</v>
      </c>
      <c r="N4903" s="60">
        <v>1.6363836874672746</v>
      </c>
      <c r="O4903" s="60">
        <v>0.83548111559601701</v>
      </c>
      <c r="P4903" s="56" t="str">
        <f t="shared" si="5075"/>
        <v>981/1</v>
      </c>
    </row>
    <row r="4904" spans="6:16" x14ac:dyDescent="0.3">
      <c r="F4904" s="79"/>
      <c r="G4904" s="3">
        <v>4902</v>
      </c>
      <c r="H4904" s="61">
        <v>-0.13469450227349961</v>
      </c>
      <c r="I4904" s="61">
        <v>-9.1031094860867759E-2</v>
      </c>
      <c r="J4904" s="61">
        <v>1.2879263299047696</v>
      </c>
      <c r="K4904" s="62">
        <v>0.47703913484238036</v>
      </c>
      <c r="L4904" s="60">
        <f t="array" ref="L4904:O4904">TRANSPOSE(MMULT(Option!$B$25:$E$28, TRANSPOSE(H4904:K4904)))</f>
        <v>-0.13469450227349961</v>
      </c>
      <c r="M4904" s="60">
        <v>-0.13730917746832624</v>
      </c>
      <c r="N4904" s="60">
        <v>1.0534833223066682</v>
      </c>
      <c r="O4904" s="60">
        <v>0.58217405187055848</v>
      </c>
      <c r="P4904" s="56" t="str">
        <f t="shared" si="5075"/>
        <v>981/2</v>
      </c>
    </row>
    <row r="4905" spans="6:16" x14ac:dyDescent="0.3">
      <c r="F4905" s="79"/>
      <c r="G4905" s="3">
        <v>4903</v>
      </c>
      <c r="H4905" s="61">
        <v>-0.98991626474182304</v>
      </c>
      <c r="I4905" s="61">
        <v>0.92045122307272609</v>
      </c>
      <c r="J4905" s="61">
        <v>-1.863433697010217E-2</v>
      </c>
      <c r="K4905" s="62">
        <v>0.4481090432119707</v>
      </c>
      <c r="L4905" s="60">
        <f t="array" ref="L4905:O4905">TRANSPOSE(MMULT(Option!$B$25:$E$28, TRANSPOSE(H4905:K4905)))</f>
        <v>-0.98991626474182304</v>
      </c>
      <c r="M4905" s="60">
        <v>0.44764097475236087</v>
      </c>
      <c r="N4905" s="60">
        <v>-0.17130252286746958</v>
      </c>
      <c r="O4905" s="60">
        <v>0.22516481140918396</v>
      </c>
      <c r="P4905" s="56" t="str">
        <f t="shared" si="5075"/>
        <v>981/3</v>
      </c>
    </row>
    <row r="4906" spans="6:16" x14ac:dyDescent="0.3">
      <c r="F4906" s="79"/>
      <c r="G4906" s="3">
        <v>4904</v>
      </c>
      <c r="H4906" s="61">
        <v>0.2143625307597096</v>
      </c>
      <c r="I4906" s="61">
        <v>-1.0169787018443177</v>
      </c>
      <c r="J4906" s="61">
        <v>0.90457482078336027</v>
      </c>
      <c r="K4906" s="62">
        <v>1.1387961242037385</v>
      </c>
      <c r="L4906" s="60">
        <f t="array" ref="L4906:O4906">TRANSPOSE(MMULT(Option!$B$25:$E$28, TRANSPOSE(H4906:K4906)))</f>
        <v>0.2143625307597096</v>
      </c>
      <c r="M4906" s="60">
        <v>-0.84633136396801856</v>
      </c>
      <c r="N4906" s="60">
        <v>0.61393464645709628</v>
      </c>
      <c r="O4906" s="60">
        <v>0.97119914128280438</v>
      </c>
      <c r="P4906" s="56" t="str">
        <f t="shared" si="5075"/>
        <v>981/4</v>
      </c>
    </row>
    <row r="4907" spans="6:16" x14ac:dyDescent="0.3">
      <c r="F4907" s="79"/>
      <c r="G4907" s="3">
        <v>4905</v>
      </c>
      <c r="H4907" s="61">
        <v>0.14952938675677627</v>
      </c>
      <c r="I4907" s="61">
        <v>-0.40171615099765323</v>
      </c>
      <c r="J4907" s="61">
        <v>0.35843511751705354</v>
      </c>
      <c r="K4907" s="62">
        <v>-2.2430938851869091</v>
      </c>
      <c r="L4907" s="60">
        <f t="array" ref="L4907:O4907">TRANSPOSE(MMULT(Option!$B$25:$E$28, TRANSPOSE(H4907:K4907)))</f>
        <v>0.14952938675677627</v>
      </c>
      <c r="M4907" s="60">
        <v>-0.30836717926390067</v>
      </c>
      <c r="N4907" s="60">
        <v>0.26943494516838079</v>
      </c>
      <c r="O4907" s="60">
        <v>-1.8962936983646599</v>
      </c>
      <c r="P4907" s="56" t="str">
        <f t="shared" si="5075"/>
        <v>981/5</v>
      </c>
    </row>
    <row r="4908" spans="6:16" x14ac:dyDescent="0.3">
      <c r="F4908" s="79"/>
      <c r="G4908" s="3">
        <v>4906</v>
      </c>
      <c r="H4908" s="61">
        <v>0.67758397632343459</v>
      </c>
      <c r="I4908" s="61">
        <v>0.42336647288434814</v>
      </c>
      <c r="J4908" s="61">
        <v>-0.61109045831667441</v>
      </c>
      <c r="K4908" s="62">
        <v>0.45976175433344929</v>
      </c>
      <c r="L4908" s="60">
        <f t="array" ref="L4908:O4908">TRANSPOSE(MMULT(Option!$B$25:$E$28, TRANSPOSE(H4908:K4908)))</f>
        <v>0.67758397632343459</v>
      </c>
      <c r="M4908" s="60">
        <v>0.65905537226917277</v>
      </c>
      <c r="N4908" s="60">
        <v>-0.15482994382371063</v>
      </c>
      <c r="O4908" s="60">
        <v>0.65634075651674961</v>
      </c>
      <c r="P4908" s="56" t="str">
        <f t="shared" si="5075"/>
        <v>982/1</v>
      </c>
    </row>
    <row r="4909" spans="6:16" x14ac:dyDescent="0.3">
      <c r="F4909" s="79"/>
      <c r="G4909" s="3">
        <v>4907</v>
      </c>
      <c r="H4909" s="61">
        <v>-2.1526038974867645</v>
      </c>
      <c r="I4909" s="61">
        <v>0.36823352934390174</v>
      </c>
      <c r="J4909" s="61">
        <v>0.38696145323548453</v>
      </c>
      <c r="K4909" s="62">
        <v>-4.8159718801077223E-2</v>
      </c>
      <c r="L4909" s="60">
        <f t="array" ref="L4909:O4909">TRANSPOSE(MMULT(Option!$B$25:$E$28, TRANSPOSE(H4909:K4909)))</f>
        <v>-2.1526038974867645</v>
      </c>
      <c r="M4909" s="60">
        <v>-0.52354995466687138</v>
      </c>
      <c r="N4909" s="60">
        <v>-0.42474324693290844</v>
      </c>
      <c r="O4909" s="60">
        <v>-0.73032976350298418</v>
      </c>
      <c r="P4909" s="56" t="str">
        <f t="shared" si="5075"/>
        <v>982/2</v>
      </c>
    </row>
    <row r="4910" spans="6:16" x14ac:dyDescent="0.3">
      <c r="F4910" s="79"/>
      <c r="G4910" s="3">
        <v>4908</v>
      </c>
      <c r="H4910" s="61">
        <v>-0.17591982453164021</v>
      </c>
      <c r="I4910" s="61">
        <v>-1.0593983035703016</v>
      </c>
      <c r="J4910" s="61">
        <v>-0.64846436629473403</v>
      </c>
      <c r="K4910" s="62">
        <v>-0.14486415593159307</v>
      </c>
      <c r="L4910" s="60">
        <f t="array" ref="L4910:O4910">TRANSPOSE(MMULT(Option!$B$25:$E$28, TRANSPOSE(H4910:K4910)))</f>
        <v>-0.17591982453164021</v>
      </c>
      <c r="M4910" s="60">
        <v>-1.0413225132563986</v>
      </c>
      <c r="N4910" s="60">
        <v>-0.91733630521669662</v>
      </c>
      <c r="O4910" s="60">
        <v>-0.59840506124016291</v>
      </c>
      <c r="P4910" s="56" t="str">
        <f t="shared" si="5075"/>
        <v>982/3</v>
      </c>
    </row>
    <row r="4911" spans="6:16" x14ac:dyDescent="0.3">
      <c r="F4911" s="79"/>
      <c r="G4911" s="3">
        <v>4909</v>
      </c>
      <c r="H4911" s="61">
        <v>7.0050571198811695E-2</v>
      </c>
      <c r="I4911" s="61">
        <v>-0.2912749196790555</v>
      </c>
      <c r="J4911" s="61">
        <v>0.34405382397130413</v>
      </c>
      <c r="K4911" s="62">
        <v>0.34890293694364805</v>
      </c>
      <c r="L4911" s="60">
        <f t="array" ref="L4911:O4911">TRANSPOSE(MMULT(Option!$B$25:$E$28, TRANSPOSE(H4911:K4911)))</f>
        <v>7.0050571198811695E-2</v>
      </c>
      <c r="M4911" s="60">
        <v>-0.23893764501476616</v>
      </c>
      <c r="N4911" s="60">
        <v>0.25393248705893445</v>
      </c>
      <c r="O4911" s="60">
        <v>0.31768160554869507</v>
      </c>
      <c r="P4911" s="56" t="str">
        <f t="shared" si="5075"/>
        <v>982/4</v>
      </c>
    </row>
    <row r="4912" spans="6:16" x14ac:dyDescent="0.3">
      <c r="F4912" s="79"/>
      <c r="G4912" s="3">
        <v>4910</v>
      </c>
      <c r="H4912" s="61">
        <v>0.19475496261792885</v>
      </c>
      <c r="I4912" s="61">
        <v>-0.28320234840833702</v>
      </c>
      <c r="J4912" s="61">
        <v>0.87031509157142906</v>
      </c>
      <c r="K4912" s="62">
        <v>1.1407740827777284</v>
      </c>
      <c r="L4912" s="60">
        <f t="array" ref="L4912:O4912">TRANSPOSE(MMULT(Option!$B$25:$E$28, TRANSPOSE(H4912:K4912)))</f>
        <v>0.19475496261792885</v>
      </c>
      <c r="M4912" s="60">
        <v>-0.18165725466692062</v>
      </c>
      <c r="N4912" s="60">
        <v>0.76814870748920683</v>
      </c>
      <c r="O4912" s="60">
        <v>1.1505108754084905</v>
      </c>
      <c r="P4912" s="56" t="str">
        <f t="shared" si="5075"/>
        <v>982/5</v>
      </c>
    </row>
    <row r="4913" spans="6:16" x14ac:dyDescent="0.3">
      <c r="F4913" s="79"/>
      <c r="G4913" s="3">
        <v>4911</v>
      </c>
      <c r="H4913" s="61">
        <v>-0.11777062809670778</v>
      </c>
      <c r="I4913" s="61">
        <v>0.78058546455471256</v>
      </c>
      <c r="J4913" s="61">
        <v>1.5462709489343278</v>
      </c>
      <c r="K4913" s="62">
        <v>6.0742581919560522E-2</v>
      </c>
      <c r="L4913" s="60">
        <f t="array" ref="L4913:O4913">TRANSPOSE(MMULT(Option!$B$25:$E$28, TRANSPOSE(H4913:K4913)))</f>
        <v>-0.11777062809670778</v>
      </c>
      <c r="M4913" s="60">
        <v>0.66831014430216473</v>
      </c>
      <c r="N4913" s="60">
        <v>1.5154023433070178</v>
      </c>
      <c r="O4913" s="60">
        <v>0.51111503048179707</v>
      </c>
      <c r="P4913" s="56" t="str">
        <f t="shared" si="5075"/>
        <v>983/1</v>
      </c>
    </row>
    <row r="4914" spans="6:16" x14ac:dyDescent="0.3">
      <c r="F4914" s="79"/>
      <c r="G4914" s="3">
        <v>4912</v>
      </c>
      <c r="H4914" s="61">
        <v>5.4691186342166409E-2</v>
      </c>
      <c r="I4914" s="61">
        <v>-0.90729668035907585</v>
      </c>
      <c r="J4914" s="61">
        <v>-0.37404763864147011</v>
      </c>
      <c r="K4914" s="62">
        <v>0.98208141174029606</v>
      </c>
      <c r="L4914" s="60">
        <f t="array" ref="L4914:O4914">TRANSPOSE(MMULT(Option!$B$25:$E$28, TRANSPOSE(H4914:K4914)))</f>
        <v>5.4691186342166409E-2</v>
      </c>
      <c r="M4914" s="60">
        <v>-0.80967466856865711</v>
      </c>
      <c r="N4914" s="60">
        <v>-0.54423937240321951</v>
      </c>
      <c r="O4914" s="60">
        <v>0.55228808641481275</v>
      </c>
      <c r="P4914" s="56" t="str">
        <f t="shared" si="5075"/>
        <v>983/2</v>
      </c>
    </row>
    <row r="4915" spans="6:16" x14ac:dyDescent="0.3">
      <c r="F4915" s="79"/>
      <c r="G4915" s="3">
        <v>4913</v>
      </c>
      <c r="H4915" s="61">
        <v>-0.29212448594894697</v>
      </c>
      <c r="I4915" s="61">
        <v>1.7023200145473596</v>
      </c>
      <c r="J4915" s="61">
        <v>-0.54668480090678406</v>
      </c>
      <c r="K4915" s="62">
        <v>-4.2369053342224702E-4</v>
      </c>
      <c r="L4915" s="60">
        <f t="array" ref="L4915:O4915">TRANSPOSE(MMULT(Option!$B$25:$E$28, TRANSPOSE(H4915:K4915)))</f>
        <v>-0.29212448594894697</v>
      </c>
      <c r="M4915" s="60">
        <v>1.4433522703607415</v>
      </c>
      <c r="N4915" s="60">
        <v>-0.15123653925865083</v>
      </c>
      <c r="O4915" s="60">
        <v>0.2218574498044861</v>
      </c>
      <c r="P4915" s="56" t="str">
        <f t="shared" si="5075"/>
        <v>983/3</v>
      </c>
    </row>
    <row r="4916" spans="6:16" x14ac:dyDescent="0.3">
      <c r="F4916" s="79"/>
      <c r="G4916" s="3">
        <v>4914</v>
      </c>
      <c r="H4916" s="61">
        <v>-0.41012361273937492</v>
      </c>
      <c r="I4916" s="61">
        <v>9.7823748319593076E-2</v>
      </c>
      <c r="J4916" s="61">
        <v>-0.45310891123597891</v>
      </c>
      <c r="K4916" s="62">
        <v>-0.18555605430453526</v>
      </c>
      <c r="L4916" s="60">
        <f t="array" ref="L4916:O4916">TRANSPOSE(MMULT(Option!$B$25:$E$28, TRANSPOSE(H4916:K4916)))</f>
        <v>-0.41012361273937492</v>
      </c>
      <c r="M4916" s="60">
        <v>-7.43924988079811E-2</v>
      </c>
      <c r="N4916" s="60">
        <v>-0.53640329230375605</v>
      </c>
      <c r="O4916" s="60">
        <v>-0.38577169022832525</v>
      </c>
      <c r="P4916" s="56" t="str">
        <f t="shared" si="5075"/>
        <v>983/4</v>
      </c>
    </row>
    <row r="4917" spans="6:16" x14ac:dyDescent="0.3">
      <c r="F4917" s="79"/>
      <c r="G4917" s="3">
        <v>4915</v>
      </c>
      <c r="H4917" s="61">
        <v>0.21085152924487036</v>
      </c>
      <c r="I4917" s="61">
        <v>-1.6162647740660236</v>
      </c>
      <c r="J4917" s="61">
        <v>-0.6496706881376848</v>
      </c>
      <c r="K4917" s="62">
        <v>0.3165783181642523</v>
      </c>
      <c r="L4917" s="60">
        <f t="array" ref="L4917:O4917">TRANSPOSE(MMULT(Option!$B$25:$E$28, TRANSPOSE(H4917:K4917)))</f>
        <v>0.21085152924487036</v>
      </c>
      <c r="M4917" s="60">
        <v>-1.3969905223517023</v>
      </c>
      <c r="N4917" s="60">
        <v>-0.90950915992486181</v>
      </c>
      <c r="O4917" s="60">
        <v>-0.1945981144837674</v>
      </c>
      <c r="P4917" s="56" t="str">
        <f t="shared" si="5075"/>
        <v>983/5</v>
      </c>
    </row>
    <row r="4918" spans="6:16" x14ac:dyDescent="0.3">
      <c r="F4918" s="79"/>
      <c r="G4918" s="3">
        <v>4916</v>
      </c>
      <c r="H4918" s="61">
        <v>0.35041697253714327</v>
      </c>
      <c r="I4918" s="61">
        <v>-2.6091877874269249</v>
      </c>
      <c r="J4918" s="61">
        <v>-1.6685952781415148</v>
      </c>
      <c r="K4918" s="62">
        <v>0.36398538302170202</v>
      </c>
      <c r="L4918" s="60">
        <f t="array" ref="L4918:O4918">TRANSPOSE(MMULT(Option!$B$25:$E$28, TRANSPOSE(H4918:K4918)))</f>
        <v>0.35041697253714327</v>
      </c>
      <c r="M4918" s="60">
        <v>-2.2511933186327888</v>
      </c>
      <c r="N4918" s="60">
        <v>-2.0086229843212213</v>
      </c>
      <c r="O4918" s="60">
        <v>-0.55705694674941897</v>
      </c>
      <c r="P4918" s="56" t="str">
        <f t="shared" si="5075"/>
        <v>984/1</v>
      </c>
    </row>
    <row r="4919" spans="6:16" x14ac:dyDescent="0.3">
      <c r="F4919" s="79"/>
      <c r="G4919" s="3">
        <v>4917</v>
      </c>
      <c r="H4919" s="61">
        <v>-1.0555747856696034</v>
      </c>
      <c r="I4919" s="61">
        <v>-0.37681588751497103</v>
      </c>
      <c r="J4919" s="61">
        <v>-1.0132444400184564</v>
      </c>
      <c r="K4919" s="62">
        <v>0.75506668598530946</v>
      </c>
      <c r="L4919" s="60">
        <f t="array" ref="L4919:O4919">TRANSPOSE(MMULT(Option!$B$25:$E$28, TRANSPOSE(H4919:K4919)))</f>
        <v>-1.0555747856696034</v>
      </c>
      <c r="M4919" s="60">
        <v>-0.76758737978770541</v>
      </c>
      <c r="N4919" s="60">
        <v>-1.4108462664807817</v>
      </c>
      <c r="O4919" s="60">
        <v>-7.2068060838472836E-2</v>
      </c>
      <c r="P4919" s="56" t="str">
        <f t="shared" si="5075"/>
        <v>984/2</v>
      </c>
    </row>
    <row r="4920" spans="6:16" x14ac:dyDescent="0.3">
      <c r="F4920" s="79"/>
      <c r="G4920" s="3">
        <v>4918</v>
      </c>
      <c r="H4920" s="61">
        <v>2.0833682484019422</v>
      </c>
      <c r="I4920" s="61">
        <v>0.62167557752142732</v>
      </c>
      <c r="J4920" s="61">
        <v>1.2637717627279998</v>
      </c>
      <c r="K4920" s="62">
        <v>0.14517855259178011</v>
      </c>
      <c r="L4920" s="60">
        <f t="array" ref="L4920:O4920">TRANSPOSE(MMULT(Option!$B$25:$E$28, TRANSPOSE(H4920:K4920)))</f>
        <v>2.0833682484019422</v>
      </c>
      <c r="M4920" s="60">
        <v>1.4031223777002424</v>
      </c>
      <c r="N4920" s="60">
        <v>2.106123638779235</v>
      </c>
      <c r="O4920" s="60">
        <v>1.3671266548720076</v>
      </c>
      <c r="P4920" s="56" t="str">
        <f t="shared" si="5075"/>
        <v>984/3</v>
      </c>
    </row>
    <row r="4921" spans="6:16" x14ac:dyDescent="0.3">
      <c r="F4921" s="79"/>
      <c r="G4921" s="3">
        <v>4919</v>
      </c>
      <c r="H4921" s="61">
        <v>-9.2347688136791908E-2</v>
      </c>
      <c r="I4921" s="61">
        <v>0.39446055015086723</v>
      </c>
      <c r="J4921" s="61">
        <v>-0.58073784281524832</v>
      </c>
      <c r="K4921" s="62">
        <v>-1.3805734322798391</v>
      </c>
      <c r="L4921" s="60">
        <f t="array" ref="L4921:O4921">TRANSPOSE(MMULT(Option!$B$25:$E$28, TRANSPOSE(H4921:K4921)))</f>
        <v>-9.2347688136791908E-2</v>
      </c>
      <c r="M4921" s="60">
        <v>0.32458999069333794</v>
      </c>
      <c r="N4921" s="60">
        <v>-0.4437129492630526</v>
      </c>
      <c r="O4921" s="60">
        <v>-1.2292459323499254</v>
      </c>
      <c r="P4921" s="56" t="str">
        <f t="shared" si="5075"/>
        <v>984/4</v>
      </c>
    </row>
    <row r="4922" spans="6:16" x14ac:dyDescent="0.3">
      <c r="F4922" s="79"/>
      <c r="G4922" s="3">
        <v>4920</v>
      </c>
      <c r="H4922" s="61">
        <v>6.9894389662170445E-2</v>
      </c>
      <c r="I4922" s="61">
        <v>-0.2920267939776382</v>
      </c>
      <c r="J4922" s="61">
        <v>0.70110985744621801</v>
      </c>
      <c r="K4922" s="62">
        <v>1.2520213459143199</v>
      </c>
      <c r="L4922" s="60">
        <f t="array" ref="L4922:O4922">TRANSPOSE(MMULT(Option!$B$25:$E$28, TRANSPOSE(H4922:K4922)))</f>
        <v>6.9894389662170445E-2</v>
      </c>
      <c r="M4922" s="60">
        <v>-0.23968922180669208</v>
      </c>
      <c r="N4922" s="60">
        <v>0.56727903573988081</v>
      </c>
      <c r="O4922" s="60">
        <v>1.1604968484693765</v>
      </c>
      <c r="P4922" s="56" t="str">
        <f t="shared" si="5075"/>
        <v>984/5</v>
      </c>
    </row>
    <row r="4923" spans="6:16" x14ac:dyDescent="0.3">
      <c r="F4923" s="79"/>
      <c r="G4923" s="3">
        <v>4921</v>
      </c>
      <c r="H4923" s="61">
        <v>2.0291291076914169</v>
      </c>
      <c r="I4923" s="61">
        <v>0.16436749715781027</v>
      </c>
      <c r="J4923" s="61">
        <v>0.21793939172439106</v>
      </c>
      <c r="K4923" s="62">
        <v>-0.13846712847112758</v>
      </c>
      <c r="L4923" s="60">
        <f t="array" ref="L4923:O4923">TRANSPOSE(MMULT(Option!$B$25:$E$28, TRANSPOSE(H4923:K4923)))</f>
        <v>2.0291291076914169</v>
      </c>
      <c r="M4923" s="60">
        <v>0.96229694257978771</v>
      </c>
      <c r="N4923" s="60">
        <v>1.0461115186743171</v>
      </c>
      <c r="O4923" s="60">
        <v>0.7786544062293469</v>
      </c>
      <c r="P4923" s="56" t="str">
        <f t="shared" si="5075"/>
        <v>985/1</v>
      </c>
    </row>
    <row r="4924" spans="6:16" x14ac:dyDescent="0.3">
      <c r="F4924" s="79"/>
      <c r="G4924" s="3">
        <v>4922</v>
      </c>
      <c r="H4924" s="61">
        <v>-3.1351296757063357E-2</v>
      </c>
      <c r="I4924" s="61">
        <v>1.0635381733520024</v>
      </c>
      <c r="J4924" s="61">
        <v>-1.1383477371107</v>
      </c>
      <c r="K4924" s="62">
        <v>1.7121461308863848</v>
      </c>
      <c r="L4924" s="60">
        <f t="array" ref="L4924:O4924">TRANSPOSE(MMULT(Option!$B$25:$E$28, TRANSPOSE(H4924:K4924)))</f>
        <v>-3.1351296757063357E-2</v>
      </c>
      <c r="M4924" s="60">
        <v>0.96220831806929807</v>
      </c>
      <c r="N4924" s="60">
        <v>-0.73386312677206411</v>
      </c>
      <c r="O4924" s="60">
        <v>1.5099707716687427</v>
      </c>
      <c r="P4924" s="56" t="str">
        <f t="shared" si="5075"/>
        <v>985/2</v>
      </c>
    </row>
    <row r="4925" spans="6:16" x14ac:dyDescent="0.3">
      <c r="F4925" s="79"/>
      <c r="G4925" s="3">
        <v>4923</v>
      </c>
      <c r="H4925" s="61">
        <v>-0.37092673488630012</v>
      </c>
      <c r="I4925" s="61">
        <v>1.3360771377365703</v>
      </c>
      <c r="J4925" s="61">
        <v>0.93851176855616825</v>
      </c>
      <c r="K4925" s="62">
        <v>-0.54409209230705935</v>
      </c>
      <c r="L4925" s="60">
        <f t="array" ref="L4925:O4925">TRANSPOSE(MMULT(Option!$B$25:$E$28, TRANSPOSE(H4925:K4925)))</f>
        <v>-0.37092673488630012</v>
      </c>
      <c r="M4925" s="60">
        <v>1.0761642296410348</v>
      </c>
      <c r="N4925" s="60">
        <v>1.0258007601301007</v>
      </c>
      <c r="O4925" s="60">
        <v>-8.1257463574261946E-2</v>
      </c>
      <c r="P4925" s="56" t="str">
        <f t="shared" si="5075"/>
        <v>985/3</v>
      </c>
    </row>
    <row r="4926" spans="6:16" x14ac:dyDescent="0.3">
      <c r="F4926" s="79"/>
      <c r="G4926" s="3">
        <v>4924</v>
      </c>
      <c r="H4926" s="61">
        <v>7.1982332341958014E-2</v>
      </c>
      <c r="I4926" s="61">
        <v>-1.9272175306682383E-2</v>
      </c>
      <c r="J4926" s="61">
        <v>-0.27385649226737591</v>
      </c>
      <c r="K4926" s="62">
        <v>1.5237417153230366</v>
      </c>
      <c r="L4926" s="60">
        <f t="array" ref="L4926:O4926">TRANSPOSE(MMULT(Option!$B$25:$E$28, TRANSPOSE(H4926:K4926)))</f>
        <v>7.1982332341958014E-2</v>
      </c>
      <c r="M4926" s="60">
        <v>1.1129692506917047E-2</v>
      </c>
      <c r="N4926" s="60">
        <v>-0.2167846208890811</v>
      </c>
      <c r="O4926" s="60">
        <v>1.275149426866969</v>
      </c>
      <c r="P4926" s="56" t="str">
        <f t="shared" si="5075"/>
        <v>985/4</v>
      </c>
    </row>
    <row r="4927" spans="6:16" x14ac:dyDescent="0.3">
      <c r="F4927" s="79"/>
      <c r="G4927" s="3">
        <v>4925</v>
      </c>
      <c r="H4927" s="61">
        <v>1.7056288650250857</v>
      </c>
      <c r="I4927" s="61">
        <v>-0.79708093585883666</v>
      </c>
      <c r="J4927" s="61">
        <v>-0.41540305191984966</v>
      </c>
      <c r="K4927" s="62">
        <v>-0.94153558331887921</v>
      </c>
      <c r="L4927" s="60">
        <f t="array" ref="L4927:O4927">TRANSPOSE(MMULT(Option!$B$25:$E$28, TRANSPOSE(H4927:K4927)))</f>
        <v>1.7056288650250857</v>
      </c>
      <c r="M4927" s="60">
        <v>-4.8285198705837584E-2</v>
      </c>
      <c r="N4927" s="60">
        <v>0.1086740800010374</v>
      </c>
      <c r="O4927" s="60">
        <v>-0.41383451518350151</v>
      </c>
      <c r="P4927" s="56" t="str">
        <f t="shared" si="5075"/>
        <v>985/5</v>
      </c>
    </row>
    <row r="4928" spans="6:16" x14ac:dyDescent="0.3">
      <c r="F4928" s="79"/>
      <c r="G4928" s="3">
        <v>4926</v>
      </c>
      <c r="H4928" s="61">
        <v>-0.6053870702224895</v>
      </c>
      <c r="I4928" s="61">
        <v>1.7634596698179537</v>
      </c>
      <c r="J4928" s="61">
        <v>0.53345096600822017</v>
      </c>
      <c r="K4928" s="62">
        <v>-0.71901992182354435</v>
      </c>
      <c r="L4928" s="60">
        <f t="array" ref="L4928:O4928">TRANSPOSE(MMULT(Option!$B$25:$E$28, TRANSPOSE(H4928:K4928)))</f>
        <v>-0.6053870702224895</v>
      </c>
      <c r="M4928" s="60">
        <v>1.3740826562995252</v>
      </c>
      <c r="N4928" s="60">
        <v>0.6881626632854233</v>
      </c>
      <c r="O4928" s="60">
        <v>-0.29198559733170104</v>
      </c>
      <c r="P4928" s="56" t="str">
        <f t="shared" si="5075"/>
        <v>986/1</v>
      </c>
    </row>
    <row r="4929" spans="6:16" x14ac:dyDescent="0.3">
      <c r="F4929" s="79"/>
      <c r="G4929" s="3">
        <v>4927</v>
      </c>
      <c r="H4929" s="61">
        <v>-1.5470202636878949</v>
      </c>
      <c r="I4929" s="61">
        <v>-1.2135747225357056</v>
      </c>
      <c r="J4929" s="61">
        <v>-0.46967306370482287</v>
      </c>
      <c r="K4929" s="62">
        <v>0.40032450399819591</v>
      </c>
      <c r="L4929" s="60">
        <f t="array" ref="L4929:O4929">TRANSPOSE(MMULT(Option!$B$25:$E$28, TRANSPOSE(H4929:K4929)))</f>
        <v>-1.5470202636878949</v>
      </c>
      <c r="M4929" s="60">
        <v>-1.7310677109761383</v>
      </c>
      <c r="N4929" s="60">
        <v>-1.3491151436080717</v>
      </c>
      <c r="O4929" s="60">
        <v>-0.6854499355629845</v>
      </c>
      <c r="P4929" s="56" t="str">
        <f t="shared" si="5075"/>
        <v>986/2</v>
      </c>
    </row>
    <row r="4930" spans="6:16" x14ac:dyDescent="0.3">
      <c r="F4930" s="79"/>
      <c r="G4930" s="3">
        <v>4928</v>
      </c>
      <c r="H4930" s="61">
        <v>0.33491345240935105</v>
      </c>
      <c r="I4930" s="61">
        <v>-6.5252825789956309E-2</v>
      </c>
      <c r="J4930" s="61">
        <v>0.82444441111278588</v>
      </c>
      <c r="K4930" s="62">
        <v>2.7778021954677206</v>
      </c>
      <c r="L4930" s="60">
        <f t="array" ref="L4930:O4930">TRANSPOSE(MMULT(Option!$B$25:$E$28, TRANSPOSE(H4930:K4930)))</f>
        <v>0.33491345240935105</v>
      </c>
      <c r="M4930" s="60">
        <v>7.4160178265292143E-2</v>
      </c>
      <c r="N4930" s="60">
        <v>0.84099600504503558</v>
      </c>
      <c r="O4930" s="60">
        <v>2.6565609362694493</v>
      </c>
      <c r="P4930" s="56" t="str">
        <f t="shared" si="5075"/>
        <v>986/3</v>
      </c>
    </row>
    <row r="4931" spans="6:16" x14ac:dyDescent="0.3">
      <c r="F4931" s="79"/>
      <c r="G4931" s="3">
        <v>4929</v>
      </c>
      <c r="H4931" s="61">
        <v>1.3495578881926302</v>
      </c>
      <c r="I4931" s="61">
        <v>-0.8170270790064641</v>
      </c>
      <c r="J4931" s="61">
        <v>2.6607195870506484</v>
      </c>
      <c r="K4931" s="62">
        <v>0.86389825658600816</v>
      </c>
      <c r="L4931" s="60">
        <f t="array" ref="L4931:O4931">TRANSPOSE(MMULT(Option!$B$25:$E$28, TRANSPOSE(H4931:K4931)))</f>
        <v>1.3495578881926302</v>
      </c>
      <c r="M4931" s="60">
        <v>-0.20899453159810533</v>
      </c>
      <c r="N4931" s="60">
        <v>2.6628120399297797</v>
      </c>
      <c r="O4931" s="60">
        <v>1.5849928012376631</v>
      </c>
      <c r="P4931" s="56" t="str">
        <f t="shared" si="5075"/>
        <v>986/4</v>
      </c>
    </row>
    <row r="4932" spans="6:16" x14ac:dyDescent="0.3">
      <c r="F4932" s="79"/>
      <c r="G4932" s="3">
        <v>4930</v>
      </c>
      <c r="H4932" s="61">
        <v>-1.9873819703194036</v>
      </c>
      <c r="I4932" s="61">
        <v>-6.4483663853911841E-2</v>
      </c>
      <c r="J4932" s="61">
        <v>0.19177371976015775</v>
      </c>
      <c r="K4932" s="62">
        <v>-1.7513335684303821</v>
      </c>
      <c r="L4932" s="60">
        <f t="array" ref="L4932:O4932">TRANSPOSE(MMULT(Option!$B$25:$E$28, TRANSPOSE(H4932:K4932)))</f>
        <v>-1.9873819703194036</v>
      </c>
      <c r="M4932" s="60">
        <v>-0.85405304226748924</v>
      </c>
      <c r="N4932" s="60">
        <v>-0.64340178663163206</v>
      </c>
      <c r="O4932" s="60">
        <v>-2.2741606448915697</v>
      </c>
      <c r="P4932" s="56" t="str">
        <f t="shared" ref="P4932:P4995" si="5076">(QUOTIENT(G4932 - 1, $E$2) + 1) &amp; "/" &amp; MOD(G4932 -1, $E$2) + 1</f>
        <v>986/5</v>
      </c>
    </row>
    <row r="4933" spans="6:16" x14ac:dyDescent="0.3">
      <c r="F4933" s="79"/>
      <c r="G4933" s="3">
        <v>4931</v>
      </c>
      <c r="H4933" s="61">
        <v>-1.0443684816000152</v>
      </c>
      <c r="I4933" s="61">
        <v>0.55121460501883635</v>
      </c>
      <c r="J4933" s="61">
        <v>7.7563912018331627E-2</v>
      </c>
      <c r="K4933" s="62">
        <v>0.46352848821712928</v>
      </c>
      <c r="L4933" s="60">
        <f t="array" ref="L4933:O4933">TRANSPOSE(MMULT(Option!$B$25:$E$28, TRANSPOSE(H4933:K4933)))</f>
        <v>-1.0443684816000152</v>
      </c>
      <c r="M4933" s="60">
        <v>8.7449137692794443E-2</v>
      </c>
      <c r="N4933" s="60">
        <v>-0.20528036217345741</v>
      </c>
      <c r="O4933" s="60">
        <v>0.13867548118114242</v>
      </c>
      <c r="P4933" s="56" t="str">
        <f t="shared" si="5076"/>
        <v>987/1</v>
      </c>
    </row>
    <row r="4934" spans="6:16" x14ac:dyDescent="0.3">
      <c r="F4934" s="79"/>
      <c r="G4934" s="3">
        <v>4932</v>
      </c>
      <c r="H4934" s="61">
        <v>-0.7686002746346724</v>
      </c>
      <c r="I4934" s="61">
        <v>-1.7045657540466985</v>
      </c>
      <c r="J4934" s="61">
        <v>0.18140186571987921</v>
      </c>
      <c r="K4934" s="62">
        <v>0.68470101304856978</v>
      </c>
      <c r="L4934" s="60">
        <f t="array" ref="L4934:O4934">TRANSPOSE(MMULT(Option!$B$25:$E$28, TRANSPOSE(H4934:K4934)))</f>
        <v>-0.7686002746346724</v>
      </c>
      <c r="M4934" s="60">
        <v>-1.8697004288435639</v>
      </c>
      <c r="N4934" s="60">
        <v>-0.59447311640365474</v>
      </c>
      <c r="O4934" s="60">
        <v>-0.13205126489887553</v>
      </c>
      <c r="P4934" s="56" t="str">
        <f t="shared" si="5076"/>
        <v>987/2</v>
      </c>
    </row>
    <row r="4935" spans="6:16" x14ac:dyDescent="0.3">
      <c r="F4935" s="79"/>
      <c r="G4935" s="3">
        <v>4933</v>
      </c>
      <c r="H4935" s="61">
        <v>-0.40237172298694379</v>
      </c>
      <c r="I4935" s="61">
        <v>2.6188455457215283</v>
      </c>
      <c r="J4935" s="61">
        <v>-1.5753448337055074</v>
      </c>
      <c r="K4935" s="62">
        <v>1.0423765224922534</v>
      </c>
      <c r="L4935" s="60">
        <f t="array" ref="L4935:O4935">TRANSPOSE(MMULT(Option!$B$25:$E$28, TRANSPOSE(H4935:K4935)))</f>
        <v>-0.40237172298694379</v>
      </c>
      <c r="M4935" s="60">
        <v>2.23926290013859</v>
      </c>
      <c r="N4935" s="60">
        <v>-0.85881517370431359</v>
      </c>
      <c r="O4935" s="60">
        <v>1.1099881473851734</v>
      </c>
      <c r="P4935" s="56" t="str">
        <f t="shared" si="5076"/>
        <v>987/3</v>
      </c>
    </row>
    <row r="4936" spans="6:16" x14ac:dyDescent="0.3">
      <c r="F4936" s="79"/>
      <c r="G4936" s="3">
        <v>4934</v>
      </c>
      <c r="H4936" s="61">
        <v>-1.840549669376242</v>
      </c>
      <c r="I4936" s="61">
        <v>-0.24665232762687173</v>
      </c>
      <c r="J4936" s="61">
        <v>-0.36694818589049544</v>
      </c>
      <c r="K4936" s="62">
        <v>-3.8484574803469417E-2</v>
      </c>
      <c r="L4936" s="60">
        <f t="array" ref="L4936:O4936">TRANSPOSE(MMULT(Option!$B$25:$E$28, TRANSPOSE(H4936:K4936)))</f>
        <v>-1.840549669376242</v>
      </c>
      <c r="M4936" s="60">
        <v>-0.96228046008793433</v>
      </c>
      <c r="N4936" s="60">
        <v>-1.1231028936593159</v>
      </c>
      <c r="O4936" s="60">
        <v>-0.9053857816302161</v>
      </c>
      <c r="P4936" s="56" t="str">
        <f t="shared" si="5076"/>
        <v>987/4</v>
      </c>
    </row>
    <row r="4937" spans="6:16" x14ac:dyDescent="0.3">
      <c r="F4937" s="79"/>
      <c r="G4937" s="3">
        <v>4935</v>
      </c>
      <c r="H4937" s="61">
        <v>0.18212915224045736</v>
      </c>
      <c r="I4937" s="61">
        <v>7.3702007532466585E-2</v>
      </c>
      <c r="J4937" s="61">
        <v>5.2516949477194985E-2</v>
      </c>
      <c r="K4937" s="62">
        <v>-0.32597955308859966</v>
      </c>
      <c r="L4937" s="60">
        <f t="array" ref="L4937:O4937">TRANSPOSE(MMULT(Option!$B$25:$E$28, TRANSPOSE(H4937:K4937)))</f>
        <v>0.18212915224045736</v>
      </c>
      <c r="M4937" s="60">
        <v>0.14040066657372968</v>
      </c>
      <c r="N4937" s="60">
        <v>0.13827754214729956</v>
      </c>
      <c r="O4937" s="60">
        <v>-0.1767505759182727</v>
      </c>
      <c r="P4937" s="56" t="str">
        <f t="shared" si="5076"/>
        <v>987/5</v>
      </c>
    </row>
    <row r="4938" spans="6:16" x14ac:dyDescent="0.3">
      <c r="F4938" s="79"/>
      <c r="G4938" s="3">
        <v>4936</v>
      </c>
      <c r="H4938" s="61">
        <v>-0.18296004364784468</v>
      </c>
      <c r="I4938" s="61">
        <v>0.62577979965169883</v>
      </c>
      <c r="J4938" s="61">
        <v>1.7751328342960757</v>
      </c>
      <c r="K4938" s="62">
        <v>0.51250008365670952</v>
      </c>
      <c r="L4938" s="60">
        <f t="array" ref="L4938:O4938">TRANSPOSE(MMULT(Option!$B$25:$E$28, TRANSPOSE(H4938:K4938)))</f>
        <v>-0.18296004364784468</v>
      </c>
      <c r="M4938" s="60">
        <v>0.50035264259650414</v>
      </c>
      <c r="N4938" s="60">
        <v>1.6498006359342059</v>
      </c>
      <c r="O4938" s="60">
        <v>0.87603290360657682</v>
      </c>
      <c r="P4938" s="56" t="str">
        <f t="shared" si="5076"/>
        <v>988/1</v>
      </c>
    </row>
    <row r="4939" spans="6:16" x14ac:dyDescent="0.3">
      <c r="F4939" s="79"/>
      <c r="G4939" s="3">
        <v>4937</v>
      </c>
      <c r="H4939" s="61">
        <v>-0.38604833483897955</v>
      </c>
      <c r="I4939" s="61">
        <v>0.98584273165928515</v>
      </c>
      <c r="J4939" s="61">
        <v>-2.0050684001848991</v>
      </c>
      <c r="K4939" s="62">
        <v>-1.8931740380516084</v>
      </c>
      <c r="L4939" s="60">
        <f t="array" ref="L4939:O4939">TRANSPOSE(MMULT(Option!$B$25:$E$28, TRANSPOSE(H4939:K4939)))</f>
        <v>-0.38604833483897955</v>
      </c>
      <c r="M4939" s="60">
        <v>0.74912045429455065</v>
      </c>
      <c r="N4939" s="60">
        <v>-1.6573368669334974</v>
      </c>
      <c r="O4939" s="60">
        <v>-1.9088317770393304</v>
      </c>
      <c r="P4939" s="56" t="str">
        <f t="shared" si="5076"/>
        <v>988/2</v>
      </c>
    </row>
    <row r="4940" spans="6:16" x14ac:dyDescent="0.3">
      <c r="F4940" s="79"/>
      <c r="G4940" s="3">
        <v>4938</v>
      </c>
      <c r="H4940" s="61">
        <v>1.5371175944673678</v>
      </c>
      <c r="I4940" s="61">
        <v>0.89197449676703733</v>
      </c>
      <c r="J4940" s="61">
        <v>0.77373254983622541</v>
      </c>
      <c r="K4940" s="62">
        <v>-0.33652012669473114</v>
      </c>
      <c r="L4940" s="60">
        <f t="array" ref="L4940:O4940">TRANSPOSE(MMULT(Option!$B$25:$E$28, TRANSPOSE(H4940:K4940)))</f>
        <v>1.5371175944673678</v>
      </c>
      <c r="M4940" s="60">
        <v>1.4323551676679656</v>
      </c>
      <c r="N4940" s="60">
        <v>1.5279978758265682</v>
      </c>
      <c r="O4940" s="60">
        <v>0.71125929989404413</v>
      </c>
      <c r="P4940" s="56" t="str">
        <f t="shared" si="5076"/>
        <v>988/3</v>
      </c>
    </row>
    <row r="4941" spans="6:16" x14ac:dyDescent="0.3">
      <c r="F4941" s="79"/>
      <c r="G4941" s="3">
        <v>4939</v>
      </c>
      <c r="H4941" s="61">
        <v>-0.57952503237724251</v>
      </c>
      <c r="I4941" s="61">
        <v>0.92269862338794884</v>
      </c>
      <c r="J4941" s="61">
        <v>0.83074367086456868</v>
      </c>
      <c r="K4941" s="62">
        <v>-1.135173223569178</v>
      </c>
      <c r="L4941" s="60">
        <f t="array" ref="L4941:O4941">TRANSPOSE(MMULT(Option!$B$25:$E$28, TRANSPOSE(H4941:K4941)))</f>
        <v>-0.57952503237724251</v>
      </c>
      <c r="M4941" s="60">
        <v>0.61385724411046827</v>
      </c>
      <c r="N4941" s="60">
        <v>0.73945973145078858</v>
      </c>
      <c r="O4941" s="60">
        <v>-0.80015050643593799</v>
      </c>
      <c r="P4941" s="56" t="str">
        <f t="shared" si="5076"/>
        <v>988/4</v>
      </c>
    </row>
    <row r="4942" spans="6:16" x14ac:dyDescent="0.3">
      <c r="F4942" s="79"/>
      <c r="G4942" s="3">
        <v>4940</v>
      </c>
      <c r="H4942" s="61">
        <v>2.5725067477485863</v>
      </c>
      <c r="I4942" s="61">
        <v>-0.47904321631799535</v>
      </c>
      <c r="J4942" s="61">
        <v>-0.22043903753116245</v>
      </c>
      <c r="K4942" s="62">
        <v>0.153804095650831</v>
      </c>
      <c r="L4942" s="60">
        <f t="array" ref="L4942:O4942">TRANSPOSE(MMULT(Option!$B$25:$E$28, TRANSPOSE(H4942:K4942)))</f>
        <v>2.5725067477485863</v>
      </c>
      <c r="M4942" s="60">
        <v>0.58995233911297085</v>
      </c>
      <c r="N4942" s="60">
        <v>0.7099459135766728</v>
      </c>
      <c r="O4942" s="60">
        <v>0.99224440322090768</v>
      </c>
      <c r="P4942" s="56" t="str">
        <f t="shared" si="5076"/>
        <v>988/5</v>
      </c>
    </row>
    <row r="4943" spans="6:16" x14ac:dyDescent="0.3">
      <c r="F4943" s="79"/>
      <c r="G4943" s="3">
        <v>4941</v>
      </c>
      <c r="H4943" s="61">
        <v>0.58895566459054438</v>
      </c>
      <c r="I4943" s="61">
        <v>-0.54635777276462516</v>
      </c>
      <c r="J4943" s="61">
        <v>1.4315894248462413</v>
      </c>
      <c r="K4943" s="62">
        <v>-1.304695921949282</v>
      </c>
      <c r="L4943" s="60">
        <f t="array" ref="L4943:O4943">TRANSPOSE(MMULT(Option!$B$25:$E$28, TRANSPOSE(H4943:K4943)))</f>
        <v>0.58895566459054438</v>
      </c>
      <c r="M4943" s="60">
        <v>-0.26516290420805766</v>
      </c>
      <c r="N4943" s="60">
        <v>1.3498916189779551</v>
      </c>
      <c r="O4943" s="60">
        <v>-0.74534497537819866</v>
      </c>
      <c r="P4943" s="56" t="str">
        <f t="shared" si="5076"/>
        <v>989/1</v>
      </c>
    </row>
    <row r="4944" spans="6:16" x14ac:dyDescent="0.3">
      <c r="F4944" s="79"/>
      <c r="G4944" s="3">
        <v>4942</v>
      </c>
      <c r="H4944" s="61">
        <v>1.4712629829047292</v>
      </c>
      <c r="I4944" s="61">
        <v>0.21329051828956599</v>
      </c>
      <c r="J4944" s="61">
        <v>1.9964996884554493</v>
      </c>
      <c r="K4944" s="62">
        <v>0.45067740619603647</v>
      </c>
      <c r="L4944" s="60">
        <f t="array" ref="L4944:O4944">TRANSPOSE(MMULT(Option!$B$25:$E$28, TRANSPOSE(H4944:K4944)))</f>
        <v>1.4712629829047292</v>
      </c>
      <c r="M4944" s="60">
        <v>0.78398918217755154</v>
      </c>
      <c r="N4944" s="60">
        <v>2.3979035338969372</v>
      </c>
      <c r="O4944" s="60">
        <v>1.4199716731423346</v>
      </c>
      <c r="P4944" s="56" t="str">
        <f t="shared" si="5076"/>
        <v>989/2</v>
      </c>
    </row>
    <row r="4945" spans="6:16" x14ac:dyDescent="0.3">
      <c r="F4945" s="79"/>
      <c r="G4945" s="3">
        <v>4943</v>
      </c>
      <c r="H4945" s="61">
        <v>-0.54095507999580839</v>
      </c>
      <c r="I4945" s="61">
        <v>0.44561938954405844</v>
      </c>
      <c r="J4945" s="61">
        <v>-0.85428990344487887</v>
      </c>
      <c r="K4945" s="62">
        <v>1.3352539446727474</v>
      </c>
      <c r="L4945" s="60">
        <f t="array" ref="L4945:O4945">TRANSPOSE(MMULT(Option!$B$25:$E$28, TRANSPOSE(H4945:K4945)))</f>
        <v>-0.54095507999580839</v>
      </c>
      <c r="M4945" s="60">
        <v>0.19203488474680877</v>
      </c>
      <c r="N4945" s="60">
        <v>-0.85002290553880444</v>
      </c>
      <c r="O4945" s="60">
        <v>0.87701136455169904</v>
      </c>
      <c r="P4945" s="56" t="str">
        <f t="shared" si="5076"/>
        <v>989/3</v>
      </c>
    </row>
    <row r="4946" spans="6:16" x14ac:dyDescent="0.3">
      <c r="F4946" s="79"/>
      <c r="G4946" s="3">
        <v>4944</v>
      </c>
      <c r="H4946" s="61">
        <v>-0.44240237834272611</v>
      </c>
      <c r="I4946" s="61">
        <v>1.5485153297314818</v>
      </c>
      <c r="J4946" s="61">
        <v>0.1978380079753462</v>
      </c>
      <c r="K4946" s="62">
        <v>0.32350220246246558</v>
      </c>
      <c r="L4946" s="60">
        <f t="array" ref="L4946:O4946">TRANSPOSE(MMULT(Option!$B$25:$E$28, TRANSPOSE(H4946:K4946)))</f>
        <v>-0.44240237834272611</v>
      </c>
      <c r="M4946" s="60">
        <v>1.242276791321713</v>
      </c>
      <c r="N4946" s="60">
        <v>0.40229866033904438</v>
      </c>
      <c r="O4946" s="60">
        <v>0.54418030720450372</v>
      </c>
      <c r="P4946" s="56" t="str">
        <f t="shared" si="5076"/>
        <v>989/4</v>
      </c>
    </row>
    <row r="4947" spans="6:16" x14ac:dyDescent="0.3">
      <c r="F4947" s="79"/>
      <c r="G4947" s="3">
        <v>4945</v>
      </c>
      <c r="H4947" s="61">
        <v>-0.47953598598622516</v>
      </c>
      <c r="I4947" s="61">
        <v>1.6748032767346313</v>
      </c>
      <c r="J4947" s="61">
        <v>1.3958698414070283</v>
      </c>
      <c r="K4947" s="62">
        <v>1.0723672306245136</v>
      </c>
      <c r="L4947" s="60">
        <f t="array" ref="L4947:O4947">TRANSPOSE(MMULT(Option!$B$25:$E$28, TRANSPOSE(H4947:K4947)))</f>
        <v>-0.47953598598622516</v>
      </c>
      <c r="M4947" s="60">
        <v>1.3431681635648141</v>
      </c>
      <c r="N4947" s="60">
        <v>1.4727585827869383</v>
      </c>
      <c r="O4947" s="60">
        <v>1.437518379221955</v>
      </c>
      <c r="P4947" s="56" t="str">
        <f t="shared" si="5076"/>
        <v>989/5</v>
      </c>
    </row>
    <row r="4948" spans="6:16" x14ac:dyDescent="0.3">
      <c r="F4948" s="79"/>
      <c r="G4948" s="3">
        <v>4946</v>
      </c>
      <c r="H4948" s="61">
        <v>-0.65761583510943422</v>
      </c>
      <c r="I4948" s="61">
        <v>-1.627764010190462</v>
      </c>
      <c r="J4948" s="61">
        <v>0.96550178052611824</v>
      </c>
      <c r="K4948" s="62">
        <v>0.40744108681638957</v>
      </c>
      <c r="L4948" s="60">
        <f t="array" ref="L4948:O4948">TRANSPOSE(MMULT(Option!$B$25:$E$28, TRANSPOSE(H4948:K4948)))</f>
        <v>-0.65761583510943422</v>
      </c>
      <c r="M4948" s="60">
        <v>-1.7549166920883059</v>
      </c>
      <c r="N4948" s="60">
        <v>0.15871492447185687</v>
      </c>
      <c r="O4948" s="60">
        <v>-0.15193665467726647</v>
      </c>
      <c r="P4948" s="56" t="str">
        <f t="shared" si="5076"/>
        <v>990/1</v>
      </c>
    </row>
    <row r="4949" spans="6:16" x14ac:dyDescent="0.3">
      <c r="F4949" s="79"/>
      <c r="G4949" s="3">
        <v>4947</v>
      </c>
      <c r="H4949" s="61">
        <v>1.5847515675938233</v>
      </c>
      <c r="I4949" s="61">
        <v>-1.0873382503068969</v>
      </c>
      <c r="J4949" s="61">
        <v>0.89518653966370498</v>
      </c>
      <c r="K4949" s="62">
        <v>-0.5984485284804556</v>
      </c>
      <c r="L4949" s="60">
        <f t="array" ref="L4949:O4949">TRANSPOSE(MMULT(Option!$B$25:$E$28, TRANSPOSE(H4949:K4949)))</f>
        <v>1.5847515675938233</v>
      </c>
      <c r="M4949" s="60">
        <v>-0.36266134057290966</v>
      </c>
      <c r="N4949" s="60">
        <v>1.1354199847160089</v>
      </c>
      <c r="O4949" s="60">
        <v>1.1410455851003753E-2</v>
      </c>
      <c r="P4949" s="56" t="str">
        <f t="shared" si="5076"/>
        <v>990/2</v>
      </c>
    </row>
    <row r="4950" spans="6:16" x14ac:dyDescent="0.3">
      <c r="F4950" s="79"/>
      <c r="G4950" s="3">
        <v>4948</v>
      </c>
      <c r="H4950" s="61">
        <v>-0.15243198464084956</v>
      </c>
      <c r="I4950" s="61">
        <v>-0.2708878514371586</v>
      </c>
      <c r="J4950" s="61">
        <v>-2.0023896180365632</v>
      </c>
      <c r="K4950" s="62">
        <v>1.7356593330741121</v>
      </c>
      <c r="L4950" s="60">
        <f t="array" ref="L4950:O4950">TRANSPOSE(MMULT(Option!$B$25:$E$28, TRANSPOSE(H4950:K4950)))</f>
        <v>-0.15243198464084956</v>
      </c>
      <c r="M4950" s="60">
        <v>-0.30924561066728612</v>
      </c>
      <c r="N4950" s="60">
        <v>-1.8906268412556939</v>
      </c>
      <c r="O4950" s="60">
        <v>0.96359553480811166</v>
      </c>
      <c r="P4950" s="56" t="str">
        <f t="shared" si="5076"/>
        <v>990/3</v>
      </c>
    </row>
    <row r="4951" spans="6:16" x14ac:dyDescent="0.3">
      <c r="F4951" s="79"/>
      <c r="G4951" s="3">
        <v>4949</v>
      </c>
      <c r="H4951" s="61">
        <v>0.93973071116433782</v>
      </c>
      <c r="I4951" s="61">
        <v>-0.2628929178382659</v>
      </c>
      <c r="J4951" s="61">
        <v>0.24446221281169167</v>
      </c>
      <c r="K4951" s="62">
        <v>0.58283619374159101</v>
      </c>
      <c r="L4951" s="60">
        <f t="array" ref="L4951:O4951">TRANSPOSE(MMULT(Option!$B$25:$E$28, TRANSPOSE(H4951:K4951)))</f>
        <v>0.93973071116433782</v>
      </c>
      <c r="M4951" s="60">
        <v>0.13494694533340315</v>
      </c>
      <c r="N4951" s="60">
        <v>0.52176438118383528</v>
      </c>
      <c r="O4951" s="60">
        <v>0.85387599485421695</v>
      </c>
      <c r="P4951" s="56" t="str">
        <f t="shared" si="5076"/>
        <v>990/4</v>
      </c>
    </row>
    <row r="4952" spans="6:16" x14ac:dyDescent="0.3">
      <c r="F4952" s="79"/>
      <c r="G4952" s="3">
        <v>4950</v>
      </c>
      <c r="H4952" s="61">
        <v>-1.8294535776798437</v>
      </c>
      <c r="I4952" s="61">
        <v>-1.3788660331247782</v>
      </c>
      <c r="J4952" s="61">
        <v>-0.76929402312452144</v>
      </c>
      <c r="K4952" s="62">
        <v>-1.260510908198452</v>
      </c>
      <c r="L4952" s="60">
        <f t="array" ref="L4952:O4952">TRANSPOSE(MMULT(Option!$B$25:$E$28, TRANSPOSE(H4952:K4952)))</f>
        <v>-1.8294535776798437</v>
      </c>
      <c r="M4952" s="60">
        <v>-1.995533025071494</v>
      </c>
      <c r="N4952" s="60">
        <v>-1.7685319990292927</v>
      </c>
      <c r="O4952" s="60">
        <v>-2.322441185979264</v>
      </c>
      <c r="P4952" s="56" t="str">
        <f t="shared" si="5076"/>
        <v>990/5</v>
      </c>
    </row>
    <row r="4953" spans="6:16" x14ac:dyDescent="0.3">
      <c r="F4953" s="79"/>
      <c r="G4953" s="3">
        <v>4951</v>
      </c>
      <c r="H4953" s="61">
        <v>0.69675408400530603</v>
      </c>
      <c r="I4953" s="61">
        <v>-0.87078133751049058</v>
      </c>
      <c r="J4953" s="61">
        <v>2.0590547824782317</v>
      </c>
      <c r="K4953" s="62">
        <v>1.3623883229447298</v>
      </c>
      <c r="L4953" s="60">
        <f t="array" ref="L4953:O4953">TRANSPOSE(MMULT(Option!$B$25:$E$28, TRANSPOSE(H4953:K4953)))</f>
        <v>0.69675408400530603</v>
      </c>
      <c r="M4953" s="60">
        <v>-0.51938264497721998</v>
      </c>
      <c r="N4953" s="60">
        <v>1.8591660951910038</v>
      </c>
      <c r="O4953" s="60">
        <v>1.6192435545386372</v>
      </c>
      <c r="P4953" s="56" t="str">
        <f t="shared" si="5076"/>
        <v>991/1</v>
      </c>
    </row>
    <row r="4954" spans="6:16" x14ac:dyDescent="0.3">
      <c r="F4954" s="79"/>
      <c r="G4954" s="3">
        <v>4952</v>
      </c>
      <c r="H4954" s="61">
        <v>0.64175385344386726</v>
      </c>
      <c r="I4954" s="61">
        <v>0.27316203294444308</v>
      </c>
      <c r="J4954" s="61">
        <v>-0.91025385021377825</v>
      </c>
      <c r="K4954" s="62">
        <v>0.44529782537060775</v>
      </c>
      <c r="L4954" s="60">
        <f t="array" ref="L4954:O4954">TRANSPOSE(MMULT(Option!$B$25:$E$28, TRANSPOSE(H4954:K4954)))</f>
        <v>0.64175385344386726</v>
      </c>
      <c r="M4954" s="60">
        <v>0.50705867996873311</v>
      </c>
      <c r="N4954" s="60">
        <v>-0.47125296653917825</v>
      </c>
      <c r="O4954" s="60">
        <v>0.53189906821582267</v>
      </c>
      <c r="P4954" s="56" t="str">
        <f t="shared" si="5076"/>
        <v>991/2</v>
      </c>
    </row>
    <row r="4955" spans="6:16" x14ac:dyDescent="0.3">
      <c r="F4955" s="79"/>
      <c r="G4955" s="3">
        <v>4953</v>
      </c>
      <c r="H4955" s="61">
        <v>0.22472011867096997</v>
      </c>
      <c r="I4955" s="61">
        <v>1.0985396849053852</v>
      </c>
      <c r="J4955" s="61">
        <v>1.2516456470378101</v>
      </c>
      <c r="K4955" s="62">
        <v>0.45087141599224939</v>
      </c>
      <c r="L4955" s="60">
        <f t="array" ref="L4955:O4955">TRANSPOSE(MMULT(Option!$B$25:$E$28, TRANSPOSE(H4955:K4955)))</f>
        <v>0.22472011867096997</v>
      </c>
      <c r="M4955" s="60">
        <v>1.0967162994667612</v>
      </c>
      <c r="N4955" s="60">
        <v>1.4768862327499876</v>
      </c>
      <c r="O4955" s="60">
        <v>1.0079526914078833</v>
      </c>
      <c r="P4955" s="56" t="str">
        <f t="shared" si="5076"/>
        <v>991/3</v>
      </c>
    </row>
    <row r="4956" spans="6:16" x14ac:dyDescent="0.3">
      <c r="F4956" s="79"/>
      <c r="G4956" s="3">
        <v>4954</v>
      </c>
      <c r="H4956" s="61">
        <v>0.43837772407067038</v>
      </c>
      <c r="I4956" s="61">
        <v>0.58125304579632042</v>
      </c>
      <c r="J4956" s="61">
        <v>-0.53326918733368844</v>
      </c>
      <c r="K4956" s="62">
        <v>0.84309598808591546</v>
      </c>
      <c r="L4956" s="60">
        <f t="array" ref="L4956:O4956">TRANSPOSE(MMULT(Option!$B$25:$E$28, TRANSPOSE(H4956:K4956)))</f>
        <v>0.43837772407067038</v>
      </c>
      <c r="M4956" s="60">
        <v>0.70807830568532248</v>
      </c>
      <c r="N4956" s="60">
        <v>-0.14081682929356704</v>
      </c>
      <c r="O4956" s="60">
        <v>0.94545964808741023</v>
      </c>
      <c r="P4956" s="56" t="str">
        <f t="shared" si="5076"/>
        <v>991/4</v>
      </c>
    </row>
    <row r="4957" spans="6:16" x14ac:dyDescent="0.3">
      <c r="F4957" s="79"/>
      <c r="G4957" s="3">
        <v>4955</v>
      </c>
      <c r="H4957" s="61">
        <v>0.57551438053716497</v>
      </c>
      <c r="I4957" s="61">
        <v>0.86667311994359608</v>
      </c>
      <c r="J4957" s="61">
        <v>0.74973209537319041</v>
      </c>
      <c r="K4957" s="62">
        <v>0.19261747353844169</v>
      </c>
      <c r="L4957" s="60">
        <f t="array" ref="L4957:O4957">TRANSPOSE(MMULT(Option!$B$25:$E$28, TRANSPOSE(H4957:K4957)))</f>
        <v>0.57551438053716497</v>
      </c>
      <c r="M4957" s="60">
        <v>1.0245247871998802</v>
      </c>
      <c r="N4957" s="60">
        <v>1.1156512938347678</v>
      </c>
      <c r="O4957" s="60">
        <v>0.7684345189925913</v>
      </c>
      <c r="P4957" s="56" t="str">
        <f t="shared" si="5076"/>
        <v>991/5</v>
      </c>
    </row>
    <row r="4958" spans="6:16" x14ac:dyDescent="0.3">
      <c r="F4958" s="79"/>
      <c r="G4958" s="3">
        <v>4956</v>
      </c>
      <c r="H4958" s="61">
        <v>2.3677578386433566</v>
      </c>
      <c r="I4958" s="61">
        <v>-1.5127391917212851</v>
      </c>
      <c r="J4958" s="61">
        <v>1.7988467355692475</v>
      </c>
      <c r="K4958" s="62">
        <v>-0.81369942879689716</v>
      </c>
      <c r="L4958" s="60">
        <f t="array" ref="L4958:O4958">TRANSPOSE(MMULT(Option!$B$25:$E$28, TRANSPOSE(H4958:K4958)))</f>
        <v>2.3677578386433566</v>
      </c>
      <c r="M4958" s="60">
        <v>-0.43934523510047807</v>
      </c>
      <c r="N4958" s="60">
        <v>2.1309202240024132</v>
      </c>
      <c r="O4958" s="60">
        <v>0.20526340087519102</v>
      </c>
      <c r="P4958" s="56" t="str">
        <f t="shared" si="5076"/>
        <v>992/1</v>
      </c>
    </row>
    <row r="4959" spans="6:16" x14ac:dyDescent="0.3">
      <c r="F4959" s="79"/>
      <c r="G4959" s="3">
        <v>4957</v>
      </c>
      <c r="H4959" s="61">
        <v>1.6966508522720058</v>
      </c>
      <c r="I4959" s="61">
        <v>8.1820969109118499E-2</v>
      </c>
      <c r="J4959" s="61">
        <v>-0.25815152554720355</v>
      </c>
      <c r="K4959" s="62">
        <v>1.0647986892253207</v>
      </c>
      <c r="L4959" s="60">
        <f t="array" ref="L4959:O4959">TRANSPOSE(MMULT(Option!$B$25:$E$28, TRANSPOSE(H4959:K4959)))</f>
        <v>1.6966508522720058</v>
      </c>
      <c r="M4959" s="60">
        <v>0.7536504977842382</v>
      </c>
      <c r="N4959" s="60">
        <v>0.47334901666410778</v>
      </c>
      <c r="O4959" s="60">
        <v>1.5615392023305459</v>
      </c>
      <c r="P4959" s="56" t="str">
        <f t="shared" si="5076"/>
        <v>992/2</v>
      </c>
    </row>
    <row r="4960" spans="6:16" x14ac:dyDescent="0.3">
      <c r="F4960" s="79"/>
      <c r="G4960" s="3">
        <v>4958</v>
      </c>
      <c r="H4960" s="61">
        <v>1.322786793667335</v>
      </c>
      <c r="I4960" s="61">
        <v>-1.5654922666882298</v>
      </c>
      <c r="J4960" s="61">
        <v>-1.091286735948549</v>
      </c>
      <c r="K4960" s="62">
        <v>0.85591764897681311</v>
      </c>
      <c r="L4960" s="60">
        <f t="array" ref="L4960:O4960">TRANSPOSE(MMULT(Option!$B$25:$E$28, TRANSPOSE(H4960:K4960)))</f>
        <v>1.322786793667335</v>
      </c>
      <c r="M4960" s="60">
        <v>-0.90568264492642758</v>
      </c>
      <c r="N4960" s="60">
        <v>-0.83931551077198652</v>
      </c>
      <c r="O4960" s="60">
        <v>0.63913933750141072</v>
      </c>
      <c r="P4960" s="56" t="str">
        <f t="shared" si="5076"/>
        <v>992/3</v>
      </c>
    </row>
    <row r="4961" spans="6:16" x14ac:dyDescent="0.3">
      <c r="F4961" s="79"/>
      <c r="G4961" s="3">
        <v>4959</v>
      </c>
      <c r="H4961" s="61">
        <v>0.98694355743634632</v>
      </c>
      <c r="I4961" s="61">
        <v>-1.5959265184894011</v>
      </c>
      <c r="J4961" s="61">
        <v>-1.2914253859946776</v>
      </c>
      <c r="K4961" s="62">
        <v>2.1080946228145176</v>
      </c>
      <c r="L4961" s="60">
        <f t="array" ref="L4961:O4961">TRANSPOSE(MMULT(Option!$B$25:$E$28, TRANSPOSE(H4961:K4961)))</f>
        <v>0.98694355743634632</v>
      </c>
      <c r="M4961" s="60">
        <v>-1.0679133919384656</v>
      </c>
      <c r="N4961" s="60">
        <v>-1.1574061539889913</v>
      </c>
      <c r="O4961" s="60">
        <v>1.5300697177499187</v>
      </c>
      <c r="P4961" s="56" t="str">
        <f t="shared" si="5076"/>
        <v>992/4</v>
      </c>
    </row>
    <row r="4962" spans="6:16" x14ac:dyDescent="0.3">
      <c r="F4962" s="79"/>
      <c r="G4962" s="3">
        <v>4960</v>
      </c>
      <c r="H4962" s="61">
        <v>0.54487074512186007</v>
      </c>
      <c r="I4962" s="61">
        <v>-0.25250710008490418</v>
      </c>
      <c r="J4962" s="61">
        <v>-1.4984090403966634</v>
      </c>
      <c r="K4962" s="62">
        <v>0.87383982399739013</v>
      </c>
      <c r="L4962" s="60">
        <f t="array" ref="L4962:O4962">TRANSPOSE(MMULT(Option!$B$25:$E$28, TRANSPOSE(H4962:K4962)))</f>
        <v>0.54487074512186007</v>
      </c>
      <c r="M4962" s="60">
        <v>-1.3478281881828674E-2</v>
      </c>
      <c r="N4962" s="60">
        <v>-1.1642413245782806</v>
      </c>
      <c r="O4962" s="60">
        <v>0.60767863808569655</v>
      </c>
      <c r="P4962" s="56" t="str">
        <f t="shared" si="5076"/>
        <v>992/5</v>
      </c>
    </row>
    <row r="4963" spans="6:16" x14ac:dyDescent="0.3">
      <c r="F4963" s="79"/>
      <c r="G4963" s="3">
        <v>4961</v>
      </c>
      <c r="H4963" s="61">
        <v>-0.58458399989251741</v>
      </c>
      <c r="I4963" s="61">
        <v>0.20288452833089712</v>
      </c>
      <c r="J4963" s="61">
        <v>1.1654690143361706</v>
      </c>
      <c r="K4963" s="62">
        <v>-1.550990500308572</v>
      </c>
      <c r="L4963" s="60">
        <f t="array" ref="L4963:O4963">TRANSPOSE(MMULT(Option!$B$25:$E$28, TRANSPOSE(H4963:K4963)))</f>
        <v>-0.58458399989251741</v>
      </c>
      <c r="M4963" s="60">
        <v>-4.7886858274657246E-2</v>
      </c>
      <c r="N4963" s="60">
        <v>0.842937207022596</v>
      </c>
      <c r="O4963" s="60">
        <v>-1.2814186138386039</v>
      </c>
      <c r="P4963" s="56" t="str">
        <f t="shared" si="5076"/>
        <v>993/1</v>
      </c>
    </row>
    <row r="4964" spans="6:16" x14ac:dyDescent="0.3">
      <c r="F4964" s="79"/>
      <c r="G4964" s="3">
        <v>4962</v>
      </c>
      <c r="H4964" s="61">
        <v>-1.4216718103114614</v>
      </c>
      <c r="I4964" s="61">
        <v>1.5230423313689805</v>
      </c>
      <c r="J4964" s="61">
        <v>0.62913379457807816</v>
      </c>
      <c r="K4964" s="62">
        <v>-2.3317798629735043</v>
      </c>
      <c r="L4964" s="60">
        <f t="array" ref="L4964:O4964">TRANSPOSE(MMULT(Option!$B$25:$E$28, TRANSPOSE(H4964:K4964)))</f>
        <v>-1.4216718103114614</v>
      </c>
      <c r="M4964" s="60">
        <v>0.82722262989948903</v>
      </c>
      <c r="N4964" s="60">
        <v>0.38273192144597129</v>
      </c>
      <c r="O4964" s="60">
        <v>-2.0438652572463933</v>
      </c>
      <c r="P4964" s="56" t="str">
        <f t="shared" si="5076"/>
        <v>993/2</v>
      </c>
    </row>
    <row r="4965" spans="6:16" x14ac:dyDescent="0.3">
      <c r="F4965" s="79"/>
      <c r="G4965" s="3">
        <v>4963</v>
      </c>
      <c r="H4965" s="61">
        <v>0.72454177952352183</v>
      </c>
      <c r="I4965" s="61">
        <v>1.2274002857784119</v>
      </c>
      <c r="J4965" s="61">
        <v>-1.2695364090778767</v>
      </c>
      <c r="K4965" s="62">
        <v>0.44375954013615737</v>
      </c>
      <c r="L4965" s="60">
        <f t="array" ref="L4965:O4965">TRANSPOSE(MMULT(Option!$B$25:$E$28, TRANSPOSE(H4965:K4965)))</f>
        <v>0.72454177952352183</v>
      </c>
      <c r="M4965" s="60">
        <v>1.4147476553274092</v>
      </c>
      <c r="N4965" s="60">
        <v>-0.50382105399237509</v>
      </c>
      <c r="O4965" s="60">
        <v>0.74345038477192971</v>
      </c>
      <c r="P4965" s="56" t="str">
        <f t="shared" si="5076"/>
        <v>993/3</v>
      </c>
    </row>
    <row r="4966" spans="6:16" x14ac:dyDescent="0.3">
      <c r="F4966" s="79"/>
      <c r="G4966" s="3">
        <v>4964</v>
      </c>
      <c r="H4966" s="61">
        <v>0.68250021723732579</v>
      </c>
      <c r="I4966" s="61">
        <v>0.81704288087638299</v>
      </c>
      <c r="J4966" s="61">
        <v>-0.76590223366990484</v>
      </c>
      <c r="K4966" s="62">
        <v>0.68548562762580323</v>
      </c>
      <c r="L4966" s="60">
        <f t="array" ref="L4966:O4966">TRANSPOSE(MMULT(Option!$B$25:$E$28, TRANSPOSE(H4966:K4966)))</f>
        <v>0.68250021723732579</v>
      </c>
      <c r="M4966" s="60">
        <v>1.0218322564230928</v>
      </c>
      <c r="N4966" s="60">
        <v>-0.1857475058073661</v>
      </c>
      <c r="O4966" s="60">
        <v>0.92447814726861255</v>
      </c>
      <c r="P4966" s="56" t="str">
        <f t="shared" si="5076"/>
        <v>993/4</v>
      </c>
    </row>
    <row r="4967" spans="6:16" x14ac:dyDescent="0.3">
      <c r="F4967" s="79"/>
      <c r="G4967" s="3">
        <v>4965</v>
      </c>
      <c r="H4967" s="61">
        <v>-0.5452996565314373</v>
      </c>
      <c r="I4967" s="61">
        <v>-4.9497934685673387E-2</v>
      </c>
      <c r="J4967" s="61">
        <v>0.49698937219542177</v>
      </c>
      <c r="K4967" s="62">
        <v>-0.30082711887612668</v>
      </c>
      <c r="L4967" s="60">
        <f t="array" ref="L4967:O4967">TRANSPOSE(MMULT(Option!$B$25:$E$28, TRANSPOSE(H4967:K4967)))</f>
        <v>-0.5452996565314373</v>
      </c>
      <c r="M4967" s="60">
        <v>-0.26348546910079063</v>
      </c>
      <c r="N4967" s="60">
        <v>0.20542930365579115</v>
      </c>
      <c r="O4967" s="60">
        <v>-0.3916920254125586</v>
      </c>
      <c r="P4967" s="56" t="str">
        <f t="shared" si="5076"/>
        <v>993/5</v>
      </c>
    </row>
    <row r="4968" spans="6:16" x14ac:dyDescent="0.3">
      <c r="F4968" s="79"/>
      <c r="G4968" s="3">
        <v>4966</v>
      </c>
      <c r="H4968" s="61">
        <v>0.18251187328634116</v>
      </c>
      <c r="I4968" s="61">
        <v>0.76573678257973798</v>
      </c>
      <c r="J4968" s="61">
        <v>1.127213302530701</v>
      </c>
      <c r="K4968" s="62">
        <v>-0.98735108049117004</v>
      </c>
      <c r="L4968" s="60">
        <f t="array" ref="L4968:O4968">TRANSPOSE(MMULT(Option!$B$25:$E$28, TRANSPOSE(H4968:K4968)))</f>
        <v>0.18251187328634116</v>
      </c>
      <c r="M4968" s="60">
        <v>0.77481410303125486</v>
      </c>
      <c r="N4968" s="60">
        <v>1.2635644972707545</v>
      </c>
      <c r="O4968" s="60">
        <v>-0.35198573469405942</v>
      </c>
      <c r="P4968" s="56" t="str">
        <f t="shared" si="5076"/>
        <v>994/1</v>
      </c>
    </row>
    <row r="4969" spans="6:16" x14ac:dyDescent="0.3">
      <c r="F4969" s="79"/>
      <c r="G4969" s="3">
        <v>4967</v>
      </c>
      <c r="H4969" s="61">
        <v>-1.1568970810482662</v>
      </c>
      <c r="I4969" s="61">
        <v>-1.5804917412620405</v>
      </c>
      <c r="J4969" s="61">
        <v>-0.49763598620214849</v>
      </c>
      <c r="K4969" s="62">
        <v>0.29133599754506639</v>
      </c>
      <c r="L4969" s="60">
        <f t="array" ref="L4969:O4969">TRANSPOSE(MMULT(Option!$B$25:$E$28, TRANSPOSE(H4969:K4969)))</f>
        <v>-1.1568970810482662</v>
      </c>
      <c r="M4969" s="60">
        <v>-1.9113034403364786</v>
      </c>
      <c r="N4969" s="60">
        <v>-1.3137074161084841</v>
      </c>
      <c r="O4969" s="60">
        <v>-0.72427207630935375</v>
      </c>
      <c r="P4969" s="56" t="str">
        <f t="shared" si="5076"/>
        <v>994/2</v>
      </c>
    </row>
    <row r="4970" spans="6:16" x14ac:dyDescent="0.3">
      <c r="F4970" s="79"/>
      <c r="G4970" s="3">
        <v>4968</v>
      </c>
      <c r="H4970" s="61">
        <v>-1.8145709651320643E-2</v>
      </c>
      <c r="I4970" s="61">
        <v>-1.3981405532752318</v>
      </c>
      <c r="J4970" s="61">
        <v>0.41617624716713331</v>
      </c>
      <c r="K4970" s="62">
        <v>-4.142241915446053E-2</v>
      </c>
      <c r="L4970" s="60">
        <f t="array" ref="L4970:O4970">TRANSPOSE(MMULT(Option!$B$25:$E$28, TRANSPOSE(H4970:K4970)))</f>
        <v>-1.8145709651320643E-2</v>
      </c>
      <c r="M4970" s="60">
        <v>-1.2886752673747657</v>
      </c>
      <c r="N4970" s="60">
        <v>-7.8456350345862402E-3</v>
      </c>
      <c r="O4970" s="60">
        <v>-0.32762017654748271</v>
      </c>
      <c r="P4970" s="56" t="str">
        <f t="shared" si="5076"/>
        <v>994/3</v>
      </c>
    </row>
    <row r="4971" spans="6:16" x14ac:dyDescent="0.3">
      <c r="F4971" s="79"/>
      <c r="G4971" s="3">
        <v>4969</v>
      </c>
      <c r="H4971" s="61">
        <v>-1.7241465318954701</v>
      </c>
      <c r="I4971" s="61">
        <v>0.94549993128638066</v>
      </c>
      <c r="J4971" s="61">
        <v>0.3701391502416409</v>
      </c>
      <c r="K4971" s="62">
        <v>1.4774635787717729</v>
      </c>
      <c r="L4971" s="60">
        <f t="array" ref="L4971:O4971">TRANSPOSE(MMULT(Option!$B$25:$E$28, TRANSPOSE(H4971:K4971)))</f>
        <v>-1.7241465318954701</v>
      </c>
      <c r="M4971" s="60">
        <v>0.17690638818088888</v>
      </c>
      <c r="N4971" s="60">
        <v>-0.1169716711401475</v>
      </c>
      <c r="O4971" s="60">
        <v>0.89539937197652808</v>
      </c>
      <c r="P4971" s="56" t="str">
        <f t="shared" si="5076"/>
        <v>994/4</v>
      </c>
    </row>
    <row r="4972" spans="6:16" x14ac:dyDescent="0.3">
      <c r="F4972" s="79"/>
      <c r="G4972" s="3">
        <v>4970</v>
      </c>
      <c r="H4972" s="61">
        <v>1.0662362344075322</v>
      </c>
      <c r="I4972" s="61">
        <v>0.25147384221847591</v>
      </c>
      <c r="J4972" s="61">
        <v>0.40437761152339918</v>
      </c>
      <c r="K4972" s="62">
        <v>0.29064804926407567</v>
      </c>
      <c r="L4972" s="60">
        <f t="array" ref="L4972:O4972">TRANSPOSE(MMULT(Option!$B$25:$E$28, TRANSPOSE(H4972:K4972)))</f>
        <v>1.0662362344075322</v>
      </c>
      <c r="M4972" s="60">
        <v>0.65697407721652246</v>
      </c>
      <c r="N4972" s="60">
        <v>0.84751472984715348</v>
      </c>
      <c r="O4972" s="60">
        <v>0.82016835086020445</v>
      </c>
      <c r="P4972" s="56" t="str">
        <f t="shared" si="5076"/>
        <v>994/5</v>
      </c>
    </row>
    <row r="4973" spans="6:16" x14ac:dyDescent="0.3">
      <c r="F4973" s="79"/>
      <c r="G4973" s="3">
        <v>4971</v>
      </c>
      <c r="H4973" s="61">
        <v>0.82001532147696943</v>
      </c>
      <c r="I4973" s="61">
        <v>-0.95829617230714947</v>
      </c>
      <c r="J4973" s="61">
        <v>0.55248111659687138</v>
      </c>
      <c r="K4973" s="62">
        <v>-6.0902493968275746E-2</v>
      </c>
      <c r="L4973" s="60">
        <f t="array" ref="L4973:O4973">TRANSPOSE(MMULT(Option!$B$25:$E$28, TRANSPOSE(H4973:K4973)))</f>
        <v>0.82001532147696943</v>
      </c>
      <c r="M4973" s="60">
        <v>-0.55028682096600356</v>
      </c>
      <c r="N4973" s="60">
        <v>0.56231501165089248</v>
      </c>
      <c r="O4973" s="60">
        <v>0.13274477828197395</v>
      </c>
      <c r="P4973" s="56" t="str">
        <f t="shared" si="5076"/>
        <v>995/1</v>
      </c>
    </row>
    <row r="4974" spans="6:16" x14ac:dyDescent="0.3">
      <c r="F4974" s="79"/>
      <c r="G4974" s="3">
        <v>4972</v>
      </c>
      <c r="H4974" s="61">
        <v>-0.24191140215572782</v>
      </c>
      <c r="I4974" s="61">
        <v>1.8894535529573984</v>
      </c>
      <c r="J4974" s="61">
        <v>-1.3887865925301928</v>
      </c>
      <c r="K4974" s="62">
        <v>1.2124762280411825</v>
      </c>
      <c r="L4974" s="60">
        <f t="array" ref="L4974:O4974">TRANSPOSE(MMULT(Option!$B$25:$E$28, TRANSPOSE(H4974:K4974)))</f>
        <v>-0.24191140215572782</v>
      </c>
      <c r="M4974" s="60">
        <v>1.634948224843815</v>
      </c>
      <c r="N4974" s="60">
        <v>-0.82177472249611916</v>
      </c>
      <c r="O4974" s="60">
        <v>1.1652497430620998</v>
      </c>
      <c r="P4974" s="56" t="str">
        <f t="shared" si="5076"/>
        <v>995/2</v>
      </c>
    </row>
    <row r="4975" spans="6:16" x14ac:dyDescent="0.3">
      <c r="F4975" s="79"/>
      <c r="G4975" s="3">
        <v>4973</v>
      </c>
      <c r="H4975" s="61">
        <v>0.11173377165719398</v>
      </c>
      <c r="I4975" s="61">
        <v>0.60319209487407666</v>
      </c>
      <c r="J4975" s="61">
        <v>0.92936779877765641</v>
      </c>
      <c r="K4975" s="62">
        <v>-0.13800550298229899</v>
      </c>
      <c r="L4975" s="60">
        <f t="array" ref="L4975:O4975">TRANSPOSE(MMULT(Option!$B$25:$E$28, TRANSPOSE(H4975:K4975)))</f>
        <v>0.11173377165719398</v>
      </c>
      <c r="M4975" s="60">
        <v>0.59752819533476575</v>
      </c>
      <c r="N4975" s="60">
        <v>1.0189193686442364</v>
      </c>
      <c r="O4975" s="60">
        <v>0.26585944461182398</v>
      </c>
      <c r="P4975" s="56" t="str">
        <f t="shared" si="5076"/>
        <v>995/3</v>
      </c>
    </row>
    <row r="4976" spans="6:16" x14ac:dyDescent="0.3">
      <c r="F4976" s="79"/>
      <c r="G4976" s="3">
        <v>4974</v>
      </c>
      <c r="H4976" s="61">
        <v>-0.54568367916722327</v>
      </c>
      <c r="I4976" s="61">
        <v>-1.2408028086729141</v>
      </c>
      <c r="J4976" s="61">
        <v>-0.31744491811956016</v>
      </c>
      <c r="K4976" s="62">
        <v>-1.8885621370552542E-2</v>
      </c>
      <c r="L4976" s="60">
        <f t="array" ref="L4976:O4976">TRANSPOSE(MMULT(Option!$B$25:$E$28, TRANSPOSE(H4976:K4976)))</f>
        <v>-0.54568367916722327</v>
      </c>
      <c r="M4976" s="60">
        <v>-1.3554880303183767</v>
      </c>
      <c r="N4976" s="60">
        <v>-0.82200698387090365</v>
      </c>
      <c r="O4976" s="60">
        <v>-0.62132350067238018</v>
      </c>
      <c r="P4976" s="56" t="str">
        <f t="shared" si="5076"/>
        <v>995/4</v>
      </c>
    </row>
    <row r="4977" spans="6:16" x14ac:dyDescent="0.3">
      <c r="F4977" s="79"/>
      <c r="G4977" s="3">
        <v>4975</v>
      </c>
      <c r="H4977" s="61">
        <v>0.97308458850199819</v>
      </c>
      <c r="I4977" s="61">
        <v>1.6019514678866156</v>
      </c>
      <c r="J4977" s="61">
        <v>-0.78660883198089826</v>
      </c>
      <c r="K4977" s="62">
        <v>0.61597091080258137</v>
      </c>
      <c r="L4977" s="60">
        <f t="array" ref="L4977:O4977">TRANSPOSE(MMULT(Option!$B$25:$E$28, TRANSPOSE(H4977:K4977)))</f>
        <v>0.97308458850199819</v>
      </c>
      <c r="M4977" s="60">
        <v>1.8574466076480065</v>
      </c>
      <c r="N4977" s="60">
        <v>0.11783674403909417</v>
      </c>
      <c r="O4977" s="60">
        <v>1.1826788496610008</v>
      </c>
      <c r="P4977" s="56" t="str">
        <f t="shared" si="5076"/>
        <v>995/5</v>
      </c>
    </row>
    <row r="4978" spans="6:16" x14ac:dyDescent="0.3">
      <c r="F4978" s="79"/>
      <c r="G4978" s="3">
        <v>4976</v>
      </c>
      <c r="H4978" s="61">
        <v>-0.90230712866532026</v>
      </c>
      <c r="I4978" s="61">
        <v>-0.97865658870556071</v>
      </c>
      <c r="J4978" s="61">
        <v>-0.24655791609283398</v>
      </c>
      <c r="K4978" s="62">
        <v>-1.1725275998974949</v>
      </c>
      <c r="L4978" s="60">
        <f t="array" ref="L4978:O4978">TRANSPOSE(MMULT(Option!$B$25:$E$28, TRANSPOSE(H4978:K4978)))</f>
        <v>-0.90230712866532026</v>
      </c>
      <c r="M4978" s="60">
        <v>-1.2578764308882273</v>
      </c>
      <c r="N4978" s="60">
        <v>-0.83374960220051664</v>
      </c>
      <c r="O4978" s="60">
        <v>-1.669411128762281</v>
      </c>
      <c r="P4978" s="56" t="str">
        <f t="shared" si="5076"/>
        <v>996/1</v>
      </c>
    </row>
    <row r="4979" spans="6:16" x14ac:dyDescent="0.3">
      <c r="F4979" s="79"/>
      <c r="G4979" s="3">
        <v>4977</v>
      </c>
      <c r="H4979" s="61">
        <v>-0.52245909117706413</v>
      </c>
      <c r="I4979" s="61">
        <v>1.2837068681801977</v>
      </c>
      <c r="J4979" s="61">
        <v>-1.1104706627914287</v>
      </c>
      <c r="K4979" s="62">
        <v>-0.63955940999280469</v>
      </c>
      <c r="L4979" s="60">
        <f t="array" ref="L4979:O4979">TRANSPOSE(MMULT(Option!$B$25:$E$28, TRANSPOSE(H4979:K4979)))</f>
        <v>-0.52245909117706413</v>
      </c>
      <c r="M4979" s="60">
        <v>0.96755314224326516</v>
      </c>
      <c r="N4979" s="60">
        <v>-0.8481678318667677</v>
      </c>
      <c r="O4979" s="60">
        <v>-0.63725790923777637</v>
      </c>
      <c r="P4979" s="56" t="str">
        <f t="shared" si="5076"/>
        <v>996/2</v>
      </c>
    </row>
    <row r="4980" spans="6:16" x14ac:dyDescent="0.3">
      <c r="F4980" s="79"/>
      <c r="G4980" s="3">
        <v>4978</v>
      </c>
      <c r="H4980" s="61">
        <v>0.88194580656501609</v>
      </c>
      <c r="I4980" s="61">
        <v>-9.9097286189668399E-2</v>
      </c>
      <c r="J4980" s="61">
        <v>-0.61758574574551017</v>
      </c>
      <c r="K4980" s="62">
        <v>-1.2501872157567042</v>
      </c>
      <c r="L4980" s="60">
        <f t="array" ref="L4980:O4980">TRANSPOSE(MMULT(Option!$B$25:$E$28, TRANSPOSE(H4980:K4980)))</f>
        <v>0.88194580656501609</v>
      </c>
      <c r="M4980" s="60">
        <v>0.26195415960023494</v>
      </c>
      <c r="N4980" s="60">
        <v>-0.21560321513101555</v>
      </c>
      <c r="O4980" s="60">
        <v>-0.86430820332141423</v>
      </c>
      <c r="P4980" s="56" t="str">
        <f t="shared" si="5076"/>
        <v>996/3</v>
      </c>
    </row>
    <row r="4981" spans="6:16" x14ac:dyDescent="0.3">
      <c r="F4981" s="79"/>
      <c r="G4981" s="3">
        <v>4979</v>
      </c>
      <c r="H4981" s="61">
        <v>-0.95487143294648802</v>
      </c>
      <c r="I4981" s="61">
        <v>-0.13366285660024774</v>
      </c>
      <c r="J4981" s="61">
        <v>-1.0259808472374103</v>
      </c>
      <c r="K4981" s="62">
        <v>1.4664770512321303</v>
      </c>
      <c r="L4981" s="60">
        <f t="array" ref="L4981:O4981">TRANSPOSE(MMULT(Option!$B$25:$E$28, TRANSPOSE(H4981:K4981)))</f>
        <v>-0.95487143294648802</v>
      </c>
      <c r="M4981" s="60">
        <v>-0.50445260477352782</v>
      </c>
      <c r="N4981" s="60">
        <v>-1.3180790303593697</v>
      </c>
      <c r="O4981" s="60">
        <v>0.63861523782802965</v>
      </c>
      <c r="P4981" s="56" t="str">
        <f t="shared" si="5076"/>
        <v>996/4</v>
      </c>
    </row>
    <row r="4982" spans="6:16" x14ac:dyDescent="0.3">
      <c r="F4982" s="79"/>
      <c r="G4982" s="3">
        <v>4980</v>
      </c>
      <c r="H4982" s="61">
        <v>-0.68106788654315076</v>
      </c>
      <c r="I4982" s="61">
        <v>-1.4784447717612141</v>
      </c>
      <c r="J4982" s="61">
        <v>0.85639647438558786</v>
      </c>
      <c r="K4982" s="62">
        <v>-0.739914170391887</v>
      </c>
      <c r="L4982" s="60">
        <f t="array" ref="L4982:O4982">TRANSPOSE(MMULT(Option!$B$25:$E$28, TRANSPOSE(H4982:K4982)))</f>
        <v>-0.68106788654315076</v>
      </c>
      <c r="M4982" s="60">
        <v>-1.6274441700987552</v>
      </c>
      <c r="N4982" s="60">
        <v>9.2606770316926879E-2</v>
      </c>
      <c r="O4982" s="60">
        <v>-1.126048037423363</v>
      </c>
      <c r="P4982" s="56" t="str">
        <f t="shared" si="5076"/>
        <v>996/5</v>
      </c>
    </row>
    <row r="4983" spans="6:16" x14ac:dyDescent="0.3">
      <c r="F4983" s="79"/>
      <c r="G4983" s="3">
        <v>4981</v>
      </c>
      <c r="H4983" s="61">
        <v>0.50163187878482818</v>
      </c>
      <c r="I4983" s="61">
        <v>-0.50667997166130063</v>
      </c>
      <c r="J4983" s="61">
        <v>-1.387269164296987</v>
      </c>
      <c r="K4983" s="62">
        <v>-1.761096656670665</v>
      </c>
      <c r="L4983" s="60">
        <f t="array" ref="L4983:O4983">TRANSPOSE(MMULT(Option!$B$25:$E$28, TRANSPOSE(H4983:K4983)))</f>
        <v>0.50163187878482818</v>
      </c>
      <c r="M4983" s="60">
        <v>-0.26372711313726671</v>
      </c>
      <c r="N4983" s="60">
        <v>-1.1504796805879947</v>
      </c>
      <c r="O4983" s="60">
        <v>-1.7109075021052691</v>
      </c>
      <c r="P4983" s="56" t="str">
        <f t="shared" si="5076"/>
        <v>997/1</v>
      </c>
    </row>
    <row r="4984" spans="6:16" x14ac:dyDescent="0.3">
      <c r="F4984" s="79"/>
      <c r="G4984" s="3">
        <v>4982</v>
      </c>
      <c r="H4984" s="61">
        <v>1.4624005904785968</v>
      </c>
      <c r="I4984" s="61">
        <v>-0.29836518359535846</v>
      </c>
      <c r="J4984" s="61">
        <v>1.2932900616304646</v>
      </c>
      <c r="K4984" s="62">
        <v>0.24283881182166786</v>
      </c>
      <c r="L4984" s="60">
        <f t="array" ref="L4984:O4984">TRANSPOSE(MMULT(Option!$B$25:$E$28, TRANSPOSE(H4984:K4984)))</f>
        <v>1.4624005904785968</v>
      </c>
      <c r="M4984" s="60">
        <v>0.31150402847841346</v>
      </c>
      <c r="N4984" s="60">
        <v>1.6427395700704794</v>
      </c>
      <c r="O4984" s="60">
        <v>0.96720899869339894</v>
      </c>
      <c r="P4984" s="56" t="str">
        <f t="shared" si="5076"/>
        <v>997/2</v>
      </c>
    </row>
    <row r="4985" spans="6:16" x14ac:dyDescent="0.3">
      <c r="F4985" s="79"/>
      <c r="G4985" s="3">
        <v>4983</v>
      </c>
      <c r="H4985" s="61">
        <v>-0.3267462721099384</v>
      </c>
      <c r="I4985" s="61">
        <v>-0.18095590472163242</v>
      </c>
      <c r="J4985" s="61">
        <v>0.51009812953599976</v>
      </c>
      <c r="K4985" s="62">
        <v>0.71331814611360533</v>
      </c>
      <c r="L4985" s="60">
        <f t="array" ref="L4985:O4985">TRANSPOSE(MMULT(Option!$B$25:$E$28, TRANSPOSE(H4985:K4985)))</f>
        <v>-0.3267462721099384</v>
      </c>
      <c r="M4985" s="60">
        <v>-0.29654733501119485</v>
      </c>
      <c r="N4985" s="60">
        <v>0.26994043389368805</v>
      </c>
      <c r="O4985" s="60">
        <v>0.53232623857688965</v>
      </c>
      <c r="P4985" s="56" t="str">
        <f t="shared" si="5076"/>
        <v>997/3</v>
      </c>
    </row>
    <row r="4986" spans="6:16" x14ac:dyDescent="0.3">
      <c r="F4986" s="79"/>
      <c r="G4986" s="3">
        <v>4984</v>
      </c>
      <c r="H4986" s="61">
        <v>1.9722510804436688</v>
      </c>
      <c r="I4986" s="61">
        <v>-6.4075114352173002E-2</v>
      </c>
      <c r="J4986" s="61">
        <v>-0.1830458589306512</v>
      </c>
      <c r="K4986" s="62">
        <v>-1.2311252449197487</v>
      </c>
      <c r="L4986" s="60">
        <f t="array" ref="L4986:O4986">TRANSPOSE(MMULT(Option!$B$25:$E$28, TRANSPOSE(H4986:K4986)))</f>
        <v>1.9722510804436688</v>
      </c>
      <c r="M4986" s="60">
        <v>0.73017461984111076</v>
      </c>
      <c r="N4986" s="60">
        <v>0.61135060827777965</v>
      </c>
      <c r="O4986" s="60">
        <v>-0.31787793839455847</v>
      </c>
      <c r="P4986" s="56" t="str">
        <f t="shared" si="5076"/>
        <v>997/4</v>
      </c>
    </row>
    <row r="4987" spans="6:16" x14ac:dyDescent="0.3">
      <c r="F4987" s="79"/>
      <c r="G4987" s="3">
        <v>4985</v>
      </c>
      <c r="H4987" s="61">
        <v>-0.83797847522090207</v>
      </c>
      <c r="I4987" s="61">
        <v>9.6196477788263388E-3</v>
      </c>
      <c r="J4987" s="61">
        <v>0.66198370921713279</v>
      </c>
      <c r="K4987" s="62">
        <v>0.27566720676592854</v>
      </c>
      <c r="L4987" s="60">
        <f t="array" ref="L4987:O4987">TRANSPOSE(MMULT(Option!$B$25:$E$28, TRANSPOSE(H4987:K4987)))</f>
        <v>-0.83797847522090207</v>
      </c>
      <c r="M4987" s="60">
        <v>-0.32637483726730376</v>
      </c>
      <c r="N4987" s="60">
        <v>0.24875458010753615</v>
      </c>
      <c r="O4987" s="60">
        <v>3.2600907374472576E-2</v>
      </c>
      <c r="P4987" s="56" t="str">
        <f t="shared" si="5076"/>
        <v>997/5</v>
      </c>
    </row>
    <row r="4988" spans="6:16" x14ac:dyDescent="0.3">
      <c r="F4988" s="79"/>
      <c r="G4988" s="3">
        <v>4986</v>
      </c>
      <c r="H4988" s="61">
        <v>0.36291176997852448</v>
      </c>
      <c r="I4988" s="61">
        <v>0.81357539344552876</v>
      </c>
      <c r="J4988" s="61">
        <v>-0.4415422962876086</v>
      </c>
      <c r="K4988" s="62">
        <v>1.7617095417073727</v>
      </c>
      <c r="L4988" s="60">
        <f t="array" ref="L4988:O4988">TRANSPOSE(MMULT(Option!$B$25:$E$28, TRANSPOSE(H4988:K4988)))</f>
        <v>0.36291176997852448</v>
      </c>
      <c r="M4988" s="60">
        <v>0.89081887279493277</v>
      </c>
      <c r="N4988" s="60">
        <v>-2.9602288163115442E-2</v>
      </c>
      <c r="O4988" s="60">
        <v>1.7806664431990598</v>
      </c>
      <c r="P4988" s="56" t="str">
        <f t="shared" si="5076"/>
        <v>998/1</v>
      </c>
    </row>
    <row r="4989" spans="6:16" x14ac:dyDescent="0.3">
      <c r="F4989" s="79"/>
      <c r="G4989" s="3">
        <v>4987</v>
      </c>
      <c r="H4989" s="61">
        <v>0.18585917553053519</v>
      </c>
      <c r="I4989" s="61">
        <v>-1.0192603728664238</v>
      </c>
      <c r="J4989" s="61">
        <v>0.38448429562346997</v>
      </c>
      <c r="K4989" s="62">
        <v>-0.8514489680189874</v>
      </c>
      <c r="L4989" s="60">
        <f t="array" ref="L4989:O4989">TRANSPOSE(MMULT(Option!$B$25:$E$28, TRANSPOSE(H4989:K4989)))</f>
        <v>0.18585917553053519</v>
      </c>
      <c r="M4989" s="60">
        <v>-0.85982389209364596</v>
      </c>
      <c r="N4989" s="60">
        <v>0.14513507934239853</v>
      </c>
      <c r="O4989" s="60">
        <v>-0.84665503203137826</v>
      </c>
      <c r="P4989" s="56" t="str">
        <f t="shared" si="5076"/>
        <v>998/2</v>
      </c>
    </row>
    <row r="4990" spans="6:16" x14ac:dyDescent="0.3">
      <c r="F4990" s="79"/>
      <c r="G4990" s="3">
        <v>4988</v>
      </c>
      <c r="H4990" s="61">
        <v>1.5339402207888422</v>
      </c>
      <c r="I4990" s="61">
        <v>2.4022189829335114</v>
      </c>
      <c r="J4990" s="61">
        <v>0.49330179054759293</v>
      </c>
      <c r="K4990" s="62">
        <v>0.15470127609439596</v>
      </c>
      <c r="L4990" s="60">
        <f t="array" ref="L4990:O4990">TRANSPOSE(MMULT(Option!$B$25:$E$28, TRANSPOSE(H4990:K4990)))</f>
        <v>1.5339402207888422</v>
      </c>
      <c r="M4990" s="60">
        <v>2.8152461533460662</v>
      </c>
      <c r="N4990" s="60">
        <v>1.6758966063671938</v>
      </c>
      <c r="O4990" s="60">
        <v>1.4713855871103874</v>
      </c>
      <c r="P4990" s="56" t="str">
        <f t="shared" si="5076"/>
        <v>998/3</v>
      </c>
    </row>
    <row r="4991" spans="6:16" x14ac:dyDescent="0.3">
      <c r="F4991" s="79"/>
      <c r="G4991" s="3">
        <v>4989</v>
      </c>
      <c r="H4991" s="61">
        <v>0.82402006450435061</v>
      </c>
      <c r="I4991" s="61">
        <v>-0.91932708722687928</v>
      </c>
      <c r="J4991" s="61">
        <v>0.48771047295480707</v>
      </c>
      <c r="K4991" s="62">
        <v>-1.3295512202544955</v>
      </c>
      <c r="L4991" s="60">
        <f t="array" ref="L4991:O4991">TRANSPOSE(MMULT(Option!$B$25:$E$28, TRANSPOSE(H4991:K4991)))</f>
        <v>0.82402006450435061</v>
      </c>
      <c r="M4991" s="60">
        <v>-0.51296916732634856</v>
      </c>
      <c r="N4991" s="60">
        <v>0.5172327024289245</v>
      </c>
      <c r="O4991" s="60">
        <v>-0.95449662115959555</v>
      </c>
      <c r="P4991" s="56" t="str">
        <f t="shared" si="5076"/>
        <v>998/4</v>
      </c>
    </row>
    <row r="4992" spans="6:16" x14ac:dyDescent="0.3">
      <c r="F4992" s="79"/>
      <c r="G4992" s="3">
        <v>4990</v>
      </c>
      <c r="H4992" s="61">
        <v>1.1507708976745743</v>
      </c>
      <c r="I4992" s="61">
        <v>-0.48877132389043887</v>
      </c>
      <c r="J4992" s="61">
        <v>0.75358802265909364</v>
      </c>
      <c r="K4992" s="62">
        <v>0.14358505128564067</v>
      </c>
      <c r="L4992" s="60">
        <f t="array" ref="L4992:O4992">TRANSPOSE(MMULT(Option!$B$25:$E$28, TRANSPOSE(H4992:K4992)))</f>
        <v>1.1507708976745743</v>
      </c>
      <c r="M4992" s="60">
        <v>1.234204121948701E-2</v>
      </c>
      <c r="N4992" s="60">
        <v>0.99420192819869568</v>
      </c>
      <c r="O4992" s="60">
        <v>0.60236219570396476</v>
      </c>
      <c r="P4992" s="56" t="str">
        <f t="shared" si="5076"/>
        <v>998/5</v>
      </c>
    </row>
    <row r="4993" spans="6:16" x14ac:dyDescent="0.3">
      <c r="F4993" s="79"/>
      <c r="G4993" s="3">
        <v>4991</v>
      </c>
      <c r="H4993" s="61">
        <v>-1.3117629987573913</v>
      </c>
      <c r="I4993" s="61">
        <v>-1.3192172233195987</v>
      </c>
      <c r="J4993" s="61">
        <v>0.43340956874755227</v>
      </c>
      <c r="K4993" s="62">
        <v>0.57340715759599181</v>
      </c>
      <c r="L4993" s="60">
        <f t="array" ref="L4993:O4993">TRANSPOSE(MMULT(Option!$B$25:$E$28, TRANSPOSE(H4993:K4993)))</f>
        <v>-1.3117629987573913</v>
      </c>
      <c r="M4993" s="60">
        <v>-1.7337877562932613</v>
      </c>
      <c r="N4993" s="60">
        <v>-0.48948937180430513</v>
      </c>
      <c r="O4993" s="60">
        <v>-0.2945279191949815</v>
      </c>
      <c r="P4993" s="56" t="str">
        <f t="shared" si="5076"/>
        <v>999/1</v>
      </c>
    </row>
    <row r="4994" spans="6:16" x14ac:dyDescent="0.3">
      <c r="F4994" s="79"/>
      <c r="G4994" s="3">
        <v>4992</v>
      </c>
      <c r="H4994" s="61">
        <v>-0.25355980984393439</v>
      </c>
      <c r="I4994" s="61">
        <v>-0.16791994988093711</v>
      </c>
      <c r="J4994" s="61">
        <v>1.5607289266129951</v>
      </c>
      <c r="K4994" s="62">
        <v>0.93851524248177587</v>
      </c>
      <c r="L4994" s="60">
        <f t="array" ref="L4994:O4994">TRANSPOSE(MMULT(Option!$B$25:$E$28, TRANSPOSE(H4994:K4994)))</f>
        <v>-0.25355980984393439</v>
      </c>
      <c r="M4994" s="60">
        <v>-0.25532510014209081</v>
      </c>
      <c r="N4994" s="60">
        <v>1.225408237433621</v>
      </c>
      <c r="O4994" s="60">
        <v>0.96292384398617981</v>
      </c>
      <c r="P4994" s="56" t="str">
        <f t="shared" si="5076"/>
        <v>999/2</v>
      </c>
    </row>
    <row r="4995" spans="6:16" x14ac:dyDescent="0.3">
      <c r="F4995" s="79"/>
      <c r="G4995" s="3">
        <v>4993</v>
      </c>
      <c r="H4995" s="61">
        <v>-0.4227008263196988</v>
      </c>
      <c r="I4995" s="61">
        <v>-0.12347729879391012</v>
      </c>
      <c r="J4995" s="61">
        <v>0.47864325235557492</v>
      </c>
      <c r="K4995" s="62">
        <v>0.58077613811083884</v>
      </c>
      <c r="L4995" s="60">
        <f t="array" ref="L4995:O4995">TRANSPOSE(MMULT(Option!$B$25:$E$28, TRANSPOSE(H4995:K4995)))</f>
        <v>-0.4227008263196988</v>
      </c>
      <c r="M4995" s="60">
        <v>-0.28224914419423403</v>
      </c>
      <c r="N4995" s="60">
        <v>0.21898290911142076</v>
      </c>
      <c r="O4995" s="60">
        <v>0.38935429103317498</v>
      </c>
      <c r="P4995" s="56" t="str">
        <f t="shared" si="5076"/>
        <v>999/3</v>
      </c>
    </row>
    <row r="4996" spans="6:16" x14ac:dyDescent="0.3">
      <c r="F4996" s="79"/>
      <c r="G4996" s="3">
        <v>4994</v>
      </c>
      <c r="H4996" s="61">
        <v>9.8766966068949899E-2</v>
      </c>
      <c r="I4996" s="61">
        <v>-0.24930038178356273</v>
      </c>
      <c r="J4996" s="61">
        <v>1.3187946836306597</v>
      </c>
      <c r="K4996" s="62">
        <v>1.4255108198379738</v>
      </c>
      <c r="L4996" s="60">
        <f t="array" ref="L4996:O4996">TRANSPOSE(MMULT(Option!$B$25:$E$28, TRANSPOSE(H4996:K4996)))</f>
        <v>9.8766966068949899E-2</v>
      </c>
      <c r="M4996" s="60">
        <v>-0.18898078763333329</v>
      </c>
      <c r="N4996" s="60">
        <v>1.1325352675735449</v>
      </c>
      <c r="O4996" s="60">
        <v>1.4523615229501943</v>
      </c>
      <c r="P4996" s="56" t="str">
        <f t="shared" ref="P4996:P5002" si="5077">(QUOTIENT(G4996 - 1, $E$2) + 1) &amp; "/" &amp; MOD(G4996 -1, $E$2) + 1</f>
        <v>999/4</v>
      </c>
    </row>
    <row r="4997" spans="6:16" x14ac:dyDescent="0.3">
      <c r="F4997" s="79"/>
      <c r="G4997" s="3">
        <v>4995</v>
      </c>
      <c r="H4997" s="61">
        <v>1.2897325595134501</v>
      </c>
      <c r="I4997" s="61">
        <v>1.0040305279516424</v>
      </c>
      <c r="J4997" s="61">
        <v>8.6876595019320796E-2</v>
      </c>
      <c r="K4997" s="62">
        <v>-0.22692269074876079</v>
      </c>
      <c r="L4997" s="60">
        <f t="array" ref="L4997:O4997">TRANSPOSE(MMULT(Option!$B$25:$E$28, TRANSPOSE(H4997:K4997)))</f>
        <v>1.2897325595134501</v>
      </c>
      <c r="M4997" s="60">
        <v>1.4361022026823553</v>
      </c>
      <c r="N4997" s="60">
        <v>0.85511451993113219</v>
      </c>
      <c r="O4997" s="60">
        <v>0.60144152446969723</v>
      </c>
      <c r="P4997" s="56" t="str">
        <f t="shared" si="5077"/>
        <v>999/5</v>
      </c>
    </row>
    <row r="4998" spans="6:16" x14ac:dyDescent="0.3">
      <c r="F4998" s="79"/>
      <c r="G4998" s="3">
        <v>4996</v>
      </c>
      <c r="H4998" s="61">
        <v>0.80004738299365585</v>
      </c>
      <c r="I4998" s="61">
        <v>-0.8755520651211135</v>
      </c>
      <c r="J4998" s="61">
        <v>-0.74264340197101952</v>
      </c>
      <c r="K4998" s="62">
        <v>0.70805800391733764</v>
      </c>
      <c r="L4998" s="60">
        <f t="array" ref="L4998:O4998">TRANSPOSE(MMULT(Option!$B$25:$E$28, TRANSPOSE(H4998:K4998)))</f>
        <v>0.80004738299365585</v>
      </c>
      <c r="M4998" s="60">
        <v>-0.48243776946101918</v>
      </c>
      <c r="N4998" s="60">
        <v>-0.56152557127597069</v>
      </c>
      <c r="O4998" s="60">
        <v>0.55214110313505382</v>
      </c>
      <c r="P4998" s="56" t="str">
        <f t="shared" si="5077"/>
        <v>1000/1</v>
      </c>
    </row>
    <row r="4999" spans="6:16" x14ac:dyDescent="0.3">
      <c r="F4999" s="79"/>
      <c r="G4999" s="3">
        <v>4997</v>
      </c>
      <c r="H4999" s="61">
        <v>-0.56482172385936757</v>
      </c>
      <c r="I4999" s="61">
        <v>-0.79554390412625564</v>
      </c>
      <c r="J4999" s="61">
        <v>1.2572512971225982</v>
      </c>
      <c r="K4999" s="62">
        <v>0.92504181545703934</v>
      </c>
      <c r="L4999" s="60">
        <f t="array" ref="L4999:O4999">TRANSPOSE(MMULT(Option!$B$25:$E$28, TRANSPOSE(H4999:K4999)))</f>
        <v>-0.56482172385936757</v>
      </c>
      <c r="M4999" s="60">
        <v>-0.95505672140759856</v>
      </c>
      <c r="N4999" s="60">
        <v>0.67000548495693302</v>
      </c>
      <c r="O4999" s="60">
        <v>0.6032978264557457</v>
      </c>
      <c r="P4999" s="56" t="str">
        <f t="shared" si="5077"/>
        <v>1000/2</v>
      </c>
    </row>
    <row r="5000" spans="6:16" x14ac:dyDescent="0.3">
      <c r="F5000" s="79"/>
      <c r="G5000" s="3">
        <v>4998</v>
      </c>
      <c r="H5000" s="61">
        <v>-0.68933188230437958</v>
      </c>
      <c r="I5000" s="61">
        <v>-0.75605968408033275</v>
      </c>
      <c r="J5000" s="61">
        <v>0.3705958274734375</v>
      </c>
      <c r="K5000" s="62">
        <v>-1.0728840382710609</v>
      </c>
      <c r="L5000" s="60">
        <f t="array" ref="L5000:O5000">TRANSPOSE(MMULT(Option!$B$25:$E$28, TRANSPOSE(H5000:K5000)))</f>
        <v>-0.68933188230437958</v>
      </c>
      <c r="M5000" s="60">
        <v>-0.96867289936225665</v>
      </c>
      <c r="N5000" s="60">
        <v>-0.14821760634557846</v>
      </c>
      <c r="O5000" s="60">
        <v>-1.3201457529935523</v>
      </c>
      <c r="P5000" s="56" t="str">
        <f t="shared" si="5077"/>
        <v>1000/3</v>
      </c>
    </row>
    <row r="5001" spans="6:16" x14ac:dyDescent="0.3">
      <c r="F5001" s="79"/>
      <c r="G5001" s="3">
        <v>4999</v>
      </c>
      <c r="H5001" s="61">
        <v>-1.0543094871073622</v>
      </c>
      <c r="I5001" s="61">
        <v>-0.46524720347516352</v>
      </c>
      <c r="J5001" s="61">
        <v>-1.5198676173414296</v>
      </c>
      <c r="K5001" s="62">
        <v>-5.0700869332053811E-2</v>
      </c>
      <c r="L5001" s="60">
        <f t="array" ref="L5001:O5001">TRANSPOSE(MMULT(Option!$B$25:$E$28, TRANSPOSE(H5001:K5001)))</f>
        <v>-1.0543094871073622</v>
      </c>
      <c r="M5001" s="60">
        <v>-0.84812990020123658</v>
      </c>
      <c r="N5001" s="60">
        <v>-1.8784691374316527</v>
      </c>
      <c r="O5001" s="60">
        <v>-0.88361952495410523</v>
      </c>
      <c r="P5001" s="56" t="str">
        <f t="shared" si="5077"/>
        <v>1000/4</v>
      </c>
    </row>
    <row r="5002" spans="6:16" x14ac:dyDescent="0.3">
      <c r="F5002" s="79"/>
      <c r="G5002" s="3">
        <v>5000</v>
      </c>
      <c r="H5002" s="61">
        <v>0.13610769303843515</v>
      </c>
      <c r="I5002" s="61">
        <v>5.6629079219390824E-3</v>
      </c>
      <c r="J5002" s="61">
        <v>0.13068443472381908</v>
      </c>
      <c r="K5002" s="62">
        <v>2.3235522212751056</v>
      </c>
      <c r="L5002" s="60">
        <f t="array" ref="L5002:O5002">TRANSPOSE(MMULT(Option!$B$25:$E$28, TRANSPOSE(H5002:K5002)))</f>
        <v>0.13610769303843515</v>
      </c>
      <c r="M5002" s="60">
        <v>5.9633218056544243E-2</v>
      </c>
      <c r="N5002" s="60">
        <v>0.17070742904075711</v>
      </c>
      <c r="O5002" s="60">
        <v>2.0712042105381219</v>
      </c>
      <c r="P5002" s="56" t="str">
        <f t="shared" si="5077"/>
        <v>1000/5</v>
      </c>
    </row>
  </sheetData>
  <mergeCells count="3017">
    <mergeCell ref="R31:R34"/>
    <mergeCell ref="R35:R38"/>
    <mergeCell ref="R39:R42"/>
    <mergeCell ref="R43:R46"/>
    <mergeCell ref="R47:R50"/>
    <mergeCell ref="R51:R54"/>
    <mergeCell ref="L1:O1"/>
    <mergeCell ref="R3:R6"/>
    <mergeCell ref="R7:R10"/>
    <mergeCell ref="R11:R14"/>
    <mergeCell ref="R15:R18"/>
    <mergeCell ref="R19:R22"/>
    <mergeCell ref="R23:R26"/>
    <mergeCell ref="R27:R30"/>
    <mergeCell ref="A9:D9"/>
    <mergeCell ref="A1:B1"/>
    <mergeCell ref="A16:E16"/>
    <mergeCell ref="A23:E23"/>
    <mergeCell ref="G1:K1"/>
    <mergeCell ref="A42:B42"/>
    <mergeCell ref="R103:R106"/>
    <mergeCell ref="R107:R110"/>
    <mergeCell ref="R111:R114"/>
    <mergeCell ref="R115:R118"/>
    <mergeCell ref="R119:R122"/>
    <mergeCell ref="R123:R126"/>
    <mergeCell ref="R79:R82"/>
    <mergeCell ref="R83:R86"/>
    <mergeCell ref="R87:R90"/>
    <mergeCell ref="R91:R94"/>
    <mergeCell ref="R95:R98"/>
    <mergeCell ref="R99:R102"/>
    <mergeCell ref="R55:R58"/>
    <mergeCell ref="R59:R62"/>
    <mergeCell ref="R63:R66"/>
    <mergeCell ref="R67:R70"/>
    <mergeCell ref="R71:R74"/>
    <mergeCell ref="R75:R78"/>
    <mergeCell ref="R175:R178"/>
    <mergeCell ref="R179:R182"/>
    <mergeCell ref="R183:R186"/>
    <mergeCell ref="R187:R190"/>
    <mergeCell ref="R191:R194"/>
    <mergeCell ref="R195:R198"/>
    <mergeCell ref="R151:R154"/>
    <mergeCell ref="R155:R158"/>
    <mergeCell ref="R159:R162"/>
    <mergeCell ref="R163:R166"/>
    <mergeCell ref="R167:R170"/>
    <mergeCell ref="R171:R174"/>
    <mergeCell ref="R127:R130"/>
    <mergeCell ref="R131:R134"/>
    <mergeCell ref="R135:R138"/>
    <mergeCell ref="R139:R142"/>
    <mergeCell ref="R143:R146"/>
    <mergeCell ref="R147:R150"/>
    <mergeCell ref="R247:R250"/>
    <mergeCell ref="R251:R254"/>
    <mergeCell ref="R255:R258"/>
    <mergeCell ref="R259:R262"/>
    <mergeCell ref="R263:R266"/>
    <mergeCell ref="R267:R270"/>
    <mergeCell ref="R223:R226"/>
    <mergeCell ref="R227:R230"/>
    <mergeCell ref="R231:R234"/>
    <mergeCell ref="R235:R238"/>
    <mergeCell ref="R239:R242"/>
    <mergeCell ref="R243:R246"/>
    <mergeCell ref="R199:R202"/>
    <mergeCell ref="R203:R206"/>
    <mergeCell ref="R207:R210"/>
    <mergeCell ref="R211:R214"/>
    <mergeCell ref="R215:R218"/>
    <mergeCell ref="R219:R222"/>
    <mergeCell ref="R319:R322"/>
    <mergeCell ref="R323:R326"/>
    <mergeCell ref="R327:R330"/>
    <mergeCell ref="R331:R334"/>
    <mergeCell ref="R335:R338"/>
    <mergeCell ref="R339:R342"/>
    <mergeCell ref="R295:R298"/>
    <mergeCell ref="R299:R302"/>
    <mergeCell ref="R303:R306"/>
    <mergeCell ref="R307:R310"/>
    <mergeCell ref="R311:R314"/>
    <mergeCell ref="R315:R318"/>
    <mergeCell ref="R271:R274"/>
    <mergeCell ref="R275:R278"/>
    <mergeCell ref="R279:R282"/>
    <mergeCell ref="R283:R286"/>
    <mergeCell ref="R287:R290"/>
    <mergeCell ref="R291:R294"/>
    <mergeCell ref="R391:R394"/>
    <mergeCell ref="R395:R398"/>
    <mergeCell ref="R399:R402"/>
    <mergeCell ref="R403:R406"/>
    <mergeCell ref="R407:R410"/>
    <mergeCell ref="R411:R414"/>
    <mergeCell ref="R367:R370"/>
    <mergeCell ref="R371:R374"/>
    <mergeCell ref="R375:R378"/>
    <mergeCell ref="R379:R382"/>
    <mergeCell ref="R383:R386"/>
    <mergeCell ref="R387:R390"/>
    <mergeCell ref="R343:R346"/>
    <mergeCell ref="R347:R350"/>
    <mergeCell ref="R351:R354"/>
    <mergeCell ref="R355:R358"/>
    <mergeCell ref="R359:R362"/>
    <mergeCell ref="R363:R366"/>
    <mergeCell ref="R463:R466"/>
    <mergeCell ref="R467:R470"/>
    <mergeCell ref="R471:R474"/>
    <mergeCell ref="R475:R478"/>
    <mergeCell ref="R479:R482"/>
    <mergeCell ref="R483:R486"/>
    <mergeCell ref="R439:R442"/>
    <mergeCell ref="R443:R446"/>
    <mergeCell ref="R447:R450"/>
    <mergeCell ref="R451:R454"/>
    <mergeCell ref="R455:R458"/>
    <mergeCell ref="R459:R462"/>
    <mergeCell ref="R415:R418"/>
    <mergeCell ref="R419:R422"/>
    <mergeCell ref="R423:R426"/>
    <mergeCell ref="R427:R430"/>
    <mergeCell ref="R431:R434"/>
    <mergeCell ref="R435:R438"/>
    <mergeCell ref="R535:R538"/>
    <mergeCell ref="R539:R542"/>
    <mergeCell ref="R543:R546"/>
    <mergeCell ref="R547:R550"/>
    <mergeCell ref="R551:R554"/>
    <mergeCell ref="R555:R558"/>
    <mergeCell ref="R511:R514"/>
    <mergeCell ref="R515:R518"/>
    <mergeCell ref="R519:R522"/>
    <mergeCell ref="R523:R526"/>
    <mergeCell ref="R527:R530"/>
    <mergeCell ref="R531:R534"/>
    <mergeCell ref="R487:R490"/>
    <mergeCell ref="R491:R494"/>
    <mergeCell ref="R495:R498"/>
    <mergeCell ref="R499:R502"/>
    <mergeCell ref="R503:R506"/>
    <mergeCell ref="R507:R510"/>
    <mergeCell ref="R607:R610"/>
    <mergeCell ref="R611:R614"/>
    <mergeCell ref="R615:R618"/>
    <mergeCell ref="R619:R622"/>
    <mergeCell ref="R623:R626"/>
    <mergeCell ref="R627:R630"/>
    <mergeCell ref="R583:R586"/>
    <mergeCell ref="R587:R590"/>
    <mergeCell ref="R591:R594"/>
    <mergeCell ref="R595:R598"/>
    <mergeCell ref="R599:R602"/>
    <mergeCell ref="R603:R606"/>
    <mergeCell ref="R559:R562"/>
    <mergeCell ref="R563:R566"/>
    <mergeCell ref="R567:R570"/>
    <mergeCell ref="R571:R574"/>
    <mergeCell ref="R575:R578"/>
    <mergeCell ref="R579:R582"/>
    <mergeCell ref="R679:R682"/>
    <mergeCell ref="R683:R686"/>
    <mergeCell ref="R687:R690"/>
    <mergeCell ref="R691:R694"/>
    <mergeCell ref="R695:R698"/>
    <mergeCell ref="R699:R702"/>
    <mergeCell ref="R655:R658"/>
    <mergeCell ref="R659:R662"/>
    <mergeCell ref="R663:R666"/>
    <mergeCell ref="R667:R670"/>
    <mergeCell ref="R671:R674"/>
    <mergeCell ref="R675:R678"/>
    <mergeCell ref="R631:R634"/>
    <mergeCell ref="R635:R638"/>
    <mergeCell ref="R639:R642"/>
    <mergeCell ref="R643:R646"/>
    <mergeCell ref="R647:R650"/>
    <mergeCell ref="R651:R654"/>
    <mergeCell ref="R751:R754"/>
    <mergeCell ref="R755:R758"/>
    <mergeCell ref="R759:R762"/>
    <mergeCell ref="R763:R766"/>
    <mergeCell ref="R767:R770"/>
    <mergeCell ref="R771:R774"/>
    <mergeCell ref="R727:R730"/>
    <mergeCell ref="R731:R734"/>
    <mergeCell ref="R735:R738"/>
    <mergeCell ref="R739:R742"/>
    <mergeCell ref="R743:R746"/>
    <mergeCell ref="R747:R750"/>
    <mergeCell ref="R703:R706"/>
    <mergeCell ref="R707:R710"/>
    <mergeCell ref="R711:R714"/>
    <mergeCell ref="R715:R718"/>
    <mergeCell ref="R719:R722"/>
    <mergeCell ref="R723:R726"/>
    <mergeCell ref="R823:R826"/>
    <mergeCell ref="R827:R830"/>
    <mergeCell ref="R831:R834"/>
    <mergeCell ref="R835:R838"/>
    <mergeCell ref="R839:R842"/>
    <mergeCell ref="R843:R846"/>
    <mergeCell ref="R799:R802"/>
    <mergeCell ref="R803:R806"/>
    <mergeCell ref="R807:R810"/>
    <mergeCell ref="R811:R814"/>
    <mergeCell ref="R815:R818"/>
    <mergeCell ref="R819:R822"/>
    <mergeCell ref="R775:R778"/>
    <mergeCell ref="R779:R782"/>
    <mergeCell ref="R783:R786"/>
    <mergeCell ref="R787:R790"/>
    <mergeCell ref="R791:R794"/>
    <mergeCell ref="R795:R798"/>
    <mergeCell ref="R895:R898"/>
    <mergeCell ref="R899:R902"/>
    <mergeCell ref="R903:R906"/>
    <mergeCell ref="R907:R910"/>
    <mergeCell ref="R911:R914"/>
    <mergeCell ref="R915:R918"/>
    <mergeCell ref="R871:R874"/>
    <mergeCell ref="R875:R878"/>
    <mergeCell ref="R879:R882"/>
    <mergeCell ref="R883:R886"/>
    <mergeCell ref="R887:R890"/>
    <mergeCell ref="R891:R894"/>
    <mergeCell ref="R847:R850"/>
    <mergeCell ref="R851:R854"/>
    <mergeCell ref="R855:R858"/>
    <mergeCell ref="R859:R862"/>
    <mergeCell ref="R863:R866"/>
    <mergeCell ref="R867:R870"/>
    <mergeCell ref="R967:R970"/>
    <mergeCell ref="R971:R974"/>
    <mergeCell ref="R975:R978"/>
    <mergeCell ref="R979:R982"/>
    <mergeCell ref="R983:R986"/>
    <mergeCell ref="R987:R990"/>
    <mergeCell ref="R943:R946"/>
    <mergeCell ref="R947:R950"/>
    <mergeCell ref="R951:R954"/>
    <mergeCell ref="R955:R958"/>
    <mergeCell ref="R959:R962"/>
    <mergeCell ref="R963:R966"/>
    <mergeCell ref="R919:R922"/>
    <mergeCell ref="R923:R926"/>
    <mergeCell ref="R927:R930"/>
    <mergeCell ref="R931:R934"/>
    <mergeCell ref="R935:R938"/>
    <mergeCell ref="R939:R942"/>
    <mergeCell ref="R1039:R1042"/>
    <mergeCell ref="R1043:R1046"/>
    <mergeCell ref="R1047:R1050"/>
    <mergeCell ref="R1051:R1054"/>
    <mergeCell ref="R1055:R1058"/>
    <mergeCell ref="R1059:R1062"/>
    <mergeCell ref="R1015:R1018"/>
    <mergeCell ref="R1019:R1022"/>
    <mergeCell ref="R1023:R1026"/>
    <mergeCell ref="R1027:R1030"/>
    <mergeCell ref="R1031:R1034"/>
    <mergeCell ref="R1035:R1038"/>
    <mergeCell ref="R991:R994"/>
    <mergeCell ref="R995:R998"/>
    <mergeCell ref="R999:R1002"/>
    <mergeCell ref="R1003:R1006"/>
    <mergeCell ref="R1007:R1010"/>
    <mergeCell ref="R1011:R1014"/>
    <mergeCell ref="R1111:R1114"/>
    <mergeCell ref="R1115:R1118"/>
    <mergeCell ref="R1119:R1122"/>
    <mergeCell ref="R1123:R1126"/>
    <mergeCell ref="R1127:R1130"/>
    <mergeCell ref="R1131:R1134"/>
    <mergeCell ref="R1087:R1090"/>
    <mergeCell ref="R1091:R1094"/>
    <mergeCell ref="R1095:R1098"/>
    <mergeCell ref="R1099:R1102"/>
    <mergeCell ref="R1103:R1106"/>
    <mergeCell ref="R1107:R1110"/>
    <mergeCell ref="R1063:R1066"/>
    <mergeCell ref="R1067:R1070"/>
    <mergeCell ref="R1071:R1074"/>
    <mergeCell ref="R1075:R1078"/>
    <mergeCell ref="R1079:R1082"/>
    <mergeCell ref="R1083:R1086"/>
    <mergeCell ref="R1183:R1186"/>
    <mergeCell ref="R1187:R1190"/>
    <mergeCell ref="R1191:R1194"/>
    <mergeCell ref="R1195:R1198"/>
    <mergeCell ref="R1199:R1202"/>
    <mergeCell ref="R1203:R1206"/>
    <mergeCell ref="R1159:R1162"/>
    <mergeCell ref="R1163:R1166"/>
    <mergeCell ref="R1167:R1170"/>
    <mergeCell ref="R1171:R1174"/>
    <mergeCell ref="R1175:R1178"/>
    <mergeCell ref="R1179:R1182"/>
    <mergeCell ref="R1135:R1138"/>
    <mergeCell ref="R1139:R1142"/>
    <mergeCell ref="R1143:R1146"/>
    <mergeCell ref="R1147:R1150"/>
    <mergeCell ref="R1151:R1154"/>
    <mergeCell ref="R1155:R1158"/>
    <mergeCell ref="R1255:R1258"/>
    <mergeCell ref="R1259:R1262"/>
    <mergeCell ref="R1263:R1266"/>
    <mergeCell ref="R1267:R1270"/>
    <mergeCell ref="R1271:R1274"/>
    <mergeCell ref="R1275:R1278"/>
    <mergeCell ref="R1231:R1234"/>
    <mergeCell ref="R1235:R1238"/>
    <mergeCell ref="R1239:R1242"/>
    <mergeCell ref="R1243:R1246"/>
    <mergeCell ref="R1247:R1250"/>
    <mergeCell ref="R1251:R1254"/>
    <mergeCell ref="R1207:R1210"/>
    <mergeCell ref="R1211:R1214"/>
    <mergeCell ref="R1215:R1218"/>
    <mergeCell ref="R1219:R1222"/>
    <mergeCell ref="R1223:R1226"/>
    <mergeCell ref="R1227:R1230"/>
    <mergeCell ref="R1327:R1330"/>
    <mergeCell ref="R1331:R1334"/>
    <mergeCell ref="R1335:R1338"/>
    <mergeCell ref="R1339:R1342"/>
    <mergeCell ref="R1343:R1346"/>
    <mergeCell ref="R1347:R1350"/>
    <mergeCell ref="R1303:R1306"/>
    <mergeCell ref="R1307:R1310"/>
    <mergeCell ref="R1311:R1314"/>
    <mergeCell ref="R1315:R1318"/>
    <mergeCell ref="R1319:R1322"/>
    <mergeCell ref="R1323:R1326"/>
    <mergeCell ref="R1279:R1282"/>
    <mergeCell ref="R1283:R1286"/>
    <mergeCell ref="R1287:R1290"/>
    <mergeCell ref="R1291:R1294"/>
    <mergeCell ref="R1295:R1298"/>
    <mergeCell ref="R1299:R1302"/>
    <mergeCell ref="R1399:R1402"/>
    <mergeCell ref="R1403:R1406"/>
    <mergeCell ref="R1407:R1410"/>
    <mergeCell ref="R1411:R1414"/>
    <mergeCell ref="R1415:R1418"/>
    <mergeCell ref="R1419:R1422"/>
    <mergeCell ref="R1375:R1378"/>
    <mergeCell ref="R1379:R1382"/>
    <mergeCell ref="R1383:R1386"/>
    <mergeCell ref="R1387:R1390"/>
    <mergeCell ref="R1391:R1394"/>
    <mergeCell ref="R1395:R1398"/>
    <mergeCell ref="R1351:R1354"/>
    <mergeCell ref="R1355:R1358"/>
    <mergeCell ref="R1359:R1362"/>
    <mergeCell ref="R1363:R1366"/>
    <mergeCell ref="R1367:R1370"/>
    <mergeCell ref="R1371:R1374"/>
    <mergeCell ref="R1471:R1474"/>
    <mergeCell ref="R1475:R1478"/>
    <mergeCell ref="R1479:R1482"/>
    <mergeCell ref="R1483:R1486"/>
    <mergeCell ref="R1487:R1490"/>
    <mergeCell ref="R1491:R1494"/>
    <mergeCell ref="R1447:R1450"/>
    <mergeCell ref="R1451:R1454"/>
    <mergeCell ref="R1455:R1458"/>
    <mergeCell ref="R1459:R1462"/>
    <mergeCell ref="R1463:R1466"/>
    <mergeCell ref="R1467:R1470"/>
    <mergeCell ref="R1423:R1426"/>
    <mergeCell ref="R1427:R1430"/>
    <mergeCell ref="R1431:R1434"/>
    <mergeCell ref="R1435:R1438"/>
    <mergeCell ref="R1439:R1442"/>
    <mergeCell ref="R1443:R1446"/>
    <mergeCell ref="R1543:R1546"/>
    <mergeCell ref="R1547:R1550"/>
    <mergeCell ref="R1551:R1554"/>
    <mergeCell ref="R1555:R1558"/>
    <mergeCell ref="R1559:R1562"/>
    <mergeCell ref="R1563:R1566"/>
    <mergeCell ref="R1519:R1522"/>
    <mergeCell ref="R1523:R1526"/>
    <mergeCell ref="R1527:R1530"/>
    <mergeCell ref="R1531:R1534"/>
    <mergeCell ref="R1535:R1538"/>
    <mergeCell ref="R1539:R1542"/>
    <mergeCell ref="R1495:R1498"/>
    <mergeCell ref="R1499:R1502"/>
    <mergeCell ref="R1503:R1506"/>
    <mergeCell ref="R1507:R1510"/>
    <mergeCell ref="R1511:R1514"/>
    <mergeCell ref="R1515:R1518"/>
    <mergeCell ref="R1615:R1618"/>
    <mergeCell ref="R1619:R1622"/>
    <mergeCell ref="R1623:R1626"/>
    <mergeCell ref="R1627:R1630"/>
    <mergeCell ref="R1631:R1634"/>
    <mergeCell ref="R1635:R1638"/>
    <mergeCell ref="R1591:R1594"/>
    <mergeCell ref="R1595:R1598"/>
    <mergeCell ref="R1599:R1602"/>
    <mergeCell ref="R1603:R1606"/>
    <mergeCell ref="R1607:R1610"/>
    <mergeCell ref="R1611:R1614"/>
    <mergeCell ref="R1567:R1570"/>
    <mergeCell ref="R1571:R1574"/>
    <mergeCell ref="R1575:R1578"/>
    <mergeCell ref="R1579:R1582"/>
    <mergeCell ref="R1583:R1586"/>
    <mergeCell ref="R1587:R1590"/>
    <mergeCell ref="R1687:R1690"/>
    <mergeCell ref="R1691:R1694"/>
    <mergeCell ref="R1695:R1698"/>
    <mergeCell ref="R1699:R1702"/>
    <mergeCell ref="R1703:R1706"/>
    <mergeCell ref="R1707:R1710"/>
    <mergeCell ref="R1663:R1666"/>
    <mergeCell ref="R1667:R1670"/>
    <mergeCell ref="R1671:R1674"/>
    <mergeCell ref="R1675:R1678"/>
    <mergeCell ref="R1679:R1682"/>
    <mergeCell ref="R1683:R1686"/>
    <mergeCell ref="R1639:R1642"/>
    <mergeCell ref="R1643:R1646"/>
    <mergeCell ref="R1647:R1650"/>
    <mergeCell ref="R1651:R1654"/>
    <mergeCell ref="R1655:R1658"/>
    <mergeCell ref="R1659:R1662"/>
    <mergeCell ref="R1759:R1762"/>
    <mergeCell ref="R1763:R1766"/>
    <mergeCell ref="R1767:R1770"/>
    <mergeCell ref="R1771:R1774"/>
    <mergeCell ref="R1775:R1778"/>
    <mergeCell ref="R1779:R1782"/>
    <mergeCell ref="R1735:R1738"/>
    <mergeCell ref="R1739:R1742"/>
    <mergeCell ref="R1743:R1746"/>
    <mergeCell ref="R1747:R1750"/>
    <mergeCell ref="R1751:R1754"/>
    <mergeCell ref="R1755:R1758"/>
    <mergeCell ref="R1711:R1714"/>
    <mergeCell ref="R1715:R1718"/>
    <mergeCell ref="R1719:R1722"/>
    <mergeCell ref="R1723:R1726"/>
    <mergeCell ref="R1727:R1730"/>
    <mergeCell ref="R1731:R1734"/>
    <mergeCell ref="R1831:R1834"/>
    <mergeCell ref="R1835:R1838"/>
    <mergeCell ref="R1839:R1842"/>
    <mergeCell ref="R1843:R1846"/>
    <mergeCell ref="R1847:R1850"/>
    <mergeCell ref="R1851:R1854"/>
    <mergeCell ref="R1807:R1810"/>
    <mergeCell ref="R1811:R1814"/>
    <mergeCell ref="R1815:R1818"/>
    <mergeCell ref="R1819:R1822"/>
    <mergeCell ref="R1823:R1826"/>
    <mergeCell ref="R1827:R1830"/>
    <mergeCell ref="R1783:R1786"/>
    <mergeCell ref="R1787:R1790"/>
    <mergeCell ref="R1791:R1794"/>
    <mergeCell ref="R1795:R1798"/>
    <mergeCell ref="R1799:R1802"/>
    <mergeCell ref="R1803:R1806"/>
    <mergeCell ref="R1903:R1906"/>
    <mergeCell ref="R1907:R1910"/>
    <mergeCell ref="R1911:R1914"/>
    <mergeCell ref="R1915:R1918"/>
    <mergeCell ref="R1919:R1922"/>
    <mergeCell ref="R1923:R1926"/>
    <mergeCell ref="R1879:R1882"/>
    <mergeCell ref="R1883:R1886"/>
    <mergeCell ref="R1887:R1890"/>
    <mergeCell ref="R1891:R1894"/>
    <mergeCell ref="R1895:R1898"/>
    <mergeCell ref="R1899:R1902"/>
    <mergeCell ref="R1855:R1858"/>
    <mergeCell ref="R1859:R1862"/>
    <mergeCell ref="R1863:R1866"/>
    <mergeCell ref="R1867:R1870"/>
    <mergeCell ref="R1871:R1874"/>
    <mergeCell ref="R1875:R1878"/>
    <mergeCell ref="R1975:R1978"/>
    <mergeCell ref="R1979:R1982"/>
    <mergeCell ref="R1983:R1986"/>
    <mergeCell ref="R1987:R1990"/>
    <mergeCell ref="R1991:R1994"/>
    <mergeCell ref="R1995:R1998"/>
    <mergeCell ref="R1951:R1954"/>
    <mergeCell ref="R1955:R1958"/>
    <mergeCell ref="R1959:R1962"/>
    <mergeCell ref="R1963:R1966"/>
    <mergeCell ref="R1967:R1970"/>
    <mergeCell ref="R1971:R1974"/>
    <mergeCell ref="R1927:R1930"/>
    <mergeCell ref="R1931:R1934"/>
    <mergeCell ref="R1935:R1938"/>
    <mergeCell ref="R1939:R1942"/>
    <mergeCell ref="R1943:R1946"/>
    <mergeCell ref="R1947:R1950"/>
    <mergeCell ref="R2047:R2050"/>
    <mergeCell ref="R2051:R2054"/>
    <mergeCell ref="R2055:R2058"/>
    <mergeCell ref="R2059:R2062"/>
    <mergeCell ref="R2063:R2066"/>
    <mergeCell ref="R2067:R2070"/>
    <mergeCell ref="R2023:R2026"/>
    <mergeCell ref="R2027:R2030"/>
    <mergeCell ref="R2031:R2034"/>
    <mergeCell ref="R2035:R2038"/>
    <mergeCell ref="R2039:R2042"/>
    <mergeCell ref="R2043:R2046"/>
    <mergeCell ref="R1999:R2002"/>
    <mergeCell ref="R2003:R2006"/>
    <mergeCell ref="R2007:R2010"/>
    <mergeCell ref="R2011:R2014"/>
    <mergeCell ref="R2015:R2018"/>
    <mergeCell ref="R2019:R2022"/>
    <mergeCell ref="R2119:R2122"/>
    <mergeCell ref="R2123:R2126"/>
    <mergeCell ref="R2127:R2130"/>
    <mergeCell ref="R2131:R2134"/>
    <mergeCell ref="R2135:R2138"/>
    <mergeCell ref="R2139:R2142"/>
    <mergeCell ref="R2095:R2098"/>
    <mergeCell ref="R2099:R2102"/>
    <mergeCell ref="R2103:R2106"/>
    <mergeCell ref="R2107:R2110"/>
    <mergeCell ref="R2111:R2114"/>
    <mergeCell ref="R2115:R2118"/>
    <mergeCell ref="R2071:R2074"/>
    <mergeCell ref="R2075:R2078"/>
    <mergeCell ref="R2079:R2082"/>
    <mergeCell ref="R2083:R2086"/>
    <mergeCell ref="R2087:R2090"/>
    <mergeCell ref="R2091:R2094"/>
    <mergeCell ref="R2191:R2194"/>
    <mergeCell ref="R2195:R2198"/>
    <mergeCell ref="R2199:R2202"/>
    <mergeCell ref="R2203:R2206"/>
    <mergeCell ref="R2207:R2210"/>
    <mergeCell ref="R2211:R2214"/>
    <mergeCell ref="R2167:R2170"/>
    <mergeCell ref="R2171:R2174"/>
    <mergeCell ref="R2175:R2178"/>
    <mergeCell ref="R2179:R2182"/>
    <mergeCell ref="R2183:R2186"/>
    <mergeCell ref="R2187:R2190"/>
    <mergeCell ref="R2143:R2146"/>
    <mergeCell ref="R2147:R2150"/>
    <mergeCell ref="R2151:R2154"/>
    <mergeCell ref="R2155:R2158"/>
    <mergeCell ref="R2159:R2162"/>
    <mergeCell ref="R2163:R2166"/>
    <mergeCell ref="R2263:R2266"/>
    <mergeCell ref="R2267:R2270"/>
    <mergeCell ref="R2271:R2274"/>
    <mergeCell ref="R2275:R2278"/>
    <mergeCell ref="R2279:R2282"/>
    <mergeCell ref="R2283:R2286"/>
    <mergeCell ref="R2239:R2242"/>
    <mergeCell ref="R2243:R2246"/>
    <mergeCell ref="R2247:R2250"/>
    <mergeCell ref="R2251:R2254"/>
    <mergeCell ref="R2255:R2258"/>
    <mergeCell ref="R2259:R2262"/>
    <mergeCell ref="R2215:R2218"/>
    <mergeCell ref="R2219:R2222"/>
    <mergeCell ref="R2223:R2226"/>
    <mergeCell ref="R2227:R2230"/>
    <mergeCell ref="R2231:R2234"/>
    <mergeCell ref="R2235:R2238"/>
    <mergeCell ref="R2335:R2338"/>
    <mergeCell ref="R2339:R2342"/>
    <mergeCell ref="R2343:R2346"/>
    <mergeCell ref="R2347:R2350"/>
    <mergeCell ref="R2351:R2354"/>
    <mergeCell ref="R2355:R2358"/>
    <mergeCell ref="R2311:R2314"/>
    <mergeCell ref="R2315:R2318"/>
    <mergeCell ref="R2319:R2322"/>
    <mergeCell ref="R2323:R2326"/>
    <mergeCell ref="R2327:R2330"/>
    <mergeCell ref="R2331:R2334"/>
    <mergeCell ref="R2287:R2290"/>
    <mergeCell ref="R2291:R2294"/>
    <mergeCell ref="R2295:R2298"/>
    <mergeCell ref="R2299:R2302"/>
    <mergeCell ref="R2303:R2306"/>
    <mergeCell ref="R2307:R2310"/>
    <mergeCell ref="R2407:R2410"/>
    <mergeCell ref="R2411:R2414"/>
    <mergeCell ref="R2415:R2418"/>
    <mergeCell ref="R2419:R2422"/>
    <mergeCell ref="R2423:R2426"/>
    <mergeCell ref="R2427:R2430"/>
    <mergeCell ref="R2383:R2386"/>
    <mergeCell ref="R2387:R2390"/>
    <mergeCell ref="R2391:R2394"/>
    <mergeCell ref="R2395:R2398"/>
    <mergeCell ref="R2399:R2402"/>
    <mergeCell ref="R2403:R2406"/>
    <mergeCell ref="R2359:R2362"/>
    <mergeCell ref="R2363:R2366"/>
    <mergeCell ref="R2367:R2370"/>
    <mergeCell ref="R2371:R2374"/>
    <mergeCell ref="R2375:R2378"/>
    <mergeCell ref="R2379:R2382"/>
    <mergeCell ref="R2479:R2482"/>
    <mergeCell ref="R2483:R2486"/>
    <mergeCell ref="R2487:R2490"/>
    <mergeCell ref="R2491:R2494"/>
    <mergeCell ref="R2495:R2498"/>
    <mergeCell ref="R2499:R2502"/>
    <mergeCell ref="R2455:R2458"/>
    <mergeCell ref="R2459:R2462"/>
    <mergeCell ref="R2463:R2466"/>
    <mergeCell ref="R2467:R2470"/>
    <mergeCell ref="R2471:R2474"/>
    <mergeCell ref="R2475:R2478"/>
    <mergeCell ref="R2431:R2434"/>
    <mergeCell ref="R2435:R2438"/>
    <mergeCell ref="R2439:R2442"/>
    <mergeCell ref="R2443:R2446"/>
    <mergeCell ref="R2447:R2450"/>
    <mergeCell ref="R2451:R2454"/>
    <mergeCell ref="R2551:R2554"/>
    <mergeCell ref="R2555:R2558"/>
    <mergeCell ref="R2559:R2562"/>
    <mergeCell ref="R2563:R2566"/>
    <mergeCell ref="R2567:R2570"/>
    <mergeCell ref="R2571:R2574"/>
    <mergeCell ref="R2527:R2530"/>
    <mergeCell ref="R2531:R2534"/>
    <mergeCell ref="R2535:R2538"/>
    <mergeCell ref="R2539:R2542"/>
    <mergeCell ref="R2543:R2546"/>
    <mergeCell ref="R2547:R2550"/>
    <mergeCell ref="R2503:R2506"/>
    <mergeCell ref="R2507:R2510"/>
    <mergeCell ref="R2511:R2514"/>
    <mergeCell ref="R2515:R2518"/>
    <mergeCell ref="R2519:R2522"/>
    <mergeCell ref="R2523:R2526"/>
    <mergeCell ref="R2623:R2626"/>
    <mergeCell ref="R2627:R2630"/>
    <mergeCell ref="R2631:R2634"/>
    <mergeCell ref="R2635:R2638"/>
    <mergeCell ref="R2639:R2642"/>
    <mergeCell ref="R2643:R2646"/>
    <mergeCell ref="R2599:R2602"/>
    <mergeCell ref="R2603:R2606"/>
    <mergeCell ref="R2607:R2610"/>
    <mergeCell ref="R2611:R2614"/>
    <mergeCell ref="R2615:R2618"/>
    <mergeCell ref="R2619:R2622"/>
    <mergeCell ref="R2575:R2578"/>
    <mergeCell ref="R2579:R2582"/>
    <mergeCell ref="R2583:R2586"/>
    <mergeCell ref="R2587:R2590"/>
    <mergeCell ref="R2591:R2594"/>
    <mergeCell ref="R2595:R2598"/>
    <mergeCell ref="R2695:R2698"/>
    <mergeCell ref="R2699:R2702"/>
    <mergeCell ref="R2703:R2706"/>
    <mergeCell ref="R2707:R2710"/>
    <mergeCell ref="R2711:R2714"/>
    <mergeCell ref="R2715:R2718"/>
    <mergeCell ref="R2671:R2674"/>
    <mergeCell ref="R2675:R2678"/>
    <mergeCell ref="R2679:R2682"/>
    <mergeCell ref="R2683:R2686"/>
    <mergeCell ref="R2687:R2690"/>
    <mergeCell ref="R2691:R2694"/>
    <mergeCell ref="R2647:R2650"/>
    <mergeCell ref="R2651:R2654"/>
    <mergeCell ref="R2655:R2658"/>
    <mergeCell ref="R2659:R2662"/>
    <mergeCell ref="R2663:R2666"/>
    <mergeCell ref="R2667:R2670"/>
    <mergeCell ref="R2767:R2770"/>
    <mergeCell ref="R2771:R2774"/>
    <mergeCell ref="R2775:R2778"/>
    <mergeCell ref="R2779:R2782"/>
    <mergeCell ref="R2783:R2786"/>
    <mergeCell ref="R2787:R2790"/>
    <mergeCell ref="R2743:R2746"/>
    <mergeCell ref="R2747:R2750"/>
    <mergeCell ref="R2751:R2754"/>
    <mergeCell ref="R2755:R2758"/>
    <mergeCell ref="R2759:R2762"/>
    <mergeCell ref="R2763:R2766"/>
    <mergeCell ref="R2719:R2722"/>
    <mergeCell ref="R2723:R2726"/>
    <mergeCell ref="R2727:R2730"/>
    <mergeCell ref="R2731:R2734"/>
    <mergeCell ref="R2735:R2738"/>
    <mergeCell ref="R2739:R2742"/>
    <mergeCell ref="R2839:R2842"/>
    <mergeCell ref="R2843:R2846"/>
    <mergeCell ref="R2847:R2850"/>
    <mergeCell ref="R2851:R2854"/>
    <mergeCell ref="R2855:R2858"/>
    <mergeCell ref="R2859:R2862"/>
    <mergeCell ref="R2815:R2818"/>
    <mergeCell ref="R2819:R2822"/>
    <mergeCell ref="R2823:R2826"/>
    <mergeCell ref="R2827:R2830"/>
    <mergeCell ref="R2831:R2834"/>
    <mergeCell ref="R2835:R2838"/>
    <mergeCell ref="R2791:R2794"/>
    <mergeCell ref="R2795:R2798"/>
    <mergeCell ref="R2799:R2802"/>
    <mergeCell ref="R2803:R2806"/>
    <mergeCell ref="R2807:R2810"/>
    <mergeCell ref="R2811:R2814"/>
    <mergeCell ref="R2911:R2914"/>
    <mergeCell ref="R2915:R2918"/>
    <mergeCell ref="R2919:R2922"/>
    <mergeCell ref="R2923:R2926"/>
    <mergeCell ref="R2927:R2930"/>
    <mergeCell ref="R2931:R2934"/>
    <mergeCell ref="R2887:R2890"/>
    <mergeCell ref="R2891:R2894"/>
    <mergeCell ref="R2895:R2898"/>
    <mergeCell ref="R2899:R2902"/>
    <mergeCell ref="R2903:R2906"/>
    <mergeCell ref="R2907:R2910"/>
    <mergeCell ref="R2863:R2866"/>
    <mergeCell ref="R2867:R2870"/>
    <mergeCell ref="R2871:R2874"/>
    <mergeCell ref="R2875:R2878"/>
    <mergeCell ref="R2879:R2882"/>
    <mergeCell ref="R2883:R2886"/>
    <mergeCell ref="R2983:R2986"/>
    <mergeCell ref="R2987:R2990"/>
    <mergeCell ref="R2991:R2994"/>
    <mergeCell ref="R2995:R2998"/>
    <mergeCell ref="R2999:R3002"/>
    <mergeCell ref="R3003:R3006"/>
    <mergeCell ref="R2959:R2962"/>
    <mergeCell ref="R2963:R2966"/>
    <mergeCell ref="R2967:R2970"/>
    <mergeCell ref="R2971:R2974"/>
    <mergeCell ref="R2975:R2978"/>
    <mergeCell ref="R2979:R2982"/>
    <mergeCell ref="R2935:R2938"/>
    <mergeCell ref="R2939:R2942"/>
    <mergeCell ref="R2943:R2946"/>
    <mergeCell ref="R2947:R2950"/>
    <mergeCell ref="R2951:R2954"/>
    <mergeCell ref="R2955:R2958"/>
    <mergeCell ref="R3055:R3058"/>
    <mergeCell ref="R3059:R3062"/>
    <mergeCell ref="R3063:R3066"/>
    <mergeCell ref="R3067:R3070"/>
    <mergeCell ref="R3071:R3074"/>
    <mergeCell ref="R3075:R3078"/>
    <mergeCell ref="R3031:R3034"/>
    <mergeCell ref="R3035:R3038"/>
    <mergeCell ref="R3039:R3042"/>
    <mergeCell ref="R3043:R3046"/>
    <mergeCell ref="R3047:R3050"/>
    <mergeCell ref="R3051:R3054"/>
    <mergeCell ref="R3007:R3010"/>
    <mergeCell ref="R3011:R3014"/>
    <mergeCell ref="R3015:R3018"/>
    <mergeCell ref="R3019:R3022"/>
    <mergeCell ref="R3023:R3026"/>
    <mergeCell ref="R3027:R3030"/>
    <mergeCell ref="R3127:R3130"/>
    <mergeCell ref="R3131:R3134"/>
    <mergeCell ref="R3135:R3138"/>
    <mergeCell ref="R3139:R3142"/>
    <mergeCell ref="R3143:R3146"/>
    <mergeCell ref="R3147:R3150"/>
    <mergeCell ref="R3103:R3106"/>
    <mergeCell ref="R3107:R3110"/>
    <mergeCell ref="R3111:R3114"/>
    <mergeCell ref="R3115:R3118"/>
    <mergeCell ref="R3119:R3122"/>
    <mergeCell ref="R3123:R3126"/>
    <mergeCell ref="R3079:R3082"/>
    <mergeCell ref="R3083:R3086"/>
    <mergeCell ref="R3087:R3090"/>
    <mergeCell ref="R3091:R3094"/>
    <mergeCell ref="R3095:R3098"/>
    <mergeCell ref="R3099:R3102"/>
    <mergeCell ref="R3199:R3202"/>
    <mergeCell ref="R3203:R3206"/>
    <mergeCell ref="R3207:R3210"/>
    <mergeCell ref="R3211:R3214"/>
    <mergeCell ref="R3215:R3218"/>
    <mergeCell ref="R3219:R3222"/>
    <mergeCell ref="R3175:R3178"/>
    <mergeCell ref="R3179:R3182"/>
    <mergeCell ref="R3183:R3186"/>
    <mergeCell ref="R3187:R3190"/>
    <mergeCell ref="R3191:R3194"/>
    <mergeCell ref="R3195:R3198"/>
    <mergeCell ref="R3151:R3154"/>
    <mergeCell ref="R3155:R3158"/>
    <mergeCell ref="R3159:R3162"/>
    <mergeCell ref="R3163:R3166"/>
    <mergeCell ref="R3167:R3170"/>
    <mergeCell ref="R3171:R3174"/>
    <mergeCell ref="R3271:R3274"/>
    <mergeCell ref="R3275:R3278"/>
    <mergeCell ref="R3279:R3282"/>
    <mergeCell ref="R3283:R3286"/>
    <mergeCell ref="R3287:R3290"/>
    <mergeCell ref="R3291:R3294"/>
    <mergeCell ref="R3247:R3250"/>
    <mergeCell ref="R3251:R3254"/>
    <mergeCell ref="R3255:R3258"/>
    <mergeCell ref="R3259:R3262"/>
    <mergeCell ref="R3263:R3266"/>
    <mergeCell ref="R3267:R3270"/>
    <mergeCell ref="R3223:R3226"/>
    <mergeCell ref="R3227:R3230"/>
    <mergeCell ref="R3231:R3234"/>
    <mergeCell ref="R3235:R3238"/>
    <mergeCell ref="R3239:R3242"/>
    <mergeCell ref="R3243:R3246"/>
    <mergeCell ref="R3343:R3346"/>
    <mergeCell ref="R3347:R3350"/>
    <mergeCell ref="R3351:R3354"/>
    <mergeCell ref="R3355:R3358"/>
    <mergeCell ref="R3359:R3362"/>
    <mergeCell ref="R3363:R3366"/>
    <mergeCell ref="R3319:R3322"/>
    <mergeCell ref="R3323:R3326"/>
    <mergeCell ref="R3327:R3330"/>
    <mergeCell ref="R3331:R3334"/>
    <mergeCell ref="R3335:R3338"/>
    <mergeCell ref="R3339:R3342"/>
    <mergeCell ref="R3295:R3298"/>
    <mergeCell ref="R3299:R3302"/>
    <mergeCell ref="R3303:R3306"/>
    <mergeCell ref="R3307:R3310"/>
    <mergeCell ref="R3311:R3314"/>
    <mergeCell ref="R3315:R3318"/>
    <mergeCell ref="R3415:R3418"/>
    <mergeCell ref="R3419:R3422"/>
    <mergeCell ref="R3423:R3426"/>
    <mergeCell ref="R3427:R3430"/>
    <mergeCell ref="R3431:R3434"/>
    <mergeCell ref="R3435:R3438"/>
    <mergeCell ref="R3391:R3394"/>
    <mergeCell ref="R3395:R3398"/>
    <mergeCell ref="R3399:R3402"/>
    <mergeCell ref="R3403:R3406"/>
    <mergeCell ref="R3407:R3410"/>
    <mergeCell ref="R3411:R3414"/>
    <mergeCell ref="R3367:R3370"/>
    <mergeCell ref="R3371:R3374"/>
    <mergeCell ref="R3375:R3378"/>
    <mergeCell ref="R3379:R3382"/>
    <mergeCell ref="R3383:R3386"/>
    <mergeCell ref="R3387:R3390"/>
    <mergeCell ref="R3487:R3490"/>
    <mergeCell ref="R3491:R3494"/>
    <mergeCell ref="R3495:R3498"/>
    <mergeCell ref="R3499:R3502"/>
    <mergeCell ref="R3503:R3506"/>
    <mergeCell ref="R3507:R3510"/>
    <mergeCell ref="R3463:R3466"/>
    <mergeCell ref="R3467:R3470"/>
    <mergeCell ref="R3471:R3474"/>
    <mergeCell ref="R3475:R3478"/>
    <mergeCell ref="R3479:R3482"/>
    <mergeCell ref="R3483:R3486"/>
    <mergeCell ref="R3439:R3442"/>
    <mergeCell ref="R3443:R3446"/>
    <mergeCell ref="R3447:R3450"/>
    <mergeCell ref="R3451:R3454"/>
    <mergeCell ref="R3455:R3458"/>
    <mergeCell ref="R3459:R3462"/>
    <mergeCell ref="R3559:R3562"/>
    <mergeCell ref="R3563:R3566"/>
    <mergeCell ref="R3567:R3570"/>
    <mergeCell ref="R3571:R3574"/>
    <mergeCell ref="R3575:R3578"/>
    <mergeCell ref="R3579:R3582"/>
    <mergeCell ref="R3535:R3538"/>
    <mergeCell ref="R3539:R3542"/>
    <mergeCell ref="R3543:R3546"/>
    <mergeCell ref="R3547:R3550"/>
    <mergeCell ref="R3551:R3554"/>
    <mergeCell ref="R3555:R3558"/>
    <mergeCell ref="R3511:R3514"/>
    <mergeCell ref="R3515:R3518"/>
    <mergeCell ref="R3519:R3522"/>
    <mergeCell ref="R3523:R3526"/>
    <mergeCell ref="R3527:R3530"/>
    <mergeCell ref="R3531:R3534"/>
    <mergeCell ref="R3631:R3634"/>
    <mergeCell ref="R3635:R3638"/>
    <mergeCell ref="R3639:R3642"/>
    <mergeCell ref="R3643:R3646"/>
    <mergeCell ref="R3647:R3650"/>
    <mergeCell ref="R3651:R3654"/>
    <mergeCell ref="R3607:R3610"/>
    <mergeCell ref="R3611:R3614"/>
    <mergeCell ref="R3615:R3618"/>
    <mergeCell ref="R3619:R3622"/>
    <mergeCell ref="R3623:R3626"/>
    <mergeCell ref="R3627:R3630"/>
    <mergeCell ref="R3583:R3586"/>
    <mergeCell ref="R3587:R3590"/>
    <mergeCell ref="R3591:R3594"/>
    <mergeCell ref="R3595:R3598"/>
    <mergeCell ref="R3599:R3602"/>
    <mergeCell ref="R3603:R3606"/>
    <mergeCell ref="R3703:R3706"/>
    <mergeCell ref="R3707:R3710"/>
    <mergeCell ref="R3711:R3714"/>
    <mergeCell ref="R3715:R3718"/>
    <mergeCell ref="R3719:R3722"/>
    <mergeCell ref="R3723:R3726"/>
    <mergeCell ref="R3679:R3682"/>
    <mergeCell ref="R3683:R3686"/>
    <mergeCell ref="R3687:R3690"/>
    <mergeCell ref="R3691:R3694"/>
    <mergeCell ref="R3695:R3698"/>
    <mergeCell ref="R3699:R3702"/>
    <mergeCell ref="R3655:R3658"/>
    <mergeCell ref="R3659:R3662"/>
    <mergeCell ref="R3663:R3666"/>
    <mergeCell ref="R3667:R3670"/>
    <mergeCell ref="R3671:R3674"/>
    <mergeCell ref="R3675:R3678"/>
    <mergeCell ref="R3775:R3778"/>
    <mergeCell ref="R3779:R3782"/>
    <mergeCell ref="R3783:R3786"/>
    <mergeCell ref="R3787:R3790"/>
    <mergeCell ref="R3791:R3794"/>
    <mergeCell ref="R3795:R3798"/>
    <mergeCell ref="R3751:R3754"/>
    <mergeCell ref="R3755:R3758"/>
    <mergeCell ref="R3759:R3762"/>
    <mergeCell ref="R3763:R3766"/>
    <mergeCell ref="R3767:R3770"/>
    <mergeCell ref="R3771:R3774"/>
    <mergeCell ref="R3727:R3730"/>
    <mergeCell ref="R3731:R3734"/>
    <mergeCell ref="R3735:R3738"/>
    <mergeCell ref="R3739:R3742"/>
    <mergeCell ref="R3743:R3746"/>
    <mergeCell ref="R3747:R3750"/>
    <mergeCell ref="R3847:R3850"/>
    <mergeCell ref="R3851:R3854"/>
    <mergeCell ref="R3855:R3858"/>
    <mergeCell ref="R3859:R3862"/>
    <mergeCell ref="R3863:R3866"/>
    <mergeCell ref="R3867:R3870"/>
    <mergeCell ref="R3823:R3826"/>
    <mergeCell ref="R3827:R3830"/>
    <mergeCell ref="R3831:R3834"/>
    <mergeCell ref="R3835:R3838"/>
    <mergeCell ref="R3839:R3842"/>
    <mergeCell ref="R3843:R3846"/>
    <mergeCell ref="R3799:R3802"/>
    <mergeCell ref="R3803:R3806"/>
    <mergeCell ref="R3807:R3810"/>
    <mergeCell ref="R3811:R3814"/>
    <mergeCell ref="R3815:R3818"/>
    <mergeCell ref="R3819:R3822"/>
    <mergeCell ref="R3919:R3922"/>
    <mergeCell ref="R3923:R3926"/>
    <mergeCell ref="R3927:R3930"/>
    <mergeCell ref="R3931:R3934"/>
    <mergeCell ref="R3935:R3938"/>
    <mergeCell ref="R3939:R3942"/>
    <mergeCell ref="R3895:R3898"/>
    <mergeCell ref="R3899:R3902"/>
    <mergeCell ref="R3903:R3906"/>
    <mergeCell ref="R3907:R3910"/>
    <mergeCell ref="R3911:R3914"/>
    <mergeCell ref="R3915:R3918"/>
    <mergeCell ref="R3871:R3874"/>
    <mergeCell ref="R3875:R3878"/>
    <mergeCell ref="R3879:R3882"/>
    <mergeCell ref="R3883:R3886"/>
    <mergeCell ref="R3887:R3890"/>
    <mergeCell ref="R3891:R3894"/>
    <mergeCell ref="AK31:AK34"/>
    <mergeCell ref="AK35:AK38"/>
    <mergeCell ref="AK39:AK42"/>
    <mergeCell ref="AK43:AK46"/>
    <mergeCell ref="AK47:AK50"/>
    <mergeCell ref="AK51:AK54"/>
    <mergeCell ref="F2503:F5002"/>
    <mergeCell ref="Y1:AC1"/>
    <mergeCell ref="AK3:AK6"/>
    <mergeCell ref="AK7:AK10"/>
    <mergeCell ref="AK11:AK14"/>
    <mergeCell ref="AK15:AK18"/>
    <mergeCell ref="AK19:AK22"/>
    <mergeCell ref="AK23:AK26"/>
    <mergeCell ref="AK27:AK30"/>
    <mergeCell ref="R3991:R3994"/>
    <mergeCell ref="R3995:R3998"/>
    <mergeCell ref="R3999:R4002"/>
    <mergeCell ref="T1:X1"/>
    <mergeCell ref="P1:P2"/>
    <mergeCell ref="R3967:R3970"/>
    <mergeCell ref="R3971:R3974"/>
    <mergeCell ref="R3975:R3978"/>
    <mergeCell ref="R3979:R3982"/>
    <mergeCell ref="R3983:R3986"/>
    <mergeCell ref="R3987:R3990"/>
    <mergeCell ref="R3943:R3946"/>
    <mergeCell ref="R3947:R3950"/>
    <mergeCell ref="R3951:R3954"/>
    <mergeCell ref="R3955:R3958"/>
    <mergeCell ref="R3959:R3962"/>
    <mergeCell ref="R3963:R3966"/>
    <mergeCell ref="AK103:AK106"/>
    <mergeCell ref="AK107:AK110"/>
    <mergeCell ref="AK111:AK114"/>
    <mergeCell ref="AK115:AK118"/>
    <mergeCell ref="AK119:AK122"/>
    <mergeCell ref="AK123:AK126"/>
    <mergeCell ref="AK79:AK82"/>
    <mergeCell ref="AK83:AK86"/>
    <mergeCell ref="AK87:AK90"/>
    <mergeCell ref="AK91:AK94"/>
    <mergeCell ref="AK95:AK98"/>
    <mergeCell ref="AK99:AK102"/>
    <mergeCell ref="AK55:AK58"/>
    <mergeCell ref="AK59:AK62"/>
    <mergeCell ref="AK63:AK66"/>
    <mergeCell ref="AK67:AK70"/>
    <mergeCell ref="AK71:AK74"/>
    <mergeCell ref="AK75:AK78"/>
    <mergeCell ref="AK175:AK178"/>
    <mergeCell ref="AK179:AK182"/>
    <mergeCell ref="AK183:AK186"/>
    <mergeCell ref="AK187:AK190"/>
    <mergeCell ref="AK191:AK194"/>
    <mergeCell ref="AK195:AK198"/>
    <mergeCell ref="AK151:AK154"/>
    <mergeCell ref="AK155:AK158"/>
    <mergeCell ref="AK159:AK162"/>
    <mergeCell ref="AK163:AK166"/>
    <mergeCell ref="AK167:AK170"/>
    <mergeCell ref="AK171:AK174"/>
    <mergeCell ref="AK127:AK130"/>
    <mergeCell ref="AK131:AK134"/>
    <mergeCell ref="AK135:AK138"/>
    <mergeCell ref="AK139:AK142"/>
    <mergeCell ref="AK143:AK146"/>
    <mergeCell ref="AK147:AK150"/>
    <mergeCell ref="AK247:AK250"/>
    <mergeCell ref="AK251:AK254"/>
    <mergeCell ref="AK255:AK258"/>
    <mergeCell ref="AK259:AK262"/>
    <mergeCell ref="AK263:AK266"/>
    <mergeCell ref="AK267:AK270"/>
    <mergeCell ref="AK223:AK226"/>
    <mergeCell ref="AK227:AK230"/>
    <mergeCell ref="AK231:AK234"/>
    <mergeCell ref="AK235:AK238"/>
    <mergeCell ref="AK239:AK242"/>
    <mergeCell ref="AK243:AK246"/>
    <mergeCell ref="AK199:AK202"/>
    <mergeCell ref="AK203:AK206"/>
    <mergeCell ref="AK207:AK210"/>
    <mergeCell ref="AK211:AK214"/>
    <mergeCell ref="AK215:AK218"/>
    <mergeCell ref="AK219:AK222"/>
    <mergeCell ref="AK319:AK322"/>
    <mergeCell ref="AK323:AK326"/>
    <mergeCell ref="AK327:AK330"/>
    <mergeCell ref="AK331:AK334"/>
    <mergeCell ref="AK335:AK338"/>
    <mergeCell ref="AK339:AK342"/>
    <mergeCell ref="AK295:AK298"/>
    <mergeCell ref="AK299:AK302"/>
    <mergeCell ref="AK303:AK306"/>
    <mergeCell ref="AK307:AK310"/>
    <mergeCell ref="AK311:AK314"/>
    <mergeCell ref="AK315:AK318"/>
    <mergeCell ref="AK271:AK274"/>
    <mergeCell ref="AK275:AK278"/>
    <mergeCell ref="AK279:AK282"/>
    <mergeCell ref="AK283:AK286"/>
    <mergeCell ref="AK287:AK290"/>
    <mergeCell ref="AK291:AK294"/>
    <mergeCell ref="AK391:AK394"/>
    <mergeCell ref="AK395:AK398"/>
    <mergeCell ref="AK399:AK402"/>
    <mergeCell ref="AK403:AK406"/>
    <mergeCell ref="AK407:AK410"/>
    <mergeCell ref="AK411:AK414"/>
    <mergeCell ref="AK367:AK370"/>
    <mergeCell ref="AK371:AK374"/>
    <mergeCell ref="AK375:AK378"/>
    <mergeCell ref="AK379:AK382"/>
    <mergeCell ref="AK383:AK386"/>
    <mergeCell ref="AK387:AK390"/>
    <mergeCell ref="AK343:AK346"/>
    <mergeCell ref="AK347:AK350"/>
    <mergeCell ref="AK351:AK354"/>
    <mergeCell ref="AK355:AK358"/>
    <mergeCell ref="AK359:AK362"/>
    <mergeCell ref="AK363:AK366"/>
    <mergeCell ref="AK463:AK466"/>
    <mergeCell ref="AK467:AK470"/>
    <mergeCell ref="AK471:AK474"/>
    <mergeCell ref="AK475:AK478"/>
    <mergeCell ref="AK479:AK482"/>
    <mergeCell ref="AK483:AK486"/>
    <mergeCell ref="AK439:AK442"/>
    <mergeCell ref="AK443:AK446"/>
    <mergeCell ref="AK447:AK450"/>
    <mergeCell ref="AK451:AK454"/>
    <mergeCell ref="AK455:AK458"/>
    <mergeCell ref="AK459:AK462"/>
    <mergeCell ref="AK415:AK418"/>
    <mergeCell ref="AK419:AK422"/>
    <mergeCell ref="AK423:AK426"/>
    <mergeCell ref="AK427:AK430"/>
    <mergeCell ref="AK431:AK434"/>
    <mergeCell ref="AK435:AK438"/>
    <mergeCell ref="AK535:AK538"/>
    <mergeCell ref="AK539:AK542"/>
    <mergeCell ref="AK543:AK546"/>
    <mergeCell ref="AK547:AK550"/>
    <mergeCell ref="AK551:AK554"/>
    <mergeCell ref="AK555:AK558"/>
    <mergeCell ref="AK511:AK514"/>
    <mergeCell ref="AK515:AK518"/>
    <mergeCell ref="AK519:AK522"/>
    <mergeCell ref="AK523:AK526"/>
    <mergeCell ref="AK527:AK530"/>
    <mergeCell ref="AK531:AK534"/>
    <mergeCell ref="AK487:AK490"/>
    <mergeCell ref="AK491:AK494"/>
    <mergeCell ref="AK495:AK498"/>
    <mergeCell ref="AK499:AK502"/>
    <mergeCell ref="AK503:AK506"/>
    <mergeCell ref="AK507:AK510"/>
    <mergeCell ref="AK607:AK610"/>
    <mergeCell ref="AK611:AK614"/>
    <mergeCell ref="AK615:AK618"/>
    <mergeCell ref="AK619:AK622"/>
    <mergeCell ref="AK623:AK626"/>
    <mergeCell ref="AK627:AK630"/>
    <mergeCell ref="AK583:AK586"/>
    <mergeCell ref="AK587:AK590"/>
    <mergeCell ref="AK591:AK594"/>
    <mergeCell ref="AK595:AK598"/>
    <mergeCell ref="AK599:AK602"/>
    <mergeCell ref="AK603:AK606"/>
    <mergeCell ref="AK559:AK562"/>
    <mergeCell ref="AK563:AK566"/>
    <mergeCell ref="AK567:AK570"/>
    <mergeCell ref="AK571:AK574"/>
    <mergeCell ref="AK575:AK578"/>
    <mergeCell ref="AK579:AK582"/>
    <mergeCell ref="AK679:AK682"/>
    <mergeCell ref="AK683:AK686"/>
    <mergeCell ref="AK687:AK690"/>
    <mergeCell ref="AK691:AK694"/>
    <mergeCell ref="AK695:AK698"/>
    <mergeCell ref="AK699:AK702"/>
    <mergeCell ref="AK655:AK658"/>
    <mergeCell ref="AK659:AK662"/>
    <mergeCell ref="AK663:AK666"/>
    <mergeCell ref="AK667:AK670"/>
    <mergeCell ref="AK671:AK674"/>
    <mergeCell ref="AK675:AK678"/>
    <mergeCell ref="AK631:AK634"/>
    <mergeCell ref="AK635:AK638"/>
    <mergeCell ref="AK639:AK642"/>
    <mergeCell ref="AK643:AK646"/>
    <mergeCell ref="AK647:AK650"/>
    <mergeCell ref="AK651:AK654"/>
    <mergeCell ref="AK751:AK754"/>
    <mergeCell ref="AK755:AK758"/>
    <mergeCell ref="AK759:AK762"/>
    <mergeCell ref="AK763:AK766"/>
    <mergeCell ref="AK767:AK770"/>
    <mergeCell ref="AK771:AK774"/>
    <mergeCell ref="AK727:AK730"/>
    <mergeCell ref="AK731:AK734"/>
    <mergeCell ref="AK735:AK738"/>
    <mergeCell ref="AK739:AK742"/>
    <mergeCell ref="AK743:AK746"/>
    <mergeCell ref="AK747:AK750"/>
    <mergeCell ref="AK703:AK706"/>
    <mergeCell ref="AK707:AK710"/>
    <mergeCell ref="AK711:AK714"/>
    <mergeCell ref="AK715:AK718"/>
    <mergeCell ref="AK719:AK722"/>
    <mergeCell ref="AK723:AK726"/>
    <mergeCell ref="AK823:AK826"/>
    <mergeCell ref="AK827:AK830"/>
    <mergeCell ref="AK831:AK834"/>
    <mergeCell ref="AK835:AK838"/>
    <mergeCell ref="AK839:AK842"/>
    <mergeCell ref="AK843:AK846"/>
    <mergeCell ref="AK799:AK802"/>
    <mergeCell ref="AK803:AK806"/>
    <mergeCell ref="AK807:AK810"/>
    <mergeCell ref="AK811:AK814"/>
    <mergeCell ref="AK815:AK818"/>
    <mergeCell ref="AK819:AK822"/>
    <mergeCell ref="AK775:AK778"/>
    <mergeCell ref="AK779:AK782"/>
    <mergeCell ref="AK783:AK786"/>
    <mergeCell ref="AK787:AK790"/>
    <mergeCell ref="AK791:AK794"/>
    <mergeCell ref="AK795:AK798"/>
    <mergeCell ref="AK895:AK898"/>
    <mergeCell ref="AK899:AK902"/>
    <mergeCell ref="AK903:AK906"/>
    <mergeCell ref="AK907:AK910"/>
    <mergeCell ref="AK911:AK914"/>
    <mergeCell ref="AK915:AK918"/>
    <mergeCell ref="AK871:AK874"/>
    <mergeCell ref="AK875:AK878"/>
    <mergeCell ref="AK879:AK882"/>
    <mergeCell ref="AK883:AK886"/>
    <mergeCell ref="AK887:AK890"/>
    <mergeCell ref="AK891:AK894"/>
    <mergeCell ref="AK847:AK850"/>
    <mergeCell ref="AK851:AK854"/>
    <mergeCell ref="AK855:AK858"/>
    <mergeCell ref="AK859:AK862"/>
    <mergeCell ref="AK863:AK866"/>
    <mergeCell ref="AK867:AK870"/>
    <mergeCell ref="AK967:AK970"/>
    <mergeCell ref="AK971:AK974"/>
    <mergeCell ref="AK975:AK978"/>
    <mergeCell ref="AK979:AK982"/>
    <mergeCell ref="AK983:AK986"/>
    <mergeCell ref="AK987:AK990"/>
    <mergeCell ref="AK943:AK946"/>
    <mergeCell ref="AK947:AK950"/>
    <mergeCell ref="AK951:AK954"/>
    <mergeCell ref="AK955:AK958"/>
    <mergeCell ref="AK959:AK962"/>
    <mergeCell ref="AK963:AK966"/>
    <mergeCell ref="AK919:AK922"/>
    <mergeCell ref="AK923:AK926"/>
    <mergeCell ref="AK927:AK930"/>
    <mergeCell ref="AK931:AK934"/>
    <mergeCell ref="AK935:AK938"/>
    <mergeCell ref="AK939:AK942"/>
    <mergeCell ref="AK1039:AK1042"/>
    <mergeCell ref="AK1043:AK1046"/>
    <mergeCell ref="AK1047:AK1050"/>
    <mergeCell ref="AK1051:AK1054"/>
    <mergeCell ref="AK1055:AK1058"/>
    <mergeCell ref="AK1059:AK1062"/>
    <mergeCell ref="AK1015:AK1018"/>
    <mergeCell ref="AK1019:AK1022"/>
    <mergeCell ref="AK1023:AK1026"/>
    <mergeCell ref="AK1027:AK1030"/>
    <mergeCell ref="AK1031:AK1034"/>
    <mergeCell ref="AK1035:AK1038"/>
    <mergeCell ref="AK991:AK994"/>
    <mergeCell ref="AK995:AK998"/>
    <mergeCell ref="AK999:AK1002"/>
    <mergeCell ref="AK1003:AK1006"/>
    <mergeCell ref="AK1007:AK1010"/>
    <mergeCell ref="AK1011:AK1014"/>
    <mergeCell ref="AK1111:AK1114"/>
    <mergeCell ref="AK1115:AK1118"/>
    <mergeCell ref="AK1119:AK1122"/>
    <mergeCell ref="AK1123:AK1126"/>
    <mergeCell ref="AK1127:AK1130"/>
    <mergeCell ref="AK1131:AK1134"/>
    <mergeCell ref="AK1087:AK1090"/>
    <mergeCell ref="AK1091:AK1094"/>
    <mergeCell ref="AK1095:AK1098"/>
    <mergeCell ref="AK1099:AK1102"/>
    <mergeCell ref="AK1103:AK1106"/>
    <mergeCell ref="AK1107:AK1110"/>
    <mergeCell ref="AK1063:AK1066"/>
    <mergeCell ref="AK1067:AK1070"/>
    <mergeCell ref="AK1071:AK1074"/>
    <mergeCell ref="AK1075:AK1078"/>
    <mergeCell ref="AK1079:AK1082"/>
    <mergeCell ref="AK1083:AK1086"/>
    <mergeCell ref="AK1183:AK1186"/>
    <mergeCell ref="AK1187:AK1190"/>
    <mergeCell ref="AK1191:AK1194"/>
    <mergeCell ref="AK1195:AK1198"/>
    <mergeCell ref="AK1199:AK1202"/>
    <mergeCell ref="AK1203:AK1206"/>
    <mergeCell ref="AK1159:AK1162"/>
    <mergeCell ref="AK1163:AK1166"/>
    <mergeCell ref="AK1167:AK1170"/>
    <mergeCell ref="AK1171:AK1174"/>
    <mergeCell ref="AK1175:AK1178"/>
    <mergeCell ref="AK1179:AK1182"/>
    <mergeCell ref="AK1135:AK1138"/>
    <mergeCell ref="AK1139:AK1142"/>
    <mergeCell ref="AK1143:AK1146"/>
    <mergeCell ref="AK1147:AK1150"/>
    <mergeCell ref="AK1151:AK1154"/>
    <mergeCell ref="AK1155:AK1158"/>
    <mergeCell ref="AK1255:AK1258"/>
    <mergeCell ref="AK1259:AK1262"/>
    <mergeCell ref="AK1263:AK1266"/>
    <mergeCell ref="AK1267:AK1270"/>
    <mergeCell ref="AK1271:AK1274"/>
    <mergeCell ref="AK1275:AK1278"/>
    <mergeCell ref="AK1231:AK1234"/>
    <mergeCell ref="AK1235:AK1238"/>
    <mergeCell ref="AK1239:AK1242"/>
    <mergeCell ref="AK1243:AK1246"/>
    <mergeCell ref="AK1247:AK1250"/>
    <mergeCell ref="AK1251:AK1254"/>
    <mergeCell ref="AK1207:AK1210"/>
    <mergeCell ref="AK1211:AK1214"/>
    <mergeCell ref="AK1215:AK1218"/>
    <mergeCell ref="AK1219:AK1222"/>
    <mergeCell ref="AK1223:AK1226"/>
    <mergeCell ref="AK1227:AK1230"/>
    <mergeCell ref="AK1327:AK1330"/>
    <mergeCell ref="AK1331:AK1334"/>
    <mergeCell ref="AK1335:AK1338"/>
    <mergeCell ref="AK1339:AK1342"/>
    <mergeCell ref="AK1343:AK1346"/>
    <mergeCell ref="AK1347:AK1350"/>
    <mergeCell ref="AK1303:AK1306"/>
    <mergeCell ref="AK1307:AK1310"/>
    <mergeCell ref="AK1311:AK1314"/>
    <mergeCell ref="AK1315:AK1318"/>
    <mergeCell ref="AK1319:AK1322"/>
    <mergeCell ref="AK1323:AK1326"/>
    <mergeCell ref="AK1279:AK1282"/>
    <mergeCell ref="AK1283:AK1286"/>
    <mergeCell ref="AK1287:AK1290"/>
    <mergeCell ref="AK1291:AK1294"/>
    <mergeCell ref="AK1295:AK1298"/>
    <mergeCell ref="AK1299:AK1302"/>
    <mergeCell ref="AK1399:AK1402"/>
    <mergeCell ref="AK1403:AK1406"/>
    <mergeCell ref="AK1407:AK1410"/>
    <mergeCell ref="AK1411:AK1414"/>
    <mergeCell ref="AK1415:AK1418"/>
    <mergeCell ref="AK1419:AK1422"/>
    <mergeCell ref="AK1375:AK1378"/>
    <mergeCell ref="AK1379:AK1382"/>
    <mergeCell ref="AK1383:AK1386"/>
    <mergeCell ref="AK1387:AK1390"/>
    <mergeCell ref="AK1391:AK1394"/>
    <mergeCell ref="AK1395:AK1398"/>
    <mergeCell ref="AK1351:AK1354"/>
    <mergeCell ref="AK1355:AK1358"/>
    <mergeCell ref="AK1359:AK1362"/>
    <mergeCell ref="AK1363:AK1366"/>
    <mergeCell ref="AK1367:AK1370"/>
    <mergeCell ref="AK1371:AK1374"/>
    <mergeCell ref="AK1471:AK1474"/>
    <mergeCell ref="AK1475:AK1478"/>
    <mergeCell ref="AK1479:AK1482"/>
    <mergeCell ref="AK1483:AK1486"/>
    <mergeCell ref="AK1487:AK1490"/>
    <mergeCell ref="AK1491:AK1494"/>
    <mergeCell ref="AK1447:AK1450"/>
    <mergeCell ref="AK1451:AK1454"/>
    <mergeCell ref="AK1455:AK1458"/>
    <mergeCell ref="AK1459:AK1462"/>
    <mergeCell ref="AK1463:AK1466"/>
    <mergeCell ref="AK1467:AK1470"/>
    <mergeCell ref="AK1423:AK1426"/>
    <mergeCell ref="AK1427:AK1430"/>
    <mergeCell ref="AK1431:AK1434"/>
    <mergeCell ref="AK1435:AK1438"/>
    <mergeCell ref="AK1439:AK1442"/>
    <mergeCell ref="AK1443:AK1446"/>
    <mergeCell ref="AK1543:AK1546"/>
    <mergeCell ref="AK1547:AK1550"/>
    <mergeCell ref="AK1551:AK1554"/>
    <mergeCell ref="AK1555:AK1558"/>
    <mergeCell ref="AK1559:AK1562"/>
    <mergeCell ref="AK1563:AK1566"/>
    <mergeCell ref="AK1519:AK1522"/>
    <mergeCell ref="AK1523:AK1526"/>
    <mergeCell ref="AK1527:AK1530"/>
    <mergeCell ref="AK1531:AK1534"/>
    <mergeCell ref="AK1535:AK1538"/>
    <mergeCell ref="AK1539:AK1542"/>
    <mergeCell ref="AK1495:AK1498"/>
    <mergeCell ref="AK1499:AK1502"/>
    <mergeCell ref="AK1503:AK1506"/>
    <mergeCell ref="AK1507:AK1510"/>
    <mergeCell ref="AK1511:AK1514"/>
    <mergeCell ref="AK1515:AK1518"/>
    <mergeCell ref="AK1615:AK1618"/>
    <mergeCell ref="AK1619:AK1622"/>
    <mergeCell ref="AK1623:AK1626"/>
    <mergeCell ref="AK1627:AK1630"/>
    <mergeCell ref="AK1631:AK1634"/>
    <mergeCell ref="AK1635:AK1638"/>
    <mergeCell ref="AK1591:AK1594"/>
    <mergeCell ref="AK1595:AK1598"/>
    <mergeCell ref="AK1599:AK1602"/>
    <mergeCell ref="AK1603:AK1606"/>
    <mergeCell ref="AK1607:AK1610"/>
    <mergeCell ref="AK1611:AK1614"/>
    <mergeCell ref="AK1567:AK1570"/>
    <mergeCell ref="AK1571:AK1574"/>
    <mergeCell ref="AK1575:AK1578"/>
    <mergeCell ref="AK1579:AK1582"/>
    <mergeCell ref="AK1583:AK1586"/>
    <mergeCell ref="AK1587:AK1590"/>
    <mergeCell ref="AK1687:AK1690"/>
    <mergeCell ref="AK1691:AK1694"/>
    <mergeCell ref="AK1695:AK1698"/>
    <mergeCell ref="AK1699:AK1702"/>
    <mergeCell ref="AK1703:AK1706"/>
    <mergeCell ref="AK1707:AK1710"/>
    <mergeCell ref="AK1663:AK1666"/>
    <mergeCell ref="AK1667:AK1670"/>
    <mergeCell ref="AK1671:AK1674"/>
    <mergeCell ref="AK1675:AK1678"/>
    <mergeCell ref="AK1679:AK1682"/>
    <mergeCell ref="AK1683:AK1686"/>
    <mergeCell ref="AK1639:AK1642"/>
    <mergeCell ref="AK1643:AK1646"/>
    <mergeCell ref="AK1647:AK1650"/>
    <mergeCell ref="AK1651:AK1654"/>
    <mergeCell ref="AK1655:AK1658"/>
    <mergeCell ref="AK1659:AK1662"/>
    <mergeCell ref="AK1759:AK1762"/>
    <mergeCell ref="AK1763:AK1766"/>
    <mergeCell ref="AK1767:AK1770"/>
    <mergeCell ref="AK1771:AK1774"/>
    <mergeCell ref="AK1775:AK1778"/>
    <mergeCell ref="AK1779:AK1782"/>
    <mergeCell ref="AK1735:AK1738"/>
    <mergeCell ref="AK1739:AK1742"/>
    <mergeCell ref="AK1743:AK1746"/>
    <mergeCell ref="AK1747:AK1750"/>
    <mergeCell ref="AK1751:AK1754"/>
    <mergeCell ref="AK1755:AK1758"/>
    <mergeCell ref="AK1711:AK1714"/>
    <mergeCell ref="AK1715:AK1718"/>
    <mergeCell ref="AK1719:AK1722"/>
    <mergeCell ref="AK1723:AK1726"/>
    <mergeCell ref="AK1727:AK1730"/>
    <mergeCell ref="AK1731:AK1734"/>
    <mergeCell ref="AK1831:AK1834"/>
    <mergeCell ref="AK1835:AK1838"/>
    <mergeCell ref="AK1839:AK1842"/>
    <mergeCell ref="AK1843:AK1846"/>
    <mergeCell ref="AK1847:AK1850"/>
    <mergeCell ref="AK1851:AK1854"/>
    <mergeCell ref="AK1807:AK1810"/>
    <mergeCell ref="AK1811:AK1814"/>
    <mergeCell ref="AK1815:AK1818"/>
    <mergeCell ref="AK1819:AK1822"/>
    <mergeCell ref="AK1823:AK1826"/>
    <mergeCell ref="AK1827:AK1830"/>
    <mergeCell ref="AK1783:AK1786"/>
    <mergeCell ref="AK1787:AK1790"/>
    <mergeCell ref="AK1791:AK1794"/>
    <mergeCell ref="AK1795:AK1798"/>
    <mergeCell ref="AK1799:AK1802"/>
    <mergeCell ref="AK1803:AK1806"/>
    <mergeCell ref="AK1903:AK1906"/>
    <mergeCell ref="AK1907:AK1910"/>
    <mergeCell ref="AK1911:AK1914"/>
    <mergeCell ref="AK1915:AK1918"/>
    <mergeCell ref="AK1919:AK1922"/>
    <mergeCell ref="AK1923:AK1926"/>
    <mergeCell ref="AK1879:AK1882"/>
    <mergeCell ref="AK1883:AK1886"/>
    <mergeCell ref="AK1887:AK1890"/>
    <mergeCell ref="AK1891:AK1894"/>
    <mergeCell ref="AK1895:AK1898"/>
    <mergeCell ref="AK1899:AK1902"/>
    <mergeCell ref="AK1855:AK1858"/>
    <mergeCell ref="AK1859:AK1862"/>
    <mergeCell ref="AK1863:AK1866"/>
    <mergeCell ref="AK1867:AK1870"/>
    <mergeCell ref="AK1871:AK1874"/>
    <mergeCell ref="AK1875:AK1878"/>
    <mergeCell ref="AK1975:AK1978"/>
    <mergeCell ref="AK1979:AK1982"/>
    <mergeCell ref="AK1983:AK1986"/>
    <mergeCell ref="AK1987:AK1990"/>
    <mergeCell ref="AK1991:AK1994"/>
    <mergeCell ref="AK1995:AK1998"/>
    <mergeCell ref="AK1951:AK1954"/>
    <mergeCell ref="AK1955:AK1958"/>
    <mergeCell ref="AK1959:AK1962"/>
    <mergeCell ref="AK1963:AK1966"/>
    <mergeCell ref="AK1967:AK1970"/>
    <mergeCell ref="AK1971:AK1974"/>
    <mergeCell ref="AK1927:AK1930"/>
    <mergeCell ref="AK1931:AK1934"/>
    <mergeCell ref="AK1935:AK1938"/>
    <mergeCell ref="AK1939:AK1942"/>
    <mergeCell ref="AK1943:AK1946"/>
    <mergeCell ref="AK1947:AK1950"/>
    <mergeCell ref="AK2047:AK2050"/>
    <mergeCell ref="AK2051:AK2054"/>
    <mergeCell ref="AK2055:AK2058"/>
    <mergeCell ref="AK2059:AK2062"/>
    <mergeCell ref="AK2063:AK2066"/>
    <mergeCell ref="AK2067:AK2070"/>
    <mergeCell ref="AK2023:AK2026"/>
    <mergeCell ref="AK2027:AK2030"/>
    <mergeCell ref="AK2031:AK2034"/>
    <mergeCell ref="AK2035:AK2038"/>
    <mergeCell ref="AK2039:AK2042"/>
    <mergeCell ref="AK2043:AK2046"/>
    <mergeCell ref="AK1999:AK2002"/>
    <mergeCell ref="AK2003:AK2006"/>
    <mergeCell ref="AK2007:AK2010"/>
    <mergeCell ref="AK2011:AK2014"/>
    <mergeCell ref="AK2015:AK2018"/>
    <mergeCell ref="AK2019:AK2022"/>
    <mergeCell ref="AK2119:AK2122"/>
    <mergeCell ref="AK2123:AK2126"/>
    <mergeCell ref="AK2127:AK2130"/>
    <mergeCell ref="AK2131:AK2134"/>
    <mergeCell ref="AK2135:AK2138"/>
    <mergeCell ref="AK2139:AK2142"/>
    <mergeCell ref="AK2095:AK2098"/>
    <mergeCell ref="AK2099:AK2102"/>
    <mergeCell ref="AK2103:AK2106"/>
    <mergeCell ref="AK2107:AK2110"/>
    <mergeCell ref="AK2111:AK2114"/>
    <mergeCell ref="AK2115:AK2118"/>
    <mergeCell ref="AK2071:AK2074"/>
    <mergeCell ref="AK2075:AK2078"/>
    <mergeCell ref="AK2079:AK2082"/>
    <mergeCell ref="AK2083:AK2086"/>
    <mergeCell ref="AK2087:AK2090"/>
    <mergeCell ref="AK2091:AK2094"/>
    <mergeCell ref="AK2191:AK2194"/>
    <mergeCell ref="AK2195:AK2198"/>
    <mergeCell ref="AK2199:AK2202"/>
    <mergeCell ref="AK2203:AK2206"/>
    <mergeCell ref="AK2207:AK2210"/>
    <mergeCell ref="AK2211:AK2214"/>
    <mergeCell ref="AK2167:AK2170"/>
    <mergeCell ref="AK2171:AK2174"/>
    <mergeCell ref="AK2175:AK2178"/>
    <mergeCell ref="AK2179:AK2182"/>
    <mergeCell ref="AK2183:AK2186"/>
    <mergeCell ref="AK2187:AK2190"/>
    <mergeCell ref="AK2143:AK2146"/>
    <mergeCell ref="AK2147:AK2150"/>
    <mergeCell ref="AK2151:AK2154"/>
    <mergeCell ref="AK2155:AK2158"/>
    <mergeCell ref="AK2159:AK2162"/>
    <mergeCell ref="AK2163:AK2166"/>
    <mergeCell ref="AK2263:AK2266"/>
    <mergeCell ref="AK2267:AK2270"/>
    <mergeCell ref="AK2271:AK2274"/>
    <mergeCell ref="AK2275:AK2278"/>
    <mergeCell ref="AK2279:AK2282"/>
    <mergeCell ref="AK2283:AK2286"/>
    <mergeCell ref="AK2239:AK2242"/>
    <mergeCell ref="AK2243:AK2246"/>
    <mergeCell ref="AK2247:AK2250"/>
    <mergeCell ref="AK2251:AK2254"/>
    <mergeCell ref="AK2255:AK2258"/>
    <mergeCell ref="AK2259:AK2262"/>
    <mergeCell ref="AK2215:AK2218"/>
    <mergeCell ref="AK2219:AK2222"/>
    <mergeCell ref="AK2223:AK2226"/>
    <mergeCell ref="AK2227:AK2230"/>
    <mergeCell ref="AK2231:AK2234"/>
    <mergeCell ref="AK2235:AK2238"/>
    <mergeCell ref="AK2335:AK2338"/>
    <mergeCell ref="AK2339:AK2342"/>
    <mergeCell ref="AK2343:AK2346"/>
    <mergeCell ref="AK2347:AK2350"/>
    <mergeCell ref="AK2351:AK2354"/>
    <mergeCell ref="AK2355:AK2358"/>
    <mergeCell ref="AK2311:AK2314"/>
    <mergeCell ref="AK2315:AK2318"/>
    <mergeCell ref="AK2319:AK2322"/>
    <mergeCell ref="AK2323:AK2326"/>
    <mergeCell ref="AK2327:AK2330"/>
    <mergeCell ref="AK2331:AK2334"/>
    <mergeCell ref="AK2287:AK2290"/>
    <mergeCell ref="AK2291:AK2294"/>
    <mergeCell ref="AK2295:AK2298"/>
    <mergeCell ref="AK2299:AK2302"/>
    <mergeCell ref="AK2303:AK2306"/>
    <mergeCell ref="AK2307:AK2310"/>
    <mergeCell ref="AK2407:AK2410"/>
    <mergeCell ref="AK2411:AK2414"/>
    <mergeCell ref="AK2415:AK2418"/>
    <mergeCell ref="AK2419:AK2422"/>
    <mergeCell ref="AK2423:AK2426"/>
    <mergeCell ref="AK2427:AK2430"/>
    <mergeCell ref="AK2383:AK2386"/>
    <mergeCell ref="AK2387:AK2390"/>
    <mergeCell ref="AK2391:AK2394"/>
    <mergeCell ref="AK2395:AK2398"/>
    <mergeCell ref="AK2399:AK2402"/>
    <mergeCell ref="AK2403:AK2406"/>
    <mergeCell ref="AK2359:AK2362"/>
    <mergeCell ref="AK2363:AK2366"/>
    <mergeCell ref="AK2367:AK2370"/>
    <mergeCell ref="AK2371:AK2374"/>
    <mergeCell ref="AK2375:AK2378"/>
    <mergeCell ref="AK2379:AK2382"/>
    <mergeCell ref="AK2479:AK2482"/>
    <mergeCell ref="AK2483:AK2486"/>
    <mergeCell ref="AK2487:AK2490"/>
    <mergeCell ref="AK2491:AK2494"/>
    <mergeCell ref="AK2495:AK2498"/>
    <mergeCell ref="AK2499:AK2502"/>
    <mergeCell ref="AK2455:AK2458"/>
    <mergeCell ref="AK2459:AK2462"/>
    <mergeCell ref="AK2463:AK2466"/>
    <mergeCell ref="AK2467:AK2470"/>
    <mergeCell ref="AK2471:AK2474"/>
    <mergeCell ref="AK2475:AK2478"/>
    <mergeCell ref="AK2431:AK2434"/>
    <mergeCell ref="AK2435:AK2438"/>
    <mergeCell ref="AK2439:AK2442"/>
    <mergeCell ref="AK2443:AK2446"/>
    <mergeCell ref="AK2447:AK2450"/>
    <mergeCell ref="AK2451:AK2454"/>
    <mergeCell ref="AK2551:AK2554"/>
    <mergeCell ref="AK2555:AK2558"/>
    <mergeCell ref="AK2559:AK2562"/>
    <mergeCell ref="AK2563:AK2566"/>
    <mergeCell ref="AK2567:AK2570"/>
    <mergeCell ref="AK2571:AK2574"/>
    <mergeCell ref="AK2527:AK2530"/>
    <mergeCell ref="AK2531:AK2534"/>
    <mergeCell ref="AK2535:AK2538"/>
    <mergeCell ref="AK2539:AK2542"/>
    <mergeCell ref="AK2543:AK2546"/>
    <mergeCell ref="AK2547:AK2550"/>
    <mergeCell ref="AK2503:AK2506"/>
    <mergeCell ref="AK2507:AK2510"/>
    <mergeCell ref="AK2511:AK2514"/>
    <mergeCell ref="AK2515:AK2518"/>
    <mergeCell ref="AK2519:AK2522"/>
    <mergeCell ref="AK2523:AK2526"/>
    <mergeCell ref="AK2623:AK2626"/>
    <mergeCell ref="AK2627:AK2630"/>
    <mergeCell ref="AK2631:AK2634"/>
    <mergeCell ref="AK2635:AK2638"/>
    <mergeCell ref="AK2639:AK2642"/>
    <mergeCell ref="AK2643:AK2646"/>
    <mergeCell ref="AK2599:AK2602"/>
    <mergeCell ref="AK2603:AK2606"/>
    <mergeCell ref="AK2607:AK2610"/>
    <mergeCell ref="AK2611:AK2614"/>
    <mergeCell ref="AK2615:AK2618"/>
    <mergeCell ref="AK2619:AK2622"/>
    <mergeCell ref="AK2575:AK2578"/>
    <mergeCell ref="AK2579:AK2582"/>
    <mergeCell ref="AK2583:AK2586"/>
    <mergeCell ref="AK2587:AK2590"/>
    <mergeCell ref="AK2591:AK2594"/>
    <mergeCell ref="AK2595:AK2598"/>
    <mergeCell ref="AK2695:AK2698"/>
    <mergeCell ref="AK2699:AK2702"/>
    <mergeCell ref="AK2703:AK2706"/>
    <mergeCell ref="AK2707:AK2710"/>
    <mergeCell ref="AK2711:AK2714"/>
    <mergeCell ref="AK2715:AK2718"/>
    <mergeCell ref="AK2671:AK2674"/>
    <mergeCell ref="AK2675:AK2678"/>
    <mergeCell ref="AK2679:AK2682"/>
    <mergeCell ref="AK2683:AK2686"/>
    <mergeCell ref="AK2687:AK2690"/>
    <mergeCell ref="AK2691:AK2694"/>
    <mergeCell ref="AK2647:AK2650"/>
    <mergeCell ref="AK2651:AK2654"/>
    <mergeCell ref="AK2655:AK2658"/>
    <mergeCell ref="AK2659:AK2662"/>
    <mergeCell ref="AK2663:AK2666"/>
    <mergeCell ref="AK2667:AK2670"/>
    <mergeCell ref="AK2767:AK2770"/>
    <mergeCell ref="AK2771:AK2774"/>
    <mergeCell ref="AK2775:AK2778"/>
    <mergeCell ref="AK2779:AK2782"/>
    <mergeCell ref="AK2783:AK2786"/>
    <mergeCell ref="AK2787:AK2790"/>
    <mergeCell ref="AK2743:AK2746"/>
    <mergeCell ref="AK2747:AK2750"/>
    <mergeCell ref="AK2751:AK2754"/>
    <mergeCell ref="AK2755:AK2758"/>
    <mergeCell ref="AK2759:AK2762"/>
    <mergeCell ref="AK2763:AK2766"/>
    <mergeCell ref="AK2719:AK2722"/>
    <mergeCell ref="AK2723:AK2726"/>
    <mergeCell ref="AK2727:AK2730"/>
    <mergeCell ref="AK2731:AK2734"/>
    <mergeCell ref="AK2735:AK2738"/>
    <mergeCell ref="AK2739:AK2742"/>
    <mergeCell ref="AK2839:AK2842"/>
    <mergeCell ref="AK2843:AK2846"/>
    <mergeCell ref="AK2847:AK2850"/>
    <mergeCell ref="AK2851:AK2854"/>
    <mergeCell ref="AK2855:AK2858"/>
    <mergeCell ref="AK2859:AK2862"/>
    <mergeCell ref="AK2815:AK2818"/>
    <mergeCell ref="AK2819:AK2822"/>
    <mergeCell ref="AK2823:AK2826"/>
    <mergeCell ref="AK2827:AK2830"/>
    <mergeCell ref="AK2831:AK2834"/>
    <mergeCell ref="AK2835:AK2838"/>
    <mergeCell ref="AK2791:AK2794"/>
    <mergeCell ref="AK2795:AK2798"/>
    <mergeCell ref="AK2799:AK2802"/>
    <mergeCell ref="AK2803:AK2806"/>
    <mergeCell ref="AK2807:AK2810"/>
    <mergeCell ref="AK2811:AK2814"/>
    <mergeCell ref="AK2911:AK2914"/>
    <mergeCell ref="AK2915:AK2918"/>
    <mergeCell ref="AK2919:AK2922"/>
    <mergeCell ref="AK2923:AK2926"/>
    <mergeCell ref="AK2927:AK2930"/>
    <mergeCell ref="AK2931:AK2934"/>
    <mergeCell ref="AK2887:AK2890"/>
    <mergeCell ref="AK2891:AK2894"/>
    <mergeCell ref="AK2895:AK2898"/>
    <mergeCell ref="AK2899:AK2902"/>
    <mergeCell ref="AK2903:AK2906"/>
    <mergeCell ref="AK2907:AK2910"/>
    <mergeCell ref="AK2863:AK2866"/>
    <mergeCell ref="AK2867:AK2870"/>
    <mergeCell ref="AK2871:AK2874"/>
    <mergeCell ref="AK2875:AK2878"/>
    <mergeCell ref="AK2879:AK2882"/>
    <mergeCell ref="AK2883:AK2886"/>
    <mergeCell ref="AK2983:AK2986"/>
    <mergeCell ref="AK2987:AK2990"/>
    <mergeCell ref="AK2991:AK2994"/>
    <mergeCell ref="AK2995:AK2998"/>
    <mergeCell ref="AK2999:AK3002"/>
    <mergeCell ref="AK3003:AK3006"/>
    <mergeCell ref="AK2959:AK2962"/>
    <mergeCell ref="AK2963:AK2966"/>
    <mergeCell ref="AK2967:AK2970"/>
    <mergeCell ref="AK2971:AK2974"/>
    <mergeCell ref="AK2975:AK2978"/>
    <mergeCell ref="AK2979:AK2982"/>
    <mergeCell ref="AK2935:AK2938"/>
    <mergeCell ref="AK2939:AK2942"/>
    <mergeCell ref="AK2943:AK2946"/>
    <mergeCell ref="AK2947:AK2950"/>
    <mergeCell ref="AK2951:AK2954"/>
    <mergeCell ref="AK2955:AK2958"/>
    <mergeCell ref="AK3055:AK3058"/>
    <mergeCell ref="AK3059:AK3062"/>
    <mergeCell ref="AK3063:AK3066"/>
    <mergeCell ref="AK3067:AK3070"/>
    <mergeCell ref="AK3071:AK3074"/>
    <mergeCell ref="AK3075:AK3078"/>
    <mergeCell ref="AK3031:AK3034"/>
    <mergeCell ref="AK3035:AK3038"/>
    <mergeCell ref="AK3039:AK3042"/>
    <mergeCell ref="AK3043:AK3046"/>
    <mergeCell ref="AK3047:AK3050"/>
    <mergeCell ref="AK3051:AK3054"/>
    <mergeCell ref="AK3007:AK3010"/>
    <mergeCell ref="AK3011:AK3014"/>
    <mergeCell ref="AK3015:AK3018"/>
    <mergeCell ref="AK3019:AK3022"/>
    <mergeCell ref="AK3023:AK3026"/>
    <mergeCell ref="AK3027:AK3030"/>
    <mergeCell ref="AK3127:AK3130"/>
    <mergeCell ref="AK3131:AK3134"/>
    <mergeCell ref="AK3135:AK3138"/>
    <mergeCell ref="AK3139:AK3142"/>
    <mergeCell ref="AK3143:AK3146"/>
    <mergeCell ref="AK3147:AK3150"/>
    <mergeCell ref="AK3103:AK3106"/>
    <mergeCell ref="AK3107:AK3110"/>
    <mergeCell ref="AK3111:AK3114"/>
    <mergeCell ref="AK3115:AK3118"/>
    <mergeCell ref="AK3119:AK3122"/>
    <mergeCell ref="AK3123:AK3126"/>
    <mergeCell ref="AK3079:AK3082"/>
    <mergeCell ref="AK3083:AK3086"/>
    <mergeCell ref="AK3087:AK3090"/>
    <mergeCell ref="AK3091:AK3094"/>
    <mergeCell ref="AK3095:AK3098"/>
    <mergeCell ref="AK3099:AK3102"/>
    <mergeCell ref="AK3199:AK3202"/>
    <mergeCell ref="AK3203:AK3206"/>
    <mergeCell ref="AK3207:AK3210"/>
    <mergeCell ref="AK3211:AK3214"/>
    <mergeCell ref="AK3215:AK3218"/>
    <mergeCell ref="AK3219:AK3222"/>
    <mergeCell ref="AK3175:AK3178"/>
    <mergeCell ref="AK3179:AK3182"/>
    <mergeCell ref="AK3183:AK3186"/>
    <mergeCell ref="AK3187:AK3190"/>
    <mergeCell ref="AK3191:AK3194"/>
    <mergeCell ref="AK3195:AK3198"/>
    <mergeCell ref="AK3151:AK3154"/>
    <mergeCell ref="AK3155:AK3158"/>
    <mergeCell ref="AK3159:AK3162"/>
    <mergeCell ref="AK3163:AK3166"/>
    <mergeCell ref="AK3167:AK3170"/>
    <mergeCell ref="AK3171:AK3174"/>
    <mergeCell ref="AK3271:AK3274"/>
    <mergeCell ref="AK3275:AK3278"/>
    <mergeCell ref="AK3279:AK3282"/>
    <mergeCell ref="AK3283:AK3286"/>
    <mergeCell ref="AK3287:AK3290"/>
    <mergeCell ref="AK3291:AK3294"/>
    <mergeCell ref="AK3247:AK3250"/>
    <mergeCell ref="AK3251:AK3254"/>
    <mergeCell ref="AK3255:AK3258"/>
    <mergeCell ref="AK3259:AK3262"/>
    <mergeCell ref="AK3263:AK3266"/>
    <mergeCell ref="AK3267:AK3270"/>
    <mergeCell ref="AK3223:AK3226"/>
    <mergeCell ref="AK3227:AK3230"/>
    <mergeCell ref="AK3231:AK3234"/>
    <mergeCell ref="AK3235:AK3238"/>
    <mergeCell ref="AK3239:AK3242"/>
    <mergeCell ref="AK3243:AK3246"/>
    <mergeCell ref="AK3343:AK3346"/>
    <mergeCell ref="AK3347:AK3350"/>
    <mergeCell ref="AK3351:AK3354"/>
    <mergeCell ref="AK3355:AK3358"/>
    <mergeCell ref="AK3359:AK3362"/>
    <mergeCell ref="AK3363:AK3366"/>
    <mergeCell ref="AK3319:AK3322"/>
    <mergeCell ref="AK3323:AK3326"/>
    <mergeCell ref="AK3327:AK3330"/>
    <mergeCell ref="AK3331:AK3334"/>
    <mergeCell ref="AK3335:AK3338"/>
    <mergeCell ref="AK3339:AK3342"/>
    <mergeCell ref="AK3295:AK3298"/>
    <mergeCell ref="AK3299:AK3302"/>
    <mergeCell ref="AK3303:AK3306"/>
    <mergeCell ref="AK3307:AK3310"/>
    <mergeCell ref="AK3311:AK3314"/>
    <mergeCell ref="AK3315:AK3318"/>
    <mergeCell ref="AK3415:AK3418"/>
    <mergeCell ref="AK3419:AK3422"/>
    <mergeCell ref="AK3423:AK3426"/>
    <mergeCell ref="AK3427:AK3430"/>
    <mergeCell ref="AK3431:AK3434"/>
    <mergeCell ref="AK3435:AK3438"/>
    <mergeCell ref="AK3391:AK3394"/>
    <mergeCell ref="AK3395:AK3398"/>
    <mergeCell ref="AK3399:AK3402"/>
    <mergeCell ref="AK3403:AK3406"/>
    <mergeCell ref="AK3407:AK3410"/>
    <mergeCell ref="AK3411:AK3414"/>
    <mergeCell ref="AK3367:AK3370"/>
    <mergeCell ref="AK3371:AK3374"/>
    <mergeCell ref="AK3375:AK3378"/>
    <mergeCell ref="AK3379:AK3382"/>
    <mergeCell ref="AK3383:AK3386"/>
    <mergeCell ref="AK3387:AK3390"/>
    <mergeCell ref="AK3487:AK3490"/>
    <mergeCell ref="AK3491:AK3494"/>
    <mergeCell ref="AK3495:AK3498"/>
    <mergeCell ref="AK3499:AK3502"/>
    <mergeCell ref="AK3503:AK3506"/>
    <mergeCell ref="AK3507:AK3510"/>
    <mergeCell ref="AK3463:AK3466"/>
    <mergeCell ref="AK3467:AK3470"/>
    <mergeCell ref="AK3471:AK3474"/>
    <mergeCell ref="AK3475:AK3478"/>
    <mergeCell ref="AK3479:AK3482"/>
    <mergeCell ref="AK3483:AK3486"/>
    <mergeCell ref="AK3439:AK3442"/>
    <mergeCell ref="AK3443:AK3446"/>
    <mergeCell ref="AK3447:AK3450"/>
    <mergeCell ref="AK3451:AK3454"/>
    <mergeCell ref="AK3455:AK3458"/>
    <mergeCell ref="AK3459:AK3462"/>
    <mergeCell ref="AK3559:AK3562"/>
    <mergeCell ref="AK3563:AK3566"/>
    <mergeCell ref="AK3567:AK3570"/>
    <mergeCell ref="AK3571:AK3574"/>
    <mergeCell ref="AK3575:AK3578"/>
    <mergeCell ref="AK3579:AK3582"/>
    <mergeCell ref="AK3535:AK3538"/>
    <mergeCell ref="AK3539:AK3542"/>
    <mergeCell ref="AK3543:AK3546"/>
    <mergeCell ref="AK3547:AK3550"/>
    <mergeCell ref="AK3551:AK3554"/>
    <mergeCell ref="AK3555:AK3558"/>
    <mergeCell ref="AK3511:AK3514"/>
    <mergeCell ref="AK3515:AK3518"/>
    <mergeCell ref="AK3519:AK3522"/>
    <mergeCell ref="AK3523:AK3526"/>
    <mergeCell ref="AK3527:AK3530"/>
    <mergeCell ref="AK3531:AK3534"/>
    <mergeCell ref="AK3631:AK3634"/>
    <mergeCell ref="AK3635:AK3638"/>
    <mergeCell ref="AK3639:AK3642"/>
    <mergeCell ref="AK3643:AK3646"/>
    <mergeCell ref="AK3647:AK3650"/>
    <mergeCell ref="AK3651:AK3654"/>
    <mergeCell ref="AK3607:AK3610"/>
    <mergeCell ref="AK3611:AK3614"/>
    <mergeCell ref="AK3615:AK3618"/>
    <mergeCell ref="AK3619:AK3622"/>
    <mergeCell ref="AK3623:AK3626"/>
    <mergeCell ref="AK3627:AK3630"/>
    <mergeCell ref="AK3583:AK3586"/>
    <mergeCell ref="AK3587:AK3590"/>
    <mergeCell ref="AK3591:AK3594"/>
    <mergeCell ref="AK3595:AK3598"/>
    <mergeCell ref="AK3599:AK3602"/>
    <mergeCell ref="AK3603:AK3606"/>
    <mergeCell ref="AK3703:AK3706"/>
    <mergeCell ref="AK3707:AK3710"/>
    <mergeCell ref="AK3711:AK3714"/>
    <mergeCell ref="AK3715:AK3718"/>
    <mergeCell ref="AK3719:AK3722"/>
    <mergeCell ref="AK3723:AK3726"/>
    <mergeCell ref="AK3679:AK3682"/>
    <mergeCell ref="AK3683:AK3686"/>
    <mergeCell ref="AK3687:AK3690"/>
    <mergeCell ref="AK3691:AK3694"/>
    <mergeCell ref="AK3695:AK3698"/>
    <mergeCell ref="AK3699:AK3702"/>
    <mergeCell ref="AK3655:AK3658"/>
    <mergeCell ref="AK3659:AK3662"/>
    <mergeCell ref="AK3663:AK3666"/>
    <mergeCell ref="AK3667:AK3670"/>
    <mergeCell ref="AK3671:AK3674"/>
    <mergeCell ref="AK3675:AK3678"/>
    <mergeCell ref="AK3775:AK3778"/>
    <mergeCell ref="AK3779:AK3782"/>
    <mergeCell ref="AK3783:AK3786"/>
    <mergeCell ref="AK3787:AK3790"/>
    <mergeCell ref="AK3791:AK3794"/>
    <mergeCell ref="AK3795:AK3798"/>
    <mergeCell ref="AK3751:AK3754"/>
    <mergeCell ref="AK3755:AK3758"/>
    <mergeCell ref="AK3759:AK3762"/>
    <mergeCell ref="AK3763:AK3766"/>
    <mergeCell ref="AK3767:AK3770"/>
    <mergeCell ref="AK3771:AK3774"/>
    <mergeCell ref="AK3727:AK3730"/>
    <mergeCell ref="AK3731:AK3734"/>
    <mergeCell ref="AK3735:AK3738"/>
    <mergeCell ref="AK3739:AK3742"/>
    <mergeCell ref="AK3743:AK3746"/>
    <mergeCell ref="AK3747:AK3750"/>
    <mergeCell ref="AK3847:AK3850"/>
    <mergeCell ref="AK3851:AK3854"/>
    <mergeCell ref="AK3855:AK3858"/>
    <mergeCell ref="AK3859:AK3862"/>
    <mergeCell ref="AK3863:AK3866"/>
    <mergeCell ref="AK3867:AK3870"/>
    <mergeCell ref="AK3823:AK3826"/>
    <mergeCell ref="AK3827:AK3830"/>
    <mergeCell ref="AK3831:AK3834"/>
    <mergeCell ref="AK3835:AK3838"/>
    <mergeCell ref="AK3839:AK3842"/>
    <mergeCell ref="AK3843:AK3846"/>
    <mergeCell ref="AK3799:AK3802"/>
    <mergeCell ref="AK3803:AK3806"/>
    <mergeCell ref="AK3807:AK3810"/>
    <mergeCell ref="AK3811:AK3814"/>
    <mergeCell ref="AK3815:AK3818"/>
    <mergeCell ref="AK3819:AK3822"/>
    <mergeCell ref="AK3919:AK3922"/>
    <mergeCell ref="AK3923:AK3926"/>
    <mergeCell ref="AK3927:AK3930"/>
    <mergeCell ref="AK3931:AK3934"/>
    <mergeCell ref="AK3935:AK3938"/>
    <mergeCell ref="AK3939:AK3942"/>
    <mergeCell ref="AK3895:AK3898"/>
    <mergeCell ref="AK3899:AK3902"/>
    <mergeCell ref="AK3903:AK3906"/>
    <mergeCell ref="AK3907:AK3910"/>
    <mergeCell ref="AK3911:AK3914"/>
    <mergeCell ref="AK3915:AK3918"/>
    <mergeCell ref="AK3871:AK3874"/>
    <mergeCell ref="AK3875:AK3878"/>
    <mergeCell ref="AK3879:AK3882"/>
    <mergeCell ref="AK3883:AK3886"/>
    <mergeCell ref="AK3887:AK3890"/>
    <mergeCell ref="AK3891:AK3894"/>
    <mergeCell ref="AL23:AL26"/>
    <mergeCell ref="AL27:AL30"/>
    <mergeCell ref="AL31:AL34"/>
    <mergeCell ref="AL35:AL38"/>
    <mergeCell ref="AL39:AL42"/>
    <mergeCell ref="AL43:AL46"/>
    <mergeCell ref="AL1:AL2"/>
    <mergeCell ref="AL3:AL6"/>
    <mergeCell ref="AL7:AL10"/>
    <mergeCell ref="AL11:AL14"/>
    <mergeCell ref="AL15:AL18"/>
    <mergeCell ref="AL19:AL22"/>
    <mergeCell ref="AK3991:AK3994"/>
    <mergeCell ref="AK3995:AK3998"/>
    <mergeCell ref="AK3999:AK4002"/>
    <mergeCell ref="AK1:AK2"/>
    <mergeCell ref="R1:R2"/>
    <mergeCell ref="S1:S2"/>
    <mergeCell ref="AF1:AJ1"/>
    <mergeCell ref="AE1:AE2"/>
    <mergeCell ref="AK3967:AK3970"/>
    <mergeCell ref="AK3971:AK3974"/>
    <mergeCell ref="AK3975:AK3978"/>
    <mergeCell ref="AK3979:AK3982"/>
    <mergeCell ref="AK3983:AK3986"/>
    <mergeCell ref="AK3987:AK3990"/>
    <mergeCell ref="AK3943:AK3946"/>
    <mergeCell ref="AK3947:AK3950"/>
    <mergeCell ref="AK3951:AK3954"/>
    <mergeCell ref="AK3955:AK3958"/>
    <mergeCell ref="AK3959:AK3962"/>
    <mergeCell ref="AK3963:AK3966"/>
    <mergeCell ref="AL95:AL98"/>
    <mergeCell ref="AL99:AL102"/>
    <mergeCell ref="AL103:AL106"/>
    <mergeCell ref="AL107:AL110"/>
    <mergeCell ref="AL111:AL114"/>
    <mergeCell ref="AL115:AL118"/>
    <mergeCell ref="AL71:AL74"/>
    <mergeCell ref="AL75:AL78"/>
    <mergeCell ref="AL79:AL82"/>
    <mergeCell ref="AL83:AL86"/>
    <mergeCell ref="AL87:AL90"/>
    <mergeCell ref="AL91:AL94"/>
    <mergeCell ref="AL47:AL50"/>
    <mergeCell ref="AL51:AL54"/>
    <mergeCell ref="AL55:AL58"/>
    <mergeCell ref="AL59:AL62"/>
    <mergeCell ref="AL63:AL66"/>
    <mergeCell ref="AL67:AL70"/>
    <mergeCell ref="AL167:AL170"/>
    <mergeCell ref="AL171:AL174"/>
    <mergeCell ref="AL175:AL178"/>
    <mergeCell ref="AL179:AL182"/>
    <mergeCell ref="AL183:AL186"/>
    <mergeCell ref="AL187:AL190"/>
    <mergeCell ref="AL143:AL146"/>
    <mergeCell ref="AL147:AL150"/>
    <mergeCell ref="AL151:AL154"/>
    <mergeCell ref="AL155:AL158"/>
    <mergeCell ref="AL159:AL162"/>
    <mergeCell ref="AL163:AL166"/>
    <mergeCell ref="AL119:AL122"/>
    <mergeCell ref="AL123:AL126"/>
    <mergeCell ref="AL127:AL130"/>
    <mergeCell ref="AL131:AL134"/>
    <mergeCell ref="AL135:AL138"/>
    <mergeCell ref="AL139:AL142"/>
    <mergeCell ref="AL239:AL242"/>
    <mergeCell ref="AL243:AL246"/>
    <mergeCell ref="AL247:AL250"/>
    <mergeCell ref="AL251:AL254"/>
    <mergeCell ref="AL255:AL258"/>
    <mergeCell ref="AL259:AL262"/>
    <mergeCell ref="AL215:AL218"/>
    <mergeCell ref="AL219:AL222"/>
    <mergeCell ref="AL223:AL226"/>
    <mergeCell ref="AL227:AL230"/>
    <mergeCell ref="AL231:AL234"/>
    <mergeCell ref="AL235:AL238"/>
    <mergeCell ref="AL191:AL194"/>
    <mergeCell ref="AL195:AL198"/>
    <mergeCell ref="AL199:AL202"/>
    <mergeCell ref="AL203:AL206"/>
    <mergeCell ref="AL207:AL210"/>
    <mergeCell ref="AL211:AL214"/>
    <mergeCell ref="AL311:AL314"/>
    <mergeCell ref="AL315:AL318"/>
    <mergeCell ref="AL319:AL322"/>
    <mergeCell ref="AL323:AL326"/>
    <mergeCell ref="AL327:AL330"/>
    <mergeCell ref="AL331:AL334"/>
    <mergeCell ref="AL287:AL290"/>
    <mergeCell ref="AL291:AL294"/>
    <mergeCell ref="AL295:AL298"/>
    <mergeCell ref="AL299:AL302"/>
    <mergeCell ref="AL303:AL306"/>
    <mergeCell ref="AL307:AL310"/>
    <mergeCell ref="AL263:AL266"/>
    <mergeCell ref="AL267:AL270"/>
    <mergeCell ref="AL271:AL274"/>
    <mergeCell ref="AL275:AL278"/>
    <mergeCell ref="AL279:AL282"/>
    <mergeCell ref="AL283:AL286"/>
    <mergeCell ref="AL383:AL386"/>
    <mergeCell ref="AL387:AL390"/>
    <mergeCell ref="AL391:AL394"/>
    <mergeCell ref="AL395:AL398"/>
    <mergeCell ref="AL399:AL402"/>
    <mergeCell ref="AL403:AL406"/>
    <mergeCell ref="AL359:AL362"/>
    <mergeCell ref="AL363:AL366"/>
    <mergeCell ref="AL367:AL370"/>
    <mergeCell ref="AL371:AL374"/>
    <mergeCell ref="AL375:AL378"/>
    <mergeCell ref="AL379:AL382"/>
    <mergeCell ref="AL335:AL338"/>
    <mergeCell ref="AL339:AL342"/>
    <mergeCell ref="AL343:AL346"/>
    <mergeCell ref="AL347:AL350"/>
    <mergeCell ref="AL351:AL354"/>
    <mergeCell ref="AL355:AL358"/>
    <mergeCell ref="AL455:AL458"/>
    <mergeCell ref="AL459:AL462"/>
    <mergeCell ref="AL463:AL466"/>
    <mergeCell ref="AL467:AL470"/>
    <mergeCell ref="AL471:AL474"/>
    <mergeCell ref="AL475:AL478"/>
    <mergeCell ref="AL431:AL434"/>
    <mergeCell ref="AL435:AL438"/>
    <mergeCell ref="AL439:AL442"/>
    <mergeCell ref="AL443:AL446"/>
    <mergeCell ref="AL447:AL450"/>
    <mergeCell ref="AL451:AL454"/>
    <mergeCell ref="AL407:AL410"/>
    <mergeCell ref="AL411:AL414"/>
    <mergeCell ref="AL415:AL418"/>
    <mergeCell ref="AL419:AL422"/>
    <mergeCell ref="AL423:AL426"/>
    <mergeCell ref="AL427:AL430"/>
    <mergeCell ref="AL527:AL530"/>
    <mergeCell ref="AL531:AL534"/>
    <mergeCell ref="AL535:AL538"/>
    <mergeCell ref="AL539:AL542"/>
    <mergeCell ref="AL543:AL546"/>
    <mergeCell ref="AL547:AL550"/>
    <mergeCell ref="AL503:AL506"/>
    <mergeCell ref="AL507:AL510"/>
    <mergeCell ref="AL511:AL514"/>
    <mergeCell ref="AL515:AL518"/>
    <mergeCell ref="AL519:AL522"/>
    <mergeCell ref="AL523:AL526"/>
    <mergeCell ref="AL479:AL482"/>
    <mergeCell ref="AL483:AL486"/>
    <mergeCell ref="AL487:AL490"/>
    <mergeCell ref="AL491:AL494"/>
    <mergeCell ref="AL495:AL498"/>
    <mergeCell ref="AL499:AL502"/>
    <mergeCell ref="AL599:AL602"/>
    <mergeCell ref="AL603:AL606"/>
    <mergeCell ref="AL607:AL610"/>
    <mergeCell ref="AL611:AL614"/>
    <mergeCell ref="AL615:AL618"/>
    <mergeCell ref="AL619:AL622"/>
    <mergeCell ref="AL575:AL578"/>
    <mergeCell ref="AL579:AL582"/>
    <mergeCell ref="AL583:AL586"/>
    <mergeCell ref="AL587:AL590"/>
    <mergeCell ref="AL591:AL594"/>
    <mergeCell ref="AL595:AL598"/>
    <mergeCell ref="AL551:AL554"/>
    <mergeCell ref="AL555:AL558"/>
    <mergeCell ref="AL559:AL562"/>
    <mergeCell ref="AL563:AL566"/>
    <mergeCell ref="AL567:AL570"/>
    <mergeCell ref="AL571:AL574"/>
    <mergeCell ref="AL671:AL674"/>
    <mergeCell ref="AL675:AL678"/>
    <mergeCell ref="AL679:AL682"/>
    <mergeCell ref="AL683:AL686"/>
    <mergeCell ref="AL687:AL690"/>
    <mergeCell ref="AL691:AL694"/>
    <mergeCell ref="AL647:AL650"/>
    <mergeCell ref="AL651:AL654"/>
    <mergeCell ref="AL655:AL658"/>
    <mergeCell ref="AL659:AL662"/>
    <mergeCell ref="AL663:AL666"/>
    <mergeCell ref="AL667:AL670"/>
    <mergeCell ref="AL623:AL626"/>
    <mergeCell ref="AL627:AL630"/>
    <mergeCell ref="AL631:AL634"/>
    <mergeCell ref="AL635:AL638"/>
    <mergeCell ref="AL639:AL642"/>
    <mergeCell ref="AL643:AL646"/>
    <mergeCell ref="AL743:AL746"/>
    <mergeCell ref="AL747:AL750"/>
    <mergeCell ref="AL751:AL754"/>
    <mergeCell ref="AL755:AL758"/>
    <mergeCell ref="AL759:AL762"/>
    <mergeCell ref="AL763:AL766"/>
    <mergeCell ref="AL719:AL722"/>
    <mergeCell ref="AL723:AL726"/>
    <mergeCell ref="AL727:AL730"/>
    <mergeCell ref="AL731:AL734"/>
    <mergeCell ref="AL735:AL738"/>
    <mergeCell ref="AL739:AL742"/>
    <mergeCell ref="AL695:AL698"/>
    <mergeCell ref="AL699:AL702"/>
    <mergeCell ref="AL703:AL706"/>
    <mergeCell ref="AL707:AL710"/>
    <mergeCell ref="AL711:AL714"/>
    <mergeCell ref="AL715:AL718"/>
    <mergeCell ref="AL815:AL818"/>
    <mergeCell ref="AL819:AL822"/>
    <mergeCell ref="AL823:AL826"/>
    <mergeCell ref="AL827:AL830"/>
    <mergeCell ref="AL831:AL834"/>
    <mergeCell ref="AL835:AL838"/>
    <mergeCell ref="AL791:AL794"/>
    <mergeCell ref="AL795:AL798"/>
    <mergeCell ref="AL799:AL802"/>
    <mergeCell ref="AL803:AL806"/>
    <mergeCell ref="AL807:AL810"/>
    <mergeCell ref="AL811:AL814"/>
    <mergeCell ref="AL767:AL770"/>
    <mergeCell ref="AL771:AL774"/>
    <mergeCell ref="AL775:AL778"/>
    <mergeCell ref="AL779:AL782"/>
    <mergeCell ref="AL783:AL786"/>
    <mergeCell ref="AL787:AL790"/>
    <mergeCell ref="AL887:AL890"/>
    <mergeCell ref="AL891:AL894"/>
    <mergeCell ref="AL895:AL898"/>
    <mergeCell ref="AL899:AL902"/>
    <mergeCell ref="AL903:AL906"/>
    <mergeCell ref="AL907:AL910"/>
    <mergeCell ref="AL863:AL866"/>
    <mergeCell ref="AL867:AL870"/>
    <mergeCell ref="AL871:AL874"/>
    <mergeCell ref="AL875:AL878"/>
    <mergeCell ref="AL879:AL882"/>
    <mergeCell ref="AL883:AL886"/>
    <mergeCell ref="AL839:AL842"/>
    <mergeCell ref="AL843:AL846"/>
    <mergeCell ref="AL847:AL850"/>
    <mergeCell ref="AL851:AL854"/>
    <mergeCell ref="AL855:AL858"/>
    <mergeCell ref="AL859:AL862"/>
    <mergeCell ref="AL959:AL962"/>
    <mergeCell ref="AL963:AL966"/>
    <mergeCell ref="AL967:AL970"/>
    <mergeCell ref="AL971:AL974"/>
    <mergeCell ref="AL975:AL978"/>
    <mergeCell ref="AL979:AL982"/>
    <mergeCell ref="AL935:AL938"/>
    <mergeCell ref="AL939:AL942"/>
    <mergeCell ref="AL943:AL946"/>
    <mergeCell ref="AL947:AL950"/>
    <mergeCell ref="AL951:AL954"/>
    <mergeCell ref="AL955:AL958"/>
    <mergeCell ref="AL911:AL914"/>
    <mergeCell ref="AL915:AL918"/>
    <mergeCell ref="AL919:AL922"/>
    <mergeCell ref="AL923:AL926"/>
    <mergeCell ref="AL927:AL930"/>
    <mergeCell ref="AL931:AL934"/>
    <mergeCell ref="AL1031:AL1034"/>
    <mergeCell ref="AL1035:AL1038"/>
    <mergeCell ref="AL1039:AL1042"/>
    <mergeCell ref="AL1043:AL1046"/>
    <mergeCell ref="AL1047:AL1050"/>
    <mergeCell ref="AL1051:AL1054"/>
    <mergeCell ref="AL1007:AL1010"/>
    <mergeCell ref="AL1011:AL1014"/>
    <mergeCell ref="AL1015:AL1018"/>
    <mergeCell ref="AL1019:AL1022"/>
    <mergeCell ref="AL1023:AL1026"/>
    <mergeCell ref="AL1027:AL1030"/>
    <mergeCell ref="AL983:AL986"/>
    <mergeCell ref="AL987:AL990"/>
    <mergeCell ref="AL991:AL994"/>
    <mergeCell ref="AL995:AL998"/>
    <mergeCell ref="AL999:AL1002"/>
    <mergeCell ref="AL1003:AL1006"/>
    <mergeCell ref="AL1103:AL1106"/>
    <mergeCell ref="AL1107:AL1110"/>
    <mergeCell ref="AL1111:AL1114"/>
    <mergeCell ref="AL1115:AL1118"/>
    <mergeCell ref="AL1119:AL1122"/>
    <mergeCell ref="AL1123:AL1126"/>
    <mergeCell ref="AL1079:AL1082"/>
    <mergeCell ref="AL1083:AL1086"/>
    <mergeCell ref="AL1087:AL1090"/>
    <mergeCell ref="AL1091:AL1094"/>
    <mergeCell ref="AL1095:AL1098"/>
    <mergeCell ref="AL1099:AL1102"/>
    <mergeCell ref="AL1055:AL1058"/>
    <mergeCell ref="AL1059:AL1062"/>
    <mergeCell ref="AL1063:AL1066"/>
    <mergeCell ref="AL1067:AL1070"/>
    <mergeCell ref="AL1071:AL1074"/>
    <mergeCell ref="AL1075:AL1078"/>
    <mergeCell ref="AL1175:AL1178"/>
    <mergeCell ref="AL1179:AL1182"/>
    <mergeCell ref="AL1183:AL1186"/>
    <mergeCell ref="AL1187:AL1190"/>
    <mergeCell ref="AL1191:AL1194"/>
    <mergeCell ref="AL1195:AL1198"/>
    <mergeCell ref="AL1151:AL1154"/>
    <mergeCell ref="AL1155:AL1158"/>
    <mergeCell ref="AL1159:AL1162"/>
    <mergeCell ref="AL1163:AL1166"/>
    <mergeCell ref="AL1167:AL1170"/>
    <mergeCell ref="AL1171:AL1174"/>
    <mergeCell ref="AL1127:AL1130"/>
    <mergeCell ref="AL1131:AL1134"/>
    <mergeCell ref="AL1135:AL1138"/>
    <mergeCell ref="AL1139:AL1142"/>
    <mergeCell ref="AL1143:AL1146"/>
    <mergeCell ref="AL1147:AL1150"/>
    <mergeCell ref="AL1247:AL1250"/>
    <mergeCell ref="AL1251:AL1254"/>
    <mergeCell ref="AL1255:AL1258"/>
    <mergeCell ref="AL1259:AL1262"/>
    <mergeCell ref="AL1263:AL1266"/>
    <mergeCell ref="AL1267:AL1270"/>
    <mergeCell ref="AL1223:AL1226"/>
    <mergeCell ref="AL1227:AL1230"/>
    <mergeCell ref="AL1231:AL1234"/>
    <mergeCell ref="AL1235:AL1238"/>
    <mergeCell ref="AL1239:AL1242"/>
    <mergeCell ref="AL1243:AL1246"/>
    <mergeCell ref="AL1199:AL1202"/>
    <mergeCell ref="AL1203:AL1206"/>
    <mergeCell ref="AL1207:AL1210"/>
    <mergeCell ref="AL1211:AL1214"/>
    <mergeCell ref="AL1215:AL1218"/>
    <mergeCell ref="AL1219:AL1222"/>
    <mergeCell ref="AL1319:AL1322"/>
    <mergeCell ref="AL1323:AL1326"/>
    <mergeCell ref="AL1327:AL1330"/>
    <mergeCell ref="AL1331:AL1334"/>
    <mergeCell ref="AL1335:AL1338"/>
    <mergeCell ref="AL1339:AL1342"/>
    <mergeCell ref="AL1295:AL1298"/>
    <mergeCell ref="AL1299:AL1302"/>
    <mergeCell ref="AL1303:AL1306"/>
    <mergeCell ref="AL1307:AL1310"/>
    <mergeCell ref="AL1311:AL1314"/>
    <mergeCell ref="AL1315:AL1318"/>
    <mergeCell ref="AL1271:AL1274"/>
    <mergeCell ref="AL1275:AL1278"/>
    <mergeCell ref="AL1279:AL1282"/>
    <mergeCell ref="AL1283:AL1286"/>
    <mergeCell ref="AL1287:AL1290"/>
    <mergeCell ref="AL1291:AL1294"/>
    <mergeCell ref="AL1391:AL1394"/>
    <mergeCell ref="AL1395:AL1398"/>
    <mergeCell ref="AL1399:AL1402"/>
    <mergeCell ref="AL1403:AL1406"/>
    <mergeCell ref="AL1407:AL1410"/>
    <mergeCell ref="AL1411:AL1414"/>
    <mergeCell ref="AL1367:AL1370"/>
    <mergeCell ref="AL1371:AL1374"/>
    <mergeCell ref="AL1375:AL1378"/>
    <mergeCell ref="AL1379:AL1382"/>
    <mergeCell ref="AL1383:AL1386"/>
    <mergeCell ref="AL1387:AL1390"/>
    <mergeCell ref="AL1343:AL1346"/>
    <mergeCell ref="AL1347:AL1350"/>
    <mergeCell ref="AL1351:AL1354"/>
    <mergeCell ref="AL1355:AL1358"/>
    <mergeCell ref="AL1359:AL1362"/>
    <mergeCell ref="AL1363:AL1366"/>
    <mergeCell ref="AL1463:AL1466"/>
    <mergeCell ref="AL1467:AL1470"/>
    <mergeCell ref="AL1471:AL1474"/>
    <mergeCell ref="AL1475:AL1478"/>
    <mergeCell ref="AL1479:AL1482"/>
    <mergeCell ref="AL1483:AL1486"/>
    <mergeCell ref="AL1439:AL1442"/>
    <mergeCell ref="AL1443:AL1446"/>
    <mergeCell ref="AL1447:AL1450"/>
    <mergeCell ref="AL1451:AL1454"/>
    <mergeCell ref="AL1455:AL1458"/>
    <mergeCell ref="AL1459:AL1462"/>
    <mergeCell ref="AL1415:AL1418"/>
    <mergeCell ref="AL1419:AL1422"/>
    <mergeCell ref="AL1423:AL1426"/>
    <mergeCell ref="AL1427:AL1430"/>
    <mergeCell ref="AL1431:AL1434"/>
    <mergeCell ref="AL1435:AL1438"/>
    <mergeCell ref="AL1535:AL1538"/>
    <mergeCell ref="AL1539:AL1542"/>
    <mergeCell ref="AL1543:AL1546"/>
    <mergeCell ref="AL1547:AL1550"/>
    <mergeCell ref="AL1551:AL1554"/>
    <mergeCell ref="AL1555:AL1558"/>
    <mergeCell ref="AL1511:AL1514"/>
    <mergeCell ref="AL1515:AL1518"/>
    <mergeCell ref="AL1519:AL1522"/>
    <mergeCell ref="AL1523:AL1526"/>
    <mergeCell ref="AL1527:AL1530"/>
    <mergeCell ref="AL1531:AL1534"/>
    <mergeCell ref="AL1487:AL1490"/>
    <mergeCell ref="AL1491:AL1494"/>
    <mergeCell ref="AL1495:AL1498"/>
    <mergeCell ref="AL1499:AL1502"/>
    <mergeCell ref="AL1503:AL1506"/>
    <mergeCell ref="AL1507:AL1510"/>
    <mergeCell ref="AL1607:AL1610"/>
    <mergeCell ref="AL1611:AL1614"/>
    <mergeCell ref="AL1615:AL1618"/>
    <mergeCell ref="AL1619:AL1622"/>
    <mergeCell ref="AL1623:AL1626"/>
    <mergeCell ref="AL1627:AL1630"/>
    <mergeCell ref="AL1583:AL1586"/>
    <mergeCell ref="AL1587:AL1590"/>
    <mergeCell ref="AL1591:AL1594"/>
    <mergeCell ref="AL1595:AL1598"/>
    <mergeCell ref="AL1599:AL1602"/>
    <mergeCell ref="AL1603:AL1606"/>
    <mergeCell ref="AL1559:AL1562"/>
    <mergeCell ref="AL1563:AL1566"/>
    <mergeCell ref="AL1567:AL1570"/>
    <mergeCell ref="AL1571:AL1574"/>
    <mergeCell ref="AL1575:AL1578"/>
    <mergeCell ref="AL1579:AL1582"/>
    <mergeCell ref="AL1679:AL1682"/>
    <mergeCell ref="AL1683:AL1686"/>
    <mergeCell ref="AL1687:AL1690"/>
    <mergeCell ref="AL1691:AL1694"/>
    <mergeCell ref="AL1695:AL1698"/>
    <mergeCell ref="AL1699:AL1702"/>
    <mergeCell ref="AL1655:AL1658"/>
    <mergeCell ref="AL1659:AL1662"/>
    <mergeCell ref="AL1663:AL1666"/>
    <mergeCell ref="AL1667:AL1670"/>
    <mergeCell ref="AL1671:AL1674"/>
    <mergeCell ref="AL1675:AL1678"/>
    <mergeCell ref="AL1631:AL1634"/>
    <mergeCell ref="AL1635:AL1638"/>
    <mergeCell ref="AL1639:AL1642"/>
    <mergeCell ref="AL1643:AL1646"/>
    <mergeCell ref="AL1647:AL1650"/>
    <mergeCell ref="AL1651:AL1654"/>
    <mergeCell ref="AL1751:AL1754"/>
    <mergeCell ref="AL1755:AL1758"/>
    <mergeCell ref="AL1759:AL1762"/>
    <mergeCell ref="AL1763:AL1766"/>
    <mergeCell ref="AL1767:AL1770"/>
    <mergeCell ref="AL1771:AL1774"/>
    <mergeCell ref="AL1727:AL1730"/>
    <mergeCell ref="AL1731:AL1734"/>
    <mergeCell ref="AL1735:AL1738"/>
    <mergeCell ref="AL1739:AL1742"/>
    <mergeCell ref="AL1743:AL1746"/>
    <mergeCell ref="AL1747:AL1750"/>
    <mergeCell ref="AL1703:AL1706"/>
    <mergeCell ref="AL1707:AL1710"/>
    <mergeCell ref="AL1711:AL1714"/>
    <mergeCell ref="AL1715:AL1718"/>
    <mergeCell ref="AL1719:AL1722"/>
    <mergeCell ref="AL1723:AL1726"/>
    <mergeCell ref="AL1823:AL1826"/>
    <mergeCell ref="AL1827:AL1830"/>
    <mergeCell ref="AL1831:AL1834"/>
    <mergeCell ref="AL1835:AL1838"/>
    <mergeCell ref="AL1839:AL1842"/>
    <mergeCell ref="AL1843:AL1846"/>
    <mergeCell ref="AL1799:AL1802"/>
    <mergeCell ref="AL1803:AL1806"/>
    <mergeCell ref="AL1807:AL1810"/>
    <mergeCell ref="AL1811:AL1814"/>
    <mergeCell ref="AL1815:AL1818"/>
    <mergeCell ref="AL1819:AL1822"/>
    <mergeCell ref="AL1775:AL1778"/>
    <mergeCell ref="AL1779:AL1782"/>
    <mergeCell ref="AL1783:AL1786"/>
    <mergeCell ref="AL1787:AL1790"/>
    <mergeCell ref="AL1791:AL1794"/>
    <mergeCell ref="AL1795:AL1798"/>
    <mergeCell ref="AL1895:AL1898"/>
    <mergeCell ref="AL1899:AL1902"/>
    <mergeCell ref="AL1903:AL1906"/>
    <mergeCell ref="AL1907:AL1910"/>
    <mergeCell ref="AL1911:AL1914"/>
    <mergeCell ref="AL1915:AL1918"/>
    <mergeCell ref="AL1871:AL1874"/>
    <mergeCell ref="AL1875:AL1878"/>
    <mergeCell ref="AL1879:AL1882"/>
    <mergeCell ref="AL1883:AL1886"/>
    <mergeCell ref="AL1887:AL1890"/>
    <mergeCell ref="AL1891:AL1894"/>
    <mergeCell ref="AL1847:AL1850"/>
    <mergeCell ref="AL1851:AL1854"/>
    <mergeCell ref="AL1855:AL1858"/>
    <mergeCell ref="AL1859:AL1862"/>
    <mergeCell ref="AL1863:AL1866"/>
    <mergeCell ref="AL1867:AL1870"/>
    <mergeCell ref="AL1967:AL1970"/>
    <mergeCell ref="AL1971:AL1974"/>
    <mergeCell ref="AL1975:AL1978"/>
    <mergeCell ref="AL1979:AL1982"/>
    <mergeCell ref="AL1983:AL1986"/>
    <mergeCell ref="AL1987:AL1990"/>
    <mergeCell ref="AL1943:AL1946"/>
    <mergeCell ref="AL1947:AL1950"/>
    <mergeCell ref="AL1951:AL1954"/>
    <mergeCell ref="AL1955:AL1958"/>
    <mergeCell ref="AL1959:AL1962"/>
    <mergeCell ref="AL1963:AL1966"/>
    <mergeCell ref="AL1919:AL1922"/>
    <mergeCell ref="AL1923:AL1926"/>
    <mergeCell ref="AL1927:AL1930"/>
    <mergeCell ref="AL1931:AL1934"/>
    <mergeCell ref="AL1935:AL1938"/>
    <mergeCell ref="AL1939:AL1942"/>
    <mergeCell ref="AL2039:AL2042"/>
    <mergeCell ref="AL2043:AL2046"/>
    <mergeCell ref="AL2047:AL2050"/>
    <mergeCell ref="AL2051:AL2054"/>
    <mergeCell ref="AL2055:AL2058"/>
    <mergeCell ref="AL2059:AL2062"/>
    <mergeCell ref="AL2015:AL2018"/>
    <mergeCell ref="AL2019:AL2022"/>
    <mergeCell ref="AL2023:AL2026"/>
    <mergeCell ref="AL2027:AL2030"/>
    <mergeCell ref="AL2031:AL2034"/>
    <mergeCell ref="AL2035:AL2038"/>
    <mergeCell ref="AL1991:AL1994"/>
    <mergeCell ref="AL1995:AL1998"/>
    <mergeCell ref="AL1999:AL2002"/>
    <mergeCell ref="AL2003:AL2006"/>
    <mergeCell ref="AL2007:AL2010"/>
    <mergeCell ref="AL2011:AL2014"/>
    <mergeCell ref="AL2111:AL2114"/>
    <mergeCell ref="AL2115:AL2118"/>
    <mergeCell ref="AL2119:AL2122"/>
    <mergeCell ref="AL2123:AL2126"/>
    <mergeCell ref="AL2127:AL2130"/>
    <mergeCell ref="AL2131:AL2134"/>
    <mergeCell ref="AL2087:AL2090"/>
    <mergeCell ref="AL2091:AL2094"/>
    <mergeCell ref="AL2095:AL2098"/>
    <mergeCell ref="AL2099:AL2102"/>
    <mergeCell ref="AL2103:AL2106"/>
    <mergeCell ref="AL2107:AL2110"/>
    <mergeCell ref="AL2063:AL2066"/>
    <mergeCell ref="AL2067:AL2070"/>
    <mergeCell ref="AL2071:AL2074"/>
    <mergeCell ref="AL2075:AL2078"/>
    <mergeCell ref="AL2079:AL2082"/>
    <mergeCell ref="AL2083:AL2086"/>
    <mergeCell ref="AL2183:AL2186"/>
    <mergeCell ref="AL2187:AL2190"/>
    <mergeCell ref="AL2191:AL2194"/>
    <mergeCell ref="AL2195:AL2198"/>
    <mergeCell ref="AL2199:AL2202"/>
    <mergeCell ref="AL2203:AL2206"/>
    <mergeCell ref="AL2159:AL2162"/>
    <mergeCell ref="AL2163:AL2166"/>
    <mergeCell ref="AL2167:AL2170"/>
    <mergeCell ref="AL2171:AL2174"/>
    <mergeCell ref="AL2175:AL2178"/>
    <mergeCell ref="AL2179:AL2182"/>
    <mergeCell ref="AL2135:AL2138"/>
    <mergeCell ref="AL2139:AL2142"/>
    <mergeCell ref="AL2143:AL2146"/>
    <mergeCell ref="AL2147:AL2150"/>
    <mergeCell ref="AL2151:AL2154"/>
    <mergeCell ref="AL2155:AL2158"/>
    <mergeCell ref="AL2255:AL2258"/>
    <mergeCell ref="AL2259:AL2262"/>
    <mergeCell ref="AL2263:AL2266"/>
    <mergeCell ref="AL2267:AL2270"/>
    <mergeCell ref="AL2271:AL2274"/>
    <mergeCell ref="AL2275:AL2278"/>
    <mergeCell ref="AL2231:AL2234"/>
    <mergeCell ref="AL2235:AL2238"/>
    <mergeCell ref="AL2239:AL2242"/>
    <mergeCell ref="AL2243:AL2246"/>
    <mergeCell ref="AL2247:AL2250"/>
    <mergeCell ref="AL2251:AL2254"/>
    <mergeCell ref="AL2207:AL2210"/>
    <mergeCell ref="AL2211:AL2214"/>
    <mergeCell ref="AL2215:AL2218"/>
    <mergeCell ref="AL2219:AL2222"/>
    <mergeCell ref="AL2223:AL2226"/>
    <mergeCell ref="AL2227:AL2230"/>
    <mergeCell ref="AL2327:AL2330"/>
    <mergeCell ref="AL2331:AL2334"/>
    <mergeCell ref="AL2335:AL2338"/>
    <mergeCell ref="AL2339:AL2342"/>
    <mergeCell ref="AL2343:AL2346"/>
    <mergeCell ref="AL2347:AL2350"/>
    <mergeCell ref="AL2303:AL2306"/>
    <mergeCell ref="AL2307:AL2310"/>
    <mergeCell ref="AL2311:AL2314"/>
    <mergeCell ref="AL2315:AL2318"/>
    <mergeCell ref="AL2319:AL2322"/>
    <mergeCell ref="AL2323:AL2326"/>
    <mergeCell ref="AL2279:AL2282"/>
    <mergeCell ref="AL2283:AL2286"/>
    <mergeCell ref="AL2287:AL2290"/>
    <mergeCell ref="AL2291:AL2294"/>
    <mergeCell ref="AL2295:AL2298"/>
    <mergeCell ref="AL2299:AL2302"/>
    <mergeCell ref="AL2399:AL2402"/>
    <mergeCell ref="AL2403:AL2406"/>
    <mergeCell ref="AL2407:AL2410"/>
    <mergeCell ref="AL2411:AL2414"/>
    <mergeCell ref="AL2415:AL2418"/>
    <mergeCell ref="AL2419:AL2422"/>
    <mergeCell ref="AL2375:AL2378"/>
    <mergeCell ref="AL2379:AL2382"/>
    <mergeCell ref="AL2383:AL2386"/>
    <mergeCell ref="AL2387:AL2390"/>
    <mergeCell ref="AL2391:AL2394"/>
    <mergeCell ref="AL2395:AL2398"/>
    <mergeCell ref="AL2351:AL2354"/>
    <mergeCell ref="AL2355:AL2358"/>
    <mergeCell ref="AL2359:AL2362"/>
    <mergeCell ref="AL2363:AL2366"/>
    <mergeCell ref="AL2367:AL2370"/>
    <mergeCell ref="AL2371:AL2374"/>
    <mergeCell ref="AL2471:AL2474"/>
    <mergeCell ref="AL2475:AL2478"/>
    <mergeCell ref="AL2479:AL2482"/>
    <mergeCell ref="AL2483:AL2486"/>
    <mergeCell ref="AL2487:AL2490"/>
    <mergeCell ref="AL2491:AL2494"/>
    <mergeCell ref="AL2447:AL2450"/>
    <mergeCell ref="AL2451:AL2454"/>
    <mergeCell ref="AL2455:AL2458"/>
    <mergeCell ref="AL2459:AL2462"/>
    <mergeCell ref="AL2463:AL2466"/>
    <mergeCell ref="AL2467:AL2470"/>
    <mergeCell ref="AL2423:AL2426"/>
    <mergeCell ref="AL2427:AL2430"/>
    <mergeCell ref="AL2431:AL2434"/>
    <mergeCell ref="AL2435:AL2438"/>
    <mergeCell ref="AL2439:AL2442"/>
    <mergeCell ref="AL2443:AL2446"/>
    <mergeCell ref="AL2543:AL2546"/>
    <mergeCell ref="AL2547:AL2550"/>
    <mergeCell ref="AL2551:AL2554"/>
    <mergeCell ref="AL2555:AL2558"/>
    <mergeCell ref="AL2559:AL2562"/>
    <mergeCell ref="AL2563:AL2566"/>
    <mergeCell ref="AL2519:AL2522"/>
    <mergeCell ref="AL2523:AL2526"/>
    <mergeCell ref="AL2527:AL2530"/>
    <mergeCell ref="AL2531:AL2534"/>
    <mergeCell ref="AL2535:AL2538"/>
    <mergeCell ref="AL2539:AL2542"/>
    <mergeCell ref="AL2495:AL2498"/>
    <mergeCell ref="AL2499:AL2502"/>
    <mergeCell ref="AL2503:AL2506"/>
    <mergeCell ref="AL2507:AL2510"/>
    <mergeCell ref="AL2511:AL2514"/>
    <mergeCell ref="AL2515:AL2518"/>
    <mergeCell ref="AL2615:AL2618"/>
    <mergeCell ref="AL2619:AL2622"/>
    <mergeCell ref="AL2623:AL2626"/>
    <mergeCell ref="AL2627:AL2630"/>
    <mergeCell ref="AL2631:AL2634"/>
    <mergeCell ref="AL2635:AL2638"/>
    <mergeCell ref="AL2591:AL2594"/>
    <mergeCell ref="AL2595:AL2598"/>
    <mergeCell ref="AL2599:AL2602"/>
    <mergeCell ref="AL2603:AL2606"/>
    <mergeCell ref="AL2607:AL2610"/>
    <mergeCell ref="AL2611:AL2614"/>
    <mergeCell ref="AL2567:AL2570"/>
    <mergeCell ref="AL2571:AL2574"/>
    <mergeCell ref="AL2575:AL2578"/>
    <mergeCell ref="AL2579:AL2582"/>
    <mergeCell ref="AL2583:AL2586"/>
    <mergeCell ref="AL2587:AL2590"/>
    <mergeCell ref="AL2687:AL2690"/>
    <mergeCell ref="AL2691:AL2694"/>
    <mergeCell ref="AL2695:AL2698"/>
    <mergeCell ref="AL2699:AL2702"/>
    <mergeCell ref="AL2703:AL2706"/>
    <mergeCell ref="AL2707:AL2710"/>
    <mergeCell ref="AL2663:AL2666"/>
    <mergeCell ref="AL2667:AL2670"/>
    <mergeCell ref="AL2671:AL2674"/>
    <mergeCell ref="AL2675:AL2678"/>
    <mergeCell ref="AL2679:AL2682"/>
    <mergeCell ref="AL2683:AL2686"/>
    <mergeCell ref="AL2639:AL2642"/>
    <mergeCell ref="AL2643:AL2646"/>
    <mergeCell ref="AL2647:AL2650"/>
    <mergeCell ref="AL2651:AL2654"/>
    <mergeCell ref="AL2655:AL2658"/>
    <mergeCell ref="AL2659:AL2662"/>
    <mergeCell ref="AL2759:AL2762"/>
    <mergeCell ref="AL2763:AL2766"/>
    <mergeCell ref="AL2767:AL2770"/>
    <mergeCell ref="AL2771:AL2774"/>
    <mergeCell ref="AL2775:AL2778"/>
    <mergeCell ref="AL2779:AL2782"/>
    <mergeCell ref="AL2735:AL2738"/>
    <mergeCell ref="AL2739:AL2742"/>
    <mergeCell ref="AL2743:AL2746"/>
    <mergeCell ref="AL2747:AL2750"/>
    <mergeCell ref="AL2751:AL2754"/>
    <mergeCell ref="AL2755:AL2758"/>
    <mergeCell ref="AL2711:AL2714"/>
    <mergeCell ref="AL2715:AL2718"/>
    <mergeCell ref="AL2719:AL2722"/>
    <mergeCell ref="AL2723:AL2726"/>
    <mergeCell ref="AL2727:AL2730"/>
    <mergeCell ref="AL2731:AL2734"/>
    <mergeCell ref="AL2831:AL2834"/>
    <mergeCell ref="AL2835:AL2838"/>
    <mergeCell ref="AL2839:AL2842"/>
    <mergeCell ref="AL2843:AL2846"/>
    <mergeCell ref="AL2847:AL2850"/>
    <mergeCell ref="AL2851:AL2854"/>
    <mergeCell ref="AL2807:AL2810"/>
    <mergeCell ref="AL2811:AL2814"/>
    <mergeCell ref="AL2815:AL2818"/>
    <mergeCell ref="AL2819:AL2822"/>
    <mergeCell ref="AL2823:AL2826"/>
    <mergeCell ref="AL2827:AL2830"/>
    <mergeCell ref="AL2783:AL2786"/>
    <mergeCell ref="AL2787:AL2790"/>
    <mergeCell ref="AL2791:AL2794"/>
    <mergeCell ref="AL2795:AL2798"/>
    <mergeCell ref="AL2799:AL2802"/>
    <mergeCell ref="AL2803:AL2806"/>
    <mergeCell ref="AL2903:AL2906"/>
    <mergeCell ref="AL2907:AL2910"/>
    <mergeCell ref="AL2911:AL2914"/>
    <mergeCell ref="AL2915:AL2918"/>
    <mergeCell ref="AL2919:AL2922"/>
    <mergeCell ref="AL2923:AL2926"/>
    <mergeCell ref="AL2879:AL2882"/>
    <mergeCell ref="AL2883:AL2886"/>
    <mergeCell ref="AL2887:AL2890"/>
    <mergeCell ref="AL2891:AL2894"/>
    <mergeCell ref="AL2895:AL2898"/>
    <mergeCell ref="AL2899:AL2902"/>
    <mergeCell ref="AL2855:AL2858"/>
    <mergeCell ref="AL2859:AL2862"/>
    <mergeCell ref="AL2863:AL2866"/>
    <mergeCell ref="AL2867:AL2870"/>
    <mergeCell ref="AL2871:AL2874"/>
    <mergeCell ref="AL2875:AL2878"/>
    <mergeCell ref="AL2975:AL2978"/>
    <mergeCell ref="AL2979:AL2982"/>
    <mergeCell ref="AL2983:AL2986"/>
    <mergeCell ref="AL2987:AL2990"/>
    <mergeCell ref="AL2991:AL2994"/>
    <mergeCell ref="AL2995:AL2998"/>
    <mergeCell ref="AL2951:AL2954"/>
    <mergeCell ref="AL2955:AL2958"/>
    <mergeCell ref="AL2959:AL2962"/>
    <mergeCell ref="AL2963:AL2966"/>
    <mergeCell ref="AL2967:AL2970"/>
    <mergeCell ref="AL2971:AL2974"/>
    <mergeCell ref="AL2927:AL2930"/>
    <mergeCell ref="AL2931:AL2934"/>
    <mergeCell ref="AL2935:AL2938"/>
    <mergeCell ref="AL2939:AL2942"/>
    <mergeCell ref="AL2943:AL2946"/>
    <mergeCell ref="AL2947:AL2950"/>
    <mergeCell ref="AL3047:AL3050"/>
    <mergeCell ref="AL3051:AL3054"/>
    <mergeCell ref="AL3055:AL3058"/>
    <mergeCell ref="AL3059:AL3062"/>
    <mergeCell ref="AL3063:AL3066"/>
    <mergeCell ref="AL3067:AL3070"/>
    <mergeCell ref="AL3023:AL3026"/>
    <mergeCell ref="AL3027:AL3030"/>
    <mergeCell ref="AL3031:AL3034"/>
    <mergeCell ref="AL3035:AL3038"/>
    <mergeCell ref="AL3039:AL3042"/>
    <mergeCell ref="AL3043:AL3046"/>
    <mergeCell ref="AL2999:AL3002"/>
    <mergeCell ref="AL3003:AL3006"/>
    <mergeCell ref="AL3007:AL3010"/>
    <mergeCell ref="AL3011:AL3014"/>
    <mergeCell ref="AL3015:AL3018"/>
    <mergeCell ref="AL3019:AL3022"/>
    <mergeCell ref="AL3119:AL3122"/>
    <mergeCell ref="AL3123:AL3126"/>
    <mergeCell ref="AL3127:AL3130"/>
    <mergeCell ref="AL3131:AL3134"/>
    <mergeCell ref="AL3135:AL3138"/>
    <mergeCell ref="AL3139:AL3142"/>
    <mergeCell ref="AL3095:AL3098"/>
    <mergeCell ref="AL3099:AL3102"/>
    <mergeCell ref="AL3103:AL3106"/>
    <mergeCell ref="AL3107:AL3110"/>
    <mergeCell ref="AL3111:AL3114"/>
    <mergeCell ref="AL3115:AL3118"/>
    <mergeCell ref="AL3071:AL3074"/>
    <mergeCell ref="AL3075:AL3078"/>
    <mergeCell ref="AL3079:AL3082"/>
    <mergeCell ref="AL3083:AL3086"/>
    <mergeCell ref="AL3087:AL3090"/>
    <mergeCell ref="AL3091:AL3094"/>
    <mergeCell ref="AL3191:AL3194"/>
    <mergeCell ref="AL3195:AL3198"/>
    <mergeCell ref="AL3199:AL3202"/>
    <mergeCell ref="AL3203:AL3206"/>
    <mergeCell ref="AL3207:AL3210"/>
    <mergeCell ref="AL3211:AL3214"/>
    <mergeCell ref="AL3167:AL3170"/>
    <mergeCell ref="AL3171:AL3174"/>
    <mergeCell ref="AL3175:AL3178"/>
    <mergeCell ref="AL3179:AL3182"/>
    <mergeCell ref="AL3183:AL3186"/>
    <mergeCell ref="AL3187:AL3190"/>
    <mergeCell ref="AL3143:AL3146"/>
    <mergeCell ref="AL3147:AL3150"/>
    <mergeCell ref="AL3151:AL3154"/>
    <mergeCell ref="AL3155:AL3158"/>
    <mergeCell ref="AL3159:AL3162"/>
    <mergeCell ref="AL3163:AL3166"/>
    <mergeCell ref="AL3263:AL3266"/>
    <mergeCell ref="AL3267:AL3270"/>
    <mergeCell ref="AL3271:AL3274"/>
    <mergeCell ref="AL3275:AL3278"/>
    <mergeCell ref="AL3279:AL3282"/>
    <mergeCell ref="AL3283:AL3286"/>
    <mergeCell ref="AL3239:AL3242"/>
    <mergeCell ref="AL3243:AL3246"/>
    <mergeCell ref="AL3247:AL3250"/>
    <mergeCell ref="AL3251:AL3254"/>
    <mergeCell ref="AL3255:AL3258"/>
    <mergeCell ref="AL3259:AL3262"/>
    <mergeCell ref="AL3215:AL3218"/>
    <mergeCell ref="AL3219:AL3222"/>
    <mergeCell ref="AL3223:AL3226"/>
    <mergeCell ref="AL3227:AL3230"/>
    <mergeCell ref="AL3231:AL3234"/>
    <mergeCell ref="AL3235:AL3238"/>
    <mergeCell ref="AL3335:AL3338"/>
    <mergeCell ref="AL3339:AL3342"/>
    <mergeCell ref="AL3343:AL3346"/>
    <mergeCell ref="AL3347:AL3350"/>
    <mergeCell ref="AL3351:AL3354"/>
    <mergeCell ref="AL3355:AL3358"/>
    <mergeCell ref="AL3311:AL3314"/>
    <mergeCell ref="AL3315:AL3318"/>
    <mergeCell ref="AL3319:AL3322"/>
    <mergeCell ref="AL3323:AL3326"/>
    <mergeCell ref="AL3327:AL3330"/>
    <mergeCell ref="AL3331:AL3334"/>
    <mergeCell ref="AL3287:AL3290"/>
    <mergeCell ref="AL3291:AL3294"/>
    <mergeCell ref="AL3295:AL3298"/>
    <mergeCell ref="AL3299:AL3302"/>
    <mergeCell ref="AL3303:AL3306"/>
    <mergeCell ref="AL3307:AL3310"/>
    <mergeCell ref="AL3407:AL3410"/>
    <mergeCell ref="AL3411:AL3414"/>
    <mergeCell ref="AL3415:AL3418"/>
    <mergeCell ref="AL3419:AL3422"/>
    <mergeCell ref="AL3423:AL3426"/>
    <mergeCell ref="AL3427:AL3430"/>
    <mergeCell ref="AL3383:AL3386"/>
    <mergeCell ref="AL3387:AL3390"/>
    <mergeCell ref="AL3391:AL3394"/>
    <mergeCell ref="AL3395:AL3398"/>
    <mergeCell ref="AL3399:AL3402"/>
    <mergeCell ref="AL3403:AL3406"/>
    <mergeCell ref="AL3359:AL3362"/>
    <mergeCell ref="AL3363:AL3366"/>
    <mergeCell ref="AL3367:AL3370"/>
    <mergeCell ref="AL3371:AL3374"/>
    <mergeCell ref="AL3375:AL3378"/>
    <mergeCell ref="AL3379:AL3382"/>
    <mergeCell ref="AL3479:AL3482"/>
    <mergeCell ref="AL3483:AL3486"/>
    <mergeCell ref="AL3487:AL3490"/>
    <mergeCell ref="AL3491:AL3494"/>
    <mergeCell ref="AL3495:AL3498"/>
    <mergeCell ref="AL3499:AL3502"/>
    <mergeCell ref="AL3455:AL3458"/>
    <mergeCell ref="AL3459:AL3462"/>
    <mergeCell ref="AL3463:AL3466"/>
    <mergeCell ref="AL3467:AL3470"/>
    <mergeCell ref="AL3471:AL3474"/>
    <mergeCell ref="AL3475:AL3478"/>
    <mergeCell ref="AL3431:AL3434"/>
    <mergeCell ref="AL3435:AL3438"/>
    <mergeCell ref="AL3439:AL3442"/>
    <mergeCell ref="AL3443:AL3446"/>
    <mergeCell ref="AL3447:AL3450"/>
    <mergeCell ref="AL3451:AL3454"/>
    <mergeCell ref="AL3551:AL3554"/>
    <mergeCell ref="AL3555:AL3558"/>
    <mergeCell ref="AL3559:AL3562"/>
    <mergeCell ref="AL3563:AL3566"/>
    <mergeCell ref="AL3567:AL3570"/>
    <mergeCell ref="AL3571:AL3574"/>
    <mergeCell ref="AL3527:AL3530"/>
    <mergeCell ref="AL3531:AL3534"/>
    <mergeCell ref="AL3535:AL3538"/>
    <mergeCell ref="AL3539:AL3542"/>
    <mergeCell ref="AL3543:AL3546"/>
    <mergeCell ref="AL3547:AL3550"/>
    <mergeCell ref="AL3503:AL3506"/>
    <mergeCell ref="AL3507:AL3510"/>
    <mergeCell ref="AL3511:AL3514"/>
    <mergeCell ref="AL3515:AL3518"/>
    <mergeCell ref="AL3519:AL3522"/>
    <mergeCell ref="AL3523:AL3526"/>
    <mergeCell ref="AL3623:AL3626"/>
    <mergeCell ref="AL3627:AL3630"/>
    <mergeCell ref="AL3631:AL3634"/>
    <mergeCell ref="AL3635:AL3638"/>
    <mergeCell ref="AL3639:AL3642"/>
    <mergeCell ref="AL3643:AL3646"/>
    <mergeCell ref="AL3599:AL3602"/>
    <mergeCell ref="AL3603:AL3606"/>
    <mergeCell ref="AL3607:AL3610"/>
    <mergeCell ref="AL3611:AL3614"/>
    <mergeCell ref="AL3615:AL3618"/>
    <mergeCell ref="AL3619:AL3622"/>
    <mergeCell ref="AL3575:AL3578"/>
    <mergeCell ref="AL3579:AL3582"/>
    <mergeCell ref="AL3583:AL3586"/>
    <mergeCell ref="AL3587:AL3590"/>
    <mergeCell ref="AL3591:AL3594"/>
    <mergeCell ref="AL3595:AL3598"/>
    <mergeCell ref="AL3695:AL3698"/>
    <mergeCell ref="AL3699:AL3702"/>
    <mergeCell ref="AL3703:AL3706"/>
    <mergeCell ref="AL3707:AL3710"/>
    <mergeCell ref="AL3711:AL3714"/>
    <mergeCell ref="AL3715:AL3718"/>
    <mergeCell ref="AL3671:AL3674"/>
    <mergeCell ref="AL3675:AL3678"/>
    <mergeCell ref="AL3679:AL3682"/>
    <mergeCell ref="AL3683:AL3686"/>
    <mergeCell ref="AL3687:AL3690"/>
    <mergeCell ref="AL3691:AL3694"/>
    <mergeCell ref="AL3647:AL3650"/>
    <mergeCell ref="AL3651:AL3654"/>
    <mergeCell ref="AL3655:AL3658"/>
    <mergeCell ref="AL3659:AL3662"/>
    <mergeCell ref="AL3663:AL3666"/>
    <mergeCell ref="AL3667:AL3670"/>
    <mergeCell ref="AL3767:AL3770"/>
    <mergeCell ref="AL3771:AL3774"/>
    <mergeCell ref="AL3775:AL3778"/>
    <mergeCell ref="AL3779:AL3782"/>
    <mergeCell ref="AL3783:AL3786"/>
    <mergeCell ref="AL3787:AL3790"/>
    <mergeCell ref="AL3743:AL3746"/>
    <mergeCell ref="AL3747:AL3750"/>
    <mergeCell ref="AL3751:AL3754"/>
    <mergeCell ref="AL3755:AL3758"/>
    <mergeCell ref="AL3759:AL3762"/>
    <mergeCell ref="AL3763:AL3766"/>
    <mergeCell ref="AL3719:AL3722"/>
    <mergeCell ref="AL3723:AL3726"/>
    <mergeCell ref="AL3727:AL3730"/>
    <mergeCell ref="AL3731:AL3734"/>
    <mergeCell ref="AL3735:AL3738"/>
    <mergeCell ref="AL3739:AL3742"/>
    <mergeCell ref="AL3839:AL3842"/>
    <mergeCell ref="AL3843:AL3846"/>
    <mergeCell ref="AL3847:AL3850"/>
    <mergeCell ref="AL3851:AL3854"/>
    <mergeCell ref="AL3855:AL3858"/>
    <mergeCell ref="AL3859:AL3862"/>
    <mergeCell ref="AL3815:AL3818"/>
    <mergeCell ref="AL3819:AL3822"/>
    <mergeCell ref="AL3823:AL3826"/>
    <mergeCell ref="AL3827:AL3830"/>
    <mergeCell ref="AL3831:AL3834"/>
    <mergeCell ref="AL3835:AL3838"/>
    <mergeCell ref="AL3791:AL3794"/>
    <mergeCell ref="AL3795:AL3798"/>
    <mergeCell ref="AL3799:AL3802"/>
    <mergeCell ref="AL3803:AL3806"/>
    <mergeCell ref="AL3807:AL3810"/>
    <mergeCell ref="AL3811:AL3814"/>
    <mergeCell ref="AL3995:AL3998"/>
    <mergeCell ref="AL3999:AL4002"/>
    <mergeCell ref="AL3959:AL3962"/>
    <mergeCell ref="AL3963:AL3966"/>
    <mergeCell ref="AL3967:AL3970"/>
    <mergeCell ref="AL3971:AL3974"/>
    <mergeCell ref="AL3975:AL3978"/>
    <mergeCell ref="AL3979:AL3982"/>
    <mergeCell ref="AL3935:AL3938"/>
    <mergeCell ref="AL3939:AL3942"/>
    <mergeCell ref="AL3943:AL3946"/>
    <mergeCell ref="AL3947:AL3950"/>
    <mergeCell ref="AL3951:AL3954"/>
    <mergeCell ref="AL3955:AL3958"/>
    <mergeCell ref="AL3871:AL3874"/>
    <mergeCell ref="AL3875:AL3878"/>
    <mergeCell ref="AL3879:AL3882"/>
    <mergeCell ref="AL3883:AL3886"/>
    <mergeCell ref="AL3911:AL3914"/>
    <mergeCell ref="AL3915:AL3918"/>
    <mergeCell ref="AL3919:AL3922"/>
    <mergeCell ref="AL3923:AL3926"/>
    <mergeCell ref="AL3927:AL3930"/>
    <mergeCell ref="AL3931:AL3934"/>
    <mergeCell ref="AL3887:AL3890"/>
    <mergeCell ref="AL3891:AL3894"/>
    <mergeCell ref="AL3895:AL3898"/>
    <mergeCell ref="AL3899:AL3902"/>
    <mergeCell ref="AL3903:AL3906"/>
    <mergeCell ref="AL3907:AL3910"/>
    <mergeCell ref="AL3863:AL3866"/>
    <mergeCell ref="AL3867:AL3870"/>
    <mergeCell ref="AL3983:AL3986"/>
    <mergeCell ref="AL3987:AL3990"/>
    <mergeCell ref="AL3991:AL3994"/>
  </mergeCells>
  <conditionalFormatting sqref="L3:P5002">
    <cfRule type="expression" dxfId="5" priority="20">
      <formula>MOD(QUOTIENT($G3 - 1, $E$2), 2) = 1</formula>
    </cfRule>
  </conditionalFormatting>
  <conditionalFormatting sqref="T3:X4002">
    <cfRule type="expression" dxfId="4" priority="21">
      <formula>MOD(QUOTIENT($G3 - 1, $E$1), 2) = 1</formula>
    </cfRule>
  </conditionalFormatting>
  <conditionalFormatting sqref="Y3:AC4002">
    <cfRule type="expression" dxfId="3" priority="22">
      <formula>MOD(QUOTIENT($G3 - 1, $E$1), 2) = 1</formula>
    </cfRule>
  </conditionalFormatting>
  <conditionalFormatting sqref="AE1:AL1048576">
    <cfRule type="expression" dxfId="2" priority="1">
      <formula>AND($AE1=$AE$4, AE2=TRUE)</formula>
    </cfRule>
    <cfRule type="expression" dxfId="1" priority="23">
      <formula>AND($AE1=$AE$4, AE3=TRUE)</formula>
    </cfRule>
  </conditionalFormatting>
  <conditionalFormatting sqref="AK7 AK11 AK15 AK19 AK23 AK27 AK31 AK35 AK39 AK43 AK47 AK51 AK55 AK59 AK63 AK67 AK71 AK75 AK79 AK83 AK87 AK91 AK95 AK99 AK103 AK107 AK111 AK115 AK119 AK123 AK127 AK131 AK135 AK139 AK143 AK147 AK151 AK155 AK159 AK163 AK167 AK171 AK175 AK179 AK183 AK187 AK191 AK195 AK199 AK203 AK207 AK211 AK215 AK219 AK223 AK227 AK231 AK235 AK239 AK243 AK247 AK251 AK255 AK259 AK263 AK267 AK271 AK275 AK279 AK283 AK287 AK291 AK295 AK299 AK303 AK307 AK311 AK315 AK319 AK323 AK327 AK331 AK335 AK339 AK343 AK347 AK351 AK355 AK359 AK363 AK367 AK371 AK375 AK379 AK383 AK387 AK391 AK395 AK399 AK403 AK407 AK411 AK415 AK419 AK423 AK427 AK431 AK435 AK439 AK443 AK447 AK451 AK455 AK459 AK463 AK467 AK471 AK475 AK479 AK483 AK487 AK491 AK495 AK499 AK503 AK507 AK511 AK515 AK519 AK523 AK527 AK531 AK535 AK539 AK543 AK547 AK551 AK555 AK559 AK563 AK567 AK571 AK575 AK579 AK583 AK587 AK591 AK595 AK599 AK603 AK607 AK611 AK615 AK619 AK623 AK627 AK631 AK635 AK639 AK643 AK647 AK651 AK655 AK659 AK663 AK667 AK671 AK675 AK679 AK683 AK687 AK691 AK695 AK699 AK703 AK707 AK711 AK715 AK719 AK723 AK727 AK731 AK735 AK739 AK743 AK747 AK751 AK755 AK759 AK763 AK767 AK771 AK775 AK779 AK783 AK787 AK791 AK795 AK799 AK803 AK807 AK811 AK815 AK819 AK823 AK827 AK831 AK835 AK839 AK843 AK847 AK851 AK855 AK859 AK863 AK867 AK871 AK875 AK879 AK883 AK887 AK891 AK895 AK899 AK903 AK907 AK911 AK915 AK919 AK923 AK927 AK931 AK935 AK939 AK943 AK947 AK951 AK955 AK959 AK963 AK967 AK971 AK975 AK979 AK983 AK987 AK991 AK995 AK999 AK1003 AK1007 AK1011 AK1015 AK1019 AK1023 AK1027 AK1031 AK1035 AK1039 AK1043 AK1047 AK1051 AK1055 AK1059 AK1063 AK1067 AK1071 AK1075 AK1079 AK1083 AK1087 AK1091 AK1095 AK1099 AK1103 AK1107 AK1111 AK1115 AK1119 AK1123 AK1127 AK1131 AK1135 AK1139 AK1143 AK1147 AK1151 AK1155 AK1159 AK1163 AK1167 AK1171 AK1175 AK1179 AK1183 AK1187 AK1191 AK1195 AK1199 AK1203 AK1207 AK1211 AK1215 AK1219 AK1223 AK1227 AK1231 AK1235 AK1239 AK1243 AK1247 AK1251 AK1255 AK1259 AK1263 AK1267 AK1271 AK1275 AK1279 AK1283 AK1287 AK1291 AK1295 AK1299 AK1303 AK1307 AK1311 AK1315 AK1319 AK1323 AK1327 AK1331 AK1335 AK1339 AK1343 AK1347 AK1351 AK1355 AK1359 AK1363 AK1367 AK1371 AK1375 AK1379 AK1383 AK1387 AK1391 AK1395 AK1399 AK1403 AK1407 AK1411 AK1415 AK1419 AK1423 AK1427 AK1431 AK1435 AK1439 AK1443 AK1447 AK1451 AK1455 AK1459 AK1463 AK1467 AK1471 AK1475 AK1479 AK1483 AK1487 AK1491 AK1495 AK1499 AK1503 AK1507 AK1511 AK1515 AK1519 AK1523 AK1527 AK1531 AK1535 AK1539 AK1543 AK1547 AK1551 AK1555 AK1559 AK1563 AK1567 AK1571 AK1575 AK1579 AK1583 AK1587 AK1591 AK1595 AK1599 AK1603 AK1607 AK1611 AK1615 AK1619 AK1623 AK1627 AK1631 AK1635 AK1639 AK1643 AK1647 AK1651 AK1655 AK1659 AK1663 AK1667 AK1671 AK1675 AK1679 AK1683 AK1687 AK1691 AK1695 AK1699 AK1703 AK1707 AK1711 AK1715 AK1719 AK1723 AK1727 AK1731 AK1735 AK1739 AK1743 AK1747 AK1751 AK1755 AK1759 AK1763 AK1767 AK1771 AK1775 AK1779 AK1783 AK1787 AK1791 AK1795 AK1799 AK1803 AK1807 AK1811 AK1815 AK1819 AK1823 AK1827 AK1831 AK1835 AK1839 AK1843 AK1847 AK1851 AK1855 AK1859 AK1863 AK1867 AK1871 AK1875 AK1879 AK1883 AK1887 AK1891 AK1895 AK1899 AK1903 AK1907 AK1911 AK1915 AK1919 AK1923 AK1927 AK1931 AK1935 AK1939 AK1943 AK1947 AK1951 AK1955 AK1959 AK1963 AK1967 AK1971 AK1975 AK1979 AK1983 AK1987 AK1991 AK1995 AK1999 AK2003 AK2007 AK2011 AK2015 AK2019 AK2023 AK2027 AK2031 AK2035 AK2039 AK2043 AK2047 AK2051 AK2055 AK2059 AK2063 AK2067 AK2071 AK2075 AK2079 AK2083 AK2087 AK2091 AK2095 AK2099 AK2103 AK2107 AK2111 AK2115 AK2119 AK2123 AK2127 AK2131 AK2135 AK2139 AK2143 AK2147 AK2151 AK2155 AK2159 AK2163 AK2167 AK2171 AK2175 AK2179 AK2183 AK2187 AK2191 AK2195 AK2199 AK2203 AK2207 AK2211 AK2215 AK2219 AK2223 AK2227 AK2231 AK2235 AK2239 AK2243 AK2247 AK2251 AK2255 AK2259 AK2263 AK2267 AK2271 AK2275 AK2279 AK2283 AK2287 AK2291 AK2295 AK2299 AK2303 AK2307 AK2311 AK2315 AK2319 AK2323 AK2327 AK2331 AK2335 AK2339 AK2343 AK2347 AK2351 AK2355 AK2359 AK2363 AK2367 AK2371 AK2375 AK2379 AK2383 AK2387 AK2391 AK2395 AK2399 AK2403 AK2407 AK2411 AK2415 AK2419 AK2423 AK2427 AK2431 AK2435 AK2439 AK2443 AK2447 AK2451 AK2455 AK2459 AK2463 AK2467 AK2471 AK2475 AK2479 AK2483 AK2487 AK2491 AK2495 AK2499 AK2503 AK2507 AK2511 AK2515 AK2519 AK2523 AK2527 AK2531 AK2535 AK2539 AK2543 AK2547 AK2551 AK2555 AK2559 AK2563 AK2567 AK2571 AK2575 AK2579 AK2583 AK2587 AK2591 AK2595 AK2599 AK2603 AK2607 AK2611 AK2615 AK2619 AK2623 AK2627 AK2631 AK2635 AK2639 AK2643 AK2647 AK2651 AK2655 AK2659 AK2663 AK2667 AK2671 AK2675 AK2679 AK2683 AK2687 AK2691 AK2695 AK2699 AK2703 AK2707 AK2711 AK2715 AK2719 AK2723 AK2727 AK2731 AK2735 AK2739 AK2743 AK2747 AK2751 AK2755 AK2759 AK2763 AK2767 AK2771 AK2775 AK2779 AK2783 AK2787 AK2791 AK2795 AK2799 AK2803 AK2807 AK2811 AK2815 AK2819 AK2823 AK2827 AK2831 AK2835 AK2839 AK2843 AK2847 AK2851 AK2855 AK2859 AK2863 AK2867 AK2871 AK2875 AK2879 AK2883 AK2887 AK2891 AK2895 AK2899 AK2903 AK2907 AK2911 AK2915 AK2919 AK2923 AK2927 AK2931 AK2935 AK2939 AK2943 AK2947 AK2951 AK2955 AK2959 AK2963 AK2967 AK2971 AK2975 AK2979 AK2983 AK2987 AK2991 AK2995 AK2999 AK3003 AK3007 AK3011 AK3015 AK3019 AK3023 AK3027 AK3031 AK3035 AK3039 AK3043 AK3047 AK3051 AK3055 AK3059 AK3063 AK3067 AK3071 AK3075 AK3079 AK3083 AK3087 AK3091 AK3095 AK3099 AK3103 AK3107 AK3111 AK3115 AK3119 AK3123 AK3127 AK3131 AK3135 AK3139 AK3143 AK3147 AK3151 AK3155 AK3159 AK3163 AK3167 AK3171 AK3175 AK3179 AK3183 AK3187 AK3191 AK3195 AK3199 AK3203 AK3207 AK3211 AK3215 AK3219 AK3223 AK3227 AK3231 AK3235 AK3239 AK3243 AK3247 AK3251 AK3255 AK3259 AK3263 AK3267 AK3271 AK3275 AK3279 AK3283 AK3287 AK3291 AK3295 AK3299 AK3303 AK3307 AK3311 AK3315 AK3319 AK3323 AK3327 AK3331 AK3335 AK3339 AK3343 AK3347 AK3351 AK3355 AK3359 AK3363 AK3367 AK3371 AK3375 AK3379 AK3383 AK3387 AK3391 AK3395 AK3399 AK3403 AK3407 AK3411 AK3415 AK3419 AK3423 AK3427 AK3431 AK3435 AK3439 AK3443 AK3447 AK3451 AK3455 AK3459 AK3463 AK3467 AK3471 AK3475 AK3479 AK3483 AK3487 AK3491 AK3495 AK3499 AK3503 AK3507 AK3511 AK3515 AK3519 AK3523 AK3527 AK3531 AK3535 AK3539 AK3543 AK3547 AK3551 AK3555 AK3559 AK3563 AK3567 AK3571 AK3575 AK3579 AK3583 AK3587 AK3591 AK3595 AK3599 AK3603 AK3607 AK3611 AK3615 AK3619 AK3623 AK3627 AK3631 AK3635 AK3639 AK3643 AK3647 AK3651 AK3655 AK3659 AK3663 AK3667 AK3671 AK3675 AK3679 AK3683 AK3687 AK3691 AK3695 AK3699 AK3703 AK3707 AK3711 AK3715 AK3719 AK3723 AK3727 AK3731 AK3735 AK3739 AK3743 AK3747 AK3751 AK3755 AK3759 AK3763 AK3767 AK3771 AK3775 AK3779 AK3783 AK3787 AK3791 AK3795 AK3799 AK3803 AK3807 AK3811 AK3815 AK3819 AK3823 AK3827 AK3831 AK3835 AK3839 AK3843 AK3847 AK3851 AK3855 AK3859 AK3863 AK3867 AK3871 AK3875 AK3879 AK3883 AK3887 AK3891 AK3895 AK3899 AK3903 AK3907 AK3911 AK3915 AK3919 AK3923 AK3927 AK3931 AK3935 AK3939 AK3943 AK3947 AK3951 AK3955 AK3959 AK3963 AK3967 AK3971 AK3975 AK3979 AK3983 AK3987 AK3991 AK3995 AK3999 AF3:AK3 AF4:AJ4002">
    <cfRule type="expression" dxfId="0" priority="2">
      <formula>MOD(QUOTIENT($G3-1, $E$1), 2) = 1</formula>
    </cfRule>
  </conditionalFormatting>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zoomScaleNormal="100" workbookViewId="0">
      <selection activeCell="B11" sqref="B11"/>
    </sheetView>
  </sheetViews>
  <sheetFormatPr defaultColWidth="8.5546875" defaultRowHeight="14.4" x14ac:dyDescent="0.3"/>
  <cols>
    <col min="1" max="1" width="10" customWidth="1"/>
    <col min="2" max="2" width="14" customWidth="1"/>
    <col min="3" max="3" width="9.21875" customWidth="1"/>
    <col min="4" max="4" width="14" customWidth="1"/>
    <col min="8" max="8" width="10.77734375" customWidth="1"/>
    <col min="10" max="10" width="10.77734375" customWidth="1"/>
  </cols>
  <sheetData>
    <row r="1" spans="1:10" x14ac:dyDescent="0.3">
      <c r="A1" s="76" t="s">
        <v>0</v>
      </c>
      <c r="B1" s="76"/>
      <c r="C1" s="1"/>
      <c r="D1" s="2" t="s">
        <v>1</v>
      </c>
      <c r="E1" s="2" t="s">
        <v>2</v>
      </c>
      <c r="F1" s="2" t="s">
        <v>3</v>
      </c>
      <c r="H1" s="3" t="s">
        <v>4</v>
      </c>
      <c r="I1" s="3" t="s">
        <v>5</v>
      </c>
      <c r="J1" s="3" t="s">
        <v>6</v>
      </c>
    </row>
    <row r="2" spans="1:10" x14ac:dyDescent="0.3">
      <c r="A2" s="3" t="s">
        <v>7</v>
      </c>
      <c r="B2" s="4">
        <v>1</v>
      </c>
      <c r="D2" s="5">
        <f>MOD(B2*B3*B4,B5)</f>
        <v>1673663072</v>
      </c>
      <c r="E2" s="6">
        <f t="array" ref="E2:E10001">D2:D10001/(B5-1)</f>
        <v>0.77936010135278111</v>
      </c>
      <c r="F2" s="7">
        <f t="array" ref="F2:F10001">_xlfn.NORM.INV(E2:E10001,0,1)</f>
        <v>0.77003387728985029</v>
      </c>
      <c r="H2" s="3" t="s">
        <v>8</v>
      </c>
      <c r="I2" s="8">
        <f>AVERAGE(F2:F10001)</f>
        <v>-2.6194202655060975E-3</v>
      </c>
      <c r="J2" s="9">
        <v>0</v>
      </c>
    </row>
    <row r="3" spans="1:10" x14ac:dyDescent="0.3">
      <c r="A3" s="3" t="s">
        <v>9</v>
      </c>
      <c r="B3" s="10">
        <v>10000000</v>
      </c>
      <c r="C3" s="11"/>
      <c r="D3" s="5">
        <f t="shared" ref="D3:D66" si="0">MOD(D2*$B$4,$B$5)</f>
        <v>1055348372</v>
      </c>
      <c r="E3" s="6">
        <v>0.49143488192133128</v>
      </c>
      <c r="F3" s="7">
        <v>-2.1471216789682768E-2</v>
      </c>
      <c r="H3" s="3" t="s">
        <v>10</v>
      </c>
      <c r="I3" s="12">
        <f>_xlfn.STDEV.S(F2:F10001)</f>
        <v>0.99709474788764296</v>
      </c>
      <c r="J3" s="9">
        <v>1</v>
      </c>
    </row>
    <row r="4" spans="1:10" x14ac:dyDescent="0.3">
      <c r="A4" s="3" t="s">
        <v>11</v>
      </c>
      <c r="B4" s="5">
        <v>48271</v>
      </c>
      <c r="C4" s="11"/>
      <c r="D4" s="5">
        <f t="shared" si="0"/>
        <v>114190678</v>
      </c>
      <c r="E4" s="6">
        <v>5.317417816554585E-2</v>
      </c>
      <c r="F4" s="7">
        <v>-1.6148261138609532</v>
      </c>
      <c r="H4" s="3" t="s">
        <v>12</v>
      </c>
      <c r="I4" s="12">
        <f>SKEW(F2:F10001)</f>
        <v>3.0300043292819059E-2</v>
      </c>
      <c r="J4" s="9">
        <v>0</v>
      </c>
    </row>
    <row r="5" spans="1:10" x14ac:dyDescent="0.3">
      <c r="A5" s="3" t="s">
        <v>13</v>
      </c>
      <c r="B5" s="5">
        <f>2^31-1</f>
        <v>2147483647</v>
      </c>
      <c r="C5" s="11"/>
      <c r="D5" s="5">
        <f t="shared" si="0"/>
        <v>1655179536</v>
      </c>
      <c r="E5" s="6">
        <v>0.77075303417700625</v>
      </c>
      <c r="F5" s="7">
        <v>0.74132908348979998</v>
      </c>
      <c r="H5" s="3" t="s">
        <v>14</v>
      </c>
      <c r="I5" s="8">
        <f>KURT(F2:F10001)</f>
        <v>-2.9722524955369423E-2</v>
      </c>
      <c r="J5" s="9">
        <v>0</v>
      </c>
    </row>
    <row r="6" spans="1:10" x14ac:dyDescent="0.3">
      <c r="D6" s="5">
        <f t="shared" si="0"/>
        <v>42295621</v>
      </c>
      <c r="E6" s="6">
        <v>1.9695433340683053E-2</v>
      </c>
      <c r="F6" s="7">
        <v>-2.0600802807556384</v>
      </c>
    </row>
    <row r="7" spans="1:10" x14ac:dyDescent="0.3">
      <c r="D7" s="5">
        <f t="shared" si="0"/>
        <v>1542456641</v>
      </c>
      <c r="E7" s="6">
        <v>0.71826234573336534</v>
      </c>
      <c r="F7" s="7">
        <v>0.57768722068887279</v>
      </c>
      <c r="H7" s="3" t="s">
        <v>15</v>
      </c>
      <c r="I7" s="3" t="s">
        <v>5</v>
      </c>
      <c r="J7" s="3" t="s">
        <v>6</v>
      </c>
    </row>
    <row r="8" spans="1:10" x14ac:dyDescent="0.3">
      <c r="D8" s="5">
        <f t="shared" si="0"/>
        <v>518992574</v>
      </c>
      <c r="E8" s="6">
        <v>0.24167475033707428</v>
      </c>
      <c r="F8" s="7">
        <v>-0.70092551443064732</v>
      </c>
      <c r="H8" s="13">
        <v>0.995</v>
      </c>
      <c r="I8" s="12">
        <f t="shared" ref="I8:I16" si="1">PERCENTILE(F$2:F$10001,H8)</f>
        <v>2.5658225427747223</v>
      </c>
      <c r="J8" s="9">
        <f t="shared" ref="J8:J16" si="2">_xlfn.NORM.INV(H8,0,1)</f>
        <v>2.5758293035488999</v>
      </c>
    </row>
    <row r="9" spans="1:10" x14ac:dyDescent="0.3">
      <c r="D9" s="5">
        <f t="shared" si="0"/>
        <v>1893797299</v>
      </c>
      <c r="E9" s="6">
        <v>0.88186808897356328</v>
      </c>
      <c r="F9" s="7">
        <v>1.1843770973913006</v>
      </c>
      <c r="H9" s="13">
        <v>0.97499999999999998</v>
      </c>
      <c r="I9" s="12">
        <f t="shared" si="1"/>
        <v>1.9717847879379777</v>
      </c>
      <c r="J9" s="9">
        <f t="shared" si="2"/>
        <v>1.9599639845400536</v>
      </c>
    </row>
    <row r="10" spans="1:10" x14ac:dyDescent="0.3">
      <c r="D10" s="5">
        <f t="shared" si="0"/>
        <v>1405534533</v>
      </c>
      <c r="E10" s="6">
        <v>0.65450302060181553</v>
      </c>
      <c r="F10" s="7">
        <v>0.39750654810530922</v>
      </c>
      <c r="H10" s="13">
        <v>0.95</v>
      </c>
      <c r="I10" s="12">
        <f t="shared" si="1"/>
        <v>1.6532261002508877</v>
      </c>
      <c r="J10" s="9">
        <f t="shared" si="2"/>
        <v>1.6448536269514715</v>
      </c>
    </row>
    <row r="11" spans="1:10" x14ac:dyDescent="0.3">
      <c r="D11" s="5">
        <f t="shared" si="0"/>
        <v>1106582772</v>
      </c>
      <c r="E11" s="6">
        <v>0.51529275860199031</v>
      </c>
      <c r="F11" s="7">
        <v>3.8342654004456835E-2</v>
      </c>
      <c r="H11" s="13">
        <v>0.75</v>
      </c>
      <c r="I11" s="12">
        <f t="shared" si="1"/>
        <v>0.65856164211632362</v>
      </c>
      <c r="J11" s="9">
        <f t="shared" si="2"/>
        <v>0.67448975019608193</v>
      </c>
    </row>
    <row r="12" spans="1:10" x14ac:dyDescent="0.3">
      <c r="D12" s="5">
        <f t="shared" si="0"/>
        <v>1496235381</v>
      </c>
      <c r="E12" s="6">
        <v>0.69673889428073432</v>
      </c>
      <c r="F12" s="7">
        <v>0.51504408889628583</v>
      </c>
      <c r="H12" s="13">
        <v>0.5</v>
      </c>
      <c r="I12" s="12">
        <f t="shared" si="1"/>
        <v>8.90391613651374E-4</v>
      </c>
      <c r="J12" s="9">
        <f t="shared" si="2"/>
        <v>0</v>
      </c>
    </row>
    <row r="13" spans="1:10" x14ac:dyDescent="0.3">
      <c r="D13" s="5">
        <f t="shared" si="0"/>
        <v>608060347</v>
      </c>
      <c r="E13" s="6">
        <v>0.28315016420851474</v>
      </c>
      <c r="F13" s="7">
        <v>-0.57350867301214792</v>
      </c>
      <c r="H13" s="13">
        <v>0.25</v>
      </c>
      <c r="I13" s="12">
        <f t="shared" si="1"/>
        <v>-0.67751147695667002</v>
      </c>
      <c r="J13" s="9">
        <f t="shared" si="2"/>
        <v>-0.67448975019608193</v>
      </c>
    </row>
    <row r="14" spans="1:10" x14ac:dyDescent="0.3">
      <c r="D14" s="5">
        <f t="shared" si="0"/>
        <v>2022006488</v>
      </c>
      <c r="E14" s="6">
        <v>0.94157014502358638</v>
      </c>
      <c r="F14" s="7">
        <v>1.5680917999930941</v>
      </c>
      <c r="H14" s="13">
        <v>0.05</v>
      </c>
      <c r="I14" s="12">
        <f t="shared" si="1"/>
        <v>-1.6277633404702123</v>
      </c>
      <c r="J14" s="9">
        <f t="shared" si="2"/>
        <v>-1.6448536269514726</v>
      </c>
    </row>
    <row r="15" spans="1:10" x14ac:dyDescent="0.3">
      <c r="D15" s="5">
        <f t="shared" si="0"/>
        <v>1143426098</v>
      </c>
      <c r="E15" s="6">
        <v>0.53244926923182723</v>
      </c>
      <c r="F15" s="7">
        <v>8.1428151809609259E-2</v>
      </c>
      <c r="H15" s="13">
        <v>2.5000000000000001E-2</v>
      </c>
      <c r="I15" s="12">
        <f t="shared" si="1"/>
        <v>-1.9576943257569308</v>
      </c>
      <c r="J15" s="9">
        <f t="shared" si="2"/>
        <v>-1.9599639845400538</v>
      </c>
    </row>
    <row r="16" spans="1:10" x14ac:dyDescent="0.3">
      <c r="D16" s="5">
        <f t="shared" si="0"/>
        <v>1843965011</v>
      </c>
      <c r="E16" s="6">
        <v>0.85866312157238189</v>
      </c>
      <c r="F16" s="7">
        <v>1.0743323366986501</v>
      </c>
      <c r="H16" s="13">
        <v>5.0000000000000001E-3</v>
      </c>
      <c r="I16" s="12">
        <f t="shared" si="1"/>
        <v>-2.4923402263885048</v>
      </c>
      <c r="J16" s="9">
        <f t="shared" si="2"/>
        <v>-2.5758293035488999</v>
      </c>
    </row>
    <row r="17" spans="4:6" x14ac:dyDescent="0.3">
      <c r="D17" s="5">
        <f t="shared" si="0"/>
        <v>1132845125</v>
      </c>
      <c r="E17" s="6">
        <v>0.52752211971909002</v>
      </c>
      <c r="F17" s="7">
        <v>6.9042537088417386E-2</v>
      </c>
    </row>
    <row r="18" spans="4:6" x14ac:dyDescent="0.3">
      <c r="D18" s="5">
        <f t="shared" si="0"/>
        <v>43441667</v>
      </c>
      <c r="E18" s="6">
        <v>2.0229102596853954E-2</v>
      </c>
      <c r="F18" s="7">
        <v>-2.049039984876162</v>
      </c>
    </row>
    <row r="19" spans="4:6" x14ac:dyDescent="0.3">
      <c r="D19" s="5">
        <f t="shared" si="0"/>
        <v>1028668285</v>
      </c>
      <c r="E19" s="6">
        <v>0.47901099825185817</v>
      </c>
      <c r="F19" s="7">
        <v>-5.2635920128606573E-2</v>
      </c>
    </row>
    <row r="20" spans="4:6" x14ac:dyDescent="0.3">
      <c r="D20" s="5">
        <f t="shared" si="0"/>
        <v>729899301</v>
      </c>
      <c r="E20" s="6">
        <v>0.3398858484252224</v>
      </c>
      <c r="F20" s="7">
        <v>-0.41277468973780806</v>
      </c>
    </row>
    <row r="21" spans="4:6" x14ac:dyDescent="0.3">
      <c r="D21" s="5">
        <f t="shared" si="0"/>
        <v>1352445889</v>
      </c>
      <c r="E21" s="6">
        <v>0.62978169427232977</v>
      </c>
      <c r="F21" s="7">
        <v>0.33127521428296097</v>
      </c>
    </row>
    <row r="22" spans="4:6" x14ac:dyDescent="0.3">
      <c r="D22" s="5">
        <f t="shared" si="0"/>
        <v>412639119</v>
      </c>
      <c r="E22" s="6">
        <v>0.19215006352602509</v>
      </c>
      <c r="F22" s="7">
        <v>-0.8700005071565452</v>
      </c>
    </row>
    <row r="23" spans="4:6" x14ac:dyDescent="0.3">
      <c r="D23" s="5">
        <f t="shared" si="0"/>
        <v>592087324</v>
      </c>
      <c r="E23" s="6">
        <v>0.27571214574921143</v>
      </c>
      <c r="F23" s="7">
        <v>-0.59562721520110318</v>
      </c>
    </row>
    <row r="24" spans="4:6" x14ac:dyDescent="0.3">
      <c r="D24" s="5">
        <f t="shared" si="0"/>
        <v>1934842528</v>
      </c>
      <c r="E24" s="6">
        <v>0.90098126316534477</v>
      </c>
      <c r="F24" s="7">
        <v>1.2871630198225779</v>
      </c>
    </row>
    <row r="25" spans="4:6" x14ac:dyDescent="0.3">
      <c r="D25" s="5">
        <f t="shared" si="0"/>
        <v>572377411</v>
      </c>
      <c r="E25" s="6">
        <v>0.26653400228036012</v>
      </c>
      <c r="F25" s="7">
        <v>-0.62332951730450348</v>
      </c>
    </row>
    <row r="26" spans="4:6" x14ac:dyDescent="0.3">
      <c r="D26" s="5">
        <f t="shared" si="0"/>
        <v>1852887726</v>
      </c>
      <c r="E26" s="6">
        <v>0.86281808452943165</v>
      </c>
      <c r="F26" s="7">
        <v>1.0930682590641203</v>
      </c>
    </row>
    <row r="27" spans="4:6" x14ac:dyDescent="0.3">
      <c r="D27" s="5">
        <f t="shared" si="0"/>
        <v>197007843</v>
      </c>
      <c r="E27" s="6">
        <v>9.173892586653952E-2</v>
      </c>
      <c r="F27" s="7">
        <v>-1.3301226870681717</v>
      </c>
    </row>
    <row r="28" spans="4:6" x14ac:dyDescent="0.3">
      <c r="D28" s="5">
        <f t="shared" si="0"/>
        <v>708000537</v>
      </c>
      <c r="E28" s="6">
        <v>0.32968844178103696</v>
      </c>
      <c r="F28" s="7">
        <v>-0.44077363324733709</v>
      </c>
    </row>
    <row r="29" spans="4:6" x14ac:dyDescent="0.3">
      <c r="D29" s="5">
        <f t="shared" si="0"/>
        <v>839163169</v>
      </c>
      <c r="E29" s="6">
        <v>0.39076580190171095</v>
      </c>
      <c r="F29" s="7">
        <v>-0.27732364685392735</v>
      </c>
    </row>
    <row r="30" spans="4:6" x14ac:dyDescent="0.3">
      <c r="D30" s="5">
        <f t="shared" si="0"/>
        <v>1408781085</v>
      </c>
      <c r="E30" s="6">
        <v>0.65601481418685503</v>
      </c>
      <c r="F30" s="7">
        <v>0.40161094769970929</v>
      </c>
    </row>
    <row r="31" spans="4:6" x14ac:dyDescent="0.3">
      <c r="D31" s="5">
        <f t="shared" si="0"/>
        <v>1054588133</v>
      </c>
      <c r="E31" s="6">
        <v>0.49108086804960005</v>
      </c>
      <c r="F31" s="7">
        <v>-2.2358811115205053E-2</v>
      </c>
    </row>
    <row r="32" spans="4:6" x14ac:dyDescent="0.3">
      <c r="D32" s="5">
        <f t="shared" si="0"/>
        <v>2071399555</v>
      </c>
      <c r="E32" s="6">
        <v>0.96457058420830466</v>
      </c>
      <c r="F32" s="7">
        <v>1.806381100826167</v>
      </c>
    </row>
    <row r="33" spans="4:6" x14ac:dyDescent="0.3">
      <c r="D33" s="5">
        <f t="shared" si="0"/>
        <v>1689315085</v>
      </c>
      <c r="E33" s="6">
        <v>0.78664863788210659</v>
      </c>
      <c r="F33" s="7">
        <v>0.79484662721214638</v>
      </c>
    </row>
    <row r="34" spans="4:6" x14ac:dyDescent="0.3">
      <c r="D34" s="5">
        <f t="shared" si="0"/>
        <v>679424151</v>
      </c>
      <c r="E34" s="6">
        <v>0.31638152507728107</v>
      </c>
      <c r="F34" s="7">
        <v>-0.47784145924521521</v>
      </c>
    </row>
    <row r="35" spans="4:6" x14ac:dyDescent="0.3">
      <c r="D35" s="5">
        <f t="shared" si="0"/>
        <v>112935937</v>
      </c>
      <c r="E35" s="6">
        <v>5.2589893855703895E-2</v>
      </c>
      <c r="F35" s="7">
        <v>-1.6202443976708087</v>
      </c>
    </row>
    <row r="36" spans="4:6" x14ac:dyDescent="0.3">
      <c r="D36" s="5">
        <f t="shared" si="0"/>
        <v>1217118841</v>
      </c>
      <c r="E36" s="6">
        <v>0.56676512683440472</v>
      </c>
      <c r="F36" s="7">
        <v>0.16814431621065548</v>
      </c>
    </row>
    <row r="37" spans="4:6" x14ac:dyDescent="0.3">
      <c r="D37" s="5">
        <f t="shared" si="0"/>
        <v>685959285</v>
      </c>
      <c r="E37" s="6">
        <v>0.31942468399128382</v>
      </c>
      <c r="F37" s="7">
        <v>-0.46930818162071247</v>
      </c>
    </row>
    <row r="38" spans="4:6" x14ac:dyDescent="0.3">
      <c r="D38" s="5">
        <f t="shared" si="0"/>
        <v>2037776789</v>
      </c>
      <c r="E38" s="6">
        <v>0.94891376369531621</v>
      </c>
      <c r="F38" s="7">
        <v>1.6344115121028577</v>
      </c>
    </row>
    <row r="39" spans="4:6" x14ac:dyDescent="0.3">
      <c r="D39" s="5">
        <f t="shared" si="0"/>
        <v>34930984</v>
      </c>
      <c r="E39" s="6">
        <v>1.6266006991514943E-2</v>
      </c>
      <c r="F39" s="7">
        <v>-2.1378118853928454</v>
      </c>
    </row>
    <row r="40" spans="4:6" x14ac:dyDescent="0.3">
      <c r="D40" s="5">
        <f t="shared" si="0"/>
        <v>378865769</v>
      </c>
      <c r="E40" s="6">
        <v>0.17642312187368342</v>
      </c>
      <c r="F40" s="7">
        <v>-0.92908267215213325</v>
      </c>
    </row>
    <row r="41" spans="4:6" x14ac:dyDescent="0.3">
      <c r="D41" s="5">
        <f t="shared" si="0"/>
        <v>258797547</v>
      </c>
      <c r="E41" s="6">
        <v>0.12051199900034069</v>
      </c>
      <c r="F41" s="7">
        <v>-1.1724311532958778</v>
      </c>
    </row>
    <row r="42" spans="4:6" x14ac:dyDescent="0.3">
      <c r="D42" s="5">
        <f t="shared" si="0"/>
        <v>504016638</v>
      </c>
      <c r="E42" s="6">
        <v>0.23470103669418119</v>
      </c>
      <c r="F42" s="7">
        <v>-0.72345226112896999</v>
      </c>
    </row>
    <row r="43" spans="4:6" x14ac:dyDescent="0.3">
      <c r="D43" s="5">
        <f t="shared" si="0"/>
        <v>544896035</v>
      </c>
      <c r="E43" s="6">
        <v>0.25373698934329392</v>
      </c>
      <c r="F43" s="7">
        <v>-0.66277607500416946</v>
      </c>
    </row>
    <row r="44" spans="4:6" x14ac:dyDescent="0.3">
      <c r="D44" s="5">
        <f t="shared" si="0"/>
        <v>296797029</v>
      </c>
      <c r="E44" s="6">
        <v>0.13820688672196763</v>
      </c>
      <c r="F44" s="7">
        <v>-1.088410849926869</v>
      </c>
    </row>
    <row r="45" spans="4:6" x14ac:dyDescent="0.3">
      <c r="D45" s="5">
        <f t="shared" si="0"/>
        <v>825977722</v>
      </c>
      <c r="E45" s="6">
        <v>0.38462584967224472</v>
      </c>
      <c r="F45" s="7">
        <v>-0.29335384665124015</v>
      </c>
    </row>
    <row r="46" spans="4:6" x14ac:dyDescent="0.3">
      <c r="D46" s="5">
        <f t="shared" si="0"/>
        <v>589228460</v>
      </c>
      <c r="E46" s="6">
        <v>0.27438088345749384</v>
      </c>
      <c r="F46" s="7">
        <v>-0.59961662189636611</v>
      </c>
    </row>
    <row r="47" spans="4:6" x14ac:dyDescent="0.3">
      <c r="D47" s="5">
        <f t="shared" si="0"/>
        <v>1373571792</v>
      </c>
      <c r="E47" s="6">
        <v>0.6396192094680101</v>
      </c>
      <c r="F47" s="7">
        <v>0.35744114246443964</v>
      </c>
    </row>
    <row r="48" spans="4:6" x14ac:dyDescent="0.3">
      <c r="D48" s="5">
        <f t="shared" si="0"/>
        <v>126370507</v>
      </c>
      <c r="E48" s="6">
        <v>5.8845853022156148E-2</v>
      </c>
      <c r="F48" s="7">
        <v>-1.5645361680847345</v>
      </c>
    </row>
    <row r="49" spans="4:6" x14ac:dyDescent="0.3">
      <c r="D49" s="5">
        <f t="shared" si="0"/>
        <v>1177185917</v>
      </c>
      <c r="E49" s="6">
        <v>0.54816991002128446</v>
      </c>
      <c r="F49" s="7">
        <v>0.1210389555292727</v>
      </c>
    </row>
    <row r="50" spans="4:6" x14ac:dyDescent="0.3">
      <c r="D50" s="5">
        <f t="shared" si="0"/>
        <v>1524099887</v>
      </c>
      <c r="E50" s="6">
        <v>0.70971431602697288</v>
      </c>
      <c r="F50" s="7">
        <v>0.55255032089127798</v>
      </c>
    </row>
    <row r="51" spans="4:6" x14ac:dyDescent="0.3">
      <c r="D51" s="5">
        <f t="shared" si="0"/>
        <v>1330866451</v>
      </c>
      <c r="E51" s="6">
        <v>0.6197329853845136</v>
      </c>
      <c r="F51" s="7">
        <v>0.30477958739046623</v>
      </c>
    </row>
    <row r="52" spans="4:6" x14ac:dyDescent="0.3">
      <c r="D52" s="5">
        <f t="shared" si="0"/>
        <v>281156216</v>
      </c>
      <c r="E52" s="6">
        <v>0.13092356559906487</v>
      </c>
      <c r="F52" s="7">
        <v>-1.122036005624653</v>
      </c>
    </row>
    <row r="53" spans="4:6" x14ac:dyDescent="0.3">
      <c r="D53" s="5">
        <f t="shared" si="0"/>
        <v>1742537143</v>
      </c>
      <c r="E53" s="6">
        <v>0.81143208994663518</v>
      </c>
      <c r="F53" s="7">
        <v>0.88318593404700385</v>
      </c>
    </row>
    <row r="54" spans="4:6" x14ac:dyDescent="0.3">
      <c r="D54" s="5">
        <f t="shared" si="0"/>
        <v>1370944057</v>
      </c>
      <c r="E54" s="6">
        <v>0.63839557500406685</v>
      </c>
      <c r="F54" s="7">
        <v>0.35417351606870562</v>
      </c>
    </row>
    <row r="55" spans="4:6" x14ac:dyDescent="0.3">
      <c r="D55" s="5">
        <f t="shared" si="0"/>
        <v>2131993142</v>
      </c>
      <c r="E55" s="6">
        <v>0.99278667195959636</v>
      </c>
      <c r="F55" s="7">
        <v>2.4464606092690739</v>
      </c>
    </row>
    <row r="56" spans="4:6" x14ac:dyDescent="0.3">
      <c r="D56" s="5">
        <f t="shared" si="0"/>
        <v>1729625948</v>
      </c>
      <c r="E56" s="6">
        <v>0.80541984625665453</v>
      </c>
      <c r="F56" s="7">
        <v>0.8611411503543176</v>
      </c>
    </row>
    <row r="57" spans="4:6" x14ac:dyDescent="0.3">
      <c r="D57" s="5">
        <f t="shared" si="0"/>
        <v>904907842</v>
      </c>
      <c r="E57" s="6">
        <v>0.42138055099302957</v>
      </c>
      <c r="F57" s="7">
        <v>-0.19836295136076038</v>
      </c>
    </row>
    <row r="58" spans="4:6" x14ac:dyDescent="0.3">
      <c r="D58" s="5">
        <f t="shared" si="0"/>
        <v>989061202</v>
      </c>
      <c r="E58" s="6">
        <v>0.46056751297839688</v>
      </c>
      <c r="F58" s="7">
        <v>-9.9004085911846215E-2</v>
      </c>
    </row>
    <row r="59" spans="4:6" x14ac:dyDescent="0.3">
      <c r="D59" s="5">
        <f t="shared" si="0"/>
        <v>116841638</v>
      </c>
      <c r="E59" s="6">
        <v>5.4408627612896845E-2</v>
      </c>
      <c r="F59" s="7">
        <v>-1.6035319766028866</v>
      </c>
    </row>
    <row r="60" spans="4:6" x14ac:dyDescent="0.3">
      <c r="D60" s="5">
        <f t="shared" si="0"/>
        <v>770650876</v>
      </c>
      <c r="E60" s="6">
        <v>0.35886227931721348</v>
      </c>
      <c r="F60" s="7">
        <v>-0.3615015337460587</v>
      </c>
    </row>
    <row r="61" spans="4:6" x14ac:dyDescent="0.3">
      <c r="D61" s="5">
        <f t="shared" si="0"/>
        <v>1376702062</v>
      </c>
      <c r="E61" s="6">
        <v>0.64107685502718836</v>
      </c>
      <c r="F61" s="7">
        <v>0.36133866903752498</v>
      </c>
    </row>
    <row r="62" spans="4:6" x14ac:dyDescent="0.3">
      <c r="D62" s="5">
        <f t="shared" si="0"/>
        <v>903778387</v>
      </c>
      <c r="E62" s="6">
        <v>0.42085460752328357</v>
      </c>
      <c r="F62" s="7">
        <v>-0.19970766971489951</v>
      </c>
    </row>
    <row r="63" spans="4:6" x14ac:dyDescent="0.3">
      <c r="D63" s="5">
        <f t="shared" si="0"/>
        <v>156230072</v>
      </c>
      <c r="E63" s="6">
        <v>7.2750296511454787E-2</v>
      </c>
      <c r="F63" s="7">
        <v>-1.4556095264943407</v>
      </c>
    </row>
    <row r="64" spans="4:6" x14ac:dyDescent="0.3">
      <c r="D64" s="5">
        <f t="shared" si="0"/>
        <v>1566720895</v>
      </c>
      <c r="E64" s="6">
        <v>0.72956126949709033</v>
      </c>
      <c r="F64" s="7">
        <v>0.61148663899344913</v>
      </c>
    </row>
    <row r="65" spans="4:6" x14ac:dyDescent="0.3">
      <c r="D65" s="5">
        <f t="shared" si="0"/>
        <v>1400209793</v>
      </c>
      <c r="E65" s="6">
        <v>0.65202349531652737</v>
      </c>
      <c r="F65" s="7">
        <v>0.39078926661686092</v>
      </c>
    </row>
    <row r="66" spans="4:6" x14ac:dyDescent="0.3">
      <c r="D66" s="5">
        <f t="shared" si="0"/>
        <v>1774095872</v>
      </c>
      <c r="E66" s="6">
        <v>0.82612776833225765</v>
      </c>
      <c r="F66" s="7">
        <v>0.93897327977482881</v>
      </c>
    </row>
    <row r="67" spans="4:6" x14ac:dyDescent="0.3">
      <c r="D67" s="5">
        <f t="shared" ref="D67:D130" si="3">MOD(D66*$B$4,$B$5)</f>
        <v>28962246</v>
      </c>
      <c r="E67" s="6">
        <v>1.3486596768243795E-2</v>
      </c>
      <c r="F67" s="7">
        <v>-2.2119055234408571</v>
      </c>
    </row>
    <row r="68" spans="4:6" x14ac:dyDescent="0.3">
      <c r="D68" s="5">
        <f t="shared" si="3"/>
        <v>24722469</v>
      </c>
      <c r="E68" s="6">
        <v>1.1512296750687339E-2</v>
      </c>
      <c r="F68" s="7">
        <v>-2.2730263265301534</v>
      </c>
    </row>
    <row r="69" spans="4:6" x14ac:dyDescent="0.3">
      <c r="D69" s="5">
        <f t="shared" si="3"/>
        <v>1524877014</v>
      </c>
      <c r="E69" s="6">
        <v>0.71007619398653155</v>
      </c>
      <c r="F69" s="7">
        <v>0.55360732480057984</v>
      </c>
    </row>
    <row r="70" spans="4:6" x14ac:dyDescent="0.3">
      <c r="D70" s="5">
        <f t="shared" si="3"/>
        <v>188858222</v>
      </c>
      <c r="E70" s="6">
        <v>8.7943962857074995E-2</v>
      </c>
      <c r="F70" s="7">
        <v>-1.353525135128921</v>
      </c>
    </row>
    <row r="71" spans="4:6" x14ac:dyDescent="0.3">
      <c r="D71" s="5">
        <f t="shared" si="3"/>
        <v>307152647</v>
      </c>
      <c r="E71" s="6">
        <v>0.14302909713520584</v>
      </c>
      <c r="F71" s="7">
        <v>-1.0668087772272714</v>
      </c>
    </row>
    <row r="72" spans="4:6" x14ac:dyDescent="0.3">
      <c r="D72" s="5">
        <f t="shared" si="3"/>
        <v>338324449</v>
      </c>
      <c r="E72" s="6">
        <v>0.15754459859574643</v>
      </c>
      <c r="F72" s="7">
        <v>-1.0046006229580171</v>
      </c>
    </row>
    <row r="73" spans="4:6" x14ac:dyDescent="0.3">
      <c r="D73" s="5">
        <f t="shared" si="3"/>
        <v>1793825891</v>
      </c>
      <c r="E73" s="6">
        <v>0.83531527438696029</v>
      </c>
      <c r="F73" s="7">
        <v>0.9753847381479821</v>
      </c>
    </row>
    <row r="74" spans="4:6" x14ac:dyDescent="0.3">
      <c r="D74" s="5">
        <f t="shared" si="3"/>
        <v>1081453774</v>
      </c>
      <c r="E74" s="6">
        <v>0.50359115703365875</v>
      </c>
      <c r="F74" s="7">
        <v>9.0018173313481057E-3</v>
      </c>
    </row>
    <row r="75" spans="4:6" x14ac:dyDescent="0.3">
      <c r="D75" s="5">
        <f t="shared" si="3"/>
        <v>1822633478</v>
      </c>
      <c r="E75" s="6">
        <v>0.84872985244610333</v>
      </c>
      <c r="F75" s="7">
        <v>1.0310011188793118</v>
      </c>
    </row>
    <row r="76" spans="4:6" x14ac:dyDescent="0.3">
      <c r="D76" s="5">
        <f t="shared" si="3"/>
        <v>83082595</v>
      </c>
      <c r="E76" s="6">
        <v>3.8688348176598872E-2</v>
      </c>
      <c r="F76" s="7">
        <v>-1.7661141717821769</v>
      </c>
    </row>
    <row r="77" spans="4:6" x14ac:dyDescent="0.3">
      <c r="D77" s="5">
        <f t="shared" si="3"/>
        <v>1127974296</v>
      </c>
      <c r="E77" s="6">
        <v>0.52525396321458184</v>
      </c>
      <c r="F77" s="7">
        <v>6.3344634931530974E-2</v>
      </c>
    </row>
    <row r="78" spans="4:6" x14ac:dyDescent="0.3">
      <c r="D78" s="5">
        <f t="shared" si="3"/>
        <v>1146856178</v>
      </c>
      <c r="E78" s="6">
        <v>0.53404652470168334</v>
      </c>
      <c r="F78" s="7">
        <v>8.544584093261387E-2</v>
      </c>
    </row>
    <row r="79" spans="4:6" x14ac:dyDescent="0.3">
      <c r="D79" s="5">
        <f t="shared" si="3"/>
        <v>2061115872</v>
      </c>
      <c r="E79" s="6">
        <v>0.95978187113980007</v>
      </c>
      <c r="F79" s="7">
        <v>1.7481603933081464</v>
      </c>
    </row>
    <row r="80" spans="4:6" x14ac:dyDescent="0.3">
      <c r="D80" s="5">
        <f t="shared" si="3"/>
        <v>1354375449</v>
      </c>
      <c r="E80" s="6">
        <v>0.63068021566670407</v>
      </c>
      <c r="F80" s="7">
        <v>0.33365545251531598</v>
      </c>
    </row>
    <row r="81" spans="4:6" x14ac:dyDescent="0.3">
      <c r="D81" s="5">
        <f t="shared" si="3"/>
        <v>1212633058</v>
      </c>
      <c r="E81" s="6">
        <v>0.56467627134609621</v>
      </c>
      <c r="F81" s="7">
        <v>0.16283613377882722</v>
      </c>
    </row>
    <row r="82" spans="4:6" x14ac:dyDescent="0.3">
      <c r="D82" s="5">
        <f t="shared" si="3"/>
        <v>1048576439</v>
      </c>
      <c r="E82" s="6">
        <v>0.48828145488005265</v>
      </c>
      <c r="F82" s="7">
        <v>-2.9378261964351018E-2</v>
      </c>
    </row>
    <row r="83" spans="4:6" x14ac:dyDescent="0.3">
      <c r="D83" s="5">
        <f t="shared" si="3"/>
        <v>1791210826</v>
      </c>
      <c r="E83" s="6">
        <v>0.83409753985153279</v>
      </c>
      <c r="F83" s="7">
        <v>0.97048475487499941</v>
      </c>
    </row>
    <row r="84" spans="4:6" x14ac:dyDescent="0.3">
      <c r="D84" s="5">
        <f t="shared" si="3"/>
        <v>1551186332</v>
      </c>
      <c r="E84" s="6">
        <v>0.72232742488601009</v>
      </c>
      <c r="F84" s="7">
        <v>0.58976956423530391</v>
      </c>
    </row>
    <row r="85" spans="4:6" x14ac:dyDescent="0.3">
      <c r="D85" s="5">
        <f t="shared" si="3"/>
        <v>1003112023</v>
      </c>
      <c r="E85" s="6">
        <v>0.46711043637908106</v>
      </c>
      <c r="F85" s="7">
        <v>-8.2535521311828661E-2</v>
      </c>
    </row>
    <row r="86" spans="4:6" x14ac:dyDescent="0.3">
      <c r="D86" s="5">
        <f t="shared" si="3"/>
        <v>1906673324</v>
      </c>
      <c r="E86" s="6">
        <v>0.887863955356054</v>
      </c>
      <c r="F86" s="7">
        <v>1.2152465021381424</v>
      </c>
    </row>
    <row r="87" spans="4:6" x14ac:dyDescent="0.3">
      <c r="D87" s="5">
        <f t="shared" si="3"/>
        <v>173879678</v>
      </c>
      <c r="E87" s="6">
        <v>8.096903476954348E-2</v>
      </c>
      <c r="F87" s="7">
        <v>-1.3985829919776449</v>
      </c>
    </row>
    <row r="88" spans="4:6" x14ac:dyDescent="0.3">
      <c r="D88" s="5">
        <f t="shared" si="3"/>
        <v>979844262</v>
      </c>
      <c r="E88" s="6">
        <v>0.45627554082896143</v>
      </c>
      <c r="F88" s="7">
        <v>-0.1098213209357444</v>
      </c>
    </row>
    <row r="89" spans="4:6" x14ac:dyDescent="0.3">
      <c r="D89" s="5">
        <f t="shared" si="3"/>
        <v>1882529474</v>
      </c>
      <c r="E89" s="6">
        <v>0.87662109907401831</v>
      </c>
      <c r="F89" s="7">
        <v>1.158260362166627</v>
      </c>
    </row>
    <row r="90" spans="4:6" x14ac:dyDescent="0.3">
      <c r="D90" s="5">
        <f t="shared" si="3"/>
        <v>809716649</v>
      </c>
      <c r="E90" s="6">
        <v>0.37705369747900747</v>
      </c>
      <c r="F90" s="7">
        <v>-0.31322806859029634</v>
      </c>
    </row>
    <row r="91" spans="4:6" x14ac:dyDescent="0.3">
      <c r="D91" s="5">
        <f t="shared" si="3"/>
        <v>1629988479</v>
      </c>
      <c r="E91" s="6">
        <v>0.75902253413481879</v>
      </c>
      <c r="F91" s="7">
        <v>0.70316178480770541</v>
      </c>
    </row>
    <row r="92" spans="4:6" x14ac:dyDescent="0.3">
      <c r="D92" s="5">
        <f t="shared" si="3"/>
        <v>1668011023</v>
      </c>
      <c r="E92" s="6">
        <v>0.77672816093706354</v>
      </c>
      <c r="F92" s="7">
        <v>0.76118985290060515</v>
      </c>
    </row>
    <row r="93" spans="4:6" x14ac:dyDescent="0.3">
      <c r="D93" s="5">
        <f t="shared" si="3"/>
        <v>955714262</v>
      </c>
      <c r="E93" s="6">
        <v>0.445039133955761</v>
      </c>
      <c r="F93" s="7">
        <v>-0.13820517168244528</v>
      </c>
    </row>
    <row r="94" spans="4:6" x14ac:dyDescent="0.3">
      <c r="D94" s="5">
        <f t="shared" si="3"/>
        <v>1039436148</v>
      </c>
      <c r="E94" s="6">
        <v>0.48402517520266136</v>
      </c>
      <c r="F94" s="7">
        <v>-4.0053654590503134E-2</v>
      </c>
    </row>
    <row r="95" spans="4:6" x14ac:dyDescent="0.3">
      <c r="D95" s="5">
        <f t="shared" si="3"/>
        <v>814371600</v>
      </c>
      <c r="E95" s="6">
        <v>0.37922132795604069</v>
      </c>
      <c r="F95" s="7">
        <v>-0.3075264995264273</v>
      </c>
    </row>
    <row r="96" spans="4:6" x14ac:dyDescent="0.3">
      <c r="D96" s="5">
        <f t="shared" si="3"/>
        <v>843345265</v>
      </c>
      <c r="E96" s="6">
        <v>0.39271324211052921</v>
      </c>
      <c r="F96" s="7">
        <v>-0.27225431101203884</v>
      </c>
    </row>
    <row r="97" spans="4:6" x14ac:dyDescent="0.3">
      <c r="D97" s="5">
        <f t="shared" si="3"/>
        <v>1419274283</v>
      </c>
      <c r="E97" s="6">
        <v>0.66090109028006072</v>
      </c>
      <c r="F97" s="7">
        <v>0.41492361821709056</v>
      </c>
    </row>
    <row r="98" spans="4:6" x14ac:dyDescent="0.3">
      <c r="D98" s="5">
        <f t="shared" si="3"/>
        <v>765608099</v>
      </c>
      <c r="E98" s="6">
        <v>0.35651405328560065</v>
      </c>
      <c r="F98" s="7">
        <v>-0.36779230584775474</v>
      </c>
    </row>
    <row r="99" spans="4:6" x14ac:dyDescent="0.3">
      <c r="D99" s="5">
        <f t="shared" si="3"/>
        <v>622465606</v>
      </c>
      <c r="E99" s="6">
        <v>0.28985813566470348</v>
      </c>
      <c r="F99" s="7">
        <v>-0.55379920662765592</v>
      </c>
    </row>
    <row r="100" spans="4:6" x14ac:dyDescent="0.3">
      <c r="D100" s="5">
        <f t="shared" si="3"/>
        <v>1593562049</v>
      </c>
      <c r="E100" s="6">
        <v>0.74206015583319607</v>
      </c>
      <c r="F100" s="7">
        <v>0.64970980636745201</v>
      </c>
    </row>
    <row r="101" spans="4:6" x14ac:dyDescent="0.3">
      <c r="D101" s="5">
        <f t="shared" si="3"/>
        <v>2116915386</v>
      </c>
      <c r="E101" s="6">
        <v>0.98576554468438549</v>
      </c>
      <c r="F101" s="7">
        <v>2.1907635081289851</v>
      </c>
    </row>
    <row r="102" spans="4:6" x14ac:dyDescent="0.3">
      <c r="D102" s="5">
        <f t="shared" si="3"/>
        <v>1908222405</v>
      </c>
      <c r="E102" s="6">
        <v>0.88858530240932976</v>
      </c>
      <c r="F102" s="7">
        <v>1.219038987481883</v>
      </c>
    </row>
    <row r="103" spans="4:6" x14ac:dyDescent="0.3">
      <c r="D103" s="5">
        <f t="shared" si="3"/>
        <v>1935124631</v>
      </c>
      <c r="E103" s="6">
        <v>0.90111262761160049</v>
      </c>
      <c r="F103" s="7">
        <v>1.2879173226059459</v>
      </c>
    </row>
    <row r="104" spans="4:6" x14ac:dyDescent="0.3">
      <c r="D104" s="5">
        <f t="shared" si="3"/>
        <v>1304869442</v>
      </c>
      <c r="E104" s="6">
        <v>0.60762718469614829</v>
      </c>
      <c r="F104" s="7">
        <v>0.2731399598896726</v>
      </c>
    </row>
    <row r="105" spans="4:6" x14ac:dyDescent="0.3">
      <c r="D105" s="5">
        <f t="shared" si="3"/>
        <v>1657468272</v>
      </c>
      <c r="E105" s="6">
        <v>0.77181880993006635</v>
      </c>
      <c r="F105" s="7">
        <v>0.74485004022913848</v>
      </c>
    </row>
    <row r="106" spans="4:6" x14ac:dyDescent="0.3">
      <c r="D106" s="5">
        <f t="shared" si="3"/>
        <v>1000205080</v>
      </c>
      <c r="E106" s="6">
        <v>0.46575678555831013</v>
      </c>
      <c r="F106" s="7">
        <v>-8.5940682563762374E-2</v>
      </c>
    </row>
    <row r="107" spans="4:6" x14ac:dyDescent="0.3">
      <c r="D107" s="5">
        <f t="shared" si="3"/>
        <v>1172064826</v>
      </c>
      <c r="E107" s="6">
        <v>0.54578521619158349</v>
      </c>
      <c r="F107" s="7">
        <v>0.11501962394116545</v>
      </c>
    </row>
    <row r="108" spans="4:6" x14ac:dyDescent="0.3">
      <c r="D108" s="5">
        <f t="shared" si="3"/>
        <v>1284535631</v>
      </c>
      <c r="E108" s="6">
        <v>0.59815851608119763</v>
      </c>
      <c r="F108" s="7">
        <v>0.24858350670575755</v>
      </c>
    </row>
    <row r="109" spans="4:6" x14ac:dyDescent="0.3">
      <c r="D109" s="5">
        <f t="shared" si="3"/>
        <v>1524104170</v>
      </c>
      <c r="E109" s="6">
        <v>0.70971631045426831</v>
      </c>
      <c r="F109" s="7">
        <v>0.5525561446915126</v>
      </c>
    </row>
    <row r="110" spans="4:6" x14ac:dyDescent="0.3">
      <c r="D110" s="5">
        <f t="shared" si="3"/>
        <v>1537611144</v>
      </c>
      <c r="E110" s="6">
        <v>0.71600598536059823</v>
      </c>
      <c r="F110" s="7">
        <v>0.57101713272741317</v>
      </c>
    </row>
    <row r="111" spans="4:6" x14ac:dyDescent="0.3">
      <c r="D111" s="5">
        <f t="shared" si="3"/>
        <v>697724410</v>
      </c>
      <c r="E111" s="6">
        <v>0.32490324724922259</v>
      </c>
      <c r="F111" s="7">
        <v>-0.45403102800779044</v>
      </c>
    </row>
    <row r="112" spans="4:6" x14ac:dyDescent="0.3">
      <c r="D112" s="5">
        <f t="shared" si="3"/>
        <v>868959209</v>
      </c>
      <c r="E112" s="6">
        <v>0.40464066425770584</v>
      </c>
      <c r="F112" s="7">
        <v>-0.24135326855871464</v>
      </c>
    </row>
    <row r="113" spans="4:6" x14ac:dyDescent="0.3">
      <c r="D113" s="5">
        <f t="shared" si="3"/>
        <v>879384435</v>
      </c>
      <c r="E113" s="6">
        <v>0.40949528842186117</v>
      </c>
      <c r="F113" s="7">
        <v>-0.22884347275150962</v>
      </c>
    </row>
    <row r="114" spans="4:6" x14ac:dyDescent="0.3">
      <c r="D114" s="5">
        <f t="shared" si="3"/>
        <v>1604295283</v>
      </c>
      <c r="E114" s="6">
        <v>0.74705820739926598</v>
      </c>
      <c r="F114" s="7">
        <v>0.66526097709445964</v>
      </c>
    </row>
    <row r="115" spans="4:6" x14ac:dyDescent="0.3">
      <c r="D115" s="5">
        <f t="shared" si="3"/>
        <v>529811226</v>
      </c>
      <c r="E115" s="6">
        <v>0.24671257775902056</v>
      </c>
      <c r="F115" s="7">
        <v>-0.68487127216647481</v>
      </c>
    </row>
    <row r="116" spans="4:6" x14ac:dyDescent="0.3">
      <c r="D116" s="5">
        <f t="shared" si="3"/>
        <v>134938123</v>
      </c>
      <c r="E116" s="6">
        <v>6.2835460121590136E-2</v>
      </c>
      <c r="F116" s="7">
        <v>-1.5313985581228231</v>
      </c>
    </row>
    <row r="117" spans="4:6" x14ac:dyDescent="0.3">
      <c r="D117" s="5">
        <f t="shared" si="3"/>
        <v>280233982</v>
      </c>
      <c r="E117" s="6">
        <v>0.13049411692702595</v>
      </c>
      <c r="F117" s="7">
        <v>-1.1240584421216695</v>
      </c>
    </row>
    <row r="118" spans="4:6" x14ac:dyDescent="0.3">
      <c r="D118" s="5">
        <f t="shared" si="3"/>
        <v>175052669</v>
      </c>
      <c r="E118" s="6">
        <v>8.1515251269112576E-2</v>
      </c>
      <c r="F118" s="7">
        <v>-1.3949513770535171</v>
      </c>
    </row>
    <row r="119" spans="4:6" x14ac:dyDescent="0.3">
      <c r="D119" s="5">
        <f t="shared" si="3"/>
        <v>1766718001</v>
      </c>
      <c r="E119" s="6">
        <v>0.82269217942160755</v>
      </c>
      <c r="F119" s="7">
        <v>0.92567358159311663</v>
      </c>
    </row>
    <row r="120" spans="4:6" x14ac:dyDescent="0.3">
      <c r="D120" s="5">
        <f t="shared" si="3"/>
        <v>374036607</v>
      </c>
      <c r="E120" s="6">
        <v>0.17417436807805148</v>
      </c>
      <c r="F120" s="7">
        <v>-0.93779701354707024</v>
      </c>
    </row>
    <row r="121" spans="4:6" x14ac:dyDescent="0.3">
      <c r="D121" s="5">
        <f t="shared" si="3"/>
        <v>1226036168</v>
      </c>
      <c r="E121" s="6">
        <v>0.57091758080843613</v>
      </c>
      <c r="F121" s="7">
        <v>0.17871073651930533</v>
      </c>
    </row>
    <row r="122" spans="4:6" x14ac:dyDescent="0.3">
      <c r="D122" s="5">
        <f t="shared" si="3"/>
        <v>1637521502</v>
      </c>
      <c r="E122" s="6">
        <v>0.76253037132558443</v>
      </c>
      <c r="F122" s="7">
        <v>0.71446570184755454</v>
      </c>
    </row>
    <row r="123" spans="4:6" x14ac:dyDescent="0.3">
      <c r="D123" s="5">
        <f t="shared" si="3"/>
        <v>222344266</v>
      </c>
      <c r="E123" s="6">
        <v>0.10353711722748085</v>
      </c>
      <c r="F123" s="7">
        <v>-1.2616514487151693</v>
      </c>
    </row>
    <row r="124" spans="4:6" x14ac:dyDescent="0.3">
      <c r="D124" s="5">
        <f t="shared" si="3"/>
        <v>1804280027</v>
      </c>
      <c r="E124" s="6">
        <v>0.84018336081894429</v>
      </c>
      <c r="F124" s="7">
        <v>0.99521177029278485</v>
      </c>
    </row>
    <row r="125" spans="4:6" x14ac:dyDescent="0.3">
      <c r="D125" s="5">
        <f t="shared" si="3"/>
        <v>1054395585</v>
      </c>
      <c r="E125" s="6">
        <v>0.49099120589996803</v>
      </c>
      <c r="F125" s="7">
        <v>-2.2583617546564346E-2</v>
      </c>
    </row>
    <row r="126" spans="4:6" x14ac:dyDescent="0.3">
      <c r="D126" s="5">
        <f t="shared" si="3"/>
        <v>1366849635</v>
      </c>
      <c r="E126" s="6">
        <v>0.63648896118299003</v>
      </c>
      <c r="F126" s="7">
        <v>0.34908955525490959</v>
      </c>
    </row>
    <row r="127" spans="4:6" x14ac:dyDescent="0.3">
      <c r="D127" s="5">
        <f t="shared" si="3"/>
        <v>2058644304</v>
      </c>
      <c r="E127" s="6">
        <v>0.95863095760217953</v>
      </c>
      <c r="F127" s="7">
        <v>1.7350153589979904</v>
      </c>
    </row>
    <row r="128" spans="4:6" x14ac:dyDescent="0.3">
      <c r="D128" s="5">
        <f t="shared" si="3"/>
        <v>160917106</v>
      </c>
      <c r="E128" s="6">
        <v>7.4932866799582609E-2</v>
      </c>
      <c r="F128" s="7">
        <v>-1.4400058867416843</v>
      </c>
    </row>
    <row r="129" spans="4:6" x14ac:dyDescent="0.3">
      <c r="D129" s="5">
        <f t="shared" si="3"/>
        <v>181272527</v>
      </c>
      <c r="E129" s="6">
        <v>8.4411598354961342E-2</v>
      </c>
      <c r="F129" s="7">
        <v>-1.3759949501128437</v>
      </c>
    </row>
    <row r="130" spans="4:6" x14ac:dyDescent="0.3">
      <c r="D130" s="5">
        <f t="shared" si="3"/>
        <v>1357772939</v>
      </c>
      <c r="E130" s="6">
        <v>0.63226229523519273</v>
      </c>
      <c r="F130" s="7">
        <v>0.3378510865841946</v>
      </c>
    </row>
    <row r="131" spans="4:6" x14ac:dyDescent="0.3">
      <c r="D131" s="5">
        <f t="shared" ref="D131:D194" si="4">MOD(D130*$B$4,$B$5)</f>
        <v>2004115676</v>
      </c>
      <c r="E131" s="6">
        <v>0.93323908646892673</v>
      </c>
      <c r="F131" s="7">
        <v>1.5003574815445027</v>
      </c>
    </row>
    <row r="132" spans="4:6" x14ac:dyDescent="0.3">
      <c r="D132" s="5">
        <f t="shared" si="4"/>
        <v>824466140</v>
      </c>
      <c r="E132" s="6">
        <v>0.38392196445159799</v>
      </c>
      <c r="F132" s="7">
        <v>-0.29519629921046348</v>
      </c>
    </row>
    <row r="133" spans="4:6" x14ac:dyDescent="0.3">
      <c r="D133" s="5">
        <f t="shared" si="4"/>
        <v>638097736</v>
      </c>
      <c r="E133" s="6">
        <v>0.29713741345064476</v>
      </c>
      <c r="F133" s="7">
        <v>-0.53265152634691804</v>
      </c>
    </row>
    <row r="134" spans="4:6" x14ac:dyDescent="0.3">
      <c r="D134" s="5">
        <f t="shared" si="4"/>
        <v>257865535</v>
      </c>
      <c r="E134" s="6">
        <v>0.12007799709223024</v>
      </c>
      <c r="F134" s="7">
        <v>-1.1745969748071907</v>
      </c>
    </row>
    <row r="135" spans="4:6" x14ac:dyDescent="0.3">
      <c r="D135" s="5">
        <f t="shared" si="4"/>
        <v>612021973</v>
      </c>
      <c r="E135" s="6">
        <v>0.28499494007322468</v>
      </c>
      <c r="F135" s="7">
        <v>-0.56806640243432982</v>
      </c>
    </row>
    <row r="136" spans="4:6" x14ac:dyDescent="0.3">
      <c r="D136" s="5">
        <f t="shared" si="4"/>
        <v>2127610551</v>
      </c>
      <c r="E136" s="6">
        <v>0.99074586899089245</v>
      </c>
      <c r="F136" s="7">
        <v>2.3552898611457516</v>
      </c>
    </row>
    <row r="137" spans="4:6" x14ac:dyDescent="0.3">
      <c r="D137" s="5">
        <f t="shared" si="4"/>
        <v>630973193</v>
      </c>
      <c r="E137" s="6">
        <v>0.29381978958269561</v>
      </c>
      <c r="F137" s="7">
        <v>-0.54225975011684879</v>
      </c>
    </row>
    <row r="138" spans="4:6" x14ac:dyDescent="0.3">
      <c r="D138" s="5">
        <f t="shared" si="4"/>
        <v>2093917549</v>
      </c>
      <c r="E138" s="6">
        <v>0.97505634229169813</v>
      </c>
      <c r="F138" s="7">
        <v>1.9609289178641489</v>
      </c>
    </row>
    <row r="139" spans="4:6" x14ac:dyDescent="0.3">
      <c r="D139" s="5">
        <f t="shared" si="4"/>
        <v>2028678077</v>
      </c>
      <c r="E139" s="6">
        <v>0.94467684574860789</v>
      </c>
      <c r="F139" s="7">
        <v>1.5952948867489847</v>
      </c>
    </row>
    <row r="140" spans="4:6" x14ac:dyDescent="0.3">
      <c r="D140" s="5">
        <f t="shared" si="4"/>
        <v>1065151667</v>
      </c>
      <c r="E140" s="6">
        <v>0.49599989689514029</v>
      </c>
      <c r="F140" s="7">
        <v>-1.002693955882334E-2</v>
      </c>
    </row>
    <row r="141" spans="4:6" x14ac:dyDescent="0.3">
      <c r="D141" s="5">
        <f t="shared" si="4"/>
        <v>882641283</v>
      </c>
      <c r="E141" s="6">
        <v>0.41101187645551923</v>
      </c>
      <c r="F141" s="7">
        <v>-0.2249428255748267</v>
      </c>
    </row>
    <row r="142" spans="4:6" x14ac:dyDescent="0.3">
      <c r="D142" s="5">
        <f t="shared" si="4"/>
        <v>2049298860</v>
      </c>
      <c r="E142" s="6">
        <v>0.95427914611462428</v>
      </c>
      <c r="F142" s="7">
        <v>1.6878412450693321</v>
      </c>
    </row>
    <row r="143" spans="4:6" x14ac:dyDescent="0.3">
      <c r="D143" s="5">
        <f t="shared" si="4"/>
        <v>18555652</v>
      </c>
      <c r="E143" s="6">
        <v>8.6406488052016579E-3</v>
      </c>
      <c r="F143" s="7">
        <v>-2.380667603922213</v>
      </c>
    </row>
    <row r="144" spans="4:6" x14ac:dyDescent="0.3">
      <c r="D144" s="5">
        <f t="shared" si="4"/>
        <v>199196893</v>
      </c>
      <c r="E144" s="6">
        <v>9.2758281708469878E-2</v>
      </c>
      <c r="F144" s="7">
        <v>-1.3239592959916473</v>
      </c>
    </row>
    <row r="145" spans="4:6" x14ac:dyDescent="0.3">
      <c r="D145" s="5">
        <f t="shared" si="4"/>
        <v>1148934384</v>
      </c>
      <c r="E145" s="6">
        <v>0.53501426478383529</v>
      </c>
      <c r="F145" s="7">
        <v>8.7880732690868713E-2</v>
      </c>
    </row>
    <row r="146" spans="4:6" x14ac:dyDescent="0.3">
      <c r="D146" s="5">
        <f t="shared" si="4"/>
        <v>1446466289</v>
      </c>
      <c r="E146" s="6">
        <v>0.67356335481029317</v>
      </c>
      <c r="F146" s="7">
        <v>0.44977416178667795</v>
      </c>
    </row>
    <row r="147" spans="4:6" x14ac:dyDescent="0.3">
      <c r="D147" s="5">
        <f t="shared" si="4"/>
        <v>1238421408</v>
      </c>
      <c r="E147" s="6">
        <v>0.57668490761582269</v>
      </c>
      <c r="F147" s="7">
        <v>0.19341983229312934</v>
      </c>
    </row>
    <row r="148" spans="4:6" x14ac:dyDescent="0.3">
      <c r="D148" s="5">
        <f t="shared" si="4"/>
        <v>337504029</v>
      </c>
      <c r="E148" s="6">
        <v>0.15716256076205759</v>
      </c>
      <c r="F148" s="7">
        <v>-1.0061880456959909</v>
      </c>
    </row>
    <row r="149" spans="4:6" x14ac:dyDescent="0.3">
      <c r="D149" s="5">
        <f t="shared" si="4"/>
        <v>846037717</v>
      </c>
      <c r="E149" s="6">
        <v>0.39396701277603119</v>
      </c>
      <c r="F149" s="7">
        <v>-0.26899435646812714</v>
      </c>
    </row>
    <row r="150" spans="4:6" x14ac:dyDescent="0.3">
      <c r="D150" s="5">
        <f t="shared" si="4"/>
        <v>390122308</v>
      </c>
      <c r="E150" s="6">
        <v>0.18166485631993493</v>
      </c>
      <c r="F150" s="7">
        <v>-0.90903867253496617</v>
      </c>
    </row>
    <row r="151" spans="4:6" x14ac:dyDescent="0.3">
      <c r="D151" s="5">
        <f t="shared" si="4"/>
        <v>309828925</v>
      </c>
      <c r="E151" s="6">
        <v>0.14427533619503988</v>
      </c>
      <c r="F151" s="7">
        <v>-1.0613064127054974</v>
      </c>
    </row>
    <row r="152" spans="4:6" x14ac:dyDescent="0.3">
      <c r="D152" s="5">
        <f t="shared" si="4"/>
        <v>675920967</v>
      </c>
      <c r="E152" s="6">
        <v>0.31475022790464596</v>
      </c>
      <c r="F152" s="7">
        <v>-0.48243008186918013</v>
      </c>
    </row>
    <row r="153" spans="4:6" x14ac:dyDescent="0.3">
      <c r="D153" s="5">
        <f t="shared" si="4"/>
        <v>661949186</v>
      </c>
      <c r="E153" s="6">
        <v>0.30824411037214483</v>
      </c>
      <c r="F153" s="7">
        <v>-0.50083362240436669</v>
      </c>
    </row>
    <row r="154" spans="4:6" x14ac:dyDescent="0.3">
      <c r="D154" s="5">
        <f t="shared" si="4"/>
        <v>539973693</v>
      </c>
      <c r="E154" s="6">
        <v>0.25144484522887023</v>
      </c>
      <c r="F154" s="7">
        <v>-0.66994995918498323</v>
      </c>
    </row>
    <row r="155" spans="4:6" x14ac:dyDescent="0.3">
      <c r="D155" s="5">
        <f t="shared" si="4"/>
        <v>1061111164</v>
      </c>
      <c r="E155" s="6">
        <v>0.49411839106503724</v>
      </c>
      <c r="F155" s="7">
        <v>-1.4743541378160868E-2</v>
      </c>
    </row>
    <row r="156" spans="4:6" x14ac:dyDescent="0.3">
      <c r="D156" s="5">
        <f t="shared" si="4"/>
        <v>1264532847</v>
      </c>
      <c r="E156" s="6">
        <v>0.58884399392534414</v>
      </c>
      <c r="F156" s="7">
        <v>0.22457230478806525</v>
      </c>
    </row>
    <row r="157" spans="4:6" x14ac:dyDescent="0.3">
      <c r="D157" s="5">
        <f t="shared" si="4"/>
        <v>189875209</v>
      </c>
      <c r="E157" s="6">
        <v>8.8417534333111281E-2</v>
      </c>
      <c r="F157" s="7">
        <v>-1.3505642205174833</v>
      </c>
    </row>
    <row r="158" spans="4:6" x14ac:dyDescent="0.3">
      <c r="D158" s="5">
        <f t="shared" si="4"/>
        <v>6008243</v>
      </c>
      <c r="E158" s="6">
        <v>2.7978061724433733E-3</v>
      </c>
      <c r="F158" s="7">
        <v>-2.7705824968549724</v>
      </c>
    </row>
    <row r="159" spans="4:6" x14ac:dyDescent="0.3">
      <c r="D159" s="5">
        <f t="shared" si="4"/>
        <v>113605508</v>
      </c>
      <c r="E159" s="6">
        <v>5.2901687149798204E-2</v>
      </c>
      <c r="F159" s="7">
        <v>-1.6173471158687069</v>
      </c>
    </row>
    <row r="160" spans="4:6" x14ac:dyDescent="0.3">
      <c r="D160" s="5">
        <f t="shared" si="4"/>
        <v>1325725877</v>
      </c>
      <c r="E160" s="6">
        <v>0.61733921907594358</v>
      </c>
      <c r="F160" s="7">
        <v>0.29850001869507858</v>
      </c>
    </row>
    <row r="161" spans="4:6" x14ac:dyDescent="0.3">
      <c r="D161" s="5">
        <f t="shared" si="4"/>
        <v>1248611714</v>
      </c>
      <c r="E161" s="6">
        <v>0.58143013863026183</v>
      </c>
      <c r="F161" s="7">
        <v>0.20555347523358014</v>
      </c>
    </row>
    <row r="162" spans="4:6" x14ac:dyDescent="0.3">
      <c r="D162" s="5">
        <f t="shared" si="4"/>
        <v>460009792</v>
      </c>
      <c r="E162" s="6">
        <v>0.21420875211638282</v>
      </c>
      <c r="F162" s="7">
        <v>-0.79190254274053162</v>
      </c>
    </row>
    <row r="163" spans="4:6" x14ac:dyDescent="0.3">
      <c r="D163" s="5">
        <f t="shared" si="4"/>
        <v>151759652</v>
      </c>
      <c r="E163" s="6">
        <v>7.0668594977509783E-2</v>
      </c>
      <c r="F163" s="7">
        <v>-1.4708296567606163</v>
      </c>
    </row>
    <row r="164" spans="4:6" x14ac:dyDescent="0.3">
      <c r="D164" s="5">
        <f t="shared" si="4"/>
        <v>523441775</v>
      </c>
      <c r="E164" s="6">
        <v>0.2437465710041547</v>
      </c>
      <c r="F164" s="7">
        <v>-0.69430151355573777</v>
      </c>
    </row>
    <row r="165" spans="4:6" x14ac:dyDescent="0.3">
      <c r="D165" s="5">
        <f t="shared" si="4"/>
        <v>1912814070</v>
      </c>
      <c r="E165" s="6">
        <v>0.89072346304610694</v>
      </c>
      <c r="F165" s="7">
        <v>1.2303847162813573</v>
      </c>
    </row>
    <row r="166" spans="4:6" x14ac:dyDescent="0.3">
      <c r="D166" s="5">
        <f t="shared" si="4"/>
        <v>241086558</v>
      </c>
      <c r="E166" s="6">
        <v>0.11226467705542657</v>
      </c>
      <c r="F166" s="7">
        <v>-1.2145720507429794</v>
      </c>
    </row>
    <row r="167" spans="4:6" x14ac:dyDescent="0.3">
      <c r="D167" s="5">
        <f t="shared" si="4"/>
        <v>275358125</v>
      </c>
      <c r="E167" s="6">
        <v>0.12822361907756294</v>
      </c>
      <c r="F167" s="7">
        <v>-1.1348283671239685</v>
      </c>
    </row>
    <row r="168" spans="4:6" x14ac:dyDescent="0.3">
      <c r="D168" s="5">
        <f t="shared" si="4"/>
        <v>1035760592</v>
      </c>
      <c r="E168" s="6">
        <v>0.48231361106253567</v>
      </c>
      <c r="F168" s="7">
        <v>-4.434773490731584E-2</v>
      </c>
    </row>
    <row r="169" spans="4:6" x14ac:dyDescent="0.3">
      <c r="D169" s="5">
        <f t="shared" si="4"/>
        <v>1632750625</v>
      </c>
      <c r="E169" s="6">
        <v>0.76030875859810854</v>
      </c>
      <c r="F169" s="7">
        <v>0.70729610941472065</v>
      </c>
    </row>
    <row r="170" spans="4:6" x14ac:dyDescent="0.3">
      <c r="D170" s="5">
        <f t="shared" si="4"/>
        <v>1855574475</v>
      </c>
      <c r="E170" s="6">
        <v>0.86406919952860961</v>
      </c>
      <c r="F170" s="7">
        <v>1.0987855856841833</v>
      </c>
    </row>
    <row r="171" spans="4:6" x14ac:dyDescent="0.3">
      <c r="D171" s="5">
        <f t="shared" si="4"/>
        <v>1040050002</v>
      </c>
      <c r="E171" s="6">
        <v>0.4843110232467866</v>
      </c>
      <c r="F171" s="7">
        <v>-3.9336575056135428E-2</v>
      </c>
    </row>
    <row r="172" spans="4:6" x14ac:dyDescent="0.3">
      <c r="D172" s="5">
        <f t="shared" si="4"/>
        <v>380946976</v>
      </c>
      <c r="E172" s="6">
        <v>0.17739225940535988</v>
      </c>
      <c r="F172" s="7">
        <v>-0.92534876804091615</v>
      </c>
    </row>
    <row r="173" spans="4:6" x14ac:dyDescent="0.3">
      <c r="D173" s="5">
        <f t="shared" si="4"/>
        <v>1936492882</v>
      </c>
      <c r="E173" s="6">
        <v>0.9017497691342139</v>
      </c>
      <c r="F173" s="7">
        <v>1.2915862689857747</v>
      </c>
    </row>
    <row r="174" spans="4:6" x14ac:dyDescent="0.3">
      <c r="D174" s="5">
        <f t="shared" si="4"/>
        <v>779720406</v>
      </c>
      <c r="E174" s="6">
        <v>0.36308560833622294</v>
      </c>
      <c r="F174" s="7">
        <v>-0.35022317365416905</v>
      </c>
    </row>
    <row r="175" spans="4:6" x14ac:dyDescent="0.3">
      <c r="D175" s="5">
        <f t="shared" si="4"/>
        <v>1085320704</v>
      </c>
      <c r="E175" s="6">
        <v>0.50539183663706466</v>
      </c>
      <c r="F175" s="7">
        <v>1.3515741654013784E-2</v>
      </c>
    </row>
    <row r="176" spans="4:6" x14ac:dyDescent="0.3">
      <c r="D176" s="5">
        <f t="shared" si="4"/>
        <v>1652134219</v>
      </c>
      <c r="E176" s="6">
        <v>0.76933494794120538</v>
      </c>
      <c r="F176" s="7">
        <v>0.73665841098625362</v>
      </c>
    </row>
    <row r="177" spans="4:6" x14ac:dyDescent="0.3">
      <c r="D177" s="5">
        <f t="shared" si="4"/>
        <v>1218170357</v>
      </c>
      <c r="E177" s="6">
        <v>0.56725477712904548</v>
      </c>
      <c r="F177" s="7">
        <v>0.16938929175413511</v>
      </c>
    </row>
    <row r="178" spans="4:6" x14ac:dyDescent="0.3">
      <c r="D178" s="5">
        <f t="shared" si="4"/>
        <v>2051564240</v>
      </c>
      <c r="E178" s="6">
        <v>0.95533404588264792</v>
      </c>
      <c r="F178" s="7">
        <v>1.6989324699151558</v>
      </c>
    </row>
    <row r="179" spans="4:6" x14ac:dyDescent="0.3">
      <c r="D179" s="5">
        <f t="shared" si="4"/>
        <v>1996531282</v>
      </c>
      <c r="E179" s="6">
        <v>0.92970732779214837</v>
      </c>
      <c r="F179" s="7">
        <v>1.4736147621553226</v>
      </c>
    </row>
    <row r="180" spans="4:6" x14ac:dyDescent="0.3">
      <c r="D180" s="5">
        <f t="shared" si="4"/>
        <v>1937887003</v>
      </c>
      <c r="E180" s="6">
        <v>0.90239895731434128</v>
      </c>
      <c r="F180" s="7">
        <v>1.2953425545205028</v>
      </c>
    </row>
    <row r="181" spans="4:6" x14ac:dyDescent="0.3">
      <c r="D181" s="5">
        <f t="shared" si="4"/>
        <v>1503342140</v>
      </c>
      <c r="E181" s="6">
        <v>0.70004823682834227</v>
      </c>
      <c r="F181" s="7">
        <v>0.52453925187384642</v>
      </c>
    </row>
    <row r="182" spans="4:6" x14ac:dyDescent="0.3">
      <c r="D182" s="5">
        <f t="shared" si="4"/>
        <v>61040516</v>
      </c>
      <c r="E182" s="6">
        <v>2.8424205284960761E-2</v>
      </c>
      <c r="F182" s="7">
        <v>-1.9044745312172711</v>
      </c>
    </row>
    <row r="183" spans="4:6" x14ac:dyDescent="0.3">
      <c r="D183" s="5">
        <f t="shared" si="4"/>
        <v>139184152</v>
      </c>
      <c r="E183" s="6">
        <v>6.4812671453517559E-2</v>
      </c>
      <c r="F183" s="7">
        <v>-1.5155809663563105</v>
      </c>
    </row>
    <row r="184" spans="4:6" x14ac:dyDescent="0.3">
      <c r="D184" s="5">
        <f t="shared" si="4"/>
        <v>1229353376</v>
      </c>
      <c r="E184" s="6">
        <v>0.57246227615742229</v>
      </c>
      <c r="F184" s="7">
        <v>0.18264643448132381</v>
      </c>
    </row>
    <row r="185" spans="4:6" x14ac:dyDescent="0.3">
      <c r="D185" s="5">
        <f t="shared" si="4"/>
        <v>701195345</v>
      </c>
      <c r="E185" s="6">
        <v>0.32651952731098938</v>
      </c>
      <c r="F185" s="7">
        <v>-0.44954430542004348</v>
      </c>
    </row>
    <row r="186" spans="4:6" x14ac:dyDescent="0.3">
      <c r="D186" s="5">
        <f t="shared" si="4"/>
        <v>910738128</v>
      </c>
      <c r="E186" s="6">
        <v>0.42409548947969034</v>
      </c>
      <c r="F186" s="7">
        <v>-0.19142711397225953</v>
      </c>
    </row>
    <row r="187" spans="4:6" x14ac:dyDescent="0.3">
      <c r="D187" s="5">
        <f t="shared" si="4"/>
        <v>1102438951</v>
      </c>
      <c r="E187" s="6">
        <v>0.51336314157896035</v>
      </c>
      <c r="F187" s="7">
        <v>3.3502694872766046E-2</v>
      </c>
    </row>
    <row r="188" spans="4:6" x14ac:dyDescent="0.3">
      <c r="D188" s="5">
        <f t="shared" si="4"/>
        <v>1185831061</v>
      </c>
      <c r="E188" s="6">
        <v>0.55219561890903457</v>
      </c>
      <c r="F188" s="7">
        <v>0.13121053513097347</v>
      </c>
    </row>
    <row r="189" spans="4:6" x14ac:dyDescent="0.3">
      <c r="D189" s="5">
        <f t="shared" si="4"/>
        <v>74534746</v>
      </c>
      <c r="E189" s="6">
        <v>3.4707945803839665E-2</v>
      </c>
      <c r="F189" s="7">
        <v>-1.8157033389360686</v>
      </c>
    </row>
    <row r="190" spans="4:6" x14ac:dyDescent="0.3">
      <c r="D190" s="5">
        <f t="shared" si="4"/>
        <v>831615441</v>
      </c>
      <c r="E190" s="6">
        <v>0.38725111716170901</v>
      </c>
      <c r="F190" s="7">
        <v>-0.28649080591160786</v>
      </c>
    </row>
    <row r="191" spans="4:6" x14ac:dyDescent="0.3">
      <c r="D191" s="5">
        <f t="shared" si="4"/>
        <v>2144622787</v>
      </c>
      <c r="E191" s="6">
        <v>0.99866780871401339</v>
      </c>
      <c r="F191" s="7">
        <v>3.0040194890419456</v>
      </c>
    </row>
    <row r="192" spans="4:6" x14ac:dyDescent="0.3">
      <c r="D192" s="5">
        <f t="shared" si="4"/>
        <v>1489863995</v>
      </c>
      <c r="E192" s="6">
        <v>0.69377198647127669</v>
      </c>
      <c r="F192" s="7">
        <v>0.5065707627729843</v>
      </c>
    </row>
    <row r="193" spans="4:6" x14ac:dyDescent="0.3">
      <c r="D193" s="5">
        <f t="shared" si="4"/>
        <v>145048262</v>
      </c>
      <c r="E193" s="6">
        <v>6.7543360467574892E-2</v>
      </c>
      <c r="F193" s="7">
        <v>-1.4943402079277195</v>
      </c>
    </row>
    <row r="194" spans="4:6" x14ac:dyDescent="0.3">
      <c r="D194" s="5">
        <f t="shared" si="4"/>
        <v>827965782</v>
      </c>
      <c r="E194" s="6">
        <v>0.38555161225195195</v>
      </c>
      <c r="F194" s="7">
        <v>-0.29093213387288513</v>
      </c>
    </row>
    <row r="195" spans="4:6" x14ac:dyDescent="0.3">
      <c r="D195" s="5">
        <f t="shared" ref="D195:D258" si="5">MOD(D194*$B$4,$B$5)</f>
        <v>2065592252</v>
      </c>
      <c r="E195" s="6">
        <v>0.96186634801502002</v>
      </c>
      <c r="F195" s="7">
        <v>1.7727671192498529</v>
      </c>
    </row>
    <row r="196" spans="4:6" x14ac:dyDescent="0.3">
      <c r="D196" s="5">
        <f t="shared" si="5"/>
        <v>537866082</v>
      </c>
      <c r="E196" s="6">
        <v>0.25046341237655229</v>
      </c>
      <c r="F196" s="7">
        <v>-0.67303217017883243</v>
      </c>
    </row>
    <row r="197" spans="4:6" x14ac:dyDescent="0.3">
      <c r="D197" s="5">
        <f t="shared" si="5"/>
        <v>256351992</v>
      </c>
      <c r="E197" s="6">
        <v>0.11937319870979823</v>
      </c>
      <c r="F197" s="7">
        <v>-1.1781259516428648</v>
      </c>
    </row>
    <row r="198" spans="4:6" x14ac:dyDescent="0.3">
      <c r="D198" s="5">
        <f t="shared" si="5"/>
        <v>566231818</v>
      </c>
      <c r="E198" s="6">
        <v>0.26367223753004543</v>
      </c>
      <c r="F198" s="7">
        <v>-0.63206489192869775</v>
      </c>
    </row>
    <row r="199" spans="4:6" x14ac:dyDescent="0.3">
      <c r="D199" s="5">
        <f t="shared" si="5"/>
        <v>1551711309</v>
      </c>
      <c r="E199" s="6">
        <v>0.72257188635186465</v>
      </c>
      <c r="F199" s="7">
        <v>0.59049889360798513</v>
      </c>
    </row>
    <row r="200" spans="4:6" x14ac:dyDescent="0.3">
      <c r="D200" s="5">
        <f t="shared" si="5"/>
        <v>574473026</v>
      </c>
      <c r="E200" s="6">
        <v>0.26750984905987035</v>
      </c>
      <c r="F200" s="7">
        <v>-0.62036167545683274</v>
      </c>
    </row>
    <row r="201" spans="4:6" x14ac:dyDescent="0.3">
      <c r="D201" s="5">
        <f t="shared" si="5"/>
        <v>2078587982</v>
      </c>
      <c r="E201" s="6">
        <v>0.96791795638195977</v>
      </c>
      <c r="F201" s="7">
        <v>1.8510379948266813</v>
      </c>
    </row>
    <row r="202" spans="4:6" x14ac:dyDescent="0.3">
      <c r="D202" s="5">
        <f t="shared" si="5"/>
        <v>789523988</v>
      </c>
      <c r="E202" s="6">
        <v>0.36765075695482152</v>
      </c>
      <c r="F202" s="7">
        <v>-0.33808184174859146</v>
      </c>
    </row>
    <row r="203" spans="4:6" x14ac:dyDescent="0.3">
      <c r="D203" s="5">
        <f t="shared" si="5"/>
        <v>1867625086</v>
      </c>
      <c r="E203" s="6">
        <v>0.86968070256494046</v>
      </c>
      <c r="F203" s="7">
        <v>1.1248830514419565</v>
      </c>
    </row>
    <row r="204" spans="4:6" x14ac:dyDescent="0.3">
      <c r="D204" s="5">
        <f t="shared" si="5"/>
        <v>767025246</v>
      </c>
      <c r="E204" s="6">
        <v>0.35717396378253957</v>
      </c>
      <c r="F204" s="7">
        <v>-0.36602298071743089</v>
      </c>
    </row>
    <row r="205" spans="4:6" x14ac:dyDescent="0.3">
      <c r="D205" s="5">
        <f t="shared" si="5"/>
        <v>310091739</v>
      </c>
      <c r="E205" s="6">
        <v>0.14439771850071634</v>
      </c>
      <c r="F205" s="7">
        <v>-1.0607678046143478</v>
      </c>
    </row>
    <row r="206" spans="4:6" x14ac:dyDescent="0.3">
      <c r="D206" s="5">
        <f t="shared" si="5"/>
        <v>477313679</v>
      </c>
      <c r="E206" s="6">
        <v>0.22226650241973483</v>
      </c>
      <c r="F206" s="7">
        <v>-0.76456099180110859</v>
      </c>
    </row>
    <row r="207" spans="4:6" x14ac:dyDescent="0.3">
      <c r="D207" s="5">
        <f t="shared" si="5"/>
        <v>56550346</v>
      </c>
      <c r="E207" s="6">
        <v>2.6333306940582866E-2</v>
      </c>
      <c r="F207" s="7">
        <v>-1.9376444632238139</v>
      </c>
    </row>
    <row r="208" spans="4:6" x14ac:dyDescent="0.3">
      <c r="D208" s="5">
        <f t="shared" si="5"/>
        <v>290036429</v>
      </c>
      <c r="E208" s="6">
        <v>0.13505873702006296</v>
      </c>
      <c r="F208" s="7">
        <v>-1.1027920667610693</v>
      </c>
    </row>
    <row r="209" spans="4:6" x14ac:dyDescent="0.3">
      <c r="D209" s="5">
        <f t="shared" si="5"/>
        <v>902569466</v>
      </c>
      <c r="E209" s="6">
        <v>0.42029165981364591</v>
      </c>
      <c r="F209" s="7">
        <v>-0.20114739983756694</v>
      </c>
    </row>
    <row r="210" spans="4:6" x14ac:dyDescent="0.3">
      <c r="D210" s="5">
        <f t="shared" si="5"/>
        <v>1929946597</v>
      </c>
      <c r="E210" s="6">
        <v>0.8987014176311916</v>
      </c>
      <c r="F210" s="7">
        <v>1.2741869620324526</v>
      </c>
    </row>
    <row r="211" spans="4:6" x14ac:dyDescent="0.3">
      <c r="D211" s="5">
        <f t="shared" si="5"/>
        <v>464093280</v>
      </c>
      <c r="E211" s="6">
        <v>0.21611027439693947</v>
      </c>
      <c r="F211" s="7">
        <v>-0.78539749538573533</v>
      </c>
    </row>
    <row r="212" spans="4:6" x14ac:dyDescent="0.3">
      <c r="D212" s="5">
        <f t="shared" si="5"/>
        <v>1844797023</v>
      </c>
      <c r="E212" s="6">
        <v>0.8590505573517182</v>
      </c>
      <c r="F212" s="7">
        <v>1.0760634393708961</v>
      </c>
    </row>
    <row r="213" spans="4:6" x14ac:dyDescent="0.3">
      <c r="D213" s="5">
        <f t="shared" si="5"/>
        <v>492707084</v>
      </c>
      <c r="E213" s="6">
        <v>0.22943461521476005</v>
      </c>
      <c r="F213" s="7">
        <v>-0.74071010603839194</v>
      </c>
    </row>
    <row r="214" spans="4:6" x14ac:dyDescent="0.3">
      <c r="D214" s="5">
        <f t="shared" si="5"/>
        <v>82261239</v>
      </c>
      <c r="E214" s="6">
        <v>3.8305874483944728E-2</v>
      </c>
      <c r="F214" s="7">
        <v>-1.7706931092958396</v>
      </c>
    </row>
    <row r="215" spans="4:6" x14ac:dyDescent="0.3">
      <c r="D215" s="5">
        <f t="shared" si="5"/>
        <v>135004466</v>
      </c>
      <c r="E215" s="6">
        <v>6.2866353488402776E-2</v>
      </c>
      <c r="F215" s="7">
        <v>-1.5311484535056286</v>
      </c>
    </row>
    <row r="216" spans="4:6" x14ac:dyDescent="0.3">
      <c r="D216" s="5">
        <f t="shared" si="5"/>
        <v>1335193288</v>
      </c>
      <c r="E216" s="6">
        <v>0.62174782587378086</v>
      </c>
      <c r="F216" s="7">
        <v>0.31007444086401936</v>
      </c>
    </row>
    <row r="217" spans="4:6" x14ac:dyDescent="0.3">
      <c r="D217" s="5">
        <f t="shared" si="5"/>
        <v>835991284</v>
      </c>
      <c r="E217" s="6">
        <v>0.38928877784804328</v>
      </c>
      <c r="F217" s="7">
        <v>-0.28117320445559146</v>
      </c>
    </row>
    <row r="218" spans="4:6" x14ac:dyDescent="0.3">
      <c r="D218" s="5">
        <f t="shared" si="5"/>
        <v>770059187</v>
      </c>
      <c r="E218" s="6">
        <v>0.35858675265553103</v>
      </c>
      <c r="F218" s="7">
        <v>-0.36223890977749684</v>
      </c>
    </row>
    <row r="219" spans="4:6" x14ac:dyDescent="0.3">
      <c r="D219" s="5">
        <f t="shared" si="5"/>
        <v>732569754</v>
      </c>
      <c r="E219" s="6">
        <v>0.34112937500805535</v>
      </c>
      <c r="F219" s="7">
        <v>-0.40938281372955376</v>
      </c>
    </row>
    <row r="220" spans="4:6" x14ac:dyDescent="0.3">
      <c r="D220" s="5">
        <f t="shared" si="5"/>
        <v>1408863832</v>
      </c>
      <c r="E220" s="6">
        <v>0.65605334626143175</v>
      </c>
      <c r="F220" s="7">
        <v>0.40171564739800136</v>
      </c>
    </row>
    <row r="221" spans="4:6" x14ac:dyDescent="0.3">
      <c r="D221" s="5">
        <f t="shared" si="5"/>
        <v>753901276</v>
      </c>
      <c r="E221" s="6">
        <v>0.35106263901205981</v>
      </c>
      <c r="F221" s="7">
        <v>-0.38245314349055737</v>
      </c>
    </row>
    <row r="222" spans="4:6" x14ac:dyDescent="0.3">
      <c r="D222" s="5">
        <f t="shared" si="5"/>
        <v>310611734</v>
      </c>
      <c r="E222" s="6">
        <v>0.14463986004203544</v>
      </c>
      <c r="F222" s="7">
        <v>-1.0597030383983888</v>
      </c>
    </row>
    <row r="223" spans="4:6" x14ac:dyDescent="0.3">
      <c r="D223" s="5">
        <f t="shared" si="5"/>
        <v>1955672207</v>
      </c>
      <c r="E223" s="6">
        <v>0.91068083831172519</v>
      </c>
      <c r="F223" s="7">
        <v>1.3449594703380057</v>
      </c>
    </row>
    <row r="224" spans="4:6" x14ac:dyDescent="0.3">
      <c r="D224" s="5">
        <f t="shared" si="5"/>
        <v>1019465624</v>
      </c>
      <c r="E224" s="6">
        <v>0.47472567527995041</v>
      </c>
      <c r="F224" s="7">
        <v>-6.3395776240031135E-2</v>
      </c>
    </row>
    <row r="225" spans="4:6" x14ac:dyDescent="0.3">
      <c r="D225" s="5">
        <f t="shared" si="5"/>
        <v>1037365099</v>
      </c>
      <c r="E225" s="6">
        <v>0.48306076785834579</v>
      </c>
      <c r="F225" s="7">
        <v>-4.2473124796559597E-2</v>
      </c>
    </row>
    <row r="226" spans="4:6" x14ac:dyDescent="0.3">
      <c r="D226" s="5">
        <f t="shared" si="5"/>
        <v>1774496730</v>
      </c>
      <c r="E226" s="6">
        <v>0.82631443238473912</v>
      </c>
      <c r="F226" s="7">
        <v>0.93970064301089873</v>
      </c>
    </row>
    <row r="227" spans="4:6" x14ac:dyDescent="0.3">
      <c r="D227" s="5">
        <f t="shared" si="5"/>
        <v>51425941</v>
      </c>
      <c r="E227" s="6">
        <v>2.3947069909374296E-2</v>
      </c>
      <c r="F227" s="7">
        <v>-1.9783065041599996</v>
      </c>
    </row>
    <row r="228" spans="4:6" x14ac:dyDescent="0.3">
      <c r="D228" s="5">
        <f t="shared" si="5"/>
        <v>2037985726</v>
      </c>
      <c r="E228" s="6">
        <v>0.94901105756779303</v>
      </c>
      <c r="F228" s="7">
        <v>1.635339560138612</v>
      </c>
    </row>
    <row r="229" spans="4:6" x14ac:dyDescent="0.3">
      <c r="D229" s="5">
        <f t="shared" si="5"/>
        <v>1530594323</v>
      </c>
      <c r="E229" s="6">
        <v>0.71273852345788713</v>
      </c>
      <c r="F229" s="7">
        <v>0.56140283315236417</v>
      </c>
    </row>
    <row r="230" spans="4:6" x14ac:dyDescent="0.3">
      <c r="D230" s="5">
        <f t="shared" si="5"/>
        <v>1291174145</v>
      </c>
      <c r="E230" s="6">
        <v>0.60124981505912711</v>
      </c>
      <c r="F230" s="7">
        <v>0.25658342731170869</v>
      </c>
    </row>
    <row r="231" spans="4:6" x14ac:dyDescent="0.3">
      <c r="D231" s="5">
        <f t="shared" si="5"/>
        <v>1996750061</v>
      </c>
      <c r="E231" s="6">
        <v>0.9298092047030192</v>
      </c>
      <c r="F231" s="7">
        <v>1.4743715112239348</v>
      </c>
    </row>
    <row r="232" spans="4:6" x14ac:dyDescent="0.3">
      <c r="D232" s="5">
        <f t="shared" si="5"/>
        <v>1761149877</v>
      </c>
      <c r="E232" s="6">
        <v>0.8200993196294637</v>
      </c>
      <c r="F232" s="7">
        <v>0.91574365809746716</v>
      </c>
    </row>
    <row r="233" spans="4:6" x14ac:dyDescent="0.3">
      <c r="D233" s="5">
        <f t="shared" si="5"/>
        <v>30578878</v>
      </c>
      <c r="E233" s="6">
        <v>1.4239399707167782E-2</v>
      </c>
      <c r="F233" s="7">
        <v>-2.1906269479709093</v>
      </c>
    </row>
    <row r="234" spans="4:6" x14ac:dyDescent="0.3">
      <c r="D234" s="5">
        <f t="shared" si="5"/>
        <v>751754449</v>
      </c>
      <c r="E234" s="6">
        <v>0.35006294478668176</v>
      </c>
      <c r="F234" s="7">
        <v>-0.38515053418448164</v>
      </c>
    </row>
    <row r="235" spans="4:6" x14ac:dyDescent="0.3">
      <c r="D235" s="5">
        <f t="shared" si="5"/>
        <v>1907824320</v>
      </c>
      <c r="E235" s="6">
        <v>0.88839992963559922</v>
      </c>
      <c r="F235" s="7">
        <v>1.2180627163039006</v>
      </c>
    </row>
    <row r="236" spans="4:6" x14ac:dyDescent="0.3">
      <c r="D236" s="5">
        <f t="shared" si="5"/>
        <v>2046516419</v>
      </c>
      <c r="E236" s="6">
        <v>0.95298347105549974</v>
      </c>
      <c r="F236" s="7">
        <v>1.6744965193751988</v>
      </c>
    </row>
    <row r="237" spans="4:6" x14ac:dyDescent="0.3">
      <c r="D237" s="5">
        <f t="shared" si="5"/>
        <v>998815902</v>
      </c>
      <c r="E237" s="6">
        <v>0.46510989914192807</v>
      </c>
      <c r="F237" s="7">
        <v>-8.7568300015500575E-2</v>
      </c>
    </row>
    <row r="238" spans="4:6" x14ac:dyDescent="0.3">
      <c r="D238" s="5">
        <f t="shared" si="5"/>
        <v>687046645</v>
      </c>
      <c r="E238" s="6">
        <v>0.31993102544912233</v>
      </c>
      <c r="F238" s="7">
        <v>-0.46789168376359008</v>
      </c>
    </row>
    <row r="239" spans="4:6" x14ac:dyDescent="0.3">
      <c r="D239" s="5">
        <f t="shared" si="5"/>
        <v>838640174</v>
      </c>
      <c r="E239" s="6">
        <v>0.39052226337652862</v>
      </c>
      <c r="F239" s="7">
        <v>-0.27795809522833292</v>
      </c>
    </row>
    <row r="240" spans="4:6" x14ac:dyDescent="0.3">
      <c r="D240" s="5">
        <f t="shared" si="5"/>
        <v>1933093204</v>
      </c>
      <c r="E240" s="6">
        <v>0.90016667069882772</v>
      </c>
      <c r="F240" s="7">
        <v>1.2825018437097018</v>
      </c>
    </row>
    <row r="241" spans="4:6" x14ac:dyDescent="0.3">
      <c r="D241" s="5">
        <f t="shared" si="5"/>
        <v>2030104487</v>
      </c>
      <c r="E241" s="6">
        <v>0.94534106966605513</v>
      </c>
      <c r="F241" s="7">
        <v>1.6012667024052181</v>
      </c>
    </row>
    <row r="242" spans="4:6" x14ac:dyDescent="0.3">
      <c r="D242" s="5">
        <f t="shared" si="5"/>
        <v>1199912073</v>
      </c>
      <c r="E242" s="6">
        <v>0.55875260108965696</v>
      </c>
      <c r="F242" s="7">
        <v>0.14780736365269412</v>
      </c>
    </row>
    <row r="243" spans="4:6" x14ac:dyDescent="0.3">
      <c r="D243" s="5">
        <f t="shared" si="5"/>
        <v>1174232546</v>
      </c>
      <c r="E243" s="6">
        <v>0.54679463947824636</v>
      </c>
      <c r="F243" s="7">
        <v>0.11756704127075916</v>
      </c>
    </row>
    <row r="244" spans="4:6" x14ac:dyDescent="0.3">
      <c r="D244" s="5">
        <f t="shared" si="5"/>
        <v>695849048</v>
      </c>
      <c r="E244" s="6">
        <v>0.32402996376532128</v>
      </c>
      <c r="F244" s="7">
        <v>-0.45645902757164952</v>
      </c>
    </row>
    <row r="245" spans="4:6" x14ac:dyDescent="0.3">
      <c r="D245" s="5">
        <f t="shared" si="5"/>
        <v>537673281</v>
      </c>
      <c r="E245" s="6">
        <v>0.25037363241461447</v>
      </c>
      <c r="F245" s="7">
        <v>-0.67331444510047778</v>
      </c>
    </row>
    <row r="246" spans="4:6" x14ac:dyDescent="0.3">
      <c r="D246" s="5">
        <f t="shared" si="5"/>
        <v>1687073156</v>
      </c>
      <c r="E246" s="6">
        <v>0.78560465833694182</v>
      </c>
      <c r="F246" s="7">
        <v>0.79126274547876096</v>
      </c>
    </row>
    <row r="247" spans="4:6" x14ac:dyDescent="0.3">
      <c r="D247" s="5">
        <f t="shared" si="5"/>
        <v>1980935389</v>
      </c>
      <c r="E247" s="6">
        <v>0.92244492417429103</v>
      </c>
      <c r="F247" s="7">
        <v>1.421711047597122</v>
      </c>
    </row>
    <row r="248" spans="4:6" x14ac:dyDescent="0.3">
      <c r="D248" s="5">
        <f t="shared" si="5"/>
        <v>727812450</v>
      </c>
      <c r="E248" s="6">
        <v>0.33891408270123796</v>
      </c>
      <c r="F248" s="7">
        <v>-0.41542861118220986</v>
      </c>
    </row>
    <row r="249" spans="4:6" x14ac:dyDescent="0.3">
      <c r="D249" s="5">
        <f t="shared" si="5"/>
        <v>1549792677</v>
      </c>
      <c r="E249" s="6">
        <v>0.72167845370404282</v>
      </c>
      <c r="F249" s="7">
        <v>0.58783493497255679</v>
      </c>
    </row>
    <row r="250" spans="4:6" x14ac:dyDescent="0.3">
      <c r="D250" s="5">
        <f t="shared" si="5"/>
        <v>301984575</v>
      </c>
      <c r="E250" s="6">
        <v>0.14062252607254547</v>
      </c>
      <c r="F250" s="7">
        <v>-1.0775266484771298</v>
      </c>
    </row>
    <row r="251" spans="4:6" x14ac:dyDescent="0.3">
      <c r="D251" s="5">
        <f t="shared" si="5"/>
        <v>2125907636</v>
      </c>
      <c r="E251" s="6">
        <v>0.98995288739907827</v>
      </c>
      <c r="F251" s="7">
        <v>2.3245838124410891</v>
      </c>
    </row>
    <row r="252" spans="4:6" x14ac:dyDescent="0.3">
      <c r="D252" s="5">
        <f t="shared" si="5"/>
        <v>33941814</v>
      </c>
      <c r="E252" s="6">
        <v>1.5805388815519763E-2</v>
      </c>
      <c r="F252" s="7">
        <v>-2.1492980925334586</v>
      </c>
    </row>
    <row r="253" spans="4:6" x14ac:dyDescent="0.3">
      <c r="D253" s="5">
        <f t="shared" si="5"/>
        <v>2022764580</v>
      </c>
      <c r="E253" s="6">
        <v>0.94192315912053282</v>
      </c>
      <c r="F253" s="7">
        <v>1.571124719619607</v>
      </c>
    </row>
    <row r="254" spans="4:6" x14ac:dyDescent="0.3">
      <c r="D254" s="5">
        <f t="shared" si="5"/>
        <v>1230063031</v>
      </c>
      <c r="E254" s="6">
        <v>0.57279273501857442</v>
      </c>
      <c r="F254" s="7">
        <v>0.18348876932534749</v>
      </c>
    </row>
    <row r="255" spans="4:6" x14ac:dyDescent="0.3">
      <c r="D255" s="5">
        <f t="shared" si="5"/>
        <v>597213498</v>
      </c>
      <c r="E255" s="6">
        <v>0.27809920653523801</v>
      </c>
      <c r="F255" s="7">
        <v>-0.58849749751675784</v>
      </c>
    </row>
    <row r="256" spans="4:6" x14ac:dyDescent="0.3">
      <c r="D256" s="5">
        <f t="shared" si="5"/>
        <v>272284630</v>
      </c>
      <c r="E256" s="6">
        <v>0.12679241143799611</v>
      </c>
      <c r="F256" s="7">
        <v>-1.1416853730756842</v>
      </c>
    </row>
    <row r="257" spans="4:6" x14ac:dyDescent="0.3">
      <c r="D257" s="5">
        <f t="shared" si="5"/>
        <v>851455090</v>
      </c>
      <c r="E257" s="6">
        <v>0.39648967366338678</v>
      </c>
      <c r="F257" s="7">
        <v>-0.2624437492228836</v>
      </c>
    </row>
    <row r="258" spans="4:6" x14ac:dyDescent="0.3">
      <c r="D258" s="5">
        <f t="shared" si="5"/>
        <v>2046613104</v>
      </c>
      <c r="E258" s="6">
        <v>0.95302849351710495</v>
      </c>
      <c r="F258" s="7">
        <v>1.6749552455303198</v>
      </c>
    </row>
    <row r="259" spans="4:6" x14ac:dyDescent="0.3">
      <c r="D259" s="5">
        <f t="shared" ref="D259:D322" si="6">MOD(D258*$B$4,$B$5)</f>
        <v>1370930243</v>
      </c>
      <c r="E259" s="6">
        <v>0.63838914235903799</v>
      </c>
      <c r="F259" s="7">
        <v>0.35415634817930003</v>
      </c>
    </row>
    <row r="260" spans="4:6" x14ac:dyDescent="0.3">
      <c r="D260" s="5">
        <f t="shared" si="6"/>
        <v>1465177548</v>
      </c>
      <c r="E260" s="6">
        <v>0.68227646377149642</v>
      </c>
      <c r="F260" s="7">
        <v>0.47407409265281991</v>
      </c>
    </row>
    <row r="261" spans="4:6" x14ac:dyDescent="0.3">
      <c r="D261" s="5">
        <f t="shared" si="6"/>
        <v>358989210</v>
      </c>
      <c r="E261" s="6">
        <v>0.16716737781387508</v>
      </c>
      <c r="F261" s="7">
        <v>-0.96541946545192059</v>
      </c>
    </row>
    <row r="262" spans="4:6" x14ac:dyDescent="0.3">
      <c r="D262" s="5">
        <f t="shared" si="6"/>
        <v>722608267</v>
      </c>
      <c r="E262" s="6">
        <v>0.33649069614381594</v>
      </c>
      <c r="F262" s="7">
        <v>-0.42205976857627137</v>
      </c>
    </row>
    <row r="263" spans="4:6" x14ac:dyDescent="0.3">
      <c r="D263" s="5">
        <f t="shared" si="6"/>
        <v>1594261783</v>
      </c>
      <c r="E263" s="6">
        <v>0.74238599486871248</v>
      </c>
      <c r="F263" s="7">
        <v>0.65071882288305427</v>
      </c>
    </row>
    <row r="264" spans="4:6" x14ac:dyDescent="0.3">
      <c r="D264" s="5">
        <f t="shared" si="6"/>
        <v>1534036948</v>
      </c>
      <c r="E264" s="6">
        <v>0.71434162064859796</v>
      </c>
      <c r="F264" s="7">
        <v>0.56611330577091612</v>
      </c>
    </row>
    <row r="265" spans="4:6" x14ac:dyDescent="0.3">
      <c r="D265" s="5">
        <f t="shared" si="6"/>
        <v>2113884701</v>
      </c>
      <c r="E265" s="6">
        <v>0.98435427200454684</v>
      </c>
      <c r="F265" s="7">
        <v>2.1533465109484973</v>
      </c>
    </row>
    <row r="266" spans="4:6" x14ac:dyDescent="0.3">
      <c r="D266" s="5">
        <f t="shared" si="6"/>
        <v>1642914766</v>
      </c>
      <c r="E266" s="6">
        <v>0.76504180558495394</v>
      </c>
      <c r="F266" s="7">
        <v>0.72261509963545589</v>
      </c>
    </row>
    <row r="267" spans="4:6" x14ac:dyDescent="0.3">
      <c r="D267" s="5">
        <f t="shared" si="6"/>
        <v>715069523</v>
      </c>
      <c r="E267" s="6">
        <v>0.33298019490482306</v>
      </c>
      <c r="F267" s="7">
        <v>-0.43169873105720902</v>
      </c>
    </row>
    <row r="268" spans="4:6" x14ac:dyDescent="0.3">
      <c r="D268" s="5">
        <f t="shared" si="6"/>
        <v>616286502</v>
      </c>
      <c r="E268" s="6">
        <v>0.28698076613897527</v>
      </c>
      <c r="F268" s="7">
        <v>-0.56222675858305537</v>
      </c>
    </row>
    <row r="269" spans="4:6" x14ac:dyDescent="0.3">
      <c r="D269" s="5">
        <f t="shared" si="6"/>
        <v>1822259798</v>
      </c>
      <c r="E269" s="6">
        <v>0.84855584413610008</v>
      </c>
      <c r="F269" s="7">
        <v>1.0302592734619067</v>
      </c>
    </row>
    <row r="270" spans="4:6" x14ac:dyDescent="0.3">
      <c r="D270" s="5">
        <f t="shared" si="6"/>
        <v>1372528138</v>
      </c>
      <c r="E270" s="6">
        <v>0.63913322020241359</v>
      </c>
      <c r="F270" s="7">
        <v>0.3561428886743731</v>
      </c>
    </row>
    <row r="271" spans="4:6" x14ac:dyDescent="0.3">
      <c r="D271" s="5">
        <f t="shared" si="6"/>
        <v>1287755801</v>
      </c>
      <c r="E271" s="6">
        <v>0.59965802459014395</v>
      </c>
      <c r="F271" s="7">
        <v>0.252462041083162</v>
      </c>
    </row>
    <row r="272" spans="4:6" x14ac:dyDescent="0.3">
      <c r="D272" s="5">
        <f t="shared" si="6"/>
        <v>198624009</v>
      </c>
      <c r="E272" s="6">
        <v>9.2491511807303417E-2</v>
      </c>
      <c r="F272" s="7">
        <v>-1.3255674205735339</v>
      </c>
    </row>
    <row r="273" spans="4:6" x14ac:dyDescent="0.3">
      <c r="D273" s="5">
        <f t="shared" si="6"/>
        <v>1412538231</v>
      </c>
      <c r="E273" s="6">
        <v>0.65776437163144752</v>
      </c>
      <c r="F273" s="7">
        <v>0.4063693226095379</v>
      </c>
    </row>
    <row r="274" spans="4:6" x14ac:dyDescent="0.3">
      <c r="D274" s="5">
        <f t="shared" si="6"/>
        <v>2027156351</v>
      </c>
      <c r="E274" s="6">
        <v>0.94396823685985831</v>
      </c>
      <c r="F274" s="7">
        <v>1.5889861204836786</v>
      </c>
    </row>
    <row r="275" spans="4:6" x14ac:dyDescent="0.3">
      <c r="D275" s="5">
        <f t="shared" si="6"/>
        <v>624359919</v>
      </c>
      <c r="E275" s="6">
        <v>0.29074024389566877</v>
      </c>
      <c r="F275" s="7">
        <v>-0.55122347763708301</v>
      </c>
    </row>
    <row r="276" spans="4:6" x14ac:dyDescent="0.3">
      <c r="D276" s="5">
        <f t="shared" si="6"/>
        <v>692148051</v>
      </c>
      <c r="E276" s="6">
        <v>0.32230655273637415</v>
      </c>
      <c r="F276" s="7">
        <v>-0.46125856945672</v>
      </c>
    </row>
    <row r="277" spans="4:6" x14ac:dyDescent="0.3">
      <c r="D277" s="5">
        <f t="shared" si="6"/>
        <v>127989795</v>
      </c>
      <c r="E277" s="6">
        <v>5.9599892757460374E-2</v>
      </c>
      <c r="F277" s="7">
        <v>-1.5581411766533271</v>
      </c>
    </row>
    <row r="278" spans="4:6" x14ac:dyDescent="0.3">
      <c r="D278" s="5">
        <f t="shared" si="6"/>
        <v>2032425673</v>
      </c>
      <c r="E278" s="6">
        <v>0.94642195612790248</v>
      </c>
      <c r="F278" s="7">
        <v>1.6111084463131662</v>
      </c>
    </row>
    <row r="279" spans="4:6" x14ac:dyDescent="0.3">
      <c r="D279" s="5">
        <f t="shared" si="6"/>
        <v>1576731835</v>
      </c>
      <c r="E279" s="6">
        <v>0.73422297670899239</v>
      </c>
      <c r="F279" s="7">
        <v>0.6256355027031637</v>
      </c>
    </row>
    <row r="280" spans="4:6" x14ac:dyDescent="0.3">
      <c r="D280" s="5">
        <f t="shared" si="6"/>
        <v>1454473958</v>
      </c>
      <c r="E280" s="6">
        <v>0.67729221626864022</v>
      </c>
      <c r="F280" s="7">
        <v>0.46014023266617893</v>
      </c>
    </row>
    <row r="281" spans="4:6" x14ac:dyDescent="0.3">
      <c r="D281" s="5">
        <f t="shared" si="6"/>
        <v>1229555247</v>
      </c>
      <c r="E281" s="6">
        <v>0.57255627966723988</v>
      </c>
      <c r="F281" s="7">
        <v>0.18288603484973318</v>
      </c>
    </row>
    <row r="282" spans="4:6" x14ac:dyDescent="0.3">
      <c r="D282" s="5">
        <f t="shared" si="6"/>
        <v>1855775798</v>
      </c>
      <c r="E282" s="6">
        <v>0.86416294785604153</v>
      </c>
      <c r="F282" s="7">
        <v>1.0992154430390797</v>
      </c>
    </row>
    <row r="283" spans="4:6" x14ac:dyDescent="0.3">
      <c r="D283" s="5">
        <f t="shared" si="6"/>
        <v>20694300</v>
      </c>
      <c r="E283" s="6">
        <v>9.6365343869072705E-3</v>
      </c>
      <c r="F283" s="7">
        <v>-2.3402067218048037</v>
      </c>
    </row>
    <row r="284" spans="4:6" x14ac:dyDescent="0.3">
      <c r="D284" s="5">
        <f t="shared" si="6"/>
        <v>354659445</v>
      </c>
      <c r="E284" s="6">
        <v>0.16515117386835737</v>
      </c>
      <c r="F284" s="7">
        <v>-0.97350505770688056</v>
      </c>
    </row>
    <row r="285" spans="4:6" x14ac:dyDescent="0.3">
      <c r="D285" s="5">
        <f t="shared" si="6"/>
        <v>26435711</v>
      </c>
      <c r="E285" s="6">
        <v>1.2310087226620026E-2</v>
      </c>
      <c r="F285" s="7">
        <v>-2.2473107481697459</v>
      </c>
    </row>
    <row r="286" spans="4:6" x14ac:dyDescent="0.3">
      <c r="D286" s="5">
        <f t="shared" si="6"/>
        <v>472919363</v>
      </c>
      <c r="E286" s="6">
        <v>0.22022023957243211</v>
      </c>
      <c r="F286" s="7">
        <v>-0.77144961020870684</v>
      </c>
    </row>
    <row r="287" spans="4:6" x14ac:dyDescent="0.3">
      <c r="D287" s="5">
        <f t="shared" si="6"/>
        <v>539403763</v>
      </c>
      <c r="E287" s="6">
        <v>0.25117945089114779</v>
      </c>
      <c r="F287" s="7">
        <v>-0.67078280695774561</v>
      </c>
    </row>
    <row r="288" spans="4:6" x14ac:dyDescent="0.3">
      <c r="D288" s="5">
        <f t="shared" si="6"/>
        <v>1467307545</v>
      </c>
      <c r="E288" s="6">
        <v>0.68326832091740175</v>
      </c>
      <c r="F288" s="7">
        <v>0.47685783596320547</v>
      </c>
    </row>
    <row r="289" spans="4:6" x14ac:dyDescent="0.3">
      <c r="D289" s="5">
        <f t="shared" si="6"/>
        <v>96859341</v>
      </c>
      <c r="E289" s="6">
        <v>4.5103645459845333E-2</v>
      </c>
      <c r="F289" s="7">
        <v>-1.6943052634433102</v>
      </c>
    </row>
    <row r="290" spans="4:6" x14ac:dyDescent="0.3">
      <c r="D290" s="5">
        <f t="shared" si="6"/>
        <v>425349892</v>
      </c>
      <c r="E290" s="6">
        <v>0.19806897844939397</v>
      </c>
      <c r="F290" s="7">
        <v>-0.84853883017170717</v>
      </c>
    </row>
    <row r="291" spans="4:6" x14ac:dyDescent="0.3">
      <c r="D291" s="5">
        <f t="shared" si="6"/>
        <v>2120971412</v>
      </c>
      <c r="E291" s="6">
        <v>0.98765427897465818</v>
      </c>
      <c r="F291" s="7">
        <v>2.2461962232343269</v>
      </c>
    </row>
    <row r="292" spans="4:6" x14ac:dyDescent="0.3">
      <c r="D292" s="5">
        <f t="shared" si="6"/>
        <v>128157927</v>
      </c>
      <c r="E292" s="6">
        <v>5.9678185321090912E-2</v>
      </c>
      <c r="F292" s="7">
        <v>-1.5574808209152209</v>
      </c>
    </row>
    <row r="293" spans="4:6" x14ac:dyDescent="0.3">
      <c r="D293" s="5">
        <f t="shared" si="6"/>
        <v>1558390857</v>
      </c>
      <c r="E293" s="6">
        <v>0.72568229327507527</v>
      </c>
      <c r="F293" s="7">
        <v>0.59980618111868389</v>
      </c>
    </row>
    <row r="294" spans="4:6" x14ac:dyDescent="0.3">
      <c r="D294" s="5">
        <f t="shared" si="6"/>
        <v>880387484</v>
      </c>
      <c r="E294" s="6">
        <v>0.4099623695108689</v>
      </c>
      <c r="F294" s="7">
        <v>-0.22764177717498879</v>
      </c>
    </row>
    <row r="295" spans="4:6" x14ac:dyDescent="0.3">
      <c r="D295" s="5">
        <f t="shared" si="6"/>
        <v>630349681</v>
      </c>
      <c r="E295" s="6">
        <v>0.29352944418185339</v>
      </c>
      <c r="F295" s="7">
        <v>-0.54310299831969278</v>
      </c>
    </row>
    <row r="296" spans="4:6" x14ac:dyDescent="0.3">
      <c r="D296" s="5">
        <f t="shared" si="6"/>
        <v>2061140855</v>
      </c>
      <c r="E296" s="6">
        <v>0.95979350475575165</v>
      </c>
      <c r="F296" s="7">
        <v>1.7482948157301197</v>
      </c>
    </row>
    <row r="297" spans="4:6" x14ac:dyDescent="0.3">
      <c r="D297" s="5">
        <f t="shared" si="6"/>
        <v>412846195</v>
      </c>
      <c r="E297" s="6">
        <v>0.19224649080284545</v>
      </c>
      <c r="F297" s="7">
        <v>-0.86964766365493862</v>
      </c>
    </row>
    <row r="298" spans="4:6" x14ac:dyDescent="0.3">
      <c r="D298" s="5">
        <f t="shared" si="6"/>
        <v>1997918332</v>
      </c>
      <c r="E298" s="6">
        <v>0.93035322328131009</v>
      </c>
      <c r="F298" s="7">
        <v>1.4784268861369685</v>
      </c>
    </row>
    <row r="299" spans="4:6" x14ac:dyDescent="0.3">
      <c r="D299" s="5">
        <f t="shared" si="6"/>
        <v>172700849</v>
      </c>
      <c r="E299" s="6">
        <v>8.0420099739376555E-2</v>
      </c>
      <c r="F299" s="7">
        <v>-1.4022513602149791</v>
      </c>
    </row>
    <row r="300" spans="4:6" x14ac:dyDescent="0.3">
      <c r="D300" s="5">
        <f t="shared" si="6"/>
        <v>2058648072</v>
      </c>
      <c r="E300" s="6">
        <v>0.95863271221391178</v>
      </c>
      <c r="F300" s="7">
        <v>1.73503517208078</v>
      </c>
    </row>
    <row r="301" spans="4:6" x14ac:dyDescent="0.3">
      <c r="D301" s="5">
        <f t="shared" si="6"/>
        <v>342802234</v>
      </c>
      <c r="E301" s="6">
        <v>0.15962972972507564</v>
      </c>
      <c r="F301" s="7">
        <v>-0.99598083017515782</v>
      </c>
    </row>
    <row r="302" spans="4:6" x14ac:dyDescent="0.3">
      <c r="D302" s="5">
        <f t="shared" si="6"/>
        <v>1045137279</v>
      </c>
      <c r="E302" s="6">
        <v>0.48667997120570389</v>
      </c>
      <c r="F302" s="7">
        <v>-3.3394566677089378E-2</v>
      </c>
    </row>
    <row r="303" spans="4:6" x14ac:dyDescent="0.3">
      <c r="D303" s="5">
        <f t="shared" si="6"/>
        <v>1135759285</v>
      </c>
      <c r="E303" s="6">
        <v>0.52887913121737462</v>
      </c>
      <c r="F303" s="7">
        <v>7.2452585465899527E-2</v>
      </c>
    </row>
    <row r="304" spans="4:6" x14ac:dyDescent="0.3">
      <c r="D304" s="5">
        <f t="shared" si="6"/>
        <v>1126421972</v>
      </c>
      <c r="E304" s="6">
        <v>0.5245311060217499</v>
      </c>
      <c r="F304" s="7">
        <v>6.1529165168884521E-2</v>
      </c>
    </row>
    <row r="305" spans="4:6" x14ac:dyDescent="0.3">
      <c r="D305" s="5">
        <f t="shared" si="6"/>
        <v>1376552019</v>
      </c>
      <c r="E305" s="6">
        <v>0.64100698581059179</v>
      </c>
      <c r="F305" s="7">
        <v>0.36115172435817378</v>
      </c>
    </row>
    <row r="306" spans="4:6" x14ac:dyDescent="0.3">
      <c r="D306" s="5">
        <f t="shared" si="6"/>
        <v>103503675</v>
      </c>
      <c r="E306" s="6">
        <v>4.8197654586469435E-2</v>
      </c>
      <c r="F306" s="7">
        <v>-1.6625861311063272</v>
      </c>
    </row>
    <row r="307" spans="4:6" x14ac:dyDescent="0.3">
      <c r="D307" s="5">
        <f t="shared" si="6"/>
        <v>1178933003</v>
      </c>
      <c r="E307" s="6">
        <v>0.54898346033783951</v>
      </c>
      <c r="F307" s="7">
        <v>0.12309347355798496</v>
      </c>
    </row>
    <row r="308" spans="4:6" x14ac:dyDescent="0.3">
      <c r="D308" s="5">
        <f t="shared" si="6"/>
        <v>2105825960</v>
      </c>
      <c r="E308" s="6">
        <v>0.98060162829291231</v>
      </c>
      <c r="F308" s="7">
        <v>2.0663362227183715</v>
      </c>
    </row>
    <row r="309" spans="4:6" x14ac:dyDescent="0.3">
      <c r="D309" s="5">
        <f t="shared" si="6"/>
        <v>1333968062</v>
      </c>
      <c r="E309" s="6">
        <v>0.62117728555684659</v>
      </c>
      <c r="F309" s="7">
        <v>0.30857422659034484</v>
      </c>
    </row>
    <row r="310" spans="4:6" x14ac:dyDescent="0.3">
      <c r="D310" s="5">
        <f t="shared" si="6"/>
        <v>1822649154</v>
      </c>
      <c r="E310" s="6">
        <v>0.84873715215244994</v>
      </c>
      <c r="F310" s="7">
        <v>1.031032251941794</v>
      </c>
    </row>
    <row r="311" spans="4:6" x14ac:dyDescent="0.3">
      <c r="D311" s="5">
        <f t="shared" si="6"/>
        <v>839778791</v>
      </c>
      <c r="E311" s="6">
        <v>0.39105247323499293</v>
      </c>
      <c r="F311" s="7">
        <v>-0.27657697509857238</v>
      </c>
    </row>
    <row r="312" spans="4:6" x14ac:dyDescent="0.3">
      <c r="D312" s="5">
        <f t="shared" si="6"/>
        <v>1060699589</v>
      </c>
      <c r="E312" s="6">
        <v>0.49392673652053509</v>
      </c>
      <c r="F312" s="7">
        <v>-1.5224002014893026E-2</v>
      </c>
    </row>
    <row r="313" spans="4:6" x14ac:dyDescent="0.3">
      <c r="D313" s="5">
        <f t="shared" si="6"/>
        <v>724748845</v>
      </c>
      <c r="E313" s="6">
        <v>0.33748748045180688</v>
      </c>
      <c r="F313" s="7">
        <v>-0.41933001862508928</v>
      </c>
    </row>
    <row r="314" spans="4:6" x14ac:dyDescent="0.3">
      <c r="D314" s="5">
        <f t="shared" si="6"/>
        <v>1842887365</v>
      </c>
      <c r="E314" s="6">
        <v>0.85816130354829256</v>
      </c>
      <c r="F314" s="7">
        <v>1.072094936581802</v>
      </c>
    </row>
    <row r="315" spans="4:6" x14ac:dyDescent="0.3">
      <c r="D315" s="5">
        <f t="shared" si="6"/>
        <v>653402587</v>
      </c>
      <c r="E315" s="6">
        <v>0.30426429007599531</v>
      </c>
      <c r="F315" s="7">
        <v>-0.51217493995464869</v>
      </c>
    </row>
    <row r="316" spans="4:6" x14ac:dyDescent="0.3">
      <c r="D316" s="5">
        <f t="shared" si="6"/>
        <v>303953588</v>
      </c>
      <c r="E316" s="6">
        <v>0.14153941920170507</v>
      </c>
      <c r="F316" s="7">
        <v>-1.0734286439692158</v>
      </c>
    </row>
    <row r="317" spans="4:6" x14ac:dyDescent="0.3">
      <c r="D317" s="5">
        <f t="shared" si="6"/>
        <v>535370044</v>
      </c>
      <c r="E317" s="6">
        <v>0.24930110410722076</v>
      </c>
      <c r="F317" s="7">
        <v>-0.67669071594147645</v>
      </c>
    </row>
    <row r="318" spans="4:6" x14ac:dyDescent="0.3">
      <c r="D318" s="5">
        <f t="shared" si="6"/>
        <v>29185926</v>
      </c>
      <c r="E318" s="6">
        <v>1.3590755885085796E-2</v>
      </c>
      <c r="F318" s="7">
        <v>-2.2089012281320954</v>
      </c>
    </row>
    <row r="319" spans="4:6" x14ac:dyDescent="0.3">
      <c r="D319" s="5">
        <f t="shared" si="6"/>
        <v>84561514</v>
      </c>
      <c r="E319" s="6">
        <v>3.9377023502604129E-2</v>
      </c>
      <c r="F319" s="7">
        <v>-1.7579615782871592</v>
      </c>
    </row>
    <row r="320" spans="4:6" x14ac:dyDescent="0.3">
      <c r="D320" s="5">
        <f t="shared" si="6"/>
        <v>1649912994</v>
      </c>
      <c r="E320" s="6">
        <v>0.76830060944734202</v>
      </c>
      <c r="F320" s="7">
        <v>0.7332617801449185</v>
      </c>
    </row>
    <row r="321" spans="4:6" x14ac:dyDescent="0.3">
      <c r="D321" s="5">
        <f t="shared" si="6"/>
        <v>1371600732</v>
      </c>
      <c r="E321" s="6">
        <v>0.63870136313019443</v>
      </c>
      <c r="F321" s="7">
        <v>0.35498974517879239</v>
      </c>
    </row>
    <row r="322" spans="4:6" x14ac:dyDescent="0.3">
      <c r="D322" s="5">
        <f t="shared" si="6"/>
        <v>1618097362</v>
      </c>
      <c r="E322" s="6">
        <v>0.75348530127991487</v>
      </c>
      <c r="F322" s="7">
        <v>0.68549851492514691</v>
      </c>
    </row>
    <row r="323" spans="4:6" x14ac:dyDescent="0.3">
      <c r="D323" s="5">
        <f t="shared" ref="D323:D386" si="7">MOD(D322*$B$4,$B$5)</f>
        <v>1050036065</v>
      </c>
      <c r="E323" s="6">
        <v>0.48896114620283354</v>
      </c>
      <c r="F323" s="7">
        <v>-2.7673834935305161E-2</v>
      </c>
    </row>
    <row r="324" spans="4:6" x14ac:dyDescent="0.3">
      <c r="D324" s="5">
        <f t="shared" si="7"/>
        <v>1381857121</v>
      </c>
      <c r="E324" s="6">
        <v>0.64347736643951137</v>
      </c>
      <c r="F324" s="7">
        <v>0.36776929338696424</v>
      </c>
    </row>
    <row r="325" spans="4:6" x14ac:dyDescent="0.3">
      <c r="D325" s="5">
        <f t="shared" si="7"/>
        <v>635528324</v>
      </c>
      <c r="E325" s="6">
        <v>0.29594093774998648</v>
      </c>
      <c r="F325" s="7">
        <v>-0.53611094605900977</v>
      </c>
    </row>
    <row r="326" spans="4:6" x14ac:dyDescent="0.3">
      <c r="D326" s="5">
        <f t="shared" si="7"/>
        <v>783830409</v>
      </c>
      <c r="E326" s="6">
        <v>0.36499947762582402</v>
      </c>
      <c r="F326" s="7">
        <v>-0.34512692121988697</v>
      </c>
    </row>
    <row r="327" spans="4:6" x14ac:dyDescent="0.3">
      <c r="D327" s="5">
        <f t="shared" si="7"/>
        <v>1910779993</v>
      </c>
      <c r="E327" s="6">
        <v>0.8897762721309217</v>
      </c>
      <c r="F327" s="7">
        <v>1.2253391703288152</v>
      </c>
    </row>
    <row r="328" spans="4:6" x14ac:dyDescent="0.3">
      <c r="D328" s="5">
        <f t="shared" si="7"/>
        <v>838403453</v>
      </c>
      <c r="E328" s="6">
        <v>0.39041203157083321</v>
      </c>
      <c r="F328" s="7">
        <v>-0.27824529966539624</v>
      </c>
    </row>
    <row r="329" spans="4:6" x14ac:dyDescent="0.3">
      <c r="D329" s="5">
        <f t="shared" si="7"/>
        <v>1243752048</v>
      </c>
      <c r="E329" s="6">
        <v>0.57916718030270853</v>
      </c>
      <c r="F329" s="7">
        <v>0.19976338402605784</v>
      </c>
    </row>
    <row r="330" spans="4:6" x14ac:dyDescent="0.3">
      <c r="D330" s="5">
        <f t="shared" si="7"/>
        <v>2102273476</v>
      </c>
      <c r="E330" s="6">
        <v>0.97894737401879151</v>
      </c>
      <c r="F330" s="7">
        <v>2.0324783637841484</v>
      </c>
    </row>
    <row r="331" spans="4:6" x14ac:dyDescent="0.3">
      <c r="D331" s="5">
        <f t="shared" si="7"/>
        <v>1650704658</v>
      </c>
      <c r="E331" s="6">
        <v>0.7686692567250405</v>
      </c>
      <c r="F331" s="7">
        <v>0.73447139700772934</v>
      </c>
    </row>
    <row r="332" spans="4:6" x14ac:dyDescent="0.3">
      <c r="D332" s="5">
        <f t="shared" si="7"/>
        <v>931308030</v>
      </c>
      <c r="E332" s="6">
        <v>0.43367409653372513</v>
      </c>
      <c r="F332" s="7">
        <v>-0.16702777696630861</v>
      </c>
    </row>
    <row r="333" spans="4:6" x14ac:dyDescent="0.3">
      <c r="D333" s="5">
        <f t="shared" si="7"/>
        <v>1894733479</v>
      </c>
      <c r="E333" s="6">
        <v>0.88230403175792105</v>
      </c>
      <c r="F333" s="7">
        <v>1.1865835276982992</v>
      </c>
    </row>
    <row r="334" spans="4:6" x14ac:dyDescent="0.3">
      <c r="D334" s="5">
        <f t="shared" si="7"/>
        <v>1498722726</v>
      </c>
      <c r="E334" s="6">
        <v>0.69789715455649159</v>
      </c>
      <c r="F334" s="7">
        <v>0.51836204518022178</v>
      </c>
    </row>
    <row r="335" spans="4:6" x14ac:dyDescent="0.3">
      <c r="D335" s="5">
        <f t="shared" si="7"/>
        <v>415606610</v>
      </c>
      <c r="E335" s="6">
        <v>0.19353190920644617</v>
      </c>
      <c r="F335" s="7">
        <v>-0.86495439833218624</v>
      </c>
    </row>
    <row r="336" spans="4:6" x14ac:dyDescent="0.3">
      <c r="D336" s="5">
        <f t="shared" si="7"/>
        <v>2101924683</v>
      </c>
      <c r="E336" s="6">
        <v>0.97878495462125625</v>
      </c>
      <c r="F336" s="7">
        <v>2.0292769394940393</v>
      </c>
    </row>
    <row r="337" spans="4:6" x14ac:dyDescent="0.3">
      <c r="D337" s="5">
        <f t="shared" si="7"/>
        <v>1993986931</v>
      </c>
      <c r="E337" s="6">
        <v>0.92852252202902219</v>
      </c>
      <c r="F337" s="7">
        <v>1.4648752520211319</v>
      </c>
    </row>
    <row r="338" spans="4:6" x14ac:dyDescent="0.3">
      <c r="D338" s="5">
        <f t="shared" si="7"/>
        <v>1526087761</v>
      </c>
      <c r="E338" s="6">
        <v>0.71063999199368055</v>
      </c>
      <c r="F338" s="7">
        <v>0.55525534787021413</v>
      </c>
    </row>
    <row r="339" spans="4:6" x14ac:dyDescent="0.3">
      <c r="D339" s="5">
        <f t="shared" si="7"/>
        <v>650768190</v>
      </c>
      <c r="E339" s="6">
        <v>0.30303755337655314</v>
      </c>
      <c r="F339" s="7">
        <v>-0.51568403514482142</v>
      </c>
    </row>
    <row r="340" spans="4:6" x14ac:dyDescent="0.3">
      <c r="D340" s="5">
        <f t="shared" si="7"/>
        <v>1987994821</v>
      </c>
      <c r="E340" s="6">
        <v>0.92573222837013402</v>
      </c>
      <c r="F340" s="7">
        <v>1.4447235820990587</v>
      </c>
    </row>
    <row r="341" spans="4:6" x14ac:dyDescent="0.3">
      <c r="D341" s="5">
        <f t="shared" si="7"/>
        <v>43754649</v>
      </c>
      <c r="E341" s="6">
        <v>2.037484619801384E-2</v>
      </c>
      <c r="F341" s="7">
        <v>-2.0460678825499214</v>
      </c>
    </row>
    <row r="342" spans="4:6" x14ac:dyDescent="0.3">
      <c r="D342" s="5">
        <f t="shared" si="7"/>
        <v>1104236878</v>
      </c>
      <c r="E342" s="6">
        <v>0.5142003665810454</v>
      </c>
      <c r="F342" s="7">
        <v>3.5602560244181528E-2</v>
      </c>
    </row>
    <row r="343" spans="4:6" x14ac:dyDescent="0.3">
      <c r="D343" s="5">
        <f t="shared" si="7"/>
        <v>2074219398</v>
      </c>
      <c r="E343" s="6">
        <v>0.96588367593091329</v>
      </c>
      <c r="F343" s="7">
        <v>1.8234672815181157</v>
      </c>
    </row>
    <row r="344" spans="4:6" x14ac:dyDescent="0.3">
      <c r="D344" s="5">
        <f t="shared" si="7"/>
        <v>367003130</v>
      </c>
      <c r="E344" s="6">
        <v>0.17089915012093182</v>
      </c>
      <c r="F344" s="7">
        <v>-0.95061805427700286</v>
      </c>
    </row>
    <row r="345" spans="4:6" x14ac:dyDescent="0.3">
      <c r="D345" s="5">
        <f t="shared" si="7"/>
        <v>1015484127</v>
      </c>
      <c r="E345" s="6">
        <v>0.47287164625979183</v>
      </c>
      <c r="F345" s="7">
        <v>-6.8053190464691118E-2</v>
      </c>
    </row>
    <row r="346" spans="4:6" x14ac:dyDescent="0.3">
      <c r="D346" s="5">
        <f t="shared" si="7"/>
        <v>2120051642</v>
      </c>
      <c r="E346" s="6">
        <v>0.98722597769203224</v>
      </c>
      <c r="F346" s="7">
        <v>2.2330136442295734</v>
      </c>
    </row>
    <row r="347" spans="4:6" x14ac:dyDescent="0.3">
      <c r="D347" s="5">
        <f t="shared" si="7"/>
        <v>827096844</v>
      </c>
      <c r="E347" s="6">
        <v>0.38514698146390447</v>
      </c>
      <c r="F347" s="7">
        <v>-0.29199040138561966</v>
      </c>
    </row>
    <row r="348" spans="4:6" x14ac:dyDescent="0.3">
      <c r="D348" s="5">
        <f t="shared" si="7"/>
        <v>923275347</v>
      </c>
      <c r="E348" s="6">
        <v>0.42993358702392653</v>
      </c>
      <c r="F348" s="7">
        <v>-0.17654324949090486</v>
      </c>
    </row>
    <row r="349" spans="4:6" x14ac:dyDescent="0.3">
      <c r="D349" s="5">
        <f t="shared" si="7"/>
        <v>696148846</v>
      </c>
      <c r="E349" s="6">
        <v>0.32416956808806358</v>
      </c>
      <c r="F349" s="7">
        <v>-0.45607070377965586</v>
      </c>
    </row>
    <row r="350" spans="4:6" x14ac:dyDescent="0.3">
      <c r="D350" s="5">
        <f t="shared" si="7"/>
        <v>2124320657</v>
      </c>
      <c r="E350" s="6">
        <v>0.9892138927143197</v>
      </c>
      <c r="F350" s="7">
        <v>2.2978168634064997</v>
      </c>
    </row>
    <row r="351" spans="4:6" x14ac:dyDescent="0.3">
      <c r="D351" s="5">
        <f t="shared" si="7"/>
        <v>738289797</v>
      </c>
      <c r="E351" s="6">
        <v>0.34379297759737165</v>
      </c>
      <c r="F351" s="7">
        <v>-0.40213326140665218</v>
      </c>
    </row>
    <row r="352" spans="4:6" x14ac:dyDescent="0.3">
      <c r="D352" s="5">
        <f t="shared" si="7"/>
        <v>495669022</v>
      </c>
      <c r="E352" s="6">
        <v>0.23081387507805029</v>
      </c>
      <c r="F352" s="7">
        <v>-0.73616917303253693</v>
      </c>
    </row>
    <row r="353" spans="4:6" x14ac:dyDescent="0.3">
      <c r="D353" s="5">
        <f t="shared" si="7"/>
        <v>1324049735</v>
      </c>
      <c r="E353" s="6">
        <v>0.61655870463378604</v>
      </c>
      <c r="F353" s="7">
        <v>0.29645504873877732</v>
      </c>
    </row>
    <row r="354" spans="4:6" x14ac:dyDescent="0.3">
      <c r="D354" s="5">
        <f t="shared" si="7"/>
        <v>1943939818</v>
      </c>
      <c r="E354" s="6">
        <v>0.90521751894170188</v>
      </c>
      <c r="F354" s="7">
        <v>1.3118671528224735</v>
      </c>
    </row>
    <row r="355" spans="4:6" x14ac:dyDescent="0.3">
      <c r="D355" s="5">
        <f t="shared" si="7"/>
        <v>1620999013</v>
      </c>
      <c r="E355" s="6">
        <v>0.75483648782115098</v>
      </c>
      <c r="F355" s="7">
        <v>0.68978878187442871</v>
      </c>
    </row>
    <row r="356" spans="4:6" x14ac:dyDescent="0.3">
      <c r="D356" s="5">
        <f t="shared" si="7"/>
        <v>1529194431</v>
      </c>
      <c r="E356" s="6">
        <v>0.71208664794646825</v>
      </c>
      <c r="F356" s="7">
        <v>0.55949095262144011</v>
      </c>
    </row>
    <row r="357" spans="4:6" x14ac:dyDescent="0.3">
      <c r="D357" s="5">
        <f t="shared" si="7"/>
        <v>288980470</v>
      </c>
      <c r="E357" s="6">
        <v>0.13456701779232083</v>
      </c>
      <c r="F357" s="7">
        <v>-1.105058974931161</v>
      </c>
    </row>
    <row r="358" spans="4:6" x14ac:dyDescent="0.3">
      <c r="D358" s="5">
        <f t="shared" si="7"/>
        <v>1469980105</v>
      </c>
      <c r="E358" s="6">
        <v>0.68451282864856799</v>
      </c>
      <c r="F358" s="7">
        <v>0.48035590547998858</v>
      </c>
    </row>
    <row r="359" spans="4:6" x14ac:dyDescent="0.3">
      <c r="D359" s="5">
        <f t="shared" si="7"/>
        <v>254984281</v>
      </c>
      <c r="E359" s="6">
        <v>0.11873630864428013</v>
      </c>
      <c r="F359" s="7">
        <v>-1.1813275743063363</v>
      </c>
    </row>
    <row r="360" spans="4:6" x14ac:dyDescent="0.3">
      <c r="D360" s="5">
        <f t="shared" si="7"/>
        <v>1117447194</v>
      </c>
      <c r="E360" s="6">
        <v>0.52035189934107651</v>
      </c>
      <c r="F360" s="7">
        <v>5.103679406188677E-2</v>
      </c>
    </row>
    <row r="361" spans="4:6" x14ac:dyDescent="0.3">
      <c r="D361" s="5">
        <f t="shared" si="7"/>
        <v>1946739875</v>
      </c>
      <c r="E361" s="6">
        <v>0.90652139709007129</v>
      </c>
      <c r="F361" s="7">
        <v>1.3196341185556908</v>
      </c>
    </row>
    <row r="362" spans="4:6" x14ac:dyDescent="0.3">
      <c r="D362" s="5">
        <f t="shared" si="7"/>
        <v>1491080699</v>
      </c>
      <c r="E362" s="6">
        <v>0.69433855842271686</v>
      </c>
      <c r="F362" s="7">
        <v>0.50818603553903818</v>
      </c>
    </row>
    <row r="363" spans="4:6" x14ac:dyDescent="0.3">
      <c r="D363" s="5">
        <f t="shared" si="7"/>
        <v>894508577</v>
      </c>
      <c r="E363" s="6">
        <v>0.41653801586156525</v>
      </c>
      <c r="F363" s="7">
        <v>-0.21075810477957138</v>
      </c>
    </row>
    <row r="364" spans="4:6" x14ac:dyDescent="0.3">
      <c r="D364" s="5">
        <f t="shared" si="7"/>
        <v>1517313785</v>
      </c>
      <c r="E364" s="6">
        <v>0.70655429103090828</v>
      </c>
      <c r="F364" s="7">
        <v>0.54334626167552325</v>
      </c>
    </row>
    <row r="365" spans="4:6" x14ac:dyDescent="0.3">
      <c r="D365" s="5">
        <f t="shared" si="7"/>
        <v>176451153</v>
      </c>
      <c r="E365" s="6">
        <v>8.2166471129438354E-2</v>
      </c>
      <c r="F365" s="7">
        <v>-1.3906455311695576</v>
      </c>
    </row>
    <row r="366" spans="4:6" x14ac:dyDescent="0.3">
      <c r="D366" s="5">
        <f t="shared" si="7"/>
        <v>553462461</v>
      </c>
      <c r="E366" s="6">
        <v>0.25772604230579549</v>
      </c>
      <c r="F366" s="7">
        <v>-0.65037180584818166</v>
      </c>
    </row>
    <row r="367" spans="4:6" x14ac:dyDescent="0.3">
      <c r="D367" s="5">
        <f t="shared" si="7"/>
        <v>1489886251</v>
      </c>
      <c r="E367" s="6">
        <v>0.69378235022889667</v>
      </c>
      <c r="F367" s="7">
        <v>0.5066002975325069</v>
      </c>
    </row>
    <row r="368" spans="4:6" x14ac:dyDescent="0.3">
      <c r="D368" s="5">
        <f t="shared" si="7"/>
        <v>1219367638</v>
      </c>
      <c r="E368" s="6">
        <v>0.56781230454129383</v>
      </c>
      <c r="F368" s="7">
        <v>0.17080717021352351</v>
      </c>
    </row>
    <row r="369" spans="4:6" x14ac:dyDescent="0.3">
      <c r="D369" s="5">
        <f t="shared" si="7"/>
        <v>1863456922</v>
      </c>
      <c r="E369" s="6">
        <v>0.86773974994918313</v>
      </c>
      <c r="F369" s="7">
        <v>1.1157702294430252</v>
      </c>
    </row>
    <row r="370" spans="4:6" x14ac:dyDescent="0.3">
      <c r="D370" s="5">
        <f t="shared" si="7"/>
        <v>1429043620</v>
      </c>
      <c r="E370" s="6">
        <v>0.66545029232786068</v>
      </c>
      <c r="F370" s="7">
        <v>0.4273843349537918</v>
      </c>
    </row>
    <row r="371" spans="4:6" x14ac:dyDescent="0.3">
      <c r="D371" s="5">
        <f t="shared" si="7"/>
        <v>2042355733</v>
      </c>
      <c r="E371" s="6">
        <v>0.95104600065485201</v>
      </c>
      <c r="F371" s="7">
        <v>1.6550813437593888</v>
      </c>
    </row>
    <row r="372" spans="4:6" x14ac:dyDescent="0.3">
      <c r="D372" s="5">
        <f t="shared" si="7"/>
        <v>2021804814</v>
      </c>
      <c r="E372" s="6">
        <v>0.94147623324904239</v>
      </c>
      <c r="F372" s="7">
        <v>1.5672873815436754</v>
      </c>
    </row>
    <row r="373" spans="4:6" x14ac:dyDescent="0.3">
      <c r="D373" s="5">
        <f t="shared" si="7"/>
        <v>2145838679</v>
      </c>
      <c r="E373" s="6">
        <v>0.99923400254848782</v>
      </c>
      <c r="F373" s="7">
        <v>3.1685536137129371</v>
      </c>
    </row>
    <row r="374" spans="4:6" x14ac:dyDescent="0.3">
      <c r="D374" s="5">
        <f t="shared" si="7"/>
        <v>52644611</v>
      </c>
      <c r="E374" s="6">
        <v>2.451455735090613E-2</v>
      </c>
      <c r="F374" s="7">
        <v>-1.9683383977203888</v>
      </c>
    </row>
    <row r="375" spans="4:6" x14ac:dyDescent="0.3">
      <c r="D375" s="5">
        <f t="shared" si="7"/>
        <v>734863180</v>
      </c>
      <c r="E375" s="6">
        <v>0.34219733471255503</v>
      </c>
      <c r="F375" s="7">
        <v>-0.40647357470629569</v>
      </c>
    </row>
    <row r="376" spans="4:6" x14ac:dyDescent="0.3">
      <c r="D376" s="5">
        <f t="shared" si="7"/>
        <v>445680634</v>
      </c>
      <c r="E376" s="6">
        <v>0.20753621794985255</v>
      </c>
      <c r="F376" s="7">
        <v>-0.81499978019700337</v>
      </c>
    </row>
    <row r="377" spans="4:6" x14ac:dyDescent="0.3">
      <c r="D377" s="5">
        <f t="shared" si="7"/>
        <v>2106191815</v>
      </c>
      <c r="E377" s="6">
        <v>0.98077199280333893</v>
      </c>
      <c r="F377" s="7">
        <v>2.0699608118016335</v>
      </c>
    </row>
    <row r="378" spans="4:6" x14ac:dyDescent="0.3">
      <c r="D378" s="5">
        <f t="shared" si="7"/>
        <v>1814285591</v>
      </c>
      <c r="E378" s="6">
        <v>0.84484256463576346</v>
      </c>
      <c r="F378" s="7">
        <v>1.0145615602464673</v>
      </c>
    </row>
    <row r="379" spans="4:6" x14ac:dyDescent="0.3">
      <c r="D379" s="5">
        <f t="shared" si="7"/>
        <v>849154854</v>
      </c>
      <c r="E379" s="6">
        <v>0.39541854280551758</v>
      </c>
      <c r="F379" s="7">
        <v>-0.26522376867787867</v>
      </c>
    </row>
    <row r="380" spans="4:6" x14ac:dyDescent="0.3">
      <c r="D380" s="5">
        <f t="shared" si="7"/>
        <v>533587145</v>
      </c>
      <c r="E380" s="6">
        <v>0.24847087706296786</v>
      </c>
      <c r="F380" s="7">
        <v>-0.67930953822199547</v>
      </c>
    </row>
    <row r="381" spans="4:6" x14ac:dyDescent="0.3">
      <c r="D381" s="5">
        <f t="shared" si="7"/>
        <v>2013697824</v>
      </c>
      <c r="E381" s="6">
        <v>0.93770112184593557</v>
      </c>
      <c r="F381" s="7">
        <v>1.5357579503362295</v>
      </c>
    </row>
    <row r="382" spans="4:6" x14ac:dyDescent="0.3">
      <c r="D382" s="5">
        <f t="shared" si="7"/>
        <v>1655348143</v>
      </c>
      <c r="E382" s="6">
        <v>0.77083154792974851</v>
      </c>
      <c r="F382" s="7">
        <v>0.74158815206065964</v>
      </c>
    </row>
    <row r="383" spans="4:6" x14ac:dyDescent="0.3">
      <c r="D383" s="5">
        <f t="shared" si="7"/>
        <v>1738673177</v>
      </c>
      <c r="E383" s="6">
        <v>0.80963279056328608</v>
      </c>
      <c r="F383" s="7">
        <v>0.87654390534355076</v>
      </c>
    </row>
    <row r="384" spans="4:6" x14ac:dyDescent="0.3">
      <c r="D384" s="5">
        <f t="shared" si="7"/>
        <v>1684518560</v>
      </c>
      <c r="E384" s="6">
        <v>0.78441508187392273</v>
      </c>
      <c r="F384" s="7">
        <v>0.78719139072856614</v>
      </c>
    </row>
    <row r="385" spans="4:6" x14ac:dyDescent="0.3">
      <c r="D385" s="5">
        <f t="shared" si="7"/>
        <v>1074599752</v>
      </c>
      <c r="E385" s="6">
        <v>0.50039950432293068</v>
      </c>
      <c r="F385" s="7">
        <v>1.0014089990674835E-3</v>
      </c>
    </row>
    <row r="386" spans="4:6" x14ac:dyDescent="0.3">
      <c r="D386" s="5">
        <f t="shared" si="7"/>
        <v>1684619154</v>
      </c>
      <c r="E386" s="6">
        <v>0.78446192460550179</v>
      </c>
      <c r="F386" s="7">
        <v>0.78735146414106005</v>
      </c>
    </row>
    <row r="387" spans="4:6" x14ac:dyDescent="0.3">
      <c r="D387" s="5">
        <f t="shared" ref="D387:D450" si="8">MOD(D386*$B$4,$B$5)</f>
        <v>1635405432</v>
      </c>
      <c r="E387" s="6">
        <v>0.76154499944443343</v>
      </c>
      <c r="F387" s="7">
        <v>0.71128119687068037</v>
      </c>
    </row>
    <row r="388" spans="4:6" x14ac:dyDescent="0.3">
      <c r="D388" s="5">
        <f t="shared" si="8"/>
        <v>1156744352</v>
      </c>
      <c r="E388" s="6">
        <v>0.53865106453993461</v>
      </c>
      <c r="F388" s="7">
        <v>9.7035917583506173E-2</v>
      </c>
    </row>
    <row r="389" spans="4:6" x14ac:dyDescent="0.3">
      <c r="D389" s="5">
        <f t="shared" si="8"/>
        <v>484309745</v>
      </c>
      <c r="E389" s="6">
        <v>0.22552429952241881</v>
      </c>
      <c r="F389" s="7">
        <v>-0.75366800390167621</v>
      </c>
    </row>
    <row r="390" spans="4:6" x14ac:dyDescent="0.3">
      <c r="D390" s="5">
        <f t="shared" si="8"/>
        <v>608719653</v>
      </c>
      <c r="E390" s="6">
        <v>0.2834571774894904</v>
      </c>
      <c r="F390" s="7">
        <v>-0.57260177888982045</v>
      </c>
    </row>
    <row r="391" spans="4:6" x14ac:dyDescent="0.3">
      <c r="D391" s="5">
        <f t="shared" si="8"/>
        <v>1635111709</v>
      </c>
      <c r="E391" s="6">
        <v>0.7614082240140142</v>
      </c>
      <c r="F391" s="7">
        <v>0.71083973907668441</v>
      </c>
    </row>
    <row r="392" spans="4:6" x14ac:dyDescent="0.3">
      <c r="D392" s="5">
        <f t="shared" si="8"/>
        <v>2010826948</v>
      </c>
      <c r="E392" s="6">
        <v>0.93636426603082967</v>
      </c>
      <c r="F392" s="7">
        <v>1.5249504063460262</v>
      </c>
    </row>
    <row r="393" spans="4:6" x14ac:dyDescent="0.3">
      <c r="D393" s="5">
        <f t="shared" si="8"/>
        <v>514246155</v>
      </c>
      <c r="E393" s="6">
        <v>0.23946452675337393</v>
      </c>
      <c r="F393" s="7">
        <v>-0.70802609357328461</v>
      </c>
    </row>
    <row r="394" spans="4:6" x14ac:dyDescent="0.3">
      <c r="D394" s="5">
        <f t="shared" si="8"/>
        <v>412672332</v>
      </c>
      <c r="E394" s="6">
        <v>0.19216552953437485</v>
      </c>
      <c r="F394" s="7">
        <v>-0.86994390715797798</v>
      </c>
    </row>
    <row r="395" spans="4:6" x14ac:dyDescent="0.3">
      <c r="D395" s="5">
        <f t="shared" si="8"/>
        <v>47828400</v>
      </c>
      <c r="E395" s="6">
        <v>2.2271834334611738E-2</v>
      </c>
      <c r="F395" s="7">
        <v>-2.0089383833484757</v>
      </c>
    </row>
    <row r="396" spans="4:6" x14ac:dyDescent="0.3">
      <c r="D396" s="5">
        <f t="shared" si="8"/>
        <v>179775875</v>
      </c>
      <c r="E396" s="6">
        <v>8.3714665457340576E-2</v>
      </c>
      <c r="F396" s="7">
        <v>-1.3805111112680124</v>
      </c>
    </row>
    <row r="397" spans="4:6" x14ac:dyDescent="0.3">
      <c r="D397" s="5">
        <f t="shared" si="8"/>
        <v>2127328245</v>
      </c>
      <c r="E397" s="6">
        <v>0.9906144100153953</v>
      </c>
      <c r="F397" s="7">
        <v>2.3500442381827553</v>
      </c>
    </row>
    <row r="398" spans="4:6" x14ac:dyDescent="0.3">
      <c r="D398" s="5">
        <f t="shared" si="8"/>
        <v>2036165796</v>
      </c>
      <c r="E398" s="6">
        <v>0.94816358662039379</v>
      </c>
      <c r="F398" s="7">
        <v>1.627302690581806</v>
      </c>
    </row>
    <row r="399" spans="4:6" x14ac:dyDescent="0.3">
      <c r="D399" s="5">
        <f t="shared" si="8"/>
        <v>1727582820</v>
      </c>
      <c r="E399" s="6">
        <v>0.80446844064115397</v>
      </c>
      <c r="F399" s="7">
        <v>0.8576909860327625</v>
      </c>
    </row>
    <row r="400" spans="4:6" x14ac:dyDescent="0.3">
      <c r="D400" s="5">
        <f t="shared" si="8"/>
        <v>1065323916</v>
      </c>
      <c r="E400" s="6">
        <v>0.49608010658629248</v>
      </c>
      <c r="F400" s="7">
        <v>-9.8258737731244591E-3</v>
      </c>
    </row>
    <row r="401" spans="4:6" x14ac:dyDescent="0.3">
      <c r="D401" s="5">
        <f t="shared" si="8"/>
        <v>607338174</v>
      </c>
      <c r="E401" s="6">
        <v>0.28281387619936266</v>
      </c>
      <c r="F401" s="7">
        <v>-0.57450258410069022</v>
      </c>
    </row>
    <row r="402" spans="4:6" x14ac:dyDescent="0.3">
      <c r="D402" s="5">
        <f t="shared" si="8"/>
        <v>1521731957</v>
      </c>
      <c r="E402" s="6">
        <v>0.70861166269389131</v>
      </c>
      <c r="F402" s="7">
        <v>0.54933339344493781</v>
      </c>
    </row>
    <row r="403" spans="4:6" x14ac:dyDescent="0.3">
      <c r="D403" s="5">
        <f t="shared" si="8"/>
        <v>845150712</v>
      </c>
      <c r="E403" s="6">
        <v>0.3935539688854981</v>
      </c>
      <c r="F403" s="7">
        <v>-0.27006800284835214</v>
      </c>
    </row>
    <row r="404" spans="4:6" x14ac:dyDescent="0.3">
      <c r="D404" s="5">
        <f t="shared" si="8"/>
        <v>523176893</v>
      </c>
      <c r="E404" s="6">
        <v>0.24362322571093517</v>
      </c>
      <c r="F404" s="7">
        <v>-0.69469501712609205</v>
      </c>
    </row>
    <row r="405" spans="4:6" x14ac:dyDescent="0.3">
      <c r="D405" s="5">
        <f t="shared" si="8"/>
        <v>2011596930</v>
      </c>
      <c r="E405" s="6">
        <v>0.93672281684048742</v>
      </c>
      <c r="F405" s="7">
        <v>1.5278315516298491</v>
      </c>
    </row>
    <row r="406" spans="4:6" x14ac:dyDescent="0.3">
      <c r="D406" s="5">
        <f t="shared" si="8"/>
        <v>1174825278</v>
      </c>
      <c r="E406" s="6">
        <v>0.54707065182465187</v>
      </c>
      <c r="F406" s="7">
        <v>0.1182637282204092</v>
      </c>
    </row>
    <row r="407" spans="4:6" x14ac:dyDescent="0.3">
      <c r="D407" s="5">
        <f t="shared" si="8"/>
        <v>1390328009</v>
      </c>
      <c r="E407" s="6">
        <v>0.64742193105390478</v>
      </c>
      <c r="F407" s="7">
        <v>0.37836947920753067</v>
      </c>
    </row>
    <row r="408" spans="4:6" x14ac:dyDescent="0.3">
      <c r="D408" s="5">
        <f t="shared" si="8"/>
        <v>1511870042</v>
      </c>
      <c r="E408" s="6">
        <v>0.70401935065539489</v>
      </c>
      <c r="F408" s="7">
        <v>0.53599602351123965</v>
      </c>
    </row>
    <row r="409" spans="4:6" x14ac:dyDescent="0.3">
      <c r="D409" s="5">
        <f t="shared" si="8"/>
        <v>1542021381</v>
      </c>
      <c r="E409" s="6">
        <v>0.71805966200126303</v>
      </c>
      <c r="F409" s="7">
        <v>0.57708701447905986</v>
      </c>
    </row>
    <row r="410" spans="4:6" x14ac:dyDescent="0.3">
      <c r="D410" s="5">
        <f t="shared" si="8"/>
        <v>983393584</v>
      </c>
      <c r="E410" s="6">
        <v>0.45792832268209038</v>
      </c>
      <c r="F410" s="7">
        <v>-0.10565429404474255</v>
      </c>
    </row>
    <row r="411" spans="4:6" x14ac:dyDescent="0.3">
      <c r="D411" s="5">
        <f t="shared" si="8"/>
        <v>1413159976</v>
      </c>
      <c r="E411" s="6">
        <v>0.65805389420879434</v>
      </c>
      <c r="F411" s="7">
        <v>0.40715763945793781</v>
      </c>
    </row>
    <row r="412" spans="4:6" x14ac:dyDescent="0.3">
      <c r="D412" s="5">
        <f t="shared" si="8"/>
        <v>1974638188</v>
      </c>
      <c r="E412" s="6">
        <v>0.9195125614474644</v>
      </c>
      <c r="F412" s="7">
        <v>1.4018003393709781</v>
      </c>
    </row>
    <row r="413" spans="4:6" x14ac:dyDescent="0.3">
      <c r="D413" s="5">
        <f t="shared" si="8"/>
        <v>1698300853</v>
      </c>
      <c r="E413" s="6">
        <v>0.79083296218033228</v>
      </c>
      <c r="F413" s="7">
        <v>0.80931483428258655</v>
      </c>
    </row>
    <row r="414" spans="4:6" x14ac:dyDescent="0.3">
      <c r="D414" s="5">
        <f t="shared" si="8"/>
        <v>639734585</v>
      </c>
      <c r="E414" s="6">
        <v>0.29789963066382297</v>
      </c>
      <c r="F414" s="7">
        <v>-0.53045101811495987</v>
      </c>
    </row>
    <row r="415" spans="4:6" x14ac:dyDescent="0.3">
      <c r="D415" s="5">
        <f t="shared" si="8"/>
        <v>1960792322</v>
      </c>
      <c r="E415" s="6">
        <v>0.91306507765600931</v>
      </c>
      <c r="F415" s="7">
        <v>1.359873858673879</v>
      </c>
    </row>
    <row r="416" spans="4:6" x14ac:dyDescent="0.3">
      <c r="D416" s="5">
        <f t="shared" si="8"/>
        <v>1211917384</v>
      </c>
      <c r="E416" s="6">
        <v>0.56434300966965312</v>
      </c>
      <c r="F416" s="7">
        <v>0.1619896800528412</v>
      </c>
    </row>
    <row r="417" spans="4:6" x14ac:dyDescent="0.3">
      <c r="D417" s="5">
        <f t="shared" si="8"/>
        <v>862015137</v>
      </c>
      <c r="E417" s="6">
        <v>0.40140707874801668</v>
      </c>
      <c r="F417" s="7">
        <v>-0.24970672452590045</v>
      </c>
    </row>
    <row r="418" spans="4:6" x14ac:dyDescent="0.3">
      <c r="D418" s="5">
        <f t="shared" si="8"/>
        <v>689533855</v>
      </c>
      <c r="E418" s="6">
        <v>0.32108922286060565</v>
      </c>
      <c r="F418" s="7">
        <v>-0.46465512983793122</v>
      </c>
    </row>
    <row r="419" spans="4:6" x14ac:dyDescent="0.3">
      <c r="D419" s="5">
        <f t="shared" si="8"/>
        <v>639669852</v>
      </c>
      <c r="E419" s="6">
        <v>0.29786948701168364</v>
      </c>
      <c r="F419" s="7">
        <v>-0.53053799349600683</v>
      </c>
    </row>
    <row r="420" spans="4:6" x14ac:dyDescent="0.3">
      <c r="D420" s="5">
        <f t="shared" si="8"/>
        <v>983549326</v>
      </c>
      <c r="E420" s="6">
        <v>0.45800084570236582</v>
      </c>
      <c r="F420" s="7">
        <v>-0.10547149008339546</v>
      </c>
    </row>
    <row r="421" spans="4:6" x14ac:dyDescent="0.3">
      <c r="D421" s="5">
        <f t="shared" si="8"/>
        <v>341047470</v>
      </c>
      <c r="E421" s="6">
        <v>0.15881260406115336</v>
      </c>
      <c r="F421" s="7">
        <v>-0.9993499254838496</v>
      </c>
    </row>
    <row r="422" spans="4:6" x14ac:dyDescent="0.3">
      <c r="D422" s="5">
        <f t="shared" si="8"/>
        <v>92786468</v>
      </c>
      <c r="E422" s="6">
        <v>4.3207066173858069E-2</v>
      </c>
      <c r="F422" s="7">
        <v>-1.7146242903979727</v>
      </c>
    </row>
    <row r="423" spans="4:6" x14ac:dyDescent="0.3">
      <c r="D423" s="5">
        <f t="shared" si="8"/>
        <v>1392192833</v>
      </c>
      <c r="E423" s="6">
        <v>0.64829030739915583</v>
      </c>
      <c r="F423" s="7">
        <v>0.38070873680925083</v>
      </c>
    </row>
    <row r="424" spans="4:6" x14ac:dyDescent="0.3">
      <c r="D424" s="5">
        <f t="shared" si="8"/>
        <v>1334476172</v>
      </c>
      <c r="E424" s="6">
        <v>0.62141389271376091</v>
      </c>
      <c r="F424" s="7">
        <v>0.30919629172138619</v>
      </c>
    </row>
    <row r="425" spans="4:6" x14ac:dyDescent="0.3">
      <c r="D425" s="5">
        <f t="shared" si="8"/>
        <v>579823200</v>
      </c>
      <c r="E425" s="6">
        <v>0.270001217974351</v>
      </c>
      <c r="F425" s="7">
        <v>-0.61280930739503603</v>
      </c>
    </row>
    <row r="426" spans="4:6" x14ac:dyDescent="0.3">
      <c r="D426" s="5">
        <f t="shared" si="8"/>
        <v>491315849</v>
      </c>
      <c r="E426" s="6">
        <v>0.22878677093310912</v>
      </c>
      <c r="F426" s="7">
        <v>-0.74284827938172537</v>
      </c>
    </row>
    <row r="427" spans="4:6" x14ac:dyDescent="0.3">
      <c r="D427" s="5">
        <f t="shared" si="8"/>
        <v>1645433258</v>
      </c>
      <c r="E427" s="6">
        <v>0.76621456981284042</v>
      </c>
      <c r="F427" s="7">
        <v>0.72643709030177006</v>
      </c>
    </row>
    <row r="428" spans="4:6" x14ac:dyDescent="0.3">
      <c r="D428" s="5">
        <f t="shared" si="8"/>
        <v>2026112623</v>
      </c>
      <c r="E428" s="6">
        <v>0.94348221313532643</v>
      </c>
      <c r="F428" s="7">
        <v>1.584695328742564</v>
      </c>
    </row>
    <row r="429" spans="4:6" x14ac:dyDescent="0.3">
      <c r="D429" s="5">
        <f t="shared" si="8"/>
        <v>1782173159</v>
      </c>
      <c r="E429" s="6">
        <v>0.82988904819813469</v>
      </c>
      <c r="F429" s="7">
        <v>0.95372689293225366</v>
      </c>
    </row>
    <row r="430" spans="4:6" x14ac:dyDescent="0.3">
      <c r="D430" s="5">
        <f t="shared" si="8"/>
        <v>1233142916</v>
      </c>
      <c r="E430" s="6">
        <v>0.57422691823376992</v>
      </c>
      <c r="F430" s="7">
        <v>0.18714599861820677</v>
      </c>
    </row>
    <row r="431" spans="4:6" x14ac:dyDescent="0.3">
      <c r="D431" s="5">
        <f t="shared" si="8"/>
        <v>1089970690</v>
      </c>
      <c r="E431" s="6">
        <v>0.50755715510580424</v>
      </c>
      <c r="F431" s="7">
        <v>1.8944111711460897E-2</v>
      </c>
    </row>
    <row r="432" spans="4:6" x14ac:dyDescent="0.3">
      <c r="D432" s="5">
        <f t="shared" si="8"/>
        <v>625825490</v>
      </c>
      <c r="E432" s="6">
        <v>0.29142270357480526</v>
      </c>
      <c r="F432" s="7">
        <v>-0.54923322330575441</v>
      </c>
    </row>
    <row r="433" spans="4:6" x14ac:dyDescent="0.3">
      <c r="D433" s="5">
        <f t="shared" si="8"/>
        <v>569765441</v>
      </c>
      <c r="E433" s="6">
        <v>0.26531770896661816</v>
      </c>
      <c r="F433" s="7">
        <v>-0.62703633481234133</v>
      </c>
    </row>
    <row r="434" spans="4:6" x14ac:dyDescent="0.3">
      <c r="D434" s="5">
        <f t="shared" si="8"/>
        <v>324535382</v>
      </c>
      <c r="E434" s="6">
        <v>0.15112356389977369</v>
      </c>
      <c r="F434" s="7">
        <v>-1.0316264860154636</v>
      </c>
    </row>
    <row r="435" spans="4:6" x14ac:dyDescent="0.3">
      <c r="D435" s="5">
        <f t="shared" si="8"/>
        <v>1901703304</v>
      </c>
      <c r="E435" s="6">
        <v>0.8855496094427534</v>
      </c>
      <c r="F435" s="7">
        <v>1.2031952280086207</v>
      </c>
    </row>
    <row r="436" spans="4:6" x14ac:dyDescent="0.3">
      <c r="D436" s="5">
        <f t="shared" si="8"/>
        <v>784212722</v>
      </c>
      <c r="E436" s="6">
        <v>0.36517750598972432</v>
      </c>
      <c r="F436" s="7">
        <v>-0.34465332456270742</v>
      </c>
    </row>
    <row r="437" spans="4:6" x14ac:dyDescent="0.3">
      <c r="D437" s="5">
        <f t="shared" si="8"/>
        <v>1038057993</v>
      </c>
      <c r="E437" s="6">
        <v>0.48338342177065408</v>
      </c>
      <c r="F437" s="7">
        <v>-4.1663635375440995E-2</v>
      </c>
    </row>
    <row r="438" spans="4:6" x14ac:dyDescent="0.3">
      <c r="D438" s="5">
        <f t="shared" si="8"/>
        <v>861444652</v>
      </c>
      <c r="E438" s="6">
        <v>0.40114142596827951</v>
      </c>
      <c r="F438" s="7">
        <v>-0.25039376364373189</v>
      </c>
    </row>
    <row r="439" spans="4:6" x14ac:dyDescent="0.3">
      <c r="D439" s="5">
        <f t="shared" si="8"/>
        <v>1068939831</v>
      </c>
      <c r="E439" s="6">
        <v>0.49776389822155598</v>
      </c>
      <c r="F439" s="7">
        <v>-5.6051052921194545E-3</v>
      </c>
    </row>
    <row r="440" spans="4:6" x14ac:dyDescent="0.3">
      <c r="D440" s="5">
        <f t="shared" si="8"/>
        <v>1204995732</v>
      </c>
      <c r="E440" s="6">
        <v>0.56111986428603522</v>
      </c>
      <c r="F440" s="7">
        <v>0.15380908355483983</v>
      </c>
    </row>
    <row r="441" spans="4:6" x14ac:dyDescent="0.3">
      <c r="D441" s="5">
        <f t="shared" si="8"/>
        <v>1754400377</v>
      </c>
      <c r="E441" s="6">
        <v>0.8169563387678529</v>
      </c>
      <c r="F441" s="7">
        <v>0.90382666063231931</v>
      </c>
    </row>
    <row r="442" spans="4:6" x14ac:dyDescent="0.3">
      <c r="D442" s="5">
        <f t="shared" si="8"/>
        <v>642978722</v>
      </c>
      <c r="E442" s="6">
        <v>0.29941029967685256</v>
      </c>
      <c r="F442" s="7">
        <v>-0.52609730745914318</v>
      </c>
    </row>
    <row r="443" spans="4:6" x14ac:dyDescent="0.3">
      <c r="D443" s="5">
        <f t="shared" si="8"/>
        <v>1792223218</v>
      </c>
      <c r="E443" s="6">
        <v>0.83456897161395194</v>
      </c>
      <c r="F443" s="7">
        <v>0.97237895671086227</v>
      </c>
    </row>
    <row r="444" spans="4:6" x14ac:dyDescent="0.3">
      <c r="D444" s="5">
        <f t="shared" si="8"/>
        <v>1028236683</v>
      </c>
      <c r="E444" s="6">
        <v>0.47881001790874639</v>
      </c>
      <c r="F444" s="7">
        <v>-5.31404082178824E-2</v>
      </c>
    </row>
    <row r="445" spans="4:6" x14ac:dyDescent="0.3">
      <c r="D445" s="5">
        <f t="shared" si="8"/>
        <v>1370875629</v>
      </c>
      <c r="E445" s="6">
        <v>0.63836371073346931</v>
      </c>
      <c r="F445" s="7">
        <v>0.35408847551435929</v>
      </c>
    </row>
    <row r="446" spans="4:6" x14ac:dyDescent="0.3">
      <c r="D446" s="5">
        <f t="shared" si="8"/>
        <v>976388801</v>
      </c>
      <c r="E446" s="6">
        <v>0.45466646640996122</v>
      </c>
      <c r="F446" s="7">
        <v>-0.11387998395532341</v>
      </c>
    </row>
    <row r="447" spans="4:6" x14ac:dyDescent="0.3">
      <c r="D447" s="5">
        <f t="shared" si="8"/>
        <v>440212362</v>
      </c>
      <c r="E447" s="6">
        <v>0.20498985536861219</v>
      </c>
      <c r="F447" s="7">
        <v>-0.82392933560643034</v>
      </c>
    </row>
    <row r="448" spans="4:6" x14ac:dyDescent="0.3">
      <c r="D448" s="5">
        <f t="shared" si="8"/>
        <v>140239037</v>
      </c>
      <c r="E448" s="6">
        <v>6.5303890561036665E-2</v>
      </c>
      <c r="F448" s="7">
        <v>-1.5117094987226789</v>
      </c>
    </row>
    <row r="449" spans="4:6" x14ac:dyDescent="0.3">
      <c r="D449" s="5">
        <f t="shared" si="8"/>
        <v>610099683</v>
      </c>
      <c r="E449" s="6">
        <v>0.28409980403641222</v>
      </c>
      <c r="F449" s="7">
        <v>-0.57070503073898882</v>
      </c>
    </row>
    <row r="450" spans="4:6" x14ac:dyDescent="0.3">
      <c r="D450" s="5">
        <f t="shared" si="8"/>
        <v>1678546782</v>
      </c>
      <c r="E450" s="6">
        <v>0.78163425604033676</v>
      </c>
      <c r="F450" s="7">
        <v>0.77772442812206066</v>
      </c>
    </row>
    <row r="451" spans="4:6" x14ac:dyDescent="0.3">
      <c r="D451" s="5">
        <f t="shared" ref="D451:D514" si="9">MOD(D450*$B$4,$B$5)</f>
        <v>573712612</v>
      </c>
      <c r="E451" s="6">
        <v>0.26715575369741373</v>
      </c>
      <c r="F451" s="7">
        <v>-0.62143795242683775</v>
      </c>
    </row>
    <row r="452" spans="4:6" x14ac:dyDescent="0.3">
      <c r="D452" s="5">
        <f t="shared" si="9"/>
        <v>1879865787</v>
      </c>
      <c r="E452" s="6">
        <v>0.87538072315545823</v>
      </c>
      <c r="F452" s="7">
        <v>1.1522008373465806</v>
      </c>
    </row>
    <row r="453" spans="4:6" x14ac:dyDescent="0.3">
      <c r="D453" s="5">
        <f t="shared" si="9"/>
        <v>1079900292</v>
      </c>
      <c r="E453" s="6">
        <v>0.50286776060505567</v>
      </c>
      <c r="F453" s="7">
        <v>7.1884717266909254E-3</v>
      </c>
    </row>
    <row r="454" spans="4:6" x14ac:dyDescent="0.3">
      <c r="D454" s="5">
        <f t="shared" si="9"/>
        <v>1996431501</v>
      </c>
      <c r="E454" s="6">
        <v>0.92966086364319633</v>
      </c>
      <c r="F454" s="7">
        <v>1.4732699031317613</v>
      </c>
    </row>
    <row r="455" spans="4:6" x14ac:dyDescent="0.3">
      <c r="D455" s="5">
        <f t="shared" si="9"/>
        <v>1416325646</v>
      </c>
      <c r="E455" s="6">
        <v>0.65952802417755874</v>
      </c>
      <c r="F455" s="7">
        <v>0.41117536384830156</v>
      </c>
    </row>
    <row r="456" spans="4:6" x14ac:dyDescent="0.3">
      <c r="D456" s="5">
        <f t="shared" si="9"/>
        <v>165872174</v>
      </c>
      <c r="E456" s="6">
        <v>7.72402501453089E-2</v>
      </c>
      <c r="F456" s="7">
        <v>-1.4238824591554351</v>
      </c>
    </row>
    <row r="457" spans="4:6" x14ac:dyDescent="0.3">
      <c r="D457" s="5">
        <f t="shared" si="9"/>
        <v>996675138</v>
      </c>
      <c r="E457" s="6">
        <v>0.46411302822093764</v>
      </c>
      <c r="F457" s="7">
        <v>-9.0076962003340366E-2</v>
      </c>
    </row>
    <row r="458" spans="4:6" x14ac:dyDescent="0.3">
      <c r="D458" s="5">
        <f t="shared" si="9"/>
        <v>429442657</v>
      </c>
      <c r="E458" s="6">
        <v>0.199974820669717</v>
      </c>
      <c r="F458" s="7">
        <v>-0.84171117538818485</v>
      </c>
    </row>
    <row r="459" spans="4:6" x14ac:dyDescent="0.3">
      <c r="D459" s="5">
        <f t="shared" si="9"/>
        <v>2114335203</v>
      </c>
      <c r="E459" s="6">
        <v>0.98456405334599695</v>
      </c>
      <c r="F459" s="7">
        <v>2.158720037257106</v>
      </c>
    </row>
    <row r="460" spans="4:6" x14ac:dyDescent="0.3">
      <c r="D460" s="5">
        <f t="shared" si="9"/>
        <v>1914260338</v>
      </c>
      <c r="E460" s="6">
        <v>0.8913969340654061</v>
      </c>
      <c r="F460" s="7">
        <v>1.233991338300642</v>
      </c>
    </row>
    <row r="461" spans="4:6" x14ac:dyDescent="0.3">
      <c r="D461" s="5">
        <f t="shared" si="9"/>
        <v>1334412482</v>
      </c>
      <c r="E461" s="6">
        <v>0.62138423474634463</v>
      </c>
      <c r="F461" s="7">
        <v>0.30911831124778782</v>
      </c>
    </row>
    <row r="462" spans="4:6" x14ac:dyDescent="0.3">
      <c r="D462" s="5">
        <f t="shared" si="9"/>
        <v>1800410504</v>
      </c>
      <c r="E462" s="6">
        <v>0.83838147375581928</v>
      </c>
      <c r="F462" s="7">
        <v>0.98782767254637571</v>
      </c>
    </row>
    <row r="463" spans="4:6" x14ac:dyDescent="0.3">
      <c r="D463" s="5">
        <f t="shared" si="9"/>
        <v>1099728141</v>
      </c>
      <c r="E463" s="6">
        <v>0.51210082230353804</v>
      </c>
      <c r="F463" s="7">
        <v>3.0336916011281734E-2</v>
      </c>
    </row>
    <row r="464" spans="4:6" x14ac:dyDescent="0.3">
      <c r="D464" s="5">
        <f t="shared" si="9"/>
        <v>1328824018</v>
      </c>
      <c r="E464" s="6">
        <v>0.61878190340360806</v>
      </c>
      <c r="F464" s="7">
        <v>0.3022831881110738</v>
      </c>
    </row>
    <row r="465" spans="4:6" x14ac:dyDescent="0.3">
      <c r="D465" s="5">
        <f t="shared" si="9"/>
        <v>475120635</v>
      </c>
      <c r="E465" s="6">
        <v>0.22124528672662125</v>
      </c>
      <c r="F465" s="7">
        <v>-0.76799429635255889</v>
      </c>
    </row>
    <row r="466" spans="4:6" x14ac:dyDescent="0.3">
      <c r="D466" s="5">
        <f t="shared" si="9"/>
        <v>1570305772</v>
      </c>
      <c r="E466" s="6">
        <v>0.73123060793730488</v>
      </c>
      <c r="F466" s="7">
        <v>0.61653908506976518</v>
      </c>
    </row>
    <row r="467" spans="4:6" x14ac:dyDescent="0.3">
      <c r="D467" s="5">
        <f t="shared" si="9"/>
        <v>499632053</v>
      </c>
      <c r="E467" s="6">
        <v>0.23265930519686948</v>
      </c>
      <c r="F467" s="7">
        <v>-0.73011709890061272</v>
      </c>
    </row>
    <row r="468" spans="4:6" x14ac:dyDescent="0.3">
      <c r="D468" s="5">
        <f t="shared" si="9"/>
        <v>1497474553</v>
      </c>
      <c r="E468" s="6">
        <v>0.69731592870998749</v>
      </c>
      <c r="F468" s="7">
        <v>0.51669635264110358</v>
      </c>
    </row>
    <row r="469" spans="4:6" x14ac:dyDescent="0.3">
      <c r="D469" s="5">
        <f t="shared" si="9"/>
        <v>294589843</v>
      </c>
      <c r="E469" s="6">
        <v>0.13717908564692277</v>
      </c>
      <c r="F469" s="7">
        <v>-1.0930811504468398</v>
      </c>
    </row>
    <row r="470" spans="4:6" x14ac:dyDescent="0.3">
      <c r="D470" s="5">
        <f t="shared" si="9"/>
        <v>1657084666</v>
      </c>
      <c r="E470" s="6">
        <v>0.77164017946612107</v>
      </c>
      <c r="F470" s="7">
        <v>0.744259263253087</v>
      </c>
    </row>
    <row r="471" spans="4:6" x14ac:dyDescent="0.3">
      <c r="D471" s="5">
        <f t="shared" si="9"/>
        <v>1810512677</v>
      </c>
      <c r="E471" s="6">
        <v>0.84308566464398582</v>
      </c>
      <c r="F471" s="7">
        <v>1.0072208186665936</v>
      </c>
    </row>
    <row r="472" spans="4:6" x14ac:dyDescent="0.3">
      <c r="D472" s="5">
        <f t="shared" si="9"/>
        <v>1262933155</v>
      </c>
      <c r="E472" s="6">
        <v>0.58809907928863459</v>
      </c>
      <c r="F472" s="7">
        <v>0.22265780788132433</v>
      </c>
    </row>
    <row r="473" spans="4:6" x14ac:dyDescent="0.3">
      <c r="D473" s="5">
        <f t="shared" si="9"/>
        <v>280553969</v>
      </c>
      <c r="E473" s="6">
        <v>0.13064312248550647</v>
      </c>
      <c r="F473" s="7">
        <v>-1.1233561979202336</v>
      </c>
    </row>
    <row r="474" spans="4:6" x14ac:dyDescent="0.3">
      <c r="D474" s="5">
        <f t="shared" si="9"/>
        <v>588759617</v>
      </c>
      <c r="E474" s="6">
        <v>0.27416256142236534</v>
      </c>
      <c r="F474" s="7">
        <v>-0.60027177978952262</v>
      </c>
    </row>
    <row r="475" spans="4:6" x14ac:dyDescent="0.3">
      <c r="D475" s="5">
        <f t="shared" si="9"/>
        <v>216887809</v>
      </c>
      <c r="E475" s="6">
        <v>0.10099625643435517</v>
      </c>
      <c r="F475" s="7">
        <v>-1.2758953561989919</v>
      </c>
    </row>
    <row r="476" spans="4:6" x14ac:dyDescent="0.3">
      <c r="D476" s="5">
        <f t="shared" si="9"/>
        <v>408649114</v>
      </c>
      <c r="E476" s="6">
        <v>0.19029207265963038</v>
      </c>
      <c r="F476" s="7">
        <v>-0.87682049486109903</v>
      </c>
    </row>
    <row r="477" spans="4:6" x14ac:dyDescent="0.3">
      <c r="D477" s="5">
        <f t="shared" si="9"/>
        <v>1264084199</v>
      </c>
      <c r="E477" s="6">
        <v>0.58863507591992159</v>
      </c>
      <c r="F477" s="7">
        <v>0.22403528416544552</v>
      </c>
    </row>
    <row r="478" spans="4:6" x14ac:dyDescent="0.3">
      <c r="D478" s="5">
        <f t="shared" si="9"/>
        <v>8024071</v>
      </c>
      <c r="E478" s="6">
        <v>3.7364992347885847E-3</v>
      </c>
      <c r="F478" s="7">
        <v>-2.6749967048163961</v>
      </c>
    </row>
    <row r="479" spans="4:6" x14ac:dyDescent="0.3">
      <c r="D479" s="5">
        <f t="shared" si="9"/>
        <v>782874781</v>
      </c>
      <c r="E479" s="6">
        <v>0.36455447866074225</v>
      </c>
      <c r="F479" s="7">
        <v>-0.34631106039069953</v>
      </c>
    </row>
    <row r="480" spans="4:6" x14ac:dyDescent="0.3">
      <c r="D480" s="5">
        <f t="shared" si="9"/>
        <v>878817392</v>
      </c>
      <c r="E480" s="6">
        <v>0.40923123844827641</v>
      </c>
      <c r="F480" s="7">
        <v>-0.22952296063637856</v>
      </c>
    </row>
    <row r="481" spans="4:6" x14ac:dyDescent="0.3">
      <c r="D481" s="5">
        <f t="shared" si="9"/>
        <v>2366394</v>
      </c>
      <c r="E481" s="6">
        <v>1.1019380773435701E-3</v>
      </c>
      <c r="F481" s="7">
        <v>-3.0612871620266833</v>
      </c>
    </row>
    <row r="482" spans="4:6" x14ac:dyDescent="0.3">
      <c r="D482" s="5">
        <f t="shared" si="9"/>
        <v>411571483</v>
      </c>
      <c r="E482" s="6">
        <v>0.19165290677142599</v>
      </c>
      <c r="F482" s="7">
        <v>-0.87182140848477463</v>
      </c>
    </row>
    <row r="483" spans="4:6" x14ac:dyDescent="0.3">
      <c r="D483" s="5">
        <f t="shared" si="9"/>
        <v>595837496</v>
      </c>
      <c r="E483" s="6">
        <v>0.27745845567198324</v>
      </c>
      <c r="F483" s="7">
        <v>-0.59040835377008993</v>
      </c>
    </row>
    <row r="484" spans="4:6" x14ac:dyDescent="0.3">
      <c r="D484" s="5">
        <f t="shared" si="9"/>
        <v>423285145</v>
      </c>
      <c r="E484" s="6">
        <v>0.19710750570251373</v>
      </c>
      <c r="F484" s="7">
        <v>-0.85199834358624227</v>
      </c>
    </row>
    <row r="485" spans="4:6" x14ac:dyDescent="0.3">
      <c r="D485" s="5">
        <f t="shared" si="9"/>
        <v>1237816737</v>
      </c>
      <c r="E485" s="6">
        <v>0.5764033357393028</v>
      </c>
      <c r="F485" s="7">
        <v>0.19270075960995553</v>
      </c>
    </row>
    <row r="486" spans="4:6" x14ac:dyDescent="0.3">
      <c r="D486" s="5">
        <f t="shared" si="9"/>
        <v>1214201246</v>
      </c>
      <c r="E486" s="6">
        <v>0.56540651578959689</v>
      </c>
      <c r="F486" s="7">
        <v>0.16469129574048649</v>
      </c>
    </row>
    <row r="487" spans="4:6" x14ac:dyDescent="0.3">
      <c r="D487" s="5">
        <f t="shared" si="9"/>
        <v>1584651742</v>
      </c>
      <c r="E487" s="6">
        <v>0.73791097080140466</v>
      </c>
      <c r="F487" s="7">
        <v>0.63691830552515327</v>
      </c>
    </row>
    <row r="488" spans="4:6" x14ac:dyDescent="0.3">
      <c r="D488" s="5">
        <f t="shared" si="9"/>
        <v>1504215589</v>
      </c>
      <c r="E488" s="6">
        <v>0.70045496821445874</v>
      </c>
      <c r="F488" s="7">
        <v>0.52570949799038957</v>
      </c>
    </row>
    <row r="489" spans="4:6" x14ac:dyDescent="0.3">
      <c r="D489" s="5">
        <f t="shared" si="9"/>
        <v>1421107902</v>
      </c>
      <c r="E489" s="6">
        <v>0.6617549356648279</v>
      </c>
      <c r="F489" s="7">
        <v>0.41725742146329342</v>
      </c>
    </row>
    <row r="490" spans="4:6" x14ac:dyDescent="0.3">
      <c r="D490" s="5">
        <f t="shared" si="9"/>
        <v>1229401321</v>
      </c>
      <c r="E490" s="6">
        <v>0.57248460228786302</v>
      </c>
      <c r="F490" s="7">
        <v>0.18270333937553085</v>
      </c>
    </row>
    <row r="491" spans="4:6" x14ac:dyDescent="0.3">
      <c r="D491" s="5">
        <f t="shared" si="9"/>
        <v>868064793</v>
      </c>
      <c r="E491" s="6">
        <v>0.40422416935136929</v>
      </c>
      <c r="F491" s="7">
        <v>-0.24242826043260318</v>
      </c>
    </row>
    <row r="492" spans="4:6" x14ac:dyDescent="0.3">
      <c r="D492" s="5">
        <f t="shared" si="9"/>
        <v>654702639</v>
      </c>
      <c r="E492" s="6">
        <v>0.30486967396444609</v>
      </c>
      <c r="F492" s="7">
        <v>-0.51044555606092157</v>
      </c>
    </row>
    <row r="493" spans="4:6" x14ac:dyDescent="0.3">
      <c r="D493" s="5">
        <f t="shared" si="9"/>
        <v>781737917</v>
      </c>
      <c r="E493" s="6">
        <v>0.36402508510651538</v>
      </c>
      <c r="F493" s="7">
        <v>-0.34772040587436659</v>
      </c>
    </row>
    <row r="494" spans="4:6" x14ac:dyDescent="0.3">
      <c r="D494" s="5">
        <f t="shared" si="9"/>
        <v>1835830070</v>
      </c>
      <c r="E494" s="6">
        <v>0.85487499447062143</v>
      </c>
      <c r="F494" s="7">
        <v>1.0575733206704383</v>
      </c>
    </row>
    <row r="495" spans="4:6" x14ac:dyDescent="0.3">
      <c r="D495" s="5">
        <f t="shared" si="9"/>
        <v>1440615515</v>
      </c>
      <c r="E495" s="6">
        <v>0.6708388758551691</v>
      </c>
      <c r="F495" s="7">
        <v>0.44223073375389416</v>
      </c>
    </row>
    <row r="496" spans="4:6" x14ac:dyDescent="0.3">
      <c r="D496" s="5">
        <f t="shared" si="9"/>
        <v>136067411</v>
      </c>
      <c r="E496" s="6">
        <v>6.336132582590108E-2</v>
      </c>
      <c r="F496" s="7">
        <v>-1.5271542819217747</v>
      </c>
    </row>
    <row r="497" spans="4:6" x14ac:dyDescent="0.3">
      <c r="D497" s="5">
        <f t="shared" si="9"/>
        <v>1105003855</v>
      </c>
      <c r="E497" s="6">
        <v>0.51455751807853345</v>
      </c>
      <c r="F497" s="7">
        <v>3.6498388252386382E-2</v>
      </c>
    </row>
    <row r="498" spans="4:6" x14ac:dyDescent="0.3">
      <c r="D498" s="5">
        <f t="shared" si="9"/>
        <v>442260519</v>
      </c>
      <c r="E498" s="6">
        <v>0.20594360279472881</v>
      </c>
      <c r="F498" s="7">
        <v>-0.82057708326717205</v>
      </c>
    </row>
    <row r="499" spans="4:6" x14ac:dyDescent="0.3">
      <c r="D499" s="5">
        <f t="shared" si="9"/>
        <v>222577822</v>
      </c>
      <c r="E499" s="6">
        <v>0.10364587521520059</v>
      </c>
      <c r="F499" s="7">
        <v>-1.2610474543545112</v>
      </c>
    </row>
    <row r="500" spans="4:6" x14ac:dyDescent="0.3">
      <c r="D500" s="5">
        <f t="shared" si="9"/>
        <v>193359821</v>
      </c>
      <c r="E500" s="6">
        <v>9.0040183244310484E-2</v>
      </c>
      <c r="F500" s="7">
        <v>-1.3405076266754645</v>
      </c>
    </row>
    <row r="501" spans="4:6" x14ac:dyDescent="0.3">
      <c r="D501" s="5">
        <f t="shared" si="9"/>
        <v>707989629</v>
      </c>
      <c r="E501" s="6">
        <v>0.32968336234771028</v>
      </c>
      <c r="F501" s="7">
        <v>-0.44078766442779782</v>
      </c>
    </row>
    <row r="502" spans="4:6" x14ac:dyDescent="0.3">
      <c r="D502" s="5">
        <f t="shared" si="9"/>
        <v>312623101</v>
      </c>
      <c r="E502" s="6">
        <v>0.14557647578937605</v>
      </c>
      <c r="F502" s="7">
        <v>-1.0555957321818612</v>
      </c>
    </row>
    <row r="503" spans="4:6" x14ac:dyDescent="0.3">
      <c r="D503" s="5">
        <f t="shared" si="9"/>
        <v>262120902</v>
      </c>
      <c r="E503" s="6">
        <v>0.12205955676926258</v>
      </c>
      <c r="F503" s="7">
        <v>-1.1647526915698678</v>
      </c>
    </row>
    <row r="504" spans="4:6" x14ac:dyDescent="0.3">
      <c r="D504" s="5">
        <f t="shared" si="9"/>
        <v>2011895965</v>
      </c>
      <c r="E504" s="6">
        <v>0.93686206586366716</v>
      </c>
      <c r="F504" s="7">
        <v>1.5289539179292542</v>
      </c>
    </row>
    <row r="505" spans="4:6" x14ac:dyDescent="0.3">
      <c r="D505" s="5">
        <f t="shared" si="9"/>
        <v>577158234</v>
      </c>
      <c r="E505" s="6">
        <v>0.26876024647500391</v>
      </c>
      <c r="F505" s="7">
        <v>-0.61656680852584589</v>
      </c>
    </row>
    <row r="506" spans="4:6" x14ac:dyDescent="0.3">
      <c r="D506" s="5">
        <f t="shared" si="9"/>
        <v>699760883</v>
      </c>
      <c r="E506" s="6">
        <v>0.32585155388885323</v>
      </c>
      <c r="F506" s="7">
        <v>-0.45139746815101317</v>
      </c>
    </row>
    <row r="507" spans="4:6" x14ac:dyDescent="0.3">
      <c r="D507" s="5">
        <f t="shared" si="9"/>
        <v>387299630</v>
      </c>
      <c r="E507" s="6">
        <v>0.18035044444757556</v>
      </c>
      <c r="F507" s="7">
        <v>-0.9140303679760694</v>
      </c>
    </row>
    <row r="508" spans="4:6" x14ac:dyDescent="0.3">
      <c r="D508" s="5">
        <f t="shared" si="9"/>
        <v>1495292595</v>
      </c>
      <c r="E508" s="6">
        <v>0.69629987533790982</v>
      </c>
      <c r="F508" s="7">
        <v>0.51378795610656358</v>
      </c>
    </row>
    <row r="509" spans="4:6" x14ac:dyDescent="0.3">
      <c r="D509" s="5">
        <f t="shared" si="9"/>
        <v>195993928</v>
      </c>
      <c r="E509" s="6">
        <v>9.1266784901979175E-2</v>
      </c>
      <c r="F509" s="7">
        <v>-1.3329946185862991</v>
      </c>
    </row>
    <row r="510" spans="4:6" x14ac:dyDescent="0.3">
      <c r="D510" s="5">
        <f t="shared" si="9"/>
        <v>1157433453</v>
      </c>
      <c r="E510" s="6">
        <v>0.53897195219897842</v>
      </c>
      <c r="F510" s="7">
        <v>9.7844091216245183E-2</v>
      </c>
    </row>
    <row r="511" spans="4:6" x14ac:dyDescent="0.3">
      <c r="D511" s="5">
        <f t="shared" si="9"/>
        <v>1535649411</v>
      </c>
      <c r="E511" s="6">
        <v>0.71509248224561339</v>
      </c>
      <c r="F511" s="7">
        <v>0.56832392620311223</v>
      </c>
    </row>
    <row r="512" spans="4:6" x14ac:dyDescent="0.3">
      <c r="D512" s="5">
        <f t="shared" si="9"/>
        <v>492191235</v>
      </c>
      <c r="E512" s="6">
        <v>0.22919440430513993</v>
      </c>
      <c r="F512" s="7">
        <v>-0.74150251304221571</v>
      </c>
    </row>
    <row r="513" spans="4:6" x14ac:dyDescent="0.3">
      <c r="D513" s="5">
        <f t="shared" si="9"/>
        <v>951517924</v>
      </c>
      <c r="E513" s="6">
        <v>0.44308506179888274</v>
      </c>
      <c r="F513" s="7">
        <v>-0.14315201790560897</v>
      </c>
    </row>
    <row r="514" spans="4:6" x14ac:dyDescent="0.3">
      <c r="D514" s="5">
        <f t="shared" si="9"/>
        <v>341467368</v>
      </c>
      <c r="E514" s="6">
        <v>0.15900813430455341</v>
      </c>
      <c r="F514" s="7">
        <v>-0.99854270207609441</v>
      </c>
    </row>
    <row r="515" spans="4:6" x14ac:dyDescent="0.3">
      <c r="D515" s="5">
        <f t="shared" ref="D515:D578" si="10">MOD(D514*$B$4,$B$5)</f>
        <v>1034330003</v>
      </c>
      <c r="E515" s="6">
        <v>0.48164744114656693</v>
      </c>
      <c r="F515" s="7">
        <v>-4.6019280849627892E-2</v>
      </c>
    </row>
    <row r="516" spans="4:6" x14ac:dyDescent="0.3">
      <c r="D516" s="5">
        <f t="shared" si="10"/>
        <v>1296265710</v>
      </c>
      <c r="E516" s="6">
        <v>0.60362075977364626</v>
      </c>
      <c r="F516" s="7">
        <v>0.26273027470226762</v>
      </c>
    </row>
    <row r="517" spans="4:6" x14ac:dyDescent="0.3">
      <c r="D517" s="5">
        <f t="shared" si="10"/>
        <v>811064771</v>
      </c>
      <c r="E517" s="6">
        <v>0.37768146570556005</v>
      </c>
      <c r="F517" s="7">
        <v>-0.31157579566112314</v>
      </c>
    </row>
    <row r="518" spans="4:6" x14ac:dyDescent="0.3">
      <c r="D518" s="5">
        <f t="shared" si="10"/>
        <v>133192484</v>
      </c>
      <c r="E518" s="6">
        <v>6.2022583616918495E-2</v>
      </c>
      <c r="F518" s="7">
        <v>-1.5380141001831642</v>
      </c>
    </row>
    <row r="519" spans="4:6" x14ac:dyDescent="0.3">
      <c r="D519" s="5">
        <f t="shared" si="10"/>
        <v>1915839693</v>
      </c>
      <c r="E519" s="6">
        <v>0.89213237854850702</v>
      </c>
      <c r="F519" s="7">
        <v>1.2379482689773988</v>
      </c>
    </row>
    <row r="520" spans="4:6" x14ac:dyDescent="0.3">
      <c r="D520" s="5">
        <f t="shared" si="10"/>
        <v>262046395</v>
      </c>
      <c r="E520" s="6">
        <v>0.12202486174369684</v>
      </c>
      <c r="F520" s="7">
        <v>-1.1649240845568343</v>
      </c>
    </row>
    <row r="521" spans="4:6" x14ac:dyDescent="0.3">
      <c r="D521" s="5">
        <f t="shared" si="10"/>
        <v>562852215</v>
      </c>
      <c r="E521" s="6">
        <v>0.26209848724501067</v>
      </c>
      <c r="F521" s="7">
        <v>-0.63688926687805381</v>
      </c>
    </row>
    <row r="522" spans="4:6" x14ac:dyDescent="0.3">
      <c r="D522" s="5">
        <f t="shared" si="10"/>
        <v>1623652068</v>
      </c>
      <c r="E522" s="6">
        <v>0.75607191282889985</v>
      </c>
      <c r="F522" s="7">
        <v>0.69372262519764971</v>
      </c>
    </row>
    <row r="523" spans="4:6" x14ac:dyDescent="0.3">
      <c r="D523" s="5">
        <f t="shared" si="10"/>
        <v>745793516</v>
      </c>
      <c r="E523" s="6">
        <v>0.34728716904976142</v>
      </c>
      <c r="F523" s="7">
        <v>-0.39265496372693748</v>
      </c>
    </row>
    <row r="524" spans="4:6" x14ac:dyDescent="0.3">
      <c r="D524" s="5">
        <f t="shared" si="10"/>
        <v>1930436175</v>
      </c>
      <c r="E524" s="6">
        <v>0.89892939515312142</v>
      </c>
      <c r="F524" s="7">
        <v>1.2754748803219953</v>
      </c>
    </row>
    <row r="525" spans="4:6" x14ac:dyDescent="0.3">
      <c r="D525" s="5">
        <f t="shared" si="10"/>
        <v>474192801</v>
      </c>
      <c r="E525" s="6">
        <v>0.22081323035137099</v>
      </c>
      <c r="F525" s="7">
        <v>-0.76944958764324356</v>
      </c>
    </row>
    <row r="526" spans="4:6" x14ac:dyDescent="0.3">
      <c r="D526" s="5">
        <f t="shared" si="10"/>
        <v>1879987345</v>
      </c>
      <c r="E526" s="6">
        <v>0.87543732801027352</v>
      </c>
      <c r="F526" s="7">
        <v>1.1524764442146731</v>
      </c>
    </row>
    <row r="527" spans="4:6" x14ac:dyDescent="0.3">
      <c r="D527" s="5">
        <f t="shared" si="10"/>
        <v>505175569</v>
      </c>
      <c r="E527" s="6">
        <v>0.23524070599604463</v>
      </c>
      <c r="F527" s="7">
        <v>-0.7216959835719754</v>
      </c>
    </row>
    <row r="528" spans="4:6" x14ac:dyDescent="0.3">
      <c r="D528" s="5">
        <f t="shared" si="10"/>
        <v>653079514</v>
      </c>
      <c r="E528" s="6">
        <v>0.30411384748678083</v>
      </c>
      <c r="F528" s="7">
        <v>-0.51260494279291935</v>
      </c>
    </row>
    <row r="529" spans="4:6" x14ac:dyDescent="0.3">
      <c r="D529" s="5">
        <f t="shared" si="10"/>
        <v>1888765981</v>
      </c>
      <c r="E529" s="6">
        <v>0.87952519895464665</v>
      </c>
      <c r="F529" s="7">
        <v>1.1726165686417223</v>
      </c>
    </row>
    <row r="530" spans="4:6" x14ac:dyDescent="0.3">
      <c r="D530" s="5">
        <f t="shared" si="10"/>
        <v>1204435466</v>
      </c>
      <c r="E530" s="6">
        <v>0.56085897009899743</v>
      </c>
      <c r="F530" s="7">
        <v>0.15314737100584647</v>
      </c>
    </row>
    <row r="531" spans="4:6" x14ac:dyDescent="0.3">
      <c r="D531" s="5">
        <f t="shared" si="10"/>
        <v>479604055</v>
      </c>
      <c r="E531" s="6">
        <v>0.22333304185730687</v>
      </c>
      <c r="F531" s="7">
        <v>-0.76098490447172329</v>
      </c>
    </row>
    <row r="532" spans="4:6" x14ac:dyDescent="0.3">
      <c r="D532" s="5">
        <f t="shared" si="10"/>
        <v>1093624245</v>
      </c>
      <c r="E532" s="6">
        <v>0.50925847423193837</v>
      </c>
      <c r="F532" s="7">
        <v>2.3209636910582948E-2</v>
      </c>
    </row>
    <row r="533" spans="4:6" x14ac:dyDescent="0.3">
      <c r="D533" s="5">
        <f t="shared" si="10"/>
        <v>892919841</v>
      </c>
      <c r="E533" s="6">
        <v>0.41579820300992409</v>
      </c>
      <c r="F533" s="7">
        <v>-0.2126545675186895</v>
      </c>
    </row>
    <row r="534" spans="4:6" x14ac:dyDescent="0.3">
      <c r="D534" s="5">
        <f t="shared" si="10"/>
        <v>2136849621</v>
      </c>
      <c r="E534" s="6">
        <v>0.99504814622462556</v>
      </c>
      <c r="F534" s="7">
        <v>2.5791733443240901</v>
      </c>
    </row>
    <row r="535" spans="4:6" x14ac:dyDescent="0.3">
      <c r="D535" s="5">
        <f t="shared" si="10"/>
        <v>2081006234</v>
      </c>
      <c r="E535" s="6">
        <v>0.96904404272236311</v>
      </c>
      <c r="F535" s="7">
        <v>1.8669260565982659</v>
      </c>
    </row>
    <row r="536" spans="4:6" x14ac:dyDescent="0.3">
      <c r="D536" s="5">
        <f t="shared" si="10"/>
        <v>1556849342</v>
      </c>
      <c r="E536" s="6">
        <v>0.72496446941510262</v>
      </c>
      <c r="F536" s="7">
        <v>0.59765364583035552</v>
      </c>
    </row>
    <row r="537" spans="4:6" x14ac:dyDescent="0.3">
      <c r="D537" s="5">
        <f t="shared" si="10"/>
        <v>1631844564</v>
      </c>
      <c r="E537" s="6">
        <v>0.75988684106607629</v>
      </c>
      <c r="F537" s="7">
        <v>0.70593860610486092</v>
      </c>
    </row>
    <row r="538" spans="4:6" x14ac:dyDescent="0.3">
      <c r="D538" s="5">
        <f t="shared" si="10"/>
        <v>1068776884</v>
      </c>
      <c r="E538" s="6">
        <v>0.49768802011170238</v>
      </c>
      <c r="F538" s="7">
        <v>-5.7953065980091258E-3</v>
      </c>
    </row>
    <row r="539" spans="4:6" x14ac:dyDescent="0.3">
      <c r="D539" s="5">
        <f t="shared" si="10"/>
        <v>1929315683</v>
      </c>
      <c r="E539" s="6">
        <v>0.89840762540549746</v>
      </c>
      <c r="F539" s="7">
        <v>1.2725303457862718</v>
      </c>
    </row>
    <row r="540" spans="4:6" x14ac:dyDescent="0.3">
      <c r="D540" s="5">
        <f t="shared" si="10"/>
        <v>74014644</v>
      </c>
      <c r="E540" s="6">
        <v>3.4465754436762773E-2</v>
      </c>
      <c r="F540" s="7">
        <v>-1.8188684066550809</v>
      </c>
    </row>
    <row r="541" spans="4:6" x14ac:dyDescent="0.3">
      <c r="D541" s="5">
        <f t="shared" si="10"/>
        <v>1495575563</v>
      </c>
      <c r="E541" s="6">
        <v>0.6964316425811794</v>
      </c>
      <c r="F541" s="7">
        <v>0.51416488685372541</v>
      </c>
    </row>
    <row r="542" spans="4:6" x14ac:dyDescent="0.3">
      <c r="D542" s="5">
        <f t="shared" si="10"/>
        <v>970240374</v>
      </c>
      <c r="E542" s="6">
        <v>0.45180338197555708</v>
      </c>
      <c r="F542" s="7">
        <v>-0.12110639504237806</v>
      </c>
    </row>
    <row r="543" spans="4:6" x14ac:dyDescent="0.3">
      <c r="D543" s="5">
        <f t="shared" si="10"/>
        <v>2235931</v>
      </c>
      <c r="E543" s="6">
        <v>1.0411865087609612E-3</v>
      </c>
      <c r="F543" s="7">
        <v>-3.0782254627342129</v>
      </c>
    </row>
    <row r="544" spans="4:6" x14ac:dyDescent="0.3">
      <c r="D544" s="5">
        <f t="shared" si="10"/>
        <v>556442951</v>
      </c>
      <c r="E544" s="6">
        <v>0.25911394111729597</v>
      </c>
      <c r="F544" s="7">
        <v>-0.64607948241903534</v>
      </c>
    </row>
    <row r="545" spans="4:6" x14ac:dyDescent="0.3">
      <c r="D545" s="5">
        <f t="shared" si="10"/>
        <v>1479714692</v>
      </c>
      <c r="E545" s="6">
        <v>0.68904584896661891</v>
      </c>
      <c r="F545" s="7">
        <v>0.49314759653006363</v>
      </c>
    </row>
    <row r="546" spans="4:6" x14ac:dyDescent="0.3">
      <c r="D546" s="5">
        <f t="shared" si="10"/>
        <v>2001798312</v>
      </c>
      <c r="E546" s="6">
        <v>0.93215997976452114</v>
      </c>
      <c r="F546" s="7">
        <v>1.4920728804797634</v>
      </c>
    </row>
    <row r="547" spans="4:6" x14ac:dyDescent="0.3">
      <c r="D547" s="5">
        <f t="shared" si="10"/>
        <v>632138140</v>
      </c>
      <c r="E547" s="6">
        <v>0.29436226030286611</v>
      </c>
      <c r="F547" s="7">
        <v>-0.54068528802713089</v>
      </c>
    </row>
    <row r="548" spans="4:6" x14ac:dyDescent="0.3">
      <c r="D548" s="5">
        <f t="shared" si="10"/>
        <v>345015717</v>
      </c>
      <c r="E548" s="6">
        <v>0.16066046306924939</v>
      </c>
      <c r="F548" s="7">
        <v>-0.99174706441036908</v>
      </c>
    </row>
    <row r="549" spans="4:6" x14ac:dyDescent="0.3">
      <c r="D549" s="5">
        <f t="shared" si="10"/>
        <v>517992822</v>
      </c>
      <c r="E549" s="6">
        <v>0.24120920453333222</v>
      </c>
      <c r="F549" s="7">
        <v>-0.7024181829664552</v>
      </c>
    </row>
    <row r="550" spans="4:6" x14ac:dyDescent="0.3">
      <c r="D550" s="5">
        <f t="shared" si="10"/>
        <v>879408741</v>
      </c>
      <c r="E550" s="6">
        <v>0.40950660678512102</v>
      </c>
      <c r="F550" s="7">
        <v>-0.22881434922430693</v>
      </c>
    </row>
    <row r="551" spans="4:6" x14ac:dyDescent="0.3">
      <c r="D551" s="5">
        <f t="shared" si="10"/>
        <v>630086562</v>
      </c>
      <c r="E551" s="6">
        <v>0.29340691984948414</v>
      </c>
      <c r="F551" s="7">
        <v>-0.5434589607847794</v>
      </c>
    </row>
    <row r="552" spans="4:6" x14ac:dyDescent="0.3">
      <c r="D552" s="5">
        <f t="shared" si="10"/>
        <v>97541841</v>
      </c>
      <c r="E552" s="6">
        <v>4.5421459288728851E-2</v>
      </c>
      <c r="F552" s="7">
        <v>-1.6909679787114631</v>
      </c>
    </row>
    <row r="553" spans="4:6" x14ac:dyDescent="0.3">
      <c r="D553" s="5">
        <f t="shared" si="10"/>
        <v>1158052687</v>
      </c>
      <c r="E553" s="6">
        <v>0.5392603055008317</v>
      </c>
      <c r="F553" s="7">
        <v>9.8570379743525297E-2</v>
      </c>
    </row>
    <row r="554" spans="4:6" x14ac:dyDescent="0.3">
      <c r="D554" s="5">
        <f t="shared" si="10"/>
        <v>1361922767</v>
      </c>
      <c r="E554" s="6">
        <v>0.6341947094855781</v>
      </c>
      <c r="F554" s="7">
        <v>0.3429838883575147</v>
      </c>
    </row>
    <row r="555" spans="4:6" x14ac:dyDescent="0.3">
      <c r="D555" s="5">
        <f t="shared" si="10"/>
        <v>457000246</v>
      </c>
      <c r="E555" s="6">
        <v>0.21280732305050579</v>
      </c>
      <c r="F555" s="7">
        <v>-0.79671831247805969</v>
      </c>
    </row>
    <row r="556" spans="4:6" x14ac:dyDescent="0.3">
      <c r="D556" s="5">
        <f t="shared" si="10"/>
        <v>906852682</v>
      </c>
      <c r="E556" s="6">
        <v>0.42228618769188059</v>
      </c>
      <c r="F556" s="7">
        <v>-0.19604828228980367</v>
      </c>
    </row>
    <row r="557" spans="4:6" x14ac:dyDescent="0.3">
      <c r="D557" s="5">
        <f t="shared" si="10"/>
        <v>379152374</v>
      </c>
      <c r="E557" s="6">
        <v>0.17655658272705654</v>
      </c>
      <c r="F557" s="7">
        <v>-0.92856770410648637</v>
      </c>
    </row>
    <row r="558" spans="4:6" x14ac:dyDescent="0.3">
      <c r="D558" s="5">
        <f t="shared" si="10"/>
        <v>1208605620</v>
      </c>
      <c r="E558" s="6">
        <v>0.5628008493807175</v>
      </c>
      <c r="F558" s="7">
        <v>0.15807423701216033</v>
      </c>
    </row>
    <row r="559" spans="4:6" x14ac:dyDescent="0.3">
      <c r="D559" s="5">
        <f t="shared" si="10"/>
        <v>2061128618</v>
      </c>
      <c r="E559" s="6">
        <v>0.95978780645857364</v>
      </c>
      <c r="F559" s="7">
        <v>1.748228969923505</v>
      </c>
    </row>
    <row r="560" spans="4:6" x14ac:dyDescent="0.3">
      <c r="D560" s="5">
        <f t="shared" si="10"/>
        <v>1969637615</v>
      </c>
      <c r="E560" s="6">
        <v>0.91718398818483948</v>
      </c>
      <c r="F560" s="7">
        <v>1.386376318943819</v>
      </c>
    </row>
    <row r="561" spans="4:6" x14ac:dyDescent="0.3">
      <c r="D561" s="5">
        <f t="shared" si="10"/>
        <v>833810034</v>
      </c>
      <c r="E561" s="6">
        <v>0.38827305416415731</v>
      </c>
      <c r="F561" s="7">
        <v>-0.28382289464599653</v>
      </c>
    </row>
    <row r="562" spans="4:6" x14ac:dyDescent="0.3">
      <c r="D562" s="5">
        <f t="shared" si="10"/>
        <v>705639140</v>
      </c>
      <c r="E562" s="6">
        <v>0.32858883061314825</v>
      </c>
      <c r="F562" s="7">
        <v>-0.44381317633614559</v>
      </c>
    </row>
    <row r="563" spans="4:6" x14ac:dyDescent="0.3">
      <c r="D563" s="5">
        <f t="shared" si="10"/>
        <v>668801873</v>
      </c>
      <c r="E563" s="6">
        <v>0.31143514142505374</v>
      </c>
      <c r="F563" s="7">
        <v>-0.49178649747371095</v>
      </c>
    </row>
    <row r="564" spans="4:6" x14ac:dyDescent="0.3">
      <c r="D564" s="5">
        <f t="shared" si="10"/>
        <v>613546232</v>
      </c>
      <c r="E564" s="6">
        <v>0.28570472848201611</v>
      </c>
      <c r="F564" s="7">
        <v>-0.56597693947615557</v>
      </c>
    </row>
    <row r="565" spans="4:6" x14ac:dyDescent="0.3">
      <c r="D565" s="5">
        <f t="shared" si="10"/>
        <v>543189095</v>
      </c>
      <c r="E565" s="6">
        <v>0.2529421334647966</v>
      </c>
      <c r="F565" s="7">
        <v>-0.66525991105244564</v>
      </c>
    </row>
    <row r="566" spans="4:6" x14ac:dyDescent="0.3">
      <c r="D566" s="5">
        <f t="shared" si="10"/>
        <v>1652958522</v>
      </c>
      <c r="E566" s="6">
        <v>0.76971879393767451</v>
      </c>
      <c r="F566" s="7">
        <v>0.73792107374025773</v>
      </c>
    </row>
    <row r="567" spans="4:6" x14ac:dyDescent="0.3">
      <c r="D567" s="5">
        <f t="shared" si="10"/>
        <v>205911177</v>
      </c>
      <c r="E567" s="6">
        <v>9.5884863842171486E-2</v>
      </c>
      <c r="F567" s="7">
        <v>-1.3053616584212029</v>
      </c>
    </row>
    <row r="568" spans="4:6" x14ac:dyDescent="0.3">
      <c r="D568" s="5">
        <f t="shared" si="10"/>
        <v>984106651</v>
      </c>
      <c r="E568" s="6">
        <v>0.4582603703795563</v>
      </c>
      <c r="F568" s="7">
        <v>-0.10481735229249137</v>
      </c>
    </row>
    <row r="569" spans="4:6" x14ac:dyDescent="0.3">
      <c r="D569" s="5">
        <f t="shared" si="10"/>
        <v>1473878781</v>
      </c>
      <c r="E569" s="6">
        <v>0.68632829113521454</v>
      </c>
      <c r="F569" s="7">
        <v>0.48546939438332409</v>
      </c>
    </row>
    <row r="570" spans="4:6" x14ac:dyDescent="0.3">
      <c r="D570" s="5">
        <f t="shared" si="10"/>
        <v>1616896188</v>
      </c>
      <c r="E570" s="6">
        <v>0.75292596104827336</v>
      </c>
      <c r="F570" s="7">
        <v>0.68372619692558367</v>
      </c>
    </row>
    <row r="571" spans="4:6" x14ac:dyDescent="0.3">
      <c r="D571" s="5">
        <f t="shared" si="10"/>
        <v>1050224380</v>
      </c>
      <c r="E571" s="6">
        <v>0.48904883720823455</v>
      </c>
      <c r="F571" s="7">
        <v>-2.7453942663606196E-2</v>
      </c>
    </row>
    <row r="572" spans="4:6" x14ac:dyDescent="0.3">
      <c r="D572" s="5">
        <f t="shared" si="10"/>
        <v>1882075898</v>
      </c>
      <c r="E572" s="6">
        <v>0.87640988628976968</v>
      </c>
      <c r="F572" s="7">
        <v>1.1572255357611703</v>
      </c>
    </row>
    <row r="573" spans="4:6" x14ac:dyDescent="0.3">
      <c r="D573" s="5">
        <f t="shared" si="10"/>
        <v>389986023</v>
      </c>
      <c r="E573" s="6">
        <v>0.1816013936713351</v>
      </c>
      <c r="F573" s="7">
        <v>-0.90927916169687817</v>
      </c>
    </row>
    <row r="574" spans="4:6" x14ac:dyDescent="0.3">
      <c r="D574" s="5">
        <f t="shared" si="10"/>
        <v>173666631</v>
      </c>
      <c r="E574" s="6">
        <v>8.086982702917403E-2</v>
      </c>
      <c r="F574" s="7">
        <v>-1.3992445743115349</v>
      </c>
    </row>
    <row r="575" spans="4:6" x14ac:dyDescent="0.3">
      <c r="D575" s="5">
        <f t="shared" si="10"/>
        <v>1433270760</v>
      </c>
      <c r="E575" s="6">
        <v>0.66741870778372392</v>
      </c>
      <c r="F575" s="7">
        <v>0.43279654382112903</v>
      </c>
    </row>
    <row r="576" spans="4:6" x14ac:dyDescent="0.3">
      <c r="D576" s="5">
        <f t="shared" si="10"/>
        <v>2079684208</v>
      </c>
      <c r="E576" s="6">
        <v>0.96842842639277538</v>
      </c>
      <c r="F576" s="7">
        <v>1.8581821834671313</v>
      </c>
    </row>
    <row r="577" spans="4:6" x14ac:dyDescent="0.3">
      <c r="D577" s="5">
        <f t="shared" si="10"/>
        <v>18358059</v>
      </c>
      <c r="E577" s="6">
        <v>8.5486373943729679E-3</v>
      </c>
      <c r="F577" s="7">
        <v>-2.3846091602671433</v>
      </c>
    </row>
    <row r="578" spans="4:6" x14ac:dyDescent="0.3">
      <c r="D578" s="5">
        <f t="shared" si="10"/>
        <v>1398603425</v>
      </c>
      <c r="E578" s="6">
        <v>0.65127547192506074</v>
      </c>
      <c r="F578" s="7">
        <v>0.38876626774155704</v>
      </c>
    </row>
    <row r="579" spans="4:6" x14ac:dyDescent="0.3">
      <c r="D579" s="5">
        <f t="shared" ref="D579:D642" si="11">MOD(D578*$B$4,$B$5)</f>
        <v>1542517436</v>
      </c>
      <c r="E579" s="6">
        <v>0.71829065561135363</v>
      </c>
      <c r="F579" s="7">
        <v>0.57777107113473947</v>
      </c>
    </row>
    <row r="580" spans="4:6" x14ac:dyDescent="0.3">
      <c r="D580" s="5">
        <f t="shared" si="11"/>
        <v>1306144372</v>
      </c>
      <c r="E580" s="6">
        <v>0.60822087024172844</v>
      </c>
      <c r="F580" s="7">
        <v>0.27468499581640787</v>
      </c>
    </row>
    <row r="581" spans="4:6" x14ac:dyDescent="0.3">
      <c r="D581" s="5">
        <f t="shared" si="11"/>
        <v>922588539</v>
      </c>
      <c r="E581" s="6">
        <v>0.42961376712621541</v>
      </c>
      <c r="F581" s="7">
        <v>-0.17735756858876386</v>
      </c>
    </row>
    <row r="582" spans="4:6" x14ac:dyDescent="0.3">
      <c r="D582" s="5">
        <f t="shared" si="11"/>
        <v>1902978230</v>
      </c>
      <c r="E582" s="6">
        <v>0.8861432931256884</v>
      </c>
      <c r="F582" s="7">
        <v>1.2062699671003259</v>
      </c>
    </row>
    <row r="583" spans="4:6" x14ac:dyDescent="0.3">
      <c r="D583" s="5">
        <f t="shared" si="11"/>
        <v>49139905</v>
      </c>
      <c r="E583" s="6">
        <v>2.2882551441791049E-2</v>
      </c>
      <c r="F583" s="7">
        <v>-1.9975533701870611</v>
      </c>
    </row>
    <row r="584" spans="4:6" x14ac:dyDescent="0.3">
      <c r="D584" s="5">
        <f t="shared" si="11"/>
        <v>1210407967</v>
      </c>
      <c r="E584" s="6">
        <v>0.56364013260569434</v>
      </c>
      <c r="F584" s="7">
        <v>0.16020481725497182</v>
      </c>
    </row>
    <row r="585" spans="4:6" x14ac:dyDescent="0.3">
      <c r="D585" s="5">
        <f t="shared" si="11"/>
        <v>1015391128</v>
      </c>
      <c r="E585" s="6">
        <v>0.47282834022569314</v>
      </c>
      <c r="F585" s="7">
        <v>-6.8161994653820182E-2</v>
      </c>
    </row>
    <row r="586" spans="4:6" x14ac:dyDescent="0.3">
      <c r="D586" s="5">
        <f t="shared" si="11"/>
        <v>1925864207</v>
      </c>
      <c r="E586" s="6">
        <v>0.89680040664672889</v>
      </c>
      <c r="F586" s="7">
        <v>1.2635288459221843</v>
      </c>
    </row>
    <row r="587" spans="4:6" x14ac:dyDescent="0.3">
      <c r="D587" s="5">
        <f t="shared" si="11"/>
        <v>971541114</v>
      </c>
      <c r="E587" s="6">
        <v>0.45240908623897386</v>
      </c>
      <c r="F587" s="7">
        <v>-0.11957708562811571</v>
      </c>
    </row>
    <row r="588" spans="4:6" x14ac:dyDescent="0.3">
      <c r="D588" s="5">
        <f t="shared" si="11"/>
        <v>513230708</v>
      </c>
      <c r="E588" s="6">
        <v>0.23899167239572078</v>
      </c>
      <c r="F588" s="7">
        <v>-0.70954982302504854</v>
      </c>
    </row>
    <row r="589" spans="4:6" x14ac:dyDescent="0.3">
      <c r="D589" s="5">
        <f t="shared" si="11"/>
        <v>788154076</v>
      </c>
      <c r="E589" s="6">
        <v>0.36701284196880912</v>
      </c>
      <c r="F589" s="7">
        <v>-0.3397753879706128</v>
      </c>
    </row>
    <row r="590" spans="4:6" x14ac:dyDescent="0.3">
      <c r="D590" s="5">
        <f t="shared" si="11"/>
        <v>165112344</v>
      </c>
      <c r="E590" s="6">
        <v>7.6886426729044346E-2</v>
      </c>
      <c r="F590" s="7">
        <v>-1.4263308854146253</v>
      </c>
    </row>
    <row r="591" spans="4:6" x14ac:dyDescent="0.3">
      <c r="D591" s="5">
        <f t="shared" si="11"/>
        <v>826143207</v>
      </c>
      <c r="E591" s="6">
        <v>0.38470290963044662</v>
      </c>
      <c r="F591" s="7">
        <v>-0.29315219917629659</v>
      </c>
    </row>
    <row r="592" spans="4:6" x14ac:dyDescent="0.3">
      <c r="D592" s="5">
        <f t="shared" si="11"/>
        <v>2134903954</v>
      </c>
      <c r="E592" s="6">
        <v>0.99414212442388961</v>
      </c>
      <c r="F592" s="7">
        <v>2.5205922882327383</v>
      </c>
    </row>
    <row r="593" spans="4:6" x14ac:dyDescent="0.3">
      <c r="D593" s="5">
        <f t="shared" si="11"/>
        <v>503511298</v>
      </c>
      <c r="E593" s="6">
        <v>0.23446571941903394</v>
      </c>
      <c r="F593" s="7">
        <v>-0.72421876686454822</v>
      </c>
    </row>
    <row r="594" spans="4:6" x14ac:dyDescent="0.3">
      <c r="D594" s="5">
        <f t="shared" si="11"/>
        <v>1921432659</v>
      </c>
      <c r="E594" s="6">
        <v>0.89473680629836094</v>
      </c>
      <c r="F594" s="7">
        <v>1.2521193237026635</v>
      </c>
    </row>
    <row r="595" spans="4:6" x14ac:dyDescent="0.3">
      <c r="D595" s="5">
        <f t="shared" si="11"/>
        <v>1804652306</v>
      </c>
      <c r="E595" s="6">
        <v>0.84035671673748336</v>
      </c>
      <c r="F595" s="7">
        <v>0.99592504281974981</v>
      </c>
    </row>
    <row r="596" spans="4:6" x14ac:dyDescent="0.3">
      <c r="D596" s="5">
        <f t="shared" si="11"/>
        <v>1844806018</v>
      </c>
      <c r="E596" s="6">
        <v>0.85905474597500153</v>
      </c>
      <c r="F596" s="7">
        <v>1.0760821721893428</v>
      </c>
    </row>
    <row r="597" spans="4:6" x14ac:dyDescent="0.3">
      <c r="D597" s="5">
        <f t="shared" si="11"/>
        <v>926904729</v>
      </c>
      <c r="E597" s="6">
        <v>0.43162364971975203</v>
      </c>
      <c r="F597" s="7">
        <v>-0.17224197531564975</v>
      </c>
    </row>
    <row r="598" spans="4:6" x14ac:dyDescent="0.3">
      <c r="D598" s="5">
        <f t="shared" si="11"/>
        <v>1943871961</v>
      </c>
      <c r="E598" s="6">
        <v>0.90518592056369962</v>
      </c>
      <c r="F598" s="7">
        <v>1.311679907579077</v>
      </c>
    </row>
    <row r="599" spans="4:6" x14ac:dyDescent="0.3">
      <c r="D599" s="5">
        <f t="shared" si="11"/>
        <v>492957413</v>
      </c>
      <c r="E599" s="6">
        <v>0.22955118373925909</v>
      </c>
      <c r="F599" s="7">
        <v>-0.74032573773147325</v>
      </c>
    </row>
    <row r="600" spans="4:6" x14ac:dyDescent="0.3">
      <c r="D600" s="5">
        <f t="shared" si="11"/>
        <v>1428474163</v>
      </c>
      <c r="E600" s="6">
        <v>0.66518511824792725</v>
      </c>
      <c r="F600" s="7">
        <v>0.42665619139887506</v>
      </c>
    </row>
    <row r="601" spans="4:6" x14ac:dyDescent="0.3">
      <c r="D601" s="5">
        <f t="shared" si="11"/>
        <v>323900650</v>
      </c>
      <c r="E601" s="6">
        <v>0.15082799377928302</v>
      </c>
      <c r="F601" s="7">
        <v>-1.0328886998895002</v>
      </c>
    </row>
    <row r="602" spans="4:6" x14ac:dyDescent="0.3">
      <c r="D602" s="5">
        <f t="shared" si="11"/>
        <v>1327325990</v>
      </c>
      <c r="E602" s="6">
        <v>0.61808432975605532</v>
      </c>
      <c r="F602" s="7">
        <v>0.30045339501053259</v>
      </c>
    </row>
    <row r="603" spans="4:6" x14ac:dyDescent="0.3">
      <c r="D603" s="5">
        <f t="shared" si="11"/>
        <v>1178255045</v>
      </c>
      <c r="E603" s="6">
        <v>0.54866776154252495</v>
      </c>
      <c r="F603" s="7">
        <v>0.12229615511769243</v>
      </c>
    </row>
    <row r="604" spans="4:6" x14ac:dyDescent="0.3">
      <c r="D604" s="5">
        <f t="shared" si="11"/>
        <v>1592370047</v>
      </c>
      <c r="E604" s="6">
        <v>0.74150508664688575</v>
      </c>
      <c r="F604" s="7">
        <v>0.64799246051828574</v>
      </c>
    </row>
    <row r="605" spans="4:6" x14ac:dyDescent="0.3">
      <c r="D605" s="5">
        <f t="shared" si="11"/>
        <v>412361666</v>
      </c>
      <c r="E605" s="6">
        <v>0.19202086440475738</v>
      </c>
      <c r="F605" s="7">
        <v>-0.87047343816566325</v>
      </c>
    </row>
    <row r="606" spans="4:6" x14ac:dyDescent="0.3">
      <c r="D606" s="5">
        <f t="shared" si="11"/>
        <v>84055443</v>
      </c>
      <c r="E606" s="6">
        <v>3.9141365829055537E-2</v>
      </c>
      <c r="F606" s="7">
        <v>-1.7607381550092041</v>
      </c>
    </row>
    <row r="607" spans="4:6" x14ac:dyDescent="0.3">
      <c r="D607" s="5">
        <f t="shared" si="11"/>
        <v>843679870</v>
      </c>
      <c r="E607" s="6">
        <v>0.39286905470571393</v>
      </c>
      <c r="F607" s="7">
        <v>-0.27184902275227057</v>
      </c>
    </row>
    <row r="608" spans="4:6" x14ac:dyDescent="0.3">
      <c r="D608" s="5">
        <f t="shared" si="11"/>
        <v>391123062</v>
      </c>
      <c r="E608" s="6">
        <v>0.18213086871628731</v>
      </c>
      <c r="F608" s="7">
        <v>-0.90727434497041659</v>
      </c>
    </row>
    <row r="609" spans="4:6" x14ac:dyDescent="0.3">
      <c r="D609" s="5">
        <f t="shared" si="11"/>
        <v>1372585025</v>
      </c>
      <c r="E609" s="6">
        <v>0.63915971027608931</v>
      </c>
      <c r="F609" s="7">
        <v>0.35621363779417847</v>
      </c>
    </row>
    <row r="610" spans="4:6" x14ac:dyDescent="0.3">
      <c r="D610" s="5">
        <f t="shared" si="11"/>
        <v>1886264531</v>
      </c>
      <c r="E610" s="6">
        <v>0.8783603705264259</v>
      </c>
      <c r="F610" s="7">
        <v>1.1668294312030774</v>
      </c>
    </row>
    <row r="611" spans="4:6" x14ac:dyDescent="0.3">
      <c r="D611" s="5">
        <f t="shared" si="11"/>
        <v>716026748</v>
      </c>
      <c r="E611" s="6">
        <v>0.33342593753098132</v>
      </c>
      <c r="F611" s="7">
        <v>-0.43047262609130155</v>
      </c>
    </row>
    <row r="612" spans="4:6" x14ac:dyDescent="0.3">
      <c r="D612" s="5">
        <f t="shared" si="11"/>
        <v>1725337890</v>
      </c>
      <c r="E612" s="6">
        <v>0.80342306364646465</v>
      </c>
      <c r="F612" s="7">
        <v>0.85391177874150836</v>
      </c>
    </row>
    <row r="613" spans="4:6" x14ac:dyDescent="0.3">
      <c r="D613" s="5">
        <f t="shared" si="11"/>
        <v>74490236</v>
      </c>
      <c r="E613" s="6">
        <v>3.4687219219922294E-2</v>
      </c>
      <c r="F613" s="7">
        <v>-1.8159734924116773</v>
      </c>
    </row>
    <row r="614" spans="4:6" x14ac:dyDescent="0.3">
      <c r="D614" s="5">
        <f t="shared" si="11"/>
        <v>830556878</v>
      </c>
      <c r="E614" s="6">
        <v>0.38675818535197359</v>
      </c>
      <c r="F614" s="7">
        <v>-0.28777840241594282</v>
      </c>
    </row>
    <row r="615" spans="4:6" x14ac:dyDescent="0.3">
      <c r="D615" s="5">
        <f t="shared" si="11"/>
        <v>438852095</v>
      </c>
      <c r="E615" s="6">
        <v>0.20435643168572004</v>
      </c>
      <c r="F615" s="7">
        <v>-0.82616083233547077</v>
      </c>
    </row>
    <row r="616" spans="4:6" x14ac:dyDescent="0.3">
      <c r="D616" s="5">
        <f t="shared" si="11"/>
        <v>1050783737</v>
      </c>
      <c r="E616" s="6">
        <v>0.48930930810916173</v>
      </c>
      <c r="F616" s="7">
        <v>-2.6800798648775544E-2</v>
      </c>
    </row>
    <row r="617" spans="4:6" x14ac:dyDescent="0.3">
      <c r="D617" s="5">
        <f t="shared" si="11"/>
        <v>965510234</v>
      </c>
      <c r="E617" s="6">
        <v>0.44960073889195989</v>
      </c>
      <c r="F617" s="7">
        <v>-0.12667014311935446</v>
      </c>
    </row>
    <row r="618" spans="4:6" x14ac:dyDescent="0.3">
      <c r="D618" s="5">
        <f t="shared" si="11"/>
        <v>1454398220</v>
      </c>
      <c r="E618" s="6">
        <v>0.67725694801402925</v>
      </c>
      <c r="F618" s="7">
        <v>0.46004195825319411</v>
      </c>
    </row>
    <row r="619" spans="4:6" x14ac:dyDescent="0.3">
      <c r="D619" s="5">
        <f t="shared" si="11"/>
        <v>1868573543</v>
      </c>
      <c r="E619" s="6">
        <v>0.87012236227292783</v>
      </c>
      <c r="F619" s="7">
        <v>1.12696973924082</v>
      </c>
    </row>
    <row r="620" spans="4:6" x14ac:dyDescent="0.3">
      <c r="D620" s="5">
        <f t="shared" si="11"/>
        <v>1452836506</v>
      </c>
      <c r="E620" s="6">
        <v>0.67652971826170549</v>
      </c>
      <c r="F620" s="7">
        <v>0.45801653282026289</v>
      </c>
    </row>
    <row r="621" spans="4:6" x14ac:dyDescent="0.3">
      <c r="D621" s="5">
        <f t="shared" si="11"/>
        <v>1645004694</v>
      </c>
      <c r="E621" s="6">
        <v>0.76601500414872081</v>
      </c>
      <c r="F621" s="7">
        <v>0.72578596581829979</v>
      </c>
    </row>
    <row r="622" spans="4:6" x14ac:dyDescent="0.3">
      <c r="D622" s="5">
        <f t="shared" si="11"/>
        <v>666252602</v>
      </c>
      <c r="E622" s="6">
        <v>0.31024804460839184</v>
      </c>
      <c r="F622" s="7">
        <v>-0.49514738262165531</v>
      </c>
    </row>
    <row r="623" spans="4:6" x14ac:dyDescent="0.3">
      <c r="D623" s="5">
        <f t="shared" si="11"/>
        <v>2111737317</v>
      </c>
      <c r="E623" s="6">
        <v>0.98335431840583154</v>
      </c>
      <c r="F623" s="7">
        <v>2.1285517609140294</v>
      </c>
    </row>
    <row r="624" spans="4:6" x14ac:dyDescent="0.3">
      <c r="D624" s="5">
        <f t="shared" si="11"/>
        <v>1065756758</v>
      </c>
      <c r="E624" s="6">
        <v>0.49628166434940107</v>
      </c>
      <c r="F624" s="7">
        <v>-9.3206202278015172E-3</v>
      </c>
    </row>
    <row r="625" spans="4:6" x14ac:dyDescent="0.3">
      <c r="D625" s="5">
        <f t="shared" si="11"/>
        <v>26217886</v>
      </c>
      <c r="E625" s="6">
        <v>1.2208654556617751E-2</v>
      </c>
      <c r="F625" s="7">
        <v>-2.2504986499057669</v>
      </c>
    </row>
    <row r="626" spans="4:6" x14ac:dyDescent="0.3">
      <c r="D626" s="5">
        <f t="shared" si="11"/>
        <v>695707023</v>
      </c>
      <c r="E626" s="6">
        <v>0.32396382822092978</v>
      </c>
      <c r="F626" s="7">
        <v>-0.45664301442220273</v>
      </c>
    </row>
    <row r="627" spans="4:6" x14ac:dyDescent="0.3">
      <c r="D627" s="5">
        <f t="shared" si="11"/>
        <v>124435447</v>
      </c>
      <c r="E627" s="6">
        <v>5.7944770490699231E-2</v>
      </c>
      <c r="F627" s="7">
        <v>-1.572263125686149</v>
      </c>
    </row>
    <row r="628" spans="4:6" x14ac:dyDescent="0.3">
      <c r="D628" s="5">
        <f t="shared" si="11"/>
        <v>111701478</v>
      </c>
      <c r="E628" s="6">
        <v>5.2015054088099907E-2</v>
      </c>
      <c r="F628" s="7">
        <v>-1.6256219248986574</v>
      </c>
    </row>
    <row r="629" spans="4:6" x14ac:dyDescent="0.3">
      <c r="D629" s="5">
        <f t="shared" si="11"/>
        <v>1758090568</v>
      </c>
      <c r="E629" s="6">
        <v>0.81867471786092472</v>
      </c>
      <c r="F629" s="7">
        <v>0.91032608801661452</v>
      </c>
    </row>
    <row r="630" spans="4:6" x14ac:dyDescent="0.3">
      <c r="D630" s="5">
        <f t="shared" si="11"/>
        <v>531045782</v>
      </c>
      <c r="E630" s="6">
        <v>0.24728746269576946</v>
      </c>
      <c r="F630" s="7">
        <v>-0.68305051126908833</v>
      </c>
    </row>
    <row r="631" spans="4:6" x14ac:dyDescent="0.3">
      <c r="D631" s="5">
        <f t="shared" si="11"/>
        <v>1746132330</v>
      </c>
      <c r="E631" s="6">
        <v>0.81310622935472632</v>
      </c>
      <c r="F631" s="7">
        <v>0.88940112367040125</v>
      </c>
    </row>
    <row r="632" spans="4:6" x14ac:dyDescent="0.3">
      <c r="D632" s="5">
        <f t="shared" si="11"/>
        <v>968040327</v>
      </c>
      <c r="E632" s="6">
        <v>0.45077890525644543</v>
      </c>
      <c r="F632" s="7">
        <v>-0.12369368675352442</v>
      </c>
    </row>
    <row r="633" spans="4:6" x14ac:dyDescent="0.3">
      <c r="D633" s="5">
        <f t="shared" si="11"/>
        <v>1177949544</v>
      </c>
      <c r="E633" s="6">
        <v>0.54852550155345858</v>
      </c>
      <c r="F633" s="7">
        <v>0.12193689343155167</v>
      </c>
    </row>
    <row r="634" spans="4:6" x14ac:dyDescent="0.3">
      <c r="D634" s="5">
        <f t="shared" si="11"/>
        <v>1877916805</v>
      </c>
      <c r="E634" s="6">
        <v>0.8744731576875534</v>
      </c>
      <c r="F634" s="7">
        <v>1.1477938309733691</v>
      </c>
    </row>
    <row r="635" spans="4:6" x14ac:dyDescent="0.3">
      <c r="D635" s="5">
        <f t="shared" si="11"/>
        <v>1489870638</v>
      </c>
      <c r="E635" s="6">
        <v>0.69377507985921116</v>
      </c>
      <c r="F635" s="7">
        <v>0.50657957830038614</v>
      </c>
    </row>
    <row r="636" spans="4:6" x14ac:dyDescent="0.3">
      <c r="D636" s="5">
        <f t="shared" si="11"/>
        <v>465712515</v>
      </c>
      <c r="E636" s="6">
        <v>0.21686428945219544</v>
      </c>
      <c r="F636" s="7">
        <v>-0.7828272232280169</v>
      </c>
    </row>
    <row r="637" spans="4:6" x14ac:dyDescent="0.3">
      <c r="D637" s="5">
        <f t="shared" si="11"/>
        <v>549994769</v>
      </c>
      <c r="E637" s="6">
        <v>0.25611127238358489</v>
      </c>
      <c r="F637" s="7">
        <v>-0.65538090146461592</v>
      </c>
    </row>
    <row r="638" spans="4:6" x14ac:dyDescent="0.3">
      <c r="D638" s="5">
        <f t="shared" si="11"/>
        <v>1604650185</v>
      </c>
      <c r="E638" s="6">
        <v>0.74722347152160806</v>
      </c>
      <c r="F638" s="7">
        <v>0.66577792470961272</v>
      </c>
    </row>
    <row r="639" spans="4:6" x14ac:dyDescent="0.3">
      <c r="D639" s="5">
        <f t="shared" si="11"/>
        <v>481416492</v>
      </c>
      <c r="E639" s="6">
        <v>0.22417702360467709</v>
      </c>
      <c r="F639" s="7">
        <v>-0.7581619326943656</v>
      </c>
    </row>
    <row r="640" spans="4:6" x14ac:dyDescent="0.3">
      <c r="D640" s="5">
        <f t="shared" si="11"/>
        <v>534941145</v>
      </c>
      <c r="E640" s="6">
        <v>0.24910138244656974</v>
      </c>
      <c r="F640" s="7">
        <v>-0.67732028242781817</v>
      </c>
    </row>
    <row r="641" spans="4:6" x14ac:dyDescent="0.3">
      <c r="D641" s="5">
        <f t="shared" si="11"/>
        <v>800638767</v>
      </c>
      <c r="E641" s="6">
        <v>0.3728264792569228</v>
      </c>
      <c r="F641" s="7">
        <v>-0.32437656670328918</v>
      </c>
    </row>
    <row r="642" spans="4:6" x14ac:dyDescent="0.3">
      <c r="D642" s="5">
        <f t="shared" si="11"/>
        <v>1518210445</v>
      </c>
      <c r="E642" s="6">
        <v>0.70697183088117455</v>
      </c>
      <c r="F642" s="7">
        <v>0.54455975800975698</v>
      </c>
    </row>
    <row r="643" spans="4:6" x14ac:dyDescent="0.3">
      <c r="D643" s="5">
        <f t="shared" ref="D643:D706" si="12">MOD(D642*$B$4,$B$5)</f>
        <v>509453073</v>
      </c>
      <c r="E643" s="6">
        <v>0.23723257401700371</v>
      </c>
      <c r="F643" s="7">
        <v>-0.7152328915031928</v>
      </c>
    </row>
    <row r="644" spans="4:6" x14ac:dyDescent="0.3">
      <c r="D644" s="5">
        <f t="shared" si="12"/>
        <v>974044986</v>
      </c>
      <c r="E644" s="6">
        <v>0.45357504249883351</v>
      </c>
      <c r="F644" s="7">
        <v>-0.11663401071510707</v>
      </c>
    </row>
    <row r="645" spans="4:6" x14ac:dyDescent="0.3">
      <c r="D645" s="5">
        <f t="shared" si="12"/>
        <v>1118551788</v>
      </c>
      <c r="E645" s="6">
        <v>0.52086626600554797</v>
      </c>
      <c r="F645" s="7">
        <v>5.2327843261278886E-2</v>
      </c>
    </row>
    <row r="646" spans="4:6" x14ac:dyDescent="0.3">
      <c r="D646" s="5">
        <f t="shared" si="12"/>
        <v>1579505674</v>
      </c>
      <c r="E646" s="6">
        <v>0.73551464614971973</v>
      </c>
      <c r="F646" s="7">
        <v>0.62957802056790502</v>
      </c>
    </row>
    <row r="647" spans="4:6" x14ac:dyDescent="0.3">
      <c r="D647" s="5">
        <f t="shared" si="12"/>
        <v>58986566</v>
      </c>
      <c r="E647" s="6">
        <v>2.746776028300427E-2</v>
      </c>
      <c r="F647" s="7">
        <v>-1.9193858483890578</v>
      </c>
    </row>
    <row r="648" spans="4:6" x14ac:dyDescent="0.3">
      <c r="D648" s="5">
        <f t="shared" si="12"/>
        <v>1924695111</v>
      </c>
      <c r="E648" s="6">
        <v>0.89625600389787552</v>
      </c>
      <c r="F648" s="7">
        <v>1.2605029282812692</v>
      </c>
    </row>
    <row r="649" spans="4:6" x14ac:dyDescent="0.3">
      <c r="D649" s="5">
        <f t="shared" si="12"/>
        <v>372682920</v>
      </c>
      <c r="E649" s="6">
        <v>0.17354400844643267</v>
      </c>
      <c r="F649" s="7">
        <v>-0.94025258024519787</v>
      </c>
    </row>
    <row r="650" spans="4:6" x14ac:dyDescent="0.3">
      <c r="D650" s="5">
        <f t="shared" si="12"/>
        <v>306720401</v>
      </c>
      <c r="E650" s="6">
        <v>0.14282781690622476</v>
      </c>
      <c r="F650" s="7">
        <v>-1.0677004978411728</v>
      </c>
    </row>
    <row r="651" spans="4:6" x14ac:dyDescent="0.3">
      <c r="D651" s="5">
        <f t="shared" si="12"/>
        <v>948214253</v>
      </c>
      <c r="E651" s="6">
        <v>0.44154667010674875</v>
      </c>
      <c r="F651" s="7">
        <v>-0.14704900512528854</v>
      </c>
    </row>
    <row r="652" spans="4:6" x14ac:dyDescent="0.3">
      <c r="D652" s="5">
        <f t="shared" si="12"/>
        <v>1931238052</v>
      </c>
      <c r="E652" s="6">
        <v>0.89930279822955173</v>
      </c>
      <c r="F652" s="7">
        <v>1.2775889365047948</v>
      </c>
    </row>
    <row r="653" spans="4:6" x14ac:dyDescent="0.3">
      <c r="D653" s="5">
        <f t="shared" si="12"/>
        <v>526891822</v>
      </c>
      <c r="E653" s="6">
        <v>0.24535312433294312</v>
      </c>
      <c r="F653" s="7">
        <v>-0.68918596367885132</v>
      </c>
    </row>
    <row r="654" spans="4:6" x14ac:dyDescent="0.3">
      <c r="D654" s="5">
        <f t="shared" si="12"/>
        <v>946308341</v>
      </c>
      <c r="E654" s="6">
        <v>0.44065916067050692</v>
      </c>
      <c r="F654" s="7">
        <v>-0.14929821800471441</v>
      </c>
    </row>
    <row r="655" spans="4:6" x14ac:dyDescent="0.3">
      <c r="D655" s="5">
        <f t="shared" si="12"/>
        <v>125273074</v>
      </c>
      <c r="E655" s="6">
        <v>5.8334820958166216E-2</v>
      </c>
      <c r="F655" s="7">
        <v>-1.5689068654991309</v>
      </c>
    </row>
    <row r="656" spans="4:6" x14ac:dyDescent="0.3">
      <c r="D656" s="5">
        <f t="shared" si="12"/>
        <v>1890088749</v>
      </c>
      <c r="E656" s="6">
        <v>0.88014116080490978</v>
      </c>
      <c r="F656" s="7">
        <v>1.1756927460187685</v>
      </c>
    </row>
    <row r="657" spans="4:6" x14ac:dyDescent="0.3">
      <c r="D657" s="5">
        <f t="shared" si="12"/>
        <v>631260184</v>
      </c>
      <c r="E657" s="6">
        <v>0.2939534301813258</v>
      </c>
      <c r="F657" s="7">
        <v>-0.54187174820279371</v>
      </c>
    </row>
    <row r="658" spans="4:6" x14ac:dyDescent="0.3">
      <c r="D658" s="5">
        <f t="shared" si="12"/>
        <v>914874581</v>
      </c>
      <c r="E658" s="6">
        <v>0.42602167551035219</v>
      </c>
      <c r="F658" s="7">
        <v>-0.18651189581500038</v>
      </c>
    </row>
    <row r="659" spans="4:6" x14ac:dyDescent="0.3">
      <c r="D659" s="5">
        <f t="shared" si="12"/>
        <v>1057182543</v>
      </c>
      <c r="E659" s="6">
        <v>0.49228898435112928</v>
      </c>
      <c r="F659" s="7">
        <v>-1.93298535289608E-2</v>
      </c>
    </row>
    <row r="660" spans="4:6" x14ac:dyDescent="0.3">
      <c r="D660" s="5">
        <f t="shared" si="12"/>
        <v>604629492</v>
      </c>
      <c r="E660" s="6">
        <v>0.28155254785116068</v>
      </c>
      <c r="F660" s="7">
        <v>-0.57823555716364039</v>
      </c>
    </row>
    <row r="661" spans="4:6" x14ac:dyDescent="0.3">
      <c r="D661" s="5">
        <f t="shared" si="12"/>
        <v>1767445602</v>
      </c>
      <c r="E661" s="6">
        <v>0.82303099504022947</v>
      </c>
      <c r="F661" s="7">
        <v>0.92697789791718288</v>
      </c>
    </row>
    <row r="662" spans="4:6" x14ac:dyDescent="0.3">
      <c r="D662" s="5">
        <f t="shared" si="12"/>
        <v>1136326126</v>
      </c>
      <c r="E662" s="6">
        <v>0.52914308712737923</v>
      </c>
      <c r="F662" s="7">
        <v>7.3115979682713592E-2</v>
      </c>
    </row>
    <row r="663" spans="4:6" x14ac:dyDescent="0.3">
      <c r="D663" s="5">
        <f t="shared" si="12"/>
        <v>571116472</v>
      </c>
      <c r="E663" s="6">
        <v>0.26594683180185669</v>
      </c>
      <c r="F663" s="7">
        <v>-0.6251179258861489</v>
      </c>
    </row>
    <row r="664" spans="4:6" x14ac:dyDescent="0.3">
      <c r="D664" s="5">
        <f t="shared" si="12"/>
        <v>1115643373</v>
      </c>
      <c r="E664" s="6">
        <v>0.51951192973136151</v>
      </c>
      <c r="F664" s="7">
        <v>4.8928670408696695E-2</v>
      </c>
    </row>
    <row r="665" spans="4:6" x14ac:dyDescent="0.3">
      <c r="D665" s="5">
        <f t="shared" si="12"/>
        <v>773842264</v>
      </c>
      <c r="E665" s="6">
        <v>0.36034838516297601</v>
      </c>
      <c r="F665" s="7">
        <v>-0.357527730375787</v>
      </c>
    </row>
    <row r="666" spans="4:6" x14ac:dyDescent="0.3">
      <c r="D666" s="5">
        <f t="shared" si="12"/>
        <v>809369626</v>
      </c>
      <c r="E666" s="6">
        <v>0.37689210230195158</v>
      </c>
      <c r="F666" s="7">
        <v>-0.31365352198305047</v>
      </c>
    </row>
    <row r="667" spans="4:6" x14ac:dyDescent="0.3">
      <c r="D667" s="5">
        <f t="shared" si="12"/>
        <v>2058710422</v>
      </c>
      <c r="E667" s="6">
        <v>0.9586617461952025</v>
      </c>
      <c r="F667" s="7">
        <v>1.7353631228415511</v>
      </c>
    </row>
    <row r="668" spans="4:6" x14ac:dyDescent="0.3">
      <c r="D668" s="5">
        <f t="shared" si="12"/>
        <v>1205015437</v>
      </c>
      <c r="E668" s="6">
        <v>0.56112904014171017</v>
      </c>
      <c r="F668" s="7">
        <v>0.15383235773483597</v>
      </c>
    </row>
    <row r="669" spans="4:6" x14ac:dyDescent="0.3">
      <c r="D669" s="5">
        <f t="shared" si="12"/>
        <v>558096785</v>
      </c>
      <c r="E669" s="6">
        <v>0.25988406758744648</v>
      </c>
      <c r="F669" s="7">
        <v>-0.64370285970722074</v>
      </c>
    </row>
    <row r="670" spans="4:6" x14ac:dyDescent="0.3">
      <c r="D670" s="5">
        <f t="shared" si="12"/>
        <v>1855040767</v>
      </c>
      <c r="E670" s="6">
        <v>0.86382067237405169</v>
      </c>
      <c r="F670" s="7">
        <v>1.0976470136485108</v>
      </c>
    </row>
    <row r="671" spans="4:6" x14ac:dyDescent="0.3">
      <c r="D671" s="5">
        <f t="shared" si="12"/>
        <v>1047234898</v>
      </c>
      <c r="E671" s="6">
        <v>0.48765675117043478</v>
      </c>
      <c r="F671" s="7">
        <v>-3.0944874533641208E-2</v>
      </c>
    </row>
    <row r="672" spans="4:6" x14ac:dyDescent="0.3">
      <c r="D672" s="5">
        <f t="shared" si="12"/>
        <v>1458194625</v>
      </c>
      <c r="E672" s="6">
        <v>0.67902478685511725</v>
      </c>
      <c r="F672" s="7">
        <v>0.46497351071193577</v>
      </c>
    </row>
    <row r="673" spans="4:6" x14ac:dyDescent="0.3">
      <c r="D673" s="5">
        <f t="shared" si="12"/>
        <v>441245656</v>
      </c>
      <c r="E673" s="6">
        <v>0.20547102038326767</v>
      </c>
      <c r="F673" s="7">
        <v>-0.82223697136864693</v>
      </c>
    </row>
    <row r="674" spans="4:6" x14ac:dyDescent="0.3">
      <c r="D674" s="5">
        <f t="shared" si="12"/>
        <v>626249830</v>
      </c>
      <c r="E674" s="6">
        <v>0.29162030228564545</v>
      </c>
      <c r="F674" s="7">
        <v>-0.54865737326878294</v>
      </c>
    </row>
    <row r="675" spans="4:6" x14ac:dyDescent="0.3">
      <c r="D675" s="5">
        <f t="shared" si="12"/>
        <v>1725728758</v>
      </c>
      <c r="E675" s="6">
        <v>0.80360507574268158</v>
      </c>
      <c r="F675" s="7">
        <v>0.85456890420611387</v>
      </c>
    </row>
    <row r="676" spans="4:6" x14ac:dyDescent="0.3">
      <c r="D676" s="5">
        <f t="shared" si="12"/>
        <v>1762210288</v>
      </c>
      <c r="E676" s="6">
        <v>0.82059311198125884</v>
      </c>
      <c r="F676" s="7">
        <v>0.91762776650138544</v>
      </c>
    </row>
    <row r="677" spans="4:6" x14ac:dyDescent="0.3">
      <c r="D677" s="5">
        <f t="shared" si="12"/>
        <v>1825554378</v>
      </c>
      <c r="E677" s="6">
        <v>0.85009000250146727</v>
      </c>
      <c r="F677" s="7">
        <v>1.0368194805272526</v>
      </c>
    </row>
    <row r="678" spans="4:6" x14ac:dyDescent="0.3">
      <c r="D678" s="5">
        <f t="shared" si="12"/>
        <v>1491409440</v>
      </c>
      <c r="E678" s="6">
        <v>0.69449164038011024</v>
      </c>
      <c r="F678" s="7">
        <v>0.50862269319196396</v>
      </c>
    </row>
    <row r="679" spans="4:6" x14ac:dyDescent="0.3">
      <c r="D679" s="5">
        <f t="shared" si="12"/>
        <v>1730779859</v>
      </c>
      <c r="E679" s="6">
        <v>0.80595717793885358</v>
      </c>
      <c r="F679" s="7">
        <v>0.86309425908690207</v>
      </c>
    </row>
    <row r="680" spans="4:6" x14ac:dyDescent="0.3">
      <c r="D680" s="5">
        <f t="shared" si="12"/>
        <v>770770901</v>
      </c>
      <c r="E680" s="6">
        <v>0.35891817031327466</v>
      </c>
      <c r="F680" s="7">
        <v>-0.36135197990344914</v>
      </c>
    </row>
    <row r="681" spans="4:6" x14ac:dyDescent="0.3">
      <c r="D681" s="5">
        <f t="shared" si="12"/>
        <v>727977896</v>
      </c>
      <c r="E681" s="6">
        <v>0.3389911244986496</v>
      </c>
      <c r="F681" s="7">
        <v>-0.41521810113589935</v>
      </c>
    </row>
    <row r="682" spans="4:6" x14ac:dyDescent="0.3">
      <c r="D682" s="5">
        <f t="shared" si="12"/>
        <v>946101955</v>
      </c>
      <c r="E682" s="6">
        <v>0.44056305469997514</v>
      </c>
      <c r="F682" s="7">
        <v>-0.1495418242442457</v>
      </c>
    </row>
    <row r="683" spans="4:6" x14ac:dyDescent="0.3">
      <c r="D683" s="5">
        <f t="shared" si="12"/>
        <v>900232703</v>
      </c>
      <c r="E683" s="6">
        <v>0.41920351974591941</v>
      </c>
      <c r="F683" s="7">
        <v>-0.20393148639994305</v>
      </c>
    </row>
    <row r="684" spans="4:6" x14ac:dyDescent="0.3">
      <c r="D684" s="5">
        <f t="shared" si="12"/>
        <v>801209468</v>
      </c>
      <c r="E684" s="6">
        <v>0.37309223261949814</v>
      </c>
      <c r="F684" s="7">
        <v>-0.32367451749570275</v>
      </c>
    </row>
    <row r="685" spans="4:6" x14ac:dyDescent="0.3">
      <c r="D685" s="5">
        <f t="shared" si="12"/>
        <v>1149231005</v>
      </c>
      <c r="E685" s="6">
        <v>0.53515238970066648</v>
      </c>
      <c r="F685" s="7">
        <v>8.8228305375487995E-2</v>
      </c>
    </row>
    <row r="686" spans="4:6" x14ac:dyDescent="0.3">
      <c r="D686" s="5">
        <f t="shared" si="12"/>
        <v>732273051</v>
      </c>
      <c r="E686" s="6">
        <v>0.3409912119069986</v>
      </c>
      <c r="F686" s="7">
        <v>-0.40975943785322472</v>
      </c>
    </row>
    <row r="687" spans="4:6" x14ac:dyDescent="0.3">
      <c r="D687" s="5">
        <f t="shared" si="12"/>
        <v>2119098848</v>
      </c>
      <c r="E687" s="6">
        <v>0.98678229841103993</v>
      </c>
      <c r="F687" s="7">
        <v>2.2197549990282281</v>
      </c>
    </row>
    <row r="688" spans="4:6" x14ac:dyDescent="0.3">
      <c r="D688" s="5">
        <f t="shared" si="12"/>
        <v>2079417904</v>
      </c>
      <c r="E688" s="6">
        <v>0.96830441892920471</v>
      </c>
      <c r="F688" s="7">
        <v>1.8564379328395588</v>
      </c>
    </row>
    <row r="689" spans="4:6" x14ac:dyDescent="0.3">
      <c r="D689" s="5">
        <f t="shared" si="12"/>
        <v>48499557</v>
      </c>
      <c r="E689" s="6">
        <v>2.2584366167508408E-2</v>
      </c>
      <c r="F689" s="7">
        <v>-2.0030797203714097</v>
      </c>
    </row>
    <row r="690" spans="4:6" x14ac:dyDescent="0.3">
      <c r="D690" s="5">
        <f t="shared" si="12"/>
        <v>364940717</v>
      </c>
      <c r="E690" s="6">
        <v>0.16993876422749718</v>
      </c>
      <c r="F690" s="7">
        <v>-0.9544072685083187</v>
      </c>
    </row>
    <row r="691" spans="4:6" x14ac:dyDescent="0.3">
      <c r="D691" s="5">
        <f t="shared" si="12"/>
        <v>244993966</v>
      </c>
      <c r="E691" s="6">
        <v>0.11408420569643769</v>
      </c>
      <c r="F691" s="7">
        <v>-1.2050903845181227</v>
      </c>
    </row>
    <row r="692" spans="4:6" x14ac:dyDescent="0.3">
      <c r="D692" s="5">
        <f t="shared" si="12"/>
        <v>2058772404</v>
      </c>
      <c r="E692" s="6">
        <v>0.95869060881313928</v>
      </c>
      <c r="F692" s="7">
        <v>1.7356893230797492</v>
      </c>
    </row>
    <row r="693" spans="4:6" x14ac:dyDescent="0.3">
      <c r="D693" s="5">
        <f t="shared" si="12"/>
        <v>2049464912</v>
      </c>
      <c r="E693" s="6">
        <v>0.95435647010277624</v>
      </c>
      <c r="F693" s="7">
        <v>1.688647199330414</v>
      </c>
    </row>
    <row r="694" spans="4:6" x14ac:dyDescent="0.3">
      <c r="D694" s="5">
        <f t="shared" si="12"/>
        <v>1591600803</v>
      </c>
      <c r="E694" s="6">
        <v>0.74114687949525837</v>
      </c>
      <c r="F694" s="7">
        <v>0.64688520631464075</v>
      </c>
    </row>
    <row r="695" spans="4:6" x14ac:dyDescent="0.3">
      <c r="D695" s="5">
        <f t="shared" si="12"/>
        <v>1934890188</v>
      </c>
      <c r="E695" s="6">
        <v>0.90100345658231851</v>
      </c>
      <c r="F695" s="7">
        <v>1.2872904043833946</v>
      </c>
    </row>
    <row r="696" spans="4:6" x14ac:dyDescent="0.3">
      <c r="D696" s="5">
        <f t="shared" si="12"/>
        <v>725489624</v>
      </c>
      <c r="E696" s="6">
        <v>0.33783243255487871</v>
      </c>
      <c r="F696" s="7">
        <v>-0.41838607620230089</v>
      </c>
    </row>
    <row r="697" spans="4:6" x14ac:dyDescent="0.3">
      <c r="D697" s="5">
        <f t="shared" si="12"/>
        <v>1093808475</v>
      </c>
      <c r="E697" s="6">
        <v>0.5093442630109789</v>
      </c>
      <c r="F697" s="7">
        <v>2.3424735955966391E-2</v>
      </c>
    </row>
    <row r="698" spans="4:6" x14ac:dyDescent="0.3">
      <c r="D698" s="5">
        <f t="shared" si="12"/>
        <v>1195951583</v>
      </c>
      <c r="E698" s="6">
        <v>0.55690835421616991</v>
      </c>
      <c r="F698" s="7">
        <v>0.14313534435334863</v>
      </c>
    </row>
    <row r="699" spans="4:6" x14ac:dyDescent="0.3">
      <c r="D699" s="5">
        <f t="shared" si="12"/>
        <v>1123464339</v>
      </c>
      <c r="E699" s="6">
        <v>0.52315385083030341</v>
      </c>
      <c r="F699" s="7">
        <v>5.8070718415385504E-2</v>
      </c>
    </row>
    <row r="700" spans="4:6" x14ac:dyDescent="0.3">
      <c r="D700" s="5">
        <f t="shared" si="12"/>
        <v>342570178</v>
      </c>
      <c r="E700" s="6">
        <v>0.15952167022928751</v>
      </c>
      <c r="F700" s="7">
        <v>-0.99642572191852441</v>
      </c>
    </row>
    <row r="701" spans="4:6" x14ac:dyDescent="0.3">
      <c r="D701" s="5">
        <f t="shared" si="12"/>
        <v>580980338</v>
      </c>
      <c r="E701" s="6">
        <v>0.27054005234552553</v>
      </c>
      <c r="F701" s="7">
        <v>-0.61118047989170476</v>
      </c>
    </row>
    <row r="702" spans="4:6" x14ac:dyDescent="0.3">
      <c r="D702" s="5">
        <f t="shared" si="12"/>
        <v>512949425</v>
      </c>
      <c r="E702" s="6">
        <v>0.23886068979172101</v>
      </c>
      <c r="F702" s="7">
        <v>-0.70997219374086051</v>
      </c>
    </row>
    <row r="703" spans="4:6" x14ac:dyDescent="0.3">
      <c r="D703" s="5">
        <f t="shared" si="12"/>
        <v>95244265</v>
      </c>
      <c r="E703" s="6">
        <v>4.4351567089885073E-2</v>
      </c>
      <c r="F703" s="7">
        <v>-1.702278708333701</v>
      </c>
    </row>
    <row r="704" spans="4:6" x14ac:dyDescent="0.3">
      <c r="D704" s="5">
        <f t="shared" si="12"/>
        <v>1920911235</v>
      </c>
      <c r="E704" s="6">
        <v>0.89449399932706175</v>
      </c>
      <c r="F704" s="7">
        <v>1.2507875417887389</v>
      </c>
    </row>
    <row r="705" spans="4:6" x14ac:dyDescent="0.3">
      <c r="D705" s="5">
        <f t="shared" si="12"/>
        <v>257314519</v>
      </c>
      <c r="E705" s="6">
        <v>0.11982141027210412</v>
      </c>
      <c r="F705" s="7">
        <v>-1.1758800286915032</v>
      </c>
    </row>
    <row r="706" spans="4:6" x14ac:dyDescent="0.3">
      <c r="D706" s="5">
        <f t="shared" si="12"/>
        <v>1931216048</v>
      </c>
      <c r="E706" s="6">
        <v>0.89929255181857626</v>
      </c>
      <c r="F706" s="7">
        <v>1.2775308492851125</v>
      </c>
    </row>
    <row r="707" spans="4:6" x14ac:dyDescent="0.3">
      <c r="D707" s="5">
        <f t="shared" ref="D707:D770" si="13">MOD(D706*$B$4,$B$5)</f>
        <v>1612220385</v>
      </c>
      <c r="E707" s="6">
        <v>0.75074862060206815</v>
      </c>
      <c r="F707" s="7">
        <v>0.67684743404970538</v>
      </c>
    </row>
    <row r="708" spans="4:6" x14ac:dyDescent="0.3">
      <c r="D708" s="5">
        <f t="shared" si="13"/>
        <v>830320702</v>
      </c>
      <c r="E708" s="6">
        <v>0.38664820733167993</v>
      </c>
      <c r="F708" s="7">
        <v>-0.2880657431179397</v>
      </c>
    </row>
    <row r="709" spans="4:6" x14ac:dyDescent="0.3">
      <c r="D709" s="5">
        <f t="shared" si="13"/>
        <v>1923302281</v>
      </c>
      <c r="E709" s="6">
        <v>0.89560741688647072</v>
      </c>
      <c r="F709" s="7">
        <v>1.25691292924705</v>
      </c>
    </row>
    <row r="710" spans="4:6" x14ac:dyDescent="0.3">
      <c r="D710" s="5">
        <f t="shared" si="13"/>
        <v>1858862694</v>
      </c>
      <c r="E710" s="6">
        <v>0.86560039582252535</v>
      </c>
      <c r="F710" s="7">
        <v>1.1058320768737215</v>
      </c>
    </row>
    <row r="711" spans="4:6" x14ac:dyDescent="0.3">
      <c r="D711" s="5">
        <f t="shared" si="13"/>
        <v>851879473</v>
      </c>
      <c r="E711" s="6">
        <v>0.39668729239766232</v>
      </c>
      <c r="F711" s="7">
        <v>-0.26193107056435949</v>
      </c>
    </row>
    <row r="712" spans="4:6" x14ac:dyDescent="0.3">
      <c r="D712" s="5">
        <f t="shared" si="13"/>
        <v>1057168427</v>
      </c>
      <c r="E712" s="6">
        <v>0.49228241107639148</v>
      </c>
      <c r="F712" s="7">
        <v>-1.9346333366402922E-2</v>
      </c>
    </row>
    <row r="713" spans="4:6" x14ac:dyDescent="0.3">
      <c r="D713" s="5">
        <f t="shared" si="13"/>
        <v>2070719703</v>
      </c>
      <c r="E713" s="6">
        <v>0.96425400345051104</v>
      </c>
      <c r="F713" s="7">
        <v>1.8023395915056521</v>
      </c>
    </row>
    <row r="714" spans="4:6" x14ac:dyDescent="0.3">
      <c r="D714" s="5">
        <f t="shared" si="13"/>
        <v>1084433898</v>
      </c>
      <c r="E714" s="6">
        <v>0.50497888541312785</v>
      </c>
      <c r="F714" s="7">
        <v>1.248053894792857E-2</v>
      </c>
    </row>
    <row r="715" spans="4:6" x14ac:dyDescent="0.3">
      <c r="D715" s="5">
        <f t="shared" si="13"/>
        <v>1794794733</v>
      </c>
      <c r="E715" s="6">
        <v>0.83576642660029832</v>
      </c>
      <c r="F715" s="7">
        <v>0.97720606340609939</v>
      </c>
    </row>
    <row r="716" spans="4:6" x14ac:dyDescent="0.3">
      <c r="D716" s="5">
        <f t="shared" si="13"/>
        <v>603785722</v>
      </c>
      <c r="E716" s="6">
        <v>0.2811596368264031</v>
      </c>
      <c r="F716" s="7">
        <v>-0.57940004515893162</v>
      </c>
    </row>
    <row r="717" spans="4:6" x14ac:dyDescent="0.3">
      <c r="D717" s="5">
        <f t="shared" si="13"/>
        <v>1840013225</v>
      </c>
      <c r="E717" s="6">
        <v>0.85682292781474345</v>
      </c>
      <c r="F717" s="7">
        <v>1.0661537522595372</v>
      </c>
    </row>
    <row r="718" spans="4:6" x14ac:dyDescent="0.3">
      <c r="D718" s="5">
        <f t="shared" si="13"/>
        <v>1502227702</v>
      </c>
      <c r="E718" s="6">
        <v>0.69952928619415433</v>
      </c>
      <c r="F718" s="7">
        <v>0.5230471709375426</v>
      </c>
    </row>
    <row r="719" spans="4:6" x14ac:dyDescent="0.3">
      <c r="D719" s="5">
        <f t="shared" si="13"/>
        <v>2100578640</v>
      </c>
      <c r="E719" s="6">
        <v>0.97815815450452093</v>
      </c>
      <c r="F719" s="7">
        <v>2.0171133000521388</v>
      </c>
    </row>
    <row r="720" spans="4:6" x14ac:dyDescent="0.3">
      <c r="D720" s="5">
        <f t="shared" si="13"/>
        <v>1443654688</v>
      </c>
      <c r="E720" s="6">
        <v>0.67225410106801808</v>
      </c>
      <c r="F720" s="7">
        <v>0.44614598449850273</v>
      </c>
    </row>
    <row r="721" spans="4:6" x14ac:dyDescent="0.3">
      <c r="D721" s="5">
        <f t="shared" si="13"/>
        <v>811099298</v>
      </c>
      <c r="E721" s="6">
        <v>0.37769754359284186</v>
      </c>
      <c r="F721" s="7">
        <v>-0.31153349018451953</v>
      </c>
    </row>
    <row r="722" spans="4:6" x14ac:dyDescent="0.3">
      <c r="D722" s="5">
        <f t="shared" si="13"/>
        <v>1799845301</v>
      </c>
      <c r="E722" s="6">
        <v>0.83811828059900395</v>
      </c>
      <c r="F722" s="7">
        <v>0.98675361576621312</v>
      </c>
    </row>
    <row r="723" spans="4:6" x14ac:dyDescent="0.3">
      <c r="D723" s="5">
        <f t="shared" si="13"/>
        <v>1734101539</v>
      </c>
      <c r="E723" s="6">
        <v>0.80750395572511846</v>
      </c>
      <c r="F723" s="7">
        <v>0.86873500810202131</v>
      </c>
    </row>
    <row r="724" spans="4:6" x14ac:dyDescent="0.3">
      <c r="D724" s="5">
        <f t="shared" si="13"/>
        <v>50312656</v>
      </c>
      <c r="E724" s="6">
        <v>2.3428656182651088E-2</v>
      </c>
      <c r="F724" s="7">
        <v>-1.9875876583954004</v>
      </c>
    </row>
    <row r="725" spans="4:6" x14ac:dyDescent="0.3">
      <c r="D725" s="5">
        <f t="shared" si="13"/>
        <v>1985696666</v>
      </c>
      <c r="E725" s="6">
        <v>0.92466206655340466</v>
      </c>
      <c r="F725" s="7">
        <v>1.4371482741655812</v>
      </c>
    </row>
    <row r="726" spans="4:6" x14ac:dyDescent="0.3">
      <c r="D726" s="5">
        <f t="shared" si="13"/>
        <v>778664288</v>
      </c>
      <c r="E726" s="6">
        <v>0.36259381506833605</v>
      </c>
      <c r="F726" s="7">
        <v>-0.35153418607883502</v>
      </c>
    </row>
    <row r="727" spans="4:6" x14ac:dyDescent="0.3">
      <c r="D727" s="5">
        <f t="shared" si="13"/>
        <v>1645056254</v>
      </c>
      <c r="E727" s="6">
        <v>0.76603901364471672</v>
      </c>
      <c r="F727" s="7">
        <v>0.72586428550582038</v>
      </c>
    </row>
    <row r="728" spans="4:6" x14ac:dyDescent="0.3">
      <c r="D728" s="5">
        <f t="shared" si="13"/>
        <v>1007621715</v>
      </c>
      <c r="E728" s="6">
        <v>0.46921042536311824</v>
      </c>
      <c r="F728" s="7">
        <v>-7.7254796280002105E-2</v>
      </c>
    </row>
    <row r="729" spans="4:6" x14ac:dyDescent="0.3">
      <c r="D729" s="5">
        <f t="shared" si="13"/>
        <v>550683862</v>
      </c>
      <c r="E729" s="6">
        <v>0.25643215631733851</v>
      </c>
      <c r="F729" s="7">
        <v>-0.65438419768472933</v>
      </c>
    </row>
    <row r="730" spans="4:6" x14ac:dyDescent="0.3">
      <c r="D730" s="5">
        <f t="shared" si="13"/>
        <v>508120036</v>
      </c>
      <c r="E730" s="6">
        <v>0.23661183029097677</v>
      </c>
      <c r="F730" s="7">
        <v>-0.71724382762800576</v>
      </c>
    </row>
    <row r="731" spans="4:6" x14ac:dyDescent="0.3">
      <c r="D731" s="5">
        <f t="shared" si="13"/>
        <v>1051525369</v>
      </c>
      <c r="E731" s="6">
        <v>0.48965465742131198</v>
      </c>
      <c r="F731" s="7">
        <v>-2.5934835287994468E-2</v>
      </c>
    </row>
    <row r="732" spans="4:6" x14ac:dyDescent="0.3">
      <c r="D732" s="5">
        <f t="shared" si="13"/>
        <v>257606507</v>
      </c>
      <c r="E732" s="6">
        <v>0.11995737778018915</v>
      </c>
      <c r="F732" s="7">
        <v>-1.1751998867132165</v>
      </c>
    </row>
    <row r="733" spans="4:6" x14ac:dyDescent="0.3">
      <c r="D733" s="5">
        <f t="shared" si="13"/>
        <v>993383267</v>
      </c>
      <c r="E733" s="6">
        <v>0.46258013133199899</v>
      </c>
      <c r="F733" s="7">
        <v>-9.3935664807382954E-2</v>
      </c>
    </row>
    <row r="734" spans="4:6" x14ac:dyDescent="0.3">
      <c r="D734" s="5">
        <f t="shared" si="13"/>
        <v>441327494</v>
      </c>
      <c r="E734" s="6">
        <v>0.20550912917173386</v>
      </c>
      <c r="F734" s="7">
        <v>-0.82210303494801806</v>
      </c>
    </row>
    <row r="735" spans="4:6" x14ac:dyDescent="0.3">
      <c r="D735" s="5">
        <f t="shared" si="13"/>
        <v>281684634</v>
      </c>
      <c r="E735" s="6">
        <v>0.1311696294054106</v>
      </c>
      <c r="F735" s="7">
        <v>-1.1208792632803719</v>
      </c>
    </row>
    <row r="736" spans="4:6" x14ac:dyDescent="0.3">
      <c r="D736" s="5">
        <f t="shared" si="13"/>
        <v>1479998657</v>
      </c>
      <c r="E736" s="6">
        <v>0.68917808047419238</v>
      </c>
      <c r="F736" s="7">
        <v>0.49352194322763032</v>
      </c>
    </row>
    <row r="737" spans="4:6" x14ac:dyDescent="0.3">
      <c r="D737" s="5">
        <f t="shared" si="13"/>
        <v>676687298</v>
      </c>
      <c r="E737" s="6">
        <v>0.31510707858494214</v>
      </c>
      <c r="F737" s="7">
        <v>-0.48142544324142278</v>
      </c>
    </row>
    <row r="738" spans="4:6" x14ac:dyDescent="0.3">
      <c r="D738" s="5">
        <f t="shared" si="13"/>
        <v>1146290888</v>
      </c>
      <c r="E738" s="6">
        <v>0.53378329103233602</v>
      </c>
      <c r="F738" s="7">
        <v>8.4783617557123575E-2</v>
      </c>
    </row>
    <row r="739" spans="4:6" x14ac:dyDescent="0.3">
      <c r="D739" s="5">
        <f t="shared" si="13"/>
        <v>543806046</v>
      </c>
      <c r="E739" s="6">
        <v>0.25322942366192996</v>
      </c>
      <c r="F739" s="7">
        <v>-0.6643616882956036</v>
      </c>
    </row>
    <row r="740" spans="4:6" x14ac:dyDescent="0.3">
      <c r="D740" s="5">
        <f t="shared" si="13"/>
        <v>1369029185</v>
      </c>
      <c r="E740" s="6">
        <v>0.63750389324268686</v>
      </c>
      <c r="F740" s="7">
        <v>0.35179472678296297</v>
      </c>
    </row>
    <row r="741" spans="4:6" x14ac:dyDescent="0.3">
      <c r="D741" s="5">
        <f t="shared" si="13"/>
        <v>2041003651</v>
      </c>
      <c r="E741" s="6">
        <v>0.95041638840960008</v>
      </c>
      <c r="F741" s="7">
        <v>1.6489043922314559</v>
      </c>
    </row>
    <row r="742" spans="4:6" x14ac:dyDescent="0.3">
      <c r="D742" s="5">
        <f t="shared" si="13"/>
        <v>1179964002</v>
      </c>
      <c r="E742" s="6">
        <v>0.54946355665983959</v>
      </c>
      <c r="F742" s="7">
        <v>0.12430613913177145</v>
      </c>
    </row>
    <row r="743" spans="4:6" x14ac:dyDescent="0.3">
      <c r="D743" s="5">
        <f t="shared" si="13"/>
        <v>333571161</v>
      </c>
      <c r="E743" s="6">
        <v>0.15533117638466057</v>
      </c>
      <c r="F743" s="7">
        <v>-1.0138331951015731</v>
      </c>
    </row>
    <row r="744" spans="4:6" x14ac:dyDescent="0.3">
      <c r="D744" s="5">
        <f t="shared" si="13"/>
        <v>2128611072</v>
      </c>
      <c r="E744" s="6">
        <v>0.99121177288816475</v>
      </c>
      <c r="F744" s="7">
        <v>2.3744218982142393</v>
      </c>
    </row>
    <row r="745" spans="4:6" x14ac:dyDescent="0.3">
      <c r="D745" s="5">
        <f t="shared" si="13"/>
        <v>1682482150</v>
      </c>
      <c r="E745" s="6">
        <v>0.78346680457095319</v>
      </c>
      <c r="F745" s="7">
        <v>0.78395521241573496</v>
      </c>
    </row>
    <row r="746" spans="4:6" x14ac:dyDescent="0.3">
      <c r="D746" s="5">
        <f t="shared" si="13"/>
        <v>1559300404</v>
      </c>
      <c r="E746" s="6">
        <v>0.72610583410235663</v>
      </c>
      <c r="F746" s="7">
        <v>0.6010775554039115</v>
      </c>
    </row>
    <row r="747" spans="4:6" x14ac:dyDescent="0.3">
      <c r="D747" s="5">
        <f t="shared" si="13"/>
        <v>1835457781</v>
      </c>
      <c r="E747" s="6">
        <v>0.85470163389546949</v>
      </c>
      <c r="F747" s="7">
        <v>1.0568134554050912</v>
      </c>
    </row>
    <row r="748" spans="4:6" x14ac:dyDescent="0.3">
      <c r="D748" s="5">
        <f t="shared" si="13"/>
        <v>649722372</v>
      </c>
      <c r="E748" s="6">
        <v>0.30255055641993001</v>
      </c>
      <c r="F748" s="7">
        <v>-0.51707885613725157</v>
      </c>
    </row>
    <row r="749" spans="4:6" x14ac:dyDescent="0.3">
      <c r="D749" s="5">
        <f t="shared" si="13"/>
        <v>897438024</v>
      </c>
      <c r="E749" s="6">
        <v>0.41790214592395553</v>
      </c>
      <c r="F749" s="7">
        <v>-0.20726322611729509</v>
      </c>
    </row>
    <row r="750" spans="4:6" x14ac:dyDescent="0.3">
      <c r="D750" s="5">
        <f t="shared" si="13"/>
        <v>1190729220</v>
      </c>
      <c r="E750" s="6">
        <v>0.55447650193653675</v>
      </c>
      <c r="F750" s="7">
        <v>0.13697950361827124</v>
      </c>
    </row>
    <row r="751" spans="4:6" x14ac:dyDescent="0.3">
      <c r="D751" s="5">
        <f t="shared" si="13"/>
        <v>290366665</v>
      </c>
      <c r="E751" s="6">
        <v>0.13521251514108154</v>
      </c>
      <c r="F751" s="7">
        <v>-1.1020842860709321</v>
      </c>
    </row>
    <row r="752" spans="4:6" x14ac:dyDescent="0.3">
      <c r="D752" s="5">
        <f t="shared" si="13"/>
        <v>1811005893</v>
      </c>
      <c r="E752" s="6">
        <v>0.84331533624168054</v>
      </c>
      <c r="F752" s="7">
        <v>1.0081773539817092</v>
      </c>
    </row>
    <row r="753" spans="4:6" x14ac:dyDescent="0.3">
      <c r="D753" s="5">
        <f t="shared" si="13"/>
        <v>1448642574</v>
      </c>
      <c r="E753" s="6">
        <v>0.67457676648588549</v>
      </c>
      <c r="F753" s="7">
        <v>0.45258657579847328</v>
      </c>
    </row>
    <row r="754" spans="4:6" x14ac:dyDescent="0.3">
      <c r="D754" s="5">
        <f t="shared" si="13"/>
        <v>1063175940</v>
      </c>
      <c r="E754" s="6">
        <v>0.49507987731609482</v>
      </c>
      <c r="F754" s="7">
        <v>-1.233323129207513E-2</v>
      </c>
    </row>
    <row r="755" spans="4:6" x14ac:dyDescent="0.3">
      <c r="D755" s="5">
        <f t="shared" si="13"/>
        <v>1603734</v>
      </c>
      <c r="E755" s="6">
        <v>7.4679683963469867E-4</v>
      </c>
      <c r="F755" s="7">
        <v>-3.1759253744523388</v>
      </c>
    </row>
    <row r="756" spans="4:6" x14ac:dyDescent="0.3">
      <c r="D756" s="5">
        <f t="shared" si="13"/>
        <v>104432622</v>
      </c>
      <c r="E756" s="6">
        <v>4.8630229242732963E-2</v>
      </c>
      <c r="F756" s="7">
        <v>-1.6582825052581354</v>
      </c>
    </row>
    <row r="757" spans="4:6" x14ac:dyDescent="0.3">
      <c r="D757" s="5">
        <f t="shared" si="13"/>
        <v>922977053</v>
      </c>
      <c r="E757" s="6">
        <v>0.42979468305576096</v>
      </c>
      <c r="F757" s="7">
        <v>-0.17689690961459534</v>
      </c>
    </row>
    <row r="758" spans="4:6" x14ac:dyDescent="0.3">
      <c r="D758" s="5">
        <f t="shared" si="13"/>
        <v>1329584701</v>
      </c>
      <c r="E758" s="6">
        <v>0.61913612402895102</v>
      </c>
      <c r="F758" s="7">
        <v>0.30321272517637471</v>
      </c>
    </row>
    <row r="759" spans="4:6" x14ac:dyDescent="0.3">
      <c r="D759" s="5">
        <f t="shared" si="13"/>
        <v>686827729</v>
      </c>
      <c r="E759" s="6">
        <v>0.31982908474265515</v>
      </c>
      <c r="F759" s="7">
        <v>-0.46817678886642006</v>
      </c>
    </row>
    <row r="760" spans="4:6" x14ac:dyDescent="0.3">
      <c r="D760" s="5">
        <f t="shared" si="13"/>
        <v>1008764173</v>
      </c>
      <c r="E760" s="6">
        <v>0.46974242382658871</v>
      </c>
      <c r="F760" s="7">
        <v>-7.5917357210796732E-2</v>
      </c>
    </row>
    <row r="761" spans="4:6" x14ac:dyDescent="0.3">
      <c r="D761" s="5">
        <f t="shared" si="13"/>
        <v>2011182805</v>
      </c>
      <c r="E761" s="6">
        <v>0.93652997485970146</v>
      </c>
      <c r="F761" s="7">
        <v>1.5262803898419997</v>
      </c>
    </row>
    <row r="762" spans="4:6" x14ac:dyDescent="0.3">
      <c r="D762" s="5">
        <f t="shared" si="13"/>
        <v>511950226</v>
      </c>
      <c r="E762" s="6">
        <v>0.23839540149867106</v>
      </c>
      <c r="F762" s="7">
        <v>-0.71147360276749705</v>
      </c>
    </row>
    <row r="763" spans="4:6" x14ac:dyDescent="0.3">
      <c r="D763" s="5">
        <f t="shared" si="13"/>
        <v>1255033217</v>
      </c>
      <c r="E763" s="6">
        <v>0.58442038398647722</v>
      </c>
      <c r="F763" s="7">
        <v>0.21321504734523175</v>
      </c>
    </row>
    <row r="764" spans="4:6" x14ac:dyDescent="0.3">
      <c r="D764" s="5">
        <f t="shared" si="13"/>
        <v>1194735937</v>
      </c>
      <c r="E764" s="6">
        <v>0.55634227493437216</v>
      </c>
      <c r="F764" s="7">
        <v>0.14170193034911452</v>
      </c>
    </row>
    <row r="765" spans="4:6" x14ac:dyDescent="0.3">
      <c r="D765" s="5">
        <f t="shared" si="13"/>
        <v>425074742</v>
      </c>
      <c r="E765" s="6">
        <v>0.19794085174607193</v>
      </c>
      <c r="F765" s="7">
        <v>-0.84899926099616041</v>
      </c>
    </row>
    <row r="766" spans="4:6" x14ac:dyDescent="0.3">
      <c r="D766" s="5">
        <f t="shared" si="13"/>
        <v>1724107644</v>
      </c>
      <c r="E766" s="6">
        <v>0.80285018570986588</v>
      </c>
      <c r="F766" s="7">
        <v>0.85184589700229851</v>
      </c>
    </row>
    <row r="767" spans="4:6" x14ac:dyDescent="0.3">
      <c r="D767" s="5">
        <f t="shared" si="13"/>
        <v>818827686</v>
      </c>
      <c r="E767" s="6">
        <v>0.38129635470108719</v>
      </c>
      <c r="F767" s="7">
        <v>-0.30207786036417122</v>
      </c>
    </row>
    <row r="768" spans="4:6" x14ac:dyDescent="0.3">
      <c r="D768" s="5">
        <f t="shared" si="13"/>
        <v>1194707871</v>
      </c>
      <c r="E768" s="6">
        <v>0.55632920568467048</v>
      </c>
      <c r="F768" s="7">
        <v>0.14166884012061559</v>
      </c>
    </row>
    <row r="769" spans="4:6" x14ac:dyDescent="0.3">
      <c r="D769" s="5">
        <f t="shared" si="13"/>
        <v>1217784503</v>
      </c>
      <c r="E769" s="6">
        <v>0.56707509985852533</v>
      </c>
      <c r="F769" s="7">
        <v>0.16893241734414452</v>
      </c>
    </row>
    <row r="770" spans="4:6" x14ac:dyDescent="0.3">
      <c r="D770" s="5">
        <f t="shared" si="13"/>
        <v>605874982</v>
      </c>
      <c r="E770" s="6">
        <v>0.28213252432842972</v>
      </c>
      <c r="F770" s="7">
        <v>-0.57651808613004085</v>
      </c>
    </row>
    <row r="771" spans="4:6" x14ac:dyDescent="0.3">
      <c r="D771" s="5">
        <f t="shared" ref="D771:D834" si="14">MOD(D770*$B$4,$B$5)</f>
        <v>1758951276</v>
      </c>
      <c r="E771" s="6">
        <v>0.81907551625657404</v>
      </c>
      <c r="F771" s="7">
        <v>0.911847564783134</v>
      </c>
    </row>
    <row r="772" spans="4:6" x14ac:dyDescent="0.3">
      <c r="D772" s="5">
        <f t="shared" si="14"/>
        <v>1276092357</v>
      </c>
      <c r="E772" s="6">
        <v>0.59422681023760404</v>
      </c>
      <c r="F772" s="7">
        <v>0.23843157581710775</v>
      </c>
    </row>
    <row r="773" spans="4:6" x14ac:dyDescent="0.3">
      <c r="D773" s="5">
        <f t="shared" si="14"/>
        <v>1980717846</v>
      </c>
      <c r="E773" s="6">
        <v>0.92234362282077187</v>
      </c>
      <c r="F773" s="7">
        <v>1.4210137768103255</v>
      </c>
    </row>
    <row r="774" spans="4:6" x14ac:dyDescent="0.3">
      <c r="D774" s="5">
        <f t="shared" si="14"/>
        <v>964212532</v>
      </c>
      <c r="E774" s="6">
        <v>0.44899644930753524</v>
      </c>
      <c r="F774" s="7">
        <v>-0.12819722179659862</v>
      </c>
    </row>
    <row r="775" spans="4:6" x14ac:dyDescent="0.3">
      <c r="D775" s="5">
        <f t="shared" si="14"/>
        <v>1090050741</v>
      </c>
      <c r="E775" s="6">
        <v>0.50759443175754926</v>
      </c>
      <c r="F775" s="7">
        <v>1.903756727168979E-2</v>
      </c>
    </row>
    <row r="776" spans="4:6" x14ac:dyDescent="0.3">
      <c r="D776" s="5">
        <f t="shared" si="14"/>
        <v>195000017</v>
      </c>
      <c r="E776" s="6">
        <v>9.0803959025818823E-2</v>
      </c>
      <c r="F776" s="7">
        <v>-1.3358206000762285</v>
      </c>
    </row>
    <row r="777" spans="4:6" x14ac:dyDescent="0.3">
      <c r="D777" s="5">
        <f t="shared" si="14"/>
        <v>424995806</v>
      </c>
      <c r="E777" s="6">
        <v>0.19790409430666275</v>
      </c>
      <c r="F777" s="7">
        <v>-0.84913138423736612</v>
      </c>
    </row>
    <row r="778" spans="4:6" x14ac:dyDescent="0.3">
      <c r="D778" s="5">
        <f t="shared" si="14"/>
        <v>61271635</v>
      </c>
      <c r="E778" s="6">
        <v>2.8531828456122267E-2</v>
      </c>
      <c r="F778" s="7">
        <v>-1.9028229086969417</v>
      </c>
    </row>
    <row r="779" spans="4:6" x14ac:dyDescent="0.3">
      <c r="D779" s="5">
        <f t="shared" si="14"/>
        <v>558111166</v>
      </c>
      <c r="E779" s="6">
        <v>0.25989076426242547</v>
      </c>
      <c r="F779" s="7">
        <v>-0.64368220961667355</v>
      </c>
    </row>
    <row r="780" spans="4:6" x14ac:dyDescent="0.3">
      <c r="D780" s="5">
        <f t="shared" si="14"/>
        <v>401742371</v>
      </c>
      <c r="E780" s="6">
        <v>0.18707586982015137</v>
      </c>
      <c r="F780" s="7">
        <v>-0.88872342289542772</v>
      </c>
    </row>
    <row r="781" spans="4:6" x14ac:dyDescent="0.3">
      <c r="D781" s="5">
        <f t="shared" si="14"/>
        <v>728658131</v>
      </c>
      <c r="E781" s="6">
        <v>0.33930788360471642</v>
      </c>
      <c r="F781" s="7">
        <v>-0.41435277747915872</v>
      </c>
    </row>
    <row r="782" spans="4:6" x14ac:dyDescent="0.3">
      <c r="D782" s="5">
        <f t="shared" si="14"/>
        <v>1569470935</v>
      </c>
      <c r="E782" s="6">
        <v>0.7308418566648307</v>
      </c>
      <c r="F782" s="7">
        <v>0.61536108248468524</v>
      </c>
    </row>
    <row r="783" spans="4:6" x14ac:dyDescent="0.3">
      <c r="D783" s="5">
        <f t="shared" si="14"/>
        <v>1003404519</v>
      </c>
      <c r="E783" s="6">
        <v>0.46724664044310027</v>
      </c>
      <c r="F783" s="7">
        <v>-8.2192948335857788E-2</v>
      </c>
    </row>
    <row r="784" spans="4:6" x14ac:dyDescent="0.3">
      <c r="D784" s="5">
        <f t="shared" si="14"/>
        <v>993362211</v>
      </c>
      <c r="E784" s="6">
        <v>0.46257032636792428</v>
      </c>
      <c r="F784" s="7">
        <v>-9.3960350910118021E-2</v>
      </c>
    </row>
    <row r="785" spans="4:6" x14ac:dyDescent="0.3">
      <c r="D785" s="5">
        <f t="shared" si="14"/>
        <v>1572416965</v>
      </c>
      <c r="E785" s="6">
        <v>0.73221370878835557</v>
      </c>
      <c r="F785" s="7">
        <v>0.61952192560471953</v>
      </c>
    </row>
    <row r="786" spans="4:6" x14ac:dyDescent="0.3">
      <c r="D786" s="5">
        <f t="shared" si="14"/>
        <v>1477297947</v>
      </c>
      <c r="E786" s="6">
        <v>0.68792046437777621</v>
      </c>
      <c r="F786" s="7">
        <v>0.48996442720438105</v>
      </c>
    </row>
    <row r="787" spans="4:6" x14ac:dyDescent="0.3">
      <c r="D787" s="5">
        <f t="shared" si="14"/>
        <v>1307217355</v>
      </c>
      <c r="E787" s="6">
        <v>0.60872051688723317</v>
      </c>
      <c r="F787" s="7">
        <v>0.27598580855262139</v>
      </c>
    </row>
    <row r="788" spans="4:6" x14ac:dyDescent="0.3">
      <c r="D788" s="5">
        <f t="shared" si="14"/>
        <v>1176943404</v>
      </c>
      <c r="E788" s="6">
        <v>0.54805698110541046</v>
      </c>
      <c r="F788" s="7">
        <v>0.12075380846509423</v>
      </c>
    </row>
    <row r="789" spans="4:6" x14ac:dyDescent="0.3">
      <c r="D789" s="5">
        <f t="shared" si="14"/>
        <v>555173099</v>
      </c>
      <c r="E789" s="6">
        <v>0.25852262019973493</v>
      </c>
      <c r="F789" s="7">
        <v>-0.6479067875422192</v>
      </c>
    </row>
    <row r="790" spans="4:6" x14ac:dyDescent="0.3">
      <c r="D790" s="5">
        <f t="shared" si="14"/>
        <v>312230916</v>
      </c>
      <c r="E790" s="6">
        <v>0.14539385041724318</v>
      </c>
      <c r="F790" s="7">
        <v>-1.0563951938984029</v>
      </c>
    </row>
    <row r="791" spans="4:6" x14ac:dyDescent="0.3">
      <c r="D791" s="5">
        <f t="shared" si="14"/>
        <v>658311590</v>
      </c>
      <c r="E791" s="6">
        <v>0.30655022273450178</v>
      </c>
      <c r="F791" s="7">
        <v>-0.50565274738260291</v>
      </c>
    </row>
    <row r="792" spans="4:6" x14ac:dyDescent="0.3">
      <c r="D792" s="5">
        <f t="shared" si="14"/>
        <v>1043236231</v>
      </c>
      <c r="E792" s="6">
        <v>0.48579472674596563</v>
      </c>
      <c r="F792" s="7">
        <v>-3.561486724947862E-2</v>
      </c>
    </row>
    <row r="793" spans="4:6" x14ac:dyDescent="0.3">
      <c r="D793" s="5">
        <f t="shared" si="14"/>
        <v>1712068098</v>
      </c>
      <c r="E793" s="6">
        <v>0.79724383521568387</v>
      </c>
      <c r="F793" s="7">
        <v>0.83181685326825872</v>
      </c>
    </row>
    <row r="794" spans="4:6" x14ac:dyDescent="0.3">
      <c r="D794" s="5">
        <f t="shared" si="14"/>
        <v>1625971057</v>
      </c>
      <c r="E794" s="6">
        <v>0.75715177623289798</v>
      </c>
      <c r="F794" s="7">
        <v>0.6971699417270959</v>
      </c>
    </row>
    <row r="795" spans="4:6" x14ac:dyDescent="0.3">
      <c r="D795" s="5">
        <f t="shared" si="14"/>
        <v>1016561891</v>
      </c>
      <c r="E795" s="6">
        <v>0.47337351923191318</v>
      </c>
      <c r="F795" s="7">
        <v>-6.6792318801240522E-2</v>
      </c>
    </row>
    <row r="796" spans="4:6" x14ac:dyDescent="0.3">
      <c r="D796" s="5">
        <f t="shared" si="14"/>
        <v>457706511</v>
      </c>
      <c r="E796" s="6">
        <v>0.21313620331989247</v>
      </c>
      <c r="F796" s="7">
        <v>-0.79558651577952433</v>
      </c>
    </row>
    <row r="797" spans="4:6" x14ac:dyDescent="0.3">
      <c r="D797" s="5">
        <f t="shared" si="14"/>
        <v>639232145</v>
      </c>
      <c r="E797" s="6">
        <v>0.29766566380641019</v>
      </c>
      <c r="F797" s="7">
        <v>-0.53112620282077672</v>
      </c>
    </row>
    <row r="798" spans="4:6" x14ac:dyDescent="0.3">
      <c r="D798" s="5">
        <f t="shared" si="14"/>
        <v>1329831199</v>
      </c>
      <c r="E798" s="6">
        <v>0.61925090860505672</v>
      </c>
      <c r="F798" s="7">
        <v>0.30351399621536079</v>
      </c>
    </row>
    <row r="799" spans="4:6" x14ac:dyDescent="0.3">
      <c r="D799" s="5">
        <f t="shared" si="14"/>
        <v>1848114452</v>
      </c>
      <c r="E799" s="6">
        <v>0.86059535561184897</v>
      </c>
      <c r="F799" s="7">
        <v>1.0829980495518483</v>
      </c>
    </row>
    <row r="800" spans="4:6" x14ac:dyDescent="0.3">
      <c r="D800" s="5">
        <f t="shared" si="14"/>
        <v>1714532465</v>
      </c>
      <c r="E800" s="6">
        <v>0.79839139552637128</v>
      </c>
      <c r="F800" s="7">
        <v>0.83588925291999294</v>
      </c>
    </row>
    <row r="801" spans="4:6" x14ac:dyDescent="0.3">
      <c r="D801" s="5">
        <f t="shared" si="14"/>
        <v>324346282</v>
      </c>
      <c r="E801" s="6">
        <v>0.15103550735026181</v>
      </c>
      <c r="F801" s="7">
        <v>-1.0320023541018408</v>
      </c>
    </row>
    <row r="802" spans="4:6" x14ac:dyDescent="0.3">
      <c r="D802" s="5">
        <f t="shared" si="14"/>
        <v>1363591792</v>
      </c>
      <c r="E802" s="6">
        <v>0.63497190981635065</v>
      </c>
      <c r="F802" s="7">
        <v>0.34505079997469806</v>
      </c>
    </row>
    <row r="803" spans="4:6" x14ac:dyDescent="0.3">
      <c r="D803" s="5">
        <f t="shared" si="14"/>
        <v>1565611082</v>
      </c>
      <c r="E803" s="6">
        <v>0.72904447254635807</v>
      </c>
      <c r="F803" s="7">
        <v>0.60992565814919397</v>
      </c>
    </row>
    <row r="804" spans="4:6" x14ac:dyDescent="0.3">
      <c r="D804" s="5">
        <f t="shared" si="14"/>
        <v>1515517645</v>
      </c>
      <c r="E804" s="6">
        <v>0.70571789816554442</v>
      </c>
      <c r="F804" s="7">
        <v>0.5409178547665523</v>
      </c>
    </row>
    <row r="805" spans="4:6" x14ac:dyDescent="0.3">
      <c r="D805" s="5">
        <f t="shared" si="14"/>
        <v>1521806740</v>
      </c>
      <c r="E805" s="6">
        <v>0.70864648624197257</v>
      </c>
      <c r="F805" s="7">
        <v>0.54943490207614154</v>
      </c>
    </row>
    <row r="806" spans="4:6" x14ac:dyDescent="0.3">
      <c r="D806" s="5">
        <f t="shared" si="14"/>
        <v>160033611</v>
      </c>
      <c r="E806" s="6">
        <v>7.4521457380169492E-2</v>
      </c>
      <c r="F806" s="7">
        <v>-1.4429203325775777</v>
      </c>
    </row>
    <row r="807" spans="4:6" x14ac:dyDescent="0.3">
      <c r="D807" s="5">
        <f t="shared" si="14"/>
        <v>483758322</v>
      </c>
      <c r="E807" s="6">
        <v>0.22526752317814858</v>
      </c>
      <c r="F807" s="7">
        <v>-0.75452332258733912</v>
      </c>
    </row>
    <row r="808" spans="4:6" x14ac:dyDescent="0.3">
      <c r="D808" s="5">
        <f t="shared" si="14"/>
        <v>1908267431</v>
      </c>
      <c r="E808" s="6">
        <v>0.88860626927447162</v>
      </c>
      <c r="F808" s="7">
        <v>1.2191494832531926</v>
      </c>
    </row>
    <row r="809" spans="4:6" x14ac:dyDescent="0.3">
      <c r="D809" s="5">
        <f t="shared" si="14"/>
        <v>1961091030</v>
      </c>
      <c r="E809" s="6">
        <v>0.91320417440794799</v>
      </c>
      <c r="F809" s="7">
        <v>1.3607533421706328</v>
      </c>
    </row>
    <row r="810" spans="4:6" x14ac:dyDescent="0.3">
      <c r="D810" s="5">
        <f t="shared" si="14"/>
        <v>598465723</v>
      </c>
      <c r="E810" s="6">
        <v>0.27868231924128001</v>
      </c>
      <c r="F810" s="7">
        <v>-0.58676039637279354</v>
      </c>
    </row>
    <row r="811" spans="4:6" x14ac:dyDescent="0.3">
      <c r="D811" s="5">
        <f t="shared" si="14"/>
        <v>588895489</v>
      </c>
      <c r="E811" s="6">
        <v>0.27422583175285331</v>
      </c>
      <c r="F811" s="7">
        <v>-0.6000818867134291</v>
      </c>
    </row>
    <row r="812" spans="4:6" x14ac:dyDescent="0.3">
      <c r="D812" s="5">
        <f t="shared" si="14"/>
        <v>333114180</v>
      </c>
      <c r="E812" s="6">
        <v>0.15511837802372722</v>
      </c>
      <c r="F812" s="7">
        <v>-1.014725372348362</v>
      </c>
    </row>
    <row r="813" spans="4:6" x14ac:dyDescent="0.3">
      <c r="D813" s="5">
        <f t="shared" si="14"/>
        <v>1544517691</v>
      </c>
      <c r="E813" s="6">
        <v>0.71922209693046479</v>
      </c>
      <c r="F813" s="7">
        <v>0.58053215954638304</v>
      </c>
    </row>
    <row r="814" spans="4:6" x14ac:dyDescent="0.3">
      <c r="D814" s="5">
        <f t="shared" si="14"/>
        <v>1223689362</v>
      </c>
      <c r="E814" s="6">
        <v>0.56982476410439686</v>
      </c>
      <c r="F814" s="7">
        <v>0.17592804557756953</v>
      </c>
    </row>
    <row r="815" spans="4:6" x14ac:dyDescent="0.3">
      <c r="D815" s="5">
        <f t="shared" si="14"/>
        <v>23998720</v>
      </c>
      <c r="E815" s="6">
        <v>1.1175274859345774E-2</v>
      </c>
      <c r="F815" s="7">
        <v>-2.2843571497816413</v>
      </c>
    </row>
    <row r="816" spans="4:6" x14ac:dyDescent="0.3">
      <c r="D816" s="5">
        <f t="shared" si="14"/>
        <v>948527387</v>
      </c>
      <c r="E816" s="6">
        <v>0.44169248448842435</v>
      </c>
      <c r="F816" s="7">
        <v>-0.14667953955735699</v>
      </c>
    </row>
    <row r="817" spans="4:6" x14ac:dyDescent="0.3">
      <c r="D817" s="5">
        <f t="shared" si="14"/>
        <v>2014143837</v>
      </c>
      <c r="E817" s="6">
        <v>0.93790881283386496</v>
      </c>
      <c r="F817" s="7">
        <v>1.5374531707256907</v>
      </c>
    </row>
    <row r="818" spans="4:6" x14ac:dyDescent="0.3">
      <c r="D818" s="5">
        <f t="shared" si="14"/>
        <v>1710005196</v>
      </c>
      <c r="E818" s="6">
        <v>0.79628322161387954</v>
      </c>
      <c r="F818" s="7">
        <v>0.82841845809000558</v>
      </c>
    </row>
    <row r="819" spans="4:6" x14ac:dyDescent="0.3">
      <c r="D819" s="5">
        <f t="shared" si="14"/>
        <v>831876377</v>
      </c>
      <c r="E819" s="6">
        <v>0.38737262495548708</v>
      </c>
      <c r="F819" s="7">
        <v>-0.28617348614496757</v>
      </c>
    </row>
    <row r="820" spans="4:6" x14ac:dyDescent="0.3">
      <c r="D820" s="5">
        <f t="shared" si="14"/>
        <v>1855362561</v>
      </c>
      <c r="E820" s="6">
        <v>0.86397051938247915</v>
      </c>
      <c r="F820" s="7">
        <v>1.0983333340456296</v>
      </c>
    </row>
    <row r="821" spans="4:6" x14ac:dyDescent="0.3">
      <c r="D821" s="5">
        <f t="shared" si="14"/>
        <v>1548167543</v>
      </c>
      <c r="E821" s="6">
        <v>0.72092169171285037</v>
      </c>
      <c r="F821" s="7">
        <v>0.58558174827227805</v>
      </c>
    </row>
    <row r="822" spans="4:6" x14ac:dyDescent="0.3">
      <c r="D822" s="5">
        <f t="shared" si="14"/>
        <v>1312036200</v>
      </c>
      <c r="E822" s="6">
        <v>0.6109644664553594</v>
      </c>
      <c r="F822" s="7">
        <v>0.2818336504055956</v>
      </c>
    </row>
    <row r="823" spans="4:6" x14ac:dyDescent="0.3">
      <c r="D823" s="5">
        <f t="shared" si="14"/>
        <v>1859176523</v>
      </c>
      <c r="E823" s="6">
        <v>0.86574653383879596</v>
      </c>
      <c r="F823" s="7">
        <v>1.106507470590681</v>
      </c>
    </row>
    <row r="824" spans="4:6" x14ac:dyDescent="0.3">
      <c r="D824" s="5">
        <f t="shared" si="14"/>
        <v>968333603</v>
      </c>
      <c r="E824" s="6">
        <v>0.45091547253626907</v>
      </c>
      <c r="F824" s="7">
        <v>-0.1233487418622095</v>
      </c>
    </row>
    <row r="825" spans="4:6" x14ac:dyDescent="0.3">
      <c r="D825" s="5">
        <f t="shared" si="14"/>
        <v>302289811</v>
      </c>
      <c r="E825" s="6">
        <v>0.1407646626613705</v>
      </c>
      <c r="F825" s="7">
        <v>-1.0768901920178167</v>
      </c>
    </row>
    <row r="826" spans="4:6" x14ac:dyDescent="0.3">
      <c r="D826" s="5">
        <f t="shared" si="14"/>
        <v>1827569063</v>
      </c>
      <c r="E826" s="6">
        <v>0.85102816331296061</v>
      </c>
      <c r="F826" s="7">
        <v>1.040853224860375</v>
      </c>
    </row>
    <row r="827" spans="4:6" x14ac:dyDescent="0.3">
      <c r="D827" s="5">
        <f t="shared" si="14"/>
        <v>2105504960</v>
      </c>
      <c r="E827" s="6">
        <v>0.9804521510195473</v>
      </c>
      <c r="F827" s="7">
        <v>2.0631782273127195</v>
      </c>
    </row>
    <row r="828" spans="4:6" x14ac:dyDescent="0.3">
      <c r="D828" s="5">
        <f t="shared" si="14"/>
        <v>871362591</v>
      </c>
      <c r="E828" s="6">
        <v>0.40575982621476037</v>
      </c>
      <c r="F828" s="7">
        <v>-0.23846603922514631</v>
      </c>
    </row>
    <row r="829" spans="4:6" x14ac:dyDescent="0.3">
      <c r="D829" s="5">
        <f t="shared" si="14"/>
        <v>928920019</v>
      </c>
      <c r="E829" s="6">
        <v>0.43256209225632447</v>
      </c>
      <c r="F829" s="7">
        <v>-0.16985498354213746</v>
      </c>
    </row>
    <row r="830" spans="4:6" x14ac:dyDescent="0.3">
      <c r="D830" s="5">
        <f t="shared" si="14"/>
        <v>439687789</v>
      </c>
      <c r="E830" s="6">
        <v>0.20474558202991783</v>
      </c>
      <c r="F830" s="7">
        <v>-0.82478940284169933</v>
      </c>
    </row>
    <row r="831" spans="4:6" x14ac:dyDescent="0.3">
      <c r="D831" s="5">
        <f t="shared" si="14"/>
        <v>588379518</v>
      </c>
      <c r="E831" s="6">
        <v>0.27398556403255608</v>
      </c>
      <c r="F831" s="7">
        <v>-0.60080311661320374</v>
      </c>
    </row>
    <row r="832" spans="4:6" x14ac:dyDescent="0.3">
      <c r="D832" s="5">
        <f t="shared" si="14"/>
        <v>1196481803</v>
      </c>
      <c r="E832" s="6">
        <v>0.55715525714415615</v>
      </c>
      <c r="F832" s="7">
        <v>0.14376063868377936</v>
      </c>
    </row>
    <row r="833" spans="4:6" x14ac:dyDescent="0.3">
      <c r="D833" s="5">
        <f t="shared" si="14"/>
        <v>947910195</v>
      </c>
      <c r="E833" s="6">
        <v>0.44140508206692064</v>
      </c>
      <c r="F833" s="7">
        <v>-0.14740778116590628</v>
      </c>
    </row>
    <row r="834" spans="4:6" x14ac:dyDescent="0.3">
      <c r="D834" s="5">
        <f t="shared" si="14"/>
        <v>138956216</v>
      </c>
      <c r="E834" s="6">
        <v>6.4706530482234931E-2</v>
      </c>
      <c r="F834" s="7">
        <v>-1.5164204909132932</v>
      </c>
    </row>
    <row r="835" spans="4:6" x14ac:dyDescent="0.3">
      <c r="D835" s="5">
        <f t="shared" ref="D835:D898" si="15">MOD(D834*$B$4,$B$5)</f>
        <v>964072955</v>
      </c>
      <c r="E835" s="6">
        <v>0.44893145370197618</v>
      </c>
      <c r="F835" s="7">
        <v>-0.12836148762025223</v>
      </c>
    </row>
    <row r="836" spans="4:6" x14ac:dyDescent="0.3">
      <c r="D836" s="5">
        <f t="shared" si="15"/>
        <v>794980315</v>
      </c>
      <c r="E836" s="6">
        <v>0.37019155721197983</v>
      </c>
      <c r="F836" s="7">
        <v>-0.33134604557519309</v>
      </c>
    </row>
    <row r="837" spans="4:6" x14ac:dyDescent="0.3">
      <c r="D837" s="5">
        <f t="shared" si="15"/>
        <v>1109497122</v>
      </c>
      <c r="E837" s="6">
        <v>0.5166498585759195</v>
      </c>
      <c r="F837" s="7">
        <v>4.1747129413826155E-2</v>
      </c>
    </row>
    <row r="838" spans="4:6" x14ac:dyDescent="0.3">
      <c r="D838" s="5">
        <f t="shared" si="15"/>
        <v>440903529</v>
      </c>
      <c r="E838" s="6">
        <v>0.20531170508387658</v>
      </c>
      <c r="F838" s="7">
        <v>-0.82279705768640499</v>
      </c>
    </row>
    <row r="839" spans="4:6" x14ac:dyDescent="0.3">
      <c r="D839" s="5">
        <f t="shared" si="15"/>
        <v>1291306589</v>
      </c>
      <c r="E839" s="6">
        <v>0.6013114891027207</v>
      </c>
      <c r="F839" s="7">
        <v>0.25674319802049639</v>
      </c>
    </row>
    <row r="840" spans="4:6" x14ac:dyDescent="0.3">
      <c r="D840" s="5">
        <f t="shared" si="15"/>
        <v>1947503444</v>
      </c>
      <c r="E840" s="6">
        <v>0.90687696161389064</v>
      </c>
      <c r="F840" s="7">
        <v>1.3217660197988657</v>
      </c>
    </row>
    <row r="841" spans="4:6" x14ac:dyDescent="0.3">
      <c r="D841" s="5">
        <f t="shared" si="15"/>
        <v>1842097899</v>
      </c>
      <c r="E841" s="6">
        <v>0.85779367979410448</v>
      </c>
      <c r="F841" s="7">
        <v>1.0704592534201416</v>
      </c>
    </row>
    <row r="842" spans="4:6" x14ac:dyDescent="0.3">
      <c r="D842" s="5">
        <f t="shared" si="15"/>
        <v>1199794947</v>
      </c>
      <c r="E842" s="6">
        <v>0.55869806004566891</v>
      </c>
      <c r="F842" s="7">
        <v>0.14766914935685127</v>
      </c>
    </row>
    <row r="843" spans="4:6" x14ac:dyDescent="0.3">
      <c r="D843" s="5">
        <f t="shared" si="15"/>
        <v>1962894341</v>
      </c>
      <c r="E843" s="6">
        <v>0.91404390653040624</v>
      </c>
      <c r="F843" s="7">
        <v>1.3660853150115602</v>
      </c>
    </row>
    <row r="844" spans="4:6" x14ac:dyDescent="0.3">
      <c r="D844" s="5">
        <f t="shared" si="15"/>
        <v>1746745124</v>
      </c>
      <c r="E844" s="6">
        <v>0.81339158379788656</v>
      </c>
      <c r="F844" s="7">
        <v>0.89046392191087864</v>
      </c>
    </row>
    <row r="845" spans="4:6" x14ac:dyDescent="0.3">
      <c r="D845" s="5">
        <f t="shared" si="15"/>
        <v>483448443</v>
      </c>
      <c r="E845" s="6">
        <v>0.22512322452396455</v>
      </c>
      <c r="F845" s="7">
        <v>-0.75500422186802085</v>
      </c>
    </row>
    <row r="846" spans="4:6" x14ac:dyDescent="0.3">
      <c r="D846" s="5">
        <f t="shared" si="15"/>
        <v>1982483751</v>
      </c>
      <c r="E846" s="6">
        <v>0.92316593641710087</v>
      </c>
      <c r="F846" s="7">
        <v>1.426693960768872</v>
      </c>
    </row>
    <row r="847" spans="4:6" x14ac:dyDescent="0.3">
      <c r="D847" s="5">
        <f t="shared" si="15"/>
        <v>306866907</v>
      </c>
      <c r="E847" s="6">
        <v>0.1428960390788466</v>
      </c>
      <c r="F847" s="7">
        <v>-1.0673981618530919</v>
      </c>
    </row>
    <row r="848" spans="4:6" x14ac:dyDescent="0.3">
      <c r="D848" s="5">
        <f t="shared" si="15"/>
        <v>1577754438</v>
      </c>
      <c r="E848" s="6">
        <v>0.73469916333882057</v>
      </c>
      <c r="F848" s="7">
        <v>0.62708781595109353</v>
      </c>
    </row>
    <row r="849" spans="4:6" x14ac:dyDescent="0.3">
      <c r="D849" s="5">
        <f t="shared" si="15"/>
        <v>1424419490</v>
      </c>
      <c r="E849" s="6">
        <v>0.66329701399737695</v>
      </c>
      <c r="F849" s="7">
        <v>0.421478137900203</v>
      </c>
    </row>
    <row r="850" spans="4:6" x14ac:dyDescent="0.3">
      <c r="D850" s="5">
        <f t="shared" si="15"/>
        <v>21792144</v>
      </c>
      <c r="E850" s="6">
        <v>1.0147757837686462E-2</v>
      </c>
      <c r="F850" s="7">
        <v>-2.3208393537603182</v>
      </c>
    </row>
    <row r="851" spans="4:6" x14ac:dyDescent="0.3">
      <c r="D851" s="5">
        <f t="shared" si="15"/>
        <v>1809079641</v>
      </c>
      <c r="E851" s="6">
        <v>0.84241835525484599</v>
      </c>
      <c r="F851" s="7">
        <v>1.0044468254420096</v>
      </c>
    </row>
    <row r="852" spans="4:6" x14ac:dyDescent="0.3">
      <c r="D852" s="5">
        <f t="shared" si="15"/>
        <v>808329103</v>
      </c>
      <c r="E852" s="6">
        <v>0.37640757102184702</v>
      </c>
      <c r="F852" s="7">
        <v>-0.31492955350913543</v>
      </c>
    </row>
    <row r="853" spans="4:6" x14ac:dyDescent="0.3">
      <c r="D853" s="5">
        <f t="shared" si="15"/>
        <v>1223748570</v>
      </c>
      <c r="E853" s="6">
        <v>0.56985233497792143</v>
      </c>
      <c r="F853" s="7">
        <v>0.17599823375997642</v>
      </c>
    </row>
    <row r="854" spans="4:6" x14ac:dyDescent="0.3">
      <c r="D854" s="5">
        <f t="shared" si="15"/>
        <v>734544441</v>
      </c>
      <c r="E854" s="6">
        <v>0.34204891029936157</v>
      </c>
      <c r="F854" s="7">
        <v>-0.40687769270083157</v>
      </c>
    </row>
    <row r="855" spans="4:6" x14ac:dyDescent="0.3">
      <c r="D855" s="5">
        <f t="shared" si="15"/>
        <v>92215894</v>
      </c>
      <c r="E855" s="6">
        <v>4.2941371950266295E-2</v>
      </c>
      <c r="F855" s="7">
        <v>-1.7175279949306779</v>
      </c>
    </row>
    <row r="856" spans="4:6" x14ac:dyDescent="0.3">
      <c r="D856" s="5">
        <f t="shared" si="15"/>
        <v>1767302690</v>
      </c>
      <c r="E856" s="6">
        <v>0.8229644464542758</v>
      </c>
      <c r="F856" s="7">
        <v>0.9267215857634219</v>
      </c>
    </row>
    <row r="857" spans="4:6" x14ac:dyDescent="0.3">
      <c r="D857" s="5">
        <f t="shared" si="15"/>
        <v>680271915</v>
      </c>
      <c r="E857" s="6">
        <v>0.31677629595322188</v>
      </c>
      <c r="F857" s="7">
        <v>-0.47673253514262592</v>
      </c>
    </row>
    <row r="858" spans="4:6" x14ac:dyDescent="0.3">
      <c r="D858" s="5">
        <f t="shared" si="15"/>
        <v>233162688</v>
      </c>
      <c r="E858" s="6">
        <v>0.10857483754733097</v>
      </c>
      <c r="F858" s="7">
        <v>-1.2341428597882564</v>
      </c>
    </row>
    <row r="859" spans="4:6" x14ac:dyDescent="0.3">
      <c r="D859" s="5">
        <f t="shared" si="15"/>
        <v>34318521</v>
      </c>
      <c r="E859" s="6">
        <v>1.5980806682240969E-2</v>
      </c>
      <c r="F859" s="7">
        <v>-2.1448903701552107</v>
      </c>
    </row>
    <row r="860" spans="4:6" x14ac:dyDescent="0.3">
      <c r="D860" s="5">
        <f t="shared" si="15"/>
        <v>879435354</v>
      </c>
      <c r="E860" s="6">
        <v>0.40951899942897169</v>
      </c>
      <c r="F860" s="7">
        <v>-0.22878246166487912</v>
      </c>
    </row>
    <row r="861" spans="4:6" x14ac:dyDescent="0.3">
      <c r="D861" s="5">
        <f t="shared" si="15"/>
        <v>1914722685</v>
      </c>
      <c r="E861" s="6">
        <v>0.89161223116480948</v>
      </c>
      <c r="F861" s="7">
        <v>1.2351477052024133</v>
      </c>
    </row>
    <row r="862" spans="4:6" x14ac:dyDescent="0.3">
      <c r="D862" s="5">
        <f t="shared" si="15"/>
        <v>30044402</v>
      </c>
      <c r="E862" s="6">
        <v>1.3990514924740899E-2</v>
      </c>
      <c r="F862" s="7">
        <v>-2.197552240366861</v>
      </c>
    </row>
    <row r="863" spans="4:6" x14ac:dyDescent="0.3">
      <c r="D863" s="5">
        <f t="shared" si="15"/>
        <v>721867217</v>
      </c>
      <c r="E863" s="6">
        <v>0.33614561784653518</v>
      </c>
      <c r="F863" s="7">
        <v>-0.4230055172119182</v>
      </c>
    </row>
    <row r="864" spans="4:6" x14ac:dyDescent="0.3">
      <c r="D864" s="5">
        <f t="shared" si="15"/>
        <v>182775585</v>
      </c>
      <c r="E864" s="6">
        <v>8.5111514278791392E-2</v>
      </c>
      <c r="F864" s="7">
        <v>-1.3714875288012955</v>
      </c>
    </row>
    <row r="865" spans="4:6" x14ac:dyDescent="0.3">
      <c r="D865" s="5">
        <f t="shared" si="15"/>
        <v>897441659</v>
      </c>
      <c r="E865" s="6">
        <v>0.41790383860273644</v>
      </c>
      <c r="F865" s="7">
        <v>-0.2072588910832753</v>
      </c>
    </row>
    <row r="866" spans="4:6" x14ac:dyDescent="0.3">
      <c r="D866" s="5">
        <f t="shared" si="15"/>
        <v>1366194305</v>
      </c>
      <c r="E866" s="6">
        <v>0.63618379937129454</v>
      </c>
      <c r="F866" s="7">
        <v>0.34827668567146564</v>
      </c>
    </row>
    <row r="867" spans="4:6" x14ac:dyDescent="0.3">
      <c r="D867" s="5">
        <f t="shared" si="15"/>
        <v>489980932</v>
      </c>
      <c r="E867" s="6">
        <v>0.22816515176386121</v>
      </c>
      <c r="F867" s="7">
        <v>-0.74490309575773395</v>
      </c>
    </row>
    <row r="868" spans="4:6" x14ac:dyDescent="0.3">
      <c r="D868" s="5">
        <f t="shared" si="15"/>
        <v>1632164161</v>
      </c>
      <c r="E868" s="6">
        <v>0.76003566501665454</v>
      </c>
      <c r="F868" s="7">
        <v>0.70641729277677678</v>
      </c>
    </row>
    <row r="869" spans="4:6" x14ac:dyDescent="0.3">
      <c r="D869" s="5">
        <f t="shared" si="15"/>
        <v>1463658142</v>
      </c>
      <c r="E869" s="6">
        <v>0.6815689352169344</v>
      </c>
      <c r="F869" s="7">
        <v>0.47209058896431777</v>
      </c>
    </row>
    <row r="870" spans="4:6" x14ac:dyDescent="0.3">
      <c r="D870" s="5">
        <f t="shared" si="15"/>
        <v>30186182</v>
      </c>
      <c r="E870" s="6">
        <v>1.4056536382116878E-2</v>
      </c>
      <c r="F870" s="7">
        <v>-2.1957048924711686</v>
      </c>
    </row>
    <row r="871" spans="4:6" x14ac:dyDescent="0.3">
      <c r="D871" s="5">
        <f t="shared" si="15"/>
        <v>1123278656</v>
      </c>
      <c r="E871" s="6">
        <v>0.52306738544541165</v>
      </c>
      <c r="F871" s="7">
        <v>5.7853617454950677E-2</v>
      </c>
    </row>
    <row r="872" spans="4:6" x14ac:dyDescent="0.3">
      <c r="D872" s="5">
        <f t="shared" si="15"/>
        <v>2116884320</v>
      </c>
      <c r="E872" s="6">
        <v>0.98575107845082044</v>
      </c>
      <c r="F872" s="7">
        <v>2.1903640773076769</v>
      </c>
    </row>
    <row r="873" spans="4:6" x14ac:dyDescent="0.3">
      <c r="D873" s="5">
        <f t="shared" si="15"/>
        <v>408635519</v>
      </c>
      <c r="E873" s="6">
        <v>0.19028574199442355</v>
      </c>
      <c r="F873" s="7">
        <v>-0.87684380203393131</v>
      </c>
    </row>
    <row r="874" spans="4:6" x14ac:dyDescent="0.3">
      <c r="D874" s="5">
        <f t="shared" si="15"/>
        <v>607839954</v>
      </c>
      <c r="E874" s="6">
        <v>0.28304753572032559</v>
      </c>
      <c r="F874" s="7">
        <v>-0.57381193502624506</v>
      </c>
    </row>
    <row r="875" spans="4:6" x14ac:dyDescent="0.3">
      <c r="D875" s="5">
        <f t="shared" si="15"/>
        <v>2120834220</v>
      </c>
      <c r="E875" s="6">
        <v>0.98759039397127035</v>
      </c>
      <c r="F875" s="7">
        <v>2.2442050377794422</v>
      </c>
    </row>
    <row r="876" spans="4:6" x14ac:dyDescent="0.3">
      <c r="D876" s="5">
        <f t="shared" si="15"/>
        <v>2095697483</v>
      </c>
      <c r="E876" s="6">
        <v>0.97588518865023288</v>
      </c>
      <c r="F876" s="7">
        <v>1.975339595304975</v>
      </c>
    </row>
    <row r="877" spans="4:6" x14ac:dyDescent="0.3">
      <c r="D877" s="5">
        <f t="shared" si="15"/>
        <v>2048526311</v>
      </c>
      <c r="E877" s="6">
        <v>0.95391939995244091</v>
      </c>
      <c r="F877" s="7">
        <v>1.6841059219616634</v>
      </c>
    </row>
    <row r="878" spans="4:6" x14ac:dyDescent="0.3">
      <c r="D878" s="5">
        <f t="shared" si="15"/>
        <v>1381548519</v>
      </c>
      <c r="E878" s="6">
        <v>0.64333366243479184</v>
      </c>
      <c r="F878" s="7">
        <v>0.36738390544127703</v>
      </c>
    </row>
    <row r="879" spans="4:6" x14ac:dyDescent="0.3">
      <c r="D879" s="5">
        <f t="shared" si="15"/>
        <v>771386711</v>
      </c>
      <c r="E879" s="6">
        <v>0.35920492919087871</v>
      </c>
      <c r="F879" s="7">
        <v>-0.36058479384024633</v>
      </c>
    </row>
    <row r="880" spans="4:6" x14ac:dyDescent="0.3">
      <c r="D880" s="5">
        <f t="shared" si="15"/>
        <v>388971348</v>
      </c>
      <c r="E880" s="6">
        <v>0.18112889880419605</v>
      </c>
      <c r="F880" s="7">
        <v>-0.91107131819910037</v>
      </c>
    </row>
    <row r="881" spans="4:6" x14ac:dyDescent="0.3">
      <c r="D881" s="5">
        <f t="shared" si="15"/>
        <v>586413587</v>
      </c>
      <c r="E881" s="6">
        <v>0.2730701060714853</v>
      </c>
      <c r="F881" s="7">
        <v>-0.60355398710295605</v>
      </c>
    </row>
    <row r="882" spans="4:6" x14ac:dyDescent="0.3">
      <c r="D882" s="5">
        <f t="shared" si="15"/>
        <v>788306970</v>
      </c>
      <c r="E882" s="6">
        <v>0.36708403878573703</v>
      </c>
      <c r="F882" s="7">
        <v>-0.33958632536854905</v>
      </c>
    </row>
    <row r="883" spans="4:6" x14ac:dyDescent="0.3">
      <c r="D883" s="5">
        <f t="shared" si="15"/>
        <v>1103007677</v>
      </c>
      <c r="E883" s="6">
        <v>0.51362797526049242</v>
      </c>
      <c r="F883" s="7">
        <v>3.4166914567731292E-2</v>
      </c>
    </row>
    <row r="884" spans="4:6" x14ac:dyDescent="0.3">
      <c r="D884" s="5">
        <f t="shared" si="15"/>
        <v>721516396</v>
      </c>
      <c r="E884" s="6">
        <v>0.33598225408790844</v>
      </c>
      <c r="F884" s="7">
        <v>-0.42345337667505273</v>
      </c>
    </row>
    <row r="885" spans="4:6" x14ac:dyDescent="0.3">
      <c r="D885" s="5">
        <f t="shared" si="15"/>
        <v>428164270</v>
      </c>
      <c r="E885" s="6">
        <v>0.19937952533306511</v>
      </c>
      <c r="F885" s="7">
        <v>-0.84383958731448416</v>
      </c>
    </row>
    <row r="886" spans="4:6" x14ac:dyDescent="0.3">
      <c r="D886" s="5">
        <f t="shared" si="15"/>
        <v>534858442</v>
      </c>
      <c r="E886" s="6">
        <v>0.24906287086108966</v>
      </c>
      <c r="F886" s="7">
        <v>-0.677441710265553</v>
      </c>
    </row>
    <row r="887" spans="4:6" x14ac:dyDescent="0.3">
      <c r="D887" s="5">
        <f t="shared" si="15"/>
        <v>1103449548</v>
      </c>
      <c r="E887" s="6">
        <v>0.513833737479368</v>
      </c>
      <c r="F887" s="7">
        <v>3.4682989673006363E-2</v>
      </c>
    </row>
    <row r="888" spans="4:6" x14ac:dyDescent="0.3">
      <c r="D888" s="5">
        <f t="shared" si="15"/>
        <v>576234967</v>
      </c>
      <c r="E888" s="6">
        <v>0.26833031677485475</v>
      </c>
      <c r="F888" s="7">
        <v>-0.61787061034529422</v>
      </c>
    </row>
    <row r="889" spans="4:6" x14ac:dyDescent="0.3">
      <c r="D889" s="5">
        <f t="shared" si="15"/>
        <v>1229896113</v>
      </c>
      <c r="E889" s="6">
        <v>0.5727150077677472</v>
      </c>
      <c r="F889" s="7">
        <v>0.18329063200244283</v>
      </c>
    </row>
    <row r="890" spans="4:6" x14ac:dyDescent="0.3">
      <c r="D890" s="5">
        <f t="shared" si="15"/>
        <v>1129849308</v>
      </c>
      <c r="E890" s="6">
        <v>0.52612708371703243</v>
      </c>
      <c r="F890" s="7">
        <v>6.5537772870412431E-2</v>
      </c>
    </row>
    <row r="891" spans="4:6" x14ac:dyDescent="0.3">
      <c r="D891" s="5">
        <f t="shared" si="15"/>
        <v>1461247256</v>
      </c>
      <c r="E891" s="6">
        <v>0.68044627893757659</v>
      </c>
      <c r="F891" s="7">
        <v>0.46894710916464183</v>
      </c>
    </row>
    <row r="892" spans="4:6" x14ac:dyDescent="0.3">
      <c r="D892" s="5">
        <f t="shared" si="15"/>
        <v>1765908661</v>
      </c>
      <c r="E892" s="6">
        <v>0.82231530111498696</v>
      </c>
      <c r="F892" s="7">
        <v>0.9242245854354264</v>
      </c>
    </row>
    <row r="893" spans="4:6" x14ac:dyDescent="0.3">
      <c r="D893" s="5">
        <f t="shared" si="15"/>
        <v>2108574760</v>
      </c>
      <c r="E893" s="6">
        <v>0.98188163804065587</v>
      </c>
      <c r="F893" s="7">
        <v>2.0942611409192078</v>
      </c>
    </row>
    <row r="894" spans="4:6" x14ac:dyDescent="0.3">
      <c r="D894" s="5">
        <f t="shared" si="15"/>
        <v>877306748</v>
      </c>
      <c r="E894" s="6">
        <v>0.40852779001791756</v>
      </c>
      <c r="F894" s="7">
        <v>-0.23133368426273582</v>
      </c>
    </row>
    <row r="895" spans="4:6" x14ac:dyDescent="0.3">
      <c r="D895" s="5">
        <f t="shared" si="15"/>
        <v>96513868</v>
      </c>
      <c r="E895" s="6">
        <v>4.4942772057785442E-2</v>
      </c>
      <c r="F895" s="7">
        <v>-1.6960017739333482</v>
      </c>
    </row>
    <row r="896" spans="4:6" x14ac:dyDescent="0.3">
      <c r="D896" s="5">
        <f t="shared" si="15"/>
        <v>928891885</v>
      </c>
      <c r="E896" s="6">
        <v>0.43254899134165514</v>
      </c>
      <c r="F896" s="7">
        <v>-0.16988829990889412</v>
      </c>
    </row>
    <row r="897" spans="4:6" x14ac:dyDescent="0.3">
      <c r="D897" s="5">
        <f t="shared" si="15"/>
        <v>1229115122</v>
      </c>
      <c r="E897" s="6">
        <v>0.57235133049297271</v>
      </c>
      <c r="F897" s="7">
        <v>0.18236366467682305</v>
      </c>
    </row>
    <row r="898" spans="4:6" x14ac:dyDescent="0.3">
      <c r="D898" s="5">
        <f t="shared" si="15"/>
        <v>2085338393</v>
      </c>
      <c r="E898" s="6">
        <v>0.97106136146100364</v>
      </c>
      <c r="F898" s="7">
        <v>1.896626299026843</v>
      </c>
    </row>
    <row r="899" spans="4:6" x14ac:dyDescent="0.3">
      <c r="D899" s="5">
        <f t="shared" ref="D899:D962" si="16">MOD(D898*$B$4,$B$5)</f>
        <v>221099025</v>
      </c>
      <c r="E899" s="6">
        <v>0.10295725669987245</v>
      </c>
      <c r="F899" s="7">
        <v>-1.2648795381434168</v>
      </c>
    </row>
    <row r="900" spans="4:6" x14ac:dyDescent="0.3">
      <c r="D900" s="5">
        <f t="shared" si="16"/>
        <v>1824793832</v>
      </c>
      <c r="E900" s="6">
        <v>0.84973584567172067</v>
      </c>
      <c r="F900" s="7">
        <v>1.0353011163516432</v>
      </c>
    </row>
    <row r="901" spans="4:6" x14ac:dyDescent="0.3">
      <c r="D901" s="5">
        <f t="shared" si="16"/>
        <v>1286315473</v>
      </c>
      <c r="E901" s="6">
        <v>0.59898731959889395</v>
      </c>
      <c r="F901" s="7">
        <v>0.25072677176259095</v>
      </c>
    </row>
    <row r="902" spans="4:6" x14ac:dyDescent="0.3">
      <c r="D902" s="5">
        <f t="shared" si="16"/>
        <v>1539511472</v>
      </c>
      <c r="E902" s="6">
        <v>0.71689089454420929</v>
      </c>
      <c r="F902" s="7">
        <v>0.57362999322748665</v>
      </c>
    </row>
    <row r="903" spans="4:6" x14ac:dyDescent="0.3">
      <c r="D903" s="5">
        <f t="shared" si="16"/>
        <v>86660477</v>
      </c>
      <c r="E903" s="6">
        <v>4.0354429316105722E-2</v>
      </c>
      <c r="F903" s="7">
        <v>-1.7465878364372007</v>
      </c>
    </row>
    <row r="904" spans="4:6" x14ac:dyDescent="0.3">
      <c r="D904" s="5">
        <f t="shared" si="16"/>
        <v>2037224558</v>
      </c>
      <c r="E904" s="6">
        <v>0.94865661109672539</v>
      </c>
      <c r="F904" s="7">
        <v>1.6319653880007068</v>
      </c>
    </row>
    <row r="905" spans="4:6" x14ac:dyDescent="0.3">
      <c r="D905" s="5">
        <f t="shared" si="16"/>
        <v>1295475794</v>
      </c>
      <c r="E905" s="6">
        <v>0.60325292647187867</v>
      </c>
      <c r="F905" s="7">
        <v>0.26177599504228344</v>
      </c>
    </row>
    <row r="906" spans="4:6" x14ac:dyDescent="0.3">
      <c r="D906" s="5">
        <f t="shared" si="16"/>
        <v>1335735181</v>
      </c>
      <c r="E906" s="6">
        <v>0.62200016446597894</v>
      </c>
      <c r="F906" s="7">
        <v>0.31073817813422627</v>
      </c>
    </row>
    <row r="907" spans="4:6" x14ac:dyDescent="0.3">
      <c r="D907" s="5">
        <f t="shared" si="16"/>
        <v>1223904523</v>
      </c>
      <c r="E907" s="6">
        <v>0.56992495625272854</v>
      </c>
      <c r="F907" s="7">
        <v>0.17618311254929878</v>
      </c>
    </row>
    <row r="908" spans="4:6" x14ac:dyDescent="0.3">
      <c r="D908" s="5">
        <f t="shared" si="16"/>
        <v>1820100763</v>
      </c>
      <c r="E908" s="6">
        <v>0.84755046511772136</v>
      </c>
      <c r="F908" s="7">
        <v>1.0259841191243291</v>
      </c>
    </row>
    <row r="909" spans="4:6" x14ac:dyDescent="0.3">
      <c r="D909" s="5">
        <f t="shared" si="16"/>
        <v>232964709</v>
      </c>
      <c r="E909" s="6">
        <v>0.1084826463912452</v>
      </c>
      <c r="F909" s="7">
        <v>-1.2346379116582886</v>
      </c>
    </row>
    <row r="910" spans="4:6" x14ac:dyDescent="0.3">
      <c r="D910" s="5">
        <f t="shared" si="16"/>
        <v>1215092447</v>
      </c>
      <c r="E910" s="6">
        <v>0.5658215135948933</v>
      </c>
      <c r="F910" s="7">
        <v>0.1657458362313266</v>
      </c>
    </row>
    <row r="911" spans="4:6" x14ac:dyDescent="0.3">
      <c r="D911" s="5">
        <f t="shared" si="16"/>
        <v>1654142273</v>
      </c>
      <c r="E911" s="6">
        <v>0.7702700209526997</v>
      </c>
      <c r="F911" s="7">
        <v>0.73973639779941724</v>
      </c>
    </row>
    <row r="912" spans="4:6" x14ac:dyDescent="0.3">
      <c r="D912" s="5">
        <f t="shared" si="16"/>
        <v>1512180876</v>
      </c>
      <c r="E912" s="6">
        <v>0.7041640940161088</v>
      </c>
      <c r="F912" s="7">
        <v>0.53641493470293666</v>
      </c>
    </row>
    <row r="913" spans="4:6" x14ac:dyDescent="0.3">
      <c r="D913" s="5">
        <f t="shared" si="16"/>
        <v>1513903866</v>
      </c>
      <c r="E913" s="6">
        <v>0.70496642375827434</v>
      </c>
      <c r="F913" s="7">
        <v>0.53873872014047863</v>
      </c>
    </row>
    <row r="914" spans="4:6" x14ac:dyDescent="0.3">
      <c r="D914" s="5">
        <f t="shared" si="16"/>
        <v>932491923</v>
      </c>
      <c r="E914" s="6">
        <v>0.43422538967265317</v>
      </c>
      <c r="F914" s="7">
        <v>-0.1656266422999283</v>
      </c>
    </row>
    <row r="915" spans="4:6" x14ac:dyDescent="0.3">
      <c r="D915" s="5">
        <f t="shared" si="16"/>
        <v>1060374013</v>
      </c>
      <c r="E915" s="6">
        <v>0.49377512838111737</v>
      </c>
      <c r="F915" s="7">
        <v>-1.5604072414373121E-2</v>
      </c>
    </row>
    <row r="916" spans="4:6" x14ac:dyDescent="0.3">
      <c r="D916" s="5">
        <f t="shared" si="16"/>
        <v>41255278</v>
      </c>
      <c r="E916" s="6">
        <v>1.921098587961028E-2</v>
      </c>
      <c r="F916" s="7">
        <v>-2.0703244466755217</v>
      </c>
    </row>
    <row r="917" spans="4:6" x14ac:dyDescent="0.3">
      <c r="D917" s="5">
        <f t="shared" si="16"/>
        <v>716183569</v>
      </c>
      <c r="E917" s="6">
        <v>0.33349896299978621</v>
      </c>
      <c r="F917" s="7">
        <v>-0.43027181654519603</v>
      </c>
    </row>
    <row r="918" spans="4:6" x14ac:dyDescent="0.3">
      <c r="D918" s="5">
        <f t="shared" si="16"/>
        <v>705309793</v>
      </c>
      <c r="E918" s="6">
        <v>0.32843546646501448</v>
      </c>
      <c r="F918" s="7">
        <v>-0.44423743058582904</v>
      </c>
    </row>
    <row r="919" spans="4:6" x14ac:dyDescent="0.3">
      <c r="D919" s="5">
        <f t="shared" si="16"/>
        <v>1950762012</v>
      </c>
      <c r="E919" s="6">
        <v>0.90839435058496365</v>
      </c>
      <c r="F919" s="7">
        <v>1.3309322671935635</v>
      </c>
    </row>
    <row r="920" spans="4:6" x14ac:dyDescent="0.3">
      <c r="D920" s="5">
        <f t="shared" si="16"/>
        <v>222643949</v>
      </c>
      <c r="E920" s="6">
        <v>0.10367666799917506</v>
      </c>
      <c r="F920" s="7">
        <v>-1.2608765282235967</v>
      </c>
    </row>
    <row r="921" spans="4:6" x14ac:dyDescent="0.3">
      <c r="D921" s="5">
        <f t="shared" si="16"/>
        <v>1237892591</v>
      </c>
      <c r="E921" s="6">
        <v>0.57643865801062311</v>
      </c>
      <c r="F921" s="7">
        <v>0.19279095945393049</v>
      </c>
    </row>
    <row r="922" spans="4:6" x14ac:dyDescent="0.3">
      <c r="D922" s="5">
        <f t="shared" si="16"/>
        <v>580782386</v>
      </c>
      <c r="E922" s="6">
        <v>0.27044787376229451</v>
      </c>
      <c r="F922" s="7">
        <v>-0.61145900891525462</v>
      </c>
    </row>
    <row r="923" spans="4:6" x14ac:dyDescent="0.3">
      <c r="D923" s="5">
        <f t="shared" si="16"/>
        <v>1695026668</v>
      </c>
      <c r="E923" s="6">
        <v>0.78930830097692861</v>
      </c>
      <c r="F923" s="7">
        <v>0.80402350899953723</v>
      </c>
    </row>
    <row r="924" spans="4:6" x14ac:dyDescent="0.3">
      <c r="D924" s="5">
        <f t="shared" si="16"/>
        <v>1505340328</v>
      </c>
      <c r="E924" s="6">
        <v>0.70097871562557179</v>
      </c>
      <c r="F924" s="7">
        <v>0.52721748364176113</v>
      </c>
    </row>
    <row r="925" spans="4:6" x14ac:dyDescent="0.3">
      <c r="D925" s="5">
        <f t="shared" si="16"/>
        <v>2026292996</v>
      </c>
      <c r="E925" s="6">
        <v>0.94356620585878026</v>
      </c>
      <c r="F925" s="7">
        <v>1.5854347621796967</v>
      </c>
    </row>
    <row r="926" spans="4:6" x14ac:dyDescent="0.3">
      <c r="D926" s="5">
        <f t="shared" si="16"/>
        <v>1899023654</v>
      </c>
      <c r="E926" s="6">
        <v>0.88430180017305704</v>
      </c>
      <c r="F926" s="7">
        <v>1.1967695249021708</v>
      </c>
    </row>
    <row r="927" spans="4:6" x14ac:dyDescent="0.3">
      <c r="D927" s="5">
        <f t="shared" si="16"/>
        <v>283846392</v>
      </c>
      <c r="E927" s="6">
        <v>0.13217627641947594</v>
      </c>
      <c r="F927" s="7">
        <v>-1.1161625706439005</v>
      </c>
    </row>
    <row r="928" spans="4:6" x14ac:dyDescent="0.3">
      <c r="D928" s="5">
        <f t="shared" si="16"/>
        <v>603520372</v>
      </c>
      <c r="E928" s="6">
        <v>0.28103607360370092</v>
      </c>
      <c r="F928" s="7">
        <v>-0.57976641739232315</v>
      </c>
    </row>
    <row r="929" spans="4:6" x14ac:dyDescent="0.3">
      <c r="D929" s="5">
        <f t="shared" si="16"/>
        <v>1916205257</v>
      </c>
      <c r="E929" s="6">
        <v>0.89230260755149893</v>
      </c>
      <c r="F929" s="7">
        <v>1.2388669232099825</v>
      </c>
    </row>
    <row r="930" spans="4:6" x14ac:dyDescent="0.3">
      <c r="D930" s="5">
        <f t="shared" si="16"/>
        <v>728317063</v>
      </c>
      <c r="E930" s="6">
        <v>0.33914906144062901</v>
      </c>
      <c r="F930" s="7">
        <v>-0.41478660961109992</v>
      </c>
    </row>
    <row r="931" spans="4:6" x14ac:dyDescent="0.3">
      <c r="D931" s="5">
        <f t="shared" si="16"/>
        <v>138163036</v>
      </c>
      <c r="E931" s="6">
        <v>6.4337177262024189E-2</v>
      </c>
      <c r="F931" s="7">
        <v>-1.519350261782247</v>
      </c>
    </row>
    <row r="932" spans="4:6" x14ac:dyDescent="0.3">
      <c r="D932" s="5">
        <f t="shared" si="16"/>
        <v>1331186821</v>
      </c>
      <c r="E932" s="6">
        <v>0.61988216929126738</v>
      </c>
      <c r="F932" s="7">
        <v>0.30517133719162942</v>
      </c>
    </row>
    <row r="933" spans="4:6" x14ac:dyDescent="0.3">
      <c r="D933" s="5">
        <f t="shared" si="16"/>
        <v>713350957</v>
      </c>
      <c r="E933" s="6">
        <v>0.3321799252481944</v>
      </c>
      <c r="F933" s="7">
        <v>-0.43390166518438728</v>
      </c>
    </row>
    <row r="934" spans="4:6" x14ac:dyDescent="0.3">
      <c r="D934" s="5">
        <f t="shared" si="16"/>
        <v>1411249349</v>
      </c>
      <c r="E934" s="6">
        <v>0.65716418917958086</v>
      </c>
      <c r="F934" s="7">
        <v>0.40473593930470353</v>
      </c>
    </row>
    <row r="935" spans="4:6" x14ac:dyDescent="0.3">
      <c r="D935" s="5">
        <f t="shared" si="16"/>
        <v>2088559092</v>
      </c>
      <c r="E935" s="6">
        <v>0.97256111630477116</v>
      </c>
      <c r="F935" s="7">
        <v>1.9198427322280072</v>
      </c>
    </row>
    <row r="936" spans="4:6" x14ac:dyDescent="0.3">
      <c r="D936" s="5">
        <f t="shared" si="16"/>
        <v>1068637870</v>
      </c>
      <c r="E936" s="6">
        <v>0.4976232866734483</v>
      </c>
      <c r="F936" s="7">
        <v>-5.9575720665240401E-3</v>
      </c>
    </row>
    <row r="937" spans="4:6" x14ac:dyDescent="0.3">
      <c r="D937" s="5">
        <f t="shared" si="16"/>
        <v>1661421830</v>
      </c>
      <c r="E937" s="6">
        <v>0.77365982883950679</v>
      </c>
      <c r="F937" s="7">
        <v>0.75095399634919735</v>
      </c>
    </row>
    <row r="938" spans="4:6" x14ac:dyDescent="0.3">
      <c r="D938" s="5">
        <f t="shared" si="16"/>
        <v>716358715</v>
      </c>
      <c r="E938" s="6">
        <v>0.33358052171168895</v>
      </c>
      <c r="F938" s="7">
        <v>-0.43004756231456487</v>
      </c>
    </row>
    <row r="939" spans="4:6" x14ac:dyDescent="0.3">
      <c r="D939" s="5">
        <f t="shared" si="16"/>
        <v>569847771</v>
      </c>
      <c r="E939" s="6">
        <v>0.2653560468604379</v>
      </c>
      <c r="F939" s="7">
        <v>-0.62691936358936518</v>
      </c>
    </row>
    <row r="940" spans="4:6" x14ac:dyDescent="0.3">
      <c r="D940" s="5">
        <f t="shared" si="16"/>
        <v>3719518</v>
      </c>
      <c r="E940" s="6">
        <v>1.7320355416573915E-3</v>
      </c>
      <c r="F940" s="7">
        <v>-2.923242055403878</v>
      </c>
    </row>
    <row r="941" spans="4:6" x14ac:dyDescent="0.3">
      <c r="D941" s="5">
        <f t="shared" si="16"/>
        <v>1303710677</v>
      </c>
      <c r="E941" s="6">
        <v>0.60708759269405865</v>
      </c>
      <c r="F941" s="7">
        <v>0.27173626510084503</v>
      </c>
    </row>
    <row r="942" spans="4:6" x14ac:dyDescent="0.3">
      <c r="D942" s="5">
        <f t="shared" si="16"/>
        <v>1557297779</v>
      </c>
      <c r="E942" s="6">
        <v>0.72517328916599344</v>
      </c>
      <c r="F942" s="7">
        <v>0.59827954670587158</v>
      </c>
    </row>
    <row r="943" spans="4:6" x14ac:dyDescent="0.3">
      <c r="D943" s="5">
        <f t="shared" si="16"/>
        <v>1803510521</v>
      </c>
      <c r="E943" s="6">
        <v>0.83982503166405953</v>
      </c>
      <c r="F943" s="7">
        <v>0.99373902838584349</v>
      </c>
    </row>
    <row r="944" spans="4:6" x14ac:dyDescent="0.3">
      <c r="D944" s="5">
        <f t="shared" si="16"/>
        <v>416793458</v>
      </c>
      <c r="E944" s="6">
        <v>0.19408457837447951</v>
      </c>
      <c r="F944" s="7">
        <v>-0.86294236408670921</v>
      </c>
    </row>
    <row r="945" spans="4:6" x14ac:dyDescent="0.3">
      <c r="D945" s="5">
        <f t="shared" si="16"/>
        <v>1410206022</v>
      </c>
      <c r="E945" s="6">
        <v>0.65667835218522541</v>
      </c>
      <c r="F945" s="7">
        <v>0.40341453521067444</v>
      </c>
    </row>
    <row r="946" spans="4:6" x14ac:dyDescent="0.3">
      <c r="D946" s="5">
        <f t="shared" si="16"/>
        <v>1118245356</v>
      </c>
      <c r="E946" s="6">
        <v>0.52072357248582279</v>
      </c>
      <c r="F946" s="7">
        <v>5.1969676963779333E-2</v>
      </c>
    </row>
    <row r="947" spans="4:6" x14ac:dyDescent="0.3">
      <c r="D947" s="5">
        <f t="shared" si="16"/>
        <v>1820112131</v>
      </c>
      <c r="E947" s="6">
        <v>0.84755575875524036</v>
      </c>
      <c r="F947" s="7">
        <v>1.026006580055177</v>
      </c>
    </row>
    <row r="948" spans="4:6" x14ac:dyDescent="0.3">
      <c r="D948" s="5">
        <f t="shared" si="16"/>
        <v>781709437</v>
      </c>
      <c r="E948" s="6">
        <v>0.36401182307304053</v>
      </c>
      <c r="F948" s="7">
        <v>-0.34775572076622485</v>
      </c>
    </row>
    <row r="949" spans="4:6" x14ac:dyDescent="0.3">
      <c r="D949" s="5">
        <f t="shared" si="16"/>
        <v>461071990</v>
      </c>
      <c r="E949" s="6">
        <v>0.21470337660489919</v>
      </c>
      <c r="F949" s="7">
        <v>-0.79020723194866871</v>
      </c>
    </row>
    <row r="950" spans="4:6" x14ac:dyDescent="0.3">
      <c r="D950" s="5">
        <f t="shared" si="16"/>
        <v>2032995429</v>
      </c>
      <c r="E950" s="6">
        <v>0.94668726944056081</v>
      </c>
      <c r="F950" s="7">
        <v>1.6135481963860989</v>
      </c>
    </row>
    <row r="951" spans="4:6" x14ac:dyDescent="0.3">
      <c r="D951" s="5">
        <f t="shared" si="16"/>
        <v>1162136300</v>
      </c>
      <c r="E951" s="6">
        <v>0.54116188598904935</v>
      </c>
      <c r="F951" s="7">
        <v>0.10336129709220952</v>
      </c>
    </row>
    <row r="952" spans="4:6" x14ac:dyDescent="0.3">
      <c r="D952" s="5">
        <f t="shared" si="16"/>
        <v>913510366</v>
      </c>
      <c r="E952" s="6">
        <v>0.42538641339669603</v>
      </c>
      <c r="F952" s="7">
        <v>-0.18813244622179345</v>
      </c>
    </row>
    <row r="953" spans="4:6" x14ac:dyDescent="0.3">
      <c r="D953" s="5">
        <f t="shared" si="16"/>
        <v>1777153335</v>
      </c>
      <c r="E953" s="6">
        <v>0.82755151049005937</v>
      </c>
      <c r="F953" s="7">
        <v>0.94453371972962452</v>
      </c>
    </row>
    <row r="954" spans="4:6" x14ac:dyDescent="0.3">
      <c r="D954" s="5">
        <f t="shared" si="16"/>
        <v>1586870723</v>
      </c>
      <c r="E954" s="6">
        <v>0.73894426435133842</v>
      </c>
      <c r="F954" s="7">
        <v>0.64009402802869464</v>
      </c>
    </row>
    <row r="955" spans="4:6" x14ac:dyDescent="0.3">
      <c r="D955" s="5">
        <f t="shared" si="16"/>
        <v>1242465090</v>
      </c>
      <c r="E955" s="6">
        <v>0.57856789378315943</v>
      </c>
      <c r="F955" s="7">
        <v>0.19823115566887387</v>
      </c>
    </row>
    <row r="956" spans="4:6" x14ac:dyDescent="0.3">
      <c r="D956" s="5">
        <f t="shared" si="16"/>
        <v>109065974</v>
      </c>
      <c r="E956" s="6">
        <v>5.0787801901612244E-2</v>
      </c>
      <c r="F956" s="7">
        <v>-1.6372626389722309</v>
      </c>
    </row>
    <row r="957" spans="4:6" x14ac:dyDescent="0.3">
      <c r="D957" s="5">
        <f t="shared" si="16"/>
        <v>1241212157</v>
      </c>
      <c r="E957" s="6">
        <v>0.57798445138892574</v>
      </c>
      <c r="F957" s="7">
        <v>0.19673988384216004</v>
      </c>
    </row>
    <row r="958" spans="4:6" x14ac:dyDescent="0.3">
      <c r="D958" s="5">
        <f t="shared" si="16"/>
        <v>1905762894</v>
      </c>
      <c r="E958" s="6">
        <v>0.88744000334985551</v>
      </c>
      <c r="F958" s="7">
        <v>1.2130257040041741</v>
      </c>
    </row>
    <row r="959" spans="4:6" x14ac:dyDescent="0.3">
      <c r="D959" s="5">
        <f t="shared" si="16"/>
        <v>1323669735</v>
      </c>
      <c r="E959" s="6">
        <v>0.61638175334444434</v>
      </c>
      <c r="F959" s="7">
        <v>0.29599160399435021</v>
      </c>
    </row>
    <row r="960" spans="4:6" x14ac:dyDescent="0.3">
      <c r="D960" s="5">
        <f t="shared" si="16"/>
        <v>780828994</v>
      </c>
      <c r="E960" s="6">
        <v>0.36360183485187764</v>
      </c>
      <c r="F960" s="7">
        <v>-0.34884767478013035</v>
      </c>
    </row>
    <row r="961" spans="4:6" x14ac:dyDescent="0.3">
      <c r="D961" s="5">
        <f t="shared" si="16"/>
        <v>910880877</v>
      </c>
      <c r="E961" s="6">
        <v>0.42416196216285412</v>
      </c>
      <c r="F961" s="7">
        <v>-0.19125741339920987</v>
      </c>
    </row>
    <row r="962" spans="4:6" x14ac:dyDescent="0.3">
      <c r="D962" s="5">
        <f t="shared" si="16"/>
        <v>1550624989</v>
      </c>
      <c r="E962" s="6">
        <v>0.72206602918176543</v>
      </c>
      <c r="F962" s="7">
        <v>0.58899005994017961</v>
      </c>
    </row>
    <row r="963" spans="4:6" x14ac:dyDescent="0.3">
      <c r="D963" s="5">
        <f t="shared" ref="D963:D1026" si="17">MOD(D962*$B$4,$B$5)</f>
        <v>1823811481</v>
      </c>
      <c r="E963" s="6">
        <v>0.84927840284004663</v>
      </c>
      <c r="F963" s="7">
        <v>1.0333434630489347</v>
      </c>
    </row>
    <row r="964" spans="4:6" x14ac:dyDescent="0.3">
      <c r="D964" s="5">
        <f t="shared" si="17"/>
        <v>1111890586</v>
      </c>
      <c r="E964" s="6">
        <v>0.51776440210432229</v>
      </c>
      <c r="F964" s="7">
        <v>4.4543478158796647E-2</v>
      </c>
    </row>
    <row r="965" spans="4:6" x14ac:dyDescent="0.3">
      <c r="D965" s="5">
        <f t="shared" si="17"/>
        <v>11687335</v>
      </c>
      <c r="E965" s="6">
        <v>5.4423394663653708E-3</v>
      </c>
      <c r="F965" s="7">
        <v>-2.546379482240714</v>
      </c>
    </row>
    <row r="966" spans="4:6" x14ac:dyDescent="0.3">
      <c r="D966" s="5">
        <f t="shared" si="17"/>
        <v>1518632271</v>
      </c>
      <c r="E966" s="6">
        <v>0.70716825891953727</v>
      </c>
      <c r="F966" s="7">
        <v>0.54513091431414706</v>
      </c>
    </row>
    <row r="967" spans="4:6" x14ac:dyDescent="0.3">
      <c r="D967" s="5">
        <f t="shared" si="17"/>
        <v>1544063096</v>
      </c>
      <c r="E967" s="6">
        <v>0.71901040963736396</v>
      </c>
      <c r="F967" s="7">
        <v>0.57990426308424425</v>
      </c>
    </row>
    <row r="968" spans="4:6" x14ac:dyDescent="0.3">
      <c r="D968" s="5">
        <f t="shared" si="17"/>
        <v>754770587</v>
      </c>
      <c r="E968" s="6">
        <v>0.35146744349176756</v>
      </c>
      <c r="F968" s="7">
        <v>-0.38136168581736529</v>
      </c>
    </row>
    <row r="969" spans="4:6" x14ac:dyDescent="0.3">
      <c r="D969" s="5">
        <f t="shared" si="17"/>
        <v>1470933722</v>
      </c>
      <c r="E969" s="6">
        <v>0.6849568911688001</v>
      </c>
      <c r="F969" s="7">
        <v>0.48160550096446519</v>
      </c>
    </row>
    <row r="970" spans="4:6" x14ac:dyDescent="0.3">
      <c r="D970" s="5">
        <f t="shared" si="17"/>
        <v>1189873901</v>
      </c>
      <c r="E970" s="6">
        <v>0.55407821298956705</v>
      </c>
      <c r="F970" s="7">
        <v>0.13597180026210601</v>
      </c>
    </row>
    <row r="971" spans="4:6" x14ac:dyDescent="0.3">
      <c r="D971" s="5">
        <f t="shared" si="17"/>
        <v>1952936156</v>
      </c>
      <c r="E971" s="6">
        <v>0.90940676527973896</v>
      </c>
      <c r="F971" s="7">
        <v>1.337110808997567</v>
      </c>
    </row>
    <row r="972" spans="4:6" x14ac:dyDescent="0.3">
      <c r="D972" s="5">
        <f t="shared" si="17"/>
        <v>2091533917</v>
      </c>
      <c r="E972" s="6">
        <v>0.97394637714507648</v>
      </c>
      <c r="F972" s="7">
        <v>1.9422466699745404</v>
      </c>
    </row>
    <row r="973" spans="4:6" x14ac:dyDescent="0.3">
      <c r="D973" s="5">
        <f t="shared" si="17"/>
        <v>785011096</v>
      </c>
      <c r="E973" s="6">
        <v>0.36554927785466357</v>
      </c>
      <c r="F973" s="7">
        <v>-0.34366457442314868</v>
      </c>
    </row>
    <row r="974" spans="4:6" x14ac:dyDescent="0.3">
      <c r="D974" s="5">
        <f t="shared" si="17"/>
        <v>921663701</v>
      </c>
      <c r="E974" s="6">
        <v>0.42918310587218322</v>
      </c>
      <c r="F974" s="7">
        <v>-0.1784542956993849</v>
      </c>
    </row>
    <row r="975" spans="4:6" x14ac:dyDescent="0.3">
      <c r="D975" s="5">
        <f t="shared" si="17"/>
        <v>209796072</v>
      </c>
      <c r="E975" s="6">
        <v>9.7693909050611691E-2</v>
      </c>
      <c r="F975" s="7">
        <v>-1.2948040975922435</v>
      </c>
    </row>
    <row r="976" spans="4:6" x14ac:dyDescent="0.3">
      <c r="D976" s="5">
        <f t="shared" si="17"/>
        <v>1680795907</v>
      </c>
      <c r="E976" s="6">
        <v>0.78268158648412822</v>
      </c>
      <c r="F976" s="7">
        <v>0.7812817064870563</v>
      </c>
    </row>
    <row r="977" spans="4:6" x14ac:dyDescent="0.3">
      <c r="D977" s="5">
        <f t="shared" si="17"/>
        <v>1767043137</v>
      </c>
      <c r="E977" s="6">
        <v>0.82284358267005864</v>
      </c>
      <c r="F977" s="7">
        <v>0.92625623402527923</v>
      </c>
    </row>
    <row r="978" spans="4:6" x14ac:dyDescent="0.3">
      <c r="D978" s="5">
        <f t="shared" si="17"/>
        <v>1036290934</v>
      </c>
      <c r="E978" s="6">
        <v>0.48256057080119902</v>
      </c>
      <c r="F978" s="7">
        <v>-4.3728098082369812E-2</v>
      </c>
    </row>
    <row r="979" spans="4:6" x14ac:dyDescent="0.3">
      <c r="D979" s="5">
        <f t="shared" si="17"/>
        <v>1463085543</v>
      </c>
      <c r="E979" s="6">
        <v>0.68130229802923492</v>
      </c>
      <c r="F979" s="7">
        <v>0.47134357345997391</v>
      </c>
    </row>
    <row r="980" spans="4:6" x14ac:dyDescent="0.3">
      <c r="D980" s="5">
        <f t="shared" si="17"/>
        <v>307547264</v>
      </c>
      <c r="E980" s="6">
        <v>0.1432128549955905</v>
      </c>
      <c r="F980" s="7">
        <v>-1.0659954250770454</v>
      </c>
    </row>
    <row r="981" spans="4:6" x14ac:dyDescent="0.3">
      <c r="D981" s="5">
        <f t="shared" si="17"/>
        <v>59528833</v>
      </c>
      <c r="E981" s="6">
        <v>2.7720273032523945E-2</v>
      </c>
      <c r="F981" s="7">
        <v>-1.9154075734085811</v>
      </c>
    </row>
    <row r="982" spans="4:6" x14ac:dyDescent="0.3">
      <c r="D982" s="5">
        <f t="shared" si="17"/>
        <v>183178057</v>
      </c>
      <c r="E982" s="6">
        <v>8.5298929908591253E-2</v>
      </c>
      <c r="F982" s="7">
        <v>-1.3702853005007869</v>
      </c>
    </row>
    <row r="983" spans="4:6" x14ac:dyDescent="0.3">
      <c r="D983" s="5">
        <f t="shared" si="17"/>
        <v>997814748</v>
      </c>
      <c r="E983" s="6">
        <v>0.46464370048106063</v>
      </c>
      <c r="F983" s="7">
        <v>-8.8741436368250104E-2</v>
      </c>
    </row>
    <row r="984" spans="4:6" x14ac:dyDescent="0.3">
      <c r="D984" s="5">
        <f t="shared" si="17"/>
        <v>1752465792</v>
      </c>
      <c r="E984" s="6">
        <v>0.81605547742550777</v>
      </c>
      <c r="F984" s="7">
        <v>0.90043454262448785</v>
      </c>
    </row>
    <row r="985" spans="4:6" x14ac:dyDescent="0.3">
      <c r="D985" s="5">
        <f t="shared" si="17"/>
        <v>1747906655</v>
      </c>
      <c r="E985" s="6">
        <v>0.81393246381909812</v>
      </c>
      <c r="F985" s="7">
        <v>0.89248118649712183</v>
      </c>
    </row>
    <row r="986" spans="4:6" x14ac:dyDescent="0.3">
      <c r="D986" s="5">
        <f t="shared" si="17"/>
        <v>717136522</v>
      </c>
      <c r="E986" s="6">
        <v>0.33394271632092326</v>
      </c>
      <c r="F986" s="7">
        <v>-0.42905193130031716</v>
      </c>
    </row>
    <row r="987" spans="4:6" x14ac:dyDescent="0.3">
      <c r="D987" s="5">
        <f t="shared" si="17"/>
        <v>1608147469</v>
      </c>
      <c r="E987" s="6">
        <v>0.7488520212926455</v>
      </c>
      <c r="F987" s="7">
        <v>0.67088160230966931</v>
      </c>
    </row>
    <row r="988" spans="4:6" x14ac:dyDescent="0.3">
      <c r="D988" s="5">
        <f t="shared" si="17"/>
        <v>1795087990</v>
      </c>
      <c r="E988" s="6">
        <v>0.83590298503255744</v>
      </c>
      <c r="F988" s="7">
        <v>0.97775799642224948</v>
      </c>
    </row>
    <row r="989" spans="4:6" x14ac:dyDescent="0.3">
      <c r="D989" s="5">
        <f t="shared" si="17"/>
        <v>1874692487</v>
      </c>
      <c r="E989" s="6">
        <v>0.87297171761558556</v>
      </c>
      <c r="F989" s="7">
        <v>1.1405516082929292</v>
      </c>
    </row>
    <row r="990" spans="4:6" x14ac:dyDescent="0.3">
      <c r="D990" s="5">
        <f t="shared" si="17"/>
        <v>467639044</v>
      </c>
      <c r="E990" s="6">
        <v>0.21776139942720663</v>
      </c>
      <c r="F990" s="7">
        <v>-0.77977589211764675</v>
      </c>
    </row>
    <row r="991" spans="4:6" x14ac:dyDescent="0.3">
      <c r="D991" s="5">
        <f t="shared" si="17"/>
        <v>1203679307</v>
      </c>
      <c r="E991" s="6">
        <v>0.56050685612532014</v>
      </c>
      <c r="F991" s="7">
        <v>0.15225440165561027</v>
      </c>
    </row>
    <row r="992" spans="4:6" x14ac:dyDescent="0.3">
      <c r="D992" s="5">
        <f t="shared" si="17"/>
        <v>486274965</v>
      </c>
      <c r="E992" s="6">
        <v>0.22643942639831399</v>
      </c>
      <c r="F992" s="7">
        <v>-0.75062419999273811</v>
      </c>
    </row>
    <row r="993" spans="4:6" x14ac:dyDescent="0.3">
      <c r="D993" s="5">
        <f t="shared" si="17"/>
        <v>982573805</v>
      </c>
      <c r="E993" s="6">
        <v>0.45754658333728704</v>
      </c>
      <c r="F993" s="7">
        <v>-0.10661657741307703</v>
      </c>
    </row>
    <row r="994" spans="4:6" x14ac:dyDescent="0.3">
      <c r="D994" s="5">
        <f t="shared" si="17"/>
        <v>496313513</v>
      </c>
      <c r="E994" s="6">
        <v>0.23111398958704807</v>
      </c>
      <c r="F994" s="7">
        <v>-0.7351831178237157</v>
      </c>
    </row>
    <row r="995" spans="4:6" x14ac:dyDescent="0.3">
      <c r="D995" s="5">
        <f t="shared" si="17"/>
        <v>222020091</v>
      </c>
      <c r="E995" s="6">
        <v>0.10338616147952728</v>
      </c>
      <c r="F995" s="7">
        <v>-1.2624905545616012</v>
      </c>
    </row>
    <row r="996" spans="4:6" x14ac:dyDescent="0.3">
      <c r="D996" s="5">
        <f t="shared" si="17"/>
        <v>1188414131</v>
      </c>
      <c r="E996" s="6">
        <v>0.55339845461156079</v>
      </c>
      <c r="F996" s="7">
        <v>0.13425227470295217</v>
      </c>
    </row>
    <row r="997" spans="4:6" x14ac:dyDescent="0.3">
      <c r="D997" s="5">
        <f t="shared" si="17"/>
        <v>207855190</v>
      </c>
      <c r="E997" s="6">
        <v>9.6790115439137556E-2</v>
      </c>
      <c r="F997" s="7">
        <v>-1.3000605102381737</v>
      </c>
    </row>
    <row r="998" spans="4:6" x14ac:dyDescent="0.3">
      <c r="D998" s="5">
        <f t="shared" si="17"/>
        <v>334277706</v>
      </c>
      <c r="E998" s="6">
        <v>0.15566018703920784</v>
      </c>
      <c r="F998" s="7">
        <v>-1.0124553730111374</v>
      </c>
    </row>
    <row r="999" spans="4:6" x14ac:dyDescent="0.3">
      <c r="D999" s="5">
        <f t="shared" si="17"/>
        <v>1874506415</v>
      </c>
      <c r="E999" s="6">
        <v>0.87288507108845292</v>
      </c>
      <c r="F999" s="7">
        <v>1.140135491000801</v>
      </c>
    </row>
    <row r="1000" spans="4:6" x14ac:dyDescent="0.3">
      <c r="D1000" s="5">
        <f t="shared" si="17"/>
        <v>75692120</v>
      </c>
      <c r="E1000" s="6">
        <v>3.5246890071078105E-2</v>
      </c>
      <c r="F1000" s="7">
        <v>-1.808724722830729</v>
      </c>
    </row>
    <row r="1001" spans="4:6" x14ac:dyDescent="0.3">
      <c r="D1001" s="5">
        <f t="shared" si="17"/>
        <v>864640973</v>
      </c>
      <c r="E1001" s="6">
        <v>0.40262982892117449</v>
      </c>
      <c r="F1001" s="7">
        <v>-0.24654592559304211</v>
      </c>
    </row>
    <row r="1002" spans="4:6" x14ac:dyDescent="0.3">
      <c r="D1002" s="5">
        <f t="shared" si="17"/>
        <v>739728238</v>
      </c>
      <c r="E1002" s="6">
        <v>0.34446280388577172</v>
      </c>
      <c r="F1002" s="7">
        <v>-0.40031352459207575</v>
      </c>
    </row>
    <row r="1003" spans="4:6" x14ac:dyDescent="0.3">
      <c r="D1003" s="5">
        <f t="shared" si="17"/>
        <v>1211177829</v>
      </c>
      <c r="E1003" s="6">
        <v>0.5639986275359975</v>
      </c>
      <c r="F1003" s="7">
        <v>0.16111510331044149</v>
      </c>
    </row>
    <row r="1004" spans="4:6" x14ac:dyDescent="0.3">
      <c r="D1004" s="5">
        <f t="shared" si="17"/>
        <v>1670177731</v>
      </c>
      <c r="E1004" s="6">
        <v>0.77773711297450321</v>
      </c>
      <c r="F1004" s="7">
        <v>0.7645731307698469</v>
      </c>
    </row>
    <row r="1005" spans="4:6" x14ac:dyDescent="0.3">
      <c r="D1005" s="5">
        <f t="shared" si="17"/>
        <v>318177427</v>
      </c>
      <c r="E1005" s="6">
        <v>0.14816291038707169</v>
      </c>
      <c r="F1005" s="7">
        <v>-1.0443449553446926</v>
      </c>
    </row>
    <row r="1006" spans="4:6" x14ac:dyDescent="0.3">
      <c r="D1006" s="5">
        <f t="shared" si="17"/>
        <v>2087019020</v>
      </c>
      <c r="E1006" s="6">
        <v>0.97184396439403664</v>
      </c>
      <c r="F1006" s="7">
        <v>1.9086127091277998</v>
      </c>
    </row>
    <row r="1007" spans="4:6" x14ac:dyDescent="0.3">
      <c r="D1007" s="5">
        <f t="shared" si="17"/>
        <v>1889750003</v>
      </c>
      <c r="E1007" s="6">
        <v>0.87998341990633255</v>
      </c>
      <c r="F1007" s="7">
        <v>1.1749039124105327</v>
      </c>
    </row>
    <row r="1008" spans="4:6" x14ac:dyDescent="0.3">
      <c r="D1008" s="5">
        <f t="shared" si="17"/>
        <v>1459521194</v>
      </c>
      <c r="E1008" s="6">
        <v>0.6796425186839351</v>
      </c>
      <c r="F1008" s="7">
        <v>0.4666993950539392</v>
      </c>
    </row>
    <row r="1009" spans="4:6" x14ac:dyDescent="0.3">
      <c r="D1009" s="5">
        <f t="shared" si="17"/>
        <v>51548445</v>
      </c>
      <c r="E1009" s="6">
        <v>2.4004115279767771E-2</v>
      </c>
      <c r="F1009" s="7">
        <v>-1.9772955662530467</v>
      </c>
    </row>
    <row r="1010" spans="4:6" x14ac:dyDescent="0.3">
      <c r="D1010" s="5">
        <f t="shared" si="17"/>
        <v>1508925369</v>
      </c>
      <c r="E1010" s="6">
        <v>0.70264813043423757</v>
      </c>
      <c r="F1010" s="7">
        <v>0.53203213482314693</v>
      </c>
    </row>
    <row r="1011" spans="4:6" x14ac:dyDescent="0.3">
      <c r="D1011" s="5">
        <f t="shared" si="17"/>
        <v>1133631700</v>
      </c>
      <c r="E1011" s="6">
        <v>0.52788839724649528</v>
      </c>
      <c r="F1011" s="7">
        <v>6.9962878958741662E-2</v>
      </c>
    </row>
    <row r="1012" spans="4:6" x14ac:dyDescent="0.3">
      <c r="D1012" s="5">
        <f t="shared" si="17"/>
        <v>1504981493</v>
      </c>
      <c r="E1012" s="6">
        <v>0.70081162005738507</v>
      </c>
      <c r="F1012" s="7">
        <v>0.52673624813848141</v>
      </c>
    </row>
    <row r="1013" spans="4:6" x14ac:dyDescent="0.3">
      <c r="D1013" s="5">
        <f t="shared" si="17"/>
        <v>1884837887</v>
      </c>
      <c r="E1013" s="6">
        <v>0.87769603764423731</v>
      </c>
      <c r="F1013" s="7">
        <v>1.1635462992626897</v>
      </c>
    </row>
    <row r="1014" spans="4:6" x14ac:dyDescent="0.3">
      <c r="D1014" s="5">
        <f t="shared" si="17"/>
        <v>569970928</v>
      </c>
      <c r="E1014" s="6">
        <v>0.26541339630765226</v>
      </c>
      <c r="F1014" s="7">
        <v>-0.62674440298272838</v>
      </c>
    </row>
    <row r="1015" spans="4:6" x14ac:dyDescent="0.3">
      <c r="D1015" s="5">
        <f t="shared" si="17"/>
        <v>1653663771</v>
      </c>
      <c r="E1015" s="6">
        <v>0.77004720109519287</v>
      </c>
      <c r="F1015" s="7">
        <v>0.739002304821617</v>
      </c>
    </row>
    <row r="1016" spans="4:6" x14ac:dyDescent="0.3">
      <c r="D1016" s="5">
        <f t="shared" si="17"/>
        <v>2036730951</v>
      </c>
      <c r="E1016" s="6">
        <v>0.94842675742546723</v>
      </c>
      <c r="F1016" s="7">
        <v>1.6297871755931219</v>
      </c>
    </row>
    <row r="1017" spans="4:6" x14ac:dyDescent="0.3">
      <c r="D1017" s="5">
        <f t="shared" si="17"/>
        <v>1090892414</v>
      </c>
      <c r="E1017" s="6">
        <v>0.50798636629058636</v>
      </c>
      <c r="F1017" s="7">
        <v>2.002018885032357E-2</v>
      </c>
    </row>
    <row r="1018" spans="4:6" x14ac:dyDescent="0.3">
      <c r="D1018" s="5">
        <f t="shared" si="17"/>
        <v>21208107</v>
      </c>
      <c r="E1018" s="6">
        <v>9.8757944161778268E-3</v>
      </c>
      <c r="F1018" s="7">
        <v>-2.3310335846956627</v>
      </c>
    </row>
    <row r="1019" spans="4:6" x14ac:dyDescent="0.3">
      <c r="D1019" s="5">
        <f t="shared" si="17"/>
        <v>1534317025</v>
      </c>
      <c r="E1019" s="6">
        <v>0.71447204166508471</v>
      </c>
      <c r="F1019" s="7">
        <v>0.56649708103416074</v>
      </c>
    </row>
    <row r="1020" spans="4:6" x14ac:dyDescent="0.3">
      <c r="D1020" s="5">
        <f t="shared" si="17"/>
        <v>601096039</v>
      </c>
      <c r="E1020" s="6">
        <v>0.27990715557700691</v>
      </c>
      <c r="F1020" s="7">
        <v>-0.58311734045072761</v>
      </c>
    </row>
    <row r="1021" spans="4:6" x14ac:dyDescent="0.3">
      <c r="D1021" s="5">
        <f t="shared" si="17"/>
        <v>855343952</v>
      </c>
      <c r="E1021" s="6">
        <v>0.39830056615015547</v>
      </c>
      <c r="F1021" s="7">
        <v>-0.25774834513379852</v>
      </c>
    </row>
    <row r="1022" spans="4:6" x14ac:dyDescent="0.3">
      <c r="D1022" s="5">
        <f t="shared" si="17"/>
        <v>787309770</v>
      </c>
      <c r="E1022" s="6">
        <v>0.36661968134960132</v>
      </c>
      <c r="F1022" s="7">
        <v>-0.34081964193667347</v>
      </c>
    </row>
    <row r="1023" spans="4:6" x14ac:dyDescent="0.3">
      <c r="D1023" s="5">
        <f t="shared" si="17"/>
        <v>211806711</v>
      </c>
      <c r="E1023" s="6">
        <v>9.8630185796534819E-2</v>
      </c>
      <c r="F1023" s="7">
        <v>-1.289396229451597</v>
      </c>
    </row>
    <row r="1024" spans="4:6" x14ac:dyDescent="0.3">
      <c r="D1024" s="5">
        <f t="shared" si="17"/>
        <v>2099586961</v>
      </c>
      <c r="E1024" s="6">
        <v>0.97769636798435489</v>
      </c>
      <c r="F1024" s="7">
        <v>2.0083391526270762</v>
      </c>
    </row>
    <row r="1025" spans="4:6" x14ac:dyDescent="0.3">
      <c r="D1025" s="5">
        <f t="shared" si="17"/>
        <v>818957913</v>
      </c>
      <c r="E1025" s="6">
        <v>0.38135699637360593</v>
      </c>
      <c r="F1025" s="7">
        <v>-0.3019187620488924</v>
      </c>
    </row>
    <row r="1026" spans="4:6" x14ac:dyDescent="0.3">
      <c r="D1026" s="5">
        <f t="shared" si="17"/>
        <v>1038444447</v>
      </c>
      <c r="E1026" s="6">
        <v>0.48356337843794689</v>
      </c>
      <c r="F1026" s="7">
        <v>-4.1212163456411162E-2</v>
      </c>
    </row>
    <row r="1027" spans="4:6" x14ac:dyDescent="0.3">
      <c r="D1027" s="5">
        <f t="shared" ref="D1027:D1090" si="18">MOD(D1026*$B$4,$B$5)</f>
        <v>188612863</v>
      </c>
      <c r="E1027" s="6">
        <v>8.7829708669176054E-2</v>
      </c>
      <c r="F1027" s="7">
        <v>-1.3542412668091683</v>
      </c>
    </row>
    <row r="1028" spans="4:6" x14ac:dyDescent="0.3">
      <c r="D1028" s="5">
        <f t="shared" si="18"/>
        <v>1348330240</v>
      </c>
      <c r="E1028" s="6">
        <v>0.62786519585909806</v>
      </c>
      <c r="F1028" s="7">
        <v>0.32620453788920745</v>
      </c>
    </row>
    <row r="1029" spans="4:6" x14ac:dyDescent="0.3">
      <c r="D1029" s="5">
        <f t="shared" si="18"/>
        <v>1462125411</v>
      </c>
      <c r="E1029" s="6">
        <v>0.68085520172571312</v>
      </c>
      <c r="F1029" s="7">
        <v>0.47009157024966447</v>
      </c>
    </row>
    <row r="1030" spans="4:6" x14ac:dyDescent="0.3">
      <c r="D1030" s="5">
        <f t="shared" si="18"/>
        <v>1205655726</v>
      </c>
      <c r="E1030" s="6">
        <v>0.56142719794197682</v>
      </c>
      <c r="F1030" s="7">
        <v>0.15458866813570299</v>
      </c>
    </row>
    <row r="1031" spans="4:6" x14ac:dyDescent="0.3">
      <c r="D1031" s="5">
        <f t="shared" si="18"/>
        <v>1400716046</v>
      </c>
      <c r="E1031" s="6">
        <v>0.65225923774043026</v>
      </c>
      <c r="F1031" s="7">
        <v>0.39142715361478986</v>
      </c>
    </row>
    <row r="1032" spans="4:6" x14ac:dyDescent="0.3">
      <c r="D1032" s="5">
        <f t="shared" si="18"/>
        <v>441630671</v>
      </c>
      <c r="E1032" s="6">
        <v>0.20565030696396744</v>
      </c>
      <c r="F1032" s="7">
        <v>-0.82160698263142729</v>
      </c>
    </row>
    <row r="1033" spans="4:6" x14ac:dyDescent="0.3">
      <c r="D1033" s="5">
        <f t="shared" si="18"/>
        <v>2031439719</v>
      </c>
      <c r="E1033" s="6">
        <v>0.9459628355186086</v>
      </c>
      <c r="F1033" s="7">
        <v>1.6069090130716221</v>
      </c>
    </row>
    <row r="1034" spans="4:6" x14ac:dyDescent="0.3">
      <c r="D1034" s="5">
        <f t="shared" si="18"/>
        <v>1228386535</v>
      </c>
      <c r="E1034" s="6">
        <v>0.57201205573232106</v>
      </c>
      <c r="F1034" s="7">
        <v>0.18149903754365423</v>
      </c>
    </row>
    <row r="1035" spans="4:6" x14ac:dyDescent="0.3">
      <c r="D1035" s="5">
        <f t="shared" si="18"/>
        <v>1275453668</v>
      </c>
      <c r="E1035" s="6">
        <v>0.59392939749539775</v>
      </c>
      <c r="F1035" s="7">
        <v>0.23766464784638849</v>
      </c>
    </row>
    <row r="1036" spans="4:6" x14ac:dyDescent="0.3">
      <c r="D1036" s="5">
        <f t="shared" si="18"/>
        <v>1215332185</v>
      </c>
      <c r="E1036" s="6">
        <v>0.5659331503006938</v>
      </c>
      <c r="F1036" s="7">
        <v>0.16602954487252952</v>
      </c>
    </row>
    <row r="1037" spans="4:6" x14ac:dyDescent="0.3">
      <c r="D1037" s="5">
        <f t="shared" si="18"/>
        <v>341633389</v>
      </c>
      <c r="E1037" s="6">
        <v>0.15908544385720552</v>
      </c>
      <c r="F1037" s="7">
        <v>-0.99822371819332789</v>
      </c>
    </row>
    <row r="1038" spans="4:6" x14ac:dyDescent="0.3">
      <c r="D1038" s="5">
        <f t="shared" si="18"/>
        <v>458395106</v>
      </c>
      <c r="E1038" s="6">
        <v>0.21345685535432479</v>
      </c>
      <c r="F1038" s="7">
        <v>-0.79448401576660588</v>
      </c>
    </row>
    <row r="1039" spans="4:6" x14ac:dyDescent="0.3">
      <c r="D1039" s="5">
        <f t="shared" si="18"/>
        <v>1666146685</v>
      </c>
      <c r="E1039" s="6">
        <v>0.77586001090319823</v>
      </c>
      <c r="F1039" s="7">
        <v>0.75828567983892903</v>
      </c>
    </row>
    <row r="1040" spans="4:6" x14ac:dyDescent="0.3">
      <c r="D1040" s="5">
        <f t="shared" si="18"/>
        <v>1156567838</v>
      </c>
      <c r="E1040" s="6">
        <v>0.53856886880339017</v>
      </c>
      <c r="F1040" s="7">
        <v>9.6828913211175691E-2</v>
      </c>
    </row>
    <row r="1041" spans="4:6" x14ac:dyDescent="0.3">
      <c r="D1041" s="5">
        <f t="shared" si="18"/>
        <v>553737039</v>
      </c>
      <c r="E1041" s="6">
        <v>0.257853902650861</v>
      </c>
      <c r="F1041" s="7">
        <v>-0.64997587476553209</v>
      </c>
    </row>
    <row r="1042" spans="4:6" x14ac:dyDescent="0.3">
      <c r="D1042" s="5">
        <f t="shared" si="18"/>
        <v>1859139007</v>
      </c>
      <c r="E1042" s="6">
        <v>0.86572906408992512</v>
      </c>
      <c r="F1042" s="7">
        <v>1.1064267055674664</v>
      </c>
    </row>
    <row r="1043" spans="4:6" x14ac:dyDescent="0.3">
      <c r="D1043" s="5">
        <f t="shared" si="18"/>
        <v>1304882414</v>
      </c>
      <c r="E1043" s="6">
        <v>0.60763322525437291</v>
      </c>
      <c r="F1043" s="7">
        <v>0.27315567684092529</v>
      </c>
    </row>
    <row r="1044" spans="4:6" x14ac:dyDescent="0.3">
      <c r="D1044" s="5">
        <f t="shared" si="18"/>
        <v>136156037</v>
      </c>
      <c r="E1044" s="6">
        <v>6.3402595523188443E-2</v>
      </c>
      <c r="F1044" s="7">
        <v>-1.5268223553754126</v>
      </c>
    </row>
    <row r="1045" spans="4:6" x14ac:dyDescent="0.3">
      <c r="D1045" s="5">
        <f t="shared" si="18"/>
        <v>1088102207</v>
      </c>
      <c r="E1045" s="6">
        <v>0.50668707490590126</v>
      </c>
      <c r="F1045" s="7">
        <v>1.6762796034014975E-2</v>
      </c>
    </row>
    <row r="1046" spans="4:6" x14ac:dyDescent="0.3">
      <c r="D1046" s="5">
        <f t="shared" si="18"/>
        <v>626595771</v>
      </c>
      <c r="E1046" s="6">
        <v>0.29178139361718797</v>
      </c>
      <c r="F1046" s="7">
        <v>-0.54818804908386631</v>
      </c>
    </row>
    <row r="1047" spans="4:6" x14ac:dyDescent="0.3">
      <c r="D1047" s="5">
        <f t="shared" si="18"/>
        <v>1244777593</v>
      </c>
      <c r="E1047" s="6">
        <v>0.5796447369080453</v>
      </c>
      <c r="F1047" s="7">
        <v>0.20098471459143322</v>
      </c>
    </row>
    <row r="1048" spans="4:6" x14ac:dyDescent="0.3">
      <c r="D1048" s="5">
        <f t="shared" si="18"/>
        <v>66748643</v>
      </c>
      <c r="E1048" s="6">
        <v>3.1082259054372327E-2</v>
      </c>
      <c r="F1048" s="7">
        <v>-1.8651204827992929</v>
      </c>
    </row>
    <row r="1049" spans="4:6" x14ac:dyDescent="0.3">
      <c r="D1049" s="5">
        <f t="shared" si="18"/>
        <v>798275753</v>
      </c>
      <c r="E1049" s="6">
        <v>0.3717261151147318</v>
      </c>
      <c r="F1049" s="7">
        <v>-0.32728514057976738</v>
      </c>
    </row>
    <row r="1050" spans="4:6" x14ac:dyDescent="0.3">
      <c r="D1050" s="5">
        <f t="shared" si="18"/>
        <v>1269794942</v>
      </c>
      <c r="E1050" s="6">
        <v>0.59129434785926183</v>
      </c>
      <c r="F1050" s="7">
        <v>0.2308757837681579</v>
      </c>
    </row>
    <row r="1051" spans="4:6" x14ac:dyDescent="0.3">
      <c r="D1051" s="5">
        <f t="shared" si="18"/>
        <v>793392608</v>
      </c>
      <c r="E1051" s="6">
        <v>0.36945222352580376</v>
      </c>
      <c r="F1051" s="7">
        <v>-0.33330449450072874</v>
      </c>
    </row>
    <row r="1052" spans="4:6" x14ac:dyDescent="0.3">
      <c r="D1052" s="5">
        <f t="shared" si="18"/>
        <v>1778703817</v>
      </c>
      <c r="E1052" s="6">
        <v>0.82827350993479931</v>
      </c>
      <c r="F1052" s="7">
        <v>0.94736468462430889</v>
      </c>
    </row>
    <row r="1053" spans="4:6" x14ac:dyDescent="0.3">
      <c r="D1053" s="5">
        <f t="shared" si="18"/>
        <v>1268259700</v>
      </c>
      <c r="E1053" s="6">
        <v>0.59057944509254712</v>
      </c>
      <c r="F1053" s="7">
        <v>0.22903577605963579</v>
      </c>
    </row>
    <row r="1054" spans="4:6" x14ac:dyDescent="0.3">
      <c r="D1054" s="5">
        <f t="shared" si="18"/>
        <v>1847653671</v>
      </c>
      <c r="E1054" s="6">
        <v>0.86038078773802218</v>
      </c>
      <c r="F1054" s="7">
        <v>1.0820317403267232</v>
      </c>
    </row>
    <row r="1055" spans="4:6" x14ac:dyDescent="0.3">
      <c r="D1055" s="5">
        <f t="shared" si="18"/>
        <v>947009284</v>
      </c>
      <c r="E1055" s="6">
        <v>0.44098556269052025</v>
      </c>
      <c r="F1055" s="7">
        <v>-0.14847093099736505</v>
      </c>
    </row>
    <row r="1056" spans="4:6" x14ac:dyDescent="0.3">
      <c r="D1056" s="5">
        <f t="shared" si="18"/>
        <v>1748237922</v>
      </c>
      <c r="E1056" s="6">
        <v>0.81408672203690435</v>
      </c>
      <c r="F1056" s="7">
        <v>0.89305717337420232</v>
      </c>
    </row>
    <row r="1057" spans="4:6" x14ac:dyDescent="0.3">
      <c r="D1057" s="5">
        <f t="shared" si="18"/>
        <v>1675340350</v>
      </c>
      <c r="E1057" s="6">
        <v>0.78014114478616148</v>
      </c>
      <c r="F1057" s="7">
        <v>0.77266999174511131</v>
      </c>
    </row>
    <row r="1058" spans="4:6" x14ac:dyDescent="0.3">
      <c r="D1058" s="5">
        <f t="shared" si="18"/>
        <v>414856124</v>
      </c>
      <c r="E1058" s="6">
        <v>0.19318243692925427</v>
      </c>
      <c r="F1058" s="7">
        <v>-0.86622848780118311</v>
      </c>
    </row>
    <row r="1059" spans="4:6" x14ac:dyDescent="0.3">
      <c r="D1059" s="5">
        <f t="shared" si="18"/>
        <v>234953329</v>
      </c>
      <c r="E1059" s="6">
        <v>0.10940866974127356</v>
      </c>
      <c r="F1059" s="7">
        <v>-1.2296789846207847</v>
      </c>
    </row>
    <row r="1060" spans="4:6" x14ac:dyDescent="0.3">
      <c r="D1060" s="5">
        <f t="shared" si="18"/>
        <v>571004352</v>
      </c>
      <c r="E1060" s="6">
        <v>0.26589462185827517</v>
      </c>
      <c r="F1060" s="7">
        <v>-0.62527704410620089</v>
      </c>
    </row>
    <row r="1061" spans="4:6" x14ac:dyDescent="0.3">
      <c r="D1061" s="5">
        <f t="shared" si="18"/>
        <v>2145949794</v>
      </c>
      <c r="E1061" s="6">
        <v>0.9992857445024752</v>
      </c>
      <c r="F1061" s="7">
        <v>3.1888274883809959</v>
      </c>
    </row>
    <row r="1062" spans="4:6" x14ac:dyDescent="0.3">
      <c r="D1062" s="5">
        <f t="shared" si="18"/>
        <v>1121309482</v>
      </c>
      <c r="E1062" s="6">
        <v>0.52215041734478473</v>
      </c>
      <c r="F1062" s="7">
        <v>5.555142077086813E-2</v>
      </c>
    </row>
    <row r="1063" spans="4:6" x14ac:dyDescent="0.3">
      <c r="D1063" s="5">
        <f t="shared" si="18"/>
        <v>1552166634</v>
      </c>
      <c r="E1063" s="6">
        <v>0.72278391357770555</v>
      </c>
      <c r="F1063" s="7">
        <v>0.59113171270556941</v>
      </c>
    </row>
    <row r="1064" spans="4:6" x14ac:dyDescent="0.3">
      <c r="D1064" s="5">
        <f t="shared" si="18"/>
        <v>1078629631</v>
      </c>
      <c r="E1064" s="6">
        <v>0.50227606296751282</v>
      </c>
      <c r="F1064" s="7">
        <v>5.7052747403245211E-3</v>
      </c>
    </row>
    <row r="1065" spans="4:6" x14ac:dyDescent="0.3">
      <c r="D1065" s="5">
        <f t="shared" si="18"/>
        <v>789896486</v>
      </c>
      <c r="E1065" s="6">
        <v>0.36782421485318262</v>
      </c>
      <c r="F1065" s="7">
        <v>-0.33762151096407511</v>
      </c>
    </row>
    <row r="1066" spans="4:6" x14ac:dyDescent="0.3">
      <c r="D1066" s="5">
        <f t="shared" si="18"/>
        <v>521123221</v>
      </c>
      <c r="E1066" s="6">
        <v>0.24266691016281666</v>
      </c>
      <c r="F1066" s="7">
        <v>-0.69774957275901861</v>
      </c>
    </row>
    <row r="1067" spans="4:6" x14ac:dyDescent="0.3">
      <c r="D1067" s="5">
        <f t="shared" si="18"/>
        <v>1663043580</v>
      </c>
      <c r="E1067" s="6">
        <v>0.77441501503290144</v>
      </c>
      <c r="F1067" s="7">
        <v>0.75346594201836403</v>
      </c>
    </row>
    <row r="1068" spans="4:6" x14ac:dyDescent="0.3">
      <c r="D1068" s="5">
        <f t="shared" si="18"/>
        <v>1690441673</v>
      </c>
      <c r="E1068" s="6">
        <v>0.78717324630094065</v>
      </c>
      <c r="F1068" s="7">
        <v>0.7966514161845869</v>
      </c>
    </row>
    <row r="1069" spans="4:6" x14ac:dyDescent="0.3">
      <c r="D1069" s="5">
        <f t="shared" si="18"/>
        <v>1373862324</v>
      </c>
      <c r="E1069" s="6">
        <v>0.6397544989732602</v>
      </c>
      <c r="F1069" s="7">
        <v>0.35780265698748309</v>
      </c>
    </row>
    <row r="1070" spans="4:6" x14ac:dyDescent="0.3">
      <c r="D1070" s="5">
        <f t="shared" si="18"/>
        <v>1265738797</v>
      </c>
      <c r="E1070" s="6">
        <v>0.58940555815529594</v>
      </c>
      <c r="F1070" s="7">
        <v>0.22601611880520939</v>
      </c>
    </row>
    <row r="1071" spans="4:6" x14ac:dyDescent="0.3">
      <c r="D1071" s="5">
        <f t="shared" si="18"/>
        <v>420229190</v>
      </c>
      <c r="E1071" s="6">
        <v>0.19568446576193391</v>
      </c>
      <c r="F1071" s="7">
        <v>-0.85713744045533602</v>
      </c>
    </row>
    <row r="1072" spans="4:6" x14ac:dyDescent="0.3">
      <c r="D1072" s="5">
        <f t="shared" si="18"/>
        <v>1900184575</v>
      </c>
      <c r="E1072" s="6">
        <v>0.88484239614088311</v>
      </c>
      <c r="F1072" s="7">
        <v>1.1995472910885532</v>
      </c>
    </row>
    <row r="1073" spans="4:6" x14ac:dyDescent="0.3">
      <c r="D1073" s="5">
        <f t="shared" si="18"/>
        <v>488089161</v>
      </c>
      <c r="E1073" s="6">
        <v>0.22728422724388933</v>
      </c>
      <c r="F1073" s="7">
        <v>-0.74782046805494418</v>
      </c>
    </row>
    <row r="1074" spans="4:6" x14ac:dyDescent="0.3">
      <c r="D1074" s="5">
        <f t="shared" si="18"/>
        <v>508799394</v>
      </c>
      <c r="E1074" s="6">
        <v>0.2369281810120942</v>
      </c>
      <c r="F1074" s="7">
        <v>-0.71621862879484643</v>
      </c>
    </row>
    <row r="1075" spans="4:6" x14ac:dyDescent="0.3">
      <c r="D1075" s="5">
        <f t="shared" si="18"/>
        <v>1632560682</v>
      </c>
      <c r="E1075" s="6">
        <v>0.76022030949613106</v>
      </c>
      <c r="F1075" s="7">
        <v>0.70701141993939354</v>
      </c>
    </row>
    <row r="1076" spans="4:6" x14ac:dyDescent="0.3">
      <c r="D1076" s="5">
        <f t="shared" si="18"/>
        <v>1276770510</v>
      </c>
      <c r="E1076" s="6">
        <v>0.59454259983686975</v>
      </c>
      <c r="F1076" s="7">
        <v>0.23924604510015107</v>
      </c>
    </row>
    <row r="1077" spans="4:6" x14ac:dyDescent="0.3">
      <c r="D1077" s="5">
        <f t="shared" si="18"/>
        <v>356102957</v>
      </c>
      <c r="E1077" s="6">
        <v>0.16582336152514757</v>
      </c>
      <c r="F1077" s="7">
        <v>-0.97080232810775569</v>
      </c>
    </row>
    <row r="1078" spans="4:6" x14ac:dyDescent="0.3">
      <c r="D1078" s="5">
        <f t="shared" si="18"/>
        <v>986726759</v>
      </c>
      <c r="E1078" s="6">
        <v>0.45948045324485792</v>
      </c>
      <c r="F1078" s="7">
        <v>-0.10174270226146917</v>
      </c>
    </row>
    <row r="1079" spans="4:6" x14ac:dyDescent="0.3">
      <c r="D1079" s="5">
        <f t="shared" si="18"/>
        <v>1247576876</v>
      </c>
      <c r="E1079" s="6">
        <v>0.580948254634578</v>
      </c>
      <c r="F1079" s="7">
        <v>0.20431993749159139</v>
      </c>
    </row>
    <row r="1080" spans="4:6" x14ac:dyDescent="0.3">
      <c r="D1080" s="5">
        <f t="shared" si="18"/>
        <v>2046952222</v>
      </c>
      <c r="E1080" s="6">
        <v>0.95318640764168128</v>
      </c>
      <c r="F1080" s="7">
        <v>1.6765669980315381</v>
      </c>
    </row>
    <row r="1081" spans="4:6" x14ac:dyDescent="0.3">
      <c r="D1081" s="5">
        <f t="shared" si="18"/>
        <v>560626045</v>
      </c>
      <c r="E1081" s="6">
        <v>0.26106184605607935</v>
      </c>
      <c r="F1081" s="7">
        <v>-0.64007522935816918</v>
      </c>
    </row>
    <row r="1082" spans="4:6" x14ac:dyDescent="0.3">
      <c r="D1082" s="5">
        <f t="shared" si="18"/>
        <v>1538382348</v>
      </c>
      <c r="E1082" s="6">
        <v>0.71636510520834951</v>
      </c>
      <c r="F1082" s="7">
        <v>0.57207703052862269</v>
      </c>
    </row>
    <row r="1083" spans="4:6" x14ac:dyDescent="0.3">
      <c r="D1083" s="5">
        <f t="shared" si="18"/>
        <v>1417290695</v>
      </c>
      <c r="E1083" s="6">
        <v>0.65997741013763234</v>
      </c>
      <c r="F1083" s="7">
        <v>0.41240147840911467</v>
      </c>
    </row>
    <row r="1084" spans="4:6" x14ac:dyDescent="0.3">
      <c r="D1084" s="5">
        <f t="shared" si="18"/>
        <v>1652595866</v>
      </c>
      <c r="E1084" s="6">
        <v>0.76954991907770742</v>
      </c>
      <c r="F1084" s="7">
        <v>0.73736541446955262</v>
      </c>
    </row>
    <row r="1085" spans="4:6" x14ac:dyDescent="0.3">
      <c r="D1085" s="5">
        <f t="shared" si="18"/>
        <v>2027496224</v>
      </c>
      <c r="E1085" s="6">
        <v>0.94412650255870678</v>
      </c>
      <c r="F1085" s="7">
        <v>1.5903896809503364</v>
      </c>
    </row>
    <row r="1086" spans="4:6" x14ac:dyDescent="0.3">
      <c r="D1086" s="5">
        <f t="shared" si="18"/>
        <v>1997983973</v>
      </c>
      <c r="E1086" s="6">
        <v>0.93038378975389879</v>
      </c>
      <c r="F1086" s="7">
        <v>1.4786554656838831</v>
      </c>
    </row>
    <row r="1087" spans="4:6" x14ac:dyDescent="0.3">
      <c r="D1087" s="5">
        <f t="shared" si="18"/>
        <v>1193773913</v>
      </c>
      <c r="E1087" s="6">
        <v>0.555894297599694</v>
      </c>
      <c r="F1087" s="7">
        <v>0.1405677780836512</v>
      </c>
    </row>
    <row r="1088" spans="4:6" x14ac:dyDescent="0.3">
      <c r="D1088" s="5">
        <f t="shared" si="18"/>
        <v>1231854472</v>
      </c>
      <c r="E1088" s="6">
        <v>0.57362693974154721</v>
      </c>
      <c r="F1088" s="7">
        <v>0.18561572574259172</v>
      </c>
    </row>
    <row r="1089" spans="4:6" x14ac:dyDescent="0.3">
      <c r="D1089" s="5">
        <f t="shared" si="18"/>
        <v>1172516129</v>
      </c>
      <c r="E1089" s="6">
        <v>0.54599537052772507</v>
      </c>
      <c r="F1089" s="7">
        <v>0.11554991500274381</v>
      </c>
    </row>
    <row r="1090" spans="4:6" x14ac:dyDescent="0.3">
      <c r="D1090" s="5">
        <f t="shared" si="18"/>
        <v>1594546274</v>
      </c>
      <c r="E1090" s="6">
        <v>0.7425184713141233</v>
      </c>
      <c r="F1090" s="7">
        <v>0.65112924839128095</v>
      </c>
    </row>
    <row r="1091" spans="4:6" x14ac:dyDescent="0.3">
      <c r="D1091" s="5">
        <f t="shared" ref="D1091:D1154" si="19">MOD(D1090*$B$4,$B$5)</f>
        <v>234316480</v>
      </c>
      <c r="E1091" s="6">
        <v>0.10911211381583671</v>
      </c>
      <c r="F1091" s="7">
        <v>-1.2312637698956468</v>
      </c>
    </row>
    <row r="1092" spans="4:6" x14ac:dyDescent="0.3">
      <c r="D1092" s="5">
        <f t="shared" si="19"/>
        <v>2041920978</v>
      </c>
      <c r="E1092" s="6">
        <v>0.95084355208170002</v>
      </c>
      <c r="F1092" s="7">
        <v>1.6530882917167922</v>
      </c>
    </row>
    <row r="1093" spans="4:6" x14ac:dyDescent="0.3">
      <c r="D1093" s="5">
        <f t="shared" si="19"/>
        <v>363099032</v>
      </c>
      <c r="E1093" s="6">
        <v>0.1690811628187831</v>
      </c>
      <c r="F1093" s="7">
        <v>-0.95780256481385129</v>
      </c>
    </row>
    <row r="1094" spans="4:6" x14ac:dyDescent="0.3">
      <c r="D1094" s="5">
        <f t="shared" si="19"/>
        <v>1539330505</v>
      </c>
      <c r="E1094" s="6">
        <v>0.71680662521795058</v>
      </c>
      <c r="F1094" s="7">
        <v>0.57338100372222078</v>
      </c>
    </row>
    <row r="1095" spans="4:6" x14ac:dyDescent="0.3">
      <c r="D1095" s="5">
        <f t="shared" si="19"/>
        <v>2088620655</v>
      </c>
      <c r="E1095" s="6">
        <v>0.97258978381062833</v>
      </c>
      <c r="F1095" s="7">
        <v>1.9202967047415265</v>
      </c>
    </row>
    <row r="1096" spans="4:6" x14ac:dyDescent="0.3">
      <c r="D1096" s="5">
        <f t="shared" si="19"/>
        <v>1892861796</v>
      </c>
      <c r="E1096" s="6">
        <v>0.88143246144189724</v>
      </c>
      <c r="F1096" s="7">
        <v>1.1821780073666361</v>
      </c>
    </row>
    <row r="1097" spans="4:6" x14ac:dyDescent="0.3">
      <c r="D1097" s="5">
        <f t="shared" si="19"/>
        <v>1345025807</v>
      </c>
      <c r="E1097" s="6">
        <v>0.62632644933306281</v>
      </c>
      <c r="F1097" s="7">
        <v>0.32213938635221068</v>
      </c>
    </row>
    <row r="1098" spans="4:6" x14ac:dyDescent="0.3">
      <c r="D1098" s="5">
        <f t="shared" si="19"/>
        <v>867629946</v>
      </c>
      <c r="E1098" s="6">
        <v>0.40402167793737881</v>
      </c>
      <c r="F1098" s="7">
        <v>-0.24295100092890204</v>
      </c>
    </row>
    <row r="1099" spans="4:6" x14ac:dyDescent="0.3">
      <c r="D1099" s="5">
        <f t="shared" si="19"/>
        <v>1139039572</v>
      </c>
      <c r="E1099" s="6">
        <v>0.53040663388595599</v>
      </c>
      <c r="F1099" s="7">
        <v>7.6292073083620432E-2</v>
      </c>
    </row>
    <row r="1100" spans="4:6" x14ac:dyDescent="0.3">
      <c r="D1100" s="5">
        <f t="shared" si="19"/>
        <v>555365871</v>
      </c>
      <c r="E1100" s="6">
        <v>0.25861238665749542</v>
      </c>
      <c r="F1100" s="7">
        <v>-0.64762925127356918</v>
      </c>
    </row>
    <row r="1101" spans="4:6" x14ac:dyDescent="0.3">
      <c r="D1101" s="5">
        <f t="shared" si="19"/>
        <v>1027593540</v>
      </c>
      <c r="E1101" s="6">
        <v>0.47851053111116454</v>
      </c>
      <c r="F1101" s="7">
        <v>-5.3892186083442317E-2</v>
      </c>
    </row>
    <row r="1102" spans="4:6" x14ac:dyDescent="0.3">
      <c r="D1102" s="5">
        <f t="shared" si="19"/>
        <v>390490934</v>
      </c>
      <c r="E1102" s="6">
        <v>0.1818365111777899</v>
      </c>
      <c r="F1102" s="7">
        <v>-0.90838845659183365</v>
      </c>
    </row>
    <row r="1103" spans="4:6" x14ac:dyDescent="0.3">
      <c r="D1103" s="5">
        <f t="shared" si="19"/>
        <v>923905395</v>
      </c>
      <c r="E1103" s="6">
        <v>0.43022697598694543</v>
      </c>
      <c r="F1103" s="7">
        <v>-0.17579633127127775</v>
      </c>
    </row>
    <row r="1104" spans="4:6" x14ac:dyDescent="0.3">
      <c r="D1104" s="5">
        <f t="shared" si="19"/>
        <v>1044424796</v>
      </c>
      <c r="E1104" s="6">
        <v>0.48634819545443003</v>
      </c>
      <c r="F1104" s="7">
        <v>-3.4226680663127722E-2</v>
      </c>
    </row>
    <row r="1105" spans="4:6" x14ac:dyDescent="0.3">
      <c r="D1105" s="5">
        <f t="shared" si="19"/>
        <v>1103230744</v>
      </c>
      <c r="E1105" s="6">
        <v>0.513731848926965</v>
      </c>
      <c r="F1105" s="7">
        <v>3.4427440420594368E-2</v>
      </c>
    </row>
    <row r="1106" spans="4:6" x14ac:dyDescent="0.3">
      <c r="D1106" s="5">
        <f t="shared" si="19"/>
        <v>751765318</v>
      </c>
      <c r="E1106" s="6">
        <v>0.35006800605921823</v>
      </c>
      <c r="F1106" s="7">
        <v>-0.38513687073549829</v>
      </c>
    </row>
    <row r="1107" spans="4:6" x14ac:dyDescent="0.3">
      <c r="D1107" s="5">
        <f t="shared" si="19"/>
        <v>284998172</v>
      </c>
      <c r="E1107" s="6">
        <v>0.13271261577747073</v>
      </c>
      <c r="F1107" s="7">
        <v>-1.1136596365867342</v>
      </c>
    </row>
    <row r="1108" spans="4:6" x14ac:dyDescent="0.3">
      <c r="D1108" s="5">
        <f t="shared" si="19"/>
        <v>366517930</v>
      </c>
      <c r="E1108" s="6">
        <v>0.17067321126411969</v>
      </c>
      <c r="F1108" s="7">
        <v>-0.9515082697367313</v>
      </c>
    </row>
    <row r="1109" spans="4:6" x14ac:dyDescent="0.3">
      <c r="D1109" s="5">
        <f t="shared" si="19"/>
        <v>1216715044</v>
      </c>
      <c r="E1109" s="6">
        <v>0.56657709420339863</v>
      </c>
      <c r="F1109" s="7">
        <v>0.16766629736611899</v>
      </c>
    </row>
    <row r="1110" spans="4:6" x14ac:dyDescent="0.3">
      <c r="D1110" s="5">
        <f t="shared" si="19"/>
        <v>521627121</v>
      </c>
      <c r="E1110" s="6">
        <v>0.24290155688570958</v>
      </c>
      <c r="F1110" s="7">
        <v>-0.69699948872957118</v>
      </c>
    </row>
    <row r="1111" spans="4:6" x14ac:dyDescent="0.3">
      <c r="D1111" s="5">
        <f t="shared" si="19"/>
        <v>216996716</v>
      </c>
      <c r="E1111" s="6">
        <v>0.10104697020821922</v>
      </c>
      <c r="F1111" s="7">
        <v>-1.2756085210711992</v>
      </c>
    </row>
    <row r="1112" spans="4:6" x14ac:dyDescent="0.3">
      <c r="D1112" s="5">
        <f t="shared" si="19"/>
        <v>1370731617</v>
      </c>
      <c r="E1112" s="6">
        <v>0.63829664992009905</v>
      </c>
      <c r="F1112" s="7">
        <v>0.35390950947784872</v>
      </c>
    </row>
    <row r="1113" spans="4:6" x14ac:dyDescent="0.3">
      <c r="D1113" s="5">
        <f t="shared" si="19"/>
        <v>467236490</v>
      </c>
      <c r="E1113" s="6">
        <v>0.21757394561318116</v>
      </c>
      <c r="F1113" s="7">
        <v>-0.78041287619170896</v>
      </c>
    </row>
    <row r="1114" spans="4:6" x14ac:dyDescent="0.3">
      <c r="D1114" s="5">
        <f t="shared" si="19"/>
        <v>1099347996</v>
      </c>
      <c r="E1114" s="6">
        <v>0.51192380349330957</v>
      </c>
      <c r="F1114" s="7">
        <v>2.9892994399823142E-2</v>
      </c>
    </row>
    <row r="1115" spans="4:6" x14ac:dyDescent="0.3">
      <c r="D1115" s="5">
        <f t="shared" si="19"/>
        <v>158713899</v>
      </c>
      <c r="E1115" s="6">
        <v>7.3906918590801687E-2</v>
      </c>
      <c r="F1115" s="7">
        <v>-1.4472967207370662</v>
      </c>
    </row>
    <row r="1116" spans="4:6" x14ac:dyDescent="0.3">
      <c r="D1116" s="5">
        <f t="shared" si="19"/>
        <v>1204449780</v>
      </c>
      <c r="E1116" s="6">
        <v>0.56086563557467017</v>
      </c>
      <c r="F1116" s="7">
        <v>0.1531642759850538</v>
      </c>
    </row>
    <row r="1117" spans="4:6" x14ac:dyDescent="0.3">
      <c r="D1117" s="5">
        <f t="shared" si="19"/>
        <v>1170555149</v>
      </c>
      <c r="E1117" s="6">
        <v>0.5450822180556899</v>
      </c>
      <c r="F1117" s="7">
        <v>0.11324595407555703</v>
      </c>
    </row>
    <row r="1118" spans="4:6" x14ac:dyDescent="0.3">
      <c r="D1118" s="5">
        <f t="shared" si="19"/>
        <v>1425361162</v>
      </c>
      <c r="E1118" s="6">
        <v>0.66373551419352694</v>
      </c>
      <c r="F1118" s="7">
        <v>0.42267969568485153</v>
      </c>
    </row>
    <row r="1119" spans="4:6" x14ac:dyDescent="0.3">
      <c r="D1119" s="5">
        <f t="shared" si="19"/>
        <v>380084669</v>
      </c>
      <c r="E1119" s="6">
        <v>0.17699071641731143</v>
      </c>
      <c r="F1119" s="7">
        <v>-0.92689426945629838</v>
      </c>
    </row>
    <row r="1120" spans="4:6" x14ac:dyDescent="0.3">
      <c r="D1120" s="5">
        <f t="shared" si="19"/>
        <v>1114260978</v>
      </c>
      <c r="E1120" s="6">
        <v>0.51886820189549421</v>
      </c>
      <c r="F1120" s="7">
        <v>4.7313214526361745E-2</v>
      </c>
    </row>
    <row r="1121" spans="4:6" x14ac:dyDescent="0.3">
      <c r="D1121" s="5">
        <f t="shared" si="19"/>
        <v>616246276</v>
      </c>
      <c r="E1121" s="6">
        <v>0.2869620344480146</v>
      </c>
      <c r="F1121" s="7">
        <v>-0.56228175237199296</v>
      </c>
    </row>
    <row r="1122" spans="4:6" x14ac:dyDescent="0.3">
      <c r="D1122" s="5">
        <f t="shared" si="19"/>
        <v>2027994199</v>
      </c>
      <c r="E1122" s="6">
        <v>0.94435839023846979</v>
      </c>
      <c r="F1122" s="7">
        <v>1.5924518247155655</v>
      </c>
    </row>
    <row r="1123" spans="4:6" x14ac:dyDescent="0.3">
      <c r="D1123" s="5">
        <f t="shared" si="19"/>
        <v>265931434</v>
      </c>
      <c r="E1123" s="6">
        <v>0.12383397400736247</v>
      </c>
      <c r="F1123" s="7">
        <v>-1.1560322937689258</v>
      </c>
    </row>
    <row r="1124" spans="4:6" x14ac:dyDescent="0.3">
      <c r="D1124" s="5">
        <f t="shared" si="19"/>
        <v>1266492495</v>
      </c>
      <c r="E1124" s="6">
        <v>0.58975652613654406</v>
      </c>
      <c r="F1124" s="7">
        <v>0.22691871683887305</v>
      </c>
    </row>
    <row r="1125" spans="4:6" x14ac:dyDescent="0.3">
      <c r="D1125" s="5">
        <f t="shared" si="19"/>
        <v>294763349</v>
      </c>
      <c r="E1125" s="6">
        <v>0.13725988067431363</v>
      </c>
      <c r="F1125" s="7">
        <v>-1.0927131566624899</v>
      </c>
    </row>
    <row r="1126" spans="4:6" x14ac:dyDescent="0.3">
      <c r="D1126" s="5">
        <f t="shared" si="19"/>
        <v>1442458204</v>
      </c>
      <c r="E1126" s="6">
        <v>0.67169694478781605</v>
      </c>
      <c r="F1126" s="7">
        <v>0.44460378675772505</v>
      </c>
    </row>
    <row r="1127" spans="4:6" x14ac:dyDescent="0.3">
      <c r="D1127" s="5">
        <f t="shared" si="19"/>
        <v>1037678603</v>
      </c>
      <c r="E1127" s="6">
        <v>0.48320675453469786</v>
      </c>
      <c r="F1127" s="7">
        <v>-4.2106863091048795E-2</v>
      </c>
    </row>
    <row r="1128" spans="4:6" x14ac:dyDescent="0.3">
      <c r="D1128" s="5">
        <f t="shared" si="19"/>
        <v>1875262785</v>
      </c>
      <c r="E1128" s="6">
        <v>0.87323728331666184</v>
      </c>
      <c r="F1128" s="7">
        <v>1.1418282113781675</v>
      </c>
    </row>
    <row r="1129" spans="4:6" x14ac:dyDescent="0.3">
      <c r="D1129" s="5">
        <f t="shared" si="19"/>
        <v>79206391</v>
      </c>
      <c r="E1129" s="6">
        <v>3.6883350030410426E-2</v>
      </c>
      <c r="F1129" s="7">
        <v>-1.7880576946319771</v>
      </c>
    </row>
    <row r="1130" spans="4:6" x14ac:dyDescent="0.3">
      <c r="D1130" s="5">
        <f t="shared" si="19"/>
        <v>850808301</v>
      </c>
      <c r="E1130" s="6">
        <v>0.39618848906474979</v>
      </c>
      <c r="F1130" s="7">
        <v>-0.26322523965272476</v>
      </c>
    </row>
    <row r="1131" spans="4:6" x14ac:dyDescent="0.3">
      <c r="D1131" s="5">
        <f t="shared" si="19"/>
        <v>890232343</v>
      </c>
      <c r="E1131" s="6">
        <v>0.41454673923044161</v>
      </c>
      <c r="F1131" s="7">
        <v>-0.21586436033388934</v>
      </c>
    </row>
    <row r="1132" spans="4:6" x14ac:dyDescent="0.3">
      <c r="D1132" s="5">
        <f t="shared" si="19"/>
        <v>1257652483</v>
      </c>
      <c r="E1132" s="6">
        <v>0.58564007476497448</v>
      </c>
      <c r="F1132" s="7">
        <v>0.21634369664542519</v>
      </c>
    </row>
    <row r="1133" spans="4:6" x14ac:dyDescent="0.3">
      <c r="D1133" s="5">
        <f t="shared" si="19"/>
        <v>927789850</v>
      </c>
      <c r="E1133" s="6">
        <v>0.43203581630441901</v>
      </c>
      <c r="F1133" s="7">
        <v>-0.17119348179974894</v>
      </c>
    </row>
    <row r="1134" spans="4:6" x14ac:dyDescent="0.3">
      <c r="D1134" s="5">
        <f t="shared" si="19"/>
        <v>1719874812</v>
      </c>
      <c r="E1134" s="6">
        <v>0.80087911970995285</v>
      </c>
      <c r="F1134" s="7">
        <v>0.84476553578214375</v>
      </c>
    </row>
    <row r="1135" spans="4:6" x14ac:dyDescent="0.3">
      <c r="D1135" s="5">
        <f t="shared" si="19"/>
        <v>506740679</v>
      </c>
      <c r="E1135" s="6">
        <v>0.23596951713410161</v>
      </c>
      <c r="F1135" s="7">
        <v>-0.71932769718246437</v>
      </c>
    </row>
    <row r="1136" spans="4:6" x14ac:dyDescent="0.3">
      <c r="D1136" s="5">
        <f t="shared" si="19"/>
        <v>1040576679</v>
      </c>
      <c r="E1136" s="6">
        <v>0.48455627633683035</v>
      </c>
      <c r="F1136" s="7">
        <v>-3.8721348319812492E-2</v>
      </c>
    </row>
    <row r="1137" spans="4:6" x14ac:dyDescent="0.3">
      <c r="D1137" s="5">
        <f t="shared" si="19"/>
        <v>34368679</v>
      </c>
      <c r="E1137" s="6">
        <v>1.6004163321111504E-2</v>
      </c>
      <c r="F1137" s="7">
        <v>-2.144306621153107</v>
      </c>
    </row>
    <row r="1138" spans="4:6" x14ac:dyDescent="0.3">
      <c r="D1138" s="5">
        <f t="shared" si="19"/>
        <v>1153128525</v>
      </c>
      <c r="E1138" s="6">
        <v>0.53696731388286434</v>
      </c>
      <c r="F1138" s="7">
        <v>9.2796322992640387E-2</v>
      </c>
    </row>
    <row r="1139" spans="4:6" x14ac:dyDescent="0.3">
      <c r="D1139" s="5">
        <f t="shared" si="19"/>
        <v>2038383682</v>
      </c>
      <c r="E1139" s="6">
        <v>0.94919637027121739</v>
      </c>
      <c r="F1139" s="7">
        <v>1.637111091556406</v>
      </c>
    </row>
    <row r="1140" spans="4:6" x14ac:dyDescent="0.3">
      <c r="D1140" s="5">
        <f t="shared" si="19"/>
        <v>1412975576</v>
      </c>
      <c r="E1140" s="6">
        <v>0.65796802626733486</v>
      </c>
      <c r="F1140" s="7">
        <v>0.40692381043837916</v>
      </c>
    </row>
    <row r="1141" spans="4:6" x14ac:dyDescent="0.3">
      <c r="D1141" s="5">
        <f t="shared" si="19"/>
        <v>1663400376</v>
      </c>
      <c r="E1141" s="6">
        <v>0.77458116111772246</v>
      </c>
      <c r="F1141" s="7">
        <v>0.75401922517637499</v>
      </c>
    </row>
    <row r="1142" spans="4:6" x14ac:dyDescent="0.3">
      <c r="D1142" s="5">
        <f t="shared" si="19"/>
        <v>1733472213</v>
      </c>
      <c r="E1142" s="6">
        <v>0.80721090296954934</v>
      </c>
      <c r="F1142" s="7">
        <v>0.86766419187715693</v>
      </c>
    </row>
    <row r="1143" spans="4:6" x14ac:dyDescent="0.3">
      <c r="D1143" s="5">
        <f t="shared" si="19"/>
        <v>1884372015</v>
      </c>
      <c r="E1143" s="6">
        <v>0.87747909908879462</v>
      </c>
      <c r="F1143" s="7">
        <v>1.1624769017820153</v>
      </c>
    </row>
    <row r="1144" spans="4:6" x14ac:dyDescent="0.3">
      <c r="D1144" s="5">
        <f t="shared" si="19"/>
        <v>1704183733</v>
      </c>
      <c r="E1144" s="6">
        <v>0.79357239165676052</v>
      </c>
      <c r="F1144" s="7">
        <v>0.81887941302639933</v>
      </c>
    </row>
    <row r="1145" spans="4:6" x14ac:dyDescent="0.3">
      <c r="D1145" s="5">
        <f t="shared" si="19"/>
        <v>1144393661</v>
      </c>
      <c r="E1145" s="6">
        <v>0.53289982586437823</v>
      </c>
      <c r="F1145" s="7">
        <v>8.2561332734450363E-2</v>
      </c>
    </row>
    <row r="1146" spans="4:6" x14ac:dyDescent="0.3">
      <c r="D1146" s="5">
        <f t="shared" si="19"/>
        <v>1304558350</v>
      </c>
      <c r="E1146" s="6">
        <v>0.60748232119482226</v>
      </c>
      <c r="F1146" s="7">
        <v>0.27276305919972671</v>
      </c>
    </row>
    <row r="1147" spans="4:6" x14ac:dyDescent="0.3">
      <c r="D1147" s="5">
        <f t="shared" si="19"/>
        <v>1673131869</v>
      </c>
      <c r="E1147" s="6">
        <v>0.77911274067974901</v>
      </c>
      <c r="F1147" s="7">
        <v>0.76920012095607038</v>
      </c>
    </row>
    <row r="1148" spans="4:6" x14ac:dyDescent="0.3">
      <c r="D1148" s="5">
        <f t="shared" si="19"/>
        <v>1183452123</v>
      </c>
      <c r="E1148" s="6">
        <v>0.55108783957649754</v>
      </c>
      <c r="F1148" s="7">
        <v>0.12841024891064984</v>
      </c>
    </row>
    <row r="1149" spans="4:6" x14ac:dyDescent="0.3">
      <c r="D1149" s="5">
        <f t="shared" si="19"/>
        <v>1204935486</v>
      </c>
      <c r="E1149" s="6">
        <v>0.56109181005609388</v>
      </c>
      <c r="F1149" s="7">
        <v>0.15373792567277031</v>
      </c>
    </row>
    <row r="1150" spans="4:6" x14ac:dyDescent="0.3">
      <c r="D1150" s="5">
        <f t="shared" si="19"/>
        <v>993749358</v>
      </c>
      <c r="E1150" s="6">
        <v>0.46275060573848953</v>
      </c>
      <c r="F1150" s="7">
        <v>-9.3506468015170138E-2</v>
      </c>
    </row>
    <row r="1151" spans="4:6" x14ac:dyDescent="0.3">
      <c r="D1151" s="5">
        <f t="shared" si="19"/>
        <v>933036979</v>
      </c>
      <c r="E1151" s="6">
        <v>0.43447920115150435</v>
      </c>
      <c r="F1151" s="7">
        <v>-0.16498167922625129</v>
      </c>
    </row>
    <row r="1152" spans="4:6" x14ac:dyDescent="0.3">
      <c r="D1152" s="5">
        <f t="shared" si="19"/>
        <v>1600968425</v>
      </c>
      <c r="E1152" s="6">
        <v>0.7455090184188532</v>
      </c>
      <c r="F1152" s="7">
        <v>0.6604237065700157</v>
      </c>
    </row>
    <row r="1153" spans="4:6" x14ac:dyDescent="0.3">
      <c r="D1153" s="5">
        <f t="shared" si="19"/>
        <v>1000322233</v>
      </c>
      <c r="E1153" s="6">
        <v>0.46581133917515288</v>
      </c>
      <c r="F1153" s="7">
        <v>-8.5803431812723277E-2</v>
      </c>
    </row>
    <row r="1154" spans="4:6" x14ac:dyDescent="0.3">
      <c r="D1154" s="5">
        <f t="shared" si="19"/>
        <v>384706348</v>
      </c>
      <c r="E1154" s="6">
        <v>0.17914285341197891</v>
      </c>
      <c r="F1154" s="7">
        <v>-0.91863655163858915</v>
      </c>
    </row>
    <row r="1155" spans="4:6" x14ac:dyDescent="0.3">
      <c r="D1155" s="5">
        <f t="shared" ref="D1155:D1218" si="20">MOD(D1154*$B$4,$B$5)</f>
        <v>869028699</v>
      </c>
      <c r="E1155" s="6">
        <v>0.404673023060591</v>
      </c>
      <c r="F1155" s="7">
        <v>-0.24126976074082659</v>
      </c>
    </row>
    <row r="1156" spans="4:6" x14ac:dyDescent="0.3">
      <c r="D1156" s="5">
        <f t="shared" si="20"/>
        <v>2086252578</v>
      </c>
      <c r="E1156" s="6">
        <v>0.97148706202533752</v>
      </c>
      <c r="F1156" s="7">
        <v>1.9031124331242562</v>
      </c>
    </row>
    <row r="1157" spans="4:6" x14ac:dyDescent="0.3">
      <c r="D1157" s="5">
        <f t="shared" si="20"/>
        <v>1400050220</v>
      </c>
      <c r="E1157" s="6">
        <v>0.65194918834785853</v>
      </c>
      <c r="F1157" s="7">
        <v>0.39058823501418743</v>
      </c>
    </row>
    <row r="1158" spans="4:6" x14ac:dyDescent="0.3">
      <c r="D1158" s="5">
        <f t="shared" si="20"/>
        <v>513798530</v>
      </c>
      <c r="E1158" s="6">
        <v>0.23925608511944868</v>
      </c>
      <c r="F1158" s="7">
        <v>-0.70869757466374639</v>
      </c>
    </row>
    <row r="1159" spans="4:6" x14ac:dyDescent="0.3">
      <c r="D1159" s="5">
        <f t="shared" si="20"/>
        <v>280202427</v>
      </c>
      <c r="E1159" s="6">
        <v>0.13047942298509127</v>
      </c>
      <c r="F1159" s="7">
        <v>-1.1241277228278779</v>
      </c>
    </row>
    <row r="1160" spans="4:6" x14ac:dyDescent="0.3">
      <c r="D1160" s="5">
        <f t="shared" si="20"/>
        <v>799344911</v>
      </c>
      <c r="E1160" s="6">
        <v>0.37222398060581086</v>
      </c>
      <c r="F1160" s="7">
        <v>-0.32596879966934106</v>
      </c>
    </row>
    <row r="1161" spans="4:6" x14ac:dyDescent="0.3">
      <c r="D1161" s="5">
        <f t="shared" si="20"/>
        <v>1339513232</v>
      </c>
      <c r="E1161" s="6">
        <v>0.6237594565597917</v>
      </c>
      <c r="F1161" s="7">
        <v>0.31536954576131754</v>
      </c>
    </row>
    <row r="1162" spans="4:6" x14ac:dyDescent="0.3">
      <c r="D1162" s="5">
        <f t="shared" si="20"/>
        <v>1058094349</v>
      </c>
      <c r="E1162" s="6">
        <v>0.4927135771072596</v>
      </c>
      <c r="F1162" s="7">
        <v>-1.8265369219753722E-2</v>
      </c>
    </row>
    <row r="1163" spans="4:6" x14ac:dyDescent="0.3">
      <c r="D1163" s="5">
        <f t="shared" si="20"/>
        <v>1668743978</v>
      </c>
      <c r="E1163" s="6">
        <v>0.77706946970622004</v>
      </c>
      <c r="F1163" s="7">
        <v>0.76233337287661063</v>
      </c>
    </row>
    <row r="1164" spans="4:6" x14ac:dyDescent="0.3">
      <c r="D1164" s="5">
        <f t="shared" si="20"/>
        <v>1976446715</v>
      </c>
      <c r="E1164" s="6">
        <v>0.92035472245919958</v>
      </c>
      <c r="F1164" s="7">
        <v>1.407461603770068</v>
      </c>
    </row>
    <row r="1165" spans="4:6" x14ac:dyDescent="0.3">
      <c r="D1165" s="5">
        <f t="shared" si="20"/>
        <v>950878143</v>
      </c>
      <c r="E1165" s="6">
        <v>0.44278714055455021</v>
      </c>
      <c r="F1165" s="7">
        <v>-0.14390652754448846</v>
      </c>
    </row>
    <row r="1166" spans="4:6" x14ac:dyDescent="0.3">
      <c r="D1166" s="5">
        <f t="shared" si="20"/>
        <v>1670853422</v>
      </c>
      <c r="E1166" s="6">
        <v>0.77805175611567845</v>
      </c>
      <c r="F1166" s="7">
        <v>0.76563000169839623</v>
      </c>
    </row>
    <row r="1167" spans="4:6" x14ac:dyDescent="0.3">
      <c r="D1167" s="5">
        <f t="shared" si="20"/>
        <v>722202983</v>
      </c>
      <c r="E1167" s="6">
        <v>0.33630197107447496</v>
      </c>
      <c r="F1167" s="7">
        <v>-0.42257695646957316</v>
      </c>
    </row>
    <row r="1168" spans="4:6" x14ac:dyDescent="0.3">
      <c r="D1168" s="5">
        <f t="shared" si="20"/>
        <v>1358150642</v>
      </c>
      <c r="E1168" s="6">
        <v>0.63243817690055648</v>
      </c>
      <c r="F1168" s="7">
        <v>0.33831788640394245</v>
      </c>
    </row>
    <row r="1169" spans="4:6" x14ac:dyDescent="0.3">
      <c r="D1169" s="5">
        <f t="shared" si="20"/>
        <v>908864366</v>
      </c>
      <c r="E1169" s="6">
        <v>0.42322295105384938</v>
      </c>
      <c r="F1169" s="7">
        <v>-0.19365516270024924</v>
      </c>
    </row>
    <row r="1170" spans="4:6" x14ac:dyDescent="0.3">
      <c r="D1170" s="5">
        <f t="shared" si="20"/>
        <v>848386623</v>
      </c>
      <c r="E1170" s="6">
        <v>0.39506080736877469</v>
      </c>
      <c r="F1170" s="7">
        <v>-0.26615269311192702</v>
      </c>
    </row>
    <row r="1171" spans="4:6" x14ac:dyDescent="0.3">
      <c r="D1171" s="5">
        <f t="shared" si="20"/>
        <v>2105014190</v>
      </c>
      <c r="E1171" s="6">
        <v>0.98022361842936245</v>
      </c>
      <c r="F1171" s="7">
        <v>2.0583894553707824</v>
      </c>
    </row>
    <row r="1172" spans="4:6" x14ac:dyDescent="0.3">
      <c r="D1172" s="5">
        <f t="shared" si="20"/>
        <v>803724038</v>
      </c>
      <c r="E1172" s="6">
        <v>0.37426317052381408</v>
      </c>
      <c r="F1172" s="7">
        <v>-0.32058310708230159</v>
      </c>
    </row>
    <row r="1173" spans="4:6" x14ac:dyDescent="0.3">
      <c r="D1173" s="5">
        <f t="shared" si="20"/>
        <v>123471596</v>
      </c>
      <c r="E1173" s="6">
        <v>5.749594239284838E-2</v>
      </c>
      <c r="F1173" s="7">
        <v>-1.5761471943420813</v>
      </c>
    </row>
    <row r="1174" spans="4:6" x14ac:dyDescent="0.3">
      <c r="D1174" s="5">
        <f t="shared" si="20"/>
        <v>830290091</v>
      </c>
      <c r="E1174" s="6">
        <v>0.38663395297400088</v>
      </c>
      <c r="F1174" s="7">
        <v>-0.2881029873651656</v>
      </c>
    </row>
    <row r="1175" spans="4:6" x14ac:dyDescent="0.3">
      <c r="D1175" s="5">
        <f t="shared" si="20"/>
        <v>445678700</v>
      </c>
      <c r="E1175" s="6">
        <v>0.20753531736092207</v>
      </c>
      <c r="F1175" s="7">
        <v>-0.81500292687022258</v>
      </c>
    </row>
    <row r="1176" spans="4:6" x14ac:dyDescent="0.3">
      <c r="D1176" s="5">
        <f t="shared" si="20"/>
        <v>2012835701</v>
      </c>
      <c r="E1176" s="6">
        <v>0.93729966453956404</v>
      </c>
      <c r="F1176" s="7">
        <v>1.5324936194461152</v>
      </c>
    </row>
    <row r="1177" spans="4:6" x14ac:dyDescent="0.3">
      <c r="D1177" s="5">
        <f t="shared" si="20"/>
        <v>841998103</v>
      </c>
      <c r="E1177" s="6">
        <v>0.39208592091881289</v>
      </c>
      <c r="F1177" s="7">
        <v>-0.27388650604993214</v>
      </c>
    </row>
    <row r="1178" spans="4:6" x14ac:dyDescent="0.3">
      <c r="D1178" s="5">
        <f t="shared" si="20"/>
        <v>814926791</v>
      </c>
      <c r="E1178" s="6">
        <v>0.37947985891204317</v>
      </c>
      <c r="F1178" s="7">
        <v>-0.30684714993145618</v>
      </c>
    </row>
    <row r="1179" spans="4:6" x14ac:dyDescent="0.3">
      <c r="D1179" s="5">
        <f t="shared" si="20"/>
        <v>1873166262</v>
      </c>
      <c r="E1179" s="6">
        <v>0.87226101371670239</v>
      </c>
      <c r="F1179" s="7">
        <v>1.1371442874003048</v>
      </c>
    </row>
    <row r="1180" spans="4:6" x14ac:dyDescent="0.3">
      <c r="D1180" s="5">
        <f t="shared" si="20"/>
        <v>1957159714</v>
      </c>
      <c r="E1180" s="6">
        <v>0.91137351273686951</v>
      </c>
      <c r="F1180" s="7">
        <v>1.3492615393212655</v>
      </c>
    </row>
    <row r="1181" spans="4:6" x14ac:dyDescent="0.3">
      <c r="D1181" s="5">
        <f t="shared" si="20"/>
        <v>1955955670</v>
      </c>
      <c r="E1181" s="6">
        <v>0.91081283605733221</v>
      </c>
      <c r="F1181" s="7">
        <v>1.3457773632738836</v>
      </c>
    </row>
    <row r="1182" spans="4:6" x14ac:dyDescent="0.3">
      <c r="D1182" s="5">
        <f t="shared" si="20"/>
        <v>1817606215</v>
      </c>
      <c r="E1182" s="6">
        <v>0.8463888506837085</v>
      </c>
      <c r="F1182" s="7">
        <v>1.0210678398880506</v>
      </c>
    </row>
    <row r="1183" spans="4:6" x14ac:dyDescent="0.3">
      <c r="D1183" s="5">
        <f t="shared" si="20"/>
        <v>77722433</v>
      </c>
      <c r="E1183" s="6">
        <v>3.6192328237176247E-2</v>
      </c>
      <c r="F1183" s="7">
        <v>-1.7966912018926995</v>
      </c>
    </row>
    <row r="1184" spans="4:6" x14ac:dyDescent="0.3">
      <c r="D1184" s="5">
        <f t="shared" si="20"/>
        <v>85632034</v>
      </c>
      <c r="E1184" s="6">
        <v>3.9875523224357071E-2</v>
      </c>
      <c r="F1184" s="7">
        <v>-1.7521323868784255</v>
      </c>
    </row>
    <row r="1185" spans="4:6" x14ac:dyDescent="0.3">
      <c r="D1185" s="5">
        <f t="shared" si="20"/>
        <v>1785376386</v>
      </c>
      <c r="E1185" s="6">
        <v>0.83138066700788282</v>
      </c>
      <c r="F1185" s="7">
        <v>0.9596355591301986</v>
      </c>
    </row>
    <row r="1186" spans="4:6" x14ac:dyDescent="0.3">
      <c r="D1186" s="5">
        <f t="shared" si="20"/>
        <v>1237290849</v>
      </c>
      <c r="E1186" s="6">
        <v>0.57615845005601496</v>
      </c>
      <c r="F1186" s="7">
        <v>0.19207545641516394</v>
      </c>
    </row>
    <row r="1187" spans="4:6" x14ac:dyDescent="0.3">
      <c r="D1187" s="5">
        <f t="shared" si="20"/>
        <v>1598865362</v>
      </c>
      <c r="E1187" s="6">
        <v>0.74452970339407187</v>
      </c>
      <c r="F1187" s="7">
        <v>0.65737380099727816</v>
      </c>
    </row>
    <row r="1188" spans="4:6" x14ac:dyDescent="0.3">
      <c r="D1188" s="5">
        <f t="shared" si="20"/>
        <v>415099569</v>
      </c>
      <c r="E1188" s="6">
        <v>0.19329579984144848</v>
      </c>
      <c r="F1188" s="7">
        <v>-0.86581504066236403</v>
      </c>
    </row>
    <row r="1189" spans="4:6" x14ac:dyDescent="0.3">
      <c r="D1189" s="5">
        <f t="shared" si="20"/>
        <v>1248868689</v>
      </c>
      <c r="E1189" s="6">
        <v>0.58154980193967909</v>
      </c>
      <c r="F1189" s="7">
        <v>0.20585984053821133</v>
      </c>
    </row>
    <row r="1190" spans="4:6" x14ac:dyDescent="0.3">
      <c r="D1190" s="5">
        <f t="shared" si="20"/>
        <v>2127031782</v>
      </c>
      <c r="E1190" s="6">
        <v>0.99047635867304762</v>
      </c>
      <c r="F1190" s="7">
        <v>2.3446042931347764</v>
      </c>
    </row>
    <row r="1191" spans="4:6" x14ac:dyDescent="0.3">
      <c r="D1191" s="5">
        <f t="shared" si="20"/>
        <v>610502205</v>
      </c>
      <c r="E1191" s="6">
        <v>0.28428724294927643</v>
      </c>
      <c r="F1191" s="7">
        <v>-0.57015218117224464</v>
      </c>
    </row>
    <row r="1192" spans="4:6" x14ac:dyDescent="0.3">
      <c r="D1192" s="5">
        <f t="shared" si="20"/>
        <v>1781333421</v>
      </c>
      <c r="E1192" s="6">
        <v>0.82949801471968931</v>
      </c>
      <c r="F1192" s="7">
        <v>0.95218341509658999</v>
      </c>
    </row>
    <row r="1193" spans="4:6" x14ac:dyDescent="0.3">
      <c r="D1193" s="5">
        <f t="shared" si="20"/>
        <v>1500339211</v>
      </c>
      <c r="E1193" s="6">
        <v>0.69864988904320624</v>
      </c>
      <c r="F1193" s="7">
        <v>0.52052139205662962</v>
      </c>
    </row>
    <row r="1194" spans="4:6" x14ac:dyDescent="0.3">
      <c r="D1194" s="5">
        <f t="shared" si="20"/>
        <v>1135542753</v>
      </c>
      <c r="E1194" s="6">
        <v>0.52877830064741738</v>
      </c>
      <c r="F1194" s="7">
        <v>7.2199178784252374E-2</v>
      </c>
    </row>
    <row r="1195" spans="4:6" x14ac:dyDescent="0.3">
      <c r="D1195" s="5">
        <f t="shared" si="20"/>
        <v>1411624035</v>
      </c>
      <c r="E1195" s="6">
        <v>0.65733866594483947</v>
      </c>
      <c r="F1195" s="7">
        <v>0.40521066246355963</v>
      </c>
    </row>
    <row r="1196" spans="4:6" x14ac:dyDescent="0.3">
      <c r="D1196" s="5">
        <f t="shared" si="20"/>
        <v>847674175</v>
      </c>
      <c r="E1196" s="6">
        <v>0.39472904791564589</v>
      </c>
      <c r="F1196" s="7">
        <v>-0.26701437151548862</v>
      </c>
    </row>
    <row r="1197" spans="4:6" x14ac:dyDescent="0.3">
      <c r="D1197" s="5">
        <f t="shared" si="20"/>
        <v>2074175134</v>
      </c>
      <c r="E1197" s="6">
        <v>0.96586306389967269</v>
      </c>
      <c r="F1197" s="7">
        <v>1.8231949332524662</v>
      </c>
    </row>
    <row r="1198" spans="4:6" x14ac:dyDescent="0.3">
      <c r="D1198" s="5">
        <f t="shared" si="20"/>
        <v>377819233</v>
      </c>
      <c r="E1198" s="6">
        <v>0.17593579057225567</v>
      </c>
      <c r="F1198" s="7">
        <v>-0.93096517031236825</v>
      </c>
    </row>
    <row r="1199" spans="4:6" x14ac:dyDescent="0.3">
      <c r="D1199" s="5">
        <f t="shared" si="20"/>
        <v>1281065819</v>
      </c>
      <c r="E1199" s="6">
        <v>0.596542758957057</v>
      </c>
      <c r="F1199" s="7">
        <v>0.24440847060183757</v>
      </c>
    </row>
    <row r="1200" spans="4:6" x14ac:dyDescent="0.3">
      <c r="D1200" s="5">
        <f t="shared" si="20"/>
        <v>1536533584</v>
      </c>
      <c r="E1200" s="6">
        <v>0.7155042073833795</v>
      </c>
      <c r="F1200" s="7">
        <v>0.5695372703362761</v>
      </c>
    </row>
    <row r="1201" spans="4:6" x14ac:dyDescent="0.3">
      <c r="D1201" s="5">
        <f t="shared" si="20"/>
        <v>222433178</v>
      </c>
      <c r="E1201" s="6">
        <v>0.10357852010389652</v>
      </c>
      <c r="F1201" s="7">
        <v>-1.26142146097534</v>
      </c>
    </row>
    <row r="1202" spans="4:6" x14ac:dyDescent="0.3">
      <c r="D1202" s="5">
        <f t="shared" si="20"/>
        <v>1801183885</v>
      </c>
      <c r="E1202" s="6">
        <v>0.83874160734819403</v>
      </c>
      <c r="F1202" s="7">
        <v>0.98929917967411429</v>
      </c>
    </row>
    <row r="1203" spans="4:6" x14ac:dyDescent="0.3">
      <c r="D1203" s="5">
        <f t="shared" si="20"/>
        <v>1924380393</v>
      </c>
      <c r="E1203" s="6">
        <v>0.89610945190872016</v>
      </c>
      <c r="F1203" s="7">
        <v>1.2596903270385746</v>
      </c>
    </row>
    <row r="1204" spans="4:6" x14ac:dyDescent="0.3">
      <c r="D1204" s="5">
        <f t="shared" si="20"/>
        <v>213315871</v>
      </c>
      <c r="E1204" s="6">
        <v>9.9332943185542658E-2</v>
      </c>
      <c r="F1204" s="7">
        <v>-1.2853617919340397</v>
      </c>
    </row>
    <row r="1205" spans="4:6" x14ac:dyDescent="0.3">
      <c r="D1205" s="5">
        <f t="shared" si="20"/>
        <v>1933805323</v>
      </c>
      <c r="E1205" s="6">
        <v>0.90049827694939288</v>
      </c>
      <c r="F1205" s="7">
        <v>1.2843959592033347</v>
      </c>
    </row>
    <row r="1206" spans="4:6" x14ac:dyDescent="0.3">
      <c r="D1206" s="5">
        <f t="shared" si="20"/>
        <v>2045062384</v>
      </c>
      <c r="E1206" s="6">
        <v>0.95230638324497863</v>
      </c>
      <c r="F1206" s="7">
        <v>1.6676398953931413</v>
      </c>
    </row>
    <row r="1207" spans="4:6" x14ac:dyDescent="0.3">
      <c r="D1207" s="5">
        <f t="shared" si="20"/>
        <v>1678052768</v>
      </c>
      <c r="E1207" s="6">
        <v>0.78140421284493455</v>
      </c>
      <c r="F1207" s="7">
        <v>0.77694439995063203</v>
      </c>
    </row>
    <row r="1208" spans="4:6" x14ac:dyDescent="0.3">
      <c r="D1208" s="5">
        <f t="shared" si="20"/>
        <v>349482935</v>
      </c>
      <c r="E1208" s="6">
        <v>0.16274067355575103</v>
      </c>
      <c r="F1208" s="7">
        <v>-0.98325622859279349</v>
      </c>
    </row>
    <row r="1209" spans="4:6" x14ac:dyDescent="0.3">
      <c r="D1209" s="5">
        <f t="shared" si="20"/>
        <v>1406708200</v>
      </c>
      <c r="E1209" s="6">
        <v>0.65504955188841518</v>
      </c>
      <c r="F1209" s="7">
        <v>0.39898956082895709</v>
      </c>
    </row>
    <row r="1210" spans="4:6" x14ac:dyDescent="0.3">
      <c r="D1210" s="5">
        <f t="shared" si="20"/>
        <v>1926087707</v>
      </c>
      <c r="E1210" s="6">
        <v>0.89690448194453909</v>
      </c>
      <c r="F1210" s="7">
        <v>1.2641086394691148</v>
      </c>
    </row>
    <row r="1211" spans="4:6" x14ac:dyDescent="0.3">
      <c r="D1211" s="5">
        <f t="shared" si="20"/>
        <v>1022691379</v>
      </c>
      <c r="E1211" s="6">
        <v>0.47622778450718872</v>
      </c>
      <c r="F1211" s="7">
        <v>-5.9623415068036575E-2</v>
      </c>
    </row>
    <row r="1212" spans="4:6" x14ac:dyDescent="0.3">
      <c r="D1212" s="5">
        <f t="shared" si="20"/>
        <v>2128962120</v>
      </c>
      <c r="E1212" s="6">
        <v>0.99137524235190377</v>
      </c>
      <c r="F1212" s="7">
        <v>2.3813457058323988</v>
      </c>
    </row>
    <row r="1213" spans="4:6" x14ac:dyDescent="0.3">
      <c r="D1213" s="5">
        <f t="shared" si="20"/>
        <v>1448050982</v>
      </c>
      <c r="E1213" s="6">
        <v>0.67430128499334796</v>
      </c>
      <c r="F1213" s="7">
        <v>0.45182170777995029</v>
      </c>
    </row>
    <row r="1214" spans="4:6" x14ac:dyDescent="0.3">
      <c r="D1214" s="5">
        <f t="shared" si="20"/>
        <v>423725919</v>
      </c>
      <c r="E1214" s="6">
        <v>0.19731275709095666</v>
      </c>
      <c r="F1214" s="7">
        <v>-0.85125896525890032</v>
      </c>
    </row>
    <row r="1215" spans="4:6" x14ac:dyDescent="0.3">
      <c r="D1215" s="5">
        <f t="shared" si="20"/>
        <v>1039582021</v>
      </c>
      <c r="E1215" s="6">
        <v>0.48409310261168809</v>
      </c>
      <c r="F1215" s="7">
        <v>-3.9883249771648026E-2</v>
      </c>
    </row>
    <row r="1216" spans="4:6" x14ac:dyDescent="0.3">
      <c r="D1216" s="5">
        <f t="shared" si="20"/>
        <v>1413356242</v>
      </c>
      <c r="E1216" s="6">
        <v>0.65814528768709424</v>
      </c>
      <c r="F1216" s="7">
        <v>0.40740653965674489</v>
      </c>
    </row>
    <row r="1217" spans="4:6" x14ac:dyDescent="0.3">
      <c r="D1217" s="5">
        <f t="shared" si="20"/>
        <v>711176039</v>
      </c>
      <c r="E1217" s="6">
        <v>0.33116715013158243</v>
      </c>
      <c r="F1217" s="7">
        <v>-0.43669259496547519</v>
      </c>
    </row>
    <row r="1218" spans="4:6" x14ac:dyDescent="0.3">
      <c r="D1218" s="5">
        <f t="shared" si="20"/>
        <v>1652481274</v>
      </c>
      <c r="E1218" s="6">
        <v>0.76949655801942252</v>
      </c>
      <c r="F1218" s="7">
        <v>0.73718988465106317</v>
      </c>
    </row>
    <row r="1219" spans="4:6" x14ac:dyDescent="0.3">
      <c r="D1219" s="5">
        <f t="shared" ref="D1219:D1282" si="21">MOD(D1218*$B$4,$B$5)</f>
        <v>790993086</v>
      </c>
      <c r="E1219" s="6">
        <v>0.36833485902131985</v>
      </c>
      <c r="F1219" s="7">
        <v>-0.33626675410324652</v>
      </c>
    </row>
    <row r="1220" spans="4:6" x14ac:dyDescent="0.3">
      <c r="D1220" s="5">
        <f t="shared" si="21"/>
        <v>1915494293</v>
      </c>
      <c r="E1220" s="6">
        <v>0.89197153913972116</v>
      </c>
      <c r="F1220" s="7">
        <v>1.2370812452793072</v>
      </c>
    </row>
    <row r="1221" spans="4:6" x14ac:dyDescent="0.3">
      <c r="D1221" s="5">
        <f t="shared" si="21"/>
        <v>769112171</v>
      </c>
      <c r="E1221" s="6">
        <v>0.35814576396545933</v>
      </c>
      <c r="F1221" s="7">
        <v>-0.36341951245518361</v>
      </c>
    </row>
    <row r="1222" spans="4:6" x14ac:dyDescent="0.3">
      <c r="D1222" s="5">
        <f t="shared" si="21"/>
        <v>116317005</v>
      </c>
      <c r="E1222" s="6">
        <v>5.4164326334525205E-2</v>
      </c>
      <c r="F1222" s="7">
        <v>-1.6057509002065891</v>
      </c>
    </row>
    <row r="1223" spans="4:6" x14ac:dyDescent="0.3">
      <c r="D1223" s="5">
        <f t="shared" si="21"/>
        <v>1215895097</v>
      </c>
      <c r="E1223" s="6">
        <v>0.56619527662749891</v>
      </c>
      <c r="F1223" s="7">
        <v>0.1666957538275913</v>
      </c>
    </row>
    <row r="1224" spans="4:6" x14ac:dyDescent="0.3">
      <c r="D1224" s="5">
        <f t="shared" si="21"/>
        <v>1744154777</v>
      </c>
      <c r="E1224" s="6">
        <v>0.8121853594781695</v>
      </c>
      <c r="F1224" s="7">
        <v>0.88597818801522044</v>
      </c>
    </row>
    <row r="1225" spans="4:6" x14ac:dyDescent="0.3">
      <c r="D1225" s="5">
        <f t="shared" si="21"/>
        <v>2146343579</v>
      </c>
      <c r="E1225" s="6">
        <v>0.99946911493266855</v>
      </c>
      <c r="F1225" s="7">
        <v>3.2736260740266774</v>
      </c>
    </row>
    <row r="1226" spans="4:6" x14ac:dyDescent="0.3">
      <c r="D1226" s="5">
        <f t="shared" si="21"/>
        <v>802352394</v>
      </c>
      <c r="E1226" s="6">
        <v>0.37362444901245129</v>
      </c>
      <c r="F1226" s="7">
        <v>-0.32226902345619834</v>
      </c>
    </row>
    <row r="1227" spans="4:6" x14ac:dyDescent="0.3">
      <c r="D1227" s="5">
        <f t="shared" si="21"/>
        <v>484837129</v>
      </c>
      <c r="E1227" s="6">
        <v>0.22576988183499302</v>
      </c>
      <c r="F1227" s="7">
        <v>-0.75285048790735731</v>
      </c>
    </row>
    <row r="1228" spans="4:6" x14ac:dyDescent="0.3">
      <c r="D1228" s="5">
        <f t="shared" si="21"/>
        <v>296268953</v>
      </c>
      <c r="E1228" s="6">
        <v>0.13796098217178226</v>
      </c>
      <c r="F1228" s="7">
        <v>-1.0895260712172321</v>
      </c>
    </row>
    <row r="1229" spans="4:6" x14ac:dyDescent="0.3">
      <c r="D1229" s="5">
        <f t="shared" si="21"/>
        <v>1105024890</v>
      </c>
      <c r="E1229" s="6">
        <v>0.51456731326372107</v>
      </c>
      <c r="F1229" s="7">
        <v>3.6522957510847304E-2</v>
      </c>
    </row>
    <row r="1230" spans="4:6" x14ac:dyDescent="0.3">
      <c r="D1230" s="5">
        <f t="shared" si="21"/>
        <v>1457641004</v>
      </c>
      <c r="E1230" s="6">
        <v>0.67876698698733651</v>
      </c>
      <c r="F1230" s="7">
        <v>0.46425365195794988</v>
      </c>
    </row>
    <row r="1231" spans="4:6" x14ac:dyDescent="0.3">
      <c r="D1231" s="5">
        <f t="shared" si="21"/>
        <v>1634693776</v>
      </c>
      <c r="E1231" s="6">
        <v>0.76121360879504463</v>
      </c>
      <c r="F1231" s="7">
        <v>0.71021183565864399</v>
      </c>
    </row>
    <row r="1232" spans="4:6" x14ac:dyDescent="0.3">
      <c r="D1232" s="5">
        <f t="shared" si="21"/>
        <v>1164135928</v>
      </c>
      <c r="E1232" s="6">
        <v>0.54209303533853315</v>
      </c>
      <c r="F1232" s="7">
        <v>0.10570813046179144</v>
      </c>
    </row>
    <row r="1233" spans="4:6" x14ac:dyDescent="0.3">
      <c r="D1233" s="5">
        <f t="shared" si="21"/>
        <v>800789439</v>
      </c>
      <c r="E1233" s="6">
        <v>0.37289664137446937</v>
      </c>
      <c r="F1233" s="7">
        <v>-0.32419120166098025</v>
      </c>
    </row>
    <row r="1234" spans="4:6" x14ac:dyDescent="0.3">
      <c r="D1234" s="5">
        <f t="shared" si="21"/>
        <v>201363969</v>
      </c>
      <c r="E1234" s="6">
        <v>9.3767405109263402E-2</v>
      </c>
      <c r="F1234" s="7">
        <v>-1.3179069160974932</v>
      </c>
    </row>
    <row r="1235" spans="4:6" x14ac:dyDescent="0.3">
      <c r="D1235" s="5">
        <f t="shared" si="21"/>
        <v>529161277</v>
      </c>
      <c r="E1235" s="6">
        <v>0.24640992167071432</v>
      </c>
      <c r="F1235" s="7">
        <v>-0.68583074950423195</v>
      </c>
    </row>
    <row r="1236" spans="4:6" x14ac:dyDescent="0.3">
      <c r="D1236" s="5">
        <f t="shared" si="21"/>
        <v>973504649</v>
      </c>
      <c r="E1236" s="6">
        <v>0.4533234284755992</v>
      </c>
      <c r="F1236" s="7">
        <v>-0.11726904160233367</v>
      </c>
    </row>
    <row r="1237" spans="4:6" x14ac:dyDescent="0.3">
      <c r="D1237" s="5">
        <f t="shared" si="21"/>
        <v>805748225</v>
      </c>
      <c r="E1237" s="6">
        <v>0.37520575604886353</v>
      </c>
      <c r="F1237" s="7">
        <v>-0.31809679841849969</v>
      </c>
    </row>
    <row r="1238" spans="4:6" x14ac:dyDescent="0.3">
      <c r="D1238" s="5">
        <f t="shared" si="21"/>
        <v>1196238158</v>
      </c>
      <c r="E1238" s="6">
        <v>0.55704180109970436</v>
      </c>
      <c r="F1238" s="7">
        <v>0.14347329846592333</v>
      </c>
    </row>
    <row r="1239" spans="4:6" x14ac:dyDescent="0.3">
      <c r="D1239" s="5">
        <f t="shared" si="21"/>
        <v>2071824282</v>
      </c>
      <c r="E1239" s="6">
        <v>0.9647683631300632</v>
      </c>
      <c r="F1239" s="7">
        <v>1.8089210235989581</v>
      </c>
    </row>
    <row r="1240" spans="4:6" x14ac:dyDescent="0.3">
      <c r="D1240" s="5">
        <f t="shared" si="21"/>
        <v>716475632</v>
      </c>
      <c r="E1240" s="6">
        <v>0.33363496543246784</v>
      </c>
      <c r="F1240" s="7">
        <v>-0.42989787563219234</v>
      </c>
    </row>
    <row r="1241" spans="4:6" x14ac:dyDescent="0.3">
      <c r="D1241" s="5">
        <f t="shared" si="21"/>
        <v>1918580984</v>
      </c>
      <c r="E1241" s="6">
        <v>0.89340889164564097</v>
      </c>
      <c r="F1241" s="7">
        <v>1.2448627193154982</v>
      </c>
    </row>
    <row r="1242" spans="4:6" x14ac:dyDescent="0.3">
      <c r="D1242" s="5">
        <f t="shared" si="21"/>
        <v>1590401789</v>
      </c>
      <c r="E1242" s="6">
        <v>0.74058854509199834</v>
      </c>
      <c r="F1242" s="7">
        <v>0.64516091816790622</v>
      </c>
    </row>
    <row r="1243" spans="4:6" x14ac:dyDescent="0.3">
      <c r="D1243" s="5">
        <f t="shared" si="21"/>
        <v>2039343863</v>
      </c>
      <c r="E1243" s="6">
        <v>0.94964348939214227</v>
      </c>
      <c r="F1243" s="7">
        <v>1.64140669422782</v>
      </c>
    </row>
    <row r="1244" spans="4:6" x14ac:dyDescent="0.3">
      <c r="D1244" s="5">
        <f t="shared" si="21"/>
        <v>517232393</v>
      </c>
      <c r="E1244" s="6">
        <v>0.24085510218595629</v>
      </c>
      <c r="F1244" s="7">
        <v>-0.70355458163177609</v>
      </c>
    </row>
    <row r="1245" spans="4:6" x14ac:dyDescent="0.3">
      <c r="D1245" s="5">
        <f t="shared" si="21"/>
        <v>679962481</v>
      </c>
      <c r="E1245" s="6">
        <v>0.31663220451831092</v>
      </c>
      <c r="F1245" s="7">
        <v>-0.4771372246161712</v>
      </c>
    </row>
    <row r="1246" spans="4:6" x14ac:dyDescent="0.3">
      <c r="D1246" s="5">
        <f t="shared" si="21"/>
        <v>328859603</v>
      </c>
      <c r="E1246" s="6">
        <v>0.15313718621911218</v>
      </c>
      <c r="F1246" s="7">
        <v>-1.023070798829935</v>
      </c>
    </row>
    <row r="1247" spans="4:6" x14ac:dyDescent="0.3">
      <c r="D1247" s="5">
        <f t="shared" si="21"/>
        <v>182777789</v>
      </c>
      <c r="E1247" s="6">
        <v>8.5112540596269576E-2</v>
      </c>
      <c r="F1247" s="7">
        <v>-1.3714809398106822</v>
      </c>
    </row>
    <row r="1248" spans="4:6" x14ac:dyDescent="0.3">
      <c r="D1248" s="5">
        <f t="shared" si="21"/>
        <v>1003830943</v>
      </c>
      <c r="E1248" s="6">
        <v>0.46744520959206409</v>
      </c>
      <c r="F1248" s="7">
        <v>-8.169353539619098E-2</v>
      </c>
    </row>
    <row r="1249" spans="4:6" x14ac:dyDescent="0.3">
      <c r="D1249" s="5">
        <f t="shared" si="21"/>
        <v>102438645</v>
      </c>
      <c r="E1249" s="6">
        <v>4.7701711345186186E-2</v>
      </c>
      <c r="F1249" s="7">
        <v>-1.6675583974365908</v>
      </c>
    </row>
    <row r="1250" spans="4:6" x14ac:dyDescent="0.3">
      <c r="D1250" s="5">
        <f t="shared" si="21"/>
        <v>1308477401</v>
      </c>
      <c r="E1250" s="6">
        <v>0.60930727153020658</v>
      </c>
      <c r="F1250" s="7">
        <v>0.27751400056690712</v>
      </c>
    </row>
    <row r="1251" spans="4:6" x14ac:dyDescent="0.3">
      <c r="D1251" s="5">
        <f t="shared" si="21"/>
        <v>1871081754</v>
      </c>
      <c r="E1251" s="6">
        <v>0.87129033903711506</v>
      </c>
      <c r="F1251" s="7">
        <v>1.1325118103606682</v>
      </c>
    </row>
    <row r="1252" spans="4:6" x14ac:dyDescent="0.3">
      <c r="D1252" s="5">
        <f t="shared" si="21"/>
        <v>120121808</v>
      </c>
      <c r="E1252" s="6">
        <v>5.5936075799107622E-2</v>
      </c>
      <c r="F1252" s="7">
        <v>-1.5898343378556872</v>
      </c>
    </row>
    <row r="1253" spans="4:6" x14ac:dyDescent="0.3">
      <c r="D1253" s="5">
        <f t="shared" si="21"/>
        <v>193947068</v>
      </c>
      <c r="E1253" s="6">
        <v>9.0313641438552777E-2</v>
      </c>
      <c r="F1253" s="7">
        <v>-1.3388261277938827</v>
      </c>
    </row>
    <row r="1254" spans="4:6" x14ac:dyDescent="0.3">
      <c r="D1254" s="5">
        <f t="shared" si="21"/>
        <v>1137702155</v>
      </c>
      <c r="E1254" s="6">
        <v>0.52978385056348876</v>
      </c>
      <c r="F1254" s="7">
        <v>7.4726529902506819E-2</v>
      </c>
    </row>
    <row r="1255" spans="4:6" x14ac:dyDescent="0.3">
      <c r="D1255" s="5">
        <f t="shared" si="21"/>
        <v>421419274</v>
      </c>
      <c r="E1255" s="6">
        <v>0.19623864180989437</v>
      </c>
      <c r="F1255" s="7">
        <v>-0.85513343149659493</v>
      </c>
    </row>
    <row r="1256" spans="4:6" x14ac:dyDescent="0.3">
      <c r="D1256" s="5">
        <f t="shared" si="21"/>
        <v>1364670870</v>
      </c>
      <c r="E1256" s="6">
        <v>0.63547439466740419</v>
      </c>
      <c r="F1256" s="7">
        <v>0.34638790887781967</v>
      </c>
    </row>
    <row r="1257" spans="4:6" x14ac:dyDescent="0.3">
      <c r="D1257" s="5">
        <f t="shared" si="21"/>
        <v>2114177692</v>
      </c>
      <c r="E1257" s="6">
        <v>0.98449070657090354</v>
      </c>
      <c r="F1257" s="7">
        <v>2.1568341804149749</v>
      </c>
    </row>
    <row r="1258" spans="4:6" x14ac:dyDescent="0.3">
      <c r="D1258" s="5">
        <f t="shared" si="21"/>
        <v>753497798</v>
      </c>
      <c r="E1258" s="6">
        <v>0.35087475492700448</v>
      </c>
      <c r="F1258" s="7">
        <v>-0.38295988239201634</v>
      </c>
    </row>
    <row r="1259" spans="4:6" x14ac:dyDescent="0.3">
      <c r="D1259" s="5">
        <f t="shared" si="21"/>
        <v>161678019</v>
      </c>
      <c r="E1259" s="6">
        <v>7.5287194527021789E-2</v>
      </c>
      <c r="F1259" s="7">
        <v>-1.4375055778705104</v>
      </c>
    </row>
    <row r="1260" spans="4:6" x14ac:dyDescent="0.3">
      <c r="D1260" s="5">
        <f t="shared" si="21"/>
        <v>404081951</v>
      </c>
      <c r="E1260" s="6">
        <v>0.18816532165572541</v>
      </c>
      <c r="F1260" s="7">
        <v>-0.8846774090552102</v>
      </c>
    </row>
    <row r="1261" spans="4:6" x14ac:dyDescent="0.3">
      <c r="D1261" s="5">
        <f t="shared" si="21"/>
        <v>1993374667</v>
      </c>
      <c r="E1261" s="6">
        <v>0.92823741438634455</v>
      </c>
      <c r="F1261" s="7">
        <v>1.4627888272410625</v>
      </c>
    </row>
    <row r="1262" spans="4:6" x14ac:dyDescent="0.3">
      <c r="D1262" s="5">
        <f t="shared" si="21"/>
        <v>2036263275</v>
      </c>
      <c r="E1262" s="6">
        <v>0.94820897881706145</v>
      </c>
      <c r="F1262" s="7">
        <v>1.6277305025906506</v>
      </c>
    </row>
    <row r="1263" spans="4:6" x14ac:dyDescent="0.3">
      <c r="D1263" s="5">
        <f t="shared" si="21"/>
        <v>2138024335</v>
      </c>
      <c r="E1263" s="6">
        <v>0.99559516505859347</v>
      </c>
      <c r="F1263" s="7">
        <v>2.6193531305154698</v>
      </c>
    </row>
    <row r="1264" spans="4:6" x14ac:dyDescent="0.3">
      <c r="D1264" s="5">
        <f t="shared" si="21"/>
        <v>803567259</v>
      </c>
      <c r="E1264" s="6">
        <v>0.37419016461278326</v>
      </c>
      <c r="F1264" s="7">
        <v>-0.32077576122897572</v>
      </c>
    </row>
    <row r="1265" spans="4:6" x14ac:dyDescent="0.3">
      <c r="D1265" s="5">
        <f t="shared" si="21"/>
        <v>1145527075</v>
      </c>
      <c r="E1265" s="6">
        <v>0.53342761288716234</v>
      </c>
      <c r="F1265" s="7">
        <v>8.3888888356430907E-2</v>
      </c>
    </row>
    <row r="1266" spans="4:6" x14ac:dyDescent="0.3">
      <c r="D1266" s="5">
        <f t="shared" si="21"/>
        <v>181010722</v>
      </c>
      <c r="E1266" s="6">
        <v>8.4289685901524206E-2</v>
      </c>
      <c r="F1266" s="7">
        <v>-1.3767829240033651</v>
      </c>
    </row>
    <row r="1267" spans="4:6" x14ac:dyDescent="0.3">
      <c r="D1267" s="5">
        <f t="shared" si="21"/>
        <v>1605085666</v>
      </c>
      <c r="E1267" s="6">
        <v>0.74742625816485497</v>
      </c>
      <c r="F1267" s="7">
        <v>0.66641248630645589</v>
      </c>
    </row>
    <row r="1268" spans="4:6" x14ac:dyDescent="0.3">
      <c r="D1268" s="5">
        <f t="shared" si="21"/>
        <v>27683373</v>
      </c>
      <c r="E1268" s="6">
        <v>1.289107512020606E-2</v>
      </c>
      <c r="F1268" s="7">
        <v>-2.2294775075034328</v>
      </c>
    </row>
    <row r="1269" spans="4:6" x14ac:dyDescent="0.3">
      <c r="D1269" s="5">
        <f t="shared" si="21"/>
        <v>569269649</v>
      </c>
      <c r="E1269" s="6">
        <v>0.26508683782544623</v>
      </c>
      <c r="F1269" s="7">
        <v>-0.62774091807729548</v>
      </c>
    </row>
    <row r="1270" spans="4:6" x14ac:dyDescent="0.3">
      <c r="D1270" s="5">
        <f t="shared" si="21"/>
        <v>14479867</v>
      </c>
      <c r="E1270" s="6">
        <v>6.7427135135444943E-3</v>
      </c>
      <c r="F1270" s="7">
        <v>-2.470685733187421</v>
      </c>
    </row>
    <row r="1271" spans="4:6" x14ac:dyDescent="0.3">
      <c r="D1271" s="5">
        <f t="shared" si="21"/>
        <v>1025474682</v>
      </c>
      <c r="E1271" s="6">
        <v>0.47752386096634331</v>
      </c>
      <c r="F1271" s="7">
        <v>-5.6369163389345424E-2</v>
      </c>
    </row>
    <row r="1272" spans="4:6" x14ac:dyDescent="0.3">
      <c r="D1272" s="5">
        <f t="shared" si="21"/>
        <v>1190311472</v>
      </c>
      <c r="E1272" s="6">
        <v>0.55428197286490533</v>
      </c>
      <c r="F1272" s="7">
        <v>0.13648731196690309</v>
      </c>
    </row>
    <row r="1273" spans="4:6" x14ac:dyDescent="0.3">
      <c r="D1273" s="5">
        <f t="shared" si="21"/>
        <v>1600089427</v>
      </c>
      <c r="E1273" s="6">
        <v>0.74509970307825102</v>
      </c>
      <c r="F1273" s="7">
        <v>0.65914821976450289</v>
      </c>
    </row>
    <row r="1274" spans="4:6" x14ac:dyDescent="0.3">
      <c r="D1274" s="5">
        <f t="shared" si="21"/>
        <v>1519882715</v>
      </c>
      <c r="E1274" s="6">
        <v>0.70775054228282586</v>
      </c>
      <c r="F1274" s="7">
        <v>0.54682507344680364</v>
      </c>
    </row>
    <row r="1275" spans="4:6" x14ac:dyDescent="0.3">
      <c r="D1275" s="5">
        <f t="shared" si="21"/>
        <v>1774703304</v>
      </c>
      <c r="E1275" s="6">
        <v>0.82641062589959302</v>
      </c>
      <c r="F1275" s="7">
        <v>0.94007566900794748</v>
      </c>
    </row>
    <row r="1276" spans="4:6" x14ac:dyDescent="0.3">
      <c r="D1276" s="5">
        <f t="shared" si="21"/>
        <v>1433024907</v>
      </c>
      <c r="E1276" s="6">
        <v>0.66730422355914887</v>
      </c>
      <c r="F1276" s="7">
        <v>0.43248142057561917</v>
      </c>
    </row>
    <row r="1277" spans="4:6" x14ac:dyDescent="0.3">
      <c r="D1277" s="5">
        <f t="shared" si="21"/>
        <v>949532280</v>
      </c>
      <c r="E1277" s="6">
        <v>0.44216042425684671</v>
      </c>
      <c r="F1277" s="7">
        <v>-0.14549400524229078</v>
      </c>
    </row>
    <row r="1278" spans="4:6" x14ac:dyDescent="0.3">
      <c r="D1278" s="5">
        <f t="shared" si="21"/>
        <v>1129209959</v>
      </c>
      <c r="E1278" s="6">
        <v>0.52582936363837618</v>
      </c>
      <c r="F1278" s="7">
        <v>6.4789913142160038E-2</v>
      </c>
    </row>
    <row r="1279" spans="4:6" x14ac:dyDescent="0.3">
      <c r="D1279" s="5">
        <f t="shared" si="21"/>
        <v>664002735</v>
      </c>
      <c r="E1279" s="6">
        <v>0.30920036864392492</v>
      </c>
      <c r="F1279" s="7">
        <v>-0.49811819432841692</v>
      </c>
    </row>
    <row r="1280" spans="4:6" x14ac:dyDescent="0.3">
      <c r="D1280" s="5">
        <f t="shared" si="21"/>
        <v>882589710</v>
      </c>
      <c r="E1280" s="6">
        <v>0.41098786090592654</v>
      </c>
      <c r="F1280" s="7">
        <v>-0.22500456647725481</v>
      </c>
    </row>
    <row r="1281" spans="4:6" x14ac:dyDescent="0.3">
      <c r="D1281" s="5">
        <f t="shared" si="21"/>
        <v>1707302224</v>
      </c>
      <c r="E1281" s="6">
        <v>0.79502455219163048</v>
      </c>
      <c r="F1281" s="7">
        <v>0.82398004657781843</v>
      </c>
    </row>
    <row r="1282" spans="4:6" x14ac:dyDescent="0.3">
      <c r="D1282" s="5">
        <f t="shared" si="21"/>
        <v>1353217432</v>
      </c>
      <c r="E1282" s="6">
        <v>0.63014097197925767</v>
      </c>
      <c r="F1282" s="7">
        <v>0.33222673700630012</v>
      </c>
    </row>
    <row r="1283" spans="4:6" x14ac:dyDescent="0.3">
      <c r="D1283" s="5">
        <f t="shared" ref="D1283:D1346" si="22">MOD(D1282*$B$4,$B$5)</f>
        <v>1148569273</v>
      </c>
      <c r="E1283" s="6">
        <v>0.53484424672540676</v>
      </c>
      <c r="F1283" s="7">
        <v>8.7452919797725945E-2</v>
      </c>
    </row>
    <row r="1284" spans="4:6" x14ac:dyDescent="0.3">
      <c r="D1284" s="5">
        <f t="shared" si="22"/>
        <v>1002062384</v>
      </c>
      <c r="E1284" s="6">
        <v>0.46662166013067741</v>
      </c>
      <c r="F1284" s="7">
        <v>-8.3764944507041875E-2</v>
      </c>
    </row>
    <row r="1285" spans="4:6" x14ac:dyDescent="0.3">
      <c r="D1285" s="5">
        <f t="shared" si="22"/>
        <v>631673036</v>
      </c>
      <c r="E1285" s="6">
        <v>0.29414567937529246</v>
      </c>
      <c r="F1285" s="7">
        <v>-0.54131372959700452</v>
      </c>
    </row>
    <row r="1286" spans="4:6" x14ac:dyDescent="0.3">
      <c r="D1286" s="5">
        <f t="shared" si="22"/>
        <v>1516300650</v>
      </c>
      <c r="E1286" s="6">
        <v>0.70608251328215232</v>
      </c>
      <c r="F1286" s="7">
        <v>0.54197609568941252</v>
      </c>
    </row>
    <row r="1287" spans="4:6" x14ac:dyDescent="0.3">
      <c r="D1287" s="5">
        <f t="shared" si="22"/>
        <v>663535449</v>
      </c>
      <c r="E1287" s="6">
        <v>0.30898277164342142</v>
      </c>
      <c r="F1287" s="7">
        <v>-0.49873576777502493</v>
      </c>
    </row>
    <row r="1288" spans="4:6" x14ac:dyDescent="0.3">
      <c r="D1288" s="5">
        <f t="shared" si="22"/>
        <v>1948547321</v>
      </c>
      <c r="E1288" s="6">
        <v>0.90736305472195433</v>
      </c>
      <c r="F1288" s="7">
        <v>1.3246903034832569</v>
      </c>
    </row>
    <row r="1289" spans="4:6" x14ac:dyDescent="0.3">
      <c r="D1289" s="5">
        <f t="shared" si="22"/>
        <v>691477038</v>
      </c>
      <c r="E1289" s="6">
        <v>0.32199408795870288</v>
      </c>
      <c r="F1289" s="7">
        <v>-0.46212989101412161</v>
      </c>
    </row>
    <row r="1290" spans="4:6" x14ac:dyDescent="0.3">
      <c r="D1290" s="5">
        <f t="shared" si="22"/>
        <v>2097259624</v>
      </c>
      <c r="E1290" s="6">
        <v>0.97661261723992654</v>
      </c>
      <c r="F1290" s="7">
        <v>1.9883339760662595</v>
      </c>
    </row>
    <row r="1291" spans="4:6" x14ac:dyDescent="0.3">
      <c r="D1291" s="5">
        <f t="shared" si="22"/>
        <v>145223230</v>
      </c>
      <c r="E1291" s="6">
        <v>6.7624836291768436E-2</v>
      </c>
      <c r="F1291" s="7">
        <v>-1.4937167349711595</v>
      </c>
    </row>
    <row r="1292" spans="4:6" x14ac:dyDescent="0.3">
      <c r="D1292" s="5">
        <f t="shared" si="22"/>
        <v>683911522</v>
      </c>
      <c r="E1292" s="6">
        <v>0.31847112003571459</v>
      </c>
      <c r="F1292" s="7">
        <v>-0.47197835264731969</v>
      </c>
    </row>
    <row r="1293" spans="4:6" x14ac:dyDescent="0.3">
      <c r="D1293" s="5">
        <f t="shared" si="22"/>
        <v>1974456778</v>
      </c>
      <c r="E1293" s="6">
        <v>0.9194280858332553</v>
      </c>
      <c r="F1293" s="7">
        <v>1.4012349428607556</v>
      </c>
    </row>
    <row r="1294" spans="4:6" x14ac:dyDescent="0.3">
      <c r="D1294" s="5">
        <f t="shared" si="22"/>
        <v>1531393331</v>
      </c>
      <c r="E1294" s="6">
        <v>0.71311059055208281</v>
      </c>
      <c r="F1294" s="7">
        <v>0.56249498593180225</v>
      </c>
    </row>
    <row r="1295" spans="4:6" x14ac:dyDescent="0.3">
      <c r="D1295" s="5">
        <f t="shared" si="22"/>
        <v>1205383667</v>
      </c>
      <c r="E1295" s="6">
        <v>0.56130051059769515</v>
      </c>
      <c r="F1295" s="7">
        <v>0.15426730082673396</v>
      </c>
    </row>
    <row r="1296" spans="4:6" x14ac:dyDescent="0.3">
      <c r="D1296" s="5">
        <f t="shared" si="22"/>
        <v>1153057939</v>
      </c>
      <c r="E1296" s="6">
        <v>0.5369344447152079</v>
      </c>
      <c r="F1296" s="7">
        <v>9.2713577020425542E-2</v>
      </c>
    </row>
    <row r="1297" spans="4:6" x14ac:dyDescent="0.3">
      <c r="D1297" s="5">
        <f t="shared" si="22"/>
        <v>778610523</v>
      </c>
      <c r="E1297" s="6">
        <v>0.36256877878920063</v>
      </c>
      <c r="F1297" s="7">
        <v>-0.35160094342512621</v>
      </c>
    </row>
    <row r="1298" spans="4:6" x14ac:dyDescent="0.3">
      <c r="D1298" s="5">
        <f t="shared" si="22"/>
        <v>1197249586</v>
      </c>
      <c r="E1298" s="6">
        <v>0.5575127839646421</v>
      </c>
      <c r="F1298" s="7">
        <v>0.14466619340088588</v>
      </c>
    </row>
    <row r="1299" spans="4:6" x14ac:dyDescent="0.3">
      <c r="D1299" s="5">
        <f t="shared" si="22"/>
        <v>1502341389</v>
      </c>
      <c r="E1299" s="6">
        <v>0.69958222582897378</v>
      </c>
      <c r="F1299" s="7">
        <v>0.52319932899008981</v>
      </c>
    </row>
    <row r="1300" spans="4:6" x14ac:dyDescent="0.3">
      <c r="D1300" s="5">
        <f t="shared" si="22"/>
        <v>1145912876</v>
      </c>
      <c r="E1300" s="6">
        <v>0.53360726547763426</v>
      </c>
      <c r="F1300" s="7">
        <v>8.4340806528608647E-2</v>
      </c>
    </row>
    <row r="1301" spans="4:6" x14ac:dyDescent="0.3">
      <c r="D1301" s="5">
        <f t="shared" si="22"/>
        <v>1624141617</v>
      </c>
      <c r="E1301" s="6">
        <v>0.75629987684665234</v>
      </c>
      <c r="F1301" s="7">
        <v>0.69444968165931753</v>
      </c>
    </row>
    <row r="1302" spans="4:6" x14ac:dyDescent="0.3">
      <c r="D1302" s="5">
        <f t="shared" si="22"/>
        <v>754493178</v>
      </c>
      <c r="E1302" s="6">
        <v>0.35133826485959652</v>
      </c>
      <c r="F1302" s="7">
        <v>-0.38170993543577247</v>
      </c>
    </row>
    <row r="1303" spans="4:6" x14ac:dyDescent="0.3">
      <c r="D1303" s="5">
        <f t="shared" si="22"/>
        <v>965025765</v>
      </c>
      <c r="E1303" s="6">
        <v>0.44937514043354909</v>
      </c>
      <c r="F1303" s="7">
        <v>-0.12724021020116028</v>
      </c>
    </row>
    <row r="1304" spans="4:6" x14ac:dyDescent="0.3">
      <c r="D1304" s="5">
        <f t="shared" si="22"/>
        <v>1690915238</v>
      </c>
      <c r="E1304" s="6">
        <v>0.78739376718866994</v>
      </c>
      <c r="F1304" s="7">
        <v>0.79741084019959252</v>
      </c>
    </row>
    <row r="1305" spans="4:6" x14ac:dyDescent="0.3">
      <c r="D1305" s="5">
        <f t="shared" si="22"/>
        <v>610998322</v>
      </c>
      <c r="E1305" s="6">
        <v>0.28451826543036685</v>
      </c>
      <c r="F1305" s="7">
        <v>-0.56947102186958876</v>
      </c>
    </row>
    <row r="1306" spans="4:6" x14ac:dyDescent="0.3">
      <c r="D1306" s="5">
        <f t="shared" si="22"/>
        <v>2107077011</v>
      </c>
      <c r="E1306" s="6">
        <v>0.98118419431260251</v>
      </c>
      <c r="F1306" s="7">
        <v>2.0788448685449681</v>
      </c>
    </row>
    <row r="1307" spans="4:6" x14ac:dyDescent="0.3">
      <c r="D1307" s="5">
        <f t="shared" si="22"/>
        <v>1593908767</v>
      </c>
      <c r="E1307" s="6">
        <v>0.74222160898355916</v>
      </c>
      <c r="F1307" s="7">
        <v>0.65020969102486104</v>
      </c>
    </row>
    <row r="1308" spans="4:6" x14ac:dyDescent="0.3">
      <c r="D1308" s="5">
        <f t="shared" si="22"/>
        <v>1673470788</v>
      </c>
      <c r="E1308" s="6">
        <v>0.77927056213772905</v>
      </c>
      <c r="F1308" s="7">
        <v>0.76973201373927902</v>
      </c>
    </row>
    <row r="1309" spans="4:6" x14ac:dyDescent="0.3">
      <c r="D1309" s="5">
        <f t="shared" si="22"/>
        <v>363541996</v>
      </c>
      <c r="E1309" s="6">
        <v>0.16928743400544621</v>
      </c>
      <c r="F1309" s="7">
        <v>-0.95698491702634081</v>
      </c>
    </row>
    <row r="1310" spans="4:6" x14ac:dyDescent="0.3">
      <c r="D1310" s="5">
        <f t="shared" si="22"/>
        <v>1446809279</v>
      </c>
      <c r="E1310" s="6">
        <v>0.67372307197537562</v>
      </c>
      <c r="F1310" s="7">
        <v>0.45021717124587624</v>
      </c>
    </row>
    <row r="1311" spans="4:6" x14ac:dyDescent="0.3">
      <c r="D1311" s="5">
        <f t="shared" si="22"/>
        <v>615022522</v>
      </c>
      <c r="E1311" s="6">
        <v>0.28639217958449587</v>
      </c>
      <c r="F1311" s="7">
        <v>-0.56395558562070747</v>
      </c>
    </row>
    <row r="1312" spans="4:6" x14ac:dyDescent="0.3">
      <c r="D1312" s="5">
        <f t="shared" si="22"/>
        <v>938223334</v>
      </c>
      <c r="E1312" s="6">
        <v>0.43689428589948853</v>
      </c>
      <c r="F1312" s="7">
        <v>-0.15884807432627274</v>
      </c>
    </row>
    <row r="1313" spans="4:6" x14ac:dyDescent="0.3">
      <c r="D1313" s="5">
        <f t="shared" si="22"/>
        <v>695923931</v>
      </c>
      <c r="E1313" s="6">
        <v>0.32406483387953122</v>
      </c>
      <c r="F1313" s="7">
        <v>-0.4563620263130127</v>
      </c>
    </row>
    <row r="1314" spans="4:6" x14ac:dyDescent="0.3">
      <c r="D1314" s="5">
        <f t="shared" si="22"/>
        <v>2004866927</v>
      </c>
      <c r="E1314" s="6">
        <v>0.93358891497700369</v>
      </c>
      <c r="F1314" s="7">
        <v>1.5030654388342335</v>
      </c>
    </row>
    <row r="1315" spans="4:6" x14ac:dyDescent="0.3">
      <c r="D1315" s="5">
        <f t="shared" si="22"/>
        <v>580881162</v>
      </c>
      <c r="E1315" s="6">
        <v>0.27049386992165247</v>
      </c>
      <c r="F1315" s="7">
        <v>-0.61132001988601881</v>
      </c>
    </row>
    <row r="1316" spans="4:6" x14ac:dyDescent="0.3">
      <c r="D1316" s="5">
        <f t="shared" si="22"/>
        <v>20592023</v>
      </c>
      <c r="E1316" s="6">
        <v>9.5889079473809417E-3</v>
      </c>
      <c r="F1316" s="7">
        <v>-2.3420564138879389</v>
      </c>
    </row>
    <row r="1317" spans="4:6" x14ac:dyDescent="0.3">
      <c r="D1317" s="5">
        <f t="shared" si="22"/>
        <v>1860097319</v>
      </c>
      <c r="E1317" s="6">
        <v>0.86617531288990313</v>
      </c>
      <c r="F1317" s="7">
        <v>1.1084920417017574</v>
      </c>
    </row>
    <row r="1318" spans="4:6" x14ac:dyDescent="0.3">
      <c r="D1318" s="5">
        <f t="shared" si="22"/>
        <v>318920732</v>
      </c>
      <c r="E1318" s="6">
        <v>0.14850903875055632</v>
      </c>
      <c r="F1318" s="7">
        <v>-1.0428493359287268</v>
      </c>
    </row>
    <row r="1319" spans="4:6" x14ac:dyDescent="0.3">
      <c r="D1319" s="5">
        <f t="shared" si="22"/>
        <v>1459872676</v>
      </c>
      <c r="E1319" s="6">
        <v>0.67980619024467304</v>
      </c>
      <c r="F1319" s="7">
        <v>0.46715691076780363</v>
      </c>
    </row>
    <row r="1320" spans="4:6" x14ac:dyDescent="0.3">
      <c r="D1320" s="5">
        <f t="shared" si="22"/>
        <v>1985550538</v>
      </c>
      <c r="E1320" s="6">
        <v>0.92459402040074956</v>
      </c>
      <c r="F1320" s="7">
        <v>1.4366693806808175</v>
      </c>
    </row>
    <row r="1321" spans="4:6" x14ac:dyDescent="0.3">
      <c r="D1321" s="5">
        <f t="shared" si="22"/>
        <v>167370541</v>
      </c>
      <c r="E1321" s="6">
        <v>7.7937981652038149E-2</v>
      </c>
      <c r="F1321" s="7">
        <v>-1.4190790763179535</v>
      </c>
    </row>
    <row r="1322" spans="4:6" x14ac:dyDescent="0.3">
      <c r="D1322" s="5">
        <f t="shared" si="22"/>
        <v>309904597</v>
      </c>
      <c r="E1322" s="6">
        <v>0.14431057371600584</v>
      </c>
      <c r="F1322" s="7">
        <v>-1.0611512997918002</v>
      </c>
    </row>
    <row r="1323" spans="4:6" x14ac:dyDescent="0.3">
      <c r="D1323" s="5">
        <f t="shared" si="22"/>
        <v>33716785</v>
      </c>
      <c r="E1323" s="6">
        <v>1.5700601521600598E-2</v>
      </c>
      <c r="F1323" s="7">
        <v>-2.1519511369874951</v>
      </c>
    </row>
    <row r="1324" spans="4:6" x14ac:dyDescent="0.3">
      <c r="D1324" s="5">
        <f t="shared" si="22"/>
        <v>1897807956</v>
      </c>
      <c r="E1324" s="6">
        <v>0.88373569667687235</v>
      </c>
      <c r="F1324" s="7">
        <v>1.1938705562958489</v>
      </c>
    </row>
    <row r="1325" spans="4:6" x14ac:dyDescent="0.3">
      <c r="D1325" s="5">
        <f t="shared" si="22"/>
        <v>1730430350</v>
      </c>
      <c r="E1325" s="6">
        <v>0.80579442512783639</v>
      </c>
      <c r="F1325" s="7">
        <v>0.86250233313858538</v>
      </c>
    </row>
    <row r="1326" spans="4:6" x14ac:dyDescent="0.3">
      <c r="D1326" s="5">
        <f t="shared" si="22"/>
        <v>1079491138</v>
      </c>
      <c r="E1326" s="6">
        <v>0.50267723342653103</v>
      </c>
      <c r="F1326" s="7">
        <v>6.7108793761406355E-3</v>
      </c>
    </row>
    <row r="1327" spans="4:6" x14ac:dyDescent="0.3">
      <c r="D1327" s="5">
        <f t="shared" si="22"/>
        <v>1573511590</v>
      </c>
      <c r="E1327" s="6">
        <v>0.73272343327544953</v>
      </c>
      <c r="F1327" s="7">
        <v>0.62107065897932678</v>
      </c>
    </row>
    <row r="1328" spans="4:6" x14ac:dyDescent="0.3">
      <c r="D1328" s="5">
        <f t="shared" si="22"/>
        <v>628850147</v>
      </c>
      <c r="E1328" s="6">
        <v>0.29283116924840136</v>
      </c>
      <c r="F1328" s="7">
        <v>-0.54513257729704045</v>
      </c>
    </row>
    <row r="1329" spans="4:6" x14ac:dyDescent="0.3">
      <c r="D1329" s="5">
        <f t="shared" si="22"/>
        <v>544095492</v>
      </c>
      <c r="E1329" s="6">
        <v>0.25336420745902155</v>
      </c>
      <c r="F1329" s="7">
        <v>-0.66394046678200702</v>
      </c>
    </row>
    <row r="1330" spans="4:6" x14ac:dyDescent="0.3">
      <c r="D1330" s="5">
        <f t="shared" si="22"/>
        <v>308491522</v>
      </c>
      <c r="E1330" s="6">
        <v>0.14365255939183064</v>
      </c>
      <c r="F1330" s="7">
        <v>-1.0640520548605368</v>
      </c>
    </row>
    <row r="1331" spans="4:6" x14ac:dyDescent="0.3">
      <c r="D1331" s="5">
        <f t="shared" si="22"/>
        <v>542650164</v>
      </c>
      <c r="E1331" s="6">
        <v>0.2526911741613328</v>
      </c>
      <c r="F1331" s="7">
        <v>-0.66604498343935969</v>
      </c>
    </row>
    <row r="1332" spans="4:6" x14ac:dyDescent="0.3">
      <c r="D1332" s="5">
        <f t="shared" si="22"/>
        <v>1408023985</v>
      </c>
      <c r="E1332" s="6">
        <v>0.65566226202590605</v>
      </c>
      <c r="F1332" s="7">
        <v>0.40065319402533245</v>
      </c>
    </row>
    <row r="1333" spans="4:6" x14ac:dyDescent="0.3">
      <c r="D1333" s="5">
        <f t="shared" si="22"/>
        <v>1015836032</v>
      </c>
      <c r="E1333" s="6">
        <v>0.47303551479525446</v>
      </c>
      <c r="F1333" s="7">
        <v>-6.7641486456584854E-2</v>
      </c>
    </row>
    <row r="1334" spans="4:6" x14ac:dyDescent="0.3">
      <c r="D1334" s="5">
        <f t="shared" si="22"/>
        <v>1926988721</v>
      </c>
      <c r="E1334" s="6">
        <v>0.89732404928405218</v>
      </c>
      <c r="F1334" s="7">
        <v>1.2664503302880783</v>
      </c>
    </row>
    <row r="1335" spans="4:6" x14ac:dyDescent="0.3">
      <c r="D1335" s="5">
        <f t="shared" si="22"/>
        <v>1565865233</v>
      </c>
      <c r="E1335" s="6">
        <v>0.72916282082829886</v>
      </c>
      <c r="F1335" s="7">
        <v>0.61028299682394316</v>
      </c>
    </row>
    <row r="1336" spans="4:6" x14ac:dyDescent="0.3">
      <c r="D1336" s="5">
        <f t="shared" si="22"/>
        <v>898738684</v>
      </c>
      <c r="E1336" s="6">
        <v>0.41850781293446926</v>
      </c>
      <c r="F1336" s="7">
        <v>-0.20571233093845992</v>
      </c>
    </row>
    <row r="1337" spans="4:6" x14ac:dyDescent="0.3">
      <c r="D1337" s="5">
        <f t="shared" si="22"/>
        <v>1697862317</v>
      </c>
      <c r="E1337" s="6">
        <v>0.79062875294185131</v>
      </c>
      <c r="F1337" s="7">
        <v>0.80860481531360329</v>
      </c>
    </row>
    <row r="1338" spans="4:6" x14ac:dyDescent="0.3">
      <c r="D1338" s="5">
        <f t="shared" si="22"/>
        <v>945999799</v>
      </c>
      <c r="E1338" s="6">
        <v>0.44051548460546458</v>
      </c>
      <c r="F1338" s="7">
        <v>-0.14966240663108024</v>
      </c>
    </row>
    <row r="1339" spans="4:6" x14ac:dyDescent="0.3">
      <c r="D1339" s="5">
        <f t="shared" si="22"/>
        <v>264027721</v>
      </c>
      <c r="E1339" s="6">
        <v>0.12294748856029239</v>
      </c>
      <c r="F1339" s="7">
        <v>-1.1603779084743175</v>
      </c>
    </row>
    <row r="1340" spans="4:6" x14ac:dyDescent="0.3">
      <c r="D1340" s="5">
        <f t="shared" si="22"/>
        <v>1714159093</v>
      </c>
      <c r="E1340" s="6">
        <v>0.79821753064004475</v>
      </c>
      <c r="F1340" s="7">
        <v>0.83527136057408446</v>
      </c>
    </row>
    <row r="1341" spans="4:6" x14ac:dyDescent="0.3">
      <c r="D1341" s="5">
        <f t="shared" si="22"/>
        <v>1628659293</v>
      </c>
      <c r="E1341" s="6">
        <v>0.75840358367041083</v>
      </c>
      <c r="F1341" s="7">
        <v>0.70117656556640817</v>
      </c>
    </row>
    <row r="1342" spans="4:6" x14ac:dyDescent="0.3">
      <c r="D1342" s="5">
        <f t="shared" si="22"/>
        <v>1931383027</v>
      </c>
      <c r="E1342" s="6">
        <v>0.899370307474742</v>
      </c>
      <c r="F1342" s="7">
        <v>1.2779717563078863</v>
      </c>
    </row>
    <row r="1343" spans="4:6" x14ac:dyDescent="0.3">
      <c r="D1343" s="5">
        <f t="shared" si="22"/>
        <v>1082529106</v>
      </c>
      <c r="E1343" s="6">
        <v>0.50409189751752825</v>
      </c>
      <c r="F1343" s="7">
        <v>1.0257045863643843E-2</v>
      </c>
    </row>
    <row r="1344" spans="4:6" x14ac:dyDescent="0.3">
      <c r="D1344" s="5">
        <f t="shared" si="22"/>
        <v>42893275</v>
      </c>
      <c r="E1344" s="6">
        <v>1.9973737671946861E-2</v>
      </c>
      <c r="F1344" s="7">
        <v>-2.0542916198342129</v>
      </c>
    </row>
    <row r="1345" spans="4:6" x14ac:dyDescent="0.3">
      <c r="D1345" s="5">
        <f t="shared" si="22"/>
        <v>327041817</v>
      </c>
      <c r="E1345" s="6">
        <v>0.15229071364951385</v>
      </c>
      <c r="F1345" s="7">
        <v>-1.0266582237657085</v>
      </c>
    </row>
    <row r="1346" spans="4:6" x14ac:dyDescent="0.3">
      <c r="D1346" s="5">
        <f t="shared" si="22"/>
        <v>483259310</v>
      </c>
      <c r="E1346" s="6">
        <v>0.22503515260763016</v>
      </c>
      <c r="F1346" s="7">
        <v>-0.75529782200976348</v>
      </c>
    </row>
    <row r="1347" spans="4:6" x14ac:dyDescent="0.3">
      <c r="D1347" s="5">
        <f t="shared" ref="D1347:D1410" si="23">MOD(D1346*$B$4,$B$5)</f>
        <v>1442779296</v>
      </c>
      <c r="E1347" s="6">
        <v>0.6718464649020196</v>
      </c>
      <c r="F1347" s="7">
        <v>0.44501755157226147</v>
      </c>
    </row>
    <row r="1348" spans="4:6" x14ac:dyDescent="0.3">
      <c r="D1348" s="5">
        <f t="shared" si="23"/>
        <v>1504725006</v>
      </c>
      <c r="E1348" s="6">
        <v>0.70069218399067612</v>
      </c>
      <c r="F1348" s="7">
        <v>0.52639234682457325</v>
      </c>
    </row>
    <row r="1349" spans="4:6" x14ac:dyDescent="0.3">
      <c r="D1349" s="5">
        <f t="shared" si="23"/>
        <v>241372145</v>
      </c>
      <c r="E1349" s="6">
        <v>0.11239766386560879</v>
      </c>
      <c r="F1349" s="7">
        <v>-1.2138753485346458</v>
      </c>
    </row>
    <row r="1350" spans="4:6" x14ac:dyDescent="0.3">
      <c r="D1350" s="5">
        <f t="shared" si="23"/>
        <v>1176026320</v>
      </c>
      <c r="E1350" s="6">
        <v>0.54762993058900344</v>
      </c>
      <c r="F1350" s="7">
        <v>0.11967558860831323</v>
      </c>
    </row>
    <row r="1351" spans="4:6" x14ac:dyDescent="0.3">
      <c r="D1351" s="5">
        <f t="shared" si="23"/>
        <v>1383767922</v>
      </c>
      <c r="E1351" s="6">
        <v>0.64436715249378895</v>
      </c>
      <c r="F1351" s="7">
        <v>0.37015675654403907</v>
      </c>
    </row>
    <row r="1352" spans="4:6" x14ac:dyDescent="0.3">
      <c r="D1352" s="5">
        <f t="shared" si="23"/>
        <v>530006574</v>
      </c>
      <c r="E1352" s="6">
        <v>0.24680354376025829</v>
      </c>
      <c r="F1352" s="7">
        <v>-0.68458301587370474</v>
      </c>
    </row>
    <row r="1353" spans="4:6" x14ac:dyDescent="0.3">
      <c r="D1353" s="5">
        <f t="shared" si="23"/>
        <v>974646843</v>
      </c>
      <c r="E1353" s="6">
        <v>0.4538553040044897</v>
      </c>
      <c r="F1353" s="7">
        <v>-0.115926733823427</v>
      </c>
    </row>
    <row r="1354" spans="4:6" x14ac:dyDescent="0.3">
      <c r="D1354" s="5">
        <f t="shared" si="23"/>
        <v>106019977</v>
      </c>
      <c r="E1354" s="6">
        <v>4.9369399016135747E-2</v>
      </c>
      <c r="F1354" s="7">
        <v>-1.6509989072299827</v>
      </c>
    </row>
    <row r="1355" spans="4:6" x14ac:dyDescent="0.3">
      <c r="D1355" s="5">
        <f t="shared" si="23"/>
        <v>236778966</v>
      </c>
      <c r="E1355" s="6">
        <v>0.11025879821764194</v>
      </c>
      <c r="F1355" s="7">
        <v>-1.2251529541050028</v>
      </c>
    </row>
    <row r="1356" spans="4:6" x14ac:dyDescent="0.3">
      <c r="D1356" s="5">
        <f t="shared" si="23"/>
        <v>649498452</v>
      </c>
      <c r="E1356" s="6">
        <v>0.30244628554437897</v>
      </c>
      <c r="F1356" s="7">
        <v>-0.5173776318447797</v>
      </c>
    </row>
    <row r="1357" spans="4:6" x14ac:dyDescent="0.3">
      <c r="D1357" s="5">
        <f t="shared" si="23"/>
        <v>826013939</v>
      </c>
      <c r="E1357" s="6">
        <v>0.38464271452710286</v>
      </c>
      <c r="F1357" s="7">
        <v>-0.29330971434145531</v>
      </c>
    </row>
    <row r="1358" spans="4:6" x14ac:dyDescent="0.3">
      <c r="D1358" s="5">
        <f t="shared" si="23"/>
        <v>189975620</v>
      </c>
      <c r="E1358" s="6">
        <v>8.8464291848674687E-2</v>
      </c>
      <c r="F1358" s="7">
        <v>-1.3502725197753525</v>
      </c>
    </row>
    <row r="1359" spans="4:6" x14ac:dyDescent="0.3">
      <c r="D1359" s="5">
        <f t="shared" si="23"/>
        <v>557980330</v>
      </c>
      <c r="E1359" s="6">
        <v>0.25982983900218254</v>
      </c>
      <c r="F1359" s="7">
        <v>-0.64387009089609548</v>
      </c>
    </row>
    <row r="1360" spans="4:6" x14ac:dyDescent="0.3">
      <c r="D1360" s="5">
        <f t="shared" si="23"/>
        <v>528608756</v>
      </c>
      <c r="E1360" s="6">
        <v>0.24615263403035015</v>
      </c>
      <c r="F1360" s="7">
        <v>-0.68664689699848924</v>
      </c>
    </row>
    <row r="1361" spans="4:6" x14ac:dyDescent="0.3">
      <c r="D1361" s="5">
        <f t="shared" si="23"/>
        <v>72567222</v>
      </c>
      <c r="E1361" s="6">
        <v>3.379174604433751E-2</v>
      </c>
      <c r="F1361" s="7">
        <v>-1.8277738985048797</v>
      </c>
    </row>
    <row r="1362" spans="4:6" x14ac:dyDescent="0.3">
      <c r="D1362" s="5">
        <f t="shared" si="23"/>
        <v>346544905</v>
      </c>
      <c r="E1362" s="6">
        <v>0.1613725467225281</v>
      </c>
      <c r="F1362" s="7">
        <v>-0.98883251395728333</v>
      </c>
    </row>
    <row r="1363" spans="4:6" x14ac:dyDescent="0.3">
      <c r="D1363" s="5">
        <f t="shared" si="23"/>
        <v>1318982772</v>
      </c>
      <c r="E1363" s="6">
        <v>0.61419921611826789</v>
      </c>
      <c r="F1363" s="7">
        <v>0.29028061490060431</v>
      </c>
    </row>
    <row r="1364" spans="4:6" x14ac:dyDescent="0.3">
      <c r="D1364" s="5">
        <f t="shared" si="23"/>
        <v>22220956</v>
      </c>
      <c r="E1364" s="6">
        <v>1.0347438985805436E-2</v>
      </c>
      <c r="F1364" s="7">
        <v>-2.3135052222374579</v>
      </c>
    </row>
    <row r="1365" spans="4:6" x14ac:dyDescent="0.3">
      <c r="D1365" s="5">
        <f t="shared" si="23"/>
        <v>1033427223</v>
      </c>
      <c r="E1365" s="6">
        <v>0.48122705144921973</v>
      </c>
      <c r="F1365" s="7">
        <v>-4.7074183756772366E-2</v>
      </c>
    </row>
    <row r="1366" spans="4:6" x14ac:dyDescent="0.3">
      <c r="D1366" s="5">
        <f t="shared" si="23"/>
        <v>667845270</v>
      </c>
      <c r="E1366" s="6">
        <v>0.31098968844021641</v>
      </c>
      <c r="F1366" s="7">
        <v>-0.49304700210269264</v>
      </c>
    </row>
    <row r="1367" spans="4:6" x14ac:dyDescent="0.3">
      <c r="D1367" s="5">
        <f t="shared" si="23"/>
        <v>1682003053</v>
      </c>
      <c r="E1367" s="6">
        <v>0.78324370764498008</v>
      </c>
      <c r="F1367" s="7">
        <v>0.78319504411586183</v>
      </c>
    </row>
    <row r="1368" spans="4:6" x14ac:dyDescent="0.3">
      <c r="D1368" s="5">
        <f t="shared" si="23"/>
        <v>2055129234</v>
      </c>
      <c r="E1368" s="6">
        <v>0.95699412557947838</v>
      </c>
      <c r="F1368" s="7">
        <v>1.7168217325795285</v>
      </c>
    </row>
    <row r="1369" spans="4:6" x14ac:dyDescent="0.3">
      <c r="D1369" s="5">
        <f t="shared" si="23"/>
        <v>136181249</v>
      </c>
      <c r="E1369" s="6">
        <v>6.3414335775574981E-2</v>
      </c>
      <c r="F1369" s="7">
        <v>-1.5267279608539042</v>
      </c>
    </row>
    <row r="1370" spans="4:6" x14ac:dyDescent="0.3">
      <c r="D1370" s="5">
        <f t="shared" si="23"/>
        <v>157627012</v>
      </c>
      <c r="E1370" s="6">
        <v>7.3400797390752281E-2</v>
      </c>
      <c r="F1370" s="7">
        <v>-1.450921950799579</v>
      </c>
    </row>
    <row r="1371" spans="4:6" x14ac:dyDescent="0.3">
      <c r="D1371" s="5">
        <f t="shared" si="23"/>
        <v>278934931</v>
      </c>
      <c r="E1371" s="6">
        <v>0.12988919916552416</v>
      </c>
      <c r="F1371" s="7">
        <v>-1.1269150529307976</v>
      </c>
    </row>
    <row r="1372" spans="4:6" x14ac:dyDescent="0.3">
      <c r="D1372" s="5">
        <f t="shared" si="23"/>
        <v>1893071258</v>
      </c>
      <c r="E1372" s="6">
        <v>0.88152999978655022</v>
      </c>
      <c r="F1372" s="7">
        <v>1.1826698935266668</v>
      </c>
    </row>
    <row r="1373" spans="4:6" x14ac:dyDescent="0.3">
      <c r="D1373" s="5">
        <f t="shared" si="23"/>
        <v>718547774</v>
      </c>
      <c r="E1373" s="6">
        <v>0.33459988174457089</v>
      </c>
      <c r="F1373" s="7">
        <v>-0.42724654421011726</v>
      </c>
    </row>
    <row r="1374" spans="4:6" x14ac:dyDescent="0.3">
      <c r="D1374" s="5">
        <f t="shared" si="23"/>
        <v>1011216057</v>
      </c>
      <c r="E1374" s="6">
        <v>0.47088417128742127</v>
      </c>
      <c r="F1374" s="7">
        <v>-7.3047470261202355E-2</v>
      </c>
    </row>
    <row r="1375" spans="4:6" x14ac:dyDescent="0.3">
      <c r="D1375" s="5">
        <f t="shared" si="23"/>
        <v>106991137</v>
      </c>
      <c r="E1375" s="6">
        <v>4.9821630632338701E-2</v>
      </c>
      <c r="F1375" s="7">
        <v>-1.6465855563170615</v>
      </c>
    </row>
    <row r="1376" spans="4:6" x14ac:dyDescent="0.3">
      <c r="D1376" s="5">
        <f t="shared" si="23"/>
        <v>2018486739</v>
      </c>
      <c r="E1376" s="6">
        <v>0.93993113417171981</v>
      </c>
      <c r="F1376" s="7">
        <v>1.5541957471486587</v>
      </c>
    </row>
    <row r="1377" spans="4:6" x14ac:dyDescent="0.3">
      <c r="D1377" s="5">
        <f t="shared" si="23"/>
        <v>892830232</v>
      </c>
      <c r="E1377" s="6">
        <v>0.41575647556759088</v>
      </c>
      <c r="F1377" s="7">
        <v>-0.21276155586283385</v>
      </c>
    </row>
    <row r="1378" spans="4:6" x14ac:dyDescent="0.3">
      <c r="D1378" s="5">
        <f t="shared" si="23"/>
        <v>2106300876</v>
      </c>
      <c r="E1378" s="6">
        <v>0.9808227782890413</v>
      </c>
      <c r="F1378" s="7">
        <v>2.0710465786042835</v>
      </c>
    </row>
    <row r="1379" spans="4:6" x14ac:dyDescent="0.3">
      <c r="D1379" s="5">
        <f t="shared" si="23"/>
        <v>636318181</v>
      </c>
      <c r="E1379" s="6">
        <v>0.29630874357773807</v>
      </c>
      <c r="F1379" s="7">
        <v>-0.5350468126017589</v>
      </c>
    </row>
    <row r="1380" spans="4:6" x14ac:dyDescent="0.3">
      <c r="D1380" s="5">
        <f t="shared" si="23"/>
        <v>256312010</v>
      </c>
      <c r="E1380" s="6">
        <v>0.11935458064019175</v>
      </c>
      <c r="F1380" s="7">
        <v>-1.1782193726781767</v>
      </c>
    </row>
    <row r="1381" spans="4:6" x14ac:dyDescent="0.3">
      <c r="D1381" s="5">
        <f t="shared" si="23"/>
        <v>783744343</v>
      </c>
      <c r="E1381" s="6">
        <v>0.36495940002143329</v>
      </c>
      <c r="F1381" s="7">
        <v>-0.34523354759634167</v>
      </c>
    </row>
    <row r="1382" spans="4:6" x14ac:dyDescent="0.3">
      <c r="D1382" s="5">
        <f t="shared" si="23"/>
        <v>2051255401</v>
      </c>
      <c r="E1382" s="6">
        <v>0.95519023151620308</v>
      </c>
      <c r="F1382" s="7">
        <v>1.6974080749990663</v>
      </c>
    </row>
    <row r="1383" spans="4:6" x14ac:dyDescent="0.3">
      <c r="D1383" s="5">
        <f t="shared" si="23"/>
        <v>2120949442</v>
      </c>
      <c r="E1383" s="6">
        <v>0.98764404839616649</v>
      </c>
      <c r="F1383" s="7">
        <v>2.2458767544403808</v>
      </c>
    </row>
    <row r="1384" spans="4:6" x14ac:dyDescent="0.3">
      <c r="D1384" s="5">
        <f t="shared" si="23"/>
        <v>1215127704</v>
      </c>
      <c r="E1384" s="6">
        <v>0.56583793141491523</v>
      </c>
      <c r="F1384" s="7">
        <v>0.16578755892376282</v>
      </c>
    </row>
    <row r="1385" spans="4:6" x14ac:dyDescent="0.3">
      <c r="D1385" s="5">
        <f t="shared" si="23"/>
        <v>1208549273</v>
      </c>
      <c r="E1385" s="6">
        <v>0.56277461076413715</v>
      </c>
      <c r="F1385" s="7">
        <v>0.1580076400313454</v>
      </c>
    </row>
    <row r="1386" spans="4:6" x14ac:dyDescent="0.3">
      <c r="D1386" s="5">
        <f t="shared" si="23"/>
        <v>1488686228</v>
      </c>
      <c r="E1386" s="6">
        <v>0.69322354597339741</v>
      </c>
      <c r="F1386" s="7">
        <v>0.50500843998167344</v>
      </c>
    </row>
    <row r="1387" spans="4:6" x14ac:dyDescent="0.3">
      <c r="D1387" s="5">
        <f t="shared" si="23"/>
        <v>1275115874</v>
      </c>
      <c r="E1387" s="6">
        <v>0.59377209990636637</v>
      </c>
      <c r="F1387" s="7">
        <v>0.23725908652283439</v>
      </c>
    </row>
    <row r="1388" spans="4:6" x14ac:dyDescent="0.3">
      <c r="D1388" s="5">
        <f t="shared" si="23"/>
        <v>2089547187</v>
      </c>
      <c r="E1388" s="6">
        <v>0.97302123389488204</v>
      </c>
      <c r="F1388" s="7">
        <v>1.9271773457816357</v>
      </c>
    </row>
    <row r="1389" spans="4:6" x14ac:dyDescent="0.3">
      <c r="D1389" s="5">
        <f t="shared" si="23"/>
        <v>1520331381</v>
      </c>
      <c r="E1389" s="6">
        <v>0.70795946867015158</v>
      </c>
      <c r="F1389" s="7">
        <v>0.54743332935903866</v>
      </c>
    </row>
    <row r="1390" spans="4:6" x14ac:dyDescent="0.3">
      <c r="D1390" s="5">
        <f t="shared" si="23"/>
        <v>1957423320</v>
      </c>
      <c r="E1390" s="6">
        <v>0.9114962638462859</v>
      </c>
      <c r="F1390" s="7">
        <v>1.350026532433072</v>
      </c>
    </row>
    <row r="1391" spans="4:6" x14ac:dyDescent="0.3">
      <c r="D1391" s="5">
        <f t="shared" si="23"/>
        <v>1795579014</v>
      </c>
      <c r="E1391" s="6">
        <v>0.83613163590070949</v>
      </c>
      <c r="F1391" s="7">
        <v>0.97868281016718395</v>
      </c>
    </row>
    <row r="1392" spans="4:6" x14ac:dyDescent="0.3">
      <c r="D1392" s="5">
        <f t="shared" si="23"/>
        <v>1954591874</v>
      </c>
      <c r="E1392" s="6">
        <v>0.91017776905575565</v>
      </c>
      <c r="F1392" s="7">
        <v>1.341850538274199</v>
      </c>
    </row>
    <row r="1393" spans="4:6" x14ac:dyDescent="0.3">
      <c r="D1393" s="5">
        <f t="shared" si="23"/>
        <v>410318909</v>
      </c>
      <c r="E1393" s="6">
        <v>0.19106963154959458</v>
      </c>
      <c r="F1393" s="7">
        <v>-0.87396142204301286</v>
      </c>
    </row>
    <row r="1394" spans="4:6" x14ac:dyDescent="0.3">
      <c r="D1394" s="5">
        <f t="shared" si="23"/>
        <v>262380058</v>
      </c>
      <c r="E1394" s="6">
        <v>0.1221802356859485</v>
      </c>
      <c r="F1394" s="7">
        <v>-1.1641568055564231</v>
      </c>
    </row>
    <row r="1395" spans="4:6" x14ac:dyDescent="0.3">
      <c r="D1395" s="5">
        <f t="shared" si="23"/>
        <v>1636713359</v>
      </c>
      <c r="E1395" s="6">
        <v>0.76215405041552531</v>
      </c>
      <c r="F1395" s="7">
        <v>0.71324866196320535</v>
      </c>
    </row>
    <row r="1396" spans="4:6" x14ac:dyDescent="0.3">
      <c r="D1396" s="5">
        <f t="shared" si="23"/>
        <v>2014662806</v>
      </c>
      <c r="E1396" s="6">
        <v>0.93815047660670292</v>
      </c>
      <c r="F1396" s="7">
        <v>1.5394312625402424</v>
      </c>
    </row>
    <row r="1397" spans="4:6" x14ac:dyDescent="0.3">
      <c r="D1397" s="5">
        <f t="shared" si="23"/>
        <v>991354031</v>
      </c>
      <c r="E1397" s="6">
        <v>0.46163519468310771</v>
      </c>
      <c r="F1397" s="7">
        <v>-9.6315011116618929E-2</v>
      </c>
    </row>
    <row r="1398" spans="4:6" x14ac:dyDescent="0.3">
      <c r="D1398" s="5">
        <f t="shared" si="23"/>
        <v>1272324300</v>
      </c>
      <c r="E1398" s="6">
        <v>0.59247217196270097</v>
      </c>
      <c r="F1398" s="7">
        <v>0.23390896129683986</v>
      </c>
    </row>
    <row r="1399" spans="4:6" x14ac:dyDescent="0.3">
      <c r="D1399" s="5">
        <f t="shared" si="23"/>
        <v>481464747</v>
      </c>
      <c r="E1399" s="6">
        <v>0.22419949409011705</v>
      </c>
      <c r="F1399" s="7">
        <v>-0.75808685544900645</v>
      </c>
    </row>
    <row r="1400" spans="4:6" x14ac:dyDescent="0.3">
      <c r="D1400" s="5">
        <f t="shared" si="23"/>
        <v>716774603</v>
      </c>
      <c r="E1400" s="6">
        <v>0.3337741846533252</v>
      </c>
      <c r="F1400" s="7">
        <v>-0.42951515235985205</v>
      </c>
    </row>
    <row r="1401" spans="4:6" x14ac:dyDescent="0.3">
      <c r="D1401" s="5">
        <f t="shared" si="23"/>
        <v>1317824596</v>
      </c>
      <c r="E1401" s="6">
        <v>0.61365989839067669</v>
      </c>
      <c r="F1401" s="7">
        <v>0.28887086084946795</v>
      </c>
    </row>
    <row r="1402" spans="4:6" x14ac:dyDescent="0.3">
      <c r="D1402" s="5">
        <f t="shared" si="23"/>
        <v>2097965729</v>
      </c>
      <c r="E1402" s="6">
        <v>0.97694142300350728</v>
      </c>
      <c r="F1402" s="7">
        <v>1.9943194592491034</v>
      </c>
    </row>
    <row r="1403" spans="4:6" x14ac:dyDescent="0.3">
      <c r="D1403" s="5">
        <f t="shared" si="23"/>
        <v>2017362980</v>
      </c>
      <c r="E1403" s="6">
        <v>0.93940784310866876</v>
      </c>
      <c r="F1403" s="7">
        <v>1.5498217139324837</v>
      </c>
    </row>
    <row r="1404" spans="4:6" x14ac:dyDescent="0.3">
      <c r="D1404" s="5">
        <f t="shared" si="23"/>
        <v>334950718</v>
      </c>
      <c r="E1404" s="6">
        <v>0.15597358267379327</v>
      </c>
      <c r="F1404" s="7">
        <v>-1.0111447280873773</v>
      </c>
    </row>
    <row r="1405" spans="4:6" x14ac:dyDescent="0.3">
      <c r="D1405" s="5">
        <f t="shared" si="23"/>
        <v>1730315</v>
      </c>
      <c r="E1405" s="6">
        <v>8.0574071109829537E-4</v>
      </c>
      <c r="F1405" s="7">
        <v>-3.1538205520189742</v>
      </c>
    </row>
    <row r="1406" spans="4:6" x14ac:dyDescent="0.3">
      <c r="D1406" s="5">
        <f t="shared" si="23"/>
        <v>1919656779</v>
      </c>
      <c r="E1406" s="6">
        <v>0.89390984773068671</v>
      </c>
      <c r="F1406" s="7">
        <v>1.2475925598356246</v>
      </c>
    </row>
    <row r="1407" spans="4:6" x14ac:dyDescent="0.3">
      <c r="D1407" s="5">
        <f t="shared" si="23"/>
        <v>1980494706</v>
      </c>
      <c r="E1407" s="6">
        <v>0.92223971516102521</v>
      </c>
      <c r="F1407" s="7">
        <v>1.4202992835121591</v>
      </c>
    </row>
    <row r="1408" spans="4:6" x14ac:dyDescent="0.3">
      <c r="D1408" s="5">
        <f t="shared" si="23"/>
        <v>930439827</v>
      </c>
      <c r="E1408" s="6">
        <v>0.43326980800672416</v>
      </c>
      <c r="F1408" s="7">
        <v>-0.16805550152924081</v>
      </c>
    </row>
    <row r="1409" spans="4:6" x14ac:dyDescent="0.3">
      <c r="D1409" s="5">
        <f t="shared" si="23"/>
        <v>787895759</v>
      </c>
      <c r="E1409" s="6">
        <v>0.36689255374194363</v>
      </c>
      <c r="F1409" s="7">
        <v>-0.34009484003560253</v>
      </c>
    </row>
    <row r="1410" spans="4:6" x14ac:dyDescent="0.3">
      <c r="D1410" s="5">
        <f t="shared" si="23"/>
        <v>580794319</v>
      </c>
      <c r="E1410" s="6">
        <v>0.27045343049844117</v>
      </c>
      <c r="F1410" s="7">
        <v>-0.61144221720426384</v>
      </c>
    </row>
    <row r="1411" spans="4:6" x14ac:dyDescent="0.3">
      <c r="D1411" s="5">
        <f t="shared" ref="D1411:D1474" si="24">MOD(D1410*$B$4,$B$5)</f>
        <v>123560864</v>
      </c>
      <c r="E1411" s="6">
        <v>5.7537511044682479E-2</v>
      </c>
      <c r="F1411" s="7">
        <v>-1.5757864676547149</v>
      </c>
    </row>
    <row r="1412" spans="4:6" x14ac:dyDescent="0.3">
      <c r="D1412" s="5">
        <f t="shared" si="24"/>
        <v>844378425</v>
      </c>
      <c r="E1412" s="6">
        <v>0.39319434472657211</v>
      </c>
      <c r="F1412" s="7">
        <v>-0.27100304609852194</v>
      </c>
    </row>
    <row r="1413" spans="4:6" x14ac:dyDescent="0.3">
      <c r="D1413" s="5">
        <f t="shared" si="24"/>
        <v>1898816762</v>
      </c>
      <c r="E1413" s="6">
        <v>0.88420545857791366</v>
      </c>
      <c r="F1413" s="7">
        <v>1.1962754576117407</v>
      </c>
    </row>
    <row r="1414" spans="4:6" x14ac:dyDescent="0.3">
      <c r="D1414" s="5">
        <f t="shared" si="24"/>
        <v>1034380895</v>
      </c>
      <c r="E1414" s="6">
        <v>0.48167113958082269</v>
      </c>
      <c r="F1414" s="7">
        <v>-4.5959814831029594E-2</v>
      </c>
    </row>
    <row r="1415" spans="4:6" x14ac:dyDescent="0.3">
      <c r="D1415" s="5">
        <f t="shared" si="24"/>
        <v>1605389795</v>
      </c>
      <c r="E1415" s="6">
        <v>0.74756787926663448</v>
      </c>
      <c r="F1415" s="7">
        <v>0.66685580737828876</v>
      </c>
    </row>
    <row r="1416" spans="4:6" x14ac:dyDescent="0.3">
      <c r="D1416" s="5">
        <f t="shared" si="24"/>
        <v>1823392450</v>
      </c>
      <c r="E1416" s="6">
        <v>0.84908327632498304</v>
      </c>
      <c r="F1416" s="7">
        <v>1.0325096115810841</v>
      </c>
    </row>
    <row r="1417" spans="4:6" x14ac:dyDescent="0.3">
      <c r="D1417" s="5">
        <f t="shared" si="24"/>
        <v>212198008</v>
      </c>
      <c r="E1417" s="6">
        <v>9.8812397661444173E-2</v>
      </c>
      <c r="F1417" s="7">
        <v>-1.288348160796233</v>
      </c>
    </row>
    <row r="1418" spans="4:6" x14ac:dyDescent="0.3">
      <c r="D1418" s="5">
        <f t="shared" si="24"/>
        <v>1660531625</v>
      </c>
      <c r="E1418" s="6">
        <v>0.77324529483285298</v>
      </c>
      <c r="F1418" s="7">
        <v>0.74957716116329354</v>
      </c>
    </row>
    <row r="1419" spans="4:6" x14ac:dyDescent="0.3">
      <c r="D1419" s="5">
        <f t="shared" si="24"/>
        <v>694946100</v>
      </c>
      <c r="E1419" s="6">
        <v>0.3236094958368777</v>
      </c>
      <c r="F1419" s="7">
        <v>-0.45762901865221145</v>
      </c>
    </row>
    <row r="1420" spans="4:6" x14ac:dyDescent="0.3">
      <c r="D1420" s="5">
        <f t="shared" si="24"/>
        <v>2048626960</v>
      </c>
      <c r="E1420" s="6">
        <v>0.95396626829539077</v>
      </c>
      <c r="F1420" s="7">
        <v>1.6845912359305453</v>
      </c>
    </row>
    <row r="1421" spans="4:6" x14ac:dyDescent="0.3">
      <c r="D1421" s="5">
        <f t="shared" si="24"/>
        <v>1945009104</v>
      </c>
      <c r="E1421" s="6">
        <v>0.90571544403742577</v>
      </c>
      <c r="F1421" s="7">
        <v>1.3148238441396878</v>
      </c>
    </row>
    <row r="1422" spans="4:6" x14ac:dyDescent="0.3">
      <c r="D1422" s="5">
        <f t="shared" si="24"/>
        <v>1696895991</v>
      </c>
      <c r="E1422" s="6">
        <v>0.79017877233231326</v>
      </c>
      <c r="F1422" s="7">
        <v>0.80704170599309355</v>
      </c>
    </row>
    <row r="1423" spans="4:6" x14ac:dyDescent="0.3">
      <c r="D1423" s="5">
        <f t="shared" si="24"/>
        <v>1545117687</v>
      </c>
      <c r="E1423" s="6">
        <v>0.71950149184046452</v>
      </c>
      <c r="F1423" s="7">
        <v>0.58136123760818792</v>
      </c>
    </row>
    <row r="1424" spans="4:6" x14ac:dyDescent="0.3">
      <c r="D1424" s="5">
        <f t="shared" si="24"/>
        <v>121325220</v>
      </c>
      <c r="E1424" s="6">
        <v>5.6496458180711098E-2</v>
      </c>
      <c r="F1424" s="7">
        <v>-1.5848830146240038</v>
      </c>
    </row>
    <row r="1425" spans="4:6" x14ac:dyDescent="0.3">
      <c r="D1425" s="5">
        <f t="shared" si="24"/>
        <v>301789251</v>
      </c>
      <c r="E1425" s="6">
        <v>0.14053157124717866</v>
      </c>
      <c r="F1425" s="7">
        <v>-1.0779341533535696</v>
      </c>
    </row>
    <row r="1426" spans="4:6" x14ac:dyDescent="0.3">
      <c r="D1426" s="5">
        <f t="shared" si="24"/>
        <v>1287357420</v>
      </c>
      <c r="E1426" s="6">
        <v>0.59947251398067225</v>
      </c>
      <c r="F1426" s="7">
        <v>0.25198200628802625</v>
      </c>
    </row>
    <row r="1427" spans="4:6" x14ac:dyDescent="0.3">
      <c r="D1427" s="5">
        <f t="shared" si="24"/>
        <v>295727581</v>
      </c>
      <c r="E1427" s="6">
        <v>0.13770888618911512</v>
      </c>
      <c r="F1427" s="7">
        <v>-1.0906707801887983</v>
      </c>
    </row>
    <row r="1428" spans="4:6" x14ac:dyDescent="0.3">
      <c r="D1428" s="5">
        <f t="shared" si="24"/>
        <v>742260842</v>
      </c>
      <c r="E1428" s="6">
        <v>0.34564213952575079</v>
      </c>
      <c r="F1428" s="7">
        <v>-0.39711280310637009</v>
      </c>
    </row>
    <row r="1429" spans="4:6" x14ac:dyDescent="0.3">
      <c r="D1429" s="5">
        <f t="shared" si="24"/>
        <v>1055937634</v>
      </c>
      <c r="E1429" s="6">
        <v>0.49170927842306839</v>
      </c>
      <c r="F1429" s="7">
        <v>-2.0783253223814038E-2</v>
      </c>
    </row>
    <row r="1430" spans="4:6" x14ac:dyDescent="0.3">
      <c r="D1430" s="5">
        <f t="shared" si="24"/>
        <v>641169269</v>
      </c>
      <c r="E1430" s="6">
        <v>0.29856770746276501</v>
      </c>
      <c r="F1430" s="7">
        <v>-0.52852440207179485</v>
      </c>
    </row>
    <row r="1431" spans="4:6" x14ac:dyDescent="0.3">
      <c r="D1431" s="5">
        <f t="shared" si="24"/>
        <v>347463335</v>
      </c>
      <c r="E1431" s="6">
        <v>0.16180022401902847</v>
      </c>
      <c r="F1431" s="7">
        <v>-0.98708606603294347</v>
      </c>
    </row>
    <row r="1432" spans="4:6" x14ac:dyDescent="0.3">
      <c r="D1432" s="5">
        <f t="shared" si="24"/>
        <v>555360715</v>
      </c>
      <c r="E1432" s="6">
        <v>0.25860998570789584</v>
      </c>
      <c r="F1432" s="7">
        <v>-0.64763667378216616</v>
      </c>
    </row>
    <row r="1433" spans="4:6" x14ac:dyDescent="0.3">
      <c r="D1433" s="5">
        <f t="shared" si="24"/>
        <v>778708264</v>
      </c>
      <c r="E1433" s="6">
        <v>0.36261429298912573</v>
      </c>
      <c r="F1433" s="7">
        <v>-0.3514795844153209</v>
      </c>
    </row>
    <row r="1434" spans="4:6" x14ac:dyDescent="0.3">
      <c r="D1434" s="5">
        <f t="shared" si="24"/>
        <v>1620338103</v>
      </c>
      <c r="E1434" s="6">
        <v>0.75452872761946987</v>
      </c>
      <c r="F1434" s="7">
        <v>0.68881047200892132</v>
      </c>
    </row>
    <row r="1435" spans="4:6" x14ac:dyDescent="0.3">
      <c r="D1435" s="5">
        <f t="shared" si="24"/>
        <v>1838662526</v>
      </c>
      <c r="E1435" s="6">
        <v>0.85619395957905231</v>
      </c>
      <c r="F1435" s="7">
        <v>1.0633746571550509</v>
      </c>
    </row>
    <row r="1436" spans="4:6" x14ac:dyDescent="0.3">
      <c r="D1436" s="5">
        <f t="shared" si="24"/>
        <v>727145683</v>
      </c>
      <c r="E1436" s="6">
        <v>0.33860359512139449</v>
      </c>
      <c r="F1436" s="7">
        <v>-0.41627717837628048</v>
      </c>
    </row>
    <row r="1437" spans="4:6" x14ac:dyDescent="0.3">
      <c r="D1437" s="5">
        <f t="shared" si="24"/>
        <v>1576537525</v>
      </c>
      <c r="E1437" s="6">
        <v>0.73413249406417136</v>
      </c>
      <c r="F1437" s="7">
        <v>0.62535969049768647</v>
      </c>
    </row>
    <row r="1438" spans="4:6" x14ac:dyDescent="0.3">
      <c r="D1438" s="5">
        <f t="shared" si="24"/>
        <v>664870536</v>
      </c>
      <c r="E1438" s="6">
        <v>0.30960446997508823</v>
      </c>
      <c r="F1438" s="7">
        <v>-0.49697179676404046</v>
      </c>
    </row>
    <row r="1439" spans="4:6" x14ac:dyDescent="0.3">
      <c r="D1439" s="5">
        <f t="shared" si="24"/>
        <v>1970022488</v>
      </c>
      <c r="E1439" s="6">
        <v>0.91736320864163634</v>
      </c>
      <c r="F1439" s="7">
        <v>1.3875517494484153</v>
      </c>
    </row>
    <row r="1440" spans="4:6" x14ac:dyDescent="0.3">
      <c r="D1440" s="5">
        <f t="shared" si="24"/>
        <v>84661794</v>
      </c>
      <c r="E1440" s="6">
        <v>3.9423720016538835E-2</v>
      </c>
      <c r="F1440" s="7">
        <v>-1.7574129943386627</v>
      </c>
    </row>
    <row r="1441" spans="4:6" x14ac:dyDescent="0.3">
      <c r="D1441" s="5">
        <f t="shared" si="24"/>
        <v>48077933</v>
      </c>
      <c r="E1441" s="6">
        <v>2.2388032192725719E-2</v>
      </c>
      <c r="F1441" s="7">
        <v>-2.0067521102131494</v>
      </c>
    </row>
    <row r="1442" spans="4:6" x14ac:dyDescent="0.3">
      <c r="D1442" s="5">
        <f t="shared" si="24"/>
        <v>1487565083</v>
      </c>
      <c r="E1442" s="6">
        <v>0.6927014721489525</v>
      </c>
      <c r="F1442" s="7">
        <v>0.50352237135624456</v>
      </c>
    </row>
    <row r="1443" spans="4:6" x14ac:dyDescent="0.3">
      <c r="D1443" s="5">
        <f t="shared" si="24"/>
        <v>843416754</v>
      </c>
      <c r="E1443" s="6">
        <v>0.39274653177032853</v>
      </c>
      <c r="F1443" s="7">
        <v>-0.27216771664361139</v>
      </c>
    </row>
    <row r="1444" spans="4:6" x14ac:dyDescent="0.3">
      <c r="D1444" s="5">
        <f t="shared" si="24"/>
        <v>575152508</v>
      </c>
      <c r="E1444" s="6">
        <v>0.26782625752298744</v>
      </c>
      <c r="F1444" s="7">
        <v>-0.61940055587177245</v>
      </c>
    </row>
    <row r="1445" spans="4:6" x14ac:dyDescent="0.3">
      <c r="D1445" s="5">
        <f t="shared" si="24"/>
        <v>518125252</v>
      </c>
      <c r="E1445" s="6">
        <v>0.24127087205766781</v>
      </c>
      <c r="F1445" s="7">
        <v>-0.70222036996219173</v>
      </c>
    </row>
    <row r="1446" spans="4:6" x14ac:dyDescent="0.3">
      <c r="D1446" s="5">
        <f t="shared" si="24"/>
        <v>829486330</v>
      </c>
      <c r="E1446" s="6">
        <v>0.38625967259170457</v>
      </c>
      <c r="F1446" s="7">
        <v>-0.28908106245884568</v>
      </c>
    </row>
    <row r="1447" spans="4:6" x14ac:dyDescent="0.3">
      <c r="D1447" s="5">
        <f t="shared" si="24"/>
        <v>302037115</v>
      </c>
      <c r="E1447" s="6">
        <v>0.1406469919166034</v>
      </c>
      <c r="F1447" s="7">
        <v>-1.0774170646984547</v>
      </c>
    </row>
    <row r="1448" spans="4:6" x14ac:dyDescent="0.3">
      <c r="D1448" s="5">
        <f t="shared" si="24"/>
        <v>367098682</v>
      </c>
      <c r="E1448" s="6">
        <v>0.17094364498829809</v>
      </c>
      <c r="F1448" s="7">
        <v>-0.95044283005252717</v>
      </c>
    </row>
    <row r="1449" spans="4:6" x14ac:dyDescent="0.3">
      <c r="D1449" s="5">
        <f t="shared" si="24"/>
        <v>1332907425</v>
      </c>
      <c r="E1449" s="6">
        <v>0.62068338796560041</v>
      </c>
      <c r="F1449" s="7">
        <v>0.30727610217957829</v>
      </c>
    </row>
    <row r="1450" spans="4:6" x14ac:dyDescent="0.3">
      <c r="D1450" s="5">
        <f t="shared" si="24"/>
        <v>16764408</v>
      </c>
      <c r="E1450" s="6">
        <v>7.8065358175025655E-3</v>
      </c>
      <c r="F1450" s="7">
        <v>-2.4178369387285006</v>
      </c>
    </row>
    <row r="1451" spans="4:6" x14ac:dyDescent="0.3">
      <c r="D1451" s="5">
        <f t="shared" si="24"/>
        <v>1780887296</v>
      </c>
      <c r="E1451" s="6">
        <v>0.82929027157769564</v>
      </c>
      <c r="F1451" s="7">
        <v>0.95136433840958479</v>
      </c>
    </row>
    <row r="1452" spans="4:6" x14ac:dyDescent="0.3">
      <c r="D1452" s="5">
        <f t="shared" si="24"/>
        <v>1440275806</v>
      </c>
      <c r="E1452" s="6">
        <v>0.67068068652477175</v>
      </c>
      <c r="F1452" s="7">
        <v>0.44179352162006064</v>
      </c>
    </row>
    <row r="1453" spans="4:6" x14ac:dyDescent="0.3">
      <c r="D1453" s="5">
        <f t="shared" si="24"/>
        <v>917843448</v>
      </c>
      <c r="E1453" s="6">
        <v>0.42740416194070519</v>
      </c>
      <c r="F1453" s="7">
        <v>-0.18298686619439816</v>
      </c>
    </row>
    <row r="1454" spans="4:6" x14ac:dyDescent="0.3">
      <c r="D1454" s="5">
        <f t="shared" si="24"/>
        <v>485957151</v>
      </c>
      <c r="E1454" s="6">
        <v>0.22629143272181174</v>
      </c>
      <c r="F1454" s="7">
        <v>-0.75111596994299568</v>
      </c>
    </row>
    <row r="1455" spans="4:6" x14ac:dyDescent="0.3">
      <c r="D1455" s="5">
        <f t="shared" si="24"/>
        <v>673759740</v>
      </c>
      <c r="E1455" s="6">
        <v>0.31374382815672441</v>
      </c>
      <c r="F1455" s="7">
        <v>-0.48526601949417941</v>
      </c>
    </row>
    <row r="1456" spans="4:6" x14ac:dyDescent="0.3">
      <c r="D1456" s="5">
        <f t="shared" si="24"/>
        <v>1564059372</v>
      </c>
      <c r="E1456" s="6">
        <v>0.72832190126955687</v>
      </c>
      <c r="F1456" s="7">
        <v>0.60774562547174527</v>
      </c>
    </row>
    <row r="1457" spans="4:6" x14ac:dyDescent="0.3">
      <c r="D1457" s="5">
        <f t="shared" si="24"/>
        <v>1774851880</v>
      </c>
      <c r="E1457" s="6">
        <v>0.82647981199108045</v>
      </c>
      <c r="F1457" s="7">
        <v>0.94034548395695616</v>
      </c>
    </row>
    <row r="1458" spans="4:6" x14ac:dyDescent="0.3">
      <c r="D1458" s="5">
        <f t="shared" si="24"/>
        <v>15002415</v>
      </c>
      <c r="E1458" s="6">
        <v>6.9860438881311979E-3</v>
      </c>
      <c r="F1458" s="7">
        <v>-2.4579801984807785</v>
      </c>
    </row>
    <row r="1459" spans="4:6" x14ac:dyDescent="0.3">
      <c r="D1459" s="5">
        <f t="shared" si="24"/>
        <v>479585426</v>
      </c>
      <c r="E1459" s="6">
        <v>0.22332436705317754</v>
      </c>
      <c r="F1459" s="7">
        <v>-0.7610139516499862</v>
      </c>
    </row>
    <row r="1460" spans="4:6" x14ac:dyDescent="0.3">
      <c r="D1460" s="5">
        <f t="shared" si="24"/>
        <v>194383786</v>
      </c>
      <c r="E1460" s="6">
        <v>9.0517004104812629E-2</v>
      </c>
      <c r="F1460" s="7">
        <v>-1.3375780974690248</v>
      </c>
    </row>
    <row r="1461" spans="4:6" x14ac:dyDescent="0.3">
      <c r="D1461" s="5">
        <f t="shared" si="24"/>
        <v>743680263</v>
      </c>
      <c r="E1461" s="6">
        <v>0.34630310893645799</v>
      </c>
      <c r="F1461" s="7">
        <v>-0.39532070907252603</v>
      </c>
    </row>
    <row r="1462" spans="4:6" x14ac:dyDescent="0.3">
      <c r="D1462" s="5">
        <f t="shared" si="24"/>
        <v>853332021</v>
      </c>
      <c r="E1462" s="6">
        <v>0.39736368776984854</v>
      </c>
      <c r="F1462" s="7">
        <v>-0.26017683053500207</v>
      </c>
    </row>
    <row r="1463" spans="4:6" x14ac:dyDescent="0.3">
      <c r="D1463" s="5">
        <f t="shared" si="24"/>
        <v>306152584</v>
      </c>
      <c r="E1463" s="6">
        <v>0.14256340651080329</v>
      </c>
      <c r="F1463" s="7">
        <v>-1.0688731923055179</v>
      </c>
    </row>
    <row r="1464" spans="4:6" x14ac:dyDescent="0.3">
      <c r="D1464" s="5">
        <f t="shared" si="24"/>
        <v>1456407257</v>
      </c>
      <c r="E1464" s="6">
        <v>0.67819247877056943</v>
      </c>
      <c r="F1464" s="7">
        <v>0.46265030770373555</v>
      </c>
    </row>
    <row r="1465" spans="4:6" x14ac:dyDescent="0.3">
      <c r="D1465" s="5">
        <f t="shared" si="24"/>
        <v>62550808</v>
      </c>
      <c r="E1465" s="6">
        <v>2.9127489802546324E-2</v>
      </c>
      <c r="F1465" s="7">
        <v>-1.8937742600598577</v>
      </c>
    </row>
    <row r="1466" spans="4:6" x14ac:dyDescent="0.3">
      <c r="D1466" s="5">
        <f t="shared" si="24"/>
        <v>28045286</v>
      </c>
      <c r="E1466" s="6">
        <v>1.3059603993836422E-2</v>
      </c>
      <c r="F1466" s="7">
        <v>-2.2244347505286073</v>
      </c>
    </row>
    <row r="1467" spans="4:6" x14ac:dyDescent="0.3">
      <c r="D1467" s="5">
        <f t="shared" si="24"/>
        <v>859302896</v>
      </c>
      <c r="E1467" s="6">
        <v>0.40014409311129162</v>
      </c>
      <c r="F1467" s="7">
        <v>-0.25297415349946289</v>
      </c>
    </row>
    <row r="1468" spans="4:6" x14ac:dyDescent="0.3">
      <c r="D1468" s="5">
        <f t="shared" si="24"/>
        <v>763451011</v>
      </c>
      <c r="E1468" s="6">
        <v>0.3555095809097491</v>
      </c>
      <c r="F1468" s="7">
        <v>-0.37048767012902334</v>
      </c>
    </row>
    <row r="1469" spans="4:6" x14ac:dyDescent="0.3">
      <c r="D1469" s="5">
        <f t="shared" si="24"/>
        <v>1724369461</v>
      </c>
      <c r="E1469" s="6">
        <v>0.80297210375123851</v>
      </c>
      <c r="F1469" s="7">
        <v>0.85228524659358895</v>
      </c>
    </row>
    <row r="1470" spans="4:6" x14ac:dyDescent="0.3">
      <c r="D1470" s="5">
        <f t="shared" si="24"/>
        <v>572094211</v>
      </c>
      <c r="E1470" s="6">
        <v>0.26640212700367172</v>
      </c>
      <c r="F1470" s="7">
        <v>-0.62373101031894862</v>
      </c>
    </row>
    <row r="1471" spans="4:6" x14ac:dyDescent="0.3">
      <c r="D1471" s="5">
        <f t="shared" si="24"/>
        <v>1067442408</v>
      </c>
      <c r="E1471" s="6">
        <v>0.49706660629908239</v>
      </c>
      <c r="F1471" s="7">
        <v>-7.3529938492702535E-3</v>
      </c>
    </row>
    <row r="1472" spans="4:6" x14ac:dyDescent="0.3">
      <c r="D1472" s="5">
        <f t="shared" si="24"/>
        <v>1937334097</v>
      </c>
      <c r="E1472" s="6">
        <v>0.9021414903943813</v>
      </c>
      <c r="F1472" s="7">
        <v>1.2938506334362716</v>
      </c>
    </row>
    <row r="1473" spans="4:6" x14ac:dyDescent="0.3">
      <c r="D1473" s="5">
        <f t="shared" si="24"/>
        <v>583820378</v>
      </c>
      <c r="E1473" s="6">
        <v>0.27186254902916268</v>
      </c>
      <c r="F1473" s="7">
        <v>-0.60718959281205953</v>
      </c>
    </row>
    <row r="1474" spans="4:6" x14ac:dyDescent="0.3">
      <c r="D1474" s="5">
        <f t="shared" si="24"/>
        <v>165566857</v>
      </c>
      <c r="E1474" s="6">
        <v>7.7098075837919555E-2</v>
      </c>
      <c r="F1474" s="7">
        <v>-1.4248652661560464</v>
      </c>
    </row>
    <row r="1475" spans="4:6" x14ac:dyDescent="0.3">
      <c r="D1475" s="5">
        <f t="shared" ref="D1475:D1538" si="25">MOD(D1474*$B$4,$B$5)</f>
        <v>1291103760</v>
      </c>
      <c r="E1475" s="6">
        <v>0.60121703948938943</v>
      </c>
      <c r="F1475" s="7">
        <v>0.25649852268547552</v>
      </c>
    </row>
    <row r="1476" spans="4:6" x14ac:dyDescent="0.3">
      <c r="D1476" s="5">
        <f t="shared" si="25"/>
        <v>746679373</v>
      </c>
      <c r="E1476" s="6">
        <v>0.34769967836113619</v>
      </c>
      <c r="F1476" s="7">
        <v>-0.39153833735864563</v>
      </c>
    </row>
    <row r="1477" spans="4:6" x14ac:dyDescent="0.3">
      <c r="D1477" s="5">
        <f t="shared" si="25"/>
        <v>1741966482</v>
      </c>
      <c r="E1477" s="6">
        <v>0.81116635521051139</v>
      </c>
      <c r="F1477" s="7">
        <v>0.88220253825300676</v>
      </c>
    </row>
    <row r="1478" spans="4:6" x14ac:dyDescent="0.3">
      <c r="D1478" s="5">
        <f t="shared" si="25"/>
        <v>1741854337</v>
      </c>
      <c r="E1478" s="6">
        <v>0.81111413362539764</v>
      </c>
      <c r="F1478" s="7">
        <v>0.88200938384429828</v>
      </c>
    </row>
    <row r="1479" spans="4:6" x14ac:dyDescent="0.3">
      <c r="D1479" s="5">
        <f t="shared" si="25"/>
        <v>623470336</v>
      </c>
      <c r="E1479" s="6">
        <v>0.29032599953033589</v>
      </c>
      <c r="F1479" s="7">
        <v>-0.55243260201554245</v>
      </c>
    </row>
    <row r="1480" spans="4:6" x14ac:dyDescent="0.3">
      <c r="D1480" s="5">
        <f t="shared" si="25"/>
        <v>700759998</v>
      </c>
      <c r="E1480" s="6">
        <v>0.32631680306635497</v>
      </c>
      <c r="F1480" s="7">
        <v>-0.45010656108071218</v>
      </c>
    </row>
    <row r="1481" spans="4:6" x14ac:dyDescent="0.3">
      <c r="D1481" s="5">
        <f t="shared" si="25"/>
        <v>1370939561</v>
      </c>
      <c r="E1481" s="6">
        <v>0.63839348139091723</v>
      </c>
      <c r="F1481" s="7">
        <v>0.35416792847720058</v>
      </c>
    </row>
    <row r="1482" spans="4:6" x14ac:dyDescent="0.3">
      <c r="D1482" s="5">
        <f t="shared" si="25"/>
        <v>1914966726</v>
      </c>
      <c r="E1482" s="6">
        <v>0.89172587161113126</v>
      </c>
      <c r="F1482" s="7">
        <v>1.2357587378194419</v>
      </c>
    </row>
    <row r="1483" spans="4:6" x14ac:dyDescent="0.3">
      <c r="D1483" s="5">
        <f t="shared" si="25"/>
        <v>1072729278</v>
      </c>
      <c r="E1483" s="6">
        <v>0.49952849699140384</v>
      </c>
      <c r="F1483" s="7">
        <v>-1.1818830480724075E-3</v>
      </c>
    </row>
    <row r="1484" spans="4:6" x14ac:dyDescent="0.3">
      <c r="D1484" s="5">
        <f t="shared" si="25"/>
        <v>1589281874</v>
      </c>
      <c r="E1484" s="6">
        <v>0.74006704403093737</v>
      </c>
      <c r="F1484" s="7">
        <v>0.64355211217317354</v>
      </c>
    </row>
    <row r="1485" spans="4:6" x14ac:dyDescent="0.3">
      <c r="D1485" s="5">
        <f t="shared" si="25"/>
        <v>1667018073</v>
      </c>
      <c r="E1485" s="6">
        <v>0.77626578256140066</v>
      </c>
      <c r="F1485" s="7">
        <v>0.75964228725212901</v>
      </c>
    </row>
    <row r="1486" spans="4:6" x14ac:dyDescent="0.3">
      <c r="D1486" s="5">
        <f t="shared" si="25"/>
        <v>269665046</v>
      </c>
      <c r="E1486" s="6">
        <v>0.12557257257920929</v>
      </c>
      <c r="F1486" s="7">
        <v>-1.1475723609716202</v>
      </c>
    </row>
    <row r="1487" spans="4:6" x14ac:dyDescent="0.3">
      <c r="D1487" s="5">
        <f t="shared" si="25"/>
        <v>1103050999</v>
      </c>
      <c r="E1487" s="6">
        <v>0.51364814863879993</v>
      </c>
      <c r="F1487" s="7">
        <v>3.4217511296059655E-2</v>
      </c>
    </row>
    <row r="1488" spans="4:6" x14ac:dyDescent="0.3">
      <c r="D1488" s="5">
        <f t="shared" si="25"/>
        <v>665229011</v>
      </c>
      <c r="E1488" s="6">
        <v>0.30977139790521135</v>
      </c>
      <c r="F1488" s="7">
        <v>-0.49649842853173748</v>
      </c>
    </row>
    <row r="1489" spans="4:6" x14ac:dyDescent="0.3">
      <c r="D1489" s="5">
        <f t="shared" si="25"/>
        <v>2094100037</v>
      </c>
      <c r="E1489" s="6">
        <v>0.9751413198887755</v>
      </c>
      <c r="F1489" s="7">
        <v>1.9623877297817038</v>
      </c>
    </row>
    <row r="1490" spans="4:6" x14ac:dyDescent="0.3">
      <c r="D1490" s="5">
        <f t="shared" si="25"/>
        <v>100138090</v>
      </c>
      <c r="E1490" s="6">
        <v>4.6630431941366228E-2</v>
      </c>
      <c r="F1490" s="7">
        <v>-1.6784418991857908</v>
      </c>
    </row>
    <row r="1491" spans="4:6" x14ac:dyDescent="0.3">
      <c r="D1491" s="5">
        <f t="shared" si="25"/>
        <v>1927536640</v>
      </c>
      <c r="E1491" s="6">
        <v>0.89757919395117014</v>
      </c>
      <c r="F1491" s="7">
        <v>1.2678777469201474</v>
      </c>
    </row>
    <row r="1492" spans="4:6" x14ac:dyDescent="0.3">
      <c r="D1492" s="5">
        <f t="shared" si="25"/>
        <v>97175871</v>
      </c>
      <c r="E1492" s="6">
        <v>4.5251041227254124E-2</v>
      </c>
      <c r="F1492" s="7">
        <v>-1.6927551523304925</v>
      </c>
    </row>
    <row r="1493" spans="4:6" x14ac:dyDescent="0.3">
      <c r="D1493" s="5">
        <f t="shared" si="25"/>
        <v>672183993</v>
      </c>
      <c r="E1493" s="6">
        <v>0.31301006377954971</v>
      </c>
      <c r="F1493" s="7">
        <v>-0.48733615844324685</v>
      </c>
    </row>
    <row r="1494" spans="4:6" x14ac:dyDescent="0.3">
      <c r="D1494" s="5">
        <f t="shared" si="25"/>
        <v>663103580</v>
      </c>
      <c r="E1494" s="6">
        <v>0.30878166696874582</v>
      </c>
      <c r="F1494" s="7">
        <v>-0.49930670266896909</v>
      </c>
    </row>
    <row r="1495" spans="4:6" x14ac:dyDescent="0.3">
      <c r="D1495" s="5">
        <f t="shared" si="25"/>
        <v>429151645</v>
      </c>
      <c r="E1495" s="6">
        <v>0.19983930764704877</v>
      </c>
      <c r="F1495" s="7">
        <v>-0.84219535160702208</v>
      </c>
    </row>
    <row r="1496" spans="4:6" x14ac:dyDescent="0.3">
      <c r="D1496" s="5">
        <f t="shared" si="25"/>
        <v>951796833</v>
      </c>
      <c r="E1496" s="6">
        <v>0.44321493892298541</v>
      </c>
      <c r="F1496" s="7">
        <v>-0.14282311911889836</v>
      </c>
    </row>
    <row r="1497" spans="4:6" x14ac:dyDescent="0.3">
      <c r="D1497" s="5">
        <f t="shared" si="25"/>
        <v>919781825</v>
      </c>
      <c r="E1497" s="6">
        <v>0.42830678907065356</v>
      </c>
      <c r="F1497" s="7">
        <v>-0.180686598947354</v>
      </c>
    </row>
    <row r="1498" spans="4:6" x14ac:dyDescent="0.3">
      <c r="D1498" s="5">
        <f t="shared" si="25"/>
        <v>1711556497</v>
      </c>
      <c r="E1498" s="6">
        <v>0.79700560243521412</v>
      </c>
      <c r="F1498" s="7">
        <v>0.83097315440533914</v>
      </c>
    </row>
    <row r="1499" spans="4:6" x14ac:dyDescent="0.3">
      <c r="D1499" s="5">
        <f t="shared" si="25"/>
        <v>552799303</v>
      </c>
      <c r="E1499" s="6">
        <v>0.25741723529753952</v>
      </c>
      <c r="F1499" s="7">
        <v>-0.6513284753857066</v>
      </c>
    </row>
    <row r="1500" spans="4:6" x14ac:dyDescent="0.3">
      <c r="D1500" s="5">
        <f t="shared" si="25"/>
        <v>1690841138</v>
      </c>
      <c r="E1500" s="6">
        <v>0.78735926168724824</v>
      </c>
      <c r="F1500" s="7">
        <v>0.79729198072112695</v>
      </c>
    </row>
    <row r="1501" spans="4:6" x14ac:dyDescent="0.3">
      <c r="D1501" s="5">
        <f t="shared" si="25"/>
        <v>1329084516</v>
      </c>
      <c r="E1501" s="6">
        <v>0.61890320723774206</v>
      </c>
      <c r="F1501" s="7">
        <v>0.3026014812071543</v>
      </c>
    </row>
    <row r="1502" spans="4:6" x14ac:dyDescent="0.3">
      <c r="D1502" s="5">
        <f t="shared" si="25"/>
        <v>164717711</v>
      </c>
      <c r="E1502" s="6">
        <v>7.6702661418079077E-2</v>
      </c>
      <c r="F1502" s="7">
        <v>-1.4276059056438628</v>
      </c>
    </row>
    <row r="1503" spans="4:6" x14ac:dyDescent="0.3">
      <c r="D1503" s="5">
        <f t="shared" si="25"/>
        <v>1104166487</v>
      </c>
      <c r="E1503" s="6">
        <v>0.51416758821733999</v>
      </c>
      <c r="F1503" s="7">
        <v>3.5520345102000438E-2</v>
      </c>
    </row>
    <row r="1504" spans="4:6" x14ac:dyDescent="0.3">
      <c r="D1504" s="5">
        <f t="shared" si="25"/>
        <v>823859084</v>
      </c>
      <c r="E1504" s="6">
        <v>0.38363928197290681</v>
      </c>
      <c r="F1504" s="7">
        <v>-0.29593651562014622</v>
      </c>
    </row>
    <row r="1505" spans="4:6" x14ac:dyDescent="0.3">
      <c r="D1505" s="5">
        <f t="shared" si="25"/>
        <v>1399668618</v>
      </c>
      <c r="E1505" s="6">
        <v>0.6517714910691339</v>
      </c>
      <c r="F1505" s="7">
        <v>0.39010755312333589</v>
      </c>
    </row>
    <row r="1506" spans="4:6" x14ac:dyDescent="0.3">
      <c r="D1506" s="5">
        <f t="shared" si="25"/>
        <v>1420841211</v>
      </c>
      <c r="E1506" s="6">
        <v>0.66163074799033883</v>
      </c>
      <c r="F1506" s="7">
        <v>0.41691784012245164</v>
      </c>
    </row>
    <row r="1507" spans="4:6" x14ac:dyDescent="0.3">
      <c r="D1507" s="5">
        <f t="shared" si="25"/>
        <v>1240861942</v>
      </c>
      <c r="E1507" s="6">
        <v>0.57782136982103938</v>
      </c>
      <c r="F1507" s="7">
        <v>0.19632312766294999</v>
      </c>
    </row>
    <row r="1508" spans="4:6" x14ac:dyDescent="0.3">
      <c r="D1508" s="5">
        <f t="shared" si="25"/>
        <v>32920158</v>
      </c>
      <c r="E1508" s="6">
        <v>1.5329643166931015E-2</v>
      </c>
      <c r="F1508" s="7">
        <v>-2.161466962395203</v>
      </c>
    </row>
    <row r="1509" spans="4:6" x14ac:dyDescent="0.3">
      <c r="D1509" s="5">
        <f t="shared" si="25"/>
        <v>2098531685</v>
      </c>
      <c r="E1509" s="6">
        <v>0.97720496680327218</v>
      </c>
      <c r="F1509" s="7">
        <v>1.9991690470439702</v>
      </c>
    </row>
    <row r="1510" spans="4:6" x14ac:dyDescent="0.3">
      <c r="D1510" s="5">
        <f t="shared" si="25"/>
        <v>1419337645</v>
      </c>
      <c r="E1510" s="6">
        <v>0.66093059551057465</v>
      </c>
      <c r="F1510" s="7">
        <v>0.41500422667775927</v>
      </c>
    </row>
    <row r="1511" spans="4:6" x14ac:dyDescent="0.3">
      <c r="D1511" s="5">
        <f t="shared" si="25"/>
        <v>1676671554</v>
      </c>
      <c r="E1511" s="6">
        <v>0.78076103495504801</v>
      </c>
      <c r="F1511" s="7">
        <v>0.77476602245987314</v>
      </c>
    </row>
    <row r="1512" spans="4:6" x14ac:dyDescent="0.3">
      <c r="D1512" s="5">
        <f t="shared" si="25"/>
        <v>248894998</v>
      </c>
      <c r="E1512" s="6">
        <v>0.11590076528107819</v>
      </c>
      <c r="F1512" s="7">
        <v>-1.1957310495039914</v>
      </c>
    </row>
    <row r="1513" spans="4:6" x14ac:dyDescent="0.3">
      <c r="D1513" s="5">
        <f t="shared" si="25"/>
        <v>1386927140</v>
      </c>
      <c r="E1513" s="6">
        <v>0.64583827801592486</v>
      </c>
      <c r="F1513" s="7">
        <v>0.37410870306349109</v>
      </c>
    </row>
    <row r="1514" spans="4:6" x14ac:dyDescent="0.3">
      <c r="D1514" s="5">
        <f t="shared" si="25"/>
        <v>557279715</v>
      </c>
      <c r="E1514" s="6">
        <v>0.25950358971907161</v>
      </c>
      <c r="F1514" s="7">
        <v>-0.64487656529816906</v>
      </c>
    </row>
    <row r="1515" spans="4:6" x14ac:dyDescent="0.3">
      <c r="D1515" s="5">
        <f t="shared" si="25"/>
        <v>1068960443</v>
      </c>
      <c r="E1515" s="6">
        <v>0.4977734964320189</v>
      </c>
      <c r="F1515" s="7">
        <v>-5.5810457700686657E-3</v>
      </c>
    </row>
    <row r="1516" spans="4:6" x14ac:dyDescent="0.3">
      <c r="D1516" s="5">
        <f t="shared" si="25"/>
        <v>52473937</v>
      </c>
      <c r="E1516" s="6">
        <v>2.4435081076282152E-2</v>
      </c>
      <c r="F1516" s="7">
        <v>-1.9697226805614707</v>
      </c>
    </row>
    <row r="1517" spans="4:6" x14ac:dyDescent="0.3">
      <c r="D1517" s="5">
        <f t="shared" si="25"/>
        <v>1086193114</v>
      </c>
      <c r="E1517" s="6">
        <v>0.50579808420110317</v>
      </c>
      <c r="F1517" s="7">
        <v>1.4534153483978116E-2</v>
      </c>
    </row>
    <row r="1518" spans="4:6" x14ac:dyDescent="0.3">
      <c r="D1518" s="5">
        <f t="shared" si="25"/>
        <v>814564389</v>
      </c>
      <c r="E1518" s="6">
        <v>0.37931110233004306</v>
      </c>
      <c r="F1518" s="7">
        <v>-0.30729058062506182</v>
      </c>
    </row>
    <row r="1519" spans="4:6" x14ac:dyDescent="0.3">
      <c r="D1519" s="5">
        <f t="shared" si="25"/>
        <v>1559528496</v>
      </c>
      <c r="E1519" s="6">
        <v>0.72621204771680015</v>
      </c>
      <c r="F1519" s="7">
        <v>0.60139653713303587</v>
      </c>
    </row>
    <row r="1520" spans="4:6" x14ac:dyDescent="0.3">
      <c r="D1520" s="5">
        <f t="shared" si="25"/>
        <v>2108268478</v>
      </c>
      <c r="E1520" s="6">
        <v>0.9817390143701239</v>
      </c>
      <c r="F1520" s="7">
        <v>2.0910679721180814</v>
      </c>
    </row>
    <row r="1521" spans="4:6" x14ac:dyDescent="0.3">
      <c r="D1521" s="5">
        <f t="shared" si="25"/>
        <v>1125153855</v>
      </c>
      <c r="E1521" s="6">
        <v>0.52394059302652307</v>
      </c>
      <c r="F1521" s="7">
        <v>6.0046231165313692E-2</v>
      </c>
    </row>
    <row r="1522" spans="4:6" x14ac:dyDescent="0.3">
      <c r="D1522" s="5">
        <f t="shared" si="25"/>
        <v>292818428</v>
      </c>
      <c r="E1522" s="6">
        <v>0.13635420625689831</v>
      </c>
      <c r="F1522" s="7">
        <v>-1.0968466981244196</v>
      </c>
    </row>
    <row r="1523" spans="4:6" x14ac:dyDescent="0.3">
      <c r="D1523" s="5">
        <f t="shared" si="25"/>
        <v>2048457081</v>
      </c>
      <c r="E1523" s="6">
        <v>0.9538871622214905</v>
      </c>
      <c r="F1523" s="7">
        <v>1.6837723356776104</v>
      </c>
    </row>
    <row r="1524" spans="4:6" x14ac:dyDescent="0.3">
      <c r="D1524" s="5">
        <f t="shared" si="25"/>
        <v>187230836</v>
      </c>
      <c r="E1524" s="6">
        <v>8.7186152196662647E-2</v>
      </c>
      <c r="F1524" s="7">
        <v>-1.358288038163693</v>
      </c>
    </row>
    <row r="1525" spans="4:6" x14ac:dyDescent="0.3">
      <c r="D1525" s="5">
        <f t="shared" si="25"/>
        <v>1208497980</v>
      </c>
      <c r="E1525" s="6">
        <v>0.56275072559970496</v>
      </c>
      <c r="F1525" s="7">
        <v>0.15794701702384981</v>
      </c>
    </row>
    <row r="1526" spans="4:6" x14ac:dyDescent="0.3">
      <c r="D1526" s="5">
        <f t="shared" si="25"/>
        <v>1160205472</v>
      </c>
      <c r="E1526" s="6">
        <v>0.54026277413616219</v>
      </c>
      <c r="F1526" s="7">
        <v>0.10109575005495121</v>
      </c>
    </row>
    <row r="1527" spans="4:6" x14ac:dyDescent="0.3">
      <c r="D1527" s="5">
        <f t="shared" si="25"/>
        <v>52308799</v>
      </c>
      <c r="E1527" s="6">
        <v>2.435818270254711E-2</v>
      </c>
      <c r="F1527" s="7">
        <v>-1.971065665045441</v>
      </c>
    </row>
    <row r="1528" spans="4:6" x14ac:dyDescent="0.3">
      <c r="D1528" s="5">
        <f t="shared" si="25"/>
        <v>1704751304</v>
      </c>
      <c r="E1528" s="6">
        <v>0.7938366874995052</v>
      </c>
      <c r="F1528" s="7">
        <v>0.81980614921014439</v>
      </c>
    </row>
    <row r="1529" spans="4:6" x14ac:dyDescent="0.3">
      <c r="D1529" s="5">
        <f t="shared" si="25"/>
        <v>624325991</v>
      </c>
      <c r="E1529" s="6">
        <v>0.29072444493949828</v>
      </c>
      <c r="F1529" s="7">
        <v>-0.55126957790553077</v>
      </c>
    </row>
    <row r="1530" spans="4:6" x14ac:dyDescent="0.3">
      <c r="D1530" s="5">
        <f t="shared" si="25"/>
        <v>1201893210</v>
      </c>
      <c r="E1530" s="6">
        <v>0.55967513989626905</v>
      </c>
      <c r="F1530" s="7">
        <v>0.15014563032632738</v>
      </c>
    </row>
    <row r="1531" spans="4:6" x14ac:dyDescent="0.3">
      <c r="D1531" s="5">
        <f t="shared" si="25"/>
        <v>168932558</v>
      </c>
      <c r="E1531" s="6">
        <v>7.8665352499732139E-2</v>
      </c>
      <c r="F1531" s="7">
        <v>-1.414106261378526</v>
      </c>
    </row>
    <row r="1532" spans="4:6" x14ac:dyDescent="0.3">
      <c r="D1532" s="5">
        <f t="shared" si="25"/>
        <v>548099559</v>
      </c>
      <c r="E1532" s="6">
        <v>0.25522874645444449</v>
      </c>
      <c r="F1532" s="7">
        <v>-0.65812549773275042</v>
      </c>
    </row>
    <row r="1533" spans="4:6" x14ac:dyDescent="0.3">
      <c r="D1533" s="5">
        <f t="shared" si="25"/>
        <v>315281449</v>
      </c>
      <c r="E1533" s="6">
        <v>0.14681436554232088</v>
      </c>
      <c r="F1533" s="7">
        <v>-1.050194427438637</v>
      </c>
    </row>
    <row r="1534" spans="4:6" x14ac:dyDescent="0.3">
      <c r="D1534" s="5">
        <f t="shared" si="25"/>
        <v>1881702037</v>
      </c>
      <c r="E1534" s="6">
        <v>0.87623579369507343</v>
      </c>
      <c r="F1534" s="7">
        <v>1.1563735086036595</v>
      </c>
    </row>
    <row r="1535" spans="4:6" x14ac:dyDescent="0.3">
      <c r="D1535" s="5">
        <f t="shared" si="25"/>
        <v>1670694515</v>
      </c>
      <c r="E1535" s="6">
        <v>0.77797775927742729</v>
      </c>
      <c r="F1535" s="7">
        <v>0.7653813730580622</v>
      </c>
    </row>
    <row r="1536" spans="4:6" x14ac:dyDescent="0.3">
      <c r="D1536" s="5">
        <f t="shared" si="25"/>
        <v>1641537774</v>
      </c>
      <c r="E1536" s="6">
        <v>0.76440059371702429</v>
      </c>
      <c r="F1536" s="7">
        <v>0.72052987477180452</v>
      </c>
    </row>
    <row r="1537" spans="4:6" x14ac:dyDescent="0.3">
      <c r="D1537" s="5">
        <f t="shared" si="25"/>
        <v>818281748</v>
      </c>
      <c r="E1537" s="6">
        <v>0.38104213250898022</v>
      </c>
      <c r="F1537" s="7">
        <v>-0.30274491605078757</v>
      </c>
    </row>
    <row r="1538" spans="4:6" x14ac:dyDescent="0.3">
      <c r="D1538" s="5">
        <f t="shared" si="25"/>
        <v>611538437</v>
      </c>
      <c r="E1538" s="6">
        <v>0.28476977607679532</v>
      </c>
      <c r="F1538" s="7">
        <v>-0.56872975441692453</v>
      </c>
    </row>
    <row r="1539" spans="4:6" x14ac:dyDescent="0.3">
      <c r="D1539" s="5">
        <f t="shared" ref="D1539:D1602" si="26">MOD(D1538*$B$4,$B$5)</f>
        <v>261680765</v>
      </c>
      <c r="E1539" s="6">
        <v>0.12185460200705994</v>
      </c>
      <c r="F1539" s="7">
        <v>-1.1657656619611008</v>
      </c>
    </row>
    <row r="1540" spans="4:6" x14ac:dyDescent="0.3">
      <c r="D1540" s="5">
        <f t="shared" si="26"/>
        <v>93395661</v>
      </c>
      <c r="E1540" s="6">
        <v>4.3490743770721131E-2</v>
      </c>
      <c r="F1540" s="7">
        <v>-1.7115399247487031</v>
      </c>
    </row>
    <row r="1541" spans="4:6" x14ac:dyDescent="0.3">
      <c r="D1541" s="5">
        <f t="shared" si="26"/>
        <v>733777078</v>
      </c>
      <c r="E1541" s="6">
        <v>0.34169157905661646</v>
      </c>
      <c r="F1541" s="7">
        <v>-0.40785087809139492</v>
      </c>
    </row>
    <row r="1542" spans="4:6" x14ac:dyDescent="0.3">
      <c r="D1542" s="5">
        <f t="shared" si="26"/>
        <v>1705542167</v>
      </c>
      <c r="E1542" s="6">
        <v>0.79420496178251221</v>
      </c>
      <c r="F1542" s="7">
        <v>0.82109865440108254</v>
      </c>
    </row>
    <row r="1543" spans="4:6" x14ac:dyDescent="0.3">
      <c r="D1543" s="5">
        <f t="shared" si="26"/>
        <v>145368218</v>
      </c>
      <c r="E1543" s="6">
        <v>6.7692351590555491E-2</v>
      </c>
      <c r="F1543" s="7">
        <v>-1.4932005309461602</v>
      </c>
    </row>
    <row r="1544" spans="4:6" x14ac:dyDescent="0.3">
      <c r="D1544" s="5">
        <f t="shared" si="26"/>
        <v>1240176329</v>
      </c>
      <c r="E1544" s="6">
        <v>0.57750210638856714</v>
      </c>
      <c r="F1544" s="7">
        <v>0.19550734618781795</v>
      </c>
    </row>
    <row r="1545" spans="4:6" x14ac:dyDescent="0.3">
      <c r="D1545" s="5">
        <f t="shared" si="26"/>
        <v>1297433387</v>
      </c>
      <c r="E1545" s="6">
        <v>0.60416450174913228</v>
      </c>
      <c r="F1545" s="7">
        <v>0.26414135752719842</v>
      </c>
    </row>
    <row r="1546" spans="4:6" x14ac:dyDescent="0.3">
      <c r="D1546" s="5">
        <f t="shared" si="26"/>
        <v>1341426416</v>
      </c>
      <c r="E1546" s="6">
        <v>0.62465035228491794</v>
      </c>
      <c r="F1546" s="7">
        <v>0.3177174209371933</v>
      </c>
    </row>
    <row r="1547" spans="4:6" x14ac:dyDescent="0.3">
      <c r="D1547" s="5">
        <f t="shared" si="26"/>
        <v>1067602392</v>
      </c>
      <c r="E1547" s="6">
        <v>0.49714110465454042</v>
      </c>
      <c r="F1547" s="7">
        <v>-7.1662492439422496E-3</v>
      </c>
    </row>
    <row r="1548" spans="4:6" x14ac:dyDescent="0.3">
      <c r="D1548" s="5">
        <f t="shared" si="26"/>
        <v>1069987173</v>
      </c>
      <c r="E1548" s="6">
        <v>0.49825160484598169</v>
      </c>
      <c r="F1548" s="7">
        <v>-4.3825907577274724E-3</v>
      </c>
    </row>
    <row r="1549" spans="4:6" x14ac:dyDescent="0.3">
      <c r="D1549" s="5">
        <f t="shared" si="26"/>
        <v>221633886</v>
      </c>
      <c r="E1549" s="6">
        <v>0.10320632076189511</v>
      </c>
      <c r="F1549" s="7">
        <v>-1.2634913827843361</v>
      </c>
    </row>
    <row r="1550" spans="4:6" x14ac:dyDescent="0.3">
      <c r="D1550" s="5">
        <f t="shared" si="26"/>
        <v>1873265399</v>
      </c>
      <c r="E1550" s="6">
        <v>0.87230717797978519</v>
      </c>
      <c r="F1550" s="7">
        <v>1.13736521138629</v>
      </c>
    </row>
    <row r="1551" spans="4:6" x14ac:dyDescent="0.3">
      <c r="D1551" s="5">
        <f t="shared" si="26"/>
        <v>300150900</v>
      </c>
      <c r="E1551" s="6">
        <v>0.13976865461074622</v>
      </c>
      <c r="F1551" s="7">
        <v>-1.0813593212097168</v>
      </c>
    </row>
    <row r="1552" spans="4:6" x14ac:dyDescent="0.3">
      <c r="D1552" s="5">
        <f t="shared" si="26"/>
        <v>1659411238</v>
      </c>
      <c r="E1552" s="6">
        <v>0.77272357397966418</v>
      </c>
      <c r="F1552" s="7">
        <v>0.74784633191210026</v>
      </c>
    </row>
    <row r="1553" spans="4:6" x14ac:dyDescent="0.3">
      <c r="D1553" s="5">
        <f t="shared" si="26"/>
        <v>299836398</v>
      </c>
      <c r="E1553" s="6">
        <v>0.13962220320442897</v>
      </c>
      <c r="F1553" s="7">
        <v>-1.0820182777178169</v>
      </c>
    </row>
    <row r="1554" spans="4:6" x14ac:dyDescent="0.3">
      <c r="D1554" s="5">
        <f t="shared" si="26"/>
        <v>1510470725</v>
      </c>
      <c r="E1554" s="6">
        <v>0.70336774289921644</v>
      </c>
      <c r="F1554" s="7">
        <v>0.53411132596101263</v>
      </c>
    </row>
    <row r="1555" spans="4:6" x14ac:dyDescent="0.3">
      <c r="D1555" s="5">
        <f t="shared" si="26"/>
        <v>567583531</v>
      </c>
      <c r="E1555" s="6">
        <v>0.26430167794628223</v>
      </c>
      <c r="F1555" s="7">
        <v>-0.63013944229517926</v>
      </c>
    </row>
    <row r="1556" spans="4:6" x14ac:dyDescent="0.3">
      <c r="D1556" s="5">
        <f t="shared" si="26"/>
        <v>228256475</v>
      </c>
      <c r="E1556" s="6">
        <v>0.10629020408381727</v>
      </c>
      <c r="F1556" s="7">
        <v>-1.2465013111083951</v>
      </c>
    </row>
    <row r="1557" spans="4:6" x14ac:dyDescent="0.3">
      <c r="D1557" s="5">
        <f t="shared" si="26"/>
        <v>1577195615</v>
      </c>
      <c r="E1557" s="6">
        <v>0.73443894110102104</v>
      </c>
      <c r="F1557" s="7">
        <v>0.62629400500918242</v>
      </c>
    </row>
    <row r="1558" spans="4:6" x14ac:dyDescent="0.3">
      <c r="D1558" s="5">
        <f t="shared" si="26"/>
        <v>219278221</v>
      </c>
      <c r="E1558" s="6">
        <v>0.10210937876450771</v>
      </c>
      <c r="F1558" s="7">
        <v>-1.2696235473558777</v>
      </c>
    </row>
    <row r="1559" spans="4:6" x14ac:dyDescent="0.3">
      <c r="D1559" s="5">
        <f t="shared" si="26"/>
        <v>1979593475</v>
      </c>
      <c r="E1559" s="6">
        <v>0.92182004677301277</v>
      </c>
      <c r="F1559" s="7">
        <v>1.4174208974852542</v>
      </c>
    </row>
    <row r="1560" spans="4:6" x14ac:dyDescent="0.3">
      <c r="D1560" s="5">
        <f t="shared" si="26"/>
        <v>376791166</v>
      </c>
      <c r="E1560" s="6">
        <v>0.1754570595691512</v>
      </c>
      <c r="F1560" s="7">
        <v>-0.93281766449788817</v>
      </c>
    </row>
    <row r="1561" spans="4:6" x14ac:dyDescent="0.3">
      <c r="D1561" s="5">
        <f t="shared" si="26"/>
        <v>1047367543</v>
      </c>
      <c r="E1561" s="6">
        <v>0.48771851881194722</v>
      </c>
      <c r="F1561" s="7">
        <v>-3.0789972239104617E-2</v>
      </c>
    </row>
    <row r="1562" spans="4:6" x14ac:dyDescent="0.3">
      <c r="D1562" s="5">
        <f t="shared" si="26"/>
        <v>1418650479</v>
      </c>
      <c r="E1562" s="6">
        <v>0.66061060890612244</v>
      </c>
      <c r="F1562" s="7">
        <v>0.41413016523538959</v>
      </c>
    </row>
    <row r="1563" spans="4:6" x14ac:dyDescent="0.3">
      <c r="D1563" s="5">
        <f t="shared" si="26"/>
        <v>718736273</v>
      </c>
      <c r="E1563" s="6">
        <v>0.33468765843164888</v>
      </c>
      <c r="F1563" s="7">
        <v>-0.42700550664376197</v>
      </c>
    </row>
    <row r="1564" spans="4:6" x14ac:dyDescent="0.3">
      <c r="D1564" s="5">
        <f t="shared" si="26"/>
        <v>1520316698</v>
      </c>
      <c r="E1564" s="6">
        <v>0.70795263136546371</v>
      </c>
      <c r="F1564" s="7">
        <v>0.5474134204303005</v>
      </c>
    </row>
    <row r="1565" spans="4:6" x14ac:dyDescent="0.3">
      <c r="D1565" s="5">
        <f t="shared" si="26"/>
        <v>1248660227</v>
      </c>
      <c r="E1565" s="6">
        <v>0.58145272925631397</v>
      </c>
      <c r="F1565" s="7">
        <v>0.20561131089918042</v>
      </c>
    </row>
    <row r="1566" spans="4:6" x14ac:dyDescent="0.3">
      <c r="D1566" s="5">
        <f t="shared" si="26"/>
        <v>654297168</v>
      </c>
      <c r="E1566" s="6">
        <v>0.30468086181644433</v>
      </c>
      <c r="F1566" s="7">
        <v>-0.51098476661071068</v>
      </c>
    </row>
    <row r="1567" spans="4:6" x14ac:dyDescent="0.3">
      <c r="D1567" s="5">
        <f t="shared" si="26"/>
        <v>536600099</v>
      </c>
      <c r="E1567" s="6">
        <v>0.24987389310251354</v>
      </c>
      <c r="F1567" s="7">
        <v>-0.67488664471846505</v>
      </c>
    </row>
    <row r="1568" spans="4:6" x14ac:dyDescent="0.3">
      <c r="D1568" s="5">
        <f t="shared" si="26"/>
        <v>1423112362</v>
      </c>
      <c r="E1568" s="6">
        <v>0.66268833508965408</v>
      </c>
      <c r="F1568" s="7">
        <v>0.41981127189966749</v>
      </c>
    </row>
    <row r="1569" spans="4:6" x14ac:dyDescent="0.3">
      <c r="D1569" s="5">
        <f t="shared" si="26"/>
        <v>1349925866</v>
      </c>
      <c r="E1569" s="6">
        <v>0.62860821711701176</v>
      </c>
      <c r="F1569" s="7">
        <v>0.32816942287688039</v>
      </c>
    </row>
    <row r="1570" spans="4:6" x14ac:dyDescent="0.3">
      <c r="D1570" s="5">
        <f t="shared" si="26"/>
        <v>1175176765</v>
      </c>
      <c r="E1570" s="6">
        <v>0.54723432571369623</v>
      </c>
      <c r="F1570" s="7">
        <v>0.11867688705807129</v>
      </c>
    </row>
    <row r="1571" spans="4:6" x14ac:dyDescent="0.3">
      <c r="D1571" s="5">
        <f t="shared" si="26"/>
        <v>1177087810</v>
      </c>
      <c r="E1571" s="6">
        <v>0.54812422538932803</v>
      </c>
      <c r="F1571" s="7">
        <v>0.1209236000218453</v>
      </c>
    </row>
    <row r="1572" spans="4:6" x14ac:dyDescent="0.3">
      <c r="D1572" s="5">
        <f t="shared" si="26"/>
        <v>1083344184</v>
      </c>
      <c r="E1572" s="6">
        <v>0.50447144778861797</v>
      </c>
      <c r="F1572" s="7">
        <v>1.1208492138761104E-2</v>
      </c>
    </row>
    <row r="1573" spans="4:6" x14ac:dyDescent="0.3">
      <c r="D1573" s="5">
        <f t="shared" si="26"/>
        <v>732817767</v>
      </c>
      <c r="E1573" s="6">
        <v>0.34124486506101198</v>
      </c>
      <c r="F1573" s="7">
        <v>-0.40906803949498721</v>
      </c>
    </row>
    <row r="1574" spans="4:6" x14ac:dyDescent="0.3">
      <c r="D1574" s="5">
        <f t="shared" si="26"/>
        <v>495797473</v>
      </c>
      <c r="E1574" s="6">
        <v>0.23087368973612199</v>
      </c>
      <c r="F1574" s="7">
        <v>-0.73597258910464058</v>
      </c>
    </row>
    <row r="1575" spans="4:6" x14ac:dyDescent="0.3">
      <c r="D1575" s="5">
        <f t="shared" si="26"/>
        <v>1082057015</v>
      </c>
      <c r="E1575" s="6">
        <v>0.50387206301453713</v>
      </c>
      <c r="F1575" s="7">
        <v>9.7059750246731753E-3</v>
      </c>
    </row>
    <row r="1576" spans="4:6" x14ac:dyDescent="0.3">
      <c r="D1576" s="5">
        <f t="shared" si="26"/>
        <v>876908731</v>
      </c>
      <c r="E1576" s="6">
        <v>0.40834244890915455</v>
      </c>
      <c r="F1576" s="7">
        <v>-0.23181089078734279</v>
      </c>
    </row>
    <row r="1577" spans="4:6" x14ac:dyDescent="0.3">
      <c r="D1577" s="5">
        <f t="shared" si="26"/>
        <v>211188084</v>
      </c>
      <c r="E1577" s="6">
        <v>9.8342115151083209E-2</v>
      </c>
      <c r="F1577" s="7">
        <v>-1.2910560851886441</v>
      </c>
    </row>
    <row r="1578" spans="4:6" x14ac:dyDescent="0.3">
      <c r="D1578" s="5">
        <f t="shared" si="26"/>
        <v>155130455</v>
      </c>
      <c r="E1578" s="6">
        <v>7.2238247443212431E-2</v>
      </c>
      <c r="F1578" s="7">
        <v>-1.459322029495373</v>
      </c>
    </row>
    <row r="1579" spans="4:6" x14ac:dyDescent="0.3">
      <c r="D1579" s="5">
        <f t="shared" si="26"/>
        <v>26716216</v>
      </c>
      <c r="E1579" s="6">
        <v>1.2440707546137932E-2</v>
      </c>
      <c r="F1579" s="7">
        <v>-2.2432388684703986</v>
      </c>
    </row>
    <row r="1580" spans="4:6" x14ac:dyDescent="0.3">
      <c r="D1580" s="5">
        <f t="shared" si="26"/>
        <v>1128274336</v>
      </c>
      <c r="E1580" s="6">
        <v>0.52539368022735577</v>
      </c>
      <c r="F1580" s="7">
        <v>6.3695560792678074E-2</v>
      </c>
    </row>
    <row r="1581" spans="4:6" x14ac:dyDescent="0.3">
      <c r="D1581" s="5">
        <f t="shared" si="26"/>
        <v>597701489</v>
      </c>
      <c r="E1581" s="6">
        <v>0.27832644505270426</v>
      </c>
      <c r="F1581" s="7">
        <v>-0.58782033980263526</v>
      </c>
    </row>
    <row r="1582" spans="4:6" x14ac:dyDescent="0.3">
      <c r="D1582" s="5">
        <f t="shared" si="26"/>
        <v>205778074</v>
      </c>
      <c r="E1582" s="6">
        <v>9.5822882927789246E-2</v>
      </c>
      <c r="F1582" s="7">
        <v>-1.3057259619369168</v>
      </c>
    </row>
    <row r="1583" spans="4:6" x14ac:dyDescent="0.3">
      <c r="D1583" s="5">
        <f t="shared" si="26"/>
        <v>1001542679</v>
      </c>
      <c r="E1583" s="6">
        <v>0.46637965363113176</v>
      </c>
      <c r="F1583" s="7">
        <v>-8.4373712333666084E-2</v>
      </c>
    </row>
    <row r="1584" spans="4:6" x14ac:dyDescent="0.3">
      <c r="D1584" s="5">
        <f t="shared" si="26"/>
        <v>1314796745</v>
      </c>
      <c r="E1584" s="6">
        <v>0.61224994539492761</v>
      </c>
      <c r="F1584" s="7">
        <v>0.28518800547965079</v>
      </c>
    </row>
    <row r="1585" spans="4:6" x14ac:dyDescent="0.3">
      <c r="D1585" s="5">
        <f t="shared" si="26"/>
        <v>1969458104</v>
      </c>
      <c r="E1585" s="6">
        <v>0.91710039686141576</v>
      </c>
      <c r="F1585" s="7">
        <v>1.3858287335848898</v>
      </c>
    </row>
    <row r="1586" spans="4:6" x14ac:dyDescent="0.3">
      <c r="D1586" s="5">
        <f t="shared" si="26"/>
        <v>758569141</v>
      </c>
      <c r="E1586" s="6">
        <v>0.35323628303896287</v>
      </c>
      <c r="F1586" s="7">
        <v>-0.37659774197594198</v>
      </c>
    </row>
    <row r="1587" spans="4:6" x14ac:dyDescent="0.3">
      <c r="D1587" s="5">
        <f t="shared" si="26"/>
        <v>147340214</v>
      </c>
      <c r="E1587" s="6">
        <v>6.8610633787336422E-2</v>
      </c>
      <c r="F1587" s="7">
        <v>-1.4862187576573072</v>
      </c>
    </row>
    <row r="1588" spans="4:6" x14ac:dyDescent="0.3">
      <c r="D1588" s="5">
        <f t="shared" si="26"/>
        <v>1941114777</v>
      </c>
      <c r="E1588" s="6">
        <v>0.90390200671171961</v>
      </c>
      <c r="F1588" s="7">
        <v>1.3041102734835051</v>
      </c>
    </row>
    <row r="1589" spans="4:6" x14ac:dyDescent="0.3">
      <c r="D1589" s="5">
        <f t="shared" si="26"/>
        <v>544914663</v>
      </c>
      <c r="E1589" s="6">
        <v>0.25374566368176199</v>
      </c>
      <c r="F1589" s="7">
        <v>-0.66274899123332875</v>
      </c>
    </row>
    <row r="1590" spans="4:6" x14ac:dyDescent="0.3">
      <c r="D1590" s="5">
        <f t="shared" si="26"/>
        <v>1195989217</v>
      </c>
      <c r="E1590" s="6">
        <v>0.55692587891307277</v>
      </c>
      <c r="F1590" s="7">
        <v>0.14317972469921519</v>
      </c>
    </row>
    <row r="1591" spans="4:6" x14ac:dyDescent="0.3">
      <c r="D1591" s="5">
        <f t="shared" si="26"/>
        <v>792611506</v>
      </c>
      <c r="E1591" s="6">
        <v>0.36908849456262632</v>
      </c>
      <c r="F1591" s="7">
        <v>-0.33426845879735489</v>
      </c>
    </row>
    <row r="1592" spans="4:6" x14ac:dyDescent="0.3">
      <c r="D1592" s="5">
        <f t="shared" si="26"/>
        <v>581351174</v>
      </c>
      <c r="E1592" s="6">
        <v>0.2707127363148264</v>
      </c>
      <c r="F1592" s="7">
        <v>-0.6106588214189691</v>
      </c>
    </row>
    <row r="1593" spans="4:6" x14ac:dyDescent="0.3">
      <c r="D1593" s="5">
        <f t="shared" si="26"/>
        <v>1233704805</v>
      </c>
      <c r="E1593" s="6">
        <v>0.57448856818907756</v>
      </c>
      <c r="F1593" s="7">
        <v>0.18781348596902522</v>
      </c>
    </row>
    <row r="1594" spans="4:6" x14ac:dyDescent="0.3">
      <c r="D1594" s="5">
        <f t="shared" si="26"/>
        <v>295627198</v>
      </c>
      <c r="E1594" s="6">
        <v>0.13766214171206778</v>
      </c>
      <c r="F1594" s="7">
        <v>-1.090883193054571</v>
      </c>
    </row>
    <row r="1595" spans="4:6" x14ac:dyDescent="0.3">
      <c r="D1595" s="5">
        <f t="shared" si="26"/>
        <v>191640343</v>
      </c>
      <c r="E1595" s="6">
        <v>8.9239488904587452E-2</v>
      </c>
      <c r="F1595" s="7">
        <v>-1.3454530362942938</v>
      </c>
    </row>
    <row r="1596" spans="4:6" x14ac:dyDescent="0.3">
      <c r="D1596" s="5">
        <f t="shared" si="26"/>
        <v>1458929324</v>
      </c>
      <c r="E1596" s="6">
        <v>0.67936690773755959</v>
      </c>
      <c r="F1596" s="7">
        <v>0.4659291926677096</v>
      </c>
    </row>
    <row r="1597" spans="4:6" x14ac:dyDescent="0.3">
      <c r="D1597" s="5">
        <f t="shared" si="26"/>
        <v>1546162733</v>
      </c>
      <c r="E1597" s="6">
        <v>0.71998812930657352</v>
      </c>
      <c r="F1597" s="7">
        <v>0.58280624361045719</v>
      </c>
    </row>
    <row r="1598" spans="4:6" x14ac:dyDescent="0.3">
      <c r="D1598" s="5">
        <f t="shared" si="26"/>
        <v>1174616805</v>
      </c>
      <c r="E1598" s="6">
        <v>0.54697357401901259</v>
      </c>
      <c r="F1598" s="7">
        <v>0.11801868613203874</v>
      </c>
    </row>
    <row r="1599" spans="4:6" x14ac:dyDescent="0.3">
      <c r="D1599" s="5">
        <f t="shared" si="26"/>
        <v>2064546061</v>
      </c>
      <c r="E1599" s="6">
        <v>0.9613791773667365</v>
      </c>
      <c r="F1599" s="7">
        <v>1.7669198912549424</v>
      </c>
    </row>
    <row r="1600" spans="4:6" x14ac:dyDescent="0.3">
      <c r="D1600" s="5">
        <f t="shared" si="26"/>
        <v>1576787849</v>
      </c>
      <c r="E1600" s="6">
        <v>0.73424906026036396</v>
      </c>
      <c r="F1600" s="7">
        <v>0.62571502028877035</v>
      </c>
    </row>
    <row r="1601" spans="4:6" x14ac:dyDescent="0.3">
      <c r="D1601" s="5">
        <f t="shared" si="26"/>
        <v>2010842105</v>
      </c>
      <c r="E1601" s="6">
        <v>0.93637132405896795</v>
      </c>
      <c r="F1601" s="7">
        <v>1.5250069992874167</v>
      </c>
    </row>
    <row r="1602" spans="4:6" x14ac:dyDescent="0.3">
      <c r="D1602" s="5">
        <f t="shared" si="26"/>
        <v>1245889702</v>
      </c>
      <c r="E1602" s="6">
        <v>0.58016260301709421</v>
      </c>
      <c r="F1602" s="7">
        <v>0.20230947395666266</v>
      </c>
    </row>
    <row r="1603" spans="4:6" x14ac:dyDescent="0.3">
      <c r="D1603" s="5">
        <f t="shared" ref="D1603:D1666" si="27">MOD(D1602*$B$4,$B$5)</f>
        <v>62271007</v>
      </c>
      <c r="E1603" s="6">
        <v>2.8997197308574987E-2</v>
      </c>
      <c r="F1603" s="7">
        <v>-1.8957402920265651</v>
      </c>
    </row>
    <row r="1604" spans="4:6" x14ac:dyDescent="0.3">
      <c r="D1604" s="5">
        <f t="shared" si="27"/>
        <v>1554156744</v>
      </c>
      <c r="E1604" s="6">
        <v>0.72371063076305264</v>
      </c>
      <c r="F1604" s="7">
        <v>0.59390038954284075</v>
      </c>
    </row>
    <row r="1605" spans="4:6" x14ac:dyDescent="0.3">
      <c r="D1605" s="5">
        <f t="shared" si="27"/>
        <v>506465326</v>
      </c>
      <c r="E1605" s="6">
        <v>0.23584129590153816</v>
      </c>
      <c r="F1605" s="7">
        <v>-0.71974406191168006</v>
      </c>
    </row>
    <row r="1606" spans="4:6" x14ac:dyDescent="0.3">
      <c r="D1606" s="5">
        <f t="shared" si="27"/>
        <v>633913898</v>
      </c>
      <c r="E1606" s="6">
        <v>0.29518916205986323</v>
      </c>
      <c r="F1606" s="7">
        <v>-0.53828787032155867</v>
      </c>
    </row>
    <row r="1607" spans="4:6" x14ac:dyDescent="0.3">
      <c r="D1607" s="5">
        <f t="shared" si="27"/>
        <v>163284255</v>
      </c>
      <c r="E1607" s="6">
        <v>7.6035156451198418E-2</v>
      </c>
      <c r="F1607" s="7">
        <v>-1.4322569000723082</v>
      </c>
    </row>
    <row r="1608" spans="4:6" x14ac:dyDescent="0.3">
      <c r="D1608" s="5">
        <f t="shared" si="27"/>
        <v>629288615</v>
      </c>
      <c r="E1608" s="6">
        <v>0.29303534682191473</v>
      </c>
      <c r="F1608" s="7">
        <v>-0.5445388906762858</v>
      </c>
    </row>
    <row r="1609" spans="4:6" x14ac:dyDescent="0.3">
      <c r="D1609" s="5">
        <f t="shared" si="27"/>
        <v>234547850</v>
      </c>
      <c r="E1609" s="6">
        <v>0.10921985386798144</v>
      </c>
      <c r="F1609" s="7">
        <v>-1.2306876530319824</v>
      </c>
    </row>
    <row r="1610" spans="4:6" x14ac:dyDescent="0.3">
      <c r="D1610" s="5">
        <f t="shared" si="27"/>
        <v>325480366</v>
      </c>
      <c r="E1610" s="6">
        <v>0.15156360636610874</v>
      </c>
      <c r="F1610" s="7">
        <v>-1.0297503510526658</v>
      </c>
    </row>
    <row r="1611" spans="4:6" x14ac:dyDescent="0.3">
      <c r="D1611" s="5">
        <f t="shared" si="27"/>
        <v>272385734</v>
      </c>
      <c r="E1611" s="6">
        <v>0.12683949165683192</v>
      </c>
      <c r="F1611" s="7">
        <v>-1.1414589545962976</v>
      </c>
    </row>
    <row r="1612" spans="4:6" x14ac:dyDescent="0.3">
      <c r="D1612" s="5">
        <f t="shared" si="27"/>
        <v>1436878980</v>
      </c>
      <c r="E1612" s="6">
        <v>0.66909891615537831</v>
      </c>
      <c r="F1612" s="7">
        <v>0.43742636415430464</v>
      </c>
    </row>
    <row r="1613" spans="4:6" x14ac:dyDescent="0.3">
      <c r="D1613" s="5">
        <f t="shared" si="27"/>
        <v>158412774</v>
      </c>
      <c r="E1613" s="6">
        <v>7.3766696335530554E-2</v>
      </c>
      <c r="F1613" s="7">
        <v>-1.4482991951667301</v>
      </c>
    </row>
    <row r="1614" spans="4:6" x14ac:dyDescent="0.3">
      <c r="D1614" s="5">
        <f t="shared" si="27"/>
        <v>1701230434</v>
      </c>
      <c r="E1614" s="6">
        <v>0.792197154641335</v>
      </c>
      <c r="F1614" s="7">
        <v>0.81406853398400458</v>
      </c>
    </row>
    <row r="1615" spans="4:6" x14ac:dyDescent="0.3">
      <c r="D1615" s="5">
        <f t="shared" si="27"/>
        <v>319618334</v>
      </c>
      <c r="E1615" s="6">
        <v>0.14883388499620731</v>
      </c>
      <c r="F1615" s="7">
        <v>-1.0414477953518144</v>
      </c>
    </row>
    <row r="1616" spans="4:6" x14ac:dyDescent="0.3">
      <c r="D1616" s="5">
        <f t="shared" si="27"/>
        <v>774080466</v>
      </c>
      <c r="E1616" s="6">
        <v>0.3604593066130386</v>
      </c>
      <c r="F1616" s="7">
        <v>-0.35723135675250456</v>
      </c>
    </row>
    <row r="1617" spans="4:6" x14ac:dyDescent="0.3">
      <c r="D1617" s="5">
        <f t="shared" si="27"/>
        <v>1570200133</v>
      </c>
      <c r="E1617" s="6">
        <v>0.73118141594452912</v>
      </c>
      <c r="F1617" s="7">
        <v>0.61638997516438843</v>
      </c>
    </row>
    <row r="1618" spans="4:6" x14ac:dyDescent="0.3">
      <c r="D1618" s="5">
        <f t="shared" si="27"/>
        <v>1842782825</v>
      </c>
      <c r="E1618" s="6">
        <v>0.85811262331727201</v>
      </c>
      <c r="F1618" s="7">
        <v>1.0718781769318793</v>
      </c>
    </row>
    <row r="1619" spans="4:6" x14ac:dyDescent="0.3">
      <c r="D1619" s="5">
        <f t="shared" si="27"/>
        <v>2049603188</v>
      </c>
      <c r="E1619" s="6">
        <v>0.95442085988299996</v>
      </c>
      <c r="F1619" s="7">
        <v>1.689319177283366</v>
      </c>
    </row>
    <row r="1620" spans="4:6" x14ac:dyDescent="0.3">
      <c r="D1620" s="5">
        <f t="shared" si="27"/>
        <v>1823870658</v>
      </c>
      <c r="E1620" s="6">
        <v>0.84930595927807129</v>
      </c>
      <c r="F1620" s="7">
        <v>1.0334612803298393</v>
      </c>
    </row>
    <row r="1621" spans="4:6" x14ac:dyDescent="0.3">
      <c r="D1621" s="5">
        <f t="shared" si="27"/>
        <v>1820939906</v>
      </c>
      <c r="E1621" s="6">
        <v>0.84794122152770057</v>
      </c>
      <c r="F1621" s="7">
        <v>1.0276434939461929</v>
      </c>
    </row>
    <row r="1622" spans="4:6" x14ac:dyDescent="0.3">
      <c r="D1622" s="5">
        <f t="shared" si="27"/>
        <v>2084530816</v>
      </c>
      <c r="E1622" s="6">
        <v>0.97068530411523335</v>
      </c>
      <c r="F1622" s="7">
        <v>1.8909621891050112</v>
      </c>
    </row>
    <row r="1623" spans="4:6" x14ac:dyDescent="0.3">
      <c r="D1623" s="5">
        <f t="shared" si="27"/>
        <v>2040738951</v>
      </c>
      <c r="E1623" s="6">
        <v>0.95029312786673492</v>
      </c>
      <c r="F1623" s="7">
        <v>1.6477024538303313</v>
      </c>
    </row>
    <row r="1624" spans="4:6" x14ac:dyDescent="0.3">
      <c r="D1624" s="5">
        <f t="shared" si="27"/>
        <v>1287532184</v>
      </c>
      <c r="E1624" s="6">
        <v>0.59955389480996313</v>
      </c>
      <c r="F1624" s="7">
        <v>0.25219258347501228</v>
      </c>
    </row>
    <row r="1625" spans="4:6" x14ac:dyDescent="0.3">
      <c r="D1625" s="5">
        <f t="shared" si="27"/>
        <v>141826037</v>
      </c>
      <c r="E1625" s="6">
        <v>6.6042895024682302E-2</v>
      </c>
      <c r="F1625" s="7">
        <v>-1.5059274847649198</v>
      </c>
    </row>
    <row r="1626" spans="4:6" x14ac:dyDescent="0.3">
      <c r="D1626" s="5">
        <f t="shared" si="27"/>
        <v>2054249038</v>
      </c>
      <c r="E1626" s="6">
        <v>0.95658425237665345</v>
      </c>
      <c r="F1626" s="7">
        <v>1.7123537585893116</v>
      </c>
    </row>
    <row r="1627" spans="4:6" x14ac:dyDescent="0.3">
      <c r="D1627" s="5">
        <f t="shared" si="27"/>
        <v>597913073</v>
      </c>
      <c r="E1627" s="6">
        <v>0.27842497153060974</v>
      </c>
      <c r="F1627" s="7">
        <v>-0.58752682033181014</v>
      </c>
    </row>
    <row r="1628" spans="4:6" x14ac:dyDescent="0.3">
      <c r="D1628" s="5">
        <f t="shared" si="27"/>
        <v>1829214750</v>
      </c>
      <c r="E1628" s="6">
        <v>0.85179449604059987</v>
      </c>
      <c r="F1628" s="7">
        <v>1.044160782642209</v>
      </c>
    </row>
    <row r="1629" spans="4:6" x14ac:dyDescent="0.3">
      <c r="D1629" s="5">
        <f t="shared" si="27"/>
        <v>2087567198</v>
      </c>
      <c r="E1629" s="6">
        <v>0.97209922966742812</v>
      </c>
      <c r="F1629" s="7">
        <v>1.9125823525344914</v>
      </c>
    </row>
    <row r="1630" spans="4:6" x14ac:dyDescent="0.3">
      <c r="D1630" s="5">
        <f t="shared" si="27"/>
        <v>433562830</v>
      </c>
      <c r="E1630" s="6">
        <v>0.20189342573461441</v>
      </c>
      <c r="F1630" s="7">
        <v>-0.83487720323542425</v>
      </c>
    </row>
    <row r="1631" spans="4:6" x14ac:dyDescent="0.3">
      <c r="D1631" s="5">
        <f t="shared" si="27"/>
        <v>1283226915</v>
      </c>
      <c r="E1631" s="6">
        <v>0.59754909770334985</v>
      </c>
      <c r="F1631" s="7">
        <v>0.24700829484364067</v>
      </c>
    </row>
    <row r="1632" spans="4:6" x14ac:dyDescent="0.3">
      <c r="D1632" s="5">
        <f t="shared" si="27"/>
        <v>628099897</v>
      </c>
      <c r="E1632" s="6">
        <v>0.29248180686727332</v>
      </c>
      <c r="F1632" s="7">
        <v>-0.54614886340022362</v>
      </c>
    </row>
    <row r="1633" spans="4:6" x14ac:dyDescent="0.3">
      <c r="D1633" s="5">
        <f t="shared" si="27"/>
        <v>835999741</v>
      </c>
      <c r="E1633" s="6">
        <v>0.3892927159455537</v>
      </c>
      <c r="F1633" s="7">
        <v>-0.28116293510265999</v>
      </c>
    </row>
    <row r="1634" spans="4:6" x14ac:dyDescent="0.3">
      <c r="D1634" s="5">
        <f t="shared" si="27"/>
        <v>1178287034</v>
      </c>
      <c r="E1634" s="6">
        <v>0.54868265758145851</v>
      </c>
      <c r="F1634" s="7">
        <v>0.1223337743095825</v>
      </c>
    </row>
    <row r="1635" spans="4:6" x14ac:dyDescent="0.3">
      <c r="D1635" s="5">
        <f t="shared" si="27"/>
        <v>989027419</v>
      </c>
      <c r="E1635" s="6">
        <v>0.4605517815431131</v>
      </c>
      <c r="F1635" s="7">
        <v>-9.9043712581095816E-2</v>
      </c>
    </row>
    <row r="1636" spans="4:6" x14ac:dyDescent="0.3">
      <c r="D1636" s="5">
        <f t="shared" si="27"/>
        <v>633586092</v>
      </c>
      <c r="E1636" s="6">
        <v>0.29503651549577387</v>
      </c>
      <c r="F1636" s="7">
        <v>-0.53873020188326937</v>
      </c>
    </row>
    <row r="1637" spans="4:6" x14ac:dyDescent="0.3">
      <c r="D1637" s="5">
        <f t="shared" si="27"/>
        <v>1519630005</v>
      </c>
      <c r="E1637" s="6">
        <v>0.70763286501880074</v>
      </c>
      <c r="F1637" s="7">
        <v>0.54648256388941074</v>
      </c>
    </row>
    <row r="1638" spans="4:6" x14ac:dyDescent="0.3">
      <c r="D1638" s="5">
        <f t="shared" si="27"/>
        <v>313557129</v>
      </c>
      <c r="E1638" s="6">
        <v>0.14601141647064259</v>
      </c>
      <c r="F1638" s="7">
        <v>-1.0536944451809984</v>
      </c>
    </row>
    <row r="1639" spans="4:6" x14ac:dyDescent="0.3">
      <c r="D1639" s="5">
        <f t="shared" si="27"/>
        <v>251429903</v>
      </c>
      <c r="E1639" s="6">
        <v>0.11708117240768035</v>
      </c>
      <c r="F1639" s="7">
        <v>-1.1897050373303248</v>
      </c>
    </row>
    <row r="1640" spans="4:6" x14ac:dyDescent="0.3">
      <c r="D1640" s="5">
        <f t="shared" si="27"/>
        <v>1342758516</v>
      </c>
      <c r="E1640" s="6">
        <v>0.62527065968631823</v>
      </c>
      <c r="F1640" s="7">
        <v>0.31935321915747639</v>
      </c>
    </row>
    <row r="1641" spans="4:6" x14ac:dyDescent="0.3">
      <c r="D1641" s="5">
        <f t="shared" si="27"/>
        <v>944892082</v>
      </c>
      <c r="E1641" s="6">
        <v>0.43999966368079152</v>
      </c>
      <c r="F1641" s="7">
        <v>-0.15097006818603168</v>
      </c>
    </row>
    <row r="1642" spans="4:6" x14ac:dyDescent="0.3">
      <c r="D1642" s="5">
        <f t="shared" si="27"/>
        <v>480511589</v>
      </c>
      <c r="E1642" s="6">
        <v>0.22375564530841602</v>
      </c>
      <c r="F1642" s="7">
        <v>-0.75957061297578021</v>
      </c>
    </row>
    <row r="1643" spans="4:6" x14ac:dyDescent="0.3">
      <c r="D1643" s="5">
        <f t="shared" si="27"/>
        <v>1951525019</v>
      </c>
      <c r="E1643" s="6">
        <v>0.90874965340713942</v>
      </c>
      <c r="F1643" s="7">
        <v>1.3330948074627482</v>
      </c>
    </row>
    <row r="1644" spans="4:6" x14ac:dyDescent="0.3">
      <c r="D1644" s="5">
        <f t="shared" si="27"/>
        <v>546532847</v>
      </c>
      <c r="E1644" s="6">
        <v>0.25449918932700455</v>
      </c>
      <c r="F1644" s="7">
        <v>-0.66039811947443738</v>
      </c>
    </row>
    <row r="1645" spans="4:6" x14ac:dyDescent="0.3">
      <c r="D1645" s="5">
        <f t="shared" si="27"/>
        <v>1997937789</v>
      </c>
      <c r="E1645" s="6">
        <v>0.93036228365298568</v>
      </c>
      <c r="F1645" s="7">
        <v>1.478494632568311</v>
      </c>
    </row>
    <row r="1646" spans="4:6" x14ac:dyDescent="0.3">
      <c r="D1646" s="5">
        <f t="shared" si="27"/>
        <v>1111909696</v>
      </c>
      <c r="E1646" s="6">
        <v>0.51777330089153095</v>
      </c>
      <c r="F1646" s="7">
        <v>4.456580626136783E-2</v>
      </c>
    </row>
    <row r="1647" spans="4:6" x14ac:dyDescent="0.3">
      <c r="D1647" s="5">
        <f t="shared" si="27"/>
        <v>934146145</v>
      </c>
      <c r="E1647" s="6">
        <v>0.43499569681938338</v>
      </c>
      <c r="F1647" s="7">
        <v>-0.1636694181417209</v>
      </c>
    </row>
    <row r="1648" spans="4:6" x14ac:dyDescent="0.3">
      <c r="D1648" s="5">
        <f t="shared" si="27"/>
        <v>1454429236</v>
      </c>
      <c r="E1648" s="6">
        <v>0.67727139096452982</v>
      </c>
      <c r="F1648" s="7">
        <v>0.46008220276062084</v>
      </c>
    </row>
    <row r="1649" spans="4:6" x14ac:dyDescent="0.3">
      <c r="D1649" s="5">
        <f t="shared" si="27"/>
        <v>1218263232</v>
      </c>
      <c r="E1649" s="6">
        <v>0.56729802542114449</v>
      </c>
      <c r="F1649" s="7">
        <v>0.16949926663227111</v>
      </c>
    </row>
    <row r="1650" spans="4:6" x14ac:dyDescent="0.3">
      <c r="D1650" s="5">
        <f t="shared" si="27"/>
        <v>92282424</v>
      </c>
      <c r="E1650" s="6">
        <v>4.2972352395739738E-2</v>
      </c>
      <c r="F1650" s="7">
        <v>-1.7171886712167066</v>
      </c>
    </row>
    <row r="1651" spans="4:6" x14ac:dyDescent="0.3">
      <c r="D1651" s="5">
        <f t="shared" si="27"/>
        <v>683805026</v>
      </c>
      <c r="E1651" s="6">
        <v>0.31842152897121528</v>
      </c>
      <c r="F1651" s="7">
        <v>-0.47211730954237591</v>
      </c>
    </row>
    <row r="1652" spans="4:6" x14ac:dyDescent="0.3">
      <c r="D1652" s="5">
        <f t="shared" si="27"/>
        <v>1128755656</v>
      </c>
      <c r="E1652" s="6">
        <v>0.52561781231837146</v>
      </c>
      <c r="F1652" s="7">
        <v>6.4258527587578038E-2</v>
      </c>
    </row>
    <row r="1653" spans="4:6" x14ac:dyDescent="0.3">
      <c r="D1653" s="5">
        <f t="shared" si="27"/>
        <v>209179092</v>
      </c>
      <c r="E1653" s="6">
        <v>9.7406605349300998E-2</v>
      </c>
      <c r="F1653" s="7">
        <v>-1.2964711573581316</v>
      </c>
    </row>
    <row r="1654" spans="4:6" x14ac:dyDescent="0.3">
      <c r="D1654" s="5">
        <f t="shared" si="27"/>
        <v>1963325385</v>
      </c>
      <c r="E1654" s="6">
        <v>0.91424462703451947</v>
      </c>
      <c r="F1654" s="7">
        <v>1.367365578403692</v>
      </c>
    </row>
    <row r="1655" spans="4:6" x14ac:dyDescent="0.3">
      <c r="D1655" s="5">
        <f t="shared" si="27"/>
        <v>1078833578</v>
      </c>
      <c r="E1655" s="6">
        <v>0.50237103319016385</v>
      </c>
      <c r="F1655" s="7">
        <v>5.9433338239795342E-3</v>
      </c>
    </row>
    <row r="1656" spans="4:6" x14ac:dyDescent="0.3">
      <c r="D1656" s="5">
        <f t="shared" si="27"/>
        <v>2044687535</v>
      </c>
      <c r="E1656" s="6">
        <v>0.95213183057693007</v>
      </c>
      <c r="F1656" s="7">
        <v>1.6658849144434329</v>
      </c>
    </row>
    <row r="1657" spans="4:6" x14ac:dyDescent="0.3">
      <c r="D1657" s="5">
        <f t="shared" si="27"/>
        <v>763585865</v>
      </c>
      <c r="E1657" s="6">
        <v>0.35557237719704621</v>
      </c>
      <c r="F1657" s="7">
        <v>-0.37031908618366804</v>
      </c>
    </row>
    <row r="1658" spans="4:6" x14ac:dyDescent="0.3">
      <c r="D1658" s="5">
        <f t="shared" si="27"/>
        <v>1791455954</v>
      </c>
      <c r="E1658" s="6">
        <v>0.83421168647167432</v>
      </c>
      <c r="F1658" s="7">
        <v>0.97094307369204014</v>
      </c>
    </row>
    <row r="1659" spans="4:6" x14ac:dyDescent="0.3">
      <c r="D1659" s="5">
        <f t="shared" si="27"/>
        <v>498858138</v>
      </c>
      <c r="E1659" s="6">
        <v>0.23229892294136706</v>
      </c>
      <c r="F1659" s="7">
        <v>-0.73129686348803724</v>
      </c>
    </row>
    <row r="1660" spans="4:6" x14ac:dyDescent="0.3">
      <c r="D1660" s="5">
        <f t="shared" si="27"/>
        <v>647045587</v>
      </c>
      <c r="E1660" s="6">
        <v>0.30130408126982311</v>
      </c>
      <c r="F1660" s="7">
        <v>-0.52065351471739196</v>
      </c>
    </row>
    <row r="1661" spans="4:6" x14ac:dyDescent="0.3">
      <c r="D1661" s="5">
        <f t="shared" si="27"/>
        <v>535368109</v>
      </c>
      <c r="E1661" s="6">
        <v>0.24930020305262898</v>
      </c>
      <c r="F1661" s="7">
        <v>-0.67669355566081668</v>
      </c>
    </row>
    <row r="1662" spans="4:6" x14ac:dyDescent="0.3">
      <c r="D1662" s="5">
        <f t="shared" si="27"/>
        <v>2083265188</v>
      </c>
      <c r="E1662" s="6">
        <v>0.97009595015095174</v>
      </c>
      <c r="F1662" s="7">
        <v>1.8822056436224421</v>
      </c>
    </row>
    <row r="1663" spans="4:6" x14ac:dyDescent="0.3">
      <c r="D1663" s="5">
        <f t="shared" si="27"/>
        <v>1077151879</v>
      </c>
      <c r="E1663" s="6">
        <v>0.50158793106823041</v>
      </c>
      <c r="F1663" s="7">
        <v>3.9803634241103595E-3</v>
      </c>
    </row>
    <row r="1664" spans="4:6" x14ac:dyDescent="0.3">
      <c r="D1664" s="5">
        <f t="shared" si="27"/>
        <v>324290045</v>
      </c>
      <c r="E1664" s="6">
        <v>0.15100931995642308</v>
      </c>
      <c r="F1664" s="7">
        <v>-1.0321141627376729</v>
      </c>
    </row>
    <row r="1665" spans="4:6" x14ac:dyDescent="0.3">
      <c r="D1665" s="5">
        <f t="shared" si="27"/>
        <v>796459212</v>
      </c>
      <c r="E1665" s="6">
        <v>0.37088022229343676</v>
      </c>
      <c r="F1665" s="7">
        <v>-0.32952295730172526</v>
      </c>
    </row>
    <row r="1666" spans="4:6" x14ac:dyDescent="0.3">
      <c r="D1666" s="5">
        <f t="shared" si="27"/>
        <v>1630373858</v>
      </c>
      <c r="E1666" s="6">
        <v>0.75920199021622725</v>
      </c>
      <c r="F1666" s="7">
        <v>0.70373788977740626</v>
      </c>
    </row>
    <row r="1667" spans="4:6" x14ac:dyDescent="0.3">
      <c r="D1667" s="5">
        <f t="shared" ref="D1667:D1730" si="28">MOD(D1666*$B$4,$B$5)</f>
        <v>943287909</v>
      </c>
      <c r="E1667" s="6">
        <v>0.43925266241585154</v>
      </c>
      <c r="F1667" s="7">
        <v>-0.15286425512548121</v>
      </c>
    </row>
    <row r="1668" spans="4:6" x14ac:dyDescent="0.3">
      <c r="D1668" s="5">
        <f t="shared" si="28"/>
        <v>354887998</v>
      </c>
      <c r="E1668" s="6">
        <v>0.16525760215265453</v>
      </c>
      <c r="F1668" s="7">
        <v>-0.9730766576583405</v>
      </c>
    </row>
    <row r="1669" spans="4:6" x14ac:dyDescent="0.3">
      <c r="D1669" s="5">
        <f t="shared" si="28"/>
        <v>321499339</v>
      </c>
      <c r="E1669" s="6">
        <v>0.14970979620675537</v>
      </c>
      <c r="F1669" s="7">
        <v>-1.0376788550007323</v>
      </c>
    </row>
    <row r="1670" spans="4:6" x14ac:dyDescent="0.3">
      <c r="D1670" s="5">
        <f t="shared" si="28"/>
        <v>1377759647</v>
      </c>
      <c r="E1670" s="6">
        <v>0.64156933142018446</v>
      </c>
      <c r="F1670" s="7">
        <v>0.36265671592249593</v>
      </c>
    </row>
    <row r="1671" spans="4:6" x14ac:dyDescent="0.3">
      <c r="D1671" s="5">
        <f t="shared" si="28"/>
        <v>414856394</v>
      </c>
      <c r="E1671" s="6">
        <v>0.19318256265780195</v>
      </c>
      <c r="F1671" s="7">
        <v>-0.86622802917318054</v>
      </c>
    </row>
    <row r="1672" spans="4:6" x14ac:dyDescent="0.3">
      <c r="D1672" s="5">
        <f t="shared" si="28"/>
        <v>247986499</v>
      </c>
      <c r="E1672" s="6">
        <v>0.11547771246682639</v>
      </c>
      <c r="F1672" s="7">
        <v>-1.197901347978154</v>
      </c>
    </row>
    <row r="1673" spans="4:6" x14ac:dyDescent="0.3">
      <c r="D1673" s="5">
        <f t="shared" si="28"/>
        <v>482444851</v>
      </c>
      <c r="E1673" s="6">
        <v>0.22465589058087757</v>
      </c>
      <c r="F1673" s="7">
        <v>-0.7565628901215965</v>
      </c>
    </row>
    <row r="1674" spans="4:6" x14ac:dyDescent="0.3">
      <c r="D1674" s="5">
        <f t="shared" si="28"/>
        <v>782734553</v>
      </c>
      <c r="E1674" s="6">
        <v>0.36448917990968488</v>
      </c>
      <c r="F1674" s="7">
        <v>-0.34648486073915069</v>
      </c>
    </row>
    <row r="1675" spans="4:6" x14ac:dyDescent="0.3">
      <c r="D1675" s="5">
        <f t="shared" si="28"/>
        <v>552322545</v>
      </c>
      <c r="E1675" s="6">
        <v>0.25719522755331847</v>
      </c>
      <c r="F1675" s="7">
        <v>-0.65201661336026506</v>
      </c>
    </row>
    <row r="1676" spans="4:6" x14ac:dyDescent="0.3">
      <c r="D1676" s="5">
        <f t="shared" si="28"/>
        <v>152092190</v>
      </c>
      <c r="E1676" s="6">
        <v>7.0823445050812742E-2</v>
      </c>
      <c r="F1676" s="7">
        <v>-1.4696857270937906</v>
      </c>
    </row>
    <row r="1677" spans="4:6" x14ac:dyDescent="0.3">
      <c r="D1677" s="5">
        <f t="shared" si="28"/>
        <v>1542998044</v>
      </c>
      <c r="E1677" s="6">
        <v>0.71851445615153242</v>
      </c>
      <c r="F1677" s="7">
        <v>0.5784340844346374</v>
      </c>
    </row>
    <row r="1678" spans="4:6" x14ac:dyDescent="0.3">
      <c r="D1678" s="5">
        <f t="shared" si="28"/>
        <v>883253023</v>
      </c>
      <c r="E1678" s="6">
        <v>0.41129674009168216</v>
      </c>
      <c r="F1678" s="7">
        <v>-0.22421054298279927</v>
      </c>
    </row>
    <row r="1679" spans="4:6" x14ac:dyDescent="0.3">
      <c r="D1679" s="5">
        <f t="shared" si="28"/>
        <v>1513829342</v>
      </c>
      <c r="E1679" s="6">
        <v>0.70493172081646671</v>
      </c>
      <c r="F1679" s="7">
        <v>0.53863814997878623</v>
      </c>
    </row>
    <row r="1680" spans="4:6" x14ac:dyDescent="0.3">
      <c r="D1680" s="5">
        <f t="shared" si="28"/>
        <v>1630111213</v>
      </c>
      <c r="E1680" s="6">
        <v>0.7590796866073084</v>
      </c>
      <c r="F1680" s="7">
        <v>0.70334523513520408</v>
      </c>
    </row>
    <row r="1681" spans="4:6" x14ac:dyDescent="0.3">
      <c r="D1681" s="5">
        <f t="shared" si="28"/>
        <v>1150052996</v>
      </c>
      <c r="E1681" s="6">
        <v>0.53553515908823834</v>
      </c>
      <c r="F1681" s="7">
        <v>8.9191548632991988E-2</v>
      </c>
    </row>
    <row r="1682" spans="4:6" x14ac:dyDescent="0.3">
      <c r="D1682" s="5">
        <f t="shared" si="28"/>
        <v>1755894966</v>
      </c>
      <c r="E1682" s="6">
        <v>0.81765231100623714</v>
      </c>
      <c r="F1682" s="7">
        <v>0.90645442327708703</v>
      </c>
    </row>
    <row r="1683" spans="4:6" x14ac:dyDescent="0.3">
      <c r="D1683" s="5">
        <f t="shared" si="28"/>
        <v>1921323990</v>
      </c>
      <c r="E1683" s="6">
        <v>0.89468620335188342</v>
      </c>
      <c r="F1683" s="7">
        <v>1.2518415863571852</v>
      </c>
    </row>
    <row r="1684" spans="4:6" x14ac:dyDescent="0.3">
      <c r="D1684" s="5">
        <f t="shared" si="28"/>
        <v>854058301</v>
      </c>
      <c r="E1684" s="6">
        <v>0.39770188824990937</v>
      </c>
      <c r="F1684" s="7">
        <v>-0.25930000376985402</v>
      </c>
    </row>
    <row r="1685" spans="4:6" x14ac:dyDescent="0.3">
      <c r="D1685" s="5">
        <f t="shared" si="28"/>
        <v>1004676112</v>
      </c>
      <c r="E1685" s="6">
        <v>0.46783877207696323</v>
      </c>
      <c r="F1685" s="7">
        <v>-8.0703762982095931E-2</v>
      </c>
    </row>
    <row r="1686" spans="4:6" x14ac:dyDescent="0.3">
      <c r="D1686" s="5">
        <f t="shared" si="28"/>
        <v>97402151</v>
      </c>
      <c r="E1686" s="6">
        <v>4.5356411063444249E-2</v>
      </c>
      <c r="F1686" s="7">
        <v>-1.6916495017436255</v>
      </c>
    </row>
    <row r="1687" spans="4:6" x14ac:dyDescent="0.3">
      <c r="D1687" s="5">
        <f t="shared" si="28"/>
        <v>857527638</v>
      </c>
      <c r="E1687" s="6">
        <v>0.39931742418493837</v>
      </c>
      <c r="F1687" s="7">
        <v>-0.25511426289380906</v>
      </c>
    </row>
    <row r="1688" spans="4:6" x14ac:dyDescent="0.3">
      <c r="D1688" s="5">
        <f t="shared" si="28"/>
        <v>969317973</v>
      </c>
      <c r="E1688" s="6">
        <v>0.45137385553808312</v>
      </c>
      <c r="F1688" s="7">
        <v>-0.12219105420544642</v>
      </c>
    </row>
    <row r="1689" spans="4:6" x14ac:dyDescent="0.3">
      <c r="D1689" s="5">
        <f t="shared" si="28"/>
        <v>574173847</v>
      </c>
      <c r="E1689" s="6">
        <v>0.26737053298146513</v>
      </c>
      <c r="F1689" s="7">
        <v>-0.62078504248500288</v>
      </c>
    </row>
    <row r="1690" spans="4:6" x14ac:dyDescent="0.3">
      <c r="D1690" s="5">
        <f t="shared" si="28"/>
        <v>521820355</v>
      </c>
      <c r="E1690" s="6">
        <v>0.242991538478985</v>
      </c>
      <c r="F1690" s="7">
        <v>-0.6967119528609057</v>
      </c>
    </row>
    <row r="1691" spans="4:6" x14ac:dyDescent="0.3">
      <c r="D1691" s="5">
        <f t="shared" si="28"/>
        <v>954660542</v>
      </c>
      <c r="E1691" s="6">
        <v>0.44454845734364207</v>
      </c>
      <c r="F1691" s="7">
        <v>-0.13944702508070661</v>
      </c>
    </row>
    <row r="1692" spans="4:6" x14ac:dyDescent="0.3">
      <c r="D1692" s="5">
        <f t="shared" si="28"/>
        <v>1714925556</v>
      </c>
      <c r="E1692" s="6">
        <v>0.7985744427876309</v>
      </c>
      <c r="F1692" s="7">
        <v>0.83654012323830307</v>
      </c>
    </row>
    <row r="1693" spans="4:6" x14ac:dyDescent="0.3">
      <c r="D1693" s="5">
        <f t="shared" si="28"/>
        <v>2119372767</v>
      </c>
      <c r="E1693" s="6">
        <v>0.98690985188531677</v>
      </c>
      <c r="F1693" s="7">
        <v>2.2235268308637854</v>
      </c>
    </row>
    <row r="1694" spans="4:6" x14ac:dyDescent="0.3">
      <c r="D1694" s="5">
        <f t="shared" si="28"/>
        <v>269376424</v>
      </c>
      <c r="E1694" s="6">
        <v>0.1254381724870188</v>
      </c>
      <c r="F1694" s="7">
        <v>-1.1482234161661991</v>
      </c>
    </row>
    <row r="1695" spans="4:6" x14ac:dyDescent="0.3">
      <c r="D1695" s="5">
        <f t="shared" si="28"/>
        <v>55880319</v>
      </c>
      <c r="E1695" s="6">
        <v>2.6021301304941347E-2</v>
      </c>
      <c r="F1695" s="7">
        <v>-1.9427811812714328</v>
      </c>
    </row>
    <row r="1696" spans="4:6" x14ac:dyDescent="0.3">
      <c r="D1696" s="5">
        <f t="shared" si="28"/>
        <v>159417817</v>
      </c>
      <c r="E1696" s="6">
        <v>7.423470595314606E-2</v>
      </c>
      <c r="F1696" s="7">
        <v>-1.4449589659221442</v>
      </c>
    </row>
    <row r="1697" spans="4:6" x14ac:dyDescent="0.3">
      <c r="D1697" s="5">
        <f t="shared" si="28"/>
        <v>823537206</v>
      </c>
      <c r="E1697" s="6">
        <v>0.38348939584893116</v>
      </c>
      <c r="F1697" s="7">
        <v>-0.29632906474413695</v>
      </c>
    </row>
    <row r="1698" spans="4:6" x14ac:dyDescent="0.3">
      <c r="D1698" s="5">
        <f t="shared" si="28"/>
        <v>894681209</v>
      </c>
      <c r="E1698" s="6">
        <v>0.41661840390099064</v>
      </c>
      <c r="F1698" s="7">
        <v>-0.21055208097449732</v>
      </c>
    </row>
    <row r="1699" spans="4:6" x14ac:dyDescent="0.3">
      <c r="D1699" s="5">
        <f t="shared" si="28"/>
        <v>1260498469</v>
      </c>
      <c r="E1699" s="6">
        <v>0.58696534027062852</v>
      </c>
      <c r="F1699" s="7">
        <v>0.21974556073667967</v>
      </c>
    </row>
    <row r="1700" spans="4:6" x14ac:dyDescent="0.3">
      <c r="D1700" s="5">
        <f t="shared" si="28"/>
        <v>867426648</v>
      </c>
      <c r="E1700" s="6">
        <v>0.40392700992890357</v>
      </c>
      <c r="F1700" s="7">
        <v>-0.24319541332608577</v>
      </c>
    </row>
    <row r="1701" spans="4:6" x14ac:dyDescent="0.3">
      <c r="D1701" s="5">
        <f t="shared" si="28"/>
        <v>2063060049</v>
      </c>
      <c r="E1701" s="6">
        <v>0.96068719910521727</v>
      </c>
      <c r="F1701" s="7">
        <v>1.7587169215040017</v>
      </c>
    </row>
    <row r="1702" spans="4:6" x14ac:dyDescent="0.3">
      <c r="D1702" s="5">
        <f t="shared" si="28"/>
        <v>712462948</v>
      </c>
      <c r="E1702" s="6">
        <v>0.33176641383372846</v>
      </c>
      <c r="F1702" s="7">
        <v>-0.43504077949302494</v>
      </c>
    </row>
    <row r="1703" spans="4:6" x14ac:dyDescent="0.3">
      <c r="D1703" s="5">
        <f t="shared" si="28"/>
        <v>1495839850</v>
      </c>
      <c r="E1703" s="6">
        <v>0.69655471080593268</v>
      </c>
      <c r="F1703" s="7">
        <v>0.51451699934931006</v>
      </c>
    </row>
    <row r="1704" spans="4:6" x14ac:dyDescent="0.3">
      <c r="D1704" s="5">
        <f t="shared" si="28"/>
        <v>842736269</v>
      </c>
      <c r="E1704" s="6">
        <v>0.39242965624893983</v>
      </c>
      <c r="F1704" s="7">
        <v>-0.27299206852402286</v>
      </c>
    </row>
    <row r="1705" spans="4:6" x14ac:dyDescent="0.3">
      <c r="D1705" s="5">
        <f t="shared" si="28"/>
        <v>2087199425</v>
      </c>
      <c r="E1705" s="6">
        <v>0.97192797201865166</v>
      </c>
      <c r="F1705" s="7">
        <v>1.9099157955527988</v>
      </c>
    </row>
    <row r="1706" spans="4:6" x14ac:dyDescent="0.3">
      <c r="D1706" s="5">
        <f t="shared" si="28"/>
        <v>2008145170</v>
      </c>
      <c r="E1706" s="6">
        <v>0.93511546583391303</v>
      </c>
      <c r="F1706" s="7">
        <v>1.5150131723721685</v>
      </c>
    </row>
    <row r="1707" spans="4:6" x14ac:dyDescent="0.3">
      <c r="D1707" s="5">
        <f t="shared" si="28"/>
        <v>2058642784</v>
      </c>
      <c r="E1707" s="6">
        <v>0.95863024979702216</v>
      </c>
      <c r="F1707" s="7">
        <v>1.7350073666520742</v>
      </c>
    </row>
    <row r="1708" spans="4:6" x14ac:dyDescent="0.3">
      <c r="D1708" s="5">
        <f t="shared" si="28"/>
        <v>87545186</v>
      </c>
      <c r="E1708" s="6">
        <v>4.0766404048322144E-2</v>
      </c>
      <c r="F1708" s="7">
        <v>-1.7418607804789679</v>
      </c>
    </row>
    <row r="1709" spans="4:6" x14ac:dyDescent="0.3">
      <c r="D1709" s="5">
        <f t="shared" si="28"/>
        <v>1793339757</v>
      </c>
      <c r="E1709" s="6">
        <v>0.8350889006025054</v>
      </c>
      <c r="F1709" s="7">
        <v>0.97447207324965945</v>
      </c>
    </row>
    <row r="1710" spans="4:6" x14ac:dyDescent="0.3">
      <c r="D1710" s="5">
        <f t="shared" si="28"/>
        <v>1237599577</v>
      </c>
      <c r="E1710" s="6">
        <v>0.5763022127340568</v>
      </c>
      <c r="F1710" s="7">
        <v>0.19244253801656433</v>
      </c>
    </row>
    <row r="1711" spans="4:6" x14ac:dyDescent="0.3">
      <c r="D1711" s="5">
        <f t="shared" si="28"/>
        <v>1469089121</v>
      </c>
      <c r="E1711" s="6">
        <v>0.68409793189177093</v>
      </c>
      <c r="F1711" s="7">
        <v>0.47918906012910412</v>
      </c>
    </row>
    <row r="1712" spans="4:6" x14ac:dyDescent="0.3">
      <c r="D1712" s="5">
        <f t="shared" si="28"/>
        <v>195968557</v>
      </c>
      <c r="E1712" s="6">
        <v>9.1254970609447886E-2</v>
      </c>
      <c r="F1712" s="7">
        <v>-1.3330666234653505</v>
      </c>
    </row>
    <row r="1713" spans="4:6" x14ac:dyDescent="0.3">
      <c r="D1713" s="5">
        <f t="shared" si="28"/>
        <v>2080233559</v>
      </c>
      <c r="E1713" s="6">
        <v>0.96868423788685742</v>
      </c>
      <c r="F1713" s="7">
        <v>1.8617983142113514</v>
      </c>
    </row>
    <row r="1714" spans="4:6" x14ac:dyDescent="0.3">
      <c r="D1714" s="5">
        <f t="shared" si="28"/>
        <v>766276416</v>
      </c>
      <c r="E1714" s="6">
        <v>0.35682526264044018</v>
      </c>
      <c r="F1714" s="7">
        <v>-0.36695776088771642</v>
      </c>
    </row>
    <row r="1715" spans="4:6" x14ac:dyDescent="0.3">
      <c r="D1715" s="5">
        <f t="shared" si="28"/>
        <v>670540808</v>
      </c>
      <c r="E1715" s="6">
        <v>0.31224489613645234</v>
      </c>
      <c r="F1715" s="7">
        <v>-0.48949712102145071</v>
      </c>
    </row>
    <row r="1716" spans="4:6" x14ac:dyDescent="0.3">
      <c r="D1716" s="5">
        <f t="shared" si="28"/>
        <v>801815384</v>
      </c>
      <c r="E1716" s="6">
        <v>0.37337438424432129</v>
      </c>
      <c r="F1716" s="7">
        <v>-0.32292932302198263</v>
      </c>
    </row>
    <row r="1717" spans="4:6" x14ac:dyDescent="0.3">
      <c r="D1717" s="5">
        <f t="shared" si="28"/>
        <v>332631183</v>
      </c>
      <c r="E1717" s="6">
        <v>0.15489346501873197</v>
      </c>
      <c r="F1717" s="7">
        <v>-1.0156692202105575</v>
      </c>
    </row>
    <row r="1718" spans="4:6" x14ac:dyDescent="0.3">
      <c r="D1718" s="5">
        <f t="shared" si="28"/>
        <v>1852089621</v>
      </c>
      <c r="E1718" s="6">
        <v>0.86244643792737874</v>
      </c>
      <c r="F1718" s="7">
        <v>1.0913767828331198</v>
      </c>
    </row>
    <row r="1719" spans="4:6" x14ac:dyDescent="0.3">
      <c r="D1719" s="5">
        <f t="shared" si="28"/>
        <v>326387034</v>
      </c>
      <c r="E1719" s="6">
        <v>0.15198580655454266</v>
      </c>
      <c r="F1719" s="7">
        <v>-1.027953688031646</v>
      </c>
    </row>
    <row r="1720" spans="4:6" x14ac:dyDescent="0.3">
      <c r="D1720" s="5">
        <f t="shared" si="28"/>
        <v>1088483822</v>
      </c>
      <c r="E1720" s="6">
        <v>0.50686477823822274</v>
      </c>
      <c r="F1720" s="7">
        <v>1.7208296495753377E-2</v>
      </c>
    </row>
    <row r="1721" spans="4:6" x14ac:dyDescent="0.3">
      <c r="D1721" s="5">
        <f t="shared" si="28"/>
        <v>1867664260</v>
      </c>
      <c r="E1721" s="6">
        <v>0.86969894438022655</v>
      </c>
      <c r="F1721" s="7">
        <v>1.1249691406787903</v>
      </c>
    </row>
    <row r="1722" spans="4:6" x14ac:dyDescent="0.3">
      <c r="D1722" s="5">
        <f t="shared" si="28"/>
        <v>510509753</v>
      </c>
      <c r="E1722" s="6">
        <v>0.23772462898653432</v>
      </c>
      <c r="F1722" s="7">
        <v>-0.71364090313181217</v>
      </c>
    </row>
    <row r="1723" spans="4:6" x14ac:dyDescent="0.3">
      <c r="D1723" s="5">
        <f t="shared" si="28"/>
        <v>441437738</v>
      </c>
      <c r="E1723" s="6">
        <v>0.20556046553473964</v>
      </c>
      <c r="F1723" s="7">
        <v>-0.82192263245721831</v>
      </c>
    </row>
    <row r="1724" spans="4:6" x14ac:dyDescent="0.3">
      <c r="D1724" s="5">
        <f t="shared" si="28"/>
        <v>1308305464</v>
      </c>
      <c r="E1724" s="6">
        <v>0.60922720712537615</v>
      </c>
      <c r="F1724" s="7">
        <v>0.27730543614281483</v>
      </c>
    </row>
    <row r="1725" spans="4:6" x14ac:dyDescent="0.3">
      <c r="D1725" s="5">
        <f t="shared" si="28"/>
        <v>13961768</v>
      </c>
      <c r="E1725" s="6">
        <v>6.5014548660269518E-3</v>
      </c>
      <c r="F1725" s="7">
        <v>-2.4836895901633298</v>
      </c>
    </row>
    <row r="1726" spans="4:6" x14ac:dyDescent="0.3">
      <c r="D1726" s="5">
        <f t="shared" si="28"/>
        <v>1786121617</v>
      </c>
      <c r="E1726" s="6">
        <v>0.83172769223500764</v>
      </c>
      <c r="F1726" s="7">
        <v>0.96101502044234099</v>
      </c>
    </row>
    <row r="1727" spans="4:6" x14ac:dyDescent="0.3">
      <c r="D1727" s="5">
        <f t="shared" si="28"/>
        <v>703114451</v>
      </c>
      <c r="E1727" s="6">
        <v>0.32741318068226166</v>
      </c>
      <c r="F1727" s="7">
        <v>-0.44706744819106886</v>
      </c>
    </row>
    <row r="1728" spans="4:6" x14ac:dyDescent="0.3">
      <c r="D1728" s="5">
        <f t="shared" si="28"/>
        <v>1206107033</v>
      </c>
      <c r="E1728" s="6">
        <v>0.56163735414076355</v>
      </c>
      <c r="F1728" s="7">
        <v>0.15512180580114682</v>
      </c>
    </row>
    <row r="1729" spans="4:6" x14ac:dyDescent="0.3">
      <c r="D1729" s="5">
        <f t="shared" si="28"/>
        <v>1710919773</v>
      </c>
      <c r="E1729" s="6">
        <v>0.79670910471743817</v>
      </c>
      <c r="F1729" s="7">
        <v>0.8299239363443599</v>
      </c>
    </row>
    <row r="1730" spans="4:6" x14ac:dyDescent="0.3">
      <c r="D1730" s="5">
        <f t="shared" si="28"/>
        <v>2029749804</v>
      </c>
      <c r="E1730" s="6">
        <v>0.94517590752353509</v>
      </c>
      <c r="F1730" s="7">
        <v>1.5997764500954168</v>
      </c>
    </row>
    <row r="1731" spans="4:6" x14ac:dyDescent="0.3">
      <c r="D1731" s="5">
        <f t="shared" ref="D1731:D1794" si="29">MOD(D1730*$B$4,$B$5)</f>
        <v>1258878156</v>
      </c>
      <c r="E1731" s="6">
        <v>0.5862108232325044</v>
      </c>
      <c r="F1731" s="7">
        <v>0.21780845890855532</v>
      </c>
    </row>
    <row r="1732" spans="4:6" x14ac:dyDescent="0.3">
      <c r="D1732" s="5">
        <f t="shared" si="29"/>
        <v>2110192764</v>
      </c>
      <c r="E1732" s="6">
        <v>0.9826350798668666</v>
      </c>
      <c r="F1732" s="7">
        <v>2.1114943823427592</v>
      </c>
    </row>
    <row r="1733" spans="4:6" x14ac:dyDescent="0.3">
      <c r="D1733" s="5">
        <f t="shared" si="29"/>
        <v>1670566540</v>
      </c>
      <c r="E1733" s="6">
        <v>0.77791816627412869</v>
      </c>
      <c r="F1733" s="7">
        <v>0.76518117554968068</v>
      </c>
    </row>
    <row r="1734" spans="4:6" x14ac:dyDescent="0.3">
      <c r="D1734" s="5">
        <f t="shared" si="29"/>
        <v>1906507490</v>
      </c>
      <c r="E1734" s="6">
        <v>0.88778673288206267</v>
      </c>
      <c r="F1734" s="7">
        <v>1.2148415394055025</v>
      </c>
    </row>
    <row r="1735" spans="4:6" x14ac:dyDescent="0.3">
      <c r="D1735" s="5">
        <f t="shared" si="29"/>
        <v>758841252</v>
      </c>
      <c r="E1735" s="6">
        <v>0.35336299459763149</v>
      </c>
      <c r="F1735" s="7">
        <v>-0.37625680399212996</v>
      </c>
    </row>
    <row r="1736" spans="4:6" x14ac:dyDescent="0.3">
      <c r="D1736" s="5">
        <f t="shared" si="29"/>
        <v>397508413</v>
      </c>
      <c r="E1736" s="6">
        <v>0.18510427948562827</v>
      </c>
      <c r="F1736" s="7">
        <v>-0.89608276933011066</v>
      </c>
    </row>
    <row r="1737" spans="4:6" x14ac:dyDescent="0.3">
      <c r="D1737" s="5">
        <f t="shared" si="29"/>
        <v>362217978</v>
      </c>
      <c r="E1737" s="6">
        <v>0.16867089007857339</v>
      </c>
      <c r="F1737" s="7">
        <v>-0.9594307701367073</v>
      </c>
    </row>
    <row r="1738" spans="4:6" x14ac:dyDescent="0.3">
      <c r="D1738" s="5">
        <f t="shared" si="29"/>
        <v>1959645811</v>
      </c>
      <c r="E1738" s="6">
        <v>0.91253119186733955</v>
      </c>
      <c r="F1738" s="7">
        <v>1.3565079228132435</v>
      </c>
    </row>
    <row r="1739" spans="4:6" x14ac:dyDescent="0.3">
      <c r="D1739" s="5">
        <f t="shared" si="29"/>
        <v>1703259725</v>
      </c>
      <c r="E1739" s="6">
        <v>0.79314211690159708</v>
      </c>
      <c r="F1739" s="7">
        <v>0.81737218507910603</v>
      </c>
    </row>
    <row r="1740" spans="4:6" x14ac:dyDescent="0.3">
      <c r="D1740" s="5">
        <f t="shared" si="29"/>
        <v>1638760080</v>
      </c>
      <c r="E1740" s="6">
        <v>0.76310712915203271</v>
      </c>
      <c r="F1740" s="7">
        <v>0.71633302122654985</v>
      </c>
    </row>
    <row r="1741" spans="4:6" x14ac:dyDescent="0.3">
      <c r="D1741" s="5">
        <f t="shared" si="29"/>
        <v>2027684435</v>
      </c>
      <c r="E1741" s="6">
        <v>0.94421414513533386</v>
      </c>
      <c r="F1741" s="7">
        <v>1.5911682785016104</v>
      </c>
    </row>
    <row r="1742" spans="4:6" x14ac:dyDescent="0.3">
      <c r="D1742" s="5">
        <f t="shared" si="29"/>
        <v>345698919</v>
      </c>
      <c r="E1742" s="6">
        <v>0.1609786037923569</v>
      </c>
      <c r="F1742" s="7">
        <v>-0.99044387821875279</v>
      </c>
    </row>
    <row r="1743" spans="4:6" x14ac:dyDescent="0.3">
      <c r="D1743" s="5">
        <f t="shared" si="29"/>
        <v>1284581859</v>
      </c>
      <c r="E1743" s="6">
        <v>0.59818004267120739</v>
      </c>
      <c r="F1743" s="7">
        <v>0.24863915944206325</v>
      </c>
    </row>
    <row r="1744" spans="4:6" x14ac:dyDescent="0.3">
      <c r="D1744" s="5">
        <f t="shared" si="29"/>
        <v>1608092311</v>
      </c>
      <c r="E1744" s="6">
        <v>0.74882633634733631</v>
      </c>
      <c r="F1744" s="7">
        <v>0.67080097337429967</v>
      </c>
    </row>
    <row r="1745" spans="4:6" x14ac:dyDescent="0.3">
      <c r="D1745" s="5">
        <f t="shared" si="29"/>
        <v>1280039819</v>
      </c>
      <c r="E1745" s="6">
        <v>0.59606499047583439</v>
      </c>
      <c r="F1745" s="7">
        <v>0.24317475953325968</v>
      </c>
    </row>
    <row r="1746" spans="4:6" x14ac:dyDescent="0.3">
      <c r="D1746" s="5">
        <f t="shared" si="29"/>
        <v>1402611465</v>
      </c>
      <c r="E1746" s="6">
        <v>0.65314186099277982</v>
      </c>
      <c r="F1746" s="7">
        <v>0.39381682990050826</v>
      </c>
    </row>
    <row r="1747" spans="4:6" x14ac:dyDescent="0.3">
      <c r="D1747" s="5">
        <f t="shared" si="29"/>
        <v>1741088046</v>
      </c>
      <c r="E1747" s="6">
        <v>0.8107573015715529</v>
      </c>
      <c r="F1747" s="7">
        <v>0.88069043203907038</v>
      </c>
    </row>
    <row r="1748" spans="4:6" x14ac:dyDescent="0.3">
      <c r="D1748" s="5">
        <f t="shared" si="29"/>
        <v>141059474</v>
      </c>
      <c r="E1748" s="6">
        <v>6.5685936310967377E-2</v>
      </c>
      <c r="F1748" s="7">
        <v>-1.5087140532920782</v>
      </c>
    </row>
    <row r="1749" spans="4:6" x14ac:dyDescent="0.3">
      <c r="D1749" s="5">
        <f t="shared" si="29"/>
        <v>1558708464</v>
      </c>
      <c r="E1749" s="6">
        <v>0.725830190559691</v>
      </c>
      <c r="F1749" s="7">
        <v>0.60025002523469073</v>
      </c>
    </row>
    <row r="1750" spans="4:6" x14ac:dyDescent="0.3">
      <c r="D1750" s="5">
        <f t="shared" si="29"/>
        <v>1179209452</v>
      </c>
      <c r="E1750" s="6">
        <v>0.54911219193517435</v>
      </c>
      <c r="F1750" s="7">
        <v>0.12341861625699826</v>
      </c>
    </row>
    <row r="1751" spans="4:6" x14ac:dyDescent="0.3">
      <c r="D1751" s="5">
        <f t="shared" si="29"/>
        <v>417910110</v>
      </c>
      <c r="E1751" s="6">
        <v>0.19460455998275852</v>
      </c>
      <c r="F1751" s="7">
        <v>-0.86105251584969078</v>
      </c>
    </row>
    <row r="1752" spans="4:6" x14ac:dyDescent="0.3">
      <c r="D1752" s="5">
        <f t="shared" si="29"/>
        <v>1625023539</v>
      </c>
      <c r="E1752" s="6">
        <v>0.75671055378085983</v>
      </c>
      <c r="F1752" s="7">
        <v>0.69576040041800058</v>
      </c>
    </row>
    <row r="1753" spans="4:6" x14ac:dyDescent="0.3">
      <c r="D1753" s="5">
        <f t="shared" si="29"/>
        <v>376077100</v>
      </c>
      <c r="E1753" s="6">
        <v>0.17512454667605884</v>
      </c>
      <c r="F1753" s="7">
        <v>-0.93410624020698385</v>
      </c>
    </row>
    <row r="1754" spans="4:6" x14ac:dyDescent="0.3">
      <c r="D1754" s="5">
        <f t="shared" si="29"/>
        <v>938426009</v>
      </c>
      <c r="E1754" s="6">
        <v>0.4369886638009815</v>
      </c>
      <c r="F1754" s="7">
        <v>-0.15860850500373314</v>
      </c>
    </row>
    <row r="1755" spans="4:6" x14ac:dyDescent="0.3">
      <c r="D1755" s="5">
        <f t="shared" si="29"/>
        <v>1889314268</v>
      </c>
      <c r="E1755" s="6">
        <v>0.87978051498511856</v>
      </c>
      <c r="F1755" s="7">
        <v>1.1738902955159276</v>
      </c>
    </row>
    <row r="1756" spans="4:6" x14ac:dyDescent="0.3">
      <c r="D1756" s="5">
        <f t="shared" si="29"/>
        <v>1900993479</v>
      </c>
      <c r="E1756" s="6">
        <v>0.88521907141918232</v>
      </c>
      <c r="F1756" s="7">
        <v>1.2014882616476465</v>
      </c>
    </row>
    <row r="1757" spans="4:6" x14ac:dyDescent="0.3">
      <c r="D1757" s="5">
        <f t="shared" si="29"/>
        <v>879988499</v>
      </c>
      <c r="E1757" s="6">
        <v>0.40977657764197939</v>
      </c>
      <c r="F1757" s="7">
        <v>-0.22811973878948996</v>
      </c>
    </row>
    <row r="1758" spans="4:6" x14ac:dyDescent="0.3">
      <c r="D1758" s="5">
        <f t="shared" si="29"/>
        <v>698297569</v>
      </c>
      <c r="E1758" s="6">
        <v>0.32517014520724319</v>
      </c>
      <c r="F1758" s="7">
        <v>-0.45328950308278171</v>
      </c>
    </row>
    <row r="1759" spans="4:6" x14ac:dyDescent="0.3">
      <c r="D1759" s="5">
        <f t="shared" si="29"/>
        <v>618629887</v>
      </c>
      <c r="E1759" s="6">
        <v>0.28807198981574922</v>
      </c>
      <c r="F1759" s="7">
        <v>-0.55902599468713188</v>
      </c>
    </row>
    <row r="1760" spans="4:6" x14ac:dyDescent="0.3">
      <c r="D1760" s="5">
        <f t="shared" si="29"/>
        <v>1123163842</v>
      </c>
      <c r="E1760" s="6">
        <v>0.52301392101032096</v>
      </c>
      <c r="F1760" s="7">
        <v>5.7719378045728451E-2</v>
      </c>
    </row>
    <row r="1761" spans="4:6" x14ac:dyDescent="0.3">
      <c r="D1761" s="5">
        <f t="shared" si="29"/>
        <v>869665020</v>
      </c>
      <c r="E1761" s="6">
        <v>0.40496933311686789</v>
      </c>
      <c r="F1761" s="7">
        <v>-0.24050515652613688</v>
      </c>
    </row>
    <row r="1762" spans="4:6" x14ac:dyDescent="0.3">
      <c r="D1762" s="5">
        <f t="shared" si="29"/>
        <v>589848864</v>
      </c>
      <c r="E1762" s="6">
        <v>0.27466978158305377</v>
      </c>
      <c r="F1762" s="7">
        <v>-0.59875006912133377</v>
      </c>
    </row>
    <row r="1763" spans="4:6" x14ac:dyDescent="0.3">
      <c r="D1763" s="5">
        <f t="shared" si="29"/>
        <v>1256322218</v>
      </c>
      <c r="E1763" s="6">
        <v>0.58502062185203718</v>
      </c>
      <c r="F1763" s="7">
        <v>0.21475446485677657</v>
      </c>
    </row>
    <row r="1764" spans="4:6" x14ac:dyDescent="0.3">
      <c r="D1764" s="5">
        <f t="shared" si="29"/>
        <v>1139077445</v>
      </c>
      <c r="E1764" s="6">
        <v>0.53042426987590663</v>
      </c>
      <c r="F1764" s="7">
        <v>7.6336408869678823E-2</v>
      </c>
    </row>
    <row r="1765" spans="4:6" x14ac:dyDescent="0.3">
      <c r="D1765" s="5">
        <f t="shared" si="29"/>
        <v>236049807</v>
      </c>
      <c r="E1765" s="6">
        <v>0.10991925709873368</v>
      </c>
      <c r="F1765" s="7">
        <v>-1.2269576354474194</v>
      </c>
    </row>
    <row r="1766" spans="4:6" x14ac:dyDescent="0.3">
      <c r="D1766" s="5">
        <f t="shared" si="29"/>
        <v>1959486362</v>
      </c>
      <c r="E1766" s="6">
        <v>0.91245694264067057</v>
      </c>
      <c r="F1766" s="7">
        <v>1.3560410270098842</v>
      </c>
    </row>
    <row r="1767" spans="4:6" x14ac:dyDescent="0.3">
      <c r="D1767" s="5">
        <f t="shared" si="29"/>
        <v>448947987</v>
      </c>
      <c r="E1767" s="6">
        <v>0.20905769775533833</v>
      </c>
      <c r="F1767" s="7">
        <v>-0.8096951685780005</v>
      </c>
    </row>
    <row r="1768" spans="4:6" x14ac:dyDescent="0.3">
      <c r="D1768" s="5">
        <f t="shared" si="29"/>
        <v>910798600</v>
      </c>
      <c r="E1768" s="6">
        <v>0.42412364894908261</v>
      </c>
      <c r="F1768" s="7">
        <v>-0.19135522394791019</v>
      </c>
    </row>
    <row r="1769" spans="4:6" x14ac:dyDescent="0.3">
      <c r="D1769" s="5">
        <f t="shared" si="29"/>
        <v>1873999216</v>
      </c>
      <c r="E1769" s="6">
        <v>0.87264888814897168</v>
      </c>
      <c r="F1769" s="7">
        <v>1.1390022309217751</v>
      </c>
    </row>
    <row r="1770" spans="4:6" x14ac:dyDescent="0.3">
      <c r="D1770" s="5">
        <f t="shared" si="29"/>
        <v>1362492955</v>
      </c>
      <c r="E1770" s="6">
        <v>0.63446022396391277</v>
      </c>
      <c r="F1770" s="7">
        <v>0.34368984090663668</v>
      </c>
    </row>
    <row r="1771" spans="4:6" x14ac:dyDescent="0.3">
      <c r="D1771" s="5">
        <f t="shared" si="29"/>
        <v>63257783</v>
      </c>
      <c r="E1771" s="6">
        <v>2.9456700691447315E-2</v>
      </c>
      <c r="F1771" s="7">
        <v>-1.8888390284920182</v>
      </c>
    </row>
    <row r="1772" spans="4:6" x14ac:dyDescent="0.3">
      <c r="D1772" s="5">
        <f t="shared" si="29"/>
        <v>1942180806</v>
      </c>
      <c r="E1772" s="6">
        <v>0.90439841514862929</v>
      </c>
      <c r="F1772" s="7">
        <v>1.3070280956409779</v>
      </c>
    </row>
    <row r="1773" spans="4:6" x14ac:dyDescent="0.3">
      <c r="D1773" s="5">
        <f t="shared" si="29"/>
        <v>463592994</v>
      </c>
      <c r="E1773" s="6">
        <v>0.21587731057394047</v>
      </c>
      <c r="F1773" s="7">
        <v>-0.78619266756884476</v>
      </c>
    </row>
    <row r="1774" spans="4:6" x14ac:dyDescent="0.3">
      <c r="D1774" s="5">
        <f t="shared" si="29"/>
        <v>1317811634</v>
      </c>
      <c r="E1774" s="6">
        <v>0.61365386248906506</v>
      </c>
      <c r="F1774" s="7">
        <v>0.28885508650768055</v>
      </c>
    </row>
    <row r="1775" spans="4:6" x14ac:dyDescent="0.3">
      <c r="D1775" s="5">
        <f t="shared" si="29"/>
        <v>1472277027</v>
      </c>
      <c r="E1775" s="6">
        <v>0.68558241630492955</v>
      </c>
      <c r="F1775" s="7">
        <v>0.48336701090455897</v>
      </c>
    </row>
    <row r="1776" spans="4:6" x14ac:dyDescent="0.3">
      <c r="D1776" s="5">
        <f t="shared" si="29"/>
        <v>1608040146</v>
      </c>
      <c r="E1776" s="6">
        <v>0.74880204512626125</v>
      </c>
      <c r="F1776" s="7">
        <v>0.67072472356265689</v>
      </c>
    </row>
    <row r="1777" spans="4:6" x14ac:dyDescent="0.3">
      <c r="D1777" s="5">
        <f t="shared" si="29"/>
        <v>909466751</v>
      </c>
      <c r="E1777" s="6">
        <v>0.42350345842866549</v>
      </c>
      <c r="F1777" s="7">
        <v>-0.19293877576794155</v>
      </c>
    </row>
    <row r="1778" spans="4:6" x14ac:dyDescent="0.3">
      <c r="D1778" s="5">
        <f t="shared" si="29"/>
        <v>2008825547</v>
      </c>
      <c r="E1778" s="6">
        <v>0.9354322910638827</v>
      </c>
      <c r="F1778" s="7">
        <v>1.5175201188783953</v>
      </c>
    </row>
    <row r="1779" spans="4:6" x14ac:dyDescent="0.3">
      <c r="D1779" s="5">
        <f t="shared" si="29"/>
        <v>541382599</v>
      </c>
      <c r="E1779" s="6">
        <v>0.25210091821113689</v>
      </c>
      <c r="F1779" s="7">
        <v>-0.66789309333545022</v>
      </c>
    </row>
    <row r="1780" spans="4:6" x14ac:dyDescent="0.3">
      <c r="D1780" s="5">
        <f t="shared" si="29"/>
        <v>350935986</v>
      </c>
      <c r="E1780" s="6">
        <v>0.16341730315556499</v>
      </c>
      <c r="F1780" s="7">
        <v>-0.98050965457235661</v>
      </c>
    </row>
    <row r="1781" spans="4:6" x14ac:dyDescent="0.3">
      <c r="D1781" s="5">
        <f t="shared" si="29"/>
        <v>679972670</v>
      </c>
      <c r="E1781" s="6">
        <v>0.31663694914117169</v>
      </c>
      <c r="F1781" s="7">
        <v>-0.47712389781321807</v>
      </c>
    </row>
    <row r="1782" spans="4:6" x14ac:dyDescent="0.3">
      <c r="D1782" s="5">
        <f t="shared" si="29"/>
        <v>820692822</v>
      </c>
      <c r="E1782" s="6">
        <v>0.38216487633266011</v>
      </c>
      <c r="F1782" s="7">
        <v>-0.299799951048419</v>
      </c>
    </row>
    <row r="1783" spans="4:6" x14ac:dyDescent="0.3">
      <c r="D1783" s="5">
        <f t="shared" si="29"/>
        <v>1032374553</v>
      </c>
      <c r="E1783" s="6">
        <v>0.48073686378145297</v>
      </c>
      <c r="F1783" s="7">
        <v>-4.8304300111499859E-2</v>
      </c>
    </row>
    <row r="1784" spans="4:6" x14ac:dyDescent="0.3">
      <c r="D1784" s="5">
        <f t="shared" si="29"/>
        <v>1394019228</v>
      </c>
      <c r="E1784" s="6">
        <v>0.64914078884678039</v>
      </c>
      <c r="F1784" s="7">
        <v>0.38300180963709823</v>
      </c>
    </row>
    <row r="1785" spans="4:6" x14ac:dyDescent="0.3">
      <c r="D1785" s="5">
        <f t="shared" si="29"/>
        <v>1449559690</v>
      </c>
      <c r="E1785" s="6">
        <v>0.67500383190345381</v>
      </c>
      <c r="F1785" s="7">
        <v>0.45377283689853465</v>
      </c>
    </row>
    <row r="1786" spans="4:6" x14ac:dyDescent="0.3">
      <c r="D1786" s="5">
        <f t="shared" si="29"/>
        <v>236125789</v>
      </c>
      <c r="E1786" s="6">
        <v>0.10995463897469886</v>
      </c>
      <c r="F1786" s="7">
        <v>-1.2267693921457679</v>
      </c>
    </row>
    <row r="1787" spans="4:6" x14ac:dyDescent="0.3">
      <c r="D1787" s="5">
        <f t="shared" si="29"/>
        <v>1332246190</v>
      </c>
      <c r="E1787" s="6">
        <v>0.6203754764240007</v>
      </c>
      <c r="F1787" s="7">
        <v>0.30646707203125856</v>
      </c>
    </row>
    <row r="1788" spans="4:6" x14ac:dyDescent="0.3">
      <c r="D1788" s="5">
        <f t="shared" si="29"/>
        <v>310544428</v>
      </c>
      <c r="E1788" s="6">
        <v>0.14460851824340273</v>
      </c>
      <c r="F1788" s="7">
        <v>-1.0598407896334867</v>
      </c>
    </row>
    <row r="1789" spans="4:6" x14ac:dyDescent="0.3">
      <c r="D1789" s="5">
        <f t="shared" si="29"/>
        <v>854227928</v>
      </c>
      <c r="E1789" s="6">
        <v>0.39778087697716513</v>
      </c>
      <c r="F1789" s="7">
        <v>-0.25909524441961107</v>
      </c>
    </row>
    <row r="1790" spans="4:6" x14ac:dyDescent="0.3">
      <c r="D1790" s="5">
        <f t="shared" si="29"/>
        <v>602806441</v>
      </c>
      <c r="E1790" s="6">
        <v>0.28070362357488238</v>
      </c>
      <c r="F1790" s="7">
        <v>-0.58075253798329141</v>
      </c>
    </row>
    <row r="1791" spans="4:6" x14ac:dyDescent="0.3">
      <c r="D1791" s="5">
        <f t="shared" si="29"/>
        <v>1813780308</v>
      </c>
      <c r="E1791" s="6">
        <v>0.84460727390330959</v>
      </c>
      <c r="F1791" s="7">
        <v>1.013575292537725</v>
      </c>
    </row>
    <row r="1792" spans="4:6" x14ac:dyDescent="0.3">
      <c r="D1792" s="5">
        <f t="shared" si="29"/>
        <v>80959278</v>
      </c>
      <c r="E1792" s="6">
        <v>3.7699601648095625E-2</v>
      </c>
      <c r="F1792" s="7">
        <v>-1.7780283228247733</v>
      </c>
    </row>
    <row r="1793" spans="4:6" x14ac:dyDescent="0.3">
      <c r="D1793" s="5">
        <f t="shared" si="29"/>
        <v>1712554445</v>
      </c>
      <c r="E1793" s="6">
        <v>0.79747030818599307</v>
      </c>
      <c r="F1793" s="7">
        <v>0.83261945424162098</v>
      </c>
    </row>
    <row r="1794" spans="4:6" x14ac:dyDescent="0.3">
      <c r="D1794" s="5">
        <f t="shared" si="29"/>
        <v>1480106977</v>
      </c>
      <c r="E1794" s="6">
        <v>0.68922852090488052</v>
      </c>
      <c r="F1794" s="7">
        <v>0.49366475804125953</v>
      </c>
    </row>
    <row r="1795" spans="4:6" x14ac:dyDescent="0.3">
      <c r="D1795" s="5">
        <f t="shared" ref="D1795:D1858" si="30">MOD(D1794*$B$4,$B$5)</f>
        <v>1610434724</v>
      </c>
      <c r="E1795" s="6">
        <v>0.74991710740133855</v>
      </c>
      <c r="F1795" s="7">
        <v>0.67422892131364909</v>
      </c>
    </row>
    <row r="1796" spans="4:6" x14ac:dyDescent="0.3">
      <c r="D1796" s="5">
        <f t="shared" si="30"/>
        <v>534024451</v>
      </c>
      <c r="E1796" s="6">
        <v>0.24867451353806491</v>
      </c>
      <c r="F1796" s="7">
        <v>-0.67866676792893443</v>
      </c>
    </row>
    <row r="1797" spans="4:6" x14ac:dyDescent="0.3">
      <c r="D1797" s="5">
        <f t="shared" si="30"/>
        <v>1648059280</v>
      </c>
      <c r="E1797" s="6">
        <v>0.76743740659899773</v>
      </c>
      <c r="F1797" s="7">
        <v>0.73043359944358199</v>
      </c>
    </row>
    <row r="1798" spans="4:6" x14ac:dyDescent="0.3">
      <c r="D1798" s="5">
        <f t="shared" si="30"/>
        <v>2085285412</v>
      </c>
      <c r="E1798" s="6">
        <v>0.9710366902603178</v>
      </c>
      <c r="F1798" s="7">
        <v>1.896252836886533</v>
      </c>
    </row>
    <row r="1799" spans="4:6" x14ac:dyDescent="0.3">
      <c r="D1799" s="5">
        <f t="shared" si="30"/>
        <v>1958620468</v>
      </c>
      <c r="E1799" s="6">
        <v>0.91205372932558293</v>
      </c>
      <c r="F1799" s="7">
        <v>1.3535106771548879</v>
      </c>
    </row>
    <row r="1800" spans="4:6" x14ac:dyDescent="0.3">
      <c r="D1800" s="5">
        <f t="shared" si="30"/>
        <v>1601051653</v>
      </c>
      <c r="E1800" s="6">
        <v>0.74554777447650933</v>
      </c>
      <c r="F1800" s="7">
        <v>0.66054453181430739</v>
      </c>
    </row>
    <row r="1801" spans="4:6" x14ac:dyDescent="0.3">
      <c r="D1801" s="5">
        <f t="shared" si="30"/>
        <v>722853727</v>
      </c>
      <c r="E1801" s="6">
        <v>0.33660499736350497</v>
      </c>
      <c r="F1801" s="7">
        <v>-0.42174658894605527</v>
      </c>
    </row>
    <row r="1802" spans="4:6" x14ac:dyDescent="0.3">
      <c r="D1802" s="5">
        <f t="shared" si="30"/>
        <v>557959561</v>
      </c>
      <c r="E1802" s="6">
        <v>0.25982016768289745</v>
      </c>
      <c r="F1802" s="7">
        <v>-0.64389991739470231</v>
      </c>
    </row>
    <row r="1803" spans="4:6" x14ac:dyDescent="0.3">
      <c r="D1803" s="5">
        <f t="shared" si="30"/>
        <v>1673552004</v>
      </c>
      <c r="E1803" s="6">
        <v>0.77930838128487434</v>
      </c>
      <c r="F1803" s="7">
        <v>0.76985950487030685</v>
      </c>
    </row>
    <row r="1804" spans="4:6" x14ac:dyDescent="0.3">
      <c r="D1804" s="5">
        <f t="shared" si="30"/>
        <v>2136435885</v>
      </c>
      <c r="E1804" s="6">
        <v>0.9948554853860806</v>
      </c>
      <c r="F1804" s="7">
        <v>2.5659613497004754</v>
      </c>
    </row>
    <row r="1805" spans="4:6" x14ac:dyDescent="0.3">
      <c r="D1805" s="5">
        <f t="shared" si="30"/>
        <v>1436908601</v>
      </c>
      <c r="E1805" s="6">
        <v>0.66911270950838242</v>
      </c>
      <c r="F1805" s="7">
        <v>0.43746441048235807</v>
      </c>
    </row>
    <row r="1806" spans="4:6" x14ac:dyDescent="0.3">
      <c r="D1806" s="5">
        <f t="shared" si="30"/>
        <v>1588248065</v>
      </c>
      <c r="E1806" s="6">
        <v>0.73958563920071874</v>
      </c>
      <c r="F1806" s="7">
        <v>0.64206847828999691</v>
      </c>
    </row>
    <row r="1807" spans="4:6" x14ac:dyDescent="0.3">
      <c r="D1807" s="5">
        <f t="shared" si="30"/>
        <v>1156147715</v>
      </c>
      <c r="E1807" s="6">
        <v>0.53837323378620039</v>
      </c>
      <c r="F1807" s="7">
        <v>9.6336236398758601E-2</v>
      </c>
    </row>
    <row r="1808" spans="4:6" x14ac:dyDescent="0.3">
      <c r="D1808" s="5">
        <f t="shared" si="30"/>
        <v>1748816176</v>
      </c>
      <c r="E1808" s="6">
        <v>0.814355992539186</v>
      </c>
      <c r="F1808" s="7">
        <v>0.89406331684596507</v>
      </c>
    </row>
    <row r="1809" spans="4:6" x14ac:dyDescent="0.3">
      <c r="D1809" s="5">
        <f t="shared" si="30"/>
        <v>1670951773</v>
      </c>
      <c r="E1809" s="6">
        <v>0.77809755436898909</v>
      </c>
      <c r="F1809" s="7">
        <v>0.76578390708742838</v>
      </c>
    </row>
    <row r="1810" spans="4:6" x14ac:dyDescent="0.3">
      <c r="D1810" s="5">
        <f t="shared" si="30"/>
        <v>1174736810</v>
      </c>
      <c r="E1810" s="6">
        <v>0.54702945570184802</v>
      </c>
      <c r="F1810" s="7">
        <v>0.11815974082581578</v>
      </c>
    </row>
    <row r="1811" spans="4:6" x14ac:dyDescent="0.3">
      <c r="D1811" s="5">
        <f t="shared" si="30"/>
        <v>1414856475</v>
      </c>
      <c r="E1811" s="6">
        <v>0.65884388811778638</v>
      </c>
      <c r="F1811" s="7">
        <v>0.40930993736068982</v>
      </c>
    </row>
    <row r="1812" spans="4:6" x14ac:dyDescent="0.3">
      <c r="D1812" s="5">
        <f t="shared" si="30"/>
        <v>114479184</v>
      </c>
      <c r="E1812" s="6">
        <v>5.3308524241026979E-2</v>
      </c>
      <c r="F1812" s="7">
        <v>-1.6135869539708303</v>
      </c>
    </row>
    <row r="1813" spans="4:6" x14ac:dyDescent="0.3">
      <c r="D1813" s="5">
        <f t="shared" si="30"/>
        <v>549267133</v>
      </c>
      <c r="E1813" s="6">
        <v>0.25577244046681785</v>
      </c>
      <c r="F1813" s="7">
        <v>-0.6564340610304823</v>
      </c>
    </row>
    <row r="1814" spans="4:6" x14ac:dyDescent="0.3">
      <c r="D1814" s="5">
        <f t="shared" si="30"/>
        <v>840671181</v>
      </c>
      <c r="E1814" s="6">
        <v>0.3914680247115605</v>
      </c>
      <c r="F1814" s="7">
        <v>-0.27549489228508439</v>
      </c>
    </row>
    <row r="1815" spans="4:6" x14ac:dyDescent="0.3">
      <c r="D1815" s="5">
        <f t="shared" si="30"/>
        <v>1187584339</v>
      </c>
      <c r="E1815" s="6">
        <v>0.55301205260028319</v>
      </c>
      <c r="F1815" s="7">
        <v>0.13327500444362245</v>
      </c>
    </row>
    <row r="1816" spans="4:6" x14ac:dyDescent="0.3">
      <c r="D1816" s="5">
        <f t="shared" si="30"/>
        <v>955154851</v>
      </c>
      <c r="E1816" s="6">
        <v>0.44477863790912425</v>
      </c>
      <c r="F1816" s="7">
        <v>-0.13886443444339594</v>
      </c>
    </row>
    <row r="1817" spans="4:6" x14ac:dyDescent="0.3">
      <c r="D1817" s="5">
        <f t="shared" si="30"/>
        <v>1953395178</v>
      </c>
      <c r="E1817" s="6">
        <v>0.9096205140553606</v>
      </c>
      <c r="F1817" s="7">
        <v>1.3384218138805504</v>
      </c>
    </row>
    <row r="1818" spans="4:6" x14ac:dyDescent="0.3">
      <c r="D1818" s="5">
        <f t="shared" si="30"/>
        <v>626664762</v>
      </c>
      <c r="E1818" s="6">
        <v>0.29181352005509054</v>
      </c>
      <c r="F1818" s="7">
        <v>-0.54809446622317393</v>
      </c>
    </row>
    <row r="1819" spans="4:6" x14ac:dyDescent="0.3">
      <c r="D1819" s="5">
        <f t="shared" si="30"/>
        <v>280074860</v>
      </c>
      <c r="E1819" s="6">
        <v>0.13042001997159797</v>
      </c>
      <c r="F1819" s="7">
        <v>-1.1244078580777941</v>
      </c>
    </row>
    <row r="1820" spans="4:6" x14ac:dyDescent="0.3">
      <c r="D1820" s="5">
        <f t="shared" si="30"/>
        <v>1084009195</v>
      </c>
      <c r="E1820" s="6">
        <v>0.50478111766724021</v>
      </c>
      <c r="F1820" s="7">
        <v>1.1984771627808831E-2</v>
      </c>
    </row>
    <row r="1821" spans="4:6" x14ac:dyDescent="0.3">
      <c r="D1821" s="5">
        <f t="shared" si="30"/>
        <v>621309043</v>
      </c>
      <c r="E1821" s="6">
        <v>0.28931956904876938</v>
      </c>
      <c r="F1821" s="7">
        <v>-0.55537361184915213</v>
      </c>
    </row>
    <row r="1822" spans="4:6" x14ac:dyDescent="0.3">
      <c r="D1822" s="5">
        <f t="shared" si="30"/>
        <v>1599684298</v>
      </c>
      <c r="E1822" s="6">
        <v>0.74491105018640968</v>
      </c>
      <c r="F1822" s="7">
        <v>0.6585607105560235</v>
      </c>
    </row>
    <row r="1823" spans="4:6" x14ac:dyDescent="0.3">
      <c r="D1823" s="5">
        <f t="shared" si="30"/>
        <v>1291253579</v>
      </c>
      <c r="E1823" s="6">
        <v>0.60128680439785753</v>
      </c>
      <c r="F1823" s="7">
        <v>0.2566792498656123</v>
      </c>
    </row>
    <row r="1824" spans="4:6" x14ac:dyDescent="0.3">
      <c r="D1824" s="5">
        <f t="shared" si="30"/>
        <v>1536141381</v>
      </c>
      <c r="E1824" s="6">
        <v>0.71532157362934345</v>
      </c>
      <c r="F1824" s="7">
        <v>0.56899894965991538</v>
      </c>
    </row>
    <row r="1825" spans="4:6" x14ac:dyDescent="0.3">
      <c r="D1825" s="5">
        <f t="shared" si="30"/>
        <v>617754988</v>
      </c>
      <c r="E1825" s="6">
        <v>0.28766458322076555</v>
      </c>
      <c r="F1825" s="7">
        <v>-0.5602203230962578</v>
      </c>
    </row>
    <row r="1826" spans="4:6" x14ac:dyDescent="0.3">
      <c r="D1826" s="5">
        <f t="shared" si="30"/>
        <v>1840587153</v>
      </c>
      <c r="E1826" s="6">
        <v>0.85709018386629432</v>
      </c>
      <c r="F1826" s="7">
        <v>1.0673371187703127</v>
      </c>
    </row>
    <row r="1827" spans="4:6" x14ac:dyDescent="0.3">
      <c r="D1827" s="5">
        <f t="shared" si="30"/>
        <v>1289018779</v>
      </c>
      <c r="E1827" s="6">
        <v>0.60024614455201308</v>
      </c>
      <c r="F1827" s="7">
        <v>0.25398426941884611</v>
      </c>
    </row>
    <row r="1828" spans="4:6" x14ac:dyDescent="0.3">
      <c r="D1828" s="5">
        <f t="shared" si="30"/>
        <v>1034292931</v>
      </c>
      <c r="E1828" s="6">
        <v>0.48163017815130782</v>
      </c>
      <c r="F1828" s="7">
        <v>-4.6062598649176105E-2</v>
      </c>
    </row>
    <row r="1829" spans="4:6" x14ac:dyDescent="0.3">
      <c r="D1829" s="5">
        <f t="shared" si="30"/>
        <v>1654246845</v>
      </c>
      <c r="E1829" s="6">
        <v>0.77031871608488145</v>
      </c>
      <c r="F1829" s="7">
        <v>0.73989687982290575</v>
      </c>
    </row>
    <row r="1830" spans="4:6" x14ac:dyDescent="0.3">
      <c r="D1830" s="5">
        <f t="shared" si="30"/>
        <v>117524947</v>
      </c>
      <c r="E1830" s="6">
        <v>5.4726818161762149E-2</v>
      </c>
      <c r="F1830" s="7">
        <v>-1.6006537225566786</v>
      </c>
    </row>
    <row r="1831" spans="4:6" x14ac:dyDescent="0.3">
      <c r="D1831" s="5">
        <f t="shared" si="30"/>
        <v>1542404910</v>
      </c>
      <c r="E1831" s="6">
        <v>0.71823825660928919</v>
      </c>
      <c r="F1831" s="7">
        <v>0.57761587480563337</v>
      </c>
    </row>
    <row r="1832" spans="4:6" x14ac:dyDescent="0.3">
      <c r="D1832" s="5">
        <f t="shared" si="30"/>
        <v>169369120</v>
      </c>
      <c r="E1832" s="6">
        <v>7.8868642522831114E-2</v>
      </c>
      <c r="F1832" s="7">
        <v>-1.4127226638098533</v>
      </c>
    </row>
    <row r="1833" spans="4:6" x14ac:dyDescent="0.3">
      <c r="D1833" s="5">
        <f t="shared" si="30"/>
        <v>146547391</v>
      </c>
      <c r="E1833" s="6">
        <v>6.8241446808205403E-2</v>
      </c>
      <c r="F1833" s="7">
        <v>-1.4890169946275909</v>
      </c>
    </row>
    <row r="1834" spans="4:6" x14ac:dyDescent="0.3">
      <c r="D1834" s="5">
        <f t="shared" si="30"/>
        <v>177977743</v>
      </c>
      <c r="E1834" s="6">
        <v>8.2877344994691515E-2</v>
      </c>
      <c r="F1834" s="7">
        <v>-1.3859745003926438</v>
      </c>
    </row>
    <row r="1835" spans="4:6" x14ac:dyDescent="0.3">
      <c r="D1835" s="5">
        <f t="shared" si="30"/>
        <v>1229044353</v>
      </c>
      <c r="E1835" s="6">
        <v>0.57231837610930059</v>
      </c>
      <c r="F1835" s="7">
        <v>0.18227967587977781</v>
      </c>
    </row>
    <row r="1836" spans="4:6" x14ac:dyDescent="0.3">
      <c r="D1836" s="5">
        <f t="shared" si="30"/>
        <v>816731641</v>
      </c>
      <c r="E1836" s="6">
        <v>0.38032030768722325</v>
      </c>
      <c r="F1836" s="7">
        <v>-0.30463965367536672</v>
      </c>
    </row>
    <row r="1837" spans="4:6" x14ac:dyDescent="0.3">
      <c r="D1837" s="5">
        <f t="shared" si="30"/>
        <v>948251085</v>
      </c>
      <c r="E1837" s="6">
        <v>0.44156382134329886</v>
      </c>
      <c r="F1837" s="7">
        <v>-0.14700554615347891</v>
      </c>
    </row>
    <row r="1838" spans="4:6" x14ac:dyDescent="0.3">
      <c r="D1838" s="5">
        <f t="shared" si="30"/>
        <v>1561671877</v>
      </c>
      <c r="E1838" s="6">
        <v>0.72721013727338069</v>
      </c>
      <c r="F1838" s="7">
        <v>0.6043970065840204</v>
      </c>
    </row>
    <row r="1839" spans="4:6" x14ac:dyDescent="0.3">
      <c r="D1839" s="5">
        <f t="shared" si="30"/>
        <v>344714026</v>
      </c>
      <c r="E1839" s="6">
        <v>0.16051997724968939</v>
      </c>
      <c r="F1839" s="7">
        <v>-0.99232306683747851</v>
      </c>
    </row>
    <row r="1840" spans="4:6" x14ac:dyDescent="0.3">
      <c r="D1840" s="5">
        <f t="shared" si="30"/>
        <v>987452090</v>
      </c>
      <c r="E1840" s="6">
        <v>0.45981821181235666</v>
      </c>
      <c r="F1840" s="7">
        <v>-0.10089171046033939</v>
      </c>
    </row>
    <row r="1841" spans="4:6" x14ac:dyDescent="0.3">
      <c r="D1841" s="5">
        <f t="shared" si="30"/>
        <v>1900291225</v>
      </c>
      <c r="E1841" s="6">
        <v>0.88489205891722078</v>
      </c>
      <c r="F1841" s="7">
        <v>1.1998029398326109</v>
      </c>
    </row>
    <row r="1842" spans="4:6" x14ac:dyDescent="0.3">
      <c r="D1842" s="5">
        <f t="shared" si="30"/>
        <v>1341224017</v>
      </c>
      <c r="E1842" s="6">
        <v>0.62455610290594032</v>
      </c>
      <c r="F1842" s="7">
        <v>0.31746895258331087</v>
      </c>
    </row>
    <row r="1843" spans="4:6" x14ac:dyDescent="0.3">
      <c r="D1843" s="5">
        <f t="shared" si="30"/>
        <v>2035018498</v>
      </c>
      <c r="E1843" s="6">
        <v>0.9476293343562906</v>
      </c>
      <c r="F1843" s="7">
        <v>1.6222897082491665</v>
      </c>
    </row>
    <row r="1844" spans="4:6" x14ac:dyDescent="0.3">
      <c r="D1844" s="5">
        <f t="shared" si="30"/>
        <v>33452237</v>
      </c>
      <c r="E1844" s="6">
        <v>1.557741175925118E-2</v>
      </c>
      <c r="F1844" s="7">
        <v>-2.1550895984451417</v>
      </c>
    </row>
    <row r="1845" spans="4:6" x14ac:dyDescent="0.3">
      <c r="D1845" s="5">
        <f t="shared" si="30"/>
        <v>2012713330</v>
      </c>
      <c r="E1845" s="6">
        <v>0.93724268110212183</v>
      </c>
      <c r="F1845" s="7">
        <v>1.5320315969762832</v>
      </c>
    </row>
    <row r="1846" spans="4:6" x14ac:dyDescent="0.3">
      <c r="D1846" s="5">
        <f t="shared" si="30"/>
        <v>1377478503</v>
      </c>
      <c r="E1846" s="6">
        <v>0.6414384135431036</v>
      </c>
      <c r="F1846" s="7">
        <v>0.3623062704274107</v>
      </c>
    </row>
    <row r="1847" spans="4:6" x14ac:dyDescent="0.3">
      <c r="D1847" s="5">
        <f t="shared" si="30"/>
        <v>1876139899</v>
      </c>
      <c r="E1847" s="6">
        <v>0.87364572135139784</v>
      </c>
      <c r="F1847" s="7">
        <v>1.1437952570296948</v>
      </c>
    </row>
    <row r="1848" spans="4:6" x14ac:dyDescent="0.3">
      <c r="D1848" s="5">
        <f t="shared" si="30"/>
        <v>1616186992</v>
      </c>
      <c r="E1848" s="6">
        <v>0.75259571592565222</v>
      </c>
      <c r="F1848" s="7">
        <v>0.68268079444378937</v>
      </c>
    </row>
    <row r="1849" spans="4:6" x14ac:dyDescent="0.3">
      <c r="D1849" s="5">
        <f t="shared" si="30"/>
        <v>1176362616</v>
      </c>
      <c r="E1849" s="6">
        <v>0.54778653061742566</v>
      </c>
      <c r="F1849" s="7">
        <v>0.12007095713363611</v>
      </c>
    </row>
    <row r="1850" spans="4:6" x14ac:dyDescent="0.3">
      <c r="D1850" s="5">
        <f t="shared" si="30"/>
        <v>437242962</v>
      </c>
      <c r="E1850" s="6">
        <v>0.20360712074079282</v>
      </c>
      <c r="F1850" s="7">
        <v>-0.8288059135149044</v>
      </c>
    </row>
    <row r="1851" spans="4:6" x14ac:dyDescent="0.3">
      <c r="D1851" s="5">
        <f t="shared" si="30"/>
        <v>685735986</v>
      </c>
      <c r="E1851" s="6">
        <v>0.31932070229139242</v>
      </c>
      <c r="F1851" s="7">
        <v>-0.46959918847997256</v>
      </c>
    </row>
    <row r="1852" spans="4:6" x14ac:dyDescent="0.3">
      <c r="D1852" s="5">
        <f t="shared" si="30"/>
        <v>1996328995</v>
      </c>
      <c r="E1852" s="6">
        <v>0.92961313056723505</v>
      </c>
      <c r="F1852" s="7">
        <v>1.472915808435139</v>
      </c>
    </row>
    <row r="1853" spans="4:6" x14ac:dyDescent="0.3">
      <c r="D1853" s="5">
        <f t="shared" si="30"/>
        <v>763225814</v>
      </c>
      <c r="E1853" s="6">
        <v>0.35540471538473362</v>
      </c>
      <c r="F1853" s="7">
        <v>-0.37076921731950785</v>
      </c>
    </row>
    <row r="1854" spans="4:6" x14ac:dyDescent="0.3">
      <c r="D1854" s="5">
        <f t="shared" si="30"/>
        <v>1591303309</v>
      </c>
      <c r="E1854" s="6">
        <v>0.74100834805612303</v>
      </c>
      <c r="F1854" s="7">
        <v>0.64645720440437859</v>
      </c>
    </row>
    <row r="1855" spans="4:6" x14ac:dyDescent="0.3">
      <c r="D1855" s="5">
        <f t="shared" si="30"/>
        <v>459459196</v>
      </c>
      <c r="E1855" s="6">
        <v>0.21395236087399755</v>
      </c>
      <c r="F1855" s="7">
        <v>-0.79278221229899737</v>
      </c>
    </row>
    <row r="1856" spans="4:6" x14ac:dyDescent="0.3">
      <c r="D1856" s="5">
        <f t="shared" si="30"/>
        <v>1491227547</v>
      </c>
      <c r="E1856" s="6">
        <v>0.69440693985149915</v>
      </c>
      <c r="F1856" s="7">
        <v>0.50838107773019858</v>
      </c>
    </row>
    <row r="1857" spans="4:6" x14ac:dyDescent="0.3">
      <c r="D1857" s="5">
        <f t="shared" si="30"/>
        <v>1540557444</v>
      </c>
      <c r="E1857" s="6">
        <v>0.71737796321267078</v>
      </c>
      <c r="F1857" s="7">
        <v>0.57506982651991212</v>
      </c>
    </row>
    <row r="1858" spans="4:6" x14ac:dyDescent="0.3">
      <c r="D1858" s="5">
        <f t="shared" si="30"/>
        <v>1184651008</v>
      </c>
      <c r="E1858" s="6">
        <v>0.5516461139094514</v>
      </c>
      <c r="F1858" s="7">
        <v>0.12982134851010746</v>
      </c>
    </row>
    <row r="1859" spans="4:6" x14ac:dyDescent="0.3">
      <c r="D1859" s="5">
        <f t="shared" ref="D1859:D1922" si="31">MOD(D1858*$B$4,$B$5)</f>
        <v>1094254852</v>
      </c>
      <c r="E1859" s="6">
        <v>0.50955212349961709</v>
      </c>
      <c r="F1859" s="7">
        <v>2.394591110756826E-2</v>
      </c>
    </row>
    <row r="1860" spans="4:6" x14ac:dyDescent="0.3">
      <c r="D1860" s="5">
        <f t="shared" si="31"/>
        <v>1268179280</v>
      </c>
      <c r="E1860" s="6">
        <v>0.59054199661178697</v>
      </c>
      <c r="F1860" s="7">
        <v>0.22893941305729631</v>
      </c>
    </row>
    <row r="1861" spans="4:6" x14ac:dyDescent="0.3">
      <c r="D1861" s="5">
        <f t="shared" si="31"/>
        <v>113183498</v>
      </c>
      <c r="E1861" s="6">
        <v>5.2705173429758452E-2</v>
      </c>
      <c r="F1861" s="7">
        <v>-1.6191715994082501</v>
      </c>
    </row>
    <row r="1862" spans="4:6" x14ac:dyDescent="0.3">
      <c r="D1862" s="5">
        <f t="shared" si="31"/>
        <v>282233990</v>
      </c>
      <c r="E1862" s="6">
        <v>0.13142544322779909</v>
      </c>
      <c r="F1862" s="7">
        <v>-1.1196782742343216</v>
      </c>
    </row>
    <row r="1863" spans="4:6" x14ac:dyDescent="0.3">
      <c r="D1863" s="5">
        <f t="shared" si="31"/>
        <v>80674722</v>
      </c>
      <c r="E1863" s="6">
        <v>3.7567094934701076E-2</v>
      </c>
      <c r="F1863" s="7">
        <v>-1.77964430939532</v>
      </c>
    </row>
    <row r="1864" spans="4:6" x14ac:dyDescent="0.3">
      <c r="D1864" s="5">
        <f t="shared" si="31"/>
        <v>861653651</v>
      </c>
      <c r="E1864" s="6">
        <v>0.40123874871175619</v>
      </c>
      <c r="F1864" s="7">
        <v>-0.25014205096930203</v>
      </c>
    </row>
    <row r="1865" spans="4:6" x14ac:dyDescent="0.3">
      <c r="D1865" s="5">
        <f t="shared" si="31"/>
        <v>420112325</v>
      </c>
      <c r="E1865" s="6">
        <v>0.19563004625554201</v>
      </c>
      <c r="F1865" s="7">
        <v>-0.857334417641475</v>
      </c>
    </row>
    <row r="1866" spans="4:6" x14ac:dyDescent="0.3">
      <c r="D1866" s="5">
        <f t="shared" si="31"/>
        <v>553961454</v>
      </c>
      <c r="E1866" s="6">
        <v>0.25795840402874948</v>
      </c>
      <c r="F1866" s="7">
        <v>-0.64965235248539455</v>
      </c>
    </row>
    <row r="1867" spans="4:6" x14ac:dyDescent="0.3">
      <c r="D1867" s="5">
        <f t="shared" si="31"/>
        <v>1954457237</v>
      </c>
      <c r="E1867" s="6">
        <v>0.910115073816958</v>
      </c>
      <c r="F1867" s="7">
        <v>1.34146399410297</v>
      </c>
    </row>
    <row r="1868" spans="4:6" x14ac:dyDescent="0.3">
      <c r="D1868" s="5">
        <f t="shared" si="31"/>
        <v>353707223</v>
      </c>
      <c r="E1868" s="6">
        <v>0.16470776094562165</v>
      </c>
      <c r="F1868" s="7">
        <v>-0.97529183011103737</v>
      </c>
    </row>
    <row r="1869" spans="4:6" x14ac:dyDescent="0.3">
      <c r="D1869" s="5">
        <f t="shared" si="31"/>
        <v>1306367783</v>
      </c>
      <c r="E1869" s="6">
        <v>0.60832490409568407</v>
      </c>
      <c r="F1869" s="7">
        <v>0.2749558059678992</v>
      </c>
    </row>
    <row r="1870" spans="4:6" x14ac:dyDescent="0.3">
      <c r="D1870" s="5">
        <f t="shared" si="31"/>
        <v>969442685</v>
      </c>
      <c r="E1870" s="6">
        <v>0.45143192908859991</v>
      </c>
      <c r="F1870" s="7">
        <v>-0.12204439593010812</v>
      </c>
    </row>
    <row r="1871" spans="4:6" x14ac:dyDescent="0.3">
      <c r="D1871" s="5">
        <f t="shared" si="31"/>
        <v>151695858</v>
      </c>
      <c r="E1871" s="6">
        <v>7.0638888581319614E-2</v>
      </c>
      <c r="F1871" s="7">
        <v>-1.4710493280760868</v>
      </c>
    </row>
    <row r="1872" spans="4:6" x14ac:dyDescent="0.3">
      <c r="D1872" s="5">
        <f t="shared" si="31"/>
        <v>1739008895</v>
      </c>
      <c r="E1872" s="6">
        <v>0.80978912143948412</v>
      </c>
      <c r="F1872" s="7">
        <v>0.87711945769885946</v>
      </c>
    </row>
    <row r="1873" spans="4:6" x14ac:dyDescent="0.3">
      <c r="D1873" s="5">
        <f t="shared" si="31"/>
        <v>710092962</v>
      </c>
      <c r="E1873" s="6">
        <v>0.33066280310103929</v>
      </c>
      <c r="F1873" s="7">
        <v>-0.43808370511920353</v>
      </c>
    </row>
    <row r="1874" spans="4:6" x14ac:dyDescent="0.3">
      <c r="D1874" s="5">
        <f t="shared" si="31"/>
        <v>910878935</v>
      </c>
      <c r="E1874" s="6">
        <v>0.42416105784863334</v>
      </c>
      <c r="F1874" s="7">
        <v>-0.19125972201948696</v>
      </c>
    </row>
    <row r="1875" spans="4:6" x14ac:dyDescent="0.3">
      <c r="D1875" s="5">
        <f t="shared" si="31"/>
        <v>1456882707</v>
      </c>
      <c r="E1875" s="6">
        <v>0.67841387742982606</v>
      </c>
      <c r="F1875" s="7">
        <v>0.46326804860165838</v>
      </c>
    </row>
    <row r="1876" spans="4:6" x14ac:dyDescent="0.3">
      <c r="D1876" s="5">
        <f t="shared" si="31"/>
        <v>1538161288</v>
      </c>
      <c r="E1876" s="6">
        <v>0.71626216612408145</v>
      </c>
      <c r="F1876" s="7">
        <v>0.57177315289801878</v>
      </c>
    </row>
    <row r="1877" spans="4:6" x14ac:dyDescent="0.3">
      <c r="D1877" s="5">
        <f t="shared" si="31"/>
        <v>1483921670</v>
      </c>
      <c r="E1877" s="6">
        <v>0.69100487575959868</v>
      </c>
      <c r="F1877" s="7">
        <v>0.49870070413154305</v>
      </c>
    </row>
    <row r="1878" spans="4:6" x14ac:dyDescent="0.3">
      <c r="D1878" s="5">
        <f t="shared" si="31"/>
        <v>1065886885</v>
      </c>
      <c r="E1878" s="6">
        <v>0.49634225945579097</v>
      </c>
      <c r="F1878" s="7">
        <v>-9.1687243300001223E-3</v>
      </c>
    </row>
    <row r="1879" spans="4:6" x14ac:dyDescent="0.3">
      <c r="D1879" s="5">
        <f t="shared" si="31"/>
        <v>2012611009</v>
      </c>
      <c r="E1879" s="6">
        <v>0.93719503417349892</v>
      </c>
      <c r="F1879" s="7">
        <v>1.5316455259397406</v>
      </c>
    </row>
    <row r="1880" spans="4:6" x14ac:dyDescent="0.3">
      <c r="D1880" s="5">
        <f t="shared" si="31"/>
        <v>733308806</v>
      </c>
      <c r="E1880" s="6">
        <v>0.34147352291408323</v>
      </c>
      <c r="F1880" s="7">
        <v>-0.40844493995859193</v>
      </c>
    </row>
    <row r="1881" spans="4:6" x14ac:dyDescent="0.3">
      <c r="D1881" s="5">
        <f t="shared" si="31"/>
        <v>576420925</v>
      </c>
      <c r="E1881" s="6">
        <v>0.26841691021660052</v>
      </c>
      <c r="F1881" s="7">
        <v>-0.6176079232641819</v>
      </c>
    </row>
    <row r="1882" spans="4:6" x14ac:dyDescent="0.3">
      <c r="D1882" s="5">
        <f t="shared" si="31"/>
        <v>1616340143</v>
      </c>
      <c r="E1882" s="6">
        <v>0.75266703241753119</v>
      </c>
      <c r="F1882" s="7">
        <v>0.68290648610013915</v>
      </c>
    </row>
    <row r="1883" spans="4:6" x14ac:dyDescent="0.3">
      <c r="D1883" s="5">
        <f t="shared" si="31"/>
        <v>2126663596</v>
      </c>
      <c r="E1883" s="6">
        <v>0.99030490870615928</v>
      </c>
      <c r="F1883" s="7">
        <v>2.3379434364324303</v>
      </c>
    </row>
    <row r="1884" spans="4:6" x14ac:dyDescent="0.3">
      <c r="D1884" s="5">
        <f t="shared" si="31"/>
        <v>17664975</v>
      </c>
      <c r="E1884" s="6">
        <v>8.2258950064199934E-3</v>
      </c>
      <c r="F1884" s="7">
        <v>-2.3987355804550519</v>
      </c>
    </row>
    <row r="1885" spans="4:6" x14ac:dyDescent="0.3">
      <c r="D1885" s="5">
        <f t="shared" si="31"/>
        <v>155000366</v>
      </c>
      <c r="E1885" s="6">
        <v>7.2177670031951427E-2</v>
      </c>
      <c r="F1885" s="7">
        <v>-1.4597625656222541</v>
      </c>
    </row>
    <row r="1886" spans="4:6" x14ac:dyDescent="0.3">
      <c r="D1886" s="5">
        <f t="shared" si="31"/>
        <v>189641038</v>
      </c>
      <c r="E1886" s="6">
        <v>8.8308489963699582E-2</v>
      </c>
      <c r="F1886" s="7">
        <v>-1.3512449499885366</v>
      </c>
    </row>
    <row r="1887" spans="4:6" x14ac:dyDescent="0.3">
      <c r="D1887" s="5">
        <f t="shared" si="31"/>
        <v>1587241784</v>
      </c>
      <c r="E1887" s="6">
        <v>0.73911705309442899</v>
      </c>
      <c r="F1887" s="7">
        <v>0.6406257063408225</v>
      </c>
    </row>
    <row r="1888" spans="4:6" x14ac:dyDescent="0.3">
      <c r="D1888" s="5">
        <f t="shared" si="31"/>
        <v>1974081445</v>
      </c>
      <c r="E1888" s="6">
        <v>0.91925330778514347</v>
      </c>
      <c r="F1888" s="7">
        <v>1.4000665708415345</v>
      </c>
    </row>
    <row r="1889" spans="4:6" x14ac:dyDescent="0.3">
      <c r="D1889" s="5">
        <f t="shared" si="31"/>
        <v>593563264</v>
      </c>
      <c r="E1889" s="6">
        <v>0.27639943387024052</v>
      </c>
      <c r="F1889" s="7">
        <v>-0.59357132054865891</v>
      </c>
    </row>
    <row r="1890" spans="4:6" x14ac:dyDescent="0.3">
      <c r="D1890" s="5">
        <f t="shared" si="31"/>
        <v>165498270</v>
      </c>
      <c r="E1890" s="6">
        <v>7.7066137527177239E-2</v>
      </c>
      <c r="F1890" s="7">
        <v>-1.4250862352242957</v>
      </c>
    </row>
    <row r="1891" spans="4:6" x14ac:dyDescent="0.3">
      <c r="D1891" s="5">
        <f t="shared" si="31"/>
        <v>127824330</v>
      </c>
      <c r="E1891" s="6">
        <v>5.9522842112484244E-2</v>
      </c>
      <c r="F1891" s="7">
        <v>-1.5587917215258018</v>
      </c>
    </row>
    <row r="1892" spans="4:6" x14ac:dyDescent="0.3">
      <c r="D1892" s="5">
        <f t="shared" si="31"/>
        <v>487715599</v>
      </c>
      <c r="E1892" s="6">
        <v>0.22711027388191807</v>
      </c>
      <c r="F1892" s="7">
        <v>-0.74839730476074473</v>
      </c>
    </row>
    <row r="1893" spans="4:6" x14ac:dyDescent="0.3">
      <c r="D1893" s="5">
        <f t="shared" si="31"/>
        <v>1803940915</v>
      </c>
      <c r="E1893" s="6">
        <v>0.84002544948833568</v>
      </c>
      <c r="F1893" s="7">
        <v>0.99456248487005738</v>
      </c>
    </row>
    <row r="1894" spans="4:6" x14ac:dyDescent="0.3">
      <c r="D1894" s="5">
        <f t="shared" si="31"/>
        <v>1864989409</v>
      </c>
      <c r="E1894" s="6">
        <v>0.86845336981905008</v>
      </c>
      <c r="F1894" s="7">
        <v>1.1191098917915356</v>
      </c>
    </row>
    <row r="1895" spans="4:6" x14ac:dyDescent="0.3">
      <c r="D1895" s="5">
        <f t="shared" si="31"/>
        <v>241795952</v>
      </c>
      <c r="E1895" s="6">
        <v>0.11259501437898262</v>
      </c>
      <c r="F1895" s="7">
        <v>-1.2128425371343272</v>
      </c>
    </row>
    <row r="1896" spans="4:6" x14ac:dyDescent="0.3">
      <c r="D1896" s="5">
        <f t="shared" si="31"/>
        <v>158777547</v>
      </c>
      <c r="E1896" s="6">
        <v>7.3936557000443853E-2</v>
      </c>
      <c r="F1896" s="7">
        <v>-1.4470850164604099</v>
      </c>
    </row>
    <row r="1897" spans="4:6" x14ac:dyDescent="0.3">
      <c r="D1897" s="5">
        <f t="shared" si="31"/>
        <v>2129318741</v>
      </c>
      <c r="E1897" s="6">
        <v>0.9915413069459994</v>
      </c>
      <c r="F1897" s="7">
        <v>2.388498310558286</v>
      </c>
    </row>
    <row r="1898" spans="4:6" x14ac:dyDescent="0.3">
      <c r="D1898" s="5">
        <f t="shared" si="31"/>
        <v>1482634097</v>
      </c>
      <c r="E1898" s="6">
        <v>0.69040530285835755</v>
      </c>
      <c r="F1898" s="7">
        <v>0.49699951366424683</v>
      </c>
    </row>
    <row r="1899" spans="4:6" x14ac:dyDescent="0.3">
      <c r="D1899" s="5">
        <f t="shared" si="31"/>
        <v>1190476365</v>
      </c>
      <c r="E1899" s="6">
        <v>0.55435875715162486</v>
      </c>
      <c r="F1899" s="7">
        <v>0.13668158532114286</v>
      </c>
    </row>
    <row r="1900" spans="4:6" x14ac:dyDescent="0.3">
      <c r="D1900" s="5">
        <f t="shared" si="31"/>
        <v>969704842</v>
      </c>
      <c r="E1900" s="6">
        <v>0.45155400545481034</v>
      </c>
      <c r="F1900" s="7">
        <v>-0.12173611423616984</v>
      </c>
    </row>
    <row r="1901" spans="4:6" x14ac:dyDescent="0.3">
      <c r="D1901" s="5">
        <f t="shared" si="31"/>
        <v>2068858170</v>
      </c>
      <c r="E1901" s="6">
        <v>0.96338715959655785</v>
      </c>
      <c r="F1901" s="7">
        <v>1.7914215031467497</v>
      </c>
    </row>
    <row r="1902" spans="4:6" x14ac:dyDescent="0.3">
      <c r="D1902" s="5">
        <f t="shared" si="31"/>
        <v>1420687629</v>
      </c>
      <c r="E1902" s="6">
        <v>0.66155923079844492</v>
      </c>
      <c r="F1902" s="7">
        <v>0.41672230385224085</v>
      </c>
    </row>
    <row r="1903" spans="4:6" x14ac:dyDescent="0.3">
      <c r="D1903" s="5">
        <f t="shared" si="31"/>
        <v>269756161</v>
      </c>
      <c r="E1903" s="6">
        <v>0.12561500130744185</v>
      </c>
      <c r="F1903" s="7">
        <v>-1.1473669305260912</v>
      </c>
    </row>
    <row r="1904" spans="4:6" x14ac:dyDescent="0.3">
      <c r="D1904" s="5">
        <f t="shared" si="31"/>
        <v>1206295870</v>
      </c>
      <c r="E1904" s="6">
        <v>0.5617252882213567</v>
      </c>
      <c r="F1904" s="7">
        <v>0.15534489566817175</v>
      </c>
    </row>
    <row r="1905" spans="4:6" x14ac:dyDescent="0.3">
      <c r="D1905" s="5">
        <f t="shared" si="31"/>
        <v>88852365</v>
      </c>
      <c r="E1905" s="6">
        <v>4.1375106704770688E-2</v>
      </c>
      <c r="F1905" s="7">
        <v>-1.7349468860637856</v>
      </c>
    </row>
    <row r="1906" spans="4:6" x14ac:dyDescent="0.3">
      <c r="D1906" s="5">
        <f t="shared" si="31"/>
        <v>467667856</v>
      </c>
      <c r="E1906" s="6">
        <v>0.21777481606022903</v>
      </c>
      <c r="F1906" s="7">
        <v>-0.77973031338623022</v>
      </c>
    </row>
    <row r="1907" spans="4:6" x14ac:dyDescent="0.3">
      <c r="D1907" s="5">
        <f t="shared" si="31"/>
        <v>446979712</v>
      </c>
      <c r="E1907" s="6">
        <v>0.2081411482842091</v>
      </c>
      <c r="F1907" s="7">
        <v>-0.81288796273852526</v>
      </c>
    </row>
    <row r="1908" spans="4:6" x14ac:dyDescent="0.3">
      <c r="D1908" s="5">
        <f t="shared" si="31"/>
        <v>389476543</v>
      </c>
      <c r="E1908" s="6">
        <v>0.18136414855845659</v>
      </c>
      <c r="F1908" s="7">
        <v>-0.91017865870055237</v>
      </c>
    </row>
    <row r="1909" spans="4:6" x14ac:dyDescent="0.3">
      <c r="D1909" s="5">
        <f t="shared" si="31"/>
        <v>1350361315</v>
      </c>
      <c r="E1909" s="6">
        <v>0.62881098885909747</v>
      </c>
      <c r="F1909" s="7">
        <v>0.32870586308604016</v>
      </c>
    </row>
    <row r="1910" spans="4:6" x14ac:dyDescent="0.3">
      <c r="D1910" s="5">
        <f t="shared" si="31"/>
        <v>719898974</v>
      </c>
      <c r="E1910" s="6">
        <v>0.33522908327656714</v>
      </c>
      <c r="F1910" s="7">
        <v>-0.42551928452299786</v>
      </c>
    </row>
    <row r="1911" spans="4:6" x14ac:dyDescent="0.3">
      <c r="D1911" s="5">
        <f t="shared" si="31"/>
        <v>1810481847</v>
      </c>
      <c r="E1911" s="6">
        <v>0.8430713083064848</v>
      </c>
      <c r="F1911" s="7">
        <v>1.0071610580529784</v>
      </c>
    </row>
    <row r="1912" spans="4:6" x14ac:dyDescent="0.3">
      <c r="D1912" s="5">
        <f t="shared" si="31"/>
        <v>1922221872</v>
      </c>
      <c r="E1912" s="6">
        <v>0.89510431224024323</v>
      </c>
      <c r="F1912" s="7">
        <v>1.2541393068825515</v>
      </c>
    </row>
    <row r="1913" spans="4:6" x14ac:dyDescent="0.3">
      <c r="D1913" s="5">
        <f t="shared" si="31"/>
        <v>1246047383</v>
      </c>
      <c r="E1913" s="6">
        <v>0.58023602895460658</v>
      </c>
      <c r="F1913" s="7">
        <v>0.20249733439707501</v>
      </c>
    </row>
    <row r="1914" spans="4:6" x14ac:dyDescent="0.3">
      <c r="D1914" s="5">
        <f t="shared" si="31"/>
        <v>1231239617</v>
      </c>
      <c r="E1914" s="6">
        <v>0.57334062557047294</v>
      </c>
      <c r="F1914" s="7">
        <v>0.18488562161181329</v>
      </c>
    </row>
    <row r="1915" spans="4:6" x14ac:dyDescent="0.3">
      <c r="D1915" s="5">
        <f t="shared" si="31"/>
        <v>1557621482</v>
      </c>
      <c r="E1915" s="6">
        <v>0.72532402512181926</v>
      </c>
      <c r="F1915" s="7">
        <v>0.59873149719559349</v>
      </c>
    </row>
    <row r="1916" spans="4:6" x14ac:dyDescent="0.3">
      <c r="D1916" s="5">
        <f t="shared" si="31"/>
        <v>249108858</v>
      </c>
      <c r="E1916" s="6">
        <v>0.11600035160407457</v>
      </c>
      <c r="F1916" s="7">
        <v>-1.1952209811133683</v>
      </c>
    </row>
    <row r="1917" spans="4:6" x14ac:dyDescent="0.3">
      <c r="D1917" s="5">
        <f t="shared" si="31"/>
        <v>972744965</v>
      </c>
      <c r="E1917" s="6">
        <v>0.45296967304588265</v>
      </c>
      <c r="F1917" s="7">
        <v>-0.11816194003055554</v>
      </c>
    </row>
    <row r="1918" spans="4:6" x14ac:dyDescent="0.3">
      <c r="D1918" s="5">
        <f t="shared" si="31"/>
        <v>642263860</v>
      </c>
      <c r="E1918" s="6">
        <v>0.29907741611737515</v>
      </c>
      <c r="F1918" s="7">
        <v>-0.52705581051888661</v>
      </c>
    </row>
    <row r="1919" spans="4:6" x14ac:dyDescent="0.3">
      <c r="D1919" s="5">
        <f t="shared" si="31"/>
        <v>1644857968</v>
      </c>
      <c r="E1919" s="6">
        <v>0.76594667953061557</v>
      </c>
      <c r="F1919" s="7">
        <v>0.72556311324528866</v>
      </c>
    </row>
    <row r="1920" spans="4:6" x14ac:dyDescent="0.3">
      <c r="D1920" s="5">
        <f t="shared" si="31"/>
        <v>26092797</v>
      </c>
      <c r="E1920" s="6">
        <v>1.2150405451795463E-2</v>
      </c>
      <c r="F1920" s="7">
        <v>-2.2523397358692745</v>
      </c>
    </row>
    <row r="1921" spans="4:6" x14ac:dyDescent="0.3">
      <c r="D1921" s="5">
        <f t="shared" si="31"/>
        <v>1099986845</v>
      </c>
      <c r="E1921" s="6">
        <v>0.51222129074132194</v>
      </c>
      <c r="F1921" s="7">
        <v>3.0639025980237614E-2</v>
      </c>
    </row>
    <row r="1922" spans="4:6" x14ac:dyDescent="0.3">
      <c r="D1922" s="5">
        <f t="shared" si="31"/>
        <v>931822920</v>
      </c>
      <c r="E1922" s="6">
        <v>0.43391386087417033</v>
      </c>
      <c r="F1922" s="7">
        <v>-0.16641836569285878</v>
      </c>
    </row>
    <row r="1923" spans="4:6" x14ac:dyDescent="0.3">
      <c r="D1923" s="5">
        <f t="shared" ref="D1923:D1986" si="32">MOD(D1922*$B$4,$B$5)</f>
        <v>979184905</v>
      </c>
      <c r="E1923" s="6">
        <v>0.45596850379926013</v>
      </c>
      <c r="F1923" s="7">
        <v>-0.11059563678979994</v>
      </c>
    </row>
    <row r="1924" spans="4:6" x14ac:dyDescent="0.3">
      <c r="D1924" s="5">
        <f t="shared" si="32"/>
        <v>119478785</v>
      </c>
      <c r="E1924" s="6">
        <v>5.563664488088027E-2</v>
      </c>
      <c r="F1924" s="7">
        <v>-1.5924960507846366</v>
      </c>
    </row>
    <row r="1925" spans="4:6" x14ac:dyDescent="0.3">
      <c r="D1925" s="5">
        <f t="shared" si="32"/>
        <v>1366838540</v>
      </c>
      <c r="E1925" s="6">
        <v>0.63648379467100258</v>
      </c>
      <c r="F1925" s="7">
        <v>0.34907579112830051</v>
      </c>
    </row>
    <row r="1926" spans="4:6" x14ac:dyDescent="0.3">
      <c r="D1926" s="5">
        <f t="shared" si="32"/>
        <v>1523077559</v>
      </c>
      <c r="E1926" s="6">
        <v>0.70923825745399882</v>
      </c>
      <c r="F1926" s="7">
        <v>0.55116074793431358</v>
      </c>
    </row>
    <row r="1927" spans="4:6" x14ac:dyDescent="0.3">
      <c r="D1927" s="5">
        <f t="shared" si="32"/>
        <v>1374195444</v>
      </c>
      <c r="E1927" s="6">
        <v>0.63990962006143259</v>
      </c>
      <c r="F1927" s="7">
        <v>0.35821722213095736</v>
      </c>
    </row>
    <row r="1928" spans="4:6" x14ac:dyDescent="0.3">
      <c r="D1928" s="5">
        <f t="shared" si="32"/>
        <v>165905141</v>
      </c>
      <c r="E1928" s="6">
        <v>7.7255601600981882E-2</v>
      </c>
      <c r="F1928" s="7">
        <v>-1.4237764215317052</v>
      </c>
    </row>
    <row r="1929" spans="4:6" x14ac:dyDescent="0.3">
      <c r="D1929" s="5">
        <f t="shared" si="32"/>
        <v>440541548</v>
      </c>
      <c r="E1929" s="6">
        <v>0.20514314454527866</v>
      </c>
      <c r="F1929" s="7">
        <v>-0.82338992756832297</v>
      </c>
    </row>
    <row r="1930" spans="4:6" x14ac:dyDescent="0.3">
      <c r="D1930" s="5">
        <f t="shared" si="32"/>
        <v>997990914</v>
      </c>
      <c r="E1930" s="6">
        <v>0.46472573416747687</v>
      </c>
      <c r="F1930" s="7">
        <v>-8.8534999039284898E-2</v>
      </c>
    </row>
    <row r="1931" spans="4:6" x14ac:dyDescent="0.3">
      <c r="D1931" s="5">
        <f t="shared" si="32"/>
        <v>1666240190</v>
      </c>
      <c r="E1931" s="6">
        <v>0.77590355256190857</v>
      </c>
      <c r="F1931" s="7">
        <v>0.75843118483755723</v>
      </c>
    </row>
    <row r="1932" spans="4:6" x14ac:dyDescent="0.3">
      <c r="D1932" s="5">
        <f t="shared" si="32"/>
        <v>1375180399</v>
      </c>
      <c r="E1932" s="6">
        <v>0.64036827547509989</v>
      </c>
      <c r="F1932" s="7">
        <v>0.35944335117910764</v>
      </c>
    </row>
    <row r="1933" spans="4:6" x14ac:dyDescent="0.3">
      <c r="D1933" s="5">
        <f t="shared" si="32"/>
        <v>466027712</v>
      </c>
      <c r="E1933" s="6">
        <v>0.21701106449310767</v>
      </c>
      <c r="F1933" s="7">
        <v>-0.78232750055948497</v>
      </c>
    </row>
    <row r="1934" spans="4:6" x14ac:dyDescent="0.3">
      <c r="D1934" s="5">
        <f t="shared" si="32"/>
        <v>732483627</v>
      </c>
      <c r="E1934" s="6">
        <v>0.34108926899832603</v>
      </c>
      <c r="F1934" s="7">
        <v>-0.40949213426377568</v>
      </c>
    </row>
    <row r="1935" spans="4:6" x14ac:dyDescent="0.3">
      <c r="D1935" s="5">
        <f t="shared" si="32"/>
        <v>1546394709</v>
      </c>
      <c r="E1935" s="6">
        <v>0.72009615154945861</v>
      </c>
      <c r="F1935" s="7">
        <v>0.58312716647092722</v>
      </c>
    </row>
    <row r="1936" spans="4:6" x14ac:dyDescent="0.3">
      <c r="D1936" s="5">
        <f t="shared" si="32"/>
        <v>1634912066</v>
      </c>
      <c r="E1936" s="6">
        <v>0.76131525799754562</v>
      </c>
      <c r="F1936" s="7">
        <v>0.7105397600661898</v>
      </c>
    </row>
    <row r="1937" spans="4:6" x14ac:dyDescent="0.3">
      <c r="D1937" s="5">
        <f t="shared" si="32"/>
        <v>963794283</v>
      </c>
      <c r="E1937" s="6">
        <v>0.44880168693959871</v>
      </c>
      <c r="F1937" s="7">
        <v>-0.12868946237558823</v>
      </c>
    </row>
    <row r="1938" spans="4:6" x14ac:dyDescent="0.3">
      <c r="D1938" s="5">
        <f t="shared" si="32"/>
        <v>228106085</v>
      </c>
      <c r="E1938" s="6">
        <v>0.10622017328275384</v>
      </c>
      <c r="F1938" s="7">
        <v>-1.2468831483497778</v>
      </c>
    </row>
    <row r="1939" spans="4:6" x14ac:dyDescent="0.3">
      <c r="D1939" s="5">
        <f t="shared" si="32"/>
        <v>760170866</v>
      </c>
      <c r="E1939" s="6">
        <v>0.35398214436507053</v>
      </c>
      <c r="F1939" s="7">
        <v>-0.37459150913986561</v>
      </c>
    </row>
    <row r="1940" spans="4:6" x14ac:dyDescent="0.3">
      <c r="D1940" s="5">
        <f t="shared" si="32"/>
        <v>154796397</v>
      </c>
      <c r="E1940" s="6">
        <v>7.2082689564752098E-2</v>
      </c>
      <c r="F1940" s="7">
        <v>-1.4604538613965747</v>
      </c>
    </row>
    <row r="1941" spans="4:6" x14ac:dyDescent="0.3">
      <c r="D1941" s="5">
        <f t="shared" si="32"/>
        <v>1081271674</v>
      </c>
      <c r="E1941" s="6">
        <v>0.50350636011316097</v>
      </c>
      <c r="F1941" s="7">
        <v>8.7892545624875147E-3</v>
      </c>
    </row>
    <row r="1942" spans="4:6" x14ac:dyDescent="0.3">
      <c r="D1942" s="5">
        <f t="shared" si="32"/>
        <v>1622418966</v>
      </c>
      <c r="E1942" s="6">
        <v>0.75549770496366331</v>
      </c>
      <c r="F1942" s="7">
        <v>0.69189289945200516</v>
      </c>
    </row>
    <row r="1943" spans="4:6" x14ac:dyDescent="0.3">
      <c r="D1943" s="5">
        <f t="shared" si="32"/>
        <v>1352268990</v>
      </c>
      <c r="E1943" s="6">
        <v>0.6296993192561896</v>
      </c>
      <c r="F1943" s="7">
        <v>0.33105709191325994</v>
      </c>
    </row>
    <row r="1944" spans="4:6" x14ac:dyDescent="0.3">
      <c r="D1944" s="5">
        <f t="shared" si="32"/>
        <v>463482078</v>
      </c>
      <c r="E1944" s="6">
        <v>0.21582566128654931</v>
      </c>
      <c r="F1944" s="7">
        <v>-0.78636902869012204</v>
      </c>
    </row>
    <row r="1945" spans="4:6" x14ac:dyDescent="0.3">
      <c r="D1945" s="5">
        <f t="shared" si="32"/>
        <v>258752692</v>
      </c>
      <c r="E1945" s="6">
        <v>0.12049111176327906</v>
      </c>
      <c r="F1945" s="7">
        <v>-1.172535261967669</v>
      </c>
    </row>
    <row r="1946" spans="4:6" x14ac:dyDescent="0.3">
      <c r="D1946" s="5">
        <f t="shared" si="32"/>
        <v>486304580</v>
      </c>
      <c r="E1946" s="6">
        <v>0.22645321695735046</v>
      </c>
      <c r="F1946" s="7">
        <v>-0.75057838442623215</v>
      </c>
    </row>
    <row r="1947" spans="4:6" x14ac:dyDescent="0.3">
      <c r="D1947" s="5">
        <f t="shared" si="32"/>
        <v>264635823</v>
      </c>
      <c r="E1947" s="6">
        <v>0.12323065812069052</v>
      </c>
      <c r="F1947" s="7">
        <v>-1.1589874117567185</v>
      </c>
    </row>
    <row r="1948" spans="4:6" x14ac:dyDescent="0.3">
      <c r="D1948" s="5">
        <f t="shared" si="32"/>
        <v>1003079677</v>
      </c>
      <c r="E1948" s="6">
        <v>0.46709537409906776</v>
      </c>
      <c r="F1948" s="7">
        <v>-8.2573405724760518E-2</v>
      </c>
    </row>
    <row r="1949" spans="4:6" x14ac:dyDescent="0.3">
      <c r="D1949" s="5">
        <f t="shared" si="32"/>
        <v>345299558</v>
      </c>
      <c r="E1949" s="6">
        <v>0.1607926368348232</v>
      </c>
      <c r="F1949" s="7">
        <v>-0.99120544228283003</v>
      </c>
    </row>
    <row r="1950" spans="4:6" x14ac:dyDescent="0.3">
      <c r="D1950" s="5">
        <f t="shared" si="32"/>
        <v>1334379851</v>
      </c>
      <c r="E1950" s="6">
        <v>0.62136903975286428</v>
      </c>
      <c r="F1950" s="7">
        <v>0.30907835938012945</v>
      </c>
    </row>
    <row r="1951" spans="4:6" x14ac:dyDescent="0.3">
      <c r="D1951" s="5">
        <f t="shared" si="32"/>
        <v>225279503</v>
      </c>
      <c r="E1951" s="6">
        <v>0.10490394346872711</v>
      </c>
      <c r="F1951" s="7">
        <v>-1.2540938734741887</v>
      </c>
    </row>
    <row r="1952" spans="4:6" x14ac:dyDescent="0.3">
      <c r="D1952" s="5">
        <f t="shared" si="32"/>
        <v>1757184552</v>
      </c>
      <c r="E1952" s="6">
        <v>0.8182528212836504</v>
      </c>
      <c r="F1952" s="7">
        <v>0.90872679342423091</v>
      </c>
    </row>
    <row r="1953" spans="4:6" x14ac:dyDescent="0.3">
      <c r="D1953" s="5">
        <f t="shared" si="32"/>
        <v>1893904033</v>
      </c>
      <c r="E1953" s="6">
        <v>0.88191779086544908</v>
      </c>
      <c r="F1953" s="7">
        <v>1.1846283615695707</v>
      </c>
    </row>
    <row r="1954" spans="4:6" x14ac:dyDescent="0.3">
      <c r="D1954" s="5">
        <f t="shared" si="32"/>
        <v>115240506</v>
      </c>
      <c r="E1954" s="6">
        <v>5.3663042423932855E-2</v>
      </c>
      <c r="F1954" s="7">
        <v>-1.61032884707428</v>
      </c>
    </row>
    <row r="1955" spans="4:6" x14ac:dyDescent="0.3">
      <c r="D1955" s="5">
        <f t="shared" si="32"/>
        <v>791819396</v>
      </c>
      <c r="E1955" s="6">
        <v>0.36871963959999349</v>
      </c>
      <c r="F1955" s="7">
        <v>-0.33524632547171379</v>
      </c>
    </row>
    <row r="1956" spans="4:6" x14ac:dyDescent="0.3">
      <c r="D1956" s="5">
        <f t="shared" si="32"/>
        <v>1000115010</v>
      </c>
      <c r="E1956" s="6">
        <v>0.46571484344612329</v>
      </c>
      <c r="F1956" s="7">
        <v>-8.6046205291254285E-2</v>
      </c>
    </row>
    <row r="1957" spans="4:6" x14ac:dyDescent="0.3">
      <c r="D1957" s="5">
        <f t="shared" si="32"/>
        <v>1119263150</v>
      </c>
      <c r="E1957" s="6">
        <v>0.52119751975051831</v>
      </c>
      <c r="F1957" s="7">
        <v>5.3159329033642178E-2</v>
      </c>
    </row>
    <row r="1958" spans="4:6" x14ac:dyDescent="0.3">
      <c r="D1958" s="5">
        <f t="shared" si="32"/>
        <v>1557922424</v>
      </c>
      <c r="E1958" s="6">
        <v>0.72546416216107468</v>
      </c>
      <c r="F1958" s="7">
        <v>0.59915177875930103</v>
      </c>
    </row>
    <row r="1959" spans="4:6" x14ac:dyDescent="0.3">
      <c r="D1959" s="5">
        <f t="shared" si="32"/>
        <v>1890978258</v>
      </c>
      <c r="E1959" s="6">
        <v>0.88055537071130741</v>
      </c>
      <c r="F1959" s="7">
        <v>1.1777676253861804</v>
      </c>
    </row>
    <row r="1960" spans="4:6" x14ac:dyDescent="0.3">
      <c r="D1960" s="5">
        <f t="shared" si="32"/>
        <v>619076183</v>
      </c>
      <c r="E1960" s="6">
        <v>0.28827981258582308</v>
      </c>
      <c r="F1960" s="7">
        <v>-0.55841706118718681</v>
      </c>
    </row>
    <row r="1961" spans="4:6" x14ac:dyDescent="0.3">
      <c r="D1961" s="5">
        <f t="shared" si="32"/>
        <v>1191481588</v>
      </c>
      <c r="E1961" s="6">
        <v>0.55482685058827219</v>
      </c>
      <c r="F1961" s="7">
        <v>0.13786602910963452</v>
      </c>
    </row>
    <row r="1962" spans="4:6" x14ac:dyDescent="0.3">
      <c r="D1962" s="5">
        <f t="shared" si="32"/>
        <v>100700394</v>
      </c>
      <c r="E1962" s="6">
        <v>4.6892275146108379E-2</v>
      </c>
      <c r="F1962" s="7">
        <v>-1.6757633770216223</v>
      </c>
    </row>
    <row r="1963" spans="4:6" x14ac:dyDescent="0.3">
      <c r="D1963" s="5">
        <f t="shared" si="32"/>
        <v>1153225613</v>
      </c>
      <c r="E1963" s="6">
        <v>0.53701252400596866</v>
      </c>
      <c r="F1963" s="7">
        <v>9.2910137548304475E-2</v>
      </c>
    </row>
    <row r="1964" spans="4:6" x14ac:dyDescent="0.3">
      <c r="D1964" s="5">
        <f t="shared" si="32"/>
        <v>282467589</v>
      </c>
      <c r="E1964" s="6">
        <v>0.1315342212389542</v>
      </c>
      <c r="F1964" s="7">
        <v>-1.1191680747153536</v>
      </c>
    </row>
    <row r="1965" spans="4:6" x14ac:dyDescent="0.3">
      <c r="D1965" s="5">
        <f t="shared" si="32"/>
        <v>619313816</v>
      </c>
      <c r="E1965" s="6">
        <v>0.28839046907461291</v>
      </c>
      <c r="F1965" s="7">
        <v>-0.55809291534023153</v>
      </c>
    </row>
    <row r="1966" spans="4:6" x14ac:dyDescent="0.3">
      <c r="D1966" s="5">
        <f t="shared" si="32"/>
        <v>1924845896</v>
      </c>
      <c r="E1966" s="6">
        <v>0.89632621863514761</v>
      </c>
      <c r="F1966" s="7">
        <v>1.2608925499335235</v>
      </c>
    </row>
    <row r="1967" spans="4:6" x14ac:dyDescent="0.3">
      <c r="D1967" s="5">
        <f t="shared" si="32"/>
        <v>1208774714</v>
      </c>
      <c r="E1967" s="6">
        <v>0.56287958991050679</v>
      </c>
      <c r="F1967" s="7">
        <v>0.15827409480583893</v>
      </c>
    </row>
    <row r="1968" spans="4:6" x14ac:dyDescent="0.3">
      <c r="D1968" s="5">
        <f t="shared" si="32"/>
        <v>1633530504</v>
      </c>
      <c r="E1968" s="6">
        <v>0.76067191805753109</v>
      </c>
      <c r="F1968" s="7">
        <v>0.7084656054966133</v>
      </c>
    </row>
    <row r="1969" spans="4:6" x14ac:dyDescent="0.3">
      <c r="D1969" s="5">
        <f t="shared" si="32"/>
        <v>846408038</v>
      </c>
      <c r="E1969" s="6">
        <v>0.39413945692976887</v>
      </c>
      <c r="F1969" s="7">
        <v>-0.2685462052524254</v>
      </c>
    </row>
    <row r="1970" spans="4:6" x14ac:dyDescent="0.3">
      <c r="D1970" s="5">
        <f t="shared" si="32"/>
        <v>1086018123</v>
      </c>
      <c r="E1970" s="6">
        <v>0.50571659766669996</v>
      </c>
      <c r="F1970" s="7">
        <v>1.4329875759800662E-2</v>
      </c>
    </row>
    <row r="1971" spans="4:6" x14ac:dyDescent="0.3">
      <c r="D1971" s="5">
        <f t="shared" si="32"/>
        <v>957508416</v>
      </c>
      <c r="E1971" s="6">
        <v>0.44587460201780743</v>
      </c>
      <c r="F1971" s="7">
        <v>-0.13609117489287703</v>
      </c>
    </row>
    <row r="1972" spans="4:6" x14ac:dyDescent="0.3">
      <c r="D1972" s="5">
        <f t="shared" si="32"/>
        <v>1745698002</v>
      </c>
      <c r="E1972" s="6">
        <v>0.81290397961894423</v>
      </c>
      <c r="F1972" s="7">
        <v>0.88864845559628669</v>
      </c>
    </row>
    <row r="1973" spans="4:6" x14ac:dyDescent="0.3">
      <c r="D1973" s="5">
        <f t="shared" si="32"/>
        <v>1477429909</v>
      </c>
      <c r="E1973" s="6">
        <v>0.6879819139726292</v>
      </c>
      <c r="F1973" s="7">
        <v>0.49013811004831093</v>
      </c>
    </row>
    <row r="1974" spans="4:6" x14ac:dyDescent="0.3">
      <c r="D1974" s="5">
        <f t="shared" si="32"/>
        <v>1234704116</v>
      </c>
      <c r="E1974" s="6">
        <v>0.57495390863619178</v>
      </c>
      <c r="F1974" s="7">
        <v>0.18900080900029281</v>
      </c>
    </row>
    <row r="1975" spans="4:6" x14ac:dyDescent="0.3">
      <c r="D1975" s="5">
        <f t="shared" si="32"/>
        <v>1288728245</v>
      </c>
      <c r="E1975" s="6">
        <v>0.60011085411544041</v>
      </c>
      <c r="F1975" s="7">
        <v>0.25363404577537213</v>
      </c>
    </row>
    <row r="1976" spans="4:6" x14ac:dyDescent="0.3">
      <c r="D1976" s="5">
        <f t="shared" si="32"/>
        <v>2042311746</v>
      </c>
      <c r="E1976" s="6">
        <v>0.95102551761178811</v>
      </c>
      <c r="F1976" s="7">
        <v>1.6548793946124896</v>
      </c>
    </row>
    <row r="1977" spans="4:6" x14ac:dyDescent="0.3">
      <c r="D1977" s="5">
        <f t="shared" si="32"/>
        <v>2045991984</v>
      </c>
      <c r="E1977" s="6">
        <v>0.95273926197806302</v>
      </c>
      <c r="F1977" s="7">
        <v>1.6720144330425466</v>
      </c>
    </row>
    <row r="1978" spans="4:6" x14ac:dyDescent="0.3">
      <c r="D1978" s="5">
        <f t="shared" si="32"/>
        <v>1453617781</v>
      </c>
      <c r="E1978" s="6">
        <v>0.67689352778428558</v>
      </c>
      <c r="F1978" s="7">
        <v>0.45902955226402592</v>
      </c>
    </row>
    <row r="1979" spans="4:6" x14ac:dyDescent="0.3">
      <c r="D1979" s="5">
        <f t="shared" si="32"/>
        <v>703224573</v>
      </c>
      <c r="E1979" s="6">
        <v>0.3274644602345903</v>
      </c>
      <c r="F1979" s="7">
        <v>-0.44692540466686254</v>
      </c>
    </row>
    <row r="1980" spans="4:6" x14ac:dyDescent="0.3">
      <c r="D1980" s="5">
        <f t="shared" si="32"/>
        <v>79355154</v>
      </c>
      <c r="E1980" s="6">
        <v>3.6952623200558705E-2</v>
      </c>
      <c r="F1980" s="7">
        <v>-1.7871995229599622</v>
      </c>
    </row>
    <row r="1981" spans="4:6" x14ac:dyDescent="0.3">
      <c r="D1981" s="5">
        <f t="shared" si="32"/>
        <v>1589296133</v>
      </c>
      <c r="E1981" s="6">
        <v>0.74007368389523931</v>
      </c>
      <c r="F1981" s="7">
        <v>0.64357258536487416</v>
      </c>
    </row>
    <row r="1982" spans="4:6" x14ac:dyDescent="0.3">
      <c r="D1982" s="5">
        <f t="shared" si="32"/>
        <v>207830615</v>
      </c>
      <c r="E1982" s="6">
        <v>9.677867181299131E-2</v>
      </c>
      <c r="F1982" s="7">
        <v>-1.3001272962408781</v>
      </c>
    </row>
    <row r="1983" spans="4:6" x14ac:dyDescent="0.3">
      <c r="D1983" s="5">
        <f t="shared" si="32"/>
        <v>1295501528</v>
      </c>
      <c r="E1983" s="6">
        <v>0.60326490979945746</v>
      </c>
      <c r="F1983" s="7">
        <v>0.26180707994484331</v>
      </c>
    </row>
    <row r="1984" spans="4:6" x14ac:dyDescent="0.3">
      <c r="D1984" s="5">
        <f t="shared" si="32"/>
        <v>430457448</v>
      </c>
      <c r="E1984" s="6">
        <v>0.2004473695535654</v>
      </c>
      <c r="F1984" s="7">
        <v>-0.84002434074297638</v>
      </c>
    </row>
    <row r="1985" spans="4:6" x14ac:dyDescent="0.3">
      <c r="D1985" s="5">
        <f t="shared" si="32"/>
        <v>1707187683</v>
      </c>
      <c r="E1985" s="6">
        <v>0.79497121488207134</v>
      </c>
      <c r="F1985" s="7">
        <v>0.82379232332204055</v>
      </c>
    </row>
    <row r="1986" spans="4:6" x14ac:dyDescent="0.3">
      <c r="D1986" s="5">
        <f t="shared" si="32"/>
        <v>119176115</v>
      </c>
      <c r="E1986" s="6">
        <v>5.5495703178919574E-2</v>
      </c>
      <c r="F1986" s="7">
        <v>-1.5937528299595127</v>
      </c>
    </row>
    <row r="1987" spans="4:6" x14ac:dyDescent="0.3">
      <c r="D1987" s="5">
        <f t="shared" ref="D1987:D2050" si="33">MOD(D1986*$B$4,$B$5)</f>
        <v>1789040499</v>
      </c>
      <c r="E1987" s="6">
        <v>0.8330869025858928</v>
      </c>
      <c r="F1987" s="7">
        <v>0.96643572513593923</v>
      </c>
    </row>
    <row r="1988" spans="4:6" x14ac:dyDescent="0.3">
      <c r="D1988" s="5">
        <f t="shared" si="33"/>
        <v>2014030418</v>
      </c>
      <c r="E1988" s="6">
        <v>0.93785599799627062</v>
      </c>
      <c r="F1988" s="7">
        <v>1.5370216652809718</v>
      </c>
    </row>
    <row r="1989" spans="4:6" x14ac:dyDescent="0.3">
      <c r="D1989" s="5">
        <f t="shared" si="33"/>
        <v>530123941</v>
      </c>
      <c r="E1989" s="6">
        <v>0.24685819702861664</v>
      </c>
      <c r="F1989" s="7">
        <v>-0.68440985600966697</v>
      </c>
    </row>
    <row r="1990" spans="4:6" x14ac:dyDescent="0.3">
      <c r="D1990" s="5">
        <f t="shared" si="33"/>
        <v>197618359</v>
      </c>
      <c r="E1990" s="6">
        <v>9.2023219533286266E-2</v>
      </c>
      <c r="F1990" s="7">
        <v>-1.3283986686150964</v>
      </c>
    </row>
    <row r="1991" spans="4:6" x14ac:dyDescent="0.3">
      <c r="D1991" s="5">
        <f t="shared" si="33"/>
        <v>113447315</v>
      </c>
      <c r="E1991" s="6">
        <v>5.2828022793706526E-2</v>
      </c>
      <c r="F1991" s="7">
        <v>-1.618030403575373</v>
      </c>
    </row>
    <row r="1992" spans="4:6" x14ac:dyDescent="0.3">
      <c r="D1992" s="5">
        <f t="shared" si="33"/>
        <v>132042515</v>
      </c>
      <c r="E1992" s="6">
        <v>6.1487087571515782E-2</v>
      </c>
      <c r="F1992" s="7">
        <v>-1.5424092501683577</v>
      </c>
    </row>
    <row r="1993" spans="4:6" x14ac:dyDescent="0.3">
      <c r="D1993" s="5">
        <f t="shared" si="33"/>
        <v>92777269</v>
      </c>
      <c r="E1993" s="6">
        <v>4.3202782555672135E-2</v>
      </c>
      <c r="F1993" s="7">
        <v>-1.7146709904286432</v>
      </c>
    </row>
    <row r="1994" spans="4:6" x14ac:dyDescent="0.3">
      <c r="D1994" s="5">
        <f t="shared" si="33"/>
        <v>948147904</v>
      </c>
      <c r="E1994" s="6">
        <v>0.44151577394596841</v>
      </c>
      <c r="F1994" s="7">
        <v>-0.14712729262348523</v>
      </c>
    </row>
    <row r="1995" spans="4:6" x14ac:dyDescent="0.3">
      <c r="D1995" s="5">
        <f t="shared" si="33"/>
        <v>875989120</v>
      </c>
      <c r="E1995" s="6">
        <v>0.4079142216666734</v>
      </c>
      <c r="F1995" s="7">
        <v>-0.23291366984725245</v>
      </c>
    </row>
    <row r="1996" spans="4:6" x14ac:dyDescent="0.3">
      <c r="D1996" s="5">
        <f t="shared" si="33"/>
        <v>917802090</v>
      </c>
      <c r="E1996" s="6">
        <v>0.42738490312116678</v>
      </c>
      <c r="F1996" s="7">
        <v>-0.18303595613977039</v>
      </c>
    </row>
    <row r="1997" spans="4:6" x14ac:dyDescent="0.3">
      <c r="D1997" s="5">
        <f t="shared" si="33"/>
        <v>637048780</v>
      </c>
      <c r="E1997" s="6">
        <v>0.29664895524890067</v>
      </c>
      <c r="F1997" s="7">
        <v>-0.53406305351516747</v>
      </c>
    </row>
    <row r="1998" spans="4:6" x14ac:dyDescent="0.3">
      <c r="D1998" s="5">
        <f t="shared" si="33"/>
        <v>1163317987</v>
      </c>
      <c r="E1998" s="6">
        <v>0.54171215187917665</v>
      </c>
      <c r="F1998" s="7">
        <v>0.10474809665763458</v>
      </c>
    </row>
    <row r="1999" spans="4:6" x14ac:dyDescent="0.3">
      <c r="D1999" s="5">
        <f t="shared" si="33"/>
        <v>2120148721</v>
      </c>
      <c r="E1999" s="6">
        <v>0.98727118362418487</v>
      </c>
      <c r="F1999" s="7">
        <v>2.2343868110427518</v>
      </c>
    </row>
    <row r="2000" spans="4:6" x14ac:dyDescent="0.3">
      <c r="D2000" s="5">
        <f t="shared" si="33"/>
        <v>1218229959</v>
      </c>
      <c r="E2000" s="6">
        <v>0.56728253147311747</v>
      </c>
      <c r="F2000" s="7">
        <v>0.16945986726752871</v>
      </c>
    </row>
    <row r="2001" spans="4:6" x14ac:dyDescent="0.3">
      <c r="D2001" s="5">
        <f t="shared" si="33"/>
        <v>633645088</v>
      </c>
      <c r="E2001" s="6">
        <v>0.29506398764910546</v>
      </c>
      <c r="F2001" s="7">
        <v>-0.53865058667849564</v>
      </c>
    </row>
    <row r="2002" spans="4:6" x14ac:dyDescent="0.3">
      <c r="D2002" s="5">
        <f t="shared" si="33"/>
        <v>72458627</v>
      </c>
      <c r="E2002" s="6">
        <v>3.3741177556795232E-2</v>
      </c>
      <c r="F2002" s="7">
        <v>-1.8284479198929711</v>
      </c>
    </row>
    <row r="2003" spans="4:6" x14ac:dyDescent="0.3">
      <c r="D2003" s="5">
        <f t="shared" si="33"/>
        <v>1547006601</v>
      </c>
      <c r="E2003" s="6">
        <v>0.72038108596613737</v>
      </c>
      <c r="F2003" s="7">
        <v>0.5839739653548518</v>
      </c>
    </row>
    <row r="2004" spans="4:6" x14ac:dyDescent="0.3">
      <c r="D2004" s="5">
        <f t="shared" si="33"/>
        <v>1106779740</v>
      </c>
      <c r="E2004" s="6">
        <v>0.51538447897451412</v>
      </c>
      <c r="F2004" s="7">
        <v>3.8572732963918471E-2</v>
      </c>
    </row>
    <row r="2005" spans="4:6" x14ac:dyDescent="0.3">
      <c r="D2005" s="5">
        <f t="shared" si="33"/>
        <v>266659474</v>
      </c>
      <c r="E2005" s="6">
        <v>0.12417299405128975</v>
      </c>
      <c r="F2005" s="7">
        <v>-1.1543761516939257</v>
      </c>
    </row>
    <row r="2006" spans="4:6" x14ac:dyDescent="0.3">
      <c r="D2006" s="5">
        <f t="shared" si="33"/>
        <v>2049972983</v>
      </c>
      <c r="E2006" s="6">
        <v>0.95459305909890035</v>
      </c>
      <c r="F2006" s="7">
        <v>1.6911200226268177</v>
      </c>
    </row>
    <row r="2007" spans="4:6" x14ac:dyDescent="0.3">
      <c r="D2007" s="5">
        <f t="shared" si="33"/>
        <v>346892280</v>
      </c>
      <c r="E2007" s="6">
        <v>0.16153430581235728</v>
      </c>
      <c r="F2007" s="7">
        <v>-0.98817160584075914</v>
      </c>
    </row>
    <row r="2008" spans="4:6" x14ac:dyDescent="0.3">
      <c r="D2008" s="5">
        <f t="shared" si="33"/>
        <v>907252221</v>
      </c>
      <c r="E2008" s="6">
        <v>0.42247223753712349</v>
      </c>
      <c r="F2008" s="7">
        <v>-0.19557289773819714</v>
      </c>
    </row>
    <row r="2009" spans="4:6" x14ac:dyDescent="0.3">
      <c r="D2009" s="5">
        <f t="shared" si="33"/>
        <v>337946620</v>
      </c>
      <c r="E2009" s="6">
        <v>0.15736865825706037</v>
      </c>
      <c r="F2009" s="7">
        <v>-1.0053313659478387</v>
      </c>
    </row>
    <row r="2010" spans="4:6" x14ac:dyDescent="0.3">
      <c r="D2010" s="5">
        <f t="shared" si="33"/>
        <v>735511408</v>
      </c>
      <c r="E2010" s="6">
        <v>0.34249918939778506</v>
      </c>
      <c r="F2010" s="7">
        <v>-0.4056519138226089</v>
      </c>
    </row>
    <row r="2011" spans="4:6" x14ac:dyDescent="0.3">
      <c r="D2011" s="5">
        <f t="shared" si="33"/>
        <v>1671523364</v>
      </c>
      <c r="E2011" s="6">
        <v>0.77836372217011052</v>
      </c>
      <c r="F2011" s="7">
        <v>0.76667872540733795</v>
      </c>
    </row>
    <row r="2012" spans="4:6" x14ac:dyDescent="0.3">
      <c r="D2012" s="5">
        <f t="shared" si="33"/>
        <v>848718560</v>
      </c>
      <c r="E2012" s="6">
        <v>0.39521537757964376</v>
      </c>
      <c r="F2012" s="7">
        <v>-0.26575129561379435</v>
      </c>
    </row>
    <row r="2013" spans="4:6" x14ac:dyDescent="0.3">
      <c r="D2013" s="5">
        <f t="shared" si="33"/>
        <v>948075941</v>
      </c>
      <c r="E2013" s="6">
        <v>0.44148226356271864</v>
      </c>
      <c r="F2013" s="7">
        <v>-0.14721220529543724</v>
      </c>
    </row>
    <row r="2014" spans="4:6" x14ac:dyDescent="0.3">
      <c r="D2014" s="5">
        <f t="shared" si="33"/>
        <v>1697230441</v>
      </c>
      <c r="E2014" s="6">
        <v>0.79033451274999833</v>
      </c>
      <c r="F2014" s="7">
        <v>0.80758248222732176</v>
      </c>
    </row>
    <row r="2015" spans="4:6" x14ac:dyDescent="0.3">
      <c r="D2015" s="5">
        <f t="shared" si="33"/>
        <v>509484461</v>
      </c>
      <c r="E2015" s="6">
        <v>0.23724719019350335</v>
      </c>
      <c r="F2015" s="7">
        <v>-0.71518557639994029</v>
      </c>
    </row>
    <row r="2016" spans="4:6" x14ac:dyDescent="0.3">
      <c r="D2016" s="5">
        <f t="shared" si="33"/>
        <v>341691487</v>
      </c>
      <c r="E2016" s="6">
        <v>0.1591124978467007</v>
      </c>
      <c r="F2016" s="7">
        <v>-0.9981121157873315</v>
      </c>
    </row>
    <row r="2017" spans="4:6" x14ac:dyDescent="0.3">
      <c r="D2017" s="5">
        <f t="shared" si="33"/>
        <v>1115360017</v>
      </c>
      <c r="E2017" s="6">
        <v>0.51937998181151224</v>
      </c>
      <c r="F2017" s="7">
        <v>4.8597532558035915E-2</v>
      </c>
    </row>
    <row r="2018" spans="4:6" x14ac:dyDescent="0.3">
      <c r="D2018" s="5">
        <f t="shared" si="33"/>
        <v>2128350317</v>
      </c>
      <c r="E2018" s="6">
        <v>0.99109034937907969</v>
      </c>
      <c r="F2018" s="7">
        <v>2.3693516677922548</v>
      </c>
    </row>
    <row r="2019" spans="4:6" x14ac:dyDescent="0.3">
      <c r="D2019" s="5">
        <f t="shared" si="33"/>
        <v>1980479427</v>
      </c>
      <c r="E2019" s="6">
        <v>0.92223260032220988</v>
      </c>
      <c r="F2019" s="7">
        <v>1.420250386738602</v>
      </c>
    </row>
    <row r="2020" spans="4:6" x14ac:dyDescent="0.3">
      <c r="D2020" s="5">
        <f t="shared" si="33"/>
        <v>192907218</v>
      </c>
      <c r="E2020" s="6">
        <v>8.9829423548494866E-2</v>
      </c>
      <c r="F2020" s="7">
        <v>-1.341806182472421</v>
      </c>
    </row>
    <row r="2021" spans="4:6" x14ac:dyDescent="0.3">
      <c r="D2021" s="5">
        <f t="shared" si="33"/>
        <v>335226686</v>
      </c>
      <c r="E2021" s="6">
        <v>0.15610209028804869</v>
      </c>
      <c r="F2021" s="7">
        <v>-1.010607801110607</v>
      </c>
    </row>
    <row r="2022" spans="4:6" x14ac:dyDescent="0.3">
      <c r="D2022" s="5">
        <f t="shared" si="33"/>
        <v>438079761</v>
      </c>
      <c r="E2022" s="6">
        <v>0.20399678564071355</v>
      </c>
      <c r="F2022" s="7">
        <v>-0.82742966689222908</v>
      </c>
    </row>
    <row r="2023" spans="4:6" x14ac:dyDescent="0.3">
      <c r="D2023" s="5">
        <f t="shared" si="33"/>
        <v>276671222</v>
      </c>
      <c r="E2023" s="6">
        <v>0.12883507751751233</v>
      </c>
      <c r="F2023" s="7">
        <v>-1.1319150397618123</v>
      </c>
    </row>
    <row r="2024" spans="4:6" x14ac:dyDescent="0.3">
      <c r="D2024" s="5">
        <f t="shared" si="33"/>
        <v>2143240116</v>
      </c>
      <c r="E2024" s="6">
        <v>0.99802395235563068</v>
      </c>
      <c r="F2024" s="7">
        <v>2.8819602961662407</v>
      </c>
    </row>
    <row r="2025" spans="4:6" x14ac:dyDescent="0.3">
      <c r="D2025" s="5">
        <f t="shared" si="33"/>
        <v>1318945211</v>
      </c>
      <c r="E2025" s="6">
        <v>0.61418172541463911</v>
      </c>
      <c r="F2025" s="7">
        <v>0.29023488589316249</v>
      </c>
    </row>
    <row r="2026" spans="4:6" x14ac:dyDescent="0.3">
      <c r="D2026" s="5">
        <f t="shared" si="33"/>
        <v>356597572</v>
      </c>
      <c r="E2026" s="6">
        <v>0.16605368458298378</v>
      </c>
      <c r="F2026" s="7">
        <v>-0.96987787584410468</v>
      </c>
    </row>
    <row r="2027" spans="4:6" x14ac:dyDescent="0.3">
      <c r="D2027" s="5">
        <f t="shared" si="33"/>
        <v>1239967307</v>
      </c>
      <c r="E2027" s="6">
        <v>0.57740477293488079</v>
      </c>
      <c r="F2027" s="7">
        <v>0.19525866578597581</v>
      </c>
    </row>
    <row r="2028" spans="4:6" x14ac:dyDescent="0.3">
      <c r="D2028" s="5">
        <f t="shared" si="33"/>
        <v>1945150660</v>
      </c>
      <c r="E2028" s="6">
        <v>0.9057813611866733</v>
      </c>
      <c r="F2028" s="7">
        <v>1.3152161241696556</v>
      </c>
    </row>
    <row r="2029" spans="4:6" x14ac:dyDescent="0.3">
      <c r="D2029" s="5">
        <f t="shared" si="33"/>
        <v>2087494726</v>
      </c>
      <c r="E2029" s="6">
        <v>0.97206548226258294</v>
      </c>
      <c r="F2029" s="7">
        <v>1.9120558141880379</v>
      </c>
    </row>
    <row r="2030" spans="4:6" x14ac:dyDescent="0.3">
      <c r="D2030" s="5">
        <f t="shared" si="33"/>
        <v>1230234212</v>
      </c>
      <c r="E2030" s="6">
        <v>0.57287244738347121</v>
      </c>
      <c r="F2030" s="7">
        <v>0.18369197445585606</v>
      </c>
    </row>
    <row r="2031" spans="4:6" x14ac:dyDescent="0.3">
      <c r="D2031" s="5">
        <f t="shared" si="33"/>
        <v>270356961</v>
      </c>
      <c r="E2031" s="6">
        <v>0.12589477060911691</v>
      </c>
      <c r="F2031" s="7">
        <v>-1.1460135604549899</v>
      </c>
    </row>
    <row r="2032" spans="4:6" x14ac:dyDescent="0.3">
      <c r="D2032" s="5">
        <f t="shared" si="33"/>
        <v>142741612</v>
      </c>
      <c r="E2032" s="6">
        <v>6.6469242858206143E-2</v>
      </c>
      <c r="F2032" s="7">
        <v>-1.5026144858392971</v>
      </c>
    </row>
    <row r="2033" spans="4:6" x14ac:dyDescent="0.3">
      <c r="D2033" s="5">
        <f t="shared" si="33"/>
        <v>1152813276</v>
      </c>
      <c r="E2033" s="6">
        <v>0.53682051462756519</v>
      </c>
      <c r="F2033" s="7">
        <v>9.2426770412366716E-2</v>
      </c>
    </row>
    <row r="2034" spans="4:6" x14ac:dyDescent="0.3">
      <c r="D2034" s="5">
        <f t="shared" si="33"/>
        <v>1853384732</v>
      </c>
      <c r="E2034" s="6">
        <v>0.86304952098340681</v>
      </c>
      <c r="F2034" s="7">
        <v>1.0941231784812808</v>
      </c>
    </row>
    <row r="2035" spans="4:6" x14ac:dyDescent="0.3">
      <c r="D2035" s="5">
        <f t="shared" si="33"/>
        <v>565664352</v>
      </c>
      <c r="E2035" s="6">
        <v>0.26340799058173597</v>
      </c>
      <c r="F2035" s="7">
        <v>-0.63287391820776528</v>
      </c>
    </row>
    <row r="2036" spans="4:6" x14ac:dyDescent="0.3">
      <c r="D2036" s="5">
        <f t="shared" si="33"/>
        <v>2076847434</v>
      </c>
      <c r="E2036" s="6">
        <v>0.96710745055890401</v>
      </c>
      <c r="F2036" s="7">
        <v>1.8398851620038339</v>
      </c>
    </row>
    <row r="2037" spans="4:6" x14ac:dyDescent="0.3">
      <c r="D2037" s="5">
        <f t="shared" si="33"/>
        <v>523393713</v>
      </c>
      <c r="E2037" s="6">
        <v>0.24372419039134327</v>
      </c>
      <c r="F2037" s="7">
        <v>-0.69437290554716746</v>
      </c>
    </row>
    <row r="2038" spans="4:6" x14ac:dyDescent="0.3">
      <c r="D2038" s="5">
        <f t="shared" si="33"/>
        <v>1740296915</v>
      </c>
      <c r="E2038" s="6">
        <v>0.81038890249132078</v>
      </c>
      <c r="F2038" s="7">
        <v>0.87933033069456701</v>
      </c>
    </row>
    <row r="2039" spans="4:6" x14ac:dyDescent="0.3">
      <c r="D2039" s="5">
        <f t="shared" si="33"/>
        <v>607080619</v>
      </c>
      <c r="E2039" s="6">
        <v>0.28269394280639842</v>
      </c>
      <c r="F2039" s="7">
        <v>-0.57485718876692282</v>
      </c>
    </row>
    <row r="2040" spans="4:6" x14ac:dyDescent="0.3">
      <c r="D2040" s="5">
        <f t="shared" si="33"/>
        <v>1974196434</v>
      </c>
      <c r="E2040" s="6">
        <v>0.91930685371095955</v>
      </c>
      <c r="F2040" s="7">
        <v>1.400424316360007</v>
      </c>
    </row>
    <row r="2041" spans="4:6" x14ac:dyDescent="0.3">
      <c r="D2041" s="5">
        <f t="shared" si="33"/>
        <v>1849229989</v>
      </c>
      <c r="E2041" s="6">
        <v>0.86111481800779222</v>
      </c>
      <c r="F2041" s="7">
        <v>1.0853416532114641</v>
      </c>
    </row>
    <row r="2042" spans="4:6" x14ac:dyDescent="0.3">
      <c r="D2042" s="5">
        <f t="shared" si="33"/>
        <v>1875527817</v>
      </c>
      <c r="E2042" s="6">
        <v>0.8733606984590746</v>
      </c>
      <c r="F2042" s="7">
        <v>1.142422115138704</v>
      </c>
    </row>
    <row r="2043" spans="4:6" x14ac:dyDescent="0.3">
      <c r="D2043" s="5">
        <f t="shared" si="33"/>
        <v>2135147828</v>
      </c>
      <c r="E2043" s="6">
        <v>0.99425568710477619</v>
      </c>
      <c r="F2043" s="7">
        <v>2.527474220944538</v>
      </c>
    </row>
    <row r="2044" spans="4:6" x14ac:dyDescent="0.3">
      <c r="D2044" s="5">
        <f t="shared" si="33"/>
        <v>1538134917</v>
      </c>
      <c r="E2044" s="6">
        <v>0.71624988617026242</v>
      </c>
      <c r="F2044" s="7">
        <v>0.57173690582614689</v>
      </c>
    </row>
    <row r="2045" spans="4:6" x14ac:dyDescent="0.3">
      <c r="D2045" s="5">
        <f t="shared" si="33"/>
        <v>210967129</v>
      </c>
      <c r="E2045" s="6">
        <v>9.8239224961250302E-2</v>
      </c>
      <c r="F2045" s="7">
        <v>-1.2916497987809104</v>
      </c>
    </row>
    <row r="2046" spans="4:6" x14ac:dyDescent="0.3">
      <c r="D2046" s="5">
        <f t="shared" si="33"/>
        <v>226829885</v>
      </c>
      <c r="E2046" s="6">
        <v>0.10562589634733824</v>
      </c>
      <c r="F2046" s="7">
        <v>-1.2501307385177463</v>
      </c>
    </row>
    <row r="2047" spans="4:6" x14ac:dyDescent="0.3">
      <c r="D2047" s="5">
        <f t="shared" si="33"/>
        <v>1433746429</v>
      </c>
      <c r="E2047" s="6">
        <v>0.66764020842280258</v>
      </c>
      <c r="F2047" s="7">
        <v>0.43340635688263562</v>
      </c>
    </row>
    <row r="2048" spans="4:6" x14ac:dyDescent="0.3">
      <c r="D2048" s="5">
        <f t="shared" si="33"/>
        <v>1418382390</v>
      </c>
      <c r="E2048" s="6">
        <v>0.66048577023715316</v>
      </c>
      <c r="F2048" s="7">
        <v>0.4137892471901512</v>
      </c>
    </row>
    <row r="2049" spans="4:6" x14ac:dyDescent="0.3">
      <c r="D2049" s="5">
        <f t="shared" si="33"/>
        <v>662714036</v>
      </c>
      <c r="E2049" s="6">
        <v>0.30860027140807383</v>
      </c>
      <c r="F2049" s="7">
        <v>-0.49982182315805124</v>
      </c>
    </row>
    <row r="2050" spans="4:6" x14ac:dyDescent="0.3">
      <c r="D2050" s="5">
        <f t="shared" si="33"/>
        <v>952826044</v>
      </c>
      <c r="E2050" s="6">
        <v>0.44369420264260301</v>
      </c>
      <c r="F2050" s="7">
        <v>-0.14160957261491824</v>
      </c>
    </row>
    <row r="2051" spans="4:6" x14ac:dyDescent="0.3">
      <c r="D2051" s="5">
        <f t="shared" ref="D2051:D2114" si="34">MOD(D2050*$B$4,$B$5)</f>
        <v>1208702125</v>
      </c>
      <c r="E2051" s="6">
        <v>0.56284578802329099</v>
      </c>
      <c r="F2051" s="7">
        <v>0.15818829869090034</v>
      </c>
    </row>
    <row r="2052" spans="4:6" x14ac:dyDescent="0.3">
      <c r="D2052" s="5">
        <f t="shared" si="34"/>
        <v>277070532</v>
      </c>
      <c r="E2052" s="6">
        <v>0.12902102072632035</v>
      </c>
      <c r="F2052" s="7">
        <v>-1.1310310058507338</v>
      </c>
    </row>
    <row r="2053" spans="4:6" x14ac:dyDescent="0.3">
      <c r="D2053" s="5">
        <f t="shared" si="34"/>
        <v>2090980303</v>
      </c>
      <c r="E2053" s="6">
        <v>0.97368858053692486</v>
      </c>
      <c r="F2053" s="7">
        <v>1.938003144339161</v>
      </c>
    </row>
    <row r="2054" spans="4:6" x14ac:dyDescent="0.3">
      <c r="D2054" s="5">
        <f t="shared" si="34"/>
        <v>1978797113</v>
      </c>
      <c r="E2054" s="6">
        <v>0.92144921181858441</v>
      </c>
      <c r="F2054" s="7">
        <v>1.4148871834730676</v>
      </c>
    </row>
    <row r="2055" spans="4:6" x14ac:dyDescent="0.3">
      <c r="D2055" s="5">
        <f t="shared" si="34"/>
        <v>590306710</v>
      </c>
      <c r="E2055" s="6">
        <v>0.27488298274100104</v>
      </c>
      <c r="F2055" s="7">
        <v>-0.59811085839341871</v>
      </c>
    </row>
    <row r="2056" spans="4:6" x14ac:dyDescent="0.3">
      <c r="D2056" s="5">
        <f t="shared" si="34"/>
        <v>1882170014</v>
      </c>
      <c r="E2056" s="6">
        <v>0.87645371246752679</v>
      </c>
      <c r="F2056" s="7">
        <v>1.1574401580090756</v>
      </c>
    </row>
    <row r="2057" spans="4:6" x14ac:dyDescent="0.3">
      <c r="D2057" s="5">
        <f t="shared" si="34"/>
        <v>638092165</v>
      </c>
      <c r="E2057" s="6">
        <v>0.29713481925161073</v>
      </c>
      <c r="F2057" s="7">
        <v>-0.53265902015555722</v>
      </c>
    </row>
    <row r="2058" spans="4:6" x14ac:dyDescent="0.3">
      <c r="D2058" s="5">
        <f t="shared" si="34"/>
        <v>2136431441</v>
      </c>
      <c r="E2058" s="6">
        <v>0.9948534159873178</v>
      </c>
      <c r="F2058" s="7">
        <v>2.5658218452524824</v>
      </c>
    </row>
    <row r="2059" spans="4:6" x14ac:dyDescent="0.3">
      <c r="D2059" s="5">
        <f t="shared" si="34"/>
        <v>1222392277</v>
      </c>
      <c r="E2059" s="6">
        <v>0.56922076183298675</v>
      </c>
      <c r="F2059" s="7">
        <v>0.1743906316990132</v>
      </c>
    </row>
    <row r="2060" spans="4:6" x14ac:dyDescent="0.3">
      <c r="D2060" s="5">
        <f t="shared" si="34"/>
        <v>1836918095</v>
      </c>
      <c r="E2060" s="6">
        <v>0.85538164559321628</v>
      </c>
      <c r="F2060" s="7">
        <v>1.0597975562653525</v>
      </c>
    </row>
    <row r="2061" spans="4:6" x14ac:dyDescent="0.3">
      <c r="D2061" s="5">
        <f t="shared" si="34"/>
        <v>273579115</v>
      </c>
      <c r="E2061" s="6">
        <v>0.12739520299005808</v>
      </c>
      <c r="F2061" s="7">
        <v>-1.1387908334695587</v>
      </c>
    </row>
    <row r="2062" spans="4:6" x14ac:dyDescent="0.3">
      <c r="D2062" s="5">
        <f t="shared" si="34"/>
        <v>1060514762</v>
      </c>
      <c r="E2062" s="6">
        <v>0.49384066974170571</v>
      </c>
      <c r="F2062" s="7">
        <v>-1.5439764794458083E-2</v>
      </c>
    </row>
    <row r="2063" spans="4:6" x14ac:dyDescent="0.3">
      <c r="D2063" s="5">
        <f t="shared" si="34"/>
        <v>392899316</v>
      </c>
      <c r="E2063" s="6">
        <v>0.18295800144128316</v>
      </c>
      <c r="F2063" s="7">
        <v>-0.90414974690995897</v>
      </c>
    </row>
    <row r="2064" spans="4:6" x14ac:dyDescent="0.3">
      <c r="D2064" s="5">
        <f t="shared" si="34"/>
        <v>1214795979</v>
      </c>
      <c r="E2064" s="6">
        <v>0.56568345992423918</v>
      </c>
      <c r="F2064" s="7">
        <v>0.16539501111748922</v>
      </c>
    </row>
    <row r="2065" spans="4:6" x14ac:dyDescent="0.3">
      <c r="D2065" s="5">
        <f t="shared" si="34"/>
        <v>228237327</v>
      </c>
      <c r="E2065" s="6">
        <v>0.10628128760147959</v>
      </c>
      <c r="F2065" s="7">
        <v>-1.2465499174057988</v>
      </c>
    </row>
    <row r="2066" spans="4:6" x14ac:dyDescent="0.3">
      <c r="D2066" s="5">
        <f t="shared" si="34"/>
        <v>652902507</v>
      </c>
      <c r="E2066" s="6">
        <v>0.30403142217922158</v>
      </c>
      <c r="F2066" s="7">
        <v>-0.51284057528847271</v>
      </c>
    </row>
    <row r="2067" spans="4:6" x14ac:dyDescent="0.3">
      <c r="D2067" s="5">
        <f t="shared" si="34"/>
        <v>1934395672</v>
      </c>
      <c r="E2067" s="6">
        <v>0.90077317962494974</v>
      </c>
      <c r="F2067" s="7">
        <v>1.2859696878847109</v>
      </c>
    </row>
    <row r="2068" spans="4:6" x14ac:dyDescent="0.3">
      <c r="D2068" s="5">
        <f t="shared" si="34"/>
        <v>477027905</v>
      </c>
      <c r="E2068" s="6">
        <v>0.22213342853089182</v>
      </c>
      <c r="F2068" s="7">
        <v>-0.76500787205908916</v>
      </c>
    </row>
    <row r="2069" spans="4:6" x14ac:dyDescent="0.3">
      <c r="D2069" s="5">
        <f t="shared" si="34"/>
        <v>1294339121</v>
      </c>
      <c r="E2069" s="6">
        <v>0.60272362185895778</v>
      </c>
      <c r="F2069" s="7">
        <v>0.26040322405787902</v>
      </c>
    </row>
    <row r="2070" spans="4:6" x14ac:dyDescent="0.3">
      <c r="D2070" s="5">
        <f t="shared" si="34"/>
        <v>154483973</v>
      </c>
      <c r="E2070" s="6">
        <v>7.1937205802590776E-2</v>
      </c>
      <c r="F2070" s="7">
        <v>-1.4615140902348622</v>
      </c>
    </row>
    <row r="2071" spans="4:6" x14ac:dyDescent="0.3">
      <c r="D2071" s="5">
        <f t="shared" si="34"/>
        <v>1032638299</v>
      </c>
      <c r="E2071" s="6">
        <v>0.48085968008344965</v>
      </c>
      <c r="F2071" s="7">
        <v>-4.7996088216542575E-2</v>
      </c>
    </row>
    <row r="2072" spans="4:6" x14ac:dyDescent="0.3">
      <c r="D2072" s="5">
        <f t="shared" si="34"/>
        <v>1240400512</v>
      </c>
      <c r="E2072" s="6">
        <v>0.5776064997330369</v>
      </c>
      <c r="F2072" s="7">
        <v>0.19577407757280474</v>
      </c>
    </row>
    <row r="2073" spans="4:6" x14ac:dyDescent="0.3">
      <c r="D2073" s="5">
        <f t="shared" si="34"/>
        <v>1381552745</v>
      </c>
      <c r="E2073" s="6">
        <v>0.64333563031939378</v>
      </c>
      <c r="F2073" s="7">
        <v>0.36738918258045872</v>
      </c>
    </row>
    <row r="2074" spans="4:6" x14ac:dyDescent="0.3">
      <c r="D2074" s="5">
        <f t="shared" si="34"/>
        <v>975379957</v>
      </c>
      <c r="E2074" s="6">
        <v>0.454196686813791</v>
      </c>
      <c r="F2074" s="7">
        <v>-0.1150652875556261</v>
      </c>
    </row>
    <row r="2075" spans="4:6" x14ac:dyDescent="0.3">
      <c r="D2075" s="5">
        <f t="shared" si="34"/>
        <v>1134427519</v>
      </c>
      <c r="E2075" s="6">
        <v>0.5282589793468444</v>
      </c>
      <c r="F2075" s="7">
        <v>7.0894097202729878E-2</v>
      </c>
    </row>
    <row r="2076" spans="4:6" x14ac:dyDescent="0.3">
      <c r="D2076" s="5">
        <f t="shared" si="34"/>
        <v>1265254796</v>
      </c>
      <c r="E2076" s="6">
        <v>0.58918017762636787</v>
      </c>
      <c r="F2076" s="7">
        <v>0.22543659603547</v>
      </c>
    </row>
    <row r="2077" spans="4:6" x14ac:dyDescent="0.3">
      <c r="D2077" s="5">
        <f t="shared" si="34"/>
        <v>679337036</v>
      </c>
      <c r="E2077" s="6">
        <v>0.31634095899419951</v>
      </c>
      <c r="F2077" s="7">
        <v>-0.47795544395606376</v>
      </c>
    </row>
    <row r="2078" spans="4:6" x14ac:dyDescent="0.3">
      <c r="D2078" s="5">
        <f t="shared" si="34"/>
        <v>202775066</v>
      </c>
      <c r="E2078" s="6">
        <v>9.442449835541146E-2</v>
      </c>
      <c r="F2078" s="7">
        <v>-1.3139917019998686</v>
      </c>
    </row>
    <row r="2079" spans="4:6" x14ac:dyDescent="0.3">
      <c r="D2079" s="5">
        <f t="shared" si="34"/>
        <v>2072231507</v>
      </c>
      <c r="E2079" s="6">
        <v>0.96495799204796362</v>
      </c>
      <c r="F2079" s="7">
        <v>1.8113672894489918</v>
      </c>
    </row>
    <row r="2080" spans="4:6" x14ac:dyDescent="0.3">
      <c r="D2080" s="5">
        <f t="shared" si="34"/>
        <v>1046280784</v>
      </c>
      <c r="E2080" s="6">
        <v>0.48721245721654266</v>
      </c>
      <c r="F2080" s="7">
        <v>-3.205910710964089E-2</v>
      </c>
    </row>
    <row r="2081" spans="4:6" x14ac:dyDescent="0.3">
      <c r="D2081" s="5">
        <f t="shared" si="34"/>
        <v>499314318</v>
      </c>
      <c r="E2081" s="6">
        <v>0.23251134830760894</v>
      </c>
      <c r="F2081" s="7">
        <v>-0.7306013346012965</v>
      </c>
    </row>
    <row r="2082" spans="4:6" x14ac:dyDescent="0.3">
      <c r="D2082" s="5">
        <f t="shared" si="34"/>
        <v>1192473897</v>
      </c>
      <c r="E2082" s="6">
        <v>0.55528893047504957</v>
      </c>
      <c r="F2082" s="7">
        <v>0.1390354461923145</v>
      </c>
    </row>
    <row r="2083" spans="4:6" x14ac:dyDescent="0.3">
      <c r="D2083" s="5">
        <f t="shared" si="34"/>
        <v>755807899</v>
      </c>
      <c r="E2083" s="6">
        <v>0.35195047953347719</v>
      </c>
      <c r="F2083" s="7">
        <v>-0.38005988970220794</v>
      </c>
    </row>
    <row r="2084" spans="4:6" x14ac:dyDescent="0.3">
      <c r="D2084" s="5">
        <f t="shared" si="34"/>
        <v>3413746</v>
      </c>
      <c r="E2084" s="6">
        <v>1.589649358382122E-3</v>
      </c>
      <c r="F2084" s="7">
        <v>-2.9498484170461596</v>
      </c>
    </row>
    <row r="2085" spans="4:6" x14ac:dyDescent="0.3">
      <c r="D2085" s="5">
        <f t="shared" si="34"/>
        <v>1576175994</v>
      </c>
      <c r="E2085" s="6">
        <v>0.73396414307315283</v>
      </c>
      <c r="F2085" s="7">
        <v>0.62484664396042178</v>
      </c>
    </row>
    <row r="2086" spans="4:6" x14ac:dyDescent="0.3">
      <c r="D2086" s="5">
        <f t="shared" si="34"/>
        <v>393276811</v>
      </c>
      <c r="E2086" s="6">
        <v>0.1831337862490991</v>
      </c>
      <c r="F2086" s="7">
        <v>-0.90348683451181877</v>
      </c>
    </row>
    <row r="2087" spans="4:6" x14ac:dyDescent="0.3">
      <c r="D2087" s="5">
        <f t="shared" si="34"/>
        <v>109504301</v>
      </c>
      <c r="E2087" s="6">
        <v>5.0991913816884081E-2</v>
      </c>
      <c r="F2087" s="7">
        <v>-1.6353111964106346</v>
      </c>
    </row>
    <row r="2088" spans="4:6" x14ac:dyDescent="0.3">
      <c r="D2088" s="5">
        <f t="shared" si="34"/>
        <v>924858304</v>
      </c>
      <c r="E2088" s="6">
        <v>0.43067070881898584</v>
      </c>
      <c r="F2088" s="7">
        <v>-0.17466684939325217</v>
      </c>
    </row>
    <row r="2089" spans="4:6" x14ac:dyDescent="0.3">
      <c r="D2089" s="5">
        <f t="shared" si="34"/>
        <v>1945138548</v>
      </c>
      <c r="E2089" s="6">
        <v>0.90577572109715609</v>
      </c>
      <c r="F2089" s="7">
        <v>1.3151825514735904</v>
      </c>
    </row>
    <row r="2090" spans="4:6" x14ac:dyDescent="0.3">
      <c r="D2090" s="5">
        <f t="shared" si="34"/>
        <v>1502836374</v>
      </c>
      <c r="E2090" s="6">
        <v>0.69981272118148652</v>
      </c>
      <c r="F2090" s="7">
        <v>0.52386195544352365</v>
      </c>
    </row>
    <row r="2091" spans="4:6" x14ac:dyDescent="0.3">
      <c r="D2091" s="5">
        <f t="shared" si="34"/>
        <v>1417013694</v>
      </c>
      <c r="E2091" s="6">
        <v>0.65984842149526668</v>
      </c>
      <c r="F2091" s="7">
        <v>0.41204947959131566</v>
      </c>
    </row>
    <row r="2092" spans="4:6" x14ac:dyDescent="0.3">
      <c r="D2092" s="5">
        <f t="shared" si="34"/>
        <v>1166382477</v>
      </c>
      <c r="E2092" s="6">
        <v>0.54313916623884739</v>
      </c>
      <c r="F2092" s="7">
        <v>0.10834545425512197</v>
      </c>
    </row>
    <row r="2093" spans="4:6" x14ac:dyDescent="0.3">
      <c r="D2093" s="5">
        <f t="shared" si="34"/>
        <v>1869773868</v>
      </c>
      <c r="E2093" s="6">
        <v>0.87068130715813608</v>
      </c>
      <c r="F2093" s="7">
        <v>1.1296176140455929</v>
      </c>
    </row>
    <row r="2094" spans="4:6" x14ac:dyDescent="0.3">
      <c r="D2094" s="5">
        <f t="shared" si="34"/>
        <v>1411666112</v>
      </c>
      <c r="E2094" s="6">
        <v>0.65735825957484384</v>
      </c>
      <c r="F2094" s="7">
        <v>0.40526397927483848</v>
      </c>
    </row>
    <row r="2095" spans="4:6" x14ac:dyDescent="0.3">
      <c r="D2095" s="5">
        <f t="shared" si="34"/>
        <v>731289395</v>
      </c>
      <c r="E2095" s="6">
        <v>0.34053316138734402</v>
      </c>
      <c r="F2095" s="7">
        <v>-0.41100847164568483</v>
      </c>
    </row>
    <row r="2096" spans="4:6" x14ac:dyDescent="0.3">
      <c r="D2096" s="5">
        <f t="shared" si="34"/>
        <v>1881680306</v>
      </c>
      <c r="E2096" s="6">
        <v>0.87622567440962951</v>
      </c>
      <c r="F2096" s="7">
        <v>1.1563240095865719</v>
      </c>
    </row>
    <row r="2097" spans="4:6" x14ac:dyDescent="0.3">
      <c r="D2097" s="5">
        <f t="shared" si="34"/>
        <v>621717414</v>
      </c>
      <c r="E2097" s="6">
        <v>0.28950973161450561</v>
      </c>
      <c r="F2097" s="7">
        <v>-0.5548175478416818</v>
      </c>
    </row>
    <row r="2098" spans="4:6" x14ac:dyDescent="0.3">
      <c r="D2098" s="5">
        <f t="shared" si="34"/>
        <v>1984808016</v>
      </c>
      <c r="E2098" s="6">
        <v>0.92424825665005317</v>
      </c>
      <c r="F2098" s="7">
        <v>1.434241048756429</v>
      </c>
    </row>
    <row r="2099" spans="4:6" x14ac:dyDescent="0.3">
      <c r="D2099" s="5">
        <f t="shared" si="34"/>
        <v>832313078</v>
      </c>
      <c r="E2099" s="6">
        <v>0.38757597970550506</v>
      </c>
      <c r="F2099" s="7">
        <v>-0.28564248603775011</v>
      </c>
    </row>
    <row r="2100" spans="4:6" x14ac:dyDescent="0.3">
      <c r="D2100" s="5">
        <f t="shared" si="34"/>
        <v>1460520062</v>
      </c>
      <c r="E2100" s="6">
        <v>0.68010765284309871</v>
      </c>
      <c r="F2100" s="7">
        <v>0.46799985372133052</v>
      </c>
    </row>
    <row r="2101" spans="4:6" x14ac:dyDescent="0.3">
      <c r="D2101" s="5">
        <f t="shared" si="34"/>
        <v>1023265439</v>
      </c>
      <c r="E2101" s="6">
        <v>0.47649510202602957</v>
      </c>
      <c r="F2101" s="7">
        <v>-5.8952170714383113E-2</v>
      </c>
    </row>
    <row r="2102" spans="4:6" x14ac:dyDescent="0.3">
      <c r="D2102" s="5">
        <f t="shared" si="34"/>
        <v>1922124969</v>
      </c>
      <c r="E2102" s="6">
        <v>0.89505918826447728</v>
      </c>
      <c r="F2102" s="7">
        <v>1.2538910089766884</v>
      </c>
    </row>
    <row r="2103" spans="4:6" x14ac:dyDescent="0.3">
      <c r="D2103" s="5">
        <f t="shared" si="34"/>
        <v>863409964</v>
      </c>
      <c r="E2103" s="6">
        <v>0.40205659568501317</v>
      </c>
      <c r="F2103" s="7">
        <v>-0.24802742008059467</v>
      </c>
    </row>
    <row r="2104" spans="4:6" x14ac:dyDescent="0.3">
      <c r="D2104" s="5">
        <f t="shared" si="34"/>
        <v>1447234915</v>
      </c>
      <c r="E2104" s="6">
        <v>0.67392127418324466</v>
      </c>
      <c r="F2104" s="7">
        <v>0.4507670500377659</v>
      </c>
    </row>
    <row r="2105" spans="4:6" x14ac:dyDescent="0.3">
      <c r="D2105" s="5">
        <f t="shared" si="34"/>
        <v>1833545055</v>
      </c>
      <c r="E2105" s="6">
        <v>0.85381095144321295</v>
      </c>
      <c r="F2105" s="7">
        <v>1.0529190439916971</v>
      </c>
    </row>
    <row r="2106" spans="4:6" x14ac:dyDescent="0.3">
      <c r="D2106" s="5">
        <f t="shared" si="34"/>
        <v>662322447</v>
      </c>
      <c r="E2106" s="6">
        <v>0.30841792357006848</v>
      </c>
      <c r="F2106" s="7">
        <v>-0.50033978159782022</v>
      </c>
    </row>
    <row r="2107" spans="4:6" x14ac:dyDescent="0.3">
      <c r="D2107" s="5">
        <f t="shared" si="34"/>
        <v>1377786248</v>
      </c>
      <c r="E2107" s="6">
        <v>0.64158171847609968</v>
      </c>
      <c r="F2107" s="7">
        <v>0.36268987632746241</v>
      </c>
    </row>
    <row r="2108" spans="4:6" x14ac:dyDescent="0.3">
      <c r="D2108" s="5">
        <f t="shared" si="34"/>
        <v>1698913265</v>
      </c>
      <c r="E2108" s="6">
        <v>0.79111813874088055</v>
      </c>
      <c r="F2108" s="7">
        <v>0.81030705336175457</v>
      </c>
    </row>
    <row r="2109" spans="4:6" x14ac:dyDescent="0.3">
      <c r="D2109" s="5">
        <f t="shared" si="34"/>
        <v>136703179</v>
      </c>
      <c r="E2109" s="6">
        <v>6.3657378371485857E-2</v>
      </c>
      <c r="F2109" s="7">
        <v>-1.5247768868487399</v>
      </c>
    </row>
    <row r="2110" spans="4:6" x14ac:dyDescent="0.3">
      <c r="D2110" s="5">
        <f t="shared" si="34"/>
        <v>1729389925</v>
      </c>
      <c r="E2110" s="6">
        <v>0.80530993948253793</v>
      </c>
      <c r="F2110" s="7">
        <v>0.8607420626279767</v>
      </c>
    </row>
    <row r="2111" spans="4:6" x14ac:dyDescent="0.3">
      <c r="D2111" s="5">
        <f t="shared" si="34"/>
        <v>249259844</v>
      </c>
      <c r="E2111" s="6">
        <v>0.11607065993926549</v>
      </c>
      <c r="F2111" s="7">
        <v>-1.1948610580096279</v>
      </c>
    </row>
    <row r="2112" spans="4:6" x14ac:dyDescent="0.3">
      <c r="D2112" s="5">
        <f t="shared" si="34"/>
        <v>1818539230</v>
      </c>
      <c r="E2112" s="6">
        <v>0.84682331965009061</v>
      </c>
      <c r="F2112" s="7">
        <v>1.0229037406585093</v>
      </c>
    </row>
    <row r="2113" spans="4:6" x14ac:dyDescent="0.3">
      <c r="D2113" s="5">
        <f t="shared" si="34"/>
        <v>18132911</v>
      </c>
      <c r="E2113" s="6">
        <v>8.4437946867605626E-3</v>
      </c>
      <c r="F2113" s="7">
        <v>-2.3891460093318098</v>
      </c>
    </row>
    <row r="2114" spans="4:6" x14ac:dyDescent="0.3">
      <c r="D2114" s="5">
        <f t="shared" si="34"/>
        <v>1267902552</v>
      </c>
      <c r="E2114" s="6">
        <v>0.59041313509495286</v>
      </c>
      <c r="F2114" s="7">
        <v>0.22860784087229549</v>
      </c>
    </row>
    <row r="2115" spans="4:6" x14ac:dyDescent="0.3">
      <c r="D2115" s="5">
        <f t="shared" ref="D2115:D2178" si="35">MOD(D2114*$B$4,$B$5)</f>
        <v>1787631739</v>
      </c>
      <c r="E2115" s="6">
        <v>0.83243089759017419</v>
      </c>
      <c r="F2115" s="7">
        <v>0.96381595750606452</v>
      </c>
    </row>
    <row r="2116" spans="4:6" x14ac:dyDescent="0.3">
      <c r="D2116" s="5">
        <f t="shared" si="35"/>
        <v>583769515</v>
      </c>
      <c r="E2116" s="6">
        <v>0.27183886409908425</v>
      </c>
      <c r="F2116" s="7">
        <v>-0.60726098145485674</v>
      </c>
    </row>
    <row r="2117" spans="4:6" x14ac:dyDescent="0.3">
      <c r="D2117" s="5">
        <f t="shared" si="35"/>
        <v>2005326278</v>
      </c>
      <c r="E2117" s="6">
        <v>0.93380281695518907</v>
      </c>
      <c r="F2117" s="7">
        <v>1.5047266594397191</v>
      </c>
    </row>
    <row r="2118" spans="4:6" x14ac:dyDescent="0.3">
      <c r="D2118" s="5">
        <f t="shared" si="35"/>
        <v>1279376813</v>
      </c>
      <c r="E2118" s="6">
        <v>0.59575625424809409</v>
      </c>
      <c r="F2118" s="7">
        <v>0.24237772660702603</v>
      </c>
    </row>
    <row r="2119" spans="4:6" x14ac:dyDescent="0.3">
      <c r="D2119" s="5">
        <f t="shared" si="35"/>
        <v>1610903544</v>
      </c>
      <c r="E2119" s="6">
        <v>0.75013541872625744</v>
      </c>
      <c r="F2119" s="7">
        <v>0.6749159559250042</v>
      </c>
    </row>
    <row r="2120" spans="4:6" x14ac:dyDescent="0.3">
      <c r="D2120" s="5">
        <f t="shared" si="35"/>
        <v>1689598201</v>
      </c>
      <c r="E2120" s="6">
        <v>0.7867804740432468</v>
      </c>
      <c r="F2120" s="7">
        <v>0.7952999340513015</v>
      </c>
    </row>
    <row r="2121" spans="4:6" x14ac:dyDescent="0.3">
      <c r="D2121" s="5">
        <f t="shared" si="35"/>
        <v>1460814705</v>
      </c>
      <c r="E2121" s="6">
        <v>0.68024485668190271</v>
      </c>
      <c r="F2121" s="7">
        <v>0.46838361012330715</v>
      </c>
    </row>
    <row r="2122" spans="4:6" x14ac:dyDescent="0.3">
      <c r="D2122" s="5">
        <f t="shared" si="35"/>
        <v>213592163</v>
      </c>
      <c r="E2122" s="6">
        <v>9.9461601674055308E-2</v>
      </c>
      <c r="F2122" s="7">
        <v>-1.2846254428282116</v>
      </c>
    </row>
    <row r="2123" spans="4:6" x14ac:dyDescent="0.3">
      <c r="D2123" s="5">
        <f t="shared" si="35"/>
        <v>238310926</v>
      </c>
      <c r="E2123" s="6">
        <v>0.11097217268401027</v>
      </c>
      <c r="F2123" s="7">
        <v>-1.2213742679515385</v>
      </c>
    </row>
    <row r="2124" spans="4:6" x14ac:dyDescent="0.3">
      <c r="D2124" s="5">
        <f t="shared" si="35"/>
        <v>1584295614</v>
      </c>
      <c r="E2124" s="6">
        <v>0.7377451357783239</v>
      </c>
      <c r="F2124" s="7">
        <v>0.63640922695188218</v>
      </c>
    </row>
    <row r="2125" spans="4:6" x14ac:dyDescent="0.3">
      <c r="D2125" s="5">
        <f t="shared" si="35"/>
        <v>1493430077</v>
      </c>
      <c r="E2125" s="6">
        <v>0.69543257280758819</v>
      </c>
      <c r="F2125" s="7">
        <v>0.5113087851457081</v>
      </c>
    </row>
    <row r="2126" spans="4:6" x14ac:dyDescent="0.3">
      <c r="D2126" s="5">
        <f t="shared" si="35"/>
        <v>484700724</v>
      </c>
      <c r="E2126" s="6">
        <v>0.22570636330703867</v>
      </c>
      <c r="F2126" s="7">
        <v>-0.75306188571141974</v>
      </c>
    </row>
    <row r="2127" spans="4:6" x14ac:dyDescent="0.3">
      <c r="D2127" s="5">
        <f t="shared" si="35"/>
        <v>154314139</v>
      </c>
      <c r="E2127" s="6">
        <v>7.1858120683448504E-2</v>
      </c>
      <c r="F2127" s="7">
        <v>-1.4620911216304036</v>
      </c>
    </row>
    <row r="2128" spans="4:6" x14ac:dyDescent="0.3">
      <c r="D2128" s="5">
        <f t="shared" si="35"/>
        <v>1424515873</v>
      </c>
      <c r="E2128" s="6">
        <v>0.66334189582927328</v>
      </c>
      <c r="F2128" s="7">
        <v>0.42160109302324261</v>
      </c>
    </row>
    <row r="2129" spans="4:6" x14ac:dyDescent="0.3">
      <c r="D2129" s="5">
        <f t="shared" si="35"/>
        <v>379328643</v>
      </c>
      <c r="E2129" s="6">
        <v>0.17663866437658543</v>
      </c>
      <c r="F2129" s="7">
        <v>-0.92825110857778015</v>
      </c>
    </row>
    <row r="2130" spans="4:6" x14ac:dyDescent="0.3">
      <c r="D2130" s="5">
        <f t="shared" si="35"/>
        <v>1127351931</v>
      </c>
      <c r="E2130" s="6">
        <v>0.52496415192723656</v>
      </c>
      <c r="F2130" s="7">
        <v>6.2616743563975175E-2</v>
      </c>
    </row>
    <row r="2131" spans="4:6" x14ac:dyDescent="0.3">
      <c r="D2131" s="5">
        <f t="shared" si="35"/>
        <v>1169446321</v>
      </c>
      <c r="E2131" s="6">
        <v>0.5445658797813262</v>
      </c>
      <c r="F2131" s="7">
        <v>0.11194345572410973</v>
      </c>
    </row>
    <row r="2132" spans="4:6" x14ac:dyDescent="0.3">
      <c r="D2132" s="5">
        <f t="shared" si="35"/>
        <v>1588215949</v>
      </c>
      <c r="E2132" s="6">
        <v>0.73957068402280168</v>
      </c>
      <c r="F2132" s="7">
        <v>0.64202241080905487</v>
      </c>
    </row>
    <row r="2133" spans="4:6" x14ac:dyDescent="0.3">
      <c r="D2133" s="5">
        <f t="shared" si="35"/>
        <v>1753359926</v>
      </c>
      <c r="E2133" s="6">
        <v>0.81647184101536108</v>
      </c>
      <c r="F2133" s="7">
        <v>0.90200103492676154</v>
      </c>
    </row>
    <row r="2134" spans="4:6" x14ac:dyDescent="0.3">
      <c r="D2134" s="5">
        <f t="shared" si="35"/>
        <v>1958976029</v>
      </c>
      <c r="E2134" s="6">
        <v>0.91221930031871357</v>
      </c>
      <c r="F2134" s="7">
        <v>1.3545486622800971</v>
      </c>
    </row>
    <row r="2135" spans="4:6" x14ac:dyDescent="0.3">
      <c r="D2135" s="5">
        <f t="shared" si="35"/>
        <v>1584467508</v>
      </c>
      <c r="E2135" s="6">
        <v>0.73782518015971887</v>
      </c>
      <c r="F2135" s="7">
        <v>0.63665492573458049</v>
      </c>
    </row>
    <row r="2136" spans="4:6" x14ac:dyDescent="0.3">
      <c r="D2136" s="5">
        <f t="shared" si="35"/>
        <v>1200990763</v>
      </c>
      <c r="E2136" s="6">
        <v>0.55925490526413069</v>
      </c>
      <c r="F2136" s="7">
        <v>0.14908040267755238</v>
      </c>
    </row>
    <row r="2137" spans="4:6" x14ac:dyDescent="0.3">
      <c r="D2137" s="5">
        <f t="shared" si="35"/>
        <v>1704070008</v>
      </c>
      <c r="E2137" s="6">
        <v>0.79351943432681205</v>
      </c>
      <c r="F2137" s="7">
        <v>0.81869380616587883</v>
      </c>
    </row>
    <row r="2138" spans="4:6" x14ac:dyDescent="0.3">
      <c r="D2138" s="5">
        <f t="shared" si="35"/>
        <v>2097225127</v>
      </c>
      <c r="E2138" s="6">
        <v>0.97659655332248341</v>
      </c>
      <c r="F2138" s="7">
        <v>1.9880433721495689</v>
      </c>
    </row>
    <row r="2139" spans="4:6" x14ac:dyDescent="0.3">
      <c r="D2139" s="5">
        <f t="shared" si="35"/>
        <v>627502190</v>
      </c>
      <c r="E2139" s="6">
        <v>0.29220347785596129</v>
      </c>
      <c r="F2139" s="7">
        <v>-0.54695891912251038</v>
      </c>
    </row>
    <row r="2140" spans="4:6" x14ac:dyDescent="0.3">
      <c r="D2140" s="5">
        <f t="shared" si="35"/>
        <v>2048856202</v>
      </c>
      <c r="E2140" s="6">
        <v>0.95407301742031525</v>
      </c>
      <c r="F2140" s="7">
        <v>1.6856980889616053</v>
      </c>
    </row>
    <row r="2141" spans="4:6" x14ac:dyDescent="0.3">
      <c r="D2141" s="5">
        <f t="shared" si="35"/>
        <v>125847804</v>
      </c>
      <c r="E2141" s="6">
        <v>5.8602450470069845E-2</v>
      </c>
      <c r="F2141" s="7">
        <v>-1.5666141817586232</v>
      </c>
    </row>
    <row r="2142" spans="4:6" x14ac:dyDescent="0.3">
      <c r="D2142" s="5">
        <f t="shared" si="35"/>
        <v>1715593168</v>
      </c>
      <c r="E2142" s="6">
        <v>0.79888532385126254</v>
      </c>
      <c r="F2142" s="7">
        <v>0.83764635144885069</v>
      </c>
    </row>
    <row r="2143" spans="4:6" x14ac:dyDescent="0.3">
      <c r="D2143" s="5">
        <f t="shared" si="35"/>
        <v>2133416914</v>
      </c>
      <c r="E2143" s="6">
        <v>0.99344966746256658</v>
      </c>
      <c r="F2143" s="7">
        <v>2.4810210106429973</v>
      </c>
    </row>
    <row r="2144" spans="4:6" x14ac:dyDescent="0.3">
      <c r="D2144" s="5">
        <f t="shared" si="35"/>
        <v>1737047456</v>
      </c>
      <c r="E2144" s="6">
        <v>0.80887575522891786</v>
      </c>
      <c r="F2144" s="7">
        <v>0.87376087854040541</v>
      </c>
    </row>
    <row r="2145" spans="4:6" x14ac:dyDescent="0.3">
      <c r="D2145" s="5">
        <f t="shared" si="35"/>
        <v>518751461</v>
      </c>
      <c r="E2145" s="6">
        <v>0.24156247334700309</v>
      </c>
      <c r="F2145" s="7">
        <v>-0.70128536249455342</v>
      </c>
    </row>
    <row r="2146" spans="4:6" x14ac:dyDescent="0.3">
      <c r="D2146" s="5">
        <f t="shared" si="35"/>
        <v>992449911</v>
      </c>
      <c r="E2146" s="6">
        <v>0.4621455035751178</v>
      </c>
      <c r="F2146" s="7">
        <v>-9.5029988718036931E-2</v>
      </c>
    </row>
    <row r="2147" spans="4:6" x14ac:dyDescent="0.3">
      <c r="D2147" s="5">
        <f t="shared" si="35"/>
        <v>484456605</v>
      </c>
      <c r="E2147" s="6">
        <v>0.2255926865391365</v>
      </c>
      <c r="F2147" s="7">
        <v>-0.7534403006036906</v>
      </c>
    </row>
    <row r="2148" spans="4:6" x14ac:dyDescent="0.3">
      <c r="D2148" s="5">
        <f t="shared" si="35"/>
        <v>1255347772</v>
      </c>
      <c r="E2148" s="6">
        <v>0.58456686007284264</v>
      </c>
      <c r="F2148" s="7">
        <v>0.2135906647596158</v>
      </c>
    </row>
    <row r="2149" spans="4:6" x14ac:dyDescent="0.3">
      <c r="D2149" s="5">
        <f t="shared" si="35"/>
        <v>1346234813</v>
      </c>
      <c r="E2149" s="6">
        <v>0.62688943662390995</v>
      </c>
      <c r="F2149" s="7">
        <v>0.32362609843117496</v>
      </c>
    </row>
    <row r="2150" spans="4:6" x14ac:dyDescent="0.3">
      <c r="D2150" s="5">
        <f t="shared" si="35"/>
        <v>1245500103</v>
      </c>
      <c r="E2150" s="6">
        <v>0.57998118184505143</v>
      </c>
      <c r="F2150" s="7">
        <v>0.20184533804315752</v>
      </c>
    </row>
    <row r="2151" spans="4:6" x14ac:dyDescent="0.3">
      <c r="D2151" s="5">
        <f t="shared" si="35"/>
        <v>583290501</v>
      </c>
      <c r="E2151" s="6">
        <v>0.2716158058229981</v>
      </c>
      <c r="F2151" s="7">
        <v>-0.6079334523279406</v>
      </c>
    </row>
    <row r="2152" spans="4:6" x14ac:dyDescent="0.3">
      <c r="D2152" s="5">
        <f t="shared" si="35"/>
        <v>357677954</v>
      </c>
      <c r="E2152" s="6">
        <v>0.16655677665635643</v>
      </c>
      <c r="F2152" s="7">
        <v>-0.96786148199301314</v>
      </c>
    </row>
    <row r="2153" spans="4:6" x14ac:dyDescent="0.3">
      <c r="D2153" s="5">
        <f t="shared" si="35"/>
        <v>1851479301</v>
      </c>
      <c r="E2153" s="6">
        <v>0.8621622355302444</v>
      </c>
      <c r="F2153" s="7">
        <v>1.0900853955603171</v>
      </c>
    </row>
    <row r="2154" spans="4:6" x14ac:dyDescent="0.3">
      <c r="D2154" s="5">
        <f t="shared" si="35"/>
        <v>930401372</v>
      </c>
      <c r="E2154" s="6">
        <v>0.43325190100190408</v>
      </c>
      <c r="F2154" s="7">
        <v>-0.16810102625727977</v>
      </c>
    </row>
    <row r="2155" spans="4:6" x14ac:dyDescent="0.3">
      <c r="D2155" s="5">
        <f t="shared" si="35"/>
        <v>1079118101</v>
      </c>
      <c r="E2155" s="6">
        <v>0.50250352453673586</v>
      </c>
      <c r="F2155" s="7">
        <v>6.2754465789051994E-3</v>
      </c>
    </row>
    <row r="2156" spans="4:6" x14ac:dyDescent="0.3">
      <c r="D2156" s="5">
        <f t="shared" si="35"/>
        <v>746511739</v>
      </c>
      <c r="E2156" s="6">
        <v>0.34762161769682692</v>
      </c>
      <c r="F2156" s="7">
        <v>-0.3917496032114885</v>
      </c>
    </row>
    <row r="2157" spans="4:6" x14ac:dyDescent="0.3">
      <c r="D2157" s="5">
        <f t="shared" si="35"/>
        <v>92556609</v>
      </c>
      <c r="E2157" s="6">
        <v>4.3100029735919115E-2</v>
      </c>
      <c r="F2157" s="7">
        <v>-1.715792324675214</v>
      </c>
    </row>
    <row r="2158" spans="4:6" x14ac:dyDescent="0.3">
      <c r="D2158" s="5">
        <f t="shared" si="35"/>
        <v>1034087279</v>
      </c>
      <c r="E2158" s="6">
        <v>0.4815344139761612</v>
      </c>
      <c r="F2158" s="7">
        <v>-4.6302899965168252E-2</v>
      </c>
    </row>
    <row r="2159" spans="4:6" x14ac:dyDescent="0.3">
      <c r="D2159" s="5">
        <f t="shared" si="35"/>
        <v>317153741</v>
      </c>
      <c r="E2159" s="6">
        <v>0.14768621944606883</v>
      </c>
      <c r="F2159" s="7">
        <v>-1.046408567421856</v>
      </c>
    </row>
    <row r="2160" spans="4:6" x14ac:dyDescent="0.3">
      <c r="D2160" s="5">
        <f t="shared" si="35"/>
        <v>2064795995</v>
      </c>
      <c r="E2160" s="6">
        <v>0.96149556195502683</v>
      </c>
      <c r="F2160" s="7">
        <v>1.7683112985146012</v>
      </c>
    </row>
    <row r="2161" spans="4:6" x14ac:dyDescent="0.3">
      <c r="D2161" s="5">
        <f t="shared" si="35"/>
        <v>756450081</v>
      </c>
      <c r="E2161" s="6">
        <v>0.35224951883056155</v>
      </c>
      <c r="F2161" s="7">
        <v>-0.37925429295555868</v>
      </c>
    </row>
    <row r="2162" spans="4:6" x14ac:dyDescent="0.3">
      <c r="D2162" s="5">
        <f t="shared" si="35"/>
        <v>937410010</v>
      </c>
      <c r="E2162" s="6">
        <v>0.43651555239829753</v>
      </c>
      <c r="F2162" s="7">
        <v>-0.15980954513094486</v>
      </c>
    </row>
    <row r="2163" spans="4:6" x14ac:dyDescent="0.3">
      <c r="D2163" s="5">
        <f t="shared" si="35"/>
        <v>90666773</v>
      </c>
      <c r="E2163" s="6">
        <v>4.2220006270539019E-2</v>
      </c>
      <c r="F2163" s="7">
        <v>-1.725485511937219</v>
      </c>
    </row>
    <row r="2164" spans="4:6" x14ac:dyDescent="0.3">
      <c r="D2164" s="5">
        <f t="shared" si="35"/>
        <v>4126897</v>
      </c>
      <c r="E2164" s="6">
        <v>1.9217361713962035E-3</v>
      </c>
      <c r="F2164" s="7">
        <v>-2.890730767209218</v>
      </c>
    </row>
    <row r="2165" spans="4:6" x14ac:dyDescent="0.3">
      <c r="D2165" s="5">
        <f t="shared" si="35"/>
        <v>1640949563</v>
      </c>
      <c r="E2165" s="6">
        <v>0.76412668662530059</v>
      </c>
      <c r="F2165" s="7">
        <v>0.71964008190235174</v>
      </c>
    </row>
    <row r="2166" spans="4:6" x14ac:dyDescent="0.3">
      <c r="D2166" s="5">
        <f t="shared" si="35"/>
        <v>342035978</v>
      </c>
      <c r="E2166" s="6">
        <v>0.15927291396937604</v>
      </c>
      <c r="F2166" s="7">
        <v>-0.99745062664383488</v>
      </c>
    </row>
    <row r="2167" spans="4:6" x14ac:dyDescent="0.3">
      <c r="D2167" s="5">
        <f t="shared" si="35"/>
        <v>564415902</v>
      </c>
      <c r="E2167" s="6">
        <v>0.26282663574705517</v>
      </c>
      <c r="F2167" s="7">
        <v>-0.63465527161332624</v>
      </c>
    </row>
    <row r="2168" spans="4:6" x14ac:dyDescent="0.3">
      <c r="D2168" s="5">
        <f t="shared" si="35"/>
        <v>1942459600</v>
      </c>
      <c r="E2168" s="6">
        <v>0.90452823872168386</v>
      </c>
      <c r="F2168" s="7">
        <v>1.3077930193462672</v>
      </c>
    </row>
    <row r="2169" spans="4:6" x14ac:dyDescent="0.3">
      <c r="D2169" s="5">
        <f t="shared" si="35"/>
        <v>1036356286</v>
      </c>
      <c r="E2169" s="6">
        <v>0.48259100269767546</v>
      </c>
      <c r="F2169" s="7">
        <v>-4.365174379207129E-2</v>
      </c>
    </row>
    <row r="2170" spans="4:6" x14ac:dyDescent="0.3">
      <c r="D2170" s="5">
        <f t="shared" si="35"/>
        <v>322724641</v>
      </c>
      <c r="E2170" s="6">
        <v>0.15028037191394752</v>
      </c>
      <c r="F2170" s="7">
        <v>-1.0352316444094984</v>
      </c>
    </row>
    <row r="2171" spans="4:6" x14ac:dyDescent="0.3">
      <c r="D2171" s="5">
        <f t="shared" si="35"/>
        <v>394770373</v>
      </c>
      <c r="E2171" s="6">
        <v>0.18382928025334075</v>
      </c>
      <c r="F2171" s="7">
        <v>-0.90086789963704361</v>
      </c>
    </row>
    <row r="2172" spans="4:6" x14ac:dyDescent="0.3">
      <c r="D2172" s="5">
        <f t="shared" si="35"/>
        <v>1338275252</v>
      </c>
      <c r="E2172" s="6">
        <v>0.62318297719879356</v>
      </c>
      <c r="F2172" s="7">
        <v>0.31385121321339965</v>
      </c>
    </row>
    <row r="2173" spans="4:6" x14ac:dyDescent="0.3">
      <c r="D2173" s="5">
        <f t="shared" si="35"/>
        <v>1429103885</v>
      </c>
      <c r="E2173" s="6">
        <v>0.66547835540536637</v>
      </c>
      <c r="F2173" s="7">
        <v>0.42746140682919415</v>
      </c>
    </row>
    <row r="2174" spans="4:6" x14ac:dyDescent="0.3">
      <c r="D2174" s="5">
        <f t="shared" si="35"/>
        <v>656440254</v>
      </c>
      <c r="E2174" s="6">
        <v>0.30567881400294489</v>
      </c>
      <c r="F2174" s="7">
        <v>-0.50813648779729959</v>
      </c>
    </row>
    <row r="2175" spans="4:6" x14ac:dyDescent="0.3">
      <c r="D2175" s="5">
        <f t="shared" si="35"/>
        <v>906289349</v>
      </c>
      <c r="E2175" s="6">
        <v>0.42202386532167335</v>
      </c>
      <c r="F2175" s="7">
        <v>-0.19671862959908795</v>
      </c>
    </row>
    <row r="2176" spans="4:6" x14ac:dyDescent="0.3">
      <c r="D2176" s="5">
        <f t="shared" si="35"/>
        <v>1103792542</v>
      </c>
      <c r="E2176" s="6">
        <v>0.5139934565070956</v>
      </c>
      <c r="F2176" s="7">
        <v>3.5083589566214421E-2</v>
      </c>
    </row>
    <row r="2177" spans="4:6" x14ac:dyDescent="0.3">
      <c r="D2177" s="5">
        <f t="shared" si="35"/>
        <v>2100512812</v>
      </c>
      <c r="E2177" s="6">
        <v>0.9781275009532715</v>
      </c>
      <c r="F2177" s="7">
        <v>2.0165260399651501</v>
      </c>
    </row>
    <row r="2178" spans="4:6" x14ac:dyDescent="0.3">
      <c r="D2178" s="5">
        <f t="shared" si="35"/>
        <v>413554947</v>
      </c>
      <c r="E2178" s="6">
        <v>0.19257652917185475</v>
      </c>
      <c r="F2178" s="7">
        <v>-0.86844081670480566</v>
      </c>
    </row>
    <row r="2179" spans="4:6" x14ac:dyDescent="0.3">
      <c r="D2179" s="5">
        <f t="shared" ref="D2179:D2242" si="36">MOD(D2178*$B$4,$B$5)</f>
        <v>1850347772</v>
      </c>
      <c r="E2179" s="6">
        <v>0.86163532627898765</v>
      </c>
      <c r="F2179" s="7">
        <v>1.0876959699551132</v>
      </c>
    </row>
    <row r="2180" spans="4:6" x14ac:dyDescent="0.3">
      <c r="D2180" s="5">
        <f t="shared" si="36"/>
        <v>2144939835</v>
      </c>
      <c r="E2180" s="6">
        <v>0.99881544569396918</v>
      </c>
      <c r="F2180" s="7">
        <v>3.0395767103327365</v>
      </c>
    </row>
    <row r="2181" spans="4:6" x14ac:dyDescent="0.3">
      <c r="D2181" s="5">
        <f t="shared" si="36"/>
        <v>1761702474</v>
      </c>
      <c r="E2181" s="6">
        <v>0.82035664266008568</v>
      </c>
      <c r="F2181" s="7">
        <v>0.916725090832196</v>
      </c>
    </row>
    <row r="2182" spans="4:6" x14ac:dyDescent="0.3">
      <c r="D2182" s="5">
        <f t="shared" si="36"/>
        <v>935184901</v>
      </c>
      <c r="E2182" s="6">
        <v>0.43547940527599249</v>
      </c>
      <c r="F2182" s="7">
        <v>-0.16244071512429251</v>
      </c>
    </row>
    <row r="2183" spans="4:6" x14ac:dyDescent="0.3">
      <c r="D2183" s="5">
        <f t="shared" si="36"/>
        <v>56612584</v>
      </c>
      <c r="E2183" s="6">
        <v>2.6362288767809317E-2</v>
      </c>
      <c r="F2183" s="7">
        <v>-1.9371699066715951</v>
      </c>
    </row>
    <row r="2184" spans="4:6" x14ac:dyDescent="0.3">
      <c r="D2184" s="5">
        <f t="shared" si="36"/>
        <v>1146843280</v>
      </c>
      <c r="E2184" s="6">
        <v>0.5340405186023941</v>
      </c>
      <c r="F2184" s="7">
        <v>8.5430730825205928E-2</v>
      </c>
    </row>
    <row r="2185" spans="4:6" x14ac:dyDescent="0.3">
      <c r="D2185" s="5">
        <f t="shared" si="36"/>
        <v>1438516514</v>
      </c>
      <c r="E2185" s="6">
        <v>0.6698614523465386</v>
      </c>
      <c r="F2185" s="7">
        <v>0.43953062669732429</v>
      </c>
    </row>
    <row r="2186" spans="4:6" x14ac:dyDescent="0.3">
      <c r="D2186" s="5">
        <f t="shared" si="36"/>
        <v>1894405196</v>
      </c>
      <c r="E2186" s="6">
        <v>0.88215116307339736</v>
      </c>
      <c r="F2186" s="7">
        <v>1.1858091585566908</v>
      </c>
    </row>
    <row r="2187" spans="4:6" x14ac:dyDescent="0.3">
      <c r="D2187" s="5">
        <f t="shared" si="36"/>
        <v>684559562</v>
      </c>
      <c r="E2187" s="6">
        <v>0.31877288717662255</v>
      </c>
      <c r="F2187" s="7">
        <v>-0.47113298079444582</v>
      </c>
    </row>
    <row r="2188" spans="4:6" x14ac:dyDescent="0.3">
      <c r="D2188" s="5">
        <f t="shared" si="36"/>
        <v>1043740913</v>
      </c>
      <c r="E2188" s="6">
        <v>0.48602973761598556</v>
      </c>
      <c r="F2188" s="7">
        <v>-3.5025414789353872E-2</v>
      </c>
    </row>
    <row r="2189" spans="4:6" x14ac:dyDescent="0.3">
      <c r="D2189" s="5">
        <f t="shared" si="36"/>
        <v>303769156</v>
      </c>
      <c r="E2189" s="6">
        <v>0.14145353635908434</v>
      </c>
      <c r="F2189" s="7">
        <v>-1.0738117273830647</v>
      </c>
    </row>
    <row r="2190" spans="4:6" x14ac:dyDescent="0.3">
      <c r="D2190" s="5">
        <f t="shared" si="36"/>
        <v>222587560</v>
      </c>
      <c r="E2190" s="6">
        <v>0.10365040982482061</v>
      </c>
      <c r="F2190" s="7">
        <v>-1.2610222811025606</v>
      </c>
    </row>
    <row r="2191" spans="4:6" x14ac:dyDescent="0.3">
      <c r="D2191" s="5">
        <f t="shared" si="36"/>
        <v>663422819</v>
      </c>
      <c r="E2191" s="6">
        <v>0.3089303242125831</v>
      </c>
      <c r="F2191" s="7">
        <v>-0.49888465002080634</v>
      </c>
    </row>
    <row r="2192" spans="4:6" x14ac:dyDescent="0.3">
      <c r="D2192" s="5">
        <f t="shared" si="36"/>
        <v>806751885</v>
      </c>
      <c r="E2192" s="6">
        <v>0.37567312165691807</v>
      </c>
      <c r="F2192" s="7">
        <v>-0.31686473274838656</v>
      </c>
    </row>
    <row r="2193" spans="4:6" x14ac:dyDescent="0.3">
      <c r="D2193" s="5">
        <f t="shared" si="36"/>
        <v>251786137</v>
      </c>
      <c r="E2193" s="6">
        <v>0.11724705679085763</v>
      </c>
      <c r="F2193" s="7">
        <v>-1.1888616494129274</v>
      </c>
    </row>
    <row r="2194" spans="4:6" x14ac:dyDescent="0.3">
      <c r="D2194" s="5">
        <f t="shared" si="36"/>
        <v>1358660754</v>
      </c>
      <c r="E2194" s="6">
        <v>0.63267571631136887</v>
      </c>
      <c r="F2194" s="7">
        <v>0.33894844640084626</v>
      </c>
    </row>
    <row r="2195" spans="4:6" x14ac:dyDescent="0.3">
      <c r="D2195" s="5">
        <f t="shared" si="36"/>
        <v>1910160601</v>
      </c>
      <c r="E2195" s="6">
        <v>0.88948784525458502</v>
      </c>
      <c r="F2195" s="7">
        <v>1.2238089440662336</v>
      </c>
    </row>
    <row r="2196" spans="4:6" x14ac:dyDescent="0.3">
      <c r="D2196" s="5">
        <f t="shared" si="36"/>
        <v>1004503279</v>
      </c>
      <c r="E2196" s="6">
        <v>0.46775829043961903</v>
      </c>
      <c r="F2196" s="7">
        <v>-8.0906160223256071E-2</v>
      </c>
    </row>
    <row r="2197" spans="4:6" x14ac:dyDescent="0.3">
      <c r="D2197" s="5">
        <f t="shared" si="36"/>
        <v>344514996</v>
      </c>
      <c r="E2197" s="6">
        <v>0.16042729668359021</v>
      </c>
      <c r="F2197" s="7">
        <v>-0.99270324444167946</v>
      </c>
    </row>
    <row r="2198" spans="4:6" x14ac:dyDescent="0.3">
      <c r="D2198" s="5">
        <f t="shared" si="36"/>
        <v>2117493195</v>
      </c>
      <c r="E2198" s="6">
        <v>0.98603460796739406</v>
      </c>
      <c r="F2198" s="7">
        <v>2.1982571788054353</v>
      </c>
    </row>
    <row r="2199" spans="4:6" x14ac:dyDescent="0.3">
      <c r="D2199" s="5">
        <f t="shared" si="36"/>
        <v>1882353233</v>
      </c>
      <c r="E2199" s="6">
        <v>0.87653903046300541</v>
      </c>
      <c r="F2199" s="7">
        <v>1.1578581238448742</v>
      </c>
    </row>
    <row r="2200" spans="4:6" x14ac:dyDescent="0.3">
      <c r="D2200" s="5">
        <f t="shared" si="36"/>
        <v>892321926</v>
      </c>
      <c r="E2200" s="6">
        <v>0.41551977714106419</v>
      </c>
      <c r="F2200" s="7">
        <v>-0.213368492117813</v>
      </c>
    </row>
    <row r="2201" spans="4:6" x14ac:dyDescent="0.3">
      <c r="D2201" s="5">
        <f t="shared" si="36"/>
        <v>1192182067</v>
      </c>
      <c r="E2201" s="6">
        <v>0.55515303654144799</v>
      </c>
      <c r="F2201" s="7">
        <v>0.13869151048164682</v>
      </c>
    </row>
    <row r="2202" spans="4:6" x14ac:dyDescent="0.3">
      <c r="D2202" s="5">
        <f t="shared" si="36"/>
        <v>1701267498</v>
      </c>
      <c r="E2202" s="6">
        <v>0.79221441391130387</v>
      </c>
      <c r="F2202" s="7">
        <v>0.814128793845737</v>
      </c>
    </row>
    <row r="2203" spans="4:6" x14ac:dyDescent="0.3">
      <c r="D2203" s="5">
        <f t="shared" si="36"/>
        <v>2108734678</v>
      </c>
      <c r="E2203" s="6">
        <v>0.98195610566246894</v>
      </c>
      <c r="F2203" s="7">
        <v>2.095936901661243</v>
      </c>
    </row>
    <row r="2204" spans="4:6" x14ac:dyDescent="0.3">
      <c r="D2204" s="5">
        <f t="shared" si="36"/>
        <v>6773938</v>
      </c>
      <c r="E2204" s="6">
        <v>3.15436069216054E-3</v>
      </c>
      <c r="F2204" s="7">
        <v>-2.7312885274550212</v>
      </c>
    </row>
    <row r="2205" spans="4:6" x14ac:dyDescent="0.3">
      <c r="D2205" s="5">
        <f t="shared" si="36"/>
        <v>567246854</v>
      </c>
      <c r="E2205" s="6">
        <v>0.26414490050090933</v>
      </c>
      <c r="F2205" s="7">
        <v>-0.63061880365259027</v>
      </c>
    </row>
    <row r="2206" spans="4:6" x14ac:dyDescent="0.3">
      <c r="D2206" s="5">
        <f t="shared" si="36"/>
        <v>1156390184</v>
      </c>
      <c r="E2206" s="6">
        <v>0.53848614221297775</v>
      </c>
      <c r="F2206" s="7">
        <v>9.6620576108858436E-2</v>
      </c>
    </row>
    <row r="2207" spans="4:6" x14ac:dyDescent="0.3">
      <c r="D2207" s="5">
        <f t="shared" si="36"/>
        <v>568135393</v>
      </c>
      <c r="E2207" s="6">
        <v>0.26455865871585782</v>
      </c>
      <c r="F2207" s="7">
        <v>-0.62935401313065831</v>
      </c>
    </row>
    <row r="2208" spans="4:6" x14ac:dyDescent="0.3">
      <c r="D2208" s="5">
        <f t="shared" si="36"/>
        <v>1097383313</v>
      </c>
      <c r="E2208" s="6">
        <v>0.51100892667752595</v>
      </c>
      <c r="F2208" s="7">
        <v>2.7598790118158505E-2</v>
      </c>
    </row>
    <row r="2209" spans="4:6" x14ac:dyDescent="0.3">
      <c r="D2209" s="5">
        <f t="shared" si="36"/>
        <v>1958264921</v>
      </c>
      <c r="E2209" s="6">
        <v>0.91188816485171031</v>
      </c>
      <c r="F2209" s="7">
        <v>1.3524741890586549</v>
      </c>
    </row>
    <row r="2210" spans="4:6" x14ac:dyDescent="0.3">
      <c r="D2210" s="5">
        <f t="shared" si="36"/>
        <v>1618311592</v>
      </c>
      <c r="E2210" s="6">
        <v>0.75358505989758773</v>
      </c>
      <c r="F2210" s="7">
        <v>0.68581483497534401</v>
      </c>
    </row>
    <row r="2211" spans="4:6" x14ac:dyDescent="0.3">
      <c r="D2211" s="5">
        <f t="shared" si="36"/>
        <v>653714160</v>
      </c>
      <c r="E2211" s="6">
        <v>0.30440937756040076</v>
      </c>
      <c r="F2211" s="7">
        <v>-0.51176033304316337</v>
      </c>
    </row>
    <row r="2212" spans="4:6" x14ac:dyDescent="0.3">
      <c r="D2212" s="5">
        <f t="shared" si="36"/>
        <v>311508342</v>
      </c>
      <c r="E2212" s="6">
        <v>0.14505737567791471</v>
      </c>
      <c r="F2212" s="7">
        <v>-1.0578699180278519</v>
      </c>
    </row>
    <row r="2213" spans="4:6" x14ac:dyDescent="0.3">
      <c r="D2213" s="5">
        <f t="shared" si="36"/>
        <v>138680388</v>
      </c>
      <c r="E2213" s="6">
        <v>6.4578088060559785E-2</v>
      </c>
      <c r="F2213" s="7">
        <v>-1.5174378406705304</v>
      </c>
    </row>
    <row r="2214" spans="4:6" x14ac:dyDescent="0.3">
      <c r="D2214" s="5">
        <f t="shared" si="36"/>
        <v>534481449</v>
      </c>
      <c r="E2214" s="6">
        <v>0.24888731981524018</v>
      </c>
      <c r="F2214" s="7">
        <v>-0.67799535300513625</v>
      </c>
    </row>
    <row r="2215" spans="4:6" x14ac:dyDescent="0.3">
      <c r="D2215" s="5">
        <f t="shared" si="36"/>
        <v>85489621</v>
      </c>
      <c r="E2215" s="6">
        <v>3.980920700338595E-2</v>
      </c>
      <c r="F2215" s="7">
        <v>-1.7529044245841481</v>
      </c>
    </row>
    <row r="2216" spans="4:6" x14ac:dyDescent="0.3">
      <c r="D2216" s="5">
        <f t="shared" si="36"/>
        <v>1353409404</v>
      </c>
      <c r="E2216" s="6">
        <v>0.63023036590798787</v>
      </c>
      <c r="F2216" s="7">
        <v>0.33246353749078816</v>
      </c>
    </row>
    <row r="2217" spans="4:6" x14ac:dyDescent="0.3">
      <c r="D2217" s="5">
        <f t="shared" si="36"/>
        <v>1825315097</v>
      </c>
      <c r="E2217" s="6">
        <v>0.84997857860287518</v>
      </c>
      <c r="F2217" s="7">
        <v>1.0363415191479171</v>
      </c>
    </row>
    <row r="2218" spans="4:6" x14ac:dyDescent="0.3">
      <c r="D2218" s="5">
        <f t="shared" si="36"/>
        <v>678494524</v>
      </c>
      <c r="E2218" s="6">
        <v>0.31594863377134186</v>
      </c>
      <c r="F2218" s="7">
        <v>-0.47905814075453002</v>
      </c>
    </row>
    <row r="2219" spans="4:6" x14ac:dyDescent="0.3">
      <c r="D2219" s="5">
        <f t="shared" si="36"/>
        <v>336067607</v>
      </c>
      <c r="E2219" s="6">
        <v>0.15649367464379749</v>
      </c>
      <c r="F2219" s="7">
        <v>-1.0089734876979006</v>
      </c>
    </row>
    <row r="2220" spans="4:6" x14ac:dyDescent="0.3">
      <c r="D2220" s="5">
        <f t="shared" si="36"/>
        <v>227988059</v>
      </c>
      <c r="E2220" s="6">
        <v>0.10616521314360687</v>
      </c>
      <c r="F2220" s="7">
        <v>-1.2471829414042905</v>
      </c>
    </row>
    <row r="2221" spans="4:6" x14ac:dyDescent="0.3">
      <c r="D2221" s="5">
        <f t="shared" si="36"/>
        <v>1505388761</v>
      </c>
      <c r="E2221" s="6">
        <v>0.70100126899872095</v>
      </c>
      <c r="F2221" s="7">
        <v>0.5272824467430558</v>
      </c>
    </row>
    <row r="2222" spans="4:6" x14ac:dyDescent="0.3">
      <c r="D2222" s="5">
        <f t="shared" si="36"/>
        <v>69235045</v>
      </c>
      <c r="E2222" s="6">
        <v>3.2240080211535169E-2</v>
      </c>
      <c r="F2222" s="7">
        <v>-1.8488452559562063</v>
      </c>
    </row>
    <row r="2223" spans="4:6" x14ac:dyDescent="0.3">
      <c r="D2223" s="5">
        <f t="shared" si="36"/>
        <v>560302463</v>
      </c>
      <c r="E2223" s="6">
        <v>0.2609111664452694</v>
      </c>
      <c r="F2223" s="7">
        <v>-0.64053886124710413</v>
      </c>
    </row>
    <row r="2224" spans="4:6" x14ac:dyDescent="0.3">
      <c r="D2224" s="5">
        <f t="shared" si="36"/>
        <v>951141155</v>
      </c>
      <c r="E2224" s="6">
        <v>0.44290961506116167</v>
      </c>
      <c r="F2224" s="7">
        <v>-0.14359634106182484</v>
      </c>
    </row>
    <row r="2225" spans="4:6" x14ac:dyDescent="0.3">
      <c r="D2225" s="5">
        <f t="shared" si="36"/>
        <v>1481803792</v>
      </c>
      <c r="E2225" s="6">
        <v>0.69001866196283945</v>
      </c>
      <c r="F2225" s="7">
        <v>0.49590324573258232</v>
      </c>
    </row>
    <row r="2226" spans="4:6" x14ac:dyDescent="0.3">
      <c r="D2226" s="5">
        <f t="shared" si="36"/>
        <v>1913013003</v>
      </c>
      <c r="E2226" s="6">
        <v>0.8908160984430612</v>
      </c>
      <c r="F2226" s="7">
        <v>1.2308798549015976</v>
      </c>
    </row>
    <row r="2227" spans="4:6" x14ac:dyDescent="0.3">
      <c r="D2227" s="5">
        <f t="shared" si="36"/>
        <v>1253846813</v>
      </c>
      <c r="E2227" s="6">
        <v>0.58386792157205558</v>
      </c>
      <c r="F2227" s="7">
        <v>0.21179860503494941</v>
      </c>
    </row>
    <row r="2228" spans="4:6" x14ac:dyDescent="0.3">
      <c r="D2228" s="5">
        <f t="shared" si="36"/>
        <v>1907886922</v>
      </c>
      <c r="E2228" s="6">
        <v>0.88842908096353435</v>
      </c>
      <c r="F2228" s="7">
        <v>1.2182161657004631</v>
      </c>
    </row>
    <row r="2229" spans="4:6" x14ac:dyDescent="0.3">
      <c r="D2229" s="5">
        <f t="shared" si="36"/>
        <v>773410267</v>
      </c>
      <c r="E2229" s="6">
        <v>0.36014722088365558</v>
      </c>
      <c r="F2229" s="7">
        <v>-0.35806530608381498</v>
      </c>
    </row>
    <row r="2230" spans="4:6" x14ac:dyDescent="0.3">
      <c r="D2230" s="5">
        <f t="shared" si="36"/>
        <v>1431278909</v>
      </c>
      <c r="E2230" s="6">
        <v>0.66649117988207485</v>
      </c>
      <c r="F2230" s="7">
        <v>0.43024471221588889</v>
      </c>
    </row>
    <row r="2231" spans="4:6" x14ac:dyDescent="0.3">
      <c r="D2231" s="5">
        <f t="shared" si="36"/>
        <v>420325055</v>
      </c>
      <c r="E2231" s="6">
        <v>0.19572910638128324</v>
      </c>
      <c r="F2231" s="7">
        <v>-0.85697588381637191</v>
      </c>
    </row>
    <row r="2232" spans="4:6" x14ac:dyDescent="0.3">
      <c r="D2232" s="5">
        <f t="shared" si="36"/>
        <v>85233049</v>
      </c>
      <c r="E2232" s="6">
        <v>3.9689731355467564E-2</v>
      </c>
      <c r="F2232" s="7">
        <v>-1.7542979742900668</v>
      </c>
    </row>
    <row r="2233" spans="4:6" x14ac:dyDescent="0.3">
      <c r="D2233" s="5">
        <f t="shared" si="36"/>
        <v>1853324274</v>
      </c>
      <c r="E2233" s="6">
        <v>0.86302136803327256</v>
      </c>
      <c r="F2233" s="7">
        <v>1.0939947883906782</v>
      </c>
    </row>
    <row r="2234" spans="4:6" x14ac:dyDescent="0.3">
      <c r="D2234" s="5">
        <f t="shared" si="36"/>
        <v>1942263528</v>
      </c>
      <c r="E2234" s="6">
        <v>0.90443693558167382</v>
      </c>
      <c r="F2234" s="7">
        <v>1.3072549791841206</v>
      </c>
    </row>
    <row r="2235" spans="4:6" x14ac:dyDescent="0.3">
      <c r="D2235" s="5">
        <f t="shared" si="36"/>
        <v>161699362</v>
      </c>
      <c r="E2235" s="6">
        <v>7.5297133135886055E-2</v>
      </c>
      <c r="F2235" s="7">
        <v>-1.4374355756880128</v>
      </c>
    </row>
    <row r="2236" spans="4:6" x14ac:dyDescent="0.3">
      <c r="D2236" s="5">
        <f t="shared" si="36"/>
        <v>1434329904</v>
      </c>
      <c r="E2236" s="6">
        <v>0.66791191014266749</v>
      </c>
      <c r="F2236" s="7">
        <v>0.43415459865438749</v>
      </c>
    </row>
    <row r="2237" spans="4:6" x14ac:dyDescent="0.3">
      <c r="D2237" s="5">
        <f t="shared" si="36"/>
        <v>1666016704</v>
      </c>
      <c r="E2237" s="6">
        <v>0.77579948378335639</v>
      </c>
      <c r="F2237" s="7">
        <v>0.75808344047334564</v>
      </c>
    </row>
    <row r="2238" spans="4:6" x14ac:dyDescent="0.3">
      <c r="D2238" s="5">
        <f t="shared" si="36"/>
        <v>1324705928</v>
      </c>
      <c r="E2238" s="6">
        <v>0.61686426831117303</v>
      </c>
      <c r="F2238" s="7">
        <v>0.29725548609691499</v>
      </c>
    </row>
    <row r="2239" spans="4:6" x14ac:dyDescent="0.3">
      <c r="D2239" s="5">
        <f t="shared" si="36"/>
        <v>1406777416</v>
      </c>
      <c r="E2239" s="6">
        <v>0.65508178310010745</v>
      </c>
      <c r="F2239" s="7">
        <v>0.39907704760164875</v>
      </c>
    </row>
    <row r="2240" spans="4:6" x14ac:dyDescent="0.3">
      <c r="D2240" s="5">
        <f t="shared" si="36"/>
        <v>972245949</v>
      </c>
      <c r="E2240" s="6">
        <v>0.45273730061271905</v>
      </c>
      <c r="F2240" s="7">
        <v>-0.11874851223281538</v>
      </c>
    </row>
    <row r="2241" spans="4:6" x14ac:dyDescent="0.3">
      <c r="D2241" s="5">
        <f t="shared" si="36"/>
        <v>176582641</v>
      </c>
      <c r="E2241" s="6">
        <v>8.2227700000840898E-2</v>
      </c>
      <c r="F2241" s="7">
        <v>-1.3902420118764434</v>
      </c>
    </row>
    <row r="2242" spans="4:6" x14ac:dyDescent="0.3">
      <c r="D2242" s="5">
        <f t="shared" si="36"/>
        <v>458068768</v>
      </c>
      <c r="E2242" s="6">
        <v>0.21330489238100583</v>
      </c>
      <c r="F2242" s="7">
        <v>-0.79500639059955214</v>
      </c>
    </row>
    <row r="2243" spans="4:6" x14ac:dyDescent="0.3">
      <c r="D2243" s="5">
        <f t="shared" ref="D2243:D2306" si="37">MOD(D2242*$B$4,$B$5)</f>
        <v>945870616</v>
      </c>
      <c r="E2243" s="6">
        <v>0.44045532908333029</v>
      </c>
      <c r="F2243" s="7">
        <v>-0.14981489412873938</v>
      </c>
    </row>
    <row r="2244" spans="4:6" x14ac:dyDescent="0.3">
      <c r="D2244" s="5">
        <f t="shared" si="37"/>
        <v>470686069</v>
      </c>
      <c r="E2244" s="6">
        <v>0.21918028101248693</v>
      </c>
      <c r="F2244" s="7">
        <v>-0.7749646267473731</v>
      </c>
    </row>
    <row r="2245" spans="4:6" x14ac:dyDescent="0.3">
      <c r="D2245" s="5">
        <f t="shared" si="37"/>
        <v>110251439</v>
      </c>
      <c r="E2245" s="6">
        <v>5.1339827060084629E-2</v>
      </c>
      <c r="F2245" s="7">
        <v>-1.6319992028420895</v>
      </c>
    </row>
    <row r="2246" spans="4:6" x14ac:dyDescent="0.3">
      <c r="D2246" s="5">
        <f t="shared" si="37"/>
        <v>482734703</v>
      </c>
      <c r="E2246" s="6">
        <v>0.22479086343645199</v>
      </c>
      <c r="F2246" s="7">
        <v>-0.75611253537719836</v>
      </c>
    </row>
    <row r="2247" spans="4:6" x14ac:dyDescent="0.3">
      <c r="D2247" s="5">
        <f t="shared" si="37"/>
        <v>1889278563</v>
      </c>
      <c r="E2247" s="6">
        <v>0.87976388854883969</v>
      </c>
      <c r="F2247" s="7">
        <v>1.1738072911669761</v>
      </c>
    </row>
    <row r="2248" spans="4:6" x14ac:dyDescent="0.3">
      <c r="D2248" s="5">
        <f t="shared" si="37"/>
        <v>177477424</v>
      </c>
      <c r="E2248" s="6">
        <v>8.2644365804870029E-2</v>
      </c>
      <c r="F2248" s="7">
        <v>-1.3875020330786518</v>
      </c>
    </row>
    <row r="2249" spans="4:6" x14ac:dyDescent="0.3">
      <c r="D2249" s="5">
        <f t="shared" si="37"/>
        <v>700466021</v>
      </c>
      <c r="E2249" s="6">
        <v>0.32617990935796864</v>
      </c>
      <c r="F2249" s="7">
        <v>-0.45048631624966196</v>
      </c>
    </row>
    <row r="2250" spans="4:6" x14ac:dyDescent="0.3">
      <c r="D2250" s="5">
        <f t="shared" si="37"/>
        <v>65277676</v>
      </c>
      <c r="E2250" s="6">
        <v>3.0397286666927197E-2</v>
      </c>
      <c r="F2250" s="7">
        <v>-1.874986554149124</v>
      </c>
    </row>
    <row r="2251" spans="4:6" x14ac:dyDescent="0.3">
      <c r="D2251" s="5">
        <f t="shared" si="37"/>
        <v>660188047</v>
      </c>
      <c r="E2251" s="6">
        <v>0.30742401611751319</v>
      </c>
      <c r="F2251" s="7">
        <v>-0.50316533832029364</v>
      </c>
    </row>
    <row r="2252" spans="4:6" x14ac:dyDescent="0.3">
      <c r="D2252" s="5">
        <f t="shared" si="37"/>
        <v>1427378904</v>
      </c>
      <c r="E2252" s="6">
        <v>0.66467509853157691</v>
      </c>
      <c r="F2252" s="7">
        <v>0.42525635960823793</v>
      </c>
    </row>
    <row r="2253" spans="4:6" x14ac:dyDescent="0.3">
      <c r="D2253" s="5">
        <f t="shared" si="37"/>
        <v>1141744636</v>
      </c>
      <c r="E2253" s="6">
        <v>0.53166627747161899</v>
      </c>
      <c r="F2253" s="7">
        <v>7.9459121532103077E-2</v>
      </c>
    </row>
    <row r="2254" spans="4:6" x14ac:dyDescent="0.3">
      <c r="D2254" s="5">
        <f t="shared" si="37"/>
        <v>135007748</v>
      </c>
      <c r="E2254" s="6">
        <v>6.2867881788749136E-2</v>
      </c>
      <c r="F2254" s="7">
        <v>-1.5311360832717962</v>
      </c>
    </row>
    <row r="2255" spans="4:6" x14ac:dyDescent="0.3">
      <c r="D2255" s="5">
        <f t="shared" si="37"/>
        <v>1493618710</v>
      </c>
      <c r="E2255" s="6">
        <v>0.69552041189327873</v>
      </c>
      <c r="F2255" s="7">
        <v>0.51155972859286003</v>
      </c>
    </row>
    <row r="2256" spans="4:6" x14ac:dyDescent="0.3">
      <c r="D2256" s="5">
        <f t="shared" si="37"/>
        <v>1000269679</v>
      </c>
      <c r="E2256" s="6">
        <v>0.46578686681183695</v>
      </c>
      <c r="F2256" s="7">
        <v>-8.586500132039504E-2</v>
      </c>
    </row>
    <row r="2257" spans="4:6" x14ac:dyDescent="0.3">
      <c r="D2257" s="5">
        <f t="shared" si="37"/>
        <v>2142839508</v>
      </c>
      <c r="E2257" s="6">
        <v>0.99783740471847115</v>
      </c>
      <c r="F2257" s="7">
        <v>2.8534164056445919</v>
      </c>
    </row>
    <row r="2258" spans="4:6" x14ac:dyDescent="0.3">
      <c r="D2258" s="5">
        <f t="shared" si="37"/>
        <v>1308549266</v>
      </c>
      <c r="E2258" s="6">
        <v>0.60934073627865015</v>
      </c>
      <c r="F2258" s="7">
        <v>0.27760117841306037</v>
      </c>
    </row>
    <row r="2259" spans="4:6" x14ac:dyDescent="0.3">
      <c r="D2259" s="5">
        <f t="shared" si="37"/>
        <v>1045109875</v>
      </c>
      <c r="E2259" s="6">
        <v>0.48666721022377463</v>
      </c>
      <c r="F2259" s="7">
        <v>-3.3426571573213396E-2</v>
      </c>
    </row>
    <row r="2260" spans="4:6" x14ac:dyDescent="0.3">
      <c r="D2260" s="5">
        <f t="shared" si="37"/>
        <v>1960424448</v>
      </c>
      <c r="E2260" s="6">
        <v>0.91289377297544272</v>
      </c>
      <c r="F2260" s="7">
        <v>1.3587921736138024</v>
      </c>
    </row>
    <row r="2261" spans="4:6" x14ac:dyDescent="0.3">
      <c r="D2261" s="5">
        <f t="shared" si="37"/>
        <v>634140706</v>
      </c>
      <c r="E2261" s="6">
        <v>0.29529477776521329</v>
      </c>
      <c r="F2261" s="7">
        <v>-0.53798188406304659</v>
      </c>
    </row>
    <row r="2262" spans="4:6" x14ac:dyDescent="0.3">
      <c r="D2262" s="5">
        <f t="shared" si="37"/>
        <v>374114988</v>
      </c>
      <c r="E2262" s="6">
        <v>0.17421086707544595</v>
      </c>
      <c r="F2262" s="7">
        <v>-0.93765500484200048</v>
      </c>
    </row>
    <row r="2263" spans="4:6" x14ac:dyDescent="0.3">
      <c r="D2263" s="5">
        <f t="shared" si="37"/>
        <v>714598125</v>
      </c>
      <c r="E2263" s="6">
        <v>0.33276068310510432</v>
      </c>
      <c r="F2263" s="7">
        <v>-0.43230278098746427</v>
      </c>
    </row>
    <row r="2264" spans="4:6" x14ac:dyDescent="0.3">
      <c r="D2264" s="5">
        <f t="shared" si="37"/>
        <v>1483753761</v>
      </c>
      <c r="E2264" s="6">
        <v>0.69092668703843529</v>
      </c>
      <c r="F2264" s="7">
        <v>0.49847877462233631</v>
      </c>
    </row>
    <row r="2265" spans="4:6" x14ac:dyDescent="0.3">
      <c r="D2265" s="5">
        <f t="shared" si="37"/>
        <v>1550686134</v>
      </c>
      <c r="E2265" s="6">
        <v>0.7220945020412044</v>
      </c>
      <c r="F2265" s="7">
        <v>0.58907495106176067</v>
      </c>
    </row>
    <row r="2266" spans="4:6" x14ac:dyDescent="0.3">
      <c r="D2266" s="5">
        <f t="shared" si="37"/>
        <v>480374482</v>
      </c>
      <c r="E2266" s="6">
        <v>0.22369179988623764</v>
      </c>
      <c r="F2266" s="7">
        <v>-0.75978418161825012</v>
      </c>
    </row>
    <row r="2267" spans="4:6" x14ac:dyDescent="0.3">
      <c r="D2267" s="5">
        <f t="shared" si="37"/>
        <v>1775683963</v>
      </c>
      <c r="E2267" s="6">
        <v>0.82686728083236816</v>
      </c>
      <c r="F2267" s="7">
        <v>0.9418578190269089</v>
      </c>
    </row>
    <row r="2268" spans="4:6" x14ac:dyDescent="0.3">
      <c r="D2268" s="5">
        <f t="shared" si="37"/>
        <v>1525775262</v>
      </c>
      <c r="E2268" s="6">
        <v>0.71049447330692272</v>
      </c>
      <c r="F2268" s="7">
        <v>0.55482984181056383</v>
      </c>
    </row>
    <row r="2269" spans="4:6" x14ac:dyDescent="0.3">
      <c r="D2269" s="5">
        <f t="shared" si="37"/>
        <v>598514490</v>
      </c>
      <c r="E2269" s="6">
        <v>0.27870502814529929</v>
      </c>
      <c r="F2269" s="7">
        <v>-0.58669278206099063</v>
      </c>
    </row>
    <row r="2270" spans="4:6" x14ac:dyDescent="0.3">
      <c r="D2270" s="5">
        <f t="shared" si="37"/>
        <v>795443699</v>
      </c>
      <c r="E2270" s="6">
        <v>0.37040733720213859</v>
      </c>
      <c r="F2270" s="7">
        <v>-0.33077469764743922</v>
      </c>
    </row>
    <row r="2271" spans="4:6" x14ac:dyDescent="0.3">
      <c r="D2271" s="5">
        <f t="shared" si="37"/>
        <v>2002669716</v>
      </c>
      <c r="E2271" s="6">
        <v>0.93256575887330417</v>
      </c>
      <c r="F2271" s="7">
        <v>1.4951761268625789</v>
      </c>
    </row>
    <row r="2272" spans="4:6" x14ac:dyDescent="0.3">
      <c r="D2272" s="5">
        <f t="shared" si="37"/>
        <v>1893491331</v>
      </c>
      <c r="E2272" s="6">
        <v>0.88172561152067563</v>
      </c>
      <c r="F2272" s="7">
        <v>1.1836572274153099</v>
      </c>
    </row>
    <row r="2273" spans="4:6" x14ac:dyDescent="0.3">
      <c r="D2273" s="5">
        <f t="shared" si="37"/>
        <v>1668538734</v>
      </c>
      <c r="E2273" s="6">
        <v>0.77697389552087881</v>
      </c>
      <c r="F2273" s="7">
        <v>0.76201306094827104</v>
      </c>
    </row>
    <row r="2274" spans="4:6" x14ac:dyDescent="0.3">
      <c r="D2274" s="5">
        <f t="shared" si="37"/>
        <v>659048179</v>
      </c>
      <c r="E2274" s="6">
        <v>0.30689322371677796</v>
      </c>
      <c r="F2274" s="7">
        <v>-0.50467596158177419</v>
      </c>
    </row>
    <row r="2275" spans="4:6" x14ac:dyDescent="0.3">
      <c r="D2275" s="5">
        <f t="shared" si="37"/>
        <v>91901851</v>
      </c>
      <c r="E2275" s="6">
        <v>4.2795134282480121E-2</v>
      </c>
      <c r="F2275" s="7">
        <v>-1.7191323879885305</v>
      </c>
    </row>
    <row r="2276" spans="4:6" x14ac:dyDescent="0.3">
      <c r="D2276" s="5">
        <f t="shared" si="37"/>
        <v>1640518566</v>
      </c>
      <c r="E2276" s="6">
        <v>0.76392598800726796</v>
      </c>
      <c r="F2276" s="7">
        <v>0.71898846981585185</v>
      </c>
    </row>
    <row r="2277" spans="4:6" x14ac:dyDescent="0.3">
      <c r="D2277" s="5">
        <f t="shared" si="37"/>
        <v>1012216261</v>
      </c>
      <c r="E2277" s="6">
        <v>0.47134992757006544</v>
      </c>
      <c r="F2277" s="7">
        <v>-7.187692322167849E-2</v>
      </c>
    </row>
    <row r="2278" spans="4:6" x14ac:dyDescent="0.3">
      <c r="D2278" s="5">
        <f t="shared" si="37"/>
        <v>1143198187</v>
      </c>
      <c r="E2278" s="6">
        <v>0.53234313990207682</v>
      </c>
      <c r="F2278" s="7">
        <v>8.116124451350254E-2</v>
      </c>
    </row>
    <row r="2279" spans="4:6" x14ac:dyDescent="0.3">
      <c r="D2279" s="5">
        <f t="shared" si="37"/>
        <v>1579891365</v>
      </c>
      <c r="E2279" s="6">
        <v>0.73569424751745005</v>
      </c>
      <c r="F2279" s="7">
        <v>0.6301269859591947</v>
      </c>
    </row>
    <row r="2280" spans="4:6" x14ac:dyDescent="0.3">
      <c r="D2280" s="5">
        <f t="shared" si="37"/>
        <v>1496807651</v>
      </c>
      <c r="E2280" s="6">
        <v>0.69700537826587017</v>
      </c>
      <c r="F2280" s="7">
        <v>0.51580695645322561</v>
      </c>
    </row>
    <row r="2281" spans="4:6" x14ac:dyDescent="0.3">
      <c r="D2281" s="5">
        <f t="shared" si="37"/>
        <v>314818106</v>
      </c>
      <c r="E2281" s="6">
        <v>0.1465986046442749</v>
      </c>
      <c r="F2281" s="7">
        <v>-1.0511336540978908</v>
      </c>
    </row>
    <row r="2282" spans="4:6" x14ac:dyDescent="0.3">
      <c r="D2282" s="5">
        <f t="shared" si="37"/>
        <v>990508554</v>
      </c>
      <c r="E2282" s="6">
        <v>0.46124148877453197</v>
      </c>
      <c r="F2282" s="7">
        <v>-9.7306521025408294E-2</v>
      </c>
    </row>
    <row r="2283" spans="4:6" x14ac:dyDescent="0.3">
      <c r="D2283" s="5">
        <f t="shared" si="37"/>
        <v>1262493326</v>
      </c>
      <c r="E2283" s="6">
        <v>0.58789426795010857</v>
      </c>
      <c r="F2283" s="7">
        <v>0.22213156782035762</v>
      </c>
    </row>
    <row r="2284" spans="4:6" x14ac:dyDescent="0.3">
      <c r="D2284" s="5">
        <f t="shared" si="37"/>
        <v>524404780</v>
      </c>
      <c r="E2284" s="6">
        <v>0.24419500515255613</v>
      </c>
      <c r="F2284" s="7">
        <v>-0.69287179677826305</v>
      </c>
    </row>
    <row r="2285" spans="4:6" x14ac:dyDescent="0.3">
      <c r="D2285" s="5">
        <f t="shared" si="37"/>
        <v>1153388191</v>
      </c>
      <c r="E2285" s="6">
        <v>0.53708823028680708</v>
      </c>
      <c r="F2285" s="7">
        <v>9.3100727575583145E-2</v>
      </c>
    </row>
    <row r="2286" spans="4:6" x14ac:dyDescent="0.3">
      <c r="D2286" s="5">
        <f t="shared" si="37"/>
        <v>1687819286</v>
      </c>
      <c r="E2286" s="6">
        <v>0.78595210219356426</v>
      </c>
      <c r="F2286" s="7">
        <v>0.7924543566860115</v>
      </c>
    </row>
    <row r="2287" spans="4:6" x14ac:dyDescent="0.3">
      <c r="D2287" s="5">
        <f t="shared" si="37"/>
        <v>1490154620</v>
      </c>
      <c r="E2287" s="6">
        <v>0.69390731928302651</v>
      </c>
      <c r="F2287" s="7">
        <v>0.5069564706301839</v>
      </c>
    </row>
    <row r="2288" spans="4:6" x14ac:dyDescent="0.3">
      <c r="D2288" s="5">
        <f t="shared" si="37"/>
        <v>1288905755</v>
      </c>
      <c r="E2288" s="6">
        <v>0.60019351365062734</v>
      </c>
      <c r="F2288" s="7">
        <v>0.25384802115862959</v>
      </c>
    </row>
    <row r="2289" spans="4:6" x14ac:dyDescent="0.3">
      <c r="D2289" s="5">
        <f t="shared" si="37"/>
        <v>2020962368</v>
      </c>
      <c r="E2289" s="6">
        <v>0.94108393875982976</v>
      </c>
      <c r="F2289" s="7">
        <v>1.5639380293457432</v>
      </c>
    </row>
    <row r="2290" spans="4:6" x14ac:dyDescent="0.3">
      <c r="D2290" s="5">
        <f t="shared" si="37"/>
        <v>134833459</v>
      </c>
      <c r="E2290" s="6">
        <v>6.2786722148569979E-2</v>
      </c>
      <c r="F2290" s="7">
        <v>-1.5317933228841991</v>
      </c>
    </row>
    <row r="2291" spans="4:6" x14ac:dyDescent="0.3">
      <c r="D2291" s="5">
        <f t="shared" si="37"/>
        <v>1670448979</v>
      </c>
      <c r="E2291" s="6">
        <v>0.77786342266748043</v>
      </c>
      <c r="F2291" s="7">
        <v>0.76499729618947165</v>
      </c>
    </row>
    <row r="2292" spans="4:6" x14ac:dyDescent="0.3">
      <c r="D2292" s="5">
        <f t="shared" si="37"/>
        <v>526687753</v>
      </c>
      <c r="E2292" s="6">
        <v>0.24525809729961501</v>
      </c>
      <c r="F2292" s="7">
        <v>-0.68948804392568641</v>
      </c>
    </row>
    <row r="2293" spans="4:6" x14ac:dyDescent="0.3">
      <c r="D2293" s="5">
        <f t="shared" si="37"/>
        <v>1833111877</v>
      </c>
      <c r="E2293" s="6">
        <v>0.85360923721791171</v>
      </c>
      <c r="F2293" s="7">
        <v>1.0520392861447492</v>
      </c>
    </row>
    <row r="2294" spans="4:6" x14ac:dyDescent="0.3">
      <c r="D2294" s="5">
        <f t="shared" si="37"/>
        <v>1227223679</v>
      </c>
      <c r="E2294" s="6">
        <v>0.57147055870990326</v>
      </c>
      <c r="F2294" s="7">
        <v>0.18011933644620817</v>
      </c>
    </row>
    <row r="2295" spans="4:6" x14ac:dyDescent="0.3">
      <c r="D2295" s="5">
        <f t="shared" si="37"/>
        <v>977806514</v>
      </c>
      <c r="E2295" s="6">
        <v>0.45532664047118893</v>
      </c>
      <c r="F2295" s="7">
        <v>-0.11221456495964999</v>
      </c>
    </row>
    <row r="2296" spans="4:6" x14ac:dyDescent="0.3">
      <c r="D2296" s="5">
        <f t="shared" si="37"/>
        <v>155159881</v>
      </c>
      <c r="E2296" s="6">
        <v>7.2251949992265502E-2</v>
      </c>
      <c r="F2296" s="7">
        <v>-1.4592224199374122</v>
      </c>
    </row>
    <row r="2297" spans="4:6" x14ac:dyDescent="0.3">
      <c r="D2297" s="5">
        <f t="shared" si="37"/>
        <v>1447138662</v>
      </c>
      <c r="E2297" s="6">
        <v>0.67387645288731568</v>
      </c>
      <c r="F2297" s="7">
        <v>0.45064268894709264</v>
      </c>
    </row>
    <row r="2298" spans="4:6" x14ac:dyDescent="0.3">
      <c r="D2298" s="5">
        <f t="shared" si="37"/>
        <v>1482283786</v>
      </c>
      <c r="E2298" s="6">
        <v>0.69024217658698761</v>
      </c>
      <c r="F2298" s="7">
        <v>0.49653691843258896</v>
      </c>
    </row>
    <row r="2299" spans="4:6" x14ac:dyDescent="0.3">
      <c r="D2299" s="5">
        <f t="shared" si="37"/>
        <v>1460483260</v>
      </c>
      <c r="E2299" s="6">
        <v>0.68009051557638733</v>
      </c>
      <c r="F2299" s="7">
        <v>0.46795192597068619</v>
      </c>
    </row>
    <row r="2300" spans="4:6" x14ac:dyDescent="0.3">
      <c r="D2300" s="5">
        <f t="shared" si="37"/>
        <v>1394279744</v>
      </c>
      <c r="E2300" s="6">
        <v>0.64926210106281756</v>
      </c>
      <c r="F2300" s="7">
        <v>0.38332905620979002</v>
      </c>
    </row>
    <row r="2301" spans="4:6" x14ac:dyDescent="0.3">
      <c r="D2301" s="5">
        <f t="shared" si="37"/>
        <v>1140025644</v>
      </c>
      <c r="E2301" s="6">
        <v>0.53086580944328177</v>
      </c>
      <c r="F2301" s="7">
        <v>7.7446461121585652E-2</v>
      </c>
    </row>
    <row r="2302" spans="4:6" x14ac:dyDescent="0.3">
      <c r="D2302" s="5">
        <f t="shared" si="37"/>
        <v>909407149</v>
      </c>
      <c r="E2302" s="6">
        <v>0.42347570408459351</v>
      </c>
      <c r="F2302" s="7">
        <v>-0.19300965308319273</v>
      </c>
    </row>
    <row r="2303" spans="4:6" x14ac:dyDescent="0.3">
      <c r="D2303" s="5">
        <f t="shared" si="37"/>
        <v>1279261052</v>
      </c>
      <c r="E2303" s="6">
        <v>0.59570234883176376</v>
      </c>
      <c r="F2303" s="7">
        <v>0.2422385802766451</v>
      </c>
    </row>
    <row r="2304" spans="4:6" x14ac:dyDescent="0.3">
      <c r="D2304" s="5">
        <f t="shared" si="37"/>
        <v>317971607</v>
      </c>
      <c r="E2304" s="6">
        <v>0.14806706798082875</v>
      </c>
      <c r="F2304" s="7">
        <v>-1.0447595032134038</v>
      </c>
    </row>
    <row r="2305" spans="4:6" x14ac:dyDescent="0.3">
      <c r="D2305" s="5">
        <f t="shared" si="37"/>
        <v>741816388</v>
      </c>
      <c r="E2305" s="6">
        <v>0.34543517450376898</v>
      </c>
      <c r="F2305" s="7">
        <v>-0.39767421179874635</v>
      </c>
    </row>
    <row r="2306" spans="4:6" x14ac:dyDescent="0.3">
      <c r="D2306" s="5">
        <f t="shared" si="37"/>
        <v>1076535070</v>
      </c>
      <c r="E2306" s="6">
        <v>0.50130070699499985</v>
      </c>
      <c r="F2306" s="7">
        <v>3.2603947070947072E-3</v>
      </c>
    </row>
    <row r="2307" spans="4:6" x14ac:dyDescent="0.3">
      <c r="D2307" s="5">
        <f t="shared" ref="D2307:D2370" si="38">MOD(D2306*$B$4,$B$5)</f>
        <v>615073864</v>
      </c>
      <c r="E2307" s="6">
        <v>0.28641608756633113</v>
      </c>
      <c r="F2307" s="7">
        <v>-0.56388532903534538</v>
      </c>
    </row>
    <row r="2308" spans="4:6" x14ac:dyDescent="0.3">
      <c r="D2308" s="5">
        <f t="shared" si="38"/>
        <v>1269069369</v>
      </c>
      <c r="E2308" s="6">
        <v>0.59095647660173145</v>
      </c>
      <c r="F2308" s="7">
        <v>0.23000607796045244</v>
      </c>
    </row>
    <row r="2309" spans="4:6" x14ac:dyDescent="0.3">
      <c r="D2309" s="5">
        <f t="shared" si="38"/>
        <v>128996677</v>
      </c>
      <c r="E2309" s="6">
        <v>6.0068758726184029E-2</v>
      </c>
      <c r="F2309" s="7">
        <v>-1.5541966454306055</v>
      </c>
    </row>
    <row r="2310" spans="4:6" x14ac:dyDescent="0.3">
      <c r="D2310" s="5">
        <f t="shared" si="38"/>
        <v>1243502814</v>
      </c>
      <c r="E2310" s="6">
        <v>0.57905112167731965</v>
      </c>
      <c r="F2310" s="7">
        <v>0.19946661413367778</v>
      </c>
    </row>
    <row r="2311" spans="4:6" x14ac:dyDescent="0.3">
      <c r="D2311" s="5">
        <f t="shared" si="38"/>
        <v>808917297</v>
      </c>
      <c r="E2311" s="6">
        <v>0.37668147019732878</v>
      </c>
      <c r="F2311" s="7">
        <v>-0.31420816675815172</v>
      </c>
    </row>
    <row r="2312" spans="4:6" x14ac:dyDescent="0.3">
      <c r="D2312" s="5">
        <f t="shared" si="38"/>
        <v>1699173733</v>
      </c>
      <c r="E2312" s="6">
        <v>0.79123942860517593</v>
      </c>
      <c r="F2312" s="7">
        <v>0.81072930086679618</v>
      </c>
    </row>
    <row r="2313" spans="4:6" x14ac:dyDescent="0.3">
      <c r="D2313" s="5">
        <f t="shared" si="38"/>
        <v>1972335772</v>
      </c>
      <c r="E2313" s="6">
        <v>0.91844041544798805</v>
      </c>
      <c r="F2313" s="7">
        <v>1.3946574258171518</v>
      </c>
    </row>
    <row r="2314" spans="4:6" x14ac:dyDescent="0.3">
      <c r="D2314" s="5">
        <f t="shared" si="38"/>
        <v>80044114</v>
      </c>
      <c r="E2314" s="6">
        <v>3.7273445201361034E-2</v>
      </c>
      <c r="F2314" s="7">
        <v>-1.7832421713412152</v>
      </c>
    </row>
    <row r="2315" spans="4:6" x14ac:dyDescent="0.3">
      <c r="D2315" s="5">
        <f t="shared" si="38"/>
        <v>486345941</v>
      </c>
      <c r="E2315" s="6">
        <v>0.22647247717387273</v>
      </c>
      <c r="F2315" s="7">
        <v>-0.75051439997367309</v>
      </c>
    </row>
    <row r="2316" spans="4:6" x14ac:dyDescent="0.3">
      <c r="D2316" s="5">
        <f t="shared" si="38"/>
        <v>113689007</v>
      </c>
      <c r="E2316" s="6">
        <v>5.2940569401663327E-2</v>
      </c>
      <c r="F2316" s="7">
        <v>-1.6169867604301655</v>
      </c>
    </row>
    <row r="2317" spans="4:6" x14ac:dyDescent="0.3">
      <c r="D2317" s="5">
        <f t="shared" si="38"/>
        <v>1061338812</v>
      </c>
      <c r="E2317" s="6">
        <v>0.49422439792586897</v>
      </c>
      <c r="F2317" s="7">
        <v>-1.4477793219384975E-2</v>
      </c>
    </row>
    <row r="2318" spans="4:6" x14ac:dyDescent="0.3">
      <c r="D2318" s="5">
        <f t="shared" si="38"/>
        <v>1515911220</v>
      </c>
      <c r="E2318" s="6">
        <v>0.70590117080686721</v>
      </c>
      <c r="F2318" s="7">
        <v>0.54144970044519958</v>
      </c>
    </row>
    <row r="2319" spans="4:6" x14ac:dyDescent="0.3">
      <c r="D2319" s="5">
        <f t="shared" si="38"/>
        <v>1192712742</v>
      </c>
      <c r="E2319" s="6">
        <v>0.55540015134532017</v>
      </c>
      <c r="F2319" s="7">
        <v>0.13931694876589248</v>
      </c>
    </row>
    <row r="2320" spans="4:6" x14ac:dyDescent="0.3">
      <c r="D2320" s="5">
        <f t="shared" si="38"/>
        <v>1547676659</v>
      </c>
      <c r="E2320" s="6">
        <v>0.72069310603727876</v>
      </c>
      <c r="F2320" s="7">
        <v>0.58490174093818503</v>
      </c>
    </row>
    <row r="2321" spans="4:6" x14ac:dyDescent="0.3">
      <c r="D2321" s="5">
        <f t="shared" si="38"/>
        <v>1238894753</v>
      </c>
      <c r="E2321" s="6">
        <v>0.57690532605806866</v>
      </c>
      <c r="F2321" s="7">
        <v>0.19398280232429349</v>
      </c>
    </row>
    <row r="2322" spans="4:6" x14ac:dyDescent="0.3">
      <c r="D2322" s="5">
        <f t="shared" si="38"/>
        <v>1711504054</v>
      </c>
      <c r="E2322" s="6">
        <v>0.79698118176030108</v>
      </c>
      <c r="F2322" s="7">
        <v>0.8308867022699894</v>
      </c>
    </row>
    <row r="2323" spans="4:6" x14ac:dyDescent="0.3">
      <c r="D2323" s="5">
        <f t="shared" si="38"/>
        <v>168806897</v>
      </c>
      <c r="E2323" s="6">
        <v>7.8606837036653276E-2</v>
      </c>
      <c r="F2323" s="7">
        <v>-1.414505021403849</v>
      </c>
    </row>
    <row r="2324" spans="4:6" x14ac:dyDescent="0.3">
      <c r="D2324" s="5">
        <f t="shared" si="38"/>
        <v>924768369</v>
      </c>
      <c r="E2324" s="6">
        <v>0.43062882957107279</v>
      </c>
      <c r="F2324" s="7">
        <v>-0.174773439694595</v>
      </c>
    </row>
    <row r="2325" spans="4:6" x14ac:dyDescent="0.3">
      <c r="D2325" s="5">
        <f t="shared" si="38"/>
        <v>1898853457</v>
      </c>
      <c r="E2325" s="6">
        <v>0.88422254601886729</v>
      </c>
      <c r="F2325" s="7">
        <v>1.1963630655985509</v>
      </c>
    </row>
    <row r="2326" spans="4:6" x14ac:dyDescent="0.3">
      <c r="D2326" s="5">
        <f t="shared" si="38"/>
        <v>658201593</v>
      </c>
      <c r="E2326" s="6">
        <v>0.3064990013898341</v>
      </c>
      <c r="F2326" s="7">
        <v>-0.50579865506502208</v>
      </c>
    </row>
    <row r="2327" spans="4:6" x14ac:dyDescent="0.3">
      <c r="D2327" s="5">
        <f t="shared" si="38"/>
        <v>28538338</v>
      </c>
      <c r="E2327" s="6">
        <v>1.3289199223079905E-2</v>
      </c>
      <c r="F2327" s="7">
        <v>-2.2176545056020238</v>
      </c>
    </row>
    <row r="2328" spans="4:6" x14ac:dyDescent="0.3">
      <c r="D2328" s="5">
        <f t="shared" si="38"/>
        <v>1037095871</v>
      </c>
      <c r="E2328" s="6">
        <v>0.4829353988011697</v>
      </c>
      <c r="F2328" s="7">
        <v>-4.2787664105607484E-2</v>
      </c>
    </row>
    <row r="2329" spans="4:6" x14ac:dyDescent="0.3">
      <c r="D2329" s="5">
        <f t="shared" si="38"/>
        <v>1663493824</v>
      </c>
      <c r="E2329" s="6">
        <v>0.77462467623373932</v>
      </c>
      <c r="F2329" s="7">
        <v>0.75416417303053995</v>
      </c>
    </row>
    <row r="2330" spans="4:6" x14ac:dyDescent="0.3">
      <c r="D2330" s="5">
        <f t="shared" si="38"/>
        <v>1949333327</v>
      </c>
      <c r="E2330" s="6">
        <v>0.90772906728808678</v>
      </c>
      <c r="F2330" s="7">
        <v>1.326899694581352</v>
      </c>
    </row>
    <row r="2331" spans="4:6" x14ac:dyDescent="0.3">
      <c r="D2331" s="5">
        <f t="shared" si="38"/>
        <v>2125550665</v>
      </c>
      <c r="E2331" s="6">
        <v>0.98978665982353187</v>
      </c>
      <c r="F2331" s="7">
        <v>2.318416791381205</v>
      </c>
    </row>
    <row r="2332" spans="4:6" x14ac:dyDescent="0.3">
      <c r="D2332" s="5">
        <f t="shared" si="38"/>
        <v>2129947496</v>
      </c>
      <c r="E2332" s="6">
        <v>0.99183409380897325</v>
      </c>
      <c r="F2332" s="7">
        <v>2.401414786257043</v>
      </c>
    </row>
    <row r="2333" spans="4:6" x14ac:dyDescent="0.3">
      <c r="D2333" s="5">
        <f t="shared" si="38"/>
        <v>1768495644</v>
      </c>
      <c r="E2333" s="6">
        <v>0.82351995895013208</v>
      </c>
      <c r="F2333" s="7">
        <v>0.92886301540104221</v>
      </c>
    </row>
    <row r="2334" spans="4:6" x14ac:dyDescent="0.3">
      <c r="D2334" s="5">
        <f t="shared" si="38"/>
        <v>283295980</v>
      </c>
      <c r="E2334" s="6">
        <v>0.13191997085876761</v>
      </c>
      <c r="F2334" s="7">
        <v>-1.1173611441343649</v>
      </c>
    </row>
    <row r="2335" spans="4:6" x14ac:dyDescent="0.3">
      <c r="D2335" s="5">
        <f t="shared" si="38"/>
        <v>1951870131</v>
      </c>
      <c r="E2335" s="6">
        <v>0.90891035870547443</v>
      </c>
      <c r="F2335" s="7">
        <v>1.3340749863403882</v>
      </c>
    </row>
    <row r="2336" spans="4:6" x14ac:dyDescent="0.3">
      <c r="D2336" s="5">
        <f t="shared" si="38"/>
        <v>25565023</v>
      </c>
      <c r="E2336" s="6">
        <v>1.1904641531319024E-2</v>
      </c>
      <c r="F2336" s="7">
        <v>-2.2601928720222455</v>
      </c>
    </row>
    <row r="2337" spans="4:6" x14ac:dyDescent="0.3">
      <c r="D2337" s="5">
        <f t="shared" si="38"/>
        <v>1393611855</v>
      </c>
      <c r="E2337" s="6">
        <v>0.64895109101100923</v>
      </c>
      <c r="F2337" s="7">
        <v>0.38249017116968709</v>
      </c>
    </row>
    <row r="2338" spans="4:6" x14ac:dyDescent="0.3">
      <c r="D2338" s="5">
        <f t="shared" si="38"/>
        <v>1112610430</v>
      </c>
      <c r="E2338" s="6">
        <v>0.51809960558833512</v>
      </c>
      <c r="F2338" s="7">
        <v>4.5384558517248222E-2</v>
      </c>
    </row>
    <row r="2339" spans="4:6" x14ac:dyDescent="0.3">
      <c r="D2339" s="5">
        <f t="shared" si="38"/>
        <v>399538707</v>
      </c>
      <c r="E2339" s="6">
        <v>0.18604970880416194</v>
      </c>
      <c r="F2339" s="7">
        <v>-0.89254773725017855</v>
      </c>
    </row>
    <row r="2340" spans="4:6" x14ac:dyDescent="0.3">
      <c r="D2340" s="5">
        <f t="shared" si="38"/>
        <v>1729775537</v>
      </c>
      <c r="E2340" s="6">
        <v>0.80548950406302655</v>
      </c>
      <c r="F2340" s="7">
        <v>0.86139415916030804</v>
      </c>
    </row>
    <row r="2341" spans="4:6" x14ac:dyDescent="0.3">
      <c r="D2341" s="5">
        <f t="shared" si="38"/>
        <v>1683267520</v>
      </c>
      <c r="E2341" s="6">
        <v>0.78383252097650669</v>
      </c>
      <c r="F2341" s="7">
        <v>0.78520231556651199</v>
      </c>
    </row>
    <row r="2342" spans="4:6" x14ac:dyDescent="0.3">
      <c r="D2342" s="5">
        <f t="shared" si="38"/>
        <v>815190028</v>
      </c>
      <c r="E2342" s="6">
        <v>0.37960243819244432</v>
      </c>
      <c r="F2342" s="7">
        <v>-0.3065250941601228</v>
      </c>
    </row>
    <row r="2343" spans="4:6" x14ac:dyDescent="0.3">
      <c r="D2343" s="5">
        <f t="shared" si="38"/>
        <v>1694977607</v>
      </c>
      <c r="E2343" s="6">
        <v>0.78928545516849069</v>
      </c>
      <c r="F2343" s="7">
        <v>0.80394439409426621</v>
      </c>
    </row>
    <row r="2344" spans="4:6" x14ac:dyDescent="0.3">
      <c r="D2344" s="5">
        <f t="shared" si="38"/>
        <v>1284600444</v>
      </c>
      <c r="E2344" s="6">
        <v>0.59818869698624</v>
      </c>
      <c r="F2344" s="7">
        <v>0.24866153367709179</v>
      </c>
    </row>
    <row r="2345" spans="4:6" x14ac:dyDescent="0.3">
      <c r="D2345" s="5">
        <f t="shared" si="38"/>
        <v>357725199</v>
      </c>
      <c r="E2345" s="6">
        <v>0.16657877682389577</v>
      </c>
      <c r="F2345" s="7">
        <v>-0.9677733950866767</v>
      </c>
    </row>
    <row r="2346" spans="4:6" x14ac:dyDescent="0.3">
      <c r="D2346" s="5">
        <f t="shared" si="38"/>
        <v>1984559049</v>
      </c>
      <c r="E2346" s="6">
        <v>0.92413232235622811</v>
      </c>
      <c r="F2346" s="7">
        <v>1.4334287214537</v>
      </c>
    </row>
    <row r="2347" spans="4:6" x14ac:dyDescent="0.3">
      <c r="D2347" s="5">
        <f t="shared" si="38"/>
        <v>1699328903</v>
      </c>
      <c r="E2347" s="6">
        <v>0.79131168526719486</v>
      </c>
      <c r="F2347" s="7">
        <v>0.81098091735817823</v>
      </c>
    </row>
    <row r="2348" spans="4:6" x14ac:dyDescent="0.3">
      <c r="D2348" s="5">
        <f t="shared" si="38"/>
        <v>872612254</v>
      </c>
      <c r="E2348" s="6">
        <v>0.40634174589658317</v>
      </c>
      <c r="F2348" s="7">
        <v>-0.23696558154682501</v>
      </c>
    </row>
    <row r="2349" spans="4:6" x14ac:dyDescent="0.3">
      <c r="D2349" s="5">
        <f t="shared" si="38"/>
        <v>1121860576</v>
      </c>
      <c r="E2349" s="6">
        <v>0.52240704048649134</v>
      </c>
      <c r="F2349" s="7">
        <v>5.6195684468984708E-2</v>
      </c>
    </row>
    <row r="2350" spans="4:6" x14ac:dyDescent="0.3">
      <c r="D2350" s="5">
        <f t="shared" si="38"/>
        <v>236737697</v>
      </c>
      <c r="E2350" s="6">
        <v>0.11023958084195813</v>
      </c>
      <c r="F2350" s="7">
        <v>-1.2252549890928237</v>
      </c>
    </row>
    <row r="2351" spans="4:6" x14ac:dyDescent="0.3">
      <c r="D2351" s="5">
        <f t="shared" si="38"/>
        <v>804886200</v>
      </c>
      <c r="E2351" s="6">
        <v>0.3748043443772982</v>
      </c>
      <c r="F2351" s="7">
        <v>-0.31915538235071644</v>
      </c>
    </row>
    <row r="2352" spans="4:6" x14ac:dyDescent="0.3">
      <c r="D2352" s="5">
        <f t="shared" si="38"/>
        <v>387618676</v>
      </c>
      <c r="E2352" s="6">
        <v>0.18049901181878431</v>
      </c>
      <c r="F2352" s="7">
        <v>-0.91346501826784587</v>
      </c>
    </row>
    <row r="2353" spans="4:6" x14ac:dyDescent="0.3">
      <c r="D2353" s="5">
        <f t="shared" si="38"/>
        <v>1863576532</v>
      </c>
      <c r="E2353" s="6">
        <v>0.86779544769580985</v>
      </c>
      <c r="F2353" s="7">
        <v>1.1160304410055533</v>
      </c>
    </row>
    <row r="2354" spans="4:6" x14ac:dyDescent="0.3">
      <c r="D2354" s="5">
        <f t="shared" si="38"/>
        <v>760286989</v>
      </c>
      <c r="E2354" s="6">
        <v>0.35403621835078691</v>
      </c>
      <c r="F2354" s="7">
        <v>-0.37444611853901649</v>
      </c>
    </row>
    <row r="2355" spans="4:6" x14ac:dyDescent="0.3">
      <c r="D2355" s="5">
        <f t="shared" si="38"/>
        <v>1465202436</v>
      </c>
      <c r="E2355" s="6">
        <v>0.68228805314962571</v>
      </c>
      <c r="F2355" s="7">
        <v>0.47410659812211398</v>
      </c>
    </row>
    <row r="2356" spans="4:6" x14ac:dyDescent="0.3">
      <c r="D2356" s="5">
        <f t="shared" si="38"/>
        <v>1560357858</v>
      </c>
      <c r="E2356" s="6">
        <v>0.72659824949372398</v>
      </c>
      <c r="F2356" s="7">
        <v>0.60255689822788194</v>
      </c>
    </row>
    <row r="2357" spans="4:6" x14ac:dyDescent="0.3">
      <c r="D2357" s="5">
        <f t="shared" si="38"/>
        <v>1340212287</v>
      </c>
      <c r="E2357" s="6">
        <v>0.62408497941129371</v>
      </c>
      <c r="F2357" s="7">
        <v>0.31622722959135785</v>
      </c>
    </row>
    <row r="2358" spans="4:6" x14ac:dyDescent="0.3">
      <c r="D2358" s="5">
        <f t="shared" si="38"/>
        <v>442439902</v>
      </c>
      <c r="E2358" s="6">
        <v>0.20602713451350771</v>
      </c>
      <c r="F2358" s="7">
        <v>-0.82028392340494005</v>
      </c>
    </row>
    <row r="2359" spans="4:6" x14ac:dyDescent="0.3">
      <c r="D2359" s="5">
        <f t="shared" si="38"/>
        <v>291640027</v>
      </c>
      <c r="E2359" s="6">
        <v>0.13580547052976252</v>
      </c>
      <c r="F2359" s="7">
        <v>-1.0993602976514334</v>
      </c>
    </row>
    <row r="2360" spans="4:6" x14ac:dyDescent="0.3">
      <c r="D2360" s="5">
        <f t="shared" si="38"/>
        <v>1000437232</v>
      </c>
      <c r="E2360" s="6">
        <v>0.46586488975758189</v>
      </c>
      <c r="F2360" s="7">
        <v>-8.5668706155251337E-2</v>
      </c>
    </row>
    <row r="2361" spans="4:6" x14ac:dyDescent="0.3">
      <c r="D2361" s="5">
        <f t="shared" si="38"/>
        <v>1640855783</v>
      </c>
      <c r="E2361" s="6">
        <v>0.76408301690973623</v>
      </c>
      <c r="F2361" s="7">
        <v>0.71949827258945664</v>
      </c>
    </row>
    <row r="2362" spans="4:6" x14ac:dyDescent="0.3">
      <c r="D2362" s="5">
        <f t="shared" si="38"/>
        <v>110148892</v>
      </c>
      <c r="E2362" s="6">
        <v>5.1292074892010611E-2</v>
      </c>
      <c r="F2362" s="7">
        <v>-1.6324527248457619</v>
      </c>
    </row>
    <row r="2363" spans="4:6" x14ac:dyDescent="0.3">
      <c r="D2363" s="5">
        <f t="shared" si="38"/>
        <v>1975139407</v>
      </c>
      <c r="E2363" s="6">
        <v>0.91974595973244488</v>
      </c>
      <c r="F2363" s="7">
        <v>1.4033648114977053</v>
      </c>
    </row>
    <row r="2364" spans="4:6" x14ac:dyDescent="0.3">
      <c r="D2364" s="5">
        <f t="shared" si="38"/>
        <v>122839438</v>
      </c>
      <c r="E2364" s="6">
        <v>5.7201570884512339E-2</v>
      </c>
      <c r="F2364" s="7">
        <v>-1.5787075957455636</v>
      </c>
    </row>
    <row r="2365" spans="4:6" x14ac:dyDescent="0.3">
      <c r="D2365" s="5">
        <f t="shared" si="38"/>
        <v>380162331</v>
      </c>
      <c r="E2365" s="6">
        <v>0.17702688060423999</v>
      </c>
      <c r="F2365" s="7">
        <v>-0.92675498618304164</v>
      </c>
    </row>
    <row r="2366" spans="4:6" x14ac:dyDescent="0.3">
      <c r="D2366" s="5">
        <f t="shared" si="38"/>
        <v>568116086</v>
      </c>
      <c r="E2366" s="6">
        <v>0.26454966819337539</v>
      </c>
      <c r="F2366" s="7">
        <v>-0.62938148496790958</v>
      </c>
    </row>
    <row r="2367" spans="4:6" x14ac:dyDescent="0.3">
      <c r="D2367" s="5">
        <f t="shared" si="38"/>
        <v>165415116</v>
      </c>
      <c r="E2367" s="6">
        <v>7.7027415928456383E-2</v>
      </c>
      <c r="F2367" s="7">
        <v>-1.4253542286463721</v>
      </c>
    </row>
    <row r="2368" spans="4:6" x14ac:dyDescent="0.3">
      <c r="D2368" s="5">
        <f t="shared" si="38"/>
        <v>408864890</v>
      </c>
      <c r="E2368" s="6">
        <v>0.19039255118965409</v>
      </c>
      <c r="F2368" s="7">
        <v>-0.87645063374846954</v>
      </c>
    </row>
    <row r="2369" spans="4:6" x14ac:dyDescent="0.3">
      <c r="D2369" s="5">
        <f t="shared" si="38"/>
        <v>942389260</v>
      </c>
      <c r="E2369" s="6">
        <v>0.43883419636528398</v>
      </c>
      <c r="F2369" s="7">
        <v>-0.15392560765656077</v>
      </c>
    </row>
    <row r="2370" spans="4:6" x14ac:dyDescent="0.3">
      <c r="D2370" s="5">
        <f t="shared" si="38"/>
        <v>2073358706</v>
      </c>
      <c r="E2370" s="6">
        <v>0.96548288498584445</v>
      </c>
      <c r="F2370" s="7">
        <v>1.8181956802022829</v>
      </c>
    </row>
    <row r="2371" spans="4:6" x14ac:dyDescent="0.3">
      <c r="D2371" s="5">
        <f t="shared" ref="D2371:D2434" si="39">MOD(D2370*$B$4,$B$5)</f>
        <v>1770212538</v>
      </c>
      <c r="E2371" s="6">
        <v>0.82431945002108764</v>
      </c>
      <c r="F2371" s="7">
        <v>0.93195244953476197</v>
      </c>
    </row>
    <row r="2372" spans="4:6" x14ac:dyDescent="0.3">
      <c r="D2372" s="5">
        <f t="shared" si="39"/>
        <v>1555107668</v>
      </c>
      <c r="E2372" s="6">
        <v>0.7241534392574368</v>
      </c>
      <c r="F2372" s="7">
        <v>0.59522493992366365</v>
      </c>
    </row>
    <row r="2373" spans="4:6" x14ac:dyDescent="0.3">
      <c r="D2373" s="5">
        <f t="shared" si="39"/>
        <v>1311361143</v>
      </c>
      <c r="E2373" s="6">
        <v>0.61065011854344053</v>
      </c>
      <c r="F2373" s="7">
        <v>0.28101386828576996</v>
      </c>
    </row>
    <row r="2374" spans="4:6" x14ac:dyDescent="0.3">
      <c r="D2374" s="5">
        <f t="shared" si="39"/>
        <v>1485754781</v>
      </c>
      <c r="E2374" s="6">
        <v>0.69185848458843169</v>
      </c>
      <c r="F2374" s="7">
        <v>0.50112517415696145</v>
      </c>
    </row>
    <row r="2375" spans="4:6" x14ac:dyDescent="0.3">
      <c r="D2375" s="5">
        <f t="shared" si="39"/>
        <v>1505158439</v>
      </c>
      <c r="E2375" s="6">
        <v>0.70089401695960574</v>
      </c>
      <c r="F2375" s="7">
        <v>0.5269735360962704</v>
      </c>
    </row>
    <row r="2376" spans="4:6" x14ac:dyDescent="0.3">
      <c r="D2376" s="5">
        <f t="shared" si="39"/>
        <v>1836263665</v>
      </c>
      <c r="E2376" s="6">
        <v>0.8550769028766797</v>
      </c>
      <c r="F2376" s="7">
        <v>1.0584590858061984</v>
      </c>
    </row>
    <row r="2377" spans="4:6" x14ac:dyDescent="0.3">
      <c r="D2377" s="5">
        <f t="shared" si="39"/>
        <v>895843290</v>
      </c>
      <c r="E2377" s="6">
        <v>0.41715954003591049</v>
      </c>
      <c r="F2377" s="7">
        <v>-0.20916545344013091</v>
      </c>
    </row>
    <row r="2378" spans="4:6" x14ac:dyDescent="0.3">
      <c r="D2378" s="5">
        <f t="shared" si="39"/>
        <v>1520735598</v>
      </c>
      <c r="E2378" s="6">
        <v>0.70814769687889856</v>
      </c>
      <c r="F2378" s="7">
        <v>0.54798149930038342</v>
      </c>
    </row>
    <row r="2379" spans="4:6" x14ac:dyDescent="0.3">
      <c r="D2379" s="5">
        <f t="shared" si="39"/>
        <v>2142029304</v>
      </c>
      <c r="E2379" s="6">
        <v>0.99746012408049789</v>
      </c>
      <c r="F2379" s="7">
        <v>2.8019323883053806</v>
      </c>
    </row>
    <row r="2380" spans="4:6" x14ac:dyDescent="0.3">
      <c r="D2380" s="5">
        <f t="shared" si="39"/>
        <v>853897628</v>
      </c>
      <c r="E2380" s="6">
        <v>0.39762706905382411</v>
      </c>
      <c r="F2380" s="7">
        <v>-0.25949396463576097</v>
      </c>
    </row>
    <row r="2381" spans="4:6" x14ac:dyDescent="0.3">
      <c r="D2381" s="5">
        <f t="shared" si="39"/>
        <v>1838764317</v>
      </c>
      <c r="E2381" s="6">
        <v>0.85624135970719284</v>
      </c>
      <c r="F2381" s="7">
        <v>1.0635838083694675</v>
      </c>
    </row>
    <row r="2382" spans="4:6" x14ac:dyDescent="0.3">
      <c r="D2382" s="5">
        <f t="shared" si="39"/>
        <v>1345731750</v>
      </c>
      <c r="E2382" s="6">
        <v>0.62665517965951489</v>
      </c>
      <c r="F2382" s="7">
        <v>0.32300739623120522</v>
      </c>
    </row>
    <row r="2383" spans="4:6" x14ac:dyDescent="0.3">
      <c r="D2383" s="5">
        <f t="shared" si="39"/>
        <v>584466147</v>
      </c>
      <c r="E2383" s="6">
        <v>0.27216325865328617</v>
      </c>
      <c r="F2383" s="7">
        <v>-0.60628349408840443</v>
      </c>
    </row>
    <row r="2384" spans="4:6" x14ac:dyDescent="0.3">
      <c r="D2384" s="5">
        <f t="shared" si="39"/>
        <v>1272711198</v>
      </c>
      <c r="E2384" s="6">
        <v>0.59265233538360551</v>
      </c>
      <c r="F2384" s="7">
        <v>0.23437311413351627</v>
      </c>
    </row>
    <row r="2385" spans="4:6" x14ac:dyDescent="0.3">
      <c r="D2385" s="5">
        <f t="shared" si="39"/>
        <v>1977548929</v>
      </c>
      <c r="E2385" s="6">
        <v>0.92086798084980626</v>
      </c>
      <c r="F2385" s="7">
        <v>1.4109341269625937</v>
      </c>
    </row>
    <row r="2386" spans="4:6" x14ac:dyDescent="0.3">
      <c r="D2386" s="5">
        <f t="shared" si="39"/>
        <v>468758962</v>
      </c>
      <c r="E2386" s="6">
        <v>0.21828290188525143</v>
      </c>
      <c r="F2386" s="7">
        <v>-0.77800544410354333</v>
      </c>
    </row>
    <row r="2387" spans="4:6" x14ac:dyDescent="0.3">
      <c r="D2387" s="5">
        <f t="shared" si="39"/>
        <v>1576149910</v>
      </c>
      <c r="E2387" s="6">
        <v>0.73395199676412348</v>
      </c>
      <c r="F2387" s="7">
        <v>0.62480963466994377</v>
      </c>
    </row>
    <row r="2388" spans="4:6" x14ac:dyDescent="0.3">
      <c r="D2388" s="5">
        <f t="shared" si="39"/>
        <v>1281659694</v>
      </c>
      <c r="E2388" s="6">
        <v>0.59681930355431445</v>
      </c>
      <c r="F2388" s="7">
        <v>0.24512274396773656</v>
      </c>
    </row>
    <row r="2389" spans="4:6" x14ac:dyDescent="0.3">
      <c r="D2389" s="5">
        <f t="shared" si="39"/>
        <v>138702651</v>
      </c>
      <c r="E2389" s="6">
        <v>6.4588455077808776E-2</v>
      </c>
      <c r="F2389" s="7">
        <v>-1.5173556686931158</v>
      </c>
    </row>
    <row r="2390" spans="4:6" x14ac:dyDescent="0.3">
      <c r="D2390" s="5">
        <f t="shared" si="39"/>
        <v>1609138722</v>
      </c>
      <c r="E2390" s="6">
        <v>0.74931360944110303</v>
      </c>
      <c r="F2390" s="7">
        <v>0.67233134193118338</v>
      </c>
    </row>
    <row r="2391" spans="4:6" x14ac:dyDescent="0.3">
      <c r="D2391" s="5">
        <f t="shared" si="39"/>
        <v>251737672</v>
      </c>
      <c r="E2391" s="6">
        <v>0.11722448851654724</v>
      </c>
      <c r="F2391" s="7">
        <v>-1.1889763411348631</v>
      </c>
    </row>
    <row r="2392" spans="4:6" x14ac:dyDescent="0.3">
      <c r="D2392" s="5">
        <f t="shared" si="39"/>
        <v>1166690386</v>
      </c>
      <c r="E2392" s="6">
        <v>0.54328254754029448</v>
      </c>
      <c r="F2392" s="7">
        <v>0.10870698064277115</v>
      </c>
    </row>
    <row r="2393" spans="4:6" x14ac:dyDescent="0.3">
      <c r="D2393" s="5">
        <f t="shared" si="39"/>
        <v>1700463678</v>
      </c>
      <c r="E2393" s="6">
        <v>0.79184010605499155</v>
      </c>
      <c r="F2393" s="7">
        <v>0.81282257938579139</v>
      </c>
    </row>
    <row r="2394" spans="4:6" x14ac:dyDescent="0.3">
      <c r="D2394" s="5">
        <f t="shared" si="39"/>
        <v>1962245104</v>
      </c>
      <c r="E2394" s="6">
        <v>0.91374158199293687</v>
      </c>
      <c r="F2394" s="7">
        <v>1.3641612022769205</v>
      </c>
    </row>
    <row r="2395" spans="4:6" x14ac:dyDescent="0.3">
      <c r="D2395" s="5">
        <f t="shared" si="39"/>
        <v>472196955</v>
      </c>
      <c r="E2395" s="6">
        <v>0.2198838421328774</v>
      </c>
      <c r="F2395" s="7">
        <v>-0.77258557482738088</v>
      </c>
    </row>
    <row r="2396" spans="4:6" x14ac:dyDescent="0.3">
      <c r="D2396" s="5">
        <f t="shared" si="39"/>
        <v>27785547</v>
      </c>
      <c r="E2396" s="6">
        <v>1.2938653596619753E-2</v>
      </c>
      <c r="F2396" s="7">
        <v>-2.2280481068619222</v>
      </c>
    </row>
    <row r="2397" spans="4:6" x14ac:dyDescent="0.3">
      <c r="D2397" s="5">
        <f t="shared" si="39"/>
        <v>1206343509</v>
      </c>
      <c r="E2397" s="6">
        <v>0.5617474718594434</v>
      </c>
      <c r="F2397" s="7">
        <v>0.15540117705747891</v>
      </c>
    </row>
    <row r="2398" spans="4:6" x14ac:dyDescent="0.3">
      <c r="D2398" s="5">
        <f t="shared" si="39"/>
        <v>240950887</v>
      </c>
      <c r="E2398" s="6">
        <v>0.1122015003228574</v>
      </c>
      <c r="F2398" s="7">
        <v>-1.2149032328439351</v>
      </c>
    </row>
    <row r="2399" spans="4:6" x14ac:dyDescent="0.3">
      <c r="D2399" s="5">
        <f t="shared" si="39"/>
        <v>168834225</v>
      </c>
      <c r="E2399" s="6">
        <v>7.8619562628324674E-2</v>
      </c>
      <c r="F2399" s="7">
        <v>-1.4144182823289351</v>
      </c>
    </row>
    <row r="2400" spans="4:6" x14ac:dyDescent="0.3">
      <c r="D2400" s="5">
        <f t="shared" si="39"/>
        <v>96434610</v>
      </c>
      <c r="E2400" s="6">
        <v>4.490586467544163E-2</v>
      </c>
      <c r="F2400" s="7">
        <v>-1.6963916745117695</v>
      </c>
    </row>
    <row r="2401" spans="4:6" x14ac:dyDescent="0.3">
      <c r="D2401" s="5">
        <f t="shared" si="39"/>
        <v>1397996261</v>
      </c>
      <c r="E2401" s="6">
        <v>0.65099273915495048</v>
      </c>
      <c r="F2401" s="7">
        <v>0.38800204304126507</v>
      </c>
    </row>
    <row r="2402" spans="4:6" x14ac:dyDescent="0.3">
      <c r="D2402" s="5">
        <f t="shared" si="39"/>
        <v>151391403</v>
      </c>
      <c r="E2402" s="6">
        <v>7.0497115673960289E-2</v>
      </c>
      <c r="F2402" s="7">
        <v>-1.4720986821009912</v>
      </c>
    </row>
    <row r="2403" spans="4:6" x14ac:dyDescent="0.3">
      <c r="D2403" s="5">
        <f t="shared" si="39"/>
        <v>2075047119</v>
      </c>
      <c r="E2403" s="6">
        <v>0.96626911355766387</v>
      </c>
      <c r="F2403" s="7">
        <v>1.8285851907148996</v>
      </c>
    </row>
    <row r="2404" spans="4:6" x14ac:dyDescent="0.3">
      <c r="D2404" s="5">
        <f t="shared" si="39"/>
        <v>1667217875</v>
      </c>
      <c r="E2404" s="6">
        <v>0.77635882261801403</v>
      </c>
      <c r="F2404" s="7">
        <v>0.75995354305380924</v>
      </c>
    </row>
    <row r="2405" spans="4:6" x14ac:dyDescent="0.3">
      <c r="D2405" s="5">
        <f t="shared" si="39"/>
        <v>1324372800</v>
      </c>
      <c r="E2405" s="6">
        <v>0.61670914349771022</v>
      </c>
      <c r="F2405" s="7">
        <v>0.2968491061248073</v>
      </c>
    </row>
    <row r="2406" spans="4:6" x14ac:dyDescent="0.3">
      <c r="D2406" s="5">
        <f t="shared" si="39"/>
        <v>358741257</v>
      </c>
      <c r="E2406" s="6">
        <v>0.16705191570059574</v>
      </c>
      <c r="F2406" s="7">
        <v>-0.96588079889033274</v>
      </c>
    </row>
    <row r="2407" spans="4:6" x14ac:dyDescent="0.3">
      <c r="D2407" s="5">
        <f t="shared" si="39"/>
        <v>1638570886</v>
      </c>
      <c r="E2407" s="6">
        <v>0.76301902883035977</v>
      </c>
      <c r="F2407" s="7">
        <v>0.71604762485014117</v>
      </c>
    </row>
    <row r="2408" spans="4:6" x14ac:dyDescent="0.3">
      <c r="D2408" s="5">
        <f t="shared" si="39"/>
        <v>1485035449</v>
      </c>
      <c r="E2408" s="6">
        <v>0.69152351952299806</v>
      </c>
      <c r="F2408" s="7">
        <v>0.50017343626911315</v>
      </c>
    </row>
    <row r="2409" spans="4:6" x14ac:dyDescent="0.3">
      <c r="D2409" s="5">
        <f t="shared" si="39"/>
        <v>1142021819</v>
      </c>
      <c r="E2409" s="6">
        <v>0.53179535086433904</v>
      </c>
      <c r="F2409" s="7">
        <v>7.978368772512362E-2</v>
      </c>
    </row>
    <row r="2410" spans="4:6" x14ac:dyDescent="0.3">
      <c r="D2410" s="5">
        <f t="shared" si="39"/>
        <v>630006459</v>
      </c>
      <c r="E2410" s="6">
        <v>0.29336961898335218</v>
      </c>
      <c r="F2410" s="7">
        <v>-0.54356734238702276</v>
      </c>
    </row>
    <row r="2411" spans="4:6" x14ac:dyDescent="0.3">
      <c r="D2411" s="5">
        <f t="shared" si="39"/>
        <v>525857222</v>
      </c>
      <c r="E2411" s="6">
        <v>0.24487135116464584</v>
      </c>
      <c r="F2411" s="7">
        <v>-0.69071811618316992</v>
      </c>
    </row>
    <row r="2412" spans="4:6" x14ac:dyDescent="0.3">
      <c r="D2412" s="5">
        <f t="shared" si="39"/>
        <v>397255622</v>
      </c>
      <c r="E2412" s="6">
        <v>0.18498656450303883</v>
      </c>
      <c r="F2412" s="7">
        <v>-0.89652369864518278</v>
      </c>
    </row>
    <row r="2413" spans="4:6" x14ac:dyDescent="0.3">
      <c r="D2413" s="5">
        <f t="shared" si="39"/>
        <v>1044645499</v>
      </c>
      <c r="E2413" s="6">
        <v>0.48645096829761841</v>
      </c>
      <c r="F2413" s="7">
        <v>-3.3968917545941016E-2</v>
      </c>
    </row>
    <row r="2414" spans="4:6" x14ac:dyDescent="0.3">
      <c r="D2414" s="5">
        <f t="shared" si="39"/>
        <v>1019367022</v>
      </c>
      <c r="E2414" s="6">
        <v>0.47467976014565655</v>
      </c>
      <c r="F2414" s="7">
        <v>-6.3511100347375948E-2</v>
      </c>
    </row>
    <row r="2415" spans="4:6" x14ac:dyDescent="0.3">
      <c r="D2415" s="5">
        <f t="shared" si="39"/>
        <v>572715251</v>
      </c>
      <c r="E2415" s="6">
        <v>0.26669132128981066</v>
      </c>
      <c r="F2415" s="7">
        <v>-0.62285069247524705</v>
      </c>
    </row>
    <row r="2416" spans="4:6" x14ac:dyDescent="0.3">
      <c r="D2416" s="5">
        <f t="shared" si="39"/>
        <v>980893190</v>
      </c>
      <c r="E2416" s="6">
        <v>0.45676398599218948</v>
      </c>
      <c r="F2416" s="7">
        <v>-0.10858964788949364</v>
      </c>
    </row>
    <row r="2417" spans="4:6" x14ac:dyDescent="0.3">
      <c r="D2417" s="5">
        <f t="shared" si="39"/>
        <v>975725434</v>
      </c>
      <c r="E2417" s="6">
        <v>0.45435756207849604</v>
      </c>
      <c r="F2417" s="7">
        <v>-0.11465936413273149</v>
      </c>
    </row>
    <row r="2418" spans="4:6" x14ac:dyDescent="0.3">
      <c r="D2418" s="5">
        <f t="shared" si="39"/>
        <v>631078610</v>
      </c>
      <c r="E2418" s="6">
        <v>0.29386887819866547</v>
      </c>
      <c r="F2418" s="7">
        <v>-0.5421172204930309</v>
      </c>
    </row>
    <row r="2419" spans="4:6" x14ac:dyDescent="0.3">
      <c r="D2419" s="5">
        <f t="shared" si="39"/>
        <v>740050615</v>
      </c>
      <c r="E2419" s="6">
        <v>0.3446129223747299</v>
      </c>
      <c r="F2419" s="7">
        <v>-0.39990587525631854</v>
      </c>
    </row>
    <row r="2420" spans="4:6" x14ac:dyDescent="0.3">
      <c r="D2420" s="5">
        <f t="shared" si="39"/>
        <v>1740252467</v>
      </c>
      <c r="E2420" s="6">
        <v>0.81036820477840321</v>
      </c>
      <c r="F2420" s="7">
        <v>0.87925396457926486</v>
      </c>
    </row>
    <row r="2421" spans="4:6" x14ac:dyDescent="0.3">
      <c r="D2421" s="5">
        <f t="shared" si="39"/>
        <v>609014858</v>
      </c>
      <c r="E2421" s="6">
        <v>0.28359464302993814</v>
      </c>
      <c r="F2421" s="7">
        <v>-0.57219586866447059</v>
      </c>
    </row>
    <row r="2422" spans="4:6" x14ac:dyDescent="0.3">
      <c r="D2422" s="5">
        <f t="shared" si="39"/>
        <v>852566735</v>
      </c>
      <c r="E2422" s="6">
        <v>0.3970073237055981</v>
      </c>
      <c r="F2422" s="7">
        <v>-0.26110096514661418</v>
      </c>
    </row>
    <row r="2423" spans="4:6" x14ac:dyDescent="0.3">
      <c r="D2423" s="5">
        <f t="shared" si="39"/>
        <v>2019737724</v>
      </c>
      <c r="E2423" s="6">
        <v>0.94051366945776493</v>
      </c>
      <c r="F2423" s="7">
        <v>1.5591002221919341</v>
      </c>
    </row>
    <row r="2424" spans="4:6" x14ac:dyDescent="0.3">
      <c r="D2424" s="5">
        <f t="shared" si="39"/>
        <v>1149585051</v>
      </c>
      <c r="E2424" s="6">
        <v>0.53531725521694618</v>
      </c>
      <c r="F2424" s="7">
        <v>8.8643181121988296E-2</v>
      </c>
    </row>
    <row r="2425" spans="4:6" x14ac:dyDescent="0.3">
      <c r="D2425" s="5">
        <f t="shared" si="39"/>
        <v>642558341</v>
      </c>
      <c r="E2425" s="6">
        <v>0.29921454451905055</v>
      </c>
      <c r="F2425" s="7">
        <v>-0.52666090516415598</v>
      </c>
    </row>
    <row r="2426" spans="4:6" x14ac:dyDescent="0.3">
      <c r="D2426" s="5">
        <f t="shared" si="39"/>
        <v>827364790</v>
      </c>
      <c r="E2426" s="6">
        <v>0.38527175354330961</v>
      </c>
      <c r="F2426" s="7">
        <v>-0.29166403885889919</v>
      </c>
    </row>
    <row r="2427" spans="4:6" x14ac:dyDescent="0.3">
      <c r="D2427" s="5">
        <f t="shared" si="39"/>
        <v>972394831</v>
      </c>
      <c r="E2427" s="6">
        <v>0.45280662919656062</v>
      </c>
      <c r="F2427" s="7">
        <v>-0.1185735034713377</v>
      </c>
    </row>
    <row r="2428" spans="4:6" x14ac:dyDescent="0.3">
      <c r="D2428" s="5">
        <f t="shared" si="39"/>
        <v>920814722</v>
      </c>
      <c r="E2428" s="6">
        <v>0.42878776921777778</v>
      </c>
      <c r="F2428" s="7">
        <v>-0.17946125372395724</v>
      </c>
    </row>
    <row r="2429" spans="4:6" x14ac:dyDescent="0.3">
      <c r="D2429" s="5">
        <f t="shared" si="39"/>
        <v>30920056</v>
      </c>
      <c r="E2429" s="6">
        <v>1.4398273093996824E-2</v>
      </c>
      <c r="F2429" s="7">
        <v>-2.1862605828754447</v>
      </c>
    </row>
    <row r="2430" spans="4:6" x14ac:dyDescent="0.3">
      <c r="D2430" s="5">
        <f t="shared" si="39"/>
        <v>40888511</v>
      </c>
      <c r="E2430" s="6">
        <v>1.9040196686089222E-2</v>
      </c>
      <c r="F2430" s="7">
        <v>-2.0739883442249747</v>
      </c>
    </row>
    <row r="2431" spans="4:6" x14ac:dyDescent="0.3">
      <c r="D2431" s="5">
        <f t="shared" si="39"/>
        <v>191842888</v>
      </c>
      <c r="E2431" s="6">
        <v>8.9333806270113031E-2</v>
      </c>
      <c r="F2431" s="7">
        <v>-1.344868784068288</v>
      </c>
    </row>
    <row r="2432" spans="4:6" x14ac:dyDescent="0.3">
      <c r="D2432" s="5">
        <f t="shared" si="39"/>
        <v>498560784</v>
      </c>
      <c r="E2432" s="6">
        <v>0.232160456694812</v>
      </c>
      <c r="F2432" s="7">
        <v>-0.73175042393319811</v>
      </c>
    </row>
    <row r="2433" spans="4:6" x14ac:dyDescent="0.3">
      <c r="D2433" s="5">
        <f t="shared" si="39"/>
        <v>1325856182</v>
      </c>
      <c r="E2433" s="6">
        <v>0.61739989707004272</v>
      </c>
      <c r="F2433" s="7">
        <v>0.29865904895531642</v>
      </c>
    </row>
    <row r="2434" spans="4:6" x14ac:dyDescent="0.3">
      <c r="D2434" s="5">
        <f t="shared" si="39"/>
        <v>1096113428</v>
      </c>
      <c r="E2434" s="6">
        <v>0.51041759039314238</v>
      </c>
      <c r="F2434" s="7">
        <v>2.6115995044111402E-2</v>
      </c>
    </row>
    <row r="2435" spans="4:6" x14ac:dyDescent="0.3">
      <c r="D2435" s="5">
        <f t="shared" ref="D2435:D2498" si="40">MOD(D2434*$B$4,$B$5)</f>
        <v>789188202</v>
      </c>
      <c r="E2435" s="6">
        <v>0.367494394413656</v>
      </c>
      <c r="F2435" s="7">
        <v>-0.3384968654688113</v>
      </c>
    </row>
    <row r="2436" spans="4:6" x14ac:dyDescent="0.3">
      <c r="D2436" s="5">
        <f t="shared" si="40"/>
        <v>691284609</v>
      </c>
      <c r="E2436" s="6">
        <v>0.32190448122276411</v>
      </c>
      <c r="F2436" s="7">
        <v>-0.46237982799456595</v>
      </c>
    </row>
    <row r="2437" spans="4:6" x14ac:dyDescent="0.3">
      <c r="D2437" s="5">
        <f t="shared" si="40"/>
        <v>1398453953</v>
      </c>
      <c r="E2437" s="6">
        <v>0.65120586860105945</v>
      </c>
      <c r="F2437" s="7">
        <v>0.38857810939177534</v>
      </c>
    </row>
    <row r="2438" spans="4:6" x14ac:dyDescent="0.3">
      <c r="D2438" s="5">
        <f t="shared" si="40"/>
        <v>769805465</v>
      </c>
      <c r="E2438" s="6">
        <v>0.35846860414228271</v>
      </c>
      <c r="F2438" s="7">
        <v>-0.36255516411740524</v>
      </c>
    </row>
    <row r="2439" spans="4:6" x14ac:dyDescent="0.3">
      <c r="D2439" s="5">
        <f t="shared" si="40"/>
        <v>1370056974</v>
      </c>
      <c r="E2439" s="6">
        <v>0.63798249479195335</v>
      </c>
      <c r="F2439" s="7">
        <v>0.35307127053933696</v>
      </c>
    </row>
    <row r="2440" spans="4:6" x14ac:dyDescent="0.3">
      <c r="D2440" s="5">
        <f t="shared" si="40"/>
        <v>113798942</v>
      </c>
      <c r="E2440" s="6">
        <v>5.2991761875331181E-2</v>
      </c>
      <c r="F2440" s="7">
        <v>-1.616512635509066</v>
      </c>
    </row>
    <row r="2441" spans="4:6" x14ac:dyDescent="0.3">
      <c r="D2441" s="5">
        <f t="shared" si="40"/>
        <v>2073043903</v>
      </c>
      <c r="E2441" s="6">
        <v>0.96533629341547966</v>
      </c>
      <c r="F2441" s="7">
        <v>1.8162801202520478</v>
      </c>
    </row>
    <row r="2442" spans="4:6" x14ac:dyDescent="0.3">
      <c r="D2442" s="5">
        <f t="shared" si="40"/>
        <v>1606742454</v>
      </c>
      <c r="E2442" s="6">
        <v>0.74819776019844952</v>
      </c>
      <c r="F2442" s="7">
        <v>0.66882913434018421</v>
      </c>
    </row>
    <row r="2443" spans="4:6" x14ac:dyDescent="0.3">
      <c r="D2443" s="5">
        <f t="shared" si="40"/>
        <v>545601982</v>
      </c>
      <c r="E2443" s="6">
        <v>0.2540657215323911</v>
      </c>
      <c r="F2443" s="7">
        <v>-0.66175001846179515</v>
      </c>
    </row>
    <row r="2444" spans="4:6" x14ac:dyDescent="0.3">
      <c r="D2444" s="5">
        <f t="shared" si="40"/>
        <v>13826314</v>
      </c>
      <c r="E2444" s="6">
        <v>6.4383791819572255E-3</v>
      </c>
      <c r="F2444" s="7">
        <v>-2.4871596915760903</v>
      </c>
    </row>
    <row r="2445" spans="4:6" x14ac:dyDescent="0.3">
      <c r="D2445" s="5">
        <f t="shared" si="40"/>
        <v>1690072524</v>
      </c>
      <c r="E2445" s="6">
        <v>0.7870013479022322</v>
      </c>
      <c r="F2445" s="7">
        <v>0.79605975553398023</v>
      </c>
    </row>
    <row r="2446" spans="4:6" x14ac:dyDescent="0.3">
      <c r="D2446" s="5">
        <f t="shared" si="40"/>
        <v>734540121</v>
      </c>
      <c r="E2446" s="6">
        <v>0.34204689864259857</v>
      </c>
      <c r="F2446" s="7">
        <v>-0.40688317033353238</v>
      </c>
    </row>
    <row r="2447" spans="4:6" x14ac:dyDescent="0.3">
      <c r="D2447" s="5">
        <f t="shared" si="40"/>
        <v>2031168821</v>
      </c>
      <c r="E2447" s="6">
        <v>0.94583668880708205</v>
      </c>
      <c r="F2447" s="7">
        <v>1.6057601369746104</v>
      </c>
    </row>
    <row r="2448" spans="4:6" x14ac:dyDescent="0.3">
      <c r="D2448" s="5">
        <f t="shared" si="40"/>
        <v>1036771059</v>
      </c>
      <c r="E2448" s="6">
        <v>0.48278414642697587</v>
      </c>
      <c r="F2448" s="7">
        <v>-4.3167147888024712E-2</v>
      </c>
    </row>
    <row r="2449" spans="4:6" x14ac:dyDescent="0.3">
      <c r="D2449" s="5">
        <f t="shared" si="40"/>
        <v>1016879301</v>
      </c>
      <c r="E2449" s="6">
        <v>0.47352132478125519</v>
      </c>
      <c r="F2449" s="7">
        <v>-6.6421002480218219E-2</v>
      </c>
    </row>
    <row r="2450" spans="4:6" x14ac:dyDescent="0.3">
      <c r="D2450" s="5">
        <f t="shared" si="40"/>
        <v>747019092</v>
      </c>
      <c r="E2450" s="6">
        <v>0.34785787234814641</v>
      </c>
      <c r="F2450" s="7">
        <v>-0.39111024972040959</v>
      </c>
    </row>
    <row r="2451" spans="4:6" x14ac:dyDescent="0.3">
      <c r="D2451" s="5">
        <f t="shared" si="40"/>
        <v>960673155</v>
      </c>
      <c r="E2451" s="6">
        <v>0.4473482984559129</v>
      </c>
      <c r="F2451" s="7">
        <v>-0.13236373577300817</v>
      </c>
    </row>
    <row r="2452" spans="4:6" x14ac:dyDescent="0.3">
      <c r="D2452" s="5">
        <f t="shared" si="40"/>
        <v>2039475334</v>
      </c>
      <c r="E2452" s="6">
        <v>0.94970471034730297</v>
      </c>
      <c r="F2452" s="7">
        <v>1.6419972243854419</v>
      </c>
    </row>
    <row r="2453" spans="4:6" x14ac:dyDescent="0.3">
      <c r="D2453" s="5">
        <f t="shared" si="40"/>
        <v>421018093</v>
      </c>
      <c r="E2453" s="6">
        <v>0.19605182734881699</v>
      </c>
      <c r="F2453" s="7">
        <v>-0.85580860507257739</v>
      </c>
    </row>
    <row r="2454" spans="4:6" x14ac:dyDescent="0.3">
      <c r="D2454" s="5">
        <f t="shared" si="40"/>
        <v>1326615642</v>
      </c>
      <c r="E2454" s="6">
        <v>0.61775354819163075</v>
      </c>
      <c r="F2454" s="7">
        <v>0.29958607959262756</v>
      </c>
    </row>
    <row r="2455" spans="4:6" x14ac:dyDescent="0.3">
      <c r="D2455" s="5">
        <f t="shared" si="40"/>
        <v>1248785089</v>
      </c>
      <c r="E2455" s="6">
        <v>0.58151087265602397</v>
      </c>
      <c r="F2455" s="7">
        <v>0.20576017059358542</v>
      </c>
    </row>
    <row r="2456" spans="4:6" x14ac:dyDescent="0.3">
      <c r="D2456" s="5">
        <f t="shared" si="40"/>
        <v>239059829</v>
      </c>
      <c r="E2456" s="6">
        <v>0.1113209078193837</v>
      </c>
      <c r="F2456" s="7">
        <v>-1.2195333770111771</v>
      </c>
    </row>
    <row r="2457" spans="4:6" x14ac:dyDescent="0.3">
      <c r="D2457" s="5">
        <f t="shared" si="40"/>
        <v>1227370328</v>
      </c>
      <c r="E2457" s="6">
        <v>0.57153884747208916</v>
      </c>
      <c r="F2457" s="7">
        <v>0.18029331306425217</v>
      </c>
    </row>
    <row r="2458" spans="4:6" x14ac:dyDescent="0.3">
      <c r="D2458" s="5">
        <f t="shared" si="40"/>
        <v>1614249452</v>
      </c>
      <c r="E2458" s="6">
        <v>0.75169347855420177</v>
      </c>
      <c r="F2458" s="7">
        <v>0.67982852481535927</v>
      </c>
    </row>
    <row r="2459" spans="4:6" x14ac:dyDescent="0.3">
      <c r="D2459" s="5">
        <f t="shared" si="40"/>
        <v>2138649744</v>
      </c>
      <c r="E2459" s="6">
        <v>0.99588639381889854</v>
      </c>
      <c r="F2459" s="7">
        <v>2.6426001763386644</v>
      </c>
    </row>
    <row r="2460" spans="4:6" x14ac:dyDescent="0.3">
      <c r="D2460" s="5">
        <f t="shared" si="40"/>
        <v>927914040</v>
      </c>
      <c r="E2460" s="6">
        <v>0.4320936467797436</v>
      </c>
      <c r="F2460" s="7">
        <v>-0.17104638432783234</v>
      </c>
    </row>
    <row r="2461" spans="4:6" x14ac:dyDescent="0.3">
      <c r="D2461" s="5">
        <f t="shared" si="40"/>
        <v>1272199361</v>
      </c>
      <c r="E2461" s="6">
        <v>0.59241399270707185</v>
      </c>
      <c r="F2461" s="7">
        <v>0.23375908555425112</v>
      </c>
    </row>
    <row r="2462" spans="4:6" x14ac:dyDescent="0.3">
      <c r="D2462" s="5">
        <f t="shared" si="40"/>
        <v>892985219</v>
      </c>
      <c r="E2462" s="6">
        <v>0.41582864701359407</v>
      </c>
      <c r="F2462" s="7">
        <v>-0.21257651122594878</v>
      </c>
    </row>
    <row r="2463" spans="4:6" x14ac:dyDescent="0.3">
      <c r="D2463" s="5">
        <f t="shared" si="40"/>
        <v>997743765</v>
      </c>
      <c r="E2463" s="6">
        <v>0.46461064644587285</v>
      </c>
      <c r="F2463" s="7">
        <v>-8.8824617737769743E-2</v>
      </c>
    </row>
    <row r="2464" spans="4:6" x14ac:dyDescent="0.3">
      <c r="D2464" s="5">
        <f t="shared" si="40"/>
        <v>473529046</v>
      </c>
      <c r="E2464" s="6">
        <v>0.22050414534332616</v>
      </c>
      <c r="F2464" s="7">
        <v>-0.77049167628199267</v>
      </c>
    </row>
    <row r="2465" spans="4:6" x14ac:dyDescent="0.3">
      <c r="D2465" s="5">
        <f t="shared" si="40"/>
        <v>2052124445</v>
      </c>
      <c r="E2465" s="6">
        <v>0.95559491166434707</v>
      </c>
      <c r="F2465" s="7">
        <v>1.7017076978148344</v>
      </c>
    </row>
    <row r="2466" spans="4:6" x14ac:dyDescent="0.3">
      <c r="D2466" s="5">
        <f t="shared" si="40"/>
        <v>1120899426</v>
      </c>
      <c r="E2466" s="6">
        <v>0.52195947013977861</v>
      </c>
      <c r="F2466" s="7">
        <v>5.5072054379866231E-2</v>
      </c>
    </row>
    <row r="2467" spans="4:6" x14ac:dyDescent="0.3">
      <c r="D2467" s="5">
        <f t="shared" si="40"/>
        <v>1085706281</v>
      </c>
      <c r="E2467" s="6">
        <v>0.50557138491940812</v>
      </c>
      <c r="F2467" s="7">
        <v>1.3965844948856726E-2</v>
      </c>
    </row>
    <row r="2468" spans="4:6" x14ac:dyDescent="0.3">
      <c r="D2468" s="5">
        <f t="shared" si="40"/>
        <v>936968763</v>
      </c>
      <c r="E2468" s="6">
        <v>0.43631008075206545</v>
      </c>
      <c r="F2468" s="7">
        <v>-0.16033122694915386</v>
      </c>
    </row>
    <row r="2469" spans="4:6" x14ac:dyDescent="0.3">
      <c r="D2469" s="5">
        <f t="shared" si="40"/>
        <v>266069306</v>
      </c>
      <c r="E2469" s="6">
        <v>0.12389817566042596</v>
      </c>
      <c r="F2469" s="7">
        <v>-1.1557184198381081</v>
      </c>
    </row>
    <row r="2470" spans="4:6" x14ac:dyDescent="0.3">
      <c r="D2470" s="5">
        <f t="shared" si="40"/>
        <v>1479260866</v>
      </c>
      <c r="E2470" s="6">
        <v>0.68883451976704835</v>
      </c>
      <c r="F2470" s="7">
        <v>0.49254946810556505</v>
      </c>
    </row>
    <row r="2471" spans="4:6" x14ac:dyDescent="0.3">
      <c r="D2471" s="5">
        <f t="shared" si="40"/>
        <v>1569999936</v>
      </c>
      <c r="E2471" s="6">
        <v>0.73108819195170716</v>
      </c>
      <c r="F2471" s="7">
        <v>0.61610743382035582</v>
      </c>
    </row>
    <row r="2472" spans="4:6" x14ac:dyDescent="0.3">
      <c r="D2472" s="5">
        <f t="shared" si="40"/>
        <v>769008026</v>
      </c>
      <c r="E2472" s="6">
        <v>0.35809726767064748</v>
      </c>
      <c r="F2472" s="7">
        <v>-0.36354937628049699</v>
      </c>
    </row>
    <row r="2473" spans="4:6" x14ac:dyDescent="0.3">
      <c r="D2473" s="5">
        <f t="shared" si="40"/>
        <v>1531584651</v>
      </c>
      <c r="E2473" s="6">
        <v>0.71319968086965357</v>
      </c>
      <c r="F2473" s="7">
        <v>0.56275659808754319</v>
      </c>
    </row>
    <row r="2474" spans="4:6" x14ac:dyDescent="0.3">
      <c r="D2474" s="5">
        <f t="shared" si="40"/>
        <v>1850656799</v>
      </c>
      <c r="E2474" s="6">
        <v>0.8617792281897545</v>
      </c>
      <c r="F2474" s="7">
        <v>1.0883479189290186</v>
      </c>
    </row>
    <row r="2475" spans="4:6" x14ac:dyDescent="0.3">
      <c r="D2475" s="5">
        <f t="shared" si="40"/>
        <v>2029596623</v>
      </c>
      <c r="E2475" s="6">
        <v>0.94510457706181761</v>
      </c>
      <c r="F2475" s="7">
        <v>1.5991339349224079</v>
      </c>
    </row>
    <row r="2476" spans="4:6" x14ac:dyDescent="0.3">
      <c r="D2476" s="5">
        <f t="shared" si="40"/>
        <v>307129046</v>
      </c>
      <c r="E2476" s="6">
        <v>0.14301810706315385</v>
      </c>
      <c r="F2476" s="7">
        <v>-1.0668574440383645</v>
      </c>
    </row>
    <row r="2477" spans="4:6" x14ac:dyDescent="0.3">
      <c r="D2477" s="5">
        <f t="shared" si="40"/>
        <v>1346564225</v>
      </c>
      <c r="E2477" s="6">
        <v>0.62704283104002745</v>
      </c>
      <c r="F2477" s="7">
        <v>0.32403129955259646</v>
      </c>
    </row>
    <row r="2478" spans="4:6" x14ac:dyDescent="0.3">
      <c r="D2478" s="5">
        <f t="shared" si="40"/>
        <v>2114161226</v>
      </c>
      <c r="E2478" s="6">
        <v>0.98448303899213951</v>
      </c>
      <c r="F2478" s="7">
        <v>2.1566374775806314</v>
      </c>
    </row>
    <row r="2479" spans="4:6" x14ac:dyDescent="0.3">
      <c r="D2479" s="5">
        <f t="shared" si="40"/>
        <v>2106151159</v>
      </c>
      <c r="E2479" s="6">
        <v>0.9807530608780245</v>
      </c>
      <c r="F2479" s="7">
        <v>2.0695566809110764</v>
      </c>
    </row>
    <row r="2480" spans="4:6" x14ac:dyDescent="0.3">
      <c r="D2480" s="5">
        <f t="shared" si="40"/>
        <v>1999263462</v>
      </c>
      <c r="E2480" s="6">
        <v>0.93097959824928977</v>
      </c>
      <c r="F2480" s="7">
        <v>1.483126503761552</v>
      </c>
    </row>
    <row r="2481" spans="4:6" x14ac:dyDescent="0.3">
      <c r="D2481" s="5">
        <f t="shared" si="40"/>
        <v>678961669</v>
      </c>
      <c r="E2481" s="6">
        <v>0.31616616511360385</v>
      </c>
      <c r="F2481" s="7">
        <v>-0.47844666003908298</v>
      </c>
    </row>
    <row r="2482" spans="4:6" x14ac:dyDescent="0.3">
      <c r="D2482" s="5">
        <f t="shared" si="40"/>
        <v>1410787432</v>
      </c>
      <c r="E2482" s="6">
        <v>0.65694909231453114</v>
      </c>
      <c r="F2482" s="7">
        <v>0.40415082089835086</v>
      </c>
    </row>
    <row r="2483" spans="4:6" x14ac:dyDescent="0.3">
      <c r="D2483" s="5">
        <f t="shared" si="40"/>
        <v>1266200055</v>
      </c>
      <c r="E2483" s="6">
        <v>0.58962034814955699</v>
      </c>
      <c r="F2483" s="7">
        <v>0.22656848069428909</v>
      </c>
    </row>
    <row r="2484" spans="4:6" x14ac:dyDescent="0.3">
      <c r="D2484" s="5">
        <f t="shared" si="40"/>
        <v>1210777638</v>
      </c>
      <c r="E2484" s="6">
        <v>0.563812274079595</v>
      </c>
      <c r="F2484" s="7">
        <v>0.16064190022042846</v>
      </c>
    </row>
    <row r="2485" spans="4:6" x14ac:dyDescent="0.3">
      <c r="D2485" s="5">
        <f t="shared" si="40"/>
        <v>1679910793</v>
      </c>
      <c r="E2485" s="6">
        <v>0.78226942315909032</v>
      </c>
      <c r="F2485" s="7">
        <v>0.7798806081597458</v>
      </c>
    </row>
    <row r="2486" spans="4:6" x14ac:dyDescent="0.3">
      <c r="D2486" s="5">
        <f t="shared" si="40"/>
        <v>1991378183</v>
      </c>
      <c r="E2486" s="6">
        <v>0.92730772907594938</v>
      </c>
      <c r="F2486" s="7">
        <v>1.4560292212291155</v>
      </c>
    </row>
    <row r="2487" spans="4:6" x14ac:dyDescent="0.3">
      <c r="D2487" s="5">
        <f t="shared" si="40"/>
        <v>153264579</v>
      </c>
      <c r="E2487" s="6">
        <v>7.1369381222286615E-2</v>
      </c>
      <c r="F2487" s="7">
        <v>-1.4656679764068365</v>
      </c>
    </row>
    <row r="2488" spans="4:6" x14ac:dyDescent="0.3">
      <c r="D2488" s="5">
        <f t="shared" si="40"/>
        <v>153328994</v>
      </c>
      <c r="E2488" s="6">
        <v>7.1399376794136479E-2</v>
      </c>
      <c r="F2488" s="7">
        <v>-1.46544791242274</v>
      </c>
    </row>
    <row r="2489" spans="4:6" x14ac:dyDescent="0.3">
      <c r="D2489" s="5">
        <f t="shared" si="40"/>
        <v>1115221812</v>
      </c>
      <c r="E2489" s="6">
        <v>0.51931562509323992</v>
      </c>
      <c r="F2489" s="7">
        <v>4.843602421454183E-2</v>
      </c>
    </row>
    <row r="2490" spans="4:6" x14ac:dyDescent="0.3">
      <c r="D2490" s="5">
        <f t="shared" si="40"/>
        <v>1899507703</v>
      </c>
      <c r="E2490" s="6">
        <v>0.88452720305372701</v>
      </c>
      <c r="F2490" s="7">
        <v>1.1979265982049023</v>
      </c>
    </row>
    <row r="2491" spans="4:6" x14ac:dyDescent="0.3">
      <c r="D2491" s="5">
        <f t="shared" si="40"/>
        <v>27055554</v>
      </c>
      <c r="E2491" s="6">
        <v>1.2598724116197531E-2</v>
      </c>
      <c r="F2491" s="7">
        <v>-2.2383621495982071</v>
      </c>
    </row>
    <row r="2492" spans="4:6" x14ac:dyDescent="0.3">
      <c r="D2492" s="5">
        <f t="shared" si="40"/>
        <v>328589758</v>
      </c>
      <c r="E2492" s="6">
        <v>0.15301152984892161</v>
      </c>
      <c r="F2492" s="7">
        <v>-1.023602508946331</v>
      </c>
    </row>
    <row r="2493" spans="4:6" x14ac:dyDescent="0.3">
      <c r="D2493" s="5">
        <f t="shared" si="40"/>
        <v>41991676</v>
      </c>
      <c r="E2493" s="6">
        <v>1.9553897920580487E-2</v>
      </c>
      <c r="F2493" s="7">
        <v>-2.0630508641675851</v>
      </c>
    </row>
    <row r="2494" spans="4:6" x14ac:dyDescent="0.3">
      <c r="D2494" s="5">
        <f t="shared" si="40"/>
        <v>1903113075</v>
      </c>
      <c r="E2494" s="6">
        <v>0.88620608522203381</v>
      </c>
      <c r="F2494" s="7">
        <v>1.2065958401599415</v>
      </c>
    </row>
    <row r="2495" spans="4:6" x14ac:dyDescent="0.3">
      <c r="D2495" s="5">
        <f t="shared" si="40"/>
        <v>115791959</v>
      </c>
      <c r="E2495" s="6">
        <v>5.3919832738041719E-2</v>
      </c>
      <c r="F2495" s="7">
        <v>-1.6079795143732167</v>
      </c>
    </row>
    <row r="2496" spans="4:6" x14ac:dyDescent="0.3">
      <c r="D2496" s="5">
        <f t="shared" si="40"/>
        <v>1641203395</v>
      </c>
      <c r="E2496" s="6">
        <v>0.76424488636129062</v>
      </c>
      <c r="F2496" s="7">
        <v>0.72002398627276676</v>
      </c>
    </row>
    <row r="2497" spans="4:6" x14ac:dyDescent="0.3">
      <c r="D2497" s="5">
        <f t="shared" si="40"/>
        <v>1857342215</v>
      </c>
      <c r="E2497" s="6">
        <v>0.8648923676134016</v>
      </c>
      <c r="F2497" s="7">
        <v>1.1025669605757134</v>
      </c>
    </row>
    <row r="2498" spans="4:6" x14ac:dyDescent="0.3">
      <c r="D2498" s="5">
        <f t="shared" si="40"/>
        <v>471281662</v>
      </c>
      <c r="E2498" s="6">
        <v>0.2194576256158367</v>
      </c>
      <c r="F2498" s="7">
        <v>-0.77402627869379381</v>
      </c>
    </row>
    <row r="2499" spans="4:6" x14ac:dyDescent="0.3">
      <c r="D2499" s="5">
        <f t="shared" ref="D2499:D2562" si="41">MOD(D2498*$B$4,$B$5)</f>
        <v>942833731</v>
      </c>
      <c r="E2499" s="6">
        <v>0.43904116930350773</v>
      </c>
      <c r="F2499" s="7">
        <v>-0.15340064203700562</v>
      </c>
    </row>
    <row r="2500" spans="4:6" x14ac:dyDescent="0.3">
      <c r="D2500" s="5">
        <f t="shared" si="41"/>
        <v>2053581877</v>
      </c>
      <c r="E2500" s="6">
        <v>0.95627358132626261</v>
      </c>
      <c r="F2500" s="7">
        <v>1.7089898083230679</v>
      </c>
    </row>
    <row r="2501" spans="4:6" x14ac:dyDescent="0.3">
      <c r="D2501" s="5">
        <f t="shared" si="41"/>
        <v>605639147</v>
      </c>
      <c r="E2501" s="6">
        <v>0.28202270509863525</v>
      </c>
      <c r="F2501" s="7">
        <v>-0.57684316065230601</v>
      </c>
    </row>
    <row r="2502" spans="4:6" x14ac:dyDescent="0.3">
      <c r="D2502" s="5">
        <f t="shared" si="41"/>
        <v>1112378226</v>
      </c>
      <c r="E2502" s="6">
        <v>0.51799147717467642</v>
      </c>
      <c r="F2502" s="7">
        <v>4.5113243165499264E-2</v>
      </c>
    </row>
    <row r="2503" spans="4:6" x14ac:dyDescent="0.3">
      <c r="D2503" s="5">
        <f t="shared" si="41"/>
        <v>2075721305</v>
      </c>
      <c r="E2503" s="6">
        <v>0.96658305587860105</v>
      </c>
      <c r="F2503" s="7">
        <v>1.8327894529784661</v>
      </c>
    </row>
    <row r="2504" spans="4:6" x14ac:dyDescent="0.3">
      <c r="D2504" s="5">
        <f t="shared" si="41"/>
        <v>1998595576</v>
      </c>
      <c r="E2504" s="6">
        <v>0.9306685895944653</v>
      </c>
      <c r="F2504" s="7">
        <v>1.4807889544492772</v>
      </c>
    </row>
    <row r="2505" spans="4:6" x14ac:dyDescent="0.3">
      <c r="D2505" s="5">
        <f t="shared" si="41"/>
        <v>651691268</v>
      </c>
      <c r="E2505" s="6">
        <v>0.30346739506671894</v>
      </c>
      <c r="F2505" s="7">
        <v>-0.51445374717920089</v>
      </c>
    </row>
    <row r="2506" spans="4:6" x14ac:dyDescent="0.3">
      <c r="D2506" s="5">
        <f t="shared" si="41"/>
        <v>1448736372</v>
      </c>
      <c r="E2506" s="6">
        <v>0.67462044458335302</v>
      </c>
      <c r="F2506" s="7">
        <v>0.45270787134036605</v>
      </c>
    </row>
    <row r="2507" spans="4:6" x14ac:dyDescent="0.3">
      <c r="D2507" s="5">
        <f t="shared" si="41"/>
        <v>1295931904</v>
      </c>
      <c r="E2507" s="6">
        <v>0.60346531924183044</v>
      </c>
      <c r="F2507" s="7">
        <v>0.26232698208080807</v>
      </c>
    </row>
    <row r="2508" spans="4:6" x14ac:dyDescent="0.3">
      <c r="D2508" s="5">
        <f t="shared" si="41"/>
        <v>1877784521</v>
      </c>
      <c r="E2508" s="6">
        <v>0.87441155814976579</v>
      </c>
      <c r="F2508" s="7">
        <v>1.1474955198292514</v>
      </c>
    </row>
    <row r="2509" spans="4:6" x14ac:dyDescent="0.3">
      <c r="D2509" s="5">
        <f t="shared" si="41"/>
        <v>1546840615</v>
      </c>
      <c r="E2509" s="6">
        <v>0.72030379271163025</v>
      </c>
      <c r="F2509" s="7">
        <v>0.58374421554321454</v>
      </c>
    </row>
    <row r="2510" spans="4:6" x14ac:dyDescent="0.3">
      <c r="D2510" s="5">
        <f t="shared" si="41"/>
        <v>1684404122</v>
      </c>
      <c r="E2510" s="6">
        <v>0.78436179252747618</v>
      </c>
      <c r="F2510" s="7">
        <v>0.78700931213120584</v>
      </c>
    </row>
    <row r="2511" spans="4:6" x14ac:dyDescent="0.3">
      <c r="D2511" s="5">
        <f t="shared" si="41"/>
        <v>1993013995</v>
      </c>
      <c r="E2511" s="6">
        <v>0.92806946339837226</v>
      </c>
      <c r="F2511" s="7">
        <v>1.4615627321618343</v>
      </c>
    </row>
    <row r="2512" spans="4:6" x14ac:dyDescent="0.3">
      <c r="D2512" s="5">
        <f t="shared" si="41"/>
        <v>1806134339</v>
      </c>
      <c r="E2512" s="6">
        <v>0.84104684213273861</v>
      </c>
      <c r="F2512" s="7">
        <v>0.99876960000586734</v>
      </c>
    </row>
    <row r="2513" spans="4:6" x14ac:dyDescent="0.3">
      <c r="D2513" s="5">
        <f t="shared" si="41"/>
        <v>369576963</v>
      </c>
      <c r="E2513" s="6">
        <v>0.17209768451014318</v>
      </c>
      <c r="F2513" s="7">
        <v>-0.94590828174442199</v>
      </c>
    </row>
    <row r="2514" spans="4:6" x14ac:dyDescent="0.3">
      <c r="D2514" s="5">
        <f t="shared" si="41"/>
        <v>702925344</v>
      </c>
      <c r="E2514" s="6">
        <v>0.32732512087312071</v>
      </c>
      <c r="F2514" s="7">
        <v>-0.44731139347578763</v>
      </c>
    </row>
    <row r="2515" spans="4:6" x14ac:dyDescent="0.3">
      <c r="D2515" s="5">
        <f t="shared" si="41"/>
        <v>667657624</v>
      </c>
      <c r="E2515" s="6">
        <v>0.31090230896221688</v>
      </c>
      <c r="F2515" s="7">
        <v>-0.49329435292034202</v>
      </c>
    </row>
    <row r="2516" spans="4:6" x14ac:dyDescent="0.3">
      <c r="D2516" s="5">
        <f t="shared" si="41"/>
        <v>1214077575</v>
      </c>
      <c r="E2516" s="6">
        <v>0.56534892699248063</v>
      </c>
      <c r="F2516" s="7">
        <v>0.16454497279220673</v>
      </c>
    </row>
    <row r="2517" spans="4:6" x14ac:dyDescent="0.3">
      <c r="D2517" s="5">
        <f t="shared" si="41"/>
        <v>2057379842</v>
      </c>
      <c r="E2517" s="6">
        <v>0.95804214659895948</v>
      </c>
      <c r="F2517" s="7">
        <v>1.7284046254846395</v>
      </c>
    </row>
    <row r="2518" spans="4:6" x14ac:dyDescent="0.3">
      <c r="D2518" s="5">
        <f t="shared" si="41"/>
        <v>1401097667</v>
      </c>
      <c r="E2518" s="6">
        <v>0.65243694386671947</v>
      </c>
      <c r="F2518" s="7">
        <v>0.39190810756014316</v>
      </c>
    </row>
    <row r="2519" spans="4:6" x14ac:dyDescent="0.3">
      <c r="D2519" s="5">
        <f t="shared" si="41"/>
        <v>1682988786</v>
      </c>
      <c r="E2519" s="6">
        <v>0.78370272534312935</v>
      </c>
      <c r="F2519" s="7">
        <v>0.78475956912525868</v>
      </c>
    </row>
    <row r="2520" spans="4:6" x14ac:dyDescent="0.3">
      <c r="D2520" s="5">
        <f t="shared" si="41"/>
        <v>245322996</v>
      </c>
      <c r="E2520" s="6">
        <v>0.11423742222994326</v>
      </c>
      <c r="F2520" s="7">
        <v>-1.2042968999596704</v>
      </c>
    </row>
    <row r="2521" spans="4:6" x14ac:dyDescent="0.3">
      <c r="D2521" s="5">
        <f t="shared" si="41"/>
        <v>761510358</v>
      </c>
      <c r="E2521" s="6">
        <v>0.35460589393470987</v>
      </c>
      <c r="F2521" s="7">
        <v>-0.37291489219542434</v>
      </c>
    </row>
    <row r="2522" spans="4:6" x14ac:dyDescent="0.3">
      <c r="D2522" s="5">
        <f t="shared" si="41"/>
        <v>388905319</v>
      </c>
      <c r="E2522" s="6">
        <v>0.18109815165502779</v>
      </c>
      <c r="F2522" s="7">
        <v>-0.91118804246602503</v>
      </c>
    </row>
    <row r="2523" spans="4:6" x14ac:dyDescent="0.3">
      <c r="D2523" s="5">
        <f t="shared" si="41"/>
        <v>1694095022</v>
      </c>
      <c r="E2523" s="6">
        <v>0.7888744695008495</v>
      </c>
      <c r="F2523" s="7">
        <v>0.80252201140572965</v>
      </c>
    </row>
    <row r="2524" spans="4:6" x14ac:dyDescent="0.3">
      <c r="D2524" s="5">
        <f t="shared" si="41"/>
        <v>1631012849</v>
      </c>
      <c r="E2524" s="6">
        <v>0.75949954358814242</v>
      </c>
      <c r="F2524" s="7">
        <v>0.70469363567757348</v>
      </c>
    </row>
    <row r="2525" spans="4:6" x14ac:dyDescent="0.3">
      <c r="D2525" s="5">
        <f t="shared" si="41"/>
        <v>1723251412</v>
      </c>
      <c r="E2525" s="6">
        <v>0.80245147161414054</v>
      </c>
      <c r="F2525" s="7">
        <v>0.85041021877283318</v>
      </c>
    </row>
    <row r="2526" spans="4:6" x14ac:dyDescent="0.3">
      <c r="D2526" s="5">
        <f t="shared" si="41"/>
        <v>289842107</v>
      </c>
      <c r="E2526" s="6">
        <v>0.13496824878730648</v>
      </c>
      <c r="F2526" s="7">
        <v>-1.1032088070964996</v>
      </c>
    </row>
    <row r="2527" spans="4:6" x14ac:dyDescent="0.3">
      <c r="D2527" s="5">
        <f t="shared" si="41"/>
        <v>112386792</v>
      </c>
      <c r="E2527" s="6">
        <v>5.2334178287847137E-2</v>
      </c>
      <c r="F2527" s="7">
        <v>-1.6226307800221291</v>
      </c>
    </row>
    <row r="2528" spans="4:6" x14ac:dyDescent="0.3">
      <c r="D2528" s="5">
        <f t="shared" si="41"/>
        <v>479144310</v>
      </c>
      <c r="E2528" s="6">
        <v>0.22311895640857421</v>
      </c>
      <c r="F2528" s="7">
        <v>-0.76170194737554575</v>
      </c>
    </row>
    <row r="2529" spans="4:6" x14ac:dyDescent="0.3">
      <c r="D2529" s="5">
        <f t="shared" si="41"/>
        <v>376109820</v>
      </c>
      <c r="E2529" s="6">
        <v>0.17513978311339373</v>
      </c>
      <c r="F2529" s="7">
        <v>-0.93404716106546037</v>
      </c>
    </row>
    <row r="2530" spans="4:6" x14ac:dyDescent="0.3">
      <c r="D2530" s="5">
        <f t="shared" si="41"/>
        <v>370369482</v>
      </c>
      <c r="E2530" s="6">
        <v>0.17246672992824272</v>
      </c>
      <c r="F2530" s="7">
        <v>-0.94446229696186423</v>
      </c>
    </row>
    <row r="2531" spans="4:6" x14ac:dyDescent="0.3">
      <c r="D2531" s="5">
        <f t="shared" si="41"/>
        <v>303904347</v>
      </c>
      <c r="E2531" s="6">
        <v>0.14151648957423538</v>
      </c>
      <c r="F2531" s="7">
        <v>-1.0735309069560672</v>
      </c>
    </row>
    <row r="2532" spans="4:6" x14ac:dyDescent="0.3">
      <c r="D2532" s="5">
        <f t="shared" si="41"/>
        <v>305941380</v>
      </c>
      <c r="E2532" s="6">
        <v>0.14246505698418716</v>
      </c>
      <c r="F2532" s="7">
        <v>-1.0693097604837631</v>
      </c>
    </row>
    <row r="2533" spans="4:6" x14ac:dyDescent="0.3">
      <c r="D2533" s="5">
        <f t="shared" si="41"/>
        <v>1998797208</v>
      </c>
      <c r="E2533" s="6">
        <v>0.93076248181123522</v>
      </c>
      <c r="F2533" s="7">
        <v>1.4814937980187852</v>
      </c>
    </row>
    <row r="2534" spans="4:6" x14ac:dyDescent="0.3">
      <c r="D2534" s="5">
        <f t="shared" si="41"/>
        <v>1794734952</v>
      </c>
      <c r="E2534" s="6">
        <v>0.83573858890285579</v>
      </c>
      <c r="F2534" s="7">
        <v>0.97709358732922014</v>
      </c>
    </row>
    <row r="2535" spans="4:6" x14ac:dyDescent="0.3">
      <c r="D2535" s="5">
        <f t="shared" si="41"/>
        <v>2013064365</v>
      </c>
      <c r="E2535" s="6">
        <v>0.93740614451226423</v>
      </c>
      <c r="F2535" s="7">
        <v>1.5333578383122668</v>
      </c>
    </row>
    <row r="2536" spans="4:6" x14ac:dyDescent="0.3">
      <c r="D2536" s="5">
        <f t="shared" si="41"/>
        <v>1142419812</v>
      </c>
      <c r="E2536" s="6">
        <v>0.53198068079723104</v>
      </c>
      <c r="F2536" s="7">
        <v>8.0249730553726875E-2</v>
      </c>
    </row>
    <row r="2537" spans="4:6" x14ac:dyDescent="0.3">
      <c r="D2537" s="5">
        <f t="shared" si="41"/>
        <v>514173739</v>
      </c>
      <c r="E2537" s="6">
        <v>0.23943080542556086</v>
      </c>
      <c r="F2537" s="7">
        <v>-0.70813470297422965</v>
      </c>
    </row>
    <row r="2538" spans="4:6" x14ac:dyDescent="0.3">
      <c r="D2538" s="5">
        <f t="shared" si="41"/>
        <v>1212046890</v>
      </c>
      <c r="E2538" s="6">
        <v>0.56440331560038337</v>
      </c>
      <c r="F2538" s="7">
        <v>0.1621428429011435</v>
      </c>
    </row>
    <row r="2539" spans="4:6" x14ac:dyDescent="0.3">
      <c r="D2539" s="5">
        <f t="shared" si="41"/>
        <v>670948322</v>
      </c>
      <c r="E2539" s="6">
        <v>0.31243465963046502</v>
      </c>
      <c r="F2539" s="7">
        <v>-0.4889609840867209</v>
      </c>
    </row>
    <row r="2540" spans="4:6" x14ac:dyDescent="0.3">
      <c r="D2540" s="5">
        <f t="shared" si="41"/>
        <v>1145570855</v>
      </c>
      <c r="E2540" s="6">
        <v>0.53344799953833966</v>
      </c>
      <c r="F2540" s="7">
        <v>8.394017035010444E-2</v>
      </c>
    </row>
    <row r="2541" spans="4:6" x14ac:dyDescent="0.3">
      <c r="D2541" s="5">
        <f t="shared" si="41"/>
        <v>146831455</v>
      </c>
      <c r="E2541" s="6">
        <v>6.8373724416246381E-2</v>
      </c>
      <c r="F2541" s="7">
        <v>-1.4880130624130019</v>
      </c>
    </row>
    <row r="2542" spans="4:6" x14ac:dyDescent="0.3">
      <c r="D2542" s="5">
        <f t="shared" si="41"/>
        <v>1005129205</v>
      </c>
      <c r="E2542" s="6">
        <v>0.46804975994680986</v>
      </c>
      <c r="F2542" s="7">
        <v>-8.0173181064640706E-2</v>
      </c>
    </row>
    <row r="2543" spans="4:6" x14ac:dyDescent="0.3">
      <c r="D2543" s="5">
        <f t="shared" si="41"/>
        <v>493817884</v>
      </c>
      <c r="E2543" s="6">
        <v>0.22995187177318321</v>
      </c>
      <c r="F2543" s="7">
        <v>-0.73900535848546223</v>
      </c>
    </row>
    <row r="2544" spans="4:6" x14ac:dyDescent="0.3">
      <c r="D2544" s="5">
        <f t="shared" si="41"/>
        <v>14596864</v>
      </c>
      <c r="E2544" s="6">
        <v>6.7971944872263768E-3</v>
      </c>
      <c r="F2544" s="7">
        <v>-2.4678062210732743</v>
      </c>
    </row>
    <row r="2545" spans="4:6" x14ac:dyDescent="0.3">
      <c r="D2545" s="5">
        <f t="shared" si="41"/>
        <v>230585928</v>
      </c>
      <c r="E2545" s="6">
        <v>0.10737494016753038</v>
      </c>
      <c r="F2545" s="7">
        <v>-1.2406099341295256</v>
      </c>
    </row>
    <row r="2546" spans="4:6" x14ac:dyDescent="0.3">
      <c r="D2546" s="5">
        <f t="shared" si="41"/>
        <v>205588087</v>
      </c>
      <c r="E2546" s="6">
        <v>9.5734413336715118E-2</v>
      </c>
      <c r="F2546" s="7">
        <v>-1.3062462576214131</v>
      </c>
    </row>
    <row r="2547" spans="4:6" x14ac:dyDescent="0.3">
      <c r="D2547" s="5">
        <f t="shared" si="41"/>
        <v>420614790</v>
      </c>
      <c r="E2547" s="6">
        <v>0.195864024754487</v>
      </c>
      <c r="F2547" s="7">
        <v>-0.85648774335814004</v>
      </c>
    </row>
    <row r="2548" spans="4:6" x14ac:dyDescent="0.3">
      <c r="D2548" s="5">
        <f t="shared" si="41"/>
        <v>1186129352</v>
      </c>
      <c r="E2548" s="6">
        <v>0.55233452148021622</v>
      </c>
      <c r="F2548" s="7">
        <v>0.13156173042318767</v>
      </c>
    </row>
    <row r="2549" spans="4:6" x14ac:dyDescent="0.3">
      <c r="D2549" s="5">
        <f t="shared" si="41"/>
        <v>1588437725</v>
      </c>
      <c r="E2549" s="6">
        <v>0.73967395652055179</v>
      </c>
      <c r="F2549" s="7">
        <v>0.64234055610010077</v>
      </c>
    </row>
    <row r="2550" spans="4:6" x14ac:dyDescent="0.3">
      <c r="D2550" s="5">
        <f t="shared" si="41"/>
        <v>1721290987</v>
      </c>
      <c r="E2550" s="6">
        <v>0.80153857758412006</v>
      </c>
      <c r="F2550" s="7">
        <v>0.84712967760807201</v>
      </c>
    </row>
    <row r="2551" spans="4:6" x14ac:dyDescent="0.3">
      <c r="D2551" s="5">
        <f t="shared" si="41"/>
        <v>147447400</v>
      </c>
      <c r="E2551" s="6">
        <v>6.8660546158124267E-2</v>
      </c>
      <c r="F2551" s="7">
        <v>-1.4858413408889082</v>
      </c>
    </row>
    <row r="2552" spans="4:6" x14ac:dyDescent="0.3">
      <c r="D2552" s="5">
        <f t="shared" si="41"/>
        <v>672639242</v>
      </c>
      <c r="E2552" s="6">
        <v>0.31322205561513272</v>
      </c>
      <c r="F2552" s="7">
        <v>-0.48673786051873563</v>
      </c>
    </row>
    <row r="2553" spans="4:6" x14ac:dyDescent="0.3">
      <c r="D2553" s="5">
        <f t="shared" si="41"/>
        <v>1163591589</v>
      </c>
      <c r="E2553" s="6">
        <v>0.54183955773882531</v>
      </c>
      <c r="F2553" s="7">
        <v>0.10506921803902583</v>
      </c>
    </row>
    <row r="2554" spans="4:6" x14ac:dyDescent="0.3">
      <c r="D2554" s="5">
        <f t="shared" si="41"/>
        <v>294805334</v>
      </c>
      <c r="E2554" s="6">
        <v>0.13727943146347946</v>
      </c>
      <c r="F2554" s="7">
        <v>-1.0926241317213246</v>
      </c>
    </row>
    <row r="2555" spans="4:6" x14ac:dyDescent="0.3">
      <c r="D2555" s="5">
        <f t="shared" si="41"/>
        <v>1321632492</v>
      </c>
      <c r="E2555" s="6">
        <v>0.61543308814562214</v>
      </c>
      <c r="F2555" s="7">
        <v>0.29350808087076674</v>
      </c>
    </row>
    <row r="2556" spans="4:6" x14ac:dyDescent="0.3">
      <c r="D2556" s="5">
        <f t="shared" si="41"/>
        <v>1225319903</v>
      </c>
      <c r="E2556" s="6">
        <v>0.57058404392617201</v>
      </c>
      <c r="F2556" s="7">
        <v>0.17786129001640985</v>
      </c>
    </row>
    <row r="2557" spans="4:6" x14ac:dyDescent="0.3">
      <c r="D2557" s="5">
        <f t="shared" si="41"/>
        <v>1422432039</v>
      </c>
      <c r="E2557" s="6">
        <v>0.66237153500539392</v>
      </c>
      <c r="F2557" s="7">
        <v>0.41894417709145337</v>
      </c>
    </row>
    <row r="2558" spans="4:6" x14ac:dyDescent="0.3">
      <c r="D2558" s="5">
        <f t="shared" si="41"/>
        <v>722309038</v>
      </c>
      <c r="E2558" s="6">
        <v>0.33635135678234634</v>
      </c>
      <c r="F2558" s="7">
        <v>-0.42244160746676918</v>
      </c>
    </row>
    <row r="2559" spans="4:6" x14ac:dyDescent="0.3">
      <c r="D2559" s="5">
        <f t="shared" si="41"/>
        <v>35080606</v>
      </c>
      <c r="E2559" s="6">
        <v>1.633568016470939E-2</v>
      </c>
      <c r="F2559" s="7">
        <v>-2.1360988150944831</v>
      </c>
    </row>
    <row r="2560" spans="4:6" x14ac:dyDescent="0.3">
      <c r="D2560" s="5">
        <f t="shared" si="41"/>
        <v>1158818390</v>
      </c>
      <c r="E2560" s="6">
        <v>0.53961686374583917</v>
      </c>
      <c r="F2560" s="7">
        <v>9.9468531097183843E-2</v>
      </c>
    </row>
    <row r="2561" spans="4:6" x14ac:dyDescent="0.3">
      <c r="D2561" s="5">
        <f t="shared" si="41"/>
        <v>1815950281</v>
      </c>
      <c r="E2561" s="6">
        <v>0.84561774632485376</v>
      </c>
      <c r="F2561" s="7">
        <v>1.0178178924112962</v>
      </c>
    </row>
    <row r="2562" spans="4:6" x14ac:dyDescent="0.3">
      <c r="D2562" s="5">
        <f t="shared" si="41"/>
        <v>1748510905</v>
      </c>
      <c r="E2562" s="6">
        <v>0.81421383965221594</v>
      </c>
      <c r="F2562" s="7">
        <v>0.89353204235022299</v>
      </c>
    </row>
    <row r="2563" spans="4:6" x14ac:dyDescent="0.3">
      <c r="D2563" s="5">
        <f t="shared" ref="D2563:D2626" si="42">MOD(D2562*$B$4,$B$5)</f>
        <v>1967600861</v>
      </c>
      <c r="E2563" s="6">
        <v>0.916235550694387</v>
      </c>
      <c r="F2563" s="7">
        <v>1.3801875749791779</v>
      </c>
    </row>
    <row r="2564" spans="4:6" x14ac:dyDescent="0.3">
      <c r="D2564" s="5">
        <f t="shared" si="42"/>
        <v>1301905462</v>
      </c>
      <c r="E2564" s="6">
        <v>0.60624697395250848</v>
      </c>
      <c r="F2564" s="7">
        <v>0.26955054446911986</v>
      </c>
    </row>
    <row r="2565" spans="4:6" x14ac:dyDescent="0.3">
      <c r="D2565" s="5">
        <f t="shared" si="42"/>
        <v>317110394</v>
      </c>
      <c r="E2565" s="6">
        <v>0.14766603442622911</v>
      </c>
      <c r="F2565" s="7">
        <v>-1.0464960474472667</v>
      </c>
    </row>
    <row r="2566" spans="4:6" x14ac:dyDescent="0.3">
      <c r="D2566" s="5">
        <f t="shared" si="42"/>
        <v>2119876605</v>
      </c>
      <c r="E2566" s="6">
        <v>0.98714446973720982</v>
      </c>
      <c r="F2566" s="7">
        <v>2.2305483625063567</v>
      </c>
    </row>
    <row r="2567" spans="4:6" x14ac:dyDescent="0.3">
      <c r="D2567" s="5">
        <f t="shared" si="42"/>
        <v>967820405</v>
      </c>
      <c r="E2567" s="6">
        <v>0.45067649609472277</v>
      </c>
      <c r="F2567" s="7">
        <v>-0.12395236391031672</v>
      </c>
    </row>
    <row r="2568" spans="4:6" x14ac:dyDescent="0.3">
      <c r="D2568" s="5">
        <f t="shared" si="42"/>
        <v>1299512917</v>
      </c>
      <c r="E2568" s="6">
        <v>0.60513285836682917</v>
      </c>
      <c r="F2568" s="7">
        <v>0.26665567682927682</v>
      </c>
    </row>
    <row r="2569" spans="4:6" x14ac:dyDescent="0.3">
      <c r="D2569" s="5">
        <f t="shared" si="42"/>
        <v>790687637</v>
      </c>
      <c r="E2569" s="6">
        <v>0.36819262324664054</v>
      </c>
      <c r="F2569" s="7">
        <v>-0.33664404847992424</v>
      </c>
    </row>
    <row r="2570" spans="4:6" x14ac:dyDescent="0.3">
      <c r="D2570" s="5">
        <f t="shared" si="42"/>
        <v>56067496</v>
      </c>
      <c r="E2570" s="6">
        <v>2.6108462387796922E-2</v>
      </c>
      <c r="F2570" s="7">
        <v>-1.9413410394056783</v>
      </c>
    </row>
    <row r="2571" spans="4:6" x14ac:dyDescent="0.3">
      <c r="D2571" s="5">
        <f t="shared" si="42"/>
        <v>604704196</v>
      </c>
      <c r="E2571" s="6">
        <v>0.28158733461200014</v>
      </c>
      <c r="F2571" s="7">
        <v>-0.57813249588016324</v>
      </c>
    </row>
    <row r="2572" spans="4:6" x14ac:dyDescent="0.3">
      <c r="D2572" s="5">
        <f t="shared" si="42"/>
        <v>1078515092</v>
      </c>
      <c r="E2572" s="6">
        <v>0.50222272658927625</v>
      </c>
      <c r="F2572" s="7">
        <v>5.5715781412563527E-3</v>
      </c>
    </row>
    <row r="2573" spans="4:6" x14ac:dyDescent="0.3">
      <c r="D2573" s="5">
        <f t="shared" si="42"/>
        <v>1703435358</v>
      </c>
      <c r="E2573" s="6">
        <v>0.79322390239054696</v>
      </c>
      <c r="F2573" s="7">
        <v>0.81765853198865834</v>
      </c>
    </row>
    <row r="2574" spans="4:6" x14ac:dyDescent="0.3">
      <c r="D2574" s="5">
        <f t="shared" si="42"/>
        <v>1526806035</v>
      </c>
      <c r="E2574" s="6">
        <v>0.71097446438947176</v>
      </c>
      <c r="F2574" s="7">
        <v>0.55623374819318616</v>
      </c>
    </row>
    <row r="2575" spans="4:6" x14ac:dyDescent="0.3">
      <c r="D2575" s="5">
        <f t="shared" si="42"/>
        <v>962834092</v>
      </c>
      <c r="E2575" s="6">
        <v>0.44835456316206096</v>
      </c>
      <c r="F2575" s="7">
        <v>-0.12981963698160393</v>
      </c>
    </row>
    <row r="2576" spans="4:6" x14ac:dyDescent="0.3">
      <c r="D2576" s="5">
        <f t="shared" si="42"/>
        <v>1123366558</v>
      </c>
      <c r="E2576" s="6">
        <v>0.52310831800392676</v>
      </c>
      <c r="F2576" s="7">
        <v>5.795639232069958E-2</v>
      </c>
    </row>
    <row r="2577" spans="4:6" x14ac:dyDescent="0.3">
      <c r="D2577" s="5">
        <f t="shared" si="42"/>
        <v>2065034468</v>
      </c>
      <c r="E2577" s="6">
        <v>0.96160660959929845</v>
      </c>
      <c r="F2577" s="7">
        <v>1.7696421004448992</v>
      </c>
    </row>
    <row r="2578" spans="4:6" x14ac:dyDescent="0.3">
      <c r="D2578" s="5">
        <f t="shared" si="42"/>
        <v>1530362029</v>
      </c>
      <c r="E2578" s="6">
        <v>0.71263035313471257</v>
      </c>
      <c r="F2578" s="7">
        <v>0.56108543941475175</v>
      </c>
    </row>
    <row r="2579" spans="4:6" x14ac:dyDescent="0.3">
      <c r="D2579" s="5">
        <f t="shared" si="42"/>
        <v>815528706</v>
      </c>
      <c r="E2579" s="6">
        <v>0.37976014742605402</v>
      </c>
      <c r="F2579" s="7">
        <v>-0.30611078729304142</v>
      </c>
    </row>
    <row r="2580" spans="4:6" x14ac:dyDescent="0.3">
      <c r="D2580" s="5">
        <f t="shared" si="42"/>
        <v>863434169</v>
      </c>
      <c r="E2580" s="6">
        <v>0.40206786701648295</v>
      </c>
      <c r="F2580" s="7">
        <v>-0.24799828461489656</v>
      </c>
    </row>
    <row r="2581" spans="4:6" x14ac:dyDescent="0.3">
      <c r="D2581" s="5">
        <f t="shared" si="42"/>
        <v>468150823</v>
      </c>
      <c r="E2581" s="6">
        <v>0.21799971509538565</v>
      </c>
      <c r="F2581" s="7">
        <v>-0.77896653162659124</v>
      </c>
    </row>
    <row r="2582" spans="4:6" x14ac:dyDescent="0.3">
      <c r="D2582" s="5">
        <f t="shared" si="42"/>
        <v>137959652</v>
      </c>
      <c r="E2582" s="6">
        <v>6.4242469206678185E-2</v>
      </c>
      <c r="F2582" s="7">
        <v>-1.5201036062152045</v>
      </c>
    </row>
    <row r="2583" spans="4:6" x14ac:dyDescent="0.3">
      <c r="D2583" s="5">
        <f t="shared" si="42"/>
        <v>103572345</v>
      </c>
      <c r="E2583" s="6">
        <v>4.8229631547098639E-2</v>
      </c>
      <c r="F2583" s="7">
        <v>-1.66226694153837</v>
      </c>
    </row>
    <row r="2584" spans="4:6" x14ac:dyDescent="0.3">
      <c r="D2584" s="5">
        <f t="shared" si="42"/>
        <v>198735279</v>
      </c>
      <c r="E2584" s="6">
        <v>9.2543325938790402E-2</v>
      </c>
      <c r="F2584" s="7">
        <v>-1.3252548098371084</v>
      </c>
    </row>
    <row r="2585" spans="4:6" x14ac:dyDescent="0.3">
      <c r="D2585" s="5">
        <f t="shared" si="42"/>
        <v>341201460</v>
      </c>
      <c r="E2585" s="6">
        <v>0.15888431124285265</v>
      </c>
      <c r="F2585" s="7">
        <v>-0.99905381529998105</v>
      </c>
    </row>
    <row r="2586" spans="4:6" x14ac:dyDescent="0.3">
      <c r="D2586" s="5">
        <f t="shared" si="42"/>
        <v>1083586817</v>
      </c>
      <c r="E2586" s="6">
        <v>0.50458443258384655</v>
      </c>
      <c r="F2586" s="7">
        <v>1.1491721264928492E-2</v>
      </c>
    </row>
    <row r="2587" spans="4:6" x14ac:dyDescent="0.3">
      <c r="D2587" s="5">
        <f t="shared" si="42"/>
        <v>1707537075</v>
      </c>
      <c r="E2587" s="6">
        <v>0.79513391321071791</v>
      </c>
      <c r="F2587" s="7">
        <v>0.82436503884016432</v>
      </c>
    </row>
    <row r="2588" spans="4:6" x14ac:dyDescent="0.3">
      <c r="D2588" s="5">
        <f t="shared" si="42"/>
        <v>1952291818</v>
      </c>
      <c r="E2588" s="6">
        <v>0.90910672201691822</v>
      </c>
      <c r="F2588" s="7">
        <v>1.3352743942724088</v>
      </c>
    </row>
    <row r="2589" spans="4:6" x14ac:dyDescent="0.3">
      <c r="D2589" s="5">
        <f t="shared" si="42"/>
        <v>1053465377</v>
      </c>
      <c r="E2589" s="6">
        <v>0.49055804404482062</v>
      </c>
      <c r="F2589" s="7">
        <v>-2.3669683751566535E-2</v>
      </c>
    </row>
    <row r="2590" spans="4:6" x14ac:dyDescent="0.3">
      <c r="D2590" s="5">
        <f t="shared" si="42"/>
        <v>1561935854</v>
      </c>
      <c r="E2590" s="6">
        <v>0.72733306114313478</v>
      </c>
      <c r="F2590" s="7">
        <v>0.60476691795166282</v>
      </c>
    </row>
    <row r="2591" spans="4:6" x14ac:dyDescent="0.3">
      <c r="D2591" s="5">
        <f t="shared" si="42"/>
        <v>202245911</v>
      </c>
      <c r="E2591" s="6">
        <v>9.417809135669665E-2</v>
      </c>
      <c r="F2591" s="7">
        <v>-1.3154575270089981</v>
      </c>
    </row>
    <row r="2592" spans="4:6" x14ac:dyDescent="0.3">
      <c r="D2592" s="5">
        <f t="shared" si="42"/>
        <v>151710619</v>
      </c>
      <c r="E2592" s="6">
        <v>7.0645762207587962E-2</v>
      </c>
      <c r="F2592" s="7">
        <v>-1.4709984930293116</v>
      </c>
    </row>
    <row r="2593" spans="4:6" x14ac:dyDescent="0.3">
      <c r="D2593" s="5">
        <f t="shared" si="42"/>
        <v>304053479</v>
      </c>
      <c r="E2593" s="6">
        <v>0.14158593457339885</v>
      </c>
      <c r="F2593" s="7">
        <v>-1.0732212262819409</v>
      </c>
    </row>
    <row r="2594" spans="4:6" x14ac:dyDescent="0.3">
      <c r="D2594" s="5">
        <f t="shared" si="42"/>
        <v>1062241211</v>
      </c>
      <c r="E2594" s="6">
        <v>0.49464461020626554</v>
      </c>
      <c r="F2594" s="7">
        <v>-1.3424374677420629E-2</v>
      </c>
    </row>
    <row r="2595" spans="4:6" x14ac:dyDescent="0.3">
      <c r="D2595" s="5">
        <f t="shared" si="42"/>
        <v>2125940409</v>
      </c>
      <c r="E2595" s="6">
        <v>0.98996814851646142</v>
      </c>
      <c r="F2595" s="7">
        <v>2.3251544503986397</v>
      </c>
    </row>
    <row r="2596" spans="4:6" x14ac:dyDescent="0.3">
      <c r="D2596" s="5">
        <f t="shared" si="42"/>
        <v>1615927297</v>
      </c>
      <c r="E2596" s="6">
        <v>0.75247478601753226</v>
      </c>
      <c r="F2596" s="7">
        <v>0.68229817319618258</v>
      </c>
    </row>
    <row r="2597" spans="4:6" x14ac:dyDescent="0.3">
      <c r="D2597" s="5">
        <f t="shared" si="42"/>
        <v>1525527153</v>
      </c>
      <c r="E2597" s="6">
        <v>0.7103789385504824</v>
      </c>
      <c r="F2597" s="7">
        <v>0.55449208223274793</v>
      </c>
    </row>
    <row r="2598" spans="4:6" x14ac:dyDescent="0.3">
      <c r="D2598" s="5">
        <f t="shared" si="42"/>
        <v>1506946833</v>
      </c>
      <c r="E2598" s="6">
        <v>0.70172680281263478</v>
      </c>
      <c r="F2598" s="7">
        <v>0.52937347572743165</v>
      </c>
    </row>
    <row r="2599" spans="4:6" x14ac:dyDescent="0.3">
      <c r="D2599" s="5">
        <f t="shared" si="42"/>
        <v>117000912</v>
      </c>
      <c r="E2599" s="6">
        <v>5.4482795348840575E-2</v>
      </c>
      <c r="F2599" s="7">
        <v>-1.6028598905854619</v>
      </c>
    </row>
    <row r="2600" spans="4:6" x14ac:dyDescent="0.3">
      <c r="D2600" s="5">
        <f t="shared" si="42"/>
        <v>2016515189</v>
      </c>
      <c r="E2600" s="6">
        <v>0.93901305965987314</v>
      </c>
      <c r="F2600" s="7">
        <v>1.5465413543574524</v>
      </c>
    </row>
    <row r="2601" spans="4:6" x14ac:dyDescent="0.3">
      <c r="D2601" s="5">
        <f t="shared" si="42"/>
        <v>213420650</v>
      </c>
      <c r="E2601" s="6">
        <v>9.9381734709610911E-2</v>
      </c>
      <c r="F2601" s="7">
        <v>-1.2850824621516141</v>
      </c>
    </row>
    <row r="2602" spans="4:6" x14ac:dyDescent="0.3">
      <c r="D2602" s="5">
        <f t="shared" si="42"/>
        <v>549141491</v>
      </c>
      <c r="E2602" s="6">
        <v>0.25571393385130348</v>
      </c>
      <c r="F2602" s="7">
        <v>-0.65661598537671095</v>
      </c>
    </row>
    <row r="2603" spans="4:6" x14ac:dyDescent="0.3">
      <c r="D2603" s="5">
        <f t="shared" si="42"/>
        <v>1218257140</v>
      </c>
      <c r="E2603" s="6">
        <v>0.56729518861257955</v>
      </c>
      <c r="F2603" s="7">
        <v>0.1694920529279263</v>
      </c>
    </row>
    <row r="2604" spans="4:6" x14ac:dyDescent="0.3">
      <c r="D2604" s="5">
        <f t="shared" si="42"/>
        <v>1945699139</v>
      </c>
      <c r="E2604" s="6">
        <v>0.90603676662411237</v>
      </c>
      <c r="F2604" s="7">
        <v>1.3167379840926359</v>
      </c>
    </row>
    <row r="2605" spans="4:6" x14ac:dyDescent="0.3">
      <c r="D2605" s="5">
        <f t="shared" si="42"/>
        <v>645837124</v>
      </c>
      <c r="E2605" s="6">
        <v>0.30074134683305526</v>
      </c>
      <c r="F2605" s="7">
        <v>-0.52226951189263093</v>
      </c>
    </row>
    <row r="2606" spans="4:6" x14ac:dyDescent="0.3">
      <c r="D2606" s="5">
        <f t="shared" si="42"/>
        <v>183709105</v>
      </c>
      <c r="E2606" s="6">
        <v>8.5546218404123769E-2</v>
      </c>
      <c r="F2606" s="7">
        <v>-1.368702025855312</v>
      </c>
    </row>
    <row r="2607" spans="4:6" x14ac:dyDescent="0.3">
      <c r="D2607" s="5">
        <f t="shared" si="42"/>
        <v>862228992</v>
      </c>
      <c r="E2607" s="6">
        <v>0.40150666274270663</v>
      </c>
      <c r="F2607" s="7">
        <v>-0.24944920782594682</v>
      </c>
    </row>
    <row r="2608" spans="4:6" x14ac:dyDescent="0.3">
      <c r="D2608" s="5">
        <f t="shared" si="42"/>
        <v>275110325</v>
      </c>
      <c r="E2608" s="6">
        <v>0.12810822821046061</v>
      </c>
      <c r="F2608" s="7">
        <v>-1.135379234486366</v>
      </c>
    </row>
    <row r="2609" spans="4:6" x14ac:dyDescent="0.3">
      <c r="D2609" s="5">
        <f t="shared" si="42"/>
        <v>1959108674</v>
      </c>
      <c r="E2609" s="6">
        <v>0.91228106796022601</v>
      </c>
      <c r="F2609" s="7">
        <v>1.3549362653215244</v>
      </c>
    </row>
    <row r="2610" spans="4:6" x14ac:dyDescent="0.3">
      <c r="D2610" s="5">
        <f t="shared" si="42"/>
        <v>1544923362</v>
      </c>
      <c r="E2610" s="6">
        <v>0.71941100221072418</v>
      </c>
      <c r="F2610" s="7">
        <v>0.58109267443235024</v>
      </c>
    </row>
    <row r="2611" spans="4:6" x14ac:dyDescent="0.3">
      <c r="D2611" s="5">
        <f t="shared" si="42"/>
        <v>1478481380</v>
      </c>
      <c r="E2611" s="6">
        <v>0.68847154331251192</v>
      </c>
      <c r="F2611" s="7">
        <v>0.49152254097881026</v>
      </c>
    </row>
    <row r="2612" spans="4:6" x14ac:dyDescent="0.3">
      <c r="D2612" s="5">
        <f t="shared" si="42"/>
        <v>450653229</v>
      </c>
      <c r="E2612" s="6">
        <v>0.20985176294096911</v>
      </c>
      <c r="F2612" s="7">
        <v>-0.80693570627488276</v>
      </c>
    </row>
    <row r="2613" spans="4:6" x14ac:dyDescent="0.3">
      <c r="D2613" s="5">
        <f t="shared" si="42"/>
        <v>1620156596</v>
      </c>
      <c r="E2613" s="6">
        <v>0.75444420683611579</v>
      </c>
      <c r="F2613" s="7">
        <v>0.68854191225280348</v>
      </c>
    </row>
    <row r="2614" spans="4:6" x14ac:dyDescent="0.3">
      <c r="D2614" s="5">
        <f t="shared" si="42"/>
        <v>1667072717</v>
      </c>
      <c r="E2614" s="6">
        <v>0.77629122815680807</v>
      </c>
      <c r="F2614" s="7">
        <v>0.75972740552422791</v>
      </c>
    </row>
    <row r="2615" spans="4:6" x14ac:dyDescent="0.3">
      <c r="D2615" s="5">
        <f t="shared" si="42"/>
        <v>759901923</v>
      </c>
      <c r="E2615" s="6">
        <v>0.35385690802136149</v>
      </c>
      <c r="F2615" s="7">
        <v>-0.37492826685508468</v>
      </c>
    </row>
    <row r="2616" spans="4:6" x14ac:dyDescent="0.3">
      <c r="D2616" s="5">
        <f t="shared" si="42"/>
        <v>57550726</v>
      </c>
      <c r="E2616" s="6">
        <v>2.6799145179613629E-2</v>
      </c>
      <c r="F2616" s="7">
        <v>-1.9300689881306805</v>
      </c>
    </row>
    <row r="2617" spans="4:6" x14ac:dyDescent="0.3">
      <c r="D2617" s="5">
        <f t="shared" si="42"/>
        <v>1334739175</v>
      </c>
      <c r="E2617" s="6">
        <v>0.62153636302942072</v>
      </c>
      <c r="F2617" s="7">
        <v>0.30951832606236834</v>
      </c>
    </row>
    <row r="2618" spans="4:6" x14ac:dyDescent="0.3">
      <c r="D2618" s="5">
        <f t="shared" si="42"/>
        <v>390339131</v>
      </c>
      <c r="E2618" s="6">
        <v>0.18176582239732689</v>
      </c>
      <c r="F2618" s="7">
        <v>-0.90865617395274267</v>
      </c>
    </row>
    <row r="2619" spans="4:6" x14ac:dyDescent="0.3">
      <c r="D2619" s="5">
        <f t="shared" si="42"/>
        <v>38673723</v>
      </c>
      <c r="E2619" s="6">
        <v>1.8008855653934976E-2</v>
      </c>
      <c r="F2619" s="7">
        <v>-2.0967274251826193</v>
      </c>
    </row>
    <row r="2620" spans="4:6" x14ac:dyDescent="0.3">
      <c r="D2620" s="5">
        <f t="shared" si="42"/>
        <v>655993690</v>
      </c>
      <c r="E2620" s="6">
        <v>0.30547086643564597</v>
      </c>
      <c r="F2620" s="7">
        <v>-0.5087296551695456</v>
      </c>
    </row>
    <row r="2621" spans="4:6" x14ac:dyDescent="0.3">
      <c r="D2621" s="5">
        <f t="shared" si="42"/>
        <v>825034975</v>
      </c>
      <c r="E2621" s="6">
        <v>0.38418684889021038</v>
      </c>
      <c r="F2621" s="7">
        <v>-0.29450283451186932</v>
      </c>
    </row>
    <row r="2622" spans="4:6" x14ac:dyDescent="0.3">
      <c r="D2622" s="5">
        <f t="shared" si="42"/>
        <v>179044610</v>
      </c>
      <c r="E2622" s="6">
        <v>8.3374143655760347E-2</v>
      </c>
      <c r="F2622" s="7">
        <v>-1.3827279861836625</v>
      </c>
    </row>
    <row r="2623" spans="4:6" x14ac:dyDescent="0.3">
      <c r="D2623" s="5">
        <f t="shared" si="42"/>
        <v>1188173782</v>
      </c>
      <c r="E2623" s="6">
        <v>0.55328653338671341</v>
      </c>
      <c r="F2623" s="7">
        <v>0.13396919552043965</v>
      </c>
    </row>
    <row r="2624" spans="4:6" x14ac:dyDescent="0.3">
      <c r="D2624" s="5">
        <f t="shared" si="42"/>
        <v>1490870493</v>
      </c>
      <c r="E2624" s="6">
        <v>0.6942406736260659</v>
      </c>
      <c r="F2624" s="7">
        <v>0.50790687545955138</v>
      </c>
    </row>
    <row r="2625" spans="4:6" x14ac:dyDescent="0.3">
      <c r="D2625" s="5">
        <f t="shared" si="42"/>
        <v>1485072986</v>
      </c>
      <c r="E2625" s="6">
        <v>0.69154099905075594</v>
      </c>
      <c r="F2625" s="7">
        <v>0.50022308972724017</v>
      </c>
    </row>
    <row r="2626" spans="4:6" x14ac:dyDescent="0.3">
      <c r="D2626" s="5">
        <f t="shared" si="42"/>
        <v>806486699</v>
      </c>
      <c r="E2626" s="6">
        <v>0.37554963480266706</v>
      </c>
      <c r="F2626" s="7">
        <v>-0.31719022102837391</v>
      </c>
    </row>
    <row r="2627" spans="4:6" x14ac:dyDescent="0.3">
      <c r="D2627" s="5">
        <f t="shared" ref="D2627:D2690" si="43">MOD(D2626*$B$4,$B$5)</f>
        <v>335894613</v>
      </c>
      <c r="E2627" s="6">
        <v>0.15641311803498595</v>
      </c>
      <c r="F2627" s="7">
        <v>-1.0093094778840368</v>
      </c>
    </row>
    <row r="2628" spans="4:6" x14ac:dyDescent="0.3">
      <c r="D2628" s="5">
        <f t="shared" si="43"/>
        <v>467329273</v>
      </c>
      <c r="E2628" s="6">
        <v>0.21761715106444168</v>
      </c>
      <c r="F2628" s="7">
        <v>-0.78026603230322711</v>
      </c>
    </row>
    <row r="2629" spans="4:6" x14ac:dyDescent="0.3">
      <c r="D2629" s="5">
        <f t="shared" si="43"/>
        <v>1283108895</v>
      </c>
      <c r="E2629" s="6">
        <v>0.59749414035817061</v>
      </c>
      <c r="F2629" s="7">
        <v>0.24686627243007359</v>
      </c>
    </row>
    <row r="2630" spans="4:6" x14ac:dyDescent="0.3">
      <c r="D2630" s="5">
        <f t="shared" si="43"/>
        <v>1373607418</v>
      </c>
      <c r="E2630" s="6">
        <v>0.63963579911704715</v>
      </c>
      <c r="F2630" s="7">
        <v>0.35748547006363934</v>
      </c>
    </row>
    <row r="2631" spans="4:6" x14ac:dyDescent="0.3">
      <c r="D2631" s="5">
        <f t="shared" si="43"/>
        <v>1846073153</v>
      </c>
      <c r="E2631" s="6">
        <v>0.85964480169084367</v>
      </c>
      <c r="F2631" s="7">
        <v>1.0787248674958754</v>
      </c>
    </row>
    <row r="2632" spans="4:6" x14ac:dyDescent="0.3">
      <c r="D2632" s="5">
        <f t="shared" si="43"/>
        <v>1963236198</v>
      </c>
      <c r="E2632" s="6">
        <v>0.91420309610124961</v>
      </c>
      <c r="F2632" s="7">
        <v>1.3671004961552395</v>
      </c>
    </row>
    <row r="2633" spans="4:6" x14ac:dyDescent="0.3">
      <c r="D2633" s="5">
        <f t="shared" si="43"/>
        <v>1068655195</v>
      </c>
      <c r="E2633" s="6">
        <v>0.49763135425525845</v>
      </c>
      <c r="F2633" s="7">
        <v>-5.9373492801905068E-3</v>
      </c>
    </row>
    <row r="2634" spans="4:6" x14ac:dyDescent="0.3">
      <c r="D2634" s="5">
        <f t="shared" si="43"/>
        <v>350233258</v>
      </c>
      <c r="E2634" s="6">
        <v>0.16309006993015304</v>
      </c>
      <c r="F2634" s="7">
        <v>-0.98183703442980008</v>
      </c>
    </row>
    <row r="2635" spans="4:6" x14ac:dyDescent="0.3">
      <c r="D2635" s="5">
        <f t="shared" si="43"/>
        <v>1118327734</v>
      </c>
      <c r="E2635" s="6">
        <v>0.52076193273138438</v>
      </c>
      <c r="F2635" s="7">
        <v>5.2065962018510284E-2</v>
      </c>
    </row>
    <row r="2636" spans="4:6" x14ac:dyDescent="0.3">
      <c r="D2636" s="5">
        <f t="shared" si="43"/>
        <v>1501613275</v>
      </c>
      <c r="E2636" s="6">
        <v>0.69924317132611125</v>
      </c>
      <c r="F2636" s="7">
        <v>0.52222503466060055</v>
      </c>
    </row>
    <row r="2637" spans="4:6" x14ac:dyDescent="0.3">
      <c r="D2637" s="5">
        <f t="shared" si="43"/>
        <v>358860334</v>
      </c>
      <c r="E2637" s="6">
        <v>0.16710736524975614</v>
      </c>
      <c r="F2637" s="7">
        <v>-0.96565922237461232</v>
      </c>
    </row>
    <row r="2638" spans="4:6" x14ac:dyDescent="0.3">
      <c r="D2638" s="5">
        <f t="shared" si="43"/>
        <v>944085812</v>
      </c>
      <c r="E2638" s="6">
        <v>0.43962421495432424</v>
      </c>
      <c r="F2638" s="7">
        <v>-0.15192203334630305</v>
      </c>
    </row>
    <row r="2639" spans="4:6" x14ac:dyDescent="0.3">
      <c r="D2639" s="5">
        <f t="shared" si="43"/>
        <v>215758065</v>
      </c>
      <c r="E2639" s="6">
        <v>0.10047017838849703</v>
      </c>
      <c r="F2639" s="7">
        <v>-1.2788770464909887</v>
      </c>
    </row>
    <row r="2640" spans="4:6" x14ac:dyDescent="0.3">
      <c r="D2640" s="5">
        <f t="shared" si="43"/>
        <v>1709351312</v>
      </c>
      <c r="E2640" s="6">
        <v>0.79597873314840606</v>
      </c>
      <c r="F2640" s="7">
        <v>0.82734325471279435</v>
      </c>
    </row>
    <row r="2641" spans="4:6" x14ac:dyDescent="0.3">
      <c r="D2641" s="5">
        <f t="shared" si="43"/>
        <v>1480496518</v>
      </c>
      <c r="E2641" s="6">
        <v>0.68940991506856864</v>
      </c>
      <c r="F2641" s="7">
        <v>0.49417843273634687</v>
      </c>
    </row>
    <row r="2642" spans="4:6" x14ac:dyDescent="0.3">
      <c r="D2642" s="5">
        <f t="shared" si="43"/>
        <v>1086615512</v>
      </c>
      <c r="E2642" s="6">
        <v>0.50599477859772257</v>
      </c>
      <c r="F2642" s="7">
        <v>1.5027247084915723E-2</v>
      </c>
    </row>
    <row r="2643" spans="4:6" x14ac:dyDescent="0.3">
      <c r="D2643" s="5">
        <f t="shared" si="43"/>
        <v>1876785424</v>
      </c>
      <c r="E2643" s="6">
        <v>0.87394631735416717</v>
      </c>
      <c r="F2643" s="7">
        <v>1.1452457652720667</v>
      </c>
    </row>
    <row r="2644" spans="4:6" x14ac:dyDescent="0.3">
      <c r="D2644" s="5">
        <f t="shared" si="43"/>
        <v>564069562</v>
      </c>
      <c r="E2644" s="6">
        <v>0.2626653586166588</v>
      </c>
      <c r="F2644" s="7">
        <v>-0.63514980434864576</v>
      </c>
    </row>
    <row r="2645" spans="4:6" x14ac:dyDescent="0.3">
      <c r="D2645" s="5">
        <f t="shared" si="43"/>
        <v>256666989</v>
      </c>
      <c r="E2645" s="6">
        <v>0.11951988061845291</v>
      </c>
      <c r="F2645" s="7">
        <v>-1.1773902961129621</v>
      </c>
    </row>
    <row r="2646" spans="4:6" x14ac:dyDescent="0.3">
      <c r="D2646" s="5">
        <f t="shared" si="43"/>
        <v>739066476</v>
      </c>
      <c r="E2646" s="6">
        <v>0.34415464694067338</v>
      </c>
      <c r="F2646" s="7">
        <v>-0.40115053863956351</v>
      </c>
    </row>
    <row r="2647" spans="4:6" x14ac:dyDescent="0.3">
      <c r="D2647" s="5">
        <f t="shared" si="43"/>
        <v>1479519032</v>
      </c>
      <c r="E2647" s="6">
        <v>0.68895473767905935</v>
      </c>
      <c r="F2647" s="7">
        <v>0.49288970116809028</v>
      </c>
    </row>
    <row r="2648" spans="4:6" x14ac:dyDescent="0.3">
      <c r="D2648" s="5">
        <f t="shared" si="43"/>
        <v>1147029040</v>
      </c>
      <c r="E2648" s="6">
        <v>0.53412701984320488</v>
      </c>
      <c r="F2648" s="7">
        <v>8.5648351995500055E-2</v>
      </c>
    </row>
    <row r="2649" spans="4:6" x14ac:dyDescent="0.3">
      <c r="D2649" s="5">
        <f t="shared" si="43"/>
        <v>1815402886</v>
      </c>
      <c r="E2649" s="6">
        <v>0.84536284566425057</v>
      </c>
      <c r="F2649" s="7">
        <v>1.016745932784469</v>
      </c>
    </row>
    <row r="2650" spans="4:6" x14ac:dyDescent="0.3">
      <c r="D2650" s="5">
        <f t="shared" si="43"/>
        <v>1095010624</v>
      </c>
      <c r="E2650" s="6">
        <v>0.50990405726237598</v>
      </c>
      <c r="F2650" s="7">
        <v>2.4828340622185127E-2</v>
      </c>
    </row>
    <row r="2651" spans="4:6" x14ac:dyDescent="0.3">
      <c r="D2651" s="5">
        <f t="shared" si="43"/>
        <v>1242827493</v>
      </c>
      <c r="E2651" s="6">
        <v>0.57873665083082082</v>
      </c>
      <c r="F2651" s="7">
        <v>0.1986625787403534</v>
      </c>
    </row>
    <row r="2652" spans="4:6" x14ac:dyDescent="0.3">
      <c r="D2652" s="5">
        <f t="shared" si="43"/>
        <v>422752011</v>
      </c>
      <c r="E2652" s="6">
        <v>0.196859245837535</v>
      </c>
      <c r="F2652" s="7">
        <v>-0.85289327448859209</v>
      </c>
    </row>
    <row r="2653" spans="4:6" x14ac:dyDescent="0.3">
      <c r="D2653" s="5">
        <f t="shared" si="43"/>
        <v>1272709187</v>
      </c>
      <c r="E2653" s="6">
        <v>0.59265139893875585</v>
      </c>
      <c r="F2653" s="7">
        <v>0.23437070145154443</v>
      </c>
    </row>
    <row r="2654" spans="4:6" x14ac:dyDescent="0.3">
      <c r="D2654" s="5">
        <f t="shared" si="43"/>
        <v>1880475948</v>
      </c>
      <c r="E2654" s="6">
        <v>0.87566485151244777</v>
      </c>
      <c r="F2654" s="7">
        <v>1.1535851315952945</v>
      </c>
    </row>
    <row r="2655" spans="4:6" x14ac:dyDescent="0.3">
      <c r="D2655" s="5">
        <f t="shared" si="43"/>
        <v>468210865</v>
      </c>
      <c r="E2655" s="6">
        <v>0.21802767433042422</v>
      </c>
      <c r="F2655" s="7">
        <v>-0.778871610760977</v>
      </c>
    </row>
    <row r="2656" spans="4:6" x14ac:dyDescent="0.3">
      <c r="D2656" s="5">
        <f t="shared" si="43"/>
        <v>888763387</v>
      </c>
      <c r="E2656" s="6">
        <v>0.41386270328784613</v>
      </c>
      <c r="F2656" s="7">
        <v>-0.21761973513868949</v>
      </c>
    </row>
    <row r="2657" spans="4:6" x14ac:dyDescent="0.3">
      <c r="D2657" s="5">
        <f t="shared" si="43"/>
        <v>1216637758</v>
      </c>
      <c r="E2657" s="6">
        <v>0.56654110510511424</v>
      </c>
      <c r="F2657" s="7">
        <v>0.16757480981353459</v>
      </c>
    </row>
    <row r="2658" spans="4:6" x14ac:dyDescent="0.3">
      <c r="D2658" s="5">
        <f t="shared" si="43"/>
        <v>1085921909</v>
      </c>
      <c r="E2658" s="6">
        <v>0.50567179453156119</v>
      </c>
      <c r="F2658" s="7">
        <v>1.4217559513392724E-2</v>
      </c>
    </row>
    <row r="2659" spans="4:6" x14ac:dyDescent="0.3">
      <c r="D2659" s="5">
        <f t="shared" si="43"/>
        <v>608129716</v>
      </c>
      <c r="E2659" s="6">
        <v>0.28318246666638408</v>
      </c>
      <c r="F2659" s="7">
        <v>-0.57341323178955428</v>
      </c>
    </row>
    <row r="2660" spans="4:6" x14ac:dyDescent="0.3">
      <c r="D2660" s="5">
        <f t="shared" si="43"/>
        <v>1075550193</v>
      </c>
      <c r="E2660" s="6">
        <v>0.50084208790291296</v>
      </c>
      <c r="F2660" s="7">
        <v>2.1108029146084729E-3</v>
      </c>
    </row>
    <row r="2661" spans="4:6" x14ac:dyDescent="0.3">
      <c r="D2661" s="5">
        <f t="shared" si="43"/>
        <v>318716431</v>
      </c>
      <c r="E2661" s="6">
        <v>0.14841390368380947</v>
      </c>
      <c r="F2661" s="7">
        <v>-1.0432601816559974</v>
      </c>
    </row>
    <row r="2662" spans="4:6" x14ac:dyDescent="0.3">
      <c r="D2662" s="5">
        <f t="shared" si="43"/>
        <v>187993693</v>
      </c>
      <c r="E2662" s="6">
        <v>8.75413851696452E-2</v>
      </c>
      <c r="F2662" s="7">
        <v>-1.3560515388604881</v>
      </c>
    </row>
    <row r="2663" spans="4:6" x14ac:dyDescent="0.3">
      <c r="D2663" s="5">
        <f t="shared" si="43"/>
        <v>1525146228</v>
      </c>
      <c r="E2663" s="6">
        <v>0.7102015565244495</v>
      </c>
      <c r="F2663" s="7">
        <v>0.55397363859532645</v>
      </c>
    </row>
    <row r="2664" spans="4:6" x14ac:dyDescent="0.3">
      <c r="D2664" s="5">
        <f t="shared" si="43"/>
        <v>299185334</v>
      </c>
      <c r="E2664" s="6">
        <v>0.13931902790378689</v>
      </c>
      <c r="F2664" s="7">
        <v>-1.0833839068930355</v>
      </c>
    </row>
    <row r="2665" spans="4:6" x14ac:dyDescent="0.3">
      <c r="D2665" s="5">
        <f t="shared" si="43"/>
        <v>147731439</v>
      </c>
      <c r="E2665" s="6">
        <v>6.8792812124633049E-2</v>
      </c>
      <c r="F2665" s="7">
        <v>-1.4848422223987539</v>
      </c>
    </row>
    <row r="2666" spans="4:6" x14ac:dyDescent="0.3">
      <c r="D2666" s="5">
        <f t="shared" si="43"/>
        <v>1498583929</v>
      </c>
      <c r="E2666" s="6">
        <v>0.69783252216673686</v>
      </c>
      <c r="F2666" s="7">
        <v>0.51817674894928667</v>
      </c>
    </row>
    <row r="2667" spans="4:6" x14ac:dyDescent="0.3">
      <c r="D2667" s="5">
        <f t="shared" si="43"/>
        <v>158187564</v>
      </c>
      <c r="E2667" s="6">
        <v>7.3661824756918307E-2</v>
      </c>
      <c r="F2667" s="7">
        <v>-1.4490498935987988</v>
      </c>
    </row>
    <row r="2668" spans="4:6" x14ac:dyDescent="0.3">
      <c r="D2668" s="5">
        <f t="shared" si="43"/>
        <v>1567536759</v>
      </c>
      <c r="E2668" s="6">
        <v>0.72994118577795208</v>
      </c>
      <c r="F2668" s="7">
        <v>0.61263512374333429</v>
      </c>
    </row>
    <row r="2669" spans="4:6" x14ac:dyDescent="0.3">
      <c r="D2669" s="5">
        <f t="shared" si="43"/>
        <v>2128075291</v>
      </c>
      <c r="E2669" s="6">
        <v>0.99096228041775736</v>
      </c>
      <c r="F2669" s="7">
        <v>2.3640691341221416</v>
      </c>
    </row>
    <row r="2670" spans="4:6" x14ac:dyDescent="0.3">
      <c r="D2670" s="5">
        <f t="shared" si="43"/>
        <v>1589601263</v>
      </c>
      <c r="E2670" s="6">
        <v>0.74021577112396786</v>
      </c>
      <c r="F2670" s="7">
        <v>0.64401075825204301</v>
      </c>
    </row>
    <row r="2671" spans="4:6" x14ac:dyDescent="0.3">
      <c r="D2671" s="5">
        <f t="shared" si="43"/>
        <v>2051858963</v>
      </c>
      <c r="E2671" s="6">
        <v>0.95547128697435491</v>
      </c>
      <c r="F2671" s="7">
        <v>1.7003908804450893</v>
      </c>
    </row>
    <row r="2672" spans="4:6" x14ac:dyDescent="0.3">
      <c r="D2672" s="5">
        <f t="shared" si="43"/>
        <v>1190719686</v>
      </c>
      <c r="E2672" s="6">
        <v>0.55447206232181945</v>
      </c>
      <c r="F2672" s="7">
        <v>0.13696827026803546</v>
      </c>
    </row>
    <row r="2673" spans="4:6" x14ac:dyDescent="0.3">
      <c r="D2673" s="5">
        <f t="shared" si="43"/>
        <v>1977634598</v>
      </c>
      <c r="E2673" s="6">
        <v>0.9209078735866657</v>
      </c>
      <c r="F2673" s="7">
        <v>1.4112047403742669</v>
      </c>
    </row>
    <row r="2674" spans="4:6" x14ac:dyDescent="0.3">
      <c r="D2674" s="5">
        <f t="shared" si="43"/>
        <v>309119967</v>
      </c>
      <c r="E2674" s="6">
        <v>0.14394520189980528</v>
      </c>
      <c r="F2674" s="7">
        <v>-1.0627608811497793</v>
      </c>
    </row>
    <row r="2675" spans="4:6" x14ac:dyDescent="0.3">
      <c r="D2675" s="5">
        <f t="shared" si="43"/>
        <v>813547701</v>
      </c>
      <c r="E2675" s="6">
        <v>0.3788376700867318</v>
      </c>
      <c r="F2675" s="7">
        <v>-0.30853491064306948</v>
      </c>
    </row>
    <row r="2676" spans="4:6" x14ac:dyDescent="0.3">
      <c r="D2676" s="5">
        <f t="shared" si="43"/>
        <v>1875105929</v>
      </c>
      <c r="E2676" s="6">
        <v>0.87316424154971195</v>
      </c>
      <c r="F2676" s="7">
        <v>1.1414769062201988</v>
      </c>
    </row>
    <row r="2677" spans="4:6" x14ac:dyDescent="0.3">
      <c r="D2677" s="5">
        <f t="shared" si="43"/>
        <v>1097545003</v>
      </c>
      <c r="E2677" s="6">
        <v>0.5110842194511408</v>
      </c>
      <c r="F2677" s="7">
        <v>2.7787593497649078E-2</v>
      </c>
    </row>
    <row r="2678" spans="4:6" x14ac:dyDescent="0.3">
      <c r="D2678" s="5">
        <f t="shared" si="43"/>
        <v>1173268323</v>
      </c>
      <c r="E2678" s="6">
        <v>0.54634563815439641</v>
      </c>
      <c r="F2678" s="7">
        <v>0.11643383197249065</v>
      </c>
    </row>
    <row r="2679" spans="4:6" x14ac:dyDescent="0.3">
      <c r="D2679" s="5">
        <f t="shared" si="43"/>
        <v>1396480849</v>
      </c>
      <c r="E2679" s="6">
        <v>0.65028707045157164</v>
      </c>
      <c r="F2679" s="7">
        <v>0.38609561253403968</v>
      </c>
    </row>
    <row r="2680" spans="4:6" x14ac:dyDescent="0.3">
      <c r="D2680" s="5">
        <f t="shared" si="43"/>
        <v>15382749</v>
      </c>
      <c r="E2680" s="6">
        <v>7.1631507083430431E-3</v>
      </c>
      <c r="F2680" s="7">
        <v>-2.4489759485489584</v>
      </c>
    </row>
    <row r="2681" spans="4:6" x14ac:dyDescent="0.3">
      <c r="D2681" s="5">
        <f t="shared" si="43"/>
        <v>1658818764</v>
      </c>
      <c r="E2681" s="6">
        <v>0.77244768177387091</v>
      </c>
      <c r="F2681" s="7">
        <v>0.74693195391935374</v>
      </c>
    </row>
    <row r="2682" spans="4:6" x14ac:dyDescent="0.3">
      <c r="D2682" s="5">
        <f t="shared" si="43"/>
        <v>1765295002</v>
      </c>
      <c r="E2682" s="6">
        <v>0.82202954387481286</v>
      </c>
      <c r="F2682" s="7">
        <v>0.92312721754352123</v>
      </c>
    </row>
    <row r="2683" spans="4:6" x14ac:dyDescent="0.3">
      <c r="D2683" s="5">
        <f t="shared" si="43"/>
        <v>403928582</v>
      </c>
      <c r="E2683" s="6">
        <v>0.18809390364968581</v>
      </c>
      <c r="F2683" s="7">
        <v>-0.88494219791449391</v>
      </c>
    </row>
    <row r="2684" spans="4:6" x14ac:dyDescent="0.3">
      <c r="D2684" s="5">
        <f t="shared" si="43"/>
        <v>1032550609</v>
      </c>
      <c r="E2684" s="6">
        <v>0.48081884624512761</v>
      </c>
      <c r="F2684" s="7">
        <v>-4.8098561684376408E-2</v>
      </c>
    </row>
    <row r="2685" spans="4:6" x14ac:dyDescent="0.3">
      <c r="D2685" s="5">
        <f t="shared" si="43"/>
        <v>1302483816</v>
      </c>
      <c r="E2685" s="6">
        <v>0.60651629102091886</v>
      </c>
      <c r="F2685" s="7">
        <v>0.27025066401387893</v>
      </c>
    </row>
    <row r="2686" spans="4:6" x14ac:dyDescent="0.3">
      <c r="D2686" s="5">
        <f t="shared" si="43"/>
        <v>317548917</v>
      </c>
      <c r="E2686" s="6">
        <v>0.14787023761111334</v>
      </c>
      <c r="F2686" s="7">
        <v>-1.0456114185439438</v>
      </c>
    </row>
    <row r="2687" spans="4:6" x14ac:dyDescent="0.3">
      <c r="D2687" s="5">
        <f t="shared" si="43"/>
        <v>1812983868</v>
      </c>
      <c r="E2687" s="6">
        <v>0.84423640262730082</v>
      </c>
      <c r="F2687" s="7">
        <v>1.0120227107760293</v>
      </c>
    </row>
    <row r="2688" spans="4:6" x14ac:dyDescent="0.3">
      <c r="D2688" s="5">
        <f t="shared" si="43"/>
        <v>290709684</v>
      </c>
      <c r="E2688" s="6">
        <v>0.13537224581034132</v>
      </c>
      <c r="F2688" s="7">
        <v>-1.1013496922144896</v>
      </c>
    </row>
    <row r="2689" spans="4:6" x14ac:dyDescent="0.3">
      <c r="D2689" s="5">
        <f t="shared" si="43"/>
        <v>1189006866</v>
      </c>
      <c r="E2689" s="6">
        <v>0.55367446835495016</v>
      </c>
      <c r="F2689" s="7">
        <v>0.13495043447394603</v>
      </c>
    </row>
    <row r="2690" spans="4:6" x14ac:dyDescent="0.3">
      <c r="D2690" s="5">
        <f t="shared" si="43"/>
        <v>902478964</v>
      </c>
      <c r="E2690" s="6">
        <v>0.42024951653578274</v>
      </c>
      <c r="F2690" s="7">
        <v>-0.2012551973632514</v>
      </c>
    </row>
    <row r="2691" spans="4:6" x14ac:dyDescent="0.3">
      <c r="D2691" s="5">
        <f t="shared" ref="D2691:D2754" si="44">MOD(D2690*$B$4,$B$5)</f>
        <v>1856291849</v>
      </c>
      <c r="E2691" s="6">
        <v>0.8644032528292418</v>
      </c>
      <c r="F2691" s="7">
        <v>1.1003182245409977</v>
      </c>
    </row>
    <row r="2692" spans="4:6" x14ac:dyDescent="0.3">
      <c r="D2692" s="5">
        <f t="shared" si="44"/>
        <v>1308672004</v>
      </c>
      <c r="E2692" s="6">
        <v>0.60939789061378491</v>
      </c>
      <c r="F2692" s="7">
        <v>0.27775007405241048</v>
      </c>
    </row>
    <row r="2693" spans="4:6" x14ac:dyDescent="0.3">
      <c r="D2693" s="5">
        <f t="shared" si="44"/>
        <v>527344932</v>
      </c>
      <c r="E2693" s="6">
        <v>0.24556412011903164</v>
      </c>
      <c r="F2693" s="7">
        <v>-0.68851545653606638</v>
      </c>
    </row>
    <row r="2694" spans="4:6" x14ac:dyDescent="0.3">
      <c r="D2694" s="5">
        <f t="shared" si="44"/>
        <v>1343544681</v>
      </c>
      <c r="E2694" s="6">
        <v>0.62563674629259547</v>
      </c>
      <c r="F2694" s="7">
        <v>0.32031901848208072</v>
      </c>
    </row>
    <row r="2695" spans="4:6" x14ac:dyDescent="0.3">
      <c r="D2695" s="5">
        <f t="shared" si="44"/>
        <v>239157151</v>
      </c>
      <c r="E2695" s="6">
        <v>0.11136622690722926</v>
      </c>
      <c r="F2695" s="7">
        <v>-1.2192944514633217</v>
      </c>
    </row>
    <row r="2696" spans="4:6" x14ac:dyDescent="0.3">
      <c r="D2696" s="5">
        <f t="shared" si="44"/>
        <v>1630233296</v>
      </c>
      <c r="E2696" s="6">
        <v>0.75913653593429975</v>
      </c>
      <c r="F2696" s="7">
        <v>0.70352773589938156</v>
      </c>
    </row>
    <row r="2697" spans="4:6" x14ac:dyDescent="0.3">
      <c r="D2697" s="5">
        <f t="shared" si="44"/>
        <v>600670548</v>
      </c>
      <c r="E2697" s="6">
        <v>0.27970902089002453</v>
      </c>
      <c r="F2697" s="7">
        <v>-0.58370613081726042</v>
      </c>
    </row>
    <row r="2698" spans="4:6" x14ac:dyDescent="0.3">
      <c r="D2698" s="5">
        <f t="shared" si="44"/>
        <v>1791304361</v>
      </c>
      <c r="E2698" s="6">
        <v>0.83414109548008175</v>
      </c>
      <c r="F2698" s="7">
        <v>0.97065961435052783</v>
      </c>
    </row>
    <row r="2699" spans="4:6" x14ac:dyDescent="0.3">
      <c r="D2699" s="5">
        <f t="shared" si="44"/>
        <v>1771247023</v>
      </c>
      <c r="E2699" s="6">
        <v>0.82480116963833683</v>
      </c>
      <c r="F2699" s="7">
        <v>0.93381823671124053</v>
      </c>
    </row>
    <row r="2700" spans="4:6" x14ac:dyDescent="0.3">
      <c r="D2700" s="5">
        <f t="shared" si="44"/>
        <v>2098609222</v>
      </c>
      <c r="E2700" s="6">
        <v>0.9772410727825398</v>
      </c>
      <c r="F2700" s="7">
        <v>1.9998371239222668</v>
      </c>
    </row>
    <row r="2701" spans="4:6" x14ac:dyDescent="0.3">
      <c r="D2701" s="5">
        <f t="shared" si="44"/>
        <v>867158878</v>
      </c>
      <c r="E2701" s="6">
        <v>0.40380231980588505</v>
      </c>
      <c r="F2701" s="7">
        <v>-0.2435173585265463</v>
      </c>
    </row>
    <row r="2702" spans="4:6" x14ac:dyDescent="0.3">
      <c r="D2702" s="5">
        <f t="shared" si="44"/>
        <v>2022436261</v>
      </c>
      <c r="E2702" s="6">
        <v>0.9417702736722029</v>
      </c>
      <c r="F2702" s="7">
        <v>1.5698094318160183</v>
      </c>
    </row>
    <row r="2703" spans="4:6" x14ac:dyDescent="0.3">
      <c r="D2703" s="5">
        <f t="shared" si="44"/>
        <v>414162111</v>
      </c>
      <c r="E2703" s="6">
        <v>0.19285926194196498</v>
      </c>
      <c r="F2703" s="7">
        <v>-0.86740795654101566</v>
      </c>
    </row>
    <row r="2704" spans="4:6" x14ac:dyDescent="0.3">
      <c r="D2704" s="5">
        <f t="shared" si="44"/>
        <v>1093990158</v>
      </c>
      <c r="E2704" s="6">
        <v>0.50942886575071966</v>
      </c>
      <c r="F2704" s="7">
        <v>2.3636862294799294E-2</v>
      </c>
    </row>
    <row r="2705" spans="4:6" x14ac:dyDescent="0.3">
      <c r="D2705" s="5">
        <f t="shared" si="44"/>
        <v>1376037088</v>
      </c>
      <c r="E2705" s="6">
        <v>0.64076720237803386</v>
      </c>
      <c r="F2705" s="7">
        <v>0.36051024680016897</v>
      </c>
    </row>
    <row r="2706" spans="4:6" x14ac:dyDescent="0.3">
      <c r="D2706" s="5">
        <f t="shared" si="44"/>
        <v>1017073138</v>
      </c>
      <c r="E2706" s="6">
        <v>0.47361158716828711</v>
      </c>
      <c r="F2706" s="7">
        <v>-6.619425029496652E-2</v>
      </c>
    </row>
    <row r="2707" spans="4:6" x14ac:dyDescent="0.3">
      <c r="D2707" s="5">
        <f t="shared" si="44"/>
        <v>1513790331</v>
      </c>
      <c r="E2707" s="6">
        <v>0.70491355490397056</v>
      </c>
      <c r="F2707" s="7">
        <v>0.53858550679421857</v>
      </c>
    </row>
    <row r="2708" spans="4:6" x14ac:dyDescent="0.3">
      <c r="D2708" s="5">
        <f t="shared" si="44"/>
        <v>1894494879</v>
      </c>
      <c r="E2708" s="6">
        <v>0.88219292497466595</v>
      </c>
      <c r="F2708" s="7">
        <v>1.1860206363666346</v>
      </c>
    </row>
    <row r="2709" spans="4:6" x14ac:dyDescent="0.3">
      <c r="D2709" s="5">
        <f t="shared" si="44"/>
        <v>718680361</v>
      </c>
      <c r="E2709" s="6">
        <v>0.33466162237772867</v>
      </c>
      <c r="F2709" s="7">
        <v>-0.4270769998849267</v>
      </c>
    </row>
    <row r="2710" spans="4:6" x14ac:dyDescent="0.3">
      <c r="D2710" s="5">
        <f t="shared" si="44"/>
        <v>968872193</v>
      </c>
      <c r="E2710" s="6">
        <v>0.45116627304923373</v>
      </c>
      <c r="F2710" s="7">
        <v>-0.1227153021411754</v>
      </c>
    </row>
    <row r="2711" spans="4:6" x14ac:dyDescent="0.3">
      <c r="D2711" s="5">
        <f t="shared" si="44"/>
        <v>530763937</v>
      </c>
      <c r="E2711" s="6">
        <v>0.247156218390126</v>
      </c>
      <c r="F2711" s="7">
        <v>-0.68346598524074187</v>
      </c>
    </row>
    <row r="2712" spans="4:6" x14ac:dyDescent="0.3">
      <c r="D2712" s="5">
        <f t="shared" si="44"/>
        <v>1026094217</v>
      </c>
      <c r="E2712" s="6">
        <v>0.47781235443224418</v>
      </c>
      <c r="F2712" s="7">
        <v>-5.5644882427851011E-2</v>
      </c>
    </row>
    <row r="2713" spans="4:6" x14ac:dyDescent="0.3">
      <c r="D2713" s="5">
        <f t="shared" si="44"/>
        <v>1031114399</v>
      </c>
      <c r="E2713" s="6">
        <v>0.48015005884706047</v>
      </c>
      <c r="F2713" s="7">
        <v>-4.977697189605871E-2</v>
      </c>
    </row>
    <row r="2714" spans="4:6" x14ac:dyDescent="0.3">
      <c r="D2714" s="5">
        <f t="shared" si="44"/>
        <v>694667610</v>
      </c>
      <c r="E2714" s="6">
        <v>0.32347981382485463</v>
      </c>
      <c r="F2714" s="7">
        <v>-0.45798999726162792</v>
      </c>
    </row>
    <row r="2715" spans="4:6" x14ac:dyDescent="0.3">
      <c r="D2715" s="5">
        <f t="shared" si="44"/>
        <v>1490538052</v>
      </c>
      <c r="E2715" s="6">
        <v>0.69408586872190781</v>
      </c>
      <c r="F2715" s="7">
        <v>0.50746546428748329</v>
      </c>
    </row>
    <row r="2716" spans="4:6" x14ac:dyDescent="0.3">
      <c r="D2716" s="5">
        <f t="shared" si="44"/>
        <v>470199004</v>
      </c>
      <c r="E2716" s="6">
        <v>0.21895347369737314</v>
      </c>
      <c r="F2716" s="7">
        <v>-0.77573249798865163</v>
      </c>
    </row>
    <row r="2717" spans="4:6" x14ac:dyDescent="0.3">
      <c r="D2717" s="5">
        <f t="shared" si="44"/>
        <v>221456941</v>
      </c>
      <c r="E2717" s="6">
        <v>0.10312392432533569</v>
      </c>
      <c r="F2717" s="7">
        <v>-1.2639503486917705</v>
      </c>
    </row>
    <row r="2718" spans="4:6" x14ac:dyDescent="0.3">
      <c r="D2718" s="5">
        <f t="shared" si="44"/>
        <v>1921887892</v>
      </c>
      <c r="E2718" s="6">
        <v>0.89494879068336342</v>
      </c>
      <c r="F2718" s="7">
        <v>1.2532838640762181</v>
      </c>
    </row>
    <row r="2719" spans="4:6" x14ac:dyDescent="0.3">
      <c r="D2719" s="5">
        <f t="shared" si="44"/>
        <v>156884332</v>
      </c>
      <c r="E2719" s="6">
        <v>7.305496006557248E-2</v>
      </c>
      <c r="F2719" s="7">
        <v>-1.4534101134998227</v>
      </c>
    </row>
    <row r="2720" spans="4:6" x14ac:dyDescent="0.3">
      <c r="D2720" s="5">
        <f t="shared" si="44"/>
        <v>936250650</v>
      </c>
      <c r="E2720" s="6">
        <v>0.43597568332774161</v>
      </c>
      <c r="F2720" s="7">
        <v>-0.16118033797653974</v>
      </c>
    </row>
    <row r="2721" spans="4:6" x14ac:dyDescent="0.3">
      <c r="D2721" s="5">
        <f t="shared" si="44"/>
        <v>2109258682</v>
      </c>
      <c r="E2721" s="6">
        <v>0.9822001140398906</v>
      </c>
      <c r="F2721" s="7">
        <v>2.1014695081554104</v>
      </c>
    </row>
    <row r="2722" spans="4:6" x14ac:dyDescent="0.3">
      <c r="D2722" s="5">
        <f t="shared" si="44"/>
        <v>1678650905</v>
      </c>
      <c r="E2722" s="6">
        <v>0.78168274209060029</v>
      </c>
      <c r="F2722" s="7">
        <v>0.77788889451777865</v>
      </c>
    </row>
    <row r="2723" spans="4:6" x14ac:dyDescent="0.3">
      <c r="D2723" s="5">
        <f t="shared" si="44"/>
        <v>1304866651</v>
      </c>
      <c r="E2723" s="6">
        <v>0.6076258850354942</v>
      </c>
      <c r="F2723" s="7">
        <v>0.27313657830652965</v>
      </c>
    </row>
    <row r="2724" spans="4:6" x14ac:dyDescent="0.3">
      <c r="D2724" s="5">
        <f t="shared" si="44"/>
        <v>1522743911</v>
      </c>
      <c r="E2724" s="6">
        <v>0.7090828904966664</v>
      </c>
      <c r="F2724" s="7">
        <v>0.55070747587278135</v>
      </c>
    </row>
    <row r="2725" spans="4:6" x14ac:dyDescent="0.3">
      <c r="D2725" s="5">
        <f t="shared" si="44"/>
        <v>301058365</v>
      </c>
      <c r="E2725" s="6">
        <v>0.14019122593122649</v>
      </c>
      <c r="F2725" s="7">
        <v>-1.0794605929877115</v>
      </c>
    </row>
    <row r="2726" spans="4:6" x14ac:dyDescent="0.3">
      <c r="D2726" s="5">
        <f t="shared" si="44"/>
        <v>366497666</v>
      </c>
      <c r="E2726" s="6">
        <v>0.17066377510378489</v>
      </c>
      <c r="F2726" s="7">
        <v>-0.95154546529587125</v>
      </c>
    </row>
    <row r="2727" spans="4:6" x14ac:dyDescent="0.3">
      <c r="D2727" s="5">
        <f t="shared" si="44"/>
        <v>238551500</v>
      </c>
      <c r="E2727" s="6">
        <v>0.11108419868264738</v>
      </c>
      <c r="F2727" s="7">
        <v>-1.2207824579232038</v>
      </c>
    </row>
    <row r="2728" spans="4:6" x14ac:dyDescent="0.3">
      <c r="D2728" s="5">
        <f t="shared" si="44"/>
        <v>312141286</v>
      </c>
      <c r="E2728" s="6">
        <v>0.14535211319602293</v>
      </c>
      <c r="F2728" s="7">
        <v>-1.056577997767131</v>
      </c>
    </row>
    <row r="2729" spans="4:6" x14ac:dyDescent="0.3">
      <c r="D2729" s="5">
        <f t="shared" si="44"/>
        <v>626749154</v>
      </c>
      <c r="E2729" s="6">
        <v>0.29185281814248565</v>
      </c>
      <c r="F2729" s="7">
        <v>-0.54797999919835072</v>
      </c>
    </row>
    <row r="2730" spans="4:6" x14ac:dyDescent="0.3">
      <c r="D2730" s="5">
        <f t="shared" si="44"/>
        <v>58793798</v>
      </c>
      <c r="E2730" s="6">
        <v>2.7377995687888932E-2</v>
      </c>
      <c r="F2730" s="7">
        <v>-1.9208074145568681</v>
      </c>
    </row>
    <row r="2731" spans="4:6" x14ac:dyDescent="0.3">
      <c r="D2731" s="5">
        <f t="shared" si="44"/>
        <v>1209525571</v>
      </c>
      <c r="E2731" s="6">
        <v>0.56322923494803645</v>
      </c>
      <c r="F2731" s="7">
        <v>0.15916163402130282</v>
      </c>
    </row>
    <row r="2732" spans="4:6" x14ac:dyDescent="0.3">
      <c r="D2732" s="5">
        <f t="shared" si="44"/>
        <v>1370926752</v>
      </c>
      <c r="E2732" s="6">
        <v>0.63838751673548255</v>
      </c>
      <c r="F2732" s="7">
        <v>0.35415200961887833</v>
      </c>
    </row>
    <row r="2733" spans="4:6" x14ac:dyDescent="0.3">
      <c r="D2733" s="5">
        <f t="shared" si="44"/>
        <v>1296663487</v>
      </c>
      <c r="E2733" s="6">
        <v>0.6038059891237002</v>
      </c>
      <c r="F2733" s="7">
        <v>0.26321091063924379</v>
      </c>
    </row>
    <row r="2734" spans="4:6" x14ac:dyDescent="0.3">
      <c r="D2734" s="5">
        <f t="shared" si="44"/>
        <v>684805515</v>
      </c>
      <c r="E2734" s="6">
        <v>0.31888741796732639</v>
      </c>
      <c r="F2734" s="7">
        <v>-0.47081222186787025</v>
      </c>
    </row>
    <row r="2735" spans="4:6" x14ac:dyDescent="0.3">
      <c r="D2735" s="5">
        <f t="shared" si="44"/>
        <v>31236294</v>
      </c>
      <c r="E2735" s="6">
        <v>1.4545532888309596E-2</v>
      </c>
      <c r="F2735" s="7">
        <v>-2.1822502872316036</v>
      </c>
    </row>
    <row r="2736" spans="4:6" x14ac:dyDescent="0.3">
      <c r="D2736" s="5">
        <f t="shared" si="44"/>
        <v>273627480</v>
      </c>
      <c r="E2736" s="6">
        <v>0.12741772469823967</v>
      </c>
      <c r="F2736" s="7">
        <v>-1.1386828715039492</v>
      </c>
    </row>
    <row r="2737" spans="4:6" x14ac:dyDescent="0.3">
      <c r="D2737" s="5">
        <f t="shared" si="44"/>
        <v>1247658030</v>
      </c>
      <c r="E2737" s="6">
        <v>0.58098604491072336</v>
      </c>
      <c r="F2737" s="7">
        <v>0.20441666265203212</v>
      </c>
    </row>
    <row r="2738" spans="4:6" x14ac:dyDescent="0.3">
      <c r="D2738" s="5">
        <f t="shared" si="44"/>
        <v>1669369662</v>
      </c>
      <c r="E2738" s="6">
        <v>0.77736082652337923</v>
      </c>
      <c r="F2738" s="7">
        <v>0.76331032322239067</v>
      </c>
    </row>
    <row r="2739" spans="4:6" x14ac:dyDescent="0.3">
      <c r="D2739" s="5">
        <f t="shared" si="44"/>
        <v>2114068021</v>
      </c>
      <c r="E2739" s="6">
        <v>0.98443963703181558</v>
      </c>
      <c r="F2739" s="7">
        <v>2.1555256206829911</v>
      </c>
    </row>
    <row r="2740" spans="4:6" x14ac:dyDescent="0.3">
      <c r="D2740" s="5">
        <f t="shared" si="44"/>
        <v>1902019898</v>
      </c>
      <c r="E2740" s="6">
        <v>0.88569703501248453</v>
      </c>
      <c r="F2740" s="7">
        <v>1.2039576956793336</v>
      </c>
    </row>
    <row r="2741" spans="4:6" x14ac:dyDescent="0.3">
      <c r="D2741" s="5">
        <f t="shared" si="44"/>
        <v>1034136167</v>
      </c>
      <c r="E2741" s="6">
        <v>0.48155717922519631</v>
      </c>
      <c r="F2741" s="7">
        <v>-4.6245774819534236E-2</v>
      </c>
    </row>
    <row r="2742" spans="4:6" x14ac:dyDescent="0.3">
      <c r="D2742" s="5">
        <f t="shared" si="44"/>
        <v>529542742</v>
      </c>
      <c r="E2742" s="6">
        <v>0.24658755515384259</v>
      </c>
      <c r="F2742" s="7">
        <v>-0.68526754111553123</v>
      </c>
    </row>
    <row r="2743" spans="4:6" x14ac:dyDescent="0.3">
      <c r="D2743" s="5">
        <f t="shared" si="44"/>
        <v>59848841</v>
      </c>
      <c r="E2743" s="6">
        <v>2.7869288369891502E-2</v>
      </c>
      <c r="F2743" s="7">
        <v>-1.9130740231998851</v>
      </c>
    </row>
    <row r="2744" spans="4:6" x14ac:dyDescent="0.3">
      <c r="D2744" s="5">
        <f t="shared" si="44"/>
        <v>597898696</v>
      </c>
      <c r="E2744" s="6">
        <v>0.2784182767182759</v>
      </c>
      <c r="F2744" s="7">
        <v>-0.58754676319255728</v>
      </c>
    </row>
    <row r="2745" spans="4:6" x14ac:dyDescent="0.3">
      <c r="D2745" s="5">
        <f t="shared" si="44"/>
        <v>1135222583</v>
      </c>
      <c r="E2745" s="6">
        <v>0.52862920987292117</v>
      </c>
      <c r="F2745" s="7">
        <v>7.1824493385748645E-2</v>
      </c>
    </row>
    <row r="2746" spans="4:6" x14ac:dyDescent="0.3">
      <c r="D2746" s="5">
        <f t="shared" si="44"/>
        <v>989083494</v>
      </c>
      <c r="E2746" s="6">
        <v>0.4605778934998232</v>
      </c>
      <c r="F2746" s="7">
        <v>-9.8977938002110702E-2</v>
      </c>
    </row>
    <row r="2747" spans="4:6" x14ac:dyDescent="0.3">
      <c r="D2747" s="5">
        <f t="shared" si="44"/>
        <v>1192898770</v>
      </c>
      <c r="E2747" s="6">
        <v>0.55548677738335617</v>
      </c>
      <c r="F2747" s="7">
        <v>0.13953620890203172</v>
      </c>
    </row>
    <row r="2748" spans="4:6" x14ac:dyDescent="0.3">
      <c r="D2748" s="5">
        <f t="shared" si="44"/>
        <v>1937499659</v>
      </c>
      <c r="E2748" s="6">
        <v>0.90221858620850237</v>
      </c>
      <c r="F2748" s="7">
        <v>1.2942970716818962</v>
      </c>
    </row>
    <row r="2749" spans="4:6" x14ac:dyDescent="0.3">
      <c r="D2749" s="5">
        <f t="shared" si="44"/>
        <v>2133212739</v>
      </c>
      <c r="E2749" s="6">
        <v>0.99335459106914192</v>
      </c>
      <c r="F2749" s="7">
        <v>2.4758801682122304</v>
      </c>
    </row>
    <row r="2750" spans="4:6" x14ac:dyDescent="0.3">
      <c r="D2750" s="5">
        <f t="shared" si="44"/>
        <v>471250619</v>
      </c>
      <c r="E2750" s="6">
        <v>0.21944317009248135</v>
      </c>
      <c r="F2750" s="7">
        <v>-0.77407516964711354</v>
      </c>
    </row>
    <row r="2751" spans="4:6" x14ac:dyDescent="0.3">
      <c r="D2751" s="5">
        <f t="shared" si="44"/>
        <v>1591840725</v>
      </c>
      <c r="E2751" s="6">
        <v>0.74125860188273585</v>
      </c>
      <c r="F2751" s="7">
        <v>0.64723046624990033</v>
      </c>
    </row>
    <row r="2752" spans="4:6" x14ac:dyDescent="0.3">
      <c r="D2752" s="5">
        <f t="shared" si="44"/>
        <v>631263168</v>
      </c>
      <c r="E2752" s="6">
        <v>0.29395481971460846</v>
      </c>
      <c r="F2752" s="7">
        <v>-0.54186771436649239</v>
      </c>
    </row>
    <row r="2753" spans="4:6" x14ac:dyDescent="0.3">
      <c r="D2753" s="5">
        <f t="shared" si="44"/>
        <v>1058915245</v>
      </c>
      <c r="E2753" s="6">
        <v>0.49309583659572137</v>
      </c>
      <c r="F2753" s="7">
        <v>-1.7307035169058394E-2</v>
      </c>
    </row>
    <row r="2754" spans="4:6" x14ac:dyDescent="0.3">
      <c r="D2754" s="5">
        <f t="shared" si="44"/>
        <v>492025501</v>
      </c>
      <c r="E2754" s="6">
        <v>0.22911722839727738</v>
      </c>
      <c r="F2754" s="7">
        <v>-0.74175719952012042</v>
      </c>
    </row>
    <row r="2755" spans="4:6" x14ac:dyDescent="0.3">
      <c r="D2755" s="5">
        <f t="shared" ref="D2755:D2818" si="45">MOD(D2754*$B$4,$B$5)</f>
        <v>1541306598</v>
      </c>
      <c r="E2755" s="6">
        <v>0.71772681522902737</v>
      </c>
      <c r="F2755" s="7">
        <v>0.57610180788597642</v>
      </c>
    </row>
    <row r="2756" spans="4:6" x14ac:dyDescent="0.3">
      <c r="D2756" s="5">
        <f t="shared" si="45"/>
        <v>839841743</v>
      </c>
      <c r="E2756" s="6">
        <v>0.39108178754437883</v>
      </c>
      <c r="F2756" s="7">
        <v>-0.27650063096750049</v>
      </c>
    </row>
    <row r="2757" spans="4:6" x14ac:dyDescent="0.3">
      <c r="D2757" s="5">
        <f t="shared" si="45"/>
        <v>1951971934</v>
      </c>
      <c r="E2757" s="6">
        <v>0.9089577644215503</v>
      </c>
      <c r="F2757" s="7">
        <v>1.3343643697306544</v>
      </c>
    </row>
    <row r="2758" spans="4:6" x14ac:dyDescent="0.3">
      <c r="D2758" s="5">
        <f t="shared" si="45"/>
        <v>644730342</v>
      </c>
      <c r="E2758" s="6">
        <v>0.30022596130168622</v>
      </c>
      <c r="F2758" s="7">
        <v>-0.52375073525201332</v>
      </c>
    </row>
    <row r="2759" spans="4:6" x14ac:dyDescent="0.3">
      <c r="D2759" s="5">
        <f t="shared" si="45"/>
        <v>445326358</v>
      </c>
      <c r="E2759" s="6">
        <v>0.20737124533147666</v>
      </c>
      <c r="F2759" s="7">
        <v>-0.81557633209372471</v>
      </c>
    </row>
    <row r="2760" spans="4:6" x14ac:dyDescent="0.3">
      <c r="D2760" s="5">
        <f t="shared" si="45"/>
        <v>37320548</v>
      </c>
      <c r="E2760" s="6">
        <v>1.7378734440895483E-2</v>
      </c>
      <c r="F2760" s="7">
        <v>-2.111172718173739</v>
      </c>
    </row>
    <row r="2761" spans="4:6" x14ac:dyDescent="0.3">
      <c r="D2761" s="5">
        <f t="shared" si="45"/>
        <v>1908876322</v>
      </c>
      <c r="E2761" s="6">
        <v>0.88888980624162572</v>
      </c>
      <c r="F2761" s="7">
        <v>1.2206451924544091</v>
      </c>
    </row>
    <row r="2762" spans="4:6" x14ac:dyDescent="0.3">
      <c r="D2762" s="5">
        <f t="shared" si="45"/>
        <v>1288097433</v>
      </c>
      <c r="E2762" s="6">
        <v>0.59981710938719768</v>
      </c>
      <c r="F2762" s="7">
        <v>0.25287374170794741</v>
      </c>
    </row>
    <row r="2763" spans="4:6" x14ac:dyDescent="0.3">
      <c r="D2763" s="5">
        <f t="shared" si="45"/>
        <v>1657156752</v>
      </c>
      <c r="E2763" s="6">
        <v>0.77167374712570924</v>
      </c>
      <c r="F2763" s="7">
        <v>0.74437026032890019</v>
      </c>
    </row>
    <row r="2764" spans="4:6" x14ac:dyDescent="0.3">
      <c r="D2764" s="5">
        <f t="shared" si="45"/>
        <v>995208689</v>
      </c>
      <c r="E2764" s="6">
        <v>0.4634301596911905</v>
      </c>
      <c r="F2764" s="7">
        <v>-9.1795751803213366E-2</v>
      </c>
    </row>
    <row r="2765" spans="4:6" x14ac:dyDescent="0.3">
      <c r="D2765" s="5">
        <f t="shared" si="45"/>
        <v>509443329</v>
      </c>
      <c r="E2765" s="6">
        <v>0.23722803661341596</v>
      </c>
      <c r="F2765" s="7">
        <v>-0.71524758019278611</v>
      </c>
    </row>
    <row r="2766" spans="4:6" x14ac:dyDescent="0.3">
      <c r="D2766" s="5">
        <f t="shared" si="45"/>
        <v>503692362</v>
      </c>
      <c r="E2766" s="6">
        <v>0.23455003391443754</v>
      </c>
      <c r="F2766" s="7">
        <v>-0.72394407793605997</v>
      </c>
    </row>
    <row r="2767" spans="4:6" x14ac:dyDescent="0.3">
      <c r="D2767" s="5">
        <f t="shared" si="45"/>
        <v>2071638415</v>
      </c>
      <c r="E2767" s="6">
        <v>0.96468181206349457</v>
      </c>
      <c r="F2767" s="7">
        <v>1.8078080794200297</v>
      </c>
    </row>
    <row r="2768" spans="4:6" x14ac:dyDescent="0.3">
      <c r="D2768" s="5">
        <f t="shared" si="45"/>
        <v>334424263</v>
      </c>
      <c r="E2768" s="6">
        <v>0.15572843296055536</v>
      </c>
      <c r="F2768" s="7">
        <v>-1.0121698151715708</v>
      </c>
    </row>
    <row r="2769" spans="4:6" x14ac:dyDescent="0.3">
      <c r="D2769" s="5">
        <f t="shared" si="45"/>
        <v>359024774</v>
      </c>
      <c r="E2769" s="6">
        <v>0.16718393859191233</v>
      </c>
      <c r="F2769" s="7">
        <v>-0.96535331305634131</v>
      </c>
    </row>
    <row r="2770" spans="4:6" x14ac:dyDescent="0.3">
      <c r="D2770" s="5">
        <f t="shared" si="45"/>
        <v>291834464</v>
      </c>
      <c r="E2770" s="6">
        <v>0.13589601231356713</v>
      </c>
      <c r="F2770" s="7">
        <v>-1.0989450735871298</v>
      </c>
    </row>
    <row r="2771" spans="4:6" x14ac:dyDescent="0.3">
      <c r="D2771" s="5">
        <f t="shared" si="45"/>
        <v>1796171071</v>
      </c>
      <c r="E2771" s="6">
        <v>0.83640733392574573</v>
      </c>
      <c r="F2771" s="7">
        <v>0.97979902773654381</v>
      </c>
    </row>
    <row r="2772" spans="4:6" x14ac:dyDescent="0.3">
      <c r="D2772" s="5">
        <f t="shared" si="45"/>
        <v>469004263</v>
      </c>
      <c r="E2772" s="6">
        <v>0.21839712906479569</v>
      </c>
      <c r="F2772" s="7">
        <v>-0.77761797995145399</v>
      </c>
    </row>
    <row r="2773" spans="4:6" x14ac:dyDescent="0.3">
      <c r="D2773" s="5">
        <f t="shared" si="45"/>
        <v>532172599</v>
      </c>
      <c r="E2773" s="6">
        <v>0.24781217775103839</v>
      </c>
      <c r="F2773" s="7">
        <v>-0.68139062161020181</v>
      </c>
    </row>
    <row r="2774" spans="4:6" x14ac:dyDescent="0.3">
      <c r="D2774" s="5">
        <f t="shared" si="45"/>
        <v>304140915</v>
      </c>
      <c r="E2774" s="6">
        <v>0.14162665013375381</v>
      </c>
      <c r="F2774" s="7">
        <v>-1.0730397085454346</v>
      </c>
    </row>
    <row r="2775" spans="4:6" x14ac:dyDescent="0.3">
      <c r="D2775" s="5">
        <f t="shared" si="45"/>
        <v>987897073</v>
      </c>
      <c r="E2775" s="6">
        <v>0.46002542316915973</v>
      </c>
      <c r="F2775" s="7">
        <v>-0.10036967206881177</v>
      </c>
    </row>
    <row r="2776" spans="4:6" x14ac:dyDescent="0.3">
      <c r="D2776" s="5">
        <f t="shared" si="45"/>
        <v>1905229148</v>
      </c>
      <c r="E2776" s="6">
        <v>0.88719145850016867</v>
      </c>
      <c r="F2776" s="7">
        <v>1.2117265225025247</v>
      </c>
    </row>
    <row r="2777" spans="4:6" x14ac:dyDescent="0.3">
      <c r="D2777" s="5">
        <f t="shared" si="45"/>
        <v>1329020333</v>
      </c>
      <c r="E2777" s="6">
        <v>0.61887331969931103</v>
      </c>
      <c r="F2777" s="7">
        <v>0.30252305547300568</v>
      </c>
    </row>
    <row r="2778" spans="4:6" x14ac:dyDescent="0.3">
      <c r="D2778" s="5">
        <f t="shared" si="45"/>
        <v>1361507412</v>
      </c>
      <c r="E2778" s="6">
        <v>0.63400129474140821</v>
      </c>
      <c r="F2778" s="7">
        <v>0.34246974291126958</v>
      </c>
    </row>
    <row r="2779" spans="4:6" x14ac:dyDescent="0.3">
      <c r="D2779" s="5">
        <f t="shared" si="45"/>
        <v>1882235511</v>
      </c>
      <c r="E2779" s="6">
        <v>0.8764842118848899</v>
      </c>
      <c r="F2779" s="7">
        <v>1.1575895489196719</v>
      </c>
    </row>
    <row r="2780" spans="4:6" x14ac:dyDescent="0.3">
      <c r="D2780" s="5">
        <f t="shared" si="45"/>
        <v>1652214205</v>
      </c>
      <c r="E2780" s="6">
        <v>0.76937219432496673</v>
      </c>
      <c r="F2780" s="7">
        <v>0.73678088162431921</v>
      </c>
    </row>
    <row r="2781" spans="4:6" x14ac:dyDescent="0.3">
      <c r="D2781" s="5">
        <f t="shared" si="45"/>
        <v>784207269</v>
      </c>
      <c r="E2781" s="6">
        <v>0.36517496673872224</v>
      </c>
      <c r="F2781" s="7">
        <v>-0.34466007901448914</v>
      </c>
    </row>
    <row r="2782" spans="4:6" x14ac:dyDescent="0.3">
      <c r="D2782" s="5">
        <f t="shared" si="45"/>
        <v>774836230</v>
      </c>
      <c r="E2782" s="6">
        <v>0.36081123665050718</v>
      </c>
      <c r="F2782" s="7">
        <v>-0.35629123416879355</v>
      </c>
    </row>
    <row r="2783" spans="4:6" x14ac:dyDescent="0.3">
      <c r="D2783" s="5">
        <f t="shared" si="45"/>
        <v>1544462178</v>
      </c>
      <c r="E2783" s="6">
        <v>0.71919624667539839</v>
      </c>
      <c r="F2783" s="7">
        <v>0.58045547152383958</v>
      </c>
    </row>
    <row r="2784" spans="4:6" x14ac:dyDescent="0.3">
      <c r="D2784" s="5">
        <f t="shared" si="45"/>
        <v>691504986</v>
      </c>
      <c r="E2784" s="6">
        <v>0.32200710226037271</v>
      </c>
      <c r="F2784" s="7">
        <v>-0.46209359307211878</v>
      </c>
    </row>
    <row r="2785" spans="4:6" x14ac:dyDescent="0.3">
      <c r="D2785" s="5">
        <f t="shared" si="45"/>
        <v>1298853885</v>
      </c>
      <c r="E2785" s="6">
        <v>0.60482597267704641</v>
      </c>
      <c r="F2785" s="7">
        <v>0.26585867232400084</v>
      </c>
    </row>
    <row r="2786" spans="4:6" x14ac:dyDescent="0.3">
      <c r="D2786" s="5">
        <f t="shared" si="45"/>
        <v>1190808670</v>
      </c>
      <c r="E2786" s="6">
        <v>0.55451349872584776</v>
      </c>
      <c r="F2786" s="7">
        <v>0.13707311554257925</v>
      </c>
    </row>
    <row r="2787" spans="4:6" x14ac:dyDescent="0.3">
      <c r="D2787" s="5">
        <f t="shared" si="45"/>
        <v>1978013968</v>
      </c>
      <c r="E2787" s="6">
        <v>0.92108453150939618</v>
      </c>
      <c r="F2787" s="7">
        <v>1.412404347913637</v>
      </c>
    </row>
    <row r="2788" spans="4:6" x14ac:dyDescent="0.3">
      <c r="D2788" s="5">
        <f t="shared" si="45"/>
        <v>1441820061</v>
      </c>
      <c r="E2788" s="6">
        <v>0.67139978629667296</v>
      </c>
      <c r="F2788" s="7">
        <v>0.44378169025591629</v>
      </c>
    </row>
    <row r="2789" spans="4:6" x14ac:dyDescent="0.3">
      <c r="D2789" s="5">
        <f t="shared" si="45"/>
        <v>298648908</v>
      </c>
      <c r="E2789" s="6">
        <v>0.1390692350818489</v>
      </c>
      <c r="F2789" s="7">
        <v>-1.0845105989209474</v>
      </c>
    </row>
    <row r="2790" spans="4:6" x14ac:dyDescent="0.3">
      <c r="D2790" s="5">
        <f t="shared" si="45"/>
        <v>23715757</v>
      </c>
      <c r="E2790" s="6">
        <v>1.1043509944382598E-2</v>
      </c>
      <c r="F2790" s="7">
        <v>-2.2888680541218482</v>
      </c>
    </row>
    <row r="2791" spans="4:6" x14ac:dyDescent="0.3">
      <c r="D2791" s="5">
        <f t="shared" si="45"/>
        <v>174522296</v>
      </c>
      <c r="E2791" s="6">
        <v>8.1268277094949298E-2</v>
      </c>
      <c r="F2791" s="7">
        <v>-1.3965911464641652</v>
      </c>
    </row>
    <row r="2792" spans="4:6" x14ac:dyDescent="0.3">
      <c r="D2792" s="5">
        <f t="shared" si="45"/>
        <v>1934886682</v>
      </c>
      <c r="E2792" s="6">
        <v>0.90100182397384365</v>
      </c>
      <c r="F2792" s="7">
        <v>1.2872810329147701</v>
      </c>
    </row>
    <row r="2793" spans="4:6" x14ac:dyDescent="0.3">
      <c r="D2793" s="5">
        <f t="shared" si="45"/>
        <v>556251498</v>
      </c>
      <c r="E2793" s="6">
        <v>0.25902478886677399</v>
      </c>
      <c r="F2793" s="7">
        <v>-0.64635484327308435</v>
      </c>
    </row>
    <row r="2794" spans="4:6" x14ac:dyDescent="0.3">
      <c r="D2794" s="5">
        <f t="shared" si="45"/>
        <v>828021517</v>
      </c>
      <c r="E2794" s="6">
        <v>0.38557756588382419</v>
      </c>
      <c r="F2794" s="7">
        <v>-0.29086426612203214</v>
      </c>
    </row>
    <row r="2795" spans="4:6" x14ac:dyDescent="0.3">
      <c r="D2795" s="5">
        <f t="shared" si="45"/>
        <v>461009143</v>
      </c>
      <c r="E2795" s="6">
        <v>0.2146741111899485</v>
      </c>
      <c r="F2795" s="7">
        <v>-0.79030747505684618</v>
      </c>
    </row>
    <row r="2796" spans="4:6" x14ac:dyDescent="0.3">
      <c r="D2796" s="5">
        <f t="shared" si="45"/>
        <v>1146791539</v>
      </c>
      <c r="E2796" s="6">
        <v>0.53401642482170497</v>
      </c>
      <c r="F2796" s="7">
        <v>8.5370116036944652E-2</v>
      </c>
    </row>
    <row r="2797" spans="4:6" x14ac:dyDescent="0.3">
      <c r="D2797" s="5">
        <f t="shared" si="45"/>
        <v>1088410350</v>
      </c>
      <c r="E2797" s="6">
        <v>0.5068305651720898</v>
      </c>
      <c r="F2797" s="7">
        <v>1.7122524421299929E-2</v>
      </c>
    </row>
    <row r="2798" spans="4:6" x14ac:dyDescent="0.3">
      <c r="D2798" s="5">
        <f t="shared" si="45"/>
        <v>468580995</v>
      </c>
      <c r="E2798" s="6">
        <v>0.21820002954285594</v>
      </c>
      <c r="F2798" s="7">
        <v>-0.77828662424595207</v>
      </c>
    </row>
    <row r="2799" spans="4:6" x14ac:dyDescent="0.3">
      <c r="D2799" s="5">
        <f t="shared" si="45"/>
        <v>1575439441</v>
      </c>
      <c r="E2799" s="6">
        <v>0.73362115885468304</v>
      </c>
      <c r="F2799" s="7">
        <v>0.6238019143347181</v>
      </c>
    </row>
    <row r="2800" spans="4:6" x14ac:dyDescent="0.3">
      <c r="D2800" s="5">
        <f t="shared" si="45"/>
        <v>1346348947</v>
      </c>
      <c r="E2800" s="6">
        <v>0.62694258440932504</v>
      </c>
      <c r="F2800" s="7">
        <v>0.32376648567280869</v>
      </c>
    </row>
    <row r="2801" spans="4:6" x14ac:dyDescent="0.3">
      <c r="D2801" s="5">
        <f t="shared" si="45"/>
        <v>312411476</v>
      </c>
      <c r="E2801" s="6">
        <v>0.14547793021935776</v>
      </c>
      <c r="F2801" s="7">
        <v>-1.0560270419087097</v>
      </c>
    </row>
    <row r="2802" spans="4:6" x14ac:dyDescent="0.3">
      <c r="D2802" s="5">
        <f t="shared" si="45"/>
        <v>784188762</v>
      </c>
      <c r="E2802" s="6">
        <v>0.36516634874527004</v>
      </c>
      <c r="F2802" s="7">
        <v>-0.34468300314404599</v>
      </c>
    </row>
    <row r="2803" spans="4:6" x14ac:dyDescent="0.3">
      <c r="D2803" s="5">
        <f t="shared" si="45"/>
        <v>2028968480</v>
      </c>
      <c r="E2803" s="6">
        <v>0.94481207518355181</v>
      </c>
      <c r="F2803" s="7">
        <v>1.596506078979848</v>
      </c>
    </row>
    <row r="2804" spans="4:6" x14ac:dyDescent="0.3">
      <c r="D2804" s="5">
        <f t="shared" si="45"/>
        <v>50809351</v>
      </c>
      <c r="E2804" s="6">
        <v>2.3659947815965813E-2</v>
      </c>
      <c r="F2804" s="7">
        <v>-1.9834257282602086</v>
      </c>
    </row>
    <row r="2805" spans="4:6" x14ac:dyDescent="0.3">
      <c r="D2805" s="5">
        <f t="shared" si="45"/>
        <v>191857247</v>
      </c>
      <c r="E2805" s="6">
        <v>8.9340492700543714E-2</v>
      </c>
      <c r="F2805" s="7">
        <v>-1.3448273821638659</v>
      </c>
    </row>
    <row r="2806" spans="4:6" x14ac:dyDescent="0.3">
      <c r="D2806" s="5">
        <f t="shared" si="45"/>
        <v>1191684073</v>
      </c>
      <c r="E2806" s="6">
        <v>0.55492114001412052</v>
      </c>
      <c r="F2806" s="7">
        <v>0.13810463842769144</v>
      </c>
    </row>
    <row r="2807" spans="4:6" x14ac:dyDescent="0.3">
      <c r="D2807" s="5">
        <f t="shared" si="45"/>
        <v>1284919241</v>
      </c>
      <c r="E2807" s="6">
        <v>0.59833714840778818</v>
      </c>
      <c r="F2807" s="7">
        <v>0.24904534854965651</v>
      </c>
    </row>
    <row r="2808" spans="4:6" x14ac:dyDescent="0.3">
      <c r="D2808" s="5">
        <f t="shared" si="45"/>
        <v>713989657</v>
      </c>
      <c r="E2808" s="6">
        <v>0.33247734311267485</v>
      </c>
      <c r="F2808" s="7">
        <v>-0.43308270587900188</v>
      </c>
    </row>
    <row r="2809" spans="4:6" x14ac:dyDescent="0.3">
      <c r="D2809" s="5">
        <f t="shared" si="45"/>
        <v>29682344</v>
      </c>
      <c r="E2809" s="6">
        <v>1.3821918530223815E-2</v>
      </c>
      <c r="F2809" s="7">
        <v>-2.2023040676901018</v>
      </c>
    </row>
    <row r="2810" spans="4:6" x14ac:dyDescent="0.3">
      <c r="D2810" s="5">
        <f t="shared" si="45"/>
        <v>424834675</v>
      </c>
      <c r="E2810" s="6">
        <v>0.19782906183770771</v>
      </c>
      <c r="F2810" s="7">
        <v>-0.84940113166332076</v>
      </c>
    </row>
    <row r="2811" spans="4:6" x14ac:dyDescent="0.3">
      <c r="D2811" s="5">
        <f t="shared" si="45"/>
        <v>873251722</v>
      </c>
      <c r="E2811" s="6">
        <v>0.40663952138893261</v>
      </c>
      <c r="F2811" s="7">
        <v>-0.2361979853206698</v>
      </c>
    </row>
    <row r="2812" spans="4:6" x14ac:dyDescent="0.3">
      <c r="D2812" s="5">
        <f t="shared" si="45"/>
        <v>1924849346</v>
      </c>
      <c r="E2812" s="6">
        <v>0.89632782516659038</v>
      </c>
      <c r="F2812" s="7">
        <v>1.2609014668182312</v>
      </c>
    </row>
    <row r="2813" spans="4:6" x14ac:dyDescent="0.3">
      <c r="D2813" s="5">
        <f t="shared" si="45"/>
        <v>1375309664</v>
      </c>
      <c r="E2813" s="6">
        <v>0.64042846918145979</v>
      </c>
      <c r="F2813" s="7">
        <v>0.35960430782160657</v>
      </c>
    </row>
    <row r="2814" spans="4:6" x14ac:dyDescent="0.3">
      <c r="D2814" s="5">
        <f t="shared" si="45"/>
        <v>263327586</v>
      </c>
      <c r="E2814" s="6">
        <v>0.12262146279459955</v>
      </c>
      <c r="F2814" s="7">
        <v>-1.1619816331739852</v>
      </c>
    </row>
    <row r="2815" spans="4:6" x14ac:dyDescent="0.3">
      <c r="D2815" s="5">
        <f t="shared" si="45"/>
        <v>130197213</v>
      </c>
      <c r="E2815" s="6">
        <v>6.0627801865923966E-2</v>
      </c>
      <c r="F2815" s="7">
        <v>-1.5495248451187926</v>
      </c>
    </row>
    <row r="2816" spans="4:6" x14ac:dyDescent="0.3">
      <c r="D2816" s="5">
        <f t="shared" si="45"/>
        <v>1212517601</v>
      </c>
      <c r="E2816" s="6">
        <v>0.56462250749079745</v>
      </c>
      <c r="F2816" s="7">
        <v>0.16269957069948376</v>
      </c>
    </row>
    <row r="2817" spans="4:6" x14ac:dyDescent="0.3">
      <c r="D2817" s="5">
        <f t="shared" si="45"/>
        <v>1917802533</v>
      </c>
      <c r="E2817" s="6">
        <v>0.89304639715053735</v>
      </c>
      <c r="F2817" s="7">
        <v>1.2428931623637143</v>
      </c>
    </row>
    <row r="2818" spans="4:6" x14ac:dyDescent="0.3">
      <c r="D2818" s="5">
        <f t="shared" si="45"/>
        <v>521015567</v>
      </c>
      <c r="E2818" s="6">
        <v>0.24261677986254615</v>
      </c>
      <c r="F2818" s="7">
        <v>-0.69790987280009231</v>
      </c>
    </row>
    <row r="2819" spans="4:6" x14ac:dyDescent="0.3">
      <c r="D2819" s="5">
        <f t="shared" ref="D2819:D2882" si="46">MOD(D2818*$B$4,$B$5)</f>
        <v>761444640</v>
      </c>
      <c r="E2819" s="6">
        <v>0.35457529160620205</v>
      </c>
      <c r="F2819" s="7">
        <v>-0.37299712569256444</v>
      </c>
    </row>
    <row r="2820" spans="4:6" x14ac:dyDescent="0.3">
      <c r="D2820" s="5">
        <f t="shared" si="46"/>
        <v>1511599035</v>
      </c>
      <c r="E2820" s="6">
        <v>0.70389315318678802</v>
      </c>
      <c r="F2820" s="7">
        <v>0.53563086393554471</v>
      </c>
    </row>
    <row r="2821" spans="4:6" x14ac:dyDescent="0.3">
      <c r="D2821" s="5">
        <f t="shared" si="46"/>
        <v>1345144366</v>
      </c>
      <c r="E2821" s="6">
        <v>0.62638165766967613</v>
      </c>
      <c r="F2821" s="7">
        <v>0.32228514656214857</v>
      </c>
    </row>
    <row r="2822" spans="4:6" x14ac:dyDescent="0.3">
      <c r="D2822" s="5">
        <f t="shared" si="46"/>
        <v>148140494</v>
      </c>
      <c r="E2822" s="6">
        <v>6.8983293202690116E-2</v>
      </c>
      <c r="F2822" s="7">
        <v>-1.4834059542770222</v>
      </c>
    </row>
    <row r="2823" spans="4:6" x14ac:dyDescent="0.3">
      <c r="D2823" s="5">
        <f t="shared" si="46"/>
        <v>1916725011</v>
      </c>
      <c r="E2823" s="6">
        <v>0.89254463686844765</v>
      </c>
      <c r="F2823" s="7">
        <v>1.2401748562999828</v>
      </c>
    </row>
    <row r="2824" spans="4:6" x14ac:dyDescent="0.3">
      <c r="D2824" s="5">
        <f t="shared" si="46"/>
        <v>47558633</v>
      </c>
      <c r="E2824" s="6">
        <v>2.2146214286001598E-2</v>
      </c>
      <c r="F2824" s="7">
        <v>-2.0113127882523321</v>
      </c>
    </row>
    <row r="2825" spans="4:6" x14ac:dyDescent="0.3">
      <c r="D2825" s="5">
        <f t="shared" si="46"/>
        <v>42754900</v>
      </c>
      <c r="E2825" s="6">
        <v>1.9909301791255645E-2</v>
      </c>
      <c r="F2825" s="7">
        <v>-2.0556257523069763</v>
      </c>
    </row>
    <row r="2826" spans="4:6" x14ac:dyDescent="0.3">
      <c r="D2826" s="5">
        <f t="shared" si="46"/>
        <v>89993133</v>
      </c>
      <c r="E2826" s="6">
        <v>4.1906318200664892E-2</v>
      </c>
      <c r="F2826" s="7">
        <v>-1.7289802135975056</v>
      </c>
    </row>
    <row r="2827" spans="4:6" x14ac:dyDescent="0.3">
      <c r="D2827" s="5">
        <f t="shared" si="46"/>
        <v>1846588809</v>
      </c>
      <c r="E2827" s="6">
        <v>0.85988492272783534</v>
      </c>
      <c r="F2827" s="7">
        <v>1.0798024621577338</v>
      </c>
    </row>
    <row r="2828" spans="4:6" x14ac:dyDescent="0.3">
      <c r="D2828" s="5">
        <f t="shared" si="46"/>
        <v>1084663210</v>
      </c>
      <c r="E2828" s="6">
        <v>0.50508566713434244</v>
      </c>
      <c r="F2828" s="7">
        <v>1.2748222326728086E-2</v>
      </c>
    </row>
    <row r="2829" spans="4:6" x14ac:dyDescent="0.3">
      <c r="D2829" s="5">
        <f t="shared" si="46"/>
        <v>2126496050</v>
      </c>
      <c r="E2829" s="6">
        <v>0.9902268890200433</v>
      </c>
      <c r="F2829" s="7">
        <v>2.3349463813346953</v>
      </c>
    </row>
    <row r="2830" spans="4:6" x14ac:dyDescent="0.3">
      <c r="D2830" s="5">
        <f t="shared" si="46"/>
        <v>519986597</v>
      </c>
      <c r="E2830" s="6">
        <v>0.24213762836729888</v>
      </c>
      <c r="F2830" s="7">
        <v>-0.69944294621487291</v>
      </c>
    </row>
    <row r="2831" spans="4:6" x14ac:dyDescent="0.3">
      <c r="D2831" s="5">
        <f t="shared" si="46"/>
        <v>484157651</v>
      </c>
      <c r="E2831" s="6">
        <v>0.22545347523452106</v>
      </c>
      <c r="F2831" s="7">
        <v>-0.75390386360302564</v>
      </c>
    </row>
    <row r="2832" spans="4:6" x14ac:dyDescent="0.3">
      <c r="D2832" s="5">
        <f t="shared" si="46"/>
        <v>1856924767</v>
      </c>
      <c r="E2832" s="6">
        <v>0.86469797824015648</v>
      </c>
      <c r="F2832" s="7">
        <v>1.1016725761008557</v>
      </c>
    </row>
    <row r="2833" spans="4:6" x14ac:dyDescent="0.3">
      <c r="D2833" s="5">
        <f t="shared" si="46"/>
        <v>1795485724</v>
      </c>
      <c r="E2833" s="6">
        <v>0.83608819435917603</v>
      </c>
      <c r="F2833" s="7">
        <v>0.97850703974777664</v>
      </c>
    </row>
    <row r="2834" spans="4:6" x14ac:dyDescent="0.3">
      <c r="D2834" s="5">
        <f t="shared" si="46"/>
        <v>1746357578</v>
      </c>
      <c r="E2834" s="6">
        <v>0.81321111862846751</v>
      </c>
      <c r="F2834" s="7">
        <v>0.88979166533731524</v>
      </c>
    </row>
    <row r="2835" spans="4:6" x14ac:dyDescent="0.3">
      <c r="D2835" s="5">
        <f t="shared" si="46"/>
        <v>1103568300</v>
      </c>
      <c r="E2835" s="6">
        <v>0.51388903568860989</v>
      </c>
      <c r="F2835" s="7">
        <v>3.48216854558367E-2</v>
      </c>
    </row>
    <row r="2836" spans="4:6" x14ac:dyDescent="0.3">
      <c r="D2836" s="5">
        <f t="shared" si="46"/>
        <v>2013545465</v>
      </c>
      <c r="E2836" s="6">
        <v>0.93763017415779659</v>
      </c>
      <c r="F2836" s="7">
        <v>1.5351798694967023</v>
      </c>
    </row>
    <row r="2837" spans="4:6" x14ac:dyDescent="0.3">
      <c r="D2837" s="5">
        <f t="shared" si="46"/>
        <v>743277795</v>
      </c>
      <c r="E2837" s="6">
        <v>0.34611569516930329</v>
      </c>
      <c r="F2837" s="7">
        <v>-0.39582871699871119</v>
      </c>
    </row>
    <row r="2838" spans="4:6" x14ac:dyDescent="0.3">
      <c r="D2838" s="5">
        <f t="shared" si="46"/>
        <v>753152016</v>
      </c>
      <c r="E2838" s="6">
        <v>0.35071373763560665</v>
      </c>
      <c r="F2838" s="7">
        <v>-0.383394237590375</v>
      </c>
    </row>
    <row r="2839" spans="4:6" x14ac:dyDescent="0.3">
      <c r="D2839" s="5">
        <f t="shared" si="46"/>
        <v>650304273</v>
      </c>
      <c r="E2839" s="6">
        <v>0.30282152518892802</v>
      </c>
      <c r="F2839" s="7">
        <v>-0.51630264327646014</v>
      </c>
    </row>
    <row r="2840" spans="4:6" x14ac:dyDescent="0.3">
      <c r="D2840" s="5">
        <f t="shared" si="46"/>
        <v>1069093784</v>
      </c>
      <c r="E2840" s="6">
        <v>0.49783558817378765</v>
      </c>
      <c r="F2840" s="7">
        <v>-5.4254024975255097E-3</v>
      </c>
    </row>
    <row r="2841" spans="4:6" x14ac:dyDescent="0.3">
      <c r="D2841" s="5">
        <f t="shared" si="46"/>
        <v>46526407</v>
      </c>
      <c r="E2841" s="6">
        <v>2.1665546597601424E-2</v>
      </c>
      <c r="F2841" s="7">
        <v>-2.0205044097585696</v>
      </c>
    </row>
    <row r="2842" spans="4:6" x14ac:dyDescent="0.3">
      <c r="D2842" s="5">
        <f t="shared" si="46"/>
        <v>1755781182</v>
      </c>
      <c r="E2842" s="6">
        <v>0.81759932620227271</v>
      </c>
      <c r="F2842" s="7">
        <v>0.90625415001693943</v>
      </c>
    </row>
    <row r="2843" spans="4:6" x14ac:dyDescent="0.3">
      <c r="D2843" s="5">
        <f t="shared" si="46"/>
        <v>723823820</v>
      </c>
      <c r="E2843" s="6">
        <v>0.33705673211911391</v>
      </c>
      <c r="F2843" s="7">
        <v>-0.42050926262950428</v>
      </c>
    </row>
    <row r="2844" spans="4:6" x14ac:dyDescent="0.3">
      <c r="D2844" s="5">
        <f t="shared" si="46"/>
        <v>140678530</v>
      </c>
      <c r="E2844" s="6">
        <v>6.5508545437370003E-2</v>
      </c>
      <c r="F2844" s="7">
        <v>-1.5101032087556943</v>
      </c>
    </row>
    <row r="2845" spans="4:6" x14ac:dyDescent="0.3">
      <c r="D2845" s="5">
        <f t="shared" si="46"/>
        <v>350029816</v>
      </c>
      <c r="E2845" s="6">
        <v>0.16299533486645235</v>
      </c>
      <c r="F2845" s="7">
        <v>-0.98222163816098962</v>
      </c>
    </row>
    <row r="2846" spans="4:6" x14ac:dyDescent="0.3">
      <c r="D2846" s="5">
        <f t="shared" si="46"/>
        <v>2035397187</v>
      </c>
      <c r="E2846" s="6">
        <v>0.94780567516368408</v>
      </c>
      <c r="F2846" s="7">
        <v>1.623939835453287</v>
      </c>
    </row>
    <row r="2847" spans="4:6" x14ac:dyDescent="0.3">
      <c r="D2847" s="5">
        <f t="shared" si="46"/>
        <v>1133279780</v>
      </c>
      <c r="E2847" s="6">
        <v>0.52772452172611328</v>
      </c>
      <c r="F2847" s="7">
        <v>6.9551103302770201E-2</v>
      </c>
    </row>
    <row r="2848" spans="4:6" x14ac:dyDescent="0.3">
      <c r="D2848" s="5">
        <f t="shared" si="46"/>
        <v>1697320349</v>
      </c>
      <c r="E2848" s="6">
        <v>0.79037637942505667</v>
      </c>
      <c r="F2848" s="7">
        <v>0.80772789583542137</v>
      </c>
    </row>
    <row r="2849" spans="4:6" x14ac:dyDescent="0.3">
      <c r="D2849" s="5">
        <f t="shared" si="46"/>
        <v>554466235</v>
      </c>
      <c r="E2849" s="6">
        <v>0.25819346099923685</v>
      </c>
      <c r="F2849" s="7">
        <v>-0.64892489590272706</v>
      </c>
    </row>
    <row r="2850" spans="4:6" x14ac:dyDescent="0.3">
      <c r="D2850" s="5">
        <f t="shared" si="46"/>
        <v>550937124</v>
      </c>
      <c r="E2850" s="6">
        <v>0.25655009062639444</v>
      </c>
      <c r="F2850" s="7">
        <v>-0.65401804300883304</v>
      </c>
    </row>
    <row r="2851" spans="4:6" x14ac:dyDescent="0.3">
      <c r="D2851" s="5">
        <f t="shared" si="46"/>
        <v>1995911803</v>
      </c>
      <c r="E2851" s="6">
        <v>0.92941886040327959</v>
      </c>
      <c r="F2851" s="7">
        <v>1.4714765705146349</v>
      </c>
    </row>
    <row r="2852" spans="4:6" x14ac:dyDescent="0.3">
      <c r="D2852" s="5">
        <f t="shared" si="46"/>
        <v>2099787252</v>
      </c>
      <c r="E2852" s="6">
        <v>0.97778963574933786</v>
      </c>
      <c r="F2852" s="7">
        <v>2.0100988430589823</v>
      </c>
    </row>
    <row r="2853" spans="4:6" x14ac:dyDescent="0.3">
      <c r="D2853" s="5">
        <f t="shared" si="46"/>
        <v>1897270186</v>
      </c>
      <c r="E2853" s="6">
        <v>0.88348527800616372</v>
      </c>
      <c r="F2853" s="7">
        <v>1.1925913785363769</v>
      </c>
    </row>
    <row r="2854" spans="4:6" x14ac:dyDescent="0.3">
      <c r="D2854" s="5">
        <f t="shared" si="46"/>
        <v>1541538444</v>
      </c>
      <c r="E2854" s="6">
        <v>0.71783477693594511</v>
      </c>
      <c r="F2854" s="7">
        <v>0.57642130678438508</v>
      </c>
    </row>
    <row r="2855" spans="4:6" x14ac:dyDescent="0.3">
      <c r="D2855" s="5">
        <f t="shared" si="46"/>
        <v>1293861774</v>
      </c>
      <c r="E2855" s="6">
        <v>0.60250133984023835</v>
      </c>
      <c r="F2855" s="7">
        <v>0.25982687389612019</v>
      </c>
    </row>
    <row r="2856" spans="4:6" x14ac:dyDescent="0.3">
      <c r="D2856" s="5">
        <f t="shared" si="46"/>
        <v>734787053</v>
      </c>
      <c r="E2856" s="6">
        <v>0.34216188531570313</v>
      </c>
      <c r="F2856" s="7">
        <v>-0.40657008742231443</v>
      </c>
    </row>
    <row r="2857" spans="4:6" x14ac:dyDescent="0.3">
      <c r="D2857" s="5">
        <f t="shared" si="46"/>
        <v>1065921511</v>
      </c>
      <c r="E2857" s="6">
        <v>0.49635838344354033</v>
      </c>
      <c r="F2857" s="7">
        <v>-9.1283057950191423E-3</v>
      </c>
    </row>
    <row r="2858" spans="4:6" x14ac:dyDescent="0.3">
      <c r="D2858" s="5">
        <f t="shared" si="46"/>
        <v>1536559008</v>
      </c>
      <c r="E2858" s="6">
        <v>0.71551604635595911</v>
      </c>
      <c r="F2858" s="7">
        <v>0.56957217190138509</v>
      </c>
    </row>
    <row r="2859" spans="4:6" x14ac:dyDescent="0.3">
      <c r="D2859" s="5">
        <f t="shared" si="46"/>
        <v>1449675082</v>
      </c>
      <c r="E2859" s="6">
        <v>0.67505756549076879</v>
      </c>
      <c r="F2859" s="7">
        <v>0.45392213807329812</v>
      </c>
    </row>
    <row r="2860" spans="4:6" x14ac:dyDescent="0.3">
      <c r="D2860" s="5">
        <f t="shared" si="46"/>
        <v>1511245727</v>
      </c>
      <c r="E2860" s="6">
        <v>0.70372863132853869</v>
      </c>
      <c r="F2860" s="7">
        <v>0.53515491776916302</v>
      </c>
    </row>
    <row r="2861" spans="4:6" x14ac:dyDescent="0.3">
      <c r="D2861" s="5">
        <f t="shared" si="46"/>
        <v>1470483074</v>
      </c>
      <c r="E2861" s="6">
        <v>0.68474704184080204</v>
      </c>
      <c r="F2861" s="7">
        <v>0.48101488967527506</v>
      </c>
    </row>
    <row r="2862" spans="4:6" x14ac:dyDescent="0.3">
      <c r="D2862" s="5">
        <f t="shared" si="46"/>
        <v>911480763</v>
      </c>
      <c r="E2862" s="6">
        <v>0.42444130585011214</v>
      </c>
      <c r="F2862" s="7">
        <v>-0.19054432670598662</v>
      </c>
    </row>
    <row r="2863" spans="4:6" x14ac:dyDescent="0.3">
      <c r="D2863" s="5">
        <f t="shared" si="46"/>
        <v>442951037</v>
      </c>
      <c r="E2863" s="6">
        <v>0.20626515029581743</v>
      </c>
      <c r="F2863" s="7">
        <v>-0.81944897826248997</v>
      </c>
    </row>
    <row r="2864" spans="4:6" x14ac:dyDescent="0.3">
      <c r="D2864" s="5">
        <f t="shared" si="46"/>
        <v>1342317495</v>
      </c>
      <c r="E2864" s="6">
        <v>0.6250652932795373</v>
      </c>
      <c r="F2864" s="7">
        <v>0.31881155776808945</v>
      </c>
    </row>
    <row r="2865" spans="4:6" x14ac:dyDescent="0.3">
      <c r="D2865" s="5">
        <f t="shared" si="46"/>
        <v>1131203861</v>
      </c>
      <c r="E2865" s="6">
        <v>0.52675784661132641</v>
      </c>
      <c r="F2865" s="7">
        <v>6.7122343107526947E-2</v>
      </c>
    </row>
    <row r="2866" spans="4:6" x14ac:dyDescent="0.3">
      <c r="D2866" s="5">
        <f t="shared" si="46"/>
        <v>274882062</v>
      </c>
      <c r="E2866" s="6">
        <v>0.12800193496793688</v>
      </c>
      <c r="F2866" s="7">
        <v>-1.1358869755082477</v>
      </c>
    </row>
    <row r="2867" spans="4:6" x14ac:dyDescent="0.3">
      <c r="D2867" s="5">
        <f t="shared" si="46"/>
        <v>1678043636</v>
      </c>
      <c r="E2867" s="6">
        <v>0.78139996042605486</v>
      </c>
      <c r="F2867" s="7">
        <v>0.77692998534167768</v>
      </c>
    </row>
    <row r="2868" spans="4:6" x14ac:dyDescent="0.3">
      <c r="D2868" s="5">
        <f t="shared" si="46"/>
        <v>2056155810</v>
      </c>
      <c r="E2868" s="6">
        <v>0.95747216228160281</v>
      </c>
      <c r="F2868" s="7">
        <v>1.7220764229467049</v>
      </c>
    </row>
    <row r="2869" spans="4:6" x14ac:dyDescent="0.3">
      <c r="D2869" s="5">
        <f t="shared" si="46"/>
        <v>297907464</v>
      </c>
      <c r="E2869" s="6">
        <v>0.13872397331402075</v>
      </c>
      <c r="F2869" s="7">
        <v>-1.0860701745079009</v>
      </c>
    </row>
    <row r="2870" spans="4:6" x14ac:dyDescent="0.3">
      <c r="D2870" s="5">
        <f t="shared" si="46"/>
        <v>740694432</v>
      </c>
      <c r="E2870" s="6">
        <v>0.34491272302801973</v>
      </c>
      <c r="F2870" s="7">
        <v>-0.39909196019459159</v>
      </c>
    </row>
    <row r="2871" spans="4:6" x14ac:dyDescent="0.3">
      <c r="D2871" s="5">
        <f t="shared" si="46"/>
        <v>605688169</v>
      </c>
      <c r="E2871" s="6">
        <v>0.28204553274628291</v>
      </c>
      <c r="F2871" s="7">
        <v>-0.57677558380176797</v>
      </c>
    </row>
    <row r="2872" spans="4:6" x14ac:dyDescent="0.3">
      <c r="D2872" s="5">
        <f t="shared" si="46"/>
        <v>1331235541</v>
      </c>
      <c r="E2872" s="6">
        <v>0.61990485630920611</v>
      </c>
      <c r="F2872" s="7">
        <v>0.30523091631663563</v>
      </c>
    </row>
    <row r="2873" spans="4:6" x14ac:dyDescent="0.3">
      <c r="D2873" s="5">
        <f t="shared" si="46"/>
        <v>917630430</v>
      </c>
      <c r="E2873" s="6">
        <v>0.42730496770451309</v>
      </c>
      <c r="F2873" s="7">
        <v>-0.18323971297219049</v>
      </c>
    </row>
    <row r="2874" spans="4:6" x14ac:dyDescent="0.3">
      <c r="D2874" s="5">
        <f t="shared" si="46"/>
        <v>940783508</v>
      </c>
      <c r="E2874" s="6">
        <v>0.43808645982117062</v>
      </c>
      <c r="F2874" s="7">
        <v>-0.1558225192575628</v>
      </c>
    </row>
    <row r="2875" spans="4:6" x14ac:dyDescent="0.3">
      <c r="D2875" s="5">
        <f t="shared" si="46"/>
        <v>1871515206</v>
      </c>
      <c r="E2875" s="6">
        <v>0.87149218085360913</v>
      </c>
      <c r="F2875" s="7">
        <v>1.1334730836692684</v>
      </c>
    </row>
    <row r="2876" spans="4:6" x14ac:dyDescent="0.3">
      <c r="D2876" s="5">
        <f t="shared" si="46"/>
        <v>1715930477</v>
      </c>
      <c r="E2876" s="6">
        <v>0.79904239559456924</v>
      </c>
      <c r="F2876" s="7">
        <v>0.83820565994774821</v>
      </c>
    </row>
    <row r="2877" spans="4:6" x14ac:dyDescent="0.3">
      <c r="D2877" s="5">
        <f t="shared" si="46"/>
        <v>1235790477</v>
      </c>
      <c r="E2877" s="6">
        <v>0.57545978489840388</v>
      </c>
      <c r="F2877" s="7">
        <v>0.19029186215690466</v>
      </c>
    </row>
    <row r="2878" spans="4:6" x14ac:dyDescent="0.3">
      <c r="D2878" s="5">
        <f t="shared" si="46"/>
        <v>41368901</v>
      </c>
      <c r="E2878" s="6">
        <v>1.9263895712107324E-2</v>
      </c>
      <c r="F2878" s="7">
        <v>-2.0691950032920565</v>
      </c>
    </row>
    <row r="2879" spans="4:6" x14ac:dyDescent="0.3">
      <c r="D2879" s="5">
        <f t="shared" si="46"/>
        <v>1905912108</v>
      </c>
      <c r="E2879" s="6">
        <v>0.88750948653324457</v>
      </c>
      <c r="F2879" s="7">
        <v>1.2133892695106894</v>
      </c>
    </row>
    <row r="2880" spans="4:6" x14ac:dyDescent="0.3">
      <c r="D2880" s="5">
        <f t="shared" si="46"/>
        <v>2083927788</v>
      </c>
      <c r="E2880" s="6">
        <v>0.97040449732020917</v>
      </c>
      <c r="F2880" s="7">
        <v>1.8867719506194509</v>
      </c>
    </row>
    <row r="2881" spans="4:6" x14ac:dyDescent="0.3">
      <c r="D2881" s="5">
        <f t="shared" si="46"/>
        <v>849261774</v>
      </c>
      <c r="E2881" s="6">
        <v>0.39546833131040293</v>
      </c>
      <c r="F2881" s="7">
        <v>-0.2650945020247808</v>
      </c>
    </row>
    <row r="2882" spans="4:6" x14ac:dyDescent="0.3">
      <c r="D2882" s="5">
        <f t="shared" si="46"/>
        <v>1399755171</v>
      </c>
      <c r="E2882" s="6">
        <v>0.65181179545057177</v>
      </c>
      <c r="F2882" s="7">
        <v>0.39021657100650559</v>
      </c>
    </row>
    <row r="2883" spans="4:6" x14ac:dyDescent="0.3">
      <c r="D2883" s="5">
        <f t="shared" ref="D2883:D2946" si="47">MOD(D2882*$B$4,$B$5)</f>
        <v>1303873780</v>
      </c>
      <c r="E2883" s="6">
        <v>0.60716354344707313</v>
      </c>
      <c r="F2883" s="7">
        <v>0.27193381097316111</v>
      </c>
    </row>
    <row r="2884" spans="4:6" x14ac:dyDescent="0.3">
      <c r="D2884" s="5">
        <f t="shared" si="47"/>
        <v>840508104</v>
      </c>
      <c r="E2884" s="6">
        <v>0.3913920860657395</v>
      </c>
      <c r="F2884" s="7">
        <v>-0.27569260997701828</v>
      </c>
    </row>
    <row r="2885" spans="4:6" x14ac:dyDescent="0.3">
      <c r="D2885" s="5">
        <f t="shared" si="47"/>
        <v>1905629060</v>
      </c>
      <c r="E2885" s="6">
        <v>0.88737768203707201</v>
      </c>
      <c r="F2885" s="7">
        <v>1.2126997487893121</v>
      </c>
    </row>
    <row r="2886" spans="4:6" x14ac:dyDescent="0.3">
      <c r="D2886" s="5">
        <f t="shared" si="47"/>
        <v>1305819662</v>
      </c>
      <c r="E2886" s="6">
        <v>0.60806966536498597</v>
      </c>
      <c r="F2886" s="7">
        <v>0.27429143085294833</v>
      </c>
    </row>
    <row r="2887" spans="4:6" x14ac:dyDescent="0.3">
      <c r="D2887" s="5">
        <f t="shared" si="47"/>
        <v>280897658</v>
      </c>
      <c r="E2887" s="6">
        <v>0.13080316514782903</v>
      </c>
      <c r="F2887" s="7">
        <v>-1.1226025537864166</v>
      </c>
    </row>
    <row r="2888" spans="4:6" x14ac:dyDescent="0.3">
      <c r="D2888" s="5">
        <f t="shared" si="47"/>
        <v>2146585807</v>
      </c>
      <c r="E2888" s="6">
        <v>0.99958191113507555</v>
      </c>
      <c r="F2888" s="7">
        <v>3.3405328996235992</v>
      </c>
    </row>
    <row r="2889" spans="4:6" x14ac:dyDescent="0.3">
      <c r="D2889" s="5">
        <f t="shared" si="47"/>
        <v>1757521947</v>
      </c>
      <c r="E2889" s="6">
        <v>0.81840993307382792</v>
      </c>
      <c r="F2889" s="7">
        <v>0.90932208947413273</v>
      </c>
    </row>
    <row r="2890" spans="4:6" x14ac:dyDescent="0.3">
      <c r="D2890" s="5">
        <f t="shared" si="47"/>
        <v>1000428902</v>
      </c>
      <c r="E2890" s="6">
        <v>0.46586101079905501</v>
      </c>
      <c r="F2890" s="7">
        <v>-8.567846501155485E-2</v>
      </c>
    </row>
    <row r="2891" spans="4:6" x14ac:dyDescent="0.3">
      <c r="D2891" s="5">
        <f t="shared" si="47"/>
        <v>1238758353</v>
      </c>
      <c r="E2891" s="6">
        <v>0.57684180985842071</v>
      </c>
      <c r="F2891" s="7">
        <v>0.1938205695062257</v>
      </c>
    </row>
    <row r="2892" spans="4:6" x14ac:dyDescent="0.3">
      <c r="D2892" s="5">
        <f t="shared" si="47"/>
        <v>1569790595</v>
      </c>
      <c r="E2892" s="6">
        <v>0.73099070995207016</v>
      </c>
      <c r="F2892" s="7">
        <v>0.61581203999239065</v>
      </c>
    </row>
    <row r="2893" spans="4:6" x14ac:dyDescent="0.3">
      <c r="D2893" s="5">
        <f t="shared" si="47"/>
        <v>1401326850</v>
      </c>
      <c r="E2893" s="6">
        <v>0.65254366551762788</v>
      </c>
      <c r="F2893" s="7">
        <v>0.39219698866106611</v>
      </c>
    </row>
    <row r="2894" spans="4:6" x14ac:dyDescent="0.3">
      <c r="D2894" s="5">
        <f t="shared" si="47"/>
        <v>2008463144</v>
      </c>
      <c r="E2894" s="6">
        <v>0.93526353401622131</v>
      </c>
      <c r="F2894" s="7">
        <v>1.5161836071428489</v>
      </c>
    </row>
    <row r="2895" spans="4:6" x14ac:dyDescent="0.3">
      <c r="D2895" s="5">
        <f t="shared" si="47"/>
        <v>227696562</v>
      </c>
      <c r="E2895" s="6">
        <v>0.10602947427521411</v>
      </c>
      <c r="F2895" s="7">
        <v>-1.2479238418074685</v>
      </c>
    </row>
    <row r="2896" spans="4:6" x14ac:dyDescent="0.3">
      <c r="D2896" s="5">
        <f t="shared" si="47"/>
        <v>319438956</v>
      </c>
      <c r="E2896" s="6">
        <v>0.14875035560573485</v>
      </c>
      <c r="F2896" s="7">
        <v>-1.0418079852600737</v>
      </c>
    </row>
    <row r="2897" spans="4:6" x14ac:dyDescent="0.3">
      <c r="D2897" s="5">
        <f t="shared" si="47"/>
        <v>705259616</v>
      </c>
      <c r="E2897" s="6">
        <v>0.32841210097857948</v>
      </c>
      <c r="F2897" s="7">
        <v>-0.44430207400669613</v>
      </c>
    </row>
    <row r="2898" spans="4:6" x14ac:dyDescent="0.3">
      <c r="D2898" s="5">
        <f t="shared" si="47"/>
        <v>1676151692</v>
      </c>
      <c r="E2898" s="6">
        <v>0.78051895534668025</v>
      </c>
      <c r="F2898" s="7">
        <v>0.77394707559052289</v>
      </c>
    </row>
    <row r="2899" spans="4:6" x14ac:dyDescent="0.3">
      <c r="D2899" s="5">
        <f t="shared" si="47"/>
        <v>924440160</v>
      </c>
      <c r="E2899" s="6">
        <v>0.43047599534548447</v>
      </c>
      <c r="F2899" s="7">
        <v>-0.17516244744644638</v>
      </c>
    </row>
    <row r="2900" spans="4:6" x14ac:dyDescent="0.3">
      <c r="D2900" s="5">
        <f t="shared" si="47"/>
        <v>1088262347</v>
      </c>
      <c r="E2900" s="6">
        <v>0.50676164590452022</v>
      </c>
      <c r="F2900" s="7">
        <v>1.6949744365180437E-2</v>
      </c>
    </row>
    <row r="2901" spans="4:6" x14ac:dyDescent="0.3">
      <c r="D2901" s="5">
        <f t="shared" si="47"/>
        <v>1914262770</v>
      </c>
      <c r="E2901" s="6">
        <v>0.89139806655365794</v>
      </c>
      <c r="F2901" s="7">
        <v>1.2339974166112677</v>
      </c>
    </row>
    <row r="2902" spans="4:6" x14ac:dyDescent="0.3">
      <c r="D2902" s="5">
        <f t="shared" si="47"/>
        <v>1451807554</v>
      </c>
      <c r="E2902" s="6">
        <v>0.67605057514836131</v>
      </c>
      <c r="F2902" s="7">
        <v>0.4566830861587588</v>
      </c>
    </row>
    <row r="2903" spans="4:6" x14ac:dyDescent="0.3">
      <c r="D2903" s="5">
        <f t="shared" si="47"/>
        <v>1368586583</v>
      </c>
      <c r="E2903" s="6">
        <v>0.63729779062540992</v>
      </c>
      <c r="F2903" s="7">
        <v>0.35124517892168428</v>
      </c>
    </row>
    <row r="2904" spans="4:6" x14ac:dyDescent="0.3">
      <c r="D2904" s="5">
        <f t="shared" si="47"/>
        <v>3515332</v>
      </c>
      <c r="E2904" s="6">
        <v>1.6369540259586219E-3</v>
      </c>
      <c r="F2904" s="7">
        <v>-2.9407763653341283</v>
      </c>
    </row>
    <row r="2905" spans="4:6" x14ac:dyDescent="0.3">
      <c r="D2905" s="5">
        <f t="shared" si="47"/>
        <v>37382859</v>
      </c>
      <c r="E2905" s="6">
        <v>1.7407750261395936E-2</v>
      </c>
      <c r="F2905" s="7">
        <v>-2.1104977993461858</v>
      </c>
    </row>
    <row r="2906" spans="4:6" x14ac:dyDescent="0.3">
      <c r="D2906" s="5">
        <f t="shared" si="47"/>
        <v>621723309</v>
      </c>
      <c r="E2906" s="6">
        <v>0.28951247668779684</v>
      </c>
      <c r="F2906" s="7">
        <v>-0.55480952208996104</v>
      </c>
    </row>
    <row r="2907" spans="4:6" x14ac:dyDescent="0.3">
      <c r="D2907" s="5">
        <f t="shared" si="47"/>
        <v>121881914</v>
      </c>
      <c r="E2907" s="6">
        <v>5.6755689025629025E-2</v>
      </c>
      <c r="F2907" s="7">
        <v>-1.5826056362843657</v>
      </c>
    </row>
    <row r="2908" spans="4:6" x14ac:dyDescent="0.3">
      <c r="D2908" s="5">
        <f t="shared" si="47"/>
        <v>1404161561</v>
      </c>
      <c r="E2908" s="6">
        <v>0.65386368069226264</v>
      </c>
      <c r="F2908" s="7">
        <v>0.39577280775022161</v>
      </c>
    </row>
    <row r="2909" spans="4:6" x14ac:dyDescent="0.3">
      <c r="D2909" s="5">
        <f t="shared" si="47"/>
        <v>1403844417</v>
      </c>
      <c r="E2909" s="6">
        <v>0.65371599900882316</v>
      </c>
      <c r="F2909" s="7">
        <v>0.3953724988215187</v>
      </c>
    </row>
    <row r="2910" spans="4:6" x14ac:dyDescent="0.3">
      <c r="D2910" s="5">
        <f t="shared" si="47"/>
        <v>1127371922</v>
      </c>
      <c r="E2910" s="6">
        <v>0.5249734609620399</v>
      </c>
      <c r="F2910" s="7">
        <v>6.2640123661010225E-2</v>
      </c>
    </row>
    <row r="2911" spans="4:6" x14ac:dyDescent="0.3">
      <c r="D2911" s="5">
        <f t="shared" si="47"/>
        <v>2134431882</v>
      </c>
      <c r="E2911" s="6">
        <v>0.99392229876846294</v>
      </c>
      <c r="F2911" s="7">
        <v>2.5076004559204019</v>
      </c>
    </row>
    <row r="2912" spans="4:6" x14ac:dyDescent="0.3">
      <c r="D2912" s="5">
        <f t="shared" si="47"/>
        <v>1338443903</v>
      </c>
      <c r="E2912" s="6">
        <v>0.62326151144063247</v>
      </c>
      <c r="F2912" s="7">
        <v>0.31405801422121365</v>
      </c>
    </row>
    <row r="2913" spans="4:6" x14ac:dyDescent="0.3">
      <c r="D2913" s="5">
        <f t="shared" si="47"/>
        <v>980121718</v>
      </c>
      <c r="E2913" s="6">
        <v>0.45640474134721304</v>
      </c>
      <c r="F2913" s="7">
        <v>-0.10949551020761392</v>
      </c>
    </row>
    <row r="2914" spans="4:6" x14ac:dyDescent="0.3">
      <c r="D2914" s="5">
        <f t="shared" si="47"/>
        <v>243222521</v>
      </c>
      <c r="E2914" s="6">
        <v>0.1132593123365746</v>
      </c>
      <c r="F2914" s="7">
        <v>-1.209375479412355</v>
      </c>
    </row>
    <row r="2915" spans="4:6" x14ac:dyDescent="0.3">
      <c r="D2915" s="5">
        <f t="shared" si="47"/>
        <v>301213042</v>
      </c>
      <c r="E2915" s="6">
        <v>0.14026325302223047</v>
      </c>
      <c r="F2915" s="7">
        <v>-1.0791373436476148</v>
      </c>
    </row>
    <row r="2916" spans="4:6" x14ac:dyDescent="0.3">
      <c r="D2916" s="5">
        <f t="shared" si="47"/>
        <v>1390460192</v>
      </c>
      <c r="E2916" s="6">
        <v>0.64748348355990226</v>
      </c>
      <c r="F2916" s="7">
        <v>0.37853522283667779</v>
      </c>
    </row>
    <row r="2917" spans="4:6" x14ac:dyDescent="0.3">
      <c r="D2917" s="5">
        <f t="shared" si="47"/>
        <v>1450024694</v>
      </c>
      <c r="E2917" s="6">
        <v>0.67522036626489867</v>
      </c>
      <c r="F2917" s="7">
        <v>0.45437454909542413</v>
      </c>
    </row>
    <row r="2918" spans="4:6" x14ac:dyDescent="0.3">
      <c r="D2918" s="5">
        <f t="shared" si="47"/>
        <v>1207497403</v>
      </c>
      <c r="E2918" s="6">
        <v>0.56228479562540057</v>
      </c>
      <c r="F2918" s="7">
        <v>0.15676455457422897</v>
      </c>
    </row>
    <row r="2919" spans="4:6" x14ac:dyDescent="0.3">
      <c r="D2919" s="5">
        <f t="shared" si="47"/>
        <v>105993339</v>
      </c>
      <c r="E2919" s="6">
        <v>4.935699473075289E-2</v>
      </c>
      <c r="F2919" s="7">
        <v>-1.6511204151617709</v>
      </c>
    </row>
    <row r="2920" spans="4:6" x14ac:dyDescent="0.3">
      <c r="D2920" s="5">
        <f t="shared" si="47"/>
        <v>1098419715</v>
      </c>
      <c r="E2920" s="6">
        <v>0.51149153896746369</v>
      </c>
      <c r="F2920" s="7">
        <v>2.8809001044884104E-2</v>
      </c>
    </row>
    <row r="2921" spans="4:6" x14ac:dyDescent="0.3">
      <c r="D2921" s="5">
        <f t="shared" si="47"/>
        <v>446818335</v>
      </c>
      <c r="E2921" s="6">
        <v>0.20806600126257724</v>
      </c>
      <c r="F2921" s="7">
        <v>-0.81315010438465352</v>
      </c>
    </row>
    <row r="2922" spans="4:6" x14ac:dyDescent="0.3">
      <c r="D2922" s="5">
        <f t="shared" si="47"/>
        <v>1189581964</v>
      </c>
      <c r="E2922" s="6">
        <v>0.55394226923020773</v>
      </c>
      <c r="F2922" s="7">
        <v>0.13562788317494334</v>
      </c>
    </row>
    <row r="2923" spans="4:6" x14ac:dyDescent="0.3">
      <c r="D2923" s="5">
        <f t="shared" si="47"/>
        <v>745747111</v>
      </c>
      <c r="E2923" s="6">
        <v>0.34726556003770376</v>
      </c>
      <c r="F2923" s="7">
        <v>-0.39271347090409447</v>
      </c>
    </row>
    <row r="2924" spans="4:6" x14ac:dyDescent="0.3">
      <c r="D2924" s="5">
        <f t="shared" si="47"/>
        <v>1837904067</v>
      </c>
      <c r="E2924" s="6">
        <v>0.85584077458441332</v>
      </c>
      <c r="F2924" s="7">
        <v>1.0618177044033275</v>
      </c>
    </row>
    <row r="2925" spans="4:6" x14ac:dyDescent="0.3">
      <c r="D2925" s="5">
        <f t="shared" si="47"/>
        <v>622793293</v>
      </c>
      <c r="E2925" s="6">
        <v>0.2900107268150996</v>
      </c>
      <c r="F2925" s="7">
        <v>-0.55335338273212686</v>
      </c>
    </row>
    <row r="2926" spans="4:6" x14ac:dyDescent="0.3">
      <c r="D2926" s="5">
        <f t="shared" si="47"/>
        <v>231472050</v>
      </c>
      <c r="E2926" s="6">
        <v>0.10778757287914639</v>
      </c>
      <c r="F2926" s="7">
        <v>-1.2383801272339459</v>
      </c>
    </row>
    <row r="2927" spans="4:6" x14ac:dyDescent="0.3">
      <c r="D2927" s="5">
        <f t="shared" si="47"/>
        <v>29910209</v>
      </c>
      <c r="E2927" s="6">
        <v>1.3928026439555014E-2</v>
      </c>
      <c r="F2927" s="7">
        <v>-2.1993076674788457</v>
      </c>
    </row>
    <row r="2928" spans="4:6" x14ac:dyDescent="0.3">
      <c r="D2928" s="5">
        <f t="shared" si="47"/>
        <v>686687855</v>
      </c>
      <c r="E2928" s="6">
        <v>0.31976395083569359</v>
      </c>
      <c r="F2928" s="7">
        <v>-0.46835897360082052</v>
      </c>
    </row>
    <row r="2929" spans="4:6" x14ac:dyDescent="0.3">
      <c r="D2929" s="5">
        <f t="shared" si="47"/>
        <v>699357260</v>
      </c>
      <c r="E2929" s="6">
        <v>0.32566360228291119</v>
      </c>
      <c r="F2929" s="7">
        <v>-0.45191918274221027</v>
      </c>
    </row>
    <row r="2930" spans="4:6" x14ac:dyDescent="0.3">
      <c r="D2930" s="5">
        <f t="shared" si="47"/>
        <v>231366620</v>
      </c>
      <c r="E2930" s="6">
        <v>0.10773847820957981</v>
      </c>
      <c r="F2930" s="7">
        <v>-1.2386451049541793</v>
      </c>
    </row>
    <row r="2931" spans="4:6" x14ac:dyDescent="0.3">
      <c r="D2931" s="5">
        <f t="shared" si="47"/>
        <v>1383149620</v>
      </c>
      <c r="E2931" s="6">
        <v>0.64407923318825588</v>
      </c>
      <c r="F2931" s="7">
        <v>0.36938398468346778</v>
      </c>
    </row>
    <row r="2932" spans="4:6" x14ac:dyDescent="0.3">
      <c r="D2932" s="5">
        <f t="shared" si="47"/>
        <v>748721790</v>
      </c>
      <c r="E2932" s="6">
        <v>0.34865075289146114</v>
      </c>
      <c r="F2932" s="7">
        <v>-0.38896571888729287</v>
      </c>
    </row>
    <row r="2933" spans="4:6" x14ac:dyDescent="0.3">
      <c r="D2933" s="5">
        <f t="shared" si="47"/>
        <v>1547229727</v>
      </c>
      <c r="E2933" s="6">
        <v>0.7204849871066259</v>
      </c>
      <c r="F2933" s="7">
        <v>0.58428285417605019</v>
      </c>
    </row>
    <row r="2934" spans="4:6" x14ac:dyDescent="0.3">
      <c r="D2934" s="5">
        <f t="shared" si="47"/>
        <v>1139876651</v>
      </c>
      <c r="E2934" s="6">
        <v>0.53079642917103731</v>
      </c>
      <c r="F2934" s="7">
        <v>7.7272029410184462E-2</v>
      </c>
    </row>
    <row r="2935" spans="4:6" x14ac:dyDescent="0.3">
      <c r="D2935" s="5">
        <f t="shared" si="47"/>
        <v>159816987</v>
      </c>
      <c r="E2935" s="6">
        <v>7.4420583969373802E-2</v>
      </c>
      <c r="F2935" s="7">
        <v>-1.4436367990062413</v>
      </c>
    </row>
    <row r="2936" spans="4:6" x14ac:dyDescent="0.3">
      <c r="D2936" s="5">
        <f t="shared" si="47"/>
        <v>764519453</v>
      </c>
      <c r="E2936" s="6">
        <v>0.35600711298734611</v>
      </c>
      <c r="F2936" s="7">
        <v>-0.3691522756252601</v>
      </c>
    </row>
    <row r="2937" spans="4:6" x14ac:dyDescent="0.3">
      <c r="D2937" s="5">
        <f t="shared" si="47"/>
        <v>1759525715</v>
      </c>
      <c r="E2937" s="6">
        <v>0.81934301026104295</v>
      </c>
      <c r="F2937" s="7">
        <v>0.91286417831057898</v>
      </c>
    </row>
    <row r="2938" spans="4:6" x14ac:dyDescent="0.3">
      <c r="D2938" s="5">
        <f t="shared" si="47"/>
        <v>1087549915</v>
      </c>
      <c r="E2938" s="6">
        <v>0.50642989390197202</v>
      </c>
      <c r="F2938" s="7">
        <v>1.6118051719416115E-2</v>
      </c>
    </row>
    <row r="2939" spans="4:6" x14ac:dyDescent="0.3">
      <c r="D2939" s="5">
        <f t="shared" si="47"/>
        <v>1884196050</v>
      </c>
      <c r="E2939" s="6">
        <v>0.87739715900029724</v>
      </c>
      <c r="F2939" s="7">
        <v>1.1620733242563961</v>
      </c>
    </row>
    <row r="2940" spans="4:6" x14ac:dyDescent="0.3">
      <c r="D2940" s="5">
        <f t="shared" si="47"/>
        <v>1800111806</v>
      </c>
      <c r="E2940" s="6">
        <v>0.83824238166049347</v>
      </c>
      <c r="F2940" s="7">
        <v>0.98725991403322944</v>
      </c>
    </row>
    <row r="2941" spans="4:6" x14ac:dyDescent="0.3">
      <c r="D2941" s="5">
        <f t="shared" si="47"/>
        <v>1713662512</v>
      </c>
      <c r="E2941" s="6">
        <v>0.7979862920921168</v>
      </c>
      <c r="F2941" s="7">
        <v>0.83445006373771158</v>
      </c>
    </row>
    <row r="2942" spans="4:6" x14ac:dyDescent="0.3">
      <c r="D2942" s="5">
        <f t="shared" si="47"/>
        <v>1280517959</v>
      </c>
      <c r="E2942" s="6">
        <v>0.59628764176395499</v>
      </c>
      <c r="F2942" s="7">
        <v>0.24374965158443362</v>
      </c>
    </row>
    <row r="2943" spans="4:6" x14ac:dyDescent="0.3">
      <c r="D2943" s="5">
        <f t="shared" si="47"/>
        <v>860587288</v>
      </c>
      <c r="E2943" s="6">
        <v>0.40074218474397638</v>
      </c>
      <c r="F2943" s="7">
        <v>-0.25142651561014395</v>
      </c>
    </row>
    <row r="2944" spans="4:6" x14ac:dyDescent="0.3">
      <c r="D2944" s="5">
        <f t="shared" si="47"/>
        <v>485311480</v>
      </c>
      <c r="E2944" s="6">
        <v>0.22599076873249446</v>
      </c>
      <c r="F2944" s="7">
        <v>-0.75211560975463709</v>
      </c>
    </row>
    <row r="2945" spans="4:6" x14ac:dyDescent="0.3">
      <c r="D2945" s="5">
        <f t="shared" si="47"/>
        <v>1718829604</v>
      </c>
      <c r="E2945" s="6">
        <v>0.8003924068067152</v>
      </c>
      <c r="F2945" s="7">
        <v>0.84302370491258727</v>
      </c>
    </row>
    <row r="2946" spans="4:6" x14ac:dyDescent="0.3">
      <c r="D2946" s="5">
        <f t="shared" si="47"/>
        <v>1593112839</v>
      </c>
      <c r="E2946" s="6">
        <v>0.74185097612612971</v>
      </c>
      <c r="F2946" s="7">
        <v>0.64906239401474286</v>
      </c>
    </row>
    <row r="2947" spans="4:6" x14ac:dyDescent="0.3">
      <c r="D2947" s="5">
        <f t="shared" ref="D2947:D3010" si="48">MOD(D2946*$B$4,$B$5)</f>
        <v>1907935946</v>
      </c>
      <c r="E2947" s="6">
        <v>0.88845190954250464</v>
      </c>
      <c r="F2947" s="7">
        <v>1.2183363528694882</v>
      </c>
    </row>
    <row r="2948" spans="4:6" x14ac:dyDescent="0.3">
      <c r="D2948" s="5">
        <f t="shared" si="48"/>
        <v>992364124</v>
      </c>
      <c r="E2948" s="6">
        <v>0.46210555589022634</v>
      </c>
      <c r="F2948" s="7">
        <v>-9.5130576357712424E-2</v>
      </c>
    </row>
    <row r="2949" spans="4:6" x14ac:dyDescent="0.3">
      <c r="D2949" s="5">
        <f t="shared" si="48"/>
        <v>638399622</v>
      </c>
      <c r="E2949" s="6">
        <v>0.29727799007415584</v>
      </c>
      <c r="F2949" s="7">
        <v>-0.53224549029709833</v>
      </c>
    </row>
    <row r="2950" spans="4:6" x14ac:dyDescent="0.3">
      <c r="D2950" s="5">
        <f t="shared" si="48"/>
        <v>1945302759</v>
      </c>
      <c r="E2950" s="6">
        <v>0.90585218780287746</v>
      </c>
      <c r="F2950" s="7">
        <v>1.3156378466507244</v>
      </c>
    </row>
    <row r="2951" spans="4:6" x14ac:dyDescent="0.3">
      <c r="D2951" s="5">
        <f t="shared" si="48"/>
        <v>839530967</v>
      </c>
      <c r="E2951" s="6">
        <v>0.3909370711920197</v>
      </c>
      <c r="F2951" s="7">
        <v>-0.27687753575369994</v>
      </c>
    </row>
    <row r="2952" spans="4:6" x14ac:dyDescent="0.3">
      <c r="D2952" s="5">
        <f t="shared" si="48"/>
        <v>1982889167</v>
      </c>
      <c r="E2952" s="6">
        <v>0.92335472295373189</v>
      </c>
      <c r="F2952" s="7">
        <v>1.4280045319475925</v>
      </c>
    </row>
    <row r="2953" spans="4:6" x14ac:dyDescent="0.3">
      <c r="D2953" s="5">
        <f t="shared" si="48"/>
        <v>549349820</v>
      </c>
      <c r="E2953" s="6">
        <v>0.25581094460171733</v>
      </c>
      <c r="F2953" s="7">
        <v>-0.65631434557575108</v>
      </c>
    </row>
    <row r="2954" spans="4:6" x14ac:dyDescent="0.3">
      <c r="D2954" s="5">
        <f t="shared" si="48"/>
        <v>537088064</v>
      </c>
      <c r="E2954" s="6">
        <v>0.2501011195127863</v>
      </c>
      <c r="F2954" s="7">
        <v>-0.67417157487057078</v>
      </c>
    </row>
    <row r="2955" spans="4:6" x14ac:dyDescent="0.3">
      <c r="D2955" s="5">
        <f t="shared" si="48"/>
        <v>1355350760</v>
      </c>
      <c r="E2955" s="6">
        <v>0.63113438024291246</v>
      </c>
      <c r="F2955" s="7">
        <v>0.33485928106542023</v>
      </c>
    </row>
    <row r="2956" spans="4:6" x14ac:dyDescent="0.3">
      <c r="D2956" s="5">
        <f t="shared" si="48"/>
        <v>1047230105</v>
      </c>
      <c r="E2956" s="6">
        <v>0.4876545192558826</v>
      </c>
      <c r="F2956" s="7">
        <v>-3.095047179353411E-2</v>
      </c>
    </row>
    <row r="2957" spans="4:6" x14ac:dyDescent="0.3">
      <c r="D2957" s="5">
        <f t="shared" si="48"/>
        <v>1226831722</v>
      </c>
      <c r="E2957" s="6">
        <v>0.5712880395085439</v>
      </c>
      <c r="F2957" s="7">
        <v>0.17965436613254218</v>
      </c>
    </row>
    <row r="2958" spans="4:6" x14ac:dyDescent="0.3">
      <c r="D2958" s="5">
        <f t="shared" si="48"/>
        <v>1385002990</v>
      </c>
      <c r="E2958" s="6">
        <v>0.64494227584911723</v>
      </c>
      <c r="F2958" s="7">
        <v>0.37170104307752921</v>
      </c>
    </row>
    <row r="2959" spans="4:6" x14ac:dyDescent="0.3">
      <c r="D2959" s="5">
        <f t="shared" si="48"/>
        <v>18431886</v>
      </c>
      <c r="E2959" s="6">
        <v>8.5830157702630541E-3</v>
      </c>
      <c r="F2959" s="7">
        <v>-2.3831321348388754</v>
      </c>
    </row>
    <row r="2960" spans="4:6" x14ac:dyDescent="0.3">
      <c r="D2960" s="5">
        <f t="shared" si="48"/>
        <v>667339248</v>
      </c>
      <c r="E2960" s="6">
        <v>0.31075405358407093</v>
      </c>
      <c r="F2960" s="7">
        <v>-0.49371409820568973</v>
      </c>
    </row>
    <row r="2961" spans="4:6" x14ac:dyDescent="0.3">
      <c r="D2961" s="5">
        <f t="shared" si="48"/>
        <v>878135208</v>
      </c>
      <c r="E2961" s="6">
        <v>0.4089135717683598</v>
      </c>
      <c r="F2961" s="7">
        <v>-0.23034056252039548</v>
      </c>
    </row>
    <row r="2962" spans="4:6" x14ac:dyDescent="0.3">
      <c r="D2962" s="5">
        <f t="shared" si="48"/>
        <v>1432400882</v>
      </c>
      <c r="E2962" s="6">
        <v>0.66701363927406598</v>
      </c>
      <c r="F2962" s="7">
        <v>0.43168176630002308</v>
      </c>
    </row>
    <row r="2963" spans="4:6" x14ac:dyDescent="0.3">
      <c r="D2963" s="5">
        <f t="shared" si="48"/>
        <v>891992563</v>
      </c>
      <c r="E2963" s="6">
        <v>0.41536640554234983</v>
      </c>
      <c r="F2963" s="7">
        <v>-0.21376180573521575</v>
      </c>
    </row>
    <row r="2964" spans="4:6" x14ac:dyDescent="0.3">
      <c r="D2964" s="5">
        <f t="shared" si="48"/>
        <v>325886223</v>
      </c>
      <c r="E2964" s="6">
        <v>0.1517525982593676</v>
      </c>
      <c r="F2964" s="7">
        <v>-1.0289456898468183</v>
      </c>
    </row>
    <row r="2965" spans="4:6" x14ac:dyDescent="0.3">
      <c r="D2965" s="5">
        <f t="shared" si="48"/>
        <v>536156158</v>
      </c>
      <c r="E2965" s="6">
        <v>0.24966716696477231</v>
      </c>
      <c r="F2965" s="7">
        <v>-0.67553750117809364</v>
      </c>
    </row>
    <row r="2966" spans="4:6" x14ac:dyDescent="0.3">
      <c r="D2966" s="5">
        <f t="shared" si="48"/>
        <v>1468472821</v>
      </c>
      <c r="E2966" s="6">
        <v>0.68381094484013594</v>
      </c>
      <c r="F2966" s="7">
        <v>0.47838232651263823</v>
      </c>
    </row>
    <row r="2967" spans="4:6" x14ac:dyDescent="0.3">
      <c r="D2967" s="5">
        <f t="shared" si="48"/>
        <v>511322315</v>
      </c>
      <c r="E2967" s="6">
        <v>0.23810300765382406</v>
      </c>
      <c r="F2967" s="7">
        <v>-0.7124179308172921</v>
      </c>
    </row>
    <row r="2968" spans="4:6" x14ac:dyDescent="0.3">
      <c r="D2968" s="5">
        <f t="shared" si="48"/>
        <v>1009912394</v>
      </c>
      <c r="E2968" s="6">
        <v>0.47027710589606048</v>
      </c>
      <c r="F2968" s="7">
        <v>-7.4573308389645807E-2</v>
      </c>
    </row>
    <row r="2969" spans="4:6" x14ac:dyDescent="0.3">
      <c r="D2969" s="5">
        <f t="shared" si="48"/>
        <v>1602383874</v>
      </c>
      <c r="E2969" s="6">
        <v>0.74616813822292549</v>
      </c>
      <c r="F2969" s="7">
        <v>0.66247988248624867</v>
      </c>
    </row>
    <row r="2970" spans="4:6" x14ac:dyDescent="0.3">
      <c r="D2970" s="5">
        <f t="shared" si="48"/>
        <v>605984208</v>
      </c>
      <c r="E2970" s="6">
        <v>0.28218338664824461</v>
      </c>
      <c r="F2970" s="7">
        <v>-0.57636754985794236</v>
      </c>
    </row>
    <row r="2971" spans="4:6" x14ac:dyDescent="0.3">
      <c r="D2971" s="5">
        <f t="shared" si="48"/>
        <v>588948581</v>
      </c>
      <c r="E2971" s="6">
        <v>0.27425055464194209</v>
      </c>
      <c r="F2971" s="7">
        <v>-0.6000076918511531</v>
      </c>
    </row>
    <row r="2972" spans="4:6" x14ac:dyDescent="0.3">
      <c r="D2972" s="5">
        <f t="shared" si="48"/>
        <v>748434465</v>
      </c>
      <c r="E2972" s="6">
        <v>0.34851695676196082</v>
      </c>
      <c r="F2972" s="7">
        <v>-0.38932747609677604</v>
      </c>
    </row>
    <row r="2973" spans="4:6" x14ac:dyDescent="0.3">
      <c r="D2973" s="5">
        <f t="shared" si="48"/>
        <v>562666534</v>
      </c>
      <c r="E2973" s="6">
        <v>0.26201202279144153</v>
      </c>
      <c r="F2973" s="7">
        <v>-0.63715475509106789</v>
      </c>
    </row>
    <row r="2974" spans="4:6" x14ac:dyDescent="0.3">
      <c r="D2974" s="5">
        <f t="shared" si="48"/>
        <v>1250579105</v>
      </c>
      <c r="E2974" s="6">
        <v>0.58234627645681269</v>
      </c>
      <c r="F2974" s="7">
        <v>0.20789949039321301</v>
      </c>
    </row>
    <row r="2975" spans="4:6" x14ac:dyDescent="0.3">
      <c r="D2975" s="5">
        <f t="shared" si="48"/>
        <v>938660285</v>
      </c>
      <c r="E2975" s="6">
        <v>0.4370977570648284</v>
      </c>
      <c r="F2975" s="7">
        <v>-0.15833159347548065</v>
      </c>
    </row>
    <row r="2976" spans="4:6" x14ac:dyDescent="0.3">
      <c r="D2976" s="5">
        <f t="shared" si="48"/>
        <v>313149182</v>
      </c>
      <c r="E2976" s="6">
        <v>0.14582145134529234</v>
      </c>
      <c r="F2976" s="7">
        <v>-1.0545243843134187</v>
      </c>
    </row>
    <row r="2977" spans="4:6" x14ac:dyDescent="0.3">
      <c r="D2977" s="5">
        <f t="shared" si="48"/>
        <v>2034256736</v>
      </c>
      <c r="E2977" s="6">
        <v>0.94727461128241808</v>
      </c>
      <c r="F2977" s="7">
        <v>1.6189836667189907</v>
      </c>
    </row>
    <row r="2978" spans="4:6" x14ac:dyDescent="0.3">
      <c r="D2978" s="5">
        <f t="shared" si="48"/>
        <v>1917144381</v>
      </c>
      <c r="E2978" s="6">
        <v>0.89273992124268775</v>
      </c>
      <c r="F2978" s="7">
        <v>1.2412317270123379</v>
      </c>
    </row>
    <row r="2979" spans="4:6" x14ac:dyDescent="0.3">
      <c r="D2979" s="5">
        <f t="shared" si="48"/>
        <v>963615080</v>
      </c>
      <c r="E2979" s="6">
        <v>0.44871823903985159</v>
      </c>
      <c r="F2979" s="7">
        <v>-0.12890037734901283</v>
      </c>
    </row>
    <row r="2980" spans="4:6" x14ac:dyDescent="0.3">
      <c r="D2980" s="5">
        <f t="shared" si="48"/>
        <v>167732660</v>
      </c>
      <c r="E2980" s="6">
        <v>7.8106606451893795E-2</v>
      </c>
      <c r="F2980" s="7">
        <v>-1.4179231153500174</v>
      </c>
    </row>
    <row r="2981" spans="4:6" x14ac:dyDescent="0.3">
      <c r="D2981" s="5">
        <f t="shared" si="48"/>
        <v>609881670</v>
      </c>
      <c r="E2981" s="6">
        <v>0.28399828382208786</v>
      </c>
      <c r="F2981" s="7">
        <v>-0.57100453662265016</v>
      </c>
    </row>
    <row r="2982" spans="4:6" x14ac:dyDescent="0.3">
      <c r="D2982" s="5">
        <f t="shared" si="48"/>
        <v>1892259494</v>
      </c>
      <c r="E2982" s="6">
        <v>0.88115199271696809</v>
      </c>
      <c r="F2982" s="7">
        <v>1.1807651939969546</v>
      </c>
    </row>
    <row r="2983" spans="4:6" x14ac:dyDescent="0.3">
      <c r="D2983" s="5">
        <f t="shared" si="48"/>
        <v>188593376</v>
      </c>
      <c r="E2983" s="6">
        <v>8.7820634327661837E-2</v>
      </c>
      <c r="F2983" s="7">
        <v>-1.3542981734808854</v>
      </c>
    </row>
    <row r="2984" spans="4:6" x14ac:dyDescent="0.3">
      <c r="D2984" s="5">
        <f t="shared" si="48"/>
        <v>407673263</v>
      </c>
      <c r="E2984" s="6">
        <v>0.18983765662632665</v>
      </c>
      <c r="F2984" s="7">
        <v>-0.87849469891574616</v>
      </c>
    </row>
    <row r="2985" spans="4:6" x14ac:dyDescent="0.3">
      <c r="D2985" s="5">
        <f t="shared" si="48"/>
        <v>1403420812</v>
      </c>
      <c r="E2985" s="6">
        <v>0.65351874255902953</v>
      </c>
      <c r="F2985" s="7">
        <v>0.3948379103373969</v>
      </c>
    </row>
    <row r="2986" spans="4:6" x14ac:dyDescent="0.3">
      <c r="D2986" s="5">
        <f t="shared" si="48"/>
        <v>6887790</v>
      </c>
      <c r="E2986" s="6">
        <v>3.2073771610924761E-3</v>
      </c>
      <c r="F2986" s="7">
        <v>-2.7257913059836145</v>
      </c>
    </row>
    <row r="2987" spans="4:6" x14ac:dyDescent="0.3">
      <c r="D2987" s="5">
        <f t="shared" si="48"/>
        <v>1768029452</v>
      </c>
      <c r="E2987" s="6">
        <v>0.82330287138307734</v>
      </c>
      <c r="F2987" s="7">
        <v>0.92802566402194031</v>
      </c>
    </row>
    <row r="2988" spans="4:6" x14ac:dyDescent="0.3">
      <c r="D2988" s="5">
        <f t="shared" si="48"/>
        <v>1402062065</v>
      </c>
      <c r="E2988" s="6">
        <v>0.6528860266812947</v>
      </c>
      <c r="F2988" s="7">
        <v>0.39312393520350675</v>
      </c>
    </row>
    <row r="2989" spans="4:6" x14ac:dyDescent="0.3">
      <c r="D2989" s="5">
        <f t="shared" si="48"/>
        <v>990804410</v>
      </c>
      <c r="E2989" s="6">
        <v>0.46137925746047798</v>
      </c>
      <c r="F2989" s="7">
        <v>-9.6959553204120127E-2</v>
      </c>
    </row>
    <row r="2990" spans="4:6" x14ac:dyDescent="0.3">
      <c r="D2990" s="5">
        <f t="shared" si="48"/>
        <v>511372773</v>
      </c>
      <c r="E2990" s="6">
        <v>0.23812650399108093</v>
      </c>
      <c r="F2990" s="7">
        <v>-0.71234202254282264</v>
      </c>
    </row>
    <row r="2991" spans="4:6" x14ac:dyDescent="0.3">
      <c r="D2991" s="5">
        <f t="shared" si="48"/>
        <v>1298086865</v>
      </c>
      <c r="E2991" s="6">
        <v>0.604468801156123</v>
      </c>
      <c r="F2991" s="7">
        <v>0.26493128441814828</v>
      </c>
    </row>
    <row r="2992" spans="4:6" x14ac:dyDescent="0.3">
      <c r="D2992" s="5">
        <f t="shared" si="48"/>
        <v>673208249</v>
      </c>
      <c r="E2992" s="6">
        <v>0.31348702014748658</v>
      </c>
      <c r="F2992" s="7">
        <v>-0.48599030428003065</v>
      </c>
    </row>
    <row r="2993" spans="4:6" x14ac:dyDescent="0.3">
      <c r="D2993" s="5">
        <f t="shared" si="48"/>
        <v>712841075</v>
      </c>
      <c r="E2993" s="6">
        <v>0.33194249293947825</v>
      </c>
      <c r="F2993" s="7">
        <v>-0.43455565931717449</v>
      </c>
    </row>
    <row r="2994" spans="4:6" x14ac:dyDescent="0.3">
      <c r="D2994" s="5">
        <f t="shared" si="48"/>
        <v>421055444</v>
      </c>
      <c r="E2994" s="6">
        <v>0.1960692202635754</v>
      </c>
      <c r="F2994" s="7">
        <v>-0.85574572817939598</v>
      </c>
    </row>
    <row r="2995" spans="4:6" x14ac:dyDescent="0.3">
      <c r="D2995" s="5">
        <f t="shared" si="48"/>
        <v>982102116</v>
      </c>
      <c r="E2995" s="6">
        <v>0.45732693603013358</v>
      </c>
      <c r="F2995" s="7">
        <v>-0.10717030606036219</v>
      </c>
    </row>
    <row r="2996" spans="4:6" x14ac:dyDescent="0.3">
      <c r="D2996" s="5">
        <f t="shared" si="48"/>
        <v>1349733911</v>
      </c>
      <c r="E2996" s="6">
        <v>0.62851883110452333</v>
      </c>
      <c r="F2996" s="7">
        <v>0.32793297884209266</v>
      </c>
    </row>
    <row r="2997" spans="4:6" x14ac:dyDescent="0.3">
      <c r="D2997" s="5">
        <f t="shared" si="48"/>
        <v>499251548</v>
      </c>
      <c r="E2997" s="6">
        <v>0.23248211874857741</v>
      </c>
      <c r="F2997" s="7">
        <v>-0.73069701783967755</v>
      </c>
    </row>
    <row r="2998" spans="4:6" x14ac:dyDescent="0.3">
      <c r="D2998" s="5">
        <f t="shared" si="48"/>
        <v>309986874</v>
      </c>
      <c r="E2998" s="6">
        <v>0.14434888692977735</v>
      </c>
      <c r="F2998" s="7">
        <v>-1.0609826768761328</v>
      </c>
    </row>
    <row r="2999" spans="4:6" x14ac:dyDescent="0.3">
      <c r="D2999" s="5">
        <f t="shared" si="48"/>
        <v>1857826205</v>
      </c>
      <c r="E2999" s="6">
        <v>0.86511774302005562</v>
      </c>
      <c r="F2999" s="7">
        <v>1.1036050169353546</v>
      </c>
    </row>
    <row r="3000" spans="4:6" x14ac:dyDescent="0.3">
      <c r="D3000" s="5">
        <f t="shared" si="48"/>
        <v>211642835</v>
      </c>
      <c r="E3000" s="6">
        <v>9.8553875087344908E-2</v>
      </c>
      <c r="F3000" s="7">
        <v>-1.2898355838644846</v>
      </c>
    </row>
    <row r="3001" spans="4:6" x14ac:dyDescent="0.3">
      <c r="D3001" s="5">
        <f t="shared" si="48"/>
        <v>631579506</v>
      </c>
      <c r="E3001" s="6">
        <v>0.29410212607504999</v>
      </c>
      <c r="F3001" s="7">
        <v>-0.54144013174878847</v>
      </c>
    </row>
    <row r="3002" spans="4:6" x14ac:dyDescent="0.3">
      <c r="D3002" s="5">
        <f t="shared" si="48"/>
        <v>1296481314</v>
      </c>
      <c r="E3002" s="6">
        <v>0.60372115820992844</v>
      </c>
      <c r="F3002" s="7">
        <v>0.26299078255272434</v>
      </c>
    </row>
    <row r="3003" spans="4:6" x14ac:dyDescent="0.3">
      <c r="D3003" s="5">
        <f t="shared" si="48"/>
        <v>481067220</v>
      </c>
      <c r="E3003" s="6">
        <v>0.22401438115538505</v>
      </c>
      <c r="F3003" s="7">
        <v>-0.75870547286127477</v>
      </c>
    </row>
    <row r="3004" spans="4:6" x14ac:dyDescent="0.3">
      <c r="D3004" s="5">
        <f t="shared" si="48"/>
        <v>855101609</v>
      </c>
      <c r="E3004" s="6">
        <v>0.39818771639670031</v>
      </c>
      <c r="F3004" s="7">
        <v>-0.25804078254299123</v>
      </c>
    </row>
    <row r="3005" spans="4:6" x14ac:dyDescent="0.3">
      <c r="D3005" s="5">
        <f t="shared" si="48"/>
        <v>1974072699</v>
      </c>
      <c r="E3005" s="6">
        <v>0.91924923511152079</v>
      </c>
      <c r="F3005" s="7">
        <v>1.4000393682461998</v>
      </c>
    </row>
    <row r="3006" spans="4:6" x14ac:dyDescent="0.3">
      <c r="D3006" s="5">
        <f t="shared" si="48"/>
        <v>171385098</v>
      </c>
      <c r="E3006" s="6">
        <v>7.9807405434369483E-2</v>
      </c>
      <c r="F3006" s="7">
        <v>-1.4063682241336324</v>
      </c>
    </row>
    <row r="3007" spans="4:6" x14ac:dyDescent="0.3">
      <c r="D3007" s="5">
        <f t="shared" si="48"/>
        <v>823057314</v>
      </c>
      <c r="E3007" s="6">
        <v>0.38326592872223436</v>
      </c>
      <c r="F3007" s="7">
        <v>-0.29691440604201258</v>
      </c>
    </row>
    <row r="3008" spans="4:6" x14ac:dyDescent="0.3">
      <c r="D3008" s="5">
        <f t="shared" si="48"/>
        <v>1352134594</v>
      </c>
      <c r="E3008" s="6">
        <v>0.62963673624176231</v>
      </c>
      <c r="F3008" s="7">
        <v>0.33089138768955323</v>
      </c>
    </row>
    <row r="3009" spans="4:6" x14ac:dyDescent="0.3">
      <c r="D3009" s="5">
        <f t="shared" si="48"/>
        <v>418503703</v>
      </c>
      <c r="E3009" s="6">
        <v>0.19488097326353282</v>
      </c>
      <c r="F3009" s="7">
        <v>-0.86004915594227749</v>
      </c>
    </row>
    <row r="3010" spans="4:6" x14ac:dyDescent="0.3">
      <c r="D3010" s="5">
        <f t="shared" si="48"/>
        <v>213580184</v>
      </c>
      <c r="E3010" s="6">
        <v>9.9456023517489459E-2</v>
      </c>
      <c r="F3010" s="7">
        <v>-1.2846573537603567</v>
      </c>
    </row>
    <row r="3011" spans="4:6" x14ac:dyDescent="0.3">
      <c r="D3011" s="5">
        <f t="shared" ref="D3011:D3074" si="49">MOD(D3010*$B$4,$B$5)</f>
        <v>1807556264</v>
      </c>
      <c r="E3011" s="6">
        <v>0.8417089775593104</v>
      </c>
      <c r="F3011" s="7">
        <v>1.0015064055304368</v>
      </c>
    </row>
    <row r="3012" spans="4:6" x14ac:dyDescent="0.3">
      <c r="D3012" s="5">
        <f t="shared" si="49"/>
        <v>287841934</v>
      </c>
      <c r="E3012" s="6">
        <v>0.13403684565242086</v>
      </c>
      <c r="F3012" s="7">
        <v>-1.1075095368961645</v>
      </c>
    </row>
    <row r="3013" spans="4:6" x14ac:dyDescent="0.3">
      <c r="D3013" s="5">
        <f t="shared" si="49"/>
        <v>198800024</v>
      </c>
      <c r="E3013" s="6">
        <v>9.257347517886523E-2</v>
      </c>
      <c r="F3013" s="7">
        <v>-1.3250729697029036</v>
      </c>
    </row>
    <row r="3014" spans="4:6" x14ac:dyDescent="0.3">
      <c r="D3014" s="5">
        <f t="shared" si="49"/>
        <v>1319023708</v>
      </c>
      <c r="E3014" s="6">
        <v>0.61421827842874288</v>
      </c>
      <c r="F3014" s="7">
        <v>0.29033045352615772</v>
      </c>
    </row>
    <row r="3015" spans="4:6" x14ac:dyDescent="0.3">
      <c r="D3015" s="5">
        <f t="shared" si="49"/>
        <v>1998242612</v>
      </c>
      <c r="E3015" s="6">
        <v>0.93050422792369891</v>
      </c>
      <c r="F3015" s="7">
        <v>1.4795568687641953</v>
      </c>
    </row>
    <row r="3016" spans="4:6" x14ac:dyDescent="0.3">
      <c r="D3016" s="5">
        <f t="shared" si="49"/>
        <v>793635200</v>
      </c>
      <c r="E3016" s="6">
        <v>0.36956518922891951</v>
      </c>
      <c r="F3016" s="7">
        <v>-0.33300517281456499</v>
      </c>
    </row>
    <row r="3017" spans="4:6" x14ac:dyDescent="0.3">
      <c r="D3017" s="5">
        <f t="shared" si="49"/>
        <v>603960367</v>
      </c>
      <c r="E3017" s="6">
        <v>0.28124096224200068</v>
      </c>
      <c r="F3017" s="7">
        <v>-0.57915895294601916</v>
      </c>
    </row>
    <row r="3018" spans="4:6" x14ac:dyDescent="0.3">
      <c r="D3018" s="5">
        <f t="shared" si="49"/>
        <v>1680367432</v>
      </c>
      <c r="E3018" s="6">
        <v>0.78248206226386319</v>
      </c>
      <c r="F3018" s="7">
        <v>0.78060325718595258</v>
      </c>
    </row>
    <row r="3019" spans="4:6" x14ac:dyDescent="0.3">
      <c r="D3019" s="5">
        <f t="shared" si="49"/>
        <v>411479235</v>
      </c>
      <c r="E3019" s="6">
        <v>0.19160995044895443</v>
      </c>
      <c r="F3019" s="7">
        <v>-0.87197887727888701</v>
      </c>
    </row>
    <row r="3020" spans="4:6" x14ac:dyDescent="0.3">
      <c r="D3020" s="5">
        <f t="shared" si="49"/>
        <v>437901582</v>
      </c>
      <c r="E3020" s="6">
        <v>0.20391381457812507</v>
      </c>
      <c r="F3020" s="7">
        <v>-0.82772257869736254</v>
      </c>
    </row>
    <row r="3021" spans="4:6" x14ac:dyDescent="0.3">
      <c r="D3021" s="5">
        <f t="shared" si="49"/>
        <v>265727301</v>
      </c>
      <c r="E3021" s="6">
        <v>0.12373891717171195</v>
      </c>
      <c r="F3021" s="7">
        <v>-1.1564972241188554</v>
      </c>
    </row>
    <row r="3022" spans="4:6" x14ac:dyDescent="0.3">
      <c r="D3022" s="5">
        <f t="shared" si="49"/>
        <v>2723040</v>
      </c>
      <c r="E3022" s="6">
        <v>1.2680143129713967E-3</v>
      </c>
      <c r="F3022" s="7">
        <v>-3.0190091612934977</v>
      </c>
    </row>
    <row r="3023" spans="4:6" x14ac:dyDescent="0.3">
      <c r="D3023" s="5">
        <f t="shared" si="49"/>
        <v>447361373</v>
      </c>
      <c r="E3023" s="6">
        <v>0.20831887303694976</v>
      </c>
      <c r="F3023" s="7">
        <v>-0.81226821276168037</v>
      </c>
    </row>
    <row r="3024" spans="4:6" x14ac:dyDescent="0.3">
      <c r="D3024" s="5">
        <f t="shared" si="49"/>
        <v>1632765498</v>
      </c>
      <c r="E3024" s="6">
        <v>0.7603156843784411</v>
      </c>
      <c r="F3024" s="7">
        <v>0.70731840371471033</v>
      </c>
    </row>
    <row r="3025" spans="4:6" x14ac:dyDescent="0.3">
      <c r="D3025" s="5">
        <f t="shared" si="49"/>
        <v>426025411</v>
      </c>
      <c r="E3025" s="6">
        <v>0.19838354149682777</v>
      </c>
      <c r="F3025" s="7">
        <v>-0.84740919157510197</v>
      </c>
    </row>
    <row r="3026" spans="4:6" x14ac:dyDescent="0.3">
      <c r="D3026" s="5">
        <f t="shared" si="49"/>
        <v>369210709</v>
      </c>
      <c r="E3026" s="6">
        <v>0.17192713420086272</v>
      </c>
      <c r="F3026" s="7">
        <v>-0.94657719642423443</v>
      </c>
    </row>
    <row r="3027" spans="4:6" x14ac:dyDescent="0.3">
      <c r="D3027" s="5">
        <f t="shared" si="49"/>
        <v>203347686</v>
      </c>
      <c r="E3027" s="6">
        <v>9.4691145321997947E-2</v>
      </c>
      <c r="F3027" s="7">
        <v>-1.3124086476889798</v>
      </c>
    </row>
    <row r="3028" spans="4:6" x14ac:dyDescent="0.3">
      <c r="D3028" s="5">
        <f t="shared" si="49"/>
        <v>1795884116</v>
      </c>
      <c r="E3028" s="6">
        <v>0.83627371009092188</v>
      </c>
      <c r="F3028" s="7">
        <v>0.97925787304416589</v>
      </c>
    </row>
    <row r="3029" spans="4:6" x14ac:dyDescent="0.3">
      <c r="D3029" s="5">
        <f t="shared" si="49"/>
        <v>1649784987</v>
      </c>
      <c r="E3029" s="6">
        <v>0.76824100154288211</v>
      </c>
      <c r="F3029" s="7">
        <v>0.73306629361490394</v>
      </c>
    </row>
    <row r="3030" spans="4:6" x14ac:dyDescent="0.3">
      <c r="D3030" s="5">
        <f t="shared" si="49"/>
        <v>1635025776</v>
      </c>
      <c r="E3030" s="6">
        <v>0.76136820834257468</v>
      </c>
      <c r="F3030" s="7">
        <v>0.71071061027467841</v>
      </c>
    </row>
    <row r="3031" spans="4:6" x14ac:dyDescent="0.3">
      <c r="D3031" s="5">
        <f t="shared" si="49"/>
        <v>10238752</v>
      </c>
      <c r="E3031" s="6">
        <v>4.7677904411850408E-3</v>
      </c>
      <c r="F3031" s="7">
        <v>-2.5922306815971976</v>
      </c>
    </row>
    <row r="3032" spans="4:6" x14ac:dyDescent="0.3">
      <c r="D3032" s="5">
        <f t="shared" si="49"/>
        <v>313558982</v>
      </c>
      <c r="E3032" s="6">
        <v>0.14601227934100877</v>
      </c>
      <c r="F3032" s="7">
        <v>-1.0536906770401813</v>
      </c>
    </row>
    <row r="3033" spans="4:6" x14ac:dyDescent="0.3">
      <c r="D3033" s="5">
        <f t="shared" si="49"/>
        <v>340876066</v>
      </c>
      <c r="E3033" s="6">
        <v>0.15873278785378933</v>
      </c>
      <c r="F3033" s="7">
        <v>-0.99967962444841396</v>
      </c>
    </row>
    <row r="3034" spans="4:6" x14ac:dyDescent="0.3">
      <c r="D3034" s="5">
        <f t="shared" si="49"/>
        <v>408878572</v>
      </c>
      <c r="E3034" s="6">
        <v>0.19039892236739298</v>
      </c>
      <c r="F3034" s="7">
        <v>-0.87642718550808374</v>
      </c>
    </row>
    <row r="3035" spans="4:6" x14ac:dyDescent="0.3">
      <c r="D3035" s="5">
        <f t="shared" si="49"/>
        <v>1602833082</v>
      </c>
      <c r="E3035" s="6">
        <v>0.74637731699866927</v>
      </c>
      <c r="F3035" s="7">
        <v>0.6631330175939516</v>
      </c>
    </row>
    <row r="3036" spans="4:6" x14ac:dyDescent="0.3">
      <c r="D3036" s="5">
        <f t="shared" si="49"/>
        <v>814867106</v>
      </c>
      <c r="E3036" s="6">
        <v>0.37945206591808428</v>
      </c>
      <c r="F3036" s="7">
        <v>-0.30692017562150481</v>
      </c>
    </row>
    <row r="3037" spans="4:6" x14ac:dyDescent="0.3">
      <c r="D3037" s="5">
        <f t="shared" si="49"/>
        <v>1139595274</v>
      </c>
      <c r="E3037" s="6">
        <v>0.53066540279487651</v>
      </c>
      <c r="F3037" s="7">
        <v>7.6942617176936831E-2</v>
      </c>
    </row>
    <row r="3038" spans="4:6" x14ac:dyDescent="0.3">
      <c r="D3038" s="5">
        <f t="shared" si="49"/>
        <v>1609853349</v>
      </c>
      <c r="E3038" s="6">
        <v>0.74964638357017788</v>
      </c>
      <c r="F3038" s="7">
        <v>0.6733773841687194</v>
      </c>
    </row>
    <row r="3039" spans="4:6" x14ac:dyDescent="0.3">
      <c r="D3039" s="5">
        <f t="shared" si="49"/>
        <v>387759237</v>
      </c>
      <c r="E3039" s="6">
        <v>0.18056446563505052</v>
      </c>
      <c r="F3039" s="7">
        <v>-0.9132160367191785</v>
      </c>
    </row>
    <row r="3040" spans="4:6" x14ac:dyDescent="0.3">
      <c r="D3040" s="5">
        <f t="shared" si="49"/>
        <v>58661975</v>
      </c>
      <c r="E3040" s="6">
        <v>2.7316610819954994E-2</v>
      </c>
      <c r="F3040" s="7">
        <v>-1.921781781769289</v>
      </c>
    </row>
    <row r="3041" spans="4:6" x14ac:dyDescent="0.3">
      <c r="D3041" s="5">
        <f t="shared" si="49"/>
        <v>1288748479</v>
      </c>
      <c r="E3041" s="6">
        <v>0.60012027630593656</v>
      </c>
      <c r="F3041" s="7">
        <v>0.25365843580286063</v>
      </c>
    </row>
    <row r="3042" spans="4:6" x14ac:dyDescent="0.3">
      <c r="D3042" s="5">
        <f t="shared" si="49"/>
        <v>871543513</v>
      </c>
      <c r="E3042" s="6">
        <v>0.40584407458626115</v>
      </c>
      <c r="F3042" s="7">
        <v>-0.23824877485633444</v>
      </c>
    </row>
    <row r="3043" spans="4:6" x14ac:dyDescent="0.3">
      <c r="D3043" s="5">
        <f t="shared" si="49"/>
        <v>1072271293</v>
      </c>
      <c r="E3043" s="6">
        <v>0.49931523110653758</v>
      </c>
      <c r="F3043" s="7">
        <v>-1.7164619127921926E-3</v>
      </c>
    </row>
    <row r="3044" spans="4:6" x14ac:dyDescent="0.3">
      <c r="D3044" s="5">
        <f t="shared" si="49"/>
        <v>956724409</v>
      </c>
      <c r="E3044" s="6">
        <v>0.44550952030858909</v>
      </c>
      <c r="F3044" s="7">
        <v>-0.13701487099296175</v>
      </c>
    </row>
    <row r="3045" spans="4:6" x14ac:dyDescent="0.3">
      <c r="D3045" s="5">
        <f t="shared" si="49"/>
        <v>408118104</v>
      </c>
      <c r="E3045" s="6">
        <v>0.19004480185922681</v>
      </c>
      <c r="F3045" s="7">
        <v>-0.87773120903240431</v>
      </c>
    </row>
    <row r="3046" spans="4:6" x14ac:dyDescent="0.3">
      <c r="D3046" s="5">
        <f t="shared" si="49"/>
        <v>1401504253</v>
      </c>
      <c r="E3046" s="6">
        <v>0.65262627522705707</v>
      </c>
      <c r="F3046" s="7">
        <v>0.39242062446558579</v>
      </c>
    </row>
    <row r="3047" spans="4:6" x14ac:dyDescent="0.3">
      <c r="D3047" s="5">
        <f t="shared" si="49"/>
        <v>1981948769</v>
      </c>
      <c r="E3047" s="6">
        <v>0.92291681601006237</v>
      </c>
      <c r="F3047" s="7">
        <v>1.4249682885510573</v>
      </c>
    </row>
    <row r="3048" spans="4:6" x14ac:dyDescent="0.3">
      <c r="D3048" s="5">
        <f t="shared" si="49"/>
        <v>252554549</v>
      </c>
      <c r="E3048" s="6">
        <v>0.11760487651229359</v>
      </c>
      <c r="F3048" s="7">
        <v>-1.1870452990107669</v>
      </c>
    </row>
    <row r="3049" spans="4:6" x14ac:dyDescent="0.3">
      <c r="D3049" s="5">
        <f t="shared" si="49"/>
        <v>1943454407</v>
      </c>
      <c r="E3049" s="6">
        <v>0.90499148183035805</v>
      </c>
      <c r="F3049" s="7">
        <v>1.310528715966842</v>
      </c>
    </row>
    <row r="3050" spans="4:6" x14ac:dyDescent="0.3">
      <c r="D3050" s="5">
        <f t="shared" si="49"/>
        <v>1812044749</v>
      </c>
      <c r="E3050" s="6">
        <v>0.84379909126441843</v>
      </c>
      <c r="F3050" s="7">
        <v>1.0101951186687113</v>
      </c>
    </row>
    <row r="3051" spans="4:6" x14ac:dyDescent="0.3">
      <c r="D3051" s="5">
        <f t="shared" si="49"/>
        <v>55653022</v>
      </c>
      <c r="E3051" s="6">
        <v>2.5915457891221585E-2</v>
      </c>
      <c r="F3051" s="7">
        <v>-1.9445354419230598</v>
      </c>
    </row>
    <row r="3052" spans="4:6" x14ac:dyDescent="0.3">
      <c r="D3052" s="5">
        <f t="shared" si="49"/>
        <v>2072466212</v>
      </c>
      <c r="E3052" s="6">
        <v>0.96506728508050299</v>
      </c>
      <c r="F3052" s="7">
        <v>1.8127821388506715</v>
      </c>
    </row>
    <row r="3053" spans="4:6" x14ac:dyDescent="0.3">
      <c r="D3053" s="5">
        <f t="shared" si="49"/>
        <v>1638307604</v>
      </c>
      <c r="E3053" s="6">
        <v>0.76289642859520057</v>
      </c>
      <c r="F3053" s="7">
        <v>0.71565056483484124</v>
      </c>
    </row>
    <row r="3054" spans="4:6" x14ac:dyDescent="0.3">
      <c r="D3054" s="5">
        <f t="shared" si="49"/>
        <v>1661051909</v>
      </c>
      <c r="E3054" s="6">
        <v>0.7734875709502842</v>
      </c>
      <c r="F3054" s="7">
        <v>0.75038168546207196</v>
      </c>
    </row>
    <row r="3055" spans="4:6" x14ac:dyDescent="0.3">
      <c r="D3055" s="5">
        <f t="shared" si="49"/>
        <v>39771300</v>
      </c>
      <c r="E3055" s="6">
        <v>1.8519954773150344E-2</v>
      </c>
      <c r="F3055" s="7">
        <v>-2.085323898301001</v>
      </c>
    </row>
    <row r="3056" spans="4:6" x14ac:dyDescent="0.3">
      <c r="D3056" s="5">
        <f t="shared" si="49"/>
        <v>2097525529</v>
      </c>
      <c r="E3056" s="6">
        <v>0.97673643890464346</v>
      </c>
      <c r="F3056" s="7">
        <v>1.9905796241428766</v>
      </c>
    </row>
    <row r="3057" spans="4:6" x14ac:dyDescent="0.3">
      <c r="D3057" s="5">
        <f t="shared" si="49"/>
        <v>95821603</v>
      </c>
      <c r="E3057" s="6">
        <v>4.4620411046427125E-2</v>
      </c>
      <c r="F3057" s="7">
        <v>-1.6994160387052322</v>
      </c>
    </row>
    <row r="3058" spans="4:6" x14ac:dyDescent="0.3">
      <c r="D3058" s="5">
        <f t="shared" si="49"/>
        <v>1872306422</v>
      </c>
      <c r="E3058" s="6">
        <v>0.87186061951505078</v>
      </c>
      <c r="F3058" s="7">
        <v>1.135230481911645</v>
      </c>
    </row>
    <row r="3059" spans="4:6" x14ac:dyDescent="0.3">
      <c r="D3059" s="5">
        <f t="shared" si="49"/>
        <v>1254012367</v>
      </c>
      <c r="E3059" s="6">
        <v>0.58394501366088636</v>
      </c>
      <c r="F3059" s="7">
        <v>0.21199623362454262</v>
      </c>
    </row>
    <row r="3060" spans="4:6" x14ac:dyDescent="0.3">
      <c r="D3060" s="5">
        <f t="shared" si="49"/>
        <v>1309409468</v>
      </c>
      <c r="E3060" s="6">
        <v>0.60974129904968788</v>
      </c>
      <c r="F3060" s="7">
        <v>0.27864483446744709</v>
      </c>
    </row>
    <row r="3061" spans="4:6" x14ac:dyDescent="0.3">
      <c r="D3061" s="5">
        <f t="shared" si="49"/>
        <v>1765731324</v>
      </c>
      <c r="E3061" s="6">
        <v>0.82223272213920273</v>
      </c>
      <c r="F3061" s="7">
        <v>0.92390735050397532</v>
      </c>
    </row>
    <row r="3062" spans="4:6" x14ac:dyDescent="0.3">
      <c r="D3062" s="5">
        <f t="shared" si="49"/>
        <v>2138275021</v>
      </c>
      <c r="E3062" s="6">
        <v>0.99571189982417219</v>
      </c>
      <c r="F3062" s="7">
        <v>2.6285013957952099</v>
      </c>
    </row>
    <row r="3063" spans="4:6" x14ac:dyDescent="0.3">
      <c r="D3063" s="5">
        <f t="shared" si="49"/>
        <v>19529283</v>
      </c>
      <c r="E3063" s="6">
        <v>9.0940310704466249E-3</v>
      </c>
      <c r="F3063" s="7">
        <v>-2.3617671489207845</v>
      </c>
    </row>
    <row r="3064" spans="4:6" x14ac:dyDescent="0.3">
      <c r="D3064" s="5">
        <f t="shared" si="49"/>
        <v>2100182307</v>
      </c>
      <c r="E3064" s="6">
        <v>0.97797359756936653</v>
      </c>
      <c r="F3064" s="7">
        <v>2.0135880237331607</v>
      </c>
    </row>
    <row r="3065" spans="4:6" x14ac:dyDescent="0.3">
      <c r="D3065" s="5">
        <f t="shared" si="49"/>
        <v>1639617268</v>
      </c>
      <c r="E3065" s="6">
        <v>0.76350628841994916</v>
      </c>
      <c r="F3065" s="7">
        <v>0.71762680863489337</v>
      </c>
    </row>
    <row r="3066" spans="4:6" x14ac:dyDescent="0.3">
      <c r="D3066" s="5">
        <f t="shared" si="49"/>
        <v>455333443</v>
      </c>
      <c r="E3066" s="6">
        <v>0.21203115741911452</v>
      </c>
      <c r="F3066" s="7">
        <v>-0.79939343689956421</v>
      </c>
    </row>
    <row r="3067" spans="4:6" x14ac:dyDescent="0.3">
      <c r="D3067" s="5">
        <f t="shared" si="49"/>
        <v>2052983655</v>
      </c>
      <c r="E3067" s="6">
        <v>0.95599501249938734</v>
      </c>
      <c r="F3067" s="7">
        <v>1.7059898198942884</v>
      </c>
    </row>
    <row r="3068" spans="4:6" x14ac:dyDescent="0.3">
      <c r="D3068" s="5">
        <f t="shared" si="49"/>
        <v>1793636043</v>
      </c>
      <c r="E3068" s="6">
        <v>0.83522686952280523</v>
      </c>
      <c r="F3068" s="7">
        <v>0.97502822206036555</v>
      </c>
    </row>
    <row r="3069" spans="4:6" x14ac:dyDescent="0.3">
      <c r="D3069" s="5">
        <f t="shared" si="49"/>
        <v>507235554</v>
      </c>
      <c r="E3069" s="6">
        <v>0.23619996126387266</v>
      </c>
      <c r="F3069" s="7">
        <v>-0.71857970374677682</v>
      </c>
    </row>
    <row r="3070" spans="4:6" x14ac:dyDescent="0.3">
      <c r="D3070" s="5">
        <f t="shared" si="49"/>
        <v>1306367687</v>
      </c>
      <c r="E3070" s="6">
        <v>0.60832485939220049</v>
      </c>
      <c r="F3070" s="7">
        <v>0.2749556895960924</v>
      </c>
    </row>
    <row r="3071" spans="4:6" x14ac:dyDescent="0.3">
      <c r="D3071" s="5">
        <f t="shared" si="49"/>
        <v>964808669</v>
      </c>
      <c r="E3071" s="6">
        <v>0.44927404723062558</v>
      </c>
      <c r="F3071" s="7">
        <v>-0.12749567706887141</v>
      </c>
    </row>
    <row r="3072" spans="4:6" x14ac:dyDescent="0.3">
      <c r="D3072" s="5">
        <f t="shared" si="49"/>
        <v>1948892457</v>
      </c>
      <c r="E3072" s="6">
        <v>0.90752377119616023</v>
      </c>
      <c r="F3072" s="7">
        <v>1.3256596524205435</v>
      </c>
    </row>
    <row r="3073" spans="4:6" x14ac:dyDescent="0.3">
      <c r="D3073" s="5">
        <f t="shared" si="49"/>
        <v>171667718</v>
      </c>
      <c r="E3073" s="6">
        <v>7.9939010627510965E-2</v>
      </c>
      <c r="F3073" s="7">
        <v>-1.4054819222344017</v>
      </c>
    </row>
    <row r="3074" spans="4:6" x14ac:dyDescent="0.3">
      <c r="D3074" s="5">
        <f t="shared" si="49"/>
        <v>1580505452</v>
      </c>
      <c r="E3074" s="6">
        <v>0.73598020406065523</v>
      </c>
      <c r="F3074" s="7">
        <v>0.63100142624983846</v>
      </c>
    </row>
    <row r="3075" spans="4:6" x14ac:dyDescent="0.3">
      <c r="D3075" s="5">
        <f t="shared" ref="D3075:D3138" si="50">MOD(D3074*$B$4,$B$5)</f>
        <v>1074630170</v>
      </c>
      <c r="E3075" s="6">
        <v>0.50041366880798122</v>
      </c>
      <c r="F3075" s="7">
        <v>1.0369141162320215E-3</v>
      </c>
    </row>
    <row r="3076" spans="4:6" x14ac:dyDescent="0.3">
      <c r="D3076" s="5">
        <f t="shared" si="50"/>
        <v>1005442785</v>
      </c>
      <c r="E3076" s="6">
        <v>0.46819578201341983</v>
      </c>
      <c r="F3076" s="7">
        <v>-7.9805985177920022E-2</v>
      </c>
    </row>
    <row r="3077" spans="4:6" x14ac:dyDescent="0.3">
      <c r="D3077" s="5">
        <f t="shared" si="50"/>
        <v>598252535</v>
      </c>
      <c r="E3077" s="6">
        <v>0.27858304584266902</v>
      </c>
      <c r="F3077" s="7">
        <v>-0.58705600808218084</v>
      </c>
    </row>
    <row r="3078" spans="4:6" x14ac:dyDescent="0.3">
      <c r="D3078" s="5">
        <f t="shared" si="50"/>
        <v>1035515776</v>
      </c>
      <c r="E3078" s="6">
        <v>0.48219960972871595</v>
      </c>
      <c r="F3078" s="7">
        <v>-4.4633776834546848E-2</v>
      </c>
    </row>
    <row r="3079" spans="4:6" x14ac:dyDescent="0.3">
      <c r="D3079" s="5">
        <f t="shared" si="50"/>
        <v>552655724</v>
      </c>
      <c r="E3079" s="6">
        <v>0.25735037611550687</v>
      </c>
      <c r="F3079" s="7">
        <v>-0.65153568047186827</v>
      </c>
    </row>
    <row r="3080" spans="4:6" x14ac:dyDescent="0.3">
      <c r="D3080" s="5">
        <f t="shared" si="50"/>
        <v>1202590170</v>
      </c>
      <c r="E3080" s="6">
        <v>0.55999968718737336</v>
      </c>
      <c r="F3080" s="7">
        <v>0.15096842240519787</v>
      </c>
    </row>
    <row r="3081" spans="4:6" x14ac:dyDescent="0.3">
      <c r="D3081" s="5">
        <f t="shared" si="50"/>
        <v>1599634013</v>
      </c>
      <c r="E3081" s="6">
        <v>0.74488763440855554</v>
      </c>
      <c r="F3081" s="7">
        <v>0.65848780420940056</v>
      </c>
    </row>
    <row r="3082" spans="4:6" x14ac:dyDescent="0.3">
      <c r="D3082" s="5">
        <f t="shared" si="50"/>
        <v>1011429991</v>
      </c>
      <c r="E3082" s="6">
        <v>0.47098379206935298</v>
      </c>
      <c r="F3082" s="7">
        <v>-7.2797093166015486E-2</v>
      </c>
    </row>
    <row r="3083" spans="4:6" x14ac:dyDescent="0.3">
      <c r="D3083" s="5">
        <f t="shared" si="50"/>
        <v>1843864663</v>
      </c>
      <c r="E3083" s="6">
        <v>0.85861639339347962</v>
      </c>
      <c r="F3083" s="7">
        <v>1.0741237679175053</v>
      </c>
    </row>
    <row r="3084" spans="4:6" x14ac:dyDescent="0.3">
      <c r="D3084" s="5">
        <f t="shared" si="50"/>
        <v>583914111</v>
      </c>
      <c r="E3084" s="6">
        <v>0.27190619685864653</v>
      </c>
      <c r="F3084" s="7">
        <v>-0.60705804218763537</v>
      </c>
    </row>
    <row r="3085" spans="4:6" x14ac:dyDescent="0.3">
      <c r="D3085" s="5">
        <f t="shared" si="50"/>
        <v>395185206</v>
      </c>
      <c r="E3085" s="6">
        <v>0.18402245192231839</v>
      </c>
      <c r="F3085" s="7">
        <v>-0.90014159306111607</v>
      </c>
    </row>
    <row r="3086" spans="4:6" x14ac:dyDescent="0.3">
      <c r="D3086" s="5">
        <f t="shared" si="50"/>
        <v>2035326172</v>
      </c>
      <c r="E3086" s="6">
        <v>0.94777260622733517</v>
      </c>
      <c r="F3086" s="7">
        <v>1.6236300525743037</v>
      </c>
    </row>
    <row r="3087" spans="4:6" x14ac:dyDescent="0.3">
      <c r="D3087" s="5">
        <f t="shared" si="50"/>
        <v>2000282009</v>
      </c>
      <c r="E3087" s="6">
        <v>0.93145389615693497</v>
      </c>
      <c r="F3087" s="7">
        <v>1.4867070204887192</v>
      </c>
    </row>
    <row r="3088" spans="4:6" x14ac:dyDescent="0.3">
      <c r="D3088" s="5">
        <f t="shared" si="50"/>
        <v>453120025</v>
      </c>
      <c r="E3088" s="6">
        <v>0.21100045434292447</v>
      </c>
      <c r="F3088" s="7">
        <v>-0.80295471622201586</v>
      </c>
    </row>
    <row r="3089" spans="4:6" x14ac:dyDescent="0.3">
      <c r="D3089" s="5">
        <f t="shared" si="50"/>
        <v>435782080</v>
      </c>
      <c r="E3089" s="6">
        <v>0.20292684454743457</v>
      </c>
      <c r="F3089" s="7">
        <v>-0.8312123325955586</v>
      </c>
    </row>
    <row r="3090" spans="4:6" x14ac:dyDescent="0.3">
      <c r="D3090" s="5">
        <f t="shared" si="50"/>
        <v>1034461315</v>
      </c>
      <c r="E3090" s="6">
        <v>0.48170858806158284</v>
      </c>
      <c r="F3090" s="7">
        <v>-4.58658464203145E-2</v>
      </c>
    </row>
    <row r="3091" spans="4:6" x14ac:dyDescent="0.3">
      <c r="D3091" s="5">
        <f t="shared" si="50"/>
        <v>1192376321</v>
      </c>
      <c r="E3091" s="6">
        <v>0.55524349310923693</v>
      </c>
      <c r="F3091" s="7">
        <v>0.13892044634845951</v>
      </c>
    </row>
    <row r="3092" spans="4:6" x14ac:dyDescent="0.3">
      <c r="D3092" s="5">
        <f t="shared" si="50"/>
        <v>340684097</v>
      </c>
      <c r="E3092" s="6">
        <v>0.15864339532204288</v>
      </c>
      <c r="F3092" s="7">
        <v>-1.0000490096479135</v>
      </c>
    </row>
    <row r="3093" spans="4:6" x14ac:dyDescent="0.3">
      <c r="D3093" s="5">
        <f t="shared" si="50"/>
        <v>1879761208</v>
      </c>
      <c r="E3093" s="6">
        <v>0.87533202476364746</v>
      </c>
      <c r="F3093" s="7">
        <v>1.1519637967613323</v>
      </c>
    </row>
    <row r="3094" spans="4:6" x14ac:dyDescent="0.3">
      <c r="D3094" s="5">
        <f t="shared" si="50"/>
        <v>326734677</v>
      </c>
      <c r="E3094" s="6">
        <v>0.15214769044159696</v>
      </c>
      <c r="F3094" s="7">
        <v>-1.0272656743717621</v>
      </c>
    </row>
    <row r="3095" spans="4:6" x14ac:dyDescent="0.3">
      <c r="D3095" s="5">
        <f t="shared" si="50"/>
        <v>689689899</v>
      </c>
      <c r="E3095" s="6">
        <v>0.32116188651058997</v>
      </c>
      <c r="F3095" s="7">
        <v>-0.46445223559837057</v>
      </c>
    </row>
    <row r="3096" spans="4:6" x14ac:dyDescent="0.3">
      <c r="D3096" s="5">
        <f t="shared" si="50"/>
        <v>1729618835</v>
      </c>
      <c r="E3096" s="6">
        <v>0.80541653400791491</v>
      </c>
      <c r="F3096" s="7">
        <v>0.86112912108571438</v>
      </c>
    </row>
    <row r="3097" spans="4:6" x14ac:dyDescent="0.3">
      <c r="D3097" s="5">
        <f t="shared" si="50"/>
        <v>561556219</v>
      </c>
      <c r="E3097" s="6">
        <v>0.26149499207874294</v>
      </c>
      <c r="F3097" s="7">
        <v>-0.63874323107166808</v>
      </c>
    </row>
    <row r="3098" spans="4:6" x14ac:dyDescent="0.3">
      <c r="D3098" s="5">
        <f t="shared" si="50"/>
        <v>1341654915</v>
      </c>
      <c r="E3098" s="6">
        <v>0.62475675542350562</v>
      </c>
      <c r="F3098" s="7">
        <v>0.31799795365672057</v>
      </c>
    </row>
    <row r="3099" spans="4:6" x14ac:dyDescent="0.3">
      <c r="D3099" s="5">
        <f t="shared" si="50"/>
        <v>1360059386</v>
      </c>
      <c r="E3099" s="6">
        <v>0.63332700508956519</v>
      </c>
      <c r="F3099" s="7">
        <v>0.34067801673550963</v>
      </c>
    </row>
    <row r="3100" spans="4:6" x14ac:dyDescent="0.3">
      <c r="D3100" s="5">
        <f t="shared" si="50"/>
        <v>704049169</v>
      </c>
      <c r="E3100" s="6">
        <v>0.32784844266981672</v>
      </c>
      <c r="F3100" s="7">
        <v>-0.4458620658496919</v>
      </c>
    </row>
    <row r="3101" spans="4:6" x14ac:dyDescent="0.3">
      <c r="D3101" s="5">
        <f t="shared" si="50"/>
        <v>1228723024</v>
      </c>
      <c r="E3101" s="6">
        <v>0.57216874563337183</v>
      </c>
      <c r="F3101" s="7">
        <v>0.1818983381153558</v>
      </c>
    </row>
    <row r="3102" spans="4:6" x14ac:dyDescent="0.3">
      <c r="D3102" s="5">
        <f t="shared" si="50"/>
        <v>338245011</v>
      </c>
      <c r="E3102" s="6">
        <v>0.15750760739437081</v>
      </c>
      <c r="F3102" s="7">
        <v>-1.0047542160699532</v>
      </c>
    </row>
    <row r="3103" spans="4:6" x14ac:dyDescent="0.3">
      <c r="D3103" s="5">
        <f t="shared" si="50"/>
        <v>106757840</v>
      </c>
      <c r="E3103" s="6">
        <v>4.9712993250892491E-2</v>
      </c>
      <c r="F3103" s="7">
        <v>-1.6476428275872612</v>
      </c>
    </row>
    <row r="3104" spans="4:6" x14ac:dyDescent="0.3">
      <c r="D3104" s="5">
        <f t="shared" si="50"/>
        <v>1494425487</v>
      </c>
      <c r="E3104" s="6">
        <v>0.69589609671001895</v>
      </c>
      <c r="F3104" s="7">
        <v>0.5126333691527456</v>
      </c>
    </row>
    <row r="3105" spans="4:6" x14ac:dyDescent="0.3">
      <c r="D3105" s="5">
        <f t="shared" si="50"/>
        <v>1289496600</v>
      </c>
      <c r="E3105" s="6">
        <v>0.60046864729418292</v>
      </c>
      <c r="F3105" s="7">
        <v>0.25456032558847919</v>
      </c>
    </row>
    <row r="3106" spans="4:6" x14ac:dyDescent="0.3">
      <c r="D3106" s="5">
        <f t="shared" si="50"/>
        <v>476870305</v>
      </c>
      <c r="E3106" s="6">
        <v>0.22206004031194379</v>
      </c>
      <c r="F3106" s="7">
        <v>-0.76525438506986576</v>
      </c>
    </row>
    <row r="3107" spans="4:6" x14ac:dyDescent="0.3">
      <c r="D3107" s="5">
        <f t="shared" si="50"/>
        <v>129280462</v>
      </c>
      <c r="E3107" s="6">
        <v>6.0200906414725731E-2</v>
      </c>
      <c r="F3107" s="7">
        <v>-1.5530892547167157</v>
      </c>
    </row>
    <row r="3108" spans="4:6" x14ac:dyDescent="0.3">
      <c r="D3108" s="5">
        <f t="shared" si="50"/>
        <v>2057186667</v>
      </c>
      <c r="E3108" s="6">
        <v>0.95795219247969998</v>
      </c>
      <c r="F3108" s="7">
        <v>1.7274013127489998</v>
      </c>
    </row>
    <row r="3109" spans="4:6" x14ac:dyDescent="0.3">
      <c r="D3109" s="5">
        <f t="shared" si="50"/>
        <v>666281830</v>
      </c>
      <c r="E3109" s="6">
        <v>0.31026165495650998</v>
      </c>
      <c r="F3109" s="7">
        <v>-0.49510881763260456</v>
      </c>
    </row>
    <row r="3110" spans="4:6" x14ac:dyDescent="0.3">
      <c r="D3110" s="5">
        <f t="shared" si="50"/>
        <v>1375118458</v>
      </c>
      <c r="E3110" s="6">
        <v>0.64033943194927589</v>
      </c>
      <c r="F3110" s="7">
        <v>0.35936622752785091</v>
      </c>
    </row>
    <row r="3111" spans="4:6" x14ac:dyDescent="0.3">
      <c r="D3111" s="5">
        <f t="shared" si="50"/>
        <v>1771040995</v>
      </c>
      <c r="E3111" s="6">
        <v>0.82470523037454602</v>
      </c>
      <c r="F3111" s="7">
        <v>0.93344638747119479</v>
      </c>
    </row>
    <row r="3112" spans="4:6" x14ac:dyDescent="0.3">
      <c r="D3112" s="5">
        <f t="shared" si="50"/>
        <v>743366222</v>
      </c>
      <c r="E3112" s="6">
        <v>0.34615687219999441</v>
      </c>
      <c r="F3112" s="7">
        <v>-0.39571709287117107</v>
      </c>
    </row>
    <row r="3113" spans="4:6" x14ac:dyDescent="0.3">
      <c r="D3113" s="5">
        <f t="shared" si="50"/>
        <v>726644439</v>
      </c>
      <c r="E3113" s="6">
        <v>0.33837018519488182</v>
      </c>
      <c r="F3113" s="7">
        <v>-0.41691528858355048</v>
      </c>
    </row>
    <row r="3114" spans="4:6" x14ac:dyDescent="0.3">
      <c r="D3114" s="5">
        <f t="shared" si="50"/>
        <v>1003308518</v>
      </c>
      <c r="E3114" s="6">
        <v>0.46720193649381581</v>
      </c>
      <c r="F3114" s="7">
        <v>-8.2305384186781905E-2</v>
      </c>
    </row>
    <row r="3115" spans="4:6" x14ac:dyDescent="0.3">
      <c r="D3115" s="5">
        <f t="shared" si="50"/>
        <v>654265234</v>
      </c>
      <c r="E3115" s="6">
        <v>0.30466599138888156</v>
      </c>
      <c r="F3115" s="7">
        <v>-0.51102723995195998</v>
      </c>
    </row>
    <row r="3116" spans="4:6" x14ac:dyDescent="0.3">
      <c r="D3116" s="5">
        <f t="shared" si="50"/>
        <v>1142597632</v>
      </c>
      <c r="E3116" s="6">
        <v>0.53206348468741727</v>
      </c>
      <c r="F3116" s="7">
        <v>8.0457960285199859E-2</v>
      </c>
    </row>
    <row r="3117" spans="4:6" x14ac:dyDescent="0.3">
      <c r="D3117" s="5">
        <f t="shared" si="50"/>
        <v>507788371</v>
      </c>
      <c r="E3117" s="6">
        <v>0.23645738673997799</v>
      </c>
      <c r="F3117" s="7">
        <v>-0.71774460727510547</v>
      </c>
    </row>
    <row r="3118" spans="4:6" x14ac:dyDescent="0.3">
      <c r="D3118" s="5">
        <f t="shared" si="50"/>
        <v>74109683</v>
      </c>
      <c r="E3118" s="6">
        <v>3.451001041988843E-2</v>
      </c>
      <c r="F3118" s="7">
        <v>-1.8182886879228897</v>
      </c>
    </row>
    <row r="3119" spans="4:6" x14ac:dyDescent="0.3">
      <c r="D3119" s="5">
        <f t="shared" si="50"/>
        <v>1788235838</v>
      </c>
      <c r="E3119" s="6">
        <v>0.83271220310843752</v>
      </c>
      <c r="F3119" s="7">
        <v>0.96493854505433418</v>
      </c>
    </row>
    <row r="3120" spans="4:6" x14ac:dyDescent="0.3">
      <c r="D3120" s="5">
        <f t="shared" si="50"/>
        <v>1826944933</v>
      </c>
      <c r="E3120" s="6">
        <v>0.85073753013344255</v>
      </c>
      <c r="F3120" s="7">
        <v>1.039601801228393</v>
      </c>
    </row>
    <row r="3121" spans="4:6" x14ac:dyDescent="0.3">
      <c r="D3121" s="5">
        <f t="shared" si="50"/>
        <v>2042896788</v>
      </c>
      <c r="E3121" s="6">
        <v>0.951297949022891</v>
      </c>
      <c r="F3121" s="7">
        <v>1.6575709264808969</v>
      </c>
    </row>
    <row r="3122" spans="4:6" x14ac:dyDescent="0.3">
      <c r="D3122" s="5">
        <f t="shared" si="50"/>
        <v>221783308</v>
      </c>
      <c r="E3122" s="6">
        <v>0.103275900802832</v>
      </c>
      <c r="F3122" s="7">
        <v>-1.2631040141337859</v>
      </c>
    </row>
    <row r="3123" spans="4:6" x14ac:dyDescent="0.3">
      <c r="D3123" s="5">
        <f t="shared" si="50"/>
        <v>496080173</v>
      </c>
      <c r="E3123" s="6">
        <v>0.23100533218216648</v>
      </c>
      <c r="F3123" s="7">
        <v>-0.73554003962697223</v>
      </c>
    </row>
    <row r="3124" spans="4:6" x14ac:dyDescent="0.3">
      <c r="D3124" s="5">
        <f t="shared" si="50"/>
        <v>1843366833</v>
      </c>
      <c r="E3124" s="6">
        <v>0.85838457323460338</v>
      </c>
      <c r="F3124" s="7">
        <v>1.0730897409331508</v>
      </c>
    </row>
    <row r="3125" spans="4:6" x14ac:dyDescent="0.3">
      <c r="D3125" s="5">
        <f t="shared" si="50"/>
        <v>175482298</v>
      </c>
      <c r="E3125" s="6">
        <v>8.1715312862503636E-2</v>
      </c>
      <c r="F3125" s="7">
        <v>-1.3936258252571234</v>
      </c>
    </row>
    <row r="3126" spans="4:6" x14ac:dyDescent="0.3">
      <c r="D3126" s="5">
        <f t="shared" si="50"/>
        <v>1030502990</v>
      </c>
      <c r="E3126" s="6">
        <v>0.47986534934478381</v>
      </c>
      <c r="F3126" s="7">
        <v>-5.0491530236509943E-2</v>
      </c>
    </row>
    <row r="3127" spans="4:6" x14ac:dyDescent="0.3">
      <c r="D3127" s="5">
        <f t="shared" si="50"/>
        <v>1246114829</v>
      </c>
      <c r="E3127" s="6">
        <v>0.58026743594581953</v>
      </c>
      <c r="F3127" s="7">
        <v>0.20257769144259841</v>
      </c>
    </row>
    <row r="3128" spans="4:6" x14ac:dyDescent="0.3">
      <c r="D3128" s="5">
        <f t="shared" si="50"/>
        <v>191958189</v>
      </c>
      <c r="E3128" s="6">
        <v>8.9387497482250902E-2</v>
      </c>
      <c r="F3128" s="7">
        <v>-1.344536396920045</v>
      </c>
    </row>
    <row r="3129" spans="4:6" x14ac:dyDescent="0.3">
      <c r="D3129" s="5">
        <f t="shared" si="50"/>
        <v>1769288061</v>
      </c>
      <c r="E3129" s="6">
        <v>0.82388895687078023</v>
      </c>
      <c r="F3129" s="7">
        <v>0.9302878126181463</v>
      </c>
    </row>
    <row r="3130" spans="4:6" x14ac:dyDescent="0.3">
      <c r="D3130" s="5">
        <f t="shared" si="50"/>
        <v>2026834988</v>
      </c>
      <c r="E3130" s="6">
        <v>0.94381859055144579</v>
      </c>
      <c r="F3130" s="7">
        <v>1.5876618731232011</v>
      </c>
    </row>
    <row r="3131" spans="4:6" x14ac:dyDescent="0.3">
      <c r="D3131" s="5">
        <f t="shared" si="50"/>
        <v>144232075</v>
      </c>
      <c r="E3131" s="6">
        <v>6.7163293778117084E-2</v>
      </c>
      <c r="F3131" s="7">
        <v>-1.4972562747835172</v>
      </c>
    </row>
    <row r="3132" spans="4:6" x14ac:dyDescent="0.3">
      <c r="D3132" s="5">
        <f t="shared" si="50"/>
        <v>84508751</v>
      </c>
      <c r="E3132" s="6">
        <v>3.9352453816079026E-2</v>
      </c>
      <c r="F3132" s="7">
        <v>-1.7582504319828354</v>
      </c>
    </row>
    <row r="3133" spans="4:6" x14ac:dyDescent="0.3">
      <c r="D3133" s="5">
        <f t="shared" si="50"/>
        <v>1250473868</v>
      </c>
      <c r="E3133" s="6">
        <v>0.58229727165987466</v>
      </c>
      <c r="F3133" s="7">
        <v>0.20777397168997769</v>
      </c>
    </row>
    <row r="3134" spans="4:6" x14ac:dyDescent="0.3">
      <c r="D3134" s="5">
        <f t="shared" si="50"/>
        <v>153732352</v>
      </c>
      <c r="E3134" s="6">
        <v>7.1587204999837284E-2</v>
      </c>
      <c r="F3134" s="7">
        <v>-1.4640715123924577</v>
      </c>
    </row>
    <row r="3135" spans="4:6" x14ac:dyDescent="0.3">
      <c r="D3135" s="5">
        <f t="shared" si="50"/>
        <v>1258363007</v>
      </c>
      <c r="E3135" s="6">
        <v>0.58597093828578573</v>
      </c>
      <c r="F3135" s="7">
        <v>0.21719276420720018</v>
      </c>
    </row>
    <row r="3136" spans="4:6" x14ac:dyDescent="0.3">
      <c r="D3136" s="5">
        <f t="shared" si="50"/>
        <v>865755502</v>
      </c>
      <c r="E3136" s="6">
        <v>0.40314882193053964</v>
      </c>
      <c r="F3136" s="7">
        <v>-0.24520507910826733</v>
      </c>
    </row>
    <row r="3137" spans="4:6" x14ac:dyDescent="0.3">
      <c r="D3137" s="5">
        <f t="shared" si="50"/>
        <v>852066422</v>
      </c>
      <c r="E3137" s="6">
        <v>0.39677434730974431</v>
      </c>
      <c r="F3137" s="7">
        <v>-0.26170524745241885</v>
      </c>
    </row>
    <row r="3138" spans="4:6" x14ac:dyDescent="0.3">
      <c r="D3138" s="5">
        <f t="shared" si="50"/>
        <v>1491449018</v>
      </c>
      <c r="E3138" s="6">
        <v>0.69451007032255652</v>
      </c>
      <c r="F3138" s="7">
        <v>0.50867527010330049</v>
      </c>
    </row>
    <row r="3139" spans="4:6" x14ac:dyDescent="0.3">
      <c r="D3139" s="5">
        <f t="shared" ref="D3139:D3202" si="51">MOD(D3138*$B$4,$B$5)</f>
        <v>1493765850</v>
      </c>
      <c r="E3139" s="6">
        <v>0.69558892929515703</v>
      </c>
      <c r="F3139" s="7">
        <v>0.51175549517563024</v>
      </c>
    </row>
    <row r="3140" spans="4:6" x14ac:dyDescent="0.3">
      <c r="D3140" s="5">
        <f t="shared" si="51"/>
        <v>1660413678</v>
      </c>
      <c r="E3140" s="6">
        <v>0.77319037148094771</v>
      </c>
      <c r="F3140" s="7">
        <v>0.74939484510229892</v>
      </c>
    </row>
    <row r="3141" spans="4:6" x14ac:dyDescent="0.3">
      <c r="D3141" s="5">
        <f t="shared" si="51"/>
        <v>1443977404</v>
      </c>
      <c r="E3141" s="6">
        <v>0.67240437741615289</v>
      </c>
      <c r="F3141" s="7">
        <v>0.44656212811422158</v>
      </c>
    </row>
    <row r="3142" spans="4:6" x14ac:dyDescent="0.3">
      <c r="D3142" s="5">
        <f t="shared" si="51"/>
        <v>1356537805</v>
      </c>
      <c r="E3142" s="6">
        <v>0.63168714114621949</v>
      </c>
      <c r="F3142" s="7">
        <v>0.33632510858003428</v>
      </c>
    </row>
    <row r="3143" spans="4:6" x14ac:dyDescent="0.3">
      <c r="D3143" s="5">
        <f t="shared" si="51"/>
        <v>365020831</v>
      </c>
      <c r="E3143" s="6">
        <v>0.16997607021590327</v>
      </c>
      <c r="F3143" s="7">
        <v>-0.95425982152858924</v>
      </c>
    </row>
    <row r="3144" spans="4:6" x14ac:dyDescent="0.3">
      <c r="D3144" s="5">
        <f t="shared" si="51"/>
        <v>1964693213</v>
      </c>
      <c r="E3144" s="6">
        <v>0.91488157158240824</v>
      </c>
      <c r="F3144" s="7">
        <v>1.3714431409624472</v>
      </c>
    </row>
    <row r="3145" spans="4:6" x14ac:dyDescent="0.3">
      <c r="D3145" s="5">
        <f t="shared" si="51"/>
        <v>533265909</v>
      </c>
      <c r="E3145" s="6">
        <v>0.24832128989353897</v>
      </c>
      <c r="F3145" s="7">
        <v>-0.67978188292432973</v>
      </c>
    </row>
    <row r="3146" spans="4:6" x14ac:dyDescent="0.3">
      <c r="D3146" s="5">
        <f t="shared" si="51"/>
        <v>1539700397</v>
      </c>
      <c r="E3146" s="6">
        <v>0.71697886960299584</v>
      </c>
      <c r="F3146" s="7">
        <v>0.57388996996210095</v>
      </c>
    </row>
    <row r="3147" spans="4:6" x14ac:dyDescent="0.3">
      <c r="D3147" s="5">
        <f t="shared" si="51"/>
        <v>616324564</v>
      </c>
      <c r="E3147" s="6">
        <v>0.28699849013890932</v>
      </c>
      <c r="F3147" s="7">
        <v>-0.56217472480842434</v>
      </c>
    </row>
    <row r="3148" spans="4:6" x14ac:dyDescent="0.3">
      <c r="D3148" s="5">
        <f t="shared" si="51"/>
        <v>1512066953</v>
      </c>
      <c r="E3148" s="6">
        <v>0.70411104448522543</v>
      </c>
      <c r="F3148" s="7">
        <v>0.5362613896746159</v>
      </c>
    </row>
    <row r="3149" spans="4:6" x14ac:dyDescent="0.3">
      <c r="D3149" s="5">
        <f t="shared" si="51"/>
        <v>309694027</v>
      </c>
      <c r="E3149" s="6">
        <v>0.14421251941864613</v>
      </c>
      <c r="F3149" s="7">
        <v>-1.0615829907771932</v>
      </c>
    </row>
    <row r="3150" spans="4:6" x14ac:dyDescent="0.3">
      <c r="D3150" s="5">
        <f t="shared" si="51"/>
        <v>606710550</v>
      </c>
      <c r="E3150" s="6">
        <v>0.28252161599930525</v>
      </c>
      <c r="F3150" s="7">
        <v>-0.57536683058808857</v>
      </c>
    </row>
    <row r="3151" spans="4:6" x14ac:dyDescent="0.3">
      <c r="D3151" s="5">
        <f t="shared" si="51"/>
        <v>1290464911</v>
      </c>
      <c r="E3151" s="6">
        <v>0.60091955224137716</v>
      </c>
      <c r="F3151" s="7">
        <v>0.25572797086037247</v>
      </c>
    </row>
    <row r="3152" spans="4:6" x14ac:dyDescent="0.3">
      <c r="D3152" s="5">
        <f t="shared" si="51"/>
        <v>2121053999</v>
      </c>
      <c r="E3152" s="6">
        <v>0.98769273654342882</v>
      </c>
      <c r="F3152" s="7">
        <v>2.2473991872181509</v>
      </c>
    </row>
    <row r="3153" spans="4:6" x14ac:dyDescent="0.3">
      <c r="D3153" s="5">
        <f t="shared" si="51"/>
        <v>1967231357</v>
      </c>
      <c r="E3153" s="6">
        <v>0.91606348698592133</v>
      </c>
      <c r="F3153" s="7">
        <v>1.3790704748728813</v>
      </c>
    </row>
    <row r="3154" spans="4:6" x14ac:dyDescent="0.3">
      <c r="D3154" s="5">
        <f t="shared" si="51"/>
        <v>645447054</v>
      </c>
      <c r="E3154" s="6">
        <v>0.30055970633454593</v>
      </c>
      <c r="F3154" s="7">
        <v>-0.52279141765278458</v>
      </c>
    </row>
    <row r="3155" spans="4:6" x14ac:dyDescent="0.3">
      <c r="D3155" s="5">
        <f t="shared" si="51"/>
        <v>681992958</v>
      </c>
      <c r="E3155" s="6">
        <v>0.31757771905286025</v>
      </c>
      <c r="F3155" s="7">
        <v>-0.47448311191482551</v>
      </c>
    </row>
    <row r="3156" spans="4:6" x14ac:dyDescent="0.3">
      <c r="D3156" s="5">
        <f t="shared" si="51"/>
        <v>1705250755</v>
      </c>
      <c r="E3156" s="6">
        <v>0.79406926249532894</v>
      </c>
      <c r="F3156" s="7">
        <v>0.82062224108547599</v>
      </c>
    </row>
    <row r="3157" spans="4:6" x14ac:dyDescent="0.3">
      <c r="D3157" s="5">
        <f t="shared" si="51"/>
        <v>1111005095</v>
      </c>
      <c r="E3157" s="6">
        <v>0.51735206322497884</v>
      </c>
      <c r="F3157" s="7">
        <v>4.3508895636503807E-2</v>
      </c>
    </row>
    <row r="3158" spans="4:6" x14ac:dyDescent="0.3">
      <c r="D3158" s="5">
        <f t="shared" si="51"/>
        <v>217824214</v>
      </c>
      <c r="E3158" s="6">
        <v>0.10143230399250268</v>
      </c>
      <c r="F3158" s="7">
        <v>-1.2734325080067206</v>
      </c>
    </row>
    <row r="3159" spans="4:6" x14ac:dyDescent="0.3">
      <c r="D3159" s="5">
        <f t="shared" si="51"/>
        <v>512698282</v>
      </c>
      <c r="E3159" s="6">
        <v>0.23874374221893377</v>
      </c>
      <c r="F3159" s="7">
        <v>-0.71034941369809401</v>
      </c>
    </row>
    <row r="3160" spans="4:6" x14ac:dyDescent="0.3">
      <c r="D3160" s="5">
        <f t="shared" si="51"/>
        <v>857222394</v>
      </c>
      <c r="E3160" s="6">
        <v>0.39917528387082302</v>
      </c>
      <c r="F3160" s="7">
        <v>-0.25548235818550041</v>
      </c>
    </row>
    <row r="3161" spans="4:6" x14ac:dyDescent="0.3">
      <c r="D3161" s="5">
        <f t="shared" si="51"/>
        <v>1267270378</v>
      </c>
      <c r="E3161" s="6">
        <v>0.59011875613603626</v>
      </c>
      <c r="F3161" s="7">
        <v>0.22785047175274445</v>
      </c>
    </row>
    <row r="3162" spans="4:6" x14ac:dyDescent="0.3">
      <c r="D3162" s="5">
        <f t="shared" si="51"/>
        <v>1336731643</v>
      </c>
      <c r="E3162" s="6">
        <v>0.62246417824408429</v>
      </c>
      <c r="F3162" s="7">
        <v>0.3119590515733211</v>
      </c>
    </row>
    <row r="3163" spans="4:6" x14ac:dyDescent="0.3">
      <c r="D3163" s="5">
        <f t="shared" si="51"/>
        <v>2079481491</v>
      </c>
      <c r="E3163" s="6">
        <v>0.9683340289335084</v>
      </c>
      <c r="F3163" s="7">
        <v>1.8568539047924062</v>
      </c>
    </row>
    <row r="3164" spans="4:6" x14ac:dyDescent="0.3">
      <c r="D3164" s="5">
        <f t="shared" si="51"/>
        <v>970423987</v>
      </c>
      <c r="E3164" s="6">
        <v>0.45188888344158312</v>
      </c>
      <c r="F3164" s="7">
        <v>-0.12089050000110198</v>
      </c>
    </row>
    <row r="3165" spans="4:6" x14ac:dyDescent="0.3">
      <c r="D3165" s="5">
        <f t="shared" si="51"/>
        <v>275484466</v>
      </c>
      <c r="E3165" s="6">
        <v>0.12828245119031748</v>
      </c>
      <c r="F3165" s="7">
        <v>-1.1345476395235012</v>
      </c>
    </row>
    <row r="3166" spans="4:6" x14ac:dyDescent="0.3">
      <c r="D3166" s="5">
        <f t="shared" si="51"/>
        <v>691916062</v>
      </c>
      <c r="E3166" s="6">
        <v>0.32219852443989228</v>
      </c>
      <c r="F3166" s="7">
        <v>-0.46155977139910487</v>
      </c>
    </row>
    <row r="3167" spans="4:6" x14ac:dyDescent="0.3">
      <c r="D3167" s="5">
        <f t="shared" si="51"/>
        <v>1814550658</v>
      </c>
      <c r="E3167" s="6">
        <v>0.84496599607632128</v>
      </c>
      <c r="F3167" s="7">
        <v>1.0150793424367941</v>
      </c>
    </row>
    <row r="3168" spans="4:6" x14ac:dyDescent="0.3">
      <c r="D3168" s="5">
        <f t="shared" si="51"/>
        <v>759302129</v>
      </c>
      <c r="E3168" s="6">
        <v>0.35357760717494191</v>
      </c>
      <c r="F3168" s="7">
        <v>-0.37567945380140727</v>
      </c>
    </row>
    <row r="3169" spans="4:6" x14ac:dyDescent="0.3">
      <c r="D3169" s="5">
        <f t="shared" si="51"/>
        <v>1169665610</v>
      </c>
      <c r="E3169" s="6">
        <v>0.54466799417945366</v>
      </c>
      <c r="F3169" s="7">
        <v>0.11220103109116988</v>
      </c>
    </row>
    <row r="3170" spans="4:6" x14ac:dyDescent="0.3">
      <c r="D3170" s="5">
        <f t="shared" si="51"/>
        <v>1436097033</v>
      </c>
      <c r="E3170" s="6">
        <v>0.66873479370841271</v>
      </c>
      <c r="F3170" s="7">
        <v>0.43642223072224978</v>
      </c>
    </row>
    <row r="3171" spans="4:6" x14ac:dyDescent="0.3">
      <c r="D3171" s="5">
        <f t="shared" si="51"/>
        <v>1067754783</v>
      </c>
      <c r="E3171" s="6">
        <v>0.49721206724384059</v>
      </c>
      <c r="F3171" s="7">
        <v>-6.9883679560973026E-3</v>
      </c>
    </row>
    <row r="3172" spans="4:6" x14ac:dyDescent="0.3">
      <c r="D3172" s="5">
        <f t="shared" si="51"/>
        <v>1983602193</v>
      </c>
      <c r="E3172" s="6">
        <v>0.92368675155908497</v>
      </c>
      <c r="F3172" s="7">
        <v>1.430315469483689</v>
      </c>
    </row>
    <row r="3173" spans="4:6" x14ac:dyDescent="0.3">
      <c r="D3173" s="5">
        <f t="shared" si="51"/>
        <v>608089514</v>
      </c>
      <c r="E3173" s="6">
        <v>0.2831637461512943</v>
      </c>
      <c r="F3173" s="7">
        <v>-0.5734685430075549</v>
      </c>
    </row>
    <row r="3174" spans="4:6" x14ac:dyDescent="0.3">
      <c r="D3174" s="5">
        <f t="shared" si="51"/>
        <v>1282443098</v>
      </c>
      <c r="E3174" s="6">
        <v>0.59718410446977621</v>
      </c>
      <c r="F3174" s="7">
        <v>0.24606516160735939</v>
      </c>
    </row>
    <row r="3175" spans="4:6" x14ac:dyDescent="0.3">
      <c r="D3175" s="5">
        <f t="shared" si="51"/>
        <v>1447175136</v>
      </c>
      <c r="E3175" s="6">
        <v>0.67389343741712482</v>
      </c>
      <c r="F3175" s="7">
        <v>0.45068981337410302</v>
      </c>
    </row>
    <row r="3176" spans="4:6" x14ac:dyDescent="0.3">
      <c r="D3176" s="5">
        <f t="shared" si="51"/>
        <v>1095436593</v>
      </c>
      <c r="E3176" s="6">
        <v>0.51010241453545391</v>
      </c>
      <c r="F3176" s="7">
        <v>2.5325704937432459E-2</v>
      </c>
    </row>
    <row r="3177" spans="4:6" x14ac:dyDescent="0.3">
      <c r="D3177" s="5">
        <f t="shared" si="51"/>
        <v>329940622</v>
      </c>
      <c r="E3177" s="6">
        <v>0.15364057491872513</v>
      </c>
      <c r="F3177" s="7">
        <v>-1.0209436228911253</v>
      </c>
    </row>
    <row r="3178" spans="4:6" x14ac:dyDescent="0.3">
      <c r="D3178" s="5">
        <f t="shared" si="51"/>
        <v>825038410</v>
      </c>
      <c r="E3178" s="6">
        <v>0.38418844843673378</v>
      </c>
      <c r="F3178" s="7">
        <v>-0.29449864734624681</v>
      </c>
    </row>
    <row r="3179" spans="4:6" x14ac:dyDescent="0.3">
      <c r="D3179" s="5">
        <f t="shared" si="51"/>
        <v>344855495</v>
      </c>
      <c r="E3179" s="6">
        <v>0.16058585388640487</v>
      </c>
      <c r="F3179" s="7">
        <v>-0.99205292668811673</v>
      </c>
    </row>
    <row r="3180" spans="4:6" x14ac:dyDescent="0.3">
      <c r="D3180" s="5">
        <f t="shared" si="51"/>
        <v>1373851248</v>
      </c>
      <c r="E3180" s="6">
        <v>0.63974934130883709</v>
      </c>
      <c r="F3180" s="7">
        <v>0.35778887405177706</v>
      </c>
    </row>
    <row r="3181" spans="4:6" x14ac:dyDescent="0.3">
      <c r="D3181" s="5">
        <f t="shared" si="51"/>
        <v>731089201</v>
      </c>
      <c r="E3181" s="6">
        <v>0.34043993879150591</v>
      </c>
      <c r="F3181" s="7">
        <v>-0.41126275390785716</v>
      </c>
    </row>
    <row r="3182" spans="4:6" x14ac:dyDescent="0.3">
      <c r="D3182" s="5">
        <f t="shared" si="51"/>
        <v>808050320</v>
      </c>
      <c r="E3182" s="6">
        <v>0.3762777525710666</v>
      </c>
      <c r="F3182" s="7">
        <v>-0.31527152236015815</v>
      </c>
    </row>
    <row r="3183" spans="4:6" x14ac:dyDescent="0.3">
      <c r="D3183" s="5">
        <f t="shared" si="51"/>
        <v>651516259</v>
      </c>
      <c r="E3183" s="6">
        <v>0.30338590015041261</v>
      </c>
      <c r="F3183" s="7">
        <v>-0.51468694112578672</v>
      </c>
    </row>
    <row r="3184" spans="4:6" x14ac:dyDescent="0.3">
      <c r="D3184" s="5">
        <f t="shared" si="51"/>
        <v>1590811521</v>
      </c>
      <c r="E3184" s="6">
        <v>0.74077934142274726</v>
      </c>
      <c r="F3184" s="7">
        <v>0.64574993303395833</v>
      </c>
    </row>
    <row r="3185" spans="4:6" x14ac:dyDescent="0.3">
      <c r="D3185" s="5">
        <f t="shared" si="51"/>
        <v>342680765</v>
      </c>
      <c r="E3185" s="6">
        <v>0.15957316631411497</v>
      </c>
      <c r="F3185" s="7">
        <v>-0.99621368279769229</v>
      </c>
    </row>
    <row r="3186" spans="4:6" x14ac:dyDescent="0.3">
      <c r="D3186" s="5">
        <f t="shared" si="51"/>
        <v>1624158121</v>
      </c>
      <c r="E3186" s="6">
        <v>0.75630756212054528</v>
      </c>
      <c r="F3186" s="7">
        <v>0.69447419906356544</v>
      </c>
    </row>
    <row r="3187" spans="4:6" x14ac:dyDescent="0.3">
      <c r="D3187" s="5">
        <f t="shared" si="51"/>
        <v>1551157762</v>
      </c>
      <c r="E3187" s="6">
        <v>0.72231412094301928</v>
      </c>
      <c r="F3187" s="7">
        <v>0.58972988208952659</v>
      </c>
    </row>
    <row r="3188" spans="4:6" x14ac:dyDescent="0.3">
      <c r="D3188" s="5">
        <f t="shared" si="51"/>
        <v>1771493200</v>
      </c>
      <c r="E3188" s="6">
        <v>0.82491580473716908</v>
      </c>
      <c r="F3188" s="7">
        <v>0.93426271818308071</v>
      </c>
    </row>
    <row r="3189" spans="4:6" x14ac:dyDescent="0.3">
      <c r="D3189" s="5">
        <f t="shared" si="51"/>
        <v>1096917307</v>
      </c>
      <c r="E3189" s="6">
        <v>0.51079192572347065</v>
      </c>
      <c r="F3189" s="7">
        <v>2.705464625273336E-2</v>
      </c>
    </row>
    <row r="3190" spans="4:6" x14ac:dyDescent="0.3">
      <c r="D3190" s="5">
        <f t="shared" si="51"/>
        <v>938525765</v>
      </c>
      <c r="E3190" s="6">
        <v>0.43703511630840147</v>
      </c>
      <c r="F3190" s="7">
        <v>-0.15849059307744667</v>
      </c>
    </row>
    <row r="3191" spans="4:6" x14ac:dyDescent="0.3">
      <c r="D3191" s="5">
        <f t="shared" si="51"/>
        <v>262185203</v>
      </c>
      <c r="E3191" s="6">
        <v>0.12208949925572565</v>
      </c>
      <c r="F3191" s="7">
        <v>-1.164604803567115</v>
      </c>
    </row>
    <row r="3192" spans="4:6" x14ac:dyDescent="0.3">
      <c r="D3192" s="5">
        <f t="shared" si="51"/>
        <v>820802242</v>
      </c>
      <c r="E3192" s="6">
        <v>0.38221582899076478</v>
      </c>
      <c r="F3192" s="7">
        <v>-0.29966636371513572</v>
      </c>
    </row>
    <row r="3193" spans="4:6" x14ac:dyDescent="0.3">
      <c r="D3193" s="5">
        <f t="shared" si="51"/>
        <v>2019220079</v>
      </c>
      <c r="E3193" s="6">
        <v>0.94027262222047203</v>
      </c>
      <c r="F3193" s="7">
        <v>1.5570662561183122</v>
      </c>
    </row>
    <row r="3194" spans="4:6" x14ac:dyDescent="0.3">
      <c r="D3194" s="5">
        <f t="shared" si="51"/>
        <v>1932147020</v>
      </c>
      <c r="E3194" s="6">
        <v>0.8997260694389474</v>
      </c>
      <c r="F3194" s="7">
        <v>1.2799922512381858</v>
      </c>
    </row>
    <row r="3195" spans="4:6" x14ac:dyDescent="0.3">
      <c r="D3195" s="5">
        <f t="shared" si="51"/>
        <v>1454013210</v>
      </c>
      <c r="E3195" s="6">
        <v>0.67707766376163592</v>
      </c>
      <c r="F3195" s="7">
        <v>0.45954245429300017</v>
      </c>
    </row>
    <row r="3196" spans="4:6" x14ac:dyDescent="0.3">
      <c r="D3196" s="5">
        <f t="shared" si="51"/>
        <v>463625009</v>
      </c>
      <c r="E3196" s="6">
        <v>0.2158922187200675</v>
      </c>
      <c r="F3196" s="7">
        <v>-0.78614176691528925</v>
      </c>
    </row>
    <row r="3197" spans="4:6" x14ac:dyDescent="0.3">
      <c r="D3197" s="5">
        <f t="shared" si="51"/>
        <v>715724052</v>
      </c>
      <c r="E3197" s="6">
        <v>0.33328498372182713</v>
      </c>
      <c r="F3197" s="7">
        <v>-0.43086027791563969</v>
      </c>
    </row>
    <row r="3198" spans="4:6" x14ac:dyDescent="0.3">
      <c r="D3198" s="5">
        <f t="shared" si="51"/>
        <v>2146284803</v>
      </c>
      <c r="E3198" s="6">
        <v>0.99944174522482021</v>
      </c>
      <c r="F3198" s="7">
        <v>3.2593928282954958</v>
      </c>
    </row>
    <row r="3199" spans="4:6" x14ac:dyDescent="0.3">
      <c r="D3199" s="5">
        <f t="shared" si="51"/>
        <v>112659745</v>
      </c>
      <c r="E3199" s="6">
        <v>5.2461281933320017E-2</v>
      </c>
      <c r="F3199" s="7">
        <v>-1.6214434724045663</v>
      </c>
    </row>
    <row r="3200" spans="4:6" x14ac:dyDescent="0.3">
      <c r="D3200" s="5">
        <f t="shared" si="51"/>
        <v>769956691</v>
      </c>
      <c r="E3200" s="6">
        <v>0.35853902423618272</v>
      </c>
      <c r="F3200" s="7">
        <v>-0.36236666258459038</v>
      </c>
    </row>
    <row r="3201" spans="4:6" x14ac:dyDescent="0.3">
      <c r="D3201" s="5">
        <f t="shared" si="51"/>
        <v>79952632</v>
      </c>
      <c r="E3201" s="6">
        <v>3.7230845575435878E-2</v>
      </c>
      <c r="F3201" s="7">
        <v>-1.7837660328858091</v>
      </c>
    </row>
    <row r="3202" spans="4:6" x14ac:dyDescent="0.3">
      <c r="D3202" s="5">
        <f t="shared" si="51"/>
        <v>365385613</v>
      </c>
      <c r="E3202" s="6">
        <v>0.17014593507176817</v>
      </c>
      <c r="F3202" s="7">
        <v>-0.95358871529534373</v>
      </c>
    </row>
    <row r="3203" spans="4:6" x14ac:dyDescent="0.3">
      <c r="D3203" s="5">
        <f t="shared" ref="D3203:D3266" si="52">MOD(D3202*$B$4,$B$5)</f>
        <v>245732312</v>
      </c>
      <c r="E3203" s="6">
        <v>0.11442802484559643</v>
      </c>
      <c r="F3203" s="7">
        <v>-1.2033108558223602</v>
      </c>
    </row>
    <row r="3204" spans="4:6" x14ac:dyDescent="0.3">
      <c r="D3204" s="5">
        <f t="shared" si="52"/>
        <v>1192250171</v>
      </c>
      <c r="E3204" s="6">
        <v>0.55518474993778832</v>
      </c>
      <c r="F3204" s="7">
        <v>0.13877177285673029</v>
      </c>
    </row>
    <row r="3205" spans="4:6" x14ac:dyDescent="0.3">
      <c r="D3205" s="5">
        <f t="shared" si="52"/>
        <v>693748388</v>
      </c>
      <c r="E3205" s="6">
        <v>0.32305176772461436</v>
      </c>
      <c r="F3205" s="7">
        <v>-0.45918191641441047</v>
      </c>
    </row>
    <row r="3206" spans="4:6" x14ac:dyDescent="0.3">
      <c r="D3206" s="5">
        <f t="shared" si="52"/>
        <v>68445830</v>
      </c>
      <c r="E3206" s="6">
        <v>3.1872573338330323E-2</v>
      </c>
      <c r="F3206" s="7">
        <v>-1.8539581560150893</v>
      </c>
    </row>
    <row r="3207" spans="4:6" x14ac:dyDescent="0.3">
      <c r="D3207" s="5">
        <f t="shared" si="52"/>
        <v>1118810844</v>
      </c>
      <c r="E3207" s="6">
        <v>0.52098689835610512</v>
      </c>
      <c r="F3207" s="7">
        <v>5.2630640398598973E-2</v>
      </c>
    </row>
    <row r="3208" spans="4:6" x14ac:dyDescent="0.3">
      <c r="D3208" s="5">
        <f t="shared" si="52"/>
        <v>1199495968</v>
      </c>
      <c r="E3208" s="6">
        <v>0.55855883709952125</v>
      </c>
      <c r="F3208" s="7">
        <v>0.14731635258591971</v>
      </c>
    </row>
    <row r="3209" spans="4:6" x14ac:dyDescent="0.3">
      <c r="D3209" s="5">
        <f t="shared" si="52"/>
        <v>415780914</v>
      </c>
      <c r="E3209" s="6">
        <v>0.19361307583154466</v>
      </c>
      <c r="F3209" s="7">
        <v>-0.86465868578638105</v>
      </c>
    </row>
    <row r="3210" spans="4:6" x14ac:dyDescent="0.3">
      <c r="D3210" s="5">
        <f t="shared" si="52"/>
        <v>1925818479</v>
      </c>
      <c r="E3210" s="6">
        <v>0.89677911288736301</v>
      </c>
      <c r="F3210" s="7">
        <v>1.2634102727521328</v>
      </c>
    </row>
    <row r="3211" spans="4:6" x14ac:dyDescent="0.3">
      <c r="D3211" s="5">
        <f t="shared" si="52"/>
        <v>911688473</v>
      </c>
      <c r="E3211" s="6">
        <v>0.42453802835618892</v>
      </c>
      <c r="F3211" s="7">
        <v>-0.19029744366430698</v>
      </c>
    </row>
    <row r="3212" spans="4:6" x14ac:dyDescent="0.3">
      <c r="D3212" s="5">
        <f t="shared" si="52"/>
        <v>1879385859</v>
      </c>
      <c r="E3212" s="6">
        <v>0.87515723926495503</v>
      </c>
      <c r="F3212" s="7">
        <v>1.1511135567416115</v>
      </c>
    </row>
    <row r="3213" spans="4:6" x14ac:dyDescent="0.3">
      <c r="D3213" s="5">
        <f t="shared" si="52"/>
        <v>1535615921</v>
      </c>
      <c r="E3213" s="6">
        <v>0.71507688724908691</v>
      </c>
      <c r="F3213" s="7">
        <v>0.56827798457445156</v>
      </c>
    </row>
    <row r="3214" spans="4:6" x14ac:dyDescent="0.3">
      <c r="D3214" s="5">
        <f t="shared" si="52"/>
        <v>1023079092</v>
      </c>
      <c r="E3214" s="6">
        <v>0.47640832744204281</v>
      </c>
      <c r="F3214" s="7">
        <v>-5.917006203527983E-2</v>
      </c>
    </row>
    <row r="3215" spans="4:6" x14ac:dyDescent="0.3">
      <c r="D3215" s="5">
        <f t="shared" si="52"/>
        <v>1516903520</v>
      </c>
      <c r="E3215" s="6">
        <v>0.706363246502693</v>
      </c>
      <c r="F3215" s="7">
        <v>0.54279129563461559</v>
      </c>
    </row>
    <row r="3216" spans="4:6" x14ac:dyDescent="0.3">
      <c r="D3216" s="5">
        <f t="shared" si="52"/>
        <v>1847385808</v>
      </c>
      <c r="E3216" s="6">
        <v>0.86025605430850394</v>
      </c>
      <c r="F3216" s="7">
        <v>1.0814704657924368</v>
      </c>
    </row>
    <row r="3217" spans="4:6" x14ac:dyDescent="0.3">
      <c r="D3217" s="5">
        <f t="shared" si="52"/>
        <v>901896293</v>
      </c>
      <c r="E3217" s="6">
        <v>0.41997818920759317</v>
      </c>
      <c r="F3217" s="7">
        <v>-0.20194927666980905</v>
      </c>
    </row>
    <row r="3218" spans="4:6" x14ac:dyDescent="0.3">
      <c r="D3218" s="5">
        <f t="shared" si="52"/>
        <v>1647467419</v>
      </c>
      <c r="E3218" s="6">
        <v>0.7671617998435738</v>
      </c>
      <c r="F3218" s="7">
        <v>0.72953183712173286</v>
      </c>
    </row>
    <row r="3219" spans="4:6" x14ac:dyDescent="0.3">
      <c r="D3219" s="5">
        <f t="shared" si="52"/>
        <v>1432850492</v>
      </c>
      <c r="E3219" s="6">
        <v>0.66722300524564737</v>
      </c>
      <c r="F3219" s="7">
        <v>0.4322578893644401</v>
      </c>
    </row>
    <row r="3220" spans="4:6" x14ac:dyDescent="0.3">
      <c r="D3220" s="5">
        <f t="shared" si="52"/>
        <v>1120280403</v>
      </c>
      <c r="E3220" s="6">
        <v>0.52167121509245706</v>
      </c>
      <c r="F3220" s="7">
        <v>5.4348423933184814E-2</v>
      </c>
    </row>
    <row r="3221" spans="4:6" x14ac:dyDescent="0.3">
      <c r="D3221" s="5">
        <f t="shared" si="52"/>
        <v>1269618106</v>
      </c>
      <c r="E3221" s="6">
        <v>0.59121200217978287</v>
      </c>
      <c r="F3221" s="7">
        <v>0.23066380378021081</v>
      </c>
    </row>
    <row r="3222" spans="4:6" x14ac:dyDescent="0.3">
      <c r="D3222" s="5">
        <f t="shared" si="52"/>
        <v>847276640</v>
      </c>
      <c r="E3222" s="6">
        <v>0.39454393125562365</v>
      </c>
      <c r="F3222" s="7">
        <v>-0.26749526092778236</v>
      </c>
    </row>
    <row r="3223" spans="4:6" x14ac:dyDescent="0.3">
      <c r="D3223" s="5">
        <f t="shared" si="52"/>
        <v>64632325</v>
      </c>
      <c r="E3223" s="6">
        <v>3.0096771689221983E-2</v>
      </c>
      <c r="F3223" s="7">
        <v>-1.8793732708270237</v>
      </c>
    </row>
    <row r="3224" spans="4:6" x14ac:dyDescent="0.3">
      <c r="D3224" s="5">
        <f t="shared" si="52"/>
        <v>1720704631</v>
      </c>
      <c r="E3224" s="6">
        <v>0.80126553429408509</v>
      </c>
      <c r="F3224" s="7">
        <v>0.84615024981866815</v>
      </c>
    </row>
    <row r="3225" spans="4:6" x14ac:dyDescent="0.3">
      <c r="D3225" s="5">
        <f t="shared" si="52"/>
        <v>1908227982</v>
      </c>
      <c r="E3225" s="6">
        <v>0.88858789940233152</v>
      </c>
      <c r="F3225" s="7">
        <v>1.219052672875971</v>
      </c>
    </row>
    <row r="3226" spans="4:6" x14ac:dyDescent="0.3">
      <c r="D3226" s="5">
        <f t="shared" si="52"/>
        <v>56848351</v>
      </c>
      <c r="E3226" s="6">
        <v>2.6472076332636249E-2</v>
      </c>
      <c r="F3226" s="7">
        <v>-1.9353761595698438</v>
      </c>
    </row>
    <row r="3227" spans="4:6" x14ac:dyDescent="0.3">
      <c r="D3227" s="5">
        <f t="shared" si="52"/>
        <v>1790133902</v>
      </c>
      <c r="E3227" s="6">
        <v>0.83359605803489323</v>
      </c>
      <c r="F3227" s="7">
        <v>0.96847362726632646</v>
      </c>
    </row>
    <row r="3228" spans="4:6" x14ac:dyDescent="0.3">
      <c r="D3228" s="5">
        <f t="shared" si="52"/>
        <v>1106595456</v>
      </c>
      <c r="E3228" s="6">
        <v>0.51529866504976407</v>
      </c>
      <c r="F3228" s="7">
        <v>3.8357470164709709E-2</v>
      </c>
    </row>
    <row r="3229" spans="4:6" x14ac:dyDescent="0.3">
      <c r="D3229" s="5">
        <f t="shared" si="52"/>
        <v>2108504745</v>
      </c>
      <c r="E3229" s="6">
        <v>0.98184903476559471</v>
      </c>
      <c r="F3229" s="7">
        <v>2.0935293097747589</v>
      </c>
    </row>
    <row r="3230" spans="4:6" x14ac:dyDescent="0.3">
      <c r="D3230" s="5">
        <f t="shared" si="52"/>
        <v>1792579977</v>
      </c>
      <c r="E3230" s="6">
        <v>0.83473510046930532</v>
      </c>
      <c r="F3230" s="7">
        <v>0.9730472904571178</v>
      </c>
    </row>
    <row r="3231" spans="4:6" x14ac:dyDescent="0.3">
      <c r="D3231" s="5">
        <f t="shared" si="52"/>
        <v>1069481196</v>
      </c>
      <c r="E3231" s="6">
        <v>0.49801599094459414</v>
      </c>
      <c r="F3231" s="7">
        <v>-4.9731936953759685E-3</v>
      </c>
    </row>
    <row r="3232" spans="4:6" x14ac:dyDescent="0.3">
      <c r="D3232" s="5">
        <f t="shared" si="52"/>
        <v>1567421883</v>
      </c>
      <c r="E3232" s="6">
        <v>0.72988769247186158</v>
      </c>
      <c r="F3232" s="7">
        <v>0.61247336493129345</v>
      </c>
    </row>
    <row r="3233" spans="4:6" x14ac:dyDescent="0.3">
      <c r="D3233" s="5">
        <f t="shared" si="52"/>
        <v>877863189</v>
      </c>
      <c r="E3233" s="6">
        <v>0.40878690305052967</v>
      </c>
      <c r="F3233" s="7">
        <v>-0.23066662194464591</v>
      </c>
    </row>
    <row r="3234" spans="4:6" x14ac:dyDescent="0.3">
      <c r="D3234" s="5">
        <f t="shared" si="52"/>
        <v>1186673615</v>
      </c>
      <c r="E3234" s="6">
        <v>0.55258796368966623</v>
      </c>
      <c r="F3234" s="7">
        <v>0.13220256466276084</v>
      </c>
    </row>
    <row r="3235" spans="4:6" x14ac:dyDescent="0.3">
      <c r="D3235" s="5">
        <f t="shared" si="52"/>
        <v>2090753234</v>
      </c>
      <c r="E3235" s="6">
        <v>0.97358284329397871</v>
      </c>
      <c r="F3235" s="7">
        <v>1.9362726766206881</v>
      </c>
    </row>
    <row r="3236" spans="4:6" x14ac:dyDescent="0.3">
      <c r="D3236" s="5">
        <f t="shared" si="52"/>
        <v>1755367649</v>
      </c>
      <c r="E3236" s="6">
        <v>0.81740675989296918</v>
      </c>
      <c r="F3236" s="7">
        <v>0.90552658906642991</v>
      </c>
    </row>
    <row r="3237" spans="4:6" x14ac:dyDescent="0.3">
      <c r="D3237" s="5">
        <f t="shared" si="52"/>
        <v>89525200</v>
      </c>
      <c r="E3237" s="6">
        <v>4.1688419917308185E-2</v>
      </c>
      <c r="F3237" s="7">
        <v>-1.7314202367624045</v>
      </c>
    </row>
    <row r="3238" spans="4:6" x14ac:dyDescent="0.3">
      <c r="D3238" s="5">
        <f t="shared" si="52"/>
        <v>733831436</v>
      </c>
      <c r="E3238" s="6">
        <v>0.34171689147289552</v>
      </c>
      <c r="F3238" s="7">
        <v>-0.40778192746562358</v>
      </c>
    </row>
    <row r="3239" spans="4:6" x14ac:dyDescent="0.3">
      <c r="D3239" s="5">
        <f t="shared" si="52"/>
        <v>34489891</v>
      </c>
      <c r="E3239" s="6">
        <v>1.6060607057121215E-2</v>
      </c>
      <c r="F3239" s="7">
        <v>-2.1428989400862068</v>
      </c>
    </row>
    <row r="3240" spans="4:6" x14ac:dyDescent="0.3">
      <c r="D3240" s="5">
        <f t="shared" si="52"/>
        <v>561702036</v>
      </c>
      <c r="E3240" s="6">
        <v>0.26156289341073752</v>
      </c>
      <c r="F3240" s="7">
        <v>-0.63853452560782309</v>
      </c>
    </row>
    <row r="3241" spans="4:6" x14ac:dyDescent="0.3">
      <c r="D3241" s="5">
        <f t="shared" si="52"/>
        <v>1937936381</v>
      </c>
      <c r="E3241" s="6">
        <v>0.90242195073740739</v>
      </c>
      <c r="F3241" s="7">
        <v>1.2954759328014016</v>
      </c>
    </row>
    <row r="3242" spans="4:6" x14ac:dyDescent="0.3">
      <c r="D3242" s="5">
        <f t="shared" si="52"/>
        <v>1739383931</v>
      </c>
      <c r="E3242" s="6">
        <v>0.8099637611861934</v>
      </c>
      <c r="F3242" s="7">
        <v>0.8777627603174335</v>
      </c>
    </row>
    <row r="3243" spans="4:6" x14ac:dyDescent="0.3">
      <c r="D3243" s="5">
        <f t="shared" si="52"/>
        <v>1633586542</v>
      </c>
      <c r="E3243" s="6">
        <v>0.76069801278477345</v>
      </c>
      <c r="F3243" s="7">
        <v>0.70854967663656665</v>
      </c>
    </row>
    <row r="3244" spans="4:6" x14ac:dyDescent="0.3">
      <c r="D3244" s="5">
        <f t="shared" si="52"/>
        <v>1403934689</v>
      </c>
      <c r="E3244" s="6">
        <v>0.65375803518459019</v>
      </c>
      <c r="F3244" s="7">
        <v>0.3954864364683276</v>
      </c>
    </row>
    <row r="3245" spans="4:6" x14ac:dyDescent="0.3">
      <c r="D3245" s="5">
        <f t="shared" si="52"/>
        <v>1189924340</v>
      </c>
      <c r="E3245" s="6">
        <v>0.55410170047925944</v>
      </c>
      <c r="F3245" s="7">
        <v>0.13603122167600343</v>
      </c>
    </row>
    <row r="3246" spans="4:6" x14ac:dyDescent="0.3">
      <c r="D3246" s="5">
        <f t="shared" si="52"/>
        <v>92709831</v>
      </c>
      <c r="E3246" s="6">
        <v>4.3171379289749429E-2</v>
      </c>
      <c r="F3246" s="7">
        <v>-1.7150134632678575</v>
      </c>
    </row>
    <row r="3247" spans="4:6" x14ac:dyDescent="0.3">
      <c r="D3247" s="5">
        <f t="shared" si="52"/>
        <v>1987815500</v>
      </c>
      <c r="E3247" s="6">
        <v>0.92564872552235489</v>
      </c>
      <c r="F3247" s="7">
        <v>1.4441295084642518</v>
      </c>
    </row>
    <row r="3248" spans="4:6" x14ac:dyDescent="0.3">
      <c r="D3248" s="5">
        <f t="shared" si="52"/>
        <v>2125168893</v>
      </c>
      <c r="E3248" s="6">
        <v>0.98960888338238828</v>
      </c>
      <c r="F3248" s="7">
        <v>2.3119174439024412</v>
      </c>
    </row>
    <row r="3249" spans="4:6" x14ac:dyDescent="0.3">
      <c r="D3249" s="5">
        <f t="shared" si="52"/>
        <v>881300460</v>
      </c>
      <c r="E3249" s="6">
        <v>0.41038750709070593</v>
      </c>
      <c r="F3249" s="7">
        <v>-0.2265482786512181</v>
      </c>
    </row>
    <row r="3250" spans="4:6" x14ac:dyDescent="0.3">
      <c r="D3250" s="5">
        <f t="shared" si="52"/>
        <v>1750941237</v>
      </c>
      <c r="E3250" s="6">
        <v>0.81534555118097507</v>
      </c>
      <c r="F3250" s="7">
        <v>0.89776865721631083</v>
      </c>
    </row>
    <row r="3251" spans="4:6" x14ac:dyDescent="0.3">
      <c r="D3251" s="5">
        <f t="shared" si="52"/>
        <v>1170556248</v>
      </c>
      <c r="E3251" s="6">
        <v>0.5450827298174451</v>
      </c>
      <c r="F3251" s="7">
        <v>0.11324724512427174</v>
      </c>
    </row>
    <row r="3252" spans="4:6" x14ac:dyDescent="0.3">
      <c r="D3252" s="5">
        <f t="shared" si="52"/>
        <v>1478410991</v>
      </c>
      <c r="E3252" s="6">
        <v>0.68843876588012909</v>
      </c>
      <c r="F3252" s="7">
        <v>0.49142983312459987</v>
      </c>
    </row>
    <row r="3253" spans="4:6" x14ac:dyDescent="0.3">
      <c r="D3253" s="5">
        <f t="shared" si="52"/>
        <v>1347873104</v>
      </c>
      <c r="E3253" s="6">
        <v>0.62765232532066506</v>
      </c>
      <c r="F3253" s="7">
        <v>0.32564184404404201</v>
      </c>
    </row>
    <row r="3254" spans="4:6" x14ac:dyDescent="0.3">
      <c r="D3254" s="5">
        <f t="shared" si="52"/>
        <v>870550025</v>
      </c>
      <c r="E3254" s="6">
        <v>0.40538144568482548</v>
      </c>
      <c r="F3254" s="7">
        <v>-0.23944196688103841</v>
      </c>
    </row>
    <row r="3255" spans="4:6" x14ac:dyDescent="0.3">
      <c r="D3255" s="5">
        <f t="shared" si="52"/>
        <v>360252279</v>
      </c>
      <c r="E3255" s="6">
        <v>0.16775554015092137</v>
      </c>
      <c r="F3255" s="7">
        <v>-0.96307262137485861</v>
      </c>
    </row>
    <row r="3256" spans="4:6" x14ac:dyDescent="0.3">
      <c r="D3256" s="5">
        <f t="shared" si="52"/>
        <v>1562669850</v>
      </c>
      <c r="E3256" s="6">
        <v>0.72767485466569182</v>
      </c>
      <c r="F3256" s="7">
        <v>0.60579590296724417</v>
      </c>
    </row>
    <row r="3257" spans="4:6" x14ac:dyDescent="0.3">
      <c r="D3257" s="5">
        <f t="shared" si="52"/>
        <v>1273228475</v>
      </c>
      <c r="E3257" s="6">
        <v>0.59289321125754457</v>
      </c>
      <c r="F3257" s="7">
        <v>0.23499375863767152</v>
      </c>
    </row>
    <row r="3258" spans="4:6" x14ac:dyDescent="0.3">
      <c r="D3258" s="5">
        <f t="shared" si="52"/>
        <v>1177223232</v>
      </c>
      <c r="E3258" s="6">
        <v>0.54818728617223655</v>
      </c>
      <c r="F3258" s="7">
        <v>0.12108283142225065</v>
      </c>
    </row>
    <row r="3259" spans="4:6" x14ac:dyDescent="0.3">
      <c r="D3259" s="5">
        <f t="shared" si="52"/>
        <v>1177848605</v>
      </c>
      <c r="E3259" s="6">
        <v>0.54847849816873528</v>
      </c>
      <c r="F3259" s="7">
        <v>0.12181819510348017</v>
      </c>
    </row>
    <row r="3260" spans="4:6" x14ac:dyDescent="0.3">
      <c r="D3260" s="5">
        <f t="shared" si="52"/>
        <v>1300457630</v>
      </c>
      <c r="E3260" s="6">
        <v>0.60557277463895531</v>
      </c>
      <c r="F3260" s="7">
        <v>0.26779846709901078</v>
      </c>
    </row>
    <row r="3261" spans="4:6" x14ac:dyDescent="0.3">
      <c r="D3261" s="5">
        <f t="shared" si="52"/>
        <v>1295772273</v>
      </c>
      <c r="E3261" s="6">
        <v>0.60339098526480694</v>
      </c>
      <c r="F3261" s="7">
        <v>0.26213413662711871</v>
      </c>
    </row>
    <row r="3262" spans="4:6" x14ac:dyDescent="0.3">
      <c r="D3262" s="5">
        <f t="shared" si="52"/>
        <v>614687461</v>
      </c>
      <c r="E3262" s="6">
        <v>0.28623615464776397</v>
      </c>
      <c r="F3262" s="7">
        <v>-0.56441415273906448</v>
      </c>
    </row>
    <row r="3263" spans="4:6" x14ac:dyDescent="0.3">
      <c r="D3263" s="5">
        <f t="shared" si="52"/>
        <v>1944362979</v>
      </c>
      <c r="E3263" s="6">
        <v>0.90541456863788383</v>
      </c>
      <c r="F3263" s="7">
        <v>1.3130358664233084</v>
      </c>
    </row>
    <row r="3264" spans="4:6" x14ac:dyDescent="0.3">
      <c r="D3264" s="5">
        <f t="shared" si="52"/>
        <v>572567174</v>
      </c>
      <c r="E3264" s="6">
        <v>0.26662236756330576</v>
      </c>
      <c r="F3264" s="7">
        <v>-0.62306054626216301</v>
      </c>
    </row>
    <row r="3265" spans="4:6" x14ac:dyDescent="0.3">
      <c r="D3265" s="5">
        <f t="shared" si="52"/>
        <v>275519264</v>
      </c>
      <c r="E3265" s="6">
        <v>0.12829865527180831</v>
      </c>
      <c r="F3265" s="7">
        <v>-1.1344703346493654</v>
      </c>
    </row>
    <row r="3266" spans="4:6" x14ac:dyDescent="0.3">
      <c r="D3266" s="5">
        <f t="shared" si="52"/>
        <v>224166673</v>
      </c>
      <c r="E3266" s="6">
        <v>0.10438574161788984</v>
      </c>
      <c r="F3266" s="7">
        <v>-1.2569507131703723</v>
      </c>
    </row>
    <row r="3267" spans="4:6" x14ac:dyDescent="0.3">
      <c r="D3267" s="5">
        <f t="shared" ref="D3267:D3330" si="53">MOD(D3266*$B$4,$B$5)</f>
        <v>1726858797</v>
      </c>
      <c r="E3267" s="6">
        <v>0.80413129115861959</v>
      </c>
      <c r="F3267" s="7">
        <v>0.85647079979677443</v>
      </c>
    </row>
    <row r="3268" spans="4:6" x14ac:dyDescent="0.3">
      <c r="D3268" s="5">
        <f t="shared" si="53"/>
        <v>475748035</v>
      </c>
      <c r="E3268" s="6">
        <v>0.22153744261855021</v>
      </c>
      <c r="F3268" s="7">
        <v>-0.76701115166243428</v>
      </c>
    </row>
    <row r="3269" spans="4:6" x14ac:dyDescent="0.3">
      <c r="D3269" s="5">
        <f t="shared" si="53"/>
        <v>1790760114</v>
      </c>
      <c r="E3269" s="6">
        <v>0.83388766072121234</v>
      </c>
      <c r="F3269" s="7">
        <v>0.96964258470851949</v>
      </c>
    </row>
    <row r="3270" spans="4:6" x14ac:dyDescent="0.3">
      <c r="D3270" s="5">
        <f t="shared" si="53"/>
        <v>1269703850</v>
      </c>
      <c r="E3270" s="6">
        <v>0.59125192984123898</v>
      </c>
      <c r="F3270" s="7">
        <v>0.23076658705442551</v>
      </c>
    </row>
    <row r="3271" spans="4:6" x14ac:dyDescent="0.3">
      <c r="D3271" s="5">
        <f t="shared" si="53"/>
        <v>691257970</v>
      </c>
      <c r="E3271" s="6">
        <v>0.32189207647171997</v>
      </c>
      <c r="F3271" s="7">
        <v>-0.46241443041497854</v>
      </c>
    </row>
    <row r="3272" spans="4:6" x14ac:dyDescent="0.3">
      <c r="D3272" s="5">
        <f t="shared" si="53"/>
        <v>112562784</v>
      </c>
      <c r="E3272" s="6">
        <v>5.2416130949199322E-2</v>
      </c>
      <c r="F3272" s="7">
        <v>-1.6218649774763589</v>
      </c>
    </row>
    <row r="3273" spans="4:6" x14ac:dyDescent="0.3">
      <c r="D3273" s="5">
        <f t="shared" si="53"/>
        <v>384519554</v>
      </c>
      <c r="E3273" s="6">
        <v>0.17905587067739653</v>
      </c>
      <c r="F3273" s="7">
        <v>-0.91896908742758987</v>
      </c>
    </row>
    <row r="3274" spans="4:6" x14ac:dyDescent="0.3">
      <c r="D3274" s="5">
        <f t="shared" si="53"/>
        <v>442230113</v>
      </c>
      <c r="E3274" s="6">
        <v>0.20592944389761375</v>
      </c>
      <c r="F3274" s="7">
        <v>-0.82062678180421667</v>
      </c>
    </row>
    <row r="3275" spans="4:6" x14ac:dyDescent="0.3">
      <c r="D3275" s="5">
        <f t="shared" si="53"/>
        <v>902333443</v>
      </c>
      <c r="E3275" s="6">
        <v>0.42018175303952932</v>
      </c>
      <c r="F3275" s="7">
        <v>-0.20142853328472693</v>
      </c>
    </row>
    <row r="3276" spans="4:6" x14ac:dyDescent="0.3">
      <c r="D3276" s="5">
        <f t="shared" si="53"/>
        <v>1274298599</v>
      </c>
      <c r="E3276" s="6">
        <v>0.59339152657742755</v>
      </c>
      <c r="F3276" s="7">
        <v>0.23627801327799591</v>
      </c>
    </row>
    <row r="3277" spans="4:6" x14ac:dyDescent="0.3">
      <c r="D3277" s="5">
        <f t="shared" si="53"/>
        <v>1293571308</v>
      </c>
      <c r="E3277" s="6">
        <v>0.60236608106863321</v>
      </c>
      <c r="F3277" s="7">
        <v>0.25947620664562421</v>
      </c>
    </row>
    <row r="3278" spans="4:6" x14ac:dyDescent="0.3">
      <c r="D3278" s="5">
        <f t="shared" si="53"/>
        <v>1746088296</v>
      </c>
      <c r="E3278" s="6">
        <v>0.81308572442558191</v>
      </c>
      <c r="F3278" s="7">
        <v>0.88932479206545689</v>
      </c>
    </row>
    <row r="3279" spans="4:6" x14ac:dyDescent="0.3">
      <c r="D3279" s="5">
        <f t="shared" si="53"/>
        <v>989958760</v>
      </c>
      <c r="E3279" s="6">
        <v>0.46098547099249948</v>
      </c>
      <c r="F3279" s="7">
        <v>-9.7951328096167981E-2</v>
      </c>
    </row>
    <row r="3280" spans="4:6" x14ac:dyDescent="0.3">
      <c r="D3280" s="5">
        <f t="shared" si="53"/>
        <v>493190916</v>
      </c>
      <c r="E3280" s="6">
        <v>0.22965991704693056</v>
      </c>
      <c r="F3280" s="7">
        <v>-0.7399673035183979</v>
      </c>
    </row>
    <row r="3281" spans="4:6" x14ac:dyDescent="0.3">
      <c r="D3281" s="5">
        <f t="shared" si="53"/>
        <v>1962479241</v>
      </c>
      <c r="E3281" s="6">
        <v>0.91385061052986483</v>
      </c>
      <c r="F3281" s="7">
        <v>1.3648545204530589</v>
      </c>
    </row>
    <row r="3282" spans="4:6" x14ac:dyDescent="0.3">
      <c r="D3282" s="5">
        <f t="shared" si="53"/>
        <v>1036805847</v>
      </c>
      <c r="E3282" s="6">
        <v>0.48280034585185383</v>
      </c>
      <c r="F3282" s="7">
        <v>-4.312650413700117E-2</v>
      </c>
    </row>
    <row r="3283" spans="4:6" x14ac:dyDescent="0.3">
      <c r="D3283" s="5">
        <f t="shared" si="53"/>
        <v>548647202</v>
      </c>
      <c r="E3283" s="6">
        <v>0.25548376259904704</v>
      </c>
      <c r="F3283" s="7">
        <v>-0.6573319061685714</v>
      </c>
    </row>
    <row r="3284" spans="4:6" x14ac:dyDescent="0.3">
      <c r="D3284" s="5">
        <f t="shared" si="53"/>
        <v>980752938</v>
      </c>
      <c r="E3284" s="6">
        <v>0.45669867606526116</v>
      </c>
      <c r="F3284" s="7">
        <v>-0.10875432512006294</v>
      </c>
    </row>
    <row r="3285" spans="4:6" x14ac:dyDescent="0.3">
      <c r="D3285" s="5">
        <f t="shared" si="53"/>
        <v>648072083</v>
      </c>
      <c r="E3285" s="6">
        <v>0.3017820807190445</v>
      </c>
      <c r="F3285" s="7">
        <v>-0.51928191723719286</v>
      </c>
    </row>
    <row r="3286" spans="4:6" x14ac:dyDescent="0.3">
      <c r="D3286" s="5">
        <f t="shared" si="53"/>
        <v>693232644</v>
      </c>
      <c r="E3286" s="6">
        <v>0.32281160570942946</v>
      </c>
      <c r="F3286" s="7">
        <v>-0.4598509471370571</v>
      </c>
    </row>
    <row r="3287" spans="4:6" x14ac:dyDescent="0.3">
      <c r="D3287" s="5">
        <f t="shared" si="53"/>
        <v>942770970</v>
      </c>
      <c r="E3287" s="6">
        <v>0.43901194393542775</v>
      </c>
      <c r="F3287" s="7">
        <v>-0.15347476661765497</v>
      </c>
    </row>
    <row r="3288" spans="4:6" x14ac:dyDescent="0.3">
      <c r="D3288" s="5">
        <f t="shared" si="53"/>
        <v>1171529293</v>
      </c>
      <c r="E3288" s="6">
        <v>0.54553583920517545</v>
      </c>
      <c r="F3288" s="7">
        <v>0.11439040270436374</v>
      </c>
    </row>
    <row r="3289" spans="4:6" x14ac:dyDescent="0.3">
      <c r="D3289" s="5">
        <f t="shared" si="53"/>
        <v>1203625952</v>
      </c>
      <c r="E3289" s="6">
        <v>0.56048201076731274</v>
      </c>
      <c r="F3289" s="7">
        <v>0.15219139783472307</v>
      </c>
    </row>
    <row r="3290" spans="4:6" x14ac:dyDescent="0.3">
      <c r="D3290" s="5">
        <f t="shared" si="53"/>
        <v>58259407</v>
      </c>
      <c r="E3290" s="6">
        <v>2.7129150486671506E-2</v>
      </c>
      <c r="F3290" s="7">
        <v>-1.9247687035359518</v>
      </c>
    </row>
    <row r="3291" spans="4:6" x14ac:dyDescent="0.3">
      <c r="D3291" s="5">
        <f t="shared" si="53"/>
        <v>1183741374</v>
      </c>
      <c r="E3291" s="6">
        <v>0.55122253256963805</v>
      </c>
      <c r="F3291" s="7">
        <v>0.12875067671319515</v>
      </c>
    </row>
    <row r="3292" spans="4:6" x14ac:dyDescent="0.3">
      <c r="D3292" s="5">
        <f t="shared" si="53"/>
        <v>134984978</v>
      </c>
      <c r="E3292" s="6">
        <v>6.2857278681227272E-2</v>
      </c>
      <c r="F3292" s="7">
        <v>-1.531221910835818</v>
      </c>
    </row>
    <row r="3293" spans="4:6" x14ac:dyDescent="0.3">
      <c r="D3293" s="5">
        <f t="shared" si="53"/>
        <v>394488040</v>
      </c>
      <c r="E3293" s="6">
        <v>0.18369780870498886</v>
      </c>
      <c r="F3293" s="7">
        <v>-0.90136249169572569</v>
      </c>
    </row>
    <row r="3294" spans="4:6" x14ac:dyDescent="0.3">
      <c r="D3294" s="5">
        <f t="shared" si="53"/>
        <v>594680891</v>
      </c>
      <c r="E3294" s="6">
        <v>0.27691986949827507</v>
      </c>
      <c r="F3294" s="7">
        <v>-0.59201620204887129</v>
      </c>
    </row>
    <row r="3295" spans="4:6" x14ac:dyDescent="0.3">
      <c r="D3295" s="5">
        <f t="shared" si="53"/>
        <v>427380012</v>
      </c>
      <c r="E3295" s="6">
        <v>0.1990143267428636</v>
      </c>
      <c r="F3295" s="7">
        <v>-0.84514720786546782</v>
      </c>
    </row>
    <row r="3296" spans="4:6" x14ac:dyDescent="0.3">
      <c r="D3296" s="5">
        <f t="shared" si="53"/>
        <v>1332646170</v>
      </c>
      <c r="E3296" s="6">
        <v>0.62056173162587147</v>
      </c>
      <c r="F3296" s="7">
        <v>0.30695642907683029</v>
      </c>
    </row>
    <row r="3297" spans="4:6" x14ac:dyDescent="0.3">
      <c r="D3297" s="5">
        <f t="shared" si="53"/>
        <v>290626185</v>
      </c>
      <c r="E3297" s="6">
        <v>0.13533336355847619</v>
      </c>
      <c r="F3297" s="7">
        <v>-1.1015284551321658</v>
      </c>
    </row>
    <row r="3298" spans="4:6" x14ac:dyDescent="0.3">
      <c r="D3298" s="5">
        <f t="shared" si="53"/>
        <v>1453393931</v>
      </c>
      <c r="E3298" s="6">
        <v>0.6767892895050247</v>
      </c>
      <c r="F3298" s="7">
        <v>0.45873925501080176</v>
      </c>
    </row>
    <row r="3299" spans="4:6" x14ac:dyDescent="0.3">
      <c r="D3299" s="5">
        <f t="shared" si="53"/>
        <v>635179458</v>
      </c>
      <c r="E3299" s="6">
        <v>0.29577848435917731</v>
      </c>
      <c r="F3299" s="7">
        <v>-0.53658114844749105</v>
      </c>
    </row>
    <row r="3300" spans="4:6" x14ac:dyDescent="0.3">
      <c r="D3300" s="5">
        <f t="shared" si="53"/>
        <v>1123588899</v>
      </c>
      <c r="E3300" s="6">
        <v>0.52321185360030442</v>
      </c>
      <c r="F3300" s="7">
        <v>5.8216355766840609E-2</v>
      </c>
    </row>
    <row r="3301" spans="4:6" x14ac:dyDescent="0.3">
      <c r="D3301" s="5">
        <f t="shared" si="53"/>
        <v>2060238644</v>
      </c>
      <c r="E3301" s="6">
        <v>0.9593733800196772</v>
      </c>
      <c r="F3301" s="7">
        <v>1.7434603184075048</v>
      </c>
    </row>
    <row r="3302" spans="4:6" x14ac:dyDescent="0.3">
      <c r="D3302" s="5">
        <f t="shared" si="53"/>
        <v>1959375601</v>
      </c>
      <c r="E3302" s="6">
        <v>0.912405365530779</v>
      </c>
      <c r="F3302" s="7">
        <v>1.3557168724755126</v>
      </c>
    </row>
    <row r="3303" spans="4:6" x14ac:dyDescent="0.3">
      <c r="D3303" s="5">
        <f t="shared" si="53"/>
        <v>1544854697</v>
      </c>
      <c r="E3303" s="6">
        <v>0.71937902757840144</v>
      </c>
      <c r="F3303" s="7">
        <v>0.5809977872945572</v>
      </c>
    </row>
    <row r="3304" spans="4:6" x14ac:dyDescent="0.3">
      <c r="D3304" s="5">
        <f t="shared" si="53"/>
        <v>311436812</v>
      </c>
      <c r="E3304" s="6">
        <v>0.14502406692600256</v>
      </c>
      <c r="F3304" s="7">
        <v>-1.0580160310409255</v>
      </c>
    </row>
    <row r="3305" spans="4:6" x14ac:dyDescent="0.3">
      <c r="D3305" s="5">
        <f t="shared" si="53"/>
        <v>980823052</v>
      </c>
      <c r="E3305" s="6">
        <v>0.45673132544078987</v>
      </c>
      <c r="F3305" s="7">
        <v>-0.10867200022622887</v>
      </c>
    </row>
    <row r="3306" spans="4:6" x14ac:dyDescent="0.3">
      <c r="D3306" s="5">
        <f t="shared" si="53"/>
        <v>1885061330</v>
      </c>
      <c r="E3306" s="6">
        <v>0.87780008639935414</v>
      </c>
      <c r="F3306" s="7">
        <v>1.1640596795220299</v>
      </c>
    </row>
    <row r="3307" spans="4:6" x14ac:dyDescent="0.3">
      <c r="D3307" s="5">
        <f t="shared" si="53"/>
        <v>618369746</v>
      </c>
      <c r="E3307" s="6">
        <v>0.2879508522226949</v>
      </c>
      <c r="F3307" s="7">
        <v>-0.55938103092167846</v>
      </c>
    </row>
    <row r="3308" spans="4:6" x14ac:dyDescent="0.3">
      <c r="D3308" s="5">
        <f t="shared" si="53"/>
        <v>1450799513</v>
      </c>
      <c r="E3308" s="6">
        <v>0.67558116947820523</v>
      </c>
      <c r="F3308" s="7">
        <v>0.4553775256028027</v>
      </c>
    </row>
    <row r="3309" spans="4:6" x14ac:dyDescent="0.3">
      <c r="D3309" s="5">
        <f t="shared" si="53"/>
        <v>2101563353</v>
      </c>
      <c r="E3309" s="6">
        <v>0.9786166972281567</v>
      </c>
      <c r="F3309" s="7">
        <v>2.02598223123529</v>
      </c>
    </row>
    <row r="3310" spans="4:6" x14ac:dyDescent="0.3">
      <c r="D3310" s="5">
        <f t="shared" si="53"/>
        <v>1732095677</v>
      </c>
      <c r="E3310" s="6">
        <v>0.80656990344316692</v>
      </c>
      <c r="F3310" s="7">
        <v>0.86532543705417497</v>
      </c>
    </row>
    <row r="3311" spans="4:6" x14ac:dyDescent="0.3">
      <c r="D3311" s="5">
        <f t="shared" si="53"/>
        <v>2009595816</v>
      </c>
      <c r="E3311" s="6">
        <v>0.93579097551833001</v>
      </c>
      <c r="F3311" s="7">
        <v>1.5203698446973055</v>
      </c>
    </row>
    <row r="3312" spans="4:6" x14ac:dyDescent="0.3">
      <c r="D3312" s="5">
        <f t="shared" si="53"/>
        <v>1215815499</v>
      </c>
      <c r="E3312" s="6">
        <v>0.56615821092031726</v>
      </c>
      <c r="F3312" s="7">
        <v>0.16660154474198122</v>
      </c>
    </row>
    <row r="3313" spans="4:6" x14ac:dyDescent="0.3">
      <c r="D3313" s="5">
        <f t="shared" si="53"/>
        <v>49363366</v>
      </c>
      <c r="E3313" s="6">
        <v>2.2986608578811036E-2</v>
      </c>
      <c r="F3313" s="7">
        <v>-1.9956391291227227</v>
      </c>
    </row>
    <row r="3314" spans="4:6" x14ac:dyDescent="0.3">
      <c r="D3314" s="5">
        <f t="shared" si="53"/>
        <v>1259675663</v>
      </c>
      <c r="E3314" s="6">
        <v>0.58658219136910716</v>
      </c>
      <c r="F3314" s="7">
        <v>0.21876178461895468</v>
      </c>
    </row>
    <row r="3315" spans="4:6" x14ac:dyDescent="0.3">
      <c r="D3315" s="5">
        <f t="shared" si="53"/>
        <v>1951947515</v>
      </c>
      <c r="E3315" s="6">
        <v>0.90894639343856498</v>
      </c>
      <c r="F3315" s="7">
        <v>1.3342949465303739</v>
      </c>
    </row>
    <row r="3316" spans="4:6" x14ac:dyDescent="0.3">
      <c r="D3316" s="5">
        <f t="shared" si="53"/>
        <v>1613484440</v>
      </c>
      <c r="E3316" s="6">
        <v>0.75133724208114416</v>
      </c>
      <c r="F3316" s="7">
        <v>0.67870386643755676</v>
      </c>
    </row>
    <row r="3317" spans="4:6" x14ac:dyDescent="0.3">
      <c r="D3317" s="5">
        <f t="shared" si="53"/>
        <v>1717977491</v>
      </c>
      <c r="E3317" s="6">
        <v>0.79999561076983405</v>
      </c>
      <c r="F3317" s="7">
        <v>0.84160555572214801</v>
      </c>
    </row>
    <row r="3318" spans="4:6" x14ac:dyDescent="0.3">
      <c r="D3318" s="5">
        <f t="shared" si="53"/>
        <v>1262955509</v>
      </c>
      <c r="E3318" s="6">
        <v>0.58810948868106072</v>
      </c>
      <c r="F3318" s="7">
        <v>0.22268455530820316</v>
      </c>
    </row>
    <row r="3319" spans="4:6" x14ac:dyDescent="0.3">
      <c r="D3319" s="5">
        <f t="shared" si="53"/>
        <v>1359603903</v>
      </c>
      <c r="E3319" s="6">
        <v>0.63311490428924089</v>
      </c>
      <c r="F3319" s="7">
        <v>0.34011464763386484</v>
      </c>
    </row>
    <row r="3320" spans="4:6" x14ac:dyDescent="0.3">
      <c r="D3320" s="5">
        <f t="shared" si="53"/>
        <v>192265746</v>
      </c>
      <c r="E3320" s="6">
        <v>8.9530714870924802E-2</v>
      </c>
      <c r="F3320" s="7">
        <v>-1.3436505042660594</v>
      </c>
    </row>
    <row r="3321" spans="4:6" x14ac:dyDescent="0.3">
      <c r="D3321" s="5">
        <f t="shared" si="53"/>
        <v>1582986479</v>
      </c>
      <c r="E3321" s="6">
        <v>0.73713552228839652</v>
      </c>
      <c r="F3321" s="7">
        <v>0.63453925724624016</v>
      </c>
    </row>
    <row r="3322" spans="4:6" x14ac:dyDescent="0.3">
      <c r="D3322" s="5">
        <f t="shared" si="53"/>
        <v>577200255</v>
      </c>
      <c r="E3322" s="6">
        <v>0.26877981402797607</v>
      </c>
      <c r="F3322" s="7">
        <v>-0.61650749304710217</v>
      </c>
    </row>
    <row r="3323" spans="4:6" x14ac:dyDescent="0.3">
      <c r="D3323" s="5">
        <f t="shared" si="53"/>
        <v>580672927</v>
      </c>
      <c r="E3323" s="6">
        <v>0.27039690294339963</v>
      </c>
      <c r="F3323" s="7">
        <v>-0.61161304393539451</v>
      </c>
    </row>
    <row r="3324" spans="4:6" x14ac:dyDescent="0.3">
      <c r="D3324" s="5">
        <f t="shared" si="53"/>
        <v>706298573</v>
      </c>
      <c r="E3324" s="6">
        <v>0.32889590303310745</v>
      </c>
      <c r="F3324" s="7">
        <v>-0.44296395582501452</v>
      </c>
    </row>
    <row r="3325" spans="4:6" x14ac:dyDescent="0.3">
      <c r="D3325" s="5">
        <f t="shared" si="53"/>
        <v>288037511</v>
      </c>
      <c r="E3325" s="6">
        <v>0.13412791829009346</v>
      </c>
      <c r="F3325" s="7">
        <v>-1.1070881079131696</v>
      </c>
    </row>
    <row r="3326" spans="4:6" x14ac:dyDescent="0.3">
      <c r="D3326" s="5">
        <f t="shared" si="53"/>
        <v>1049562803</v>
      </c>
      <c r="E3326" s="6">
        <v>0.48874076641047443</v>
      </c>
      <c r="F3326" s="7">
        <v>-2.8226460977569576E-2</v>
      </c>
    </row>
    <row r="3327" spans="4:6" x14ac:dyDescent="0.3">
      <c r="D3327" s="5">
        <f t="shared" si="53"/>
        <v>11863589</v>
      </c>
      <c r="E3327" s="6">
        <v>5.5244141309749471E-3</v>
      </c>
      <c r="F3327" s="7">
        <v>-2.5411507082654512</v>
      </c>
    </row>
    <row r="3328" spans="4:6" x14ac:dyDescent="0.3">
      <c r="D3328" s="5">
        <f t="shared" si="53"/>
        <v>1436654517</v>
      </c>
      <c r="E3328" s="6">
        <v>0.66899439242574799</v>
      </c>
      <c r="F3328" s="7">
        <v>0.43713807599604565</v>
      </c>
    </row>
    <row r="3329" spans="4:6" x14ac:dyDescent="0.3">
      <c r="D3329" s="5">
        <f t="shared" si="53"/>
        <v>60777536</v>
      </c>
      <c r="E3329" s="6">
        <v>2.830174567951052E-2</v>
      </c>
      <c r="F3329" s="7">
        <v>-1.9063601796121659</v>
      </c>
    </row>
    <row r="3330" spans="4:6" x14ac:dyDescent="0.3">
      <c r="D3330" s="5">
        <f t="shared" si="53"/>
        <v>329778454</v>
      </c>
      <c r="E3330" s="6">
        <v>0.15356505955901467</v>
      </c>
      <c r="F3330" s="7">
        <v>-1.0212624344826269</v>
      </c>
    </row>
    <row r="3331" spans="4:6" x14ac:dyDescent="0.3">
      <c r="D3331" s="5">
        <f t="shared" ref="D3331:D3394" si="54">MOD(D3330*$B$4,$B$5)</f>
        <v>1586961470</v>
      </c>
      <c r="E3331" s="6">
        <v>0.73898652171621704</v>
      </c>
      <c r="F3331" s="7">
        <v>0.64022403901838831</v>
      </c>
    </row>
    <row r="3332" spans="4:6" x14ac:dyDescent="0.3">
      <c r="D3332" s="5">
        <f t="shared" si="54"/>
        <v>1327946233</v>
      </c>
      <c r="E3332" s="6">
        <v>0.61837315291014794</v>
      </c>
      <c r="F3332" s="7">
        <v>0.30121087954422998</v>
      </c>
    </row>
    <row r="3333" spans="4:6" x14ac:dyDescent="0.3">
      <c r="D3333" s="5">
        <f t="shared" si="54"/>
        <v>1053233840</v>
      </c>
      <c r="E3333" s="6">
        <v>0.49045022622724083</v>
      </c>
      <c r="F3333" s="7">
        <v>-2.3940019527310417E-2</v>
      </c>
    </row>
    <row r="3334" spans="4:6" x14ac:dyDescent="0.3">
      <c r="D3334" s="5">
        <f t="shared" si="54"/>
        <v>1122831562</v>
      </c>
      <c r="E3334" s="6">
        <v>0.52285919107763024</v>
      </c>
      <c r="F3334" s="7">
        <v>5.7330885362068776E-2</v>
      </c>
    </row>
    <row r="3335" spans="4:6" x14ac:dyDescent="0.3">
      <c r="D3335" s="5">
        <f t="shared" si="54"/>
        <v>2010046316</v>
      </c>
      <c r="E3335" s="6">
        <v>0.93600075592845744</v>
      </c>
      <c r="F3335" s="7">
        <v>1.5220422758662213</v>
      </c>
    </row>
    <row r="3336" spans="4:6" x14ac:dyDescent="0.3">
      <c r="D3336" s="5">
        <f t="shared" si="54"/>
        <v>1487064529</v>
      </c>
      <c r="E3336" s="6">
        <v>0.69246838352872842</v>
      </c>
      <c r="F3336" s="7">
        <v>0.50285925016316912</v>
      </c>
    </row>
    <row r="3337" spans="4:6" x14ac:dyDescent="0.3">
      <c r="D3337" s="5">
        <f t="shared" si="54"/>
        <v>303494737</v>
      </c>
      <c r="E3337" s="6">
        <v>0.14132575005416362</v>
      </c>
      <c r="F3337" s="7">
        <v>-1.0743820145018446</v>
      </c>
    </row>
    <row r="3338" spans="4:6" x14ac:dyDescent="0.3">
      <c r="D3338" s="5">
        <f t="shared" si="54"/>
        <v>2008493540</v>
      </c>
      <c r="E3338" s="6">
        <v>0.93527768825672353</v>
      </c>
      <c r="F3338" s="7">
        <v>1.5162956010044137</v>
      </c>
    </row>
    <row r="3339" spans="4:6" x14ac:dyDescent="0.3">
      <c r="D3339" s="5">
        <f t="shared" si="54"/>
        <v>1694941878</v>
      </c>
      <c r="E3339" s="6">
        <v>0.78926881755634104</v>
      </c>
      <c r="F3339" s="7">
        <v>0.80388678130414382</v>
      </c>
    </row>
    <row r="3340" spans="4:6" x14ac:dyDescent="0.3">
      <c r="D3340" s="5">
        <f t="shared" si="54"/>
        <v>1707409532</v>
      </c>
      <c r="E3340" s="6">
        <v>0.79507452137309542</v>
      </c>
      <c r="F3340" s="7">
        <v>0.82415594189122399</v>
      </c>
    </row>
    <row r="3341" spans="4:6" x14ac:dyDescent="0.3">
      <c r="D3341" s="5">
        <f t="shared" si="54"/>
        <v>90630959</v>
      </c>
      <c r="E3341" s="6">
        <v>4.2203329077179851E-2</v>
      </c>
      <c r="F3341" s="7">
        <v>-1.7256707775640772</v>
      </c>
    </row>
    <row r="3342" spans="4:6" x14ac:dyDescent="0.3">
      <c r="D3342" s="5">
        <f t="shared" si="54"/>
        <v>422832950</v>
      </c>
      <c r="E3342" s="6">
        <v>0.19689693599650351</v>
      </c>
      <c r="F3342" s="7">
        <v>-0.85275736446558537</v>
      </c>
    </row>
    <row r="3343" spans="4:6" x14ac:dyDescent="0.3">
      <c r="D3343" s="5">
        <f t="shared" si="54"/>
        <v>884748362</v>
      </c>
      <c r="E3343" s="6">
        <v>0.41199306157603216</v>
      </c>
      <c r="F3343" s="7">
        <v>-0.22242105450848609</v>
      </c>
    </row>
    <row r="3344" spans="4:6" x14ac:dyDescent="0.3">
      <c r="D3344" s="5">
        <f t="shared" si="54"/>
        <v>680894213</v>
      </c>
      <c r="E3344" s="6">
        <v>0.3170660760412608</v>
      </c>
      <c r="F3344" s="7">
        <v>-0.47591890656509611</v>
      </c>
    </row>
    <row r="3345" spans="4:6" x14ac:dyDescent="0.3">
      <c r="D3345" s="5">
        <f t="shared" si="54"/>
        <v>207338388</v>
      </c>
      <c r="E3345" s="6">
        <v>9.6549460754310215E-2</v>
      </c>
      <c r="F3345" s="7">
        <v>-1.3014662151914951</v>
      </c>
    </row>
    <row r="3346" spans="4:6" x14ac:dyDescent="0.3">
      <c r="D3346" s="5">
        <f t="shared" si="54"/>
        <v>1157532128</v>
      </c>
      <c r="E3346" s="6">
        <v>0.53901790132654637</v>
      </c>
      <c r="F3346" s="7">
        <v>9.7959821899113911E-2</v>
      </c>
    </row>
    <row r="3347" spans="4:6" x14ac:dyDescent="0.3">
      <c r="D3347" s="5">
        <f t="shared" si="54"/>
        <v>2003823042</v>
      </c>
      <c r="E3347" s="6">
        <v>0.93310281814364981</v>
      </c>
      <c r="F3347" s="7">
        <v>1.499305625291991</v>
      </c>
    </row>
    <row r="3348" spans="4:6" x14ac:dyDescent="0.3">
      <c r="D3348" s="5">
        <f t="shared" si="54"/>
        <v>1731115855</v>
      </c>
      <c r="E3348" s="6">
        <v>0.80611363826888949</v>
      </c>
      <c r="F3348" s="7">
        <v>0.86366358475023952</v>
      </c>
    </row>
    <row r="3349" spans="4:6" x14ac:dyDescent="0.3">
      <c r="D3349" s="5">
        <f t="shared" si="54"/>
        <v>1957248288</v>
      </c>
      <c r="E3349" s="6">
        <v>0.91141475821976992</v>
      </c>
      <c r="F3349" s="7">
        <v>1.3495184958295352</v>
      </c>
    </row>
    <row r="3350" spans="4:6" x14ac:dyDescent="0.3">
      <c r="D3350" s="5">
        <f t="shared" si="54"/>
        <v>1936543930</v>
      </c>
      <c r="E3350" s="6">
        <v>0.90177354021163059</v>
      </c>
      <c r="F3350" s="7">
        <v>1.2917234901969503</v>
      </c>
    </row>
    <row r="3351" spans="4:6" x14ac:dyDescent="0.3">
      <c r="D3351" s="5">
        <f t="shared" si="54"/>
        <v>1096374767</v>
      </c>
      <c r="E3351" s="6">
        <v>0.51053928584841946</v>
      </c>
      <c r="F3351" s="7">
        <v>2.64211455789253E-2</v>
      </c>
    </row>
    <row r="3352" spans="4:6" x14ac:dyDescent="0.3">
      <c r="D3352" s="5">
        <f t="shared" si="54"/>
        <v>519381189</v>
      </c>
      <c r="E3352" s="6">
        <v>0.24185571329840991</v>
      </c>
      <c r="F3352" s="7">
        <v>-0.70034571858534678</v>
      </c>
    </row>
    <row r="3353" spans="4:6" x14ac:dyDescent="0.3">
      <c r="D3353" s="5">
        <f t="shared" si="54"/>
        <v>1325279141</v>
      </c>
      <c r="E3353" s="6">
        <v>0.61713119141490314</v>
      </c>
      <c r="F3353" s="7">
        <v>0.29795485865465632</v>
      </c>
    </row>
    <row r="3354" spans="4:6" x14ac:dyDescent="0.3">
      <c r="D3354" s="5">
        <f t="shared" si="54"/>
        <v>1159054728</v>
      </c>
      <c r="E3354" s="6">
        <v>0.53972691720326149</v>
      </c>
      <c r="F3354" s="7">
        <v>9.9745766105706249E-2</v>
      </c>
    </row>
    <row r="3355" spans="4:6" x14ac:dyDescent="0.3">
      <c r="D3355" s="5">
        <f t="shared" si="54"/>
        <v>339319997</v>
      </c>
      <c r="E3355" s="6">
        <v>0.15800818675943482</v>
      </c>
      <c r="F3355" s="7">
        <v>-1.0026777399313278</v>
      </c>
    </row>
    <row r="3356" spans="4:6" x14ac:dyDescent="0.3">
      <c r="D3356" s="5">
        <f t="shared" si="54"/>
        <v>457799518</v>
      </c>
      <c r="E3356" s="6">
        <v>0.21317951307928143</v>
      </c>
      <c r="F3356" s="7">
        <v>-0.7954375470776609</v>
      </c>
    </row>
    <row r="3357" spans="4:6" x14ac:dyDescent="0.3">
      <c r="D3357" s="5">
        <f t="shared" si="54"/>
        <v>833805748</v>
      </c>
      <c r="E3357" s="6">
        <v>0.38827105833987802</v>
      </c>
      <c r="F3357" s="7">
        <v>-0.28382810305339662</v>
      </c>
    </row>
    <row r="3358" spans="4:6" x14ac:dyDescent="0.3">
      <c r="D3358" s="5">
        <f t="shared" si="54"/>
        <v>498749634</v>
      </c>
      <c r="E3358" s="6">
        <v>0.23224839682900197</v>
      </c>
      <c r="F3358" s="7">
        <v>-0.7314623495340804</v>
      </c>
    </row>
    <row r="3359" spans="4:6" x14ac:dyDescent="0.3">
      <c r="D3359" s="5">
        <f t="shared" si="54"/>
        <v>1851899944</v>
      </c>
      <c r="E3359" s="6">
        <v>0.8623581126913038</v>
      </c>
      <c r="F3359" s="7">
        <v>1.0909752469324741</v>
      </c>
    </row>
    <row r="3360" spans="4:6" x14ac:dyDescent="0.3">
      <c r="D3360" s="5">
        <f t="shared" si="54"/>
        <v>1907906802</v>
      </c>
      <c r="E3360" s="6">
        <v>0.88843833830993468</v>
      </c>
      <c r="F3360" s="7">
        <v>1.2182649013591638</v>
      </c>
    </row>
    <row r="3361" spans="4:6" x14ac:dyDescent="0.3">
      <c r="D3361" s="5">
        <f t="shared" si="54"/>
        <v>1733037747</v>
      </c>
      <c r="E3361" s="6">
        <v>0.80700858897250949</v>
      </c>
      <c r="F3361" s="7">
        <v>0.86692551568706722</v>
      </c>
    </row>
    <row r="3362" spans="4:6" x14ac:dyDescent="0.3">
      <c r="D3362" s="5">
        <f t="shared" si="54"/>
        <v>239616552</v>
      </c>
      <c r="E3362" s="6">
        <v>0.11158015216847895</v>
      </c>
      <c r="F3362" s="7">
        <v>-1.2181675604012903</v>
      </c>
    </row>
    <row r="3363" spans="4:6" x14ac:dyDescent="0.3">
      <c r="D3363" s="5">
        <f t="shared" si="54"/>
        <v>183658850</v>
      </c>
      <c r="E3363" s="6">
        <v>8.5522816596108317E-2</v>
      </c>
      <c r="F3363" s="7">
        <v>-1.3688517099255355</v>
      </c>
    </row>
    <row r="3364" spans="4:6" x14ac:dyDescent="0.3">
      <c r="D3364" s="5">
        <f t="shared" si="54"/>
        <v>583853534</v>
      </c>
      <c r="E3364" s="6">
        <v>0.27187798849481903</v>
      </c>
      <c r="F3364" s="7">
        <v>-0.60714305845305749</v>
      </c>
    </row>
    <row r="3365" spans="4:6" x14ac:dyDescent="0.3">
      <c r="D3365" s="5">
        <f t="shared" si="54"/>
        <v>1766040133</v>
      </c>
      <c r="E3365" s="6">
        <v>0.82237652253580884</v>
      </c>
      <c r="F3365" s="7">
        <v>0.92445983335507609</v>
      </c>
    </row>
    <row r="3366" spans="4:6" x14ac:dyDescent="0.3">
      <c r="D3366" s="5">
        <f t="shared" si="54"/>
        <v>2012408731</v>
      </c>
      <c r="E3366" s="6">
        <v>0.93710084113953718</v>
      </c>
      <c r="F3366" s="7">
        <v>1.5308829746037533</v>
      </c>
    </row>
    <row r="3367" spans="4:6" x14ac:dyDescent="0.3">
      <c r="D3367" s="5">
        <f t="shared" si="54"/>
        <v>1706565703</v>
      </c>
      <c r="E3367" s="6">
        <v>0.79468158287432189</v>
      </c>
      <c r="F3367" s="7">
        <v>0.82277345573206628</v>
      </c>
    </row>
    <row r="3368" spans="4:6" x14ac:dyDescent="0.3">
      <c r="D3368" s="5">
        <f t="shared" si="54"/>
        <v>160350593</v>
      </c>
      <c r="E3368" s="6">
        <v>7.4669063626480348E-2</v>
      </c>
      <c r="F3368" s="7">
        <v>-1.4418732731357409</v>
      </c>
    </row>
    <row r="3369" spans="4:6" x14ac:dyDescent="0.3">
      <c r="D3369" s="5">
        <f t="shared" si="54"/>
        <v>752410915</v>
      </c>
      <c r="E3369" s="6">
        <v>0.35036863558960019</v>
      </c>
      <c r="F3369" s="7">
        <v>-0.38432541787664026</v>
      </c>
    </row>
    <row r="3370" spans="4:6" x14ac:dyDescent="0.3">
      <c r="D3370" s="5">
        <f t="shared" si="54"/>
        <v>1383839901</v>
      </c>
      <c r="E3370" s="6">
        <v>0.64440067032761938</v>
      </c>
      <c r="F3370" s="7">
        <v>0.37024673235342692</v>
      </c>
    </row>
    <row r="3371" spans="4:6" x14ac:dyDescent="0.3">
      <c r="D3371" s="5">
        <f t="shared" si="54"/>
        <v>1857021236</v>
      </c>
      <c r="E3371" s="6">
        <v>0.86474290011892363</v>
      </c>
      <c r="F3371" s="7">
        <v>1.1018791831200683</v>
      </c>
    </row>
    <row r="3372" spans="4:6" x14ac:dyDescent="0.3">
      <c r="D3372" s="5">
        <f t="shared" si="54"/>
        <v>9689882</v>
      </c>
      <c r="E3372" s="6">
        <v>4.5122029301824075E-3</v>
      </c>
      <c r="F3372" s="7">
        <v>-2.6111281927096384</v>
      </c>
    </row>
    <row r="3373" spans="4:6" x14ac:dyDescent="0.3">
      <c r="D3373" s="5">
        <f t="shared" si="54"/>
        <v>1736342623</v>
      </c>
      <c r="E3373" s="6">
        <v>0.80854754178649513</v>
      </c>
      <c r="F3373" s="7">
        <v>0.87255639556699893</v>
      </c>
    </row>
    <row r="3374" spans="4:6" x14ac:dyDescent="0.3">
      <c r="D3374" s="5">
        <f t="shared" si="54"/>
        <v>855496070</v>
      </c>
      <c r="E3374" s="6">
        <v>0.39837140161392409</v>
      </c>
      <c r="F3374" s="7">
        <v>-0.25756479427946183</v>
      </c>
    </row>
    <row r="3375" spans="4:6" x14ac:dyDescent="0.3">
      <c r="D3375" s="5">
        <f t="shared" si="54"/>
        <v>1687746807</v>
      </c>
      <c r="E3375" s="6">
        <v>0.78591835152909006</v>
      </c>
      <c r="F3375" s="7">
        <v>0.79233855435321121</v>
      </c>
    </row>
    <row r="3376" spans="4:6" x14ac:dyDescent="0.3">
      <c r="D3376" s="5">
        <f t="shared" si="54"/>
        <v>139004458</v>
      </c>
      <c r="E3376" s="6">
        <v>6.4728994914078145E-2</v>
      </c>
      <c r="F3376" s="7">
        <v>-1.5162427187852063</v>
      </c>
    </row>
    <row r="3377" spans="4:6" x14ac:dyDescent="0.3">
      <c r="D3377" s="5">
        <f t="shared" si="54"/>
        <v>1145278890</v>
      </c>
      <c r="E3377" s="6">
        <v>0.53331204274046429</v>
      </c>
      <c r="F3377" s="7">
        <v>8.3598179375057854E-2</v>
      </c>
    </row>
    <row r="3378" spans="4:6" x14ac:dyDescent="0.3">
      <c r="D3378" s="5">
        <f t="shared" si="54"/>
        <v>1085774469</v>
      </c>
      <c r="E3378" s="6">
        <v>0.5056031374312967</v>
      </c>
      <c r="F3378" s="7">
        <v>1.404544449963306E-2</v>
      </c>
    </row>
    <row r="3379" spans="4:6" x14ac:dyDescent="0.3">
      <c r="D3379" s="5">
        <f t="shared" si="54"/>
        <v>2080988064</v>
      </c>
      <c r="E3379" s="6">
        <v>0.96903558165676484</v>
      </c>
      <c r="F3379" s="7">
        <v>1.866804909315257</v>
      </c>
    </row>
    <row r="3380" spans="4:6" x14ac:dyDescent="0.3">
      <c r="D3380" s="5">
        <f t="shared" si="54"/>
        <v>679765272</v>
      </c>
      <c r="E3380" s="6">
        <v>0.31654037192141671</v>
      </c>
      <c r="F3380" s="7">
        <v>-0.47739518276825255</v>
      </c>
    </row>
    <row r="3381" spans="4:6" x14ac:dyDescent="0.3">
      <c r="D3381" s="5">
        <f t="shared" si="54"/>
        <v>1546802199</v>
      </c>
      <c r="E3381" s="6">
        <v>0.72028590386760039</v>
      </c>
      <c r="F3381" s="7">
        <v>0.5836910463608509</v>
      </c>
    </row>
    <row r="3382" spans="4:6" x14ac:dyDescent="0.3">
      <c r="D3382" s="5">
        <f t="shared" si="54"/>
        <v>1977509033</v>
      </c>
      <c r="E3382" s="6">
        <v>0.92084940282707051</v>
      </c>
      <c r="F3382" s="7">
        <v>1.410808137721226</v>
      </c>
    </row>
    <row r="3383" spans="4:6" x14ac:dyDescent="0.3">
      <c r="D3383" s="5">
        <f t="shared" si="54"/>
        <v>690422793</v>
      </c>
      <c r="E3383" s="6">
        <v>0.32150316687440794</v>
      </c>
      <c r="F3383" s="7">
        <v>-0.46349955499453738</v>
      </c>
    </row>
    <row r="3384" spans="4:6" x14ac:dyDescent="0.3">
      <c r="D3384" s="5">
        <f t="shared" si="54"/>
        <v>599923110</v>
      </c>
      <c r="E3384" s="6">
        <v>0.27936096794843762</v>
      </c>
      <c r="F3384" s="7">
        <v>-0.58474091868421607</v>
      </c>
    </row>
    <row r="3385" spans="4:6" x14ac:dyDescent="0.3">
      <c r="D3385" s="5">
        <f t="shared" si="54"/>
        <v>71463015</v>
      </c>
      <c r="E3385" s="6">
        <v>3.327755959078442E-2</v>
      </c>
      <c r="F3385" s="7">
        <v>-1.8346664976788227</v>
      </c>
    </row>
    <row r="3386" spans="4:6" x14ac:dyDescent="0.3">
      <c r="D3386" s="5">
        <f t="shared" si="54"/>
        <v>732459983</v>
      </c>
      <c r="E3386" s="6">
        <v>0.34107825890283872</v>
      </c>
      <c r="F3386" s="7">
        <v>-0.40952214632091877</v>
      </c>
    </row>
    <row r="3387" spans="4:6" x14ac:dyDescent="0.3">
      <c r="D3387" s="5">
        <f t="shared" si="54"/>
        <v>405075185</v>
      </c>
      <c r="E3387" s="6">
        <v>0.188627832279194</v>
      </c>
      <c r="F3387" s="7">
        <v>-0.88296410727634489</v>
      </c>
    </row>
    <row r="3388" spans="4:6" x14ac:dyDescent="0.3">
      <c r="D3388" s="5">
        <f t="shared" si="54"/>
        <v>545649200</v>
      </c>
      <c r="E3388" s="6">
        <v>0.25408770912707568</v>
      </c>
      <c r="F3388" s="7">
        <v>-0.66168141446506745</v>
      </c>
    </row>
    <row r="3389" spans="4:6" x14ac:dyDescent="0.3">
      <c r="D3389" s="5">
        <f t="shared" si="54"/>
        <v>145602745</v>
      </c>
      <c r="E3389" s="6">
        <v>6.7801561735385624E-2</v>
      </c>
      <c r="F3389" s="7">
        <v>-1.4923663805803355</v>
      </c>
    </row>
    <row r="3390" spans="4:6" x14ac:dyDescent="0.3">
      <c r="D3390" s="5">
        <f t="shared" si="54"/>
        <v>1823610911</v>
      </c>
      <c r="E3390" s="6">
        <v>0.84918500515556428</v>
      </c>
      <c r="F3390" s="7">
        <v>1.0329442488150586</v>
      </c>
    </row>
    <row r="3391" spans="4:6" x14ac:dyDescent="0.3">
      <c r="D3391" s="5">
        <f t="shared" si="54"/>
        <v>20110704</v>
      </c>
      <c r="E3391" s="6">
        <v>9.3647763220265287E-3</v>
      </c>
      <c r="F3391" s="7">
        <v>-2.3508704679592412</v>
      </c>
    </row>
    <row r="3392" spans="4:6" x14ac:dyDescent="0.3">
      <c r="D3392" s="5">
        <f t="shared" si="54"/>
        <v>101184340</v>
      </c>
      <c r="E3392" s="6">
        <v>4.7117630063665684E-2</v>
      </c>
      <c r="F3392" s="7">
        <v>-1.6734676994703779</v>
      </c>
    </row>
    <row r="3393" spans="4:6" x14ac:dyDescent="0.3">
      <c r="D3393" s="5">
        <f t="shared" si="54"/>
        <v>891462862</v>
      </c>
      <c r="E3393" s="6">
        <v>0.41511974429257192</v>
      </c>
      <c r="F3393" s="7">
        <v>-0.2143944252796586</v>
      </c>
    </row>
    <row r="3394" spans="4:6" x14ac:dyDescent="0.3">
      <c r="D3394" s="5">
        <f t="shared" si="54"/>
        <v>526493016</v>
      </c>
      <c r="E3394" s="6">
        <v>0.2451674158174241</v>
      </c>
      <c r="F3394" s="7">
        <v>-0.68977636883334836</v>
      </c>
    </row>
    <row r="3395" spans="4:6" x14ac:dyDescent="0.3">
      <c r="D3395" s="5">
        <f t="shared" ref="D3395:D3458" si="55">MOD(D3394*$B$4,$B$5)</f>
        <v>1022896738</v>
      </c>
      <c r="E3395" s="6">
        <v>0.47632341224357805</v>
      </c>
      <c r="F3395" s="7">
        <v>-5.9383287151345353E-2</v>
      </c>
    </row>
    <row r="3396" spans="4:6" x14ac:dyDescent="0.3">
      <c r="D3396" s="5">
        <f t="shared" si="55"/>
        <v>1304428174</v>
      </c>
      <c r="E3396" s="6">
        <v>0.60742170327102929</v>
      </c>
      <c r="F3396" s="7">
        <v>0.27260535714955136</v>
      </c>
    </row>
    <row r="3397" spans="4:6" x14ac:dyDescent="0.3">
      <c r="D3397" s="5">
        <f t="shared" si="55"/>
        <v>1831857114</v>
      </c>
      <c r="E3397" s="6">
        <v>0.85302494266352147</v>
      </c>
      <c r="F3397" s="7">
        <v>1.0494955230320719</v>
      </c>
    </row>
    <row r="3398" spans="4:6" x14ac:dyDescent="0.3">
      <c r="D3398" s="5">
        <f t="shared" si="55"/>
        <v>788101022</v>
      </c>
      <c r="E3398" s="6">
        <v>0.36698813677484926</v>
      </c>
      <c r="F3398" s="7">
        <v>-0.33984099526208145</v>
      </c>
    </row>
    <row r="3399" spans="4:6" x14ac:dyDescent="0.3">
      <c r="D3399" s="5">
        <f t="shared" si="55"/>
        <v>1899110004</v>
      </c>
      <c r="E3399" s="6">
        <v>0.88434201002525348</v>
      </c>
      <c r="F3399" s="7">
        <v>1.1969758189719324</v>
      </c>
    </row>
    <row r="3400" spans="4:6" x14ac:dyDescent="0.3">
      <c r="D3400" s="5">
        <f t="shared" si="55"/>
        <v>157079948</v>
      </c>
      <c r="E3400" s="6">
        <v>7.3146050864035306E-2</v>
      </c>
      <c r="F3400" s="7">
        <v>-1.4527538785033161</v>
      </c>
    </row>
    <row r="3401" spans="4:6" x14ac:dyDescent="0.3">
      <c r="D3401" s="5">
        <f t="shared" si="55"/>
        <v>1788895998</v>
      </c>
      <c r="E3401" s="6">
        <v>0.83301961406415292</v>
      </c>
      <c r="F3401" s="7">
        <v>0.96616670204399846</v>
      </c>
    </row>
    <row r="3402" spans="4:6" x14ac:dyDescent="0.3">
      <c r="D3402" s="5">
        <f t="shared" si="55"/>
        <v>1481273588</v>
      </c>
      <c r="E3402" s="6">
        <v>0.68977176648543381</v>
      </c>
      <c r="F3402" s="7">
        <v>0.49520351877063268</v>
      </c>
    </row>
    <row r="3403" spans="4:6" x14ac:dyDescent="0.3">
      <c r="D3403" s="5">
        <f t="shared" si="55"/>
        <v>2089339483</v>
      </c>
      <c r="E3403" s="6">
        <v>0.97292451418277293</v>
      </c>
      <c r="F3403" s="7">
        <v>1.925626945992265</v>
      </c>
    </row>
    <row r="3404" spans="4:6" x14ac:dyDescent="0.3">
      <c r="D3404" s="5">
        <f t="shared" si="55"/>
        <v>84186185</v>
      </c>
      <c r="E3404" s="6">
        <v>3.920224731713743E-2</v>
      </c>
      <c r="F3404" s="7">
        <v>-1.760019533733054</v>
      </c>
    </row>
    <row r="3405" spans="4:6" x14ac:dyDescent="0.3">
      <c r="D3405" s="5">
        <f t="shared" si="55"/>
        <v>712276011</v>
      </c>
      <c r="E3405" s="6">
        <v>0.33167936450958191</v>
      </c>
      <c r="F3405" s="7">
        <v>-0.43528064919345061</v>
      </c>
    </row>
    <row r="3406" spans="4:6" x14ac:dyDescent="0.3">
      <c r="D3406" s="5">
        <f t="shared" si="55"/>
        <v>1062138511</v>
      </c>
      <c r="E3406" s="6">
        <v>0.49459678679201452</v>
      </c>
      <c r="F3406" s="7">
        <v>-1.3544261098631884E-2</v>
      </c>
    </row>
    <row r="3407" spans="4:6" x14ac:dyDescent="0.3">
      <c r="D3407" s="5">
        <f t="shared" si="55"/>
        <v>1463476003</v>
      </c>
      <c r="E3407" s="6">
        <v>0.68148412013564641</v>
      </c>
      <c r="F3407" s="7">
        <v>0.47185294096584568</v>
      </c>
    </row>
    <row r="3408" spans="4:6" x14ac:dyDescent="0.3">
      <c r="D3408" s="5">
        <f t="shared" si="55"/>
        <v>1975572748</v>
      </c>
      <c r="E3408" s="6">
        <v>0.91994774986053607</v>
      </c>
      <c r="F3408" s="7">
        <v>1.4047201876753064</v>
      </c>
    </row>
    <row r="3409" spans="4:6" x14ac:dyDescent="0.3">
      <c r="D3409" s="5">
        <f t="shared" si="55"/>
        <v>1713290026</v>
      </c>
      <c r="E3409" s="6">
        <v>0.79781283978169115</v>
      </c>
      <c r="F3409" s="7">
        <v>0.83383437726951182</v>
      </c>
    </row>
    <row r="3410" spans="4:6" x14ac:dyDescent="0.3">
      <c r="D3410" s="5">
        <f t="shared" si="55"/>
        <v>480115429</v>
      </c>
      <c r="E3410" s="6">
        <v>0.22357116893266438</v>
      </c>
      <c r="F3410" s="7">
        <v>-0.76018779756652477</v>
      </c>
    </row>
    <row r="3411" spans="4:6" x14ac:dyDescent="0.3">
      <c r="D3411" s="5">
        <f t="shared" si="55"/>
        <v>8354835</v>
      </c>
      <c r="E3411" s="6">
        <v>3.8905232249670878E-3</v>
      </c>
      <c r="F3411" s="7">
        <v>-2.6614259044675461</v>
      </c>
    </row>
    <row r="3412" spans="4:6" x14ac:dyDescent="0.3">
      <c r="D3412" s="5">
        <f t="shared" si="55"/>
        <v>1716798296</v>
      </c>
      <c r="E3412" s="6">
        <v>0.79944650530763572</v>
      </c>
      <c r="F3412" s="7">
        <v>0.83964583964382722</v>
      </c>
    </row>
    <row r="3413" spans="4:6" x14ac:dyDescent="0.3">
      <c r="D3413" s="5">
        <f t="shared" si="55"/>
        <v>176608486</v>
      </c>
      <c r="E3413" s="6">
        <v>8.2239735016822565E-2</v>
      </c>
      <c r="F3413" s="7">
        <v>-1.3901627236028473</v>
      </c>
    </row>
    <row r="3414" spans="4:6" x14ac:dyDescent="0.3">
      <c r="D3414" s="5">
        <f t="shared" si="55"/>
        <v>1705632763</v>
      </c>
      <c r="E3414" s="6">
        <v>0.79424714883253644</v>
      </c>
      <c r="F3414" s="7">
        <v>0.82124680275470818</v>
      </c>
    </row>
    <row r="3415" spans="4:6" x14ac:dyDescent="0.3">
      <c r="D3415" s="5">
        <f t="shared" si="55"/>
        <v>223560440</v>
      </c>
      <c r="E3415" s="6">
        <v>0.10410344237843849</v>
      </c>
      <c r="F3415" s="7">
        <v>-1.2585113508562837</v>
      </c>
    </row>
    <row r="3416" spans="4:6" x14ac:dyDescent="0.3">
      <c r="D3416" s="5">
        <f t="shared" si="55"/>
        <v>380673065</v>
      </c>
      <c r="E3416" s="6">
        <v>0.17726470965637334</v>
      </c>
      <c r="F3416" s="7">
        <v>-0.92583945542911217</v>
      </c>
    </row>
    <row r="3417" spans="4:6" x14ac:dyDescent="0.3">
      <c r="D3417" s="5">
        <f t="shared" si="55"/>
        <v>1599436883</v>
      </c>
      <c r="E3417" s="6">
        <v>0.74479583859890308</v>
      </c>
      <c r="F3417" s="7">
        <v>0.65820202651992732</v>
      </c>
    </row>
    <row r="3418" spans="4:6" x14ac:dyDescent="0.3">
      <c r="D3418" s="5">
        <f t="shared" si="55"/>
        <v>85702349</v>
      </c>
      <c r="E3418" s="6">
        <v>3.9908266197804611E-2</v>
      </c>
      <c r="F3418" s="7">
        <v>-1.751751585748464</v>
      </c>
    </row>
    <row r="3419" spans="4:6" x14ac:dyDescent="0.3">
      <c r="D3419" s="5">
        <f t="shared" si="55"/>
        <v>884584457</v>
      </c>
      <c r="E3419" s="6">
        <v>0.41191673736266488</v>
      </c>
      <c r="F3419" s="7">
        <v>-0.22261716655155522</v>
      </c>
    </row>
    <row r="3420" spans="4:6" x14ac:dyDescent="0.3">
      <c r="D3420" s="5">
        <f t="shared" si="55"/>
        <v>1358970546</v>
      </c>
      <c r="E3420" s="6">
        <v>0.63281997445302085</v>
      </c>
      <c r="F3420" s="7">
        <v>0.33933145247034968</v>
      </c>
    </row>
    <row r="3421" spans="4:6" x14ac:dyDescent="0.3">
      <c r="D3421" s="5">
        <f t="shared" si="55"/>
        <v>1831744704</v>
      </c>
      <c r="E3421" s="6">
        <v>0.85297259767816647</v>
      </c>
      <c r="F3421" s="7">
        <v>1.0492679671830545</v>
      </c>
    </row>
    <row r="3422" spans="4:6" x14ac:dyDescent="0.3">
      <c r="D3422" s="5">
        <f t="shared" si="55"/>
        <v>1804408853</v>
      </c>
      <c r="E3422" s="6">
        <v>0.84024335009999884</v>
      </c>
      <c r="F3422" s="7">
        <v>0.99545853874716728</v>
      </c>
    </row>
    <row r="3423" spans="4:6" x14ac:dyDescent="0.3">
      <c r="D3423" s="5">
        <f t="shared" si="55"/>
        <v>830504490</v>
      </c>
      <c r="E3423" s="6">
        <v>0.38673379028843136</v>
      </c>
      <c r="F3423" s="7">
        <v>-0.28784213759726113</v>
      </c>
    </row>
    <row r="3424" spans="4:6" x14ac:dyDescent="0.3">
      <c r="D3424" s="5">
        <f t="shared" si="55"/>
        <v>57514594</v>
      </c>
      <c r="E3424" s="6">
        <v>2.6782319905964955E-2</v>
      </c>
      <c r="F3424" s="7">
        <v>-1.930340679300097</v>
      </c>
    </row>
    <row r="3425" spans="4:6" x14ac:dyDescent="0.3">
      <c r="D3425" s="5">
        <f t="shared" si="55"/>
        <v>1738095050</v>
      </c>
      <c r="E3425" s="6">
        <v>0.80936357919998803</v>
      </c>
      <c r="F3425" s="7">
        <v>0.87555344879869479</v>
      </c>
    </row>
    <row r="3426" spans="4:6" x14ac:dyDescent="0.3">
      <c r="D3426" s="5">
        <f t="shared" si="55"/>
        <v>1695037554</v>
      </c>
      <c r="E3426" s="6">
        <v>0.78931337016570691</v>
      </c>
      <c r="F3426" s="7">
        <v>0.80404106425378985</v>
      </c>
    </row>
    <row r="3427" spans="4:6" x14ac:dyDescent="0.3">
      <c r="D3427" s="5">
        <f t="shared" si="55"/>
        <v>2030818434</v>
      </c>
      <c r="E3427" s="6">
        <v>0.94567352714545427</v>
      </c>
      <c r="F3427" s="7">
        <v>1.6042772851537024</v>
      </c>
    </row>
    <row r="3428" spans="4:6" x14ac:dyDescent="0.3">
      <c r="D3428" s="5">
        <f t="shared" si="55"/>
        <v>1303109358</v>
      </c>
      <c r="E3428" s="6">
        <v>0.60680758171417526</v>
      </c>
      <c r="F3428" s="7">
        <v>0.27100805559128704</v>
      </c>
    </row>
    <row r="3429" spans="4:6" x14ac:dyDescent="0.3">
      <c r="D3429" s="5">
        <f t="shared" si="55"/>
        <v>448315741</v>
      </c>
      <c r="E3429" s="6">
        <v>0.20876328526880897</v>
      </c>
      <c r="F3429" s="7">
        <v>-0.8107198514518309</v>
      </c>
    </row>
    <row r="3430" spans="4:6" x14ac:dyDescent="0.3">
      <c r="D3430" s="5">
        <f t="shared" si="55"/>
        <v>456422992</v>
      </c>
      <c r="E3430" s="6">
        <v>0.21253851820951189</v>
      </c>
      <c r="F3430" s="7">
        <v>-0.79764412625778691</v>
      </c>
    </row>
    <row r="3431" spans="4:6" x14ac:dyDescent="0.3">
      <c r="D3431" s="5">
        <f t="shared" si="55"/>
        <v>959512259</v>
      </c>
      <c r="E3431" s="6">
        <v>0.44680771412961906</v>
      </c>
      <c r="F3431" s="7">
        <v>-0.13373082627512681</v>
      </c>
    </row>
    <row r="3432" spans="4:6" x14ac:dyDescent="0.3">
      <c r="D3432" s="5">
        <f t="shared" si="55"/>
        <v>1836439340</v>
      </c>
      <c r="E3432" s="6">
        <v>0.85515870792340365</v>
      </c>
      <c r="F3432" s="7">
        <v>1.0588181981795908</v>
      </c>
    </row>
    <row r="3433" spans="4:6" x14ac:dyDescent="0.3">
      <c r="D3433" s="5">
        <f t="shared" si="55"/>
        <v>785916627</v>
      </c>
      <c r="E3433" s="6">
        <v>0.36597094858621337</v>
      </c>
      <c r="F3433" s="7">
        <v>-0.34254352161977447</v>
      </c>
    </row>
    <row r="3434" spans="4:6" x14ac:dyDescent="0.3">
      <c r="D3434" s="5">
        <f t="shared" si="55"/>
        <v>1682877662</v>
      </c>
      <c r="E3434" s="6">
        <v>0.78365097919819038</v>
      </c>
      <c r="F3434" s="7">
        <v>0.7845831005139442</v>
      </c>
    </row>
    <row r="3435" spans="4:6" x14ac:dyDescent="0.3">
      <c r="D3435" s="5">
        <f t="shared" si="55"/>
        <v>1323707333</v>
      </c>
      <c r="E3435" s="6">
        <v>0.61639926127754086</v>
      </c>
      <c r="F3435" s="7">
        <v>0.29603745535765064</v>
      </c>
    </row>
    <row r="3436" spans="4:6" x14ac:dyDescent="0.3">
      <c r="D3436" s="5">
        <f t="shared" si="55"/>
        <v>448238405</v>
      </c>
      <c r="E3436" s="6">
        <v>0.20872727288746021</v>
      </c>
      <c r="F3436" s="7">
        <v>-0.81084524855294238</v>
      </c>
    </row>
    <row r="3437" spans="4:6" x14ac:dyDescent="0.3">
      <c r="D3437" s="5">
        <f t="shared" si="55"/>
        <v>1018304230</v>
      </c>
      <c r="E3437" s="6">
        <v>0.47418485905433527</v>
      </c>
      <c r="F3437" s="7">
        <v>-6.4754187274532304E-2</v>
      </c>
    </row>
    <row r="3438" spans="4:6" x14ac:dyDescent="0.3">
      <c r="D3438" s="5">
        <f t="shared" si="55"/>
        <v>810290147</v>
      </c>
      <c r="E3438" s="6">
        <v>0.37732075329620463</v>
      </c>
      <c r="F3438" s="7">
        <v>-0.3125250789771109</v>
      </c>
    </row>
    <row r="3439" spans="4:6" x14ac:dyDescent="0.3">
      <c r="D3439" s="5">
        <f t="shared" si="55"/>
        <v>1396023026</v>
      </c>
      <c r="E3439" s="6">
        <v>0.65007388000383404</v>
      </c>
      <c r="F3439" s="7">
        <v>0.38551993466385859</v>
      </c>
    </row>
    <row r="3440" spans="4:6" x14ac:dyDescent="0.3">
      <c r="D3440" s="5">
        <f t="shared" si="55"/>
        <v>1538128833</v>
      </c>
      <c r="E3440" s="6">
        <v>0.71624705308698777</v>
      </c>
      <c r="F3440" s="7">
        <v>0.57172854344425073</v>
      </c>
    </row>
    <row r="3441" spans="4:6" x14ac:dyDescent="0.3">
      <c r="D3441" s="5">
        <f t="shared" si="55"/>
        <v>2064770012</v>
      </c>
      <c r="E3441" s="6">
        <v>0.9614834626777875</v>
      </c>
      <c r="F3441" s="7">
        <v>1.7681664890787356</v>
      </c>
    </row>
    <row r="3442" spans="4:6" x14ac:dyDescent="0.3">
      <c r="D3442" s="5">
        <f t="shared" si="55"/>
        <v>1649708335</v>
      </c>
      <c r="E3442" s="6">
        <v>0.76820530767385409</v>
      </c>
      <c r="F3442" s="7">
        <v>0.73294924753911239</v>
      </c>
    </row>
    <row r="3443" spans="4:6" x14ac:dyDescent="0.3">
      <c r="D3443" s="5">
        <f t="shared" si="55"/>
        <v>82440731</v>
      </c>
      <c r="E3443" s="6">
        <v>3.8389456959804016E-2</v>
      </c>
      <c r="F3443" s="7">
        <v>-1.7696892965544531</v>
      </c>
    </row>
    <row r="3444" spans="4:6" x14ac:dyDescent="0.3">
      <c r="D3444" s="5">
        <f t="shared" si="55"/>
        <v>209328210</v>
      </c>
      <c r="E3444" s="6">
        <v>9.7476043829206424E-2</v>
      </c>
      <c r="F3444" s="7">
        <v>-1.2960679152833925</v>
      </c>
    </row>
    <row r="3445" spans="4:6" x14ac:dyDescent="0.3">
      <c r="D3445" s="5">
        <f t="shared" si="55"/>
        <v>571465775</v>
      </c>
      <c r="E3445" s="6">
        <v>0.26610948868664863</v>
      </c>
      <c r="F3445" s="7">
        <v>-0.62462230422749232</v>
      </c>
    </row>
    <row r="3446" spans="4:6" x14ac:dyDescent="0.3">
      <c r="D3446" s="5">
        <f t="shared" si="55"/>
        <v>796979310</v>
      </c>
      <c r="E3446" s="6">
        <v>0.37112241179786848</v>
      </c>
      <c r="F3446" s="7">
        <v>-0.32888207476337744</v>
      </c>
    </row>
    <row r="3447" spans="4:6" x14ac:dyDescent="0.3">
      <c r="D3447" s="5">
        <f t="shared" si="55"/>
        <v>966220652</v>
      </c>
      <c r="E3447" s="6">
        <v>0.44993155305267457</v>
      </c>
      <c r="F3447" s="7">
        <v>-0.12583427977000058</v>
      </c>
    </row>
    <row r="3448" spans="4:6" x14ac:dyDescent="0.3">
      <c r="D3448" s="5">
        <f t="shared" si="55"/>
        <v>1387247146</v>
      </c>
      <c r="E3448" s="6">
        <v>0.64598729242196984</v>
      </c>
      <c r="F3448" s="7">
        <v>0.37450933179640505</v>
      </c>
    </row>
    <row r="3449" spans="4:6" x14ac:dyDescent="0.3">
      <c r="D3449" s="5">
        <f t="shared" si="55"/>
        <v>971903812</v>
      </c>
      <c r="E3449" s="6">
        <v>0.45257798065671512</v>
      </c>
      <c r="F3449" s="7">
        <v>-0.11915070340433073</v>
      </c>
    </row>
    <row r="3450" spans="4:6" x14ac:dyDescent="0.3">
      <c r="D3450" s="5">
        <f t="shared" si="55"/>
        <v>841156690</v>
      </c>
      <c r="E3450" s="6">
        <v>0.39169410745771055</v>
      </c>
      <c r="F3450" s="7">
        <v>-0.27490631555632938</v>
      </c>
    </row>
    <row r="3451" spans="4:6" x14ac:dyDescent="0.3">
      <c r="D3451" s="5">
        <f t="shared" si="55"/>
        <v>1001269161</v>
      </c>
      <c r="E3451" s="6">
        <v>0.4662522868870313</v>
      </c>
      <c r="F3451" s="7">
        <v>-8.4694116174429984E-2</v>
      </c>
    </row>
    <row r="3452" spans="4:6" x14ac:dyDescent="0.3">
      <c r="D3452" s="5">
        <f t="shared" si="55"/>
        <v>996711249</v>
      </c>
      <c r="E3452" s="6">
        <v>0.46412984371569926</v>
      </c>
      <c r="F3452" s="7">
        <v>-9.0034640541667627E-2</v>
      </c>
    </row>
    <row r="3453" spans="4:6" x14ac:dyDescent="0.3">
      <c r="D3453" s="5">
        <f t="shared" si="55"/>
        <v>25073091</v>
      </c>
      <c r="E3453" s="6">
        <v>1.1675567842717812E-2</v>
      </c>
      <c r="F3453" s="7">
        <v>-2.2676403591538445</v>
      </c>
    </row>
    <row r="3454" spans="4:6" x14ac:dyDescent="0.3">
      <c r="D3454" s="5">
        <f t="shared" si="55"/>
        <v>1269882400</v>
      </c>
      <c r="E3454" s="6">
        <v>0.59133507366416516</v>
      </c>
      <c r="F3454" s="7">
        <v>0.23098062680770531</v>
      </c>
    </row>
    <row r="3455" spans="4:6" x14ac:dyDescent="0.3">
      <c r="D3455" s="5">
        <f t="shared" si="55"/>
        <v>720110432</v>
      </c>
      <c r="E3455" s="6">
        <v>0.33532755108115037</v>
      </c>
      <c r="F3455" s="7">
        <v>-0.42524908949431472</v>
      </c>
    </row>
    <row r="3456" spans="4:6" x14ac:dyDescent="0.3">
      <c r="D3456" s="5">
        <f t="shared" si="55"/>
        <v>1280352730</v>
      </c>
      <c r="E3456" s="6">
        <v>0.59621070101504281</v>
      </c>
      <c r="F3456" s="7">
        <v>0.24355097925063013</v>
      </c>
    </row>
    <row r="3457" spans="4:6" x14ac:dyDescent="0.3">
      <c r="D3457" s="5">
        <f t="shared" si="55"/>
        <v>1474752817</v>
      </c>
      <c r="E3457" s="6">
        <v>0.68673529586450688</v>
      </c>
      <c r="F3457" s="7">
        <v>0.48661751599016878</v>
      </c>
    </row>
    <row r="3458" spans="4:6" x14ac:dyDescent="0.3">
      <c r="D3458" s="5">
        <f t="shared" si="55"/>
        <v>857815004</v>
      </c>
      <c r="E3458" s="6">
        <v>0.39945123940655147</v>
      </c>
      <c r="F3458" s="7">
        <v>-0.25476775836022536</v>
      </c>
    </row>
    <row r="3459" spans="4:6" x14ac:dyDescent="0.3">
      <c r="D3459" s="5">
        <f t="shared" ref="D3459:D3522" si="56">MOD(D3458*$B$4,$B$5)</f>
        <v>1955860277</v>
      </c>
      <c r="E3459" s="6">
        <v>0.91076841523011065</v>
      </c>
      <c r="F3459" s="7">
        <v>1.345502019594323</v>
      </c>
    </row>
    <row r="3460" spans="4:6" x14ac:dyDescent="0.3">
      <c r="D3460" s="5">
        <f t="shared" si="56"/>
        <v>1507858006</v>
      </c>
      <c r="E3460" s="6">
        <v>0.70215110080516996</v>
      </c>
      <c r="F3460" s="7">
        <v>0.53059739912935988</v>
      </c>
    </row>
    <row r="3461" spans="4:6" x14ac:dyDescent="0.3">
      <c r="D3461" s="5">
        <f t="shared" si="56"/>
        <v>1150559855</v>
      </c>
      <c r="E3461" s="6">
        <v>0.53577118370288157</v>
      </c>
      <c r="F3461" s="7">
        <v>8.9785548292927869E-2</v>
      </c>
    </row>
    <row r="3462" spans="4:6" x14ac:dyDescent="0.3">
      <c r="D3462" s="5">
        <f t="shared" si="56"/>
        <v>452681991</v>
      </c>
      <c r="E3462" s="6">
        <v>0.21079647886640995</v>
      </c>
      <c r="F3462" s="7">
        <v>-0.80366069836950027</v>
      </c>
    </row>
    <row r="3463" spans="4:6" x14ac:dyDescent="0.3">
      <c r="D3463" s="5">
        <f t="shared" si="56"/>
        <v>766279336</v>
      </c>
      <c r="E3463" s="6">
        <v>0.35682662237140034</v>
      </c>
      <c r="F3463" s="7">
        <v>-0.36695411516828735</v>
      </c>
    </row>
    <row r="3464" spans="4:6" x14ac:dyDescent="0.3">
      <c r="D3464" s="5">
        <f t="shared" si="56"/>
        <v>811492128</v>
      </c>
      <c r="E3464" s="6">
        <v>0.37788046931650532</v>
      </c>
      <c r="F3464" s="7">
        <v>-0.31105220001634515</v>
      </c>
    </row>
    <row r="3465" spans="4:6" x14ac:dyDescent="0.3">
      <c r="D3465" s="5">
        <f t="shared" si="56"/>
        <v>1434789408</v>
      </c>
      <c r="E3465" s="6">
        <v>0.66812588336702983</v>
      </c>
      <c r="F3465" s="7">
        <v>0.43474403252578875</v>
      </c>
    </row>
    <row r="3466" spans="4:6" x14ac:dyDescent="0.3">
      <c r="D3466" s="5">
        <f t="shared" si="56"/>
        <v>224414171</v>
      </c>
      <c r="E3466" s="6">
        <v>0.10450099185528326</v>
      </c>
      <c r="F3466" s="7">
        <v>-1.2563144533581012</v>
      </c>
    </row>
    <row r="3467" spans="4:6" x14ac:dyDescent="0.3">
      <c r="D3467" s="5">
        <f t="shared" si="56"/>
        <v>788932873</v>
      </c>
      <c r="E3467" s="6">
        <v>0.36737549758271826</v>
      </c>
      <c r="F3467" s="7">
        <v>-0.33881248522366769</v>
      </c>
    </row>
    <row r="3468" spans="4:6" x14ac:dyDescent="0.3">
      <c r="D3468" s="5">
        <f t="shared" si="56"/>
        <v>1251200332</v>
      </c>
      <c r="E3468" s="6">
        <v>0.58263555782161236</v>
      </c>
      <c r="F3468" s="7">
        <v>0.20864050960118746</v>
      </c>
    </row>
    <row r="3469" spans="4:6" x14ac:dyDescent="0.3">
      <c r="D3469" s="5">
        <f t="shared" si="56"/>
        <v>861137744</v>
      </c>
      <c r="E3469" s="6">
        <v>0.4009985107937814</v>
      </c>
      <c r="F3469" s="7">
        <v>-0.2507634239982563</v>
      </c>
    </row>
    <row r="3470" spans="4:6" x14ac:dyDescent="0.3">
      <c r="D3470" s="5">
        <f t="shared" si="56"/>
        <v>1286569292</v>
      </c>
      <c r="E3470" s="6">
        <v>0.59910551328128714</v>
      </c>
      <c r="F3470" s="7">
        <v>0.25103251128002346</v>
      </c>
    </row>
    <row r="3471" spans="4:6" x14ac:dyDescent="0.3">
      <c r="D3471" s="5">
        <f t="shared" si="56"/>
        <v>906706539</v>
      </c>
      <c r="E3471" s="6">
        <v>0.42221813455430618</v>
      </c>
      <c r="F3471" s="7">
        <v>-0.19622217906613537</v>
      </c>
    </row>
    <row r="3472" spans="4:6" x14ac:dyDescent="0.3">
      <c r="D3472" s="5">
        <f t="shared" si="56"/>
        <v>1914618209</v>
      </c>
      <c r="E3472" s="6">
        <v>0.89156358073611142</v>
      </c>
      <c r="F3472" s="7">
        <v>1.2348862579309106</v>
      </c>
    </row>
    <row r="3473" spans="4:6" x14ac:dyDescent="0.3">
      <c r="D3473" s="5">
        <f t="shared" si="56"/>
        <v>1429334347</v>
      </c>
      <c r="E3473" s="6">
        <v>0.66558567263706181</v>
      </c>
      <c r="F3473" s="7">
        <v>0.4277561641578973</v>
      </c>
    </row>
    <row r="3474" spans="4:6" x14ac:dyDescent="0.3">
      <c r="D3474" s="5">
        <f t="shared" si="56"/>
        <v>1043653221</v>
      </c>
      <c r="E3474" s="6">
        <v>0.48598890284634094</v>
      </c>
      <c r="F3474" s="7">
        <v>-3.5127835365784309E-2</v>
      </c>
    </row>
    <row r="3475" spans="4:6" x14ac:dyDescent="0.3">
      <c r="D3475" s="5">
        <f t="shared" si="56"/>
        <v>365755918</v>
      </c>
      <c r="E3475" s="6">
        <v>0.17031837177492526</v>
      </c>
      <c r="F3475" s="7">
        <v>-0.95290788714333208</v>
      </c>
    </row>
    <row r="3476" spans="4:6" x14ac:dyDescent="0.3">
      <c r="D3476" s="5">
        <f t="shared" si="56"/>
        <v>940855791</v>
      </c>
      <c r="E3476" s="6">
        <v>0.43812011921603244</v>
      </c>
      <c r="F3476" s="7">
        <v>-0.1557371176930829</v>
      </c>
    </row>
    <row r="3477" spans="4:6" x14ac:dyDescent="0.3">
      <c r="D3477" s="5">
        <f t="shared" si="56"/>
        <v>1065720605</v>
      </c>
      <c r="E3477" s="6">
        <v>0.49626482929686533</v>
      </c>
      <c r="F3477" s="7">
        <v>-9.3628212878511859E-3</v>
      </c>
    </row>
    <row r="3478" spans="4:6" x14ac:dyDescent="0.3">
      <c r="D3478" s="5">
        <f t="shared" si="56"/>
        <v>428560070</v>
      </c>
      <c r="E3478" s="6">
        <v>0.19956383407075315</v>
      </c>
      <c r="F3478" s="7">
        <v>-0.84318020382997594</v>
      </c>
    </row>
    <row r="3479" spans="4:6" x14ac:dyDescent="0.3">
      <c r="D3479" s="5">
        <f t="shared" si="56"/>
        <v>313167419</v>
      </c>
      <c r="E3479" s="6">
        <v>0.14582994361019688</v>
      </c>
      <c r="F3479" s="7">
        <v>-1.0544872669254111</v>
      </c>
    </row>
    <row r="3480" spans="4:6" x14ac:dyDescent="0.3">
      <c r="D3480" s="5">
        <f t="shared" si="56"/>
        <v>767091316</v>
      </c>
      <c r="E3480" s="6">
        <v>0.35720473002382064</v>
      </c>
      <c r="F3480" s="7">
        <v>-0.3659405195173453</v>
      </c>
    </row>
    <row r="3481" spans="4:6" x14ac:dyDescent="0.3">
      <c r="D3481" s="5">
        <f t="shared" si="56"/>
        <v>1351873062</v>
      </c>
      <c r="E3481" s="6">
        <v>0.62951495091385667</v>
      </c>
      <c r="F3481" s="7">
        <v>0.33056895653218954</v>
      </c>
    </row>
    <row r="3482" spans="4:6" x14ac:dyDescent="0.3">
      <c r="D3482" s="5">
        <f t="shared" si="56"/>
        <v>678994413</v>
      </c>
      <c r="E3482" s="6">
        <v>0.31618141272680966</v>
      </c>
      <c r="F3482" s="7">
        <v>-0.47840380570160151</v>
      </c>
    </row>
    <row r="3483" spans="4:6" x14ac:dyDescent="0.3">
      <c r="D3483" s="5">
        <f t="shared" si="56"/>
        <v>843889409</v>
      </c>
      <c r="E3483" s="6">
        <v>0.39296662890628598</v>
      </c>
      <c r="F3483" s="7">
        <v>-0.27159524265976848</v>
      </c>
    </row>
    <row r="3484" spans="4:6" x14ac:dyDescent="0.3">
      <c r="D3484" s="5">
        <f t="shared" si="56"/>
        <v>1915845543</v>
      </c>
      <c r="E3484" s="6">
        <v>0.89213510266704033</v>
      </c>
      <c r="F3484" s="7">
        <v>1.2379629616732248</v>
      </c>
    </row>
    <row r="3485" spans="4:6" x14ac:dyDescent="0.3">
      <c r="D3485" s="5">
        <f t="shared" si="56"/>
        <v>544431745</v>
      </c>
      <c r="E3485" s="6">
        <v>0.25352078746400847</v>
      </c>
      <c r="F3485" s="7">
        <v>-0.66345127640286983</v>
      </c>
    </row>
    <row r="3486" spans="4:6" x14ac:dyDescent="0.3">
      <c r="D3486" s="5">
        <f t="shared" si="56"/>
        <v>1507374556</v>
      </c>
      <c r="E3486" s="6">
        <v>0.70192597685561142</v>
      </c>
      <c r="F3486" s="7">
        <v>0.52994791121541052</v>
      </c>
    </row>
    <row r="3487" spans="4:6" x14ac:dyDescent="0.3">
      <c r="D3487" s="5">
        <f t="shared" si="56"/>
        <v>1436265022</v>
      </c>
      <c r="E3487" s="6">
        <v>0.66881301968247908</v>
      </c>
      <c r="F3487" s="7">
        <v>0.43663791583415856</v>
      </c>
    </row>
    <row r="3488" spans="4:6" x14ac:dyDescent="0.3">
      <c r="D3488" s="5">
        <f t="shared" si="56"/>
        <v>586817214</v>
      </c>
      <c r="E3488" s="6">
        <v>0.27325805954007248</v>
      </c>
      <c r="F3488" s="7">
        <v>-0.60298883146253757</v>
      </c>
    </row>
    <row r="3489" spans="4:6" x14ac:dyDescent="0.3">
      <c r="D3489" s="5">
        <f t="shared" si="56"/>
        <v>944433064</v>
      </c>
      <c r="E3489" s="6">
        <v>0.43978591676781503</v>
      </c>
      <c r="F3489" s="7">
        <v>-0.15151201514610182</v>
      </c>
    </row>
    <row r="3490" spans="4:6" x14ac:dyDescent="0.3">
      <c r="D3490" s="5">
        <f t="shared" si="56"/>
        <v>1945573828</v>
      </c>
      <c r="E3490" s="6">
        <v>0.90597841414248426</v>
      </c>
      <c r="F3490" s="7">
        <v>1.3163900159955673</v>
      </c>
    </row>
    <row r="3491" spans="4:6" x14ac:dyDescent="0.3">
      <c r="D3491" s="5">
        <f t="shared" si="56"/>
        <v>1039400784</v>
      </c>
      <c r="E3491" s="6">
        <v>0.48400870755688169</v>
      </c>
      <c r="F3491" s="7">
        <v>-4.0094966015768264E-2</v>
      </c>
    </row>
    <row r="3492" spans="4:6" x14ac:dyDescent="0.3">
      <c r="D3492" s="5">
        <f t="shared" si="56"/>
        <v>1254799603</v>
      </c>
      <c r="E3492" s="6">
        <v>0.58431159899040275</v>
      </c>
      <c r="F3492" s="7">
        <v>0.2129361029231851</v>
      </c>
    </row>
    <row r="3493" spans="4:6" x14ac:dyDescent="0.3">
      <c r="D3493" s="5">
        <f t="shared" si="56"/>
        <v>655372778</v>
      </c>
      <c r="E3493" s="6">
        <v>0.30518173175415186</v>
      </c>
      <c r="F3493" s="7">
        <v>-0.50955470520994639</v>
      </c>
    </row>
    <row r="3494" spans="4:6" x14ac:dyDescent="0.3">
      <c r="D3494" s="5">
        <f t="shared" si="56"/>
        <v>917762881</v>
      </c>
      <c r="E3494" s="6">
        <v>0.42736664500773575</v>
      </c>
      <c r="F3494" s="7">
        <v>-0.18308249573339969</v>
      </c>
    </row>
    <row r="3495" spans="4:6" x14ac:dyDescent="0.3">
      <c r="D3495" s="5">
        <f t="shared" si="56"/>
        <v>891874788</v>
      </c>
      <c r="E3495" s="6">
        <v>0.41531156228418609</v>
      </c>
      <c r="F3495" s="7">
        <v>-0.21390245648830128</v>
      </c>
    </row>
    <row r="3496" spans="4:6" x14ac:dyDescent="0.3">
      <c r="D3496" s="5">
        <f t="shared" si="56"/>
        <v>1083220139</v>
      </c>
      <c r="E3496" s="6">
        <v>0.50441368483418014</v>
      </c>
      <c r="F3496" s="7">
        <v>1.1063692905631362E-2</v>
      </c>
    </row>
    <row r="3497" spans="4:6" x14ac:dyDescent="0.3">
      <c r="D3497" s="5">
        <f t="shared" si="56"/>
        <v>1187492513</v>
      </c>
      <c r="E3497" s="6">
        <v>0.55296929278687512</v>
      </c>
      <c r="F3497" s="7">
        <v>0.13316686612183701</v>
      </c>
    </row>
    <row r="3498" spans="4:6" x14ac:dyDescent="0.3">
      <c r="D3498" s="5">
        <f t="shared" si="56"/>
        <v>817589299</v>
      </c>
      <c r="E3498" s="6">
        <v>0.38071968581594495</v>
      </c>
      <c r="F3498" s="7">
        <v>-0.30359118043586764</v>
      </c>
    </row>
    <row r="3499" spans="4:6" x14ac:dyDescent="0.3">
      <c r="D3499" s="5">
        <f t="shared" si="56"/>
        <v>1546071110</v>
      </c>
      <c r="E3499" s="6">
        <v>0.71994546402240678</v>
      </c>
      <c r="F3499" s="7">
        <v>0.58267950601960827</v>
      </c>
    </row>
    <row r="3500" spans="4:6" x14ac:dyDescent="0.3">
      <c r="D3500" s="5">
        <f t="shared" si="56"/>
        <v>1046850266</v>
      </c>
      <c r="E3500" s="6">
        <v>0.48747764293800822</v>
      </c>
      <c r="F3500" s="7">
        <v>-3.1394050439188532E-2</v>
      </c>
    </row>
    <row r="3501" spans="4:6" x14ac:dyDescent="0.3">
      <c r="D3501" s="5">
        <f t="shared" si="56"/>
        <v>71492529</v>
      </c>
      <c r="E3501" s="6">
        <v>3.3291303118030822E-2</v>
      </c>
      <c r="F3501" s="7">
        <v>-1.8344811307912374</v>
      </c>
    </row>
    <row r="3502" spans="4:6" x14ac:dyDescent="0.3">
      <c r="D3502" s="5">
        <f t="shared" si="56"/>
        <v>9646630</v>
      </c>
      <c r="E3502" s="6">
        <v>4.4920621481650156E-3</v>
      </c>
      <c r="F3502" s="7">
        <v>-2.6126576634224223</v>
      </c>
    </row>
    <row r="3503" spans="4:6" x14ac:dyDescent="0.3">
      <c r="D3503" s="5">
        <f t="shared" si="56"/>
        <v>1796008978</v>
      </c>
      <c r="E3503" s="6">
        <v>0.83633185349063188</v>
      </c>
      <c r="F3503" s="7">
        <v>0.97949330905855725</v>
      </c>
    </row>
    <row r="3504" spans="4:6" x14ac:dyDescent="0.3">
      <c r="D3504" s="5">
        <f t="shared" si="56"/>
        <v>1234547648</v>
      </c>
      <c r="E3504" s="6">
        <v>0.57488104754582148</v>
      </c>
      <c r="F3504" s="7">
        <v>0.18881488529951174</v>
      </c>
    </row>
    <row r="3505" spans="4:6" x14ac:dyDescent="0.3">
      <c r="D3505" s="5">
        <f t="shared" si="56"/>
        <v>178312358</v>
      </c>
      <c r="E3505" s="6">
        <v>8.3033162246489114E-2</v>
      </c>
      <c r="F3505" s="7">
        <v>-1.3849546834534368</v>
      </c>
    </row>
    <row r="3506" spans="4:6" x14ac:dyDescent="0.3">
      <c r="D3506" s="5">
        <f t="shared" si="56"/>
        <v>201375842</v>
      </c>
      <c r="E3506" s="6">
        <v>9.3772933905732755E-2</v>
      </c>
      <c r="F3506" s="7">
        <v>-1.3178738890698762</v>
      </c>
    </row>
    <row r="3507" spans="4:6" x14ac:dyDescent="0.3">
      <c r="D3507" s="5">
        <f t="shared" si="56"/>
        <v>1102282860</v>
      </c>
      <c r="E3507" s="6">
        <v>0.51329045604289547</v>
      </c>
      <c r="F3507" s="7">
        <v>3.3320397528922789E-2</v>
      </c>
    </row>
    <row r="3508" spans="4:6" x14ac:dyDescent="0.3">
      <c r="D3508" s="5">
        <f t="shared" si="56"/>
        <v>93613341</v>
      </c>
      <c r="E3508" s="6">
        <v>4.3592108919836683E-2</v>
      </c>
      <c r="F3508" s="7">
        <v>-1.7104417414061457</v>
      </c>
    </row>
    <row r="3509" spans="4:6" x14ac:dyDescent="0.3">
      <c r="D3509" s="5">
        <f t="shared" si="56"/>
        <v>503990123</v>
      </c>
      <c r="E3509" s="6">
        <v>0.23468868968513673</v>
      </c>
      <c r="F3509" s="7">
        <v>-0.72349246882881812</v>
      </c>
    </row>
    <row r="3510" spans="4:6" x14ac:dyDescent="0.3">
      <c r="D3510" s="5">
        <f t="shared" si="56"/>
        <v>1412474117</v>
      </c>
      <c r="E3510" s="6">
        <v>0.65773451622364532</v>
      </c>
      <c r="F3510" s="7">
        <v>0.40628804618262421</v>
      </c>
    </row>
    <row r="3511" spans="4:6" x14ac:dyDescent="0.3">
      <c r="D3511" s="5">
        <f t="shared" si="56"/>
        <v>1079793104</v>
      </c>
      <c r="E3511" s="6">
        <v>0.50281784730294521</v>
      </c>
      <c r="F3511" s="7">
        <v>7.0633544556571014E-3</v>
      </c>
    </row>
    <row r="3512" spans="4:6" x14ac:dyDescent="0.3">
      <c r="D3512" s="5">
        <f t="shared" si="56"/>
        <v>1117326847</v>
      </c>
      <c r="E3512" s="6">
        <v>0.5202958584020807</v>
      </c>
      <c r="F3512" s="7">
        <v>5.0896137695001661E-2</v>
      </c>
    </row>
    <row r="3513" spans="4:6" x14ac:dyDescent="0.3">
      <c r="D3513" s="5">
        <f t="shared" si="56"/>
        <v>432437132</v>
      </c>
      <c r="E3513" s="6">
        <v>0.20136923175432647</v>
      </c>
      <c r="F3513" s="7">
        <v>-0.83674047380120631</v>
      </c>
    </row>
    <row r="3514" spans="4:6" x14ac:dyDescent="0.3">
      <c r="D3514" s="5">
        <f t="shared" si="56"/>
        <v>631749932</v>
      </c>
      <c r="E3514" s="6">
        <v>0.29418148686567458</v>
      </c>
      <c r="F3514" s="7">
        <v>-0.54120981412635549</v>
      </c>
    </row>
    <row r="3515" spans="4:6" x14ac:dyDescent="0.3">
      <c r="D3515" s="5">
        <f t="shared" si="56"/>
        <v>933180172</v>
      </c>
      <c r="E3515" s="6">
        <v>0.43454588058827992</v>
      </c>
      <c r="F3515" s="7">
        <v>-0.16481225078704981</v>
      </c>
    </row>
    <row r="3516" spans="4:6" x14ac:dyDescent="0.3">
      <c r="D3516" s="5">
        <f t="shared" si="56"/>
        <v>2070586787</v>
      </c>
      <c r="E3516" s="6">
        <v>0.96419210961478963</v>
      </c>
      <c r="F3516" s="7">
        <v>1.8015528779737973</v>
      </c>
    </row>
    <row r="3517" spans="4:6" x14ac:dyDescent="0.3">
      <c r="D3517" s="5">
        <f t="shared" si="56"/>
        <v>1110896603</v>
      </c>
      <c r="E3517" s="6">
        <v>0.51730154270054918</v>
      </c>
      <c r="F3517" s="7">
        <v>4.3382139891306709E-2</v>
      </c>
    </row>
    <row r="3518" spans="4:6" x14ac:dyDescent="0.3">
      <c r="D3518" s="5">
        <f t="shared" si="56"/>
        <v>1423257823</v>
      </c>
      <c r="E3518" s="6">
        <v>0.66275607064623021</v>
      </c>
      <c r="F3518" s="7">
        <v>0.419996707835815</v>
      </c>
    </row>
    <row r="3519" spans="4:6" x14ac:dyDescent="0.3">
      <c r="D3519" s="5">
        <f t="shared" si="56"/>
        <v>1929022856</v>
      </c>
      <c r="E3519" s="6">
        <v>0.89827126720759209</v>
      </c>
      <c r="F3519" s="7">
        <v>1.2717626434297915</v>
      </c>
    </row>
    <row r="3520" spans="4:6" x14ac:dyDescent="0.3">
      <c r="D3520" s="5">
        <f t="shared" si="56"/>
        <v>971348056</v>
      </c>
      <c r="E3520" s="6">
        <v>0.45231918660208509</v>
      </c>
      <c r="F3520" s="7">
        <v>-0.11980405052216939</v>
      </c>
    </row>
    <row r="3521" spans="4:6" x14ac:dyDescent="0.3">
      <c r="D3521" s="5">
        <f t="shared" si="56"/>
        <v>1931546225</v>
      </c>
      <c r="E3521" s="6">
        <v>0.89944630246557877</v>
      </c>
      <c r="F3521" s="7">
        <v>1.2784029198179936</v>
      </c>
    </row>
    <row r="3522" spans="4:6" x14ac:dyDescent="0.3">
      <c r="D3522" s="5">
        <f t="shared" si="56"/>
        <v>370325176</v>
      </c>
      <c r="E3522" s="6">
        <v>0.17244609833922805</v>
      </c>
      <c r="F3522" s="7">
        <v>-0.94454308303168943</v>
      </c>
    </row>
    <row r="3523" spans="4:6" x14ac:dyDescent="0.3">
      <c r="D3523" s="5">
        <f t="shared" ref="D3523:D3586" si="57">MOD(D3522*$B$4,$B$5)</f>
        <v>312693068</v>
      </c>
      <c r="E3523" s="6">
        <v>0.14560905671269544</v>
      </c>
      <c r="F3523" s="7">
        <v>-1.0554531766796758</v>
      </c>
    </row>
    <row r="3524" spans="4:6" x14ac:dyDescent="0.3">
      <c r="D3524" s="5">
        <f t="shared" si="57"/>
        <v>1492014312</v>
      </c>
      <c r="E3524" s="6">
        <v>0.69477330585454899</v>
      </c>
      <c r="F3524" s="7">
        <v>0.5094263816056519</v>
      </c>
    </row>
    <row r="3525" spans="4:6" x14ac:dyDescent="0.3">
      <c r="D3525" s="5">
        <f t="shared" si="57"/>
        <v>863785113</v>
      </c>
      <c r="E3525" s="6">
        <v>0.40223128805144809</v>
      </c>
      <c r="F3525" s="7">
        <v>-0.24757587830683037</v>
      </c>
    </row>
    <row r="3526" spans="4:6" x14ac:dyDescent="0.3">
      <c r="D3526" s="5">
        <f t="shared" si="57"/>
        <v>228699471</v>
      </c>
      <c r="E3526" s="6">
        <v>0.10649649017164156</v>
      </c>
      <c r="F3526" s="7">
        <v>-1.2453776077791976</v>
      </c>
    </row>
    <row r="3527" spans="4:6" x14ac:dyDescent="0.3">
      <c r="D3527" s="5">
        <f t="shared" si="57"/>
        <v>1486219061</v>
      </c>
      <c r="E3527" s="6">
        <v>0.69207468181110421</v>
      </c>
      <c r="F3527" s="7">
        <v>0.50173969745852842</v>
      </c>
    </row>
    <row r="3528" spans="4:6" x14ac:dyDescent="0.3">
      <c r="D3528" s="5">
        <f t="shared" si="57"/>
        <v>294098202</v>
      </c>
      <c r="E3528" s="6">
        <v>0.13695014746575629</v>
      </c>
      <c r="F3528" s="7">
        <v>-1.0941246906093838</v>
      </c>
    </row>
    <row r="3529" spans="4:6" x14ac:dyDescent="0.3">
      <c r="D3529" s="5">
        <f t="shared" si="57"/>
        <v>1547402072</v>
      </c>
      <c r="E3529" s="6">
        <v>0.72056524150126167</v>
      </c>
      <c r="F3529" s="7">
        <v>0.58452148149595784</v>
      </c>
    </row>
    <row r="3530" spans="4:6" x14ac:dyDescent="0.3">
      <c r="D3530" s="5">
        <f t="shared" si="57"/>
        <v>869207558</v>
      </c>
      <c r="E3530" s="6">
        <v>0.40475631077285512</v>
      </c>
      <c r="F3530" s="7">
        <v>-0.24105482928058244</v>
      </c>
    </row>
    <row r="3531" spans="4:6" x14ac:dyDescent="0.3">
      <c r="D3531" s="5">
        <f t="shared" si="57"/>
        <v>2130020779</v>
      </c>
      <c r="E3531" s="6">
        <v>0.99186821886512289</v>
      </c>
      <c r="F3531" s="7">
        <v>2.4029465973016984</v>
      </c>
    </row>
    <row r="3532" spans="4:6" x14ac:dyDescent="0.3">
      <c r="D3532" s="5">
        <f t="shared" si="57"/>
        <v>1010972043</v>
      </c>
      <c r="E3532" s="6">
        <v>0.47077054341395436</v>
      </c>
      <c r="F3532" s="7">
        <v>-7.3333056996727014E-2</v>
      </c>
    </row>
    <row r="3533" spans="4:6" x14ac:dyDescent="0.3">
      <c r="D3533" s="5">
        <f t="shared" si="57"/>
        <v>1213093225</v>
      </c>
      <c r="E3533" s="6">
        <v>0.56489055330389226</v>
      </c>
      <c r="F3533" s="7">
        <v>0.16338045165662929</v>
      </c>
    </row>
    <row r="3534" spans="4:6" x14ac:dyDescent="0.3">
      <c r="D3534" s="5">
        <f t="shared" si="57"/>
        <v>1786461226</v>
      </c>
      <c r="E3534" s="6">
        <v>0.83188583499927615</v>
      </c>
      <c r="F3534" s="7">
        <v>0.9616442612780175</v>
      </c>
    </row>
    <row r="3535" spans="4:6" x14ac:dyDescent="0.3">
      <c r="D3535" s="5">
        <f t="shared" si="57"/>
        <v>2063994961</v>
      </c>
      <c r="E3535" s="6">
        <v>0.96112255143106218</v>
      </c>
      <c r="F3535" s="7">
        <v>1.7638638932495736</v>
      </c>
    </row>
    <row r="3536" spans="4:6" x14ac:dyDescent="0.3">
      <c r="D3536" s="5">
        <f t="shared" si="57"/>
        <v>744443513</v>
      </c>
      <c r="E3536" s="6">
        <v>0.34665852491432664</v>
      </c>
      <c r="F3536" s="7">
        <v>-0.39435759061307274</v>
      </c>
    </row>
    <row r="3537" spans="4:6" x14ac:dyDescent="0.3">
      <c r="D3537" s="5">
        <f t="shared" si="57"/>
        <v>1188950772</v>
      </c>
      <c r="E3537" s="6">
        <v>0.5536483475506756</v>
      </c>
      <c r="F3537" s="7">
        <v>0.13488436069497203</v>
      </c>
    </row>
    <row r="3538" spans="4:6" x14ac:dyDescent="0.3">
      <c r="D3538" s="5">
        <f t="shared" si="57"/>
        <v>342249137</v>
      </c>
      <c r="E3538" s="6">
        <v>0.15937217386380972</v>
      </c>
      <c r="F3538" s="7">
        <v>-0.99704153875724455</v>
      </c>
    </row>
    <row r="3539" spans="4:6" x14ac:dyDescent="0.3">
      <c r="D3539" s="5">
        <f t="shared" si="57"/>
        <v>116395756</v>
      </c>
      <c r="E3539" s="6">
        <v>5.420099762659613E-2</v>
      </c>
      <c r="F3539" s="7">
        <v>-1.6054173201421349</v>
      </c>
    </row>
    <row r="3540" spans="4:6" x14ac:dyDescent="0.3">
      <c r="D3540" s="5">
        <f t="shared" si="57"/>
        <v>722317324</v>
      </c>
      <c r="E3540" s="6">
        <v>0.33635521525177658</v>
      </c>
      <c r="F3540" s="7">
        <v>-0.42243103307360036</v>
      </c>
    </row>
    <row r="3541" spans="4:6" x14ac:dyDescent="0.3">
      <c r="D3541" s="5">
        <f t="shared" si="57"/>
        <v>435054112</v>
      </c>
      <c r="E3541" s="6">
        <v>0.20258785803112003</v>
      </c>
      <c r="F3541" s="7">
        <v>-0.83241326693660955</v>
      </c>
    </row>
    <row r="3542" spans="4:6" x14ac:dyDescent="0.3">
      <c r="D3542" s="5">
        <f t="shared" si="57"/>
        <v>254456339</v>
      </c>
      <c r="E3542" s="6">
        <v>0.11849046649270735</v>
      </c>
      <c r="F3542" s="7">
        <v>-1.182566658299449</v>
      </c>
    </row>
    <row r="3543" spans="4:6" x14ac:dyDescent="0.3">
      <c r="D3543" s="5">
        <f t="shared" si="57"/>
        <v>1402962676</v>
      </c>
      <c r="E3543" s="6">
        <v>0.65330540635930878</v>
      </c>
      <c r="F3543" s="7">
        <v>0.39425987079298541</v>
      </c>
    </row>
    <row r="3544" spans="4:6" x14ac:dyDescent="0.3">
      <c r="D3544" s="5">
        <f t="shared" si="57"/>
        <v>1514525051</v>
      </c>
      <c r="E3544" s="6">
        <v>0.70525568556529994</v>
      </c>
      <c r="F3544" s="7">
        <v>0.53957722166336675</v>
      </c>
    </row>
    <row r="3545" spans="4:6" x14ac:dyDescent="0.3">
      <c r="D3545" s="5">
        <f t="shared" si="57"/>
        <v>852942000</v>
      </c>
      <c r="E3545" s="6">
        <v>0.39718207008874234</v>
      </c>
      <c r="F3545" s="7">
        <v>-0.26064777946085815</v>
      </c>
    </row>
    <row r="3546" spans="4:6" x14ac:dyDescent="0.3">
      <c r="D3546" s="5">
        <f t="shared" si="57"/>
        <v>806801716</v>
      </c>
      <c r="E3546" s="6">
        <v>0.3756963260245475</v>
      </c>
      <c r="F3546" s="7">
        <v>-0.31680357411752846</v>
      </c>
    </row>
    <row r="3547" spans="4:6" x14ac:dyDescent="0.3">
      <c r="D3547" s="5">
        <f t="shared" si="57"/>
        <v>509694691</v>
      </c>
      <c r="E3547" s="6">
        <v>0.23734508616602523</v>
      </c>
      <c r="F3547" s="7">
        <v>-0.71486871138795149</v>
      </c>
    </row>
    <row r="3548" spans="4:6" x14ac:dyDescent="0.3">
      <c r="D3548" s="5">
        <f t="shared" si="57"/>
        <v>1899769229</v>
      </c>
      <c r="E3548" s="6">
        <v>0.88464898558766492</v>
      </c>
      <c r="F3548" s="7">
        <v>1.1985524192324197</v>
      </c>
    </row>
    <row r="3549" spans="4:6" x14ac:dyDescent="0.3">
      <c r="D3549" s="5">
        <f t="shared" si="57"/>
        <v>1913758865</v>
      </c>
      <c r="E3549" s="6">
        <v>0.89116341750245864</v>
      </c>
      <c r="F3549" s="7">
        <v>1.2327389767192281</v>
      </c>
    </row>
    <row r="3550" spans="4:6" x14ac:dyDescent="0.3">
      <c r="D3550" s="5">
        <f t="shared" si="57"/>
        <v>750129416</v>
      </c>
      <c r="E3550" s="6">
        <v>0.34930622982727944</v>
      </c>
      <c r="F3550" s="7">
        <v>-0.38719417839000247</v>
      </c>
    </row>
    <row r="3551" spans="4:6" x14ac:dyDescent="0.3">
      <c r="D3551" s="5">
        <f t="shared" si="57"/>
        <v>775267669</v>
      </c>
      <c r="E3551" s="6">
        <v>0.36101214109082908</v>
      </c>
      <c r="F3551" s="7">
        <v>-0.35575469257203651</v>
      </c>
    </row>
    <row r="3552" spans="4:6" x14ac:dyDescent="0.3">
      <c r="D3552" s="5">
        <f t="shared" si="57"/>
        <v>895617677</v>
      </c>
      <c r="E3552" s="6">
        <v>0.41705448079579927</v>
      </c>
      <c r="F3552" s="7">
        <v>-0.20943462963706877</v>
      </c>
    </row>
    <row r="3553" spans="4:6" x14ac:dyDescent="0.3">
      <c r="D3553" s="5">
        <f t="shared" si="57"/>
        <v>1367588710</v>
      </c>
      <c r="E3553" s="6">
        <v>0.63683311979922752</v>
      </c>
      <c r="F3553" s="7">
        <v>0.35000657878735819</v>
      </c>
    </row>
    <row r="3554" spans="4:6" x14ac:dyDescent="0.3">
      <c r="D3554" s="5">
        <f t="shared" si="57"/>
        <v>1227311630</v>
      </c>
      <c r="E3554" s="6">
        <v>0.57151151408582135</v>
      </c>
      <c r="F3554" s="7">
        <v>0.18022367620660512</v>
      </c>
    </row>
    <row r="3555" spans="4:6" x14ac:dyDescent="0.3">
      <c r="D3555" s="5">
        <f t="shared" si="57"/>
        <v>928321941</v>
      </c>
      <c r="E3555" s="6">
        <v>0.43228359048467463</v>
      </c>
      <c r="F3555" s="7">
        <v>-0.17056326995346394</v>
      </c>
    </row>
    <row r="3556" spans="4:6" x14ac:dyDescent="0.3">
      <c r="D3556" s="5">
        <f t="shared" si="57"/>
        <v>1634635709</v>
      </c>
      <c r="E3556" s="6">
        <v>0.76118656924104933</v>
      </c>
      <c r="F3556" s="7">
        <v>0.7101246178318894</v>
      </c>
    </row>
    <row r="3557" spans="4:6" x14ac:dyDescent="0.3">
      <c r="D3557" s="5">
        <f t="shared" si="57"/>
        <v>508667418</v>
      </c>
      <c r="E3557" s="6">
        <v>0.23686672489798322</v>
      </c>
      <c r="F3557" s="7">
        <v>-0.7164177308891343</v>
      </c>
    </row>
    <row r="3558" spans="4:6" x14ac:dyDescent="0.3">
      <c r="D3558" s="5">
        <f t="shared" si="57"/>
        <v>1704398127</v>
      </c>
      <c r="E3558" s="6">
        <v>0.7936722266428845</v>
      </c>
      <c r="F3558" s="7">
        <v>0.81922939521993932</v>
      </c>
    </row>
    <row r="3559" spans="4:6" x14ac:dyDescent="0.3">
      <c r="D3559" s="5">
        <f t="shared" si="57"/>
        <v>755988200</v>
      </c>
      <c r="E3559" s="6">
        <v>0.35203443872931828</v>
      </c>
      <c r="F3559" s="7">
        <v>-0.37983368299107106</v>
      </c>
    </row>
    <row r="3560" spans="4:6" x14ac:dyDescent="0.3">
      <c r="D3560" s="5">
        <f t="shared" si="57"/>
        <v>116788729</v>
      </c>
      <c r="E3560" s="6">
        <v>5.438398993982374E-2</v>
      </c>
      <c r="F3560" s="7">
        <v>-1.6037553962354785</v>
      </c>
    </row>
    <row r="3561" spans="4:6" x14ac:dyDescent="0.3">
      <c r="D3561" s="5">
        <f t="shared" si="57"/>
        <v>364164184</v>
      </c>
      <c r="E3561" s="6">
        <v>0.16957716287074345</v>
      </c>
      <c r="F3561" s="7">
        <v>-0.95583752678287226</v>
      </c>
    </row>
    <row r="3562" spans="4:6" x14ac:dyDescent="0.3">
      <c r="D3562" s="5">
        <f t="shared" si="57"/>
        <v>1415675169</v>
      </c>
      <c r="E3562" s="6">
        <v>0.65922512222009255</v>
      </c>
      <c r="F3562" s="7">
        <v>0.41034926818875717</v>
      </c>
    </row>
    <row r="3563" spans="4:6" x14ac:dyDescent="0.3">
      <c r="D3563" s="5">
        <f t="shared" si="57"/>
        <v>978951612</v>
      </c>
      <c r="E3563" s="6">
        <v>0.45585986828045905</v>
      </c>
      <c r="F3563" s="7">
        <v>-0.11086962026870825</v>
      </c>
    </row>
    <row r="3564" spans="4:6" x14ac:dyDescent="0.3">
      <c r="D3564" s="5">
        <f t="shared" si="57"/>
        <v>1743094264</v>
      </c>
      <c r="E3564" s="6">
        <v>0.81169151962892294</v>
      </c>
      <c r="F3564" s="7">
        <v>0.88414682157655422</v>
      </c>
    </row>
    <row r="3565" spans="4:6" x14ac:dyDescent="0.3">
      <c r="D3565" s="5">
        <f t="shared" si="57"/>
        <v>346444437</v>
      </c>
      <c r="E3565" s="6">
        <v>0.16132576266427129</v>
      </c>
      <c r="F3565" s="7">
        <v>-0.98902374272806637</v>
      </c>
    </row>
    <row r="3566" spans="4:6" x14ac:dyDescent="0.3">
      <c r="D3566" s="5">
        <f t="shared" si="57"/>
        <v>764259238</v>
      </c>
      <c r="E3566" s="6">
        <v>0.35588594093535647</v>
      </c>
      <c r="F3566" s="7">
        <v>-0.36947744517017478</v>
      </c>
    </row>
    <row r="3567" spans="4:6" x14ac:dyDescent="0.3">
      <c r="D3567" s="5">
        <f t="shared" si="57"/>
        <v>2083589332</v>
      </c>
      <c r="E3567" s="6">
        <v>0.97024689146340537</v>
      </c>
      <c r="F3567" s="7">
        <v>1.8844345724946885</v>
      </c>
    </row>
    <row r="3568" spans="4:6" x14ac:dyDescent="0.3">
      <c r="D3568" s="5">
        <f t="shared" si="57"/>
        <v>1691521374</v>
      </c>
      <c r="E3568" s="6">
        <v>0.78767602125897629</v>
      </c>
      <c r="F3568" s="7">
        <v>0.7983835308820002</v>
      </c>
    </row>
    <row r="3569" spans="4:6" x14ac:dyDescent="0.3">
      <c r="D3569" s="5">
        <f t="shared" si="57"/>
        <v>1952501767</v>
      </c>
      <c r="E3569" s="6">
        <v>0.90920448713861823</v>
      </c>
      <c r="F3569" s="7">
        <v>1.3358722709270343</v>
      </c>
    </row>
    <row r="3570" spans="4:6" x14ac:dyDescent="0.3">
      <c r="D3570" s="5">
        <f t="shared" si="57"/>
        <v>450495321</v>
      </c>
      <c r="E3570" s="6">
        <v>0.20977823129834441</v>
      </c>
      <c r="F3570" s="7">
        <v>-0.8071909783605371</v>
      </c>
    </row>
    <row r="3571" spans="4:6" x14ac:dyDescent="0.3">
      <c r="D3571" s="5">
        <f t="shared" si="57"/>
        <v>440230469</v>
      </c>
      <c r="E3571" s="6">
        <v>0.20499828709754933</v>
      </c>
      <c r="F3571" s="7">
        <v>-0.82389965903401385</v>
      </c>
    </row>
    <row r="3572" spans="4:6" x14ac:dyDescent="0.3">
      <c r="D3572" s="5">
        <f t="shared" si="57"/>
        <v>1014282034</v>
      </c>
      <c r="E3572" s="6">
        <v>0.47231187808542685</v>
      </c>
      <c r="F3572" s="7">
        <v>-6.9459641847548589E-2</v>
      </c>
    </row>
    <row r="3573" spans="4:6" x14ac:dyDescent="0.3">
      <c r="D3573" s="5">
        <f t="shared" si="57"/>
        <v>2075878908</v>
      </c>
      <c r="E3573" s="6">
        <v>0.966656445494533</v>
      </c>
      <c r="F3573" s="7">
        <v>1.8337769609300909</v>
      </c>
    </row>
    <row r="3574" spans="4:6" x14ac:dyDescent="0.3">
      <c r="D3574" s="5">
        <f t="shared" si="57"/>
        <v>1016315401</v>
      </c>
      <c r="E3574" s="6">
        <v>0.47325873838109778</v>
      </c>
      <c r="F3574" s="7">
        <v>-6.7080676998915706E-2</v>
      </c>
    </row>
    <row r="3575" spans="4:6" x14ac:dyDescent="0.3">
      <c r="D3575" s="5">
        <f t="shared" si="57"/>
        <v>1444289603</v>
      </c>
      <c r="E3575" s="6">
        <v>0.67254975640452441</v>
      </c>
      <c r="F3575" s="7">
        <v>0.44696478362196368</v>
      </c>
    </row>
    <row r="3576" spans="4:6" x14ac:dyDescent="0.3">
      <c r="D3576" s="5">
        <f t="shared" si="57"/>
        <v>1394310205</v>
      </c>
      <c r="E3576" s="6">
        <v>0.64927628557130346</v>
      </c>
      <c r="F3576" s="7">
        <v>0.38336732240472932</v>
      </c>
    </row>
    <row r="3577" spans="4:6" x14ac:dyDescent="0.3">
      <c r="D3577" s="5">
        <f t="shared" si="57"/>
        <v>462924928</v>
      </c>
      <c r="E3577" s="6">
        <v>0.21556621810008419</v>
      </c>
      <c r="F3577" s="7">
        <v>-0.78725529100844527</v>
      </c>
    </row>
    <row r="3578" spans="4:6" x14ac:dyDescent="0.3">
      <c r="D3578" s="5">
        <f t="shared" si="57"/>
        <v>1281852453</v>
      </c>
      <c r="E3578" s="6">
        <v>0.5969090639584782</v>
      </c>
      <c r="F3578" s="7">
        <v>0.2453546085453274</v>
      </c>
    </row>
    <row r="3579" spans="4:6" x14ac:dyDescent="0.3">
      <c r="D3579" s="5">
        <f t="shared" si="57"/>
        <v>853437752</v>
      </c>
      <c r="E3579" s="6">
        <v>0.39741292260346273</v>
      </c>
      <c r="F3579" s="7">
        <v>-0.26004917068642897</v>
      </c>
    </row>
    <row r="3580" spans="4:6" x14ac:dyDescent="0.3">
      <c r="D3580" s="5">
        <f t="shared" si="57"/>
        <v>1114926391</v>
      </c>
      <c r="E3580" s="6">
        <v>0.51917805896995406</v>
      </c>
      <c r="F3580" s="7">
        <v>4.8090795231905202E-2</v>
      </c>
    </row>
    <row r="3581" spans="4:6" x14ac:dyDescent="0.3">
      <c r="D3581" s="5">
        <f t="shared" si="57"/>
        <v>524142494</v>
      </c>
      <c r="E3581" s="6">
        <v>0.24407286871603956</v>
      </c>
      <c r="F3581" s="7">
        <v>-0.69326105690424611</v>
      </c>
    </row>
    <row r="3582" spans="4:6" x14ac:dyDescent="0.3">
      <c r="D3582" s="5">
        <f t="shared" si="57"/>
        <v>1377482567</v>
      </c>
      <c r="E3582" s="6">
        <v>0.641440305990577</v>
      </c>
      <c r="F3582" s="7">
        <v>0.36231133587913122</v>
      </c>
    </row>
    <row r="3583" spans="4:6" x14ac:dyDescent="0.3">
      <c r="D3583" s="5">
        <f t="shared" si="57"/>
        <v>2072313243</v>
      </c>
      <c r="E3583" s="6">
        <v>0.96499605333897853</v>
      </c>
      <c r="F3583" s="7">
        <v>1.8118595991183322</v>
      </c>
    </row>
    <row r="3584" spans="4:6" x14ac:dyDescent="0.3">
      <c r="D3584" s="5">
        <f t="shared" si="57"/>
        <v>696791946</v>
      </c>
      <c r="E3584" s="6">
        <v>0.32446903486221007</v>
      </c>
      <c r="F3584" s="7">
        <v>-0.45523793797161749</v>
      </c>
    </row>
    <row r="3585" spans="4:6" x14ac:dyDescent="0.3">
      <c r="D3585" s="5">
        <f t="shared" si="57"/>
        <v>955146052</v>
      </c>
      <c r="E3585" s="6">
        <v>0.44477454055545346</v>
      </c>
      <c r="F3585" s="7">
        <v>-0.13887480449748338</v>
      </c>
    </row>
    <row r="3586" spans="4:6" x14ac:dyDescent="0.3">
      <c r="D3586" s="5">
        <f t="shared" si="57"/>
        <v>1528658649</v>
      </c>
      <c r="E3586" s="6">
        <v>0.71183715501039957</v>
      </c>
      <c r="F3586" s="7">
        <v>0.55875975795020172</v>
      </c>
    </row>
    <row r="3587" spans="4:6" x14ac:dyDescent="0.3">
      <c r="D3587" s="5">
        <f t="shared" ref="D3587:D3650" si="58">MOD(D3586*$B$4,$B$5)</f>
        <v>196051312</v>
      </c>
      <c r="E3587" s="6">
        <v>9.129350640931494E-2</v>
      </c>
      <c r="F3587" s="7">
        <v>-1.3328317838021411</v>
      </c>
    </row>
    <row r="3588" spans="4:6" x14ac:dyDescent="0.3">
      <c r="D3588" s="5">
        <f t="shared" si="58"/>
        <v>1779932870</v>
      </c>
      <c r="E3588" s="6">
        <v>0.82884583233748177</v>
      </c>
      <c r="F3588" s="7">
        <v>0.94961417085065614</v>
      </c>
    </row>
    <row r="3589" spans="4:6" x14ac:dyDescent="0.3">
      <c r="D3589" s="5">
        <f t="shared" si="58"/>
        <v>466334947</v>
      </c>
      <c r="E3589" s="6">
        <v>0.21715413193884692</v>
      </c>
      <c r="F3589" s="7">
        <v>-0.78184058903539466</v>
      </c>
    </row>
    <row r="3590" spans="4:6" x14ac:dyDescent="0.3">
      <c r="D3590" s="5">
        <f t="shared" si="58"/>
        <v>530638783</v>
      </c>
      <c r="E3590" s="6">
        <v>0.24709793901732</v>
      </c>
      <c r="F3590" s="7">
        <v>-0.68365051535928023</v>
      </c>
    </row>
    <row r="3591" spans="4:6" x14ac:dyDescent="0.3">
      <c r="D3591" s="5">
        <f t="shared" si="58"/>
        <v>1427236424</v>
      </c>
      <c r="E3591" s="6">
        <v>0.66460875111129947</v>
      </c>
      <c r="F3591" s="7">
        <v>0.42507431965307446</v>
      </c>
    </row>
    <row r="3592" spans="4:6" x14ac:dyDescent="0.3">
      <c r="D3592" s="5">
        <f t="shared" si="58"/>
        <v>706543497</v>
      </c>
      <c r="E3592" s="6">
        <v>0.3290099546583462</v>
      </c>
      <c r="F3592" s="7">
        <v>-0.44264862307189456</v>
      </c>
    </row>
    <row r="3593" spans="4:6" x14ac:dyDescent="0.3">
      <c r="D3593" s="5">
        <f t="shared" si="58"/>
        <v>1373345680</v>
      </c>
      <c r="E3593" s="6">
        <v>0.63951391786291634</v>
      </c>
      <c r="F3593" s="7">
        <v>0.35715981930415247</v>
      </c>
    </row>
    <row r="3594" spans="4:6" x14ac:dyDescent="0.3">
      <c r="D3594" s="5">
        <f t="shared" si="58"/>
        <v>2096620037</v>
      </c>
      <c r="E3594" s="6">
        <v>0.97631478633388391</v>
      </c>
      <c r="F3594" s="7">
        <v>1.982973162890503</v>
      </c>
    </row>
    <row r="3595" spans="4:6" x14ac:dyDescent="0.3">
      <c r="D3595" s="5">
        <f t="shared" si="58"/>
        <v>1483973858</v>
      </c>
      <c r="E3595" s="6">
        <v>0.69102917769088334</v>
      </c>
      <c r="F3595" s="7">
        <v>0.49876968731487081</v>
      </c>
    </row>
    <row r="3596" spans="4:6" x14ac:dyDescent="0.3">
      <c r="D3596" s="5">
        <f t="shared" si="58"/>
        <v>1437570186</v>
      </c>
      <c r="E3596" s="6">
        <v>0.6694207840314329</v>
      </c>
      <c r="F3596" s="7">
        <v>0.43831434033667271</v>
      </c>
    </row>
    <row r="3597" spans="4:6" x14ac:dyDescent="0.3">
      <c r="D3597" s="5">
        <f t="shared" si="58"/>
        <v>1311362895</v>
      </c>
      <c r="E3597" s="6">
        <v>0.61065093438201667</v>
      </c>
      <c r="F3597" s="7">
        <v>0.2810159956514881</v>
      </c>
    </row>
    <row r="3598" spans="4:6" x14ac:dyDescent="0.3">
      <c r="D3598" s="5">
        <f t="shared" si="58"/>
        <v>1570325573</v>
      </c>
      <c r="E3598" s="6">
        <v>0.73123982849646341</v>
      </c>
      <c r="F3598" s="7">
        <v>0.61656703579238803</v>
      </c>
    </row>
    <row r="3599" spans="4:6" x14ac:dyDescent="0.3">
      <c r="D3599" s="5">
        <f t="shared" si="58"/>
        <v>1455446124</v>
      </c>
      <c r="E3599" s="6">
        <v>0.67774491634009859</v>
      </c>
      <c r="F3599" s="7">
        <v>0.46140206909810044</v>
      </c>
    </row>
    <row r="3600" spans="4:6" x14ac:dyDescent="0.3">
      <c r="D3600" s="5">
        <f t="shared" si="58"/>
        <v>912339999</v>
      </c>
      <c r="E3600" s="6">
        <v>0.42484141879234594</v>
      </c>
      <c r="F3600" s="7">
        <v>-0.18952311837254232</v>
      </c>
    </row>
    <row r="3601" spans="4:6" x14ac:dyDescent="0.3">
      <c r="D3601" s="5">
        <f t="shared" si="58"/>
        <v>1116942700</v>
      </c>
      <c r="E3601" s="6">
        <v>0.52011697601537865</v>
      </c>
      <c r="F3601" s="7">
        <v>5.0447170024331661E-2</v>
      </c>
    </row>
    <row r="3602" spans="4:6" x14ac:dyDescent="0.3">
      <c r="D3602" s="5">
        <f t="shared" si="58"/>
        <v>1216630118</v>
      </c>
      <c r="E3602" s="6">
        <v>0.56653754745287588</v>
      </c>
      <c r="F3602" s="7">
        <v>0.16756576601500381</v>
      </c>
    </row>
    <row r="3603" spans="4:6" x14ac:dyDescent="0.3">
      <c r="D3603" s="5">
        <f t="shared" si="58"/>
        <v>717131469</v>
      </c>
      <c r="E3603" s="6">
        <v>0.33394036333443633</v>
      </c>
      <c r="F3603" s="7">
        <v>-0.42905839801412449</v>
      </c>
    </row>
    <row r="3604" spans="4:6" x14ac:dyDescent="0.3">
      <c r="D3604" s="5">
        <f t="shared" si="58"/>
        <v>1364234106</v>
      </c>
      <c r="E3604" s="6">
        <v>0.63527101058072499</v>
      </c>
      <c r="F3604" s="7">
        <v>0.34584663068292626</v>
      </c>
    </row>
    <row r="3605" spans="4:6" x14ac:dyDescent="0.3">
      <c r="D3605" s="5">
        <f t="shared" si="58"/>
        <v>358495471</v>
      </c>
      <c r="E3605" s="6">
        <v>0.16693746267532694</v>
      </c>
      <c r="F3605" s="7">
        <v>-0.96633830344735416</v>
      </c>
    </row>
    <row r="3606" spans="4:6" x14ac:dyDescent="0.3">
      <c r="D3606" s="5">
        <f t="shared" si="58"/>
        <v>511653115</v>
      </c>
      <c r="E3606" s="6">
        <v>0.23825704840780892</v>
      </c>
      <c r="F3606" s="7">
        <v>-0.71192035487838501</v>
      </c>
    </row>
    <row r="3607" spans="4:6" x14ac:dyDescent="0.3">
      <c r="D3607" s="5">
        <f t="shared" si="58"/>
        <v>1945573665</v>
      </c>
      <c r="E3607" s="6">
        <v>0.90597833823969431</v>
      </c>
      <c r="F3607" s="7">
        <v>1.3163895634750897</v>
      </c>
    </row>
    <row r="3608" spans="4:6" x14ac:dyDescent="0.3">
      <c r="D3608" s="5">
        <f t="shared" si="58"/>
        <v>1031532611</v>
      </c>
      <c r="E3608" s="6">
        <v>0.48034480398552942</v>
      </c>
      <c r="F3608" s="7">
        <v>-4.9288219016165438E-2</v>
      </c>
    </row>
    <row r="3609" spans="4:6" x14ac:dyDescent="0.3">
      <c r="D3609" s="5">
        <f t="shared" si="58"/>
        <v>1554826239</v>
      </c>
      <c r="E3609" s="6">
        <v>0.72402238866688906</v>
      </c>
      <c r="F3609" s="7">
        <v>0.59483282629797141</v>
      </c>
    </row>
    <row r="3610" spans="4:6" x14ac:dyDescent="0.3">
      <c r="D3610" s="5">
        <f t="shared" si="58"/>
        <v>611403766</v>
      </c>
      <c r="E3610" s="6">
        <v>0.2847070650055139</v>
      </c>
      <c r="F3610" s="7">
        <v>-0.56891455103570454</v>
      </c>
    </row>
    <row r="3611" spans="4:6" x14ac:dyDescent="0.3">
      <c r="D3611" s="5">
        <f t="shared" si="58"/>
        <v>203427865</v>
      </c>
      <c r="E3611" s="6">
        <v>9.4728481578387772E-2</v>
      </c>
      <c r="F3611" s="7">
        <v>-1.3121872487207888</v>
      </c>
    </row>
    <row r="3612" spans="4:6" x14ac:dyDescent="0.3">
      <c r="D3612" s="5">
        <f t="shared" si="58"/>
        <v>1371237331</v>
      </c>
      <c r="E3612" s="6">
        <v>0.63853214135256797</v>
      </c>
      <c r="F3612" s="7">
        <v>0.35453801845896971</v>
      </c>
    </row>
    <row r="3613" spans="4:6" x14ac:dyDescent="0.3">
      <c r="D3613" s="5">
        <f t="shared" si="58"/>
        <v>1256236867</v>
      </c>
      <c r="E3613" s="6">
        <v>0.5849808771954671</v>
      </c>
      <c r="F3613" s="7">
        <v>0.21465251687156939</v>
      </c>
    </row>
    <row r="3614" spans="4:6" x14ac:dyDescent="0.3">
      <c r="D3614" s="5">
        <f t="shared" si="58"/>
        <v>1314066618</v>
      </c>
      <c r="E3614" s="6">
        <v>0.61190995351589283</v>
      </c>
      <c r="F3614" s="7">
        <v>0.28430051309370769</v>
      </c>
    </row>
    <row r="3615" spans="4:6" x14ac:dyDescent="0.3">
      <c r="D3615" s="5">
        <f t="shared" si="58"/>
        <v>1085236039</v>
      </c>
      <c r="E3615" s="6">
        <v>0.505352411424138</v>
      </c>
      <c r="F3615" s="7">
        <v>1.3416908339613565E-2</v>
      </c>
    </row>
    <row r="3616" spans="4:6" x14ac:dyDescent="0.3">
      <c r="D3616" s="5">
        <f t="shared" si="58"/>
        <v>1860237298</v>
      </c>
      <c r="E3616" s="6">
        <v>0.86624049569129991</v>
      </c>
      <c r="F3616" s="7">
        <v>1.1087941177869429</v>
      </c>
    </row>
    <row r="3617" spans="4:6" x14ac:dyDescent="0.3">
      <c r="D3617" s="5">
        <f t="shared" si="58"/>
        <v>633396100</v>
      </c>
      <c r="E3617" s="6">
        <v>0.29494804357639332</v>
      </c>
      <c r="F3617" s="7">
        <v>-0.53898661962934113</v>
      </c>
    </row>
    <row r="3618" spans="4:6" x14ac:dyDescent="0.3">
      <c r="D3618" s="5">
        <f t="shared" si="58"/>
        <v>938460761</v>
      </c>
      <c r="E3618" s="6">
        <v>0.43700484646205312</v>
      </c>
      <c r="F3618" s="7">
        <v>-0.15856742777306496</v>
      </c>
    </row>
    <row r="3619" spans="4:6" x14ac:dyDescent="0.3">
      <c r="D3619" s="5">
        <f t="shared" si="58"/>
        <v>1419344413</v>
      </c>
      <c r="E3619" s="6">
        <v>0.66093374710617003</v>
      </c>
      <c r="F3619" s="7">
        <v>0.41501283701457481</v>
      </c>
    </row>
    <row r="3620" spans="4:6" x14ac:dyDescent="0.3">
      <c r="D3620" s="5">
        <f t="shared" si="58"/>
        <v>2003369682</v>
      </c>
      <c r="E3620" s="6">
        <v>0.93289170594223936</v>
      </c>
      <c r="F3620" s="7">
        <v>1.4976793168087126</v>
      </c>
    </row>
    <row r="3621" spans="4:6" x14ac:dyDescent="0.3">
      <c r="D3621" s="5">
        <f t="shared" si="58"/>
        <v>1321811765</v>
      </c>
      <c r="E3621" s="6">
        <v>0.61551656864165938</v>
      </c>
      <c r="F3621" s="7">
        <v>0.29372655270990378</v>
      </c>
    </row>
    <row r="3622" spans="4:6" x14ac:dyDescent="0.3">
      <c r="D3622" s="5">
        <f t="shared" si="58"/>
        <v>1289072298</v>
      </c>
      <c r="E3622" s="6">
        <v>0.60027106627847171</v>
      </c>
      <c r="F3622" s="7">
        <v>0.25404878718971841</v>
      </c>
    </row>
    <row r="3623" spans="4:6" x14ac:dyDescent="0.3">
      <c r="D3623" s="5">
        <f t="shared" si="58"/>
        <v>1470224933</v>
      </c>
      <c r="E3623" s="6">
        <v>0.68462683557032311</v>
      </c>
      <c r="F3623" s="7">
        <v>0.48067665023363587</v>
      </c>
    </row>
    <row r="3624" spans="4:6" x14ac:dyDescent="0.3">
      <c r="D3624" s="5">
        <f t="shared" si="58"/>
        <v>1335658434</v>
      </c>
      <c r="E3624" s="6">
        <v>0.62196442635912863</v>
      </c>
      <c r="F3624" s="7">
        <v>0.31064416630905406</v>
      </c>
    </row>
    <row r="3625" spans="4:6" x14ac:dyDescent="0.3">
      <c r="D3625" s="5">
        <f t="shared" si="58"/>
        <v>1814217380</v>
      </c>
      <c r="E3625" s="6">
        <v>0.84481080141366538</v>
      </c>
      <c r="F3625" s="7">
        <v>1.0144283607965527</v>
      </c>
    </row>
    <row r="3626" spans="4:6" x14ac:dyDescent="0.3">
      <c r="D3626" s="5">
        <f t="shared" si="58"/>
        <v>1851508967</v>
      </c>
      <c r="E3626" s="6">
        <v>0.86217604983800655</v>
      </c>
      <c r="F3626" s="7">
        <v>1.0901481243594042</v>
      </c>
    </row>
    <row r="3627" spans="4:6" x14ac:dyDescent="0.3">
      <c r="D3627" s="5">
        <f t="shared" si="58"/>
        <v>214925211</v>
      </c>
      <c r="E3627" s="6">
        <v>0.10008235052235644</v>
      </c>
      <c r="F3627" s="7">
        <v>-1.2810824683541826</v>
      </c>
    </row>
    <row r="3628" spans="4:6" x14ac:dyDescent="0.3">
      <c r="D3628" s="5">
        <f t="shared" si="58"/>
        <v>161361524</v>
      </c>
      <c r="E3628" s="6">
        <v>7.5139815057758075E-2</v>
      </c>
      <c r="F3628" s="7">
        <v>-1.438544466870463</v>
      </c>
    </row>
    <row r="3629" spans="4:6" x14ac:dyDescent="0.3">
      <c r="D3629" s="5">
        <f t="shared" si="58"/>
        <v>158937335</v>
      </c>
      <c r="E3629" s="6">
        <v>7.4010964086289488E-2</v>
      </c>
      <c r="F3629" s="7">
        <v>-1.4465538194810907</v>
      </c>
    </row>
    <row r="3630" spans="4:6" x14ac:dyDescent="0.3">
      <c r="D3630" s="5">
        <f t="shared" si="58"/>
        <v>1252510701</v>
      </c>
      <c r="E3630" s="6">
        <v>0.58324574593756884</v>
      </c>
      <c r="F3630" s="7">
        <v>0.2102039354676716</v>
      </c>
    </row>
    <row r="3631" spans="4:6" x14ac:dyDescent="0.3">
      <c r="D3631" s="5">
        <f t="shared" si="58"/>
        <v>1836933980</v>
      </c>
      <c r="E3631" s="6">
        <v>0.85538904262277204</v>
      </c>
      <c r="F3631" s="7">
        <v>1.0598300686050399</v>
      </c>
    </row>
    <row r="3632" spans="4:6" x14ac:dyDescent="0.3">
      <c r="D3632" s="5">
        <f t="shared" si="58"/>
        <v>1040363950</v>
      </c>
      <c r="E3632" s="6">
        <v>0.4844572166767504</v>
      </c>
      <c r="F3632" s="7">
        <v>-3.8969841480206664E-2</v>
      </c>
    </row>
    <row r="3633" spans="4:6" x14ac:dyDescent="0.3">
      <c r="D3633" s="5">
        <f t="shared" si="58"/>
        <v>503145355</v>
      </c>
      <c r="E3633" s="6">
        <v>0.23429531393041397</v>
      </c>
      <c r="F3633" s="7">
        <v>-0.72477409929275038</v>
      </c>
    </row>
    <row r="3634" spans="4:6" x14ac:dyDescent="0.3">
      <c r="D3634" s="5">
        <f t="shared" si="58"/>
        <v>1436867282</v>
      </c>
      <c r="E3634" s="6">
        <v>0.66909346884963428</v>
      </c>
      <c r="F3634" s="7">
        <v>0.43741133897691564</v>
      </c>
    </row>
    <row r="3635" spans="4:6" x14ac:dyDescent="0.3">
      <c r="D3635" s="5">
        <f t="shared" si="58"/>
        <v>1741222263</v>
      </c>
      <c r="E3635" s="6">
        <v>0.81081980123260966</v>
      </c>
      <c r="F3635" s="7">
        <v>0.88092133768565639</v>
      </c>
    </row>
    <row r="3636" spans="4:6" x14ac:dyDescent="0.3">
      <c r="D3636" s="5">
        <f t="shared" si="58"/>
        <v>177397340</v>
      </c>
      <c r="E3636" s="6">
        <v>8.260707378630254E-2</v>
      </c>
      <c r="F3636" s="7">
        <v>-1.3877468397110662</v>
      </c>
    </row>
    <row r="3637" spans="4:6" x14ac:dyDescent="0.3">
      <c r="D3637" s="5">
        <f t="shared" si="58"/>
        <v>1129698551</v>
      </c>
      <c r="E3637" s="6">
        <v>0.52605688201827638</v>
      </c>
      <c r="F3637" s="7">
        <v>6.5361426007229703E-2</v>
      </c>
    </row>
    <row r="3638" spans="4:6" x14ac:dyDescent="0.3">
      <c r="D3638" s="5">
        <f t="shared" si="58"/>
        <v>626507050</v>
      </c>
      <c r="E3638" s="6">
        <v>0.29174007968207827</v>
      </c>
      <c r="F3638" s="7">
        <v>-0.54830840176561357</v>
      </c>
    </row>
    <row r="3639" spans="4:6" x14ac:dyDescent="0.3">
      <c r="D3639" s="5">
        <f t="shared" si="58"/>
        <v>1257093496</v>
      </c>
      <c r="E3639" s="6">
        <v>0.58537977615872372</v>
      </c>
      <c r="F3639" s="7">
        <v>0.21567582359129711</v>
      </c>
    </row>
    <row r="3640" spans="4:6" x14ac:dyDescent="0.3">
      <c r="D3640" s="5">
        <f t="shared" si="58"/>
        <v>1862215784</v>
      </c>
      <c r="E3640" s="6">
        <v>0.86716180002983823</v>
      </c>
      <c r="F3640" s="7">
        <v>1.1130745802875017</v>
      </c>
    </row>
    <row r="3641" spans="4:6" x14ac:dyDescent="0.3">
      <c r="D3641" s="5">
        <f t="shared" si="58"/>
        <v>1647613338</v>
      </c>
      <c r="E3641" s="6">
        <v>0.76722974867301974</v>
      </c>
      <c r="F3641" s="7">
        <v>0.72975410490379955</v>
      </c>
    </row>
    <row r="3642" spans="4:6" x14ac:dyDescent="0.3">
      <c r="D3642" s="5">
        <f t="shared" si="58"/>
        <v>2034055600</v>
      </c>
      <c r="E3642" s="6">
        <v>0.947180950033647</v>
      </c>
      <c r="F3642" s="7">
        <v>1.6181136843670059</v>
      </c>
    </row>
    <row r="3643" spans="4:6" x14ac:dyDescent="0.3">
      <c r="D3643" s="5">
        <f t="shared" si="58"/>
        <v>798043113</v>
      </c>
      <c r="E3643" s="6">
        <v>0.37161778367275167</v>
      </c>
      <c r="F3643" s="7">
        <v>-0.32757164061141175</v>
      </c>
    </row>
    <row r="3644" spans="4:6" x14ac:dyDescent="0.3">
      <c r="D3644" s="5">
        <f t="shared" si="58"/>
        <v>777447737</v>
      </c>
      <c r="E3644" s="6">
        <v>0.36202731436307289</v>
      </c>
      <c r="F3644" s="7">
        <v>-0.35304510142925938</v>
      </c>
    </row>
    <row r="3645" spans="4:6" x14ac:dyDescent="0.3">
      <c r="D3645" s="5">
        <f t="shared" si="58"/>
        <v>902981402</v>
      </c>
      <c r="E3645" s="6">
        <v>0.42048348246187295</v>
      </c>
      <c r="F3645" s="7">
        <v>-0.20065676967806861</v>
      </c>
    </row>
    <row r="3646" spans="4:6" x14ac:dyDescent="0.3">
      <c r="D3646" s="5">
        <f t="shared" si="58"/>
        <v>339672783</v>
      </c>
      <c r="E3646" s="6">
        <v>0.15817246554249195</v>
      </c>
      <c r="F3646" s="7">
        <v>-1.0019972291733439</v>
      </c>
    </row>
    <row r="3647" spans="4:6" x14ac:dyDescent="0.3">
      <c r="D3647" s="5">
        <f t="shared" si="58"/>
        <v>307263348</v>
      </c>
      <c r="E3647" s="6">
        <v>0.14308064630542011</v>
      </c>
      <c r="F3647" s="7">
        <v>-1.0665805382118918</v>
      </c>
    </row>
    <row r="3648" spans="4:6" x14ac:dyDescent="0.3">
      <c r="D3648" s="5">
        <f t="shared" si="58"/>
        <v>1387005126</v>
      </c>
      <c r="E3648" s="6">
        <v>0.6458745930771107</v>
      </c>
      <c r="F3648" s="7">
        <v>0.37420633142313386</v>
      </c>
    </row>
    <row r="3649" spans="4:6" x14ac:dyDescent="0.3">
      <c r="D3649" s="5">
        <f t="shared" si="58"/>
        <v>26774627</v>
      </c>
      <c r="E3649" s="6">
        <v>1.2467907287616197E-2</v>
      </c>
      <c r="F3649" s="7">
        <v>-2.2423956209956981</v>
      </c>
    </row>
    <row r="3650" spans="4:6" x14ac:dyDescent="0.3">
      <c r="D3650" s="5">
        <f t="shared" si="58"/>
        <v>1800348070</v>
      </c>
      <c r="E3650" s="6">
        <v>0.83835240065898042</v>
      </c>
      <c r="F3650" s="7">
        <v>0.98770897306857308</v>
      </c>
    </row>
    <row r="3651" spans="4:6" x14ac:dyDescent="0.3">
      <c r="D3651" s="5">
        <f t="shared" ref="D3651:D3714" si="59">MOD(D3650*$B$4,$B$5)</f>
        <v>233460174</v>
      </c>
      <c r="E3651" s="6">
        <v>0.108713365261176</v>
      </c>
      <c r="F3651" s="7">
        <v>-1.2333995561521469</v>
      </c>
    </row>
    <row r="3652" spans="4:6" x14ac:dyDescent="0.3">
      <c r="D3652" s="5">
        <f t="shared" si="59"/>
        <v>1509363345</v>
      </c>
      <c r="E3652" s="6">
        <v>0.70285207890239743</v>
      </c>
      <c r="F3652" s="7">
        <v>0.53262117343226356</v>
      </c>
    </row>
    <row r="3653" spans="4:6" x14ac:dyDescent="0.3">
      <c r="D3653" s="5">
        <f t="shared" si="59"/>
        <v>800334726</v>
      </c>
      <c r="E3653" s="6">
        <v>0.37268489913333663</v>
      </c>
      <c r="F3653" s="7">
        <v>-0.32475064873421905</v>
      </c>
    </row>
    <row r="3654" spans="4:6" x14ac:dyDescent="0.3">
      <c r="D3654" s="5">
        <f t="shared" si="59"/>
        <v>1874232863</v>
      </c>
      <c r="E3654" s="6">
        <v>0.87275768851186863</v>
      </c>
      <c r="F3654" s="7">
        <v>1.1395240982936892</v>
      </c>
    </row>
    <row r="3655" spans="4:6" x14ac:dyDescent="0.3">
      <c r="D3655" s="5">
        <f t="shared" si="59"/>
        <v>1903449057</v>
      </c>
      <c r="E3655" s="6">
        <v>0.88636253903281181</v>
      </c>
      <c r="F3655" s="7">
        <v>1.2074083486603682</v>
      </c>
    </row>
    <row r="3656" spans="4:6" x14ac:dyDescent="0.3">
      <c r="D3656" s="5">
        <f t="shared" si="59"/>
        <v>1301593552</v>
      </c>
      <c r="E3656" s="6">
        <v>0.6061017295402491</v>
      </c>
      <c r="F3656" s="7">
        <v>0.26917302039135782</v>
      </c>
    </row>
    <row r="3657" spans="4:6" x14ac:dyDescent="0.3">
      <c r="D3657" s="5">
        <f t="shared" si="59"/>
        <v>293288313</v>
      </c>
      <c r="E3657" s="6">
        <v>0.13657301351108869</v>
      </c>
      <c r="F3657" s="7">
        <v>-1.0958463357459445</v>
      </c>
    </row>
    <row r="3658" spans="4:6" x14ac:dyDescent="0.3">
      <c r="D3658" s="5">
        <f t="shared" si="59"/>
        <v>1107955799</v>
      </c>
      <c r="E3658" s="6">
        <v>0.515932124122914</v>
      </c>
      <c r="F3658" s="7">
        <v>3.9946534210154386E-2</v>
      </c>
    </row>
    <row r="3659" spans="4:6" x14ac:dyDescent="0.3">
      <c r="D3659" s="5">
        <f t="shared" si="59"/>
        <v>1201628641</v>
      </c>
      <c r="E3659" s="6">
        <v>0.55955194035503264</v>
      </c>
      <c r="F3659" s="7">
        <v>0.14983332157502843</v>
      </c>
    </row>
    <row r="3660" spans="4:6" x14ac:dyDescent="0.3">
      <c r="D3660" s="5">
        <f t="shared" si="59"/>
        <v>282824241</v>
      </c>
      <c r="E3660" s="6">
        <v>0.13170030026854976</v>
      </c>
      <c r="F3660" s="7">
        <v>-1.118389678731539</v>
      </c>
    </row>
    <row r="3661" spans="4:6" x14ac:dyDescent="0.3">
      <c r="D3661" s="5">
        <f t="shared" si="59"/>
        <v>655393332</v>
      </c>
      <c r="E3661" s="6">
        <v>0.30519130295626007</v>
      </c>
      <c r="F3661" s="7">
        <v>-0.50952738809622411</v>
      </c>
    </row>
    <row r="3662" spans="4:6" x14ac:dyDescent="0.3">
      <c r="D3662" s="5">
        <f t="shared" si="59"/>
        <v>1909925015</v>
      </c>
      <c r="E3662" s="6">
        <v>0.8893781419744512</v>
      </c>
      <c r="F3662" s="7">
        <v>1.2232276735110936</v>
      </c>
    </row>
    <row r="3663" spans="4:6" x14ac:dyDescent="0.3">
      <c r="D3663" s="5">
        <f t="shared" si="59"/>
        <v>369949708</v>
      </c>
      <c r="E3663" s="6">
        <v>0.17227125742684235</v>
      </c>
      <c r="F3663" s="7">
        <v>-0.94522794639013297</v>
      </c>
    </row>
    <row r="3664" spans="4:6" x14ac:dyDescent="0.3">
      <c r="D3664" s="5">
        <f t="shared" si="59"/>
        <v>1515830063</v>
      </c>
      <c r="E3664" s="6">
        <v>0.70586337913373798</v>
      </c>
      <c r="F3664" s="7">
        <v>0.54134001885635208</v>
      </c>
    </row>
    <row r="3665" spans="4:6" x14ac:dyDescent="0.3">
      <c r="D3665" s="5">
        <f t="shared" si="59"/>
        <v>1570150489</v>
      </c>
      <c r="E3665" s="6">
        <v>0.73115829865556048</v>
      </c>
      <c r="F3665" s="7">
        <v>0.61631990717708585</v>
      </c>
    </row>
    <row r="3666" spans="4:6" x14ac:dyDescent="0.3">
      <c r="D3666" s="5">
        <f t="shared" si="59"/>
        <v>1593900948</v>
      </c>
      <c r="E3666" s="6">
        <v>0.74221796797795037</v>
      </c>
      <c r="F3666" s="7">
        <v>0.65019841610138274</v>
      </c>
    </row>
    <row r="3667" spans="4:6" x14ac:dyDescent="0.3">
      <c r="D3667" s="5">
        <f t="shared" si="59"/>
        <v>1296039839</v>
      </c>
      <c r="E3667" s="6">
        <v>0.60351558039292286</v>
      </c>
      <c r="F3667" s="7">
        <v>0.26245738066563695</v>
      </c>
    </row>
    <row r="3668" spans="4:6" x14ac:dyDescent="0.3">
      <c r="D3668" s="5">
        <f t="shared" si="59"/>
        <v>645463965</v>
      </c>
      <c r="E3668" s="6">
        <v>0.30056758113258292</v>
      </c>
      <c r="F3668" s="7">
        <v>-0.5227687881250711</v>
      </c>
    </row>
    <row r="3669" spans="4:6" x14ac:dyDescent="0.3">
      <c r="D3669" s="5">
        <f t="shared" si="59"/>
        <v>1498303839</v>
      </c>
      <c r="E3669" s="6">
        <v>0.69770209509665337</v>
      </c>
      <c r="F3669" s="7">
        <v>0.51780287844896589</v>
      </c>
    </row>
    <row r="3670" spans="4:6" x14ac:dyDescent="0.3">
      <c r="D3670" s="5">
        <f t="shared" si="59"/>
        <v>1670348703</v>
      </c>
      <c r="E3670" s="6">
        <v>0.77781672801619095</v>
      </c>
      <c r="F3670" s="7">
        <v>0.76484047305969649</v>
      </c>
    </row>
    <row r="3671" spans="4:6" x14ac:dyDescent="0.3">
      <c r="D3671" s="5">
        <f t="shared" si="59"/>
        <v>2128715898</v>
      </c>
      <c r="E3671" s="6">
        <v>0.99126058629831348</v>
      </c>
      <c r="F3671" s="7">
        <v>2.3764774989731361</v>
      </c>
    </row>
    <row r="3672" spans="4:6" x14ac:dyDescent="0.3">
      <c r="D3672" s="5">
        <f t="shared" si="59"/>
        <v>300087055</v>
      </c>
      <c r="E3672" s="6">
        <v>0.13973892446583036</v>
      </c>
      <c r="F3672" s="7">
        <v>-1.0814930536840177</v>
      </c>
    </row>
    <row r="3673" spans="4:6" x14ac:dyDescent="0.3">
      <c r="D3673" s="5">
        <f t="shared" si="59"/>
        <v>725032890</v>
      </c>
      <c r="E3673" s="6">
        <v>0.33761974921228338</v>
      </c>
      <c r="F3673" s="7">
        <v>-0.41896802832849472</v>
      </c>
    </row>
    <row r="3674" spans="4:6" x14ac:dyDescent="0.3">
      <c r="D3674" s="5">
        <f t="shared" si="59"/>
        <v>521638031</v>
      </c>
      <c r="E3674" s="6">
        <v>0.24290663725035883</v>
      </c>
      <c r="F3674" s="7">
        <v>-0.69698325290719032</v>
      </c>
    </row>
    <row r="3675" spans="4:6" x14ac:dyDescent="0.3">
      <c r="D3675" s="5">
        <f t="shared" si="59"/>
        <v>743633326</v>
      </c>
      <c r="E3675" s="6">
        <v>0.34628125219259526</v>
      </c>
      <c r="F3675" s="7">
        <v>-0.39537994919117353</v>
      </c>
    </row>
    <row r="3676" spans="4:6" x14ac:dyDescent="0.3">
      <c r="D3676" s="5">
        <f t="shared" si="59"/>
        <v>735119741</v>
      </c>
      <c r="E3676" s="6">
        <v>0.34231680523819924</v>
      </c>
      <c r="F3676" s="7">
        <v>-0.40614833823323154</v>
      </c>
    </row>
    <row r="3677" spans="4:6" x14ac:dyDescent="0.3">
      <c r="D3677" s="5">
        <f t="shared" si="59"/>
        <v>2092718430</v>
      </c>
      <c r="E3677" s="6">
        <v>0.97449795899400293</v>
      </c>
      <c r="F3677" s="7">
        <v>1.9514454275125341</v>
      </c>
    </row>
    <row r="3678" spans="4:6" x14ac:dyDescent="0.3">
      <c r="D3678" s="5">
        <f t="shared" si="59"/>
        <v>2128063297</v>
      </c>
      <c r="E3678" s="6">
        <v>0.99095669527627217</v>
      </c>
      <c r="F3678" s="7">
        <v>2.3638402561042362</v>
      </c>
    </row>
    <row r="3679" spans="4:6" x14ac:dyDescent="0.3">
      <c r="D3679" s="5">
        <f t="shared" si="59"/>
        <v>1010638889</v>
      </c>
      <c r="E3679" s="6">
        <v>0.47061540649329814</v>
      </c>
      <c r="F3679" s="7">
        <v>-7.372298020205717E-2</v>
      </c>
    </row>
    <row r="3680" spans="4:6" x14ac:dyDescent="0.3">
      <c r="D3680" s="5">
        <f t="shared" si="59"/>
        <v>163802020</v>
      </c>
      <c r="E3680" s="6">
        <v>7.6276259567845853E-2</v>
      </c>
      <c r="F3680" s="7">
        <v>-1.4305733873795761</v>
      </c>
    </row>
    <row r="3681" spans="4:6" x14ac:dyDescent="0.3">
      <c r="D3681" s="5">
        <f t="shared" si="59"/>
        <v>2000002813</v>
      </c>
      <c r="E3681" s="6">
        <v>0.93132388538804267</v>
      </c>
      <c r="F3681" s="7">
        <v>1.485723661953477</v>
      </c>
    </row>
    <row r="3682" spans="4:6" x14ac:dyDescent="0.3">
      <c r="D3682" s="5">
        <f t="shared" si="59"/>
        <v>2008435438</v>
      </c>
      <c r="E3682" s="6">
        <v>0.93525063240458317</v>
      </c>
      <c r="F3682" s="7">
        <v>1.5160815411328754</v>
      </c>
    </row>
    <row r="3683" spans="4:6" x14ac:dyDescent="0.3">
      <c r="D3683" s="5">
        <f t="shared" si="59"/>
        <v>1037783883</v>
      </c>
      <c r="E3683" s="6">
        <v>0.4832557793550713</v>
      </c>
      <c r="F3683" s="7">
        <v>-4.1983867421442389E-2</v>
      </c>
    </row>
    <row r="3684" spans="4:6" x14ac:dyDescent="0.3">
      <c r="D3684" s="5">
        <f t="shared" si="59"/>
        <v>514782724</v>
      </c>
      <c r="E3684" s="6">
        <v>0.23971438616487606</v>
      </c>
      <c r="F3684" s="7">
        <v>-0.70722160826081037</v>
      </c>
    </row>
    <row r="3685" spans="4:6" x14ac:dyDescent="0.3">
      <c r="D3685" s="5">
        <f t="shared" si="59"/>
        <v>543590767</v>
      </c>
      <c r="E3685" s="6">
        <v>0.25312917656556627</v>
      </c>
      <c r="F3685" s="7">
        <v>-0.6646750533973157</v>
      </c>
    </row>
    <row r="3686" spans="4:6" x14ac:dyDescent="0.3">
      <c r="D3686" s="5">
        <f t="shared" si="59"/>
        <v>1714714811</v>
      </c>
      <c r="E3686" s="6">
        <v>0.79847630699954586</v>
      </c>
      <c r="F3686" s="7">
        <v>0.83619113285076763</v>
      </c>
    </row>
    <row r="3687" spans="4:6" x14ac:dyDescent="0.3">
      <c r="D3687" s="5">
        <f t="shared" si="59"/>
        <v>536435460</v>
      </c>
      <c r="E3687" s="6">
        <v>0.24979722709376107</v>
      </c>
      <c r="F3687" s="7">
        <v>-0.67512798657285533</v>
      </c>
    </row>
    <row r="3688" spans="4:6" x14ac:dyDescent="0.3">
      <c r="D3688" s="5">
        <f t="shared" si="59"/>
        <v>2065757781</v>
      </c>
      <c r="E3688" s="6">
        <v>0.96194342846231851</v>
      </c>
      <c r="F3688" s="7">
        <v>1.7736978451508048</v>
      </c>
    </row>
    <row r="3689" spans="4:6" x14ac:dyDescent="0.3">
      <c r="D3689" s="5">
        <f t="shared" si="59"/>
        <v>2085665500</v>
      </c>
      <c r="E3689" s="6">
        <v>0.9712136825278529</v>
      </c>
      <c r="F3689" s="7">
        <v>1.8989379494666905</v>
      </c>
    </row>
    <row r="3690" spans="4:6" x14ac:dyDescent="0.3">
      <c r="D3690" s="5">
        <f t="shared" si="59"/>
        <v>978495493</v>
      </c>
      <c r="E3690" s="6">
        <v>0.45564747131955574</v>
      </c>
      <c r="F3690" s="7">
        <v>-0.11140531865710389</v>
      </c>
    </row>
    <row r="3691" spans="4:6" x14ac:dyDescent="0.3">
      <c r="D3691" s="5">
        <f t="shared" si="59"/>
        <v>1200610485</v>
      </c>
      <c r="E3691" s="6">
        <v>0.55907782452095101</v>
      </c>
      <c r="F3691" s="7">
        <v>0.14863158201201529</v>
      </c>
    </row>
    <row r="3692" spans="4:6" x14ac:dyDescent="0.3">
      <c r="D3692" s="5">
        <f t="shared" si="59"/>
        <v>527539846</v>
      </c>
      <c r="E3692" s="6">
        <v>0.24565488402327046</v>
      </c>
      <c r="F3692" s="7">
        <v>-0.68822712017284116</v>
      </c>
    </row>
    <row r="3693" spans="4:6" x14ac:dyDescent="0.3">
      <c r="D3693" s="5">
        <f t="shared" si="59"/>
        <v>14820140</v>
      </c>
      <c r="E3693" s="6">
        <v>6.9011654769081301E-3</v>
      </c>
      <c r="F3693" s="7">
        <v>-2.4623671132215286</v>
      </c>
    </row>
    <row r="3694" spans="4:6" x14ac:dyDescent="0.3">
      <c r="D3694" s="5">
        <f t="shared" si="59"/>
        <v>270923489</v>
      </c>
      <c r="E3694" s="6">
        <v>0.12615858076713848</v>
      </c>
      <c r="F3694" s="7">
        <v>-1.1447393119850113</v>
      </c>
    </row>
    <row r="3695" spans="4:6" x14ac:dyDescent="0.3">
      <c r="D3695" s="5">
        <f t="shared" si="59"/>
        <v>1719810936</v>
      </c>
      <c r="E3695" s="6">
        <v>0.80084937512953702</v>
      </c>
      <c r="F3695" s="7">
        <v>0.8446590134247951</v>
      </c>
    </row>
    <row r="3696" spans="4:6" x14ac:dyDescent="0.3">
      <c r="D3696" s="5">
        <f t="shared" si="59"/>
        <v>1718349577</v>
      </c>
      <c r="E3696" s="6">
        <v>0.80016887681574456</v>
      </c>
      <c r="F3696" s="7">
        <v>0.84222460030124113</v>
      </c>
    </row>
    <row r="3697" spans="4:6" x14ac:dyDescent="0.3">
      <c r="D3697" s="5">
        <f t="shared" si="59"/>
        <v>2044049639</v>
      </c>
      <c r="E3697" s="6">
        <v>0.95183478710412495</v>
      </c>
      <c r="F3697" s="7">
        <v>1.6629101327351397</v>
      </c>
    </row>
    <row r="3698" spans="4:6" x14ac:dyDescent="0.3">
      <c r="D3698" s="5">
        <f t="shared" si="59"/>
        <v>36479107</v>
      </c>
      <c r="E3698" s="6">
        <v>1.6986907941277052E-2</v>
      </c>
      <c r="F3698" s="7">
        <v>-2.1203823269337319</v>
      </c>
    </row>
    <row r="3699" spans="4:6" x14ac:dyDescent="0.3">
      <c r="D3699" s="5">
        <f t="shared" si="59"/>
        <v>2093867104</v>
      </c>
      <c r="E3699" s="6">
        <v>0.97503285200803802</v>
      </c>
      <c r="F3699" s="7">
        <v>1.9605263950164382</v>
      </c>
    </row>
    <row r="3700" spans="4:6" x14ac:dyDescent="0.3">
      <c r="D3700" s="5">
        <f t="shared" si="59"/>
        <v>1741131129</v>
      </c>
      <c r="E3700" s="6">
        <v>0.81077736365681263</v>
      </c>
      <c r="F3700" s="7">
        <v>0.88076454650364588</v>
      </c>
    </row>
    <row r="3701" spans="4:6" x14ac:dyDescent="0.3">
      <c r="D3701" s="5">
        <f t="shared" si="59"/>
        <v>73235320</v>
      </c>
      <c r="E3701" s="6">
        <v>3.4102853419354984E-2</v>
      </c>
      <c r="F3701" s="7">
        <v>-1.8236453432978299</v>
      </c>
    </row>
    <row r="3702" spans="4:6" x14ac:dyDescent="0.3">
      <c r="D3702" s="5">
        <f t="shared" si="59"/>
        <v>384048758</v>
      </c>
      <c r="E3702" s="6">
        <v>0.17883663920577303</v>
      </c>
      <c r="F3702" s="7">
        <v>-0.91980766253388391</v>
      </c>
    </row>
    <row r="3703" spans="4:6" x14ac:dyDescent="0.3">
      <c r="D3703" s="5">
        <f t="shared" si="59"/>
        <v>1338756514</v>
      </c>
      <c r="E3703" s="6">
        <v>0.62340708228145458</v>
      </c>
      <c r="F3703" s="7">
        <v>0.31444137549597329</v>
      </c>
    </row>
    <row r="3704" spans="4:6" x14ac:dyDescent="0.3">
      <c r="D3704" s="5">
        <f t="shared" si="59"/>
        <v>1037781770</v>
      </c>
      <c r="E3704" s="6">
        <v>0.48325479541277028</v>
      </c>
      <c r="F3704" s="7">
        <v>-4.1986335973795016E-2</v>
      </c>
    </row>
    <row r="3705" spans="4:6" x14ac:dyDescent="0.3">
      <c r="D3705" s="5">
        <f t="shared" si="59"/>
        <v>412786101</v>
      </c>
      <c r="E3705" s="6">
        <v>0.19221850735341992</v>
      </c>
      <c r="F3705" s="7">
        <v>-0.86975004861495442</v>
      </c>
    </row>
    <row r="3706" spans="4:6" x14ac:dyDescent="0.3">
      <c r="D3706" s="5">
        <f t="shared" si="59"/>
        <v>1244604505</v>
      </c>
      <c r="E3706" s="6">
        <v>0.57956413652707273</v>
      </c>
      <c r="F3706" s="7">
        <v>0.20077856158817275</v>
      </c>
    </row>
    <row r="3707" spans="4:6" x14ac:dyDescent="0.3">
      <c r="D3707" s="5">
        <f t="shared" si="59"/>
        <v>301552383</v>
      </c>
      <c r="E3707" s="6">
        <v>0.14042127098927393</v>
      </c>
      <c r="F3707" s="7">
        <v>-1.078428571851993</v>
      </c>
    </row>
    <row r="3708" spans="4:6" x14ac:dyDescent="0.3">
      <c r="D3708" s="5">
        <f t="shared" si="59"/>
        <v>590920427</v>
      </c>
      <c r="E3708" s="6">
        <v>0.27516876698952986</v>
      </c>
      <c r="F3708" s="7">
        <v>-0.59725441521806721</v>
      </c>
    </row>
    <row r="3709" spans="4:6" x14ac:dyDescent="0.3">
      <c r="D3709" s="5">
        <f t="shared" si="59"/>
        <v>1442132263</v>
      </c>
      <c r="E3709" s="6">
        <v>0.67154516668202835</v>
      </c>
      <c r="F3709" s="7">
        <v>0.44418385127110122</v>
      </c>
    </row>
    <row r="3710" spans="4:6" x14ac:dyDescent="0.3">
      <c r="D3710" s="5">
        <f t="shared" si="59"/>
        <v>336566121</v>
      </c>
      <c r="E3710" s="6">
        <v>0.15672581331499463</v>
      </c>
      <c r="F3710" s="7">
        <v>-1.0080059066605076</v>
      </c>
    </row>
    <row r="3711" spans="4:6" x14ac:dyDescent="0.3">
      <c r="D3711" s="5">
        <f t="shared" si="59"/>
        <v>669437236</v>
      </c>
      <c r="E3711" s="6">
        <v>0.31173100537781695</v>
      </c>
      <c r="F3711" s="7">
        <v>-0.49094971881142196</v>
      </c>
    </row>
    <row r="3712" spans="4:6" x14ac:dyDescent="0.3">
      <c r="D3712" s="5">
        <f t="shared" si="59"/>
        <v>1218382547</v>
      </c>
      <c r="E3712" s="6">
        <v>0.56735358579769135</v>
      </c>
      <c r="F3712" s="7">
        <v>0.16964055257596702</v>
      </c>
    </row>
    <row r="3713" spans="4:6" x14ac:dyDescent="0.3">
      <c r="D3713" s="5">
        <f t="shared" si="59"/>
        <v>1556769495</v>
      </c>
      <c r="E3713" s="6">
        <v>0.72492728775826032</v>
      </c>
      <c r="F3713" s="7">
        <v>0.59754222484103781</v>
      </c>
    </row>
    <row r="3714" spans="4:6" x14ac:dyDescent="0.3">
      <c r="D3714" s="5">
        <f t="shared" si="59"/>
        <v>2072517321</v>
      </c>
      <c r="E3714" s="6">
        <v>0.96509108456325821</v>
      </c>
      <c r="F3714" s="7">
        <v>1.8130907159153029</v>
      </c>
    </row>
    <row r="3715" spans="4:6" x14ac:dyDescent="0.3">
      <c r="D3715" s="5">
        <f t="shared" ref="D3715:D3778" si="60">MOD(D3714*$B$4,$B$5)</f>
        <v>1957906496</v>
      </c>
      <c r="E3715" s="6">
        <v>0.91172126020465161</v>
      </c>
      <c r="F3715" s="7">
        <v>1.3514307796276548</v>
      </c>
    </row>
    <row r="3716" spans="4:6" x14ac:dyDescent="0.3">
      <c r="D3716" s="5">
        <f t="shared" si="60"/>
        <v>1496647593</v>
      </c>
      <c r="E3716" s="6">
        <v>0.69693084545147688</v>
      </c>
      <c r="F3716" s="7">
        <v>0.51559356006734169</v>
      </c>
    </row>
    <row r="3717" spans="4:6" x14ac:dyDescent="0.3">
      <c r="D3717" s="5">
        <f t="shared" si="60"/>
        <v>1178592976</v>
      </c>
      <c r="E3717" s="6">
        <v>0.54882512292715269</v>
      </c>
      <c r="F3717" s="7">
        <v>0.12269357207849972</v>
      </c>
    </row>
    <row r="3718" spans="4:6" x14ac:dyDescent="0.3">
      <c r="D3718" s="5">
        <f t="shared" si="60"/>
        <v>724768172</v>
      </c>
      <c r="E3718" s="6">
        <v>0.33749648028751505</v>
      </c>
      <c r="F3718" s="7">
        <v>-0.41930538632672165</v>
      </c>
    </row>
    <row r="3719" spans="4:6" x14ac:dyDescent="0.3">
      <c r="D3719" s="5">
        <f t="shared" si="60"/>
        <v>628337335</v>
      </c>
      <c r="E3719" s="6">
        <v>0.29259237255211207</v>
      </c>
      <c r="F3719" s="7">
        <v>-0.5458271697259468</v>
      </c>
    </row>
    <row r="3720" spans="4:6" x14ac:dyDescent="0.3">
      <c r="D3720" s="5">
        <f t="shared" si="60"/>
        <v>1559951204</v>
      </c>
      <c r="E3720" s="6">
        <v>0.72640888646841872</v>
      </c>
      <c r="F3720" s="7">
        <v>0.60198784698448915</v>
      </c>
    </row>
    <row r="3721" spans="4:6" x14ac:dyDescent="0.3">
      <c r="D3721" s="5">
        <f t="shared" si="60"/>
        <v>1037969876</v>
      </c>
      <c r="E3721" s="6">
        <v>0.48334238909496219</v>
      </c>
      <c r="F3721" s="7">
        <v>-4.1766578569912741E-2</v>
      </c>
    </row>
    <row r="3722" spans="4:6" x14ac:dyDescent="0.3">
      <c r="D3722" s="5">
        <f t="shared" si="60"/>
        <v>902916239</v>
      </c>
      <c r="E3722" s="6">
        <v>0.42045313857537986</v>
      </c>
      <c r="F3722" s="7">
        <v>-0.20073437786736728</v>
      </c>
    </row>
    <row r="3723" spans="4:6" x14ac:dyDescent="0.3">
      <c r="D3723" s="5">
        <f t="shared" si="60"/>
        <v>1489156904</v>
      </c>
      <c r="E3723" s="6">
        <v>0.69344272156566633</v>
      </c>
      <c r="F3723" s="7">
        <v>0.50563264955802123</v>
      </c>
    </row>
    <row r="3724" spans="4:6" x14ac:dyDescent="0.3">
      <c r="D3724" s="5">
        <f t="shared" si="60"/>
        <v>372796953</v>
      </c>
      <c r="E3724" s="6">
        <v>0.17359710920005766</v>
      </c>
      <c r="F3724" s="7">
        <v>-0.94004550758098548</v>
      </c>
    </row>
    <row r="3725" spans="4:6" x14ac:dyDescent="0.3">
      <c r="D3725" s="5">
        <f t="shared" si="60"/>
        <v>1516240050</v>
      </c>
      <c r="E3725" s="6">
        <v>0.70605429420811527</v>
      </c>
      <c r="F3725" s="7">
        <v>0.54189417238383686</v>
      </c>
    </row>
    <row r="3726" spans="4:6" x14ac:dyDescent="0.3">
      <c r="D3726" s="5">
        <f t="shared" si="60"/>
        <v>2033280143</v>
      </c>
      <c r="E3726" s="6">
        <v>0.94681984972843891</v>
      </c>
      <c r="F3726" s="7">
        <v>1.6147709766217531</v>
      </c>
    </row>
    <row r="3727" spans="4:6" x14ac:dyDescent="0.3">
      <c r="D3727" s="5">
        <f t="shared" si="60"/>
        <v>2020663912</v>
      </c>
      <c r="E3727" s="6">
        <v>0.94094495935453559</v>
      </c>
      <c r="F3727" s="7">
        <v>1.5627556419713715</v>
      </c>
    </row>
    <row r="3728" spans="4:6" x14ac:dyDescent="0.3">
      <c r="D3728" s="5">
        <f t="shared" si="60"/>
        <v>760449412</v>
      </c>
      <c r="E3728" s="6">
        <v>0.35411185245412574</v>
      </c>
      <c r="F3728" s="7">
        <v>-0.37424277177876719</v>
      </c>
    </row>
    <row r="3729" spans="4:6" x14ac:dyDescent="0.3">
      <c r="D3729" s="5">
        <f t="shared" si="60"/>
        <v>715588481</v>
      </c>
      <c r="E3729" s="6">
        <v>0.33322185355538675</v>
      </c>
      <c r="F3729" s="7">
        <v>-0.43103391978638589</v>
      </c>
    </row>
    <row r="3730" spans="4:6" x14ac:dyDescent="0.3">
      <c r="D3730" s="5">
        <f t="shared" si="60"/>
        <v>2044588003</v>
      </c>
      <c r="E3730" s="6">
        <v>0.95208548237763857</v>
      </c>
      <c r="F3730" s="7">
        <v>1.6654197830967383</v>
      </c>
    </row>
    <row r="3731" spans="4:6" x14ac:dyDescent="0.3">
      <c r="D3731" s="5">
        <f t="shared" si="60"/>
        <v>254043987</v>
      </c>
      <c r="E3731" s="6">
        <v>0.1182984501293846</v>
      </c>
      <c r="F3731" s="7">
        <v>-1.183535716010377</v>
      </c>
    </row>
    <row r="3732" spans="4:6" x14ac:dyDescent="0.3">
      <c r="D3732" s="5">
        <f t="shared" si="60"/>
        <v>825672107</v>
      </c>
      <c r="E3732" s="6">
        <v>0.38448353659779161</v>
      </c>
      <c r="F3732" s="7">
        <v>-0.29372627728517459</v>
      </c>
    </row>
    <row r="3733" spans="4:6" x14ac:dyDescent="0.3">
      <c r="D3733" s="5">
        <f t="shared" si="60"/>
        <v>869272324</v>
      </c>
      <c r="E3733" s="6">
        <v>0.40478646979181698</v>
      </c>
      <c r="F3733" s="7">
        <v>-0.24097700395620966</v>
      </c>
    </row>
    <row r="3734" spans="4:6" x14ac:dyDescent="0.3">
      <c r="D3734" s="5">
        <f t="shared" si="60"/>
        <v>961373071</v>
      </c>
      <c r="E3734" s="6">
        <v>0.44767422224178371</v>
      </c>
      <c r="F3734" s="7">
        <v>-0.13153962269408337</v>
      </c>
    </row>
    <row r="3735" spans="4:6" x14ac:dyDescent="0.3">
      <c r="D3735" s="5">
        <f t="shared" si="60"/>
        <v>1465382218</v>
      </c>
      <c r="E3735" s="6">
        <v>0.6823717706672584</v>
      </c>
      <c r="F3735" s="7">
        <v>0.47434142087508607</v>
      </c>
    </row>
    <row r="3736" spans="4:6" x14ac:dyDescent="0.3">
      <c r="D3736" s="5">
        <f t="shared" si="60"/>
        <v>1648680192</v>
      </c>
      <c r="E3736" s="6">
        <v>0.76772654128049178</v>
      </c>
      <c r="F3736" s="7">
        <v>0.73138026287701485</v>
      </c>
    </row>
    <row r="3737" spans="4:6" x14ac:dyDescent="0.3">
      <c r="D3737" s="5">
        <f t="shared" si="60"/>
        <v>1992557506</v>
      </c>
      <c r="E3737" s="6">
        <v>0.92785689414279249</v>
      </c>
      <c r="F3737" s="7">
        <v>1.4600140531009385</v>
      </c>
    </row>
    <row r="3738" spans="4:6" x14ac:dyDescent="0.3">
      <c r="D3738" s="5">
        <f t="shared" si="60"/>
        <v>1245790290</v>
      </c>
      <c r="E3738" s="6">
        <v>0.58011631069715719</v>
      </c>
      <c r="F3738" s="7">
        <v>0.20219103861305651</v>
      </c>
    </row>
    <row r="3739" spans="4:6" x14ac:dyDescent="0.3">
      <c r="D3739" s="5">
        <f t="shared" si="60"/>
        <v>1706005296</v>
      </c>
      <c r="E3739" s="6">
        <v>0.79442062302904259</v>
      </c>
      <c r="F3739" s="7">
        <v>0.82185618201353494</v>
      </c>
    </row>
    <row r="3740" spans="4:6" x14ac:dyDescent="0.3">
      <c r="D3740" s="5">
        <f t="shared" si="60"/>
        <v>1026231707</v>
      </c>
      <c r="E3740" s="6">
        <v>0.47787637820269574</v>
      </c>
      <c r="F3740" s="7">
        <v>-5.5484150703023087E-2</v>
      </c>
    </row>
    <row r="3741" spans="4:6" x14ac:dyDescent="0.3">
      <c r="D3741" s="5">
        <f t="shared" si="60"/>
        <v>1225443248</v>
      </c>
      <c r="E3741" s="6">
        <v>0.5706414809177085</v>
      </c>
      <c r="F3741" s="7">
        <v>0.17800756048193297</v>
      </c>
    </row>
    <row r="3742" spans="4:6" x14ac:dyDescent="0.3">
      <c r="D3742" s="5">
        <f t="shared" si="60"/>
        <v>933967593</v>
      </c>
      <c r="E3742" s="6">
        <v>0.43491255206513457</v>
      </c>
      <c r="F3742" s="7">
        <v>-0.16388064501430227</v>
      </c>
    </row>
    <row r="3743" spans="4:6" x14ac:dyDescent="0.3">
      <c r="D3743" s="5">
        <f t="shared" si="60"/>
        <v>1425480232</v>
      </c>
      <c r="E3743" s="6">
        <v>0.6637909604830583</v>
      </c>
      <c r="F3743" s="7">
        <v>0.42283167045386894</v>
      </c>
    </row>
    <row r="3744" spans="4:6" x14ac:dyDescent="0.3">
      <c r="D3744" s="5">
        <f t="shared" si="60"/>
        <v>1832745345</v>
      </c>
      <c r="E3744" s="6">
        <v>0.85343855745479336</v>
      </c>
      <c r="F3744" s="7">
        <v>1.0512955176946999</v>
      </c>
    </row>
    <row r="3745" spans="4:6" x14ac:dyDescent="0.3">
      <c r="D3745" s="5">
        <f t="shared" si="60"/>
        <v>714226683</v>
      </c>
      <c r="E3745" s="6">
        <v>0.33258771694506306</v>
      </c>
      <c r="F3745" s="7">
        <v>-0.43277885831311291</v>
      </c>
    </row>
    <row r="3746" spans="4:6" x14ac:dyDescent="0.3">
      <c r="D3746" s="5">
        <f t="shared" si="60"/>
        <v>733746155</v>
      </c>
      <c r="E3746" s="6">
        <v>0.34167717941261566</v>
      </c>
      <c r="F3746" s="7">
        <v>-0.40789010336155218</v>
      </c>
    </row>
    <row r="3747" spans="4:6" x14ac:dyDescent="0.3">
      <c r="D3747" s="5">
        <f t="shared" si="60"/>
        <v>212858034</v>
      </c>
      <c r="E3747" s="6">
        <v>9.9119746218546995E-2</v>
      </c>
      <c r="F3747" s="7">
        <v>-1.2865835153679348</v>
      </c>
    </row>
    <row r="3748" spans="4:6" x14ac:dyDescent="0.3">
      <c r="D3748" s="5">
        <f t="shared" si="60"/>
        <v>1308391966</v>
      </c>
      <c r="E3748" s="6">
        <v>0.60926748775808837</v>
      </c>
      <c r="F3748" s="7">
        <v>0.27741036399706043</v>
      </c>
    </row>
    <row r="3749" spans="4:6" x14ac:dyDescent="0.3">
      <c r="D3749" s="5">
        <f t="shared" si="60"/>
        <v>2042016163</v>
      </c>
      <c r="E3749" s="6">
        <v>0.9508878760513737</v>
      </c>
      <c r="F3749" s="7">
        <v>1.6535240879613164</v>
      </c>
    </row>
    <row r="3750" spans="4:6" x14ac:dyDescent="0.3">
      <c r="D3750" s="5">
        <f t="shared" si="60"/>
        <v>662806873</v>
      </c>
      <c r="E3750" s="6">
        <v>0.30864350200504392</v>
      </c>
      <c r="F3750" s="7">
        <v>-0.499699046454463</v>
      </c>
    </row>
    <row r="3751" spans="4:6" x14ac:dyDescent="0.3">
      <c r="D3751" s="5">
        <f t="shared" si="60"/>
        <v>1139193577</v>
      </c>
      <c r="E3751" s="6">
        <v>0.53047834805257466</v>
      </c>
      <c r="F3751" s="7">
        <v>7.6472358991155898E-2</v>
      </c>
    </row>
    <row r="3752" spans="4:6" x14ac:dyDescent="0.3">
      <c r="D3752" s="5">
        <f t="shared" si="60"/>
        <v>1546890285</v>
      </c>
      <c r="E3752" s="6">
        <v>0.72032692210779237</v>
      </c>
      <c r="F3752" s="7">
        <v>0.58381296312924569</v>
      </c>
    </row>
    <row r="3753" spans="4:6" x14ac:dyDescent="0.3">
      <c r="D3753" s="5">
        <f t="shared" si="60"/>
        <v>1934541045</v>
      </c>
      <c r="E3753" s="6">
        <v>0.90084087420333259</v>
      </c>
      <c r="F3753" s="7">
        <v>1.2863577064358864</v>
      </c>
    </row>
    <row r="3754" spans="4:6" x14ac:dyDescent="0.3">
      <c r="D3754" s="5">
        <f t="shared" si="60"/>
        <v>1051877047</v>
      </c>
      <c r="E3754" s="6">
        <v>0.48981842025166228</v>
      </c>
      <c r="F3754" s="7">
        <v>-2.5524206847006542E-2</v>
      </c>
    </row>
    <row r="3755" spans="4:6" x14ac:dyDescent="0.3">
      <c r="D3755" s="5">
        <f t="shared" si="60"/>
        <v>53586069</v>
      </c>
      <c r="E3755" s="6">
        <v>2.4952957895540594E-2</v>
      </c>
      <c r="F3755" s="7">
        <v>-1.9607695144973798</v>
      </c>
    </row>
    <row r="3756" spans="4:6" x14ac:dyDescent="0.3">
      <c r="D3756" s="5">
        <f t="shared" si="60"/>
        <v>1082825711</v>
      </c>
      <c r="E3756" s="6">
        <v>0.50423001498377884</v>
      </c>
      <c r="F3756" s="7">
        <v>1.0603273843750167E-2</v>
      </c>
    </row>
    <row r="3757" spans="4:6" x14ac:dyDescent="0.3">
      <c r="D3757" s="5">
        <f t="shared" si="60"/>
        <v>1475411348</v>
      </c>
      <c r="E3757" s="6">
        <v>0.68704194825798459</v>
      </c>
      <c r="F3757" s="7">
        <v>0.48748297703574966</v>
      </c>
    </row>
    <row r="3758" spans="4:6" x14ac:dyDescent="0.3">
      <c r="D3758" s="5">
        <f t="shared" si="60"/>
        <v>433510200</v>
      </c>
      <c r="E3758" s="6">
        <v>0.20186891798104059</v>
      </c>
      <c r="F3758" s="7">
        <v>-0.8349642525144696</v>
      </c>
    </row>
    <row r="3759" spans="4:6" x14ac:dyDescent="0.3">
      <c r="D3759" s="5">
        <f t="shared" si="60"/>
        <v>890207832</v>
      </c>
      <c r="E3759" s="6">
        <v>0.41453532540661781</v>
      </c>
      <c r="F3759" s="7">
        <v>-0.21589364504697084</v>
      </c>
    </row>
    <row r="3760" spans="4:6" x14ac:dyDescent="0.3">
      <c r="D3760" s="5">
        <f t="shared" si="60"/>
        <v>74482002</v>
      </c>
      <c r="E3760" s="6">
        <v>3.4683384964879029E-2</v>
      </c>
      <c r="F3760" s="7">
        <v>-1.8160234832097877</v>
      </c>
    </row>
    <row r="3761" spans="4:6" x14ac:dyDescent="0.3">
      <c r="D3761" s="5">
        <f t="shared" si="60"/>
        <v>433093464</v>
      </c>
      <c r="E3761" s="6">
        <v>0.20167486015863237</v>
      </c>
      <c r="F3761" s="7">
        <v>-0.83565375153172228</v>
      </c>
    </row>
    <row r="3762" spans="4:6" x14ac:dyDescent="0.3">
      <c r="D3762" s="5">
        <f t="shared" si="60"/>
        <v>101297199</v>
      </c>
      <c r="E3762" s="6">
        <v>4.7170184130938896E-2</v>
      </c>
      <c r="F3762" s="7">
        <v>-1.6729336004720878</v>
      </c>
    </row>
    <row r="3763" spans="4:6" x14ac:dyDescent="0.3">
      <c r="D3763" s="5">
        <f t="shared" si="60"/>
        <v>2044312357</v>
      </c>
      <c r="E3763" s="6">
        <v>0.95195712470631777</v>
      </c>
      <c r="F3763" s="7">
        <v>1.6641335158036235</v>
      </c>
    </row>
    <row r="3764" spans="4:6" x14ac:dyDescent="0.3">
      <c r="D3764" s="5">
        <f t="shared" si="60"/>
        <v>1980721450</v>
      </c>
      <c r="E3764" s="6">
        <v>0.92234530106405288</v>
      </c>
      <c r="F3764" s="7">
        <v>1.42102532275649</v>
      </c>
    </row>
    <row r="3765" spans="4:6" x14ac:dyDescent="0.3">
      <c r="D3765" s="5">
        <f t="shared" si="60"/>
        <v>1138181216</v>
      </c>
      <c r="E3765" s="6">
        <v>0.53000693072565541</v>
      </c>
      <c r="F3765" s="7">
        <v>7.5287284147034936E-2</v>
      </c>
    </row>
    <row r="3766" spans="4:6" x14ac:dyDescent="0.3">
      <c r="D3766" s="5">
        <f t="shared" si="60"/>
        <v>2071336335</v>
      </c>
      <c r="E3766" s="6">
        <v>0.96454114510169364</v>
      </c>
      <c r="F3766" s="7">
        <v>1.8060040318013411</v>
      </c>
    </row>
    <row r="3767" spans="4:6" x14ac:dyDescent="0.3">
      <c r="D3767" s="5">
        <f t="shared" si="60"/>
        <v>785106112</v>
      </c>
      <c r="E3767" s="6">
        <v>0.36559352312757964</v>
      </c>
      <c r="F3767" s="7">
        <v>-0.34354692378631441</v>
      </c>
    </row>
    <row r="3768" spans="4:6" x14ac:dyDescent="0.3">
      <c r="D3768" s="5">
        <f t="shared" si="60"/>
        <v>1213213743</v>
      </c>
      <c r="E3768" s="6">
        <v>0.56494667387096831</v>
      </c>
      <c r="F3768" s="7">
        <v>0.16352301681239162</v>
      </c>
    </row>
    <row r="3769" spans="4:6" x14ac:dyDescent="0.3">
      <c r="D3769" s="5">
        <f t="shared" si="60"/>
        <v>1161534663</v>
      </c>
      <c r="E3769" s="6">
        <v>0.54088172692887648</v>
      </c>
      <c r="F3769" s="7">
        <v>0.10265530684530676</v>
      </c>
    </row>
    <row r="3770" spans="4:6" x14ac:dyDescent="0.3">
      <c r="D3770" s="5">
        <f t="shared" si="60"/>
        <v>1936661797</v>
      </c>
      <c r="E3770" s="6">
        <v>0.90182842631063276</v>
      </c>
      <c r="F3770" s="7">
        <v>1.2920404193109034</v>
      </c>
    </row>
    <row r="3771" spans="4:6" x14ac:dyDescent="0.3">
      <c r="D3771" s="5">
        <f t="shared" si="60"/>
        <v>343481783</v>
      </c>
      <c r="E3771" s="6">
        <v>0.15994616938749903</v>
      </c>
      <c r="F3771" s="7">
        <v>-0.99467914888074493</v>
      </c>
    </row>
    <row r="3772" spans="4:6" x14ac:dyDescent="0.3">
      <c r="D3772" s="5">
        <f t="shared" si="60"/>
        <v>1635392353</v>
      </c>
      <c r="E3772" s="6">
        <v>0.76153890906045107</v>
      </c>
      <c r="F3772" s="7">
        <v>0.7112615365359054</v>
      </c>
    </row>
    <row r="3773" spans="4:6" x14ac:dyDescent="0.3">
      <c r="D3773" s="5">
        <f t="shared" si="60"/>
        <v>525407943</v>
      </c>
      <c r="E3773" s="6">
        <v>0.24466213932695066</v>
      </c>
      <c r="F3773" s="7">
        <v>-0.69138396432488958</v>
      </c>
    </row>
    <row r="3774" spans="4:6" x14ac:dyDescent="0.3">
      <c r="D3774" s="5">
        <f t="shared" si="60"/>
        <v>184945483</v>
      </c>
      <c r="E3774" s="6">
        <v>8.612195177573892E-2</v>
      </c>
      <c r="F3774" s="7">
        <v>-1.3650291015515854</v>
      </c>
    </row>
    <row r="3775" spans="4:6" x14ac:dyDescent="0.3">
      <c r="D3775" s="5">
        <f t="shared" si="60"/>
        <v>413889314</v>
      </c>
      <c r="E3775" s="6">
        <v>0.192732230939653</v>
      </c>
      <c r="F3775" s="7">
        <v>-0.86787190303396822</v>
      </c>
    </row>
    <row r="3776" spans="4:6" x14ac:dyDescent="0.3">
      <c r="D3776" s="5">
        <f t="shared" si="60"/>
        <v>810708053</v>
      </c>
      <c r="E3776" s="6">
        <v>0.3775153559423195</v>
      </c>
      <c r="F3776" s="7">
        <v>-0.31201291016957067</v>
      </c>
    </row>
    <row r="3777" spans="4:6" x14ac:dyDescent="0.3">
      <c r="D3777" s="5">
        <f t="shared" si="60"/>
        <v>93927082</v>
      </c>
      <c r="E3777" s="6">
        <v>4.3738205957913966E-2</v>
      </c>
      <c r="F3777" s="7">
        <v>-1.7088625557064578</v>
      </c>
    </row>
    <row r="3778" spans="4:6" x14ac:dyDescent="0.3">
      <c r="D3778" s="5">
        <f t="shared" si="60"/>
        <v>616196405</v>
      </c>
      <c r="E3778" s="6">
        <v>0.28693881145393363</v>
      </c>
      <c r="F3778" s="7">
        <v>-0.56234993439918501</v>
      </c>
    </row>
    <row r="3779" spans="4:6" x14ac:dyDescent="0.3">
      <c r="D3779" s="5">
        <f t="shared" ref="D3779:D3842" si="61">MOD(D3778*$B$4,$B$5)</f>
        <v>1768154805</v>
      </c>
      <c r="E3779" s="6">
        <v>0.82336124342247963</v>
      </c>
      <c r="F3779" s="7">
        <v>0.92825075300366977</v>
      </c>
    </row>
    <row r="3780" spans="4:6" x14ac:dyDescent="0.3">
      <c r="D3780" s="5">
        <f t="shared" si="61"/>
        <v>1010525787</v>
      </c>
      <c r="E3780" s="6">
        <v>0.47056273927033204</v>
      </c>
      <c r="F3780" s="7">
        <v>-7.3855357248282086E-2</v>
      </c>
    </row>
    <row r="3781" spans="4:6" x14ac:dyDescent="0.3">
      <c r="D3781" s="5">
        <f t="shared" si="61"/>
        <v>1146706319</v>
      </c>
      <c r="E3781" s="6">
        <v>0.53397674116676375</v>
      </c>
      <c r="F3781" s="7">
        <v>8.5270281150046576E-2</v>
      </c>
    </row>
    <row r="3782" spans="4:6" x14ac:dyDescent="0.3">
      <c r="D3782" s="5">
        <f t="shared" si="61"/>
        <v>1269723024</v>
      </c>
      <c r="E3782" s="6">
        <v>0.59126085843077014</v>
      </c>
      <c r="F3782" s="7">
        <v>0.23078957169586467</v>
      </c>
    </row>
    <row r="3783" spans="4:6" x14ac:dyDescent="0.3">
      <c r="D3783" s="5">
        <f t="shared" si="61"/>
        <v>1616806124</v>
      </c>
      <c r="E3783" s="6">
        <v>0.7528840217300542</v>
      </c>
      <c r="F3783" s="7">
        <v>0.68359339514284401</v>
      </c>
    </row>
    <row r="3784" spans="4:6" x14ac:dyDescent="0.3">
      <c r="D3784" s="5">
        <f t="shared" si="61"/>
        <v>997712330</v>
      </c>
      <c r="E3784" s="6">
        <v>0.46459600838329274</v>
      </c>
      <c r="F3784" s="7">
        <v>-8.8861455012697182E-2</v>
      </c>
    </row>
    <row r="3785" spans="4:6" x14ac:dyDescent="0.3">
      <c r="D3785" s="5">
        <f t="shared" si="61"/>
        <v>1103613808</v>
      </c>
      <c r="E3785" s="6">
        <v>0.51391022700249234</v>
      </c>
      <c r="F3785" s="7">
        <v>3.4874836465928739E-2</v>
      </c>
    </row>
    <row r="3786" spans="4:6" x14ac:dyDescent="0.3">
      <c r="D3786" s="5">
        <f t="shared" si="61"/>
        <v>2062778486</v>
      </c>
      <c r="E3786" s="6">
        <v>0.96055608611605692</v>
      </c>
      <c r="F3786" s="7">
        <v>1.7571759234036108</v>
      </c>
    </row>
    <row r="3787" spans="4:6" x14ac:dyDescent="0.3">
      <c r="D3787" s="5">
        <f t="shared" si="61"/>
        <v>6037257</v>
      </c>
      <c r="E3787" s="6">
        <v>2.8113168690459029E-3</v>
      </c>
      <c r="F3787" s="7">
        <v>-2.7690133147962275</v>
      </c>
    </row>
    <row r="3788" spans="4:6" x14ac:dyDescent="0.3">
      <c r="D3788" s="5">
        <f t="shared" si="61"/>
        <v>1514140302</v>
      </c>
      <c r="E3788" s="6">
        <v>0.70507652285050282</v>
      </c>
      <c r="F3788" s="7">
        <v>0.53905782667449875</v>
      </c>
    </row>
    <row r="3789" spans="4:6" x14ac:dyDescent="0.3">
      <c r="D3789" s="5">
        <f t="shared" si="61"/>
        <v>1608075844</v>
      </c>
      <c r="E3789" s="6">
        <v>0.74881866830291099</v>
      </c>
      <c r="F3789" s="7">
        <v>0.67077690306620119</v>
      </c>
    </row>
    <row r="3790" spans="4:6" x14ac:dyDescent="0.3">
      <c r="D3790" s="5">
        <f t="shared" si="61"/>
        <v>485161262</v>
      </c>
      <c r="E3790" s="6">
        <v>0.22592081802517253</v>
      </c>
      <c r="F3790" s="7">
        <v>-0.75234828781884311</v>
      </c>
    </row>
    <row r="3791" spans="4:6" x14ac:dyDescent="0.3">
      <c r="D3791" s="5">
        <f t="shared" si="61"/>
        <v>910107467</v>
      </c>
      <c r="E3791" s="6">
        <v>0.42380181506630205</v>
      </c>
      <c r="F3791" s="7">
        <v>-0.19217691230306388</v>
      </c>
    </row>
    <row r="3792" spans="4:6" x14ac:dyDescent="0.3">
      <c r="D3792" s="5">
        <f t="shared" si="61"/>
        <v>724572878</v>
      </c>
      <c r="E3792" s="6">
        <v>0.33740553943198692</v>
      </c>
      <c r="F3792" s="7">
        <v>-0.4195543006086942</v>
      </c>
    </row>
    <row r="3793" spans="4:6" x14ac:dyDescent="0.3">
      <c r="D3793" s="5">
        <f t="shared" si="61"/>
        <v>1938718896</v>
      </c>
      <c r="E3793" s="6">
        <v>0.9027863376799844</v>
      </c>
      <c r="F3793" s="7">
        <v>1.2975927213186458</v>
      </c>
    </row>
    <row r="3794" spans="4:6" x14ac:dyDescent="0.3">
      <c r="D3794" s="5">
        <f t="shared" si="61"/>
        <v>857459850</v>
      </c>
      <c r="E3794" s="6">
        <v>0.39928585793756494</v>
      </c>
      <c r="F3794" s="7">
        <v>-0.25519600580014867</v>
      </c>
    </row>
    <row r="3795" spans="4:6" x14ac:dyDescent="0.3">
      <c r="D3795" s="5">
        <f t="shared" si="61"/>
        <v>1992090719</v>
      </c>
      <c r="E3795" s="6">
        <v>0.92763952950727147</v>
      </c>
      <c r="F3795" s="7">
        <v>1.4584340499451329</v>
      </c>
    </row>
    <row r="3796" spans="4:6" x14ac:dyDescent="0.3">
      <c r="D3796" s="5">
        <f t="shared" si="61"/>
        <v>188351483</v>
      </c>
      <c r="E3796" s="6">
        <v>8.7707994121786204E-2</v>
      </c>
      <c r="F3796" s="7">
        <v>-1.3550049239392854</v>
      </c>
    </row>
    <row r="3797" spans="4:6" x14ac:dyDescent="0.3">
      <c r="D3797" s="5">
        <f t="shared" si="61"/>
        <v>1616158142</v>
      </c>
      <c r="E3797" s="6">
        <v>0.75258228159750096</v>
      </c>
      <c r="F3797" s="7">
        <v>0.68263828340451826</v>
      </c>
    </row>
    <row r="3798" spans="4:6" x14ac:dyDescent="0.3">
      <c r="D3798" s="5">
        <f t="shared" si="61"/>
        <v>1931227913</v>
      </c>
      <c r="E3798" s="6">
        <v>0.89929807688975527</v>
      </c>
      <c r="F3798" s="7">
        <v>1.277562170548429</v>
      </c>
    </row>
    <row r="3799" spans="4:6" x14ac:dyDescent="0.3">
      <c r="D3799" s="5">
        <f t="shared" si="61"/>
        <v>37472153</v>
      </c>
      <c r="E3799" s="6">
        <v>1.7449331020423519E-2</v>
      </c>
      <c r="F3799" s="7">
        <v>-2.1095322881689298</v>
      </c>
    </row>
    <row r="3800" spans="4:6" x14ac:dyDescent="0.3">
      <c r="D3800" s="5">
        <f t="shared" si="61"/>
        <v>637066689</v>
      </c>
      <c r="E3800" s="6">
        <v>0.29665729477690284</v>
      </c>
      <c r="F3800" s="7">
        <v>-0.53403894535477858</v>
      </c>
    </row>
    <row r="3801" spans="4:6" x14ac:dyDescent="0.3">
      <c r="D3801" s="5">
        <f t="shared" si="61"/>
        <v>2027803326</v>
      </c>
      <c r="E3801" s="6">
        <v>0.94426950807149479</v>
      </c>
      <c r="F3801" s="7">
        <v>1.5916606083082219</v>
      </c>
    </row>
    <row r="3802" spans="4:6" x14ac:dyDescent="0.3">
      <c r="D3802" s="5">
        <f t="shared" si="61"/>
        <v>1789719086</v>
      </c>
      <c r="E3802" s="6">
        <v>0.83340289428215741</v>
      </c>
      <c r="F3802" s="7">
        <v>0.96770001339909861</v>
      </c>
    </row>
    <row r="3803" spans="4:6" x14ac:dyDescent="0.3">
      <c r="D3803" s="5">
        <f t="shared" si="61"/>
        <v>410365143</v>
      </c>
      <c r="E3803" s="6">
        <v>0.19109116093357201</v>
      </c>
      <c r="F3803" s="7">
        <v>-0.87388236046890544</v>
      </c>
    </row>
    <row r="3804" spans="4:6" x14ac:dyDescent="0.3">
      <c r="D3804" s="5">
        <f t="shared" si="61"/>
        <v>346657825</v>
      </c>
      <c r="E3804" s="6">
        <v>0.16142512919513988</v>
      </c>
      <c r="F3804" s="7">
        <v>-0.98861762745124016</v>
      </c>
    </row>
    <row r="3805" spans="4:6" x14ac:dyDescent="0.3">
      <c r="D3805" s="5">
        <f t="shared" si="61"/>
        <v>327293151</v>
      </c>
      <c r="E3805" s="6">
        <v>0.15240775016360705</v>
      </c>
      <c r="F3805" s="7">
        <v>-1.0261614259820713</v>
      </c>
    </row>
    <row r="3806" spans="4:6" x14ac:dyDescent="0.3">
      <c r="D3806" s="5">
        <f t="shared" si="61"/>
        <v>1877984589</v>
      </c>
      <c r="E3806" s="6">
        <v>0.87450472207228158</v>
      </c>
      <c r="F3806" s="7">
        <v>1.1479467289748557</v>
      </c>
    </row>
    <row r="3807" spans="4:6" x14ac:dyDescent="0.3">
      <c r="D3807" s="5">
        <f t="shared" si="61"/>
        <v>466904808</v>
      </c>
      <c r="E3807" s="6">
        <v>0.21741949414594053</v>
      </c>
      <c r="F3807" s="7">
        <v>-0.78093795350148154</v>
      </c>
    </row>
    <row r="3808" spans="4:6" x14ac:dyDescent="0.3">
      <c r="D3808" s="5">
        <f t="shared" si="61"/>
        <v>121111703</v>
      </c>
      <c r="E3808" s="6">
        <v>5.6397031579536412E-2</v>
      </c>
      <c r="F3808" s="7">
        <v>-1.5857586758355564</v>
      </c>
    </row>
    <row r="3809" spans="4:6" x14ac:dyDescent="0.3">
      <c r="D3809" s="5">
        <f t="shared" si="61"/>
        <v>732528379</v>
      </c>
      <c r="E3809" s="6">
        <v>0.34111010827227506</v>
      </c>
      <c r="F3809" s="7">
        <v>-0.40943533018206213</v>
      </c>
    </row>
    <row r="3810" spans="4:6" x14ac:dyDescent="0.3">
      <c r="D3810" s="5">
        <f t="shared" si="61"/>
        <v>1559134854</v>
      </c>
      <c r="E3810" s="6">
        <v>0.72602874387617111</v>
      </c>
      <c r="F3810" s="7">
        <v>0.60084607560893644</v>
      </c>
    </row>
    <row r="3811" spans="4:6" x14ac:dyDescent="0.3">
      <c r="D3811" s="5">
        <f t="shared" si="61"/>
        <v>286644672</v>
      </c>
      <c r="E3811" s="6">
        <v>0.13347932708773699</v>
      </c>
      <c r="F3811" s="7">
        <v>-1.1100936943143815</v>
      </c>
    </row>
    <row r="3812" spans="4:6" x14ac:dyDescent="0.3">
      <c r="D3812" s="5">
        <f t="shared" si="61"/>
        <v>387824491</v>
      </c>
      <c r="E3812" s="6">
        <v>0.18059485189672081</v>
      </c>
      <c r="F3812" s="7">
        <v>-0.91310046883280183</v>
      </c>
    </row>
    <row r="3813" spans="4:6" x14ac:dyDescent="0.3">
      <c r="D3813" s="5">
        <f t="shared" si="61"/>
        <v>1061054162</v>
      </c>
      <c r="E3813" s="6">
        <v>0.49409184744031343</v>
      </c>
      <c r="F3813" s="7">
        <v>-1.4810083642911585E-2</v>
      </c>
    </row>
    <row r="3814" spans="4:6" x14ac:dyDescent="0.3">
      <c r="D3814" s="5">
        <f t="shared" si="61"/>
        <v>660472952</v>
      </c>
      <c r="E3814" s="6">
        <v>0.30755668534669717</v>
      </c>
      <c r="F3814" s="7">
        <v>-0.50278794409922789</v>
      </c>
    </row>
    <row r="3815" spans="4:6" x14ac:dyDescent="0.3">
      <c r="D3815" s="5">
        <f t="shared" si="61"/>
        <v>147642630</v>
      </c>
      <c r="E3815" s="6">
        <v>6.8751457211330025E-2</v>
      </c>
      <c r="F3815" s="7">
        <v>-1.4851544523051778</v>
      </c>
    </row>
    <row r="3816" spans="4:6" x14ac:dyDescent="0.3">
      <c r="D3816" s="5">
        <f t="shared" si="61"/>
        <v>1506651984</v>
      </c>
      <c r="E3816" s="6">
        <v>0.70158950304760548</v>
      </c>
      <c r="F3816" s="7">
        <v>0.52897759280688894</v>
      </c>
    </row>
    <row r="3817" spans="4:6" x14ac:dyDescent="0.3">
      <c r="D3817" s="5">
        <f t="shared" si="61"/>
        <v>916730362</v>
      </c>
      <c r="E3817" s="6">
        <v>0.42688584088057824</v>
      </c>
      <c r="F3817" s="7">
        <v>-0.18430819961010331</v>
      </c>
    </row>
    <row r="3818" spans="4:6" x14ac:dyDescent="0.3">
      <c r="D3818" s="5">
        <f t="shared" si="61"/>
        <v>443274020</v>
      </c>
      <c r="E3818" s="6">
        <v>0.20641555097551603</v>
      </c>
      <c r="F3818" s="7">
        <v>-0.81892167608927746</v>
      </c>
    </row>
    <row r="3819" spans="4:6" x14ac:dyDescent="0.3">
      <c r="D3819" s="5">
        <f t="shared" si="61"/>
        <v>1900644359</v>
      </c>
      <c r="E3819" s="6">
        <v>0.88505649975040601</v>
      </c>
      <c r="F3819" s="7">
        <v>1.2006499910254509</v>
      </c>
    </row>
    <row r="3820" spans="4:6" x14ac:dyDescent="0.3">
      <c r="D3820" s="5">
        <f t="shared" si="61"/>
        <v>1207486155</v>
      </c>
      <c r="E3820" s="6">
        <v>0.56227955786723605</v>
      </c>
      <c r="F3820" s="7">
        <v>0.15675126315535176</v>
      </c>
    </row>
    <row r="3821" spans="4:6" x14ac:dyDescent="0.3">
      <c r="D3821" s="5">
        <f t="shared" si="61"/>
        <v>1710524778</v>
      </c>
      <c r="E3821" s="6">
        <v>0.79652517083708674</v>
      </c>
      <c r="F3821" s="7">
        <v>0.82927350750024476</v>
      </c>
    </row>
    <row r="3822" spans="4:6" x14ac:dyDescent="0.3">
      <c r="D3822" s="5">
        <f t="shared" si="61"/>
        <v>142815335</v>
      </c>
      <c r="E3822" s="6">
        <v>6.6503572805322306E-2</v>
      </c>
      <c r="F3822" s="7">
        <v>-1.5023484364762123</v>
      </c>
    </row>
    <row r="3823" spans="4:6" x14ac:dyDescent="0.3">
      <c r="D3823" s="5">
        <f t="shared" si="61"/>
        <v>416528915</v>
      </c>
      <c r="E3823" s="6">
        <v>0.19396139094043652</v>
      </c>
      <c r="F3823" s="7">
        <v>-0.86339053458854331</v>
      </c>
    </row>
    <row r="3824" spans="4:6" x14ac:dyDescent="0.3">
      <c r="D3824" s="5">
        <f t="shared" si="61"/>
        <v>1525352751</v>
      </c>
      <c r="E3824" s="6">
        <v>0.71029772629057775</v>
      </c>
      <c r="F3824" s="7">
        <v>0.55425470046413261</v>
      </c>
    </row>
    <row r="3825" spans="4:6" x14ac:dyDescent="0.3">
      <c r="D3825" s="5">
        <f t="shared" si="61"/>
        <v>1678322479</v>
      </c>
      <c r="E3825" s="6">
        <v>0.78152980681651252</v>
      </c>
      <c r="F3825" s="7">
        <v>0.77737020411313718</v>
      </c>
    </row>
    <row r="3826" spans="4:6" x14ac:dyDescent="0.3">
      <c r="D3826" s="5">
        <f t="shared" si="61"/>
        <v>483800734</v>
      </c>
      <c r="E3826" s="6">
        <v>0.22528727280468425</v>
      </c>
      <c r="F3826" s="7">
        <v>-0.75445751724591259</v>
      </c>
    </row>
    <row r="3827" spans="4:6" x14ac:dyDescent="0.3">
      <c r="D3827" s="5">
        <f t="shared" si="61"/>
        <v>1808053436</v>
      </c>
      <c r="E3827" s="6">
        <v>0.84194049131305937</v>
      </c>
      <c r="F3827" s="7">
        <v>1.0024650933907173</v>
      </c>
    </row>
    <row r="3828" spans="4:6" x14ac:dyDescent="0.3">
      <c r="D3828" s="5">
        <f t="shared" si="61"/>
        <v>664511429</v>
      </c>
      <c r="E3828" s="6">
        <v>0.3094372477470313</v>
      </c>
      <c r="F3828" s="7">
        <v>-0.49744611123709198</v>
      </c>
    </row>
    <row r="3829" spans="4:6" x14ac:dyDescent="0.3">
      <c r="D3829" s="5">
        <f t="shared" si="61"/>
        <v>1815437667</v>
      </c>
      <c r="E3829" s="6">
        <v>0.84537904182949941</v>
      </c>
      <c r="F3829" s="7">
        <v>1.0168140094013121</v>
      </c>
    </row>
    <row r="3830" spans="4:6" x14ac:dyDescent="0.3">
      <c r="D3830" s="5">
        <f t="shared" si="61"/>
        <v>626440628</v>
      </c>
      <c r="E3830" s="6">
        <v>0.2917091495280239</v>
      </c>
      <c r="F3830" s="7">
        <v>-0.54839851038793386</v>
      </c>
    </row>
    <row r="3831" spans="4:6" x14ac:dyDescent="0.3">
      <c r="D3831" s="5">
        <f t="shared" si="61"/>
        <v>198320781</v>
      </c>
      <c r="E3831" s="6">
        <v>9.235031026634416E-2</v>
      </c>
      <c r="F3831" s="7">
        <v>-1.3264199914990389</v>
      </c>
    </row>
    <row r="3832" spans="4:6" x14ac:dyDescent="0.3">
      <c r="D3832" s="5">
        <f t="shared" si="61"/>
        <v>1807804972</v>
      </c>
      <c r="E3832" s="6">
        <v>0.84182479124686194</v>
      </c>
      <c r="F3832" s="7">
        <v>1.0019858695975694</v>
      </c>
    </row>
    <row r="3833" spans="4:6" x14ac:dyDescent="0.3">
      <c r="D3833" s="5">
        <f t="shared" si="61"/>
        <v>1555807567</v>
      </c>
      <c r="E3833" s="6">
        <v>0.72447935512706574</v>
      </c>
      <c r="F3833" s="7">
        <v>0.59620050284678183</v>
      </c>
    </row>
    <row r="3834" spans="4:6" x14ac:dyDescent="0.3">
      <c r="D3834" s="5">
        <f t="shared" si="61"/>
        <v>736447420</v>
      </c>
      <c r="E3834" s="6">
        <v>0.34293505395104645</v>
      </c>
      <c r="F3834" s="7">
        <v>-0.40446595543823305</v>
      </c>
    </row>
    <row r="3835" spans="4:6" x14ac:dyDescent="0.3">
      <c r="D3835" s="5">
        <f t="shared" si="61"/>
        <v>1756602029</v>
      </c>
      <c r="E3835" s="6">
        <v>0.81798156287333146</v>
      </c>
      <c r="F3835" s="7">
        <v>0.90769975345655862</v>
      </c>
    </row>
    <row r="3836" spans="4:6" x14ac:dyDescent="0.3">
      <c r="D3836" s="5">
        <f t="shared" si="61"/>
        <v>1692223711</v>
      </c>
      <c r="E3836" s="6">
        <v>0.78800307241082479</v>
      </c>
      <c r="F3836" s="7">
        <v>0.79951154474604713</v>
      </c>
    </row>
    <row r="3837" spans="4:6" x14ac:dyDescent="0.3">
      <c r="D3837" s="5">
        <f t="shared" si="61"/>
        <v>1495272742</v>
      </c>
      <c r="E3837" s="6">
        <v>0.69629063056436424</v>
      </c>
      <c r="F3837" s="7">
        <v>0.51376151343262977</v>
      </c>
    </row>
    <row r="3838" spans="4:6" x14ac:dyDescent="0.3">
      <c r="D3838" s="5">
        <f t="shared" si="61"/>
        <v>1385153412</v>
      </c>
      <c r="E3838" s="6">
        <v>0.64501232155134192</v>
      </c>
      <c r="F3838" s="7">
        <v>0.37188918606699889</v>
      </c>
    </row>
    <row r="3839" spans="4:6" x14ac:dyDescent="0.3">
      <c r="D3839" s="5">
        <f t="shared" si="61"/>
        <v>837001307</v>
      </c>
      <c r="E3839" s="6">
        <v>0.38975910645887174</v>
      </c>
      <c r="F3839" s="7">
        <v>-0.27994694074654258</v>
      </c>
    </row>
    <row r="3840" spans="4:6" x14ac:dyDescent="0.3">
      <c r="D3840" s="5">
        <f t="shared" si="61"/>
        <v>132755539</v>
      </c>
      <c r="E3840" s="6">
        <v>6.181911524554632E-2</v>
      </c>
      <c r="F3840" s="7">
        <v>-1.5396805895544727</v>
      </c>
    </row>
    <row r="3841" spans="4:6" x14ac:dyDescent="0.3">
      <c r="D3841" s="5">
        <f t="shared" si="61"/>
        <v>151420421</v>
      </c>
      <c r="E3841" s="6">
        <v>7.0510628233207973E-2</v>
      </c>
      <c r="F3841" s="7">
        <v>-1.4719985969134388</v>
      </c>
    </row>
    <row r="3842" spans="4:6" x14ac:dyDescent="0.3">
      <c r="D3842" s="5">
        <f t="shared" si="61"/>
        <v>1328291350</v>
      </c>
      <c r="E3842" s="6">
        <v>0.61853386053678938</v>
      </c>
      <c r="F3842" s="7">
        <v>0.30163243560780229</v>
      </c>
    </row>
    <row r="3843" spans="4:6" x14ac:dyDescent="0.3">
      <c r="D3843" s="5">
        <f t="shared" ref="D3843:D3906" si="62">MOD(D3842*$B$4,$B$5)</f>
        <v>532507371</v>
      </c>
      <c r="E3843" s="6">
        <v>0.24796806811165817</v>
      </c>
      <c r="F3843" s="7">
        <v>-0.68089783797043879</v>
      </c>
    </row>
    <row r="3844" spans="4:6" x14ac:dyDescent="0.3">
      <c r="D3844" s="5">
        <f t="shared" si="62"/>
        <v>1431534598</v>
      </c>
      <c r="E3844" s="6">
        <v>0.66661024435107619</v>
      </c>
      <c r="F3844" s="7">
        <v>0.43057212749881169</v>
      </c>
    </row>
    <row r="3845" spans="4:6" x14ac:dyDescent="0.3">
      <c r="D3845" s="5">
        <f t="shared" si="62"/>
        <v>2025270539</v>
      </c>
      <c r="E3845" s="6">
        <v>0.94309008721550003</v>
      </c>
      <c r="F3845" s="7">
        <v>1.5812546442648654</v>
      </c>
    </row>
    <row r="3846" spans="4:6" x14ac:dyDescent="0.3">
      <c r="D3846" s="5">
        <f t="shared" si="62"/>
        <v>1936125688</v>
      </c>
      <c r="E3846" s="6">
        <v>0.90157878110332301</v>
      </c>
      <c r="F3846" s="7">
        <v>1.290599937228456</v>
      </c>
    </row>
    <row r="3847" spans="4:6" x14ac:dyDescent="0.3">
      <c r="D3847" s="5">
        <f t="shared" si="62"/>
        <v>234768008</v>
      </c>
      <c r="E3847" s="6">
        <v>0.10932237292576802</v>
      </c>
      <c r="F3847" s="7">
        <v>-1.2301398333269475</v>
      </c>
    </row>
    <row r="3848" spans="4:6" x14ac:dyDescent="0.3">
      <c r="D3848" s="5">
        <f t="shared" si="62"/>
        <v>215308949</v>
      </c>
      <c r="E3848" s="6">
        <v>0.10026104245359176</v>
      </c>
      <c r="F3848" s="7">
        <v>-1.280065545366966</v>
      </c>
    </row>
    <row r="3849" spans="4:6" x14ac:dyDescent="0.3">
      <c r="D3849" s="5">
        <f t="shared" si="62"/>
        <v>1504909346</v>
      </c>
      <c r="E3849" s="6">
        <v>0.70077802399245837</v>
      </c>
      <c r="F3849" s="7">
        <v>0.52663950614843313</v>
      </c>
    </row>
    <row r="3850" spans="4:6" x14ac:dyDescent="0.3">
      <c r="D3850" s="5">
        <f t="shared" si="62"/>
        <v>549713697</v>
      </c>
      <c r="E3850" s="6">
        <v>0.25598038803411682</v>
      </c>
      <c r="F3850" s="7">
        <v>-0.6557876308269841</v>
      </c>
    </row>
    <row r="3851" spans="4:6" x14ac:dyDescent="0.3">
      <c r="D3851" s="5">
        <f t="shared" si="62"/>
        <v>921925555</v>
      </c>
      <c r="E3851" s="6">
        <v>0.42930504114302342</v>
      </c>
      <c r="F3851" s="7">
        <v>-0.17814375215065081</v>
      </c>
    </row>
    <row r="3852" spans="4:6" x14ac:dyDescent="0.3">
      <c r="D3852" s="5">
        <f t="shared" si="62"/>
        <v>2112332271</v>
      </c>
      <c r="E3852" s="6">
        <v>0.98363136545161844</v>
      </c>
      <c r="F3852" s="7">
        <v>2.1352907369101244</v>
      </c>
    </row>
    <row r="3853" spans="4:6" x14ac:dyDescent="0.3">
      <c r="D3853" s="5">
        <f t="shared" si="62"/>
        <v>1867493881</v>
      </c>
      <c r="E3853" s="6">
        <v>0.8696196054756824</v>
      </c>
      <c r="F3853" s="7">
        <v>1.1245947745151572</v>
      </c>
    </row>
    <row r="3854" spans="4:6" x14ac:dyDescent="0.3">
      <c r="D3854" s="5">
        <f t="shared" si="62"/>
        <v>876079632</v>
      </c>
      <c r="E3854" s="6">
        <v>0.40795636960114945</v>
      </c>
      <c r="F3854" s="7">
        <v>-0.23280511712640911</v>
      </c>
    </row>
    <row r="3855" spans="4:6" x14ac:dyDescent="0.3">
      <c r="D3855" s="5">
        <f t="shared" si="62"/>
        <v>991939548</v>
      </c>
      <c r="E3855" s="6">
        <v>0.46190784728332224</v>
      </c>
      <c r="F3855" s="7">
        <v>-9.5628417697803558E-2</v>
      </c>
    </row>
    <row r="3856" spans="4:6" x14ac:dyDescent="0.3">
      <c r="D3856" s="5">
        <f t="shared" si="62"/>
        <v>1618527996</v>
      </c>
      <c r="E3856" s="6">
        <v>0.75368583086290009</v>
      </c>
      <c r="F3856" s="7">
        <v>0.68613443471742774</v>
      </c>
    </row>
    <row r="3857" spans="4:6" x14ac:dyDescent="0.3">
      <c r="D3857" s="5">
        <f t="shared" si="62"/>
        <v>362333409</v>
      </c>
      <c r="E3857" s="6">
        <v>0.16872464182667868</v>
      </c>
      <c r="F3857" s="7">
        <v>-0.95921730660038418</v>
      </c>
    </row>
    <row r="3858" spans="4:6" x14ac:dyDescent="0.3">
      <c r="D3858" s="5">
        <f t="shared" si="62"/>
        <v>1089164671</v>
      </c>
      <c r="E3858" s="6">
        <v>0.50718182326032024</v>
      </c>
      <c r="F3858" s="7">
        <v>1.8003133708191919E-2</v>
      </c>
    </row>
    <row r="3859" spans="4:6" x14ac:dyDescent="0.3">
      <c r="D3859" s="5">
        <f t="shared" si="62"/>
        <v>373187987</v>
      </c>
      <c r="E3859" s="6">
        <v>0.17377919859604835</v>
      </c>
      <c r="F3859" s="7">
        <v>-0.93933573435395101</v>
      </c>
    </row>
    <row r="3860" spans="4:6" x14ac:dyDescent="0.3">
      <c r="D3860" s="5">
        <f t="shared" si="62"/>
        <v>1064489441</v>
      </c>
      <c r="E3860" s="6">
        <v>0.49569152388320448</v>
      </c>
      <c r="F3860" s="7">
        <v>-1.0799958000809455E-2</v>
      </c>
    </row>
    <row r="3861" spans="4:6" x14ac:dyDescent="0.3">
      <c r="D3861" s="5">
        <f t="shared" si="62"/>
        <v>1128584742</v>
      </c>
      <c r="E3861" s="6">
        <v>0.52553822428503838</v>
      </c>
      <c r="F3861" s="7">
        <v>6.4058618951480434E-2</v>
      </c>
    </row>
    <row r="3862" spans="4:6" x14ac:dyDescent="0.3">
      <c r="D3862" s="5">
        <f t="shared" si="62"/>
        <v>548923986</v>
      </c>
      <c r="E3862" s="6">
        <v>0.25561265019291329</v>
      </c>
      <c r="F3862" s="7">
        <v>-0.65693097488049312</v>
      </c>
    </row>
    <row r="3863" spans="4:6" x14ac:dyDescent="0.3">
      <c r="D3863" s="5">
        <f t="shared" si="62"/>
        <v>1456491520</v>
      </c>
      <c r="E3863" s="6">
        <v>0.67823171678765837</v>
      </c>
      <c r="F3863" s="7">
        <v>0.46275977574126437</v>
      </c>
    </row>
    <row r="3864" spans="4:6" x14ac:dyDescent="0.3">
      <c r="D3864" s="5">
        <f t="shared" si="62"/>
        <v>1982526434</v>
      </c>
      <c r="E3864" s="6">
        <v>0.92318581223784557</v>
      </c>
      <c r="F3864" s="7">
        <v>1.426831824902822</v>
      </c>
    </row>
    <row r="3865" spans="4:6" x14ac:dyDescent="0.3">
      <c r="D3865" s="5">
        <f t="shared" si="62"/>
        <v>219734353</v>
      </c>
      <c r="E3865" s="6">
        <v>0.10232178177900779</v>
      </c>
      <c r="F3865" s="7">
        <v>-1.2684324384542192</v>
      </c>
    </row>
    <row r="3866" spans="4:6" x14ac:dyDescent="0.3">
      <c r="D3866" s="5">
        <f t="shared" si="62"/>
        <v>375221130</v>
      </c>
      <c r="E3866" s="6">
        <v>0.1747259545835908</v>
      </c>
      <c r="F3866" s="7">
        <v>-0.93565293731431576</v>
      </c>
    </row>
    <row r="3867" spans="4:6" x14ac:dyDescent="0.3">
      <c r="D3867" s="5">
        <f t="shared" si="62"/>
        <v>422087432</v>
      </c>
      <c r="E3867" s="6">
        <v>0.1965497771245891</v>
      </c>
      <c r="F3867" s="7">
        <v>-0.85400980936997217</v>
      </c>
    </row>
    <row r="3868" spans="4:6" x14ac:dyDescent="0.3">
      <c r="D3868" s="5">
        <f t="shared" si="62"/>
        <v>1405070983</v>
      </c>
      <c r="E3868" s="6">
        <v>0.65428716331188308</v>
      </c>
      <c r="F3868" s="7">
        <v>0.39692106024852197</v>
      </c>
    </row>
    <row r="3869" spans="4:6" x14ac:dyDescent="0.3">
      <c r="D3869" s="5">
        <f t="shared" si="62"/>
        <v>205397192</v>
      </c>
      <c r="E3869" s="6">
        <v>9.5645520925191713E-2</v>
      </c>
      <c r="F3869" s="7">
        <v>-1.3067693963348237</v>
      </c>
    </row>
    <row r="3870" spans="4:6" x14ac:dyDescent="0.3">
      <c r="D3870" s="5">
        <f t="shared" si="62"/>
        <v>1943340480</v>
      </c>
      <c r="E3870" s="6">
        <v>0.90493843043682953</v>
      </c>
      <c r="F3870" s="7">
        <v>1.3102149219368808</v>
      </c>
    </row>
    <row r="3871" spans="4:6" x14ac:dyDescent="0.3">
      <c r="D3871" s="5">
        <f t="shared" si="62"/>
        <v>607641826</v>
      </c>
      <c r="E3871" s="6">
        <v>0.28295527518070795</v>
      </c>
      <c r="F3871" s="7">
        <v>-0.57408460532560812</v>
      </c>
    </row>
    <row r="3872" spans="4:6" x14ac:dyDescent="0.3">
      <c r="D3872" s="5">
        <f t="shared" si="62"/>
        <v>1146932120</v>
      </c>
      <c r="E3872" s="6">
        <v>0.53408188795119704</v>
      </c>
      <c r="F3872" s="7">
        <v>8.5534807972508606E-2</v>
      </c>
    </row>
    <row r="3873" spans="4:6" x14ac:dyDescent="0.3">
      <c r="D3873" s="5">
        <f t="shared" si="62"/>
        <v>1431944860</v>
      </c>
      <c r="E3873" s="6">
        <v>0.6668012874823076</v>
      </c>
      <c r="F3873" s="7">
        <v>0.43109757332620136</v>
      </c>
    </row>
    <row r="3874" spans="4:6" x14ac:dyDescent="0.3">
      <c r="D3874" s="5">
        <f t="shared" si="62"/>
        <v>354191071</v>
      </c>
      <c r="E3874" s="6">
        <v>0.16493307022837275</v>
      </c>
      <c r="F3874" s="7">
        <v>-0.97438353727068161</v>
      </c>
    </row>
    <row r="3875" spans="4:6" x14ac:dyDescent="0.3">
      <c r="D3875" s="5">
        <f t="shared" si="62"/>
        <v>1039874474</v>
      </c>
      <c r="E3875" s="6">
        <v>0.48422928665227188</v>
      </c>
      <c r="F3875" s="7">
        <v>-3.9541617719400755E-2</v>
      </c>
    </row>
    <row r="3876" spans="4:6" x14ac:dyDescent="0.3">
      <c r="D3876" s="5">
        <f t="shared" si="62"/>
        <v>497969476</v>
      </c>
      <c r="E3876" s="6">
        <v>0.2318851074500802</v>
      </c>
      <c r="F3876" s="7">
        <v>-0.73265280637589869</v>
      </c>
    </row>
    <row r="3877" spans="4:6" x14ac:dyDescent="0.3">
      <c r="D3877" s="5">
        <f t="shared" si="62"/>
        <v>700115125</v>
      </c>
      <c r="E3877" s="6">
        <v>0.3260165106747453</v>
      </c>
      <c r="F3877" s="7">
        <v>-0.45093968361959075</v>
      </c>
    </row>
    <row r="3878" spans="4:6" x14ac:dyDescent="0.3">
      <c r="D3878" s="5">
        <f t="shared" si="62"/>
        <v>307046036</v>
      </c>
      <c r="E3878" s="6">
        <v>0.14297945251965843</v>
      </c>
      <c r="F3878" s="7">
        <v>-1.0670286361835009</v>
      </c>
    </row>
    <row r="3879" spans="4:6" x14ac:dyDescent="0.3">
      <c r="D3879" s="5">
        <f t="shared" si="62"/>
        <v>1634555809</v>
      </c>
      <c r="E3879" s="6">
        <v>0.7611493629041588</v>
      </c>
      <c r="F3879" s="7">
        <v>0.71000461522020097</v>
      </c>
    </row>
    <row r="3880" spans="4:6" x14ac:dyDescent="0.3">
      <c r="D3880" s="5">
        <f t="shared" si="62"/>
        <v>946781812</v>
      </c>
      <c r="E3880" s="6">
        <v>0.44087963778607514</v>
      </c>
      <c r="F3880" s="7">
        <v>-0.14873939334656316</v>
      </c>
    </row>
    <row r="3881" spans="4:6" x14ac:dyDescent="0.3">
      <c r="D3881" s="5">
        <f t="shared" si="62"/>
        <v>1505355245</v>
      </c>
      <c r="E3881" s="6">
        <v>0.700985661895001</v>
      </c>
      <c r="F3881" s="7">
        <v>0.52723749155160859</v>
      </c>
    </row>
    <row r="3882" spans="4:6" x14ac:dyDescent="0.3">
      <c r="D3882" s="5">
        <f t="shared" si="62"/>
        <v>598867856</v>
      </c>
      <c r="E3882" s="6">
        <v>0.27886957701190335</v>
      </c>
      <c r="F3882" s="7">
        <v>-0.58620292841211175</v>
      </c>
    </row>
    <row r="3883" spans="4:6" x14ac:dyDescent="0.3">
      <c r="D3883" s="5">
        <f t="shared" si="62"/>
        <v>672904709</v>
      </c>
      <c r="E3883" s="6">
        <v>0.31334567332020558</v>
      </c>
      <c r="F3883" s="7">
        <v>-0.48638905855679682</v>
      </c>
    </row>
    <row r="3884" spans="4:6" x14ac:dyDescent="0.3">
      <c r="D3884" s="5">
        <f t="shared" si="62"/>
        <v>1093047264</v>
      </c>
      <c r="E3884" s="6">
        <v>0.50898979651647602</v>
      </c>
      <c r="F3884" s="7">
        <v>2.2535985546985372E-2</v>
      </c>
    </row>
    <row r="3885" spans="4:6" x14ac:dyDescent="0.3">
      <c r="D3885" s="5">
        <f t="shared" si="62"/>
        <v>958757401</v>
      </c>
      <c r="E3885" s="6">
        <v>0.44645620598127711</v>
      </c>
      <c r="F3885" s="7">
        <v>-0.13461989360720256</v>
      </c>
    </row>
    <row r="3886" spans="4:6" x14ac:dyDescent="0.3">
      <c r="D3886" s="5">
        <f t="shared" si="62"/>
        <v>1905910821</v>
      </c>
      <c r="E3886" s="6">
        <v>0.88750888722716725</v>
      </c>
      <c r="F3886" s="7">
        <v>1.2133861330011846</v>
      </c>
    </row>
    <row r="3887" spans="4:6" x14ac:dyDescent="0.3">
      <c r="D3887" s="5">
        <f t="shared" si="62"/>
        <v>2021803011</v>
      </c>
      <c r="E3887" s="6">
        <v>0.9414753936617406</v>
      </c>
      <c r="F3887" s="7">
        <v>1.567280194478162</v>
      </c>
    </row>
    <row r="3888" spans="4:6" x14ac:dyDescent="0.3">
      <c r="D3888" s="5">
        <f t="shared" si="62"/>
        <v>2058806066</v>
      </c>
      <c r="E3888" s="6">
        <v>0.95870628390340717</v>
      </c>
      <c r="F3888" s="7">
        <v>1.735866557613496</v>
      </c>
    </row>
    <row r="3889" spans="4:6" x14ac:dyDescent="0.3">
      <c r="D3889" s="5">
        <f t="shared" si="62"/>
        <v>1526879667</v>
      </c>
      <c r="E3889" s="6">
        <v>0.71100875196141078</v>
      </c>
      <c r="F3889" s="7">
        <v>0.5563340764505178</v>
      </c>
    </row>
    <row r="3890" spans="4:6" x14ac:dyDescent="0.3">
      <c r="D3890" s="5">
        <f t="shared" si="62"/>
        <v>222157070</v>
      </c>
      <c r="E3890" s="6">
        <v>0.10344994729706081</v>
      </c>
      <c r="F3890" s="7">
        <v>-1.2621358849330437</v>
      </c>
    </row>
    <row r="3891" spans="4:6" x14ac:dyDescent="0.3">
      <c r="D3891" s="5">
        <f t="shared" si="62"/>
        <v>1358076499</v>
      </c>
      <c r="E3891" s="6">
        <v>0.63240365137569943</v>
      </c>
      <c r="F3891" s="7">
        <v>0.33822624790929579</v>
      </c>
    </row>
    <row r="3892" spans="4:6" x14ac:dyDescent="0.3">
      <c r="D3892" s="5">
        <f t="shared" si="62"/>
        <v>1624874907</v>
      </c>
      <c r="E3892" s="6">
        <v>0.75664134161234031</v>
      </c>
      <c r="F3892" s="7">
        <v>0.6955394187770515</v>
      </c>
    </row>
    <row r="3893" spans="4:6" x14ac:dyDescent="0.3">
      <c r="D3893" s="5">
        <f t="shared" si="62"/>
        <v>1791396416</v>
      </c>
      <c r="E3893" s="6">
        <v>0.83418396192992472</v>
      </c>
      <c r="F3893" s="7">
        <v>0.9708317360155011</v>
      </c>
    </row>
    <row r="3894" spans="4:6" x14ac:dyDescent="0.3">
      <c r="D3894" s="5">
        <f t="shared" si="62"/>
        <v>1919866634</v>
      </c>
      <c r="E3894" s="6">
        <v>0.89400756908022572</v>
      </c>
      <c r="F3894" s="7">
        <v>1.2481261537396591</v>
      </c>
    </row>
    <row r="3895" spans="4:6" x14ac:dyDescent="0.3">
      <c r="D3895" s="5">
        <f t="shared" si="62"/>
        <v>1372987176</v>
      </c>
      <c r="E3895" s="6">
        <v>0.63934697642861582</v>
      </c>
      <c r="F3895" s="7">
        <v>0.35671383509413718</v>
      </c>
    </row>
    <row r="3896" spans="4:6" x14ac:dyDescent="0.3">
      <c r="D3896" s="5">
        <f t="shared" si="62"/>
        <v>1971142629</v>
      </c>
      <c r="E3896" s="6">
        <v>0.91788481494214835</v>
      </c>
      <c r="F3896" s="7">
        <v>1.390983698347108</v>
      </c>
    </row>
    <row r="3897" spans="4:6" x14ac:dyDescent="0.3">
      <c r="D3897" s="5">
        <f t="shared" si="62"/>
        <v>467896830</v>
      </c>
      <c r="E3897" s="6">
        <v>0.21788144038792834</v>
      </c>
      <c r="F3897" s="7">
        <v>-0.77936814881045979</v>
      </c>
    </row>
    <row r="3898" spans="4:6" x14ac:dyDescent="0.3">
      <c r="D3898" s="5">
        <f t="shared" si="62"/>
        <v>762365431</v>
      </c>
      <c r="E3898" s="6">
        <v>0.35500406832900278</v>
      </c>
      <c r="F3898" s="7">
        <v>-0.37184516161428777</v>
      </c>
    </row>
    <row r="3899" spans="4:6" x14ac:dyDescent="0.3">
      <c r="D3899" s="5">
        <f t="shared" si="62"/>
        <v>861944809</v>
      </c>
      <c r="E3899" s="6">
        <v>0.40137432972097242</v>
      </c>
      <c r="F3899" s="7">
        <v>-0.24979141465755109</v>
      </c>
    </row>
    <row r="3900" spans="4:6" x14ac:dyDescent="0.3">
      <c r="D3900" s="5">
        <f t="shared" si="62"/>
        <v>1589698261</v>
      </c>
      <c r="E3900" s="6">
        <v>0.74026093933755621</v>
      </c>
      <c r="F3900" s="7">
        <v>0.64415007525391699</v>
      </c>
    </row>
    <row r="3901" spans="4:6" x14ac:dyDescent="0.3">
      <c r="D3901" s="5">
        <f t="shared" si="62"/>
        <v>291598480</v>
      </c>
      <c r="E3901" s="6">
        <v>0.13578612370024074</v>
      </c>
      <c r="F3901" s="7">
        <v>-1.0994490466732738</v>
      </c>
    </row>
    <row r="3902" spans="4:6" x14ac:dyDescent="0.3">
      <c r="D3902" s="5">
        <f t="shared" si="62"/>
        <v>1142405642</v>
      </c>
      <c r="E3902" s="6">
        <v>0.53197408237678379</v>
      </c>
      <c r="F3902" s="7">
        <v>8.0233137433400381E-2</v>
      </c>
    </row>
    <row r="3903" spans="4:6" x14ac:dyDescent="0.3">
      <c r="D3903" s="5">
        <f t="shared" si="62"/>
        <v>1977657316</v>
      </c>
      <c r="E3903" s="6">
        <v>0.92091845247980064</v>
      </c>
      <c r="F3903" s="7">
        <v>1.41127651990825</v>
      </c>
    </row>
    <row r="3904" spans="4:6" x14ac:dyDescent="0.3">
      <c r="D3904" s="5">
        <f t="shared" si="62"/>
        <v>1405740545</v>
      </c>
      <c r="E3904" s="6">
        <v>0.65459895241502575</v>
      </c>
      <c r="F3904" s="7">
        <v>0.39776679574994178</v>
      </c>
    </row>
    <row r="3905" spans="4:6" x14ac:dyDescent="0.3">
      <c r="D3905" s="5">
        <f t="shared" si="62"/>
        <v>313569789</v>
      </c>
      <c r="E3905" s="6">
        <v>0.1460173117425454</v>
      </c>
      <c r="F3905" s="7">
        <v>-1.0536687009228134</v>
      </c>
    </row>
    <row r="3906" spans="4:6" x14ac:dyDescent="0.3">
      <c r="D3906" s="5">
        <f t="shared" si="62"/>
        <v>862540763</v>
      </c>
      <c r="E3906" s="6">
        <v>0.40165184242804708</v>
      </c>
      <c r="F3906" s="7">
        <v>-0.24907381373866916</v>
      </c>
    </row>
    <row r="3907" spans="4:6" x14ac:dyDescent="0.3">
      <c r="D3907" s="5">
        <f t="shared" ref="D3907:D3970" si="63">MOD(D3906*$B$4,$B$5)</f>
        <v>292222737</v>
      </c>
      <c r="E3907" s="6">
        <v>0.13607681601874233</v>
      </c>
      <c r="F3907" s="7">
        <v>-1.0981164753521719</v>
      </c>
    </row>
    <row r="3908" spans="4:6" x14ac:dyDescent="0.3">
      <c r="D3908" s="5">
        <f t="shared" si="63"/>
        <v>1211144231</v>
      </c>
      <c r="E3908" s="6">
        <v>0.56398298224805199</v>
      </c>
      <c r="F3908" s="7">
        <v>0.16107537420104606</v>
      </c>
    </row>
    <row r="3909" spans="4:6" x14ac:dyDescent="0.3">
      <c r="D3909" s="5">
        <f t="shared" si="63"/>
        <v>48368673</v>
      </c>
      <c r="E3909" s="6">
        <v>2.2523418555523658E-2</v>
      </c>
      <c r="F3909" s="7">
        <v>-2.0042168429131335</v>
      </c>
    </row>
    <row r="3910" spans="4:6" x14ac:dyDescent="0.3">
      <c r="D3910" s="5">
        <f t="shared" si="63"/>
        <v>489490094</v>
      </c>
      <c r="E3910" s="6">
        <v>0.22793658750870879</v>
      </c>
      <c r="F3910" s="7">
        <v>-0.74565942591563705</v>
      </c>
    </row>
    <row r="3911" spans="4:6" x14ac:dyDescent="0.3">
      <c r="D3911" s="5">
        <f t="shared" si="63"/>
        <v>1561243180</v>
      </c>
      <c r="E3911" s="6">
        <v>0.72701050967630976</v>
      </c>
      <c r="F3911" s="7">
        <v>0.60379644896587492</v>
      </c>
    </row>
    <row r="3912" spans="4:6" x14ac:dyDescent="0.3">
      <c r="D3912" s="5">
        <f t="shared" si="63"/>
        <v>1125917609</v>
      </c>
      <c r="E3912" s="6">
        <v>0.5242962436976808</v>
      </c>
      <c r="F3912" s="7">
        <v>6.0939347854586282E-2</v>
      </c>
    </row>
    <row r="3913" spans="4:6" x14ac:dyDescent="0.3">
      <c r="D3913" s="5">
        <f t="shared" si="63"/>
        <v>652765763</v>
      </c>
      <c r="E3913" s="6">
        <v>0.30396774579209068</v>
      </c>
      <c r="F3913" s="7">
        <v>-0.51302262899850959</v>
      </c>
    </row>
    <row r="3914" spans="4:6" x14ac:dyDescent="0.3">
      <c r="D3914" s="5">
        <f t="shared" si="63"/>
        <v>1776076989</v>
      </c>
      <c r="E3914" s="6">
        <v>0.8270502978256441</v>
      </c>
      <c r="F3914" s="7">
        <v>0.942572904756942</v>
      </c>
    </row>
    <row r="3915" spans="4:6" x14ac:dyDescent="0.3">
      <c r="D3915" s="5">
        <f t="shared" si="63"/>
        <v>1170180485</v>
      </c>
      <c r="E3915" s="6">
        <v>0.54490775153497961</v>
      </c>
      <c r="F3915" s="7">
        <v>0.11280582905151691</v>
      </c>
    </row>
    <row r="3916" spans="4:6" x14ac:dyDescent="0.3">
      <c r="D3916" s="5">
        <f t="shared" si="63"/>
        <v>519824394</v>
      </c>
      <c r="E3916" s="6">
        <v>0.24206209670944334</v>
      </c>
      <c r="F3916" s="7">
        <v>-0.69968476417347691</v>
      </c>
    </row>
    <row r="3917" spans="4:6" x14ac:dyDescent="0.3">
      <c r="D3917" s="5">
        <f t="shared" si="63"/>
        <v>1244391226</v>
      </c>
      <c r="E3917" s="6">
        <v>0.57946482075328454</v>
      </c>
      <c r="F3917" s="7">
        <v>0.2005245516310207</v>
      </c>
    </row>
    <row r="3918" spans="4:6" x14ac:dyDescent="0.3">
      <c r="D3918" s="5">
        <f t="shared" si="63"/>
        <v>743780009</v>
      </c>
      <c r="E3918" s="6">
        <v>0.34634955678726503</v>
      </c>
      <c r="F3918" s="7">
        <v>-0.39519482227388303</v>
      </c>
    </row>
    <row r="3919" spans="4:6" x14ac:dyDescent="0.3">
      <c r="D3919" s="5">
        <f t="shared" si="63"/>
        <v>1373203893</v>
      </c>
      <c r="E3919" s="6">
        <v>0.63944789314591133</v>
      </c>
      <c r="F3919" s="7">
        <v>0.35698342571889963</v>
      </c>
    </row>
    <row r="3920" spans="4:6" x14ac:dyDescent="0.3">
      <c r="D3920" s="5">
        <f t="shared" si="63"/>
        <v>1694870701</v>
      </c>
      <c r="E3920" s="6">
        <v>0.78923567318286347</v>
      </c>
      <c r="F3920" s="7">
        <v>0.80377201678633092</v>
      </c>
    </row>
    <row r="3921" spans="4:6" x14ac:dyDescent="0.3">
      <c r="D3921" s="5">
        <f t="shared" si="63"/>
        <v>419108212</v>
      </c>
      <c r="E3921" s="6">
        <v>0.19516246970292411</v>
      </c>
      <c r="F3921" s="7">
        <v>-0.85902823362812952</v>
      </c>
    </row>
    <row r="3922" spans="4:6" x14ac:dyDescent="0.3">
      <c r="D3922" s="5">
        <f t="shared" si="63"/>
        <v>1476546712</v>
      </c>
      <c r="E3922" s="6">
        <v>0.68757064332027984</v>
      </c>
      <c r="F3922" s="7">
        <v>0.48897596455184977</v>
      </c>
    </row>
    <row r="3923" spans="4:6" x14ac:dyDescent="0.3">
      <c r="D3923" s="5">
        <f t="shared" si="63"/>
        <v>1551574669</v>
      </c>
      <c r="E3923" s="6">
        <v>0.72250825839350774</v>
      </c>
      <c r="F3923" s="7">
        <v>0.59030903494330311</v>
      </c>
    </row>
    <row r="3924" spans="4:6" x14ac:dyDescent="0.3">
      <c r="D3924" s="5">
        <f t="shared" si="63"/>
        <v>421174527</v>
      </c>
      <c r="E3924" s="6">
        <v>0.19612467260670352</v>
      </c>
      <c r="F3924" s="7">
        <v>-0.85554528574005706</v>
      </c>
    </row>
    <row r="3925" spans="4:6" x14ac:dyDescent="0.3">
      <c r="D3925" s="5">
        <f t="shared" si="63"/>
        <v>287906668</v>
      </c>
      <c r="E3925" s="6">
        <v>0.13406698977022152</v>
      </c>
      <c r="F3925" s="7">
        <v>-1.1073700264091266</v>
      </c>
    </row>
    <row r="3926" spans="4:6" x14ac:dyDescent="0.3">
      <c r="D3926" s="5">
        <f t="shared" si="63"/>
        <v>1176091291</v>
      </c>
      <c r="E3926" s="6">
        <v>0.54766018506852931</v>
      </c>
      <c r="F3926" s="7">
        <v>0.11975197071667328</v>
      </c>
    </row>
    <row r="3927" spans="4:6" x14ac:dyDescent="0.3">
      <c r="D3927" s="5">
        <f t="shared" si="63"/>
        <v>225015769</v>
      </c>
      <c r="E3927" s="6">
        <v>0.10478113275466593</v>
      </c>
      <c r="F3927" s="7">
        <v>-1.2547700015539283</v>
      </c>
    </row>
    <row r="3928" spans="4:6" x14ac:dyDescent="0.3">
      <c r="D3928" s="5">
        <f t="shared" si="63"/>
        <v>1911382520</v>
      </c>
      <c r="E3928" s="6">
        <v>0.89005684562964071</v>
      </c>
      <c r="F3928" s="7">
        <v>1.2268304892802182</v>
      </c>
    </row>
    <row r="3929" spans="4:6" x14ac:dyDescent="0.3">
      <c r="D3929" s="5">
        <f t="shared" si="63"/>
        <v>2005696859</v>
      </c>
      <c r="E3929" s="6">
        <v>0.93397538218086151</v>
      </c>
      <c r="F3929" s="7">
        <v>1.5060698803838894</v>
      </c>
    </row>
    <row r="3930" spans="4:6" x14ac:dyDescent="0.3">
      <c r="D3930" s="5">
        <f t="shared" si="63"/>
        <v>1987823088</v>
      </c>
      <c r="E3930" s="6">
        <v>0.92565225896020631</v>
      </c>
      <c r="F3930" s="7">
        <v>1.4441546364699376</v>
      </c>
    </row>
    <row r="3931" spans="4:6" x14ac:dyDescent="0.3">
      <c r="D3931" s="5">
        <f t="shared" si="63"/>
        <v>343965594</v>
      </c>
      <c r="E3931" s="6">
        <v>0.16017146144078248</v>
      </c>
      <c r="F3931" s="7">
        <v>-0.99375343136964522</v>
      </c>
    </row>
    <row r="3932" spans="4:6" x14ac:dyDescent="0.3">
      <c r="D3932" s="5">
        <f t="shared" si="63"/>
        <v>1367113017</v>
      </c>
      <c r="E3932" s="6">
        <v>0.63661160798427796</v>
      </c>
      <c r="F3932" s="7">
        <v>0.34941631854800315</v>
      </c>
    </row>
    <row r="3933" spans="4:6" x14ac:dyDescent="0.3">
      <c r="D3933" s="5">
        <f t="shared" si="63"/>
        <v>1887454944</v>
      </c>
      <c r="E3933" s="6">
        <v>0.87891469977695003</v>
      </c>
      <c r="F3933" s="7">
        <v>1.1695785825569422</v>
      </c>
    </row>
    <row r="3934" spans="4:6" x14ac:dyDescent="0.3">
      <c r="D3934" s="5">
        <f t="shared" si="63"/>
        <v>196394202</v>
      </c>
      <c r="E3934" s="6">
        <v>9.1453177008268591E-2</v>
      </c>
      <c r="F3934" s="7">
        <v>-1.3318595231692056</v>
      </c>
    </row>
    <row r="3935" spans="4:6" x14ac:dyDescent="0.3">
      <c r="D3935" s="5">
        <f t="shared" si="63"/>
        <v>1151706884</v>
      </c>
      <c r="E3935" s="6">
        <v>0.53630531070409837</v>
      </c>
      <c r="F3935" s="7">
        <v>9.1129895126220661E-2</v>
      </c>
    </row>
    <row r="3936" spans="4:6" x14ac:dyDescent="0.3">
      <c r="D3936" s="5">
        <f t="shared" si="63"/>
        <v>2133827675</v>
      </c>
      <c r="E3936" s="6">
        <v>0.99364094295878047</v>
      </c>
      <c r="F3936" s="7">
        <v>2.4915665440373727</v>
      </c>
    </row>
    <row r="3937" spans="4:6" x14ac:dyDescent="0.3">
      <c r="D3937" s="5">
        <f t="shared" si="63"/>
        <v>90055217</v>
      </c>
      <c r="E3937" s="6">
        <v>4.1935228316053029E-2</v>
      </c>
      <c r="F3937" s="7">
        <v>-1.7286572507878337</v>
      </c>
    </row>
    <row r="3938" spans="4:6" x14ac:dyDescent="0.3">
      <c r="D3938" s="5">
        <f t="shared" si="63"/>
        <v>548478279</v>
      </c>
      <c r="E3938" s="6">
        <v>0.25540510169733793</v>
      </c>
      <c r="F3938" s="7">
        <v>-0.6575766489600724</v>
      </c>
    </row>
    <row r="3939" spans="4:6" x14ac:dyDescent="0.3">
      <c r="D3939" s="5">
        <f t="shared" si="63"/>
        <v>1416605393</v>
      </c>
      <c r="E3939" s="6">
        <v>0.65965829152582056</v>
      </c>
      <c r="F3939" s="7">
        <v>0.41153072445408062</v>
      </c>
    </row>
    <row r="3940" spans="4:6" x14ac:dyDescent="0.3">
      <c r="D3940" s="5">
        <f t="shared" si="63"/>
        <v>784637729</v>
      </c>
      <c r="E3940" s="6">
        <v>0.36537541529664341</v>
      </c>
      <c r="F3940" s="7">
        <v>-0.34412693070930084</v>
      </c>
    </row>
    <row r="3941" spans="4:6" x14ac:dyDescent="0.3">
      <c r="D3941" s="5">
        <f t="shared" si="63"/>
        <v>78734420</v>
      </c>
      <c r="E3941" s="6">
        <v>3.6663571406773822E-2</v>
      </c>
      <c r="F3941" s="7">
        <v>-1.7907891140659302</v>
      </c>
    </row>
    <row r="3942" spans="4:6" x14ac:dyDescent="0.3">
      <c r="D3942" s="5">
        <f t="shared" si="63"/>
        <v>1690616277</v>
      </c>
      <c r="E3942" s="6">
        <v>0.78725455262442545</v>
      </c>
      <c r="F3942" s="7">
        <v>0.79693136326504366</v>
      </c>
    </row>
    <row r="3943" spans="4:6" x14ac:dyDescent="0.3">
      <c r="D3943" s="5">
        <f t="shared" si="63"/>
        <v>1212237420</v>
      </c>
      <c r="E3943" s="6">
        <v>0.56449203804553671</v>
      </c>
      <c r="F3943" s="7">
        <v>0.16236818391322574</v>
      </c>
    </row>
    <row r="3944" spans="4:6" x14ac:dyDescent="0.3">
      <c r="D3944" s="5">
        <f t="shared" si="63"/>
        <v>1278087364</v>
      </c>
      <c r="E3944" s="6">
        <v>0.59515580776627719</v>
      </c>
      <c r="F3944" s="7">
        <v>0.24082805531040039</v>
      </c>
    </row>
    <row r="3945" spans="4:6" x14ac:dyDescent="0.3">
      <c r="D3945" s="5">
        <f t="shared" si="63"/>
        <v>1644936628</v>
      </c>
      <c r="E3945" s="6">
        <v>0.76598330844750939</v>
      </c>
      <c r="F3945" s="7">
        <v>0.72568258031891475</v>
      </c>
    </row>
    <row r="3946" spans="4:6" x14ac:dyDescent="0.3">
      <c r="D3946" s="5">
        <f t="shared" si="63"/>
        <v>1675606010</v>
      </c>
      <c r="E3946" s="6">
        <v>0.78026485236386289</v>
      </c>
      <c r="F3946" s="7">
        <v>0.77308801206693867</v>
      </c>
    </row>
    <row r="3947" spans="4:6" x14ac:dyDescent="0.3">
      <c r="D3947" s="5">
        <f t="shared" si="63"/>
        <v>353628102</v>
      </c>
      <c r="E3947" s="6">
        <v>0.16467091735887426</v>
      </c>
      <c r="F3947" s="7">
        <v>-0.97544043479407927</v>
      </c>
    </row>
    <row r="3948" spans="4:6" x14ac:dyDescent="0.3">
      <c r="D3948" s="5">
        <f t="shared" si="63"/>
        <v>1782085286</v>
      </c>
      <c r="E3948" s="6">
        <v>0.82984812914379702</v>
      </c>
      <c r="F3948" s="7">
        <v>0.95356527181893136</v>
      </c>
    </row>
    <row r="3949" spans="4:6" x14ac:dyDescent="0.3">
      <c r="D3949" s="5">
        <f t="shared" si="63"/>
        <v>1286392627</v>
      </c>
      <c r="E3949" s="6">
        <v>0.59902324722988831</v>
      </c>
      <c r="F3949" s="7">
        <v>0.25081970569227846</v>
      </c>
    </row>
    <row r="3950" spans="4:6" x14ac:dyDescent="0.3">
      <c r="D3950" s="5">
        <f t="shared" si="63"/>
        <v>968844912</v>
      </c>
      <c r="E3950" s="6">
        <v>0.45115356934364287</v>
      </c>
      <c r="F3950" s="7">
        <v>-0.12274738634301281</v>
      </c>
    </row>
    <row r="3951" spans="4:6" x14ac:dyDescent="0.3">
      <c r="D3951" s="5">
        <f t="shared" si="63"/>
        <v>1361366433</v>
      </c>
      <c r="E3951" s="6">
        <v>0.63393564627872379</v>
      </c>
      <c r="F3951" s="7">
        <v>0.34229525323022986</v>
      </c>
    </row>
    <row r="3952" spans="4:6" x14ac:dyDescent="0.3">
      <c r="D3952" s="5">
        <f t="shared" si="63"/>
        <v>1519489143</v>
      </c>
      <c r="E3952" s="6">
        <v>0.70756727103848682</v>
      </c>
      <c r="F3952" s="7">
        <v>0.54629167492809427</v>
      </c>
    </row>
    <row r="3953" spans="4:6" x14ac:dyDescent="0.3">
      <c r="D3953" s="5">
        <f t="shared" si="63"/>
        <v>2103942115</v>
      </c>
      <c r="E3953" s="6">
        <v>0.97972439460430705</v>
      </c>
      <c r="F3953" s="7">
        <v>2.0480897018404818</v>
      </c>
    </row>
    <row r="3954" spans="4:6" x14ac:dyDescent="0.3">
      <c r="D3954" s="5">
        <f t="shared" si="63"/>
        <v>593199241</v>
      </c>
      <c r="E3954" s="6">
        <v>0.27622992245129302</v>
      </c>
      <c r="F3954" s="7">
        <v>-0.59407814907849998</v>
      </c>
    </row>
    <row r="3955" spans="4:6" x14ac:dyDescent="0.3">
      <c r="D3955" s="5">
        <f t="shared" si="63"/>
        <v>1921096860</v>
      </c>
      <c r="E3955" s="6">
        <v>0.89458043770359874</v>
      </c>
      <c r="F3955" s="7">
        <v>1.2512613967990027</v>
      </c>
    </row>
    <row r="3956" spans="4:6" x14ac:dyDescent="0.3">
      <c r="D3956" s="5">
        <f t="shared" si="63"/>
        <v>627684306</v>
      </c>
      <c r="E3956" s="6">
        <v>0.29228828222703962</v>
      </c>
      <c r="F3956" s="7">
        <v>-0.54671206436196251</v>
      </c>
    </row>
    <row r="3957" spans="4:6" x14ac:dyDescent="0.3">
      <c r="D3957" s="5">
        <f t="shared" si="63"/>
        <v>102359403</v>
      </c>
      <c r="E3957" s="6">
        <v>4.7664811413422985E-2</v>
      </c>
      <c r="F3957" s="7">
        <v>-1.6679300032249349</v>
      </c>
    </row>
    <row r="3958" spans="4:6" x14ac:dyDescent="0.3">
      <c r="D3958" s="5">
        <f t="shared" si="63"/>
        <v>1778354113</v>
      </c>
      <c r="E3958" s="6">
        <v>0.82811066631983099</v>
      </c>
      <c r="F3958" s="7">
        <v>0.94672551104057479</v>
      </c>
    </row>
    <row r="3959" spans="4:6" x14ac:dyDescent="0.3">
      <c r="D3959" s="5">
        <f t="shared" si="63"/>
        <v>1567567092</v>
      </c>
      <c r="E3959" s="6">
        <v>0.7299553106817932</v>
      </c>
      <c r="F3959" s="7">
        <v>0.61267783882184357</v>
      </c>
    </row>
    <row r="3960" spans="4:6" x14ac:dyDescent="0.3">
      <c r="D3960" s="5">
        <f t="shared" si="63"/>
        <v>1444795887</v>
      </c>
      <c r="E3960" s="6">
        <v>0.67278551326392733</v>
      </c>
      <c r="F3960" s="7">
        <v>0.44761791241300874</v>
      </c>
    </row>
    <row r="3961" spans="4:6" x14ac:dyDescent="0.3">
      <c r="D3961" s="5">
        <f t="shared" si="63"/>
        <v>63341405</v>
      </c>
      <c r="E3961" s="6">
        <v>2.9495640219650829E-2</v>
      </c>
      <c r="F3961" s="7">
        <v>-1.8882583156281993</v>
      </c>
    </row>
    <row r="3962" spans="4:6" x14ac:dyDescent="0.3">
      <c r="D3962" s="5">
        <f t="shared" si="63"/>
        <v>1683731074</v>
      </c>
      <c r="E3962" s="6">
        <v>0.7840483801290844</v>
      </c>
      <c r="F3962" s="7">
        <v>0.78593897470364471</v>
      </c>
    </row>
    <row r="3963" spans="4:6" x14ac:dyDescent="0.3">
      <c r="D3963" s="5">
        <f t="shared" si="63"/>
        <v>1716568692</v>
      </c>
      <c r="E3963" s="6">
        <v>0.79933958761332513</v>
      </c>
      <c r="F3963" s="7">
        <v>0.83926463345434155</v>
      </c>
    </row>
    <row r="3964" spans="4:6" x14ac:dyDescent="0.3">
      <c r="D3964" s="5">
        <f t="shared" si="63"/>
        <v>1978295684</v>
      </c>
      <c r="E3964" s="6">
        <v>0.9212157157447336</v>
      </c>
      <c r="F3964" s="7">
        <v>1.4132964801406729</v>
      </c>
    </row>
    <row r="3965" spans="4:6" x14ac:dyDescent="0.3">
      <c r="D3965" s="5">
        <f t="shared" si="63"/>
        <v>8147568</v>
      </c>
      <c r="E3965" s="6">
        <v>3.7940070068407869E-3</v>
      </c>
      <c r="F3965" s="7">
        <v>-2.6698721201403712</v>
      </c>
    </row>
    <row r="3966" spans="4:6" x14ac:dyDescent="0.3">
      <c r="D3966" s="5">
        <f t="shared" si="63"/>
        <v>301747527</v>
      </c>
      <c r="E3966" s="6">
        <v>0.14051214199560894</v>
      </c>
      <c r="F3966" s="7">
        <v>-1.0780212254287382</v>
      </c>
    </row>
    <row r="3967" spans="4:6" x14ac:dyDescent="0.3">
      <c r="D3967" s="5">
        <f t="shared" si="63"/>
        <v>1420781863</v>
      </c>
      <c r="E3967" s="6">
        <v>0.66160311192423393</v>
      </c>
      <c r="F3967" s="7">
        <v>0.41684227803355112</v>
      </c>
    </row>
    <row r="3968" spans="4:6" x14ac:dyDescent="0.3">
      <c r="D3968" s="5">
        <f t="shared" si="63"/>
        <v>523558281</v>
      </c>
      <c r="E3968" s="6">
        <v>0.24380082333814429</v>
      </c>
      <c r="F3968" s="7">
        <v>-0.69412846853863841</v>
      </c>
    </row>
    <row r="3969" spans="4:6" x14ac:dyDescent="0.3">
      <c r="D3969" s="5">
        <f t="shared" si="63"/>
        <v>1094224255</v>
      </c>
      <c r="E3969" s="6">
        <v>0.50953787566119613</v>
      </c>
      <c r="F3969" s="7">
        <v>2.391018684740185E-2</v>
      </c>
    </row>
    <row r="3970" spans="4:6" x14ac:dyDescent="0.3">
      <c r="D3970" s="5">
        <f t="shared" si="63"/>
        <v>1938715140</v>
      </c>
      <c r="E3970" s="6">
        <v>0.9027845886561876</v>
      </c>
      <c r="F3970" s="7">
        <v>1.2975825470365894</v>
      </c>
    </row>
    <row r="3971" spans="4:6" x14ac:dyDescent="0.3">
      <c r="D3971" s="5">
        <f t="shared" ref="D3971:D4034" si="64">MOD(D3970*$B$4,$B$5)</f>
        <v>676153974</v>
      </c>
      <c r="E3971" s="6">
        <v>0.31485873024431871</v>
      </c>
      <c r="F3971" s="7">
        <v>-0.48212456469886239</v>
      </c>
    </row>
    <row r="3972" spans="4:6" x14ac:dyDescent="0.3">
      <c r="D3972" s="5">
        <f t="shared" si="64"/>
        <v>1172011848</v>
      </c>
      <c r="E3972" s="6">
        <v>0.54576054638788152</v>
      </c>
      <c r="F3972" s="7">
        <v>0.1149573757371066</v>
      </c>
    </row>
    <row r="3973" spans="4:6" x14ac:dyDescent="0.3">
      <c r="D3973" s="5">
        <f t="shared" si="64"/>
        <v>874718240</v>
      </c>
      <c r="E3973" s="6">
        <v>0.40732242204930857</v>
      </c>
      <c r="F3973" s="7">
        <v>-0.23443815028377521</v>
      </c>
    </row>
    <row r="3974" spans="4:6" x14ac:dyDescent="0.3">
      <c r="D3974" s="5">
        <f t="shared" si="64"/>
        <v>1848179373</v>
      </c>
      <c r="E3974" s="6">
        <v>0.86062558680831047</v>
      </c>
      <c r="F3974" s="7">
        <v>1.0831342774325574</v>
      </c>
    </row>
    <row r="3975" spans="4:6" x14ac:dyDescent="0.3">
      <c r="D3975" s="5">
        <f t="shared" si="64"/>
        <v>553366762</v>
      </c>
      <c r="E3975" s="6">
        <v>0.25768147898621996</v>
      </c>
      <c r="F3975" s="7">
        <v>-0.65050982414336633</v>
      </c>
    </row>
    <row r="3976" spans="4:6" x14ac:dyDescent="0.3">
      <c r="D3976" s="5">
        <f t="shared" si="64"/>
        <v>1165367116</v>
      </c>
      <c r="E3976" s="6">
        <v>0.54266635192806489</v>
      </c>
      <c r="F3976" s="7">
        <v>0.10715338458476202</v>
      </c>
    </row>
    <row r="3977" spans="4:6" x14ac:dyDescent="0.3">
      <c r="D3977" s="5">
        <f t="shared" si="64"/>
        <v>101923271</v>
      </c>
      <c r="E3977" s="6">
        <v>4.7461721624677738E-2</v>
      </c>
      <c r="F3977" s="7">
        <v>-1.6699793805721066</v>
      </c>
    </row>
    <row r="3978" spans="4:6" x14ac:dyDescent="0.3">
      <c r="D3978" s="5">
        <f t="shared" si="64"/>
        <v>53179164</v>
      </c>
      <c r="E3978" s="6">
        <v>2.4763477989252172E-2</v>
      </c>
      <c r="F3978" s="7">
        <v>-1.964027042018111</v>
      </c>
    </row>
    <row r="3979" spans="4:6" x14ac:dyDescent="0.3">
      <c r="D3979" s="5">
        <f t="shared" si="64"/>
        <v>768467279</v>
      </c>
      <c r="E3979" s="6">
        <v>0.3578454627262852</v>
      </c>
      <c r="F3979" s="7">
        <v>-0.36422376051170813</v>
      </c>
    </row>
    <row r="3980" spans="4:6" x14ac:dyDescent="0.3">
      <c r="D3980" s="5">
        <f t="shared" si="64"/>
        <v>1198989978</v>
      </c>
      <c r="E3980" s="6">
        <v>0.55832321714453703</v>
      </c>
      <c r="F3980" s="7">
        <v>0.14671932350924574</v>
      </c>
    </row>
    <row r="3981" spans="4:6" x14ac:dyDescent="0.3">
      <c r="D3981" s="5">
        <f t="shared" si="64"/>
        <v>1760941388</v>
      </c>
      <c r="E3981" s="6">
        <v>0.82000223437324371</v>
      </c>
      <c r="F3981" s="7">
        <v>0.91537360301736537</v>
      </c>
    </row>
    <row r="3982" spans="4:6" x14ac:dyDescent="0.3">
      <c r="D3982" s="5">
        <f t="shared" si="64"/>
        <v>704024594</v>
      </c>
      <c r="E3982" s="6">
        <v>0.32783699904367047</v>
      </c>
      <c r="F3982" s="7">
        <v>-0.44589374868286397</v>
      </c>
    </row>
    <row r="3983" spans="4:6" x14ac:dyDescent="0.3">
      <c r="D3983" s="5">
        <f t="shared" si="64"/>
        <v>42463199</v>
      </c>
      <c r="E3983" s="6">
        <v>1.9773467927960184E-2</v>
      </c>
      <c r="F3983" s="7">
        <v>-2.0584502127605364</v>
      </c>
    </row>
    <row r="3984" spans="4:6" x14ac:dyDescent="0.3">
      <c r="D3984" s="5">
        <f t="shared" si="64"/>
        <v>1041679691</v>
      </c>
      <c r="E3984" s="6">
        <v>0.48506990632514463</v>
      </c>
      <c r="F3984" s="7">
        <v>-3.7432935102940136E-2</v>
      </c>
    </row>
    <row r="3985" spans="4:6" x14ac:dyDescent="0.3">
      <c r="D3985" s="5">
        <f t="shared" si="64"/>
        <v>1738253403</v>
      </c>
      <c r="E3985" s="6">
        <v>0.80943731806188568</v>
      </c>
      <c r="F3985" s="7">
        <v>0.87582465628254147</v>
      </c>
    </row>
    <row r="3986" spans="4:6" x14ac:dyDescent="0.3">
      <c r="D3986" s="5">
        <f t="shared" si="64"/>
        <v>748960629</v>
      </c>
      <c r="E3986" s="6">
        <v>0.34876197096776401</v>
      </c>
      <c r="F3986" s="7">
        <v>-0.38866504682924347</v>
      </c>
    </row>
    <row r="3987" spans="4:6" x14ac:dyDescent="0.3">
      <c r="D3987" s="5">
        <f t="shared" si="64"/>
        <v>191325214</v>
      </c>
      <c r="E3987" s="6">
        <v>8.9092745528642783E-2</v>
      </c>
      <c r="F3987" s="7">
        <v>-1.3463629574853977</v>
      </c>
    </row>
    <row r="3988" spans="4:6" x14ac:dyDescent="0.3">
      <c r="D3988" s="5">
        <f t="shared" si="64"/>
        <v>1279722894</v>
      </c>
      <c r="E3988" s="6">
        <v>0.59591741077221694</v>
      </c>
      <c r="F3988" s="7">
        <v>0.24279374877709781</v>
      </c>
    </row>
    <row r="3989" spans="4:6" x14ac:dyDescent="0.3">
      <c r="D3989" s="5">
        <f t="shared" si="64"/>
        <v>1136710319</v>
      </c>
      <c r="E3989" s="6">
        <v>0.5293219909345005</v>
      </c>
      <c r="F3989" s="7">
        <v>7.3565632716584853E-2</v>
      </c>
    </row>
    <row r="3990" spans="4:6" x14ac:dyDescent="0.3">
      <c r="D3990" s="5">
        <f t="shared" si="64"/>
        <v>1936627599</v>
      </c>
      <c r="E3990" s="6">
        <v>0.90181250162591464</v>
      </c>
      <c r="F3990" s="7">
        <v>1.2919484519494613</v>
      </c>
    </row>
    <row r="3991" spans="4:6" x14ac:dyDescent="0.3">
      <c r="D3991" s="5">
        <f t="shared" si="64"/>
        <v>840193772</v>
      </c>
      <c r="E3991" s="6">
        <v>0.39124571382184115</v>
      </c>
      <c r="F3991" s="7">
        <v>-0.27607374255753886</v>
      </c>
    </row>
    <row r="3992" spans="4:6" x14ac:dyDescent="0.3">
      <c r="D3992" s="5">
        <f t="shared" si="64"/>
        <v>1764894617</v>
      </c>
      <c r="E3992" s="6">
        <v>0.82184310008012051</v>
      </c>
      <c r="F3992" s="7">
        <v>0.9224118330441583</v>
      </c>
    </row>
    <row r="3993" spans="4:6" x14ac:dyDescent="0.3">
      <c r="D3993" s="5">
        <f t="shared" si="64"/>
        <v>404297070</v>
      </c>
      <c r="E3993" s="6">
        <v>0.18826549424628308</v>
      </c>
      <c r="F3993" s="7">
        <v>-0.88430611439615381</v>
      </c>
    </row>
    <row r="3994" spans="4:6" x14ac:dyDescent="0.3">
      <c r="D3994" s="5">
        <f t="shared" si="64"/>
        <v>1639965681</v>
      </c>
      <c r="E3994" s="6">
        <v>0.76366853086619502</v>
      </c>
      <c r="F3994" s="7">
        <v>0.71815302543931481</v>
      </c>
    </row>
    <row r="3995" spans="4:6" x14ac:dyDescent="0.3">
      <c r="D3995" s="5">
        <f t="shared" si="64"/>
        <v>93708190</v>
      </c>
      <c r="E3995" s="6">
        <v>4.3636276427317669E-2</v>
      </c>
      <c r="F3995" s="7">
        <v>-1.7099638780938715</v>
      </c>
    </row>
    <row r="3996" spans="4:6" x14ac:dyDescent="0.3">
      <c r="D3996" s="5">
        <f t="shared" si="64"/>
        <v>787478908</v>
      </c>
      <c r="E3996" s="6">
        <v>0.36669844236848731</v>
      </c>
      <c r="F3996" s="7">
        <v>-0.3406104190575388</v>
      </c>
    </row>
    <row r="3997" spans="4:6" x14ac:dyDescent="0.3">
      <c r="D3997" s="5">
        <f t="shared" si="64"/>
        <v>1933816168</v>
      </c>
      <c r="E3997" s="6">
        <v>0.9005033270460584</v>
      </c>
      <c r="F3997" s="7">
        <v>1.2844248406947838</v>
      </c>
    </row>
    <row r="3998" spans="4:6" x14ac:dyDescent="0.3">
      <c r="D3998" s="5">
        <f t="shared" si="64"/>
        <v>421077732</v>
      </c>
      <c r="E3998" s="6">
        <v>0.1960795989223566</v>
      </c>
      <c r="F3998" s="7">
        <v>-0.85570821004073705</v>
      </c>
    </row>
    <row r="3999" spans="4:6" x14ac:dyDescent="0.3">
      <c r="D3999" s="5">
        <f t="shared" si="64"/>
        <v>2057966164</v>
      </c>
      <c r="E3999" s="6">
        <v>0.95831517405651057</v>
      </c>
      <c r="F3999" s="7">
        <v>1.7314605685515549</v>
      </c>
    </row>
    <row r="4000" spans="4:6" x14ac:dyDescent="0.3">
      <c r="D4000" s="5">
        <f t="shared" si="64"/>
        <v>1786159518</v>
      </c>
      <c r="E4000" s="6">
        <v>0.83174534126347432</v>
      </c>
      <c r="F4000" s="7">
        <v>0.9610852260325452</v>
      </c>
    </row>
    <row r="4001" spans="4:6" x14ac:dyDescent="0.3">
      <c r="D4001" s="5">
        <f t="shared" si="64"/>
        <v>385149975</v>
      </c>
      <c r="E4001" s="6">
        <v>0.17934943333207576</v>
      </c>
      <c r="F4001" s="7">
        <v>-0.91784720152252375</v>
      </c>
    </row>
    <row r="4002" spans="4:6" x14ac:dyDescent="0.3">
      <c r="D4002" s="5">
        <f t="shared" si="64"/>
        <v>808511146</v>
      </c>
      <c r="E4002" s="6">
        <v>0.37649234139965132</v>
      </c>
      <c r="F4002" s="7">
        <v>-0.31470627054660522</v>
      </c>
    </row>
    <row r="4003" spans="4:6" x14ac:dyDescent="0.3">
      <c r="D4003" s="5">
        <f t="shared" si="64"/>
        <v>1421211635</v>
      </c>
      <c r="E4003" s="6">
        <v>0.66180324010718916</v>
      </c>
      <c r="F4003" s="7">
        <v>0.41738951912415184</v>
      </c>
    </row>
    <row r="4004" spans="4:6" x14ac:dyDescent="0.3">
      <c r="D4004" s="5">
        <f t="shared" si="64"/>
        <v>1941729670</v>
      </c>
      <c r="E4004" s="6">
        <v>0.9041883385779228</v>
      </c>
      <c r="F4004" s="7">
        <v>1.3057919368021724</v>
      </c>
    </row>
    <row r="4005" spans="4:6" x14ac:dyDescent="0.3">
      <c r="D4005" s="5">
        <f t="shared" si="64"/>
        <v>161643608</v>
      </c>
      <c r="E4005" s="6">
        <v>7.5271170656449324E-2</v>
      </c>
      <c r="F4005" s="7">
        <v>-1.4376184561798899</v>
      </c>
    </row>
    <row r="4006" spans="4:6" x14ac:dyDescent="0.3">
      <c r="D4006" s="5">
        <f t="shared" si="64"/>
        <v>890512217</v>
      </c>
      <c r="E4006" s="6">
        <v>0.41467706571768698</v>
      </c>
      <c r="F4006" s="7">
        <v>-0.21552999175440235</v>
      </c>
    </row>
    <row r="4007" spans="4:6" x14ac:dyDescent="0.3">
      <c r="D4007" s="5">
        <f t="shared" si="64"/>
        <v>1882548455</v>
      </c>
      <c r="E4007" s="6">
        <v>0.87662993779092091</v>
      </c>
      <c r="F4007" s="7">
        <v>1.1583036940578102</v>
      </c>
    </row>
    <row r="4008" spans="4:6" x14ac:dyDescent="0.3">
      <c r="D4008" s="5">
        <f t="shared" si="64"/>
        <v>1725948500</v>
      </c>
      <c r="E4008" s="6">
        <v>0.80370740108537242</v>
      </c>
      <c r="F4008" s="7">
        <v>0.85493849552434975</v>
      </c>
    </row>
    <row r="4009" spans="4:6" x14ac:dyDescent="0.3">
      <c r="D4009" s="5">
        <f t="shared" si="64"/>
        <v>1631958135</v>
      </c>
      <c r="E4009" s="6">
        <v>0.7599397266841863</v>
      </c>
      <c r="F4009" s="7">
        <v>0.70610869218504335</v>
      </c>
    </row>
    <row r="4010" spans="4:6" x14ac:dyDescent="0.3">
      <c r="D4010" s="5">
        <f t="shared" si="64"/>
        <v>108511684</v>
      </c>
      <c r="E4010" s="6">
        <v>5.0529690506430053E-2</v>
      </c>
      <c r="F4010" s="7">
        <v>-1.6397393136491569</v>
      </c>
    </row>
    <row r="4011" spans="4:6" x14ac:dyDescent="0.3">
      <c r="D4011" s="5">
        <f t="shared" si="64"/>
        <v>254883331</v>
      </c>
      <c r="E4011" s="6">
        <v>0.11868930013728263</v>
      </c>
      <c r="F4011" s="7">
        <v>-1.1815643644802512</v>
      </c>
    </row>
    <row r="4012" spans="4:6" x14ac:dyDescent="0.3">
      <c r="D4012" s="5">
        <f t="shared" si="64"/>
        <v>539457038</v>
      </c>
      <c r="E4012" s="6">
        <v>0.25120425899625221</v>
      </c>
      <c r="F4012" s="7">
        <v>-0.67070493564541467</v>
      </c>
    </row>
    <row r="4013" spans="4:6" x14ac:dyDescent="0.3">
      <c r="D4013" s="5">
        <f t="shared" si="64"/>
        <v>1891461423</v>
      </c>
      <c r="E4013" s="6">
        <v>0.88078036194739895</v>
      </c>
      <c r="F4013" s="7">
        <v>1.178896790000739</v>
      </c>
    </row>
    <row r="4014" spans="4:6" x14ac:dyDescent="0.3">
      <c r="D4014" s="5">
        <f t="shared" si="64"/>
        <v>319613781</v>
      </c>
      <c r="E4014" s="6">
        <v>0.14883176484036423</v>
      </c>
      <c r="F4014" s="7">
        <v>-1.0414569360762753</v>
      </c>
    </row>
    <row r="4015" spans="4:6" x14ac:dyDescent="0.3">
      <c r="D4015" s="5">
        <f t="shared" si="64"/>
        <v>554302603</v>
      </c>
      <c r="E4015" s="6">
        <v>0.25811726391140116</v>
      </c>
      <c r="F4015" s="7">
        <v>-0.64916067375254882</v>
      </c>
    </row>
    <row r="4016" spans="4:6" x14ac:dyDescent="0.3">
      <c r="D4016" s="5">
        <f t="shared" si="64"/>
        <v>1242191440</v>
      </c>
      <c r="E4016" s="6">
        <v>0.57844046557176898</v>
      </c>
      <c r="F4016" s="7">
        <v>0.1979054131603204</v>
      </c>
    </row>
    <row r="4017" spans="4:6" x14ac:dyDescent="0.3">
      <c r="D4017" s="5">
        <f t="shared" si="64"/>
        <v>1932092353</v>
      </c>
      <c r="E4017" s="6">
        <v>0.8997006131333305</v>
      </c>
      <c r="F4017" s="7">
        <v>1.279847502491859</v>
      </c>
    </row>
    <row r="4018" spans="4:6" x14ac:dyDescent="0.3">
      <c r="D4018" s="5">
        <f t="shared" si="64"/>
        <v>962666100</v>
      </c>
      <c r="E4018" s="6">
        <v>0.44827633579101073</v>
      </c>
      <c r="F4018" s="7">
        <v>-0.13001738578278768</v>
      </c>
    </row>
    <row r="4019" spans="4:6" x14ac:dyDescent="0.3">
      <c r="D4019" s="5">
        <f t="shared" si="64"/>
        <v>1604159314</v>
      </c>
      <c r="E4019" s="6">
        <v>0.74699489189963308</v>
      </c>
      <c r="F4019" s="7">
        <v>0.66506297276039805</v>
      </c>
    </row>
    <row r="4020" spans="4:6" x14ac:dyDescent="0.3">
      <c r="D4020" s="5">
        <f t="shared" si="64"/>
        <v>408902568</v>
      </c>
      <c r="E4020" s="6">
        <v>0.19041009637565362</v>
      </c>
      <c r="F4020" s="7">
        <v>-0.87638606227643501</v>
      </c>
    </row>
    <row r="4021" spans="4:6" x14ac:dyDescent="0.3">
      <c r="D4021" s="5">
        <f t="shared" si="64"/>
        <v>613660351</v>
      </c>
      <c r="E4021" s="6">
        <v>0.28575786928251184</v>
      </c>
      <c r="F4021" s="7">
        <v>-0.5658206039903847</v>
      </c>
    </row>
    <row r="4022" spans="4:6" x14ac:dyDescent="0.3">
      <c r="D4022" s="5">
        <f t="shared" si="64"/>
        <v>1756860050</v>
      </c>
      <c r="E4022" s="6">
        <v>0.8181017132644558</v>
      </c>
      <c r="F4022" s="7">
        <v>0.90815454929352901</v>
      </c>
    </row>
    <row r="4023" spans="4:6" x14ac:dyDescent="0.3">
      <c r="D4023" s="5">
        <f t="shared" si="64"/>
        <v>1262253520</v>
      </c>
      <c r="E4023" s="6">
        <v>0.58778259957934043</v>
      </c>
      <c r="F4023" s="7">
        <v>0.22184467422387522</v>
      </c>
    </row>
    <row r="4024" spans="4:6" x14ac:dyDescent="0.3">
      <c r="D4024" s="5">
        <f t="shared" si="64"/>
        <v>1833631236</v>
      </c>
      <c r="E4024" s="6">
        <v>0.85385108259865183</v>
      </c>
      <c r="F4024" s="7">
        <v>1.0530941695103482</v>
      </c>
    </row>
    <row r="4025" spans="4:6" x14ac:dyDescent="0.3">
      <c r="D4025" s="5">
        <f t="shared" si="64"/>
        <v>527398204</v>
      </c>
      <c r="E4025" s="6">
        <v>0.24558892682715219</v>
      </c>
      <c r="F4025" s="7">
        <v>-0.68843664556017681</v>
      </c>
    </row>
    <row r="4026" spans="4:6" x14ac:dyDescent="0.3">
      <c r="D4026" s="5">
        <f t="shared" si="64"/>
        <v>1767553746</v>
      </c>
      <c r="E4026" s="6">
        <v>0.82308135351453104</v>
      </c>
      <c r="F4026" s="7">
        <v>0.92717189427365099</v>
      </c>
    </row>
    <row r="4027" spans="4:6" x14ac:dyDescent="0.3">
      <c r="D4027" s="5">
        <f t="shared" si="64"/>
        <v>2061577856</v>
      </c>
      <c r="E4027" s="6">
        <v>0.95999699920415604</v>
      </c>
      <c r="F4027" s="7">
        <v>1.7506512497021942</v>
      </c>
    </row>
    <row r="4028" spans="4:6" x14ac:dyDescent="0.3">
      <c r="D4028" s="5">
        <f t="shared" si="64"/>
        <v>32484996</v>
      </c>
      <c r="E4028" s="6">
        <v>1.5127005069634882E-2</v>
      </c>
      <c r="F4028" s="7">
        <v>-2.166748842396895</v>
      </c>
    </row>
    <row r="4029" spans="4:6" x14ac:dyDescent="0.3">
      <c r="D4029" s="5">
        <f t="shared" si="64"/>
        <v>420179606</v>
      </c>
      <c r="E4029" s="6">
        <v>0.19566137641264253</v>
      </c>
      <c r="F4029" s="7">
        <v>-0.8572210107464302</v>
      </c>
    </row>
    <row r="4030" spans="4:6" x14ac:dyDescent="0.3">
      <c r="D4030" s="5">
        <f t="shared" si="64"/>
        <v>1654198958</v>
      </c>
      <c r="E4030" s="6">
        <v>0.77029641696279538</v>
      </c>
      <c r="F4030" s="7">
        <v>0.73982338739705167</v>
      </c>
    </row>
    <row r="4031" spans="4:6" x14ac:dyDescent="0.3">
      <c r="D4031" s="5">
        <f t="shared" si="64"/>
        <v>2100938864</v>
      </c>
      <c r="E4031" s="6">
        <v>0.97832589687623628</v>
      </c>
      <c r="F4031" s="7">
        <v>2.0203392876852382</v>
      </c>
    </row>
    <row r="4032" spans="4:6" x14ac:dyDescent="0.3">
      <c r="D4032" s="5">
        <f t="shared" si="64"/>
        <v>1652158216</v>
      </c>
      <c r="E4032" s="6">
        <v>0.76934612241512734</v>
      </c>
      <c r="F4032" s="7">
        <v>0.73669515285478726</v>
      </c>
    </row>
    <row r="4033" spans="4:6" x14ac:dyDescent="0.3">
      <c r="D4033" s="5">
        <f t="shared" si="64"/>
        <v>229045897</v>
      </c>
      <c r="E4033" s="6">
        <v>0.10665780734890867</v>
      </c>
      <c r="F4033" s="7">
        <v>-1.2444999583114496</v>
      </c>
    </row>
    <row r="4034" spans="4:6" x14ac:dyDescent="0.3">
      <c r="D4034" s="5">
        <f t="shared" si="64"/>
        <v>1028679331</v>
      </c>
      <c r="E4034" s="6">
        <v>0.47901614194644254</v>
      </c>
      <c r="F4034" s="7">
        <v>-5.2623008929591236E-2</v>
      </c>
    </row>
    <row r="4035" spans="4:6" x14ac:dyDescent="0.3">
      <c r="D4035" s="5">
        <f t="shared" ref="D4035:D4098" si="65">MOD(D4034*$B$4,$B$5)</f>
        <v>1263100767</v>
      </c>
      <c r="E4035" s="6">
        <v>0.58817712970839542</v>
      </c>
      <c r="F4035" s="7">
        <v>0.22285836601384798</v>
      </c>
    </row>
    <row r="4036" spans="4:6" x14ac:dyDescent="0.3">
      <c r="D4036" s="5">
        <f t="shared" si="65"/>
        <v>1928901880</v>
      </c>
      <c r="E4036" s="6">
        <v>0.89821493336764624</v>
      </c>
      <c r="F4036" s="7">
        <v>1.2714457002434654</v>
      </c>
    </row>
    <row r="4037" spans="4:6" x14ac:dyDescent="0.3">
      <c r="D4037" s="5">
        <f t="shared" si="65"/>
        <v>1574166501</v>
      </c>
      <c r="E4037" s="6">
        <v>0.73302839997506553</v>
      </c>
      <c r="F4037" s="7">
        <v>0.62199797424263359</v>
      </c>
    </row>
    <row r="4038" spans="4:6" x14ac:dyDescent="0.3">
      <c r="D4038" s="5">
        <f t="shared" si="65"/>
        <v>29804323</v>
      </c>
      <c r="E4038" s="6">
        <v>1.3878719428441226E-2</v>
      </c>
      <c r="F4038" s="7">
        <v>-2.2006975997543186</v>
      </c>
    </row>
    <row r="4039" spans="4:6" x14ac:dyDescent="0.3">
      <c r="D4039" s="5">
        <f t="shared" si="65"/>
        <v>2017915690</v>
      </c>
      <c r="E4039" s="6">
        <v>0.93966521875901632</v>
      </c>
      <c r="F4039" s="7">
        <v>1.5519693293873982</v>
      </c>
    </row>
    <row r="4040" spans="4:6" x14ac:dyDescent="0.3">
      <c r="D4040" s="5">
        <f t="shared" si="65"/>
        <v>1245011364</v>
      </c>
      <c r="E4040" s="6">
        <v>0.57975359501294199</v>
      </c>
      <c r="F4040" s="7">
        <v>0.20126315642996398</v>
      </c>
    </row>
    <row r="4041" spans="4:6" x14ac:dyDescent="0.3">
      <c r="D4041" s="5">
        <f t="shared" si="65"/>
        <v>613690349</v>
      </c>
      <c r="E4041" s="6">
        <v>0.28577183818982155</v>
      </c>
      <c r="F4041" s="7">
        <v>-0.56577951100894286</v>
      </c>
    </row>
    <row r="4042" spans="4:6" x14ac:dyDescent="0.3">
      <c r="D4042" s="5">
        <f t="shared" si="65"/>
        <v>1057409861</v>
      </c>
      <c r="E4042" s="6">
        <v>0.49239483754373609</v>
      </c>
      <c r="F4042" s="7">
        <v>-1.9064470026112841E-2</v>
      </c>
    </row>
    <row r="4043" spans="4:6" x14ac:dyDescent="0.3">
      <c r="D4043" s="5">
        <f t="shared" si="65"/>
        <v>840078435</v>
      </c>
      <c r="E4043" s="6">
        <v>0.39119200584589692</v>
      </c>
      <c r="F4043" s="7">
        <v>-0.27621360057065497</v>
      </c>
    </row>
    <row r="4044" spans="4:6" x14ac:dyDescent="0.3">
      <c r="D4044" s="5">
        <f t="shared" si="65"/>
        <v>492429584</v>
      </c>
      <c r="E4044" s="6">
        <v>0.22930539420741181</v>
      </c>
      <c r="F4044" s="7">
        <v>-0.74113632206177538</v>
      </c>
    </row>
    <row r="4045" spans="4:6" x14ac:dyDescent="0.3">
      <c r="D4045" s="5">
        <f t="shared" si="65"/>
        <v>1719444268</v>
      </c>
      <c r="E4045" s="6">
        <v>0.80067863203648348</v>
      </c>
      <c r="F4045" s="7">
        <v>0.84404772745108481</v>
      </c>
    </row>
    <row r="4046" spans="4:6" x14ac:dyDescent="0.3">
      <c r="D4046" s="5">
        <f t="shared" si="65"/>
        <v>1198787725</v>
      </c>
      <c r="E4046" s="6">
        <v>0.55822903575210747</v>
      </c>
      <c r="F4046" s="7">
        <v>0.14648069524857257</v>
      </c>
    </row>
    <row r="4047" spans="4:6" x14ac:dyDescent="0.3">
      <c r="D4047" s="5">
        <f t="shared" si="65"/>
        <v>587921413</v>
      </c>
      <c r="E4047" s="6">
        <v>0.2737722422683353</v>
      </c>
      <c r="F4047" s="7">
        <v>-0.60144372279233771</v>
      </c>
    </row>
    <row r="4048" spans="4:6" x14ac:dyDescent="0.3">
      <c r="D4048" s="5">
        <f t="shared" si="65"/>
        <v>558131818</v>
      </c>
      <c r="E4048" s="6">
        <v>0.25990038109933994</v>
      </c>
      <c r="F4048" s="7">
        <v>-0.64365255529739385</v>
      </c>
    </row>
    <row r="4049" spans="4:6" x14ac:dyDescent="0.3">
      <c r="D4049" s="5">
        <f t="shared" si="65"/>
        <v>1398635063</v>
      </c>
      <c r="E4049" s="6">
        <v>0.65129020451688224</v>
      </c>
      <c r="F4049" s="7">
        <v>0.38880609605495048</v>
      </c>
    </row>
    <row r="4050" spans="4:6" x14ac:dyDescent="0.3">
      <c r="D4050" s="5">
        <f t="shared" si="65"/>
        <v>922231687</v>
      </c>
      <c r="E4050" s="6">
        <v>0.4294475949643623</v>
      </c>
      <c r="F4050" s="7">
        <v>-0.17778071925957034</v>
      </c>
    </row>
    <row r="4051" spans="4:6" x14ac:dyDescent="0.3">
      <c r="D4051" s="5">
        <f t="shared" si="65"/>
        <v>1857244514</v>
      </c>
      <c r="E4051" s="6">
        <v>0.86484687203992794</v>
      </c>
      <c r="F4051" s="7">
        <v>1.1023575566420689</v>
      </c>
    </row>
    <row r="4052" spans="4:6" x14ac:dyDescent="0.3">
      <c r="D4052" s="5">
        <f t="shared" si="65"/>
        <v>50123985</v>
      </c>
      <c r="E4052" s="6">
        <v>2.3340799401831626E-2</v>
      </c>
      <c r="F4052" s="7">
        <v>-1.9891776420291163</v>
      </c>
    </row>
    <row r="4053" spans="4:6" x14ac:dyDescent="0.3">
      <c r="D4053" s="5">
        <f t="shared" si="65"/>
        <v>1468293413</v>
      </c>
      <c r="E4053" s="6">
        <v>0.6837274014798248</v>
      </c>
      <c r="F4053" s="7">
        <v>0.47814754085785605</v>
      </c>
    </row>
    <row r="4054" spans="4:6" x14ac:dyDescent="0.3">
      <c r="D4054" s="5">
        <f t="shared" si="65"/>
        <v>441053335</v>
      </c>
      <c r="E4054" s="6">
        <v>0.20538146393874795</v>
      </c>
      <c r="F4054" s="7">
        <v>-0.82255178281663632</v>
      </c>
    </row>
    <row r="4055" spans="4:6" x14ac:dyDescent="0.3">
      <c r="D4055" s="5">
        <f t="shared" si="65"/>
        <v>2080141074</v>
      </c>
      <c r="E4055" s="6">
        <v>0.96864117120266069</v>
      </c>
      <c r="F4055" s="7">
        <v>1.8611878214567874</v>
      </c>
    </row>
    <row r="4056" spans="4:6" x14ac:dyDescent="0.3">
      <c r="D4056" s="5">
        <f t="shared" si="65"/>
        <v>596900275</v>
      </c>
      <c r="E4056" s="6">
        <v>0.27795335070970778</v>
      </c>
      <c r="F4056" s="7">
        <v>-0.58893228170387923</v>
      </c>
    </row>
    <row r="4057" spans="4:6" x14ac:dyDescent="0.3">
      <c r="D4057" s="5">
        <f t="shared" si="65"/>
        <v>185082726</v>
      </c>
      <c r="E4057" s="6">
        <v>8.6185860527852418E-2</v>
      </c>
      <c r="F4057" s="7">
        <v>-1.3646225260709077</v>
      </c>
    </row>
    <row r="4058" spans="4:6" x14ac:dyDescent="0.3">
      <c r="D4058" s="5">
        <f t="shared" si="65"/>
        <v>596295226</v>
      </c>
      <c r="E4058" s="6">
        <v>0.27767160281322112</v>
      </c>
      <c r="F4058" s="7">
        <v>-0.58977246438793873</v>
      </c>
    </row>
    <row r="4059" spans="4:6" x14ac:dyDescent="0.3">
      <c r="D4059" s="5">
        <f t="shared" si="65"/>
        <v>1043533505</v>
      </c>
      <c r="E4059" s="6">
        <v>0.48593315573961771</v>
      </c>
      <c r="F4059" s="7">
        <v>-3.5267659225609829E-2</v>
      </c>
    </row>
    <row r="4060" spans="4:6" x14ac:dyDescent="0.3">
      <c r="D4060" s="5">
        <f t="shared" si="65"/>
        <v>1029395823</v>
      </c>
      <c r="E4060" s="6">
        <v>0.47934978453381899</v>
      </c>
      <c r="F4060" s="7">
        <v>-5.1785550582121531E-2</v>
      </c>
    </row>
    <row r="4061" spans="4:6" x14ac:dyDescent="0.3">
      <c r="D4061" s="5">
        <f t="shared" si="65"/>
        <v>1489147747</v>
      </c>
      <c r="E4061" s="6">
        <v>0.69343845750525446</v>
      </c>
      <c r="F4061" s="7">
        <v>0.50562050368424338</v>
      </c>
    </row>
    <row r="4062" spans="4:6" x14ac:dyDescent="0.3">
      <c r="D4062" s="5">
        <f t="shared" si="65"/>
        <v>2078263053</v>
      </c>
      <c r="E4062" s="6">
        <v>0.96776664952539526</v>
      </c>
      <c r="F4062" s="7">
        <v>1.8489384491906626</v>
      </c>
    </row>
    <row r="4063" spans="4:6" x14ac:dyDescent="0.3">
      <c r="D4063" s="5">
        <f t="shared" si="65"/>
        <v>137261758</v>
      </c>
      <c r="E4063" s="6">
        <v>6.3917486987931177E-2</v>
      </c>
      <c r="F4063" s="7">
        <v>-1.5226952217608225</v>
      </c>
    </row>
    <row r="4064" spans="4:6" x14ac:dyDescent="0.3">
      <c r="D4064" s="5">
        <f t="shared" si="65"/>
        <v>775269423</v>
      </c>
      <c r="E4064" s="6">
        <v>0.36101295786072773</v>
      </c>
      <c r="F4064" s="7">
        <v>-0.35575251149026255</v>
      </c>
    </row>
    <row r="4065" spans="4:6" x14ac:dyDescent="0.3">
      <c r="D4065" s="5">
        <f t="shared" si="65"/>
        <v>980285011</v>
      </c>
      <c r="E4065" s="6">
        <v>0.45648078057587221</v>
      </c>
      <c r="F4065" s="7">
        <v>-0.1093037641176513</v>
      </c>
    </row>
    <row r="4066" spans="4:6" x14ac:dyDescent="0.3">
      <c r="D4066" s="5">
        <f t="shared" si="65"/>
        <v>1683087983</v>
      </c>
      <c r="E4066" s="6">
        <v>0.78374891754588938</v>
      </c>
      <c r="F4066" s="7">
        <v>0.78491711791063856</v>
      </c>
    </row>
    <row r="4067" spans="4:6" x14ac:dyDescent="0.3">
      <c r="D4067" s="5">
        <f t="shared" si="65"/>
        <v>738694089</v>
      </c>
      <c r="E4067" s="6">
        <v>0.34398124073071523</v>
      </c>
      <c r="F4067" s="7">
        <v>-0.40162166711072134</v>
      </c>
    </row>
    <row r="4068" spans="4:6" x14ac:dyDescent="0.3">
      <c r="D4068" s="5">
        <f t="shared" si="65"/>
        <v>683895331</v>
      </c>
      <c r="E4068" s="6">
        <v>0.31846358051380474</v>
      </c>
      <c r="F4068" s="7">
        <v>-0.47199947821560972</v>
      </c>
    </row>
    <row r="4069" spans="4:6" x14ac:dyDescent="0.3">
      <c r="D4069" s="5">
        <f t="shared" si="65"/>
        <v>1192901017</v>
      </c>
      <c r="E4069" s="6">
        <v>0.55548782372426975</v>
      </c>
      <c r="F4069" s="7">
        <v>0.13953885734823201</v>
      </c>
    </row>
    <row r="4070" spans="4:6" x14ac:dyDescent="0.3">
      <c r="D4070" s="5">
        <f t="shared" si="65"/>
        <v>2045964596</v>
      </c>
      <c r="E4070" s="6">
        <v>0.95272650844671436</v>
      </c>
      <c r="F4070" s="7">
        <v>1.6718850917308143</v>
      </c>
    </row>
    <row r="4071" spans="4:6" x14ac:dyDescent="0.3">
      <c r="D4071" s="5">
        <f t="shared" si="65"/>
        <v>131571633</v>
      </c>
      <c r="E4071" s="6">
        <v>6.1267816053021527E-2</v>
      </c>
      <c r="F4071" s="7">
        <v>-1.5442175769442936</v>
      </c>
    </row>
    <row r="4072" spans="4:6" x14ac:dyDescent="0.3">
      <c r="D4072" s="5">
        <f t="shared" si="65"/>
        <v>985152364</v>
      </c>
      <c r="E4072" s="6">
        <v>0.45874731844174427</v>
      </c>
      <c r="F4072" s="7">
        <v>-0.10359010953322179</v>
      </c>
    </row>
    <row r="4073" spans="4:6" x14ac:dyDescent="0.3">
      <c r="D4073" s="5">
        <f t="shared" si="65"/>
        <v>411883476</v>
      </c>
      <c r="E4073" s="6">
        <v>0.1917981898335723</v>
      </c>
      <c r="F4073" s="7">
        <v>-0.87128899162069851</v>
      </c>
    </row>
    <row r="4074" spans="4:6" x14ac:dyDescent="0.3">
      <c r="D4074" s="5">
        <f t="shared" si="65"/>
        <v>623666070</v>
      </c>
      <c r="E4074" s="6">
        <v>0.29041714527683066</v>
      </c>
      <c r="F4074" s="7">
        <v>-0.55216649041684562</v>
      </c>
    </row>
    <row r="4075" spans="4:6" x14ac:dyDescent="0.3">
      <c r="D4075" s="5">
        <f t="shared" si="65"/>
        <v>1559101324</v>
      </c>
      <c r="E4075" s="6">
        <v>0.72601313025319314</v>
      </c>
      <c r="F4075" s="7">
        <v>0.6007991963070245</v>
      </c>
    </row>
    <row r="4076" spans="4:6" x14ac:dyDescent="0.3">
      <c r="D4076" s="5">
        <f t="shared" si="65"/>
        <v>815601689</v>
      </c>
      <c r="E4076" s="6">
        <v>0.37979413278381724</v>
      </c>
      <c r="F4076" s="7">
        <v>-0.30602151362661345</v>
      </c>
    </row>
    <row r="4077" spans="4:6" x14ac:dyDescent="0.3">
      <c r="D4077" s="5">
        <f t="shared" si="65"/>
        <v>91429268</v>
      </c>
      <c r="E4077" s="6">
        <v>4.2575070674135414E-2</v>
      </c>
      <c r="F4077" s="7">
        <v>-1.7215551075953948</v>
      </c>
    </row>
    <row r="4078" spans="4:6" x14ac:dyDescent="0.3">
      <c r="D4078" s="5">
        <f t="shared" si="65"/>
        <v>303301043</v>
      </c>
      <c r="E4078" s="6">
        <v>0.14123555425669584</v>
      </c>
      <c r="F4078" s="7">
        <v>-1.0747847524472494</v>
      </c>
    </row>
    <row r="4079" spans="4:6" x14ac:dyDescent="0.3">
      <c r="D4079" s="5">
        <f t="shared" si="65"/>
        <v>1248625054</v>
      </c>
      <c r="E4079" s="6">
        <v>0.58143635055184029</v>
      </c>
      <c r="F4079" s="7">
        <v>0.20556937869149253</v>
      </c>
    </row>
    <row r="4080" spans="4:6" x14ac:dyDescent="0.3">
      <c r="D4080" s="5">
        <f t="shared" si="65"/>
        <v>1103944932</v>
      </c>
      <c r="E4080" s="6">
        <v>0.51406441863073449</v>
      </c>
      <c r="F4080" s="7">
        <v>3.5261575291957364E-2</v>
      </c>
    </row>
    <row r="4081" spans="4:6" x14ac:dyDescent="0.3">
      <c r="D4081" s="5">
        <f t="shared" si="65"/>
        <v>866595914</v>
      </c>
      <c r="E4081" s="6">
        <v>0.40354016926469299</v>
      </c>
      <c r="F4081" s="7">
        <v>-0.24419430371538556</v>
      </c>
    </row>
    <row r="4082" spans="4:6" x14ac:dyDescent="0.3">
      <c r="D4082" s="5">
        <f t="shared" si="65"/>
        <v>617404781</v>
      </c>
      <c r="E4082" s="6">
        <v>0.28750150537816949</v>
      </c>
      <c r="F4082" s="7">
        <v>-0.56069861613529581</v>
      </c>
    </row>
    <row r="4083" spans="4:6" x14ac:dyDescent="0.3">
      <c r="D4083" s="5">
        <f t="shared" si="65"/>
        <v>2115614232</v>
      </c>
      <c r="E4083" s="6">
        <v>0.98515964763719555</v>
      </c>
      <c r="F4083" s="7">
        <v>2.1743254192714971</v>
      </c>
    </row>
    <row r="4084" spans="4:6" x14ac:dyDescent="0.3">
      <c r="D4084" s="5">
        <f t="shared" si="65"/>
        <v>1377243434</v>
      </c>
      <c r="E4084" s="6">
        <v>0.64132895100985554</v>
      </c>
      <c r="F4084" s="7">
        <v>0.36201329149061257</v>
      </c>
    </row>
    <row r="4085" spans="4:6" x14ac:dyDescent="0.3">
      <c r="D4085" s="5">
        <f t="shared" si="65"/>
        <v>1266542435</v>
      </c>
      <c r="E4085" s="6">
        <v>0.58977978126125385</v>
      </c>
      <c r="F4085" s="7">
        <v>0.22697852947215219</v>
      </c>
    </row>
    <row r="4086" spans="4:6" x14ac:dyDescent="0.3">
      <c r="D4086" s="5">
        <f t="shared" si="65"/>
        <v>557933442</v>
      </c>
      <c r="E4086" s="6">
        <v>0.25980800507572294</v>
      </c>
      <c r="F4086" s="7">
        <v>-0.64393742787697106</v>
      </c>
    </row>
    <row r="4087" spans="4:6" x14ac:dyDescent="0.3">
      <c r="D4087" s="5">
        <f t="shared" si="65"/>
        <v>412761755</v>
      </c>
      <c r="E4087" s="6">
        <v>0.19220717036370855</v>
      </c>
      <c r="F4087" s="7">
        <v>-0.86979153062962833</v>
      </c>
    </row>
    <row r="4088" spans="4:6" x14ac:dyDescent="0.3">
      <c r="D4088" s="5">
        <f t="shared" si="65"/>
        <v>69398739</v>
      </c>
      <c r="E4088" s="6">
        <v>3.2316306170370714E-2</v>
      </c>
      <c r="F4088" s="7">
        <v>-1.8477907999707468</v>
      </c>
    </row>
    <row r="4089" spans="4:6" x14ac:dyDescent="0.3">
      <c r="D4089" s="5">
        <f t="shared" si="65"/>
        <v>2019524596</v>
      </c>
      <c r="E4089" s="6">
        <v>0.94041442399883124</v>
      </c>
      <c r="F4089" s="7">
        <v>1.5582620043154722</v>
      </c>
    </row>
    <row r="4090" spans="4:6" x14ac:dyDescent="0.3">
      <c r="D4090" s="5">
        <f t="shared" si="65"/>
        <v>1599101598</v>
      </c>
      <c r="E4090" s="6">
        <v>0.74463970935404278</v>
      </c>
      <c r="F4090" s="7">
        <v>0.65771609011711429</v>
      </c>
    </row>
    <row r="4091" spans="4:6" x14ac:dyDescent="0.3">
      <c r="D4091" s="5">
        <f t="shared" si="65"/>
        <v>1081029290</v>
      </c>
      <c r="E4091" s="6">
        <v>0.50339349126759314</v>
      </c>
      <c r="F4091" s="7">
        <v>8.506323742730847E-3</v>
      </c>
    </row>
    <row r="4092" spans="4:6" x14ac:dyDescent="0.3">
      <c r="D4092" s="5">
        <f t="shared" si="65"/>
        <v>659719137</v>
      </c>
      <c r="E4092" s="6">
        <v>0.30720566288307838</v>
      </c>
      <c r="F4092" s="7">
        <v>-0.50378662751829562</v>
      </c>
    </row>
    <row r="4093" spans="4:6" x14ac:dyDescent="0.3">
      <c r="D4093" s="5">
        <f t="shared" si="65"/>
        <v>267460764</v>
      </c>
      <c r="E4093" s="6">
        <v>0.12454612378454406</v>
      </c>
      <c r="F4093" s="7">
        <v>-1.1525570333302113</v>
      </c>
    </row>
    <row r="4094" spans="4:6" x14ac:dyDescent="0.3">
      <c r="D4094" s="5">
        <f t="shared" si="65"/>
        <v>2074336927</v>
      </c>
      <c r="E4094" s="6">
        <v>0.96593840463640024</v>
      </c>
      <c r="F4094" s="7">
        <v>1.8241910729464343</v>
      </c>
    </row>
    <row r="4095" spans="4:6" x14ac:dyDescent="0.3">
      <c r="D4095" s="5">
        <f t="shared" si="65"/>
        <v>1745278195</v>
      </c>
      <c r="E4095" s="6">
        <v>0.81270849175072135</v>
      </c>
      <c r="F4095" s="7">
        <v>0.88792142982192412</v>
      </c>
    </row>
    <row r="4096" spans="4:6" x14ac:dyDescent="0.3">
      <c r="D4096" s="5">
        <f t="shared" si="65"/>
        <v>540279035</v>
      </c>
      <c r="E4096" s="6">
        <v>0.2515870311777918</v>
      </c>
      <c r="F4096" s="7">
        <v>-0.66950394920216749</v>
      </c>
    </row>
    <row r="4097" spans="4:6" x14ac:dyDescent="0.3">
      <c r="D4097" s="5">
        <f t="shared" si="65"/>
        <v>767889317</v>
      </c>
      <c r="E4097" s="6">
        <v>0.35757632819709956</v>
      </c>
      <c r="F4097" s="7">
        <v>-0.36494474004681832</v>
      </c>
    </row>
    <row r="4098" spans="4:6" x14ac:dyDescent="0.3">
      <c r="D4098" s="5">
        <f t="shared" si="65"/>
        <v>1217473687</v>
      </c>
      <c r="E4098" s="6">
        <v>0.56693036487971471</v>
      </c>
      <c r="F4098" s="7">
        <v>0.16856441809762429</v>
      </c>
    </row>
    <row r="4099" spans="4:6" x14ac:dyDescent="0.3">
      <c r="D4099" s="5">
        <f t="shared" ref="D4099:D4162" si="66">MOD(D4098*$B$4,$B$5)</f>
        <v>634861375</v>
      </c>
      <c r="E4099" s="6">
        <v>0.2956303654197886</v>
      </c>
      <c r="F4099" s="7">
        <v>-0.53700996485337349</v>
      </c>
    </row>
    <row r="4100" spans="4:6" x14ac:dyDescent="0.3">
      <c r="D4100" s="5">
        <f t="shared" si="66"/>
        <v>801789935</v>
      </c>
      <c r="E4100" s="6">
        <v>0.37336253363020955</v>
      </c>
      <c r="F4100" s="7">
        <v>-0.32296061822884026</v>
      </c>
    </row>
    <row r="4101" spans="4:6" x14ac:dyDescent="0.3">
      <c r="D4101" s="5">
        <f t="shared" si="66"/>
        <v>1251666151</v>
      </c>
      <c r="E4101" s="6">
        <v>0.58285247169700682</v>
      </c>
      <c r="F4101" s="7">
        <v>0.20919622838130431</v>
      </c>
    </row>
    <row r="4102" spans="4:6" x14ac:dyDescent="0.3">
      <c r="D4102" s="5">
        <f t="shared" si="66"/>
        <v>1871850223</v>
      </c>
      <c r="E4102" s="6">
        <v>0.87164818530124444</v>
      </c>
      <c r="F4102" s="7">
        <v>1.1342167743565399</v>
      </c>
    </row>
    <row r="4103" spans="4:6" x14ac:dyDescent="0.3">
      <c r="D4103" s="5">
        <f t="shared" si="66"/>
        <v>707666908</v>
      </c>
      <c r="E4103" s="6">
        <v>0.3295330836712691</v>
      </c>
      <c r="F4103" s="7">
        <v>-0.44120282624100415</v>
      </c>
    </row>
    <row r="4104" spans="4:6" x14ac:dyDescent="0.3">
      <c r="D4104" s="5">
        <f t="shared" si="66"/>
        <v>1914426886</v>
      </c>
      <c r="E4104" s="6">
        <v>0.8914744890215569</v>
      </c>
      <c r="F4104" s="7">
        <v>1.2344076980011813</v>
      </c>
    </row>
    <row r="4105" spans="4:6" x14ac:dyDescent="0.3">
      <c r="D4105" s="5">
        <f t="shared" si="66"/>
        <v>783916402</v>
      </c>
      <c r="E4105" s="6">
        <v>0.36503952123694078</v>
      </c>
      <c r="F4105" s="7">
        <v>-0.3450203892011382</v>
      </c>
    </row>
    <row r="4106" spans="4:6" x14ac:dyDescent="0.3">
      <c r="D4106" s="5">
        <f t="shared" si="66"/>
        <v>1766780802</v>
      </c>
      <c r="E4106" s="6">
        <v>0.82272142341613907</v>
      </c>
      <c r="F4106" s="7">
        <v>0.9257860981787861</v>
      </c>
    </row>
    <row r="4107" spans="4:6" x14ac:dyDescent="0.3">
      <c r="D4107" s="5">
        <f t="shared" si="66"/>
        <v>1258020031</v>
      </c>
      <c r="E4107" s="6">
        <v>0.5858112276399613</v>
      </c>
      <c r="F4107" s="7">
        <v>0.21678289253621894</v>
      </c>
    </row>
    <row r="4108" spans="4:6" x14ac:dyDescent="0.3">
      <c r="D4108" s="5">
        <f t="shared" si="66"/>
        <v>1489830182</v>
      </c>
      <c r="E4108" s="6">
        <v>0.6937562410661543</v>
      </c>
      <c r="F4108" s="7">
        <v>0.50652589217613042</v>
      </c>
    </row>
    <row r="4109" spans="4:6" x14ac:dyDescent="0.3">
      <c r="D4109" s="5">
        <f t="shared" si="66"/>
        <v>660344586</v>
      </c>
      <c r="E4109" s="6">
        <v>0.30749691026983494</v>
      </c>
      <c r="F4109" s="7">
        <v>-0.50295797291708777</v>
      </c>
    </row>
    <row r="4110" spans="4:6" x14ac:dyDescent="0.3">
      <c r="D4110" s="5">
        <f t="shared" si="66"/>
        <v>393738385</v>
      </c>
      <c r="E4110" s="6">
        <v>0.18334872339232705</v>
      </c>
      <c r="F4110" s="7">
        <v>-0.90267681158165547</v>
      </c>
    </row>
    <row r="4111" spans="4:6" x14ac:dyDescent="0.3">
      <c r="D4111" s="5">
        <f t="shared" si="66"/>
        <v>915306385</v>
      </c>
      <c r="E4111" s="6">
        <v>0.42622274991704406</v>
      </c>
      <c r="F4111" s="7">
        <v>-0.18599905827069413</v>
      </c>
    </row>
    <row r="4112" spans="4:6" x14ac:dyDescent="0.3">
      <c r="D4112" s="5">
        <f t="shared" si="66"/>
        <v>425956957</v>
      </c>
      <c r="E4112" s="6">
        <v>0.19835166511903671</v>
      </c>
      <c r="F4112" s="7">
        <v>-0.84752361472445359</v>
      </c>
    </row>
    <row r="4113" spans="4:6" x14ac:dyDescent="0.3">
      <c r="D4113" s="5">
        <f t="shared" si="66"/>
        <v>1359834969</v>
      </c>
      <c r="E4113" s="6">
        <v>0.63322250278035408</v>
      </c>
      <c r="F4113" s="7">
        <v>0.34040043062689962</v>
      </c>
    </row>
    <row r="4114" spans="4:6" x14ac:dyDescent="0.3">
      <c r="D4114" s="5">
        <f t="shared" si="66"/>
        <v>608634397</v>
      </c>
      <c r="E4114" s="6">
        <v>0.28341747707074272</v>
      </c>
      <c r="F4114" s="7">
        <v>-0.57271902441441624</v>
      </c>
    </row>
    <row r="4115" spans="4:6" x14ac:dyDescent="0.3">
      <c r="D4115" s="5">
        <f t="shared" si="66"/>
        <v>1814686627</v>
      </c>
      <c r="E4115" s="6">
        <v>0.84502931157595418</v>
      </c>
      <c r="F4115" s="7">
        <v>1.0153450500734298</v>
      </c>
    </row>
    <row r="4116" spans="4:6" x14ac:dyDescent="0.3">
      <c r="D4116" s="5">
        <f t="shared" si="66"/>
        <v>880210787</v>
      </c>
      <c r="E4116" s="6">
        <v>0.40988008855830887</v>
      </c>
      <c r="F4116" s="7">
        <v>-0.22785344383182715</v>
      </c>
    </row>
    <row r="4117" spans="4:6" x14ac:dyDescent="0.3">
      <c r="D4117" s="5">
        <f t="shared" si="66"/>
        <v>690943382</v>
      </c>
      <c r="E4117" s="6">
        <v>0.32174558501853195</v>
      </c>
      <c r="F4117" s="7">
        <v>-0.46282310274547112</v>
      </c>
    </row>
    <row r="4118" spans="4:6" x14ac:dyDescent="0.3">
      <c r="D4118" s="5">
        <f t="shared" si="66"/>
        <v>2106954612</v>
      </c>
      <c r="E4118" s="6">
        <v>0.98112719783664415</v>
      </c>
      <c r="F4118" s="7">
        <v>2.0776066376995495</v>
      </c>
    </row>
    <row r="4119" spans="4:6" x14ac:dyDescent="0.3">
      <c r="D4119" s="5">
        <f t="shared" si="66"/>
        <v>2128037579</v>
      </c>
      <c r="E4119" s="6">
        <v>0.99094471939927409</v>
      </c>
      <c r="F4119" s="7">
        <v>2.3633499039991581</v>
      </c>
    </row>
    <row r="4120" spans="4:6" x14ac:dyDescent="0.3">
      <c r="D4120" s="5">
        <f t="shared" si="66"/>
        <v>1916688958</v>
      </c>
      <c r="E4120" s="6">
        <v>0.89252784838204069</v>
      </c>
      <c r="F4120" s="7">
        <v>1.2400840623739453</v>
      </c>
    </row>
    <row r="4121" spans="4:6" x14ac:dyDescent="0.3">
      <c r="D4121" s="5">
        <f t="shared" si="66"/>
        <v>454727917</v>
      </c>
      <c r="E4121" s="6">
        <v>0.21174918740219362</v>
      </c>
      <c r="F4121" s="7">
        <v>-0.80036668919728504</v>
      </c>
    </row>
    <row r="4122" spans="4:6" x14ac:dyDescent="0.3">
      <c r="D4122" s="5">
        <f t="shared" si="66"/>
        <v>740925520</v>
      </c>
      <c r="E4122" s="6">
        <v>0.34502033176368135</v>
      </c>
      <c r="F4122" s="7">
        <v>-0.3987998826615366</v>
      </c>
    </row>
    <row r="4123" spans="4:6" x14ac:dyDescent="0.3">
      <c r="D4123" s="5">
        <f t="shared" si="66"/>
        <v>1023118782</v>
      </c>
      <c r="E4123" s="6">
        <v>0.47642680953855326</v>
      </c>
      <c r="F4123" s="7">
        <v>-5.9123653183321974E-2</v>
      </c>
    </row>
    <row r="4124" spans="4:6" x14ac:dyDescent="0.3">
      <c r="D4124" s="5">
        <f t="shared" si="66"/>
        <v>1285295863</v>
      </c>
      <c r="E4124" s="6">
        <v>0.59851252669329991</v>
      </c>
      <c r="F4124" s="7">
        <v>0.24949882897305473</v>
      </c>
    </row>
    <row r="4125" spans="4:6" x14ac:dyDescent="0.3">
      <c r="D4125" s="5">
        <f t="shared" si="66"/>
        <v>1714041043</v>
      </c>
      <c r="E4125" s="6">
        <v>0.79816255932502689</v>
      </c>
      <c r="F4125" s="7">
        <v>0.83507606628346909</v>
      </c>
    </row>
    <row r="4126" spans="4:6" x14ac:dyDescent="0.3">
      <c r="D4126" s="5">
        <f t="shared" si="66"/>
        <v>225235037</v>
      </c>
      <c r="E4126" s="6">
        <v>0.10488323737390641</v>
      </c>
      <c r="F4126" s="7">
        <v>-1.2542078296332544</v>
      </c>
    </row>
    <row r="4127" spans="4:6" x14ac:dyDescent="0.3">
      <c r="D4127" s="5">
        <f t="shared" si="66"/>
        <v>1758249913</v>
      </c>
      <c r="E4127" s="6">
        <v>0.81874891865881994</v>
      </c>
      <c r="F4127" s="7">
        <v>0.91060760376088179</v>
      </c>
    </row>
    <row r="4128" spans="4:6" x14ac:dyDescent="0.3">
      <c r="D4128" s="5">
        <f t="shared" si="66"/>
        <v>1780337336</v>
      </c>
      <c r="E4128" s="6">
        <v>0.8290341764958894</v>
      </c>
      <c r="F4128" s="7">
        <v>0.95035550024137827</v>
      </c>
    </row>
    <row r="4129" spans="4:6" x14ac:dyDescent="0.3">
      <c r="D4129" s="5">
        <f t="shared" si="66"/>
        <v>662960410</v>
      </c>
      <c r="E4129" s="6">
        <v>0.30871499824217985</v>
      </c>
      <c r="F4129" s="7">
        <v>-0.49949601067833188</v>
      </c>
    </row>
    <row r="4130" spans="4:6" x14ac:dyDescent="0.3">
      <c r="D4130" s="5">
        <f t="shared" si="66"/>
        <v>2108127163</v>
      </c>
      <c r="E4130" s="6">
        <v>0.98167320944524672</v>
      </c>
      <c r="F4130" s="7">
        <v>2.0896018401127341</v>
      </c>
    </row>
    <row r="4131" spans="4:6" x14ac:dyDescent="0.3">
      <c r="D4131" s="5">
        <f t="shared" si="66"/>
        <v>746188431</v>
      </c>
      <c r="E4131" s="6">
        <v>0.34747106567720981</v>
      </c>
      <c r="F4131" s="7">
        <v>-0.39215711135883446</v>
      </c>
    </row>
    <row r="4132" spans="4:6" x14ac:dyDescent="0.3">
      <c r="D4132" s="5">
        <f t="shared" si="66"/>
        <v>1666025317</v>
      </c>
      <c r="E4132" s="6">
        <v>0.77580349452402764</v>
      </c>
      <c r="F4132" s="7">
        <v>0.75809684060851434</v>
      </c>
    </row>
    <row r="4133" spans="4:6" x14ac:dyDescent="0.3">
      <c r="D4133" s="5">
        <f t="shared" si="66"/>
        <v>1740464051</v>
      </c>
      <c r="E4133" s="6">
        <v>0.81046673125630875</v>
      </c>
      <c r="F4133" s="7">
        <v>0.87961753298872292</v>
      </c>
    </row>
    <row r="4134" spans="4:6" x14ac:dyDescent="0.3">
      <c r="D4134" s="5">
        <f t="shared" si="66"/>
        <v>84967887</v>
      </c>
      <c r="E4134" s="6">
        <v>3.9566255677087471E-2</v>
      </c>
      <c r="F4134" s="7">
        <v>-1.7557417686909849</v>
      </c>
    </row>
    <row r="4135" spans="4:6" x14ac:dyDescent="0.3">
      <c r="D4135" s="5">
        <f t="shared" si="66"/>
        <v>1938591254</v>
      </c>
      <c r="E4135" s="6">
        <v>0.90272689974189446</v>
      </c>
      <c r="F4135" s="7">
        <v>1.2972470389259365</v>
      </c>
    </row>
    <row r="4136" spans="4:6" x14ac:dyDescent="0.3">
      <c r="D4136" s="5">
        <f t="shared" si="66"/>
        <v>1138503809</v>
      </c>
      <c r="E4136" s="6">
        <v>0.53015714979745188</v>
      </c>
      <c r="F4136" s="7">
        <v>7.5664901567036688E-2</v>
      </c>
    </row>
    <row r="4137" spans="4:6" x14ac:dyDescent="0.3">
      <c r="D4137" s="5">
        <f t="shared" si="66"/>
        <v>463353862</v>
      </c>
      <c r="E4137" s="6">
        <v>0.21576595605888027</v>
      </c>
      <c r="F4137" s="7">
        <v>-0.78657292802508239</v>
      </c>
    </row>
    <row r="4138" spans="4:6" x14ac:dyDescent="0.3">
      <c r="D4138" s="5">
        <f t="shared" si="66"/>
        <v>512089097</v>
      </c>
      <c r="E4138" s="6">
        <v>0.238460068347361</v>
      </c>
      <c r="F4138" s="7">
        <v>-0.711264837540874</v>
      </c>
    </row>
    <row r="4139" spans="4:6" x14ac:dyDescent="0.3">
      <c r="D4139" s="5">
        <f t="shared" si="66"/>
        <v>1516024317</v>
      </c>
      <c r="E4139" s="6">
        <v>0.70595383570152692</v>
      </c>
      <c r="F4139" s="7">
        <v>0.54160255898336829</v>
      </c>
    </row>
    <row r="4140" spans="4:6" x14ac:dyDescent="0.3">
      <c r="D4140" s="5">
        <f t="shared" si="66"/>
        <v>209567088</v>
      </c>
      <c r="E4140" s="6">
        <v>9.758728006629952E-2</v>
      </c>
      <c r="F4140" s="7">
        <v>-1.2954223847763993</v>
      </c>
    </row>
    <row r="4141" spans="4:6" x14ac:dyDescent="0.3">
      <c r="D4141" s="5">
        <f t="shared" si="66"/>
        <v>1364927478</v>
      </c>
      <c r="E4141" s="6">
        <v>0.63559388707912889</v>
      </c>
      <c r="F4141" s="7">
        <v>0.34670596848093937</v>
      </c>
    </row>
    <row r="4142" spans="4:6" x14ac:dyDescent="0.3">
      <c r="D4142" s="5">
        <f t="shared" si="66"/>
        <v>1616000578</v>
      </c>
      <c r="E4142" s="6">
        <v>0.75250891014235921</v>
      </c>
      <c r="F4142" s="7">
        <v>0.68240613153170171</v>
      </c>
    </row>
    <row r="4143" spans="4:6" x14ac:dyDescent="0.3">
      <c r="D4143" s="5">
        <f t="shared" si="66"/>
        <v>767907010</v>
      </c>
      <c r="E4143" s="6">
        <v>0.35758456714226361</v>
      </c>
      <c r="F4143" s="7">
        <v>-0.36492266607522006</v>
      </c>
    </row>
    <row r="4144" spans="4:6" x14ac:dyDescent="0.3">
      <c r="D4144" s="5">
        <f t="shared" si="66"/>
        <v>2071532490</v>
      </c>
      <c r="E4144" s="6">
        <v>0.96463248689159053</v>
      </c>
      <c r="F4144" s="7">
        <v>1.8071748164948251</v>
      </c>
    </row>
    <row r="4145" spans="4:6" x14ac:dyDescent="0.3">
      <c r="D4145" s="5">
        <f t="shared" si="66"/>
        <v>1663769529</v>
      </c>
      <c r="E4145" s="6">
        <v>0.77475306137907607</v>
      </c>
      <c r="F4145" s="7">
        <v>0.75459191337795262</v>
      </c>
    </row>
    <row r="4146" spans="4:6" x14ac:dyDescent="0.3">
      <c r="D4146" s="5">
        <f t="shared" si="66"/>
        <v>225503853</v>
      </c>
      <c r="E4146" s="6">
        <v>0.1050084145786319</v>
      </c>
      <c r="F4146" s="7">
        <v>-1.2535191640915415</v>
      </c>
    </row>
    <row r="4147" spans="4:6" x14ac:dyDescent="0.3">
      <c r="D4147" s="5">
        <f t="shared" si="66"/>
        <v>1849365167</v>
      </c>
      <c r="E4147" s="6">
        <v>0.86117776516934652</v>
      </c>
      <c r="F4147" s="7">
        <v>1.085626050395899</v>
      </c>
    </row>
    <row r="4148" spans="4:6" x14ac:dyDescent="0.3">
      <c r="D4148" s="5">
        <f t="shared" si="66"/>
        <v>1958254114</v>
      </c>
      <c r="E4148" s="6">
        <v>0.91188313245017372</v>
      </c>
      <c r="F4148" s="7">
        <v>1.352442707316206</v>
      </c>
    </row>
    <row r="4149" spans="4:6" x14ac:dyDescent="0.3">
      <c r="D4149" s="5">
        <f t="shared" si="66"/>
        <v>1096646895</v>
      </c>
      <c r="E4149" s="6">
        <v>0.51066600532332995</v>
      </c>
      <c r="F4149" s="7">
        <v>2.6738896424286337E-2</v>
      </c>
    </row>
    <row r="4150" spans="4:6" x14ac:dyDescent="0.3">
      <c r="D4150" s="5">
        <f t="shared" si="66"/>
        <v>770369995</v>
      </c>
      <c r="E4150" s="6">
        <v>0.35873148390905141</v>
      </c>
      <c r="F4150" s="7">
        <v>-0.36185154938305325</v>
      </c>
    </row>
    <row r="4151" spans="4:6" x14ac:dyDescent="0.3">
      <c r="D4151" s="5">
        <f t="shared" si="66"/>
        <v>703197193</v>
      </c>
      <c r="E4151" s="6">
        <v>0.32745171042853194</v>
      </c>
      <c r="F4151" s="7">
        <v>-0.44696072057946284</v>
      </c>
    </row>
    <row r="4152" spans="4:6" x14ac:dyDescent="0.3">
      <c r="D4152" s="5">
        <f t="shared" si="66"/>
        <v>905178821</v>
      </c>
      <c r="E4152" s="6">
        <v>0.42150673542312045</v>
      </c>
      <c r="F4152" s="7">
        <v>-0.19804037978398187</v>
      </c>
    </row>
    <row r="4153" spans="4:6" x14ac:dyDescent="0.3">
      <c r="D4153" s="5">
        <f t="shared" si="66"/>
        <v>1184586629</v>
      </c>
      <c r="E4153" s="6">
        <v>0.55161613510140795</v>
      </c>
      <c r="F4153" s="7">
        <v>0.12974556724197067</v>
      </c>
    </row>
    <row r="4154" spans="4:6" x14ac:dyDescent="0.3">
      <c r="D4154" s="5">
        <f t="shared" si="66"/>
        <v>134099790</v>
      </c>
      <c r="E4154" s="6">
        <v>6.2445080897254014E-2</v>
      </c>
      <c r="F4154" s="7">
        <v>-1.5345672524540439</v>
      </c>
    </row>
    <row r="4155" spans="4:6" x14ac:dyDescent="0.3">
      <c r="D4155" s="5">
        <f t="shared" si="66"/>
        <v>615251032</v>
      </c>
      <c r="E4155" s="6">
        <v>0.2864985878453577</v>
      </c>
      <c r="F4155" s="7">
        <v>-0.56364291304896441</v>
      </c>
    </row>
    <row r="4156" spans="4:6" x14ac:dyDescent="0.3">
      <c r="D4156" s="5">
        <f t="shared" si="66"/>
        <v>1231211309</v>
      </c>
      <c r="E4156" s="6">
        <v>0.57332744363073951</v>
      </c>
      <c r="F4156" s="7">
        <v>0.18485200990365025</v>
      </c>
    </row>
    <row r="4157" spans="4:6" x14ac:dyDescent="0.3">
      <c r="D4157" s="5">
        <f t="shared" si="66"/>
        <v>191166014</v>
      </c>
      <c r="E4157" s="6">
        <v>8.9018612251634349E-2</v>
      </c>
      <c r="F4157" s="7">
        <v>-1.3468230646407089</v>
      </c>
    </row>
    <row r="4158" spans="4:6" x14ac:dyDescent="0.3">
      <c r="D4158" s="5">
        <f t="shared" si="66"/>
        <v>37430635</v>
      </c>
      <c r="E4158" s="6">
        <v>1.742999769507907E-2</v>
      </c>
      <c r="F4158" s="7">
        <v>-2.1099809660991777</v>
      </c>
    </row>
    <row r="4159" spans="4:6" x14ac:dyDescent="0.3">
      <c r="D4159" s="5">
        <f t="shared" si="66"/>
        <v>780434958</v>
      </c>
      <c r="E4159" s="6">
        <v>0.36341834754070113</v>
      </c>
      <c r="F4159" s="7">
        <v>-0.34933650571923114</v>
      </c>
    </row>
    <row r="4160" spans="4:6" x14ac:dyDescent="0.3">
      <c r="D4160" s="5">
        <f t="shared" si="66"/>
        <v>1217721944</v>
      </c>
      <c r="E4160" s="6">
        <v>0.56704596855402545</v>
      </c>
      <c r="F4160" s="7">
        <v>0.168858347039091</v>
      </c>
    </row>
    <row r="4161" spans="4:6" x14ac:dyDescent="0.3">
      <c r="D4161" s="5">
        <f t="shared" si="66"/>
        <v>1881056787</v>
      </c>
      <c r="E4161" s="6">
        <v>0.87593532574915822</v>
      </c>
      <c r="F4161" s="7">
        <v>1.1549049588928808</v>
      </c>
    </row>
    <row r="4162" spans="4:6" x14ac:dyDescent="0.3">
      <c r="D4162" s="5">
        <f t="shared" si="66"/>
        <v>588602823</v>
      </c>
      <c r="E4162" s="6">
        <v>0.27408954852641521</v>
      </c>
      <c r="F4162" s="7">
        <v>-0.6004909401070635</v>
      </c>
    </row>
    <row r="4163" spans="4:6" x14ac:dyDescent="0.3">
      <c r="D4163" s="5">
        <f t="shared" ref="D4163:D4226" si="67">MOD(D4162*$B$4,$B$5)</f>
        <v>1238219223</v>
      </c>
      <c r="E4163" s="6">
        <v>0.57659075788836067</v>
      </c>
      <c r="F4163" s="7">
        <v>0.19317938347196104</v>
      </c>
    </row>
    <row r="4164" spans="4:6" x14ac:dyDescent="0.3">
      <c r="D4164" s="5">
        <f t="shared" si="67"/>
        <v>1315250129</v>
      </c>
      <c r="E4164" s="6">
        <v>0.61246106877220896</v>
      </c>
      <c r="F4164" s="7">
        <v>0.28573922105205612</v>
      </c>
    </row>
    <row r="4165" spans="4:6" x14ac:dyDescent="0.3">
      <c r="D4165" s="5">
        <f t="shared" si="67"/>
        <v>232437051</v>
      </c>
      <c r="E4165" s="6">
        <v>0.10823693648747815</v>
      </c>
      <c r="F4165" s="7">
        <v>-1.2359588149655962</v>
      </c>
    </row>
    <row r="4166" spans="4:6" x14ac:dyDescent="0.3">
      <c r="D4166" s="5">
        <f t="shared" si="67"/>
        <v>1514316893</v>
      </c>
      <c r="E4166" s="6">
        <v>0.70515875444296627</v>
      </c>
      <c r="F4166" s="7">
        <v>0.53929619904316872</v>
      </c>
    </row>
    <row r="4167" spans="4:6" x14ac:dyDescent="0.3">
      <c r="D4167" s="5">
        <f t="shared" si="67"/>
        <v>1542365417</v>
      </c>
      <c r="E4167" s="6">
        <v>0.71821986624805245</v>
      </c>
      <c r="F4167" s="7">
        <v>0.5775614091933905</v>
      </c>
    </row>
    <row r="4168" spans="4:6" x14ac:dyDescent="0.3">
      <c r="D4168" s="5">
        <f t="shared" si="67"/>
        <v>410486164</v>
      </c>
      <c r="E4168" s="6">
        <v>0.19114751572827576</v>
      </c>
      <c r="F4168" s="7">
        <v>-0.87367543666256575</v>
      </c>
    </row>
    <row r="4169" spans="4:6" x14ac:dyDescent="0.3">
      <c r="D4169" s="5">
        <f t="shared" si="67"/>
        <v>1893495222</v>
      </c>
      <c r="E4169" s="6">
        <v>0.88172742340874621</v>
      </c>
      <c r="F4169" s="7">
        <v>1.1836663781630803</v>
      </c>
    </row>
    <row r="4170" spans="4:6" x14ac:dyDescent="0.3">
      <c r="D4170" s="5">
        <f t="shared" si="67"/>
        <v>1856361195</v>
      </c>
      <c r="E4170" s="6">
        <v>0.86443554457690153</v>
      </c>
      <c r="F4170" s="7">
        <v>1.1004665163366019</v>
      </c>
    </row>
    <row r="4171" spans="4:6" x14ac:dyDescent="0.3">
      <c r="D4171" s="5">
        <f t="shared" si="67"/>
        <v>361105476</v>
      </c>
      <c r="E4171" s="6">
        <v>0.16815284096463848</v>
      </c>
      <c r="F4171" s="7">
        <v>-0.96149033670634021</v>
      </c>
    </row>
    <row r="4172" spans="4:6" x14ac:dyDescent="0.3">
      <c r="D4172" s="5">
        <f t="shared" si="67"/>
        <v>1945152944</v>
      </c>
      <c r="E4172" s="6">
        <v>0.90578242475705451</v>
      </c>
      <c r="F4172" s="7">
        <v>1.3152224552504006</v>
      </c>
    </row>
    <row r="4173" spans="4:6" x14ac:dyDescent="0.3">
      <c r="D4173" s="5">
        <f t="shared" si="67"/>
        <v>50262043</v>
      </c>
      <c r="E4173" s="6">
        <v>2.340508766789463E-2</v>
      </c>
      <c r="F4173" s="7">
        <v>-1.988013695301748</v>
      </c>
    </row>
    <row r="4174" spans="4:6" x14ac:dyDescent="0.3">
      <c r="D4174" s="5">
        <f t="shared" si="67"/>
        <v>1690040190</v>
      </c>
      <c r="E4174" s="6">
        <v>0.78698629121015429</v>
      </c>
      <c r="F4174" s="7">
        <v>0.79600794486840176</v>
      </c>
    </row>
    <row r="4175" spans="4:6" x14ac:dyDescent="0.3">
      <c r="D4175" s="5">
        <f t="shared" si="67"/>
        <v>1321229254</v>
      </c>
      <c r="E4175" s="6">
        <v>0.61524531581927588</v>
      </c>
      <c r="F4175" s="7">
        <v>0.293016724259688</v>
      </c>
    </row>
    <row r="4176" spans="4:6" x14ac:dyDescent="0.3">
      <c r="D4176" s="5">
        <f t="shared" si="67"/>
        <v>1087971228</v>
      </c>
      <c r="E4176" s="6">
        <v>0.50662608305609425</v>
      </c>
      <c r="F4176" s="7">
        <v>1.6609890853094493E-2</v>
      </c>
    </row>
    <row r="4177" spans="4:6" x14ac:dyDescent="0.3">
      <c r="D4177" s="5">
        <f t="shared" si="67"/>
        <v>746559403</v>
      </c>
      <c r="E4177" s="6">
        <v>0.34764381297644581</v>
      </c>
      <c r="F4177" s="7">
        <v>-0.39168953142554064</v>
      </c>
    </row>
    <row r="4178" spans="4:6" x14ac:dyDescent="0.3">
      <c r="D4178" s="5">
        <f t="shared" si="67"/>
        <v>245861906</v>
      </c>
      <c r="E4178" s="6">
        <v>0.11448837175451999</v>
      </c>
      <c r="F4178" s="7">
        <v>-1.2029989070158025</v>
      </c>
    </row>
    <row r="4179" spans="4:6" x14ac:dyDescent="0.3">
      <c r="D4179" s="5">
        <f t="shared" si="67"/>
        <v>1005431204</v>
      </c>
      <c r="E4179" s="6">
        <v>0.46819038919004646</v>
      </c>
      <c r="F4179" s="7">
        <v>-7.9819546104834757E-2</v>
      </c>
    </row>
    <row r="4180" spans="4:6" x14ac:dyDescent="0.3">
      <c r="D4180" s="5">
        <f t="shared" si="67"/>
        <v>39226084</v>
      </c>
      <c r="E4180" s="6">
        <v>1.8266068788493118E-2</v>
      </c>
      <c r="F4180" s="7">
        <v>-2.0909545591852061</v>
      </c>
    </row>
    <row r="4181" spans="4:6" x14ac:dyDescent="0.3">
      <c r="D4181" s="5">
        <f t="shared" si="67"/>
        <v>1549207757</v>
      </c>
      <c r="E4181" s="6">
        <v>0.72140607910361709</v>
      </c>
      <c r="F4181" s="7">
        <v>0.58702362235127248</v>
      </c>
    </row>
    <row r="4182" spans="4:6" x14ac:dyDescent="0.3">
      <c r="D4182" s="5">
        <f t="shared" si="67"/>
        <v>2132082313</v>
      </c>
      <c r="E4182" s="6">
        <v>0.99282819544228562</v>
      </c>
      <c r="F4182" s="7">
        <v>2.4485410330300099</v>
      </c>
    </row>
    <row r="4183" spans="4:6" x14ac:dyDescent="0.3">
      <c r="D4183" s="5">
        <f t="shared" si="67"/>
        <v>1739031995</v>
      </c>
      <c r="E4183" s="6">
        <v>0.80979987821523092</v>
      </c>
      <c r="F4183" s="7">
        <v>0.87715907084497136</v>
      </c>
    </row>
    <row r="4184" spans="4:6" x14ac:dyDescent="0.3">
      <c r="D4184" s="5">
        <f t="shared" si="67"/>
        <v>1825153062</v>
      </c>
      <c r="E4184" s="6">
        <v>0.84990312517611599</v>
      </c>
      <c r="F4184" s="7">
        <v>1.0360179902701201</v>
      </c>
    </row>
    <row r="4185" spans="4:6" x14ac:dyDescent="0.3">
      <c r="D4185" s="5">
        <f t="shared" si="67"/>
        <v>1446837627</v>
      </c>
      <c r="E4185" s="6">
        <v>0.67373627254156043</v>
      </c>
      <c r="F4185" s="7">
        <v>0.45025378977046493</v>
      </c>
    </row>
    <row r="4186" spans="4:6" x14ac:dyDescent="0.3">
      <c r="D4186" s="5">
        <f t="shared" si="67"/>
        <v>1983408830</v>
      </c>
      <c r="E4186" s="6">
        <v>0.92359670989550346</v>
      </c>
      <c r="F4186" s="7">
        <v>1.4296880197872315</v>
      </c>
    </row>
    <row r="4187" spans="4:6" x14ac:dyDescent="0.3">
      <c r="D4187" s="5">
        <f t="shared" si="67"/>
        <v>2011682376</v>
      </c>
      <c r="E4187" s="6">
        <v>0.93676260573487968</v>
      </c>
      <c r="F4187" s="7">
        <v>1.5281520591834203</v>
      </c>
    </row>
    <row r="4188" spans="4:6" x14ac:dyDescent="0.3">
      <c r="D4188" s="5">
        <f t="shared" si="67"/>
        <v>1004421850</v>
      </c>
      <c r="E4188" s="6">
        <v>0.46772037210661954</v>
      </c>
      <c r="F4188" s="7">
        <v>-8.1001519346690809E-2</v>
      </c>
    </row>
    <row r="4189" spans="4:6" x14ac:dyDescent="0.3">
      <c r="D4189" s="5">
        <f t="shared" si="67"/>
        <v>708823031</v>
      </c>
      <c r="E4189" s="6">
        <v>0.33007144539623656</v>
      </c>
      <c r="F4189" s="7">
        <v>-0.43971589230686081</v>
      </c>
    </row>
    <row r="4190" spans="4:6" x14ac:dyDescent="0.3">
      <c r="D4190" s="5">
        <f t="shared" si="67"/>
        <v>1887065397</v>
      </c>
      <c r="E4190" s="6">
        <v>0.87873330281929418</v>
      </c>
      <c r="F4190" s="7">
        <v>1.1686779865629</v>
      </c>
    </row>
    <row r="4191" spans="4:6" x14ac:dyDescent="0.3">
      <c r="D4191" s="5">
        <f t="shared" si="67"/>
        <v>719923788</v>
      </c>
      <c r="E4191" s="6">
        <v>0.33524063819576116</v>
      </c>
      <c r="F4191" s="7">
        <v>-0.42548757628983369</v>
      </c>
    </row>
    <row r="4192" spans="4:6" x14ac:dyDescent="0.3">
      <c r="D4192" s="5">
        <f t="shared" si="67"/>
        <v>860794794</v>
      </c>
      <c r="E4192" s="6">
        <v>0.40083881225515045</v>
      </c>
      <c r="F4192" s="7">
        <v>-0.25117653627386821</v>
      </c>
    </row>
    <row r="4193" spans="4:6" x14ac:dyDescent="0.3">
      <c r="D4193" s="5">
        <f t="shared" si="67"/>
        <v>1911899018</v>
      </c>
      <c r="E4193" s="6">
        <v>0.89029735875343663</v>
      </c>
      <c r="F4193" s="7">
        <v>1.2281110526621766</v>
      </c>
    </row>
    <row r="4194" spans="4:6" x14ac:dyDescent="0.3">
      <c r="D4194" s="5">
        <f t="shared" si="67"/>
        <v>1167768053</v>
      </c>
      <c r="E4194" s="6">
        <v>0.54378437534327095</v>
      </c>
      <c r="F4194" s="7">
        <v>0.1099724181829846</v>
      </c>
    </row>
    <row r="4195" spans="4:6" x14ac:dyDescent="0.3">
      <c r="D4195" s="5">
        <f t="shared" si="67"/>
        <v>33436260</v>
      </c>
      <c r="E4195" s="6">
        <v>1.5569971888856936E-2</v>
      </c>
      <c r="F4195" s="7">
        <v>-2.1552798224830472</v>
      </c>
    </row>
    <row r="4196" spans="4:6" x14ac:dyDescent="0.3">
      <c r="D4196" s="5">
        <f t="shared" si="67"/>
        <v>1241487563</v>
      </c>
      <c r="E4196" s="6">
        <v>0.57811269730153747</v>
      </c>
      <c r="F4196" s="7">
        <v>0.19706764124080128</v>
      </c>
    </row>
    <row r="4197" spans="4:6" x14ac:dyDescent="0.3">
      <c r="D4197" s="5">
        <f t="shared" si="67"/>
        <v>167500391</v>
      </c>
      <c r="E4197" s="6">
        <v>7.7998447770251375E-2</v>
      </c>
      <c r="F4197" s="7">
        <v>-1.4186643494419831</v>
      </c>
    </row>
    <row r="4198" spans="4:6" x14ac:dyDescent="0.3">
      <c r="D4198" s="5">
        <f t="shared" si="67"/>
        <v>135443006</v>
      </c>
      <c r="E4198" s="6">
        <v>6.3070564589528894E-2</v>
      </c>
      <c r="F4198" s="7">
        <v>-1.5294976177689006</v>
      </c>
    </row>
    <row r="4199" spans="4:6" x14ac:dyDescent="0.3">
      <c r="D4199" s="5">
        <f t="shared" si="67"/>
        <v>1029121158</v>
      </c>
      <c r="E4199" s="6">
        <v>0.47922188367622148</v>
      </c>
      <c r="F4199" s="7">
        <v>-5.2106583333841265E-2</v>
      </c>
    </row>
    <row r="4200" spans="4:6" x14ac:dyDescent="0.3">
      <c r="D4200" s="5">
        <f t="shared" si="67"/>
        <v>1115695414</v>
      </c>
      <c r="E4200" s="6">
        <v>0.51953616321043683</v>
      </c>
      <c r="F4200" s="7">
        <v>4.8989487578004094E-2</v>
      </c>
    </row>
    <row r="4201" spans="4:6" x14ac:dyDescent="0.3">
      <c r="D4201" s="5">
        <f t="shared" si="67"/>
        <v>1138429728</v>
      </c>
      <c r="E4201" s="6">
        <v>0.53012265314359464</v>
      </c>
      <c r="F4201" s="7">
        <v>7.5578183679998578E-2</v>
      </c>
    </row>
    <row r="4202" spans="4:6" x14ac:dyDescent="0.3">
      <c r="D4202" s="5">
        <f t="shared" si="67"/>
        <v>1182357205</v>
      </c>
      <c r="E4202" s="6">
        <v>0.55057797865064628</v>
      </c>
      <c r="F4202" s="7">
        <v>0.1271217429318181</v>
      </c>
    </row>
    <row r="4203" spans="4:6" x14ac:dyDescent="0.3">
      <c r="D4203" s="5">
        <f t="shared" si="67"/>
        <v>2039239883</v>
      </c>
      <c r="E4203" s="6">
        <v>0.94959506993144294</v>
      </c>
      <c r="F4203" s="7">
        <v>1.6409400508361638</v>
      </c>
    </row>
    <row r="4204" spans="4:6" x14ac:dyDescent="0.3">
      <c r="D4204" s="5">
        <f t="shared" si="67"/>
        <v>1940464754</v>
      </c>
      <c r="E4204" s="6">
        <v>0.90359931616447797</v>
      </c>
      <c r="F4204" s="7">
        <v>1.3023365344436559</v>
      </c>
    </row>
    <row r="4205" spans="4:6" x14ac:dyDescent="0.3">
      <c r="D4205" s="5">
        <f t="shared" si="67"/>
        <v>1379909135</v>
      </c>
      <c r="E4205" s="6">
        <v>0.64257026477024914</v>
      </c>
      <c r="F4205" s="7">
        <v>0.36533752504302286</v>
      </c>
    </row>
    <row r="4206" spans="4:6" x14ac:dyDescent="0.3">
      <c r="D4206" s="5">
        <f t="shared" si="67"/>
        <v>1093576586</v>
      </c>
      <c r="E4206" s="6">
        <v>0.50923628128062592</v>
      </c>
      <c r="F4206" s="7">
        <v>2.3153992481765476E-2</v>
      </c>
    </row>
    <row r="4207" spans="4:6" x14ac:dyDescent="0.3">
      <c r="D4207" s="5">
        <f t="shared" si="67"/>
        <v>739855899</v>
      </c>
      <c r="E4207" s="6">
        <v>0.34452225067142606</v>
      </c>
      <c r="F4207" s="7">
        <v>-0.40015208787238571</v>
      </c>
    </row>
    <row r="4208" spans="4:6" x14ac:dyDescent="0.3">
      <c r="D4208" s="5">
        <f t="shared" si="67"/>
        <v>931051019</v>
      </c>
      <c r="E4208" s="6">
        <v>0.43355441646050141</v>
      </c>
      <c r="F4208" s="7">
        <v>-0.16733199212803923</v>
      </c>
    </row>
    <row r="4209" spans="4:6" x14ac:dyDescent="0.3">
      <c r="D4209" s="5">
        <f t="shared" si="67"/>
        <v>225973733</v>
      </c>
      <c r="E4209" s="6">
        <v>0.10522721950451584</v>
      </c>
      <c r="F4209" s="7">
        <v>-1.2523168290230322</v>
      </c>
    </row>
    <row r="4210" spans="4:6" x14ac:dyDescent="0.3">
      <c r="D4210" s="5">
        <f t="shared" si="67"/>
        <v>908622530</v>
      </c>
      <c r="E4210" s="6">
        <v>0.42311033739066717</v>
      </c>
      <c r="F4210" s="7">
        <v>-0.19394279433330236</v>
      </c>
    </row>
    <row r="4211" spans="4:6" x14ac:dyDescent="0.3">
      <c r="D4211" s="5">
        <f t="shared" si="67"/>
        <v>2059622949</v>
      </c>
      <c r="E4211" s="6">
        <v>0.95908667469312125</v>
      </c>
      <c r="F4211" s="7">
        <v>1.7401843620998858</v>
      </c>
    </row>
    <row r="4212" spans="4:6" x14ac:dyDescent="0.3">
      <c r="D4212" s="5">
        <f t="shared" si="67"/>
        <v>156449667</v>
      </c>
      <c r="E4212" s="6">
        <v>7.285255340193636E-2</v>
      </c>
      <c r="F4212" s="7">
        <v>-1.4548705334848853</v>
      </c>
    </row>
    <row r="4213" spans="4:6" x14ac:dyDescent="0.3">
      <c r="D4213" s="5">
        <f t="shared" si="67"/>
        <v>1429372905</v>
      </c>
      <c r="E4213" s="6">
        <v>0.66560362760499459</v>
      </c>
      <c r="F4213" s="7">
        <v>0.42780548287131182</v>
      </c>
    </row>
    <row r="4214" spans="4:6" x14ac:dyDescent="0.3">
      <c r="D4214" s="5">
        <f t="shared" si="67"/>
        <v>757402792</v>
      </c>
      <c r="E4214" s="6">
        <v>0.35269315946166696</v>
      </c>
      <c r="F4214" s="7">
        <v>-0.37805960062037336</v>
      </c>
    </row>
    <row r="4215" spans="4:6" x14ac:dyDescent="0.3">
      <c r="D4215" s="5">
        <f t="shared" si="67"/>
        <v>1828566104</v>
      </c>
      <c r="E4215" s="6">
        <v>0.85149244670895152</v>
      </c>
      <c r="F4215" s="7">
        <v>1.0428557496099728</v>
      </c>
    </row>
    <row r="4216" spans="4:6" x14ac:dyDescent="0.3">
      <c r="D4216" s="5">
        <f t="shared" si="67"/>
        <v>841547190</v>
      </c>
      <c r="E4216" s="6">
        <v>0.39187594819057353</v>
      </c>
      <c r="F4216" s="7">
        <v>-0.27443298619980111</v>
      </c>
    </row>
    <row r="4217" spans="4:6" x14ac:dyDescent="0.3">
      <c r="D4217" s="5">
        <f t="shared" si="67"/>
        <v>523741838</v>
      </c>
      <c r="E4217" s="6">
        <v>0.24388629872713824</v>
      </c>
      <c r="F4217" s="7">
        <v>-0.6938558756072073</v>
      </c>
    </row>
    <row r="4218" spans="4:6" x14ac:dyDescent="0.3">
      <c r="D4218" s="5">
        <f t="shared" si="67"/>
        <v>1364769614</v>
      </c>
      <c r="E4218" s="6">
        <v>0.63552037592560084</v>
      </c>
      <c r="F4218" s="7">
        <v>0.34651029560265079</v>
      </c>
    </row>
    <row r="4219" spans="4:6" x14ac:dyDescent="0.3">
      <c r="D4219" s="5">
        <f t="shared" si="67"/>
        <v>438198375</v>
      </c>
      <c r="E4219" s="6">
        <v>0.20405201958869773</v>
      </c>
      <c r="F4219" s="7">
        <v>-0.82723471446331143</v>
      </c>
    </row>
    <row r="4220" spans="4:6" x14ac:dyDescent="0.3">
      <c r="D4220" s="5">
        <f t="shared" si="67"/>
        <v>1707320322</v>
      </c>
      <c r="E4220" s="6">
        <v>0.79503297972961606</v>
      </c>
      <c r="F4220" s="7">
        <v>0.82400971036421444</v>
      </c>
    </row>
    <row r="4221" spans="4:6" x14ac:dyDescent="0.3">
      <c r="D4221" s="5">
        <f t="shared" si="67"/>
        <v>79342343</v>
      </c>
      <c r="E4221" s="6">
        <v>3.6946657613801448E-2</v>
      </c>
      <c r="F4221" s="7">
        <v>-1.7872733742156222</v>
      </c>
    </row>
    <row r="4222" spans="4:6" x14ac:dyDescent="0.3">
      <c r="D4222" s="5">
        <f t="shared" si="67"/>
        <v>970896352</v>
      </c>
      <c r="E4222" s="6">
        <v>0.45210884553576713</v>
      </c>
      <c r="F4222" s="7">
        <v>-0.12033511170447367</v>
      </c>
    </row>
    <row r="4223" spans="4:6" x14ac:dyDescent="0.3">
      <c r="D4223" s="5">
        <f t="shared" si="67"/>
        <v>1602178911</v>
      </c>
      <c r="E4223" s="6">
        <v>0.74607269488840611</v>
      </c>
      <c r="F4223" s="7">
        <v>0.6621819662449504</v>
      </c>
    </row>
    <row r="4224" spans="4:6" x14ac:dyDescent="0.3">
      <c r="D4224" s="5">
        <f t="shared" si="67"/>
        <v>1449633470</v>
      </c>
      <c r="E4224" s="6">
        <v>0.67503818839326335</v>
      </c>
      <c r="F4224" s="7">
        <v>0.45386829677520596</v>
      </c>
    </row>
    <row r="4225" spans="4:6" x14ac:dyDescent="0.3">
      <c r="D4225" s="5">
        <f t="shared" si="67"/>
        <v>1650076522</v>
      </c>
      <c r="E4225" s="6">
        <v>0.76837675810640371</v>
      </c>
      <c r="F4225" s="7">
        <v>0.73351155351972475</v>
      </c>
    </row>
    <row r="4226" spans="4:6" x14ac:dyDescent="0.3">
      <c r="D4226" s="5">
        <f t="shared" si="67"/>
        <v>675326232</v>
      </c>
      <c r="E4226" s="6">
        <v>0.31447328283868103</v>
      </c>
      <c r="F4226" s="7">
        <v>-0.48321009857807268</v>
      </c>
    </row>
    <row r="4227" spans="4:6" x14ac:dyDescent="0.3">
      <c r="D4227" s="5">
        <f t="shared" ref="D4227:D4290" si="68">MOD(D4226*$B$4,$B$5)</f>
        <v>2018267059</v>
      </c>
      <c r="E4227" s="6">
        <v>0.93982883770002879</v>
      </c>
      <c r="F4227" s="7">
        <v>1.5533383427474032</v>
      </c>
    </row>
    <row r="4228" spans="4:6" x14ac:dyDescent="0.3">
      <c r="D4228" s="5">
        <f t="shared" si="68"/>
        <v>1026075187</v>
      </c>
      <c r="E4228" s="6">
        <v>0.47780349289793844</v>
      </c>
      <c r="F4228" s="7">
        <v>-5.5667129429686206E-2</v>
      </c>
    </row>
    <row r="4229" spans="4:6" x14ac:dyDescent="0.3">
      <c r="D4229" s="5">
        <f t="shared" si="68"/>
        <v>112517269</v>
      </c>
      <c r="E4229" s="6">
        <v>5.2394936375687769E-2</v>
      </c>
      <c r="F4229" s="7">
        <v>-1.6220629379243379</v>
      </c>
    </row>
    <row r="4230" spans="4:6" x14ac:dyDescent="0.3">
      <c r="D4230" s="5">
        <f t="shared" si="68"/>
        <v>334948636</v>
      </c>
      <c r="E4230" s="6">
        <v>0.15597261316699218</v>
      </c>
      <c r="F4230" s="7">
        <v>-1.0111487799619112</v>
      </c>
    </row>
    <row r="4231" spans="4:6" x14ac:dyDescent="0.3">
      <c r="D4231" s="5">
        <f t="shared" si="68"/>
        <v>2048713740</v>
      </c>
      <c r="E4231" s="6">
        <v>0.95400667838194098</v>
      </c>
      <c r="F4231" s="7">
        <v>1.6850099944790027</v>
      </c>
    </row>
    <row r="4232" spans="4:6" x14ac:dyDescent="0.3">
      <c r="D4232" s="5">
        <f t="shared" si="68"/>
        <v>1838999190</v>
      </c>
      <c r="E4232" s="6">
        <v>0.85635073097082859</v>
      </c>
      <c r="F4232" s="7">
        <v>1.064066582419148</v>
      </c>
    </row>
    <row r="4233" spans="4:6" x14ac:dyDescent="0.3">
      <c r="D4233" s="5">
        <f t="shared" si="68"/>
        <v>1945868098</v>
      </c>
      <c r="E4233" s="6">
        <v>0.90611544428962787</v>
      </c>
      <c r="F4233" s="7">
        <v>1.3172074080826983</v>
      </c>
    </row>
    <row r="4234" spans="4:6" x14ac:dyDescent="0.3">
      <c r="D4234" s="5">
        <f t="shared" si="68"/>
        <v>211722425</v>
      </c>
      <c r="E4234" s="6">
        <v>9.8590937069236245E-2</v>
      </c>
      <c r="F4234" s="7">
        <v>-1.2896221705951179</v>
      </c>
    </row>
    <row r="4235" spans="4:6" x14ac:dyDescent="0.3">
      <c r="D4235" s="5">
        <f t="shared" si="68"/>
        <v>178501102</v>
      </c>
      <c r="E4235" s="6">
        <v>8.3121053020582578E-2</v>
      </c>
      <c r="F4235" s="7">
        <v>-1.384380077080458</v>
      </c>
    </row>
    <row r="4236" spans="4:6" x14ac:dyDescent="0.3">
      <c r="D4236" s="5">
        <f t="shared" si="68"/>
        <v>722302878</v>
      </c>
      <c r="E4236" s="6">
        <v>0.33634848830881386</v>
      </c>
      <c r="F4236" s="7">
        <v>-0.42244946874067313</v>
      </c>
    </row>
    <row r="4237" spans="4:6" x14ac:dyDescent="0.3">
      <c r="D4237" s="5">
        <f t="shared" si="68"/>
        <v>1885214893</v>
      </c>
      <c r="E4237" s="6">
        <v>0.87787159474368359</v>
      </c>
      <c r="F4237" s="7">
        <v>1.1644126821920029</v>
      </c>
    </row>
    <row r="4238" spans="4:6" x14ac:dyDescent="0.3">
      <c r="D4238" s="5">
        <f t="shared" si="68"/>
        <v>1588558378</v>
      </c>
      <c r="E4238" s="6">
        <v>0.73973013995190162</v>
      </c>
      <c r="F4238" s="7">
        <v>0.6425136642819177</v>
      </c>
    </row>
    <row r="4239" spans="4:6" x14ac:dyDescent="0.3">
      <c r="D4239" s="5">
        <f t="shared" si="68"/>
        <v>1102881009</v>
      </c>
      <c r="E4239" s="6">
        <v>0.51356899087649677</v>
      </c>
      <c r="F4239" s="7">
        <v>3.4018976691652283E-2</v>
      </c>
    </row>
    <row r="4240" spans="4:6" x14ac:dyDescent="0.3">
      <c r="D4240" s="5">
        <f t="shared" si="68"/>
        <v>1049576309</v>
      </c>
      <c r="E4240" s="6">
        <v>0.48874705563182669</v>
      </c>
      <c r="F4240" s="7">
        <v>-2.8210689959616068E-2</v>
      </c>
    </row>
    <row r="4241" spans="4:6" x14ac:dyDescent="0.3">
      <c r="D4241" s="5">
        <f t="shared" si="68"/>
        <v>663811715</v>
      </c>
      <c r="E4241" s="6">
        <v>0.30911141802474057</v>
      </c>
      <c r="F4241" s="7">
        <v>-0.49837062677045929</v>
      </c>
    </row>
    <row r="4242" spans="4:6" x14ac:dyDescent="0.3">
      <c r="D4242" s="5">
        <f t="shared" si="68"/>
        <v>251797878</v>
      </c>
      <c r="E4242" s="6">
        <v>0.117252524120037</v>
      </c>
      <c r="F4242" s="7">
        <v>-1.1888338668592149</v>
      </c>
    </row>
    <row r="4243" spans="4:6" x14ac:dyDescent="0.3">
      <c r="D4243" s="5">
        <f t="shared" si="68"/>
        <v>1925410565</v>
      </c>
      <c r="E4243" s="6">
        <v>0.8965891631288353</v>
      </c>
      <c r="F4243" s="7">
        <v>1.2623533326275631</v>
      </c>
    </row>
    <row r="4244" spans="4:6" x14ac:dyDescent="0.3">
      <c r="D4244" s="5">
        <f t="shared" si="68"/>
        <v>548624602</v>
      </c>
      <c r="E4244" s="6">
        <v>0.25547323865394411</v>
      </c>
      <c r="F4244" s="7">
        <v>-0.65736464772332204</v>
      </c>
    </row>
    <row r="4245" spans="4:6" x14ac:dyDescent="0.3">
      <c r="D4245" s="5">
        <f t="shared" si="68"/>
        <v>2037311985</v>
      </c>
      <c r="E4245" s="6">
        <v>0.94869732246612881</v>
      </c>
      <c r="F4245" s="7">
        <v>1.6323519981899741</v>
      </c>
    </row>
    <row r="4246" spans="4:6" x14ac:dyDescent="0.3">
      <c r="D4246" s="5">
        <f t="shared" si="68"/>
        <v>1220697217</v>
      </c>
      <c r="E4246" s="6">
        <v>0.56843143801058782</v>
      </c>
      <c r="F4246" s="7">
        <v>0.17238212503383779</v>
      </c>
    </row>
    <row r="4247" spans="4:6" x14ac:dyDescent="0.3">
      <c r="D4247" s="5">
        <f t="shared" si="68"/>
        <v>1619055421</v>
      </c>
      <c r="E4247" s="6">
        <v>0.75393143226758708</v>
      </c>
      <c r="F4247" s="7">
        <v>0.68691366459665626</v>
      </c>
    </row>
    <row r="4248" spans="4:6" x14ac:dyDescent="0.3">
      <c r="D4248" s="5">
        <f t="shared" si="68"/>
        <v>51861820</v>
      </c>
      <c r="E4248" s="6">
        <v>2.4150041885813739E-2</v>
      </c>
      <c r="F4248" s="7">
        <v>-1.9747186632118052</v>
      </c>
    </row>
    <row r="4249" spans="4:6" x14ac:dyDescent="0.3">
      <c r="D4249" s="5">
        <f t="shared" si="68"/>
        <v>1603464465</v>
      </c>
      <c r="E4249" s="6">
        <v>0.74667132761950727</v>
      </c>
      <c r="F4249" s="7">
        <v>0.66405150830422521</v>
      </c>
    </row>
    <row r="4250" spans="4:6" x14ac:dyDescent="0.3">
      <c r="D4250" s="5">
        <f t="shared" si="68"/>
        <v>1227584841</v>
      </c>
      <c r="E4250" s="6">
        <v>0.57163873787190644</v>
      </c>
      <c r="F4250" s="7">
        <v>0.1805478097742064</v>
      </c>
    </row>
    <row r="4251" spans="4:6" x14ac:dyDescent="0.3">
      <c r="D4251" s="5">
        <f t="shared" si="68"/>
        <v>1231588240</v>
      </c>
      <c r="E4251" s="6">
        <v>0.57350296580558924</v>
      </c>
      <c r="F4251" s="7">
        <v>0.18529957878623624</v>
      </c>
    </row>
    <row r="4252" spans="4:6" x14ac:dyDescent="0.3">
      <c r="D4252" s="5">
        <f t="shared" si="68"/>
        <v>1206133139</v>
      </c>
      <c r="E4252" s="6">
        <v>0.56164951069434133</v>
      </c>
      <c r="F4252" s="7">
        <v>0.15515264667015366</v>
      </c>
    </row>
    <row r="4253" spans="4:6" x14ac:dyDescent="0.3">
      <c r="D4253" s="5">
        <f t="shared" si="68"/>
        <v>823598852</v>
      </c>
      <c r="E4253" s="6">
        <v>0.38351810200467529</v>
      </c>
      <c r="F4253" s="7">
        <v>-0.29625388029340544</v>
      </c>
    </row>
    <row r="4254" spans="4:6" x14ac:dyDescent="0.3">
      <c r="D4254" s="5">
        <f t="shared" si="68"/>
        <v>1722911628</v>
      </c>
      <c r="E4254" s="6">
        <v>0.80229324735914664</v>
      </c>
      <c r="F4254" s="7">
        <v>0.84984097505766243</v>
      </c>
    </row>
    <row r="4255" spans="4:6" x14ac:dyDescent="0.3">
      <c r="D4255" s="5">
        <f t="shared" si="68"/>
        <v>1067997819</v>
      </c>
      <c r="E4255" s="6">
        <v>0.49732523970056813</v>
      </c>
      <c r="F4255" s="7">
        <v>-6.7046800263609388E-3</v>
      </c>
    </row>
    <row r="4256" spans="4:6" x14ac:dyDescent="0.3">
      <c r="D4256" s="5">
        <f t="shared" si="68"/>
        <v>830291067</v>
      </c>
      <c r="E4256" s="6">
        <v>0.38663440745941774</v>
      </c>
      <c r="F4256" s="7">
        <v>-0.28810179986478696</v>
      </c>
    </row>
    <row r="4257" spans="4:6" x14ac:dyDescent="0.3">
      <c r="D4257" s="5">
        <f t="shared" si="68"/>
        <v>492791196</v>
      </c>
      <c r="E4257" s="6">
        <v>0.22947378291699455</v>
      </c>
      <c r="F4257" s="7">
        <v>-0.74058094384665296</v>
      </c>
    </row>
    <row r="4258" spans="4:6" x14ac:dyDescent="0.3">
      <c r="D4258" s="5">
        <f t="shared" si="68"/>
        <v>1994947944</v>
      </c>
      <c r="E4258" s="6">
        <v>0.92897002858013844</v>
      </c>
      <c r="F4258" s="7">
        <v>1.4681630338170155</v>
      </c>
    </row>
    <row r="4259" spans="4:6" x14ac:dyDescent="0.3">
      <c r="D4259" s="5">
        <f t="shared" si="68"/>
        <v>670506050</v>
      </c>
      <c r="E4259" s="6">
        <v>0.31222871068141306</v>
      </c>
      <c r="F4259" s="7">
        <v>-0.48954285613924747</v>
      </c>
    </row>
    <row r="4260" spans="4:6" x14ac:dyDescent="0.3">
      <c r="D4260" s="5">
        <f t="shared" si="68"/>
        <v>1271495613</v>
      </c>
      <c r="E4260" s="6">
        <v>0.5920862845071464</v>
      </c>
      <c r="F4260" s="7">
        <v>0.23291497352319535</v>
      </c>
    </row>
    <row r="4261" spans="4:6" x14ac:dyDescent="0.3">
      <c r="D4261" s="5">
        <f t="shared" si="68"/>
        <v>1282103863</v>
      </c>
      <c r="E4261" s="6">
        <v>0.59702613586282927</v>
      </c>
      <c r="F4261" s="7">
        <v>0.24565704264611993</v>
      </c>
    </row>
    <row r="4262" spans="4:6" x14ac:dyDescent="0.3">
      <c r="D4262" s="5">
        <f t="shared" si="68"/>
        <v>104347980</v>
      </c>
      <c r="E4262" s="6">
        <v>4.8590814740015954E-2</v>
      </c>
      <c r="F4262" s="7">
        <v>-1.658673364261577</v>
      </c>
    </row>
    <row r="4263" spans="4:6" x14ac:dyDescent="0.3">
      <c r="D4263" s="5">
        <f t="shared" si="68"/>
        <v>1132190365</v>
      </c>
      <c r="E4263" s="6">
        <v>0.52721722333432852</v>
      </c>
      <c r="F4263" s="7">
        <v>6.8276471632172514E-2</v>
      </c>
    </row>
    <row r="4264" spans="4:6" x14ac:dyDescent="0.3">
      <c r="D4264" s="5">
        <f t="shared" si="68"/>
        <v>649776412</v>
      </c>
      <c r="E4264" s="6">
        <v>0.30257572075591954</v>
      </c>
      <c r="F4264" s="7">
        <v>-0.51700675766036475</v>
      </c>
    </row>
    <row r="4265" spans="4:6" x14ac:dyDescent="0.3">
      <c r="D4265" s="5">
        <f t="shared" si="68"/>
        <v>1358519217</v>
      </c>
      <c r="E4265" s="6">
        <v>0.6326098080096858</v>
      </c>
      <c r="F4265" s="7">
        <v>0.3387734760882225</v>
      </c>
    </row>
    <row r="4266" spans="4:6" x14ac:dyDescent="0.3">
      <c r="D4266" s="5">
        <f t="shared" si="68"/>
        <v>1520479015</v>
      </c>
      <c r="E4266" s="6">
        <v>0.70802821610870603</v>
      </c>
      <c r="F4266" s="7">
        <v>0.54763352086508565</v>
      </c>
    </row>
    <row r="4267" spans="4:6" x14ac:dyDescent="0.3">
      <c r="D4267" s="5">
        <f t="shared" si="68"/>
        <v>493929546</v>
      </c>
      <c r="E4267" s="6">
        <v>0.230003868443895</v>
      </c>
      <c r="F4267" s="7">
        <v>-0.73883410935284799</v>
      </c>
    </row>
    <row r="4268" spans="4:6" x14ac:dyDescent="0.3">
      <c r="D4268" s="5">
        <f t="shared" si="68"/>
        <v>1109665972</v>
      </c>
      <c r="E4268" s="6">
        <v>0.51672848548435468</v>
      </c>
      <c r="F4268" s="7">
        <v>4.1944390479124107E-2</v>
      </c>
    </row>
    <row r="4269" spans="4:6" x14ac:dyDescent="0.3">
      <c r="D4269" s="5">
        <f t="shared" si="68"/>
        <v>1527291</v>
      </c>
      <c r="E4269" s="6">
        <v>7.1120029381588129E-4</v>
      </c>
      <c r="F4269" s="7">
        <v>-3.1900665012693281</v>
      </c>
    </row>
    <row r="4270" spans="4:6" x14ac:dyDescent="0.3">
      <c r="D4270" s="5">
        <f t="shared" si="68"/>
        <v>709419863</v>
      </c>
      <c r="E4270" s="6">
        <v>0.33034936695392186</v>
      </c>
      <c r="F4270" s="7">
        <v>-0.43894866440934577</v>
      </c>
    </row>
    <row r="4271" spans="4:6" x14ac:dyDescent="0.3">
      <c r="D4271" s="5">
        <f t="shared" si="68"/>
        <v>631971811</v>
      </c>
      <c r="E4271" s="6">
        <v>0.29428480732653739</v>
      </c>
      <c r="F4271" s="7">
        <v>-0.54091000474494499</v>
      </c>
    </row>
    <row r="4272" spans="4:6" x14ac:dyDescent="0.3">
      <c r="D4272" s="5">
        <f t="shared" si="68"/>
        <v>906083146</v>
      </c>
      <c r="E4272" s="6">
        <v>0.42192784456715721</v>
      </c>
      <c r="F4272" s="7">
        <v>-0.19696402631529322</v>
      </c>
    </row>
    <row r="4273" spans="4:6" x14ac:dyDescent="0.3">
      <c r="D4273" s="5">
        <f t="shared" si="68"/>
        <v>1887585764</v>
      </c>
      <c r="E4273" s="6">
        <v>0.87897561758661236</v>
      </c>
      <c r="F4273" s="7">
        <v>1.1698812389473345</v>
      </c>
    </row>
    <row r="4274" spans="4:6" x14ac:dyDescent="0.3">
      <c r="D4274" s="5">
        <f t="shared" si="68"/>
        <v>68755481</v>
      </c>
      <c r="E4274" s="6">
        <v>3.2016765821740747E-2</v>
      </c>
      <c r="F4274" s="7">
        <v>-1.8519463196106825</v>
      </c>
    </row>
    <row r="4275" spans="4:6" x14ac:dyDescent="0.3">
      <c r="D4275" s="5">
        <f t="shared" si="68"/>
        <v>1033588736</v>
      </c>
      <c r="E4275" s="6">
        <v>0.48130226180078672</v>
      </c>
      <c r="F4275" s="7">
        <v>-4.6885451201471751E-2</v>
      </c>
    </row>
    <row r="4276" spans="4:6" x14ac:dyDescent="0.3">
      <c r="D4276" s="5">
        <f t="shared" si="68"/>
        <v>2021788352</v>
      </c>
      <c r="E4276" s="6">
        <v>0.94146856753292363</v>
      </c>
      <c r="F4276" s="7">
        <v>1.5672217642085431</v>
      </c>
    </row>
    <row r="4277" spans="4:6" x14ac:dyDescent="0.3">
      <c r="D4277" s="5">
        <f t="shared" si="68"/>
        <v>1351201477</v>
      </c>
      <c r="E4277" s="6">
        <v>0.6292022197779289</v>
      </c>
      <c r="F4277" s="7">
        <v>0.32974114660753706</v>
      </c>
    </row>
    <row r="4278" spans="4:6" x14ac:dyDescent="0.3">
      <c r="D4278" s="5">
        <f t="shared" si="68"/>
        <v>473169583</v>
      </c>
      <c r="E4278" s="6">
        <v>0.22033675733985078</v>
      </c>
      <c r="F4278" s="7">
        <v>-0.77105637894422141</v>
      </c>
    </row>
    <row r="4279" spans="4:6" x14ac:dyDescent="0.3">
      <c r="D4279" s="5">
        <f t="shared" si="68"/>
        <v>1880355148</v>
      </c>
      <c r="E4279" s="6">
        <v>0.8756085996288886</v>
      </c>
      <c r="F4279" s="7">
        <v>1.153310892807103</v>
      </c>
    </row>
    <row r="4280" spans="4:6" x14ac:dyDescent="0.3">
      <c r="D4280" s="5">
        <f t="shared" si="68"/>
        <v>1079525006</v>
      </c>
      <c r="E4280" s="6">
        <v>0.50269300444302434</v>
      </c>
      <c r="F4280" s="7">
        <v>6.7504123474481604E-3</v>
      </c>
    </row>
    <row r="4281" spans="4:6" x14ac:dyDescent="0.3">
      <c r="D4281" s="5">
        <f t="shared" si="68"/>
        <v>1060870171</v>
      </c>
      <c r="E4281" s="6">
        <v>0.49400616995432056</v>
      </c>
      <c r="F4281" s="7">
        <v>-1.5024869149111539E-2</v>
      </c>
    </row>
    <row r="4282" spans="4:6" x14ac:dyDescent="0.3">
      <c r="D4282" s="5">
        <f t="shared" si="68"/>
        <v>368977979</v>
      </c>
      <c r="E4282" s="6">
        <v>0.17181876084936668</v>
      </c>
      <c r="F4282" s="7">
        <v>-0.9470024672702585</v>
      </c>
    </row>
    <row r="4283" spans="4:6" x14ac:dyDescent="0.3">
      <c r="D4283" s="5">
        <f t="shared" si="68"/>
        <v>1854139738</v>
      </c>
      <c r="E4283" s="6">
        <v>0.86340109804961929</v>
      </c>
      <c r="F4283" s="7">
        <v>1.0957280492245873</v>
      </c>
    </row>
    <row r="4284" spans="4:6" x14ac:dyDescent="0.3">
      <c r="D4284" s="5">
        <f t="shared" si="68"/>
        <v>503336979</v>
      </c>
      <c r="E4284" s="6">
        <v>0.23438454580901613</v>
      </c>
      <c r="F4284" s="7">
        <v>-0.72448327471463192</v>
      </c>
    </row>
    <row r="4285" spans="4:6" x14ac:dyDescent="0.3">
      <c r="D4285" s="5">
        <f t="shared" si="68"/>
        <v>2096814798</v>
      </c>
      <c r="E4285" s="6">
        <v>0.97640547899194574</v>
      </c>
      <c r="F4285" s="7">
        <v>1.9845995539642793</v>
      </c>
    </row>
    <row r="4286" spans="4:6" x14ac:dyDescent="0.3">
      <c r="D4286" s="5">
        <f t="shared" si="68"/>
        <v>147863854</v>
      </c>
      <c r="E4286" s="6">
        <v>6.8854472664049329E-2</v>
      </c>
      <c r="F4286" s="7">
        <v>-1.4843769535037312</v>
      </c>
    </row>
    <row r="4287" spans="4:6" x14ac:dyDescent="0.3">
      <c r="D4287" s="5">
        <f t="shared" si="68"/>
        <v>1447937453</v>
      </c>
      <c r="E4287" s="6">
        <v>0.67424841893301202</v>
      </c>
      <c r="F4287" s="7">
        <v>0.45167495661996837</v>
      </c>
    </row>
    <row r="4288" spans="4:6" x14ac:dyDescent="0.3">
      <c r="D4288" s="5">
        <f t="shared" si="68"/>
        <v>1386018501</v>
      </c>
      <c r="E4288" s="6">
        <v>0.64541516000909283</v>
      </c>
      <c r="F4288" s="7">
        <v>0.37297146733946979</v>
      </c>
    </row>
    <row r="4289" spans="4:6" x14ac:dyDescent="0.3">
      <c r="D4289" s="5">
        <f t="shared" si="68"/>
        <v>1793523133</v>
      </c>
      <c r="E4289" s="6">
        <v>0.83517429170680635</v>
      </c>
      <c r="F4289" s="7">
        <v>0.97481624681587065</v>
      </c>
    </row>
    <row r="4290" spans="4:6" x14ac:dyDescent="0.3">
      <c r="D4290" s="5">
        <f t="shared" si="68"/>
        <v>1499407885</v>
      </c>
      <c r="E4290" s="6">
        <v>0.69821620657873917</v>
      </c>
      <c r="F4290" s="7">
        <v>0.51927700447435754</v>
      </c>
    </row>
    <row r="4291" spans="4:6" x14ac:dyDescent="0.3">
      <c r="D4291" s="5">
        <f t="shared" ref="D4291:D4354" si="69">MOD(D4290*$B$4,$B$5)</f>
        <v>1276661994</v>
      </c>
      <c r="E4291" s="6">
        <v>0.59449206813656919</v>
      </c>
      <c r="F4291" s="7">
        <v>0.23911570552680647</v>
      </c>
    </row>
    <row r="4292" spans="4:6" x14ac:dyDescent="0.3">
      <c r="D4292" s="5">
        <f t="shared" si="69"/>
        <v>1560378062</v>
      </c>
      <c r="E4292" s="6">
        <v>0.72660765771438152</v>
      </c>
      <c r="F4292" s="7">
        <v>0.60258517578076776</v>
      </c>
    </row>
    <row r="4293" spans="4:6" x14ac:dyDescent="0.3">
      <c r="D4293" s="5">
        <f t="shared" si="69"/>
        <v>167995924</v>
      </c>
      <c r="E4293" s="6">
        <v>7.8229198305149752E-2</v>
      </c>
      <c r="F4293" s="7">
        <v>-1.4170839085346829</v>
      </c>
    </row>
    <row r="4294" spans="4:6" x14ac:dyDescent="0.3">
      <c r="D4294" s="5">
        <f t="shared" si="69"/>
        <v>432996332</v>
      </c>
      <c r="E4294" s="6">
        <v>0.20162962954643149</v>
      </c>
      <c r="F4294" s="7">
        <v>-0.83581451568801168</v>
      </c>
    </row>
    <row r="4295" spans="4:6" x14ac:dyDescent="0.3">
      <c r="D4295" s="5">
        <f t="shared" si="69"/>
        <v>1855089368</v>
      </c>
      <c r="E4295" s="6">
        <v>0.86384330397829723</v>
      </c>
      <c r="F4295" s="7">
        <v>1.0977506364332656</v>
      </c>
    </row>
    <row r="4296" spans="4:6" x14ac:dyDescent="0.3">
      <c r="D4296" s="5">
        <f t="shared" si="69"/>
        <v>1245770122</v>
      </c>
      <c r="E4296" s="6">
        <v>0.58010691924030611</v>
      </c>
      <c r="F4296" s="7">
        <v>0.20216701163841186</v>
      </c>
    </row>
    <row r="4297" spans="4:6" x14ac:dyDescent="0.3">
      <c r="D4297" s="5">
        <f t="shared" si="69"/>
        <v>732475768</v>
      </c>
      <c r="E4297" s="6">
        <v>0.3410856093662657</v>
      </c>
      <c r="F4297" s="7">
        <v>-0.40950210989351071</v>
      </c>
    </row>
    <row r="4298" spans="4:6" x14ac:dyDescent="0.3">
      <c r="D4298" s="5">
        <f t="shared" si="69"/>
        <v>1167032920</v>
      </c>
      <c r="E4298" s="6">
        <v>0.5434420523638297</v>
      </c>
      <c r="F4298" s="7">
        <v>0.10910917811325117</v>
      </c>
    </row>
    <row r="4299" spans="4:6" x14ac:dyDescent="0.3">
      <c r="D4299" s="5">
        <f t="shared" si="69"/>
        <v>1055053216</v>
      </c>
      <c r="E4299" s="6">
        <v>0.49129743919828667</v>
      </c>
      <c r="F4299" s="7">
        <v>-2.1815815309834282E-2</v>
      </c>
    </row>
    <row r="4300" spans="4:6" x14ac:dyDescent="0.3">
      <c r="D4300" s="5">
        <f t="shared" si="69"/>
        <v>899100931</v>
      </c>
      <c r="E4300" s="6">
        <v>0.41867649733896972</v>
      </c>
      <c r="F4300" s="7">
        <v>-0.20528047914140937</v>
      </c>
    </row>
    <row r="4301" spans="4:6" x14ac:dyDescent="0.3">
      <c r="D4301" s="5">
        <f t="shared" si="69"/>
        <v>2004018078</v>
      </c>
      <c r="E4301" s="6">
        <v>0.93319363885856577</v>
      </c>
      <c r="F4301" s="7">
        <v>1.5000064866206537</v>
      </c>
    </row>
    <row r="4302" spans="4:6" x14ac:dyDescent="0.3">
      <c r="D4302" s="5">
        <f t="shared" si="69"/>
        <v>408280376</v>
      </c>
      <c r="E4302" s="6">
        <v>0.1901203656477112</v>
      </c>
      <c r="F4302" s="7">
        <v>-0.87745282555216342</v>
      </c>
    </row>
    <row r="4303" spans="4:6" x14ac:dyDescent="0.3">
      <c r="D4303" s="5">
        <f t="shared" si="69"/>
        <v>644601377</v>
      </c>
      <c r="E4303" s="6">
        <v>0.30016590729371262</v>
      </c>
      <c r="F4303" s="7">
        <v>-0.52392340580527486</v>
      </c>
    </row>
    <row r="4304" spans="4:6" x14ac:dyDescent="0.3">
      <c r="D4304" s="5">
        <f t="shared" si="69"/>
        <v>662507784</v>
      </c>
      <c r="E4304" s="6">
        <v>0.30850422783615461</v>
      </c>
      <c r="F4304" s="7">
        <v>-0.50009461788852072</v>
      </c>
    </row>
    <row r="4305" spans="4:6" x14ac:dyDescent="0.3">
      <c r="D4305" s="5">
        <f t="shared" si="69"/>
        <v>1734253987</v>
      </c>
      <c r="E4305" s="6">
        <v>0.80757494485711212</v>
      </c>
      <c r="F4305" s="7">
        <v>0.86899455264366832</v>
      </c>
    </row>
    <row r="4306" spans="4:6" x14ac:dyDescent="0.3">
      <c r="D4306" s="5">
        <f t="shared" si="69"/>
        <v>966679123</v>
      </c>
      <c r="E4306" s="6">
        <v>0.45014504524892668</v>
      </c>
      <c r="F4306" s="7">
        <v>-0.12529489883855285</v>
      </c>
    </row>
    <row r="4307" spans="4:6" x14ac:dyDescent="0.3">
      <c r="D4307" s="5">
        <f t="shared" si="69"/>
        <v>2043264317</v>
      </c>
      <c r="E4307" s="6">
        <v>0.95146909305031324</v>
      </c>
      <c r="F4307" s="7">
        <v>1.6592679333169296</v>
      </c>
    </row>
    <row r="4308" spans="4:6" x14ac:dyDescent="0.3">
      <c r="D4308" s="5">
        <f t="shared" si="69"/>
        <v>782906491</v>
      </c>
      <c r="E4308" s="6">
        <v>0.36456924478017655</v>
      </c>
      <c r="F4308" s="7">
        <v>-0.34627176006789367</v>
      </c>
    </row>
    <row r="4309" spans="4:6" x14ac:dyDescent="0.3">
      <c r="D4309" s="5">
        <f t="shared" si="69"/>
        <v>262007155</v>
      </c>
      <c r="E4309" s="6">
        <v>0.12200658919476587</v>
      </c>
      <c r="F4309" s="7">
        <v>-1.1650143644758881</v>
      </c>
    </row>
    <row r="4310" spans="4:6" x14ac:dyDescent="0.3">
      <c r="D4310" s="5">
        <f t="shared" si="69"/>
        <v>816181822</v>
      </c>
      <c r="E4310" s="6">
        <v>0.38006427826365852</v>
      </c>
      <c r="F4310" s="7">
        <v>-0.30531197477120592</v>
      </c>
    </row>
    <row r="4311" spans="4:6" x14ac:dyDescent="0.3">
      <c r="D4311" s="5">
        <f t="shared" si="69"/>
        <v>177741900</v>
      </c>
      <c r="E4311" s="6">
        <v>8.2767522039606717E-2</v>
      </c>
      <c r="F4311" s="7">
        <v>-1.3866941536553117</v>
      </c>
    </row>
    <row r="4312" spans="4:6" x14ac:dyDescent="0.3">
      <c r="D4312" s="5">
        <f t="shared" si="69"/>
        <v>582085135</v>
      </c>
      <c r="E4312" s="6">
        <v>0.27105451353923837</v>
      </c>
      <c r="F4312" s="7">
        <v>-0.60962684114390497</v>
      </c>
    </row>
    <row r="4313" spans="4:6" x14ac:dyDescent="0.3">
      <c r="D4313" s="5">
        <f t="shared" si="69"/>
        <v>155514237</v>
      </c>
      <c r="E4313" s="6">
        <v>7.2416959863544406E-2</v>
      </c>
      <c r="F4313" s="7">
        <v>-1.4580240295163429</v>
      </c>
    </row>
    <row r="4314" spans="4:6" x14ac:dyDescent="0.3">
      <c r="D4314" s="5">
        <f t="shared" si="69"/>
        <v>1372387962</v>
      </c>
      <c r="E4314" s="6">
        <v>0.6390679456657431</v>
      </c>
      <c r="F4314" s="7">
        <v>0.35596856245104302</v>
      </c>
    </row>
    <row r="4315" spans="4:6" x14ac:dyDescent="0.3">
      <c r="D4315" s="5">
        <f t="shared" si="69"/>
        <v>963771046</v>
      </c>
      <c r="E4315" s="6">
        <v>0.44879086636825544</v>
      </c>
      <c r="F4315" s="7">
        <v>-0.12871681109917887</v>
      </c>
    </row>
    <row r="4316" spans="4:6" x14ac:dyDescent="0.3">
      <c r="D4316" s="5">
        <f t="shared" si="69"/>
        <v>1253916505</v>
      </c>
      <c r="E4316" s="6">
        <v>0.58390037443852083</v>
      </c>
      <c r="F4316" s="7">
        <v>0.21188179822075287</v>
      </c>
    </row>
    <row r="4317" spans="4:6" x14ac:dyDescent="0.3">
      <c r="D4317" s="5">
        <f t="shared" si="69"/>
        <v>977022160</v>
      </c>
      <c r="E4317" s="6">
        <v>0.45496139717750383</v>
      </c>
      <c r="F4317" s="7">
        <v>-0.1131359242904796</v>
      </c>
    </row>
    <row r="4318" spans="4:6" x14ac:dyDescent="0.3">
      <c r="D4318" s="5">
        <f t="shared" si="69"/>
        <v>948313593</v>
      </c>
      <c r="E4318" s="6">
        <v>0.44159292889907298</v>
      </c>
      <c r="F4318" s="7">
        <v>-0.14693179208073459</v>
      </c>
    </row>
    <row r="4319" spans="4:6" x14ac:dyDescent="0.3">
      <c r="D4319" s="5">
        <f t="shared" si="69"/>
        <v>284028251</v>
      </c>
      <c r="E4319" s="6">
        <v>0.13226096111560329</v>
      </c>
      <c r="F4319" s="7">
        <v>-1.1157669079428223</v>
      </c>
    </row>
    <row r="4320" spans="4:6" x14ac:dyDescent="0.3">
      <c r="D4320" s="5">
        <f t="shared" si="69"/>
        <v>792101573</v>
      </c>
      <c r="E4320" s="6">
        <v>0.36885103850518453</v>
      </c>
      <c r="F4320" s="7">
        <v>-0.33489793880343072</v>
      </c>
    </row>
    <row r="4321" spans="4:6" x14ac:dyDescent="0.3">
      <c r="D4321" s="5">
        <f t="shared" si="69"/>
        <v>1736179095</v>
      </c>
      <c r="E4321" s="6">
        <v>0.80847139312743344</v>
      </c>
      <c r="F4321" s="7">
        <v>0.87227712488279774</v>
      </c>
    </row>
    <row r="4322" spans="4:6" x14ac:dyDescent="0.3">
      <c r="D4322" s="5">
        <f t="shared" si="69"/>
        <v>1551770570</v>
      </c>
      <c r="E4322" s="6">
        <v>0.72259948190543755</v>
      </c>
      <c r="F4322" s="7">
        <v>0.59058124225086805</v>
      </c>
    </row>
    <row r="4323" spans="4:6" x14ac:dyDescent="0.3">
      <c r="D4323" s="5">
        <f t="shared" si="69"/>
        <v>1287577110</v>
      </c>
      <c r="E4323" s="6">
        <v>0.59957481510897614</v>
      </c>
      <c r="F4323" s="7">
        <v>0.25224671765838558</v>
      </c>
    </row>
    <row r="4324" spans="4:6" x14ac:dyDescent="0.3">
      <c r="D4324" s="5">
        <f t="shared" si="69"/>
        <v>162965336</v>
      </c>
      <c r="E4324" s="6">
        <v>7.5886648218973216E-2</v>
      </c>
      <c r="F4324" s="7">
        <v>-1.4332958886282194</v>
      </c>
    </row>
    <row r="4325" spans="4:6" x14ac:dyDescent="0.3">
      <c r="D4325" s="5">
        <f t="shared" si="69"/>
        <v>267135095</v>
      </c>
      <c r="E4325" s="6">
        <v>0.1243944723386266</v>
      </c>
      <c r="F4325" s="7">
        <v>-1.1532959188702463</v>
      </c>
    </row>
    <row r="4326" spans="4:6" x14ac:dyDescent="0.3">
      <c r="D4326" s="5">
        <f t="shared" si="69"/>
        <v>1386354157</v>
      </c>
      <c r="E4326" s="6">
        <v>0.64557146201429094</v>
      </c>
      <c r="F4326" s="7">
        <v>0.37339151190671604</v>
      </c>
    </row>
    <row r="4327" spans="4:6" x14ac:dyDescent="0.3">
      <c r="D4327" s="5">
        <f t="shared" si="69"/>
        <v>816104733</v>
      </c>
      <c r="E4327" s="6">
        <v>0.38002838090064783</v>
      </c>
      <c r="F4327" s="7">
        <v>-0.30540625056531545</v>
      </c>
    </row>
    <row r="4328" spans="4:6" x14ac:dyDescent="0.3">
      <c r="D4328" s="5">
        <f t="shared" si="69"/>
        <v>751546075</v>
      </c>
      <c r="E4328" s="6">
        <v>0.34996591308150993</v>
      </c>
      <c r="F4328" s="7">
        <v>-0.38541249560448898</v>
      </c>
    </row>
    <row r="4329" spans="4:6" x14ac:dyDescent="0.3">
      <c r="D4329" s="5">
        <f t="shared" si="69"/>
        <v>439337554</v>
      </c>
      <c r="E4329" s="6">
        <v>0.2045824911488057</v>
      </c>
      <c r="F4329" s="7">
        <v>-0.82536397282522012</v>
      </c>
    </row>
    <row r="4330" spans="4:6" x14ac:dyDescent="0.3">
      <c r="D4330" s="5">
        <f t="shared" si="69"/>
        <v>862055009</v>
      </c>
      <c r="E4330" s="6">
        <v>0.40142564559488153</v>
      </c>
      <c r="F4330" s="7">
        <v>-0.24965871080478017</v>
      </c>
    </row>
    <row r="4331" spans="4:6" x14ac:dyDescent="0.3">
      <c r="D4331" s="5">
        <f t="shared" si="69"/>
        <v>466711520</v>
      </c>
      <c r="E4331" s="6">
        <v>0.21732948740695557</v>
      </c>
      <c r="F4331" s="7">
        <v>-0.78124404211702136</v>
      </c>
    </row>
    <row r="4332" spans="4:6" x14ac:dyDescent="0.3">
      <c r="D4332" s="5">
        <f t="shared" si="69"/>
        <v>1528324890</v>
      </c>
      <c r="E4332" s="6">
        <v>0.71168173636466425</v>
      </c>
      <c r="F4332" s="7">
        <v>0.5583044199492031</v>
      </c>
    </row>
    <row r="4333" spans="4:6" x14ac:dyDescent="0.3">
      <c r="D4333" s="5">
        <f t="shared" si="69"/>
        <v>1265039799</v>
      </c>
      <c r="E4333" s="6">
        <v>0.58908006184648731</v>
      </c>
      <c r="F4333" s="7">
        <v>0.22517919181941454</v>
      </c>
    </row>
    <row r="4334" spans="4:6" x14ac:dyDescent="0.3">
      <c r="D4334" s="5">
        <f t="shared" si="69"/>
        <v>1038635084</v>
      </c>
      <c r="E4334" s="6">
        <v>0.48365215070885809</v>
      </c>
      <c r="F4334" s="7">
        <v>-4.0989456344147815E-2</v>
      </c>
    </row>
    <row r="4335" spans="4:6" x14ac:dyDescent="0.3">
      <c r="D4335" s="5">
        <f t="shared" si="69"/>
        <v>800916902</v>
      </c>
      <c r="E4335" s="6">
        <v>0.37295599595918877</v>
      </c>
      <c r="F4335" s="7">
        <v>-0.32403439831378389</v>
      </c>
    </row>
    <row r="4336" spans="4:6" x14ac:dyDescent="0.3">
      <c r="D4336" s="5">
        <f t="shared" si="69"/>
        <v>2059163148</v>
      </c>
      <c r="E4336" s="6">
        <v>0.95887256316735647</v>
      </c>
      <c r="F4336" s="7">
        <v>1.7377500037419014</v>
      </c>
    </row>
    <row r="4337" spans="4:6" x14ac:dyDescent="0.3">
      <c r="D4337" s="5">
        <f t="shared" si="69"/>
        <v>1583715713</v>
      </c>
      <c r="E4337" s="6">
        <v>0.73747509833190139</v>
      </c>
      <c r="F4337" s="7">
        <v>0.63558062162206763</v>
      </c>
    </row>
    <row r="4338" spans="4:6" x14ac:dyDescent="0.3">
      <c r="D4338" s="5">
        <f t="shared" si="69"/>
        <v>1418316317</v>
      </c>
      <c r="E4338" s="6">
        <v>0.66045500259888823</v>
      </c>
      <c r="F4338" s="7">
        <v>0.41370523219013339</v>
      </c>
    </row>
    <row r="4339" spans="4:6" x14ac:dyDescent="0.3">
      <c r="D4339" s="5">
        <f t="shared" si="69"/>
        <v>1768271547</v>
      </c>
      <c r="E4339" s="6">
        <v>0.82341560565253313</v>
      </c>
      <c r="F4339" s="7">
        <v>0.92846042202408741</v>
      </c>
    </row>
    <row r="4340" spans="4:6" x14ac:dyDescent="0.3">
      <c r="D4340" s="5">
        <f t="shared" si="69"/>
        <v>203327928</v>
      </c>
      <c r="E4340" s="6">
        <v>9.4681944786274758E-2</v>
      </c>
      <c r="F4340" s="7">
        <v>-1.3124632155063511</v>
      </c>
    </row>
    <row r="4341" spans="4:6" x14ac:dyDescent="0.3">
      <c r="D4341" s="5">
        <f t="shared" si="69"/>
        <v>842145698</v>
      </c>
      <c r="E4341" s="6">
        <v>0.39215465019657708</v>
      </c>
      <c r="F4341" s="7">
        <v>-0.27370764732807995</v>
      </c>
    </row>
    <row r="4342" spans="4:6" x14ac:dyDescent="0.3">
      <c r="D4342" s="5">
        <f t="shared" si="69"/>
        <v>1497034095</v>
      </c>
      <c r="E4342" s="6">
        <v>0.69711082447051143</v>
      </c>
      <c r="F4342" s="7">
        <v>0.5161089017131868</v>
      </c>
    </row>
    <row r="4343" spans="4:6" x14ac:dyDescent="0.3">
      <c r="D4343" s="5">
        <f t="shared" si="69"/>
        <v>508078195</v>
      </c>
      <c r="E4343" s="6">
        <v>0.23659234655703637</v>
      </c>
      <c r="F4343" s="7">
        <v>-0.71730699326918368</v>
      </c>
    </row>
    <row r="4344" spans="4:6" x14ac:dyDescent="0.3">
      <c r="D4344" s="5">
        <f t="shared" si="69"/>
        <v>1179302105</v>
      </c>
      <c r="E4344" s="6">
        <v>0.54915533685046747</v>
      </c>
      <c r="F4344" s="7">
        <v>0.12352759206471786</v>
      </c>
    </row>
    <row r="4345" spans="4:6" x14ac:dyDescent="0.3">
      <c r="D4345" s="5">
        <f t="shared" si="69"/>
        <v>595395779</v>
      </c>
      <c r="E4345" s="6">
        <v>0.27725276516494601</v>
      </c>
      <c r="F4345" s="7">
        <v>-0.59102222394588333</v>
      </c>
    </row>
    <row r="4346" spans="4:6" x14ac:dyDescent="0.3">
      <c r="D4346" s="5">
        <f t="shared" si="69"/>
        <v>576000308</v>
      </c>
      <c r="E4346" s="6">
        <v>0.26822104516273459</v>
      </c>
      <c r="F4346" s="7">
        <v>-0.61820215405588463</v>
      </c>
    </row>
    <row r="4347" spans="4:6" x14ac:dyDescent="0.3">
      <c r="D4347" s="5">
        <f t="shared" si="69"/>
        <v>640089759</v>
      </c>
      <c r="E4347" s="6">
        <v>0.29806502144603525</v>
      </c>
      <c r="F4347" s="7">
        <v>-0.52997387703581467</v>
      </c>
    </row>
    <row r="4348" spans="4:6" x14ac:dyDescent="0.3">
      <c r="D4348" s="5">
        <f t="shared" si="69"/>
        <v>1925527300</v>
      </c>
      <c r="E4348" s="6">
        <v>0.89664352209925979</v>
      </c>
      <c r="F4348" s="7">
        <v>1.26265565895277</v>
      </c>
    </row>
    <row r="4349" spans="4:6" x14ac:dyDescent="0.3">
      <c r="D4349" s="5">
        <f t="shared" si="69"/>
        <v>1888572493</v>
      </c>
      <c r="E4349" s="6">
        <v>0.87943509908340411</v>
      </c>
      <c r="F4349" s="7">
        <v>1.172167530054546</v>
      </c>
    </row>
    <row r="4350" spans="4:6" x14ac:dyDescent="0.3">
      <c r="D4350" s="5">
        <f t="shared" si="69"/>
        <v>454510806</v>
      </c>
      <c r="E4350" s="6">
        <v>0.21164808721435077</v>
      </c>
      <c r="F4350" s="7">
        <v>-0.80071583292838167</v>
      </c>
    </row>
    <row r="4351" spans="4:6" x14ac:dyDescent="0.3">
      <c r="D4351" s="5">
        <f t="shared" si="69"/>
        <v>998178674</v>
      </c>
      <c r="E4351" s="6">
        <v>0.4648131667308632</v>
      </c>
      <c r="F4351" s="7">
        <v>-8.8314979618965145E-2</v>
      </c>
    </row>
    <row r="4352" spans="4:6" x14ac:dyDescent="0.3">
      <c r="D4352" s="5">
        <f t="shared" si="69"/>
        <v>2139668562</v>
      </c>
      <c r="E4352" s="6">
        <v>0.9963608179207526</v>
      </c>
      <c r="F4352" s="7">
        <v>2.6838321302261434</v>
      </c>
    </row>
    <row r="4353" spans="4:6" x14ac:dyDescent="0.3">
      <c r="D4353" s="5">
        <f t="shared" si="69"/>
        <v>715153837</v>
      </c>
      <c r="E4353" s="6">
        <v>0.33301945667063765</v>
      </c>
      <c r="F4353" s="7">
        <v>-0.43159070761287333</v>
      </c>
    </row>
    <row r="4354" spans="4:6" x14ac:dyDescent="0.3">
      <c r="D4354" s="5">
        <f t="shared" si="69"/>
        <v>391240302</v>
      </c>
      <c r="E4354" s="6">
        <v>0.18218546284566212</v>
      </c>
      <c r="F4354" s="7">
        <v>-0.90706783584887984</v>
      </c>
    </row>
    <row r="4355" spans="4:6" x14ac:dyDescent="0.3">
      <c r="D4355" s="5">
        <f t="shared" ref="D4355:D4418" si="70">MOD(D4354*$B$4,$B$5)</f>
        <v>589426124</v>
      </c>
      <c r="E4355" s="6">
        <v>0.274472927930274</v>
      </c>
      <c r="F4355" s="7">
        <v>-0.59934048474619017</v>
      </c>
    </row>
    <row r="4356" spans="4:6" x14ac:dyDescent="0.3">
      <c r="D4356" s="5">
        <f t="shared" si="70"/>
        <v>177592501</v>
      </c>
      <c r="E4356" s="6">
        <v>8.2697952708879446E-2</v>
      </c>
      <c r="F4356" s="7">
        <v>-1.3871504028080466</v>
      </c>
    </row>
    <row r="4357" spans="4:6" x14ac:dyDescent="0.3">
      <c r="D4357" s="5">
        <f t="shared" si="70"/>
        <v>1960380594</v>
      </c>
      <c r="E4357" s="6">
        <v>0.91287335186533014</v>
      </c>
      <c r="F4357" s="7">
        <v>1.3586633327200344</v>
      </c>
    </row>
    <row r="4358" spans="4:6" x14ac:dyDescent="0.3">
      <c r="D4358" s="5">
        <f t="shared" si="70"/>
        <v>664747919</v>
      </c>
      <c r="E4358" s="6">
        <v>0.30954737198496923</v>
      </c>
      <c r="F4358" s="7">
        <v>-0.49713373875291278</v>
      </c>
    </row>
    <row r="4359" spans="4:6" x14ac:dyDescent="0.3">
      <c r="D4359" s="5">
        <f t="shared" si="70"/>
        <v>346144575</v>
      </c>
      <c r="E4359" s="6">
        <v>0.16118612853920658</v>
      </c>
      <c r="F4359" s="7">
        <v>-0.98959470921447779</v>
      </c>
    </row>
    <row r="4360" spans="4:6" x14ac:dyDescent="0.3">
      <c r="D4360" s="5">
        <f t="shared" si="70"/>
        <v>1322006165</v>
      </c>
      <c r="E4360" s="6">
        <v>0.61560709319599638</v>
      </c>
      <c r="F4360" s="7">
        <v>0.29396347498021486</v>
      </c>
    </row>
    <row r="4361" spans="4:6" x14ac:dyDescent="0.3">
      <c r="D4361" s="5">
        <f t="shared" si="70"/>
        <v>2083020110</v>
      </c>
      <c r="E4361" s="6">
        <v>0.96998182681387457</v>
      </c>
      <c r="F4361" s="7">
        <v>1.8805265872478782</v>
      </c>
    </row>
    <row r="4362" spans="4:6" x14ac:dyDescent="0.3">
      <c r="D4362" s="5">
        <f t="shared" si="70"/>
        <v>2131893623</v>
      </c>
      <c r="E4362" s="6">
        <v>0.99274032981390159</v>
      </c>
      <c r="F4362" s="7">
        <v>2.4441511938089913</v>
      </c>
    </row>
    <row r="4363" spans="4:6" x14ac:dyDescent="0.3">
      <c r="D4363" s="5">
        <f t="shared" si="70"/>
        <v>1220711593</v>
      </c>
      <c r="E4363" s="6">
        <v>0.56843813235726037</v>
      </c>
      <c r="F4363" s="7">
        <v>0.17239915647625559</v>
      </c>
    </row>
    <row r="4364" spans="4:6" x14ac:dyDescent="0.3">
      <c r="D4364" s="5">
        <f t="shared" si="70"/>
        <v>165515670</v>
      </c>
      <c r="E4364" s="6">
        <v>7.7074240033583943E-2</v>
      </c>
      <c r="F4364" s="7">
        <v>-1.4250301704660151</v>
      </c>
    </row>
    <row r="4365" spans="4:6" x14ac:dyDescent="0.3">
      <c r="D4365" s="5">
        <f t="shared" si="70"/>
        <v>967739730</v>
      </c>
      <c r="E4365" s="6">
        <v>0.45063892887033424</v>
      </c>
      <c r="F4365" s="7">
        <v>-0.1240472577214211</v>
      </c>
    </row>
    <row r="4366" spans="4:6" x14ac:dyDescent="0.3">
      <c r="D4366" s="5">
        <f t="shared" si="70"/>
        <v>1700217286</v>
      </c>
      <c r="E4366" s="6">
        <v>0.79172537083898242</v>
      </c>
      <c r="F4366" s="7">
        <v>0.81242246790007966</v>
      </c>
    </row>
    <row r="4367" spans="4:6" x14ac:dyDescent="0.3">
      <c r="D4367" s="5">
        <f t="shared" si="70"/>
        <v>806075107</v>
      </c>
      <c r="E4367" s="6">
        <v>0.37535797234192303</v>
      </c>
      <c r="F4367" s="7">
        <v>-0.31769547404733084</v>
      </c>
    </row>
    <row r="4368" spans="4:6" x14ac:dyDescent="0.3">
      <c r="D4368" s="5">
        <f t="shared" si="70"/>
        <v>1942773651</v>
      </c>
      <c r="E4368" s="6">
        <v>0.90467448011476037</v>
      </c>
      <c r="F4368" s="7">
        <v>1.3086555947446874</v>
      </c>
    </row>
    <row r="4369" spans="4:6" x14ac:dyDescent="0.3">
      <c r="D4369" s="5">
        <f t="shared" si="70"/>
        <v>1163526578</v>
      </c>
      <c r="E4369" s="6">
        <v>0.54180928463284794</v>
      </c>
      <c r="F4369" s="7">
        <v>0.10499291490421539</v>
      </c>
    </row>
    <row r="4370" spans="4:6" x14ac:dyDescent="0.3">
      <c r="D4370" s="5">
        <f t="shared" si="70"/>
        <v>1451626647</v>
      </c>
      <c r="E4370" s="6">
        <v>0.67596633376177995</v>
      </c>
      <c r="F4370" s="7">
        <v>0.45644872787388163</v>
      </c>
    </row>
    <row r="4371" spans="4:6" x14ac:dyDescent="0.3">
      <c r="D4371" s="5">
        <f t="shared" si="70"/>
        <v>1225959374</v>
      </c>
      <c r="E4371" s="6">
        <v>0.57088182081550531</v>
      </c>
      <c r="F4371" s="7">
        <v>0.17861965736896263</v>
      </c>
    </row>
    <row r="4372" spans="4:6" x14ac:dyDescent="0.3">
      <c r="D4372" s="5">
        <f t="shared" si="70"/>
        <v>78081975</v>
      </c>
      <c r="E4372" s="6">
        <v>3.635975302789337E-2</v>
      </c>
      <c r="F4372" s="7">
        <v>-1.7945871244829854</v>
      </c>
    </row>
    <row r="4373" spans="4:6" x14ac:dyDescent="0.3">
      <c r="D4373" s="5">
        <f t="shared" si="70"/>
        <v>261214740</v>
      </c>
      <c r="E4373" s="6">
        <v>0.12163759220544025</v>
      </c>
      <c r="F4373" s="7">
        <v>-1.1668395187293641</v>
      </c>
    </row>
    <row r="4374" spans="4:6" x14ac:dyDescent="0.3">
      <c r="D4374" s="5">
        <f t="shared" si="70"/>
        <v>1220223003</v>
      </c>
      <c r="E4374" s="6">
        <v>0.56821061490868274</v>
      </c>
      <c r="F4374" s="7">
        <v>0.1718203452661454</v>
      </c>
    </row>
    <row r="4375" spans="4:6" x14ac:dyDescent="0.3">
      <c r="D4375" s="5">
        <f t="shared" si="70"/>
        <v>203107897</v>
      </c>
      <c r="E4375" s="6">
        <v>9.4579484867471725E-2</v>
      </c>
      <c r="F4375" s="7">
        <v>-1.3130711633257373</v>
      </c>
    </row>
    <row r="4376" spans="4:6" x14ac:dyDescent="0.3">
      <c r="D4376" s="5">
        <f t="shared" si="70"/>
        <v>958447532</v>
      </c>
      <c r="E4376" s="6">
        <v>0.44631191198370596</v>
      </c>
      <c r="F4376" s="7">
        <v>-0.13498488626905342</v>
      </c>
    </row>
    <row r="4377" spans="4:6" x14ac:dyDescent="0.3">
      <c r="D4377" s="5">
        <f t="shared" si="70"/>
        <v>1980609851</v>
      </c>
      <c r="E4377" s="6">
        <v>0.92229333373000222</v>
      </c>
      <c r="F4377" s="7">
        <v>1.420667886731608</v>
      </c>
    </row>
    <row r="4378" spans="4:6" x14ac:dyDescent="0.3">
      <c r="D4378" s="5">
        <f t="shared" si="70"/>
        <v>46153181</v>
      </c>
      <c r="E4378" s="6">
        <v>2.1491749697822846E-2</v>
      </c>
      <c r="F4378" s="7">
        <v>-2.0238702916668174</v>
      </c>
    </row>
    <row r="4379" spans="4:6" x14ac:dyDescent="0.3">
      <c r="D4379" s="5">
        <f t="shared" si="70"/>
        <v>919658112</v>
      </c>
      <c r="E4379" s="6">
        <v>0.42824918071576318</v>
      </c>
      <c r="F4379" s="7">
        <v>-0.18083338017462086</v>
      </c>
    </row>
    <row r="4380" spans="4:6" x14ac:dyDescent="0.3">
      <c r="D4380" s="5">
        <f t="shared" si="70"/>
        <v>34773568</v>
      </c>
      <c r="E4380" s="6">
        <v>1.6192704454243839E-2</v>
      </c>
      <c r="F4380" s="7">
        <v>-2.13962098992703</v>
      </c>
    </row>
    <row r="4381" spans="4:6" x14ac:dyDescent="0.3">
      <c r="D4381" s="5">
        <f t="shared" si="70"/>
        <v>1370172621</v>
      </c>
      <c r="E4381" s="6">
        <v>0.63803634712289681</v>
      </c>
      <c r="F4381" s="7">
        <v>0.35321494344817633</v>
      </c>
    </row>
    <row r="4382" spans="4:6" x14ac:dyDescent="0.3">
      <c r="D4382" s="5">
        <f t="shared" si="70"/>
        <v>1401227985</v>
      </c>
      <c r="E4382" s="6">
        <v>0.65249762791441535</v>
      </c>
      <c r="F4382" s="7">
        <v>0.39207236707176218</v>
      </c>
    </row>
    <row r="4383" spans="4:6" x14ac:dyDescent="0.3">
      <c r="D4383" s="5">
        <f t="shared" si="70"/>
        <v>1531118023</v>
      </c>
      <c r="E4383" s="6">
        <v>0.71298239027427734</v>
      </c>
      <c r="F4383" s="7">
        <v>0.56211859560348121</v>
      </c>
    </row>
    <row r="4384" spans="4:6" x14ac:dyDescent="0.3">
      <c r="D4384" s="5">
        <f t="shared" si="70"/>
        <v>800893081</v>
      </c>
      <c r="E4384" s="6">
        <v>0.37294490344165349</v>
      </c>
      <c r="F4384" s="7">
        <v>-0.3240637019969011</v>
      </c>
    </row>
    <row r="4385" spans="4:6" x14ac:dyDescent="0.3">
      <c r="D4385" s="5">
        <f t="shared" si="70"/>
        <v>909299657</v>
      </c>
      <c r="E4385" s="6">
        <v>0.42342564922145165</v>
      </c>
      <c r="F4385" s="7">
        <v>-0.19313748252658189</v>
      </c>
    </row>
    <row r="4386" spans="4:6" x14ac:dyDescent="0.3">
      <c r="D4386" s="5">
        <f t="shared" si="70"/>
        <v>385482014</v>
      </c>
      <c r="E4386" s="6">
        <v>0.17950405104039613</v>
      </c>
      <c r="F4386" s="7">
        <v>-0.91725677509547843</v>
      </c>
    </row>
    <row r="4387" spans="4:6" x14ac:dyDescent="0.3">
      <c r="D4387" s="5">
        <f t="shared" si="70"/>
        <v>1803980186</v>
      </c>
      <c r="E4387" s="6">
        <v>0.84004373647276664</v>
      </c>
      <c r="F4387" s="7">
        <v>0.99463765415900451</v>
      </c>
    </row>
    <row r="4388" spans="4:6" x14ac:dyDescent="0.3">
      <c r="D4388" s="5">
        <f t="shared" si="70"/>
        <v>1613156203</v>
      </c>
      <c r="E4388" s="6">
        <v>0.75118439481703969</v>
      </c>
      <c r="F4388" s="7">
        <v>0.67822158225939821</v>
      </c>
    </row>
    <row r="4389" spans="4:6" x14ac:dyDescent="0.3">
      <c r="D4389" s="5">
        <f t="shared" si="70"/>
        <v>906034793</v>
      </c>
      <c r="E4389" s="6">
        <v>0.42190532844691103</v>
      </c>
      <c r="F4389" s="7">
        <v>-0.19702157165322187</v>
      </c>
    </row>
    <row r="4390" spans="4:6" x14ac:dyDescent="0.3">
      <c r="D4390" s="5">
        <f t="shared" si="70"/>
        <v>1701021748</v>
      </c>
      <c r="E4390" s="6">
        <v>0.79209997764984141</v>
      </c>
      <c r="F4390" s="7">
        <v>0.81372930063048465</v>
      </c>
    </row>
    <row r="4391" spans="4:6" x14ac:dyDescent="0.3">
      <c r="D4391" s="5">
        <f t="shared" si="70"/>
        <v>983554663</v>
      </c>
      <c r="E4391" s="6">
        <v>0.45800333093665851</v>
      </c>
      <c r="F4391" s="7">
        <v>-0.10546522578083911</v>
      </c>
    </row>
    <row r="4392" spans="4:6" x14ac:dyDescent="0.3">
      <c r="D4392" s="5">
        <f t="shared" si="70"/>
        <v>598669797</v>
      </c>
      <c r="E4392" s="6">
        <v>0.27877734860291459</v>
      </c>
      <c r="F4392" s="7">
        <v>-0.58647747038517828</v>
      </c>
    </row>
    <row r="4393" spans="4:6" x14ac:dyDescent="0.3">
      <c r="D4393" s="5">
        <f t="shared" si="70"/>
        <v>1849816955</v>
      </c>
      <c r="E4393" s="6">
        <v>0.86138814535121255</v>
      </c>
      <c r="F4393" s="7">
        <v>1.0865771922134717</v>
      </c>
    </row>
    <row r="4394" spans="4:6" x14ac:dyDescent="0.3">
      <c r="D4394" s="5">
        <f t="shared" si="70"/>
        <v>144192545</v>
      </c>
      <c r="E4394" s="6">
        <v>6.714488618741267E-2</v>
      </c>
      <c r="F4394" s="7">
        <v>-1.497397830840568</v>
      </c>
    </row>
    <row r="4395" spans="4:6" x14ac:dyDescent="0.3">
      <c r="D4395" s="5">
        <f t="shared" si="70"/>
        <v>323839768</v>
      </c>
      <c r="E4395" s="6">
        <v>0.15079964338876273</v>
      </c>
      <c r="F4395" s="7">
        <v>-1.0330098549774001</v>
      </c>
    </row>
    <row r="4396" spans="4:6" x14ac:dyDescent="0.3">
      <c r="D4396" s="5">
        <f t="shared" si="70"/>
        <v>535974615</v>
      </c>
      <c r="E4396" s="6">
        <v>0.24958262941761186</v>
      </c>
      <c r="F4396" s="7">
        <v>-0.67580374159136369</v>
      </c>
    </row>
    <row r="4397" spans="4:6" x14ac:dyDescent="0.3">
      <c r="D4397" s="5">
        <f t="shared" si="70"/>
        <v>1295145256</v>
      </c>
      <c r="E4397" s="6">
        <v>0.60309900772115121</v>
      </c>
      <c r="F4397" s="7">
        <v>0.26137675034341745</v>
      </c>
    </row>
    <row r="4398" spans="4:6" x14ac:dyDescent="0.3">
      <c r="D4398" s="5">
        <f t="shared" si="70"/>
        <v>412720912</v>
      </c>
      <c r="E4398" s="6">
        <v>0.19218815135973333</v>
      </c>
      <c r="F4398" s="7">
        <v>-0.86986112447548425</v>
      </c>
    </row>
    <row r="4399" spans="4:6" x14ac:dyDescent="0.3">
      <c r="D4399" s="5">
        <f t="shared" si="70"/>
        <v>245349933</v>
      </c>
      <c r="E4399" s="6">
        <v>0.11424996574805114</v>
      </c>
      <c r="F4399" s="7">
        <v>-1.20423197260684</v>
      </c>
    </row>
    <row r="4400" spans="4:6" x14ac:dyDescent="0.3">
      <c r="D4400" s="5">
        <f t="shared" si="70"/>
        <v>2061786285</v>
      </c>
      <c r="E4400" s="6">
        <v>0.96009405652069868</v>
      </c>
      <c r="F4400" s="7">
        <v>1.7517785906196379</v>
      </c>
    </row>
    <row r="4401" spans="4:6" x14ac:dyDescent="0.3">
      <c r="D4401" s="5">
        <f t="shared" si="70"/>
        <v>1503626667</v>
      </c>
      <c r="E4401" s="6">
        <v>0.70018073003755954</v>
      </c>
      <c r="F4401" s="7">
        <v>0.52492038191066481</v>
      </c>
    </row>
    <row r="4402" spans="4:6" x14ac:dyDescent="0.3">
      <c r="D4402" s="5">
        <f t="shared" si="70"/>
        <v>910541451</v>
      </c>
      <c r="E4402" s="6">
        <v>0.42400390461460119</v>
      </c>
      <c r="F4402" s="7">
        <v>-0.19166093339544235</v>
      </c>
    </row>
    <row r="4403" spans="4:6" x14ac:dyDescent="0.3">
      <c r="D4403" s="5">
        <f t="shared" si="70"/>
        <v>198578072</v>
      </c>
      <c r="E4403" s="6">
        <v>9.2470120724728447E-2</v>
      </c>
      <c r="F4403" s="7">
        <v>-1.3256965174011333</v>
      </c>
    </row>
    <row r="4404" spans="4:6" x14ac:dyDescent="0.3">
      <c r="D4404" s="5">
        <f t="shared" si="70"/>
        <v>1342596951</v>
      </c>
      <c r="E4404" s="6">
        <v>0.6251954251203643</v>
      </c>
      <c r="F4404" s="7">
        <v>0.31915477437829676</v>
      </c>
    </row>
    <row r="4405" spans="4:6" x14ac:dyDescent="0.3">
      <c r="D4405" s="5">
        <f t="shared" si="70"/>
        <v>1735922555</v>
      </c>
      <c r="E4405" s="6">
        <v>0.80835193238067615</v>
      </c>
      <c r="F4405" s="7">
        <v>0.87183914671250706</v>
      </c>
    </row>
    <row r="4406" spans="4:6" x14ac:dyDescent="0.3">
      <c r="D4406" s="5">
        <f t="shared" si="70"/>
        <v>2053230112</v>
      </c>
      <c r="E4406" s="6">
        <v>0.95610977798338026</v>
      </c>
      <c r="F4406" s="7">
        <v>1.7072239019244808</v>
      </c>
    </row>
    <row r="4407" spans="4:6" x14ac:dyDescent="0.3">
      <c r="D4407" s="5">
        <f t="shared" si="70"/>
        <v>805460008</v>
      </c>
      <c r="E4407" s="6">
        <v>0.37507154454949454</v>
      </c>
      <c r="F4407" s="7">
        <v>-0.31845069493211148</v>
      </c>
    </row>
    <row r="4408" spans="4:6" x14ac:dyDescent="0.3">
      <c r="D4408" s="5">
        <f t="shared" si="70"/>
        <v>168617233</v>
      </c>
      <c r="E4408" s="6">
        <v>7.8518517854175088E-2</v>
      </c>
      <c r="F4408" s="7">
        <v>-1.4151073084101322</v>
      </c>
    </row>
    <row r="4409" spans="4:6" x14ac:dyDescent="0.3">
      <c r="D4409" s="5">
        <f t="shared" si="70"/>
        <v>359432013</v>
      </c>
      <c r="E4409" s="6">
        <v>0.16737357402907085</v>
      </c>
      <c r="F4409" s="7">
        <v>-0.96459611101935527</v>
      </c>
    </row>
    <row r="4410" spans="4:6" x14ac:dyDescent="0.3">
      <c r="D4410" s="5">
        <f t="shared" si="70"/>
        <v>622315410</v>
      </c>
      <c r="E4410" s="6">
        <v>0.28978819520192983</v>
      </c>
      <c r="F4410" s="7">
        <v>-0.55400358770176839</v>
      </c>
    </row>
    <row r="4411" spans="4:6" x14ac:dyDescent="0.3">
      <c r="D4411" s="5">
        <f t="shared" si="70"/>
        <v>785901874</v>
      </c>
      <c r="E4411" s="6">
        <v>0.36596407868523528</v>
      </c>
      <c r="F4411" s="7">
        <v>-0.34256178246907087</v>
      </c>
    </row>
    <row r="4412" spans="4:6" x14ac:dyDescent="0.3">
      <c r="D4412" s="5">
        <f t="shared" si="70"/>
        <v>970735599</v>
      </c>
      <c r="E4412" s="6">
        <v>0.45203398908677883</v>
      </c>
      <c r="F4412" s="7">
        <v>-0.12052411462104168</v>
      </c>
    </row>
    <row r="4413" spans="4:6" x14ac:dyDescent="0.3">
      <c r="D4413" s="5">
        <f t="shared" si="70"/>
        <v>284921789</v>
      </c>
      <c r="E4413" s="6">
        <v>0.13267704717132919</v>
      </c>
      <c r="F4413" s="7">
        <v>-1.1138254085510582</v>
      </c>
    </row>
    <row r="4414" spans="4:6" x14ac:dyDescent="0.3">
      <c r="D4414" s="5">
        <f t="shared" si="70"/>
        <v>974401431</v>
      </c>
      <c r="E4414" s="6">
        <v>0.45374102513654252</v>
      </c>
      <c r="F4414" s="7">
        <v>-0.11621512460425491</v>
      </c>
    </row>
    <row r="4415" spans="4:6" x14ac:dyDescent="0.3">
      <c r="D4415" s="5">
        <f t="shared" si="70"/>
        <v>1144639207</v>
      </c>
      <c r="E4415" s="6">
        <v>0.53301416713093797</v>
      </c>
      <c r="F4415" s="7">
        <v>8.2848925694919737E-2</v>
      </c>
    </row>
    <row r="4416" spans="4:6" x14ac:dyDescent="0.3">
      <c r="D4416" s="5">
        <f t="shared" si="70"/>
        <v>272407434</v>
      </c>
      <c r="E4416" s="6">
        <v>0.12684959650677591</v>
      </c>
      <c r="F4416" s="7">
        <v>-1.1414103659165844</v>
      </c>
    </row>
    <row r="4417" spans="4:6" x14ac:dyDescent="0.3">
      <c r="D4417" s="5">
        <f t="shared" si="70"/>
        <v>336876033</v>
      </c>
      <c r="E4417" s="6">
        <v>0.15687012733600114</v>
      </c>
      <c r="F4417" s="7">
        <v>-1.0074048644104119</v>
      </c>
    </row>
    <row r="4418" spans="4:6" x14ac:dyDescent="0.3">
      <c r="D4418" s="5">
        <f t="shared" si="70"/>
        <v>596813859</v>
      </c>
      <c r="E4418" s="6">
        <v>0.27791311012386632</v>
      </c>
      <c r="F4418" s="7">
        <v>-0.58905225516537296</v>
      </c>
    </row>
    <row r="4419" spans="4:6" x14ac:dyDescent="0.3">
      <c r="D4419" s="5">
        <f t="shared" ref="D4419:D4482" si="71">MOD(D4418*$B$4,$B$5)</f>
        <v>308663284</v>
      </c>
      <c r="E4419" s="6">
        <v>0.14373254230593568</v>
      </c>
      <c r="F4419" s="7">
        <v>-1.0636989845802451</v>
      </c>
    </row>
    <row r="4420" spans="4:6" x14ac:dyDescent="0.3">
      <c r="D4420" s="5">
        <f t="shared" si="71"/>
        <v>243839078</v>
      </c>
      <c r="E4420" s="6">
        <v>0.11354641906316058</v>
      </c>
      <c r="F4420" s="7">
        <v>-1.2078815218903172</v>
      </c>
    </row>
    <row r="4421" spans="4:6" x14ac:dyDescent="0.3">
      <c r="D4421" s="5">
        <f t="shared" si="71"/>
        <v>2145748578</v>
      </c>
      <c r="E4421" s="6">
        <v>0.99919204600080103</v>
      </c>
      <c r="F4421" s="7">
        <v>3.1530198834680694</v>
      </c>
    </row>
    <row r="4422" spans="4:6" x14ac:dyDescent="0.3">
      <c r="D4422" s="5">
        <f t="shared" si="71"/>
        <v>2145830181</v>
      </c>
      <c r="E4422" s="6">
        <v>0.99923004535886462</v>
      </c>
      <c r="F4422" s="7">
        <v>3.1670554961818351</v>
      </c>
    </row>
    <row r="4423" spans="4:6" x14ac:dyDescent="0.3">
      <c r="D4423" s="5">
        <f t="shared" si="71"/>
        <v>1789921300</v>
      </c>
      <c r="E4423" s="6">
        <v>0.83349705751379677</v>
      </c>
      <c r="F4423" s="7">
        <v>0.96807706137148608</v>
      </c>
    </row>
    <row r="4424" spans="4:6" x14ac:dyDescent="0.3">
      <c r="D4424" s="5">
        <f t="shared" si="71"/>
        <v>1581502549</v>
      </c>
      <c r="E4424" s="6">
        <v>0.73644451353367835</v>
      </c>
      <c r="F4424" s="7">
        <v>0.63242228939841238</v>
      </c>
    </row>
    <row r="4425" spans="4:6" x14ac:dyDescent="0.3">
      <c r="D4425" s="5">
        <f t="shared" si="71"/>
        <v>1960859223</v>
      </c>
      <c r="E4425" s="6">
        <v>0.91309623086182046</v>
      </c>
      <c r="F4425" s="7">
        <v>1.3600707433224117</v>
      </c>
    </row>
    <row r="4426" spans="4:6" x14ac:dyDescent="0.3">
      <c r="D4426" s="5">
        <f t="shared" si="71"/>
        <v>146328261</v>
      </c>
      <c r="E4426" s="6">
        <v>6.8139406450222623E-2</v>
      </c>
      <c r="F4426" s="7">
        <v>-1.48979246527267</v>
      </c>
    </row>
    <row r="4427" spans="4:6" x14ac:dyDescent="0.3">
      <c r="D4427" s="5">
        <f t="shared" si="71"/>
        <v>337771748</v>
      </c>
      <c r="E4427" s="6">
        <v>0.15728722713635046</v>
      </c>
      <c r="F4427" s="7">
        <v>-1.0056697602339548</v>
      </c>
    </row>
    <row r="4428" spans="4:6" x14ac:dyDescent="0.3">
      <c r="D4428" s="5">
        <f t="shared" si="71"/>
        <v>884199684</v>
      </c>
      <c r="E4428" s="6">
        <v>0.41173756347199675</v>
      </c>
      <c r="F4428" s="7">
        <v>-0.22307758042417566</v>
      </c>
    </row>
    <row r="4429" spans="4:6" x14ac:dyDescent="0.3">
      <c r="D4429" s="5">
        <f t="shared" si="71"/>
        <v>2112945886</v>
      </c>
      <c r="E4429" s="6">
        <v>0.9839171022026959</v>
      </c>
      <c r="F4429" s="7">
        <v>2.1423441868346718</v>
      </c>
    </row>
    <row r="4430" spans="4:6" x14ac:dyDescent="0.3">
      <c r="D4430" s="5">
        <f t="shared" si="71"/>
        <v>1422532488</v>
      </c>
      <c r="E4430" s="6">
        <v>0.66241831021608633</v>
      </c>
      <c r="F4430" s="7">
        <v>0.41907218292503745</v>
      </c>
    </row>
    <row r="4431" spans="4:6" x14ac:dyDescent="0.3">
      <c r="D4431" s="5">
        <f t="shared" si="71"/>
        <v>1276115423</v>
      </c>
      <c r="E4431" s="6">
        <v>0.59423755118086707</v>
      </c>
      <c r="F4431" s="7">
        <v>0.23845927573796621</v>
      </c>
    </row>
    <row r="4432" spans="4:6" x14ac:dyDescent="0.3">
      <c r="D4432" s="5">
        <f t="shared" si="71"/>
        <v>946653085</v>
      </c>
      <c r="E4432" s="6">
        <v>0.44081969460548803</v>
      </c>
      <c r="F4432" s="7">
        <v>-0.1488913216410569</v>
      </c>
    </row>
    <row r="4433" spans="4:6" x14ac:dyDescent="0.3">
      <c r="D4433" s="5">
        <f t="shared" si="71"/>
        <v>1734025169</v>
      </c>
      <c r="E4433" s="6">
        <v>0.80746839317257368</v>
      </c>
      <c r="F4433" s="7">
        <v>0.86860500926365203</v>
      </c>
    </row>
    <row r="4434" spans="4:6" x14ac:dyDescent="0.3">
      <c r="D4434" s="5">
        <f t="shared" si="71"/>
        <v>658823680</v>
      </c>
      <c r="E4434" s="6">
        <v>0.3067886832233413</v>
      </c>
      <c r="F4434" s="7">
        <v>-0.50497361716683853</v>
      </c>
    </row>
    <row r="4435" spans="4:6" x14ac:dyDescent="0.3">
      <c r="D4435" s="5">
        <f t="shared" si="71"/>
        <v>2140012504</v>
      </c>
      <c r="E4435" s="6">
        <v>0.99652097839538101</v>
      </c>
      <c r="F4435" s="7">
        <v>2.6988456851686062</v>
      </c>
    </row>
    <row r="4436" spans="4:6" x14ac:dyDescent="0.3">
      <c r="D4436" s="5">
        <f t="shared" si="71"/>
        <v>137708943</v>
      </c>
      <c r="E4436" s="6">
        <v>6.4125723730889816E-2</v>
      </c>
      <c r="F4436" s="7">
        <v>-1.5210334335824613</v>
      </c>
    </row>
    <row r="4437" spans="4:6" x14ac:dyDescent="0.3">
      <c r="D4437" s="5">
        <f t="shared" si="71"/>
        <v>886500088</v>
      </c>
      <c r="E4437" s="6">
        <v>0.41280877256096227</v>
      </c>
      <c r="F4437" s="7">
        <v>-0.22032565000357543</v>
      </c>
    </row>
    <row r="4438" spans="4:6" x14ac:dyDescent="0.3">
      <c r="D4438" s="5">
        <f t="shared" si="71"/>
        <v>1486597726</v>
      </c>
      <c r="E4438" s="6">
        <v>0.6922510114426268</v>
      </c>
      <c r="F4438" s="7">
        <v>0.50224104063825514</v>
      </c>
    </row>
    <row r="4439" spans="4:6" x14ac:dyDescent="0.3">
      <c r="D4439" s="5">
        <f t="shared" si="71"/>
        <v>1392767241</v>
      </c>
      <c r="E4439" s="6">
        <v>0.64855778696812483</v>
      </c>
      <c r="F4439" s="7">
        <v>0.38142970038153512</v>
      </c>
    </row>
    <row r="4440" spans="4:6" x14ac:dyDescent="0.3">
      <c r="D4440" s="5">
        <f t="shared" si="71"/>
        <v>1144437329</v>
      </c>
      <c r="E4440" s="6">
        <v>0.53292016036149126</v>
      </c>
      <c r="F4440" s="7">
        <v>8.2612477883016705E-2</v>
      </c>
    </row>
    <row r="4441" spans="4:6" x14ac:dyDescent="0.3">
      <c r="D4441" s="5">
        <f t="shared" si="71"/>
        <v>1264972731</v>
      </c>
      <c r="E4441" s="6">
        <v>0.58904883087524107</v>
      </c>
      <c r="F4441" s="7">
        <v>0.22509889800405306</v>
      </c>
    </row>
    <row r="4442" spans="4:6" x14ac:dyDescent="0.3">
      <c r="D4442" s="5">
        <f t="shared" si="71"/>
        <v>2096162950</v>
      </c>
      <c r="E4442" s="6">
        <v>0.9761019386128541</v>
      </c>
      <c r="F4442" s="7">
        <v>1.9791766333938314</v>
      </c>
    </row>
    <row r="4443" spans="4:6" x14ac:dyDescent="0.3">
      <c r="D4443" s="5">
        <f t="shared" si="71"/>
        <v>894763751</v>
      </c>
      <c r="E4443" s="6">
        <v>0.4166568405150034</v>
      </c>
      <c r="F4443" s="7">
        <v>-0.21045357622657812</v>
      </c>
    </row>
    <row r="4444" spans="4:6" x14ac:dyDescent="0.3">
      <c r="D4444" s="5">
        <f t="shared" si="71"/>
        <v>949916057</v>
      </c>
      <c r="E4444" s="6">
        <v>0.44233913434887223</v>
      </c>
      <c r="F4444" s="7">
        <v>-0.14504129386698403</v>
      </c>
    </row>
    <row r="4445" spans="4:6" x14ac:dyDescent="0.3">
      <c r="D4445" s="5">
        <f t="shared" si="71"/>
        <v>327156703</v>
      </c>
      <c r="E4445" s="6">
        <v>0.15234421161221731</v>
      </c>
      <c r="F4445" s="7">
        <v>-1.0264311036369145</v>
      </c>
    </row>
    <row r="4446" spans="4:6" x14ac:dyDescent="0.3">
      <c r="D4446" s="5">
        <f t="shared" si="71"/>
        <v>1733954122</v>
      </c>
      <c r="E4446" s="6">
        <v>0.80743530933506347</v>
      </c>
      <c r="F4446" s="7">
        <v>0.86848408454177872</v>
      </c>
    </row>
    <row r="4447" spans="4:6" x14ac:dyDescent="0.3">
      <c r="D4447" s="5">
        <f t="shared" si="71"/>
        <v>1524281237</v>
      </c>
      <c r="E4447" s="6">
        <v>0.70979876370150485</v>
      </c>
      <c r="F4447" s="7">
        <v>0.55279692757865406</v>
      </c>
    </row>
    <row r="4448" spans="4:6" x14ac:dyDescent="0.3">
      <c r="D4448" s="5">
        <f t="shared" si="71"/>
        <v>1494877713</v>
      </c>
      <c r="E4448" s="6">
        <v>0.69610668085152905</v>
      </c>
      <c r="F4448" s="7">
        <v>0.51323543973900609</v>
      </c>
    </row>
    <row r="4449" spans="4:6" x14ac:dyDescent="0.3">
      <c r="D4449" s="5">
        <f t="shared" si="71"/>
        <v>1644061376</v>
      </c>
      <c r="E4449" s="6">
        <v>0.76557573747409113</v>
      </c>
      <c r="F4449" s="7">
        <v>0.72435384967879912</v>
      </c>
    </row>
    <row r="4450" spans="4:6" x14ac:dyDescent="0.3">
      <c r="D4450" s="5">
        <f t="shared" si="71"/>
        <v>228506011</v>
      </c>
      <c r="E4450" s="6">
        <v>0.10640640333891511</v>
      </c>
      <c r="F4450" s="7">
        <v>-1.2458681447823927</v>
      </c>
    </row>
    <row r="4451" spans="4:6" x14ac:dyDescent="0.3">
      <c r="D4451" s="5">
        <f t="shared" si="71"/>
        <v>737645989</v>
      </c>
      <c r="E4451" s="6">
        <v>0.34349318113503341</v>
      </c>
      <c r="F4451" s="7">
        <v>-0.40294815851146226</v>
      </c>
    </row>
    <row r="4452" spans="4:6" x14ac:dyDescent="0.3">
      <c r="D4452" s="5">
        <f t="shared" si="71"/>
        <v>1630667759</v>
      </c>
      <c r="E4452" s="6">
        <v>0.75933884853435574</v>
      </c>
      <c r="F4452" s="7">
        <v>0.70417740086164682</v>
      </c>
    </row>
    <row r="4453" spans="4:6" x14ac:dyDescent="0.3">
      <c r="D4453" s="5">
        <f t="shared" si="71"/>
        <v>97797551</v>
      </c>
      <c r="E4453" s="6">
        <v>4.554053353661721E-2</v>
      </c>
      <c r="F4453" s="7">
        <v>-1.6897224453605653</v>
      </c>
    </row>
    <row r="4454" spans="4:6" x14ac:dyDescent="0.3">
      <c r="D4454" s="5">
        <f t="shared" si="71"/>
        <v>616528215</v>
      </c>
      <c r="E4454" s="6">
        <v>0.28709332252581915</v>
      </c>
      <c r="F4454" s="7">
        <v>-0.56189634358231078</v>
      </c>
    </row>
    <row r="4455" spans="4:6" x14ac:dyDescent="0.3">
      <c r="D4455" s="5">
        <f t="shared" si="71"/>
        <v>605086139</v>
      </c>
      <c r="E4455" s="6">
        <v>0.28176519068122391</v>
      </c>
      <c r="F4455" s="7">
        <v>-0.57760566504489419</v>
      </c>
    </row>
    <row r="4456" spans="4:6" x14ac:dyDescent="0.3">
      <c r="D4456" s="5">
        <f t="shared" si="71"/>
        <v>187932822</v>
      </c>
      <c r="E4456" s="6">
        <v>8.7513039901399095E-2</v>
      </c>
      <c r="F4456" s="7">
        <v>-1.3562297479223206</v>
      </c>
    </row>
    <row r="4457" spans="4:6" x14ac:dyDescent="0.3">
      <c r="D4457" s="5">
        <f t="shared" si="71"/>
        <v>734325834</v>
      </c>
      <c r="E4457" s="6">
        <v>0.34194711348223233</v>
      </c>
      <c r="F4457" s="7">
        <v>-0.40715489526163084</v>
      </c>
    </row>
    <row r="4458" spans="4:6" x14ac:dyDescent="0.3">
      <c r="D4458" s="5">
        <f t="shared" si="71"/>
        <v>277255632</v>
      </c>
      <c r="E4458" s="6">
        <v>0.12910721463068128</v>
      </c>
      <c r="F4458" s="7">
        <v>-1.1306215119514302</v>
      </c>
    </row>
    <row r="4459" spans="4:6" x14ac:dyDescent="0.3">
      <c r="D4459" s="5">
        <f t="shared" si="71"/>
        <v>288524168</v>
      </c>
      <c r="E4459" s="6">
        <v>0.13435453561540184</v>
      </c>
      <c r="F4459" s="7">
        <v>-1.1060403126334635</v>
      </c>
    </row>
    <row r="4460" spans="4:6" x14ac:dyDescent="0.3">
      <c r="D4460" s="5">
        <f t="shared" si="71"/>
        <v>918662733</v>
      </c>
      <c r="E4460" s="6">
        <v>0.42778567124883243</v>
      </c>
      <c r="F4460" s="7">
        <v>-0.18201450525669266</v>
      </c>
    </row>
    <row r="4461" spans="4:6" x14ac:dyDescent="0.3">
      <c r="D4461" s="5">
        <f t="shared" si="71"/>
        <v>1378957740</v>
      </c>
      <c r="E4461" s="6">
        <v>0.64212723694939844</v>
      </c>
      <c r="F4461" s="7">
        <v>0.36415063675719817</v>
      </c>
    </row>
    <row r="4462" spans="4:6" x14ac:dyDescent="0.3">
      <c r="D4462" s="5">
        <f t="shared" si="71"/>
        <v>265945128</v>
      </c>
      <c r="E4462" s="6">
        <v>0.1238403507730368</v>
      </c>
      <c r="F4462" s="7">
        <v>-1.1560011134571142</v>
      </c>
    </row>
    <row r="4463" spans="4:6" x14ac:dyDescent="0.3">
      <c r="D4463" s="5">
        <f t="shared" si="71"/>
        <v>1927515569</v>
      </c>
      <c r="E4463" s="6">
        <v>0.89756938200217617</v>
      </c>
      <c r="F4463" s="7">
        <v>1.2678228058245145</v>
      </c>
    </row>
    <row r="4464" spans="4:6" x14ac:dyDescent="0.3">
      <c r="D4464" s="5">
        <f t="shared" si="71"/>
        <v>1227541277</v>
      </c>
      <c r="E4464" s="6">
        <v>0.5716184518035673</v>
      </c>
      <c r="F4464" s="7">
        <v>0.18049612480618074</v>
      </c>
    </row>
    <row r="4465" spans="4:6" x14ac:dyDescent="0.3">
      <c r="D4465" s="5">
        <f t="shared" si="71"/>
        <v>1276194043</v>
      </c>
      <c r="E4465" s="6">
        <v>0.59427416147130929</v>
      </c>
      <c r="F4465" s="7">
        <v>0.2385536917393962</v>
      </c>
    </row>
    <row r="4466" spans="4:6" x14ac:dyDescent="0.3">
      <c r="D4466" s="5">
        <f t="shared" si="71"/>
        <v>446751811</v>
      </c>
      <c r="E4466" s="6">
        <v>0.20803502361107154</v>
      </c>
      <c r="F4466" s="7">
        <v>-0.81325818258562643</v>
      </c>
    </row>
    <row r="4467" spans="4:6" x14ac:dyDescent="0.3">
      <c r="D4467" s="5">
        <f t="shared" si="71"/>
        <v>125885607</v>
      </c>
      <c r="E4467" s="6">
        <v>5.8620053863730329E-2</v>
      </c>
      <c r="F4467" s="7">
        <v>-1.5664636683252131</v>
      </c>
    </row>
    <row r="4468" spans="4:6" x14ac:dyDescent="0.3">
      <c r="D4468" s="5">
        <f t="shared" si="71"/>
        <v>1392898134</v>
      </c>
      <c r="E4468" s="6">
        <v>0.64861873877106113</v>
      </c>
      <c r="F4468" s="7">
        <v>0.3815940174029816</v>
      </c>
    </row>
    <row r="4469" spans="4:6" x14ac:dyDescent="0.3">
      <c r="D4469" s="5">
        <f t="shared" si="71"/>
        <v>1020322391</v>
      </c>
      <c r="E4469" s="6">
        <v>0.47512463850446479</v>
      </c>
      <c r="F4469" s="7">
        <v>-6.2393743762526981E-2</v>
      </c>
    </row>
    <row r="4470" spans="4:6" x14ac:dyDescent="0.3">
      <c r="D4470" s="5">
        <f t="shared" si="71"/>
        <v>1592175663</v>
      </c>
      <c r="E4470" s="6">
        <v>0.74141456954312934</v>
      </c>
      <c r="F4470" s="7">
        <v>0.64771258811231125</v>
      </c>
    </row>
    <row r="4471" spans="4:6" x14ac:dyDescent="0.3">
      <c r="D4471" s="5">
        <f t="shared" si="71"/>
        <v>1766669837</v>
      </c>
      <c r="E4471" s="6">
        <v>0.82266975131134479</v>
      </c>
      <c r="F4471" s="7">
        <v>0.92558729713565402</v>
      </c>
    </row>
    <row r="4472" spans="4:6" x14ac:dyDescent="0.3">
      <c r="D4472" s="5">
        <f t="shared" si="71"/>
        <v>196595810</v>
      </c>
      <c r="E4472" s="6">
        <v>9.154705804916756E-2</v>
      </c>
      <c r="F4472" s="7">
        <v>-1.3312884532662121</v>
      </c>
    </row>
    <row r="4473" spans="4:6" x14ac:dyDescent="0.3">
      <c r="D4473" s="5">
        <f t="shared" si="71"/>
        <v>146108417</v>
      </c>
      <c r="E4473" s="6">
        <v>6.80370336100804E-2</v>
      </c>
      <c r="F4473" s="7">
        <v>-1.4905713639860882</v>
      </c>
    </row>
    <row r="4474" spans="4:6" x14ac:dyDescent="0.3">
      <c r="D4474" s="5">
        <f t="shared" si="71"/>
        <v>463100259</v>
      </c>
      <c r="E4474" s="6">
        <v>0.2156478629593252</v>
      </c>
      <c r="F4474" s="7">
        <v>-0.78697632413594376</v>
      </c>
    </row>
    <row r="4475" spans="4:6" x14ac:dyDescent="0.3">
      <c r="D4475" s="5">
        <f t="shared" si="71"/>
        <v>1155320566</v>
      </c>
      <c r="E4475" s="6">
        <v>0.53798806251770637</v>
      </c>
      <c r="F4475" s="7">
        <v>9.5366309803229729E-2</v>
      </c>
    </row>
    <row r="4476" spans="4:6" x14ac:dyDescent="0.3">
      <c r="D4476" s="5">
        <f t="shared" si="71"/>
        <v>476212443</v>
      </c>
      <c r="E4476" s="6">
        <v>0.22175369944586762</v>
      </c>
      <c r="F4476" s="7">
        <v>-0.76628389499050353</v>
      </c>
    </row>
    <row r="4477" spans="4:6" x14ac:dyDescent="0.3">
      <c r="D4477" s="5">
        <f t="shared" si="71"/>
        <v>585878565</v>
      </c>
      <c r="E4477" s="6">
        <v>0.2728209670379953</v>
      </c>
      <c r="F4477" s="7">
        <v>-0.60430341836015888</v>
      </c>
    </row>
    <row r="4478" spans="4:6" x14ac:dyDescent="0.3">
      <c r="D4478" s="5">
        <f t="shared" si="71"/>
        <v>732063772</v>
      </c>
      <c r="E4478" s="6">
        <v>0.34089375877836137</v>
      </c>
      <c r="F4478" s="7">
        <v>-0.41002512405162872</v>
      </c>
    </row>
    <row r="4479" spans="4:6" x14ac:dyDescent="0.3">
      <c r="D4479" s="5">
        <f t="shared" si="71"/>
        <v>606926827</v>
      </c>
      <c r="E4479" s="6">
        <v>0.28262232782563412</v>
      </c>
      <c r="F4479" s="7">
        <v>-0.5750689658200695</v>
      </c>
    </row>
    <row r="4480" spans="4:6" x14ac:dyDescent="0.3">
      <c r="D4480" s="5">
        <f t="shared" si="71"/>
        <v>992953743</v>
      </c>
      <c r="E4480" s="6">
        <v>0.46238011863304312</v>
      </c>
      <c r="F4480" s="7">
        <v>-9.4439251079150022E-2</v>
      </c>
    </row>
    <row r="4481" spans="4:6" x14ac:dyDescent="0.3">
      <c r="D4481" s="5">
        <f t="shared" si="71"/>
        <v>1182610960</v>
      </c>
      <c r="E4481" s="6">
        <v>0.55069614253071708</v>
      </c>
      <c r="F4481" s="7">
        <v>0.12742034445054645</v>
      </c>
    </row>
    <row r="4482" spans="4:6" x14ac:dyDescent="0.3">
      <c r="D4482" s="5">
        <f t="shared" si="71"/>
        <v>1403345606</v>
      </c>
      <c r="E4482" s="6">
        <v>0.65348372203622362</v>
      </c>
      <c r="F4482" s="7">
        <v>0.39474301234568587</v>
      </c>
    </row>
    <row r="4483" spans="4:6" x14ac:dyDescent="0.3">
      <c r="D4483" s="5">
        <f t="shared" ref="D4483:D4546" si="72">MOD(D4482*$B$4,$B$5)</f>
        <v>671586258</v>
      </c>
      <c r="E4483" s="6">
        <v>0.31273172172972163</v>
      </c>
      <c r="F4483" s="7">
        <v>-0.4881219795190736</v>
      </c>
    </row>
    <row r="4484" spans="4:6" x14ac:dyDescent="0.3">
      <c r="D4484" s="5">
        <f t="shared" si="72"/>
        <v>1874608453</v>
      </c>
      <c r="E4484" s="6">
        <v>0.87293258623493142</v>
      </c>
      <c r="F4484" s="7">
        <v>1.1403636565848656</v>
      </c>
    </row>
    <row r="4485" spans="4:6" x14ac:dyDescent="0.3">
      <c r="D4485" s="5">
        <f t="shared" si="72"/>
        <v>706201124</v>
      </c>
      <c r="E4485" s="6">
        <v>0.3288505248062783</v>
      </c>
      <c r="F4485" s="7">
        <v>-0.44308943091641789</v>
      </c>
    </row>
    <row r="4486" spans="4:6" x14ac:dyDescent="0.3">
      <c r="D4486" s="5">
        <f t="shared" si="72"/>
        <v>2026527773</v>
      </c>
      <c r="E4486" s="6">
        <v>0.94367553241893232</v>
      </c>
      <c r="F4486" s="7">
        <v>1.586398523471688</v>
      </c>
    </row>
    <row r="4487" spans="4:6" x14ac:dyDescent="0.3">
      <c r="D4487" s="5">
        <f t="shared" si="72"/>
        <v>347042339</v>
      </c>
      <c r="E4487" s="6">
        <v>0.16160418247953448</v>
      </c>
      <c r="F4487" s="7">
        <v>-0.98788624031634342</v>
      </c>
    </row>
    <row r="4488" spans="4:6" x14ac:dyDescent="0.3">
      <c r="D4488" s="5">
        <f t="shared" si="72"/>
        <v>1708299269</v>
      </c>
      <c r="E4488" s="6">
        <v>0.79548883745026666</v>
      </c>
      <c r="F4488" s="7">
        <v>0.82561534949241788</v>
      </c>
    </row>
    <row r="4489" spans="4:6" x14ac:dyDescent="0.3">
      <c r="D4489" s="5">
        <f t="shared" si="72"/>
        <v>89452746</v>
      </c>
      <c r="E4489" s="6">
        <v>4.1654680894366171E-2</v>
      </c>
      <c r="F4489" s="7">
        <v>-1.7317989690339539</v>
      </c>
    </row>
    <row r="4490" spans="4:6" x14ac:dyDescent="0.3">
      <c r="D4490" s="5">
        <f t="shared" si="72"/>
        <v>1531371696</v>
      </c>
      <c r="E4490" s="6">
        <v>0.71310051597012258</v>
      </c>
      <c r="F4490" s="7">
        <v>0.5624654045215377</v>
      </c>
    </row>
    <row r="4491" spans="4:6" x14ac:dyDescent="0.3">
      <c r="D4491" s="5">
        <f t="shared" si="72"/>
        <v>161040582</v>
      </c>
      <c r="E4491" s="6">
        <v>7.499036479274776E-2</v>
      </c>
      <c r="F4491" s="7">
        <v>-1.4395995409507409</v>
      </c>
    </row>
    <row r="4492" spans="4:6" x14ac:dyDescent="0.3">
      <c r="D4492" s="5">
        <f t="shared" si="72"/>
        <v>1846615229</v>
      </c>
      <c r="E4492" s="6">
        <v>0.85989722549905745</v>
      </c>
      <c r="F4492" s="7">
        <v>1.079857707253868</v>
      </c>
    </row>
    <row r="4493" spans="4:6" x14ac:dyDescent="0.3">
      <c r="D4493" s="5">
        <f t="shared" si="72"/>
        <v>212499383</v>
      </c>
      <c r="E4493" s="6">
        <v>9.8952736332037244E-2</v>
      </c>
      <c r="F4493" s="7">
        <v>-1.2875419072248695</v>
      </c>
    </row>
    <row r="4494" spans="4:6" x14ac:dyDescent="0.3">
      <c r="D4494" s="5">
        <f t="shared" si="72"/>
        <v>1175818721</v>
      </c>
      <c r="E4494" s="6">
        <v>0.54753325977132961</v>
      </c>
      <c r="F4494" s="7">
        <v>0.11943153286938453</v>
      </c>
    </row>
    <row r="4495" spans="4:6" x14ac:dyDescent="0.3">
      <c r="D4495" s="5">
        <f t="shared" si="72"/>
        <v>2100174828</v>
      </c>
      <c r="E4495" s="6">
        <v>0.97797011488859553</v>
      </c>
      <c r="F4495" s="7">
        <v>2.0135217401337222</v>
      </c>
    </row>
    <row r="4496" spans="4:6" x14ac:dyDescent="0.3">
      <c r="D4496" s="5">
        <f t="shared" si="72"/>
        <v>1278598459</v>
      </c>
      <c r="E4496" s="6">
        <v>0.59539380492213534</v>
      </c>
      <c r="F4496" s="7">
        <v>0.2414422244422621</v>
      </c>
    </row>
    <row r="4497" spans="4:6" x14ac:dyDescent="0.3">
      <c r="D4497" s="5">
        <f t="shared" si="72"/>
        <v>546199609</v>
      </c>
      <c r="E4497" s="6">
        <v>0.25434401329080014</v>
      </c>
      <c r="F4497" s="7">
        <v>-0.66088194354702312</v>
      </c>
    </row>
    <row r="4498" spans="4:6" x14ac:dyDescent="0.3">
      <c r="D4498" s="5">
        <f t="shared" si="72"/>
        <v>944591820</v>
      </c>
      <c r="E4498" s="6">
        <v>0.43985984329121175</v>
      </c>
      <c r="F4498" s="7">
        <v>-0.15132457230390375</v>
      </c>
    </row>
    <row r="4499" spans="4:6" x14ac:dyDescent="0.3">
      <c r="D4499" s="5">
        <f t="shared" si="72"/>
        <v>1018950116</v>
      </c>
      <c r="E4499" s="6">
        <v>0.47448562316082943</v>
      </c>
      <c r="F4499" s="7">
        <v>-6.3998719611360333E-2</v>
      </c>
    </row>
    <row r="4500" spans="4:6" x14ac:dyDescent="0.3">
      <c r="D4500" s="5">
        <f t="shared" si="72"/>
        <v>1923082195</v>
      </c>
      <c r="E4500" s="6">
        <v>0.89550493135629683</v>
      </c>
      <c r="F4500" s="7">
        <v>1.2563471411237161</v>
      </c>
    </row>
    <row r="4501" spans="4:6" x14ac:dyDescent="0.3">
      <c r="D4501" s="5">
        <f t="shared" si="72"/>
        <v>1972509623</v>
      </c>
      <c r="E4501" s="6">
        <v>0.91852137112852317</v>
      </c>
      <c r="F4501" s="7">
        <v>1.3951942923111262</v>
      </c>
    </row>
    <row r="4502" spans="4:6" x14ac:dyDescent="0.3">
      <c r="D4502" s="5">
        <f t="shared" si="72"/>
        <v>2029554794</v>
      </c>
      <c r="E4502" s="6">
        <v>0.9450850989158126</v>
      </c>
      <c r="F4502" s="7">
        <v>1.5989585985718873</v>
      </c>
    </row>
    <row r="4503" spans="4:6" x14ac:dyDescent="0.3">
      <c r="D4503" s="5">
        <f t="shared" si="72"/>
        <v>435485034</v>
      </c>
      <c r="E4503" s="6">
        <v>0.20278852172455614</v>
      </c>
      <c r="F4503" s="7">
        <v>-0.83170222676632233</v>
      </c>
    </row>
    <row r="4504" spans="4:6" x14ac:dyDescent="0.3">
      <c r="D4504" s="5">
        <f t="shared" si="72"/>
        <v>1728139378</v>
      </c>
      <c r="E4504" s="6">
        <v>0.80472760815613675</v>
      </c>
      <c r="F4504" s="7">
        <v>0.85862981451998621</v>
      </c>
    </row>
    <row r="4505" spans="4:6" x14ac:dyDescent="0.3">
      <c r="D4505" s="5">
        <f t="shared" si="72"/>
        <v>13647723</v>
      </c>
      <c r="E4505" s="6">
        <v>6.355216266918198E-3</v>
      </c>
      <c r="F4505" s="7">
        <v>-2.4917811560483885</v>
      </c>
    </row>
    <row r="4506" spans="4:6" x14ac:dyDescent="0.3">
      <c r="D4506" s="5">
        <f t="shared" si="72"/>
        <v>1659240951</v>
      </c>
      <c r="E4506" s="6">
        <v>0.77264427791595858</v>
      </c>
      <c r="F4506" s="7">
        <v>0.74758346028403655</v>
      </c>
    </row>
    <row r="4507" spans="4:6" x14ac:dyDescent="0.3">
      <c r="D4507" s="5">
        <f t="shared" si="72"/>
        <v>669847209</v>
      </c>
      <c r="E4507" s="6">
        <v>0.31192191393293617</v>
      </c>
      <c r="F4507" s="7">
        <v>-0.49040996321385882</v>
      </c>
    </row>
    <row r="4508" spans="4:6" x14ac:dyDescent="0.3">
      <c r="D4508" s="5">
        <f t="shared" si="72"/>
        <v>1680836407</v>
      </c>
      <c r="E4508" s="6">
        <v>0.78270044576628173</v>
      </c>
      <c r="F4508" s="7">
        <v>0.78134585297609616</v>
      </c>
    </row>
    <row r="4509" spans="4:6" x14ac:dyDescent="0.3">
      <c r="D4509" s="5">
        <f t="shared" si="72"/>
        <v>1574534990</v>
      </c>
      <c r="E4509" s="6">
        <v>0.73319999103732403</v>
      </c>
      <c r="F4509" s="7">
        <v>0.6225199680657536</v>
      </c>
    </row>
    <row r="4510" spans="4:6" x14ac:dyDescent="0.3">
      <c r="D4510" s="5">
        <f t="shared" si="72"/>
        <v>637267666</v>
      </c>
      <c r="E4510" s="6">
        <v>0.29675088198552924</v>
      </c>
      <c r="F4510" s="7">
        <v>-0.53376842189520013</v>
      </c>
    </row>
    <row r="4511" spans="4:6" x14ac:dyDescent="0.3">
      <c r="D4511" s="5">
        <f t="shared" si="72"/>
        <v>991745858</v>
      </c>
      <c r="E4511" s="6">
        <v>0.46181765334849961</v>
      </c>
      <c r="F4511" s="7">
        <v>-9.5855538940096394E-2</v>
      </c>
    </row>
    <row r="4512" spans="4:6" x14ac:dyDescent="0.3">
      <c r="D4512" s="5">
        <f t="shared" si="72"/>
        <v>858852594</v>
      </c>
      <c r="E4512" s="6">
        <v>0.39993440490209908</v>
      </c>
      <c r="F4512" s="7">
        <v>-0.25351689160934104</v>
      </c>
    </row>
    <row r="4513" spans="4:6" x14ac:dyDescent="0.3">
      <c r="D4513" s="5">
        <f t="shared" si="72"/>
        <v>501759639</v>
      </c>
      <c r="E4513" s="6">
        <v>0.23365003963341008</v>
      </c>
      <c r="F4513" s="7">
        <v>-0.726879005537306</v>
      </c>
    </row>
    <row r="4514" spans="4:6" x14ac:dyDescent="0.3">
      <c r="D4514" s="5">
        <f t="shared" si="72"/>
        <v>1118963303</v>
      </c>
      <c r="E4514" s="6">
        <v>0.52105789261037283</v>
      </c>
      <c r="F4514" s="7">
        <v>5.2808844079011923E-2</v>
      </c>
    </row>
    <row r="4515" spans="4:6" x14ac:dyDescent="0.3">
      <c r="D4515" s="5">
        <f t="shared" si="72"/>
        <v>2116393416</v>
      </c>
      <c r="E4515" s="6">
        <v>0.98552248346202309</v>
      </c>
      <c r="F4515" s="7">
        <v>2.1840981980758278</v>
      </c>
    </row>
    <row r="4516" spans="4:6" x14ac:dyDescent="0.3">
      <c r="D4516" s="5">
        <f t="shared" si="72"/>
        <v>334528652</v>
      </c>
      <c r="E4516" s="6">
        <v>0.15577704287672139</v>
      </c>
      <c r="F4516" s="7">
        <v>-1.0119664695619235</v>
      </c>
    </row>
    <row r="4517" spans="4:6" x14ac:dyDescent="0.3">
      <c r="D4517" s="5">
        <f t="shared" si="72"/>
        <v>1103018899</v>
      </c>
      <c r="E4517" s="6">
        <v>0.51363320091146347</v>
      </c>
      <c r="F4517" s="7">
        <v>3.4180020982980459E-2</v>
      </c>
    </row>
    <row r="4518" spans="4:6" x14ac:dyDescent="0.3">
      <c r="D4518" s="5">
        <f t="shared" si="72"/>
        <v>1263213558</v>
      </c>
      <c r="E4518" s="6">
        <v>0.58822965211070111</v>
      </c>
      <c r="F4518" s="7">
        <v>0.22299333247210645</v>
      </c>
    </row>
    <row r="4519" spans="4:6" x14ac:dyDescent="0.3">
      <c r="D4519" s="5">
        <f t="shared" si="72"/>
        <v>930985300</v>
      </c>
      <c r="E4519" s="6">
        <v>0.43352381366633236</v>
      </c>
      <c r="F4519" s="7">
        <v>-0.1674097839537777</v>
      </c>
    </row>
    <row r="4520" spans="4:6" x14ac:dyDescent="0.3">
      <c r="D4520" s="5">
        <f t="shared" si="72"/>
        <v>1348619178</v>
      </c>
      <c r="E4520" s="6">
        <v>0.62799974310025553</v>
      </c>
      <c r="F4520" s="7">
        <v>0.32656024819218904</v>
      </c>
    </row>
    <row r="4521" spans="4:6" x14ac:dyDescent="0.3">
      <c r="D4521" s="5">
        <f t="shared" si="72"/>
        <v>377066080</v>
      </c>
      <c r="E4521" s="6">
        <v>0.17558507637640935</v>
      </c>
      <c r="F4521" s="7">
        <v>-0.9323219781654617</v>
      </c>
    </row>
    <row r="4522" spans="4:6" x14ac:dyDescent="0.3">
      <c r="D4522" s="5">
        <f t="shared" si="72"/>
        <v>1432839355</v>
      </c>
      <c r="E4522" s="6">
        <v>0.66721781917588585</v>
      </c>
      <c r="F4522" s="7">
        <v>0.43224361685844465</v>
      </c>
    </row>
    <row r="4523" spans="4:6" x14ac:dyDescent="0.3">
      <c r="D4523" s="5">
        <f t="shared" si="72"/>
        <v>582686276</v>
      </c>
      <c r="E4523" s="6">
        <v>0.27133444163141257</v>
      </c>
      <c r="F4523" s="7">
        <v>-0.60878209483989565</v>
      </c>
    </row>
    <row r="4524" spans="4:6" x14ac:dyDescent="0.3">
      <c r="D4524" s="5">
        <f t="shared" si="72"/>
        <v>1255904037</v>
      </c>
      <c r="E4524" s="6">
        <v>0.58482589114906813</v>
      </c>
      <c r="F4524" s="7">
        <v>0.2142549874948606</v>
      </c>
    </row>
    <row r="4525" spans="4:6" x14ac:dyDescent="0.3">
      <c r="D4525" s="5">
        <f t="shared" si="72"/>
        <v>280415217</v>
      </c>
      <c r="E4525" s="6">
        <v>0.13057851105050977</v>
      </c>
      <c r="F4525" s="7">
        <v>-1.1236606353317016</v>
      </c>
    </row>
    <row r="4526" spans="4:6" x14ac:dyDescent="0.3">
      <c r="D4526" s="5">
        <f t="shared" si="72"/>
        <v>333512766</v>
      </c>
      <c r="E4526" s="6">
        <v>0.15530398409376292</v>
      </c>
      <c r="F4526" s="7">
        <v>-1.013947156375427</v>
      </c>
    </row>
    <row r="4527" spans="4:6" x14ac:dyDescent="0.3">
      <c r="D4527" s="5">
        <f t="shared" si="72"/>
        <v>1457309674</v>
      </c>
      <c r="E4527" s="6">
        <v>0.67861269943286917</v>
      </c>
      <c r="F4527" s="7">
        <v>0.46382294738514696</v>
      </c>
    </row>
    <row r="4528" spans="4:6" x14ac:dyDescent="0.3">
      <c r="D4528" s="5">
        <f t="shared" si="72"/>
        <v>673448875</v>
      </c>
      <c r="E4528" s="6">
        <v>0.31359907036051066</v>
      </c>
      <c r="F4528" s="7">
        <v>-0.48567425373941825</v>
      </c>
    </row>
    <row r="4529" spans="4:6" x14ac:dyDescent="0.3">
      <c r="D4529" s="5">
        <f t="shared" si="72"/>
        <v>1590680486</v>
      </c>
      <c r="E4529" s="6">
        <v>0.74071832349590805</v>
      </c>
      <c r="F4529" s="7">
        <v>0.64556153783058368</v>
      </c>
    </row>
    <row r="4530" spans="4:6" x14ac:dyDescent="0.3">
      <c r="D4530" s="5">
        <f t="shared" si="72"/>
        <v>459941221</v>
      </c>
      <c r="E4530" s="6">
        <v>0.21417682125622112</v>
      </c>
      <c r="F4530" s="7">
        <v>-0.79201206301242033</v>
      </c>
    </row>
    <row r="4531" spans="4:6" x14ac:dyDescent="0.3">
      <c r="D4531" s="5">
        <f t="shared" si="72"/>
        <v>1136736205</v>
      </c>
      <c r="E4531" s="6">
        <v>0.52933404504259496</v>
      </c>
      <c r="F4531" s="7">
        <v>7.3595929790017389E-2</v>
      </c>
    </row>
    <row r="4532" spans="4:6" x14ac:dyDescent="0.3">
      <c r="D4532" s="5">
        <f t="shared" si="72"/>
        <v>1038687058</v>
      </c>
      <c r="E4532" s="6">
        <v>0.48367635298862716</v>
      </c>
      <c r="F4532" s="7">
        <v>-4.0928739315822575E-2</v>
      </c>
    </row>
    <row r="4533" spans="4:6" x14ac:dyDescent="0.3">
      <c r="D4533" s="5">
        <f t="shared" si="72"/>
        <v>1162270209</v>
      </c>
      <c r="E4533" s="6">
        <v>0.54122424222642951</v>
      </c>
      <c r="F4533" s="7">
        <v>0.1035184394516758</v>
      </c>
    </row>
    <row r="4534" spans="4:6" x14ac:dyDescent="0.3">
      <c r="D4534" s="5">
        <f t="shared" si="72"/>
        <v>934980764</v>
      </c>
      <c r="E4534" s="6">
        <v>0.43538434657769681</v>
      </c>
      <c r="F4534" s="7">
        <v>-0.16268216121559387</v>
      </c>
    </row>
    <row r="4535" spans="4:6" x14ac:dyDescent="0.3">
      <c r="D4535" s="5">
        <f t="shared" si="72"/>
        <v>940133692</v>
      </c>
      <c r="E4535" s="6">
        <v>0.43778386566581562</v>
      </c>
      <c r="F4535" s="7">
        <v>-0.15659032078075805</v>
      </c>
    </row>
    <row r="4536" spans="4:6" x14ac:dyDescent="0.3">
      <c r="D4536" s="5">
        <f t="shared" si="72"/>
        <v>569018128</v>
      </c>
      <c r="E4536" s="6">
        <v>0.26496971423269222</v>
      </c>
      <c r="F4536" s="7">
        <v>-0.62809848045727845</v>
      </c>
    </row>
    <row r="4537" spans="4:6" x14ac:dyDescent="0.3">
      <c r="D4537" s="5">
        <f t="shared" si="72"/>
        <v>758211558</v>
      </c>
      <c r="E4537" s="6">
        <v>0.35306977047870847</v>
      </c>
      <c r="F4537" s="7">
        <v>-0.37704583758133731</v>
      </c>
    </row>
    <row r="4538" spans="4:6" x14ac:dyDescent="0.3">
      <c r="D4538" s="5">
        <f t="shared" si="72"/>
        <v>66320397</v>
      </c>
      <c r="E4538" s="6">
        <v>3.0882841470542217E-2</v>
      </c>
      <c r="F4538" s="7">
        <v>-1.8679740870143269</v>
      </c>
    </row>
    <row r="4539" spans="4:6" x14ac:dyDescent="0.3">
      <c r="D4539" s="5">
        <f t="shared" si="72"/>
        <v>1601249557</v>
      </c>
      <c r="E4539" s="6">
        <v>0.7456399307079985</v>
      </c>
      <c r="F4539" s="7">
        <v>0.66083187529340381</v>
      </c>
    </row>
    <row r="4540" spans="4:6" x14ac:dyDescent="0.3">
      <c r="D4540" s="5">
        <f t="shared" si="72"/>
        <v>1685943123</v>
      </c>
      <c r="E4540" s="6">
        <v>0.78507844571497143</v>
      </c>
      <c r="F4540" s="7">
        <v>0.78946015592549124</v>
      </c>
    </row>
    <row r="4541" spans="4:6" x14ac:dyDescent="0.3">
      <c r="D4541" s="5">
        <f t="shared" si="72"/>
        <v>1120203621</v>
      </c>
      <c r="E4541" s="6">
        <v>0.52163546068746169</v>
      </c>
      <c r="F4541" s="7">
        <v>5.425866868966208E-2</v>
      </c>
    </row>
    <row r="4542" spans="4:6" x14ac:dyDescent="0.3">
      <c r="D4542" s="5">
        <f t="shared" si="72"/>
        <v>1858241478</v>
      </c>
      <c r="E4542" s="6">
        <v>0.86531111957999984</v>
      </c>
      <c r="F4542" s="7">
        <v>1.1044966387044313</v>
      </c>
    </row>
    <row r="4543" spans="4:6" x14ac:dyDescent="0.3">
      <c r="D4543" s="5">
        <f t="shared" si="72"/>
        <v>929932995</v>
      </c>
      <c r="E4543" s="6">
        <v>0.43303379596493563</v>
      </c>
      <c r="F4543" s="7">
        <v>-0.16865553963733426</v>
      </c>
    </row>
    <row r="4544" spans="4:6" x14ac:dyDescent="0.3">
      <c r="D4544" s="5">
        <f t="shared" si="72"/>
        <v>2092412051</v>
      </c>
      <c r="E4544" s="6">
        <v>0.97435529015432609</v>
      </c>
      <c r="F4544" s="7">
        <v>1.9490502865784869</v>
      </c>
    </row>
    <row r="4545" spans="4:6" x14ac:dyDescent="0.3">
      <c r="D4545" s="5">
        <f t="shared" si="72"/>
        <v>223744470</v>
      </c>
      <c r="E4545" s="6">
        <v>0.10418913802522155</v>
      </c>
      <c r="F4545" s="7">
        <v>-1.2580372748407092</v>
      </c>
    </row>
    <row r="4546" spans="4:6" x14ac:dyDescent="0.3">
      <c r="D4546" s="5">
        <f t="shared" si="72"/>
        <v>674050607</v>
      </c>
      <c r="E4546" s="6">
        <v>0.31387927365850588</v>
      </c>
      <c r="F4546" s="7">
        <v>-0.48488412025268279</v>
      </c>
    </row>
    <row r="4547" spans="4:6" x14ac:dyDescent="0.3">
      <c r="D4547" s="5">
        <f t="shared" ref="D4547:D4610" si="73">MOD(D4546*$B$4,$B$5)</f>
        <v>572114800</v>
      </c>
      <c r="E4547" s="6">
        <v>0.26641171450392503</v>
      </c>
      <c r="F4547" s="7">
        <v>-0.62370181787785961</v>
      </c>
    </row>
    <row r="4548" spans="4:6" x14ac:dyDescent="0.3">
      <c r="D4548" s="5">
        <f t="shared" si="73"/>
        <v>2061294027</v>
      </c>
      <c r="E4548" s="6">
        <v>0.95986483102651765</v>
      </c>
      <c r="F4548" s="7">
        <v>1.7491196575942669</v>
      </c>
    </row>
    <row r="4549" spans="4:6" x14ac:dyDescent="0.3">
      <c r="D4549" s="5">
        <f t="shared" si="73"/>
        <v>1364160866</v>
      </c>
      <c r="E4549" s="6">
        <v>0.63523690554801082</v>
      </c>
      <c r="F4549" s="7">
        <v>0.34575587484988285</v>
      </c>
    </row>
    <row r="4550" spans="4:6" x14ac:dyDescent="0.3">
      <c r="D4550" s="5">
        <f t="shared" si="73"/>
        <v>1118094725</v>
      </c>
      <c r="E4550" s="6">
        <v>0.52065342946038906</v>
      </c>
      <c r="F4550" s="7">
        <v>5.1793617682257653E-2</v>
      </c>
    </row>
    <row r="4551" spans="4:6" x14ac:dyDescent="0.3">
      <c r="D4551" s="5">
        <f t="shared" si="73"/>
        <v>991454071</v>
      </c>
      <c r="E4551" s="6">
        <v>0.46168177943833338</v>
      </c>
      <c r="F4551" s="7">
        <v>-9.6197698240178556E-2</v>
      </c>
    </row>
    <row r="4552" spans="4:6" x14ac:dyDescent="0.3">
      <c r="D4552" s="5">
        <f t="shared" si="73"/>
        <v>1806387846</v>
      </c>
      <c r="E4552" s="6">
        <v>0.84116489052881016</v>
      </c>
      <c r="F4552" s="7">
        <v>0.99925698141001928</v>
      </c>
    </row>
    <row r="4553" spans="4:6" x14ac:dyDescent="0.3">
      <c r="D4553" s="5">
        <f t="shared" si="73"/>
        <v>1869195125</v>
      </c>
      <c r="E4553" s="6">
        <v>0.87041180894748471</v>
      </c>
      <c r="F4553" s="7">
        <v>1.1283399396772169</v>
      </c>
    </row>
    <row r="4554" spans="4:6" x14ac:dyDescent="0.3">
      <c r="D4554" s="5">
        <f t="shared" si="73"/>
        <v>1392450170</v>
      </c>
      <c r="E4554" s="6">
        <v>0.64841013927795932</v>
      </c>
      <c r="F4554" s="7">
        <v>0.38103170678040077</v>
      </c>
    </row>
    <row r="4555" spans="4:6" x14ac:dyDescent="0.3">
      <c r="D4555" s="5">
        <f t="shared" si="73"/>
        <v>871488617</v>
      </c>
      <c r="E4555" s="6">
        <v>0.40581851164420929</v>
      </c>
      <c r="F4555" s="7">
        <v>-0.23831469679884251</v>
      </c>
    </row>
    <row r="4556" spans="4:6" x14ac:dyDescent="0.3">
      <c r="D4556" s="5">
        <f t="shared" si="73"/>
        <v>569870124</v>
      </c>
      <c r="E4556" s="6">
        <v>0.26536645578720275</v>
      </c>
      <c r="F4556" s="7">
        <v>-0.62688760680752309</v>
      </c>
    </row>
    <row r="4557" spans="4:6" x14ac:dyDescent="0.3">
      <c r="D4557" s="5">
        <f t="shared" si="73"/>
        <v>1082721181</v>
      </c>
      <c r="E4557" s="6">
        <v>0.50418133940937127</v>
      </c>
      <c r="F4557" s="7">
        <v>1.0481255492249153E-2</v>
      </c>
    </row>
    <row r="4558" spans="4:6" x14ac:dyDescent="0.3">
      <c r="D4558" s="5">
        <f t="shared" si="73"/>
        <v>724611012</v>
      </c>
      <c r="E4558" s="6">
        <v>0.33742329695953366</v>
      </c>
      <c r="F4558" s="7">
        <v>-0.41950569442516844</v>
      </c>
    </row>
    <row r="4559" spans="4:6" x14ac:dyDescent="0.3">
      <c r="D4559" s="5">
        <f t="shared" si="73"/>
        <v>1632001563</v>
      </c>
      <c r="E4559" s="6">
        <v>0.75995994942259038</v>
      </c>
      <c r="F4559" s="7">
        <v>0.70617373617928081</v>
      </c>
    </row>
    <row r="4560" spans="4:6" x14ac:dyDescent="0.3">
      <c r="D4560" s="5">
        <f t="shared" si="73"/>
        <v>57341025</v>
      </c>
      <c r="E4560" s="6">
        <v>2.6701495541912965E-2</v>
      </c>
      <c r="F4560" s="7">
        <v>-1.9316478053828863</v>
      </c>
    </row>
    <row r="4561" spans="4:6" x14ac:dyDescent="0.3">
      <c r="D4561" s="5">
        <f t="shared" si="73"/>
        <v>1949680439</v>
      </c>
      <c r="E4561" s="6">
        <v>0.90789070390899729</v>
      </c>
      <c r="F4561" s="7">
        <v>1.3278774596794189</v>
      </c>
    </row>
    <row r="4562" spans="4:6" x14ac:dyDescent="0.3">
      <c r="D4562" s="5">
        <f t="shared" si="73"/>
        <v>1701124841</v>
      </c>
      <c r="E4562" s="6">
        <v>0.79214798406897857</v>
      </c>
      <c r="F4562" s="7">
        <v>0.81389687364066743</v>
      </c>
    </row>
    <row r="4563" spans="4:6" x14ac:dyDescent="0.3">
      <c r="D4563" s="5">
        <f t="shared" si="73"/>
        <v>1664989572</v>
      </c>
      <c r="E4563" s="6">
        <v>0.775321188173556</v>
      </c>
      <c r="F4563" s="7">
        <v>0.75648639954611796</v>
      </c>
    </row>
    <row r="4564" spans="4:6" x14ac:dyDescent="0.3">
      <c r="D4564" s="5">
        <f t="shared" si="73"/>
        <v>1136141037</v>
      </c>
      <c r="E4564" s="6">
        <v>0.52905689834529246</v>
      </c>
      <c r="F4564" s="7">
        <v>7.2899359908071337E-2</v>
      </c>
    </row>
    <row r="4565" spans="4:6" x14ac:dyDescent="0.3">
      <c r="D4565" s="5">
        <f t="shared" si="73"/>
        <v>226619941</v>
      </c>
      <c r="E4565" s="6">
        <v>0.10552813355394465</v>
      </c>
      <c r="F4565" s="7">
        <v>-1.2506662545324607</v>
      </c>
    </row>
    <row r="4566" spans="4:6" x14ac:dyDescent="0.3">
      <c r="D4566" s="5">
        <f t="shared" si="73"/>
        <v>2036957840</v>
      </c>
      <c r="E4566" s="6">
        <v>0.94853241084938167</v>
      </c>
      <c r="F4566" s="7">
        <v>1.6307874413192112</v>
      </c>
    </row>
    <row r="4567" spans="4:6" x14ac:dyDescent="0.3">
      <c r="D4567" s="5">
        <f t="shared" si="73"/>
        <v>1305633098</v>
      </c>
      <c r="E4567" s="6">
        <v>0.60798278973249975</v>
      </c>
      <c r="F4567" s="7">
        <v>0.27406532505756137</v>
      </c>
    </row>
    <row r="4568" spans="4:6" x14ac:dyDescent="0.3">
      <c r="D4568" s="5">
        <f t="shared" si="73"/>
        <v>2012685049</v>
      </c>
      <c r="E4568" s="6">
        <v>0.93722951173524327</v>
      </c>
      <c r="F4568" s="7">
        <v>1.5319248660857054</v>
      </c>
    </row>
    <row r="4569" spans="4:6" x14ac:dyDescent="0.3">
      <c r="D4569" s="5">
        <f t="shared" si="73"/>
        <v>12326352</v>
      </c>
      <c r="E4569" s="6">
        <v>5.7399049454740295E-3</v>
      </c>
      <c r="F4569" s="7">
        <v>-2.5277437703796903</v>
      </c>
    </row>
    <row r="4570" spans="4:6" x14ac:dyDescent="0.3">
      <c r="D4570" s="5">
        <f t="shared" si="73"/>
        <v>152367173</v>
      </c>
      <c r="E4570" s="6">
        <v>7.0951493988699738E-2</v>
      </c>
      <c r="F4570" s="7">
        <v>-1.4687412370589221</v>
      </c>
    </row>
    <row r="4571" spans="4:6" x14ac:dyDescent="0.3">
      <c r="D4571" s="5">
        <f t="shared" si="73"/>
        <v>1931800555</v>
      </c>
      <c r="E4571" s="6">
        <v>0.89956473410089011</v>
      </c>
      <c r="F4571" s="7">
        <v>1.2790753251086284</v>
      </c>
    </row>
    <row r="4572" spans="4:6" x14ac:dyDescent="0.3">
      <c r="D4572" s="5">
        <f t="shared" si="73"/>
        <v>1909670371</v>
      </c>
      <c r="E4572" s="6">
        <v>0.88925956412149554</v>
      </c>
      <c r="F4572" s="7">
        <v>1.2225998448553368</v>
      </c>
    </row>
    <row r="4573" spans="4:6" x14ac:dyDescent="0.3">
      <c r="D4573" s="5">
        <f t="shared" si="73"/>
        <v>962931066</v>
      </c>
      <c r="E4573" s="6">
        <v>0.44839972019977842</v>
      </c>
      <c r="F4573" s="7">
        <v>-0.12970548807014046</v>
      </c>
    </row>
    <row r="4574" spans="4:6" x14ac:dyDescent="0.3">
      <c r="D4574" s="5">
        <f t="shared" si="73"/>
        <v>1509431218</v>
      </c>
      <c r="E4574" s="6">
        <v>0.70288368473098028</v>
      </c>
      <c r="F4574" s="7">
        <v>0.53271247309176661</v>
      </c>
    </row>
    <row r="4575" spans="4:6" x14ac:dyDescent="0.3">
      <c r="D4575" s="5">
        <f t="shared" si="73"/>
        <v>1929148662</v>
      </c>
      <c r="E4575" s="6">
        <v>0.89832985019155764</v>
      </c>
      <c r="F4575" s="7">
        <v>1.2720923762213587</v>
      </c>
    </row>
    <row r="4576" spans="4:6" x14ac:dyDescent="0.3">
      <c r="D4576" s="5">
        <f t="shared" si="73"/>
        <v>601678541</v>
      </c>
      <c r="E4576" s="6">
        <v>0.28017840420843887</v>
      </c>
      <c r="F4576" s="7">
        <v>-0.58231160739638721</v>
      </c>
    </row>
    <row r="4577" spans="4:6" x14ac:dyDescent="0.3">
      <c r="D4577" s="5">
        <f t="shared" si="73"/>
        <v>1056010583</v>
      </c>
      <c r="E4577" s="6">
        <v>0.49174324794834784</v>
      </c>
      <c r="F4577" s="7">
        <v>-2.0698085934781708E-2</v>
      </c>
    </row>
    <row r="4578" spans="4:6" x14ac:dyDescent="0.3">
      <c r="D4578" s="5">
        <f t="shared" si="73"/>
        <v>2015006801</v>
      </c>
      <c r="E4578" s="6">
        <v>0.93831066176137945</v>
      </c>
      <c r="F4578" s="7">
        <v>1.5407457539431493</v>
      </c>
    </row>
    <row r="4579" spans="4:6" x14ac:dyDescent="0.3">
      <c r="D4579" s="5">
        <f t="shared" si="73"/>
        <v>416467500</v>
      </c>
      <c r="E4579" s="6">
        <v>0.1939327923524499</v>
      </c>
      <c r="F4579" s="7">
        <v>-0.86349460444956938</v>
      </c>
    </row>
    <row r="4580" spans="4:6" x14ac:dyDescent="0.3">
      <c r="D4580" s="5">
        <f t="shared" si="73"/>
        <v>708272933</v>
      </c>
      <c r="E4580" s="6">
        <v>0.32981528605317256</v>
      </c>
      <c r="F4580" s="7">
        <v>-0.44042327290788774</v>
      </c>
    </row>
    <row r="4581" spans="4:6" x14ac:dyDescent="0.3">
      <c r="D4581" s="5">
        <f t="shared" si="73"/>
        <v>1103088603</v>
      </c>
      <c r="E4581" s="6">
        <v>0.51366565936586417</v>
      </c>
      <c r="F4581" s="7">
        <v>3.4261429915895071E-2</v>
      </c>
    </row>
    <row r="4582" spans="4:6" x14ac:dyDescent="0.3">
      <c r="D4582" s="5">
        <f t="shared" si="73"/>
        <v>332928048</v>
      </c>
      <c r="E4582" s="6">
        <v>0.15503170355691734</v>
      </c>
      <c r="F4582" s="7">
        <v>-1.0150889948218402</v>
      </c>
    </row>
    <row r="4583" spans="4:6" x14ac:dyDescent="0.3">
      <c r="D4583" s="5">
        <f t="shared" si="73"/>
        <v>1149674507</v>
      </c>
      <c r="E4583" s="6">
        <v>0.53535891141310232</v>
      </c>
      <c r="F4583" s="7">
        <v>8.8748009247885701E-2</v>
      </c>
    </row>
    <row r="4584" spans="4:6" x14ac:dyDescent="0.3">
      <c r="D4584" s="5">
        <f t="shared" si="73"/>
        <v>665721623</v>
      </c>
      <c r="E4584" s="6">
        <v>0.3100007882434882</v>
      </c>
      <c r="F4584" s="7">
        <v>-0.49584811305741566</v>
      </c>
    </row>
    <row r="4585" spans="4:6" x14ac:dyDescent="0.3">
      <c r="D4585" s="5">
        <f t="shared" si="73"/>
        <v>103170125</v>
      </c>
      <c r="E4585" s="6">
        <v>4.8042333263943283E-2</v>
      </c>
      <c r="F4585" s="7">
        <v>-1.6641389416766712</v>
      </c>
    </row>
    <row r="4586" spans="4:6" x14ac:dyDescent="0.3">
      <c r="D4586" s="5">
        <f t="shared" si="73"/>
        <v>110526482</v>
      </c>
      <c r="E4586" s="6">
        <v>5.1467903937648891E-2</v>
      </c>
      <c r="F4586" s="7">
        <v>-1.6307844586727571</v>
      </c>
    </row>
    <row r="4587" spans="4:6" x14ac:dyDescent="0.3">
      <c r="D4587" s="5">
        <f t="shared" si="73"/>
        <v>874433474</v>
      </c>
      <c r="E4587" s="6">
        <v>0.40718981754704364</v>
      </c>
      <c r="F4587" s="7">
        <v>-0.23477981512361892</v>
      </c>
    </row>
    <row r="4588" spans="4:6" x14ac:dyDescent="0.3">
      <c r="D4588" s="5">
        <f t="shared" si="73"/>
        <v>987141669</v>
      </c>
      <c r="E4588" s="6">
        <v>0.45967366076975469</v>
      </c>
      <c r="F4588" s="7">
        <v>-0.10125590172317665</v>
      </c>
    </row>
    <row r="4589" spans="4:6" x14ac:dyDescent="0.3">
      <c r="D4589" s="5">
        <f t="shared" si="73"/>
        <v>1948344663</v>
      </c>
      <c r="E4589" s="6">
        <v>0.90726868473670319</v>
      </c>
      <c r="F4589" s="7">
        <v>1.3241216977853831</v>
      </c>
    </row>
    <row r="4590" spans="4:6" x14ac:dyDescent="0.3">
      <c r="D4590" s="5">
        <f t="shared" si="73"/>
        <v>1646390955</v>
      </c>
      <c r="E4590" s="6">
        <v>0.76666053223112651</v>
      </c>
      <c r="F4590" s="7">
        <v>0.72789324992150617</v>
      </c>
    </row>
    <row r="4591" spans="4:6" x14ac:dyDescent="0.3">
      <c r="D4591" s="5">
        <f t="shared" si="73"/>
        <v>1010464276</v>
      </c>
      <c r="E4591" s="6">
        <v>0.47053409597886175</v>
      </c>
      <c r="F4591" s="7">
        <v>-7.3927351606702676E-2</v>
      </c>
    </row>
    <row r="4592" spans="4:6" x14ac:dyDescent="0.3">
      <c r="D4592" s="5">
        <f t="shared" si="73"/>
        <v>324992485</v>
      </c>
      <c r="E4592" s="6">
        <v>0.15133641907138418</v>
      </c>
      <c r="F4592" s="7">
        <v>-1.0307185182434884</v>
      </c>
    </row>
    <row r="4593" spans="4:6" x14ac:dyDescent="0.3">
      <c r="D4593" s="5">
        <f t="shared" si="73"/>
        <v>344202100</v>
      </c>
      <c r="E4593" s="6">
        <v>0.16028159312930107</v>
      </c>
      <c r="F4593" s="7">
        <v>-0.99330121370551494</v>
      </c>
    </row>
    <row r="4594" spans="4:6" x14ac:dyDescent="0.3">
      <c r="D4594" s="5">
        <f t="shared" si="73"/>
        <v>2046075908</v>
      </c>
      <c r="E4594" s="6">
        <v>0.95277834213597545</v>
      </c>
      <c r="F4594" s="7">
        <v>1.6724109429493119</v>
      </c>
    </row>
    <row r="4595" spans="4:6" x14ac:dyDescent="0.3">
      <c r="D4595" s="5">
        <f t="shared" si="73"/>
        <v>1209745891</v>
      </c>
      <c r="E4595" s="6">
        <v>0.56333182944295168</v>
      </c>
      <c r="F4595" s="7">
        <v>0.15942208372319708</v>
      </c>
    </row>
    <row r="4596" spans="4:6" x14ac:dyDescent="0.3">
      <c r="D4596" s="5">
        <f t="shared" si="73"/>
        <v>1268575237</v>
      </c>
      <c r="E4596" s="6">
        <v>0.59072637845829723</v>
      </c>
      <c r="F4596" s="7">
        <v>0.22941388779208327</v>
      </c>
    </row>
    <row r="4597" spans="4:6" x14ac:dyDescent="0.3">
      <c r="D4597" s="5">
        <f t="shared" si="73"/>
        <v>2046554669</v>
      </c>
      <c r="E4597" s="6">
        <v>0.95300128259975581</v>
      </c>
      <c r="F4597" s="7">
        <v>1.6746779560220935</v>
      </c>
    </row>
    <row r="4598" spans="4:6" x14ac:dyDescent="0.3">
      <c r="D4598" s="5">
        <f t="shared" si="73"/>
        <v>697698005</v>
      </c>
      <c r="E4598" s="6">
        <v>0.3248909514629198</v>
      </c>
      <c r="F4598" s="7">
        <v>-0.45406519551134256</v>
      </c>
    </row>
    <row r="4599" spans="4:6" x14ac:dyDescent="0.3">
      <c r="D4599" s="5">
        <f t="shared" si="73"/>
        <v>1741847101</v>
      </c>
      <c r="E4599" s="6">
        <v>0.81111076410031946</v>
      </c>
      <c r="F4599" s="7">
        <v>0.88199692195511092</v>
      </c>
    </row>
    <row r="4600" spans="4:6" x14ac:dyDescent="0.3">
      <c r="D4600" s="5">
        <f t="shared" si="73"/>
        <v>274181380</v>
      </c>
      <c r="E4600" s="6">
        <v>0.12767565448551965</v>
      </c>
      <c r="F4600" s="7">
        <v>-1.1374473826094733</v>
      </c>
    </row>
    <row r="4601" spans="4:6" x14ac:dyDescent="0.3">
      <c r="D4601" s="5">
        <f t="shared" si="73"/>
        <v>67677519</v>
      </c>
      <c r="E4601" s="6">
        <v>3.1514800648684428E-2</v>
      </c>
      <c r="F4601" s="7">
        <v>-1.8589826245058951</v>
      </c>
    </row>
    <row r="4602" spans="4:6" x14ac:dyDescent="0.3">
      <c r="D4602" s="5">
        <f t="shared" si="73"/>
        <v>538892562</v>
      </c>
      <c r="E4602" s="6">
        <v>0.25094140437519308</v>
      </c>
      <c r="F4602" s="7">
        <v>-0.67153022912936911</v>
      </c>
    </row>
    <row r="4603" spans="4:6" x14ac:dyDescent="0.3">
      <c r="D4603" s="5">
        <f t="shared" si="73"/>
        <v>413444191</v>
      </c>
      <c r="E4603" s="6">
        <v>0.19252495439026965</v>
      </c>
      <c r="F4603" s="7">
        <v>-0.86862932611795052</v>
      </c>
    </row>
    <row r="4604" spans="4:6" x14ac:dyDescent="0.3">
      <c r="D4604" s="5">
        <f t="shared" si="73"/>
        <v>799012190</v>
      </c>
      <c r="E4604" s="6">
        <v>0.37206904531649226</v>
      </c>
      <c r="F4604" s="7">
        <v>-0.32637838312718775</v>
      </c>
    </row>
    <row r="4605" spans="4:6" x14ac:dyDescent="0.3">
      <c r="D4605" s="5">
        <f t="shared" si="73"/>
        <v>311123370</v>
      </c>
      <c r="E4605" s="6">
        <v>0.14487810912065033</v>
      </c>
      <c r="F4605" s="7">
        <v>-1.0586565597631261</v>
      </c>
    </row>
    <row r="4606" spans="4:6" x14ac:dyDescent="0.3">
      <c r="D4606" s="5">
        <f t="shared" si="73"/>
        <v>883049799</v>
      </c>
      <c r="E4606" s="6">
        <v>0.41120210654214223</v>
      </c>
      <c r="F4606" s="7">
        <v>-0.22445379865920104</v>
      </c>
    </row>
    <row r="4607" spans="4:6" x14ac:dyDescent="0.3">
      <c r="D4607" s="5">
        <f t="shared" si="73"/>
        <v>293938226</v>
      </c>
      <c r="E4607" s="6">
        <v>0.13687565283558858</v>
      </c>
      <c r="F4607" s="7">
        <v>-1.094464507158758</v>
      </c>
    </row>
    <row r="4608" spans="4:6" x14ac:dyDescent="0.3">
      <c r="D4608" s="5">
        <f t="shared" si="73"/>
        <v>267651517</v>
      </c>
      <c r="E4608" s="6">
        <v>0.1246349500721646</v>
      </c>
      <c r="F4608" s="7">
        <v>-1.1521245404721074</v>
      </c>
    </row>
    <row r="4609" spans="4:6" x14ac:dyDescent="0.3">
      <c r="D4609" s="5">
        <f t="shared" si="73"/>
        <v>544756755</v>
      </c>
      <c r="E4609" s="6">
        <v>0.2536721320391373</v>
      </c>
      <c r="F4609" s="7">
        <v>-0.66297859350616972</v>
      </c>
    </row>
    <row r="4610" spans="4:6" x14ac:dyDescent="0.3">
      <c r="D4610" s="5">
        <f t="shared" si="73"/>
        <v>16063090</v>
      </c>
      <c r="E4610" s="6">
        <v>7.4799591745063282E-3</v>
      </c>
      <c r="F4610" s="7">
        <v>-2.4333479205854878</v>
      </c>
    </row>
    <row r="4611" spans="4:6" x14ac:dyDescent="0.3">
      <c r="D4611" s="5">
        <f t="shared" ref="D4611:D4674" si="74">MOD(D4610*$B$4,$B$5)</f>
        <v>139820823</v>
      </c>
      <c r="E4611" s="6">
        <v>6.5109144491245177E-2</v>
      </c>
      <c r="F4611" s="7">
        <v>-1.5132416469354126</v>
      </c>
    </row>
    <row r="4612" spans="4:6" x14ac:dyDescent="0.3">
      <c r="D4612" s="5">
        <f t="shared" si="74"/>
        <v>1897328159</v>
      </c>
      <c r="E4612" s="6">
        <v>0.8835122737879979</v>
      </c>
      <c r="F4612" s="7">
        <v>1.1927291833694669</v>
      </c>
    </row>
    <row r="4613" spans="4:6" x14ac:dyDescent="0.3">
      <c r="D4613" s="5">
        <f t="shared" si="74"/>
        <v>44985833</v>
      </c>
      <c r="E4613" s="6">
        <v>2.0948160924900473E-2</v>
      </c>
      <c r="F4613" s="7">
        <v>-2.0345485193955515</v>
      </c>
    </row>
    <row r="4614" spans="4:6" x14ac:dyDescent="0.3">
      <c r="D4614" s="5">
        <f t="shared" si="74"/>
        <v>405177626</v>
      </c>
      <c r="E4614" s="6">
        <v>0.1886755350871715</v>
      </c>
      <c r="F4614" s="7">
        <v>-0.88278754676465188</v>
      </c>
    </row>
    <row r="4615" spans="4:6" x14ac:dyDescent="0.3">
      <c r="D4615" s="5">
        <f t="shared" si="74"/>
        <v>1195611417</v>
      </c>
      <c r="E4615" s="6">
        <v>0.55674995207856404</v>
      </c>
      <c r="F4615" s="7">
        <v>0.14273421229747957</v>
      </c>
    </row>
    <row r="4616" spans="4:6" x14ac:dyDescent="0.3">
      <c r="D4616" s="5">
        <f t="shared" si="74"/>
        <v>1883180529</v>
      </c>
      <c r="E4616" s="6">
        <v>0.87692427018370878</v>
      </c>
      <c r="F4616" s="7">
        <v>1.1597479053340944</v>
      </c>
    </row>
    <row r="4617" spans="4:6" x14ac:dyDescent="0.3">
      <c r="D4617" s="5">
        <f t="shared" si="74"/>
        <v>24537849</v>
      </c>
      <c r="E4617" s="6">
        <v>1.1426326363744518E-2</v>
      </c>
      <c r="F4617" s="7">
        <v>-2.2758890218029633</v>
      </c>
    </row>
    <row r="4618" spans="4:6" x14ac:dyDescent="0.3">
      <c r="D4618" s="5">
        <f t="shared" si="74"/>
        <v>1203019582</v>
      </c>
      <c r="E4618" s="6">
        <v>0.56019964773226494</v>
      </c>
      <c r="F4618" s="7">
        <v>0.15147541309971779</v>
      </c>
    </row>
    <row r="4619" spans="4:6" x14ac:dyDescent="0.3">
      <c r="D4619" s="5">
        <f t="shared" si="74"/>
        <v>852944195</v>
      </c>
      <c r="E4619" s="6">
        <v>0.39718309221526898</v>
      </c>
      <c r="F4619" s="7">
        <v>-0.26064512884474816</v>
      </c>
    </row>
    <row r="4620" spans="4:6" x14ac:dyDescent="0.3">
      <c r="D4620" s="5">
        <f t="shared" si="74"/>
        <v>912756561</v>
      </c>
      <c r="E4620" s="6">
        <v>0.42503539558969011</v>
      </c>
      <c r="F4620" s="7">
        <v>-0.18902810255237168</v>
      </c>
    </row>
    <row r="4621" spans="4:6" x14ac:dyDescent="0.3">
      <c r="D4621" s="5">
        <f t="shared" si="74"/>
        <v>1897454179</v>
      </c>
      <c r="E4621" s="6">
        <v>0.88357095642347905</v>
      </c>
      <c r="F4621" s="7">
        <v>1.1930288176156802</v>
      </c>
    </row>
    <row r="4622" spans="4:6" x14ac:dyDescent="0.3">
      <c r="D4622" s="5">
        <f t="shared" si="74"/>
        <v>1833129959</v>
      </c>
      <c r="E4622" s="6">
        <v>0.85361765730531669</v>
      </c>
      <c r="F4622" s="7">
        <v>1.0520759932882047</v>
      </c>
    </row>
    <row r="4623" spans="4:6" x14ac:dyDescent="0.3">
      <c r="D4623" s="5">
        <f t="shared" si="74"/>
        <v>2100059901</v>
      </c>
      <c r="E4623" s="6">
        <v>0.97791659783377927</v>
      </c>
      <c r="F4623" s="7">
        <v>2.0125042955107597</v>
      </c>
    </row>
    <row r="4624" spans="4:6" x14ac:dyDescent="0.3">
      <c r="D4624" s="5">
        <f t="shared" si="74"/>
        <v>25924536</v>
      </c>
      <c r="E4624" s="6">
        <v>1.2072052817858805E-2</v>
      </c>
      <c r="F4624" s="7">
        <v>-2.2548283408294014</v>
      </c>
    </row>
    <row r="4625" spans="4:6" x14ac:dyDescent="0.3">
      <c r="D4625" s="5">
        <f t="shared" si="74"/>
        <v>1567794702</v>
      </c>
      <c r="E4625" s="6">
        <v>0.73006129984749601</v>
      </c>
      <c r="F4625" s="7">
        <v>0.61299839600963624</v>
      </c>
    </row>
    <row r="4626" spans="4:6" x14ac:dyDescent="0.3">
      <c r="D4626" s="5">
        <f t="shared" si="74"/>
        <v>1694339962</v>
      </c>
      <c r="E4626" s="6">
        <v>0.78898852857666879</v>
      </c>
      <c r="F4626" s="7">
        <v>0.80291659625551359</v>
      </c>
    </row>
    <row r="4627" spans="4:6" x14ac:dyDescent="0.3">
      <c r="D4627" s="5">
        <f t="shared" si="74"/>
        <v>569609707</v>
      </c>
      <c r="E4627" s="6">
        <v>0.26524518967163302</v>
      </c>
      <c r="F4627" s="7">
        <v>-0.62725761901582289</v>
      </c>
    </row>
    <row r="4628" spans="4:6" x14ac:dyDescent="0.3">
      <c r="D4628" s="5">
        <f t="shared" si="74"/>
        <v>1397034056</v>
      </c>
      <c r="E4628" s="6">
        <v>0.65054467753557921</v>
      </c>
      <c r="F4628" s="7">
        <v>0.38679139936487805</v>
      </c>
    </row>
    <row r="4629" spans="4:6" x14ac:dyDescent="0.3">
      <c r="D4629" s="5">
        <f t="shared" si="74"/>
        <v>949434082</v>
      </c>
      <c r="E4629" s="6">
        <v>0.44211469724971308</v>
      </c>
      <c r="F4629" s="7">
        <v>-0.14560984644422345</v>
      </c>
    </row>
    <row r="4630" spans="4:6" x14ac:dyDescent="0.3">
      <c r="D4630" s="5">
        <f t="shared" si="74"/>
        <v>684061595</v>
      </c>
      <c r="E4630" s="6">
        <v>0.31854100322214979</v>
      </c>
      <c r="F4630" s="7">
        <v>-0.47178255157672322</v>
      </c>
    </row>
    <row r="4631" spans="4:6" x14ac:dyDescent="0.3">
      <c r="D4631" s="5">
        <f t="shared" si="74"/>
        <v>628695973</v>
      </c>
      <c r="E4631" s="6">
        <v>0.29275937638502508</v>
      </c>
      <c r="F4631" s="7">
        <v>-0.54534137488202394</v>
      </c>
    </row>
    <row r="4632" spans="4:6" x14ac:dyDescent="0.3">
      <c r="D4632" s="5">
        <f t="shared" si="74"/>
        <v>1691896926</v>
      </c>
      <c r="E4632" s="6">
        <v>0.78785090128691015</v>
      </c>
      <c r="F4632" s="7">
        <v>0.79898657335421008</v>
      </c>
    </row>
    <row r="4633" spans="4:6" x14ac:dyDescent="0.3">
      <c r="D4633" s="5">
        <f t="shared" si="74"/>
        <v>753419536</v>
      </c>
      <c r="E4633" s="6">
        <v>0.35083831134330323</v>
      </c>
      <c r="F4633" s="7">
        <v>-0.38305818513257828</v>
      </c>
    </row>
    <row r="4634" spans="4:6" x14ac:dyDescent="0.3">
      <c r="D4634" s="5">
        <f t="shared" si="74"/>
        <v>678860311</v>
      </c>
      <c r="E4634" s="6">
        <v>0.31611896661680094</v>
      </c>
      <c r="F4634" s="7">
        <v>-0.47857931983414076</v>
      </c>
    </row>
    <row r="4635" spans="4:6" x14ac:dyDescent="0.3">
      <c r="D4635" s="5">
        <f t="shared" si="74"/>
        <v>813102708</v>
      </c>
      <c r="E4635" s="6">
        <v>0.37863045407331591</v>
      </c>
      <c r="F4635" s="7">
        <v>-0.30907969024406068</v>
      </c>
    </row>
    <row r="4636" spans="4:6" x14ac:dyDescent="0.3">
      <c r="D4636" s="5">
        <f t="shared" si="74"/>
        <v>1869685296</v>
      </c>
      <c r="E4636" s="6">
        <v>0.87064006260655824</v>
      </c>
      <c r="F4636" s="7">
        <v>1.1294219566737611</v>
      </c>
    </row>
    <row r="4637" spans="4:6" x14ac:dyDescent="0.3">
      <c r="D4637" s="5">
        <f t="shared" si="74"/>
        <v>1431174394</v>
      </c>
      <c r="E4637" s="6">
        <v>0.66644251129258658</v>
      </c>
      <c r="F4637" s="7">
        <v>0.43011089178319217</v>
      </c>
    </row>
    <row r="4638" spans="4:6" x14ac:dyDescent="0.3">
      <c r="D4638" s="5">
        <f t="shared" si="74"/>
        <v>1817732431</v>
      </c>
      <c r="E4638" s="6">
        <v>0.84644762458880207</v>
      </c>
      <c r="F4638" s="7">
        <v>1.0213159947425419</v>
      </c>
    </row>
    <row r="4639" spans="4:6" x14ac:dyDescent="0.3">
      <c r="D4639" s="5">
        <f t="shared" si="74"/>
        <v>1875327675</v>
      </c>
      <c r="E4639" s="6">
        <v>0.87326750007762344</v>
      </c>
      <c r="F4639" s="7">
        <v>1.1419735845641383</v>
      </c>
    </row>
    <row r="4640" spans="4:6" x14ac:dyDescent="0.3">
      <c r="D4640" s="5">
        <f t="shared" si="74"/>
        <v>1064027934</v>
      </c>
      <c r="E4640" s="6">
        <v>0.49547661793928277</v>
      </c>
      <c r="F4640" s="7">
        <v>-1.1338680326508829E-2</v>
      </c>
    </row>
    <row r="4641" spans="4:6" x14ac:dyDescent="0.3">
      <c r="D4641" s="5">
        <f t="shared" si="74"/>
        <v>326016815</v>
      </c>
      <c r="E4641" s="6">
        <v>0.15181340989825634</v>
      </c>
      <c r="F4641" s="7">
        <v>-1.0286869168477819</v>
      </c>
    </row>
    <row r="4642" spans="4:6" x14ac:dyDescent="0.3">
      <c r="D4642" s="5">
        <f t="shared" si="74"/>
        <v>397511649</v>
      </c>
      <c r="E4642" s="6">
        <v>0.18510578636555541</v>
      </c>
      <c r="F4642" s="7">
        <v>-0.89607712608423717</v>
      </c>
    </row>
    <row r="4643" spans="4:6" x14ac:dyDescent="0.3">
      <c r="D4643" s="5">
        <f t="shared" si="74"/>
        <v>518422934</v>
      </c>
      <c r="E4643" s="6">
        <v>0.24140949104112525</v>
      </c>
      <c r="F4643" s="7">
        <v>-0.70177581742480466</v>
      </c>
    </row>
    <row r="4644" spans="4:6" x14ac:dyDescent="0.3">
      <c r="D4644" s="5">
        <f t="shared" si="74"/>
        <v>166508623</v>
      </c>
      <c r="E4644" s="6">
        <v>7.7536619806230639E-2</v>
      </c>
      <c r="F4644" s="7">
        <v>-1.4218381573131029</v>
      </c>
    </row>
    <row r="4645" spans="4:6" x14ac:dyDescent="0.3">
      <c r="D4645" s="5">
        <f t="shared" si="74"/>
        <v>1653933759</v>
      </c>
      <c r="E4645" s="6">
        <v>0.77017292405494764</v>
      </c>
      <c r="F4645" s="7">
        <v>0.73941645743825102</v>
      </c>
    </row>
    <row r="4646" spans="4:6" x14ac:dyDescent="0.3">
      <c r="D4646" s="5">
        <f t="shared" si="74"/>
        <v>36936170</v>
      </c>
      <c r="E4646" s="6">
        <v>1.7199744486436009E-2</v>
      </c>
      <c r="F4646" s="7">
        <v>-2.1153575023098541</v>
      </c>
    </row>
    <row r="4647" spans="4:6" x14ac:dyDescent="0.3">
      <c r="D4647" s="5">
        <f t="shared" si="74"/>
        <v>534435060</v>
      </c>
      <c r="E4647" s="6">
        <v>0.24886571825376314</v>
      </c>
      <c r="F4647" s="7">
        <v>-0.67806349311913605</v>
      </c>
    </row>
    <row r="4648" spans="4:6" x14ac:dyDescent="0.3">
      <c r="D4648" s="5">
        <f t="shared" si="74"/>
        <v>2141213496</v>
      </c>
      <c r="E4648" s="6">
        <v>0.99708023387666811</v>
      </c>
      <c r="F4648" s="7">
        <v>2.7566583942694827</v>
      </c>
    </row>
    <row r="4649" spans="4:6" x14ac:dyDescent="0.3">
      <c r="D4649" s="5">
        <f t="shared" si="74"/>
        <v>128735306</v>
      </c>
      <c r="E4649" s="6">
        <v>5.9947048369745772E-2</v>
      </c>
      <c r="F4649" s="7">
        <v>-1.5552182606460152</v>
      </c>
    </row>
    <row r="4650" spans="4:6" x14ac:dyDescent="0.3">
      <c r="D4650" s="5">
        <f t="shared" si="74"/>
        <v>1511765155</v>
      </c>
      <c r="E4650" s="6">
        <v>0.70397050883990764</v>
      </c>
      <c r="F4650" s="7">
        <v>0.5358546884562414</v>
      </c>
    </row>
    <row r="4651" spans="4:6" x14ac:dyDescent="0.3">
      <c r="D4651" s="5">
        <f t="shared" si="74"/>
        <v>773988298</v>
      </c>
      <c r="E4651" s="6">
        <v>0.36041638754347005</v>
      </c>
      <c r="F4651" s="7">
        <v>-0.3573460294977378</v>
      </c>
    </row>
    <row r="4652" spans="4:6" x14ac:dyDescent="0.3">
      <c r="D4652" s="5">
        <f t="shared" si="74"/>
        <v>1416125899</v>
      </c>
      <c r="E4652" s="6">
        <v>0.65943500973231628</v>
      </c>
      <c r="F4652" s="7">
        <v>0.41092165844078959</v>
      </c>
    </row>
    <row r="4653" spans="4:6" x14ac:dyDescent="0.3">
      <c r="D4653" s="5">
        <f t="shared" si="74"/>
        <v>1261302972</v>
      </c>
      <c r="E4653" s="6">
        <v>0.5873399661736004</v>
      </c>
      <c r="F4653" s="7">
        <v>0.22070765880317772</v>
      </c>
    </row>
    <row r="4654" spans="4:6" x14ac:dyDescent="0.3">
      <c r="D4654" s="5">
        <f t="shared" si="74"/>
        <v>1046885315</v>
      </c>
      <c r="E4654" s="6">
        <v>0.48749396390048227</v>
      </c>
      <c r="F4654" s="7">
        <v>-3.1353119714041117E-2</v>
      </c>
    </row>
    <row r="4655" spans="4:6" x14ac:dyDescent="0.3">
      <c r="D4655" s="5">
        <f t="shared" si="74"/>
        <v>1763342808</v>
      </c>
      <c r="E4655" s="6">
        <v>0.82112048270285176</v>
      </c>
      <c r="F4655" s="7">
        <v>0.91964360008245238</v>
      </c>
    </row>
    <row r="4656" spans="4:6" x14ac:dyDescent="0.3">
      <c r="D4656" s="5">
        <f t="shared" si="74"/>
        <v>658852476</v>
      </c>
      <c r="E4656" s="6">
        <v>0.3068020924057831</v>
      </c>
      <c r="F4656" s="7">
        <v>-0.50493543502943217</v>
      </c>
    </row>
    <row r="4657" spans="4:6" x14ac:dyDescent="0.3">
      <c r="D4657" s="5">
        <f t="shared" si="74"/>
        <v>1382540573</v>
      </c>
      <c r="E4657" s="6">
        <v>0.64379562357794085</v>
      </c>
      <c r="F4657" s="7">
        <v>0.36862299559232237</v>
      </c>
    </row>
    <row r="4658" spans="4:6" x14ac:dyDescent="0.3">
      <c r="D4658" s="5">
        <f t="shared" si="74"/>
        <v>1414185111</v>
      </c>
      <c r="E4658" s="6">
        <v>0.65853125989300321</v>
      </c>
      <c r="F4658" s="7">
        <v>0.4084579716274333</v>
      </c>
    </row>
    <row r="4659" spans="4:6" x14ac:dyDescent="0.3">
      <c r="D4659" s="5">
        <f t="shared" si="74"/>
        <v>2066805892</v>
      </c>
      <c r="E4659" s="6">
        <v>0.96243149318027454</v>
      </c>
      <c r="F4659" s="7">
        <v>1.7796270662303368</v>
      </c>
    </row>
    <row r="4660" spans="4:6" x14ac:dyDescent="0.3">
      <c r="D4660" s="5">
        <f t="shared" si="74"/>
        <v>1139424053</v>
      </c>
      <c r="E4660" s="6">
        <v>0.53058567180352811</v>
      </c>
      <c r="F4660" s="7">
        <v>7.6742170297362966E-2</v>
      </c>
    </row>
    <row r="4661" spans="4:6" x14ac:dyDescent="0.3">
      <c r="D4661" s="5">
        <f t="shared" si="74"/>
        <v>1934779046</v>
      </c>
      <c r="E4661" s="6">
        <v>0.90095170205547637</v>
      </c>
      <c r="F4661" s="7">
        <v>1.2869933790125128</v>
      </c>
    </row>
    <row r="4662" spans="4:6" x14ac:dyDescent="0.3">
      <c r="D4662" s="5">
        <f t="shared" si="74"/>
        <v>1803005083</v>
      </c>
      <c r="E4662" s="6">
        <v>0.83958966875410612</v>
      </c>
      <c r="F4662" s="7">
        <v>0.99277285255613357</v>
      </c>
    </row>
    <row r="4663" spans="4:6" x14ac:dyDescent="0.3">
      <c r="D4663" s="5">
        <f t="shared" si="74"/>
        <v>1788599524</v>
      </c>
      <c r="E4663" s="6">
        <v>0.83288155759953109</v>
      </c>
      <c r="F4663" s="7">
        <v>0.96561496373830102</v>
      </c>
    </row>
    <row r="4664" spans="4:6" x14ac:dyDescent="0.3">
      <c r="D4664" s="5">
        <f t="shared" si="74"/>
        <v>55079016</v>
      </c>
      <c r="E4664" s="6">
        <v>2.5648165518090283E-2</v>
      </c>
      <c r="F4664" s="7">
        <v>-1.9489924108730541</v>
      </c>
    </row>
    <row r="4665" spans="4:6" x14ac:dyDescent="0.3">
      <c r="D4665" s="5">
        <f t="shared" si="74"/>
        <v>134426350</v>
      </c>
      <c r="E4665" s="6">
        <v>6.2597147247378845E-2</v>
      </c>
      <c r="F4665" s="7">
        <v>-1.5333311043852171</v>
      </c>
    </row>
    <row r="4666" spans="4:6" x14ac:dyDescent="0.3">
      <c r="D4666" s="5">
        <f t="shared" si="74"/>
        <v>1346243263</v>
      </c>
      <c r="E4666" s="6">
        <v>0.62689337146179136</v>
      </c>
      <c r="F4666" s="7">
        <v>0.32363649189180393</v>
      </c>
    </row>
    <row r="4667" spans="4:6" x14ac:dyDescent="0.3">
      <c r="D4667" s="5">
        <f t="shared" si="74"/>
        <v>1653390053</v>
      </c>
      <c r="E4667" s="6">
        <v>0.76991974121883489</v>
      </c>
      <c r="F4667" s="7">
        <v>0.73858255986300902</v>
      </c>
    </row>
    <row r="4668" spans="4:6" x14ac:dyDescent="0.3">
      <c r="D4668" s="5">
        <f t="shared" si="74"/>
        <v>1708991255</v>
      </c>
      <c r="E4668" s="6">
        <v>0.79581106854212569</v>
      </c>
      <c r="F4668" s="7">
        <v>0.82675160908267142</v>
      </c>
    </row>
    <row r="4669" spans="4:6" x14ac:dyDescent="0.3">
      <c r="D4669" s="5">
        <f t="shared" si="74"/>
        <v>1280054247</v>
      </c>
      <c r="E4669" s="6">
        <v>0.59607170903689388</v>
      </c>
      <c r="F4669" s="7">
        <v>0.24319210587490084</v>
      </c>
    </row>
    <row r="4670" spans="4:6" x14ac:dyDescent="0.3">
      <c r="D4670" s="5">
        <f t="shared" si="74"/>
        <v>2099065453</v>
      </c>
      <c r="E4670" s="6">
        <v>0.97745352189750734</v>
      </c>
      <c r="F4670" s="7">
        <v>2.0037863075195519</v>
      </c>
    </row>
    <row r="4671" spans="4:6" x14ac:dyDescent="0.3">
      <c r="D4671" s="5">
        <f t="shared" si="74"/>
        <v>1415049009</v>
      </c>
      <c r="E4671" s="6">
        <v>0.65893354374816038</v>
      </c>
      <c r="F4671" s="7">
        <v>0.40955431918871926</v>
      </c>
    </row>
    <row r="4672" spans="4:6" x14ac:dyDescent="0.3">
      <c r="D4672" s="5">
        <f t="shared" si="74"/>
        <v>818353310</v>
      </c>
      <c r="E4672" s="6">
        <v>0.38107545616205357</v>
      </c>
      <c r="F4672" s="7">
        <v>-0.30265747017959549</v>
      </c>
    </row>
    <row r="4673" spans="4:6" x14ac:dyDescent="0.3">
      <c r="D4673" s="5">
        <f t="shared" si="74"/>
        <v>1918424092</v>
      </c>
      <c r="E4673" s="6">
        <v>0.89333583311488463</v>
      </c>
      <c r="F4673" s="7">
        <v>1.2444653787589031</v>
      </c>
    </row>
    <row r="4674" spans="4:6" x14ac:dyDescent="0.3">
      <c r="D4674" s="5">
        <f t="shared" si="74"/>
        <v>459518998</v>
      </c>
      <c r="E4674" s="6">
        <v>0.21398020835032705</v>
      </c>
      <c r="F4674" s="7">
        <v>-0.79268663887269863</v>
      </c>
    </row>
    <row r="4675" spans="4:6" x14ac:dyDescent="0.3">
      <c r="D4675" s="5">
        <f t="shared" ref="D4675:D4738" si="75">MOD(D4674*$B$4,$B$5)</f>
        <v>82962595</v>
      </c>
      <c r="E4675" s="6">
        <v>3.8632468822069901E-2</v>
      </c>
      <c r="F4675" s="7">
        <v>-1.7667808462538379</v>
      </c>
    </row>
    <row r="4676" spans="4:6" x14ac:dyDescent="0.3">
      <c r="D4676" s="5">
        <f t="shared" si="75"/>
        <v>1777905237</v>
      </c>
      <c r="E4676" s="6">
        <v>0.82790164214363471</v>
      </c>
      <c r="F4676" s="7">
        <v>0.94590564165473978</v>
      </c>
    </row>
    <row r="4677" spans="4:6" x14ac:dyDescent="0.3">
      <c r="D4677" s="5">
        <f t="shared" si="75"/>
        <v>1374710166</v>
      </c>
      <c r="E4677" s="6">
        <v>0.64014930617078147</v>
      </c>
      <c r="F4677" s="7">
        <v>0.3588579105999492</v>
      </c>
    </row>
    <row r="4678" spans="4:6" x14ac:dyDescent="0.3">
      <c r="D4678" s="5">
        <f t="shared" si="75"/>
        <v>1389730686</v>
      </c>
      <c r="E4678" s="6">
        <v>0.64714378085652713</v>
      </c>
      <c r="F4678" s="7">
        <v>0.37762062828400988</v>
      </c>
    </row>
    <row r="4679" spans="4:6" x14ac:dyDescent="0.3">
      <c r="D4679" s="5">
        <f t="shared" si="75"/>
        <v>595778920</v>
      </c>
      <c r="E4679" s="6">
        <v>0.27743117909639253</v>
      </c>
      <c r="F4679" s="7">
        <v>-0.59048974616748773</v>
      </c>
    </row>
    <row r="4680" spans="4:6" x14ac:dyDescent="0.3">
      <c r="D4680" s="5">
        <f t="shared" si="75"/>
        <v>1890730343</v>
      </c>
      <c r="E4680" s="6">
        <v>0.88043992629315693</v>
      </c>
      <c r="F4680" s="7">
        <v>1.1771888264249557</v>
      </c>
    </row>
    <row r="4681" spans="4:6" x14ac:dyDescent="0.3">
      <c r="D4681" s="5">
        <f t="shared" si="75"/>
        <v>1536873100</v>
      </c>
      <c r="E4681" s="6">
        <v>0.7156623068411484</v>
      </c>
      <c r="F4681" s="7">
        <v>0.5700034084509733</v>
      </c>
    </row>
    <row r="4682" spans="4:6" x14ac:dyDescent="0.3">
      <c r="D4682" s="5">
        <f t="shared" si="75"/>
        <v>1578824485</v>
      </c>
      <c r="E4682" s="6">
        <v>0.73519744280278443</v>
      </c>
      <c r="F4682" s="7">
        <v>0.62860892726264384</v>
      </c>
    </row>
    <row r="4683" spans="4:6" x14ac:dyDescent="0.3">
      <c r="D4683" s="5">
        <f t="shared" si="75"/>
        <v>1537050699</v>
      </c>
      <c r="E4683" s="6">
        <v>0.7157450078201899</v>
      </c>
      <c r="F4683" s="7">
        <v>0.57024729214134307</v>
      </c>
    </row>
    <row r="4684" spans="4:6" x14ac:dyDescent="0.3">
      <c r="D4684" s="5">
        <f t="shared" si="75"/>
        <v>1561771226</v>
      </c>
      <c r="E4684" s="6">
        <v>0.7272564002566565</v>
      </c>
      <c r="F4684" s="7">
        <v>0.60453621477918462</v>
      </c>
    </row>
    <row r="4685" spans="4:6" x14ac:dyDescent="0.3">
      <c r="D4685" s="5">
        <f t="shared" si="75"/>
        <v>845422311</v>
      </c>
      <c r="E4685" s="6">
        <v>0.39368044202558738</v>
      </c>
      <c r="F4685" s="7">
        <v>-0.26973922165239156</v>
      </c>
    </row>
    <row r="4686" spans="4:6" x14ac:dyDescent="0.3">
      <c r="D4686" s="5">
        <f t="shared" si="75"/>
        <v>748630340</v>
      </c>
      <c r="E4686" s="6">
        <v>0.34860816816669721</v>
      </c>
      <c r="F4686" s="7">
        <v>-0.38908085369786816</v>
      </c>
    </row>
    <row r="4687" spans="4:6" x14ac:dyDescent="0.3">
      <c r="D4687" s="5">
        <f t="shared" si="75"/>
        <v>1427814071</v>
      </c>
      <c r="E4687" s="6">
        <v>0.6648777389571795</v>
      </c>
      <c r="F4687" s="7">
        <v>0.42581243918755229</v>
      </c>
    </row>
    <row r="4688" spans="4:6" x14ac:dyDescent="0.3">
      <c r="D4688" s="5">
        <f t="shared" si="75"/>
        <v>672854423</v>
      </c>
      <c r="E4688" s="6">
        <v>0.3133222570766902</v>
      </c>
      <c r="F4688" s="7">
        <v>-0.48645512571069616</v>
      </c>
    </row>
    <row r="4689" spans="4:6" x14ac:dyDescent="0.3">
      <c r="D4689" s="5">
        <f t="shared" si="75"/>
        <v>813175405</v>
      </c>
      <c r="E4689" s="6">
        <v>0.37866430625195086</v>
      </c>
      <c r="F4689" s="7">
        <v>-0.30899068518016137</v>
      </c>
    </row>
    <row r="4690" spans="4:6" x14ac:dyDescent="0.3">
      <c r="D4690" s="5">
        <f t="shared" si="75"/>
        <v>1083874889</v>
      </c>
      <c r="E4690" s="6">
        <v>0.50471857656232877</v>
      </c>
      <c r="F4690" s="7">
        <v>1.1827993213538187E-2</v>
      </c>
    </row>
    <row r="4691" spans="4:6" x14ac:dyDescent="0.3">
      <c r="D4691" s="5">
        <f t="shared" si="75"/>
        <v>580675058</v>
      </c>
      <c r="E4691" s="6">
        <v>0.27039789526760383</v>
      </c>
      <c r="F4691" s="7">
        <v>-0.61161004496967986</v>
      </c>
    </row>
    <row r="4692" spans="4:6" x14ac:dyDescent="0.3">
      <c r="D4692" s="5">
        <f t="shared" si="75"/>
        <v>809164074</v>
      </c>
      <c r="E4692" s="6">
        <v>0.37679638469293375</v>
      </c>
      <c r="F4692" s="7">
        <v>-0.31390555739951542</v>
      </c>
    </row>
    <row r="4693" spans="4:6" x14ac:dyDescent="0.3">
      <c r="D4693" s="5">
        <f t="shared" si="75"/>
        <v>726444418</v>
      </c>
      <c r="E4693" s="6">
        <v>0.33827704315844648</v>
      </c>
      <c r="F4693" s="7">
        <v>-0.41716997331041888</v>
      </c>
    </row>
    <row r="4694" spans="4:6" x14ac:dyDescent="0.3">
      <c r="D4694" s="5">
        <f t="shared" si="75"/>
        <v>2085513062</v>
      </c>
      <c r="E4694" s="6">
        <v>0.97114269805247211</v>
      </c>
      <c r="F4694" s="7">
        <v>1.8978594150446408</v>
      </c>
    </row>
    <row r="4695" spans="4:6" x14ac:dyDescent="0.3">
      <c r="D4695" s="5">
        <f t="shared" si="75"/>
        <v>62611736</v>
      </c>
      <c r="E4695" s="6">
        <v>2.9155861613485833E-2</v>
      </c>
      <c r="F4695" s="7">
        <v>-1.8933471162989581</v>
      </c>
    </row>
    <row r="4696" spans="4:6" x14ac:dyDescent="0.3">
      <c r="D4696" s="5">
        <f t="shared" si="75"/>
        <v>821617127</v>
      </c>
      <c r="E4696" s="6">
        <v>0.38259528938922593</v>
      </c>
      <c r="F4696" s="7">
        <v>-0.29867166503244308</v>
      </c>
    </row>
    <row r="4697" spans="4:6" x14ac:dyDescent="0.3">
      <c r="D4697" s="5">
        <f t="shared" si="75"/>
        <v>552344621</v>
      </c>
      <c r="E4697" s="6">
        <v>0.25720550749190663</v>
      </c>
      <c r="F4697" s="7">
        <v>-0.65198474271862061</v>
      </c>
    </row>
    <row r="4698" spans="4:6" x14ac:dyDescent="0.3">
      <c r="D4698" s="5">
        <f t="shared" si="75"/>
        <v>1217722786</v>
      </c>
      <c r="E4698" s="6">
        <v>0.56704636064082981</v>
      </c>
      <c r="F4698" s="7">
        <v>0.16885934396698363</v>
      </c>
    </row>
    <row r="4699" spans="4:6" x14ac:dyDescent="0.3">
      <c r="D4699" s="5">
        <f t="shared" si="75"/>
        <v>1921700969</v>
      </c>
      <c r="E4699" s="6">
        <v>0.89486174787847483</v>
      </c>
      <c r="F4699" s="7">
        <v>1.2528054871285479</v>
      </c>
    </row>
    <row r="4700" spans="4:6" x14ac:dyDescent="0.3">
      <c r="D4700" s="5">
        <f t="shared" si="75"/>
        <v>1871342434</v>
      </c>
      <c r="E4700" s="6">
        <v>0.87141172762160346</v>
      </c>
      <c r="F4700" s="7">
        <v>1.1330897989938966</v>
      </c>
    </row>
    <row r="4701" spans="4:6" x14ac:dyDescent="0.3">
      <c r="D4701" s="5">
        <f t="shared" si="75"/>
        <v>1965987853</v>
      </c>
      <c r="E4701" s="6">
        <v>0.91548443531196977</v>
      </c>
      <c r="F4701" s="7">
        <v>1.3753236442304226</v>
      </c>
    </row>
    <row r="4702" spans="4:6" x14ac:dyDescent="0.3">
      <c r="D4702" s="5">
        <f t="shared" si="75"/>
        <v>749807586</v>
      </c>
      <c r="E4702" s="6">
        <v>0.34915636605504563</v>
      </c>
      <c r="F4702" s="7">
        <v>-0.38759910397689196</v>
      </c>
    </row>
    <row r="4703" spans="4:6" x14ac:dyDescent="0.3">
      <c r="D4703" s="5">
        <f t="shared" si="75"/>
        <v>272597268</v>
      </c>
      <c r="E4703" s="6">
        <v>0.12693799485167301</v>
      </c>
      <c r="F4703" s="7">
        <v>-1.1409854216198256</v>
      </c>
    </row>
    <row r="4704" spans="4:6" x14ac:dyDescent="0.3">
      <c r="D4704" s="5">
        <f t="shared" si="75"/>
        <v>910418459</v>
      </c>
      <c r="E4704" s="6">
        <v>0.42394663200149929</v>
      </c>
      <c r="F4704" s="7">
        <v>-0.19180715774152199</v>
      </c>
    </row>
    <row r="4705" spans="4:6" x14ac:dyDescent="0.3">
      <c r="D4705" s="5">
        <f t="shared" si="75"/>
        <v>704082181</v>
      </c>
      <c r="E4705" s="6">
        <v>0.32786381508024764</v>
      </c>
      <c r="F4705" s="7">
        <v>-0.44581950648537233</v>
      </c>
    </row>
    <row r="4706" spans="4:6" x14ac:dyDescent="0.3">
      <c r="D4706" s="5">
        <f t="shared" si="75"/>
        <v>674761629</v>
      </c>
      <c r="E4706" s="6">
        <v>0.31421036907863836</v>
      </c>
      <c r="F4706" s="7">
        <v>-0.48395086819046229</v>
      </c>
    </row>
    <row r="4707" spans="4:6" x14ac:dyDescent="0.3">
      <c r="D4707" s="5">
        <f t="shared" si="75"/>
        <v>534119410</v>
      </c>
      <c r="E4707" s="6">
        <v>0.24871873226828756</v>
      </c>
      <c r="F4707" s="7">
        <v>-0.67852723035149975</v>
      </c>
    </row>
    <row r="4708" spans="4:6" x14ac:dyDescent="0.3">
      <c r="D4708" s="5">
        <f t="shared" si="75"/>
        <v>1936857875</v>
      </c>
      <c r="E4708" s="6">
        <v>0.90191973224461053</v>
      </c>
      <c r="F4708" s="7">
        <v>1.2925679353910651</v>
      </c>
    </row>
    <row r="4709" spans="4:6" x14ac:dyDescent="0.3">
      <c r="D4709" s="5">
        <f t="shared" si="75"/>
        <v>1218428333</v>
      </c>
      <c r="E4709" s="6">
        <v>0.5673749065654119</v>
      </c>
      <c r="F4709" s="7">
        <v>0.16969477061622079</v>
      </c>
    </row>
    <row r="4710" spans="4:6" x14ac:dyDescent="0.3">
      <c r="D4710" s="5">
        <f t="shared" si="75"/>
        <v>1619421854</v>
      </c>
      <c r="E4710" s="6">
        <v>0.7541020659302381</v>
      </c>
      <c r="F4710" s="7">
        <v>0.68745528680522783</v>
      </c>
    </row>
    <row r="4711" spans="4:6" x14ac:dyDescent="0.3">
      <c r="D4711" s="5">
        <f t="shared" si="75"/>
        <v>560079987</v>
      </c>
      <c r="E4711" s="6">
        <v>0.26080756798461785</v>
      </c>
      <c r="F4711" s="7">
        <v>-0.64085770722317581</v>
      </c>
    </row>
    <row r="4712" spans="4:6" x14ac:dyDescent="0.3">
      <c r="D4712" s="5">
        <f t="shared" si="75"/>
        <v>949420394</v>
      </c>
      <c r="E4712" s="6">
        <v>0.44210832327800648</v>
      </c>
      <c r="F4712" s="7">
        <v>-0.14562599391775349</v>
      </c>
    </row>
    <row r="4713" spans="4:6" x14ac:dyDescent="0.3">
      <c r="D4713" s="5">
        <f t="shared" si="75"/>
        <v>23328147</v>
      </c>
      <c r="E4713" s="6">
        <v>1.0863014972641147E-2</v>
      </c>
      <c r="F4713" s="7">
        <v>-2.2951238095887607</v>
      </c>
    </row>
    <row r="4714" spans="4:6" x14ac:dyDescent="0.3">
      <c r="D4714" s="5">
        <f t="shared" si="75"/>
        <v>791552809</v>
      </c>
      <c r="E4714" s="6">
        <v>0.36859550035427835</v>
      </c>
      <c r="F4714" s="7">
        <v>-0.33557550150476445</v>
      </c>
    </row>
    <row r="4715" spans="4:6" x14ac:dyDescent="0.3">
      <c r="D4715" s="5">
        <f t="shared" si="75"/>
        <v>1016595815</v>
      </c>
      <c r="E4715" s="6">
        <v>0.47338931632543851</v>
      </c>
      <c r="F4715" s="7">
        <v>-6.6752632987629582E-2</v>
      </c>
    </row>
    <row r="4716" spans="4:6" x14ac:dyDescent="0.3">
      <c r="D4716" s="5">
        <f t="shared" si="75"/>
        <v>2095251915</v>
      </c>
      <c r="E4716" s="6">
        <v>0.97567770488157657</v>
      </c>
      <c r="F4716" s="7">
        <v>1.971693639031133</v>
      </c>
    </row>
    <row r="4717" spans="4:6" x14ac:dyDescent="0.3">
      <c r="D4717" s="5">
        <f t="shared" si="75"/>
        <v>2015349853</v>
      </c>
      <c r="E4717" s="6">
        <v>0.93847040779746171</v>
      </c>
      <c r="F4717" s="7">
        <v>1.5420592985751063</v>
      </c>
    </row>
    <row r="4718" spans="4:6" x14ac:dyDescent="0.3">
      <c r="D4718" s="5">
        <f t="shared" si="75"/>
        <v>1943545063</v>
      </c>
      <c r="E4718" s="6">
        <v>0.90503369682005952</v>
      </c>
      <c r="F4718" s="7">
        <v>1.3107785059105319</v>
      </c>
    </row>
    <row r="4719" spans="4:6" x14ac:dyDescent="0.3">
      <c r="D4719" s="5">
        <f t="shared" si="75"/>
        <v>1893133231</v>
      </c>
      <c r="E4719" s="6">
        <v>0.88155885821353541</v>
      </c>
      <c r="F4719" s="7">
        <v>1.1828154815262826</v>
      </c>
    </row>
    <row r="4720" spans="4:6" x14ac:dyDescent="0.3">
      <c r="D4720" s="5">
        <f t="shared" si="75"/>
        <v>1562562810</v>
      </c>
      <c r="E4720" s="6">
        <v>0.72762501028145199</v>
      </c>
      <c r="F4720" s="7">
        <v>0.605645804241842</v>
      </c>
    </row>
    <row r="4721" spans="4:6" x14ac:dyDescent="0.3">
      <c r="D4721" s="5">
        <f t="shared" si="75"/>
        <v>401267929</v>
      </c>
      <c r="E4721" s="6">
        <v>0.18685494054747273</v>
      </c>
      <c r="F4721" s="7">
        <v>-0.88954568670891054</v>
      </c>
    </row>
    <row r="4722" spans="4:6" x14ac:dyDescent="0.3">
      <c r="D4722" s="5">
        <f t="shared" si="75"/>
        <v>1449188466</v>
      </c>
      <c r="E4722" s="6">
        <v>0.67483096725757319</v>
      </c>
      <c r="F4722" s="7">
        <v>0.45329259333598149</v>
      </c>
    </row>
    <row r="4723" spans="4:6" x14ac:dyDescent="0.3">
      <c r="D4723" s="5">
        <f t="shared" si="75"/>
        <v>1644124908</v>
      </c>
      <c r="E4723" s="6">
        <v>0.7656053218670239</v>
      </c>
      <c r="F4723" s="7">
        <v>0.72445025531403484</v>
      </c>
    </row>
    <row r="4724" spans="4:6" x14ac:dyDescent="0.3">
      <c r="D4724" s="5">
        <f t="shared" si="75"/>
        <v>1147775536</v>
      </c>
      <c r="E4724" s="6">
        <v>0.53447463413185869</v>
      </c>
      <c r="F4724" s="7">
        <v>8.652292645199533E-2</v>
      </c>
    </row>
    <row r="4725" spans="4:6" x14ac:dyDescent="0.3">
      <c r="D4725" s="5">
        <f t="shared" si="75"/>
        <v>1342289303</v>
      </c>
      <c r="E4725" s="6">
        <v>0.62505216535651331</v>
      </c>
      <c r="F4725" s="7">
        <v>0.31877693557450953</v>
      </c>
    </row>
    <row r="4726" spans="4:6" x14ac:dyDescent="0.3">
      <c r="D4726" s="5">
        <f t="shared" si="75"/>
        <v>1917831476</v>
      </c>
      <c r="E4726" s="6">
        <v>0.89305987478518845</v>
      </c>
      <c r="F4726" s="7">
        <v>1.2429663046969706</v>
      </c>
    </row>
    <row r="4727" spans="4:6" x14ac:dyDescent="0.3">
      <c r="D4727" s="5">
        <f t="shared" si="75"/>
        <v>1918123120</v>
      </c>
      <c r="E4727" s="6">
        <v>0.89319568210579048</v>
      </c>
      <c r="F4727" s="7">
        <v>1.2437036944593687</v>
      </c>
    </row>
    <row r="4728" spans="4:6" x14ac:dyDescent="0.3">
      <c r="D4728" s="5">
        <f t="shared" si="75"/>
        <v>963685115</v>
      </c>
      <c r="E4728" s="6">
        <v>0.44875085162813855</v>
      </c>
      <c r="F4728" s="7">
        <v>-0.12881794819105707</v>
      </c>
    </row>
    <row r="4729" spans="4:6" x14ac:dyDescent="0.3">
      <c r="D4729" s="5">
        <f t="shared" si="75"/>
        <v>1400908498</v>
      </c>
      <c r="E4729" s="6">
        <v>0.6523488551865787</v>
      </c>
      <c r="F4729" s="7">
        <v>0.3916696880329128</v>
      </c>
    </row>
    <row r="4730" spans="4:6" x14ac:dyDescent="0.3">
      <c r="D4730" s="5">
        <f t="shared" si="75"/>
        <v>1141546575</v>
      </c>
      <c r="E4730" s="6">
        <v>0.5315740481313076</v>
      </c>
      <c r="F4730" s="7">
        <v>7.9227208020138565E-2</v>
      </c>
    </row>
    <row r="4731" spans="4:6" x14ac:dyDescent="0.3">
      <c r="D4731" s="5">
        <f t="shared" si="75"/>
        <v>1311823452</v>
      </c>
      <c r="E4731" s="6">
        <v>0.61086539794771499</v>
      </c>
      <c r="F4731" s="7">
        <v>0.28157527105799002</v>
      </c>
    </row>
    <row r="4732" spans="4:6" x14ac:dyDescent="0.3">
      <c r="D4732" s="5">
        <f t="shared" si="75"/>
        <v>179552403</v>
      </c>
      <c r="E4732" s="6">
        <v>8.3610603198046432E-2</v>
      </c>
      <c r="F4732" s="7">
        <v>-1.3811878603244208</v>
      </c>
    </row>
    <row r="4733" spans="4:6" x14ac:dyDescent="0.3">
      <c r="D4733" s="5">
        <f t="shared" si="75"/>
        <v>2077529568</v>
      </c>
      <c r="E4733" s="6">
        <v>0.96742509395575627</v>
      </c>
      <c r="F4733" s="7">
        <v>1.8442287365406376</v>
      </c>
    </row>
    <row r="4734" spans="4:6" x14ac:dyDescent="0.3">
      <c r="D4734" s="5">
        <f t="shared" si="75"/>
        <v>1238429322</v>
      </c>
      <c r="E4734" s="6">
        <v>0.57668859285925389</v>
      </c>
      <c r="F4734" s="7">
        <v>0.19342924425709873</v>
      </c>
    </row>
    <row r="4735" spans="4:6" x14ac:dyDescent="0.3">
      <c r="D4735" s="5">
        <f t="shared" si="75"/>
        <v>719520723</v>
      </c>
      <c r="E4735" s="6">
        <v>0.33505294642881767</v>
      </c>
      <c r="F4735" s="7">
        <v>-0.42600268042230555</v>
      </c>
    </row>
    <row r="4736" spans="4:6" x14ac:dyDescent="0.3">
      <c r="D4736" s="5">
        <f t="shared" si="75"/>
        <v>731797002</v>
      </c>
      <c r="E4736" s="6">
        <v>0.3407695343166306</v>
      </c>
      <c r="F4736" s="7">
        <v>-0.41036383883218247</v>
      </c>
    </row>
    <row r="4737" spans="4:6" x14ac:dyDescent="0.3">
      <c r="D4737" s="5">
        <f t="shared" si="75"/>
        <v>614574039</v>
      </c>
      <c r="E4737" s="6">
        <v>0.28618333841318577</v>
      </c>
      <c r="F4737" s="7">
        <v>-0.56456940986755977</v>
      </c>
    </row>
    <row r="4738" spans="4:6" x14ac:dyDescent="0.3">
      <c r="D4738" s="5">
        <f t="shared" si="75"/>
        <v>764336911</v>
      </c>
      <c r="E4738" s="6">
        <v>0.35592211024455922</v>
      </c>
      <c r="F4738" s="7">
        <v>-0.36938037944372326</v>
      </c>
    </row>
    <row r="4739" spans="4:6" x14ac:dyDescent="0.3">
      <c r="D4739" s="5">
        <f t="shared" ref="D4739:D4802" si="76">MOD(D4738*$B$4,$B$5)</f>
        <v>1537975421</v>
      </c>
      <c r="E4739" s="6">
        <v>0.7161756150575127</v>
      </c>
      <c r="F4739" s="7">
        <v>0.57151769378110906</v>
      </c>
    </row>
    <row r="4740" spans="4:6" x14ac:dyDescent="0.3">
      <c r="D4740" s="5">
        <f t="shared" si="76"/>
        <v>1101870301</v>
      </c>
      <c r="E4740" s="6">
        <v>0.51309834328768622</v>
      </c>
      <c r="F4740" s="7">
        <v>3.2838578716519171E-2</v>
      </c>
    </row>
    <row r="4741" spans="4:6" x14ac:dyDescent="0.3">
      <c r="D4741" s="5">
        <f t="shared" si="76"/>
        <v>1653814322</v>
      </c>
      <c r="E4741" s="6">
        <v>0.77011730686772362</v>
      </c>
      <c r="F4741" s="7">
        <v>0.73923322941202707</v>
      </c>
    </row>
    <row r="4742" spans="4:6" x14ac:dyDescent="0.3">
      <c r="D4742" s="5">
        <f t="shared" si="76"/>
        <v>714043684</v>
      </c>
      <c r="E4742" s="6">
        <v>0.33250250139506765</v>
      </c>
      <c r="F4742" s="7">
        <v>-0.43301344425316135</v>
      </c>
    </row>
    <row r="4743" spans="4:6" x14ac:dyDescent="0.3">
      <c r="D4743" s="5">
        <f t="shared" si="76"/>
        <v>490136014</v>
      </c>
      <c r="E4743" s="6">
        <v>0.22823736744768672</v>
      </c>
      <c r="F4743" s="7">
        <v>-0.74466421915016778</v>
      </c>
    </row>
    <row r="4744" spans="4:6" x14ac:dyDescent="0.3">
      <c r="D4744" s="5">
        <f t="shared" si="76"/>
        <v>528192795</v>
      </c>
      <c r="E4744" s="6">
        <v>0.24595893709543992</v>
      </c>
      <c r="F4744" s="7">
        <v>-0.68726162897829635</v>
      </c>
    </row>
    <row r="4745" spans="4:6" x14ac:dyDescent="0.3">
      <c r="D4745" s="5">
        <f t="shared" si="76"/>
        <v>1468550261</v>
      </c>
      <c r="E4745" s="6">
        <v>0.68384700565025858</v>
      </c>
      <c r="F4745" s="7">
        <v>0.47848367797340013</v>
      </c>
    </row>
    <row r="4746" spans="4:6" x14ac:dyDescent="0.3">
      <c r="D4746" s="5">
        <f t="shared" si="76"/>
        <v>2101944908</v>
      </c>
      <c r="E4746" s="6">
        <v>0.97879437262080082</v>
      </c>
      <c r="F4746" s="7">
        <v>2.029462009000242</v>
      </c>
    </row>
    <row r="4747" spans="4:6" x14ac:dyDescent="0.3">
      <c r="D4747" s="5">
        <f t="shared" si="76"/>
        <v>822784259</v>
      </c>
      <c r="E4747" s="6">
        <v>0.38313877757931014</v>
      </c>
      <c r="F4747" s="7">
        <v>-0.29724750631518687</v>
      </c>
    </row>
    <row r="4748" spans="4:6" x14ac:dyDescent="0.3">
      <c r="D4748" s="5">
        <f t="shared" si="76"/>
        <v>1056398571</v>
      </c>
      <c r="E4748" s="6">
        <v>0.49192391894005605</v>
      </c>
      <c r="F4748" s="7">
        <v>-2.0245116007855578E-2</v>
      </c>
    </row>
    <row r="4749" spans="4:6" x14ac:dyDescent="0.3">
      <c r="D4749" s="5">
        <f t="shared" si="76"/>
        <v>1416222726</v>
      </c>
      <c r="E4749" s="6">
        <v>0.65948009831782439</v>
      </c>
      <c r="F4749" s="7">
        <v>0.41104463837793093</v>
      </c>
    </row>
    <row r="4750" spans="4:6" x14ac:dyDescent="0.3">
      <c r="D4750" s="5">
        <f t="shared" si="76"/>
        <v>1640271795</v>
      </c>
      <c r="E4750" s="6">
        <v>0.76381107630563072</v>
      </c>
      <c r="F4750" s="7">
        <v>0.71861552117728011</v>
      </c>
    </row>
    <row r="4751" spans="4:6" x14ac:dyDescent="0.3">
      <c r="D4751" s="5">
        <f t="shared" si="76"/>
        <v>1985235202</v>
      </c>
      <c r="E4751" s="6">
        <v>0.92444718063291831</v>
      </c>
      <c r="F4751" s="7">
        <v>1.4356370766443338</v>
      </c>
    </row>
    <row r="4752" spans="4:6" x14ac:dyDescent="0.3">
      <c r="D4752" s="5">
        <f t="shared" si="76"/>
        <v>2125655661</v>
      </c>
      <c r="E4752" s="6">
        <v>0.98983555239609955</v>
      </c>
      <c r="F4752" s="7">
        <v>2.3202215536328783</v>
      </c>
    </row>
    <row r="4753" spans="4:6" x14ac:dyDescent="0.3">
      <c r="D4753" s="5">
        <f t="shared" si="76"/>
        <v>755758471</v>
      </c>
      <c r="E4753" s="6">
        <v>0.35192746282734672</v>
      </c>
      <c r="F4753" s="7">
        <v>-0.38012190576224586</v>
      </c>
    </row>
    <row r="4754" spans="4:6" x14ac:dyDescent="0.3">
      <c r="D4754" s="5">
        <f t="shared" si="76"/>
        <v>1912442052</v>
      </c>
      <c r="E4754" s="6">
        <v>0.89055022866516398</v>
      </c>
      <c r="F4754" s="7">
        <v>1.2294595826046</v>
      </c>
    </row>
    <row r="4755" spans="4:6" x14ac:dyDescent="0.3">
      <c r="D4755" s="5">
        <f t="shared" si="76"/>
        <v>1610758503</v>
      </c>
      <c r="E4755" s="6">
        <v>0.75006787874742209</v>
      </c>
      <c r="F4755" s="7">
        <v>0.67470337084670118</v>
      </c>
    </row>
    <row r="4756" spans="4:6" x14ac:dyDescent="0.3">
      <c r="D4756" s="5">
        <f t="shared" si="76"/>
        <v>1130775031</v>
      </c>
      <c r="E4756" s="6">
        <v>0.52655815708130427</v>
      </c>
      <c r="F4756" s="7">
        <v>6.6620675254409928E-2</v>
      </c>
    </row>
    <row r="4757" spans="4:6" x14ac:dyDescent="0.3">
      <c r="D4757" s="5">
        <f t="shared" si="76"/>
        <v>1049665602</v>
      </c>
      <c r="E4757" s="6">
        <v>0.488788635925193</v>
      </c>
      <c r="F4757" s="7">
        <v>-2.8106422291602165E-2</v>
      </c>
    </row>
    <row r="4758" spans="4:6" x14ac:dyDescent="0.3">
      <c r="D4758" s="5">
        <f t="shared" si="76"/>
        <v>679106824</v>
      </c>
      <c r="E4758" s="6">
        <v>0.31623375817782595</v>
      </c>
      <c r="F4758" s="7">
        <v>-0.47825669233580964</v>
      </c>
    </row>
    <row r="4759" spans="4:6" x14ac:dyDescent="0.3">
      <c r="D4759" s="5">
        <f t="shared" si="76"/>
        <v>1975113496</v>
      </c>
      <c r="E4759" s="6">
        <v>0.91973389398281824</v>
      </c>
      <c r="F4759" s="7">
        <v>1.403283850384839</v>
      </c>
    </row>
    <row r="4760" spans="4:6" x14ac:dyDescent="0.3">
      <c r="D4760" s="5">
        <f t="shared" si="76"/>
        <v>1019573204</v>
      </c>
      <c r="E4760" s="6">
        <v>0.47477577112128566</v>
      </c>
      <c r="F4760" s="7">
        <v>-6.3269952497718843E-2</v>
      </c>
    </row>
    <row r="4761" spans="4:6" x14ac:dyDescent="0.3">
      <c r="D4761" s="5">
        <f t="shared" si="76"/>
        <v>1935391985</v>
      </c>
      <c r="E4761" s="6">
        <v>0.90123712401952327</v>
      </c>
      <c r="F4761" s="7">
        <v>1.2886328656393171</v>
      </c>
    </row>
    <row r="4762" spans="4:6" x14ac:dyDescent="0.3">
      <c r="D4762" s="5">
        <f t="shared" si="76"/>
        <v>1325412494</v>
      </c>
      <c r="E4762" s="6">
        <v>0.61719328874460733</v>
      </c>
      <c r="F4762" s="7">
        <v>0.29811758245980619</v>
      </c>
    </row>
    <row r="4763" spans="4:6" x14ac:dyDescent="0.3">
      <c r="D4763" s="5">
        <f t="shared" si="76"/>
        <v>1153686450</v>
      </c>
      <c r="E4763" s="6">
        <v>0.53722711795682754</v>
      </c>
      <c r="F4763" s="7">
        <v>9.3450385102187686E-2</v>
      </c>
    </row>
    <row r="4764" spans="4:6" x14ac:dyDescent="0.3">
      <c r="D4764" s="5">
        <f t="shared" si="76"/>
        <v>1052693946</v>
      </c>
      <c r="E4764" s="6">
        <v>0.49019881849195696</v>
      </c>
      <c r="F4764" s="7">
        <v>-2.4570390676585167E-2</v>
      </c>
    </row>
    <row r="4765" spans="4:6" x14ac:dyDescent="0.3">
      <c r="D4765" s="5">
        <f t="shared" si="76"/>
        <v>831412052</v>
      </c>
      <c r="E4765" s="6">
        <v>0.38715640677805657</v>
      </c>
      <c r="F4765" s="7">
        <v>-0.28673816377038203</v>
      </c>
    </row>
    <row r="4766" spans="4:6" x14ac:dyDescent="0.3">
      <c r="D4766" s="5">
        <f t="shared" si="76"/>
        <v>916766956</v>
      </c>
      <c r="E4766" s="6">
        <v>0.42690288128974185</v>
      </c>
      <c r="F4766" s="7">
        <v>-0.18426475413008425</v>
      </c>
    </row>
    <row r="4767" spans="4:6" x14ac:dyDescent="0.3">
      <c r="D4767" s="5">
        <f t="shared" si="76"/>
        <v>62219347</v>
      </c>
      <c r="E4767" s="6">
        <v>2.8973141246450264E-2</v>
      </c>
      <c r="F4767" s="7">
        <v>-1.8961040853886646</v>
      </c>
    </row>
    <row r="4768" spans="4:6" x14ac:dyDescent="0.3">
      <c r="D4768" s="5">
        <f t="shared" si="76"/>
        <v>1207960531</v>
      </c>
      <c r="E4768" s="6">
        <v>0.56250045640626967</v>
      </c>
      <c r="F4768" s="7">
        <v>0.15731184289466493</v>
      </c>
    </row>
    <row r="4769" spans="4:6" x14ac:dyDescent="0.3">
      <c r="D4769" s="5">
        <f t="shared" si="76"/>
        <v>986808557</v>
      </c>
      <c r="E4769" s="6">
        <v>0.45951854340687259</v>
      </c>
      <c r="F4769" s="7">
        <v>-0.1016467293983995</v>
      </c>
    </row>
    <row r="4770" spans="4:6" x14ac:dyDescent="0.3">
      <c r="D4770" s="5">
        <f t="shared" si="76"/>
        <v>901080840</v>
      </c>
      <c r="E4770" s="6">
        <v>0.41959846431352055</v>
      </c>
      <c r="F4770" s="7">
        <v>-0.20292080999579781</v>
      </c>
    </row>
    <row r="4771" spans="4:6" x14ac:dyDescent="0.3">
      <c r="D4771" s="5">
        <f t="shared" si="76"/>
        <v>939441302</v>
      </c>
      <c r="E4771" s="6">
        <v>0.43746144644679635</v>
      </c>
      <c r="F4771" s="7">
        <v>-0.15740852796928331</v>
      </c>
    </row>
    <row r="4772" spans="4:6" x14ac:dyDescent="0.3">
      <c r="D4772" s="5">
        <f t="shared" si="76"/>
        <v>1506398790</v>
      </c>
      <c r="E4772" s="6">
        <v>0.70147160040351708</v>
      </c>
      <c r="F4772" s="7">
        <v>0.52863770467650617</v>
      </c>
    </row>
    <row r="4773" spans="4:6" x14ac:dyDescent="0.3">
      <c r="D4773" s="5">
        <f t="shared" si="76"/>
        <v>1579704670</v>
      </c>
      <c r="E4773" s="6">
        <v>0.73560731088333509</v>
      </c>
      <c r="F4773" s="7">
        <v>0.6298612337490066</v>
      </c>
    </row>
    <row r="4774" spans="4:6" x14ac:dyDescent="0.3">
      <c r="D4774" s="5">
        <f t="shared" si="76"/>
        <v>1074787894</v>
      </c>
      <c r="E4774" s="6">
        <v>0.50048711476892893</v>
      </c>
      <c r="F4774" s="7">
        <v>1.2210159561855756E-3</v>
      </c>
    </row>
    <row r="4775" spans="4:6" x14ac:dyDescent="0.3">
      <c r="D4775" s="5">
        <f t="shared" si="76"/>
        <v>29003401</v>
      </c>
      <c r="E4775" s="6">
        <v>1.3505761058540792E-2</v>
      </c>
      <c r="F4775" s="7">
        <v>-2.2113512615935615</v>
      </c>
    </row>
    <row r="4776" spans="4:6" x14ac:dyDescent="0.3">
      <c r="D4776" s="5">
        <f t="shared" si="76"/>
        <v>2011315474</v>
      </c>
      <c r="E4776" s="6">
        <v>0.9365917536770848</v>
      </c>
      <c r="F4776" s="7">
        <v>1.5267769198553445</v>
      </c>
    </row>
    <row r="4777" spans="4:6" x14ac:dyDescent="0.3">
      <c r="D4777" s="5">
        <f t="shared" si="76"/>
        <v>473564584</v>
      </c>
      <c r="E4777" s="6">
        <v>0.22052069401416993</v>
      </c>
      <c r="F4777" s="7">
        <v>-0.77043586078640047</v>
      </c>
    </row>
    <row r="4778" spans="4:6" x14ac:dyDescent="0.3">
      <c r="D4778" s="5">
        <f t="shared" si="76"/>
        <v>1620095596</v>
      </c>
      <c r="E4778" s="6">
        <v>0.75441580149756349</v>
      </c>
      <c r="F4778" s="7">
        <v>0.68845166713018058</v>
      </c>
    </row>
    <row r="4779" spans="4:6" x14ac:dyDescent="0.3">
      <c r="D4779" s="5">
        <f t="shared" si="76"/>
        <v>870025364</v>
      </c>
      <c r="E4779" s="6">
        <v>0.40513713136793778</v>
      </c>
      <c r="F4779" s="7">
        <v>-0.2400722290424662</v>
      </c>
    </row>
    <row r="4780" spans="4:6" x14ac:dyDescent="0.3">
      <c r="D4780" s="5">
        <f t="shared" si="76"/>
        <v>804144912</v>
      </c>
      <c r="E4780" s="6">
        <v>0.37445915525263096</v>
      </c>
      <c r="F4780" s="7">
        <v>-0.32006598489142118</v>
      </c>
    </row>
    <row r="4781" spans="4:6" x14ac:dyDescent="0.3">
      <c r="D4781" s="5">
        <f t="shared" si="76"/>
        <v>1112127627</v>
      </c>
      <c r="E4781" s="6">
        <v>0.51787478292162981</v>
      </c>
      <c r="F4781" s="7">
        <v>4.4820438171573475E-2</v>
      </c>
    </row>
    <row r="4782" spans="4:6" x14ac:dyDescent="0.3">
      <c r="D4782" s="5">
        <f t="shared" si="76"/>
        <v>716475211</v>
      </c>
      <c r="E4782" s="6">
        <v>0.33363476938906572</v>
      </c>
      <c r="F4782" s="7">
        <v>-0.42989841461345918</v>
      </c>
    </row>
    <row r="4783" spans="4:6" x14ac:dyDescent="0.3">
      <c r="D4783" s="5">
        <f t="shared" si="76"/>
        <v>1898258893</v>
      </c>
      <c r="E4783" s="6">
        <v>0.88394568058098266</v>
      </c>
      <c r="F4783" s="7">
        <v>1.1949446947501035</v>
      </c>
    </row>
    <row r="4784" spans="4:6" x14ac:dyDescent="0.3">
      <c r="D4784" s="5">
        <f t="shared" si="76"/>
        <v>2022773807</v>
      </c>
      <c r="E4784" s="6">
        <v>0.9419274557772348</v>
      </c>
      <c r="F4784" s="7">
        <v>1.5711617234434168</v>
      </c>
    </row>
    <row r="4785" spans="4:6" x14ac:dyDescent="0.3">
      <c r="D4785" s="5">
        <f t="shared" si="76"/>
        <v>1675459548</v>
      </c>
      <c r="E4785" s="6">
        <v>0.78019665068033772</v>
      </c>
      <c r="F4785" s="7">
        <v>0.77285753502920895</v>
      </c>
    </row>
    <row r="4786" spans="4:6" x14ac:dyDescent="0.3">
      <c r="D4786" s="5">
        <f t="shared" si="76"/>
        <v>1873695488</v>
      </c>
      <c r="E4786" s="6">
        <v>0.8725074537773686</v>
      </c>
      <c r="F4786" s="7">
        <v>1.1383242959673909</v>
      </c>
    </row>
    <row r="4787" spans="4:6" x14ac:dyDescent="0.3">
      <c r="D4787" s="5">
        <f t="shared" si="76"/>
        <v>1733624196</v>
      </c>
      <c r="E4787" s="6">
        <v>0.80728167556904418</v>
      </c>
      <c r="F4787" s="7">
        <v>0.86792270415287975</v>
      </c>
    </row>
    <row r="4788" spans="4:6" x14ac:dyDescent="0.3">
      <c r="D4788" s="5">
        <f t="shared" si="76"/>
        <v>630808820</v>
      </c>
      <c r="E4788" s="6">
        <v>0.2937432474398457</v>
      </c>
      <c r="F4788" s="7">
        <v>-0.54248201350182645</v>
      </c>
    </row>
    <row r="4789" spans="4:6" x14ac:dyDescent="0.3">
      <c r="D4789" s="5">
        <f t="shared" si="76"/>
        <v>601919407</v>
      </c>
      <c r="E4789" s="6">
        <v>0.28029056618017195</v>
      </c>
      <c r="F4789" s="7">
        <v>-0.5819785452880899</v>
      </c>
    </row>
    <row r="4790" spans="4:6" x14ac:dyDescent="0.3">
      <c r="D4790" s="5">
        <f t="shared" si="76"/>
        <v>1945435034</v>
      </c>
      <c r="E4790" s="6">
        <v>0.90591378314971349</v>
      </c>
      <c r="F4790" s="7">
        <v>1.3160047937638586</v>
      </c>
    </row>
    <row r="4791" spans="4:6" x14ac:dyDescent="0.3">
      <c r="D4791" s="5">
        <f t="shared" si="76"/>
        <v>782126551</v>
      </c>
      <c r="E4791" s="6">
        <v>0.36420605691541552</v>
      </c>
      <c r="F4791" s="7">
        <v>-0.34723854722993452</v>
      </c>
    </row>
    <row r="4792" spans="4:6" x14ac:dyDescent="0.3">
      <c r="D4792" s="5">
        <f t="shared" si="76"/>
        <v>1268229061</v>
      </c>
      <c r="E4792" s="6">
        <v>0.59056517769635208</v>
      </c>
      <c r="F4792" s="7">
        <v>0.22899906272721796</v>
      </c>
    </row>
    <row r="4793" spans="4:6" x14ac:dyDescent="0.3">
      <c r="D4793" s="5">
        <f t="shared" si="76"/>
        <v>368678502</v>
      </c>
      <c r="E4793" s="6">
        <v>0.17167930600389775</v>
      </c>
      <c r="F4793" s="7">
        <v>-0.94754995798734831</v>
      </c>
    </row>
    <row r="4794" spans="4:6" x14ac:dyDescent="0.3">
      <c r="D4794" s="5">
        <f t="shared" si="76"/>
        <v>282987353</v>
      </c>
      <c r="E4794" s="6">
        <v>0.13177625521251582</v>
      </c>
      <c r="F4794" s="7">
        <v>-1.1180339111477986</v>
      </c>
    </row>
    <row r="4795" spans="4:6" x14ac:dyDescent="0.3">
      <c r="D4795" s="5">
        <f t="shared" si="76"/>
        <v>2086521743</v>
      </c>
      <c r="E4795" s="6">
        <v>0.97161240174585251</v>
      </c>
      <c r="F4795" s="7">
        <v>1.9050375013406768</v>
      </c>
    </row>
    <row r="4796" spans="4:6" x14ac:dyDescent="0.3">
      <c r="D4796" s="5">
        <f t="shared" si="76"/>
        <v>1508012053</v>
      </c>
      <c r="E4796" s="6">
        <v>0.70222283452956269</v>
      </c>
      <c r="F4796" s="7">
        <v>0.5308043996374836</v>
      </c>
    </row>
    <row r="4797" spans="4:6" x14ac:dyDescent="0.3">
      <c r="D4797" s="5">
        <f t="shared" si="76"/>
        <v>2144111651</v>
      </c>
      <c r="E4797" s="6">
        <v>0.99842979246604235</v>
      </c>
      <c r="F4797" s="7">
        <v>2.9536484688239248</v>
      </c>
    </row>
    <row r="4798" spans="4:6" x14ac:dyDescent="0.3">
      <c r="D4798" s="5">
        <f t="shared" si="76"/>
        <v>439138256</v>
      </c>
      <c r="E4798" s="6">
        <v>0.20448968578548141</v>
      </c>
      <c r="F4798" s="7">
        <v>-0.82569104825045636</v>
      </c>
    </row>
    <row r="4799" spans="4:6" x14ac:dyDescent="0.3">
      <c r="D4799" s="5">
        <f t="shared" si="76"/>
        <v>1979159486</v>
      </c>
      <c r="E4799" s="6">
        <v>0.92161795489640719</v>
      </c>
      <c r="F4799" s="7">
        <v>1.4160389862875991</v>
      </c>
    </row>
    <row r="4800" spans="4:6" x14ac:dyDescent="0.3">
      <c r="D4800" s="5">
        <f t="shared" si="76"/>
        <v>902544617</v>
      </c>
      <c r="E4800" s="6">
        <v>0.42028008859630683</v>
      </c>
      <c r="F4800" s="7">
        <v>-0.20117699741158501</v>
      </c>
    </row>
    <row r="4801" spans="4:6" x14ac:dyDescent="0.3">
      <c r="D4801" s="5">
        <f t="shared" si="76"/>
        <v>730460518</v>
      </c>
      <c r="E4801" s="6">
        <v>0.34014718545614481</v>
      </c>
      <c r="F4801" s="7">
        <v>-0.41206146699991014</v>
      </c>
    </row>
    <row r="4802" spans="4:6" x14ac:dyDescent="0.3">
      <c r="D4802" s="5">
        <f t="shared" si="76"/>
        <v>525664285</v>
      </c>
      <c r="E4802" s="6">
        <v>0.24478150787277286</v>
      </c>
      <c r="F4802" s="7">
        <v>-0.6910040184400984</v>
      </c>
    </row>
    <row r="4803" spans="4:6" x14ac:dyDescent="0.3">
      <c r="D4803" s="5">
        <f t="shared" ref="D4803:D4866" si="77">MOD(D4802*$B$4,$B$5)</f>
        <v>1821411930</v>
      </c>
      <c r="E4803" s="6">
        <v>0.84816102483138534</v>
      </c>
      <c r="F4803" s="7">
        <v>1.0285781489992538</v>
      </c>
    </row>
    <row r="4804" spans="4:6" x14ac:dyDescent="0.3">
      <c r="D4804" s="5">
        <f t="shared" si="77"/>
        <v>1247281203</v>
      </c>
      <c r="E4804" s="6">
        <v>0.58081057116464763</v>
      </c>
      <c r="F4804" s="7">
        <v>0.20396754935580433</v>
      </c>
    </row>
    <row r="4805" spans="4:6" x14ac:dyDescent="0.3">
      <c r="D4805" s="5">
        <f t="shared" si="77"/>
        <v>659422721</v>
      </c>
      <c r="E4805" s="6">
        <v>0.3070676334268112</v>
      </c>
      <c r="F4805" s="7">
        <v>-0.50417946858040419</v>
      </c>
    </row>
    <row r="4806" spans="4:6" x14ac:dyDescent="0.3">
      <c r="D4806" s="5">
        <f t="shared" si="77"/>
        <v>991549557</v>
      </c>
      <c r="E4806" s="6">
        <v>0.46172624357205466</v>
      </c>
      <c r="F4806" s="7">
        <v>-9.6085726890898476E-2</v>
      </c>
    </row>
    <row r="4807" spans="4:6" x14ac:dyDescent="0.3">
      <c r="D4807" s="5">
        <f t="shared" si="77"/>
        <v>2120625258</v>
      </c>
      <c r="E4807" s="6">
        <v>0.98749308845726125</v>
      </c>
      <c r="F4807" s="7">
        <v>2.2411891852530923</v>
      </c>
    </row>
    <row r="4808" spans="4:6" x14ac:dyDescent="0.3">
      <c r="D4808" s="5">
        <f t="shared" si="77"/>
        <v>598827369</v>
      </c>
      <c r="E4808" s="6">
        <v>0.27885072378334658</v>
      </c>
      <c r="F4808" s="7">
        <v>-0.58625904638278215</v>
      </c>
    </row>
    <row r="4809" spans="4:6" x14ac:dyDescent="0.3">
      <c r="D4809" s="5">
        <f t="shared" si="77"/>
        <v>866040379</v>
      </c>
      <c r="E4809" s="6">
        <v>0.40328147812120752</v>
      </c>
      <c r="F4809" s="7">
        <v>-0.24486242549728665</v>
      </c>
    </row>
    <row r="4810" spans="4:6" x14ac:dyDescent="0.3">
      <c r="D4810" s="5">
        <f t="shared" si="77"/>
        <v>1718462207</v>
      </c>
      <c r="E4810" s="6">
        <v>0.80022132424658288</v>
      </c>
      <c r="F4810" s="7">
        <v>0.84241204801823411</v>
      </c>
    </row>
    <row r="4811" spans="4:6" x14ac:dyDescent="0.3">
      <c r="D4811" s="5">
        <f t="shared" si="77"/>
        <v>1038361428</v>
      </c>
      <c r="E4811" s="6">
        <v>0.48352471970349992</v>
      </c>
      <c r="F4811" s="7">
        <v>-4.1309149054314237E-2</v>
      </c>
    </row>
    <row r="4812" spans="4:6" x14ac:dyDescent="0.3">
      <c r="D4812" s="5">
        <f t="shared" si="77"/>
        <v>476170008</v>
      </c>
      <c r="E4812" s="6">
        <v>0.22173393910912231</v>
      </c>
      <c r="F4812" s="7">
        <v>-0.76635033080101211</v>
      </c>
    </row>
    <row r="4813" spans="4:6" x14ac:dyDescent="0.3">
      <c r="D4813" s="5">
        <f t="shared" si="77"/>
        <v>684982327</v>
      </c>
      <c r="E4813" s="6">
        <v>0.31896975247093451</v>
      </c>
      <c r="F4813" s="7">
        <v>-0.47058166291226133</v>
      </c>
    </row>
    <row r="4814" spans="4:6" x14ac:dyDescent="0.3">
      <c r="D4814" s="5">
        <f t="shared" si="77"/>
        <v>2123677405</v>
      </c>
      <c r="E4814" s="6">
        <v>0.98891435515965742</v>
      </c>
      <c r="F4814" s="7">
        <v>2.287420520288296</v>
      </c>
    </row>
    <row r="4815" spans="4:6" x14ac:dyDescent="0.3">
      <c r="D4815" s="5">
        <f t="shared" si="77"/>
        <v>1900127210</v>
      </c>
      <c r="E4815" s="6">
        <v>0.88481568348111184</v>
      </c>
      <c r="F4815" s="7">
        <v>1.1994098149266375</v>
      </c>
    </row>
    <row r="4816" spans="4:6" x14ac:dyDescent="0.3">
      <c r="D4816" s="5">
        <f t="shared" si="77"/>
        <v>2013990540</v>
      </c>
      <c r="E4816" s="6">
        <v>0.93783742835543815</v>
      </c>
      <c r="F4816" s="7">
        <v>1.5368700164046174</v>
      </c>
    </row>
    <row r="4817" spans="4:6" x14ac:dyDescent="0.3">
      <c r="D4817" s="5">
        <f t="shared" si="77"/>
        <v>752656650</v>
      </c>
      <c r="E4817" s="6">
        <v>0.35048306486614333</v>
      </c>
      <c r="F4817" s="7">
        <v>-0.38401661930815723</v>
      </c>
    </row>
    <row r="4818" spans="4:6" x14ac:dyDescent="0.3">
      <c r="D4818" s="5">
        <f t="shared" si="77"/>
        <v>360812204</v>
      </c>
      <c r="E4818" s="6">
        <v>0.16801627554745999</v>
      </c>
      <c r="F4818" s="7">
        <v>-0.96203394856124547</v>
      </c>
    </row>
    <row r="4819" spans="4:6" x14ac:dyDescent="0.3">
      <c r="D4819" s="5">
        <f t="shared" si="77"/>
        <v>673522114</v>
      </c>
      <c r="E4819" s="6">
        <v>0.3136331749275636</v>
      </c>
      <c r="F4819" s="7">
        <v>-0.48557806750789839</v>
      </c>
    </row>
    <row r="4820" spans="4:6" x14ac:dyDescent="0.3">
      <c r="D4820" s="5">
        <f t="shared" si="77"/>
        <v>831032961</v>
      </c>
      <c r="E4820" s="6">
        <v>0.38697987877482537</v>
      </c>
      <c r="F4820" s="7">
        <v>-0.28719925392340695</v>
      </c>
    </row>
    <row r="4821" spans="4:6" x14ac:dyDescent="0.3">
      <c r="D4821" s="5">
        <f t="shared" si="77"/>
        <v>1945018118</v>
      </c>
      <c r="E4821" s="6">
        <v>0.90571964150827344</v>
      </c>
      <c r="F4821" s="7">
        <v>1.3148488177077116</v>
      </c>
    </row>
    <row r="4822" spans="4:6" x14ac:dyDescent="0.3">
      <c r="D4822" s="5">
        <f t="shared" si="77"/>
        <v>2132010785</v>
      </c>
      <c r="E4822" s="6">
        <v>0.99279488762169599</v>
      </c>
      <c r="F4822" s="7">
        <v>2.4468713935053086</v>
      </c>
    </row>
    <row r="4823" spans="4:6" x14ac:dyDescent="0.3">
      <c r="D4823" s="5">
        <f t="shared" si="77"/>
        <v>433787554</v>
      </c>
      <c r="E4823" s="6">
        <v>0.20199807100184083</v>
      </c>
      <c r="F4823" s="7">
        <v>-0.83450558405575836</v>
      </c>
    </row>
    <row r="4824" spans="4:6" x14ac:dyDescent="0.3">
      <c r="D4824" s="5">
        <f t="shared" si="77"/>
        <v>1393460884</v>
      </c>
      <c r="E4824" s="6">
        <v>0.6488807896607377</v>
      </c>
      <c r="F4824" s="7">
        <v>0.38230058518758669</v>
      </c>
    </row>
    <row r="4825" spans="4:6" x14ac:dyDescent="0.3">
      <c r="D4825" s="5">
        <f t="shared" si="77"/>
        <v>267540230</v>
      </c>
      <c r="E4825" s="6">
        <v>0.12458312802443572</v>
      </c>
      <c r="F4825" s="7">
        <v>-1.152376834465072</v>
      </c>
    </row>
    <row r="4826" spans="4:6" x14ac:dyDescent="0.3">
      <c r="D4826" s="5">
        <f t="shared" si="77"/>
        <v>1615272919</v>
      </c>
      <c r="E4826" s="6">
        <v>0.75217006751538262</v>
      </c>
      <c r="F4826" s="7">
        <v>0.68133448893099313</v>
      </c>
    </row>
    <row r="4827" spans="4:6" x14ac:dyDescent="0.3">
      <c r="D4827" s="5">
        <f t="shared" si="77"/>
        <v>2817773</v>
      </c>
      <c r="E4827" s="6">
        <v>1.3121278037430046E-3</v>
      </c>
      <c r="F4827" s="7">
        <v>-3.0086334044951224</v>
      </c>
    </row>
    <row r="4828" spans="4:6" x14ac:dyDescent="0.3">
      <c r="D4828" s="5">
        <f t="shared" si="77"/>
        <v>725250722</v>
      </c>
      <c r="E4828" s="6">
        <v>0.33772118514191468</v>
      </c>
      <c r="F4828" s="7">
        <v>-0.41869045785283188</v>
      </c>
    </row>
    <row r="4829" spans="4:6" x14ac:dyDescent="0.3">
      <c r="D4829" s="5">
        <f t="shared" si="77"/>
        <v>299188268</v>
      </c>
      <c r="E4829" s="6">
        <v>0.13932039415400513</v>
      </c>
      <c r="F4829" s="7">
        <v>-1.0833777481946012</v>
      </c>
    </row>
    <row r="4830" spans="4:6" x14ac:dyDescent="0.3">
      <c r="D4830" s="5">
        <f t="shared" si="77"/>
        <v>289358553</v>
      </c>
      <c r="E4830" s="6">
        <v>0.13474307640897396</v>
      </c>
      <c r="F4830" s="7">
        <v>-1.1042466629812784</v>
      </c>
    </row>
    <row r="4831" spans="4:6" x14ac:dyDescent="0.3">
      <c r="D4831" s="5">
        <f t="shared" si="77"/>
        <v>393071775</v>
      </c>
      <c r="E4831" s="6">
        <v>0.18303830892130574</v>
      </c>
      <c r="F4831" s="7">
        <v>-0.9038468453823798</v>
      </c>
    </row>
    <row r="4832" spans="4:6" x14ac:dyDescent="0.3">
      <c r="D4832" s="5">
        <f t="shared" si="77"/>
        <v>949629780</v>
      </c>
      <c r="E4832" s="6">
        <v>0.44220582623240151</v>
      </c>
      <c r="F4832" s="7">
        <v>-0.14537898938139993</v>
      </c>
    </row>
    <row r="4833" spans="4:6" x14ac:dyDescent="0.3">
      <c r="D4833" s="5">
        <f t="shared" si="77"/>
        <v>1540665165</v>
      </c>
      <c r="E4833" s="6">
        <v>0.71742812471224748</v>
      </c>
      <c r="F4833" s="7">
        <v>0.57521817760144389</v>
      </c>
    </row>
    <row r="4834" spans="4:6" x14ac:dyDescent="0.3">
      <c r="D4834" s="5">
        <f t="shared" si="77"/>
        <v>2089484105</v>
      </c>
      <c r="E4834" s="6">
        <v>0.97299185904952867</v>
      </c>
      <c r="F4834" s="7">
        <v>1.9267059824014521</v>
      </c>
    </row>
    <row r="4835" spans="4:6" x14ac:dyDescent="0.3">
      <c r="D4835" s="5">
        <f t="shared" si="77"/>
        <v>622783806</v>
      </c>
      <c r="E4835" s="6">
        <v>0.29000630908646274</v>
      </c>
      <c r="F4835" s="7">
        <v>-0.55336628841526847</v>
      </c>
    </row>
    <row r="4836" spans="4:6" x14ac:dyDescent="0.3">
      <c r="D4836" s="5">
        <f t="shared" si="77"/>
        <v>1921008720</v>
      </c>
      <c r="E4836" s="6">
        <v>0.89453939431769713</v>
      </c>
      <c r="F4836" s="7">
        <v>1.2510363620137961</v>
      </c>
    </row>
    <row r="4837" spans="4:6" x14ac:dyDescent="0.3">
      <c r="D4837" s="5">
        <f t="shared" si="77"/>
        <v>668045660</v>
      </c>
      <c r="E4837" s="6">
        <v>0.31108300230566693</v>
      </c>
      <c r="F4837" s="7">
        <v>-0.49278288572921164</v>
      </c>
    </row>
    <row r="4838" spans="4:6" x14ac:dyDescent="0.3">
      <c r="D4838" s="5">
        <f t="shared" si="77"/>
        <v>617610508</v>
      </c>
      <c r="E4838" s="6">
        <v>0.28759730447791265</v>
      </c>
      <c r="F4838" s="7">
        <v>-0.56041763022469349</v>
      </c>
    </row>
    <row r="4839" spans="4:6" x14ac:dyDescent="0.3">
      <c r="D4839" s="5">
        <f t="shared" si="77"/>
        <v>1308844014</v>
      </c>
      <c r="E4839" s="6">
        <v>0.60947798901188932</v>
      </c>
      <c r="F4839" s="7">
        <v>0.27795875278978166</v>
      </c>
    </row>
    <row r="4840" spans="4:6" x14ac:dyDescent="0.3">
      <c r="D4840" s="5">
        <f t="shared" si="77"/>
        <v>240505054</v>
      </c>
      <c r="E4840" s="6">
        <v>0.11199389315395979</v>
      </c>
      <c r="F4840" s="7">
        <v>-1.2159924809638851</v>
      </c>
    </row>
    <row r="4841" spans="4:6" x14ac:dyDescent="0.3">
      <c r="D4841" s="5">
        <f t="shared" si="77"/>
        <v>122865952</v>
      </c>
      <c r="E4841" s="6">
        <v>5.7213917427895514E-2</v>
      </c>
      <c r="F4841" s="7">
        <v>-1.5785999991965856</v>
      </c>
    </row>
    <row r="4842" spans="4:6" x14ac:dyDescent="0.3">
      <c r="D4842" s="5">
        <f t="shared" si="77"/>
        <v>1660019625</v>
      </c>
      <c r="E4842" s="6">
        <v>0.77300687625352937</v>
      </c>
      <c r="F4842" s="7">
        <v>0.74878591992468058</v>
      </c>
    </row>
    <row r="4843" spans="4:6" x14ac:dyDescent="0.3">
      <c r="D4843" s="5">
        <f t="shared" si="77"/>
        <v>1749997864</v>
      </c>
      <c r="E4843" s="6">
        <v>0.81490625889497459</v>
      </c>
      <c r="F4843" s="7">
        <v>0.89612223622708587</v>
      </c>
    </row>
    <row r="4844" spans="4:6" x14ac:dyDescent="0.3">
      <c r="D4844" s="5">
        <f t="shared" si="77"/>
        <v>730154752</v>
      </c>
      <c r="E4844" s="6">
        <v>0.34000480206683725</v>
      </c>
      <c r="F4844" s="7">
        <v>-0.41245002376875306</v>
      </c>
    </row>
    <row r="4845" spans="4:6" x14ac:dyDescent="0.3">
      <c r="D4845" s="5">
        <f t="shared" si="77"/>
        <v>798419228</v>
      </c>
      <c r="E4845" s="6">
        <v>0.37179292586799051</v>
      </c>
      <c r="F4845" s="7">
        <v>-0.32710846212296163</v>
      </c>
    </row>
    <row r="4846" spans="4:6" x14ac:dyDescent="0.3">
      <c r="D4846" s="5">
        <f t="shared" si="77"/>
        <v>1753025726</v>
      </c>
      <c r="E4846" s="6">
        <v>0.81631621701299795</v>
      </c>
      <c r="F4846" s="7">
        <v>0.90141526904636426</v>
      </c>
    </row>
    <row r="4847" spans="4:6" x14ac:dyDescent="0.3">
      <c r="D4847" s="5">
        <f t="shared" si="77"/>
        <v>859193358</v>
      </c>
      <c r="E4847" s="6">
        <v>0.40009308550515499</v>
      </c>
      <c r="F4847" s="7">
        <v>-0.25310617013707626</v>
      </c>
    </row>
    <row r="4848" spans="4:6" x14ac:dyDescent="0.3">
      <c r="D4848" s="5">
        <f t="shared" si="77"/>
        <v>1918393154</v>
      </c>
      <c r="E4848" s="6">
        <v>0.89332142648596446</v>
      </c>
      <c r="F4848" s="7">
        <v>1.2443870491814888</v>
      </c>
    </row>
    <row r="4849" spans="4:6" x14ac:dyDescent="0.3">
      <c r="D4849" s="5">
        <f t="shared" si="77"/>
        <v>1113594447</v>
      </c>
      <c r="E4849" s="6">
        <v>0.51855782421171459</v>
      </c>
      <c r="F4849" s="7">
        <v>4.6534356039070621E-2</v>
      </c>
    </row>
    <row r="4850" spans="4:6" x14ac:dyDescent="0.3">
      <c r="D4850" s="5">
        <f t="shared" si="77"/>
        <v>654383080</v>
      </c>
      <c r="E4850" s="6">
        <v>0.30472086770899676</v>
      </c>
      <c r="F4850" s="7">
        <v>-0.51087050520965127</v>
      </c>
    </row>
    <row r="4851" spans="4:6" x14ac:dyDescent="0.3">
      <c r="D4851" s="5">
        <f t="shared" si="77"/>
        <v>388690957</v>
      </c>
      <c r="E4851" s="6">
        <v>0.18099833157006495</v>
      </c>
      <c r="F4851" s="7">
        <v>-0.91156707137344428</v>
      </c>
    </row>
    <row r="4852" spans="4:6" x14ac:dyDescent="0.3">
      <c r="D4852" s="5">
        <f t="shared" si="77"/>
        <v>2084045155</v>
      </c>
      <c r="E4852" s="6">
        <v>0.97045915058856747</v>
      </c>
      <c r="F4852" s="7">
        <v>1.8875848998699869</v>
      </c>
    </row>
    <row r="4853" spans="4:6" x14ac:dyDescent="0.3">
      <c r="D4853" s="5">
        <f t="shared" si="77"/>
        <v>72233290</v>
      </c>
      <c r="E4853" s="6">
        <v>3.3636246839199448E-2</v>
      </c>
      <c r="F4853" s="7">
        <v>-1.8298491851392658</v>
      </c>
    </row>
    <row r="4854" spans="4:6" x14ac:dyDescent="0.3">
      <c r="D4854" s="5">
        <f t="shared" si="77"/>
        <v>1407182509</v>
      </c>
      <c r="E4854" s="6">
        <v>0.65527041922814255</v>
      </c>
      <c r="F4854" s="7">
        <v>0.39958913325965528</v>
      </c>
    </row>
    <row r="4855" spans="4:6" x14ac:dyDescent="0.3">
      <c r="D4855" s="5">
        <f t="shared" si="77"/>
        <v>1199137329</v>
      </c>
      <c r="E4855" s="6">
        <v>0.55839183280094695</v>
      </c>
      <c r="F4855" s="7">
        <v>0.14689318088934655</v>
      </c>
    </row>
    <row r="4856" spans="4:6" x14ac:dyDescent="0.3">
      <c r="D4856" s="5">
        <f t="shared" si="77"/>
        <v>283786921</v>
      </c>
      <c r="E4856" s="6">
        <v>0.13214858307703267</v>
      </c>
      <c r="F4856" s="7">
        <v>-1.1162919970267013</v>
      </c>
    </row>
    <row r="4857" spans="4:6" x14ac:dyDescent="0.3">
      <c r="D4857" s="5">
        <f t="shared" si="77"/>
        <v>2027763025</v>
      </c>
      <c r="E4857" s="6">
        <v>0.94425074145593746</v>
      </c>
      <c r="F4857" s="7">
        <v>1.5914936779087827</v>
      </c>
    </row>
    <row r="4858" spans="4:6" x14ac:dyDescent="0.3">
      <c r="D4858" s="5">
        <f t="shared" si="77"/>
        <v>1991833162</v>
      </c>
      <c r="E4858" s="6">
        <v>0.92751959518298466</v>
      </c>
      <c r="F4858" s="7">
        <v>1.4575638149917298</v>
      </c>
    </row>
    <row r="4859" spans="4:6" x14ac:dyDescent="0.3">
      <c r="D4859" s="5">
        <f t="shared" si="77"/>
        <v>640719418</v>
      </c>
      <c r="E4859" s="6">
        <v>0.29835822926681321</v>
      </c>
      <c r="F4859" s="7">
        <v>-0.52912828892625874</v>
      </c>
    </row>
    <row r="4860" spans="4:6" x14ac:dyDescent="0.3">
      <c r="D4860" s="5">
        <f t="shared" si="77"/>
        <v>107542184</v>
      </c>
      <c r="E4860" s="6">
        <v>5.0078231887964751E-2</v>
      </c>
      <c r="F4860" s="7">
        <v>-1.6440955657066467</v>
      </c>
    </row>
    <row r="4861" spans="4:6" x14ac:dyDescent="0.3">
      <c r="D4861" s="5">
        <f t="shared" si="77"/>
        <v>700789065</v>
      </c>
      <c r="E4861" s="6">
        <v>0.3263303384430058</v>
      </c>
      <c r="F4861" s="7">
        <v>-0.45006901628424106</v>
      </c>
    </row>
    <row r="4862" spans="4:6" x14ac:dyDescent="0.3">
      <c r="D4862" s="5">
        <f t="shared" si="77"/>
        <v>626549071</v>
      </c>
      <c r="E4862" s="6">
        <v>0.29175964723505049</v>
      </c>
      <c r="F4862" s="7">
        <v>-0.54825139803634471</v>
      </c>
    </row>
    <row r="4863" spans="4:6" x14ac:dyDescent="0.3">
      <c r="D4863" s="5">
        <f t="shared" si="77"/>
        <v>1138005540</v>
      </c>
      <c r="E4863" s="6">
        <v>0.52992512521327018</v>
      </c>
      <c r="F4863" s="7">
        <v>7.508164775605923E-2</v>
      </c>
    </row>
    <row r="4864" spans="4:6" x14ac:dyDescent="0.3">
      <c r="D4864" s="5">
        <f t="shared" si="77"/>
        <v>33731080</v>
      </c>
      <c r="E4864" s="6">
        <v>1.5707258149708862E-2</v>
      </c>
      <c r="F4864" s="7">
        <v>-2.1517821508606643</v>
      </c>
    </row>
    <row r="4865" spans="4:6" x14ac:dyDescent="0.3">
      <c r="D4865" s="5">
        <f t="shared" si="77"/>
        <v>440358254</v>
      </c>
      <c r="E4865" s="6">
        <v>0.20505779162520338</v>
      </c>
      <c r="F4865" s="7">
        <v>-0.82369024569442995</v>
      </c>
    </row>
    <row r="4866" spans="4:6" x14ac:dyDescent="0.3">
      <c r="D4866" s="5">
        <f t="shared" si="77"/>
        <v>740140828</v>
      </c>
      <c r="E4866" s="6">
        <v>0.34465493107648093</v>
      </c>
      <c r="F4866" s="7">
        <v>-0.39979181180730405</v>
      </c>
    </row>
    <row r="4867" spans="4:6" x14ac:dyDescent="0.3">
      <c r="D4867" s="5">
        <f t="shared" ref="D4867:D4930" si="78">MOD(D4866*$B$4,$B$5)</f>
        <v>1799956896</v>
      </c>
      <c r="E4867" s="6">
        <v>0.83817024607040946</v>
      </c>
      <c r="F4867" s="7">
        <v>0.98696558983659299</v>
      </c>
    </row>
    <row r="4868" spans="4:6" x14ac:dyDescent="0.3">
      <c r="D4868" s="5">
        <f t="shared" si="78"/>
        <v>678452843</v>
      </c>
      <c r="E4868" s="6">
        <v>0.31592922454320754</v>
      </c>
      <c r="F4868" s="7">
        <v>-0.47911270880664586</v>
      </c>
    </row>
    <row r="4869" spans="4:6" x14ac:dyDescent="0.3">
      <c r="D4869" s="5">
        <f t="shared" si="78"/>
        <v>471567703</v>
      </c>
      <c r="E4869" s="6">
        <v>0.21959082383624354</v>
      </c>
      <c r="F4869" s="7">
        <v>-0.77357586747516549</v>
      </c>
    </row>
    <row r="4870" spans="4:6" x14ac:dyDescent="0.3">
      <c r="D4870" s="5">
        <f t="shared" si="78"/>
        <v>1865416960</v>
      </c>
      <c r="E4870" s="6">
        <v>0.8686524637682852</v>
      </c>
      <c r="F4870" s="7">
        <v>1.1200438591916362</v>
      </c>
    </row>
    <row r="4871" spans="4:6" x14ac:dyDescent="0.3">
      <c r="D4871" s="5">
        <f t="shared" si="78"/>
        <v>1552757450</v>
      </c>
      <c r="E4871" s="6">
        <v>0.7230590337170838</v>
      </c>
      <c r="F4871" s="7">
        <v>0.59195319276261105</v>
      </c>
    </row>
    <row r="4872" spans="4:6" x14ac:dyDescent="0.3">
      <c r="D4872" s="5">
        <f t="shared" si="78"/>
        <v>1680621356</v>
      </c>
      <c r="E4872" s="6">
        <v>0.78260030484069165</v>
      </c>
      <c r="F4872" s="7">
        <v>0.78100527823104982</v>
      </c>
    </row>
    <row r="4873" spans="4:6" x14ac:dyDescent="0.3">
      <c r="D4873" s="5">
        <f t="shared" si="78"/>
        <v>1931226404</v>
      </c>
      <c r="E4873" s="6">
        <v>0.89929737420687206</v>
      </c>
      <c r="F4873" s="7">
        <v>1.2775581870160475</v>
      </c>
    </row>
    <row r="4874" spans="4:6" x14ac:dyDescent="0.3">
      <c r="D4874" s="5">
        <f t="shared" si="78"/>
        <v>2112114861</v>
      </c>
      <c r="E4874" s="6">
        <v>0.98353012603105061</v>
      </c>
      <c r="F4874" s="7">
        <v>2.1328169171231357</v>
      </c>
    </row>
    <row r="4875" spans="4:6" x14ac:dyDescent="0.3">
      <c r="D4875" s="5">
        <f t="shared" si="78"/>
        <v>2110314006</v>
      </c>
      <c r="E4875" s="6">
        <v>0.98269153757271499</v>
      </c>
      <c r="F4875" s="7">
        <v>2.1128112679643607</v>
      </c>
    </row>
    <row r="4876" spans="4:6" x14ac:dyDescent="0.3">
      <c r="D4876" s="5">
        <f t="shared" si="78"/>
        <v>1080588181</v>
      </c>
      <c r="E4876" s="6">
        <v>0.50318808388261882</v>
      </c>
      <c r="F4876" s="7">
        <v>7.9914262605205004E-3</v>
      </c>
    </row>
    <row r="4877" spans="4:6" x14ac:dyDescent="0.3">
      <c r="D4877" s="5">
        <f t="shared" si="78"/>
        <v>841783068</v>
      </c>
      <c r="E4877" s="6">
        <v>0.39198578744380341</v>
      </c>
      <c r="F4877" s="7">
        <v>-0.27414710566481071</v>
      </c>
    </row>
    <row r="4878" spans="4:6" x14ac:dyDescent="0.3">
      <c r="D4878" s="5">
        <f t="shared" si="78"/>
        <v>1172390541</v>
      </c>
      <c r="E4878" s="6">
        <v>0.54593688905792026</v>
      </c>
      <c r="F4878" s="7">
        <v>0.11540234305312477</v>
      </c>
    </row>
    <row r="4879" spans="4:6" x14ac:dyDescent="0.3">
      <c r="D4879" s="5">
        <f t="shared" si="78"/>
        <v>1974738867</v>
      </c>
      <c r="E4879" s="6">
        <v>0.919559443760253</v>
      </c>
      <c r="F4879" s="7">
        <v>1.4021143168254915</v>
      </c>
    </row>
    <row r="4880" spans="4:6" x14ac:dyDescent="0.3">
      <c r="D4880" s="5">
        <f t="shared" si="78"/>
        <v>115725921</v>
      </c>
      <c r="E4880" s="6">
        <v>5.3889081397921854E-2</v>
      </c>
      <c r="F4880" s="7">
        <v>-1.6082603857945696</v>
      </c>
    </row>
    <row r="4881" spans="4:6" x14ac:dyDescent="0.3">
      <c r="D4881" s="5">
        <f t="shared" si="78"/>
        <v>600966744</v>
      </c>
      <c r="E4881" s="6">
        <v>0.27984694790080838</v>
      </c>
      <c r="F4881" s="7">
        <v>-0.58329623624275306</v>
      </c>
    </row>
    <row r="4882" spans="4:6" x14ac:dyDescent="0.3">
      <c r="D4882" s="5">
        <f t="shared" si="78"/>
        <v>1056595948</v>
      </c>
      <c r="E4882" s="6">
        <v>0.49201582976804659</v>
      </c>
      <c r="F4882" s="7">
        <v>-2.0014683044690035E-2</v>
      </c>
    </row>
    <row r="4883" spans="4:6" x14ac:dyDescent="0.3">
      <c r="D4883" s="5">
        <f t="shared" si="78"/>
        <v>206389658</v>
      </c>
      <c r="E4883" s="6">
        <v>9.6107673920791295E-2</v>
      </c>
      <c r="F4883" s="7">
        <v>-1.3040534823310785</v>
      </c>
    </row>
    <row r="4884" spans="4:6" x14ac:dyDescent="0.3">
      <c r="D4884" s="5">
        <f t="shared" si="78"/>
        <v>458542885</v>
      </c>
      <c r="E4884" s="6">
        <v>0.21352567031376593</v>
      </c>
      <c r="F4884" s="7">
        <v>-0.79424753469209286</v>
      </c>
    </row>
    <row r="4885" spans="4:6" x14ac:dyDescent="0.3">
      <c r="D4885" s="5">
        <f t="shared" si="78"/>
        <v>209652206</v>
      </c>
      <c r="E4885" s="6">
        <v>9.7626916223789481E-2</v>
      </c>
      <c r="F4885" s="7">
        <v>-1.2951924970635837</v>
      </c>
    </row>
    <row r="4886" spans="4:6" x14ac:dyDescent="0.3">
      <c r="D4886" s="5">
        <f t="shared" si="78"/>
        <v>1178691162</v>
      </c>
      <c r="E4886" s="6">
        <v>0.54887084434635081</v>
      </c>
      <c r="F4886" s="7">
        <v>0.12280904538089761</v>
      </c>
    </row>
    <row r="4887" spans="4:6" x14ac:dyDescent="0.3">
      <c r="D4887" s="5">
        <f t="shared" si="78"/>
        <v>1169337284</v>
      </c>
      <c r="E4887" s="6">
        <v>0.54451510547149473</v>
      </c>
      <c r="F4887" s="7">
        <v>0.11181538437149811</v>
      </c>
    </row>
    <row r="4888" spans="4:6" x14ac:dyDescent="0.3">
      <c r="D4888" s="5">
        <f t="shared" si="78"/>
        <v>619858216</v>
      </c>
      <c r="E4888" s="6">
        <v>0.28864397507965933</v>
      </c>
      <c r="F4888" s="7">
        <v>-0.55735054158950892</v>
      </c>
    </row>
    <row r="4889" spans="4:6" x14ac:dyDescent="0.3">
      <c r="D4889" s="5">
        <f t="shared" si="78"/>
        <v>286290885</v>
      </c>
      <c r="E4889" s="6">
        <v>0.13331458217773082</v>
      </c>
      <c r="F4889" s="7">
        <v>-1.110858724668089</v>
      </c>
    </row>
    <row r="4890" spans="4:6" x14ac:dyDescent="0.3">
      <c r="D4890" s="5">
        <f t="shared" si="78"/>
        <v>490041390</v>
      </c>
      <c r="E4890" s="6">
        <v>0.22819330471399549</v>
      </c>
      <c r="F4890" s="7">
        <v>-0.74480996576312208</v>
      </c>
    </row>
    <row r="4891" spans="4:6" x14ac:dyDescent="0.3">
      <c r="D4891" s="5">
        <f t="shared" si="78"/>
        <v>255564985</v>
      </c>
      <c r="E4891" s="6">
        <v>0.11900672001671672</v>
      </c>
      <c r="F4891" s="7">
        <v>-1.1799667488279784</v>
      </c>
    </row>
    <row r="4892" spans="4:6" x14ac:dyDescent="0.3">
      <c r="D4892" s="5">
        <f t="shared" si="78"/>
        <v>1231322567</v>
      </c>
      <c r="E4892" s="6">
        <v>0.57337925217429109</v>
      </c>
      <c r="F4892" s="7">
        <v>0.18498411409608187</v>
      </c>
    </row>
    <row r="4893" spans="4:6" x14ac:dyDescent="0.3">
      <c r="D4893" s="5">
        <f t="shared" si="78"/>
        <v>1266733638</v>
      </c>
      <c r="E4893" s="6">
        <v>0.58986881709645389</v>
      </c>
      <c r="F4893" s="7">
        <v>0.22720753888108508</v>
      </c>
    </row>
    <row r="4894" spans="4:6" x14ac:dyDescent="0.3">
      <c r="D4894" s="5">
        <f t="shared" si="78"/>
        <v>1197558867</v>
      </c>
      <c r="E4894" s="6">
        <v>0.55765680415337604</v>
      </c>
      <c r="F4894" s="7">
        <v>0.14503100555918275</v>
      </c>
    </row>
    <row r="4895" spans="4:6" x14ac:dyDescent="0.3">
      <c r="D4895" s="5">
        <f t="shared" si="78"/>
        <v>1399259011</v>
      </c>
      <c r="E4895" s="6">
        <v>0.651580752946046</v>
      </c>
      <c r="F4895" s="7">
        <v>0.38959169523812659</v>
      </c>
    </row>
    <row r="4896" spans="4:6" x14ac:dyDescent="0.3">
      <c r="D4896" s="5">
        <f t="shared" si="78"/>
        <v>976054537</v>
      </c>
      <c r="E4896" s="6">
        <v>0.45451081260527559</v>
      </c>
      <c r="F4896" s="7">
        <v>-0.11427269715974589</v>
      </c>
    </row>
    <row r="4897" spans="4:6" x14ac:dyDescent="0.3">
      <c r="D4897" s="5">
        <f t="shared" si="78"/>
        <v>1484823994</v>
      </c>
      <c r="E4897" s="6">
        <v>0.6914250531153987</v>
      </c>
      <c r="F4897" s="7">
        <v>0.49989374936357067</v>
      </c>
    </row>
    <row r="4898" spans="4:6" x14ac:dyDescent="0.3">
      <c r="D4898" s="5">
        <f t="shared" si="78"/>
        <v>1672295749</v>
      </c>
      <c r="E4898" s="6">
        <v>0.77872339196384266</v>
      </c>
      <c r="F4898" s="7">
        <v>0.76788886032986381</v>
      </c>
    </row>
    <row r="4899" spans="4:6" x14ac:dyDescent="0.3">
      <c r="D4899" s="5">
        <f t="shared" si="78"/>
        <v>1625292896</v>
      </c>
      <c r="E4899" s="6">
        <v>0.75683598290834198</v>
      </c>
      <c r="F4899" s="7">
        <v>0.6961609590081449</v>
      </c>
    </row>
    <row r="4900" spans="4:6" x14ac:dyDescent="0.3">
      <c r="D4900" s="5">
        <f t="shared" si="78"/>
        <v>493306965</v>
      </c>
      <c r="E4900" s="6">
        <v>0.22971395657371166</v>
      </c>
      <c r="F4900" s="7">
        <v>-0.73978920013206251</v>
      </c>
    </row>
    <row r="4901" spans="4:6" x14ac:dyDescent="0.3">
      <c r="D4901" s="5">
        <f t="shared" si="78"/>
        <v>1121829579</v>
      </c>
      <c r="E4901" s="6">
        <v>0.52239260638355522</v>
      </c>
      <c r="F4901" s="7">
        <v>5.6159446401335487E-2</v>
      </c>
    </row>
    <row r="4902" spans="4:6" x14ac:dyDescent="0.3">
      <c r="D4902" s="5">
        <f t="shared" si="78"/>
        <v>887965157</v>
      </c>
      <c r="E4902" s="6">
        <v>0.41349099847813231</v>
      </c>
      <c r="F4902" s="7">
        <v>-0.21857388590574425</v>
      </c>
    </row>
    <row r="4903" spans="4:6" x14ac:dyDescent="0.3">
      <c r="D4903" s="5">
        <f t="shared" si="78"/>
        <v>1339983074</v>
      </c>
      <c r="E4903" s="6">
        <v>0.62397824379054667</v>
      </c>
      <c r="F4903" s="7">
        <v>0.31594597821435166</v>
      </c>
    </row>
    <row r="4904" spans="4:6" x14ac:dyDescent="0.3">
      <c r="D4904" s="5">
        <f t="shared" si="78"/>
        <v>115517414</v>
      </c>
      <c r="E4904" s="6">
        <v>5.3791987759798751E-2</v>
      </c>
      <c r="F4904" s="7">
        <v>-1.6091480370676328</v>
      </c>
    </row>
    <row r="4905" spans="4:6" x14ac:dyDescent="0.3">
      <c r="D4905" s="5">
        <f t="shared" si="78"/>
        <v>1273543582</v>
      </c>
      <c r="E4905" s="6">
        <v>0.59303994438894092</v>
      </c>
      <c r="F4905" s="7">
        <v>0.23537187784985159</v>
      </c>
    </row>
    <row r="4906" spans="4:6" x14ac:dyDescent="0.3">
      <c r="D4906" s="5">
        <f t="shared" si="78"/>
        <v>1355367700</v>
      </c>
      <c r="E4906" s="6">
        <v>0.63114226854512678</v>
      </c>
      <c r="F4906" s="7">
        <v>0.33488019442843997</v>
      </c>
    </row>
    <row r="4907" spans="4:6" x14ac:dyDescent="0.3">
      <c r="D4907" s="5">
        <f t="shared" si="78"/>
        <v>1864940845</v>
      </c>
      <c r="E4907" s="6">
        <v>0.86843075544427217</v>
      </c>
      <c r="F4907" s="7">
        <v>1.1190038674781662</v>
      </c>
    </row>
    <row r="4908" spans="4:6" x14ac:dyDescent="0.3">
      <c r="D4908" s="5">
        <f t="shared" si="78"/>
        <v>45046755</v>
      </c>
      <c r="E4908" s="6">
        <v>2.0976529941872255E-2</v>
      </c>
      <c r="F4908" s="7">
        <v>-2.0339854757218134</v>
      </c>
    </row>
    <row r="4909" spans="4:6" x14ac:dyDescent="0.3">
      <c r="D4909" s="5">
        <f t="shared" si="78"/>
        <v>1198459841</v>
      </c>
      <c r="E4909" s="6">
        <v>0.55807635286643764</v>
      </c>
      <c r="F4909" s="7">
        <v>0.14609385893127494</v>
      </c>
    </row>
    <row r="4910" spans="4:6" x14ac:dyDescent="0.3">
      <c r="D4910" s="5">
        <f t="shared" si="78"/>
        <v>1940502025</v>
      </c>
      <c r="E4910" s="6">
        <v>0.90361667182633343</v>
      </c>
      <c r="F4910" s="7">
        <v>1.3024381263324214</v>
      </c>
    </row>
    <row r="4911" spans="4:6" x14ac:dyDescent="0.3">
      <c r="D4911" s="5">
        <f t="shared" si="78"/>
        <v>1031533929</v>
      </c>
      <c r="E4911" s="6">
        <v>0.48034541772710665</v>
      </c>
      <c r="F4911" s="7">
        <v>-4.9286678724431543E-2</v>
      </c>
    </row>
    <row r="4912" spans="4:6" x14ac:dyDescent="0.3">
      <c r="D4912" s="5">
        <f t="shared" si="78"/>
        <v>1618447417</v>
      </c>
      <c r="E4912" s="6">
        <v>0.75364830834199514</v>
      </c>
      <c r="F4912" s="7">
        <v>0.68601542213200151</v>
      </c>
    </row>
    <row r="4913" spans="4:6" x14ac:dyDescent="0.3">
      <c r="D4913" s="5">
        <f t="shared" si="78"/>
        <v>767671794</v>
      </c>
      <c r="E4913" s="6">
        <v>0.3574750361568062</v>
      </c>
      <c r="F4913" s="7">
        <v>-0.36521613854995011</v>
      </c>
    </row>
    <row r="4914" spans="4:6" x14ac:dyDescent="0.3">
      <c r="D4914" s="5">
        <f t="shared" si="78"/>
        <v>1454839189</v>
      </c>
      <c r="E4914" s="6">
        <v>0.67746229020642335</v>
      </c>
      <c r="F4914" s="7">
        <v>0.46061420331745401</v>
      </c>
    </row>
    <row r="4915" spans="4:6" x14ac:dyDescent="0.3">
      <c r="D4915" s="5">
        <f t="shared" si="78"/>
        <v>1679751672</v>
      </c>
      <c r="E4915" s="6">
        <v>0.78219532666932357</v>
      </c>
      <c r="F4915" s="7">
        <v>0.77962888864581092</v>
      </c>
    </row>
    <row r="4916" spans="4:6" x14ac:dyDescent="0.3">
      <c r="D4916" s="5">
        <f t="shared" si="78"/>
        <v>752899333</v>
      </c>
      <c r="E4916" s="6">
        <v>0.35059607294443629</v>
      </c>
      <c r="F4916" s="7">
        <v>-0.38371169191685395</v>
      </c>
    </row>
    <row r="4917" spans="4:6" x14ac:dyDescent="0.3">
      <c r="D4917" s="5">
        <f t="shared" si="78"/>
        <v>1337945062</v>
      </c>
      <c r="E4917" s="6">
        <v>0.6230292204981942</v>
      </c>
      <c r="F4917" s="7">
        <v>0.31344637083241483</v>
      </c>
    </row>
    <row r="4918" spans="4:6" x14ac:dyDescent="0.3">
      <c r="D4918" s="5">
        <f t="shared" si="78"/>
        <v>522887924</v>
      </c>
      <c r="E4918" s="6">
        <v>0.24348866403427782</v>
      </c>
      <c r="F4918" s="7">
        <v>-0.69512442660260243</v>
      </c>
    </row>
    <row r="4919" spans="4:6" x14ac:dyDescent="0.3">
      <c r="D4919" s="5">
        <f t="shared" si="78"/>
        <v>947676213</v>
      </c>
      <c r="E4919" s="6">
        <v>0.44129612570749233</v>
      </c>
      <c r="F4919" s="7">
        <v>-0.14768388330113996</v>
      </c>
    </row>
    <row r="4920" spans="4:6" x14ac:dyDescent="0.3">
      <c r="D4920" s="5">
        <f t="shared" si="78"/>
        <v>1729312976</v>
      </c>
      <c r="E4920" s="6">
        <v>0.80527410731210758</v>
      </c>
      <c r="F4920" s="7">
        <v>0.8606119803566924</v>
      </c>
    </row>
    <row r="4921" spans="4:6" x14ac:dyDescent="0.3">
      <c r="D4921" s="5">
        <f t="shared" si="78"/>
        <v>829821959</v>
      </c>
      <c r="E4921" s="6">
        <v>0.38641596202404793</v>
      </c>
      <c r="F4921" s="7">
        <v>-0.28867261100110037</v>
      </c>
    </row>
    <row r="4922" spans="4:6" x14ac:dyDescent="0.3">
      <c r="D4922" s="5">
        <f t="shared" si="78"/>
        <v>1470799045</v>
      </c>
      <c r="E4922" s="6">
        <v>0.68489417730355096</v>
      </c>
      <c r="F4922" s="7">
        <v>0.48142897808093077</v>
      </c>
    </row>
    <row r="4923" spans="4:6" x14ac:dyDescent="0.3">
      <c r="D4923" s="5">
        <f t="shared" si="78"/>
        <v>1131331375</v>
      </c>
      <c r="E4923" s="6">
        <v>0.52681722494477146</v>
      </c>
      <c r="F4923" s="7">
        <v>6.7271518933585808E-2</v>
      </c>
    </row>
    <row r="4924" spans="4:6" x14ac:dyDescent="0.3">
      <c r="D4924" s="5">
        <f t="shared" si="78"/>
        <v>2135143062</v>
      </c>
      <c r="E4924" s="6">
        <v>0.99425346776307888</v>
      </c>
      <c r="F4924" s="7">
        <v>2.5273385760095244</v>
      </c>
    </row>
    <row r="4925" spans="4:6" x14ac:dyDescent="0.3">
      <c r="D4925" s="5">
        <f t="shared" si="78"/>
        <v>1308075331</v>
      </c>
      <c r="E4925" s="6">
        <v>0.60912004309624435</v>
      </c>
      <c r="F4925" s="7">
        <v>0.27702629720629995</v>
      </c>
    </row>
    <row r="4926" spans="4:6" x14ac:dyDescent="0.3">
      <c r="D4926" s="5">
        <f t="shared" si="78"/>
        <v>1790113607</v>
      </c>
      <c r="E4926" s="6">
        <v>0.83358660743905844</v>
      </c>
      <c r="F4926" s="7">
        <v>0.96843576448627033</v>
      </c>
    </row>
    <row r="4927" spans="4:6" x14ac:dyDescent="0.3">
      <c r="D4927" s="5">
        <f t="shared" si="78"/>
        <v>126935511</v>
      </c>
      <c r="E4927" s="6">
        <v>5.9108953512375197E-2</v>
      </c>
      <c r="F4927" s="7">
        <v>-1.5622975580617549</v>
      </c>
    </row>
    <row r="4928" spans="4:6" x14ac:dyDescent="0.3">
      <c r="D4928" s="5">
        <f t="shared" si="78"/>
        <v>533206590</v>
      </c>
      <c r="E4928" s="6">
        <v>0.24829366733161143</v>
      </c>
      <c r="F4928" s="7">
        <v>-0.6798691220387505</v>
      </c>
    </row>
    <row r="4929" spans="4:6" x14ac:dyDescent="0.3">
      <c r="D4929" s="5">
        <f t="shared" si="78"/>
        <v>823796595</v>
      </c>
      <c r="E4929" s="6">
        <v>0.38361018326469715</v>
      </c>
      <c r="F4929" s="7">
        <v>-0.29601272105643706</v>
      </c>
    </row>
    <row r="4930" spans="4:6" x14ac:dyDescent="0.3">
      <c r="D4930" s="5">
        <f t="shared" si="78"/>
        <v>530745746</v>
      </c>
      <c r="E4930" s="6">
        <v>0.24714774754564067</v>
      </c>
      <c r="F4930" s="7">
        <v>-0.68349280505042698</v>
      </c>
    </row>
    <row r="4931" spans="4:6" x14ac:dyDescent="0.3">
      <c r="D4931" s="5">
        <f t="shared" ref="D4931:D4994" si="79">MOD(D4930*$B$4,$B$5)</f>
        <v>147996456</v>
      </c>
      <c r="E4931" s="6">
        <v>6.891622028212642E-2</v>
      </c>
      <c r="F4931" s="7">
        <v>-1.4839113493328064</v>
      </c>
    </row>
    <row r="4932" spans="4:6" x14ac:dyDescent="0.3">
      <c r="D4932" s="5">
        <f t="shared" si="79"/>
        <v>1406317654</v>
      </c>
      <c r="E4932" s="6">
        <v>0.65486768973513287</v>
      </c>
      <c r="F4932" s="7">
        <v>0.39849598058820684</v>
      </c>
    </row>
    <row r="4933" spans="4:6" x14ac:dyDescent="0.3">
      <c r="D4933" s="5">
        <f t="shared" si="79"/>
        <v>253910917</v>
      </c>
      <c r="E4933" s="6">
        <v>0.11823648458182484</v>
      </c>
      <c r="F4933" s="7">
        <v>-1.1838486776688271</v>
      </c>
    </row>
    <row r="4934" spans="4:6" x14ac:dyDescent="0.3">
      <c r="D4934" s="5">
        <f t="shared" si="79"/>
        <v>844701078</v>
      </c>
      <c r="E4934" s="6">
        <v>0.39334459173804576</v>
      </c>
      <c r="F4934" s="7">
        <v>-0.27061236656019549</v>
      </c>
    </row>
    <row r="4935" spans="4:6" x14ac:dyDescent="0.3">
      <c r="D4935" s="5">
        <f t="shared" si="79"/>
        <v>293730549</v>
      </c>
      <c r="E4935" s="6">
        <v>0.13677894569633431</v>
      </c>
      <c r="F4935" s="7">
        <v>-1.0949058374582139</v>
      </c>
    </row>
    <row r="4936" spans="4:6" x14ac:dyDescent="0.3">
      <c r="D4936" s="5">
        <f t="shared" si="79"/>
        <v>980293285</v>
      </c>
      <c r="E4936" s="6">
        <v>0.45648463345736695</v>
      </c>
      <c r="F4936" s="7">
        <v>-0.10929404851642584</v>
      </c>
    </row>
    <row r="4937" spans="4:6" x14ac:dyDescent="0.3">
      <c r="D4937" s="5">
        <f t="shared" si="79"/>
        <v>2082482237</v>
      </c>
      <c r="E4937" s="6">
        <v>0.96973136018005324</v>
      </c>
      <c r="F4937" s="7">
        <v>1.8768600348144615</v>
      </c>
    </row>
    <row r="4938" spans="4:6" x14ac:dyDescent="0.3">
      <c r="D4938" s="5">
        <f t="shared" si="79"/>
        <v>1938029804</v>
      </c>
      <c r="E4938" s="6">
        <v>0.90246545421189206</v>
      </c>
      <c r="F4938" s="7">
        <v>1.2957283471031387</v>
      </c>
    </row>
    <row r="4939" spans="4:6" x14ac:dyDescent="0.3">
      <c r="D4939" s="5">
        <f t="shared" si="79"/>
        <v>1954038270</v>
      </c>
      <c r="E4939" s="6">
        <v>0.90991997710421679</v>
      </c>
      <c r="F4939" s="7">
        <v>1.3402624161280945</v>
      </c>
    </row>
    <row r="4940" spans="4:6" x14ac:dyDescent="0.3">
      <c r="D4940" s="5">
        <f t="shared" si="79"/>
        <v>1604587636</v>
      </c>
      <c r="E4940" s="6">
        <v>0.74719434487372105</v>
      </c>
      <c r="F4940" s="7">
        <v>0.66568680338885244</v>
      </c>
    </row>
    <row r="4941" spans="4:6" x14ac:dyDescent="0.3">
      <c r="D4941" s="5">
        <f t="shared" si="79"/>
        <v>1757081007</v>
      </c>
      <c r="E4941" s="6">
        <v>0.81820460438561127</v>
      </c>
      <c r="F4941" s="7">
        <v>0.90854416432946639</v>
      </c>
    </row>
    <row r="4942" spans="4:6" x14ac:dyDescent="0.3">
      <c r="D4942" s="5">
        <f t="shared" si="79"/>
        <v>1190650632</v>
      </c>
      <c r="E4942" s="6">
        <v>0.55443990654725572</v>
      </c>
      <c r="F4942" s="7">
        <v>0.13688690852594956</v>
      </c>
    </row>
    <row r="4943" spans="4:6" x14ac:dyDescent="0.3">
      <c r="D4943" s="5">
        <f t="shared" si="79"/>
        <v>791812611</v>
      </c>
      <c r="E4943" s="6">
        <v>0.36871648008815616</v>
      </c>
      <c r="F4943" s="7">
        <v>-0.33525470299667903</v>
      </c>
    </row>
    <row r="4944" spans="4:6" x14ac:dyDescent="0.3">
      <c r="D4944" s="5">
        <f t="shared" si="79"/>
        <v>672596275</v>
      </c>
      <c r="E4944" s="6">
        <v>0.31320204754658232</v>
      </c>
      <c r="F4944" s="7">
        <v>-0.48679432121567151</v>
      </c>
    </row>
    <row r="4945" spans="4:6" x14ac:dyDescent="0.3">
      <c r="D4945" s="5">
        <f t="shared" si="79"/>
        <v>1237015179</v>
      </c>
      <c r="E4945" s="6">
        <v>0.57603008120882337</v>
      </c>
      <c r="F4945" s="7">
        <v>0.1917477030783924</v>
      </c>
    </row>
    <row r="4946" spans="4:6" x14ac:dyDescent="0.3">
      <c r="D4946" s="5">
        <f t="shared" si="79"/>
        <v>1176900674</v>
      </c>
      <c r="E4946" s="6">
        <v>0.54803708339858526</v>
      </c>
      <c r="F4946" s="7">
        <v>0.12070356750000592</v>
      </c>
    </row>
    <row r="4947" spans="4:6" x14ac:dyDescent="0.3">
      <c r="D4947" s="5">
        <f t="shared" si="79"/>
        <v>640036916</v>
      </c>
      <c r="E4947" s="6">
        <v>0.29804041450660712</v>
      </c>
      <c r="F4947" s="7">
        <v>-0.53004485872834506</v>
      </c>
    </row>
    <row r="4948" spans="4:6" x14ac:dyDescent="0.3">
      <c r="D4948" s="5">
        <f t="shared" si="79"/>
        <v>1522226494</v>
      </c>
      <c r="E4948" s="6">
        <v>0.70884194943014711</v>
      </c>
      <c r="F4948" s="7">
        <v>0.55000477110353896</v>
      </c>
    </row>
    <row r="4949" spans="4:6" x14ac:dyDescent="0.3">
      <c r="D4949" s="5">
        <f t="shared" si="79"/>
        <v>1094626122</v>
      </c>
      <c r="E4949" s="6">
        <v>0.50972500956591682</v>
      </c>
      <c r="F4949" s="7">
        <v>2.4379398736952926E-2</v>
      </c>
    </row>
    <row r="4950" spans="4:6" x14ac:dyDescent="0.3">
      <c r="D4950" s="5">
        <f t="shared" si="79"/>
        <v>2009884274</v>
      </c>
      <c r="E4950" s="6">
        <v>0.93592529924206924</v>
      </c>
      <c r="F4950" s="7">
        <v>1.5214402228370627</v>
      </c>
    </row>
    <row r="4951" spans="4:6" x14ac:dyDescent="0.3">
      <c r="D4951" s="5">
        <f t="shared" si="79"/>
        <v>107586088</v>
      </c>
      <c r="E4951" s="6">
        <v>5.009867628114175E-2</v>
      </c>
      <c r="F4951" s="7">
        <v>-1.6438976166715678</v>
      </c>
    </row>
    <row r="4952" spans="4:6" x14ac:dyDescent="0.3">
      <c r="D4952" s="5">
        <f t="shared" si="79"/>
        <v>672595402</v>
      </c>
      <c r="E4952" s="6">
        <v>0.31320164102427817</v>
      </c>
      <c r="F4952" s="7">
        <v>-0.48679546839558901</v>
      </c>
    </row>
    <row r="4953" spans="4:6" x14ac:dyDescent="0.3">
      <c r="D4953" s="5">
        <f t="shared" si="79"/>
        <v>1194874596</v>
      </c>
      <c r="E4953" s="6">
        <v>0.55640684306286914</v>
      </c>
      <c r="F4953" s="7">
        <v>0.14186541363551161</v>
      </c>
    </row>
    <row r="4954" spans="4:6" x14ac:dyDescent="0.3">
      <c r="D4954" s="5">
        <f t="shared" si="79"/>
        <v>675832390</v>
      </c>
      <c r="E4954" s="6">
        <v>0.31470898102476169</v>
      </c>
      <c r="F4954" s="7">
        <v>-0.4825462352325543</v>
      </c>
    </row>
    <row r="4955" spans="4:6" x14ac:dyDescent="0.3">
      <c r="D4955" s="5">
        <f t="shared" si="79"/>
        <v>681216113</v>
      </c>
      <c r="E4955" s="6">
        <v>0.31721597240978477</v>
      </c>
      <c r="F4955" s="7">
        <v>-0.47549815943087836</v>
      </c>
    </row>
    <row r="4956" spans="4:6" x14ac:dyDescent="0.3">
      <c r="D4956" s="5">
        <f t="shared" si="79"/>
        <v>713387759</v>
      </c>
      <c r="E4956" s="6">
        <v>0.33219706251490588</v>
      </c>
      <c r="F4956" s="7">
        <v>-0.43385446871664535</v>
      </c>
    </row>
    <row r="4957" spans="4:6" x14ac:dyDescent="0.3">
      <c r="D4957" s="5">
        <f t="shared" si="79"/>
        <v>1040235044</v>
      </c>
      <c r="E4957" s="6">
        <v>0.48439719014279281</v>
      </c>
      <c r="F4957" s="7">
        <v>-3.9120420424335008E-2</v>
      </c>
    </row>
    <row r="4958" spans="4:6" x14ac:dyDescent="0.3">
      <c r="D4958" s="5">
        <f t="shared" si="79"/>
        <v>723174770</v>
      </c>
      <c r="E4958" s="6">
        <v>0.33675449466030533</v>
      </c>
      <c r="F4958" s="7">
        <v>-0.42133703624140401</v>
      </c>
    </row>
    <row r="4959" spans="4:6" x14ac:dyDescent="0.3">
      <c r="D4959" s="5">
        <f t="shared" si="79"/>
        <v>1022640685</v>
      </c>
      <c r="E4959" s="6">
        <v>0.47620417827386796</v>
      </c>
      <c r="F4959" s="7">
        <v>-5.9682692495144414E-2</v>
      </c>
    </row>
    <row r="4960" spans="4:6" x14ac:dyDescent="0.3">
      <c r="D4960" s="5">
        <f t="shared" si="79"/>
        <v>1829395693</v>
      </c>
      <c r="E4960" s="6">
        <v>0.85187875419098769</v>
      </c>
      <c r="F4960" s="7">
        <v>1.0445251453971944</v>
      </c>
    </row>
    <row r="4961" spans="4:6" x14ac:dyDescent="0.3">
      <c r="D4961" s="5">
        <f t="shared" si="79"/>
        <v>84448516</v>
      </c>
      <c r="E4961" s="6">
        <v>3.932440470841192E-2</v>
      </c>
      <c r="F4961" s="7">
        <v>-1.7585803709551622</v>
      </c>
    </row>
    <row r="4962" spans="4:6" x14ac:dyDescent="0.3">
      <c r="D4962" s="5">
        <f t="shared" si="79"/>
        <v>490353830</v>
      </c>
      <c r="E4962" s="6">
        <v>0.22833879592673742</v>
      </c>
      <c r="F4962" s="7">
        <v>-0.74432878355684495</v>
      </c>
    </row>
    <row r="4963" spans="4:6" x14ac:dyDescent="0.3">
      <c r="D4963" s="5">
        <f t="shared" si="79"/>
        <v>304970696</v>
      </c>
      <c r="E4963" s="6">
        <v>0.14201304702275716</v>
      </c>
      <c r="F4963" s="7">
        <v>-1.0713188342347517</v>
      </c>
    </row>
    <row r="4964" spans="4:6" x14ac:dyDescent="0.3">
      <c r="D4964" s="5">
        <f t="shared" si="79"/>
        <v>240066431</v>
      </c>
      <c r="E4964" s="6">
        <v>0.11178964340294678</v>
      </c>
      <c r="F4964" s="7">
        <v>-1.2170655235509458</v>
      </c>
    </row>
    <row r="4965" spans="4:6" x14ac:dyDescent="0.3">
      <c r="D4965" s="5">
        <f t="shared" si="79"/>
        <v>424931589</v>
      </c>
      <c r="E4965" s="6">
        <v>0.19787419093574787</v>
      </c>
      <c r="F4965" s="7">
        <v>-0.8492388817213028</v>
      </c>
    </row>
    <row r="4966" spans="4:6" x14ac:dyDescent="0.3">
      <c r="D4966" s="5">
        <f t="shared" si="79"/>
        <v>1256420122</v>
      </c>
      <c r="E4966" s="6">
        <v>0.58506621195475217</v>
      </c>
      <c r="F4966" s="7">
        <v>0.21487140959261958</v>
      </c>
    </row>
    <row r="4967" spans="4:6" x14ac:dyDescent="0.3">
      <c r="D4967" s="5">
        <f t="shared" si="79"/>
        <v>1570034135</v>
      </c>
      <c r="E4967" s="6">
        <v>0.73110411710208667</v>
      </c>
      <c r="F4967" s="7">
        <v>0.61615569595205133</v>
      </c>
    </row>
    <row r="4968" spans="4:6" x14ac:dyDescent="0.3">
      <c r="D4968" s="5">
        <f t="shared" si="79"/>
        <v>272344308</v>
      </c>
      <c r="E4968" s="6">
        <v>0.12682020117232595</v>
      </c>
      <c r="F4968" s="7">
        <v>-1.1415517194367784</v>
      </c>
    </row>
    <row r="4969" spans="4:6" x14ac:dyDescent="0.3">
      <c r="D4969" s="5">
        <f t="shared" si="79"/>
        <v>1584688181</v>
      </c>
      <c r="E4969" s="6">
        <v>0.73792793903306864</v>
      </c>
      <c r="F4969" s="7">
        <v>0.63697040372826152</v>
      </c>
    </row>
    <row r="4970" spans="4:6" x14ac:dyDescent="0.3">
      <c r="D4970" s="5">
        <f t="shared" si="79"/>
        <v>1115678911</v>
      </c>
      <c r="E4970" s="6">
        <v>0.51952847840220528</v>
      </c>
      <c r="F4970" s="7">
        <v>4.8970201500381796E-2</v>
      </c>
    </row>
    <row r="4971" spans="4:6" x14ac:dyDescent="0.3">
      <c r="D4971" s="5">
        <f t="shared" si="79"/>
        <v>341813415</v>
      </c>
      <c r="E4971" s="6">
        <v>0.15916927499619246</v>
      </c>
      <c r="F4971" s="7">
        <v>-0.99787794059545476</v>
      </c>
    </row>
    <row r="4972" spans="4:6" x14ac:dyDescent="0.3">
      <c r="D4972" s="5">
        <f t="shared" si="79"/>
        <v>558495564</v>
      </c>
      <c r="E4972" s="6">
        <v>0.26006976353011074</v>
      </c>
      <c r="F4972" s="7">
        <v>-0.6431303431694434</v>
      </c>
    </row>
    <row r="4973" spans="4:6" x14ac:dyDescent="0.3">
      <c r="D4973" s="5">
        <f t="shared" si="79"/>
        <v>1777149053</v>
      </c>
      <c r="E4973" s="6">
        <v>0.82754951652842523</v>
      </c>
      <c r="F4973" s="7">
        <v>0.94452591187484158</v>
      </c>
    </row>
    <row r="4974" spans="4:6" x14ac:dyDescent="0.3">
      <c r="D4974" s="5">
        <f t="shared" si="79"/>
        <v>1380174301</v>
      </c>
      <c r="E4974" s="6">
        <v>0.64269374231127441</v>
      </c>
      <c r="F4974" s="7">
        <v>0.36566841770333036</v>
      </c>
    </row>
    <row r="4975" spans="4:6" x14ac:dyDescent="0.3">
      <c r="D4975" s="5">
        <f t="shared" si="79"/>
        <v>1008502690</v>
      </c>
      <c r="E4975" s="6">
        <v>0.46962066131608621</v>
      </c>
      <c r="F4975" s="7">
        <v>-7.6223454932449558E-2</v>
      </c>
    </row>
    <row r="4976" spans="4:6" x14ac:dyDescent="0.3">
      <c r="D4976" s="5">
        <f t="shared" si="79"/>
        <v>126555147</v>
      </c>
      <c r="E4976" s="6">
        <v>5.8931832722324724E-2</v>
      </c>
      <c r="F4976" s="7">
        <v>-1.5638037411792367</v>
      </c>
    </row>
    <row r="4977" spans="4:6" x14ac:dyDescent="0.3">
      <c r="D4977" s="5">
        <f t="shared" si="79"/>
        <v>1500008769</v>
      </c>
      <c r="E4977" s="6">
        <v>0.69849601499596237</v>
      </c>
      <c r="F4977" s="7">
        <v>0.5200797811105109</v>
      </c>
    </row>
    <row r="4978" spans="4:6" x14ac:dyDescent="0.3">
      <c r="D4978" s="5">
        <f t="shared" si="79"/>
        <v>217162500</v>
      </c>
      <c r="E4978" s="6">
        <v>0.10112416939914615</v>
      </c>
      <c r="F4978" s="7">
        <v>-1.2751720868278476</v>
      </c>
    </row>
    <row r="4979" spans="4:6" x14ac:dyDescent="0.3">
      <c r="D4979" s="5">
        <f t="shared" si="79"/>
        <v>783356493</v>
      </c>
      <c r="E4979" s="6">
        <v>0.36477879329098278</v>
      </c>
      <c r="F4979" s="7">
        <v>-0.34571410011892384</v>
      </c>
    </row>
    <row r="4980" spans="4:6" x14ac:dyDescent="0.3">
      <c r="D4980" s="5">
        <f t="shared" si="79"/>
        <v>509217227</v>
      </c>
      <c r="E4980" s="6">
        <v>0.23712274966493505</v>
      </c>
      <c r="F4980" s="7">
        <v>-0.71558846324868164</v>
      </c>
    </row>
    <row r="4981" spans="4:6" x14ac:dyDescent="0.3">
      <c r="D4981" s="5">
        <f t="shared" si="79"/>
        <v>326940955</v>
      </c>
      <c r="E4981" s="6">
        <v>0.15224374612070968</v>
      </c>
      <c r="F4981" s="7">
        <v>-1.0268576632706246</v>
      </c>
    </row>
    <row r="4982" spans="4:6" x14ac:dyDescent="0.3">
      <c r="D4982" s="5">
        <f t="shared" si="79"/>
        <v>2057000649</v>
      </c>
      <c r="E4982" s="6">
        <v>0.95786557109827697</v>
      </c>
      <c r="F4982" s="7">
        <v>1.7264368127177654</v>
      </c>
    </row>
    <row r="4983" spans="4:6" x14ac:dyDescent="0.3">
      <c r="D4983" s="5">
        <f t="shared" si="79"/>
        <v>276941540</v>
      </c>
      <c r="E4983" s="6">
        <v>0.12896095414549202</v>
      </c>
      <c r="F4983" s="7">
        <v>-1.1313164850533335</v>
      </c>
    </row>
    <row r="4984" spans="4:6" x14ac:dyDescent="0.3">
      <c r="D4984" s="5">
        <f t="shared" si="79"/>
        <v>159374765</v>
      </c>
      <c r="E4984" s="6">
        <v>7.4214658303386208E-2</v>
      </c>
      <c r="F4984" s="7">
        <v>-1.4451017176288723</v>
      </c>
    </row>
    <row r="4985" spans="4:6" x14ac:dyDescent="0.3">
      <c r="D4985" s="5">
        <f t="shared" si="79"/>
        <v>892857761</v>
      </c>
      <c r="E4985" s="6">
        <v>0.41576929475718111</v>
      </c>
      <c r="F4985" s="7">
        <v>-0.21272868745291554</v>
      </c>
    </row>
    <row r="4986" spans="4:6" x14ac:dyDescent="0.3">
      <c r="D4986" s="5">
        <f t="shared" si="79"/>
        <v>1287669588</v>
      </c>
      <c r="E4986" s="6">
        <v>0.59961787853354387</v>
      </c>
      <c r="F4986" s="7">
        <v>0.25235815258603228</v>
      </c>
    </row>
    <row r="4987" spans="4:6" x14ac:dyDescent="0.3">
      <c r="D4987" s="5">
        <f t="shared" si="79"/>
        <v>332003580</v>
      </c>
      <c r="E4987" s="6">
        <v>0.1546012145975616</v>
      </c>
      <c r="F4987" s="7">
        <v>-1.0168970030523223</v>
      </c>
    </row>
    <row r="4988" spans="4:6" x14ac:dyDescent="0.3">
      <c r="D4988" s="5">
        <f t="shared" si="79"/>
        <v>1621836266</v>
      </c>
      <c r="E4988" s="6">
        <v>0.7552263641312964</v>
      </c>
      <c r="F4988" s="7">
        <v>0.69102907167965177</v>
      </c>
    </row>
    <row r="4989" spans="4:6" x14ac:dyDescent="0.3">
      <c r="D4989" s="5">
        <f t="shared" si="79"/>
        <v>1142044701</v>
      </c>
      <c r="E4989" s="6">
        <v>0.5318060061259251</v>
      </c>
      <c r="F4989" s="7">
        <v>7.9810481675676323E-2</v>
      </c>
    </row>
    <row r="4990" spans="4:6" x14ac:dyDescent="0.3">
      <c r="D4990" s="5">
        <f t="shared" si="79"/>
        <v>1734543481</v>
      </c>
      <c r="E4990" s="6">
        <v>0.80770975100594544</v>
      </c>
      <c r="F4990" s="7">
        <v>0.8694875808389585</v>
      </c>
    </row>
    <row r="4991" spans="4:6" x14ac:dyDescent="0.3">
      <c r="D4991" s="5">
        <f t="shared" si="79"/>
        <v>2055942115</v>
      </c>
      <c r="E4991" s="6">
        <v>0.95737265279271888</v>
      </c>
      <c r="F4991" s="7">
        <v>1.720978670665954</v>
      </c>
    </row>
    <row r="4992" spans="4:6" x14ac:dyDescent="0.3">
      <c r="D4992" s="5">
        <f t="shared" si="79"/>
        <v>720054354</v>
      </c>
      <c r="E4992" s="6">
        <v>0.33530143772745641</v>
      </c>
      <c r="F4992" s="7">
        <v>-0.42532074134491621</v>
      </c>
    </row>
    <row r="4993" spans="4:6" x14ac:dyDescent="0.3">
      <c r="D4993" s="5">
        <f t="shared" si="79"/>
        <v>720895239</v>
      </c>
      <c r="E4993" s="6">
        <v>0.33569300531939883</v>
      </c>
      <c r="F4993" s="7">
        <v>-0.42424655657855714</v>
      </c>
    </row>
    <row r="4994" spans="4:6" x14ac:dyDescent="0.3">
      <c r="D4994" s="5">
        <f t="shared" si="79"/>
        <v>509065781</v>
      </c>
      <c r="E4994" s="6">
        <v>0.23705222712555177</v>
      </c>
      <c r="F4994" s="7">
        <v>-0.71581683756989634</v>
      </c>
    </row>
    <row r="4995" spans="4:6" x14ac:dyDescent="0.3">
      <c r="D4995" s="5">
        <f t="shared" ref="D4995:D5058" si="80">MOD(D4994*$B$4,$B$5)</f>
        <v>1606425677</v>
      </c>
      <c r="E4995" s="6">
        <v>0.74805024941270259</v>
      </c>
      <c r="F4995" s="7">
        <v>0.66836677080884443</v>
      </c>
    </row>
    <row r="4996" spans="4:6" x14ac:dyDescent="0.3">
      <c r="D4996" s="5">
        <f t="shared" si="80"/>
        <v>286844944</v>
      </c>
      <c r="E4996" s="6">
        <v>0.13357258600515554</v>
      </c>
      <c r="F4996" s="7">
        <v>-1.1096609132266011</v>
      </c>
    </row>
    <row r="4997" spans="4:6" x14ac:dyDescent="0.3">
      <c r="D4997" s="5">
        <f t="shared" si="80"/>
        <v>1465219615</v>
      </c>
      <c r="E4997" s="6">
        <v>0.6822960527448878</v>
      </c>
      <c r="F4997" s="7">
        <v>0.47412903539027335</v>
      </c>
    </row>
    <row r="4998" spans="4:6" x14ac:dyDescent="0.3">
      <c r="D4998" s="5">
        <f t="shared" si="80"/>
        <v>242121720</v>
      </c>
      <c r="E4998" s="6">
        <v>0.11274671192536756</v>
      </c>
      <c r="F4998" s="7">
        <v>-1.2120495238912721</v>
      </c>
    </row>
    <row r="4999" spans="4:6" x14ac:dyDescent="0.3">
      <c r="D4999" s="5">
        <f t="shared" si="80"/>
        <v>851539146</v>
      </c>
      <c r="E4999" s="6">
        <v>0.39652881528858919</v>
      </c>
      <c r="F4999" s="7">
        <v>-0.26234219934820002</v>
      </c>
    </row>
    <row r="5000" spans="4:6" x14ac:dyDescent="0.3">
      <c r="D5000" s="5">
        <f t="shared" si="80"/>
        <v>1809112986</v>
      </c>
      <c r="E5000" s="6">
        <v>0.84243388273048581</v>
      </c>
      <c r="F5000" s="7">
        <v>1.0045112850436244</v>
      </c>
    </row>
    <row r="5001" spans="4:6" x14ac:dyDescent="0.3">
      <c r="D5001" s="5">
        <f t="shared" si="80"/>
        <v>270441951</v>
      </c>
      <c r="E5001" s="6">
        <v>0.12593434716196203</v>
      </c>
      <c r="F5001" s="7">
        <v>-1.1458222802651041</v>
      </c>
    </row>
    <row r="5002" spans="4:6" x14ac:dyDescent="0.3">
      <c r="D5002" s="5">
        <f t="shared" si="80"/>
        <v>2097810255</v>
      </c>
      <c r="E5002" s="6">
        <v>0.9768690247804569</v>
      </c>
      <c r="F5002" s="7">
        <v>1.9929954032273987</v>
      </c>
    </row>
    <row r="5003" spans="4:6" x14ac:dyDescent="0.3">
      <c r="D5003" s="5">
        <f t="shared" si="80"/>
        <v>954928467</v>
      </c>
      <c r="E5003" s="6">
        <v>0.44467321964416023</v>
      </c>
      <c r="F5003" s="7">
        <v>-0.13913124387085779</v>
      </c>
    </row>
    <row r="5004" spans="4:6" x14ac:dyDescent="0.3">
      <c r="D5004" s="5">
        <f t="shared" si="80"/>
        <v>1763031349</v>
      </c>
      <c r="E5004" s="6">
        <v>0.82097544830383307</v>
      </c>
      <c r="F5004" s="7">
        <v>0.91908884506312005</v>
      </c>
    </row>
    <row r="5005" spans="4:6" x14ac:dyDescent="0.3">
      <c r="D5005" s="5">
        <f t="shared" si="80"/>
        <v>656800616</v>
      </c>
      <c r="E5005" s="6">
        <v>0.305846620635918</v>
      </c>
      <c r="F5005" s="7">
        <v>-0.50765795217417531</v>
      </c>
    </row>
    <row r="5006" spans="4:6" x14ac:dyDescent="0.3">
      <c r="D5006" s="5">
        <f t="shared" si="80"/>
        <v>1121454275</v>
      </c>
      <c r="E5006" s="6">
        <v>0.52221784183962072</v>
      </c>
      <c r="F5006" s="7">
        <v>5.5720690690177835E-2</v>
      </c>
    </row>
    <row r="5007" spans="4:6" x14ac:dyDescent="0.3">
      <c r="D5007" s="5">
        <f t="shared" si="80"/>
        <v>2099018596</v>
      </c>
      <c r="E5007" s="6">
        <v>0.97743170240654764</v>
      </c>
      <c r="F5007" s="7">
        <v>2.0033792664226304</v>
      </c>
    </row>
    <row r="5008" spans="4:6" x14ac:dyDescent="0.3">
      <c r="D5008" s="5">
        <f t="shared" si="80"/>
        <v>1300698409</v>
      </c>
      <c r="E5008" s="6">
        <v>0.60568489609815634</v>
      </c>
      <c r="F5008" s="7">
        <v>0.26808978592949512</v>
      </c>
    </row>
    <row r="5009" spans="4:6" x14ac:dyDescent="0.3">
      <c r="D5009" s="5">
        <f t="shared" si="80"/>
        <v>33513500</v>
      </c>
      <c r="E5009" s="6">
        <v>1.5605939566722083E-2</v>
      </c>
      <c r="F5009" s="7">
        <v>-2.1543609158556492</v>
      </c>
    </row>
    <row r="5010" spans="4:6" x14ac:dyDescent="0.3">
      <c r="D5010" s="5">
        <f t="shared" si="80"/>
        <v>674972309</v>
      </c>
      <c r="E5010" s="6">
        <v>0.31430847459873973</v>
      </c>
      <c r="F5010" s="7">
        <v>-0.48367442108334452</v>
      </c>
    </row>
    <row r="5011" spans="4:6" x14ac:dyDescent="0.3">
      <c r="D5011" s="5">
        <f t="shared" si="80"/>
        <v>2113919102</v>
      </c>
      <c r="E5011" s="6">
        <v>0.98437029121850639</v>
      </c>
      <c r="F5011" s="7">
        <v>2.1537546538809553</v>
      </c>
    </row>
    <row r="5012" spans="4:6" x14ac:dyDescent="0.3">
      <c r="D5012" s="5">
        <f t="shared" si="80"/>
        <v>1156001790</v>
      </c>
      <c r="E5012" s="6">
        <v>0.53830528216278672</v>
      </c>
      <c r="F5012" s="7">
        <v>9.6165116125378952E-2</v>
      </c>
    </row>
    <row r="5013" spans="4:6" x14ac:dyDescent="0.3">
      <c r="D5013" s="5">
        <f t="shared" si="80"/>
        <v>1147321442</v>
      </c>
      <c r="E5013" s="6">
        <v>0.53426318013506302</v>
      </c>
      <c r="F5013" s="7">
        <v>8.5990914402422361E-2</v>
      </c>
    </row>
    <row r="5014" spans="4:6" x14ac:dyDescent="0.3">
      <c r="D5014" s="5">
        <f t="shared" si="80"/>
        <v>897554299</v>
      </c>
      <c r="E5014" s="6">
        <v>0.41795629069018764</v>
      </c>
      <c r="F5014" s="7">
        <v>-0.20712456062475115</v>
      </c>
    </row>
    <row r="5015" spans="4:6" x14ac:dyDescent="0.3">
      <c r="D5015" s="5">
        <f t="shared" si="80"/>
        <v>360988804</v>
      </c>
      <c r="E5015" s="6">
        <v>0.16809851133087511</v>
      </c>
      <c r="F5015" s="7">
        <v>-0.96170656702814428</v>
      </c>
    </row>
    <row r="5016" spans="4:6" x14ac:dyDescent="0.3">
      <c r="D5016" s="5">
        <f t="shared" si="80"/>
        <v>608246126</v>
      </c>
      <c r="E5016" s="6">
        <v>0.28323667429689009</v>
      </c>
      <c r="F5016" s="7">
        <v>-0.57325308102167105</v>
      </c>
    </row>
    <row r="5017" spans="4:6" x14ac:dyDescent="0.3">
      <c r="D5017" s="5">
        <f t="shared" si="80"/>
        <v>252326362</v>
      </c>
      <c r="E5017" s="6">
        <v>0.11749861866002774</v>
      </c>
      <c r="F5017" s="7">
        <v>-1.1875842719892304</v>
      </c>
    </row>
    <row r="5018" spans="4:6" x14ac:dyDescent="0.3">
      <c r="D5018" s="5">
        <f t="shared" si="80"/>
        <v>1666057965</v>
      </c>
      <c r="E5018" s="6">
        <v>0.77581869743374987</v>
      </c>
      <c r="F5018" s="7">
        <v>0.75814763571576016</v>
      </c>
    </row>
    <row r="5019" spans="4:6" x14ac:dyDescent="0.3">
      <c r="D5019" s="5">
        <f t="shared" si="80"/>
        <v>1168932012</v>
      </c>
      <c r="E5019" s="6">
        <v>0.5443263859900892</v>
      </c>
      <c r="F5019" s="7">
        <v>0.11133938097684572</v>
      </c>
    </row>
    <row r="5020" spans="4:6" x14ac:dyDescent="0.3">
      <c r="D5020" s="5">
        <f t="shared" si="80"/>
        <v>384326327</v>
      </c>
      <c r="E5020" s="6">
        <v>0.17896589234375013</v>
      </c>
      <c r="F5020" s="7">
        <v>-0.9193131823825007</v>
      </c>
    </row>
    <row r="5021" spans="4:6" x14ac:dyDescent="0.3">
      <c r="D5021" s="5">
        <f t="shared" si="80"/>
        <v>1852387831</v>
      </c>
      <c r="E5021" s="6">
        <v>0.86258530277999612</v>
      </c>
      <c r="F5021" s="7">
        <v>1.0920084332366102</v>
      </c>
    </row>
    <row r="5022" spans="4:6" x14ac:dyDescent="0.3">
      <c r="D5022" s="5">
        <f t="shared" si="80"/>
        <v>1836380062</v>
      </c>
      <c r="E5022" s="6">
        <v>0.85513110445358897</v>
      </c>
      <c r="F5022" s="7">
        <v>1.0586970076603193</v>
      </c>
    </row>
    <row r="5023" spans="4:6" x14ac:dyDescent="0.3">
      <c r="D5023" s="5">
        <f t="shared" si="80"/>
        <v>71991936</v>
      </c>
      <c r="E5023" s="6">
        <v>3.3523857624757902E-2</v>
      </c>
      <c r="F5023" s="7">
        <v>-1.8313540485665876</v>
      </c>
    </row>
    <row r="5024" spans="4:6" x14ac:dyDescent="0.3">
      <c r="D5024" s="5">
        <f t="shared" si="80"/>
        <v>494201810</v>
      </c>
      <c r="E5024" s="6">
        <v>0.23013065124874063</v>
      </c>
      <c r="F5024" s="7">
        <v>-0.73841664561503939</v>
      </c>
    </row>
    <row r="5025" spans="4:6" x14ac:dyDescent="0.3">
      <c r="D5025" s="5">
        <f t="shared" si="80"/>
        <v>1367219634</v>
      </c>
      <c r="E5025" s="6">
        <v>0.63666125539379315</v>
      </c>
      <c r="F5025" s="7">
        <v>0.34954860289414935</v>
      </c>
    </row>
    <row r="5026" spans="4:6" x14ac:dyDescent="0.3">
      <c r="D5026" s="5">
        <f t="shared" si="80"/>
        <v>591513210</v>
      </c>
      <c r="E5026" s="6">
        <v>0.27544480308466107</v>
      </c>
      <c r="F5026" s="7">
        <v>-0.59642760119963556</v>
      </c>
    </row>
    <row r="5027" spans="4:6" x14ac:dyDescent="0.3">
      <c r="D5027" s="5">
        <f t="shared" si="80"/>
        <v>2139073045</v>
      </c>
      <c r="E5027" s="6">
        <v>0.99608350870766071</v>
      </c>
      <c r="F5027" s="7">
        <v>2.6591854857315869</v>
      </c>
    </row>
    <row r="5028" spans="4:6" x14ac:dyDescent="0.3">
      <c r="D5028" s="5">
        <f t="shared" si="80"/>
        <v>2033723788</v>
      </c>
      <c r="E5028" s="6">
        <v>0.94702643803043896</v>
      </c>
      <c r="F5028" s="7">
        <v>1.6166811543751249</v>
      </c>
    </row>
    <row r="5029" spans="4:6" x14ac:dyDescent="0.3">
      <c r="D5029" s="5">
        <f t="shared" si="80"/>
        <v>1961015237</v>
      </c>
      <c r="E5029" s="6">
        <v>0.91316888054196621</v>
      </c>
      <c r="F5029" s="7">
        <v>1.3605300858237146</v>
      </c>
    </row>
    <row r="5030" spans="4:6" x14ac:dyDescent="0.3">
      <c r="D5030" s="5">
        <f t="shared" si="80"/>
        <v>1234829114</v>
      </c>
      <c r="E5030" s="6">
        <v>0.57501211536583685</v>
      </c>
      <c r="F5030" s="7">
        <v>0.18914934304718592</v>
      </c>
    </row>
    <row r="5031" spans="4:6" x14ac:dyDescent="0.3">
      <c r="D5031" s="5">
        <f t="shared" si="80"/>
        <v>880055762</v>
      </c>
      <c r="E5031" s="6">
        <v>0.40980789941717677</v>
      </c>
      <c r="F5031" s="7">
        <v>-0.22803915784509152</v>
      </c>
    </row>
    <row r="5032" spans="4:6" x14ac:dyDescent="0.3">
      <c r="D5032" s="5">
        <f t="shared" si="80"/>
        <v>1797666195</v>
      </c>
      <c r="E5032" s="6">
        <v>0.83710355529291891</v>
      </c>
      <c r="F5032" s="7">
        <v>0.98262326572574654</v>
      </c>
    </row>
    <row r="5033" spans="4:6" x14ac:dyDescent="0.3">
      <c r="D5033" s="5">
        <f t="shared" si="80"/>
        <v>1773174516</v>
      </c>
      <c r="E5033" s="6">
        <v>0.82569872851082937</v>
      </c>
      <c r="F5033" s="7">
        <v>0.93730334469209731</v>
      </c>
    </row>
    <row r="5034" spans="4:6" x14ac:dyDescent="0.3">
      <c r="D5034" s="5">
        <f t="shared" si="80"/>
        <v>651343357</v>
      </c>
      <c r="E5034" s="6">
        <v>0.30330538638243953</v>
      </c>
      <c r="F5034" s="7">
        <v>-0.51491735504982528</v>
      </c>
    </row>
    <row r="5035" spans="4:6" x14ac:dyDescent="0.3">
      <c r="D5035" s="5">
        <f t="shared" si="80"/>
        <v>1834593667</v>
      </c>
      <c r="E5035" s="6">
        <v>0.85429924945747415</v>
      </c>
      <c r="F5035" s="7">
        <v>1.0550520919567579</v>
      </c>
    </row>
    <row r="5036" spans="4:6" x14ac:dyDescent="0.3">
      <c r="D5036" s="5">
        <f t="shared" si="80"/>
        <v>1887748418</v>
      </c>
      <c r="E5036" s="6">
        <v>0.87905135925770861</v>
      </c>
      <c r="F5036" s="7">
        <v>1.1702576938632965</v>
      </c>
    </row>
    <row r="5037" spans="4:6" x14ac:dyDescent="0.3">
      <c r="D5037" s="5">
        <f t="shared" si="80"/>
        <v>1477775774</v>
      </c>
      <c r="E5037" s="6">
        <v>0.68814296991391388</v>
      </c>
      <c r="F5037" s="7">
        <v>0.49059339322466855</v>
      </c>
    </row>
    <row r="5038" spans="4:6" x14ac:dyDescent="0.3">
      <c r="D5038" s="5">
        <f t="shared" si="80"/>
        <v>750084355</v>
      </c>
      <c r="E5038" s="6">
        <v>0.34928524666399252</v>
      </c>
      <c r="F5038" s="7">
        <v>-0.38725087018792881</v>
      </c>
    </row>
    <row r="5039" spans="4:6" x14ac:dyDescent="0.3">
      <c r="D5039" s="5">
        <f t="shared" si="80"/>
        <v>747611785</v>
      </c>
      <c r="E5039" s="6">
        <v>0.34813386653376172</v>
      </c>
      <c r="F5039" s="7">
        <v>-0.390363555307777</v>
      </c>
    </row>
    <row r="5040" spans="4:6" x14ac:dyDescent="0.3">
      <c r="D5040" s="5">
        <f t="shared" si="80"/>
        <v>1653269547</v>
      </c>
      <c r="E5040" s="6">
        <v>0.76986362623969429</v>
      </c>
      <c r="F5040" s="7">
        <v>0.73839780586611026</v>
      </c>
    </row>
    <row r="5041" spans="4:6" x14ac:dyDescent="0.3">
      <c r="D5041" s="5">
        <f t="shared" si="80"/>
        <v>187013423</v>
      </c>
      <c r="E5041" s="6">
        <v>8.708491137911091E-2</v>
      </c>
      <c r="F5041" s="7">
        <v>-1.3589266823750334</v>
      </c>
    </row>
    <row r="5042" spans="4:6" x14ac:dyDescent="0.3">
      <c r="D5042" s="5">
        <f t="shared" si="80"/>
        <v>1451173292</v>
      </c>
      <c r="E5042" s="6">
        <v>0.67575522388867593</v>
      </c>
      <c r="F5042" s="7">
        <v>0.45586153342732993</v>
      </c>
    </row>
    <row r="5043" spans="4:6" x14ac:dyDescent="0.3">
      <c r="D5043" s="5">
        <f t="shared" si="80"/>
        <v>816896639</v>
      </c>
      <c r="E5043" s="6">
        <v>0.380397140868378</v>
      </c>
      <c r="F5043" s="7">
        <v>-0.30443792026718702</v>
      </c>
    </row>
    <row r="5044" spans="4:6" x14ac:dyDescent="0.3">
      <c r="D5044" s="5">
        <f t="shared" si="80"/>
        <v>322934955</v>
      </c>
      <c r="E5044" s="6">
        <v>0.15037830700201757</v>
      </c>
      <c r="F5044" s="7">
        <v>-1.034812221967691</v>
      </c>
    </row>
    <row r="5045" spans="4:6" x14ac:dyDescent="0.3">
      <c r="D5045" s="5">
        <f t="shared" si="80"/>
        <v>1956902879</v>
      </c>
      <c r="E5045" s="6">
        <v>0.91125391462003247</v>
      </c>
      <c r="F5045" s="7">
        <v>1.348516954548949</v>
      </c>
    </row>
    <row r="5046" spans="4:6" x14ac:dyDescent="0.3">
      <c r="D5046" s="5">
        <f t="shared" si="80"/>
        <v>295691620</v>
      </c>
      <c r="E5046" s="6">
        <v>0.13769214054354667</v>
      </c>
      <c r="F5046" s="7">
        <v>-1.0907468688809248</v>
      </c>
    </row>
    <row r="5047" spans="4:6" x14ac:dyDescent="0.3">
      <c r="D5047" s="5">
        <f t="shared" si="80"/>
        <v>1153871058</v>
      </c>
      <c r="E5047" s="6">
        <v>0.53731308275583489</v>
      </c>
      <c r="F5047" s="7">
        <v>9.3666812044029588E-2</v>
      </c>
    </row>
    <row r="5048" spans="4:6" x14ac:dyDescent="0.3">
      <c r="D5048" s="5">
        <f t="shared" si="80"/>
        <v>1373972126</v>
      </c>
      <c r="E5048" s="6">
        <v>0.63980562951397679</v>
      </c>
      <c r="F5048" s="7">
        <v>0.35793929789019202</v>
      </c>
    </row>
    <row r="5049" spans="4:6" x14ac:dyDescent="0.3">
      <c r="D5049" s="5">
        <f t="shared" si="80"/>
        <v>123540198</v>
      </c>
      <c r="E5049" s="6">
        <v>5.7527887688510013E-2</v>
      </c>
      <c r="F5049" s="7">
        <v>-1.5758699594937045</v>
      </c>
    </row>
    <row r="5050" spans="4:6" x14ac:dyDescent="0.3">
      <c r="D5050" s="5">
        <f t="shared" si="80"/>
        <v>1994293586</v>
      </c>
      <c r="E5050" s="6">
        <v>0.92866531939121455</v>
      </c>
      <c r="F5050" s="7">
        <v>1.4659226477454061</v>
      </c>
    </row>
    <row r="5051" spans="4:6" x14ac:dyDescent="0.3">
      <c r="D5051" s="5">
        <f t="shared" si="80"/>
        <v>1296245737</v>
      </c>
      <c r="E5051" s="6">
        <v>0.60361145912074621</v>
      </c>
      <c r="F5051" s="7">
        <v>0.26270614282767502</v>
      </c>
    </row>
    <row r="5052" spans="4:6" x14ac:dyDescent="0.3">
      <c r="D5052" s="5">
        <f t="shared" si="80"/>
        <v>1994431735</v>
      </c>
      <c r="E5052" s="6">
        <v>0.92872965003245478</v>
      </c>
      <c r="F5052" s="7">
        <v>1.4663950285478784</v>
      </c>
    </row>
    <row r="5053" spans="4:6" x14ac:dyDescent="0.3">
      <c r="D5053" s="5">
        <f t="shared" si="80"/>
        <v>1522385175</v>
      </c>
      <c r="E5053" s="6">
        <v>0.70891584102894722</v>
      </c>
      <c r="F5053" s="7">
        <v>0.55022024710883877</v>
      </c>
    </row>
    <row r="5054" spans="4:6" x14ac:dyDescent="0.3">
      <c r="D5054" s="5">
        <f t="shared" si="80"/>
        <v>164382085</v>
      </c>
      <c r="E5054" s="6">
        <v>7.6546373382719579E-2</v>
      </c>
      <c r="F5054" s="7">
        <v>-1.4286921092451905</v>
      </c>
    </row>
    <row r="5055" spans="4:6" x14ac:dyDescent="0.3">
      <c r="D5055" s="5">
        <f t="shared" si="80"/>
        <v>2083033017</v>
      </c>
      <c r="E5055" s="6">
        <v>0.96998783710411551</v>
      </c>
      <c r="F5055" s="7">
        <v>1.8806148823570281</v>
      </c>
    </row>
    <row r="5056" spans="4:6" x14ac:dyDescent="0.3">
      <c r="D5056" s="5">
        <f t="shared" si="80"/>
        <v>607443773</v>
      </c>
      <c r="E5056" s="6">
        <v>0.28286304956568686</v>
      </c>
      <c r="F5056" s="7">
        <v>-0.57435721507260529</v>
      </c>
    </row>
    <row r="5057" spans="4:6" x14ac:dyDescent="0.3">
      <c r="D5057" s="5">
        <f t="shared" si="80"/>
        <v>176650345</v>
      </c>
      <c r="E5057" s="6">
        <v>8.2259227132666132E-2</v>
      </c>
      <c r="F5057" s="7">
        <v>-1.390034325507854</v>
      </c>
    </row>
    <row r="5058" spans="4:6" x14ac:dyDescent="0.3">
      <c r="D5058" s="5">
        <f t="shared" si="80"/>
        <v>1578724905</v>
      </c>
      <c r="E5058" s="6">
        <v>0.73515107225175114</v>
      </c>
      <c r="F5058" s="7">
        <v>0.62846730927586014</v>
      </c>
    </row>
    <row r="5059" spans="4:6" x14ac:dyDescent="0.3">
      <c r="D5059" s="5">
        <f t="shared" ref="D5059:D5122" si="81">MOD(D5058*$B$4,$B$5)</f>
        <v>1025191813</v>
      </c>
      <c r="E5059" s="6">
        <v>0.47739213982354117</v>
      </c>
      <c r="F5059" s="7">
        <v>-5.669986739974904E-2</v>
      </c>
    </row>
    <row r="5060" spans="4:6" x14ac:dyDescent="0.3">
      <c r="D5060" s="5">
        <f t="shared" si="81"/>
        <v>420843855</v>
      </c>
      <c r="E5060" s="6">
        <v>0.19597069145736348</v>
      </c>
      <c r="F5060" s="7">
        <v>-0.8561019630647646</v>
      </c>
    </row>
    <row r="5061" spans="4:6" x14ac:dyDescent="0.3">
      <c r="D5061" s="5">
        <f t="shared" si="81"/>
        <v>1505907732</v>
      </c>
      <c r="E5061" s="6">
        <v>0.70124293370288138</v>
      </c>
      <c r="F5061" s="7">
        <v>0.52797868143133286</v>
      </c>
    </row>
    <row r="5062" spans="4:6" x14ac:dyDescent="0.3">
      <c r="D5062" s="5">
        <f t="shared" si="81"/>
        <v>1498164069</v>
      </c>
      <c r="E5062" s="6">
        <v>0.69763700961846575</v>
      </c>
      <c r="F5062" s="7">
        <v>0.51761633734557144</v>
      </c>
    </row>
    <row r="5063" spans="4:6" x14ac:dyDescent="0.3">
      <c r="D5063" s="5">
        <f t="shared" si="81"/>
        <v>1365961974</v>
      </c>
      <c r="E5063" s="6">
        <v>0.63607561181865224</v>
      </c>
      <c r="F5063" s="7">
        <v>0.34798855819264629</v>
      </c>
    </row>
    <row r="5064" spans="4:6" x14ac:dyDescent="0.3">
      <c r="D5064" s="5">
        <f t="shared" si="81"/>
        <v>12549466</v>
      </c>
      <c r="E5064" s="6">
        <v>5.8438004980271687E-3</v>
      </c>
      <c r="F5064" s="7">
        <v>-2.5214387827800517</v>
      </c>
    </row>
    <row r="5065" spans="4:6" x14ac:dyDescent="0.3">
      <c r="D5065" s="5">
        <f t="shared" si="81"/>
        <v>184884832</v>
      </c>
      <c r="E5065" s="6">
        <v>8.609370895297612E-2</v>
      </c>
      <c r="F5065" s="7">
        <v>-1.3652088490005163</v>
      </c>
    </row>
    <row r="5066" spans="4:6" x14ac:dyDescent="0.3">
      <c r="D5066" s="5">
        <f t="shared" si="81"/>
        <v>1781172187</v>
      </c>
      <c r="E5066" s="6">
        <v>0.82942293428762159</v>
      </c>
      <c r="F5066" s="7">
        <v>0.95188731896512913</v>
      </c>
    </row>
    <row r="5067" spans="4:6" x14ac:dyDescent="0.3">
      <c r="D5067" s="5">
        <f t="shared" si="81"/>
        <v>159863738</v>
      </c>
      <c r="E5067" s="6">
        <v>7.4442354100237002E-2</v>
      </c>
      <c r="F5067" s="7">
        <v>-1.4434821111325284</v>
      </c>
    </row>
    <row r="5068" spans="4:6" x14ac:dyDescent="0.3">
      <c r="D5068" s="5">
        <f t="shared" si="81"/>
        <v>873753327</v>
      </c>
      <c r="E5068" s="6">
        <v>0.40687309941917016</v>
      </c>
      <c r="F5068" s="7">
        <v>-0.23559597268311352</v>
      </c>
    </row>
    <row r="5069" spans="4:6" x14ac:dyDescent="0.3">
      <c r="D5069" s="5">
        <f t="shared" si="81"/>
        <v>368020537</v>
      </c>
      <c r="E5069" s="6">
        <v>0.17137291717470896</v>
      </c>
      <c r="F5069" s="7">
        <v>-0.94875381940818027</v>
      </c>
    </row>
    <row r="5070" spans="4:6" x14ac:dyDescent="0.3">
      <c r="D5070" s="5">
        <f t="shared" si="81"/>
        <v>734613543</v>
      </c>
      <c r="E5070" s="6">
        <v>0.34208108842566709</v>
      </c>
      <c r="F5070" s="7">
        <v>-0.40679007506040132</v>
      </c>
    </row>
    <row r="5071" spans="4:6" x14ac:dyDescent="0.3">
      <c r="D5071" s="5">
        <f t="shared" si="81"/>
        <v>1280354889</v>
      </c>
      <c r="E5071" s="6">
        <v>0.596211706377763</v>
      </c>
      <c r="F5071" s="7">
        <v>0.24355357518308893</v>
      </c>
    </row>
    <row r="5072" spans="4:6" x14ac:dyDescent="0.3">
      <c r="D5072" s="5">
        <f t="shared" si="81"/>
        <v>1578969906</v>
      </c>
      <c r="E5072" s="6">
        <v>0.73526515973290907</v>
      </c>
      <c r="F5072" s="7">
        <v>0.62881576081282753</v>
      </c>
    </row>
    <row r="5073" spans="4:6" x14ac:dyDescent="0.3">
      <c r="D5073" s="5">
        <f t="shared" si="81"/>
        <v>2114216849</v>
      </c>
      <c r="E5073" s="6">
        <v>0.98450894046994764</v>
      </c>
      <c r="F5073" s="7">
        <v>2.1573022854137176</v>
      </c>
    </row>
    <row r="5074" spans="4:6" x14ac:dyDescent="0.3">
      <c r="D5074" s="5">
        <f t="shared" si="81"/>
        <v>496161698</v>
      </c>
      <c r="E5074" s="6">
        <v>0.23104329521864961</v>
      </c>
      <c r="F5074" s="7">
        <v>-0.73541532661332487</v>
      </c>
    </row>
    <row r="5075" spans="4:6" x14ac:dyDescent="0.3">
      <c r="D5075" s="5">
        <f t="shared" si="81"/>
        <v>1483692814</v>
      </c>
      <c r="E5075" s="6">
        <v>0.69089830637993133</v>
      </c>
      <c r="F5075" s="7">
        <v>0.49839822552710705</v>
      </c>
    </row>
    <row r="5076" spans="4:6" x14ac:dyDescent="0.3">
      <c r="D5076" s="5">
        <f t="shared" si="81"/>
        <v>756197144</v>
      </c>
      <c r="E5076" s="6">
        <v>0.3521317358614241</v>
      </c>
      <c r="F5076" s="7">
        <v>-0.37957156491062172</v>
      </c>
    </row>
    <row r="5077" spans="4:6" x14ac:dyDescent="0.3">
      <c r="D5077" s="5">
        <f t="shared" si="81"/>
        <v>1612789965</v>
      </c>
      <c r="E5077" s="6">
        <v>0.75101385195833992</v>
      </c>
      <c r="F5077" s="7">
        <v>0.67768364870378994</v>
      </c>
    </row>
    <row r="5078" spans="4:6" x14ac:dyDescent="0.3">
      <c r="D5078" s="5">
        <f t="shared" si="81"/>
        <v>407229471</v>
      </c>
      <c r="E5078" s="6">
        <v>0.18963099987211729</v>
      </c>
      <c r="F5078" s="7">
        <v>-0.87925689899958048</v>
      </c>
    </row>
    <row r="5079" spans="4:6" x14ac:dyDescent="0.3">
      <c r="D5079" s="5">
        <f t="shared" si="81"/>
        <v>1455973650</v>
      </c>
      <c r="E5079" s="6">
        <v>0.67799056477657571</v>
      </c>
      <c r="F5079" s="7">
        <v>0.46208708631346324</v>
      </c>
    </row>
    <row r="5080" spans="4:6" x14ac:dyDescent="0.3">
      <c r="D5080" s="5">
        <f t="shared" si="81"/>
        <v>606743781</v>
      </c>
      <c r="E5080" s="6">
        <v>0.28253709038955821</v>
      </c>
      <c r="F5080" s="7">
        <v>-0.5753210602941482</v>
      </c>
    </row>
    <row r="5081" spans="4:6" x14ac:dyDescent="0.3">
      <c r="D5081" s="5">
        <f t="shared" si="81"/>
        <v>747074865</v>
      </c>
      <c r="E5081" s="6">
        <v>0.34788384367514757</v>
      </c>
      <c r="F5081" s="7">
        <v>-0.39103997574569194</v>
      </c>
    </row>
    <row r="5082" spans="4:6" x14ac:dyDescent="0.3">
      <c r="D5082" s="5">
        <f t="shared" si="81"/>
        <v>1505407991</v>
      </c>
      <c r="E5082" s="6">
        <v>0.7010102236652842</v>
      </c>
      <c r="F5082" s="7">
        <v>0.5273082405268078</v>
      </c>
    </row>
    <row r="5083" spans="4:6" x14ac:dyDescent="0.3">
      <c r="D5083" s="5">
        <f t="shared" si="81"/>
        <v>997486375</v>
      </c>
      <c r="E5083" s="6">
        <v>0.46449078988702108</v>
      </c>
      <c r="F5083" s="7">
        <v>-8.91262451542809E-2</v>
      </c>
    </row>
    <row r="5084" spans="4:6" x14ac:dyDescent="0.3">
      <c r="D5084" s="5">
        <f t="shared" si="81"/>
        <v>933958238</v>
      </c>
      <c r="E5084" s="6">
        <v>0.43490819580378776</v>
      </c>
      <c r="F5084" s="7">
        <v>-0.16389171217329127</v>
      </c>
    </row>
    <row r="5085" spans="4:6" x14ac:dyDescent="0.3">
      <c r="D5085" s="5">
        <f t="shared" si="81"/>
        <v>973905027</v>
      </c>
      <c r="E5085" s="6">
        <v>0.45350986901066254</v>
      </c>
      <c r="F5085" s="7">
        <v>-0.11679849296140372</v>
      </c>
    </row>
    <row r="5086" spans="4:6" x14ac:dyDescent="0.3">
      <c r="D5086" s="5">
        <f t="shared" si="81"/>
        <v>805041840</v>
      </c>
      <c r="E5086" s="6">
        <v>0.37487681990012228</v>
      </c>
      <c r="F5086" s="7">
        <v>-0.31896422689473425</v>
      </c>
    </row>
    <row r="5087" spans="4:6" x14ac:dyDescent="0.3">
      <c r="D5087" s="5">
        <f t="shared" si="81"/>
        <v>1458066175</v>
      </c>
      <c r="E5087" s="6">
        <v>0.67896497266270683</v>
      </c>
      <c r="F5087" s="7">
        <v>0.4648064691175548</v>
      </c>
    </row>
    <row r="5088" spans="4:6" x14ac:dyDescent="0.3">
      <c r="D5088" s="5">
        <f t="shared" si="81"/>
        <v>683286647</v>
      </c>
      <c r="E5088" s="6">
        <v>0.31818013993853717</v>
      </c>
      <c r="F5088" s="7">
        <v>-0.47279382517474561</v>
      </c>
    </row>
    <row r="5089" spans="4:6" x14ac:dyDescent="0.3">
      <c r="D5089" s="5">
        <f t="shared" si="81"/>
        <v>1875886711</v>
      </c>
      <c r="E5089" s="6">
        <v>0.87352782150127717</v>
      </c>
      <c r="F5089" s="7">
        <v>1.1432269948404858</v>
      </c>
    </row>
    <row r="5090" spans="4:6" x14ac:dyDescent="0.3">
      <c r="D5090" s="5">
        <f t="shared" si="81"/>
        <v>131967279</v>
      </c>
      <c r="E5090" s="6">
        <v>6.145205307887127E-2</v>
      </c>
      <c r="F5090" s="7">
        <v>-1.5426978402644502</v>
      </c>
    </row>
    <row r="5091" spans="4:6" x14ac:dyDescent="0.3">
      <c r="D5091" s="5">
        <f t="shared" si="81"/>
        <v>756027607</v>
      </c>
      <c r="E5091" s="6">
        <v>0.35205278904368431</v>
      </c>
      <c r="F5091" s="7">
        <v>-0.37978424532207322</v>
      </c>
    </row>
    <row r="5092" spans="4:6" x14ac:dyDescent="0.3">
      <c r="D5092" s="5">
        <f t="shared" si="81"/>
        <v>2019004026</v>
      </c>
      <c r="E5092" s="6">
        <v>0.94017201470227163</v>
      </c>
      <c r="F5092" s="7">
        <v>1.5562192280840517</v>
      </c>
    </row>
    <row r="5093" spans="4:6" x14ac:dyDescent="0.3">
      <c r="D5093" s="5">
        <f t="shared" si="81"/>
        <v>92987245</v>
      </c>
      <c r="E5093" s="6">
        <v>4.3300560250226931E-2</v>
      </c>
      <c r="F5093" s="7">
        <v>-1.7136059476276218</v>
      </c>
    </row>
    <row r="5094" spans="4:6" x14ac:dyDescent="0.3">
      <c r="D5094" s="5">
        <f t="shared" si="81"/>
        <v>346481165</v>
      </c>
      <c r="E5094" s="6">
        <v>0.16134286547204746</v>
      </c>
      <c r="F5094" s="7">
        <v>-0.98895383119768399</v>
      </c>
    </row>
    <row r="5095" spans="4:6" x14ac:dyDescent="0.3">
      <c r="D5095" s="5">
        <f t="shared" si="81"/>
        <v>389672879</v>
      </c>
      <c r="E5095" s="6">
        <v>0.1814555746330466</v>
      </c>
      <c r="F5095" s="7">
        <v>-0.90983193643478744</v>
      </c>
    </row>
    <row r="5096" spans="4:6" x14ac:dyDescent="0.3">
      <c r="D5096" s="5">
        <f t="shared" si="81"/>
        <v>90278136</v>
      </c>
      <c r="E5096" s="6">
        <v>4.2039033064655063E-2</v>
      </c>
      <c r="F5096" s="7">
        <v>-1.7274991030475666</v>
      </c>
    </row>
    <row r="5097" spans="4:6" x14ac:dyDescent="0.3">
      <c r="D5097" s="5">
        <f t="shared" si="81"/>
        <v>571583093</v>
      </c>
      <c r="E5097" s="6">
        <v>0.26616411913760391</v>
      </c>
      <c r="F5097" s="7">
        <v>-0.62445587760458177</v>
      </c>
    </row>
    <row r="5098" spans="4:6" x14ac:dyDescent="0.3">
      <c r="D5098" s="5">
        <f t="shared" si="81"/>
        <v>17585547</v>
      </c>
      <c r="E5098" s="6">
        <v>8.1889084616572679E-3</v>
      </c>
      <c r="F5098" s="7">
        <v>-2.4003854268860052</v>
      </c>
    </row>
    <row r="5099" spans="4:6" x14ac:dyDescent="0.3">
      <c r="D5099" s="5">
        <f t="shared" si="81"/>
        <v>615898672</v>
      </c>
      <c r="E5099" s="6">
        <v>0.28680016872175051</v>
      </c>
      <c r="F5099" s="7">
        <v>-0.56275703979231217</v>
      </c>
    </row>
    <row r="5100" spans="4:6" x14ac:dyDescent="0.3">
      <c r="D5100" s="5">
        <f t="shared" si="81"/>
        <v>281187044</v>
      </c>
      <c r="E5100" s="6">
        <v>0.13093792100524337</v>
      </c>
      <c r="F5100" s="7">
        <v>-1.1219684798306722</v>
      </c>
    </row>
    <row r="5101" spans="4:6" x14ac:dyDescent="0.3">
      <c r="D5101" s="5">
        <f t="shared" si="81"/>
        <v>1083151884</v>
      </c>
      <c r="E5101" s="6">
        <v>0.50438190112298531</v>
      </c>
      <c r="F5101" s="7">
        <v>1.0984018115348703E-2</v>
      </c>
    </row>
    <row r="5102" spans="4:6" x14ac:dyDescent="0.3">
      <c r="D5102" s="5">
        <f t="shared" si="81"/>
        <v>40239055</v>
      </c>
      <c r="E5102" s="6">
        <v>1.8737770168797831E-2</v>
      </c>
      <c r="F5102" s="7">
        <v>-2.0805453523802155</v>
      </c>
    </row>
    <row r="5103" spans="4:6" x14ac:dyDescent="0.3">
      <c r="D5103" s="5">
        <f t="shared" si="81"/>
        <v>1054207017</v>
      </c>
      <c r="E5103" s="6">
        <v>0.49090339708226116</v>
      </c>
      <c r="F5103" s="7">
        <v>-2.2803778296761383E-2</v>
      </c>
    </row>
    <row r="5104" spans="4:6" x14ac:dyDescent="0.3">
      <c r="D5104" s="5">
        <f t="shared" si="81"/>
        <v>854418295</v>
      </c>
      <c r="E5104" s="6">
        <v>0.39786952351952859</v>
      </c>
      <c r="F5104" s="7">
        <v>-0.25886546243290404</v>
      </c>
    </row>
    <row r="5105" spans="4:6" x14ac:dyDescent="0.3">
      <c r="D5105" s="5">
        <f t="shared" si="81"/>
        <v>1202077310</v>
      </c>
      <c r="E5105" s="6">
        <v>0.55976086813934223</v>
      </c>
      <c r="F5105" s="7">
        <v>0.15036295861044252</v>
      </c>
    </row>
    <row r="5106" spans="4:6" x14ac:dyDescent="0.3">
      <c r="D5106" s="5">
        <f t="shared" si="81"/>
        <v>465689070</v>
      </c>
      <c r="E5106" s="6">
        <v>0.21685337202330435</v>
      </c>
      <c r="F5106" s="7">
        <v>-0.78286440143698499</v>
      </c>
    </row>
    <row r="5107" spans="4:6" x14ac:dyDescent="0.3">
      <c r="D5107" s="5">
        <f t="shared" si="81"/>
        <v>1565764821</v>
      </c>
      <c r="E5107" s="6">
        <v>0.7291160628470742</v>
      </c>
      <c r="F5107" s="7">
        <v>0.61014180730637912</v>
      </c>
    </row>
    <row r="5108" spans="4:6" x14ac:dyDescent="0.3">
      <c r="D5108" s="5">
        <f t="shared" si="81"/>
        <v>346718326</v>
      </c>
      <c r="E5108" s="6">
        <v>0.16145330216870951</v>
      </c>
      <c r="F5108" s="7">
        <v>-0.98850251296407099</v>
      </c>
    </row>
    <row r="5109" spans="4:6" x14ac:dyDescent="0.3">
      <c r="D5109" s="5">
        <f t="shared" si="81"/>
        <v>1100253275</v>
      </c>
      <c r="E5109" s="6">
        <v>0.51234535687821481</v>
      </c>
      <c r="F5109" s="7">
        <v>3.0950161159014208E-2</v>
      </c>
    </row>
    <row r="5110" spans="4:6" x14ac:dyDescent="0.3">
      <c r="D5110" s="5">
        <f t="shared" si="81"/>
        <v>907763568</v>
      </c>
      <c r="E5110" s="6">
        <v>0.4227103520396262</v>
      </c>
      <c r="F5110" s="7">
        <v>-0.19496454483545342</v>
      </c>
    </row>
    <row r="5111" spans="4:6" x14ac:dyDescent="0.3">
      <c r="D5111" s="5">
        <f t="shared" si="81"/>
        <v>1398857540</v>
      </c>
      <c r="E5111" s="6">
        <v>0.65139380344319509</v>
      </c>
      <c r="F5111" s="7">
        <v>0.38908618439454812</v>
      </c>
    </row>
    <row r="5112" spans="4:6" x14ac:dyDescent="0.3">
      <c r="D5112" s="5">
        <f t="shared" si="81"/>
        <v>924000719</v>
      </c>
      <c r="E5112" s="6">
        <v>0.4302713646835381</v>
      </c>
      <c r="F5112" s="7">
        <v>-0.17568333377813722</v>
      </c>
    </row>
    <row r="5113" spans="4:6" x14ac:dyDescent="0.3">
      <c r="D5113" s="5">
        <f t="shared" si="81"/>
        <v>1350842306</v>
      </c>
      <c r="E5113" s="6">
        <v>0.62903496774754952</v>
      </c>
      <c r="F5113" s="7">
        <v>0.32929851756695416</v>
      </c>
    </row>
    <row r="5114" spans="4:6" x14ac:dyDescent="0.3">
      <c r="D5114" s="5">
        <f t="shared" si="81"/>
        <v>315495418</v>
      </c>
      <c r="E5114" s="6">
        <v>0.14691400262239762</v>
      </c>
      <c r="F5114" s="7">
        <v>-1.0497610107810846</v>
      </c>
    </row>
    <row r="5115" spans="4:6" x14ac:dyDescent="0.3">
      <c r="D5115" s="5">
        <f t="shared" si="81"/>
        <v>1472781401</v>
      </c>
      <c r="E5115" s="6">
        <v>0.68581728375127282</v>
      </c>
      <c r="F5115" s="7">
        <v>0.48402879653016506</v>
      </c>
    </row>
    <row r="5116" spans="4:6" x14ac:dyDescent="0.3">
      <c r="D5116" s="5">
        <f t="shared" si="81"/>
        <v>184873736</v>
      </c>
      <c r="E5116" s="6">
        <v>8.6088541975327337E-2</v>
      </c>
      <c r="F5116" s="7">
        <v>-1.3652417382719355</v>
      </c>
    </row>
    <row r="5117" spans="4:6" x14ac:dyDescent="0.3">
      <c r="D5117" s="5">
        <f t="shared" si="81"/>
        <v>1245557171</v>
      </c>
      <c r="E5117" s="6">
        <v>0.58000775620342027</v>
      </c>
      <c r="F5117" s="7">
        <v>0.20191332140150539</v>
      </c>
    </row>
    <row r="5118" spans="4:6" x14ac:dyDescent="0.3">
      <c r="D5118" s="5">
        <f t="shared" si="81"/>
        <v>1190536282</v>
      </c>
      <c r="E5118" s="6">
        <v>0.55438665817900246</v>
      </c>
      <c r="F5118" s="7">
        <v>0.13675217950772617</v>
      </c>
    </row>
    <row r="5119" spans="4:6" x14ac:dyDescent="0.3">
      <c r="D5119" s="5">
        <f t="shared" si="81"/>
        <v>1714474702</v>
      </c>
      <c r="E5119" s="6">
        <v>0.79836449753340755</v>
      </c>
      <c r="F5119" s="7">
        <v>0.83579364021888269</v>
      </c>
    </row>
    <row r="5120" spans="4:6" x14ac:dyDescent="0.3">
      <c r="D5120" s="5">
        <f t="shared" si="81"/>
        <v>1831035803</v>
      </c>
      <c r="E5120" s="6">
        <v>0.8526424899256253</v>
      </c>
      <c r="F5120" s="7">
        <v>1.0478341617708933</v>
      </c>
    </row>
    <row r="5121" spans="4:6" x14ac:dyDescent="0.3">
      <c r="D5121" s="5">
        <f t="shared" si="81"/>
        <v>1944787034</v>
      </c>
      <c r="E5121" s="6">
        <v>0.90561203463525697</v>
      </c>
      <c r="F5121" s="7">
        <v>1.3142088510547181</v>
      </c>
    </row>
    <row r="5122" spans="4:6" x14ac:dyDescent="0.3">
      <c r="D5122" s="5">
        <f t="shared" si="81"/>
        <v>1714773256</v>
      </c>
      <c r="E5122" s="6">
        <v>0.79850352257350787</v>
      </c>
      <c r="F5122" s="7">
        <v>0.83628790663969643</v>
      </c>
    </row>
    <row r="5123" spans="4:6" x14ac:dyDescent="0.3">
      <c r="D5123" s="5">
        <f t="shared" ref="D5123:D5186" si="82">MOD(D5122*$B$4,$B$5)</f>
        <v>1210150408</v>
      </c>
      <c r="E5123" s="6">
        <v>0.56352019735008496</v>
      </c>
      <c r="F5123" s="7">
        <v>0.15990030875264288</v>
      </c>
    </row>
    <row r="5124" spans="4:6" x14ac:dyDescent="0.3">
      <c r="D5124" s="5">
        <f t="shared" si="82"/>
        <v>1467662521</v>
      </c>
      <c r="E5124" s="6">
        <v>0.68343361949867909</v>
      </c>
      <c r="F5124" s="7">
        <v>0.477322121333833</v>
      </c>
    </row>
    <row r="5125" spans="4:6" x14ac:dyDescent="0.3">
      <c r="D5125" s="5">
        <f t="shared" si="82"/>
        <v>52036661</v>
      </c>
      <c r="E5125" s="6">
        <v>2.4231458571023736E-2</v>
      </c>
      <c r="F5125" s="7">
        <v>-1.973286613983418</v>
      </c>
    </row>
    <row r="5126" spans="4:6" x14ac:dyDescent="0.3">
      <c r="D5126" s="5">
        <f t="shared" si="82"/>
        <v>1453279788</v>
      </c>
      <c r="E5126" s="6">
        <v>0.67673613752865802</v>
      </c>
      <c r="F5126" s="7">
        <v>0.45859124487915798</v>
      </c>
    </row>
    <row r="5127" spans="4:6" x14ac:dyDescent="0.3">
      <c r="D5127" s="5">
        <f t="shared" si="82"/>
        <v>1567833646</v>
      </c>
      <c r="E5127" s="6">
        <v>0.7300794345606858</v>
      </c>
      <c r="F5127" s="7">
        <v>0.61305324955490326</v>
      </c>
    </row>
    <row r="5128" spans="4:6" x14ac:dyDescent="0.3">
      <c r="D5128" s="5">
        <f t="shared" si="82"/>
        <v>1426722139</v>
      </c>
      <c r="E5128" s="6">
        <v>0.66436926849593336</v>
      </c>
      <c r="F5128" s="7">
        <v>0.42441735915695289</v>
      </c>
    </row>
    <row r="5129" spans="4:6" x14ac:dyDescent="0.3">
      <c r="D5129" s="5">
        <f t="shared" si="82"/>
        <v>1651296026</v>
      </c>
      <c r="E5129" s="6">
        <v>0.76894463390944956</v>
      </c>
      <c r="F5129" s="7">
        <v>0.73537567478439092</v>
      </c>
    </row>
    <row r="5130" spans="4:6" x14ac:dyDescent="0.3">
      <c r="D5130" s="5">
        <f t="shared" si="82"/>
        <v>1559945347</v>
      </c>
      <c r="E5130" s="6">
        <v>0.72640615909025652</v>
      </c>
      <c r="F5130" s="7">
        <v>0.60197965241630469</v>
      </c>
    </row>
    <row r="5131" spans="4:6" x14ac:dyDescent="0.3">
      <c r="D5131" s="5">
        <f t="shared" si="82"/>
        <v>755246629</v>
      </c>
      <c r="E5131" s="6">
        <v>0.35168911782250656</v>
      </c>
      <c r="F5131" s="7">
        <v>-0.38076418697112879</v>
      </c>
    </row>
    <row r="5132" spans="4:6" x14ac:dyDescent="0.3">
      <c r="D5132" s="5">
        <f t="shared" si="82"/>
        <v>827636987</v>
      </c>
      <c r="E5132" s="6">
        <v>0.38539850514884899</v>
      </c>
      <c r="F5132" s="7">
        <v>-0.29133253035180351</v>
      </c>
    </row>
    <row r="5133" spans="4:6" x14ac:dyDescent="0.3">
      <c r="D5133" s="5">
        <f t="shared" si="82"/>
        <v>1226714336</v>
      </c>
      <c r="E5133" s="6">
        <v>0.57123337739262114</v>
      </c>
      <c r="F5133" s="7">
        <v>0.17951512116137741</v>
      </c>
    </row>
    <row r="5134" spans="4:6" x14ac:dyDescent="0.3">
      <c r="D5134" s="5">
        <f t="shared" si="82"/>
        <v>13630678</v>
      </c>
      <c r="E5134" s="6">
        <v>6.347279070268645E-3</v>
      </c>
      <c r="F5134" s="7">
        <v>-2.4922250289851893</v>
      </c>
    </row>
    <row r="5135" spans="4:6" x14ac:dyDescent="0.3">
      <c r="D5135" s="5">
        <f t="shared" si="82"/>
        <v>836461756</v>
      </c>
      <c r="E5135" s="6">
        <v>0.38950785844540953</v>
      </c>
      <c r="F5135" s="7">
        <v>-0.28060195433776225</v>
      </c>
    </row>
    <row r="5136" spans="4:6" x14ac:dyDescent="0.3">
      <c r="D5136" s="5">
        <f t="shared" si="82"/>
        <v>2005376629</v>
      </c>
      <c r="E5136" s="6">
        <v>0.93382626346668807</v>
      </c>
      <c r="F5136" s="7">
        <v>1.5049090040947646</v>
      </c>
    </row>
    <row r="5137" spans="4:6" x14ac:dyDescent="0.3">
      <c r="D5137" s="5">
        <f t="shared" si="82"/>
        <v>1562386287</v>
      </c>
      <c r="E5137" s="6">
        <v>0.72754281035395596</v>
      </c>
      <c r="F5137" s="7">
        <v>0.60539830155617924</v>
      </c>
    </row>
    <row r="5138" spans="4:6" x14ac:dyDescent="0.3">
      <c r="D5138" s="5">
        <f t="shared" si="82"/>
        <v>470260784</v>
      </c>
      <c r="E5138" s="6">
        <v>0.21898224225172983</v>
      </c>
      <c r="F5138" s="7">
        <v>-0.77563507481258742</v>
      </c>
    </row>
    <row r="5139" spans="4:6" x14ac:dyDescent="0.3">
      <c r="D5139" s="5">
        <f t="shared" si="82"/>
        <v>1056155674</v>
      </c>
      <c r="E5139" s="6">
        <v>0.4918108112102475</v>
      </c>
      <c r="F5139" s="7">
        <v>-2.0528693967471319E-2</v>
      </c>
    </row>
    <row r="5140" spans="4:6" x14ac:dyDescent="0.3">
      <c r="D5140" s="5">
        <f t="shared" si="82"/>
        <v>428759874</v>
      </c>
      <c r="E5140" s="6">
        <v>0.19965687505868904</v>
      </c>
      <c r="F5140" s="7">
        <v>-0.84284747932684445</v>
      </c>
    </row>
    <row r="5141" spans="4:6" x14ac:dyDescent="0.3">
      <c r="D5141" s="5">
        <f t="shared" si="82"/>
        <v>1367971715</v>
      </c>
      <c r="E5141" s="6">
        <v>0.63701147040073902</v>
      </c>
      <c r="F5141" s="7">
        <v>0.35048191641301474</v>
      </c>
    </row>
    <row r="5142" spans="4:6" x14ac:dyDescent="0.3">
      <c r="D5142" s="5">
        <f t="shared" si="82"/>
        <v>387993162</v>
      </c>
      <c r="E5142" s="6">
        <v>0.18067339545178543</v>
      </c>
      <c r="F5142" s="7">
        <v>-0.91280180108811437</v>
      </c>
    </row>
    <row r="5143" spans="4:6" x14ac:dyDescent="0.3">
      <c r="D5143" s="5">
        <f t="shared" si="82"/>
        <v>613037415</v>
      </c>
      <c r="E5143" s="6">
        <v>0.28546779210257139</v>
      </c>
      <c r="F5143" s="7">
        <v>-0.56667415356641382</v>
      </c>
    </row>
    <row r="5144" spans="4:6" x14ac:dyDescent="0.3">
      <c r="D5144" s="5">
        <f t="shared" si="82"/>
        <v>1751887452</v>
      </c>
      <c r="E5144" s="6">
        <v>0.8157861668763553</v>
      </c>
      <c r="F5144" s="7">
        <v>0.89942248642794076</v>
      </c>
    </row>
    <row r="5145" spans="4:6" x14ac:dyDescent="0.3">
      <c r="D5145" s="5">
        <f t="shared" si="82"/>
        <v>1748143926</v>
      </c>
      <c r="E5145" s="6">
        <v>0.81404295173850183</v>
      </c>
      <c r="F5145" s="7">
        <v>0.89289370875488716</v>
      </c>
    </row>
    <row r="5146" spans="4:6" x14ac:dyDescent="0.3">
      <c r="D5146" s="5">
        <f t="shared" si="82"/>
        <v>1433026728</v>
      </c>
      <c r="E5146" s="6">
        <v>0.66730507152835383</v>
      </c>
      <c r="F5146" s="7">
        <v>0.43248375449307841</v>
      </c>
    </row>
    <row r="5147" spans="4:6" x14ac:dyDescent="0.3">
      <c r="D5147" s="5">
        <f t="shared" si="82"/>
        <v>1037433771</v>
      </c>
      <c r="E5147" s="6">
        <v>0.48309274575029754</v>
      </c>
      <c r="F5147" s="7">
        <v>-4.239289591243741E-2</v>
      </c>
    </row>
    <row r="5148" spans="4:6" x14ac:dyDescent="0.3">
      <c r="D5148" s="5">
        <f t="shared" si="82"/>
        <v>794395548</v>
      </c>
      <c r="E5148" s="6">
        <v>0.36991925385773111</v>
      </c>
      <c r="F5148" s="7">
        <v>-0.33206721198447264</v>
      </c>
    </row>
    <row r="5149" spans="4:6" x14ac:dyDescent="0.3">
      <c r="D5149" s="5">
        <f t="shared" si="82"/>
        <v>799496676</v>
      </c>
      <c r="E5149" s="6">
        <v>0.37229465169114495</v>
      </c>
      <c r="F5149" s="7">
        <v>-0.32578199333520175</v>
      </c>
    </row>
    <row r="5150" spans="4:6" x14ac:dyDescent="0.3">
      <c r="D5150" s="5">
        <f t="shared" si="82"/>
        <v>75426959</v>
      </c>
      <c r="E5150" s="6">
        <v>3.5123414858359299E-2</v>
      </c>
      <c r="F5150" s="7">
        <v>-1.810315790407854</v>
      </c>
    </row>
    <row r="5151" spans="4:6" x14ac:dyDescent="0.3">
      <c r="D5151" s="5">
        <f t="shared" si="82"/>
        <v>949956224</v>
      </c>
      <c r="E5151" s="6">
        <v>0.44235783856581695</v>
      </c>
      <c r="F5151" s="7">
        <v>-0.14499391375370893</v>
      </c>
    </row>
    <row r="5152" spans="4:6" x14ac:dyDescent="0.3">
      <c r="D5152" s="5">
        <f t="shared" si="82"/>
        <v>118574313</v>
      </c>
      <c r="E5152" s="6">
        <v>5.5215467284634216E-2</v>
      </c>
      <c r="F5152" s="7">
        <v>-1.5962592029249663</v>
      </c>
    </row>
    <row r="5153" spans="4:6" x14ac:dyDescent="0.3">
      <c r="D5153" s="5">
        <f t="shared" si="82"/>
        <v>656743568</v>
      </c>
      <c r="E5153" s="6">
        <v>0.30582005559077491</v>
      </c>
      <c r="F5153" s="7">
        <v>-0.50773370019517194</v>
      </c>
    </row>
    <row r="5154" spans="4:6" x14ac:dyDescent="0.3">
      <c r="D5154" s="5">
        <f t="shared" si="82"/>
        <v>515173914</v>
      </c>
      <c r="E5154" s="6">
        <v>0.23989654820402762</v>
      </c>
      <c r="F5154" s="7">
        <v>-0.70663538007797799</v>
      </c>
    </row>
    <row r="5155" spans="4:6" x14ac:dyDescent="0.3">
      <c r="D5155" s="5">
        <f t="shared" si="82"/>
        <v>99370434</v>
      </c>
      <c r="E5155" s="6">
        <v>4.6272964259863797E-2</v>
      </c>
      <c r="F5155" s="7">
        <v>-1.682118165607138</v>
      </c>
    </row>
    <row r="5156" spans="4:6" x14ac:dyDescent="0.3">
      <c r="D5156" s="5">
        <f t="shared" si="82"/>
        <v>1379235863</v>
      </c>
      <c r="E5156" s="6">
        <v>0.6422567480637289</v>
      </c>
      <c r="F5156" s="7">
        <v>0.36449754879770574</v>
      </c>
    </row>
    <row r="5157" spans="4:6" x14ac:dyDescent="0.3">
      <c r="D5157" s="5">
        <f t="shared" si="82"/>
        <v>806318579</v>
      </c>
      <c r="E5157" s="6">
        <v>0.375471347826972</v>
      </c>
      <c r="F5157" s="7">
        <v>-0.31739658827615291</v>
      </c>
    </row>
    <row r="5158" spans="4:6" x14ac:dyDescent="0.3">
      <c r="D5158" s="5">
        <f t="shared" si="82"/>
        <v>810508681</v>
      </c>
      <c r="E5158" s="6">
        <v>0.37742251612005989</v>
      </c>
      <c r="F5158" s="7">
        <v>-0.31225724226708318</v>
      </c>
    </row>
    <row r="5159" spans="4:6" x14ac:dyDescent="0.3">
      <c r="D5159" s="5">
        <f t="shared" si="82"/>
        <v>1207459505</v>
      </c>
      <c r="E5159" s="6">
        <v>0.56226714799391775</v>
      </c>
      <c r="F5159" s="7">
        <v>0.15671977177289531</v>
      </c>
    </row>
    <row r="5160" spans="4:6" x14ac:dyDescent="0.3">
      <c r="D5160" s="5">
        <f t="shared" si="82"/>
        <v>424102628</v>
      </c>
      <c r="E5160" s="6">
        <v>0.19748817588900047</v>
      </c>
      <c r="F5160" s="7">
        <v>-0.85062742168271022</v>
      </c>
    </row>
    <row r="5161" spans="4:6" x14ac:dyDescent="0.3">
      <c r="D5161" s="5">
        <f t="shared" si="82"/>
        <v>2043832984</v>
      </c>
      <c r="E5161" s="6">
        <v>0.95173389925782936</v>
      </c>
      <c r="F5161" s="7">
        <v>1.6619031177036467</v>
      </c>
    </row>
    <row r="5162" spans="4:6" x14ac:dyDescent="0.3">
      <c r="D5162" s="5">
        <f t="shared" si="82"/>
        <v>315743837</v>
      </c>
      <c r="E5162" s="6">
        <v>0.14702968173383704</v>
      </c>
      <c r="F5162" s="7">
        <v>-1.0492580592823981</v>
      </c>
    </row>
    <row r="5163" spans="4:6" x14ac:dyDescent="0.3">
      <c r="D5163" s="5">
        <f t="shared" si="82"/>
        <v>579313068</v>
      </c>
      <c r="E5163" s="6">
        <v>0.26976366925031287</v>
      </c>
      <c r="F5163" s="7">
        <v>-0.6135279032972466</v>
      </c>
    </row>
    <row r="5164" spans="4:6" x14ac:dyDescent="0.3">
      <c r="D5164" s="5">
        <f t="shared" si="82"/>
        <v>1636537841</v>
      </c>
      <c r="E5164" s="6">
        <v>0.76207231847762347</v>
      </c>
      <c r="F5164" s="7">
        <v>0.712984476598025</v>
      </c>
    </row>
    <row r="5165" spans="4:6" x14ac:dyDescent="0.3">
      <c r="D5165" s="5">
        <f t="shared" si="82"/>
        <v>2132168016</v>
      </c>
      <c r="E5165" s="6">
        <v>0.99286810401162884</v>
      </c>
      <c r="F5165" s="7">
        <v>2.4505505830312555</v>
      </c>
    </row>
    <row r="5166" spans="4:6" x14ac:dyDescent="0.3">
      <c r="D5166" s="5">
        <f t="shared" si="82"/>
        <v>1581034214</v>
      </c>
      <c r="E5166" s="6">
        <v>0.73622642805448402</v>
      </c>
      <c r="F5166" s="7">
        <v>0.63175475322173802</v>
      </c>
    </row>
    <row r="5167" spans="4:6" x14ac:dyDescent="0.3">
      <c r="D5167" s="5">
        <f t="shared" si="82"/>
        <v>828696908</v>
      </c>
      <c r="E5167" s="6">
        <v>0.38589206932661319</v>
      </c>
      <c r="F5167" s="7">
        <v>-0.29004195806745425</v>
      </c>
    </row>
    <row r="5168" spans="4:6" x14ac:dyDescent="0.3">
      <c r="D5168" s="5">
        <f t="shared" si="82"/>
        <v>850553399</v>
      </c>
      <c r="E5168" s="6">
        <v>0.3960697910711819</v>
      </c>
      <c r="F5168" s="7">
        <v>-0.26353327213864763</v>
      </c>
    </row>
    <row r="5169" spans="4:6" x14ac:dyDescent="0.3">
      <c r="D5169" s="5">
        <f t="shared" si="82"/>
        <v>1470759783</v>
      </c>
      <c r="E5169" s="6">
        <v>0.68487589451007158</v>
      </c>
      <c r="F5169" s="7">
        <v>0.48137751969464149</v>
      </c>
    </row>
    <row r="5170" spans="4:6" x14ac:dyDescent="0.3">
      <c r="D5170" s="5">
        <f t="shared" si="82"/>
        <v>1383599020</v>
      </c>
      <c r="E5170" s="6">
        <v>0.64428850137096694</v>
      </c>
      <c r="F5170" s="7">
        <v>0.36994563597567642</v>
      </c>
    </row>
    <row r="5171" spans="4:6" x14ac:dyDescent="0.3">
      <c r="D5171" s="5">
        <f t="shared" si="82"/>
        <v>966872720</v>
      </c>
      <c r="E5171" s="6">
        <v>0.45023519587724953</v>
      </c>
      <c r="F5171" s="7">
        <v>-0.12506714722998769</v>
      </c>
    </row>
    <row r="5172" spans="4:6" x14ac:dyDescent="0.3">
      <c r="D5172" s="5">
        <f t="shared" si="82"/>
        <v>650966869</v>
      </c>
      <c r="E5172" s="6">
        <v>0.30313007049554036</v>
      </c>
      <c r="F5172" s="7">
        <v>-0.51541916784113206</v>
      </c>
    </row>
    <row r="5173" spans="4:6" x14ac:dyDescent="0.3">
      <c r="D5173" s="5">
        <f t="shared" si="82"/>
        <v>841010595</v>
      </c>
      <c r="E5173" s="6">
        <v>0.39162607667187793</v>
      </c>
      <c r="F5173" s="7">
        <v>-0.27508341474399289</v>
      </c>
    </row>
    <row r="5174" spans="4:6" x14ac:dyDescent="0.3">
      <c r="D5174" s="5">
        <f t="shared" si="82"/>
        <v>391568357</v>
      </c>
      <c r="E5174" s="6">
        <v>0.18233822535941213</v>
      </c>
      <c r="F5174" s="7">
        <v>-0.90649019798097374</v>
      </c>
    </row>
    <row r="5175" spans="4:6" x14ac:dyDescent="0.3">
      <c r="D5175" s="5">
        <f t="shared" si="82"/>
        <v>1392583500</v>
      </c>
      <c r="E5175" s="6">
        <v>0.6484722258974539</v>
      </c>
      <c r="F5175" s="7">
        <v>0.38119905779663676</v>
      </c>
    </row>
    <row r="5176" spans="4:6" x14ac:dyDescent="0.3">
      <c r="D5176" s="5">
        <f t="shared" si="82"/>
        <v>865010106</v>
      </c>
      <c r="E5176" s="6">
        <v>0.4028017198693023</v>
      </c>
      <c r="F5176" s="7">
        <v>-0.24610178706438635</v>
      </c>
    </row>
    <row r="5177" spans="4:6" x14ac:dyDescent="0.3">
      <c r="D5177" s="5">
        <f t="shared" si="82"/>
        <v>1378278105</v>
      </c>
      <c r="E5177" s="6">
        <v>0.64181075724010428</v>
      </c>
      <c r="F5177" s="7">
        <v>0.36330308974903508</v>
      </c>
    </row>
    <row r="5178" spans="4:6" x14ac:dyDescent="0.3">
      <c r="D5178" s="5">
        <f t="shared" si="82"/>
        <v>1819022395</v>
      </c>
      <c r="E5178" s="6">
        <v>0.84704831088618215</v>
      </c>
      <c r="F5178" s="7">
        <v>1.0238558244734735</v>
      </c>
    </row>
    <row r="5179" spans="4:6" x14ac:dyDescent="0.3">
      <c r="D5179" s="5">
        <f t="shared" si="82"/>
        <v>1866154156</v>
      </c>
      <c r="E5179" s="6">
        <v>0.86899574740696306</v>
      </c>
      <c r="F5179" s="7">
        <v>1.1216565318634009</v>
      </c>
    </row>
    <row r="5180" spans="4:6" x14ac:dyDescent="0.3">
      <c r="D5180" s="5">
        <f t="shared" si="82"/>
        <v>630723567</v>
      </c>
      <c r="E5180" s="6">
        <v>0.29370354841808188</v>
      </c>
      <c r="F5180" s="7">
        <v>-0.5425973022367806</v>
      </c>
    </row>
    <row r="5181" spans="4:6" x14ac:dyDescent="0.3">
      <c r="D5181" s="5">
        <f t="shared" si="82"/>
        <v>781639138</v>
      </c>
      <c r="E5181" s="6">
        <v>0.36397908755017361</v>
      </c>
      <c r="F5181" s="7">
        <v>-0.34784289262225188</v>
      </c>
    </row>
    <row r="5182" spans="4:6" x14ac:dyDescent="0.3">
      <c r="D5182" s="5">
        <f t="shared" si="82"/>
        <v>1362636255</v>
      </c>
      <c r="E5182" s="6">
        <v>0.63452695322644614</v>
      </c>
      <c r="F5182" s="7">
        <v>0.3438672882593431</v>
      </c>
    </row>
    <row r="5183" spans="4:6" x14ac:dyDescent="0.3">
      <c r="D5183" s="5">
        <f t="shared" si="82"/>
        <v>538041142</v>
      </c>
      <c r="E5183" s="6">
        <v>0.25054493104158426</v>
      </c>
      <c r="F5183" s="7">
        <v>-0.67277591583724883</v>
      </c>
    </row>
    <row r="5184" spans="4:6" x14ac:dyDescent="0.3">
      <c r="D5184" s="5">
        <f t="shared" si="82"/>
        <v>116738664</v>
      </c>
      <c r="E5184" s="6">
        <v>5.4360676607452967E-2</v>
      </c>
      <c r="F5184" s="7">
        <v>-1.6039668802062508</v>
      </c>
    </row>
    <row r="5185" spans="4:6" x14ac:dyDescent="0.3">
      <c r="D5185" s="5">
        <f t="shared" si="82"/>
        <v>94960216</v>
      </c>
      <c r="E5185" s="6">
        <v>4.4219296466763411E-2</v>
      </c>
      <c r="F5185" s="7">
        <v>-1.7036922705085291</v>
      </c>
    </row>
    <row r="5186" spans="4:6" x14ac:dyDescent="0.3">
      <c r="D5186" s="5">
        <f t="shared" si="82"/>
        <v>1094483838</v>
      </c>
      <c r="E5186" s="6">
        <v>0.5096587534152518</v>
      </c>
      <c r="F5186" s="7">
        <v>2.421327016954003E-2</v>
      </c>
    </row>
    <row r="5187" spans="4:6" x14ac:dyDescent="0.3">
      <c r="D5187" s="5">
        <f t="shared" ref="D5187:D5250" si="83">MOD(D5186*$B$4,$B$5)</f>
        <v>1584144251</v>
      </c>
      <c r="E5187" s="6">
        <v>0.73767465188882742</v>
      </c>
      <c r="F5187" s="7">
        <v>0.6361929062096654</v>
      </c>
    </row>
    <row r="5188" spans="4:6" x14ac:dyDescent="0.3">
      <c r="D5188" s="5">
        <f t="shared" si="83"/>
        <v>629437645</v>
      </c>
      <c r="E5188" s="6">
        <v>0.29310474432362688</v>
      </c>
      <c r="F5188" s="7">
        <v>-0.54433714744003758</v>
      </c>
    </row>
    <row r="5189" spans="4:6" x14ac:dyDescent="0.3">
      <c r="D5189" s="5">
        <f t="shared" si="83"/>
        <v>985924039</v>
      </c>
      <c r="E5189" s="6">
        <v>0.45910665761596214</v>
      </c>
      <c r="F5189" s="7">
        <v>-0.10268457633436884</v>
      </c>
    </row>
    <row r="5190" spans="4:6" x14ac:dyDescent="0.3">
      <c r="D5190" s="5">
        <f t="shared" si="83"/>
        <v>1154185402</v>
      </c>
      <c r="E5190" s="6">
        <v>0.53745946058766869</v>
      </c>
      <c r="F5190" s="7">
        <v>9.4035346319026436E-2</v>
      </c>
    </row>
    <row r="5191" spans="4:6" x14ac:dyDescent="0.3">
      <c r="D5191" s="5">
        <f t="shared" si="83"/>
        <v>1515285821</v>
      </c>
      <c r="E5191" s="6">
        <v>0.70560994670317501</v>
      </c>
      <c r="F5191" s="7">
        <v>0.54060465801010249</v>
      </c>
    </row>
    <row r="5192" spans="4:6" x14ac:dyDescent="0.3">
      <c r="D5192" s="5">
        <f t="shared" si="83"/>
        <v>1068848671</v>
      </c>
      <c r="E5192" s="6">
        <v>0.49772144853856548</v>
      </c>
      <c r="F5192" s="7">
        <v>-5.711512571181316E-3</v>
      </c>
    </row>
    <row r="5193" spans="4:6" x14ac:dyDescent="0.3">
      <c r="D5193" s="5">
        <f t="shared" si="83"/>
        <v>1099578666</v>
      </c>
      <c r="E5193" s="6">
        <v>0.51203121758255288</v>
      </c>
      <c r="F5193" s="7">
        <v>3.0162363006106398E-2</v>
      </c>
    </row>
    <row r="5194" spans="4:6" x14ac:dyDescent="0.3">
      <c r="D5194" s="5">
        <f t="shared" si="83"/>
        <v>555967234</v>
      </c>
      <c r="E5194" s="6">
        <v>0.25889241812647545</v>
      </c>
      <c r="F5194" s="7">
        <v>-0.64676378171416182</v>
      </c>
    </row>
    <row r="5195" spans="4:6" x14ac:dyDescent="0.3">
      <c r="D5195" s="5">
        <f t="shared" si="83"/>
        <v>2138699502</v>
      </c>
      <c r="E5195" s="6">
        <v>0.99590956419325394</v>
      </c>
      <c r="F5195" s="7">
        <v>2.6445123711981147</v>
      </c>
    </row>
    <row r="5196" spans="4:6" x14ac:dyDescent="0.3">
      <c r="D5196" s="5">
        <f t="shared" si="83"/>
        <v>1182298811</v>
      </c>
      <c r="E5196" s="6">
        <v>0.55055078682540992</v>
      </c>
      <c r="F5196" s="7">
        <v>0.1270530304739052</v>
      </c>
    </row>
    <row r="5197" spans="4:6" x14ac:dyDescent="0.3">
      <c r="D5197" s="5">
        <f t="shared" si="83"/>
        <v>1367986756</v>
      </c>
      <c r="E5197" s="6">
        <v>0.63701847441216786</v>
      </c>
      <c r="F5197" s="7">
        <v>0.35050058502551679</v>
      </c>
    </row>
    <row r="5198" spans="4:6" x14ac:dyDescent="0.3">
      <c r="D5198" s="5">
        <f t="shared" si="83"/>
        <v>1114037273</v>
      </c>
      <c r="E5198" s="6">
        <v>0.51876403113712</v>
      </c>
      <c r="F5198" s="7">
        <v>4.7051806347124407E-2</v>
      </c>
    </row>
    <row r="5199" spans="4:6" x14ac:dyDescent="0.3">
      <c r="D5199" s="5">
        <f t="shared" si="83"/>
        <v>555200456</v>
      </c>
      <c r="E5199" s="6">
        <v>0.25853535929558369</v>
      </c>
      <c r="F5199" s="7">
        <v>-0.6478673982875901</v>
      </c>
    </row>
    <row r="5200" spans="4:6" x14ac:dyDescent="0.3">
      <c r="D5200" s="5">
        <f t="shared" si="83"/>
        <v>1632780663</v>
      </c>
      <c r="E5200" s="6">
        <v>0.76032274613186968</v>
      </c>
      <c r="F5200" s="7">
        <v>0.70734113607826898</v>
      </c>
    </row>
    <row r="5201" spans="4:6" x14ac:dyDescent="0.3">
      <c r="D5201" s="5">
        <f t="shared" si="83"/>
        <v>1158055126</v>
      </c>
      <c r="E5201" s="6">
        <v>0.53926144124871256</v>
      </c>
      <c r="F5201" s="7">
        <v>9.8573240505728313E-2</v>
      </c>
    </row>
    <row r="5202" spans="4:6" x14ac:dyDescent="0.3">
      <c r="D5202" s="5">
        <f t="shared" si="83"/>
        <v>1479655736</v>
      </c>
      <c r="E5202" s="6">
        <v>0.68901839543973875</v>
      </c>
      <c r="F5202" s="7">
        <v>0.49306988440523875</v>
      </c>
    </row>
    <row r="5203" spans="4:6" x14ac:dyDescent="0.3">
      <c r="D5203" s="5">
        <f t="shared" si="83"/>
        <v>1303416883</v>
      </c>
      <c r="E5203" s="6">
        <v>0.60695078420168791</v>
      </c>
      <c r="F5203" s="7">
        <v>0.2713804566268222</v>
      </c>
    </row>
    <row r="5204" spans="4:6" x14ac:dyDescent="0.3">
      <c r="D5204" s="5">
        <f t="shared" si="83"/>
        <v>260469487</v>
      </c>
      <c r="E5204" s="6">
        <v>0.12129055673376708</v>
      </c>
      <c r="F5204" s="7">
        <v>-1.1685595996528215</v>
      </c>
    </row>
    <row r="5205" spans="4:6" x14ac:dyDescent="0.3">
      <c r="D5205" s="5">
        <f t="shared" si="83"/>
        <v>1753337439</v>
      </c>
      <c r="E5205" s="6">
        <v>0.81646136968998362</v>
      </c>
      <c r="F5205" s="7">
        <v>0.90196161133976693</v>
      </c>
    </row>
    <row r="5206" spans="4:6" x14ac:dyDescent="0.3">
      <c r="D5206" s="5">
        <f t="shared" si="83"/>
        <v>873506052</v>
      </c>
      <c r="E5206" s="6">
        <v>0.40675795302424389</v>
      </c>
      <c r="F5206" s="7">
        <v>-0.2358927347081051</v>
      </c>
    </row>
    <row r="5207" spans="4:6" x14ac:dyDescent="0.3">
      <c r="D5207" s="5">
        <f t="shared" si="83"/>
        <v>1316710894</v>
      </c>
      <c r="E5207" s="6">
        <v>0.61314129048319654</v>
      </c>
      <c r="F5207" s="7">
        <v>0.28751578268250177</v>
      </c>
    </row>
    <row r="5208" spans="4:6" x14ac:dyDescent="0.3">
      <c r="D5208" s="5">
        <f t="shared" si="83"/>
        <v>2025547662</v>
      </c>
      <c r="E5208" s="6">
        <v>0.94321913266854285</v>
      </c>
      <c r="F5208" s="7">
        <v>1.5823848783252408</v>
      </c>
    </row>
    <row r="5209" spans="4:6" x14ac:dyDescent="0.3">
      <c r="D5209" s="5">
        <f t="shared" si="83"/>
        <v>280744492</v>
      </c>
      <c r="E5209" s="6">
        <v>0.13073184167103083</v>
      </c>
      <c r="F5209" s="7">
        <v>-1.1229383386978828</v>
      </c>
    </row>
    <row r="5210" spans="4:6" x14ac:dyDescent="0.3">
      <c r="D5210" s="5">
        <f t="shared" si="83"/>
        <v>1195560762</v>
      </c>
      <c r="E5210" s="6">
        <v>0.55672636400603348</v>
      </c>
      <c r="F5210" s="7">
        <v>0.14267448065040911</v>
      </c>
    </row>
    <row r="5211" spans="4:6" x14ac:dyDescent="0.3">
      <c r="D5211" s="5">
        <f t="shared" si="83"/>
        <v>1585496671</v>
      </c>
      <c r="E5211" s="6">
        <v>0.73830442152759468</v>
      </c>
      <c r="F5211" s="7">
        <v>0.63812677737381851</v>
      </c>
    </row>
    <row r="5212" spans="4:6" x14ac:dyDescent="0.3">
      <c r="D5212" s="5">
        <f t="shared" si="83"/>
        <v>1487594055</v>
      </c>
      <c r="E5212" s="6">
        <v>0.69271496328778093</v>
      </c>
      <c r="F5212" s="7">
        <v>0.50356075950071444</v>
      </c>
    </row>
    <row r="5213" spans="4:6" x14ac:dyDescent="0.3">
      <c r="D5213" s="5">
        <f t="shared" si="83"/>
        <v>94440519</v>
      </c>
      <c r="E5213" s="6">
        <v>4.3977293692508052E-2</v>
      </c>
      <c r="F5213" s="7">
        <v>-1.7062873757143038</v>
      </c>
    </row>
    <row r="5214" spans="4:6" x14ac:dyDescent="0.3">
      <c r="D5214" s="5">
        <f t="shared" si="83"/>
        <v>1777993715</v>
      </c>
      <c r="E5214" s="6">
        <v>0.82794284292305154</v>
      </c>
      <c r="F5214" s="7">
        <v>0.94606719588212995</v>
      </c>
    </row>
    <row r="5215" spans="4:6" x14ac:dyDescent="0.3">
      <c r="D5215" s="5">
        <f t="shared" si="83"/>
        <v>1350664410</v>
      </c>
      <c r="E5215" s="6">
        <v>0.62895212846710546</v>
      </c>
      <c r="F5215" s="7">
        <v>0.32907930901784932</v>
      </c>
    </row>
    <row r="5216" spans="4:6" x14ac:dyDescent="0.3">
      <c r="D5216" s="5">
        <f t="shared" si="83"/>
        <v>318212190</v>
      </c>
      <c r="E5216" s="6">
        <v>0.14817909817041744</v>
      </c>
      <c r="F5216" s="7">
        <v>-1.0442749559203615</v>
      </c>
    </row>
    <row r="5217" spans="4:6" x14ac:dyDescent="0.3">
      <c r="D5217" s="5">
        <f t="shared" si="83"/>
        <v>1617580146</v>
      </c>
      <c r="E5217" s="6">
        <v>0.75324445381131433</v>
      </c>
      <c r="F5217" s="7">
        <v>0.68473510519155356</v>
      </c>
    </row>
    <row r="5218" spans="4:6" x14ac:dyDescent="0.3">
      <c r="D5218" s="5">
        <f t="shared" si="83"/>
        <v>1853306293</v>
      </c>
      <c r="E5218" s="6">
        <v>0.86301299497765771</v>
      </c>
      <c r="F5218" s="7">
        <v>1.093956606977464</v>
      </c>
    </row>
    <row r="5219" spans="4:6" x14ac:dyDescent="0.3">
      <c r="D5219" s="5">
        <f t="shared" si="83"/>
        <v>1074302677</v>
      </c>
      <c r="E5219" s="6">
        <v>0.50026116799587494</v>
      </c>
      <c r="F5219" s="7">
        <v>6.5465112964927777E-4</v>
      </c>
    </row>
    <row r="5220" spans="4:6" x14ac:dyDescent="0.3">
      <c r="D5220" s="5">
        <f t="shared" si="83"/>
        <v>229413711</v>
      </c>
      <c r="E5220" s="6">
        <v>0.10682908408979799</v>
      </c>
      <c r="F5220" s="7">
        <v>-1.2435691716240698</v>
      </c>
    </row>
    <row r="5221" spans="4:6" x14ac:dyDescent="0.3">
      <c r="D5221" s="5">
        <f t="shared" si="83"/>
        <v>1603559749</v>
      </c>
      <c r="E5221" s="6">
        <v>0.74671569768964841</v>
      </c>
      <c r="F5221" s="7">
        <v>0.66419016927909347</v>
      </c>
    </row>
    <row r="5222" spans="4:6" x14ac:dyDescent="0.3">
      <c r="D5222" s="5">
        <f t="shared" si="83"/>
        <v>1532071511</v>
      </c>
      <c r="E5222" s="6">
        <v>0.71342639272420327</v>
      </c>
      <c r="F5222" s="7">
        <v>0.56342250728156662</v>
      </c>
    </row>
    <row r="5223" spans="4:6" x14ac:dyDescent="0.3">
      <c r="D5223" s="5">
        <f t="shared" si="83"/>
        <v>1729555742</v>
      </c>
      <c r="E5223" s="6">
        <v>0.80538715404028738</v>
      </c>
      <c r="F5223" s="7">
        <v>0.86102242576038457</v>
      </c>
    </row>
    <row r="5224" spans="4:6" x14ac:dyDescent="0.3">
      <c r="D5224" s="5">
        <f t="shared" si="83"/>
        <v>1810961310</v>
      </c>
      <c r="E5224" s="6">
        <v>0.84329457566448918</v>
      </c>
      <c r="F5224" s="7">
        <v>1.008090852496901</v>
      </c>
    </row>
    <row r="5225" spans="4:6" x14ac:dyDescent="0.3">
      <c r="D5225" s="5">
        <f t="shared" si="83"/>
        <v>1444060228</v>
      </c>
      <c r="E5225" s="6">
        <v>0.67244294534664872</v>
      </c>
      <c r="F5225" s="7">
        <v>0.44666894247340272</v>
      </c>
    </row>
    <row r="5226" spans="4:6" x14ac:dyDescent="0.3">
      <c r="D5226" s="5">
        <f t="shared" si="83"/>
        <v>1059567815</v>
      </c>
      <c r="E5226" s="6">
        <v>0.49339971318226283</v>
      </c>
      <c r="F5226" s="7">
        <v>-1.6545220387030352E-2</v>
      </c>
    </row>
    <row r="5227" spans="4:6" x14ac:dyDescent="0.3">
      <c r="D5227" s="5">
        <f t="shared" si="83"/>
        <v>1927460913</v>
      </c>
      <c r="E5227" s="6">
        <v>0.89754393081883332</v>
      </c>
      <c r="F5227" s="7">
        <v>1.2676803121258231</v>
      </c>
    </row>
    <row r="5228" spans="4:6" x14ac:dyDescent="0.3">
      <c r="D5228" s="5">
        <f t="shared" si="83"/>
        <v>736725148</v>
      </c>
      <c r="E5228" s="6">
        <v>0.34306438112916832</v>
      </c>
      <c r="F5228" s="7">
        <v>-0.40411417429720775</v>
      </c>
    </row>
    <row r="5229" spans="4:6" x14ac:dyDescent="0.3">
      <c r="D5229" s="5">
        <f t="shared" si="83"/>
        <v>130424788</v>
      </c>
      <c r="E5229" s="6">
        <v>6.0733774733481717E-2</v>
      </c>
      <c r="F5229" s="7">
        <v>-1.5486430567114438</v>
      </c>
    </row>
    <row r="5230" spans="4:6" x14ac:dyDescent="0.3">
      <c r="D5230" s="5">
        <f t="shared" si="83"/>
        <v>1460372191</v>
      </c>
      <c r="E5230" s="6">
        <v>0.68003879504281917</v>
      </c>
      <c r="F5230" s="7">
        <v>0.46780728580140352</v>
      </c>
    </row>
    <row r="5231" spans="4:6" x14ac:dyDescent="0.3">
      <c r="D5231" s="5">
        <f t="shared" si="83"/>
        <v>327835339</v>
      </c>
      <c r="E5231" s="6">
        <v>0.15266022612588501</v>
      </c>
      <c r="F5231" s="7">
        <v>-1.0250905749992094</v>
      </c>
    </row>
    <row r="5232" spans="4:6" x14ac:dyDescent="0.3">
      <c r="D5232" s="5">
        <f t="shared" si="83"/>
        <v>132654126</v>
      </c>
      <c r="E5232" s="6">
        <v>6.1771891137372602E-2</v>
      </c>
      <c r="F5232" s="7">
        <v>-1.5400679863443298</v>
      </c>
    </row>
    <row r="5233" spans="4:6" x14ac:dyDescent="0.3">
      <c r="D5233" s="5">
        <f t="shared" si="83"/>
        <v>1698564439</v>
      </c>
      <c r="E5233" s="6">
        <v>0.79095570397652282</v>
      </c>
      <c r="F5233" s="7">
        <v>0.80974179393266377</v>
      </c>
    </row>
    <row r="5234" spans="4:6" x14ac:dyDescent="0.3">
      <c r="D5234" s="5">
        <f t="shared" si="83"/>
        <v>478392509</v>
      </c>
      <c r="E5234" s="6">
        <v>0.22276887178678892</v>
      </c>
      <c r="F5234" s="7">
        <v>-0.7628753410991661</v>
      </c>
    </row>
    <row r="5235" spans="4:6" x14ac:dyDescent="0.3">
      <c r="D5235" s="5">
        <f t="shared" si="83"/>
        <v>593145748</v>
      </c>
      <c r="E5235" s="6">
        <v>0.27620501283202786</v>
      </c>
      <c r="F5235" s="7">
        <v>-0.59415264013931657</v>
      </c>
    </row>
    <row r="5236" spans="4:6" x14ac:dyDescent="0.3">
      <c r="D5236" s="5">
        <f t="shared" si="83"/>
        <v>1486419904</v>
      </c>
      <c r="E5236" s="6">
        <v>0.69216820662111811</v>
      </c>
      <c r="F5236" s="7">
        <v>0.50200559295475278</v>
      </c>
    </row>
    <row r="5237" spans="4:6" x14ac:dyDescent="0.3">
      <c r="D5237" s="5">
        <f t="shared" si="83"/>
        <v>1399056067</v>
      </c>
      <c r="E5237" s="6">
        <v>0.65148624978166658</v>
      </c>
      <c r="F5237" s="7">
        <v>0.38933614655610327</v>
      </c>
    </row>
    <row r="5238" spans="4:6" x14ac:dyDescent="0.3">
      <c r="D5238" s="5">
        <f t="shared" si="83"/>
        <v>1917162948</v>
      </c>
      <c r="E5238" s="6">
        <v>0.8927485671758173</v>
      </c>
      <c r="F5238" s="7">
        <v>1.2412785504903872</v>
      </c>
    </row>
    <row r="5239" spans="4:6" x14ac:dyDescent="0.3">
      <c r="D5239" s="5">
        <f t="shared" si="83"/>
        <v>1859862737</v>
      </c>
      <c r="E5239" s="6">
        <v>0.86606607713370221</v>
      </c>
      <c r="F5239" s="7">
        <v>1.1079860380617355</v>
      </c>
    </row>
    <row r="5240" spans="4:6" x14ac:dyDescent="0.3">
      <c r="D5240" s="5">
        <f t="shared" si="83"/>
        <v>1880314892</v>
      </c>
      <c r="E5240" s="6">
        <v>0.8755898539680893</v>
      </c>
      <c r="F5240" s="7">
        <v>1.1532195233591802</v>
      </c>
    </row>
    <row r="5241" spans="4:6" x14ac:dyDescent="0.3">
      <c r="D5241" s="5">
        <f t="shared" si="83"/>
        <v>1283811277</v>
      </c>
      <c r="E5241" s="6">
        <v>0.59782121246477704</v>
      </c>
      <c r="F5241" s="7">
        <v>0.24771157541335986</v>
      </c>
    </row>
    <row r="5242" spans="4:6" x14ac:dyDescent="0.3">
      <c r="D5242" s="5">
        <f t="shared" si="83"/>
        <v>918550588</v>
      </c>
      <c r="E5242" s="6">
        <v>0.42773344966371862</v>
      </c>
      <c r="F5242" s="7">
        <v>-0.18214759334212985</v>
      </c>
    </row>
    <row r="5243" spans="4:6" x14ac:dyDescent="0.3">
      <c r="D5243" s="5">
        <f t="shared" si="83"/>
        <v>260573739</v>
      </c>
      <c r="E5243" s="6">
        <v>0.1213391028543367</v>
      </c>
      <c r="F5243" s="7">
        <v>-1.1683187728814628</v>
      </c>
    </row>
    <row r="5244" spans="4:6" x14ac:dyDescent="0.3">
      <c r="D5244" s="5">
        <f t="shared" si="83"/>
        <v>343234790</v>
      </c>
      <c r="E5244" s="6">
        <v>0.15983115430905592</v>
      </c>
      <c r="F5244" s="7">
        <v>-0.99515207080284707</v>
      </c>
    </row>
    <row r="5245" spans="4:6" x14ac:dyDescent="0.3">
      <c r="D5245" s="5">
        <f t="shared" si="83"/>
        <v>450211485</v>
      </c>
      <c r="E5245" s="6">
        <v>0.20964605986107704</v>
      </c>
      <c r="F5245" s="7">
        <v>-0.80764995636525749</v>
      </c>
    </row>
    <row r="5246" spans="4:6" x14ac:dyDescent="0.3">
      <c r="D5246" s="5">
        <f t="shared" si="83"/>
        <v>1771568442</v>
      </c>
      <c r="E5246" s="6">
        <v>0.82495084202378133</v>
      </c>
      <c r="F5246" s="7">
        <v>0.93439860716638024</v>
      </c>
    </row>
    <row r="5247" spans="4:6" x14ac:dyDescent="0.3">
      <c r="D5247" s="5">
        <f t="shared" si="83"/>
        <v>433956595</v>
      </c>
      <c r="E5247" s="6">
        <v>0.20207678685158192</v>
      </c>
      <c r="F5247" s="7">
        <v>-0.83422612207647839</v>
      </c>
    </row>
    <row r="5248" spans="4:6" x14ac:dyDescent="0.3">
      <c r="D5248" s="5">
        <f t="shared" si="83"/>
        <v>963304407</v>
      </c>
      <c r="E5248" s="6">
        <v>0.4485735706506051</v>
      </c>
      <c r="F5248" s="7">
        <v>-0.12926604100154421</v>
      </c>
    </row>
    <row r="5249" spans="4:6" x14ac:dyDescent="0.3">
      <c r="D5249" s="5">
        <f t="shared" si="83"/>
        <v>203621806</v>
      </c>
      <c r="E5249" s="6">
        <v>9.4818792394193621E-2</v>
      </c>
      <c r="F5249" s="7">
        <v>-1.311651983537494</v>
      </c>
    </row>
    <row r="5250" spans="4:6" x14ac:dyDescent="0.3">
      <c r="D5250" s="5">
        <f t="shared" si="83"/>
        <v>2143028754</v>
      </c>
      <c r="E5250" s="6">
        <v>0.99792552925453104</v>
      </c>
      <c r="F5250" s="7">
        <v>2.8666098454055104</v>
      </c>
    </row>
    <row r="5251" spans="4:6" x14ac:dyDescent="0.3">
      <c r="D5251" s="5">
        <f t="shared" ref="D5251:D5314" si="84">MOD(D5250*$B$4,$B$5)</f>
        <v>1853708344</v>
      </c>
      <c r="E5251" s="6">
        <v>0.86320021456405538</v>
      </c>
      <c r="F5251" s="7">
        <v>1.0948107157150526</v>
      </c>
    </row>
    <row r="5252" spans="4:6" x14ac:dyDescent="0.3">
      <c r="D5252" s="5">
        <f t="shared" si="84"/>
        <v>1154353675</v>
      </c>
      <c r="E5252" s="6">
        <v>0.53753781880954077</v>
      </c>
      <c r="F5252" s="7">
        <v>9.4232633421324791E-2</v>
      </c>
    </row>
    <row r="5253" spans="4:6" x14ac:dyDescent="0.3">
      <c r="D5253" s="5">
        <f t="shared" si="84"/>
        <v>1048057216</v>
      </c>
      <c r="E5253" s="6">
        <v>0.48803967282924771</v>
      </c>
      <c r="F5253" s="7">
        <v>-2.9984586721756665E-2</v>
      </c>
    </row>
    <row r="5254" spans="4:6" x14ac:dyDescent="0.3">
      <c r="D5254" s="5">
        <f t="shared" si="84"/>
        <v>350117510</v>
      </c>
      <c r="E5254" s="6">
        <v>0.16303617056741954</v>
      </c>
      <c r="F5254" s="7">
        <v>-0.98205583629363435</v>
      </c>
    </row>
    <row r="5255" spans="4:6" x14ac:dyDescent="0.3">
      <c r="D5255" s="5">
        <f t="shared" si="84"/>
        <v>1973506967</v>
      </c>
      <c r="E5255" s="6">
        <v>0.91898579561988436</v>
      </c>
      <c r="F5255" s="7">
        <v>1.3982819740682473</v>
      </c>
    </row>
    <row r="5256" spans="4:6" x14ac:dyDescent="0.3">
      <c r="D5256" s="5">
        <f t="shared" si="84"/>
        <v>780223137</v>
      </c>
      <c r="E5256" s="6">
        <v>0.36331971070107044</v>
      </c>
      <c r="F5256" s="7">
        <v>-0.34959931990531545</v>
      </c>
    </row>
    <row r="5257" spans="4:6" x14ac:dyDescent="0.3">
      <c r="D5257" s="5">
        <f t="shared" si="84"/>
        <v>1730328688</v>
      </c>
      <c r="E5257" s="6">
        <v>0.80574708507000192</v>
      </c>
      <c r="F5257" s="7">
        <v>0.86233021582939029</v>
      </c>
    </row>
    <row r="5258" spans="4:6" x14ac:dyDescent="0.3">
      <c r="D5258" s="5">
        <f t="shared" si="84"/>
        <v>467132030</v>
      </c>
      <c r="E5258" s="6">
        <v>0.2175253026350637</v>
      </c>
      <c r="F5258" s="7">
        <v>-0.78057822093505347</v>
      </c>
    </row>
    <row r="5259" spans="4:6" x14ac:dyDescent="0.3">
      <c r="D5259" s="5">
        <f t="shared" si="84"/>
        <v>351926630</v>
      </c>
      <c r="E5259" s="6">
        <v>0.16387860771629831</v>
      </c>
      <c r="F5259" s="7">
        <v>-0.97864136036734983</v>
      </c>
    </row>
    <row r="5260" spans="4:6" x14ac:dyDescent="0.3">
      <c r="D5260" s="5">
        <f t="shared" si="84"/>
        <v>1254708960</v>
      </c>
      <c r="E5260" s="6">
        <v>0.58426939005429801</v>
      </c>
      <c r="F5260" s="7">
        <v>0.2128278760329404</v>
      </c>
    </row>
    <row r="5261" spans="4:6" x14ac:dyDescent="0.3">
      <c r="D5261" s="5">
        <f t="shared" si="84"/>
        <v>574911819</v>
      </c>
      <c r="E5261" s="6">
        <v>0.26771417797330227</v>
      </c>
      <c r="F5261" s="7">
        <v>-0.6197409422493213</v>
      </c>
    </row>
    <row r="5262" spans="4:6" x14ac:dyDescent="0.3">
      <c r="D5262" s="5">
        <f t="shared" si="84"/>
        <v>1784728415</v>
      </c>
      <c r="E5262" s="6">
        <v>0.83107893199760363</v>
      </c>
      <c r="F5262" s="7">
        <v>0.95843761360308743</v>
      </c>
    </row>
    <row r="5263" spans="4:6" x14ac:dyDescent="0.3">
      <c r="D5263" s="5">
        <f t="shared" si="84"/>
        <v>23853766</v>
      </c>
      <c r="E5263" s="6">
        <v>1.1107775393042505E-2</v>
      </c>
      <c r="F5263" s="7">
        <v>-2.2866621463465253</v>
      </c>
    </row>
    <row r="5264" spans="4:6" x14ac:dyDescent="0.3">
      <c r="D5264" s="5">
        <f t="shared" si="84"/>
        <v>393903794</v>
      </c>
      <c r="E5264" s="6">
        <v>0.18342574796027108</v>
      </c>
      <c r="F5264" s="7">
        <v>-0.90238667704242548</v>
      </c>
    </row>
    <row r="5265" spans="4:6" x14ac:dyDescent="0.3">
      <c r="D5265" s="5">
        <f t="shared" si="84"/>
        <v>309829636</v>
      </c>
      <c r="E5265" s="6">
        <v>0.14427566728021546</v>
      </c>
      <c r="F5265" s="7">
        <v>-1.061304955174653</v>
      </c>
    </row>
    <row r="5266" spans="4:6" x14ac:dyDescent="0.3">
      <c r="D5266" s="5">
        <f t="shared" si="84"/>
        <v>710241648</v>
      </c>
      <c r="E5266" s="6">
        <v>0.33073204041526844</v>
      </c>
      <c r="F5266" s="7">
        <v>-0.43789268183957208</v>
      </c>
    </row>
    <row r="5267" spans="4:6" x14ac:dyDescent="0.3">
      <c r="D5267" s="5">
        <f t="shared" si="84"/>
        <v>1645649900</v>
      </c>
      <c r="E5267" s="6">
        <v>0.76631545160553927</v>
      </c>
      <c r="F5267" s="7">
        <v>0.72676635534509371</v>
      </c>
    </row>
    <row r="5268" spans="4:6" x14ac:dyDescent="0.3">
      <c r="D5268" s="5">
        <f t="shared" si="84"/>
        <v>1746220370</v>
      </c>
      <c r="E5268" s="6">
        <v>0.81314722617449908</v>
      </c>
      <c r="F5268" s="7">
        <v>0.88955375388342672</v>
      </c>
    </row>
    <row r="5269" spans="4:6" x14ac:dyDescent="0.3">
      <c r="D5269" s="5">
        <f t="shared" si="84"/>
        <v>922851873</v>
      </c>
      <c r="E5269" s="6">
        <v>0.42973639157576149</v>
      </c>
      <c r="F5269" s="7">
        <v>-0.17704533076815848</v>
      </c>
    </row>
    <row r="5270" spans="4:6" x14ac:dyDescent="0.3">
      <c r="D5270" s="5">
        <f t="shared" si="84"/>
        <v>1729471862</v>
      </c>
      <c r="E5270" s="6">
        <v>0.80534809437147159</v>
      </c>
      <c r="F5270" s="7">
        <v>0.860880593126084</v>
      </c>
    </row>
    <row r="5271" spans="4:6" x14ac:dyDescent="0.3">
      <c r="D5271" s="5">
        <f t="shared" si="84"/>
        <v>2056957124</v>
      </c>
      <c r="E5271" s="6">
        <v>0.95784530319072803</v>
      </c>
      <c r="F5271" s="7">
        <v>1.7262113680647331</v>
      </c>
    </row>
    <row r="5272" spans="4:6" x14ac:dyDescent="0.3">
      <c r="D5272" s="5">
        <f t="shared" si="84"/>
        <v>323429912</v>
      </c>
      <c r="E5272" s="6">
        <v>0.15060878931601418</v>
      </c>
      <c r="F5272" s="7">
        <v>-1.0338258627546362</v>
      </c>
    </row>
    <row r="5273" spans="4:6" x14ac:dyDescent="0.3">
      <c r="D5273" s="5">
        <f t="shared" si="84"/>
        <v>79168462</v>
      </c>
      <c r="E5273" s="6">
        <v>3.6865687963427686E-2</v>
      </c>
      <c r="F5273" s="7">
        <v>-1.7882767071152572</v>
      </c>
    </row>
    <row r="5274" spans="4:6" x14ac:dyDescent="0.3">
      <c r="D5274" s="5">
        <f t="shared" si="84"/>
        <v>1167421189</v>
      </c>
      <c r="E5274" s="6">
        <v>0.54362285420635981</v>
      </c>
      <c r="F5274" s="7">
        <v>0.10956509817252774</v>
      </c>
    </row>
    <row r="5275" spans="4:6" x14ac:dyDescent="0.3">
      <c r="D5275" s="5">
        <f t="shared" si="84"/>
        <v>469833292</v>
      </c>
      <c r="E5275" s="6">
        <v>0.21878317577651066</v>
      </c>
      <c r="F5275" s="7">
        <v>-0.77630935369311294</v>
      </c>
    </row>
    <row r="5276" spans="4:6" x14ac:dyDescent="0.3">
      <c r="D5276" s="5">
        <f t="shared" si="84"/>
        <v>1895525812</v>
      </c>
      <c r="E5276" s="6">
        <v>0.88267299056302106</v>
      </c>
      <c r="F5276" s="7">
        <v>1.1884554567264727</v>
      </c>
    </row>
    <row r="5277" spans="4:6" x14ac:dyDescent="0.3">
      <c r="D5277" s="5">
        <f t="shared" si="84"/>
        <v>1090723323</v>
      </c>
      <c r="E5277" s="6">
        <v>0.50790762715778093</v>
      </c>
      <c r="F5277" s="7">
        <v>1.98227799448835E-2</v>
      </c>
    </row>
    <row r="5278" spans="4:6" x14ac:dyDescent="0.3">
      <c r="D5278" s="5">
        <f t="shared" si="84"/>
        <v>448951034</v>
      </c>
      <c r="E5278" s="6">
        <v>0.20905911662528209</v>
      </c>
      <c r="F5278" s="7">
        <v>-0.80969023235527493</v>
      </c>
    </row>
    <row r="5279" spans="4:6" x14ac:dyDescent="0.3">
      <c r="D5279" s="5">
        <f t="shared" si="84"/>
        <v>1057880337</v>
      </c>
      <c r="E5279" s="6">
        <v>0.49261392000374749</v>
      </c>
      <c r="F5279" s="7">
        <v>-1.8515214779501445E-2</v>
      </c>
    </row>
    <row r="5280" spans="4:6" x14ac:dyDescent="0.3">
      <c r="D5280" s="5">
        <f t="shared" si="84"/>
        <v>2075588961</v>
      </c>
      <c r="E5280" s="6">
        <v>0.9665214284011362</v>
      </c>
      <c r="F5280" s="7">
        <v>1.8319615911003604</v>
      </c>
    </row>
    <row r="5281" spans="4:6" x14ac:dyDescent="0.3">
      <c r="D5281" s="5">
        <f t="shared" si="84"/>
        <v>2052669293</v>
      </c>
      <c r="E5281" s="6">
        <v>0.95584862628565037</v>
      </c>
      <c r="F5281" s="7">
        <v>1.7044194786719657</v>
      </c>
    </row>
    <row r="5282" spans="4:6" x14ac:dyDescent="0.3">
      <c r="D5282" s="5">
        <f t="shared" si="84"/>
        <v>1651453470</v>
      </c>
      <c r="E5282" s="6">
        <v>0.76901794948523672</v>
      </c>
      <c r="F5282" s="7">
        <v>0.73561652828611745</v>
      </c>
    </row>
    <row r="5283" spans="4:6" x14ac:dyDescent="0.3">
      <c r="D5283" s="5">
        <f t="shared" si="84"/>
        <v>569990083</v>
      </c>
      <c r="E5283" s="6">
        <v>0.26542231604961897</v>
      </c>
      <c r="F5283" s="7">
        <v>-0.62671719252707891</v>
      </c>
    </row>
    <row r="5284" spans="4:6" x14ac:dyDescent="0.3">
      <c r="D5284" s="5">
        <f t="shared" si="84"/>
        <v>430811129</v>
      </c>
      <c r="E5284" s="6">
        <v>0.20061206510347507</v>
      </c>
      <c r="F5284" s="7">
        <v>-0.83943699658204773</v>
      </c>
    </row>
    <row r="5285" spans="4:6" x14ac:dyDescent="0.3">
      <c r="D5285" s="5">
        <f t="shared" si="84"/>
        <v>1599854058</v>
      </c>
      <c r="E5285" s="6">
        <v>0.74499010084661665</v>
      </c>
      <c r="F5285" s="7">
        <v>0.65880686511230047</v>
      </c>
    </row>
    <row r="5286" spans="4:6" x14ac:dyDescent="0.3">
      <c r="D5286" s="5">
        <f t="shared" si="84"/>
        <v>895803951</v>
      </c>
      <c r="E5286" s="6">
        <v>0.417141221386512</v>
      </c>
      <c r="F5286" s="7">
        <v>-0.20921238724346508</v>
      </c>
    </row>
    <row r="5287" spans="4:6" x14ac:dyDescent="0.3">
      <c r="D5287" s="5">
        <f t="shared" si="84"/>
        <v>1769286376</v>
      </c>
      <c r="E5287" s="6">
        <v>0.82388817223151045</v>
      </c>
      <c r="F5287" s="7">
        <v>0.93028478091779365</v>
      </c>
    </row>
    <row r="5288" spans="4:6" x14ac:dyDescent="0.3">
      <c r="D5288" s="5">
        <f t="shared" si="84"/>
        <v>1945498353</v>
      </c>
      <c r="E5288" s="6">
        <v>0.90594326835679195</v>
      </c>
      <c r="F5288" s="7">
        <v>1.3161805111861897</v>
      </c>
    </row>
    <row r="5289" spans="4:6" x14ac:dyDescent="0.3">
      <c r="D5289" s="5">
        <f t="shared" si="84"/>
        <v>1691114353</v>
      </c>
      <c r="E5289" s="6">
        <v>0.78748648733597848</v>
      </c>
      <c r="F5289" s="7">
        <v>0.79773028475510721</v>
      </c>
    </row>
    <row r="5290" spans="4:6" x14ac:dyDescent="0.3">
      <c r="D5290" s="5">
        <f t="shared" si="84"/>
        <v>1632543899</v>
      </c>
      <c r="E5290" s="6">
        <v>0.76021249430273896</v>
      </c>
      <c r="F5290" s="7">
        <v>0.70698626807748954</v>
      </c>
    </row>
    <row r="5291" spans="4:6" x14ac:dyDescent="0.3">
      <c r="D5291" s="5">
        <f t="shared" si="84"/>
        <v>466638317</v>
      </c>
      <c r="E5291" s="6">
        <v>0.21729539960370903</v>
      </c>
      <c r="F5291" s="7">
        <v>-0.78135998464220058</v>
      </c>
    </row>
    <row r="5292" spans="4:6" x14ac:dyDescent="0.3">
      <c r="D5292" s="5">
        <f t="shared" si="84"/>
        <v>142226524</v>
      </c>
      <c r="E5292" s="6">
        <v>6.6229386316825997E-2</v>
      </c>
      <c r="F5292" s="7">
        <v>-1.5044762945544212</v>
      </c>
    </row>
    <row r="5293" spans="4:6" x14ac:dyDescent="0.3">
      <c r="D5293" s="5">
        <f t="shared" si="84"/>
        <v>2058804192</v>
      </c>
      <c r="E5293" s="6">
        <v>0.95870541125415398</v>
      </c>
      <c r="F5293" s="7">
        <v>1.7358566893416607</v>
      </c>
    </row>
    <row r="5294" spans="4:6" x14ac:dyDescent="0.3">
      <c r="D5294" s="5">
        <f t="shared" si="84"/>
        <v>1436419813</v>
      </c>
      <c r="E5294" s="6">
        <v>0.6688850998588699</v>
      </c>
      <c r="F5294" s="7">
        <v>0.43683667369960161</v>
      </c>
    </row>
    <row r="5295" spans="4:6" x14ac:dyDescent="0.3">
      <c r="D5295" s="5">
        <f t="shared" si="84"/>
        <v>1616282634</v>
      </c>
      <c r="E5295" s="6">
        <v>0.75264025270253443</v>
      </c>
      <c r="F5295" s="7">
        <v>0.68282173362699672</v>
      </c>
    </row>
    <row r="5296" spans="4:6" x14ac:dyDescent="0.3">
      <c r="D5296" s="5">
        <f t="shared" si="84"/>
        <v>1498130304</v>
      </c>
      <c r="E5296" s="6">
        <v>0.69762128656508526</v>
      </c>
      <c r="F5296" s="7">
        <v>0.51757127629673227</v>
      </c>
    </row>
    <row r="5297" spans="4:6" x14ac:dyDescent="0.3">
      <c r="D5297" s="5">
        <f t="shared" si="84"/>
        <v>1883575306</v>
      </c>
      <c r="E5297" s="6">
        <v>0.87710810254989946</v>
      </c>
      <c r="F5297" s="7">
        <v>1.1606511507391626</v>
      </c>
    </row>
    <row r="5298" spans="4:6" x14ac:dyDescent="0.3">
      <c r="D5298" s="5">
        <f t="shared" si="84"/>
        <v>1900949240</v>
      </c>
      <c r="E5298" s="6">
        <v>0.88519847102947391</v>
      </c>
      <c r="F5298" s="7">
        <v>1.2013819928502329</v>
      </c>
    </row>
    <row r="5299" spans="4:6" x14ac:dyDescent="0.3">
      <c r="D5299" s="5">
        <f t="shared" si="84"/>
        <v>892011377</v>
      </c>
      <c r="E5299" s="6">
        <v>0.41537516649381739</v>
      </c>
      <c r="F5299" s="7">
        <v>-0.2137393378334885</v>
      </c>
    </row>
    <row r="5300" spans="4:6" x14ac:dyDescent="0.3">
      <c r="D5300" s="5">
        <f t="shared" si="84"/>
        <v>1234056817</v>
      </c>
      <c r="E5300" s="6">
        <v>0.57465248655029799</v>
      </c>
      <c r="F5300" s="7">
        <v>0.18823169579977941</v>
      </c>
    </row>
    <row r="5301" spans="4:6" x14ac:dyDescent="0.3">
      <c r="D5301" s="5">
        <f t="shared" si="84"/>
        <v>107729274</v>
      </c>
      <c r="E5301" s="6">
        <v>5.0165352458288293E-2</v>
      </c>
      <c r="F5301" s="7">
        <v>-1.6432524841846357</v>
      </c>
    </row>
    <row r="5302" spans="4:6" x14ac:dyDescent="0.3">
      <c r="D5302" s="5">
        <f t="shared" si="84"/>
        <v>1141875867</v>
      </c>
      <c r="E5302" s="6">
        <v>0.53172738666807062</v>
      </c>
      <c r="F5302" s="7">
        <v>7.961278483863686E-2</v>
      </c>
    </row>
    <row r="5303" spans="4:6" x14ac:dyDescent="0.3">
      <c r="D5303" s="5">
        <f t="shared" si="84"/>
        <v>27208408</v>
      </c>
      <c r="E5303" s="6">
        <v>1.2669902306673957E-2</v>
      </c>
      <c r="F5303" s="7">
        <v>-2.236182720646029</v>
      </c>
    </row>
    <row r="5304" spans="4:6" x14ac:dyDescent="0.3">
      <c r="D5304" s="5">
        <f t="shared" si="84"/>
        <v>1264554251</v>
      </c>
      <c r="E5304" s="6">
        <v>0.58885396093954701</v>
      </c>
      <c r="F5304" s="7">
        <v>0.22459792646712223</v>
      </c>
    </row>
    <row r="5305" spans="4:6" x14ac:dyDescent="0.3">
      <c r="D5305" s="5">
        <f t="shared" si="84"/>
        <v>1223067693</v>
      </c>
      <c r="E5305" s="6">
        <v>0.56953527691730788</v>
      </c>
      <c r="F5305" s="7">
        <v>0.17519113969714473</v>
      </c>
    </row>
    <row r="5306" spans="4:6" x14ac:dyDescent="0.3">
      <c r="D5306" s="5">
        <f t="shared" si="84"/>
        <v>80185479</v>
      </c>
      <c r="E5306" s="6">
        <v>3.7339273409302598E-2</v>
      </c>
      <c r="F5306" s="7">
        <v>-1.7824336214424179</v>
      </c>
    </row>
    <row r="5307" spans="4:6" x14ac:dyDescent="0.3">
      <c r="D5307" s="5">
        <f t="shared" si="84"/>
        <v>867724915</v>
      </c>
      <c r="E5307" s="6">
        <v>0.40406590132421433</v>
      </c>
      <c r="F5307" s="7">
        <v>-0.2428368306482411</v>
      </c>
    </row>
    <row r="5308" spans="4:6" x14ac:dyDescent="0.3">
      <c r="D5308" s="5">
        <f t="shared" si="84"/>
        <v>1428320877</v>
      </c>
      <c r="E5308" s="6">
        <v>0.6651137388917745</v>
      </c>
      <c r="F5308" s="7">
        <v>0.42646022892406149</v>
      </c>
    </row>
    <row r="5309" spans="4:6" x14ac:dyDescent="0.3">
      <c r="D5309" s="5">
        <f t="shared" si="84"/>
        <v>1514566732</v>
      </c>
      <c r="E5309" s="6">
        <v>0.70527509479343431</v>
      </c>
      <c r="F5309" s="7">
        <v>0.53963349799984006</v>
      </c>
    </row>
    <row r="5310" spans="4:6" x14ac:dyDescent="0.3">
      <c r="D5310" s="5">
        <f t="shared" si="84"/>
        <v>717441904</v>
      </c>
      <c r="E5310" s="6">
        <v>0.33408492089629632</v>
      </c>
      <c r="F5310" s="7">
        <v>-0.42866114369802477</v>
      </c>
    </row>
    <row r="5311" spans="4:6" x14ac:dyDescent="0.3">
      <c r="D5311" s="5">
        <f t="shared" si="84"/>
        <v>1316856462</v>
      </c>
      <c r="E5311" s="6">
        <v>0.61320907586553053</v>
      </c>
      <c r="F5311" s="7">
        <v>0.28769287005320648</v>
      </c>
    </row>
    <row r="5312" spans="4:6" x14ac:dyDescent="0.3">
      <c r="D5312" s="5">
        <f t="shared" si="84"/>
        <v>462326002</v>
      </c>
      <c r="E5312" s="6">
        <v>0.21528732144766238</v>
      </c>
      <c r="F5312" s="7">
        <v>-0.78820869686587969</v>
      </c>
    </row>
    <row r="5313" spans="4:6" x14ac:dyDescent="0.3">
      <c r="D5313" s="5">
        <f t="shared" si="84"/>
        <v>288382918</v>
      </c>
      <c r="E5313" s="6">
        <v>0.13428876095850836</v>
      </c>
      <c r="F5313" s="7">
        <v>-1.1063443053842861</v>
      </c>
    </row>
    <row r="5314" spans="4:6" x14ac:dyDescent="0.3">
      <c r="D5314" s="5">
        <f t="shared" si="84"/>
        <v>542834924</v>
      </c>
      <c r="E5314" s="6">
        <v>0.25277720974085593</v>
      </c>
      <c r="F5314" s="7">
        <v>-0.66577579334953763</v>
      </c>
    </row>
    <row r="5315" spans="4:6" x14ac:dyDescent="0.3">
      <c r="D5315" s="5">
        <f t="shared" ref="D5315:D5378" si="85">MOD(D5314*$B$4,$B$5)</f>
        <v>1736639357</v>
      </c>
      <c r="E5315" s="6">
        <v>0.80868571932305178</v>
      </c>
      <c r="F5315" s="7">
        <v>0.87306332733669312</v>
      </c>
    </row>
    <row r="5316" spans="4:6" x14ac:dyDescent="0.3">
      <c r="D5316" s="5">
        <f t="shared" si="85"/>
        <v>146757455</v>
      </c>
      <c r="E5316" s="6">
        <v>6.8339265480953509E-2</v>
      </c>
      <c r="F5316" s="7">
        <v>-1.4882744469855262</v>
      </c>
    </row>
    <row r="5317" spans="4:6" x14ac:dyDescent="0.3">
      <c r="D5317" s="5">
        <f t="shared" si="85"/>
        <v>1728042499</v>
      </c>
      <c r="E5317" s="6">
        <v>0.8046824953562417</v>
      </c>
      <c r="F5317" s="7">
        <v>0.85846634003031952</v>
      </c>
    </row>
    <row r="5318" spans="4:6" x14ac:dyDescent="0.3">
      <c r="D5318" s="5">
        <f t="shared" si="85"/>
        <v>1779652455</v>
      </c>
      <c r="E5318" s="6">
        <v>0.82871525392747969</v>
      </c>
      <c r="F5318" s="7">
        <v>0.9491005157107899</v>
      </c>
    </row>
    <row r="5319" spans="4:6" x14ac:dyDescent="0.3">
      <c r="D5319" s="5">
        <f t="shared" si="85"/>
        <v>1962808011</v>
      </c>
      <c r="E5319" s="6">
        <v>0.91400370599143554</v>
      </c>
      <c r="F5319" s="7">
        <v>1.3658291713336979</v>
      </c>
    </row>
    <row r="5320" spans="4:6" x14ac:dyDescent="0.3">
      <c r="D5320" s="5">
        <f t="shared" si="85"/>
        <v>1874476988</v>
      </c>
      <c r="E5320" s="6">
        <v>0.87287136807373855</v>
      </c>
      <c r="F5320" s="7">
        <v>1.1400697007700491</v>
      </c>
    </row>
    <row r="5321" spans="4:6" x14ac:dyDescent="0.3">
      <c r="D5321" s="5">
        <f t="shared" si="85"/>
        <v>802705050</v>
      </c>
      <c r="E5321" s="6">
        <v>0.37378866725954102</v>
      </c>
      <c r="F5321" s="7">
        <v>-0.3218354792853374</v>
      </c>
    </row>
    <row r="5322" spans="4:6" x14ac:dyDescent="0.3">
      <c r="D5322" s="5">
        <f t="shared" si="85"/>
        <v>328025729</v>
      </c>
      <c r="E5322" s="6">
        <v>0.1527488833784581</v>
      </c>
      <c r="F5322" s="7">
        <v>-1.0247148230768648</v>
      </c>
    </row>
    <row r="5323" spans="4:6" x14ac:dyDescent="0.3">
      <c r="D5323" s="5">
        <f t="shared" si="85"/>
        <v>733035228</v>
      </c>
      <c r="E5323" s="6">
        <v>0.34134612823030552</v>
      </c>
      <c r="F5323" s="7">
        <v>-0.4087920747295033</v>
      </c>
    </row>
    <row r="5324" spans="4:6" x14ac:dyDescent="0.3">
      <c r="D5324" s="5">
        <f t="shared" si="85"/>
        <v>255439169</v>
      </c>
      <c r="E5324" s="6">
        <v>0.11894813237613824</v>
      </c>
      <c r="F5324" s="7">
        <v>-1.180261401390956</v>
      </c>
    </row>
    <row r="5325" spans="4:6" x14ac:dyDescent="0.3">
      <c r="D5325" s="5">
        <f t="shared" si="85"/>
        <v>1600509372</v>
      </c>
      <c r="E5325" s="6">
        <v>0.74529525520773166</v>
      </c>
      <c r="F5325" s="7">
        <v>0.65975745505900896</v>
      </c>
    </row>
    <row r="5326" spans="4:6" x14ac:dyDescent="0.3">
      <c r="D5326" s="5">
        <f t="shared" si="85"/>
        <v>316211340</v>
      </c>
      <c r="E5326" s="6">
        <v>0.14724737978284003</v>
      </c>
      <c r="F5326" s="7">
        <v>-1.0483122672602256</v>
      </c>
    </row>
    <row r="5327" spans="4:6" x14ac:dyDescent="0.3">
      <c r="D5327" s="5">
        <f t="shared" si="85"/>
        <v>1671313911</v>
      </c>
      <c r="E5327" s="6">
        <v>0.77826618801640923</v>
      </c>
      <c r="F5327" s="7">
        <v>0.76635075821802456</v>
      </c>
    </row>
    <row r="5328" spans="4:6" x14ac:dyDescent="0.3">
      <c r="D5328" s="5">
        <f t="shared" si="85"/>
        <v>1475631032</v>
      </c>
      <c r="E5328" s="6">
        <v>0.68714424659232076</v>
      </c>
      <c r="F5328" s="7">
        <v>0.48777177349741285</v>
      </c>
    </row>
    <row r="5329" spans="4:6" x14ac:dyDescent="0.3">
      <c r="D5329" s="5">
        <f t="shared" si="85"/>
        <v>300458329</v>
      </c>
      <c r="E5329" s="6">
        <v>0.13991181239477526</v>
      </c>
      <c r="F5329" s="7">
        <v>-1.0807156378336369</v>
      </c>
    </row>
    <row r="5330" spans="4:6" x14ac:dyDescent="0.3">
      <c r="D5330" s="5">
        <f t="shared" si="85"/>
        <v>1466930968</v>
      </c>
      <c r="E5330" s="6">
        <v>0.68309296358664795</v>
      </c>
      <c r="F5330" s="7">
        <v>0.47636541023539131</v>
      </c>
    </row>
    <row r="5331" spans="4:6" x14ac:dyDescent="0.3">
      <c r="D5331" s="5">
        <f t="shared" si="85"/>
        <v>1246463797</v>
      </c>
      <c r="E5331" s="6">
        <v>0.58042993683408006</v>
      </c>
      <c r="F5331" s="7">
        <v>0.20299348255696792</v>
      </c>
    </row>
    <row r="5332" spans="4:6" x14ac:dyDescent="0.3">
      <c r="D5332" s="5">
        <f t="shared" si="85"/>
        <v>2004606988</v>
      </c>
      <c r="E5332" s="6">
        <v>0.93346787144752952</v>
      </c>
      <c r="F5332" s="7">
        <v>1.5021272168500519</v>
      </c>
    </row>
    <row r="5333" spans="4:6" x14ac:dyDescent="0.3">
      <c r="D5333" s="5">
        <f t="shared" si="85"/>
        <v>918267575</v>
      </c>
      <c r="E5333" s="6">
        <v>0.42760166146569106</v>
      </c>
      <c r="F5333" s="7">
        <v>-0.18248347338740312</v>
      </c>
    </row>
    <row r="5334" spans="4:6" x14ac:dyDescent="0.3">
      <c r="D5334" s="5">
        <f t="shared" si="85"/>
        <v>1631638745</v>
      </c>
      <c r="E5334" s="6">
        <v>0.75979099912549464</v>
      </c>
      <c r="F5334" s="7">
        <v>0.70563041970113272</v>
      </c>
    </row>
    <row r="5335" spans="4:6" x14ac:dyDescent="0.3">
      <c r="D5335" s="5">
        <f t="shared" si="85"/>
        <v>1871106170</v>
      </c>
      <c r="E5335" s="6">
        <v>0.87130170862311651</v>
      </c>
      <c r="F5335" s="7">
        <v>1.1325659302942026</v>
      </c>
    </row>
    <row r="5336" spans="4:6" x14ac:dyDescent="0.3">
      <c r="D5336" s="5">
        <f t="shared" si="85"/>
        <v>1298706544</v>
      </c>
      <c r="E5336" s="6">
        <v>0.60475736167724925</v>
      </c>
      <c r="F5336" s="7">
        <v>0.26568050767080292</v>
      </c>
    </row>
    <row r="5337" spans="4:6" x14ac:dyDescent="0.3">
      <c r="D5337" s="5">
        <f t="shared" si="85"/>
        <v>520962200</v>
      </c>
      <c r="E5337" s="6">
        <v>0.24259192891660325</v>
      </c>
      <c r="F5337" s="7">
        <v>-0.69798934451566386</v>
      </c>
    </row>
    <row r="5338" spans="4:6" x14ac:dyDescent="0.3">
      <c r="D5338" s="5">
        <f t="shared" si="85"/>
        <v>332849830</v>
      </c>
      <c r="E5338" s="6">
        <v>0.15499528046231278</v>
      </c>
      <c r="F5338" s="7">
        <v>-1.015241839462635</v>
      </c>
    </row>
    <row r="5339" spans="4:6" x14ac:dyDescent="0.3">
      <c r="D5339" s="5">
        <f t="shared" si="85"/>
        <v>1668980723</v>
      </c>
      <c r="E5339" s="6">
        <v>0.77717971268778641</v>
      </c>
      <c r="F5339" s="7">
        <v>0.7627029436866487</v>
      </c>
    </row>
    <row r="5340" spans="4:6" x14ac:dyDescent="0.3">
      <c r="D5340" s="5">
        <f t="shared" si="85"/>
        <v>519462728</v>
      </c>
      <c r="E5340" s="6">
        <v>0.24189368285415105</v>
      </c>
      <c r="F5340" s="7">
        <v>-0.70022409600047675</v>
      </c>
    </row>
    <row r="5341" spans="4:6" x14ac:dyDescent="0.3">
      <c r="D5341" s="5">
        <f t="shared" si="85"/>
        <v>966280916</v>
      </c>
      <c r="E5341" s="6">
        <v>0.44995961566451903</v>
      </c>
      <c r="F5341" s="7">
        <v>-0.12576337842830343</v>
      </c>
    </row>
    <row r="5342" spans="4:6" x14ac:dyDescent="0.3">
      <c r="D5342" s="5">
        <f t="shared" si="85"/>
        <v>1283396</v>
      </c>
      <c r="E5342" s="6">
        <v>5.9762783404218763E-4</v>
      </c>
      <c r="F5342" s="7">
        <v>-3.2400098590228974</v>
      </c>
    </row>
    <row r="5343" spans="4:6" x14ac:dyDescent="0.3">
      <c r="D5343" s="5">
        <f t="shared" si="85"/>
        <v>1821266200</v>
      </c>
      <c r="E5343" s="6">
        <v>0.84809316401192281</v>
      </c>
      <c r="F5343" s="7">
        <v>1.028289493067817</v>
      </c>
    </row>
    <row r="5344" spans="4:6" x14ac:dyDescent="0.3">
      <c r="D5344" s="5">
        <f t="shared" si="85"/>
        <v>655199314</v>
      </c>
      <c r="E5344" s="6">
        <v>0.3051009562845351</v>
      </c>
      <c r="F5344" s="7">
        <v>-0.50978526116920031</v>
      </c>
    </row>
    <row r="5345" spans="4:6" x14ac:dyDescent="0.3">
      <c r="D5345" s="5">
        <f t="shared" si="85"/>
        <v>1134416725</v>
      </c>
      <c r="E5345" s="6">
        <v>0.52825395299890443</v>
      </c>
      <c r="F5345" s="7">
        <v>7.0881466321120246E-2</v>
      </c>
    </row>
    <row r="5346" spans="4:6" x14ac:dyDescent="0.3">
      <c r="D5346" s="5">
        <f t="shared" si="85"/>
        <v>744217622</v>
      </c>
      <c r="E5346" s="6">
        <v>0.34655333622037743</v>
      </c>
      <c r="F5346" s="7">
        <v>-0.39464259641010191</v>
      </c>
    </row>
    <row r="5347" spans="4:6" x14ac:dyDescent="0.3">
      <c r="D5347" s="5">
        <f t="shared" si="85"/>
        <v>1022384546</v>
      </c>
      <c r="E5347" s="6">
        <v>0.47608490425728717</v>
      </c>
      <c r="F5347" s="7">
        <v>-5.9982203752570407E-2</v>
      </c>
    </row>
    <row r="5348" spans="4:6" x14ac:dyDescent="0.3">
      <c r="D5348" s="5">
        <f t="shared" si="85"/>
        <v>202728259</v>
      </c>
      <c r="E5348" s="6">
        <v>9.4402702147516143E-2</v>
      </c>
      <c r="F5348" s="7">
        <v>-1.3141212493883301</v>
      </c>
    </row>
    <row r="5349" spans="4:6" x14ac:dyDescent="0.3">
      <c r="D5349" s="5">
        <f t="shared" si="85"/>
        <v>1960294457</v>
      </c>
      <c r="E5349" s="6">
        <v>0.9128332411989879</v>
      </c>
      <c r="F5349" s="7">
        <v>1.3584103320882324</v>
      </c>
    </row>
    <row r="5350" spans="4:6" x14ac:dyDescent="0.3">
      <c r="D5350" s="5">
        <f t="shared" si="85"/>
        <v>801796086</v>
      </c>
      <c r="E5350" s="6">
        <v>0.37336539791279044</v>
      </c>
      <c r="F5350" s="7">
        <v>-0.3229530541770102</v>
      </c>
    </row>
    <row r="5351" spans="4:6" x14ac:dyDescent="0.3">
      <c r="D5351" s="5">
        <f t="shared" si="85"/>
        <v>1548581072</v>
      </c>
      <c r="E5351" s="6">
        <v>0.72111425615950886</v>
      </c>
      <c r="F5351" s="7">
        <v>0.58615480817151422</v>
      </c>
    </row>
    <row r="5352" spans="4:6" x14ac:dyDescent="0.3">
      <c r="D5352" s="5">
        <f t="shared" si="85"/>
        <v>1946141736</v>
      </c>
      <c r="E5352" s="6">
        <v>0.90624286691308287</v>
      </c>
      <c r="F5352" s="7">
        <v>1.3179682812553506</v>
      </c>
    </row>
    <row r="5353" spans="4:6" x14ac:dyDescent="0.3">
      <c r="D5353" s="5">
        <f t="shared" si="85"/>
        <v>535600441</v>
      </c>
      <c r="E5353" s="6">
        <v>0.24940839107093252</v>
      </c>
      <c r="F5353" s="7">
        <v>-0.67635263461657025</v>
      </c>
    </row>
    <row r="5354" spans="4:6" x14ac:dyDescent="0.3">
      <c r="D5354" s="5">
        <f t="shared" si="85"/>
        <v>413261278</v>
      </c>
      <c r="E5354" s="6">
        <v>0.192439778887145</v>
      </c>
      <c r="F5354" s="7">
        <v>-0.86894071610714119</v>
      </c>
    </row>
    <row r="5355" spans="4:6" x14ac:dyDescent="0.3">
      <c r="D5355" s="5">
        <f t="shared" si="85"/>
        <v>559553355</v>
      </c>
      <c r="E5355" s="6">
        <v>0.26056233584933203</v>
      </c>
      <c r="F5355" s="7">
        <v>-0.64161272032295735</v>
      </c>
    </row>
    <row r="5356" spans="4:6" x14ac:dyDescent="0.3">
      <c r="D5356" s="5">
        <f t="shared" si="85"/>
        <v>1298170886</v>
      </c>
      <c r="E5356" s="6">
        <v>0.6045079264831803</v>
      </c>
      <c r="F5356" s="7">
        <v>0.26503286133278614</v>
      </c>
    </row>
    <row r="5357" spans="4:6" x14ac:dyDescent="0.3">
      <c r="D5357" s="5">
        <f t="shared" si="85"/>
        <v>434018646</v>
      </c>
      <c r="E5357" s="6">
        <v>0.20210568160014755</v>
      </c>
      <c r="F5357" s="7">
        <v>-0.83412355446228137</v>
      </c>
    </row>
    <row r="5358" spans="4:6" x14ac:dyDescent="0.3">
      <c r="D5358" s="5">
        <f t="shared" si="85"/>
        <v>1811084581</v>
      </c>
      <c r="E5358" s="6">
        <v>0.84335197819709029</v>
      </c>
      <c r="F5358" s="7">
        <v>1.0083300455817741</v>
      </c>
    </row>
    <row r="5359" spans="4:6" x14ac:dyDescent="0.3">
      <c r="D5359" s="5">
        <f t="shared" si="85"/>
        <v>952023728</v>
      </c>
      <c r="E5359" s="6">
        <v>0.44332059514086747</v>
      </c>
      <c r="F5359" s="7">
        <v>-0.14255556837197761</v>
      </c>
    </row>
    <row r="5360" spans="4:6" x14ac:dyDescent="0.3">
      <c r="D5360" s="5">
        <f t="shared" si="85"/>
        <v>1134812135</v>
      </c>
      <c r="E5360" s="6">
        <v>0.52843808012869031</v>
      </c>
      <c r="F5360" s="7">
        <v>7.1344173078676965E-2</v>
      </c>
    </row>
    <row r="5361" spans="4:6" x14ac:dyDescent="0.3">
      <c r="D5361" s="5">
        <f t="shared" si="85"/>
        <v>503700909</v>
      </c>
      <c r="E5361" s="6">
        <v>0.23455401392146388</v>
      </c>
      <c r="F5361" s="7">
        <v>-0.72393111278670297</v>
      </c>
    </row>
    <row r="5362" spans="4:6" x14ac:dyDescent="0.3">
      <c r="D5362" s="5">
        <f t="shared" si="85"/>
        <v>336727005</v>
      </c>
      <c r="E5362" s="6">
        <v>0.1568007307656116</v>
      </c>
      <c r="F5362" s="7">
        <v>-1.0076938433556719</v>
      </c>
    </row>
    <row r="5363" spans="4:6" x14ac:dyDescent="0.3">
      <c r="D5363" s="5">
        <f t="shared" si="85"/>
        <v>1993017859</v>
      </c>
      <c r="E5363" s="6">
        <v>0.92807126271358809</v>
      </c>
      <c r="F5363" s="7">
        <v>1.4615758560893344</v>
      </c>
    </row>
    <row r="5364" spans="4:6" x14ac:dyDescent="0.3">
      <c r="D5364" s="5">
        <f t="shared" si="85"/>
        <v>1992653483</v>
      </c>
      <c r="E5364" s="6">
        <v>0.92790158691620606</v>
      </c>
      <c r="F5364" s="7">
        <v>1.4603393727923339</v>
      </c>
    </row>
    <row r="5365" spans="4:6" x14ac:dyDescent="0.3">
      <c r="D5365" s="5">
        <f t="shared" si="85"/>
        <v>1583728763</v>
      </c>
      <c r="E5365" s="6">
        <v>0.73748117521170631</v>
      </c>
      <c r="F5365" s="7">
        <v>0.63559926362384633</v>
      </c>
    </row>
    <row r="5366" spans="4:6" x14ac:dyDescent="0.3">
      <c r="D5366" s="5">
        <f t="shared" si="85"/>
        <v>2048252867</v>
      </c>
      <c r="E5366" s="6">
        <v>0.95379206766727576</v>
      </c>
      <c r="F5366" s="7">
        <v>1.6827894159885177</v>
      </c>
    </row>
    <row r="5367" spans="4:6" x14ac:dyDescent="0.3">
      <c r="D5367" s="5">
        <f t="shared" si="85"/>
        <v>1067035077</v>
      </c>
      <c r="E5367" s="6">
        <v>0.49687692802108541</v>
      </c>
      <c r="F5367" s="7">
        <v>-7.8284604862508891E-3</v>
      </c>
    </row>
    <row r="5368" spans="4:6" x14ac:dyDescent="0.3">
      <c r="D5368" s="5">
        <f t="shared" si="85"/>
        <v>1602412219</v>
      </c>
      <c r="E5368" s="6">
        <v>0.74618133739212655</v>
      </c>
      <c r="F5368" s="7">
        <v>0.66252108692007305</v>
      </c>
    </row>
    <row r="5369" spans="4:6" x14ac:dyDescent="0.3">
      <c r="D5369" s="5">
        <f t="shared" si="85"/>
        <v>1974225703</v>
      </c>
      <c r="E5369" s="6">
        <v>0.91932048315119042</v>
      </c>
      <c r="F5369" s="7">
        <v>1.4005154045924353</v>
      </c>
    </row>
    <row r="5370" spans="4:6" x14ac:dyDescent="0.3">
      <c r="D5370" s="5">
        <f t="shared" si="85"/>
        <v>1114590241</v>
      </c>
      <c r="E5370" s="6">
        <v>0.51902152692807979</v>
      </c>
      <c r="F5370" s="7">
        <v>4.769797730854626E-2</v>
      </c>
    </row>
    <row r="5371" spans="4:6" x14ac:dyDescent="0.3">
      <c r="D5371" s="5">
        <f t="shared" si="85"/>
        <v>1477715020</v>
      </c>
      <c r="E5371" s="6">
        <v>0.68811467912803836</v>
      </c>
      <c r="F5371" s="7">
        <v>0.49051341167188078</v>
      </c>
    </row>
    <row r="5372" spans="4:6" x14ac:dyDescent="0.3">
      <c r="D5372" s="5">
        <f t="shared" si="85"/>
        <v>2112395315</v>
      </c>
      <c r="E5372" s="6">
        <v>0.98366072260184279</v>
      </c>
      <c r="F5372" s="7">
        <v>2.1360105390841437</v>
      </c>
    </row>
    <row r="5373" spans="4:6" x14ac:dyDescent="0.3">
      <c r="D5373" s="5">
        <f t="shared" si="85"/>
        <v>615723511</v>
      </c>
      <c r="E5373" s="6">
        <v>0.28671860302492846</v>
      </c>
      <c r="F5373" s="7">
        <v>-0.5629965898683329</v>
      </c>
    </row>
    <row r="5374" spans="4:6" x14ac:dyDescent="0.3">
      <c r="D5374" s="5">
        <f t="shared" si="85"/>
        <v>415925001</v>
      </c>
      <c r="E5374" s="6">
        <v>0.19368017156951145</v>
      </c>
      <c r="F5374" s="7">
        <v>-0.86441429446187856</v>
      </c>
    </row>
    <row r="5375" spans="4:6" x14ac:dyDescent="0.3">
      <c r="D5375" s="5">
        <f t="shared" si="85"/>
        <v>291107468</v>
      </c>
      <c r="E5375" s="6">
        <v>0.13555747842002425</v>
      </c>
      <c r="F5375" s="7">
        <v>-1.1004985596620396</v>
      </c>
    </row>
    <row r="5376" spans="4:6" x14ac:dyDescent="0.3">
      <c r="D5376" s="5">
        <f t="shared" si="85"/>
        <v>1063085507</v>
      </c>
      <c r="E5376" s="6">
        <v>0.49503776616886053</v>
      </c>
      <c r="F5376" s="7">
        <v>-1.2438796381694629E-2</v>
      </c>
    </row>
    <row r="5377" spans="4:6" x14ac:dyDescent="0.3">
      <c r="D5377" s="5">
        <f t="shared" si="85"/>
        <v>2078763332</v>
      </c>
      <c r="E5377" s="6">
        <v>0.96799961008876523</v>
      </c>
      <c r="F5377" s="7">
        <v>1.852174426361318</v>
      </c>
    </row>
    <row r="5378" spans="4:6" x14ac:dyDescent="0.3">
      <c r="D5378" s="5">
        <f t="shared" si="85"/>
        <v>663909250</v>
      </c>
      <c r="E5378" s="6">
        <v>0.30915683629844043</v>
      </c>
      <c r="F5378" s="7">
        <v>-0.49824173055025561</v>
      </c>
    </row>
    <row r="5379" spans="4:6" x14ac:dyDescent="0.3">
      <c r="D5379" s="5">
        <f t="shared" ref="D5379:D5442" si="86">MOD(D5378*$B$4,$B$5)</f>
        <v>664942569</v>
      </c>
      <c r="E5379" s="6">
        <v>0.30963801295462812</v>
      </c>
      <c r="F5379" s="7">
        <v>-0.49687666784942336</v>
      </c>
    </row>
    <row r="5380" spans="4:6" x14ac:dyDescent="0.3">
      <c r="D5380" s="5">
        <f t="shared" si="86"/>
        <v>1152160137</v>
      </c>
      <c r="E5380" s="6">
        <v>0.53651637307975109</v>
      </c>
      <c r="F5380" s="7">
        <v>9.1661164307375101E-2</v>
      </c>
    </row>
    <row r="5381" spans="4:6" x14ac:dyDescent="0.3">
      <c r="D5381" s="5">
        <f t="shared" si="86"/>
        <v>390483121</v>
      </c>
      <c r="E5381" s="6">
        <v>0.18183287296614878</v>
      </c>
      <c r="F5381" s="7">
        <v>-0.90840223388533226</v>
      </c>
    </row>
    <row r="5382" spans="4:6" x14ac:dyDescent="0.3">
      <c r="D5382" s="5">
        <f t="shared" si="86"/>
        <v>546764072</v>
      </c>
      <c r="E5382" s="6">
        <v>0.25460686185826253</v>
      </c>
      <c r="F5382" s="7">
        <v>-0.6600624976280508</v>
      </c>
    </row>
    <row r="5383" spans="4:6" x14ac:dyDescent="0.3">
      <c r="D5383" s="5">
        <f t="shared" si="86"/>
        <v>274497882</v>
      </c>
      <c r="E5383" s="6">
        <v>0.12782303721441238</v>
      </c>
      <c r="F5383" s="7">
        <v>-1.1367421951920458</v>
      </c>
    </row>
    <row r="5384" spans="4:6" x14ac:dyDescent="0.3">
      <c r="D5384" s="5">
        <f t="shared" si="86"/>
        <v>313160032</v>
      </c>
      <c r="E5384" s="6">
        <v>0.14582650377026435</v>
      </c>
      <c r="F5384" s="7">
        <v>-1.0545023013583121</v>
      </c>
    </row>
    <row r="5385" spans="4:6" x14ac:dyDescent="0.3">
      <c r="D5385" s="5">
        <f t="shared" si="86"/>
        <v>410513439</v>
      </c>
      <c r="E5385" s="6">
        <v>0.19116021663989891</v>
      </c>
      <c r="F5385" s="7">
        <v>-0.87362880655953901</v>
      </c>
    </row>
    <row r="5386" spans="4:6" x14ac:dyDescent="0.3">
      <c r="D5386" s="5">
        <f t="shared" si="86"/>
        <v>1062603100</v>
      </c>
      <c r="E5386" s="6">
        <v>0.49481312790402504</v>
      </c>
      <c r="F5386" s="7">
        <v>-1.3001926572862576E-2</v>
      </c>
    </row>
    <row r="5387" spans="4:6" x14ac:dyDescent="0.3">
      <c r="D5387" s="5">
        <f t="shared" si="86"/>
        <v>267331505</v>
      </c>
      <c r="E5387" s="6">
        <v>0.1244859328721519</v>
      </c>
      <c r="F5387" s="7">
        <v>-1.1528502238816101</v>
      </c>
    </row>
    <row r="5388" spans="4:6" x14ac:dyDescent="0.3">
      <c r="D5388" s="5">
        <f t="shared" si="86"/>
        <v>129843032</v>
      </c>
      <c r="E5388" s="6">
        <v>6.0462873485370425E-2</v>
      </c>
      <c r="F5388" s="7">
        <v>-1.5508995972291439</v>
      </c>
    </row>
    <row r="5389" spans="4:6" x14ac:dyDescent="0.3">
      <c r="D5389" s="5">
        <f t="shared" si="86"/>
        <v>1295715726</v>
      </c>
      <c r="E5389" s="6">
        <v>0.60336465351596913</v>
      </c>
      <c r="F5389" s="7">
        <v>0.26206582622025998</v>
      </c>
    </row>
    <row r="5390" spans="4:6" x14ac:dyDescent="0.3">
      <c r="D5390" s="5">
        <f t="shared" si="86"/>
        <v>32590871</v>
      </c>
      <c r="E5390" s="6">
        <v>1.5176306958474505E-2</v>
      </c>
      <c r="F5390" s="7">
        <v>-2.1654581902727932</v>
      </c>
    </row>
    <row r="5391" spans="4:6" x14ac:dyDescent="0.3">
      <c r="D5391" s="5">
        <f t="shared" si="86"/>
        <v>1235904437</v>
      </c>
      <c r="E5391" s="6">
        <v>0.57551285165875488</v>
      </c>
      <c r="F5391" s="7">
        <v>0.19042731284795014</v>
      </c>
    </row>
    <row r="5392" spans="4:6" x14ac:dyDescent="0.3">
      <c r="D5392" s="5">
        <f t="shared" si="86"/>
        <v>1247364767</v>
      </c>
      <c r="E5392" s="6">
        <v>0.58084948368449651</v>
      </c>
      <c r="F5392" s="7">
        <v>0.20406713979001351</v>
      </c>
    </row>
    <row r="5393" spans="4:6" x14ac:dyDescent="0.3">
      <c r="D5393" s="5">
        <f t="shared" si="86"/>
        <v>398173271</v>
      </c>
      <c r="E5393" s="6">
        <v>0.18541387811807344</v>
      </c>
      <c r="F5393" s="7">
        <v>-0.89492392514956565</v>
      </c>
    </row>
    <row r="5394" spans="4:6" x14ac:dyDescent="0.3">
      <c r="D5394" s="5">
        <f t="shared" si="86"/>
        <v>243323791</v>
      </c>
      <c r="E5394" s="6">
        <v>0.11330646985518417</v>
      </c>
      <c r="F5394" s="7">
        <v>-1.2091299103968434</v>
      </c>
    </row>
    <row r="5395" spans="4:6" x14ac:dyDescent="0.3">
      <c r="D5395" s="5">
        <f t="shared" si="86"/>
        <v>894649918</v>
      </c>
      <c r="E5395" s="6">
        <v>0.41660383289363589</v>
      </c>
      <c r="F5395" s="7">
        <v>-0.21058942385624152</v>
      </c>
    </row>
    <row r="5396" spans="4:6" x14ac:dyDescent="0.3">
      <c r="D5396" s="5">
        <f t="shared" si="86"/>
        <v>1897534255</v>
      </c>
      <c r="E5396" s="6">
        <v>0.88360824471675625</v>
      </c>
      <c r="F5396" s="7">
        <v>1.1932192677593725</v>
      </c>
    </row>
    <row r="5397" spans="4:6" x14ac:dyDescent="0.3">
      <c r="D5397" s="5">
        <f t="shared" si="86"/>
        <v>1403511261</v>
      </c>
      <c r="E5397" s="6">
        <v>0.65356086115684442</v>
      </c>
      <c r="F5397" s="7">
        <v>0.39495204727702093</v>
      </c>
    </row>
    <row r="5398" spans="4:6" x14ac:dyDescent="0.3">
      <c r="D5398" s="5">
        <f t="shared" si="86"/>
        <v>77984175</v>
      </c>
      <c r="E5398" s="6">
        <v>3.6314211353952262E-2</v>
      </c>
      <c r="F5398" s="7">
        <v>-1.7951586737479983</v>
      </c>
    </row>
    <row r="5399" spans="4:6" x14ac:dyDescent="0.3">
      <c r="D5399" s="5">
        <f t="shared" si="86"/>
        <v>1982761881</v>
      </c>
      <c r="E5399" s="6">
        <v>0.92329545079106046</v>
      </c>
      <c r="F5399" s="7">
        <v>1.4275927957687078</v>
      </c>
    </row>
    <row r="5400" spans="4:6" x14ac:dyDescent="0.3">
      <c r="D5400" s="5">
        <f t="shared" si="86"/>
        <v>847578255</v>
      </c>
      <c r="E5400" s="6">
        <v>0.39468438168492576</v>
      </c>
      <c r="F5400" s="7">
        <v>-0.26713039818965001</v>
      </c>
    </row>
    <row r="5401" spans="4:6" x14ac:dyDescent="0.3">
      <c r="D5401" s="5">
        <f t="shared" si="86"/>
        <v>1738988108</v>
      </c>
      <c r="E5401" s="6">
        <v>0.80977944173829575</v>
      </c>
      <c r="F5401" s="7">
        <v>0.87708381218843667</v>
      </c>
    </row>
    <row r="5402" spans="4:6" x14ac:dyDescent="0.3">
      <c r="D5402" s="5">
        <f t="shared" si="86"/>
        <v>1854167332</v>
      </c>
      <c r="E5402" s="6">
        <v>0.86341394750719325</v>
      </c>
      <c r="F5402" s="7">
        <v>1.0957867575927638</v>
      </c>
    </row>
    <row r="5403" spans="4:6" x14ac:dyDescent="0.3">
      <c r="D5403" s="5">
        <f t="shared" si="86"/>
        <v>1835326953</v>
      </c>
      <c r="E5403" s="6">
        <v>0.85464071236051686</v>
      </c>
      <c r="F5403" s="7">
        <v>1.0565465720788598</v>
      </c>
    </row>
    <row r="5404" spans="4:6" x14ac:dyDescent="0.3">
      <c r="D5404" s="5">
        <f t="shared" si="86"/>
        <v>776974925</v>
      </c>
      <c r="E5404" s="6">
        <v>0.36180714411829334</v>
      </c>
      <c r="F5404" s="7">
        <v>-0.35363253536687322</v>
      </c>
    </row>
    <row r="5405" spans="4:6" x14ac:dyDescent="0.3">
      <c r="D5405" s="5">
        <f t="shared" si="86"/>
        <v>1702193467</v>
      </c>
      <c r="E5405" s="6">
        <v>0.7926456018282525</v>
      </c>
      <c r="F5405" s="7">
        <v>0.81563522537457578</v>
      </c>
    </row>
    <row r="5406" spans="4:6" x14ac:dyDescent="0.3">
      <c r="D5406" s="5">
        <f t="shared" si="86"/>
        <v>1709027690</v>
      </c>
      <c r="E5406" s="6">
        <v>0.79582803491114451</v>
      </c>
      <c r="F5406" s="7">
        <v>0.8268114659088488</v>
      </c>
    </row>
    <row r="5407" spans="4:6" x14ac:dyDescent="0.3">
      <c r="D5407" s="5">
        <f t="shared" si="86"/>
        <v>891324485</v>
      </c>
      <c r="E5407" s="6">
        <v>0.41505530748055813</v>
      </c>
      <c r="F5407" s="7">
        <v>-0.21455970244005715</v>
      </c>
    </row>
    <row r="5408" spans="4:6" x14ac:dyDescent="0.3">
      <c r="D5408" s="5">
        <f t="shared" si="86"/>
        <v>289347790</v>
      </c>
      <c r="E5408" s="6">
        <v>0.134738064496534</v>
      </c>
      <c r="F5408" s="7">
        <v>-1.1042697772289178</v>
      </c>
    </row>
    <row r="5409" spans="4:6" x14ac:dyDescent="0.3">
      <c r="D5409" s="5">
        <f t="shared" si="86"/>
        <v>2021014649</v>
      </c>
      <c r="E5409" s="6">
        <v>0.94110828399761415</v>
      </c>
      <c r="F5409" s="7">
        <v>1.5641453751622878</v>
      </c>
    </row>
    <row r="5410" spans="4:6" x14ac:dyDescent="0.3">
      <c r="D5410" s="5">
        <f t="shared" si="86"/>
        <v>511005963</v>
      </c>
      <c r="E5410" s="6">
        <v>0.23795569477412448</v>
      </c>
      <c r="F5410" s="7">
        <v>-0.71289393971041504</v>
      </c>
    </row>
    <row r="5411" spans="4:6" x14ac:dyDescent="0.3">
      <c r="D5411" s="5">
        <f t="shared" si="86"/>
        <v>771670531</v>
      </c>
      <c r="E5411" s="6">
        <v>0.35933709317756546</v>
      </c>
      <c r="F5411" s="7">
        <v>-0.36023127775440783</v>
      </c>
    </row>
    <row r="5412" spans="4:6" x14ac:dyDescent="0.3">
      <c r="D5412" s="5">
        <f t="shared" si="86"/>
        <v>1204344686</v>
      </c>
      <c r="E5412" s="6">
        <v>0.56081669736729622</v>
      </c>
      <c r="F5412" s="7">
        <v>0.15304015992367773</v>
      </c>
    </row>
    <row r="5413" spans="4:6" x14ac:dyDescent="0.3">
      <c r="D5413" s="5">
        <f t="shared" si="86"/>
        <v>392529969</v>
      </c>
      <c r="E5413" s="6">
        <v>0.18278601084163973</v>
      </c>
      <c r="F5413" s="7">
        <v>-0.90479873553198398</v>
      </c>
    </row>
    <row r="5414" spans="4:6" x14ac:dyDescent="0.3">
      <c r="D5414" s="5">
        <f t="shared" si="86"/>
        <v>565916118</v>
      </c>
      <c r="E5414" s="6">
        <v>0.26352522826150548</v>
      </c>
      <c r="F5414" s="7">
        <v>-0.63251492876583371</v>
      </c>
    </row>
    <row r="5415" spans="4:6" x14ac:dyDescent="0.3">
      <c r="D5415" s="5">
        <f t="shared" si="86"/>
        <v>1344942138</v>
      </c>
      <c r="E5415" s="6">
        <v>0.62628748791877875</v>
      </c>
      <c r="F5415" s="7">
        <v>0.32203652513867032</v>
      </c>
    </row>
    <row r="5416" spans="4:6" x14ac:dyDescent="0.3">
      <c r="D5416" s="5">
        <f t="shared" si="86"/>
        <v>1123810941</v>
      </c>
      <c r="E5416" s="6">
        <v>0.52331524996395706</v>
      </c>
      <c r="F5416" s="7">
        <v>5.8475973545460962E-2</v>
      </c>
    </row>
    <row r="5417" spans="4:6" x14ac:dyDescent="0.3">
      <c r="D5417" s="5">
        <f t="shared" si="86"/>
        <v>2041009791</v>
      </c>
      <c r="E5417" s="6">
        <v>0.95041924756990681</v>
      </c>
      <c r="F5417" s="7">
        <v>1.6489323007613352</v>
      </c>
    </row>
    <row r="5418" spans="4:6" x14ac:dyDescent="0.3">
      <c r="D5418" s="5">
        <f t="shared" si="86"/>
        <v>1476347942</v>
      </c>
      <c r="E5418" s="6">
        <v>0.68747808382611542</v>
      </c>
      <c r="F5418" s="7">
        <v>0.48871450620499401</v>
      </c>
    </row>
    <row r="5419" spans="4:6" x14ac:dyDescent="0.3">
      <c r="D5419" s="5">
        <f t="shared" si="86"/>
        <v>546682587</v>
      </c>
      <c r="E5419" s="6">
        <v>0.25456891744823096</v>
      </c>
      <c r="F5419" s="7">
        <v>-0.66018076418240057</v>
      </c>
    </row>
    <row r="5420" spans="4:6" x14ac:dyDescent="0.3">
      <c r="D5420" s="5">
        <f t="shared" si="86"/>
        <v>636102741</v>
      </c>
      <c r="E5420" s="6">
        <v>0.29620842150990706</v>
      </c>
      <c r="F5420" s="7">
        <v>-0.53533700362703784</v>
      </c>
    </row>
    <row r="5421" spans="4:6" x14ac:dyDescent="0.3">
      <c r="D5421" s="5">
        <f t="shared" si="86"/>
        <v>594226005</v>
      </c>
      <c r="E5421" s="6">
        <v>0.27670804669773957</v>
      </c>
      <c r="F5421" s="7">
        <v>-0.59264897873380251</v>
      </c>
    </row>
    <row r="5422" spans="4:6" x14ac:dyDescent="0.3">
      <c r="D5422" s="5">
        <f t="shared" si="86"/>
        <v>2091898023</v>
      </c>
      <c r="E5422" s="6">
        <v>0.97411592721391094</v>
      </c>
      <c r="F5422" s="7">
        <v>1.9450567743398355</v>
      </c>
    </row>
    <row r="5423" spans="4:6" x14ac:dyDescent="0.3">
      <c r="D5423" s="5">
        <f t="shared" si="86"/>
        <v>1180902646</v>
      </c>
      <c r="E5423" s="6">
        <v>0.5499006468336104</v>
      </c>
      <c r="F5423" s="7">
        <v>0.12541033529377243</v>
      </c>
    </row>
    <row r="5424" spans="4:6" x14ac:dyDescent="0.3">
      <c r="D5424" s="5">
        <f t="shared" si="86"/>
        <v>545699098</v>
      </c>
      <c r="E5424" s="6">
        <v>0.25411094469401141</v>
      </c>
      <c r="F5424" s="7">
        <v>-0.6616089200257893</v>
      </c>
    </row>
    <row r="5425" spans="4:6" x14ac:dyDescent="0.3">
      <c r="D5425" s="5">
        <f t="shared" si="86"/>
        <v>406745456</v>
      </c>
      <c r="E5425" s="6">
        <v>0.18940561282393115</v>
      </c>
      <c r="F5425" s="7">
        <v>-0.88008876371282796</v>
      </c>
    </row>
    <row r="5426" spans="4:6" x14ac:dyDescent="0.3">
      <c r="D5426" s="5">
        <f t="shared" si="86"/>
        <v>1714405702</v>
      </c>
      <c r="E5426" s="6">
        <v>0.79833236690455334</v>
      </c>
      <c r="F5426" s="7">
        <v>0.8356794373909795</v>
      </c>
    </row>
    <row r="5427" spans="4:6" x14ac:dyDescent="0.3">
      <c r="D5427" s="5">
        <f t="shared" si="86"/>
        <v>647820450</v>
      </c>
      <c r="E5427" s="6">
        <v>0.30166490497222626</v>
      </c>
      <c r="F5427" s="7">
        <v>-0.51961805718970278</v>
      </c>
    </row>
    <row r="5428" spans="4:6" x14ac:dyDescent="0.3">
      <c r="D5428" s="5">
        <f t="shared" si="86"/>
        <v>1431557983</v>
      </c>
      <c r="E5428" s="6">
        <v>0.66662113384028998</v>
      </c>
      <c r="F5428" s="7">
        <v>0.43060207479942619</v>
      </c>
    </row>
    <row r="5429" spans="4:6" x14ac:dyDescent="0.3">
      <c r="D5429" s="5">
        <f t="shared" si="86"/>
        <v>1006604227</v>
      </c>
      <c r="E5429" s="6">
        <v>0.46873662059077681</v>
      </c>
      <c r="F5429" s="7">
        <v>-7.8446053243449776E-2</v>
      </c>
    </row>
    <row r="5430" spans="4:6" x14ac:dyDescent="0.3">
      <c r="D5430" s="5">
        <f t="shared" si="86"/>
        <v>827644495</v>
      </c>
      <c r="E5430" s="6">
        <v>0.38540200133379737</v>
      </c>
      <c r="F5430" s="7">
        <v>-0.29132338681854086</v>
      </c>
    </row>
    <row r="5431" spans="4:6" x14ac:dyDescent="0.3">
      <c r="D5431" s="5">
        <f t="shared" si="86"/>
        <v>1589133004</v>
      </c>
      <c r="E5431" s="6">
        <v>0.73999772103503136</v>
      </c>
      <c r="F5431" s="7">
        <v>0.64333837948598682</v>
      </c>
    </row>
    <row r="5432" spans="4:6" x14ac:dyDescent="0.3">
      <c r="D5432" s="5">
        <f t="shared" si="86"/>
        <v>923365244</v>
      </c>
      <c r="E5432" s="6">
        <v>0.42997544857671061</v>
      </c>
      <c r="F5432" s="7">
        <v>-0.17643667110868469</v>
      </c>
    </row>
    <row r="5433" spans="4:6" x14ac:dyDescent="0.3">
      <c r="D5433" s="5">
        <f t="shared" si="86"/>
        <v>740599639</v>
      </c>
      <c r="E5433" s="6">
        <v>0.34486858159757089</v>
      </c>
      <c r="F5433" s="7">
        <v>-0.39921178113306993</v>
      </c>
    </row>
    <row r="5434" spans="4:6" x14ac:dyDescent="0.3">
      <c r="D5434" s="5">
        <f t="shared" si="86"/>
        <v>324902560</v>
      </c>
      <c r="E5434" s="6">
        <v>0.15129454448008403</v>
      </c>
      <c r="F5434" s="7">
        <v>-1.0308970738581478</v>
      </c>
    </row>
    <row r="5435" spans="4:6" x14ac:dyDescent="0.3">
      <c r="D5435" s="5">
        <f t="shared" si="86"/>
        <v>298399719</v>
      </c>
      <c r="E5435" s="6">
        <v>0.13895319741121792</v>
      </c>
      <c r="F5435" s="7">
        <v>-1.0850344561243666</v>
      </c>
    </row>
    <row r="5436" spans="4:6" x14ac:dyDescent="0.3">
      <c r="D5436" s="5">
        <f t="shared" si="86"/>
        <v>880015420</v>
      </c>
      <c r="E5436" s="6">
        <v>0.40978911370950666</v>
      </c>
      <c r="F5436" s="7">
        <v>-0.22808748730560574</v>
      </c>
    </row>
    <row r="5437" spans="4:6" x14ac:dyDescent="0.3">
      <c r="D5437" s="5">
        <f t="shared" si="86"/>
        <v>1997801160</v>
      </c>
      <c r="E5437" s="6">
        <v>0.93029866081690293</v>
      </c>
      <c r="F5437" s="7">
        <v>1.4780190537471656</v>
      </c>
    </row>
    <row r="5438" spans="4:6" x14ac:dyDescent="0.3">
      <c r="D5438" s="5">
        <f t="shared" si="86"/>
        <v>959142178</v>
      </c>
      <c r="E5438" s="6">
        <v>0.44663538173459039</v>
      </c>
      <c r="F5438" s="7">
        <v>-0.13416669225790553</v>
      </c>
    </row>
    <row r="5439" spans="4:6" x14ac:dyDescent="0.3">
      <c r="D5439" s="5">
        <f t="shared" si="86"/>
        <v>1152128565</v>
      </c>
      <c r="E5439" s="6">
        <v>0.53650167122157444</v>
      </c>
      <c r="F5439" s="7">
        <v>9.162415713972101E-2</v>
      </c>
    </row>
    <row r="5440" spans="4:6" x14ac:dyDescent="0.3">
      <c r="D5440" s="5">
        <f t="shared" si="86"/>
        <v>1013954756</v>
      </c>
      <c r="E5440" s="6">
        <v>0.47215947739049746</v>
      </c>
      <c r="F5440" s="7">
        <v>-6.9842581488414088E-2</v>
      </c>
    </row>
    <row r="5441" spans="4:6" x14ac:dyDescent="0.3">
      <c r="D5441" s="5">
        <f t="shared" si="86"/>
        <v>1310228099</v>
      </c>
      <c r="E5441" s="6">
        <v>0.61012250381533295</v>
      </c>
      <c r="F5441" s="7">
        <v>0.279638335654466</v>
      </c>
    </row>
    <row r="5442" spans="4:6" x14ac:dyDescent="0.3">
      <c r="D5442" s="5">
        <f t="shared" si="86"/>
        <v>479679032</v>
      </c>
      <c r="E5442" s="6">
        <v>0.22336795574367788</v>
      </c>
      <c r="F5442" s="7">
        <v>-0.76086800343838223</v>
      </c>
    </row>
    <row r="5443" spans="4:6" x14ac:dyDescent="0.3">
      <c r="D5443" s="5">
        <f t="shared" ref="D5443:D5506" si="87">MOD(D5442*$B$4,$B$5)</f>
        <v>417871718</v>
      </c>
      <c r="E5443" s="6">
        <v>0.19458668231459958</v>
      </c>
      <c r="F5443" s="7">
        <v>-0.86111744031669391</v>
      </c>
    </row>
    <row r="5444" spans="4:6" x14ac:dyDescent="0.3">
      <c r="D5444" s="5">
        <f t="shared" si="87"/>
        <v>1919286954</v>
      </c>
      <c r="E5444" s="6">
        <v>0.89373763454494781</v>
      </c>
      <c r="F5444" s="7">
        <v>1.2466530771998092</v>
      </c>
    </row>
    <row r="5445" spans="4:6" x14ac:dyDescent="0.3">
      <c r="D5445" s="5">
        <f t="shared" si="87"/>
        <v>1308541307</v>
      </c>
      <c r="E5445" s="6">
        <v>0.60933703008046092</v>
      </c>
      <c r="F5445" s="7">
        <v>0.27759152342185883</v>
      </c>
    </row>
    <row r="5446" spans="4:6" x14ac:dyDescent="0.3">
      <c r="D5446" s="5">
        <f t="shared" si="87"/>
        <v>660920986</v>
      </c>
      <c r="E5446" s="6">
        <v>0.30776531743608909</v>
      </c>
      <c r="F5446" s="7">
        <v>-0.5021946088114988</v>
      </c>
    </row>
    <row r="5447" spans="4:6" x14ac:dyDescent="0.3">
      <c r="D5447" s="5">
        <f t="shared" si="87"/>
        <v>299855374</v>
      </c>
      <c r="E5447" s="6">
        <v>0.13963103959302514</v>
      </c>
      <c r="F5447" s="7">
        <v>-1.0819785051646267</v>
      </c>
    </row>
    <row r="5448" spans="4:6" x14ac:dyDescent="0.3">
      <c r="D5448" s="5">
        <f t="shared" si="87"/>
        <v>278977574</v>
      </c>
      <c r="E5448" s="6">
        <v>0.12990905635981734</v>
      </c>
      <c r="F5448" s="7">
        <v>-1.1268211350531758</v>
      </c>
    </row>
    <row r="5449" spans="4:6" x14ac:dyDescent="0.3">
      <c r="D5449" s="5">
        <f t="shared" si="87"/>
        <v>1804007864</v>
      </c>
      <c r="E5449" s="6">
        <v>0.84005662504588874</v>
      </c>
      <c r="F5449" s="7">
        <v>0.99469063646605005</v>
      </c>
    </row>
    <row r="5450" spans="4:6" x14ac:dyDescent="0.3">
      <c r="D5450" s="5">
        <f t="shared" si="87"/>
        <v>801717294</v>
      </c>
      <c r="E5450" s="6">
        <v>0.3733287075286067</v>
      </c>
      <c r="F5450" s="7">
        <v>-0.32304994823808825</v>
      </c>
    </row>
    <row r="5451" spans="4:6" x14ac:dyDescent="0.3">
      <c r="D5451" s="5">
        <f t="shared" si="87"/>
        <v>2040179734</v>
      </c>
      <c r="E5451" s="6">
        <v>0.95003272215838797</v>
      </c>
      <c r="F5451" s="7">
        <v>1.6451709828151588</v>
      </c>
    </row>
    <row r="5452" spans="4:6" x14ac:dyDescent="0.3">
      <c r="D5452" s="5">
        <f t="shared" si="87"/>
        <v>63372141</v>
      </c>
      <c r="E5452" s="6">
        <v>2.9509952784990849E-2</v>
      </c>
      <c r="F5452" s="7">
        <v>-1.8880450294669349</v>
      </c>
    </row>
    <row r="5453" spans="4:6" x14ac:dyDescent="0.3">
      <c r="D5453" s="5">
        <f t="shared" si="87"/>
        <v>1019904883</v>
      </c>
      <c r="E5453" s="6">
        <v>0.47493022119154243</v>
      </c>
      <c r="F5453" s="7">
        <v>-6.288203266401203E-2</v>
      </c>
    </row>
    <row r="5454" spans="4:6" x14ac:dyDescent="0.3">
      <c r="D5454" s="5">
        <f t="shared" si="87"/>
        <v>765999818</v>
      </c>
      <c r="E5454" s="6">
        <v>0.35669646165957347</v>
      </c>
      <c r="F5454" s="7">
        <v>-0.36730312503081713</v>
      </c>
    </row>
    <row r="5455" spans="4:6" x14ac:dyDescent="0.3">
      <c r="D5455" s="5">
        <f t="shared" si="87"/>
        <v>203780632</v>
      </c>
      <c r="E5455" s="6">
        <v>9.4892751513880449E-2</v>
      </c>
      <c r="F5455" s="7">
        <v>-1.3112139133160521</v>
      </c>
    </row>
    <row r="5456" spans="4:6" x14ac:dyDescent="0.3">
      <c r="D5456" s="5">
        <f t="shared" si="87"/>
        <v>1219784012</v>
      </c>
      <c r="E5456" s="6">
        <v>0.56800619379431583</v>
      </c>
      <c r="F5456" s="7">
        <v>0.17130034091868229</v>
      </c>
    </row>
    <row r="5457" spans="4:6" x14ac:dyDescent="0.3">
      <c r="D5457" s="5">
        <f t="shared" si="87"/>
        <v>487409806</v>
      </c>
      <c r="E5457" s="6">
        <v>0.22696787791975576</v>
      </c>
      <c r="F5457" s="7">
        <v>-0.74886968121188568</v>
      </c>
    </row>
    <row r="5458" spans="4:6" x14ac:dyDescent="0.3">
      <c r="D5458" s="5">
        <f t="shared" si="87"/>
        <v>2075392541</v>
      </c>
      <c r="E5458" s="6">
        <v>0.96642996321099806</v>
      </c>
      <c r="F5458" s="7">
        <v>1.8307352192912976</v>
      </c>
    </row>
    <row r="5459" spans="4:6" x14ac:dyDescent="0.3">
      <c r="D5459" s="5">
        <f t="shared" si="87"/>
        <v>1161214061</v>
      </c>
      <c r="E5459" s="6">
        <v>0.54073243498870394</v>
      </c>
      <c r="F5459" s="7">
        <v>0.10227911771509217</v>
      </c>
    </row>
    <row r="5460" spans="4:6" x14ac:dyDescent="0.3">
      <c r="D5460" s="5">
        <f t="shared" si="87"/>
        <v>1493268184</v>
      </c>
      <c r="E5460" s="6">
        <v>0.69535718550473191</v>
      </c>
      <c r="F5460" s="7">
        <v>0.51109344029775339</v>
      </c>
    </row>
    <row r="5461" spans="4:6" x14ac:dyDescent="0.3">
      <c r="D5461" s="5">
        <f t="shared" si="87"/>
        <v>1259898309</v>
      </c>
      <c r="E5461" s="6">
        <v>0.58668586899217767</v>
      </c>
      <c r="F5461" s="7">
        <v>0.21902796716216028</v>
      </c>
    </row>
    <row r="5462" spans="4:6" x14ac:dyDescent="0.3">
      <c r="D5462" s="5">
        <f t="shared" si="87"/>
        <v>1961874346</v>
      </c>
      <c r="E5462" s="6">
        <v>0.91356893434521647</v>
      </c>
      <c r="F5462" s="7">
        <v>1.3630646662686567</v>
      </c>
    </row>
    <row r="5463" spans="4:6" x14ac:dyDescent="0.3">
      <c r="D5463" s="5">
        <f t="shared" si="87"/>
        <v>1902690360</v>
      </c>
      <c r="E5463" s="6">
        <v>0.88600924321078622</v>
      </c>
      <c r="F5463" s="7">
        <v>1.2055747145926397</v>
      </c>
    </row>
    <row r="5464" spans="4:6" x14ac:dyDescent="0.3">
      <c r="D5464" s="5">
        <f t="shared" si="87"/>
        <v>1185752664</v>
      </c>
      <c r="E5464" s="6">
        <v>0.55215911246105942</v>
      </c>
      <c r="F5464" s="7">
        <v>0.13111823648390278</v>
      </c>
    </row>
    <row r="5465" spans="4:6" x14ac:dyDescent="0.3">
      <c r="D5465" s="5">
        <f t="shared" si="87"/>
        <v>585200453</v>
      </c>
      <c r="E5465" s="6">
        <v>0.27250519653084243</v>
      </c>
      <c r="F5465" s="7">
        <v>-0.60525377073607955</v>
      </c>
    </row>
    <row r="5466" spans="4:6" x14ac:dyDescent="0.3">
      <c r="D5466" s="5">
        <f t="shared" si="87"/>
        <v>211174125</v>
      </c>
      <c r="E5466" s="6">
        <v>9.8335614985167616E-2</v>
      </c>
      <c r="F5466" s="7">
        <v>-1.2910935800295213</v>
      </c>
    </row>
    <row r="5467" spans="4:6" x14ac:dyDescent="0.3">
      <c r="D5467" s="5">
        <f t="shared" si="87"/>
        <v>1628799213</v>
      </c>
      <c r="E5467" s="6">
        <v>0.75846873899779166</v>
      </c>
      <c r="F5467" s="7">
        <v>0.70138541427735401</v>
      </c>
    </row>
    <row r="5468" spans="4:6" x14ac:dyDescent="0.3">
      <c r="D5468" s="5">
        <f t="shared" si="87"/>
        <v>95526759</v>
      </c>
      <c r="E5468" s="6">
        <v>4.4483113609704292E-2</v>
      </c>
      <c r="F5468" s="7">
        <v>-1.7008762500556758</v>
      </c>
    </row>
    <row r="5469" spans="4:6" x14ac:dyDescent="0.3">
      <c r="D5469" s="5">
        <f t="shared" si="87"/>
        <v>524793580</v>
      </c>
      <c r="E5469" s="6">
        <v>0.24437605426122999</v>
      </c>
      <c r="F5469" s="7">
        <v>-0.69229496958791414</v>
      </c>
    </row>
    <row r="5470" spans="4:6" x14ac:dyDescent="0.3">
      <c r="D5470" s="5">
        <f t="shared" si="87"/>
        <v>593800168</v>
      </c>
      <c r="E5470" s="6">
        <v>0.27650975089195162</v>
      </c>
      <c r="F5470" s="7">
        <v>-0.59324156145305362</v>
      </c>
    </row>
    <row r="5471" spans="4:6" x14ac:dyDescent="0.3">
      <c r="D5471" s="5">
        <f t="shared" si="87"/>
        <v>863673019</v>
      </c>
      <c r="E5471" s="6">
        <v>0.40217909021505999</v>
      </c>
      <c r="F5471" s="7">
        <v>-0.24771079306935168</v>
      </c>
    </row>
    <row r="5472" spans="4:6" x14ac:dyDescent="0.3">
      <c r="D5472" s="5">
        <f t="shared" si="87"/>
        <v>1260260938</v>
      </c>
      <c r="E5472" s="6">
        <v>0.58685473127929</v>
      </c>
      <c r="F5472" s="7">
        <v>0.21946153843057728</v>
      </c>
    </row>
    <row r="5473" spans="4:6" x14ac:dyDescent="0.3">
      <c r="D5473" s="5">
        <f t="shared" si="87"/>
        <v>138985982</v>
      </c>
      <c r="E5473" s="6">
        <v>6.4720391356125839E-2</v>
      </c>
      <c r="F5473" s="7">
        <v>-1.5163107973205001</v>
      </c>
    </row>
    <row r="5474" spans="4:6" x14ac:dyDescent="0.3">
      <c r="D5474" s="5">
        <f t="shared" si="87"/>
        <v>253423894</v>
      </c>
      <c r="E5474" s="6">
        <v>0.11800969682448516</v>
      </c>
      <c r="F5474" s="7">
        <v>-1.1849950763119377</v>
      </c>
    </row>
    <row r="5475" spans="4:6" x14ac:dyDescent="0.3">
      <c r="D5475" s="5">
        <f t="shared" si="87"/>
        <v>957933962</v>
      </c>
      <c r="E5475" s="6">
        <v>0.44607276231616061</v>
      </c>
      <c r="F5475" s="7">
        <v>-0.13558985662874543</v>
      </c>
    </row>
    <row r="5476" spans="4:6" x14ac:dyDescent="0.3">
      <c r="D5476" s="5">
        <f t="shared" si="87"/>
        <v>812392498</v>
      </c>
      <c r="E5476" s="6">
        <v>0.37829973677014905</v>
      </c>
      <c r="F5476" s="7">
        <v>-0.30994935006281893</v>
      </c>
    </row>
    <row r="5477" spans="4:6" x14ac:dyDescent="0.3">
      <c r="D5477" s="5">
        <f t="shared" si="87"/>
        <v>1946876738</v>
      </c>
      <c r="E5477" s="6">
        <v>0.90658512889089538</v>
      </c>
      <c r="F5477" s="7">
        <v>1.3200158018367347</v>
      </c>
    </row>
    <row r="5478" spans="4:6" x14ac:dyDescent="0.3">
      <c r="D5478" s="5">
        <f t="shared" si="87"/>
        <v>1655143631</v>
      </c>
      <c r="E5478" s="6">
        <v>0.77073631460846992</v>
      </c>
      <c r="F5478" s="7">
        <v>0.74127392104940937</v>
      </c>
    </row>
    <row r="5479" spans="4:6" x14ac:dyDescent="0.3">
      <c r="D5479" s="5">
        <f t="shared" si="87"/>
        <v>456609013</v>
      </c>
      <c r="E5479" s="6">
        <v>0.21262514098791885</v>
      </c>
      <c r="F5479" s="7">
        <v>-0.797345706697559</v>
      </c>
    </row>
    <row r="5480" spans="4:6" x14ac:dyDescent="0.3">
      <c r="D5480" s="5">
        <f t="shared" si="87"/>
        <v>1348997362</v>
      </c>
      <c r="E5480" s="6">
        <v>0.6281758487486987</v>
      </c>
      <c r="F5480" s="7">
        <v>0.32702589130421217</v>
      </c>
    </row>
    <row r="5481" spans="4:6" x14ac:dyDescent="0.3">
      <c r="D5481" s="5">
        <f t="shared" si="87"/>
        <v>1452516768</v>
      </c>
      <c r="E5481" s="6">
        <v>0.67638082865288562</v>
      </c>
      <c r="F5481" s="7">
        <v>0.45760208860914947</v>
      </c>
    </row>
    <row r="5482" spans="4:6" x14ac:dyDescent="0.3">
      <c r="D5482" s="5">
        <f t="shared" si="87"/>
        <v>1243317225</v>
      </c>
      <c r="E5482" s="6">
        <v>0.578964700064589</v>
      </c>
      <c r="F5482" s="7">
        <v>0.19924563953436294</v>
      </c>
    </row>
    <row r="5483" spans="4:6" x14ac:dyDescent="0.3">
      <c r="D5483" s="5">
        <f t="shared" si="87"/>
        <v>440285266</v>
      </c>
      <c r="E5483" s="6">
        <v>0.20502380393913369</v>
      </c>
      <c r="F5483" s="7">
        <v>-0.82380985359410552</v>
      </c>
    </row>
    <row r="5484" spans="4:6" x14ac:dyDescent="0.3">
      <c r="D5484" s="5">
        <f t="shared" si="87"/>
        <v>1511904374</v>
      </c>
      <c r="E5484" s="6">
        <v>0.70403533773872562</v>
      </c>
      <c r="F5484" s="7">
        <v>0.53604228814897004</v>
      </c>
    </row>
    <row r="5485" spans="4:6" x14ac:dyDescent="0.3">
      <c r="D5485" s="5">
        <f t="shared" si="87"/>
        <v>1051777706</v>
      </c>
      <c r="E5485" s="6">
        <v>0.48977216099367676</v>
      </c>
      <c r="F5485" s="7">
        <v>-2.5640199560556808E-2</v>
      </c>
    </row>
    <row r="5486" spans="4:6" x14ac:dyDescent="0.3">
      <c r="D5486" s="5">
        <f t="shared" si="87"/>
        <v>1700747599</v>
      </c>
      <c r="E5486" s="6">
        <v>0.79197231707346838</v>
      </c>
      <c r="F5486" s="7">
        <v>0.81328379495679792</v>
      </c>
    </row>
    <row r="5487" spans="4:6" x14ac:dyDescent="0.3">
      <c r="D5487" s="5">
        <f t="shared" si="87"/>
        <v>635010166</v>
      </c>
      <c r="E5487" s="6">
        <v>0.29569965162845296</v>
      </c>
      <c r="F5487" s="7">
        <v>-0.53680936334289187</v>
      </c>
    </row>
    <row r="5488" spans="4:6" x14ac:dyDescent="0.3">
      <c r="D5488" s="5">
        <f t="shared" si="87"/>
        <v>1541629355</v>
      </c>
      <c r="E5488" s="6">
        <v>0.71787711066927495</v>
      </c>
      <c r="F5488" s="7">
        <v>0.57654660412726</v>
      </c>
    </row>
    <row r="5489" spans="4:6" x14ac:dyDescent="0.3">
      <c r="D5489" s="5">
        <f t="shared" si="87"/>
        <v>1387259361</v>
      </c>
      <c r="E5489" s="6">
        <v>0.64599298047459963</v>
      </c>
      <c r="F5489" s="7">
        <v>0.37452462545026693</v>
      </c>
    </row>
    <row r="5490" spans="4:6" x14ac:dyDescent="0.3">
      <c r="D5490" s="5">
        <f t="shared" si="87"/>
        <v>1561534077</v>
      </c>
      <c r="E5490" s="6">
        <v>0.72714596914792984</v>
      </c>
      <c r="F5490" s="7">
        <v>0.60420394008881129</v>
      </c>
    </row>
    <row r="5491" spans="4:6" x14ac:dyDescent="0.3">
      <c r="D5491" s="5">
        <f t="shared" si="87"/>
        <v>135421167</v>
      </c>
      <c r="E5491" s="6">
        <v>6.3060395012665901E-2</v>
      </c>
      <c r="F5491" s="7">
        <v>-1.5295797297068137</v>
      </c>
    </row>
    <row r="5492" spans="4:6" x14ac:dyDescent="0.3">
      <c r="D5492" s="5">
        <f t="shared" si="87"/>
        <v>2122414436</v>
      </c>
      <c r="E5492" s="6">
        <v>0.98832623938873987</v>
      </c>
      <c r="F5492" s="7">
        <v>2.2676996170010115</v>
      </c>
    </row>
    <row r="5493" spans="4:6" x14ac:dyDescent="0.3">
      <c r="D5493" s="5">
        <f t="shared" si="87"/>
        <v>1064892727</v>
      </c>
      <c r="E5493" s="6">
        <v>0.49587931856129253</v>
      </c>
      <c r="F5493" s="7">
        <v>-1.0329200276562511E-2</v>
      </c>
    </row>
    <row r="5494" spans="4:6" x14ac:dyDescent="0.3">
      <c r="D5494" s="5">
        <f t="shared" si="87"/>
        <v>1268250425</v>
      </c>
      <c r="E5494" s="6">
        <v>0.59057512608410334</v>
      </c>
      <c r="F5494" s="7">
        <v>0.22902466221269674</v>
      </c>
    </row>
    <row r="5495" spans="4:6" x14ac:dyDescent="0.3">
      <c r="D5495" s="5">
        <f t="shared" si="87"/>
        <v>1399940146</v>
      </c>
      <c r="E5495" s="6">
        <v>0.65189793114727168</v>
      </c>
      <c r="F5495" s="7">
        <v>0.39044957192830831</v>
      </c>
    </row>
    <row r="5496" spans="4:6" x14ac:dyDescent="0.3">
      <c r="D5496" s="5">
        <f t="shared" si="87"/>
        <v>1642867417</v>
      </c>
      <c r="E5496" s="6">
        <v>0.76501975698864066</v>
      </c>
      <c r="F5496" s="7">
        <v>0.72254334533135545</v>
      </c>
    </row>
    <row r="5497" spans="4:6" x14ac:dyDescent="0.3">
      <c r="D5497" s="5">
        <f t="shared" si="87"/>
        <v>576969591</v>
      </c>
      <c r="E5497" s="6">
        <v>0.26867240273270049</v>
      </c>
      <c r="F5497" s="7">
        <v>-0.61683311759216342</v>
      </c>
    </row>
    <row r="5498" spans="4:6" x14ac:dyDescent="0.3">
      <c r="D5498" s="5">
        <f t="shared" si="87"/>
        <v>183709218</v>
      </c>
      <c r="E5498" s="6">
        <v>8.5546271023849277E-2</v>
      </c>
      <c r="F5498" s="7">
        <v>-1.3687016893203721</v>
      </c>
    </row>
    <row r="5499" spans="4:6" x14ac:dyDescent="0.3">
      <c r="D5499" s="5">
        <f t="shared" si="87"/>
        <v>867683615</v>
      </c>
      <c r="E5499" s="6">
        <v>0.40404666951303059</v>
      </c>
      <c r="F5499" s="7">
        <v>-0.24288648048812861</v>
      </c>
    </row>
    <row r="5500" spans="4:6" x14ac:dyDescent="0.3">
      <c r="D5500" s="5">
        <f t="shared" si="87"/>
        <v>1582212224</v>
      </c>
      <c r="E5500" s="6">
        <v>0.73677498170805633</v>
      </c>
      <c r="F5500" s="7">
        <v>0.63343435436941886</v>
      </c>
    </row>
    <row r="5501" spans="4:6" x14ac:dyDescent="0.3">
      <c r="D5501" s="5">
        <f t="shared" si="87"/>
        <v>1857842796</v>
      </c>
      <c r="E5501" s="6">
        <v>0.86512546880648045</v>
      </c>
      <c r="F5501" s="7">
        <v>1.1036406222109338</v>
      </c>
    </row>
    <row r="5502" spans="4:6" x14ac:dyDescent="0.3">
      <c r="D5502" s="5">
        <f t="shared" si="87"/>
        <v>1012506996</v>
      </c>
      <c r="E5502" s="6">
        <v>0.47148531160455692</v>
      </c>
      <c r="F5502" s="7">
        <v>-7.1536692183459372E-2</v>
      </c>
    </row>
    <row r="5503" spans="4:6" x14ac:dyDescent="0.3">
      <c r="D5503" s="5">
        <f t="shared" si="87"/>
        <v>144881843</v>
      </c>
      <c r="E5503" s="6">
        <v>6.7465865581730261E-2</v>
      </c>
      <c r="F5503" s="7">
        <v>-1.4949337572502028</v>
      </c>
    </row>
    <row r="5504" spans="4:6" x14ac:dyDescent="0.3">
      <c r="D5504" s="5">
        <f t="shared" si="87"/>
        <v>1384688821</v>
      </c>
      <c r="E5504" s="6">
        <v>0.64479597950800882</v>
      </c>
      <c r="F5504" s="7">
        <v>0.37130813304278953</v>
      </c>
    </row>
    <row r="5505" spans="4:6" x14ac:dyDescent="0.3">
      <c r="D5505" s="5">
        <f t="shared" si="87"/>
        <v>2033049263</v>
      </c>
      <c r="E5505" s="6">
        <v>0.94671233785032516</v>
      </c>
      <c r="F5505" s="7">
        <v>1.613779215923921</v>
      </c>
    </row>
    <row r="5506" spans="4:6" x14ac:dyDescent="0.3">
      <c r="D5506" s="5">
        <f t="shared" si="87"/>
        <v>1613273667</v>
      </c>
      <c r="E5506" s="6">
        <v>0.75123909325454297</v>
      </c>
      <c r="F5506" s="7">
        <v>0.67839415597132324</v>
      </c>
    </row>
    <row r="5507" spans="4:6" x14ac:dyDescent="0.3">
      <c r="D5507" s="5">
        <f t="shared" ref="D5507:D5570" si="88">MOD(D5506*$B$4,$B$5)</f>
        <v>133688596</v>
      </c>
      <c r="E5507" s="6">
        <v>6.2253603769702466E-2</v>
      </c>
      <c r="F5507" s="7">
        <v>-1.5361271138462058</v>
      </c>
    </row>
    <row r="5508" spans="4:6" x14ac:dyDescent="0.3">
      <c r="D5508" s="5">
        <f t="shared" si="88"/>
        <v>93858281</v>
      </c>
      <c r="E5508" s="6">
        <v>4.3706167995656069E-2</v>
      </c>
      <c r="F5508" s="7">
        <v>-1.7092084942905632</v>
      </c>
    </row>
    <row r="5509" spans="4:6" x14ac:dyDescent="0.3">
      <c r="D5509" s="5">
        <f t="shared" si="88"/>
        <v>1590070628</v>
      </c>
      <c r="E5509" s="6">
        <v>0.74043433623428856</v>
      </c>
      <c r="F5509" s="7">
        <v>0.64468501744916928</v>
      </c>
    </row>
    <row r="5510" spans="4:6" x14ac:dyDescent="0.3">
      <c r="D5510" s="5">
        <f t="shared" si="88"/>
        <v>1086256761</v>
      </c>
      <c r="E5510" s="6">
        <v>0.50582772214508398</v>
      </c>
      <c r="F5510" s="7">
        <v>1.460845267967012E-2</v>
      </c>
    </row>
    <row r="5511" spans="4:6" x14ac:dyDescent="0.3">
      <c r="D5511" s="5">
        <f t="shared" si="88"/>
        <v>1739385079</v>
      </c>
      <c r="E5511" s="6">
        <v>0.80996429576535178</v>
      </c>
      <c r="F5511" s="7">
        <v>0.87776473004977829</v>
      </c>
    </row>
    <row r="5512" spans="4:6" x14ac:dyDescent="0.3">
      <c r="D5512" s="5">
        <f t="shared" si="88"/>
        <v>1689001650</v>
      </c>
      <c r="E5512" s="6">
        <v>0.7865026833363834</v>
      </c>
      <c r="F5512" s="7">
        <v>0.79434496599800608</v>
      </c>
    </row>
    <row r="5513" spans="4:6" x14ac:dyDescent="0.3">
      <c r="D5513" s="5">
        <f t="shared" si="88"/>
        <v>581988795</v>
      </c>
      <c r="E5513" s="6">
        <v>0.27100965173077735</v>
      </c>
      <c r="F5513" s="7">
        <v>-0.60976226223248697</v>
      </c>
    </row>
    <row r="5514" spans="4:6" x14ac:dyDescent="0.3">
      <c r="D5514" s="5">
        <f t="shared" si="88"/>
        <v>1947537038</v>
      </c>
      <c r="E5514" s="6">
        <v>0.90689260503919111</v>
      </c>
      <c r="F5514" s="7">
        <v>1.3218599530126935</v>
      </c>
    </row>
    <row r="5515" spans="4:6" x14ac:dyDescent="0.3">
      <c r="D5515" s="5">
        <f t="shared" si="88"/>
        <v>1316230226</v>
      </c>
      <c r="E5515" s="6">
        <v>0.61291746200334041</v>
      </c>
      <c r="F5515" s="7">
        <v>0.28693110118942083</v>
      </c>
    </row>
    <row r="5516" spans="4:6" x14ac:dyDescent="0.3">
      <c r="D5516" s="5">
        <f t="shared" si="88"/>
        <v>298059104</v>
      </c>
      <c r="E5516" s="6">
        <v>0.13879458619169388</v>
      </c>
      <c r="F5516" s="7">
        <v>-1.0857509955433269</v>
      </c>
    </row>
    <row r="5517" spans="4:6" x14ac:dyDescent="0.3">
      <c r="D5517" s="5">
        <f t="shared" si="88"/>
        <v>1618057931</v>
      </c>
      <c r="E5517" s="6">
        <v>0.75346693978967794</v>
      </c>
      <c r="F5517" s="7">
        <v>0.68544030078766383</v>
      </c>
    </row>
    <row r="5518" spans="4:6" x14ac:dyDescent="0.3">
      <c r="D5518" s="5">
        <f t="shared" si="88"/>
        <v>1294145911</v>
      </c>
      <c r="E5518" s="6">
        <v>0.60263365144155323</v>
      </c>
      <c r="F5518" s="7">
        <v>0.26016993133011207</v>
      </c>
    </row>
    <row r="5519" spans="4:6" x14ac:dyDescent="0.3">
      <c r="D5519" s="5">
        <f t="shared" si="88"/>
        <v>1565462298</v>
      </c>
      <c r="E5519" s="6">
        <v>0.72897518959732277</v>
      </c>
      <c r="F5519" s="7">
        <v>0.60971650259791355</v>
      </c>
    </row>
    <row r="5520" spans="4:6" x14ac:dyDescent="0.3">
      <c r="D5520" s="5">
        <f t="shared" si="88"/>
        <v>776016122</v>
      </c>
      <c r="E5520" s="6">
        <v>0.36136066667862299</v>
      </c>
      <c r="F5520" s="7">
        <v>-0.35482415216361307</v>
      </c>
    </row>
    <row r="5521" spans="4:6" x14ac:dyDescent="0.3">
      <c r="D5521" s="5">
        <f t="shared" si="88"/>
        <v>516970441</v>
      </c>
      <c r="E5521" s="6">
        <v>0.24073312128030985</v>
      </c>
      <c r="F5521" s="7">
        <v>-0.70394625779511688</v>
      </c>
    </row>
    <row r="5522" spans="4:6" x14ac:dyDescent="0.3">
      <c r="D5522" s="5">
        <f t="shared" si="88"/>
        <v>920179371</v>
      </c>
      <c r="E5522" s="6">
        <v>0.42849191085294996</v>
      </c>
      <c r="F5522" s="7">
        <v>-0.18021495060316195</v>
      </c>
    </row>
    <row r="5523" spans="4:6" x14ac:dyDescent="0.3">
      <c r="D5523" s="5">
        <f t="shared" si="88"/>
        <v>1574146640</v>
      </c>
      <c r="E5523" s="6">
        <v>0.73301915147622965</v>
      </c>
      <c r="F5523" s="7">
        <v>0.6219698443789855</v>
      </c>
    </row>
    <row r="5524" spans="4:6" x14ac:dyDescent="0.3">
      <c r="D5524" s="5">
        <f t="shared" si="88"/>
        <v>1218577639</v>
      </c>
      <c r="E5524" s="6">
        <v>0.56744443258963939</v>
      </c>
      <c r="F5524" s="7">
        <v>0.16987157657078281</v>
      </c>
    </row>
    <row r="5525" spans="4:6" x14ac:dyDescent="0.3">
      <c r="D5525" s="5">
        <f t="shared" si="88"/>
        <v>236637192</v>
      </c>
      <c r="E5525" s="6">
        <v>0.11019277955423368</v>
      </c>
      <c r="F5525" s="7">
        <v>-1.225503534714691</v>
      </c>
    </row>
    <row r="5526" spans="4:6" x14ac:dyDescent="0.3">
      <c r="D5526" s="5">
        <f t="shared" si="88"/>
        <v>248376639</v>
      </c>
      <c r="E5526" s="6">
        <v>0.11565938556162583</v>
      </c>
      <c r="F5526" s="7">
        <v>-1.1969686581495524</v>
      </c>
    </row>
    <row r="5527" spans="4:6" x14ac:dyDescent="0.3">
      <c r="D5527" s="5">
        <f t="shared" si="88"/>
        <v>2135023615</v>
      </c>
      <c r="E5527" s="6">
        <v>0.99419784591924198</v>
      </c>
      <c r="F5527" s="7">
        <v>2.5239540922434793</v>
      </c>
    </row>
    <row r="5528" spans="4:6" x14ac:dyDescent="0.3">
      <c r="D5528" s="5">
        <f t="shared" si="88"/>
        <v>1984700135</v>
      </c>
      <c r="E5528" s="6">
        <v>0.92419802064467038</v>
      </c>
      <c r="F5528" s="7">
        <v>1.4338889394208945</v>
      </c>
    </row>
    <row r="5529" spans="4:6" x14ac:dyDescent="0.3">
      <c r="D5529" s="5">
        <f t="shared" si="88"/>
        <v>2067240268</v>
      </c>
      <c r="E5529" s="6">
        <v>0.96263376526779842</v>
      </c>
      <c r="F5529" s="7">
        <v>1.7821027989801739</v>
      </c>
    </row>
    <row r="5530" spans="4:6" x14ac:dyDescent="0.3">
      <c r="D5530" s="5">
        <f t="shared" si="88"/>
        <v>632351479</v>
      </c>
      <c r="E5530" s="6">
        <v>0.29446160401633159</v>
      </c>
      <c r="F5530" s="7">
        <v>-0.54039709899772104</v>
      </c>
    </row>
    <row r="5531" spans="4:6" x14ac:dyDescent="0.3">
      <c r="D5531" s="5">
        <f t="shared" si="88"/>
        <v>2053167998</v>
      </c>
      <c r="E5531" s="6">
        <v>0.95608085389815345</v>
      </c>
      <c r="F5531" s="7">
        <v>1.7069126339460738</v>
      </c>
    </row>
    <row r="5532" spans="4:6" x14ac:dyDescent="0.3">
      <c r="D5532" s="5">
        <f t="shared" si="88"/>
        <v>2102122408</v>
      </c>
      <c r="E5532" s="6">
        <v>0.978877027499375</v>
      </c>
      <c r="F5532" s="7">
        <v>2.0310892180252398</v>
      </c>
    </row>
    <row r="5533" spans="4:6" x14ac:dyDescent="0.3">
      <c r="D5533" s="5">
        <f t="shared" si="88"/>
        <v>800952171</v>
      </c>
      <c r="E5533" s="6">
        <v>0.37297241936714615</v>
      </c>
      <c r="F5533" s="7">
        <v>-0.32399101224987165</v>
      </c>
    </row>
    <row r="5534" spans="4:6" x14ac:dyDescent="0.3">
      <c r="D5534" s="5">
        <f t="shared" si="88"/>
        <v>1614149400</v>
      </c>
      <c r="E5534" s="6">
        <v>0.75164688821104064</v>
      </c>
      <c r="F5534" s="7">
        <v>0.67968138765354458</v>
      </c>
    </row>
    <row r="5535" spans="4:6" x14ac:dyDescent="0.3">
      <c r="D5535" s="5">
        <f t="shared" si="88"/>
        <v>1604006946</v>
      </c>
      <c r="E5535" s="6">
        <v>0.74692394002054252</v>
      </c>
      <c r="F5535" s="7">
        <v>0.66484111842186533</v>
      </c>
    </row>
    <row r="5536" spans="4:6" x14ac:dyDescent="0.3">
      <c r="D5536" s="5">
        <f t="shared" si="88"/>
        <v>1643881428</v>
      </c>
      <c r="E5536" s="6">
        <v>0.76549194265668463</v>
      </c>
      <c r="F5536" s="7">
        <v>0.72408082694327602</v>
      </c>
    </row>
    <row r="5537" spans="4:6" x14ac:dyDescent="0.3">
      <c r="D5537" s="5">
        <f t="shared" si="88"/>
        <v>132170691</v>
      </c>
      <c r="E5537" s="6">
        <v>6.1546774172733326E-2</v>
      </c>
      <c r="F5537" s="7">
        <v>-1.541917888566531</v>
      </c>
    </row>
    <row r="5538" spans="4:6" x14ac:dyDescent="0.3">
      <c r="D5538" s="5">
        <f t="shared" si="88"/>
        <v>1984993671</v>
      </c>
      <c r="E5538" s="6">
        <v>0.92433470899642889</v>
      </c>
      <c r="F5538" s="7">
        <v>1.4348474188102198</v>
      </c>
    </row>
    <row r="5539" spans="4:6" x14ac:dyDescent="0.3">
      <c r="D5539" s="5">
        <f t="shared" si="88"/>
        <v>1204130995</v>
      </c>
      <c r="E5539" s="6">
        <v>0.56071718974105755</v>
      </c>
      <c r="F5539" s="7">
        <v>0.15278779802450546</v>
      </c>
    </row>
    <row r="5540" spans="4:6" x14ac:dyDescent="0.3">
      <c r="D5540" s="5">
        <f t="shared" si="88"/>
        <v>814869943</v>
      </c>
      <c r="E5540" s="6">
        <v>0.37945338699915759</v>
      </c>
      <c r="F5540" s="7">
        <v>-0.30691670446302538</v>
      </c>
    </row>
    <row r="5541" spans="4:6" x14ac:dyDescent="0.3">
      <c r="D5541" s="5">
        <f t="shared" si="88"/>
        <v>1276540101</v>
      </c>
      <c r="E5541" s="6">
        <v>0.59443530728522254</v>
      </c>
      <c r="F5541" s="7">
        <v>0.23896930355870175</v>
      </c>
    </row>
    <row r="5542" spans="4:6" x14ac:dyDescent="0.3">
      <c r="D5542" s="5">
        <f t="shared" si="88"/>
        <v>2118932000</v>
      </c>
      <c r="E5542" s="6">
        <v>0.98670460375650282</v>
      </c>
      <c r="F5542" s="7">
        <v>2.2174729064999368</v>
      </c>
    </row>
    <row r="5543" spans="4:6" x14ac:dyDescent="0.3">
      <c r="D5543" s="5">
        <f t="shared" si="88"/>
        <v>467949037</v>
      </c>
      <c r="E5543" s="6">
        <v>0.21790575116677746</v>
      </c>
      <c r="F5543" s="7">
        <v>-0.77928558813003257</v>
      </c>
    </row>
    <row r="5544" spans="4:6" x14ac:dyDescent="0.3">
      <c r="D5544" s="5">
        <f t="shared" si="88"/>
        <v>1134965881</v>
      </c>
      <c r="E5544" s="6">
        <v>0.52850967368903534</v>
      </c>
      <c r="F5544" s="7">
        <v>7.1524089979595279E-2</v>
      </c>
    </row>
    <row r="5545" spans="4:6" x14ac:dyDescent="0.3">
      <c r="D5545" s="5">
        <f t="shared" si="88"/>
        <v>1482723134</v>
      </c>
      <c r="E5545" s="6">
        <v>0.69044676394243421</v>
      </c>
      <c r="F5545" s="7">
        <v>0.49711710640080808</v>
      </c>
    </row>
    <row r="5546" spans="4:6" x14ac:dyDescent="0.3">
      <c r="D5546" s="5">
        <f t="shared" si="88"/>
        <v>1193414098</v>
      </c>
      <c r="E5546" s="6">
        <v>0.55572674568344538</v>
      </c>
      <c r="F5546" s="7">
        <v>0.14014363042191946</v>
      </c>
    </row>
    <row r="5547" spans="4:6" x14ac:dyDescent="0.3">
      <c r="D5547" s="5">
        <f t="shared" si="88"/>
        <v>1043093783</v>
      </c>
      <c r="E5547" s="6">
        <v>0.48572839422684944</v>
      </c>
      <c r="F5547" s="7">
        <v>-3.5781244195176302E-2</v>
      </c>
    </row>
    <row r="5548" spans="4:6" x14ac:dyDescent="0.3">
      <c r="D5548" s="5">
        <f t="shared" si="88"/>
        <v>1278411631</v>
      </c>
      <c r="E5548" s="6">
        <v>0.59530680635506916</v>
      </c>
      <c r="F5548" s="7">
        <v>0.24121770770465178</v>
      </c>
    </row>
    <row r="5549" spans="4:6" x14ac:dyDescent="0.3">
      <c r="D5549" s="5">
        <f t="shared" si="88"/>
        <v>117759809</v>
      </c>
      <c r="E5549" s="6">
        <v>5.4836184303123675E-2</v>
      </c>
      <c r="F5549" s="7">
        <v>-1.5996674854515809</v>
      </c>
    </row>
    <row r="5550" spans="4:6" x14ac:dyDescent="0.3">
      <c r="D5550" s="5">
        <f t="shared" si="88"/>
        <v>2142010277</v>
      </c>
      <c r="E5550" s="6">
        <v>0.99745126394317607</v>
      </c>
      <c r="F5550" s="7">
        <v>2.8008087367807946</v>
      </c>
    </row>
    <row r="5551" spans="4:6" x14ac:dyDescent="0.3">
      <c r="D5551" s="5">
        <f t="shared" si="88"/>
        <v>2082928958</v>
      </c>
      <c r="E5551" s="6">
        <v>0.96993938085617437</v>
      </c>
      <c r="F5551" s="7">
        <v>1.8799034452435712</v>
      </c>
    </row>
    <row r="5552" spans="4:6" x14ac:dyDescent="0.3">
      <c r="D5552" s="5">
        <f t="shared" si="88"/>
        <v>2026862725</v>
      </c>
      <c r="E5552" s="6">
        <v>0.94383150659858395</v>
      </c>
      <c r="F5552" s="7">
        <v>1.5877760598192063</v>
      </c>
    </row>
    <row r="5553" spans="4:6" x14ac:dyDescent="0.3">
      <c r="D5553" s="5">
        <f t="shared" si="88"/>
        <v>1483124802</v>
      </c>
      <c r="E5553" s="6">
        <v>0.69063380518055872</v>
      </c>
      <c r="F5553" s="7">
        <v>0.4976476819092005</v>
      </c>
    </row>
    <row r="5554" spans="4:6" x14ac:dyDescent="0.3">
      <c r="D5554" s="5">
        <f t="shared" si="88"/>
        <v>1254977303</v>
      </c>
      <c r="E5554" s="6">
        <v>0.58439434700123438</v>
      </c>
      <c r="F5554" s="7">
        <v>0.21314828229249363</v>
      </c>
    </row>
    <row r="5555" spans="4:6" x14ac:dyDescent="0.3">
      <c r="D5555" s="5">
        <f t="shared" si="88"/>
        <v>643194890</v>
      </c>
      <c r="E5555" s="6">
        <v>0.29951096074610106</v>
      </c>
      <c r="F5555" s="7">
        <v>-0.52580755973124182</v>
      </c>
    </row>
    <row r="5556" spans="4:6" x14ac:dyDescent="0.3">
      <c r="D5556" s="5">
        <f t="shared" si="88"/>
        <v>1489450511</v>
      </c>
      <c r="E5556" s="6">
        <v>0.69357944297937624</v>
      </c>
      <c r="F5556" s="7">
        <v>0.50602213036617483</v>
      </c>
    </row>
    <row r="5557" spans="4:6" x14ac:dyDescent="0.3">
      <c r="D5557" s="5">
        <f t="shared" si="88"/>
        <v>1660598568</v>
      </c>
      <c r="E5557" s="6">
        <v>0.7732764675964382</v>
      </c>
      <c r="F5557" s="7">
        <v>0.74968064909796117</v>
      </c>
    </row>
    <row r="5558" spans="4:6" x14ac:dyDescent="0.3">
      <c r="D5558" s="5">
        <f t="shared" si="88"/>
        <v>1778868006</v>
      </c>
      <c r="E5558" s="6">
        <v>0.82834996639597225</v>
      </c>
      <c r="F5558" s="7">
        <v>0.94766491560847743</v>
      </c>
    </row>
    <row r="5559" spans="4:6" x14ac:dyDescent="0.3">
      <c r="D5559" s="5">
        <f t="shared" si="88"/>
        <v>603892331</v>
      </c>
      <c r="E5559" s="6">
        <v>0.28120928051062793</v>
      </c>
      <c r="F5559" s="7">
        <v>-0.57925287061108977</v>
      </c>
    </row>
    <row r="5560" spans="4:6" x14ac:dyDescent="0.3">
      <c r="D5560" s="5">
        <f t="shared" si="88"/>
        <v>543685323</v>
      </c>
      <c r="E5560" s="6">
        <v>0.25317320763428997</v>
      </c>
      <c r="F5560" s="7">
        <v>-0.66453740745587775</v>
      </c>
    </row>
    <row r="5561" spans="4:6" x14ac:dyDescent="0.3">
      <c r="D5561" s="5">
        <f t="shared" si="88"/>
        <v>1984060193</v>
      </c>
      <c r="E5561" s="6">
        <v>0.92390002442887054</v>
      </c>
      <c r="F5561" s="7">
        <v>1.4318038989163508</v>
      </c>
    </row>
    <row r="5562" spans="4:6" x14ac:dyDescent="0.3">
      <c r="D5562" s="5">
        <f t="shared" si="88"/>
        <v>1241371044</v>
      </c>
      <c r="E5562" s="6">
        <v>0.57805843891395114</v>
      </c>
      <c r="F5562" s="7">
        <v>0.19692897078584493</v>
      </c>
    </row>
    <row r="5563" spans="4:6" x14ac:dyDescent="0.3">
      <c r="D5563" s="5">
        <f t="shared" si="88"/>
        <v>985462683</v>
      </c>
      <c r="E5563" s="6">
        <v>0.45889182198689488</v>
      </c>
      <c r="F5563" s="7">
        <v>-0.10322595104131341</v>
      </c>
    </row>
    <row r="5564" spans="4:6" x14ac:dyDescent="0.3">
      <c r="D5564" s="5">
        <f t="shared" si="88"/>
        <v>358906396</v>
      </c>
      <c r="E5564" s="6">
        <v>0.16712881453999207</v>
      </c>
      <c r="F5564" s="7">
        <v>-0.96557352368125859</v>
      </c>
    </row>
    <row r="5565" spans="4:6" x14ac:dyDescent="0.3">
      <c r="D5565" s="5">
        <f t="shared" si="88"/>
        <v>1020060967</v>
      </c>
      <c r="E5565" s="6">
        <v>0.47500290346797824</v>
      </c>
      <c r="F5565" s="7">
        <v>-6.2699485706986677E-2</v>
      </c>
    </row>
    <row r="5566" spans="4:6" x14ac:dyDescent="0.3">
      <c r="D5566" s="5">
        <f t="shared" si="88"/>
        <v>1857879641</v>
      </c>
      <c r="E5566" s="6">
        <v>0.86514262609662729</v>
      </c>
      <c r="F5566" s="7">
        <v>1.1037196987827256</v>
      </c>
    </row>
    <row r="5567" spans="4:6" x14ac:dyDescent="0.3">
      <c r="D5567" s="5">
        <f t="shared" si="88"/>
        <v>643568344</v>
      </c>
      <c r="E5567" s="6">
        <v>0.29968486381665327</v>
      </c>
      <c r="F5567" s="7">
        <v>-0.52530709262714637</v>
      </c>
    </row>
    <row r="5568" spans="4:6" x14ac:dyDescent="0.3">
      <c r="D5568" s="5">
        <f t="shared" si="88"/>
        <v>189095722</v>
      </c>
      <c r="E5568" s="6">
        <v>8.8054557412913584E-2</v>
      </c>
      <c r="F5568" s="7">
        <v>-1.3528326021182011</v>
      </c>
    </row>
    <row r="5569" spans="4:6" x14ac:dyDescent="0.3">
      <c r="D5569" s="5">
        <f t="shared" si="88"/>
        <v>1034096912</v>
      </c>
      <c r="E5569" s="6">
        <v>0.481538899691346</v>
      </c>
      <c r="F5569" s="7">
        <v>-4.6291643887767416E-2</v>
      </c>
    </row>
    <row r="5570" spans="4:6" x14ac:dyDescent="0.3">
      <c r="D5570" s="5">
        <f t="shared" si="88"/>
        <v>782148284</v>
      </c>
      <c r="E5570" s="6">
        <v>0.36421617713218196</v>
      </c>
      <c r="F5570" s="7">
        <v>-0.34721160334835677</v>
      </c>
    </row>
    <row r="5571" spans="4:6" x14ac:dyDescent="0.3">
      <c r="D5571" s="5">
        <f t="shared" ref="D5571:D5634" si="89">MOD(D5570*$B$4,$B$5)</f>
        <v>169819057</v>
      </c>
      <c r="E5571" s="6">
        <v>7.9078160765653632E-2</v>
      </c>
      <c r="F5571" s="7">
        <v>-1.4112995011328118</v>
      </c>
    </row>
    <row r="5572" spans="4:6" x14ac:dyDescent="0.3">
      <c r="D5572" s="5">
        <f t="shared" si="89"/>
        <v>390619848</v>
      </c>
      <c r="E5572" s="6">
        <v>0.18189654143703779</v>
      </c>
      <c r="F5572" s="7">
        <v>-0.90816115701893951</v>
      </c>
    </row>
    <row r="5573" spans="4:6" x14ac:dyDescent="0.3">
      <c r="D5573" s="5">
        <f t="shared" si="89"/>
        <v>704262148</v>
      </c>
      <c r="E5573" s="6">
        <v>0.32794761874521861</v>
      </c>
      <c r="F5573" s="7">
        <v>-0.44558750562412669</v>
      </c>
    </row>
    <row r="5574" spans="4:6" x14ac:dyDescent="0.3">
      <c r="D5574" s="5">
        <f t="shared" si="89"/>
        <v>772014098</v>
      </c>
      <c r="E5574" s="6">
        <v>0.35949707902921091</v>
      </c>
      <c r="F5574" s="7">
        <v>-0.35980340315241038</v>
      </c>
    </row>
    <row r="5575" spans="4:6" x14ac:dyDescent="0.3">
      <c r="D5575" s="5">
        <f t="shared" si="89"/>
        <v>608798167</v>
      </c>
      <c r="E5575" s="6">
        <v>0.28349373841983616</v>
      </c>
      <c r="F5575" s="7">
        <v>-0.57249381204193972</v>
      </c>
    </row>
    <row r="5576" spans="4:6" x14ac:dyDescent="0.3">
      <c r="D5576" s="5">
        <f t="shared" si="89"/>
        <v>1130093709</v>
      </c>
      <c r="E5576" s="6">
        <v>0.52624089180141775</v>
      </c>
      <c r="F5576" s="7">
        <v>6.5823663428748708E-2</v>
      </c>
    </row>
    <row r="5577" spans="4:6" x14ac:dyDescent="0.3">
      <c r="D5577" s="5">
        <f t="shared" si="89"/>
        <v>373826045</v>
      </c>
      <c r="E5577" s="6">
        <v>0.17407631750598207</v>
      </c>
      <c r="F5577" s="7">
        <v>-0.93817859810914006</v>
      </c>
    </row>
    <row r="5578" spans="4:6" x14ac:dyDescent="0.3">
      <c r="D5578" s="5">
        <f t="shared" si="89"/>
        <v>1799416101</v>
      </c>
      <c r="E5578" s="6">
        <v>0.83791841877430528</v>
      </c>
      <c r="F5578" s="7">
        <v>0.98593876565052474</v>
      </c>
    </row>
    <row r="5579" spans="4:6" x14ac:dyDescent="0.3">
      <c r="D5579" s="5">
        <f t="shared" si="89"/>
        <v>343541162</v>
      </c>
      <c r="E5579" s="6">
        <v>0.15997381988910384</v>
      </c>
      <c r="F5579" s="7">
        <v>-0.99456548801186162</v>
      </c>
    </row>
    <row r="5580" spans="4:6" x14ac:dyDescent="0.3">
      <c r="D5580" s="5">
        <f t="shared" si="89"/>
        <v>206708768</v>
      </c>
      <c r="E5580" s="6">
        <v>9.6256271094322457E-2</v>
      </c>
      <c r="F5580" s="7">
        <v>-1.3031822685368304</v>
      </c>
    </row>
    <row r="5581" spans="4:6" x14ac:dyDescent="0.3">
      <c r="D5581" s="5">
        <f t="shared" si="89"/>
        <v>829916166</v>
      </c>
      <c r="E5581" s="6">
        <v>0.38645983057698219</v>
      </c>
      <c r="F5581" s="7">
        <v>-0.28855797227671653</v>
      </c>
    </row>
    <row r="5582" spans="4:6" x14ac:dyDescent="0.3">
      <c r="D5582" s="5">
        <f t="shared" si="89"/>
        <v>1723297848</v>
      </c>
      <c r="E5582" s="6">
        <v>0.80247309506169806</v>
      </c>
      <c r="F5582" s="7">
        <v>0.85048803489635549</v>
      </c>
    </row>
    <row r="5583" spans="4:6" x14ac:dyDescent="0.3">
      <c r="D5583" s="5">
        <f t="shared" si="89"/>
        <v>383870616</v>
      </c>
      <c r="E5583" s="6">
        <v>0.17875368537265218</v>
      </c>
      <c r="F5583" s="7">
        <v>-0.92012513523915052</v>
      </c>
    </row>
    <row r="5584" spans="4:6" x14ac:dyDescent="0.3">
      <c r="D5584" s="5">
        <f t="shared" si="89"/>
        <v>1329598620</v>
      </c>
      <c r="E5584" s="6">
        <v>0.61914260556841516</v>
      </c>
      <c r="F5584" s="7">
        <v>0.30322973631162548</v>
      </c>
    </row>
    <row r="5585" spans="4:6" x14ac:dyDescent="0.3">
      <c r="D5585" s="5">
        <f t="shared" si="89"/>
        <v>1358711778</v>
      </c>
      <c r="E5585" s="6">
        <v>0.63269947621291456</v>
      </c>
      <c r="F5585" s="7">
        <v>0.33901152563364056</v>
      </c>
    </row>
    <row r="5586" spans="4:6" x14ac:dyDescent="0.3">
      <c r="D5586" s="5">
        <f t="shared" si="89"/>
        <v>78172811</v>
      </c>
      <c r="E5586" s="6">
        <v>3.6402051836626655E-2</v>
      </c>
      <c r="F5586" s="7">
        <v>-1.7940567978630888</v>
      </c>
    </row>
    <row r="5587" spans="4:6" x14ac:dyDescent="0.3">
      <c r="D5587" s="5">
        <f t="shared" si="89"/>
        <v>350992002</v>
      </c>
      <c r="E5587" s="6">
        <v>0.16344338763825911</v>
      </c>
      <c r="F5587" s="7">
        <v>-0.98040392053134828</v>
      </c>
    </row>
    <row r="5588" spans="4:6" x14ac:dyDescent="0.3">
      <c r="D5588" s="5">
        <f t="shared" si="89"/>
        <v>1236437359</v>
      </c>
      <c r="E5588" s="6">
        <v>0.57576101280354053</v>
      </c>
      <c r="F5588" s="7">
        <v>0.19106078022842596</v>
      </c>
    </row>
    <row r="5589" spans="4:6" x14ac:dyDescent="0.3">
      <c r="D5589" s="5">
        <f t="shared" si="89"/>
        <v>1202238865</v>
      </c>
      <c r="E5589" s="6">
        <v>0.55983609804868339</v>
      </c>
      <c r="F5589" s="7">
        <v>0.15055367858872132</v>
      </c>
    </row>
    <row r="5590" spans="4:6" x14ac:dyDescent="0.3">
      <c r="D5590" s="5">
        <f t="shared" si="89"/>
        <v>1821659534</v>
      </c>
      <c r="E5590" s="6">
        <v>0.84827632442887535</v>
      </c>
      <c r="F5590" s="7">
        <v>1.0290687893294317</v>
      </c>
    </row>
    <row r="5591" spans="4:6" x14ac:dyDescent="0.3">
      <c r="D5591" s="5">
        <f t="shared" si="89"/>
        <v>314472005</v>
      </c>
      <c r="E5591" s="6">
        <v>0.14643743880692631</v>
      </c>
      <c r="F5591" s="7">
        <v>-1.0518358289796921</v>
      </c>
    </row>
    <row r="5592" spans="4:6" x14ac:dyDescent="0.3">
      <c r="D5592" s="5">
        <f t="shared" si="89"/>
        <v>1463736359</v>
      </c>
      <c r="E5592" s="6">
        <v>0.68160535784587761</v>
      </c>
      <c r="F5592" s="7">
        <v>0.47219265169634533</v>
      </c>
    </row>
    <row r="5593" spans="4:6" x14ac:dyDescent="0.3">
      <c r="D5593" s="5">
        <f t="shared" si="89"/>
        <v>1658315342</v>
      </c>
      <c r="E5593" s="6">
        <v>0.77221325763707349</v>
      </c>
      <c r="F5593" s="7">
        <v>0.74615550229704941</v>
      </c>
    </row>
    <row r="5594" spans="4:6" x14ac:dyDescent="0.3">
      <c r="D5594" s="5">
        <f t="shared" si="89"/>
        <v>1086931757</v>
      </c>
      <c r="E5594" s="6">
        <v>0.50614204165166432</v>
      </c>
      <c r="F5594" s="7">
        <v>1.539642353306225E-2</v>
      </c>
    </row>
    <row r="5595" spans="4:6" x14ac:dyDescent="0.3">
      <c r="D5595" s="5">
        <f t="shared" si="89"/>
        <v>2109862290</v>
      </c>
      <c r="E5595" s="6">
        <v>0.98248119091846164</v>
      </c>
      <c r="F5595" s="7">
        <v>2.1079233725088904</v>
      </c>
    </row>
    <row r="5596" spans="4:6" x14ac:dyDescent="0.3">
      <c r="D5596" s="5">
        <f t="shared" si="89"/>
        <v>750641615</v>
      </c>
      <c r="E5596" s="6">
        <v>0.34954474107319933</v>
      </c>
      <c r="F5596" s="7">
        <v>-0.38654986193844088</v>
      </c>
    </row>
    <row r="5597" spans="4:6" x14ac:dyDescent="0.3">
      <c r="D5597" s="5">
        <f t="shared" si="89"/>
        <v>1877305481</v>
      </c>
      <c r="E5597" s="6">
        <v>0.87418848776648617</v>
      </c>
      <c r="F5597" s="7">
        <v>1.1464160992514028</v>
      </c>
    </row>
    <row r="5598" spans="4:6" x14ac:dyDescent="0.3">
      <c r="D5598" s="5">
        <f t="shared" si="89"/>
        <v>2045420892</v>
      </c>
      <c r="E5598" s="6">
        <v>0.95247332654192418</v>
      </c>
      <c r="F5598" s="7">
        <v>1.6693231893927649</v>
      </c>
    </row>
    <row r="5599" spans="4:6" x14ac:dyDescent="0.3">
      <c r="D5599" s="5">
        <f t="shared" si="89"/>
        <v>1803723260</v>
      </c>
      <c r="E5599" s="6">
        <v>0.83992409598075235</v>
      </c>
      <c r="F5599" s="7">
        <v>0.99414596957706447</v>
      </c>
    </row>
    <row r="5600" spans="4:6" x14ac:dyDescent="0.3">
      <c r="D5600" s="5">
        <f t="shared" si="89"/>
        <v>2095983139</v>
      </c>
      <c r="E5600" s="6">
        <v>0.97601820759104396</v>
      </c>
      <c r="F5600" s="7">
        <v>1.9776909235996807</v>
      </c>
    </row>
    <row r="5601" spans="4:6" x14ac:dyDescent="0.3">
      <c r="D5601" s="5">
        <f t="shared" si="89"/>
        <v>805041558</v>
      </c>
      <c r="E5601" s="6">
        <v>0.37487668858363915</v>
      </c>
      <c r="F5601" s="7">
        <v>-0.31896457323370814</v>
      </c>
    </row>
    <row r="5602" spans="4:6" x14ac:dyDescent="0.3">
      <c r="D5602" s="5">
        <f t="shared" si="89"/>
        <v>1444453753</v>
      </c>
      <c r="E5602" s="6">
        <v>0.67262619470490714</v>
      </c>
      <c r="F5602" s="7">
        <v>0.44717652349426074</v>
      </c>
    </row>
    <row r="5603" spans="4:6" x14ac:dyDescent="0.3">
      <c r="D5603" s="5">
        <f t="shared" si="89"/>
        <v>728060267</v>
      </c>
      <c r="E5603" s="6">
        <v>0.33902948148458217</v>
      </c>
      <c r="F5603" s="7">
        <v>-0.41511330085135867</v>
      </c>
    </row>
    <row r="5604" spans="4:6" x14ac:dyDescent="0.3">
      <c r="D5604" s="5">
        <f t="shared" si="89"/>
        <v>627265202</v>
      </c>
      <c r="E5604" s="6">
        <v>0.292093121718702</v>
      </c>
      <c r="F5604" s="7">
        <v>-0.54728020174844605</v>
      </c>
    </row>
    <row r="5605" spans="4:6" x14ac:dyDescent="0.3">
      <c r="D5605" s="5">
        <f t="shared" si="89"/>
        <v>1346626689</v>
      </c>
      <c r="E5605" s="6">
        <v>0.62707191810670493</v>
      </c>
      <c r="F5605" s="7">
        <v>0.32410814089105461</v>
      </c>
    </row>
    <row r="5606" spans="4:6" x14ac:dyDescent="0.3">
      <c r="D5606" s="5">
        <f t="shared" si="89"/>
        <v>834393676</v>
      </c>
      <c r="E5606" s="6">
        <v>0.3885448336494573</v>
      </c>
      <c r="F5606" s="7">
        <v>-0.2831137165315053</v>
      </c>
    </row>
    <row r="5607" spans="4:6" x14ac:dyDescent="0.3">
      <c r="D5607" s="5">
        <f t="shared" si="89"/>
        <v>961334711</v>
      </c>
      <c r="E5607" s="6">
        <v>0.44765635947478594</v>
      </c>
      <c r="F5607" s="7">
        <v>-0.13158478719185621</v>
      </c>
    </row>
    <row r="5608" spans="4:6" x14ac:dyDescent="0.3">
      <c r="D5608" s="5">
        <f t="shared" si="89"/>
        <v>1761190305</v>
      </c>
      <c r="E5608" s="6">
        <v>0.82011814538400452</v>
      </c>
      <c r="F5608" s="7">
        <v>0.91581542981373076</v>
      </c>
    </row>
    <row r="5609" spans="4:6" x14ac:dyDescent="0.3">
      <c r="D5609" s="5">
        <f t="shared" si="89"/>
        <v>1982078866</v>
      </c>
      <c r="E5609" s="6">
        <v>0.92297739714661375</v>
      </c>
      <c r="F5609" s="7">
        <v>1.425387547246546</v>
      </c>
    </row>
    <row r="5610" spans="4:6" x14ac:dyDescent="0.3">
      <c r="D5610" s="5">
        <f t="shared" si="89"/>
        <v>90015895</v>
      </c>
      <c r="E5610" s="6">
        <v>4.1916917582896458E-2</v>
      </c>
      <c r="F5610" s="7">
        <v>-1.7288617840602365</v>
      </c>
    </row>
    <row r="5611" spans="4:6" x14ac:dyDescent="0.3">
      <c r="D5611" s="5">
        <f t="shared" si="89"/>
        <v>797849664</v>
      </c>
      <c r="E5611" s="6">
        <v>0.37152770196229939</v>
      </c>
      <c r="F5611" s="7">
        <v>-0.32780989675002087</v>
      </c>
    </row>
    <row r="5612" spans="4:6" x14ac:dyDescent="0.3">
      <c r="D5612" s="5">
        <f t="shared" si="89"/>
        <v>29405646</v>
      </c>
      <c r="E5612" s="6">
        <v>1.3693070983228341E-2</v>
      </c>
      <c r="F5612" s="7">
        <v>-2.2059694050125969</v>
      </c>
    </row>
    <row r="5613" spans="4:6" x14ac:dyDescent="0.3">
      <c r="D5613" s="5">
        <f t="shared" si="89"/>
        <v>2100731046</v>
      </c>
      <c r="E5613" s="6">
        <v>0.97822912407874052</v>
      </c>
      <c r="F5613" s="7">
        <v>2.0184756096605012</v>
      </c>
    </row>
    <row r="5614" spans="4:6" x14ac:dyDescent="0.3">
      <c r="D5614" s="5">
        <f t="shared" si="89"/>
        <v>210510126</v>
      </c>
      <c r="E5614" s="6">
        <v>9.80264163557686E-2</v>
      </c>
      <c r="F5614" s="7">
        <v>-1.2928792282240544</v>
      </c>
    </row>
    <row r="5615" spans="4:6" x14ac:dyDescent="0.3">
      <c r="D5615" s="5">
        <f t="shared" si="89"/>
        <v>1789158189</v>
      </c>
      <c r="E5615" s="6">
        <v>0.83314170626284711</v>
      </c>
      <c r="F5615" s="7">
        <v>0.96665488484651252</v>
      </c>
    </row>
    <row r="5616" spans="4:6" x14ac:dyDescent="0.3">
      <c r="D5616" s="5">
        <f t="shared" si="89"/>
        <v>1252593467</v>
      </c>
      <c r="E5616" s="6">
        <v>0.58328428685971001</v>
      </c>
      <c r="F5616" s="7">
        <v>0.21030270235027176</v>
      </c>
    </row>
    <row r="5617" spans="4:6" x14ac:dyDescent="0.3">
      <c r="D5617" s="5">
        <f t="shared" si="89"/>
        <v>1537164272</v>
      </c>
      <c r="E5617" s="6">
        <v>0.7157978943696226</v>
      </c>
      <c r="F5617" s="7">
        <v>0.57040327139981606</v>
      </c>
    </row>
    <row r="5618" spans="4:6" x14ac:dyDescent="0.3">
      <c r="D5618" s="5">
        <f t="shared" si="89"/>
        <v>601602568</v>
      </c>
      <c r="E5618" s="6">
        <v>0.28014302652342526</v>
      </c>
      <c r="F5618" s="7">
        <v>-0.58241667392803109</v>
      </c>
    </row>
    <row r="5619" spans="4:6" x14ac:dyDescent="0.3">
      <c r="D5619" s="5">
        <f t="shared" si="89"/>
        <v>1683685194</v>
      </c>
      <c r="E5619" s="6">
        <v>0.78402701558920274</v>
      </c>
      <c r="F5619" s="7">
        <v>0.78586604526034143</v>
      </c>
    </row>
    <row r="5620" spans="4:6" x14ac:dyDescent="0.3">
      <c r="D5620" s="5">
        <f t="shared" si="89"/>
        <v>1649378859</v>
      </c>
      <c r="E5620" s="6">
        <v>0.7680518834554142</v>
      </c>
      <c r="F5620" s="7">
        <v>0.73244625854421941</v>
      </c>
    </row>
    <row r="5621" spans="4:6" x14ac:dyDescent="0.3">
      <c r="D5621" s="5">
        <f t="shared" si="89"/>
        <v>1358173911</v>
      </c>
      <c r="E5621" s="6">
        <v>0.63244901237306095</v>
      </c>
      <c r="F5621" s="7">
        <v>0.3383466467664592</v>
      </c>
    </row>
    <row r="5622" spans="4:6" x14ac:dyDescent="0.3">
      <c r="D5622" s="5">
        <f t="shared" si="89"/>
        <v>2032082265</v>
      </c>
      <c r="E5622" s="6">
        <v>0.94626204431640171</v>
      </c>
      <c r="F5622" s="7">
        <v>1.609642559742525</v>
      </c>
    </row>
    <row r="5623" spans="4:6" x14ac:dyDescent="0.3">
      <c r="D5623" s="5">
        <f t="shared" si="89"/>
        <v>32469796</v>
      </c>
      <c r="E5623" s="6">
        <v>1.5119927018061212E-2</v>
      </c>
      <c r="F5623" s="7">
        <v>-2.166934432136546</v>
      </c>
    </row>
    <row r="5624" spans="4:6" x14ac:dyDescent="0.3">
      <c r="D5624" s="5">
        <f t="shared" si="89"/>
        <v>1833944053</v>
      </c>
      <c r="E5624" s="6">
        <v>0.85399674936569925</v>
      </c>
      <c r="F5624" s="7">
        <v>1.0537301059959068</v>
      </c>
    </row>
    <row r="5625" spans="4:6" x14ac:dyDescent="0.3">
      <c r="D5625" s="5">
        <f t="shared" si="89"/>
        <v>595002082</v>
      </c>
      <c r="E5625" s="6">
        <v>0.27706943571294607</v>
      </c>
      <c r="F5625" s="7">
        <v>-0.59156954675432749</v>
      </c>
    </row>
    <row r="5626" spans="4:6" x14ac:dyDescent="0.3">
      <c r="D5626" s="5">
        <f t="shared" si="89"/>
        <v>899205244</v>
      </c>
      <c r="E5626" s="6">
        <v>0.4187250718648779</v>
      </c>
      <c r="F5626" s="7">
        <v>-0.20515612977869715</v>
      </c>
    </row>
    <row r="5627" spans="4:6" x14ac:dyDescent="0.3">
      <c r="D5627" s="5">
        <f t="shared" si="89"/>
        <v>596859960</v>
      </c>
      <c r="E5627" s="6">
        <v>0.27793457757489248</v>
      </c>
      <c r="F5627" s="7">
        <v>-0.5889882509565002</v>
      </c>
    </row>
    <row r="5628" spans="4:6" x14ac:dyDescent="0.3">
      <c r="D5628" s="5">
        <f t="shared" si="89"/>
        <v>386521008</v>
      </c>
      <c r="E5628" s="6">
        <v>0.17998787032439176</v>
      </c>
      <c r="F5628" s="7">
        <v>-0.91541131471566406</v>
      </c>
    </row>
    <row r="5629" spans="4:6" x14ac:dyDescent="0.3">
      <c r="D5629" s="5">
        <f t="shared" si="89"/>
        <v>417652032</v>
      </c>
      <c r="E5629" s="6">
        <v>0.19448438304894081</v>
      </c>
      <c r="F5629" s="7">
        <v>-0.86148901974897985</v>
      </c>
    </row>
    <row r="5630" spans="4:6" x14ac:dyDescent="0.3">
      <c r="D5630" s="5">
        <f t="shared" si="89"/>
        <v>2052242283</v>
      </c>
      <c r="E5630" s="6">
        <v>0.95564978425917191</v>
      </c>
      <c r="F5630" s="7">
        <v>1.7022931328691295</v>
      </c>
    </row>
    <row r="5631" spans="4:6" x14ac:dyDescent="0.3">
      <c r="D5631" s="5">
        <f t="shared" si="89"/>
        <v>366606583</v>
      </c>
      <c r="E5631" s="6">
        <v>0.17071449353426182</v>
      </c>
      <c r="F5631" s="7">
        <v>-0.95134555831172218</v>
      </c>
    </row>
    <row r="5632" spans="4:6" x14ac:dyDescent="0.3">
      <c r="D5632" s="5">
        <f t="shared" si="89"/>
        <v>1201116713</v>
      </c>
      <c r="E5632" s="6">
        <v>0.55931355530332172</v>
      </c>
      <c r="F5632" s="7">
        <v>0.14922906097170929</v>
      </c>
    </row>
    <row r="5633" spans="4:6" x14ac:dyDescent="0.3">
      <c r="D5633" s="5">
        <f t="shared" si="89"/>
        <v>1341351517</v>
      </c>
      <c r="E5633" s="6">
        <v>0.62461547472012735</v>
      </c>
      <c r="F5633" s="7">
        <v>0.31762547140281339</v>
      </c>
    </row>
    <row r="5634" spans="4:6" x14ac:dyDescent="0.3">
      <c r="D5634" s="5">
        <f t="shared" si="89"/>
        <v>1747120057</v>
      </c>
      <c r="E5634" s="6">
        <v>0.81356617558148336</v>
      </c>
      <c r="F5634" s="7">
        <v>0.89111468256200177</v>
      </c>
    </row>
    <row r="5635" spans="4:6" x14ac:dyDescent="0.3">
      <c r="D5635" s="5">
        <f t="shared" ref="D5635:D5698" si="90">MOD(D5634*$B$4,$B$5)</f>
        <v>1401970110</v>
      </c>
      <c r="E5635" s="6">
        <v>0.65284320679758046</v>
      </c>
      <c r="F5635" s="7">
        <v>0.39300798143956461</v>
      </c>
    </row>
    <row r="5636" spans="4:6" x14ac:dyDescent="0.3">
      <c r="D5636" s="5">
        <f t="shared" si="90"/>
        <v>847011899</v>
      </c>
      <c r="E5636" s="6">
        <v>0.39442065162064566</v>
      </c>
      <c r="F5636" s="7">
        <v>-0.26781554664856144</v>
      </c>
    </row>
    <row r="5637" spans="4:6" x14ac:dyDescent="0.3">
      <c r="D5637" s="5">
        <f t="shared" si="90"/>
        <v>170221396</v>
      </c>
      <c r="E5637" s="6">
        <v>7.9265514462502226E-2</v>
      </c>
      <c r="F5637" s="7">
        <v>-1.4100293086165134</v>
      </c>
    </row>
    <row r="5638" spans="4:6" x14ac:dyDescent="0.3">
      <c r="D5638" s="5">
        <f t="shared" si="90"/>
        <v>484572894</v>
      </c>
      <c r="E5638" s="6">
        <v>0.22564683782462666</v>
      </c>
      <c r="F5638" s="7">
        <v>-0.75326002469918274</v>
      </c>
    </row>
    <row r="5639" spans="4:6" x14ac:dyDescent="0.3">
      <c r="D5639" s="5">
        <f t="shared" si="90"/>
        <v>426283150</v>
      </c>
      <c r="E5639" s="6">
        <v>0.19850356057146895</v>
      </c>
      <c r="F5639" s="7">
        <v>-0.84697847170946494</v>
      </c>
    </row>
    <row r="5640" spans="4:6" x14ac:dyDescent="0.3">
      <c r="D5640" s="5">
        <f t="shared" si="90"/>
        <v>2073111743</v>
      </c>
      <c r="E5640" s="6">
        <v>0.96536788387724004</v>
      </c>
      <c r="F5640" s="7">
        <v>1.8166923599119948</v>
      </c>
    </row>
    <row r="5641" spans="4:6" x14ac:dyDescent="0.3">
      <c r="D5641" s="5">
        <f t="shared" si="90"/>
        <v>586479800</v>
      </c>
      <c r="E5641" s="6">
        <v>0.2731009389023305</v>
      </c>
      <c r="F5641" s="7">
        <v>-0.60346126291934166</v>
      </c>
    </row>
    <row r="5642" spans="4:6" x14ac:dyDescent="0.3">
      <c r="D5642" s="5">
        <f t="shared" si="90"/>
        <v>1836991046</v>
      </c>
      <c r="E5642" s="6">
        <v>0.85541561604981831</v>
      </c>
      <c r="F5642" s="7">
        <v>1.0599468766625555</v>
      </c>
    </row>
    <row r="5643" spans="4:6" x14ac:dyDescent="0.3">
      <c r="D5643" s="5">
        <f t="shared" si="90"/>
        <v>1647513189</v>
      </c>
      <c r="E5643" s="6">
        <v>0.76718311316071364</v>
      </c>
      <c r="F5643" s="7">
        <v>0.72960155134835347</v>
      </c>
    </row>
    <row r="5644" spans="4:6" x14ac:dyDescent="0.3">
      <c r="D5644" s="5">
        <f t="shared" si="90"/>
        <v>1494730515</v>
      </c>
      <c r="E5644" s="6">
        <v>0.69603813644129608</v>
      </c>
      <c r="F5644" s="7">
        <v>0.51303944743128227</v>
      </c>
    </row>
    <row r="5645" spans="4:6" x14ac:dyDescent="0.3">
      <c r="D5645" s="5">
        <f t="shared" si="90"/>
        <v>981117659</v>
      </c>
      <c r="E5645" s="6">
        <v>0.45686851251578753</v>
      </c>
      <c r="F5645" s="7">
        <v>-0.10832609318741941</v>
      </c>
    </row>
    <row r="5646" spans="4:6" x14ac:dyDescent="0.3">
      <c r="D5646" s="5">
        <f t="shared" si="90"/>
        <v>1073650298</v>
      </c>
      <c r="E5646" s="6">
        <v>0.49995738035063947</v>
      </c>
      <c r="F5646" s="7">
        <v>-1.0683161834517828E-4</v>
      </c>
    </row>
    <row r="5647" spans="4:6" x14ac:dyDescent="0.3">
      <c r="D5647" s="5">
        <f t="shared" si="90"/>
        <v>950681707</v>
      </c>
      <c r="E5647" s="6">
        <v>0.44269566791383147</v>
      </c>
      <c r="F5647" s="7">
        <v>-0.14413820582225087</v>
      </c>
    </row>
    <row r="5648" spans="4:6" x14ac:dyDescent="0.3">
      <c r="D5648" s="5">
        <f t="shared" si="90"/>
        <v>778625854</v>
      </c>
      <c r="E5648" s="6">
        <v>0.36257591784240295</v>
      </c>
      <c r="F5648" s="7">
        <v>-0.35158190751958202</v>
      </c>
    </row>
    <row r="5649" spans="4:6" x14ac:dyDescent="0.3">
      <c r="D5649" s="5">
        <f t="shared" si="90"/>
        <v>1937292287</v>
      </c>
      <c r="E5649" s="6">
        <v>0.90212202109594086</v>
      </c>
      <c r="F5649" s="7">
        <v>1.2937379334676427</v>
      </c>
    </row>
    <row r="5650" spans="4:6" x14ac:dyDescent="0.3">
      <c r="D5650" s="5">
        <f t="shared" si="90"/>
        <v>713093515</v>
      </c>
      <c r="E5650" s="6">
        <v>0.33206004447495568</v>
      </c>
      <c r="F5650" s="7">
        <v>-0.43423184691568389</v>
      </c>
    </row>
    <row r="5651" spans="4:6" x14ac:dyDescent="0.3">
      <c r="D5651" s="5">
        <f t="shared" si="90"/>
        <v>1869168449</v>
      </c>
      <c r="E5651" s="6">
        <v>0.87039938696697294</v>
      </c>
      <c r="F5651" s="7">
        <v>1.1282810922350788</v>
      </c>
    </row>
    <row r="5652" spans="4:6" x14ac:dyDescent="0.3">
      <c r="D5652" s="5">
        <f t="shared" si="90"/>
        <v>104772974</v>
      </c>
      <c r="E5652" s="6">
        <v>4.8788717993338331E-2</v>
      </c>
      <c r="F5652" s="7">
        <v>-1.6567133829728991</v>
      </c>
    </row>
    <row r="5653" spans="4:6" x14ac:dyDescent="0.3">
      <c r="D5653" s="5">
        <f t="shared" si="90"/>
        <v>172239269</v>
      </c>
      <c r="E5653" s="6">
        <v>8.0205159802180861E-2</v>
      </c>
      <c r="F5653" s="7">
        <v>-1.4036928933031674</v>
      </c>
    </row>
    <row r="5654" spans="4:6" x14ac:dyDescent="0.3">
      <c r="D5654" s="5">
        <f t="shared" si="90"/>
        <v>1252556362</v>
      </c>
      <c r="E5654" s="6">
        <v>0.58326700849762836</v>
      </c>
      <c r="F5654" s="7">
        <v>0.21025842370721259</v>
      </c>
    </row>
    <row r="5655" spans="4:6" x14ac:dyDescent="0.3">
      <c r="D5655" s="5">
        <f t="shared" si="90"/>
        <v>1893552464</v>
      </c>
      <c r="E5655" s="6">
        <v>0.88175407879217904</v>
      </c>
      <c r="F5655" s="7">
        <v>1.1838010097951062</v>
      </c>
    </row>
    <row r="5656" spans="4:6" x14ac:dyDescent="0.3">
      <c r="D5656" s="5">
        <f t="shared" si="90"/>
        <v>324522483</v>
      </c>
      <c r="E5656" s="6">
        <v>0.15111755733482313</v>
      </c>
      <c r="F5656" s="7">
        <v>-1.0316521203177793</v>
      </c>
    </row>
    <row r="5657" spans="4:6" x14ac:dyDescent="0.3">
      <c r="D5657" s="5">
        <f t="shared" si="90"/>
        <v>1279055675</v>
      </c>
      <c r="E5657" s="6">
        <v>0.59560671271347132</v>
      </c>
      <c r="F5657" s="7">
        <v>0.24199172580870129</v>
      </c>
    </row>
    <row r="5658" spans="4:6" x14ac:dyDescent="0.3">
      <c r="D5658" s="5">
        <f t="shared" si="90"/>
        <v>1141636675</v>
      </c>
      <c r="E5658" s="6">
        <v>0.5316160042133331</v>
      </c>
      <c r="F5658" s="7">
        <v>7.9332707349343043E-2</v>
      </c>
    </row>
    <row r="5659" spans="4:6" x14ac:dyDescent="0.3">
      <c r="D5659" s="5">
        <f t="shared" si="90"/>
        <v>1366073258</v>
      </c>
      <c r="E5659" s="6">
        <v>0.63612743246939729</v>
      </c>
      <c r="F5659" s="7">
        <v>0.34812656448760471</v>
      </c>
    </row>
    <row r="5660" spans="4:6" x14ac:dyDescent="0.3">
      <c r="D5660" s="5">
        <f t="shared" si="90"/>
        <v>1089372136</v>
      </c>
      <c r="E5660" s="6">
        <v>0.50727843167938147</v>
      </c>
      <c r="F5660" s="7">
        <v>1.8245334880376687E-2</v>
      </c>
    </row>
    <row r="5661" spans="4:6" x14ac:dyDescent="0.3">
      <c r="D5661" s="5">
        <f t="shared" si="90"/>
        <v>1797796414</v>
      </c>
      <c r="E5661" s="6">
        <v>0.83716419324014724</v>
      </c>
      <c r="F5661" s="7">
        <v>0.98286961607478496</v>
      </c>
    </row>
    <row r="5662" spans="4:6" x14ac:dyDescent="0.3">
      <c r="D5662" s="5">
        <f t="shared" si="90"/>
        <v>1616524924</v>
      </c>
      <c r="E5662" s="6">
        <v>0.75275307777594125</v>
      </c>
      <c r="F5662" s="7">
        <v>0.68317883575968441</v>
      </c>
    </row>
    <row r="5663" spans="4:6" x14ac:dyDescent="0.3">
      <c r="D5663" s="5">
        <f t="shared" si="90"/>
        <v>308809012</v>
      </c>
      <c r="E5663" s="6">
        <v>0.14380040219407567</v>
      </c>
      <c r="F5663" s="7">
        <v>-1.0633995331734281</v>
      </c>
    </row>
    <row r="5664" spans="4:6" x14ac:dyDescent="0.3">
      <c r="D5664" s="5">
        <f t="shared" si="90"/>
        <v>835824425</v>
      </c>
      <c r="E5664" s="6">
        <v>0.38921107807123201</v>
      </c>
      <c r="F5664" s="7">
        <v>-0.28137582775686298</v>
      </c>
    </row>
    <row r="5665" spans="4:6" x14ac:dyDescent="0.3">
      <c r="D5665" s="5">
        <f t="shared" si="90"/>
        <v>1305542986</v>
      </c>
      <c r="E5665" s="6">
        <v>0.6079408280625388</v>
      </c>
      <c r="F5665" s="7">
        <v>0.27395611905250256</v>
      </c>
    </row>
    <row r="5666" spans="4:6" x14ac:dyDescent="0.3">
      <c r="D5666" s="5">
        <f t="shared" si="90"/>
        <v>1957855991</v>
      </c>
      <c r="E5666" s="6">
        <v>0.91169774198131426</v>
      </c>
      <c r="F5666" s="7">
        <v>1.3512838729666545</v>
      </c>
    </row>
    <row r="5667" spans="4:6" x14ac:dyDescent="0.3">
      <c r="D5667" s="5">
        <f t="shared" si="90"/>
        <v>1206204385</v>
      </c>
      <c r="E5667" s="6">
        <v>0.56168268719844772</v>
      </c>
      <c r="F5667" s="7">
        <v>0.15523681537312736</v>
      </c>
    </row>
    <row r="5668" spans="4:6" x14ac:dyDescent="0.3">
      <c r="D5668" s="5">
        <f t="shared" si="90"/>
        <v>2115230871</v>
      </c>
      <c r="E5668" s="6">
        <v>0.98498113126026576</v>
      </c>
      <c r="F5668" s="7">
        <v>2.1695924020771975</v>
      </c>
    </row>
    <row r="5669" spans="4:6" x14ac:dyDescent="0.3">
      <c r="D5669" s="5">
        <f t="shared" si="90"/>
        <v>51893779</v>
      </c>
      <c r="E5669" s="6">
        <v>2.4164923954908664E-2</v>
      </c>
      <c r="F5669" s="7">
        <v>-1.9744565979006021</v>
      </c>
    </row>
    <row r="5670" spans="4:6" x14ac:dyDescent="0.3">
      <c r="D5670" s="5">
        <f t="shared" si="90"/>
        <v>998673707</v>
      </c>
      <c r="E5670" s="6">
        <v>0.46504368443511768</v>
      </c>
      <c r="F5670" s="7">
        <v>-8.7734914477386863E-2</v>
      </c>
    </row>
    <row r="5671" spans="4:6" x14ac:dyDescent="0.3">
      <c r="D5671" s="5">
        <f t="shared" si="90"/>
        <v>265602741</v>
      </c>
      <c r="E5671" s="6">
        <v>0.12368091440171089</v>
      </c>
      <c r="F5671" s="7">
        <v>-1.1567810430143315</v>
      </c>
    </row>
    <row r="5672" spans="4:6" x14ac:dyDescent="0.3">
      <c r="D5672" s="5">
        <f t="shared" si="90"/>
        <v>432538221</v>
      </c>
      <c r="E5672" s="6">
        <v>0.20141630498824298</v>
      </c>
      <c r="F5672" s="7">
        <v>-0.83657303124376747</v>
      </c>
    </row>
    <row r="5673" spans="4:6" x14ac:dyDescent="0.3">
      <c r="D5673" s="5">
        <f t="shared" si="90"/>
        <v>1216449757</v>
      </c>
      <c r="E5673" s="6">
        <v>0.56645356031735761</v>
      </c>
      <c r="F5673" s="7">
        <v>0.16735226887542209</v>
      </c>
    </row>
    <row r="5674" spans="4:6" x14ac:dyDescent="0.3">
      <c r="D5674" s="5">
        <f t="shared" si="90"/>
        <v>600860226</v>
      </c>
      <c r="E5674" s="6">
        <v>0.27979734659176075</v>
      </c>
      <c r="F5674" s="7">
        <v>-0.58344363123408505</v>
      </c>
    </row>
    <row r="5675" spans="4:6" x14ac:dyDescent="0.3">
      <c r="D5675" s="5">
        <f t="shared" si="90"/>
        <v>209832864</v>
      </c>
      <c r="E5675" s="6">
        <v>9.7711041660710277E-2</v>
      </c>
      <c r="F5675" s="7">
        <v>-1.2947048004545971</v>
      </c>
    </row>
    <row r="5676" spans="4:6" x14ac:dyDescent="0.3">
      <c r="D5676" s="5">
        <f t="shared" si="90"/>
        <v>1309298892</v>
      </c>
      <c r="E5676" s="6">
        <v>0.60968980808713458</v>
      </c>
      <c r="F5676" s="7">
        <v>0.27851065910460998</v>
      </c>
    </row>
    <row r="5677" spans="4:6" x14ac:dyDescent="0.3">
      <c r="D5677" s="5">
        <f t="shared" si="90"/>
        <v>723084522</v>
      </c>
      <c r="E5677" s="6">
        <v>0.33671246966040924</v>
      </c>
      <c r="F5677" s="7">
        <v>-0.42145215795107904</v>
      </c>
    </row>
    <row r="5678" spans="4:6" x14ac:dyDescent="0.3">
      <c r="D5678" s="5">
        <f t="shared" si="90"/>
        <v>961246771</v>
      </c>
      <c r="E5678" s="6">
        <v>0.44761540922114196</v>
      </c>
      <c r="F5678" s="7">
        <v>-0.13168832746292991</v>
      </c>
    </row>
    <row r="5679" spans="4:6" x14ac:dyDescent="0.3">
      <c r="D5679" s="5">
        <f t="shared" si="90"/>
        <v>1811205859</v>
      </c>
      <c r="E5679" s="6">
        <v>0.84340845266674502</v>
      </c>
      <c r="F5679" s="7">
        <v>1.0085654277929545</v>
      </c>
    </row>
    <row r="5680" spans="4:6" x14ac:dyDescent="0.3">
      <c r="D5680" s="5">
        <f t="shared" si="90"/>
        <v>363783125</v>
      </c>
      <c r="E5680" s="6">
        <v>0.169399718446098</v>
      </c>
      <c r="F5680" s="7">
        <v>-0.95654009641444859</v>
      </c>
    </row>
    <row r="5681" spans="4:6" x14ac:dyDescent="0.3">
      <c r="D5681" s="5">
        <f t="shared" si="90"/>
        <v>201445356</v>
      </c>
      <c r="E5681" s="6">
        <v>9.3805303884488808E-2</v>
      </c>
      <c r="F5681" s="7">
        <v>-1.3176805513807093</v>
      </c>
    </row>
    <row r="5682" spans="4:6" x14ac:dyDescent="0.3">
      <c r="D5682" s="5">
        <f t="shared" si="90"/>
        <v>162825860</v>
      </c>
      <c r="E5682" s="6">
        <v>7.5821699645204188E-2</v>
      </c>
      <c r="F5682" s="7">
        <v>-1.4337507664563927</v>
      </c>
    </row>
    <row r="5683" spans="4:6" x14ac:dyDescent="0.3">
      <c r="D5683" s="5">
        <f t="shared" si="90"/>
        <v>2124423687</v>
      </c>
      <c r="E5683" s="6">
        <v>0.98926186979679565</v>
      </c>
      <c r="F5683" s="7">
        <v>2.2995053415659243</v>
      </c>
    </row>
    <row r="5684" spans="4:6" x14ac:dyDescent="0.3">
      <c r="D5684" s="5">
        <f t="shared" si="90"/>
        <v>1416683633</v>
      </c>
      <c r="E5684" s="6">
        <v>0.65969472486497338</v>
      </c>
      <c r="F5684" s="7">
        <v>0.41163012146302158</v>
      </c>
    </row>
    <row r="5685" spans="4:6" x14ac:dyDescent="0.3">
      <c r="D5685" s="5">
        <f t="shared" si="90"/>
        <v>266393475</v>
      </c>
      <c r="E5685" s="6">
        <v>0.12404912861441181</v>
      </c>
      <c r="F5685" s="7">
        <v>-1.1549808777491488</v>
      </c>
    </row>
    <row r="5686" spans="4:6" x14ac:dyDescent="0.3">
      <c r="D5686" s="5">
        <f t="shared" si="90"/>
        <v>2094837136</v>
      </c>
      <c r="E5686" s="6">
        <v>0.9754845583583085</v>
      </c>
      <c r="F5686" s="7">
        <v>1.9683230167340697</v>
      </c>
    </row>
    <row r="5687" spans="4:6" x14ac:dyDescent="0.3">
      <c r="D5687" s="5">
        <f t="shared" si="90"/>
        <v>1320905567</v>
      </c>
      <c r="E5687" s="6">
        <v>0.61509458731403066</v>
      </c>
      <c r="F5687" s="7">
        <v>0.29262235391838348</v>
      </c>
    </row>
    <row r="5688" spans="4:6" x14ac:dyDescent="0.3">
      <c r="D5688" s="5">
        <f t="shared" si="90"/>
        <v>495661580</v>
      </c>
      <c r="E5688" s="6">
        <v>0.23081040962674693</v>
      </c>
      <c r="F5688" s="7">
        <v>-0.73618056328704395</v>
      </c>
    </row>
    <row r="5689" spans="4:6" x14ac:dyDescent="0.3">
      <c r="D5689" s="5">
        <f t="shared" si="90"/>
        <v>964816953</v>
      </c>
      <c r="E5689" s="6">
        <v>0.44927790476873319</v>
      </c>
      <c r="F5689" s="7">
        <v>-0.12748592875172576</v>
      </c>
    </row>
    <row r="5690" spans="4:6" x14ac:dyDescent="0.3">
      <c r="D5690" s="5">
        <f t="shared" si="90"/>
        <v>201285774</v>
      </c>
      <c r="E5690" s="6">
        <v>9.3730992724868456E-2</v>
      </c>
      <c r="F5690" s="7">
        <v>-1.3181244664132012</v>
      </c>
    </row>
    <row r="5691" spans="4:6" x14ac:dyDescent="0.3">
      <c r="D5691" s="5">
        <f t="shared" si="90"/>
        <v>1049577726</v>
      </c>
      <c r="E5691" s="6">
        <v>0.48874771547387141</v>
      </c>
      <c r="F5691" s="7">
        <v>-2.8209035322643902E-2</v>
      </c>
    </row>
    <row r="5692" spans="4:6" x14ac:dyDescent="0.3">
      <c r="D5692" s="5">
        <f t="shared" si="90"/>
        <v>732211722</v>
      </c>
      <c r="E5692" s="6">
        <v>0.34096265336588272</v>
      </c>
      <c r="F5692" s="7">
        <v>-0.40983729392889667</v>
      </c>
    </row>
    <row r="5693" spans="4:6" x14ac:dyDescent="0.3">
      <c r="D5693" s="5">
        <f t="shared" si="90"/>
        <v>1306170336</v>
      </c>
      <c r="E5693" s="6">
        <v>0.60823296067140342</v>
      </c>
      <c r="F5693" s="7">
        <v>0.27471646733555899</v>
      </c>
    </row>
    <row r="5694" spans="4:6" x14ac:dyDescent="0.3">
      <c r="D5694" s="5">
        <f t="shared" si="90"/>
        <v>28413136</v>
      </c>
      <c r="E5694" s="6">
        <v>1.3230897498532103E-2</v>
      </c>
      <c r="F5694" s="7">
        <v>-2.2193665855396043</v>
      </c>
    </row>
    <row r="5695" spans="4:6" x14ac:dyDescent="0.3">
      <c r="D5695" s="5">
        <f t="shared" si="90"/>
        <v>1435921070</v>
      </c>
      <c r="E5695" s="6">
        <v>0.66865285455123791</v>
      </c>
      <c r="F5695" s="7">
        <v>0.43619632936875186</v>
      </c>
    </row>
    <row r="5696" spans="4:6" x14ac:dyDescent="0.3">
      <c r="D5696" s="5">
        <f t="shared" si="90"/>
        <v>1163779398</v>
      </c>
      <c r="E5696" s="6">
        <v>0.54192701311961466</v>
      </c>
      <c r="F5696" s="7">
        <v>0.10528965210319442</v>
      </c>
    </row>
    <row r="5697" spans="4:6" x14ac:dyDescent="0.3">
      <c r="D5697" s="5">
        <f t="shared" si="90"/>
        <v>770598985</v>
      </c>
      <c r="E5697" s="6">
        <v>0.35883811568733132</v>
      </c>
      <c r="F5697" s="7">
        <v>-0.36156619359951325</v>
      </c>
    </row>
    <row r="5698" spans="4:6" x14ac:dyDescent="0.3">
      <c r="D5698" s="5">
        <f t="shared" si="90"/>
        <v>1019355248</v>
      </c>
      <c r="E5698" s="6">
        <v>0.47467427744965468</v>
      </c>
      <c r="F5698" s="7">
        <v>-6.3524871179644143E-2</v>
      </c>
    </row>
    <row r="5699" spans="4:6" x14ac:dyDescent="0.3">
      <c r="D5699" s="5">
        <f t="shared" ref="D5699:D5762" si="91">MOD(D5698*$B$4,$B$5)</f>
        <v>4372497</v>
      </c>
      <c r="E5699" s="6">
        <v>2.0361025836654963E-3</v>
      </c>
      <c r="F5699" s="7">
        <v>-2.8725136265775468</v>
      </c>
    </row>
    <row r="5700" spans="4:6" x14ac:dyDescent="0.3">
      <c r="D5700" s="5">
        <f t="shared" si="91"/>
        <v>611405281</v>
      </c>
      <c r="E5700" s="6">
        <v>0.28470777048236484</v>
      </c>
      <c r="F5700" s="7">
        <v>-0.56891247203259532</v>
      </c>
    </row>
    <row r="5701" spans="4:6" x14ac:dyDescent="0.3">
      <c r="D5701" s="5">
        <f t="shared" si="91"/>
        <v>276558430</v>
      </c>
      <c r="E5701" s="6">
        <v>0.12878255464954538</v>
      </c>
      <c r="F5701" s="7">
        <v>-1.1321649106757603</v>
      </c>
    </row>
    <row r="5702" spans="4:6" x14ac:dyDescent="0.3">
      <c r="D5702" s="5">
        <f t="shared" si="91"/>
        <v>993624778</v>
      </c>
      <c r="E5702" s="6">
        <v>0.46269259365526272</v>
      </c>
      <c r="F5702" s="7">
        <v>-9.3652520846593881E-2</v>
      </c>
    </row>
    <row r="5703" spans="4:6" x14ac:dyDescent="0.3">
      <c r="D5703" s="5">
        <f t="shared" si="91"/>
        <v>1361886740</v>
      </c>
      <c r="E5703" s="6">
        <v>0.63417793310636461</v>
      </c>
      <c r="F5703" s="7">
        <v>0.34293928889727149</v>
      </c>
    </row>
    <row r="5704" spans="4:6" x14ac:dyDescent="0.3">
      <c r="D5704" s="5">
        <f t="shared" si="91"/>
        <v>865424576</v>
      </c>
      <c r="E5704" s="6">
        <v>0.40299472250323254</v>
      </c>
      <c r="F5704" s="7">
        <v>-0.24560315718389267</v>
      </c>
    </row>
    <row r="5705" spans="4:6" x14ac:dyDescent="0.3">
      <c r="D5705" s="5">
        <f t="shared" si="91"/>
        <v>2057806652</v>
      </c>
      <c r="E5705" s="6">
        <v>0.95824089549318037</v>
      </c>
      <c r="F5705" s="7">
        <v>1.7306275818598791</v>
      </c>
    </row>
    <row r="5706" spans="4:6" x14ac:dyDescent="0.3">
      <c r="D5706" s="5">
        <f t="shared" si="91"/>
        <v>528806707</v>
      </c>
      <c r="E5706" s="6">
        <v>0.24624481214791985</v>
      </c>
      <c r="F5706" s="7">
        <v>-0.68635444431541026</v>
      </c>
    </row>
    <row r="5707" spans="4:6" x14ac:dyDescent="0.3">
      <c r="D5707" s="5">
        <f t="shared" si="91"/>
        <v>1037925355</v>
      </c>
      <c r="E5707" s="6">
        <v>0.48332165738877064</v>
      </c>
      <c r="F5707" s="7">
        <v>-4.1818590653687621E-2</v>
      </c>
    </row>
    <row r="5708" spans="4:6" x14ac:dyDescent="0.3">
      <c r="D5708" s="5">
        <f t="shared" si="91"/>
        <v>901326695</v>
      </c>
      <c r="E5708" s="6">
        <v>0.41971294946941823</v>
      </c>
      <c r="F5708" s="7">
        <v>-0.202627877431765</v>
      </c>
    </row>
    <row r="5709" spans="4:6" x14ac:dyDescent="0.3">
      <c r="D5709" s="5">
        <f t="shared" si="91"/>
        <v>2069689772</v>
      </c>
      <c r="E5709" s="6">
        <v>0.96377440445476625</v>
      </c>
      <c r="F5709" s="7">
        <v>1.796272488272789</v>
      </c>
    </row>
    <row r="5710" spans="4:6" x14ac:dyDescent="0.3">
      <c r="D5710" s="5">
        <f t="shared" si="91"/>
        <v>760758478</v>
      </c>
      <c r="E5710" s="6">
        <v>0.35425577252568285</v>
      </c>
      <c r="F5710" s="7">
        <v>-0.37385587688108507</v>
      </c>
    </row>
    <row r="5711" spans="4:6" x14ac:dyDescent="0.3">
      <c r="D5711" s="5">
        <f t="shared" si="91"/>
        <v>602127838</v>
      </c>
      <c r="E5711" s="6">
        <v>0.28038762442803722</v>
      </c>
      <c r="F5711" s="7">
        <v>-0.58169038539807127</v>
      </c>
    </row>
    <row r="5712" spans="4:6" x14ac:dyDescent="0.3">
      <c r="D5712" s="5">
        <f t="shared" si="91"/>
        <v>1269189600</v>
      </c>
      <c r="E5712" s="6">
        <v>0.59101246352401793</v>
      </c>
      <c r="F5712" s="7">
        <v>0.23015018042986479</v>
      </c>
    </row>
    <row r="5713" spans="4:6" x14ac:dyDescent="0.3">
      <c r="D5713" s="5">
        <f t="shared" si="91"/>
        <v>1637699984</v>
      </c>
      <c r="E5713" s="6">
        <v>0.76261348348354319</v>
      </c>
      <c r="F5713" s="7">
        <v>0.71473463322126041</v>
      </c>
    </row>
    <row r="5714" spans="4:6" x14ac:dyDescent="0.3">
      <c r="D5714" s="5">
        <f t="shared" si="91"/>
        <v>247914300</v>
      </c>
      <c r="E5714" s="6">
        <v>0.11544409218751275</v>
      </c>
      <c r="F5714" s="7">
        <v>-1.198074065120506</v>
      </c>
    </row>
    <row r="5715" spans="4:6" x14ac:dyDescent="0.3">
      <c r="D5715" s="5">
        <f t="shared" si="91"/>
        <v>1292294216</v>
      </c>
      <c r="E5715" s="6">
        <v>0.6017713887633489</v>
      </c>
      <c r="F5715" s="7">
        <v>0.25793480562907939</v>
      </c>
    </row>
    <row r="5716" spans="4:6" x14ac:dyDescent="0.3">
      <c r="D5716" s="5">
        <f t="shared" si="91"/>
        <v>229122480</v>
      </c>
      <c r="E5716" s="6">
        <v>0.10669346908730779</v>
      </c>
      <c r="F5716" s="7">
        <v>-1.2443060692158954</v>
      </c>
    </row>
    <row r="5717" spans="4:6" x14ac:dyDescent="0.3">
      <c r="D5717" s="5">
        <f t="shared" si="91"/>
        <v>430450030</v>
      </c>
      <c r="E5717" s="6">
        <v>0.20044391527813293</v>
      </c>
      <c r="F5717" s="7">
        <v>-0.84003666262705223</v>
      </c>
    </row>
    <row r="5718" spans="4:6" x14ac:dyDescent="0.3">
      <c r="D5718" s="5">
        <f t="shared" si="91"/>
        <v>1349113405</v>
      </c>
      <c r="E5718" s="6">
        <v>0.62822988548151204</v>
      </c>
      <c r="F5718" s="7">
        <v>0.32716878470751254</v>
      </c>
    </row>
    <row r="5719" spans="4:6" x14ac:dyDescent="0.3">
      <c r="D5719" s="5">
        <f t="shared" si="91"/>
        <v>611577480</v>
      </c>
      <c r="E5719" s="6">
        <v>0.28478795689045261</v>
      </c>
      <c r="F5719" s="7">
        <v>-0.56867618293301203</v>
      </c>
    </row>
    <row r="5720" spans="4:6" x14ac:dyDescent="0.3">
      <c r="D5720" s="5">
        <f t="shared" si="91"/>
        <v>2146325418</v>
      </c>
      <c r="E5720" s="6">
        <v>0.99946065805802187</v>
      </c>
      <c r="F5720" s="7">
        <v>3.2691571112745259</v>
      </c>
    </row>
    <row r="5721" spans="4:6" x14ac:dyDescent="0.3">
      <c r="D5721" s="5">
        <f t="shared" si="91"/>
        <v>2073186410</v>
      </c>
      <c r="E5721" s="6">
        <v>0.96540265340861176</v>
      </c>
      <c r="F5721" s="7">
        <v>1.8171464420199508</v>
      </c>
    </row>
    <row r="5722" spans="4:6" x14ac:dyDescent="0.3">
      <c r="D5722" s="5">
        <f t="shared" si="91"/>
        <v>2043246910</v>
      </c>
      <c r="E5722" s="6">
        <v>0.95146098728427753</v>
      </c>
      <c r="F5722" s="7">
        <v>1.6591874514048131</v>
      </c>
    </row>
    <row r="5723" spans="4:6" x14ac:dyDescent="0.3">
      <c r="D5723" s="5">
        <f t="shared" si="91"/>
        <v>2090136841</v>
      </c>
      <c r="E5723" s="6">
        <v>0.97329581293584388</v>
      </c>
      <c r="F5723" s="7">
        <v>1.9316042237853543</v>
      </c>
    </row>
    <row r="5724" spans="4:6" x14ac:dyDescent="0.3">
      <c r="D5724" s="5">
        <f t="shared" si="91"/>
        <v>2066232204</v>
      </c>
      <c r="E5724" s="6">
        <v>0.96216434888743274</v>
      </c>
      <c r="F5724" s="7">
        <v>1.776373947526209</v>
      </c>
    </row>
    <row r="5725" spans="4:6" x14ac:dyDescent="0.3">
      <c r="D5725" s="5">
        <f t="shared" si="91"/>
        <v>1364218016</v>
      </c>
      <c r="E5725" s="6">
        <v>0.63526351809060533</v>
      </c>
      <c r="F5725" s="7">
        <v>0.34582669240829117</v>
      </c>
    </row>
    <row r="5726" spans="4:6" x14ac:dyDescent="0.3">
      <c r="D5726" s="5">
        <f t="shared" si="91"/>
        <v>1729298728</v>
      </c>
      <c r="E5726" s="6">
        <v>0.8052674725700798</v>
      </c>
      <c r="F5726" s="7">
        <v>0.86058789571299632</v>
      </c>
    </row>
    <row r="5727" spans="4:6" x14ac:dyDescent="0.3">
      <c r="D5727" s="5">
        <f t="shared" si="91"/>
        <v>142056751</v>
      </c>
      <c r="E5727" s="6">
        <v>6.6150329603022265E-2</v>
      </c>
      <c r="F5727" s="7">
        <v>-1.5050910908494577</v>
      </c>
    </row>
    <row r="5728" spans="4:6" x14ac:dyDescent="0.3">
      <c r="D5728" s="5">
        <f t="shared" si="91"/>
        <v>306142650</v>
      </c>
      <c r="E5728" s="6">
        <v>0.14255878063157087</v>
      </c>
      <c r="F5728" s="7">
        <v>-1.068893721765211</v>
      </c>
    </row>
    <row r="5729" spans="4:6" x14ac:dyDescent="0.3">
      <c r="D5729" s="5">
        <f t="shared" si="91"/>
        <v>976883143</v>
      </c>
      <c r="E5729" s="6">
        <v>0.45489666234226589</v>
      </c>
      <c r="F5729" s="7">
        <v>-0.11329923378056851</v>
      </c>
    </row>
    <row r="5730" spans="4:6" x14ac:dyDescent="0.3">
      <c r="D5730" s="5">
        <f t="shared" si="91"/>
        <v>680274927</v>
      </c>
      <c r="E5730" s="6">
        <v>0.31677769852502058</v>
      </c>
      <c r="F5730" s="7">
        <v>-0.47672859631902675</v>
      </c>
    </row>
    <row r="5731" spans="4:6" x14ac:dyDescent="0.3">
      <c r="D5731" s="5">
        <f t="shared" si="91"/>
        <v>378554940</v>
      </c>
      <c r="E5731" s="6">
        <v>0.17627838084127603</v>
      </c>
      <c r="F5731" s="7">
        <v>-0.92964144420581296</v>
      </c>
    </row>
    <row r="5732" spans="4:6" x14ac:dyDescent="0.3">
      <c r="D5732" s="5">
        <f t="shared" si="91"/>
        <v>287156417</v>
      </c>
      <c r="E5732" s="6">
        <v>0.13371762692343223</v>
      </c>
      <c r="F5732" s="7">
        <v>-1.1089882431803557</v>
      </c>
    </row>
    <row r="5733" spans="4:6" x14ac:dyDescent="0.3">
      <c r="D5733" s="5">
        <f t="shared" si="91"/>
        <v>1467947269</v>
      </c>
      <c r="E5733" s="6">
        <v>0.68356621561904085</v>
      </c>
      <c r="F5733" s="7">
        <v>0.47769462745881691</v>
      </c>
    </row>
    <row r="5734" spans="4:6" x14ac:dyDescent="0.3">
      <c r="D5734" s="5">
        <f t="shared" si="91"/>
        <v>912205487</v>
      </c>
      <c r="E5734" s="6">
        <v>0.42477878176120926</v>
      </c>
      <c r="F5734" s="7">
        <v>-0.18968297380292778</v>
      </c>
    </row>
    <row r="5735" spans="4:6" x14ac:dyDescent="0.3">
      <c r="D5735" s="5">
        <f t="shared" si="91"/>
        <v>1066364889</v>
      </c>
      <c r="E5735" s="6">
        <v>0.49656484741397655</v>
      </c>
      <c r="F5735" s="7">
        <v>-8.6107570062399445E-3</v>
      </c>
    </row>
    <row r="5736" spans="4:6" x14ac:dyDescent="0.3">
      <c r="D5736" s="5">
        <f t="shared" si="91"/>
        <v>1464021976</v>
      </c>
      <c r="E5736" s="6">
        <v>0.68173835862589849</v>
      </c>
      <c r="F5736" s="7">
        <v>0.47256538549910149</v>
      </c>
    </row>
    <row r="5737" spans="4:6" x14ac:dyDescent="0.3">
      <c r="D5737" s="5">
        <f t="shared" si="91"/>
        <v>412948020</v>
      </c>
      <c r="E5737" s="6">
        <v>0.19229390676346972</v>
      </c>
      <c r="F5737" s="7">
        <v>-0.86947420044423762</v>
      </c>
    </row>
    <row r="5738" spans="4:6" x14ac:dyDescent="0.3">
      <c r="D5738" s="5">
        <f t="shared" si="91"/>
        <v>470661966</v>
      </c>
      <c r="E5738" s="6">
        <v>0.21916905717846849</v>
      </c>
      <c r="F5738" s="7">
        <v>-0.77500261503508594</v>
      </c>
    </row>
    <row r="5739" spans="4:6" x14ac:dyDescent="0.3">
      <c r="D5739" s="5">
        <f t="shared" si="91"/>
        <v>1094259173</v>
      </c>
      <c r="E5739" s="6">
        <v>0.50955413562204144</v>
      </c>
      <c r="F5739" s="7">
        <v>2.3950956197070446E-2</v>
      </c>
    </row>
    <row r="5740" spans="4:6" x14ac:dyDescent="0.3">
      <c r="D5740" s="5">
        <f t="shared" si="91"/>
        <v>1476758271</v>
      </c>
      <c r="E5740" s="6">
        <v>0.68766915815665308</v>
      </c>
      <c r="F5740" s="7">
        <v>0.48925428203769866</v>
      </c>
    </row>
    <row r="5741" spans="4:6" x14ac:dyDescent="0.3">
      <c r="D5741" s="5">
        <f t="shared" si="91"/>
        <v>1026320923</v>
      </c>
      <c r="E5741" s="6">
        <v>0.47791792264014288</v>
      </c>
      <c r="F5741" s="7">
        <v>-5.5379854128041896E-2</v>
      </c>
    </row>
    <row r="5742" spans="4:6" x14ac:dyDescent="0.3">
      <c r="D5742" s="5">
        <f t="shared" si="91"/>
        <v>1237021490</v>
      </c>
      <c r="E5742" s="6">
        <v>0.57603301999721024</v>
      </c>
      <c r="F5742" s="7">
        <v>0.19175520620808978</v>
      </c>
    </row>
    <row r="5743" spans="4:6" x14ac:dyDescent="0.3">
      <c r="D5743" s="5">
        <f t="shared" si="91"/>
        <v>1481538955</v>
      </c>
      <c r="E5743" s="6">
        <v>0.68989533762437794</v>
      </c>
      <c r="F5743" s="7">
        <v>0.49555370165152579</v>
      </c>
    </row>
    <row r="5744" spans="4:6" x14ac:dyDescent="0.3">
      <c r="D5744" s="5">
        <f t="shared" si="91"/>
        <v>2013968058</v>
      </c>
      <c r="E5744" s="6">
        <v>0.93782695935836713</v>
      </c>
      <c r="F5744" s="7">
        <v>1.5367845369712554</v>
      </c>
    </row>
    <row r="5745" spans="4:6" x14ac:dyDescent="0.3">
      <c r="D5745" s="5">
        <f t="shared" si="91"/>
        <v>1814911675</v>
      </c>
      <c r="E5745" s="6">
        <v>0.8451341077174378</v>
      </c>
      <c r="F5745" s="7">
        <v>1.015784991519961</v>
      </c>
    </row>
    <row r="5746" spans="4:6" x14ac:dyDescent="0.3">
      <c r="D5746" s="5">
        <f t="shared" si="91"/>
        <v>1006084560</v>
      </c>
      <c r="E5746" s="6">
        <v>0.46849463178636008</v>
      </c>
      <c r="F5746" s="7">
        <v>-7.9054513024145984E-2</v>
      </c>
    </row>
    <row r="5747" spans="4:6" x14ac:dyDescent="0.3">
      <c r="D5747" s="5">
        <f t="shared" si="91"/>
        <v>1512602502</v>
      </c>
      <c r="E5747" s="6">
        <v>0.70436042892221407</v>
      </c>
      <c r="F5747" s="7">
        <v>0.53698331084566164</v>
      </c>
    </row>
    <row r="5748" spans="4:6" x14ac:dyDescent="0.3">
      <c r="D5748" s="5">
        <f t="shared" si="91"/>
        <v>391376042</v>
      </c>
      <c r="E5748" s="6">
        <v>0.18224867170886014</v>
      </c>
      <c r="F5748" s="7">
        <v>-0.9068287887291907</v>
      </c>
    </row>
    <row r="5749" spans="4:6" x14ac:dyDescent="0.3">
      <c r="D5749" s="5">
        <f t="shared" si="91"/>
        <v>699280723</v>
      </c>
      <c r="E5749" s="6">
        <v>0.32562796196493132</v>
      </c>
      <c r="F5749" s="7">
        <v>-0.45201812672806063</v>
      </c>
    </row>
    <row r="5750" spans="4:6" x14ac:dyDescent="0.3">
      <c r="D5750" s="5">
        <f t="shared" si="91"/>
        <v>831816387</v>
      </c>
      <c r="E5750" s="6">
        <v>0.38734468993483551</v>
      </c>
      <c r="F5750" s="7">
        <v>-0.28624643639676134</v>
      </c>
    </row>
    <row r="5751" spans="4:6" x14ac:dyDescent="0.3">
      <c r="D5751" s="5">
        <f t="shared" si="91"/>
        <v>1107068918</v>
      </c>
      <c r="E5751" s="6">
        <v>0.51551913797438065</v>
      </c>
      <c r="F5751" s="7">
        <v>3.8910526426370134E-2</v>
      </c>
    </row>
    <row r="5752" spans="4:6" x14ac:dyDescent="0.3">
      <c r="D5752" s="5">
        <f t="shared" si="91"/>
        <v>1340668830</v>
      </c>
      <c r="E5752" s="6">
        <v>0.62429757381258311</v>
      </c>
      <c r="F5752" s="7">
        <v>0.31678749640963716</v>
      </c>
    </row>
    <row r="5753" spans="4:6" x14ac:dyDescent="0.3">
      <c r="D5753" s="5">
        <f t="shared" si="91"/>
        <v>1005390585</v>
      </c>
      <c r="E5753" s="6">
        <v>0.46817147449419971</v>
      </c>
      <c r="F5753" s="7">
        <v>-7.9867109582450607E-2</v>
      </c>
    </row>
    <row r="5754" spans="4:6" x14ac:dyDescent="0.3">
      <c r="D5754" s="5">
        <f t="shared" si="91"/>
        <v>225989982</v>
      </c>
      <c r="E5754" s="6">
        <v>0.10523478603478036</v>
      </c>
      <c r="F5754" s="7">
        <v>-1.2522752832473354</v>
      </c>
    </row>
    <row r="5755" spans="4:6" x14ac:dyDescent="0.3">
      <c r="D5755" s="5">
        <f t="shared" si="91"/>
        <v>1692978009</v>
      </c>
      <c r="E5755" s="6">
        <v>0.78835431978884551</v>
      </c>
      <c r="F5755" s="7">
        <v>0.80072414656614965</v>
      </c>
    </row>
    <row r="5756" spans="4:6" x14ac:dyDescent="0.3">
      <c r="D5756" s="5">
        <f t="shared" si="91"/>
        <v>1398769501</v>
      </c>
      <c r="E5756" s="6">
        <v>0.65135280708908361</v>
      </c>
      <c r="F5756" s="7">
        <v>0.3889753436829565</v>
      </c>
    </row>
    <row r="5757" spans="4:6" x14ac:dyDescent="0.3">
      <c r="D5757" s="5">
        <f t="shared" si="91"/>
        <v>969237444</v>
      </c>
      <c r="E5757" s="6">
        <v>0.4513363563002426</v>
      </c>
      <c r="F5757" s="7">
        <v>-0.12228575574487589</v>
      </c>
    </row>
    <row r="5758" spans="4:6" x14ac:dyDescent="0.3">
      <c r="D5758" s="5">
        <f t="shared" si="91"/>
        <v>981925782</v>
      </c>
      <c r="E5758" s="6">
        <v>0.45724482411262096</v>
      </c>
      <c r="F5758" s="7">
        <v>-0.10737731780618359</v>
      </c>
    </row>
    <row r="5759" spans="4:6" x14ac:dyDescent="0.3">
      <c r="D5759" s="5">
        <f t="shared" si="91"/>
        <v>1427849985</v>
      </c>
      <c r="E5759" s="6">
        <v>0.66489446271666741</v>
      </c>
      <c r="F5759" s="7">
        <v>0.42585833789031796</v>
      </c>
    </row>
    <row r="5760" spans="4:6" x14ac:dyDescent="0.3">
      <c r="D5760" s="5">
        <f t="shared" si="91"/>
        <v>258975470</v>
      </c>
      <c r="E5760" s="6">
        <v>0.12059485085363951</v>
      </c>
      <c r="F5760" s="7">
        <v>-1.1720183182704083</v>
      </c>
    </row>
    <row r="5761" spans="4:6" x14ac:dyDescent="0.3">
      <c r="D5761" s="5">
        <f t="shared" si="91"/>
        <v>502603183</v>
      </c>
      <c r="E5761" s="6">
        <v>0.23404284541871664</v>
      </c>
      <c r="F5761" s="7">
        <v>-0.72559727709796562</v>
      </c>
    </row>
    <row r="5762" spans="4:6" x14ac:dyDescent="0.3">
      <c r="D5762" s="5">
        <f t="shared" si="91"/>
        <v>1035486434</v>
      </c>
      <c r="E5762" s="6">
        <v>0.48218594629521105</v>
      </c>
      <c r="F5762" s="7">
        <v>-4.4668060141664405E-2</v>
      </c>
    </row>
    <row r="5763" spans="4:6" x14ac:dyDescent="0.3">
      <c r="D5763" s="5">
        <f t="shared" ref="D5763:D5826" si="92">MOD(D5762*$B$4,$B$5)</f>
        <v>1283771689</v>
      </c>
      <c r="E5763" s="6">
        <v>0.59780277786571789</v>
      </c>
      <c r="F5763" s="7">
        <v>0.24766392732900205</v>
      </c>
    </row>
    <row r="5764" spans="4:6" x14ac:dyDescent="0.3">
      <c r="D5764" s="5">
        <f t="shared" si="92"/>
        <v>1155081887</v>
      </c>
      <c r="E5764" s="6">
        <v>0.53787691894720957</v>
      </c>
      <c r="F5764" s="7">
        <v>9.5086448156698825E-2</v>
      </c>
    </row>
    <row r="5765" spans="4:6" x14ac:dyDescent="0.3">
      <c r="D5765" s="5">
        <f t="shared" si="92"/>
        <v>1839840316</v>
      </c>
      <c r="E5765" s="6">
        <v>0.85674241078714131</v>
      </c>
      <c r="F5765" s="7">
        <v>1.0657975284362271</v>
      </c>
    </row>
    <row r="5766" spans="4:6" x14ac:dyDescent="0.3">
      <c r="D5766" s="5">
        <f t="shared" si="92"/>
        <v>1745671951</v>
      </c>
      <c r="E5766" s="6">
        <v>0.81289184867673725</v>
      </c>
      <c r="F5766" s="7">
        <v>0.88860332655744301</v>
      </c>
    </row>
    <row r="5767" spans="4:6" x14ac:dyDescent="0.3">
      <c r="D5767" s="5">
        <f t="shared" si="92"/>
        <v>219922088</v>
      </c>
      <c r="E5767" s="6">
        <v>0.10240920270086191</v>
      </c>
      <c r="F5767" s="7">
        <v>-1.2679427237270871</v>
      </c>
    </row>
    <row r="5768" spans="4:6" x14ac:dyDescent="0.3">
      <c r="D5768" s="5">
        <f t="shared" si="92"/>
        <v>847442727</v>
      </c>
      <c r="E5768" s="6">
        <v>0.39462127154192073</v>
      </c>
      <c r="F5768" s="7">
        <v>-0.26729434159207793</v>
      </c>
    </row>
    <row r="5769" spans="4:6" x14ac:dyDescent="0.3">
      <c r="D5769" s="5">
        <f t="shared" si="92"/>
        <v>1639366961</v>
      </c>
      <c r="E5769" s="6">
        <v>0.76338973013999845</v>
      </c>
      <c r="F5769" s="7">
        <v>0.71724888638981066</v>
      </c>
    </row>
    <row r="5770" spans="4:6" x14ac:dyDescent="0.3">
      <c r="D5770" s="5">
        <f t="shared" si="92"/>
        <v>1257666128</v>
      </c>
      <c r="E5770" s="6">
        <v>0.58564642871324568</v>
      </c>
      <c r="F5770" s="7">
        <v>0.21636000078421572</v>
      </c>
    </row>
    <row r="5771" spans="4:6" x14ac:dyDescent="0.3">
      <c r="D5771" s="5">
        <f t="shared" si="92"/>
        <v>1586447645</v>
      </c>
      <c r="E5771" s="6">
        <v>0.73874725330504332</v>
      </c>
      <c r="F5771" s="7">
        <v>0.63948803733759874</v>
      </c>
    </row>
    <row r="5772" spans="4:6" x14ac:dyDescent="0.3">
      <c r="D5772" s="5">
        <f t="shared" si="92"/>
        <v>147419775</v>
      </c>
      <c r="E5772" s="6">
        <v>6.8647682265050414E-2</v>
      </c>
      <c r="F5772" s="7">
        <v>-1.4859385920993715</v>
      </c>
    </row>
    <row r="5773" spans="4:6" x14ac:dyDescent="0.3">
      <c r="D5773" s="5">
        <f t="shared" si="92"/>
        <v>1486636514</v>
      </c>
      <c r="E5773" s="6">
        <v>0.69226907351265576</v>
      </c>
      <c r="F5773" s="7">
        <v>0.50229240212589721</v>
      </c>
    </row>
    <row r="5774" spans="4:6" x14ac:dyDescent="0.3">
      <c r="D5774" s="5">
        <f t="shared" si="92"/>
        <v>1117619142</v>
      </c>
      <c r="E5774" s="6">
        <v>0.52043196886818111</v>
      </c>
      <c r="F5774" s="7">
        <v>5.1237761197746819E-2</v>
      </c>
    </row>
    <row r="5775" spans="4:6" x14ac:dyDescent="0.3">
      <c r="D5775" s="5">
        <f t="shared" si="92"/>
        <v>1656907195</v>
      </c>
      <c r="E5775" s="6">
        <v>0.77155753809172434</v>
      </c>
      <c r="F5775" s="7">
        <v>0.74398603480572079</v>
      </c>
    </row>
    <row r="5776" spans="4:6" x14ac:dyDescent="0.3">
      <c r="D5776" s="5">
        <f t="shared" si="92"/>
        <v>1833744624</v>
      </c>
      <c r="E5776" s="6">
        <v>0.85390388300074627</v>
      </c>
      <c r="F5776" s="7">
        <v>1.0533246306736455</v>
      </c>
    </row>
    <row r="5777" spans="4:6" x14ac:dyDescent="0.3">
      <c r="D5777" s="5">
        <f t="shared" si="92"/>
        <v>1705783058</v>
      </c>
      <c r="E5777" s="6">
        <v>0.79431713539577753</v>
      </c>
      <c r="F5777" s="7">
        <v>0.82149261448110589</v>
      </c>
    </row>
    <row r="5778" spans="4:6" x14ac:dyDescent="0.3">
      <c r="D5778" s="5">
        <f t="shared" si="92"/>
        <v>1035999444</v>
      </c>
      <c r="E5778" s="6">
        <v>0.48242483519243529</v>
      </c>
      <c r="F5778" s="7">
        <v>-4.4068664788354646E-2</v>
      </c>
    </row>
    <row r="5779" spans="4:6" x14ac:dyDescent="0.3">
      <c r="D5779" s="5">
        <f t="shared" si="92"/>
        <v>277473635</v>
      </c>
      <c r="E5779" s="6">
        <v>0.1292087301883928</v>
      </c>
      <c r="F5779" s="7">
        <v>-1.13013947025254</v>
      </c>
    </row>
    <row r="5780" spans="4:6" x14ac:dyDescent="0.3">
      <c r="D5780" s="5">
        <f t="shared" si="92"/>
        <v>74328746</v>
      </c>
      <c r="E5780" s="6">
        <v>3.4612019578564933E-2</v>
      </c>
      <c r="F5780" s="7">
        <v>-1.8169547704797759</v>
      </c>
    </row>
    <row r="5781" spans="4:6" x14ac:dyDescent="0.3">
      <c r="D5781" s="5">
        <f t="shared" si="92"/>
        <v>1625207676</v>
      </c>
      <c r="E5781" s="6">
        <v>0.75679629925340064</v>
      </c>
      <c r="F5781" s="7">
        <v>0.69603421696707601</v>
      </c>
    </row>
    <row r="5782" spans="4:6" x14ac:dyDescent="0.3">
      <c r="D5782" s="5">
        <f t="shared" si="92"/>
        <v>674619639</v>
      </c>
      <c r="E5782" s="6">
        <v>0.31414424983239198</v>
      </c>
      <c r="F5782" s="7">
        <v>-0.4841372034872462</v>
      </c>
    </row>
    <row r="5783" spans="4:6" x14ac:dyDescent="0.3">
      <c r="D5783" s="5">
        <f t="shared" si="92"/>
        <v>122571061</v>
      </c>
      <c r="E5783" s="6">
        <v>5.7076598105092156E-2</v>
      </c>
      <c r="F5783" s="7">
        <v>-1.5797977275537336</v>
      </c>
    </row>
    <row r="5784" spans="4:6" x14ac:dyDescent="0.3">
      <c r="D5784" s="5">
        <f t="shared" si="92"/>
        <v>310238046</v>
      </c>
      <c r="E5784" s="6">
        <v>0.14446584800674192</v>
      </c>
      <c r="F5784" s="7">
        <v>-1.0604680979693237</v>
      </c>
    </row>
    <row r="5785" spans="4:6" x14ac:dyDescent="0.3">
      <c r="D5785" s="5">
        <f t="shared" si="92"/>
        <v>1097247935</v>
      </c>
      <c r="E5785" s="6">
        <v>0.51094588638371408</v>
      </c>
      <c r="F5785" s="7">
        <v>2.7440711687118341E-2</v>
      </c>
    </row>
    <row r="5786" spans="4:6" x14ac:dyDescent="0.3">
      <c r="D5786" s="5">
        <f t="shared" si="92"/>
        <v>1865884424</v>
      </c>
      <c r="E5786" s="6">
        <v>0.86887014365649795</v>
      </c>
      <c r="F5786" s="7">
        <v>1.1210661342310269</v>
      </c>
    </row>
    <row r="5787" spans="4:6" x14ac:dyDescent="0.3">
      <c r="D5787" s="5">
        <f t="shared" si="92"/>
        <v>495392077</v>
      </c>
      <c r="E5787" s="6">
        <v>0.23068491251271675</v>
      </c>
      <c r="F5787" s="7">
        <v>-0.73659311191561783</v>
      </c>
    </row>
    <row r="5788" spans="4:6" x14ac:dyDescent="0.3">
      <c r="D5788" s="5">
        <f t="shared" si="92"/>
        <v>840539522</v>
      </c>
      <c r="E5788" s="6">
        <v>0.39140671621207773</v>
      </c>
      <c r="F5788" s="7">
        <v>-0.27565451735149005</v>
      </c>
    </row>
    <row r="5789" spans="4:6" x14ac:dyDescent="0.3">
      <c r="D5789" s="5">
        <f t="shared" si="92"/>
        <v>1274723691</v>
      </c>
      <c r="E5789" s="6">
        <v>0.59358947546555607</v>
      </c>
      <c r="F5789" s="7">
        <v>0.2367882737700451</v>
      </c>
    </row>
    <row r="5790" spans="4:6" x14ac:dyDescent="0.3">
      <c r="D5790" s="5">
        <f t="shared" si="92"/>
        <v>338350770</v>
      </c>
      <c r="E5790" s="6">
        <v>0.15755685526650107</v>
      </c>
      <c r="F5790" s="7">
        <v>-1.0045497366179614</v>
      </c>
    </row>
    <row r="5791" spans="4:6" x14ac:dyDescent="0.3">
      <c r="D5791" s="5">
        <f t="shared" si="92"/>
        <v>916883235</v>
      </c>
      <c r="E5791" s="6">
        <v>0.42695702791861911</v>
      </c>
      <c r="F5791" s="7">
        <v>-0.1841267065672835</v>
      </c>
    </row>
    <row r="5792" spans="4:6" x14ac:dyDescent="0.3">
      <c r="D5792" s="5">
        <f t="shared" si="92"/>
        <v>1380155662</v>
      </c>
      <c r="E5792" s="6">
        <v>0.64268506285053217</v>
      </c>
      <c r="F5792" s="7">
        <v>0.36564515734908865</v>
      </c>
    </row>
    <row r="5793" spans="4:6" x14ac:dyDescent="0.3">
      <c r="D5793" s="5">
        <f t="shared" si="92"/>
        <v>108779521</v>
      </c>
      <c r="E5793" s="6">
        <v>5.0654411828754853E-2</v>
      </c>
      <c r="F5793" s="7">
        <v>-1.6385413112978544</v>
      </c>
    </row>
    <row r="5794" spans="4:6" x14ac:dyDescent="0.3">
      <c r="D5794" s="5">
        <f t="shared" si="92"/>
        <v>298741276</v>
      </c>
      <c r="E5794" s="6">
        <v>0.13911224728367499</v>
      </c>
      <c r="F5794" s="7">
        <v>-1.0843164940195742</v>
      </c>
    </row>
    <row r="5795" spans="4:6" x14ac:dyDescent="0.3">
      <c r="D5795" s="5">
        <f t="shared" si="92"/>
        <v>187444191</v>
      </c>
      <c r="E5795" s="6">
        <v>8.7285503360708713E-2</v>
      </c>
      <c r="F5795" s="7">
        <v>-1.3576618523331669</v>
      </c>
    </row>
    <row r="5796" spans="4:6" x14ac:dyDescent="0.3">
      <c r="D5796" s="5">
        <f t="shared" si="92"/>
        <v>769938950</v>
      </c>
      <c r="E5796" s="6">
        <v>0.35853076293927688</v>
      </c>
      <c r="F5796" s="7">
        <v>-0.36238877587767027</v>
      </c>
    </row>
    <row r="5797" spans="4:6" x14ac:dyDescent="0.3">
      <c r="D5797" s="5">
        <f t="shared" si="92"/>
        <v>1371060468</v>
      </c>
      <c r="E5797" s="6">
        <v>0.63844978310023415</v>
      </c>
      <c r="F5797" s="7">
        <v>0.35431819454421398</v>
      </c>
    </row>
    <row r="5798" spans="4:6" x14ac:dyDescent="0.3">
      <c r="D5798" s="5">
        <f t="shared" si="92"/>
        <v>1308817582</v>
      </c>
      <c r="E5798" s="6">
        <v>0.60946568065273177</v>
      </c>
      <c r="F5798" s="7">
        <v>0.27792668528361059</v>
      </c>
    </row>
    <row r="5799" spans="4:6" x14ac:dyDescent="0.3">
      <c r="D5799" s="5">
        <f t="shared" si="92"/>
        <v>1112089629</v>
      </c>
      <c r="E5799" s="6">
        <v>0.51785708872401814</v>
      </c>
      <c r="F5799" s="7">
        <v>4.4776040867802999E-2</v>
      </c>
    </row>
    <row r="5800" spans="4:6" x14ac:dyDescent="0.3">
      <c r="D5800" s="5">
        <f t="shared" si="92"/>
        <v>1029757400</v>
      </c>
      <c r="E5800" s="6">
        <v>0.47951815694525668</v>
      </c>
      <c r="F5800" s="7">
        <v>-5.1362941856313044E-2</v>
      </c>
    </row>
    <row r="5801" spans="4:6" x14ac:dyDescent="0.3">
      <c r="D5801" s="5">
        <f t="shared" si="92"/>
        <v>1762961938</v>
      </c>
      <c r="E5801" s="6">
        <v>0.82094312628818966</v>
      </c>
      <c r="F5801" s="7">
        <v>0.91896525223872283</v>
      </c>
    </row>
    <row r="5802" spans="4:6" x14ac:dyDescent="0.3">
      <c r="D5802" s="5">
        <f t="shared" si="92"/>
        <v>1601229529</v>
      </c>
      <c r="E5802" s="6">
        <v>0.74563060444372764</v>
      </c>
      <c r="F5802" s="7">
        <v>0.66080279348485471</v>
      </c>
    </row>
    <row r="5803" spans="4:6" x14ac:dyDescent="0.3">
      <c r="D5803" s="5">
        <f t="shared" si="92"/>
        <v>719171535</v>
      </c>
      <c r="E5803" s="6">
        <v>0.33489034309507382</v>
      </c>
      <c r="F5803" s="7">
        <v>-0.42644902287026631</v>
      </c>
    </row>
    <row r="5804" spans="4:6" x14ac:dyDescent="0.3">
      <c r="D5804" s="5">
        <f t="shared" si="92"/>
        <v>1056012230</v>
      </c>
      <c r="E5804" s="6">
        <v>0.49174401489248876</v>
      </c>
      <c r="F5804" s="7">
        <v>-2.0696163079109355E-2</v>
      </c>
    </row>
    <row r="5805" spans="4:6" x14ac:dyDescent="0.3">
      <c r="D5805" s="5">
        <f t="shared" si="92"/>
        <v>2094509138</v>
      </c>
      <c r="E5805" s="6">
        <v>0.9753318223872518</v>
      </c>
      <c r="F5805" s="7">
        <v>1.9656733494144225</v>
      </c>
    </row>
    <row r="5806" spans="4:6" x14ac:dyDescent="0.3">
      <c r="D5806" s="5">
        <f t="shared" si="92"/>
        <v>520499638</v>
      </c>
      <c r="E5806" s="6">
        <v>0.24237653170002302</v>
      </c>
      <c r="F5806" s="7">
        <v>-0.69867835567614989</v>
      </c>
    </row>
    <row r="5807" spans="4:6" x14ac:dyDescent="0.3">
      <c r="D5807" s="5">
        <f t="shared" si="92"/>
        <v>1626839645</v>
      </c>
      <c r="E5807" s="6">
        <v>0.75755624403949473</v>
      </c>
      <c r="F5807" s="7">
        <v>0.69846328357401666</v>
      </c>
    </row>
    <row r="5808" spans="4:6" x14ac:dyDescent="0.3">
      <c r="D5808" s="5">
        <f t="shared" si="92"/>
        <v>2141983946</v>
      </c>
      <c r="E5808" s="6">
        <v>0.99743900261580853</v>
      </c>
      <c r="F5808" s="7">
        <v>2.7992595527370701</v>
      </c>
    </row>
    <row r="5809" spans="4:6" x14ac:dyDescent="0.3">
      <c r="D5809" s="5">
        <f t="shared" si="92"/>
        <v>811905257</v>
      </c>
      <c r="E5809" s="6">
        <v>0.37807284749864867</v>
      </c>
      <c r="F5809" s="7">
        <v>-0.31054611749848537</v>
      </c>
    </row>
    <row r="5810" spans="4:6" x14ac:dyDescent="0.3">
      <c r="D5810" s="5">
        <f t="shared" si="92"/>
        <v>2049586544</v>
      </c>
      <c r="E5810" s="6">
        <v>0.95441310941652679</v>
      </c>
      <c r="F5810" s="7">
        <v>1.6892382522791063</v>
      </c>
    </row>
    <row r="5811" spans="4:6" x14ac:dyDescent="0.3">
      <c r="D5811" s="5">
        <f t="shared" si="92"/>
        <v>1020448134</v>
      </c>
      <c r="E5811" s="6">
        <v>0.47518319215176924</v>
      </c>
      <c r="F5811" s="7">
        <v>-6.224668623989673E-2</v>
      </c>
    </row>
    <row r="5812" spans="4:6" x14ac:dyDescent="0.3">
      <c r="D5812" s="5">
        <f t="shared" si="92"/>
        <v>1219465075</v>
      </c>
      <c r="E5812" s="6">
        <v>0.56785767718018743</v>
      </c>
      <c r="F5812" s="7">
        <v>0.17092257492630611</v>
      </c>
    </row>
    <row r="5813" spans="4:6" x14ac:dyDescent="0.3">
      <c r="D5813" s="5">
        <f t="shared" si="92"/>
        <v>124387408</v>
      </c>
      <c r="E5813" s="6">
        <v>5.7922400588097424E-2</v>
      </c>
      <c r="F5813" s="7">
        <v>-1.5724561492680063</v>
      </c>
    </row>
    <row r="5814" spans="4:6" x14ac:dyDescent="0.3">
      <c r="D5814" s="5">
        <f t="shared" si="92"/>
        <v>2087778203</v>
      </c>
      <c r="E5814" s="6">
        <v>0.97219748652744808</v>
      </c>
      <c r="F5814" s="7">
        <v>1.9141184159337696</v>
      </c>
    </row>
    <row r="5815" spans="4:6" x14ac:dyDescent="0.3">
      <c r="D5815" s="5">
        <f t="shared" si="92"/>
        <v>2029050597</v>
      </c>
      <c r="E5815" s="6">
        <v>0.9448503138915173</v>
      </c>
      <c r="F5815" s="7">
        <v>1.5968489918533426</v>
      </c>
    </row>
    <row r="5816" spans="4:6" x14ac:dyDescent="0.3">
      <c r="D5816" s="5">
        <f t="shared" si="92"/>
        <v>1867195411</v>
      </c>
      <c r="E5816" s="6">
        <v>0.86948061955113021</v>
      </c>
      <c r="F5816" s="7">
        <v>1.1239393393417458</v>
      </c>
    </row>
    <row r="5817" spans="4:6" x14ac:dyDescent="0.3">
      <c r="D5817" s="5">
        <f t="shared" si="92"/>
        <v>1501019791</v>
      </c>
      <c r="E5817" s="6">
        <v>0.69896680880241735</v>
      </c>
      <c r="F5817" s="7">
        <v>0.52143125624044384</v>
      </c>
    </row>
    <row r="5818" spans="4:6" x14ac:dyDescent="0.3">
      <c r="D5818" s="5">
        <f t="shared" si="92"/>
        <v>1775565228</v>
      </c>
      <c r="E5818" s="6">
        <v>0.82681199053936827</v>
      </c>
      <c r="F5818" s="7">
        <v>0.94164188298015084</v>
      </c>
    </row>
    <row r="5819" spans="4:6" x14ac:dyDescent="0.3">
      <c r="D5819" s="5">
        <f t="shared" si="92"/>
        <v>89285371</v>
      </c>
      <c r="E5819" s="6">
        <v>4.157674083633045E-2</v>
      </c>
      <c r="F5819" s="7">
        <v>-1.7326748242921093</v>
      </c>
    </row>
    <row r="5820" spans="4:6" x14ac:dyDescent="0.3">
      <c r="D5820" s="5">
        <f t="shared" si="92"/>
        <v>2041947659</v>
      </c>
      <c r="E5820" s="6">
        <v>0.95085597639051822</v>
      </c>
      <c r="F5820" s="7">
        <v>1.6532104166871811</v>
      </c>
    </row>
    <row r="5821" spans="4:6" x14ac:dyDescent="0.3">
      <c r="D5821" s="5">
        <f t="shared" si="92"/>
        <v>1651017583</v>
      </c>
      <c r="E5821" s="6">
        <v>0.76881497378350694</v>
      </c>
      <c r="F5821" s="7">
        <v>0.73494982473734138</v>
      </c>
    </row>
    <row r="5822" spans="4:6" x14ac:dyDescent="0.3">
      <c r="D5822" s="5">
        <f t="shared" si="92"/>
        <v>1004125176</v>
      </c>
      <c r="E5822" s="6">
        <v>0.46758222250974013</v>
      </c>
      <c r="F5822" s="7">
        <v>-8.1348951839560979E-2</v>
      </c>
    </row>
    <row r="5823" spans="4:6" x14ac:dyDescent="0.3">
      <c r="D5823" s="5">
        <f t="shared" si="92"/>
        <v>1420457906</v>
      </c>
      <c r="E5823" s="6">
        <v>0.66145225769044114</v>
      </c>
      <c r="F5823" s="7">
        <v>0.41642985674297622</v>
      </c>
    </row>
    <row r="5824" spans="4:6" x14ac:dyDescent="0.3">
      <c r="D5824" s="5">
        <f t="shared" si="92"/>
        <v>2065699110</v>
      </c>
      <c r="E5824" s="6">
        <v>0.96191610764890545</v>
      </c>
      <c r="F5824" s="7">
        <v>1.7733677778260779</v>
      </c>
    </row>
    <row r="5825" spans="4:6" x14ac:dyDescent="0.3">
      <c r="D5825" s="5">
        <f t="shared" si="92"/>
        <v>1401041306</v>
      </c>
      <c r="E5825" s="6">
        <v>0.65241069873088109</v>
      </c>
      <c r="F5825" s="7">
        <v>0.39183707053181255</v>
      </c>
    </row>
    <row r="5826" spans="4:6" x14ac:dyDescent="0.3">
      <c r="D5826" s="5">
        <f t="shared" si="92"/>
        <v>1109870602</v>
      </c>
      <c r="E5826" s="6">
        <v>0.51682377375366517</v>
      </c>
      <c r="F5826" s="7">
        <v>4.2183454152731413E-2</v>
      </c>
    </row>
    <row r="5827" spans="4:6" x14ac:dyDescent="0.3">
      <c r="D5827" s="5">
        <f t="shared" ref="D5827:D5890" si="93">MOD(D5826*$B$4,$B$5)</f>
        <v>1289287433</v>
      </c>
      <c r="E5827" s="6">
        <v>0.60037124631960992</v>
      </c>
      <c r="F5827" s="7">
        <v>0.25430814558241721</v>
      </c>
    </row>
    <row r="5828" spans="4:6" x14ac:dyDescent="0.3">
      <c r="D5828" s="5">
        <f t="shared" si="93"/>
        <v>1117588283</v>
      </c>
      <c r="E5828" s="6">
        <v>0.52041759902650264</v>
      </c>
      <c r="F5828" s="7">
        <v>5.1201694066960846E-2</v>
      </c>
    </row>
    <row r="5829" spans="4:6" x14ac:dyDescent="0.3">
      <c r="D5829" s="5">
        <f t="shared" si="93"/>
        <v>167312406</v>
      </c>
      <c r="E5829" s="6">
        <v>7.7910910433075312E-2</v>
      </c>
      <c r="F5829" s="7">
        <v>-1.419264832354699</v>
      </c>
    </row>
    <row r="5830" spans="4:6" x14ac:dyDescent="0.3">
      <c r="D5830" s="5">
        <f t="shared" si="93"/>
        <v>1798637306</v>
      </c>
      <c r="E5830" s="6">
        <v>0.83755576409171872</v>
      </c>
      <c r="F5830" s="7">
        <v>0.98446186729564833</v>
      </c>
    </row>
    <row r="5831" spans="4:6" x14ac:dyDescent="0.3">
      <c r="D5831" s="5">
        <f t="shared" si="93"/>
        <v>1405033363</v>
      </c>
      <c r="E5831" s="6">
        <v>0.65426964513423824</v>
      </c>
      <c r="F5831" s="7">
        <v>0.39687355019540921</v>
      </c>
    </row>
    <row r="5832" spans="4:6" x14ac:dyDescent="0.3">
      <c r="D5832" s="5">
        <f t="shared" si="93"/>
        <v>536925819</v>
      </c>
      <c r="E5832" s="6">
        <v>0.25002556829715666</v>
      </c>
      <c r="F5832" s="7">
        <v>-0.67440929239768321</v>
      </c>
    </row>
    <row r="5833" spans="4:6" x14ac:dyDescent="0.3">
      <c r="D5833" s="5">
        <f t="shared" si="93"/>
        <v>2113556953</v>
      </c>
      <c r="E5833" s="6">
        <v>0.98420165244881219</v>
      </c>
      <c r="F5833" s="7">
        <v>2.1494758923865414</v>
      </c>
    </row>
    <row r="5834" spans="4:6" x14ac:dyDescent="0.3">
      <c r="D5834" s="5">
        <f t="shared" si="93"/>
        <v>854576587</v>
      </c>
      <c r="E5834" s="6">
        <v>0.39794323397608777</v>
      </c>
      <c r="F5834" s="7">
        <v>-0.25867440689821075</v>
      </c>
    </row>
    <row r="5835" spans="4:6" x14ac:dyDescent="0.3">
      <c r="D5835" s="5">
        <f t="shared" si="93"/>
        <v>253055854</v>
      </c>
      <c r="E5835" s="6">
        <v>0.1178383148441448</v>
      </c>
      <c r="F5835" s="7">
        <v>-1.1858624362612309</v>
      </c>
    </row>
    <row r="5836" spans="4:6" x14ac:dyDescent="0.3">
      <c r="D5836" s="5">
        <f t="shared" si="93"/>
        <v>372144298</v>
      </c>
      <c r="E5836" s="6">
        <v>0.17329319303230681</v>
      </c>
      <c r="F5836" s="7">
        <v>-0.94123121007562782</v>
      </c>
    </row>
    <row r="5837" spans="4:6" x14ac:dyDescent="0.3">
      <c r="D5837" s="5">
        <f t="shared" si="93"/>
        <v>76701603</v>
      </c>
      <c r="E5837" s="6">
        <v>3.5716967224811172E-2</v>
      </c>
      <c r="F5837" s="7">
        <v>-1.8027089589440708</v>
      </c>
    </row>
    <row r="5838" spans="4:6" x14ac:dyDescent="0.3">
      <c r="D5838" s="5">
        <f t="shared" si="93"/>
        <v>201270985</v>
      </c>
      <c r="E5838" s="6">
        <v>9.372410606008405E-2</v>
      </c>
      <c r="F5838" s="7">
        <v>-1.3181656186635211</v>
      </c>
    </row>
    <row r="5839" spans="4:6" x14ac:dyDescent="0.3">
      <c r="D5839" s="5">
        <f t="shared" si="93"/>
        <v>335697907</v>
      </c>
      <c r="E5839" s="6">
        <v>0.1563215196657195</v>
      </c>
      <c r="F5839" s="7">
        <v>-1.0096916601769164</v>
      </c>
    </row>
    <row r="5840" spans="4:6" x14ac:dyDescent="0.3">
      <c r="D5840" s="5">
        <f t="shared" si="93"/>
        <v>1709552182</v>
      </c>
      <c r="E5840" s="6">
        <v>0.79607227053127461</v>
      </c>
      <c r="F5840" s="7">
        <v>0.82767345016035621</v>
      </c>
    </row>
    <row r="5841" spans="4:6" x14ac:dyDescent="0.3">
      <c r="D5841" s="5">
        <f t="shared" si="93"/>
        <v>439274053</v>
      </c>
      <c r="E5841" s="6">
        <v>0.20455292119137283</v>
      </c>
      <c r="F5841" s="7">
        <v>-0.82546817711279952</v>
      </c>
    </row>
    <row r="5842" spans="4:6" x14ac:dyDescent="0.3">
      <c r="D5842" s="5">
        <f t="shared" si="93"/>
        <v>2091765532</v>
      </c>
      <c r="E5842" s="6">
        <v>0.97405423128423674</v>
      </c>
      <c r="F5842" s="7">
        <v>1.9440324553707875</v>
      </c>
    </row>
    <row r="5843" spans="4:6" x14ac:dyDescent="0.3">
      <c r="D5843" s="5">
        <f t="shared" si="93"/>
        <v>1227880526</v>
      </c>
      <c r="E5843" s="6">
        <v>0.57177642692977226</v>
      </c>
      <c r="F5843" s="7">
        <v>0.1808986275453256</v>
      </c>
    </row>
    <row r="5844" spans="4:6" x14ac:dyDescent="0.3">
      <c r="D5844" s="5">
        <f t="shared" si="93"/>
        <v>472213346</v>
      </c>
      <c r="E5844" s="6">
        <v>0.21989147478704479</v>
      </c>
      <c r="F5844" s="7">
        <v>-0.77255978942707793</v>
      </c>
    </row>
    <row r="5845" spans="4:6" x14ac:dyDescent="0.3">
      <c r="D5845" s="5">
        <f t="shared" si="93"/>
        <v>818995508</v>
      </c>
      <c r="E5845" s="6">
        <v>0.38137450290971853</v>
      </c>
      <c r="F5845" s="7">
        <v>-0.30187283366217021</v>
      </c>
    </row>
    <row r="5846" spans="4:6" x14ac:dyDescent="0.3">
      <c r="D5846" s="5">
        <f t="shared" si="93"/>
        <v>705709045</v>
      </c>
      <c r="E5846" s="6">
        <v>0.32862138266546781</v>
      </c>
      <c r="F5846" s="7">
        <v>-0.44372313723439044</v>
      </c>
    </row>
    <row r="5847" spans="4:6" x14ac:dyDescent="0.3">
      <c r="D5847" s="5">
        <f t="shared" si="93"/>
        <v>1895702481</v>
      </c>
      <c r="E5847" s="6">
        <v>0.88275525847706504</v>
      </c>
      <c r="F5847" s="7">
        <v>1.188873414859178</v>
      </c>
    </row>
    <row r="5848" spans="4:6" x14ac:dyDescent="0.3">
      <c r="D5848" s="5">
        <f t="shared" si="93"/>
        <v>1028778034</v>
      </c>
      <c r="E5848" s="6">
        <v>0.47906210411252648</v>
      </c>
      <c r="F5848" s="7">
        <v>-5.2507639585224482E-2</v>
      </c>
    </row>
    <row r="5849" spans="4:6" x14ac:dyDescent="0.3">
      <c r="D5849" s="5">
        <f t="shared" si="93"/>
        <v>1732625986</v>
      </c>
      <c r="E5849" s="6">
        <v>0.80681684781500773</v>
      </c>
      <c r="F5849" s="7">
        <v>0.86622587871986156</v>
      </c>
    </row>
    <row r="5850" spans="4:6" x14ac:dyDescent="0.3">
      <c r="D5850" s="5">
        <f t="shared" si="93"/>
        <v>1838337791</v>
      </c>
      <c r="E5850" s="6">
        <v>0.85604274306077766</v>
      </c>
      <c r="F5850" s="7">
        <v>1.0627077308674255</v>
      </c>
    </row>
    <row r="5851" spans="4:6" x14ac:dyDescent="0.3">
      <c r="D5851" s="5">
        <f t="shared" si="93"/>
        <v>84248027</v>
      </c>
      <c r="E5851" s="6">
        <v>3.9231044742493934E-2</v>
      </c>
      <c r="F5851" s="7">
        <v>-1.7596799365857967</v>
      </c>
    </row>
    <row r="5852" spans="4:6" x14ac:dyDescent="0.3">
      <c r="D5852" s="5">
        <f t="shared" si="93"/>
        <v>1549967546</v>
      </c>
      <c r="E5852" s="6">
        <v>0.72175988342776887</v>
      </c>
      <c r="F5852" s="7">
        <v>0.58807756194536476</v>
      </c>
    </row>
    <row r="5853" spans="4:6" x14ac:dyDescent="0.3">
      <c r="D5853" s="5">
        <f t="shared" si="93"/>
        <v>153151486</v>
      </c>
      <c r="E5853" s="6">
        <v>7.1316718190272077E-2</v>
      </c>
      <c r="F5853" s="7">
        <v>-1.46605451311915</v>
      </c>
    </row>
    <row r="5854" spans="4:6" x14ac:dyDescent="0.3">
      <c r="D5854" s="5">
        <f t="shared" si="93"/>
        <v>1136667732</v>
      </c>
      <c r="E5854" s="6">
        <v>0.52930215981723938</v>
      </c>
      <c r="F5854" s="7">
        <v>7.3515788875776034E-2</v>
      </c>
    </row>
    <row r="5855" spans="4:6" x14ac:dyDescent="0.3">
      <c r="D5855" s="5">
        <f t="shared" si="93"/>
        <v>2028394169</v>
      </c>
      <c r="E5855" s="6">
        <v>0.9445446407837278</v>
      </c>
      <c r="F5855" s="7">
        <v>1.5941130414691065</v>
      </c>
    </row>
    <row r="5856" spans="4:6" x14ac:dyDescent="0.3">
      <c r="D5856" s="5">
        <f t="shared" si="93"/>
        <v>245530481</v>
      </c>
      <c r="E5856" s="6">
        <v>0.11433403996223029</v>
      </c>
      <c r="F5856" s="7">
        <v>-1.2037969213591857</v>
      </c>
    </row>
    <row r="5857" spans="4:6" x14ac:dyDescent="0.3">
      <c r="D5857" s="5">
        <f t="shared" si="93"/>
        <v>39600558</v>
      </c>
      <c r="E5857" s="6">
        <v>1.8440446833558798E-2</v>
      </c>
      <c r="F5857" s="7">
        <v>-2.0870801101139556</v>
      </c>
    </row>
    <row r="5858" spans="4:6" x14ac:dyDescent="0.3">
      <c r="D5858" s="5">
        <f t="shared" si="93"/>
        <v>298089388</v>
      </c>
      <c r="E5858" s="6">
        <v>0.13880868827813184</v>
      </c>
      <c r="F5858" s="7">
        <v>-1.0856872656134384</v>
      </c>
    </row>
    <row r="5859" spans="4:6" x14ac:dyDescent="0.3">
      <c r="D5859" s="5">
        <f t="shared" si="93"/>
        <v>932413248</v>
      </c>
      <c r="E5859" s="6">
        <v>0.43418875377084015</v>
      </c>
      <c r="F5859" s="7">
        <v>-0.16571974386739127</v>
      </c>
    </row>
    <row r="5860" spans="4:6" x14ac:dyDescent="0.3">
      <c r="D5860" s="5">
        <f t="shared" si="93"/>
        <v>1557620382</v>
      </c>
      <c r="E5860" s="6">
        <v>0.72532351289440278</v>
      </c>
      <c r="F5860" s="7">
        <v>0.59872996118090682</v>
      </c>
    </row>
    <row r="5861" spans="4:6" x14ac:dyDescent="0.3">
      <c r="D5861" s="5">
        <f t="shared" si="93"/>
        <v>196010758</v>
      </c>
      <c r="E5861" s="6">
        <v>9.1274621981451864E-2</v>
      </c>
      <c r="F5861" s="7">
        <v>-1.3329468575447823</v>
      </c>
    </row>
    <row r="5862" spans="4:6" x14ac:dyDescent="0.3">
      <c r="D5862" s="5">
        <f t="shared" si="93"/>
        <v>1969834383</v>
      </c>
      <c r="E5862" s="6">
        <v>0.91727561542510583</v>
      </c>
      <c r="F5862" s="7">
        <v>1.3869770234989562</v>
      </c>
    </row>
    <row r="5863" spans="4:6" x14ac:dyDescent="0.3">
      <c r="D5863" s="5">
        <f t="shared" si="93"/>
        <v>1742063574</v>
      </c>
      <c r="E5863" s="6">
        <v>0.81121156719626075</v>
      </c>
      <c r="F5863" s="7">
        <v>0.88236979251733394</v>
      </c>
    </row>
    <row r="5864" spans="4:6" x14ac:dyDescent="0.3">
      <c r="D5864" s="5">
        <f t="shared" si="93"/>
        <v>2133614975</v>
      </c>
      <c r="E5864" s="6">
        <v>0.99354189680287797</v>
      </c>
      <c r="F5864" s="7">
        <v>2.4860713573233513</v>
      </c>
    </row>
    <row r="5865" spans="4:6" x14ac:dyDescent="0.3">
      <c r="D5865" s="5">
        <f t="shared" si="93"/>
        <v>560231752</v>
      </c>
      <c r="E5865" s="6">
        <v>0.26087823906995194</v>
      </c>
      <c r="F5865" s="7">
        <v>-0.64064019508516212</v>
      </c>
    </row>
    <row r="5866" spans="4:6" x14ac:dyDescent="0.3">
      <c r="D5866" s="5">
        <f t="shared" si="93"/>
        <v>1832817768</v>
      </c>
      <c r="E5866" s="6">
        <v>0.85347228204223535</v>
      </c>
      <c r="F5866" s="7">
        <v>1.0514424326763172</v>
      </c>
    </row>
    <row r="5867" spans="4:6" x14ac:dyDescent="0.3">
      <c r="D5867" s="5">
        <f t="shared" si="93"/>
        <v>2062673669</v>
      </c>
      <c r="E5867" s="6">
        <v>0.96050727689685977</v>
      </c>
      <c r="F5867" s="7">
        <v>1.7566033228888522</v>
      </c>
    </row>
    <row r="5868" spans="4:6" x14ac:dyDescent="0.3">
      <c r="D5868" s="5">
        <f t="shared" si="93"/>
        <v>1388866791</v>
      </c>
      <c r="E5868" s="6">
        <v>0.64674149839835382</v>
      </c>
      <c r="F5868" s="7">
        <v>0.37653795616831071</v>
      </c>
    </row>
    <row r="5869" spans="4:6" x14ac:dyDescent="0.3">
      <c r="D5869" s="5">
        <f t="shared" si="93"/>
        <v>1844376315</v>
      </c>
      <c r="E5869" s="6">
        <v>0.85885464992267513</v>
      </c>
      <c r="F5869" s="7">
        <v>1.0751877022467251</v>
      </c>
    </row>
    <row r="5870" spans="4:6" x14ac:dyDescent="0.3">
      <c r="D5870" s="5">
        <f t="shared" si="93"/>
        <v>1659547686</v>
      </c>
      <c r="E5870" s="6">
        <v>0.77278711253105392</v>
      </c>
      <c r="F5870" s="7">
        <v>0.74805700365745198</v>
      </c>
    </row>
    <row r="5871" spans="4:6" x14ac:dyDescent="0.3">
      <c r="D5871" s="5">
        <f t="shared" si="93"/>
        <v>443866865</v>
      </c>
      <c r="E5871" s="6">
        <v>0.20669161594164709</v>
      </c>
      <c r="F5871" s="7">
        <v>-0.81795438915735419</v>
      </c>
    </row>
    <row r="5872" spans="4:6" x14ac:dyDescent="0.3">
      <c r="D5872" s="5">
        <f t="shared" si="93"/>
        <v>453094296</v>
      </c>
      <c r="E5872" s="6">
        <v>0.21098847334365217</v>
      </c>
      <c r="F5872" s="7">
        <v>-0.80299617274820079</v>
      </c>
    </row>
    <row r="5873" spans="4:6" x14ac:dyDescent="0.3">
      <c r="D5873" s="5">
        <f t="shared" si="93"/>
        <v>1341301168</v>
      </c>
      <c r="E5873" s="6">
        <v>0.62459202913995093</v>
      </c>
      <c r="F5873" s="7">
        <v>0.3175636621122272</v>
      </c>
    </row>
    <row r="5874" spans="4:6" x14ac:dyDescent="0.3">
      <c r="D5874" s="5">
        <f t="shared" si="93"/>
        <v>1464207125</v>
      </c>
      <c r="E5874" s="6">
        <v>0.6818245753476625</v>
      </c>
      <c r="F5874" s="7">
        <v>0.47280704236497378</v>
      </c>
    </row>
    <row r="5875" spans="4:6" x14ac:dyDescent="0.3">
      <c r="D5875" s="5">
        <f t="shared" si="93"/>
        <v>760340811</v>
      </c>
      <c r="E5875" s="6">
        <v>0.35406128117261576</v>
      </c>
      <c r="F5875" s="7">
        <v>-0.37437873394530335</v>
      </c>
    </row>
    <row r="5876" spans="4:6" x14ac:dyDescent="0.3">
      <c r="D5876" s="5">
        <f t="shared" si="93"/>
        <v>1915760551</v>
      </c>
      <c r="E5876" s="6">
        <v>0.89209552518287261</v>
      </c>
      <c r="F5876" s="7">
        <v>1.2377495244087355</v>
      </c>
    </row>
    <row r="5877" spans="4:6" x14ac:dyDescent="0.3">
      <c r="D5877" s="5">
        <f t="shared" si="93"/>
        <v>736750207</v>
      </c>
      <c r="E5877" s="6">
        <v>0.34307605013537784</v>
      </c>
      <c r="F5877" s="7">
        <v>-0.40408243604847027</v>
      </c>
    </row>
    <row r="5878" spans="4:6" x14ac:dyDescent="0.3">
      <c r="D5878" s="5">
        <f t="shared" si="93"/>
        <v>1340047777</v>
      </c>
      <c r="E5878" s="6">
        <v>0.62400837347284743</v>
      </c>
      <c r="F5878" s="7">
        <v>0.31602536824605615</v>
      </c>
    </row>
    <row r="5879" spans="4:6" x14ac:dyDescent="0.3">
      <c r="D5879" s="5">
        <f t="shared" si="93"/>
        <v>1091312280</v>
      </c>
      <c r="E5879" s="6">
        <v>0.50818188163282529</v>
      </c>
      <c r="F5879" s="7">
        <v>2.0510373784848036E-2</v>
      </c>
    </row>
    <row r="5880" spans="4:6" x14ac:dyDescent="0.3">
      <c r="D5880" s="5">
        <f t="shared" si="93"/>
        <v>961206970</v>
      </c>
      <c r="E5880" s="6">
        <v>0.44759687543622856</v>
      </c>
      <c r="F5880" s="7">
        <v>-0.13173518949538582</v>
      </c>
    </row>
    <row r="5881" spans="4:6" x14ac:dyDescent="0.3">
      <c r="D5881" s="5">
        <f t="shared" si="93"/>
        <v>2037455435</v>
      </c>
      <c r="E5881" s="6">
        <v>0.94876412157785528</v>
      </c>
      <c r="F5881" s="7">
        <v>1.632986876303864</v>
      </c>
    </row>
    <row r="5882" spans="4:6" x14ac:dyDescent="0.3">
      <c r="D5882" s="5">
        <f t="shared" si="93"/>
        <v>1702721226</v>
      </c>
      <c r="E5882" s="6">
        <v>0.79289135876380967</v>
      </c>
      <c r="F5882" s="7">
        <v>0.81649464947577532</v>
      </c>
    </row>
    <row r="5883" spans="4:6" x14ac:dyDescent="0.3">
      <c r="D5883" s="5">
        <f t="shared" si="93"/>
        <v>1414678615</v>
      </c>
      <c r="E5883" s="6">
        <v>0.65876106560114867</v>
      </c>
      <c r="F5883" s="7">
        <v>0.40908420284023028</v>
      </c>
    </row>
    <row r="5884" spans="4:6" x14ac:dyDescent="0.3">
      <c r="D5884" s="5">
        <f t="shared" si="93"/>
        <v>118933712</v>
      </c>
      <c r="E5884" s="6">
        <v>5.5382825485787192E-2</v>
      </c>
      <c r="F5884" s="7">
        <v>-1.5947611803905386</v>
      </c>
    </row>
    <row r="5885" spans="4:6" x14ac:dyDescent="0.3">
      <c r="D5885" s="5">
        <f t="shared" si="93"/>
        <v>825423521</v>
      </c>
      <c r="E5885" s="6">
        <v>0.38436777972091712</v>
      </c>
      <c r="F5885" s="7">
        <v>-0.29402924089781046</v>
      </c>
    </row>
    <row r="5886" spans="4:6" x14ac:dyDescent="0.3">
      <c r="D5886" s="5">
        <f t="shared" si="93"/>
        <v>1754679400</v>
      </c>
      <c r="E5886" s="6">
        <v>0.81708626897734238</v>
      </c>
      <c r="F5886" s="7">
        <v>0.90431676032266317</v>
      </c>
    </row>
    <row r="5887" spans="4:6" x14ac:dyDescent="0.3">
      <c r="D5887" s="5">
        <f t="shared" si="93"/>
        <v>1226796073</v>
      </c>
      <c r="E5887" s="6">
        <v>0.57127143914929723</v>
      </c>
      <c r="F5887" s="7">
        <v>0.17961207840491072</v>
      </c>
    </row>
    <row r="5888" spans="4:6" x14ac:dyDescent="0.3">
      <c r="D5888" s="5">
        <f t="shared" si="93"/>
        <v>1811673758</v>
      </c>
      <c r="E5888" s="6">
        <v>0.84362633511761798</v>
      </c>
      <c r="F5888" s="7">
        <v>1.0094740729594578</v>
      </c>
    </row>
    <row r="5889" spans="4:6" x14ac:dyDescent="0.3">
      <c r="D5889" s="5">
        <f t="shared" si="93"/>
        <v>1474899284</v>
      </c>
      <c r="E5889" s="6">
        <v>0.68680349987633849</v>
      </c>
      <c r="F5889" s="7">
        <v>0.48680997574329893</v>
      </c>
    </row>
    <row r="5890" spans="4:6" x14ac:dyDescent="0.3">
      <c r="D5890" s="5">
        <f t="shared" si="93"/>
        <v>1485472620</v>
      </c>
      <c r="E5890" s="6">
        <v>0.69172709313382119</v>
      </c>
      <c r="F5890" s="7">
        <v>0.50075179691121829</v>
      </c>
    </row>
    <row r="5891" spans="4:6" x14ac:dyDescent="0.3">
      <c r="D5891" s="5">
        <f t="shared" ref="D5891:D5954" si="94">MOD(D5890*$B$4,$B$5)</f>
        <v>769866690</v>
      </c>
      <c r="E5891" s="6">
        <v>0.35849711425462472</v>
      </c>
      <c r="F5891" s="7">
        <v>-0.36247884628187349</v>
      </c>
    </row>
    <row r="5892" spans="4:6" x14ac:dyDescent="0.3">
      <c r="D5892" s="5">
        <f t="shared" si="94"/>
        <v>30481655</v>
      </c>
      <c r="E5892" s="6">
        <v>1.4194126719789698E-2</v>
      </c>
      <c r="F5892" s="7">
        <v>-2.1918788803016929</v>
      </c>
    </row>
    <row r="5893" spans="4:6" x14ac:dyDescent="0.3">
      <c r="D5893" s="5">
        <f t="shared" si="94"/>
        <v>353670310</v>
      </c>
      <c r="E5893" s="6">
        <v>0.16469057199050727</v>
      </c>
      <c r="F5893" s="7">
        <v>-0.97536115725039785</v>
      </c>
    </row>
    <row r="5894" spans="4:6" x14ac:dyDescent="0.3">
      <c r="D5894" s="5">
        <f t="shared" si="94"/>
        <v>1672024007</v>
      </c>
      <c r="E5894" s="6">
        <v>0.77859685223418929</v>
      </c>
      <c r="F5894" s="7">
        <v>0.76746298015679171</v>
      </c>
    </row>
    <row r="5895" spans="4:6" x14ac:dyDescent="0.3">
      <c r="D5895" s="5">
        <f t="shared" si="94"/>
        <v>1392936696</v>
      </c>
      <c r="E5895" s="6">
        <v>0.64863669560163906</v>
      </c>
      <c r="F5895" s="7">
        <v>0.38164242831985085</v>
      </c>
    </row>
    <row r="5896" spans="4:6" x14ac:dyDescent="0.3">
      <c r="D5896" s="5">
        <f t="shared" si="94"/>
        <v>734265046</v>
      </c>
      <c r="E5896" s="6">
        <v>0.3419188068638731</v>
      </c>
      <c r="F5896" s="7">
        <v>-0.40723198247509812</v>
      </c>
    </row>
    <row r="5897" spans="4:6" x14ac:dyDescent="0.3">
      <c r="D5897" s="5">
        <f t="shared" si="94"/>
        <v>1637925378</v>
      </c>
      <c r="E5897" s="6">
        <v>0.76271844074383233</v>
      </c>
      <c r="F5897" s="7">
        <v>0.71507432407992522</v>
      </c>
    </row>
    <row r="5898" spans="4:6" x14ac:dyDescent="0.3">
      <c r="D5898" s="5">
        <f t="shared" si="94"/>
        <v>390489839</v>
      </c>
      <c r="E5898" s="6">
        <v>0.18183600127867983</v>
      </c>
      <c r="F5898" s="7">
        <v>-0.90839038748332435</v>
      </c>
    </row>
    <row r="5899" spans="4:6" x14ac:dyDescent="0.3">
      <c r="D5899" s="5">
        <f t="shared" si="94"/>
        <v>871048650</v>
      </c>
      <c r="E5899" s="6">
        <v>0.40561363604442557</v>
      </c>
      <c r="F5899" s="7">
        <v>-0.23884306925822116</v>
      </c>
    </row>
    <row r="5900" spans="4:6" x14ac:dyDescent="0.3">
      <c r="D5900" s="5">
        <f t="shared" si="94"/>
        <v>807059537</v>
      </c>
      <c r="E5900" s="6">
        <v>0.37581638328341432</v>
      </c>
      <c r="F5900" s="7">
        <v>-0.31648716391911919</v>
      </c>
    </row>
    <row r="5901" spans="4:6" x14ac:dyDescent="0.3">
      <c r="D5901" s="5">
        <f t="shared" si="94"/>
        <v>70070300</v>
      </c>
      <c r="E5901" s="6">
        <v>3.2629026130427632E-2</v>
      </c>
      <c r="F5901" s="7">
        <v>-1.843486217086467</v>
      </c>
    </row>
    <row r="5902" spans="4:6" x14ac:dyDescent="0.3">
      <c r="D5902" s="5">
        <f t="shared" si="94"/>
        <v>76707275</v>
      </c>
      <c r="E5902" s="6">
        <v>3.5719608455635245E-2</v>
      </c>
      <c r="F5902" s="7">
        <v>-1.8026753419048718</v>
      </c>
    </row>
    <row r="5903" spans="4:6" x14ac:dyDescent="0.3">
      <c r="D5903" s="5">
        <f t="shared" si="94"/>
        <v>475064097</v>
      </c>
      <c r="E5903" s="6">
        <v>0.22121895916873494</v>
      </c>
      <c r="F5903" s="7">
        <v>-0.76808292865756311</v>
      </c>
    </row>
    <row r="5904" spans="4:6" x14ac:dyDescent="0.3">
      <c r="D5904" s="5">
        <f t="shared" si="94"/>
        <v>988643621</v>
      </c>
      <c r="E5904" s="6">
        <v>0.46037306167220049</v>
      </c>
      <c r="F5904" s="7">
        <v>-9.9493909598329655E-2</v>
      </c>
    </row>
    <row r="5905" spans="4:6" x14ac:dyDescent="0.3">
      <c r="D5905" s="5">
        <f t="shared" si="94"/>
        <v>1434625657</v>
      </c>
      <c r="E5905" s="6">
        <v>0.66804963086550084</v>
      </c>
      <c r="F5905" s="7">
        <v>0.43453396179537357</v>
      </c>
    </row>
    <row r="5906" spans="4:6" x14ac:dyDescent="0.3">
      <c r="D5906" s="5">
        <f t="shared" si="94"/>
        <v>909924238</v>
      </c>
      <c r="E5906" s="6">
        <v>0.42371649241421044</v>
      </c>
      <c r="F5906" s="7">
        <v>-0.1923947750874356</v>
      </c>
    </row>
    <row r="5907" spans="4:6" x14ac:dyDescent="0.3">
      <c r="D5907" s="5">
        <f t="shared" si="94"/>
        <v>469860407</v>
      </c>
      <c r="E5907" s="6">
        <v>0.21879580218232778</v>
      </c>
      <c r="F5907" s="7">
        <v>-0.77626657499137286</v>
      </c>
    </row>
    <row r="5908" spans="4:6" x14ac:dyDescent="0.3">
      <c r="D5908" s="5">
        <f t="shared" si="94"/>
        <v>1056910330</v>
      </c>
      <c r="E5908" s="6">
        <v>0.4921622252950093</v>
      </c>
      <c r="F5908" s="7">
        <v>-1.9647651710401653E-2</v>
      </c>
    </row>
    <row r="5909" spans="4:6" x14ac:dyDescent="0.3">
      <c r="D5909" s="5">
        <f t="shared" si="94"/>
        <v>349537651</v>
      </c>
      <c r="E5909" s="6">
        <v>0.16276615267877109</v>
      </c>
      <c r="F5909" s="7">
        <v>-0.98315266939182322</v>
      </c>
    </row>
    <row r="5910" spans="4:6" x14ac:dyDescent="0.3">
      <c r="D5910" s="5">
        <f t="shared" si="94"/>
        <v>1900420589</v>
      </c>
      <c r="E5910" s="6">
        <v>0.88495229872404813</v>
      </c>
      <c r="F5910" s="7">
        <v>1.2001131411686299</v>
      </c>
    </row>
    <row r="5911" spans="4:6" x14ac:dyDescent="0.3">
      <c r="D5911" s="5">
        <f t="shared" si="94"/>
        <v>1143302720</v>
      </c>
      <c r="E5911" s="6">
        <v>0.53239181687346826</v>
      </c>
      <c r="F5911" s="7">
        <v>8.1283662722931443E-2</v>
      </c>
    </row>
    <row r="5912" spans="4:6" x14ac:dyDescent="0.3">
      <c r="D5912" s="5">
        <f t="shared" si="94"/>
        <v>183352867</v>
      </c>
      <c r="E5912" s="6">
        <v>8.5380332158301334E-2</v>
      </c>
      <c r="F5912" s="7">
        <v>-1.3697637401324694</v>
      </c>
    </row>
    <row r="5913" spans="4:6" x14ac:dyDescent="0.3">
      <c r="D5913" s="5">
        <f t="shared" si="94"/>
        <v>846133670</v>
      </c>
      <c r="E5913" s="6">
        <v>0.39401169437357381</v>
      </c>
      <c r="F5913" s="7">
        <v>-0.26887823188263194</v>
      </c>
    </row>
    <row r="5914" spans="4:6" x14ac:dyDescent="0.3">
      <c r="D5914" s="5">
        <f t="shared" si="94"/>
        <v>726902277</v>
      </c>
      <c r="E5914" s="6">
        <v>0.33849025036999048</v>
      </c>
      <c r="F5914" s="7">
        <v>-0.41658702594288549</v>
      </c>
    </row>
    <row r="5915" spans="4:6" x14ac:dyDescent="0.3">
      <c r="D5915" s="5">
        <f t="shared" si="94"/>
        <v>564504734</v>
      </c>
      <c r="E5915" s="6">
        <v>0.26286800137056782</v>
      </c>
      <c r="F5915" s="7">
        <v>-0.63452845498951083</v>
      </c>
    </row>
    <row r="5916" spans="4:6" x14ac:dyDescent="0.3">
      <c r="D5916" s="5">
        <f t="shared" si="94"/>
        <v>1935501778</v>
      </c>
      <c r="E5916" s="6">
        <v>0.90128825036928828</v>
      </c>
      <c r="F5916" s="7">
        <v>1.2889269055012145</v>
      </c>
    </row>
    <row r="5917" spans="4:6" x14ac:dyDescent="0.3">
      <c r="D5917" s="5">
        <f t="shared" si="94"/>
        <v>182779456</v>
      </c>
      <c r="E5917" s="6">
        <v>8.5113316853636239E-2</v>
      </c>
      <c r="F5917" s="7">
        <v>-1.3714759562534278</v>
      </c>
    </row>
    <row r="5918" spans="4:6" x14ac:dyDescent="0.3">
      <c r="D5918" s="5">
        <f t="shared" si="94"/>
        <v>1084298700</v>
      </c>
      <c r="E5918" s="6">
        <v>0.5049159289383478</v>
      </c>
      <c r="F5918" s="7">
        <v>1.2322718332040317E-2</v>
      </c>
    </row>
    <row r="5919" spans="4:6" x14ac:dyDescent="0.3">
      <c r="D5919" s="5">
        <f t="shared" si="94"/>
        <v>1711103016</v>
      </c>
      <c r="E5919" s="6">
        <v>0.79679443388878779</v>
      </c>
      <c r="F5919" s="7">
        <v>0.83022579746859815</v>
      </c>
    </row>
    <row r="5920" spans="4:6" x14ac:dyDescent="0.3">
      <c r="D5920" s="5">
        <f t="shared" si="94"/>
        <v>137654422</v>
      </c>
      <c r="E5920" s="6">
        <v>6.4100335411820877E-2</v>
      </c>
      <c r="F5920" s="7">
        <v>-1.5212358147712788</v>
      </c>
    </row>
    <row r="5921" spans="4:6" x14ac:dyDescent="0.3">
      <c r="D5921" s="5">
        <f t="shared" si="94"/>
        <v>402200544</v>
      </c>
      <c r="E5921" s="6">
        <v>0.18728922324933972</v>
      </c>
      <c r="F5921" s="7">
        <v>-0.88792992510039492</v>
      </c>
    </row>
    <row r="5922" spans="4:6" x14ac:dyDescent="0.3">
      <c r="D5922" s="5">
        <f t="shared" si="94"/>
        <v>1370290544</v>
      </c>
      <c r="E5922" s="6">
        <v>0.63809125929893107</v>
      </c>
      <c r="F5922" s="7">
        <v>0.35336145143123271</v>
      </c>
    </row>
    <row r="5923" spans="4:6" x14ac:dyDescent="0.3">
      <c r="D5923" s="5">
        <f t="shared" si="94"/>
        <v>651038177</v>
      </c>
      <c r="E5923" s="6">
        <v>0.30316327587064662</v>
      </c>
      <c r="F5923" s="7">
        <v>-0.51532411297520553</v>
      </c>
    </row>
    <row r="5924" spans="4:6" x14ac:dyDescent="0.3">
      <c r="D5924" s="5">
        <f t="shared" si="94"/>
        <v>2135635416</v>
      </c>
      <c r="E5924" s="6">
        <v>0.99448273796074349</v>
      </c>
      <c r="F5924" s="7">
        <v>2.5416035950914533</v>
      </c>
    </row>
    <row r="5925" spans="4:6" x14ac:dyDescent="0.3">
      <c r="D5925" s="5">
        <f t="shared" si="94"/>
        <v>1452175148</v>
      </c>
      <c r="E5925" s="6">
        <v>0.67622174944376734</v>
      </c>
      <c r="F5925" s="7">
        <v>0.45715936779559774</v>
      </c>
    </row>
    <row r="5926" spans="4:6" x14ac:dyDescent="0.3">
      <c r="D5926" s="5">
        <f t="shared" si="94"/>
        <v>1932847381</v>
      </c>
      <c r="E5926" s="6">
        <v>0.90005220044409129</v>
      </c>
      <c r="F5926" s="7">
        <v>1.2818490635086144</v>
      </c>
    </row>
    <row r="5927" spans="4:6" x14ac:dyDescent="0.3">
      <c r="D5927" s="5">
        <f t="shared" si="94"/>
        <v>901400689</v>
      </c>
      <c r="E5927" s="6">
        <v>0.41974740561074336</v>
      </c>
      <c r="F5927" s="7">
        <v>-0.20253971808987492</v>
      </c>
    </row>
    <row r="5928" spans="4:6" x14ac:dyDescent="0.3">
      <c r="D5928" s="5">
        <f t="shared" si="94"/>
        <v>1346486852</v>
      </c>
      <c r="E5928" s="6">
        <v>0.62700680142921095</v>
      </c>
      <c r="F5928" s="7">
        <v>0.32393612026234703</v>
      </c>
    </row>
    <row r="5929" spans="4:6" x14ac:dyDescent="0.3">
      <c r="D5929" s="5">
        <f t="shared" si="94"/>
        <v>526772790</v>
      </c>
      <c r="E5929" s="6">
        <v>0.24529769573854068</v>
      </c>
      <c r="F5929" s="7">
        <v>-0.68936215729888051</v>
      </c>
    </row>
    <row r="5930" spans="4:6" x14ac:dyDescent="0.3">
      <c r="D5930" s="5">
        <f t="shared" si="94"/>
        <v>1642965610</v>
      </c>
      <c r="E5930" s="6">
        <v>0.76506548166746779</v>
      </c>
      <c r="F5930" s="7">
        <v>0.72269215452565616</v>
      </c>
    </row>
    <row r="5931" spans="4:6" x14ac:dyDescent="0.3">
      <c r="D5931" s="5">
        <f t="shared" si="94"/>
        <v>1021876600</v>
      </c>
      <c r="E5931" s="6">
        <v>0.47584837346882408</v>
      </c>
      <c r="F5931" s="7">
        <v>-6.0576176668041277E-2</v>
      </c>
    </row>
    <row r="5932" spans="4:6" x14ac:dyDescent="0.3">
      <c r="D5932" s="5">
        <f t="shared" si="94"/>
        <v>1453470657</v>
      </c>
      <c r="E5932" s="6">
        <v>0.67682501783298799</v>
      </c>
      <c r="F5932" s="7">
        <v>0.45883875187050271</v>
      </c>
    </row>
    <row r="5933" spans="4:6" x14ac:dyDescent="0.3">
      <c r="D5933" s="5">
        <f t="shared" si="94"/>
        <v>43852910</v>
      </c>
      <c r="E5933" s="6">
        <v>2.0420602541808601E-2</v>
      </c>
      <c r="F5933" s="7">
        <v>-2.0451385049859132</v>
      </c>
    </row>
    <row r="5934" spans="4:6" x14ac:dyDescent="0.3">
      <c r="D5934" s="5">
        <f t="shared" si="94"/>
        <v>1552426315</v>
      </c>
      <c r="E5934" s="6">
        <v>0.72290483696656749</v>
      </c>
      <c r="F5934" s="7">
        <v>0.59149272817279941</v>
      </c>
    </row>
    <row r="5935" spans="4:6" x14ac:dyDescent="0.3">
      <c r="D5935" s="5">
        <f t="shared" si="94"/>
        <v>728789300</v>
      </c>
      <c r="E5935" s="6">
        <v>0.33936896393016813</v>
      </c>
      <c r="F5935" s="7">
        <v>-0.41418595372406308</v>
      </c>
    </row>
    <row r="5936" spans="4:6" x14ac:dyDescent="0.3">
      <c r="D5936" s="5">
        <f t="shared" si="94"/>
        <v>1458678793</v>
      </c>
      <c r="E5936" s="6">
        <v>0.6792502451494804</v>
      </c>
      <c r="F5936" s="7">
        <v>0.46560325911610884</v>
      </c>
    </row>
    <row r="5937" spans="4:6" x14ac:dyDescent="0.3">
      <c r="D5937" s="5">
        <f t="shared" si="94"/>
        <v>190199067</v>
      </c>
      <c r="E5937" s="6">
        <v>8.8568342466436648E-2</v>
      </c>
      <c r="F5937" s="7">
        <v>-1.3496238031244041</v>
      </c>
    </row>
    <row r="5938" spans="4:6" x14ac:dyDescent="0.3">
      <c r="D5938" s="5">
        <f t="shared" si="94"/>
        <v>606572232</v>
      </c>
      <c r="E5938" s="6">
        <v>0.28245720666130747</v>
      </c>
      <c r="F5938" s="7">
        <v>-0.57555735407286523</v>
      </c>
    </row>
    <row r="5939" spans="4:6" x14ac:dyDescent="0.3">
      <c r="D5939" s="5">
        <f t="shared" si="94"/>
        <v>1056167674</v>
      </c>
      <c r="E5939" s="6">
        <v>0.49181639914570041</v>
      </c>
      <c r="F5939" s="7">
        <v>-2.0514684140731432E-2</v>
      </c>
    </row>
    <row r="5940" spans="4:6" x14ac:dyDescent="0.3">
      <c r="D5940" s="5">
        <f t="shared" si="94"/>
        <v>1008011874</v>
      </c>
      <c r="E5940" s="6">
        <v>0.46939210730548214</v>
      </c>
      <c r="F5940" s="7">
        <v>-7.6798034189771533E-2</v>
      </c>
    </row>
    <row r="5941" spans="4:6" x14ac:dyDescent="0.3">
      <c r="D5941" s="5">
        <f t="shared" si="94"/>
        <v>56696128</v>
      </c>
      <c r="E5941" s="6">
        <v>2.6401191974432386E-2</v>
      </c>
      <c r="F5941" s="7">
        <v>-1.9365335797212979</v>
      </c>
    </row>
    <row r="5942" spans="4:6" x14ac:dyDescent="0.3">
      <c r="D5942" s="5">
        <f t="shared" si="94"/>
        <v>884628410</v>
      </c>
      <c r="E5942" s="6">
        <v>0.41193720457324495</v>
      </c>
      <c r="F5942" s="7">
        <v>-0.22256457602484225</v>
      </c>
    </row>
    <row r="5943" spans="4:6" x14ac:dyDescent="0.3">
      <c r="D5943" s="5">
        <f t="shared" si="94"/>
        <v>1333142162</v>
      </c>
      <c r="E5943" s="6">
        <v>0.62079269589930097</v>
      </c>
      <c r="F5943" s="7">
        <v>0.30756335449002153</v>
      </c>
    </row>
    <row r="5944" spans="4:6" x14ac:dyDescent="0.3">
      <c r="D5944" s="5">
        <f t="shared" si="94"/>
        <v>610335900</v>
      </c>
      <c r="E5944" s="6">
        <v>0.28420980114881861</v>
      </c>
      <c r="F5944" s="7">
        <v>-0.57038057400516629</v>
      </c>
    </row>
    <row r="5945" spans="4:6" x14ac:dyDescent="0.3">
      <c r="D5945" s="5">
        <f t="shared" si="94"/>
        <v>196075707</v>
      </c>
      <c r="E5945" s="6">
        <v>9.1304866216429387E-2</v>
      </c>
      <c r="F5945" s="7">
        <v>-1.3327625704271266</v>
      </c>
    </row>
    <row r="5946" spans="4:6" x14ac:dyDescent="0.3">
      <c r="D5946" s="5">
        <f t="shared" si="94"/>
        <v>810020268</v>
      </c>
      <c r="E5946" s="6">
        <v>0.37719508109353023</v>
      </c>
      <c r="F5946" s="7">
        <v>-0.31285587540196053</v>
      </c>
    </row>
    <row r="5947" spans="4:6" x14ac:dyDescent="0.3">
      <c r="D5947" s="5">
        <f t="shared" si="94"/>
        <v>1253595699</v>
      </c>
      <c r="E5947" s="6">
        <v>0.58375098750344567</v>
      </c>
      <c r="F5947" s="7">
        <v>0.21149885575578123</v>
      </c>
    </row>
    <row r="5948" spans="4:6" x14ac:dyDescent="0.3">
      <c r="D5948" s="5">
        <f t="shared" si="94"/>
        <v>523781263</v>
      </c>
      <c r="E5948" s="6">
        <v>0.24390465742340744</v>
      </c>
      <c r="F5948" s="7">
        <v>-0.69379733389171938</v>
      </c>
    </row>
    <row r="5949" spans="4:6" x14ac:dyDescent="0.3">
      <c r="D5949" s="5">
        <f t="shared" si="94"/>
        <v>1120370142</v>
      </c>
      <c r="E5949" s="6">
        <v>0.52171300307075774</v>
      </c>
      <c r="F5949" s="7">
        <v>5.4453325972834185E-2</v>
      </c>
    </row>
    <row r="5950" spans="4:6" x14ac:dyDescent="0.3">
      <c r="D5950" s="5">
        <f t="shared" si="94"/>
        <v>1306442081</v>
      </c>
      <c r="E5950" s="6">
        <v>0.60835950179804066</v>
      </c>
      <c r="F5950" s="7">
        <v>0.27504587158991595</v>
      </c>
    </row>
    <row r="5951" spans="4:6" x14ac:dyDescent="0.3">
      <c r="D5951" s="5">
        <f t="shared" si="94"/>
        <v>260914149</v>
      </c>
      <c r="E5951" s="6">
        <v>0.12149761861329676</v>
      </c>
      <c r="F5951" s="7">
        <v>-1.167532882037791</v>
      </c>
    </row>
    <row r="5952" spans="4:6" x14ac:dyDescent="0.3">
      <c r="D5952" s="5">
        <f t="shared" si="94"/>
        <v>1742780371</v>
      </c>
      <c r="E5952" s="6">
        <v>0.81154535181032994</v>
      </c>
      <c r="F5952" s="7">
        <v>0.88360533818099163</v>
      </c>
    </row>
    <row r="5953" spans="4:6" x14ac:dyDescent="0.3">
      <c r="D5953" s="5">
        <f t="shared" si="94"/>
        <v>226900963</v>
      </c>
      <c r="E5953" s="6">
        <v>0.10565899462034832</v>
      </c>
      <c r="F5953" s="7">
        <v>-1.2499495170614052</v>
      </c>
    </row>
    <row r="5954" spans="4:6" x14ac:dyDescent="0.3">
      <c r="D5954" s="5">
        <f t="shared" si="94"/>
        <v>569785273</v>
      </c>
      <c r="E5954" s="6">
        <v>0.2653269439612766</v>
      </c>
      <c r="F5954" s="7">
        <v>-0.62700815750310435</v>
      </c>
    </row>
    <row r="5955" spans="4:6" x14ac:dyDescent="0.3">
      <c r="D5955" s="5">
        <f t="shared" ref="D5955:D6018" si="95">MOD(D5954*$B$4,$B$5)</f>
        <v>1281845854</v>
      </c>
      <c r="E5955" s="6">
        <v>0.59690599105964037</v>
      </c>
      <c r="F5955" s="7">
        <v>0.24534667056906242</v>
      </c>
    </row>
    <row r="5956" spans="4:6" x14ac:dyDescent="0.3">
      <c r="D5956" s="5">
        <f t="shared" si="95"/>
        <v>534897423</v>
      </c>
      <c r="E5956" s="6">
        <v>0.24908102280374711</v>
      </c>
      <c r="F5956" s="7">
        <v>-0.67738447556480075</v>
      </c>
    </row>
    <row r="5957" spans="4:6" x14ac:dyDescent="0.3">
      <c r="D5957" s="5">
        <f t="shared" si="95"/>
        <v>837617752</v>
      </c>
      <c r="E5957" s="6">
        <v>0.3900461610313935</v>
      </c>
      <c r="F5957" s="7">
        <v>-0.27919872498698362</v>
      </c>
    </row>
    <row r="5958" spans="4:6" x14ac:dyDescent="0.3">
      <c r="D5958" s="5">
        <f t="shared" si="95"/>
        <v>1971884723</v>
      </c>
      <c r="E5958" s="6">
        <v>0.91823037938981356</v>
      </c>
      <c r="F5958" s="7">
        <v>1.3932664196858109</v>
      </c>
    </row>
    <row r="5959" spans="4:6" x14ac:dyDescent="0.3">
      <c r="D5959" s="5">
        <f t="shared" si="95"/>
        <v>1929777952</v>
      </c>
      <c r="E5959" s="6">
        <v>0.89862288618332042</v>
      </c>
      <c r="F5959" s="7">
        <v>1.2737438017218168</v>
      </c>
    </row>
    <row r="5960" spans="4:6" x14ac:dyDescent="0.3">
      <c r="D5960" s="5">
        <f t="shared" si="95"/>
        <v>913365073</v>
      </c>
      <c r="E5960" s="6">
        <v>0.42531875607121622</v>
      </c>
      <c r="F5960" s="7">
        <v>-0.18830506875443984</v>
      </c>
    </row>
    <row r="5961" spans="4:6" x14ac:dyDescent="0.3">
      <c r="D5961" s="5">
        <f t="shared" si="95"/>
        <v>1206165873</v>
      </c>
      <c r="E5961" s="6">
        <v>0.56166475365093416</v>
      </c>
      <c r="F5961" s="7">
        <v>0.15519131787409648</v>
      </c>
    </row>
    <row r="5962" spans="4:6" x14ac:dyDescent="0.3">
      <c r="D5962" s="5">
        <f t="shared" si="95"/>
        <v>256218119</v>
      </c>
      <c r="E5962" s="6">
        <v>0.11931085923622442</v>
      </c>
      <c r="F5962" s="7">
        <v>-1.1784387966985237</v>
      </c>
    </row>
    <row r="5963" spans="4:6" x14ac:dyDescent="0.3">
      <c r="D5963" s="5">
        <f t="shared" si="95"/>
        <v>546499176</v>
      </c>
      <c r="E5963" s="6">
        <v>0.25448351004578501</v>
      </c>
      <c r="F5963" s="7">
        <v>-0.66044699895484771</v>
      </c>
    </row>
    <row r="5964" spans="4:6" x14ac:dyDescent="0.3">
      <c r="D5964" s="5">
        <f t="shared" si="95"/>
        <v>372604948</v>
      </c>
      <c r="E5964" s="6">
        <v>0.17350769990450488</v>
      </c>
      <c r="F5964" s="7">
        <v>-0.94039419290708415</v>
      </c>
    </row>
    <row r="5965" spans="4:6" x14ac:dyDescent="0.3">
      <c r="D5965" s="5">
        <f t="shared" si="95"/>
        <v>837901283</v>
      </c>
      <c r="E5965" s="6">
        <v>0.39017819044196811</v>
      </c>
      <c r="F5965" s="7">
        <v>-0.27885463913788999</v>
      </c>
    </row>
    <row r="5966" spans="4:6" x14ac:dyDescent="0.3">
      <c r="D5966" s="5">
        <f t="shared" si="95"/>
        <v>625824095</v>
      </c>
      <c r="E5966" s="6">
        <v>0.29142205397730886</v>
      </c>
      <c r="F5966" s="7">
        <v>-0.54923511668894298</v>
      </c>
    </row>
    <row r="5967" spans="4:6" x14ac:dyDescent="0.3">
      <c r="D5967" s="5">
        <f t="shared" si="95"/>
        <v>502427396</v>
      </c>
      <c r="E5967" s="6">
        <v>0.23396098821792843</v>
      </c>
      <c r="F5967" s="7">
        <v>-0.72586427942964427</v>
      </c>
    </row>
    <row r="5968" spans="4:6" x14ac:dyDescent="0.3">
      <c r="D5968" s="5">
        <f t="shared" si="95"/>
        <v>1140006745</v>
      </c>
      <c r="E5968" s="6">
        <v>0.53085700891060472</v>
      </c>
      <c r="F5968" s="7">
        <v>7.742433522077205E-2</v>
      </c>
    </row>
    <row r="5969" spans="4:6" x14ac:dyDescent="0.3">
      <c r="D5969" s="5">
        <f t="shared" si="95"/>
        <v>2144617167</v>
      </c>
      <c r="E5969" s="6">
        <v>0.99866519169757628</v>
      </c>
      <c r="F5969" s="7">
        <v>3.0034223541688925</v>
      </c>
    </row>
    <row r="5970" spans="4:6" x14ac:dyDescent="0.3">
      <c r="D5970" s="5">
        <f t="shared" si="95"/>
        <v>1218580975</v>
      </c>
      <c r="E5970" s="6">
        <v>0.56744598603569529</v>
      </c>
      <c r="F5970" s="7">
        <v>0.16987552707321965</v>
      </c>
    </row>
    <row r="5971" spans="4:6" x14ac:dyDescent="0.3">
      <c r="D5971" s="5">
        <f t="shared" si="95"/>
        <v>397669248</v>
      </c>
      <c r="E5971" s="6">
        <v>0.18517917411884216</v>
      </c>
      <c r="F5971" s="7">
        <v>-0.89580232442392838</v>
      </c>
    </row>
    <row r="5972" spans="4:6" x14ac:dyDescent="0.3">
      <c r="D5972" s="5">
        <f t="shared" si="95"/>
        <v>1683433322</v>
      </c>
      <c r="E5972" s="6">
        <v>0.78390972854933672</v>
      </c>
      <c r="F5972" s="7">
        <v>0.78546575167139565</v>
      </c>
    </row>
    <row r="5973" spans="4:6" x14ac:dyDescent="0.3">
      <c r="D5973" s="5">
        <f t="shared" si="95"/>
        <v>228683782</v>
      </c>
      <c r="E5973" s="6">
        <v>0.10648918441169819</v>
      </c>
      <c r="F5973" s="7">
        <v>-1.2454173776281405</v>
      </c>
    </row>
    <row r="5974" spans="4:6" x14ac:dyDescent="0.3">
      <c r="D5974" s="5">
        <f t="shared" si="95"/>
        <v>728895342</v>
      </c>
      <c r="E5974" s="6">
        <v>0.33941834358444284</v>
      </c>
      <c r="F5974" s="7">
        <v>-0.4140510954921594</v>
      </c>
    </row>
    <row r="5975" spans="4:6" x14ac:dyDescent="0.3">
      <c r="D5975" s="5">
        <f t="shared" si="95"/>
        <v>134981234</v>
      </c>
      <c r="E5975" s="6">
        <v>6.2855535245365968E-2</v>
      </c>
      <c r="F5975" s="7">
        <v>-1.5312360242740257</v>
      </c>
    </row>
    <row r="5976" spans="4:6" x14ac:dyDescent="0.3">
      <c r="D5976" s="5">
        <f t="shared" si="95"/>
        <v>213761416</v>
      </c>
      <c r="E5976" s="6">
        <v>9.9540416243989405E-2</v>
      </c>
      <c r="F5976" s="7">
        <v>-1.2841747084598638</v>
      </c>
    </row>
    <row r="5977" spans="4:6" x14ac:dyDescent="0.3">
      <c r="D5977" s="5">
        <f t="shared" si="95"/>
        <v>1965871548</v>
      </c>
      <c r="E5977" s="6">
        <v>0.91543027657589904</v>
      </c>
      <c r="F5977" s="7">
        <v>1.3749741891278386</v>
      </c>
    </row>
    <row r="5978" spans="4:6" x14ac:dyDescent="0.3">
      <c r="D5978" s="5">
        <f t="shared" si="95"/>
        <v>1578099872</v>
      </c>
      <c r="E5978" s="6">
        <v>0.73486001858009031</v>
      </c>
      <c r="F5978" s="7">
        <v>0.6275787043885076</v>
      </c>
    </row>
    <row r="5979" spans="4:6" x14ac:dyDescent="0.3">
      <c r="D5979" s="5">
        <f t="shared" si="95"/>
        <v>918994928</v>
      </c>
      <c r="E5979" s="6">
        <v>0.42794036160031368</v>
      </c>
      <c r="F5979" s="7">
        <v>-0.18162029172974145</v>
      </c>
    </row>
    <row r="5980" spans="4:6" x14ac:dyDescent="0.3">
      <c r="D5980" s="5">
        <f t="shared" si="95"/>
        <v>234473409</v>
      </c>
      <c r="E5980" s="6">
        <v>0.10918518957606069</v>
      </c>
      <c r="F5980" s="7">
        <v>-1.2308729683368382</v>
      </c>
    </row>
    <row r="5981" spans="4:6" x14ac:dyDescent="0.3">
      <c r="D5981" s="5">
        <f t="shared" si="95"/>
        <v>1027106149</v>
      </c>
      <c r="E5981" s="6">
        <v>0.47828357199047095</v>
      </c>
      <c r="F5981" s="7">
        <v>-5.4461923760691054E-2</v>
      </c>
    </row>
    <row r="5982" spans="4:6" x14ac:dyDescent="0.3">
      <c r="D5982" s="5">
        <f t="shared" si="95"/>
        <v>485960090</v>
      </c>
      <c r="E5982" s="6">
        <v>0.22629280130033641</v>
      </c>
      <c r="F5982" s="7">
        <v>-0.75111142144506593</v>
      </c>
    </row>
    <row r="5983" spans="4:6" x14ac:dyDescent="0.3">
      <c r="D5983" s="5">
        <f t="shared" si="95"/>
        <v>815628209</v>
      </c>
      <c r="E5983" s="6">
        <v>0.37980648212116813</v>
      </c>
      <c r="F5983" s="7">
        <v>-0.30598907465397673</v>
      </c>
    </row>
    <row r="5984" spans="4:6" x14ac:dyDescent="0.3">
      <c r="D5984" s="5">
        <f t="shared" si="95"/>
        <v>1371576188</v>
      </c>
      <c r="E5984" s="6">
        <v>0.63868993393954809</v>
      </c>
      <c r="F5984" s="7">
        <v>0.35495923340476004</v>
      </c>
    </row>
    <row r="5985" spans="4:6" x14ac:dyDescent="0.3">
      <c r="D5985" s="5">
        <f t="shared" si="95"/>
        <v>433333938</v>
      </c>
      <c r="E5985" s="6">
        <v>0.20178683959114072</v>
      </c>
      <c r="F5985" s="7">
        <v>-0.83525583347101506</v>
      </c>
    </row>
    <row r="5986" spans="4:6" x14ac:dyDescent="0.3">
      <c r="D5986" s="5">
        <f t="shared" si="95"/>
        <v>971799418</v>
      </c>
      <c r="E5986" s="6">
        <v>0.45252936841224262</v>
      </c>
      <c r="F5986" s="7">
        <v>-0.11927342517119148</v>
      </c>
    </row>
    <row r="5987" spans="4:6" x14ac:dyDescent="0.3">
      <c r="D5987" s="5">
        <f t="shared" si="95"/>
        <v>96921210</v>
      </c>
      <c r="E5987" s="6">
        <v>4.5132455458056608E-2</v>
      </c>
      <c r="F5987" s="7">
        <v>-1.6940019583396382</v>
      </c>
    </row>
    <row r="5988" spans="4:6" x14ac:dyDescent="0.3">
      <c r="D5988" s="5">
        <f t="shared" si="95"/>
        <v>1264344744</v>
      </c>
      <c r="E5988" s="6">
        <v>0.58875640164013621</v>
      </c>
      <c r="F5988" s="7">
        <v>0.22434714224734159</v>
      </c>
    </row>
    <row r="5989" spans="4:6" x14ac:dyDescent="0.3">
      <c r="D5989" s="5">
        <f t="shared" si="95"/>
        <v>1847373531</v>
      </c>
      <c r="E5989" s="6">
        <v>0.86025033738487433</v>
      </c>
      <c r="F5989" s="7">
        <v>1.081444748988055</v>
      </c>
    </row>
    <row r="5990" spans="4:6" x14ac:dyDescent="0.3">
      <c r="D5990" s="5">
        <f t="shared" si="95"/>
        <v>309273226</v>
      </c>
      <c r="E5990" s="6">
        <v>0.14401656868310325</v>
      </c>
      <c r="F5990" s="7">
        <v>-1.0624462709996219</v>
      </c>
    </row>
    <row r="5991" spans="4:6" x14ac:dyDescent="0.3">
      <c r="D5991" s="5">
        <f t="shared" si="95"/>
        <v>1769061949</v>
      </c>
      <c r="E5991" s="6">
        <v>0.82378366526568647</v>
      </c>
      <c r="F5991" s="7">
        <v>0.92988106180039065</v>
      </c>
    </row>
    <row r="5992" spans="4:6" x14ac:dyDescent="0.3">
      <c r="D5992" s="5">
        <f t="shared" si="95"/>
        <v>1849600871</v>
      </c>
      <c r="E5992" s="6">
        <v>0.86128752339751224</v>
      </c>
      <c r="F5992" s="7">
        <v>1.0861221515442141</v>
      </c>
    </row>
    <row r="5993" spans="4:6" x14ac:dyDescent="0.3">
      <c r="D5993" s="5">
        <f t="shared" si="95"/>
        <v>451020016</v>
      </c>
      <c r="E5993" s="6">
        <v>0.21002256144771592</v>
      </c>
      <c r="F5993" s="7">
        <v>-0.80634296584106258</v>
      </c>
    </row>
    <row r="5994" spans="4:6" x14ac:dyDescent="0.3">
      <c r="D5994" s="5">
        <f t="shared" si="95"/>
        <v>2145462697</v>
      </c>
      <c r="E5994" s="6">
        <v>0.9990589222862003</v>
      </c>
      <c r="F5994" s="7">
        <v>3.1082237032677629</v>
      </c>
    </row>
    <row r="5995" spans="4:6" x14ac:dyDescent="0.3">
      <c r="D5995" s="5">
        <f t="shared" si="95"/>
        <v>1230970312</v>
      </c>
      <c r="E5995" s="6">
        <v>0.57321522065737773</v>
      </c>
      <c r="F5995" s="7">
        <v>0.18456586882864826</v>
      </c>
    </row>
    <row r="5996" spans="4:6" x14ac:dyDescent="0.3">
      <c r="D5996" s="5">
        <f t="shared" si="95"/>
        <v>1442901709</v>
      </c>
      <c r="E5996" s="6">
        <v>0.67190346789723587</v>
      </c>
      <c r="F5996" s="7">
        <v>0.44517531518102987</v>
      </c>
    </row>
    <row r="5997" spans="4:6" x14ac:dyDescent="0.3">
      <c r="D5997" s="5">
        <f t="shared" si="95"/>
        <v>971271988</v>
      </c>
      <c r="E5997" s="6">
        <v>0.45228376467924913</v>
      </c>
      <c r="F5997" s="7">
        <v>-0.11989348008557839</v>
      </c>
    </row>
    <row r="5998" spans="4:6" x14ac:dyDescent="0.3">
      <c r="D5998" s="5">
        <f t="shared" si="95"/>
        <v>407151444</v>
      </c>
      <c r="E5998" s="6">
        <v>0.18959466571881869</v>
      </c>
      <c r="F5998" s="7">
        <v>-0.87939096094621394</v>
      </c>
    </row>
    <row r="5999" spans="4:6" x14ac:dyDescent="0.3">
      <c r="D5999" s="5">
        <f t="shared" si="95"/>
        <v>1984499627</v>
      </c>
      <c r="E5999" s="6">
        <v>0.92410465183118795</v>
      </c>
      <c r="F5999" s="7">
        <v>1.4332349796435504</v>
      </c>
    </row>
    <row r="6000" spans="4:6" x14ac:dyDescent="0.3">
      <c r="D6000" s="5">
        <f t="shared" si="95"/>
        <v>978453188</v>
      </c>
      <c r="E6000" s="6">
        <v>0.45562777151877787</v>
      </c>
      <c r="F6000" s="7">
        <v>-0.11145500625669458</v>
      </c>
    </row>
    <row r="6001" spans="4:6" x14ac:dyDescent="0.3">
      <c r="D6001" s="5">
        <f t="shared" si="95"/>
        <v>1305989477</v>
      </c>
      <c r="E6001" s="6">
        <v>0.60814874163656374</v>
      </c>
      <c r="F6001" s="7">
        <v>0.2744972499290585</v>
      </c>
    </row>
    <row r="6002" spans="4:6" x14ac:dyDescent="0.3">
      <c r="D6002" s="5">
        <f t="shared" si="95"/>
        <v>2035586582</v>
      </c>
      <c r="E6002" s="6">
        <v>0.94789386908327589</v>
      </c>
      <c r="F6002" s="7">
        <v>1.624766780581917</v>
      </c>
    </row>
    <row r="6003" spans="4:6" x14ac:dyDescent="0.3">
      <c r="D6003" s="5">
        <f t="shared" si="95"/>
        <v>1685631237</v>
      </c>
      <c r="E6003" s="6">
        <v>0.78493321247858294</v>
      </c>
      <c r="F6003" s="7">
        <v>0.7889630977810852</v>
      </c>
    </row>
    <row r="6004" spans="4:6" x14ac:dyDescent="0.3">
      <c r="D6004" s="5">
        <f t="shared" si="95"/>
        <v>1097540044</v>
      </c>
      <c r="E6004" s="6">
        <v>0.51108191023681493</v>
      </c>
      <c r="F6004" s="7">
        <v>2.7781802921026937E-2</v>
      </c>
    </row>
    <row r="6005" spans="4:6" x14ac:dyDescent="0.3">
      <c r="D6005" s="5">
        <f t="shared" si="95"/>
        <v>933892434</v>
      </c>
      <c r="E6005" s="6">
        <v>0.43487755342840922</v>
      </c>
      <c r="F6005" s="7">
        <v>-0.16396956023712278</v>
      </c>
    </row>
    <row r="6006" spans="4:6" x14ac:dyDescent="0.3">
      <c r="D6006" s="5">
        <f t="shared" si="95"/>
        <v>2092447437</v>
      </c>
      <c r="E6006" s="6">
        <v>0.97437176804465409</v>
      </c>
      <c r="F6006" s="7">
        <v>1.9493263486052848</v>
      </c>
    </row>
    <row r="6007" spans="4:6" x14ac:dyDescent="0.3">
      <c r="D6007" s="5">
        <f t="shared" si="95"/>
        <v>1931862076</v>
      </c>
      <c r="E6007" s="6">
        <v>0.89959338204897321</v>
      </c>
      <c r="F6007" s="7">
        <v>1.2792380630649047</v>
      </c>
    </row>
    <row r="6008" spans="4:6" x14ac:dyDescent="0.3">
      <c r="D6008" s="5">
        <f t="shared" si="95"/>
        <v>584383268</v>
      </c>
      <c r="E6008" s="6">
        <v>0.27212466511141942</v>
      </c>
      <c r="F6008" s="7">
        <v>-0.60639975635640897</v>
      </c>
    </row>
    <row r="6009" spans="4:6" x14ac:dyDescent="0.3">
      <c r="D6009" s="5">
        <f t="shared" si="95"/>
        <v>1567026283</v>
      </c>
      <c r="E6009" s="6">
        <v>0.729703476866431</v>
      </c>
      <c r="F6009" s="7">
        <v>0.61191643653468442</v>
      </c>
    </row>
    <row r="6010" spans="4:6" x14ac:dyDescent="0.3">
      <c r="D6010" s="5">
        <f t="shared" si="95"/>
        <v>1109208412</v>
      </c>
      <c r="E6010" s="6">
        <v>0.51651541750553565</v>
      </c>
      <c r="F6010" s="7">
        <v>4.1409844205532648E-2</v>
      </c>
    </row>
    <row r="6011" spans="4:6" x14ac:dyDescent="0.3">
      <c r="D6011" s="5">
        <f t="shared" si="95"/>
        <v>1536968648</v>
      </c>
      <c r="E6011" s="6">
        <v>0.71570679984586949</v>
      </c>
      <c r="F6011" s="7">
        <v>0.57013461330222193</v>
      </c>
    </row>
    <row r="6012" spans="4:6" x14ac:dyDescent="0.3">
      <c r="D6012" s="5">
        <f t="shared" si="95"/>
        <v>1896054699</v>
      </c>
      <c r="E6012" s="6">
        <v>0.88291927276451077</v>
      </c>
      <c r="F6012" s="7">
        <v>1.1897073018095117</v>
      </c>
    </row>
    <row r="6013" spans="4:6" x14ac:dyDescent="0.3">
      <c r="D6013" s="5">
        <f t="shared" si="95"/>
        <v>850823936</v>
      </c>
      <c r="E6013" s="6">
        <v>0.39619576967898362</v>
      </c>
      <c r="F6013" s="7">
        <v>-0.26320634658549524</v>
      </c>
    </row>
    <row r="6014" spans="4:6" x14ac:dyDescent="0.3">
      <c r="D6014" s="5">
        <f t="shared" si="95"/>
        <v>1644949428</v>
      </c>
      <c r="E6014" s="6">
        <v>0.76598926891199248</v>
      </c>
      <c r="F6014" s="7">
        <v>0.72570202165650022</v>
      </c>
    </row>
    <row r="6015" spans="4:6" x14ac:dyDescent="0.3">
      <c r="D6015" s="5">
        <f t="shared" si="95"/>
        <v>145991163</v>
      </c>
      <c r="E6015" s="6">
        <v>6.798243296144757E-2</v>
      </c>
      <c r="F6015" s="7">
        <v>-1.4909871603751519</v>
      </c>
    </row>
    <row r="6016" spans="4:6" x14ac:dyDescent="0.3">
      <c r="D6016" s="5">
        <f t="shared" si="95"/>
        <v>1245583366</v>
      </c>
      <c r="E6016" s="6">
        <v>0.58001995420085262</v>
      </c>
      <c r="F6016" s="7">
        <v>0.20194452701417323</v>
      </c>
    </row>
    <row r="6017" spans="4:6" x14ac:dyDescent="0.3">
      <c r="D6017" s="5">
        <f t="shared" si="95"/>
        <v>307511480</v>
      </c>
      <c r="E6017" s="6">
        <v>0.14319619177206996</v>
      </c>
      <c r="F6017" s="7">
        <v>-1.0660691510431972</v>
      </c>
    </row>
    <row r="6018" spans="4:6" x14ac:dyDescent="0.3">
      <c r="D6018" s="5">
        <f t="shared" si="95"/>
        <v>479683016</v>
      </c>
      <c r="E6018" s="6">
        <v>0.22336981093824823</v>
      </c>
      <c r="F6018" s="7">
        <v>-0.76086179204150994</v>
      </c>
    </row>
    <row r="6019" spans="4:6" x14ac:dyDescent="0.3">
      <c r="D6019" s="5">
        <f t="shared" ref="D6019:D6082" si="96">MOD(D6018*$B$4,$B$5)</f>
        <v>610183382</v>
      </c>
      <c r="E6019" s="6">
        <v>0.28413877942053489</v>
      </c>
      <c r="F6019" s="7">
        <v>-0.57059005879718705</v>
      </c>
    </row>
    <row r="6020" spans="4:6" x14ac:dyDescent="0.3">
      <c r="D6020" s="5">
        <f t="shared" si="96"/>
        <v>1423813917</v>
      </c>
      <c r="E6020" s="6">
        <v>0.66301502209437546</v>
      </c>
      <c r="F6020" s="7">
        <v>0.42070575831041446</v>
      </c>
    </row>
    <row r="6021" spans="4:6" x14ac:dyDescent="0.3">
      <c r="D6021" s="5">
        <f t="shared" si="96"/>
        <v>854948919</v>
      </c>
      <c r="E6021" s="6">
        <v>0.39811661457467507</v>
      </c>
      <c r="F6021" s="7">
        <v>-0.25822504622717846</v>
      </c>
    </row>
    <row r="6022" spans="4:6" x14ac:dyDescent="0.3">
      <c r="D6022" s="5">
        <f t="shared" si="96"/>
        <v>1046024650</v>
      </c>
      <c r="E6022" s="6">
        <v>0.4870931855282683</v>
      </c>
      <c r="F6022" s="7">
        <v>-3.2358232012560245E-2</v>
      </c>
    </row>
    <row r="6023" spans="4:6" x14ac:dyDescent="0.3">
      <c r="D6023" s="5">
        <f t="shared" si="96"/>
        <v>1020371886</v>
      </c>
      <c r="E6023" s="6">
        <v>0.47514768640990152</v>
      </c>
      <c r="F6023" s="7">
        <v>-6.2335858772437233E-2</v>
      </c>
    </row>
    <row r="6024" spans="4:6" x14ac:dyDescent="0.3">
      <c r="D6024" s="5">
        <f t="shared" si="96"/>
        <v>1833865161</v>
      </c>
      <c r="E6024" s="6">
        <v>0.85396001241538677</v>
      </c>
      <c r="F6024" s="7">
        <v>1.0535696835452182</v>
      </c>
    </row>
    <row r="6025" spans="4:6" x14ac:dyDescent="0.3">
      <c r="D6025" s="5">
        <f t="shared" si="96"/>
        <v>1081773644</v>
      </c>
      <c r="E6025" s="6">
        <v>0.50374010810976855</v>
      </c>
      <c r="F6025" s="7">
        <v>9.3751980741180602E-3</v>
      </c>
    </row>
    <row r="6026" spans="4:6" x14ac:dyDescent="0.3">
      <c r="D6026" s="5">
        <f t="shared" si="96"/>
        <v>83209072</v>
      </c>
      <c r="E6026" s="6">
        <v>3.8747243619288545E-2</v>
      </c>
      <c r="F6026" s="7">
        <v>-1.7654123621688087</v>
      </c>
    </row>
    <row r="6027" spans="4:6" x14ac:dyDescent="0.3">
      <c r="D6027" s="5">
        <f t="shared" si="96"/>
        <v>790694622</v>
      </c>
      <c r="E6027" s="6">
        <v>0.36819587589073544</v>
      </c>
      <c r="F6027" s="7">
        <v>-0.3366354199864468</v>
      </c>
    </row>
    <row r="6028" spans="4:6" x14ac:dyDescent="0.3">
      <c r="D6028" s="5">
        <f t="shared" si="96"/>
        <v>393240431</v>
      </c>
      <c r="E6028" s="6">
        <v>0.18311684549145107</v>
      </c>
      <c r="F6028" s="7">
        <v>-0.90355070350665512</v>
      </c>
    </row>
    <row r="6029" spans="4:6" x14ac:dyDescent="0.3">
      <c r="D6029" s="5">
        <f t="shared" si="96"/>
        <v>500888968</v>
      </c>
      <c r="E6029" s="6">
        <v>0.23324460185435097</v>
      </c>
      <c r="F6029" s="7">
        <v>-0.72820320584796838</v>
      </c>
    </row>
    <row r="6030" spans="4:6" x14ac:dyDescent="0.3">
      <c r="D6030" s="5">
        <f t="shared" si="96"/>
        <v>2040476402</v>
      </c>
      <c r="E6030" s="6">
        <v>0.95017086896129965</v>
      </c>
      <c r="F6030" s="7">
        <v>1.6465126294082022</v>
      </c>
    </row>
    <row r="6031" spans="4:6" x14ac:dyDescent="0.3">
      <c r="D6031" s="5">
        <f t="shared" si="96"/>
        <v>1498931287</v>
      </c>
      <c r="E6031" s="6">
        <v>0.69799427334032416</v>
      </c>
      <c r="F6031" s="7">
        <v>0.51864051094598462</v>
      </c>
    </row>
    <row r="6032" spans="4:6" x14ac:dyDescent="0.3">
      <c r="D6032" s="5">
        <f t="shared" si="96"/>
        <v>1893120053</v>
      </c>
      <c r="E6032" s="6">
        <v>0.8815527217290855</v>
      </c>
      <c r="F6032" s="7">
        <v>1.1827845214513826</v>
      </c>
    </row>
    <row r="6033" spans="4:6" x14ac:dyDescent="0.3">
      <c r="D6033" s="5">
        <f t="shared" si="96"/>
        <v>926447572</v>
      </c>
      <c r="E6033" s="6">
        <v>0.43141076940243206</v>
      </c>
      <c r="F6033" s="7">
        <v>-0.17278358683590536</v>
      </c>
    </row>
    <row r="6034" spans="4:6" x14ac:dyDescent="0.3">
      <c r="D6034" s="5">
        <f t="shared" si="96"/>
        <v>1351282884</v>
      </c>
      <c r="E6034" s="6">
        <v>0.62924012786638006</v>
      </c>
      <c r="F6034" s="7">
        <v>0.32984147855801987</v>
      </c>
    </row>
    <row r="6035" spans="4:6" x14ac:dyDescent="0.3">
      <c r="D6035" s="5">
        <f t="shared" si="96"/>
        <v>107799586</v>
      </c>
      <c r="E6035" s="6">
        <v>5.0198094034751964E-2</v>
      </c>
      <c r="F6035" s="7">
        <v>-1.6429359397762453</v>
      </c>
    </row>
    <row r="6036" spans="4:6" x14ac:dyDescent="0.3">
      <c r="D6036" s="5">
        <f t="shared" si="96"/>
        <v>240939125</v>
      </c>
      <c r="E6036" s="6">
        <v>0.112196023214791</v>
      </c>
      <c r="F6036" s="7">
        <v>-1.2149319509600547</v>
      </c>
    </row>
    <row r="6037" spans="4:6" x14ac:dyDescent="0.3">
      <c r="D6037" s="5">
        <f t="shared" si="96"/>
        <v>1748554370</v>
      </c>
      <c r="E6037" s="6">
        <v>0.81423407962008765</v>
      </c>
      <c r="F6037" s="7">
        <v>0.89360767070942204</v>
      </c>
    </row>
    <row r="6038" spans="4:6" x14ac:dyDescent="0.3">
      <c r="D6038" s="5">
        <f t="shared" si="96"/>
        <v>1918216229</v>
      </c>
      <c r="E6038" s="6">
        <v>0.89323903936263083</v>
      </c>
      <c r="F6038" s="7">
        <v>1.2439392527853352</v>
      </c>
    </row>
    <row r="6039" spans="4:6" x14ac:dyDescent="0.3">
      <c r="D6039" s="5">
        <f t="shared" si="96"/>
        <v>1163182360</v>
      </c>
      <c r="E6039" s="6">
        <v>0.54164899563570412</v>
      </c>
      <c r="F6039" s="7">
        <v>0.10458891787434975</v>
      </c>
    </row>
    <row r="6040" spans="4:6" x14ac:dyDescent="0.3">
      <c r="D6040" s="5">
        <f t="shared" si="96"/>
        <v>2015748745</v>
      </c>
      <c r="E6040" s="6">
        <v>0.93865615635985156</v>
      </c>
      <c r="F6040" s="7">
        <v>1.5435900075626183</v>
      </c>
    </row>
    <row r="6041" spans="4:6" x14ac:dyDescent="0.3">
      <c r="D6041" s="5">
        <f t="shared" si="96"/>
        <v>1871107972</v>
      </c>
      <c r="E6041" s="6">
        <v>0.87130254774475713</v>
      </c>
      <c r="F6041" s="7">
        <v>1.1325699246966312</v>
      </c>
    </row>
    <row r="6042" spans="4:6" x14ac:dyDescent="0.3">
      <c r="D6042" s="5">
        <f t="shared" si="96"/>
        <v>1385690886</v>
      </c>
      <c r="E6042" s="6">
        <v>0.64526260238630939</v>
      </c>
      <c r="F6042" s="7">
        <v>0.37256154884211162</v>
      </c>
    </row>
    <row r="6043" spans="4:6" x14ac:dyDescent="0.3">
      <c r="D6043" s="5">
        <f t="shared" si="96"/>
        <v>1011604997</v>
      </c>
      <c r="E6043" s="6">
        <v>0.47106528558867544</v>
      </c>
      <c r="F6043" s="7">
        <v>-7.2592278747581729E-2</v>
      </c>
    </row>
    <row r="6044" spans="4:6" x14ac:dyDescent="0.3">
      <c r="D6044" s="5">
        <f t="shared" si="96"/>
        <v>1701644701</v>
      </c>
      <c r="E6044" s="6">
        <v>0.79239006274602386</v>
      </c>
      <c r="F6044" s="7">
        <v>0.81474223103936427</v>
      </c>
    </row>
    <row r="6045" spans="4:6" x14ac:dyDescent="0.3">
      <c r="D6045" s="5">
        <f t="shared" si="96"/>
        <v>989347868</v>
      </c>
      <c r="E6045" s="6">
        <v>0.46070100223710853</v>
      </c>
      <c r="F6045" s="7">
        <v>-9.8667839645465702E-2</v>
      </c>
    </row>
    <row r="6046" spans="4:6" x14ac:dyDescent="0.3">
      <c r="D6046" s="5">
        <f t="shared" si="96"/>
        <v>1069594242</v>
      </c>
      <c r="E6046" s="6">
        <v>0.49806863209052815</v>
      </c>
      <c r="F6046" s="7">
        <v>-4.8412403217126471E-3</v>
      </c>
    </row>
    <row r="6047" spans="4:6" x14ac:dyDescent="0.3">
      <c r="D6047" s="5">
        <f t="shared" si="96"/>
        <v>581814408</v>
      </c>
      <c r="E6047" s="6">
        <v>0.270928446455792</v>
      </c>
      <c r="F6047" s="7">
        <v>-0.61000741915416568</v>
      </c>
    </row>
    <row r="6048" spans="4:6" x14ac:dyDescent="0.3">
      <c r="D6048" s="5">
        <f t="shared" si="96"/>
        <v>2119636749</v>
      </c>
      <c r="E6048" s="6">
        <v>0.9870327780833773</v>
      </c>
      <c r="F6048" s="7">
        <v>2.2271920109749748</v>
      </c>
    </row>
    <row r="6049" spans="4:6" x14ac:dyDescent="0.3">
      <c r="D6049" s="5">
        <f t="shared" si="96"/>
        <v>127149664</v>
      </c>
      <c r="E6049" s="6">
        <v>5.9208676274128888E-2</v>
      </c>
      <c r="F6049" s="7">
        <v>-1.5614511021179616</v>
      </c>
    </row>
    <row r="6050" spans="4:6" x14ac:dyDescent="0.3">
      <c r="D6050" s="5">
        <f t="shared" si="96"/>
        <v>133167818</v>
      </c>
      <c r="E6050" s="6">
        <v>6.2011097615595069E-2</v>
      </c>
      <c r="F6050" s="7">
        <v>-1.5381080615300715</v>
      </c>
    </row>
    <row r="6051" spans="4:6" x14ac:dyDescent="0.3">
      <c r="D6051" s="5">
        <f t="shared" si="96"/>
        <v>725187207</v>
      </c>
      <c r="E6051" s="6">
        <v>0.3376916086652238</v>
      </c>
      <c r="F6051" s="7">
        <v>-0.41877138794038293</v>
      </c>
    </row>
    <row r="6052" spans="4:6" x14ac:dyDescent="0.3">
      <c r="D6052" s="5">
        <f t="shared" si="96"/>
        <v>1528222997</v>
      </c>
      <c r="E6052" s="6">
        <v>0.71163428873907242</v>
      </c>
      <c r="F6052" s="7">
        <v>0.55816543326464585</v>
      </c>
    </row>
    <row r="6053" spans="4:6" x14ac:dyDescent="0.3">
      <c r="D6053" s="5">
        <f t="shared" si="96"/>
        <v>641530090</v>
      </c>
      <c r="E6053" s="6">
        <v>0.29873572783426916</v>
      </c>
      <c r="F6053" s="7">
        <v>-0.52804016971959555</v>
      </c>
    </row>
    <row r="6054" spans="4:6" x14ac:dyDescent="0.3">
      <c r="D6054" s="5">
        <f t="shared" si="96"/>
        <v>584784650</v>
      </c>
      <c r="E6054" s="6">
        <v>0.27231157317041566</v>
      </c>
      <c r="F6054" s="7">
        <v>-0.60583677582321027</v>
      </c>
    </row>
    <row r="6055" spans="4:6" x14ac:dyDescent="0.3">
      <c r="D6055" s="5">
        <f t="shared" si="96"/>
        <v>1614783982</v>
      </c>
      <c r="E6055" s="6">
        <v>0.75194238848233819</v>
      </c>
      <c r="F6055" s="7">
        <v>0.68061485785587839</v>
      </c>
    </row>
    <row r="6056" spans="4:6" x14ac:dyDescent="0.3">
      <c r="D6056" s="5">
        <f t="shared" si="96"/>
        <v>23659963</v>
      </c>
      <c r="E6056" s="6">
        <v>1.1017528838494354E-2</v>
      </c>
      <c r="F6056" s="7">
        <v>-2.2897630246500489</v>
      </c>
    </row>
    <row r="6057" spans="4:6" x14ac:dyDescent="0.3">
      <c r="D6057" s="5">
        <f t="shared" si="96"/>
        <v>1776257416</v>
      </c>
      <c r="E6057" s="6">
        <v>0.82713431569480744</v>
      </c>
      <c r="F6057" s="7">
        <v>0.94290134163905837</v>
      </c>
    </row>
    <row r="6058" spans="4:6" x14ac:dyDescent="0.3">
      <c r="D6058" s="5">
        <f t="shared" si="96"/>
        <v>1289637614</v>
      </c>
      <c r="E6058" s="6">
        <v>0.60053431205501251</v>
      </c>
      <c r="F6058" s="7">
        <v>0.25473034677820011</v>
      </c>
    </row>
    <row r="6059" spans="4:6" x14ac:dyDescent="0.3">
      <c r="D6059" s="5">
        <f t="shared" si="96"/>
        <v>841306158</v>
      </c>
      <c r="E6059" s="6">
        <v>0.39176370891906664</v>
      </c>
      <c r="F6059" s="7">
        <v>-0.27472513647536689</v>
      </c>
    </row>
    <row r="6060" spans="4:6" x14ac:dyDescent="0.3">
      <c r="D6060" s="5">
        <f t="shared" si="96"/>
        <v>1773788048</v>
      </c>
      <c r="E6060" s="6">
        <v>0.82598442661201998</v>
      </c>
      <c r="F6060" s="7">
        <v>0.93841506525027973</v>
      </c>
    </row>
    <row r="6061" spans="4:6" x14ac:dyDescent="0.3">
      <c r="D6061" s="5">
        <f t="shared" si="96"/>
        <v>202375471</v>
      </c>
      <c r="E6061" s="6">
        <v>9.4238422433136418E-2</v>
      </c>
      <c r="F6061" s="7">
        <v>-1.3150983684699309</v>
      </c>
    </row>
    <row r="6062" spans="4:6" x14ac:dyDescent="0.3">
      <c r="D6062" s="5">
        <f t="shared" si="96"/>
        <v>2110734085</v>
      </c>
      <c r="E6062" s="6">
        <v>0.98288715210080813</v>
      </c>
      <c r="F6062" s="7">
        <v>2.1174025756293449</v>
      </c>
    </row>
    <row r="6063" spans="4:6" x14ac:dyDescent="0.3">
      <c r="D6063" s="5">
        <f t="shared" si="96"/>
        <v>2030868767</v>
      </c>
      <c r="E6063" s="6">
        <v>0.94569696527505009</v>
      </c>
      <c r="F6063" s="7">
        <v>1.6044900795015864</v>
      </c>
    </row>
    <row r="6064" spans="4:6" x14ac:dyDescent="0.3">
      <c r="D6064" s="5">
        <f t="shared" si="96"/>
        <v>1585249954</v>
      </c>
      <c r="E6064" s="6">
        <v>0.73818953497166706</v>
      </c>
      <c r="F6064" s="7">
        <v>0.63777381057563942</v>
      </c>
    </row>
    <row r="6065" spans="4:6" x14ac:dyDescent="0.3">
      <c r="D6065" s="5">
        <f t="shared" si="96"/>
        <v>315735983</v>
      </c>
      <c r="E6065" s="6">
        <v>0.14702602443008314</v>
      </c>
      <c r="F6065" s="7">
        <v>-1.0492739565032938</v>
      </c>
    </row>
    <row r="6066" spans="4:6" x14ac:dyDescent="0.3">
      <c r="D6066" s="5">
        <f t="shared" si="96"/>
        <v>200192634</v>
      </c>
      <c r="E6066" s="6">
        <v>9.3221959744786809E-2</v>
      </c>
      <c r="F6066" s="7">
        <v>-1.3211723020290027</v>
      </c>
    </row>
    <row r="6067" spans="4:6" x14ac:dyDescent="0.3">
      <c r="D6067" s="5">
        <f t="shared" si="96"/>
        <v>1969707961</v>
      </c>
      <c r="E6067" s="6">
        <v>0.91721674559378696</v>
      </c>
      <c r="F6067" s="7">
        <v>1.3865910177569063</v>
      </c>
    </row>
    <row r="6068" spans="4:6" x14ac:dyDescent="0.3">
      <c r="D6068" s="5">
        <f t="shared" si="96"/>
        <v>2081998153</v>
      </c>
      <c r="E6068" s="6">
        <v>0.96950594100123821</v>
      </c>
      <c r="F6068" s="7">
        <v>1.8735815861015688</v>
      </c>
    </row>
    <row r="6069" spans="4:6" x14ac:dyDescent="0.3">
      <c r="D6069" s="5">
        <f t="shared" si="96"/>
        <v>45647510</v>
      </c>
      <c r="E6069" s="6">
        <v>2.1256278288789354E-2</v>
      </c>
      <c r="F6069" s="7">
        <v>-2.0284675045374576</v>
      </c>
    </row>
    <row r="6070" spans="4:6" x14ac:dyDescent="0.3">
      <c r="D6070" s="5">
        <f t="shared" si="96"/>
        <v>132733388</v>
      </c>
      <c r="E6070" s="6">
        <v>6.1808800382361563E-2</v>
      </c>
      <c r="F6070" s="7">
        <v>-1.5397651864611159</v>
      </c>
    </row>
    <row r="6071" spans="4:6" x14ac:dyDescent="0.3">
      <c r="D6071" s="5">
        <f t="shared" si="96"/>
        <v>1229653147</v>
      </c>
      <c r="E6071" s="6">
        <v>0.57260186790730982</v>
      </c>
      <c r="F6071" s="7">
        <v>0.18300223598358686</v>
      </c>
    </row>
    <row r="6072" spans="4:6" x14ac:dyDescent="0.3">
      <c r="D6072" s="5">
        <f t="shared" si="96"/>
        <v>139055757</v>
      </c>
      <c r="E6072" s="6">
        <v>6.475288287247799E-2</v>
      </c>
      <c r="F6072" s="7">
        <v>-1.5160537341431295</v>
      </c>
    </row>
    <row r="6073" spans="4:6" x14ac:dyDescent="0.3">
      <c r="D6073" s="5">
        <f t="shared" si="96"/>
        <v>1474049272</v>
      </c>
      <c r="E6073" s="6">
        <v>0.68640768219382287</v>
      </c>
      <c r="F6073" s="7">
        <v>0.48569329872326067</v>
      </c>
    </row>
    <row r="6074" spans="4:6" x14ac:dyDescent="0.3">
      <c r="D6074" s="5">
        <f t="shared" si="96"/>
        <v>1256732661</v>
      </c>
      <c r="E6074" s="6">
        <v>0.5852117492679616</v>
      </c>
      <c r="F6074" s="7">
        <v>0.21524475201825791</v>
      </c>
    </row>
    <row r="6075" spans="4:6" x14ac:dyDescent="0.3">
      <c r="D6075" s="5">
        <f t="shared" si="96"/>
        <v>1624218675</v>
      </c>
      <c r="E6075" s="6">
        <v>0.75633575977416312</v>
      </c>
      <c r="F6075" s="7">
        <v>0.69456415821978768</v>
      </c>
    </row>
    <row r="6076" spans="4:6" x14ac:dyDescent="0.3">
      <c r="D6076" s="5">
        <f t="shared" si="96"/>
        <v>179192602</v>
      </c>
      <c r="E6076" s="6">
        <v>8.3443057801055778E-2</v>
      </c>
      <c r="F6076" s="7">
        <v>-1.3822787908683041</v>
      </c>
    </row>
    <row r="6077" spans="4:6" x14ac:dyDescent="0.3">
      <c r="D6077" s="5">
        <f t="shared" si="96"/>
        <v>1889444673</v>
      </c>
      <c r="E6077" s="6">
        <v>0.87984123954534643</v>
      </c>
      <c r="F6077" s="7">
        <v>1.1741935201705795</v>
      </c>
    </row>
    <row r="6078" spans="4:6" x14ac:dyDescent="0.3">
      <c r="D6078" s="5">
        <f t="shared" si="96"/>
        <v>1753322293</v>
      </c>
      <c r="E6078" s="6">
        <v>0.8164543167841195</v>
      </c>
      <c r="F6078" s="7">
        <v>0.90193505858117939</v>
      </c>
    </row>
    <row r="6079" spans="4:6" x14ac:dyDescent="0.3">
      <c r="D6079" s="5">
        <f t="shared" si="96"/>
        <v>142393486</v>
      </c>
      <c r="E6079" s="6">
        <v>6.6307134056749872E-2</v>
      </c>
      <c r="F6079" s="7">
        <v>-1.5038722317924167</v>
      </c>
    </row>
    <row r="6080" spans="4:6" x14ac:dyDescent="0.3">
      <c r="D6080" s="5">
        <f t="shared" si="96"/>
        <v>1528292306</v>
      </c>
      <c r="E6080" s="6">
        <v>0.71166656325726452</v>
      </c>
      <c r="F6080" s="7">
        <v>0.55825997271890593</v>
      </c>
    </row>
    <row r="6081" spans="4:6" x14ac:dyDescent="0.3">
      <c r="D6081" s="5">
        <f t="shared" si="96"/>
        <v>1839661182</v>
      </c>
      <c r="E6081" s="6">
        <v>0.85665899501802301</v>
      </c>
      <c r="F6081" s="7">
        <v>1.0654286225666771</v>
      </c>
    </row>
    <row r="6082" spans="4:6" x14ac:dyDescent="0.3">
      <c r="D6082" s="5">
        <f t="shared" si="96"/>
        <v>1688629225</v>
      </c>
      <c r="E6082" s="6">
        <v>0.78632925943129628</v>
      </c>
      <c r="F6082" s="7">
        <v>0.79374914944698005</v>
      </c>
    </row>
    <row r="6083" spans="4:6" x14ac:dyDescent="0.3">
      <c r="D6083" s="5">
        <f t="shared" ref="D6083:D6146" si="97">MOD(D6082*$B$4,$B$5)</f>
        <v>1932014443</v>
      </c>
      <c r="E6083" s="6">
        <v>0.89966433346240249</v>
      </c>
      <c r="F6083" s="7">
        <v>1.2796412566373943</v>
      </c>
    </row>
    <row r="6084" spans="4:6" x14ac:dyDescent="0.3">
      <c r="D6084" s="5">
        <f t="shared" si="97"/>
        <v>1496839784</v>
      </c>
      <c r="E6084" s="6">
        <v>0.69702034136002911</v>
      </c>
      <c r="F6084" s="7">
        <v>0.51584980041720774</v>
      </c>
    </row>
    <row r="6085" spans="4:6" x14ac:dyDescent="0.3">
      <c r="D6085" s="5">
        <f t="shared" si="97"/>
        <v>1865910149</v>
      </c>
      <c r="E6085" s="6">
        <v>0.86888212279312516</v>
      </c>
      <c r="F6085" s="7">
        <v>1.121122425038674</v>
      </c>
    </row>
    <row r="6086" spans="4:6" x14ac:dyDescent="0.3">
      <c r="D6086" s="5">
        <f t="shared" si="97"/>
        <v>1737163552</v>
      </c>
      <c r="E6086" s="6">
        <v>0.80892981664177943</v>
      </c>
      <c r="F6086" s="7">
        <v>0.87395939558804192</v>
      </c>
    </row>
    <row r="6087" spans="4:6" x14ac:dyDescent="0.3">
      <c r="D6087" s="5">
        <f t="shared" si="97"/>
        <v>1827854183</v>
      </c>
      <c r="E6087" s="6">
        <v>0.85116093265932136</v>
      </c>
      <c r="F6087" s="7">
        <v>1.0414254528403151</v>
      </c>
    </row>
    <row r="6088" spans="4:6" x14ac:dyDescent="0.3">
      <c r="D6088" s="5">
        <f t="shared" si="97"/>
        <v>836146951</v>
      </c>
      <c r="E6088" s="6">
        <v>0.38936126594372211</v>
      </c>
      <c r="F6088" s="7">
        <v>-0.28098418243839535</v>
      </c>
    </row>
    <row r="6089" spans="4:6" x14ac:dyDescent="0.3">
      <c r="D6089" s="5">
        <f t="shared" si="97"/>
        <v>1841810003</v>
      </c>
      <c r="E6089" s="6">
        <v>0.85765961777200883</v>
      </c>
      <c r="F6089" s="7">
        <v>1.069863478020546</v>
      </c>
    </row>
    <row r="6090" spans="4:6" x14ac:dyDescent="0.3">
      <c r="D6090" s="5">
        <f t="shared" si="97"/>
        <v>187669013</v>
      </c>
      <c r="E6090" s="6">
        <v>8.7390194262741319E-2</v>
      </c>
      <c r="F6090" s="7">
        <v>-1.3570025869800473</v>
      </c>
    </row>
    <row r="6091" spans="4:6" x14ac:dyDescent="0.3">
      <c r="D6091" s="5">
        <f t="shared" si="97"/>
        <v>884903477</v>
      </c>
      <c r="E6091" s="6">
        <v>0.41206529262668012</v>
      </c>
      <c r="F6091" s="7">
        <v>-0.22223546756315538</v>
      </c>
    </row>
    <row r="6092" spans="4:6" x14ac:dyDescent="0.3">
      <c r="D6092" s="5">
        <f t="shared" si="97"/>
        <v>1725999437</v>
      </c>
      <c r="E6092" s="6">
        <v>0.80373112047438611</v>
      </c>
      <c r="F6092" s="7">
        <v>0.85502418481845099</v>
      </c>
    </row>
    <row r="6093" spans="4:6" x14ac:dyDescent="0.3">
      <c r="D6093" s="5">
        <f t="shared" si="97"/>
        <v>1943254415</v>
      </c>
      <c r="E6093" s="6">
        <v>0.90489835329810009</v>
      </c>
      <c r="F6093" s="7">
        <v>1.3099779549262562</v>
      </c>
    </row>
    <row r="6094" spans="4:6" x14ac:dyDescent="0.3">
      <c r="D6094" s="5">
        <f t="shared" si="97"/>
        <v>748165505</v>
      </c>
      <c r="E6094" s="6">
        <v>0.3483917125020099</v>
      </c>
      <c r="F6094" s="7">
        <v>-0.38966615698537616</v>
      </c>
    </row>
    <row r="6095" spans="4:6" x14ac:dyDescent="0.3">
      <c r="D6095" s="5">
        <f t="shared" si="97"/>
        <v>464600256</v>
      </c>
      <c r="E6095" s="6">
        <v>0.21634635349395345</v>
      </c>
      <c r="F6095" s="7">
        <v>-0.78459219617135711</v>
      </c>
    </row>
    <row r="6096" spans="4:6" x14ac:dyDescent="0.3">
      <c r="D6096" s="5">
        <f t="shared" si="97"/>
        <v>547231755</v>
      </c>
      <c r="E6096" s="6">
        <v>0.25482464372629732</v>
      </c>
      <c r="F6096" s="7">
        <v>-0.65938388541795101</v>
      </c>
    </row>
    <row r="6097" spans="4:6" x14ac:dyDescent="0.3">
      <c r="D6097" s="5">
        <f t="shared" si="97"/>
        <v>1375187505</v>
      </c>
      <c r="E6097" s="6">
        <v>0.64037158446421061</v>
      </c>
      <c r="F6097" s="7">
        <v>0.35945219910105169</v>
      </c>
    </row>
    <row r="6098" spans="4:6" x14ac:dyDescent="0.3">
      <c r="D6098" s="5">
        <f t="shared" si="97"/>
        <v>809041438</v>
      </c>
      <c r="E6098" s="6">
        <v>0.3767392778552503</v>
      </c>
      <c r="F6098" s="7">
        <v>-0.31405593573383694</v>
      </c>
    </row>
    <row r="6099" spans="4:6" x14ac:dyDescent="0.3">
      <c r="D6099" s="5">
        <f t="shared" si="97"/>
        <v>1249133003</v>
      </c>
      <c r="E6099" s="6">
        <v>0.58167288273728723</v>
      </c>
      <c r="F6099" s="7">
        <v>0.20617497554948339</v>
      </c>
    </row>
    <row r="6100" spans="4:6" x14ac:dyDescent="0.3">
      <c r="D6100" s="5">
        <f t="shared" si="97"/>
        <v>2000830994</v>
      </c>
      <c r="E6100" s="6">
        <v>0.93170953721898564</v>
      </c>
      <c r="F6100" s="7">
        <v>1.4886448087227055</v>
      </c>
    </row>
    <row r="6101" spans="4:6" x14ac:dyDescent="0.3">
      <c r="D6101" s="5">
        <f t="shared" si="97"/>
        <v>1183371196</v>
      </c>
      <c r="E6101" s="6">
        <v>0.5510501550054645</v>
      </c>
      <c r="F6101" s="7">
        <v>0.12831500626786452</v>
      </c>
    </row>
    <row r="6102" spans="4:6" x14ac:dyDescent="0.3">
      <c r="D6102" s="5">
        <f t="shared" si="97"/>
        <v>1593475563</v>
      </c>
      <c r="E6102" s="6">
        <v>0.74201988265106444</v>
      </c>
      <c r="F6102" s="7">
        <v>0.64958513948436125</v>
      </c>
    </row>
    <row r="6103" spans="4:6" x14ac:dyDescent="0.3">
      <c r="D6103" s="5">
        <f t="shared" si="97"/>
        <v>89633327</v>
      </c>
      <c r="E6103" s="6">
        <v>4.1738770475367802E-2</v>
      </c>
      <c r="F6103" s="7">
        <v>-1.7308554956797573</v>
      </c>
    </row>
    <row r="6104" spans="4:6" x14ac:dyDescent="0.3">
      <c r="D6104" s="5">
        <f t="shared" si="97"/>
        <v>1658262559</v>
      </c>
      <c r="E6104" s="6">
        <v>0.77218867863732266</v>
      </c>
      <c r="F6104" s="7">
        <v>0.74607411863033835</v>
      </c>
    </row>
    <row r="6105" spans="4:6" x14ac:dyDescent="0.3">
      <c r="D6105" s="5">
        <f t="shared" si="97"/>
        <v>686527211</v>
      </c>
      <c r="E6105" s="6">
        <v>0.31968914514378566</v>
      </c>
      <c r="F6105" s="7">
        <v>-0.46856823027088357</v>
      </c>
    </row>
    <row r="6106" spans="4:6" x14ac:dyDescent="0.3">
      <c r="D6106" s="5">
        <f t="shared" si="97"/>
        <v>1534845324</v>
      </c>
      <c r="E6106" s="6">
        <v>0.71471805005773725</v>
      </c>
      <c r="F6106" s="7">
        <v>0.56722120952136157</v>
      </c>
    </row>
    <row r="6107" spans="4:6" x14ac:dyDescent="0.3">
      <c r="D6107" s="5">
        <f t="shared" si="97"/>
        <v>332813304</v>
      </c>
      <c r="E6107" s="6">
        <v>0.15497827171811673</v>
      </c>
      <c r="F6107" s="7">
        <v>-1.0153132225051924</v>
      </c>
    </row>
    <row r="6108" spans="4:6" x14ac:dyDescent="0.3">
      <c r="D6108" s="5">
        <f t="shared" si="97"/>
        <v>2053317824</v>
      </c>
      <c r="E6108" s="6">
        <v>0.95615062206625068</v>
      </c>
      <c r="F6108" s="7">
        <v>1.7076637294533712</v>
      </c>
    </row>
    <row r="6109" spans="4:6" x14ac:dyDescent="0.3">
      <c r="D6109" s="5">
        <f t="shared" si="97"/>
        <v>744438666</v>
      </c>
      <c r="E6109" s="6">
        <v>0.34665626785406495</v>
      </c>
      <c r="F6109" s="7">
        <v>-0.39436370571777396</v>
      </c>
    </row>
    <row r="6110" spans="4:6" x14ac:dyDescent="0.3">
      <c r="D6110" s="5">
        <f t="shared" si="97"/>
        <v>954981235</v>
      </c>
      <c r="E6110" s="6">
        <v>0.44469779165899176</v>
      </c>
      <c r="F6110" s="7">
        <v>-0.13906905219601287</v>
      </c>
    </row>
    <row r="6111" spans="4:6" x14ac:dyDescent="0.3">
      <c r="D6111" s="5">
        <f t="shared" si="97"/>
        <v>15228183</v>
      </c>
      <c r="E6111" s="6">
        <v>7.0911753057420028E-3</v>
      </c>
      <c r="F6111" s="7">
        <v>-2.4526112774708526</v>
      </c>
    </row>
    <row r="6112" spans="4:6" x14ac:dyDescent="0.3">
      <c r="D6112" s="5">
        <f t="shared" si="97"/>
        <v>640214319</v>
      </c>
      <c r="E6112" s="6">
        <v>0.29812302421603631</v>
      </c>
      <c r="F6112" s="7">
        <v>-0.52980657159529609</v>
      </c>
    </row>
    <row r="6113" spans="4:6" x14ac:dyDescent="0.3">
      <c r="D6113" s="5">
        <f t="shared" si="97"/>
        <v>1495712119</v>
      </c>
      <c r="E6113" s="6">
        <v>0.69649523142398817</v>
      </c>
      <c r="F6113" s="7">
        <v>0.51434681396174775</v>
      </c>
    </row>
    <row r="6114" spans="4:6" x14ac:dyDescent="0.3">
      <c r="D6114" s="5">
        <f t="shared" si="97"/>
        <v>1119484109</v>
      </c>
      <c r="E6114" s="6">
        <v>0.52130041180299636</v>
      </c>
      <c r="F6114" s="7">
        <v>5.3417607613909387E-2</v>
      </c>
    </row>
    <row r="6115" spans="4:6" x14ac:dyDescent="0.3">
      <c r="D6115" s="5">
        <f t="shared" si="97"/>
        <v>1486416078</v>
      </c>
      <c r="E6115" s="6">
        <v>0.6921664250010312</v>
      </c>
      <c r="F6115" s="7">
        <v>0.5020005273922874</v>
      </c>
    </row>
    <row r="6116" spans="4:6" x14ac:dyDescent="0.3">
      <c r="D6116" s="5">
        <f t="shared" si="97"/>
        <v>1214371221</v>
      </c>
      <c r="E6116" s="6">
        <v>0.56548566656698074</v>
      </c>
      <c r="F6116" s="7">
        <v>0.16489240962156176</v>
      </c>
    </row>
    <row r="6117" spans="4:6" x14ac:dyDescent="0.3">
      <c r="D6117" s="5">
        <f t="shared" si="97"/>
        <v>1199580379</v>
      </c>
      <c r="E6117" s="6">
        <v>0.55859814403448083</v>
      </c>
      <c r="F6117" s="7">
        <v>0.14741595614430564</v>
      </c>
    </row>
    <row r="6118" spans="4:6" x14ac:dyDescent="0.3">
      <c r="D6118" s="5">
        <f t="shared" si="97"/>
        <v>195417001</v>
      </c>
      <c r="E6118" s="6">
        <v>9.0998132332226381E-2</v>
      </c>
      <c r="F6118" s="7">
        <v>-1.3346336939025556</v>
      </c>
    </row>
    <row r="6119" spans="4:6" x14ac:dyDescent="0.3">
      <c r="D6119" s="5">
        <f t="shared" si="97"/>
        <v>1225877647</v>
      </c>
      <c r="E6119" s="6">
        <v>0.5708437637154421</v>
      </c>
      <c r="F6119" s="7">
        <v>0.17852272921393383</v>
      </c>
    </row>
    <row r="6120" spans="4:6" x14ac:dyDescent="0.3">
      <c r="D6120" s="5">
        <f t="shared" si="97"/>
        <v>428005252</v>
      </c>
      <c r="E6120" s="6">
        <v>0.19930547680641103</v>
      </c>
      <c r="F6120" s="7">
        <v>-0.84410460687280908</v>
      </c>
    </row>
    <row r="6121" spans="4:6" x14ac:dyDescent="0.3">
      <c r="D6121" s="5">
        <f t="shared" si="97"/>
        <v>1448835152</v>
      </c>
      <c r="E6121" s="6">
        <v>0.67466644260535613</v>
      </c>
      <c r="F6121" s="7">
        <v>0.45283561659152183</v>
      </c>
    </row>
    <row r="6122" spans="4:6" x14ac:dyDescent="0.3">
      <c r="D6122" s="5">
        <f t="shared" si="97"/>
        <v>1769173990</v>
      </c>
      <c r="E6122" s="6">
        <v>0.82383583842202635</v>
      </c>
      <c r="F6122" s="7">
        <v>0.9300825921017265</v>
      </c>
    </row>
    <row r="6123" spans="4:6" x14ac:dyDescent="0.3">
      <c r="D6123" s="5">
        <f t="shared" si="97"/>
        <v>815481041</v>
      </c>
      <c r="E6123" s="6">
        <v>0.37973795168077384</v>
      </c>
      <c r="F6123" s="7">
        <v>-0.3061690930001863</v>
      </c>
    </row>
    <row r="6124" spans="4:6" x14ac:dyDescent="0.3">
      <c r="D6124" s="5">
        <f t="shared" si="97"/>
        <v>710080601</v>
      </c>
      <c r="E6124" s="6">
        <v>0.33065704706186155</v>
      </c>
      <c r="F6124" s="7">
        <v>-0.43809958654557557</v>
      </c>
    </row>
    <row r="6125" spans="4:6" x14ac:dyDescent="0.3">
      <c r="D6125" s="5">
        <f t="shared" si="97"/>
        <v>314201104</v>
      </c>
      <c r="E6125" s="6">
        <v>0.14631129069841586</v>
      </c>
      <c r="F6125" s="7">
        <v>-1.0523857990149119</v>
      </c>
    </row>
    <row r="6126" spans="4:6" x14ac:dyDescent="0.3">
      <c r="D6126" s="5">
        <f t="shared" si="97"/>
        <v>1271976070</v>
      </c>
      <c r="E6126" s="6">
        <v>0.5923100147324708</v>
      </c>
      <c r="F6126" s="7">
        <v>0.2334912406792026</v>
      </c>
    </row>
    <row r="6127" spans="4:6" x14ac:dyDescent="0.3">
      <c r="D6127" s="5">
        <f t="shared" si="97"/>
        <v>851923593</v>
      </c>
      <c r="E6127" s="6">
        <v>0.39670783737367749</v>
      </c>
      <c r="F6127" s="7">
        <v>-0.26187777506266868</v>
      </c>
    </row>
    <row r="6128" spans="4:6" x14ac:dyDescent="0.3">
      <c r="D6128" s="5">
        <f t="shared" si="97"/>
        <v>1039401300</v>
      </c>
      <c r="E6128" s="6">
        <v>0.48400894783810616</v>
      </c>
      <c r="F6128" s="7">
        <v>-4.00943632357426E-2</v>
      </c>
    </row>
    <row r="6129" spans="4:6" x14ac:dyDescent="0.3">
      <c r="D6129" s="5">
        <f t="shared" si="97"/>
        <v>1279707439</v>
      </c>
      <c r="E6129" s="6">
        <v>0.59591021397701482</v>
      </c>
      <c r="F6129" s="7">
        <v>0.24277516950611167</v>
      </c>
    </row>
    <row r="6130" spans="4:6" x14ac:dyDescent="0.3">
      <c r="D6130" s="5">
        <f t="shared" si="97"/>
        <v>390682014</v>
      </c>
      <c r="E6130" s="6">
        <v>0.18192548973665151</v>
      </c>
      <c r="F6130" s="7">
        <v>-0.90805156346251226</v>
      </c>
    </row>
    <row r="6131" spans="4:6" x14ac:dyDescent="0.3">
      <c r="D6131" s="5">
        <f t="shared" si="97"/>
        <v>1557593487</v>
      </c>
      <c r="E6131" s="6">
        <v>0.72531098893406898</v>
      </c>
      <c r="F6131" s="7">
        <v>0.59869240606129204</v>
      </c>
    </row>
    <row r="6132" spans="4:6" x14ac:dyDescent="0.3">
      <c r="D6132" s="5">
        <f t="shared" si="97"/>
        <v>1045245860</v>
      </c>
      <c r="E6132" s="6">
        <v>0.48673053317398812</v>
      </c>
      <c r="F6132" s="7">
        <v>-3.3267756196156247E-2</v>
      </c>
    </row>
    <row r="6133" spans="4:6" x14ac:dyDescent="0.3">
      <c r="D6133" s="5">
        <f t="shared" si="97"/>
        <v>2082105442</v>
      </c>
      <c r="E6133" s="6">
        <v>0.96955590133513869</v>
      </c>
      <c r="F6133" s="7">
        <v>1.8743064623509478</v>
      </c>
    </row>
    <row r="6134" spans="4:6" x14ac:dyDescent="0.3">
      <c r="D6134" s="5">
        <f t="shared" si="97"/>
        <v>929627535</v>
      </c>
      <c r="E6134" s="6">
        <v>0.4328915550679821</v>
      </c>
      <c r="F6134" s="7">
        <v>-0.16901720286781638</v>
      </c>
    </row>
    <row r="6135" spans="4:6" x14ac:dyDescent="0.3">
      <c r="D6135" s="5">
        <f t="shared" si="97"/>
        <v>232454273</v>
      </c>
      <c r="E6135" s="6">
        <v>0.10824495610617563</v>
      </c>
      <c r="F6135" s="7">
        <v>-1.2359156685285511</v>
      </c>
    </row>
    <row r="6136" spans="4:6" x14ac:dyDescent="0.3">
      <c r="D6136" s="5">
        <f t="shared" si="97"/>
        <v>198156408</v>
      </c>
      <c r="E6136" s="6">
        <v>9.2273768123494249E-2</v>
      </c>
      <c r="F6136" s="7">
        <v>-1.3268825540542362</v>
      </c>
    </row>
    <row r="6137" spans="4:6" x14ac:dyDescent="0.3">
      <c r="D6137" s="5">
        <f t="shared" si="97"/>
        <v>315806830</v>
      </c>
      <c r="E6137" s="6">
        <v>0.14705901513533576</v>
      </c>
      <c r="F6137" s="7">
        <v>-1.0491305652275051</v>
      </c>
    </row>
    <row r="6138" spans="4:6" x14ac:dyDescent="0.3">
      <c r="D6138" s="5">
        <f t="shared" si="97"/>
        <v>1472564524</v>
      </c>
      <c r="E6138" s="6">
        <v>0.68571629252817135</v>
      </c>
      <c r="F6138" s="7">
        <v>0.48374420776120053</v>
      </c>
    </row>
    <row r="6139" spans="4:6" x14ac:dyDescent="0.3">
      <c r="D6139" s="5">
        <f t="shared" si="97"/>
        <v>453422304</v>
      </c>
      <c r="E6139" s="6">
        <v>0.21114121397132168</v>
      </c>
      <c r="F6139" s="7">
        <v>-0.80246776455250024</v>
      </c>
    </row>
    <row r="6140" spans="4:6" x14ac:dyDescent="0.3">
      <c r="D6140" s="5">
        <f t="shared" si="97"/>
        <v>2142189807</v>
      </c>
      <c r="E6140" s="6">
        <v>0.99753486411416425</v>
      </c>
      <c r="F6140" s="7">
        <v>2.8115546289939894</v>
      </c>
    </row>
    <row r="6141" spans="4:6" x14ac:dyDescent="0.3">
      <c r="D6141" s="5">
        <f t="shared" si="97"/>
        <v>11603353</v>
      </c>
      <c r="E6141" s="6">
        <v>5.4032323000982709E-3</v>
      </c>
      <c r="F6141" s="7">
        <v>-2.5488955972616467</v>
      </c>
    </row>
    <row r="6142" spans="4:6" x14ac:dyDescent="0.3">
      <c r="D6142" s="5">
        <f t="shared" si="97"/>
        <v>1759704443</v>
      </c>
      <c r="E6142" s="6">
        <v>0.81942623697167838</v>
      </c>
      <c r="F6142" s="7">
        <v>0.91318067470426079</v>
      </c>
    </row>
    <row r="6143" spans="4:6" x14ac:dyDescent="0.3">
      <c r="D6143" s="5">
        <f t="shared" si="97"/>
        <v>1124994615</v>
      </c>
      <c r="E6143" s="6">
        <v>0.52386644112306313</v>
      </c>
      <c r="F6143" s="7">
        <v>5.9860025561120855E-2</v>
      </c>
    </row>
    <row r="6144" spans="4:6" x14ac:dyDescent="0.3">
      <c r="D6144" s="5">
        <f t="shared" si="97"/>
        <v>1196078976</v>
      </c>
      <c r="E6144" s="6">
        <v>0.55696767620459919</v>
      </c>
      <c r="F6144" s="7">
        <v>0.14328557521507651</v>
      </c>
    </row>
    <row r="6145" spans="4:6" x14ac:dyDescent="0.3">
      <c r="D6145" s="5">
        <f t="shared" si="97"/>
        <v>830400901</v>
      </c>
      <c r="E6145" s="6">
        <v>0.38668555290129553</v>
      </c>
      <c r="F6145" s="7">
        <v>-0.28796816729925934</v>
      </c>
    </row>
    <row r="6146" spans="4:6" x14ac:dyDescent="0.3">
      <c r="D6146" s="5">
        <f t="shared" si="97"/>
        <v>1499620916</v>
      </c>
      <c r="E6146" s="6">
        <v>0.698315406868528</v>
      </c>
      <c r="F6146" s="7">
        <v>0.51956157401939818</v>
      </c>
    </row>
    <row r="6147" spans="4:6" x14ac:dyDescent="0.3">
      <c r="D6147" s="5">
        <f t="shared" ref="D6147:D6210" si="98">MOD(D6146*$B$4,$B$5)</f>
        <v>822463160</v>
      </c>
      <c r="E6147" s="6">
        <v>0.38298925420547764</v>
      </c>
      <c r="F6147" s="7">
        <v>-0.29763925775207789</v>
      </c>
    </row>
    <row r="6148" spans="4:6" x14ac:dyDescent="0.3">
      <c r="D6148" s="5">
        <f t="shared" si="98"/>
        <v>589014271</v>
      </c>
      <c r="E6148" s="6">
        <v>0.27428114393193381</v>
      </c>
      <c r="F6148" s="7">
        <v>-0.59991589614175245</v>
      </c>
    </row>
    <row r="6149" spans="4:6" x14ac:dyDescent="0.3">
      <c r="D6149" s="5">
        <f t="shared" si="98"/>
        <v>1771872808</v>
      </c>
      <c r="E6149" s="6">
        <v>0.82509257348728604</v>
      </c>
      <c r="F6149" s="7">
        <v>0.93494847613702858</v>
      </c>
    </row>
    <row r="6150" spans="4:6" x14ac:dyDescent="0.3">
      <c r="D6150" s="5">
        <f t="shared" si="98"/>
        <v>93622252</v>
      </c>
      <c r="E6150" s="6">
        <v>4.3596258427571748E-2</v>
      </c>
      <c r="F6150" s="7">
        <v>-1.7103968298422885</v>
      </c>
    </row>
    <row r="6151" spans="4:6" x14ac:dyDescent="0.3">
      <c r="D6151" s="5">
        <f t="shared" si="98"/>
        <v>934133004</v>
      </c>
      <c r="E6151" s="6">
        <v>0.43498957756440115</v>
      </c>
      <c r="F6151" s="7">
        <v>-0.16368496368511051</v>
      </c>
    </row>
    <row r="6152" spans="4:6" x14ac:dyDescent="0.3">
      <c r="D6152" s="5">
        <f t="shared" si="98"/>
        <v>820100025</v>
      </c>
      <c r="E6152" s="6">
        <v>0.38188883371827081</v>
      </c>
      <c r="F6152" s="7">
        <v>-0.30052377078459502</v>
      </c>
    </row>
    <row r="6153" spans="4:6" x14ac:dyDescent="0.3">
      <c r="D6153" s="5">
        <f t="shared" si="98"/>
        <v>334757977</v>
      </c>
      <c r="E6153" s="6">
        <v>0.15588383065153269</v>
      </c>
      <c r="F6153" s="7">
        <v>-1.0115199004737283</v>
      </c>
    </row>
    <row r="6154" spans="4:6" x14ac:dyDescent="0.3">
      <c r="D6154" s="5">
        <f t="shared" si="98"/>
        <v>1435347739</v>
      </c>
      <c r="E6154" s="6">
        <v>0.66838587649947578</v>
      </c>
      <c r="F6154" s="7">
        <v>0.43546044117680688</v>
      </c>
    </row>
    <row r="6155" spans="4:6" x14ac:dyDescent="0.3">
      <c r="D6155" s="5">
        <f t="shared" si="98"/>
        <v>1405806108</v>
      </c>
      <c r="E6155" s="6">
        <v>0.65462948256603393</v>
      </c>
      <c r="F6155" s="7">
        <v>0.39784962481047897</v>
      </c>
    </row>
    <row r="6156" spans="4:6" x14ac:dyDescent="0.3">
      <c r="D6156" s="5">
        <f t="shared" si="98"/>
        <v>1330877715</v>
      </c>
      <c r="E6156" s="6">
        <v>0.61973823059325872</v>
      </c>
      <c r="F6156" s="7">
        <v>0.30479336026398279</v>
      </c>
    </row>
    <row r="6157" spans="4:6" x14ac:dyDescent="0.3">
      <c r="D6157" s="5">
        <f t="shared" si="98"/>
        <v>824880760</v>
      </c>
      <c r="E6157" s="6">
        <v>0.38411503693472132</v>
      </c>
      <c r="F6157" s="7">
        <v>-0.29469082345605074</v>
      </c>
    </row>
    <row r="6158" spans="4:6" x14ac:dyDescent="0.3">
      <c r="D6158" s="5">
        <f t="shared" si="98"/>
        <v>1324866933</v>
      </c>
      <c r="E6158" s="6">
        <v>0.61693924210680573</v>
      </c>
      <c r="F6158" s="7">
        <v>0.29745191230056056</v>
      </c>
    </row>
    <row r="6159" spans="4:6" x14ac:dyDescent="0.3">
      <c r="D6159" s="5">
        <f t="shared" si="98"/>
        <v>588715183</v>
      </c>
      <c r="E6159" s="6">
        <v>0.27414187022870579</v>
      </c>
      <c r="F6159" s="7">
        <v>-0.60033388491126405</v>
      </c>
    </row>
    <row r="6160" spans="4:6" x14ac:dyDescent="0.3">
      <c r="D6160" s="5">
        <f t="shared" si="98"/>
        <v>219497842</v>
      </c>
      <c r="E6160" s="6">
        <v>0.10221164776218278</v>
      </c>
      <c r="F6160" s="7">
        <v>-1.2690498207952579</v>
      </c>
    </row>
    <row r="6161" spans="4:6" x14ac:dyDescent="0.3">
      <c r="D6161" s="5">
        <f t="shared" si="98"/>
        <v>1843500531</v>
      </c>
      <c r="E6161" s="6">
        <v>0.8584468312174518</v>
      </c>
      <c r="F6161" s="7">
        <v>1.073367328112045</v>
      </c>
    </row>
    <row r="6162" spans="4:6" x14ac:dyDescent="0.3">
      <c r="D6162" s="5">
        <f t="shared" si="98"/>
        <v>186767515</v>
      </c>
      <c r="E6162" s="6">
        <v>8.6970401543165002E-2</v>
      </c>
      <c r="F6162" s="7">
        <v>-1.3596496984313282</v>
      </c>
    </row>
    <row r="6163" spans="4:6" x14ac:dyDescent="0.3">
      <c r="D6163" s="5">
        <f t="shared" si="98"/>
        <v>318366459</v>
      </c>
      <c r="E6163" s="6">
        <v>0.14825093527161604</v>
      </c>
      <c r="F6163" s="7">
        <v>-1.0439643787068991</v>
      </c>
    </row>
    <row r="6164" spans="4:6" x14ac:dyDescent="0.3">
      <c r="D6164" s="5">
        <f t="shared" si="98"/>
        <v>474364457</v>
      </c>
      <c r="E6164" s="6">
        <v>0.22089316390537952</v>
      </c>
      <c r="F6164" s="7">
        <v>-0.7691802254379948</v>
      </c>
    </row>
    <row r="6165" spans="4:6" x14ac:dyDescent="0.3">
      <c r="D6165" s="5">
        <f t="shared" si="98"/>
        <v>1576059533</v>
      </c>
      <c r="E6165" s="6">
        <v>0.73390991169392128</v>
      </c>
      <c r="F6165" s="7">
        <v>0.62468140985780507</v>
      </c>
    </row>
    <row r="6166" spans="4:6" x14ac:dyDescent="0.3">
      <c r="D6166" s="5">
        <f t="shared" si="98"/>
        <v>1214038821</v>
      </c>
      <c r="E6166" s="6">
        <v>0.56533088075493543</v>
      </c>
      <c r="F6166" s="7">
        <v>0.16449912121937049</v>
      </c>
    </row>
    <row r="6167" spans="4:6" x14ac:dyDescent="0.3">
      <c r="D6167" s="5">
        <f t="shared" si="98"/>
        <v>186685508</v>
      </c>
      <c r="E6167" s="6">
        <v>8.6932214057941187E-2</v>
      </c>
      <c r="F6167" s="7">
        <v>-1.359890972635615</v>
      </c>
    </row>
    <row r="6168" spans="4:6" x14ac:dyDescent="0.3">
      <c r="D6168" s="5">
        <f t="shared" si="98"/>
        <v>654773856</v>
      </c>
      <c r="E6168" s="6">
        <v>0.3049028369643752</v>
      </c>
      <c r="F6168" s="7">
        <v>-0.51035086434735222</v>
      </c>
    </row>
    <row r="6169" spans="4:6" x14ac:dyDescent="0.3">
      <c r="D6169" s="5">
        <f t="shared" si="98"/>
        <v>2071970077</v>
      </c>
      <c r="E6169" s="6">
        <v>0.9648362542175094</v>
      </c>
      <c r="F6169" s="7">
        <v>1.8097955932787391</v>
      </c>
    </row>
    <row r="6170" spans="4:6" x14ac:dyDescent="0.3">
      <c r="D6170" s="5">
        <f t="shared" si="98"/>
        <v>1311695136</v>
      </c>
      <c r="E6170" s="6">
        <v>0.61080564615391719</v>
      </c>
      <c r="F6170" s="7">
        <v>0.28141944223330856</v>
      </c>
    </row>
    <row r="6171" spans="4:6" x14ac:dyDescent="0.3">
      <c r="D6171" s="5">
        <f t="shared" si="98"/>
        <v>428061708</v>
      </c>
      <c r="E6171" s="6">
        <v>0.19933176618007176</v>
      </c>
      <c r="F6171" s="7">
        <v>-0.8440105104596336</v>
      </c>
    </row>
    <row r="6172" spans="4:6" x14ac:dyDescent="0.3">
      <c r="D6172" s="5">
        <f t="shared" si="98"/>
        <v>2026539081</v>
      </c>
      <c r="E6172" s="6">
        <v>0.94368079811677408</v>
      </c>
      <c r="F6172" s="7">
        <v>1.5864449801022216</v>
      </c>
    </row>
    <row r="6173" spans="4:6" x14ac:dyDescent="0.3">
      <c r="D6173" s="5">
        <f t="shared" si="98"/>
        <v>892890807</v>
      </c>
      <c r="E6173" s="6">
        <v>0.4157846830000958</v>
      </c>
      <c r="F6173" s="7">
        <v>-0.21268923229222103</v>
      </c>
    </row>
    <row r="6174" spans="4:6" x14ac:dyDescent="0.3">
      <c r="D6174" s="5">
        <f t="shared" si="98"/>
        <v>735349407</v>
      </c>
      <c r="E6174" s="6">
        <v>0.34242375180350965</v>
      </c>
      <c r="F6174" s="7">
        <v>-0.40585723237148341</v>
      </c>
    </row>
    <row r="6175" spans="4:6" x14ac:dyDescent="0.3">
      <c r="D6175" s="5">
        <f t="shared" si="98"/>
        <v>294024034</v>
      </c>
      <c r="E6175" s="6">
        <v>0.13691561029936711</v>
      </c>
      <c r="F6175" s="7">
        <v>-1.0942822204910123</v>
      </c>
    </row>
    <row r="6176" spans="4:6" x14ac:dyDescent="0.3">
      <c r="D6176" s="5">
        <f t="shared" si="98"/>
        <v>114722191</v>
      </c>
      <c r="E6176" s="6">
        <v>5.3421683193577159E-2</v>
      </c>
      <c r="F6176" s="7">
        <v>-1.6125451355122382</v>
      </c>
    </row>
    <row r="6177" spans="4:6" x14ac:dyDescent="0.3">
      <c r="D6177" s="5">
        <f t="shared" si="98"/>
        <v>1542039795</v>
      </c>
      <c r="E6177" s="6">
        <v>0.71806823668821551</v>
      </c>
      <c r="F6177" s="7">
        <v>0.57711240243930029</v>
      </c>
    </row>
    <row r="6178" spans="4:6" x14ac:dyDescent="0.3">
      <c r="D6178" s="5">
        <f t="shared" si="98"/>
        <v>1872255778</v>
      </c>
      <c r="E6178" s="6">
        <v>0.87183703656479439</v>
      </c>
      <c r="F6178" s="7">
        <v>1.1351178896765468</v>
      </c>
    </row>
    <row r="6179" spans="4:6" x14ac:dyDescent="0.3">
      <c r="D6179" s="5">
        <f t="shared" si="98"/>
        <v>956859490</v>
      </c>
      <c r="E6179" s="6">
        <v>0.44557242230099853</v>
      </c>
      <c r="F6179" s="7">
        <v>-0.13685571385385811</v>
      </c>
    </row>
    <row r="6180" spans="4:6" x14ac:dyDescent="0.3">
      <c r="D6180" s="5">
        <f t="shared" si="98"/>
        <v>486162114</v>
      </c>
      <c r="E6180" s="6">
        <v>0.22638687605633109</v>
      </c>
      <c r="F6180" s="7">
        <v>-0.75079879935951599</v>
      </c>
    </row>
    <row r="6181" spans="4:6" x14ac:dyDescent="0.3">
      <c r="D6181" s="5">
        <f t="shared" si="98"/>
        <v>1977594125</v>
      </c>
      <c r="E6181" s="6">
        <v>0.92088902687736696</v>
      </c>
      <c r="F6181" s="7">
        <v>1.411076880356855</v>
      </c>
    </row>
    <row r="6182" spans="4:6" x14ac:dyDescent="0.3">
      <c r="D6182" s="5">
        <f t="shared" si="98"/>
        <v>502931431</v>
      </c>
      <c r="E6182" s="6">
        <v>0.23419569780509519</v>
      </c>
      <c r="F6182" s="7">
        <v>-0.72509884064631946</v>
      </c>
    </row>
    <row r="6183" spans="4:6" x14ac:dyDescent="0.3">
      <c r="D6183" s="5">
        <f t="shared" si="98"/>
        <v>1847960113</v>
      </c>
      <c r="E6183" s="6">
        <v>0.86052348591436023</v>
      </c>
      <c r="F6183" s="7">
        <v>1.0826742708285524</v>
      </c>
    </row>
    <row r="6184" spans="4:6" x14ac:dyDescent="0.3">
      <c r="D6184" s="5">
        <f t="shared" si="98"/>
        <v>706885537</v>
      </c>
      <c r="E6184" s="6">
        <v>0.32916922944520527</v>
      </c>
      <c r="F6184" s="7">
        <v>-0.44220832983699254</v>
      </c>
    </row>
    <row r="6185" spans="4:6" x14ac:dyDescent="0.3">
      <c r="D6185" s="5">
        <f t="shared" si="98"/>
        <v>704089344</v>
      </c>
      <c r="E6185" s="6">
        <v>0.32786715061205174</v>
      </c>
      <c r="F6185" s="7">
        <v>-0.44581027198861589</v>
      </c>
    </row>
    <row r="6186" spans="4:6" x14ac:dyDescent="0.3">
      <c r="D6186" s="5">
        <f t="shared" si="98"/>
        <v>1020526802</v>
      </c>
      <c r="E6186" s="6">
        <v>0.4752198247939533</v>
      </c>
      <c r="F6186" s="7">
        <v>-6.2154684020369146E-2</v>
      </c>
    </row>
    <row r="6187" spans="4:6" x14ac:dyDescent="0.3">
      <c r="D6187" s="5">
        <f t="shared" si="98"/>
        <v>721880809</v>
      </c>
      <c r="E6187" s="6">
        <v>0.33615194711475815</v>
      </c>
      <c r="F6187" s="7">
        <v>-0.42298816731921035</v>
      </c>
    </row>
    <row r="6188" spans="4:6" x14ac:dyDescent="0.3">
      <c r="D6188" s="5">
        <f t="shared" si="98"/>
        <v>838875017</v>
      </c>
      <c r="E6188" s="6">
        <v>0.3906316206703257</v>
      </c>
      <c r="F6188" s="7">
        <v>-0.27767319194996343</v>
      </c>
    </row>
    <row r="6189" spans="4:6" x14ac:dyDescent="0.3">
      <c r="D6189" s="5">
        <f t="shared" si="98"/>
        <v>384297775</v>
      </c>
      <c r="E6189" s="6">
        <v>0.17895259678266254</v>
      </c>
      <c r="F6189" s="7">
        <v>-0.9193640364698239</v>
      </c>
    </row>
    <row r="6190" spans="4:6" x14ac:dyDescent="0.3">
      <c r="D6190" s="5">
        <f t="shared" si="98"/>
        <v>474154239</v>
      </c>
      <c r="E6190" s="6">
        <v>0.22079527352079309</v>
      </c>
      <c r="F6190" s="7">
        <v>-0.76951010672565179</v>
      </c>
    </row>
    <row r="6191" spans="4:6" x14ac:dyDescent="0.3">
      <c r="D6191" s="5">
        <f t="shared" si="98"/>
        <v>18561043</v>
      </c>
      <c r="E6191" s="6">
        <v>8.6431591852038723E-3</v>
      </c>
      <c r="F6191" s="7">
        <v>-2.3805605819246867</v>
      </c>
    </row>
    <row r="6192" spans="4:6" x14ac:dyDescent="0.3">
      <c r="D6192" s="5">
        <f t="shared" si="98"/>
        <v>459425854</v>
      </c>
      <c r="E6192" s="6">
        <v>0.21393683479534167</v>
      </c>
      <c r="F6192" s="7">
        <v>-0.79283550144011694</v>
      </c>
    </row>
    <row r="6193" spans="4:6" x14ac:dyDescent="0.3">
      <c r="D6193" s="5">
        <f t="shared" si="98"/>
        <v>2029259512</v>
      </c>
      <c r="E6193" s="6">
        <v>0.94494759751944579</v>
      </c>
      <c r="F6193" s="7">
        <v>1.5977222488288001</v>
      </c>
    </row>
    <row r="6194" spans="4:6" x14ac:dyDescent="0.3">
      <c r="D6194" s="5">
        <f t="shared" si="98"/>
        <v>1214313141</v>
      </c>
      <c r="E6194" s="6">
        <v>0.5654586209593887</v>
      </c>
      <c r="F6194" s="7">
        <v>0.16482368880001255</v>
      </c>
    </row>
    <row r="6195" spans="4:6" x14ac:dyDescent="0.3">
      <c r="D6195" s="5">
        <f t="shared" si="98"/>
        <v>543484346</v>
      </c>
      <c r="E6195" s="6">
        <v>0.25307962042566351</v>
      </c>
      <c r="F6195" s="7">
        <v>-0.66482998638044088</v>
      </c>
    </row>
    <row r="6196" spans="4:6" x14ac:dyDescent="0.3">
      <c r="D6196" s="5">
        <f t="shared" si="98"/>
        <v>872634014</v>
      </c>
      <c r="E6196" s="6">
        <v>0.40635187868620443</v>
      </c>
      <c r="F6196" s="7">
        <v>-0.23693945927063442</v>
      </c>
    </row>
    <row r="6197" spans="4:6" x14ac:dyDescent="0.3">
      <c r="D6197" s="5">
        <f t="shared" si="98"/>
        <v>24753889</v>
      </c>
      <c r="E6197" s="6">
        <v>1.1526927828348174E-2</v>
      </c>
      <c r="F6197" s="7">
        <v>-2.2725409819393558</v>
      </c>
    </row>
    <row r="6198" spans="4:6" x14ac:dyDescent="0.3">
      <c r="D6198" s="5">
        <f t="shared" si="98"/>
        <v>894068187</v>
      </c>
      <c r="E6198" s="6">
        <v>0.41633294328705683</v>
      </c>
      <c r="F6198" s="7">
        <v>-0.21128371893318865</v>
      </c>
    </row>
    <row r="6199" spans="4:6" x14ac:dyDescent="0.3">
      <c r="D6199" s="5">
        <f t="shared" si="98"/>
        <v>1734084565</v>
      </c>
      <c r="E6199" s="6">
        <v>0.80749605159042037</v>
      </c>
      <c r="F6199" s="7">
        <v>0.8687061132848739</v>
      </c>
    </row>
    <row r="6200" spans="4:6" x14ac:dyDescent="0.3">
      <c r="D6200" s="5">
        <f t="shared" si="98"/>
        <v>1378444349</v>
      </c>
      <c r="E6200" s="6">
        <v>0.64188817063522352</v>
      </c>
      <c r="F6200" s="7">
        <v>0.36351038219772491</v>
      </c>
    </row>
    <row r="6201" spans="4:6" x14ac:dyDescent="0.3">
      <c r="D6201" s="5">
        <f t="shared" si="98"/>
        <v>1253851931</v>
      </c>
      <c r="E6201" s="6">
        <v>0.58387030482652624</v>
      </c>
      <c r="F6201" s="7">
        <v>0.21180471447719187</v>
      </c>
    </row>
    <row r="6202" spans="4:6" x14ac:dyDescent="0.3">
      <c r="D6202" s="5">
        <f t="shared" si="98"/>
        <v>7454253</v>
      </c>
      <c r="E6202" s="6">
        <v>3.4711570511303442E-3</v>
      </c>
      <c r="F6202" s="7">
        <v>-2.6995987900415526</v>
      </c>
    </row>
    <row r="6203" spans="4:6" x14ac:dyDescent="0.3">
      <c r="D6203" s="5">
        <f t="shared" si="98"/>
        <v>1194477514</v>
      </c>
      <c r="E6203" s="6">
        <v>0.55622193734741021</v>
      </c>
      <c r="F6203" s="7">
        <v>0.1413972516736767</v>
      </c>
    </row>
    <row r="6204" spans="4:6" x14ac:dyDescent="0.3">
      <c r="D6204" s="5">
        <f t="shared" si="98"/>
        <v>835639991</v>
      </c>
      <c r="E6204" s="6">
        <v>0.3891251942972887</v>
      </c>
      <c r="F6204" s="7">
        <v>-0.28159980649921768</v>
      </c>
    </row>
    <row r="6205" spans="4:6" x14ac:dyDescent="0.3">
      <c r="D6205" s="5">
        <f t="shared" si="98"/>
        <v>992663960</v>
      </c>
      <c r="E6205" s="6">
        <v>0.46224517790809755</v>
      </c>
      <c r="F6205" s="7">
        <v>-9.4779014511936113E-2</v>
      </c>
    </row>
    <row r="6206" spans="4:6" x14ac:dyDescent="0.3">
      <c r="D6206" s="5">
        <f t="shared" si="98"/>
        <v>79397649</v>
      </c>
      <c r="E6206" s="6">
        <v>3.6972411476981278E-2</v>
      </c>
      <c r="F6206" s="7">
        <v>-1.7869546228476789</v>
      </c>
    </row>
    <row r="6207" spans="4:6" x14ac:dyDescent="0.3">
      <c r="D6207" s="5">
        <f t="shared" si="98"/>
        <v>1493088631</v>
      </c>
      <c r="E6207" s="6">
        <v>0.69527357462353401</v>
      </c>
      <c r="F6207" s="7">
        <v>0.5108546324038874</v>
      </c>
    </row>
    <row r="6208" spans="4:6" x14ac:dyDescent="0.3">
      <c r="D6208" s="5">
        <f t="shared" si="98"/>
        <v>1182630034</v>
      </c>
      <c r="E6208" s="6">
        <v>0.55070502455411952</v>
      </c>
      <c r="F6208" s="7">
        <v>0.12744278988721433</v>
      </c>
    </row>
    <row r="6209" spans="4:6" x14ac:dyDescent="0.3">
      <c r="D6209" s="5">
        <f t="shared" si="98"/>
        <v>176583013</v>
      </c>
      <c r="E6209" s="6">
        <v>8.2227873226839929E-2</v>
      </c>
      <c r="F6209" s="7">
        <v>-1.3902408705787057</v>
      </c>
    </row>
    <row r="6210" spans="4:6" x14ac:dyDescent="0.3">
      <c r="D6210" s="5">
        <f t="shared" si="98"/>
        <v>476025580</v>
      </c>
      <c r="E6210" s="6">
        <v>0.22166668458065641</v>
      </c>
      <c r="F6210" s="7">
        <v>-0.76657647118185512</v>
      </c>
    </row>
    <row r="6211" spans="4:6" x14ac:dyDescent="0.3">
      <c r="D6211" s="5">
        <f t="shared" ref="D6211:D6274" si="99">MOD(D6210*$B$4,$B$5)</f>
        <v>155749280</v>
      </c>
      <c r="E6211" s="6">
        <v>7.2526410289599011E-2</v>
      </c>
      <c r="F6211" s="7">
        <v>-1.4572302952781551</v>
      </c>
    </row>
    <row r="6212" spans="4:6" x14ac:dyDescent="0.3">
      <c r="D6212" s="5">
        <f t="shared" si="99"/>
        <v>1980730380</v>
      </c>
      <c r="E6212" s="6">
        <v>0.92234945941935242</v>
      </c>
      <c r="F6212" s="7">
        <v>1.421053932146328</v>
      </c>
    </row>
    <row r="6213" spans="4:6" x14ac:dyDescent="0.3">
      <c r="D6213" s="5">
        <f t="shared" si="99"/>
        <v>1569241246</v>
      </c>
      <c r="E6213" s="6">
        <v>0.73073489938931069</v>
      </c>
      <c r="F6213" s="7">
        <v>0.61503712801962085</v>
      </c>
    </row>
    <row r="6214" spans="4:6" x14ac:dyDescent="0.3">
      <c r="D6214" s="5">
        <f t="shared" si="99"/>
        <v>653505035</v>
      </c>
      <c r="E6214" s="6">
        <v>0.30431199614360183</v>
      </c>
      <c r="F6214" s="7">
        <v>-0.51203860376747579</v>
      </c>
    </row>
    <row r="6215" spans="4:6" x14ac:dyDescent="0.3">
      <c r="D6215" s="5">
        <f t="shared" si="99"/>
        <v>954253702</v>
      </c>
      <c r="E6215" s="6">
        <v>0.44435900770533737</v>
      </c>
      <c r="F6215" s="7">
        <v>-0.13992656060175171</v>
      </c>
    </row>
    <row r="6216" spans="4:6" x14ac:dyDescent="0.3">
      <c r="D6216" s="5">
        <f t="shared" si="99"/>
        <v>1403704739</v>
      </c>
      <c r="E6216" s="6">
        <v>0.65365095637147408</v>
      </c>
      <c r="F6216" s="7">
        <v>0.39519621304483232</v>
      </c>
    </row>
    <row r="6217" spans="4:6" x14ac:dyDescent="0.3">
      <c r="D6217" s="5">
        <f t="shared" si="99"/>
        <v>827426125</v>
      </c>
      <c r="E6217" s="6">
        <v>0.38530031487839328</v>
      </c>
      <c r="F6217" s="7">
        <v>-0.29158933621546401</v>
      </c>
    </row>
    <row r="6218" spans="4:6" x14ac:dyDescent="0.3">
      <c r="D6218" s="5">
        <f t="shared" si="99"/>
        <v>1785612969</v>
      </c>
      <c r="E6218" s="6">
        <v>0.83149083455232053</v>
      </c>
      <c r="F6218" s="7">
        <v>0.96007328862578556</v>
      </c>
    </row>
    <row r="6219" spans="4:6" x14ac:dyDescent="0.3">
      <c r="D6219" s="5">
        <f t="shared" si="99"/>
        <v>1919970607</v>
      </c>
      <c r="E6219" s="6">
        <v>0.89405598528129604</v>
      </c>
      <c r="F6219" s="7">
        <v>1.2483906554042004</v>
      </c>
    </row>
    <row r="6220" spans="4:6" x14ac:dyDescent="0.3">
      <c r="D6220" s="5">
        <f t="shared" si="99"/>
        <v>2096900565</v>
      </c>
      <c r="E6220" s="6">
        <v>0.97644541736361146</v>
      </c>
      <c r="F6220" s="7">
        <v>1.985317436633065</v>
      </c>
    </row>
    <row r="6221" spans="4:6" x14ac:dyDescent="0.3">
      <c r="D6221" s="5">
        <f t="shared" si="99"/>
        <v>2140439064</v>
      </c>
      <c r="E6221" s="6">
        <v>0.99671961087427996</v>
      </c>
      <c r="F6221" s="7">
        <v>2.7183530951732431</v>
      </c>
    </row>
    <row r="6222" spans="4:6" x14ac:dyDescent="0.3">
      <c r="D6222" s="5">
        <f t="shared" si="99"/>
        <v>1400833880</v>
      </c>
      <c r="E6222" s="6">
        <v>0.65231410847260995</v>
      </c>
      <c r="F6222" s="7">
        <v>0.39157564921097981</v>
      </c>
    </row>
    <row r="6223" spans="4:6" x14ac:dyDescent="0.3">
      <c r="D6223" s="5">
        <f t="shared" si="99"/>
        <v>1834628391</v>
      </c>
      <c r="E6223" s="6">
        <v>0.85431541908002961</v>
      </c>
      <c r="F6223" s="7">
        <v>1.0551228083649553</v>
      </c>
    </row>
    <row r="6224" spans="4:6" x14ac:dyDescent="0.3">
      <c r="D6224" s="5">
        <f t="shared" si="99"/>
        <v>1416426975</v>
      </c>
      <c r="E6224" s="6">
        <v>0.65957520917018431</v>
      </c>
      <c r="F6224" s="7">
        <v>0.41130407534968566</v>
      </c>
    </row>
    <row r="6225" spans="4:6" x14ac:dyDescent="0.3">
      <c r="D6225" s="5">
        <f t="shared" si="99"/>
        <v>762157039</v>
      </c>
      <c r="E6225" s="6">
        <v>0.35490702824192777</v>
      </c>
      <c r="F6225" s="7">
        <v>-0.3721058290969167</v>
      </c>
    </row>
    <row r="6226" spans="4:6" x14ac:dyDescent="0.3">
      <c r="D6226" s="5">
        <f t="shared" si="99"/>
        <v>1540072812</v>
      </c>
      <c r="E6226" s="6">
        <v>0.71715228885146998</v>
      </c>
      <c r="F6226" s="7">
        <v>0.57440255804799534</v>
      </c>
    </row>
    <row r="6227" spans="4:6" x14ac:dyDescent="0.3">
      <c r="D6227" s="5">
        <f t="shared" si="99"/>
        <v>1413299853</v>
      </c>
      <c r="E6227" s="6">
        <v>0.65811902951273982</v>
      </c>
      <c r="F6227" s="7">
        <v>0.40733502579115521</v>
      </c>
    </row>
    <row r="6228" spans="4:6" x14ac:dyDescent="0.3">
      <c r="D6228" s="5">
        <f t="shared" si="99"/>
        <v>136706267</v>
      </c>
      <c r="E6228" s="6">
        <v>6.3658816333542409E-2</v>
      </c>
      <c r="F6228" s="7">
        <v>-1.5247653605773834</v>
      </c>
    </row>
    <row r="6229" spans="4:6" x14ac:dyDescent="0.3">
      <c r="D6229" s="5">
        <f t="shared" si="99"/>
        <v>1878450773</v>
      </c>
      <c r="E6229" s="6">
        <v>0.87472180591404602</v>
      </c>
      <c r="F6229" s="7">
        <v>1.1489990117259095</v>
      </c>
    </row>
    <row r="6230" spans="4:6" x14ac:dyDescent="0.3">
      <c r="D6230" s="5">
        <f t="shared" si="99"/>
        <v>1495236202</v>
      </c>
      <c r="E6230" s="6">
        <v>0.69627361530091014</v>
      </c>
      <c r="F6230" s="7">
        <v>0.513712845893041</v>
      </c>
    </row>
    <row r="6231" spans="4:6" x14ac:dyDescent="0.3">
      <c r="D6231" s="5">
        <f t="shared" si="99"/>
        <v>1768814719</v>
      </c>
      <c r="E6231" s="6">
        <v>0.82366853982551824</v>
      </c>
      <c r="F6231" s="7">
        <v>0.92943649800079298</v>
      </c>
    </row>
    <row r="6232" spans="4:6" x14ac:dyDescent="0.3">
      <c r="D6232" s="5">
        <f t="shared" si="99"/>
        <v>652979776</v>
      </c>
      <c r="E6232" s="6">
        <v>0.30406740336126409</v>
      </c>
      <c r="F6232" s="7">
        <v>-0.51273771095524101</v>
      </c>
    </row>
    <row r="6233" spans="4:6" x14ac:dyDescent="0.3">
      <c r="D6233" s="5">
        <f t="shared" si="99"/>
        <v>1369280277</v>
      </c>
      <c r="E6233" s="6">
        <v>0.63762081706674845</v>
      </c>
      <c r="F6233" s="7">
        <v>0.3521065373376317</v>
      </c>
    </row>
    <row r="6234" spans="4:6" x14ac:dyDescent="0.3">
      <c r="D6234" s="5">
        <f t="shared" si="99"/>
        <v>1276563701</v>
      </c>
      <c r="E6234" s="6">
        <v>0.59444629689161321</v>
      </c>
      <c r="F6234" s="7">
        <v>0.23899764839965565</v>
      </c>
    </row>
    <row r="6235" spans="4:6" x14ac:dyDescent="0.3">
      <c r="D6235" s="5">
        <f t="shared" si="99"/>
        <v>1110643953</v>
      </c>
      <c r="E6235" s="6">
        <v>0.5171838933762013</v>
      </c>
      <c r="F6235" s="7">
        <v>4.3086961018151661E-2</v>
      </c>
    </row>
    <row r="6236" spans="4:6" x14ac:dyDescent="0.3">
      <c r="D6236" s="5">
        <f t="shared" si="99"/>
        <v>2112491555</v>
      </c>
      <c r="E6236" s="6">
        <v>0.98370553784417503</v>
      </c>
      <c r="F6236" s="7">
        <v>2.1371114939631051</v>
      </c>
    </row>
    <row r="6237" spans="4:6" x14ac:dyDescent="0.3">
      <c r="D6237" s="5">
        <f t="shared" si="99"/>
        <v>966357257</v>
      </c>
      <c r="E6237" s="6">
        <v>0.44999516471288648</v>
      </c>
      <c r="F6237" s="7">
        <v>-0.12567356320481562</v>
      </c>
    </row>
    <row r="6238" spans="4:6" x14ac:dyDescent="0.3">
      <c r="D6238" s="5">
        <f t="shared" si="99"/>
        <v>1538856160</v>
      </c>
      <c r="E6238" s="6">
        <v>0.71658574111441686</v>
      </c>
      <c r="F6238" s="7">
        <v>0.5727285288860009</v>
      </c>
    </row>
    <row r="6239" spans="4:6" x14ac:dyDescent="0.3">
      <c r="D6239" s="5">
        <f t="shared" si="99"/>
        <v>666349630</v>
      </c>
      <c r="E6239" s="6">
        <v>0.31029322679181881</v>
      </c>
      <c r="F6239" s="7">
        <v>-0.49501936151532505</v>
      </c>
    </row>
    <row r="6240" spans="4:6" x14ac:dyDescent="0.3">
      <c r="D6240" s="5">
        <f t="shared" si="99"/>
        <v>352924964</v>
      </c>
      <c r="E6240" s="6">
        <v>0.16434349321233435</v>
      </c>
      <c r="F6240" s="7">
        <v>-0.97676201278704078</v>
      </c>
    </row>
    <row r="6241" spans="4:6" x14ac:dyDescent="0.3">
      <c r="D6241" s="5">
        <f t="shared" si="99"/>
        <v>53165593</v>
      </c>
      <c r="E6241" s="6">
        <v>2.4757158499916231E-2</v>
      </c>
      <c r="F6241" s="7">
        <v>-1.9641360460739685</v>
      </c>
    </row>
    <row r="6242" spans="4:6" x14ac:dyDescent="0.3">
      <c r="D6242" s="5">
        <f t="shared" si="99"/>
        <v>113381538</v>
      </c>
      <c r="E6242" s="6">
        <v>5.2797392991182759E-2</v>
      </c>
      <c r="F6242" s="7">
        <v>-1.6183147386083192</v>
      </c>
    </row>
    <row r="6243" spans="4:6" x14ac:dyDescent="0.3">
      <c r="D6243" s="5">
        <f t="shared" si="99"/>
        <v>1251888242</v>
      </c>
      <c r="E6243" s="6">
        <v>0.58295589087806254</v>
      </c>
      <c r="F6243" s="7">
        <v>0.20946120411213881</v>
      </c>
    </row>
    <row r="6244" spans="4:6" x14ac:dyDescent="0.3">
      <c r="D6244" s="5">
        <f t="shared" si="99"/>
        <v>1854986649</v>
      </c>
      <c r="E6244" s="6">
        <v>0.86379547171648174</v>
      </c>
      <c r="F6244" s="7">
        <v>1.0975316418680403</v>
      </c>
    </row>
    <row r="6245" spans="4:6" x14ac:dyDescent="0.3">
      <c r="D6245" s="5">
        <f t="shared" si="99"/>
        <v>582388567</v>
      </c>
      <c r="E6245" s="6">
        <v>0.27119581007510035</v>
      </c>
      <c r="F6245" s="7">
        <v>-0.60920039256713487</v>
      </c>
    </row>
    <row r="6246" spans="4:6" x14ac:dyDescent="0.3">
      <c r="D6246" s="5">
        <f t="shared" si="99"/>
        <v>1917578427</v>
      </c>
      <c r="E6246" s="6">
        <v>0.89294203966198682</v>
      </c>
      <c r="F6246" s="7">
        <v>1.2423270453155222</v>
      </c>
    </row>
    <row r="6247" spans="4:6" x14ac:dyDescent="0.3">
      <c r="D6247" s="5">
        <f t="shared" si="99"/>
        <v>440613076</v>
      </c>
      <c r="E6247" s="6">
        <v>0.20517645236586821</v>
      </c>
      <c r="F6247" s="7">
        <v>-0.82327275263167654</v>
      </c>
    </row>
    <row r="6248" spans="4:6" x14ac:dyDescent="0.3">
      <c r="D6248" s="5">
        <f t="shared" si="99"/>
        <v>155751708</v>
      </c>
      <c r="E6248" s="6">
        <v>7.2527540915205649E-2</v>
      </c>
      <c r="F6248" s="7">
        <v>-1.4572221007736847</v>
      </c>
    </row>
    <row r="6249" spans="4:6" x14ac:dyDescent="0.3">
      <c r="D6249" s="5">
        <f t="shared" si="99"/>
        <v>2097932368</v>
      </c>
      <c r="E6249" s="6">
        <v>0.97692588807728686</v>
      </c>
      <c r="F6249" s="7">
        <v>1.9940350538215423</v>
      </c>
    </row>
    <row r="6250" spans="4:6" x14ac:dyDescent="0.3">
      <c r="D6250" s="5">
        <f t="shared" si="99"/>
        <v>406994149</v>
      </c>
      <c r="E6250" s="6">
        <v>0.18952141952656343</v>
      </c>
      <c r="F6250" s="7">
        <v>-0.87966126511861031</v>
      </c>
    </row>
    <row r="6251" spans="4:6" x14ac:dyDescent="0.3">
      <c r="D6251" s="5">
        <f t="shared" si="99"/>
        <v>834163623</v>
      </c>
      <c r="E6251" s="6">
        <v>0.38843770687322848</v>
      </c>
      <c r="F6251" s="7">
        <v>-0.28339323483013801</v>
      </c>
    </row>
    <row r="6252" spans="4:6" x14ac:dyDescent="0.3">
      <c r="D6252" s="5">
        <f t="shared" si="99"/>
        <v>593864583</v>
      </c>
      <c r="E6252" s="6">
        <v>0.27653974646380147</v>
      </c>
      <c r="F6252" s="7">
        <v>-0.59315190999329126</v>
      </c>
    </row>
    <row r="6253" spans="4:6" x14ac:dyDescent="0.3">
      <c r="D6253" s="5">
        <f t="shared" si="99"/>
        <v>1825565837</v>
      </c>
      <c r="E6253" s="6">
        <v>0.85009533851416352</v>
      </c>
      <c r="F6253" s="7">
        <v>1.0368423757072505</v>
      </c>
    </row>
    <row r="6254" spans="4:6" x14ac:dyDescent="0.3">
      <c r="D6254" s="5">
        <f t="shared" si="99"/>
        <v>2044546829</v>
      </c>
      <c r="E6254" s="6">
        <v>0.95206630923977709</v>
      </c>
      <c r="F6254" s="7">
        <v>1.6652274747311038</v>
      </c>
    </row>
    <row r="6255" spans="4:6" x14ac:dyDescent="0.3">
      <c r="D6255" s="5">
        <f t="shared" si="99"/>
        <v>414017480</v>
      </c>
      <c r="E6255" s="6">
        <v>0.19279191288425765</v>
      </c>
      <c r="F6255" s="7">
        <v>-0.86765390755959437</v>
      </c>
    </row>
    <row r="6256" spans="4:6" x14ac:dyDescent="0.3">
      <c r="D6256" s="5">
        <f t="shared" si="99"/>
        <v>554958098</v>
      </c>
      <c r="E6256" s="6">
        <v>0.25842250255720922</v>
      </c>
      <c r="F6256" s="7">
        <v>-0.64821638606349574</v>
      </c>
    </row>
    <row r="6257" spans="4:6" x14ac:dyDescent="0.3">
      <c r="D6257" s="5">
        <f t="shared" si="99"/>
        <v>671335880</v>
      </c>
      <c r="E6257" s="6">
        <v>0.31261513038781952</v>
      </c>
      <c r="F6257" s="7">
        <v>-0.48845123219167619</v>
      </c>
    </row>
    <row r="6258" spans="4:6" x14ac:dyDescent="0.3">
      <c r="D6258" s="5">
        <f t="shared" si="99"/>
        <v>526030250</v>
      </c>
      <c r="E6258" s="6">
        <v>0.24495192360594117</v>
      </c>
      <c r="F6258" s="7">
        <v>-0.6904617639424826</v>
      </c>
    </row>
    <row r="6259" spans="4:6" x14ac:dyDescent="0.3">
      <c r="D6259" s="5">
        <f t="shared" si="99"/>
        <v>159555622</v>
      </c>
      <c r="E6259" s="6">
        <v>7.4298876406903261E-2</v>
      </c>
      <c r="F6259" s="7">
        <v>-1.4445022303269051</v>
      </c>
    </row>
    <row r="6260" spans="4:6" x14ac:dyDescent="0.3">
      <c r="D6260" s="5">
        <f t="shared" si="99"/>
        <v>1033071420</v>
      </c>
      <c r="E6260" s="6">
        <v>0.48106136776605746</v>
      </c>
      <c r="F6260" s="7">
        <v>-4.7489955653568998E-2</v>
      </c>
    </row>
    <row r="6261" spans="4:6" x14ac:dyDescent="0.3">
      <c r="D6261" s="5">
        <f t="shared" si="99"/>
        <v>672747833</v>
      </c>
      <c r="E6261" s="6">
        <v>0.31327262224002983</v>
      </c>
      <c r="F6261" s="7">
        <v>-0.48659517365645505</v>
      </c>
    </row>
    <row r="6262" spans="4:6" x14ac:dyDescent="0.3">
      <c r="D6262" s="5">
        <f t="shared" si="99"/>
        <v>2110420456</v>
      </c>
      <c r="E6262" s="6">
        <v>0.98274110721679508</v>
      </c>
      <c r="F6262" s="7">
        <v>2.1139705167815501</v>
      </c>
    </row>
    <row r="6263" spans="4:6" x14ac:dyDescent="0.3">
      <c r="D6263" s="5">
        <f t="shared" si="99"/>
        <v>1924068837</v>
      </c>
      <c r="E6263" s="6">
        <v>0.89596437234055659</v>
      </c>
      <c r="F6263" s="7">
        <v>1.2588867085492164</v>
      </c>
    </row>
    <row r="6264" spans="4:6" x14ac:dyDescent="0.3">
      <c r="D6264" s="5">
        <f t="shared" si="99"/>
        <v>206581724</v>
      </c>
      <c r="E6264" s="6">
        <v>9.6197111621682638E-2</v>
      </c>
      <c r="F6264" s="7">
        <v>-1.303528997436763</v>
      </c>
    </row>
    <row r="6265" spans="4:6" x14ac:dyDescent="0.3">
      <c r="D6265" s="5">
        <f t="shared" si="99"/>
        <v>1139826183</v>
      </c>
      <c r="E6265" s="6">
        <v>0.53077292817716759</v>
      </c>
      <c r="F6265" s="7">
        <v>7.7212945156909948E-2</v>
      </c>
    </row>
    <row r="6266" spans="4:6" x14ac:dyDescent="0.3">
      <c r="D6266" s="5">
        <f t="shared" si="99"/>
        <v>2018643453</v>
      </c>
      <c r="E6266" s="6">
        <v>0.9400041098147669</v>
      </c>
      <c r="F6266" s="7">
        <v>1.5548080961305544</v>
      </c>
    </row>
    <row r="6267" spans="4:6" x14ac:dyDescent="0.3">
      <c r="D6267" s="5">
        <f t="shared" si="99"/>
        <v>2015120785</v>
      </c>
      <c r="E6267" s="6">
        <v>0.93836373969760145</v>
      </c>
      <c r="F6267" s="7">
        <v>1.5411819032410066</v>
      </c>
    </row>
    <row r="6268" spans="4:6" x14ac:dyDescent="0.3">
      <c r="D6268" s="5">
        <f t="shared" si="99"/>
        <v>1623621870</v>
      </c>
      <c r="E6268" s="6">
        <v>0.75605785078933263</v>
      </c>
      <c r="F6268" s="7">
        <v>0.69367778847707939</v>
      </c>
    </row>
    <row r="6269" spans="4:6" x14ac:dyDescent="0.3">
      <c r="D6269" s="5">
        <f t="shared" si="99"/>
        <v>1435589505</v>
      </c>
      <c r="E6269" s="6">
        <v>0.66849845756636794</v>
      </c>
      <c r="F6269" s="7">
        <v>0.43577072659000854</v>
      </c>
    </row>
    <row r="6270" spans="4:6" x14ac:dyDescent="0.3">
      <c r="D6270" s="5">
        <f t="shared" si="99"/>
        <v>191190812</v>
      </c>
      <c r="E6270" s="6">
        <v>8.9030159720247762E-2</v>
      </c>
      <c r="F6270" s="7">
        <v>-1.3467513766896286</v>
      </c>
    </row>
    <row r="6271" spans="4:6" x14ac:dyDescent="0.3">
      <c r="D6271" s="5">
        <f t="shared" si="99"/>
        <v>1234454893</v>
      </c>
      <c r="E6271" s="6">
        <v>0.57483785513307695</v>
      </c>
      <c r="F6271" s="7">
        <v>0.18870467189695589</v>
      </c>
    </row>
    <row r="6272" spans="4:6" x14ac:dyDescent="0.3">
      <c r="D6272" s="5">
        <f t="shared" si="99"/>
        <v>2143386694</v>
      </c>
      <c r="E6272" s="6">
        <v>0.99809220805586518</v>
      </c>
      <c r="F6272" s="7">
        <v>2.8930188567745163</v>
      </c>
    </row>
    <row r="6273" spans="4:6" x14ac:dyDescent="0.3">
      <c r="D6273" s="5">
        <f t="shared" si="99"/>
        <v>1951960908</v>
      </c>
      <c r="E6273" s="6">
        <v>0.90895263004019167</v>
      </c>
      <c r="F6273" s="7">
        <v>1.3343330220238898</v>
      </c>
    </row>
    <row r="6274" spans="4:6" x14ac:dyDescent="0.3">
      <c r="D6274" s="5">
        <f t="shared" si="99"/>
        <v>112494296</v>
      </c>
      <c r="E6274" s="6">
        <v>5.2384238738924491E-2</v>
      </c>
      <c r="F6274" s="7">
        <v>-1.6221628795758403</v>
      </c>
    </row>
    <row r="6275" spans="4:6" x14ac:dyDescent="0.3">
      <c r="D6275" s="5">
        <f t="shared" ref="D6275:D6338" si="100">MOD(D6274*$B$4,$B$5)</f>
        <v>1373502600</v>
      </c>
      <c r="E6275" s="6">
        <v>0.63958698943218872</v>
      </c>
      <c r="F6275" s="7">
        <v>0.35735505242463556</v>
      </c>
    </row>
    <row r="6276" spans="4:6" x14ac:dyDescent="0.3">
      <c r="D6276" s="5">
        <f t="shared" si="100"/>
        <v>1081370769</v>
      </c>
      <c r="E6276" s="6">
        <v>0.5035525048184698</v>
      </c>
      <c r="F6276" s="7">
        <v>8.904926712403222E-3</v>
      </c>
    </row>
    <row r="6277" spans="4:6" x14ac:dyDescent="0.3">
      <c r="D6277" s="5">
        <f t="shared" si="100"/>
        <v>2110866417</v>
      </c>
      <c r="E6277" s="6">
        <v>0.98294877399033753</v>
      </c>
      <c r="F6277" s="7">
        <v>2.1188582048750249</v>
      </c>
    </row>
    <row r="6278" spans="4:6" x14ac:dyDescent="0.3">
      <c r="D6278" s="5">
        <f t="shared" si="100"/>
        <v>1976215798</v>
      </c>
      <c r="E6278" s="6">
        <v>0.9202471933516182</v>
      </c>
      <c r="F6278" s="7">
        <v>1.406736246888868</v>
      </c>
    </row>
    <row r="6279" spans="4:6" x14ac:dyDescent="0.3">
      <c r="D6279" s="5">
        <f t="shared" si="100"/>
        <v>541701871</v>
      </c>
      <c r="E6279" s="6">
        <v>0.25224959082179665</v>
      </c>
      <c r="F6279" s="7">
        <v>-0.66742738000291624</v>
      </c>
    </row>
    <row r="6280" spans="4:6" x14ac:dyDescent="0.3">
      <c r="D6280" s="5">
        <f t="shared" si="100"/>
        <v>730129169</v>
      </c>
      <c r="E6280" s="6">
        <v>0.33999288905411296</v>
      </c>
      <c r="F6280" s="7">
        <v>-0.4124825365752669</v>
      </c>
    </row>
    <row r="6281" spans="4:6" x14ac:dyDescent="0.3">
      <c r="D6281" s="5">
        <f t="shared" si="100"/>
        <v>1710985882</v>
      </c>
      <c r="E6281" s="6">
        <v>0.79673988911950955</v>
      </c>
      <c r="F6281" s="7">
        <v>0.83003283075765588</v>
      </c>
    </row>
    <row r="6282" spans="4:6" x14ac:dyDescent="0.3">
      <c r="D6282" s="5">
        <f t="shared" si="100"/>
        <v>925930049</v>
      </c>
      <c r="E6282" s="6">
        <v>0.43116977897581626</v>
      </c>
      <c r="F6282" s="7">
        <v>-0.17339677746388857</v>
      </c>
    </row>
    <row r="6283" spans="4:6" x14ac:dyDescent="0.3">
      <c r="D6283" s="5">
        <f t="shared" si="100"/>
        <v>2139733915</v>
      </c>
      <c r="E6283" s="6">
        <v>0.99639125028289044</v>
      </c>
      <c r="F6283" s="7">
        <v>2.686638613803713</v>
      </c>
    </row>
    <row r="6284" spans="4:6" x14ac:dyDescent="0.3">
      <c r="D6284" s="5">
        <f t="shared" si="100"/>
        <v>1722324853</v>
      </c>
      <c r="E6284" s="6">
        <v>0.80202000895703207</v>
      </c>
      <c r="F6284" s="7">
        <v>0.84885859254760065</v>
      </c>
    </row>
    <row r="6285" spans="4:6" x14ac:dyDescent="0.3">
      <c r="D6285" s="5">
        <f t="shared" si="100"/>
        <v>661069205</v>
      </c>
      <c r="E6285" s="6">
        <v>0.30783433728649684</v>
      </c>
      <c r="F6285" s="7">
        <v>-0.50199836003455045</v>
      </c>
    </row>
    <row r="6286" spans="4:6" x14ac:dyDescent="0.3">
      <c r="D6286" s="5">
        <f t="shared" si="100"/>
        <v>1012083782</v>
      </c>
      <c r="E6286" s="6">
        <v>0.47128823722832675</v>
      </c>
      <c r="F6286" s="7">
        <v>-7.2031958801499624E-2</v>
      </c>
    </row>
    <row r="6287" spans="4:6" x14ac:dyDescent="0.3">
      <c r="D6287" s="5">
        <f t="shared" si="100"/>
        <v>1190755319</v>
      </c>
      <c r="E6287" s="6">
        <v>0.55448865523048552</v>
      </c>
      <c r="F6287" s="7">
        <v>0.13701025462004204</v>
      </c>
    </row>
    <row r="6288" spans="4:6" x14ac:dyDescent="0.3">
      <c r="D6288" s="5">
        <f t="shared" si="100"/>
        <v>1550191494</v>
      </c>
      <c r="E6288" s="6">
        <v>0.721864167341836</v>
      </c>
      <c r="F6288" s="7">
        <v>0.58838833554119963</v>
      </c>
    </row>
    <row r="6289" spans="4:6" x14ac:dyDescent="0.3">
      <c r="D6289" s="5">
        <f t="shared" si="100"/>
        <v>225927159</v>
      </c>
      <c r="E6289" s="6">
        <v>0.10520553179570058</v>
      </c>
      <c r="F6289" s="7">
        <v>-1.2524359223578752</v>
      </c>
    </row>
    <row r="6290" spans="4:6" x14ac:dyDescent="0.3">
      <c r="D6290" s="5">
        <f t="shared" si="100"/>
        <v>807932623</v>
      </c>
      <c r="E6290" s="6">
        <v>0.37622294563448333</v>
      </c>
      <c r="F6290" s="7">
        <v>-0.31541590631857669</v>
      </c>
    </row>
    <row r="6291" spans="4:6" x14ac:dyDescent="0.3">
      <c r="D6291" s="5">
        <f t="shared" si="100"/>
        <v>1412615313</v>
      </c>
      <c r="E6291" s="6">
        <v>0.6578002657348293</v>
      </c>
      <c r="F6291" s="7">
        <v>0.406467041943812</v>
      </c>
    </row>
    <row r="6292" spans="4:6" x14ac:dyDescent="0.3">
      <c r="D6292" s="5">
        <f t="shared" si="100"/>
        <v>1453014279</v>
      </c>
      <c r="E6292" s="6">
        <v>0.6766125002658111</v>
      </c>
      <c r="F6292" s="7">
        <v>0.45824699611038477</v>
      </c>
    </row>
    <row r="6293" spans="4:6" x14ac:dyDescent="0.3">
      <c r="D6293" s="5">
        <f t="shared" si="100"/>
        <v>1636350589</v>
      </c>
      <c r="E6293" s="6">
        <v>0.76198512247017125</v>
      </c>
      <c r="F6293" s="7">
        <v>0.71270268435749329</v>
      </c>
    </row>
    <row r="6294" spans="4:6" x14ac:dyDescent="0.3">
      <c r="D6294" s="5">
        <f t="shared" si="100"/>
        <v>1683261312</v>
      </c>
      <c r="E6294" s="6">
        <v>0.78382963015123241</v>
      </c>
      <c r="F6294" s="7">
        <v>0.78519245298429219</v>
      </c>
    </row>
    <row r="6295" spans="4:6" x14ac:dyDescent="0.3">
      <c r="D6295" s="5">
        <f t="shared" si="100"/>
        <v>515523660</v>
      </c>
      <c r="E6295" s="6">
        <v>0.24005941137677003</v>
      </c>
      <c r="F6295" s="7">
        <v>-0.70611146444686412</v>
      </c>
    </row>
    <row r="6296" spans="4:6" x14ac:dyDescent="0.3">
      <c r="D6296" s="5">
        <f t="shared" si="100"/>
        <v>1949574071</v>
      </c>
      <c r="E6296" s="6">
        <v>0.90784117244914286</v>
      </c>
      <c r="F6296" s="7">
        <v>1.3275777012800845</v>
      </c>
    </row>
    <row r="6297" spans="4:6" x14ac:dyDescent="0.3">
      <c r="D6297" s="5">
        <f t="shared" si="100"/>
        <v>861602407</v>
      </c>
      <c r="E6297" s="6">
        <v>0.40121488636472719</v>
      </c>
      <c r="F6297" s="7">
        <v>-0.25020376637296798</v>
      </c>
    </row>
    <row r="6298" spans="4:6" x14ac:dyDescent="0.3">
      <c r="D6298" s="5">
        <f t="shared" si="100"/>
        <v>93996848</v>
      </c>
      <c r="E6298" s="6">
        <v>4.3770693283314531E-2</v>
      </c>
      <c r="F6298" s="7">
        <v>-1.708511973705531</v>
      </c>
    </row>
    <row r="6299" spans="4:6" x14ac:dyDescent="0.3">
      <c r="D6299" s="5">
        <f t="shared" si="100"/>
        <v>1836387344</v>
      </c>
      <c r="E6299" s="6">
        <v>0.85513449539908626</v>
      </c>
      <c r="F6299" s="7">
        <v>1.0587118944598208</v>
      </c>
    </row>
    <row r="6300" spans="4:6" x14ac:dyDescent="0.3">
      <c r="D6300" s="5">
        <f t="shared" si="100"/>
        <v>423501358</v>
      </c>
      <c r="E6300" s="6">
        <v>0.19720818772652018</v>
      </c>
      <c r="F6300" s="7">
        <v>-0.85163559794204124</v>
      </c>
    </row>
    <row r="6301" spans="4:6" x14ac:dyDescent="0.3">
      <c r="D6301" s="5">
        <f t="shared" si="100"/>
        <v>937216225</v>
      </c>
      <c r="E6301" s="6">
        <v>0.43642531422565256</v>
      </c>
      <c r="F6301" s="7">
        <v>-0.16003864979133314</v>
      </c>
    </row>
    <row r="6302" spans="4:6" x14ac:dyDescent="0.3">
      <c r="D6302" s="5">
        <f t="shared" si="100"/>
        <v>1473889273</v>
      </c>
      <c r="E6302" s="6">
        <v>0.68633317685344553</v>
      </c>
      <c r="F6302" s="7">
        <v>0.4854831727323185</v>
      </c>
    </row>
    <row r="6303" spans="4:6" x14ac:dyDescent="0.3">
      <c r="D6303" s="5">
        <f t="shared" si="100"/>
        <v>2123355520</v>
      </c>
      <c r="E6303" s="6">
        <v>0.98876446577605281</v>
      </c>
      <c r="F6303" s="7">
        <v>2.2823095952849832</v>
      </c>
    </row>
    <row r="6304" spans="4:6" x14ac:dyDescent="0.3">
      <c r="D6304" s="5">
        <f t="shared" si="100"/>
        <v>1394801904</v>
      </c>
      <c r="E6304" s="6">
        <v>0.64950525076082466</v>
      </c>
      <c r="F6304" s="7">
        <v>0.38398508994825342</v>
      </c>
    </row>
    <row r="6305" spans="4:6" x14ac:dyDescent="0.3">
      <c r="D6305" s="5">
        <f t="shared" si="100"/>
        <v>575407240</v>
      </c>
      <c r="E6305" s="6">
        <v>0.26794487635413639</v>
      </c>
      <c r="F6305" s="7">
        <v>-0.61904038780108417</v>
      </c>
    </row>
    <row r="6306" spans="4:6" x14ac:dyDescent="0.3">
      <c r="D6306" s="5">
        <f t="shared" si="100"/>
        <v>2076875389</v>
      </c>
      <c r="E6306" s="6">
        <v>0.9671204681202028</v>
      </c>
      <c r="F6306" s="7">
        <v>1.8400624879749232</v>
      </c>
    </row>
    <row r="6307" spans="4:6" x14ac:dyDescent="0.3">
      <c r="D6307" s="5">
        <f t="shared" si="100"/>
        <v>1872809518</v>
      </c>
      <c r="E6307" s="6">
        <v>0.87209489184626832</v>
      </c>
      <c r="F6307" s="7">
        <v>1.1363497523530435</v>
      </c>
    </row>
    <row r="6308" spans="4:6" x14ac:dyDescent="0.3">
      <c r="D6308" s="5">
        <f t="shared" si="100"/>
        <v>1916639266</v>
      </c>
      <c r="E6308" s="6">
        <v>0.89250470874133025</v>
      </c>
      <c r="F6308" s="7">
        <v>1.2399589374802715</v>
      </c>
    </row>
    <row r="6309" spans="4:6" x14ac:dyDescent="0.3">
      <c r="D6309" s="5">
        <f t="shared" si="100"/>
        <v>203529032</v>
      </c>
      <c r="E6309" s="6">
        <v>9.4775591133884701E-2</v>
      </c>
      <c r="F6309" s="7">
        <v>-1.3119079871523343</v>
      </c>
    </row>
    <row r="6310" spans="4:6" x14ac:dyDescent="0.3">
      <c r="D6310" s="5">
        <f t="shared" si="100"/>
        <v>1959702294</v>
      </c>
      <c r="E6310" s="6">
        <v>0.91255749381385509</v>
      </c>
      <c r="F6310" s="7">
        <v>1.3566733863059655</v>
      </c>
    </row>
    <row r="6311" spans="4:6" x14ac:dyDescent="0.3">
      <c r="D6311" s="5">
        <f t="shared" si="100"/>
        <v>134783324</v>
      </c>
      <c r="E6311" s="6">
        <v>6.2763376219909059E-2</v>
      </c>
      <c r="F6311" s="7">
        <v>-1.5319825033543288</v>
      </c>
    </row>
    <row r="6312" spans="4:6" x14ac:dyDescent="0.3">
      <c r="D6312" s="5">
        <f t="shared" si="100"/>
        <v>1397866041</v>
      </c>
      <c r="E6312" s="6">
        <v>0.65093210074206076</v>
      </c>
      <c r="F6312" s="7">
        <v>0.38783816735882121</v>
      </c>
    </row>
    <row r="6313" spans="4:6" x14ac:dyDescent="0.3">
      <c r="D6313" s="5">
        <f t="shared" si="100"/>
        <v>307992724</v>
      </c>
      <c r="E6313" s="6">
        <v>0.14342028847282778</v>
      </c>
      <c r="F6313" s="7">
        <v>-1.0650781260286397</v>
      </c>
    </row>
    <row r="6314" spans="4:6" x14ac:dyDescent="0.3">
      <c r="D6314" s="5">
        <f t="shared" si="100"/>
        <v>87492023</v>
      </c>
      <c r="E6314" s="6">
        <v>4.0741648097281945E-2</v>
      </c>
      <c r="F6314" s="7">
        <v>-1.7421437361841536</v>
      </c>
    </row>
    <row r="6315" spans="4:6" x14ac:dyDescent="0.3">
      <c r="D6315" s="5">
        <f t="shared" si="100"/>
        <v>1374592231</v>
      </c>
      <c r="E6315" s="6">
        <v>0.64009438840681165</v>
      </c>
      <c r="F6315" s="7">
        <v>0.3587111006987907</v>
      </c>
    </row>
    <row r="6316" spans="4:6" x14ac:dyDescent="0.3">
      <c r="D6316" s="5">
        <f t="shared" si="100"/>
        <v>2139341242</v>
      </c>
      <c r="E6316" s="6">
        <v>0.99620839766804914</v>
      </c>
      <c r="F6316" s="7">
        <v>2.6700850038379622</v>
      </c>
    </row>
    <row r="6317" spans="4:6" x14ac:dyDescent="0.3">
      <c r="D6317" s="5">
        <f t="shared" si="100"/>
        <v>2094959293</v>
      </c>
      <c r="E6317" s="6">
        <v>0.9755414421442351</v>
      </c>
      <c r="F6317" s="7">
        <v>1.969313379501197</v>
      </c>
    </row>
    <row r="6318" spans="4:6" x14ac:dyDescent="0.3">
      <c r="D6318" s="5">
        <f t="shared" si="100"/>
        <v>775095173</v>
      </c>
      <c r="E6318" s="6">
        <v>0.36093181638133881</v>
      </c>
      <c r="F6318" s="7">
        <v>-0.35596919792320586</v>
      </c>
    </row>
    <row r="6319" spans="4:6" x14ac:dyDescent="0.3">
      <c r="D6319" s="5">
        <f t="shared" si="100"/>
        <v>1158997849</v>
      </c>
      <c r="E6319" s="6">
        <v>0.53970043085487596</v>
      </c>
      <c r="F6319" s="7">
        <v>9.9679043803681089E-2</v>
      </c>
    </row>
    <row r="6320" spans="4:6" x14ac:dyDescent="0.3">
      <c r="D6320" s="5">
        <f t="shared" si="100"/>
        <v>1888681082</v>
      </c>
      <c r="E6320" s="6">
        <v>0.87948566477697865</v>
      </c>
      <c r="F6320" s="7">
        <v>1.1724195096047632</v>
      </c>
    </row>
    <row r="6321" spans="4:6" x14ac:dyDescent="0.3">
      <c r="D6321" s="5">
        <f t="shared" si="100"/>
        <v>1401243131</v>
      </c>
      <c r="E6321" s="6">
        <v>0.65250468082027946</v>
      </c>
      <c r="F6321" s="7">
        <v>0.3920914585554921</v>
      </c>
    </row>
    <row r="6322" spans="4:6" x14ac:dyDescent="0.3">
      <c r="D6322" s="5">
        <f t="shared" si="100"/>
        <v>114746942</v>
      </c>
      <c r="E6322" s="6">
        <v>5.3433208776110047E-2</v>
      </c>
      <c r="F6322" s="7">
        <v>-1.612439121306948</v>
      </c>
    </row>
    <row r="6323" spans="4:6" x14ac:dyDescent="0.3">
      <c r="D6323" s="5">
        <f t="shared" si="100"/>
        <v>589311669</v>
      </c>
      <c r="E6323" s="6">
        <v>0.27441963066758551</v>
      </c>
      <c r="F6323" s="7">
        <v>-0.59950037312388527</v>
      </c>
    </row>
    <row r="6324" spans="4:6" x14ac:dyDescent="0.3">
      <c r="D6324" s="5">
        <f t="shared" si="100"/>
        <v>1095186137</v>
      </c>
      <c r="E6324" s="6">
        <v>0.50998578687197138</v>
      </c>
      <c r="F6324" s="7">
        <v>2.503327004937082E-2</v>
      </c>
    </row>
    <row r="6325" spans="4:6" x14ac:dyDescent="0.3">
      <c r="D6325" s="5">
        <f t="shared" si="100"/>
        <v>1125080928</v>
      </c>
      <c r="E6325" s="6">
        <v>0.52390663374579194</v>
      </c>
      <c r="F6325" s="7">
        <v>5.9960954493727139E-2</v>
      </c>
    </row>
    <row r="6326" spans="4:6" x14ac:dyDescent="0.3">
      <c r="D6326" s="5">
        <f t="shared" si="100"/>
        <v>1067526505</v>
      </c>
      <c r="E6326" s="6">
        <v>0.49710576701639758</v>
      </c>
      <c r="F6326" s="7">
        <v>-7.2548298696054605E-3</v>
      </c>
    </row>
    <row r="6327" spans="4:6" x14ac:dyDescent="0.3">
      <c r="D6327" s="5">
        <f t="shared" si="100"/>
        <v>1701813090</v>
      </c>
      <c r="E6327" s="6">
        <v>0.79246847498460526</v>
      </c>
      <c r="F6327" s="7">
        <v>0.8150161774792879</v>
      </c>
    </row>
    <row r="6328" spans="4:6" x14ac:dyDescent="0.3">
      <c r="D6328" s="5">
        <f t="shared" si="100"/>
        <v>527718699</v>
      </c>
      <c r="E6328" s="6">
        <v>0.24573816894156689</v>
      </c>
      <c r="F6328" s="7">
        <v>-0.68796259318472719</v>
      </c>
    </row>
    <row r="6329" spans="4:6" x14ac:dyDescent="0.3">
      <c r="D6329" s="5">
        <f t="shared" si="100"/>
        <v>58298715</v>
      </c>
      <c r="E6329" s="6">
        <v>2.7147454700570044E-2</v>
      </c>
      <c r="F6329" s="7">
        <v>-1.9244762938930278</v>
      </c>
    </row>
    <row r="6330" spans="4:6" x14ac:dyDescent="0.3">
      <c r="D6330" s="5">
        <f t="shared" si="100"/>
        <v>933694195</v>
      </c>
      <c r="E6330" s="6">
        <v>0.43478524120038864</v>
      </c>
      <c r="F6330" s="7">
        <v>-0.16420408880202608</v>
      </c>
    </row>
    <row r="6331" spans="4:6" x14ac:dyDescent="0.3">
      <c r="D6331" s="5">
        <f t="shared" si="100"/>
        <v>1113187256</v>
      </c>
      <c r="E6331" s="6">
        <v>0.51836821112629794</v>
      </c>
      <c r="F6331" s="7">
        <v>4.6058556881693254E-2</v>
      </c>
    </row>
    <row r="6332" spans="4:6" x14ac:dyDescent="0.3">
      <c r="D6332" s="5">
        <f t="shared" si="100"/>
        <v>326219142</v>
      </c>
      <c r="E6332" s="6">
        <v>0.15190762574962119</v>
      </c>
      <c r="F6332" s="7">
        <v>-1.0282861342058216</v>
      </c>
    </row>
    <row r="6333" spans="4:6" x14ac:dyDescent="0.3">
      <c r="D6333" s="5">
        <f t="shared" si="100"/>
        <v>1574103678</v>
      </c>
      <c r="E6333" s="6">
        <v>0.73299914573598568</v>
      </c>
      <c r="F6333" s="7">
        <v>0.62190899740436811</v>
      </c>
    </row>
    <row r="6334" spans="4:6" x14ac:dyDescent="0.3">
      <c r="D6334" s="5">
        <f t="shared" si="100"/>
        <v>1292242584</v>
      </c>
      <c r="E6334" s="6">
        <v>0.60174734573974031</v>
      </c>
      <c r="F6334" s="7">
        <v>0.25787250069905132</v>
      </c>
    </row>
    <row r="6335" spans="4:6" x14ac:dyDescent="0.3">
      <c r="D6335" s="5">
        <f t="shared" si="100"/>
        <v>2031761502</v>
      </c>
      <c r="E6335" s="6">
        <v>0.9461126774047619</v>
      </c>
      <c r="F6335" s="7">
        <v>1.608276453887058</v>
      </c>
    </row>
    <row r="6336" spans="4:6" x14ac:dyDescent="0.3">
      <c r="D6336" s="5">
        <f t="shared" si="100"/>
        <v>1728788199</v>
      </c>
      <c r="E6336" s="6">
        <v>0.80502973897851049</v>
      </c>
      <c r="F6336" s="7">
        <v>0.8597252329149957</v>
      </c>
    </row>
    <row r="6337" spans="4:6" x14ac:dyDescent="0.3">
      <c r="D6337" s="5">
        <f t="shared" si="100"/>
        <v>1268115156</v>
      </c>
      <c r="E6337" s="6">
        <v>0.59051213654737189</v>
      </c>
      <c r="F6337" s="7">
        <v>0.22886257820711087</v>
      </c>
    </row>
    <row r="6338" spans="4:6" x14ac:dyDescent="0.3">
      <c r="D6338" s="5">
        <f t="shared" si="100"/>
        <v>1312821188</v>
      </c>
      <c r="E6338" s="6">
        <v>0.61133000497830103</v>
      </c>
      <c r="F6338" s="7">
        <v>0.28278716985569058</v>
      </c>
    </row>
    <row r="6339" spans="4:6" x14ac:dyDescent="0.3">
      <c r="D6339" s="5">
        <f t="shared" ref="D6339:D6402" si="101">MOD(D6338*$B$4,$B$5)</f>
        <v>1096626625</v>
      </c>
      <c r="E6339" s="6">
        <v>0.51065656636902745</v>
      </c>
      <c r="F6339" s="7">
        <v>2.6715228022463663E-2</v>
      </c>
    </row>
    <row r="6340" spans="4:6" x14ac:dyDescent="0.3">
      <c r="D6340" s="5">
        <f t="shared" si="101"/>
        <v>1939400472</v>
      </c>
      <c r="E6340" s="6">
        <v>0.903103721237838</v>
      </c>
      <c r="F6340" s="7">
        <v>1.2994412080373428</v>
      </c>
    </row>
    <row r="6341" spans="4:6" x14ac:dyDescent="0.3">
      <c r="D6341" s="5">
        <f t="shared" si="101"/>
        <v>1545560241</v>
      </c>
      <c r="E6341" s="6">
        <v>0.71970757210599967</v>
      </c>
      <c r="F6341" s="7">
        <v>0.58197301752120956</v>
      </c>
    </row>
    <row r="6342" spans="4:6" x14ac:dyDescent="0.3">
      <c r="D6342" s="5">
        <f t="shared" si="101"/>
        <v>9012884</v>
      </c>
      <c r="E6342" s="6">
        <v>4.1969511697040416E-3</v>
      </c>
      <c r="F6342" s="7">
        <v>-2.6358006722249634</v>
      </c>
    </row>
    <row r="6343" spans="4:6" x14ac:dyDescent="0.3">
      <c r="D6343" s="5">
        <f t="shared" si="101"/>
        <v>1269226870</v>
      </c>
      <c r="E6343" s="6">
        <v>0.59102981872021199</v>
      </c>
      <c r="F6343" s="7">
        <v>0.23019485123596226</v>
      </c>
    </row>
    <row r="6344" spans="4:6" x14ac:dyDescent="0.3">
      <c r="D6344" s="5">
        <f t="shared" si="101"/>
        <v>1289276507</v>
      </c>
      <c r="E6344" s="6">
        <v>0.60036615850438002</v>
      </c>
      <c r="F6344" s="7">
        <v>0.254294973209371</v>
      </c>
    </row>
    <row r="6345" spans="4:6" x14ac:dyDescent="0.3">
      <c r="D6345" s="5">
        <f t="shared" si="101"/>
        <v>590179337</v>
      </c>
      <c r="E6345" s="6">
        <v>0.27482367006579755</v>
      </c>
      <c r="F6345" s="7">
        <v>-0.59828866261052438</v>
      </c>
    </row>
    <row r="6346" spans="4:6" x14ac:dyDescent="0.3">
      <c r="D6346" s="5">
        <f t="shared" si="101"/>
        <v>28715225</v>
      </c>
      <c r="E6346" s="6">
        <v>1.337156865128462E-2</v>
      </c>
      <c r="F6346" s="7">
        <v>-2.2152466819813088</v>
      </c>
    </row>
    <row r="6347" spans="4:6" x14ac:dyDescent="0.3">
      <c r="D6347" s="5">
        <f t="shared" si="101"/>
        <v>985673660</v>
      </c>
      <c r="E6347" s="6">
        <v>0.45899006580839868</v>
      </c>
      <c r="F6347" s="7">
        <v>-0.10297837793258124</v>
      </c>
    </row>
    <row r="6348" spans="4:6" x14ac:dyDescent="0.3">
      <c r="D6348" s="5">
        <f t="shared" si="101"/>
        <v>1953042575</v>
      </c>
      <c r="E6348" s="6">
        <v>0.90945632048831915</v>
      </c>
      <c r="F6348" s="7">
        <v>1.3374145458280522</v>
      </c>
    </row>
    <row r="6349" spans="4:6" x14ac:dyDescent="0.3">
      <c r="D6349" s="5">
        <f t="shared" si="101"/>
        <v>786034525</v>
      </c>
      <c r="E6349" s="6">
        <v>0.36602584912071551</v>
      </c>
      <c r="F6349" s="7">
        <v>-0.34239759488779142</v>
      </c>
    </row>
    <row r="6350" spans="4:6" x14ac:dyDescent="0.3">
      <c r="D6350" s="5">
        <f t="shared" si="101"/>
        <v>931481079</v>
      </c>
      <c r="E6350" s="6">
        <v>0.4337546787539075</v>
      </c>
      <c r="F6350" s="7">
        <v>-0.16682295347185688</v>
      </c>
    </row>
    <row r="6351" spans="4:6" x14ac:dyDescent="0.3">
      <c r="D6351" s="5">
        <f t="shared" si="101"/>
        <v>1658047170</v>
      </c>
      <c r="E6351" s="6">
        <v>0.77208838031821736</v>
      </c>
      <c r="F6351" s="7">
        <v>0.74574207150104665</v>
      </c>
    </row>
    <row r="6352" spans="4:6" x14ac:dyDescent="0.3">
      <c r="D6352" s="5">
        <f t="shared" si="101"/>
        <v>1026903027</v>
      </c>
      <c r="E6352" s="6">
        <v>0.47818898593838233</v>
      </c>
      <c r="F6352" s="7">
        <v>-5.4699369251155157E-2</v>
      </c>
    </row>
    <row r="6353" spans="4:6" x14ac:dyDescent="0.3">
      <c r="D6353" s="5">
        <f t="shared" si="101"/>
        <v>1418476263</v>
      </c>
      <c r="E6353" s="6">
        <v>0.66052948325921734</v>
      </c>
      <c r="F6353" s="7">
        <v>0.41390861625133168</v>
      </c>
    </row>
    <row r="6354" spans="4:6" x14ac:dyDescent="0.3">
      <c r="D6354" s="5">
        <f t="shared" si="101"/>
        <v>899090325</v>
      </c>
      <c r="E6354" s="6">
        <v>0.41867155853535193</v>
      </c>
      <c r="F6354" s="7">
        <v>-0.20529312251167026</v>
      </c>
    </row>
    <row r="6355" spans="4:6" x14ac:dyDescent="0.3">
      <c r="D6355" s="5">
        <f t="shared" si="101"/>
        <v>1492055852</v>
      </c>
      <c r="E6355" s="6">
        <v>0.69479264942444174</v>
      </c>
      <c r="F6355" s="7">
        <v>0.50948158753004369</v>
      </c>
    </row>
    <row r="6356" spans="4:6" x14ac:dyDescent="0.3">
      <c r="D6356" s="5">
        <f t="shared" si="101"/>
        <v>721478806</v>
      </c>
      <c r="E6356" s="6">
        <v>0.33596474988010222</v>
      </c>
      <c r="F6356" s="7">
        <v>-0.42350136925305926</v>
      </c>
    </row>
    <row r="6357" spans="4:6" x14ac:dyDescent="0.3">
      <c r="D6357" s="5">
        <f t="shared" si="101"/>
        <v>761141027</v>
      </c>
      <c r="E6357" s="6">
        <v>0.35443391078564701</v>
      </c>
      <c r="F6357" s="7">
        <v>-0.37337707200070808</v>
      </c>
    </row>
    <row r="6358" spans="4:6" x14ac:dyDescent="0.3">
      <c r="D6358" s="5">
        <f t="shared" si="101"/>
        <v>1888281441</v>
      </c>
      <c r="E6358" s="6">
        <v>0.87929956743428439</v>
      </c>
      <c r="F6358" s="7">
        <v>1.171492513974923</v>
      </c>
    </row>
    <row r="6359" spans="4:6" x14ac:dyDescent="0.3">
      <c r="D6359" s="5">
        <f t="shared" si="101"/>
        <v>1437525243</v>
      </c>
      <c r="E6359" s="6">
        <v>0.66939985581617789</v>
      </c>
      <c r="F6359" s="7">
        <v>0.43825659261661482</v>
      </c>
    </row>
    <row r="6360" spans="4:6" x14ac:dyDescent="0.3">
      <c r="D6360" s="5">
        <f t="shared" si="101"/>
        <v>1289402989</v>
      </c>
      <c r="E6360" s="6">
        <v>0.60042505627537612</v>
      </c>
      <c r="F6360" s="7">
        <v>0.25444746246496058</v>
      </c>
    </row>
    <row r="6361" spans="4:6" x14ac:dyDescent="0.3">
      <c r="D6361" s="5">
        <f t="shared" si="101"/>
        <v>253141018</v>
      </c>
      <c r="E6361" s="6">
        <v>0.11787797242205401</v>
      </c>
      <c r="F6361" s="7">
        <v>-1.185661650917778</v>
      </c>
    </row>
    <row r="6362" spans="4:6" x14ac:dyDescent="0.3">
      <c r="D6362" s="5">
        <f t="shared" si="101"/>
        <v>188128448</v>
      </c>
      <c r="E6362" s="6">
        <v>8.7604135356474794E-2</v>
      </c>
      <c r="F6362" s="7">
        <v>-1.3556571763346266</v>
      </c>
    </row>
    <row r="6363" spans="4:6" x14ac:dyDescent="0.3">
      <c r="D6363" s="5">
        <f t="shared" si="101"/>
        <v>1587453892</v>
      </c>
      <c r="E6363" s="6">
        <v>0.7392158235788493</v>
      </c>
      <c r="F6363" s="7">
        <v>0.6409297086782042</v>
      </c>
    </row>
    <row r="6364" spans="4:6" x14ac:dyDescent="0.3">
      <c r="D6364" s="5">
        <f t="shared" si="101"/>
        <v>1475328478</v>
      </c>
      <c r="E6364" s="6">
        <v>0.68700335890706943</v>
      </c>
      <c r="F6364" s="7">
        <v>0.48737404674251295</v>
      </c>
    </row>
    <row r="6365" spans="4:6" x14ac:dyDescent="0.3">
      <c r="D6365" s="5">
        <f t="shared" si="101"/>
        <v>728259724</v>
      </c>
      <c r="E6365" s="6">
        <v>0.3391223608880512</v>
      </c>
      <c r="F6365" s="7">
        <v>-0.41485955141296355</v>
      </c>
    </row>
    <row r="6366" spans="4:6" x14ac:dyDescent="0.3">
      <c r="D6366" s="5">
        <f t="shared" si="101"/>
        <v>1665319461</v>
      </c>
      <c r="E6366" s="6">
        <v>0.77547480471010766</v>
      </c>
      <c r="F6366" s="7">
        <v>0.7569991184833067</v>
      </c>
    </row>
    <row r="6367" spans="4:6" x14ac:dyDescent="0.3">
      <c r="D6367" s="5">
        <f t="shared" si="101"/>
        <v>2027827427</v>
      </c>
      <c r="E6367" s="6">
        <v>0.94428073097419063</v>
      </c>
      <c r="F6367" s="7">
        <v>1.5917604580343676</v>
      </c>
    </row>
    <row r="6368" spans="4:6" x14ac:dyDescent="0.3">
      <c r="D6368" s="5">
        <f t="shared" si="101"/>
        <v>805614810</v>
      </c>
      <c r="E6368" s="6">
        <v>0.37514362984815952</v>
      </c>
      <c r="F6368" s="7">
        <v>-0.31826061136222022</v>
      </c>
    </row>
    <row r="6369" spans="4:6" x14ac:dyDescent="0.3">
      <c r="D6369" s="5">
        <f t="shared" si="101"/>
        <v>1198613634</v>
      </c>
      <c r="E6369" s="6">
        <v>0.55814796831286329</v>
      </c>
      <c r="F6369" s="7">
        <v>0.14627530061188715</v>
      </c>
    </row>
    <row r="6370" spans="4:6" x14ac:dyDescent="0.3">
      <c r="D6370" s="5">
        <f t="shared" si="101"/>
        <v>774309340</v>
      </c>
      <c r="E6370" s="6">
        <v>0.36056588437460912</v>
      </c>
      <c r="F6370" s="7">
        <v>-0.35694661868877281</v>
      </c>
    </row>
    <row r="6371" spans="4:6" x14ac:dyDescent="0.3">
      <c r="D6371" s="5">
        <f t="shared" si="101"/>
        <v>1880758752</v>
      </c>
      <c r="E6371" s="6">
        <v>0.87579654238726623</v>
      </c>
      <c r="F6371" s="7">
        <v>1.1542274895646851</v>
      </c>
    </row>
    <row r="6372" spans="4:6" x14ac:dyDescent="0.3">
      <c r="D6372" s="5">
        <f t="shared" si="101"/>
        <v>1234540867</v>
      </c>
      <c r="E6372" s="6">
        <v>0.57487788989662925</v>
      </c>
      <c r="F6372" s="7">
        <v>0.18880682789787287</v>
      </c>
    </row>
    <row r="6373" spans="4:6" x14ac:dyDescent="0.3">
      <c r="D6373" s="5">
        <f t="shared" si="101"/>
        <v>1998470354</v>
      </c>
      <c r="E6373" s="6">
        <v>0.93061027855669176</v>
      </c>
      <c r="F6373" s="7">
        <v>1.4803515868238994</v>
      </c>
    </row>
    <row r="6374" spans="4:6" x14ac:dyDescent="0.3">
      <c r="D6374" s="5">
        <f t="shared" si="101"/>
        <v>1049551047</v>
      </c>
      <c r="E6374" s="6">
        <v>0.48873529209637578</v>
      </c>
      <c r="F6374" s="7">
        <v>-2.8240188518236287E-2</v>
      </c>
    </row>
    <row r="6375" spans="4:6" x14ac:dyDescent="0.3">
      <c r="D6375" s="5">
        <f t="shared" si="101"/>
        <v>1591873360</v>
      </c>
      <c r="E6375" s="6">
        <v>0.74127379873886123</v>
      </c>
      <c r="F6375" s="7">
        <v>0.64727743563198215</v>
      </c>
    </row>
    <row r="6376" spans="4:6" x14ac:dyDescent="0.3">
      <c r="D6376" s="5">
        <f t="shared" si="101"/>
        <v>59103606</v>
      </c>
      <c r="E6376" s="6">
        <v>2.7522261280121526E-2</v>
      </c>
      <c r="F6376" s="7">
        <v>-1.9185246266143603</v>
      </c>
    </row>
    <row r="6377" spans="4:6" x14ac:dyDescent="0.3">
      <c r="D6377" s="5">
        <f t="shared" si="101"/>
        <v>1131882010</v>
      </c>
      <c r="E6377" s="6">
        <v>0.52707363434794696</v>
      </c>
      <c r="F6377" s="7">
        <v>6.7915711950604751E-2</v>
      </c>
    </row>
    <row r="6378" spans="4:6" x14ac:dyDescent="0.3">
      <c r="D6378" s="5">
        <f t="shared" si="101"/>
        <v>797557736</v>
      </c>
      <c r="E6378" s="6">
        <v>0.3713917623938916</v>
      </c>
      <c r="F6378" s="7">
        <v>-0.32816947707677702</v>
      </c>
    </row>
    <row r="6379" spans="4:6" x14ac:dyDescent="0.3">
      <c r="D6379" s="5">
        <f t="shared" si="101"/>
        <v>970134687</v>
      </c>
      <c r="E6379" s="6">
        <v>0.45175416763103954</v>
      </c>
      <c r="F6379" s="7">
        <v>-0.12123066603140419</v>
      </c>
    </row>
    <row r="6380" spans="4:6" x14ac:dyDescent="0.3">
      <c r="D6380" s="5">
        <f t="shared" si="101"/>
        <v>1343069695</v>
      </c>
      <c r="E6380" s="6">
        <v>0.62541556370017637</v>
      </c>
      <c r="F6380" s="7">
        <v>0.31973546515801243</v>
      </c>
    </row>
    <row r="6381" spans="4:6" x14ac:dyDescent="0.3">
      <c r="D6381" s="5">
        <f t="shared" si="101"/>
        <v>933428062</v>
      </c>
      <c r="E6381" s="6">
        <v>0.43466131336489816</v>
      </c>
      <c r="F6381" s="7">
        <v>-0.16451895422423185</v>
      </c>
    </row>
    <row r="6382" spans="4:6" x14ac:dyDescent="0.3">
      <c r="D6382" s="5">
        <f t="shared" si="101"/>
        <v>1151583095</v>
      </c>
      <c r="E6382" s="6">
        <v>0.5362476669589501</v>
      </c>
      <c r="F6382" s="7">
        <v>9.0984803420124924E-2</v>
      </c>
    </row>
    <row r="6383" spans="4:6" x14ac:dyDescent="0.3">
      <c r="D6383" s="5">
        <f t="shared" si="101"/>
        <v>453376150</v>
      </c>
      <c r="E6383" s="6">
        <v>0.21111972184024724</v>
      </c>
      <c r="F6383" s="7">
        <v>-0.80254210331285414</v>
      </c>
    </row>
    <row r="6384" spans="4:6" x14ac:dyDescent="0.3">
      <c r="D6384" s="5">
        <f t="shared" si="101"/>
        <v>2061773720</v>
      </c>
      <c r="E6384" s="6">
        <v>0.96008820548661822</v>
      </c>
      <c r="F6384" s="7">
        <v>1.7517105665587878</v>
      </c>
    </row>
    <row r="6385" spans="4:6" x14ac:dyDescent="0.3">
      <c r="D6385" s="5">
        <f t="shared" si="101"/>
        <v>897101552</v>
      </c>
      <c r="E6385" s="6">
        <v>0.41774546393914658</v>
      </c>
      <c r="F6385" s="7">
        <v>-0.20766451330302868</v>
      </c>
    </row>
    <row r="6386" spans="4:6" x14ac:dyDescent="0.3">
      <c r="D6386" s="5">
        <f t="shared" si="101"/>
        <v>2128758484</v>
      </c>
      <c r="E6386" s="6">
        <v>0.99128041694991331</v>
      </c>
      <c r="F6386" s="7">
        <v>2.377315471779696</v>
      </c>
    </row>
    <row r="6387" spans="4:6" x14ac:dyDescent="0.3">
      <c r="D6387" s="5">
        <f t="shared" si="101"/>
        <v>208272214</v>
      </c>
      <c r="E6387" s="6">
        <v>9.6984307371996634E-2</v>
      </c>
      <c r="F6387" s="7">
        <v>-1.2989280721162049</v>
      </c>
    </row>
    <row r="6388" spans="4:6" x14ac:dyDescent="0.3">
      <c r="D6388" s="5">
        <f t="shared" si="101"/>
        <v>1137090387</v>
      </c>
      <c r="E6388" s="6">
        <v>0.52949897388880973</v>
      </c>
      <c r="F6388" s="7">
        <v>7.4010472555289822E-2</v>
      </c>
    </row>
    <row r="6389" spans="4:6" x14ac:dyDescent="0.3">
      <c r="D6389" s="5">
        <f t="shared" si="101"/>
        <v>955537204</v>
      </c>
      <c r="E6389" s="6">
        <v>0.44495668489947604</v>
      </c>
      <c r="F6389" s="7">
        <v>-0.13841382704268806</v>
      </c>
    </row>
    <row r="6390" spans="4:6" x14ac:dyDescent="0.3">
      <c r="D6390" s="5">
        <f t="shared" si="101"/>
        <v>1082604018</v>
      </c>
      <c r="E6390" s="6">
        <v>0.50412678113591558</v>
      </c>
      <c r="F6390" s="7">
        <v>1.0344490766926681E-2</v>
      </c>
    </row>
    <row r="6391" spans="4:6" x14ac:dyDescent="0.3">
      <c r="D6391" s="5">
        <f t="shared" si="101"/>
        <v>1511486780</v>
      </c>
      <c r="E6391" s="6">
        <v>0.70384088037893255</v>
      </c>
      <c r="F6391" s="7">
        <v>0.53547963050286995</v>
      </c>
    </row>
    <row r="6392" spans="4:6" x14ac:dyDescent="0.3">
      <c r="D6392" s="5">
        <f t="shared" si="101"/>
        <v>221450555</v>
      </c>
      <c r="E6392" s="6">
        <v>0.10312095061235219</v>
      </c>
      <c r="F6392" s="7">
        <v>-1.2639669178922859</v>
      </c>
    </row>
    <row r="6393" spans="4:6" x14ac:dyDescent="0.3">
      <c r="D6393" s="5">
        <f t="shared" si="101"/>
        <v>1613629286</v>
      </c>
      <c r="E6393" s="6">
        <v>0.75140469125602827</v>
      </c>
      <c r="F6393" s="7">
        <v>0.67891674132242219</v>
      </c>
    </row>
    <row r="6394" spans="4:6" x14ac:dyDescent="0.3">
      <c r="D6394" s="5">
        <f t="shared" si="101"/>
        <v>119904169</v>
      </c>
      <c r="E6394" s="6">
        <v>5.583472974210487E-2</v>
      </c>
      <c r="F6394" s="7">
        <v>-1.5907339658073452</v>
      </c>
    </row>
    <row r="6395" spans="4:6" x14ac:dyDescent="0.3">
      <c r="D6395" s="5">
        <f t="shared" si="101"/>
        <v>425713134</v>
      </c>
      <c r="E6395" s="6">
        <v>0.19823812618687575</v>
      </c>
      <c r="F6395" s="7">
        <v>-0.8479312632039917</v>
      </c>
    </row>
    <row r="6396" spans="4:6" x14ac:dyDescent="0.3">
      <c r="D6396" s="5">
        <f t="shared" si="101"/>
        <v>327673171</v>
      </c>
      <c r="E6396" s="6">
        <v>0.15258471076617455</v>
      </c>
      <c r="F6396" s="7">
        <v>-1.0254107424251453</v>
      </c>
    </row>
    <row r="6397" spans="4:6" x14ac:dyDescent="0.3">
      <c r="D6397" s="5">
        <f t="shared" si="101"/>
        <v>894577186</v>
      </c>
      <c r="E6397" s="6">
        <v>0.4165699644168559</v>
      </c>
      <c r="F6397" s="7">
        <v>-0.21067622383005868</v>
      </c>
    </row>
    <row r="6398" spans="4:6" x14ac:dyDescent="0.3">
      <c r="D6398" s="5">
        <f t="shared" si="101"/>
        <v>534171530</v>
      </c>
      <c r="E6398" s="6">
        <v>0.24874300253460463</v>
      </c>
      <c r="F6398" s="7">
        <v>-0.67845064819188139</v>
      </c>
    </row>
    <row r="6399" spans="4:6" x14ac:dyDescent="0.3">
      <c r="D6399" s="5">
        <f t="shared" si="101"/>
        <v>157775101</v>
      </c>
      <c r="E6399" s="6">
        <v>7.3469756705192624E-2</v>
      </c>
      <c r="F6399" s="7">
        <v>-1.4504268886334457</v>
      </c>
    </row>
    <row r="6400" spans="4:6" x14ac:dyDescent="0.3">
      <c r="D6400" s="5">
        <f t="shared" si="101"/>
        <v>984888109</v>
      </c>
      <c r="E6400" s="6">
        <v>0.45862426511815213</v>
      </c>
      <c r="F6400" s="7">
        <v>-0.10390022287630078</v>
      </c>
    </row>
    <row r="6401" spans="4:6" x14ac:dyDescent="0.3">
      <c r="D6401" s="5">
        <f t="shared" si="101"/>
        <v>540932253</v>
      </c>
      <c r="E6401" s="6">
        <v>0.25189120951284766</v>
      </c>
      <c r="F6401" s="7">
        <v>-0.66855024711883482</v>
      </c>
    </row>
    <row r="6402" spans="4:6" x14ac:dyDescent="0.3">
      <c r="D6402" s="5">
        <f t="shared" si="101"/>
        <v>87120690</v>
      </c>
      <c r="E6402" s="6">
        <v>4.0568732694321062E-2</v>
      </c>
      <c r="F6402" s="7">
        <v>-1.7441240261068751</v>
      </c>
    </row>
    <row r="6403" spans="4:6" x14ac:dyDescent="0.3">
      <c r="D6403" s="5">
        <f t="shared" ref="D6403:D6466" si="102">MOD(D6402*$B$4,$B$5)</f>
        <v>629846164</v>
      </c>
      <c r="E6403" s="6">
        <v>0.29329497580723368</v>
      </c>
      <c r="F6403" s="7">
        <v>-0.54378424518705926</v>
      </c>
    </row>
    <row r="6404" spans="4:6" x14ac:dyDescent="0.3">
      <c r="D6404" s="5">
        <f t="shared" si="102"/>
        <v>1378191865</v>
      </c>
      <c r="E6404" s="6">
        <v>0.64177059861064945</v>
      </c>
      <c r="F6404" s="7">
        <v>0.36319556178786655</v>
      </c>
    </row>
    <row r="6405" spans="4:6" x14ac:dyDescent="0.3">
      <c r="D6405" s="5">
        <f t="shared" si="102"/>
        <v>1951098649</v>
      </c>
      <c r="E6405" s="6">
        <v>0.90855110940388506</v>
      </c>
      <c r="F6405" s="7">
        <v>1.3318856073975438</v>
      </c>
    </row>
    <row r="6406" spans="4:6" x14ac:dyDescent="0.3">
      <c r="D6406" s="5">
        <f t="shared" si="102"/>
        <v>1440063047</v>
      </c>
      <c r="E6406" s="6">
        <v>0.67058161289485319</v>
      </c>
      <c r="F6406" s="7">
        <v>0.441519739629265</v>
      </c>
    </row>
    <row r="6407" spans="4:6" x14ac:dyDescent="0.3">
      <c r="D6407" s="5">
        <f t="shared" si="102"/>
        <v>1385171994</v>
      </c>
      <c r="E6407" s="6">
        <v>0.64502097446939066</v>
      </c>
      <c r="F6407" s="7">
        <v>0.37191242874712627</v>
      </c>
    </row>
    <row r="6408" spans="4:6" x14ac:dyDescent="0.3">
      <c r="D6408" s="5">
        <f t="shared" si="102"/>
        <v>1733973029</v>
      </c>
      <c r="E6408" s="6">
        <v>0.80744411359303081</v>
      </c>
      <c r="F6408" s="7">
        <v>0.86851626374154545</v>
      </c>
    </row>
    <row r="6409" spans="4:6" x14ac:dyDescent="0.3">
      <c r="D6409" s="5">
        <f t="shared" si="102"/>
        <v>289457387</v>
      </c>
      <c r="E6409" s="6">
        <v>0.13478909957668661</v>
      </c>
      <c r="F6409" s="7">
        <v>-1.1040344380675573</v>
      </c>
    </row>
    <row r="6410" spans="4:6" x14ac:dyDescent="0.3">
      <c r="D6410" s="5">
        <f t="shared" si="102"/>
        <v>868920495</v>
      </c>
      <c r="E6410" s="6">
        <v>0.40462263664661219</v>
      </c>
      <c r="F6410" s="7">
        <v>-0.24139979284120197</v>
      </c>
    </row>
    <row r="6411" spans="4:6" x14ac:dyDescent="0.3">
      <c r="D6411" s="5">
        <f t="shared" si="102"/>
        <v>1158104588</v>
      </c>
      <c r="E6411" s="6">
        <v>0.5392844737873268</v>
      </c>
      <c r="F6411" s="7">
        <v>9.8631255858212752E-2</v>
      </c>
    </row>
    <row r="6412" spans="4:6" x14ac:dyDescent="0.3">
      <c r="D6412" s="5">
        <f t="shared" si="102"/>
        <v>1719752291</v>
      </c>
      <c r="E6412" s="6">
        <v>0.80082206642331744</v>
      </c>
      <c r="F6412" s="7">
        <v>0.84456122294588165</v>
      </c>
    </row>
    <row r="6413" spans="4:6" x14ac:dyDescent="0.3">
      <c r="D6413" s="5">
        <f t="shared" si="102"/>
        <v>1034980429</v>
      </c>
      <c r="E6413" s="6">
        <v>0.48195031935530747</v>
      </c>
      <c r="F6413" s="7">
        <v>-4.5259286648858026E-2</v>
      </c>
    </row>
    <row r="6414" spans="4:6" x14ac:dyDescent="0.3">
      <c r="D6414" s="5">
        <f t="shared" si="102"/>
        <v>480724451</v>
      </c>
      <c r="E6414" s="6">
        <v>0.22385476690144723</v>
      </c>
      <c r="F6414" s="7">
        <v>-0.75923911101771446</v>
      </c>
    </row>
    <row r="6415" spans="4:6" x14ac:dyDescent="0.3">
      <c r="D6415" s="5">
        <f t="shared" si="102"/>
        <v>1489168386</v>
      </c>
      <c r="E6415" s="6">
        <v>0.69344806828857219</v>
      </c>
      <c r="F6415" s="7">
        <v>0.50564787942456302</v>
      </c>
    </row>
    <row r="6416" spans="4:6" x14ac:dyDescent="0.3">
      <c r="D6416" s="5">
        <f t="shared" si="102"/>
        <v>927044575</v>
      </c>
      <c r="E6416" s="6">
        <v>0.43168877058819755</v>
      </c>
      <c r="F6416" s="7">
        <v>-0.1720763044676204</v>
      </c>
    </row>
    <row r="6417" spans="4:6" x14ac:dyDescent="0.3">
      <c r="D6417" s="5">
        <f t="shared" si="102"/>
        <v>104443639</v>
      </c>
      <c r="E6417" s="6">
        <v>4.8635359433140006E-2</v>
      </c>
      <c r="F6417" s="7">
        <v>-1.658231649692151</v>
      </c>
    </row>
    <row r="6418" spans="4:6" x14ac:dyDescent="0.3">
      <c r="D6418" s="5">
        <f t="shared" si="102"/>
        <v>1454778660</v>
      </c>
      <c r="E6418" s="6">
        <v>0.67743410419433758</v>
      </c>
      <c r="F6418" s="7">
        <v>0.46053564596256236</v>
      </c>
    </row>
    <row r="6419" spans="4:6" x14ac:dyDescent="0.3">
      <c r="D6419" s="5">
        <f t="shared" si="102"/>
        <v>905439960</v>
      </c>
      <c r="E6419" s="6">
        <v>0.42162833774613995</v>
      </c>
      <c r="F6419" s="7">
        <v>-0.19772954117385252</v>
      </c>
    </row>
    <row r="6420" spans="4:6" x14ac:dyDescent="0.3">
      <c r="D6420" s="5">
        <f t="shared" si="102"/>
        <v>905125416</v>
      </c>
      <c r="E6420" s="6">
        <v>0.42148186678204858</v>
      </c>
      <c r="F6420" s="7">
        <v>-0.19810395110490664</v>
      </c>
    </row>
    <row r="6421" spans="4:6" x14ac:dyDescent="0.3">
      <c r="D6421" s="5">
        <f t="shared" si="102"/>
        <v>754157521</v>
      </c>
      <c r="E6421" s="6">
        <v>0.35118196238873711</v>
      </c>
      <c r="F6421" s="7">
        <v>-0.38213136947627402</v>
      </c>
    </row>
    <row r="6422" spans="4:6" x14ac:dyDescent="0.3">
      <c r="D6422" s="5">
        <f t="shared" si="102"/>
        <v>1942395894</v>
      </c>
      <c r="E6422" s="6">
        <v>0.90449857330368699</v>
      </c>
      <c r="F6422" s="7">
        <v>1.3076181625243164</v>
      </c>
    </row>
    <row r="6423" spans="4:6" x14ac:dyDescent="0.3">
      <c r="D6423" s="5">
        <f t="shared" si="102"/>
        <v>108687607</v>
      </c>
      <c r="E6423" s="6">
        <v>5.0611611037153385E-2</v>
      </c>
      <c r="F6423" s="7">
        <v>-1.6389521663808317</v>
      </c>
    </row>
    <row r="6424" spans="4:6" x14ac:dyDescent="0.3">
      <c r="D6424" s="5">
        <f t="shared" si="102"/>
        <v>156927876</v>
      </c>
      <c r="E6424" s="6">
        <v>7.3075236820685896E-2</v>
      </c>
      <c r="F6424" s="7">
        <v>-1.4532639818420496</v>
      </c>
    </row>
    <row r="6425" spans="4:6" x14ac:dyDescent="0.3">
      <c r="D6425" s="5">
        <f t="shared" si="102"/>
        <v>890679427</v>
      </c>
      <c r="E6425" s="6">
        <v>0.4147549289416102</v>
      </c>
      <c r="F6425" s="7">
        <v>-0.21533023560898351</v>
      </c>
    </row>
    <row r="6426" spans="4:6" x14ac:dyDescent="0.3">
      <c r="D6426" s="5">
        <f t="shared" si="102"/>
        <v>1364007777</v>
      </c>
      <c r="E6426" s="6">
        <v>0.63516561792713178</v>
      </c>
      <c r="F6426" s="7">
        <v>0.34556618279375612</v>
      </c>
    </row>
    <row r="6427" spans="4:6" x14ac:dyDescent="0.3">
      <c r="D6427" s="5">
        <f t="shared" si="102"/>
        <v>170786547</v>
      </c>
      <c r="E6427" s="6">
        <v>7.9528683404930578E-2</v>
      </c>
      <c r="F6427" s="7">
        <v>-1.4082489481408738</v>
      </c>
    </row>
    <row r="6428" spans="4:6" x14ac:dyDescent="0.3">
      <c r="D6428" s="5">
        <f t="shared" si="102"/>
        <v>1995173051</v>
      </c>
      <c r="E6428" s="6">
        <v>0.92907485219563812</v>
      </c>
      <c r="F6428" s="7">
        <v>1.4689354596806441</v>
      </c>
    </row>
    <row r="6429" spans="4:6" x14ac:dyDescent="0.3">
      <c r="D6429" s="5">
        <f t="shared" si="102"/>
        <v>799227812</v>
      </c>
      <c r="E6429" s="6">
        <v>0.37216945213467761</v>
      </c>
      <c r="F6429" s="7">
        <v>-0.32611294367372978</v>
      </c>
    </row>
    <row r="6430" spans="4:6" x14ac:dyDescent="0.3">
      <c r="D6430" s="5">
        <f t="shared" si="102"/>
        <v>2129478344</v>
      </c>
      <c r="E6430" s="6">
        <v>0.99161562788450686</v>
      </c>
      <c r="F6430" s="7">
        <v>2.3917393950033978</v>
      </c>
    </row>
    <row r="6431" spans="4:6" x14ac:dyDescent="0.3">
      <c r="D6431" s="5">
        <f t="shared" si="102"/>
        <v>596895922</v>
      </c>
      <c r="E6431" s="6">
        <v>0.27795132368612224</v>
      </c>
      <c r="F6431" s="7">
        <v>-0.58893832487825049</v>
      </c>
    </row>
    <row r="6432" spans="4:6" x14ac:dyDescent="0.3">
      <c r="D6432" s="5">
        <f t="shared" si="102"/>
        <v>2122442710</v>
      </c>
      <c r="E6432" s="6">
        <v>0.98833940549598953</v>
      </c>
      <c r="F6432" s="7">
        <v>2.2681315648926632</v>
      </c>
    </row>
    <row r="6433" spans="4:6" x14ac:dyDescent="0.3">
      <c r="D6433" s="5">
        <f t="shared" si="102"/>
        <v>282223334</v>
      </c>
      <c r="E6433" s="6">
        <v>0.13142048114111693</v>
      </c>
      <c r="F6433" s="7">
        <v>-1.1197015547701634</v>
      </c>
    </row>
    <row r="6434" spans="4:6" x14ac:dyDescent="0.3">
      <c r="D6434" s="5">
        <f t="shared" si="102"/>
        <v>1713782593</v>
      </c>
      <c r="E6434" s="6">
        <v>0.79804220916521007</v>
      </c>
      <c r="F6434" s="7">
        <v>0.83464861445872973</v>
      </c>
    </row>
    <row r="6435" spans="4:6" x14ac:dyDescent="0.3">
      <c r="D6435" s="5">
        <f t="shared" si="102"/>
        <v>634496969</v>
      </c>
      <c r="E6435" s="6">
        <v>0.29546067565256795</v>
      </c>
      <c r="F6435" s="7">
        <v>-0.53750135196545368</v>
      </c>
    </row>
    <row r="6436" spans="4:6" x14ac:dyDescent="0.3">
      <c r="D6436" s="5">
        <f t="shared" si="102"/>
        <v>391417085</v>
      </c>
      <c r="E6436" s="6">
        <v>0.1822677838450929</v>
      </c>
      <c r="F6436" s="7">
        <v>-0.90675651949345271</v>
      </c>
    </row>
    <row r="6437" spans="4:6" x14ac:dyDescent="0.3">
      <c r="D6437" s="5">
        <f t="shared" si="102"/>
        <v>532983729</v>
      </c>
      <c r="E6437" s="6">
        <v>0.24818988959136409</v>
      </c>
      <c r="F6437" s="7">
        <v>-0.68019692493161965</v>
      </c>
    </row>
    <row r="6438" spans="4:6" x14ac:dyDescent="0.3">
      <c r="D6438" s="5">
        <f t="shared" si="102"/>
        <v>803491499</v>
      </c>
      <c r="E6438" s="6">
        <v>0.37415488611362396</v>
      </c>
      <c r="F6438" s="7">
        <v>-0.32086886137014858</v>
      </c>
    </row>
    <row r="6439" spans="4:6" x14ac:dyDescent="0.3">
      <c r="D6439" s="5">
        <f t="shared" si="102"/>
        <v>1783483409</v>
      </c>
      <c r="E6439" s="6">
        <v>0.83049918090039787</v>
      </c>
      <c r="F6439" s="7">
        <v>0.95613974281924174</v>
      </c>
    </row>
    <row r="6440" spans="4:6" x14ac:dyDescent="0.3">
      <c r="D6440" s="5">
        <f t="shared" si="102"/>
        <v>55711256</v>
      </c>
      <c r="E6440" s="6">
        <v>2.5942575210651918E-2</v>
      </c>
      <c r="F6440" s="7">
        <v>-1.9440854261385641</v>
      </c>
    </row>
    <row r="6441" spans="4:6" x14ac:dyDescent="0.3">
      <c r="D6441" s="5">
        <f t="shared" si="102"/>
        <v>588512332</v>
      </c>
      <c r="E6441" s="6">
        <v>0.27404741037082619</v>
      </c>
      <c r="F6441" s="7">
        <v>-0.60061743789727873</v>
      </c>
    </row>
    <row r="6442" spans="4:6" x14ac:dyDescent="0.3">
      <c r="D6442" s="5">
        <f t="shared" si="102"/>
        <v>1165095456</v>
      </c>
      <c r="E6442" s="6">
        <v>0.54253985038263708</v>
      </c>
      <c r="F6442" s="7">
        <v>0.10683447203942319</v>
      </c>
    </row>
    <row r="6443" spans="4:6" x14ac:dyDescent="0.3">
      <c r="D6443" s="5">
        <f t="shared" si="102"/>
        <v>2021008940</v>
      </c>
      <c r="E6443" s="6">
        <v>0.94110562553732247</v>
      </c>
      <c r="F6443" s="7">
        <v>1.5641227300662524</v>
      </c>
    </row>
    <row r="6444" spans="4:6" x14ac:dyDescent="0.3">
      <c r="D6444" s="5">
        <f t="shared" si="102"/>
        <v>235426824</v>
      </c>
      <c r="E6444" s="6">
        <v>0.10962915803271267</v>
      </c>
      <c r="F6444" s="7">
        <v>-1.228502701031015</v>
      </c>
    </row>
    <row r="6445" spans="4:6" x14ac:dyDescent="0.3">
      <c r="D6445" s="5">
        <f t="shared" si="102"/>
        <v>1952245027</v>
      </c>
      <c r="E6445" s="6">
        <v>0.90908493325960349</v>
      </c>
      <c r="F6445" s="7">
        <v>1.3351412114767127</v>
      </c>
    </row>
    <row r="6446" spans="4:6" x14ac:dyDescent="0.3">
      <c r="D6446" s="5">
        <f t="shared" si="102"/>
        <v>942300663</v>
      </c>
      <c r="E6446" s="6">
        <v>0.43879294017217396</v>
      </c>
      <c r="F6446" s="7">
        <v>-0.15403025482308785</v>
      </c>
    </row>
    <row r="6447" spans="4:6" x14ac:dyDescent="0.3">
      <c r="D6447" s="5">
        <f t="shared" si="102"/>
        <v>2091660213</v>
      </c>
      <c r="E6447" s="6">
        <v>0.97400518830307314</v>
      </c>
      <c r="F6447" s="7">
        <v>1.9432196622077462</v>
      </c>
    </row>
    <row r="6448" spans="4:6" x14ac:dyDescent="0.3">
      <c r="D6448" s="5">
        <f t="shared" si="102"/>
        <v>438994371</v>
      </c>
      <c r="E6448" s="6">
        <v>0.20442268411109474</v>
      </c>
      <c r="F6448" s="7">
        <v>-0.8259272382383005</v>
      </c>
    </row>
    <row r="6449" spans="4:6" x14ac:dyDescent="0.3">
      <c r="D6449" s="5">
        <f t="shared" si="102"/>
        <v>1476137592</v>
      </c>
      <c r="E6449" s="6">
        <v>0.68738013197423897</v>
      </c>
      <c r="F6449" s="7">
        <v>0.48843785212208912</v>
      </c>
    </row>
    <row r="6450" spans="4:6" x14ac:dyDescent="0.3">
      <c r="D6450" s="5">
        <f t="shared" si="102"/>
        <v>1130295972</v>
      </c>
      <c r="E6450" s="6">
        <v>0.52633507785046019</v>
      </c>
      <c r="F6450" s="7">
        <v>6.6060266700153941E-2</v>
      </c>
    </row>
    <row r="6451" spans="4:6" x14ac:dyDescent="0.3">
      <c r="D6451" s="5">
        <f t="shared" si="102"/>
        <v>1547328730</v>
      </c>
      <c r="E6451" s="6">
        <v>0.72053108897109619</v>
      </c>
      <c r="F6451" s="7">
        <v>0.58441992876208582</v>
      </c>
    </row>
    <row r="6452" spans="4:6" x14ac:dyDescent="0.3">
      <c r="D6452" s="5">
        <f t="shared" si="102"/>
        <v>1623883170</v>
      </c>
      <c r="E6452" s="6">
        <v>0.7561795280838195</v>
      </c>
      <c r="F6452" s="7">
        <v>0.69406580191917111</v>
      </c>
    </row>
    <row r="6453" spans="4:6" x14ac:dyDescent="0.3">
      <c r="D6453" s="5">
        <f t="shared" si="102"/>
        <v>1163899923</v>
      </c>
      <c r="E6453" s="6">
        <v>0.54198313694631972</v>
      </c>
      <c r="F6453" s="7">
        <v>0.10543111668495046</v>
      </c>
    </row>
    <row r="6454" spans="4:6" x14ac:dyDescent="0.3">
      <c r="D6454" s="5">
        <f t="shared" si="102"/>
        <v>146010319</v>
      </c>
      <c r="E6454" s="6">
        <v>6.7991353169075536E-2</v>
      </c>
      <c r="F6454" s="7">
        <v>-1.4909192133432738</v>
      </c>
    </row>
    <row r="6455" spans="4:6" x14ac:dyDescent="0.3">
      <c r="D6455" s="5">
        <f t="shared" si="102"/>
        <v>22778995</v>
      </c>
      <c r="E6455" s="6">
        <v>1.0607296145155371E-2</v>
      </c>
      <c r="F6455" s="7">
        <v>-2.3041434516117696</v>
      </c>
    </row>
    <row r="6456" spans="4:6" x14ac:dyDescent="0.3">
      <c r="D6456" s="5">
        <f t="shared" si="102"/>
        <v>53240381</v>
      </c>
      <c r="E6456" s="6">
        <v>2.4791984376303838E-2</v>
      </c>
      <c r="F6456" s="7">
        <v>-1.9635356288580825</v>
      </c>
    </row>
    <row r="6457" spans="4:6" x14ac:dyDescent="0.3">
      <c r="D6457" s="5">
        <f t="shared" si="102"/>
        <v>1575989439</v>
      </c>
      <c r="E6457" s="6">
        <v>0.73387727163161831</v>
      </c>
      <c r="F6457" s="7">
        <v>0.62458196917177444</v>
      </c>
    </row>
    <row r="6458" spans="4:6" x14ac:dyDescent="0.3">
      <c r="D6458" s="5">
        <f t="shared" si="102"/>
        <v>2125498641</v>
      </c>
      <c r="E6458" s="6">
        <v>0.98976243426069843</v>
      </c>
      <c r="F6458" s="7">
        <v>2.3175253481836662</v>
      </c>
    </row>
    <row r="6459" spans="4:6" x14ac:dyDescent="0.3">
      <c r="D6459" s="5">
        <f t="shared" si="102"/>
        <v>1766180639</v>
      </c>
      <c r="E6459" s="6">
        <v>0.82244195074070425</v>
      </c>
      <c r="F6459" s="7">
        <v>0.9247113027276046</v>
      </c>
    </row>
    <row r="6460" spans="4:6" x14ac:dyDescent="0.3">
      <c r="D6460" s="5">
        <f t="shared" si="102"/>
        <v>204839269</v>
      </c>
      <c r="E6460" s="6">
        <v>9.5385717782551158E-2</v>
      </c>
      <c r="F6460" s="7">
        <v>-1.3083004116929622</v>
      </c>
    </row>
    <row r="6461" spans="4:6" x14ac:dyDescent="0.3">
      <c r="D6461" s="5">
        <f t="shared" si="102"/>
        <v>781643111</v>
      </c>
      <c r="E6461" s="6">
        <v>0.3639809376224698</v>
      </c>
      <c r="F6461" s="7">
        <v>-0.34783796596984373</v>
      </c>
    </row>
    <row r="6462" spans="4:6" x14ac:dyDescent="0.3">
      <c r="D6462" s="5">
        <f t="shared" si="102"/>
        <v>1554416938</v>
      </c>
      <c r="E6462" s="6">
        <v>0.72383179303615519</v>
      </c>
      <c r="F6462" s="7">
        <v>0.59426271241577777</v>
      </c>
    </row>
    <row r="6463" spans="4:6" x14ac:dyDescent="0.3">
      <c r="D6463" s="5">
        <f t="shared" si="102"/>
        <v>181388018</v>
      </c>
      <c r="E6463" s="6">
        <v>8.4465378042743899E-2</v>
      </c>
      <c r="F6463" s="7">
        <v>-1.37564761971639</v>
      </c>
    </row>
    <row r="6464" spans="4:6" x14ac:dyDescent="0.3">
      <c r="D6464" s="5">
        <f t="shared" si="102"/>
        <v>490188059</v>
      </c>
      <c r="E6464" s="6">
        <v>0.22826160278940721</v>
      </c>
      <c r="F6464" s="7">
        <v>-0.74458406248306952</v>
      </c>
    </row>
    <row r="6465" spans="4:6" x14ac:dyDescent="0.3">
      <c r="D6465" s="5">
        <f t="shared" si="102"/>
        <v>892973343</v>
      </c>
      <c r="E6465" s="6">
        <v>0.41582311682014084</v>
      </c>
      <c r="F6465" s="7">
        <v>-0.21259069015827997</v>
      </c>
    </row>
    <row r="6466" spans="4:6" x14ac:dyDescent="0.3">
      <c r="D6466" s="5">
        <f t="shared" si="102"/>
        <v>424477369</v>
      </c>
      <c r="E6466" s="6">
        <v>0.19766267826562997</v>
      </c>
      <c r="F6466" s="7">
        <v>-0.84999951384799577</v>
      </c>
    </row>
    <row r="6467" spans="4:6" x14ac:dyDescent="0.3">
      <c r="D6467" s="5">
        <f t="shared" ref="D6467:D6530" si="103">MOD(D6466*$B$4,$B$5)</f>
        <v>805602972</v>
      </c>
      <c r="E6467" s="6">
        <v>0.37513811734983521</v>
      </c>
      <c r="F6467" s="7">
        <v>-0.31827514700406301</v>
      </c>
    </row>
    <row r="6468" spans="4:6" x14ac:dyDescent="0.3">
      <c r="D6468" s="5">
        <f t="shared" si="103"/>
        <v>627181536</v>
      </c>
      <c r="E6468" s="6">
        <v>0.29205416170140186</v>
      </c>
      <c r="F6468" s="7">
        <v>-0.547393640528546</v>
      </c>
    </row>
    <row r="6469" spans="4:6" x14ac:dyDescent="0.3">
      <c r="D6469" s="5">
        <f t="shared" si="103"/>
        <v>1602952497</v>
      </c>
      <c r="E6469" s="6">
        <v>0.74643292394134486</v>
      </c>
      <c r="F6469" s="7">
        <v>0.66330669105635165</v>
      </c>
    </row>
    <row r="6470" spans="4:6" x14ac:dyDescent="0.3">
      <c r="D6470" s="5">
        <f t="shared" si="103"/>
        <v>136697630</v>
      </c>
      <c r="E6470" s="6">
        <v>6.3654794417000185E-2</v>
      </c>
      <c r="F6470" s="7">
        <v>-1.524797599559818</v>
      </c>
    </row>
    <row r="6471" spans="4:6" x14ac:dyDescent="0.3">
      <c r="D6471" s="5">
        <f t="shared" si="103"/>
        <v>1461534146</v>
      </c>
      <c r="E6471" s="6">
        <v>0.68057987250441676</v>
      </c>
      <c r="F6471" s="7">
        <v>0.46932093275780518</v>
      </c>
    </row>
    <row r="6472" spans="4:6" x14ac:dyDescent="0.3">
      <c r="D6472" s="5">
        <f t="shared" si="103"/>
        <v>581990322</v>
      </c>
      <c r="E6472" s="6">
        <v>0.27101036279556373</v>
      </c>
      <c r="F6472" s="7">
        <v>-0.60976011570555888</v>
      </c>
    </row>
    <row r="6473" spans="4:6" x14ac:dyDescent="0.3">
      <c r="D6473" s="5">
        <f t="shared" si="103"/>
        <v>2021246855</v>
      </c>
      <c r="E6473" s="6">
        <v>0.94121641334259554</v>
      </c>
      <c r="F6473" s="7">
        <v>1.565067114972515</v>
      </c>
    </row>
    <row r="6474" spans="4:6" x14ac:dyDescent="0.3">
      <c r="D6474" s="5">
        <f t="shared" si="103"/>
        <v>982403554</v>
      </c>
      <c r="E6474" s="6">
        <v>0.45746730403738778</v>
      </c>
      <c r="F6474" s="7">
        <v>-0.10681643594991981</v>
      </c>
    </row>
    <row r="6475" spans="4:6" x14ac:dyDescent="0.3">
      <c r="D6475" s="5">
        <f t="shared" si="103"/>
        <v>868062080</v>
      </c>
      <c r="E6475" s="6">
        <v>0.40422290601229566</v>
      </c>
      <c r="F6475" s="7">
        <v>-0.24243152159251552</v>
      </c>
    </row>
    <row r="6476" spans="4:6" x14ac:dyDescent="0.3">
      <c r="D6476" s="5">
        <f t="shared" si="103"/>
        <v>523743416</v>
      </c>
      <c r="E6476" s="6">
        <v>0.24388703354065031</v>
      </c>
      <c r="F6476" s="7">
        <v>-0.69385353240801551</v>
      </c>
    </row>
    <row r="6477" spans="4:6" x14ac:dyDescent="0.3">
      <c r="D6477" s="5">
        <f t="shared" si="103"/>
        <v>1440941252</v>
      </c>
      <c r="E6477" s="6">
        <v>0.6709905589660542</v>
      </c>
      <c r="F6477" s="7">
        <v>0.44265004305465366</v>
      </c>
    </row>
    <row r="6478" spans="4:6" x14ac:dyDescent="0.3">
      <c r="D6478" s="5">
        <f t="shared" si="103"/>
        <v>827332609</v>
      </c>
      <c r="E6478" s="6">
        <v>0.38525676809740883</v>
      </c>
      <c r="F6478" s="7">
        <v>-0.2917032341910521</v>
      </c>
    </row>
    <row r="6479" spans="4:6" x14ac:dyDescent="0.3">
      <c r="D6479" s="5">
        <f t="shared" si="103"/>
        <v>1566469427</v>
      </c>
      <c r="E6479" s="6">
        <v>0.72944417058438449</v>
      </c>
      <c r="F6479" s="7">
        <v>0.61113281226976468</v>
      </c>
    </row>
    <row r="6480" spans="4:6" x14ac:dyDescent="0.3">
      <c r="D6480" s="5">
        <f t="shared" si="103"/>
        <v>2146499847</v>
      </c>
      <c r="E6480" s="6">
        <v>0.99954188289078127</v>
      </c>
      <c r="F6480" s="7">
        <v>3.3150601050165385</v>
      </c>
    </row>
    <row r="6481" spans="4:6" x14ac:dyDescent="0.3">
      <c r="D6481" s="5">
        <f t="shared" si="103"/>
        <v>1903114081</v>
      </c>
      <c r="E6481" s="6">
        <v>0.88620655367728929</v>
      </c>
      <c r="F6481" s="7">
        <v>1.2065982717905703</v>
      </c>
    </row>
    <row r="6482" spans="4:6" x14ac:dyDescent="0.3">
      <c r="D6482" s="5">
        <f t="shared" si="103"/>
        <v>164352585</v>
      </c>
      <c r="E6482" s="6">
        <v>7.6532636374731206E-2</v>
      </c>
      <c r="F6482" s="7">
        <v>-1.4287876622260653</v>
      </c>
    </row>
    <row r="6483" spans="4:6" x14ac:dyDescent="0.3">
      <c r="D6483" s="5">
        <f t="shared" si="103"/>
        <v>659038517</v>
      </c>
      <c r="E6483" s="6">
        <v>0.30688872449741578</v>
      </c>
      <c r="F6483" s="7">
        <v>-0.50468877117787403</v>
      </c>
    </row>
    <row r="6484" spans="4:6" x14ac:dyDescent="0.3">
      <c r="D6484" s="5">
        <f t="shared" si="103"/>
        <v>1772991096</v>
      </c>
      <c r="E6484" s="6">
        <v>0.82561331691743178</v>
      </c>
      <c r="F6484" s="7">
        <v>0.93697121234716196</v>
      </c>
    </row>
    <row r="6485" spans="4:6" x14ac:dyDescent="0.3">
      <c r="D6485" s="5">
        <f t="shared" si="103"/>
        <v>387411125</v>
      </c>
      <c r="E6485" s="6">
        <v>0.18040236335285229</v>
      </c>
      <c r="F6485" s="7">
        <v>-0.91383276556733206</v>
      </c>
    </row>
    <row r="6486" spans="4:6" x14ac:dyDescent="0.3">
      <c r="D6486" s="5">
        <f t="shared" si="103"/>
        <v>434816799</v>
      </c>
      <c r="E6486" s="6">
        <v>0.20247735055394223</v>
      </c>
      <c r="F6486" s="7">
        <v>-0.83280502353127828</v>
      </c>
    </row>
    <row r="6487" spans="4:6" x14ac:dyDescent="0.3">
      <c r="D6487" s="5">
        <f t="shared" si="103"/>
        <v>1684022398</v>
      </c>
      <c r="E6487" s="6">
        <v>0.78418403843807427</v>
      </c>
      <c r="F6487" s="7">
        <v>0.7864021519972475</v>
      </c>
    </row>
    <row r="6488" spans="4:6" x14ac:dyDescent="0.3">
      <c r="D6488" s="5">
        <f t="shared" si="103"/>
        <v>746683967</v>
      </c>
      <c r="E6488" s="6">
        <v>0.34770181760909202</v>
      </c>
      <c r="F6488" s="7">
        <v>-0.39153254787631914</v>
      </c>
    </row>
    <row r="6489" spans="4:6" x14ac:dyDescent="0.3">
      <c r="D6489" s="5">
        <f t="shared" si="103"/>
        <v>1963723456</v>
      </c>
      <c r="E6489" s="6">
        <v>0.91442999328899199</v>
      </c>
      <c r="F6489" s="7">
        <v>1.3685499010610553</v>
      </c>
    </row>
    <row r="6490" spans="4:6" x14ac:dyDescent="0.3">
      <c r="D6490" s="5">
        <f t="shared" si="103"/>
        <v>966765996</v>
      </c>
      <c r="E6490" s="6">
        <v>0.4501854986419766</v>
      </c>
      <c r="F6490" s="7">
        <v>-0.12519269879941122</v>
      </c>
    </row>
    <row r="6491" spans="4:6" x14ac:dyDescent="0.3">
      <c r="D6491" s="5">
        <f t="shared" si="103"/>
        <v>1941743606</v>
      </c>
      <c r="E6491" s="6">
        <v>0.90419482803362872</v>
      </c>
      <c r="F6491" s="7">
        <v>1.3058300930073699</v>
      </c>
    </row>
    <row r="6492" spans="4:6" x14ac:dyDescent="0.3">
      <c r="D6492" s="5">
        <f t="shared" si="103"/>
        <v>834348264</v>
      </c>
      <c r="E6492" s="6">
        <v>0.38852368703905837</v>
      </c>
      <c r="F6492" s="7">
        <v>-0.28316889112916893</v>
      </c>
    </row>
    <row r="6493" spans="4:6" x14ac:dyDescent="0.3">
      <c r="D6493" s="5">
        <f t="shared" si="103"/>
        <v>916735706</v>
      </c>
      <c r="E6493" s="6">
        <v>0.42688832937449994</v>
      </c>
      <c r="F6493" s="7">
        <v>-0.18430185503342536</v>
      </c>
    </row>
    <row r="6494" spans="4:6" x14ac:dyDescent="0.3">
      <c r="D6494" s="5">
        <f t="shared" si="103"/>
        <v>701234244</v>
      </c>
      <c r="E6494" s="6">
        <v>0.32653764106942124</v>
      </c>
      <c r="F6494" s="7">
        <v>-0.44949407383223206</v>
      </c>
    </row>
    <row r="6495" spans="4:6" x14ac:dyDescent="0.3">
      <c r="D6495" s="5">
        <f t="shared" si="103"/>
        <v>640948110</v>
      </c>
      <c r="E6495" s="6">
        <v>0.29846472227802939</v>
      </c>
      <c r="F6495" s="7">
        <v>-0.5288212651922638</v>
      </c>
    </row>
    <row r="6496" spans="4:6" x14ac:dyDescent="0.3">
      <c r="D6496" s="5">
        <f t="shared" si="103"/>
        <v>409315481</v>
      </c>
      <c r="E6496" s="6">
        <v>0.19060237397495877</v>
      </c>
      <c r="F6496" s="7">
        <v>-0.87567866314718801</v>
      </c>
    </row>
    <row r="6497" spans="4:6" x14ac:dyDescent="0.3">
      <c r="D6497" s="5">
        <f t="shared" si="103"/>
        <v>1218030951</v>
      </c>
      <c r="E6497" s="6">
        <v>0.56718986115156655</v>
      </c>
      <c r="F6497" s="7">
        <v>0.16922422256685768</v>
      </c>
    </row>
    <row r="6498" spans="4:6" x14ac:dyDescent="0.3">
      <c r="D6498" s="5">
        <f t="shared" si="103"/>
        <v>1764748155</v>
      </c>
      <c r="E6498" s="6">
        <v>0.82177489839659523</v>
      </c>
      <c r="F6498" s="7">
        <v>0.92215026120946519</v>
      </c>
    </row>
    <row r="6499" spans="4:6" x14ac:dyDescent="0.3">
      <c r="D6499" s="5">
        <f t="shared" si="103"/>
        <v>1924364456</v>
      </c>
      <c r="E6499" s="6">
        <v>0.89610203066477745</v>
      </c>
      <c r="F6499" s="7">
        <v>1.2596491998600856</v>
      </c>
    </row>
    <row r="6500" spans="4:6" x14ac:dyDescent="0.3">
      <c r="D6500" s="5">
        <f t="shared" si="103"/>
        <v>1591504591</v>
      </c>
      <c r="E6500" s="6">
        <v>0.74110207729144217</v>
      </c>
      <c r="F6500" s="7">
        <v>0.6467467740244256</v>
      </c>
    </row>
    <row r="6501" spans="4:6" x14ac:dyDescent="0.3">
      <c r="D6501" s="5">
        <f t="shared" si="103"/>
        <v>1585608030</v>
      </c>
      <c r="E6501" s="6">
        <v>0.73835627710293628</v>
      </c>
      <c r="F6501" s="7">
        <v>0.63828611967510773</v>
      </c>
    </row>
    <row r="6502" spans="4:6" x14ac:dyDescent="0.3">
      <c r="D6502" s="5">
        <f t="shared" si="103"/>
        <v>420553403</v>
      </c>
      <c r="E6502" s="6">
        <v>0.19583543920501642</v>
      </c>
      <c r="F6502" s="7">
        <v>-0.85659115005971209</v>
      </c>
    </row>
    <row r="6503" spans="4:6" x14ac:dyDescent="0.3">
      <c r="D6503" s="5">
        <f t="shared" si="103"/>
        <v>370401122</v>
      </c>
      <c r="E6503" s="6">
        <v>0.17248146345138687</v>
      </c>
      <c r="F6503" s="7">
        <v>-0.94440460942274251</v>
      </c>
    </row>
    <row r="6504" spans="4:6" x14ac:dyDescent="0.3">
      <c r="D6504" s="5">
        <f t="shared" si="103"/>
        <v>1831198787</v>
      </c>
      <c r="E6504" s="6">
        <v>0.85271838526494648</v>
      </c>
      <c r="F6504" s="7">
        <v>1.0481636183761636</v>
      </c>
    </row>
    <row r="6505" spans="4:6" x14ac:dyDescent="0.3">
      <c r="D6505" s="5">
        <f t="shared" si="103"/>
        <v>1222253110</v>
      </c>
      <c r="E6505" s="6">
        <v>0.5691559571485556</v>
      </c>
      <c r="F6505" s="7">
        <v>0.17422570385086239</v>
      </c>
    </row>
    <row r="6506" spans="4:6" x14ac:dyDescent="0.3">
      <c r="D6506" s="5">
        <f t="shared" si="103"/>
        <v>1561638779</v>
      </c>
      <c r="E6506" s="6">
        <v>0.72719472481607894</v>
      </c>
      <c r="F6506" s="7">
        <v>0.60435063214203721</v>
      </c>
    </row>
    <row r="6507" spans="4:6" x14ac:dyDescent="0.3">
      <c r="D6507" s="5">
        <f t="shared" si="103"/>
        <v>894524115</v>
      </c>
      <c r="E6507" s="6">
        <v>0.41654525130665421</v>
      </c>
      <c r="F6507" s="7">
        <v>-0.21073956093424717</v>
      </c>
    </row>
    <row r="6508" spans="4:6" x14ac:dyDescent="0.3">
      <c r="D6508" s="5">
        <f t="shared" si="103"/>
        <v>119864936</v>
      </c>
      <c r="E6508" s="6">
        <v>5.5816460452802912E-2</v>
      </c>
      <c r="F6508" s="7">
        <v>-1.5908962755295661</v>
      </c>
    </row>
    <row r="6509" spans="4:6" x14ac:dyDescent="0.3">
      <c r="D6509" s="5">
        <f t="shared" si="103"/>
        <v>679380638</v>
      </c>
      <c r="E6509" s="6">
        <v>0.31636126275766757</v>
      </c>
      <c r="F6509" s="7">
        <v>-0.4778983925989429</v>
      </c>
    </row>
    <row r="6510" spans="4:6" x14ac:dyDescent="0.3">
      <c r="D6510" s="5">
        <f t="shared" si="103"/>
        <v>160003561</v>
      </c>
      <c r="E6510" s="6">
        <v>7.4507464258472864E-2</v>
      </c>
      <c r="F6510" s="7">
        <v>-1.4430196762871441</v>
      </c>
    </row>
    <row r="6511" spans="4:6" x14ac:dyDescent="0.3">
      <c r="D6511" s="5">
        <f t="shared" si="103"/>
        <v>1180698419</v>
      </c>
      <c r="E6511" s="6">
        <v>0.5498055462257988</v>
      </c>
      <c r="F6511" s="7">
        <v>0.12517007504297584</v>
      </c>
    </row>
    <row r="6512" spans="4:6" x14ac:dyDescent="0.3">
      <c r="D6512" s="5">
        <f t="shared" si="103"/>
        <v>1424875816</v>
      </c>
      <c r="E6512" s="6">
        <v>0.66350950735016678</v>
      </c>
      <c r="F6512" s="7">
        <v>0.42206032617652278</v>
      </c>
    </row>
    <row r="6513" spans="4:6" x14ac:dyDescent="0.3">
      <c r="D6513" s="5">
        <f t="shared" si="103"/>
        <v>574268020</v>
      </c>
      <c r="E6513" s="6">
        <v>0.26741438570191561</v>
      </c>
      <c r="F6513" s="7">
        <v>-0.62065176664581445</v>
      </c>
    </row>
    <row r="6514" spans="4:6" x14ac:dyDescent="0.3">
      <c r="D6514" s="5">
        <f t="shared" si="103"/>
        <v>772677944</v>
      </c>
      <c r="E6514" s="6">
        <v>0.35980620641243288</v>
      </c>
      <c r="F6514" s="7">
        <v>-0.35897684305837635</v>
      </c>
    </row>
    <row r="6515" spans="4:6" x14ac:dyDescent="0.3">
      <c r="D6515" s="5">
        <f t="shared" si="103"/>
        <v>441053728</v>
      </c>
      <c r="E6515" s="6">
        <v>0.20538164694363406</v>
      </c>
      <c r="F6515" s="7">
        <v>-0.82255113942936053</v>
      </c>
    </row>
    <row r="6516" spans="4:6" x14ac:dyDescent="0.3">
      <c r="D6516" s="5">
        <f t="shared" si="103"/>
        <v>2099111577</v>
      </c>
      <c r="E6516" s="6">
        <v>0.97747500005874322</v>
      </c>
      <c r="F6516" s="7">
        <v>2.0041873056383031</v>
      </c>
    </row>
    <row r="6517" spans="4:6" x14ac:dyDescent="0.3">
      <c r="D6517" s="5">
        <f t="shared" si="103"/>
        <v>1494016966</v>
      </c>
      <c r="E6517" s="6">
        <v>0.69570586429508952</v>
      </c>
      <c r="F6517" s="7">
        <v>0.51208964488352315</v>
      </c>
    </row>
    <row r="6518" spans="4:6" x14ac:dyDescent="0.3">
      <c r="D6518" s="5">
        <f t="shared" si="103"/>
        <v>897132232</v>
      </c>
      <c r="E6518" s="6">
        <v>0.4177597504274545</v>
      </c>
      <c r="F6518" s="7">
        <v>-0.20762792197672336</v>
      </c>
    </row>
    <row r="6519" spans="4:6" x14ac:dyDescent="0.3">
      <c r="D6519" s="5">
        <f t="shared" si="103"/>
        <v>1462229117</v>
      </c>
      <c r="E6519" s="6">
        <v>0.68090349359521962</v>
      </c>
      <c r="F6519" s="7">
        <v>0.47022676638371036</v>
      </c>
    </row>
    <row r="6520" spans="4:6" x14ac:dyDescent="0.3">
      <c r="D6520" s="5">
        <f t="shared" si="103"/>
        <v>1916680758</v>
      </c>
      <c r="E6520" s="6">
        <v>0.89252402995948121</v>
      </c>
      <c r="F6520" s="7">
        <v>1.2400634133641655</v>
      </c>
    </row>
    <row r="6521" spans="4:6" x14ac:dyDescent="0.3">
      <c r="D6521" s="5">
        <f t="shared" si="103"/>
        <v>58905717</v>
      </c>
      <c r="E6521" s="6">
        <v>2.7430112033551664E-2</v>
      </c>
      <c r="F6521" s="7">
        <v>-1.9199815963828111</v>
      </c>
    </row>
    <row r="6522" spans="4:6" x14ac:dyDescent="0.3">
      <c r="D6522" s="5">
        <f t="shared" si="103"/>
        <v>169516679</v>
      </c>
      <c r="E6522" s="6">
        <v>7.8937355036788948E-2</v>
      </c>
      <c r="F6522" s="7">
        <v>-1.4122556155253256</v>
      </c>
    </row>
    <row r="6523" spans="4:6" x14ac:dyDescent="0.3">
      <c r="D6523" s="5">
        <f t="shared" si="103"/>
        <v>826916939</v>
      </c>
      <c r="E6523" s="6">
        <v>0.38506320666993338</v>
      </c>
      <c r="F6523" s="7">
        <v>-0.29220954601208277</v>
      </c>
    </row>
    <row r="6524" spans="4:6" x14ac:dyDescent="0.3">
      <c r="D6524" s="5">
        <f t="shared" si="103"/>
        <v>829015680</v>
      </c>
      <c r="E6524" s="6">
        <v>0.38604050910662907</v>
      </c>
      <c r="F6524" s="7">
        <v>-0.28965391209981389</v>
      </c>
    </row>
    <row r="6525" spans="4:6" x14ac:dyDescent="0.3">
      <c r="D6525" s="5">
        <f t="shared" si="103"/>
        <v>1205611082</v>
      </c>
      <c r="E6525" s="6">
        <v>0.56140640895944682</v>
      </c>
      <c r="F6525" s="7">
        <v>0.15453593170792659</v>
      </c>
    </row>
    <row r="6526" spans="4:6" x14ac:dyDescent="0.3">
      <c r="D6526" s="5">
        <f t="shared" si="103"/>
        <v>1393189169</v>
      </c>
      <c r="E6526" s="6">
        <v>0.64875426250393897</v>
      </c>
      <c r="F6526" s="7">
        <v>0.38195940622126467</v>
      </c>
    </row>
    <row r="6527" spans="4:6" x14ac:dyDescent="0.3">
      <c r="D6527" s="5">
        <f t="shared" si="103"/>
        <v>36487347</v>
      </c>
      <c r="E6527" s="6">
        <v>1.6990744990288041E-2</v>
      </c>
      <c r="F6527" s="7">
        <v>-2.120291263514444</v>
      </c>
    </row>
    <row r="6528" spans="4:6" x14ac:dyDescent="0.3">
      <c r="D6528" s="5">
        <f t="shared" si="103"/>
        <v>344136497</v>
      </c>
      <c r="E6528" s="6">
        <v>0.16025104435184137</v>
      </c>
      <c r="F6528" s="7">
        <v>-0.99342663132713505</v>
      </c>
    </row>
    <row r="6529" spans="4:6" x14ac:dyDescent="0.3">
      <c r="D6529" s="5">
        <f t="shared" si="103"/>
        <v>1026837142</v>
      </c>
      <c r="E6529" s="6">
        <v>0.47815830584443947</v>
      </c>
      <c r="F6529" s="7">
        <v>-5.4776388139091706E-2</v>
      </c>
    </row>
    <row r="6530" spans="4:6" x14ac:dyDescent="0.3">
      <c r="D6530" s="5">
        <f t="shared" si="103"/>
        <v>385625075</v>
      </c>
      <c r="E6530" s="6">
        <v>0.17957066900988172</v>
      </c>
      <c r="F6530" s="7">
        <v>-0.91700248486205183</v>
      </c>
    </row>
    <row r="6531" spans="4:6" x14ac:dyDescent="0.3">
      <c r="D6531" s="5">
        <f t="shared" ref="D6531:D6594" si="104">MOD(D6530*$B$4,$B$5)</f>
        <v>119743129</v>
      </c>
      <c r="E6531" s="6">
        <v>5.5759739648326992E-2</v>
      </c>
      <c r="F6531" s="7">
        <v>-1.5914004670274875</v>
      </c>
    </row>
    <row r="6532" spans="4:6" x14ac:dyDescent="0.3">
      <c r="D6532" s="5">
        <f t="shared" si="104"/>
        <v>1242085882</v>
      </c>
      <c r="E6532" s="6">
        <v>0.57839131129755761</v>
      </c>
      <c r="F6532" s="7">
        <v>0.19777976656282195</v>
      </c>
    </row>
    <row r="6533" spans="4:6" x14ac:dyDescent="0.3">
      <c r="D6533" s="5">
        <f t="shared" si="104"/>
        <v>1131669429</v>
      </c>
      <c r="E6533" s="6">
        <v>0.52697464360573765</v>
      </c>
      <c r="F6533" s="7">
        <v>6.7667008132549555E-2</v>
      </c>
    </row>
    <row r="6534" spans="4:6" x14ac:dyDescent="0.3">
      <c r="D6534" s="5">
        <f t="shared" si="104"/>
        <v>1273478520</v>
      </c>
      <c r="E6534" s="6">
        <v>0.59300964753423779</v>
      </c>
      <c r="F6534" s="7">
        <v>0.23529380259180793</v>
      </c>
    </row>
    <row r="6535" spans="4:6" x14ac:dyDescent="0.3">
      <c r="D6535" s="5">
        <f t="shared" si="104"/>
        <v>362243545</v>
      </c>
      <c r="E6535" s="6">
        <v>0.16868279564071706</v>
      </c>
      <c r="F6535" s="7">
        <v>-0.95938348598170942</v>
      </c>
    </row>
    <row r="6536" spans="4:6" x14ac:dyDescent="0.3">
      <c r="D6536" s="5">
        <f t="shared" si="104"/>
        <v>1046306821</v>
      </c>
      <c r="E6536" s="6">
        <v>0.48722458163949156</v>
      </c>
      <c r="F6536" s="7">
        <v>-3.2028700081121964E-2</v>
      </c>
    </row>
    <row r="6537" spans="4:6" x14ac:dyDescent="0.3">
      <c r="D6537" s="5">
        <f t="shared" si="104"/>
        <v>1756146345</v>
      </c>
      <c r="E6537" s="6">
        <v>0.8177693684750883</v>
      </c>
      <c r="F6537" s="7">
        <v>0.90689700890834835</v>
      </c>
    </row>
    <row r="6538" spans="4:6" x14ac:dyDescent="0.3">
      <c r="D6538" s="5">
        <f t="shared" si="104"/>
        <v>1170737817</v>
      </c>
      <c r="E6538" s="6">
        <v>0.5451672794717991</v>
      </c>
      <c r="F6538" s="7">
        <v>0.11346054564678662</v>
      </c>
    </row>
    <row r="6539" spans="4:6" x14ac:dyDescent="0.3">
      <c r="D6539" s="5">
        <f t="shared" si="104"/>
        <v>1652993602</v>
      </c>
      <c r="E6539" s="6">
        <v>0.76973512933564847</v>
      </c>
      <c r="F6539" s="7">
        <v>0.7379748351830252</v>
      </c>
    </row>
    <row r="6540" spans="4:6" x14ac:dyDescent="0.3">
      <c r="D6540" s="5">
        <f t="shared" si="104"/>
        <v>1899257857</v>
      </c>
      <c r="E6540" s="6">
        <v>0.88441085944362996</v>
      </c>
      <c r="F6540" s="7">
        <v>1.197329164832708</v>
      </c>
    </row>
    <row r="6541" spans="4:6" x14ac:dyDescent="0.3">
      <c r="D6541" s="5">
        <f t="shared" si="104"/>
        <v>851641170</v>
      </c>
      <c r="E6541" s="6">
        <v>0.39657632391580971</v>
      </c>
      <c r="F6541" s="7">
        <v>-0.26221894557786807</v>
      </c>
    </row>
    <row r="6542" spans="4:6" x14ac:dyDescent="0.3">
      <c r="D6542" s="5">
        <f t="shared" si="104"/>
        <v>291462549</v>
      </c>
      <c r="E6542" s="6">
        <v>0.13572282589573675</v>
      </c>
      <c r="F6542" s="7">
        <v>-1.0997394709694741</v>
      </c>
    </row>
    <row r="6543" spans="4:6" x14ac:dyDescent="0.3">
      <c r="D6543" s="5">
        <f t="shared" si="104"/>
        <v>1023331282</v>
      </c>
      <c r="E6543" s="6">
        <v>0.47652576256219836</v>
      </c>
      <c r="F6543" s="7">
        <v>-5.8875182657457739E-2</v>
      </c>
    </row>
    <row r="6544" spans="4:6" x14ac:dyDescent="0.3">
      <c r="D6544" s="5">
        <f t="shared" si="104"/>
        <v>805465128</v>
      </c>
      <c r="E6544" s="6">
        <v>0.37507392873528778</v>
      </c>
      <c r="F6544" s="7">
        <v>-0.31844440782759004</v>
      </c>
    </row>
    <row r="6545" spans="4:6" x14ac:dyDescent="0.3">
      <c r="D6545" s="5">
        <f t="shared" si="104"/>
        <v>415764753</v>
      </c>
      <c r="E6545" s="6">
        <v>0.19360555027947346</v>
      </c>
      <c r="F6545" s="7">
        <v>-0.86468610028115045</v>
      </c>
    </row>
    <row r="6546" spans="4:6" x14ac:dyDescent="0.3">
      <c r="D6546" s="5">
        <f t="shared" si="104"/>
        <v>1145710848</v>
      </c>
      <c r="E6546" s="6">
        <v>0.53351318885899446</v>
      </c>
      <c r="F6546" s="7">
        <v>8.4104153562320122E-2</v>
      </c>
    </row>
    <row r="6547" spans="4:6" x14ac:dyDescent="0.3">
      <c r="D6547" s="5">
        <f t="shared" si="104"/>
        <v>461982617</v>
      </c>
      <c r="E6547" s="6">
        <v>0.21512742034637128</v>
      </c>
      <c r="F6547" s="7">
        <v>-0.78875564069620308</v>
      </c>
    </row>
    <row r="6548" spans="4:6" x14ac:dyDescent="0.3">
      <c r="D6548" s="5">
        <f t="shared" si="104"/>
        <v>892714759</v>
      </c>
      <c r="E6548" s="6">
        <v>0.41570270426171152</v>
      </c>
      <c r="F6548" s="7">
        <v>-0.21289942802849188</v>
      </c>
    </row>
    <row r="6549" spans="4:6" x14ac:dyDescent="0.3">
      <c r="D6549" s="5">
        <f t="shared" si="104"/>
        <v>827270987</v>
      </c>
      <c r="E6549" s="6">
        <v>0.38522807311753565</v>
      </c>
      <c r="F6549" s="7">
        <v>-0.29177828888193369</v>
      </c>
    </row>
    <row r="6550" spans="4:6" x14ac:dyDescent="0.3">
      <c r="D6550" s="5">
        <f t="shared" si="104"/>
        <v>739397512</v>
      </c>
      <c r="E6550" s="6">
        <v>0.34430879759072214</v>
      </c>
      <c r="F6550" s="7">
        <v>-0.40073180047401197</v>
      </c>
    </row>
    <row r="6551" spans="4:6" x14ac:dyDescent="0.3">
      <c r="D6551" s="5">
        <f t="shared" si="104"/>
        <v>279088612</v>
      </c>
      <c r="E6551" s="6">
        <v>0.12996076245788557</v>
      </c>
      <c r="F6551" s="7">
        <v>-1.1265766291521768</v>
      </c>
    </row>
    <row r="6552" spans="4:6" x14ac:dyDescent="0.3">
      <c r="D6552" s="5">
        <f t="shared" si="104"/>
        <v>721472221</v>
      </c>
      <c r="E6552" s="6">
        <v>0.33596168350052247</v>
      </c>
      <c r="F6552" s="7">
        <v>-0.42350977667259515</v>
      </c>
    </row>
    <row r="6553" spans="4:6" x14ac:dyDescent="0.3">
      <c r="D6553" s="5">
        <f t="shared" si="104"/>
        <v>443276492</v>
      </c>
      <c r="E6553" s="6">
        <v>0.20641670209021931</v>
      </c>
      <c r="F6553" s="7">
        <v>-0.8189176411791963</v>
      </c>
    </row>
    <row r="6554" spans="4:6" x14ac:dyDescent="0.3">
      <c r="D6554" s="5">
        <f t="shared" si="104"/>
        <v>2019970271</v>
      </c>
      <c r="E6554" s="6">
        <v>0.94062195759324541</v>
      </c>
      <c r="F6554" s="7">
        <v>1.5600160651259274</v>
      </c>
    </row>
    <row r="6555" spans="4:6" x14ac:dyDescent="0.3">
      <c r="D6555" s="5">
        <f t="shared" si="104"/>
        <v>1637443053</v>
      </c>
      <c r="E6555" s="6">
        <v>0.76249384066322246</v>
      </c>
      <c r="F6555" s="7">
        <v>0.71434751357220883</v>
      </c>
    </row>
    <row r="6556" spans="4:6" x14ac:dyDescent="0.3">
      <c r="D6556" s="5">
        <f t="shared" si="104"/>
        <v>730499881</v>
      </c>
      <c r="E6556" s="6">
        <v>0.34016551528141414</v>
      </c>
      <c r="F6556" s="7">
        <v>-0.41201145039321196</v>
      </c>
    </row>
    <row r="6557" spans="4:6" x14ac:dyDescent="0.3">
      <c r="D6557" s="5">
        <f t="shared" si="104"/>
        <v>278272011</v>
      </c>
      <c r="E6557" s="6">
        <v>0.12958050298465462</v>
      </c>
      <c r="F6557" s="7">
        <v>-1.1283763628100576</v>
      </c>
    </row>
    <row r="6558" spans="4:6" x14ac:dyDescent="0.3">
      <c r="D6558" s="5">
        <f t="shared" si="104"/>
        <v>2105514643</v>
      </c>
      <c r="E6558" s="6">
        <v>0.98045666001779652</v>
      </c>
      <c r="F6558" s="7">
        <v>2.0632731880679653</v>
      </c>
    </row>
    <row r="6559" spans="4:6" x14ac:dyDescent="0.3">
      <c r="D6559" s="5">
        <f t="shared" si="104"/>
        <v>1338770684</v>
      </c>
      <c r="E6559" s="6">
        <v>0.62341368070190184</v>
      </c>
      <c r="F6559" s="7">
        <v>0.31445875355176639</v>
      </c>
    </row>
    <row r="6560" spans="4:6" x14ac:dyDescent="0.3">
      <c r="D6560" s="5">
        <f t="shared" si="104"/>
        <v>1721781840</v>
      </c>
      <c r="E6560" s="6">
        <v>0.80176714882419176</v>
      </c>
      <c r="F6560" s="7">
        <v>0.84795020594987647</v>
      </c>
    </row>
    <row r="6561" spans="4:6" x14ac:dyDescent="0.3">
      <c r="D6561" s="5">
        <f t="shared" si="104"/>
        <v>219092446</v>
      </c>
      <c r="E6561" s="6">
        <v>0.10202287053877755</v>
      </c>
      <c r="F6561" s="7">
        <v>-1.2701091828470616</v>
      </c>
    </row>
    <row r="6562" spans="4:6" x14ac:dyDescent="0.3">
      <c r="D6562" s="5">
        <f t="shared" si="104"/>
        <v>1601983038</v>
      </c>
      <c r="E6562" s="6">
        <v>0.74598148441499235</v>
      </c>
      <c r="F6562" s="7">
        <v>0.66189731733973889</v>
      </c>
    </row>
    <row r="6563" spans="4:6" x14ac:dyDescent="0.3">
      <c r="D6563" s="5">
        <f t="shared" si="104"/>
        <v>584582475</v>
      </c>
      <c r="E6563" s="6">
        <v>0.27221742809956656</v>
      </c>
      <c r="F6563" s="7">
        <v>-0.6061203235439605</v>
      </c>
    </row>
    <row r="6564" spans="4:6" x14ac:dyDescent="0.3">
      <c r="D6564" s="5">
        <f t="shared" si="104"/>
        <v>445529145</v>
      </c>
      <c r="E6564" s="6">
        <v>0.20746567538703389</v>
      </c>
      <c r="F6564" s="7">
        <v>-0.81524628157097001</v>
      </c>
    </row>
    <row r="6565" spans="4:6" x14ac:dyDescent="0.3">
      <c r="D6565" s="5">
        <f t="shared" si="104"/>
        <v>1236117237</v>
      </c>
      <c r="E6565" s="6">
        <v>0.57561194438078622</v>
      </c>
      <c r="F6565" s="7">
        <v>0.19068025224072521</v>
      </c>
    </row>
    <row r="6566" spans="4:6" x14ac:dyDescent="0.3">
      <c r="D6566" s="5">
        <f t="shared" si="104"/>
        <v>782015332</v>
      </c>
      <c r="E6566" s="6">
        <v>0.3641542665326542</v>
      </c>
      <c r="F6566" s="7">
        <v>-0.34737643695224213</v>
      </c>
    </row>
    <row r="6567" spans="4:6" x14ac:dyDescent="0.3">
      <c r="D6567" s="5">
        <f t="shared" si="104"/>
        <v>194544006</v>
      </c>
      <c r="E6567" s="6">
        <v>9.0591612356334561E-2</v>
      </c>
      <c r="F6567" s="7">
        <v>-1.3371207509372149</v>
      </c>
    </row>
    <row r="6568" spans="4:6" x14ac:dyDescent="0.3">
      <c r="D6568" s="5">
        <f t="shared" si="104"/>
        <v>2035208942</v>
      </c>
      <c r="E6568" s="6">
        <v>0.94771801675457323</v>
      </c>
      <c r="F6568" s="7">
        <v>1.6231190104571767</v>
      </c>
    </row>
    <row r="6569" spans="4:6" x14ac:dyDescent="0.3">
      <c r="D6569" s="5">
        <f t="shared" si="104"/>
        <v>636439973</v>
      </c>
      <c r="E6569" s="6">
        <v>0.29636545739729464</v>
      </c>
      <c r="F6569" s="7">
        <v>-0.53488278247454124</v>
      </c>
    </row>
    <row r="6570" spans="4:6" x14ac:dyDescent="0.3">
      <c r="D6570" s="5">
        <f t="shared" si="104"/>
        <v>1840366348</v>
      </c>
      <c r="E6570" s="6">
        <v>0.85698736352565452</v>
      </c>
      <c r="F6570" s="7">
        <v>1.0668816701274286</v>
      </c>
    </row>
    <row r="6571" spans="4:6" x14ac:dyDescent="0.3">
      <c r="D6571" s="5">
        <f t="shared" si="104"/>
        <v>1367958859</v>
      </c>
      <c r="E6571" s="6">
        <v>0.63700548385922373</v>
      </c>
      <c r="F6571" s="7">
        <v>0.3504659598791372</v>
      </c>
    </row>
    <row r="6572" spans="4:6" x14ac:dyDescent="0.3">
      <c r="D6572" s="5">
        <f t="shared" si="104"/>
        <v>1914904833</v>
      </c>
      <c r="E6572" s="6">
        <v>0.89169705043704905</v>
      </c>
      <c r="F6572" s="7">
        <v>1.2356037257603991</v>
      </c>
    </row>
    <row r="6573" spans="4:6" x14ac:dyDescent="0.3">
      <c r="D6573" s="5">
        <f t="shared" si="104"/>
        <v>232575922</v>
      </c>
      <c r="E6573" s="6">
        <v>0.10830160333616809</v>
      </c>
      <c r="F6573" s="7">
        <v>-1.235610965657495</v>
      </c>
    </row>
    <row r="6574" spans="4:6" x14ac:dyDescent="0.3">
      <c r="D6574" s="5">
        <f t="shared" si="104"/>
        <v>1775307993</v>
      </c>
      <c r="E6574" s="6">
        <v>0.82669220615801609</v>
      </c>
      <c r="F6574" s="7">
        <v>0.94117421603048224</v>
      </c>
    </row>
    <row r="6575" spans="4:6" x14ac:dyDescent="0.3">
      <c r="D6575" s="5">
        <f t="shared" si="104"/>
        <v>557196568</v>
      </c>
      <c r="E6575" s="6">
        <v>0.25946487137997976</v>
      </c>
      <c r="F6575" s="7">
        <v>-0.64499605417922645</v>
      </c>
    </row>
    <row r="6576" spans="4:6" x14ac:dyDescent="0.3">
      <c r="D6576" s="5">
        <f t="shared" si="104"/>
        <v>1350338900</v>
      </c>
      <c r="E6576" s="6">
        <v>0.6288005510613327</v>
      </c>
      <c r="F6576" s="7">
        <v>0.32867824719457017</v>
      </c>
    </row>
    <row r="6577" spans="4:6" x14ac:dyDescent="0.3">
      <c r="D6577" s="5">
        <f t="shared" si="104"/>
        <v>1785388156</v>
      </c>
      <c r="E6577" s="6">
        <v>0.83138614784123943</v>
      </c>
      <c r="F6577" s="7">
        <v>0.95965733181830137</v>
      </c>
    </row>
    <row r="6578" spans="4:6" x14ac:dyDescent="0.3">
      <c r="D6578" s="5">
        <f t="shared" si="104"/>
        <v>1805440519</v>
      </c>
      <c r="E6578" s="6">
        <v>0.84072375701807789</v>
      </c>
      <c r="F6578" s="7">
        <v>0.99743690380802208</v>
      </c>
    </row>
    <row r="6579" spans="4:6" x14ac:dyDescent="0.3">
      <c r="D6579" s="5">
        <f t="shared" si="104"/>
        <v>1237930095</v>
      </c>
      <c r="E6579" s="6">
        <v>0.5764561221715585</v>
      </c>
      <c r="F6579" s="7">
        <v>0.19283555695573143</v>
      </c>
    </row>
    <row r="6580" spans="4:6" x14ac:dyDescent="0.3">
      <c r="D6580" s="5">
        <f t="shared" si="104"/>
        <v>243654323</v>
      </c>
      <c r="E6580" s="6">
        <v>0.11346038581194393</v>
      </c>
      <c r="F6580" s="7">
        <v>-1.2083289122496905</v>
      </c>
    </row>
    <row r="6581" spans="4:6" x14ac:dyDescent="0.3">
      <c r="D6581" s="5">
        <f t="shared" si="104"/>
        <v>1817374561</v>
      </c>
      <c r="E6581" s="6">
        <v>0.84628097838375804</v>
      </c>
      <c r="F6581" s="7">
        <v>1.0206125455976029</v>
      </c>
    </row>
    <row r="6582" spans="4:6" x14ac:dyDescent="0.3">
      <c r="D6582" s="5">
        <f t="shared" si="104"/>
        <v>1780454081</v>
      </c>
      <c r="E6582" s="6">
        <v>0.82908854012292676</v>
      </c>
      <c r="F6582" s="7">
        <v>0.95056957458622138</v>
      </c>
    </row>
    <row r="6583" spans="4:6" x14ac:dyDescent="0.3">
      <c r="D6583" s="5">
        <f t="shared" si="104"/>
        <v>2003391011</v>
      </c>
      <c r="E6583" s="6">
        <v>0.93290163803184556</v>
      </c>
      <c r="F6583" s="7">
        <v>1.497755740161945</v>
      </c>
    </row>
    <row r="6584" spans="4:6" x14ac:dyDescent="0.3">
      <c r="D6584" s="5">
        <f t="shared" si="104"/>
        <v>203900277</v>
      </c>
      <c r="E6584" s="6">
        <v>9.4948465558652273E-2</v>
      </c>
      <c r="F6584" s="7">
        <v>-1.3108840773265307</v>
      </c>
    </row>
    <row r="6585" spans="4:6" x14ac:dyDescent="0.3">
      <c r="D6585" s="5">
        <f t="shared" si="104"/>
        <v>552716866</v>
      </c>
      <c r="E6585" s="6">
        <v>0.25737884757796198</v>
      </c>
      <c r="F6585" s="7">
        <v>-0.65144744037892055</v>
      </c>
    </row>
    <row r="6586" spans="4:6" x14ac:dyDescent="0.3">
      <c r="D6586" s="5">
        <f t="shared" si="104"/>
        <v>2006492005</v>
      </c>
      <c r="E6586" s="6">
        <v>0.93434565089116395</v>
      </c>
      <c r="F6586" s="7">
        <v>1.5089612009751683</v>
      </c>
    </row>
    <row r="6587" spans="4:6" x14ac:dyDescent="0.3">
      <c r="D6587" s="5">
        <f t="shared" si="104"/>
        <v>1715610008</v>
      </c>
      <c r="E6587" s="6">
        <v>0.79889316558734813</v>
      </c>
      <c r="F6587" s="7">
        <v>0.83767426845883719</v>
      </c>
    </row>
    <row r="6588" spans="4:6" x14ac:dyDescent="0.3">
      <c r="D6588" s="5">
        <f t="shared" si="104"/>
        <v>798816907</v>
      </c>
      <c r="E6588" s="6">
        <v>0.37197810958323824</v>
      </c>
      <c r="F6588" s="7">
        <v>-0.32661880428995066</v>
      </c>
    </row>
    <row r="6589" spans="4:6" x14ac:dyDescent="0.3">
      <c r="D6589" s="5">
        <f t="shared" si="104"/>
        <v>1622035912</v>
      </c>
      <c r="E6589" s="6">
        <v>0.75531933154474884</v>
      </c>
      <c r="F6589" s="7">
        <v>0.69132498021799049</v>
      </c>
    </row>
    <row r="6590" spans="4:6" x14ac:dyDescent="0.3">
      <c r="D6590" s="5">
        <f t="shared" si="104"/>
        <v>41738532</v>
      </c>
      <c r="E6590" s="6">
        <v>1.9436018559556473E-2</v>
      </c>
      <c r="F6590" s="7">
        <v>-2.0655389180935995</v>
      </c>
    </row>
    <row r="6591" spans="4:6" x14ac:dyDescent="0.3">
      <c r="D6591" s="5">
        <f t="shared" si="104"/>
        <v>421017286</v>
      </c>
      <c r="E6591" s="6">
        <v>0.19605145156015777</v>
      </c>
      <c r="F6591" s="7">
        <v>-0.85580996361846773</v>
      </c>
    </row>
    <row r="6592" spans="4:6" x14ac:dyDescent="0.3">
      <c r="D6592" s="5">
        <f t="shared" si="104"/>
        <v>1287660945</v>
      </c>
      <c r="E6592" s="6">
        <v>0.599613853823034</v>
      </c>
      <c r="F6592" s="7">
        <v>0.2523477377375879</v>
      </c>
    </row>
    <row r="6593" spans="4:6" x14ac:dyDescent="0.3">
      <c r="D6593" s="5">
        <f t="shared" si="104"/>
        <v>2062280974</v>
      </c>
      <c r="E6593" s="6">
        <v>0.96032441403747015</v>
      </c>
      <c r="F6593" s="7">
        <v>1.7544631901941512</v>
      </c>
    </row>
    <row r="6594" spans="4:6" x14ac:dyDescent="0.3">
      <c r="D6594" s="5">
        <f t="shared" si="104"/>
        <v>1760439269</v>
      </c>
      <c r="E6594" s="6">
        <v>0.81976841699310432</v>
      </c>
      <c r="F6594" s="7">
        <v>0.91448288689664414</v>
      </c>
    </row>
    <row r="6595" spans="4:6" x14ac:dyDescent="0.3">
      <c r="D6595" s="5">
        <f t="shared" ref="D6595:D6658" si="105">MOD(D6594*$B$4,$B$5)</f>
        <v>88558462</v>
      </c>
      <c r="E6595" s="6">
        <v>4.1238247455319621E-2</v>
      </c>
      <c r="F6595" s="7">
        <v>-1.7364941666781133</v>
      </c>
    </row>
    <row r="6596" spans="4:6" x14ac:dyDescent="0.3">
      <c r="D6596" s="5">
        <f t="shared" si="105"/>
        <v>1313061672</v>
      </c>
      <c r="E6596" s="6">
        <v>0.6114419890674222</v>
      </c>
      <c r="F6596" s="7">
        <v>0.28307933550950637</v>
      </c>
    </row>
    <row r="6597" spans="4:6" x14ac:dyDescent="0.3">
      <c r="D6597" s="5">
        <f t="shared" si="105"/>
        <v>1967611554</v>
      </c>
      <c r="E6597" s="6">
        <v>0.91624053001053685</v>
      </c>
      <c r="F6597" s="7">
        <v>1.3802199281584477</v>
      </c>
    </row>
    <row r="6598" spans="4:6" x14ac:dyDescent="0.3">
      <c r="D6598" s="5">
        <f t="shared" si="105"/>
        <v>1818067265</v>
      </c>
      <c r="E6598" s="6">
        <v>0.84660354382042169</v>
      </c>
      <c r="F6598" s="7">
        <v>1.0219746209929892</v>
      </c>
    </row>
    <row r="6599" spans="4:6" x14ac:dyDescent="0.3">
      <c r="D6599" s="5">
        <f t="shared" si="105"/>
        <v>858230513</v>
      </c>
      <c r="E6599" s="6">
        <v>0.39964472586255961</v>
      </c>
      <c r="F6599" s="7">
        <v>-0.254266793689987</v>
      </c>
    </row>
    <row r="6600" spans="4:6" x14ac:dyDescent="0.3">
      <c r="D6600" s="5">
        <f t="shared" si="105"/>
        <v>538058746</v>
      </c>
      <c r="E6600" s="6">
        <v>0.25055312854289369</v>
      </c>
      <c r="F6600" s="7">
        <v>-0.67275014939462741</v>
      </c>
    </row>
    <row r="6601" spans="4:6" x14ac:dyDescent="0.3">
      <c r="D6601" s="5">
        <f t="shared" si="105"/>
        <v>966501348</v>
      </c>
      <c r="E6601" s="6">
        <v>0.45006226231349844</v>
      </c>
      <c r="F6601" s="7">
        <v>-0.12550404283541547</v>
      </c>
    </row>
    <row r="6602" spans="4:6" x14ac:dyDescent="0.3">
      <c r="D6602" s="5">
        <f t="shared" si="105"/>
        <v>2051821880</v>
      </c>
      <c r="E6602" s="6">
        <v>0.95545401885682157</v>
      </c>
      <c r="F6602" s="7">
        <v>1.7002071795599965</v>
      </c>
    </row>
    <row r="6603" spans="4:6" x14ac:dyDescent="0.3">
      <c r="D6603" s="5">
        <f t="shared" si="105"/>
        <v>1548169840</v>
      </c>
      <c r="E6603" s="6">
        <v>0.72092276133682831</v>
      </c>
      <c r="F6603" s="7">
        <v>0.58558493087593311</v>
      </c>
    </row>
    <row r="6604" spans="4:6" x14ac:dyDescent="0.3">
      <c r="D6604" s="5">
        <f t="shared" si="105"/>
        <v>1422914687</v>
      </c>
      <c r="E6604" s="6">
        <v>0.66259628549459981</v>
      </c>
      <c r="F6604" s="7">
        <v>0.41955929588259938</v>
      </c>
    </row>
    <row r="6605" spans="4:6" x14ac:dyDescent="0.3">
      <c r="D6605" s="5">
        <f t="shared" si="105"/>
        <v>397890529</v>
      </c>
      <c r="E6605" s="6">
        <v>0.18528221611425488</v>
      </c>
      <c r="F6605" s="7">
        <v>-0.89541659609343327</v>
      </c>
    </row>
    <row r="6606" spans="4:6" x14ac:dyDescent="0.3">
      <c r="D6606" s="5">
        <f t="shared" si="105"/>
        <v>1627470238</v>
      </c>
      <c r="E6606" s="6">
        <v>0.75784988678791554</v>
      </c>
      <c r="F6606" s="7">
        <v>0.69940297936868001</v>
      </c>
    </row>
    <row r="6607" spans="4:6" x14ac:dyDescent="0.3">
      <c r="D6607" s="5">
        <f t="shared" si="105"/>
        <v>369083944</v>
      </c>
      <c r="E6607" s="6">
        <v>0.1718681046477222</v>
      </c>
      <c r="F6607" s="7">
        <v>-0.94680881468205125</v>
      </c>
    </row>
    <row r="6608" spans="4:6" x14ac:dyDescent="0.3">
      <c r="D6608" s="5">
        <f t="shared" si="105"/>
        <v>526725312</v>
      </c>
      <c r="E6608" s="6">
        <v>0.24527558707192129</v>
      </c>
      <c r="F6608" s="7">
        <v>-0.68943244118367775</v>
      </c>
    </row>
    <row r="6609" spans="4:6" x14ac:dyDescent="0.3">
      <c r="D6609" s="5">
        <f t="shared" si="105"/>
        <v>1498638719</v>
      </c>
      <c r="E6609" s="6">
        <v>0.69785803574869232</v>
      </c>
      <c r="F6609" s="7">
        <v>0.51824989235619578</v>
      </c>
    </row>
    <row r="6610" spans="4:6" x14ac:dyDescent="0.3">
      <c r="D6610" s="5">
        <f t="shared" si="105"/>
        <v>655472007</v>
      </c>
      <c r="E6610" s="6">
        <v>0.30522793885807314</v>
      </c>
      <c r="F6610" s="7">
        <v>-0.5094228292891545</v>
      </c>
    </row>
    <row r="6611" spans="4:6" x14ac:dyDescent="0.3">
      <c r="D6611" s="5">
        <f t="shared" si="105"/>
        <v>1412678646</v>
      </c>
      <c r="E6611" s="6">
        <v>0.65782975746116579</v>
      </c>
      <c r="F6611" s="7">
        <v>0.40654733413263017</v>
      </c>
    </row>
    <row r="6612" spans="4:6" x14ac:dyDescent="0.3">
      <c r="D6612" s="5">
        <f t="shared" si="105"/>
        <v>215194228</v>
      </c>
      <c r="E6612" s="6">
        <v>0.10020762132500077</v>
      </c>
      <c r="F6612" s="7">
        <v>-1.2803694224440723</v>
      </c>
    </row>
    <row r="6613" spans="4:6" x14ac:dyDescent="0.3">
      <c r="D6613" s="5">
        <f t="shared" si="105"/>
        <v>262179249</v>
      </c>
      <c r="E6613" s="6">
        <v>0.12208672670841844</v>
      </c>
      <c r="F6613" s="7">
        <v>-1.1646184962991526</v>
      </c>
    </row>
    <row r="6614" spans="4:6" x14ac:dyDescent="0.3">
      <c r="D6614" s="5">
        <f t="shared" si="105"/>
        <v>533396708</v>
      </c>
      <c r="E6614" s="6">
        <v>0.24838219792431426</v>
      </c>
      <c r="F6614" s="7">
        <v>-0.67958953806546551</v>
      </c>
    </row>
    <row r="6615" spans="4:6" x14ac:dyDescent="0.3">
      <c r="D6615" s="5">
        <f t="shared" si="105"/>
        <v>1411047985</v>
      </c>
      <c r="E6615" s="6">
        <v>0.65707042176003605</v>
      </c>
      <c r="F6615" s="7">
        <v>0.40448085095151382</v>
      </c>
    </row>
    <row r="6616" spans="4:6" x14ac:dyDescent="0.3">
      <c r="D6616" s="5">
        <f t="shared" si="105"/>
        <v>958452036</v>
      </c>
      <c r="E6616" s="6">
        <v>0.44631400932214599</v>
      </c>
      <c r="F6616" s="7">
        <v>-0.13497958090833187</v>
      </c>
    </row>
    <row r="6617" spans="4:6" x14ac:dyDescent="0.3">
      <c r="D6617" s="5">
        <f t="shared" si="105"/>
        <v>50538788</v>
      </c>
      <c r="E6617" s="6">
        <v>2.3533957100970632E-2</v>
      </c>
      <c r="F6617" s="7">
        <v>-1.9856885766897279</v>
      </c>
    </row>
    <row r="6618" spans="4:6" x14ac:dyDescent="0.3">
      <c r="D6618" s="5">
        <f t="shared" si="105"/>
        <v>16412556</v>
      </c>
      <c r="E6618" s="6">
        <v>7.6426919620881714E-3</v>
      </c>
      <c r="F6618" s="7">
        <v>-2.4255458711586275</v>
      </c>
    </row>
    <row r="6619" spans="4:6" x14ac:dyDescent="0.3">
      <c r="D6619" s="5">
        <f t="shared" si="105"/>
        <v>1976508580</v>
      </c>
      <c r="E6619" s="6">
        <v>0.92038353059476574</v>
      </c>
      <c r="F6619" s="7">
        <v>1.407656060038436</v>
      </c>
    </row>
    <row r="6620" spans="4:6" x14ac:dyDescent="0.3">
      <c r="D6620" s="5">
        <f t="shared" si="105"/>
        <v>1789679911</v>
      </c>
      <c r="E6620" s="6">
        <v>0.83338465200121015</v>
      </c>
      <c r="F6620" s="7">
        <v>0.96762698364962441</v>
      </c>
    </row>
    <row r="6621" spans="4:6" x14ac:dyDescent="0.3">
      <c r="D6621" s="5">
        <f t="shared" si="105"/>
        <v>666832365</v>
      </c>
      <c r="E6621" s="6">
        <v>0.3105180177935567</v>
      </c>
      <c r="F6621" s="7">
        <v>-0.49438254972260737</v>
      </c>
    </row>
    <row r="6622" spans="4:6" x14ac:dyDescent="0.3">
      <c r="D6622" s="5">
        <f t="shared" si="105"/>
        <v>32706032</v>
      </c>
      <c r="E6622" s="6">
        <v>1.5229932978032094E-2</v>
      </c>
      <c r="F6622" s="7">
        <v>-2.1640584221375478</v>
      </c>
    </row>
    <row r="6623" spans="4:6" x14ac:dyDescent="0.3">
      <c r="D6623" s="5">
        <f t="shared" si="105"/>
        <v>352390127</v>
      </c>
      <c r="E6623" s="6">
        <v>0.16409444032618259</v>
      </c>
      <c r="F6623" s="7">
        <v>-0.97776840530111786</v>
      </c>
    </row>
    <row r="6624" spans="4:6" x14ac:dyDescent="0.3">
      <c r="D6624" s="5">
        <f t="shared" si="105"/>
        <v>5852530</v>
      </c>
      <c r="E6624" s="6">
        <v>2.7252966563452935E-3</v>
      </c>
      <c r="F6624" s="7">
        <v>-2.7791226946436409</v>
      </c>
    </row>
    <row r="6625" spans="4:6" x14ac:dyDescent="0.3">
      <c r="D6625" s="5">
        <f t="shared" si="105"/>
        <v>1187117873</v>
      </c>
      <c r="E6625" s="6">
        <v>0.55279483744203561</v>
      </c>
      <c r="F6625" s="7">
        <v>0.13272568976264257</v>
      </c>
    </row>
    <row r="6626" spans="4:6" x14ac:dyDescent="0.3">
      <c r="D6626" s="5">
        <f t="shared" si="105"/>
        <v>2060694682</v>
      </c>
      <c r="E6626" s="6">
        <v>0.95958573926201629</v>
      </c>
      <c r="F6626" s="7">
        <v>1.7458988976572563</v>
      </c>
    </row>
    <row r="6627" spans="4:6" x14ac:dyDescent="0.3">
      <c r="D6627" s="5">
        <f t="shared" si="105"/>
        <v>350465782</v>
      </c>
      <c r="E6627" s="6">
        <v>0.16319834735542382</v>
      </c>
      <c r="F6627" s="7">
        <v>-0.98139762944137066</v>
      </c>
    </row>
    <row r="6628" spans="4:6" x14ac:dyDescent="0.3">
      <c r="D6628" s="5">
        <f t="shared" si="105"/>
        <v>1605075503</v>
      </c>
      <c r="E6628" s="6">
        <v>0.74742152564918762</v>
      </c>
      <c r="F6628" s="7">
        <v>0.66639767422276275</v>
      </c>
    </row>
    <row r="6629" spans="4:6" x14ac:dyDescent="0.3">
      <c r="D6629" s="5">
        <f t="shared" si="105"/>
        <v>1684588847</v>
      </c>
      <c r="E6629" s="6">
        <v>0.78444781180885415</v>
      </c>
      <c r="F6629" s="7">
        <v>0.78730323503686039</v>
      </c>
    </row>
    <row r="6630" spans="4:6" x14ac:dyDescent="0.3">
      <c r="D6630" s="5">
        <f t="shared" si="105"/>
        <v>172456235</v>
      </c>
      <c r="E6630" s="6">
        <v>8.0306192469136964E-2</v>
      </c>
      <c r="F6630" s="7">
        <v>-1.4030149365366857</v>
      </c>
    </row>
    <row r="6631" spans="4:6" x14ac:dyDescent="0.3">
      <c r="D6631" s="5">
        <f t="shared" si="105"/>
        <v>988303913</v>
      </c>
      <c r="E6631" s="6">
        <v>0.46021487280746443</v>
      </c>
      <c r="F6631" s="7">
        <v>-9.989240564122974E-2</v>
      </c>
    </row>
    <row r="6632" spans="4:6" x14ac:dyDescent="0.3">
      <c r="D6632" s="5">
        <f t="shared" si="105"/>
        <v>68966318</v>
      </c>
      <c r="E6632" s="6">
        <v>3.2114944450664283E-2</v>
      </c>
      <c r="F6632" s="7">
        <v>-1.8505807659185809</v>
      </c>
    </row>
    <row r="6633" spans="4:6" x14ac:dyDescent="0.3">
      <c r="D6633" s="5">
        <f t="shared" si="105"/>
        <v>473483328</v>
      </c>
      <c r="E6633" s="6">
        <v>0.22048285624057321</v>
      </c>
      <c r="F6633" s="7">
        <v>-0.77056348387646623</v>
      </c>
    </row>
    <row r="6634" spans="4:6" x14ac:dyDescent="0.3">
      <c r="D6634" s="5">
        <f t="shared" si="105"/>
        <v>1992754514</v>
      </c>
      <c r="E6634" s="6">
        <v>0.92794863314176779</v>
      </c>
      <c r="F6634" s="7">
        <v>1.4606819903709869</v>
      </c>
    </row>
    <row r="6635" spans="4:6" x14ac:dyDescent="0.3">
      <c r="D6635" s="5">
        <f t="shared" si="105"/>
        <v>18145223</v>
      </c>
      <c r="E6635" s="6">
        <v>8.449527908535235E-3</v>
      </c>
      <c r="F6635" s="7">
        <v>-2.3888966418584578</v>
      </c>
    </row>
    <row r="6636" spans="4:6" x14ac:dyDescent="0.3">
      <c r="D6636" s="5">
        <f t="shared" si="105"/>
        <v>1862215104</v>
      </c>
      <c r="E6636" s="6">
        <v>0.86716148338016263</v>
      </c>
      <c r="F6636" s="7">
        <v>1.113073105600179</v>
      </c>
    </row>
    <row r="6637" spans="4:6" x14ac:dyDescent="0.3">
      <c r="D6637" s="5">
        <f t="shared" si="105"/>
        <v>1614789058</v>
      </c>
      <c r="E6637" s="6">
        <v>0.75194475217903478</v>
      </c>
      <c r="F6637" s="7">
        <v>0.6806223270428774</v>
      </c>
    </row>
    <row r="6638" spans="4:6" x14ac:dyDescent="0.3">
      <c r="D6638" s="5">
        <f t="shared" si="105"/>
        <v>268683559</v>
      </c>
      <c r="E6638" s="6">
        <v>0.12511553207888784</v>
      </c>
      <c r="F6638" s="7">
        <v>-1.149788327056998</v>
      </c>
    </row>
    <row r="6639" spans="4:6" x14ac:dyDescent="0.3">
      <c r="D6639" s="5">
        <f t="shared" si="105"/>
        <v>970332256</v>
      </c>
      <c r="E6639" s="6">
        <v>0.45184616786599735</v>
      </c>
      <c r="F6639" s="7">
        <v>-0.12099835804268075</v>
      </c>
    </row>
    <row r="6640" spans="4:6" x14ac:dyDescent="0.3">
      <c r="D6640" s="5">
        <f t="shared" si="105"/>
        <v>142504659</v>
      </c>
      <c r="E6640" s="6">
        <v>6.6358903019091961E-2</v>
      </c>
      <c r="F6640" s="7">
        <v>-1.5034703158526581</v>
      </c>
    </row>
    <row r="6641" spans="4:6" x14ac:dyDescent="0.3">
      <c r="D6641" s="5">
        <f t="shared" si="105"/>
        <v>452273248</v>
      </c>
      <c r="E6641" s="6">
        <v>0.21060614307467468</v>
      </c>
      <c r="F6641" s="7">
        <v>-0.80431983348899894</v>
      </c>
    </row>
    <row r="6642" spans="4:6" x14ac:dyDescent="0.3">
      <c r="D6642" s="5">
        <f t="shared" si="105"/>
        <v>363198806</v>
      </c>
      <c r="E6642" s="6">
        <v>0.16912762370810622</v>
      </c>
      <c r="F6642" s="7">
        <v>-0.95761834051001693</v>
      </c>
    </row>
    <row r="6643" spans="4:6" x14ac:dyDescent="0.3">
      <c r="D6643" s="5">
        <f t="shared" si="105"/>
        <v>2060553965</v>
      </c>
      <c r="E6643" s="6">
        <v>0.95952021280258915</v>
      </c>
      <c r="F6643" s="7">
        <v>1.7451453319377956</v>
      </c>
    </row>
    <row r="6644" spans="4:6" x14ac:dyDescent="0.3">
      <c r="D6644" s="5">
        <f t="shared" si="105"/>
        <v>366416</v>
      </c>
      <c r="E6644" s="6">
        <v>1.706257464090602E-4</v>
      </c>
      <c r="F6644" s="7">
        <v>-3.581787368923798</v>
      </c>
    </row>
    <row r="6645" spans="4:6" x14ac:dyDescent="0.3">
      <c r="D6645" s="5">
        <f t="shared" si="105"/>
        <v>507397560</v>
      </c>
      <c r="E6645" s="6">
        <v>0.23627540118645449</v>
      </c>
      <c r="F6645" s="7">
        <v>-0.71833492233833462</v>
      </c>
    </row>
    <row r="6646" spans="4:6" x14ac:dyDescent="0.3">
      <c r="D6646" s="5">
        <f t="shared" si="105"/>
        <v>536624725</v>
      </c>
      <c r="E6646" s="6">
        <v>0.24988536047738544</v>
      </c>
      <c r="F6646" s="7">
        <v>-0.67485054921208054</v>
      </c>
    </row>
    <row r="6647" spans="4:6" x14ac:dyDescent="0.3">
      <c r="D6647" s="5">
        <f t="shared" si="105"/>
        <v>464350361</v>
      </c>
      <c r="E6647" s="6">
        <v>0.2162299870664533</v>
      </c>
      <c r="F6647" s="7">
        <v>-0.78498907490479775</v>
      </c>
    </row>
    <row r="6648" spans="4:6" x14ac:dyDescent="0.3">
      <c r="D6648" s="5">
        <f t="shared" si="105"/>
        <v>1369452092</v>
      </c>
      <c r="E6648" s="6">
        <v>0.63770082466090172</v>
      </c>
      <c r="F6648" s="7">
        <v>0.35231992001714985</v>
      </c>
    </row>
    <row r="6649" spans="4:6" x14ac:dyDescent="0.3">
      <c r="D6649" s="5">
        <f t="shared" si="105"/>
        <v>980310978</v>
      </c>
      <c r="E6649" s="6">
        <v>0.456492872402531</v>
      </c>
      <c r="F6649" s="7">
        <v>-0.10927327285216819</v>
      </c>
    </row>
    <row r="6650" spans="4:6" x14ac:dyDescent="0.3">
      <c r="D6650" s="5">
        <f t="shared" si="105"/>
        <v>789057393</v>
      </c>
      <c r="E6650" s="6">
        <v>0.36743348172626783</v>
      </c>
      <c r="F6650" s="7">
        <v>-0.33865855814163337</v>
      </c>
    </row>
    <row r="6651" spans="4:6" x14ac:dyDescent="0.3">
      <c r="D6651" s="5">
        <f t="shared" si="105"/>
        <v>819454311</v>
      </c>
      <c r="E6651" s="6">
        <v>0.38158814970551819</v>
      </c>
      <c r="F6651" s="7">
        <v>-0.30131238269380206</v>
      </c>
    </row>
    <row r="6652" spans="4:6" x14ac:dyDescent="0.3">
      <c r="D6652" s="5">
        <f t="shared" si="105"/>
        <v>1377752188</v>
      </c>
      <c r="E6652" s="6">
        <v>0.6415658580526391</v>
      </c>
      <c r="F6652" s="7">
        <v>0.36264741771730313</v>
      </c>
    </row>
    <row r="6653" spans="4:6" x14ac:dyDescent="0.3">
      <c r="D6653" s="5">
        <f t="shared" si="105"/>
        <v>54803005</v>
      </c>
      <c r="E6653" s="6">
        <v>2.5519637880399487E-2</v>
      </c>
      <c r="F6653" s="7">
        <v>-1.9511494034864236</v>
      </c>
    </row>
    <row r="6654" spans="4:6" x14ac:dyDescent="0.3">
      <c r="D6654" s="5">
        <f t="shared" si="105"/>
        <v>1843484898</v>
      </c>
      <c r="E6654" s="6">
        <v>0.85843955153454055</v>
      </c>
      <c r="F6654" s="7">
        <v>1.0733348662109659</v>
      </c>
    </row>
    <row r="6655" spans="4:6" x14ac:dyDescent="0.3">
      <c r="D6655" s="5">
        <f t="shared" si="105"/>
        <v>1579630619</v>
      </c>
      <c r="E6655" s="6">
        <v>0.73557282819931658</v>
      </c>
      <c r="F6655" s="7">
        <v>0.62975583769313348</v>
      </c>
    </row>
    <row r="6656" spans="4:6" x14ac:dyDescent="0.3">
      <c r="D6656" s="5">
        <f t="shared" si="105"/>
        <v>1795239367</v>
      </c>
      <c r="E6656" s="6">
        <v>0.83597347544131195</v>
      </c>
      <c r="F6656" s="7">
        <v>0.97804301657471893</v>
      </c>
    </row>
    <row r="6657" spans="4:6" x14ac:dyDescent="0.3">
      <c r="D6657" s="5">
        <f t="shared" si="105"/>
        <v>591877066</v>
      </c>
      <c r="E6657" s="6">
        <v>0.27561423673817353</v>
      </c>
      <c r="F6657" s="7">
        <v>-0.59592029657826395</v>
      </c>
    </row>
    <row r="6658" spans="4:6" x14ac:dyDescent="0.3">
      <c r="D6658" s="5">
        <f t="shared" si="105"/>
        <v>375413198</v>
      </c>
      <c r="E6658" s="6">
        <v>0.17481539321580472</v>
      </c>
      <c r="F6658" s="7">
        <v>-0.93530568486985677</v>
      </c>
    </row>
    <row r="6659" spans="4:6" x14ac:dyDescent="0.3">
      <c r="D6659" s="5">
        <f t="shared" ref="D6659:D6722" si="106">MOD(D6658*$B$4,$B$5)</f>
        <v>1103467272</v>
      </c>
      <c r="E6659" s="6">
        <v>0.51384199086003191</v>
      </c>
      <c r="F6659" s="7">
        <v>3.4703690284508391E-2</v>
      </c>
    </row>
    <row r="6660" spans="4:6" x14ac:dyDescent="0.3">
      <c r="D6660" s="5">
        <f t="shared" si="106"/>
        <v>1431790171</v>
      </c>
      <c r="E6660" s="6">
        <v>0.66672925480336809</v>
      </c>
      <c r="F6660" s="7">
        <v>0.43089944037398481</v>
      </c>
    </row>
    <row r="6661" spans="4:6" x14ac:dyDescent="0.3">
      <c r="D6661" s="5">
        <f t="shared" si="106"/>
        <v>1477132940</v>
      </c>
      <c r="E6661" s="6">
        <v>0.68784362700566992</v>
      </c>
      <c r="F6661" s="7">
        <v>0.48974727271142543</v>
      </c>
    </row>
    <row r="6662" spans="4:6" x14ac:dyDescent="0.3">
      <c r="D6662" s="5">
        <f t="shared" si="106"/>
        <v>1932099046</v>
      </c>
      <c r="E6662" s="6">
        <v>0.89970372980432933</v>
      </c>
      <c r="F6662" s="7">
        <v>1.279865222955902</v>
      </c>
    </row>
    <row r="6663" spans="4:6" x14ac:dyDescent="0.3">
      <c r="D6663" s="5">
        <f t="shared" si="106"/>
        <v>1285743903</v>
      </c>
      <c r="E6663" s="6">
        <v>0.59872116157665956</v>
      </c>
      <c r="F6663" s="7">
        <v>0.25003836873082935</v>
      </c>
    </row>
    <row r="6664" spans="4:6" x14ac:dyDescent="0.3">
      <c r="D6664" s="5">
        <f t="shared" si="106"/>
        <v>1866543413</v>
      </c>
      <c r="E6664" s="6">
        <v>0.86917700932284536</v>
      </c>
      <c r="F6664" s="7">
        <v>1.1225092393459311</v>
      </c>
    </row>
    <row r="6665" spans="4:6" x14ac:dyDescent="0.3">
      <c r="D6665" s="5">
        <f t="shared" si="106"/>
        <v>93195391</v>
      </c>
      <c r="E6665" s="6">
        <v>4.3397485784625156E-2</v>
      </c>
      <c r="F6665" s="7">
        <v>-1.7125521019385572</v>
      </c>
    </row>
    <row r="6666" spans="4:6" x14ac:dyDescent="0.3">
      <c r="D6666" s="5">
        <f t="shared" si="106"/>
        <v>1803962143</v>
      </c>
      <c r="E6666" s="6">
        <v>0.84003533454615187</v>
      </c>
      <c r="F6666" s="7">
        <v>0.99460311704798965</v>
      </c>
    </row>
    <row r="6667" spans="4:6" x14ac:dyDescent="0.3">
      <c r="D6667" s="5">
        <f t="shared" si="106"/>
        <v>742202550</v>
      </c>
      <c r="E6667" s="6">
        <v>0.34561499519796574</v>
      </c>
      <c r="F6667" s="7">
        <v>-0.39718642706848556</v>
      </c>
    </row>
    <row r="6668" spans="4:6" x14ac:dyDescent="0.3">
      <c r="D6668" s="5">
        <f t="shared" si="106"/>
        <v>389608149</v>
      </c>
      <c r="E6668" s="6">
        <v>0.18142543237789108</v>
      </c>
      <c r="F6668" s="7">
        <v>-0.90994623518318896</v>
      </c>
    </row>
    <row r="6669" spans="4:6" x14ac:dyDescent="0.3">
      <c r="D6669" s="5">
        <f t="shared" si="106"/>
        <v>1260663600</v>
      </c>
      <c r="E6669" s="6">
        <v>0.58704223538473455</v>
      </c>
      <c r="F6669" s="7">
        <v>0.21994302282931122</v>
      </c>
    </row>
    <row r="6670" spans="4:6" x14ac:dyDescent="0.3">
      <c r="D6670" s="5">
        <f t="shared" si="106"/>
        <v>248530561</v>
      </c>
      <c r="E6670" s="6">
        <v>0.11573106107835757</v>
      </c>
      <c r="F6670" s="7">
        <v>-1.196600970169734</v>
      </c>
    </row>
    <row r="6671" spans="4:6" x14ac:dyDescent="0.3">
      <c r="D6671" s="5">
        <f t="shared" si="106"/>
        <v>975057889</v>
      </c>
      <c r="E6671" s="6">
        <v>0.4540467122141707</v>
      </c>
      <c r="F6671" s="7">
        <v>-0.1154437232958006</v>
      </c>
    </row>
    <row r="6672" spans="4:6" x14ac:dyDescent="0.3">
      <c r="D6672" s="5">
        <f t="shared" si="106"/>
        <v>620268620</v>
      </c>
      <c r="E6672" s="6">
        <v>0.2888350843347936</v>
      </c>
      <c r="F6672" s="7">
        <v>-0.55679109516258973</v>
      </c>
    </row>
    <row r="6673" spans="4:6" x14ac:dyDescent="0.3">
      <c r="D6673" s="5">
        <f t="shared" si="106"/>
        <v>769549546</v>
      </c>
      <c r="E6673" s="6">
        <v>0.35834943257118523</v>
      </c>
      <c r="F6673" s="7">
        <v>-0.36287419366835849</v>
      </c>
    </row>
    <row r="6674" spans="4:6" x14ac:dyDescent="0.3">
      <c r="D6674" s="5">
        <f t="shared" si="106"/>
        <v>1901492807</v>
      </c>
      <c r="E6674" s="6">
        <v>0.88545158913866762</v>
      </c>
      <c r="F6674" s="7">
        <v>1.2026886654468942</v>
      </c>
    </row>
    <row r="6675" spans="4:6" x14ac:dyDescent="0.3">
      <c r="D6675" s="5">
        <f t="shared" si="106"/>
        <v>1360730270</v>
      </c>
      <c r="E6675" s="6">
        <v>0.63363940979693034</v>
      </c>
      <c r="F6675" s="7">
        <v>0.34150800392444913</v>
      </c>
    </row>
    <row r="6676" spans="4:6" x14ac:dyDescent="0.3">
      <c r="D6676" s="5">
        <f t="shared" si="106"/>
        <v>876036028</v>
      </c>
      <c r="E6676" s="6">
        <v>0.40793606490635875</v>
      </c>
      <c r="F6676" s="7">
        <v>-0.23285741187004694</v>
      </c>
    </row>
    <row r="6677" spans="4:6" x14ac:dyDescent="0.3">
      <c r="D6677" s="5">
        <f t="shared" si="106"/>
        <v>1034614511</v>
      </c>
      <c r="E6677" s="6">
        <v>0.48177992550821969</v>
      </c>
      <c r="F6677" s="7">
        <v>-4.5686842508517268E-2</v>
      </c>
    </row>
    <row r="6678" spans="4:6" x14ac:dyDescent="0.3">
      <c r="D6678" s="5">
        <f t="shared" si="106"/>
        <v>2144849496</v>
      </c>
      <c r="E6678" s="6">
        <v>0.9987733783188959</v>
      </c>
      <c r="F6678" s="7">
        <v>3.0290496812734342</v>
      </c>
    </row>
    <row r="6679" spans="4:6" x14ac:dyDescent="0.3">
      <c r="D6679" s="5">
        <f t="shared" si="106"/>
        <v>1695915899</v>
      </c>
      <c r="E6679" s="6">
        <v>0.78972238142948814</v>
      </c>
      <c r="F6679" s="7">
        <v>0.80545834068117772</v>
      </c>
    </row>
    <row r="6680" spans="4:6" x14ac:dyDescent="0.3">
      <c r="D6680" s="5">
        <f t="shared" si="106"/>
        <v>1479736989</v>
      </c>
      <c r="E6680" s="6">
        <v>0.68905623181635167</v>
      </c>
      <c r="F6680" s="7">
        <v>0.4931769878219826</v>
      </c>
    </row>
    <row r="6681" spans="4:6" x14ac:dyDescent="0.3">
      <c r="D6681" s="5">
        <f t="shared" si="106"/>
        <v>930613152</v>
      </c>
      <c r="E6681" s="6">
        <v>0.43335051874942193</v>
      </c>
      <c r="F6681" s="7">
        <v>-0.16785031605755404</v>
      </c>
    </row>
    <row r="6682" spans="4:6" x14ac:dyDescent="0.3">
      <c r="D6682" s="5">
        <f t="shared" si="106"/>
        <v>564532246</v>
      </c>
      <c r="E6682" s="6">
        <v>0.26288081264391616</v>
      </c>
      <c r="F6682" s="7">
        <v>-0.63448918090921158</v>
      </c>
    </row>
    <row r="6683" spans="4:6" x14ac:dyDescent="0.3">
      <c r="D6683" s="5">
        <f t="shared" si="106"/>
        <v>1116049883</v>
      </c>
      <c r="E6683" s="6">
        <v>0.51970122570144128</v>
      </c>
      <c r="F6683" s="7">
        <v>4.9403738892407886E-2</v>
      </c>
    </row>
    <row r="6684" spans="4:6" x14ac:dyDescent="0.3">
      <c r="D6684" s="5">
        <f t="shared" si="106"/>
        <v>1069133651</v>
      </c>
      <c r="E6684" s="6">
        <v>0.49785415269234606</v>
      </c>
      <c r="F6684" s="7">
        <v>-5.378867471385539E-3</v>
      </c>
    </row>
    <row r="6685" spans="4:6" x14ac:dyDescent="0.3">
      <c r="D6685" s="5">
        <f t="shared" si="106"/>
        <v>1970946364</v>
      </c>
      <c r="E6685" s="6">
        <v>0.91779342192950975</v>
      </c>
      <c r="F6685" s="7">
        <v>1.3903811870746348</v>
      </c>
    </row>
    <row r="6686" spans="4:6" x14ac:dyDescent="0.3">
      <c r="D6686" s="5">
        <f t="shared" si="106"/>
        <v>1731407250</v>
      </c>
      <c r="E6686" s="6">
        <v>0.80624932963983098</v>
      </c>
      <c r="F6686" s="7">
        <v>0.86415756337738348</v>
      </c>
    </row>
    <row r="6687" spans="4:6" x14ac:dyDescent="0.3">
      <c r="D6687" s="5">
        <f t="shared" si="106"/>
        <v>990790804</v>
      </c>
      <c r="E6687" s="6">
        <v>0.46137292167299698</v>
      </c>
      <c r="F6687" s="7">
        <v>-9.6975509508287136E-2</v>
      </c>
    </row>
    <row r="6688" spans="4:6" x14ac:dyDescent="0.3">
      <c r="D6688" s="5">
        <f t="shared" si="106"/>
        <v>2002081194</v>
      </c>
      <c r="E6688" s="6">
        <v>0.93229170696092001</v>
      </c>
      <c r="F6688" s="7">
        <v>1.4930787049172438</v>
      </c>
    </row>
    <row r="6689" spans="4:6" x14ac:dyDescent="0.3">
      <c r="D6689" s="5">
        <f t="shared" si="106"/>
        <v>1402233280</v>
      </c>
      <c r="E6689" s="6">
        <v>0.65296575487867536</v>
      </c>
      <c r="F6689" s="7">
        <v>0.39333984862749516</v>
      </c>
    </row>
    <row r="6690" spans="4:6" x14ac:dyDescent="0.3">
      <c r="D6690" s="5">
        <f t="shared" si="106"/>
        <v>665589087</v>
      </c>
      <c r="E6690" s="6">
        <v>0.30993907135905613</v>
      </c>
      <c r="F6690" s="7">
        <v>-0.49602305814402109</v>
      </c>
    </row>
    <row r="6691" spans="4:6" x14ac:dyDescent="0.3">
      <c r="D6691" s="5">
        <f t="shared" si="106"/>
        <v>147975810</v>
      </c>
      <c r="E6691" s="6">
        <v>6.8906606239179713E-2</v>
      </c>
      <c r="F6691" s="7">
        <v>-1.4839838222972603</v>
      </c>
    </row>
    <row r="6692" spans="4:6" x14ac:dyDescent="0.3">
      <c r="D6692" s="5">
        <f t="shared" si="106"/>
        <v>409714588</v>
      </c>
      <c r="E6692" s="6">
        <v>0.19078822265452539</v>
      </c>
      <c r="F6692" s="7">
        <v>-0.87499533256352735</v>
      </c>
    </row>
    <row r="6693" spans="4:6" x14ac:dyDescent="0.3">
      <c r="D6693" s="5">
        <f t="shared" si="106"/>
        <v>1155972125</v>
      </c>
      <c r="E6693" s="6">
        <v>0.53829146832068586</v>
      </c>
      <c r="F6693" s="7">
        <v>9.6130329538923698E-2</v>
      </c>
    </row>
    <row r="6694" spans="4:6" x14ac:dyDescent="0.3">
      <c r="D6694" s="5">
        <f t="shared" si="106"/>
        <v>1862845874</v>
      </c>
      <c r="E6694" s="6">
        <v>0.8674552085506313</v>
      </c>
      <c r="F6694" s="7">
        <v>1.1144420716604579</v>
      </c>
    </row>
    <row r="6695" spans="4:6" x14ac:dyDescent="0.3">
      <c r="D6695" s="5">
        <f t="shared" si="106"/>
        <v>1997916670</v>
      </c>
      <c r="E6695" s="6">
        <v>0.93035244935224992</v>
      </c>
      <c r="F6695" s="7">
        <v>1.4784210996103322</v>
      </c>
    </row>
    <row r="6696" spans="4:6" x14ac:dyDescent="0.3">
      <c r="D6696" s="5">
        <f t="shared" si="106"/>
        <v>92474447</v>
      </c>
      <c r="E6696" s="6">
        <v>4.3061770073195706E-2</v>
      </c>
      <c r="F6696" s="7">
        <v>-1.7162104014162289</v>
      </c>
    </row>
    <row r="6697" spans="4:6" x14ac:dyDescent="0.3">
      <c r="D6697" s="5">
        <f t="shared" si="106"/>
        <v>1363012671</v>
      </c>
      <c r="E6697" s="6">
        <v>0.63470223558573258</v>
      </c>
      <c r="F6697" s="7">
        <v>0.34433345306370333</v>
      </c>
    </row>
    <row r="6698" spans="4:6" x14ac:dyDescent="0.3">
      <c r="D6698" s="5">
        <f t="shared" si="106"/>
        <v>1528148702</v>
      </c>
      <c r="E6698" s="6">
        <v>0.71159969243369969</v>
      </c>
      <c r="F6698" s="7">
        <v>0.55806409830369563</v>
      </c>
    </row>
    <row r="6699" spans="4:6" x14ac:dyDescent="0.3">
      <c r="D6699" s="5">
        <f t="shared" si="106"/>
        <v>1350203439</v>
      </c>
      <c r="E6699" s="6">
        <v>0.62873747211763398</v>
      </c>
      <c r="F6699" s="7">
        <v>0.3285113608810234</v>
      </c>
    </row>
    <row r="6700" spans="4:6" x14ac:dyDescent="0.3">
      <c r="D6700" s="5">
        <f t="shared" si="106"/>
        <v>1689001166</v>
      </c>
      <c r="E6700" s="6">
        <v>0.78650245795632012</v>
      </c>
      <c r="F6700" s="7">
        <v>0.79434419149748203</v>
      </c>
    </row>
    <row r="6701" spans="4:6" x14ac:dyDescent="0.3">
      <c r="D6701" s="5">
        <f t="shared" si="106"/>
        <v>558625631</v>
      </c>
      <c r="E6701" s="6">
        <v>0.2601303306968234</v>
      </c>
      <c r="F6701" s="7">
        <v>-0.64294365498392614</v>
      </c>
    </row>
    <row r="6702" spans="4:6" x14ac:dyDescent="0.3">
      <c r="D6702" s="5">
        <f t="shared" si="106"/>
        <v>1613162269</v>
      </c>
      <c r="E6702" s="6">
        <v>0.75118721951841116</v>
      </c>
      <c r="F6702" s="7">
        <v>0.67823049370490263</v>
      </c>
    </row>
    <row r="6703" spans="4:6" x14ac:dyDescent="0.3">
      <c r="D6703" s="5">
        <f t="shared" si="106"/>
        <v>1198846679</v>
      </c>
      <c r="E6703" s="6">
        <v>0.55825648834766495</v>
      </c>
      <c r="F6703" s="7">
        <v>0.14655025128064819</v>
      </c>
    </row>
    <row r="6704" spans="4:6" x14ac:dyDescent="0.3">
      <c r="D6704" s="5">
        <f t="shared" si="106"/>
        <v>1286206300</v>
      </c>
      <c r="E6704" s="6">
        <v>0.5989364819591273</v>
      </c>
      <c r="F6704" s="7">
        <v>0.25059527384330549</v>
      </c>
    </row>
    <row r="6705" spans="4:6" x14ac:dyDescent="0.3">
      <c r="D6705" s="5">
        <f t="shared" si="106"/>
        <v>564588883</v>
      </c>
      <c r="E6705" s="6">
        <v>0.26290718630227</v>
      </c>
      <c r="F6705" s="7">
        <v>-0.63440833323099466</v>
      </c>
    </row>
    <row r="6706" spans="4:6" x14ac:dyDescent="0.3">
      <c r="D6706" s="5">
        <f t="shared" si="106"/>
        <v>1702490863</v>
      </c>
      <c r="E6706" s="6">
        <v>0.79278408763258168</v>
      </c>
      <c r="F6706" s="7">
        <v>0.81611944291683447</v>
      </c>
    </row>
    <row r="6707" spans="4:6" x14ac:dyDescent="0.3">
      <c r="D6707" s="5">
        <f t="shared" si="106"/>
        <v>1032244477</v>
      </c>
      <c r="E6707" s="6">
        <v>0.48067629242378873</v>
      </c>
      <c r="F6707" s="7">
        <v>-4.8456307784009368E-2</v>
      </c>
    </row>
    <row r="6708" spans="4:6" x14ac:dyDescent="0.3">
      <c r="D6708" s="5">
        <f t="shared" si="106"/>
        <v>1557571573</v>
      </c>
      <c r="E6708" s="6">
        <v>0.72530078443260937</v>
      </c>
      <c r="F6708" s="7">
        <v>0.59866180683834858</v>
      </c>
    </row>
    <row r="6709" spans="4:6" x14ac:dyDescent="0.3">
      <c r="D6709" s="5">
        <f t="shared" si="106"/>
        <v>2134918813</v>
      </c>
      <c r="E6709" s="6">
        <v>0.99414904368496415</v>
      </c>
      <c r="F6709" s="7">
        <v>2.5210081963684239</v>
      </c>
    </row>
    <row r="6710" spans="4:6" x14ac:dyDescent="0.3">
      <c r="D6710" s="5">
        <f t="shared" si="106"/>
        <v>1220770087</v>
      </c>
      <c r="E6710" s="6">
        <v>0.56846537074862546</v>
      </c>
      <c r="F6710" s="7">
        <v>0.17246845562812102</v>
      </c>
    </row>
    <row r="6711" spans="4:6" x14ac:dyDescent="0.3">
      <c r="D6711" s="5">
        <f t="shared" si="106"/>
        <v>841595897</v>
      </c>
      <c r="E6711" s="6">
        <v>0.39189862915491558</v>
      </c>
      <c r="F6711" s="7">
        <v>-0.27437395222261002</v>
      </c>
    </row>
    <row r="6712" spans="4:6" x14ac:dyDescent="0.3">
      <c r="D6712" s="5">
        <f t="shared" si="106"/>
        <v>727393788</v>
      </c>
      <c r="E6712" s="6">
        <v>0.33871912801518955</v>
      </c>
      <c r="F6712" s="7">
        <v>-0.41596139026643553</v>
      </c>
    </row>
    <row r="6713" spans="4:6" x14ac:dyDescent="0.3">
      <c r="D6713" s="5">
        <f t="shared" si="106"/>
        <v>667912098</v>
      </c>
      <c r="E6713" s="6">
        <v>0.31102080765275358</v>
      </c>
      <c r="F6713" s="7">
        <v>-0.49295891819226723</v>
      </c>
    </row>
    <row r="6714" spans="4:6" x14ac:dyDescent="0.3">
      <c r="D6714" s="5">
        <f t="shared" si="106"/>
        <v>612890147</v>
      </c>
      <c r="E6714" s="6">
        <v>0.28539921509604826</v>
      </c>
      <c r="F6714" s="7">
        <v>-0.56687600113976344</v>
      </c>
    </row>
    <row r="6715" spans="4:6" x14ac:dyDescent="0.3">
      <c r="D6715" s="5">
        <f t="shared" si="106"/>
        <v>1085564765</v>
      </c>
      <c r="E6715" s="6">
        <v>0.50550548639661208</v>
      </c>
      <c r="F6715" s="7">
        <v>1.3800645928337463E-2</v>
      </c>
    </row>
    <row r="6716" spans="4:6" x14ac:dyDescent="0.3">
      <c r="D6716" s="5">
        <f t="shared" si="106"/>
        <v>548300868</v>
      </c>
      <c r="E6716" s="6">
        <v>0.25532248826261844</v>
      </c>
      <c r="F6716" s="7">
        <v>-0.65783373193920291</v>
      </c>
    </row>
    <row r="6717" spans="4:6" x14ac:dyDescent="0.3">
      <c r="D6717" s="5">
        <f t="shared" si="106"/>
        <v>1442733600</v>
      </c>
      <c r="E6717" s="6">
        <v>0.67182518604381491</v>
      </c>
      <c r="F6717" s="7">
        <v>0.4449586622523633</v>
      </c>
    </row>
    <row r="6718" spans="4:6" x14ac:dyDescent="0.3">
      <c r="D6718" s="5">
        <f t="shared" si="106"/>
        <v>1446417037</v>
      </c>
      <c r="E6718" s="6">
        <v>0.67354042006054937</v>
      </c>
      <c r="F6718" s="7">
        <v>0.44971055463930087</v>
      </c>
    </row>
    <row r="6719" spans="4:6" x14ac:dyDescent="0.3">
      <c r="D6719" s="5">
        <f t="shared" si="106"/>
        <v>1008461763</v>
      </c>
      <c r="E6719" s="6">
        <v>0.46960160319656286</v>
      </c>
      <c r="F6719" s="7">
        <v>-7.6271365619898598E-2</v>
      </c>
    </row>
    <row r="6720" spans="4:6" x14ac:dyDescent="0.3">
      <c r="D6720" s="5">
        <f t="shared" si="106"/>
        <v>298451577</v>
      </c>
      <c r="E6720" s="6">
        <v>0.13897734567427761</v>
      </c>
      <c r="F6720" s="7">
        <v>-1.0849254131879291</v>
      </c>
    </row>
    <row r="6721" spans="4:6" x14ac:dyDescent="0.3">
      <c r="D6721" s="5">
        <f t="shared" si="106"/>
        <v>1235769291</v>
      </c>
      <c r="E6721" s="6">
        <v>0.57544991939836176</v>
      </c>
      <c r="F6721" s="7">
        <v>0.1902666812647128</v>
      </c>
    </row>
    <row r="6722" spans="4:6" x14ac:dyDescent="0.3">
      <c r="D6722" s="5">
        <f t="shared" si="106"/>
        <v>1166183142</v>
      </c>
      <c r="E6722" s="6">
        <v>0.54304634364605542</v>
      </c>
      <c r="F6722" s="7">
        <v>0.1081114158328768</v>
      </c>
    </row>
    <row r="6723" spans="4:6" x14ac:dyDescent="0.3">
      <c r="D6723" s="5">
        <f t="shared" ref="D6723:D6786" si="107">MOD(D6722*$B$4,$B$5)</f>
        <v>837608671</v>
      </c>
      <c r="E6723" s="6">
        <v>0.39004193236123952</v>
      </c>
      <c r="F6723" s="7">
        <v>-0.2792097459985699</v>
      </c>
    </row>
    <row r="6724" spans="4:6" x14ac:dyDescent="0.3">
      <c r="D6724" s="5">
        <f t="shared" si="107"/>
        <v>1533535772</v>
      </c>
      <c r="E6724" s="6">
        <v>0.71410824238705284</v>
      </c>
      <c r="F6724" s="7">
        <v>0.56542677778259587</v>
      </c>
    </row>
    <row r="6725" spans="4:6" x14ac:dyDescent="0.3">
      <c r="D6725" s="5">
        <f t="shared" si="107"/>
        <v>1543938122</v>
      </c>
      <c r="E6725" s="6">
        <v>0.71895221408358978</v>
      </c>
      <c r="F6725" s="7">
        <v>0.57973168635718608</v>
      </c>
    </row>
    <row r="6726" spans="4:6" x14ac:dyDescent="0.3">
      <c r="D6726" s="5">
        <f t="shared" si="107"/>
        <v>1164601574</v>
      </c>
      <c r="E6726" s="6">
        <v>0.5423098686545248</v>
      </c>
      <c r="F6726" s="7">
        <v>0.10625471200459603</v>
      </c>
    </row>
    <row r="6727" spans="4:6" x14ac:dyDescent="0.3">
      <c r="D6727" s="5">
        <f t="shared" si="107"/>
        <v>1803151035</v>
      </c>
      <c r="E6727" s="6">
        <v>0.83965763295037454</v>
      </c>
      <c r="F6727" s="7">
        <v>0.99305175358819131</v>
      </c>
    </row>
    <row r="6728" spans="4:6" x14ac:dyDescent="0.3">
      <c r="D6728" s="5">
        <f t="shared" si="107"/>
        <v>243913928</v>
      </c>
      <c r="E6728" s="6">
        <v>0.11358127381054803</v>
      </c>
      <c r="F6728" s="7">
        <v>-1.2077003389302621</v>
      </c>
    </row>
    <row r="6729" spans="4:6" x14ac:dyDescent="0.3">
      <c r="D6729" s="5">
        <f t="shared" si="107"/>
        <v>1463865634</v>
      </c>
      <c r="E6729" s="6">
        <v>0.68166555620885039</v>
      </c>
      <c r="F6729" s="7">
        <v>0.47236134907914085</v>
      </c>
    </row>
    <row r="6730" spans="4:6" x14ac:dyDescent="0.3">
      <c r="D6730" s="5">
        <f t="shared" si="107"/>
        <v>1456097926</v>
      </c>
      <c r="E6730" s="6">
        <v>0.67804843529877112</v>
      </c>
      <c r="F6730" s="7">
        <v>0.4622484960705448</v>
      </c>
    </row>
    <row r="6731" spans="4:6" x14ac:dyDescent="0.3">
      <c r="D6731" s="5">
        <f t="shared" si="107"/>
        <v>163219636</v>
      </c>
      <c r="E6731" s="6">
        <v>7.600506588444586E-2</v>
      </c>
      <c r="F6731" s="7">
        <v>-1.432467293837093</v>
      </c>
    </row>
    <row r="6732" spans="4:6" x14ac:dyDescent="0.3">
      <c r="D6732" s="5">
        <f t="shared" si="107"/>
        <v>1805032160</v>
      </c>
      <c r="E6732" s="6">
        <v>0.84053360004027711</v>
      </c>
      <c r="F6732" s="7">
        <v>0.99665335139419697</v>
      </c>
    </row>
    <row r="6733" spans="4:6" x14ac:dyDescent="0.3">
      <c r="D6733" s="5">
        <f t="shared" si="107"/>
        <v>853385629</v>
      </c>
      <c r="E6733" s="6">
        <v>0.39738865094016179</v>
      </c>
      <c r="F6733" s="7">
        <v>-0.26011210358475723</v>
      </c>
    </row>
    <row r="6734" spans="4:6" x14ac:dyDescent="0.3">
      <c r="D6734" s="5">
        <f t="shared" si="107"/>
        <v>746380705</v>
      </c>
      <c r="E6734" s="6">
        <v>0.347560600235649</v>
      </c>
      <c r="F6734" s="7">
        <v>-0.39191475497573702</v>
      </c>
    </row>
    <row r="6735" spans="4:6" x14ac:dyDescent="0.3">
      <c r="D6735" s="5">
        <f t="shared" si="107"/>
        <v>209865336</v>
      </c>
      <c r="E6735" s="6">
        <v>9.7726162614045819E-2</v>
      </c>
      <c r="F6735" s="7">
        <v>-1.2946171730761582</v>
      </c>
    </row>
    <row r="6736" spans="4:6" x14ac:dyDescent="0.3">
      <c r="D6736" s="5">
        <f t="shared" si="107"/>
        <v>729271157</v>
      </c>
      <c r="E6736" s="6">
        <v>0.33959334608129538</v>
      </c>
      <c r="F6736" s="7">
        <v>-0.41357321578951045</v>
      </c>
    </row>
    <row r="6737" spans="4:6" x14ac:dyDescent="0.3">
      <c r="D6737" s="5">
        <f t="shared" si="107"/>
        <v>1096077923</v>
      </c>
      <c r="E6737" s="6">
        <v>0.51040105708912109</v>
      </c>
      <c r="F6737" s="7">
        <v>2.6074538083851614E-2</v>
      </c>
    </row>
    <row r="6738" spans="4:6" x14ac:dyDescent="0.3">
      <c r="D6738" s="5">
        <f t="shared" si="107"/>
        <v>1222809994</v>
      </c>
      <c r="E6738" s="6">
        <v>0.56941527646911827</v>
      </c>
      <c r="F6738" s="7">
        <v>0.174885699734142</v>
      </c>
    </row>
    <row r="6739" spans="4:6" x14ac:dyDescent="0.3">
      <c r="D6739" s="5">
        <f t="shared" si="107"/>
        <v>525698932</v>
      </c>
      <c r="E6739" s="6">
        <v>0.24479764163940926</v>
      </c>
      <c r="F6739" s="7">
        <v>-0.69095267288084472</v>
      </c>
    </row>
    <row r="6740" spans="4:6" x14ac:dyDescent="0.3">
      <c r="D6740" s="5">
        <f t="shared" si="107"/>
        <v>1346373620</v>
      </c>
      <c r="E6740" s="6">
        <v>0.62695407367027745</v>
      </c>
      <c r="F6740" s="7">
        <v>0.32379683482503402</v>
      </c>
    </row>
    <row r="6741" spans="4:6" x14ac:dyDescent="0.3">
      <c r="D6741" s="5">
        <f t="shared" si="107"/>
        <v>1503401859</v>
      </c>
      <c r="E6741" s="6">
        <v>0.70007604565478498</v>
      </c>
      <c r="F6741" s="7">
        <v>0.52461924043944097</v>
      </c>
    </row>
    <row r="6742" spans="4:6" x14ac:dyDescent="0.3">
      <c r="D6742" s="5">
        <f t="shared" si="107"/>
        <v>796252718</v>
      </c>
      <c r="E6742" s="6">
        <v>0.37078406603148584</v>
      </c>
      <c r="F6742" s="7">
        <v>-0.329777443794188</v>
      </c>
    </row>
    <row r="6743" spans="4:6" x14ac:dyDescent="0.3">
      <c r="D6743" s="5">
        <f t="shared" si="107"/>
        <v>252636572</v>
      </c>
      <c r="E6743" s="6">
        <v>0.117643071448098</v>
      </c>
      <c r="F6743" s="7">
        <v>-1.1868516466092178</v>
      </c>
    </row>
    <row r="6744" spans="4:6" x14ac:dyDescent="0.3">
      <c r="D6744" s="5">
        <f t="shared" si="107"/>
        <v>1607819346</v>
      </c>
      <c r="E6744" s="6">
        <v>0.74869922711392789</v>
      </c>
      <c r="F6744" s="7">
        <v>0.67040202239769198</v>
      </c>
    </row>
    <row r="6745" spans="4:6" x14ac:dyDescent="0.3">
      <c r="D6745" s="5">
        <f t="shared" si="107"/>
        <v>988648186</v>
      </c>
      <c r="E6745" s="6">
        <v>0.46037518741597905</v>
      </c>
      <c r="F6745" s="7">
        <v>-9.9488554711658933E-2</v>
      </c>
    </row>
    <row r="6746" spans="4:6" x14ac:dyDescent="0.3">
      <c r="D6746" s="5">
        <f t="shared" si="107"/>
        <v>1654982772</v>
      </c>
      <c r="E6746" s="6">
        <v>0.77066140879938505</v>
      </c>
      <c r="F6746" s="7">
        <v>0.74102681393273706</v>
      </c>
    </row>
    <row r="6747" spans="4:6" x14ac:dyDescent="0.3">
      <c r="D6747" s="5">
        <f t="shared" si="107"/>
        <v>1281718812</v>
      </c>
      <c r="E6747" s="6">
        <v>0.59684683251832316</v>
      </c>
      <c r="F6747" s="7">
        <v>0.24519385400630503</v>
      </c>
    </row>
    <row r="6748" spans="4:6" x14ac:dyDescent="0.3">
      <c r="D6748" s="5">
        <f t="shared" si="107"/>
        <v>844903982</v>
      </c>
      <c r="E6748" s="6">
        <v>0.39343907627597363</v>
      </c>
      <c r="F6748" s="7">
        <v>-0.27036670445607525</v>
      </c>
    </row>
    <row r="6749" spans="4:6" x14ac:dyDescent="0.3">
      <c r="D6749" s="5">
        <f t="shared" si="107"/>
        <v>1498174945</v>
      </c>
      <c r="E6749" s="6">
        <v>0.69764207415063129</v>
      </c>
      <c r="F6749" s="7">
        <v>0.51763085212488624</v>
      </c>
    </row>
    <row r="6750" spans="4:6" x14ac:dyDescent="0.3">
      <c r="D6750" s="5">
        <f t="shared" si="107"/>
        <v>1890957370</v>
      </c>
      <c r="E6750" s="6">
        <v>0.88054564397832902</v>
      </c>
      <c r="F6750" s="7">
        <v>1.1777188436410195</v>
      </c>
    </row>
    <row r="6751" spans="4:6" x14ac:dyDescent="0.3">
      <c r="D6751" s="5">
        <f t="shared" si="107"/>
        <v>1758275182</v>
      </c>
      <c r="E6751" s="6">
        <v>0.81876068545389979</v>
      </c>
      <c r="F6751" s="7">
        <v>0.91065225328079791</v>
      </c>
    </row>
    <row r="6752" spans="4:6" x14ac:dyDescent="0.3">
      <c r="D6752" s="5">
        <f t="shared" si="107"/>
        <v>852613588</v>
      </c>
      <c r="E6752" s="6">
        <v>0.39702914133391265</v>
      </c>
      <c r="F6752" s="7">
        <v>-0.26104438057934776</v>
      </c>
    </row>
    <row r="6753" spans="4:6" x14ac:dyDescent="0.3">
      <c r="D6753" s="5">
        <f t="shared" si="107"/>
        <v>2133895240</v>
      </c>
      <c r="E6753" s="6">
        <v>0.99367240536368673</v>
      </c>
      <c r="F6753" s="7">
        <v>2.493327968050882</v>
      </c>
    </row>
    <row r="6754" spans="4:6" x14ac:dyDescent="0.3">
      <c r="D6754" s="5">
        <f t="shared" si="107"/>
        <v>1204001685</v>
      </c>
      <c r="E6754" s="6">
        <v>0.56065697507993972</v>
      </c>
      <c r="F6754" s="7">
        <v>0.15263509198090566</v>
      </c>
    </row>
    <row r="6755" spans="4:6" x14ac:dyDescent="0.3">
      <c r="D6755" s="5">
        <f t="shared" si="107"/>
        <v>1015397874</v>
      </c>
      <c r="E6755" s="6">
        <v>0.47283148157674026</v>
      </c>
      <c r="F6755" s="7">
        <v>-6.8154102143333381E-2</v>
      </c>
    </row>
    <row r="6756" spans="4:6" x14ac:dyDescent="0.3">
      <c r="D6756" s="5">
        <f t="shared" si="107"/>
        <v>104016726</v>
      </c>
      <c r="E6756" s="6">
        <v>4.8436562575806454E-2</v>
      </c>
      <c r="F6756" s="7">
        <v>-1.6602054673563398</v>
      </c>
    </row>
    <row r="6757" spans="4:6" x14ac:dyDescent="0.3">
      <c r="D6757" s="5">
        <f t="shared" si="107"/>
        <v>174614060</v>
      </c>
      <c r="E6757" s="6">
        <v>8.1311008037357593E-2</v>
      </c>
      <c r="F6757" s="7">
        <v>-1.3963071684105901</v>
      </c>
    </row>
    <row r="6758" spans="4:6" x14ac:dyDescent="0.3">
      <c r="D6758" s="5">
        <f t="shared" si="107"/>
        <v>2069459432</v>
      </c>
      <c r="E6758" s="6">
        <v>0.96366714403374787</v>
      </c>
      <c r="F6758" s="7">
        <v>1.7949246124594351</v>
      </c>
    </row>
    <row r="6759" spans="4:6" x14ac:dyDescent="0.3">
      <c r="D6759" s="5">
        <f t="shared" si="107"/>
        <v>379434573</v>
      </c>
      <c r="E6759" s="6">
        <v>0.17668799187679587</v>
      </c>
      <c r="F6759" s="7">
        <v>-0.92806089318932838</v>
      </c>
    </row>
    <row r="6760" spans="4:6" x14ac:dyDescent="0.3">
      <c r="D6760" s="5">
        <f t="shared" si="107"/>
        <v>1945731667</v>
      </c>
      <c r="E6760" s="6">
        <v>0.90605191365448001</v>
      </c>
      <c r="F6760" s="7">
        <v>1.3168283350826975</v>
      </c>
    </row>
    <row r="6761" spans="4:6" x14ac:dyDescent="0.3">
      <c r="D6761" s="5">
        <f t="shared" si="107"/>
        <v>68512565</v>
      </c>
      <c r="E6761" s="6">
        <v>3.1903649244367747E-2</v>
      </c>
      <c r="F6761" s="7">
        <v>-1.8535239369169287</v>
      </c>
    </row>
    <row r="6762" spans="4:6" x14ac:dyDescent="0.3">
      <c r="D6762" s="5">
        <f t="shared" si="107"/>
        <v>45208735</v>
      </c>
      <c r="E6762" s="6">
        <v>2.1051957757260611E-2</v>
      </c>
      <c r="F6762" s="7">
        <v>-2.0324915781452639</v>
      </c>
    </row>
    <row r="6763" spans="4:6" x14ac:dyDescent="0.3">
      <c r="D6763" s="5">
        <f t="shared" si="107"/>
        <v>427461833</v>
      </c>
      <c r="E6763" s="6">
        <v>0.19905242761508787</v>
      </c>
      <c r="F6763" s="7">
        <v>-0.84501071737642452</v>
      </c>
    </row>
    <row r="6764" spans="4:6" x14ac:dyDescent="0.3">
      <c r="D6764" s="5">
        <f t="shared" si="107"/>
        <v>987260367</v>
      </c>
      <c r="E6764" s="6">
        <v>0.45972893383328706</v>
      </c>
      <c r="F6764" s="7">
        <v>-0.10111664160228909</v>
      </c>
    </row>
    <row r="6765" spans="4:6" x14ac:dyDescent="0.3">
      <c r="D6765" s="5">
        <f t="shared" si="107"/>
        <v>1235564880</v>
      </c>
      <c r="E6765" s="6">
        <v>0.5753547331088732</v>
      </c>
      <c r="F6765" s="7">
        <v>0.19002373214224957</v>
      </c>
    </row>
    <row r="6766" spans="4:6" x14ac:dyDescent="0.3">
      <c r="D6766" s="5">
        <f t="shared" si="107"/>
        <v>2036477996</v>
      </c>
      <c r="E6766" s="6">
        <v>0.94830896607442661</v>
      </c>
      <c r="F6766" s="7">
        <v>1.6286739139758364</v>
      </c>
    </row>
    <row r="6767" spans="4:6" x14ac:dyDescent="0.3">
      <c r="D6767" s="5">
        <f t="shared" si="107"/>
        <v>1765403491</v>
      </c>
      <c r="E6767" s="6">
        <v>0.82208006300225855</v>
      </c>
      <c r="F6767" s="7">
        <v>0.92332114070422489</v>
      </c>
    </row>
    <row r="6768" spans="4:6" x14ac:dyDescent="0.3">
      <c r="D6768" s="5">
        <f t="shared" si="107"/>
        <v>1345833807</v>
      </c>
      <c r="E6768" s="6">
        <v>0.62670270365355785</v>
      </c>
      <c r="F6768" s="7">
        <v>0.32313290309088005</v>
      </c>
    </row>
    <row r="6769" spans="4:6" x14ac:dyDescent="0.3">
      <c r="D6769" s="5">
        <f t="shared" si="107"/>
        <v>1215892300</v>
      </c>
      <c r="E6769" s="6">
        <v>0.56619397417287709</v>
      </c>
      <c r="F6769" s="7">
        <v>0.16669244338249939</v>
      </c>
    </row>
    <row r="6770" spans="4:6" x14ac:dyDescent="0.3">
      <c r="D6770" s="5">
        <f t="shared" si="107"/>
        <v>1609140790</v>
      </c>
      <c r="E6770" s="6">
        <v>0.74931457242864608</v>
      </c>
      <c r="F6770" s="7">
        <v>0.67233436792467405</v>
      </c>
    </row>
    <row r="6771" spans="4:6" x14ac:dyDescent="0.3">
      <c r="D6771" s="5">
        <f t="shared" si="107"/>
        <v>351562100</v>
      </c>
      <c r="E6771" s="6">
        <v>0.16370886020707792</v>
      </c>
      <c r="F6771" s="7">
        <v>-0.97932844422381815</v>
      </c>
    </row>
    <row r="6772" spans="4:6" x14ac:dyDescent="0.3">
      <c r="D6772" s="5">
        <f t="shared" si="107"/>
        <v>838350506</v>
      </c>
      <c r="E6772" s="6">
        <v>0.39038737620263114</v>
      </c>
      <c r="F6772" s="7">
        <v>-0.2783095413535715</v>
      </c>
    </row>
    <row r="6773" spans="4:6" x14ac:dyDescent="0.3">
      <c r="D6773" s="5">
        <f t="shared" si="107"/>
        <v>835431058</v>
      </c>
      <c r="E6773" s="6">
        <v>0.38902790228745704</v>
      </c>
      <c r="F6773" s="7">
        <v>-0.28185355417321672</v>
      </c>
    </row>
    <row r="6774" spans="4:6" x14ac:dyDescent="0.3">
      <c r="D6774" s="5">
        <f t="shared" si="107"/>
        <v>1644677352</v>
      </c>
      <c r="E6774" s="6">
        <v>0.76586257365146893</v>
      </c>
      <c r="F6774" s="7">
        <v>0.72528883682570067</v>
      </c>
    </row>
    <row r="6775" spans="4:6" x14ac:dyDescent="0.3">
      <c r="D6775" s="5">
        <f t="shared" si="107"/>
        <v>2044996096</v>
      </c>
      <c r="E6775" s="6">
        <v>0.95227551548953682</v>
      </c>
      <c r="F6775" s="7">
        <v>1.6673291720367622</v>
      </c>
    </row>
    <row r="6776" spans="4:6" x14ac:dyDescent="0.3">
      <c r="D6776" s="5">
        <f t="shared" si="107"/>
        <v>625748367</v>
      </c>
      <c r="E6776" s="6">
        <v>0.29138679037931076</v>
      </c>
      <c r="F6776" s="7">
        <v>-0.54933790252705916</v>
      </c>
    </row>
    <row r="6777" spans="4:6" x14ac:dyDescent="0.3">
      <c r="D6777" s="5">
        <f t="shared" si="107"/>
        <v>1141928402</v>
      </c>
      <c r="E6777" s="6">
        <v>0.53175185018382209</v>
      </c>
      <c r="F6777" s="7">
        <v>7.9674300569898021E-2</v>
      </c>
    </row>
    <row r="6778" spans="4:6" x14ac:dyDescent="0.3">
      <c r="D6778" s="5">
        <f t="shared" si="107"/>
        <v>415641746</v>
      </c>
      <c r="E6778" s="6">
        <v>0.19354827068145225</v>
      </c>
      <c r="F6778" s="7">
        <v>-0.86489478285090637</v>
      </c>
    </row>
    <row r="6779" spans="4:6" x14ac:dyDescent="0.3">
      <c r="D6779" s="5">
        <f t="shared" si="107"/>
        <v>1650490892</v>
      </c>
      <c r="E6779" s="6">
        <v>0.76856971417420517</v>
      </c>
      <c r="F6779" s="7">
        <v>0.73414466905418962</v>
      </c>
    </row>
    <row r="6780" spans="4:6" x14ac:dyDescent="0.3">
      <c r="D6780" s="5">
        <f t="shared" si="107"/>
        <v>1350027679</v>
      </c>
      <c r="E6780" s="6">
        <v>0.62865562748970061</v>
      </c>
      <c r="F6780" s="7">
        <v>0.32829484032243222</v>
      </c>
    </row>
    <row r="6781" spans="4:6" x14ac:dyDescent="0.3">
      <c r="D6781" s="5">
        <f t="shared" si="107"/>
        <v>1794824794</v>
      </c>
      <c r="E6781" s="6">
        <v>0.83578042484426907</v>
      </c>
      <c r="F6781" s="7">
        <v>0.97726262690644683</v>
      </c>
    </row>
    <row r="6782" spans="4:6" x14ac:dyDescent="0.3">
      <c r="D6782" s="5">
        <f t="shared" si="107"/>
        <v>2054860253</v>
      </c>
      <c r="E6782" s="6">
        <v>0.95686887154064038</v>
      </c>
      <c r="F6782" s="7">
        <v>1.7154527188478217</v>
      </c>
    </row>
    <row r="6783" spans="4:6" x14ac:dyDescent="0.3">
      <c r="D6783" s="5">
        <f t="shared" si="107"/>
        <v>37101280</v>
      </c>
      <c r="E6783" s="6">
        <v>1.7276629821654996E-2</v>
      </c>
      <c r="F6783" s="7">
        <v>-2.1135553873154693</v>
      </c>
    </row>
    <row r="6784" spans="4:6" x14ac:dyDescent="0.3">
      <c r="D6784" s="5">
        <f t="shared" si="107"/>
        <v>2062008929</v>
      </c>
      <c r="E6784" s="6">
        <v>0.9601977332124465</v>
      </c>
      <c r="F6784" s="7">
        <v>1.7529852813474682</v>
      </c>
    </row>
    <row r="6785" spans="4:6" x14ac:dyDescent="0.3">
      <c r="D6785" s="5">
        <f t="shared" si="107"/>
        <v>1513456956</v>
      </c>
      <c r="E6785" s="6">
        <v>0.70475831507216979</v>
      </c>
      <c r="F6785" s="7">
        <v>0.53813569654252902</v>
      </c>
    </row>
    <row r="6786" spans="4:6" x14ac:dyDescent="0.3">
      <c r="D6786" s="5">
        <f t="shared" si="107"/>
        <v>834535783</v>
      </c>
      <c r="E6786" s="6">
        <v>0.38861100737807436</v>
      </c>
      <c r="F6786" s="7">
        <v>-0.28294106516791195</v>
      </c>
    </row>
    <row r="6787" spans="4:6" x14ac:dyDescent="0.3">
      <c r="D6787" s="5">
        <f t="shared" ref="D6787:D6850" si="108">MOD(D6786*$B$4,$B$5)</f>
        <v>1378530767</v>
      </c>
      <c r="E6787" s="6">
        <v>0.64192841215238761</v>
      </c>
      <c r="F6787" s="7">
        <v>0.36361814443013313</v>
      </c>
    </row>
    <row r="6788" spans="4:6" x14ac:dyDescent="0.3">
      <c r="D6788" s="5">
        <f t="shared" si="108"/>
        <v>1130367915</v>
      </c>
      <c r="E6788" s="6">
        <v>0.52636857892048416</v>
      </c>
      <c r="F6788" s="7">
        <v>6.6144425094725609E-2</v>
      </c>
    </row>
    <row r="6789" spans="4:6" x14ac:dyDescent="0.3">
      <c r="D6789" s="5">
        <f t="shared" si="108"/>
        <v>725121989</v>
      </c>
      <c r="E6789" s="6">
        <v>0.33766123916735991</v>
      </c>
      <c r="F6789" s="7">
        <v>-0.41885449082530329</v>
      </c>
    </row>
    <row r="6790" spans="4:6" x14ac:dyDescent="0.3">
      <c r="D6790" s="5">
        <f t="shared" si="108"/>
        <v>527568566</v>
      </c>
      <c r="E6790" s="6">
        <v>0.2456682578154544</v>
      </c>
      <c r="F6790" s="7">
        <v>-0.68818463950133135</v>
      </c>
    </row>
    <row r="6791" spans="4:6" x14ac:dyDescent="0.3">
      <c r="D6791" s="5">
        <f t="shared" si="108"/>
        <v>1401163260</v>
      </c>
      <c r="E6791" s="6">
        <v>0.65246748798756626</v>
      </c>
      <c r="F6791" s="7">
        <v>0.39199078302989304</v>
      </c>
    </row>
    <row r="6792" spans="4:6" x14ac:dyDescent="0.3">
      <c r="D6792" s="5">
        <f t="shared" si="108"/>
        <v>554261195</v>
      </c>
      <c r="E6792" s="6">
        <v>0.25809798180879839</v>
      </c>
      <c r="F6792" s="7">
        <v>-0.64922034438801923</v>
      </c>
    </row>
    <row r="6793" spans="4:6" x14ac:dyDescent="0.3">
      <c r="D6793" s="5">
        <f t="shared" si="108"/>
        <v>1390869519</v>
      </c>
      <c r="E6793" s="6">
        <v>0.6476740912978296</v>
      </c>
      <c r="F6793" s="7">
        <v>0.37904854198633764</v>
      </c>
    </row>
    <row r="6794" spans="4:6" x14ac:dyDescent="0.3">
      <c r="D6794" s="5">
        <f t="shared" si="108"/>
        <v>1881295488</v>
      </c>
      <c r="E6794" s="6">
        <v>0.87604647956420345</v>
      </c>
      <c r="F6794" s="7">
        <v>1.1554479374369724</v>
      </c>
    </row>
    <row r="6795" spans="4:6" x14ac:dyDescent="0.3">
      <c r="D6795" s="5">
        <f t="shared" si="108"/>
        <v>1373520559</v>
      </c>
      <c r="E6795" s="6">
        <v>0.63959535224325526</v>
      </c>
      <c r="F6795" s="7">
        <v>0.35737739710918653</v>
      </c>
    </row>
    <row r="6796" spans="4:6" x14ac:dyDescent="0.3">
      <c r="D6796" s="5">
        <f t="shared" si="108"/>
        <v>1948269658</v>
      </c>
      <c r="E6796" s="6">
        <v>0.90723375781181614</v>
      </c>
      <c r="F6796" s="7">
        <v>1.3239113617467264</v>
      </c>
    </row>
    <row r="6797" spans="4:6" x14ac:dyDescent="0.3">
      <c r="D6797" s="5">
        <f t="shared" si="108"/>
        <v>173308247</v>
      </c>
      <c r="E6797" s="6">
        <v>8.0702941474228115E-2</v>
      </c>
      <c r="F6797" s="7">
        <v>-1.4003588603842376</v>
      </c>
    </row>
    <row r="6798" spans="4:6" x14ac:dyDescent="0.3">
      <c r="D6798" s="5">
        <f t="shared" si="108"/>
        <v>1313585872</v>
      </c>
      <c r="E6798" s="6">
        <v>0.61168608871445629</v>
      </c>
      <c r="F6798" s="7">
        <v>0.28371627345750544</v>
      </c>
    </row>
    <row r="6799" spans="4:6" x14ac:dyDescent="0.3">
      <c r="D6799" s="5">
        <f t="shared" si="108"/>
        <v>1501465990</v>
      </c>
      <c r="E6799" s="6">
        <v>0.69917458640334629</v>
      </c>
      <c r="F6799" s="7">
        <v>0.52202801188911729</v>
      </c>
    </row>
    <row r="6800" spans="4:6" x14ac:dyDescent="0.3">
      <c r="D6800" s="5">
        <f t="shared" si="108"/>
        <v>1839200687</v>
      </c>
      <c r="E6800" s="6">
        <v>0.85644456032332461</v>
      </c>
      <c r="F6800" s="7">
        <v>1.0644809508844912</v>
      </c>
    </row>
    <row r="6801" spans="4:6" x14ac:dyDescent="0.3">
      <c r="D6801" s="5">
        <f t="shared" si="108"/>
        <v>934911550</v>
      </c>
      <c r="E6801" s="6">
        <v>0.43535211629732706</v>
      </c>
      <c r="F6801" s="7">
        <v>-0.1627640272619911</v>
      </c>
    </row>
    <row r="6802" spans="4:6" x14ac:dyDescent="0.3">
      <c r="D6802" s="5">
        <f t="shared" si="108"/>
        <v>1894071992</v>
      </c>
      <c r="E6802" s="6">
        <v>0.88199600286967683</v>
      </c>
      <c r="F6802" s="7">
        <v>1.1850239079924123</v>
      </c>
    </row>
    <row r="6803" spans="4:6" x14ac:dyDescent="0.3">
      <c r="D6803" s="5">
        <f t="shared" si="108"/>
        <v>1780338454</v>
      </c>
      <c r="E6803" s="6">
        <v>0.82903469710520905</v>
      </c>
      <c r="F6803" s="7">
        <v>0.95035755010222511</v>
      </c>
    </row>
    <row r="6804" spans="4:6" x14ac:dyDescent="0.3">
      <c r="D6804" s="5">
        <f t="shared" si="108"/>
        <v>716927388</v>
      </c>
      <c r="E6804" s="6">
        <v>0.33384533071317274</v>
      </c>
      <c r="F6804" s="7">
        <v>-0.42931959120970509</v>
      </c>
    </row>
    <row r="6805" spans="4:6" x14ac:dyDescent="0.3">
      <c r="D6805" s="5">
        <f t="shared" si="108"/>
        <v>102974743</v>
      </c>
      <c r="E6805" s="6">
        <v>4.7951351430221785E-2</v>
      </c>
      <c r="F6805" s="7">
        <v>-1.6650503910320122</v>
      </c>
    </row>
    <row r="6806" spans="4:6" x14ac:dyDescent="0.3">
      <c r="D6806" s="5">
        <f t="shared" si="108"/>
        <v>1416660195</v>
      </c>
      <c r="E6806" s="6">
        <v>0.65968381069571136</v>
      </c>
      <c r="F6806" s="7">
        <v>0.41160034512771726</v>
      </c>
    </row>
    <row r="6807" spans="4:6" x14ac:dyDescent="0.3">
      <c r="D6807" s="5">
        <f t="shared" si="108"/>
        <v>1282501424</v>
      </c>
      <c r="E6807" s="6">
        <v>0.59721126463004504</v>
      </c>
      <c r="F6807" s="7">
        <v>0.24613533522358325</v>
      </c>
    </row>
    <row r="6808" spans="4:6" x14ac:dyDescent="0.3">
      <c r="D6808" s="5">
        <f t="shared" si="108"/>
        <v>2115145835</v>
      </c>
      <c r="E6808" s="6">
        <v>0.98494153328700129</v>
      </c>
      <c r="F6808" s="7">
        <v>2.1685490955949565</v>
      </c>
    </row>
    <row r="6809" spans="4:6" x14ac:dyDescent="0.3">
      <c r="D6809" s="5">
        <f t="shared" si="108"/>
        <v>242088317</v>
      </c>
      <c r="E6809" s="6">
        <v>0.11273115744137313</v>
      </c>
      <c r="F6809" s="7">
        <v>-1.2121308013543381</v>
      </c>
    </row>
    <row r="6810" spans="4:6" x14ac:dyDescent="0.3">
      <c r="D6810" s="5">
        <f t="shared" si="108"/>
        <v>1386626580</v>
      </c>
      <c r="E6810" s="6">
        <v>0.64569831885928131</v>
      </c>
      <c r="F6810" s="7">
        <v>0.37373247425806799</v>
      </c>
    </row>
    <row r="6811" spans="4:6" x14ac:dyDescent="0.3">
      <c r="D6811" s="5">
        <f t="shared" si="108"/>
        <v>1081333484</v>
      </c>
      <c r="E6811" s="6">
        <v>0.50353514263735633</v>
      </c>
      <c r="F6811" s="7">
        <v>8.8614044611612028E-3</v>
      </c>
    </row>
    <row r="6812" spans="4:6" x14ac:dyDescent="0.3">
      <c r="D6812" s="5">
        <f t="shared" si="108"/>
        <v>311082182</v>
      </c>
      <c r="E6812" s="6">
        <v>0.14485892946353082</v>
      </c>
      <c r="F6812" s="7">
        <v>-1.0587407610455863</v>
      </c>
    </row>
    <row r="6813" spans="4:6" x14ac:dyDescent="0.3">
      <c r="D6813" s="5">
        <f t="shared" si="108"/>
        <v>1042347498</v>
      </c>
      <c r="E6813" s="6">
        <v>0.48538087819272735</v>
      </c>
      <c r="F6813" s="7">
        <v>-3.665290922364476E-2</v>
      </c>
    </row>
    <row r="6814" spans="4:6" x14ac:dyDescent="0.3">
      <c r="D6814" s="5">
        <f t="shared" si="108"/>
        <v>1761710395</v>
      </c>
      <c r="E6814" s="6">
        <v>0.82036033116314588</v>
      </c>
      <c r="F6814" s="7">
        <v>0.9167391652404594</v>
      </c>
    </row>
    <row r="6815" spans="4:6" x14ac:dyDescent="0.3">
      <c r="D6815" s="5">
        <f t="shared" si="108"/>
        <v>1317539492</v>
      </c>
      <c r="E6815" s="6">
        <v>0.61352713649489654</v>
      </c>
      <c r="F6815" s="7">
        <v>0.28852391493726126</v>
      </c>
    </row>
    <row r="6816" spans="4:6" x14ac:dyDescent="0.3">
      <c r="D6816" s="5">
        <f t="shared" si="108"/>
        <v>1220612427</v>
      </c>
      <c r="E6816" s="6">
        <v>0.56839195459000014</v>
      </c>
      <c r="F6816" s="7">
        <v>0.172281674186438</v>
      </c>
    </row>
    <row r="6817" spans="4:6" x14ac:dyDescent="0.3">
      <c r="D6817" s="5">
        <f t="shared" si="108"/>
        <v>1821124625</v>
      </c>
      <c r="E6817" s="6">
        <v>0.84802723801511082</v>
      </c>
      <c r="F6817" s="7">
        <v>1.0280091492140733</v>
      </c>
    </row>
    <row r="6818" spans="4:6" x14ac:dyDescent="0.3">
      <c r="D6818" s="5">
        <f t="shared" si="108"/>
        <v>263683430</v>
      </c>
      <c r="E6818" s="6">
        <v>0.12278716556987461</v>
      </c>
      <c r="F6818" s="7">
        <v>-1.1611661660080803</v>
      </c>
    </row>
    <row r="6819" spans="4:6" x14ac:dyDescent="0.3">
      <c r="D6819" s="5">
        <f t="shared" si="108"/>
        <v>127273761</v>
      </c>
      <c r="E6819" s="6">
        <v>5.9266463442953735E-2</v>
      </c>
      <c r="F6819" s="7">
        <v>-1.5609611108694881</v>
      </c>
    </row>
    <row r="6820" spans="4:6" x14ac:dyDescent="0.3">
      <c r="D6820" s="5">
        <f t="shared" si="108"/>
        <v>1828486811</v>
      </c>
      <c r="E6820" s="6">
        <v>0.85145552302846272</v>
      </c>
      <c r="F6820" s="7">
        <v>1.0426963391212678</v>
      </c>
    </row>
    <row r="6821" spans="4:6" x14ac:dyDescent="0.3">
      <c r="D6821" s="5">
        <f t="shared" si="108"/>
        <v>1308962081</v>
      </c>
      <c r="E6821" s="6">
        <v>0.60953296824314906</v>
      </c>
      <c r="F6821" s="7">
        <v>0.27810199607486774</v>
      </c>
    </row>
    <row r="6822" spans="4:6" x14ac:dyDescent="0.3">
      <c r="D6822" s="5">
        <f t="shared" si="108"/>
        <v>1644749917</v>
      </c>
      <c r="E6822" s="6">
        <v>0.76589636436281383</v>
      </c>
      <c r="F6822" s="7">
        <v>0.72539902464906392</v>
      </c>
    </row>
    <row r="6823" spans="4:6" x14ac:dyDescent="0.3">
      <c r="D6823" s="5">
        <f t="shared" si="108"/>
        <v>1252813917</v>
      </c>
      <c r="E6823" s="6">
        <v>0.58338694189059259</v>
      </c>
      <c r="F6823" s="7">
        <v>0.2105657812466302</v>
      </c>
    </row>
    <row r="6824" spans="4:6" x14ac:dyDescent="0.3">
      <c r="D6824" s="5">
        <f t="shared" si="108"/>
        <v>1441087987</v>
      </c>
      <c r="E6824" s="6">
        <v>0.67105888777511091</v>
      </c>
      <c r="F6824" s="7">
        <v>0.44283895506623622</v>
      </c>
    </row>
    <row r="6825" spans="4:6" x14ac:dyDescent="0.3">
      <c r="D6825" s="5">
        <f t="shared" si="108"/>
        <v>1467926853</v>
      </c>
      <c r="E6825" s="6">
        <v>0.68355670867819029</v>
      </c>
      <c r="F6825" s="7">
        <v>0.47766791712887324</v>
      </c>
    </row>
    <row r="6826" spans="4:6" x14ac:dyDescent="0.3">
      <c r="D6826" s="5">
        <f t="shared" si="108"/>
        <v>2074188398</v>
      </c>
      <c r="E6826" s="6">
        <v>0.9658692404309932</v>
      </c>
      <c r="F6826" s="7">
        <v>1.8232765300192153</v>
      </c>
    </row>
    <row r="6827" spans="4:6" x14ac:dyDescent="0.3">
      <c r="D6827" s="5">
        <f t="shared" si="108"/>
        <v>1018085777</v>
      </c>
      <c r="E6827" s="6">
        <v>0.47408313394904428</v>
      </c>
      <c r="F6827" s="7">
        <v>-6.5009711570899562E-2</v>
      </c>
    </row>
    <row r="6828" spans="4:6" x14ac:dyDescent="0.3">
      <c r="D6828" s="5">
        <f t="shared" si="108"/>
        <v>1002763619</v>
      </c>
      <c r="E6828" s="6">
        <v>0.4669481981237868</v>
      </c>
      <c r="F6828" s="7">
        <v>-8.2943586698691396E-2</v>
      </c>
    </row>
    <row r="6829" spans="4:6" x14ac:dyDescent="0.3">
      <c r="D6829" s="5">
        <f t="shared" si="108"/>
        <v>121249369</v>
      </c>
      <c r="E6829" s="6">
        <v>5.6461137306374629E-2</v>
      </c>
      <c r="F6829" s="7">
        <v>-1.5851939503284591</v>
      </c>
    </row>
    <row r="6830" spans="4:6" x14ac:dyDescent="0.3">
      <c r="D6830" s="5">
        <f t="shared" si="108"/>
        <v>935352924</v>
      </c>
      <c r="E6830" s="6">
        <v>0.43555764708254269</v>
      </c>
      <c r="F6830" s="7">
        <v>-0.16224199051218757</v>
      </c>
    </row>
    <row r="6831" spans="4:6" x14ac:dyDescent="0.3">
      <c r="D6831" s="5">
        <f t="shared" si="108"/>
        <v>1724799876</v>
      </c>
      <c r="E6831" s="6">
        <v>0.80317253135440181</v>
      </c>
      <c r="F6831" s="7">
        <v>0.85300787470268669</v>
      </c>
    </row>
    <row r="6832" spans="4:6" x14ac:dyDescent="0.3">
      <c r="D6832" s="5">
        <f t="shared" si="108"/>
        <v>2021303853</v>
      </c>
      <c r="E6832" s="6">
        <v>0.94124295510467415</v>
      </c>
      <c r="F6832" s="7">
        <v>1.5652935714340175</v>
      </c>
    </row>
    <row r="6833" spans="4:6" x14ac:dyDescent="0.3">
      <c r="D6833" s="5">
        <f t="shared" si="108"/>
        <v>1586270365</v>
      </c>
      <c r="E6833" s="6">
        <v>0.73866470087195257</v>
      </c>
      <c r="F6833" s="7">
        <v>0.63923418227277318</v>
      </c>
    </row>
    <row r="6834" spans="4:6" x14ac:dyDescent="0.3">
      <c r="D6834" s="5">
        <f t="shared" si="108"/>
        <v>179871483</v>
      </c>
      <c r="E6834" s="6">
        <v>8.3759186401738961E-2</v>
      </c>
      <c r="F6834" s="7">
        <v>-1.3802217708173061</v>
      </c>
    </row>
    <row r="6835" spans="4:6" x14ac:dyDescent="0.3">
      <c r="D6835" s="5">
        <f t="shared" si="108"/>
        <v>299971072</v>
      </c>
      <c r="E6835" s="6">
        <v>0.13968491567269425</v>
      </c>
      <c r="F6835" s="7">
        <v>-1.0817360461452783</v>
      </c>
    </row>
    <row r="6836" spans="4:6" x14ac:dyDescent="0.3">
      <c r="D6836" s="5">
        <f t="shared" si="108"/>
        <v>1568868438</v>
      </c>
      <c r="E6836" s="6">
        <v>0.7305612971359503</v>
      </c>
      <c r="F6836" s="7">
        <v>0.61451145518200778</v>
      </c>
    </row>
    <row r="6837" spans="4:6" x14ac:dyDescent="0.3">
      <c r="D6837" s="5">
        <f t="shared" si="108"/>
        <v>1985042890</v>
      </c>
      <c r="E6837" s="6">
        <v>0.9243576283793502</v>
      </c>
      <c r="F6837" s="7">
        <v>1.4350082620868889</v>
      </c>
    </row>
    <row r="6838" spans="4:6" x14ac:dyDescent="0.3">
      <c r="D6838" s="5">
        <f t="shared" si="108"/>
        <v>1432497697</v>
      </c>
      <c r="E6838" s="6">
        <v>0.66705872227163865</v>
      </c>
      <c r="F6838" s="7">
        <v>0.43180581138211666</v>
      </c>
    </row>
    <row r="6839" spans="4:6" x14ac:dyDescent="0.3">
      <c r="D6839" s="5">
        <f t="shared" si="108"/>
        <v>1270382134</v>
      </c>
      <c r="E6839" s="6">
        <v>0.59156778044213332</v>
      </c>
      <c r="F6839" s="7">
        <v>0.23157974746390966</v>
      </c>
    </row>
    <row r="6840" spans="4:6" x14ac:dyDescent="0.3">
      <c r="D6840" s="5">
        <f t="shared" si="108"/>
        <v>1220450229</v>
      </c>
      <c r="E6840" s="6">
        <v>0.56831642526045112</v>
      </c>
      <c r="F6840" s="7">
        <v>0.17208952280112397</v>
      </c>
    </row>
    <row r="6841" spans="4:6" x14ac:dyDescent="0.3">
      <c r="D6841" s="5">
        <f t="shared" si="108"/>
        <v>434115908</v>
      </c>
      <c r="E6841" s="6">
        <v>0.20215097274831587</v>
      </c>
      <c r="F6841" s="7">
        <v>-0.8339628022453921</v>
      </c>
    </row>
    <row r="6842" spans="4:6" x14ac:dyDescent="0.3">
      <c r="D6842" s="5">
        <f t="shared" si="108"/>
        <v>63567642</v>
      </c>
      <c r="E6842" s="6">
        <v>2.9600990032405582E-2</v>
      </c>
      <c r="F6842" s="7">
        <v>-1.88669039691829</v>
      </c>
    </row>
    <row r="6843" spans="4:6" x14ac:dyDescent="0.3">
      <c r="D6843" s="5">
        <f t="shared" si="108"/>
        <v>1866999066</v>
      </c>
      <c r="E6843" s="6">
        <v>0.86938918928558861</v>
      </c>
      <c r="F6843" s="7">
        <v>1.1235084321332764</v>
      </c>
    </row>
    <row r="6844" spans="4:6" x14ac:dyDescent="0.3">
      <c r="D6844" s="5">
        <f t="shared" si="108"/>
        <v>613184884</v>
      </c>
      <c r="E6844" s="6">
        <v>0.28553646270701333</v>
      </c>
      <c r="F6844" s="7">
        <v>-0.56647205363198905</v>
      </c>
    </row>
    <row r="6845" spans="4:6" x14ac:dyDescent="0.3">
      <c r="D6845" s="5">
        <f t="shared" si="108"/>
        <v>280428963</v>
      </c>
      <c r="E6845" s="6">
        <v>0.13058491203057107</v>
      </c>
      <c r="F6845" s="7">
        <v>-1.1236304704222335</v>
      </c>
    </row>
    <row r="6846" spans="4:6" x14ac:dyDescent="0.3">
      <c r="D6846" s="5">
        <f t="shared" si="108"/>
        <v>997045932</v>
      </c>
      <c r="E6846" s="6">
        <v>0.46428569263246439</v>
      </c>
      <c r="F6846" s="7">
        <v>-8.9642405570926648E-2</v>
      </c>
    </row>
    <row r="6847" spans="4:6" x14ac:dyDescent="0.3">
      <c r="D6847" s="5">
        <f t="shared" si="108"/>
        <v>1148170655</v>
      </c>
      <c r="E6847" s="6">
        <v>0.53465862575420986</v>
      </c>
      <c r="F6847" s="7">
        <v>8.6985863893992377E-2</v>
      </c>
    </row>
    <row r="6848" spans="4:6" x14ac:dyDescent="0.3">
      <c r="D6848" s="5">
        <f t="shared" si="108"/>
        <v>1087725729</v>
      </c>
      <c r="E6848" s="6">
        <v>0.50651176367561501</v>
      </c>
      <c r="F6848" s="7">
        <v>1.6323295808363947E-2</v>
      </c>
    </row>
    <row r="6849" spans="4:6" x14ac:dyDescent="0.3">
      <c r="D6849" s="5">
        <f t="shared" si="108"/>
        <v>1780979056</v>
      </c>
      <c r="E6849" s="6">
        <v>0.82933300065745874</v>
      </c>
      <c r="F6849" s="7">
        <v>0.95153275580851504</v>
      </c>
    </row>
    <row r="6850" spans="4:6" x14ac:dyDescent="0.3">
      <c r="D6850" s="5">
        <f t="shared" si="108"/>
        <v>1574655472</v>
      </c>
      <c r="E6850" s="6">
        <v>0.73325609484059373</v>
      </c>
      <c r="F6850" s="7">
        <v>0.62269067714769888</v>
      </c>
    </row>
    <row r="6851" spans="4:6" x14ac:dyDescent="0.3">
      <c r="D6851" s="5">
        <f t="shared" ref="D6851:D6914" si="109">MOD(D6850*$B$4,$B$5)</f>
        <v>10603347</v>
      </c>
      <c r="E6851" s="6">
        <v>4.9375682183891243E-3</v>
      </c>
      <c r="F6851" s="7">
        <v>-2.5801711332474042</v>
      </c>
    </row>
    <row r="6852" spans="4:6" x14ac:dyDescent="0.3">
      <c r="D6852" s="5">
        <f t="shared" si="109"/>
        <v>733055051</v>
      </c>
      <c r="E6852" s="6">
        <v>0.34135535903401243</v>
      </c>
      <c r="F6852" s="7">
        <v>-0.40876692027515205</v>
      </c>
    </row>
    <row r="6853" spans="4:6" x14ac:dyDescent="0.3">
      <c r="D6853" s="5">
        <f t="shared" si="109"/>
        <v>1212315202</v>
      </c>
      <c r="E6853" s="6">
        <v>0.56452825811181984</v>
      </c>
      <c r="F6853" s="7">
        <v>0.16246017953617042</v>
      </c>
    </row>
    <row r="6854" spans="4:6" x14ac:dyDescent="0.3">
      <c r="D6854" s="5">
        <f t="shared" si="109"/>
        <v>737734992</v>
      </c>
      <c r="E6854" s="6">
        <v>0.3435346263866263</v>
      </c>
      <c r="F6854" s="7">
        <v>-0.40283548743325814</v>
      </c>
    </row>
    <row r="6855" spans="4:6" x14ac:dyDescent="0.3">
      <c r="D6855" s="5">
        <f t="shared" si="109"/>
        <v>1631964278</v>
      </c>
      <c r="E6855" s="6">
        <v>0.7599425872414769</v>
      </c>
      <c r="F6855" s="7">
        <v>0.70611789264048008</v>
      </c>
    </row>
    <row r="6856" spans="4:6" x14ac:dyDescent="0.3">
      <c r="D6856" s="5">
        <f t="shared" si="109"/>
        <v>405040437</v>
      </c>
      <c r="E6856" s="6">
        <v>0.18861165148076756</v>
      </c>
      <c r="F6856" s="7">
        <v>-0.88302400287599492</v>
      </c>
    </row>
    <row r="6857" spans="4:6" x14ac:dyDescent="0.3">
      <c r="D6857" s="5">
        <f t="shared" si="109"/>
        <v>1015812139</v>
      </c>
      <c r="E6857" s="6">
        <v>0.47302438875010644</v>
      </c>
      <c r="F6857" s="7">
        <v>-6.7669439216336155E-2</v>
      </c>
    </row>
    <row r="6858" spans="4:6" x14ac:dyDescent="0.3">
      <c r="D6858" s="5">
        <f t="shared" si="109"/>
        <v>773649718</v>
      </c>
      <c r="E6858" s="6">
        <v>0.36025872394466651</v>
      </c>
      <c r="F6858" s="7">
        <v>-0.35776732124052785</v>
      </c>
    </row>
    <row r="6859" spans="4:6" x14ac:dyDescent="0.3">
      <c r="D6859" s="5">
        <f t="shared" si="109"/>
        <v>104916248</v>
      </c>
      <c r="E6859" s="6">
        <v>4.8855435148678197E-2</v>
      </c>
      <c r="F6859" s="7">
        <v>-1.6560540661747962</v>
      </c>
    </row>
    <row r="6860" spans="4:6" x14ac:dyDescent="0.3">
      <c r="D6860" s="5">
        <f t="shared" si="109"/>
        <v>645767582</v>
      </c>
      <c r="E6860" s="6">
        <v>0.3007089638157831</v>
      </c>
      <c r="F6860" s="7">
        <v>-0.52236254725653919</v>
      </c>
    </row>
    <row r="6861" spans="4:6" x14ac:dyDescent="0.3">
      <c r="D6861" s="5">
        <f t="shared" si="109"/>
        <v>1121814517</v>
      </c>
      <c r="E6861" s="6">
        <v>0.52238559259323925</v>
      </c>
      <c r="F6861" s="7">
        <v>5.6141837698894408E-2</v>
      </c>
    </row>
    <row r="6862" spans="4:6" x14ac:dyDescent="0.3">
      <c r="D6862" s="5">
        <f t="shared" si="109"/>
        <v>160907355</v>
      </c>
      <c r="E6862" s="6">
        <v>7.4928326136365839E-2</v>
      </c>
      <c r="F6862" s="7">
        <v>-1.4400379863300445</v>
      </c>
    </row>
    <row r="6863" spans="4:6" x14ac:dyDescent="0.3">
      <c r="D6863" s="5">
        <f t="shared" si="109"/>
        <v>1858065653</v>
      </c>
      <c r="E6863" s="6">
        <v>0.86522924468408269</v>
      </c>
      <c r="F6863" s="7">
        <v>1.1041190223114763</v>
      </c>
    </row>
    <row r="6864" spans="4:6" x14ac:dyDescent="0.3">
      <c r="D6864" s="5">
        <f t="shared" si="109"/>
        <v>1032619008</v>
      </c>
      <c r="E6864" s="6">
        <v>0.48085069701154781</v>
      </c>
      <c r="F6864" s="7">
        <v>-4.8018631401316555E-2</v>
      </c>
    </row>
    <row r="6865" spans="4:6" x14ac:dyDescent="0.3">
      <c r="D6865" s="5">
        <f t="shared" si="109"/>
        <v>309204651</v>
      </c>
      <c r="E6865" s="6">
        <v>0.1439846359602964</v>
      </c>
      <c r="F6865" s="7">
        <v>-1.0625870287916268</v>
      </c>
    </row>
    <row r="6866" spans="4:6" x14ac:dyDescent="0.3">
      <c r="D6866" s="5">
        <f t="shared" si="109"/>
        <v>606361771</v>
      </c>
      <c r="E6866" s="6">
        <v>0.28235920312102808</v>
      </c>
      <c r="F6866" s="7">
        <v>-0.57584728964132192</v>
      </c>
    </row>
    <row r="6867" spans="4:6" x14ac:dyDescent="0.3">
      <c r="D6867" s="5">
        <f t="shared" si="109"/>
        <v>1634422978</v>
      </c>
      <c r="E6867" s="6">
        <v>0.7610875086496468</v>
      </c>
      <c r="F6867" s="7">
        <v>0.7098051376330583</v>
      </c>
    </row>
    <row r="6868" spans="4:6" x14ac:dyDescent="0.3">
      <c r="D6868" s="5">
        <f t="shared" si="109"/>
        <v>977347552</v>
      </c>
      <c r="E6868" s="6">
        <v>0.45511291963524458</v>
      </c>
      <c r="F6868" s="7">
        <v>-0.11275368353751231</v>
      </c>
    </row>
    <row r="6869" spans="4:6" x14ac:dyDescent="0.3">
      <c r="D6869" s="5">
        <f t="shared" si="109"/>
        <v>1622925296</v>
      </c>
      <c r="E6869" s="6">
        <v>0.75573348324348544</v>
      </c>
      <c r="F6869" s="7">
        <v>0.69264393140347336</v>
      </c>
    </row>
    <row r="6870" spans="4:6" x14ac:dyDescent="0.3">
      <c r="D6870" s="5">
        <f t="shared" si="109"/>
        <v>23520656</v>
      </c>
      <c r="E6870" s="6">
        <v>1.095265896148296E-2</v>
      </c>
      <c r="F6870" s="7">
        <v>-2.2920056366175587</v>
      </c>
    </row>
    <row r="6871" spans="4:6" x14ac:dyDescent="0.3">
      <c r="D6871" s="5">
        <f t="shared" si="109"/>
        <v>1494220160</v>
      </c>
      <c r="E6871" s="6">
        <v>0.69580048387479088</v>
      </c>
      <c r="F6871" s="7">
        <v>0.51236006861796468</v>
      </c>
    </row>
    <row r="6872" spans="4:6" x14ac:dyDescent="0.3">
      <c r="D6872" s="5">
        <f t="shared" si="109"/>
        <v>2115575218</v>
      </c>
      <c r="E6872" s="6">
        <v>0.98514148032771565</v>
      </c>
      <c r="F6872" s="7">
        <v>2.1738415175858368</v>
      </c>
    </row>
    <row r="6873" spans="4:6" x14ac:dyDescent="0.3">
      <c r="D6873" s="5">
        <f t="shared" si="109"/>
        <v>1641482287</v>
      </c>
      <c r="E6873" s="6">
        <v>0.76437475556915135</v>
      </c>
      <c r="F6873" s="7">
        <v>0.72044591465080077</v>
      </c>
    </row>
    <row r="6874" spans="4:6" x14ac:dyDescent="0.3">
      <c r="D6874" s="5">
        <f t="shared" si="109"/>
        <v>287352418</v>
      </c>
      <c r="E6874" s="6">
        <v>0.13380889700149085</v>
      </c>
      <c r="F6874" s="7">
        <v>-1.108565208379543</v>
      </c>
    </row>
    <row r="6875" spans="4:6" x14ac:dyDescent="0.3">
      <c r="D6875" s="5">
        <f t="shared" si="109"/>
        <v>191693305</v>
      </c>
      <c r="E6875" s="6">
        <v>8.9264151257708813E-2</v>
      </c>
      <c r="F6875" s="7">
        <v>-1.3453002201413584</v>
      </c>
    </row>
    <row r="6876" spans="4:6" x14ac:dyDescent="0.3">
      <c r="D6876" s="5">
        <f t="shared" si="109"/>
        <v>1867974379</v>
      </c>
      <c r="E6876" s="6">
        <v>0.86984335479311958</v>
      </c>
      <c r="F6876" s="7">
        <v>1.1256509562623551</v>
      </c>
    </row>
    <row r="6877" spans="4:6" x14ac:dyDescent="0.3">
      <c r="D6877" s="5">
        <f t="shared" si="109"/>
        <v>447878473</v>
      </c>
      <c r="E6877" s="6">
        <v>0.20855966648884086</v>
      </c>
      <c r="F6877" s="7">
        <v>-0.8114290311411928</v>
      </c>
    </row>
    <row r="6878" spans="4:6" x14ac:dyDescent="0.3">
      <c r="D6878" s="5">
        <f t="shared" si="109"/>
        <v>823895834</v>
      </c>
      <c r="E6878" s="6">
        <v>0.3836563950252313</v>
      </c>
      <c r="F6878" s="7">
        <v>-0.29589169973843776</v>
      </c>
    </row>
    <row r="6879" spans="4:6" x14ac:dyDescent="0.3">
      <c r="D6879" s="5">
        <f t="shared" si="109"/>
        <v>1026144221</v>
      </c>
      <c r="E6879" s="6">
        <v>0.47783563935927642</v>
      </c>
      <c r="F6879" s="7">
        <v>-5.5586425434553124E-2</v>
      </c>
    </row>
    <row r="6880" spans="4:6" x14ac:dyDescent="0.3">
      <c r="D6880" s="5">
        <f t="shared" si="109"/>
        <v>1297373836</v>
      </c>
      <c r="E6880" s="6">
        <v>0.60413677115378606</v>
      </c>
      <c r="F6880" s="7">
        <v>0.26406938023485671</v>
      </c>
    </row>
    <row r="6881" spans="4:6" x14ac:dyDescent="0.3">
      <c r="D6881" s="5">
        <f t="shared" si="109"/>
        <v>614323742</v>
      </c>
      <c r="E6881" s="6">
        <v>0.28606678478984793</v>
      </c>
      <c r="F6881" s="7">
        <v>-0.56491207580975067</v>
      </c>
    </row>
    <row r="6882" spans="4:6" x14ac:dyDescent="0.3">
      <c r="D6882" s="5">
        <f t="shared" si="109"/>
        <v>1567152306</v>
      </c>
      <c r="E6882" s="6">
        <v>0.72976216089889612</v>
      </c>
      <c r="F6882" s="7">
        <v>0.61209383197145129</v>
      </c>
    </row>
    <row r="6883" spans="4:6" x14ac:dyDescent="0.3">
      <c r="D6883" s="5">
        <f t="shared" si="109"/>
        <v>750013704</v>
      </c>
      <c r="E6883" s="6">
        <v>0.3492523472283523</v>
      </c>
      <c r="F6883" s="7">
        <v>-0.38733975958503702</v>
      </c>
    </row>
    <row r="6884" spans="4:6" x14ac:dyDescent="0.3">
      <c r="D6884" s="5">
        <f t="shared" si="109"/>
        <v>1632184658</v>
      </c>
      <c r="E6884" s="6">
        <v>0.76004520967606937</v>
      </c>
      <c r="F6884" s="7">
        <v>0.7064479983399512</v>
      </c>
    </row>
    <row r="6885" spans="4:6" x14ac:dyDescent="0.3">
      <c r="D6885" s="5">
        <f t="shared" si="109"/>
        <v>305585182</v>
      </c>
      <c r="E6885" s="6">
        <v>0.14229918936481623</v>
      </c>
      <c r="F6885" s="7">
        <v>-1.0700464998421766</v>
      </c>
    </row>
    <row r="6886" spans="4:6" x14ac:dyDescent="0.3">
      <c r="D6886" s="5">
        <f t="shared" si="109"/>
        <v>1984632726</v>
      </c>
      <c r="E6886" s="6">
        <v>0.92416663088292506</v>
      </c>
      <c r="F6886" s="7">
        <v>1.4336690155621317</v>
      </c>
    </row>
    <row r="6887" spans="4:6" x14ac:dyDescent="0.3">
      <c r="D6887" s="5">
        <f t="shared" si="109"/>
        <v>960824076</v>
      </c>
      <c r="E6887" s="6">
        <v>0.44741857652312012</v>
      </c>
      <c r="F6887" s="7">
        <v>-0.13218602690856476</v>
      </c>
    </row>
    <row r="6888" spans="4:6" x14ac:dyDescent="0.3">
      <c r="D6888" s="5">
        <f t="shared" si="109"/>
        <v>734648337</v>
      </c>
      <c r="E6888" s="6">
        <v>0.34209729064451277</v>
      </c>
      <c r="F6888" s="7">
        <v>-0.40674595931127183</v>
      </c>
    </row>
    <row r="6889" spans="4:6" x14ac:dyDescent="0.3">
      <c r="D6889" s="5">
        <f t="shared" si="109"/>
        <v>812412416</v>
      </c>
      <c r="E6889" s="6">
        <v>0.37830901181167831</v>
      </c>
      <c r="F6889" s="7">
        <v>-0.30992495706445461</v>
      </c>
    </row>
    <row r="6890" spans="4:6" x14ac:dyDescent="0.3">
      <c r="D6890" s="5">
        <f t="shared" si="109"/>
        <v>760854869</v>
      </c>
      <c r="E6890" s="6">
        <v>0.35430065808286954</v>
      </c>
      <c r="F6890" s="7">
        <v>-0.37373522418148281</v>
      </c>
    </row>
    <row r="6891" spans="4:6" x14ac:dyDescent="0.3">
      <c r="D6891" s="5">
        <f t="shared" si="109"/>
        <v>960050505</v>
      </c>
      <c r="E6891" s="6">
        <v>0.44705835445510073</v>
      </c>
      <c r="F6891" s="7">
        <v>-0.13309694788172419</v>
      </c>
    </row>
    <row r="6892" spans="4:6" x14ac:dyDescent="0.3">
      <c r="D6892" s="5">
        <f t="shared" si="109"/>
        <v>2048308242</v>
      </c>
      <c r="E6892" s="6">
        <v>0.9538178536610844</v>
      </c>
      <c r="F6892" s="7">
        <v>1.6830557854336563</v>
      </c>
    </row>
    <row r="6893" spans="4:6" x14ac:dyDescent="0.3">
      <c r="D6893" s="5">
        <f t="shared" si="109"/>
        <v>1592558055</v>
      </c>
      <c r="E6893" s="6">
        <v>0.74159263469427139</v>
      </c>
      <c r="F6893" s="7">
        <v>0.64826320110914692</v>
      </c>
    </row>
    <row r="6894" spans="4:6" x14ac:dyDescent="0.3">
      <c r="D6894" s="5">
        <f t="shared" si="109"/>
        <v>897761246</v>
      </c>
      <c r="E6894" s="6">
        <v>0.41805265789670187</v>
      </c>
      <c r="F6894" s="7">
        <v>-0.20687777273062127</v>
      </c>
    </row>
    <row r="6895" spans="4:6" x14ac:dyDescent="0.3">
      <c r="D6895" s="5">
        <f t="shared" si="109"/>
        <v>1760592853</v>
      </c>
      <c r="E6895" s="6">
        <v>0.81983993511632081</v>
      </c>
      <c r="F6895" s="7">
        <v>0.91475525472018326</v>
      </c>
    </row>
    <row r="6896" spans="4:6" x14ac:dyDescent="0.3">
      <c r="D6896" s="5">
        <f t="shared" si="109"/>
        <v>1059760785</v>
      </c>
      <c r="E6896" s="6">
        <v>0.49348957184095826</v>
      </c>
      <c r="F6896" s="7">
        <v>-1.6319947718832113E-2</v>
      </c>
    </row>
    <row r="6897" spans="4:6" x14ac:dyDescent="0.3">
      <c r="D6897" s="5">
        <f t="shared" si="109"/>
        <v>504897548</v>
      </c>
      <c r="E6897" s="6">
        <v>0.23511124237916547</v>
      </c>
      <c r="F6897" s="7">
        <v>-0.72211710151988662</v>
      </c>
    </row>
    <row r="6898" spans="4:6" x14ac:dyDescent="0.3">
      <c r="D6898" s="5">
        <f t="shared" si="109"/>
        <v>117629705</v>
      </c>
      <c r="E6898" s="6">
        <v>5.4775599906943369E-2</v>
      </c>
      <c r="F6898" s="7">
        <v>-1.6002136284142292</v>
      </c>
    </row>
    <row r="6899" spans="4:6" x14ac:dyDescent="0.3">
      <c r="D6899" s="5">
        <f t="shared" si="109"/>
        <v>156727387</v>
      </c>
      <c r="E6899" s="6">
        <v>7.298187685476791E-2</v>
      </c>
      <c r="F6899" s="7">
        <v>-1.4539370713913022</v>
      </c>
    </row>
    <row r="6900" spans="4:6" x14ac:dyDescent="0.3">
      <c r="D6900" s="5">
        <f t="shared" si="109"/>
        <v>1950293143</v>
      </c>
      <c r="E6900" s="6">
        <v>0.90817601644264168</v>
      </c>
      <c r="F6900" s="7">
        <v>1.3296064644198751</v>
      </c>
    </row>
    <row r="6901" spans="4:6" x14ac:dyDescent="0.3">
      <c r="D6901" s="5">
        <f t="shared" si="109"/>
        <v>1212188567</v>
      </c>
      <c r="E6901" s="6">
        <v>0.56446928909464678</v>
      </c>
      <c r="F6901" s="7">
        <v>0.16231040438175492</v>
      </c>
    </row>
    <row r="6902" spans="4:6" x14ac:dyDescent="0.3">
      <c r="D6902" s="5">
        <f t="shared" si="109"/>
        <v>1067387848</v>
      </c>
      <c r="E6902" s="6">
        <v>0.49704119981922323</v>
      </c>
      <c r="F6902" s="7">
        <v>-7.4166801866243923E-3</v>
      </c>
    </row>
    <row r="6903" spans="4:6" x14ac:dyDescent="0.3">
      <c r="D6903" s="5">
        <f t="shared" si="109"/>
        <v>1451151984</v>
      </c>
      <c r="E6903" s="6">
        <v>0.67574530157795665</v>
      </c>
      <c r="F6903" s="7">
        <v>0.45583393874894301</v>
      </c>
    </row>
    <row r="6904" spans="4:6" x14ac:dyDescent="0.3">
      <c r="D6904" s="5">
        <f t="shared" si="109"/>
        <v>1935821818</v>
      </c>
      <c r="E6904" s="6">
        <v>0.90143728060781703</v>
      </c>
      <c r="F6904" s="7">
        <v>1.2897846505441386</v>
      </c>
    </row>
    <row r="6905" spans="4:6" x14ac:dyDescent="0.3">
      <c r="D6905" s="5">
        <f t="shared" si="109"/>
        <v>599044767</v>
      </c>
      <c r="E6905" s="6">
        <v>0.27895195761597896</v>
      </c>
      <c r="F6905" s="7">
        <v>-0.58595773835939136</v>
      </c>
    </row>
    <row r="6906" spans="4:6" x14ac:dyDescent="0.3">
      <c r="D6906" s="5">
        <f t="shared" si="109"/>
        <v>622641002</v>
      </c>
      <c r="E6906" s="6">
        <v>0.28993981079192815</v>
      </c>
      <c r="F6906" s="7">
        <v>-0.55356056361661632</v>
      </c>
    </row>
    <row r="6907" spans="4:6" x14ac:dyDescent="0.3">
      <c r="D6907" s="5">
        <f t="shared" si="109"/>
        <v>1470167777</v>
      </c>
      <c r="E6907" s="6">
        <v>0.68460022023376099</v>
      </c>
      <c r="F6907" s="7">
        <v>0.48060176676378752</v>
      </c>
    </row>
    <row r="6908" spans="4:6" x14ac:dyDescent="0.3">
      <c r="D6908" s="5">
        <f t="shared" si="109"/>
        <v>724164805</v>
      </c>
      <c r="E6908" s="6">
        <v>0.33721551563331442</v>
      </c>
      <c r="F6908" s="7">
        <v>-0.42007449882704934</v>
      </c>
    </row>
    <row r="6909" spans="4:6" x14ac:dyDescent="0.3">
      <c r="D6909" s="5">
        <f t="shared" si="109"/>
        <v>1567979936</v>
      </c>
      <c r="E6909" s="6">
        <v>0.73014755615046956</v>
      </c>
      <c r="F6909" s="7">
        <v>0.61325931896253261</v>
      </c>
    </row>
    <row r="6910" spans="4:6" x14ac:dyDescent="0.3">
      <c r="D6910" s="5">
        <f t="shared" si="109"/>
        <v>2045835788</v>
      </c>
      <c r="E6910" s="6">
        <v>0.95266652754756298</v>
      </c>
      <c r="F6910" s="7">
        <v>1.6712771637617849</v>
      </c>
    </row>
    <row r="6911" spans="4:6" x14ac:dyDescent="0.3">
      <c r="D6911" s="5">
        <f t="shared" si="109"/>
        <v>356331606</v>
      </c>
      <c r="E6911" s="6">
        <v>0.16592983451292834</v>
      </c>
      <c r="F6911" s="7">
        <v>-0.97037487227571484</v>
      </c>
    </row>
    <row r="6912" spans="4:6" x14ac:dyDescent="0.3">
      <c r="D6912" s="5">
        <f t="shared" si="109"/>
        <v>1286424403</v>
      </c>
      <c r="E6912" s="6">
        <v>0.59903804408296757</v>
      </c>
      <c r="F6912" s="7">
        <v>0.25085798131168019</v>
      </c>
    </row>
    <row r="6913" spans="4:6" x14ac:dyDescent="0.3">
      <c r="D6913" s="5">
        <f t="shared" si="109"/>
        <v>355220561</v>
      </c>
      <c r="E6913" s="6">
        <v>0.16541246386748967</v>
      </c>
      <c r="F6913" s="7">
        <v>-0.97245361991632118</v>
      </c>
    </row>
    <row r="6914" spans="4:6" x14ac:dyDescent="0.3">
      <c r="D6914" s="5">
        <f t="shared" si="109"/>
        <v>1342262383</v>
      </c>
      <c r="E6914" s="6">
        <v>0.62503962975464722</v>
      </c>
      <c r="F6914" s="7">
        <v>0.31874387586264991</v>
      </c>
    </row>
    <row r="6915" spans="4:6" x14ac:dyDescent="0.3">
      <c r="D6915" s="5">
        <f t="shared" ref="D6915:D6978" si="110">MOD(D6914*$B$4,$B$5)</f>
        <v>618376156</v>
      </c>
      <c r="E6915" s="6">
        <v>0.28795383711154932</v>
      </c>
      <c r="F6915" s="7">
        <v>-0.55937228181005483</v>
      </c>
    </row>
    <row r="6916" spans="4:6" x14ac:dyDescent="0.3">
      <c r="D6916" s="5">
        <f t="shared" si="110"/>
        <v>1760216623</v>
      </c>
      <c r="E6916" s="6">
        <v>0.81966473937003381</v>
      </c>
      <c r="F6916" s="7">
        <v>0.91408816405494686</v>
      </c>
    </row>
    <row r="6917" spans="4:6" x14ac:dyDescent="0.3">
      <c r="D6917" s="5">
        <f t="shared" si="110"/>
        <v>78631631</v>
      </c>
      <c r="E6917" s="6">
        <v>3.6615706548668171E-2</v>
      </c>
      <c r="F6917" s="7">
        <v>-1.7913857560157105</v>
      </c>
    </row>
    <row r="6918" spans="4:6" x14ac:dyDescent="0.3">
      <c r="D6918" s="5">
        <f t="shared" si="110"/>
        <v>1023855752</v>
      </c>
      <c r="E6918" s="6">
        <v>0.47676998793778008</v>
      </c>
      <c r="F6918" s="7">
        <v>-5.82619495378284E-2</v>
      </c>
    </row>
    <row r="6919" spans="4:6" x14ac:dyDescent="0.3">
      <c r="D6919" s="5">
        <f t="shared" si="110"/>
        <v>352352734</v>
      </c>
      <c r="E6919" s="6">
        <v>0.16407702785365005</v>
      </c>
      <c r="F6919" s="7">
        <v>-0.97783880403226797</v>
      </c>
    </row>
    <row r="6920" spans="4:6" x14ac:dyDescent="0.3">
      <c r="D6920" s="5">
        <f t="shared" si="110"/>
        <v>348338674</v>
      </c>
      <c r="E6920" s="6">
        <v>0.16220783550497875</v>
      </c>
      <c r="F6920" s="7">
        <v>-0.98542435567466402</v>
      </c>
    </row>
    <row r="6921" spans="4:6" x14ac:dyDescent="0.3">
      <c r="D6921" s="5">
        <f t="shared" si="110"/>
        <v>2006660291</v>
      </c>
      <c r="E6921" s="6">
        <v>0.93442401516663287</v>
      </c>
      <c r="F6921" s="7">
        <v>1.5095747447250536</v>
      </c>
    </row>
    <row r="6922" spans="4:6" x14ac:dyDescent="0.3">
      <c r="D6922" s="5">
        <f t="shared" si="110"/>
        <v>1249008926</v>
      </c>
      <c r="E6922" s="6">
        <v>0.58161510488168811</v>
      </c>
      <c r="F6922" s="7">
        <v>0.20602703907904221</v>
      </c>
    </row>
    <row r="6923" spans="4:6" x14ac:dyDescent="0.3">
      <c r="D6923" s="5">
        <f t="shared" si="110"/>
        <v>306477421</v>
      </c>
      <c r="E6923" s="6">
        <v>0.14271467052652936</v>
      </c>
      <c r="F6923" s="7">
        <v>-1.0682021369306345</v>
      </c>
    </row>
    <row r="6924" spans="4:6" x14ac:dyDescent="0.3">
      <c r="D6924" s="5">
        <f t="shared" si="110"/>
        <v>2104228555</v>
      </c>
      <c r="E6924" s="6">
        <v>0.97985777862356771</v>
      </c>
      <c r="F6924" s="7">
        <v>2.0508203733856512</v>
      </c>
    </row>
    <row r="6925" spans="4:6" x14ac:dyDescent="0.3">
      <c r="D6925" s="5">
        <f t="shared" si="110"/>
        <v>1535042599</v>
      </c>
      <c r="E6925" s="6">
        <v>0.71480991338827637</v>
      </c>
      <c r="F6925" s="7">
        <v>0.56749168654105597</v>
      </c>
    </row>
    <row r="6926" spans="4:6" x14ac:dyDescent="0.3">
      <c r="D6926" s="5">
        <f t="shared" si="110"/>
        <v>1265540241</v>
      </c>
      <c r="E6926" s="6">
        <v>0.58931309831264722</v>
      </c>
      <c r="F6926" s="7">
        <v>0.22577836689537836</v>
      </c>
    </row>
    <row r="6927" spans="4:6" x14ac:dyDescent="0.3">
      <c r="D6927" s="5">
        <f t="shared" si="110"/>
        <v>1573150749</v>
      </c>
      <c r="E6927" s="6">
        <v>0.73255540359071958</v>
      </c>
      <c r="F6927" s="7">
        <v>0.62055995760638416</v>
      </c>
    </row>
    <row r="6928" spans="4:6" x14ac:dyDescent="0.3">
      <c r="D6928" s="5">
        <f t="shared" si="110"/>
        <v>390563412</v>
      </c>
      <c r="E6928" s="6">
        <v>0.18187026137660281</v>
      </c>
      <c r="F6928" s="7">
        <v>-0.90826065850238513</v>
      </c>
    </row>
    <row r="6929" spans="4:6" x14ac:dyDescent="0.3">
      <c r="D6929" s="5">
        <f t="shared" si="110"/>
        <v>127523639</v>
      </c>
      <c r="E6929" s="6">
        <v>5.9382821954211983E-2</v>
      </c>
      <c r="F6929" s="7">
        <v>-1.5599756146701473</v>
      </c>
    </row>
    <row r="6930" spans="4:6" x14ac:dyDescent="0.3">
      <c r="D6930" s="5">
        <f t="shared" si="110"/>
        <v>1005445867</v>
      </c>
      <c r="E6930" s="6">
        <v>0.46819721718150864</v>
      </c>
      <c r="F6930" s="7">
        <v>-7.980237627125264E-2</v>
      </c>
    </row>
    <row r="6931" spans="4:6" x14ac:dyDescent="0.3">
      <c r="D6931" s="5">
        <f t="shared" si="110"/>
        <v>747023757</v>
      </c>
      <c r="E6931" s="6">
        <v>0.3478600446580537</v>
      </c>
      <c r="F6931" s="7">
        <v>-0.39110437174683549</v>
      </c>
    </row>
    <row r="6932" spans="4:6" x14ac:dyDescent="0.3">
      <c r="D6932" s="5">
        <f t="shared" si="110"/>
        <v>1185857370</v>
      </c>
      <c r="E6932" s="6">
        <v>0.55220786999185367</v>
      </c>
      <c r="F6932" s="7">
        <v>0.13124150959098113</v>
      </c>
    </row>
    <row r="6933" spans="4:6" x14ac:dyDescent="0.3">
      <c r="D6933" s="5">
        <f t="shared" si="110"/>
        <v>1344496485</v>
      </c>
      <c r="E6933" s="6">
        <v>0.62607996456891291</v>
      </c>
      <c r="F6933" s="7">
        <v>0.32148870446401168</v>
      </c>
    </row>
    <row r="6934" spans="4:6" x14ac:dyDescent="0.3">
      <c r="D6934" s="5">
        <f t="shared" si="110"/>
        <v>1086531448</v>
      </c>
      <c r="E6934" s="6">
        <v>0.50595563324722981</v>
      </c>
      <c r="F6934" s="7">
        <v>1.4929113235165745E-2</v>
      </c>
    </row>
    <row r="6935" spans="4:6" x14ac:dyDescent="0.3">
      <c r="D6935" s="5">
        <f t="shared" si="110"/>
        <v>2113899374</v>
      </c>
      <c r="E6935" s="6">
        <v>0.98436110465262183</v>
      </c>
      <c r="F6935" s="7">
        <v>2.1535205515869285</v>
      </c>
    </row>
    <row r="6936" spans="4:6" x14ac:dyDescent="0.3">
      <c r="D6936" s="5">
        <f t="shared" si="110"/>
        <v>203711502</v>
      </c>
      <c r="E6936" s="6">
        <v>9.4860560349058876E-2</v>
      </c>
      <c r="F6936" s="7">
        <v>-1.3114045551621631</v>
      </c>
    </row>
    <row r="6937" spans="4:6" x14ac:dyDescent="0.3">
      <c r="D6937" s="5">
        <f t="shared" si="110"/>
        <v>30293429</v>
      </c>
      <c r="E6937" s="6">
        <v>1.4106477158243281E-2</v>
      </c>
      <c r="F6937" s="7">
        <v>-2.194312459834431</v>
      </c>
    </row>
    <row r="6938" spans="4:6" x14ac:dyDescent="0.3">
      <c r="D6938" s="5">
        <f t="shared" si="110"/>
        <v>2005231299</v>
      </c>
      <c r="E6938" s="6">
        <v>0.93375858891174068</v>
      </c>
      <c r="F6938" s="7">
        <v>1.5043828319413324</v>
      </c>
    </row>
    <row r="6939" spans="4:6" x14ac:dyDescent="0.3">
      <c r="D6939" s="5">
        <f t="shared" si="110"/>
        <v>989612798</v>
      </c>
      <c r="E6939" s="6">
        <v>0.46082436988206987</v>
      </c>
      <c r="F6939" s="7">
        <v>-9.8357098644420798E-2</v>
      </c>
    </row>
    <row r="6940" spans="4:6" x14ac:dyDescent="0.3">
      <c r="D6940" s="5">
        <f t="shared" si="110"/>
        <v>973128390</v>
      </c>
      <c r="E6940" s="6">
        <v>0.45314821922513493</v>
      </c>
      <c r="F6940" s="7">
        <v>-0.11771126778913377</v>
      </c>
    </row>
    <row r="6941" spans="4:6" x14ac:dyDescent="0.3">
      <c r="D6941" s="5">
        <f t="shared" si="110"/>
        <v>1970702859</v>
      </c>
      <c r="E6941" s="6">
        <v>0.91768003107763829</v>
      </c>
      <c r="F6941" s="7">
        <v>1.3896343552464379</v>
      </c>
    </row>
    <row r="6942" spans="4:6" x14ac:dyDescent="0.3">
      <c r="D6942" s="5">
        <f t="shared" si="110"/>
        <v>714595630</v>
      </c>
      <c r="E6942" s="6">
        <v>0.33275952128019137</v>
      </c>
      <c r="F6942" s="7">
        <v>-0.43230597850277019</v>
      </c>
    </row>
    <row r="6943" spans="4:6" x14ac:dyDescent="0.3">
      <c r="D6943" s="5">
        <f t="shared" si="110"/>
        <v>1363317616</v>
      </c>
      <c r="E6943" s="6">
        <v>0.63484423666712286</v>
      </c>
      <c r="F6943" s="7">
        <v>0.34471116091682097</v>
      </c>
    </row>
    <row r="6944" spans="4:6" x14ac:dyDescent="0.3">
      <c r="D6944" s="5">
        <f t="shared" si="110"/>
        <v>1215763268</v>
      </c>
      <c r="E6944" s="6">
        <v>0.56613388896559724</v>
      </c>
      <c r="F6944" s="7">
        <v>0.16653972697278432</v>
      </c>
    </row>
    <row r="6945" spans="4:6" x14ac:dyDescent="0.3">
      <c r="D6945" s="5">
        <f t="shared" si="110"/>
        <v>1823088059</v>
      </c>
      <c r="E6945" s="6">
        <v>0.84894153321994614</v>
      </c>
      <c r="F6945" s="7">
        <v>1.0319043380633135</v>
      </c>
    </row>
    <row r="6946" spans="4:6" x14ac:dyDescent="0.3">
      <c r="D6946" s="5">
        <f t="shared" si="110"/>
        <v>551325576</v>
      </c>
      <c r="E6946" s="6">
        <v>0.25673097768494019</v>
      </c>
      <c r="F6946" s="7">
        <v>-0.65345660709355036</v>
      </c>
    </row>
    <row r="6947" spans="4:6" x14ac:dyDescent="0.3">
      <c r="D6947" s="5">
        <f t="shared" si="110"/>
        <v>1419525472</v>
      </c>
      <c r="E6947" s="6">
        <v>0.66101805927326718</v>
      </c>
      <c r="F6947" s="7">
        <v>0.41524319403201998</v>
      </c>
    </row>
    <row r="6948" spans="4:6" x14ac:dyDescent="0.3">
      <c r="D6948" s="5">
        <f t="shared" si="110"/>
        <v>5850436</v>
      </c>
      <c r="E6948" s="6">
        <v>2.724321561608763E-3</v>
      </c>
      <c r="F6948" s="7">
        <v>-2.7792389327676315</v>
      </c>
    </row>
    <row r="6949" spans="4:6" x14ac:dyDescent="0.3">
      <c r="D6949" s="5">
        <f t="shared" si="110"/>
        <v>1086038399</v>
      </c>
      <c r="E6949" s="6">
        <v>0.5057260394149703</v>
      </c>
      <c r="F6949" s="7">
        <v>1.4353545147067333E-2</v>
      </c>
    </row>
    <row r="6950" spans="4:6" x14ac:dyDescent="0.3">
      <c r="D6950" s="5">
        <f t="shared" si="110"/>
        <v>1936251212</v>
      </c>
      <c r="E6950" s="6">
        <v>0.90163723277080543</v>
      </c>
      <c r="F6950" s="7">
        <v>1.2909369700592559</v>
      </c>
    </row>
    <row r="6951" spans="4:6" x14ac:dyDescent="0.3">
      <c r="D6951" s="5">
        <f t="shared" si="110"/>
        <v>1998969718</v>
      </c>
      <c r="E6951" s="6">
        <v>0.9308428130399834</v>
      </c>
      <c r="F6951" s="7">
        <v>1.4820974247899263</v>
      </c>
    </row>
    <row r="6952" spans="4:6" x14ac:dyDescent="0.3">
      <c r="D6952" s="5">
        <f t="shared" si="110"/>
        <v>1532030574</v>
      </c>
      <c r="E6952" s="6">
        <v>0.71340732994806699</v>
      </c>
      <c r="F6952" s="7">
        <v>0.56336650554175483</v>
      </c>
    </row>
    <row r="6953" spans="4:6" x14ac:dyDescent="0.3">
      <c r="D6953" s="5">
        <f t="shared" si="110"/>
        <v>1900969462</v>
      </c>
      <c r="E6953" s="6">
        <v>0.88520788763203462</v>
      </c>
      <c r="F6953" s="7">
        <v>1.2014305674822345</v>
      </c>
    </row>
    <row r="6954" spans="4:6" x14ac:dyDescent="0.3">
      <c r="D6954" s="5">
        <f t="shared" si="110"/>
        <v>1868147539</v>
      </c>
      <c r="E6954" s="6">
        <v>0.86992398870170484</v>
      </c>
      <c r="F6954" s="7">
        <v>1.126031886878216</v>
      </c>
    </row>
    <row r="6955" spans="4:6" x14ac:dyDescent="0.3">
      <c r="D6955" s="5">
        <f t="shared" si="110"/>
        <v>216550245</v>
      </c>
      <c r="E6955" s="6">
        <v>0.10083906594742002</v>
      </c>
      <c r="F6955" s="7">
        <v>-1.2767850870973756</v>
      </c>
    </row>
    <row r="6956" spans="4:6" x14ac:dyDescent="0.3">
      <c r="D6956" s="5">
        <f t="shared" si="110"/>
        <v>1293966446</v>
      </c>
      <c r="E6956" s="6">
        <v>0.60255008153854872</v>
      </c>
      <c r="F6956" s="7">
        <v>0.25995324778026152</v>
      </c>
    </row>
    <row r="6957" spans="4:6" x14ac:dyDescent="0.3">
      <c r="D6957" s="5">
        <f t="shared" si="110"/>
        <v>1492441871</v>
      </c>
      <c r="E6957" s="6">
        <v>0.69497240352907441</v>
      </c>
      <c r="F6957" s="7">
        <v>0.50999467423886591</v>
      </c>
    </row>
    <row r="6958" spans="4:6" x14ac:dyDescent="0.3">
      <c r="D6958" s="5">
        <f t="shared" si="110"/>
        <v>27649132</v>
      </c>
      <c r="E6958" s="6">
        <v>1.2875130412052507E-2</v>
      </c>
      <c r="F6958" s="7">
        <v>-2.2299575552768665</v>
      </c>
    </row>
    <row r="6959" spans="4:6" x14ac:dyDescent="0.3">
      <c r="D6959" s="5">
        <f t="shared" si="110"/>
        <v>1063905985</v>
      </c>
      <c r="E6959" s="6">
        <v>0.49541983101090403</v>
      </c>
      <c r="F6959" s="7">
        <v>-1.1481033312730865E-2</v>
      </c>
    </row>
    <row r="6960" spans="4:6" x14ac:dyDescent="0.3">
      <c r="D6960" s="5">
        <f t="shared" si="110"/>
        <v>881867577</v>
      </c>
      <c r="E6960" s="6">
        <v>0.41065159152322595</v>
      </c>
      <c r="F6960" s="7">
        <v>-0.22586916220044412</v>
      </c>
    </row>
    <row r="6961" spans="4:6" x14ac:dyDescent="0.3">
      <c r="D6961" s="5">
        <f t="shared" si="110"/>
        <v>1208958533</v>
      </c>
      <c r="E6961" s="6">
        <v>0.56296518730275813</v>
      </c>
      <c r="F6961" s="7">
        <v>0.15849136373647579</v>
      </c>
    </row>
    <row r="6962" spans="4:6" x14ac:dyDescent="0.3">
      <c r="D6962" s="5">
        <f t="shared" si="110"/>
        <v>1916722865</v>
      </c>
      <c r="E6962" s="6">
        <v>0.8925436375593242</v>
      </c>
      <c r="F6962" s="7">
        <v>1.2401694516434458</v>
      </c>
    </row>
    <row r="6963" spans="4:6" x14ac:dyDescent="0.3">
      <c r="D6963" s="5">
        <f t="shared" si="110"/>
        <v>2091452714</v>
      </c>
      <c r="E6963" s="6">
        <v>0.97390856405152804</v>
      </c>
      <c r="F6963" s="7">
        <v>1.9416220468624594</v>
      </c>
    </row>
    <row r="6964" spans="4:6" x14ac:dyDescent="0.3">
      <c r="D6964" s="5">
        <f t="shared" si="110"/>
        <v>1160228377</v>
      </c>
      <c r="E6964" s="6">
        <v>0.54027344010795786</v>
      </c>
      <c r="F6964" s="7">
        <v>0.10112262269135656</v>
      </c>
    </row>
    <row r="6965" spans="4:6" x14ac:dyDescent="0.3">
      <c r="D6965" s="5">
        <f t="shared" si="110"/>
        <v>1157956054</v>
      </c>
      <c r="E6965" s="6">
        <v>0.53921530725361344</v>
      </c>
      <c r="F6965" s="7">
        <v>9.8457037205057316E-2</v>
      </c>
    </row>
    <row r="6966" spans="4:6" x14ac:dyDescent="0.3">
      <c r="D6966" s="5">
        <f t="shared" si="110"/>
        <v>992318518</v>
      </c>
      <c r="E6966" s="6">
        <v>0.46208431894153756</v>
      </c>
      <c r="F6966" s="7">
        <v>-9.5184051050919899E-2</v>
      </c>
    </row>
    <row r="6967" spans="4:6" x14ac:dyDescent="0.3">
      <c r="D6967" s="5">
        <f t="shared" si="110"/>
        <v>584436043</v>
      </c>
      <c r="E6967" s="6">
        <v>0.27214924038588001</v>
      </c>
      <c r="F6967" s="7">
        <v>-0.60632572288897324</v>
      </c>
    </row>
    <row r="6968" spans="4:6" x14ac:dyDescent="0.3">
      <c r="D6968" s="5">
        <f t="shared" si="110"/>
        <v>1967044661</v>
      </c>
      <c r="E6968" s="6">
        <v>0.91597654988614519</v>
      </c>
      <c r="F6968" s="7">
        <v>1.3785067014869237</v>
      </c>
    </row>
    <row r="6969" spans="4:6" x14ac:dyDescent="0.3">
      <c r="D6969" s="5">
        <f t="shared" si="110"/>
        <v>223379026</v>
      </c>
      <c r="E6969" s="6">
        <v>0.10401896490158417</v>
      </c>
      <c r="F6969" s="7">
        <v>-1.2589789648551399</v>
      </c>
    </row>
    <row r="6970" spans="4:6" x14ac:dyDescent="0.3">
      <c r="D6970" s="5">
        <f t="shared" si="110"/>
        <v>213572459</v>
      </c>
      <c r="E6970" s="6">
        <v>9.9452426284041648E-2</v>
      </c>
      <c r="F6970" s="7">
        <v>-1.2846779331294473</v>
      </c>
    </row>
    <row r="6971" spans="4:6" x14ac:dyDescent="0.3">
      <c r="D6971" s="5">
        <f t="shared" si="110"/>
        <v>1434662789</v>
      </c>
      <c r="E6971" s="6">
        <v>0.66806692180043736</v>
      </c>
      <c r="F6971" s="7">
        <v>0.43458159552599807</v>
      </c>
    </row>
    <row r="6972" spans="4:6" x14ac:dyDescent="0.3">
      <c r="D6972" s="5">
        <f t="shared" si="110"/>
        <v>554839363</v>
      </c>
      <c r="E6972" s="6">
        <v>0.25836721226420928</v>
      </c>
      <c r="F6972" s="7">
        <v>-0.64838738948454211</v>
      </c>
    </row>
    <row r="6973" spans="4:6" x14ac:dyDescent="0.3">
      <c r="D6973" s="5">
        <f t="shared" si="110"/>
        <v>1382329636</v>
      </c>
      <c r="E6973" s="6">
        <v>0.64369739838288853</v>
      </c>
      <c r="F6973" s="7">
        <v>0.3683594848370883</v>
      </c>
    </row>
    <row r="6974" spans="4:6" x14ac:dyDescent="0.3">
      <c r="D6974" s="5">
        <f t="shared" si="110"/>
        <v>1969463419</v>
      </c>
      <c r="E6974" s="6">
        <v>0.91710287185116002</v>
      </c>
      <c r="F6974" s="7">
        <v>1.3858449406401121</v>
      </c>
    </row>
    <row r="6975" spans="4:6" x14ac:dyDescent="0.3">
      <c r="D6975" s="5">
        <f t="shared" si="110"/>
        <v>1015129506</v>
      </c>
      <c r="E6975" s="6">
        <v>0.47270651298827165</v>
      </c>
      <c r="F6975" s="7">
        <v>-6.8468083670491883E-2</v>
      </c>
    </row>
    <row r="6976" spans="4:6" x14ac:dyDescent="0.3">
      <c r="D6976" s="5">
        <f t="shared" si="110"/>
        <v>34526880</v>
      </c>
      <c r="E6976" s="6">
        <v>1.6077831402493484E-2</v>
      </c>
      <c r="F6976" s="7">
        <v>-2.1424702171306502</v>
      </c>
    </row>
    <row r="6977" spans="4:6" x14ac:dyDescent="0.3">
      <c r="D6977" s="5">
        <f t="shared" si="110"/>
        <v>199714408</v>
      </c>
      <c r="E6977" s="6">
        <v>9.2999268409795374E-2</v>
      </c>
      <c r="F6977" s="7">
        <v>-1.322509533712569</v>
      </c>
    </row>
    <row r="6978" spans="4:6" x14ac:dyDescent="0.3">
      <c r="D6978" s="5">
        <f t="shared" si="110"/>
        <v>360097185</v>
      </c>
      <c r="E6978" s="6">
        <v>0.16768331887916041</v>
      </c>
      <c r="F6978" s="7">
        <v>-0.96336050785431115</v>
      </c>
    </row>
    <row r="6979" spans="4:6" x14ac:dyDescent="0.3">
      <c r="D6979" s="5">
        <f t="shared" ref="D6979:D7042" si="111">MOD(D6978*$B$4,$B$5)</f>
        <v>518578317</v>
      </c>
      <c r="E6979" s="6">
        <v>0.24148184688899837</v>
      </c>
      <c r="F6979" s="7">
        <v>-0.70154382654386616</v>
      </c>
    </row>
    <row r="6980" spans="4:6" x14ac:dyDescent="0.3">
      <c r="D6980" s="5">
        <f t="shared" si="111"/>
        <v>1224550475</v>
      </c>
      <c r="E6980" s="6">
        <v>0.57022575109286766</v>
      </c>
      <c r="F6980" s="7">
        <v>0.17694893838525891</v>
      </c>
    </row>
    <row r="6981" spans="4:6" x14ac:dyDescent="0.3">
      <c r="D6981" s="5">
        <f t="shared" si="111"/>
        <v>788595050</v>
      </c>
      <c r="E6981" s="6">
        <v>0.3672181864895096</v>
      </c>
      <c r="F6981" s="7">
        <v>-0.33923013014180348</v>
      </c>
    </row>
    <row r="6982" spans="4:6" x14ac:dyDescent="0.3">
      <c r="D6982" s="5">
        <f t="shared" si="111"/>
        <v>2124015475</v>
      </c>
      <c r="E6982" s="6">
        <v>0.9890717812712041</v>
      </c>
      <c r="F6982" s="7">
        <v>2.29285355619042</v>
      </c>
    </row>
    <row r="6983" spans="4:6" x14ac:dyDescent="0.3">
      <c r="D6983" s="5">
        <f t="shared" si="111"/>
        <v>1039235004</v>
      </c>
      <c r="E6983" s="6">
        <v>0.48393151022859987</v>
      </c>
      <c r="F6983" s="7">
        <v>-4.0288627377110989E-2</v>
      </c>
    </row>
    <row r="6984" spans="4:6" x14ac:dyDescent="0.3">
      <c r="D6984" s="5">
        <f t="shared" si="111"/>
        <v>1842367811</v>
      </c>
      <c r="E6984" s="6">
        <v>0.8579193673636013</v>
      </c>
      <c r="F6984" s="7">
        <v>1.0710181578205717</v>
      </c>
    </row>
    <row r="6985" spans="4:6" x14ac:dyDescent="0.3">
      <c r="D6985" s="5">
        <f t="shared" si="111"/>
        <v>1343815217</v>
      </c>
      <c r="E6985" s="6">
        <v>0.62576272443473591</v>
      </c>
      <c r="F6985" s="7">
        <v>0.32065143951774472</v>
      </c>
    </row>
    <row r="6986" spans="4:6" x14ac:dyDescent="0.3">
      <c r="D6986" s="5">
        <f t="shared" si="111"/>
        <v>413298525</v>
      </c>
      <c r="E6986" s="6">
        <v>0.19245712337312951</v>
      </c>
      <c r="F6986" s="7">
        <v>-0.8688773002076472</v>
      </c>
    </row>
    <row r="6987" spans="4:6" x14ac:dyDescent="0.3">
      <c r="D6987" s="5">
        <f t="shared" si="111"/>
        <v>210019645</v>
      </c>
      <c r="E6987" s="6">
        <v>9.7798018341695908E-2</v>
      </c>
      <c r="F6987" s="7">
        <v>-1.2942008980218132</v>
      </c>
    </row>
    <row r="6988" spans="4:6" x14ac:dyDescent="0.3">
      <c r="D6988" s="5">
        <f t="shared" si="111"/>
        <v>1735469955</v>
      </c>
      <c r="E6988" s="6">
        <v>0.80814117408184449</v>
      </c>
      <c r="F6988" s="7">
        <v>0.87106685242553195</v>
      </c>
    </row>
    <row r="6989" spans="4:6" x14ac:dyDescent="0.3">
      <c r="D6989" s="5">
        <f t="shared" si="111"/>
        <v>1680611982</v>
      </c>
      <c r="E6989" s="6">
        <v>0.78259593973178043</v>
      </c>
      <c r="F6989" s="7">
        <v>0.78099043475420338</v>
      </c>
    </row>
    <row r="6990" spans="4:6" x14ac:dyDescent="0.3">
      <c r="D6990" s="5">
        <f t="shared" si="111"/>
        <v>1478734050</v>
      </c>
      <c r="E6990" s="6">
        <v>0.68858920195008555</v>
      </c>
      <c r="F6990" s="7">
        <v>0.49185536206911468</v>
      </c>
    </row>
    <row r="6991" spans="4:6" x14ac:dyDescent="0.3">
      <c r="D6991" s="5">
        <f t="shared" si="111"/>
        <v>1909868564</v>
      </c>
      <c r="E6991" s="6">
        <v>0.88935185492909685</v>
      </c>
      <c r="F6991" s="7">
        <v>1.2230884511185052</v>
      </c>
    </row>
    <row r="6992" spans="4:6" x14ac:dyDescent="0.3">
      <c r="D6992" s="5">
        <f t="shared" si="111"/>
        <v>1939970781</v>
      </c>
      <c r="E6992" s="6">
        <v>0.90336929206118854</v>
      </c>
      <c r="F6992" s="7">
        <v>1.3009913490928291</v>
      </c>
    </row>
    <row r="6993" spans="4:6" x14ac:dyDescent="0.3">
      <c r="D6993" s="5">
        <f t="shared" si="111"/>
        <v>1157658569</v>
      </c>
      <c r="E6993" s="6">
        <v>0.53907678000542969</v>
      </c>
      <c r="F6993" s="7">
        <v>9.8108119771233654E-2</v>
      </c>
    </row>
    <row r="6994" spans="4:6" x14ac:dyDescent="0.3">
      <c r="D6994" s="5">
        <f t="shared" si="111"/>
        <v>1664805612</v>
      </c>
      <c r="E6994" s="6">
        <v>0.77523552512306304</v>
      </c>
      <c r="F6994" s="7">
        <v>0.75620057222613968</v>
      </c>
    </row>
    <row r="6995" spans="4:6" x14ac:dyDescent="0.3">
      <c r="D6995" s="5">
        <f t="shared" si="111"/>
        <v>846142465</v>
      </c>
      <c r="E6995" s="6">
        <v>0.39401578986459951</v>
      </c>
      <c r="F6995" s="7">
        <v>-0.26886758814745487</v>
      </c>
    </row>
    <row r="6996" spans="4:6" x14ac:dyDescent="0.3">
      <c r="D6996" s="5">
        <f t="shared" si="111"/>
        <v>1151445722</v>
      </c>
      <c r="E6996" s="6">
        <v>0.53618369767086926</v>
      </c>
      <c r="F6996" s="7">
        <v>9.0823792301173947E-2</v>
      </c>
    </row>
    <row r="6997" spans="4:6" x14ac:dyDescent="0.3">
      <c r="D6997" s="5">
        <f t="shared" si="111"/>
        <v>264695008</v>
      </c>
      <c r="E6997" s="6">
        <v>0.1232582182840055</v>
      </c>
      <c r="F6997" s="7">
        <v>-1.1588521979252826</v>
      </c>
    </row>
    <row r="6998" spans="4:6" x14ac:dyDescent="0.3">
      <c r="D6998" s="5">
        <f t="shared" si="111"/>
        <v>1712515165</v>
      </c>
      <c r="E6998" s="6">
        <v>0.79745201701061053</v>
      </c>
      <c r="F6998" s="7">
        <v>0.83255461196282821</v>
      </c>
    </row>
    <row r="6999" spans="4:6" x14ac:dyDescent="0.3">
      <c r="D6999" s="5">
        <f t="shared" si="111"/>
        <v>1731505744</v>
      </c>
      <c r="E6999" s="6">
        <v>0.8062951944827057</v>
      </c>
      <c r="F6999" s="7">
        <v>0.86432458006306045</v>
      </c>
    </row>
    <row r="7000" spans="4:6" x14ac:dyDescent="0.3">
      <c r="D7000" s="5">
        <f t="shared" si="111"/>
        <v>1450227384</v>
      </c>
      <c r="E7000" s="6">
        <v>0.67531475115131101</v>
      </c>
      <c r="F7000" s="7">
        <v>0.45463688013513698</v>
      </c>
    </row>
    <row r="7001" spans="4:6" x14ac:dyDescent="0.3">
      <c r="D7001" s="5">
        <f t="shared" si="111"/>
        <v>254128158</v>
      </c>
      <c r="E7001" s="6">
        <v>0.11833764530563508</v>
      </c>
      <c r="F7001" s="7">
        <v>-1.1833378176618696</v>
      </c>
    </row>
    <row r="7002" spans="4:6" x14ac:dyDescent="0.3">
      <c r="D7002" s="5">
        <f t="shared" si="111"/>
        <v>593723154</v>
      </c>
      <c r="E7002" s="6">
        <v>0.27647388845353749</v>
      </c>
      <c r="F7002" s="7">
        <v>-0.59334875419811606</v>
      </c>
    </row>
    <row r="7003" spans="4:6" x14ac:dyDescent="0.3">
      <c r="D7003" s="5">
        <f t="shared" si="111"/>
        <v>1441097519</v>
      </c>
      <c r="E7003" s="6">
        <v>0.67106332645850564</v>
      </c>
      <c r="F7003" s="7">
        <v>0.44285122745864913</v>
      </c>
    </row>
    <row r="7004" spans="4:6" x14ac:dyDescent="0.3">
      <c r="D7004" s="5">
        <f t="shared" si="111"/>
        <v>1928046025</v>
      </c>
      <c r="E7004" s="6">
        <v>0.89781639482622633</v>
      </c>
      <c r="F7004" s="7">
        <v>1.2692070974559675</v>
      </c>
    </row>
    <row r="7005" spans="4:6" x14ac:dyDescent="0.3">
      <c r="D7005" s="5">
        <f t="shared" si="111"/>
        <v>1063379089</v>
      </c>
      <c r="E7005" s="6">
        <v>0.49517447594103819</v>
      </c>
      <c r="F7005" s="7">
        <v>-1.2096090013660639E-2</v>
      </c>
    </row>
    <row r="7006" spans="4:6" x14ac:dyDescent="0.3">
      <c r="D7006" s="5">
        <f t="shared" si="111"/>
        <v>1217874525</v>
      </c>
      <c r="E7006" s="6">
        <v>0.56711701961897032</v>
      </c>
      <c r="F7006" s="7">
        <v>0.16903900566491017</v>
      </c>
    </row>
    <row r="7007" spans="4:6" x14ac:dyDescent="0.3">
      <c r="D7007" s="5">
        <f t="shared" si="111"/>
        <v>656359650</v>
      </c>
      <c r="E7007" s="6">
        <v>0.30564127984050782</v>
      </c>
      <c r="F7007" s="7">
        <v>-0.50824354021454587</v>
      </c>
    </row>
    <row r="7008" spans="4:6" x14ac:dyDescent="0.3">
      <c r="D7008" s="5">
        <f t="shared" si="111"/>
        <v>1310420959</v>
      </c>
      <c r="E7008" s="6">
        <v>0.61021231125128672</v>
      </c>
      <c r="F7008" s="7">
        <v>0.27987243319080368</v>
      </c>
    </row>
    <row r="7009" spans="4:6" x14ac:dyDescent="0.3">
      <c r="D7009" s="5">
        <f t="shared" si="111"/>
        <v>1199289504</v>
      </c>
      <c r="E7009" s="6">
        <v>0.55846269480740907</v>
      </c>
      <c r="F7009" s="7">
        <v>0.14707273470010024</v>
      </c>
    </row>
    <row r="7010" spans="4:6" x14ac:dyDescent="0.3">
      <c r="D7010" s="5">
        <f t="shared" si="111"/>
        <v>1186975405</v>
      </c>
      <c r="E7010" s="6">
        <v>0.55272849560969373</v>
      </c>
      <c r="F7010" s="7">
        <v>0.13255792611785325</v>
      </c>
    </row>
    <row r="7011" spans="4:6" x14ac:dyDescent="0.3">
      <c r="D7011" s="5">
        <f t="shared" si="111"/>
        <v>1626072795</v>
      </c>
      <c r="E7011" s="6">
        <v>0.75719915168099028</v>
      </c>
      <c r="F7011" s="7">
        <v>0.69732137096027835</v>
      </c>
    </row>
    <row r="7012" spans="4:6" x14ac:dyDescent="0.3">
      <c r="D7012" s="5">
        <f t="shared" si="111"/>
        <v>1632589595</v>
      </c>
      <c r="E7012" s="6">
        <v>0.76023377316094354</v>
      </c>
      <c r="F7012" s="7">
        <v>0.70705475148851715</v>
      </c>
    </row>
    <row r="7013" spans="4:6" x14ac:dyDescent="0.3">
      <c r="D7013" s="5">
        <f t="shared" si="111"/>
        <v>524946286</v>
      </c>
      <c r="E7013" s="6">
        <v>0.24444716353383583</v>
      </c>
      <c r="F7013" s="7">
        <v>-0.69206847658597992</v>
      </c>
    </row>
    <row r="7014" spans="4:6" x14ac:dyDescent="0.3">
      <c r="D7014" s="5">
        <f t="shared" si="111"/>
        <v>1522620553</v>
      </c>
      <c r="E7014" s="6">
        <v>0.70902544745153329</v>
      </c>
      <c r="F7014" s="7">
        <v>0.55053991851964057</v>
      </c>
    </row>
    <row r="7015" spans="4:6" x14ac:dyDescent="0.3">
      <c r="D7015" s="5">
        <f t="shared" si="111"/>
        <v>788895288</v>
      </c>
      <c r="E7015" s="6">
        <v>0.36735799570321848</v>
      </c>
      <c r="F7015" s="7">
        <v>-0.33885894800682209</v>
      </c>
    </row>
    <row r="7016" spans="4:6" x14ac:dyDescent="0.3">
      <c r="D7016" s="5">
        <f t="shared" si="111"/>
        <v>1584418444</v>
      </c>
      <c r="E7016" s="6">
        <v>0.7378023329542972</v>
      </c>
      <c r="F7016" s="7">
        <v>0.6365847915896462</v>
      </c>
    </row>
    <row r="7017" spans="4:6" x14ac:dyDescent="0.3">
      <c r="D7017" s="5">
        <f t="shared" si="111"/>
        <v>980106066</v>
      </c>
      <c r="E7017" s="6">
        <v>0.45639745281673733</v>
      </c>
      <c r="F7017" s="7">
        <v>-0.10951388971137554</v>
      </c>
    </row>
    <row r="7018" spans="4:6" x14ac:dyDescent="0.3">
      <c r="D7018" s="5">
        <f t="shared" si="111"/>
        <v>1635168476</v>
      </c>
      <c r="E7018" s="6">
        <v>0.76143465820833545</v>
      </c>
      <c r="F7018" s="7">
        <v>0.710925047554127</v>
      </c>
    </row>
    <row r="7019" spans="4:6" x14ac:dyDescent="0.3">
      <c r="D7019" s="5">
        <f t="shared" si="111"/>
        <v>456059511</v>
      </c>
      <c r="E7019" s="6">
        <v>0.21236925917898236</v>
      </c>
      <c r="F7019" s="7">
        <v>-0.7982274367145884</v>
      </c>
    </row>
    <row r="7020" spans="4:6" x14ac:dyDescent="0.3">
      <c r="D7020" s="5">
        <f t="shared" si="111"/>
        <v>593790084</v>
      </c>
      <c r="E7020" s="6">
        <v>0.27650505516352603</v>
      </c>
      <c r="F7020" s="7">
        <v>-0.59325559658654803</v>
      </c>
    </row>
    <row r="7021" spans="4:6" x14ac:dyDescent="0.3">
      <c r="D7021" s="5">
        <f t="shared" si="111"/>
        <v>376908255</v>
      </c>
      <c r="E7021" s="6">
        <v>0.17551158338367154</v>
      </c>
      <c r="F7021" s="7">
        <v>-0.93260651803576478</v>
      </c>
    </row>
    <row r="7022" spans="4:6" x14ac:dyDescent="0.3">
      <c r="D7022" s="5">
        <f t="shared" si="111"/>
        <v>256919721</v>
      </c>
      <c r="E7022" s="6">
        <v>0.11963756812702638</v>
      </c>
      <c r="F7022" s="7">
        <v>-1.1768005169275049</v>
      </c>
    </row>
    <row r="7023" spans="4:6" x14ac:dyDescent="0.3">
      <c r="D7023" s="5">
        <f t="shared" si="111"/>
        <v>53790966</v>
      </c>
      <c r="E7023" s="6">
        <v>2.5048370496414948E-2</v>
      </c>
      <c r="F7023" s="7">
        <v>-1.9591370317571755</v>
      </c>
    </row>
    <row r="7024" spans="4:6" x14ac:dyDescent="0.3">
      <c r="D7024" s="5">
        <f t="shared" si="111"/>
        <v>235990563</v>
      </c>
      <c r="E7024" s="6">
        <v>0.10989166946140273</v>
      </c>
      <c r="F7024" s="7">
        <v>-1.2271044409893019</v>
      </c>
    </row>
    <row r="7025" spans="4:6" x14ac:dyDescent="0.3">
      <c r="D7025" s="5">
        <f t="shared" si="111"/>
        <v>1247202885</v>
      </c>
      <c r="E7025" s="6">
        <v>0.58077410150391429</v>
      </c>
      <c r="F7025" s="7">
        <v>0.20387421286923668</v>
      </c>
    </row>
    <row r="7026" spans="4:6" x14ac:dyDescent="0.3">
      <c r="D7026" s="5">
        <f t="shared" si="111"/>
        <v>1173901837</v>
      </c>
      <c r="E7026" s="6">
        <v>0.54664064109943866</v>
      </c>
      <c r="F7026" s="7">
        <v>0.11717835644845585</v>
      </c>
    </row>
    <row r="7027" spans="4:6" x14ac:dyDescent="0.3">
      <c r="D7027" s="5">
        <f t="shared" si="111"/>
        <v>1912064085</v>
      </c>
      <c r="E7027" s="6">
        <v>0.89037422406522015</v>
      </c>
      <c r="F7027" s="7">
        <v>1.2285207313595523</v>
      </c>
    </row>
    <row r="7028" spans="4:6" x14ac:dyDescent="0.3">
      <c r="D7028" s="5">
        <f t="shared" si="111"/>
        <v>545782622</v>
      </c>
      <c r="E7028" s="6">
        <v>0.25414983858740875</v>
      </c>
      <c r="F7028" s="7">
        <v>-0.6614875797454054</v>
      </c>
    </row>
    <row r="7029" spans="4:6" x14ac:dyDescent="0.3">
      <c r="D7029" s="5">
        <f t="shared" si="111"/>
        <v>143565166</v>
      </c>
      <c r="E7029" s="6">
        <v>6.685274007437074E-2</v>
      </c>
      <c r="F7029" s="7">
        <v>-1.4996484894446716</v>
      </c>
    </row>
    <row r="7030" spans="4:6" x14ac:dyDescent="0.3">
      <c r="D7030" s="5">
        <f t="shared" si="111"/>
        <v>104399117</v>
      </c>
      <c r="E7030" s="6">
        <v>4.8614627261287187E-2</v>
      </c>
      <c r="F7030" s="7">
        <v>-1.6584371940259739</v>
      </c>
    </row>
    <row r="7031" spans="4:6" x14ac:dyDescent="0.3">
      <c r="D7031" s="5">
        <f t="shared" si="111"/>
        <v>1453140845</v>
      </c>
      <c r="E7031" s="6">
        <v>0.67667143715235534</v>
      </c>
      <c r="F7031" s="7">
        <v>0.45841108994749441</v>
      </c>
    </row>
    <row r="7032" spans="4:6" x14ac:dyDescent="0.3">
      <c r="D7032" s="5">
        <f t="shared" si="111"/>
        <v>1303367034</v>
      </c>
      <c r="E7032" s="6">
        <v>0.60692757145215526</v>
      </c>
      <c r="F7032" s="7">
        <v>0.27132008883618247</v>
      </c>
    </row>
    <row r="7033" spans="4:6" x14ac:dyDescent="0.3">
      <c r="D7033" s="5">
        <f t="shared" si="111"/>
        <v>1692055</v>
      </c>
      <c r="E7033" s="6">
        <v>7.8792451022930863E-4</v>
      </c>
      <c r="F7033" s="7">
        <v>-3.160340420305678</v>
      </c>
    </row>
    <row r="7034" spans="4:6" x14ac:dyDescent="0.3">
      <c r="D7034" s="5">
        <f t="shared" si="111"/>
        <v>72808319</v>
      </c>
      <c r="E7034" s="6">
        <v>3.3904015583828107E-2</v>
      </c>
      <c r="F7034" s="7">
        <v>-1.8262804322688686</v>
      </c>
    </row>
    <row r="7035" spans="4:6" x14ac:dyDescent="0.3">
      <c r="D7035" s="5">
        <f t="shared" si="111"/>
        <v>1247119957</v>
      </c>
      <c r="E7035" s="6">
        <v>0.58073548514464446</v>
      </c>
      <c r="F7035" s="7">
        <v>0.20377538429164396</v>
      </c>
    </row>
    <row r="7036" spans="4:6" x14ac:dyDescent="0.3">
      <c r="D7036" s="5">
        <f t="shared" si="111"/>
        <v>1465851643</v>
      </c>
      <c r="E7036" s="6">
        <v>0.68259036371725645</v>
      </c>
      <c r="F7036" s="7">
        <v>0.4749546849991832</v>
      </c>
    </row>
    <row r="7037" spans="4:6" x14ac:dyDescent="0.3">
      <c r="D7037" s="5">
        <f t="shared" si="111"/>
        <v>685974250</v>
      </c>
      <c r="E7037" s="6">
        <v>0.31943165261245487</v>
      </c>
      <c r="F7037" s="7">
        <v>-0.469288680412491</v>
      </c>
    </row>
    <row r="7038" spans="4:6" x14ac:dyDescent="0.3">
      <c r="D7038" s="5">
        <f t="shared" si="111"/>
        <v>612668657</v>
      </c>
      <c r="E7038" s="6">
        <v>0.28529607577742644</v>
      </c>
      <c r="F7038" s="7">
        <v>-0.56717962191948768</v>
      </c>
    </row>
    <row r="7039" spans="4:6" x14ac:dyDescent="0.3">
      <c r="D7039" s="5">
        <f t="shared" si="111"/>
        <v>1131439210</v>
      </c>
      <c r="E7039" s="6">
        <v>0.52686743952973503</v>
      </c>
      <c r="F7039" s="7">
        <v>6.7397673898233215E-2</v>
      </c>
    </row>
    <row r="7040" spans="4:6" x14ac:dyDescent="0.3">
      <c r="D7040" s="5">
        <f t="shared" si="111"/>
        <v>897995406</v>
      </c>
      <c r="E7040" s="6">
        <v>0.41816169714383938</v>
      </c>
      <c r="F7040" s="7">
        <v>-0.20659854805332942</v>
      </c>
    </row>
    <row r="7041" spans="4:6" x14ac:dyDescent="0.3">
      <c r="D7041" s="5">
        <f t="shared" si="111"/>
        <v>178828331</v>
      </c>
      <c r="E7041" s="6">
        <v>8.3273430898108916E-2</v>
      </c>
      <c r="F7041" s="7">
        <v>-1.3833849530577504</v>
      </c>
    </row>
    <row r="7042" spans="4:6" x14ac:dyDescent="0.3">
      <c r="D7042" s="5">
        <f t="shared" si="111"/>
        <v>1485588408</v>
      </c>
      <c r="E7042" s="6">
        <v>0.69178101112300627</v>
      </c>
      <c r="F7042" s="7">
        <v>0.50090500809436156</v>
      </c>
    </row>
    <row r="7043" spans="4:6" x14ac:dyDescent="0.3">
      <c r="D7043" s="5">
        <f t="shared" ref="D7043:D7106" si="112">MOD(D7042*$B$4,$B$5)</f>
        <v>2064101944</v>
      </c>
      <c r="E7043" s="6">
        <v>0.96117236927260863</v>
      </c>
      <c r="F7043" s="7">
        <v>1.7644558548193123</v>
      </c>
    </row>
    <row r="7044" spans="4:6" x14ac:dyDescent="0.3">
      <c r="D7044" s="5">
        <f t="shared" si="112"/>
        <v>1613652612</v>
      </c>
      <c r="E7044" s="6">
        <v>0.75141555327122622</v>
      </c>
      <c r="F7044" s="7">
        <v>0.67895102557022968</v>
      </c>
    </row>
    <row r="7045" spans="4:6" x14ac:dyDescent="0.3">
      <c r="D7045" s="5">
        <f t="shared" si="112"/>
        <v>1245873515</v>
      </c>
      <c r="E7045" s="6">
        <v>0.58015506535782946</v>
      </c>
      <c r="F7045" s="7">
        <v>0.20229018924123052</v>
      </c>
    </row>
    <row r="7046" spans="4:6" x14ac:dyDescent="0.3">
      <c r="D7046" s="5">
        <f t="shared" si="112"/>
        <v>1428391977</v>
      </c>
      <c r="E7046" s="6">
        <v>0.66514684740933294</v>
      </c>
      <c r="F7046" s="7">
        <v>0.42655112189369193</v>
      </c>
    </row>
    <row r="7047" spans="4:6" x14ac:dyDescent="0.3">
      <c r="D7047" s="5">
        <f t="shared" si="112"/>
        <v>651667538</v>
      </c>
      <c r="E7047" s="6">
        <v>0.30345634492436085</v>
      </c>
      <c r="F7047" s="7">
        <v>-0.51448536501249853</v>
      </c>
    </row>
    <row r="7048" spans="4:6" x14ac:dyDescent="0.3">
      <c r="D7048" s="5">
        <f t="shared" si="112"/>
        <v>303265542</v>
      </c>
      <c r="E7048" s="6">
        <v>0.14121902281531973</v>
      </c>
      <c r="F7048" s="7">
        <v>-1.0748585867514009</v>
      </c>
    </row>
    <row r="7049" spans="4:6" x14ac:dyDescent="0.3">
      <c r="D7049" s="5">
        <f t="shared" si="112"/>
        <v>1682439930</v>
      </c>
      <c r="E7049" s="6">
        <v>0.78344714435138474</v>
      </c>
      <c r="F7049" s="7">
        <v>0.78388820505742141</v>
      </c>
    </row>
    <row r="7050" spans="4:6" x14ac:dyDescent="0.3">
      <c r="D7050" s="5">
        <f t="shared" si="112"/>
        <v>1668782431</v>
      </c>
      <c r="E7050" s="6">
        <v>0.77708737577971754</v>
      </c>
      <c r="F7050" s="7">
        <v>0.76239339285343344</v>
      </c>
    </row>
    <row r="7051" spans="4:6" x14ac:dyDescent="0.3">
      <c r="D7051" s="5">
        <f t="shared" si="112"/>
        <v>1685127831</v>
      </c>
      <c r="E7051" s="6">
        <v>0.78469879579236623</v>
      </c>
      <c r="F7051" s="7">
        <v>0.78816122182684922</v>
      </c>
    </row>
    <row r="7052" spans="4:6" x14ac:dyDescent="0.3">
      <c r="D7052" s="5">
        <f t="shared" si="112"/>
        <v>419949135</v>
      </c>
      <c r="E7052" s="6">
        <v>0.19555405498999548</v>
      </c>
      <c r="F7052" s="7">
        <v>-0.85760953177275567</v>
      </c>
    </row>
    <row r="7053" spans="4:6" x14ac:dyDescent="0.3">
      <c r="D7053" s="5">
        <f t="shared" si="112"/>
        <v>1266551552</v>
      </c>
      <c r="E7053" s="6">
        <v>0.58978402669521424</v>
      </c>
      <c r="F7053" s="7">
        <v>0.22698944889855821</v>
      </c>
    </row>
    <row r="7054" spans="4:6" x14ac:dyDescent="0.3">
      <c r="D7054" s="5">
        <f t="shared" si="112"/>
        <v>998020149</v>
      </c>
      <c r="E7054" s="6">
        <v>0.46473934777522397</v>
      </c>
      <c r="F7054" s="7">
        <v>-8.8500740834148356E-2</v>
      </c>
    </row>
    <row r="7055" spans="4:6" x14ac:dyDescent="0.3">
      <c r="D7055" s="5">
        <f t="shared" si="112"/>
        <v>929959228</v>
      </c>
      <c r="E7055" s="6">
        <v>0.4330460116574969</v>
      </c>
      <c r="F7055" s="7">
        <v>-0.16862448091565166</v>
      </c>
    </row>
    <row r="7056" spans="4:6" x14ac:dyDescent="0.3">
      <c r="D7056" s="5">
        <f t="shared" si="112"/>
        <v>1211221547</v>
      </c>
      <c r="E7056" s="6">
        <v>0.564018985316175</v>
      </c>
      <c r="F7056" s="7">
        <v>0.16116679954227128</v>
      </c>
    </row>
    <row r="7057" spans="4:6" x14ac:dyDescent="0.3">
      <c r="D7057" s="5">
        <f t="shared" si="112"/>
        <v>1633005662</v>
      </c>
      <c r="E7057" s="6">
        <v>0.76042751945595022</v>
      </c>
      <c r="F7057" s="7">
        <v>0.7076784529593575</v>
      </c>
    </row>
    <row r="7058" spans="4:6" x14ac:dyDescent="0.3">
      <c r="D7058" s="5">
        <f t="shared" si="112"/>
        <v>1281563620</v>
      </c>
      <c r="E7058" s="6">
        <v>0.59677456561175601</v>
      </c>
      <c r="F7058" s="7">
        <v>0.24500718407811881</v>
      </c>
    </row>
    <row r="7059" spans="4:6" x14ac:dyDescent="0.3">
      <c r="D7059" s="5">
        <f t="shared" si="112"/>
        <v>1943565538</v>
      </c>
      <c r="E7059" s="6">
        <v>0.90504323123492603</v>
      </c>
      <c r="F7059" s="7">
        <v>1.3108349332357805</v>
      </c>
    </row>
    <row r="7060" spans="4:6" x14ac:dyDescent="0.3">
      <c r="D7060" s="5">
        <f t="shared" si="112"/>
        <v>733998309</v>
      </c>
      <c r="E7060" s="6">
        <v>0.34179459776896481</v>
      </c>
      <c r="F7060" s="7">
        <v>-0.40757026884010072</v>
      </c>
    </row>
    <row r="7061" spans="4:6" x14ac:dyDescent="0.3">
      <c r="D7061" s="5">
        <f t="shared" si="112"/>
        <v>1647165533</v>
      </c>
      <c r="E7061" s="6">
        <v>0.76702122322006261</v>
      </c>
      <c r="F7061" s="7">
        <v>0.72907211054009102</v>
      </c>
    </row>
    <row r="7062" spans="4:6" x14ac:dyDescent="0.3">
      <c r="D7062" s="5">
        <f t="shared" si="112"/>
        <v>1892896915</v>
      </c>
      <c r="E7062" s="6">
        <v>0.88144881500066152</v>
      </c>
      <c r="F7062" s="7">
        <v>1.1822604584530463</v>
      </c>
    </row>
    <row r="7063" spans="4:6" x14ac:dyDescent="0.3">
      <c r="D7063" s="5">
        <f t="shared" si="112"/>
        <v>892771409</v>
      </c>
      <c r="E7063" s="6">
        <v>0.41572908397366209</v>
      </c>
      <c r="F7063" s="7">
        <v>-0.21283178869670669</v>
      </c>
    </row>
    <row r="7064" spans="4:6" x14ac:dyDescent="0.3">
      <c r="D7064" s="5">
        <f t="shared" si="112"/>
        <v>1414339490</v>
      </c>
      <c r="E7064" s="6">
        <v>0.65860314821694343</v>
      </c>
      <c r="F7064" s="7">
        <v>0.40865385341641897</v>
      </c>
    </row>
    <row r="7065" spans="4:6" x14ac:dyDescent="0.3">
      <c r="D7065" s="5">
        <f t="shared" si="112"/>
        <v>928900013</v>
      </c>
      <c r="E7065" s="6">
        <v>0.43255277623660188</v>
      </c>
      <c r="F7065" s="7">
        <v>-0.16987867468767046</v>
      </c>
    </row>
    <row r="7066" spans="4:6" x14ac:dyDescent="0.3">
      <c r="D7066" s="5">
        <f t="shared" si="112"/>
        <v>1621461810</v>
      </c>
      <c r="E7066" s="6">
        <v>0.75505199446813387</v>
      </c>
      <c r="F7066" s="7">
        <v>0.69047422878129783</v>
      </c>
    </row>
    <row r="7067" spans="4:6" x14ac:dyDescent="0.3">
      <c r="D7067" s="5">
        <f t="shared" si="112"/>
        <v>246548301</v>
      </c>
      <c r="E7067" s="6">
        <v>0.11480799933411925</v>
      </c>
      <c r="F7067" s="7">
        <v>-1.2013486177494881</v>
      </c>
    </row>
    <row r="7068" spans="4:6" x14ac:dyDescent="0.3">
      <c r="D7068" s="5">
        <f t="shared" si="112"/>
        <v>1926149544</v>
      </c>
      <c r="E7068" s="6">
        <v>0.89693327704158921</v>
      </c>
      <c r="F7068" s="7">
        <v>1.2642691292759245</v>
      </c>
    </row>
    <row r="7069" spans="4:6" x14ac:dyDescent="0.3">
      <c r="D7069" s="5">
        <f t="shared" si="112"/>
        <v>1860141559</v>
      </c>
      <c r="E7069" s="6">
        <v>0.86619591374527283</v>
      </c>
      <c r="F7069" s="7">
        <v>1.1085875011320234</v>
      </c>
    </row>
    <row r="7070" spans="4:6" x14ac:dyDescent="0.3">
      <c r="D7070" s="5">
        <f t="shared" si="112"/>
        <v>306946125</v>
      </c>
      <c r="E7070" s="6">
        <v>0.1429329278347389</v>
      </c>
      <c r="F7070" s="7">
        <v>-1.0672347248662575</v>
      </c>
    </row>
    <row r="7071" spans="4:6" x14ac:dyDescent="0.3">
      <c r="D7071" s="5">
        <f t="shared" si="112"/>
        <v>1106719222</v>
      </c>
      <c r="E7071" s="6">
        <v>0.51535629808470262</v>
      </c>
      <c r="F7071" s="7">
        <v>3.8502041475150045E-2</v>
      </c>
    </row>
    <row r="7072" spans="4:6" x14ac:dyDescent="0.3">
      <c r="D7072" s="5">
        <f t="shared" si="112"/>
        <v>1640362390</v>
      </c>
      <c r="E7072" s="6">
        <v>0.76385326288999367</v>
      </c>
      <c r="F7072" s="7">
        <v>0.7187524271179162</v>
      </c>
    </row>
    <row r="7073" spans="4:6" x14ac:dyDescent="0.3">
      <c r="D7073" s="5">
        <f t="shared" si="112"/>
        <v>2063379153</v>
      </c>
      <c r="E7073" s="6">
        <v>0.96083579348478076</v>
      </c>
      <c r="F7073" s="7">
        <v>1.7604684459163777</v>
      </c>
    </row>
    <row r="7074" spans="4:6" x14ac:dyDescent="0.3">
      <c r="D7074" s="5">
        <f t="shared" si="112"/>
        <v>1083546603</v>
      </c>
      <c r="E7074" s="6">
        <v>0.50456570648082133</v>
      </c>
      <c r="F7074" s="7">
        <v>1.1444778798754617E-2</v>
      </c>
    </row>
    <row r="7075" spans="4:6" x14ac:dyDescent="0.3">
      <c r="D7075" s="5">
        <f t="shared" si="112"/>
        <v>1913850728</v>
      </c>
      <c r="E7075" s="6">
        <v>0.89120619454533434</v>
      </c>
      <c r="F7075" s="7">
        <v>1.2329682475848387</v>
      </c>
    </row>
    <row r="7076" spans="4:6" x14ac:dyDescent="0.3">
      <c r="D7076" s="5">
        <f t="shared" si="112"/>
        <v>889480995</v>
      </c>
      <c r="E7076" s="6">
        <v>0.41419686555321966</v>
      </c>
      <c r="F7076" s="7">
        <v>-0.21676212362836361</v>
      </c>
    </row>
    <row r="7077" spans="4:6" x14ac:dyDescent="0.3">
      <c r="D7077" s="5">
        <f t="shared" si="112"/>
        <v>1496555174</v>
      </c>
      <c r="E7077" s="6">
        <v>0.6968878095009251</v>
      </c>
      <c r="F7077" s="7">
        <v>0.51547035367216176</v>
      </c>
    </row>
    <row r="7078" spans="4:6" x14ac:dyDescent="0.3">
      <c r="D7078" s="5">
        <f t="shared" si="112"/>
        <v>1012402721</v>
      </c>
      <c r="E7078" s="6">
        <v>0.47143675477377767</v>
      </c>
      <c r="F7078" s="7">
        <v>-7.1658718475510322E-2</v>
      </c>
    </row>
    <row r="7079" spans="4:6" x14ac:dyDescent="0.3">
      <c r="D7079" s="5">
        <f t="shared" si="112"/>
        <v>1553874259</v>
      </c>
      <c r="E7079" s="6">
        <v>0.72357908843418495</v>
      </c>
      <c r="F7079" s="7">
        <v>0.59350711446827864</v>
      </c>
    </row>
    <row r="7080" spans="4:6" x14ac:dyDescent="0.3">
      <c r="D7080" s="5">
        <f t="shared" si="112"/>
        <v>1903017420</v>
      </c>
      <c r="E7080" s="6">
        <v>0.88616154239155498</v>
      </c>
      <c r="F7080" s="7">
        <v>1.2063646623765711</v>
      </c>
    </row>
    <row r="7081" spans="4:6" x14ac:dyDescent="0.3">
      <c r="D7081" s="5">
        <f t="shared" si="112"/>
        <v>1940880395</v>
      </c>
      <c r="E7081" s="6">
        <v>0.90379286408777615</v>
      </c>
      <c r="F7081" s="7">
        <v>1.3034702348507854</v>
      </c>
    </row>
    <row r="7082" spans="4:6" x14ac:dyDescent="0.3">
      <c r="D7082" s="5">
        <f t="shared" si="112"/>
        <v>2115963023</v>
      </c>
      <c r="E7082" s="6">
        <v>0.98532206610340822</v>
      </c>
      <c r="F7082" s="7">
        <v>2.1786743600815157</v>
      </c>
    </row>
    <row r="7083" spans="4:6" x14ac:dyDescent="0.3">
      <c r="D7083" s="5">
        <f t="shared" si="112"/>
        <v>1033864619</v>
      </c>
      <c r="E7083" s="6">
        <v>0.48143072983383267</v>
      </c>
      <c r="F7083" s="7">
        <v>-4.6563077892295489E-2</v>
      </c>
    </row>
    <row r="7084" spans="4:6" x14ac:dyDescent="0.3">
      <c r="D7084" s="5">
        <f t="shared" si="112"/>
        <v>306551116</v>
      </c>
      <c r="E7084" s="6">
        <v>0.14274898743512945</v>
      </c>
      <c r="F7084" s="7">
        <v>-1.0680499631202016</v>
      </c>
    </row>
    <row r="7085" spans="4:6" x14ac:dyDescent="0.3">
      <c r="D7085" s="5">
        <f t="shared" si="112"/>
        <v>1366592606</v>
      </c>
      <c r="E7085" s="6">
        <v>0.63636927272786314</v>
      </c>
      <c r="F7085" s="7">
        <v>0.34877070970527357</v>
      </c>
    </row>
    <row r="7086" spans="4:6" x14ac:dyDescent="0.3">
      <c r="D7086" s="5">
        <f t="shared" si="112"/>
        <v>389015680</v>
      </c>
      <c r="E7086" s="6">
        <v>0.18114954250040421</v>
      </c>
      <c r="F7086" s="7">
        <v>-0.91099295626184884</v>
      </c>
    </row>
    <row r="7087" spans="4:6" x14ac:dyDescent="0.3">
      <c r="D7087" s="5">
        <f t="shared" si="112"/>
        <v>578879912</v>
      </c>
      <c r="E7087" s="6">
        <v>0.26956196526955994</v>
      </c>
      <c r="F7087" s="7">
        <v>-0.61413831598572033</v>
      </c>
    </row>
    <row r="7088" spans="4:6" x14ac:dyDescent="0.3">
      <c r="D7088" s="5">
        <f t="shared" si="112"/>
        <v>55017388</v>
      </c>
      <c r="E7088" s="6">
        <v>2.5619467744249357E-2</v>
      </c>
      <c r="F7088" s="7">
        <v>-1.9494732401932873</v>
      </c>
    </row>
    <row r="7089" spans="4:6" x14ac:dyDescent="0.3">
      <c r="D7089" s="5">
        <f t="shared" si="112"/>
        <v>1454548456</v>
      </c>
      <c r="E7089" s="6">
        <v>0.67732690710325438</v>
      </c>
      <c r="F7089" s="7">
        <v>0.46023690244343179</v>
      </c>
    </row>
    <row r="7090" spans="4:6" x14ac:dyDescent="0.3">
      <c r="D7090" s="5">
        <f t="shared" si="112"/>
        <v>530680911</v>
      </c>
      <c r="E7090" s="6">
        <v>0.24711755639604996</v>
      </c>
      <c r="F7090" s="7">
        <v>-0.68358839820685058</v>
      </c>
    </row>
    <row r="7091" spans="4:6" x14ac:dyDescent="0.3">
      <c r="D7091" s="5">
        <f t="shared" si="112"/>
        <v>1313313465</v>
      </c>
      <c r="E7091" s="6">
        <v>0.61155923932004652</v>
      </c>
      <c r="F7091" s="7">
        <v>0.28338526644236145</v>
      </c>
    </row>
    <row r="7092" spans="4:6" x14ac:dyDescent="0.3">
      <c r="D7092" s="5">
        <f t="shared" si="112"/>
        <v>1237009575</v>
      </c>
      <c r="E7092" s="6">
        <v>0.57602747164296686</v>
      </c>
      <c r="F7092" s="7">
        <v>0.19174104050800425</v>
      </c>
    </row>
    <row r="7093" spans="4:6" x14ac:dyDescent="0.3">
      <c r="D7093" s="5">
        <f t="shared" si="112"/>
        <v>906389990</v>
      </c>
      <c r="E7093" s="6">
        <v>0.42207072993933292</v>
      </c>
      <c r="F7093" s="7">
        <v>-0.19659886371934857</v>
      </c>
    </row>
    <row r="7094" spans="4:6" x14ac:dyDescent="0.3">
      <c r="D7094" s="5">
        <f t="shared" si="112"/>
        <v>1666866959</v>
      </c>
      <c r="E7094" s="6">
        <v>0.77619541462156494</v>
      </c>
      <c r="F7094" s="7">
        <v>0.75940692752248184</v>
      </c>
    </row>
    <row r="7095" spans="4:6" x14ac:dyDescent="0.3">
      <c r="D7095" s="5">
        <f t="shared" si="112"/>
        <v>1565175740</v>
      </c>
      <c r="E7095" s="6">
        <v>0.72884175063003021</v>
      </c>
      <c r="F7095" s="7">
        <v>0.60931374411685069</v>
      </c>
    </row>
    <row r="7096" spans="4:6" x14ac:dyDescent="0.3">
      <c r="D7096" s="5">
        <f t="shared" si="112"/>
        <v>1975960433</v>
      </c>
      <c r="E7096" s="6">
        <v>0.92012827975687406</v>
      </c>
      <c r="F7096" s="7">
        <v>1.4059349547863271</v>
      </c>
    </row>
    <row r="7097" spans="4:6" x14ac:dyDescent="0.3">
      <c r="D7097" s="5">
        <f t="shared" si="112"/>
        <v>1099879838</v>
      </c>
      <c r="E7097" s="6">
        <v>0.5121714617239046</v>
      </c>
      <c r="F7097" s="7">
        <v>3.0514064755157649E-2</v>
      </c>
    </row>
    <row r="7098" spans="4:6" x14ac:dyDescent="0.3">
      <c r="D7098" s="5">
        <f t="shared" si="112"/>
        <v>61455317</v>
      </c>
      <c r="E7098" s="6">
        <v>2.8617362052777189E-2</v>
      </c>
      <c r="F7098" s="7">
        <v>-1.9015139725605268</v>
      </c>
    </row>
    <row r="7099" spans="4:6" x14ac:dyDescent="0.3">
      <c r="D7099" s="5">
        <f t="shared" si="112"/>
        <v>834690400</v>
      </c>
      <c r="E7099" s="6">
        <v>0.38868300652940108</v>
      </c>
      <c r="F7099" s="7">
        <v>-0.28275322449480406</v>
      </c>
    </row>
    <row r="7100" spans="4:6" x14ac:dyDescent="0.3">
      <c r="D7100" s="5">
        <f t="shared" si="112"/>
        <v>252113386</v>
      </c>
      <c r="E7100" s="6">
        <v>0.11739944398160972</v>
      </c>
      <c r="F7100" s="7">
        <v>-1.188087628342438</v>
      </c>
    </row>
    <row r="7101" spans="4:6" x14ac:dyDescent="0.3">
      <c r="D7101" s="5">
        <f t="shared" si="112"/>
        <v>2122911704</v>
      </c>
      <c r="E7101" s="6">
        <v>0.98855779784597253</v>
      </c>
      <c r="F7101" s="7">
        <v>2.2753589745813239</v>
      </c>
    </row>
    <row r="7102" spans="4:6" x14ac:dyDescent="0.3">
      <c r="D7102" s="5">
        <f t="shared" si="112"/>
        <v>1446196238</v>
      </c>
      <c r="E7102" s="6">
        <v>0.6734376025138773</v>
      </c>
      <c r="F7102" s="7">
        <v>0.44942542320408202</v>
      </c>
    </row>
    <row r="7103" spans="4:6" x14ac:dyDescent="0.3">
      <c r="D7103" s="5">
        <f t="shared" si="112"/>
        <v>1087691469</v>
      </c>
      <c r="E7103" s="6">
        <v>0.50649581011989697</v>
      </c>
      <c r="F7103" s="7">
        <v>1.6283300859591291E-2</v>
      </c>
    </row>
    <row r="7104" spans="4:6" x14ac:dyDescent="0.3">
      <c r="D7104" s="5">
        <f t="shared" si="112"/>
        <v>127214596</v>
      </c>
      <c r="E7104" s="6">
        <v>5.9238912592864512E-2</v>
      </c>
      <c r="F7104" s="7">
        <v>-1.5611946743755531</v>
      </c>
    </row>
    <row r="7105" spans="4:6" x14ac:dyDescent="0.3">
      <c r="D7105" s="5">
        <f t="shared" si="112"/>
        <v>1120016743</v>
      </c>
      <c r="E7105" s="6">
        <v>0.52154843883733115</v>
      </c>
      <c r="F7105" s="7">
        <v>5.4040217226277359E-2</v>
      </c>
    </row>
    <row r="7106" spans="4:6" x14ac:dyDescent="0.3">
      <c r="D7106" s="5">
        <f t="shared" si="112"/>
        <v>1427388128</v>
      </c>
      <c r="E7106" s="6">
        <v>0.66467939379129504</v>
      </c>
      <c r="F7106" s="7">
        <v>0.425268145162287</v>
      </c>
    </row>
    <row r="7107" spans="4:6" x14ac:dyDescent="0.3">
      <c r="D7107" s="5">
        <f t="shared" ref="D7107:D7170" si="113">MOD(D7106*$B$4,$B$5)</f>
        <v>1586996340</v>
      </c>
      <c r="E7107" s="6">
        <v>0.73900275932532056</v>
      </c>
      <c r="F7107" s="7">
        <v>0.64027399928579865</v>
      </c>
    </row>
    <row r="7108" spans="4:6" x14ac:dyDescent="0.3">
      <c r="D7108" s="5">
        <f t="shared" si="113"/>
        <v>863672356</v>
      </c>
      <c r="E7108" s="6">
        <v>0.40217878148162622</v>
      </c>
      <c r="F7108" s="7">
        <v>-0.24771159106024157</v>
      </c>
    </row>
    <row r="7109" spans="4:6" x14ac:dyDescent="0.3">
      <c r="D7109" s="5">
        <f t="shared" si="113"/>
        <v>1228257265</v>
      </c>
      <c r="E7109" s="6">
        <v>0.57195185969765472</v>
      </c>
      <c r="F7109" s="7">
        <v>0.18134564472890047</v>
      </c>
    </row>
    <row r="7110" spans="4:6" x14ac:dyDescent="0.3">
      <c r="D7110" s="5">
        <f t="shared" si="113"/>
        <v>1477912439</v>
      </c>
      <c r="E7110" s="6">
        <v>0.68820660951380297</v>
      </c>
      <c r="F7110" s="7">
        <v>0.49077332172097576</v>
      </c>
    </row>
    <row r="7111" spans="4:6" x14ac:dyDescent="0.3">
      <c r="D7111" s="5">
        <f t="shared" si="113"/>
        <v>904589629</v>
      </c>
      <c r="E7111" s="6">
        <v>0.42123237151767345</v>
      </c>
      <c r="F7111" s="7">
        <v>-0.19874177632777135</v>
      </c>
    </row>
    <row r="7112" spans="4:6" x14ac:dyDescent="0.3">
      <c r="D7112" s="5">
        <f t="shared" si="113"/>
        <v>660987008</v>
      </c>
      <c r="E7112" s="6">
        <v>0.30779606132562837</v>
      </c>
      <c r="F7112" s="7">
        <v>-0.50210719025677575</v>
      </c>
    </row>
    <row r="7113" spans="4:6" x14ac:dyDescent="0.3">
      <c r="D7113" s="5">
        <f t="shared" si="113"/>
        <v>1339319689</v>
      </c>
      <c r="E7113" s="6">
        <v>0.62366933107717837</v>
      </c>
      <c r="F7113" s="7">
        <v>0.31513212521386053</v>
      </c>
    </row>
    <row r="7114" spans="4:6" x14ac:dyDescent="0.3">
      <c r="D7114" s="5">
        <f t="shared" si="113"/>
        <v>305514784</v>
      </c>
      <c r="E7114" s="6">
        <v>0.14226640774148183</v>
      </c>
      <c r="F7114" s="7">
        <v>-1.0701921757472277</v>
      </c>
    </row>
    <row r="7115" spans="4:6" x14ac:dyDescent="0.3">
      <c r="D7115" s="5">
        <f t="shared" si="113"/>
        <v>733934515</v>
      </c>
      <c r="E7115" s="6">
        <v>0.3417648913727746</v>
      </c>
      <c r="F7115" s="7">
        <v>-0.40765118181294036</v>
      </c>
    </row>
    <row r="7116" spans="4:6" x14ac:dyDescent="0.3">
      <c r="D7116" s="5">
        <f t="shared" si="113"/>
        <v>715249006</v>
      </c>
      <c r="E7116" s="6">
        <v>0.33306377318973074</v>
      </c>
      <c r="F7116" s="7">
        <v>-0.43146878274801037</v>
      </c>
    </row>
    <row r="7117" spans="4:6" x14ac:dyDescent="0.3">
      <c r="D7117" s="5">
        <f t="shared" si="113"/>
        <v>690175807</v>
      </c>
      <c r="E7117" s="6">
        <v>0.32138815505559382</v>
      </c>
      <c r="F7117" s="7">
        <v>-0.46382056226007173</v>
      </c>
    </row>
    <row r="7118" spans="4:6" x14ac:dyDescent="0.3">
      <c r="D7118" s="5">
        <f t="shared" si="113"/>
        <v>1562563786</v>
      </c>
      <c r="E7118" s="6">
        <v>0.72762546476686885</v>
      </c>
      <c r="F7118" s="7">
        <v>0.60564717279338909</v>
      </c>
    </row>
    <row r="7119" spans="4:6" x14ac:dyDescent="0.3">
      <c r="D7119" s="5">
        <f t="shared" si="113"/>
        <v>448380425</v>
      </c>
      <c r="E7119" s="6">
        <v>0.20879340610354524</v>
      </c>
      <c r="F7119" s="7">
        <v>-0.81061497883101885</v>
      </c>
    </row>
    <row r="7120" spans="4:6" x14ac:dyDescent="0.3">
      <c r="D7120" s="5">
        <f t="shared" si="113"/>
        <v>1431300709</v>
      </c>
      <c r="E7120" s="6">
        <v>0.66650133129814759</v>
      </c>
      <c r="F7120" s="7">
        <v>0.43027262578740055</v>
      </c>
    </row>
    <row r="7121" spans="4:6" x14ac:dyDescent="0.3">
      <c r="D7121" s="5">
        <f t="shared" si="113"/>
        <v>1472632855</v>
      </c>
      <c r="E7121" s="6">
        <v>0.68574811162962401</v>
      </c>
      <c r="F7121" s="7">
        <v>0.48383386834358627</v>
      </c>
    </row>
    <row r="7122" spans="4:6" x14ac:dyDescent="0.3">
      <c r="D7122" s="5">
        <f t="shared" si="113"/>
        <v>1604344358</v>
      </c>
      <c r="E7122" s="6">
        <v>0.74708105972696193</v>
      </c>
      <c r="F7122" s="7">
        <v>0.66533244878052133</v>
      </c>
    </row>
    <row r="7123" spans="4:6" x14ac:dyDescent="0.3">
      <c r="D7123" s="5">
        <f t="shared" si="113"/>
        <v>751226904</v>
      </c>
      <c r="E7123" s="6">
        <v>0.34981728750264018</v>
      </c>
      <c r="F7123" s="7">
        <v>-0.38581379891970319</v>
      </c>
    </row>
    <row r="7124" spans="4:6" x14ac:dyDescent="0.3">
      <c r="D7124" s="5">
        <f t="shared" si="113"/>
        <v>65019742</v>
      </c>
      <c r="E7124" s="6">
        <v>3.02771767883349E-2</v>
      </c>
      <c r="F7124" s="7">
        <v>-1.8767355069598037</v>
      </c>
    </row>
    <row r="7125" spans="4:6" x14ac:dyDescent="0.3">
      <c r="D7125" s="5">
        <f t="shared" si="113"/>
        <v>1094357815</v>
      </c>
      <c r="E7125" s="6">
        <v>0.50960006938278679</v>
      </c>
      <c r="F7125" s="7">
        <v>2.4066128248962683E-2</v>
      </c>
    </row>
    <row r="7126" spans="4:6" x14ac:dyDescent="0.3">
      <c r="D7126" s="5">
        <f t="shared" si="113"/>
        <v>1943338959</v>
      </c>
      <c r="E7126" s="6">
        <v>0.90493772216601087</v>
      </c>
      <c r="F7126" s="7">
        <v>1.3102107334538877</v>
      </c>
    </row>
    <row r="7127" spans="4:6" x14ac:dyDescent="0.3">
      <c r="D7127" s="5">
        <f t="shared" si="113"/>
        <v>534221635</v>
      </c>
      <c r="E7127" s="6">
        <v>0.24876633449342692</v>
      </c>
      <c r="F7127" s="7">
        <v>-0.6783770305095409</v>
      </c>
    </row>
    <row r="7128" spans="4:6" x14ac:dyDescent="0.3">
      <c r="D7128" s="5">
        <f t="shared" si="113"/>
        <v>428909909</v>
      </c>
      <c r="E7128" s="6">
        <v>0.19972674054999531</v>
      </c>
      <c r="F7128" s="7">
        <v>-0.84259769420046393</v>
      </c>
    </row>
    <row r="7129" spans="4:6" x14ac:dyDescent="0.3">
      <c r="D7129" s="5">
        <f t="shared" si="113"/>
        <v>20376612</v>
      </c>
      <c r="E7129" s="6">
        <v>9.4885993837272743E-3</v>
      </c>
      <c r="F7129" s="7">
        <v>-2.3459785657257952</v>
      </c>
    </row>
    <row r="7130" spans="4:6" x14ac:dyDescent="0.3">
      <c r="D7130" s="5">
        <f t="shared" si="113"/>
        <v>51927526</v>
      </c>
      <c r="E7130" s="6">
        <v>2.4180638626386076E-2</v>
      </c>
      <c r="F7130" s="7">
        <v>-1.9741800180196691</v>
      </c>
    </row>
    <row r="7131" spans="4:6" x14ac:dyDescent="0.3">
      <c r="D7131" s="5">
        <f t="shared" si="113"/>
        <v>480191497</v>
      </c>
      <c r="E7131" s="6">
        <v>0.22360659085550028</v>
      </c>
      <c r="F7131" s="7">
        <v>-0.76006926744195735</v>
      </c>
    </row>
    <row r="7132" spans="4:6" x14ac:dyDescent="0.3">
      <c r="D7132" s="5">
        <f t="shared" si="113"/>
        <v>1532749616</v>
      </c>
      <c r="E7132" s="6">
        <v>0.71374215997172719</v>
      </c>
      <c r="F7132" s="7">
        <v>0.56435041093974869</v>
      </c>
    </row>
    <row r="7133" spans="4:6" x14ac:dyDescent="0.3">
      <c r="D7133" s="5">
        <f t="shared" si="113"/>
        <v>102623845</v>
      </c>
      <c r="E7133" s="6">
        <v>4.7787951815675897E-2</v>
      </c>
      <c r="F7133" s="7">
        <v>-1.6666907978936014</v>
      </c>
    </row>
    <row r="7134" spans="4:6" x14ac:dyDescent="0.3">
      <c r="D7134" s="5">
        <f t="shared" si="113"/>
        <v>1658332013</v>
      </c>
      <c r="E7134" s="6">
        <v>0.77222102067640142</v>
      </c>
      <c r="F7134" s="7">
        <v>0.7461812075679336</v>
      </c>
    </row>
    <row r="7135" spans="4:6" x14ac:dyDescent="0.3">
      <c r="D7135" s="5">
        <f t="shared" si="113"/>
        <v>1891657598</v>
      </c>
      <c r="E7135" s="6">
        <v>0.88087171305052159</v>
      </c>
      <c r="F7135" s="7">
        <v>1.1793556835339782</v>
      </c>
    </row>
    <row r="7136" spans="4:6" x14ac:dyDescent="0.3">
      <c r="D7136" s="5">
        <f t="shared" si="113"/>
        <v>1199242618</v>
      </c>
      <c r="E7136" s="6">
        <v>0.55844086181227193</v>
      </c>
      <c r="F7136" s="7">
        <v>0.14701741262460272</v>
      </c>
    </row>
    <row r="7137" spans="4:6" x14ac:dyDescent="0.3">
      <c r="D7137" s="5">
        <f t="shared" si="113"/>
        <v>1071224946</v>
      </c>
      <c r="E7137" s="6">
        <v>0.49882798781509324</v>
      </c>
      <c r="F7137" s="7">
        <v>-2.937803106770422E-3</v>
      </c>
    </row>
    <row r="7138" spans="4:6" x14ac:dyDescent="0.3">
      <c r="D7138" s="5">
        <f t="shared" si="113"/>
        <v>1988115900</v>
      </c>
      <c r="E7138" s="6">
        <v>0.92578861017319247</v>
      </c>
      <c r="F7138" s="7">
        <v>1.4451249940024613</v>
      </c>
    </row>
    <row r="7139" spans="4:6" x14ac:dyDescent="0.3">
      <c r="D7139" s="5">
        <f t="shared" si="113"/>
        <v>1593391764</v>
      </c>
      <c r="E7139" s="6">
        <v>0.74198086070081304</v>
      </c>
      <c r="F7139" s="7">
        <v>0.64946435545770309</v>
      </c>
    </row>
    <row r="7140" spans="4:6" x14ac:dyDescent="0.3">
      <c r="D7140" s="5">
        <f t="shared" si="113"/>
        <v>339539092</v>
      </c>
      <c r="E7140" s="6">
        <v>0.15811021081927251</v>
      </c>
      <c r="F7140" s="7">
        <v>-1.0022550594033759</v>
      </c>
    </row>
    <row r="7141" spans="4:6" x14ac:dyDescent="0.3">
      <c r="D7141" s="5">
        <f t="shared" si="113"/>
        <v>296316028</v>
      </c>
      <c r="E7141" s="6">
        <v>0.1379829031769027</v>
      </c>
      <c r="F7141" s="7">
        <v>-1.0894266005109692</v>
      </c>
    </row>
    <row r="7142" spans="4:6" x14ac:dyDescent="0.3">
      <c r="D7142" s="5">
        <f t="shared" si="113"/>
        <v>1229898568</v>
      </c>
      <c r="E7142" s="6">
        <v>0.57271615096620854</v>
      </c>
      <c r="F7142" s="7">
        <v>0.18329354611848669</v>
      </c>
    </row>
    <row r="7143" spans="4:6" x14ac:dyDescent="0.3">
      <c r="D7143" s="5">
        <f t="shared" si="113"/>
        <v>1248354613</v>
      </c>
      <c r="E7143" s="6">
        <v>0.58131041664752214</v>
      </c>
      <c r="F7143" s="7">
        <v>0.20524697901804997</v>
      </c>
    </row>
    <row r="7144" spans="4:6" x14ac:dyDescent="0.3">
      <c r="D7144" s="5">
        <f t="shared" si="113"/>
        <v>934389303</v>
      </c>
      <c r="E7144" s="6">
        <v>0.43510892608678797</v>
      </c>
      <c r="F7144" s="7">
        <v>-0.16338177416450861</v>
      </c>
    </row>
    <row r="7145" spans="4:6" x14ac:dyDescent="0.3">
      <c r="D7145" s="5">
        <f t="shared" si="113"/>
        <v>307007172</v>
      </c>
      <c r="E7145" s="6">
        <v>0.14296135505937166</v>
      </c>
      <c r="F7145" s="7">
        <v>-1.067108796450537</v>
      </c>
    </row>
    <row r="7146" spans="4:6" x14ac:dyDescent="0.3">
      <c r="D7146" s="5">
        <f t="shared" si="113"/>
        <v>1906035312</v>
      </c>
      <c r="E7146" s="6">
        <v>0.88756685786653944</v>
      </c>
      <c r="F7146" s="7">
        <v>1.213689581608145</v>
      </c>
    </row>
    <row r="7147" spans="4:6" x14ac:dyDescent="0.3">
      <c r="D7147" s="5">
        <f t="shared" si="113"/>
        <v>1588657131</v>
      </c>
      <c r="E7147" s="6">
        <v>0.73977612540104998</v>
      </c>
      <c r="F7147" s="7">
        <v>0.64265536553454972</v>
      </c>
    </row>
    <row r="7148" spans="4:6" x14ac:dyDescent="0.3">
      <c r="D7148" s="5">
        <f t="shared" si="113"/>
        <v>1574819778</v>
      </c>
      <c r="E7148" s="6">
        <v>0.73333260578413739</v>
      </c>
      <c r="F7148" s="7">
        <v>0.62292350902946536</v>
      </c>
    </row>
    <row r="7149" spans="4:6" x14ac:dyDescent="0.3">
      <c r="D7149" s="5">
        <f t="shared" si="113"/>
        <v>1499367332</v>
      </c>
      <c r="E7149" s="6">
        <v>0.69819732261653744</v>
      </c>
      <c r="F7149" s="7">
        <v>0.51922283802101887</v>
      </c>
    </row>
    <row r="7150" spans="4:6" x14ac:dyDescent="0.3">
      <c r="D7150" s="5">
        <f t="shared" si="113"/>
        <v>1466611778</v>
      </c>
      <c r="E7150" s="6">
        <v>0.68294432916021375</v>
      </c>
      <c r="F7150" s="7">
        <v>0.47594811626112016</v>
      </c>
    </row>
    <row r="7151" spans="4:6" x14ac:dyDescent="0.3">
      <c r="D7151" s="5">
        <f t="shared" si="113"/>
        <v>871228836</v>
      </c>
      <c r="E7151" s="6">
        <v>0.40569754168921851</v>
      </c>
      <c r="F7151" s="7">
        <v>-0.23862666924779241</v>
      </c>
    </row>
    <row r="7152" spans="4:6" x14ac:dyDescent="0.3">
      <c r="D7152" s="5">
        <f t="shared" si="113"/>
        <v>914883355</v>
      </c>
      <c r="E7152" s="6">
        <v>0.42602576122249081</v>
      </c>
      <c r="F7152" s="7">
        <v>-0.18650147477386567</v>
      </c>
    </row>
    <row r="7153" spans="4:6" x14ac:dyDescent="0.3">
      <c r="D7153" s="5">
        <f t="shared" si="113"/>
        <v>1480712297</v>
      </c>
      <c r="E7153" s="6">
        <v>0.68951039499557609</v>
      </c>
      <c r="F7153" s="7">
        <v>0.49446302941194387</v>
      </c>
    </row>
    <row r="7154" spans="4:6" x14ac:dyDescent="0.3">
      <c r="D7154" s="5">
        <f t="shared" si="113"/>
        <v>765065386</v>
      </c>
      <c r="E7154" s="6">
        <v>0.35626133285114664</v>
      </c>
      <c r="F7154" s="7">
        <v>-0.36847019428936206</v>
      </c>
    </row>
    <row r="7155" spans="4:6" x14ac:dyDescent="0.3">
      <c r="D7155" s="5">
        <f t="shared" si="113"/>
        <v>194970147</v>
      </c>
      <c r="E7155" s="6">
        <v>9.0790049723153979E-2</v>
      </c>
      <c r="F7155" s="7">
        <v>-1.3359056945061305</v>
      </c>
    </row>
    <row r="7156" spans="4:6" x14ac:dyDescent="0.3">
      <c r="D7156" s="5">
        <f t="shared" si="113"/>
        <v>1130624683</v>
      </c>
      <c r="E7156" s="6">
        <v>0.52648814583801495</v>
      </c>
      <c r="F7156" s="7">
        <v>6.644479424483081E-2</v>
      </c>
    </row>
    <row r="7157" spans="4:6" x14ac:dyDescent="0.3">
      <c r="D7157" s="5">
        <f t="shared" si="113"/>
        <v>234668235</v>
      </c>
      <c r="E7157" s="6">
        <v>0.10927591250210619</v>
      </c>
      <c r="F7157" s="7">
        <v>-1.2303880529827287</v>
      </c>
    </row>
    <row r="7158" spans="4:6" x14ac:dyDescent="0.3">
      <c r="D7158" s="5">
        <f t="shared" si="113"/>
        <v>1841617407</v>
      </c>
      <c r="E7158" s="6">
        <v>0.85756993327063502</v>
      </c>
      <c r="F7158" s="7">
        <v>1.0694651294749127</v>
      </c>
    </row>
    <row r="7159" spans="4:6" x14ac:dyDescent="0.3">
      <c r="D7159" s="5">
        <f t="shared" si="113"/>
        <v>1628285732</v>
      </c>
      <c r="E7159" s="6">
        <v>0.75822963077410088</v>
      </c>
      <c r="F7159" s="7">
        <v>0.70061912717585006</v>
      </c>
    </row>
    <row r="7160" spans="4:6" x14ac:dyDescent="0.3">
      <c r="D7160" s="5">
        <f t="shared" si="113"/>
        <v>1079089172</v>
      </c>
      <c r="E7160" s="6">
        <v>0.50249005342134279</v>
      </c>
      <c r="F7160" s="7">
        <v>6.2416788388404247E-3</v>
      </c>
    </row>
    <row r="7161" spans="4:6" x14ac:dyDescent="0.3">
      <c r="D7161" s="5">
        <f t="shared" si="113"/>
        <v>1497563627</v>
      </c>
      <c r="E7161" s="6">
        <v>0.69735740702353177</v>
      </c>
      <c r="F7161" s="7">
        <v>0.51681517475324523</v>
      </c>
    </row>
    <row r="7162" spans="4:6" x14ac:dyDescent="0.3">
      <c r="D7162" s="5">
        <f t="shared" si="113"/>
        <v>299313603</v>
      </c>
      <c r="E7162" s="6">
        <v>0.13937875781150419</v>
      </c>
      <c r="F7162" s="7">
        <v>-1.0831146984608788</v>
      </c>
    </row>
    <row r="7163" spans="4:6" x14ac:dyDescent="0.3">
      <c r="D7163" s="5">
        <f t="shared" si="113"/>
        <v>2044437044</v>
      </c>
      <c r="E7163" s="6">
        <v>0.95201518661530238</v>
      </c>
      <c r="F7163" s="7">
        <v>1.6647150108248587</v>
      </c>
    </row>
    <row r="7164" spans="4:6" x14ac:dyDescent="0.3">
      <c r="D7164" s="5">
        <f t="shared" si="113"/>
        <v>1557036686</v>
      </c>
      <c r="E7164" s="6">
        <v>0.72505170826339327</v>
      </c>
      <c r="F7164" s="7">
        <v>0.59791510061296305</v>
      </c>
    </row>
    <row r="7165" spans="4:6" x14ac:dyDescent="0.3">
      <c r="D7165" s="5">
        <f t="shared" si="113"/>
        <v>2085192200</v>
      </c>
      <c r="E7165" s="6">
        <v>0.97099328504036486</v>
      </c>
      <c r="F7165" s="7">
        <v>1.8955964283906799</v>
      </c>
    </row>
    <row r="7166" spans="4:6" x14ac:dyDescent="0.3">
      <c r="D7166" s="5">
        <f t="shared" si="113"/>
        <v>1754151310</v>
      </c>
      <c r="E7166" s="6">
        <v>0.81684035790789911</v>
      </c>
      <c r="F7166" s="7">
        <v>0.90338936151908222</v>
      </c>
    </row>
    <row r="7167" spans="4:6" x14ac:dyDescent="0.3">
      <c r="D7167" s="5">
        <f t="shared" si="113"/>
        <v>1505167447</v>
      </c>
      <c r="E7167" s="6">
        <v>0.70089821163648569</v>
      </c>
      <c r="F7167" s="7">
        <v>0.52698561678955658</v>
      </c>
    </row>
    <row r="7168" spans="4:6" x14ac:dyDescent="0.3">
      <c r="D7168" s="5">
        <f t="shared" si="113"/>
        <v>123605186</v>
      </c>
      <c r="E7168" s="6">
        <v>5.7558150084277754E-2</v>
      </c>
      <c r="F7168" s="7">
        <v>-1.5756074412359806</v>
      </c>
    </row>
    <row r="7169" spans="4:6" x14ac:dyDescent="0.3">
      <c r="D7169" s="5">
        <f t="shared" si="113"/>
        <v>836362040</v>
      </c>
      <c r="E7169" s="6">
        <v>0.38946142456444111</v>
      </c>
      <c r="F7169" s="7">
        <v>-0.28072302249089043</v>
      </c>
    </row>
    <row r="7170" spans="4:6" x14ac:dyDescent="0.3">
      <c r="D7170" s="5">
        <f t="shared" si="113"/>
        <v>1486952887</v>
      </c>
      <c r="E7170" s="6">
        <v>0.6924163961712424</v>
      </c>
      <c r="F7170" s="7">
        <v>0.50271137984898262</v>
      </c>
    </row>
    <row r="7171" spans="4:6" x14ac:dyDescent="0.3">
      <c r="D7171" s="5">
        <f t="shared" ref="D7171:D7234" si="114">MOD(D7170*$B$4,$B$5)</f>
        <v>1356874696</v>
      </c>
      <c r="E7171" s="6">
        <v>0.63184401824310799</v>
      </c>
      <c r="F7171" s="7">
        <v>0.33674125139503519</v>
      </c>
    </row>
    <row r="7172" spans="4:6" x14ac:dyDescent="0.3">
      <c r="D7172" s="5">
        <f t="shared" si="114"/>
        <v>1594700763</v>
      </c>
      <c r="E7172" s="6">
        <v>0.74259041086080524</v>
      </c>
      <c r="F7172" s="7">
        <v>0.65135217038405824</v>
      </c>
    </row>
    <row r="7173" spans="4:6" x14ac:dyDescent="0.3">
      <c r="D7173" s="5">
        <f t="shared" si="114"/>
        <v>1249204058</v>
      </c>
      <c r="E7173" s="6">
        <v>0.58170597030008764</v>
      </c>
      <c r="F7173" s="7">
        <v>0.20625969615036732</v>
      </c>
    </row>
    <row r="7174" spans="4:6" x14ac:dyDescent="0.3">
      <c r="D7174" s="5">
        <f t="shared" si="114"/>
        <v>1135759605</v>
      </c>
      <c r="E7174" s="6">
        <v>0.52887928022898667</v>
      </c>
      <c r="F7174" s="7">
        <v>7.2452959964277391E-2</v>
      </c>
    </row>
    <row r="7175" spans="4:6" x14ac:dyDescent="0.3">
      <c r="D7175" s="5">
        <f t="shared" si="114"/>
        <v>1141868692</v>
      </c>
      <c r="E7175" s="6">
        <v>0.53172404554833108</v>
      </c>
      <c r="F7175" s="7">
        <v>7.9604383313118393E-2</v>
      </c>
    </row>
    <row r="7176" spans="4:6" x14ac:dyDescent="0.3">
      <c r="D7176" s="5">
        <f t="shared" si="114"/>
        <v>1828347630</v>
      </c>
      <c r="E7176" s="6">
        <v>0.85139071182477355</v>
      </c>
      <c r="F7176" s="7">
        <v>1.0424165939711021</v>
      </c>
    </row>
    <row r="7177" spans="4:6" x14ac:dyDescent="0.3">
      <c r="D7177" s="5">
        <f t="shared" si="114"/>
        <v>1033006971</v>
      </c>
      <c r="E7177" s="6">
        <v>0.48103135636172384</v>
      </c>
      <c r="F7177" s="7">
        <v>-4.7565268100893981E-2</v>
      </c>
    </row>
    <row r="7178" spans="4:6" x14ac:dyDescent="0.3">
      <c r="D7178" s="5">
        <f t="shared" si="114"/>
        <v>1856697448</v>
      </c>
      <c r="E7178" s="6">
        <v>0.86459212458188839</v>
      </c>
      <c r="F7178" s="7">
        <v>1.1011859143718588</v>
      </c>
    </row>
    <row r="7179" spans="4:6" x14ac:dyDescent="0.3">
      <c r="D7179" s="5">
        <f t="shared" si="114"/>
        <v>1559988510</v>
      </c>
      <c r="E7179" s="6">
        <v>0.72642625842841924</v>
      </c>
      <c r="F7179" s="7">
        <v>0.60204004300937652</v>
      </c>
    </row>
    <row r="7180" spans="4:6" x14ac:dyDescent="0.3">
      <c r="D7180" s="5">
        <f t="shared" si="114"/>
        <v>691284155</v>
      </c>
      <c r="E7180" s="6">
        <v>0.32190426981253945</v>
      </c>
      <c r="F7180" s="7">
        <v>-0.46238041770796867</v>
      </c>
    </row>
    <row r="7181" spans="4:6" x14ac:dyDescent="0.3">
      <c r="D7181" s="5">
        <f t="shared" si="114"/>
        <v>1376538919</v>
      </c>
      <c r="E7181" s="6">
        <v>0.6410008856477224</v>
      </c>
      <c r="F7181" s="7">
        <v>0.36113540313427112</v>
      </c>
    </row>
    <row r="7182" spans="4:6" x14ac:dyDescent="0.3">
      <c r="D7182" s="5">
        <f t="shared" si="114"/>
        <v>1618637222</v>
      </c>
      <c r="E7182" s="6">
        <v>0.75373669318271497</v>
      </c>
      <c r="F7182" s="7">
        <v>0.68629577351537752</v>
      </c>
    </row>
    <row r="7183" spans="4:6" x14ac:dyDescent="0.3">
      <c r="D7183" s="5">
        <f t="shared" si="114"/>
        <v>1339814361</v>
      </c>
      <c r="E7183" s="6">
        <v>0.62389968067770796</v>
      </c>
      <c r="F7183" s="7">
        <v>0.31573897815969698</v>
      </c>
    </row>
    <row r="7184" spans="4:6" x14ac:dyDescent="0.3">
      <c r="D7184" s="5">
        <f t="shared" si="114"/>
        <v>561506779</v>
      </c>
      <c r="E7184" s="6">
        <v>0.26147196978467702</v>
      </c>
      <c r="F7184" s="7">
        <v>-0.63881400004301647</v>
      </c>
    </row>
    <row r="7185" spans="4:6" x14ac:dyDescent="0.3">
      <c r="D7185" s="5">
        <f t="shared" si="114"/>
        <v>1102620322</v>
      </c>
      <c r="E7185" s="6">
        <v>0.51344759903237935</v>
      </c>
      <c r="F7185" s="7">
        <v>3.3714517911259657E-2</v>
      </c>
    </row>
    <row r="7186" spans="4:6" x14ac:dyDescent="0.3">
      <c r="D7186" s="5">
        <f t="shared" si="114"/>
        <v>1350856014</v>
      </c>
      <c r="E7186" s="6">
        <v>0.62904135103248182</v>
      </c>
      <c r="F7186" s="7">
        <v>0.32931540961389372</v>
      </c>
    </row>
    <row r="7187" spans="4:6" x14ac:dyDescent="0.3">
      <c r="D7187" s="5">
        <f t="shared" si="114"/>
        <v>977194286</v>
      </c>
      <c r="E7187" s="6">
        <v>0.45504154959231757</v>
      </c>
      <c r="F7187" s="7">
        <v>-0.11293372435693522</v>
      </c>
    </row>
    <row r="7188" spans="4:6" x14ac:dyDescent="0.3">
      <c r="D7188" s="5">
        <f t="shared" si="114"/>
        <v>667073151</v>
      </c>
      <c r="E7188" s="6">
        <v>0.3106301425123868</v>
      </c>
      <c r="F7188" s="7">
        <v>-0.49406498586785674</v>
      </c>
    </row>
    <row r="7189" spans="4:6" x14ac:dyDescent="0.3">
      <c r="D7189" s="5">
        <f t="shared" si="114"/>
        <v>918268803</v>
      </c>
      <c r="E7189" s="6">
        <v>0.42760223329775243</v>
      </c>
      <c r="F7189" s="7">
        <v>-0.1824820159516187</v>
      </c>
    </row>
    <row r="7190" spans="4:6" x14ac:dyDescent="0.3">
      <c r="D7190" s="5">
        <f t="shared" si="114"/>
        <v>1690915533</v>
      </c>
      <c r="E7190" s="6">
        <v>0.7873939045587498</v>
      </c>
      <c r="F7190" s="7">
        <v>0.79741131341436089</v>
      </c>
    </row>
    <row r="7191" spans="4:6" x14ac:dyDescent="0.3">
      <c r="D7191" s="5">
        <f t="shared" si="114"/>
        <v>625238267</v>
      </c>
      <c r="E7191" s="6">
        <v>0.29114925655643387</v>
      </c>
      <c r="F7191" s="7">
        <v>-0.55003041407215458</v>
      </c>
    </row>
    <row r="7192" spans="4:6" x14ac:dyDescent="0.3">
      <c r="D7192" s="5">
        <f t="shared" si="114"/>
        <v>141211419</v>
      </c>
      <c r="E7192" s="6">
        <v>6.5756691215333243E-2</v>
      </c>
      <c r="F7192" s="7">
        <v>-1.5081607799932621</v>
      </c>
    </row>
    <row r="7193" spans="4:6" x14ac:dyDescent="0.3">
      <c r="D7193" s="5">
        <f t="shared" si="114"/>
        <v>303310971</v>
      </c>
      <c r="E7193" s="6">
        <v>0.14124017734196054</v>
      </c>
      <c r="F7193" s="7">
        <v>-1.0747641054301587</v>
      </c>
    </row>
    <row r="7194" spans="4:6" x14ac:dyDescent="0.3">
      <c r="D7194" s="5">
        <f t="shared" si="114"/>
        <v>1727859542</v>
      </c>
      <c r="E7194" s="6">
        <v>0.80459729936402036</v>
      </c>
      <c r="F7194" s="7">
        <v>0.85815767931027032</v>
      </c>
    </row>
    <row r="7195" spans="4:6" x14ac:dyDescent="0.3">
      <c r="D7195" s="5">
        <f t="shared" si="114"/>
        <v>1538069696</v>
      </c>
      <c r="E7195" s="6">
        <v>0.71621951527541461</v>
      </c>
      <c r="F7195" s="7">
        <v>0.57164726246032427</v>
      </c>
    </row>
    <row r="7196" spans="4:6" x14ac:dyDescent="0.3">
      <c r="D7196" s="5">
        <f t="shared" si="114"/>
        <v>1357651532</v>
      </c>
      <c r="E7196" s="6">
        <v>0.63220576069523182</v>
      </c>
      <c r="F7196" s="7">
        <v>0.33770105637786135</v>
      </c>
    </row>
    <row r="7197" spans="4:6" x14ac:dyDescent="0.3">
      <c r="D7197" s="5">
        <f t="shared" si="114"/>
        <v>438645673</v>
      </c>
      <c r="E7197" s="6">
        <v>0.20426030895138189</v>
      </c>
      <c r="F7197" s="7">
        <v>-0.82649982392516452</v>
      </c>
    </row>
    <row r="7198" spans="4:6" x14ac:dyDescent="0.3">
      <c r="D7198" s="5">
        <f t="shared" si="114"/>
        <v>1824005610</v>
      </c>
      <c r="E7198" s="6">
        <v>0.84936880120017455</v>
      </c>
      <c r="F7198" s="7">
        <v>1.0337300140265262</v>
      </c>
    </row>
    <row r="7199" spans="4:6" x14ac:dyDescent="0.3">
      <c r="D7199" s="5">
        <f t="shared" si="114"/>
        <v>1892756957</v>
      </c>
      <c r="E7199" s="6">
        <v>0.88138364197815178</v>
      </c>
      <c r="F7199" s="7">
        <v>1.1819319180415295</v>
      </c>
    </row>
    <row r="7200" spans="4:6" x14ac:dyDescent="0.3">
      <c r="D7200" s="5">
        <f t="shared" si="114"/>
        <v>579309732</v>
      </c>
      <c r="E7200" s="6">
        <v>0.26976211580425696</v>
      </c>
      <c r="F7200" s="7">
        <v>-0.61353260358600192</v>
      </c>
    </row>
    <row r="7201" spans="4:6" x14ac:dyDescent="0.3">
      <c r="D7201" s="5">
        <f t="shared" si="114"/>
        <v>1475505785</v>
      </c>
      <c r="E7201" s="6">
        <v>0.68708592391301493</v>
      </c>
      <c r="F7201" s="7">
        <v>0.48760711887870012</v>
      </c>
    </row>
    <row r="7202" spans="4:6" x14ac:dyDescent="0.3">
      <c r="D7202" s="5">
        <f t="shared" si="114"/>
        <v>697111333</v>
      </c>
      <c r="E7202" s="6">
        <v>0.32461776102391793</v>
      </c>
      <c r="F7202" s="7">
        <v>-0.45482447332534726</v>
      </c>
    </row>
    <row r="7203" spans="4:6" x14ac:dyDescent="0.3">
      <c r="D7203" s="5">
        <f t="shared" si="114"/>
        <v>1339890400</v>
      </c>
      <c r="E7203" s="6">
        <v>0.62393508909636652</v>
      </c>
      <c r="F7203" s="7">
        <v>0.31583227147155618</v>
      </c>
    </row>
    <row r="7204" spans="4:6" x14ac:dyDescent="0.3">
      <c r="D7204" s="5">
        <f t="shared" si="114"/>
        <v>2084501701</v>
      </c>
      <c r="E7204" s="6">
        <v>0.97067174638684073</v>
      </c>
      <c r="F7204" s="7">
        <v>1.8907591147328897</v>
      </c>
    </row>
    <row r="7205" spans="4:6" x14ac:dyDescent="0.3">
      <c r="D7205" s="5">
        <f t="shared" si="114"/>
        <v>635328786</v>
      </c>
      <c r="E7205" s="6">
        <v>0.29584802062795312</v>
      </c>
      <c r="F7205" s="7">
        <v>-0.53637986931330695</v>
      </c>
    </row>
    <row r="7206" spans="4:6" x14ac:dyDescent="0.3">
      <c r="D7206" s="5">
        <f t="shared" si="114"/>
        <v>1889349846</v>
      </c>
      <c r="E7206" s="6">
        <v>0.87979708228241382</v>
      </c>
      <c r="F7206" s="7">
        <v>1.1739730126701107</v>
      </c>
    </row>
    <row r="7207" spans="4:6" x14ac:dyDescent="0.3">
      <c r="D7207" s="5">
        <f t="shared" si="114"/>
        <v>1470895470</v>
      </c>
      <c r="E7207" s="6">
        <v>0.68493907869322135</v>
      </c>
      <c r="F7207" s="7">
        <v>0.48155536204830135</v>
      </c>
    </row>
    <row r="7208" spans="4:6" x14ac:dyDescent="0.3">
      <c r="D7208" s="5">
        <f t="shared" si="114"/>
        <v>1490895256</v>
      </c>
      <c r="E7208" s="6">
        <v>0.69425220479653427</v>
      </c>
      <c r="F7208" s="7">
        <v>0.50793975943351755</v>
      </c>
    </row>
    <row r="7209" spans="4:6" x14ac:dyDescent="0.3">
      <c r="D7209" s="5">
        <f t="shared" si="114"/>
        <v>532924112</v>
      </c>
      <c r="E7209" s="6">
        <v>0.2481621282623728</v>
      </c>
      <c r="F7209" s="7">
        <v>-0.68028462707148107</v>
      </c>
    </row>
    <row r="7210" spans="4:6" x14ac:dyDescent="0.3">
      <c r="D7210" s="5">
        <f t="shared" si="114"/>
        <v>73202939</v>
      </c>
      <c r="E7210" s="6">
        <v>3.4087774841196627E-2</v>
      </c>
      <c r="F7210" s="7">
        <v>-1.8238447280883743</v>
      </c>
    </row>
    <row r="7211" spans="4:6" x14ac:dyDescent="0.3">
      <c r="D7211" s="5">
        <f t="shared" si="114"/>
        <v>968469154</v>
      </c>
      <c r="E7211" s="6">
        <v>0.45097859338948371</v>
      </c>
      <c r="F7211" s="7">
        <v>-0.12318931466810794</v>
      </c>
    </row>
    <row r="7212" spans="4:6" x14ac:dyDescent="0.3">
      <c r="D7212" s="5">
        <f t="shared" si="114"/>
        <v>403021191</v>
      </c>
      <c r="E7212" s="6">
        <v>0.18767136678814084</v>
      </c>
      <c r="F7212" s="7">
        <v>-0.88651006375123809</v>
      </c>
    </row>
    <row r="7213" spans="4:6" x14ac:dyDescent="0.3">
      <c r="D7213" s="5">
        <f t="shared" si="114"/>
        <v>181552588</v>
      </c>
      <c r="E7213" s="6">
        <v>8.4542011920867494E-2</v>
      </c>
      <c r="F7213" s="7">
        <v>-1.3751529745030386</v>
      </c>
    </row>
    <row r="7214" spans="4:6" x14ac:dyDescent="0.3">
      <c r="D7214" s="5">
        <f t="shared" si="114"/>
        <v>1991695588</v>
      </c>
      <c r="E7214" s="6">
        <v>0.92745553229698496</v>
      </c>
      <c r="F7214" s="7">
        <v>1.4570994311536074</v>
      </c>
    </row>
    <row r="7215" spans="4:6" x14ac:dyDescent="0.3">
      <c r="D7215" s="5">
        <f t="shared" si="114"/>
        <v>442335805</v>
      </c>
      <c r="E7215" s="6">
        <v>0.2059786605704377</v>
      </c>
      <c r="F7215" s="7">
        <v>-0.82045403719438303</v>
      </c>
    </row>
    <row r="7216" spans="4:6" x14ac:dyDescent="0.3">
      <c r="D7216" s="5">
        <f t="shared" si="114"/>
        <v>1709224681</v>
      </c>
      <c r="E7216" s="6">
        <v>0.79591976599387804</v>
      </c>
      <c r="F7216" s="7">
        <v>0.8271351416578856</v>
      </c>
    </row>
    <row r="7217" spans="4:6" x14ac:dyDescent="0.3">
      <c r="D7217" s="5">
        <f t="shared" si="114"/>
        <v>1810342458</v>
      </c>
      <c r="E7217" s="6">
        <v>0.84300640024524776</v>
      </c>
      <c r="F7217" s="7">
        <v>1.0068909124654413</v>
      </c>
    </row>
    <row r="7218" spans="4:6" x14ac:dyDescent="0.3">
      <c r="D7218" s="5">
        <f t="shared" si="114"/>
        <v>1636226394</v>
      </c>
      <c r="E7218" s="6">
        <v>0.76192728966654022</v>
      </c>
      <c r="F7218" s="7">
        <v>0.71251581669904951</v>
      </c>
    </row>
    <row r="7219" spans="4:6" x14ac:dyDescent="0.3">
      <c r="D7219" s="5">
        <f t="shared" si="114"/>
        <v>2130695408</v>
      </c>
      <c r="E7219" s="6">
        <v>0.99218236747401056</v>
      </c>
      <c r="F7219" s="7">
        <v>2.4173199971665023</v>
      </c>
    </row>
    <row r="7220" spans="4:6" x14ac:dyDescent="0.3">
      <c r="D7220" s="5">
        <f t="shared" si="114"/>
        <v>1363733797</v>
      </c>
      <c r="E7220" s="6">
        <v>0.63503803604751641</v>
      </c>
      <c r="F7220" s="7">
        <v>0.34522672614603533</v>
      </c>
    </row>
    <row r="7221" spans="4:6" x14ac:dyDescent="0.3">
      <c r="D7221" s="5">
        <f t="shared" si="114"/>
        <v>1977883496</v>
      </c>
      <c r="E7221" s="6">
        <v>0.92102377574986194</v>
      </c>
      <c r="F7221" s="7">
        <v>1.4119915525690925</v>
      </c>
    </row>
    <row r="7222" spans="4:6" x14ac:dyDescent="0.3">
      <c r="D7222" s="5">
        <f t="shared" si="114"/>
        <v>1586257090</v>
      </c>
      <c r="E7222" s="6">
        <v>0.73865851921835779</v>
      </c>
      <c r="F7222" s="7">
        <v>0.63921517487165769</v>
      </c>
    </row>
    <row r="7223" spans="4:6" x14ac:dyDescent="0.3">
      <c r="D7223" s="5">
        <f t="shared" si="114"/>
        <v>1686557605</v>
      </c>
      <c r="E7223" s="6">
        <v>0.78536458619438543</v>
      </c>
      <c r="F7223" s="7">
        <v>0.79044003777531602</v>
      </c>
    </row>
    <row r="7224" spans="4:6" x14ac:dyDescent="0.3">
      <c r="D7224" s="5">
        <f t="shared" si="114"/>
        <v>717093185</v>
      </c>
      <c r="E7224" s="6">
        <v>0.33392253595769644</v>
      </c>
      <c r="F7224" s="7">
        <v>-0.42910739358451722</v>
      </c>
    </row>
    <row r="7225" spans="4:6" x14ac:dyDescent="0.3">
      <c r="D7225" s="5">
        <f t="shared" si="114"/>
        <v>1663710789</v>
      </c>
      <c r="E7225" s="6">
        <v>0.77472570843503408</v>
      </c>
      <c r="F7225" s="7">
        <v>0.75450077009642302</v>
      </c>
    </row>
    <row r="7226" spans="4:6" x14ac:dyDescent="0.3">
      <c r="D7226" s="5">
        <f t="shared" si="114"/>
        <v>1685032607</v>
      </c>
      <c r="E7226" s="6">
        <v>0.78465445366190234</v>
      </c>
      <c r="F7226" s="7">
        <v>0.78800959641386492</v>
      </c>
    </row>
    <row r="7227" spans="4:6" x14ac:dyDescent="0.3">
      <c r="D7227" s="5">
        <f t="shared" si="114"/>
        <v>118358725</v>
      </c>
      <c r="E7227" s="6">
        <v>5.5115076298932614E-2</v>
      </c>
      <c r="F7227" s="7">
        <v>-1.5971595238614251</v>
      </c>
    </row>
    <row r="7228" spans="4:6" x14ac:dyDescent="0.3">
      <c r="D7228" s="5">
        <f t="shared" si="114"/>
        <v>987513455</v>
      </c>
      <c r="E7228" s="6">
        <v>0.45984678711727894</v>
      </c>
      <c r="F7228" s="7">
        <v>-0.10081971757124843</v>
      </c>
    </row>
    <row r="7229" spans="4:6" x14ac:dyDescent="0.3">
      <c r="D7229" s="5">
        <f t="shared" si="114"/>
        <v>567473846</v>
      </c>
      <c r="E7229" s="6">
        <v>0.26425060188793631</v>
      </c>
      <c r="F7229" s="7">
        <v>-0.63029559610102837</v>
      </c>
    </row>
    <row r="7230" spans="4:6" x14ac:dyDescent="0.3">
      <c r="D7230" s="5">
        <f t="shared" si="114"/>
        <v>1376102781</v>
      </c>
      <c r="E7230" s="6">
        <v>0.64079779306500939</v>
      </c>
      <c r="F7230" s="7">
        <v>0.36059207588321263</v>
      </c>
    </row>
    <row r="7231" spans="4:6" x14ac:dyDescent="0.3">
      <c r="D7231" s="5">
        <f t="shared" si="114"/>
        <v>2040656294</v>
      </c>
      <c r="E7231" s="6">
        <v>0.95025463770167407</v>
      </c>
      <c r="F7231" s="7">
        <v>1.6473276157399379</v>
      </c>
    </row>
    <row r="7232" spans="4:6" x14ac:dyDescent="0.3">
      <c r="D7232" s="5">
        <f t="shared" si="114"/>
        <v>1592563431</v>
      </c>
      <c r="E7232" s="6">
        <v>0.74159513808935429</v>
      </c>
      <c r="F7232" s="7">
        <v>0.6482709435072761</v>
      </c>
    </row>
    <row r="7233" spans="4:6" x14ac:dyDescent="0.3">
      <c r="D7233" s="5">
        <f t="shared" si="114"/>
        <v>1157266142</v>
      </c>
      <c r="E7233" s="6">
        <v>0.53889404194326518</v>
      </c>
      <c r="F7233" s="7">
        <v>9.7647863997055551E-2</v>
      </c>
    </row>
    <row r="7234" spans="4:6" x14ac:dyDescent="0.3">
      <c r="D7234" s="5">
        <f t="shared" si="114"/>
        <v>2049314718</v>
      </c>
      <c r="E7234" s="6">
        <v>0.95428653057132529</v>
      </c>
      <c r="F7234" s="7">
        <v>1.6879181665237504</v>
      </c>
    </row>
    <row r="7235" spans="4:6" x14ac:dyDescent="0.3">
      <c r="D7235" s="5">
        <f t="shared" ref="D7235:D7298" si="115">MOD(D7234*$B$4,$B$5)</f>
        <v>784037170</v>
      </c>
      <c r="E7235" s="6">
        <v>0.36509575821933871</v>
      </c>
      <c r="F7235" s="7">
        <v>-0.34487078294960843</v>
      </c>
    </row>
    <row r="7236" spans="4:6" x14ac:dyDescent="0.3">
      <c r="D7236" s="5">
        <f t="shared" si="115"/>
        <v>1153921989</v>
      </c>
      <c r="E7236" s="6">
        <v>0.53733679935088086</v>
      </c>
      <c r="F7236" s="7">
        <v>9.3726522257285838E-2</v>
      </c>
    </row>
    <row r="7237" spans="4:6" x14ac:dyDescent="0.3">
      <c r="D7237" s="5">
        <f t="shared" si="115"/>
        <v>1684978780</v>
      </c>
      <c r="E7237" s="6">
        <v>0.784629388511767</v>
      </c>
      <c r="F7237" s="7">
        <v>0.78792389556160392</v>
      </c>
    </row>
    <row r="7238" spans="4:6" x14ac:dyDescent="0.3">
      <c r="D7238" s="5">
        <f t="shared" si="115"/>
        <v>1815042902</v>
      </c>
      <c r="E7238" s="6">
        <v>0.84519521505124418</v>
      </c>
      <c r="F7238" s="7">
        <v>1.0160416150998635</v>
      </c>
    </row>
    <row r="7239" spans="4:6" x14ac:dyDescent="0.3">
      <c r="D7239" s="5">
        <f t="shared" si="115"/>
        <v>898092136</v>
      </c>
      <c r="E7239" s="6">
        <v>0.41820674056020263</v>
      </c>
      <c r="F7239" s="7">
        <v>-0.20648320682549523</v>
      </c>
    </row>
    <row r="7240" spans="4:6" x14ac:dyDescent="0.3">
      <c r="D7240" s="5">
        <f t="shared" si="115"/>
        <v>553114867</v>
      </c>
      <c r="E7240" s="6">
        <v>0.25756418123614433</v>
      </c>
      <c r="F7240" s="7">
        <v>-0.65087316951645025</v>
      </c>
    </row>
    <row r="7241" spans="4:6" x14ac:dyDescent="0.3">
      <c r="D7241" s="5">
        <f t="shared" si="115"/>
        <v>1891045453</v>
      </c>
      <c r="E7241" s="6">
        <v>0.88058666082153714</v>
      </c>
      <c r="F7241" s="7">
        <v>1.1779245713127113</v>
      </c>
    </row>
    <row r="7242" spans="4:6" x14ac:dyDescent="0.3">
      <c r="D7242" s="5">
        <f t="shared" si="115"/>
        <v>1715162381</v>
      </c>
      <c r="E7242" s="6">
        <v>0.79868472302210025</v>
      </c>
      <c r="F7242" s="7">
        <v>0.83693242331272233</v>
      </c>
    </row>
    <row r="7243" spans="4:6" x14ac:dyDescent="0.3">
      <c r="D7243" s="5">
        <f t="shared" si="115"/>
        <v>666250460</v>
      </c>
      <c r="E7243" s="6">
        <v>0.31024704716191354</v>
      </c>
      <c r="F7243" s="7">
        <v>-0.49515020892017148</v>
      </c>
    </row>
    <row r="7244" spans="4:6" x14ac:dyDescent="0.3">
      <c r="D7244" s="5">
        <f t="shared" si="115"/>
        <v>2008340835</v>
      </c>
      <c r="E7244" s="6">
        <v>0.93520657944977892</v>
      </c>
      <c r="F7244" s="7">
        <v>1.5157331525419839</v>
      </c>
    </row>
    <row r="7245" spans="4:6" x14ac:dyDescent="0.3">
      <c r="D7245" s="5">
        <f t="shared" si="115"/>
        <v>766169764</v>
      </c>
      <c r="E7245" s="6">
        <v>0.35677559893277994</v>
      </c>
      <c r="F7245" s="7">
        <v>-0.36709092288421219</v>
      </c>
    </row>
    <row r="7246" spans="4:6" x14ac:dyDescent="0.3">
      <c r="D7246" s="5">
        <f t="shared" si="115"/>
        <v>1964793057</v>
      </c>
      <c r="E7246" s="6">
        <v>0.91492806506802149</v>
      </c>
      <c r="F7246" s="7">
        <v>1.3717416748955544</v>
      </c>
    </row>
    <row r="7247" spans="4:6" x14ac:dyDescent="0.3">
      <c r="D7247" s="5">
        <f t="shared" si="115"/>
        <v>1057868339</v>
      </c>
      <c r="E7247" s="6">
        <v>0.49260833299961715</v>
      </c>
      <c r="F7247" s="7">
        <v>-1.8529221724518378E-2</v>
      </c>
    </row>
    <row r="7248" spans="4:6" x14ac:dyDescent="0.3">
      <c r="D7248" s="5">
        <f t="shared" si="115"/>
        <v>1496433503</v>
      </c>
      <c r="E7248" s="6">
        <v>0.69683115202638424</v>
      </c>
      <c r="F7248" s="7">
        <v>0.51530816253497325</v>
      </c>
    </row>
    <row r="7249" spans="4:6" x14ac:dyDescent="0.3">
      <c r="D7249" s="5">
        <f t="shared" si="115"/>
        <v>1581672821</v>
      </c>
      <c r="E7249" s="6">
        <v>0.73652380261246464</v>
      </c>
      <c r="F7249" s="7">
        <v>0.63266505458895184</v>
      </c>
    </row>
    <row r="7250" spans="4:6" x14ac:dyDescent="0.3">
      <c r="D7250" s="5">
        <f t="shared" si="115"/>
        <v>1590124347</v>
      </c>
      <c r="E7250" s="6">
        <v>0.74045935109300476</v>
      </c>
      <c r="F7250" s="7">
        <v>0.64476220535602902</v>
      </c>
    </row>
    <row r="7251" spans="4:6" x14ac:dyDescent="0.3">
      <c r="D7251" s="5">
        <f t="shared" si="115"/>
        <v>1531842963</v>
      </c>
      <c r="E7251" s="6">
        <v>0.71331996676821263</v>
      </c>
      <c r="F7251" s="7">
        <v>0.56310987664090795</v>
      </c>
    </row>
    <row r="7252" spans="4:6" x14ac:dyDescent="0.3">
      <c r="D7252" s="5">
        <f t="shared" si="115"/>
        <v>1434733469</v>
      </c>
      <c r="E7252" s="6">
        <v>0.66809983474025492</v>
      </c>
      <c r="F7252" s="7">
        <v>0.43467226807972914</v>
      </c>
    </row>
    <row r="7253" spans="4:6" x14ac:dyDescent="0.3">
      <c r="D7253" s="5">
        <f t="shared" si="115"/>
        <v>1819149996</v>
      </c>
      <c r="E7253" s="6">
        <v>0.84710772973215931</v>
      </c>
      <c r="F7253" s="7">
        <v>1.0241074190987294</v>
      </c>
    </row>
    <row r="7254" spans="4:6" x14ac:dyDescent="0.3">
      <c r="D7254" s="5">
        <f t="shared" si="115"/>
        <v>1583131086</v>
      </c>
      <c r="E7254" s="6">
        <v>0.73720286017023295</v>
      </c>
      <c r="F7254" s="7">
        <v>0.63474570492984561</v>
      </c>
    </row>
    <row r="7255" spans="4:6" x14ac:dyDescent="0.3">
      <c r="D7255" s="5">
        <f t="shared" si="115"/>
        <v>1115073811</v>
      </c>
      <c r="E7255" s="6">
        <v>0.51924670675699292</v>
      </c>
      <c r="F7255" s="7">
        <v>4.8263069525903472E-2</v>
      </c>
    </row>
    <row r="7256" spans="4:6" x14ac:dyDescent="0.3">
      <c r="D7256" s="5">
        <f t="shared" si="115"/>
        <v>1197802373</v>
      </c>
      <c r="E7256" s="6">
        <v>0.55777019547090889</v>
      </c>
      <c r="F7256" s="7">
        <v>0.14531824644754335</v>
      </c>
    </row>
    <row r="7257" spans="4:6" x14ac:dyDescent="0.3">
      <c r="D7257" s="5">
        <f t="shared" si="115"/>
        <v>268635255</v>
      </c>
      <c r="E7257" s="6">
        <v>0.12509303877604477</v>
      </c>
      <c r="F7257" s="7">
        <v>-1.1498975319126252</v>
      </c>
    </row>
    <row r="7258" spans="4:6" x14ac:dyDescent="0.3">
      <c r="D7258" s="5">
        <f t="shared" si="115"/>
        <v>786133519</v>
      </c>
      <c r="E7258" s="6">
        <v>0.36607194679423416</v>
      </c>
      <c r="F7258" s="7">
        <v>-0.34227507196968054</v>
      </c>
    </row>
    <row r="7259" spans="4:6" x14ac:dyDescent="0.3">
      <c r="D7259" s="5">
        <f t="shared" si="115"/>
        <v>1415053159</v>
      </c>
      <c r="E7259" s="6">
        <v>0.65893547624250448</v>
      </c>
      <c r="F7259" s="7">
        <v>0.40955958701895023</v>
      </c>
    </row>
    <row r="7260" spans="4:6" x14ac:dyDescent="0.3">
      <c r="D7260" s="5">
        <f t="shared" si="115"/>
        <v>1018677960</v>
      </c>
      <c r="E7260" s="6">
        <v>0.47435889064740289</v>
      </c>
      <c r="F7260" s="7">
        <v>-6.4317045392121935E-2</v>
      </c>
    </row>
    <row r="7261" spans="4:6" x14ac:dyDescent="0.3">
      <c r="D7261" s="5">
        <f t="shared" si="115"/>
        <v>1670741801</v>
      </c>
      <c r="E7261" s="6">
        <v>0.77799977853707947</v>
      </c>
      <c r="F7261" s="7">
        <v>0.76545535260612785</v>
      </c>
    </row>
    <row r="7262" spans="4:6" x14ac:dyDescent="0.3">
      <c r="D7262" s="5">
        <f t="shared" si="115"/>
        <v>1776596633</v>
      </c>
      <c r="E7262" s="6">
        <v>0.82729227591985122</v>
      </c>
      <c r="F7262" s="7">
        <v>0.94351910443502651</v>
      </c>
    </row>
    <row r="7263" spans="4:6" x14ac:dyDescent="0.3">
      <c r="D7263" s="5">
        <f t="shared" si="115"/>
        <v>484112245</v>
      </c>
      <c r="E7263" s="6">
        <v>0.22543233141808988</v>
      </c>
      <c r="F7263" s="7">
        <v>-0.75397428506629072</v>
      </c>
    </row>
    <row r="7264" spans="4:6" x14ac:dyDescent="0.3">
      <c r="D7264" s="5">
        <f t="shared" si="115"/>
        <v>1812615388</v>
      </c>
      <c r="E7264" s="6">
        <v>0.8440648157559939</v>
      </c>
      <c r="F7264" s="7">
        <v>1.0113052199233399</v>
      </c>
    </row>
    <row r="7265" spans="4:6" x14ac:dyDescent="0.3">
      <c r="D7265" s="5">
        <f t="shared" si="115"/>
        <v>1831164427</v>
      </c>
      <c r="E7265" s="6">
        <v>0.85270238514309971</v>
      </c>
      <c r="F7265" s="7">
        <v>1.0480941534509836</v>
      </c>
    </row>
    <row r="7266" spans="4:6" x14ac:dyDescent="0.3">
      <c r="D7266" s="5">
        <f t="shared" si="115"/>
        <v>1711145197</v>
      </c>
      <c r="E7266" s="6">
        <v>0.79681407594756604</v>
      </c>
      <c r="F7266" s="7">
        <v>0.83029529407644453</v>
      </c>
    </row>
    <row r="7267" spans="4:6" x14ac:dyDescent="0.3">
      <c r="D7267" s="5">
        <f t="shared" si="115"/>
        <v>26289826</v>
      </c>
      <c r="E7267" s="6">
        <v>1.2242154229657869E-2</v>
      </c>
      <c r="F7267" s="7">
        <v>-2.2494432672567002</v>
      </c>
    </row>
    <row r="7268" spans="4:6" x14ac:dyDescent="0.3">
      <c r="D7268" s="5">
        <f t="shared" si="115"/>
        <v>2020839116</v>
      </c>
      <c r="E7268" s="6">
        <v>0.94102654507479311</v>
      </c>
      <c r="F7268" s="7">
        <v>1.5634494793176026</v>
      </c>
    </row>
    <row r="7269" spans="4:6" x14ac:dyDescent="0.3">
      <c r="D7269" s="5">
        <f t="shared" si="115"/>
        <v>627787108</v>
      </c>
      <c r="E7269" s="6">
        <v>0.29233615313874201</v>
      </c>
      <c r="F7269" s="7">
        <v>-0.54657273292431374</v>
      </c>
    </row>
    <row r="7270" spans="4:6" x14ac:dyDescent="0.3">
      <c r="D7270" s="5">
        <f t="shared" si="115"/>
        <v>769747451</v>
      </c>
      <c r="E7270" s="6">
        <v>0.35844158926833569</v>
      </c>
      <c r="F7270" s="7">
        <v>-0.3626274813441468</v>
      </c>
    </row>
    <row r="7271" spans="4:6" x14ac:dyDescent="0.3">
      <c r="D7271" s="5">
        <f t="shared" si="115"/>
        <v>717146827</v>
      </c>
      <c r="E7271" s="6">
        <v>0.33394751496049346</v>
      </c>
      <c r="F7271" s="7">
        <v>-0.429038743252661</v>
      </c>
    </row>
    <row r="7272" spans="4:6" x14ac:dyDescent="0.3">
      <c r="D7272" s="5">
        <f t="shared" si="115"/>
        <v>2105580124</v>
      </c>
      <c r="E7272" s="6">
        <v>0.98048715198457903</v>
      </c>
      <c r="F7272" s="7">
        <v>2.0639158462006812</v>
      </c>
    </row>
    <row r="7273" spans="4:6" x14ac:dyDescent="0.3">
      <c r="D7273" s="5">
        <f t="shared" si="115"/>
        <v>204636741</v>
      </c>
      <c r="E7273" s="6">
        <v>9.5291408333267463E-2</v>
      </c>
      <c r="F7273" s="7">
        <v>-1.3088569349632477</v>
      </c>
    </row>
    <row r="7274" spans="4:6" x14ac:dyDescent="0.3">
      <c r="D7274" s="5">
        <f t="shared" si="115"/>
        <v>1742832258</v>
      </c>
      <c r="E7274" s="6">
        <v>0.81156951357756701</v>
      </c>
      <c r="F7274" s="7">
        <v>0.88369482835089153</v>
      </c>
    </row>
    <row r="7275" spans="4:6" x14ac:dyDescent="0.3">
      <c r="D7275" s="5">
        <f t="shared" si="115"/>
        <v>584054693</v>
      </c>
      <c r="E7275" s="6">
        <v>0.27197166045379978</v>
      </c>
      <c r="F7275" s="7">
        <v>-0.60686076050262128</v>
      </c>
    </row>
    <row r="7276" spans="4:6" x14ac:dyDescent="0.3">
      <c r="D7276" s="5">
        <f t="shared" si="115"/>
        <v>738767987</v>
      </c>
      <c r="E7276" s="6">
        <v>0.34401565216855673</v>
      </c>
      <c r="F7276" s="7">
        <v>-0.40152816736234803</v>
      </c>
    </row>
    <row r="7277" spans="4:6" x14ac:dyDescent="0.3">
      <c r="D7277" s="5">
        <f t="shared" si="115"/>
        <v>2103542042</v>
      </c>
      <c r="E7277" s="6">
        <v>0.97953809609593645</v>
      </c>
      <c r="F7277" s="7">
        <v>2.0443011287382395</v>
      </c>
    </row>
    <row r="7278" spans="4:6" x14ac:dyDescent="0.3">
      <c r="D7278" s="5">
        <f t="shared" si="115"/>
        <v>608628281</v>
      </c>
      <c r="E7278" s="6">
        <v>0.28341462908630688</v>
      </c>
      <c r="F7278" s="7">
        <v>-0.57272743554594752</v>
      </c>
    </row>
    <row r="7279" spans="4:6" x14ac:dyDescent="0.3">
      <c r="D7279" s="5">
        <f t="shared" si="115"/>
        <v>1519461191</v>
      </c>
      <c r="E7279" s="6">
        <v>0.7075542548741719</v>
      </c>
      <c r="F7279" s="7">
        <v>0.54625379817767294</v>
      </c>
    </row>
    <row r="7280" spans="4:6" x14ac:dyDescent="0.3">
      <c r="D7280" s="5">
        <f t="shared" si="115"/>
        <v>754671123</v>
      </c>
      <c r="E7280" s="6">
        <v>0.35142112695744365</v>
      </c>
      <c r="F7280" s="7">
        <v>-0.381486544145756</v>
      </c>
    </row>
    <row r="7281" spans="4:6" x14ac:dyDescent="0.3">
      <c r="D7281" s="5">
        <f t="shared" si="115"/>
        <v>964674272</v>
      </c>
      <c r="E7281" s="6">
        <v>0.449211463750537</v>
      </c>
      <c r="F7281" s="7">
        <v>-0.12765383238128722</v>
      </c>
    </row>
    <row r="7282" spans="4:6" x14ac:dyDescent="0.3">
      <c r="D7282" s="5">
        <f t="shared" si="115"/>
        <v>1903865811</v>
      </c>
      <c r="E7282" s="6">
        <v>0.88655660523712321</v>
      </c>
      <c r="F7282" s="7">
        <v>1.2084172977553815</v>
      </c>
    </row>
    <row r="7283" spans="4:6" x14ac:dyDescent="0.3">
      <c r="D7283" s="5">
        <f t="shared" si="115"/>
        <v>2091373063</v>
      </c>
      <c r="E7283" s="6">
        <v>0.97387147366429816</v>
      </c>
      <c r="F7283" s="7">
        <v>1.9410100969925221</v>
      </c>
    </row>
    <row r="7284" spans="4:6" x14ac:dyDescent="0.3">
      <c r="D7284" s="5">
        <f t="shared" si="115"/>
        <v>1610362250</v>
      </c>
      <c r="E7284" s="6">
        <v>0.74988335906517078</v>
      </c>
      <c r="F7284" s="7">
        <v>0.67412274233193359</v>
      </c>
    </row>
    <row r="7285" spans="4:6" x14ac:dyDescent="0.3">
      <c r="D7285" s="5">
        <f t="shared" si="115"/>
        <v>1330599291</v>
      </c>
      <c r="E7285" s="6">
        <v>0.61960857931488056</v>
      </c>
      <c r="F7285" s="7">
        <v>0.3044529387688627</v>
      </c>
    </row>
    <row r="7286" spans="4:6" x14ac:dyDescent="0.3">
      <c r="D7286" s="5">
        <f t="shared" si="115"/>
        <v>269977738</v>
      </c>
      <c r="E7286" s="6">
        <v>0.12571818113859573</v>
      </c>
      <c r="F7286" s="7">
        <v>-1.1468675587224546</v>
      </c>
    </row>
    <row r="7287" spans="4:6" x14ac:dyDescent="0.3">
      <c r="D7287" s="5">
        <f t="shared" si="115"/>
        <v>1164621002</v>
      </c>
      <c r="E7287" s="6">
        <v>0.54231891552202305</v>
      </c>
      <c r="F7287" s="7">
        <v>0.10627751754124144</v>
      </c>
    </row>
    <row r="7288" spans="4:6" x14ac:dyDescent="0.3">
      <c r="D7288" s="5">
        <f t="shared" si="115"/>
        <v>593476376</v>
      </c>
      <c r="E7288" s="6">
        <v>0.27635897349227123</v>
      </c>
      <c r="F7288" s="7">
        <v>-0.59369228068800695</v>
      </c>
    </row>
    <row r="7289" spans="4:6" x14ac:dyDescent="0.3">
      <c r="D7289" s="5">
        <f t="shared" si="115"/>
        <v>266294916</v>
      </c>
      <c r="E7289" s="6">
        <v>0.1240032335035533</v>
      </c>
      <c r="F7289" s="7">
        <v>-1.1552050505091378</v>
      </c>
    </row>
    <row r="7290" spans="4:6" x14ac:dyDescent="0.3">
      <c r="D7290" s="5">
        <f t="shared" si="115"/>
        <v>1632262941</v>
      </c>
      <c r="E7290" s="6">
        <v>0.76008166303865765</v>
      </c>
      <c r="F7290" s="7">
        <v>0.70656527644190403</v>
      </c>
    </row>
    <row r="7291" spans="4:6" x14ac:dyDescent="0.3">
      <c r="D7291" s="5">
        <f t="shared" si="115"/>
        <v>1936900228</v>
      </c>
      <c r="E7291" s="6">
        <v>0.9019394543971303</v>
      </c>
      <c r="F7291" s="7">
        <v>1.2926819265208267</v>
      </c>
    </row>
    <row r="7292" spans="4:6" x14ac:dyDescent="0.3">
      <c r="D7292" s="5">
        <f t="shared" si="115"/>
        <v>1115366349</v>
      </c>
      <c r="E7292" s="6">
        <v>0.51938293037878625</v>
      </c>
      <c r="F7292" s="7">
        <v>4.8604932254312415E-2</v>
      </c>
    </row>
    <row r="7293" spans="4:6" x14ac:dyDescent="0.3">
      <c r="D7293" s="5">
        <f t="shared" si="115"/>
        <v>286518642</v>
      </c>
      <c r="E7293" s="6">
        <v>0.13342063979564295</v>
      </c>
      <c r="F7293" s="7">
        <v>-1.1103661475496063</v>
      </c>
    </row>
    <row r="7294" spans="4:6" x14ac:dyDescent="0.3">
      <c r="D7294" s="5">
        <f t="shared" si="115"/>
        <v>746681302</v>
      </c>
      <c r="E7294" s="6">
        <v>0.34770057662176024</v>
      </c>
      <c r="F7294" s="7">
        <v>-0.39153590637937902</v>
      </c>
    </row>
    <row r="7295" spans="4:6" x14ac:dyDescent="0.3">
      <c r="D7295" s="5">
        <f t="shared" si="115"/>
        <v>1835081241</v>
      </c>
      <c r="E7295" s="6">
        <v>0.85452629379418332</v>
      </c>
      <c r="F7295" s="7">
        <v>1.0560455337681682</v>
      </c>
    </row>
    <row r="7296" spans="4:6" x14ac:dyDescent="0.3">
      <c r="D7296" s="5">
        <f t="shared" si="115"/>
        <v>1801112855</v>
      </c>
      <c r="E7296" s="6">
        <v>0.8387085314269257</v>
      </c>
      <c r="F7296" s="7">
        <v>0.9891639420192373</v>
      </c>
    </row>
    <row r="7297" spans="4:6" x14ac:dyDescent="0.3">
      <c r="D7297" s="5">
        <f t="shared" si="115"/>
        <v>643174910</v>
      </c>
      <c r="E7297" s="6">
        <v>0.29950165683357199</v>
      </c>
      <c r="F7297" s="7">
        <v>-0.5258343387147465</v>
      </c>
    </row>
    <row r="7298" spans="4:6" x14ac:dyDescent="0.3">
      <c r="D7298" s="5">
        <f t="shared" si="115"/>
        <v>524995931</v>
      </c>
      <c r="E7298" s="6">
        <v>0.24447028128846574</v>
      </c>
      <c r="F7298" s="7">
        <v>-0.6919948509436592</v>
      </c>
    </row>
    <row r="7299" spans="4:6" x14ac:dyDescent="0.3">
      <c r="D7299" s="5">
        <f t="shared" ref="D7299:D7362" si="116">MOD(D7298*$B$4,$B$5)</f>
        <v>1771550701</v>
      </c>
      <c r="E7299" s="6">
        <v>0.82494258072687554</v>
      </c>
      <c r="F7299" s="7">
        <v>0.93436656491051906</v>
      </c>
    </row>
    <row r="7300" spans="4:6" x14ac:dyDescent="0.3">
      <c r="D7300" s="5">
        <f t="shared" si="116"/>
        <v>1725064431</v>
      </c>
      <c r="E7300" s="6">
        <v>0.80329572437638019</v>
      </c>
      <c r="F7300" s="7">
        <v>0.85345225988719542</v>
      </c>
    </row>
    <row r="7301" spans="4:6" x14ac:dyDescent="0.3">
      <c r="D7301" s="5">
        <f t="shared" si="116"/>
        <v>1906736376</v>
      </c>
      <c r="E7301" s="6">
        <v>0.88789331623156864</v>
      </c>
      <c r="F7301" s="7">
        <v>1.2154005259446086</v>
      </c>
    </row>
    <row r="7302" spans="4:6" x14ac:dyDescent="0.3">
      <c r="D7302" s="5">
        <f t="shared" si="116"/>
        <v>1069979123</v>
      </c>
      <c r="E7302" s="6">
        <v>0.49824785627261536</v>
      </c>
      <c r="F7302" s="7">
        <v>-4.3919871281487277E-3</v>
      </c>
    </row>
    <row r="7303" spans="4:6" x14ac:dyDescent="0.3">
      <c r="D7303" s="5">
        <f t="shared" si="116"/>
        <v>1980535983</v>
      </c>
      <c r="E7303" s="6">
        <v>0.9222589362619994</v>
      </c>
      <c r="F7303" s="7">
        <v>1.4204313976285807</v>
      </c>
    </row>
    <row r="7304" spans="4:6" x14ac:dyDescent="0.3">
      <c r="D7304" s="5">
        <f t="shared" si="116"/>
        <v>775438247</v>
      </c>
      <c r="E7304" s="6">
        <v>0.3610915726619694</v>
      </c>
      <c r="F7304" s="7">
        <v>-0.35554258842296943</v>
      </c>
    </row>
    <row r="7305" spans="4:6" x14ac:dyDescent="0.3">
      <c r="D7305" s="5">
        <f t="shared" si="116"/>
        <v>539653727</v>
      </c>
      <c r="E7305" s="6">
        <v>0.2512958494492768</v>
      </c>
      <c r="F7305" s="7">
        <v>-0.67041747333966339</v>
      </c>
    </row>
    <row r="7306" spans="4:6" x14ac:dyDescent="0.3">
      <c r="D7306" s="5">
        <f t="shared" si="116"/>
        <v>648417907</v>
      </c>
      <c r="E7306" s="6">
        <v>0.3019431175682164</v>
      </c>
      <c r="F7306" s="7">
        <v>-0.51882004943070781</v>
      </c>
    </row>
    <row r="7307" spans="4:6" x14ac:dyDescent="0.3">
      <c r="D7307" s="5">
        <f t="shared" si="116"/>
        <v>206633772</v>
      </c>
      <c r="E7307" s="6">
        <v>9.6221348360386996E-2</v>
      </c>
      <c r="F7307" s="7">
        <v>-1.3033869289171438</v>
      </c>
    </row>
    <row r="7308" spans="4:6" x14ac:dyDescent="0.3">
      <c r="D7308" s="5">
        <f t="shared" si="116"/>
        <v>1504751544</v>
      </c>
      <c r="E7308" s="6">
        <v>0.70070454170993024</v>
      </c>
      <c r="F7308" s="7">
        <v>0.52642792645367575</v>
      </c>
    </row>
    <row r="7309" spans="4:6" x14ac:dyDescent="0.3">
      <c r="D7309" s="5">
        <f t="shared" si="116"/>
        <v>1522387943</v>
      </c>
      <c r="E7309" s="6">
        <v>0.70891712997939171</v>
      </c>
      <c r="F7309" s="7">
        <v>0.55022400605636801</v>
      </c>
    </row>
    <row r="7310" spans="4:6" x14ac:dyDescent="0.3">
      <c r="D7310" s="5">
        <f t="shared" si="116"/>
        <v>297996213</v>
      </c>
      <c r="E7310" s="6">
        <v>0.13876530028764653</v>
      </c>
      <c r="F7310" s="7">
        <v>-1.085883358035749</v>
      </c>
    </row>
    <row r="7311" spans="4:6" x14ac:dyDescent="0.3">
      <c r="D7311" s="5">
        <f t="shared" si="116"/>
        <v>729730117</v>
      </c>
      <c r="E7311" s="6">
        <v>0.3398070659859172</v>
      </c>
      <c r="F7311" s="7">
        <v>-0.4129897384383725</v>
      </c>
    </row>
    <row r="7312" spans="4:6" x14ac:dyDescent="0.3">
      <c r="D7312" s="5">
        <f t="shared" si="116"/>
        <v>1775699613</v>
      </c>
      <c r="E7312" s="6">
        <v>0.82687456843152141</v>
      </c>
      <c r="F7312" s="7">
        <v>0.94188628399585328</v>
      </c>
    </row>
    <row r="7313" spans="4:6" x14ac:dyDescent="0.3">
      <c r="D7313" s="5">
        <f t="shared" si="116"/>
        <v>133732765</v>
      </c>
      <c r="E7313" s="6">
        <v>6.227417156312072E-2</v>
      </c>
      <c r="F7313" s="7">
        <v>-1.535959379847128</v>
      </c>
    </row>
    <row r="7314" spans="4:6" x14ac:dyDescent="0.3">
      <c r="D7314" s="5">
        <f t="shared" si="116"/>
        <v>78456433</v>
      </c>
      <c r="E7314" s="6">
        <v>3.6534123622378449E-2</v>
      </c>
      <c r="F7314" s="7">
        <v>-1.7924041704500828</v>
      </c>
    </row>
    <row r="7315" spans="4:6" x14ac:dyDescent="0.3">
      <c r="D7315" s="5">
        <f t="shared" si="116"/>
        <v>1156807682</v>
      </c>
      <c r="E7315" s="6">
        <v>0.53868055486928723</v>
      </c>
      <c r="F7315" s="7">
        <v>9.7110187985425742E-2</v>
      </c>
    </row>
    <row r="7316" spans="4:6" x14ac:dyDescent="0.3">
      <c r="D7316" s="5">
        <f t="shared" si="116"/>
        <v>1393828528</v>
      </c>
      <c r="E7316" s="6">
        <v>0.64905198723920809</v>
      </c>
      <c r="F7316" s="7">
        <v>0.38276228827197284</v>
      </c>
    </row>
    <row r="7317" spans="4:6" x14ac:dyDescent="0.3">
      <c r="D7317" s="5">
        <f t="shared" si="116"/>
        <v>834214578</v>
      </c>
      <c r="E7317" s="6">
        <v>0.38846143464414534</v>
      </c>
      <c r="F7317" s="7">
        <v>-0.28333132173227005</v>
      </c>
    </row>
    <row r="7318" spans="4:6" x14ac:dyDescent="0.3">
      <c r="D7318" s="5">
        <f t="shared" si="116"/>
        <v>906029741</v>
      </c>
      <c r="E7318" s="6">
        <v>0.42190297592608533</v>
      </c>
      <c r="F7318" s="7">
        <v>-0.19702758412126517</v>
      </c>
    </row>
    <row r="7319" spans="4:6" x14ac:dyDescent="0.3">
      <c r="D7319" s="5">
        <f t="shared" si="116"/>
        <v>1457156656</v>
      </c>
      <c r="E7319" s="6">
        <v>0.67854144487394152</v>
      </c>
      <c r="F7319" s="7">
        <v>0.46362406431168618</v>
      </c>
    </row>
    <row r="7320" spans="4:6" x14ac:dyDescent="0.3">
      <c r="D7320" s="5">
        <f t="shared" si="116"/>
        <v>1877051585</v>
      </c>
      <c r="E7320" s="6">
        <v>0.87407025822817375</v>
      </c>
      <c r="F7320" s="7">
        <v>1.1458445367410359</v>
      </c>
    </row>
    <row r="7321" spans="4:6" x14ac:dyDescent="0.3">
      <c r="D7321" s="5">
        <f t="shared" si="116"/>
        <v>527025311</v>
      </c>
      <c r="E7321" s="6">
        <v>0.24541528499258242</v>
      </c>
      <c r="F7321" s="7">
        <v>-0.68898839595666472</v>
      </c>
    </row>
    <row r="7322" spans="4:6" x14ac:dyDescent="0.3">
      <c r="D7322" s="5">
        <f t="shared" si="116"/>
        <v>947504919</v>
      </c>
      <c r="E7322" s="6">
        <v>0.44121636072286996</v>
      </c>
      <c r="F7322" s="7">
        <v>-0.14788601982904015</v>
      </c>
    </row>
    <row r="7323" spans="4:6" x14ac:dyDescent="0.3">
      <c r="D7323" s="5">
        <f t="shared" si="116"/>
        <v>2050714890</v>
      </c>
      <c r="E7323" s="6">
        <v>0.95493853646790472</v>
      </c>
      <c r="F7323" s="7">
        <v>1.694749626545381</v>
      </c>
    </row>
    <row r="7324" spans="4:6" x14ac:dyDescent="0.3">
      <c r="D7324" s="5">
        <f t="shared" si="116"/>
        <v>1799746725</v>
      </c>
      <c r="E7324" s="6">
        <v>0.83807237757190356</v>
      </c>
      <c r="F7324" s="7">
        <v>0.98656640808644247</v>
      </c>
    </row>
    <row r="7325" spans="4:6" x14ac:dyDescent="0.3">
      <c r="D7325" s="5">
        <f t="shared" si="116"/>
        <v>1270706737</v>
      </c>
      <c r="E7325" s="6">
        <v>0.59171893549311805</v>
      </c>
      <c r="F7325" s="7">
        <v>0.23196895174557466</v>
      </c>
    </row>
    <row r="7326" spans="4:6" x14ac:dyDescent="0.3">
      <c r="D7326" s="5">
        <f t="shared" si="116"/>
        <v>1856976113</v>
      </c>
      <c r="E7326" s="6">
        <v>0.8647218880846369</v>
      </c>
      <c r="F7326" s="7">
        <v>1.1017825376349899</v>
      </c>
    </row>
    <row r="7327" spans="4:6" x14ac:dyDescent="0.3">
      <c r="D7327" s="5">
        <f t="shared" si="116"/>
        <v>2126524843</v>
      </c>
      <c r="E7327" s="6">
        <v>0.9902402968055013</v>
      </c>
      <c r="F7327" s="7">
        <v>2.3354599382830807</v>
      </c>
    </row>
    <row r="7328" spans="4:6" x14ac:dyDescent="0.3">
      <c r="D7328" s="5">
        <f t="shared" si="116"/>
        <v>1909853500</v>
      </c>
      <c r="E7328" s="6">
        <v>0.8893448402074583</v>
      </c>
      <c r="F7328" s="7">
        <v>1.223051303505083</v>
      </c>
    </row>
    <row r="7329" spans="4:6" x14ac:dyDescent="0.3">
      <c r="D7329" s="5">
        <f t="shared" si="116"/>
        <v>1212816437</v>
      </c>
      <c r="E7329" s="6">
        <v>0.56476166384738091</v>
      </c>
      <c r="F7329" s="7">
        <v>0.16305304156059575</v>
      </c>
    </row>
    <row r="7330" spans="4:6" x14ac:dyDescent="0.3">
      <c r="D7330" s="5">
        <f t="shared" si="116"/>
        <v>1310529560</v>
      </c>
      <c r="E7330" s="6">
        <v>0.6102628825327967</v>
      </c>
      <c r="F7330" s="7">
        <v>0.28000426212501867</v>
      </c>
    </row>
    <row r="7331" spans="4:6" x14ac:dyDescent="0.3">
      <c r="D7331" s="5">
        <f t="shared" si="116"/>
        <v>2146601081</v>
      </c>
      <c r="E7331" s="6">
        <v>0.99958902364558444</v>
      </c>
      <c r="F7331" s="7">
        <v>3.3452944092659904</v>
      </c>
    </row>
    <row r="7332" spans="4:6" x14ac:dyDescent="0.3">
      <c r="D7332" s="5">
        <f t="shared" si="116"/>
        <v>347329554</v>
      </c>
      <c r="E7332" s="6">
        <v>0.16173792738629311</v>
      </c>
      <c r="F7332" s="7">
        <v>-0.9873402709821878</v>
      </c>
    </row>
    <row r="7333" spans="4:6" x14ac:dyDescent="0.3">
      <c r="D7333" s="5">
        <f t="shared" si="116"/>
        <v>540069005</v>
      </c>
      <c r="E7333" s="6">
        <v>0.25148922833752746</v>
      </c>
      <c r="F7333" s="7">
        <v>-0.66981072360327631</v>
      </c>
    </row>
    <row r="7334" spans="4:6" x14ac:dyDescent="0.3">
      <c r="D7334" s="5">
        <f t="shared" si="116"/>
        <v>1366949422</v>
      </c>
      <c r="E7334" s="6">
        <v>0.63653542812590991</v>
      </c>
      <c r="F7334" s="7">
        <v>0.349213351008266</v>
      </c>
    </row>
    <row r="7335" spans="4:6" x14ac:dyDescent="0.3">
      <c r="D7335" s="5">
        <f t="shared" si="116"/>
        <v>433011640</v>
      </c>
      <c r="E7335" s="6">
        <v>0.20163675788942423</v>
      </c>
      <c r="F7335" s="7">
        <v>-0.83578917782839346</v>
      </c>
    </row>
    <row r="7336" spans="4:6" x14ac:dyDescent="0.3">
      <c r="D7336" s="5">
        <f t="shared" si="116"/>
        <v>446538189</v>
      </c>
      <c r="E7336" s="6">
        <v>0.20793554811546164</v>
      </c>
      <c r="F7336" s="7">
        <v>-0.81360530776955531</v>
      </c>
    </row>
    <row r="7337" spans="4:6" x14ac:dyDescent="0.3">
      <c r="D7337" s="5">
        <f t="shared" si="116"/>
        <v>551556280</v>
      </c>
      <c r="E7337" s="6">
        <v>0.25683840760666726</v>
      </c>
      <c r="F7337" s="7">
        <v>-0.6531232643735202</v>
      </c>
    </row>
    <row r="7338" spans="4:6" x14ac:dyDescent="0.3">
      <c r="D7338" s="5">
        <f t="shared" si="116"/>
        <v>1818420021</v>
      </c>
      <c r="E7338" s="6">
        <v>0.84676780863364021</v>
      </c>
      <c r="F7338" s="7">
        <v>1.0226689801226563</v>
      </c>
    </row>
    <row r="7339" spans="4:6" x14ac:dyDescent="0.3">
      <c r="D7339" s="5">
        <f t="shared" si="116"/>
        <v>706246213</v>
      </c>
      <c r="E7339" s="6">
        <v>0.32887152100808131</v>
      </c>
      <c r="F7339" s="7">
        <v>-0.44303137356449851</v>
      </c>
    </row>
    <row r="7340" spans="4:6" x14ac:dyDescent="0.3">
      <c r="D7340" s="5">
        <f t="shared" si="116"/>
        <v>2055535245</v>
      </c>
      <c r="E7340" s="6">
        <v>0.95718318918457557</v>
      </c>
      <c r="F7340" s="7">
        <v>1.7188942924049537</v>
      </c>
    </row>
    <row r="7341" spans="4:6" x14ac:dyDescent="0.3">
      <c r="D7341" s="5">
        <f t="shared" si="116"/>
        <v>407385407</v>
      </c>
      <c r="E7341" s="6">
        <v>0.18970361323068255</v>
      </c>
      <c r="F7341" s="7">
        <v>-0.87898902518398458</v>
      </c>
    </row>
    <row r="7342" spans="4:6" x14ac:dyDescent="0.3">
      <c r="D7342" s="5">
        <f t="shared" si="116"/>
        <v>393225718</v>
      </c>
      <c r="E7342" s="6">
        <v>0.18310999421692453</v>
      </c>
      <c r="F7342" s="7">
        <v>-0.90357653480413602</v>
      </c>
    </row>
    <row r="7343" spans="4:6" x14ac:dyDescent="0.3">
      <c r="D7343" s="5">
        <f t="shared" si="116"/>
        <v>1938161392</v>
      </c>
      <c r="E7343" s="6">
        <v>0.90252672964942338</v>
      </c>
      <c r="F7343" s="7">
        <v>1.2960840173454808</v>
      </c>
    </row>
    <row r="7344" spans="4:6" x14ac:dyDescent="0.3">
      <c r="D7344" s="5">
        <f t="shared" si="116"/>
        <v>1863471677</v>
      </c>
      <c r="E7344" s="6">
        <v>0.86774662078148368</v>
      </c>
      <c r="F7344" s="7">
        <v>1.1158023248614017</v>
      </c>
    </row>
    <row r="7345" spans="4:6" x14ac:dyDescent="0.3">
      <c r="D7345" s="5">
        <f t="shared" si="116"/>
        <v>2141282225</v>
      </c>
      <c r="E7345" s="6">
        <v>0.99711223831131335</v>
      </c>
      <c r="F7345" s="7">
        <v>2.7602608070603138</v>
      </c>
    </row>
    <row r="7346" spans="4:6" x14ac:dyDescent="0.3">
      <c r="D7346" s="5">
        <f t="shared" si="116"/>
        <v>1298869218</v>
      </c>
      <c r="E7346" s="6">
        <v>0.60483311266157136</v>
      </c>
      <c r="F7346" s="7">
        <v>0.26587721346357074</v>
      </c>
    </row>
    <row r="7347" spans="4:6" x14ac:dyDescent="0.3">
      <c r="D7347" s="5">
        <f t="shared" si="116"/>
        <v>1930947913</v>
      </c>
      <c r="E7347" s="6">
        <v>0.89916769172918765</v>
      </c>
      <c r="F7347" s="7">
        <v>1.276823359618686</v>
      </c>
    </row>
    <row r="7348" spans="4:6" x14ac:dyDescent="0.3">
      <c r="D7348" s="5">
        <f t="shared" si="116"/>
        <v>1553977682</v>
      </c>
      <c r="E7348" s="6">
        <v>0.72362724852154703</v>
      </c>
      <c r="F7348" s="7">
        <v>0.59365108911559927</v>
      </c>
    </row>
    <row r="7349" spans="4:6" x14ac:dyDescent="0.3">
      <c r="D7349" s="5">
        <f t="shared" si="116"/>
        <v>452898112</v>
      </c>
      <c r="E7349" s="6">
        <v>0.21089711804957792</v>
      </c>
      <c r="F7349" s="7">
        <v>-0.80331232475851289</v>
      </c>
    </row>
    <row r="7350" spans="4:6" x14ac:dyDescent="0.3">
      <c r="D7350" s="5">
        <f t="shared" si="116"/>
        <v>461237892</v>
      </c>
      <c r="E7350" s="6">
        <v>0.21478063074385806</v>
      </c>
      <c r="F7350" s="7">
        <v>-0.78994265073931436</v>
      </c>
    </row>
    <row r="7351" spans="4:6" x14ac:dyDescent="0.3">
      <c r="D7351" s="5">
        <f t="shared" si="116"/>
        <v>1451316283</v>
      </c>
      <c r="E7351" s="6">
        <v>0.6758218092618713</v>
      </c>
      <c r="F7351" s="7">
        <v>0.45604672124656664</v>
      </c>
    </row>
    <row r="7352" spans="4:6" x14ac:dyDescent="0.3">
      <c r="D7352" s="5">
        <f t="shared" si="116"/>
        <v>1276764259</v>
      </c>
      <c r="E7352" s="6">
        <v>0.59453968898816001</v>
      </c>
      <c r="F7352" s="7">
        <v>0.23923853685581525</v>
      </c>
    </row>
    <row r="7353" spans="4:6" x14ac:dyDescent="0.3">
      <c r="D7353" s="5">
        <f t="shared" si="116"/>
        <v>54360936</v>
      </c>
      <c r="E7353" s="6">
        <v>2.5313783460588924E-2</v>
      </c>
      <c r="F7353" s="7">
        <v>-1.9546231491809891</v>
      </c>
    </row>
    <row r="7354" spans="4:6" x14ac:dyDescent="0.3">
      <c r="D7354" s="5">
        <f t="shared" si="116"/>
        <v>1979208669</v>
      </c>
      <c r="E7354" s="6">
        <v>0.92164085751552216</v>
      </c>
      <c r="F7354" s="7">
        <v>1.4161954593394332</v>
      </c>
    </row>
    <row r="7355" spans="4:6" x14ac:dyDescent="0.3">
      <c r="D7355" s="5">
        <f t="shared" si="116"/>
        <v>1129173563</v>
      </c>
      <c r="E7355" s="6">
        <v>0.52581241543014756</v>
      </c>
      <c r="F7355" s="7">
        <v>6.4747341083425836E-2</v>
      </c>
    </row>
    <row r="7356" spans="4:6" x14ac:dyDescent="0.3">
      <c r="D7356" s="5">
        <f t="shared" si="116"/>
        <v>1054615066</v>
      </c>
      <c r="E7356" s="6">
        <v>0.49109340970506277</v>
      </c>
      <c r="F7356" s="7">
        <v>-2.2327365999074807E-2</v>
      </c>
    </row>
    <row r="7357" spans="4:6" x14ac:dyDescent="0.3">
      <c r="D7357" s="5">
        <f t="shared" si="116"/>
        <v>1223998751</v>
      </c>
      <c r="E7357" s="6">
        <v>0.56996883458454983</v>
      </c>
      <c r="F7357" s="7">
        <v>0.17629482065143456</v>
      </c>
    </row>
    <row r="7358" spans="4:6" x14ac:dyDescent="0.3">
      <c r="D7358" s="5">
        <f t="shared" si="116"/>
        <v>2073613257</v>
      </c>
      <c r="E7358" s="6">
        <v>0.96560141953230039</v>
      </c>
      <c r="F7358" s="7">
        <v>1.8197495028446686</v>
      </c>
    </row>
    <row r="7359" spans="4:6" x14ac:dyDescent="0.3">
      <c r="D7359" s="5">
        <f t="shared" si="116"/>
        <v>1172741977</v>
      </c>
      <c r="E7359" s="6">
        <v>0.54610053919823887</v>
      </c>
      <c r="F7359" s="7">
        <v>0.11581530361584071</v>
      </c>
    </row>
    <row r="7360" spans="4:6" x14ac:dyDescent="0.3">
      <c r="D7360" s="5">
        <f t="shared" si="116"/>
        <v>1759036847</v>
      </c>
      <c r="E7360" s="6">
        <v>0.81911536335862745</v>
      </c>
      <c r="F7360" s="7">
        <v>0.91199894432805828</v>
      </c>
    </row>
    <row r="7361" spans="4:6" x14ac:dyDescent="0.3">
      <c r="D7361" s="5">
        <f t="shared" si="116"/>
        <v>1111722804</v>
      </c>
      <c r="E7361" s="6">
        <v>0.51768627252214239</v>
      </c>
      <c r="F7361" s="7">
        <v>4.4347442810284576E-2</v>
      </c>
    </row>
    <row r="7362" spans="4:6" x14ac:dyDescent="0.3">
      <c r="D7362" s="5">
        <f t="shared" si="116"/>
        <v>502617001</v>
      </c>
      <c r="E7362" s="6">
        <v>0.23404927992639066</v>
      </c>
      <c r="F7362" s="7">
        <v>-0.72557629117339495</v>
      </c>
    </row>
    <row r="7363" spans="4:6" x14ac:dyDescent="0.3">
      <c r="D7363" s="5">
        <f t="shared" ref="D7363:D7426" si="117">MOD(D7362*$B$4,$B$5)</f>
        <v>1702495112</v>
      </c>
      <c r="E7363" s="6">
        <v>0.79278606622739334</v>
      </c>
      <c r="F7363" s="7">
        <v>0.81612636248754056</v>
      </c>
    </row>
    <row r="7364" spans="4:6" x14ac:dyDescent="0.3">
      <c r="D7364" s="5">
        <f t="shared" si="117"/>
        <v>1237347956</v>
      </c>
      <c r="E7364" s="6">
        <v>0.576185042575174</v>
      </c>
      <c r="F7364" s="7">
        <v>0.19214335542738628</v>
      </c>
    </row>
    <row r="7365" spans="4:6" x14ac:dyDescent="0.3">
      <c r="D7365" s="5">
        <f t="shared" si="117"/>
        <v>60510065</v>
      </c>
      <c r="E7365" s="6">
        <v>2.8177194789217035E-2</v>
      </c>
      <c r="F7365" s="7">
        <v>-1.9082850083096967</v>
      </c>
    </row>
    <row r="7366" spans="4:6" x14ac:dyDescent="0.3">
      <c r="D7366" s="5">
        <f t="shared" si="117"/>
        <v>303587695</v>
      </c>
      <c r="E7366" s="6">
        <v>0.1413690369961495</v>
      </c>
      <c r="F7366" s="7">
        <v>-1.0741887935975116</v>
      </c>
    </row>
    <row r="7367" spans="4:6" x14ac:dyDescent="0.3">
      <c r="D7367" s="5">
        <f t="shared" si="117"/>
        <v>53218217</v>
      </c>
      <c r="E7367" s="6">
        <v>2.4781663459522336E-2</v>
      </c>
      <c r="F7367" s="7">
        <v>-1.9637134933233944</v>
      </c>
    </row>
    <row r="7368" spans="4:6" x14ac:dyDescent="0.3">
      <c r="D7368" s="5">
        <f t="shared" si="117"/>
        <v>506110995</v>
      </c>
      <c r="E7368" s="6">
        <v>0.23567629767179143</v>
      </c>
      <c r="F7368" s="7">
        <v>-0.72028003393187545</v>
      </c>
    </row>
    <row r="7369" spans="4:6" x14ac:dyDescent="0.3">
      <c r="D7369" s="5">
        <f t="shared" si="117"/>
        <v>709871373</v>
      </c>
      <c r="E7369" s="6">
        <v>0.33055961768194997</v>
      </c>
      <c r="F7369" s="7">
        <v>-0.43836841967848</v>
      </c>
    </row>
    <row r="7370" spans="4:6" x14ac:dyDescent="0.3">
      <c r="D7370" s="5">
        <f t="shared" si="117"/>
        <v>951974551</v>
      </c>
      <c r="E7370" s="6">
        <v>0.44329769531572022</v>
      </c>
      <c r="F7370" s="7">
        <v>-0.14261355619189581</v>
      </c>
    </row>
    <row r="7371" spans="4:6" x14ac:dyDescent="0.3">
      <c r="D7371" s="5">
        <f t="shared" si="117"/>
        <v>908472815</v>
      </c>
      <c r="E7371" s="6">
        <v>0.42304062091097294</v>
      </c>
      <c r="F7371" s="7">
        <v>-0.19412086837663753</v>
      </c>
    </row>
    <row r="7372" spans="4:6" x14ac:dyDescent="0.3">
      <c r="D7372" s="5">
        <f t="shared" si="117"/>
        <v>1275181125</v>
      </c>
      <c r="E7372" s="6">
        <v>0.5938024847710528</v>
      </c>
      <c r="F7372" s="7">
        <v>0.23733742495985521</v>
      </c>
    </row>
    <row r="7373" spans="4:6" x14ac:dyDescent="0.3">
      <c r="D7373" s="5">
        <f t="shared" si="117"/>
        <v>944310914</v>
      </c>
      <c r="E7373" s="6">
        <v>0.43972903624151743</v>
      </c>
      <c r="F7373" s="7">
        <v>-0.15165624099213865</v>
      </c>
    </row>
    <row r="7374" spans="4:6" x14ac:dyDescent="0.3">
      <c r="D7374" s="5">
        <f t="shared" si="117"/>
        <v>344238472</v>
      </c>
      <c r="E7374" s="6">
        <v>0.16029853016165879</v>
      </c>
      <c r="F7374" s="7">
        <v>-0.9932316856643173</v>
      </c>
    </row>
    <row r="7375" spans="4:6" x14ac:dyDescent="0.3">
      <c r="D7375" s="5">
        <f t="shared" si="117"/>
        <v>1654305073</v>
      </c>
      <c r="E7375" s="6">
        <v>0.77034583061034401</v>
      </c>
      <c r="F7375" s="7">
        <v>0.7399862480190964</v>
      </c>
    </row>
    <row r="7376" spans="4:6" x14ac:dyDescent="0.3">
      <c r="D7376" s="5">
        <f t="shared" si="117"/>
        <v>780765088</v>
      </c>
      <c r="E7376" s="6">
        <v>0.36357207630162319</v>
      </c>
      <c r="F7376" s="7">
        <v>-0.34892694925576462</v>
      </c>
    </row>
    <row r="7377" spans="4:6" x14ac:dyDescent="0.3">
      <c r="D7377" s="5">
        <f t="shared" si="117"/>
        <v>2121041645</v>
      </c>
      <c r="E7377" s="6">
        <v>0.98768698376388009</v>
      </c>
      <c r="F7377" s="7">
        <v>2.2472190316433251</v>
      </c>
    </row>
    <row r="7378" spans="4:6" x14ac:dyDescent="0.3">
      <c r="D7378" s="5">
        <f t="shared" si="117"/>
        <v>1370891423</v>
      </c>
      <c r="E7378" s="6">
        <v>0.63837106538784794</v>
      </c>
      <c r="F7378" s="7">
        <v>0.35410810366306034</v>
      </c>
    </row>
    <row r="7379" spans="4:6" x14ac:dyDescent="0.3">
      <c r="D7379" s="5">
        <f t="shared" si="117"/>
        <v>1738780975</v>
      </c>
      <c r="E7379" s="6">
        <v>0.80968298791878202</v>
      </c>
      <c r="F7379" s="7">
        <v>0.87672868174902729</v>
      </c>
    </row>
    <row r="7380" spans="4:6" x14ac:dyDescent="0.3">
      <c r="D7380" s="5">
        <f t="shared" si="117"/>
        <v>445584877</v>
      </c>
      <c r="E7380" s="6">
        <v>0.2074916276219223</v>
      </c>
      <c r="F7380" s="7">
        <v>-0.81515558926313514</v>
      </c>
    </row>
    <row r="7381" spans="4:6" x14ac:dyDescent="0.3">
      <c r="D7381" s="5">
        <f t="shared" si="117"/>
        <v>1778872962</v>
      </c>
      <c r="E7381" s="6">
        <v>0.82835227421331437</v>
      </c>
      <c r="F7381" s="7">
        <v>0.947673979326634</v>
      </c>
    </row>
    <row r="7382" spans="4:6" x14ac:dyDescent="0.3">
      <c r="D7382" s="5">
        <f t="shared" si="117"/>
        <v>843123407</v>
      </c>
      <c r="E7382" s="6">
        <v>0.39260993142855349</v>
      </c>
      <c r="F7382" s="7">
        <v>-0.27252305981143166</v>
      </c>
    </row>
    <row r="7383" spans="4:6" x14ac:dyDescent="0.3">
      <c r="D7383" s="5">
        <f t="shared" si="117"/>
        <v>1447385000</v>
      </c>
      <c r="E7383" s="6">
        <v>0.67399116295761541</v>
      </c>
      <c r="F7383" s="7">
        <v>0.45096097722297529</v>
      </c>
    </row>
    <row r="7384" spans="4:6" x14ac:dyDescent="0.3">
      <c r="D7384" s="5">
        <f t="shared" si="117"/>
        <v>488363502</v>
      </c>
      <c r="E7384" s="6">
        <v>0.22741197722722961</v>
      </c>
      <c r="F7384" s="7">
        <v>-0.74739700213199267</v>
      </c>
    </row>
    <row r="7385" spans="4:6" x14ac:dyDescent="0.3">
      <c r="D7385" s="5">
        <f t="shared" si="117"/>
        <v>866611923</v>
      </c>
      <c r="E7385" s="6">
        <v>0.40354762403624844</v>
      </c>
      <c r="F7385" s="7">
        <v>-0.24417505188932989</v>
      </c>
    </row>
    <row r="7386" spans="4:6" x14ac:dyDescent="0.3">
      <c r="D7386" s="5">
        <f t="shared" si="117"/>
        <v>1390175220</v>
      </c>
      <c r="E7386" s="6">
        <v>0.64735078313141203</v>
      </c>
      <c r="F7386" s="7">
        <v>0.3781779107636995</v>
      </c>
    </row>
    <row r="7387" spans="4:6" x14ac:dyDescent="0.3">
      <c r="D7387" s="5">
        <f t="shared" si="117"/>
        <v>579043164</v>
      </c>
      <c r="E7387" s="6">
        <v>0.26963798540610634</v>
      </c>
      <c r="F7387" s="7">
        <v>-0.61390823092161118</v>
      </c>
    </row>
    <row r="7388" spans="4:6" x14ac:dyDescent="0.3">
      <c r="D7388" s="5">
        <f t="shared" si="117"/>
        <v>1492903739</v>
      </c>
      <c r="E7388" s="6">
        <v>0.69518747757672095</v>
      </c>
      <c r="F7388" s="7">
        <v>0.51060875401056127</v>
      </c>
    </row>
    <row r="7389" spans="4:6" x14ac:dyDescent="0.3">
      <c r="D7389" s="5">
        <f t="shared" si="117"/>
        <v>847642890</v>
      </c>
      <c r="E7389" s="6">
        <v>0.39471447970225892</v>
      </c>
      <c r="F7389" s="7">
        <v>-0.26705221405724033</v>
      </c>
    </row>
    <row r="7390" spans="4:6" x14ac:dyDescent="0.3">
      <c r="D7390" s="5">
        <f t="shared" si="117"/>
        <v>564016899</v>
      </c>
      <c r="E7390" s="6">
        <v>0.26264083549626249</v>
      </c>
      <c r="F7390" s="7">
        <v>-0.63522501451540581</v>
      </c>
    </row>
    <row r="7391" spans="4:6" x14ac:dyDescent="0.3">
      <c r="D7391" s="5">
        <f t="shared" si="117"/>
        <v>2009538610</v>
      </c>
      <c r="E7391" s="6">
        <v>0.93576433689870342</v>
      </c>
      <c r="F7391" s="7">
        <v>1.5201577778405129</v>
      </c>
    </row>
    <row r="7392" spans="4:6" x14ac:dyDescent="0.3">
      <c r="D7392" s="5">
        <f t="shared" si="117"/>
        <v>601908320</v>
      </c>
      <c r="E7392" s="6">
        <v>0.2802854033934748</v>
      </c>
      <c r="F7392" s="7">
        <v>-0.58199387463360364</v>
      </c>
    </row>
    <row r="7393" spans="4:6" x14ac:dyDescent="0.3">
      <c r="D7393" s="5">
        <f t="shared" si="117"/>
        <v>1410254457</v>
      </c>
      <c r="E7393" s="6">
        <v>0.65670090648969714</v>
      </c>
      <c r="F7393" s="7">
        <v>0.40347586394493606</v>
      </c>
    </row>
    <row r="7394" spans="4:6" x14ac:dyDescent="0.3">
      <c r="D7394" s="5">
        <f t="shared" si="117"/>
        <v>1308767594</v>
      </c>
      <c r="E7394" s="6">
        <v>0.60944240317628007</v>
      </c>
      <c r="F7394" s="7">
        <v>0.27786604023794792</v>
      </c>
    </row>
    <row r="7395" spans="4:6" x14ac:dyDescent="0.3">
      <c r="D7395" s="5">
        <f t="shared" si="117"/>
        <v>846602528</v>
      </c>
      <c r="E7395" s="6">
        <v>0.39423002339362168</v>
      </c>
      <c r="F7395" s="7">
        <v>-0.2683108609726394</v>
      </c>
    </row>
    <row r="7396" spans="4:6" x14ac:dyDescent="0.3">
      <c r="D7396" s="5">
        <f t="shared" si="117"/>
        <v>1884310325</v>
      </c>
      <c r="E7396" s="6">
        <v>0.87745037244395385</v>
      </c>
      <c r="F7396" s="7">
        <v>1.1623353935852976</v>
      </c>
    </row>
    <row r="7397" spans="4:6" x14ac:dyDescent="0.3">
      <c r="D7397" s="5">
        <f t="shared" si="117"/>
        <v>873829390</v>
      </c>
      <c r="E7397" s="6">
        <v>0.40690851901369962</v>
      </c>
      <c r="F7397" s="7">
        <v>-0.23550469140589395</v>
      </c>
    </row>
    <row r="7398" spans="4:6" x14ac:dyDescent="0.3">
      <c r="D7398" s="5">
        <f t="shared" si="117"/>
        <v>1892173963</v>
      </c>
      <c r="E7398" s="6">
        <v>0.88111216424136629</v>
      </c>
      <c r="F7398" s="7">
        <v>1.1805647558815171</v>
      </c>
    </row>
    <row r="7399" spans="4:6" x14ac:dyDescent="0.3">
      <c r="D7399" s="5">
        <f t="shared" si="117"/>
        <v>354893769</v>
      </c>
      <c r="E7399" s="6">
        <v>0.16526028948394608</v>
      </c>
      <c r="F7399" s="7">
        <v>-0.97306584279981345</v>
      </c>
    </row>
    <row r="7400" spans="4:6" x14ac:dyDescent="0.3">
      <c r="D7400" s="5">
        <f t="shared" si="117"/>
        <v>600071280</v>
      </c>
      <c r="E7400" s="6">
        <v>0.27942996498144229</v>
      </c>
      <c r="F7400" s="7">
        <v>-0.58453573552807181</v>
      </c>
    </row>
    <row r="7401" spans="4:6" x14ac:dyDescent="0.3">
      <c r="D7401" s="5">
        <f t="shared" si="117"/>
        <v>781326144</v>
      </c>
      <c r="E7401" s="6">
        <v>0.36383333836107828</v>
      </c>
      <c r="F7401" s="7">
        <v>-0.34823104215754019</v>
      </c>
    </row>
    <row r="7402" spans="4:6" x14ac:dyDescent="0.3">
      <c r="D7402" s="5">
        <f t="shared" si="117"/>
        <v>1286488410</v>
      </c>
      <c r="E7402" s="6">
        <v>0.59906784966501203</v>
      </c>
      <c r="F7402" s="7">
        <v>0.25093508173423035</v>
      </c>
    </row>
    <row r="7403" spans="4:6" x14ac:dyDescent="0.3">
      <c r="D7403" s="5">
        <f t="shared" si="117"/>
        <v>1297418811</v>
      </c>
      <c r="E7403" s="6">
        <v>0.60415771427020215</v>
      </c>
      <c r="F7403" s="7">
        <v>0.26412373987939269</v>
      </c>
    </row>
    <row r="7404" spans="4:6" x14ac:dyDescent="0.3">
      <c r="D7404" s="5">
        <f t="shared" si="117"/>
        <v>637828320</v>
      </c>
      <c r="E7404" s="6">
        <v>0.29701195684914661</v>
      </c>
      <c r="F7404" s="7">
        <v>-0.53301396448218175</v>
      </c>
    </row>
    <row r="7405" spans="4:6" x14ac:dyDescent="0.3">
      <c r="D7405" s="5">
        <f t="shared" si="117"/>
        <v>137787681</v>
      </c>
      <c r="E7405" s="6">
        <v>6.4162388969364006E-2</v>
      </c>
      <c r="F7405" s="7">
        <v>-1.5207412691344229</v>
      </c>
    </row>
    <row r="7406" spans="4:6" x14ac:dyDescent="0.3">
      <c r="D7406" s="5">
        <f t="shared" si="117"/>
        <v>392294792</v>
      </c>
      <c r="E7406" s="6">
        <v>0.18267649801697255</v>
      </c>
      <c r="F7406" s="7">
        <v>-0.90521216942572169</v>
      </c>
    </row>
    <row r="7407" spans="4:6" x14ac:dyDescent="0.3">
      <c r="D7407" s="5">
        <f t="shared" si="117"/>
        <v>2098589033</v>
      </c>
      <c r="E7407" s="6">
        <v>0.97723167154680157</v>
      </c>
      <c r="F7407" s="7">
        <v>1.9996630848353303</v>
      </c>
    </row>
    <row r="7408" spans="4:6" x14ac:dyDescent="0.3">
      <c r="D7408" s="5">
        <f t="shared" si="117"/>
        <v>2040099306</v>
      </c>
      <c r="E7408" s="6">
        <v>0.94999526995233752</v>
      </c>
      <c r="F7408" s="7">
        <v>1.6448077662844347</v>
      </c>
    </row>
    <row r="7409" spans="4:6" x14ac:dyDescent="0.3">
      <c r="D7409" s="5">
        <f t="shared" si="117"/>
        <v>475999447</v>
      </c>
      <c r="E7409" s="6">
        <v>0.22165451545422385</v>
      </c>
      <c r="F7409" s="7">
        <v>-0.76661739352027591</v>
      </c>
    </row>
    <row r="7410" spans="4:6" x14ac:dyDescent="0.3">
      <c r="D7410" s="5">
        <f t="shared" si="117"/>
        <v>1041766884</v>
      </c>
      <c r="E7410" s="6">
        <v>0.48511050872980666</v>
      </c>
      <c r="F7410" s="7">
        <v>-3.7331088831462349E-2</v>
      </c>
    </row>
    <row r="7411" spans="4:6" x14ac:dyDescent="0.3">
      <c r="D7411" s="5">
        <f t="shared" si="117"/>
        <v>1652179412</v>
      </c>
      <c r="E7411" s="6">
        <v>0.76935599257178233</v>
      </c>
      <c r="F7411" s="7">
        <v>0.73672760693218631</v>
      </c>
    </row>
    <row r="7412" spans="4:6" x14ac:dyDescent="0.3">
      <c r="D7412" s="5">
        <f t="shared" si="117"/>
        <v>1252198013</v>
      </c>
      <c r="E7412" s="6">
        <v>0.58310013924082749</v>
      </c>
      <c r="F7412" s="7">
        <v>0.20983081500769418</v>
      </c>
    </row>
    <row r="7413" spans="4:6" x14ac:dyDescent="0.3">
      <c r="D7413" s="5">
        <f t="shared" si="117"/>
        <v>1775557061</v>
      </c>
      <c r="E7413" s="6">
        <v>0.82680818748363127</v>
      </c>
      <c r="F7413" s="7">
        <v>0.94162703177311602</v>
      </c>
    </row>
    <row r="7414" spans="4:6" x14ac:dyDescent="0.3">
      <c r="D7414" s="5">
        <f t="shared" si="117"/>
        <v>1842539761</v>
      </c>
      <c r="E7414" s="6">
        <v>0.85799943782202848</v>
      </c>
      <c r="F7414" s="7">
        <v>1.0713743876950195</v>
      </c>
    </row>
    <row r="7415" spans="4:6" x14ac:dyDescent="0.3">
      <c r="D7415" s="5">
        <f t="shared" si="117"/>
        <v>1054079079</v>
      </c>
      <c r="E7415" s="6">
        <v>0.49084382130843013</v>
      </c>
      <c r="F7415" s="7">
        <v>-2.2953151703778051E-2</v>
      </c>
    </row>
    <row r="7416" spans="4:6" x14ac:dyDescent="0.3">
      <c r="D7416" s="5">
        <f t="shared" si="117"/>
        <v>1121174038</v>
      </c>
      <c r="E7416" s="6">
        <v>0.52208734631732789</v>
      </c>
      <c r="F7416" s="7">
        <v>5.5393081719145698E-2</v>
      </c>
    </row>
    <row r="7417" spans="4:6" x14ac:dyDescent="0.3">
      <c r="D7417" s="5">
        <f t="shared" si="117"/>
        <v>1456600251</v>
      </c>
      <c r="E7417" s="6">
        <v>0.67828234860513581</v>
      </c>
      <c r="F7417" s="7">
        <v>0.46290103892606832</v>
      </c>
    </row>
    <row r="7418" spans="4:6" x14ac:dyDescent="0.3">
      <c r="D7418" s="5">
        <f t="shared" si="117"/>
        <v>788629594</v>
      </c>
      <c r="E7418" s="6">
        <v>0.36723427229303335</v>
      </c>
      <c r="F7418" s="7">
        <v>-0.33918742125825097</v>
      </c>
    </row>
    <row r="7419" spans="4:6" x14ac:dyDescent="0.3">
      <c r="D7419" s="5">
        <f t="shared" si="117"/>
        <v>1644005252</v>
      </c>
      <c r="E7419" s="6">
        <v>0.76554960269997796</v>
      </c>
      <c r="F7419" s="7">
        <v>0.72426869079690237</v>
      </c>
    </row>
    <row r="7420" spans="4:6" x14ac:dyDescent="0.3">
      <c r="D7420" s="5">
        <f t="shared" si="117"/>
        <v>1814311701</v>
      </c>
      <c r="E7420" s="6">
        <v>0.84485472305198639</v>
      </c>
      <c r="F7420" s="7">
        <v>1.014612551473725</v>
      </c>
    </row>
    <row r="7421" spans="4:6" x14ac:dyDescent="0.3">
      <c r="D7421" s="5">
        <f t="shared" si="117"/>
        <v>2109510664</v>
      </c>
      <c r="E7421" s="6">
        <v>0.98231745230249823</v>
      </c>
      <c r="F7421" s="7">
        <v>2.1041530856746391</v>
      </c>
    </row>
    <row r="7422" spans="4:6" x14ac:dyDescent="0.3">
      <c r="D7422" s="5">
        <f t="shared" si="117"/>
        <v>957172145</v>
      </c>
      <c r="E7422" s="6">
        <v>0.44571801363091729</v>
      </c>
      <c r="F7422" s="7">
        <v>-0.13648734613362071</v>
      </c>
    </row>
    <row r="7423" spans="4:6" x14ac:dyDescent="0.3">
      <c r="D7423" s="5">
        <f t="shared" si="117"/>
        <v>545946090</v>
      </c>
      <c r="E7423" s="6">
        <v>0.25422595930679326</v>
      </c>
      <c r="F7423" s="7">
        <v>-0.66125012824160734</v>
      </c>
    </row>
    <row r="7424" spans="4:6" x14ac:dyDescent="0.3">
      <c r="D7424" s="5">
        <f t="shared" si="117"/>
        <v>1591878053</v>
      </c>
      <c r="E7424" s="6">
        <v>0.74127598408728468</v>
      </c>
      <c r="F7424" s="7">
        <v>0.64728419007177618</v>
      </c>
    </row>
    <row r="7425" spans="4:6" x14ac:dyDescent="0.3">
      <c r="D7425" s="5">
        <f t="shared" si="117"/>
        <v>285639409</v>
      </c>
      <c r="E7425" s="6">
        <v>0.1330112150246382</v>
      </c>
      <c r="F7425" s="7">
        <v>-1.1122691823437694</v>
      </c>
    </row>
    <row r="7426" spans="4:6" x14ac:dyDescent="0.3">
      <c r="D7426" s="5">
        <f t="shared" si="117"/>
        <v>1254898099</v>
      </c>
      <c r="E7426" s="6">
        <v>0.58435746476460015</v>
      </c>
      <c r="F7426" s="7">
        <v>0.2130537090493656</v>
      </c>
    </row>
    <row r="7427" spans="4:6" x14ac:dyDescent="0.3">
      <c r="D7427" s="5">
        <f t="shared" ref="D7427:D7490" si="118">MOD(D7426*$B$4,$B$5)</f>
        <v>1114905900</v>
      </c>
      <c r="E7427" s="6">
        <v>0.51916851710450695</v>
      </c>
      <c r="F7427" s="7">
        <v>4.806684966220158E-2</v>
      </c>
    </row>
    <row r="7428" spans="4:6" x14ac:dyDescent="0.3">
      <c r="D7428" s="5">
        <f t="shared" si="118"/>
        <v>1682505080</v>
      </c>
      <c r="E7428" s="6">
        <v>0.78347748218428104</v>
      </c>
      <c r="F7428" s="7">
        <v>0.78399160609175411</v>
      </c>
    </row>
    <row r="7429" spans="4:6" x14ac:dyDescent="0.3">
      <c r="D7429" s="5">
        <f t="shared" si="118"/>
        <v>518670787</v>
      </c>
      <c r="E7429" s="6">
        <v>0.24152490658827583</v>
      </c>
      <c r="F7429" s="7">
        <v>-0.7014057843359236</v>
      </c>
    </row>
    <row r="7430" spans="4:6" x14ac:dyDescent="0.3">
      <c r="D7430" s="5">
        <f t="shared" si="118"/>
        <v>1393202551</v>
      </c>
      <c r="E7430" s="6">
        <v>0.6487604939832915</v>
      </c>
      <c r="F7430" s="7">
        <v>0.38197620828964951</v>
      </c>
    </row>
    <row r="7431" spans="4:6" x14ac:dyDescent="0.3">
      <c r="D7431" s="5">
        <f t="shared" si="118"/>
        <v>682449869</v>
      </c>
      <c r="E7431" s="6">
        <v>0.31779048481750349</v>
      </c>
      <c r="F7431" s="7">
        <v>-0.4738863274707506</v>
      </c>
    </row>
    <row r="7432" spans="4:6" x14ac:dyDescent="0.3">
      <c r="D7432" s="5">
        <f t="shared" si="118"/>
        <v>138481519</v>
      </c>
      <c r="E7432" s="6">
        <v>6.4485482465927932E-2</v>
      </c>
      <c r="F7432" s="7">
        <v>-1.5181723143700083</v>
      </c>
    </row>
    <row r="7433" spans="4:6" x14ac:dyDescent="0.3">
      <c r="D7433" s="5">
        <f t="shared" si="118"/>
        <v>1672294185</v>
      </c>
      <c r="E7433" s="6">
        <v>0.77872266366958864</v>
      </c>
      <c r="F7433" s="7">
        <v>0.76788640879543657</v>
      </c>
    </row>
    <row r="7434" spans="4:6" x14ac:dyDescent="0.3">
      <c r="D7434" s="5">
        <f t="shared" si="118"/>
        <v>1549797052</v>
      </c>
      <c r="E7434" s="6">
        <v>0.72168049097217668</v>
      </c>
      <c r="F7434" s="7">
        <v>0.58784100476877743</v>
      </c>
    </row>
    <row r="7435" spans="4:6" x14ac:dyDescent="0.3">
      <c r="D7435" s="5">
        <f t="shared" si="118"/>
        <v>513170200</v>
      </c>
      <c r="E7435" s="6">
        <v>0.2389634961625221</v>
      </c>
      <c r="F7435" s="7">
        <v>-0.70964067032446421</v>
      </c>
    </row>
    <row r="7436" spans="4:6" x14ac:dyDescent="0.3">
      <c r="D7436" s="5">
        <f t="shared" si="118"/>
        <v>14856055</v>
      </c>
      <c r="E7436" s="6">
        <v>6.9178897020573636E-3</v>
      </c>
      <c r="F7436" s="7">
        <v>-2.4614989725164897</v>
      </c>
    </row>
    <row r="7437" spans="4:6" x14ac:dyDescent="0.3">
      <c r="D7437" s="5">
        <f t="shared" si="118"/>
        <v>2004576454</v>
      </c>
      <c r="E7437" s="6">
        <v>0.93345365294576965</v>
      </c>
      <c r="F7437" s="7">
        <v>1.5020170943954498</v>
      </c>
    </row>
    <row r="7438" spans="4:6" x14ac:dyDescent="0.3">
      <c r="D7438" s="5">
        <f t="shared" si="118"/>
        <v>1591844508</v>
      </c>
      <c r="E7438" s="6">
        <v>0.7412603634793874</v>
      </c>
      <c r="F7438" s="7">
        <v>0.64723591079669474</v>
      </c>
    </row>
    <row r="7439" spans="4:6" x14ac:dyDescent="0.3">
      <c r="D7439" s="5">
        <f t="shared" si="118"/>
        <v>813872361</v>
      </c>
      <c r="E7439" s="6">
        <v>0.37898885168040997</v>
      </c>
      <c r="F7439" s="7">
        <v>-0.30813750566001069</v>
      </c>
    </row>
    <row r="7440" spans="4:6" x14ac:dyDescent="0.3">
      <c r="D7440" s="5">
        <f t="shared" si="118"/>
        <v>366899613</v>
      </c>
      <c r="E7440" s="6">
        <v>0.17085094626140868</v>
      </c>
      <c r="F7440" s="7">
        <v>-0.95080791774325657</v>
      </c>
    </row>
    <row r="7441" spans="4:6" x14ac:dyDescent="0.3">
      <c r="D7441" s="5">
        <f t="shared" si="118"/>
        <v>313582314</v>
      </c>
      <c r="E7441" s="6">
        <v>0.14602314415017437</v>
      </c>
      <c r="F7441" s="7">
        <v>-1.0536432318758961</v>
      </c>
    </row>
    <row r="7442" spans="4:6" x14ac:dyDescent="0.3">
      <c r="D7442" s="5">
        <f t="shared" si="118"/>
        <v>1467135038</v>
      </c>
      <c r="E7442" s="6">
        <v>0.68318799108563733</v>
      </c>
      <c r="F7442" s="7">
        <v>0.47663224521533187</v>
      </c>
    </row>
    <row r="7443" spans="4:6" x14ac:dyDescent="0.3">
      <c r="D7443" s="5">
        <f t="shared" si="118"/>
        <v>359708532</v>
      </c>
      <c r="E7443" s="6">
        <v>0.16750233822269583</v>
      </c>
      <c r="F7443" s="7">
        <v>-0.96408227902606647</v>
      </c>
    </row>
    <row r="7444" spans="4:6" x14ac:dyDescent="0.3">
      <c r="D7444" s="5">
        <f t="shared" si="118"/>
        <v>1085262177</v>
      </c>
      <c r="E7444" s="6">
        <v>0.50536458287887698</v>
      </c>
      <c r="F7444" s="7">
        <v>1.3447420404622455E-2</v>
      </c>
    </row>
    <row r="7445" spans="4:6" x14ac:dyDescent="0.3">
      <c r="D7445" s="5">
        <f t="shared" si="118"/>
        <v>974461049</v>
      </c>
      <c r="E7445" s="6">
        <v>0.4537687869311951</v>
      </c>
      <c r="F7445" s="7">
        <v>-0.11614506487011382</v>
      </c>
    </row>
    <row r="7446" spans="4:6" x14ac:dyDescent="0.3">
      <c r="D7446" s="5">
        <f t="shared" si="118"/>
        <v>1874976038</v>
      </c>
      <c r="E7446" s="6">
        <v>0.87310375633938586</v>
      </c>
      <c r="F7446" s="7">
        <v>1.1411861002691015</v>
      </c>
    </row>
    <row r="7447" spans="4:6" x14ac:dyDescent="0.3">
      <c r="D7447" s="5">
        <f t="shared" si="118"/>
        <v>1270027483</v>
      </c>
      <c r="E7447" s="6">
        <v>0.59140263320077457</v>
      </c>
      <c r="F7447" s="7">
        <v>0.23115455523603834</v>
      </c>
    </row>
    <row r="7448" spans="4:6" x14ac:dyDescent="0.3">
      <c r="D7448" s="5">
        <f t="shared" si="118"/>
        <v>1280960984</v>
      </c>
      <c r="E7448" s="6">
        <v>0.59649394135595668</v>
      </c>
      <c r="F7448" s="7">
        <v>0.24428239499198051</v>
      </c>
    </row>
    <row r="7449" spans="4:6" x14ac:dyDescent="0.3">
      <c r="D7449" s="5">
        <f t="shared" si="118"/>
        <v>771010593</v>
      </c>
      <c r="E7449" s="6">
        <v>0.35902978559865595</v>
      </c>
      <c r="F7449" s="7">
        <v>-0.36105334247490622</v>
      </c>
    </row>
    <row r="7450" spans="4:6" x14ac:dyDescent="0.3">
      <c r="D7450" s="5">
        <f t="shared" si="118"/>
        <v>1560732193</v>
      </c>
      <c r="E7450" s="6">
        <v>0.72677256281187064</v>
      </c>
      <c r="F7450" s="7">
        <v>0.60308089640781715</v>
      </c>
    </row>
    <row r="7451" spans="4:6" x14ac:dyDescent="0.3">
      <c r="D7451" s="5">
        <f t="shared" si="118"/>
        <v>82384249</v>
      </c>
      <c r="E7451" s="6">
        <v>3.8363155478949806E-2</v>
      </c>
      <c r="F7451" s="7">
        <v>-1.7700049810287004</v>
      </c>
    </row>
    <row r="7452" spans="4:6" x14ac:dyDescent="0.3">
      <c r="D7452" s="5">
        <f t="shared" si="118"/>
        <v>1777852882</v>
      </c>
      <c r="E7452" s="6">
        <v>0.82787726244691506</v>
      </c>
      <c r="F7452" s="7">
        <v>0.94581005695591969</v>
      </c>
    </row>
    <row r="7453" spans="4:6" x14ac:dyDescent="0.3">
      <c r="D7453" s="5">
        <f t="shared" si="118"/>
        <v>994965608</v>
      </c>
      <c r="E7453" s="6">
        <v>0.46331696627970503</v>
      </c>
      <c r="F7453" s="7">
        <v>-9.2080687296788102E-2</v>
      </c>
    </row>
    <row r="7454" spans="4:6" x14ac:dyDescent="0.3">
      <c r="D7454" s="5">
        <f t="shared" si="118"/>
        <v>1660582260</v>
      </c>
      <c r="E7454" s="6">
        <v>0.77326887359215768</v>
      </c>
      <c r="F7454" s="7">
        <v>0.74965543763813081</v>
      </c>
    </row>
    <row r="7455" spans="4:6" x14ac:dyDescent="0.3">
      <c r="D7455" s="5">
        <f t="shared" si="118"/>
        <v>991664538</v>
      </c>
      <c r="E7455" s="6">
        <v>0.46177978577258044</v>
      </c>
      <c r="F7455" s="7">
        <v>-9.5950896391455459E-2</v>
      </c>
    </row>
    <row r="7456" spans="4:6" x14ac:dyDescent="0.3">
      <c r="D7456" s="5">
        <f t="shared" si="118"/>
        <v>1228422168</v>
      </c>
      <c r="E7456" s="6">
        <v>0.57202864864098713</v>
      </c>
      <c r="F7456" s="7">
        <v>0.18154132069681503</v>
      </c>
    </row>
    <row r="7457" spans="4:6" x14ac:dyDescent="0.3">
      <c r="D7457" s="5">
        <f t="shared" si="118"/>
        <v>848010564</v>
      </c>
      <c r="E7457" s="6">
        <v>0.39488569125056799</v>
      </c>
      <c r="F7457" s="7">
        <v>-0.26660749731584077</v>
      </c>
    </row>
    <row r="7458" spans="4:6" x14ac:dyDescent="0.3">
      <c r="D7458" s="5">
        <f t="shared" si="118"/>
        <v>1132139377</v>
      </c>
      <c r="E7458" s="6">
        <v>0.52719348019658907</v>
      </c>
      <c r="F7458" s="7">
        <v>6.8216817651087849E-2</v>
      </c>
    </row>
    <row r="7459" spans="4:6" x14ac:dyDescent="0.3">
      <c r="D7459" s="5">
        <f t="shared" si="118"/>
        <v>336018311</v>
      </c>
      <c r="E7459" s="6">
        <v>0.15647071940495699</v>
      </c>
      <c r="F7459" s="7">
        <v>-1.0090692191369697</v>
      </c>
    </row>
    <row r="7460" spans="4:6" x14ac:dyDescent="0.3">
      <c r="D7460" s="5">
        <f t="shared" si="118"/>
        <v>2143388137</v>
      </c>
      <c r="E7460" s="6">
        <v>0.99809288000510343</v>
      </c>
      <c r="F7460" s="7">
        <v>2.8931294993704242</v>
      </c>
    </row>
    <row r="7461" spans="4:6" x14ac:dyDescent="0.3">
      <c r="D7461" s="5">
        <f t="shared" si="118"/>
        <v>2021615961</v>
      </c>
      <c r="E7461" s="6">
        <v>0.94138829171786853</v>
      </c>
      <c r="F7461" s="7">
        <v>1.5665350207180571</v>
      </c>
    </row>
    <row r="7462" spans="4:6" x14ac:dyDescent="0.3">
      <c r="D7462" s="5">
        <f t="shared" si="118"/>
        <v>1619650104</v>
      </c>
      <c r="E7462" s="6">
        <v>0.75420835311916501</v>
      </c>
      <c r="F7462" s="7">
        <v>0.68779276358109898</v>
      </c>
    </row>
    <row r="7463" spans="4:6" x14ac:dyDescent="0.3">
      <c r="D7463" s="5">
        <f t="shared" si="118"/>
        <v>840517502</v>
      </c>
      <c r="E7463" s="6">
        <v>0.39139646235052167</v>
      </c>
      <c r="F7463" s="7">
        <v>-0.27568121536844553</v>
      </c>
    </row>
    <row r="7464" spans="4:6" x14ac:dyDescent="0.3">
      <c r="D7464" s="5">
        <f t="shared" si="118"/>
        <v>211796271</v>
      </c>
      <c r="E7464" s="6">
        <v>9.8625324292690789E-2</v>
      </c>
      <c r="F7464" s="7">
        <v>-1.2894242118508585</v>
      </c>
    </row>
    <row r="7465" spans="4:6" x14ac:dyDescent="0.3">
      <c r="D7465" s="5">
        <f t="shared" si="118"/>
        <v>1595637721</v>
      </c>
      <c r="E7465" s="6">
        <v>0.74302671592964487</v>
      </c>
      <c r="F7465" s="7">
        <v>0.65270486090625279</v>
      </c>
    </row>
    <row r="7466" spans="4:6" x14ac:dyDescent="0.3">
      <c r="D7466" s="5">
        <f t="shared" si="118"/>
        <v>1379947089</v>
      </c>
      <c r="E7466" s="6">
        <v>0.64258793847876405</v>
      </c>
      <c r="F7466" s="7">
        <v>0.36538488424209092</v>
      </c>
    </row>
    <row r="7467" spans="4:6" x14ac:dyDescent="0.3">
      <c r="D7467" s="5">
        <f t="shared" si="118"/>
        <v>778170473</v>
      </c>
      <c r="E7467" s="6">
        <v>0.36236386453953001</v>
      </c>
      <c r="F7467" s="7">
        <v>-0.35214739071695333</v>
      </c>
    </row>
    <row r="7468" spans="4:6" x14ac:dyDescent="0.3">
      <c r="D7468" s="5">
        <f t="shared" si="118"/>
        <v>1430432506</v>
      </c>
      <c r="E7468" s="6">
        <v>0.66609704277114667</v>
      </c>
      <c r="F7468" s="7">
        <v>0.42916120364084165</v>
      </c>
    </row>
    <row r="7469" spans="4:6" x14ac:dyDescent="0.3">
      <c r="D7469" s="5">
        <f t="shared" si="118"/>
        <v>365795135</v>
      </c>
      <c r="E7469" s="6">
        <v>0.17033663361364662</v>
      </c>
      <c r="F7469" s="7">
        <v>-0.95283581018023789</v>
      </c>
    </row>
    <row r="7470" spans="4:6" x14ac:dyDescent="0.3">
      <c r="D7470" s="5">
        <f t="shared" si="118"/>
        <v>686415951</v>
      </c>
      <c r="E7470" s="6">
        <v>0.31963733566891156</v>
      </c>
      <c r="F7470" s="7">
        <v>-0.46871317081708763</v>
      </c>
    </row>
    <row r="7471" spans="4:6" x14ac:dyDescent="0.3">
      <c r="D7471" s="5">
        <f t="shared" si="118"/>
        <v>459181158</v>
      </c>
      <c r="E7471" s="6">
        <v>0.21382288934087651</v>
      </c>
      <c r="F7471" s="7">
        <v>-0.79322665786612867</v>
      </c>
    </row>
    <row r="7472" spans="4:6" x14ac:dyDescent="0.3">
      <c r="D7472" s="5">
        <f t="shared" si="118"/>
        <v>954957131</v>
      </c>
      <c r="E7472" s="6">
        <v>0.44468656735931206</v>
      </c>
      <c r="F7472" s="7">
        <v>-0.13909746078849802</v>
      </c>
    </row>
    <row r="7473" spans="4:6" x14ac:dyDescent="0.3">
      <c r="D7473" s="5">
        <f t="shared" si="118"/>
        <v>999187646</v>
      </c>
      <c r="E7473" s="6">
        <v>0.46528300593167821</v>
      </c>
      <c r="F7473" s="7">
        <v>-8.7132727068927426E-2</v>
      </c>
    </row>
    <row r="7474" spans="4:6" x14ac:dyDescent="0.3">
      <c r="D7474" s="5">
        <f t="shared" si="118"/>
        <v>1451632093</v>
      </c>
      <c r="E7474" s="6">
        <v>0.67596886975315296</v>
      </c>
      <c r="F7474" s="7">
        <v>0.45645578259813052</v>
      </c>
    </row>
    <row r="7475" spans="4:6" x14ac:dyDescent="0.3">
      <c r="D7475" s="5">
        <f t="shared" si="118"/>
        <v>1488843240</v>
      </c>
      <c r="E7475" s="6">
        <v>0.69329666038350823</v>
      </c>
      <c r="F7475" s="7">
        <v>0.50521664710124792</v>
      </c>
    </row>
    <row r="7476" spans="4:6" x14ac:dyDescent="0.3">
      <c r="D7476" s="5">
        <f t="shared" si="118"/>
        <v>264307538</v>
      </c>
      <c r="E7476" s="6">
        <v>0.12307778850484434</v>
      </c>
      <c r="F7476" s="7">
        <v>-1.1597377954918586</v>
      </c>
    </row>
    <row r="7477" spans="4:6" x14ac:dyDescent="0.3">
      <c r="D7477" s="5">
        <f t="shared" si="118"/>
        <v>188819971</v>
      </c>
      <c r="E7477" s="6">
        <v>8.7926150847157603E-2</v>
      </c>
      <c r="F7477" s="7">
        <v>-1.3536367330196581</v>
      </c>
    </row>
    <row r="7478" spans="4:6" x14ac:dyDescent="0.3">
      <c r="D7478" s="5">
        <f t="shared" si="118"/>
        <v>608222273</v>
      </c>
      <c r="E7478" s="6">
        <v>0.28322556687819361</v>
      </c>
      <c r="F7478" s="7">
        <v>-0.57328589552926956</v>
      </c>
    </row>
    <row r="7479" spans="4:6" x14ac:dyDescent="0.3">
      <c r="D7479" s="5">
        <f t="shared" si="118"/>
        <v>1248401846</v>
      </c>
      <c r="E7479" s="6">
        <v>0.58133241122712609</v>
      </c>
      <c r="F7479" s="7">
        <v>0.20530328515392876</v>
      </c>
    </row>
    <row r="7480" spans="4:6" x14ac:dyDescent="0.3">
      <c r="D7480" s="5">
        <f t="shared" si="118"/>
        <v>1066889799</v>
      </c>
      <c r="E7480" s="6">
        <v>0.49680927768052491</v>
      </c>
      <c r="F7480" s="7">
        <v>-7.9980400523046568E-3</v>
      </c>
    </row>
    <row r="7481" spans="4:6" x14ac:dyDescent="0.3">
      <c r="D7481" s="5">
        <f t="shared" si="118"/>
        <v>1032148822</v>
      </c>
      <c r="E7481" s="6">
        <v>0.48063174959330984</v>
      </c>
      <c r="F7481" s="7">
        <v>-4.8568091562862709E-2</v>
      </c>
    </row>
    <row r="7482" spans="4:6" x14ac:dyDescent="0.3">
      <c r="D7482" s="5">
        <f t="shared" si="118"/>
        <v>1235176362</v>
      </c>
      <c r="E7482" s="6">
        <v>0.57517381531668255</v>
      </c>
      <c r="F7482" s="7">
        <v>0.18956199676578492</v>
      </c>
    </row>
    <row r="7483" spans="4:6" x14ac:dyDescent="0.3">
      <c r="D7483" s="5">
        <f t="shared" si="118"/>
        <v>462194794</v>
      </c>
      <c r="E7483" s="6">
        <v>0.21522622296142041</v>
      </c>
      <c r="F7483" s="7">
        <v>-0.78841765720254164</v>
      </c>
    </row>
    <row r="7484" spans="4:6" x14ac:dyDescent="0.3">
      <c r="D7484" s="5">
        <f t="shared" si="118"/>
        <v>397292491</v>
      </c>
      <c r="E7484" s="6">
        <v>0.18500373296905656</v>
      </c>
      <c r="F7484" s="7">
        <v>-0.89645937923833019</v>
      </c>
    </row>
    <row r="7485" spans="4:6" x14ac:dyDescent="0.3">
      <c r="D7485" s="5">
        <f t="shared" si="118"/>
        <v>676865351</v>
      </c>
      <c r="E7485" s="6">
        <v>0.31518999097420836</v>
      </c>
      <c r="F7485" s="7">
        <v>-0.48119209029504845</v>
      </c>
    </row>
    <row r="7486" spans="4:6" x14ac:dyDescent="0.3">
      <c r="D7486" s="5">
        <f t="shared" si="118"/>
        <v>1151152663</v>
      </c>
      <c r="E7486" s="6">
        <v>0.53604723143954502</v>
      </c>
      <c r="F7486" s="7">
        <v>9.0480313762991357E-2</v>
      </c>
    </row>
    <row r="7487" spans="4:6" x14ac:dyDescent="0.3">
      <c r="D7487" s="5">
        <f t="shared" si="118"/>
        <v>1150829548</v>
      </c>
      <c r="E7487" s="6">
        <v>0.53589676929255647</v>
      </c>
      <c r="F7487" s="7">
        <v>9.0101620590463699E-2</v>
      </c>
    </row>
    <row r="7488" spans="4:6" x14ac:dyDescent="0.3">
      <c r="D7488" s="5">
        <f t="shared" si="118"/>
        <v>586130912</v>
      </c>
      <c r="E7488" s="6">
        <v>0.27293847526697301</v>
      </c>
      <c r="F7488" s="7">
        <v>-0.60394990141764526</v>
      </c>
    </row>
    <row r="7489" spans="4:6" x14ac:dyDescent="0.3">
      <c r="D7489" s="5">
        <f t="shared" si="118"/>
        <v>28203927</v>
      </c>
      <c r="E7489" s="6">
        <v>1.3133476966185009E-2</v>
      </c>
      <c r="F7489" s="7">
        <v>-2.2222420228516526</v>
      </c>
    </row>
    <row r="7490" spans="4:6" x14ac:dyDescent="0.3">
      <c r="D7490" s="5">
        <f t="shared" si="118"/>
        <v>2074611666</v>
      </c>
      <c r="E7490" s="6">
        <v>0.96606633995293301</v>
      </c>
      <c r="F7490" s="7">
        <v>1.8258867655957274</v>
      </c>
    </row>
    <row r="7491" spans="4:6" x14ac:dyDescent="0.3">
      <c r="D7491" s="5">
        <f t="shared" ref="D7491:D7554" si="119">MOD(D7490*$B$4,$B$5)</f>
        <v>2122302582</v>
      </c>
      <c r="E7491" s="6">
        <v>0.98827415331106083</v>
      </c>
      <c r="F7491" s="7">
        <v>2.2659949347519355</v>
      </c>
    </row>
    <row r="7492" spans="4:6" x14ac:dyDescent="0.3">
      <c r="D7492" s="5">
        <f t="shared" si="119"/>
        <v>2108039234</v>
      </c>
      <c r="E7492" s="6">
        <v>0.98163226431387685</v>
      </c>
      <c r="F7492" s="7">
        <v>2.0886918455779457</v>
      </c>
    </row>
    <row r="7493" spans="4:6" x14ac:dyDescent="0.3">
      <c r="D7493" s="5">
        <f t="shared" si="119"/>
        <v>796734966</v>
      </c>
      <c r="E7493" s="6">
        <v>0.37100863025617659</v>
      </c>
      <c r="F7493" s="7">
        <v>-0.32918314695493978</v>
      </c>
    </row>
    <row r="7494" spans="4:6" x14ac:dyDescent="0.3">
      <c r="D7494" s="5">
        <f t="shared" si="119"/>
        <v>2056393310</v>
      </c>
      <c r="E7494" s="6">
        <v>0.95758275683744132</v>
      </c>
      <c r="F7494" s="7">
        <v>1.7232989014848064</v>
      </c>
    </row>
    <row r="7495" spans="4:6" x14ac:dyDescent="0.3">
      <c r="D7495" s="5">
        <f t="shared" si="119"/>
        <v>1024851729</v>
      </c>
      <c r="E7495" s="6">
        <v>0.47723377587016091</v>
      </c>
      <c r="F7495" s="7">
        <v>-5.709747005599574E-2</v>
      </c>
    </row>
    <row r="7496" spans="4:6" x14ac:dyDescent="0.3">
      <c r="D7496" s="5">
        <f t="shared" si="119"/>
        <v>1184518267</v>
      </c>
      <c r="E7496" s="6">
        <v>0.55158430156445526</v>
      </c>
      <c r="F7496" s="7">
        <v>0.12966509835396126</v>
      </c>
    </row>
    <row r="7497" spans="4:6" x14ac:dyDescent="0.3">
      <c r="D7497" s="5">
        <f t="shared" si="119"/>
        <v>1129164982</v>
      </c>
      <c r="E7497" s="6">
        <v>0.52580841959063751</v>
      </c>
      <c r="F7497" s="7">
        <v>6.4737303985565903E-2</v>
      </c>
    </row>
    <row r="7498" spans="4:6" x14ac:dyDescent="0.3">
      <c r="D7498" s="5">
        <f t="shared" si="119"/>
        <v>640401615</v>
      </c>
      <c r="E7498" s="6">
        <v>0.29821024071258517</v>
      </c>
      <c r="F7498" s="7">
        <v>-0.52955502885823025</v>
      </c>
    </row>
    <row r="7499" spans="4:6" x14ac:dyDescent="0.3">
      <c r="D7499" s="5">
        <f t="shared" si="119"/>
        <v>1946742747</v>
      </c>
      <c r="E7499" s="6">
        <v>0.90652273446928966</v>
      </c>
      <c r="F7499" s="7">
        <v>1.3196421260093218</v>
      </c>
    </row>
    <row r="7500" spans="4:6" x14ac:dyDescent="0.3">
      <c r="D7500" s="5">
        <f t="shared" si="119"/>
        <v>1629715011</v>
      </c>
      <c r="E7500" s="6">
        <v>0.75889519067378264</v>
      </c>
      <c r="F7500" s="7">
        <v>0.70275311767036419</v>
      </c>
    </row>
    <row r="7501" spans="4:6" x14ac:dyDescent="0.3">
      <c r="D7501" s="5">
        <f t="shared" si="119"/>
        <v>1352339077</v>
      </c>
      <c r="E7501" s="6">
        <v>0.62973195605886356</v>
      </c>
      <c r="F7501" s="7">
        <v>0.33114350963833256</v>
      </c>
    </row>
    <row r="7502" spans="4:6" x14ac:dyDescent="0.3">
      <c r="D7502" s="5">
        <f t="shared" si="119"/>
        <v>1699168008</v>
      </c>
      <c r="E7502" s="6">
        <v>0.79123676269430365</v>
      </c>
      <c r="F7502" s="7">
        <v>0.81072001845355923</v>
      </c>
    </row>
    <row r="7503" spans="4:6" x14ac:dyDescent="0.3">
      <c r="D7503" s="5">
        <f t="shared" si="119"/>
        <v>1695984297</v>
      </c>
      <c r="E7503" s="6">
        <v>0.78975423173024717</v>
      </c>
      <c r="F7503" s="7">
        <v>0.80556877394639725</v>
      </c>
    </row>
    <row r="7504" spans="4:6" x14ac:dyDescent="0.3">
      <c r="D7504" s="5">
        <f t="shared" si="119"/>
        <v>486409553</v>
      </c>
      <c r="E7504" s="6">
        <v>0.22650209881970854</v>
      </c>
      <c r="F7504" s="7">
        <v>-0.75041599976607443</v>
      </c>
    </row>
    <row r="7505" spans="4:6" x14ac:dyDescent="0.3">
      <c r="D7505" s="5">
        <f t="shared" si="119"/>
        <v>1036820212</v>
      </c>
      <c r="E7505" s="6">
        <v>0.48280703507625222</v>
      </c>
      <c r="F7505" s="7">
        <v>-4.3109721144005415E-2</v>
      </c>
    </row>
    <row r="7506" spans="4:6" x14ac:dyDescent="0.3">
      <c r="D7506" s="5">
        <f t="shared" si="119"/>
        <v>1242060117</v>
      </c>
      <c r="E7506" s="6">
        <v>0.57837931353447891</v>
      </c>
      <c r="F7506" s="7">
        <v>0.19774909873532104</v>
      </c>
    </row>
    <row r="7507" spans="4:6" x14ac:dyDescent="0.3">
      <c r="D7507" s="5">
        <f t="shared" si="119"/>
        <v>2035450761</v>
      </c>
      <c r="E7507" s="6">
        <v>0.94783062250151362</v>
      </c>
      <c r="F7507" s="7">
        <v>1.6241736400686513</v>
      </c>
    </row>
    <row r="7508" spans="4:6" x14ac:dyDescent="0.3">
      <c r="D7508" s="5">
        <f t="shared" si="119"/>
        <v>1571866687</v>
      </c>
      <c r="E7508" s="6">
        <v>0.73195746562625974</v>
      </c>
      <c r="F7508" s="7">
        <v>0.61874392431358405</v>
      </c>
    </row>
    <row r="7509" spans="4:6" x14ac:dyDescent="0.3">
      <c r="D7509" s="5">
        <f t="shared" si="119"/>
        <v>684632373</v>
      </c>
      <c r="E7509" s="6">
        <v>0.31880679244064425</v>
      </c>
      <c r="F7509" s="7">
        <v>-0.4710380194801313</v>
      </c>
    </row>
    <row r="7510" spans="4:6" x14ac:dyDescent="0.3">
      <c r="D7510" s="5">
        <f t="shared" si="119"/>
        <v>263433400</v>
      </c>
      <c r="E7510" s="6">
        <v>0.12267073627810063</v>
      </c>
      <c r="F7510" s="7">
        <v>-1.1617390646256813</v>
      </c>
    </row>
    <row r="7511" spans="4:6" x14ac:dyDescent="0.3">
      <c r="D7511" s="5">
        <f t="shared" si="119"/>
        <v>942977513</v>
      </c>
      <c r="E7511" s="6">
        <v>0.43910812301478175</v>
      </c>
      <c r="F7511" s="7">
        <v>-0.15323082987514344</v>
      </c>
    </row>
    <row r="7512" spans="4:6" x14ac:dyDescent="0.3">
      <c r="D7512" s="5">
        <f t="shared" si="119"/>
        <v>404148211</v>
      </c>
      <c r="E7512" s="6">
        <v>0.18819617637265118</v>
      </c>
      <c r="F7512" s="7">
        <v>-0.88456303152587024</v>
      </c>
    </row>
    <row r="7513" spans="4:6" x14ac:dyDescent="0.3">
      <c r="D7513" s="5">
        <f t="shared" si="119"/>
        <v>896843833</v>
      </c>
      <c r="E7513" s="6">
        <v>0.41762545417773111</v>
      </c>
      <c r="F7513" s="7">
        <v>-0.20797189977586786</v>
      </c>
    </row>
    <row r="7514" spans="4:6" x14ac:dyDescent="0.3">
      <c r="D7514" s="5">
        <f t="shared" si="119"/>
        <v>425822870</v>
      </c>
      <c r="E7514" s="6">
        <v>0.19828922599394733</v>
      </c>
      <c r="F7514" s="7">
        <v>-0.84774777778908306</v>
      </c>
    </row>
    <row r="7515" spans="4:6" x14ac:dyDescent="0.3">
      <c r="D7515" s="5">
        <f t="shared" si="119"/>
        <v>1329772333</v>
      </c>
      <c r="E7515" s="6">
        <v>0.61922349698769252</v>
      </c>
      <c r="F7515" s="7">
        <v>0.30344204740469477</v>
      </c>
    </row>
    <row r="7516" spans="4:6" x14ac:dyDescent="0.3">
      <c r="D7516" s="5">
        <f t="shared" si="119"/>
        <v>1154077413</v>
      </c>
      <c r="E7516" s="6">
        <v>0.53740917429086676</v>
      </c>
      <c r="F7516" s="7">
        <v>9.3908739481532194E-2</v>
      </c>
    </row>
    <row r="7517" spans="4:6" x14ac:dyDescent="0.3">
      <c r="D7517" s="5">
        <f t="shared" si="119"/>
        <v>597516096</v>
      </c>
      <c r="E7517" s="6">
        <v>0.27824011470958604</v>
      </c>
      <c r="F7517" s="7">
        <v>-0.58807756749567441</v>
      </c>
    </row>
    <row r="7518" spans="4:6" x14ac:dyDescent="0.3">
      <c r="D7518" s="5">
        <f t="shared" si="119"/>
        <v>1994090806</v>
      </c>
      <c r="E7518" s="6">
        <v>0.92857089259528636</v>
      </c>
      <c r="F7518" s="7">
        <v>1.4652298623489752</v>
      </c>
    </row>
    <row r="7519" spans="4:6" x14ac:dyDescent="0.3">
      <c r="D7519" s="5">
        <f t="shared" si="119"/>
        <v>97786945</v>
      </c>
      <c r="E7519" s="6">
        <v>4.5535594732999424E-2</v>
      </c>
      <c r="F7519" s="7">
        <v>-1.6897740538522124</v>
      </c>
    </row>
    <row r="7520" spans="4:6" x14ac:dyDescent="0.3">
      <c r="D7520" s="5">
        <f t="shared" si="119"/>
        <v>104565989</v>
      </c>
      <c r="E7520" s="6">
        <v>4.869233309169517E-2</v>
      </c>
      <c r="F7520" s="7">
        <v>-1.6576671580073628</v>
      </c>
    </row>
    <row r="7521" spans="4:6" x14ac:dyDescent="0.3">
      <c r="D7521" s="5">
        <f t="shared" si="119"/>
        <v>918284569</v>
      </c>
      <c r="E7521" s="6">
        <v>0.42760957491361495</v>
      </c>
      <c r="F7521" s="7">
        <v>-0.18246330431457297</v>
      </c>
    </row>
    <row r="7522" spans="4:6" x14ac:dyDescent="0.3">
      <c r="D7522" s="5">
        <f t="shared" si="119"/>
        <v>304472472</v>
      </c>
      <c r="E7522" s="6">
        <v>0.14178104339333347</v>
      </c>
      <c r="F7522" s="7">
        <v>-1.0723517149311761</v>
      </c>
    </row>
    <row r="7523" spans="4:6" x14ac:dyDescent="0.3">
      <c r="D7523" s="5">
        <f t="shared" si="119"/>
        <v>1960099491</v>
      </c>
      <c r="E7523" s="6">
        <v>0.91274245308036217</v>
      </c>
      <c r="F7523" s="7">
        <v>1.3578380010440809</v>
      </c>
    </row>
    <row r="7524" spans="4:6" x14ac:dyDescent="0.3">
      <c r="D7524" s="5">
        <f t="shared" si="119"/>
        <v>2128010535</v>
      </c>
      <c r="E7524" s="6">
        <v>0.99093212605540837</v>
      </c>
      <c r="F7524" s="7">
        <v>2.3628348819461338</v>
      </c>
    </row>
    <row r="7525" spans="4:6" x14ac:dyDescent="0.3">
      <c r="D7525" s="5">
        <f t="shared" si="119"/>
        <v>611248034</v>
      </c>
      <c r="E7525" s="6">
        <v>0.28463454664185134</v>
      </c>
      <c r="F7525" s="7">
        <v>-0.56912827195309046</v>
      </c>
    </row>
    <row r="7526" spans="4:6" x14ac:dyDescent="0.3">
      <c r="D7526" s="5">
        <f t="shared" si="119"/>
        <v>1276023081</v>
      </c>
      <c r="E7526" s="6">
        <v>0.59419455108623442</v>
      </c>
      <c r="F7526" s="7">
        <v>0.23834838348419718</v>
      </c>
    </row>
    <row r="7527" spans="4:6" x14ac:dyDescent="0.3">
      <c r="D7527" s="5">
        <f t="shared" si="119"/>
        <v>784179697</v>
      </c>
      <c r="E7527" s="6">
        <v>0.36516212752569666</v>
      </c>
      <c r="F7527" s="7">
        <v>-0.34469423178496911</v>
      </c>
    </row>
    <row r="7528" spans="4:6" x14ac:dyDescent="0.3">
      <c r="D7528" s="5">
        <f t="shared" si="119"/>
        <v>1591391865</v>
      </c>
      <c r="E7528" s="6">
        <v>0.74104958515712016</v>
      </c>
      <c r="F7528" s="7">
        <v>0.64658459673368696</v>
      </c>
    </row>
    <row r="7529" spans="4:6" x14ac:dyDescent="0.3">
      <c r="D7529" s="5">
        <f t="shared" si="119"/>
        <v>439178578</v>
      </c>
      <c r="E7529" s="6">
        <v>0.20450846217992572</v>
      </c>
      <c r="F7529" s="7">
        <v>-0.82562486717644079</v>
      </c>
    </row>
    <row r="7530" spans="4:6" x14ac:dyDescent="0.3">
      <c r="D7530" s="5">
        <f t="shared" si="119"/>
        <v>1778059101</v>
      </c>
      <c r="E7530" s="6">
        <v>0.82797329065201175</v>
      </c>
      <c r="F7530" s="7">
        <v>0.94618660170844449</v>
      </c>
    </row>
    <row r="7531" spans="4:6" x14ac:dyDescent="0.3">
      <c r="D7531" s="5">
        <f t="shared" si="119"/>
        <v>211944722</v>
      </c>
      <c r="E7531" s="6">
        <v>9.8694452176517303E-2</v>
      </c>
      <c r="F7531" s="7">
        <v>-1.2890264125298247</v>
      </c>
    </row>
    <row r="7532" spans="4:6" x14ac:dyDescent="0.3">
      <c r="D7532" s="5">
        <f t="shared" si="119"/>
        <v>171581354</v>
      </c>
      <c r="E7532" s="6">
        <v>7.9898794256056463E-2</v>
      </c>
      <c r="F7532" s="7">
        <v>-1.4057526442892123</v>
      </c>
    </row>
    <row r="7533" spans="4:6" x14ac:dyDescent="0.3">
      <c r="D7533" s="5">
        <f t="shared" si="119"/>
        <v>1706596102</v>
      </c>
      <c r="E7533" s="6">
        <v>0.79469573851180797</v>
      </c>
      <c r="F7533" s="7">
        <v>0.82282323258345791</v>
      </c>
    </row>
    <row r="7534" spans="4:6" x14ac:dyDescent="0.3">
      <c r="D7534" s="5">
        <f t="shared" si="119"/>
        <v>1627740722</v>
      </c>
      <c r="E7534" s="6">
        <v>0.75797584071566892</v>
      </c>
      <c r="F7534" s="7">
        <v>0.69980623796252295</v>
      </c>
    </row>
    <row r="7535" spans="4:6" x14ac:dyDescent="0.3">
      <c r="D7535" s="5">
        <f t="shared" si="119"/>
        <v>540715226</v>
      </c>
      <c r="E7535" s="6">
        <v>0.25179014844055303</v>
      </c>
      <c r="F7535" s="7">
        <v>-0.6688670403111765</v>
      </c>
    </row>
    <row r="7536" spans="4:6" x14ac:dyDescent="0.3">
      <c r="D7536" s="5">
        <f t="shared" si="119"/>
        <v>348428608</v>
      </c>
      <c r="E7536" s="6">
        <v>0.16224971428723048</v>
      </c>
      <c r="F7536" s="7">
        <v>-0.98525378249988094</v>
      </c>
    </row>
    <row r="7537" spans="4:6" x14ac:dyDescent="0.3">
      <c r="D7537" s="5">
        <f t="shared" si="119"/>
        <v>2052897111</v>
      </c>
      <c r="E7537" s="6">
        <v>0.95595471230890106</v>
      </c>
      <c r="F7537" s="7">
        <v>1.705557084583704</v>
      </c>
    </row>
    <row r="7538" spans="4:6" x14ac:dyDescent="0.3">
      <c r="D7538" s="5">
        <f t="shared" si="119"/>
        <v>1911037913</v>
      </c>
      <c r="E7538" s="6">
        <v>0.88989637549025602</v>
      </c>
      <c r="F7538" s="7">
        <v>1.2259772162310936</v>
      </c>
    </row>
    <row r="7539" spans="4:6" x14ac:dyDescent="0.3">
      <c r="D7539" s="5">
        <f t="shared" si="119"/>
        <v>403557891</v>
      </c>
      <c r="E7539" s="6">
        <v>0.18792128720127166</v>
      </c>
      <c r="F7539" s="7">
        <v>-0.88558244572037748</v>
      </c>
    </row>
    <row r="7540" spans="4:6" x14ac:dyDescent="0.3">
      <c r="D7540" s="5">
        <f t="shared" si="119"/>
        <v>318794524</v>
      </c>
      <c r="E7540" s="6">
        <v>0.14845026857075305</v>
      </c>
      <c r="F7540" s="7">
        <v>-1.0431031172147993</v>
      </c>
    </row>
    <row r="7541" spans="4:6" x14ac:dyDescent="0.3">
      <c r="D7541" s="5">
        <f t="shared" si="119"/>
        <v>1810137249</v>
      </c>
      <c r="E7541" s="6">
        <v>0.84291084235805169</v>
      </c>
      <c r="F7541" s="7">
        <v>1.0064933368026912</v>
      </c>
    </row>
    <row r="7542" spans="4:6" x14ac:dyDescent="0.3">
      <c r="D7542" s="5">
        <f t="shared" si="119"/>
        <v>320517343</v>
      </c>
      <c r="E7542" s="6">
        <v>0.14925251868483844</v>
      </c>
      <c r="F7542" s="7">
        <v>-1.0396446226316796</v>
      </c>
    </row>
    <row r="7543" spans="4:6" x14ac:dyDescent="0.3">
      <c r="D7543" s="5">
        <f t="shared" si="119"/>
        <v>1220470965</v>
      </c>
      <c r="E7543" s="6">
        <v>0.56832608121291373</v>
      </c>
      <c r="F7543" s="7">
        <v>0.17211408779974816</v>
      </c>
    </row>
    <row r="7544" spans="4:6" x14ac:dyDescent="0.3">
      <c r="D7544" s="5">
        <f t="shared" si="119"/>
        <v>1435063364</v>
      </c>
      <c r="E7544" s="6">
        <v>0.6682534540707743</v>
      </c>
      <c r="F7544" s="7">
        <v>0.43509552450572958</v>
      </c>
    </row>
    <row r="7545" spans="4:6" x14ac:dyDescent="0.3">
      <c r="D7545" s="5">
        <f t="shared" si="119"/>
        <v>563642365</v>
      </c>
      <c r="E7545" s="6">
        <v>0.26246642951151955</v>
      </c>
      <c r="F7545" s="7">
        <v>-0.63576000541277977</v>
      </c>
    </row>
    <row r="7546" spans="4:6" x14ac:dyDescent="0.3">
      <c r="D7546" s="5">
        <f t="shared" si="119"/>
        <v>1110277072</v>
      </c>
      <c r="E7546" s="6">
        <v>0.51701305109729345</v>
      </c>
      <c r="F7546" s="7">
        <v>4.2658329182718363E-2</v>
      </c>
    </row>
    <row r="7547" spans="4:6" x14ac:dyDescent="0.3">
      <c r="D7547" s="5">
        <f t="shared" si="119"/>
        <v>1582647980</v>
      </c>
      <c r="E7547" s="6">
        <v>0.73697789640815736</v>
      </c>
      <c r="F7547" s="7">
        <v>0.63405610602498286</v>
      </c>
    </row>
    <row r="7548" spans="4:6" x14ac:dyDescent="0.3">
      <c r="D7548" s="5">
        <f t="shared" si="119"/>
        <v>1417384202</v>
      </c>
      <c r="E7548" s="6">
        <v>0.66002095272766514</v>
      </c>
      <c r="F7548" s="7">
        <v>0.4125203138955203</v>
      </c>
    </row>
    <row r="7549" spans="4:6" x14ac:dyDescent="0.3">
      <c r="D7549" s="5">
        <f t="shared" si="119"/>
        <v>1871304969</v>
      </c>
      <c r="E7549" s="6">
        <v>0.87139428162145827</v>
      </c>
      <c r="F7549" s="7">
        <v>1.133006707020352</v>
      </c>
    </row>
    <row r="7550" spans="4:6" x14ac:dyDescent="0.3">
      <c r="D7550" s="5">
        <f t="shared" si="119"/>
        <v>157514838</v>
      </c>
      <c r="E7550" s="6">
        <v>7.3348562301461182E-2</v>
      </c>
      <c r="F7550" s="7">
        <v>-1.4512971857987</v>
      </c>
    </row>
    <row r="7551" spans="4:6" x14ac:dyDescent="0.3">
      <c r="D7551" s="5">
        <f t="shared" si="119"/>
        <v>1306634718</v>
      </c>
      <c r="E7551" s="6">
        <v>0.60844920539152736</v>
      </c>
      <c r="F7551" s="7">
        <v>0.27527940066849754</v>
      </c>
    </row>
    <row r="7552" spans="4:6" x14ac:dyDescent="0.3">
      <c r="D7552" s="5">
        <f t="shared" si="119"/>
        <v>969760188</v>
      </c>
      <c r="E7552" s="6">
        <v>0.45157977794444165</v>
      </c>
      <c r="F7552" s="7">
        <v>-0.12167103197391373</v>
      </c>
    </row>
    <row r="7553" spans="4:6" x14ac:dyDescent="0.3">
      <c r="D7553" s="5">
        <f t="shared" si="119"/>
        <v>445497642</v>
      </c>
      <c r="E7553" s="6">
        <v>0.20745100565948618</v>
      </c>
      <c r="F7553" s="7">
        <v>-0.81529754915699726</v>
      </c>
    </row>
    <row r="7554" spans="4:6" x14ac:dyDescent="0.3">
      <c r="D7554" s="5">
        <f t="shared" si="119"/>
        <v>1862919571</v>
      </c>
      <c r="E7554" s="6">
        <v>0.86748952639055399</v>
      </c>
      <c r="F7554" s="7">
        <v>1.1146021532525525</v>
      </c>
    </row>
    <row r="7555" spans="4:6" x14ac:dyDescent="0.3">
      <c r="D7555" s="5">
        <f t="shared" ref="D7555:D7618" si="120">MOD(D7554*$B$4,$B$5)</f>
        <v>1260377263</v>
      </c>
      <c r="E7555" s="6">
        <v>0.58690889932858659</v>
      </c>
      <c r="F7555" s="7">
        <v>0.2196006291976586</v>
      </c>
    </row>
    <row r="7556" spans="4:6" x14ac:dyDescent="0.3">
      <c r="D7556" s="5">
        <f t="shared" si="120"/>
        <v>1459142763</v>
      </c>
      <c r="E7556" s="6">
        <v>0.67946629801715375</v>
      </c>
      <c r="F7556" s="7">
        <v>0.46620690965614936</v>
      </c>
    </row>
    <row r="7557" spans="4:6" x14ac:dyDescent="0.3">
      <c r="D7557" s="5">
        <f t="shared" si="120"/>
        <v>1111658467</v>
      </c>
      <c r="E7557" s="6">
        <v>0.517656313271873</v>
      </c>
      <c r="F7557" s="7">
        <v>4.4272272349194945E-2</v>
      </c>
    </row>
    <row r="7558" spans="4:6" x14ac:dyDescent="0.3">
      <c r="D7558" s="5">
        <f t="shared" si="120"/>
        <v>1691972968</v>
      </c>
      <c r="E7558" s="6">
        <v>0.78788631110255258</v>
      </c>
      <c r="F7558" s="7">
        <v>0.79910871313844489</v>
      </c>
    </row>
    <row r="7559" spans="4:6" x14ac:dyDescent="0.3">
      <c r="D7559" s="5">
        <f t="shared" si="120"/>
        <v>129075624</v>
      </c>
      <c r="E7559" s="6">
        <v>6.0105521287867357E-2</v>
      </c>
      <c r="F7559" s="7">
        <v>-1.55388838573986</v>
      </c>
    </row>
    <row r="7560" spans="4:6" x14ac:dyDescent="0.3">
      <c r="D7560" s="5">
        <f t="shared" si="120"/>
        <v>759386157</v>
      </c>
      <c r="E7560" s="6">
        <v>0.35361673576162822</v>
      </c>
      <c r="F7560" s="7">
        <v>-0.37557420368190358</v>
      </c>
    </row>
    <row r="7561" spans="4:6" x14ac:dyDescent="0.3">
      <c r="D7561" s="5">
        <f t="shared" si="120"/>
        <v>930813904</v>
      </c>
      <c r="E7561" s="6">
        <v>0.43344400118425863</v>
      </c>
      <c r="F7561" s="7">
        <v>-0.1676126708068674</v>
      </c>
    </row>
    <row r="7562" spans="4:6" x14ac:dyDescent="0.3">
      <c r="D7562" s="5">
        <f t="shared" si="120"/>
        <v>1665097450</v>
      </c>
      <c r="E7562" s="6">
        <v>0.77537142278195492</v>
      </c>
      <c r="F7562" s="7">
        <v>0.75665404342873366</v>
      </c>
    </row>
    <row r="7563" spans="4:6" x14ac:dyDescent="0.3">
      <c r="D7563" s="5">
        <f t="shared" si="120"/>
        <v>2048552681</v>
      </c>
      <c r="E7563" s="6">
        <v>0.95393167944059865</v>
      </c>
      <c r="F7563" s="7">
        <v>1.6842330356906485</v>
      </c>
    </row>
    <row r="7564" spans="4:6" x14ac:dyDescent="0.3">
      <c r="D7564" s="5">
        <f t="shared" si="120"/>
        <v>506971142</v>
      </c>
      <c r="E7564" s="6">
        <v>0.23607683483145836</v>
      </c>
      <c r="F7564" s="7">
        <v>-0.71897930702813506</v>
      </c>
    </row>
    <row r="7565" spans="4:6" x14ac:dyDescent="0.3">
      <c r="D7565" s="5">
        <f t="shared" si="120"/>
        <v>1427837917</v>
      </c>
      <c r="E7565" s="6">
        <v>0.66488884311624696</v>
      </c>
      <c r="F7565" s="7">
        <v>0.42584291468100721</v>
      </c>
    </row>
    <row r="7566" spans="4:6" x14ac:dyDescent="0.3">
      <c r="D7566" s="5">
        <f t="shared" si="120"/>
        <v>1823924689</v>
      </c>
      <c r="E7566" s="6">
        <v>0.84933111942310924</v>
      </c>
      <c r="F7566" s="7">
        <v>1.0335688648133727</v>
      </c>
    </row>
    <row r="7567" spans="4:6" x14ac:dyDescent="0.3">
      <c r="D7567" s="5">
        <f t="shared" si="120"/>
        <v>134103013</v>
      </c>
      <c r="E7567" s="6">
        <v>6.2446581723584402E-2</v>
      </c>
      <c r="F7567" s="7">
        <v>-1.534555040768401</v>
      </c>
    </row>
    <row r="7568" spans="4:6" x14ac:dyDescent="0.3">
      <c r="D7568" s="5">
        <f t="shared" si="120"/>
        <v>770828465</v>
      </c>
      <c r="E7568" s="6">
        <v>0.35894497563964217</v>
      </c>
      <c r="F7568" s="7">
        <v>-0.36128025673578229</v>
      </c>
    </row>
    <row r="7569" spans="4:6" x14ac:dyDescent="0.3">
      <c r="D7569" s="5">
        <f t="shared" si="120"/>
        <v>1359166093</v>
      </c>
      <c r="E7569" s="6">
        <v>0.63291103312085484</v>
      </c>
      <c r="F7569" s="7">
        <v>0.33957323930348959</v>
      </c>
    </row>
    <row r="7570" spans="4:6" x14ac:dyDescent="0.3">
      <c r="D7570" s="5">
        <f t="shared" si="120"/>
        <v>533575706</v>
      </c>
      <c r="E7570" s="6">
        <v>0.24846555036349738</v>
      </c>
      <c r="F7570" s="7">
        <v>-0.67932635549948184</v>
      </c>
    </row>
    <row r="7571" spans="4:6" x14ac:dyDescent="0.3">
      <c r="D7571" s="5">
        <f t="shared" si="120"/>
        <v>1461525855</v>
      </c>
      <c r="E7571" s="6">
        <v>0.68057601170668003</v>
      </c>
      <c r="F7571" s="7">
        <v>0.46931012849352988</v>
      </c>
    </row>
    <row r="7572" spans="4:6" x14ac:dyDescent="0.3">
      <c r="D7572" s="5">
        <f t="shared" si="120"/>
        <v>181775461</v>
      </c>
      <c r="E7572" s="6">
        <v>8.464579524905029E-2</v>
      </c>
      <c r="F7572" s="7">
        <v>-1.3744836248738874</v>
      </c>
    </row>
    <row r="7573" spans="4:6" x14ac:dyDescent="0.3">
      <c r="D7573" s="5">
        <f t="shared" si="120"/>
        <v>2012579936</v>
      </c>
      <c r="E7573" s="6">
        <v>0.93718056468030486</v>
      </c>
      <c r="F7573" s="7">
        <v>1.5315283284678911</v>
      </c>
    </row>
    <row r="7574" spans="4:6" x14ac:dyDescent="0.3">
      <c r="D7574" s="5">
        <f t="shared" si="120"/>
        <v>1380867670</v>
      </c>
      <c r="E7574" s="6">
        <v>0.64301661741269434</v>
      </c>
      <c r="F7574" s="7">
        <v>0.3665338413433421</v>
      </c>
    </row>
    <row r="7575" spans="4:6" x14ac:dyDescent="0.3">
      <c r="D7575" s="5">
        <f t="shared" si="120"/>
        <v>118379337</v>
      </c>
      <c r="E7575" s="6">
        <v>5.5124674509395545E-2</v>
      </c>
      <c r="F7575" s="7">
        <v>-1.597073389734907</v>
      </c>
    </row>
    <row r="7576" spans="4:6" x14ac:dyDescent="0.3">
      <c r="D7576" s="5">
        <f t="shared" si="120"/>
        <v>1982475307</v>
      </c>
      <c r="E7576" s="6">
        <v>0.92316200437318718</v>
      </c>
      <c r="F7576" s="7">
        <v>1.4266666902484895</v>
      </c>
    </row>
    <row r="7577" spans="4:6" x14ac:dyDescent="0.3">
      <c r="D7577" s="5">
        <f t="shared" si="120"/>
        <v>2046750230</v>
      </c>
      <c r="E7577" s="6">
        <v>0.95309234778684782</v>
      </c>
      <c r="F7577" s="7">
        <v>1.6756064508040314</v>
      </c>
    </row>
    <row r="7578" spans="4:6" x14ac:dyDescent="0.3">
      <c r="D7578" s="5">
        <f t="shared" si="120"/>
        <v>1547688448</v>
      </c>
      <c r="E7578" s="6">
        <v>0.72069859571819994</v>
      </c>
      <c r="F7578" s="7">
        <v>0.58491806872657415</v>
      </c>
    </row>
    <row r="7579" spans="4:6" x14ac:dyDescent="0.3">
      <c r="D7579" s="5">
        <f t="shared" si="120"/>
        <v>1807961572</v>
      </c>
      <c r="E7579" s="6">
        <v>0.84189771380452227</v>
      </c>
      <c r="F7579" s="7">
        <v>1.0022878843053153</v>
      </c>
    </row>
    <row r="7580" spans="4:6" x14ac:dyDescent="0.3">
      <c r="D7580" s="5">
        <f t="shared" si="120"/>
        <v>525111579</v>
      </c>
      <c r="E7580" s="6">
        <v>0.24452413408507045</v>
      </c>
      <c r="F7580" s="7">
        <v>-0.69182335459554556</v>
      </c>
    </row>
    <row r="7581" spans="4:6" x14ac:dyDescent="0.3">
      <c r="D7581" s="5">
        <f t="shared" si="120"/>
        <v>911544368</v>
      </c>
      <c r="E7581" s="6">
        <v>0.42447092423631894</v>
      </c>
      <c r="F7581" s="7">
        <v>-0.19046872489590722</v>
      </c>
    </row>
    <row r="7582" spans="4:6" x14ac:dyDescent="0.3">
      <c r="D7582" s="5">
        <f t="shared" si="120"/>
        <v>1365744345</v>
      </c>
      <c r="E7582" s="6">
        <v>0.63597427041826238</v>
      </c>
      <c r="F7582" s="7">
        <v>0.34771868974039011</v>
      </c>
    </row>
    <row r="7583" spans="4:6" x14ac:dyDescent="0.3">
      <c r="D7583" s="5">
        <f t="shared" si="120"/>
        <v>244798242</v>
      </c>
      <c r="E7583" s="6">
        <v>0.1139930646065558</v>
      </c>
      <c r="F7583" s="7">
        <v>-1.2055627501549768</v>
      </c>
    </row>
    <row r="7584" spans="4:6" x14ac:dyDescent="0.3">
      <c r="D7584" s="5">
        <f t="shared" si="120"/>
        <v>1200913788</v>
      </c>
      <c r="E7584" s="6">
        <v>0.55921906098650676</v>
      </c>
      <c r="F7584" s="7">
        <v>0.14898955100724243</v>
      </c>
    </row>
    <row r="7585" spans="4:6" x14ac:dyDescent="0.3">
      <c r="D7585" s="5">
        <f t="shared" si="120"/>
        <v>135893430</v>
      </c>
      <c r="E7585" s="6">
        <v>6.3280309609398538E-2</v>
      </c>
      <c r="F7585" s="7">
        <v>-1.5278063740964789</v>
      </c>
    </row>
    <row r="7586" spans="4:6" x14ac:dyDescent="0.3">
      <c r="D7586" s="5">
        <f t="shared" si="120"/>
        <v>1296701592</v>
      </c>
      <c r="E7586" s="6">
        <v>0.60382373314706961</v>
      </c>
      <c r="F7586" s="7">
        <v>0.26325695629095164</v>
      </c>
    </row>
    <row r="7587" spans="4:6" x14ac:dyDescent="0.3">
      <c r="D7587" s="5">
        <f t="shared" si="120"/>
        <v>376688323</v>
      </c>
      <c r="E7587" s="6">
        <v>0.175409169565336</v>
      </c>
      <c r="F7587" s="7">
        <v>-0.93300315547573687</v>
      </c>
    </row>
    <row r="7588" spans="4:6" x14ac:dyDescent="0.3">
      <c r="D7588" s="5">
        <f t="shared" si="120"/>
        <v>378000384</v>
      </c>
      <c r="E7588" s="6">
        <v>0.1760201455801913</v>
      </c>
      <c r="F7588" s="7">
        <v>-0.93063908174913168</v>
      </c>
    </row>
    <row r="7589" spans="4:6" x14ac:dyDescent="0.3">
      <c r="D7589" s="5">
        <f t="shared" si="120"/>
        <v>1435471152</v>
      </c>
      <c r="E7589" s="6">
        <v>0.66844334515597981</v>
      </c>
      <c r="F7589" s="7">
        <v>0.43561882567586274</v>
      </c>
    </row>
    <row r="7590" spans="4:6" x14ac:dyDescent="0.3">
      <c r="D7590" s="5">
        <f t="shared" si="120"/>
        <v>920624090</v>
      </c>
      <c r="E7590" s="6">
        <v>0.42869899927517308</v>
      </c>
      <c r="F7590" s="7">
        <v>-0.17968738373676152</v>
      </c>
    </row>
    <row r="7591" spans="4:6" x14ac:dyDescent="0.3">
      <c r="D7591" s="5">
        <f t="shared" si="120"/>
        <v>1566341019</v>
      </c>
      <c r="E7591" s="6">
        <v>0.72938437594974825</v>
      </c>
      <c r="F7591" s="7">
        <v>0.61095216597786595</v>
      </c>
    </row>
    <row r="7592" spans="4:6" x14ac:dyDescent="0.3">
      <c r="D7592" s="5">
        <f t="shared" si="120"/>
        <v>243084573</v>
      </c>
      <c r="E7592" s="6">
        <v>0.11319507529325325</v>
      </c>
      <c r="F7592" s="7">
        <v>-1.2097101060707645</v>
      </c>
    </row>
    <row r="7593" spans="4:6" x14ac:dyDescent="0.3">
      <c r="D7593" s="5">
        <f t="shared" si="120"/>
        <v>84776075</v>
      </c>
      <c r="E7593" s="6">
        <v>3.9476936254163215E-2</v>
      </c>
      <c r="F7593" s="7">
        <v>-1.7567884617250336</v>
      </c>
    </row>
    <row r="7594" spans="4:6" x14ac:dyDescent="0.3">
      <c r="D7594" s="5">
        <f t="shared" si="120"/>
        <v>1269568790</v>
      </c>
      <c r="E7594" s="6">
        <v>0.59118903762771657</v>
      </c>
      <c r="F7594" s="7">
        <v>0.23060468867827741</v>
      </c>
    </row>
    <row r="7595" spans="4:6" x14ac:dyDescent="0.3">
      <c r="D7595" s="5">
        <f t="shared" si="120"/>
        <v>614227651</v>
      </c>
      <c r="E7595" s="6">
        <v>0.28602203893104761</v>
      </c>
      <c r="F7595" s="7">
        <v>-0.56504364559864995</v>
      </c>
    </row>
    <row r="7596" spans="4:6" x14ac:dyDescent="0.3">
      <c r="D7596" s="5">
        <f t="shared" si="120"/>
        <v>1223710939</v>
      </c>
      <c r="E7596" s="6">
        <v>0.56983481167800243</v>
      </c>
      <c r="F7596" s="7">
        <v>0.17595362395326103</v>
      </c>
    </row>
    <row r="7597" spans="4:6" x14ac:dyDescent="0.3">
      <c r="D7597" s="5">
        <f t="shared" si="120"/>
        <v>1065542087</v>
      </c>
      <c r="E7597" s="6">
        <v>0.49618170037510034</v>
      </c>
      <c r="F7597" s="7">
        <v>-9.5712039318318291E-3</v>
      </c>
    </row>
    <row r="7598" spans="4:6" x14ac:dyDescent="0.3">
      <c r="D7598" s="5">
        <f t="shared" si="120"/>
        <v>401252280</v>
      </c>
      <c r="E7598" s="6">
        <v>0.18684765341398088</v>
      </c>
      <c r="F7598" s="7">
        <v>-0.88957281851301306</v>
      </c>
    </row>
    <row r="7599" spans="4:6" x14ac:dyDescent="0.3">
      <c r="D7599" s="5">
        <f t="shared" si="120"/>
        <v>693795587</v>
      </c>
      <c r="E7599" s="6">
        <v>0.32307374647173448</v>
      </c>
      <c r="F7599" s="7">
        <v>-0.45912069944423323</v>
      </c>
    </row>
    <row r="7600" spans="4:6" x14ac:dyDescent="0.3">
      <c r="D7600" s="5">
        <f t="shared" si="120"/>
        <v>199305112</v>
      </c>
      <c r="E7600" s="6">
        <v>9.2808675107367969E-2</v>
      </c>
      <c r="F7600" s="7">
        <v>-1.3236559020792193</v>
      </c>
    </row>
    <row r="7601" spans="4:6" x14ac:dyDescent="0.3">
      <c r="D7601" s="5">
        <f t="shared" si="120"/>
        <v>2077806439</v>
      </c>
      <c r="E7601" s="6">
        <v>0.96755402206215446</v>
      </c>
      <c r="F7601" s="7">
        <v>1.8460017187186695</v>
      </c>
    </row>
    <row r="7602" spans="4:6" x14ac:dyDescent="0.3">
      <c r="D7602" s="5">
        <f t="shared" si="120"/>
        <v>1718367481</v>
      </c>
      <c r="E7602" s="6">
        <v>0.80017721401544029</v>
      </c>
      <c r="F7602" s="7">
        <v>0.84225439556990611</v>
      </c>
    </row>
    <row r="7603" spans="4:6" x14ac:dyDescent="0.3">
      <c r="D7603" s="5">
        <f t="shared" si="120"/>
        <v>760809976</v>
      </c>
      <c r="E7603" s="6">
        <v>0.35427975315067894</v>
      </c>
      <c r="F7603" s="7">
        <v>-0.37379141611215083</v>
      </c>
    </row>
    <row r="7604" spans="4:6" x14ac:dyDescent="0.3">
      <c r="D7604" s="5">
        <f t="shared" si="120"/>
        <v>940504149</v>
      </c>
      <c r="E7604" s="6">
        <v>0.43795637314948849</v>
      </c>
      <c r="F7604" s="7">
        <v>-0.15615258951388558</v>
      </c>
    </row>
    <row r="7605" spans="4:6" x14ac:dyDescent="0.3">
      <c r="D7605" s="5">
        <f t="shared" si="120"/>
        <v>1271478799</v>
      </c>
      <c r="E7605" s="6">
        <v>0.59207845487825428</v>
      </c>
      <c r="F7605" s="7">
        <v>0.23289480796739592</v>
      </c>
    </row>
    <row r="7606" spans="4:6" x14ac:dyDescent="0.3">
      <c r="D7606" s="5">
        <f t="shared" si="120"/>
        <v>470475269</v>
      </c>
      <c r="E7606" s="6">
        <v>0.21908211961303103</v>
      </c>
      <c r="F7606" s="7">
        <v>-0.77529690257941808</v>
      </c>
    </row>
    <row r="7607" spans="4:6" x14ac:dyDescent="0.3">
      <c r="D7607" s="5">
        <f t="shared" si="120"/>
        <v>672142874</v>
      </c>
      <c r="E7607" s="6">
        <v>0.31299091625305908</v>
      </c>
      <c r="F7607" s="7">
        <v>-0.48739020649571618</v>
      </c>
    </row>
    <row r="7608" spans="4:6" x14ac:dyDescent="0.3">
      <c r="D7608" s="5">
        <f t="shared" si="120"/>
        <v>825731978</v>
      </c>
      <c r="E7608" s="6">
        <v>0.38451141620474999</v>
      </c>
      <c r="F7608" s="7">
        <v>-0.29365331367182868</v>
      </c>
    </row>
    <row r="7609" spans="4:6" x14ac:dyDescent="0.3">
      <c r="D7609" s="5">
        <f t="shared" si="120"/>
        <v>1611821718</v>
      </c>
      <c r="E7609" s="6">
        <v>0.75056297681346817</v>
      </c>
      <c r="F7609" s="7">
        <v>0.67626242252410784</v>
      </c>
    </row>
    <row r="7610" spans="4:6" x14ac:dyDescent="0.3">
      <c r="D7610" s="5">
        <f t="shared" si="120"/>
        <v>913618768</v>
      </c>
      <c r="E7610" s="6">
        <v>0.42543689201160978</v>
      </c>
      <c r="F7610" s="7">
        <v>-0.18800365751759812</v>
      </c>
    </row>
    <row r="7611" spans="4:6" x14ac:dyDescent="0.3">
      <c r="D7611" s="5">
        <f t="shared" si="120"/>
        <v>567375336</v>
      </c>
      <c r="E7611" s="6">
        <v>0.26420472959448094</v>
      </c>
      <c r="F7611" s="7">
        <v>-0.63043585364236587</v>
      </c>
    </row>
    <row r="7612" spans="4:6" x14ac:dyDescent="0.3">
      <c r="D7612" s="5">
        <f t="shared" si="120"/>
        <v>915893865</v>
      </c>
      <c r="E7612" s="6">
        <v>0.42649631661036641</v>
      </c>
      <c r="F7612" s="7">
        <v>-0.18530140864990557</v>
      </c>
    </row>
    <row r="7613" spans="4:6" x14ac:dyDescent="0.3">
      <c r="D7613" s="5">
        <f t="shared" si="120"/>
        <v>866916626</v>
      </c>
      <c r="E7613" s="6">
        <v>0.40368951242760709</v>
      </c>
      <c r="F7613" s="7">
        <v>-0.24380864467524882</v>
      </c>
    </row>
    <row r="7614" spans="4:6" x14ac:dyDescent="0.3">
      <c r="D7614" s="5">
        <f t="shared" si="120"/>
        <v>1066108204</v>
      </c>
      <c r="E7614" s="6">
        <v>0.49644531914633261</v>
      </c>
      <c r="F7614" s="7">
        <v>-8.910381440158037E-3</v>
      </c>
    </row>
    <row r="7615" spans="4:6" x14ac:dyDescent="0.3">
      <c r="D7615" s="5">
        <f t="shared" si="120"/>
        <v>1958482223</v>
      </c>
      <c r="E7615" s="6">
        <v>0.91198935398085912</v>
      </c>
      <c r="F7615" s="7">
        <v>1.35310749357891</v>
      </c>
    </row>
    <row r="7616" spans="4:6" x14ac:dyDescent="0.3">
      <c r="D7616" s="5">
        <f t="shared" si="120"/>
        <v>1370278199</v>
      </c>
      <c r="E7616" s="6">
        <v>0.63808551071033393</v>
      </c>
      <c r="F7616" s="7">
        <v>0.35334611360094687</v>
      </c>
    </row>
    <row r="7617" spans="4:6" x14ac:dyDescent="0.3">
      <c r="D7617" s="5">
        <f t="shared" si="120"/>
        <v>55132682</v>
      </c>
      <c r="E7617" s="6">
        <v>2.5673155696758213E-2</v>
      </c>
      <c r="F7617" s="7">
        <v>-1.9485740687955291</v>
      </c>
    </row>
    <row r="7618" spans="4:6" x14ac:dyDescent="0.3">
      <c r="D7618" s="5">
        <f t="shared" si="120"/>
        <v>577454189</v>
      </c>
      <c r="E7618" s="6">
        <v>0.26889806126141741</v>
      </c>
      <c r="F7618" s="7">
        <v>-0.61614909420493336</v>
      </c>
    </row>
    <row r="7619" spans="4:6" x14ac:dyDescent="0.3">
      <c r="D7619" s="5">
        <f t="shared" ref="D7619:D7682" si="121">MOD(D7618*$B$4,$B$5)</f>
        <v>2100902806</v>
      </c>
      <c r="E7619" s="6">
        <v>0.97830910606152299</v>
      </c>
      <c r="F7619" s="7">
        <v>2.0200154220298594</v>
      </c>
    </row>
    <row r="7620" spans="4:6" x14ac:dyDescent="0.3">
      <c r="D7620" s="5">
        <f t="shared" si="121"/>
        <v>2059086145</v>
      </c>
      <c r="E7620" s="6">
        <v>0.9588367058512165</v>
      </c>
      <c r="F7620" s="7">
        <v>1.7373433262986495</v>
      </c>
    </row>
    <row r="7621" spans="4:6" x14ac:dyDescent="0.3">
      <c r="D7621" s="5">
        <f t="shared" si="121"/>
        <v>14187547</v>
      </c>
      <c r="E7621" s="6">
        <v>6.6065914059119223E-3</v>
      </c>
      <c r="F7621" s="7">
        <v>-2.4779711516499314</v>
      </c>
    </row>
    <row r="7622" spans="4:6" x14ac:dyDescent="0.3">
      <c r="D7622" s="5">
        <f t="shared" si="121"/>
        <v>1947281491</v>
      </c>
      <c r="E7622" s="6">
        <v>0.90677360669409257</v>
      </c>
      <c r="F7622" s="7">
        <v>1.3211457030664289</v>
      </c>
    </row>
    <row r="7623" spans="4:6" x14ac:dyDescent="0.3">
      <c r="D7623" s="5">
        <f t="shared" si="121"/>
        <v>1865622871</v>
      </c>
      <c r="E7623" s="6">
        <v>0.86874834854970528</v>
      </c>
      <c r="F7623" s="7">
        <v>1.1204940119788083</v>
      </c>
    </row>
    <row r="7624" spans="4:6" x14ac:dyDescent="0.3">
      <c r="D7624" s="5">
        <f t="shared" si="121"/>
        <v>754869096</v>
      </c>
      <c r="E7624" s="6">
        <v>0.3515133153195617</v>
      </c>
      <c r="F7624" s="7">
        <v>-0.38123803217135543</v>
      </c>
    </row>
    <row r="7625" spans="4:6" x14ac:dyDescent="0.3">
      <c r="D7625" s="5">
        <f t="shared" si="121"/>
        <v>1931094367</v>
      </c>
      <c r="E7625" s="6">
        <v>0.89923588968742252</v>
      </c>
      <c r="F7625" s="7">
        <v>1.2772097077159275</v>
      </c>
    </row>
    <row r="7626" spans="4:6" x14ac:dyDescent="0.3">
      <c r="D7626" s="5">
        <f t="shared" si="121"/>
        <v>33524128</v>
      </c>
      <c r="E7626" s="6">
        <v>1.5610888614888199E-2</v>
      </c>
      <c r="F7626" s="7">
        <v>-2.1542346192397512</v>
      </c>
    </row>
    <row r="7627" spans="4:6" x14ac:dyDescent="0.3">
      <c r="D7627" s="5">
        <f t="shared" si="121"/>
        <v>1187996497</v>
      </c>
      <c r="E7627" s="6">
        <v>0.55320397862531612</v>
      </c>
      <c r="F7627" s="7">
        <v>0.13376039898260642</v>
      </c>
    </row>
    <row r="7628" spans="4:6" x14ac:dyDescent="0.3">
      <c r="D7628" s="5">
        <f t="shared" si="121"/>
        <v>1523080846</v>
      </c>
      <c r="E7628" s="6">
        <v>0.70923978808265165</v>
      </c>
      <c r="F7628" s="7">
        <v>0.55116521399786866</v>
      </c>
    </row>
    <row r="7629" spans="4:6" x14ac:dyDescent="0.3">
      <c r="D7629" s="5">
        <f t="shared" si="121"/>
        <v>1532862221</v>
      </c>
      <c r="E7629" s="6">
        <v>0.71379459576103332</v>
      </c>
      <c r="F7629" s="7">
        <v>0.56450454412728734</v>
      </c>
    </row>
    <row r="7630" spans="4:6" x14ac:dyDescent="0.3">
      <c r="D7630" s="5">
        <f t="shared" si="121"/>
        <v>1243212506</v>
      </c>
      <c r="E7630" s="6">
        <v>0.57891593648019801</v>
      </c>
      <c r="F7630" s="7">
        <v>0.19912095842657312</v>
      </c>
    </row>
    <row r="7631" spans="4:6" x14ac:dyDescent="0.3">
      <c r="D7631" s="5">
        <f t="shared" si="121"/>
        <v>1827845358</v>
      </c>
      <c r="E7631" s="6">
        <v>0.85115682319845709</v>
      </c>
      <c r="F7631" s="7">
        <v>1.0414077361945178</v>
      </c>
    </row>
    <row r="7632" spans="4:6" x14ac:dyDescent="0.3">
      <c r="D7632" s="5">
        <f t="shared" si="121"/>
        <v>410155376</v>
      </c>
      <c r="E7632" s="6">
        <v>0.19099348056222637</v>
      </c>
      <c r="F7632" s="7">
        <v>-0.87424111239123459</v>
      </c>
    </row>
    <row r="7633" spans="4:6" x14ac:dyDescent="0.3">
      <c r="D7633" s="5">
        <f t="shared" si="121"/>
        <v>958413203</v>
      </c>
      <c r="E7633" s="6">
        <v>0.44629592629735909</v>
      </c>
      <c r="F7633" s="7">
        <v>-0.13502532327849659</v>
      </c>
    </row>
    <row r="7634" spans="4:6" x14ac:dyDescent="0.3">
      <c r="D7634" s="5">
        <f t="shared" si="121"/>
        <v>323514692</v>
      </c>
      <c r="E7634" s="6">
        <v>0.15064826807998891</v>
      </c>
      <c r="F7634" s="7">
        <v>-1.0336570125228612</v>
      </c>
    </row>
    <row r="7635" spans="4:6" x14ac:dyDescent="0.3">
      <c r="D7635" s="5">
        <f t="shared" si="121"/>
        <v>2024100195</v>
      </c>
      <c r="E7635" s="6">
        <v>0.94254510332135955</v>
      </c>
      <c r="F7635" s="7">
        <v>1.5765035844067139</v>
      </c>
    </row>
    <row r="7636" spans="4:6" x14ac:dyDescent="0.3">
      <c r="D7636" s="5">
        <f t="shared" si="121"/>
        <v>1277025286</v>
      </c>
      <c r="E7636" s="6">
        <v>0.59466123915711533</v>
      </c>
      <c r="F7636" s="7">
        <v>0.23955207489319608</v>
      </c>
    </row>
    <row r="7637" spans="4:6" x14ac:dyDescent="0.3">
      <c r="D7637" s="5">
        <f t="shared" si="121"/>
        <v>1916977018</v>
      </c>
      <c r="E7637" s="6">
        <v>0.89266198677258746</v>
      </c>
      <c r="F7637" s="7">
        <v>1.2408097827890872</v>
      </c>
    </row>
    <row r="7638" spans="4:6" x14ac:dyDescent="0.3">
      <c r="D7638" s="5">
        <f t="shared" si="121"/>
        <v>1474770295</v>
      </c>
      <c r="E7638" s="6">
        <v>0.68674343469249399</v>
      </c>
      <c r="F7638" s="7">
        <v>0.4866404813873369</v>
      </c>
    </row>
    <row r="7639" spans="4:6" x14ac:dyDescent="0.3">
      <c r="D7639" s="5">
        <f t="shared" si="121"/>
        <v>1701495542</v>
      </c>
      <c r="E7639" s="6">
        <v>0.7923206051740056</v>
      </c>
      <c r="F7639" s="7">
        <v>0.81449962030276957</v>
      </c>
    </row>
    <row r="7640" spans="4:6" x14ac:dyDescent="0.3">
      <c r="D7640" s="5">
        <f t="shared" si="121"/>
        <v>231744720</v>
      </c>
      <c r="E7640" s="6">
        <v>0.10791454474247485</v>
      </c>
      <c r="F7640" s="7">
        <v>-1.2376952273441455</v>
      </c>
    </row>
    <row r="7641" spans="4:6" x14ac:dyDescent="0.3">
      <c r="D7641" s="5">
        <f t="shared" si="121"/>
        <v>307061897</v>
      </c>
      <c r="E7641" s="6">
        <v>0.14298683837334331</v>
      </c>
      <c r="F7641" s="7">
        <v>-1.0669959235076887</v>
      </c>
    </row>
    <row r="7642" spans="4:6" x14ac:dyDescent="0.3">
      <c r="D7642" s="5">
        <f t="shared" si="121"/>
        <v>252698493</v>
      </c>
      <c r="E7642" s="6">
        <v>0.11767190566069624</v>
      </c>
      <c r="F7642" s="7">
        <v>-1.1867054835512876</v>
      </c>
    </row>
    <row r="7643" spans="4:6" x14ac:dyDescent="0.3">
      <c r="D7643" s="5">
        <f t="shared" si="121"/>
        <v>301840643</v>
      </c>
      <c r="E7643" s="6">
        <v>0.14055550251207827</v>
      </c>
      <c r="F7643" s="7">
        <v>-1.0778269167634755</v>
      </c>
    </row>
    <row r="7644" spans="4:6" x14ac:dyDescent="0.3">
      <c r="D7644" s="5">
        <f t="shared" si="121"/>
        <v>1620617005</v>
      </c>
      <c r="E7644" s="6">
        <v>0.75465860148394348</v>
      </c>
      <c r="F7644" s="7">
        <v>0.68922323532965568</v>
      </c>
    </row>
    <row r="7645" spans="4:6" x14ac:dyDescent="0.3">
      <c r="D7645" s="5">
        <f t="shared" si="121"/>
        <v>269155439</v>
      </c>
      <c r="E7645" s="6">
        <v>0.12533526832734726</v>
      </c>
      <c r="F7645" s="7">
        <v>-1.148722229282213</v>
      </c>
    </row>
    <row r="7646" spans="4:6" x14ac:dyDescent="0.3">
      <c r="D7646" s="5">
        <f t="shared" si="121"/>
        <v>126131619</v>
      </c>
      <c r="E7646" s="6">
        <v>5.8734612128450173E-2</v>
      </c>
      <c r="F7646" s="7">
        <v>-1.5654850322288778</v>
      </c>
    </row>
    <row r="7647" spans="4:6" x14ac:dyDescent="0.3">
      <c r="D7647" s="5">
        <f t="shared" si="121"/>
        <v>383241504</v>
      </c>
      <c r="E7647" s="6">
        <v>0.17846073226859863</v>
      </c>
      <c r="F7647" s="7">
        <v>-0.92124703923653584</v>
      </c>
    </row>
    <row r="7648" spans="4:6" x14ac:dyDescent="0.3">
      <c r="D7648" s="5">
        <f t="shared" si="121"/>
        <v>1026504326</v>
      </c>
      <c r="E7648" s="6">
        <v>0.47800332631729853</v>
      </c>
      <c r="F7648" s="7">
        <v>-5.5165451598773535E-2</v>
      </c>
    </row>
    <row r="7649" spans="4:6" x14ac:dyDescent="0.3">
      <c r="D7649" s="5">
        <f t="shared" si="121"/>
        <v>1500133115</v>
      </c>
      <c r="E7649" s="6">
        <v>0.69855391811444789</v>
      </c>
      <c r="F7649" s="7">
        <v>0.52024594830545601</v>
      </c>
    </row>
    <row r="7650" spans="4:6" x14ac:dyDescent="0.3">
      <c r="D7650" s="5">
        <f t="shared" si="121"/>
        <v>1924500972</v>
      </c>
      <c r="E7650" s="6">
        <v>0.89616560088113473</v>
      </c>
      <c r="F7650" s="7">
        <v>1.2600015634578605</v>
      </c>
    </row>
    <row r="7651" spans="4:6" x14ac:dyDescent="0.3">
      <c r="D7651" s="5">
        <f t="shared" si="121"/>
        <v>1738817486</v>
      </c>
      <c r="E7651" s="6">
        <v>0.80969998967805878</v>
      </c>
      <c r="F7651" s="7">
        <v>0.87679127199102436</v>
      </c>
    </row>
    <row r="7652" spans="4:6" x14ac:dyDescent="0.3">
      <c r="D7652" s="5">
        <f t="shared" si="121"/>
        <v>60523711</v>
      </c>
      <c r="E7652" s="6">
        <v>2.8183549203149555E-2</v>
      </c>
      <c r="F7652" s="7">
        <v>-1.9081866349348606</v>
      </c>
    </row>
    <row r="7653" spans="4:6" x14ac:dyDescent="0.3">
      <c r="D7653" s="5">
        <f t="shared" si="121"/>
        <v>962293761</v>
      </c>
      <c r="E7653" s="6">
        <v>0.44810295193279437</v>
      </c>
      <c r="F7653" s="7">
        <v>-0.13045569616277214</v>
      </c>
    </row>
    <row r="7654" spans="4:6" x14ac:dyDescent="0.3">
      <c r="D7654" s="5">
        <f t="shared" si="121"/>
        <v>810852621</v>
      </c>
      <c r="E7654" s="6">
        <v>0.37758267566336567</v>
      </c>
      <c r="F7654" s="7">
        <v>-0.31183575249474788</v>
      </c>
    </row>
    <row r="7655" spans="4:6" x14ac:dyDescent="0.3">
      <c r="D7655" s="5">
        <f t="shared" si="121"/>
        <v>629918069</v>
      </c>
      <c r="E7655" s="6">
        <v>0.29332845918212874</v>
      </c>
      <c r="F7655" s="7">
        <v>-0.5436869439429205</v>
      </c>
    </row>
    <row r="7656" spans="4:6" x14ac:dyDescent="0.3">
      <c r="D7656" s="5">
        <f t="shared" si="121"/>
        <v>554150826</v>
      </c>
      <c r="E7656" s="6">
        <v>0.25804658723813162</v>
      </c>
      <c r="F7656" s="7">
        <v>-0.64937940196154054</v>
      </c>
    </row>
    <row r="7657" spans="4:6" x14ac:dyDescent="0.3">
      <c r="D7657" s="5">
        <f t="shared" si="121"/>
        <v>358214814</v>
      </c>
      <c r="E7657" s="6">
        <v>0.16680677157529328</v>
      </c>
      <c r="F7657" s="7">
        <v>-0.96686096414072298</v>
      </c>
    </row>
    <row r="7658" spans="4:6" x14ac:dyDescent="0.3">
      <c r="D7658" s="5">
        <f t="shared" si="121"/>
        <v>1996444597</v>
      </c>
      <c r="E7658" s="6">
        <v>0.92966696194342058</v>
      </c>
      <c r="F7658" s="7">
        <v>1.4733151550043191</v>
      </c>
    </row>
    <row r="7659" spans="4:6" x14ac:dyDescent="0.3">
      <c r="D7659" s="5">
        <f t="shared" si="121"/>
        <v>2048482662</v>
      </c>
      <c r="E7659" s="6">
        <v>0.95389907430289222</v>
      </c>
      <c r="F7659" s="7">
        <v>1.6838955764642629</v>
      </c>
    </row>
    <row r="7660" spans="4:6" x14ac:dyDescent="0.3">
      <c r="D7660" s="5">
        <f t="shared" si="121"/>
        <v>1422051287</v>
      </c>
      <c r="E7660" s="6">
        <v>0.66219423353876383</v>
      </c>
      <c r="F7660" s="7">
        <v>0.41845903319364791</v>
      </c>
    </row>
    <row r="7661" spans="4:6" x14ac:dyDescent="0.3">
      <c r="D7661" s="5">
        <f t="shared" si="121"/>
        <v>1670382069</v>
      </c>
      <c r="E7661" s="6">
        <v>0.77783226527071769</v>
      </c>
      <c r="F7661" s="7">
        <v>0.76489265255568928</v>
      </c>
    </row>
    <row r="7662" spans="4:6" x14ac:dyDescent="0.3">
      <c r="D7662" s="5">
        <f t="shared" si="121"/>
        <v>1591842437</v>
      </c>
      <c r="E7662" s="6">
        <v>0.74125939909486049</v>
      </c>
      <c r="F7662" s="7">
        <v>0.6472329301819969</v>
      </c>
    </row>
    <row r="7663" spans="4:6" x14ac:dyDescent="0.3">
      <c r="D7663" s="5">
        <f t="shared" si="121"/>
        <v>713903120</v>
      </c>
      <c r="E7663" s="6">
        <v>0.33243704618181757</v>
      </c>
      <c r="F7663" s="7">
        <v>-0.43319364905948105</v>
      </c>
    </row>
    <row r="7664" spans="4:6" x14ac:dyDescent="0.3">
      <c r="D7664" s="5">
        <f t="shared" si="121"/>
        <v>147422111</v>
      </c>
      <c r="E7664" s="6">
        <v>6.8648770049818578E-2</v>
      </c>
      <c r="F7664" s="7">
        <v>-1.4859303678874416</v>
      </c>
    </row>
    <row r="7665" spans="4:6" x14ac:dyDescent="0.3">
      <c r="D7665" s="5">
        <f t="shared" si="121"/>
        <v>1599397570</v>
      </c>
      <c r="E7665" s="6">
        <v>0.74477753205669817</v>
      </c>
      <c r="F7665" s="7">
        <v>0.65814504122635065</v>
      </c>
    </row>
    <row r="7666" spans="4:6" x14ac:dyDescent="0.3">
      <c r="D7666" s="5">
        <f t="shared" si="121"/>
        <v>335508173</v>
      </c>
      <c r="E7666" s="6">
        <v>0.15623316788695116</v>
      </c>
      <c r="F7666" s="7">
        <v>-1.0100604362756043</v>
      </c>
    </row>
    <row r="7667" spans="4:6" x14ac:dyDescent="0.3">
      <c r="D7667" s="5">
        <f t="shared" si="121"/>
        <v>1140836856</v>
      </c>
      <c r="E7667" s="6">
        <v>0.53124355946783308</v>
      </c>
      <c r="F7667" s="7">
        <v>7.8396219016186652E-2</v>
      </c>
    </row>
    <row r="7668" spans="4:6" x14ac:dyDescent="0.3">
      <c r="D7668" s="5">
        <f t="shared" si="121"/>
        <v>1412715955</v>
      </c>
      <c r="E7668" s="6">
        <v>0.65784713081815016</v>
      </c>
      <c r="F7668" s="7">
        <v>0.40659463489158543</v>
      </c>
    </row>
    <row r="7669" spans="4:6" x14ac:dyDescent="0.3">
      <c r="D7669" s="5">
        <f t="shared" si="121"/>
        <v>2016136967</v>
      </c>
      <c r="E7669" s="6">
        <v>0.93883693631630105</v>
      </c>
      <c r="F7669" s="7">
        <v>1.5450832524374414</v>
      </c>
    </row>
    <row r="7670" spans="4:6" x14ac:dyDescent="0.3">
      <c r="D7670" s="5">
        <f t="shared" si="121"/>
        <v>1283619311</v>
      </c>
      <c r="E7670" s="6">
        <v>0.59773182133001446</v>
      </c>
      <c r="F7670" s="7">
        <v>0.24748053053932428</v>
      </c>
    </row>
    <row r="7671" spans="4:6" x14ac:dyDescent="0.3">
      <c r="D7671" s="5">
        <f t="shared" si="121"/>
        <v>242094390</v>
      </c>
      <c r="E7671" s="6">
        <v>0.11273398540237359</v>
      </c>
      <c r="F7671" s="7">
        <v>-1.2121160237018258</v>
      </c>
    </row>
    <row r="7672" spans="4:6" x14ac:dyDescent="0.3">
      <c r="D7672" s="5">
        <f t="shared" si="121"/>
        <v>1679776363</v>
      </c>
      <c r="E7672" s="6">
        <v>0.78220682431217914</v>
      </c>
      <c r="F7672" s="7">
        <v>0.7796679450321472</v>
      </c>
    </row>
    <row r="7673" spans="4:6" x14ac:dyDescent="0.3">
      <c r="D7673" s="5">
        <f t="shared" si="121"/>
        <v>1944758594</v>
      </c>
      <c r="E7673" s="6">
        <v>0.90559879122823361</v>
      </c>
      <c r="F7673" s="7">
        <v>1.3141301261858835</v>
      </c>
    </row>
    <row r="7674" spans="4:6" x14ac:dyDescent="0.3">
      <c r="D7674" s="5">
        <f t="shared" si="121"/>
        <v>341946016</v>
      </c>
      <c r="E7674" s="6">
        <v>0.15923102214860826</v>
      </c>
      <c r="F7674" s="7">
        <v>-0.99762332891633232</v>
      </c>
    </row>
    <row r="7675" spans="4:6" x14ac:dyDescent="0.3">
      <c r="D7675" s="5">
        <f t="shared" si="121"/>
        <v>516827494</v>
      </c>
      <c r="E7675" s="6">
        <v>0.2406665563962111</v>
      </c>
      <c r="F7675" s="7">
        <v>-0.7041600407189027</v>
      </c>
    </row>
    <row r="7676" spans="4:6" x14ac:dyDescent="0.3">
      <c r="D7676" s="5">
        <f t="shared" si="121"/>
        <v>462435675</v>
      </c>
      <c r="E7676" s="6">
        <v>0.21533839191807283</v>
      </c>
      <c r="F7676" s="7">
        <v>-0.78803405932366566</v>
      </c>
    </row>
    <row r="7677" spans="4:6" x14ac:dyDescent="0.3">
      <c r="D7677" s="5">
        <f t="shared" si="121"/>
        <v>1287441007</v>
      </c>
      <c r="E7677" s="6">
        <v>0.59951143721073064</v>
      </c>
      <c r="F7677" s="7">
        <v>0.25208272080358141</v>
      </c>
    </row>
    <row r="7678" spans="4:6" x14ac:dyDescent="0.3">
      <c r="D7678" s="5">
        <f t="shared" si="121"/>
        <v>35588364</v>
      </c>
      <c r="E7678" s="6">
        <v>1.6572123408850399E-2</v>
      </c>
      <c r="F7678" s="7">
        <v>-2.1303315955310285</v>
      </c>
    </row>
    <row r="7679" spans="4:6" x14ac:dyDescent="0.3">
      <c r="D7679" s="5">
        <f t="shared" si="121"/>
        <v>2046484691</v>
      </c>
      <c r="E7679" s="6">
        <v>0.95296869655416228</v>
      </c>
      <c r="F7679" s="7">
        <v>1.6743460612703192</v>
      </c>
    </row>
    <row r="7680" spans="4:6" x14ac:dyDescent="0.3">
      <c r="D7680" s="5">
        <f t="shared" si="121"/>
        <v>1614757261</v>
      </c>
      <c r="E7680" s="6">
        <v>0.75192994554706849</v>
      </c>
      <c r="F7680" s="7">
        <v>0.68057553930425274</v>
      </c>
    </row>
    <row r="7681" spans="4:6" x14ac:dyDescent="0.3">
      <c r="D7681" s="5">
        <f t="shared" si="121"/>
        <v>881294219</v>
      </c>
      <c r="E7681" s="6">
        <v>0.41038460089860912</v>
      </c>
      <c r="F7681" s="7">
        <v>-0.22655575276165868</v>
      </c>
    </row>
    <row r="7682" spans="4:6" x14ac:dyDescent="0.3">
      <c r="D7682" s="5">
        <f t="shared" si="121"/>
        <v>1449681926</v>
      </c>
      <c r="E7682" s="6">
        <v>0.67506075247662212</v>
      </c>
      <c r="F7682" s="7">
        <v>0.4539309935738155</v>
      </c>
    </row>
    <row r="7683" spans="4:6" x14ac:dyDescent="0.3">
      <c r="D7683" s="5">
        <f t="shared" ref="D7683:D7746" si="122">MOD(D7682*$B$4,$B$5)</f>
        <v>1841612451</v>
      </c>
      <c r="E7683" s="6">
        <v>0.85756762545329301</v>
      </c>
      <c r="F7683" s="7">
        <v>1.0694548811620939</v>
      </c>
    </row>
    <row r="7684" spans="4:6" x14ac:dyDescent="0.3">
      <c r="D7684" s="5">
        <f t="shared" si="122"/>
        <v>1389054656</v>
      </c>
      <c r="E7684" s="6">
        <v>0.64682897985617538</v>
      </c>
      <c r="F7684" s="7">
        <v>0.37677335945050089</v>
      </c>
    </row>
    <row r="7685" spans="4:6" x14ac:dyDescent="0.3">
      <c r="D7685" s="5">
        <f t="shared" si="122"/>
        <v>175389495</v>
      </c>
      <c r="E7685" s="6">
        <v>8.1672098098017371E-2</v>
      </c>
      <c r="F7685" s="7">
        <v>-1.3939119467701131</v>
      </c>
    </row>
    <row r="7686" spans="4:6" x14ac:dyDescent="0.3">
      <c r="D7686" s="5">
        <f t="shared" si="122"/>
        <v>845776671</v>
      </c>
      <c r="E7686" s="6">
        <v>0.39384545375951141</v>
      </c>
      <c r="F7686" s="7">
        <v>-0.26931029886302116</v>
      </c>
    </row>
    <row r="7687" spans="4:6" x14ac:dyDescent="0.3">
      <c r="D7687" s="5">
        <f t="shared" si="122"/>
        <v>674072724</v>
      </c>
      <c r="E7687" s="6">
        <v>0.31388957268920686</v>
      </c>
      <c r="F7687" s="7">
        <v>-0.48485508421948004</v>
      </c>
    </row>
    <row r="7688" spans="4:6" x14ac:dyDescent="0.3">
      <c r="D7688" s="5">
        <f t="shared" si="122"/>
        <v>1639724507</v>
      </c>
      <c r="E7688" s="6">
        <v>0.76355622547078528</v>
      </c>
      <c r="F7688" s="7">
        <v>0.7177887531847964</v>
      </c>
    </row>
    <row r="7689" spans="4:6" x14ac:dyDescent="0.3">
      <c r="D7689" s="5">
        <f t="shared" si="122"/>
        <v>1336899918</v>
      </c>
      <c r="E7689" s="6">
        <v>0.62254253739727894</v>
      </c>
      <c r="F7689" s="7">
        <v>0.31216526933731542</v>
      </c>
    </row>
    <row r="7690" spans="4:6" x14ac:dyDescent="0.3">
      <c r="D7690" s="5">
        <f t="shared" si="122"/>
        <v>1612349428</v>
      </c>
      <c r="E7690" s="6">
        <v>0.75080871093162216</v>
      </c>
      <c r="F7690" s="7">
        <v>0.67703684382407114</v>
      </c>
    </row>
    <row r="7691" spans="4:6" x14ac:dyDescent="0.3">
      <c r="D7691" s="5">
        <f t="shared" si="122"/>
        <v>616904414</v>
      </c>
      <c r="E7691" s="6">
        <v>0.28726850383660618</v>
      </c>
      <c r="F7691" s="7">
        <v>-0.56138221192302562</v>
      </c>
    </row>
    <row r="7692" spans="4:6" x14ac:dyDescent="0.3">
      <c r="D7692" s="5">
        <f t="shared" si="122"/>
        <v>1584718892</v>
      </c>
      <c r="E7692" s="6">
        <v>0.73794223995687647</v>
      </c>
      <c r="F7692" s="7">
        <v>0.63701431373784922</v>
      </c>
    </row>
    <row r="7693" spans="4:6" x14ac:dyDescent="0.3">
      <c r="D7693" s="5">
        <f t="shared" si="122"/>
        <v>450645945</v>
      </c>
      <c r="E7693" s="6">
        <v>0.20984837106414919</v>
      </c>
      <c r="F7693" s="7">
        <v>-0.80694748034072827</v>
      </c>
    </row>
    <row r="7694" spans="4:6" x14ac:dyDescent="0.3">
      <c r="D7694" s="5">
        <f t="shared" si="122"/>
        <v>1268550632</v>
      </c>
      <c r="E7694" s="6">
        <v>0.59071492086231236</v>
      </c>
      <c r="F7694" s="7">
        <v>0.22938440215011471</v>
      </c>
    </row>
    <row r="7695" spans="4:6" x14ac:dyDescent="0.3">
      <c r="D7695" s="5">
        <f t="shared" si="122"/>
        <v>858846714</v>
      </c>
      <c r="E7695" s="6">
        <v>0.39993166681372716</v>
      </c>
      <c r="F7695" s="7">
        <v>-0.25352397912473623</v>
      </c>
    </row>
    <row r="7696" spans="4:6" x14ac:dyDescent="0.3">
      <c r="D7696" s="5">
        <f t="shared" si="122"/>
        <v>217926159</v>
      </c>
      <c r="E7696" s="6">
        <v>0.10147977583248147</v>
      </c>
      <c r="F7696" s="7">
        <v>-1.2731648473464148</v>
      </c>
    </row>
    <row r="7697" spans="4:6" x14ac:dyDescent="0.3">
      <c r="D7697" s="5">
        <f t="shared" si="122"/>
        <v>1138718083</v>
      </c>
      <c r="E7697" s="6">
        <v>0.53025692890422138</v>
      </c>
      <c r="F7697" s="7">
        <v>7.5915730065412315E-2</v>
      </c>
    </row>
    <row r="7698" spans="4:6" x14ac:dyDescent="0.3">
      <c r="D7698" s="5">
        <f t="shared" si="122"/>
        <v>69155881</v>
      </c>
      <c r="E7698" s="6">
        <v>3.2203216601352412E-2</v>
      </c>
      <c r="F7698" s="7">
        <v>-1.8493559393965033</v>
      </c>
    </row>
    <row r="7699" spans="4:6" x14ac:dyDescent="0.3">
      <c r="D7699" s="5">
        <f t="shared" si="122"/>
        <v>1033944313</v>
      </c>
      <c r="E7699" s="6">
        <v>0.48146784024449796</v>
      </c>
      <c r="F7699" s="7">
        <v>-4.6469955193274549E-2</v>
      </c>
    </row>
    <row r="7700" spans="4:6" x14ac:dyDescent="0.3">
      <c r="D7700" s="5">
        <f t="shared" si="122"/>
        <v>2005976543</v>
      </c>
      <c r="E7700" s="6">
        <v>0.93410562019246224</v>
      </c>
      <c r="F7700" s="7">
        <v>1.5070854350720122</v>
      </c>
    </row>
    <row r="7701" spans="4:6" x14ac:dyDescent="0.3">
      <c r="D7701" s="5">
        <f t="shared" si="122"/>
        <v>456063923</v>
      </c>
      <c r="E7701" s="6">
        <v>0.21237131367658388</v>
      </c>
      <c r="F7701" s="7">
        <v>-0.79822035475555586</v>
      </c>
    </row>
    <row r="7702" spans="4:6" x14ac:dyDescent="0.3">
      <c r="D7702" s="5">
        <f t="shared" si="122"/>
        <v>806761736</v>
      </c>
      <c r="E7702" s="6">
        <v>0.37567770888626362</v>
      </c>
      <c r="F7702" s="7">
        <v>-0.31685264231560634</v>
      </c>
    </row>
    <row r="7703" spans="4:6" x14ac:dyDescent="0.3">
      <c r="D7703" s="5">
        <f t="shared" si="122"/>
        <v>727303758</v>
      </c>
      <c r="E7703" s="6">
        <v>0.33867720452945421</v>
      </c>
      <c r="F7703" s="7">
        <v>-0.41607597567767335</v>
      </c>
    </row>
    <row r="7704" spans="4:6" x14ac:dyDescent="0.3">
      <c r="D7704" s="5">
        <f t="shared" si="122"/>
        <v>617041262</v>
      </c>
      <c r="E7704" s="6">
        <v>0.28733222865251101</v>
      </c>
      <c r="F7704" s="7">
        <v>-0.56119522566858593</v>
      </c>
    </row>
    <row r="7705" spans="4:6" x14ac:dyDescent="0.3">
      <c r="D7705" s="5">
        <f t="shared" si="122"/>
        <v>1748057759</v>
      </c>
      <c r="E7705" s="6">
        <v>0.81400282710232108</v>
      </c>
      <c r="F7705" s="7">
        <v>0.89274388018883122</v>
      </c>
    </row>
    <row r="7706" spans="4:6" x14ac:dyDescent="0.3">
      <c r="D7706" s="5">
        <f t="shared" si="122"/>
        <v>1568626765</v>
      </c>
      <c r="E7706" s="6">
        <v>0.73044875937555798</v>
      </c>
      <c r="F7706" s="7">
        <v>0.61417077816872934</v>
      </c>
    </row>
    <row r="7707" spans="4:6" x14ac:dyDescent="0.3">
      <c r="D7707" s="5">
        <f t="shared" si="122"/>
        <v>1056663742</v>
      </c>
      <c r="E7707" s="6">
        <v>0.49204739880938769</v>
      </c>
      <c r="F7707" s="7">
        <v>-1.9935535404464119E-2</v>
      </c>
    </row>
    <row r="7708" spans="4:6" x14ac:dyDescent="0.3">
      <c r="D7708" s="5">
        <f t="shared" si="122"/>
        <v>1331390185</v>
      </c>
      <c r="E7708" s="6">
        <v>0.61997686803338758</v>
      </c>
      <c r="F7708" s="7">
        <v>0.30542003585615268</v>
      </c>
    </row>
    <row r="7709" spans="4:6" x14ac:dyDescent="0.3">
      <c r="D7709" s="5">
        <f t="shared" si="122"/>
        <v>1940000013</v>
      </c>
      <c r="E7709" s="6">
        <v>0.90338290427195178</v>
      </c>
      <c r="F7709" s="7">
        <v>1.3010708880364754</v>
      </c>
    </row>
    <row r="7710" spans="4:6" x14ac:dyDescent="0.3">
      <c r="D7710" s="5">
        <f t="shared" si="122"/>
        <v>421232794</v>
      </c>
      <c r="E7710" s="6">
        <v>0.19615180529295634</v>
      </c>
      <c r="F7710" s="7">
        <v>-0.85544722230267067</v>
      </c>
    </row>
    <row r="7711" spans="4:6" x14ac:dyDescent="0.3">
      <c r="D7711" s="5">
        <f t="shared" si="122"/>
        <v>953029378</v>
      </c>
      <c r="E7711" s="6">
        <v>0.44378888741488465</v>
      </c>
      <c r="F7711" s="7">
        <v>-0.14136984546718934</v>
      </c>
    </row>
    <row r="7712" spans="4:6" x14ac:dyDescent="0.3">
      <c r="D7712" s="5">
        <f t="shared" si="122"/>
        <v>286419404</v>
      </c>
      <c r="E7712" s="6">
        <v>0.13337442850077005</v>
      </c>
      <c r="F7712" s="7">
        <v>-1.110580739520054</v>
      </c>
    </row>
    <row r="7713" spans="4:6" x14ac:dyDescent="0.3">
      <c r="D7713" s="5">
        <f t="shared" si="122"/>
        <v>251331098</v>
      </c>
      <c r="E7713" s="6">
        <v>0.11703516274414506</v>
      </c>
      <c r="F7713" s="7">
        <v>-1.1899391092147449</v>
      </c>
    </row>
    <row r="7714" spans="4:6" x14ac:dyDescent="0.3">
      <c r="D7714" s="5">
        <f t="shared" si="122"/>
        <v>868309655</v>
      </c>
      <c r="E7714" s="6">
        <v>0.40433819210560823</v>
      </c>
      <c r="F7714" s="7">
        <v>-0.24213393483517054</v>
      </c>
    </row>
    <row r="7715" spans="4:6" x14ac:dyDescent="0.3">
      <c r="D7715" s="5">
        <f t="shared" si="122"/>
        <v>1737018006</v>
      </c>
      <c r="E7715" s="6">
        <v>0.80886204150399388</v>
      </c>
      <c r="F7715" s="7">
        <v>0.87371052631974355</v>
      </c>
    </row>
    <row r="7716" spans="4:6" x14ac:dyDescent="0.3">
      <c r="D7716" s="5">
        <f t="shared" si="122"/>
        <v>1244654158</v>
      </c>
      <c r="E7716" s="6">
        <v>0.57958725800699296</v>
      </c>
      <c r="F7716" s="7">
        <v>0.20083769892833153</v>
      </c>
    </row>
    <row r="7717" spans="4:6" x14ac:dyDescent="0.3">
      <c r="D7717" s="5">
        <f t="shared" si="122"/>
        <v>550868699</v>
      </c>
      <c r="E7717" s="6">
        <v>0.25651822775278077</v>
      </c>
      <c r="F7717" s="7">
        <v>-0.65411696011393505</v>
      </c>
    </row>
    <row r="7718" spans="4:6" x14ac:dyDescent="0.3">
      <c r="D7718" s="5">
        <f t="shared" si="122"/>
        <v>840452275</v>
      </c>
      <c r="E7718" s="6">
        <v>0.39136608866170614</v>
      </c>
      <c r="F7718" s="7">
        <v>-0.27576030060668039</v>
      </c>
    </row>
    <row r="7719" spans="4:6" x14ac:dyDescent="0.3">
      <c r="D7719" s="5">
        <f t="shared" si="122"/>
        <v>1358191048</v>
      </c>
      <c r="E7719" s="6">
        <v>0.63245699241054898</v>
      </c>
      <c r="F7719" s="7">
        <v>0.33836782818794586</v>
      </c>
    </row>
    <row r="7720" spans="4:6" x14ac:dyDescent="0.3">
      <c r="D7720" s="5">
        <f t="shared" si="122"/>
        <v>711818745</v>
      </c>
      <c r="E7720" s="6">
        <v>0.33146643343518156</v>
      </c>
      <c r="F7720" s="7">
        <v>-0.43586749931102209</v>
      </c>
    </row>
    <row r="7721" spans="4:6" x14ac:dyDescent="0.3">
      <c r="D7721" s="5">
        <f t="shared" si="122"/>
        <v>464287895</v>
      </c>
      <c r="E7721" s="6">
        <v>0.21620089906845325</v>
      </c>
      <c r="F7721" s="7">
        <v>-0.78508830159709064</v>
      </c>
    </row>
    <row r="7722" spans="4:6" x14ac:dyDescent="0.3">
      <c r="D7722" s="5">
        <f t="shared" si="122"/>
        <v>501639453</v>
      </c>
      <c r="E7722" s="6">
        <v>0.23359407366588159</v>
      </c>
      <c r="F7722" s="7">
        <v>-0.7270617201188061</v>
      </c>
    </row>
    <row r="7723" spans="4:6" x14ac:dyDescent="0.3">
      <c r="D7723" s="5">
        <f t="shared" si="122"/>
        <v>1759915838</v>
      </c>
      <c r="E7723" s="6">
        <v>0.8195246754396005</v>
      </c>
      <c r="F7723" s="7">
        <v>0.913555136828756</v>
      </c>
    </row>
    <row r="7724" spans="4:6" x14ac:dyDescent="0.3">
      <c r="D7724" s="5">
        <f t="shared" si="122"/>
        <v>591824425</v>
      </c>
      <c r="E7724" s="6">
        <v>0.2755897238623255</v>
      </c>
      <c r="F7724" s="7">
        <v>-0.59599368156865173</v>
      </c>
    </row>
    <row r="7725" spans="4:6" x14ac:dyDescent="0.3">
      <c r="D7725" s="5">
        <f t="shared" si="122"/>
        <v>2129346781</v>
      </c>
      <c r="E7725" s="6">
        <v>0.99155436408850772</v>
      </c>
      <c r="F7725" s="7">
        <v>2.3890659087482877</v>
      </c>
    </row>
    <row r="7726" spans="4:6" x14ac:dyDescent="0.3">
      <c r="D7726" s="5">
        <f t="shared" si="122"/>
        <v>688669290</v>
      </c>
      <c r="E7726" s="6">
        <v>0.32068662840936951</v>
      </c>
      <c r="F7726" s="7">
        <v>-0.46577961649696858</v>
      </c>
    </row>
    <row r="7727" spans="4:6" x14ac:dyDescent="0.3">
      <c r="D7727" s="5">
        <f t="shared" si="122"/>
        <v>1855925677</v>
      </c>
      <c r="E7727" s="6">
        <v>0.86423274070418699</v>
      </c>
      <c r="F7727" s="7">
        <v>1.0995355910229387</v>
      </c>
    </row>
    <row r="7728" spans="4:6" x14ac:dyDescent="0.3">
      <c r="D7728" s="5">
        <f t="shared" si="122"/>
        <v>813052568</v>
      </c>
      <c r="E7728" s="6">
        <v>0.37860710581634854</v>
      </c>
      <c r="F7728" s="7">
        <v>-0.309141079539687</v>
      </c>
    </row>
    <row r="7729" spans="4:6" x14ac:dyDescent="0.3">
      <c r="D7729" s="5">
        <f t="shared" si="122"/>
        <v>1596861003</v>
      </c>
      <c r="E7729" s="6">
        <v>0.74359635100103572</v>
      </c>
      <c r="F7729" s="7">
        <v>0.65447271849566102</v>
      </c>
    </row>
    <row r="7730" spans="4:6" x14ac:dyDescent="0.3">
      <c r="D7730" s="5">
        <f t="shared" si="122"/>
        <v>299450395</v>
      </c>
      <c r="E7730" s="6">
        <v>0.1394424565503769</v>
      </c>
      <c r="F7730" s="7">
        <v>-1.0828276885924086</v>
      </c>
    </row>
    <row r="7731" spans="4:6" x14ac:dyDescent="0.3">
      <c r="D7731" s="5">
        <f t="shared" si="122"/>
        <v>57589088</v>
      </c>
      <c r="E7731" s="6">
        <v>2.6817008877933965E-2</v>
      </c>
      <c r="F7731" s="7">
        <v>-1.9297806845318415</v>
      </c>
    </row>
    <row r="7732" spans="4:6" x14ac:dyDescent="0.3">
      <c r="D7732" s="5">
        <f t="shared" si="122"/>
        <v>1039027630</v>
      </c>
      <c r="E7732" s="6">
        <v>0.48383494418471579</v>
      </c>
      <c r="F7732" s="7">
        <v>-4.0530880266156498E-2</v>
      </c>
    </row>
    <row r="7733" spans="4:6" x14ac:dyDescent="0.3">
      <c r="D7733" s="5">
        <f t="shared" si="122"/>
        <v>422152045</v>
      </c>
      <c r="E7733" s="6">
        <v>0.19657986489737395</v>
      </c>
      <c r="F7733" s="7">
        <v>-0.8539012087182607</v>
      </c>
    </row>
    <row r="7734" spans="4:6" x14ac:dyDescent="0.3">
      <c r="D7734" s="5">
        <f t="shared" si="122"/>
        <v>229037812</v>
      </c>
      <c r="E7734" s="6">
        <v>0.10665404247739729</v>
      </c>
      <c r="F7734" s="7">
        <v>-1.2445204302496184</v>
      </c>
    </row>
    <row r="7735" spans="4:6" x14ac:dyDescent="0.3">
      <c r="D7735" s="5">
        <f t="shared" si="122"/>
        <v>638408296</v>
      </c>
      <c r="E7735" s="6">
        <v>0.29728202922016572</v>
      </c>
      <c r="F7735" s="7">
        <v>-0.53223382508199057</v>
      </c>
    </row>
    <row r="7736" spans="4:6" x14ac:dyDescent="0.3">
      <c r="D7736" s="5">
        <f t="shared" si="122"/>
        <v>216521766</v>
      </c>
      <c r="E7736" s="6">
        <v>0.10082580437960643</v>
      </c>
      <c r="F7736" s="7">
        <v>-1.2768601965769246</v>
      </c>
    </row>
    <row r="7737" spans="4:6" x14ac:dyDescent="0.3">
      <c r="D7737" s="5">
        <f t="shared" si="122"/>
        <v>2066740284</v>
      </c>
      <c r="E7737" s="6">
        <v>0.96240094207450833</v>
      </c>
      <c r="F7737" s="7">
        <v>1.779254079151904</v>
      </c>
    </row>
    <row r="7738" spans="4:6" x14ac:dyDescent="0.3">
      <c r="D7738" s="5">
        <f t="shared" si="122"/>
        <v>119943932</v>
      </c>
      <c r="E7738" s="6">
        <v>5.5853245831889331E-2</v>
      </c>
      <c r="F7738" s="7">
        <v>-1.5905695061861407</v>
      </c>
    </row>
    <row r="7739" spans="4:6" x14ac:dyDescent="0.3">
      <c r="D7739" s="5">
        <f t="shared" si="122"/>
        <v>197629260</v>
      </c>
      <c r="E7739" s="6">
        <v>9.2028295706983926E-2</v>
      </c>
      <c r="F7739" s="7">
        <v>-1.3283679214625115</v>
      </c>
    </row>
    <row r="7740" spans="4:6" x14ac:dyDescent="0.3">
      <c r="D7740" s="5">
        <f t="shared" si="122"/>
        <v>639649486</v>
      </c>
      <c r="E7740" s="6">
        <v>0.29786000335389751</v>
      </c>
      <c r="F7740" s="7">
        <v>-0.53056535812201899</v>
      </c>
    </row>
    <row r="7741" spans="4:6" x14ac:dyDescent="0.3">
      <c r="D7741" s="5">
        <f t="shared" si="122"/>
        <v>462140</v>
      </c>
      <c r="E7741" s="6">
        <v>2.152007075168199E-4</v>
      </c>
      <c r="F7741" s="7">
        <v>-3.5207048403068106</v>
      </c>
    </row>
    <row r="7742" spans="4:6" x14ac:dyDescent="0.3">
      <c r="D7742" s="5">
        <f t="shared" si="122"/>
        <v>833123470</v>
      </c>
      <c r="E7742" s="6">
        <v>0.38795334788780039</v>
      </c>
      <c r="F7742" s="7">
        <v>-0.28465731514135961</v>
      </c>
    </row>
    <row r="7743" spans="4:6" x14ac:dyDescent="0.3">
      <c r="D7743" s="5">
        <f t="shared" si="122"/>
        <v>1924246648</v>
      </c>
      <c r="E7743" s="6">
        <v>0.89604717203979112</v>
      </c>
      <c r="F7743" s="7">
        <v>1.2593452494444792</v>
      </c>
    </row>
    <row r="7744" spans="4:6" x14ac:dyDescent="0.3">
      <c r="D7744" s="5">
        <f t="shared" si="122"/>
        <v>199761917</v>
      </c>
      <c r="E7744" s="6">
        <v>9.3021391511914686E-2</v>
      </c>
      <c r="F7744" s="7">
        <v>-1.3223765816328623</v>
      </c>
    </row>
    <row r="7745" spans="4:6" x14ac:dyDescent="0.3">
      <c r="D7745" s="5">
        <f t="shared" si="122"/>
        <v>505920477</v>
      </c>
      <c r="E7745" s="6">
        <v>0.23558758081457351</v>
      </c>
      <c r="F7745" s="7">
        <v>-0.72056830289524154</v>
      </c>
    </row>
    <row r="7746" spans="4:6" x14ac:dyDescent="0.3">
      <c r="D7746" s="5">
        <f t="shared" si="122"/>
        <v>103311583</v>
      </c>
      <c r="E7746" s="6">
        <v>4.8108204778384608E-2</v>
      </c>
      <c r="F7746" s="7">
        <v>-1.6634799074334325</v>
      </c>
    </row>
    <row r="7747" spans="4:6" x14ac:dyDescent="0.3">
      <c r="D7747" s="5">
        <f t="shared" ref="D7747:D7810" si="123">MOD(D7746*$B$4,$B$5)</f>
        <v>496394659</v>
      </c>
      <c r="E7747" s="6">
        <v>0.23115177613790314</v>
      </c>
      <c r="F7747" s="7">
        <v>-0.7350590171318504</v>
      </c>
    </row>
    <row r="7748" spans="4:6" x14ac:dyDescent="0.3">
      <c r="D7748" s="5">
        <f t="shared" si="123"/>
        <v>1991535010</v>
      </c>
      <c r="E7748" s="6">
        <v>0.92738075733872205</v>
      </c>
      <c r="F7748" s="7">
        <v>1.4565577939728855</v>
      </c>
    </row>
    <row r="7749" spans="4:6" x14ac:dyDescent="0.3">
      <c r="D7749" s="5">
        <f t="shared" si="123"/>
        <v>1281009755</v>
      </c>
      <c r="E7749" s="6">
        <v>0.59651665212262106</v>
      </c>
      <c r="F7749" s="7">
        <v>0.24434104699674122</v>
      </c>
    </row>
    <row r="7750" spans="4:6" x14ac:dyDescent="0.3">
      <c r="D7750" s="5">
        <f t="shared" si="123"/>
        <v>977751887</v>
      </c>
      <c r="E7750" s="6">
        <v>0.45530120279202352</v>
      </c>
      <c r="F7750" s="7">
        <v>-0.1122787307170702</v>
      </c>
    </row>
    <row r="7751" spans="4:6" x14ac:dyDescent="0.3">
      <c r="D7751" s="5">
        <f t="shared" si="123"/>
        <v>1813227258</v>
      </c>
      <c r="E7751" s="6">
        <v>0.84434973992812423</v>
      </c>
      <c r="F7751" s="7">
        <v>1.0124969167795459</v>
      </c>
    </row>
    <row r="7752" spans="4:6" x14ac:dyDescent="0.3">
      <c r="D7752" s="5">
        <f t="shared" si="123"/>
        <v>1301970139</v>
      </c>
      <c r="E7752" s="6">
        <v>0.60627709152761577</v>
      </c>
      <c r="F7752" s="7">
        <v>0.26962883187341657</v>
      </c>
    </row>
    <row r="7753" spans="4:6" x14ac:dyDescent="0.3">
      <c r="D7753" s="5">
        <f t="shared" si="123"/>
        <v>1291650214</v>
      </c>
      <c r="E7753" s="6">
        <v>0.60147150196272092</v>
      </c>
      <c r="F7753" s="7">
        <v>0.25715775254148276</v>
      </c>
    </row>
    <row r="7754" spans="4:6" x14ac:dyDescent="0.3">
      <c r="D7754" s="5">
        <f t="shared" si="123"/>
        <v>1354756643</v>
      </c>
      <c r="E7754" s="6">
        <v>0.63085772295562337</v>
      </c>
      <c r="F7754" s="7">
        <v>0.33412590346693227</v>
      </c>
    </row>
    <row r="7755" spans="4:6" x14ac:dyDescent="0.3">
      <c r="D7755" s="5">
        <f t="shared" si="123"/>
        <v>285895809</v>
      </c>
      <c r="E7755" s="6">
        <v>0.13313061057881509</v>
      </c>
      <c r="F7755" s="7">
        <v>-1.1117138076342641</v>
      </c>
    </row>
    <row r="7756" spans="4:6" x14ac:dyDescent="0.3">
      <c r="D7756" s="5">
        <f t="shared" si="123"/>
        <v>746680617</v>
      </c>
      <c r="E7756" s="6">
        <v>0.3477002576437781</v>
      </c>
      <c r="F7756" s="7">
        <v>-0.39153676963510048</v>
      </c>
    </row>
    <row r="7757" spans="4:6" x14ac:dyDescent="0.3">
      <c r="D7757" s="5">
        <f t="shared" si="123"/>
        <v>1802015606</v>
      </c>
      <c r="E7757" s="6">
        <v>0.83912890762009551</v>
      </c>
      <c r="F7757" s="7">
        <v>0.99088408435098196</v>
      </c>
    </row>
    <row r="7758" spans="4:6" x14ac:dyDescent="0.3">
      <c r="D7758" s="5">
        <f t="shared" si="123"/>
        <v>1270195491</v>
      </c>
      <c r="E7758" s="6">
        <v>0.5914808680224054</v>
      </c>
      <c r="F7758" s="7">
        <v>0.23135597535513491</v>
      </c>
    </row>
    <row r="7759" spans="4:6" x14ac:dyDescent="0.3">
      <c r="D7759" s="5">
        <f t="shared" si="123"/>
        <v>800940564</v>
      </c>
      <c r="E7759" s="6">
        <v>0.37296701443657931</v>
      </c>
      <c r="F7759" s="7">
        <v>-0.32400529050185334</v>
      </c>
    </row>
    <row r="7760" spans="4:6" x14ac:dyDescent="0.3">
      <c r="D7760" s="5">
        <f t="shared" si="123"/>
        <v>1053867903</v>
      </c>
      <c r="E7760" s="6">
        <v>0.49074548482033004</v>
      </c>
      <c r="F7760" s="7">
        <v>-2.3199710366077805E-2</v>
      </c>
    </row>
    <row r="7761" spans="4:6" x14ac:dyDescent="0.3">
      <c r="D7761" s="5">
        <f t="shared" si="123"/>
        <v>1664915577</v>
      </c>
      <c r="E7761" s="6">
        <v>0.77528673156656946</v>
      </c>
      <c r="F7761" s="7">
        <v>0.75637142259927059</v>
      </c>
    </row>
    <row r="7762" spans="4:6" x14ac:dyDescent="0.3">
      <c r="D7762" s="5">
        <f t="shared" si="123"/>
        <v>1859295686</v>
      </c>
      <c r="E7762" s="6">
        <v>0.86580202343482715</v>
      </c>
      <c r="F7762" s="7">
        <v>1.106764054420289</v>
      </c>
    </row>
    <row r="7763" spans="4:6" x14ac:dyDescent="0.3">
      <c r="D7763" s="5">
        <f t="shared" si="123"/>
        <v>277999835</v>
      </c>
      <c r="E7763" s="6">
        <v>0.12945376115800231</v>
      </c>
      <c r="F7763" s="7">
        <v>-1.1289770331289348</v>
      </c>
    </row>
    <row r="7764" spans="4:6" x14ac:dyDescent="0.3">
      <c r="D7764" s="5">
        <f t="shared" si="123"/>
        <v>1852208829</v>
      </c>
      <c r="E7764" s="6">
        <v>0.86250194847816786</v>
      </c>
      <c r="F7764" s="7">
        <v>1.0916292297625294</v>
      </c>
    </row>
    <row r="7765" spans="4:6" x14ac:dyDescent="0.3">
      <c r="D7765" s="5">
        <f t="shared" si="123"/>
        <v>1785709108</v>
      </c>
      <c r="E7765" s="6">
        <v>0.83153560276286265</v>
      </c>
      <c r="F7765" s="7">
        <v>0.96025121905229593</v>
      </c>
    </row>
    <row r="7766" spans="4:6" x14ac:dyDescent="0.3">
      <c r="D7766" s="5">
        <f t="shared" si="123"/>
        <v>118245335</v>
      </c>
      <c r="E7766" s="6">
        <v>5.5062274965515613E-2</v>
      </c>
      <c r="F7766" s="7">
        <v>-1.5976335738751646</v>
      </c>
    </row>
    <row r="7767" spans="4:6" x14ac:dyDescent="0.3">
      <c r="D7767" s="5">
        <f t="shared" si="123"/>
        <v>1956515706</v>
      </c>
      <c r="E7767" s="6">
        <v>0.91107362314227369</v>
      </c>
      <c r="F7767" s="7">
        <v>1.3473959206849384</v>
      </c>
    </row>
    <row r="7768" spans="4:6" x14ac:dyDescent="0.3">
      <c r="D7768" s="5">
        <f t="shared" si="123"/>
        <v>933816560</v>
      </c>
      <c r="E7768" s="6">
        <v>0.43484222184386312</v>
      </c>
      <c r="F7768" s="7">
        <v>-0.16405932264007486</v>
      </c>
    </row>
    <row r="7769" spans="4:6" x14ac:dyDescent="0.3">
      <c r="D7769" s="5">
        <f t="shared" si="123"/>
        <v>577417230</v>
      </c>
      <c r="E7769" s="6">
        <v>0.26888085088588376</v>
      </c>
      <c r="F7769" s="7">
        <v>-0.61620125269067194</v>
      </c>
    </row>
    <row r="7770" spans="4:6" x14ac:dyDescent="0.3">
      <c r="D7770" s="5">
        <f t="shared" si="123"/>
        <v>316854917</v>
      </c>
      <c r="E7770" s="6">
        <v>0.14754706867742079</v>
      </c>
      <c r="F7770" s="7">
        <v>-1.0470117968765928</v>
      </c>
    </row>
    <row r="7771" spans="4:6" x14ac:dyDescent="0.3">
      <c r="D7771" s="5">
        <f t="shared" si="123"/>
        <v>525164573</v>
      </c>
      <c r="E7771" s="6">
        <v>0.24454881133935302</v>
      </c>
      <c r="F7771" s="7">
        <v>-0.69174477570699522</v>
      </c>
    </row>
    <row r="7772" spans="4:6" x14ac:dyDescent="0.3">
      <c r="D7772" s="5">
        <f t="shared" si="123"/>
        <v>1322134095</v>
      </c>
      <c r="E7772" s="6">
        <v>0.61566666524453706</v>
      </c>
      <c r="F7772" s="7">
        <v>0.29411939687337557</v>
      </c>
    </row>
    <row r="7773" spans="4:6" x14ac:dyDescent="0.3">
      <c r="D7773" s="5">
        <f t="shared" si="123"/>
        <v>1815878199</v>
      </c>
      <c r="E7773" s="6">
        <v>0.84558418052791073</v>
      </c>
      <c r="F7773" s="7">
        <v>1.0176766679008533</v>
      </c>
    </row>
    <row r="7774" spans="4:6" x14ac:dyDescent="0.3">
      <c r="D7774" s="5">
        <f t="shared" si="123"/>
        <v>416524330</v>
      </c>
      <c r="E7774" s="6">
        <v>0.19395925588343224</v>
      </c>
      <c r="F7774" s="7">
        <v>-0.86339830370806991</v>
      </c>
    </row>
    <row r="7775" spans="4:6" x14ac:dyDescent="0.3">
      <c r="D7775" s="5">
        <f t="shared" si="123"/>
        <v>1304030216</v>
      </c>
      <c r="E7775" s="6">
        <v>0.60723638963628224</v>
      </c>
      <c r="F7775" s="7">
        <v>0.2721232919289211</v>
      </c>
    </row>
    <row r="7776" spans="4:6" x14ac:dyDescent="0.3">
      <c r="D7776" s="5">
        <f t="shared" si="123"/>
        <v>1949379319</v>
      </c>
      <c r="E7776" s="6">
        <v>0.90775048398203262</v>
      </c>
      <c r="F7776" s="7">
        <v>1.3270291745966034</v>
      </c>
    </row>
    <row r="7777" spans="4:6" x14ac:dyDescent="0.3">
      <c r="D7777" s="5">
        <f t="shared" si="123"/>
        <v>50663203</v>
      </c>
      <c r="E7777" s="6">
        <v>2.3591892350084978E-2</v>
      </c>
      <c r="F7777" s="7">
        <v>-1.984646772027777</v>
      </c>
    </row>
    <row r="7778" spans="4:6" x14ac:dyDescent="0.3">
      <c r="D7778" s="5">
        <f t="shared" si="123"/>
        <v>1727081727</v>
      </c>
      <c r="E7778" s="6">
        <v>0.8042351010294958</v>
      </c>
      <c r="F7778" s="7">
        <v>0.85684636479703125</v>
      </c>
    </row>
    <row r="7779" spans="4:6" x14ac:dyDescent="0.3">
      <c r="D7779" s="5">
        <f t="shared" si="123"/>
        <v>499383830</v>
      </c>
      <c r="E7779" s="6">
        <v>0.23254371735504242</v>
      </c>
      <c r="F7779" s="7">
        <v>-0.73049538202237008</v>
      </c>
    </row>
    <row r="7780" spans="4:6" x14ac:dyDescent="0.3">
      <c r="D7780" s="5">
        <f t="shared" si="123"/>
        <v>252920355</v>
      </c>
      <c r="E7780" s="6">
        <v>0.11777521820531713</v>
      </c>
      <c r="F7780" s="7">
        <v>-1.1861819915728575</v>
      </c>
    </row>
    <row r="7781" spans="4:6" x14ac:dyDescent="0.3">
      <c r="D7781" s="5">
        <f t="shared" si="123"/>
        <v>273923010</v>
      </c>
      <c r="E7781" s="6">
        <v>0.1275553415786059</v>
      </c>
      <c r="F7781" s="7">
        <v>-1.1380234677047145</v>
      </c>
    </row>
    <row r="7782" spans="4:6" x14ac:dyDescent="0.3">
      <c r="D7782" s="5">
        <f t="shared" si="123"/>
        <v>480801131</v>
      </c>
      <c r="E7782" s="6">
        <v>0.22389047380899124</v>
      </c>
      <c r="F7782" s="7">
        <v>-0.75911971338406214</v>
      </c>
    </row>
    <row r="7783" spans="4:6" x14ac:dyDescent="0.3">
      <c r="D7783" s="5">
        <f t="shared" si="123"/>
        <v>895621372</v>
      </c>
      <c r="E7783" s="6">
        <v>0.41705620141425748</v>
      </c>
      <c r="F7783" s="7">
        <v>-0.20943022105417508</v>
      </c>
    </row>
    <row r="7784" spans="4:6" x14ac:dyDescent="0.3">
      <c r="D7784" s="5">
        <f t="shared" si="123"/>
        <v>1545950055</v>
      </c>
      <c r="E7784" s="6">
        <v>0.71988909339521923</v>
      </c>
      <c r="F7784" s="7">
        <v>0.58251207094051183</v>
      </c>
    </row>
    <row r="7785" spans="4:6" x14ac:dyDescent="0.3">
      <c r="D7785" s="5">
        <f t="shared" si="123"/>
        <v>1645855302</v>
      </c>
      <c r="E7785" s="6">
        <v>0.76641109936536389</v>
      </c>
      <c r="F7785" s="7">
        <v>0.72707860996926188</v>
      </c>
    </row>
    <row r="7786" spans="4:6" x14ac:dyDescent="0.3">
      <c r="D7786" s="5">
        <f t="shared" si="123"/>
        <v>923762077</v>
      </c>
      <c r="E7786" s="6">
        <v>0.43016023834250888</v>
      </c>
      <c r="F7786" s="7">
        <v>-0.17596622529018768</v>
      </c>
    </row>
    <row r="7787" spans="4:6" x14ac:dyDescent="0.3">
      <c r="D7787" s="5">
        <f t="shared" si="123"/>
        <v>568772559</v>
      </c>
      <c r="E7787" s="6">
        <v>0.26485536225592288</v>
      </c>
      <c r="F7787" s="7">
        <v>-0.62844765896283017</v>
      </c>
    </row>
    <row r="7788" spans="4:6" x14ac:dyDescent="0.3">
      <c r="D7788" s="5">
        <f t="shared" si="123"/>
        <v>1789252241</v>
      </c>
      <c r="E7788" s="6">
        <v>0.83318550263828184</v>
      </c>
      <c r="F7788" s="7">
        <v>0.96683005978069037</v>
      </c>
    </row>
    <row r="7789" spans="4:6" x14ac:dyDescent="0.3">
      <c r="D7789" s="5">
        <f t="shared" si="123"/>
        <v>1497610265</v>
      </c>
      <c r="E7789" s="6">
        <v>0.69737912453466944</v>
      </c>
      <c r="F7789" s="7">
        <v>0.5168773913923369</v>
      </c>
    </row>
    <row r="7790" spans="4:6" x14ac:dyDescent="0.3">
      <c r="D7790" s="5">
        <f t="shared" si="123"/>
        <v>403092854</v>
      </c>
      <c r="E7790" s="6">
        <v>0.18770473747300426</v>
      </c>
      <c r="F7790" s="7">
        <v>-0.88638615920554098</v>
      </c>
    </row>
    <row r="7791" spans="4:6" x14ac:dyDescent="0.3">
      <c r="D7791" s="5">
        <f t="shared" si="123"/>
        <v>1493313614</v>
      </c>
      <c r="E7791" s="6">
        <v>0.69537834049703395</v>
      </c>
      <c r="F7791" s="7">
        <v>0.51115386742606728</v>
      </c>
    </row>
    <row r="7792" spans="4:6" x14ac:dyDescent="0.3">
      <c r="D7792" s="5">
        <f t="shared" si="123"/>
        <v>1305366192</v>
      </c>
      <c r="E7792" s="6">
        <v>0.60785850194083391</v>
      </c>
      <c r="F7792" s="7">
        <v>0.27374187332303085</v>
      </c>
    </row>
    <row r="7793" spans="4:6" x14ac:dyDescent="0.3">
      <c r="D7793" s="5">
        <f t="shared" si="123"/>
        <v>2013767405</v>
      </c>
      <c r="E7793" s="6">
        <v>0.93773352302399793</v>
      </c>
      <c r="F7793" s="7">
        <v>1.5360221255088169</v>
      </c>
    </row>
    <row r="7794" spans="4:6" x14ac:dyDescent="0.3">
      <c r="D7794" s="5">
        <f t="shared" si="123"/>
        <v>719125300</v>
      </c>
      <c r="E7794" s="6">
        <v>0.33486881324543505</v>
      </c>
      <c r="F7794" s="7">
        <v>-0.42650812818502282</v>
      </c>
    </row>
    <row r="7795" spans="4:6" x14ac:dyDescent="0.3">
      <c r="D7795" s="5">
        <f t="shared" si="123"/>
        <v>971686192</v>
      </c>
      <c r="E7795" s="6">
        <v>0.45247664344727678</v>
      </c>
      <c r="F7795" s="7">
        <v>-0.1194065315449232</v>
      </c>
    </row>
    <row r="7796" spans="4:6" x14ac:dyDescent="0.3">
      <c r="D7796" s="5">
        <f t="shared" si="123"/>
        <v>1073839905</v>
      </c>
      <c r="E7796" s="6">
        <v>0.50004567299042424</v>
      </c>
      <c r="F7796" s="7">
        <v>1.1448520943443931E-4</v>
      </c>
    </row>
    <row r="7797" spans="4:6" x14ac:dyDescent="0.3">
      <c r="D7797" s="5">
        <f t="shared" si="123"/>
        <v>1513266616</v>
      </c>
      <c r="E7797" s="6">
        <v>0.70466968110266115</v>
      </c>
      <c r="F7797" s="7">
        <v>0.53787892682151728</v>
      </c>
    </row>
    <row r="7798" spans="4:6" x14ac:dyDescent="0.3">
      <c r="D7798" s="5">
        <f t="shared" si="123"/>
        <v>236568231</v>
      </c>
      <c r="E7798" s="6">
        <v>0.11016066708616974</v>
      </c>
      <c r="F7798" s="7">
        <v>-1.2256741168453462</v>
      </c>
    </row>
    <row r="7799" spans="4:6" x14ac:dyDescent="0.3">
      <c r="D7799" s="5">
        <f t="shared" si="123"/>
        <v>1214527502</v>
      </c>
      <c r="E7799" s="6">
        <v>0.5655584405786902</v>
      </c>
      <c r="F7799" s="7">
        <v>0.16507732669028627</v>
      </c>
    </row>
    <row r="7800" spans="4:6" x14ac:dyDescent="0.3">
      <c r="D7800" s="5">
        <f t="shared" si="123"/>
        <v>153485942</v>
      </c>
      <c r="E7800" s="6">
        <v>7.1472461401924925E-2</v>
      </c>
      <c r="F7800" s="7">
        <v>-1.4649120205196609</v>
      </c>
    </row>
    <row r="7801" spans="4:6" x14ac:dyDescent="0.3">
      <c r="D7801" s="5">
        <f t="shared" si="123"/>
        <v>101324132</v>
      </c>
      <c r="E7801" s="6">
        <v>4.7182725786401633E-2</v>
      </c>
      <c r="F7801" s="7">
        <v>-1.6728062120405605</v>
      </c>
    </row>
    <row r="7802" spans="4:6" x14ac:dyDescent="0.3">
      <c r="D7802" s="5">
        <f t="shared" si="123"/>
        <v>1196911553</v>
      </c>
      <c r="E7802" s="6">
        <v>0.55735537508256305</v>
      </c>
      <c r="F7802" s="7">
        <v>0.1442674888621516</v>
      </c>
    </row>
    <row r="7803" spans="4:6" x14ac:dyDescent="0.3">
      <c r="D7803" s="5">
        <f t="shared" si="123"/>
        <v>217535975</v>
      </c>
      <c r="E7803" s="6">
        <v>0.10129808224858537</v>
      </c>
      <c r="F7803" s="7">
        <v>-1.2741897850596262</v>
      </c>
    </row>
    <row r="7804" spans="4:6" x14ac:dyDescent="0.3">
      <c r="D7804" s="5">
        <f t="shared" si="123"/>
        <v>1631499042</v>
      </c>
      <c r="E7804" s="6">
        <v>0.75972594484661327</v>
      </c>
      <c r="F7804" s="7">
        <v>0.70542127133736576</v>
      </c>
    </row>
    <row r="7805" spans="4:6" x14ac:dyDescent="0.3">
      <c r="D7805" s="5">
        <f t="shared" si="123"/>
        <v>1569953598</v>
      </c>
      <c r="E7805" s="6">
        <v>0.73106661413895579</v>
      </c>
      <c r="F7805" s="7">
        <v>0.61604204324277634</v>
      </c>
    </row>
    <row r="7806" spans="4:6" x14ac:dyDescent="0.3">
      <c r="D7806" s="5">
        <f t="shared" si="123"/>
        <v>679710075</v>
      </c>
      <c r="E7806" s="6">
        <v>0.31651466881531726</v>
      </c>
      <c r="F7806" s="7">
        <v>-0.47746738859129073</v>
      </c>
    </row>
    <row r="7807" spans="4:6" x14ac:dyDescent="0.3">
      <c r="D7807" s="5">
        <f t="shared" si="123"/>
        <v>1029871459</v>
      </c>
      <c r="E7807" s="6">
        <v>0.47957126980607517</v>
      </c>
      <c r="F7807" s="7">
        <v>-5.1229632383653356E-2</v>
      </c>
    </row>
    <row r="7808" spans="4:6" x14ac:dyDescent="0.3">
      <c r="D7808" s="5">
        <f t="shared" si="123"/>
        <v>826252986</v>
      </c>
      <c r="E7808" s="6">
        <v>0.38475402946095355</v>
      </c>
      <c r="F7808" s="7">
        <v>-0.29301843738645311</v>
      </c>
    </row>
    <row r="7809" spans="4:6" x14ac:dyDescent="0.3">
      <c r="D7809" s="5">
        <f t="shared" si="123"/>
        <v>991595122</v>
      </c>
      <c r="E7809" s="6">
        <v>0.4617474614286306</v>
      </c>
      <c r="F7809" s="7">
        <v>-9.6032295665593223E-2</v>
      </c>
    </row>
    <row r="7810" spans="4:6" x14ac:dyDescent="0.3">
      <c r="D7810" s="5">
        <f t="shared" si="123"/>
        <v>25126079</v>
      </c>
      <c r="E7810" s="6">
        <v>1.1700242303032654E-2</v>
      </c>
      <c r="F7810" s="7">
        <v>-2.2668320964047997</v>
      </c>
    </row>
    <row r="7811" spans="4:6" x14ac:dyDescent="0.3">
      <c r="D7811" s="5">
        <f t="shared" ref="D7811:D7874" si="124">MOD(D7810*$B$4,$B$5)</f>
        <v>1680182501</v>
      </c>
      <c r="E7811" s="6">
        <v>0.78239594705625992</v>
      </c>
      <c r="F7811" s="7">
        <v>0.78031054756995888</v>
      </c>
    </row>
    <row r="7812" spans="4:6" x14ac:dyDescent="0.3">
      <c r="D7812" s="5">
        <f t="shared" si="124"/>
        <v>74609522</v>
      </c>
      <c r="E7812" s="6">
        <v>3.4742766092291814E-2</v>
      </c>
      <c r="F7812" s="7">
        <v>-1.8152497840433619</v>
      </c>
    </row>
    <row r="7813" spans="4:6" x14ac:dyDescent="0.3">
      <c r="D7813" s="5">
        <f t="shared" si="124"/>
        <v>146160443</v>
      </c>
      <c r="E7813" s="6">
        <v>6.8061260104236437E-2</v>
      </c>
      <c r="F7813" s="7">
        <v>-1.4903869562193945</v>
      </c>
    </row>
    <row r="7814" spans="4:6" x14ac:dyDescent="0.3">
      <c r="D7814" s="5">
        <f t="shared" si="124"/>
        <v>826963658</v>
      </c>
      <c r="E7814" s="6">
        <v>0.38508496189963537</v>
      </c>
      <c r="F7814" s="7">
        <v>-0.29215263564044031</v>
      </c>
    </row>
    <row r="7815" spans="4:6" x14ac:dyDescent="0.3">
      <c r="D7815" s="5">
        <f t="shared" si="124"/>
        <v>936704882</v>
      </c>
      <c r="E7815" s="6">
        <v>0.43618720158579499</v>
      </c>
      <c r="F7815" s="7">
        <v>-0.16064323160085736</v>
      </c>
    </row>
    <row r="7816" spans="4:6" x14ac:dyDescent="0.3">
      <c r="D7816" s="5">
        <f t="shared" si="124"/>
        <v>413171437</v>
      </c>
      <c r="E7816" s="6">
        <v>0.19239794341139305</v>
      </c>
      <c r="F7816" s="7">
        <v>-0.86909369174294382</v>
      </c>
    </row>
    <row r="7817" spans="4:6" x14ac:dyDescent="0.3">
      <c r="D7817" s="5">
        <f t="shared" si="124"/>
        <v>517805738</v>
      </c>
      <c r="E7817" s="6">
        <v>0.24112208675697641</v>
      </c>
      <c r="F7817" s="7">
        <v>-0.70269768045665104</v>
      </c>
    </row>
    <row r="7818" spans="4:6" x14ac:dyDescent="0.3">
      <c r="D7818" s="5">
        <f t="shared" si="124"/>
        <v>438611565</v>
      </c>
      <c r="E7818" s="6">
        <v>0.20424442617617961</v>
      </c>
      <c r="F7818" s="7">
        <v>-0.82655584611535682</v>
      </c>
    </row>
    <row r="7819" spans="4:6" x14ac:dyDescent="0.3">
      <c r="D7819" s="5">
        <f t="shared" si="124"/>
        <v>177578342</v>
      </c>
      <c r="E7819" s="6">
        <v>8.2691359410706308E-2</v>
      </c>
      <c r="F7819" s="7">
        <v>-1.3871936579172757</v>
      </c>
    </row>
    <row r="7820" spans="4:6" x14ac:dyDescent="0.3">
      <c r="D7820" s="5">
        <f t="shared" si="124"/>
        <v>1276911505</v>
      </c>
      <c r="E7820" s="6">
        <v>0.59460825575013487</v>
      </c>
      <c r="F7820" s="7">
        <v>0.23941540157315533</v>
      </c>
    </row>
    <row r="7821" spans="4:6" x14ac:dyDescent="0.3">
      <c r="D7821" s="5">
        <f t="shared" si="124"/>
        <v>719621661</v>
      </c>
      <c r="E7821" s="6">
        <v>0.33509994934787968</v>
      </c>
      <c r="F7821" s="7">
        <v>-0.42587367429435563</v>
      </c>
    </row>
    <row r="7822" spans="4:6" x14ac:dyDescent="0.3">
      <c r="D7822" s="5">
        <f t="shared" si="124"/>
        <v>1309207906</v>
      </c>
      <c r="E7822" s="6">
        <v>0.60964743942920807</v>
      </c>
      <c r="F7822" s="7">
        <v>0.27840025844108862</v>
      </c>
    </row>
    <row r="7823" spans="4:6" x14ac:dyDescent="0.3">
      <c r="D7823" s="5">
        <f t="shared" si="124"/>
        <v>626066610</v>
      </c>
      <c r="E7823" s="6">
        <v>0.29153498382450543</v>
      </c>
      <c r="F7823" s="7">
        <v>-0.54890598939845392</v>
      </c>
    </row>
    <row r="7824" spans="4:6" x14ac:dyDescent="0.3">
      <c r="D7824" s="5">
        <f t="shared" si="124"/>
        <v>1471450726</v>
      </c>
      <c r="E7824" s="6">
        <v>0.6851976399172075</v>
      </c>
      <c r="F7824" s="7">
        <v>0.48228328424975148</v>
      </c>
    </row>
    <row r="7825" spans="4:6" x14ac:dyDescent="0.3">
      <c r="D7825" s="5">
        <f t="shared" si="124"/>
        <v>376370221</v>
      </c>
      <c r="E7825" s="6">
        <v>0.17526104177838289</v>
      </c>
      <c r="F7825" s="7">
        <v>-0.9335770979038579</v>
      </c>
    </row>
    <row r="7826" spans="4:6" x14ac:dyDescent="0.3">
      <c r="D7826" s="5">
        <f t="shared" si="124"/>
        <v>55284271</v>
      </c>
      <c r="E7826" s="6">
        <v>2.5743744825705649E-2</v>
      </c>
      <c r="F7826" s="7">
        <v>-1.9473942269927103</v>
      </c>
    </row>
    <row r="7827" spans="4:6" x14ac:dyDescent="0.3">
      <c r="D7827" s="5">
        <f t="shared" si="124"/>
        <v>1452355867</v>
      </c>
      <c r="E7827" s="6">
        <v>0.67630590328602669</v>
      </c>
      <c r="F7827" s="7">
        <v>0.45739355855541397</v>
      </c>
    </row>
    <row r="7828" spans="4:6" x14ac:dyDescent="0.3">
      <c r="D7828" s="5">
        <f t="shared" si="124"/>
        <v>2066399642</v>
      </c>
      <c r="E7828" s="6">
        <v>0.96224231828212958</v>
      </c>
      <c r="F7828" s="7">
        <v>1.7773214681610843</v>
      </c>
    </row>
    <row r="7829" spans="4:6" x14ac:dyDescent="0.3">
      <c r="D7829" s="5">
        <f t="shared" si="124"/>
        <v>856683126</v>
      </c>
      <c r="E7829" s="6">
        <v>0.39892416763950528</v>
      </c>
      <c r="F7829" s="7">
        <v>-0.25613274885140852</v>
      </c>
    </row>
    <row r="7830" spans="4:6" x14ac:dyDescent="0.3">
      <c r="D7830" s="5">
        <f t="shared" si="124"/>
        <v>1006068514</v>
      </c>
      <c r="E7830" s="6">
        <v>0.46848715978533695</v>
      </c>
      <c r="F7830" s="7">
        <v>-7.9073301184851952E-2</v>
      </c>
    </row>
    <row r="7831" spans="4:6" x14ac:dyDescent="0.3">
      <c r="D7831" s="5">
        <f t="shared" si="124"/>
        <v>738046036</v>
      </c>
      <c r="E7831" s="6">
        <v>0.34367946753621054</v>
      </c>
      <c r="F7831" s="7">
        <v>-0.40244176936398324</v>
      </c>
    </row>
    <row r="7832" spans="4:6" x14ac:dyDescent="0.3">
      <c r="D7832" s="5">
        <f t="shared" si="124"/>
        <v>1613983673</v>
      </c>
      <c r="E7832" s="6">
        <v>0.75156971556280716</v>
      </c>
      <c r="F7832" s="7">
        <v>0.67943770075018572</v>
      </c>
    </row>
    <row r="7833" spans="4:6" x14ac:dyDescent="0.3">
      <c r="D7833" s="5">
        <f t="shared" si="124"/>
        <v>46649870</v>
      </c>
      <c r="E7833" s="6">
        <v>2.1723038537169843E-2</v>
      </c>
      <c r="F7833" s="7">
        <v>-2.0193959989702899</v>
      </c>
    </row>
    <row r="7834" spans="4:6" x14ac:dyDescent="0.3">
      <c r="D7834" s="5">
        <f t="shared" si="124"/>
        <v>1273012714</v>
      </c>
      <c r="E7834" s="6">
        <v>0.59279273971244018</v>
      </c>
      <c r="F7834" s="7">
        <v>0.2347348711095146</v>
      </c>
    </row>
    <row r="7835" spans="4:6" x14ac:dyDescent="0.3">
      <c r="D7835" s="5">
        <f t="shared" si="124"/>
        <v>1499642236</v>
      </c>
      <c r="E7835" s="6">
        <v>0.69832533476718262</v>
      </c>
      <c r="F7835" s="7">
        <v>0.51959005586496876</v>
      </c>
    </row>
    <row r="7836" spans="4:6" x14ac:dyDescent="0.3">
      <c r="D7836" s="5">
        <f t="shared" si="124"/>
        <v>1851600880</v>
      </c>
      <c r="E7836" s="6">
        <v>0.86221885016394673</v>
      </c>
      <c r="F7836" s="7">
        <v>1.0903425017675867</v>
      </c>
    </row>
    <row r="7837" spans="4:6" x14ac:dyDescent="0.3">
      <c r="D7837" s="5">
        <f t="shared" si="124"/>
        <v>356690340</v>
      </c>
      <c r="E7837" s="6">
        <v>0.16609688304932499</v>
      </c>
      <c r="F7837" s="7">
        <v>-0.96970458159003714</v>
      </c>
    </row>
    <row r="7838" spans="4:6" x14ac:dyDescent="0.3">
      <c r="D7838" s="5">
        <f t="shared" si="124"/>
        <v>1423004141</v>
      </c>
      <c r="E7838" s="6">
        <v>0.66263794075943339</v>
      </c>
      <c r="F7838" s="7">
        <v>0.41967331945741865</v>
      </c>
    </row>
    <row r="7839" spans="4:6" x14ac:dyDescent="0.3">
      <c r="D7839" s="5">
        <f t="shared" si="124"/>
        <v>420957269</v>
      </c>
      <c r="E7839" s="6">
        <v>0.19602350396665139</v>
      </c>
      <c r="F7839" s="7">
        <v>-0.85591100379377227</v>
      </c>
    </row>
    <row r="7840" spans="4:6" x14ac:dyDescent="0.3">
      <c r="D7840" s="5">
        <f t="shared" si="124"/>
        <v>538063985</v>
      </c>
      <c r="E7840" s="6">
        <v>0.25055556814238017</v>
      </c>
      <c r="F7840" s="7">
        <v>-0.67274248131494629</v>
      </c>
    </row>
    <row r="7841" spans="4:6" x14ac:dyDescent="0.3">
      <c r="D7841" s="5">
        <f t="shared" si="124"/>
        <v>1219393117</v>
      </c>
      <c r="E7841" s="6">
        <v>0.56782416912524414</v>
      </c>
      <c r="F7841" s="7">
        <v>0.17083734740769668</v>
      </c>
    </row>
    <row r="7842" spans="4:6" x14ac:dyDescent="0.3">
      <c r="D7842" s="5">
        <f t="shared" si="124"/>
        <v>945870084</v>
      </c>
      <c r="E7842" s="6">
        <v>0.44045508135152522</v>
      </c>
      <c r="F7842" s="7">
        <v>-0.14981552210826368</v>
      </c>
    </row>
    <row r="7843" spans="4:6" x14ac:dyDescent="0.3">
      <c r="D7843" s="5">
        <f t="shared" si="124"/>
        <v>445005897</v>
      </c>
      <c r="E7843" s="6">
        <v>0.20722201904954576</v>
      </c>
      <c r="F7843" s="7">
        <v>-0.81609808678521845</v>
      </c>
    </row>
    <row r="7844" spans="4:6" x14ac:dyDescent="0.3">
      <c r="D7844" s="5">
        <f t="shared" si="124"/>
        <v>1748216793</v>
      </c>
      <c r="E7844" s="6">
        <v>0.81407688307955572</v>
      </c>
      <c r="F7844" s="7">
        <v>0.89302042671088844</v>
      </c>
    </row>
    <row r="7845" spans="4:6" x14ac:dyDescent="0.3">
      <c r="D7845" s="5">
        <f t="shared" si="124"/>
        <v>655422391</v>
      </c>
      <c r="E7845" s="6">
        <v>0.30520483460762055</v>
      </c>
      <c r="F7845" s="7">
        <v>-0.50948876813547783</v>
      </c>
    </row>
    <row r="7846" spans="4:6" x14ac:dyDescent="0.3">
      <c r="D7846" s="5">
        <f t="shared" si="124"/>
        <v>1165148357</v>
      </c>
      <c r="E7846" s="6">
        <v>0.54256448433041993</v>
      </c>
      <c r="F7846" s="7">
        <v>0.1068965737873899</v>
      </c>
    </row>
    <row r="7847" spans="4:6" x14ac:dyDescent="0.3">
      <c r="D7847" s="5">
        <f t="shared" si="124"/>
        <v>279625817</v>
      </c>
      <c r="E7847" s="6">
        <v>0.13021091802996668</v>
      </c>
      <c r="F7847" s="7">
        <v>-1.1253946525980714</v>
      </c>
    </row>
    <row r="7848" spans="4:6" x14ac:dyDescent="0.3">
      <c r="D7848" s="5">
        <f t="shared" si="124"/>
        <v>883091012</v>
      </c>
      <c r="E7848" s="6">
        <v>0.41122129784079392</v>
      </c>
      <c r="F7848" s="7">
        <v>-0.22440446632500333</v>
      </c>
    </row>
    <row r="7849" spans="4:6" x14ac:dyDescent="0.3">
      <c r="D7849" s="5">
        <f t="shared" si="124"/>
        <v>135847302</v>
      </c>
      <c r="E7849" s="6">
        <v>6.3258829585517595E-2</v>
      </c>
      <c r="F7849" s="7">
        <v>-1.5279793738604441</v>
      </c>
    </row>
    <row r="7850" spans="4:6" x14ac:dyDescent="0.3">
      <c r="D7850" s="5">
        <f t="shared" si="124"/>
        <v>1217540551</v>
      </c>
      <c r="E7850" s="6">
        <v>0.56696150085605823</v>
      </c>
      <c r="F7850" s="7">
        <v>0.16864358166096013</v>
      </c>
    </row>
    <row r="7851" spans="4:6" x14ac:dyDescent="0.3">
      <c r="D7851" s="5">
        <f t="shared" si="124"/>
        <v>1714969872</v>
      </c>
      <c r="E7851" s="6">
        <v>0.79859507903325844</v>
      </c>
      <c r="F7851" s="7">
        <v>0.83661352279894852</v>
      </c>
    </row>
    <row r="7852" spans="4:6" x14ac:dyDescent="0.3">
      <c r="D7852" s="5">
        <f t="shared" si="124"/>
        <v>2111066756</v>
      </c>
      <c r="E7852" s="6">
        <v>0.98304206410706241</v>
      </c>
      <c r="F7852" s="7">
        <v>2.1210704792596724</v>
      </c>
    </row>
    <row r="7853" spans="4:6" x14ac:dyDescent="0.3">
      <c r="D7853" s="5">
        <f t="shared" si="124"/>
        <v>909361432</v>
      </c>
      <c r="E7853" s="6">
        <v>0.42345441544750184</v>
      </c>
      <c r="F7853" s="7">
        <v>-0.1930640193357461</v>
      </c>
    </row>
    <row r="7854" spans="4:6" x14ac:dyDescent="0.3">
      <c r="D7854" s="5">
        <f t="shared" si="124"/>
        <v>1219939392</v>
      </c>
      <c r="E7854" s="6">
        <v>0.56807854824520509</v>
      </c>
      <c r="F7854" s="7">
        <v>0.17148439013026373</v>
      </c>
    </row>
    <row r="7855" spans="4:6" x14ac:dyDescent="0.3">
      <c r="D7855" s="5">
        <f t="shared" si="124"/>
        <v>1545306845</v>
      </c>
      <c r="E7855" s="6">
        <v>0.71958957539833113</v>
      </c>
      <c r="F7855" s="7">
        <v>0.58162270010960304</v>
      </c>
    </row>
    <row r="7856" spans="4:6" x14ac:dyDescent="0.3">
      <c r="D7856" s="5">
        <f t="shared" si="124"/>
        <v>662236450</v>
      </c>
      <c r="E7856" s="6">
        <v>0.30837787809630657</v>
      </c>
      <c r="F7856" s="7">
        <v>-0.50045354860920399</v>
      </c>
    </row>
    <row r="7857" spans="4:6" x14ac:dyDescent="0.3">
      <c r="D7857" s="5">
        <f t="shared" si="124"/>
        <v>1521592355</v>
      </c>
      <c r="E7857" s="6">
        <v>0.70854665544680007</v>
      </c>
      <c r="F7857" s="7">
        <v>0.54914391621822889</v>
      </c>
    </row>
    <row r="7858" spans="4:6" x14ac:dyDescent="0.3">
      <c r="D7858" s="5">
        <f t="shared" si="124"/>
        <v>548873511</v>
      </c>
      <c r="E7858" s="6">
        <v>0.25558914593941451</v>
      </c>
      <c r="F7858" s="7">
        <v>-0.6570040818061651</v>
      </c>
    </row>
    <row r="7859" spans="4:6" x14ac:dyDescent="0.3">
      <c r="D7859" s="5">
        <f t="shared" si="124"/>
        <v>1167496442</v>
      </c>
      <c r="E7859" s="6">
        <v>0.54365789661524622</v>
      </c>
      <c r="F7859" s="7">
        <v>0.10965346570666828</v>
      </c>
    </row>
    <row r="7860" spans="4:6" x14ac:dyDescent="0.3">
      <c r="D7860" s="5">
        <f t="shared" si="124"/>
        <v>1954887208</v>
      </c>
      <c r="E7860" s="6">
        <v>0.9103152946665094</v>
      </c>
      <c r="F7860" s="7">
        <v>1.3426991481294854</v>
      </c>
    </row>
    <row r="7861" spans="4:6" x14ac:dyDescent="0.3">
      <c r="D7861" s="5">
        <f t="shared" si="124"/>
        <v>1781484541</v>
      </c>
      <c r="E7861" s="6">
        <v>0.82956838545349276</v>
      </c>
      <c r="F7861" s="7">
        <v>0.95246101331118993</v>
      </c>
    </row>
    <row r="7862" spans="4:6" x14ac:dyDescent="0.3">
      <c r="D7862" s="5">
        <f t="shared" si="124"/>
        <v>205118143</v>
      </c>
      <c r="E7862" s="6">
        <v>9.5515578608508761E-2</v>
      </c>
      <c r="F7862" s="7">
        <v>-1.3075347610166148</v>
      </c>
    </row>
    <row r="7863" spans="4:6" x14ac:dyDescent="0.3">
      <c r="D7863" s="5">
        <f t="shared" si="124"/>
        <v>1358268083</v>
      </c>
      <c r="E7863" s="6">
        <v>0.63249286462785015</v>
      </c>
      <c r="F7863" s="7">
        <v>0.33846304572542774</v>
      </c>
    </row>
    <row r="7864" spans="4:6" x14ac:dyDescent="0.3">
      <c r="D7864" s="5">
        <f t="shared" si="124"/>
        <v>135407936</v>
      </c>
      <c r="E7864" s="6">
        <v>6.3054233848167801E-2</v>
      </c>
      <c r="F7864" s="7">
        <v>-1.5296294816468969</v>
      </c>
    </row>
    <row r="7865" spans="4:6" x14ac:dyDescent="0.3">
      <c r="D7865" s="5">
        <f t="shared" si="124"/>
        <v>1483740835</v>
      </c>
      <c r="E7865" s="6">
        <v>0.69092066790063</v>
      </c>
      <c r="F7865" s="7">
        <v>0.49846169102390669</v>
      </c>
    </row>
    <row r="7866" spans="4:6" x14ac:dyDescent="0.3">
      <c r="D7866" s="5">
        <f t="shared" si="124"/>
        <v>926735188</v>
      </c>
      <c r="E7866" s="6">
        <v>0.4315447010393671</v>
      </c>
      <c r="F7866" s="7">
        <v>-0.17244283117091497</v>
      </c>
    </row>
    <row r="7867" spans="4:6" x14ac:dyDescent="0.3">
      <c r="D7867" s="5">
        <f t="shared" si="124"/>
        <v>202409291</v>
      </c>
      <c r="E7867" s="6">
        <v>9.4254171097887834E-2</v>
      </c>
      <c r="F7867" s="7">
        <v>-1.3150046425902799</v>
      </c>
    </row>
    <row r="7868" spans="4:6" x14ac:dyDescent="0.3">
      <c r="D7868" s="5">
        <f t="shared" si="124"/>
        <v>1595775658</v>
      </c>
      <c r="E7868" s="6">
        <v>0.74309094785069207</v>
      </c>
      <c r="F7868" s="7">
        <v>0.65290410201226756</v>
      </c>
    </row>
    <row r="7869" spans="4:6" x14ac:dyDescent="0.3">
      <c r="D7869" s="5">
        <f t="shared" si="124"/>
        <v>1595853075</v>
      </c>
      <c r="E7869" s="6">
        <v>0.74312699795060511</v>
      </c>
      <c r="F7869" s="7">
        <v>0.65301593723499807</v>
      </c>
    </row>
    <row r="7870" spans="4:6" x14ac:dyDescent="0.3">
      <c r="D7870" s="5">
        <f t="shared" si="124"/>
        <v>1037881788</v>
      </c>
      <c r="E7870" s="6">
        <v>0.48330136992344758</v>
      </c>
      <c r="F7870" s="7">
        <v>-4.1869488327363397E-2</v>
      </c>
    </row>
    <row r="7871" spans="4:6" x14ac:dyDescent="0.3">
      <c r="D7871" s="5">
        <f t="shared" si="124"/>
        <v>945787685</v>
      </c>
      <c r="E7871" s="6">
        <v>0.4404167113270766</v>
      </c>
      <c r="F7871" s="7">
        <v>-0.14991278764275945</v>
      </c>
    </row>
    <row r="7872" spans="4:6" x14ac:dyDescent="0.3">
      <c r="D7872" s="5">
        <f t="shared" si="124"/>
        <v>762491062</v>
      </c>
      <c r="E7872" s="6">
        <v>0.35506256982224299</v>
      </c>
      <c r="F7872" s="7">
        <v>-0.37168802807476953</v>
      </c>
    </row>
    <row r="7873" spans="4:6" x14ac:dyDescent="0.3">
      <c r="D7873" s="5">
        <f t="shared" si="124"/>
        <v>483827869</v>
      </c>
      <c r="E7873" s="6">
        <v>0.22529990852372711</v>
      </c>
      <c r="F7873" s="7">
        <v>-0.7544154170088021</v>
      </c>
    </row>
    <row r="7874" spans="4:6" x14ac:dyDescent="0.3">
      <c r="D7874" s="5">
        <f t="shared" si="124"/>
        <v>970403374</v>
      </c>
      <c r="E7874" s="6">
        <v>0.45187928476545891</v>
      </c>
      <c r="F7874" s="7">
        <v>-0.12091473680839114</v>
      </c>
    </row>
    <row r="7875" spans="4:6" x14ac:dyDescent="0.3">
      <c r="D7875" s="5">
        <f t="shared" ref="D7875:D7938" si="125">MOD(D7874*$B$4,$B$5)</f>
        <v>1427957990</v>
      </c>
      <c r="E7875" s="6">
        <v>0.66494475646404994</v>
      </c>
      <c r="F7875" s="7">
        <v>0.42599637552365471</v>
      </c>
    </row>
    <row r="7876" spans="4:6" x14ac:dyDescent="0.3">
      <c r="D7876" s="5">
        <f t="shared" si="125"/>
        <v>1177517531</v>
      </c>
      <c r="E7876" s="6">
        <v>0.54832432982355761</v>
      </c>
      <c r="F7876" s="7">
        <v>0.12142888358651735</v>
      </c>
    </row>
    <row r="7877" spans="4:6" x14ac:dyDescent="0.3">
      <c r="D7877" s="5">
        <f t="shared" si="125"/>
        <v>351570105</v>
      </c>
      <c r="E7877" s="6">
        <v>0.16371258782568629</v>
      </c>
      <c r="F7877" s="7">
        <v>-0.97931335104616957</v>
      </c>
    </row>
    <row r="7878" spans="4:6" x14ac:dyDescent="0.3">
      <c r="D7878" s="5">
        <f t="shared" si="125"/>
        <v>1224759861</v>
      </c>
      <c r="E7878" s="6">
        <v>0.5703232540472627</v>
      </c>
      <c r="F7878" s="7">
        <v>0.17719720386364682</v>
      </c>
    </row>
    <row r="7879" spans="4:6" x14ac:dyDescent="0.3">
      <c r="D7879" s="5">
        <f t="shared" si="125"/>
        <v>158448421</v>
      </c>
      <c r="E7879" s="6">
        <v>7.3783295763454673E-2</v>
      </c>
      <c r="F7879" s="7">
        <v>-1.4481804468753396</v>
      </c>
    </row>
    <row r="7880" spans="4:6" x14ac:dyDescent="0.3">
      <c r="D7880" s="5">
        <f t="shared" si="125"/>
        <v>1274463124</v>
      </c>
      <c r="E7880" s="6">
        <v>0.59346813950079325</v>
      </c>
      <c r="F7880" s="7">
        <v>0.23647549406417487</v>
      </c>
    </row>
    <row r="7881" spans="4:6" x14ac:dyDescent="0.3">
      <c r="D7881" s="5">
        <f t="shared" si="125"/>
        <v>645422995</v>
      </c>
      <c r="E7881" s="6">
        <v>0.30054850298962416</v>
      </c>
      <c r="F7881" s="7">
        <v>-0.52282361276896594</v>
      </c>
    </row>
    <row r="7882" spans="4:6" x14ac:dyDescent="0.3">
      <c r="D7882" s="5">
        <f t="shared" si="125"/>
        <v>1668124616</v>
      </c>
      <c r="E7882" s="6">
        <v>0.77678105679972198</v>
      </c>
      <c r="F7882" s="7">
        <v>0.76136700985435313</v>
      </c>
    </row>
    <row r="7883" spans="4:6" x14ac:dyDescent="0.3">
      <c r="D7883" s="5">
        <f t="shared" si="125"/>
        <v>2143994671</v>
      </c>
      <c r="E7883" s="6">
        <v>0.99837531940860236</v>
      </c>
      <c r="F7883" s="7">
        <v>2.9431069730341664</v>
      </c>
    </row>
    <row r="7884" spans="4:6" x14ac:dyDescent="0.3">
      <c r="D7884" s="5">
        <f t="shared" si="125"/>
        <v>1234847617</v>
      </c>
      <c r="E7884" s="6">
        <v>0.57502073149664401</v>
      </c>
      <c r="F7884" s="7">
        <v>0.18917133035724282</v>
      </c>
    </row>
    <row r="7885" spans="4:6" x14ac:dyDescent="0.3">
      <c r="D7885" s="5">
        <f t="shared" si="125"/>
        <v>1773214075</v>
      </c>
      <c r="E7885" s="6">
        <v>0.82571714960571108</v>
      </c>
      <c r="F7885" s="7">
        <v>0.93737499069453445</v>
      </c>
    </row>
    <row r="7886" spans="4:6" x14ac:dyDescent="0.3">
      <c r="D7886" s="5">
        <f t="shared" si="125"/>
        <v>413412199</v>
      </c>
      <c r="E7886" s="6">
        <v>0.19251005695435225</v>
      </c>
      <c r="F7886" s="7">
        <v>-0.86868378302813887</v>
      </c>
    </row>
    <row r="7887" spans="4:6" x14ac:dyDescent="0.3">
      <c r="D7887" s="5">
        <f t="shared" si="125"/>
        <v>1402210005</v>
      </c>
      <c r="E7887" s="6">
        <v>0.65295491661220317</v>
      </c>
      <c r="F7887" s="7">
        <v>0.39331049623841713</v>
      </c>
    </row>
    <row r="7888" spans="4:6" x14ac:dyDescent="0.3">
      <c r="D7888" s="5">
        <f t="shared" si="125"/>
        <v>1689565209</v>
      </c>
      <c r="E7888" s="6">
        <v>0.78676511094604162</v>
      </c>
      <c r="F7888" s="7">
        <v>0.79524710100533869</v>
      </c>
    </row>
    <row r="7889" spans="4:6" x14ac:dyDescent="0.3">
      <c r="D7889" s="5">
        <f t="shared" si="125"/>
        <v>2015741520</v>
      </c>
      <c r="E7889" s="6">
        <v>0.93865279195704754</v>
      </c>
      <c r="F7889" s="7">
        <v>1.543562250157922</v>
      </c>
    </row>
    <row r="7890" spans="4:6" x14ac:dyDescent="0.3">
      <c r="D7890" s="5">
        <f t="shared" si="125"/>
        <v>1522349997</v>
      </c>
      <c r="E7890" s="6">
        <v>0.7088994599961671</v>
      </c>
      <c r="F7890" s="7">
        <v>0.55017247601719899</v>
      </c>
    </row>
    <row r="7891" spans="4:6" x14ac:dyDescent="0.3">
      <c r="D7891" s="5">
        <f t="shared" si="125"/>
        <v>613788494</v>
      </c>
      <c r="E7891" s="6">
        <v>0.28581754051690694</v>
      </c>
      <c r="F7891" s="7">
        <v>-0.56564507303264733</v>
      </c>
    </row>
    <row r="7892" spans="4:6" x14ac:dyDescent="0.3">
      <c r="D7892" s="5">
        <f t="shared" si="125"/>
        <v>1499999862</v>
      </c>
      <c r="E7892" s="6">
        <v>0.69849186735087243</v>
      </c>
      <c r="F7892" s="7">
        <v>0.52006787897721618</v>
      </c>
    </row>
    <row r="7893" spans="4:6" x14ac:dyDescent="0.3">
      <c r="D7893" s="5">
        <f t="shared" si="125"/>
        <v>1934696350</v>
      </c>
      <c r="E7893" s="6">
        <v>0.90091319372962531</v>
      </c>
      <c r="F7893" s="7">
        <v>1.2867724488107033</v>
      </c>
    </row>
    <row r="7894" spans="4:6" x14ac:dyDescent="0.3">
      <c r="D7894" s="5">
        <f t="shared" si="125"/>
        <v>2106153761</v>
      </c>
      <c r="E7894" s="6">
        <v>0.98075427252869518</v>
      </c>
      <c r="F7894" s="7">
        <v>2.069582535324932</v>
      </c>
    </row>
    <row r="7895" spans="4:6" x14ac:dyDescent="0.3">
      <c r="D7895" s="5">
        <f t="shared" si="125"/>
        <v>2124864604</v>
      </c>
      <c r="E7895" s="6">
        <v>0.98946718777480269</v>
      </c>
      <c r="F7895" s="7">
        <v>2.3068062360850967</v>
      </c>
    </row>
    <row r="7896" spans="4:6" x14ac:dyDescent="0.3">
      <c r="D7896" s="5">
        <f t="shared" si="125"/>
        <v>1225351670</v>
      </c>
      <c r="E7896" s="6">
        <v>0.57059883658829968</v>
      </c>
      <c r="F7896" s="7">
        <v>0.17789896101229424</v>
      </c>
    </row>
    <row r="7897" spans="4:6" x14ac:dyDescent="0.3">
      <c r="D7897" s="5">
        <f t="shared" si="125"/>
        <v>808373249</v>
      </c>
      <c r="E7897" s="6">
        <v>0.37642812810505566</v>
      </c>
      <c r="F7897" s="7">
        <v>-0.31487540524684243</v>
      </c>
    </row>
    <row r="7898" spans="4:6" x14ac:dyDescent="0.3">
      <c r="D7898" s="5">
        <f t="shared" si="125"/>
        <v>1207236489</v>
      </c>
      <c r="E7898" s="6">
        <v>0.56216329807617083</v>
      </c>
      <c r="F7898" s="7">
        <v>0.15645624757491733</v>
      </c>
    </row>
    <row r="7899" spans="4:6" x14ac:dyDescent="0.3">
      <c r="D7899" s="5">
        <f t="shared" si="125"/>
        <v>396315527</v>
      </c>
      <c r="E7899" s="6">
        <v>0.18454879865473955</v>
      </c>
      <c r="F7899" s="7">
        <v>-0.8981649859648253</v>
      </c>
    </row>
    <row r="7900" spans="4:6" x14ac:dyDescent="0.3">
      <c r="D7900" s="5">
        <f t="shared" si="125"/>
        <v>762476341</v>
      </c>
      <c r="E7900" s="6">
        <v>0.35505571482242615</v>
      </c>
      <c r="F7900" s="7">
        <v>-0.37170643995712538</v>
      </c>
    </row>
    <row r="7901" spans="4:6" x14ac:dyDescent="0.3">
      <c r="D7901" s="5">
        <f t="shared" si="125"/>
        <v>1920714125</v>
      </c>
      <c r="E7901" s="6">
        <v>0.89440221283063503</v>
      </c>
      <c r="F7901" s="7">
        <v>1.2502846756565298</v>
      </c>
    </row>
    <row r="7902" spans="4:6" x14ac:dyDescent="0.3">
      <c r="D7902" s="5">
        <f t="shared" si="125"/>
        <v>1480035944</v>
      </c>
      <c r="E7902" s="6">
        <v>0.68919544358662832</v>
      </c>
      <c r="F7902" s="7">
        <v>0.49357110324310727</v>
      </c>
    </row>
    <row r="7903" spans="4:6" x14ac:dyDescent="0.3">
      <c r="D7903" s="5">
        <f t="shared" si="125"/>
        <v>329084428</v>
      </c>
      <c r="E7903" s="6">
        <v>0.15324187851812865</v>
      </c>
      <c r="F7903" s="7">
        <v>-1.0226280181574925</v>
      </c>
    </row>
    <row r="7904" spans="4:6" x14ac:dyDescent="0.3">
      <c r="D7904" s="5">
        <f t="shared" si="125"/>
        <v>297887129</v>
      </c>
      <c r="E7904" s="6">
        <v>0.13871450409173453</v>
      </c>
      <c r="F7904" s="7">
        <v>-1.0861129849810698</v>
      </c>
    </row>
    <row r="7905" spans="4:6" x14ac:dyDescent="0.3">
      <c r="D7905" s="5">
        <f t="shared" si="125"/>
        <v>1906587294</v>
      </c>
      <c r="E7905" s="6">
        <v>0.88782389451546961</v>
      </c>
      <c r="F7905" s="7">
        <v>1.2150363940266438</v>
      </c>
    </row>
    <row r="7906" spans="4:6" x14ac:dyDescent="0.3">
      <c r="D7906" s="5">
        <f t="shared" si="125"/>
        <v>316092842</v>
      </c>
      <c r="E7906" s="6">
        <v>0.14719219985156526</v>
      </c>
      <c r="F7906" s="7">
        <v>-1.048551908453752</v>
      </c>
    </row>
    <row r="7907" spans="4:6" x14ac:dyDescent="0.3">
      <c r="D7907" s="5">
        <f t="shared" si="125"/>
        <v>246264247</v>
      </c>
      <c r="E7907" s="6">
        <v>0.11467572638269116</v>
      </c>
      <c r="F7907" s="7">
        <v>-1.202031167504185</v>
      </c>
    </row>
    <row r="7908" spans="4:6" x14ac:dyDescent="0.3">
      <c r="D7908" s="5">
        <f t="shared" si="125"/>
        <v>1099480792</v>
      </c>
      <c r="E7908" s="6">
        <v>0.51198564144967651</v>
      </c>
      <c r="F7908" s="7">
        <v>3.0048068800669618E-2</v>
      </c>
    </row>
    <row r="7909" spans="4:6" x14ac:dyDescent="0.3">
      <c r="D7909" s="5">
        <f t="shared" si="125"/>
        <v>126458674</v>
      </c>
      <c r="E7909" s="6">
        <v>5.8886908980912443E-2</v>
      </c>
      <c r="F7909" s="7">
        <v>-1.5641863240067497</v>
      </c>
    </row>
    <row r="7910" spans="4:6" x14ac:dyDescent="0.3">
      <c r="D7910" s="5">
        <f t="shared" si="125"/>
        <v>1138127880</v>
      </c>
      <c r="E7910" s="6">
        <v>0.52998209421521247</v>
      </c>
      <c r="F7910" s="7">
        <v>7.5224851705474369E-2</v>
      </c>
    </row>
    <row r="7911" spans="4:6" x14ac:dyDescent="0.3">
      <c r="D7911" s="5">
        <f t="shared" si="125"/>
        <v>1644237926</v>
      </c>
      <c r="E7911" s="6">
        <v>0.76565794997444181</v>
      </c>
      <c r="F7911" s="7">
        <v>0.7246217693471404</v>
      </c>
    </row>
    <row r="7912" spans="4:6" x14ac:dyDescent="0.3">
      <c r="D7912" s="5">
        <f t="shared" si="125"/>
        <v>160816473</v>
      </c>
      <c r="E7912" s="6">
        <v>7.4886005907213324E-2</v>
      </c>
      <c r="F7912" s="7">
        <v>-1.4403372347032644</v>
      </c>
    </row>
    <row r="7913" spans="4:6" x14ac:dyDescent="0.3">
      <c r="D7913" s="5">
        <f t="shared" si="125"/>
        <v>1766067925</v>
      </c>
      <c r="E7913" s="6">
        <v>0.8223894641943178</v>
      </c>
      <c r="F7913" s="7">
        <v>0.92450956920326799</v>
      </c>
    </row>
    <row r="7914" spans="4:6" x14ac:dyDescent="0.3">
      <c r="D7914" s="5">
        <f t="shared" si="125"/>
        <v>1206472716</v>
      </c>
      <c r="E7914" s="6">
        <v>0.56180763855744864</v>
      </c>
      <c r="F7914" s="7">
        <v>0.15555382651583488</v>
      </c>
    </row>
    <row r="7915" spans="4:6" x14ac:dyDescent="0.3">
      <c r="D7915" s="5">
        <f t="shared" si="125"/>
        <v>35451043</v>
      </c>
      <c r="E7915" s="6">
        <v>1.6508178335156456E-2</v>
      </c>
      <c r="F7915" s="7">
        <v>-2.1318843306440969</v>
      </c>
    </row>
    <row r="7916" spans="4:6" x14ac:dyDescent="0.3">
      <c r="D7916" s="5">
        <f t="shared" si="125"/>
        <v>1860313641</v>
      </c>
      <c r="E7916" s="6">
        <v>0.86627604567098992</v>
      </c>
      <c r="F7916" s="7">
        <v>1.1089589093925092</v>
      </c>
    </row>
    <row r="7917" spans="4:6" x14ac:dyDescent="0.3">
      <c r="D7917" s="5">
        <f t="shared" si="125"/>
        <v>23581759</v>
      </c>
      <c r="E7917" s="6">
        <v>1.0981112263147824E-2</v>
      </c>
      <c r="F7917" s="7">
        <v>-2.2910205607044758</v>
      </c>
    </row>
    <row r="7918" spans="4:6" x14ac:dyDescent="0.3">
      <c r="D7918" s="5">
        <f t="shared" si="125"/>
        <v>148755779</v>
      </c>
      <c r="E7918" s="6">
        <v>6.92698076081181E-2</v>
      </c>
      <c r="F7918" s="7">
        <v>-1.4812513201454962</v>
      </c>
    </row>
    <row r="7919" spans="4:6" x14ac:dyDescent="0.3">
      <c r="D7919" s="5">
        <f t="shared" si="125"/>
        <v>1552376188</v>
      </c>
      <c r="E7919" s="6">
        <v>0.72288149476319685</v>
      </c>
      <c r="F7919" s="7">
        <v>0.5914230342745026</v>
      </c>
    </row>
    <row r="7920" spans="4:6" x14ac:dyDescent="0.3">
      <c r="D7920" s="5">
        <f t="shared" si="125"/>
        <v>456592530</v>
      </c>
      <c r="E7920" s="6">
        <v>0.21261746549291299</v>
      </c>
      <c r="F7920" s="7">
        <v>-0.79737214627278485</v>
      </c>
    </row>
    <row r="7921" spans="4:6" x14ac:dyDescent="0.3">
      <c r="D7921" s="5">
        <f t="shared" si="125"/>
        <v>553346469</v>
      </c>
      <c r="E7921" s="6">
        <v>0.2576720293217078</v>
      </c>
      <c r="F7921" s="7">
        <v>-0.65053909255426778</v>
      </c>
    </row>
    <row r="7922" spans="4:6" x14ac:dyDescent="0.3">
      <c r="D7922" s="5">
        <f t="shared" si="125"/>
        <v>185803713</v>
      </c>
      <c r="E7922" s="6">
        <v>8.6521596262717243E-2</v>
      </c>
      <c r="F7922" s="7">
        <v>-1.3624903341794081</v>
      </c>
    </row>
    <row r="7923" spans="4:6" x14ac:dyDescent="0.3">
      <c r="D7923" s="5">
        <f t="shared" si="125"/>
        <v>1039320351</v>
      </c>
      <c r="E7923" s="6">
        <v>0.48397125302252475</v>
      </c>
      <c r="F7923" s="7">
        <v>-4.0188926282798951E-2</v>
      </c>
    </row>
    <row r="7924" spans="4:6" x14ac:dyDescent="0.3">
      <c r="D7924" s="5">
        <f t="shared" si="125"/>
        <v>1667185554</v>
      </c>
      <c r="E7924" s="6">
        <v>0.77634377197953297</v>
      </c>
      <c r="F7924" s="7">
        <v>0.75990318772203391</v>
      </c>
    </row>
    <row r="7925" spans="4:6" x14ac:dyDescent="0.3">
      <c r="D7925" s="5">
        <f t="shared" si="125"/>
        <v>1911689456</v>
      </c>
      <c r="E7925" s="6">
        <v>0.89019977384265492</v>
      </c>
      <c r="F7925" s="7">
        <v>1.2275912388861536</v>
      </c>
    </row>
    <row r="7926" spans="4:6" x14ac:dyDescent="0.3">
      <c r="D7926" s="5">
        <f t="shared" si="125"/>
        <v>1789418986</v>
      </c>
      <c r="E7926" s="6">
        <v>0.83326314932970624</v>
      </c>
      <c r="F7926" s="7">
        <v>0.96714070075943226</v>
      </c>
    </row>
    <row r="7927" spans="4:6" x14ac:dyDescent="0.3">
      <c r="D7927" s="5">
        <f t="shared" si="125"/>
        <v>956623572</v>
      </c>
      <c r="E7927" s="6">
        <v>0.44546256442131715</v>
      </c>
      <c r="F7927" s="7">
        <v>-0.13713368292082526</v>
      </c>
    </row>
    <row r="7928" spans="4:6" x14ac:dyDescent="0.3">
      <c r="D7928" s="5">
        <f t="shared" si="125"/>
        <v>1983066218</v>
      </c>
      <c r="E7928" s="6">
        <v>0.92343716875038773</v>
      </c>
      <c r="F7928" s="7">
        <v>1.4285776474691063</v>
      </c>
    </row>
    <row r="7929" spans="4:6" x14ac:dyDescent="0.3">
      <c r="D7929" s="5">
        <f t="shared" si="125"/>
        <v>505844053</v>
      </c>
      <c r="E7929" s="6">
        <v>0.23555199311631916</v>
      </c>
      <c r="F7929" s="7">
        <v>-0.72068395534441876</v>
      </c>
    </row>
    <row r="7930" spans="4:6" x14ac:dyDescent="0.3">
      <c r="D7930" s="5">
        <f t="shared" si="125"/>
        <v>709215973</v>
      </c>
      <c r="E7930" s="6">
        <v>0.33025442327396426</v>
      </c>
      <c r="F7930" s="7">
        <v>-0.43921073604904187</v>
      </c>
    </row>
    <row r="7931" spans="4:6" x14ac:dyDescent="0.3">
      <c r="D7931" s="5">
        <f t="shared" si="125"/>
        <v>1527415856</v>
      </c>
      <c r="E7931" s="6">
        <v>0.71125843442162351</v>
      </c>
      <c r="F7931" s="7">
        <v>0.55706483685534969</v>
      </c>
    </row>
    <row r="7932" spans="4:6" x14ac:dyDescent="0.3">
      <c r="D7932" s="5">
        <f t="shared" si="125"/>
        <v>334732525</v>
      </c>
      <c r="E7932" s="6">
        <v>0.15587197864043711</v>
      </c>
      <c r="F7932" s="7">
        <v>-1.0115694537022761</v>
      </c>
    </row>
    <row r="7933" spans="4:6" x14ac:dyDescent="0.3">
      <c r="D7933" s="5">
        <f t="shared" si="125"/>
        <v>206754247</v>
      </c>
      <c r="E7933" s="6">
        <v>9.6277448904027646E-2</v>
      </c>
      <c r="F7933" s="7">
        <v>-1.3030581851744436</v>
      </c>
    </row>
    <row r="7934" spans="4:6" x14ac:dyDescent="0.3">
      <c r="D7934" s="5">
        <f t="shared" si="125"/>
        <v>877749328</v>
      </c>
      <c r="E7934" s="6">
        <v>0.40873388239064617</v>
      </c>
      <c r="F7934" s="7">
        <v>-0.23080311032288342</v>
      </c>
    </row>
    <row r="7935" spans="4:6" x14ac:dyDescent="0.3">
      <c r="D7935" s="5">
        <f t="shared" si="125"/>
        <v>2132940225</v>
      </c>
      <c r="E7935" s="6">
        <v>0.99322769184897441</v>
      </c>
      <c r="F7935" s="7">
        <v>2.4691190123808213</v>
      </c>
    </row>
    <row r="7936" spans="4:6" x14ac:dyDescent="0.3">
      <c r="D7936" s="5">
        <f t="shared" si="125"/>
        <v>201629207</v>
      </c>
      <c r="E7936" s="6">
        <v>9.3890916177901365E-2</v>
      </c>
      <c r="F7936" s="7">
        <v>-1.3171694480780491</v>
      </c>
    </row>
    <row r="7937" spans="4:6" x14ac:dyDescent="0.3">
      <c r="D7937" s="5">
        <f t="shared" si="125"/>
        <v>447562893</v>
      </c>
      <c r="E7937" s="6">
        <v>0.20841271309965542</v>
      </c>
      <c r="F7937" s="7">
        <v>-0.81194110574153788</v>
      </c>
    </row>
    <row r="7938" spans="4:6" x14ac:dyDescent="0.3">
      <c r="D7938" s="5">
        <f t="shared" si="125"/>
        <v>622919183</v>
      </c>
      <c r="E7938" s="6">
        <v>0.29006934891461333</v>
      </c>
      <c r="F7938" s="7">
        <v>-0.55318213642867187</v>
      </c>
    </row>
    <row r="7939" spans="4:6" x14ac:dyDescent="0.3">
      <c r="D7939" s="5">
        <f t="shared" ref="D7939:D8002" si="126">MOD(D7938*$B$4,$B$5)</f>
        <v>2013340946</v>
      </c>
      <c r="E7939" s="6">
        <v>0.93753493757688899</v>
      </c>
      <c r="F7939" s="7">
        <v>1.5344046886982479</v>
      </c>
    </row>
    <row r="7940" spans="4:6" x14ac:dyDescent="0.3">
      <c r="D7940" s="5">
        <f t="shared" si="126"/>
        <v>1608359381</v>
      </c>
      <c r="E7940" s="6">
        <v>0.74895070050745338</v>
      </c>
      <c r="F7940" s="7">
        <v>0.67119141189472864</v>
      </c>
    </row>
    <row r="7941" spans="4:6" x14ac:dyDescent="0.3">
      <c r="D7941" s="5">
        <f t="shared" si="126"/>
        <v>1286873907</v>
      </c>
      <c r="E7941" s="6">
        <v>0.5992473606944525</v>
      </c>
      <c r="F7941" s="7">
        <v>0.25139946847265687</v>
      </c>
    </row>
    <row r="7942" spans="4:6" x14ac:dyDescent="0.3">
      <c r="D7942" s="5">
        <f t="shared" si="126"/>
        <v>578391675</v>
      </c>
      <c r="E7942" s="6">
        <v>0.26933461219941696</v>
      </c>
      <c r="F7942" s="7">
        <v>-0.61482662444732394</v>
      </c>
    </row>
    <row r="7943" spans="4:6" x14ac:dyDescent="0.3">
      <c r="D7943" s="5">
        <f t="shared" si="126"/>
        <v>109649278</v>
      </c>
      <c r="E7943" s="6">
        <v>5.1059423993396968E-2</v>
      </c>
      <c r="F7943" s="7">
        <v>-1.6346671236959707</v>
      </c>
    </row>
    <row r="7944" spans="4:6" x14ac:dyDescent="0.3">
      <c r="D7944" s="5">
        <f t="shared" si="126"/>
        <v>1480592130</v>
      </c>
      <c r="E7944" s="6">
        <v>0.68945443787561211</v>
      </c>
      <c r="F7944" s="7">
        <v>0.49430453301227195</v>
      </c>
    </row>
    <row r="7945" spans="4:6" x14ac:dyDescent="0.3">
      <c r="D7945" s="5">
        <f t="shared" si="126"/>
        <v>1406935070</v>
      </c>
      <c r="E7945" s="6">
        <v>0.65515519646476505</v>
      </c>
      <c r="F7945" s="7">
        <v>0.39927632853361184</v>
      </c>
    </row>
    <row r="7946" spans="4:6" x14ac:dyDescent="0.3">
      <c r="D7946" s="5">
        <f t="shared" si="126"/>
        <v>2139911242</v>
      </c>
      <c r="E7946" s="6">
        <v>0.99647382460206169</v>
      </c>
      <c r="F7946" s="7">
        <v>2.6943620743809098</v>
      </c>
    </row>
    <row r="7947" spans="4:6" x14ac:dyDescent="0.3">
      <c r="D7947" s="5">
        <f t="shared" si="126"/>
        <v>1692141882</v>
      </c>
      <c r="E7947" s="6">
        <v>0.78796496781331016</v>
      </c>
      <c r="F7947" s="7">
        <v>0.79938006796360583</v>
      </c>
    </row>
    <row r="7948" spans="4:6" x14ac:dyDescent="0.3">
      <c r="D7948" s="5">
        <f t="shared" si="126"/>
        <v>1840272377</v>
      </c>
      <c r="E7948" s="6">
        <v>0.85694360486878418</v>
      </c>
      <c r="F7948" s="7">
        <v>1.0666879057465382</v>
      </c>
    </row>
    <row r="7949" spans="4:6" x14ac:dyDescent="0.3">
      <c r="D7949" s="5">
        <f t="shared" si="126"/>
        <v>1126852012</v>
      </c>
      <c r="E7949" s="6">
        <v>0.52473135900193024</v>
      </c>
      <c r="F7949" s="7">
        <v>6.2032083822517271E-2</v>
      </c>
    </row>
    <row r="7950" spans="4:6" x14ac:dyDescent="0.3">
      <c r="D7950" s="5">
        <f t="shared" si="126"/>
        <v>660176389</v>
      </c>
      <c r="E7950" s="6">
        <v>0.3074185874382207</v>
      </c>
      <c r="F7950" s="7">
        <v>-0.50318078240368058</v>
      </c>
    </row>
    <row r="7951" spans="4:6" x14ac:dyDescent="0.3">
      <c r="D7951" s="5">
        <f t="shared" si="126"/>
        <v>864635586</v>
      </c>
      <c r="E7951" s="6">
        <v>0.40262732040381743</v>
      </c>
      <c r="F7951" s="7">
        <v>-0.24655240755777022</v>
      </c>
    </row>
    <row r="7952" spans="4:6" x14ac:dyDescent="0.3">
      <c r="D7952" s="5">
        <f t="shared" si="126"/>
        <v>479692361</v>
      </c>
      <c r="E7952" s="6">
        <v>0.22337416254298217</v>
      </c>
      <c r="F7952" s="7">
        <v>-0.76084722250213266</v>
      </c>
    </row>
    <row r="7953" spans="4:6" x14ac:dyDescent="0.3">
      <c r="D7953" s="5">
        <f t="shared" si="126"/>
        <v>1061275877</v>
      </c>
      <c r="E7953" s="6">
        <v>0.49419509153272501</v>
      </c>
      <c r="F7953" s="7">
        <v>-1.4551261191479987E-2</v>
      </c>
    </row>
    <row r="7954" spans="4:6" x14ac:dyDescent="0.3">
      <c r="D7954" s="5">
        <f t="shared" si="126"/>
        <v>625459482</v>
      </c>
      <c r="E7954" s="6">
        <v>0.29125226781820157</v>
      </c>
      <c r="F7954" s="7">
        <v>-0.54973006030815674</v>
      </c>
    </row>
    <row r="7955" spans="4:6" x14ac:dyDescent="0.3">
      <c r="D7955" s="5">
        <f t="shared" si="126"/>
        <v>82062449</v>
      </c>
      <c r="E7955" s="6">
        <v>3.8213305676554614E-2</v>
      </c>
      <c r="F7955" s="7">
        <v>-1.7718069327992312</v>
      </c>
    </row>
    <row r="7956" spans="4:6" x14ac:dyDescent="0.3">
      <c r="D7956" s="5">
        <f t="shared" si="126"/>
        <v>1276630611</v>
      </c>
      <c r="E7956" s="6">
        <v>0.59447745428837595</v>
      </c>
      <c r="F7956" s="7">
        <v>0.23907801187200128</v>
      </c>
    </row>
    <row r="7957" spans="4:6" x14ac:dyDescent="0.3">
      <c r="D7957" s="5">
        <f t="shared" si="126"/>
        <v>45489269</v>
      </c>
      <c r="E7957" s="6">
        <v>2.1182591580955864E-2</v>
      </c>
      <c r="F7957" s="7">
        <v>-2.0299149698239418</v>
      </c>
    </row>
    <row r="7958" spans="4:6" x14ac:dyDescent="0.3">
      <c r="D7958" s="5">
        <f t="shared" si="126"/>
        <v>1084216665</v>
      </c>
      <c r="E7958" s="6">
        <v>0.50487772841460787</v>
      </c>
      <c r="F7958" s="7">
        <v>1.222695660507528E-2</v>
      </c>
    </row>
    <row r="7959" spans="4:6" x14ac:dyDescent="0.3">
      <c r="D7959" s="5">
        <f t="shared" si="126"/>
        <v>2046158825</v>
      </c>
      <c r="E7959" s="6">
        <v>0.95281695337297112</v>
      </c>
      <c r="F7959" s="7">
        <v>1.6728029535458226</v>
      </c>
    </row>
    <row r="7960" spans="4:6" x14ac:dyDescent="0.3">
      <c r="D7960" s="5">
        <f t="shared" si="126"/>
        <v>917265104</v>
      </c>
      <c r="E7960" s="6">
        <v>0.42713484952890768</v>
      </c>
      <c r="F7960" s="7">
        <v>-0.18367337263460998</v>
      </c>
    </row>
    <row r="7961" spans="4:6" x14ac:dyDescent="0.3">
      <c r="D7961" s="5">
        <f t="shared" si="126"/>
        <v>486001338</v>
      </c>
      <c r="E7961" s="6">
        <v>0.22631200889713318</v>
      </c>
      <c r="F7961" s="7">
        <v>-0.75104758625472101</v>
      </c>
    </row>
    <row r="7962" spans="4:6" x14ac:dyDescent="0.3">
      <c r="D7962" s="5">
        <f t="shared" si="126"/>
        <v>659226770</v>
      </c>
      <c r="E7962" s="6">
        <v>0.30697638663181698</v>
      </c>
      <c r="F7962" s="7">
        <v>-0.50443920578221368</v>
      </c>
    </row>
    <row r="7963" spans="4:6" x14ac:dyDescent="0.3">
      <c r="D7963" s="5">
        <f t="shared" si="126"/>
        <v>122733424</v>
      </c>
      <c r="E7963" s="6">
        <v>5.7152204268753719E-2</v>
      </c>
      <c r="F7963" s="7">
        <v>-1.5791379942436818</v>
      </c>
    </row>
    <row r="7964" spans="4:6" x14ac:dyDescent="0.3">
      <c r="D7964" s="5">
        <f t="shared" si="126"/>
        <v>1705211478</v>
      </c>
      <c r="E7964" s="6">
        <v>0.79405097271693026</v>
      </c>
      <c r="F7964" s="7">
        <v>0.82055804354045447</v>
      </c>
    </row>
    <row r="7965" spans="4:6" x14ac:dyDescent="0.3">
      <c r="D7965" s="5">
        <f t="shared" si="126"/>
        <v>1362548675</v>
      </c>
      <c r="E7965" s="6">
        <v>0.63448617061086576</v>
      </c>
      <c r="F7965" s="7">
        <v>0.34375883729312257</v>
      </c>
    </row>
    <row r="7966" spans="4:6" x14ac:dyDescent="0.3">
      <c r="D7966" s="5">
        <f t="shared" si="126"/>
        <v>605434256</v>
      </c>
      <c r="E7966" s="6">
        <v>0.28192729529172861</v>
      </c>
      <c r="F7966" s="7">
        <v>-0.57712563151462093</v>
      </c>
    </row>
    <row r="7967" spans="4:6" x14ac:dyDescent="0.3">
      <c r="D7967" s="5">
        <f t="shared" si="126"/>
        <v>1959503000</v>
      </c>
      <c r="E7967" s="6">
        <v>0.91246469031317601</v>
      </c>
      <c r="F7967" s="7">
        <v>1.3560897323007646</v>
      </c>
    </row>
    <row r="7968" spans="4:6" x14ac:dyDescent="0.3">
      <c r="D7968" s="5">
        <f t="shared" si="126"/>
        <v>1252080885</v>
      </c>
      <c r="E7968" s="6">
        <v>0.58304559726551697</v>
      </c>
      <c r="F7968" s="7">
        <v>0.20969105748313577</v>
      </c>
    </row>
    <row r="7969" spans="4:6" x14ac:dyDescent="0.3">
      <c r="D7969" s="5">
        <f t="shared" si="126"/>
        <v>416638667</v>
      </c>
      <c r="E7969" s="6">
        <v>0.19401249819808872</v>
      </c>
      <c r="F7969" s="7">
        <v>-0.86320457927687155</v>
      </c>
    </row>
    <row r="7970" spans="4:6" x14ac:dyDescent="0.3">
      <c r="D7970" s="5">
        <f t="shared" si="126"/>
        <v>380740602</v>
      </c>
      <c r="E7970" s="6">
        <v>0.17729615902276352</v>
      </c>
      <c r="F7970" s="7">
        <v>-0.9257184481497942</v>
      </c>
    </row>
    <row r="7971" spans="4:6" x14ac:dyDescent="0.3">
      <c r="D7971" s="5">
        <f t="shared" si="126"/>
        <v>564548116</v>
      </c>
      <c r="E7971" s="6">
        <v>0.26288820268855262</v>
      </c>
      <c r="F7971" s="7">
        <v>-0.63446652652533786</v>
      </c>
    </row>
    <row r="7972" spans="4:6" x14ac:dyDescent="0.3">
      <c r="D7972" s="5">
        <f t="shared" si="126"/>
        <v>1882110653</v>
      </c>
      <c r="E7972" s="6">
        <v>0.87642607034782516</v>
      </c>
      <c r="F7972" s="7">
        <v>1.1573047848999718</v>
      </c>
    </row>
    <row r="7973" spans="4:6" x14ac:dyDescent="0.3">
      <c r="D7973" s="5">
        <f t="shared" si="126"/>
        <v>2067644628</v>
      </c>
      <c r="E7973" s="6">
        <v>0.9628220600661096</v>
      </c>
      <c r="F7973" s="7">
        <v>1.7844173131234289</v>
      </c>
    </row>
    <row r="7974" spans="4:6" x14ac:dyDescent="0.3">
      <c r="D7974" s="5">
        <f t="shared" si="126"/>
        <v>823860216</v>
      </c>
      <c r="E7974" s="6">
        <v>0.38363980910148454</v>
      </c>
      <c r="F7974" s="7">
        <v>-0.29593513516016978</v>
      </c>
    </row>
    <row r="7975" spans="4:6" x14ac:dyDescent="0.3">
      <c r="D7975" s="5">
        <f t="shared" si="126"/>
        <v>1454311390</v>
      </c>
      <c r="E7975" s="6">
        <v>0.67721651464441468</v>
      </c>
      <c r="F7975" s="7">
        <v>0.45992929679834854</v>
      </c>
    </row>
    <row r="7976" spans="4:6" x14ac:dyDescent="0.3">
      <c r="D7976" s="5">
        <f t="shared" si="126"/>
        <v>1972169907</v>
      </c>
      <c r="E7976" s="6">
        <v>0.9183631785384968</v>
      </c>
      <c r="F7976" s="7">
        <v>1.3941455951950281</v>
      </c>
    </row>
    <row r="7977" spans="4:6" x14ac:dyDescent="0.3">
      <c r="D7977" s="5">
        <f t="shared" si="126"/>
        <v>663509287</v>
      </c>
      <c r="E7977" s="6">
        <v>0.30897058901281149</v>
      </c>
      <c r="F7977" s="7">
        <v>-0.49877034955858757</v>
      </c>
    </row>
    <row r="7978" spans="4:6" x14ac:dyDescent="0.3">
      <c r="D7978" s="5">
        <f t="shared" si="126"/>
        <v>685681419</v>
      </c>
      <c r="E7978" s="6">
        <v>0.31929529255190425</v>
      </c>
      <c r="F7978" s="7">
        <v>-0.46967030712054664</v>
      </c>
    </row>
    <row r="7979" spans="4:6" x14ac:dyDescent="0.3">
      <c r="D7979" s="5">
        <f t="shared" si="126"/>
        <v>1509808985</v>
      </c>
      <c r="E7979" s="6">
        <v>0.70305959619866643</v>
      </c>
      <c r="F7979" s="7">
        <v>0.53322070917912334</v>
      </c>
    </row>
    <row r="7980" spans="4:6" x14ac:dyDescent="0.3">
      <c r="D7980" s="5">
        <f t="shared" si="126"/>
        <v>836986696</v>
      </c>
      <c r="E7980" s="6">
        <v>0.38975230268179656</v>
      </c>
      <c r="F7980" s="7">
        <v>-0.2799646768813111</v>
      </c>
    </row>
    <row r="7981" spans="4:6" x14ac:dyDescent="0.3">
      <c r="D7981" s="5">
        <f t="shared" si="126"/>
        <v>1574951605</v>
      </c>
      <c r="E7981" s="6">
        <v>0.73339399251471649</v>
      </c>
      <c r="F7981" s="7">
        <v>0.62311034055463244</v>
      </c>
    </row>
    <row r="7982" spans="4:6" x14ac:dyDescent="0.3">
      <c r="D7982" s="5">
        <f t="shared" si="126"/>
        <v>1420337508</v>
      </c>
      <c r="E7982" s="6">
        <v>0.66139619300271957</v>
      </c>
      <c r="F7982" s="7">
        <v>0.41627659921417309</v>
      </c>
    </row>
    <row r="7983" spans="4:6" x14ac:dyDescent="0.3">
      <c r="D7983" s="5">
        <f t="shared" si="126"/>
        <v>548934546</v>
      </c>
      <c r="E7983" s="6">
        <v>0.25561756757611181</v>
      </c>
      <c r="F7983" s="7">
        <v>-0.65691568044328374</v>
      </c>
    </row>
    <row r="7984" spans="4:6" x14ac:dyDescent="0.3">
      <c r="D7984" s="5">
        <f t="shared" si="126"/>
        <v>1966233280</v>
      </c>
      <c r="E7984" s="6">
        <v>0.91559872116483632</v>
      </c>
      <c r="F7984" s="7">
        <v>1.3760616166195903</v>
      </c>
    </row>
    <row r="7985" spans="4:6" x14ac:dyDescent="0.3">
      <c r="D7985" s="5">
        <f t="shared" si="126"/>
        <v>1859396068</v>
      </c>
      <c r="E7985" s="6">
        <v>0.8658487674462132</v>
      </c>
      <c r="F7985" s="7">
        <v>1.1069802552331935</v>
      </c>
    </row>
    <row r="7986" spans="4:6" x14ac:dyDescent="0.3">
      <c r="D7986" s="5">
        <f t="shared" si="126"/>
        <v>828572063</v>
      </c>
      <c r="E7986" s="6">
        <v>0.38583393384314507</v>
      </c>
      <c r="F7986" s="7">
        <v>-0.29019394567002282</v>
      </c>
    </row>
    <row r="7987" spans="4:6" x14ac:dyDescent="0.3">
      <c r="D7987" s="5">
        <f t="shared" si="126"/>
        <v>1266611345</v>
      </c>
      <c r="E7987" s="6">
        <v>0.58981186998059221</v>
      </c>
      <c r="F7987" s="7">
        <v>0.22706106361606873</v>
      </c>
    </row>
    <row r="7988" spans="4:6" x14ac:dyDescent="0.3">
      <c r="D7988" s="5">
        <f t="shared" si="126"/>
        <v>1736804405</v>
      </c>
      <c r="E7988" s="6">
        <v>0.80876257578727095</v>
      </c>
      <c r="F7988" s="7">
        <v>0.87334538768247594</v>
      </c>
    </row>
    <row r="7989" spans="4:6" x14ac:dyDescent="0.3">
      <c r="D7989" s="5">
        <f t="shared" si="126"/>
        <v>1671338522</v>
      </c>
      <c r="E7989" s="6">
        <v>0.77827764840636182</v>
      </c>
      <c r="F7989" s="7">
        <v>0.7663892905152403</v>
      </c>
    </row>
    <row r="7990" spans="4:6" x14ac:dyDescent="0.3">
      <c r="D7990" s="5">
        <f t="shared" si="126"/>
        <v>516144966</v>
      </c>
      <c r="E7990" s="6">
        <v>0.24034872952881151</v>
      </c>
      <c r="F7990" s="7">
        <v>-0.70518123256481968</v>
      </c>
    </row>
    <row r="7991" spans="4:6" x14ac:dyDescent="0.3">
      <c r="D7991" s="5">
        <f t="shared" si="126"/>
        <v>1875864939</v>
      </c>
      <c r="E7991" s="6">
        <v>0.87351768312372047</v>
      </c>
      <c r="F7991" s="7">
        <v>1.1431781463941597</v>
      </c>
    </row>
    <row r="7992" spans="4:6" x14ac:dyDescent="0.3">
      <c r="D7992" s="5">
        <f t="shared" si="126"/>
        <v>1228494714</v>
      </c>
      <c r="E7992" s="6">
        <v>0.57206243050476757</v>
      </c>
      <c r="F7992" s="7">
        <v>0.18162740689149376</v>
      </c>
    </row>
    <row r="7993" spans="4:6" x14ac:dyDescent="0.3">
      <c r="D7993" s="5">
        <f t="shared" si="126"/>
        <v>54911236</v>
      </c>
      <c r="E7993" s="6">
        <v>2.5570036867233029E-2</v>
      </c>
      <c r="F7993" s="7">
        <v>-1.9503025096039184</v>
      </c>
    </row>
    <row r="7994" spans="4:6" x14ac:dyDescent="0.3">
      <c r="D7994" s="5">
        <f t="shared" si="126"/>
        <v>625452558</v>
      </c>
      <c r="E7994" s="6">
        <v>0.29124904357944525</v>
      </c>
      <c r="F7994" s="7">
        <v>-0.54973946058898748</v>
      </c>
    </row>
    <row r="7995" spans="4:6" x14ac:dyDescent="0.3">
      <c r="D7995" s="5">
        <f t="shared" si="126"/>
        <v>1895317692</v>
      </c>
      <c r="E7995" s="6">
        <v>0.88257607713581632</v>
      </c>
      <c r="F7995" s="7">
        <v>1.187963358962292</v>
      </c>
    </row>
    <row r="7996" spans="4:6" x14ac:dyDescent="0.3">
      <c r="D7996" s="5">
        <f t="shared" si="126"/>
        <v>1781981038</v>
      </c>
      <c r="E7996" s="6">
        <v>0.82979958488587247</v>
      </c>
      <c r="F7996" s="7">
        <v>0.95337356515423965</v>
      </c>
    </row>
    <row r="7997" spans="4:6" x14ac:dyDescent="0.3">
      <c r="D7997" s="5">
        <f t="shared" si="126"/>
        <v>549204713</v>
      </c>
      <c r="E7997" s="6">
        <v>0.25574337388923707</v>
      </c>
      <c r="F7997" s="7">
        <v>-0.65652443985644504</v>
      </c>
    </row>
    <row r="7998" spans="4:6" x14ac:dyDescent="0.3">
      <c r="D7998" s="5">
        <f t="shared" si="126"/>
        <v>2122562655</v>
      </c>
      <c r="E7998" s="6">
        <v>0.98839525923914762</v>
      </c>
      <c r="F7998" s="7">
        <v>2.2699687112596831</v>
      </c>
    </row>
    <row r="7999" spans="4:6" x14ac:dyDescent="0.3">
      <c r="D7999" s="5">
        <f t="shared" si="126"/>
        <v>1777121135</v>
      </c>
      <c r="E7999" s="6">
        <v>0.82753651619659407</v>
      </c>
      <c r="F7999" s="7">
        <v>0.94447500724011857</v>
      </c>
    </row>
    <row r="8000" spans="4:6" x14ac:dyDescent="0.3">
      <c r="D8000" s="5">
        <f t="shared" si="126"/>
        <v>32544523</v>
      </c>
      <c r="E8000" s="6">
        <v>1.5154724489110266E-2</v>
      </c>
      <c r="F8000" s="7">
        <v>-2.166022744110526</v>
      </c>
    </row>
    <row r="8001" spans="4:6" x14ac:dyDescent="0.3">
      <c r="D8001" s="5">
        <f t="shared" si="126"/>
        <v>1146123776</v>
      </c>
      <c r="E8001" s="6">
        <v>0.53370547344321895</v>
      </c>
      <c r="F8001" s="7">
        <v>8.4587857079559362E-2</v>
      </c>
    </row>
    <row r="8002" spans="4:6" x14ac:dyDescent="0.3">
      <c r="D8002" s="5">
        <f t="shared" si="126"/>
        <v>1067077282</v>
      </c>
      <c r="E8002" s="6">
        <v>0.49689658125573449</v>
      </c>
      <c r="F8002" s="7">
        <v>-7.779195632501186E-3</v>
      </c>
    </row>
    <row r="8003" spans="4:6" x14ac:dyDescent="0.3">
      <c r="D8003" s="5">
        <f t="shared" ref="D8003:D8066" si="127">MOD(D8002*$B$4,$B$5)</f>
        <v>1492206127</v>
      </c>
      <c r="E8003" s="6">
        <v>0.69486262667445708</v>
      </c>
      <c r="F8003" s="7">
        <v>0.50968131331512811</v>
      </c>
    </row>
    <row r="8004" spans="4:6" x14ac:dyDescent="0.3">
      <c r="D8004" s="5">
        <f t="shared" si="127"/>
        <v>1532952390</v>
      </c>
      <c r="E8004" s="6">
        <v>0.71383658397368766</v>
      </c>
      <c r="F8004" s="7">
        <v>0.56462797669452036</v>
      </c>
    </row>
    <row r="8005" spans="4:6" x14ac:dyDescent="0.3">
      <c r="D8005" s="5">
        <f t="shared" si="127"/>
        <v>1300793011</v>
      </c>
      <c r="E8005" s="6">
        <v>0.60572894858729931</v>
      </c>
      <c r="F8005" s="7">
        <v>0.26820425123901948</v>
      </c>
    </row>
    <row r="8006" spans="4:6" x14ac:dyDescent="0.3">
      <c r="D8006" s="5">
        <f t="shared" si="127"/>
        <v>305079348</v>
      </c>
      <c r="E8006" s="6">
        <v>0.14206364205299285</v>
      </c>
      <c r="F8006" s="7">
        <v>-1.0710937368024909</v>
      </c>
    </row>
    <row r="8007" spans="4:6" x14ac:dyDescent="0.3">
      <c r="D8007" s="5">
        <f t="shared" si="127"/>
        <v>1189839829</v>
      </c>
      <c r="E8007" s="6">
        <v>0.55406234697817114</v>
      </c>
      <c r="F8007" s="7">
        <v>0.13593166083210759</v>
      </c>
    </row>
    <row r="8008" spans="4:6" x14ac:dyDescent="0.3">
      <c r="D8008" s="5">
        <f t="shared" si="127"/>
        <v>308246644</v>
      </c>
      <c r="E8008" s="6">
        <v>0.1435385291870111</v>
      </c>
      <c r="F8008" s="7">
        <v>-1.0645556502993505</v>
      </c>
    </row>
    <row r="8009" spans="4:6" x14ac:dyDescent="0.3">
      <c r="D8009" s="5">
        <f t="shared" si="127"/>
        <v>1607046108</v>
      </c>
      <c r="E8009" s="6">
        <v>0.74833916011111734</v>
      </c>
      <c r="F8009" s="7">
        <v>0.66927247797299183</v>
      </c>
    </row>
    <row r="8010" spans="4:6" x14ac:dyDescent="0.3">
      <c r="D8010" s="5">
        <f t="shared" si="127"/>
        <v>170898687</v>
      </c>
      <c r="E8010" s="6">
        <v>7.9580902661737896E-2</v>
      </c>
      <c r="F8010" s="7">
        <v>-1.4078962106763182</v>
      </c>
    </row>
    <row r="8011" spans="4:6" x14ac:dyDescent="0.3">
      <c r="D8011" s="5">
        <f t="shared" si="127"/>
        <v>965832050</v>
      </c>
      <c r="E8011" s="6">
        <v>0.44975059614493568</v>
      </c>
      <c r="F8011" s="7">
        <v>-0.12629149003858137</v>
      </c>
    </row>
    <row r="8012" spans="4:6" x14ac:dyDescent="0.3">
      <c r="D8012" s="5">
        <f t="shared" si="127"/>
        <v>1956392827</v>
      </c>
      <c r="E8012" s="6">
        <v>0.91101640314889731</v>
      </c>
      <c r="F8012" s="7">
        <v>1.3470404864124033</v>
      </c>
    </row>
    <row r="8013" spans="4:6" x14ac:dyDescent="0.3">
      <c r="D8013" s="5">
        <f t="shared" si="127"/>
        <v>1444775292</v>
      </c>
      <c r="E8013" s="6">
        <v>0.67277592296970623</v>
      </c>
      <c r="F8013" s="7">
        <v>0.4475913402264039</v>
      </c>
    </row>
    <row r="8014" spans="4:6" x14ac:dyDescent="0.3">
      <c r="D8014" s="5">
        <f t="shared" si="127"/>
        <v>1216683807</v>
      </c>
      <c r="E8014" s="6">
        <v>0.56656254834175346</v>
      </c>
      <c r="F8014" s="7">
        <v>0.16762932029735733</v>
      </c>
    </row>
    <row r="8015" spans="4:6" x14ac:dyDescent="0.3">
      <c r="D8015" s="5">
        <f t="shared" si="127"/>
        <v>1161269541</v>
      </c>
      <c r="E8015" s="6">
        <v>0.54075826987694786</v>
      </c>
      <c r="F8015" s="7">
        <v>0.10234421600029743</v>
      </c>
    </row>
    <row r="8016" spans="4:6" x14ac:dyDescent="0.3">
      <c r="D8016" s="5">
        <f t="shared" si="127"/>
        <v>2023859617</v>
      </c>
      <c r="E8016" s="6">
        <v>0.94243307546007737</v>
      </c>
      <c r="F8016" s="7">
        <v>1.5755313454626656</v>
      </c>
    </row>
    <row r="8017" spans="4:6" x14ac:dyDescent="0.3">
      <c r="D8017" s="5">
        <f t="shared" si="127"/>
        <v>401502883</v>
      </c>
      <c r="E8017" s="6">
        <v>0.18696434952967275</v>
      </c>
      <c r="F8017" s="7">
        <v>-0.88913840864154903</v>
      </c>
    </row>
    <row r="8018" spans="4:6" x14ac:dyDescent="0.3">
      <c r="D8018" s="5">
        <f t="shared" si="127"/>
        <v>2053234765</v>
      </c>
      <c r="E8018" s="6">
        <v>0.9561119447053521</v>
      </c>
      <c r="F8018" s="7">
        <v>1.7072472258710334</v>
      </c>
    </row>
    <row r="8019" spans="4:6" x14ac:dyDescent="0.3">
      <c r="D8019" s="5">
        <f t="shared" si="127"/>
        <v>1030064971</v>
      </c>
      <c r="E8019" s="6">
        <v>0.4796613808531886</v>
      </c>
      <c r="F8019" s="7">
        <v>-5.1003462197354209E-2</v>
      </c>
    </row>
    <row r="8020" spans="4:6" x14ac:dyDescent="0.3">
      <c r="D8020" s="5">
        <f t="shared" si="127"/>
        <v>1577336150</v>
      </c>
      <c r="E8020" s="6">
        <v>0.73450438281009378</v>
      </c>
      <c r="F8020" s="7">
        <v>0.62649359853753184</v>
      </c>
    </row>
    <row r="8021" spans="4:6" x14ac:dyDescent="0.3">
      <c r="D8021" s="5">
        <f t="shared" si="127"/>
        <v>560592265</v>
      </c>
      <c r="E8021" s="6">
        <v>0.26104611601777944</v>
      </c>
      <c r="F8021" s="7">
        <v>-0.64012362328479733</v>
      </c>
    </row>
    <row r="8022" spans="4:6" x14ac:dyDescent="0.3">
      <c r="D8022" s="5">
        <f t="shared" si="127"/>
        <v>2055271615</v>
      </c>
      <c r="E8022" s="6">
        <v>0.95706042689928827</v>
      </c>
      <c r="F8022" s="7">
        <v>1.7175477035090068</v>
      </c>
    </row>
    <row r="8023" spans="4:6" x14ac:dyDescent="0.3">
      <c r="D8023" s="5">
        <f t="shared" si="127"/>
        <v>566603559</v>
      </c>
      <c r="E8023" s="6">
        <v>0.2638453429228117</v>
      </c>
      <c r="F8023" s="7">
        <v>-0.63153513155278129</v>
      </c>
    </row>
    <row r="8024" spans="4:6" x14ac:dyDescent="0.3">
      <c r="D8024" s="5">
        <f t="shared" si="127"/>
        <v>168668297</v>
      </c>
      <c r="E8024" s="6">
        <v>7.8542296382172305E-2</v>
      </c>
      <c r="F8024" s="7">
        <v>-1.4149451017663743</v>
      </c>
    </row>
    <row r="8025" spans="4:6" x14ac:dyDescent="0.3">
      <c r="D8025" s="5">
        <f t="shared" si="127"/>
        <v>676858710</v>
      </c>
      <c r="E8025" s="6">
        <v>0.31518689851759646</v>
      </c>
      <c r="F8025" s="7">
        <v>-0.48120079339550159</v>
      </c>
    </row>
    <row r="8026" spans="4:6" x14ac:dyDescent="0.3">
      <c r="D8026" s="5">
        <f t="shared" si="127"/>
        <v>830584952</v>
      </c>
      <c r="E8026" s="6">
        <v>0.38677125832696563</v>
      </c>
      <c r="F8026" s="7">
        <v>-0.28774424810050964</v>
      </c>
    </row>
    <row r="8027" spans="4:6" x14ac:dyDescent="0.3">
      <c r="D8027" s="5">
        <f t="shared" si="127"/>
        <v>1794012149</v>
      </c>
      <c r="E8027" s="6">
        <v>0.83540200752709248</v>
      </c>
      <c r="F8027" s="7">
        <v>0.97573463308638553</v>
      </c>
    </row>
    <row r="8028" spans="4:6" x14ac:dyDescent="0.3">
      <c r="D8028" s="5">
        <f t="shared" si="127"/>
        <v>1482379104</v>
      </c>
      <c r="E8028" s="6">
        <v>0.69028656248961251</v>
      </c>
      <c r="F8028" s="7">
        <v>0.49666277792547264</v>
      </c>
    </row>
    <row r="8029" spans="4:6" x14ac:dyDescent="0.3">
      <c r="D8029" s="5">
        <f t="shared" si="127"/>
        <v>1766611144</v>
      </c>
      <c r="E8029" s="6">
        <v>0.82264242025338341</v>
      </c>
      <c r="F8029" s="7">
        <v>0.92548215958387336</v>
      </c>
    </row>
    <row r="8030" spans="4:6" x14ac:dyDescent="0.3">
      <c r="D8030" s="5">
        <f t="shared" si="127"/>
        <v>1658393301</v>
      </c>
      <c r="E8030" s="6">
        <v>0.77224956012540458</v>
      </c>
      <c r="F8030" s="7">
        <v>0.74627571271472959</v>
      </c>
    </row>
    <row r="8031" spans="4:6" x14ac:dyDescent="0.3">
      <c r="D8031" s="5">
        <f t="shared" si="127"/>
        <v>555123352</v>
      </c>
      <c r="E8031" s="6">
        <v>0.25849945494765364</v>
      </c>
      <c r="F8031" s="7">
        <v>-0.64797841702372239</v>
      </c>
    </row>
    <row r="8032" spans="4:6" x14ac:dyDescent="0.3">
      <c r="D8032" s="5">
        <f t="shared" si="127"/>
        <v>58377126</v>
      </c>
      <c r="E8032" s="6">
        <v>2.7183967667803139E-2</v>
      </c>
      <c r="F8032" s="7">
        <v>-1.9238934906091869</v>
      </c>
    </row>
    <row r="8033" spans="4:6" x14ac:dyDescent="0.3">
      <c r="D8033" s="5">
        <f t="shared" si="127"/>
        <v>423704282</v>
      </c>
      <c r="E8033" s="6">
        <v>0.19730268157767381</v>
      </c>
      <c r="F8033" s="7">
        <v>-0.85129524947914292</v>
      </c>
    </row>
    <row r="8034" spans="4:6" x14ac:dyDescent="0.3">
      <c r="D8034" s="5">
        <f t="shared" si="127"/>
        <v>2142626041</v>
      </c>
      <c r="E8034" s="6">
        <v>0.99773800140036084</v>
      </c>
      <c r="F8034" s="7">
        <v>2.8391070848715829</v>
      </c>
    </row>
    <row r="8035" spans="4:6" x14ac:dyDescent="0.3">
      <c r="D8035" s="5">
        <f t="shared" si="127"/>
        <v>1741701944</v>
      </c>
      <c r="E8035" s="6">
        <v>0.81104317010477478</v>
      </c>
      <c r="F8035" s="7">
        <v>0.88174696049412038</v>
      </c>
    </row>
    <row r="8036" spans="4:6" x14ac:dyDescent="0.3">
      <c r="D8036" s="5">
        <f t="shared" si="127"/>
        <v>1857242421</v>
      </c>
      <c r="E8036" s="6">
        <v>0.86484589741085272</v>
      </c>
      <c r="F8036" s="7">
        <v>1.1023530712144454</v>
      </c>
    </row>
    <row r="8037" spans="4:6" x14ac:dyDescent="0.3">
      <c r="D8037" s="5">
        <f t="shared" si="127"/>
        <v>2096576429</v>
      </c>
      <c r="E8037" s="6">
        <v>0.97629447977644812</v>
      </c>
      <c r="F8037" s="7">
        <v>1.9826097232142474</v>
      </c>
    </row>
    <row r="8038" spans="4:6" x14ac:dyDescent="0.3">
      <c r="D8038" s="5">
        <f t="shared" si="127"/>
        <v>1526455737</v>
      </c>
      <c r="E8038" s="6">
        <v>0.71081134417169856</v>
      </c>
      <c r="F8038" s="7">
        <v>0.55575652165732192</v>
      </c>
    </row>
    <row r="8039" spans="4:6" x14ac:dyDescent="0.3">
      <c r="D8039" s="5">
        <f t="shared" si="127"/>
        <v>1233468510</v>
      </c>
      <c r="E8039" s="6">
        <v>0.57437853475509071</v>
      </c>
      <c r="F8039" s="7">
        <v>0.18753277279835748</v>
      </c>
    </row>
    <row r="8040" spans="4:6" x14ac:dyDescent="0.3">
      <c r="D8040" s="5">
        <f t="shared" si="127"/>
        <v>1774333135</v>
      </c>
      <c r="E8040" s="6">
        <v>0.82623825252637106</v>
      </c>
      <c r="F8040" s="7">
        <v>0.9394037372472045</v>
      </c>
    </row>
    <row r="8041" spans="4:6" x14ac:dyDescent="0.3">
      <c r="D8041" s="5">
        <f t="shared" si="127"/>
        <v>744466284</v>
      </c>
      <c r="E8041" s="6">
        <v>0.3466691284875098</v>
      </c>
      <c r="F8041" s="7">
        <v>-0.39432886230845365</v>
      </c>
    </row>
    <row r="8042" spans="4:6" x14ac:dyDescent="0.3">
      <c r="D8042" s="5">
        <f t="shared" si="127"/>
        <v>140646066</v>
      </c>
      <c r="E8042" s="6">
        <v>6.5493428209324772E-2</v>
      </c>
      <c r="F8042" s="7">
        <v>-1.5102217272354741</v>
      </c>
    </row>
    <row r="8043" spans="4:6" x14ac:dyDescent="0.3">
      <c r="D8043" s="5">
        <f t="shared" si="127"/>
        <v>930443719</v>
      </c>
      <c r="E8043" s="6">
        <v>0.43327162036045608</v>
      </c>
      <c r="F8043" s="7">
        <v>-0.16805089402709306</v>
      </c>
    </row>
    <row r="8044" spans="4:6" x14ac:dyDescent="0.3">
      <c r="D8044" s="5">
        <f t="shared" si="127"/>
        <v>975766491</v>
      </c>
      <c r="E8044" s="6">
        <v>0.45437668073398685</v>
      </c>
      <c r="F8044" s="7">
        <v>-0.11461112484734613</v>
      </c>
    </row>
    <row r="8045" spans="4:6" x14ac:dyDescent="0.3">
      <c r="D8045" s="5">
        <f t="shared" si="127"/>
        <v>465457410</v>
      </c>
      <c r="E8045" s="6">
        <v>0.21674549692938616</v>
      </c>
      <c r="F8045" s="7">
        <v>-0.78323181743887893</v>
      </c>
    </row>
    <row r="8046" spans="4:6" x14ac:dyDescent="0.3">
      <c r="D8046" s="5">
        <f t="shared" si="127"/>
        <v>1120723196</v>
      </c>
      <c r="E8046" s="6">
        <v>0.52187740665103999</v>
      </c>
      <c r="F8046" s="7">
        <v>5.4866040708249922E-2</v>
      </c>
    </row>
    <row r="8047" spans="4:6" x14ac:dyDescent="0.3">
      <c r="D8047" s="5">
        <f t="shared" si="127"/>
        <v>1168842539</v>
      </c>
      <c r="E8047" s="6">
        <v>0.54428472187769106</v>
      </c>
      <c r="F8047" s="7">
        <v>0.11123429581798959</v>
      </c>
    </row>
    <row r="8048" spans="4:6" x14ac:dyDescent="0.3">
      <c r="D8048" s="5">
        <f t="shared" si="127"/>
        <v>360342438</v>
      </c>
      <c r="E8048" s="6">
        <v>0.16779752370696285</v>
      </c>
      <c r="F8048" s="7">
        <v>-0.96290530434027699</v>
      </c>
    </row>
    <row r="8049" spans="4:6" x14ac:dyDescent="0.3">
      <c r="D8049" s="5">
        <f t="shared" si="127"/>
        <v>1619767645</v>
      </c>
      <c r="E8049" s="6">
        <v>0.75426308741258741</v>
      </c>
      <c r="F8049" s="7">
        <v>0.68796658322038906</v>
      </c>
    </row>
    <row r="8050" spans="4:6" x14ac:dyDescent="0.3">
      <c r="D8050" s="5">
        <f t="shared" si="127"/>
        <v>71888172</v>
      </c>
      <c r="E8050" s="6">
        <v>3.3475538746896703E-2</v>
      </c>
      <c r="F8050" s="7">
        <v>-1.832002303018571</v>
      </c>
    </row>
    <row r="8051" spans="4:6" x14ac:dyDescent="0.3">
      <c r="D8051" s="5">
        <f t="shared" si="127"/>
        <v>1927860707</v>
      </c>
      <c r="E8051" s="6">
        <v>0.89773009940770465</v>
      </c>
      <c r="F8051" s="7">
        <v>1.2687232105001278</v>
      </c>
    </row>
    <row r="8052" spans="4:6" x14ac:dyDescent="0.3">
      <c r="D8052" s="5">
        <f t="shared" si="127"/>
        <v>707828499</v>
      </c>
      <c r="E8052" s="6">
        <v>0.3296083303444165</v>
      </c>
      <c r="F8052" s="7">
        <v>-0.44099493930836209</v>
      </c>
    </row>
    <row r="8053" spans="4:6" x14ac:dyDescent="0.3">
      <c r="D8053" s="5">
        <f t="shared" si="127"/>
        <v>1124651459</v>
      </c>
      <c r="E8053" s="6">
        <v>0.52370664665820699</v>
      </c>
      <c r="F8053" s="7">
        <v>5.9458766780869574E-2</v>
      </c>
    </row>
    <row r="8054" spans="4:6" x14ac:dyDescent="0.3">
      <c r="D8054" s="5">
        <f t="shared" si="127"/>
        <v>1811464876</v>
      </c>
      <c r="E8054" s="6">
        <v>0.84352906685651197</v>
      </c>
      <c r="F8054" s="7">
        <v>1.009068327729288</v>
      </c>
    </row>
    <row r="8055" spans="4:6" x14ac:dyDescent="0.3">
      <c r="D8055" s="5">
        <f t="shared" si="127"/>
        <v>2129374497</v>
      </c>
      <c r="E8055" s="6">
        <v>0.99156727035675873</v>
      </c>
      <c r="F8055" s="7">
        <v>2.3896277057952506</v>
      </c>
    </row>
    <row r="8056" spans="4:6" x14ac:dyDescent="0.3">
      <c r="D8056" s="5">
        <f t="shared" si="127"/>
        <v>2026548326</v>
      </c>
      <c r="E8056" s="6">
        <v>0.94368510315537923</v>
      </c>
      <c r="F8056" s="7">
        <v>1.5864829638586402</v>
      </c>
    </row>
    <row r="8057" spans="4:6" x14ac:dyDescent="0.3">
      <c r="D8057" s="5">
        <f t="shared" si="127"/>
        <v>1339156202</v>
      </c>
      <c r="E8057" s="6">
        <v>0.62359320151022934</v>
      </c>
      <c r="F8057" s="7">
        <v>0.31493158841064028</v>
      </c>
    </row>
    <row r="8058" spans="4:6" x14ac:dyDescent="0.3">
      <c r="D8058" s="5">
        <f t="shared" si="127"/>
        <v>1003768395</v>
      </c>
      <c r="E8058" s="6">
        <v>0.46741608340983848</v>
      </c>
      <c r="F8058" s="7">
        <v>-8.1766788157599649E-2</v>
      </c>
    </row>
    <row r="8059" spans="4:6" x14ac:dyDescent="0.3">
      <c r="D8059" s="5">
        <f t="shared" si="127"/>
        <v>1378151431</v>
      </c>
      <c r="E8059" s="6">
        <v>0.6417517700621409</v>
      </c>
      <c r="F8059" s="7">
        <v>0.36314514828050409</v>
      </c>
    </row>
    <row r="8060" spans="4:6" x14ac:dyDescent="0.3">
      <c r="D8060" s="5">
        <f t="shared" si="127"/>
        <v>2146792682</v>
      </c>
      <c r="E8060" s="6">
        <v>0.99967824481397705</v>
      </c>
      <c r="F8060" s="7">
        <v>3.412579994315013</v>
      </c>
    </row>
    <row r="8061" spans="4:6" x14ac:dyDescent="0.3">
      <c r="D8061" s="5">
        <f t="shared" si="127"/>
        <v>1006166837</v>
      </c>
      <c r="E8061" s="6">
        <v>0.46853294500013154</v>
      </c>
      <c r="F8061" s="7">
        <v>-7.8958175839411074E-2</v>
      </c>
    </row>
    <row r="8062" spans="4:6" x14ac:dyDescent="0.3">
      <c r="D8062" s="5">
        <f t="shared" si="127"/>
        <v>1189228275</v>
      </c>
      <c r="E8062" s="6">
        <v>0.55377756995500771</v>
      </c>
      <c r="F8062" s="7">
        <v>0.13521124048092661</v>
      </c>
    </row>
    <row r="8063" spans="4:6" x14ac:dyDescent="0.3">
      <c r="D8063" s="5">
        <f t="shared" si="127"/>
        <v>852694568</v>
      </c>
      <c r="E8063" s="6">
        <v>0.39706685058499391</v>
      </c>
      <c r="F8063" s="7">
        <v>-0.26094658265969101</v>
      </c>
    </row>
    <row r="8064" spans="4:6" x14ac:dyDescent="0.3">
      <c r="D8064" s="5">
        <f t="shared" si="127"/>
        <v>1747913526</v>
      </c>
      <c r="E8064" s="6">
        <v>0.81393566337780621</v>
      </c>
      <c r="F8064" s="7">
        <v>0.89249313036613964</v>
      </c>
    </row>
    <row r="8065" spans="4:6" x14ac:dyDescent="0.3">
      <c r="D8065" s="5">
        <f t="shared" si="127"/>
        <v>1048806563</v>
      </c>
      <c r="E8065" s="6">
        <v>0.48838861471823286</v>
      </c>
      <c r="F8065" s="7">
        <v>-2.9109537200350009E-2</v>
      </c>
    </row>
    <row r="8066" spans="4:6" x14ac:dyDescent="0.3">
      <c r="D8066" s="5">
        <f t="shared" si="127"/>
        <v>14624548</v>
      </c>
      <c r="E8066" s="6">
        <v>6.8100858543162102E-3</v>
      </c>
      <c r="F8066" s="7">
        <v>-2.4671278509171168</v>
      </c>
    </row>
    <row r="8067" spans="4:6" x14ac:dyDescent="0.3">
      <c r="D8067" s="5">
        <f t="shared" ref="D8067:D8130" si="128">MOD(D8066*$B$4,$B$5)</f>
        <v>1566920292</v>
      </c>
      <c r="E8067" s="6">
        <v>0.729654120960882</v>
      </c>
      <c r="F8067" s="7">
        <v>0.61176725391649145</v>
      </c>
    </row>
    <row r="8068" spans="4:6" x14ac:dyDescent="0.3">
      <c r="D8068" s="5">
        <f t="shared" si="128"/>
        <v>287884145</v>
      </c>
      <c r="E8068" s="6">
        <v>0.13405650168103772</v>
      </c>
      <c r="F8068" s="7">
        <v>-1.1074185640620458</v>
      </c>
    </row>
    <row r="8069" spans="4:6" x14ac:dyDescent="0.3">
      <c r="D8069" s="5">
        <f t="shared" si="128"/>
        <v>88883558</v>
      </c>
      <c r="E8069" s="6">
        <v>4.1389632077319202E-2</v>
      </c>
      <c r="F8069" s="7">
        <v>-1.7347829111272191</v>
      </c>
    </row>
    <row r="8070" spans="4:6" x14ac:dyDescent="0.3">
      <c r="D8070" s="5">
        <f t="shared" si="128"/>
        <v>1973385159</v>
      </c>
      <c r="E8070" s="6">
        <v>0.91892907434974713</v>
      </c>
      <c r="F8070" s="7">
        <v>1.3979041533057166</v>
      </c>
    </row>
    <row r="8071" spans="4:6" x14ac:dyDescent="0.3">
      <c r="D8071" s="5">
        <f t="shared" si="128"/>
        <v>1342880110</v>
      </c>
      <c r="E8071" s="6">
        <v>0.62532728130493986</v>
      </c>
      <c r="F8071" s="7">
        <v>0.31950257721470443</v>
      </c>
    </row>
    <row r="8072" spans="4:6" x14ac:dyDescent="0.3">
      <c r="D8072" s="5">
        <f t="shared" si="128"/>
        <v>371905115</v>
      </c>
      <c r="E8072" s="6">
        <v>0.17318181476852093</v>
      </c>
      <c r="F8072" s="7">
        <v>-0.94166607414445591</v>
      </c>
    </row>
    <row r="8073" spans="4:6" x14ac:dyDescent="0.3">
      <c r="D8073" s="5">
        <f t="shared" si="128"/>
        <v>1416000892</v>
      </c>
      <c r="E8073" s="6">
        <v>0.65937679881171951</v>
      </c>
      <c r="F8073" s="7">
        <v>0.41076289628626644</v>
      </c>
    </row>
    <row r="8074" spans="4:6" x14ac:dyDescent="0.3">
      <c r="D8074" s="5">
        <f t="shared" si="128"/>
        <v>1669541016</v>
      </c>
      <c r="E8074" s="6">
        <v>0.77744061944767895</v>
      </c>
      <c r="F8074" s="7">
        <v>0.76357800446053814</v>
      </c>
    </row>
    <row r="8075" spans="4:6" x14ac:dyDescent="0.3">
      <c r="D8075" s="5">
        <f t="shared" si="128"/>
        <v>1795562367</v>
      </c>
      <c r="E8075" s="6">
        <v>0.83612388403725246</v>
      </c>
      <c r="F8075" s="7">
        <v>0.9786514428509655</v>
      </c>
    </row>
    <row r="8076" spans="4:6" x14ac:dyDescent="0.3">
      <c r="D8076" s="5">
        <f t="shared" si="128"/>
        <v>1151024537</v>
      </c>
      <c r="E8076" s="6">
        <v>0.53598756812139192</v>
      </c>
      <c r="F8076" s="7">
        <v>9.0330147592792606E-2</v>
      </c>
    </row>
    <row r="8077" spans="4:6" x14ac:dyDescent="0.3">
      <c r="D8077" s="5">
        <f t="shared" si="128"/>
        <v>1408510343</v>
      </c>
      <c r="E8077" s="6">
        <v>0.65588874011848941</v>
      </c>
      <c r="F8077" s="7">
        <v>0.40126840886976833</v>
      </c>
    </row>
    <row r="8078" spans="4:6" x14ac:dyDescent="0.3">
      <c r="D8078" s="5">
        <f t="shared" si="128"/>
        <v>870502933</v>
      </c>
      <c r="E8078" s="6">
        <v>0.40535951676346316</v>
      </c>
      <c r="F8078" s="7">
        <v>-0.23949853343603406</v>
      </c>
    </row>
    <row r="8079" spans="4:6" x14ac:dyDescent="0.3">
      <c r="D8079" s="5">
        <f t="shared" si="128"/>
        <v>234557994</v>
      </c>
      <c r="E8079" s="6">
        <v>0.10922457753608429</v>
      </c>
      <c r="F8079" s="7">
        <v>-1.2306624035741354</v>
      </c>
    </row>
    <row r="8080" spans="4:6" x14ac:dyDescent="0.3">
      <c r="D8080" s="5">
        <f t="shared" si="128"/>
        <v>815141390</v>
      </c>
      <c r="E8080" s="6">
        <v>0.37957978935873116</v>
      </c>
      <c r="F8080" s="7">
        <v>-0.30658459764195456</v>
      </c>
    </row>
    <row r="8081" spans="4:6" x14ac:dyDescent="0.3">
      <c r="D8081" s="5">
        <f t="shared" si="128"/>
        <v>1494656356</v>
      </c>
      <c r="E8081" s="6">
        <v>0.69600360346585843</v>
      </c>
      <c r="F8081" s="7">
        <v>0.51294071310973222</v>
      </c>
    </row>
    <row r="8082" spans="4:6" x14ac:dyDescent="0.3">
      <c r="D8082" s="5">
        <f t="shared" si="128"/>
        <v>1696355864</v>
      </c>
      <c r="E8082" s="6">
        <v>0.78992725609794934</v>
      </c>
      <c r="F8082" s="7">
        <v>0.80616886611296112</v>
      </c>
    </row>
    <row r="8083" spans="4:6" x14ac:dyDescent="0.3">
      <c r="D8083" s="5">
        <f t="shared" si="128"/>
        <v>1242451034</v>
      </c>
      <c r="E8083" s="6">
        <v>0.57856134844809892</v>
      </c>
      <c r="F8083" s="7">
        <v>0.19821442343114073</v>
      </c>
    </row>
    <row r="8084" spans="4:6" x14ac:dyDescent="0.3">
      <c r="D8084" s="5">
        <f t="shared" si="128"/>
        <v>1578052445</v>
      </c>
      <c r="E8084" s="6">
        <v>0.73483793366219652</v>
      </c>
      <c r="F8084" s="7">
        <v>0.62751129799821503</v>
      </c>
    </row>
    <row r="8085" spans="4:6" x14ac:dyDescent="0.3">
      <c r="D8085" s="5">
        <f t="shared" si="128"/>
        <v>777129858</v>
      </c>
      <c r="E8085" s="6">
        <v>0.36187929041858696</v>
      </c>
      <c r="F8085" s="7">
        <v>-0.35344002914167166</v>
      </c>
    </row>
    <row r="8086" spans="4:6" x14ac:dyDescent="0.3">
      <c r="D8086" s="5">
        <f t="shared" si="128"/>
        <v>591029722</v>
      </c>
      <c r="E8086" s="6">
        <v>0.27521966143997356</v>
      </c>
      <c r="F8086" s="7">
        <v>-0.59710193981210247</v>
      </c>
    </row>
    <row r="8087" spans="4:6" x14ac:dyDescent="0.3">
      <c r="D8087" s="5">
        <f t="shared" si="128"/>
        <v>275460267</v>
      </c>
      <c r="E8087" s="6">
        <v>0.12827118265281542</v>
      </c>
      <c r="F8087" s="7">
        <v>-1.1346014023760429</v>
      </c>
    </row>
    <row r="8088" spans="4:6" x14ac:dyDescent="0.3">
      <c r="D8088" s="5">
        <f t="shared" si="128"/>
        <v>1671289780</v>
      </c>
      <c r="E8088" s="6">
        <v>0.77825495114387477</v>
      </c>
      <c r="F8088" s="7">
        <v>0.766312978539195</v>
      </c>
    </row>
    <row r="8089" spans="4:6" x14ac:dyDescent="0.3">
      <c r="D8089" s="5">
        <f t="shared" si="128"/>
        <v>310803531</v>
      </c>
      <c r="E8089" s="6">
        <v>0.14472917248004039</v>
      </c>
      <c r="F8089" s="7">
        <v>-1.0593106089982829</v>
      </c>
    </row>
    <row r="8090" spans="4:6" x14ac:dyDescent="0.3">
      <c r="D8090" s="5">
        <f t="shared" si="128"/>
        <v>476486959</v>
      </c>
      <c r="E8090" s="6">
        <v>0.22188153091993326</v>
      </c>
      <c r="F8090" s="7">
        <v>-0.76585419717129077</v>
      </c>
    </row>
    <row r="8091" spans="4:6" x14ac:dyDescent="0.3">
      <c r="D8091" s="5">
        <f t="shared" si="128"/>
        <v>952138519</v>
      </c>
      <c r="E8091" s="6">
        <v>0.4433740488657486</v>
      </c>
      <c r="F8091" s="7">
        <v>-0.14242021265447213</v>
      </c>
    </row>
    <row r="8092" spans="4:6" x14ac:dyDescent="0.3">
      <c r="D8092" s="5">
        <f t="shared" si="128"/>
        <v>233437555</v>
      </c>
      <c r="E8092" s="6">
        <v>0.10870283246850859</v>
      </c>
      <c r="F8092" s="7">
        <v>-1.2334560484386312</v>
      </c>
    </row>
    <row r="8093" spans="4:6" x14ac:dyDescent="0.3">
      <c r="D8093" s="5">
        <f t="shared" si="128"/>
        <v>417521596</v>
      </c>
      <c r="E8093" s="6">
        <v>0.19442364405321297</v>
      </c>
      <c r="F8093" s="7">
        <v>-0.86170969699006161</v>
      </c>
    </row>
    <row r="8094" spans="4:6" x14ac:dyDescent="0.3">
      <c r="D8094" s="5">
        <f t="shared" si="128"/>
        <v>50933421</v>
      </c>
      <c r="E8094" s="6">
        <v>2.3717722411935892E-2</v>
      </c>
      <c r="F8094" s="7">
        <v>-1.9823914586039864</v>
      </c>
    </row>
    <row r="8095" spans="4:6" x14ac:dyDescent="0.3">
      <c r="D8095" s="5">
        <f t="shared" si="128"/>
        <v>1885872923</v>
      </c>
      <c r="E8095" s="6">
        <v>0.87817801384085603</v>
      </c>
      <c r="F8095" s="7">
        <v>1.1659269731990103</v>
      </c>
    </row>
    <row r="8096" spans="4:6" x14ac:dyDescent="0.3">
      <c r="D8096" s="5">
        <f t="shared" si="128"/>
        <v>1140069803</v>
      </c>
      <c r="E8096" s="6">
        <v>0.5308863725800872</v>
      </c>
      <c r="F8096" s="7">
        <v>7.7498160176961178E-2</v>
      </c>
    </row>
    <row r="8097" spans="4:6" x14ac:dyDescent="0.3">
      <c r="D8097" s="5">
        <f t="shared" si="128"/>
        <v>893522591</v>
      </c>
      <c r="E8097" s="6">
        <v>0.41607888035111024</v>
      </c>
      <c r="F8097" s="7">
        <v>-0.21193497950371332</v>
      </c>
    </row>
    <row r="8098" spans="4:6" x14ac:dyDescent="0.3">
      <c r="D8098" s="5">
        <f t="shared" si="128"/>
        <v>1167423813</v>
      </c>
      <c r="E8098" s="6">
        <v>0.54362407610157881</v>
      </c>
      <c r="F8098" s="7">
        <v>0.109568179449366</v>
      </c>
    </row>
    <row r="8099" spans="4:6" x14ac:dyDescent="0.3">
      <c r="D8099" s="5">
        <f t="shared" si="128"/>
        <v>596496396</v>
      </c>
      <c r="E8099" s="6">
        <v>0.27776527989447608</v>
      </c>
      <c r="F8099" s="7">
        <v>-0.58949306968231063</v>
      </c>
    </row>
    <row r="8100" spans="4:6" x14ac:dyDescent="0.3">
      <c r="D8100" s="5">
        <f t="shared" si="128"/>
        <v>16792340</v>
      </c>
      <c r="E8100" s="6">
        <v>7.8195426685917589E-3</v>
      </c>
      <c r="F8100" s="7">
        <v>-2.4172310780685859</v>
      </c>
    </row>
    <row r="8101" spans="4:6" x14ac:dyDescent="0.3">
      <c r="D8101" s="5">
        <f t="shared" si="128"/>
        <v>981709221</v>
      </c>
      <c r="E8101" s="6">
        <v>0.45714398003848639</v>
      </c>
      <c r="F8101" s="7">
        <v>-0.10763156135001281</v>
      </c>
    </row>
    <row r="8102" spans="4:6" x14ac:dyDescent="0.3">
      <c r="D8102" s="5">
        <f t="shared" si="128"/>
        <v>1711652189</v>
      </c>
      <c r="E8102" s="6">
        <v>0.79705016249516059</v>
      </c>
      <c r="F8102" s="7">
        <v>0.83113091840100661</v>
      </c>
    </row>
    <row r="8103" spans="4:6" x14ac:dyDescent="0.3">
      <c r="D8103" s="5">
        <f t="shared" si="128"/>
        <v>876980541</v>
      </c>
      <c r="E8103" s="6">
        <v>0.40837588804622726</v>
      </c>
      <c r="F8103" s="7">
        <v>-0.23172478955863762</v>
      </c>
    </row>
    <row r="8104" spans="4:6" x14ac:dyDescent="0.3">
      <c r="D8104" s="5">
        <f t="shared" si="128"/>
        <v>1530044947</v>
      </c>
      <c r="E8104" s="6">
        <v>0.7124827003222729</v>
      </c>
      <c r="F8104" s="7">
        <v>0.56065228722856297</v>
      </c>
    </row>
    <row r="8105" spans="4:6" x14ac:dyDescent="0.3">
      <c r="D8105" s="5">
        <f t="shared" si="128"/>
        <v>542049013</v>
      </c>
      <c r="E8105" s="6">
        <v>0.25241124141254578</v>
      </c>
      <c r="F8105" s="7">
        <v>-0.66692117766991188</v>
      </c>
    </row>
    <row r="8106" spans="4:6" x14ac:dyDescent="0.3">
      <c r="D8106" s="5">
        <f t="shared" si="128"/>
        <v>307151475</v>
      </c>
      <c r="E8106" s="6">
        <v>0.14302855138017662</v>
      </c>
      <c r="F8106" s="7">
        <v>-1.0668111939085769</v>
      </c>
    </row>
    <row r="8107" spans="4:6" x14ac:dyDescent="0.3">
      <c r="D8107" s="5">
        <f t="shared" si="128"/>
        <v>281750837</v>
      </c>
      <c r="E8107" s="6">
        <v>0.13120045757964297</v>
      </c>
      <c r="F8107" s="7">
        <v>-1.1207344461820317</v>
      </c>
    </row>
    <row r="8108" spans="4:6" x14ac:dyDescent="0.3">
      <c r="D8108" s="5">
        <f t="shared" si="128"/>
        <v>380716376</v>
      </c>
      <c r="E8108" s="6">
        <v>0.17728487791240669</v>
      </c>
      <c r="F8108" s="7">
        <v>-0.92576185275835021</v>
      </c>
    </row>
    <row r="8109" spans="4:6" x14ac:dyDescent="0.3">
      <c r="D8109" s="5">
        <f t="shared" si="128"/>
        <v>1542618517</v>
      </c>
      <c r="E8109" s="6">
        <v>0.71833772511997984</v>
      </c>
      <c r="F8109" s="7">
        <v>0.57791049433794073</v>
      </c>
    </row>
    <row r="8110" spans="4:6" x14ac:dyDescent="0.3">
      <c r="D8110" s="5">
        <f t="shared" si="128"/>
        <v>1890458029</v>
      </c>
      <c r="E8110" s="6">
        <v>0.88031312020524699</v>
      </c>
      <c r="F8110" s="7">
        <v>1.176553518083884</v>
      </c>
    </row>
    <row r="8111" spans="4:6" x14ac:dyDescent="0.3">
      <c r="D8111" s="5">
        <f t="shared" si="128"/>
        <v>1276905888</v>
      </c>
      <c r="E8111" s="6">
        <v>0.59460564013068162</v>
      </c>
      <c r="F8111" s="7">
        <v>0.23940865456920676</v>
      </c>
    </row>
    <row r="8112" spans="4:6" x14ac:dyDescent="0.3">
      <c r="D8112" s="5">
        <f t="shared" si="128"/>
        <v>448483454</v>
      </c>
      <c r="E8112" s="6">
        <v>0.20884138272035996</v>
      </c>
      <c r="F8112" s="7">
        <v>-0.81044795560080907</v>
      </c>
    </row>
    <row r="8113" spans="4:6" x14ac:dyDescent="0.3">
      <c r="D8113" s="5">
        <f t="shared" si="128"/>
        <v>2109646274</v>
      </c>
      <c r="E8113" s="6">
        <v>0.98238060062972887</v>
      </c>
      <c r="F8113" s="7">
        <v>2.1056036109412721</v>
      </c>
    </row>
    <row r="8114" spans="4:6" x14ac:dyDescent="0.3">
      <c r="D8114" s="5">
        <f t="shared" si="128"/>
        <v>1060751514</v>
      </c>
      <c r="E8114" s="6">
        <v>0.49395091598290103</v>
      </c>
      <c r="F8114" s="7">
        <v>-1.5163386094713439E-2</v>
      </c>
    </row>
    <row r="8115" spans="4:6" x14ac:dyDescent="0.3">
      <c r="D8115" s="5">
        <f t="shared" si="128"/>
        <v>1083736873</v>
      </c>
      <c r="E8115" s="6">
        <v>0.50465430785403986</v>
      </c>
      <c r="F8115" s="7">
        <v>1.1666884335677245E-2</v>
      </c>
    </row>
    <row r="8116" spans="4:6" x14ac:dyDescent="0.3">
      <c r="D8116" s="5">
        <f t="shared" si="128"/>
        <v>360955663</v>
      </c>
      <c r="E8116" s="6">
        <v>0.16808307885013807</v>
      </c>
      <c r="F8116" s="7">
        <v>-0.96176799604186058</v>
      </c>
    </row>
    <row r="8117" spans="4:6" x14ac:dyDescent="0.3">
      <c r="D8117" s="5">
        <f t="shared" si="128"/>
        <v>1155980562</v>
      </c>
      <c r="E8117" s="6">
        <v>0.53829539710497054</v>
      </c>
      <c r="F8117" s="7">
        <v>9.6140223153577578E-2</v>
      </c>
    </row>
    <row r="8118" spans="4:6" x14ac:dyDescent="0.3">
      <c r="D8118" s="5">
        <f t="shared" si="128"/>
        <v>122624654</v>
      </c>
      <c r="E8118" s="6">
        <v>5.7101554290486085E-2</v>
      </c>
      <c r="F8118" s="7">
        <v>-1.5795798858659116</v>
      </c>
    </row>
    <row r="8119" spans="4:6" x14ac:dyDescent="0.3">
      <c r="D8119" s="5">
        <f t="shared" si="128"/>
        <v>749742102</v>
      </c>
      <c r="E8119" s="6">
        <v>0.34912587269127915</v>
      </c>
      <c r="F8119" s="7">
        <v>-0.38768150353832653</v>
      </c>
    </row>
    <row r="8120" spans="4:6" x14ac:dyDescent="0.3">
      <c r="D8120" s="5">
        <f t="shared" si="128"/>
        <v>1406586398</v>
      </c>
      <c r="E8120" s="6">
        <v>0.65499283341224568</v>
      </c>
      <c r="F8120" s="7">
        <v>0.39883561447722399</v>
      </c>
    </row>
    <row r="8121" spans="4:6" x14ac:dyDescent="0.3">
      <c r="D8121" s="5">
        <f t="shared" si="128"/>
        <v>341550659</v>
      </c>
      <c r="E8121" s="6">
        <v>0.15904691969887066</v>
      </c>
      <c r="F8121" s="7">
        <v>-0.99838265849886632</v>
      </c>
    </row>
    <row r="8122" spans="4:6" x14ac:dyDescent="0.3">
      <c r="D8122" s="5">
        <f t="shared" si="128"/>
        <v>759902570</v>
      </c>
      <c r="E8122" s="6">
        <v>0.35385720930421466</v>
      </c>
      <c r="F8122" s="7">
        <v>-0.37492745666125171</v>
      </c>
    </row>
    <row r="8123" spans="4:6" x14ac:dyDescent="0.3">
      <c r="D8123" s="5">
        <f t="shared" si="128"/>
        <v>88782063</v>
      </c>
      <c r="E8123" s="6">
        <v>4.134236978491989E-2</v>
      </c>
      <c r="F8123" s="7">
        <v>-1.7353166197983272</v>
      </c>
    </row>
    <row r="8124" spans="4:6" x14ac:dyDescent="0.3">
      <c r="D8124" s="5">
        <f t="shared" si="128"/>
        <v>1369087308</v>
      </c>
      <c r="E8124" s="6">
        <v>0.63753095887371425</v>
      </c>
      <c r="F8124" s="7">
        <v>0.35186690192471787</v>
      </c>
    </row>
    <row r="8125" spans="4:6" x14ac:dyDescent="0.3">
      <c r="D8125" s="5">
        <f t="shared" si="128"/>
        <v>551691690</v>
      </c>
      <c r="E8125" s="6">
        <v>0.25690146280164033</v>
      </c>
      <c r="F8125" s="7">
        <v>-0.65292764513486246</v>
      </c>
    </row>
    <row r="8126" spans="4:6" x14ac:dyDescent="0.3">
      <c r="D8126" s="5">
        <f t="shared" si="128"/>
        <v>1912345190</v>
      </c>
      <c r="E8126" s="6">
        <v>0.8905051237815107</v>
      </c>
      <c r="F8126" s="7">
        <v>1.229218878949546</v>
      </c>
    </row>
    <row r="8127" spans="4:6" x14ac:dyDescent="0.3">
      <c r="D8127" s="5">
        <f t="shared" si="128"/>
        <v>1230100195</v>
      </c>
      <c r="E8127" s="6">
        <v>0.57281004085467202</v>
      </c>
      <c r="F8127" s="7">
        <v>0.18353288523305691</v>
      </c>
    </row>
    <row r="8128" spans="4:6" x14ac:dyDescent="0.3">
      <c r="D8128" s="5">
        <f t="shared" si="128"/>
        <v>243673295</v>
      </c>
      <c r="E8128" s="6">
        <v>0.11346922033789494</v>
      </c>
      <c r="F8128" s="7">
        <v>-1.2082829597797931</v>
      </c>
    </row>
    <row r="8129" spans="4:6" x14ac:dyDescent="0.3">
      <c r="D8129" s="5">
        <f t="shared" si="128"/>
        <v>585688326</v>
      </c>
      <c r="E8129" s="6">
        <v>0.27273238010027667</v>
      </c>
      <c r="F8129" s="7">
        <v>-0.60456997714833483</v>
      </c>
    </row>
    <row r="8130" spans="4:6" x14ac:dyDescent="0.3">
      <c r="D8130" s="5">
        <f t="shared" si="128"/>
        <v>138971591</v>
      </c>
      <c r="E8130" s="6">
        <v>6.4713690024533949E-2</v>
      </c>
      <c r="F8130" s="7">
        <v>-1.5163638287214145</v>
      </c>
    </row>
    <row r="8131" spans="4:6" x14ac:dyDescent="0.3">
      <c r="D8131" s="5">
        <f t="shared" ref="D8131:D8194" si="129">MOD(D8130*$B$4,$B$5)</f>
        <v>1706239580</v>
      </c>
      <c r="E8131" s="6">
        <v>0.79452972001817979</v>
      </c>
      <c r="F8131" s="7">
        <v>0.82223957371551204</v>
      </c>
    </row>
    <row r="8132" spans="4:6" x14ac:dyDescent="0.3">
      <c r="D8132" s="5">
        <f t="shared" si="129"/>
        <v>1597936436</v>
      </c>
      <c r="E8132" s="6">
        <v>0.74409713851669534</v>
      </c>
      <c r="F8132" s="7">
        <v>0.65602859945026226</v>
      </c>
    </row>
    <row r="8133" spans="4:6" x14ac:dyDescent="0.3">
      <c r="D8133" s="5">
        <f t="shared" si="129"/>
        <v>672069210</v>
      </c>
      <c r="E8133" s="6">
        <v>0.31295661377995893</v>
      </c>
      <c r="F8133" s="7">
        <v>-0.48748703623701545</v>
      </c>
    </row>
    <row r="8134" spans="4:6" x14ac:dyDescent="0.3">
      <c r="D8134" s="5">
        <f t="shared" si="129"/>
        <v>1564864328</v>
      </c>
      <c r="E8134" s="6">
        <v>0.72869673811709201</v>
      </c>
      <c r="F8134" s="7">
        <v>0.60887616527261235</v>
      </c>
    </row>
    <row r="8135" spans="4:6" x14ac:dyDescent="0.3">
      <c r="D8135" s="5">
        <f t="shared" si="129"/>
        <v>1976177310</v>
      </c>
      <c r="E8135" s="6">
        <v>0.92022927097997564</v>
      </c>
      <c r="F8135" s="7">
        <v>1.4066154202564913</v>
      </c>
    </row>
    <row r="8136" spans="4:6" x14ac:dyDescent="0.3">
      <c r="D8136" s="5">
        <f t="shared" si="129"/>
        <v>831331270</v>
      </c>
      <c r="E8136" s="6">
        <v>0.38711878972791025</v>
      </c>
      <c r="F8136" s="7">
        <v>-0.28683641417972522</v>
      </c>
    </row>
    <row r="8137" spans="4:6" x14ac:dyDescent="0.3">
      <c r="D8137" s="5">
        <f t="shared" si="129"/>
        <v>1312306328</v>
      </c>
      <c r="E8137" s="6">
        <v>0.61109025460769451</v>
      </c>
      <c r="F8137" s="7">
        <v>0.28216174404354927</v>
      </c>
    </row>
    <row r="8138" spans="4:6" x14ac:dyDescent="0.3">
      <c r="D8138" s="5">
        <f t="shared" si="129"/>
        <v>2013623329</v>
      </c>
      <c r="E8138" s="6">
        <v>0.93766643240830527</v>
      </c>
      <c r="F8138" s="7">
        <v>1.5354752371408924</v>
      </c>
    </row>
    <row r="8139" spans="4:6" x14ac:dyDescent="0.3">
      <c r="D8139" s="5">
        <f t="shared" si="129"/>
        <v>206883645</v>
      </c>
      <c r="E8139" s="6">
        <v>9.6337704543338815E-2</v>
      </c>
      <c r="F8139" s="7">
        <v>-1.3027052497590546</v>
      </c>
    </row>
    <row r="8140" spans="4:6" x14ac:dyDescent="0.3">
      <c r="D8140" s="5">
        <f t="shared" si="129"/>
        <v>681469245</v>
      </c>
      <c r="E8140" s="6">
        <v>0.3173338461828733</v>
      </c>
      <c r="F8140" s="7">
        <v>-0.47516735628123435</v>
      </c>
    </row>
    <row r="8141" spans="4:6" x14ac:dyDescent="0.3">
      <c r="D8141" s="5">
        <f t="shared" si="129"/>
        <v>47420649</v>
      </c>
      <c r="E8141" s="6">
        <v>2.2081960478873886E-2</v>
      </c>
      <c r="F8141" s="7">
        <v>-2.012531676995672</v>
      </c>
    </row>
    <row r="8142" spans="4:6" x14ac:dyDescent="0.3">
      <c r="D8142" s="5">
        <f t="shared" si="129"/>
        <v>1972063824</v>
      </c>
      <c r="E8142" s="6">
        <v>0.91831377979210926</v>
      </c>
      <c r="F8142" s="7">
        <v>1.393818432853881</v>
      </c>
    </row>
    <row r="8143" spans="4:6" x14ac:dyDescent="0.3">
      <c r="D8143" s="5">
        <f t="shared" si="129"/>
        <v>1985227735</v>
      </c>
      <c r="E8143" s="6">
        <v>0.92444370354008276</v>
      </c>
      <c r="F8143" s="7">
        <v>1.4356126507341815</v>
      </c>
    </row>
    <row r="8144" spans="4:6" x14ac:dyDescent="0.3">
      <c r="D8144" s="5">
        <f t="shared" si="129"/>
        <v>1765216104</v>
      </c>
      <c r="E8144" s="6">
        <v>0.82199280413053255</v>
      </c>
      <c r="F8144" s="7">
        <v>0.92298620984318636</v>
      </c>
    </row>
    <row r="8145" spans="4:6" x14ac:dyDescent="0.3">
      <c r="D8145" s="5">
        <f t="shared" si="129"/>
        <v>890410518</v>
      </c>
      <c r="E8145" s="6">
        <v>0.41462970843038494</v>
      </c>
      <c r="F8145" s="7">
        <v>-0.21565148989126995</v>
      </c>
    </row>
    <row r="8146" spans="4:6" x14ac:dyDescent="0.3">
      <c r="D8146" s="5">
        <f t="shared" si="129"/>
        <v>1268403320</v>
      </c>
      <c r="E8146" s="6">
        <v>0.59064632336669254</v>
      </c>
      <c r="F8146" s="7">
        <v>0.22920787354693539</v>
      </c>
    </row>
    <row r="8147" spans="4:6" x14ac:dyDescent="0.3">
      <c r="D8147" s="5">
        <f t="shared" si="129"/>
        <v>190400103</v>
      </c>
      <c r="E8147" s="6">
        <v>8.8661957149079026E-2</v>
      </c>
      <c r="F8147" s="7">
        <v>-1.3490406356094824</v>
      </c>
    </row>
    <row r="8148" spans="4:6" x14ac:dyDescent="0.3">
      <c r="D8148" s="5">
        <f t="shared" si="129"/>
        <v>1720846400</v>
      </c>
      <c r="E8148" s="6">
        <v>0.80133155062918693</v>
      </c>
      <c r="F8148" s="7">
        <v>0.84638698118706723</v>
      </c>
    </row>
    <row r="8149" spans="4:6" x14ac:dyDescent="0.3">
      <c r="D8149" s="5">
        <f t="shared" si="129"/>
        <v>161624793</v>
      </c>
      <c r="E8149" s="6">
        <v>7.5262409239320469E-2</v>
      </c>
      <c r="F8149" s="7">
        <v>-1.4376801827196517</v>
      </c>
    </row>
    <row r="8150" spans="4:6" x14ac:dyDescent="0.3">
      <c r="D8150" s="5">
        <f t="shared" si="129"/>
        <v>2129776999</v>
      </c>
      <c r="E8150" s="6">
        <v>0.9917546999563972</v>
      </c>
      <c r="F8150" s="7">
        <v>2.3978725911392664</v>
      </c>
    </row>
    <row r="8151" spans="4:6" x14ac:dyDescent="0.3">
      <c r="D8151" s="5">
        <f t="shared" si="129"/>
        <v>2128369545</v>
      </c>
      <c r="E8151" s="6">
        <v>0.99109930311432048</v>
      </c>
      <c r="F8151" s="7">
        <v>2.3697234705315884</v>
      </c>
    </row>
    <row r="8152" spans="4:6" x14ac:dyDescent="0.3">
      <c r="D8152" s="5">
        <f t="shared" si="129"/>
        <v>761150568</v>
      </c>
      <c r="E8152" s="6">
        <v>0.35443835365999338</v>
      </c>
      <c r="F8152" s="7">
        <v>-0.37336513141614303</v>
      </c>
    </row>
    <row r="8153" spans="4:6" x14ac:dyDescent="0.3">
      <c r="D8153" s="5">
        <f t="shared" si="129"/>
        <v>201351405</v>
      </c>
      <c r="E8153" s="6">
        <v>9.3761554540844214E-2</v>
      </c>
      <c r="F8153" s="7">
        <v>-1.3179418668397513</v>
      </c>
    </row>
    <row r="8154" spans="4:6" x14ac:dyDescent="0.3">
      <c r="D8154" s="5">
        <f t="shared" si="129"/>
        <v>2070168080</v>
      </c>
      <c r="E8154" s="6">
        <v>0.96399713397398323</v>
      </c>
      <c r="F8154" s="7">
        <v>1.7990818638720489</v>
      </c>
    </row>
    <row r="8155" spans="4:6" x14ac:dyDescent="0.3">
      <c r="D8155" s="5">
        <f t="shared" si="129"/>
        <v>226843829</v>
      </c>
      <c r="E8155" s="6">
        <v>0.10563238952833451</v>
      </c>
      <c r="F8155" s="7">
        <v>-1.2500951834645493</v>
      </c>
    </row>
    <row r="8156" spans="4:6" x14ac:dyDescent="0.3">
      <c r="D8156" s="5">
        <f t="shared" si="129"/>
        <v>2106837253</v>
      </c>
      <c r="E8156" s="6">
        <v>0.98107254829357615</v>
      </c>
      <c r="F8156" s="7">
        <v>2.0764223771794232</v>
      </c>
    </row>
    <row r="8157" spans="4:6" x14ac:dyDescent="0.3">
      <c r="D8157" s="5">
        <f t="shared" si="129"/>
        <v>757968584</v>
      </c>
      <c r="E8157" s="6">
        <v>0.3529566268929808</v>
      </c>
      <c r="F8157" s="7">
        <v>-0.37735035717165577</v>
      </c>
    </row>
    <row r="8158" spans="4:6" x14ac:dyDescent="0.3">
      <c r="D8158" s="5">
        <f t="shared" si="129"/>
        <v>1222624325</v>
      </c>
      <c r="E8158" s="6">
        <v>0.56932881760348453</v>
      </c>
      <c r="F8158" s="7">
        <v>0.17466564406367246</v>
      </c>
    </row>
    <row r="8159" spans="4:6" x14ac:dyDescent="0.3">
      <c r="D8159" s="5">
        <f t="shared" si="129"/>
        <v>153205221</v>
      </c>
      <c r="E8159" s="6">
        <v>7.1341740499568859E-2</v>
      </c>
      <c r="F8159" s="7">
        <v>-1.4658708267835285</v>
      </c>
    </row>
    <row r="8160" spans="4:6" x14ac:dyDescent="0.3">
      <c r="D8160" s="5">
        <f t="shared" si="129"/>
        <v>1583026270</v>
      </c>
      <c r="E8160" s="6">
        <v>0.73715405141669699</v>
      </c>
      <c r="F8160" s="7">
        <v>0.6345960620324933</v>
      </c>
    </row>
    <row r="8161" spans="4:6" x14ac:dyDescent="0.3">
      <c r="D8161" s="5">
        <f t="shared" si="129"/>
        <v>350467969</v>
      </c>
      <c r="E8161" s="6">
        <v>0.16319936575666011</v>
      </c>
      <c r="F8161" s="7">
        <v>-0.98139349752570804</v>
      </c>
    </row>
    <row r="8162" spans="4:6" x14ac:dyDescent="0.3">
      <c r="D8162" s="5">
        <f t="shared" si="129"/>
        <v>1710644180</v>
      </c>
      <c r="E8162" s="6">
        <v>0.7965807717261657</v>
      </c>
      <c r="F8162" s="7">
        <v>0.82947008691863011</v>
      </c>
    </row>
    <row r="8163" spans="4:6" x14ac:dyDescent="0.3">
      <c r="D8163" s="5">
        <f t="shared" si="129"/>
        <v>1611501983</v>
      </c>
      <c r="E8163" s="6">
        <v>0.75041408860163217</v>
      </c>
      <c r="F8163" s="7">
        <v>0.6757934045104611</v>
      </c>
    </row>
    <row r="8164" spans="4:6" x14ac:dyDescent="0.3">
      <c r="D8164" s="5">
        <f t="shared" si="129"/>
        <v>512076112</v>
      </c>
      <c r="E8164" s="6">
        <v>0.23845402173553967</v>
      </c>
      <c r="F8164" s="7">
        <v>-0.71128435661982736</v>
      </c>
    </row>
    <row r="8165" spans="4:6" x14ac:dyDescent="0.3">
      <c r="D8165" s="5">
        <f t="shared" si="129"/>
        <v>889225382</v>
      </c>
      <c r="E8165" s="6">
        <v>0.41407783647447621</v>
      </c>
      <c r="F8165" s="7">
        <v>-0.21706758776723042</v>
      </c>
    </row>
    <row r="8166" spans="4:6" x14ac:dyDescent="0.3">
      <c r="D8166" s="5">
        <f t="shared" si="129"/>
        <v>2042761933</v>
      </c>
      <c r="E8166" s="6">
        <v>0.9512351522699326</v>
      </c>
      <c r="F8166" s="7">
        <v>1.656949450328739</v>
      </c>
    </row>
    <row r="8167" spans="4:6" x14ac:dyDescent="0.3">
      <c r="D8167" s="5">
        <f t="shared" si="129"/>
        <v>154648544</v>
      </c>
      <c r="E8167" s="6">
        <v>7.2013840146375671E-2</v>
      </c>
      <c r="F8167" s="7">
        <v>-1.4609554043787916</v>
      </c>
    </row>
    <row r="8168" spans="4:6" x14ac:dyDescent="0.3">
      <c r="D8168" s="5">
        <f t="shared" si="129"/>
        <v>386710452</v>
      </c>
      <c r="E8168" s="6">
        <v>0.18007608706138664</v>
      </c>
      <c r="F8168" s="7">
        <v>-0.91507516039817327</v>
      </c>
    </row>
    <row r="8169" spans="4:6" x14ac:dyDescent="0.3">
      <c r="D8169" s="5">
        <f t="shared" si="129"/>
        <v>972368768</v>
      </c>
      <c r="E8169" s="6">
        <v>0.45279449266641819</v>
      </c>
      <c r="F8169" s="7">
        <v>-0.11860413991017274</v>
      </c>
    </row>
    <row r="8170" spans="4:6" x14ac:dyDescent="0.3">
      <c r="D8170" s="5">
        <f t="shared" si="129"/>
        <v>1810211296</v>
      </c>
      <c r="E8170" s="6">
        <v>0.84294532317942505</v>
      </c>
      <c r="F8170" s="7">
        <v>1.0066367784635573</v>
      </c>
    </row>
    <row r="8171" spans="4:6" x14ac:dyDescent="0.3">
      <c r="D8171" s="5">
        <f t="shared" si="129"/>
        <v>1747356433</v>
      </c>
      <c r="E8171" s="6">
        <v>0.81367624673403449</v>
      </c>
      <c r="F8171" s="7">
        <v>0.89152514775282565</v>
      </c>
    </row>
    <row r="8172" spans="4:6" x14ac:dyDescent="0.3">
      <c r="D8172" s="5">
        <f t="shared" si="129"/>
        <v>2074657771</v>
      </c>
      <c r="E8172" s="6">
        <v>0.96608780926660431</v>
      </c>
      <c r="F8172" s="7">
        <v>1.8261718412727148</v>
      </c>
    </row>
    <row r="8173" spans="4:6" x14ac:dyDescent="0.3">
      <c r="D8173" s="5">
        <f t="shared" si="129"/>
        <v>52869743</v>
      </c>
      <c r="E8173" s="6">
        <v>2.4619392607937933E-2</v>
      </c>
      <c r="F8173" s="7">
        <v>-1.9665181728944541</v>
      </c>
    </row>
    <row r="8174" spans="4:6" x14ac:dyDescent="0.3">
      <c r="D8174" s="5">
        <f t="shared" si="129"/>
        <v>864791717</v>
      </c>
      <c r="E8174" s="6">
        <v>0.40270002456633375</v>
      </c>
      <c r="F8174" s="7">
        <v>-0.24636454548015593</v>
      </c>
    </row>
    <row r="8175" spans="4:6" x14ac:dyDescent="0.3">
      <c r="D8175" s="5">
        <f t="shared" si="129"/>
        <v>1573840921</v>
      </c>
      <c r="E8175" s="6">
        <v>0.73287678997300265</v>
      </c>
      <c r="F8175" s="7">
        <v>0.62153690540191797</v>
      </c>
    </row>
    <row r="8176" spans="4:6" x14ac:dyDescent="0.3">
      <c r="D8176" s="5">
        <f t="shared" si="129"/>
        <v>1493601319</v>
      </c>
      <c r="E8176" s="6">
        <v>0.69551231357782362</v>
      </c>
      <c r="F8176" s="7">
        <v>0.51153659153971243</v>
      </c>
    </row>
    <row r="8177" spans="4:6" x14ac:dyDescent="0.3">
      <c r="D8177" s="5">
        <f t="shared" si="129"/>
        <v>160788718</v>
      </c>
      <c r="E8177" s="6">
        <v>7.4873081478172052E-2</v>
      </c>
      <c r="F8177" s="7">
        <v>-1.440428649676643</v>
      </c>
    </row>
    <row r="8178" spans="4:6" x14ac:dyDescent="0.3">
      <c r="D8178" s="5">
        <f t="shared" si="129"/>
        <v>426306320</v>
      </c>
      <c r="E8178" s="6">
        <v>0.19851434994350592</v>
      </c>
      <c r="F8178" s="7">
        <v>-0.84693975892150486</v>
      </c>
    </row>
    <row r="8179" spans="4:6" x14ac:dyDescent="0.3">
      <c r="D8179" s="5">
        <f t="shared" si="129"/>
        <v>1044067166</v>
      </c>
      <c r="E8179" s="6">
        <v>0.48618166100809507</v>
      </c>
      <c r="F8179" s="7">
        <v>-3.4644368192692822E-2</v>
      </c>
    </row>
    <row r="8180" spans="4:6" x14ac:dyDescent="0.3">
      <c r="D8180" s="5">
        <f t="shared" si="129"/>
        <v>1019942190</v>
      </c>
      <c r="E8180" s="6">
        <v>0.47494759361720418</v>
      </c>
      <c r="F8180" s="7">
        <v>-6.2838400331198516E-2</v>
      </c>
    </row>
    <row r="8181" spans="4:6" x14ac:dyDescent="0.3">
      <c r="D8181" s="5">
        <f t="shared" si="129"/>
        <v>419362368</v>
      </c>
      <c r="E8181" s="6">
        <v>0.19528082031317132</v>
      </c>
      <c r="F8181" s="7">
        <v>-0.85859927067541186</v>
      </c>
    </row>
    <row r="8182" spans="4:6" x14ac:dyDescent="0.3">
      <c r="D8182" s="5">
        <f t="shared" si="129"/>
        <v>860009106</v>
      </c>
      <c r="E8182" s="6">
        <v>0.40047294776930747</v>
      </c>
      <c r="F8182" s="7">
        <v>-0.25212312565023048</v>
      </c>
    </row>
    <row r="8183" spans="4:6" x14ac:dyDescent="0.3">
      <c r="D8183" s="5">
        <f t="shared" si="129"/>
        <v>493175569</v>
      </c>
      <c r="E8183" s="6">
        <v>0.22965277054314759</v>
      </c>
      <c r="F8183" s="7">
        <v>-0.73999085871147952</v>
      </c>
    </row>
    <row r="8184" spans="4:6" x14ac:dyDescent="0.3">
      <c r="D8184" s="5">
        <f t="shared" si="129"/>
        <v>1221664204</v>
      </c>
      <c r="E8184" s="6">
        <v>0.568881726422237</v>
      </c>
      <c r="F8184" s="7">
        <v>0.17352783936496077</v>
      </c>
    </row>
    <row r="8185" spans="4:6" x14ac:dyDescent="0.3">
      <c r="D8185" s="5">
        <f t="shared" si="129"/>
        <v>1051844664</v>
      </c>
      <c r="E8185" s="6">
        <v>0.48980334074218135</v>
      </c>
      <c r="F8185" s="7">
        <v>-2.5562017904752959E-2</v>
      </c>
    </row>
    <row r="8186" spans="4:6" x14ac:dyDescent="0.3">
      <c r="D8186" s="5">
        <f t="shared" si="129"/>
        <v>637909923</v>
      </c>
      <c r="E8186" s="6">
        <v>0.29704995620721014</v>
      </c>
      <c r="F8186" s="7">
        <v>-0.53290417875997265</v>
      </c>
    </row>
    <row r="8187" spans="4:6" x14ac:dyDescent="0.3">
      <c r="D8187" s="5">
        <f t="shared" si="129"/>
        <v>1929362447</v>
      </c>
      <c r="E8187" s="6">
        <v>0.89842940158995743</v>
      </c>
      <c r="F8187" s="7">
        <v>1.2726530160830893</v>
      </c>
    </row>
    <row r="8188" spans="4:6" x14ac:dyDescent="0.3">
      <c r="D8188" s="5">
        <f t="shared" si="129"/>
        <v>183876041</v>
      </c>
      <c r="E8188" s="6">
        <v>8.5623954036854161E-2</v>
      </c>
      <c r="F8188" s="7">
        <v>-1.3682050284535883</v>
      </c>
    </row>
    <row r="8189" spans="4:6" x14ac:dyDescent="0.3">
      <c r="D8189" s="5">
        <f t="shared" si="129"/>
        <v>330462060</v>
      </c>
      <c r="E8189" s="6">
        <v>0.15388338840928245</v>
      </c>
      <c r="F8189" s="7">
        <v>-1.0199192127122647</v>
      </c>
    </row>
    <row r="8190" spans="4:6" x14ac:dyDescent="0.3">
      <c r="D8190" s="5">
        <f t="shared" si="129"/>
        <v>225568344</v>
      </c>
      <c r="E8190" s="6">
        <v>0.10503844554073964</v>
      </c>
      <c r="F8190" s="7">
        <v>-1.2533540363925786</v>
      </c>
    </row>
    <row r="8191" spans="4:6" x14ac:dyDescent="0.3">
      <c r="D8191" s="5">
        <f t="shared" si="129"/>
        <v>667442934</v>
      </c>
      <c r="E8191" s="6">
        <v>0.31080233614035169</v>
      </c>
      <c r="F8191" s="7">
        <v>-0.4935773895670551</v>
      </c>
    </row>
    <row r="8192" spans="4:6" x14ac:dyDescent="0.3">
      <c r="D8192" s="5">
        <f t="shared" si="129"/>
        <v>1588194820</v>
      </c>
      <c r="E8192" s="6">
        <v>0.73956084506545294</v>
      </c>
      <c r="F8192" s="7">
        <v>0.64199210392335759</v>
      </c>
    </row>
    <row r="8193" spans="4:6" x14ac:dyDescent="0.3">
      <c r="D8193" s="5">
        <f t="shared" si="129"/>
        <v>733441967</v>
      </c>
      <c r="E8193" s="6">
        <v>0.34153553083682014</v>
      </c>
      <c r="F8193" s="7">
        <v>-0.40827599384110963</v>
      </c>
    </row>
    <row r="8194" spans="4:6" x14ac:dyDescent="0.3">
      <c r="D8194" s="5">
        <f t="shared" si="129"/>
        <v>561784615</v>
      </c>
      <c r="E8194" s="6">
        <v>0.26160134725421791</v>
      </c>
      <c r="F8194" s="7">
        <v>-0.63841634398407976</v>
      </c>
    </row>
    <row r="8195" spans="4:6" x14ac:dyDescent="0.3">
      <c r="D8195" s="5">
        <f t="shared" ref="D8195:D8258" si="130">MOD(D8194*$B$4,$B$5)</f>
        <v>1629139996</v>
      </c>
      <c r="E8195" s="6">
        <v>0.75862742844841202</v>
      </c>
      <c r="F8195" s="7">
        <v>0.70189420506282241</v>
      </c>
    </row>
    <row r="8196" spans="4:6" x14ac:dyDescent="0.3">
      <c r="D8196" s="5">
        <f t="shared" si="130"/>
        <v>1513077423</v>
      </c>
      <c r="E8196" s="6">
        <v>0.70458158124664949</v>
      </c>
      <c r="F8196" s="7">
        <v>0.53762373954792175</v>
      </c>
    </row>
    <row r="8197" spans="4:6" x14ac:dyDescent="0.3">
      <c r="D8197" s="5">
        <f t="shared" si="130"/>
        <v>1841451163</v>
      </c>
      <c r="E8197" s="6">
        <v>0.85749251987551578</v>
      </c>
      <c r="F8197" s="7">
        <v>1.0691214214898721</v>
      </c>
    </row>
    <row r="8198" spans="4:6" x14ac:dyDescent="0.3">
      <c r="D8198" s="5">
        <f t="shared" si="130"/>
        <v>45972549</v>
      </c>
      <c r="E8198" s="6">
        <v>2.1407636368095537E-2</v>
      </c>
      <c r="F8198" s="7">
        <v>-2.0255075622658061</v>
      </c>
    </row>
    <row r="8199" spans="4:6" x14ac:dyDescent="0.3">
      <c r="D8199" s="5">
        <f t="shared" si="130"/>
        <v>790305428</v>
      </c>
      <c r="E8199" s="6">
        <v>0.36801464331151418</v>
      </c>
      <c r="F8199" s="7">
        <v>-0.33711622527187807</v>
      </c>
    </row>
    <row r="8200" spans="4:6" x14ac:dyDescent="0.3">
      <c r="D8200" s="5">
        <f t="shared" si="130"/>
        <v>933809680</v>
      </c>
      <c r="E8200" s="6">
        <v>0.43483901809420344</v>
      </c>
      <c r="F8200" s="7">
        <v>-0.1640674620592579</v>
      </c>
    </row>
    <row r="8201" spans="4:6" x14ac:dyDescent="0.3">
      <c r="D8201" s="5">
        <f t="shared" si="130"/>
        <v>245312750</v>
      </c>
      <c r="E8201" s="6">
        <v>0.11423265106438905</v>
      </c>
      <c r="F8201" s="7">
        <v>-1.2043215976453632</v>
      </c>
    </row>
    <row r="8202" spans="4:6" x14ac:dyDescent="0.3">
      <c r="D8202" s="5">
        <f t="shared" si="130"/>
        <v>266925692</v>
      </c>
      <c r="E8202" s="6">
        <v>0.12429696146798969</v>
      </c>
      <c r="F8202" s="7">
        <v>-1.153771350135304</v>
      </c>
    </row>
    <row r="8203" spans="4:6" x14ac:dyDescent="0.3">
      <c r="D8203" s="5">
        <f t="shared" si="130"/>
        <v>2015680179</v>
      </c>
      <c r="E8203" s="6">
        <v>0.93862422782799626</v>
      </c>
      <c r="F8203" s="7">
        <v>1.5433266348072829</v>
      </c>
    </row>
    <row r="8204" spans="4:6" x14ac:dyDescent="0.3">
      <c r="D8204" s="5">
        <f t="shared" si="130"/>
        <v>708842233</v>
      </c>
      <c r="E8204" s="6">
        <v>0.33008038702428377</v>
      </c>
      <c r="F8204" s="7">
        <v>-0.43969120409643053</v>
      </c>
    </row>
    <row r="8205" spans="4:6" x14ac:dyDescent="0.3">
      <c r="D8205" s="5">
        <f t="shared" si="130"/>
        <v>666481492</v>
      </c>
      <c r="E8205" s="6">
        <v>0.31035462982054302</v>
      </c>
      <c r="F8205" s="7">
        <v>-0.49484539258450339</v>
      </c>
    </row>
    <row r="8206" spans="4:6" x14ac:dyDescent="0.3">
      <c r="D8206" s="5">
        <f t="shared" si="130"/>
        <v>275584625</v>
      </c>
      <c r="E8206" s="6">
        <v>0.12832909135923637</v>
      </c>
      <c r="F8206" s="7">
        <v>-1.1343251514130306</v>
      </c>
    </row>
    <row r="8207" spans="4:6" x14ac:dyDescent="0.3">
      <c r="D8207" s="5">
        <f t="shared" si="130"/>
        <v>1231723857</v>
      </c>
      <c r="E8207" s="6">
        <v>0.57356611739244878</v>
      </c>
      <c r="F8207" s="7">
        <v>0.18546061985239323</v>
      </c>
    </row>
    <row r="8208" spans="4:6" x14ac:dyDescent="0.3">
      <c r="D8208" s="5">
        <f t="shared" si="130"/>
        <v>1310050405</v>
      </c>
      <c r="E8208" s="6">
        <v>0.61003975859846893</v>
      </c>
      <c r="F8208" s="7">
        <v>0.27942266049270015</v>
      </c>
    </row>
    <row r="8209" spans="4:6" x14ac:dyDescent="0.3">
      <c r="D8209" s="5">
        <f t="shared" si="130"/>
        <v>492146546</v>
      </c>
      <c r="E8209" s="6">
        <v>0.22917359436785206</v>
      </c>
      <c r="F8209" s="7">
        <v>-0.74157118271163158</v>
      </c>
    </row>
    <row r="8210" spans="4:6" x14ac:dyDescent="0.3">
      <c r="D8210" s="5">
        <f t="shared" si="130"/>
        <v>941818852</v>
      </c>
      <c r="E8210" s="6">
        <v>0.43856857944146599</v>
      </c>
      <c r="F8210" s="7">
        <v>-0.15459937990597702</v>
      </c>
    </row>
    <row r="8211" spans="4:6" x14ac:dyDescent="0.3">
      <c r="D8211" s="5">
        <f t="shared" si="130"/>
        <v>308997902</v>
      </c>
      <c r="E8211" s="6">
        <v>0.14388836095471713</v>
      </c>
      <c r="F8211" s="7">
        <v>-1.0630115315165354</v>
      </c>
    </row>
    <row r="8212" spans="4:6" x14ac:dyDescent="0.3">
      <c r="D8212" s="5">
        <f t="shared" si="130"/>
        <v>1363799027</v>
      </c>
      <c r="E8212" s="6">
        <v>0.6350684111333158</v>
      </c>
      <c r="F8212" s="7">
        <v>0.34530754141795772</v>
      </c>
    </row>
    <row r="8213" spans="4:6" x14ac:dyDescent="0.3">
      <c r="D8213" s="5">
        <f t="shared" si="130"/>
        <v>831633532</v>
      </c>
      <c r="E8213" s="6">
        <v>0.38725954144006552</v>
      </c>
      <c r="F8213" s="7">
        <v>-0.28646880482837028</v>
      </c>
    </row>
    <row r="8214" spans="4:6" x14ac:dyDescent="0.3">
      <c r="D8214" s="5">
        <f t="shared" si="130"/>
        <v>870409801</v>
      </c>
      <c r="E8214" s="6">
        <v>0.40531614879641326</v>
      </c>
      <c r="F8214" s="7">
        <v>-0.23961040514820581</v>
      </c>
    </row>
    <row r="8215" spans="4:6" x14ac:dyDescent="0.3">
      <c r="D8215" s="5">
        <f t="shared" si="130"/>
        <v>33950516</v>
      </c>
      <c r="E8215" s="6">
        <v>1.580944100004569E-2</v>
      </c>
      <c r="F8215" s="7">
        <v>-2.1491958011055643</v>
      </c>
    </row>
    <row r="8216" spans="4:6" x14ac:dyDescent="0.3">
      <c r="D8216" s="5">
        <f t="shared" si="130"/>
        <v>295335175</v>
      </c>
      <c r="E8216" s="6">
        <v>0.13752615790583766</v>
      </c>
      <c r="F8216" s="7">
        <v>-1.0915014008573849</v>
      </c>
    </row>
    <row r="8217" spans="4:6" x14ac:dyDescent="0.3">
      <c r="D8217" s="5">
        <f t="shared" si="130"/>
        <v>1127783639</v>
      </c>
      <c r="E8217" s="6">
        <v>0.5251651816304449</v>
      </c>
      <c r="F8217" s="7">
        <v>6.3121647146798257E-2</v>
      </c>
    </row>
    <row r="8218" spans="4:6" x14ac:dyDescent="0.3">
      <c r="D8218" s="5">
        <f t="shared" si="130"/>
        <v>533586719</v>
      </c>
      <c r="E8218" s="6">
        <v>0.24847067869125927</v>
      </c>
      <c r="F8218" s="7">
        <v>-0.67931016451107806</v>
      </c>
    </row>
    <row r="8219" spans="4:6" x14ac:dyDescent="0.3">
      <c r="D8219" s="5">
        <f t="shared" si="130"/>
        <v>1993134378</v>
      </c>
      <c r="E8219" s="6">
        <v>0.92812552110117441</v>
      </c>
      <c r="F8219" s="7">
        <v>1.4619717267030183</v>
      </c>
    </row>
    <row r="8220" spans="4:6" x14ac:dyDescent="0.3">
      <c r="D8220" s="5">
        <f t="shared" si="130"/>
        <v>1174691191</v>
      </c>
      <c r="E8220" s="6">
        <v>0.54700821269956246</v>
      </c>
      <c r="F8220" s="7">
        <v>0.11810611966589279</v>
      </c>
    </row>
    <row r="8221" spans="4:6" x14ac:dyDescent="0.3">
      <c r="D8221" s="5">
        <f t="shared" si="130"/>
        <v>1360265373</v>
      </c>
      <c r="E8221" s="6">
        <v>0.63342292526124322</v>
      </c>
      <c r="F8221" s="7">
        <v>0.34093282949637427</v>
      </c>
    </row>
    <row r="8222" spans="4:6" x14ac:dyDescent="0.3">
      <c r="D8222" s="5">
        <f t="shared" si="130"/>
        <v>2057313058</v>
      </c>
      <c r="E8222" s="6">
        <v>0.95801104787551894</v>
      </c>
      <c r="F8222" s="7">
        <v>1.7280575658389903</v>
      </c>
    </row>
    <row r="8223" spans="4:6" x14ac:dyDescent="0.3">
      <c r="D8223" s="5">
        <f t="shared" si="130"/>
        <v>324850850</v>
      </c>
      <c r="E8223" s="6">
        <v>0.15127046513489492</v>
      </c>
      <c r="F8223" s="7">
        <v>-1.0309997644270861</v>
      </c>
    </row>
    <row r="8224" spans="4:6" x14ac:dyDescent="0.3">
      <c r="D8224" s="5">
        <f t="shared" si="130"/>
        <v>2097273603</v>
      </c>
      <c r="E8224" s="6">
        <v>0.97661912671906792</v>
      </c>
      <c r="F8224" s="7">
        <v>1.9884517834674476</v>
      </c>
    </row>
    <row r="8225" spans="4:6" x14ac:dyDescent="0.3">
      <c r="D8225" s="5">
        <f t="shared" si="130"/>
        <v>820003539</v>
      </c>
      <c r="E8225" s="6">
        <v>0.38184390392326184</v>
      </c>
      <c r="F8225" s="7">
        <v>-0.30064159745731384</v>
      </c>
    </row>
    <row r="8226" spans="4:6" x14ac:dyDescent="0.3">
      <c r="D8226" s="5">
        <f t="shared" si="130"/>
        <v>2119733212</v>
      </c>
      <c r="E8226" s="6">
        <v>0.98707769716817673</v>
      </c>
      <c r="F8226" s="7">
        <v>2.2285388196705052</v>
      </c>
    </row>
    <row r="8227" spans="4:6" x14ac:dyDescent="0.3">
      <c r="D8227" s="5">
        <f t="shared" si="130"/>
        <v>488547843</v>
      </c>
      <c r="E8227" s="6">
        <v>0.22749781769467314</v>
      </c>
      <c r="F8227" s="7">
        <v>-0.74711253323499871</v>
      </c>
    </row>
    <row r="8228" spans="4:6" x14ac:dyDescent="0.3">
      <c r="D8228" s="5">
        <f t="shared" si="130"/>
        <v>1175001746</v>
      </c>
      <c r="E8228" s="6">
        <v>0.54715282614077709</v>
      </c>
      <c r="F8228" s="7">
        <v>0.11847115673203658</v>
      </c>
    </row>
    <row r="8229" spans="4:6" x14ac:dyDescent="0.3">
      <c r="D8229" s="5">
        <f t="shared" si="130"/>
        <v>1318680249</v>
      </c>
      <c r="E8229" s="6">
        <v>0.61405834286851657</v>
      </c>
      <c r="F8229" s="7">
        <v>0.28991232254508148</v>
      </c>
    </row>
    <row r="8230" spans="4:6" x14ac:dyDescent="0.3">
      <c r="D8230" s="5">
        <f t="shared" si="130"/>
        <v>451518752</v>
      </c>
      <c r="E8230" s="6">
        <v>0.21025480349571893</v>
      </c>
      <c r="F8230" s="7">
        <v>-0.80553744547312156</v>
      </c>
    </row>
    <row r="8231" spans="4:6" x14ac:dyDescent="0.3">
      <c r="D8231" s="5">
        <f t="shared" si="130"/>
        <v>450144389</v>
      </c>
      <c r="E8231" s="6">
        <v>0.20961481585131475</v>
      </c>
      <c r="F8231" s="7">
        <v>-0.8077584790530522</v>
      </c>
    </row>
    <row r="8232" spans="4:6" x14ac:dyDescent="0.3">
      <c r="D8232" s="5">
        <f t="shared" si="130"/>
        <v>680261073</v>
      </c>
      <c r="E8232" s="6">
        <v>0.31677124725354022</v>
      </c>
      <c r="F8232" s="7">
        <v>-0.47674671339955926</v>
      </c>
    </row>
    <row r="8233" spans="4:6" x14ac:dyDescent="0.3">
      <c r="D8233" s="5">
        <f t="shared" si="130"/>
        <v>1857292153</v>
      </c>
      <c r="E8233" s="6">
        <v>0.86486905567801464</v>
      </c>
      <c r="F8233" s="7">
        <v>1.1024596559446853</v>
      </c>
    </row>
    <row r="8234" spans="4:6" x14ac:dyDescent="0.3">
      <c r="D8234" s="5">
        <f t="shared" si="130"/>
        <v>202222507</v>
      </c>
      <c r="E8234" s="6">
        <v>9.4167193019918341E-2</v>
      </c>
      <c r="F8234" s="7">
        <v>-1.3155224242855803</v>
      </c>
    </row>
    <row r="8235" spans="4:6" x14ac:dyDescent="0.3">
      <c r="D8235" s="5">
        <f t="shared" si="130"/>
        <v>1169459782</v>
      </c>
      <c r="E8235" s="6">
        <v>0.54457214804792042</v>
      </c>
      <c r="F8235" s="7">
        <v>0.11195926670897383</v>
      </c>
    </row>
    <row r="8236" spans="4:6" x14ac:dyDescent="0.3">
      <c r="D8236" s="5">
        <f t="shared" si="130"/>
        <v>90508233</v>
      </c>
      <c r="E8236" s="6">
        <v>4.21461803299805E-2</v>
      </c>
      <c r="F8236" s="7">
        <v>-1.7263060881581513</v>
      </c>
    </row>
    <row r="8237" spans="4:6" x14ac:dyDescent="0.3">
      <c r="D8237" s="5">
        <f t="shared" si="130"/>
        <v>941177145</v>
      </c>
      <c r="E8237" s="6">
        <v>0.43826976133349327</v>
      </c>
      <c r="F8237" s="7">
        <v>-0.15535745523947947</v>
      </c>
    </row>
    <row r="8238" spans="4:6" x14ac:dyDescent="0.3">
      <c r="D8238" s="5">
        <f t="shared" si="130"/>
        <v>1545414010</v>
      </c>
      <c r="E8238" s="6">
        <v>0.71963947799023187</v>
      </c>
      <c r="F8238" s="7">
        <v>0.58177084592753092</v>
      </c>
    </row>
    <row r="8239" spans="4:6" x14ac:dyDescent="0.3">
      <c r="D8239" s="5">
        <f t="shared" si="130"/>
        <v>1540230871</v>
      </c>
      <c r="E8239" s="6">
        <v>0.71722589080894916</v>
      </c>
      <c r="F8239" s="7">
        <v>0.57462015441200109</v>
      </c>
    </row>
    <row r="8240" spans="4:6" x14ac:dyDescent="0.3">
      <c r="D8240" s="5">
        <f t="shared" si="130"/>
        <v>453031254</v>
      </c>
      <c r="E8240" s="6">
        <v>0.21095911712475038</v>
      </c>
      <c r="F8240" s="7">
        <v>-0.80309775665841554</v>
      </c>
    </row>
    <row r="8241" spans="4:6" x14ac:dyDescent="0.3">
      <c r="D8241" s="5">
        <f t="shared" si="130"/>
        <v>445684433</v>
      </c>
      <c r="E8241" s="6">
        <v>0.20753798699708467</v>
      </c>
      <c r="F8241" s="7">
        <v>-0.81499359913902913</v>
      </c>
    </row>
    <row r="8242" spans="4:6" x14ac:dyDescent="0.3">
      <c r="D8242" s="5">
        <f t="shared" si="130"/>
        <v>142089697</v>
      </c>
      <c r="E8242" s="6">
        <v>6.61656712798082E-2</v>
      </c>
      <c r="F8242" s="7">
        <v>-1.5049717395296702</v>
      </c>
    </row>
    <row r="8243" spans="4:6" x14ac:dyDescent="0.3">
      <c r="D8243" s="5">
        <f t="shared" si="130"/>
        <v>1896479016</v>
      </c>
      <c r="E8243" s="6">
        <v>0.88311686076514129</v>
      </c>
      <c r="F8243" s="7">
        <v>1.1907129852870182</v>
      </c>
    </row>
    <row r="8244" spans="4:6" x14ac:dyDescent="0.3">
      <c r="D8244" s="5">
        <f t="shared" si="130"/>
        <v>2005677020</v>
      </c>
      <c r="E8244" s="6">
        <v>0.93396614392657407</v>
      </c>
      <c r="F8244" s="7">
        <v>1.5059979023842469</v>
      </c>
    </row>
    <row r="8245" spans="4:6" x14ac:dyDescent="0.3">
      <c r="D8245" s="5">
        <f t="shared" si="130"/>
        <v>1030174719</v>
      </c>
      <c r="E8245" s="6">
        <v>0.47971248624819562</v>
      </c>
      <c r="F8245" s="7">
        <v>-5.0875193660494145E-2</v>
      </c>
    </row>
    <row r="8246" spans="4:6" x14ac:dyDescent="0.3">
      <c r="D8246" s="5">
        <f t="shared" si="130"/>
        <v>432530917</v>
      </c>
      <c r="E8246" s="6">
        <v>0.20141290379819732</v>
      </c>
      <c r="F8246" s="7">
        <v>-0.8365851287120214</v>
      </c>
    </row>
    <row r="8247" spans="4:6" x14ac:dyDescent="0.3">
      <c r="D8247" s="5">
        <f t="shared" si="130"/>
        <v>863878373</v>
      </c>
      <c r="E8247" s="6">
        <v>0.40227471562314288</v>
      </c>
      <c r="F8247" s="7">
        <v>-0.2474636353161771</v>
      </c>
    </row>
    <row r="8248" spans="4:6" x14ac:dyDescent="0.3">
      <c r="D8248" s="5">
        <f t="shared" si="130"/>
        <v>435485637</v>
      </c>
      <c r="E8248" s="6">
        <v>0.20278880251831263</v>
      </c>
      <c r="F8248" s="7">
        <v>-0.83170123208455482</v>
      </c>
    </row>
    <row r="8249" spans="4:6" x14ac:dyDescent="0.3">
      <c r="D8249" s="5">
        <f t="shared" si="130"/>
        <v>1757246791</v>
      </c>
      <c r="E8249" s="6">
        <v>0.81828180357653812</v>
      </c>
      <c r="F8249" s="7">
        <v>0.90883658300866454</v>
      </c>
    </row>
    <row r="8250" spans="4:6" x14ac:dyDescent="0.3">
      <c r="D8250" s="5">
        <f t="shared" si="130"/>
        <v>603275508</v>
      </c>
      <c r="E8250" s="6">
        <v>0.2809220499181394</v>
      </c>
      <c r="F8250" s="7">
        <v>-0.58010457339002475</v>
      </c>
    </row>
    <row r="8251" spans="4:6" x14ac:dyDescent="0.3">
      <c r="D8251" s="5">
        <f t="shared" si="130"/>
        <v>833793348</v>
      </c>
      <c r="E8251" s="6">
        <v>0.38826528413991007</v>
      </c>
      <c r="F8251" s="7">
        <v>-0.28384317175092616</v>
      </c>
    </row>
    <row r="8252" spans="4:6" x14ac:dyDescent="0.3">
      <c r="D8252" s="5">
        <f t="shared" si="130"/>
        <v>2047672881</v>
      </c>
      <c r="E8252" s="6">
        <v>0.95352199063964371</v>
      </c>
      <c r="F8252" s="7">
        <v>1.6800066662404114</v>
      </c>
    </row>
    <row r="8253" spans="4:6" x14ac:dyDescent="0.3">
      <c r="D8253" s="5">
        <f t="shared" si="130"/>
        <v>987818282</v>
      </c>
      <c r="E8253" s="6">
        <v>0.45998873325063727</v>
      </c>
      <c r="F8253" s="7">
        <v>-0.10046210489954915</v>
      </c>
    </row>
    <row r="8254" spans="4:6" x14ac:dyDescent="0.3">
      <c r="D8254" s="5">
        <f t="shared" si="130"/>
        <v>249392434</v>
      </c>
      <c r="E8254" s="6">
        <v>0.11613240196940713</v>
      </c>
      <c r="F8254" s="7">
        <v>-1.1945451152159117</v>
      </c>
    </row>
    <row r="8255" spans="4:6" x14ac:dyDescent="0.3">
      <c r="D8255" s="5">
        <f t="shared" si="130"/>
        <v>1776340179</v>
      </c>
      <c r="E8255" s="6">
        <v>0.82717285521996475</v>
      </c>
      <c r="F8255" s="7">
        <v>0.9430520317362292</v>
      </c>
    </row>
    <row r="8256" spans="4:6" x14ac:dyDescent="0.3">
      <c r="D8256" s="5">
        <f t="shared" si="130"/>
        <v>989723093</v>
      </c>
      <c r="E8256" s="6">
        <v>0.46087572999380133</v>
      </c>
      <c r="F8256" s="7">
        <v>-9.8227734523845728E-2</v>
      </c>
    </row>
    <row r="8257" spans="4:6" x14ac:dyDescent="0.3">
      <c r="D8257" s="5">
        <f t="shared" si="130"/>
        <v>2002211041</v>
      </c>
      <c r="E8257" s="6">
        <v>0.93235217168214934</v>
      </c>
      <c r="F8257" s="7">
        <v>1.4935408993624559</v>
      </c>
    </row>
    <row r="8258" spans="4:6" x14ac:dyDescent="0.3">
      <c r="D8258" s="5">
        <f t="shared" si="130"/>
        <v>1227626876</v>
      </c>
      <c r="E8258" s="6">
        <v>0.57165831194413663</v>
      </c>
      <c r="F8258" s="7">
        <v>0.18059768117143654</v>
      </c>
    </row>
    <row r="8259" spans="4:6" x14ac:dyDescent="0.3">
      <c r="D8259" s="5">
        <f t="shared" ref="D8259:D8322" si="131">MOD(D8258*$B$4,$B$5)</f>
        <v>1113176078</v>
      </c>
      <c r="E8259" s="6">
        <v>0.51836300596442353</v>
      </c>
      <c r="F8259" s="7">
        <v>4.6045495633028351E-2</v>
      </c>
    </row>
    <row r="8260" spans="4:6" x14ac:dyDescent="0.3">
      <c r="D8260" s="5">
        <f t="shared" si="131"/>
        <v>1934129551</v>
      </c>
      <c r="E8260" s="6">
        <v>0.90064925737739476</v>
      </c>
      <c r="F8260" s="7">
        <v>1.2852598791554088</v>
      </c>
    </row>
    <row r="8261" spans="4:6" x14ac:dyDescent="0.3">
      <c r="D8261" s="5">
        <f t="shared" si="131"/>
        <v>516002996</v>
      </c>
      <c r="E8261" s="6">
        <v>0.24028261959579086</v>
      </c>
      <c r="F8261" s="7">
        <v>-0.7053937391041446</v>
      </c>
    </row>
    <row r="8262" spans="4:6" x14ac:dyDescent="0.3">
      <c r="D8262" s="5">
        <f t="shared" si="131"/>
        <v>1465282010</v>
      </c>
      <c r="E8262" s="6">
        <v>0.68232510768093646</v>
      </c>
      <c r="F8262" s="7">
        <v>0.47421053069513069</v>
      </c>
    </row>
    <row r="8263" spans="4:6" x14ac:dyDescent="0.3">
      <c r="D8263" s="5">
        <f t="shared" si="131"/>
        <v>1106507118</v>
      </c>
      <c r="E8263" s="6">
        <v>0.51525752946292747</v>
      </c>
      <c r="F8263" s="7">
        <v>3.8254282861932991E-2</v>
      </c>
    </row>
    <row r="8264" spans="4:6" x14ac:dyDescent="0.3">
      <c r="D8264" s="5">
        <f t="shared" si="131"/>
        <v>2139308441</v>
      </c>
      <c r="E8264" s="6">
        <v>0.99619312351214995</v>
      </c>
      <c r="F8264" s="7">
        <v>2.6687348484216065</v>
      </c>
    </row>
    <row r="8265" spans="4:6" x14ac:dyDescent="0.3">
      <c r="D8265" s="5">
        <f t="shared" si="131"/>
        <v>511622222</v>
      </c>
      <c r="E8265" s="6">
        <v>0.23824266273364672</v>
      </c>
      <c r="F8265" s="7">
        <v>-0.71196681541275564</v>
      </c>
    </row>
    <row r="8266" spans="4:6" x14ac:dyDescent="0.3">
      <c r="D8266" s="5">
        <f t="shared" si="131"/>
        <v>454337662</v>
      </c>
      <c r="E8266" s="6">
        <v>0.21156746075634608</v>
      </c>
      <c r="F8266" s="7">
        <v>-0.80099434177624418</v>
      </c>
    </row>
    <row r="8267" spans="4:6" x14ac:dyDescent="0.3">
      <c r="D8267" s="5">
        <f t="shared" si="131"/>
        <v>1230279238</v>
      </c>
      <c r="E8267" s="6">
        <v>0.57289341424861306</v>
      </c>
      <c r="F8267" s="7">
        <v>0.18374542507146407</v>
      </c>
    </row>
    <row r="8268" spans="4:6" x14ac:dyDescent="0.3">
      <c r="D8268" s="5">
        <f t="shared" si="131"/>
        <v>296323360</v>
      </c>
      <c r="E8268" s="6">
        <v>0.13798631740546444</v>
      </c>
      <c r="F8268" s="7">
        <v>-1.0894111087733638</v>
      </c>
    </row>
    <row r="8269" spans="4:6" x14ac:dyDescent="0.3">
      <c r="D8269" s="5">
        <f t="shared" si="131"/>
        <v>1583821540</v>
      </c>
      <c r="E8269" s="6">
        <v>0.73752437786899916</v>
      </c>
      <c r="F8269" s="7">
        <v>0.63573180248224515</v>
      </c>
    </row>
    <row r="8270" spans="4:6" x14ac:dyDescent="0.3">
      <c r="D8270" s="5">
        <f t="shared" si="131"/>
        <v>84240493</v>
      </c>
      <c r="E8270" s="6">
        <v>3.9227536450352089E-2</v>
      </c>
      <c r="F8270" s="7">
        <v>-1.7597212976935819</v>
      </c>
    </row>
    <row r="8271" spans="4:6" x14ac:dyDescent="0.3">
      <c r="D8271" s="5">
        <f t="shared" si="131"/>
        <v>1186293832</v>
      </c>
      <c r="E8271" s="6">
        <v>0.55241111344882388</v>
      </c>
      <c r="F8271" s="7">
        <v>0.1317553892034295</v>
      </c>
    </row>
    <row r="8272" spans="4:6" x14ac:dyDescent="0.3">
      <c r="D8272" s="5">
        <f t="shared" si="131"/>
        <v>938117217</v>
      </c>
      <c r="E8272" s="6">
        <v>0.43684487132061728</v>
      </c>
      <c r="F8272" s="7">
        <v>-0.15897351216832856</v>
      </c>
    </row>
    <row r="8273" spans="4:6" x14ac:dyDescent="0.3">
      <c r="D8273" s="5">
        <f t="shared" si="131"/>
        <v>2016001165</v>
      </c>
      <c r="E8273" s="6">
        <v>0.93877369858210324</v>
      </c>
      <c r="F8273" s="7">
        <v>1.5445605161911717</v>
      </c>
    </row>
    <row r="8274" spans="4:6" x14ac:dyDescent="0.3">
      <c r="D8274" s="5">
        <f t="shared" si="131"/>
        <v>1170771910</v>
      </c>
      <c r="E8274" s="6">
        <v>0.54518315526208205</v>
      </c>
      <c r="F8274" s="7">
        <v>0.11350059741322908</v>
      </c>
    </row>
    <row r="8275" spans="4:6" x14ac:dyDescent="0.3">
      <c r="D8275" s="5">
        <f t="shared" si="131"/>
        <v>1151213158</v>
      </c>
      <c r="E8275" s="6">
        <v>0.53607540161914691</v>
      </c>
      <c r="F8275" s="7">
        <v>9.0551215791414258E-2</v>
      </c>
    </row>
    <row r="8276" spans="4:6" x14ac:dyDescent="0.3">
      <c r="D8276" s="5">
        <f t="shared" si="131"/>
        <v>1923500046</v>
      </c>
      <c r="E8276" s="6">
        <v>0.89569950839104084</v>
      </c>
      <c r="F8276" s="7">
        <v>1.2574216788924719</v>
      </c>
    </row>
    <row r="8277" spans="4:6" x14ac:dyDescent="0.3">
      <c r="D8277" s="5">
        <f t="shared" si="131"/>
        <v>667758774</v>
      </c>
      <c r="E8277" s="6">
        <v>0.31094941060147191</v>
      </c>
      <c r="F8277" s="7">
        <v>-0.4931610154731203</v>
      </c>
    </row>
    <row r="8278" spans="4:6" x14ac:dyDescent="0.3">
      <c r="D8278" s="5">
        <f t="shared" si="131"/>
        <v>1801721931</v>
      </c>
      <c r="E8278" s="6">
        <v>0.83899215454141807</v>
      </c>
      <c r="F8278" s="7">
        <v>0.99032418123497168</v>
      </c>
    </row>
    <row r="8279" spans="4:6" x14ac:dyDescent="0.3">
      <c r="D8279" s="5">
        <f t="shared" si="131"/>
        <v>2126595095</v>
      </c>
      <c r="E8279" s="6">
        <v>0.99027301044228766</v>
      </c>
      <c r="F8279" s="7">
        <v>2.3367155563828494</v>
      </c>
    </row>
    <row r="8280" spans="4:6" x14ac:dyDescent="0.3">
      <c r="D8280" s="5">
        <f t="shared" si="131"/>
        <v>1006020498</v>
      </c>
      <c r="E8280" s="6">
        <v>0.46846480059294476</v>
      </c>
      <c r="F8280" s="7">
        <v>-7.9129522984695E-2</v>
      </c>
    </row>
    <row r="8281" spans="4:6" x14ac:dyDescent="0.3">
      <c r="D8281" s="5">
        <f t="shared" si="131"/>
        <v>567749347</v>
      </c>
      <c r="E8281" s="6">
        <v>0.26437889203837039</v>
      </c>
      <c r="F8281" s="7">
        <v>-0.62990340637147246</v>
      </c>
    </row>
    <row r="8282" spans="4:6" x14ac:dyDescent="0.3">
      <c r="D8282" s="5">
        <f t="shared" si="131"/>
        <v>1789909670</v>
      </c>
      <c r="E8282" s="6">
        <v>0.83349164187302038</v>
      </c>
      <c r="F8282" s="7">
        <v>0.96805537235802164</v>
      </c>
    </row>
    <row r="8283" spans="4:6" x14ac:dyDescent="0.3">
      <c r="D8283" s="5">
        <f t="shared" si="131"/>
        <v>1020110819</v>
      </c>
      <c r="E8283" s="6">
        <v>0.47502611761449476</v>
      </c>
      <c r="F8283" s="7">
        <v>-6.2641182087502509E-2</v>
      </c>
    </row>
    <row r="8284" spans="4:6" x14ac:dyDescent="0.3">
      <c r="D8284" s="5">
        <f t="shared" si="131"/>
        <v>2116801886</v>
      </c>
      <c r="E8284" s="6">
        <v>0.98571269212822676</v>
      </c>
      <c r="F8284" s="7">
        <v>2.1893058735519633</v>
      </c>
    </row>
    <row r="8285" spans="4:6" x14ac:dyDescent="0.3">
      <c r="D8285" s="5">
        <f t="shared" si="131"/>
        <v>724431199</v>
      </c>
      <c r="E8285" s="6">
        <v>0.337339565006401</v>
      </c>
      <c r="F8285" s="7">
        <v>-0.41973489552731297</v>
      </c>
    </row>
    <row r="8286" spans="4:6" x14ac:dyDescent="0.3">
      <c r="D8286" s="5">
        <f t="shared" si="131"/>
        <v>1542182828</v>
      </c>
      <c r="E8286" s="6">
        <v>0.71813484161918506</v>
      </c>
      <c r="F8286" s="7">
        <v>0.5773096191982674</v>
      </c>
    </row>
    <row r="8287" spans="4:6" x14ac:dyDescent="0.3">
      <c r="D8287" s="5">
        <f t="shared" si="131"/>
        <v>186667133</v>
      </c>
      <c r="E8287" s="6">
        <v>8.6923657531778942E-2</v>
      </c>
      <c r="F8287" s="7">
        <v>-1.359945044896361</v>
      </c>
    </row>
    <row r="8288" spans="4:6" x14ac:dyDescent="0.3">
      <c r="D8288" s="5">
        <f t="shared" si="131"/>
        <v>1915277878</v>
      </c>
      <c r="E8288" s="6">
        <v>0.89187076305213453</v>
      </c>
      <c r="F8288" s="7">
        <v>1.2365384734965457</v>
      </c>
    </row>
    <row r="8289" spans="4:6" x14ac:dyDescent="0.3">
      <c r="D8289" s="5">
        <f t="shared" si="131"/>
        <v>1059961941</v>
      </c>
      <c r="E8289" s="6">
        <v>0.4935832424029552</v>
      </c>
      <c r="F8289" s="7">
        <v>-1.6085119617330706E-2</v>
      </c>
    </row>
    <row r="8290" spans="4:6" x14ac:dyDescent="0.3">
      <c r="D8290" s="5">
        <f t="shared" si="131"/>
        <v>1624964236</v>
      </c>
      <c r="E8290" s="6">
        <v>0.75668293866951297</v>
      </c>
      <c r="F8290" s="7">
        <v>0.69567222640669357</v>
      </c>
    </row>
    <row r="8291" spans="4:6" x14ac:dyDescent="0.3">
      <c r="D8291" s="5">
        <f t="shared" si="131"/>
        <v>1808429281</v>
      </c>
      <c r="E8291" s="6">
        <v>0.84211550777975053</v>
      </c>
      <c r="F8291" s="7">
        <v>1.0031904405372452</v>
      </c>
    </row>
    <row r="8292" spans="4:6" x14ac:dyDescent="0.3">
      <c r="D8292" s="5">
        <f t="shared" si="131"/>
        <v>1627056248</v>
      </c>
      <c r="E8292" s="6">
        <v>0.75765710767140337</v>
      </c>
      <c r="F8292" s="7">
        <v>0.69878599101352834</v>
      </c>
    </row>
    <row r="8293" spans="4:6" x14ac:dyDescent="0.3">
      <c r="D8293" s="5">
        <f t="shared" si="131"/>
        <v>1860209124</v>
      </c>
      <c r="E8293" s="6">
        <v>0.86622737615017908</v>
      </c>
      <c r="F8293" s="7">
        <v>1.1087333098801115</v>
      </c>
    </row>
    <row r="8294" spans="4:6" x14ac:dyDescent="0.3">
      <c r="D8294" s="5">
        <f t="shared" si="131"/>
        <v>1420892593</v>
      </c>
      <c r="E8294" s="6">
        <v>0.66165467459862559</v>
      </c>
      <c r="F8294" s="7">
        <v>0.41698326179390893</v>
      </c>
    </row>
    <row r="8295" spans="4:6" x14ac:dyDescent="0.3">
      <c r="D8295" s="5">
        <f t="shared" si="131"/>
        <v>1573638817</v>
      </c>
      <c r="E8295" s="6">
        <v>0.73278267796410501</v>
      </c>
      <c r="F8295" s="7">
        <v>0.62125076307293203</v>
      </c>
    </row>
    <row r="8296" spans="4:6" x14ac:dyDescent="0.3">
      <c r="D8296" s="5">
        <f t="shared" si="131"/>
        <v>327773723</v>
      </c>
      <c r="E8296" s="6">
        <v>0.15263153393997952</v>
      </c>
      <c r="F8296" s="7">
        <v>-1.0252122107634294</v>
      </c>
    </row>
    <row r="8297" spans="4:6" x14ac:dyDescent="0.3">
      <c r="D8297" s="5">
        <f t="shared" si="131"/>
        <v>1453355484</v>
      </c>
      <c r="E8297" s="6">
        <v>0.67677138622549493</v>
      </c>
      <c r="F8297" s="7">
        <v>0.45868939935929198</v>
      </c>
    </row>
    <row r="8298" spans="4:6" x14ac:dyDescent="0.3">
      <c r="D8298" s="5">
        <f t="shared" si="131"/>
        <v>926787968</v>
      </c>
      <c r="E8298" s="6">
        <v>0.43156927864213407</v>
      </c>
      <c r="F8298" s="7">
        <v>-0.17238030176260205</v>
      </c>
    </row>
    <row r="8299" spans="4:6" x14ac:dyDescent="0.3">
      <c r="D8299" s="5">
        <f t="shared" si="131"/>
        <v>602669024</v>
      </c>
      <c r="E8299" s="6">
        <v>0.28063963379770485</v>
      </c>
      <c r="F8299" s="7">
        <v>-0.58094241066806462</v>
      </c>
    </row>
    <row r="8300" spans="4:6" x14ac:dyDescent="0.3">
      <c r="D8300" s="5">
        <f t="shared" si="131"/>
        <v>1622975242</v>
      </c>
      <c r="E8300" s="6">
        <v>0.75575674116216296</v>
      </c>
      <c r="F8300" s="7">
        <v>0.69271803674895838</v>
      </c>
    </row>
    <row r="8301" spans="4:6" x14ac:dyDescent="0.3">
      <c r="D8301" s="5">
        <f t="shared" si="131"/>
        <v>286980375</v>
      </c>
      <c r="E8301" s="6">
        <v>0.13363565097901564</v>
      </c>
      <c r="F8301" s="7">
        <v>-1.1093683691256115</v>
      </c>
    </row>
    <row r="8302" spans="4:6" x14ac:dyDescent="0.3">
      <c r="D8302" s="5">
        <f t="shared" si="131"/>
        <v>1560158475</v>
      </c>
      <c r="E8302" s="6">
        <v>0.72650540454919021</v>
      </c>
      <c r="F8302" s="7">
        <v>0.60227786727289612</v>
      </c>
    </row>
    <row r="8303" spans="4:6" x14ac:dyDescent="0.3">
      <c r="D8303" s="5">
        <f t="shared" si="131"/>
        <v>305730082</v>
      </c>
      <c r="E8303" s="6">
        <v>0.14236666368540998</v>
      </c>
      <c r="F8303" s="7">
        <v>-1.0697467269972669</v>
      </c>
    </row>
    <row r="8304" spans="4:6" x14ac:dyDescent="0.3">
      <c r="D8304" s="5">
        <f t="shared" si="131"/>
        <v>389166038</v>
      </c>
      <c r="E8304" s="6">
        <v>0.18121955840030643</v>
      </c>
      <c r="F8304" s="7">
        <v>-0.91072722275762752</v>
      </c>
    </row>
    <row r="8305" spans="4:6" x14ac:dyDescent="0.3">
      <c r="D8305" s="5">
        <f t="shared" si="131"/>
        <v>1394359989</v>
      </c>
      <c r="E8305" s="6">
        <v>0.64929946805285244</v>
      </c>
      <c r="F8305" s="7">
        <v>0.38342986405016249</v>
      </c>
    </row>
    <row r="8306" spans="4:6" x14ac:dyDescent="0.3">
      <c r="D8306" s="5">
        <f t="shared" si="131"/>
        <v>718564745</v>
      </c>
      <c r="E8306" s="6">
        <v>0.33460778448228518</v>
      </c>
      <c r="F8306" s="7">
        <v>-0.42722484202510008</v>
      </c>
    </row>
    <row r="8307" spans="4:6" x14ac:dyDescent="0.3">
      <c r="D8307" s="5">
        <f t="shared" si="131"/>
        <v>1830423198</v>
      </c>
      <c r="E8307" s="6">
        <v>0.85235722349244847</v>
      </c>
      <c r="F8307" s="7">
        <v>1.0465968550657307</v>
      </c>
    </row>
    <row r="8308" spans="4:6" x14ac:dyDescent="0.3">
      <c r="D8308" s="5">
        <f t="shared" si="131"/>
        <v>291018490</v>
      </c>
      <c r="E8308" s="6">
        <v>0.1355160448099636</v>
      </c>
      <c r="F8308" s="7">
        <v>-1.1006888753458366</v>
      </c>
    </row>
    <row r="8309" spans="4:6" x14ac:dyDescent="0.3">
      <c r="D8309" s="5">
        <f t="shared" si="131"/>
        <v>1062995763</v>
      </c>
      <c r="E8309" s="6">
        <v>0.49499597586225341</v>
      </c>
      <c r="F8309" s="7">
        <v>-1.2543557318468868E-2</v>
      </c>
    </row>
    <row r="8310" spans="4:6" x14ac:dyDescent="0.3">
      <c r="D8310" s="5">
        <f t="shared" si="131"/>
        <v>2041698002</v>
      </c>
      <c r="E8310" s="6">
        <v>0.95073972079040459</v>
      </c>
      <c r="F8310" s="7">
        <v>1.6520686428117115</v>
      </c>
    </row>
    <row r="8311" spans="4:6" x14ac:dyDescent="0.3">
      <c r="D8311" s="5">
        <f t="shared" si="131"/>
        <v>337242771</v>
      </c>
      <c r="E8311" s="6">
        <v>0.15704090302534485</v>
      </c>
      <c r="F8311" s="7">
        <v>-1.0066940838182172</v>
      </c>
    </row>
    <row r="8312" spans="4:6" x14ac:dyDescent="0.3">
      <c r="D8312" s="5">
        <f t="shared" si="131"/>
        <v>1119754681</v>
      </c>
      <c r="E8312" s="6">
        <v>0.52142640670894314</v>
      </c>
      <c r="F8312" s="7">
        <v>5.3733883596406191E-2</v>
      </c>
    </row>
    <row r="8313" spans="4:6" x14ac:dyDescent="0.3">
      <c r="D8313" s="5">
        <f t="shared" si="131"/>
        <v>1662295208</v>
      </c>
      <c r="E8313" s="6">
        <v>0.77406652716367186</v>
      </c>
      <c r="F8313" s="7">
        <v>0.75230619091722739</v>
      </c>
    </row>
    <row r="8314" spans="4:6" x14ac:dyDescent="0.3">
      <c r="D8314" s="5">
        <f t="shared" si="131"/>
        <v>2072998860</v>
      </c>
      <c r="E8314" s="6">
        <v>0.96531531863409592</v>
      </c>
      <c r="F8314" s="7">
        <v>1.8160065802994927</v>
      </c>
    </row>
    <row r="8315" spans="4:6" x14ac:dyDescent="0.3">
      <c r="D8315" s="5">
        <f t="shared" si="131"/>
        <v>1579955448</v>
      </c>
      <c r="E8315" s="6">
        <v>0.73572408848975235</v>
      </c>
      <c r="F8315" s="7">
        <v>0.63021821558105617</v>
      </c>
    </row>
    <row r="8316" spans="4:6" x14ac:dyDescent="0.3">
      <c r="D8316" s="5">
        <f t="shared" si="131"/>
        <v>295190850</v>
      </c>
      <c r="E8316" s="6">
        <v>0.13745895134048439</v>
      </c>
      <c r="F8316" s="7">
        <v>-1.0918070885501558</v>
      </c>
    </row>
    <row r="8317" spans="4:6" x14ac:dyDescent="0.3">
      <c r="D8317" s="5">
        <f t="shared" si="131"/>
        <v>603522505</v>
      </c>
      <c r="E8317" s="6">
        <v>0.28103706685922769</v>
      </c>
      <c r="F8317" s="7">
        <v>-0.5797634720209599</v>
      </c>
    </row>
    <row r="8318" spans="4:6" x14ac:dyDescent="0.3">
      <c r="D8318" s="5">
        <f t="shared" si="131"/>
        <v>2019167300</v>
      </c>
      <c r="E8318" s="6">
        <v>0.94024804508336635</v>
      </c>
      <c r="F8318" s="7">
        <v>1.5568592348256871</v>
      </c>
    </row>
    <row r="8319" spans="4:6" x14ac:dyDescent="0.3">
      <c r="D8319" s="5">
        <f t="shared" si="131"/>
        <v>1531935558</v>
      </c>
      <c r="E8319" s="6">
        <v>0.71336308467515097</v>
      </c>
      <c r="F8319" s="7">
        <v>0.5632365306394248</v>
      </c>
    </row>
    <row r="8320" spans="4:6" x14ac:dyDescent="0.3">
      <c r="D8320" s="5">
        <f t="shared" si="131"/>
        <v>1609419420</v>
      </c>
      <c r="E8320" s="6">
        <v>0.74944431963324953</v>
      </c>
      <c r="F8320" s="7">
        <v>0.67274212857545046</v>
      </c>
    </row>
    <row r="8321" spans="4:6" x14ac:dyDescent="0.3">
      <c r="D8321" s="5">
        <f t="shared" si="131"/>
        <v>916408948</v>
      </c>
      <c r="E8321" s="6">
        <v>0.42673617082344012</v>
      </c>
      <c r="F8321" s="7">
        <v>-0.18468980678153502</v>
      </c>
    </row>
    <row r="8322" spans="4:6" x14ac:dyDescent="0.3">
      <c r="D8322" s="5">
        <f t="shared" si="131"/>
        <v>2108168002</v>
      </c>
      <c r="E8322" s="6">
        <v>0.98169222658657673</v>
      </c>
      <c r="F8322" s="7">
        <v>2.0900250801173001</v>
      </c>
    </row>
    <row r="8323" spans="4:6" x14ac:dyDescent="0.3">
      <c r="D8323" s="5">
        <f t="shared" ref="D8323:D8386" si="132">MOD(D8322*$B$4,$B$5)</f>
        <v>570044153</v>
      </c>
      <c r="E8323" s="6">
        <v>0.26544749435544712</v>
      </c>
      <c r="F8323" s="7">
        <v>-0.62664038639898567</v>
      </c>
    </row>
    <row r="8324" spans="4:6" x14ac:dyDescent="0.3">
      <c r="D8324" s="5">
        <f t="shared" si="132"/>
        <v>893340452</v>
      </c>
      <c r="E8324" s="6">
        <v>0.4159940652698223</v>
      </c>
      <c r="F8324" s="7">
        <v>-0.21215241302879617</v>
      </c>
    </row>
    <row r="8325" spans="4:6" x14ac:dyDescent="0.3">
      <c r="D8325" s="5">
        <f t="shared" si="132"/>
        <v>965326732</v>
      </c>
      <c r="E8325" s="6">
        <v>0.44951528911433675</v>
      </c>
      <c r="F8325" s="7">
        <v>-0.12688606219461435</v>
      </c>
    </row>
    <row r="8326" spans="4:6" x14ac:dyDescent="0.3">
      <c r="D8326" s="5">
        <f t="shared" si="132"/>
        <v>1186507766</v>
      </c>
      <c r="E8326" s="6">
        <v>0.55251073423075558</v>
      </c>
      <c r="F8326" s="7">
        <v>0.13200728252629812</v>
      </c>
    </row>
    <row r="8327" spans="4:6" x14ac:dyDescent="0.3">
      <c r="D8327" s="5">
        <f t="shared" si="132"/>
        <v>527507096</v>
      </c>
      <c r="E8327" s="6">
        <v>0.24563963361609692</v>
      </c>
      <c r="F8327" s="7">
        <v>-0.68827556326204842</v>
      </c>
    </row>
    <row r="8328" spans="4:6" x14ac:dyDescent="0.3">
      <c r="D8328" s="5">
        <f t="shared" si="132"/>
        <v>581428537</v>
      </c>
      <c r="E8328" s="6">
        <v>0.27074876126902991</v>
      </c>
      <c r="F8328" s="7">
        <v>-0.61055001511409424</v>
      </c>
    </row>
    <row r="8329" spans="4:6" x14ac:dyDescent="0.3">
      <c r="D8329" s="5">
        <f t="shared" si="132"/>
        <v>673126884</v>
      </c>
      <c r="E8329" s="6">
        <v>0.31344913161680954</v>
      </c>
      <c r="F8329" s="7">
        <v>-0.48609718422980508</v>
      </c>
    </row>
    <row r="8330" spans="4:6" x14ac:dyDescent="0.3">
      <c r="D8330" s="5">
        <f t="shared" si="132"/>
        <v>1080238454</v>
      </c>
      <c r="E8330" s="6">
        <v>0.50302522955744078</v>
      </c>
      <c r="F8330" s="7">
        <v>7.5831986238184034E-3</v>
      </c>
    </row>
    <row r="8331" spans="4:6" x14ac:dyDescent="0.3">
      <c r="D8331" s="5">
        <f t="shared" si="132"/>
        <v>1139980227</v>
      </c>
      <c r="E8331" s="6">
        <v>0.53084466050457646</v>
      </c>
      <c r="F8331" s="7">
        <v>7.7393289481310176E-2</v>
      </c>
    </row>
    <row r="8332" spans="4:6" x14ac:dyDescent="0.3">
      <c r="D8332" s="5">
        <f t="shared" si="132"/>
        <v>864566789</v>
      </c>
      <c r="E8332" s="6">
        <v>0.40259528430420466</v>
      </c>
      <c r="F8332" s="7">
        <v>-0.24663518918670688</v>
      </c>
    </row>
    <row r="8333" spans="4:6" x14ac:dyDescent="0.3">
      <c r="D8333" s="5">
        <f t="shared" si="132"/>
        <v>1453759668</v>
      </c>
      <c r="E8333" s="6">
        <v>0.67695959906741943</v>
      </c>
      <c r="F8333" s="7">
        <v>0.45921357679081704</v>
      </c>
    </row>
    <row r="8334" spans="4:6" x14ac:dyDescent="0.3">
      <c r="D8334" s="5">
        <f t="shared" si="132"/>
        <v>1109801009</v>
      </c>
      <c r="E8334" s="6">
        <v>0.51679136698766737</v>
      </c>
      <c r="F8334" s="7">
        <v>4.2102150270327571E-2</v>
      </c>
    </row>
    <row r="8335" spans="4:6" x14ac:dyDescent="0.3">
      <c r="D8335" s="5">
        <f t="shared" si="132"/>
        <v>77447377</v>
      </c>
      <c r="E8335" s="6">
        <v>3.6064245306015243E-2</v>
      </c>
      <c r="F8335" s="7">
        <v>-1.7983062452390859</v>
      </c>
    </row>
    <row r="8336" spans="4:6" x14ac:dyDescent="0.3">
      <c r="D8336" s="5">
        <f t="shared" si="132"/>
        <v>1840789387</v>
      </c>
      <c r="E8336" s="6">
        <v>0.85718435641115942</v>
      </c>
      <c r="F8336" s="7">
        <v>1.0677544558415135</v>
      </c>
    </row>
    <row r="8337" spans="4:6" x14ac:dyDescent="0.3">
      <c r="D8337" s="5">
        <f t="shared" si="132"/>
        <v>313637958</v>
      </c>
      <c r="E8337" s="6">
        <v>0.14604905540686944</v>
      </c>
      <c r="F8337" s="7">
        <v>-1.0535300904655696</v>
      </c>
    </row>
    <row r="8338" spans="4:6" x14ac:dyDescent="0.3">
      <c r="D8338" s="5">
        <f t="shared" si="132"/>
        <v>2005642915</v>
      </c>
      <c r="E8338" s="6">
        <v>0.93395026254835567</v>
      </c>
      <c r="F8338" s="7">
        <v>1.5058741840533001</v>
      </c>
    </row>
    <row r="8339" spans="4:6" x14ac:dyDescent="0.3">
      <c r="D8339" s="5">
        <f t="shared" si="132"/>
        <v>1531375911</v>
      </c>
      <c r="E8339" s="6">
        <v>0.71310247873245036</v>
      </c>
      <c r="F8339" s="7">
        <v>0.56247116762803406</v>
      </c>
    </row>
    <row r="8340" spans="4:6" x14ac:dyDescent="0.3">
      <c r="D8340" s="5">
        <f t="shared" si="132"/>
        <v>364502847</v>
      </c>
      <c r="E8340" s="6">
        <v>0.16973486511943384</v>
      </c>
      <c r="F8340" s="7">
        <v>-0.9552135196491609</v>
      </c>
    </row>
    <row r="8341" spans="4:6" x14ac:dyDescent="0.3">
      <c r="D8341" s="5">
        <f t="shared" si="132"/>
        <v>583407666</v>
      </c>
      <c r="E8341" s="6">
        <v>0.27167036502777631</v>
      </c>
      <c r="F8341" s="7">
        <v>-0.6077689431253479</v>
      </c>
    </row>
    <row r="8342" spans="4:6" x14ac:dyDescent="0.3">
      <c r="D8342" s="5">
        <f t="shared" si="132"/>
        <v>1718382375</v>
      </c>
      <c r="E8342" s="6">
        <v>0.80018414957465989</v>
      </c>
      <c r="F8342" s="7">
        <v>0.84227918226182275</v>
      </c>
    </row>
    <row r="8343" spans="4:6" x14ac:dyDescent="0.3">
      <c r="D8343" s="5">
        <f t="shared" si="132"/>
        <v>1479758250</v>
      </c>
      <c r="E8343" s="6">
        <v>0.68906613224099034</v>
      </c>
      <c r="F8343" s="7">
        <v>0.49320501388400867</v>
      </c>
    </row>
    <row r="8344" spans="4:6" x14ac:dyDescent="0.3">
      <c r="D8344" s="5">
        <f t="shared" si="132"/>
        <v>1956902883</v>
      </c>
      <c r="E8344" s="6">
        <v>0.91125391648267762</v>
      </c>
      <c r="F8344" s="7">
        <v>1.3485169661394409</v>
      </c>
    </row>
    <row r="8345" spans="4:6" x14ac:dyDescent="0.3">
      <c r="D8345" s="5">
        <f t="shared" si="132"/>
        <v>295884704</v>
      </c>
      <c r="E8345" s="6">
        <v>0.13778205228762894</v>
      </c>
      <c r="F8345" s="7">
        <v>-1.0903384028643353</v>
      </c>
    </row>
    <row r="8346" spans="4:6" x14ac:dyDescent="0.3">
      <c r="D8346" s="5">
        <f t="shared" si="132"/>
        <v>1884294234</v>
      </c>
      <c r="E8346" s="6">
        <v>0.87744287948817279</v>
      </c>
      <c r="F8346" s="7">
        <v>1.1622984869180855</v>
      </c>
    </row>
    <row r="8347" spans="4:6" x14ac:dyDescent="0.3">
      <c r="D8347" s="5">
        <f t="shared" si="132"/>
        <v>97100729</v>
      </c>
      <c r="E8347" s="6">
        <v>4.5216050506770661E-2</v>
      </c>
      <c r="F8347" s="7">
        <v>-1.69312276967881</v>
      </c>
    </row>
    <row r="8348" spans="4:6" x14ac:dyDescent="0.3">
      <c r="D8348" s="5">
        <f t="shared" si="132"/>
        <v>1339971805</v>
      </c>
      <c r="E8348" s="6">
        <v>0.62397299625349512</v>
      </c>
      <c r="F8348" s="7">
        <v>0.31593215145064418</v>
      </c>
    </row>
    <row r="8349" spans="4:6" x14ac:dyDescent="0.3">
      <c r="D8349" s="5">
        <f t="shared" si="132"/>
        <v>1719035162</v>
      </c>
      <c r="E8349" s="6">
        <v>0.80048812720970075</v>
      </c>
      <c r="F8349" s="7">
        <v>0.8433660635428335</v>
      </c>
    </row>
    <row r="8350" spans="4:6" x14ac:dyDescent="0.3">
      <c r="D8350" s="5">
        <f t="shared" si="132"/>
        <v>778184822</v>
      </c>
      <c r="E8350" s="6">
        <v>0.36237054631334781</v>
      </c>
      <c r="F8350" s="7">
        <v>-0.35212957069272066</v>
      </c>
    </row>
    <row r="8351" spans="4:6" x14ac:dyDescent="0.3">
      <c r="D8351" s="5">
        <f t="shared" si="132"/>
        <v>2123073085</v>
      </c>
      <c r="E8351" s="6">
        <v>0.98863294673024948</v>
      </c>
      <c r="F8351" s="7">
        <v>2.2778736515161722</v>
      </c>
    </row>
    <row r="8352" spans="4:6" x14ac:dyDescent="0.3">
      <c r="D8352" s="5">
        <f t="shared" si="132"/>
        <v>646283901</v>
      </c>
      <c r="E8352" s="6">
        <v>0.30094939358620848</v>
      </c>
      <c r="F8352" s="7">
        <v>-0.5216719080378226</v>
      </c>
    </row>
    <row r="8353" spans="4:6" x14ac:dyDescent="0.3">
      <c r="D8353" s="5">
        <f t="shared" si="132"/>
        <v>275245202</v>
      </c>
      <c r="E8353" s="6">
        <v>0.1281710352079673</v>
      </c>
      <c r="F8353" s="7">
        <v>-1.1350793558639116</v>
      </c>
    </row>
    <row r="8354" spans="4:6" x14ac:dyDescent="0.3">
      <c r="D8354" s="5">
        <f t="shared" si="132"/>
        <v>2027305400</v>
      </c>
      <c r="E8354" s="6">
        <v>0.94403764320913486</v>
      </c>
      <c r="F8354" s="7">
        <v>1.5896012569102791</v>
      </c>
    </row>
    <row r="8355" spans="4:6" x14ac:dyDescent="0.3">
      <c r="D8355" s="5">
        <f t="shared" si="132"/>
        <v>1376653257</v>
      </c>
      <c r="E8355" s="6">
        <v>0.64105412842804022</v>
      </c>
      <c r="F8355" s="7">
        <v>0.36127785951656793</v>
      </c>
    </row>
    <row r="8356" spans="4:6" x14ac:dyDescent="0.3">
      <c r="D8356" s="5">
        <f t="shared" si="132"/>
        <v>695395879</v>
      </c>
      <c r="E8356" s="6">
        <v>0.32381894050521676</v>
      </c>
      <c r="F8356" s="7">
        <v>-0.45704614119724463</v>
      </c>
    </row>
    <row r="8357" spans="4:6" x14ac:dyDescent="0.3">
      <c r="D8357" s="5">
        <f t="shared" si="132"/>
        <v>137588952</v>
      </c>
      <c r="E8357" s="6">
        <v>6.4069848567312446E-2</v>
      </c>
      <c r="F8357" s="7">
        <v>-1.5214789208566148</v>
      </c>
    </row>
    <row r="8358" spans="4:6" x14ac:dyDescent="0.3">
      <c r="D8358" s="5">
        <f t="shared" si="132"/>
        <v>1536865468</v>
      </c>
      <c r="E8358" s="6">
        <v>0.71565875291420034</v>
      </c>
      <c r="F8358" s="7">
        <v>0.56999292874456553</v>
      </c>
    </row>
    <row r="8359" spans="4:6" x14ac:dyDescent="0.3">
      <c r="D8359" s="5">
        <f t="shared" si="132"/>
        <v>1210420213</v>
      </c>
      <c r="E8359" s="6">
        <v>0.56364583509382404</v>
      </c>
      <c r="F8359" s="7">
        <v>0.16021929590392589</v>
      </c>
    </row>
    <row r="8360" spans="4:6" x14ac:dyDescent="0.3">
      <c r="D8360" s="5">
        <f t="shared" si="132"/>
        <v>1606517794</v>
      </c>
      <c r="E8360" s="6">
        <v>0.74809314473354549</v>
      </c>
      <c r="F8360" s="7">
        <v>0.66850120882974906</v>
      </c>
    </row>
    <row r="8361" spans="4:6" x14ac:dyDescent="0.3">
      <c r="D8361" s="5">
        <f t="shared" si="132"/>
        <v>438457357</v>
      </c>
      <c r="E8361" s="6">
        <v>0.20417261748031956</v>
      </c>
      <c r="F8361" s="7">
        <v>-0.82680916423713791</v>
      </c>
    </row>
    <row r="8362" spans="4:6" x14ac:dyDescent="0.3">
      <c r="D8362" s="5">
        <f t="shared" si="132"/>
        <v>1323738562</v>
      </c>
      <c r="E8362" s="6">
        <v>0.61641380341389573</v>
      </c>
      <c r="F8362" s="7">
        <v>0.29607554009658527</v>
      </c>
    </row>
    <row r="8363" spans="4:6" x14ac:dyDescent="0.3">
      <c r="D8363" s="5">
        <f t="shared" si="132"/>
        <v>1955693464</v>
      </c>
      <c r="E8363" s="6">
        <v>0.91069073687371871</v>
      </c>
      <c r="F8363" s="7">
        <v>1.3450207732435338</v>
      </c>
    </row>
    <row r="8364" spans="4:6" x14ac:dyDescent="0.3">
      <c r="D8364" s="5">
        <f t="shared" si="132"/>
        <v>2045562271</v>
      </c>
      <c r="E8364" s="6">
        <v>0.95253916126912386</v>
      </c>
      <c r="F8364" s="7">
        <v>1.6699883051693092</v>
      </c>
    </row>
    <row r="8365" spans="4:6" x14ac:dyDescent="0.3">
      <c r="D8365" s="5">
        <f t="shared" si="132"/>
        <v>38294381</v>
      </c>
      <c r="E8365" s="6">
        <v>1.7832210769720573E-2</v>
      </c>
      <c r="F8365" s="7">
        <v>-2.100732877513638</v>
      </c>
    </row>
    <row r="8366" spans="4:6" x14ac:dyDescent="0.3">
      <c r="D8366" s="5">
        <f t="shared" si="132"/>
        <v>1672128831</v>
      </c>
      <c r="E8366" s="6">
        <v>0.77864566471301544</v>
      </c>
      <c r="F8366" s="7">
        <v>0.76762724619174216</v>
      </c>
    </row>
    <row r="8367" spans="4:6" x14ac:dyDescent="0.3">
      <c r="D8367" s="5">
        <f t="shared" si="132"/>
        <v>10445059</v>
      </c>
      <c r="E8367" s="6">
        <v>4.8638596244751104E-3</v>
      </c>
      <c r="F8367" s="7">
        <v>-2.585360626667534</v>
      </c>
    </row>
    <row r="8368" spans="4:6" x14ac:dyDescent="0.3">
      <c r="D8368" s="5">
        <f t="shared" si="132"/>
        <v>1682269591</v>
      </c>
      <c r="E8368" s="6">
        <v>0.7833678240732922</v>
      </c>
      <c r="F8368" s="7">
        <v>0.7836178957825336</v>
      </c>
    </row>
    <row r="8369" spans="4:6" x14ac:dyDescent="0.3">
      <c r="D8369" s="5">
        <f t="shared" si="132"/>
        <v>2036283150</v>
      </c>
      <c r="E8369" s="6">
        <v>0.94821823383515536</v>
      </c>
      <c r="F8369" s="7">
        <v>1.6278177657828556</v>
      </c>
    </row>
    <row r="8370" spans="4:6" x14ac:dyDescent="0.3">
      <c r="D8370" s="5">
        <f t="shared" si="132"/>
        <v>949926813</v>
      </c>
      <c r="E8370" s="6">
        <v>0.44234414300168318</v>
      </c>
      <c r="F8370" s="7">
        <v>-0.14502860629309555</v>
      </c>
    </row>
    <row r="8371" spans="4:6" x14ac:dyDescent="0.3">
      <c r="D8371" s="5">
        <f t="shared" si="132"/>
        <v>846359579</v>
      </c>
      <c r="E8371" s="6">
        <v>0.39411689144942619</v>
      </c>
      <c r="F8371" s="7">
        <v>-0.26860484579205274</v>
      </c>
    </row>
    <row r="8372" spans="4:6" x14ac:dyDescent="0.3">
      <c r="D8372" s="5">
        <f t="shared" si="132"/>
        <v>894337381</v>
      </c>
      <c r="E8372" s="6">
        <v>0.41645829651174909</v>
      </c>
      <c r="F8372" s="7">
        <v>-0.21096242365735984</v>
      </c>
    </row>
    <row r="8373" spans="4:6" x14ac:dyDescent="0.3">
      <c r="D8373" s="5">
        <f t="shared" si="132"/>
        <v>1843446257</v>
      </c>
      <c r="E8373" s="6">
        <v>0.85842155791672092</v>
      </c>
      <c r="F8373" s="7">
        <v>1.0732546330849311</v>
      </c>
    </row>
    <row r="8374" spans="4:6" x14ac:dyDescent="0.3">
      <c r="D8374" s="5">
        <f t="shared" si="132"/>
        <v>1861874555</v>
      </c>
      <c r="E8374" s="6">
        <v>0.8670029028942835</v>
      </c>
      <c r="F8374" s="7">
        <v>1.1123348752712408</v>
      </c>
    </row>
    <row r="8375" spans="4:6" x14ac:dyDescent="0.3">
      <c r="D8375" s="5">
        <f t="shared" si="132"/>
        <v>208533808</v>
      </c>
      <c r="E8375" s="6">
        <v>9.7106121570902065E-2</v>
      </c>
      <c r="F8375" s="7">
        <v>-1.298218557022905</v>
      </c>
    </row>
    <row r="8376" spans="4:6" x14ac:dyDescent="0.3">
      <c r="D8376" s="5">
        <f t="shared" si="132"/>
        <v>879592479</v>
      </c>
      <c r="E8376" s="6">
        <v>0.40959216645880803</v>
      </c>
      <c r="F8376" s="7">
        <v>-0.22859420003976497</v>
      </c>
    </row>
    <row r="8377" spans="4:6" x14ac:dyDescent="0.3">
      <c r="D8377" s="5">
        <f t="shared" si="132"/>
        <v>909368972</v>
      </c>
      <c r="E8377" s="6">
        <v>0.42345792653361142</v>
      </c>
      <c r="F8377" s="7">
        <v>-0.19305505279505983</v>
      </c>
    </row>
    <row r="8378" spans="4:6" x14ac:dyDescent="0.3">
      <c r="D8378" s="5">
        <f t="shared" si="132"/>
        <v>1583902732</v>
      </c>
      <c r="E8378" s="6">
        <v>0.73756218584027344</v>
      </c>
      <c r="F8378" s="7">
        <v>0.63584780046837819</v>
      </c>
    </row>
    <row r="8379" spans="4:6" x14ac:dyDescent="0.3">
      <c r="D8379" s="5">
        <f t="shared" si="132"/>
        <v>1855975878</v>
      </c>
      <c r="E8379" s="6">
        <v>0.86425611736649288</v>
      </c>
      <c r="F8379" s="7">
        <v>1.0996428477142934</v>
      </c>
    </row>
    <row r="8380" spans="4:6" x14ac:dyDescent="0.3">
      <c r="D8380" s="5">
        <f t="shared" si="132"/>
        <v>1088821392</v>
      </c>
      <c r="E8380" s="6">
        <v>0.50702197151912565</v>
      </c>
      <c r="F8380" s="7">
        <v>1.7602381309448828E-2</v>
      </c>
    </row>
    <row r="8381" spans="4:6" x14ac:dyDescent="0.3">
      <c r="D8381" s="5">
        <f t="shared" si="132"/>
        <v>982636554</v>
      </c>
      <c r="E8381" s="6">
        <v>0.45757580311743151</v>
      </c>
      <c r="F8381" s="7">
        <v>-0.10654291710916827</v>
      </c>
    </row>
    <row r="8382" spans="4:6" x14ac:dyDescent="0.3">
      <c r="D8382" s="5">
        <f t="shared" si="132"/>
        <v>1377786845</v>
      </c>
      <c r="E8382" s="6">
        <v>0.64158199647588843</v>
      </c>
      <c r="F8382" s="7">
        <v>0.36269062054322415</v>
      </c>
    </row>
    <row r="8383" spans="4:6" x14ac:dyDescent="0.3">
      <c r="D8383" s="5">
        <f t="shared" si="132"/>
        <v>1727731052</v>
      </c>
      <c r="E8383" s="6">
        <v>0.80453746654515845</v>
      </c>
      <c r="F8383" s="7">
        <v>0.85794095693220596</v>
      </c>
    </row>
    <row r="8384" spans="4:6" x14ac:dyDescent="0.3">
      <c r="D8384" s="5">
        <f t="shared" si="132"/>
        <v>1778179847</v>
      </c>
      <c r="E8384" s="6">
        <v>0.82802951738986141</v>
      </c>
      <c r="F8384" s="7">
        <v>0.94640713966604029</v>
      </c>
    </row>
    <row r="8385" spans="4:6" x14ac:dyDescent="0.3">
      <c r="D8385" s="5">
        <f t="shared" si="132"/>
        <v>1745507594</v>
      </c>
      <c r="E8385" s="6">
        <v>0.81281531398446794</v>
      </c>
      <c r="F8385" s="7">
        <v>0.88831864701698515</v>
      </c>
    </row>
    <row r="8386" spans="4:6" x14ac:dyDescent="0.3">
      <c r="D8386" s="5">
        <f t="shared" si="132"/>
        <v>876179929</v>
      </c>
      <c r="E8386" s="6">
        <v>0.40800307403132607</v>
      </c>
      <c r="F8386" s="7">
        <v>-0.23268483227757797</v>
      </c>
    </row>
    <row r="8387" spans="4:6" x14ac:dyDescent="0.3">
      <c r="D8387" s="5">
        <f t="shared" ref="D8387:D8450" si="133">MOD(D8386*$B$4,$B$5)</f>
        <v>1538408741</v>
      </c>
      <c r="E8387" s="6">
        <v>0.71637739540671685</v>
      </c>
      <c r="F8387" s="7">
        <v>0.57211331489755324</v>
      </c>
    </row>
    <row r="8388" spans="4:6" x14ac:dyDescent="0.3">
      <c r="D8388" s="5">
        <f t="shared" si="133"/>
        <v>543823551</v>
      </c>
      <c r="E8388" s="6">
        <v>0.25323757506277184</v>
      </c>
      <c r="F8388" s="7">
        <v>-0.66433621048014679</v>
      </c>
    </row>
    <row r="8389" spans="4:6" x14ac:dyDescent="0.3">
      <c r="D8389" s="5">
        <f t="shared" si="133"/>
        <v>66529393</v>
      </c>
      <c r="E8389" s="6">
        <v>3.0980162817035022E-2</v>
      </c>
      <c r="F8389" s="7">
        <v>-1.8665795495906514</v>
      </c>
    </row>
    <row r="8390" spans="4:6" x14ac:dyDescent="0.3">
      <c r="D8390" s="5">
        <f t="shared" si="133"/>
        <v>952277238</v>
      </c>
      <c r="E8390" s="6">
        <v>0.44343864493392282</v>
      </c>
      <c r="F8390" s="7">
        <v>-0.142256645736102</v>
      </c>
    </row>
    <row r="8391" spans="4:6" x14ac:dyDescent="0.3">
      <c r="D8391" s="5">
        <f t="shared" si="133"/>
        <v>487091463</v>
      </c>
      <c r="E8391" s="6">
        <v>0.22681963790843229</v>
      </c>
      <c r="F8391" s="7">
        <v>-0.74936162198319445</v>
      </c>
    </row>
    <row r="8392" spans="4:6" x14ac:dyDescent="0.3">
      <c r="D8392" s="5">
        <f t="shared" si="133"/>
        <v>1741043117</v>
      </c>
      <c r="E8392" s="6">
        <v>0.81073637987555602</v>
      </c>
      <c r="F8392" s="7">
        <v>0.88061314710558103</v>
      </c>
    </row>
    <row r="8393" spans="4:6" x14ac:dyDescent="0.3">
      <c r="D8393" s="5">
        <f t="shared" si="133"/>
        <v>119775362</v>
      </c>
      <c r="E8393" s="6">
        <v>5.5774749308614757E-2</v>
      </c>
      <c r="F8393" s="7">
        <v>-1.591267006724713</v>
      </c>
    </row>
    <row r="8394" spans="4:6" x14ac:dyDescent="0.3">
      <c r="D8394" s="5">
        <f t="shared" si="133"/>
        <v>650521378</v>
      </c>
      <c r="E8394" s="6">
        <v>0.30292262258280311</v>
      </c>
      <c r="F8394" s="7">
        <v>-0.51601312096488017</v>
      </c>
    </row>
    <row r="8395" spans="4:6" x14ac:dyDescent="0.3">
      <c r="D8395" s="5">
        <f t="shared" si="133"/>
        <v>811551004</v>
      </c>
      <c r="E8395" s="6">
        <v>0.37790788559048238</v>
      </c>
      <c r="F8395" s="7">
        <v>-0.31098007212372342</v>
      </c>
    </row>
    <row r="8396" spans="4:6" x14ac:dyDescent="0.3">
      <c r="D8396" s="5">
        <f t="shared" si="133"/>
        <v>2129309157</v>
      </c>
      <c r="E8396" s="6">
        <v>0.99153684404821774</v>
      </c>
      <c r="F8396" s="7">
        <v>2.3883044832839246</v>
      </c>
    </row>
    <row r="8397" spans="4:6" x14ac:dyDescent="0.3">
      <c r="D8397" s="5">
        <f t="shared" si="133"/>
        <v>1020004833</v>
      </c>
      <c r="E8397" s="6">
        <v>0.4749767640372522</v>
      </c>
      <c r="F8397" s="7">
        <v>-6.2765136595508877E-2</v>
      </c>
    </row>
    <row r="8398" spans="4:6" x14ac:dyDescent="0.3">
      <c r="D8398" s="5">
        <f t="shared" si="133"/>
        <v>1295718974</v>
      </c>
      <c r="E8398" s="6">
        <v>0.60336616598383164</v>
      </c>
      <c r="F8398" s="7">
        <v>0.26206974986482856</v>
      </c>
    </row>
    <row r="8399" spans="4:6" x14ac:dyDescent="0.3">
      <c r="D8399" s="5">
        <f t="shared" si="133"/>
        <v>189375079</v>
      </c>
      <c r="E8399" s="6">
        <v>8.8184643153273165E-2</v>
      </c>
      <c r="F8399" s="7">
        <v>-1.3520188466163756</v>
      </c>
    </row>
    <row r="8400" spans="4:6" x14ac:dyDescent="0.3">
      <c r="D8400" s="5">
        <f t="shared" si="133"/>
        <v>1634036777</v>
      </c>
      <c r="E8400" s="6">
        <v>0.76090766979465974</v>
      </c>
      <c r="F8400" s="7">
        <v>0.70922532461343724</v>
      </c>
    </row>
    <row r="8401" spans="4:6" x14ac:dyDescent="0.3">
      <c r="D8401" s="5">
        <f t="shared" si="133"/>
        <v>1662391904</v>
      </c>
      <c r="E8401" s="6">
        <v>0.77411155474755122</v>
      </c>
      <c r="F8401" s="7">
        <v>0.75245598363560362</v>
      </c>
    </row>
    <row r="8402" spans="4:6" x14ac:dyDescent="0.3">
      <c r="D8402" s="5">
        <f t="shared" si="133"/>
        <v>298160535</v>
      </c>
      <c r="E8402" s="6">
        <v>0.13884181868177076</v>
      </c>
      <c r="F8402" s="7">
        <v>-1.0855375605539335</v>
      </c>
    </row>
    <row r="8403" spans="4:6" x14ac:dyDescent="0.3">
      <c r="D8403" s="5">
        <f t="shared" si="133"/>
        <v>71782791</v>
      </c>
      <c r="E8403" s="6">
        <v>3.342646689473322E-2</v>
      </c>
      <c r="F8403" s="7">
        <v>-1.8326614484114103</v>
      </c>
    </row>
    <row r="8404" spans="4:6" x14ac:dyDescent="0.3">
      <c r="D8404" s="5">
        <f t="shared" si="133"/>
        <v>1135981750</v>
      </c>
      <c r="E8404" s="6">
        <v>0.52898272455575202</v>
      </c>
      <c r="F8404" s="7">
        <v>7.2712940363525574E-2</v>
      </c>
    </row>
    <row r="8405" spans="4:6" x14ac:dyDescent="0.3">
      <c r="D8405" s="5">
        <f t="shared" si="133"/>
        <v>1127611752</v>
      </c>
      <c r="E8405" s="6">
        <v>0.52508514050867883</v>
      </c>
      <c r="F8405" s="7">
        <v>6.2920614987645077E-2</v>
      </c>
    </row>
    <row r="8406" spans="4:6" x14ac:dyDescent="0.3">
      <c r="D8406" s="5">
        <f t="shared" si="133"/>
        <v>826363930</v>
      </c>
      <c r="E8406" s="6">
        <v>0.38480569178686075</v>
      </c>
      <c r="F8406" s="7">
        <v>-0.2928832614120086</v>
      </c>
    </row>
    <row r="8407" spans="4:6" x14ac:dyDescent="0.3">
      <c r="D8407" s="5">
        <f t="shared" si="133"/>
        <v>2052005652</v>
      </c>
      <c r="E8407" s="6">
        <v>0.95553959436299241</v>
      </c>
      <c r="F8407" s="7">
        <v>1.7011181079434385</v>
      </c>
    </row>
    <row r="8408" spans="4:6" x14ac:dyDescent="0.3">
      <c r="D8408" s="5">
        <f t="shared" si="133"/>
        <v>1829093464</v>
      </c>
      <c r="E8408" s="6">
        <v>0.85173801784565484</v>
      </c>
      <c r="F8408" s="7">
        <v>1.0439166280557877</v>
      </c>
    </row>
    <row r="8409" spans="4:6" x14ac:dyDescent="0.3">
      <c r="D8409" s="5">
        <f t="shared" si="133"/>
        <v>527937986</v>
      </c>
      <c r="E8409" s="6">
        <v>0.24584028240837183</v>
      </c>
      <c r="F8409" s="7">
        <v>-0.68763832922086199</v>
      </c>
    </row>
    <row r="8410" spans="4:6" x14ac:dyDescent="0.3">
      <c r="D8410" s="5">
        <f t="shared" si="133"/>
        <v>2053566904</v>
      </c>
      <c r="E8410" s="6">
        <v>0.95626660897980131</v>
      </c>
      <c r="F8410" s="7">
        <v>1.7089145332448528</v>
      </c>
    </row>
    <row r="8411" spans="4:6" x14ac:dyDescent="0.3">
      <c r="D8411" s="5">
        <f t="shared" si="133"/>
        <v>2030361111</v>
      </c>
      <c r="E8411" s="6">
        <v>0.94546056952836044</v>
      </c>
      <c r="F8411" s="7">
        <v>1.6023471669959077</v>
      </c>
    </row>
    <row r="8412" spans="4:6" x14ac:dyDescent="0.3">
      <c r="D8412" s="5">
        <f t="shared" si="133"/>
        <v>702507295</v>
      </c>
      <c r="E8412" s="6">
        <v>0.3271304516374417</v>
      </c>
      <c r="F8412" s="7">
        <v>-0.44785076512271293</v>
      </c>
    </row>
    <row r="8413" spans="4:6" x14ac:dyDescent="0.3">
      <c r="D8413" s="5">
        <f t="shared" si="133"/>
        <v>1962850815</v>
      </c>
      <c r="E8413" s="6">
        <v>0.91402363815719601</v>
      </c>
      <c r="F8413" s="7">
        <v>1.3659561608732027</v>
      </c>
    </row>
    <row r="8414" spans="4:6" x14ac:dyDescent="0.3">
      <c r="D8414" s="5">
        <f t="shared" si="133"/>
        <v>1793185225</v>
      </c>
      <c r="E8414" s="6">
        <v>0.83501694103238822</v>
      </c>
      <c r="F8414" s="7">
        <v>0.97418212582363195</v>
      </c>
    </row>
    <row r="8415" spans="4:6" x14ac:dyDescent="0.3">
      <c r="D8415" s="5">
        <f t="shared" si="133"/>
        <v>220636346</v>
      </c>
      <c r="E8415" s="6">
        <v>0.10274180500092153</v>
      </c>
      <c r="F8415" s="7">
        <v>-1.2660823246592969</v>
      </c>
    </row>
    <row r="8416" spans="4:6" x14ac:dyDescent="0.3">
      <c r="D8416" s="5">
        <f t="shared" si="133"/>
        <v>965652293</v>
      </c>
      <c r="E8416" s="6">
        <v>0.44966689026883516</v>
      </c>
      <c r="F8416" s="7">
        <v>-0.12650299233277251</v>
      </c>
    </row>
    <row r="8417" spans="4:6" x14ac:dyDescent="0.3">
      <c r="D8417" s="5">
        <f t="shared" si="133"/>
        <v>1869277268</v>
      </c>
      <c r="E8417" s="6">
        <v>0.87045005976264367</v>
      </c>
      <c r="F8417" s="7">
        <v>1.1285211722545474</v>
      </c>
    </row>
    <row r="8418" spans="4:6" x14ac:dyDescent="0.3">
      <c r="D8418" s="5">
        <f t="shared" si="133"/>
        <v>1062607629</v>
      </c>
      <c r="E8418" s="6">
        <v>0.4948152368839972</v>
      </c>
      <c r="F8418" s="7">
        <v>-1.2996639697360885E-2</v>
      </c>
    </row>
    <row r="8419" spans="4:6" x14ac:dyDescent="0.3">
      <c r="D8419" s="5">
        <f t="shared" si="133"/>
        <v>485950864</v>
      </c>
      <c r="E8419" s="6">
        <v>0.22628850510929571</v>
      </c>
      <c r="F8419" s="7">
        <v>-0.75112569997356038</v>
      </c>
    </row>
    <row r="8420" spans="4:6" x14ac:dyDescent="0.3">
      <c r="D8420" s="5">
        <f t="shared" si="133"/>
        <v>370279963</v>
      </c>
      <c r="E8420" s="6">
        <v>0.17242504439542539</v>
      </c>
      <c r="F8420" s="7">
        <v>-0.94462552925033549</v>
      </c>
    </row>
    <row r="8421" spans="4:6" x14ac:dyDescent="0.3">
      <c r="D8421" s="5">
        <f t="shared" si="133"/>
        <v>277699992</v>
      </c>
      <c r="E8421" s="6">
        <v>0.12931413588050206</v>
      </c>
      <c r="F8421" s="7">
        <v>-1.1296392341740735</v>
      </c>
    </row>
    <row r="8422" spans="4:6" x14ac:dyDescent="0.3">
      <c r="D8422" s="5">
        <f t="shared" si="133"/>
        <v>263389258</v>
      </c>
      <c r="E8422" s="6">
        <v>0.12265018105753714</v>
      </c>
      <c r="F8422" s="7">
        <v>-1.1618402476588459</v>
      </c>
    </row>
    <row r="8423" spans="4:6" x14ac:dyDescent="0.3">
      <c r="D8423" s="5">
        <f t="shared" si="133"/>
        <v>959682678</v>
      </c>
      <c r="E8423" s="6">
        <v>0.44688707166061464</v>
      </c>
      <c r="F8423" s="7">
        <v>-0.1335301224252757</v>
      </c>
    </row>
    <row r="8424" spans="4:6" x14ac:dyDescent="0.3">
      <c r="D8424" s="5">
        <f t="shared" si="133"/>
        <v>1472800301</v>
      </c>
      <c r="E8424" s="6">
        <v>0.68582608474961115</v>
      </c>
      <c r="F8424" s="7">
        <v>0.48405359920829427</v>
      </c>
    </row>
    <row r="8425" spans="4:6" x14ac:dyDescent="0.3">
      <c r="D8425" s="5">
        <f t="shared" si="133"/>
        <v>1097195636</v>
      </c>
      <c r="E8425" s="6">
        <v>0.51092153276402641</v>
      </c>
      <c r="F8425" s="7">
        <v>2.7379643278826589E-2</v>
      </c>
    </row>
    <row r="8426" spans="4:6" x14ac:dyDescent="0.3">
      <c r="D8426" s="5">
        <f t="shared" si="133"/>
        <v>1488843042</v>
      </c>
      <c r="E8426" s="6">
        <v>0.69329656818257324</v>
      </c>
      <c r="F8426" s="7">
        <v>0.50521638452784612</v>
      </c>
    </row>
    <row r="8427" spans="4:6" x14ac:dyDescent="0.3">
      <c r="D8427" s="5">
        <f t="shared" si="133"/>
        <v>254749880</v>
      </c>
      <c r="E8427" s="6">
        <v>0.11862715717277225</v>
      </c>
      <c r="F8427" s="7">
        <v>-1.1818774913105479</v>
      </c>
    </row>
    <row r="8428" spans="4:6" x14ac:dyDescent="0.3">
      <c r="D8428" s="5">
        <f t="shared" si="133"/>
        <v>540094758</v>
      </c>
      <c r="E8428" s="6">
        <v>0.25150122051267065</v>
      </c>
      <c r="F8428" s="7">
        <v>-0.66977310481916341</v>
      </c>
    </row>
    <row r="8429" spans="4:6" x14ac:dyDescent="0.3">
      <c r="D8429" s="5">
        <f t="shared" si="133"/>
        <v>462588838</v>
      </c>
      <c r="E8429" s="6">
        <v>0.21540971399788719</v>
      </c>
      <c r="F8429" s="7">
        <v>-0.78779021079345013</v>
      </c>
    </row>
    <row r="8430" spans="4:6" x14ac:dyDescent="0.3">
      <c r="D8430" s="5">
        <f t="shared" si="133"/>
        <v>90837592</v>
      </c>
      <c r="E8430" s="6">
        <v>4.2299550066049726E-2</v>
      </c>
      <c r="F8430" s="7">
        <v>-1.7246026800515606</v>
      </c>
    </row>
    <row r="8431" spans="4:6" x14ac:dyDescent="0.3">
      <c r="D8431" s="5">
        <f t="shared" si="133"/>
        <v>1807279905</v>
      </c>
      <c r="E8431" s="6">
        <v>0.84158028787149142</v>
      </c>
      <c r="F8431" s="7">
        <v>1.0009739052398847</v>
      </c>
    </row>
    <row r="8432" spans="4:6" x14ac:dyDescent="0.3">
      <c r="D8432" s="5">
        <f t="shared" si="133"/>
        <v>1980102174</v>
      </c>
      <c r="E8432" s="6">
        <v>0.92205692820442553</v>
      </c>
      <c r="F8432" s="7">
        <v>1.4190441544753116</v>
      </c>
    </row>
    <row r="8433" spans="4:6" x14ac:dyDescent="0.3">
      <c r="D8433" s="5">
        <f t="shared" si="133"/>
        <v>1309880478</v>
      </c>
      <c r="E8433" s="6">
        <v>0.60996063017282698</v>
      </c>
      <c r="F8433" s="7">
        <v>0.27921642464372132</v>
      </c>
    </row>
    <row r="8434" spans="4:6" x14ac:dyDescent="0.3">
      <c r="D8434" s="5">
        <f t="shared" si="133"/>
        <v>879534917</v>
      </c>
      <c r="E8434" s="6">
        <v>0.40956536206376309</v>
      </c>
      <c r="F8434" s="7">
        <v>-0.22866316785426419</v>
      </c>
    </row>
    <row r="8435" spans="4:6" x14ac:dyDescent="0.3">
      <c r="D8435" s="5">
        <f t="shared" si="133"/>
        <v>278277317</v>
      </c>
      <c r="E8435" s="6">
        <v>0.12958297378344738</v>
      </c>
      <c r="F8435" s="7">
        <v>-1.1283646569446488</v>
      </c>
    </row>
    <row r="8436" spans="4:6" x14ac:dyDescent="0.3">
      <c r="D8436" s="5">
        <f t="shared" si="133"/>
        <v>214156922</v>
      </c>
      <c r="E8436" s="6">
        <v>9.9724588077258869E-2</v>
      </c>
      <c r="F8436" s="7">
        <v>-1.2831224599984115</v>
      </c>
    </row>
    <row r="8437" spans="4:6" x14ac:dyDescent="0.3">
      <c r="D8437" s="5">
        <f t="shared" si="133"/>
        <v>1729988851</v>
      </c>
      <c r="E8437" s="6">
        <v>0.8055888361349598</v>
      </c>
      <c r="F8437" s="7">
        <v>0.86175504527301494</v>
      </c>
    </row>
    <row r="8438" spans="4:6" x14ac:dyDescent="0.3">
      <c r="D8438" s="5">
        <f t="shared" si="133"/>
        <v>1242729379</v>
      </c>
      <c r="E8438" s="6">
        <v>0.57869096293923539</v>
      </c>
      <c r="F8438" s="7">
        <v>0.19854577516839883</v>
      </c>
    </row>
    <row r="8439" spans="4:6" x14ac:dyDescent="0.3">
      <c r="D8439" s="5">
        <f t="shared" si="133"/>
        <v>2129142058</v>
      </c>
      <c r="E8439" s="6">
        <v>0.9914590325126974</v>
      </c>
      <c r="F8439" s="7">
        <v>2.3849393994518833</v>
      </c>
    </row>
    <row r="8440" spans="4:6" x14ac:dyDescent="0.3">
      <c r="D8440" s="5">
        <f t="shared" si="133"/>
        <v>1543903592</v>
      </c>
      <c r="E8440" s="6">
        <v>0.71893613479932406</v>
      </c>
      <c r="F8440" s="7">
        <v>0.57968400688852206</v>
      </c>
    </row>
    <row r="8441" spans="4:6" x14ac:dyDescent="0.3">
      <c r="D8441" s="5">
        <f t="shared" si="133"/>
        <v>1645287591</v>
      </c>
      <c r="E8441" s="6">
        <v>0.76614673833003899</v>
      </c>
      <c r="F8441" s="7">
        <v>0.7262157414436099</v>
      </c>
    </row>
    <row r="8442" spans="4:6" x14ac:dyDescent="0.3">
      <c r="D8442" s="5">
        <f t="shared" si="133"/>
        <v>1437071807</v>
      </c>
      <c r="E8442" s="6">
        <v>0.6691887082245096</v>
      </c>
      <c r="F8442" s="7">
        <v>0.4376740497744907</v>
      </c>
    </row>
    <row r="8443" spans="4:6" x14ac:dyDescent="0.3">
      <c r="D8443" s="5">
        <f t="shared" si="133"/>
        <v>876430303</v>
      </c>
      <c r="E8443" s="6">
        <v>0.40811966351058304</v>
      </c>
      <c r="F8443" s="7">
        <v>-0.23238457677974256</v>
      </c>
    </row>
    <row r="8444" spans="4:6" x14ac:dyDescent="0.3">
      <c r="D8444" s="5">
        <f t="shared" si="133"/>
        <v>739310213</v>
      </c>
      <c r="E8444" s="6">
        <v>0.3442681458259636</v>
      </c>
      <c r="F8444" s="7">
        <v>-0.40084222098407679</v>
      </c>
    </row>
    <row r="8445" spans="4:6" x14ac:dyDescent="0.3">
      <c r="D8445" s="5">
        <f t="shared" si="133"/>
        <v>360045877</v>
      </c>
      <c r="E8445" s="6">
        <v>0.16765942672980896</v>
      </c>
      <c r="F8445" s="7">
        <v>-0.96345576367075814</v>
      </c>
    </row>
    <row r="8446" spans="4:6" x14ac:dyDescent="0.3">
      <c r="D8446" s="5">
        <f t="shared" si="133"/>
        <v>189373496</v>
      </c>
      <c r="E8446" s="6">
        <v>8.8183906011454677E-2</v>
      </c>
      <c r="F8446" s="7">
        <v>-1.3520234553086765</v>
      </c>
    </row>
    <row r="8447" spans="4:6" x14ac:dyDescent="0.3">
      <c r="D8447" s="5">
        <f t="shared" si="133"/>
        <v>1557623784</v>
      </c>
      <c r="E8447" s="6">
        <v>0.72532509707410364</v>
      </c>
      <c r="F8447" s="7">
        <v>0.59873471165999193</v>
      </c>
    </row>
    <row r="8448" spans="4:6" x14ac:dyDescent="0.3">
      <c r="D8448" s="5">
        <f t="shared" si="133"/>
        <v>360228700</v>
      </c>
      <c r="E8448" s="6">
        <v>0.1677445603234177</v>
      </c>
      <c r="F8448" s="7">
        <v>-0.96311638372095865</v>
      </c>
    </row>
    <row r="8449" spans="4:6" x14ac:dyDescent="0.3">
      <c r="D8449" s="5">
        <f t="shared" si="133"/>
        <v>424487941</v>
      </c>
      <c r="E8449" s="6">
        <v>0.19766760123676397</v>
      </c>
      <c r="F8449" s="7">
        <v>-0.84998180449654093</v>
      </c>
    </row>
    <row r="8450" spans="4:6" x14ac:dyDescent="0.3">
      <c r="D8450" s="5">
        <f t="shared" si="133"/>
        <v>1315923984</v>
      </c>
      <c r="E8450" s="6">
        <v>0.61277485695925993</v>
      </c>
      <c r="F8450" s="7">
        <v>0.28655864153237431</v>
      </c>
    </row>
    <row r="8451" spans="4:6" x14ac:dyDescent="0.3">
      <c r="D8451" s="5">
        <f t="shared" ref="D8451:D8514" si="134">MOD(D8450*$B$4,$B$5)</f>
        <v>547837051</v>
      </c>
      <c r="E8451" s="6">
        <v>0.25510650664112205</v>
      </c>
      <c r="F8451" s="7">
        <v>-0.65850604605374774</v>
      </c>
    </row>
    <row r="8452" spans="4:6" x14ac:dyDescent="0.3">
      <c r="D8452" s="5">
        <f t="shared" si="134"/>
        <v>528659663</v>
      </c>
      <c r="E8452" s="6">
        <v>0.24617633944952519</v>
      </c>
      <c r="F8452" s="7">
        <v>-0.68657168141998048</v>
      </c>
    </row>
    <row r="8453" spans="4:6" x14ac:dyDescent="0.3">
      <c r="D8453" s="5">
        <f t="shared" si="134"/>
        <v>382415372</v>
      </c>
      <c r="E8453" s="6">
        <v>0.17807603457763421</v>
      </c>
      <c r="F8453" s="7">
        <v>-0.9227220552230504</v>
      </c>
    </row>
    <row r="8454" spans="4:6" x14ac:dyDescent="0.3">
      <c r="D8454" s="5">
        <f t="shared" si="134"/>
        <v>1950475847</v>
      </c>
      <c r="E8454" s="6">
        <v>0.90826109462255711</v>
      </c>
      <c r="F8454" s="7">
        <v>1.3301228114610171</v>
      </c>
    </row>
    <row r="8455" spans="4:6" x14ac:dyDescent="0.3">
      <c r="D8455" s="5">
        <f t="shared" si="134"/>
        <v>1441558763</v>
      </c>
      <c r="E8455" s="6">
        <v>0.67127810993350867</v>
      </c>
      <c r="F8455" s="7">
        <v>0.44344515607200691</v>
      </c>
    </row>
    <row r="8456" spans="4:6" x14ac:dyDescent="0.3">
      <c r="D8456" s="5">
        <f t="shared" si="134"/>
        <v>570435032</v>
      </c>
      <c r="E8456" s="6">
        <v>0.26562951157393822</v>
      </c>
      <c r="F8456" s="7">
        <v>-0.62608525489919076</v>
      </c>
    </row>
    <row r="8457" spans="4:6" x14ac:dyDescent="0.3">
      <c r="D8457" s="5">
        <f t="shared" si="134"/>
        <v>434107838</v>
      </c>
      <c r="E8457" s="6">
        <v>0.2021472148617238</v>
      </c>
      <c r="F8457" s="7">
        <v>-0.83397613932097869</v>
      </c>
    </row>
    <row r="8458" spans="4:6" x14ac:dyDescent="0.3">
      <c r="D8458" s="5">
        <f t="shared" si="134"/>
        <v>1821504319</v>
      </c>
      <c r="E8458" s="6">
        <v>0.84820404681209849</v>
      </c>
      <c r="F8458" s="7">
        <v>1.0287611936916892</v>
      </c>
    </row>
    <row r="8459" spans="4:6" x14ac:dyDescent="0.3">
      <c r="D8459" s="5">
        <f t="shared" si="134"/>
        <v>1412023328</v>
      </c>
      <c r="E8459" s="6">
        <v>0.65752460123740564</v>
      </c>
      <c r="F8459" s="7">
        <v>0.40571666296322395</v>
      </c>
    </row>
    <row r="8460" spans="4:6" x14ac:dyDescent="0.3">
      <c r="D8460" s="5">
        <f t="shared" si="134"/>
        <v>794593755</v>
      </c>
      <c r="E8460" s="6">
        <v>0.3700115511845905</v>
      </c>
      <c r="F8460" s="7">
        <v>-0.33182275302234288</v>
      </c>
    </row>
    <row r="8461" spans="4:6" x14ac:dyDescent="0.3">
      <c r="D8461" s="5">
        <f t="shared" si="134"/>
        <v>1777212185</v>
      </c>
      <c r="E8461" s="6">
        <v>0.82757891465684297</v>
      </c>
      <c r="F8461" s="7">
        <v>0.94464103342346317</v>
      </c>
    </row>
    <row r="8462" spans="4:6" x14ac:dyDescent="0.3">
      <c r="D8462" s="5">
        <f t="shared" si="134"/>
        <v>132651779</v>
      </c>
      <c r="E8462" s="6">
        <v>6.1770798230330271E-2</v>
      </c>
      <c r="F8462" s="7">
        <v>-1.5400769546009261</v>
      </c>
    </row>
    <row r="8463" spans="4:6" x14ac:dyDescent="0.3">
      <c r="D8463" s="5">
        <f t="shared" si="134"/>
        <v>1585272402</v>
      </c>
      <c r="E8463" s="6">
        <v>0.7381999881362542</v>
      </c>
      <c r="F8463" s="7">
        <v>0.63780592262258728</v>
      </c>
    </row>
    <row r="8464" spans="4:6" x14ac:dyDescent="0.3">
      <c r="D8464" s="5">
        <f t="shared" si="134"/>
        <v>1399323391</v>
      </c>
      <c r="E8464" s="6">
        <v>0.65161073221975074</v>
      </c>
      <c r="F8464" s="7">
        <v>0.38967276835604575</v>
      </c>
    </row>
    <row r="8465" spans="4:6" x14ac:dyDescent="0.3">
      <c r="D8465" s="5">
        <f t="shared" si="134"/>
        <v>1936257870</v>
      </c>
      <c r="E8465" s="6">
        <v>0.90164033314365921</v>
      </c>
      <c r="F8465" s="7">
        <v>1.2909548509320898</v>
      </c>
    </row>
    <row r="8466" spans="4:6" x14ac:dyDescent="0.3">
      <c r="D8466" s="5">
        <f t="shared" si="134"/>
        <v>172874389</v>
      </c>
      <c r="E8466" s="6">
        <v>8.0500910599251199E-2</v>
      </c>
      <c r="F8466" s="7">
        <v>-1.4017101407323183</v>
      </c>
    </row>
    <row r="8467" spans="4:6" x14ac:dyDescent="0.3">
      <c r="D8467" s="5">
        <f t="shared" si="134"/>
        <v>1845662824</v>
      </c>
      <c r="E8467" s="6">
        <v>0.85945372736030601</v>
      </c>
      <c r="F8467" s="7">
        <v>1.0778682745815851</v>
      </c>
    </row>
    <row r="8468" spans="4:6" x14ac:dyDescent="0.3">
      <c r="D8468" s="5">
        <f t="shared" si="134"/>
        <v>1483597862</v>
      </c>
      <c r="E8468" s="6">
        <v>0.69085409090933769</v>
      </c>
      <c r="F8468" s="7">
        <v>0.49827274100741281</v>
      </c>
    </row>
    <row r="8469" spans="4:6" x14ac:dyDescent="0.3">
      <c r="D8469" s="5">
        <f t="shared" si="134"/>
        <v>467736446</v>
      </c>
      <c r="E8469" s="6">
        <v>0.21780675576795522</v>
      </c>
      <c r="F8469" s="7">
        <v>-0.77962181493397542</v>
      </c>
    </row>
    <row r="8470" spans="4:6" x14ac:dyDescent="0.3">
      <c r="D8470" s="5">
        <f t="shared" si="134"/>
        <v>1610403955</v>
      </c>
      <c r="E8470" s="6">
        <v>0.74990277946917594</v>
      </c>
      <c r="F8470" s="7">
        <v>0.67418384185926217</v>
      </c>
    </row>
    <row r="8471" spans="4:6" x14ac:dyDescent="0.3">
      <c r="D8471" s="5">
        <f t="shared" si="134"/>
        <v>1196257699</v>
      </c>
      <c r="E8471" s="6">
        <v>0.55705090058692819</v>
      </c>
      <c r="F8471" s="7">
        <v>0.14349634350548898</v>
      </c>
    </row>
    <row r="8472" spans="4:6" x14ac:dyDescent="0.3">
      <c r="D8472" s="5">
        <f t="shared" si="134"/>
        <v>867604246</v>
      </c>
      <c r="E8472" s="6">
        <v>0.40400971044228384</v>
      </c>
      <c r="F8472" s="7">
        <v>-0.2429818976206006</v>
      </c>
    </row>
    <row r="8473" spans="4:6" x14ac:dyDescent="0.3">
      <c r="D8473" s="5">
        <f t="shared" si="134"/>
        <v>2045958519</v>
      </c>
      <c r="E8473" s="6">
        <v>0.95272367862306873</v>
      </c>
      <c r="F8473" s="7">
        <v>1.6718563965607149</v>
      </c>
    </row>
    <row r="8474" spans="4:6" x14ac:dyDescent="0.3">
      <c r="D8474" s="5">
        <f t="shared" si="134"/>
        <v>1985712413</v>
      </c>
      <c r="E8474" s="6">
        <v>0.92466939932170267</v>
      </c>
      <c r="F8474" s="7">
        <v>1.437199900212117</v>
      </c>
    </row>
    <row r="8475" spans="4:6" x14ac:dyDescent="0.3">
      <c r="D8475" s="5">
        <f t="shared" si="134"/>
        <v>1538787725</v>
      </c>
      <c r="E8475" s="6">
        <v>0.71655387358419032</v>
      </c>
      <c r="F8475" s="7">
        <v>0.57263441475571908</v>
      </c>
    </row>
    <row r="8476" spans="4:6" x14ac:dyDescent="0.3">
      <c r="D8476" s="5">
        <f t="shared" si="134"/>
        <v>1657891039</v>
      </c>
      <c r="E8476" s="6">
        <v>0.77201567615570099</v>
      </c>
      <c r="F8476" s="7">
        <v>0.74550142884685633</v>
      </c>
    </row>
    <row r="8477" spans="4:6" x14ac:dyDescent="0.3">
      <c r="D8477" s="5">
        <f t="shared" si="134"/>
        <v>2080238114</v>
      </c>
      <c r="E8477" s="6">
        <v>0.96868635897402311</v>
      </c>
      <c r="F8477" s="7">
        <v>1.861828399665149</v>
      </c>
    </row>
    <row r="8478" spans="4:6" x14ac:dyDescent="0.3">
      <c r="D8478" s="5">
        <f t="shared" si="134"/>
        <v>986150821</v>
      </c>
      <c r="E8478" s="6">
        <v>0.45921226121411868</v>
      </c>
      <c r="F8478" s="7">
        <v>-0.1024184717547947</v>
      </c>
    </row>
    <row r="8479" spans="4:6" x14ac:dyDescent="0.3">
      <c r="D8479" s="5">
        <f t="shared" si="134"/>
        <v>1363761089</v>
      </c>
      <c r="E8479" s="6">
        <v>0.63505074487538149</v>
      </c>
      <c r="F8479" s="7">
        <v>0.34526053869401457</v>
      </c>
    </row>
    <row r="8480" spans="4:6" x14ac:dyDescent="0.3">
      <c r="D8480" s="5">
        <f t="shared" si="134"/>
        <v>1147811981</v>
      </c>
      <c r="E8480" s="6">
        <v>0.5344916051574905</v>
      </c>
      <c r="F8480" s="7">
        <v>8.6565626113995486E-2</v>
      </c>
    </row>
    <row r="8481" spans="4:6" x14ac:dyDescent="0.3">
      <c r="D8481" s="5">
        <f t="shared" si="134"/>
        <v>954042251</v>
      </c>
      <c r="E8481" s="6">
        <v>0.44426054316038316</v>
      </c>
      <c r="F8481" s="7">
        <v>-0.14017580706931212</v>
      </c>
    </row>
    <row r="8482" spans="4:6" x14ac:dyDescent="0.3">
      <c r="D8482" s="5">
        <f t="shared" si="134"/>
        <v>1934171753</v>
      </c>
      <c r="E8482" s="6">
        <v>0.90066890921505993</v>
      </c>
      <c r="F8482" s="7">
        <v>1.2853723988394108</v>
      </c>
    </row>
    <row r="8483" spans="4:6" x14ac:dyDescent="0.3">
      <c r="D8483" s="5">
        <f t="shared" si="134"/>
        <v>405652091</v>
      </c>
      <c r="E8483" s="6">
        <v>0.18889647507005974</v>
      </c>
      <c r="F8483" s="7">
        <v>-0.88197014898975568</v>
      </c>
    </row>
    <row r="8484" spans="4:6" x14ac:dyDescent="0.3">
      <c r="D8484" s="5">
        <f t="shared" si="134"/>
        <v>476191315</v>
      </c>
      <c r="E8484" s="6">
        <v>0.22174386095418022</v>
      </c>
      <c r="F8484" s="7">
        <v>-0.76631697235267382</v>
      </c>
    </row>
    <row r="8485" spans="4:6" x14ac:dyDescent="0.3">
      <c r="D8485" s="5">
        <f t="shared" si="134"/>
        <v>1713492524</v>
      </c>
      <c r="E8485" s="6">
        <v>0.79790713526113621</v>
      </c>
      <c r="F8485" s="7">
        <v>0.83416904935863223</v>
      </c>
    </row>
    <row r="8486" spans="4:6" x14ac:dyDescent="0.3">
      <c r="D8486" s="5">
        <f t="shared" si="134"/>
        <v>1664961799</v>
      </c>
      <c r="E8486" s="6">
        <v>0.7753082553626115</v>
      </c>
      <c r="F8486" s="7">
        <v>0.75644324336681068</v>
      </c>
    </row>
    <row r="8487" spans="4:6" x14ac:dyDescent="0.3">
      <c r="D8487" s="5">
        <f t="shared" si="134"/>
        <v>1942994201</v>
      </c>
      <c r="E8487" s="6">
        <v>0.90477718171177168</v>
      </c>
      <c r="F8487" s="7">
        <v>1.3092619419196112</v>
      </c>
    </row>
    <row r="8488" spans="4:6" x14ac:dyDescent="0.3">
      <c r="D8488" s="5">
        <f t="shared" si="134"/>
        <v>1072277393</v>
      </c>
      <c r="E8488" s="6">
        <v>0.49931807164039282</v>
      </c>
      <c r="F8488" s="7">
        <v>-1.7093417398701797E-3</v>
      </c>
    </row>
    <row r="8489" spans="4:6" x14ac:dyDescent="0.3">
      <c r="D8489" s="5">
        <f t="shared" si="134"/>
        <v>1251177509</v>
      </c>
      <c r="E8489" s="6">
        <v>0.58262493003404225</v>
      </c>
      <c r="F8489" s="7">
        <v>0.20861328358035755</v>
      </c>
    </row>
    <row r="8490" spans="4:6" x14ac:dyDescent="0.3">
      <c r="D8490" s="5">
        <f t="shared" si="134"/>
        <v>1906932358</v>
      </c>
      <c r="E8490" s="6">
        <v>0.88798457746206283</v>
      </c>
      <c r="F8490" s="7">
        <v>1.215879456151703</v>
      </c>
    </row>
    <row r="8491" spans="4:6" x14ac:dyDescent="0.3">
      <c r="D8491" s="5">
        <f t="shared" si="134"/>
        <v>1940291657</v>
      </c>
      <c r="E8491" s="6">
        <v>0.90351871159255381</v>
      </c>
      <c r="F8491" s="7">
        <v>1.3018648892332008</v>
      </c>
    </row>
    <row r="8492" spans="4:6" x14ac:dyDescent="0.3">
      <c r="D8492" s="5">
        <f t="shared" si="134"/>
        <v>1614278436</v>
      </c>
      <c r="E8492" s="6">
        <v>0.75170697528096564</v>
      </c>
      <c r="F8492" s="7">
        <v>0.67987115163518841</v>
      </c>
    </row>
    <row r="8493" spans="4:6" x14ac:dyDescent="0.3">
      <c r="D8493" s="5">
        <f t="shared" si="134"/>
        <v>1390252761</v>
      </c>
      <c r="E8493" s="6">
        <v>0.6473868909733248</v>
      </c>
      <c r="F8493" s="7">
        <v>0.37827513074441832</v>
      </c>
    </row>
    <row r="8494" spans="4:6" x14ac:dyDescent="0.3">
      <c r="D8494" s="5">
        <f t="shared" si="134"/>
        <v>27057481</v>
      </c>
      <c r="E8494" s="6">
        <v>1.2599621445499008E-2</v>
      </c>
      <c r="F8494" s="7">
        <v>-2.2383346077143567</v>
      </c>
    </row>
    <row r="8495" spans="4:6" x14ac:dyDescent="0.3">
      <c r="D8495" s="5">
        <f t="shared" si="134"/>
        <v>421607975</v>
      </c>
      <c r="E8495" s="6">
        <v>0.19632651256055247</v>
      </c>
      <c r="F8495" s="7">
        <v>-0.85481598909034096</v>
      </c>
    </row>
    <row r="8496" spans="4:6" x14ac:dyDescent="0.3">
      <c r="D8496" s="5">
        <f t="shared" si="134"/>
        <v>1883522253</v>
      </c>
      <c r="E8496" s="6">
        <v>0.87708339782160094</v>
      </c>
      <c r="F8496" s="7">
        <v>1.1605297109883745</v>
      </c>
    </row>
    <row r="8497" spans="4:6" x14ac:dyDescent="0.3">
      <c r="D8497" s="5">
        <f t="shared" si="134"/>
        <v>1487511524</v>
      </c>
      <c r="E8497" s="6">
        <v>0.69267653179604238</v>
      </c>
      <c r="F8497" s="7">
        <v>0.50345140718298487</v>
      </c>
    </row>
    <row r="8498" spans="4:6" x14ac:dyDescent="0.3">
      <c r="D8498" s="5">
        <f t="shared" si="134"/>
        <v>405553912</v>
      </c>
      <c r="E8498" s="6">
        <v>0.18885075691049058</v>
      </c>
      <c r="F8498" s="7">
        <v>-0.88213924122889842</v>
      </c>
    </row>
    <row r="8499" spans="4:6" x14ac:dyDescent="0.3">
      <c r="D8499" s="5">
        <f t="shared" si="134"/>
        <v>31960100</v>
      </c>
      <c r="E8499" s="6">
        <v>1.4882581322344561E-2</v>
      </c>
      <c r="F8499" s="7">
        <v>-2.1732013976732247</v>
      </c>
    </row>
    <row r="8500" spans="4:6" x14ac:dyDescent="0.3">
      <c r="D8500" s="5">
        <f t="shared" si="134"/>
        <v>852728554</v>
      </c>
      <c r="E8500" s="6">
        <v>0.39708267654951912</v>
      </c>
      <c r="F8500" s="7">
        <v>-0.26090553919360682</v>
      </c>
    </row>
    <row r="8501" spans="4:6" x14ac:dyDescent="0.3">
      <c r="D8501" s="5">
        <f t="shared" si="134"/>
        <v>1240968085</v>
      </c>
      <c r="E8501" s="6">
        <v>0.57787079650710416</v>
      </c>
      <c r="F8501" s="7">
        <v>0.19644943432826051</v>
      </c>
    </row>
    <row r="8502" spans="4:6" x14ac:dyDescent="0.3">
      <c r="D8502" s="5">
        <f t="shared" si="134"/>
        <v>861581617</v>
      </c>
      <c r="E8502" s="6">
        <v>0.40120520526655501</v>
      </c>
      <c r="F8502" s="7">
        <v>-0.25022880495634992</v>
      </c>
    </row>
    <row r="8503" spans="4:6" x14ac:dyDescent="0.3">
      <c r="D8503" s="5">
        <f t="shared" si="134"/>
        <v>1237926405</v>
      </c>
      <c r="E8503" s="6">
        <v>0.57645440388140679</v>
      </c>
      <c r="F8503" s="7">
        <v>0.19283116901258954</v>
      </c>
    </row>
    <row r="8504" spans="4:6" x14ac:dyDescent="0.3">
      <c r="D8504" s="5">
        <f t="shared" si="134"/>
        <v>65534333</v>
      </c>
      <c r="E8504" s="6">
        <v>3.0516801896055046E-2</v>
      </c>
      <c r="F8504" s="7">
        <v>-1.8732519344187488</v>
      </c>
    </row>
    <row r="8505" spans="4:6" x14ac:dyDescent="0.3">
      <c r="D8505" s="5">
        <f t="shared" si="134"/>
        <v>164376212</v>
      </c>
      <c r="E8505" s="6">
        <v>7.6543638553976681E-2</v>
      </c>
      <c r="F8505" s="7">
        <v>-1.4287111313461209</v>
      </c>
    </row>
    <row r="8506" spans="4:6" x14ac:dyDescent="0.3">
      <c r="D8506" s="5">
        <f t="shared" si="134"/>
        <v>1799537434</v>
      </c>
      <c r="E8506" s="6">
        <v>0.83797491885533082</v>
      </c>
      <c r="F8506" s="7">
        <v>0.98616905389520015</v>
      </c>
    </row>
    <row r="8507" spans="4:6" x14ac:dyDescent="0.3">
      <c r="D8507" s="5">
        <f t="shared" si="134"/>
        <v>1905439111</v>
      </c>
      <c r="E8507" s="6">
        <v>0.88728923014112682</v>
      </c>
      <c r="F8507" s="7">
        <v>1.2122373455265236</v>
      </c>
    </row>
    <row r="8508" spans="4:6" x14ac:dyDescent="0.3">
      <c r="D8508" s="5">
        <f t="shared" si="134"/>
        <v>726726071</v>
      </c>
      <c r="E8508" s="6">
        <v>0.33840819805712269</v>
      </c>
      <c r="F8508" s="7">
        <v>-0.41681135515016482</v>
      </c>
    </row>
    <row r="8509" spans="4:6" x14ac:dyDescent="0.3">
      <c r="D8509" s="5">
        <f t="shared" si="134"/>
        <v>648799496</v>
      </c>
      <c r="E8509" s="6">
        <v>0.30212080879334435</v>
      </c>
      <c r="F8509" s="7">
        <v>-0.51831054381315289</v>
      </c>
    </row>
    <row r="8510" spans="4:6" x14ac:dyDescent="0.3">
      <c r="D8510" s="5">
        <f t="shared" si="134"/>
        <v>1446447215</v>
      </c>
      <c r="E8510" s="6">
        <v>0.67355447278689073</v>
      </c>
      <c r="F8510" s="7">
        <v>0.4497495282009939</v>
      </c>
    </row>
    <row r="8511" spans="4:6" x14ac:dyDescent="0.3">
      <c r="D8511" s="5">
        <f t="shared" si="134"/>
        <v>317700354</v>
      </c>
      <c r="E8511" s="6">
        <v>0.14794075595954503</v>
      </c>
      <c r="F8511" s="7">
        <v>-1.0453061159221717</v>
      </c>
    </row>
    <row r="8512" spans="4:6" x14ac:dyDescent="0.3">
      <c r="D8512" s="5">
        <f t="shared" si="134"/>
        <v>533064707</v>
      </c>
      <c r="E8512" s="6">
        <v>0.24822759791112281</v>
      </c>
      <c r="F8512" s="7">
        <v>-0.68007780715713573</v>
      </c>
    </row>
    <row r="8513" spans="4:6" x14ac:dyDescent="0.3">
      <c r="D8513" s="5">
        <f t="shared" si="134"/>
        <v>417413243</v>
      </c>
      <c r="E8513" s="6">
        <v>0.19437318825570232</v>
      </c>
      <c r="F8513" s="7">
        <v>-0.86189304517432175</v>
      </c>
    </row>
    <row r="8514" spans="4:6" x14ac:dyDescent="0.3">
      <c r="D8514" s="5">
        <f t="shared" si="134"/>
        <v>1263076699</v>
      </c>
      <c r="E8514" s="6">
        <v>0.58816592217252206</v>
      </c>
      <c r="F8514" s="7">
        <v>0.22282956661113551</v>
      </c>
    </row>
    <row r="8515" spans="4:6" x14ac:dyDescent="0.3">
      <c r="D8515" s="5">
        <f t="shared" ref="D8515:D8578" si="135">MOD(D8514*$B$4,$B$5)</f>
        <v>767115452</v>
      </c>
      <c r="E8515" s="6">
        <v>0.35721596922466153</v>
      </c>
      <c r="F8515" s="7">
        <v>-0.36591039627646832</v>
      </c>
    </row>
    <row r="8516" spans="4:6" x14ac:dyDescent="0.3">
      <c r="D8516" s="5">
        <f t="shared" si="135"/>
        <v>369458271</v>
      </c>
      <c r="E8516" s="6">
        <v>0.17204241424057856</v>
      </c>
      <c r="F8516" s="7">
        <v>-0.94612501067913835</v>
      </c>
    </row>
    <row r="8517" spans="4:6" x14ac:dyDescent="0.3">
      <c r="D8517" s="5">
        <f t="shared" si="135"/>
        <v>1415994753</v>
      </c>
      <c r="E8517" s="6">
        <v>0.65937394011707418</v>
      </c>
      <c r="F8517" s="7">
        <v>0.41075509986268482</v>
      </c>
    </row>
    <row r="8518" spans="4:6" x14ac:dyDescent="0.3">
      <c r="D8518" s="5">
        <f t="shared" si="135"/>
        <v>1373205347</v>
      </c>
      <c r="E8518" s="6">
        <v>0.63944857021742363</v>
      </c>
      <c r="F8518" s="7">
        <v>0.3569852345467856</v>
      </c>
    </row>
    <row r="8519" spans="4:6" x14ac:dyDescent="0.3">
      <c r="D8519" s="5">
        <f t="shared" si="135"/>
        <v>1765056735</v>
      </c>
      <c r="E8519" s="6">
        <v>0.82191859215676655</v>
      </c>
      <c r="F8519" s="7">
        <v>0.9227014391119962</v>
      </c>
    </row>
    <row r="8520" spans="4:6" x14ac:dyDescent="0.3">
      <c r="D8520" s="5">
        <f t="shared" si="135"/>
        <v>1787444107</v>
      </c>
      <c r="E8520" s="6">
        <v>0.8323435246314328</v>
      </c>
      <c r="F8520" s="7">
        <v>0.9634675310850187</v>
      </c>
    </row>
    <row r="8521" spans="4:6" x14ac:dyDescent="0.3">
      <c r="D8521" s="5">
        <f t="shared" si="135"/>
        <v>116519831</v>
      </c>
      <c r="E8521" s="6">
        <v>5.4258774550872642E-2</v>
      </c>
      <c r="F8521" s="7">
        <v>-1.6048921150642816</v>
      </c>
    </row>
    <row r="8522" spans="4:6" x14ac:dyDescent="0.3">
      <c r="D8522" s="5">
        <f t="shared" si="135"/>
        <v>269090708</v>
      </c>
      <c r="E8522" s="6">
        <v>0.12530512560653045</v>
      </c>
      <c r="F8522" s="7">
        <v>-1.1488683959206178</v>
      </c>
    </row>
    <row r="8523" spans="4:6" x14ac:dyDescent="0.3">
      <c r="D8523" s="5">
        <f t="shared" si="135"/>
        <v>1296468812</v>
      </c>
      <c r="E8523" s="6">
        <v>0.60371533651250908</v>
      </c>
      <c r="F8523" s="7">
        <v>0.26297567627358054</v>
      </c>
    </row>
    <row r="8524" spans="4:6" x14ac:dyDescent="0.3">
      <c r="D8524" s="5">
        <f t="shared" si="135"/>
        <v>2025066825</v>
      </c>
      <c r="E8524" s="6">
        <v>0.94299522549192905</v>
      </c>
      <c r="F8524" s="7">
        <v>1.5804250919924112</v>
      </c>
    </row>
    <row r="8525" spans="4:6" x14ac:dyDescent="0.3">
      <c r="D8525" s="5">
        <f t="shared" si="135"/>
        <v>692581782</v>
      </c>
      <c r="E8525" s="6">
        <v>0.3225085244723675</v>
      </c>
      <c r="F8525" s="7">
        <v>-0.46069554884672298</v>
      </c>
    </row>
    <row r="8526" spans="4:6" x14ac:dyDescent="0.3">
      <c r="D8526" s="5">
        <f t="shared" si="135"/>
        <v>1737266073</v>
      </c>
      <c r="E8526" s="6">
        <v>0.80897755670266003</v>
      </c>
      <c r="F8526" s="7">
        <v>0.87413472885809618</v>
      </c>
    </row>
    <row r="8527" spans="4:6" x14ac:dyDescent="0.3">
      <c r="D8527" s="5">
        <f t="shared" si="135"/>
        <v>334194433</v>
      </c>
      <c r="E8527" s="6">
        <v>0.15562141002679375</v>
      </c>
      <c r="F8527" s="7">
        <v>-1.0126176624240051</v>
      </c>
    </row>
    <row r="8528" spans="4:6" x14ac:dyDescent="0.3">
      <c r="D8528" s="5">
        <f t="shared" si="135"/>
        <v>2319079</v>
      </c>
      <c r="E8528" s="6">
        <v>1.0799053135140848E-3</v>
      </c>
      <c r="F8528" s="7">
        <v>-3.0673289075863694</v>
      </c>
    </row>
    <row r="8529" spans="4:6" x14ac:dyDescent="0.3">
      <c r="D8529" s="5">
        <f t="shared" si="135"/>
        <v>275112765</v>
      </c>
      <c r="E8529" s="6">
        <v>0.1281093644240027</v>
      </c>
      <c r="F8529" s="7">
        <v>-1.1353738086083323</v>
      </c>
    </row>
    <row r="8530" spans="4:6" x14ac:dyDescent="0.3">
      <c r="D8530" s="5">
        <f t="shared" si="135"/>
        <v>2076889914</v>
      </c>
      <c r="E8530" s="6">
        <v>0.96712723185040728</v>
      </c>
      <c r="F8530" s="7">
        <v>1.8401546467444583</v>
      </c>
    </row>
    <row r="8531" spans="4:6" x14ac:dyDescent="0.3">
      <c r="D8531" s="5">
        <f t="shared" si="135"/>
        <v>426462146</v>
      </c>
      <c r="E8531" s="6">
        <v>0.19858691207932952</v>
      </c>
      <c r="F8531" s="7">
        <v>-0.84667943543889013</v>
      </c>
    </row>
    <row r="8532" spans="4:6" x14ac:dyDescent="0.3">
      <c r="D8532" s="5">
        <f t="shared" si="135"/>
        <v>2123493071</v>
      </c>
      <c r="E8532" s="6">
        <v>0.9888285179518429</v>
      </c>
      <c r="F8532" s="7">
        <v>2.2844863466528911</v>
      </c>
    </row>
    <row r="8533" spans="4:6" x14ac:dyDescent="0.3">
      <c r="D8533" s="5">
        <f t="shared" si="135"/>
        <v>1592075284</v>
      </c>
      <c r="E8533" s="6">
        <v>0.74136782692872716</v>
      </c>
      <c r="F8533" s="7">
        <v>0.64756808315719394</v>
      </c>
    </row>
    <row r="8534" spans="4:6" x14ac:dyDescent="0.3">
      <c r="D8534" s="5">
        <f t="shared" si="135"/>
        <v>1216242422</v>
      </c>
      <c r="E8534" s="6">
        <v>0.56635701243426373</v>
      </c>
      <c r="F8534" s="7">
        <v>0.16710685146381971</v>
      </c>
    </row>
    <row r="8535" spans="4:6" x14ac:dyDescent="0.3">
      <c r="D8535" s="5">
        <f t="shared" si="135"/>
        <v>1330010676</v>
      </c>
      <c r="E8535" s="6">
        <v>0.61933448409599667</v>
      </c>
      <c r="F8535" s="7">
        <v>0.30373337119737021</v>
      </c>
    </row>
    <row r="8536" spans="4:6" x14ac:dyDescent="0.3">
      <c r="D8536" s="5">
        <f t="shared" si="135"/>
        <v>1921714131</v>
      </c>
      <c r="E8536" s="6">
        <v>0.89486787691234415</v>
      </c>
      <c r="F8536" s="7">
        <v>1.2528391621901738</v>
      </c>
    </row>
    <row r="8537" spans="4:6" x14ac:dyDescent="0.3">
      <c r="D8537" s="5">
        <f t="shared" si="135"/>
        <v>359201689</v>
      </c>
      <c r="E8537" s="6">
        <v>0.16726632105863309</v>
      </c>
      <c r="F8537" s="7">
        <v>-0.96502429722142502</v>
      </c>
    </row>
    <row r="8538" spans="4:6" x14ac:dyDescent="0.3">
      <c r="D8538" s="5">
        <f t="shared" si="135"/>
        <v>241763841</v>
      </c>
      <c r="E8538" s="6">
        <v>0.11258006152937194</v>
      </c>
      <c r="F8538" s="7">
        <v>-1.2129207458709093</v>
      </c>
    </row>
    <row r="8539" spans="4:6" x14ac:dyDescent="0.3">
      <c r="D8539" s="5">
        <f t="shared" si="135"/>
        <v>756231113</v>
      </c>
      <c r="E8539" s="6">
        <v>0.35214755390970742</v>
      </c>
      <c r="F8539" s="7">
        <v>-0.37952895361739142</v>
      </c>
    </row>
    <row r="8540" spans="4:6" x14ac:dyDescent="0.3">
      <c r="D8540" s="5">
        <f t="shared" si="135"/>
        <v>1105023917</v>
      </c>
      <c r="E8540" s="6">
        <v>0.51456686017528819</v>
      </c>
      <c r="F8540" s="7">
        <v>3.6521821028855143E-2</v>
      </c>
    </row>
    <row r="8541" spans="4:6" x14ac:dyDescent="0.3">
      <c r="D8541" s="5">
        <f t="shared" si="135"/>
        <v>1410673321</v>
      </c>
      <c r="E8541" s="6">
        <v>0.65689595523932576</v>
      </c>
      <c r="F8541" s="7">
        <v>0.40400629580137121</v>
      </c>
    </row>
    <row r="8542" spans="4:6" x14ac:dyDescent="0.3">
      <c r="D8542" s="5">
        <f t="shared" si="135"/>
        <v>52915268</v>
      </c>
      <c r="E8542" s="6">
        <v>2.4640591838062362E-2</v>
      </c>
      <c r="F8542" s="7">
        <v>-1.9661508875227127</v>
      </c>
    </row>
    <row r="8543" spans="4:6" x14ac:dyDescent="0.3">
      <c r="D8543" s="5">
        <f t="shared" si="135"/>
        <v>914845345</v>
      </c>
      <c r="E8543" s="6">
        <v>0.42600806143694375</v>
      </c>
      <c r="F8543" s="7">
        <v>-0.18654662009598466</v>
      </c>
    </row>
    <row r="8544" spans="4:6" x14ac:dyDescent="0.3">
      <c r="D8544" s="5">
        <f t="shared" si="135"/>
        <v>1793415234</v>
      </c>
      <c r="E8544" s="6">
        <v>0.83512404731952028</v>
      </c>
      <c r="F8544" s="7">
        <v>0.97461372005552682</v>
      </c>
    </row>
    <row r="8545" spans="4:6" x14ac:dyDescent="0.3">
      <c r="D8545" s="5">
        <f t="shared" si="135"/>
        <v>585982550</v>
      </c>
      <c r="E8545" s="6">
        <v>0.27286938882700112</v>
      </c>
      <c r="F8545" s="7">
        <v>-0.604157734966981</v>
      </c>
    </row>
    <row r="8546" spans="4:6" x14ac:dyDescent="0.3">
      <c r="D8546" s="5">
        <f t="shared" si="135"/>
        <v>1456556413</v>
      </c>
      <c r="E8546" s="6">
        <v>0.67826193494560372</v>
      </c>
      <c r="F8546" s="7">
        <v>0.46284408353782674</v>
      </c>
    </row>
    <row r="8547" spans="4:6" x14ac:dyDescent="0.3">
      <c r="D8547" s="5">
        <f t="shared" si="135"/>
        <v>820009143</v>
      </c>
      <c r="E8547" s="6">
        <v>0.3818465134891183</v>
      </c>
      <c r="F8547" s="7">
        <v>-0.30063475385629035</v>
      </c>
    </row>
    <row r="8548" spans="4:6" x14ac:dyDescent="0.3">
      <c r="D8548" s="5">
        <f t="shared" si="135"/>
        <v>242760249</v>
      </c>
      <c r="E8548" s="6">
        <v>0.1130440501617678</v>
      </c>
      <c r="F8548" s="7">
        <v>-1.2104973674424631</v>
      </c>
    </row>
    <row r="8549" spans="4:6" x14ac:dyDescent="0.3">
      <c r="D8549" s="5">
        <f t="shared" si="135"/>
        <v>1609201447</v>
      </c>
      <c r="E8549" s="6">
        <v>0.74934281804537661</v>
      </c>
      <c r="F8549" s="7">
        <v>0.67242312679839189</v>
      </c>
    </row>
    <row r="8550" spans="4:6" x14ac:dyDescent="0.3">
      <c r="D8550" s="5">
        <f t="shared" si="135"/>
        <v>1132052500</v>
      </c>
      <c r="E8550" s="6">
        <v>0.527153024940894</v>
      </c>
      <c r="F8550" s="7">
        <v>6.8115175491982663E-2</v>
      </c>
    </row>
    <row r="8551" spans="4:6" x14ac:dyDescent="0.3">
      <c r="D8551" s="5">
        <f t="shared" si="135"/>
        <v>437345938</v>
      </c>
      <c r="E8551" s="6">
        <v>0.20365507267755928</v>
      </c>
      <c r="F8551" s="7">
        <v>-0.82863646872817054</v>
      </c>
    </row>
    <row r="8552" spans="4:6" x14ac:dyDescent="0.3">
      <c r="D8552" s="5">
        <f t="shared" si="135"/>
        <v>1361523188</v>
      </c>
      <c r="E8552" s="6">
        <v>0.63400864101388366</v>
      </c>
      <c r="F8552" s="7">
        <v>0.34248926951203312</v>
      </c>
    </row>
    <row r="8553" spans="4:6" x14ac:dyDescent="0.3">
      <c r="D8553" s="5">
        <f t="shared" si="135"/>
        <v>496275160</v>
      </c>
      <c r="E8553" s="6">
        <v>0.2310961300796793</v>
      </c>
      <c r="F8553" s="7">
        <v>-0.7352417769516385</v>
      </c>
    </row>
    <row r="8554" spans="4:6" x14ac:dyDescent="0.3">
      <c r="D8554" s="5">
        <f t="shared" si="135"/>
        <v>518166075</v>
      </c>
      <c r="E8554" s="6">
        <v>0.24128988174841728</v>
      </c>
      <c r="F8554" s="7">
        <v>-0.70215939747466571</v>
      </c>
    </row>
    <row r="8555" spans="4:6" x14ac:dyDescent="0.3">
      <c r="D8555" s="5">
        <f t="shared" si="135"/>
        <v>652569716</v>
      </c>
      <c r="E8555" s="6">
        <v>0.30387645429361282</v>
      </c>
      <c r="F8555" s="7">
        <v>-0.5132836652463828</v>
      </c>
    </row>
    <row r="8556" spans="4:6" x14ac:dyDescent="0.3">
      <c r="D8556" s="5">
        <f t="shared" si="135"/>
        <v>902626840</v>
      </c>
      <c r="E8556" s="6">
        <v>0.42031837666436878</v>
      </c>
      <c r="F8556" s="7">
        <v>-0.20107906250057908</v>
      </c>
    </row>
    <row r="8557" spans="4:6" x14ac:dyDescent="0.3">
      <c r="D8557" s="5">
        <f t="shared" si="135"/>
        <v>404479657</v>
      </c>
      <c r="E8557" s="6">
        <v>0.18835051794382793</v>
      </c>
      <c r="F8557" s="7">
        <v>-0.88399106548164252</v>
      </c>
    </row>
    <row r="8558" spans="4:6" x14ac:dyDescent="0.3">
      <c r="D8558" s="5">
        <f t="shared" si="135"/>
        <v>1863688170</v>
      </c>
      <c r="E8558" s="6">
        <v>0.86784743319065072</v>
      </c>
      <c r="F8558" s="7">
        <v>1.1162733776797258</v>
      </c>
    </row>
    <row r="8559" spans="4:6" x14ac:dyDescent="0.3">
      <c r="D8559" s="5">
        <f t="shared" si="135"/>
        <v>1854197593</v>
      </c>
      <c r="E8559" s="6">
        <v>0.86342803888342157</v>
      </c>
      <c r="F8559" s="7">
        <v>1.0958511445519308</v>
      </c>
    </row>
    <row r="8560" spans="4:6" x14ac:dyDescent="0.3">
      <c r="D8560" s="5">
        <f t="shared" si="135"/>
        <v>1148572037</v>
      </c>
      <c r="E8560" s="6">
        <v>0.5348455338132061</v>
      </c>
      <c r="F8560" s="7">
        <v>8.7456158409677048E-2</v>
      </c>
    </row>
    <row r="8561" spans="4:6" x14ac:dyDescent="0.3">
      <c r="D8561" s="5">
        <f t="shared" si="135"/>
        <v>1135483428</v>
      </c>
      <c r="E8561" s="6">
        <v>0.52875067529152209</v>
      </c>
      <c r="F8561" s="7">
        <v>7.2129751743260861E-2</v>
      </c>
    </row>
    <row r="8562" spans="4:6" x14ac:dyDescent="0.3">
      <c r="D8562" s="5">
        <f t="shared" si="135"/>
        <v>695430607</v>
      </c>
      <c r="E8562" s="6">
        <v>0.32383511199041748</v>
      </c>
      <c r="F8562" s="7">
        <v>-0.45700114295820721</v>
      </c>
    </row>
    <row r="8563" spans="4:6" x14ac:dyDescent="0.3">
      <c r="D8563" s="5">
        <f t="shared" si="135"/>
        <v>1813944240</v>
      </c>
      <c r="E8563" s="6">
        <v>0.84468361068953168</v>
      </c>
      <c r="F8563" s="7">
        <v>1.0138951652167068</v>
      </c>
    </row>
    <row r="8564" spans="4:6" x14ac:dyDescent="0.3">
      <c r="D8564" s="5">
        <f t="shared" si="135"/>
        <v>1551669909</v>
      </c>
      <c r="E8564" s="6">
        <v>0.72255260797455223</v>
      </c>
      <c r="F8564" s="7">
        <v>0.59044136685309689</v>
      </c>
    </row>
    <row r="8565" spans="4:6" x14ac:dyDescent="0.3">
      <c r="D8565" s="5">
        <f t="shared" si="135"/>
        <v>723537273</v>
      </c>
      <c r="E8565" s="6">
        <v>0.33692329827409545</v>
      </c>
      <c r="F8565" s="7">
        <v>-0.42087467818597601</v>
      </c>
    </row>
    <row r="8566" spans="4:6" x14ac:dyDescent="0.3">
      <c r="D8566" s="5">
        <f t="shared" si="135"/>
        <v>1341153822</v>
      </c>
      <c r="E8566" s="6">
        <v>0.62452341581184734</v>
      </c>
      <c r="F8566" s="7">
        <v>0.3173827846204143</v>
      </c>
    </row>
    <row r="8567" spans="4:6" x14ac:dyDescent="0.3">
      <c r="D8567" s="5">
        <f t="shared" si="135"/>
        <v>794119300</v>
      </c>
      <c r="E8567" s="6">
        <v>0.36979061585831513</v>
      </c>
      <c r="F8567" s="7">
        <v>-0.33240795606452339</v>
      </c>
    </row>
    <row r="8568" spans="4:6" x14ac:dyDescent="0.3">
      <c r="D8568" s="5">
        <f t="shared" si="135"/>
        <v>349631350</v>
      </c>
      <c r="E8568" s="6">
        <v>0.16280978467577117</v>
      </c>
      <c r="F8568" s="7">
        <v>-0.98297535281306081</v>
      </c>
    </row>
    <row r="8569" spans="4:6" x14ac:dyDescent="0.3">
      <c r="D8569" s="5">
        <f t="shared" si="135"/>
        <v>2128397724</v>
      </c>
      <c r="E8569" s="6">
        <v>0.99111242498374774</v>
      </c>
      <c r="F8569" s="7">
        <v>2.370268947045989</v>
      </c>
    </row>
    <row r="8570" spans="4:6" x14ac:dyDescent="0.3">
      <c r="D8570" s="5">
        <f t="shared" si="135"/>
        <v>2121379077</v>
      </c>
      <c r="E8570" s="6">
        <v>0.98784411278352524</v>
      </c>
      <c r="F8570" s="7">
        <v>2.2521661474213923</v>
      </c>
    </row>
    <row r="8571" spans="4:6" x14ac:dyDescent="0.3">
      <c r="D8571" s="5">
        <f t="shared" si="135"/>
        <v>479202319</v>
      </c>
      <c r="E8571" s="6">
        <v>0.22314596895421479</v>
      </c>
      <c r="F8571" s="7">
        <v>-0.76161145184992574</v>
      </c>
    </row>
    <row r="8572" spans="4:6" x14ac:dyDescent="0.3">
      <c r="D8572" s="5">
        <f t="shared" si="135"/>
        <v>1028778612</v>
      </c>
      <c r="E8572" s="6">
        <v>0.47906237326475082</v>
      </c>
      <c r="F8572" s="7">
        <v>-5.2506963989976674E-2</v>
      </c>
    </row>
    <row r="8573" spans="4:6" x14ac:dyDescent="0.3">
      <c r="D8573" s="5">
        <f t="shared" si="135"/>
        <v>1760526624</v>
      </c>
      <c r="E8573" s="6">
        <v>0.81980909483489495</v>
      </c>
      <c r="F8573" s="7">
        <v>0.91463779504630571</v>
      </c>
    </row>
    <row r="8574" spans="4:6" x14ac:dyDescent="0.3">
      <c r="D8574" s="5">
        <f t="shared" si="135"/>
        <v>10304373</v>
      </c>
      <c r="E8574" s="6">
        <v>4.798347600547921E-3</v>
      </c>
      <c r="F8574" s="7">
        <v>-2.5900322104274345</v>
      </c>
    </row>
    <row r="8575" spans="4:6" x14ac:dyDescent="0.3">
      <c r="D8575" s="5">
        <f t="shared" si="135"/>
        <v>1333666626</v>
      </c>
      <c r="E8575" s="6">
        <v>0.62103691848091491</v>
      </c>
      <c r="F8575" s="7">
        <v>0.30820524320575532</v>
      </c>
    </row>
    <row r="8576" spans="4:6" x14ac:dyDescent="0.3">
      <c r="D8576" s="5">
        <f t="shared" si="135"/>
        <v>156933880</v>
      </c>
      <c r="E8576" s="6">
        <v>7.3078032651057501E-2</v>
      </c>
      <c r="F8576" s="7">
        <v>-1.4532438351290453</v>
      </c>
    </row>
    <row r="8577" spans="4:6" x14ac:dyDescent="0.3">
      <c r="D8577" s="5">
        <f t="shared" si="135"/>
        <v>1180498511</v>
      </c>
      <c r="E8577" s="6">
        <v>0.54971245680908898</v>
      </c>
      <c r="F8577" s="7">
        <v>0.12493490282241175</v>
      </c>
    </row>
    <row r="8578" spans="4:6" x14ac:dyDescent="0.3">
      <c r="D8578" s="5">
        <f t="shared" si="135"/>
        <v>365051336</v>
      </c>
      <c r="E8578" s="6">
        <v>0.16999027521348584</v>
      </c>
      <c r="F8578" s="7">
        <v>-0.95420368360987329</v>
      </c>
    </row>
    <row r="8579" spans="4:6" x14ac:dyDescent="0.3">
      <c r="D8579" s="5">
        <f t="shared" ref="D8579:D8642" si="136">MOD(D8578*$B$4,$B$5)</f>
        <v>1289716421</v>
      </c>
      <c r="E8579" s="6">
        <v>0.60057100942411556</v>
      </c>
      <c r="F8579" s="7">
        <v>0.25482536792624083</v>
      </c>
    </row>
    <row r="8580" spans="4:6" x14ac:dyDescent="0.3">
      <c r="D8580" s="5">
        <f t="shared" si="136"/>
        <v>350431561</v>
      </c>
      <c r="E8580" s="6">
        <v>0.16318241196049602</v>
      </c>
      <c r="F8580" s="7">
        <v>-0.98146228561832805</v>
      </c>
    </row>
    <row r="8581" spans="4:6" x14ac:dyDescent="0.3">
      <c r="D8581" s="5">
        <f t="shared" si="136"/>
        <v>2100677259</v>
      </c>
      <c r="E8581" s="6">
        <v>0.97820407755505678</v>
      </c>
      <c r="F8581" s="7">
        <v>2.0179943967514959</v>
      </c>
    </row>
    <row r="8582" spans="4:6" x14ac:dyDescent="0.3">
      <c r="D8582" s="5">
        <f t="shared" si="136"/>
        <v>1909125143</v>
      </c>
      <c r="E8582" s="6">
        <v>0.88900567254890284</v>
      </c>
      <c r="F8582" s="7">
        <v>1.2212571949971103</v>
      </c>
    </row>
    <row r="8583" spans="4:6" x14ac:dyDescent="0.3">
      <c r="D8583" s="5">
        <f t="shared" si="136"/>
        <v>414034042</v>
      </c>
      <c r="E8583" s="6">
        <v>0.19279962516650523</v>
      </c>
      <c r="F8583" s="7">
        <v>-0.86762574053028507</v>
      </c>
    </row>
    <row r="8584" spans="4:6" x14ac:dyDescent="0.3">
      <c r="D8584" s="5">
        <f t="shared" si="136"/>
        <v>1354422400</v>
      </c>
      <c r="E8584" s="6">
        <v>0.63070207892982488</v>
      </c>
      <c r="F8584" s="7">
        <v>0.33371339314878978</v>
      </c>
    </row>
    <row r="8585" spans="4:6" x14ac:dyDescent="0.3">
      <c r="D8585" s="5">
        <f t="shared" si="136"/>
        <v>1331521132</v>
      </c>
      <c r="E8585" s="6">
        <v>0.6200378449820334</v>
      </c>
      <c r="F8585" s="7">
        <v>0.30558018404941645</v>
      </c>
    </row>
    <row r="8586" spans="4:6" x14ac:dyDescent="0.3">
      <c r="D8586" s="5">
        <f t="shared" si="136"/>
        <v>1818491709</v>
      </c>
      <c r="E8586" s="6">
        <v>0.84680119096003581</v>
      </c>
      <c r="F8586" s="7">
        <v>1.022810149898802</v>
      </c>
    </row>
    <row r="8587" spans="4:6" x14ac:dyDescent="0.3">
      <c r="D8587" s="5">
        <f t="shared" si="136"/>
        <v>2019214014</v>
      </c>
      <c r="E8587" s="6">
        <v>0.94026979798476196</v>
      </c>
      <c r="F8587" s="7">
        <v>1.557042463260218</v>
      </c>
    </row>
    <row r="8588" spans="4:6" x14ac:dyDescent="0.3">
      <c r="D8588" s="5">
        <f t="shared" si="136"/>
        <v>1639383405</v>
      </c>
      <c r="E8588" s="6">
        <v>0.76339738747421404</v>
      </c>
      <c r="F8588" s="7">
        <v>0.71727371097072223</v>
      </c>
    </row>
    <row r="8589" spans="4:6" x14ac:dyDescent="0.3">
      <c r="D8589" s="5">
        <f t="shared" si="136"/>
        <v>2051434452</v>
      </c>
      <c r="E8589" s="6">
        <v>0.95527360863543453</v>
      </c>
      <c r="F8589" s="7">
        <v>1.6982913699998909</v>
      </c>
    </row>
    <row r="8590" spans="4:6" x14ac:dyDescent="0.3">
      <c r="D8590" s="5">
        <f t="shared" si="136"/>
        <v>26502028</v>
      </c>
      <c r="E8590" s="6">
        <v>1.2340968486239173E-2</v>
      </c>
      <c r="F8590" s="7">
        <v>-2.246344708102483</v>
      </c>
    </row>
    <row r="8591" spans="4:6" x14ac:dyDescent="0.3">
      <c r="D8591" s="5">
        <f t="shared" si="136"/>
        <v>1526623623</v>
      </c>
      <c r="E8591" s="6">
        <v>0.71088952218265233</v>
      </c>
      <c r="F8591" s="7">
        <v>0.55598522441673848</v>
      </c>
    </row>
    <row r="8592" spans="4:6" x14ac:dyDescent="0.3">
      <c r="D8592" s="5">
        <f t="shared" si="136"/>
        <v>747559028</v>
      </c>
      <c r="E8592" s="6">
        <v>0.34810929964120435</v>
      </c>
      <c r="F8592" s="7">
        <v>-0.39043001150638534</v>
      </c>
    </row>
    <row r="8593" spans="4:6" x14ac:dyDescent="0.3">
      <c r="D8593" s="5">
        <f t="shared" si="136"/>
        <v>1254120047</v>
      </c>
      <c r="E8593" s="6">
        <v>0.58399515606835029</v>
      </c>
      <c r="F8593" s="7">
        <v>0.21212478009407454</v>
      </c>
    </row>
    <row r="8594" spans="4:6" x14ac:dyDescent="0.3">
      <c r="D8594" s="5">
        <f t="shared" si="136"/>
        <v>64779807</v>
      </c>
      <c r="E8594" s="6">
        <v>3.0165448347260662E-2</v>
      </c>
      <c r="F8594" s="7">
        <v>-1.8783675851594774</v>
      </c>
    </row>
    <row r="8595" spans="4:6" x14ac:dyDescent="0.3">
      <c r="D8595" s="5">
        <f t="shared" si="136"/>
        <v>249873665</v>
      </c>
      <c r="E8595" s="6">
        <v>0.11635649261656822</v>
      </c>
      <c r="F8595" s="7">
        <v>-1.1933994118304967</v>
      </c>
    </row>
    <row r="8596" spans="4:6" x14ac:dyDescent="0.3">
      <c r="D8596" s="5">
        <f t="shared" si="136"/>
        <v>1383521663</v>
      </c>
      <c r="E8596" s="6">
        <v>0.64425247921073114</v>
      </c>
      <c r="F8596" s="7">
        <v>0.36984894840608323</v>
      </c>
    </row>
    <row r="8597" spans="4:6" x14ac:dyDescent="0.3">
      <c r="D8597" s="5">
        <f t="shared" si="136"/>
        <v>1527740267</v>
      </c>
      <c r="E8597" s="6">
        <v>0.71140950006564097</v>
      </c>
      <c r="F8597" s="7">
        <v>0.55750711405719022</v>
      </c>
    </row>
    <row r="8598" spans="4:6" x14ac:dyDescent="0.3">
      <c r="D8598" s="5">
        <f t="shared" si="136"/>
        <v>961990377</v>
      </c>
      <c r="E8598" s="6">
        <v>0.44796167774867424</v>
      </c>
      <c r="F8598" s="7">
        <v>-0.13081285255725283</v>
      </c>
    </row>
    <row r="8599" spans="4:6" x14ac:dyDescent="0.3">
      <c r="D8599" s="5">
        <f t="shared" si="136"/>
        <v>1198589086</v>
      </c>
      <c r="E8599" s="6">
        <v>0.5581365372595718</v>
      </c>
      <c r="F8599" s="7">
        <v>0.1462463390855252</v>
      </c>
    </row>
    <row r="8600" spans="4:6" x14ac:dyDescent="0.3">
      <c r="D8600" s="5">
        <f t="shared" si="136"/>
        <v>1736836479</v>
      </c>
      <c r="E8600" s="6">
        <v>0.80877751140741405</v>
      </c>
      <c r="F8600" s="7">
        <v>0.87340020891256309</v>
      </c>
    </row>
    <row r="8601" spans="4:6" x14ac:dyDescent="0.3">
      <c r="D8601" s="5">
        <f t="shared" si="136"/>
        <v>1072098929</v>
      </c>
      <c r="E8601" s="6">
        <v>0.49923496786433735</v>
      </c>
      <c r="F8601" s="7">
        <v>-1.9176523575787957E-3</v>
      </c>
    </row>
    <row r="8602" spans="4:6" x14ac:dyDescent="0.3">
      <c r="D8602" s="5">
        <f t="shared" si="136"/>
        <v>1226476353</v>
      </c>
      <c r="E8602" s="6">
        <v>0.57112255792238054</v>
      </c>
      <c r="F8602" s="7">
        <v>0.1792328329623856</v>
      </c>
    </row>
    <row r="8603" spans="4:6" x14ac:dyDescent="0.3">
      <c r="D8603" s="5">
        <f t="shared" si="136"/>
        <v>1410855167</v>
      </c>
      <c r="E8603" s="6">
        <v>0.65698063388185635</v>
      </c>
      <c r="F8603" s="7">
        <v>0.40423661335523259</v>
      </c>
    </row>
    <row r="8604" spans="4:6" x14ac:dyDescent="0.3">
      <c r="D8604" s="5">
        <f t="shared" si="136"/>
        <v>240868946</v>
      </c>
      <c r="E8604" s="6">
        <v>0.11216334357127859</v>
      </c>
      <c r="F8604" s="7">
        <v>-1.2151033209361104</v>
      </c>
    </row>
    <row r="8605" spans="4:6" x14ac:dyDescent="0.3">
      <c r="D8605" s="5">
        <f t="shared" si="136"/>
        <v>508427508</v>
      </c>
      <c r="E8605" s="6">
        <v>0.23675500809844119</v>
      </c>
      <c r="F8605" s="7">
        <v>-0.71677973751035418</v>
      </c>
    </row>
    <row r="8606" spans="4:6" x14ac:dyDescent="0.3">
      <c r="D8606" s="5">
        <f t="shared" si="136"/>
        <v>861120752</v>
      </c>
      <c r="E8606" s="6">
        <v>0.40099059827718009</v>
      </c>
      <c r="F8606" s="7">
        <v>-0.25078389129092599</v>
      </c>
    </row>
    <row r="8607" spans="4:6" x14ac:dyDescent="0.3">
      <c r="D8607" s="5">
        <f t="shared" si="136"/>
        <v>466348460</v>
      </c>
      <c r="E8607" s="6">
        <v>0.21716042441982816</v>
      </c>
      <c r="F8607" s="7">
        <v>-0.78181917764713671</v>
      </c>
    </row>
    <row r="8608" spans="4:6" x14ac:dyDescent="0.3">
      <c r="D8608" s="5">
        <f t="shared" si="136"/>
        <v>1182924806</v>
      </c>
      <c r="E8608" s="6">
        <v>0.55084228846322958</v>
      </c>
      <c r="F8608" s="7">
        <v>0.12778967266477828</v>
      </c>
    </row>
    <row r="8609" spans="4:6" x14ac:dyDescent="0.3">
      <c r="D8609" s="5">
        <f t="shared" si="136"/>
        <v>1520620343</v>
      </c>
      <c r="E8609" s="6">
        <v>0.70809402708717994</v>
      </c>
      <c r="F8609" s="7">
        <v>0.54782518200682584</v>
      </c>
    </row>
    <row r="8610" spans="4:6" x14ac:dyDescent="0.3">
      <c r="D8610" s="5">
        <f t="shared" si="136"/>
        <v>873522493</v>
      </c>
      <c r="E8610" s="6">
        <v>0.40676560896147562</v>
      </c>
      <c r="F8610" s="7">
        <v>-0.23587300273436296</v>
      </c>
    </row>
    <row r="8611" spans="4:6" x14ac:dyDescent="0.3">
      <c r="D8611" s="5">
        <f t="shared" si="136"/>
        <v>2110334405</v>
      </c>
      <c r="E8611" s="6">
        <v>0.98270103659732366</v>
      </c>
      <c r="F8611" s="7">
        <v>2.1130331948147023</v>
      </c>
    </row>
    <row r="8612" spans="4:6" x14ac:dyDescent="0.3">
      <c r="D8612" s="5">
        <f t="shared" si="136"/>
        <v>2065268310</v>
      </c>
      <c r="E8612" s="6">
        <v>0.96171550076614642</v>
      </c>
      <c r="F8612" s="7">
        <v>1.7709501094869196</v>
      </c>
    </row>
    <row r="8613" spans="4:6" x14ac:dyDescent="0.3">
      <c r="D8613" s="5">
        <f t="shared" si="136"/>
        <v>2080730976</v>
      </c>
      <c r="E8613" s="6">
        <v>0.96891586572762189</v>
      </c>
      <c r="F8613" s="7">
        <v>1.8650937209937064</v>
      </c>
    </row>
    <row r="8614" spans="4:6" x14ac:dyDescent="0.3">
      <c r="D8614" s="5">
        <f t="shared" si="136"/>
        <v>1154772306</v>
      </c>
      <c r="E8614" s="6">
        <v>0.53773275906008922</v>
      </c>
      <c r="F8614" s="7">
        <v>9.472346188129975E-2</v>
      </c>
    </row>
    <row r="8615" spans="4:6" x14ac:dyDescent="0.3">
      <c r="D8615" s="5">
        <f t="shared" si="136"/>
        <v>1928441394</v>
      </c>
      <c r="E8615" s="6">
        <v>0.89800050286389932</v>
      </c>
      <c r="F8615" s="7">
        <v>1.2702404466814732</v>
      </c>
    </row>
    <row r="8616" spans="4:6" x14ac:dyDescent="0.3">
      <c r="D8616" s="5">
        <f t="shared" si="136"/>
        <v>820883265</v>
      </c>
      <c r="E8616" s="6">
        <v>0.38225355826528146</v>
      </c>
      <c r="F8616" s="7">
        <v>-0.29956744880526143</v>
      </c>
    </row>
    <row r="8617" spans="4:6" x14ac:dyDescent="0.3">
      <c r="D8617" s="5">
        <f t="shared" si="136"/>
        <v>1635314018</v>
      </c>
      <c r="E8617" s="6">
        <v>0.76150243148347585</v>
      </c>
      <c r="F8617" s="7">
        <v>0.71114378922566168</v>
      </c>
    </row>
    <row r="8618" spans="4:6" x14ac:dyDescent="0.3">
      <c r="D8618" s="5">
        <f t="shared" si="136"/>
        <v>1039066452</v>
      </c>
      <c r="E8618" s="6">
        <v>0.48385302208722852</v>
      </c>
      <c r="F8618" s="7">
        <v>-4.0485528490632493E-2</v>
      </c>
    </row>
    <row r="8619" spans="4:6" x14ac:dyDescent="0.3">
      <c r="D8619" s="5">
        <f t="shared" si="136"/>
        <v>148645160</v>
      </c>
      <c r="E8619" s="6">
        <v>6.921829662212943E-2</v>
      </c>
      <c r="F8619" s="7">
        <v>-1.4816381840284731</v>
      </c>
    </row>
    <row r="8620" spans="4:6" x14ac:dyDescent="0.3">
      <c r="D8620" s="5">
        <f t="shared" si="136"/>
        <v>507653733</v>
      </c>
      <c r="E8620" s="6">
        <v>0.23639469103551908</v>
      </c>
      <c r="F8620" s="7">
        <v>-0.71794794801815665</v>
      </c>
    </row>
    <row r="8621" spans="4:6" x14ac:dyDescent="0.3">
      <c r="D8621" s="5">
        <f t="shared" si="136"/>
        <v>17449726</v>
      </c>
      <c r="E8621" s="6">
        <v>8.1256618798949409E-3</v>
      </c>
      <c r="F8621" s="7">
        <v>-2.4032218764856648</v>
      </c>
    </row>
    <row r="8622" spans="4:6" x14ac:dyDescent="0.3">
      <c r="D8622" s="5">
        <f t="shared" si="136"/>
        <v>502134122</v>
      </c>
      <c r="E8622" s="6">
        <v>0.23382442186942737</v>
      </c>
      <c r="F8622" s="7">
        <v>-0.72630984762676998</v>
      </c>
    </row>
    <row r="8623" spans="4:6" x14ac:dyDescent="0.3">
      <c r="D8623" s="5">
        <f t="shared" si="136"/>
        <v>2015763020</v>
      </c>
      <c r="E8623" s="6">
        <v>0.93866280367473398</v>
      </c>
      <c r="F8623" s="7">
        <v>1.5436448535438136</v>
      </c>
    </row>
    <row r="8624" spans="4:6" x14ac:dyDescent="0.3">
      <c r="D8624" s="5">
        <f t="shared" si="136"/>
        <v>412692850</v>
      </c>
      <c r="E8624" s="6">
        <v>0.19217508397267674</v>
      </c>
      <c r="F8624" s="7">
        <v>-0.86990894276095487</v>
      </c>
    </row>
    <row r="8625" spans="4:6" x14ac:dyDescent="0.3">
      <c r="D8625" s="5">
        <f t="shared" si="136"/>
        <v>1038252778</v>
      </c>
      <c r="E8625" s="6">
        <v>0.4834741256045868</v>
      </c>
      <c r="F8625" s="7">
        <v>-4.1436078238699804E-2</v>
      </c>
    </row>
    <row r="8626" spans="4:6" x14ac:dyDescent="0.3">
      <c r="D8626" s="5">
        <f t="shared" si="136"/>
        <v>1673976799</v>
      </c>
      <c r="E8626" s="6">
        <v>0.77950619187160042</v>
      </c>
      <c r="F8626" s="7">
        <v>0.7705265429450886</v>
      </c>
    </row>
    <row r="8627" spans="4:6" x14ac:dyDescent="0.3">
      <c r="D8627" s="5">
        <f t="shared" si="136"/>
        <v>1166878860</v>
      </c>
      <c r="E8627" s="6">
        <v>0.54337031258584034</v>
      </c>
      <c r="F8627" s="7">
        <v>0.10892828135833103</v>
      </c>
    </row>
    <row r="8628" spans="4:6" x14ac:dyDescent="0.3">
      <c r="D8628" s="5">
        <f t="shared" si="136"/>
        <v>60873897</v>
      </c>
      <c r="E8628" s="6">
        <v>2.8346617266858571E-2</v>
      </c>
      <c r="F8628" s="7">
        <v>-1.9056684545517464</v>
      </c>
    </row>
    <row r="8629" spans="4:6" x14ac:dyDescent="0.3">
      <c r="D8629" s="5">
        <f t="shared" si="136"/>
        <v>686252991</v>
      </c>
      <c r="E8629" s="6">
        <v>0.31956145150546117</v>
      </c>
      <c r="F8629" s="7">
        <v>-0.4689254797250158</v>
      </c>
    </row>
    <row r="8630" spans="4:6" x14ac:dyDescent="0.3">
      <c r="D8630" s="5">
        <f t="shared" si="136"/>
        <v>1182873586</v>
      </c>
      <c r="E8630" s="6">
        <v>0.55081843729207147</v>
      </c>
      <c r="F8630" s="7">
        <v>0.12772939671966316</v>
      </c>
    </row>
    <row r="8631" spans="4:6" x14ac:dyDescent="0.3">
      <c r="D8631" s="5">
        <f t="shared" si="136"/>
        <v>1195663370</v>
      </c>
      <c r="E8631" s="6">
        <v>0.55677414457944607</v>
      </c>
      <c r="F8631" s="7">
        <v>0.1427954750564765</v>
      </c>
    </row>
    <row r="8632" spans="4:6" x14ac:dyDescent="0.3">
      <c r="D8632" s="5">
        <f t="shared" si="136"/>
        <v>96036498</v>
      </c>
      <c r="E8632" s="6">
        <v>4.4720479328856318E-2</v>
      </c>
      <c r="F8632" s="7">
        <v>-1.6983540522786471</v>
      </c>
    </row>
    <row r="8633" spans="4:6" x14ac:dyDescent="0.3">
      <c r="D8633" s="5">
        <f t="shared" si="136"/>
        <v>1508084732</v>
      </c>
      <c r="E8633" s="6">
        <v>0.70225667832629446</v>
      </c>
      <c r="F8633" s="7">
        <v>0.53090206987066757</v>
      </c>
    </row>
    <row r="8634" spans="4:6" x14ac:dyDescent="0.3">
      <c r="D8634" s="5">
        <f t="shared" si="136"/>
        <v>1357432366</v>
      </c>
      <c r="E8634" s="6">
        <v>0.6321037035734427</v>
      </c>
      <c r="F8634" s="7">
        <v>0.33743023851743936</v>
      </c>
    </row>
    <row r="8635" spans="4:6" x14ac:dyDescent="0.3">
      <c r="D8635" s="5">
        <f t="shared" si="136"/>
        <v>596701922</v>
      </c>
      <c r="E8635" s="6">
        <v>0.27786098539630044</v>
      </c>
      <c r="F8635" s="7">
        <v>-0.58920767266543506</v>
      </c>
    </row>
    <row r="8636" spans="4:6" x14ac:dyDescent="0.3">
      <c r="D8636" s="5">
        <f t="shared" si="136"/>
        <v>1347803298</v>
      </c>
      <c r="E8636" s="6">
        <v>0.62761981936881306</v>
      </c>
      <c r="F8636" s="7">
        <v>0.32555592813145934</v>
      </c>
    </row>
    <row r="8637" spans="4:6" x14ac:dyDescent="0.3">
      <c r="D8637" s="5">
        <f t="shared" si="136"/>
        <v>1795911893</v>
      </c>
      <c r="E8637" s="6">
        <v>0.83628664476451153</v>
      </c>
      <c r="F8637" s="7">
        <v>0.97931024382129961</v>
      </c>
    </row>
    <row r="8638" spans="4:6" x14ac:dyDescent="0.3">
      <c r="D8638" s="5">
        <f t="shared" si="136"/>
        <v>843124907</v>
      </c>
      <c r="E8638" s="6">
        <v>0.39261062992048507</v>
      </c>
      <c r="F8638" s="7">
        <v>-0.27252124271284978</v>
      </c>
    </row>
    <row r="8639" spans="4:6" x14ac:dyDescent="0.3">
      <c r="D8639" s="5">
        <f t="shared" si="136"/>
        <v>1519791500</v>
      </c>
      <c r="E8639" s="6">
        <v>0.70770806698846456</v>
      </c>
      <c r="F8639" s="7">
        <v>0.54670143813970706</v>
      </c>
    </row>
    <row r="8640" spans="4:6" x14ac:dyDescent="0.3">
      <c r="D8640" s="5">
        <f t="shared" si="136"/>
        <v>1666631333</v>
      </c>
      <c r="E8640" s="6">
        <v>0.77608569271497962</v>
      </c>
      <c r="F8640" s="7">
        <v>0.75904002444410301</v>
      </c>
    </row>
    <row r="8641" spans="4:6" x14ac:dyDescent="0.3">
      <c r="D8641" s="5">
        <f t="shared" si="136"/>
        <v>928691329</v>
      </c>
      <c r="E8641" s="6">
        <v>0.43245560017643087</v>
      </c>
      <c r="F8641" s="7">
        <v>-0.17012580438840413</v>
      </c>
    </row>
    <row r="8642" spans="4:6" x14ac:dyDescent="0.3">
      <c r="D8642" s="5">
        <f t="shared" si="136"/>
        <v>138011034</v>
      </c>
      <c r="E8642" s="6">
        <v>6.4266395814964919E-2</v>
      </c>
      <c r="F8642" s="7">
        <v>-1.5199132032942126</v>
      </c>
    </row>
    <row r="8643" spans="4:6" x14ac:dyDescent="0.3">
      <c r="D8643" s="5">
        <f t="shared" ref="D8643:D8706" si="137">MOD(D8642*$B$4,$B$5)</f>
        <v>436349220</v>
      </c>
      <c r="E8643" s="6">
        <v>0.20319093969016425</v>
      </c>
      <c r="F8643" s="7">
        <v>-0.83027754760185779</v>
      </c>
    </row>
    <row r="8644" spans="4:6" x14ac:dyDescent="0.3">
      <c r="D8644" s="5">
        <f t="shared" si="137"/>
        <v>493588844</v>
      </c>
      <c r="E8644" s="6">
        <v>0.22984521671183894</v>
      </c>
      <c r="F8644" s="7">
        <v>-0.73935669086669575</v>
      </c>
    </row>
    <row r="8645" spans="4:6" x14ac:dyDescent="0.3">
      <c r="D8645" s="5">
        <f t="shared" si="137"/>
        <v>1843508906</v>
      </c>
      <c r="E8645" s="6">
        <v>0.85845073113073667</v>
      </c>
      <c r="F8645" s="7">
        <v>1.0733847192522956</v>
      </c>
    </row>
    <row r="8646" spans="4:6" x14ac:dyDescent="0.3">
      <c r="D8646" s="5">
        <f t="shared" si="137"/>
        <v>591037140</v>
      </c>
      <c r="E8646" s="6">
        <v>0.27522311571540603</v>
      </c>
      <c r="F8646" s="7">
        <v>-0.5970915916024262</v>
      </c>
    </row>
    <row r="8647" spans="4:6" x14ac:dyDescent="0.3">
      <c r="D8647" s="5">
        <f t="shared" si="137"/>
        <v>633534545</v>
      </c>
      <c r="E8647" s="6">
        <v>0.2950125120533747</v>
      </c>
      <c r="F8647" s="7">
        <v>-0.53879976744492297</v>
      </c>
    </row>
    <row r="8648" spans="4:6" x14ac:dyDescent="0.3">
      <c r="D8648" s="5">
        <f t="shared" si="137"/>
        <v>1178888415</v>
      </c>
      <c r="E8648" s="6">
        <v>0.54896269743234172</v>
      </c>
      <c r="F8648" s="7">
        <v>0.12304103305173276</v>
      </c>
    </row>
    <row r="8649" spans="4:6" x14ac:dyDescent="0.3">
      <c r="D8649" s="5">
        <f t="shared" si="137"/>
        <v>2101002259</v>
      </c>
      <c r="E8649" s="6">
        <v>0.97835541747357269</v>
      </c>
      <c r="F8649" s="7">
        <v>2.020909203066843</v>
      </c>
    </row>
    <row r="8650" spans="4:6" x14ac:dyDescent="0.3">
      <c r="D8650" s="5">
        <f t="shared" si="137"/>
        <v>417330967</v>
      </c>
      <c r="E8650" s="6">
        <v>0.1943348755075921</v>
      </c>
      <c r="F8650" s="7">
        <v>-0.86203228684227429</v>
      </c>
    </row>
    <row r="8651" spans="4:6" x14ac:dyDescent="0.3">
      <c r="D8651" s="5">
        <f t="shared" si="137"/>
        <v>1586499197</v>
      </c>
      <c r="E8651" s="6">
        <v>0.73877125907574892</v>
      </c>
      <c r="F8651" s="7">
        <v>0.63956186465830178</v>
      </c>
    </row>
    <row r="8652" spans="4:6" x14ac:dyDescent="0.3">
      <c r="D8652" s="5">
        <f t="shared" si="137"/>
        <v>488402720</v>
      </c>
      <c r="E8652" s="6">
        <v>0.22743023953161226</v>
      </c>
      <c r="F8652" s="7">
        <v>-0.74733647715512497</v>
      </c>
    </row>
    <row r="8653" spans="4:6" x14ac:dyDescent="0.3">
      <c r="D8653" s="5">
        <f t="shared" si="137"/>
        <v>612220354</v>
      </c>
      <c r="E8653" s="6">
        <v>0.28508731842514812</v>
      </c>
      <c r="F8653" s="7">
        <v>-0.56779432039182887</v>
      </c>
    </row>
    <row r="8654" spans="4:6" x14ac:dyDescent="0.3">
      <c r="D8654" s="5">
        <f t="shared" si="137"/>
        <v>966241567</v>
      </c>
      <c r="E8654" s="6">
        <v>0.44994129235850766</v>
      </c>
      <c r="F8654" s="7">
        <v>-0.12580967294204717</v>
      </c>
    </row>
    <row r="8655" spans="4:6" x14ac:dyDescent="0.3">
      <c r="D8655" s="5">
        <f t="shared" si="137"/>
        <v>249351464</v>
      </c>
      <c r="E8655" s="6">
        <v>0.11611332382644836</v>
      </c>
      <c r="F8655" s="7">
        <v>-1.1946427280697505</v>
      </c>
    </row>
    <row r="8656" spans="4:6" x14ac:dyDescent="0.3">
      <c r="D8656" s="5">
        <f t="shared" si="137"/>
        <v>1946160956</v>
      </c>
      <c r="E8656" s="6">
        <v>0.90625181692303325</v>
      </c>
      <c r="F8656" s="7">
        <v>1.3180217527450813</v>
      </c>
    </row>
    <row r="8657" spans="4:6" x14ac:dyDescent="0.3">
      <c r="D8657" s="5">
        <f t="shared" si="137"/>
        <v>1463369061</v>
      </c>
      <c r="E8657" s="6">
        <v>0.68143432138621274</v>
      </c>
      <c r="F8657" s="7">
        <v>0.47171341955247248</v>
      </c>
    </row>
    <row r="8658" spans="4:6" x14ac:dyDescent="0.3">
      <c r="D8658" s="5">
        <f t="shared" si="137"/>
        <v>1108342760</v>
      </c>
      <c r="E8658" s="6">
        <v>0.51611231688047976</v>
      </c>
      <c r="F8658" s="7">
        <v>4.0398575087367883E-2</v>
      </c>
    </row>
    <row r="8659" spans="4:6" x14ac:dyDescent="0.3">
      <c r="D8659" s="5">
        <f t="shared" si="137"/>
        <v>553270249</v>
      </c>
      <c r="E8659" s="6">
        <v>0.25763653661835617</v>
      </c>
      <c r="F8659" s="7">
        <v>-0.65064902895082011</v>
      </c>
    </row>
    <row r="8660" spans="4:6" x14ac:dyDescent="0.3">
      <c r="D8660" s="5">
        <f t="shared" si="137"/>
        <v>801555387</v>
      </c>
      <c r="E8660" s="6">
        <v>0.37325331370649234</v>
      </c>
      <c r="F8660" s="7">
        <v>-0.32324906206841064</v>
      </c>
    </row>
    <row r="8661" spans="4:6" x14ac:dyDescent="0.3">
      <c r="D8661" s="5">
        <f t="shared" si="137"/>
        <v>667217878</v>
      </c>
      <c r="E8661" s="6">
        <v>0.31069753627357777</v>
      </c>
      <c r="F8661" s="7">
        <v>-0.49387413469067043</v>
      </c>
    </row>
    <row r="8662" spans="4:6" x14ac:dyDescent="0.3">
      <c r="D8662" s="5">
        <f t="shared" si="137"/>
        <v>1461934879</v>
      </c>
      <c r="E8662" s="6">
        <v>0.6807664783492372</v>
      </c>
      <c r="F8662" s="7">
        <v>0.46984320595259427</v>
      </c>
    </row>
    <row r="8663" spans="4:6" x14ac:dyDescent="0.3">
      <c r="D8663" s="5">
        <f t="shared" si="137"/>
        <v>598420142</v>
      </c>
      <c r="E8663" s="6">
        <v>0.27866109393412347</v>
      </c>
      <c r="F8663" s="7">
        <v>-0.58682359579508736</v>
      </c>
    </row>
    <row r="8664" spans="4:6" x14ac:dyDescent="0.3">
      <c r="D8664" s="5">
        <f t="shared" si="137"/>
        <v>536138685</v>
      </c>
      <c r="E8664" s="6">
        <v>0.24965903046509161</v>
      </c>
      <c r="F8664" s="7">
        <v>-0.67556312398163976</v>
      </c>
    </row>
    <row r="8665" spans="4:6" x14ac:dyDescent="0.3">
      <c r="D8665" s="5">
        <f t="shared" si="137"/>
        <v>625033638</v>
      </c>
      <c r="E8665" s="6">
        <v>0.29105396875278461</v>
      </c>
      <c r="F8665" s="7">
        <v>-0.55030829244718105</v>
      </c>
    </row>
    <row r="8666" spans="4:6" x14ac:dyDescent="0.3">
      <c r="D8666" s="5">
        <f t="shared" si="137"/>
        <v>1000983195</v>
      </c>
      <c r="E8666" s="6">
        <v>0.46611912359122104</v>
      </c>
      <c r="F8666" s="7">
        <v>-8.5029111121298198E-2</v>
      </c>
    </row>
    <row r="8667" spans="4:6" x14ac:dyDescent="0.3">
      <c r="D8667" s="5">
        <f t="shared" si="137"/>
        <v>77748345</v>
      </c>
      <c r="E8667" s="6">
        <v>3.6204394452464206E-2</v>
      </c>
      <c r="F8667" s="7">
        <v>-1.7965392960109818</v>
      </c>
    </row>
    <row r="8668" spans="4:6" x14ac:dyDescent="0.3">
      <c r="D8668" s="5">
        <f t="shared" si="137"/>
        <v>1336430186</v>
      </c>
      <c r="E8668" s="6">
        <v>0.62232380138926557</v>
      </c>
      <c r="F8668" s="7">
        <v>0.31158965500113778</v>
      </c>
    </row>
    <row r="8669" spans="4:6" x14ac:dyDescent="0.3">
      <c r="D8669" s="5">
        <f t="shared" si="137"/>
        <v>412752526</v>
      </c>
      <c r="E8669" s="6">
        <v>0.19220287277568399</v>
      </c>
      <c r="F8669" s="7">
        <v>-0.86980725588380381</v>
      </c>
    </row>
    <row r="8670" spans="4:6" x14ac:dyDescent="0.3">
      <c r="D8670" s="5">
        <f t="shared" si="137"/>
        <v>1771389327</v>
      </c>
      <c r="E8670" s="6">
        <v>0.8248674351022276</v>
      </c>
      <c r="F8670" s="7">
        <v>0.93407514922178891</v>
      </c>
    </row>
    <row r="8671" spans="4:6" x14ac:dyDescent="0.3">
      <c r="D8671" s="5">
        <f t="shared" si="137"/>
        <v>377831018</v>
      </c>
      <c r="E8671" s="6">
        <v>0.1759412783905317</v>
      </c>
      <c r="F8671" s="7">
        <v>-0.9309439532113527</v>
      </c>
    </row>
    <row r="8672" spans="4:6" x14ac:dyDescent="0.3">
      <c r="D8672" s="5">
        <f t="shared" si="137"/>
        <v>1849939554</v>
      </c>
      <c r="E8672" s="6">
        <v>0.86144523495942837</v>
      </c>
      <c r="F8672" s="7">
        <v>1.0868354674859555</v>
      </c>
    </row>
    <row r="8673" spans="4:6" x14ac:dyDescent="0.3">
      <c r="D8673" s="5">
        <f t="shared" si="137"/>
        <v>1767201580</v>
      </c>
      <c r="E8673" s="6">
        <v>0.82291736344147226</v>
      </c>
      <c r="F8673" s="7">
        <v>0.92654028211324957</v>
      </c>
    </row>
    <row r="8674" spans="4:6" x14ac:dyDescent="0.3">
      <c r="D8674" s="5">
        <f t="shared" si="137"/>
        <v>94558399</v>
      </c>
      <c r="E8674" s="6">
        <v>4.4032185845107014E-2</v>
      </c>
      <c r="F8674" s="7">
        <v>-1.7056977345221696</v>
      </c>
    </row>
    <row r="8675" spans="4:6" x14ac:dyDescent="0.3">
      <c r="D8675" s="5">
        <f t="shared" si="137"/>
        <v>1025728254</v>
      </c>
      <c r="E8675" s="6">
        <v>0.47764193963039847</v>
      </c>
      <c r="F8675" s="7">
        <v>-5.6072715935655618E-2</v>
      </c>
    </row>
    <row r="8676" spans="4:6" x14ac:dyDescent="0.3">
      <c r="D8676" s="5">
        <f t="shared" si="137"/>
        <v>545583602</v>
      </c>
      <c r="E8676" s="6">
        <v>0.25405716267792244</v>
      </c>
      <c r="F8676" s="7">
        <v>-0.66177672398138931</v>
      </c>
    </row>
    <row r="8677" spans="4:6" x14ac:dyDescent="0.3">
      <c r="D8677" s="5">
        <f t="shared" si="137"/>
        <v>1274088981</v>
      </c>
      <c r="E8677" s="6">
        <v>0.59329391558961375</v>
      </c>
      <c r="F8677" s="7">
        <v>0.23602642031948692</v>
      </c>
    </row>
    <row r="8678" spans="4:6" x14ac:dyDescent="0.3">
      <c r="D8678" s="5">
        <f t="shared" si="137"/>
        <v>1912519065</v>
      </c>
      <c r="E8678" s="6">
        <v>0.89058609063791683</v>
      </c>
      <c r="F8678" s="7">
        <v>1.2296510120149464</v>
      </c>
    </row>
    <row r="8679" spans="4:6" x14ac:dyDescent="0.3">
      <c r="D8679" s="5">
        <f t="shared" si="137"/>
        <v>1033285732</v>
      </c>
      <c r="E8679" s="6">
        <v>0.48116116456795593</v>
      </c>
      <c r="F8679" s="7">
        <v>-4.7239521410652213E-2</v>
      </c>
    </row>
    <row r="8680" spans="4:6" x14ac:dyDescent="0.3">
      <c r="D8680" s="5">
        <f t="shared" si="137"/>
        <v>280384150</v>
      </c>
      <c r="E8680" s="6">
        <v>0.13056404435128349</v>
      </c>
      <c r="F8680" s="7">
        <v>-1.1237288140762951</v>
      </c>
    </row>
    <row r="8681" spans="4:6" x14ac:dyDescent="0.3">
      <c r="D8681" s="5">
        <f t="shared" si="137"/>
        <v>981361256</v>
      </c>
      <c r="E8681" s="6">
        <v>0.45698194620849747</v>
      </c>
      <c r="F8681" s="7">
        <v>-0.10804008833186333</v>
      </c>
    </row>
    <row r="8682" spans="4:6" x14ac:dyDescent="0.3">
      <c r="D8682" s="5">
        <f t="shared" si="137"/>
        <v>2094902850</v>
      </c>
      <c r="E8682" s="6">
        <v>0.97551515882417106</v>
      </c>
      <c r="F8682" s="7">
        <v>1.9688555394764007</v>
      </c>
    </row>
    <row r="8683" spans="4:6" x14ac:dyDescent="0.3">
      <c r="D8683" s="5">
        <f t="shared" si="137"/>
        <v>198018767</v>
      </c>
      <c r="E8683" s="6">
        <v>9.2209674038188222E-2</v>
      </c>
      <c r="F8683" s="7">
        <v>-1.3272701085254257</v>
      </c>
    </row>
    <row r="8684" spans="4:6" x14ac:dyDescent="0.3">
      <c r="D8684" s="5">
        <f t="shared" si="137"/>
        <v>114189060</v>
      </c>
      <c r="E8684" s="6">
        <v>5.3173424725582286E-2</v>
      </c>
      <c r="F8684" s="7">
        <v>-1.6148330703152056</v>
      </c>
    </row>
    <row r="8685" spans="4:6" x14ac:dyDescent="0.3">
      <c r="D8685" s="5">
        <f t="shared" si="137"/>
        <v>1577077058</v>
      </c>
      <c r="E8685" s="6">
        <v>0.73438373369573029</v>
      </c>
      <c r="F8685" s="7">
        <v>0.6261256449316408</v>
      </c>
    </row>
    <row r="8686" spans="4:6" x14ac:dyDescent="0.3">
      <c r="D8686" s="5">
        <f t="shared" si="137"/>
        <v>938864215</v>
      </c>
      <c r="E8686" s="6">
        <v>0.43719271937123755</v>
      </c>
      <c r="F8686" s="7">
        <v>-0.15809056045314923</v>
      </c>
    </row>
    <row r="8687" spans="4:6" x14ac:dyDescent="0.3">
      <c r="D8687" s="5">
        <f t="shared" si="137"/>
        <v>1567119624</v>
      </c>
      <c r="E8687" s="6">
        <v>0.72974694215669011</v>
      </c>
      <c r="F8687" s="7">
        <v>0.61204782552204651</v>
      </c>
    </row>
    <row r="8688" spans="4:6" x14ac:dyDescent="0.3">
      <c r="D8688" s="5">
        <f t="shared" si="137"/>
        <v>1319904529</v>
      </c>
      <c r="E8688" s="6">
        <v>0.6146284426698726</v>
      </c>
      <c r="F8688" s="7">
        <v>0.29140300749715742</v>
      </c>
    </row>
    <row r="8689" spans="4:6" x14ac:dyDescent="0.3">
      <c r="D8689" s="5">
        <f t="shared" si="137"/>
        <v>1566680163</v>
      </c>
      <c r="E8689" s="6">
        <v>0.72954230218151794</v>
      </c>
      <c r="F8689" s="7">
        <v>0.61142932205275746</v>
      </c>
    </row>
    <row r="8690" spans="4:6" x14ac:dyDescent="0.3">
      <c r="D8690" s="5">
        <f t="shared" si="137"/>
        <v>1581519068</v>
      </c>
      <c r="E8690" s="6">
        <v>0.7364522057924906</v>
      </c>
      <c r="F8690" s="7">
        <v>0.63244583971892709</v>
      </c>
    </row>
    <row r="8691" spans="4:6" x14ac:dyDescent="0.3">
      <c r="D8691" s="5">
        <f t="shared" si="137"/>
        <v>610764225</v>
      </c>
      <c r="E8691" s="6">
        <v>0.28440925551989049</v>
      </c>
      <c r="F8691" s="7">
        <v>-0.56979239970200446</v>
      </c>
    </row>
    <row r="8692" spans="4:6" x14ac:dyDescent="0.3">
      <c r="D8692" s="5">
        <f t="shared" si="137"/>
        <v>1544398959</v>
      </c>
      <c r="E8692" s="6">
        <v>0.71916680803444866</v>
      </c>
      <c r="F8692" s="7">
        <v>0.58036814226184619</v>
      </c>
    </row>
    <row r="8693" spans="4:6" x14ac:dyDescent="0.3">
      <c r="D8693" s="5">
        <f t="shared" si="137"/>
        <v>1934827931</v>
      </c>
      <c r="E8693" s="6">
        <v>0.90097446590752761</v>
      </c>
      <c r="F8693" s="7">
        <v>1.2871240094717999</v>
      </c>
    </row>
    <row r="8694" spans="4:6" x14ac:dyDescent="0.3">
      <c r="D8694" s="5">
        <f t="shared" si="137"/>
        <v>2015249271</v>
      </c>
      <c r="E8694" s="6">
        <v>0.9384235706538181</v>
      </c>
      <c r="F8694" s="7">
        <v>1.5416738948654301</v>
      </c>
    </row>
    <row r="8695" spans="4:6" x14ac:dyDescent="0.3">
      <c r="D8695" s="5">
        <f t="shared" si="137"/>
        <v>1383318635</v>
      </c>
      <c r="E8695" s="6">
        <v>0.64415793693080348</v>
      </c>
      <c r="F8695" s="7">
        <v>0.3695952026302719</v>
      </c>
    </row>
    <row r="8696" spans="4:6" x14ac:dyDescent="0.3">
      <c r="D8696" s="5">
        <f t="shared" si="137"/>
        <v>317310267</v>
      </c>
      <c r="E8696" s="6">
        <v>0.14775910754479385</v>
      </c>
      <c r="F8696" s="7">
        <v>-1.0460927437299614</v>
      </c>
    </row>
    <row r="8697" spans="4:6" x14ac:dyDescent="0.3">
      <c r="D8697" s="5">
        <f t="shared" si="137"/>
        <v>1030527953</v>
      </c>
      <c r="E8697" s="6">
        <v>0.4798769736475097</v>
      </c>
      <c r="F8697" s="7">
        <v>-5.0462355286543616E-2</v>
      </c>
    </row>
    <row r="8698" spans="4:6" x14ac:dyDescent="0.3">
      <c r="D8698" s="5">
        <f t="shared" si="137"/>
        <v>303620155</v>
      </c>
      <c r="E8698" s="6">
        <v>0.14138415236154958</v>
      </c>
      <c r="F8698" s="7">
        <v>-1.0741213322445375</v>
      </c>
    </row>
    <row r="8699" spans="4:6" x14ac:dyDescent="0.3">
      <c r="D8699" s="5">
        <f t="shared" si="137"/>
        <v>1620094877</v>
      </c>
      <c r="E8699" s="6">
        <v>0.75441546668709769</v>
      </c>
      <c r="F8699" s="7">
        <v>0.68845060345471087</v>
      </c>
    </row>
    <row r="8700" spans="4:6" x14ac:dyDescent="0.3">
      <c r="D8700" s="5">
        <f t="shared" si="137"/>
        <v>835318515</v>
      </c>
      <c r="E8700" s="6">
        <v>0.38897549536915077</v>
      </c>
      <c r="F8700" s="7">
        <v>-0.28199024438314002</v>
      </c>
    </row>
    <row r="8701" spans="4:6" x14ac:dyDescent="0.3">
      <c r="D8701" s="5">
        <f t="shared" si="137"/>
        <v>507081493</v>
      </c>
      <c r="E8701" s="6">
        <v>0.23612822102022191</v>
      </c>
      <c r="F8701" s="7">
        <v>-0.71881252068072787</v>
      </c>
    </row>
    <row r="8702" spans="4:6" x14ac:dyDescent="0.3">
      <c r="D8702" s="5">
        <f t="shared" si="137"/>
        <v>312140097</v>
      </c>
      <c r="E8702" s="6">
        <v>0.14535155952475179</v>
      </c>
      <c r="F8702" s="7">
        <v>-1.0565804230161451</v>
      </c>
    </row>
    <row r="8703" spans="4:6" x14ac:dyDescent="0.3">
      <c r="D8703" s="5">
        <f t="shared" si="137"/>
        <v>569354935</v>
      </c>
      <c r="E8703" s="6">
        <v>0.26512655221403253</v>
      </c>
      <c r="F8703" s="7">
        <v>-0.62761969367751402</v>
      </c>
    </row>
    <row r="8704" spans="4:6" x14ac:dyDescent="0.3">
      <c r="D8704" s="5">
        <f t="shared" si="137"/>
        <v>1983836726</v>
      </c>
      <c r="E8704" s="6">
        <v>0.92379596449788282</v>
      </c>
      <c r="F8704" s="7">
        <v>1.4310772695203704</v>
      </c>
    </row>
    <row r="8705" spans="4:6" x14ac:dyDescent="0.3">
      <c r="D8705" s="5">
        <f t="shared" si="137"/>
        <v>1191813722</v>
      </c>
      <c r="E8705" s="6">
        <v>0.55498151253441486</v>
      </c>
      <c r="F8705" s="7">
        <v>0.13825742157407081</v>
      </c>
    </row>
    <row r="8706" spans="4:6" x14ac:dyDescent="0.3">
      <c r="D8706" s="5">
        <f t="shared" si="137"/>
        <v>1100755179</v>
      </c>
      <c r="E8706" s="6">
        <v>0.51257907414117743</v>
      </c>
      <c r="F8706" s="7">
        <v>3.153628946859198E-2</v>
      </c>
    </row>
    <row r="8707" spans="4:6" x14ac:dyDescent="0.3">
      <c r="D8707" s="5">
        <f t="shared" ref="D8707:D8770" si="138">MOD(D8706*$B$4,$B$5)</f>
        <v>1512851435</v>
      </c>
      <c r="E8707" s="6">
        <v>0.70447634738355536</v>
      </c>
      <c r="F8707" s="7">
        <v>0.53731896832537296</v>
      </c>
    </row>
    <row r="8708" spans="4:6" x14ac:dyDescent="0.3">
      <c r="D8708" s="5">
        <f t="shared" si="138"/>
        <v>1670202650</v>
      </c>
      <c r="E8708" s="6">
        <v>0.7777487167881324</v>
      </c>
      <c r="F8708" s="7">
        <v>0.7646120922421914</v>
      </c>
    </row>
    <row r="8709" spans="4:6" x14ac:dyDescent="0.3">
      <c r="D8709" s="5">
        <f t="shared" si="138"/>
        <v>1521042476</v>
      </c>
      <c r="E8709" s="6">
        <v>0.7082905980835581</v>
      </c>
      <c r="F8709" s="7">
        <v>0.54839777508833254</v>
      </c>
    </row>
    <row r="8710" spans="4:6" x14ac:dyDescent="0.3">
      <c r="D8710" s="5">
        <f t="shared" si="138"/>
        <v>1922951713</v>
      </c>
      <c r="E8710" s="6">
        <v>0.89544417094014972</v>
      </c>
      <c r="F8710" s="7">
        <v>1.2560118931269304</v>
      </c>
    </row>
    <row r="8711" spans="4:6" x14ac:dyDescent="0.3">
      <c r="D8711" s="5">
        <f t="shared" si="138"/>
        <v>2116463942</v>
      </c>
      <c r="E8711" s="6">
        <v>0.98555532469000229</v>
      </c>
      <c r="F8711" s="7">
        <v>2.1849931257987851</v>
      </c>
    </row>
    <row r="8712" spans="4:6" x14ac:dyDescent="0.3">
      <c r="D8712" s="5">
        <f t="shared" si="138"/>
        <v>1591405551</v>
      </c>
      <c r="E8712" s="6">
        <v>0.74105595819750425</v>
      </c>
      <c r="F8712" s="7">
        <v>0.64660428567989292</v>
      </c>
    </row>
    <row r="8713" spans="4:6" x14ac:dyDescent="0.3">
      <c r="D8713" s="5">
        <f t="shared" si="138"/>
        <v>1099815484</v>
      </c>
      <c r="E8713" s="6">
        <v>0.51214149455739322</v>
      </c>
      <c r="F8713" s="7">
        <v>3.0438913315410616E-2</v>
      </c>
    </row>
    <row r="8714" spans="4:6" x14ac:dyDescent="0.3">
      <c r="D8714" s="5">
        <f t="shared" si="138"/>
        <v>1249990677</v>
      </c>
      <c r="E8714" s="6">
        <v>0.58207226831658954</v>
      </c>
      <c r="F8714" s="7">
        <v>0.20719770013821265</v>
      </c>
    </row>
    <row r="8715" spans="4:6" x14ac:dyDescent="0.3">
      <c r="D8715" s="5">
        <f t="shared" si="138"/>
        <v>451939708</v>
      </c>
      <c r="E8715" s="6">
        <v>0.21045082640876139</v>
      </c>
      <c r="F8715" s="7">
        <v>-0.80485795598444221</v>
      </c>
    </row>
    <row r="8716" spans="4:6" x14ac:dyDescent="0.3">
      <c r="D8716" s="5">
        <f t="shared" si="138"/>
        <v>1442758642</v>
      </c>
      <c r="E8716" s="6">
        <v>0.67183684713378256</v>
      </c>
      <c r="F8716" s="7">
        <v>0.44499093417146768</v>
      </c>
    </row>
    <row r="8717" spans="4:6" x14ac:dyDescent="0.3">
      <c r="D8717" s="5">
        <f t="shared" si="138"/>
        <v>507735772</v>
      </c>
      <c r="E8717" s="6">
        <v>0.23643289342190407</v>
      </c>
      <c r="F8717" s="7">
        <v>-0.71782404282904599</v>
      </c>
    </row>
    <row r="8718" spans="4:6" x14ac:dyDescent="0.3">
      <c r="D8718" s="5">
        <f t="shared" si="138"/>
        <v>1830070648</v>
      </c>
      <c r="E8718" s="6">
        <v>0.85219305460545514</v>
      </c>
      <c r="F8718" s="7">
        <v>1.0458855193169967</v>
      </c>
    </row>
    <row r="8719" spans="4:6" x14ac:dyDescent="0.3">
      <c r="D8719" s="5">
        <f t="shared" si="138"/>
        <v>452946616</v>
      </c>
      <c r="E8719" s="6">
        <v>0.21091970448467853</v>
      </c>
      <c r="F8719" s="7">
        <v>-0.80323415272228349</v>
      </c>
    </row>
    <row r="8720" spans="4:6" x14ac:dyDescent="0.3">
      <c r="D8720" s="5">
        <f t="shared" si="138"/>
        <v>655090829</v>
      </c>
      <c r="E8720" s="6">
        <v>0.30505043901973444</v>
      </c>
      <c r="F8720" s="7">
        <v>-0.50992946545626539</v>
      </c>
    </row>
    <row r="8721" spans="4:6" x14ac:dyDescent="0.3">
      <c r="D8721" s="5">
        <f t="shared" si="138"/>
        <v>192704584</v>
      </c>
      <c r="E8721" s="6">
        <v>8.9735064739114662E-2</v>
      </c>
      <c r="F8721" s="7">
        <v>-1.3423882902727142</v>
      </c>
    </row>
    <row r="8722" spans="4:6" x14ac:dyDescent="0.3">
      <c r="D8722" s="5">
        <f t="shared" si="138"/>
        <v>1291299107</v>
      </c>
      <c r="E8722" s="6">
        <v>0.60130800502496584</v>
      </c>
      <c r="F8722" s="7">
        <v>0.25673417211089633</v>
      </c>
    </row>
    <row r="8723" spans="4:6" x14ac:dyDescent="0.3">
      <c r="D8723" s="5">
        <f t="shared" si="138"/>
        <v>1586339822</v>
      </c>
      <c r="E8723" s="6">
        <v>0.73869704430801519</v>
      </c>
      <c r="F8723" s="7">
        <v>0.63933363591101289</v>
      </c>
    </row>
    <row r="8724" spans="4:6" x14ac:dyDescent="0.3">
      <c r="D8724" s="5">
        <f t="shared" si="138"/>
        <v>1385146683</v>
      </c>
      <c r="E8724" s="6">
        <v>0.64500918811653662</v>
      </c>
      <c r="F8724" s="7">
        <v>0.37188076936944947</v>
      </c>
    </row>
    <row r="8725" spans="4:6" x14ac:dyDescent="0.3">
      <c r="D8725" s="5">
        <f t="shared" si="138"/>
        <v>512185748</v>
      </c>
      <c r="E8725" s="6">
        <v>0.23850507497648249</v>
      </c>
      <c r="F8725" s="7">
        <v>-0.71111956007114474</v>
      </c>
    </row>
    <row r="8726" spans="4:6" x14ac:dyDescent="0.3">
      <c r="D8726" s="5">
        <f t="shared" si="138"/>
        <v>1886497444</v>
      </c>
      <c r="E8726" s="6">
        <v>0.87846882909393764</v>
      </c>
      <c r="F8726" s="7">
        <v>1.1673666286265205</v>
      </c>
    </row>
    <row r="8727" spans="4:6" x14ac:dyDescent="0.3">
      <c r="D8727" s="5">
        <f t="shared" si="138"/>
        <v>1221551936</v>
      </c>
      <c r="E8727" s="6">
        <v>0.5688294475607848</v>
      </c>
      <c r="F8727" s="7">
        <v>0.17339480931262957</v>
      </c>
    </row>
    <row r="8728" spans="4:6" x14ac:dyDescent="0.3">
      <c r="D8728" s="5">
        <f t="shared" si="138"/>
        <v>2075006977</v>
      </c>
      <c r="E8728" s="6">
        <v>0.96625042098225133</v>
      </c>
      <c r="F8728" s="7">
        <v>1.8283358802665703</v>
      </c>
    </row>
    <row r="8729" spans="4:6" x14ac:dyDescent="0.3">
      <c r="D8729" s="5">
        <f t="shared" si="138"/>
        <v>1877007040</v>
      </c>
      <c r="E8729" s="6">
        <v>0.87404951534611131</v>
      </c>
      <c r="F8729" s="7">
        <v>1.1457442970617955</v>
      </c>
    </row>
    <row r="8730" spans="4:6" x14ac:dyDescent="0.3">
      <c r="D8730" s="5">
        <f t="shared" si="138"/>
        <v>524277263</v>
      </c>
      <c r="E8730" s="6">
        <v>0.24413562542212719</v>
      </c>
      <c r="F8730" s="7">
        <v>-0.69306103235741101</v>
      </c>
    </row>
    <row r="8731" spans="4:6" x14ac:dyDescent="0.3">
      <c r="D8731" s="5">
        <f t="shared" si="138"/>
        <v>1440466025</v>
      </c>
      <c r="E8731" s="6">
        <v>0.67076926414926463</v>
      </c>
      <c r="F8731" s="7">
        <v>0.44203832678713256</v>
      </c>
    </row>
    <row r="8732" spans="4:6" x14ac:dyDescent="0.3">
      <c r="D8732" s="5">
        <f t="shared" si="138"/>
        <v>1509970209</v>
      </c>
      <c r="E8732" s="6">
        <v>0.70313467197412127</v>
      </c>
      <c r="F8732" s="7">
        <v>0.53343765691721312</v>
      </c>
    </row>
    <row r="8733" spans="4:6" x14ac:dyDescent="0.3">
      <c r="D8733" s="5">
        <f t="shared" si="138"/>
        <v>29495812</v>
      </c>
      <c r="E8733" s="6">
        <v>1.3735057798898833E-2</v>
      </c>
      <c r="F8733" s="7">
        <v>-2.2047717465517134</v>
      </c>
    </row>
    <row r="8734" spans="4:6" x14ac:dyDescent="0.3">
      <c r="D8734" s="5">
        <f t="shared" si="138"/>
        <v>10683091</v>
      </c>
      <c r="E8734" s="6">
        <v>4.9747019121187761E-3</v>
      </c>
      <c r="F8734" s="7">
        <v>-2.5775828116321957</v>
      </c>
    </row>
    <row r="8735" spans="4:6" x14ac:dyDescent="0.3">
      <c r="D8735" s="5">
        <f t="shared" si="138"/>
        <v>287410381</v>
      </c>
      <c r="E8735" s="6">
        <v>0.13383588812671218</v>
      </c>
      <c r="F8735" s="7">
        <v>-1.1084401431120987</v>
      </c>
    </row>
    <row r="8736" spans="4:6" x14ac:dyDescent="0.3">
      <c r="D8736" s="5">
        <f t="shared" si="138"/>
        <v>842141631</v>
      </c>
      <c r="E8736" s="6">
        <v>0.39215275635211982</v>
      </c>
      <c r="F8736" s="7">
        <v>-0.27371257568678736</v>
      </c>
    </row>
    <row r="8737" spans="4:6" x14ac:dyDescent="0.3">
      <c r="D8737" s="5">
        <f t="shared" si="138"/>
        <v>1300715938</v>
      </c>
      <c r="E8737" s="6">
        <v>0.60569305867486922</v>
      </c>
      <c r="F8737" s="7">
        <v>0.26811099517797704</v>
      </c>
    </row>
    <row r="8738" spans="4:6" x14ac:dyDescent="0.3">
      <c r="D8738" s="5">
        <f t="shared" si="138"/>
        <v>879655859</v>
      </c>
      <c r="E8738" s="6">
        <v>0.40962168007122507</v>
      </c>
      <c r="F8738" s="7">
        <v>-0.22851826265593991</v>
      </c>
    </row>
    <row r="8739" spans="4:6" x14ac:dyDescent="0.3">
      <c r="D8739" s="5">
        <f t="shared" si="138"/>
        <v>1821301305</v>
      </c>
      <c r="E8739" s="6">
        <v>0.84810951105142895</v>
      </c>
      <c r="F8739" s="7">
        <v>1.0283590197595358</v>
      </c>
    </row>
    <row r="8740" spans="4:6" x14ac:dyDescent="0.3">
      <c r="D8740" s="5">
        <f t="shared" si="138"/>
        <v>202269122</v>
      </c>
      <c r="E8740" s="6">
        <v>9.4188899820846411E-2</v>
      </c>
      <c r="F8740" s="7">
        <v>-1.3153931703762438</v>
      </c>
    </row>
    <row r="8741" spans="4:6" x14ac:dyDescent="0.3">
      <c r="D8741" s="5">
        <f t="shared" si="138"/>
        <v>1272128800</v>
      </c>
      <c r="E8741" s="6">
        <v>0.59238113518094748</v>
      </c>
      <c r="F8741" s="7">
        <v>0.2336744435099298</v>
      </c>
    </row>
    <row r="8742" spans="4:6" x14ac:dyDescent="0.3">
      <c r="D8742" s="5">
        <f t="shared" si="138"/>
        <v>1781902482</v>
      </c>
      <c r="E8742" s="6">
        <v>0.82976300439775275</v>
      </c>
      <c r="F8742" s="7">
        <v>0.95322912789102254</v>
      </c>
    </row>
    <row r="8743" spans="4:6" x14ac:dyDescent="0.3">
      <c r="D8743" s="5">
        <f t="shared" si="138"/>
        <v>1052195331</v>
      </c>
      <c r="E8743" s="6">
        <v>0.48996663278896979</v>
      </c>
      <c r="F8743" s="7">
        <v>-2.5152573826825019E-2</v>
      </c>
    </row>
    <row r="8744" spans="4:6" x14ac:dyDescent="0.3">
      <c r="D8744" s="5">
        <f t="shared" si="138"/>
        <v>385087504</v>
      </c>
      <c r="E8744" s="6">
        <v>0.17932034300576927</v>
      </c>
      <c r="F8744" s="7">
        <v>-0.91795832221864149</v>
      </c>
    </row>
    <row r="8745" spans="4:6" x14ac:dyDescent="0.3">
      <c r="D8745" s="5">
        <f t="shared" si="138"/>
        <v>2087940799</v>
      </c>
      <c r="E8745" s="6">
        <v>0.97227320119018967</v>
      </c>
      <c r="F8745" s="7">
        <v>1.9153051624616415</v>
      </c>
    </row>
    <row r="8746" spans="4:6" x14ac:dyDescent="0.3">
      <c r="D8746" s="5">
        <f t="shared" si="138"/>
        <v>1287787525</v>
      </c>
      <c r="E8746" s="6">
        <v>0.59967279722883626</v>
      </c>
      <c r="F8746" s="7">
        <v>0.25250026986307977</v>
      </c>
    </row>
    <row r="8747" spans="4:6" x14ac:dyDescent="0.3">
      <c r="D8747" s="5">
        <f t="shared" si="138"/>
        <v>1729973213</v>
      </c>
      <c r="E8747" s="6">
        <v>0.80558155412374211</v>
      </c>
      <c r="F8747" s="7">
        <v>0.86172858498346949</v>
      </c>
    </row>
    <row r="8748" spans="4:6" x14ac:dyDescent="0.3">
      <c r="D8748" s="5">
        <f t="shared" si="138"/>
        <v>487867481</v>
      </c>
      <c r="E8748" s="6">
        <v>0.22718099944962281</v>
      </c>
      <c r="F8748" s="7">
        <v>-0.74816274575581587</v>
      </c>
    </row>
    <row r="8749" spans="4:6" x14ac:dyDescent="0.3">
      <c r="D8749" s="5">
        <f t="shared" si="138"/>
        <v>545502349</v>
      </c>
      <c r="E8749" s="6">
        <v>0.25401932630130958</v>
      </c>
      <c r="F8749" s="7">
        <v>-0.66189478750336439</v>
      </c>
    </row>
    <row r="8750" spans="4:6" x14ac:dyDescent="0.3">
      <c r="D8750" s="5">
        <f t="shared" si="138"/>
        <v>1646892712</v>
      </c>
      <c r="E8750" s="6">
        <v>0.76689418104187979</v>
      </c>
      <c r="F8750" s="7">
        <v>0.72865677805487816</v>
      </c>
    </row>
    <row r="8751" spans="4:6" x14ac:dyDescent="0.3">
      <c r="D8751" s="5">
        <f t="shared" si="138"/>
        <v>1608456306</v>
      </c>
      <c r="E8751" s="6">
        <v>0.74899583472776765</v>
      </c>
      <c r="F8751" s="7">
        <v>0.67133313508313142</v>
      </c>
    </row>
    <row r="8752" spans="4:6" x14ac:dyDescent="0.3">
      <c r="D8752" s="5">
        <f t="shared" si="138"/>
        <v>1670573288</v>
      </c>
      <c r="E8752" s="6">
        <v>0.77792130855649833</v>
      </c>
      <c r="F8752" s="7">
        <v>0.76519173100789661</v>
      </c>
    </row>
    <row r="8753" spans="4:6" x14ac:dyDescent="0.3">
      <c r="D8753" s="5">
        <f t="shared" si="138"/>
        <v>84756551</v>
      </c>
      <c r="E8753" s="6">
        <v>3.9467844683181347E-2</v>
      </c>
      <c r="F8753" s="7">
        <v>-1.7568951096278664</v>
      </c>
    </row>
    <row r="8754" spans="4:6" x14ac:dyDescent="0.3">
      <c r="D8754" s="5">
        <f t="shared" si="138"/>
        <v>327125786</v>
      </c>
      <c r="E8754" s="6">
        <v>0.15232981476218421</v>
      </c>
      <c r="F8754" s="7">
        <v>-1.0264922187838277</v>
      </c>
    </row>
    <row r="8755" spans="4:6" x14ac:dyDescent="0.3">
      <c r="D8755" s="5">
        <f t="shared" si="138"/>
        <v>241559615</v>
      </c>
      <c r="E8755" s="6">
        <v>0.11248496138722167</v>
      </c>
      <c r="F8755" s="7">
        <v>-1.2134183272677039</v>
      </c>
    </row>
    <row r="8756" spans="4:6" x14ac:dyDescent="0.3">
      <c r="D8756" s="5">
        <f t="shared" si="138"/>
        <v>1635456102</v>
      </c>
      <c r="E8756" s="6">
        <v>0.7615685945018833</v>
      </c>
      <c r="F8756" s="7">
        <v>0.71135736654080506</v>
      </c>
    </row>
    <row r="8757" spans="4:6" x14ac:dyDescent="0.3">
      <c r="D8757" s="5">
        <f t="shared" si="138"/>
        <v>1455152275</v>
      </c>
      <c r="E8757" s="6">
        <v>0.67760808223635716</v>
      </c>
      <c r="F8757" s="7">
        <v>0.46102058630255055</v>
      </c>
    </row>
    <row r="8758" spans="4:6" x14ac:dyDescent="0.3">
      <c r="D8758" s="5">
        <f t="shared" si="138"/>
        <v>1760340449</v>
      </c>
      <c r="E8758" s="6">
        <v>0.81972240034464972</v>
      </c>
      <c r="F8758" s="7">
        <v>0.91430767411124492</v>
      </c>
    </row>
    <row r="8759" spans="4:6" x14ac:dyDescent="0.3">
      <c r="D8759" s="5">
        <f t="shared" si="138"/>
        <v>1760869183</v>
      </c>
      <c r="E8759" s="6">
        <v>0.81996861129996235</v>
      </c>
      <c r="F8759" s="7">
        <v>0.91524547282888691</v>
      </c>
    </row>
    <row r="8760" spans="4:6" x14ac:dyDescent="0.3">
      <c r="D8760" s="5">
        <f t="shared" si="138"/>
        <v>1513584333</v>
      </c>
      <c r="E8760" s="6">
        <v>0.70481762961001848</v>
      </c>
      <c r="F8760" s="7">
        <v>0.53830754864287611</v>
      </c>
    </row>
    <row r="8761" spans="4:6" x14ac:dyDescent="0.3">
      <c r="D8761" s="5">
        <f t="shared" si="138"/>
        <v>540700009</v>
      </c>
      <c r="E8761" s="6">
        <v>0.25178306247273746</v>
      </c>
      <c r="F8761" s="7">
        <v>-0.66888925500571106</v>
      </c>
    </row>
    <row r="8762" spans="4:6" x14ac:dyDescent="0.3">
      <c r="D8762" s="5">
        <f t="shared" si="138"/>
        <v>1761372448</v>
      </c>
      <c r="E8762" s="6">
        <v>0.82020296232793755</v>
      </c>
      <c r="F8762" s="7">
        <v>0.91613884630071118</v>
      </c>
    </row>
    <row r="8763" spans="4:6" x14ac:dyDescent="0.3">
      <c r="D8763" s="5">
        <f t="shared" si="138"/>
        <v>36885384</v>
      </c>
      <c r="E8763" s="6">
        <v>1.7176095412276774E-2</v>
      </c>
      <c r="F8763" s="7">
        <v>-2.1159131969424068</v>
      </c>
    </row>
    <row r="8764" spans="4:6" x14ac:dyDescent="0.3">
      <c r="D8764" s="5">
        <f t="shared" si="138"/>
        <v>230427701</v>
      </c>
      <c r="E8764" s="6">
        <v>0.10730125997895493</v>
      </c>
      <c r="F8764" s="7">
        <v>-1.2410087406494599</v>
      </c>
    </row>
    <row r="8765" spans="4:6" x14ac:dyDescent="0.3">
      <c r="D8765" s="5">
        <f t="shared" si="138"/>
        <v>1157747158</v>
      </c>
      <c r="E8765" s="6">
        <v>0.53911803247324941</v>
      </c>
      <c r="F8765" s="7">
        <v>9.8212023747803051E-2</v>
      </c>
    </row>
    <row r="8766" spans="4:6" x14ac:dyDescent="0.3">
      <c r="D8766" s="5">
        <f t="shared" si="138"/>
        <v>1646117937</v>
      </c>
      <c r="E8766" s="6">
        <v>0.76653339831766987</v>
      </c>
      <c r="F8766" s="7">
        <v>0.72747797420399052</v>
      </c>
    </row>
    <row r="8767" spans="4:6" x14ac:dyDescent="0.3">
      <c r="D8767" s="5">
        <f t="shared" si="138"/>
        <v>716514280</v>
      </c>
      <c r="E8767" s="6">
        <v>0.33365296230991648</v>
      </c>
      <c r="F8767" s="7">
        <v>-0.42984839742777464</v>
      </c>
    </row>
    <row r="8768" spans="4:6" x14ac:dyDescent="0.3">
      <c r="D8768" s="5">
        <f t="shared" si="138"/>
        <v>1636674945</v>
      </c>
      <c r="E8768" s="6">
        <v>0.76213616250281802</v>
      </c>
      <c r="F8768" s="7">
        <v>0.71319083790296911</v>
      </c>
    </row>
    <row r="8769" spans="4:6" x14ac:dyDescent="0.3">
      <c r="D8769" s="5">
        <f t="shared" si="138"/>
        <v>160380612</v>
      </c>
      <c r="E8769" s="6">
        <v>7.4683042312677056E-2</v>
      </c>
      <c r="F8769" s="7">
        <v>-1.4417741958580388</v>
      </c>
    </row>
    <row r="8770" spans="4:6" x14ac:dyDescent="0.3">
      <c r="D8770" s="5">
        <f t="shared" si="138"/>
        <v>53974417</v>
      </c>
      <c r="E8770" s="6">
        <v>2.5133796525312398E-2</v>
      </c>
      <c r="F8770" s="7">
        <v>-1.9576798334271035</v>
      </c>
    </row>
    <row r="8771" spans="4:6" x14ac:dyDescent="0.3">
      <c r="D8771" s="5">
        <f t="shared" ref="D8771:D8834" si="139">MOD(D8770*$B$4,$B$5)</f>
        <v>501419196</v>
      </c>
      <c r="E8771" s="6">
        <v>0.23349150850762754</v>
      </c>
      <c r="F8771" s="7">
        <v>-0.72739663216866501</v>
      </c>
    </row>
    <row r="8772" spans="4:6" x14ac:dyDescent="0.3">
      <c r="D8772" s="5">
        <f t="shared" si="139"/>
        <v>1865308426</v>
      </c>
      <c r="E8772" s="6">
        <v>0.86860192368608147</v>
      </c>
      <c r="F8772" s="7">
        <v>1.1198066786654439</v>
      </c>
    </row>
    <row r="8773" spans="4:6" x14ac:dyDescent="0.3">
      <c r="D8773" s="5">
        <f t="shared" si="139"/>
        <v>608680030</v>
      </c>
      <c r="E8773" s="6">
        <v>0.28343872659228625</v>
      </c>
      <c r="F8773" s="7">
        <v>-0.57265626814506898</v>
      </c>
    </row>
    <row r="8774" spans="4:6" x14ac:dyDescent="0.3">
      <c r="D8774" s="5">
        <f t="shared" si="139"/>
        <v>1869953523</v>
      </c>
      <c r="E8774" s="6">
        <v>0.87076496553678528</v>
      </c>
      <c r="F8774" s="7">
        <v>1.1300146085110312</v>
      </c>
    </row>
    <row r="8775" spans="4:6" x14ac:dyDescent="0.3">
      <c r="D8775" s="5">
        <f t="shared" si="139"/>
        <v>1493858029</v>
      </c>
      <c r="E8775" s="6">
        <v>0.69563185348699974</v>
      </c>
      <c r="F8775" s="7">
        <v>0.51187814733080994</v>
      </c>
    </row>
    <row r="8776" spans="4:6" x14ac:dyDescent="0.3">
      <c r="D8776" s="5">
        <f t="shared" si="139"/>
        <v>1815018893</v>
      </c>
      <c r="E8776" s="6">
        <v>0.84518403498938688</v>
      </c>
      <c r="F8776" s="7">
        <v>1.0159946588196278</v>
      </c>
    </row>
    <row r="8777" spans="4:6" x14ac:dyDescent="0.3">
      <c r="D8777" s="5">
        <f t="shared" si="139"/>
        <v>1886637344</v>
      </c>
      <c r="E8777" s="6">
        <v>0.87853397510809261</v>
      </c>
      <c r="F8777" s="7">
        <v>1.1676894601283745</v>
      </c>
    </row>
    <row r="8778" spans="4:6" x14ac:dyDescent="0.3">
      <c r="D8778" s="5">
        <f t="shared" si="139"/>
        <v>1532213895</v>
      </c>
      <c r="E8778" s="6">
        <v>0.71349269544099714</v>
      </c>
      <c r="F8778" s="7">
        <v>0.56361730209181304</v>
      </c>
    </row>
    <row r="8779" spans="4:6" x14ac:dyDescent="0.3">
      <c r="D8779" s="5">
        <f t="shared" si="139"/>
        <v>12639218</v>
      </c>
      <c r="E8779" s="6">
        <v>5.8855945299245366E-3</v>
      </c>
      <c r="F8779" s="7">
        <v>-2.5189304941269226</v>
      </c>
    </row>
    <row r="8780" spans="4:6" x14ac:dyDescent="0.3">
      <c r="D8780" s="5">
        <f t="shared" si="139"/>
        <v>222336330</v>
      </c>
      <c r="E8780" s="6">
        <v>0.10353342173950134</v>
      </c>
      <c r="F8780" s="7">
        <v>-1.2616719799275706</v>
      </c>
    </row>
    <row r="8781" spans="4:6" x14ac:dyDescent="0.3">
      <c r="D8781" s="5">
        <f t="shared" si="139"/>
        <v>1421201371</v>
      </c>
      <c r="E8781" s="6">
        <v>0.66179846055973179</v>
      </c>
      <c r="F8781" s="7">
        <v>0.417376448220318</v>
      </c>
    </row>
    <row r="8782" spans="4:6" x14ac:dyDescent="0.3">
      <c r="D8782" s="5">
        <f t="shared" si="139"/>
        <v>1446276126</v>
      </c>
      <c r="E8782" s="6">
        <v>0.67347480326283238</v>
      </c>
      <c r="F8782" s="7">
        <v>0.44952858331085799</v>
      </c>
    </row>
    <row r="8783" spans="4:6" x14ac:dyDescent="0.3">
      <c r="D8783" s="5">
        <f t="shared" si="139"/>
        <v>648997823</v>
      </c>
      <c r="E8783" s="6">
        <v>0.30221316199955822</v>
      </c>
      <c r="F8783" s="7">
        <v>-0.51804578659056344</v>
      </c>
    </row>
    <row r="8784" spans="4:6" x14ac:dyDescent="0.3">
      <c r="D8784" s="5">
        <f t="shared" si="139"/>
        <v>282471597</v>
      </c>
      <c r="E8784" s="6">
        <v>0.13153608760939547</v>
      </c>
      <c r="F8784" s="7">
        <v>-1.1191593234541271</v>
      </c>
    </row>
    <row r="8785" spans="4:6" x14ac:dyDescent="0.3">
      <c r="D8785" s="5">
        <f t="shared" si="139"/>
        <v>812783984</v>
      </c>
      <c r="E8785" s="6">
        <v>0.37848203664504182</v>
      </c>
      <c r="F8785" s="7">
        <v>-0.30946994227358904</v>
      </c>
    </row>
    <row r="8786" spans="4:6" x14ac:dyDescent="0.3">
      <c r="D8786" s="5">
        <f t="shared" si="139"/>
        <v>1516944621</v>
      </c>
      <c r="E8786" s="6">
        <v>0.70638238564728051</v>
      </c>
      <c r="F8786" s="7">
        <v>0.542846885477824</v>
      </c>
    </row>
    <row r="8787" spans="4:6" x14ac:dyDescent="0.3">
      <c r="D8787" s="5">
        <f t="shared" si="139"/>
        <v>1683888532</v>
      </c>
      <c r="E8787" s="6">
        <v>0.78412170222412958</v>
      </c>
      <c r="F8787" s="7">
        <v>0.78618929691753481</v>
      </c>
    </row>
    <row r="8788" spans="4:6" x14ac:dyDescent="0.3">
      <c r="D8788" s="5">
        <f t="shared" si="139"/>
        <v>727289222</v>
      </c>
      <c r="E8788" s="6">
        <v>0.33867043567697558</v>
      </c>
      <c r="F8788" s="7">
        <v>-0.41609447684007417</v>
      </c>
    </row>
    <row r="8789" spans="4:6" x14ac:dyDescent="0.3">
      <c r="D8789" s="5">
        <f t="shared" si="139"/>
        <v>2062857653</v>
      </c>
      <c r="E8789" s="6">
        <v>0.96059295112322363</v>
      </c>
      <c r="F8789" s="7">
        <v>1.7576087837909775</v>
      </c>
    </row>
    <row r="8790" spans="4:6" x14ac:dyDescent="0.3">
      <c r="D8790" s="5">
        <f t="shared" si="139"/>
        <v>1680023867</v>
      </c>
      <c r="E8790" s="6">
        <v>0.78232207734354031</v>
      </c>
      <c r="F8790" s="7">
        <v>0.78005951422519204</v>
      </c>
    </row>
    <row r="8791" spans="4:6" x14ac:dyDescent="0.3">
      <c r="D8791" s="5">
        <f t="shared" si="139"/>
        <v>1007122296</v>
      </c>
      <c r="E8791" s="6">
        <v>0.4689778652684557</v>
      </c>
      <c r="F8791" s="7">
        <v>-7.7839493412239891E-2</v>
      </c>
    </row>
    <row r="8792" spans="4:6" x14ac:dyDescent="0.3">
      <c r="D8792" s="5">
        <f t="shared" si="139"/>
        <v>65549430</v>
      </c>
      <c r="E8792" s="6">
        <v>3.0523831984516078E-2</v>
      </c>
      <c r="F8792" s="7">
        <v>-1.8731500765065319</v>
      </c>
    </row>
    <row r="8793" spans="4:6" x14ac:dyDescent="0.3">
      <c r="D8793" s="5">
        <f t="shared" si="139"/>
        <v>893123499</v>
      </c>
      <c r="E8793" s="6">
        <v>0.41589303865646293</v>
      </c>
      <c r="F8793" s="7">
        <v>-0.21241141983046768</v>
      </c>
    </row>
    <row r="8794" spans="4:6" x14ac:dyDescent="0.3">
      <c r="D8794" s="5">
        <f t="shared" si="139"/>
        <v>1230206704</v>
      </c>
      <c r="E8794" s="6">
        <v>0.57285963797276807</v>
      </c>
      <c r="F8794" s="7">
        <v>0.18365931981396383</v>
      </c>
    </row>
    <row r="8795" spans="4:6" x14ac:dyDescent="0.3">
      <c r="D8795" s="5">
        <f t="shared" si="139"/>
        <v>1090001940</v>
      </c>
      <c r="E8795" s="6">
        <v>0.50757170702104615</v>
      </c>
      <c r="F8795" s="7">
        <v>1.8980594512144313E-2</v>
      </c>
    </row>
    <row r="8796" spans="4:6" x14ac:dyDescent="0.3">
      <c r="D8796" s="5">
        <f t="shared" si="139"/>
        <v>2134294240</v>
      </c>
      <c r="E8796" s="6">
        <v>0.9938582042174956</v>
      </c>
      <c r="F8796" s="7">
        <v>2.5038908700568738</v>
      </c>
    </row>
    <row r="8797" spans="4:6" x14ac:dyDescent="0.3">
      <c r="D8797" s="5">
        <f t="shared" si="139"/>
        <v>1136777862</v>
      </c>
      <c r="E8797" s="6">
        <v>0.52935344309485843</v>
      </c>
      <c r="F8797" s="7">
        <v>7.3644685444026317E-2</v>
      </c>
    </row>
    <row r="8798" spans="4:6" x14ac:dyDescent="0.3">
      <c r="D8798" s="5">
        <f t="shared" si="139"/>
        <v>902028458</v>
      </c>
      <c r="E8798" s="6">
        <v>0.42003973333168748</v>
      </c>
      <c r="F8798" s="7">
        <v>-0.20179183283706897</v>
      </c>
    </row>
    <row r="8799" spans="4:6" x14ac:dyDescent="0.3">
      <c r="D8799" s="5">
        <f t="shared" si="139"/>
        <v>1584753193</v>
      </c>
      <c r="E8799" s="6">
        <v>0.73795821260470729</v>
      </c>
      <c r="F8799" s="7">
        <v>0.63706335811386694</v>
      </c>
    </row>
    <row r="8800" spans="4:6" x14ac:dyDescent="0.3">
      <c r="D8800" s="5">
        <f t="shared" si="139"/>
        <v>2106389516</v>
      </c>
      <c r="E8800" s="6">
        <v>0.98086405450558667</v>
      </c>
      <c r="F8800" s="7">
        <v>2.0719308443461051</v>
      </c>
    </row>
    <row r="8801" spans="4:6" x14ac:dyDescent="0.3">
      <c r="D8801" s="5">
        <f t="shared" si="139"/>
        <v>620092327</v>
      </c>
      <c r="E8801" s="6">
        <v>0.28875299150939376</v>
      </c>
      <c r="F8801" s="7">
        <v>-0.55703138941518782</v>
      </c>
    </row>
    <row r="8802" spans="4:6" x14ac:dyDescent="0.3">
      <c r="D8802" s="5">
        <f t="shared" si="139"/>
        <v>849644731</v>
      </c>
      <c r="E8802" s="6">
        <v>0.39564665956017248</v>
      </c>
      <c r="F8802" s="7">
        <v>-0.26463154200333888</v>
      </c>
    </row>
    <row r="8803" spans="4:6" x14ac:dyDescent="0.3">
      <c r="D8803" s="5">
        <f t="shared" si="139"/>
        <v>558119695</v>
      </c>
      <c r="E8803" s="6">
        <v>0.25989473588754863</v>
      </c>
      <c r="F8803" s="7">
        <v>-0.64366996271051025</v>
      </c>
    </row>
    <row r="8804" spans="4:6" x14ac:dyDescent="0.3">
      <c r="D8804" s="5">
        <f t="shared" si="139"/>
        <v>813445730</v>
      </c>
      <c r="E8804" s="6">
        <v>0.37879018613955956</v>
      </c>
      <c r="F8804" s="7">
        <v>-0.30865973984120842</v>
      </c>
    </row>
    <row r="8805" spans="4:6" x14ac:dyDescent="0.3">
      <c r="D8805" s="5">
        <f t="shared" si="139"/>
        <v>1247831082</v>
      </c>
      <c r="E8805" s="6">
        <v>0.58106662852788959</v>
      </c>
      <c r="F8805" s="7">
        <v>0.20462292483157629</v>
      </c>
    </row>
    <row r="8806" spans="4:6" x14ac:dyDescent="0.3">
      <c r="D8806" s="5">
        <f t="shared" si="139"/>
        <v>1432828166</v>
      </c>
      <c r="E8806" s="6">
        <v>0.66721260889173728</v>
      </c>
      <c r="F8806" s="7">
        <v>0.43222927780105946</v>
      </c>
    </row>
    <row r="8807" spans="4:6" x14ac:dyDescent="0.3">
      <c r="D8807" s="5">
        <f t="shared" si="139"/>
        <v>42582057</v>
      </c>
      <c r="E8807" s="6">
        <v>1.9828815497298553E-2</v>
      </c>
      <c r="F8807" s="7">
        <v>-2.0572973616728012</v>
      </c>
    </row>
    <row r="8808" spans="4:6" x14ac:dyDescent="0.3">
      <c r="D8808" s="5">
        <f t="shared" si="139"/>
        <v>336623268</v>
      </c>
      <c r="E8808" s="6">
        <v>0.15675242446060519</v>
      </c>
      <c r="F8808" s="7">
        <v>-1.0078950485885845</v>
      </c>
    </row>
    <row r="8809" spans="4:6" x14ac:dyDescent="0.3">
      <c r="D8809" s="5">
        <f t="shared" si="139"/>
        <v>1280496426</v>
      </c>
      <c r="E8809" s="6">
        <v>0.59627761467944607</v>
      </c>
      <c r="F8809" s="7">
        <v>0.243723759631919</v>
      </c>
    </row>
    <row r="8810" spans="4:6" x14ac:dyDescent="0.3">
      <c r="D8810" s="5">
        <f t="shared" si="139"/>
        <v>1968651492</v>
      </c>
      <c r="E8810" s="6">
        <v>0.91672478887878805</v>
      </c>
      <c r="F8810" s="7">
        <v>1.3833733351676889</v>
      </c>
    </row>
    <row r="8811" spans="4:6" x14ac:dyDescent="0.3">
      <c r="D8811" s="5">
        <f t="shared" si="139"/>
        <v>477306935</v>
      </c>
      <c r="E8811" s="6">
        <v>0.22226336200001032</v>
      </c>
      <c r="F8811" s="7">
        <v>-0.76457153599936523</v>
      </c>
    </row>
    <row r="8812" spans="4:6" x14ac:dyDescent="0.3">
      <c r="D8812" s="5">
        <f t="shared" si="139"/>
        <v>1878494369</v>
      </c>
      <c r="E8812" s="6">
        <v>0.87474210688354648</v>
      </c>
      <c r="F8812" s="7">
        <v>1.1490974828268752</v>
      </c>
    </row>
    <row r="8813" spans="4:6" x14ac:dyDescent="0.3">
      <c r="D8813" s="5">
        <f t="shared" si="139"/>
        <v>1452175071</v>
      </c>
      <c r="E8813" s="6">
        <v>0.67622171358784822</v>
      </c>
      <c r="F8813" s="7">
        <v>0.4571592680179174</v>
      </c>
    </row>
    <row r="8814" spans="4:6" x14ac:dyDescent="0.3">
      <c r="D8814" s="5">
        <f t="shared" si="139"/>
        <v>1929130514</v>
      </c>
      <c r="E8814" s="6">
        <v>0.8983213993705077</v>
      </c>
      <c r="F8814" s="7">
        <v>1.2720448024597069</v>
      </c>
    </row>
    <row r="8815" spans="4:6" x14ac:dyDescent="0.3">
      <c r="D8815" s="5">
        <f t="shared" si="139"/>
        <v>1873140080</v>
      </c>
      <c r="E8815" s="6">
        <v>0.87224882177286667</v>
      </c>
      <c r="F8815" s="7">
        <v>1.1370859508213758</v>
      </c>
    </row>
    <row r="8816" spans="4:6" x14ac:dyDescent="0.3">
      <c r="D8816" s="5">
        <f t="shared" si="139"/>
        <v>693328392</v>
      </c>
      <c r="E8816" s="6">
        <v>0.32285619184640812</v>
      </c>
      <c r="F8816" s="7">
        <v>-0.45972672586823027</v>
      </c>
    </row>
    <row r="8817" spans="4:6" x14ac:dyDescent="0.3">
      <c r="D8817" s="5">
        <f t="shared" si="139"/>
        <v>1269655384</v>
      </c>
      <c r="E8817" s="6">
        <v>0.59122936110126723</v>
      </c>
      <c r="F8817" s="7">
        <v>0.23070848946337805</v>
      </c>
    </row>
    <row r="8818" spans="4:6" x14ac:dyDescent="0.3">
      <c r="D8818" s="5">
        <f t="shared" si="139"/>
        <v>499239331</v>
      </c>
      <c r="E8818" s="6">
        <v>0.2324764297646251</v>
      </c>
      <c r="F8818" s="7">
        <v>-0.73071564156025892</v>
      </c>
    </row>
    <row r="8819" spans="4:6" x14ac:dyDescent="0.3">
      <c r="D8819" s="5">
        <f t="shared" si="139"/>
        <v>1867743714</v>
      </c>
      <c r="E8819" s="6">
        <v>0.86973594303218271</v>
      </c>
      <c r="F8819" s="7">
        <v>1.1251437753201892</v>
      </c>
    </row>
    <row r="8820" spans="4:6" x14ac:dyDescent="0.3">
      <c r="D8820" s="5">
        <f t="shared" si="139"/>
        <v>50866493</v>
      </c>
      <c r="E8820" s="6">
        <v>2.3686556633269934E-2</v>
      </c>
      <c r="F8820" s="7">
        <v>-1.9829491188435928</v>
      </c>
    </row>
    <row r="8821" spans="4:6" x14ac:dyDescent="0.3">
      <c r="D8821" s="5">
        <f t="shared" si="139"/>
        <v>802675082</v>
      </c>
      <c r="E8821" s="6">
        <v>0.37377471232206999</v>
      </c>
      <c r="F8821" s="7">
        <v>-0.32187231864706151</v>
      </c>
    </row>
    <row r="8822" spans="4:6" x14ac:dyDescent="0.3">
      <c r="D8822" s="5">
        <f t="shared" si="139"/>
        <v>1028924048</v>
      </c>
      <c r="E8822" s="6">
        <v>0.47913009717979477</v>
      </c>
      <c r="F8822" s="7">
        <v>-5.2336971895381647E-2</v>
      </c>
    </row>
    <row r="8823" spans="4:6" x14ac:dyDescent="0.3">
      <c r="D8823" s="5">
        <f t="shared" si="139"/>
        <v>190933192</v>
      </c>
      <c r="E8823" s="6">
        <v>8.8910196059299812E-2</v>
      </c>
      <c r="F8823" s="7">
        <v>-1.3474964620674581</v>
      </c>
    </row>
    <row r="8824" spans="4:6" x14ac:dyDescent="0.3">
      <c r="D8824" s="5">
        <f t="shared" si="139"/>
        <v>1683781755</v>
      </c>
      <c r="E8824" s="6">
        <v>0.78407198030880831</v>
      </c>
      <c r="F8824" s="7">
        <v>0.78601954052907086</v>
      </c>
    </row>
    <row r="8825" spans="4:6" x14ac:dyDescent="0.3">
      <c r="D8825" s="5">
        <f t="shared" si="139"/>
        <v>2015507596</v>
      </c>
      <c r="E8825" s="6">
        <v>0.938543862605974</v>
      </c>
      <c r="F8825" s="7">
        <v>1.5426641898640241</v>
      </c>
    </row>
    <row r="8826" spans="4:6" x14ac:dyDescent="0.3">
      <c r="D8826" s="5">
        <f t="shared" si="139"/>
        <v>968022828</v>
      </c>
      <c r="E8826" s="6">
        <v>0.45077075664957122</v>
      </c>
      <c r="F8826" s="7">
        <v>-0.1237142691639305</v>
      </c>
    </row>
    <row r="8827" spans="4:6" x14ac:dyDescent="0.3">
      <c r="D8827" s="5">
        <f t="shared" si="139"/>
        <v>333255315</v>
      </c>
      <c r="E8827" s="6">
        <v>0.15518409912957259</v>
      </c>
      <c r="F8827" s="7">
        <v>-1.0144497442163434</v>
      </c>
    </row>
    <row r="8828" spans="4:6" x14ac:dyDescent="0.3">
      <c r="D8828" s="5">
        <f t="shared" si="139"/>
        <v>1914794335</v>
      </c>
      <c r="E8828" s="6">
        <v>0.89164559579607616</v>
      </c>
      <c r="F8828" s="7">
        <v>1.2353270554564091</v>
      </c>
    </row>
    <row r="8829" spans="4:6" x14ac:dyDescent="0.3">
      <c r="D8829" s="5">
        <f t="shared" si="139"/>
        <v>1341177905</v>
      </c>
      <c r="E8829" s="6">
        <v>0.62453463033264001</v>
      </c>
      <c r="F8829" s="7">
        <v>0.31741234747257585</v>
      </c>
    </row>
    <row r="8830" spans="4:6" x14ac:dyDescent="0.3">
      <c r="D8830" s="5">
        <f t="shared" si="139"/>
        <v>1956629793</v>
      </c>
      <c r="E8830" s="6">
        <v>0.91112674904160829</v>
      </c>
      <c r="F8830" s="7">
        <v>1.3477260760699878</v>
      </c>
    </row>
    <row r="8831" spans="4:6" x14ac:dyDescent="0.3">
      <c r="D8831" s="5">
        <f t="shared" si="139"/>
        <v>2145942843</v>
      </c>
      <c r="E8831" s="6">
        <v>0.99928250769086413</v>
      </c>
      <c r="F8831" s="7">
        <v>3.1875201444856716</v>
      </c>
    </row>
    <row r="8832" spans="4:6" x14ac:dyDescent="0.3">
      <c r="D8832" s="5">
        <f t="shared" si="139"/>
        <v>785777761</v>
      </c>
      <c r="E8832" s="6">
        <v>0.36590628406582987</v>
      </c>
      <c r="F8832" s="7">
        <v>-0.34271541058025046</v>
      </c>
    </row>
    <row r="8833" spans="4:6" x14ac:dyDescent="0.3">
      <c r="D8833" s="5">
        <f t="shared" si="139"/>
        <v>1422127917</v>
      </c>
      <c r="E8833" s="6">
        <v>0.66222991716324342</v>
      </c>
      <c r="F8833" s="7">
        <v>0.41855666514682432</v>
      </c>
    </row>
    <row r="8834" spans="4:6" x14ac:dyDescent="0.3">
      <c r="D8834" s="5">
        <f t="shared" si="139"/>
        <v>1074421505</v>
      </c>
      <c r="E8834" s="6">
        <v>0.50031650159537466</v>
      </c>
      <c r="F8834" s="7">
        <v>7.9335193115552386E-4</v>
      </c>
    </row>
    <row r="8835" spans="4:6" x14ac:dyDescent="0.3">
      <c r="D8835" s="5">
        <f t="shared" ref="D8835:D8898" si="140">MOD(D8834*$B$4,$B$5)</f>
        <v>1670392805</v>
      </c>
      <c r="E8835" s="6">
        <v>0.77783726461030289</v>
      </c>
      <c r="F8835" s="7">
        <v>0.76490944251688997</v>
      </c>
    </row>
    <row r="8836" spans="4:6" x14ac:dyDescent="0.3">
      <c r="D8836" s="5">
        <f t="shared" si="140"/>
        <v>2110079893</v>
      </c>
      <c r="E8836" s="6">
        <v>0.98258252021165804</v>
      </c>
      <c r="F8836" s="7">
        <v>2.1102717019866972</v>
      </c>
    </row>
    <row r="8837" spans="4:6" x14ac:dyDescent="0.3">
      <c r="D8837" s="5">
        <f t="shared" si="140"/>
        <v>517137793</v>
      </c>
      <c r="E8837" s="6">
        <v>0.24081105062813596</v>
      </c>
      <c r="F8837" s="7">
        <v>-0.70369601709618834</v>
      </c>
    </row>
    <row r="8838" spans="4:6" x14ac:dyDescent="0.3">
      <c r="D8838" s="5">
        <f t="shared" si="140"/>
        <v>408493175</v>
      </c>
      <c r="E8838" s="6">
        <v>0.19021945790408129</v>
      </c>
      <c r="F8838" s="7">
        <v>-0.87708786420046736</v>
      </c>
    </row>
    <row r="8839" spans="4:6" x14ac:dyDescent="0.3">
      <c r="D8839" s="5">
        <f t="shared" si="140"/>
        <v>179203671</v>
      </c>
      <c r="E8839" s="6">
        <v>8.3448212205849789E-2</v>
      </c>
      <c r="F8839" s="7">
        <v>-1.3822452047009171</v>
      </c>
    </row>
    <row r="8840" spans="4:6" x14ac:dyDescent="0.3">
      <c r="D8840" s="5">
        <f t="shared" si="140"/>
        <v>276272725</v>
      </c>
      <c r="E8840" s="6">
        <v>0.12864951289133122</v>
      </c>
      <c r="F8840" s="7">
        <v>-1.1327981565609617</v>
      </c>
    </row>
    <row r="8841" spans="4:6" x14ac:dyDescent="0.3">
      <c r="D8841" s="5">
        <f t="shared" si="140"/>
        <v>87260605</v>
      </c>
      <c r="E8841" s="6">
        <v>4.0633885693395405E-2</v>
      </c>
      <c r="F8841" s="7">
        <v>-1.7433770674736695</v>
      </c>
    </row>
    <row r="8842" spans="4:6" x14ac:dyDescent="0.3">
      <c r="D8842" s="5">
        <f t="shared" si="140"/>
        <v>941232188</v>
      </c>
      <c r="E8842" s="6">
        <v>0.43829539272775442</v>
      </c>
      <c r="F8842" s="7">
        <v>-0.15529242714556885</v>
      </c>
    </row>
    <row r="8843" spans="4:6" x14ac:dyDescent="0.3">
      <c r="D8843" s="5">
        <f t="shared" si="140"/>
        <v>2054911016</v>
      </c>
      <c r="E8843" s="6">
        <v>0.95689250990458996</v>
      </c>
      <c r="F8843" s="7">
        <v>1.7157108376441954</v>
      </c>
    </row>
    <row r="8844" spans="4:6" x14ac:dyDescent="0.3">
      <c r="D8844" s="5">
        <f t="shared" si="140"/>
        <v>339998406</v>
      </c>
      <c r="E8844" s="6">
        <v>0.15832409556799018</v>
      </c>
      <c r="F8844" s="7">
        <v>-1.0013695263528006</v>
      </c>
    </row>
    <row r="8845" spans="4:6" x14ac:dyDescent="0.3">
      <c r="D8845" s="5">
        <f t="shared" si="140"/>
        <v>993025652</v>
      </c>
      <c r="E8845" s="6">
        <v>0.46241360387058333</v>
      </c>
      <c r="F8845" s="7">
        <v>-9.4354941236918247E-2</v>
      </c>
    </row>
    <row r="8846" spans="4:6" x14ac:dyDescent="0.3">
      <c r="D8846" s="5">
        <f t="shared" si="140"/>
        <v>358763005</v>
      </c>
      <c r="E8846" s="6">
        <v>0.16706204290228155</v>
      </c>
      <c r="F8846" s="7">
        <v>-0.96584032703159672</v>
      </c>
    </row>
    <row r="8847" spans="4:6" x14ac:dyDescent="0.3">
      <c r="D8847" s="5">
        <f t="shared" si="140"/>
        <v>540884947</v>
      </c>
      <c r="E8847" s="6">
        <v>0.25186918093996979</v>
      </c>
      <c r="F8847" s="7">
        <v>-0.66861929372365714</v>
      </c>
    </row>
    <row r="8848" spans="4:6" x14ac:dyDescent="0.3">
      <c r="D8848" s="5">
        <f t="shared" si="140"/>
        <v>2098580058</v>
      </c>
      <c r="E8848" s="6">
        <v>0.9772274922367441</v>
      </c>
      <c r="F8848" s="7">
        <v>1.9995857353751487</v>
      </c>
    </row>
    <row r="8849" spans="4:6" x14ac:dyDescent="0.3">
      <c r="D8849" s="5">
        <f t="shared" si="140"/>
        <v>1606867081</v>
      </c>
      <c r="E8849" s="6">
        <v>0.74825579416775689</v>
      </c>
      <c r="F8849" s="7">
        <v>0.66901107745910404</v>
      </c>
    </row>
    <row r="8850" spans="4:6" x14ac:dyDescent="0.3">
      <c r="D8850" s="5">
        <f t="shared" si="140"/>
        <v>119020958</v>
      </c>
      <c r="E8850" s="6">
        <v>5.5423452570497481E-2</v>
      </c>
      <c r="F8850" s="7">
        <v>-1.5943980668504247</v>
      </c>
    </row>
    <row r="8851" spans="4:6" x14ac:dyDescent="0.3">
      <c r="D8851" s="5">
        <f t="shared" si="140"/>
        <v>741907893</v>
      </c>
      <c r="E8851" s="6">
        <v>0.34547778483990371</v>
      </c>
      <c r="F8851" s="7">
        <v>-0.39755861771266893</v>
      </c>
    </row>
    <row r="8852" spans="4:6" x14ac:dyDescent="0.3">
      <c r="D8852" s="5">
        <f t="shared" si="140"/>
        <v>1198605631</v>
      </c>
      <c r="E8852" s="6">
        <v>0.55814424162557741</v>
      </c>
      <c r="F8852" s="7">
        <v>0.14626585872552805</v>
      </c>
    </row>
    <row r="8853" spans="4:6" x14ac:dyDescent="0.3">
      <c r="D8853" s="5">
        <f t="shared" si="140"/>
        <v>387996527</v>
      </c>
      <c r="E8853" s="6">
        <v>0.18067496240201869</v>
      </c>
      <c r="F8853" s="7">
        <v>-0.91279584347103604</v>
      </c>
    </row>
    <row r="8854" spans="4:6" x14ac:dyDescent="0.3">
      <c r="D8854" s="5">
        <f t="shared" si="140"/>
        <v>775469330</v>
      </c>
      <c r="E8854" s="6">
        <v>0.36110604681177627</v>
      </c>
      <c r="F8854" s="7">
        <v>-0.35550394018380732</v>
      </c>
    </row>
    <row r="8855" spans="4:6" x14ac:dyDescent="0.3">
      <c r="D8855" s="5">
        <f t="shared" si="140"/>
        <v>2040061220</v>
      </c>
      <c r="E8855" s="6">
        <v>0.94997753477653257</v>
      </c>
      <c r="F8855" s="7">
        <v>1.6446358438452415</v>
      </c>
    </row>
    <row r="8856" spans="4:6" x14ac:dyDescent="0.3">
      <c r="D8856" s="5">
        <f t="shared" si="140"/>
        <v>785033788</v>
      </c>
      <c r="E8856" s="6">
        <v>0.36555984464060498</v>
      </c>
      <c r="F8856" s="7">
        <v>-0.34363647632043393</v>
      </c>
    </row>
    <row r="8857" spans="4:6" x14ac:dyDescent="0.3">
      <c r="D8857" s="5">
        <f t="shared" si="140"/>
        <v>2017029233</v>
      </c>
      <c r="E8857" s="6">
        <v>0.93925243005086889</v>
      </c>
      <c r="F8857" s="7">
        <v>1.5485283568039072</v>
      </c>
    </row>
    <row r="8858" spans="4:6" x14ac:dyDescent="0.3">
      <c r="D8858" s="5">
        <f t="shared" si="140"/>
        <v>1404518457</v>
      </c>
      <c r="E8858" s="6">
        <v>0.65402987334321239</v>
      </c>
      <c r="F8858" s="7">
        <v>0.39622336873833919</v>
      </c>
    </row>
    <row r="8859" spans="4:6" x14ac:dyDescent="0.3">
      <c r="D8859" s="5">
        <f t="shared" si="140"/>
        <v>1451702057</v>
      </c>
      <c r="E8859" s="6">
        <v>0.67600144927948846</v>
      </c>
      <c r="F8859" s="7">
        <v>0.45654641567423093</v>
      </c>
    </row>
    <row r="8860" spans="4:6" x14ac:dyDescent="0.3">
      <c r="D8860" s="5">
        <f t="shared" si="140"/>
        <v>571108190</v>
      </c>
      <c r="E8860" s="6">
        <v>0.26594297519507165</v>
      </c>
      <c r="F8860" s="7">
        <v>-0.62512967897565874</v>
      </c>
    </row>
    <row r="8861" spans="4:6" x14ac:dyDescent="0.3">
      <c r="D8861" s="5">
        <f t="shared" si="140"/>
        <v>715862951</v>
      </c>
      <c r="E8861" s="6">
        <v>0.33334966360903312</v>
      </c>
      <c r="F8861" s="7">
        <v>-0.4306823869525771</v>
      </c>
    </row>
    <row r="8862" spans="4:6" x14ac:dyDescent="0.3">
      <c r="D8862" s="5">
        <f t="shared" si="140"/>
        <v>261143844</v>
      </c>
      <c r="E8862" s="6">
        <v>0.12160457868278453</v>
      </c>
      <c r="F8862" s="7">
        <v>-1.167003001629985</v>
      </c>
    </row>
    <row r="8863" spans="4:6" x14ac:dyDescent="0.3">
      <c r="D8863" s="5">
        <f t="shared" si="140"/>
        <v>2092969481</v>
      </c>
      <c r="E8863" s="6">
        <v>0.97461486372595174</v>
      </c>
      <c r="F8863" s="7">
        <v>1.9534164164151822</v>
      </c>
    </row>
    <row r="8864" spans="4:6" x14ac:dyDescent="0.3">
      <c r="D8864" s="5">
        <f t="shared" si="140"/>
        <v>1361644236</v>
      </c>
      <c r="E8864" s="6">
        <v>0.6340650083814422</v>
      </c>
      <c r="F8864" s="7">
        <v>0.3426390999207653</v>
      </c>
    </row>
    <row r="8865" spans="4:6" x14ac:dyDescent="0.3">
      <c r="D8865" s="5">
        <f t="shared" si="140"/>
        <v>2044415874</v>
      </c>
      <c r="E8865" s="6">
        <v>0.95200532856584097</v>
      </c>
      <c r="F8865" s="7">
        <v>1.6646162419343313</v>
      </c>
    </row>
    <row r="8866" spans="4:6" x14ac:dyDescent="0.3">
      <c r="D8866" s="5">
        <f t="shared" si="140"/>
        <v>535139616</v>
      </c>
      <c r="E8866" s="6">
        <v>0.24919380270800909</v>
      </c>
      <c r="F8866" s="7">
        <v>-0.67702892013372618</v>
      </c>
    </row>
    <row r="8867" spans="4:6" x14ac:dyDescent="0.3">
      <c r="D8867" s="5">
        <f t="shared" si="140"/>
        <v>1791097820</v>
      </c>
      <c r="E8867" s="6">
        <v>0.83404491733205033</v>
      </c>
      <c r="F8867" s="7">
        <v>0.97027353481447787</v>
      </c>
    </row>
    <row r="8868" spans="4:6" x14ac:dyDescent="0.3">
      <c r="D8868" s="5">
        <f t="shared" si="140"/>
        <v>391241000</v>
      </c>
      <c r="E8868" s="6">
        <v>0.18218578787724096</v>
      </c>
      <c r="F8868" s="7">
        <v>-0.90706660649212556</v>
      </c>
    </row>
    <row r="8869" spans="4:6" x14ac:dyDescent="0.3">
      <c r="D8869" s="5">
        <f t="shared" si="140"/>
        <v>623119282</v>
      </c>
      <c r="E8869" s="6">
        <v>0.29016252727262909</v>
      </c>
      <c r="F8869" s="7">
        <v>-0.55290997809917897</v>
      </c>
    </row>
    <row r="8870" spans="4:6" x14ac:dyDescent="0.3">
      <c r="D8870" s="5">
        <f t="shared" si="140"/>
        <v>934901540</v>
      </c>
      <c r="E8870" s="6">
        <v>0.43534745502783678</v>
      </c>
      <c r="F8870" s="7">
        <v>-0.16277586714081474</v>
      </c>
    </row>
    <row r="8871" spans="4:6" x14ac:dyDescent="0.3">
      <c r="D8871" s="5">
        <f t="shared" si="140"/>
        <v>1410879282</v>
      </c>
      <c r="E8871" s="6">
        <v>0.65699186330381021</v>
      </c>
      <c r="F8871" s="7">
        <v>0.40426715788529188</v>
      </c>
    </row>
    <row r="8872" spans="4:6" x14ac:dyDescent="0.3">
      <c r="D8872" s="5">
        <f t="shared" si="140"/>
        <v>1404924111</v>
      </c>
      <c r="E8872" s="6">
        <v>0.65421877070722989</v>
      </c>
      <c r="F8872" s="7">
        <v>0.39673558163354827</v>
      </c>
    </row>
    <row r="8873" spans="4:6" x14ac:dyDescent="0.3">
      <c r="D8873" s="5">
        <f t="shared" si="140"/>
        <v>1705673468</v>
      </c>
      <c r="E8873" s="6">
        <v>0.79426610357525396</v>
      </c>
      <c r="F8873" s="7">
        <v>0.82131337203403698</v>
      </c>
    </row>
    <row r="8874" spans="4:6" x14ac:dyDescent="0.3">
      <c r="D8874" s="5">
        <f t="shared" si="140"/>
        <v>40947848</v>
      </c>
      <c r="E8874" s="6">
        <v>1.9067827629919935E-2</v>
      </c>
      <c r="F8874" s="7">
        <v>-2.0733936948150964</v>
      </c>
    </row>
    <row r="8875" spans="4:6" x14ac:dyDescent="0.3">
      <c r="D8875" s="5">
        <f t="shared" si="140"/>
        <v>908615568</v>
      </c>
      <c r="E8875" s="6">
        <v>0.42310709545678188</v>
      </c>
      <c r="F8875" s="7">
        <v>-0.19395107494026065</v>
      </c>
    </row>
    <row r="8876" spans="4:6" x14ac:dyDescent="0.3">
      <c r="D8876" s="5">
        <f t="shared" si="140"/>
        <v>1723560247</v>
      </c>
      <c r="E8876" s="6">
        <v>0.80259528411794012</v>
      </c>
      <c r="F8876" s="7">
        <v>0.8509278524652385</v>
      </c>
    </row>
    <row r="8877" spans="4:6" x14ac:dyDescent="0.3">
      <c r="D8877" s="5">
        <f t="shared" si="140"/>
        <v>165230863</v>
      </c>
      <c r="E8877" s="6">
        <v>7.6941616439206162E-2</v>
      </c>
      <c r="F8877" s="7">
        <v>-1.4259484146555805</v>
      </c>
    </row>
    <row r="8878" spans="4:6" x14ac:dyDescent="0.3">
      <c r="D8878" s="5">
        <f t="shared" si="140"/>
        <v>104722915</v>
      </c>
      <c r="E8878" s="6">
        <v>4.8765407454935281E-2</v>
      </c>
      <c r="F8878" s="7">
        <v>-1.6569439138163853</v>
      </c>
    </row>
    <row r="8879" spans="4:6" x14ac:dyDescent="0.3">
      <c r="D8879" s="5">
        <f t="shared" si="140"/>
        <v>2050808574</v>
      </c>
      <c r="E8879" s="6">
        <v>0.95498216147998549</v>
      </c>
      <c r="F8879" s="7">
        <v>1.6952095440204689</v>
      </c>
    </row>
    <row r="8880" spans="4:6" x14ac:dyDescent="0.3">
      <c r="D8880" s="5">
        <f t="shared" si="140"/>
        <v>2026999795</v>
      </c>
      <c r="E8880" s="6">
        <v>0.94389533479129462</v>
      </c>
      <c r="F8880" s="7">
        <v>1.5883406488945024</v>
      </c>
    </row>
    <row r="8881" spans="4:6" x14ac:dyDescent="0.3">
      <c r="D8881" s="5">
        <f t="shared" si="140"/>
        <v>1657179831</v>
      </c>
      <c r="E8881" s="6">
        <v>0.77168449412256901</v>
      </c>
      <c r="F8881" s="7">
        <v>0.74440579900802806</v>
      </c>
    </row>
    <row r="8882" spans="4:6" x14ac:dyDescent="0.3">
      <c r="D8882" s="5">
        <f t="shared" si="140"/>
        <v>2109255098</v>
      </c>
      <c r="E8882" s="6">
        <v>0.98219844510983534</v>
      </c>
      <c r="F8882" s="7">
        <v>2.1014314479855614</v>
      </c>
    </row>
    <row r="8883" spans="4:6" x14ac:dyDescent="0.3">
      <c r="D8883" s="5">
        <f t="shared" si="140"/>
        <v>1505647641</v>
      </c>
      <c r="E8883" s="6">
        <v>0.70112181939289142</v>
      </c>
      <c r="F8883" s="7">
        <v>0.52762971979756657</v>
      </c>
    </row>
    <row r="8884" spans="4:6" x14ac:dyDescent="0.3">
      <c r="D8884" s="5">
        <f t="shared" si="140"/>
        <v>1828213290</v>
      </c>
      <c r="E8884" s="6">
        <v>0.85132815488737834</v>
      </c>
      <c r="F8884" s="7">
        <v>1.0421466562779294</v>
      </c>
    </row>
    <row r="8885" spans="4:6" x14ac:dyDescent="0.3">
      <c r="D8885" s="5">
        <f t="shared" si="140"/>
        <v>990731772</v>
      </c>
      <c r="E8885" s="6">
        <v>0.46134543275585904</v>
      </c>
      <c r="F8885" s="7">
        <v>-9.7044738998139493E-2</v>
      </c>
    </row>
    <row r="8886" spans="4:6" x14ac:dyDescent="0.3">
      <c r="D8886" s="5">
        <f t="shared" si="140"/>
        <v>1300031169</v>
      </c>
      <c r="E8886" s="6">
        <v>0.6053741882605238</v>
      </c>
      <c r="F8886" s="7">
        <v>0.26728254712399535</v>
      </c>
    </row>
    <row r="8887" spans="4:6" x14ac:dyDescent="0.3">
      <c r="D8887" s="5">
        <f t="shared" si="140"/>
        <v>37426165</v>
      </c>
      <c r="E8887" s="6">
        <v>1.7427916189122868E-2</v>
      </c>
      <c r="F8887" s="7">
        <v>-2.1100292979611144</v>
      </c>
    </row>
    <row r="8888" spans="4:6" x14ac:dyDescent="0.3">
      <c r="D8888" s="5">
        <f t="shared" si="140"/>
        <v>564663588</v>
      </c>
      <c r="E8888" s="6">
        <v>0.26294197352877069</v>
      </c>
      <c r="F8888" s="7">
        <v>-0.63430170034726019</v>
      </c>
    </row>
    <row r="8889" spans="4:6" x14ac:dyDescent="0.3">
      <c r="D8889" s="5">
        <f t="shared" si="140"/>
        <v>1013608624</v>
      </c>
      <c r="E8889" s="6">
        <v>0.4719982971176489</v>
      </c>
      <c r="F8889" s="7">
        <v>-7.0247592859245117E-2</v>
      </c>
    </row>
    <row r="8890" spans="4:6" x14ac:dyDescent="0.3">
      <c r="D8890" s="5">
        <f t="shared" si="140"/>
        <v>1781959503</v>
      </c>
      <c r="E8890" s="6">
        <v>0.82978955687004097</v>
      </c>
      <c r="F8890" s="7">
        <v>0.95333396777266477</v>
      </c>
    </row>
    <row r="8891" spans="4:6" x14ac:dyDescent="0.3">
      <c r="D8891" s="5">
        <f t="shared" si="140"/>
        <v>1657172375</v>
      </c>
      <c r="E8891" s="6">
        <v>0.77168102215200762</v>
      </c>
      <c r="F8891" s="7">
        <v>0.74439431762823738</v>
      </c>
    </row>
    <row r="8892" spans="4:6" x14ac:dyDescent="0.3">
      <c r="D8892" s="5">
        <f t="shared" si="140"/>
        <v>1749346522</v>
      </c>
      <c r="E8892" s="6">
        <v>0.81460295414049455</v>
      </c>
      <c r="F8892" s="7">
        <v>0.89498689829205824</v>
      </c>
    </row>
    <row r="8893" spans="4:6" x14ac:dyDescent="0.3">
      <c r="D8893" s="5">
        <f t="shared" si="140"/>
        <v>1501479775</v>
      </c>
      <c r="E8893" s="6">
        <v>0.69918100554419771</v>
      </c>
      <c r="F8893" s="7">
        <v>0.52204645118906767</v>
      </c>
    </row>
    <row r="8894" spans="4:6" x14ac:dyDescent="0.3">
      <c r="D8894" s="5">
        <f t="shared" si="140"/>
        <v>357132775</v>
      </c>
      <c r="E8894" s="6">
        <v>0.16630290790116686</v>
      </c>
      <c r="F8894" s="7">
        <v>-0.96887849600661702</v>
      </c>
    </row>
    <row r="8895" spans="4:6" x14ac:dyDescent="0.3">
      <c r="D8895" s="5">
        <f t="shared" si="140"/>
        <v>1304947556</v>
      </c>
      <c r="E8895" s="6">
        <v>0.60766355936197891</v>
      </c>
      <c r="F8895" s="7">
        <v>0.27323460429035412</v>
      </c>
    </row>
    <row r="8896" spans="4:6" x14ac:dyDescent="0.3">
      <c r="D8896" s="5">
        <f t="shared" si="140"/>
        <v>1133141872</v>
      </c>
      <c r="E8896" s="6">
        <v>0.52766030330924341</v>
      </c>
      <c r="F8896" s="7">
        <v>6.9389742698126741E-2</v>
      </c>
    </row>
    <row r="8897" spans="4:6" x14ac:dyDescent="0.3">
      <c r="D8897" s="5">
        <f t="shared" si="140"/>
        <v>1482814222</v>
      </c>
      <c r="E8897" s="6">
        <v>0.69048918009781202</v>
      </c>
      <c r="F8897" s="7">
        <v>0.49723741504319341</v>
      </c>
    </row>
    <row r="8898" spans="4:6" x14ac:dyDescent="0.3">
      <c r="D8898" s="5">
        <f t="shared" si="140"/>
        <v>1295355652</v>
      </c>
      <c r="E8898" s="6">
        <v>0.60319698099344687</v>
      </c>
      <c r="F8898" s="7">
        <v>0.26163087511358551</v>
      </c>
    </row>
    <row r="8899" spans="4:6" x14ac:dyDescent="0.3">
      <c r="D8899" s="5">
        <f t="shared" ref="D8899:D8962" si="141">MOD(D8898*$B$4,$B$5)</f>
        <v>1978811640</v>
      </c>
      <c r="E8899" s="6">
        <v>0.92145597648011146</v>
      </c>
      <c r="F8899" s="7">
        <v>1.4149333214438291</v>
      </c>
    </row>
    <row r="8900" spans="4:6" x14ac:dyDescent="0.3">
      <c r="D8900" s="5">
        <f t="shared" si="141"/>
        <v>1291539527</v>
      </c>
      <c r="E8900" s="6">
        <v>0.60141995931176462</v>
      </c>
      <c r="F8900" s="7">
        <v>0.25702421320904245</v>
      </c>
    </row>
    <row r="8901" spans="4:6" x14ac:dyDescent="0.3">
      <c r="D8901" s="5">
        <f t="shared" si="141"/>
        <v>306751760</v>
      </c>
      <c r="E8901" s="6">
        <v>0.14284241957854704</v>
      </c>
      <c r="F8901" s="7">
        <v>-1.0676357758714936</v>
      </c>
    </row>
    <row r="8902" spans="4:6" x14ac:dyDescent="0.3">
      <c r="D8902" s="5">
        <f t="shared" si="141"/>
        <v>314460895</v>
      </c>
      <c r="E8902" s="6">
        <v>0.14643226531001949</v>
      </c>
      <c r="F8902" s="7">
        <v>-1.051858377705108</v>
      </c>
    </row>
    <row r="8903" spans="4:6" x14ac:dyDescent="0.3">
      <c r="D8903" s="5">
        <f t="shared" si="141"/>
        <v>927445549</v>
      </c>
      <c r="E8903" s="6">
        <v>0.43187548865738834</v>
      </c>
      <c r="F8903" s="7">
        <v>-0.17160131023695063</v>
      </c>
    </row>
    <row r="8904" spans="4:6" x14ac:dyDescent="0.3">
      <c r="D8904" s="5">
        <f t="shared" si="141"/>
        <v>132506770</v>
      </c>
      <c r="E8904" s="6">
        <v>6.1703273152656175E-2</v>
      </c>
      <c r="F8904" s="7">
        <v>-1.5406312972425396</v>
      </c>
    </row>
    <row r="8905" spans="4:6" x14ac:dyDescent="0.3">
      <c r="D8905" s="5">
        <f t="shared" si="141"/>
        <v>1027993904</v>
      </c>
      <c r="E8905" s="6">
        <v>0.4786969651269698</v>
      </c>
      <c r="F8905" s="7">
        <v>-5.3424192064050031E-2</v>
      </c>
    </row>
    <row r="8906" spans="4:6" x14ac:dyDescent="0.3">
      <c r="D8906" s="5">
        <f t="shared" si="141"/>
        <v>389108755</v>
      </c>
      <c r="E8906" s="6">
        <v>0.18119288392476074</v>
      </c>
      <c r="F8906" s="7">
        <v>-0.91082845363317355</v>
      </c>
    </row>
    <row r="8907" spans="4:6" x14ac:dyDescent="0.3">
      <c r="D8907" s="5">
        <f t="shared" si="141"/>
        <v>776735943</v>
      </c>
      <c r="E8907" s="6">
        <v>0.36169585945242633</v>
      </c>
      <c r="F8907" s="7">
        <v>-0.35392949924719525</v>
      </c>
    </row>
    <row r="8908" spans="4:6" x14ac:dyDescent="0.3">
      <c r="D8908" s="5">
        <f t="shared" si="141"/>
        <v>903711580</v>
      </c>
      <c r="E8908" s="6">
        <v>0.42082349808963343</v>
      </c>
      <c r="F8908" s="7">
        <v>-0.19978722078132269</v>
      </c>
    </row>
    <row r="8909" spans="4:6" x14ac:dyDescent="0.3">
      <c r="D8909" s="5">
        <f t="shared" si="141"/>
        <v>1226356669</v>
      </c>
      <c r="E8909" s="6">
        <v>0.57106682571681855</v>
      </c>
      <c r="F8909" s="7">
        <v>0.17909087283921357</v>
      </c>
    </row>
    <row r="8910" spans="4:6" x14ac:dyDescent="0.3">
      <c r="D8910" s="5">
        <f t="shared" si="141"/>
        <v>2076039744</v>
      </c>
      <c r="E8910" s="6">
        <v>0.96673134059340815</v>
      </c>
      <c r="F8910" s="7">
        <v>1.8347865732415567</v>
      </c>
    </row>
    <row r="8911" spans="4:6" x14ac:dyDescent="0.3">
      <c r="D8911" s="5">
        <f t="shared" si="141"/>
        <v>190095369</v>
      </c>
      <c r="E8911" s="6">
        <v>8.8520054322220432E-2</v>
      </c>
      <c r="F8911" s="7">
        <v>-1.3499247909826138</v>
      </c>
    </row>
    <row r="8912" spans="4:6" x14ac:dyDescent="0.3">
      <c r="D8912" s="5">
        <f t="shared" si="141"/>
        <v>2043417015</v>
      </c>
      <c r="E8912" s="6">
        <v>0.95154019859762884</v>
      </c>
      <c r="F8912" s="7">
        <v>1.6599743993050815</v>
      </c>
    </row>
    <row r="8913" spans="4:6" x14ac:dyDescent="0.3">
      <c r="D8913" s="5">
        <f t="shared" si="141"/>
        <v>1711340708</v>
      </c>
      <c r="E8913" s="6">
        <v>0.79690511785159368</v>
      </c>
      <c r="F8913" s="7">
        <v>0.8306174666416356</v>
      </c>
    </row>
    <row r="8914" spans="4:6" x14ac:dyDescent="0.3">
      <c r="D8914" s="5">
        <f t="shared" si="141"/>
        <v>873866719</v>
      </c>
      <c r="E8914" s="6">
        <v>0.40692590168390974</v>
      </c>
      <c r="F8914" s="7">
        <v>-0.23545989453757346</v>
      </c>
    </row>
    <row r="8915" spans="4:6" x14ac:dyDescent="0.3">
      <c r="D8915" s="5">
        <f t="shared" si="141"/>
        <v>1546598475</v>
      </c>
      <c r="E8915" s="6">
        <v>0.72019103748741653</v>
      </c>
      <c r="F8915" s="7">
        <v>0.58340911228780967</v>
      </c>
    </row>
    <row r="8916" spans="4:6" x14ac:dyDescent="0.3">
      <c r="D8916" s="5">
        <f t="shared" si="141"/>
        <v>733482417</v>
      </c>
      <c r="E8916" s="6">
        <v>0.34155436683590928</v>
      </c>
      <c r="F8916" s="7">
        <v>-0.40822467578889698</v>
      </c>
    </row>
    <row r="8917" spans="4:6" x14ac:dyDescent="0.3">
      <c r="D8917" s="5">
        <f t="shared" si="141"/>
        <v>366862918</v>
      </c>
      <c r="E8917" s="6">
        <v>0.17083385882045501</v>
      </c>
      <c r="F8917" s="7">
        <v>-0.95087522931258606</v>
      </c>
    </row>
    <row r="8918" spans="4:6" x14ac:dyDescent="0.3">
      <c r="D8918" s="5">
        <f t="shared" si="141"/>
        <v>689761616</v>
      </c>
      <c r="E8918" s="6">
        <v>0.32119528234116296</v>
      </c>
      <c r="F8918" s="7">
        <v>-0.464358992888251</v>
      </c>
    </row>
    <row r="8919" spans="4:6" x14ac:dyDescent="0.3">
      <c r="D8919" s="5">
        <f t="shared" si="141"/>
        <v>896502848</v>
      </c>
      <c r="E8919" s="6">
        <v>0.41746667066353066</v>
      </c>
      <c r="F8919" s="7">
        <v>-0.20837862943589164</v>
      </c>
    </row>
    <row r="8920" spans="4:6" x14ac:dyDescent="0.3">
      <c r="D8920" s="5">
        <f t="shared" si="141"/>
        <v>1146005111</v>
      </c>
      <c r="E8920" s="6">
        <v>0.53365021574650906</v>
      </c>
      <c r="F8920" s="7">
        <v>8.444885097529331E-2</v>
      </c>
    </row>
    <row r="8921" spans="4:6" x14ac:dyDescent="0.3">
      <c r="D8921" s="5">
        <f t="shared" si="141"/>
        <v>1781450008</v>
      </c>
      <c r="E8921" s="6">
        <v>0.82955230477224318</v>
      </c>
      <c r="F8921" s="7">
        <v>0.95239757182897899</v>
      </c>
    </row>
    <row r="8922" spans="4:6" x14ac:dyDescent="0.3">
      <c r="D8922" s="5">
        <f t="shared" si="141"/>
        <v>685659347</v>
      </c>
      <c r="E8922" s="6">
        <v>0.31928501447596125</v>
      </c>
      <c r="F8922" s="7">
        <v>-0.46969907482731132</v>
      </c>
    </row>
    <row r="8923" spans="4:6" x14ac:dyDescent="0.3">
      <c r="D8923" s="5">
        <f t="shared" si="141"/>
        <v>444371473</v>
      </c>
      <c r="E8923" s="6">
        <v>0.2069265923527317</v>
      </c>
      <c r="F8923" s="7">
        <v>-0.8171316724047788</v>
      </c>
    </row>
    <row r="8924" spans="4:6" x14ac:dyDescent="0.3">
      <c r="D8924" s="5">
        <f t="shared" si="141"/>
        <v>1188706947</v>
      </c>
      <c r="E8924" s="6">
        <v>0.5535348076871921</v>
      </c>
      <c r="F8924" s="7">
        <v>0.13459716321334655</v>
      </c>
    </row>
    <row r="8925" spans="4:6" x14ac:dyDescent="0.3">
      <c r="D8925" s="5">
        <f t="shared" si="141"/>
        <v>1457474444</v>
      </c>
      <c r="E8925" s="6">
        <v>0.67868942644325037</v>
      </c>
      <c r="F8925" s="7">
        <v>0.46403712547759823</v>
      </c>
    </row>
    <row r="8926" spans="4:6" x14ac:dyDescent="0.3">
      <c r="D8926" s="5">
        <f t="shared" si="141"/>
        <v>37126957</v>
      </c>
      <c r="E8926" s="6">
        <v>1.7288586606540333E-2</v>
      </c>
      <c r="F8926" s="7">
        <v>-2.1132757481456306</v>
      </c>
    </row>
    <row r="8927" spans="4:6" x14ac:dyDescent="0.3">
      <c r="D8927" s="5">
        <f t="shared" si="141"/>
        <v>1153979749</v>
      </c>
      <c r="E8927" s="6">
        <v>0.53736369594686073</v>
      </c>
      <c r="F8927" s="7">
        <v>9.3794239021411666E-2</v>
      </c>
    </row>
    <row r="8928" spans="4:6" x14ac:dyDescent="0.3">
      <c r="D8928" s="5">
        <f t="shared" si="141"/>
        <v>178144446</v>
      </c>
      <c r="E8928" s="6">
        <v>8.2954972128341881E-2</v>
      </c>
      <c r="F8928" s="7">
        <v>-1.3854662541641984</v>
      </c>
    </row>
    <row r="8929" spans="4:6" x14ac:dyDescent="0.3">
      <c r="D8929" s="5">
        <f t="shared" si="141"/>
        <v>686030278</v>
      </c>
      <c r="E8929" s="6">
        <v>0.31945774268308447</v>
      </c>
      <c r="F8929" s="7">
        <v>-0.46921567072469983</v>
      </c>
    </row>
    <row r="8930" spans="4:6" x14ac:dyDescent="0.3">
      <c r="D8930" s="5">
        <f t="shared" si="141"/>
        <v>1169712598</v>
      </c>
      <c r="E8930" s="6">
        <v>0.54468987467204211</v>
      </c>
      <c r="F8930" s="7">
        <v>0.11225622384404806</v>
      </c>
    </row>
    <row r="8931" spans="4:6" x14ac:dyDescent="0.3">
      <c r="D8931" s="5">
        <f t="shared" si="141"/>
        <v>1556771134</v>
      </c>
      <c r="E8931" s="6">
        <v>0.72492805097711088</v>
      </c>
      <c r="F8931" s="7">
        <v>0.59754451187808089</v>
      </c>
    </row>
    <row r="8932" spans="4:6" x14ac:dyDescent="0.3">
      <c r="D8932" s="5">
        <f t="shared" si="141"/>
        <v>4149843</v>
      </c>
      <c r="E8932" s="6">
        <v>1.9324212353047181E-3</v>
      </c>
      <c r="F8932" s="7">
        <v>-2.8889876546837074</v>
      </c>
    </row>
    <row r="8933" spans="4:6" x14ac:dyDescent="0.3">
      <c r="D8933" s="5">
        <f t="shared" si="141"/>
        <v>601092282</v>
      </c>
      <c r="E8933" s="6">
        <v>0.27990540608754882</v>
      </c>
      <c r="F8933" s="7">
        <v>-0.58312253846650886</v>
      </c>
    </row>
    <row r="8934" spans="4:6" x14ac:dyDescent="0.3">
      <c r="D8934" s="5">
        <f t="shared" si="141"/>
        <v>673989805</v>
      </c>
      <c r="E8934" s="6">
        <v>0.31385096052088862</v>
      </c>
      <c r="F8934" s="7">
        <v>-0.48496394552227862</v>
      </c>
    </row>
    <row r="8935" spans="4:6" x14ac:dyDescent="0.3">
      <c r="D8935" s="5">
        <f t="shared" si="141"/>
        <v>1932108752</v>
      </c>
      <c r="E8935" s="6">
        <v>0.89970824951278816</v>
      </c>
      <c r="F8935" s="7">
        <v>1.2798909213875478</v>
      </c>
    </row>
    <row r="8936" spans="4:6" x14ac:dyDescent="0.3">
      <c r="D8936" s="5">
        <f t="shared" si="141"/>
        <v>1754262229</v>
      </c>
      <c r="E8936" s="6">
        <v>0.81689200859227407</v>
      </c>
      <c r="F8936" s="7">
        <v>0.90358408609116536</v>
      </c>
    </row>
    <row r="8937" spans="4:6" x14ac:dyDescent="0.3">
      <c r="D8937" s="5">
        <f t="shared" si="141"/>
        <v>416887555</v>
      </c>
      <c r="E8937" s="6">
        <v>0.19412839570467211</v>
      </c>
      <c r="F8937" s="7">
        <v>-0.86278299322653251</v>
      </c>
    </row>
    <row r="8938" spans="4:6" x14ac:dyDescent="0.3">
      <c r="D8938" s="5">
        <f t="shared" si="141"/>
        <v>1657395015</v>
      </c>
      <c r="E8938" s="6">
        <v>0.7717846969811103</v>
      </c>
      <c r="F8938" s="7">
        <v>0.74473719983842734</v>
      </c>
    </row>
    <row r="8939" spans="4:6" x14ac:dyDescent="0.3">
      <c r="D8939" s="5">
        <f t="shared" si="141"/>
        <v>1758983727</v>
      </c>
      <c r="E8939" s="6">
        <v>0.81909062743102257</v>
      </c>
      <c r="F8939" s="7">
        <v>0.91190496982842517</v>
      </c>
    </row>
    <row r="8940" spans="4:6" x14ac:dyDescent="0.3">
      <c r="D8940" s="5">
        <f t="shared" si="141"/>
        <v>695050931</v>
      </c>
      <c r="E8940" s="6">
        <v>0.32365831157533292</v>
      </c>
      <c r="F8940" s="7">
        <v>-0.4574931522077173</v>
      </c>
    </row>
    <row r="8941" spans="4:6" x14ac:dyDescent="0.3">
      <c r="D8941" s="5">
        <f t="shared" si="141"/>
        <v>666473220</v>
      </c>
      <c r="E8941" s="6">
        <v>0.3103507778703708</v>
      </c>
      <c r="F8941" s="7">
        <v>-0.49485630560669808</v>
      </c>
    </row>
    <row r="8942" spans="4:6" x14ac:dyDescent="0.3">
      <c r="D8942" s="5">
        <f t="shared" si="141"/>
        <v>2023770560</v>
      </c>
      <c r="E8942" s="6">
        <v>0.94239160506277497</v>
      </c>
      <c r="F8942" s="7">
        <v>1.5751718201143434</v>
      </c>
    </row>
    <row r="8943" spans="4:6" x14ac:dyDescent="0.3">
      <c r="D8943" s="5">
        <f t="shared" si="141"/>
        <v>397599730</v>
      </c>
      <c r="E8943" s="6">
        <v>0.18514680227744096</v>
      </c>
      <c r="F8943" s="7">
        <v>-0.89592353298162397</v>
      </c>
    </row>
    <row r="8944" spans="4:6" x14ac:dyDescent="0.3">
      <c r="D8944" s="5">
        <f t="shared" si="141"/>
        <v>475213591</v>
      </c>
      <c r="E8944" s="6">
        <v>0.22128857273728453</v>
      </c>
      <c r="F8944" s="7">
        <v>-0.76784858615410922</v>
      </c>
    </row>
    <row r="8945" spans="4:6" x14ac:dyDescent="0.3">
      <c r="D8945" s="5">
        <f t="shared" si="141"/>
        <v>1762417554</v>
      </c>
      <c r="E8945" s="6">
        <v>0.82068962773372389</v>
      </c>
      <c r="F8945" s="7">
        <v>0.91799641156078915</v>
      </c>
    </row>
    <row r="8946" spans="4:6" x14ac:dyDescent="0.3">
      <c r="D8946" s="5">
        <f t="shared" si="141"/>
        <v>1093073229</v>
      </c>
      <c r="E8946" s="6">
        <v>0.50900188741181218</v>
      </c>
      <c r="F8946" s="7">
        <v>2.2566300634552148E-2</v>
      </c>
    </row>
    <row r="8947" spans="4:6" x14ac:dyDescent="0.3">
      <c r="D8947" s="5">
        <f t="shared" si="141"/>
        <v>64630269</v>
      </c>
      <c r="E8947" s="6">
        <v>3.0095814289614387E-2</v>
      </c>
      <c r="F8947" s="7">
        <v>-1.8793873042137097</v>
      </c>
    </row>
    <row r="8948" spans="4:6" x14ac:dyDescent="0.3">
      <c r="D8948" s="5">
        <f t="shared" si="141"/>
        <v>1621459455</v>
      </c>
      <c r="E8948" s="6">
        <v>0.75505089783580126</v>
      </c>
      <c r="F8948" s="7">
        <v>0.69047073997854314</v>
      </c>
    </row>
    <row r="8949" spans="4:6" x14ac:dyDescent="0.3">
      <c r="D8949" s="5">
        <f t="shared" si="141"/>
        <v>132870096</v>
      </c>
      <c r="E8949" s="6">
        <v>6.1872460005686115E-2</v>
      </c>
      <c r="F8949" s="7">
        <v>-1.5392432605476432</v>
      </c>
    </row>
    <row r="8950" spans="4:6" x14ac:dyDescent="0.3">
      <c r="D8950" s="5">
        <f t="shared" si="141"/>
        <v>1386234074</v>
      </c>
      <c r="E8950" s="6">
        <v>0.6455155440098751</v>
      </c>
      <c r="F8950" s="7">
        <v>0.37324123081256116</v>
      </c>
    </row>
    <row r="8951" spans="4:6" x14ac:dyDescent="0.3">
      <c r="D8951" s="5">
        <f t="shared" si="141"/>
        <v>1462029181</v>
      </c>
      <c r="E8951" s="6">
        <v>0.68081039113999375</v>
      </c>
      <c r="F8951" s="7">
        <v>0.46996612787425041</v>
      </c>
    </row>
    <row r="8952" spans="4:6" x14ac:dyDescent="0.3">
      <c r="D8952" s="5">
        <f t="shared" si="141"/>
        <v>855504690</v>
      </c>
      <c r="E8952" s="6">
        <v>0.3983754156142244</v>
      </c>
      <c r="F8952" s="7">
        <v>-0.25755439334836605</v>
      </c>
    </row>
    <row r="8953" spans="4:6" x14ac:dyDescent="0.3">
      <c r="D8953" s="5">
        <f t="shared" si="141"/>
        <v>2103842827</v>
      </c>
      <c r="E8953" s="6">
        <v>0.97967816002636976</v>
      </c>
      <c r="F8953" s="7">
        <v>2.0471467298758461</v>
      </c>
    </row>
    <row r="8954" spans="4:6" x14ac:dyDescent="0.3">
      <c r="D8954" s="5">
        <f t="shared" si="141"/>
        <v>95435487</v>
      </c>
      <c r="E8954" s="6">
        <v>4.444061177264956E-2</v>
      </c>
      <c r="F8954" s="7">
        <v>-1.7013290094723283</v>
      </c>
    </row>
    <row r="8955" spans="4:6" x14ac:dyDescent="0.3">
      <c r="D8955" s="5">
        <f t="shared" si="141"/>
        <v>413970162</v>
      </c>
      <c r="E8955" s="6">
        <v>0.19276987872344431</v>
      </c>
      <c r="F8955" s="7">
        <v>-0.86773438517790813</v>
      </c>
    </row>
    <row r="8956" spans="4:6" x14ac:dyDescent="0.3">
      <c r="D8956" s="5">
        <f t="shared" si="141"/>
        <v>418354567</v>
      </c>
      <c r="E8956" s="6">
        <v>0.19481152640172422</v>
      </c>
      <c r="F8956" s="7">
        <v>-0.86030116148131053</v>
      </c>
    </row>
    <row r="8957" spans="4:6" x14ac:dyDescent="0.3">
      <c r="D8957" s="5">
        <f t="shared" si="141"/>
        <v>1604570916</v>
      </c>
      <c r="E8957" s="6">
        <v>0.74718655901699005</v>
      </c>
      <c r="F8957" s="7">
        <v>0.66566244664576824</v>
      </c>
    </row>
    <row r="8958" spans="4:6" x14ac:dyDescent="0.3">
      <c r="D8958" s="5">
        <f t="shared" si="141"/>
        <v>949989887</v>
      </c>
      <c r="E8958" s="6">
        <v>0.44237351412174619</v>
      </c>
      <c r="F8958" s="7">
        <v>-0.1449542058670584</v>
      </c>
    </row>
    <row r="8959" spans="4:6" x14ac:dyDescent="0.3">
      <c r="D8959" s="5">
        <f t="shared" si="141"/>
        <v>1743520986</v>
      </c>
      <c r="E8959" s="6">
        <v>0.81189022754495055</v>
      </c>
      <c r="F8959" s="7">
        <v>0.88488335749055735</v>
      </c>
    </row>
    <row r="8960" spans="4:6" x14ac:dyDescent="0.3">
      <c r="D8960" s="5">
        <f t="shared" si="141"/>
        <v>1617389276</v>
      </c>
      <c r="E8960" s="6">
        <v>0.75315557304132319</v>
      </c>
      <c r="F8960" s="7">
        <v>0.68445348227042435</v>
      </c>
    </row>
    <row r="8961" spans="4:6" x14ac:dyDescent="0.3">
      <c r="D8961" s="5">
        <f t="shared" si="141"/>
        <v>1229755111</v>
      </c>
      <c r="E8961" s="6">
        <v>0.57264934859485306</v>
      </c>
      <c r="F8961" s="7">
        <v>0.18312326345657215</v>
      </c>
    </row>
    <row r="8962" spans="4:6" x14ac:dyDescent="0.3">
      <c r="D8962" s="5">
        <f t="shared" si="141"/>
        <v>765992707</v>
      </c>
      <c r="E8962" s="6">
        <v>0.35669315034215632</v>
      </c>
      <c r="F8962" s="7">
        <v>-0.36731200450266099</v>
      </c>
    </row>
    <row r="8963" spans="4:6" x14ac:dyDescent="0.3">
      <c r="D8963" s="5">
        <f t="shared" ref="D8963:D9026" si="142">MOD(D8962*$B$4,$B$5)</f>
        <v>2008009198</v>
      </c>
      <c r="E8963" s="6">
        <v>0.93505214893729627</v>
      </c>
      <c r="F8963" s="7">
        <v>1.5145133041158199</v>
      </c>
    </row>
    <row r="8964" spans="4:6" x14ac:dyDescent="0.3">
      <c r="D8964" s="5">
        <f t="shared" si="142"/>
        <v>1937589313</v>
      </c>
      <c r="E8964" s="6">
        <v>0.90226033460559352</v>
      </c>
      <c r="F8964" s="7">
        <v>1.2945389315668199</v>
      </c>
    </row>
    <row r="8965" spans="4:6" x14ac:dyDescent="0.3">
      <c r="D8965" s="5">
        <f t="shared" si="142"/>
        <v>18450032</v>
      </c>
      <c r="E8965" s="6">
        <v>8.5914656599904091E-3</v>
      </c>
      <c r="F8965" s="7">
        <v>-2.3827698902429613</v>
      </c>
    </row>
    <row r="8966" spans="4:6" x14ac:dyDescent="0.3">
      <c r="D8966" s="5">
        <f t="shared" si="142"/>
        <v>1543264814</v>
      </c>
      <c r="E8966" s="6">
        <v>0.71863868061326319</v>
      </c>
      <c r="F8966" s="7">
        <v>0.57880221148421218</v>
      </c>
    </row>
    <row r="8967" spans="4:6" x14ac:dyDescent="0.3">
      <c r="D8967" s="5">
        <f t="shared" si="142"/>
        <v>875605811</v>
      </c>
      <c r="E8967" s="6">
        <v>0.40773572950413051</v>
      </c>
      <c r="F8967" s="7">
        <v>-0.23337340988277192</v>
      </c>
    </row>
    <row r="8968" spans="4:6" x14ac:dyDescent="0.3">
      <c r="D8968" s="5">
        <f t="shared" si="142"/>
        <v>1742446174</v>
      </c>
      <c r="E8968" s="6">
        <v>0.81138972920495056</v>
      </c>
      <c r="F8968" s="7">
        <v>0.88302911383345983</v>
      </c>
    </row>
    <row r="8969" spans="4:6" x14ac:dyDescent="0.3">
      <c r="D8969" s="5">
        <f t="shared" si="142"/>
        <v>1274746752</v>
      </c>
      <c r="E8969" s="6">
        <v>0.59360021408051278</v>
      </c>
      <c r="F8969" s="7">
        <v>0.23681595687433629</v>
      </c>
    </row>
    <row r="8970" spans="4:6" x14ac:dyDescent="0.3">
      <c r="D8970" s="5">
        <f t="shared" si="142"/>
        <v>1451528301</v>
      </c>
      <c r="E8970" s="6">
        <v>0.67592053783677564</v>
      </c>
      <c r="F8970" s="7">
        <v>0.45632133481030746</v>
      </c>
    </row>
    <row r="8971" spans="4:6" x14ac:dyDescent="0.3">
      <c r="D8971" s="5">
        <f t="shared" si="142"/>
        <v>773666902</v>
      </c>
      <c r="E8971" s="6">
        <v>0.3602667258682351</v>
      </c>
      <c r="F8971" s="7">
        <v>-0.35774593783037117</v>
      </c>
    </row>
    <row r="8972" spans="4:6" x14ac:dyDescent="0.3">
      <c r="D8972" s="5">
        <f t="shared" si="142"/>
        <v>934405112</v>
      </c>
      <c r="E8972" s="6">
        <v>0.4351162877260859</v>
      </c>
      <c r="F8972" s="7">
        <v>-0.16336307336184214</v>
      </c>
    </row>
    <row r="8973" spans="4:6" x14ac:dyDescent="0.3">
      <c r="D8973" s="5">
        <f t="shared" si="142"/>
        <v>1070123411</v>
      </c>
      <c r="E8973" s="6">
        <v>0.49831504560850098</v>
      </c>
      <c r="F8973" s="7">
        <v>-4.2235668761898722E-3</v>
      </c>
    </row>
    <row r="8974" spans="4:6" x14ac:dyDescent="0.3">
      <c r="D8974" s="5">
        <f t="shared" si="142"/>
        <v>355527443</v>
      </c>
      <c r="E8974" s="6">
        <v>0.16555536693479433</v>
      </c>
      <c r="F8974" s="7">
        <v>-0.97187902875480769</v>
      </c>
    </row>
    <row r="8975" spans="4:6" x14ac:dyDescent="0.3">
      <c r="D8975" s="5">
        <f t="shared" si="142"/>
        <v>1123377876</v>
      </c>
      <c r="E8975" s="6">
        <v>0.5231135883583814</v>
      </c>
      <c r="F8975" s="7">
        <v>5.7969625351107099E-2</v>
      </c>
    </row>
    <row r="8976" spans="4:6" x14ac:dyDescent="0.3">
      <c r="D8976" s="5">
        <f t="shared" si="142"/>
        <v>463881999</v>
      </c>
      <c r="E8976" s="6">
        <v>0.21601188901440416</v>
      </c>
      <c r="F8976" s="7">
        <v>-0.78573325224162527</v>
      </c>
    </row>
    <row r="8977" spans="4:6" x14ac:dyDescent="0.3">
      <c r="D8977" s="5">
        <f t="shared" si="142"/>
        <v>235986460</v>
      </c>
      <c r="E8977" s="6">
        <v>0.10988975885313913</v>
      </c>
      <c r="F8977" s="7">
        <v>-1.227114609127044</v>
      </c>
    </row>
    <row r="8978" spans="4:6" x14ac:dyDescent="0.3">
      <c r="D8978" s="5">
        <f t="shared" si="142"/>
        <v>1049146972</v>
      </c>
      <c r="E8978" s="6">
        <v>0.48854713001153166</v>
      </c>
      <c r="F8978" s="7">
        <v>-2.8712032192304719E-2</v>
      </c>
    </row>
    <row r="8979" spans="4:6" x14ac:dyDescent="0.3">
      <c r="D8979" s="5">
        <f t="shared" si="142"/>
        <v>1414121858</v>
      </c>
      <c r="E8979" s="6">
        <v>0.65850180541956971</v>
      </c>
      <c r="F8979" s="7">
        <v>0.40837771840634918</v>
      </c>
    </row>
    <row r="8980" spans="4:6" x14ac:dyDescent="0.3">
      <c r="D8980" s="5">
        <f t="shared" si="142"/>
        <v>1161003976</v>
      </c>
      <c r="E8980" s="6">
        <v>0.54063460653706885</v>
      </c>
      <c r="F8980" s="7">
        <v>0.10203261527374313</v>
      </c>
    </row>
    <row r="8981" spans="4:6" x14ac:dyDescent="0.3">
      <c r="D8981" s="5">
        <f t="shared" si="142"/>
        <v>2089673384</v>
      </c>
      <c r="E8981" s="6">
        <v>0.97307999895241115</v>
      </c>
      <c r="F8981" s="7">
        <v>1.9281216063011206</v>
      </c>
    </row>
    <row r="8982" spans="4:6" x14ac:dyDescent="0.3">
      <c r="D8982" s="5">
        <f t="shared" si="142"/>
        <v>1169535827</v>
      </c>
      <c r="E8982" s="6">
        <v>0.54460755926054671</v>
      </c>
      <c r="F8982" s="7">
        <v>0.11204858796457838</v>
      </c>
    </row>
    <row r="8983" spans="4:6" x14ac:dyDescent="0.3">
      <c r="D8983" s="5">
        <f t="shared" si="142"/>
        <v>1613792781</v>
      </c>
      <c r="E8983" s="6">
        <v>0.75148082454826759</v>
      </c>
      <c r="F8983" s="7">
        <v>0.67915706093113914</v>
      </c>
    </row>
    <row r="8984" spans="4:6" x14ac:dyDescent="0.3">
      <c r="D8984" s="5">
        <f t="shared" si="142"/>
        <v>1569520373</v>
      </c>
      <c r="E8984" s="6">
        <v>0.73086487802757405</v>
      </c>
      <c r="F8984" s="7">
        <v>0.61543081852215775</v>
      </c>
    </row>
    <row r="8985" spans="4:6" x14ac:dyDescent="0.3">
      <c r="D8985" s="5">
        <f t="shared" si="142"/>
        <v>1242342570</v>
      </c>
      <c r="E8985" s="6">
        <v>0.57851084096218541</v>
      </c>
      <c r="F8985" s="7">
        <v>0.19808530994180215</v>
      </c>
    </row>
    <row r="8986" spans="4:6" x14ac:dyDescent="0.3">
      <c r="D8986" s="5">
        <f t="shared" si="142"/>
        <v>637353995</v>
      </c>
      <c r="E8986" s="6">
        <v>0.29679108205883864</v>
      </c>
      <c r="F8986" s="7">
        <v>-0.53365223143891538</v>
      </c>
    </row>
    <row r="8987" spans="4:6" x14ac:dyDescent="0.3">
      <c r="D8987" s="5">
        <f t="shared" si="142"/>
        <v>863965723</v>
      </c>
      <c r="E8987" s="6">
        <v>0.40231539113662707</v>
      </c>
      <c r="F8987" s="7">
        <v>-0.24735850812832985</v>
      </c>
    </row>
    <row r="8988" spans="4:6" x14ac:dyDescent="0.3">
      <c r="D8988" s="5">
        <f t="shared" si="142"/>
        <v>356990193</v>
      </c>
      <c r="E8988" s="6">
        <v>0.16623651298343811</v>
      </c>
      <c r="F8988" s="7">
        <v>-0.96914464353097196</v>
      </c>
    </row>
    <row r="8989" spans="4:6" x14ac:dyDescent="0.3">
      <c r="D8989" s="5">
        <f t="shared" si="142"/>
        <v>864822775</v>
      </c>
      <c r="E8989" s="6">
        <v>0.40271448707460844</v>
      </c>
      <c r="F8989" s="7">
        <v>-0.24632717648554336</v>
      </c>
    </row>
    <row r="8990" spans="4:6" x14ac:dyDescent="0.3">
      <c r="D8990" s="5">
        <f t="shared" si="142"/>
        <v>925557992</v>
      </c>
      <c r="E8990" s="6">
        <v>0.43099652643408304</v>
      </c>
      <c r="F8990" s="7">
        <v>-0.17383765199214787</v>
      </c>
    </row>
    <row r="8991" spans="4:6" x14ac:dyDescent="0.3">
      <c r="D8991" s="5">
        <f t="shared" si="142"/>
        <v>1360039644</v>
      </c>
      <c r="E8991" s="6">
        <v>0.63331781200442261</v>
      </c>
      <c r="F8991" s="7">
        <v>0.3406535963875969</v>
      </c>
    </row>
    <row r="8992" spans="4:6" x14ac:dyDescent="0.3">
      <c r="D8992" s="5">
        <f t="shared" si="142"/>
        <v>1898566734</v>
      </c>
      <c r="E8992" s="6">
        <v>0.88408903021746221</v>
      </c>
      <c r="F8992" s="7">
        <v>1.1956787690490518</v>
      </c>
    </row>
    <row r="8993" spans="4:6" x14ac:dyDescent="0.3">
      <c r="D8993" s="5">
        <f t="shared" si="142"/>
        <v>1850181189</v>
      </c>
      <c r="E8993" s="6">
        <v>0.86155775502469178</v>
      </c>
      <c r="F8993" s="7">
        <v>1.0873447243497207</v>
      </c>
    </row>
    <row r="8994" spans="4:6" x14ac:dyDescent="0.3">
      <c r="D8994" s="5">
        <f t="shared" si="142"/>
        <v>546262783</v>
      </c>
      <c r="E8994" s="6">
        <v>0.25437343097699194</v>
      </c>
      <c r="F8994" s="7">
        <v>-0.66079021012738137</v>
      </c>
    </row>
    <row r="8995" spans="4:6" x14ac:dyDescent="0.3">
      <c r="D8995" s="5">
        <f t="shared" si="142"/>
        <v>1846580327</v>
      </c>
      <c r="E8995" s="6">
        <v>0.85988097298879262</v>
      </c>
      <c r="F8995" s="7">
        <v>1.0797847267132916</v>
      </c>
    </row>
    <row r="8996" spans="4:6" x14ac:dyDescent="0.3">
      <c r="D8996" s="5">
        <f t="shared" si="142"/>
        <v>675228588</v>
      </c>
      <c r="E8996" s="6">
        <v>0.3144278138079008</v>
      </c>
      <c r="F8996" s="7">
        <v>-0.48333819034486375</v>
      </c>
    </row>
    <row r="8997" spans="4:6" x14ac:dyDescent="0.3">
      <c r="D8997" s="5">
        <f t="shared" si="142"/>
        <v>1599860829</v>
      </c>
      <c r="E8997" s="6">
        <v>0.7449932538391959</v>
      </c>
      <c r="F8997" s="7">
        <v>0.65881668399204962</v>
      </c>
    </row>
    <row r="8998" spans="4:6" x14ac:dyDescent="0.3">
      <c r="D8998" s="5">
        <f t="shared" si="142"/>
        <v>1222646892</v>
      </c>
      <c r="E8998" s="6">
        <v>0.56933932618176497</v>
      </c>
      <c r="F8998" s="7">
        <v>0.17469239011411536</v>
      </c>
    </row>
    <row r="8999" spans="4:6" x14ac:dyDescent="0.3">
      <c r="D8999" s="5">
        <f t="shared" si="142"/>
        <v>1242536878</v>
      </c>
      <c r="E8999" s="6">
        <v>0.57860132267568387</v>
      </c>
      <c r="F8999" s="7">
        <v>0.19831661284374619</v>
      </c>
    </row>
    <row r="9000" spans="4:6" x14ac:dyDescent="0.3">
      <c r="D9000" s="5">
        <f t="shared" si="142"/>
        <v>1426860875</v>
      </c>
      <c r="E9000" s="6">
        <v>0.66443387248034946</v>
      </c>
      <c r="F9000" s="7">
        <v>0.42459456593310024</v>
      </c>
    </row>
    <row r="9001" spans="4:6" x14ac:dyDescent="0.3">
      <c r="D9001" s="5">
        <f t="shared" si="142"/>
        <v>1905770541</v>
      </c>
      <c r="E9001" s="6">
        <v>0.88744356426172288</v>
      </c>
      <c r="F9001" s="7">
        <v>1.213044332308564</v>
      </c>
    </row>
    <row r="9002" spans="4:6" x14ac:dyDescent="0.3">
      <c r="D9002" s="5">
        <f t="shared" si="142"/>
        <v>1692798072</v>
      </c>
      <c r="E9002" s="6">
        <v>0.78827053009371317</v>
      </c>
      <c r="F9002" s="7">
        <v>0.80043477478508396</v>
      </c>
    </row>
    <row r="9003" spans="4:6" x14ac:dyDescent="0.3">
      <c r="D9003" s="5">
        <f t="shared" si="142"/>
        <v>1302965162</v>
      </c>
      <c r="E9003" s="6">
        <v>0.60674043521912813</v>
      </c>
      <c r="F9003" s="7">
        <v>0.27083345268518183</v>
      </c>
    </row>
    <row r="9004" spans="4:6" x14ac:dyDescent="0.3">
      <c r="D9004" s="5">
        <f t="shared" si="142"/>
        <v>2077765213</v>
      </c>
      <c r="E9004" s="6">
        <v>0.96753482470990604</v>
      </c>
      <c r="F9004" s="7">
        <v>1.8457373544216191</v>
      </c>
    </row>
    <row r="9005" spans="4:6" x14ac:dyDescent="0.3">
      <c r="D9005" s="5">
        <f t="shared" si="142"/>
        <v>1875830882</v>
      </c>
      <c r="E9005" s="6">
        <v>0.87350182409724386</v>
      </c>
      <c r="F9005" s="7">
        <v>1.1431017403480799</v>
      </c>
    </row>
    <row r="9006" spans="4:6" x14ac:dyDescent="0.3">
      <c r="D9006" s="5">
        <f t="shared" si="142"/>
        <v>1732012914</v>
      </c>
      <c r="E9006" s="6">
        <v>0.8065313639180095</v>
      </c>
      <c r="F9006" s="7">
        <v>0.86518497236140457</v>
      </c>
    </row>
    <row r="9007" spans="4:6" x14ac:dyDescent="0.3">
      <c r="D9007" s="5">
        <f t="shared" si="142"/>
        <v>162026690</v>
      </c>
      <c r="E9007" s="6">
        <v>7.5449557113879878E-2</v>
      </c>
      <c r="F9007" s="7">
        <v>-1.4363628649394857</v>
      </c>
    </row>
    <row r="9008" spans="4:6" x14ac:dyDescent="0.3">
      <c r="D9008" s="5">
        <f t="shared" si="142"/>
        <v>54910616</v>
      </c>
      <c r="E9008" s="6">
        <v>2.5569748157234628E-2</v>
      </c>
      <c r="F9008" s="7">
        <v>-1.9503073570434761</v>
      </c>
    </row>
    <row r="9009" spans="4:6" x14ac:dyDescent="0.3">
      <c r="D9009" s="5">
        <f t="shared" si="142"/>
        <v>595524538</v>
      </c>
      <c r="E9009" s="6">
        <v>0.27731272324669426</v>
      </c>
      <c r="F9009" s="7">
        <v>-0.59084325989236508</v>
      </c>
    </row>
    <row r="9010" spans="4:6" x14ac:dyDescent="0.3">
      <c r="D9010" s="5">
        <f t="shared" si="142"/>
        <v>348875056</v>
      </c>
      <c r="E9010" s="6">
        <v>0.16245760783782007</v>
      </c>
      <c r="F9010" s="7">
        <v>-0.9844074516328355</v>
      </c>
    </row>
    <row r="9011" spans="4:6" x14ac:dyDescent="0.3">
      <c r="D9011" s="5">
        <f t="shared" si="142"/>
        <v>2128552049</v>
      </c>
      <c r="E9011" s="6">
        <v>0.99118428816197834</v>
      </c>
      <c r="F9011" s="7">
        <v>2.3732688784297697</v>
      </c>
    </row>
    <row r="9012" spans="4:6" x14ac:dyDescent="0.3">
      <c r="D9012" s="5">
        <f t="shared" si="142"/>
        <v>980866564</v>
      </c>
      <c r="E9012" s="6">
        <v>0.45675158729474208</v>
      </c>
      <c r="F9012" s="7">
        <v>-0.10862091064625086</v>
      </c>
    </row>
    <row r="9013" spans="4:6" x14ac:dyDescent="0.3">
      <c r="D9013" s="5">
        <f t="shared" si="142"/>
        <v>1837945435</v>
      </c>
      <c r="E9013" s="6">
        <v>0.85586003806056454</v>
      </c>
      <c r="F9013" s="7">
        <v>1.0619025576180161</v>
      </c>
    </row>
    <row r="9014" spans="4:6" x14ac:dyDescent="0.3">
      <c r="D9014" s="5">
        <f t="shared" si="142"/>
        <v>472184374</v>
      </c>
      <c r="E9014" s="6">
        <v>0.21987798364821634</v>
      </c>
      <c r="F9014" s="7">
        <v>-0.77260536689820225</v>
      </c>
    </row>
    <row r="9015" spans="4:6" x14ac:dyDescent="0.3">
      <c r="D9015" s="5">
        <f t="shared" si="142"/>
        <v>1567971743</v>
      </c>
      <c r="E9015" s="6">
        <v>0.73014374098753909</v>
      </c>
      <c r="F9015" s="7">
        <v>0.61324777731680036</v>
      </c>
    </row>
    <row r="9016" spans="4:6" x14ac:dyDescent="0.3">
      <c r="D9016" s="5">
        <f t="shared" si="142"/>
        <v>1650351485</v>
      </c>
      <c r="E9016" s="6">
        <v>0.76850479773106495</v>
      </c>
      <c r="F9016" s="7">
        <v>0.73393163639325032</v>
      </c>
    </row>
    <row r="9017" spans="4:6" x14ac:dyDescent="0.3">
      <c r="D9017" s="5">
        <f t="shared" si="142"/>
        <v>1063163323</v>
      </c>
      <c r="E9017" s="6">
        <v>0.49507400206762736</v>
      </c>
      <c r="F9017" s="7">
        <v>-1.2347959477441422E-2</v>
      </c>
    </row>
    <row r="9018" spans="4:6" x14ac:dyDescent="0.3">
      <c r="D9018" s="5">
        <f t="shared" si="142"/>
        <v>1540052174</v>
      </c>
      <c r="E9018" s="6">
        <v>0.71714267853381364</v>
      </c>
      <c r="F9018" s="7">
        <v>0.57437414817286669</v>
      </c>
    </row>
    <row r="9019" spans="4:6" x14ac:dyDescent="0.3">
      <c r="D9019" s="5">
        <f t="shared" si="142"/>
        <v>417082955</v>
      </c>
      <c r="E9019" s="6">
        <v>0.19421938592029678</v>
      </c>
      <c r="F9019" s="7">
        <v>-0.86245211677827205</v>
      </c>
    </row>
    <row r="9020" spans="4:6" x14ac:dyDescent="0.3">
      <c r="D9020" s="5">
        <f t="shared" si="142"/>
        <v>352130180</v>
      </c>
      <c r="E9020" s="6">
        <v>0.16397339307141806</v>
      </c>
      <c r="F9020" s="7">
        <v>-0.97825790037669424</v>
      </c>
    </row>
    <row r="9021" spans="4:6" x14ac:dyDescent="0.3">
      <c r="D9021" s="5">
        <f t="shared" si="142"/>
        <v>342852775</v>
      </c>
      <c r="E9021" s="6">
        <v>0.15965326471221938</v>
      </c>
      <c r="F9021" s="7">
        <v>-0.99588396042155902</v>
      </c>
    </row>
    <row r="9022" spans="4:6" x14ac:dyDescent="0.3">
      <c r="D9022" s="5">
        <f t="shared" si="142"/>
        <v>1337318243</v>
      </c>
      <c r="E9022" s="6">
        <v>0.62273733515547336</v>
      </c>
      <c r="F9022" s="7">
        <v>0.31267797609596065</v>
      </c>
    </row>
    <row r="9023" spans="4:6" x14ac:dyDescent="0.3">
      <c r="D9023" s="5">
        <f t="shared" si="142"/>
        <v>330479033</v>
      </c>
      <c r="E9023" s="6">
        <v>0.15389129207831928</v>
      </c>
      <c r="F9023" s="7">
        <v>-1.0198858857673989</v>
      </c>
    </row>
    <row r="9024" spans="4:6" x14ac:dyDescent="0.3">
      <c r="D9024" s="5">
        <f t="shared" si="142"/>
        <v>1044872027</v>
      </c>
      <c r="E9024" s="6">
        <v>0.48655645361780792</v>
      </c>
      <c r="F9024" s="7">
        <v>-3.3704353650396007E-2</v>
      </c>
    </row>
    <row r="9025" spans="4:6" x14ac:dyDescent="0.3">
      <c r="D9025" s="5">
        <f t="shared" si="142"/>
        <v>1216681875</v>
      </c>
      <c r="E9025" s="6">
        <v>0.5665616486841456</v>
      </c>
      <c r="F9025" s="7">
        <v>0.16762703328318423</v>
      </c>
    </row>
    <row r="9026" spans="4:6" x14ac:dyDescent="0.3">
      <c r="D9026" s="5">
        <f t="shared" si="142"/>
        <v>1068009969</v>
      </c>
      <c r="E9026" s="6">
        <v>0.4973308974852142</v>
      </c>
      <c r="F9026" s="7">
        <v>-6.6904977453065596E-3</v>
      </c>
    </row>
    <row r="9027" spans="4:6" x14ac:dyDescent="0.3">
      <c r="D9027" s="5">
        <f t="shared" ref="D9027:D9090" si="143">MOD(D9026*$B$4,$B$5)</f>
        <v>1416783717</v>
      </c>
      <c r="E9027" s="6">
        <v>0.6597413301092957</v>
      </c>
      <c r="F9027" s="7">
        <v>0.41175727527331135</v>
      </c>
    </row>
    <row r="9028" spans="4:6" x14ac:dyDescent="0.3">
      <c r="D9028" s="5">
        <f t="shared" si="143"/>
        <v>802580945</v>
      </c>
      <c r="E9028" s="6">
        <v>0.3737308763654259</v>
      </c>
      <c r="F9028" s="7">
        <v>-0.32198804315824342</v>
      </c>
    </row>
    <row r="9029" spans="4:6" x14ac:dyDescent="0.3">
      <c r="D9029" s="5">
        <f t="shared" si="143"/>
        <v>779804215</v>
      </c>
      <c r="E9029" s="6">
        <v>0.36312463494308722</v>
      </c>
      <c r="F9029" s="7">
        <v>-0.3501191631289558</v>
      </c>
    </row>
    <row r="9030" spans="4:6" x14ac:dyDescent="0.3">
      <c r="D9030" s="5">
        <f t="shared" si="143"/>
        <v>835897649</v>
      </c>
      <c r="E9030" s="6">
        <v>0.38924517565336558</v>
      </c>
      <c r="F9030" s="7">
        <v>-0.2812869076154591</v>
      </c>
    </row>
    <row r="9031" spans="4:6" x14ac:dyDescent="0.3">
      <c r="D9031" s="5">
        <f t="shared" si="143"/>
        <v>545171396</v>
      </c>
      <c r="E9031" s="6">
        <v>0.25386521430114772</v>
      </c>
      <c r="F9031" s="7">
        <v>-0.66237576943920362</v>
      </c>
    </row>
    <row r="9032" spans="4:6" x14ac:dyDescent="0.3">
      <c r="D9032" s="5">
        <f t="shared" si="143"/>
        <v>703845978</v>
      </c>
      <c r="E9032" s="6">
        <v>0.32775382448709928</v>
      </c>
      <c r="F9032" s="7">
        <v>-0.44612403928348088</v>
      </c>
    </row>
    <row r="9033" spans="4:6" x14ac:dyDescent="0.3">
      <c r="D9033" s="5">
        <f t="shared" si="143"/>
        <v>10424851</v>
      </c>
      <c r="E9033" s="6">
        <v>4.8544495411724318E-3</v>
      </c>
      <c r="F9033" s="7">
        <v>-2.586028185827165</v>
      </c>
    </row>
    <row r="9034" spans="4:6" x14ac:dyDescent="0.3">
      <c r="D9034" s="5">
        <f t="shared" si="143"/>
        <v>706809223</v>
      </c>
      <c r="E9034" s="6">
        <v>0.32913369296969258</v>
      </c>
      <c r="F9034" s="7">
        <v>-0.44230655810201364</v>
      </c>
    </row>
    <row r="9035" spans="4:6" x14ac:dyDescent="0.3">
      <c r="D9035" s="5">
        <f t="shared" si="143"/>
        <v>1315303544</v>
      </c>
      <c r="E9035" s="6">
        <v>0.6124859420698936</v>
      </c>
      <c r="F9035" s="7">
        <v>0.28580416769856748</v>
      </c>
    </row>
    <row r="9036" spans="4:6" x14ac:dyDescent="0.3">
      <c r="D9036" s="5">
        <f t="shared" si="143"/>
        <v>663348869</v>
      </c>
      <c r="E9036" s="6">
        <v>0.3088958885603546</v>
      </c>
      <c r="F9036" s="7">
        <v>-0.49898240833944923</v>
      </c>
    </row>
    <row r="9037" spans="4:6" x14ac:dyDescent="0.3">
      <c r="D9037" s="5">
        <f t="shared" si="143"/>
        <v>1532078729</v>
      </c>
      <c r="E9037" s="6">
        <v>0.71342975386737828</v>
      </c>
      <c r="F9037" s="7">
        <v>0.56343238167537657</v>
      </c>
    </row>
    <row r="9038" spans="4:6" x14ac:dyDescent="0.3">
      <c r="D9038" s="5">
        <f t="shared" si="143"/>
        <v>2077975820</v>
      </c>
      <c r="E9038" s="6">
        <v>0.96763289623673343</v>
      </c>
      <c r="F9038" s="7">
        <v>1.8470892411345496</v>
      </c>
    </row>
    <row r="9039" spans="4:6" x14ac:dyDescent="0.3">
      <c r="D9039" s="5">
        <f t="shared" si="143"/>
        <v>1304623144</v>
      </c>
      <c r="E9039" s="6">
        <v>0.60751249325230017</v>
      </c>
      <c r="F9039" s="7">
        <v>0.27284155658613218</v>
      </c>
    </row>
    <row r="9040" spans="4:6" x14ac:dyDescent="0.3">
      <c r="D9040" s="5">
        <f t="shared" si="143"/>
        <v>505835749</v>
      </c>
      <c r="E9040" s="6">
        <v>0.23554812626498578</v>
      </c>
      <c r="F9040" s="7">
        <v>-0.72069652236929804</v>
      </c>
    </row>
    <row r="9041" spans="4:6" x14ac:dyDescent="0.3">
      <c r="D9041" s="5">
        <f t="shared" si="143"/>
        <v>308373589</v>
      </c>
      <c r="E9041" s="6">
        <v>0.14359764255918342</v>
      </c>
      <c r="F9041" s="7">
        <v>-1.0642945522269063</v>
      </c>
    </row>
    <row r="9042" spans="4:6" x14ac:dyDescent="0.3">
      <c r="D9042" s="5">
        <f t="shared" si="143"/>
        <v>1292357262</v>
      </c>
      <c r="E9042" s="6">
        <v>0.60180074684489593</v>
      </c>
      <c r="F9042" s="7">
        <v>0.25801088532239408</v>
      </c>
    </row>
    <row r="9043" spans="4:6" x14ac:dyDescent="0.3">
      <c r="D9043" s="5">
        <f t="shared" si="143"/>
        <v>1124932299</v>
      </c>
      <c r="E9043" s="6">
        <v>0.52383742297425628</v>
      </c>
      <c r="F9043" s="7">
        <v>5.9787157573182065E-2</v>
      </c>
    </row>
    <row r="9044" spans="4:6" x14ac:dyDescent="0.3">
      <c r="D9044" s="5">
        <f t="shared" si="143"/>
        <v>335506987</v>
      </c>
      <c r="E9044" s="6">
        <v>0.15623261561266391</v>
      </c>
      <c r="F9044" s="7">
        <v>-1.0100627418740704</v>
      </c>
    </row>
    <row r="9045" spans="4:6" x14ac:dyDescent="0.3">
      <c r="D9045" s="5">
        <f t="shared" si="143"/>
        <v>1083587450</v>
      </c>
      <c r="E9045" s="6">
        <v>0.50458472734744164</v>
      </c>
      <c r="F9045" s="7">
        <v>1.1492460176482E-2</v>
      </c>
    </row>
    <row r="9046" spans="4:6" x14ac:dyDescent="0.3">
      <c r="D9046" s="5">
        <f t="shared" si="143"/>
        <v>1738092618</v>
      </c>
      <c r="E9046" s="6">
        <v>0.80936244671173618</v>
      </c>
      <c r="F9046" s="7">
        <v>0.87554928407124399</v>
      </c>
    </row>
    <row r="9047" spans="4:6" x14ac:dyDescent="0.3">
      <c r="D9047" s="5">
        <f t="shared" si="143"/>
        <v>1577642482</v>
      </c>
      <c r="E9047" s="6">
        <v>0.73464702976369023</v>
      </c>
      <c r="F9047" s="7">
        <v>0.62692875023829819</v>
      </c>
    </row>
    <row r="9048" spans="4:6" x14ac:dyDescent="0.3">
      <c r="D9048" s="5">
        <f t="shared" si="143"/>
        <v>315158708</v>
      </c>
      <c r="E9048" s="6">
        <v>0.14675720981020221</v>
      </c>
      <c r="F9048" s="7">
        <v>-1.0504431412770088</v>
      </c>
    </row>
    <row r="9049" spans="4:6" x14ac:dyDescent="0.3">
      <c r="D9049" s="5">
        <f t="shared" si="143"/>
        <v>251838520</v>
      </c>
      <c r="E9049" s="6">
        <v>0.11727144952609339</v>
      </c>
      <c r="F9049" s="7">
        <v>-1.1887377033840361</v>
      </c>
    </row>
    <row r="9050" spans="4:6" x14ac:dyDescent="0.3">
      <c r="D9050" s="5">
        <f t="shared" si="143"/>
        <v>1739756900</v>
      </c>
      <c r="E9050" s="6">
        <v>0.81013743841102104</v>
      </c>
      <c r="F9050" s="7">
        <v>0.87840287784895088</v>
      </c>
    </row>
    <row r="9051" spans="4:6" x14ac:dyDescent="0.3">
      <c r="D9051" s="5">
        <f t="shared" si="143"/>
        <v>309820318</v>
      </c>
      <c r="E9051" s="6">
        <v>0.14427132824833627</v>
      </c>
      <c r="F9051" s="7">
        <v>-1.0613240570024662</v>
      </c>
    </row>
    <row r="9052" spans="4:6" x14ac:dyDescent="0.3">
      <c r="D9052" s="5">
        <f t="shared" si="143"/>
        <v>260452470</v>
      </c>
      <c r="E9052" s="6">
        <v>0.1212826325756336</v>
      </c>
      <c r="F9052" s="7">
        <v>-1.1685989161166885</v>
      </c>
    </row>
    <row r="9053" spans="4:6" x14ac:dyDescent="0.3">
      <c r="D9053" s="5">
        <f t="shared" si="143"/>
        <v>931909832</v>
      </c>
      <c r="E9053" s="6">
        <v>0.43395433242801051</v>
      </c>
      <c r="F9053" s="7">
        <v>-0.16631550486741636</v>
      </c>
    </row>
    <row r="9054" spans="4:6" x14ac:dyDescent="0.3">
      <c r="D9054" s="5">
        <f t="shared" si="143"/>
        <v>879546763</v>
      </c>
      <c r="E9054" s="6">
        <v>0.40957087828737765</v>
      </c>
      <c r="F9054" s="7">
        <v>-0.22864897450020535</v>
      </c>
    </row>
    <row r="9055" spans="4:6" x14ac:dyDescent="0.3">
      <c r="D9055" s="5">
        <f t="shared" si="143"/>
        <v>850095583</v>
      </c>
      <c r="E9055" s="6">
        <v>0.39585660388307331</v>
      </c>
      <c r="F9055" s="7">
        <v>-0.26408657580723188</v>
      </c>
    </row>
    <row r="9056" spans="4:6" x14ac:dyDescent="0.3">
      <c r="D9056" s="5">
        <f t="shared" si="143"/>
        <v>846360117</v>
      </c>
      <c r="E9056" s="6">
        <v>0.39411714197519898</v>
      </c>
      <c r="F9056" s="7">
        <v>-0.26860419474981073</v>
      </c>
    </row>
    <row r="9057" spans="4:6" x14ac:dyDescent="0.3">
      <c r="D9057" s="5">
        <f t="shared" si="143"/>
        <v>920307179</v>
      </c>
      <c r="E9057" s="6">
        <v>0.42855142609081365</v>
      </c>
      <c r="F9057" s="7">
        <v>-0.18006332778655904</v>
      </c>
    </row>
    <row r="9058" spans="4:6" x14ac:dyDescent="0.3">
      <c r="D9058" s="5">
        <f t="shared" si="143"/>
        <v>1301115667</v>
      </c>
      <c r="E9058" s="6">
        <v>0.60587919699575676</v>
      </c>
      <c r="F9058" s="7">
        <v>0.26859468083323179</v>
      </c>
    </row>
    <row r="9059" spans="4:6" x14ac:dyDescent="0.3">
      <c r="D9059" s="5">
        <f t="shared" si="143"/>
        <v>847621595</v>
      </c>
      <c r="E9059" s="6">
        <v>0.39470456344513649</v>
      </c>
      <c r="F9059" s="7">
        <v>-0.26707797284804169</v>
      </c>
    </row>
    <row r="9060" spans="4:6" x14ac:dyDescent="0.3">
      <c r="D9060" s="5">
        <f t="shared" si="143"/>
        <v>1683569601</v>
      </c>
      <c r="E9060" s="6">
        <v>0.7839731884039689</v>
      </c>
      <c r="F9060" s="7">
        <v>0.78568232069504607</v>
      </c>
    </row>
    <row r="9061" spans="4:6" x14ac:dyDescent="0.3">
      <c r="D9061" s="5">
        <f t="shared" si="143"/>
        <v>364556450</v>
      </c>
      <c r="E9061" s="6">
        <v>0.16975982596144065</v>
      </c>
      <c r="F9061" s="7">
        <v>-0.95511478695984764</v>
      </c>
    </row>
    <row r="9062" spans="4:6" x14ac:dyDescent="0.3">
      <c r="D9062" s="5">
        <f t="shared" si="143"/>
        <v>1023394432</v>
      </c>
      <c r="E9062" s="6">
        <v>0.47655516907251921</v>
      </c>
      <c r="F9062" s="7">
        <v>-5.8801343764816064E-2</v>
      </c>
    </row>
    <row r="9063" spans="4:6" x14ac:dyDescent="0.3">
      <c r="D9063" s="5">
        <f t="shared" si="143"/>
        <v>1706295131</v>
      </c>
      <c r="E9063" s="6">
        <v>0.79455558796837511</v>
      </c>
      <c r="F9063" s="7">
        <v>0.82233049731896057</v>
      </c>
    </row>
    <row r="9064" spans="4:6" x14ac:dyDescent="0.3">
      <c r="D9064" s="5">
        <f t="shared" si="143"/>
        <v>2131955110</v>
      </c>
      <c r="E9064" s="6">
        <v>0.99276896192950104</v>
      </c>
      <c r="F9064" s="7">
        <v>2.4455765068494442</v>
      </c>
    </row>
    <row r="9065" spans="4:6" x14ac:dyDescent="0.3">
      <c r="D9065" s="5">
        <f t="shared" si="143"/>
        <v>2041266923</v>
      </c>
      <c r="E9065" s="6">
        <v>0.95053898398814629</v>
      </c>
      <c r="F9065" s="7">
        <v>1.650102213963043</v>
      </c>
    </row>
    <row r="9066" spans="4:6" x14ac:dyDescent="0.3">
      <c r="D9066" s="5">
        <f t="shared" si="143"/>
        <v>1003464832</v>
      </c>
      <c r="E9066" s="6">
        <v>0.46727472587234781</v>
      </c>
      <c r="F9066" s="7">
        <v>-8.2122310608670632E-2</v>
      </c>
    </row>
    <row r="9067" spans="4:6" x14ac:dyDescent="0.3">
      <c r="D9067" s="5">
        <f t="shared" si="143"/>
        <v>1757247387</v>
      </c>
      <c r="E9067" s="6">
        <v>0.81828208111066569</v>
      </c>
      <c r="F9067" s="7">
        <v>0.90883763440550835</v>
      </c>
    </row>
    <row r="9068" spans="4:6" x14ac:dyDescent="0.3">
      <c r="D9068" s="5">
        <f t="shared" si="143"/>
        <v>632045024</v>
      </c>
      <c r="E9068" s="6">
        <v>0.2943188997863968</v>
      </c>
      <c r="F9068" s="7">
        <v>-0.5408110878710185</v>
      </c>
    </row>
    <row r="9069" spans="4:6" x14ac:dyDescent="0.3">
      <c r="D9069" s="5">
        <f t="shared" si="143"/>
        <v>145180575</v>
      </c>
      <c r="E9069" s="6">
        <v>6.7604973509539826E-2</v>
      </c>
      <c r="F9069" s="7">
        <v>-1.4938686763219955</v>
      </c>
    </row>
    <row r="9070" spans="4:6" x14ac:dyDescent="0.3">
      <c r="D9070" s="5">
        <f t="shared" si="143"/>
        <v>772395664</v>
      </c>
      <c r="E9070" s="6">
        <v>0.35967475954412925</v>
      </c>
      <c r="F9070" s="7">
        <v>-0.35932828219604634</v>
      </c>
    </row>
    <row r="9071" spans="4:6" x14ac:dyDescent="0.3">
      <c r="D9071" s="5">
        <f t="shared" si="143"/>
        <v>1847501377</v>
      </c>
      <c r="E9071" s="6">
        <v>0.86030987031786688</v>
      </c>
      <c r="F9071" s="7">
        <v>1.0817125848651921</v>
      </c>
    </row>
    <row r="9072" spans="4:6" x14ac:dyDescent="0.3">
      <c r="D9072" s="5">
        <f t="shared" si="143"/>
        <v>38076551</v>
      </c>
      <c r="E9072" s="6">
        <v>1.7730775771411859E-2</v>
      </c>
      <c r="F9072" s="7">
        <v>-2.103048254801029</v>
      </c>
    </row>
    <row r="9073" spans="4:6" x14ac:dyDescent="0.3">
      <c r="D9073" s="5">
        <f t="shared" si="143"/>
        <v>1894675136</v>
      </c>
      <c r="E9073" s="6">
        <v>0.88227686368141034</v>
      </c>
      <c r="F9073" s="7">
        <v>1.186445853540923</v>
      </c>
    </row>
    <row r="9074" spans="4:6" x14ac:dyDescent="0.3">
      <c r="D9074" s="5">
        <f t="shared" si="143"/>
        <v>829931420</v>
      </c>
      <c r="E9074" s="6">
        <v>0.38646693377426539</v>
      </c>
      <c r="F9074" s="7">
        <v>-0.28853941032811598</v>
      </c>
    </row>
    <row r="9075" spans="4:6" x14ac:dyDescent="0.3">
      <c r="D9075" s="5">
        <f t="shared" si="143"/>
        <v>312140035</v>
      </c>
      <c r="E9075" s="6">
        <v>0.14535153065375195</v>
      </c>
      <c r="F9075" s="7">
        <v>-1.0565805494800999</v>
      </c>
    </row>
    <row r="9076" spans="4:6" x14ac:dyDescent="0.3">
      <c r="D9076" s="5">
        <f t="shared" si="143"/>
        <v>566362133</v>
      </c>
      <c r="E9076" s="6">
        <v>0.26373292018075745</v>
      </c>
      <c r="F9076" s="7">
        <v>-0.63187916254412158</v>
      </c>
    </row>
    <row r="9077" spans="4:6" x14ac:dyDescent="0.3">
      <c r="D9077" s="5">
        <f t="shared" si="143"/>
        <v>1399695733</v>
      </c>
      <c r="E9077" s="6">
        <v>0.65178411747495091</v>
      </c>
      <c r="F9077" s="7">
        <v>0.39014170533910097</v>
      </c>
    </row>
    <row r="9078" spans="4:6" x14ac:dyDescent="0.3">
      <c r="D9078" s="5">
        <f t="shared" si="143"/>
        <v>582225729</v>
      </c>
      <c r="E9078" s="6">
        <v>0.27111998272232712</v>
      </c>
      <c r="F9078" s="7">
        <v>-0.60942923412740413</v>
      </c>
    </row>
    <row r="9079" spans="4:6" x14ac:dyDescent="0.3">
      <c r="D9079" s="5">
        <f t="shared" si="143"/>
        <v>499676270</v>
      </c>
      <c r="E9079" s="6">
        <v>0.23267989534202954</v>
      </c>
      <c r="F9079" s="7">
        <v>-0.73004972471118279</v>
      </c>
    </row>
    <row r="9080" spans="4:6" x14ac:dyDescent="0.3">
      <c r="D9080" s="5">
        <f t="shared" si="143"/>
        <v>1484389713</v>
      </c>
      <c r="E9080" s="6">
        <v>0.69122282526569701</v>
      </c>
      <c r="F9080" s="7">
        <v>0.49931945795193428</v>
      </c>
    </row>
    <row r="9081" spans="4:6" x14ac:dyDescent="0.3">
      <c r="D9081" s="5">
        <f t="shared" si="143"/>
        <v>36470421</v>
      </c>
      <c r="E9081" s="6">
        <v>1.6982863207331732E-2</v>
      </c>
      <c r="F9081" s="7">
        <v>-2.1204783383116328</v>
      </c>
    </row>
    <row r="9082" spans="4:6" x14ac:dyDescent="0.3">
      <c r="D9082" s="5">
        <f t="shared" si="143"/>
        <v>1674585198</v>
      </c>
      <c r="E9082" s="6">
        <v>0.77978949973340095</v>
      </c>
      <c r="F9082" s="7">
        <v>0.77148248441377287</v>
      </c>
    </row>
    <row r="9083" spans="4:6" x14ac:dyDescent="0.3">
      <c r="D9083" s="5">
        <f t="shared" si="143"/>
        <v>470135931</v>
      </c>
      <c r="E9083" s="6">
        <v>0.21892410304297144</v>
      </c>
      <c r="F9083" s="7">
        <v>-0.77583196774046292</v>
      </c>
    </row>
    <row r="9084" spans="4:6" x14ac:dyDescent="0.3">
      <c r="D9084" s="5">
        <f t="shared" si="143"/>
        <v>1471827452</v>
      </c>
      <c r="E9084" s="6">
        <v>0.68537306663149322</v>
      </c>
      <c r="F9084" s="7">
        <v>0.48277730506721483</v>
      </c>
    </row>
    <row r="9085" spans="4:6" x14ac:dyDescent="0.3">
      <c r="D9085" s="5">
        <f t="shared" si="143"/>
        <v>1381441791</v>
      </c>
      <c r="E9085" s="6">
        <v>0.64328396333687377</v>
      </c>
      <c r="F9085" s="7">
        <v>0.36725063422065046</v>
      </c>
    </row>
    <row r="9086" spans="4:6" x14ac:dyDescent="0.3">
      <c r="D9086" s="5">
        <f t="shared" si="143"/>
        <v>2061970364</v>
      </c>
      <c r="E9086" s="6">
        <v>0.96017977498488483</v>
      </c>
      <c r="F9086" s="7">
        <v>1.7527760831235244</v>
      </c>
    </row>
    <row r="9087" spans="4:6" x14ac:dyDescent="0.3">
      <c r="D9087" s="5">
        <f t="shared" si="143"/>
        <v>1799369488</v>
      </c>
      <c r="E9087" s="6">
        <v>0.8378967129046998</v>
      </c>
      <c r="F9087" s="7">
        <v>0.98585030876490565</v>
      </c>
    </row>
    <row r="9088" spans="4:6" x14ac:dyDescent="0.3">
      <c r="D9088" s="5">
        <f t="shared" si="143"/>
        <v>240968686</v>
      </c>
      <c r="E9088" s="6">
        <v>0.11220978862811791</v>
      </c>
      <c r="F9088" s="7">
        <v>-1.214859776685189</v>
      </c>
    </row>
    <row r="9089" spans="4:6" x14ac:dyDescent="0.3">
      <c r="D9089" s="5">
        <f t="shared" si="143"/>
        <v>1028009754</v>
      </c>
      <c r="E9089" s="6">
        <v>0.47870434585838051</v>
      </c>
      <c r="F9089" s="7">
        <v>-5.3405664902423718E-2</v>
      </c>
    </row>
    <row r="9090" spans="4:6" x14ac:dyDescent="0.3">
      <c r="D9090" s="5">
        <f t="shared" si="143"/>
        <v>1154204105</v>
      </c>
      <c r="E9090" s="6">
        <v>0.53746816985073331</v>
      </c>
      <c r="F9090" s="7">
        <v>9.4057273961773297E-2</v>
      </c>
    </row>
    <row r="9091" spans="4:6" x14ac:dyDescent="0.3">
      <c r="D9091" s="5">
        <f t="shared" ref="D9091:D9154" si="144">MOD(D9090*$B$4,$B$5)</f>
        <v>270614687</v>
      </c>
      <c r="E9091" s="6">
        <v>0.12601478363016133</v>
      </c>
      <c r="F9091" s="7">
        <v>-1.1454336463126713</v>
      </c>
    </row>
    <row r="9092" spans="4:6" x14ac:dyDescent="0.3">
      <c r="D9092" s="5">
        <f t="shared" si="144"/>
        <v>1846015123</v>
      </c>
      <c r="E9092" s="6">
        <v>0.85961777936631611</v>
      </c>
      <c r="F9092" s="7">
        <v>1.0786036774187764</v>
      </c>
    </row>
    <row r="9093" spans="4:6" x14ac:dyDescent="0.3">
      <c r="D9093" s="5">
        <f t="shared" si="144"/>
        <v>1309553715</v>
      </c>
      <c r="E9093" s="6">
        <v>0.60980846929346066</v>
      </c>
      <c r="F9093" s="7">
        <v>0.27881987450706408</v>
      </c>
    </row>
    <row r="9094" spans="4:6" x14ac:dyDescent="0.3">
      <c r="D9094" s="5">
        <f t="shared" si="144"/>
        <v>138743673</v>
      </c>
      <c r="E9094" s="6">
        <v>6.4607557435154506E-2</v>
      </c>
      <c r="F9094" s="7">
        <v>-1.517204284709861</v>
      </c>
    </row>
    <row r="9095" spans="4:6" x14ac:dyDescent="0.3">
      <c r="D9095" s="5">
        <f t="shared" si="144"/>
        <v>1441828037</v>
      </c>
      <c r="E9095" s="6">
        <v>0.67140350041110397</v>
      </c>
      <c r="F9095" s="7">
        <v>0.44379196359581469</v>
      </c>
    </row>
    <row r="9096" spans="4:6" x14ac:dyDescent="0.3">
      <c r="D9096" s="5">
        <f t="shared" si="144"/>
        <v>683658404</v>
      </c>
      <c r="E9096" s="6">
        <v>0.31835325278188403</v>
      </c>
      <c r="F9096" s="7">
        <v>-0.47230863810391305</v>
      </c>
    </row>
    <row r="9097" spans="4:6" x14ac:dyDescent="0.3">
      <c r="D9097" s="5">
        <f t="shared" si="144"/>
        <v>493616035</v>
      </c>
      <c r="E9097" s="6">
        <v>0.22985787850791392</v>
      </c>
      <c r="F9097" s="7">
        <v>-0.73931497687738668</v>
      </c>
    </row>
    <row r="9098" spans="4:6" x14ac:dyDescent="0.3">
      <c r="D9098" s="5">
        <f t="shared" si="144"/>
        <v>1008562020</v>
      </c>
      <c r="E9098" s="6">
        <v>0.46964828900028793</v>
      </c>
      <c r="F9098" s="7">
        <v>-7.6154001310805602E-2</v>
      </c>
    </row>
    <row r="9099" spans="4:6" x14ac:dyDescent="0.3">
      <c r="D9099" s="5">
        <f t="shared" si="144"/>
        <v>842989930</v>
      </c>
      <c r="E9099" s="6">
        <v>0.39254777635684962</v>
      </c>
      <c r="F9099" s="7">
        <v>-0.27268475732644293</v>
      </c>
    </row>
    <row r="9100" spans="4:6" x14ac:dyDescent="0.3">
      <c r="D9100" s="5">
        <f t="shared" si="144"/>
        <v>1446767674</v>
      </c>
      <c r="E9100" s="6">
        <v>0.67370369813749909</v>
      </c>
      <c r="F9100" s="7">
        <v>0.45016342908676554</v>
      </c>
    </row>
    <row r="9101" spans="4:6" x14ac:dyDescent="0.3">
      <c r="D9101" s="5">
        <f t="shared" si="144"/>
        <v>754191214</v>
      </c>
      <c r="E9101" s="6">
        <v>0.35119765191450497</v>
      </c>
      <c r="F9101" s="7">
        <v>-0.38208906317745794</v>
      </c>
    </row>
    <row r="9102" spans="4:6" x14ac:dyDescent="0.3">
      <c r="D9102" s="5">
        <f t="shared" si="144"/>
        <v>1421307050</v>
      </c>
      <c r="E9102" s="6">
        <v>0.66184767117895904</v>
      </c>
      <c r="F9102" s="7">
        <v>0.41751103074937523</v>
      </c>
    </row>
    <row r="9103" spans="4:6" x14ac:dyDescent="0.3">
      <c r="D9103" s="5">
        <f t="shared" si="144"/>
        <v>105056194</v>
      </c>
      <c r="E9103" s="6">
        <v>4.8920602583252454E-2</v>
      </c>
      <c r="F9103" s="7">
        <v>-1.6554107583845583</v>
      </c>
    </row>
    <row r="9104" spans="4:6" x14ac:dyDescent="0.3">
      <c r="D9104" s="5">
        <f t="shared" si="144"/>
        <v>958650007</v>
      </c>
      <c r="E9104" s="6">
        <v>0.44640619675294141</v>
      </c>
      <c r="F9104" s="7">
        <v>-0.13474639026197505</v>
      </c>
    </row>
    <row r="9105" spans="4:6" x14ac:dyDescent="0.3">
      <c r="D9105" s="5">
        <f t="shared" si="144"/>
        <v>1016862341</v>
      </c>
      <c r="E9105" s="6">
        <v>0.47351342716581507</v>
      </c>
      <c r="F9105" s="7">
        <v>-6.644084259600451E-2</v>
      </c>
    </row>
    <row r="9106" spans="4:6" x14ac:dyDescent="0.3">
      <c r="D9106" s="5">
        <f t="shared" si="144"/>
        <v>2075826579</v>
      </c>
      <c r="E9106" s="6">
        <v>0.96663207790500683</v>
      </c>
      <c r="F9106" s="7">
        <v>1.8334488798921438</v>
      </c>
    </row>
    <row r="9107" spans="4:6" x14ac:dyDescent="0.3">
      <c r="D9107" s="5">
        <f t="shared" si="144"/>
        <v>637825889</v>
      </c>
      <c r="E9107" s="6">
        <v>0.29701082482655611</v>
      </c>
      <c r="F9107" s="7">
        <v>-0.53301723516011967</v>
      </c>
    </row>
    <row r="9108" spans="4:6" x14ac:dyDescent="0.3">
      <c r="D9108" s="5">
        <f t="shared" si="144"/>
        <v>20440880</v>
      </c>
      <c r="E9108" s="6">
        <v>9.5185265033678398E-3</v>
      </c>
      <c r="F9108" s="7">
        <v>-2.3448046100958386</v>
      </c>
    </row>
    <row r="9109" spans="4:6" x14ac:dyDescent="0.3">
      <c r="D9109" s="5">
        <f t="shared" si="144"/>
        <v>1006724507</v>
      </c>
      <c r="E9109" s="6">
        <v>0.46879263033046631</v>
      </c>
      <c r="F9109" s="7">
        <v>-7.8305225776410955E-2</v>
      </c>
    </row>
    <row r="9110" spans="4:6" x14ac:dyDescent="0.3">
      <c r="D9110" s="5">
        <f t="shared" si="144"/>
        <v>191229434</v>
      </c>
      <c r="E9110" s="6">
        <v>8.9048144490502912E-2</v>
      </c>
      <c r="F9110" s="7">
        <v>-1.3466397390463549</v>
      </c>
    </row>
    <row r="9111" spans="4:6" x14ac:dyDescent="0.3">
      <c r="D9111" s="5">
        <f t="shared" si="144"/>
        <v>951293808</v>
      </c>
      <c r="E9111" s="6">
        <v>0.44298069965371928</v>
      </c>
      <c r="F9111" s="7">
        <v>-0.14341631418060163</v>
      </c>
    </row>
    <row r="9112" spans="4:6" x14ac:dyDescent="0.3">
      <c r="D9112" s="5">
        <f t="shared" si="144"/>
        <v>260582167</v>
      </c>
      <c r="E9112" s="6">
        <v>0.1213430274476698</v>
      </c>
      <c r="F9112" s="7">
        <v>-1.1682993067856524</v>
      </c>
    </row>
    <row r="9113" spans="4:6" x14ac:dyDescent="0.3">
      <c r="D9113" s="5">
        <f t="shared" si="144"/>
        <v>750062778</v>
      </c>
      <c r="E9113" s="6">
        <v>0.3492751990903869</v>
      </c>
      <c r="F9113" s="7">
        <v>-0.38727801691748881</v>
      </c>
    </row>
    <row r="9114" spans="4:6" x14ac:dyDescent="0.3">
      <c r="D9114" s="5">
        <f t="shared" si="144"/>
        <v>1853552065</v>
      </c>
      <c r="E9114" s="6">
        <v>0.86312744148366849</v>
      </c>
      <c r="F9114" s="7">
        <v>1.0944786250160456</v>
      </c>
    </row>
    <row r="9115" spans="4:6" x14ac:dyDescent="0.3">
      <c r="D9115" s="5">
        <f t="shared" si="144"/>
        <v>53061007</v>
      </c>
      <c r="E9115" s="6">
        <v>2.4708456848476508E-2</v>
      </c>
      <c r="F9115" s="7">
        <v>-1.9649768785430848</v>
      </c>
    </row>
    <row r="9116" spans="4:6" x14ac:dyDescent="0.3">
      <c r="D9116" s="5">
        <f t="shared" si="144"/>
        <v>1507361673</v>
      </c>
      <c r="E9116" s="6">
        <v>0.70191997774124149</v>
      </c>
      <c r="F9116" s="7">
        <v>0.52993060668750969</v>
      </c>
    </row>
    <row r="9117" spans="4:6" x14ac:dyDescent="0.3">
      <c r="D9117" s="5">
        <f t="shared" si="144"/>
        <v>814389729</v>
      </c>
      <c r="E9117" s="6">
        <v>0.37922976992952617</v>
      </c>
      <c r="F9117" s="7">
        <v>-0.30750431405792689</v>
      </c>
    </row>
    <row r="9118" spans="4:6" x14ac:dyDescent="0.3">
      <c r="D9118" s="5">
        <f t="shared" si="144"/>
        <v>1718450224</v>
      </c>
      <c r="E9118" s="6">
        <v>0.80021574422737185</v>
      </c>
      <c r="F9118" s="7">
        <v>0.84239210355882121</v>
      </c>
    </row>
    <row r="9119" spans="4:6" x14ac:dyDescent="0.3">
      <c r="D9119" s="5">
        <f t="shared" si="144"/>
        <v>459930035</v>
      </c>
      <c r="E9119" s="6">
        <v>0.21417161236905644</v>
      </c>
      <c r="F9119" s="7">
        <v>-0.79202992997603583</v>
      </c>
    </row>
    <row r="9120" spans="4:6" x14ac:dyDescent="0.3">
      <c r="D9120" s="5">
        <f t="shared" si="144"/>
        <v>596776799</v>
      </c>
      <c r="E9120" s="6">
        <v>0.27789585271654266</v>
      </c>
      <c r="F9120" s="7">
        <v>-0.58910370907401743</v>
      </c>
    </row>
    <row r="9121" spans="4:6" x14ac:dyDescent="0.3">
      <c r="D9121" s="5">
        <f t="shared" si="144"/>
        <v>667223671</v>
      </c>
      <c r="E9121" s="6">
        <v>0.31070023384941764</v>
      </c>
      <c r="F9121" s="7">
        <v>-0.49386649584875481</v>
      </c>
    </row>
    <row r="9122" spans="4:6" x14ac:dyDescent="0.3">
      <c r="D9122" s="5">
        <f t="shared" si="144"/>
        <v>1741568782</v>
      </c>
      <c r="E9122" s="6">
        <v>0.81098116171637658</v>
      </c>
      <c r="F9122" s="7">
        <v>0.88151770295640042</v>
      </c>
    </row>
    <row r="9123" spans="4:6" x14ac:dyDescent="0.3">
      <c r="D9123" s="5">
        <f t="shared" si="144"/>
        <v>1871830460</v>
      </c>
      <c r="E9123" s="6">
        <v>0.87163898243721483</v>
      </c>
      <c r="F9123" s="7">
        <v>1.1341728858606683</v>
      </c>
    </row>
    <row r="9124" spans="4:6" x14ac:dyDescent="0.3">
      <c r="D9124" s="5">
        <f t="shared" si="144"/>
        <v>1901170782</v>
      </c>
      <c r="E9124" s="6">
        <v>0.88530163456248268</v>
      </c>
      <c r="F9124" s="7">
        <v>1.2019143066124645</v>
      </c>
    </row>
    <row r="9125" spans="4:6" x14ac:dyDescent="0.3">
      <c r="D9125" s="5">
        <f t="shared" si="144"/>
        <v>848647024</v>
      </c>
      <c r="E9125" s="6">
        <v>0.39518206603376388</v>
      </c>
      <c r="F9125" s="7">
        <v>-0.2658377974778941</v>
      </c>
    </row>
    <row r="9126" spans="4:6" x14ac:dyDescent="0.3">
      <c r="D9126" s="5">
        <f t="shared" si="144"/>
        <v>1789928979</v>
      </c>
      <c r="E9126" s="6">
        <v>0.83350063332682534</v>
      </c>
      <c r="F9126" s="7">
        <v>0.96809138233772984</v>
      </c>
    </row>
    <row r="9127" spans="4:6" x14ac:dyDescent="0.3">
      <c r="D9127" s="5">
        <f t="shared" si="144"/>
        <v>1952175558</v>
      </c>
      <c r="E9127" s="6">
        <v>0.90905258423560542</v>
      </c>
      <c r="F9127" s="7">
        <v>1.3349435231973141</v>
      </c>
    </row>
    <row r="9128" spans="4:6" x14ac:dyDescent="0.3">
      <c r="D9128" s="5">
        <f t="shared" si="144"/>
        <v>1883929858</v>
      </c>
      <c r="E9128" s="6">
        <v>0.87727320369079076</v>
      </c>
      <c r="F9128" s="7">
        <v>1.1614631696665481</v>
      </c>
    </row>
    <row r="9129" spans="4:6" x14ac:dyDescent="0.3">
      <c r="D9129" s="5">
        <f t="shared" si="144"/>
        <v>1835659656</v>
      </c>
      <c r="E9129" s="6">
        <v>0.85479563926793234</v>
      </c>
      <c r="F9129" s="7">
        <v>1.0572254192178159</v>
      </c>
    </row>
    <row r="9130" spans="4:6" x14ac:dyDescent="0.3">
      <c r="D9130" s="5">
        <f t="shared" si="144"/>
        <v>1804495909</v>
      </c>
      <c r="E9130" s="6">
        <v>0.84028388870906445</v>
      </c>
      <c r="F9130" s="7">
        <v>0.99562533036489076</v>
      </c>
    </row>
    <row r="9131" spans="4:6" x14ac:dyDescent="0.3">
      <c r="D9131" s="5">
        <f t="shared" si="144"/>
        <v>737817372</v>
      </c>
      <c r="E9131" s="6">
        <v>0.3435729875635104</v>
      </c>
      <c r="F9131" s="7">
        <v>-0.40273120513009775</v>
      </c>
    </row>
    <row r="9132" spans="4:6" x14ac:dyDescent="0.3">
      <c r="D9132" s="5">
        <f t="shared" si="144"/>
        <v>1313561964</v>
      </c>
      <c r="E9132" s="6">
        <v>0.6116749556843889</v>
      </c>
      <c r="F9132" s="7">
        <v>0.28368722114032291</v>
      </c>
    </row>
    <row r="9133" spans="4:6" x14ac:dyDescent="0.3">
      <c r="D9133" s="5">
        <f t="shared" si="144"/>
        <v>347402922</v>
      </c>
      <c r="E9133" s="6">
        <v>0.16177209202365214</v>
      </c>
      <c r="F9133" s="7">
        <v>-0.98720085233903032</v>
      </c>
    </row>
    <row r="9134" spans="4:6" x14ac:dyDescent="0.3">
      <c r="D9134" s="5">
        <f t="shared" si="144"/>
        <v>1934132086</v>
      </c>
      <c r="E9134" s="6">
        <v>0.90065043782875909</v>
      </c>
      <c r="F9134" s="7">
        <v>1.2852666375557922</v>
      </c>
    </row>
    <row r="9135" spans="4:6" x14ac:dyDescent="0.3">
      <c r="D9135" s="5">
        <f t="shared" si="144"/>
        <v>638369981</v>
      </c>
      <c r="E9135" s="6">
        <v>0.29726418740792587</v>
      </c>
      <c r="F9135" s="7">
        <v>-0.53228535349546191</v>
      </c>
    </row>
    <row r="9136" spans="4:6" x14ac:dyDescent="0.3">
      <c r="D9136" s="5">
        <f t="shared" si="144"/>
        <v>514502048</v>
      </c>
      <c r="E9136" s="6">
        <v>0.23958368621727796</v>
      </c>
      <c r="F9136" s="7">
        <v>-0.70764237253879869</v>
      </c>
    </row>
    <row r="9137" spans="4:6" x14ac:dyDescent="0.3">
      <c r="D9137" s="5">
        <f t="shared" si="144"/>
        <v>2027465100</v>
      </c>
      <c r="E9137" s="6">
        <v>0.94411200931678718</v>
      </c>
      <c r="F9137" s="7">
        <v>1.5902610190086066</v>
      </c>
    </row>
    <row r="9138" spans="4:6" x14ac:dyDescent="0.3">
      <c r="D9138" s="5">
        <f t="shared" si="144"/>
        <v>495597369</v>
      </c>
      <c r="E9138" s="6">
        <v>0.23078050904979977</v>
      </c>
      <c r="F9138" s="7">
        <v>-0.73627884454997994</v>
      </c>
    </row>
    <row r="9139" spans="4:6" x14ac:dyDescent="0.3">
      <c r="D9139" s="5">
        <f t="shared" si="144"/>
        <v>12771419</v>
      </c>
      <c r="E9139" s="6">
        <v>5.9471554178252405E-3</v>
      </c>
      <c r="F9139" s="7">
        <v>-2.5152645096483472</v>
      </c>
    </row>
    <row r="9140" spans="4:6" x14ac:dyDescent="0.3">
      <c r="D9140" s="5">
        <f t="shared" si="144"/>
        <v>161359860</v>
      </c>
      <c r="E9140" s="6">
        <v>7.5139040197375273E-2</v>
      </c>
      <c r="F9140" s="7">
        <v>-1.4385499330237981</v>
      </c>
    </row>
    <row r="9141" spans="4:6" x14ac:dyDescent="0.3">
      <c r="D9141" s="5">
        <f t="shared" si="144"/>
        <v>78614391</v>
      </c>
      <c r="E9141" s="6">
        <v>3.6607678548067506E-2</v>
      </c>
      <c r="F9141" s="7">
        <v>-1.7914858886040086</v>
      </c>
    </row>
    <row r="9142" spans="4:6" x14ac:dyDescent="0.3">
      <c r="D9142" s="5">
        <f t="shared" si="144"/>
        <v>191663712</v>
      </c>
      <c r="E9142" s="6">
        <v>8.9250370943220678E-2</v>
      </c>
      <c r="F9142" s="7">
        <v>-1.3453856036859255</v>
      </c>
    </row>
    <row r="9143" spans="4:6" x14ac:dyDescent="0.3">
      <c r="D9143" s="5">
        <f t="shared" si="144"/>
        <v>439490676</v>
      </c>
      <c r="E9143" s="6">
        <v>0.20465379413650725</v>
      </c>
      <c r="F9143" s="7">
        <v>-0.82511273853380696</v>
      </c>
    </row>
    <row r="9144" spans="4:6" x14ac:dyDescent="0.3">
      <c r="D9144" s="5">
        <f t="shared" si="144"/>
        <v>1810956130</v>
      </c>
      <c r="E9144" s="6">
        <v>0.84329216353901859</v>
      </c>
      <c r="F9144" s="7">
        <v>1.0080808025701324</v>
      </c>
    </row>
    <row r="9145" spans="4:6" x14ac:dyDescent="0.3">
      <c r="D9145" s="5">
        <f t="shared" si="144"/>
        <v>1194016448</v>
      </c>
      <c r="E9145" s="6">
        <v>0.55600723676011643</v>
      </c>
      <c r="F9145" s="7">
        <v>0.14085369108182078</v>
      </c>
    </row>
    <row r="9146" spans="4:6" x14ac:dyDescent="0.3">
      <c r="D9146" s="5">
        <f t="shared" si="144"/>
        <v>54359575</v>
      </c>
      <c r="E9146" s="6">
        <v>2.5313149695576308E-2</v>
      </c>
      <c r="F9146" s="7">
        <v>-1.9546338802997152</v>
      </c>
    </row>
    <row r="9147" spans="4:6" x14ac:dyDescent="0.3">
      <c r="D9147" s="5">
        <f t="shared" si="144"/>
        <v>1913511838</v>
      </c>
      <c r="E9147" s="6">
        <v>0.89104838659153174</v>
      </c>
      <c r="F9147" s="7">
        <v>1.2321227700946649</v>
      </c>
    </row>
    <row r="9148" spans="4:6" x14ac:dyDescent="0.3">
      <c r="D9148" s="5">
        <f t="shared" si="144"/>
        <v>1710790981</v>
      </c>
      <c r="E9148" s="6">
        <v>0.79664913126886738</v>
      </c>
      <c r="F9148" s="7">
        <v>0.82971181906434621</v>
      </c>
    </row>
    <row r="9149" spans="4:6" x14ac:dyDescent="0.3">
      <c r="D9149" s="5">
        <f t="shared" si="144"/>
        <v>107798466</v>
      </c>
      <c r="E9149" s="6">
        <v>5.0197572494109693E-2</v>
      </c>
      <c r="F9149" s="7">
        <v>-1.6429409807226902</v>
      </c>
    </row>
    <row r="9150" spans="4:6" x14ac:dyDescent="0.3">
      <c r="D9150" s="5">
        <f t="shared" si="144"/>
        <v>186875605</v>
      </c>
      <c r="E9150" s="6">
        <v>8.7020734871756975E-2</v>
      </c>
      <c r="F9150" s="7">
        <v>-1.3593318058484076</v>
      </c>
    </row>
    <row r="9151" spans="4:6" x14ac:dyDescent="0.3">
      <c r="D9151" s="5">
        <f t="shared" si="144"/>
        <v>1241011555</v>
      </c>
      <c r="E9151" s="6">
        <v>0.57789103880328219</v>
      </c>
      <c r="F9151" s="7">
        <v>0.19650116309742779</v>
      </c>
    </row>
    <row r="9152" spans="4:6" x14ac:dyDescent="0.3">
      <c r="D9152" s="5">
        <f t="shared" si="144"/>
        <v>812438340</v>
      </c>
      <c r="E9152" s="6">
        <v>0.37832108361490174</v>
      </c>
      <c r="F9152" s="7">
        <v>-0.30989320896784628</v>
      </c>
    </row>
    <row r="9153" spans="4:6" x14ac:dyDescent="0.3">
      <c r="D9153" s="5">
        <f t="shared" si="144"/>
        <v>2012232273</v>
      </c>
      <c r="E9153" s="6">
        <v>0.93701867148002482</v>
      </c>
      <c r="F9153" s="7">
        <v>1.5302184862139514</v>
      </c>
    </row>
    <row r="9154" spans="4:6" x14ac:dyDescent="0.3">
      <c r="D9154" s="5">
        <f t="shared" si="144"/>
        <v>1778696173</v>
      </c>
      <c r="E9154" s="6">
        <v>0.8282699504199158</v>
      </c>
      <c r="F9154" s="7">
        <v>0.94735070912002739</v>
      </c>
    </row>
    <row r="9155" spans="4:6" x14ac:dyDescent="0.3">
      <c r="D9155" s="5">
        <f t="shared" ref="D9155:D9218" si="145">MOD(D9154*$B$4,$B$5)</f>
        <v>899276176</v>
      </c>
      <c r="E9155" s="6">
        <v>0.41875810215133996</v>
      </c>
      <c r="F9155" s="7">
        <v>-0.20507157502545692</v>
      </c>
    </row>
    <row r="9156" spans="4:6" x14ac:dyDescent="0.3">
      <c r="D9156" s="5">
        <f t="shared" si="145"/>
        <v>1873334885</v>
      </c>
      <c r="E9156" s="6">
        <v>0.87233953492002514</v>
      </c>
      <c r="F9156" s="7">
        <v>1.1375200920578989</v>
      </c>
    </row>
    <row r="9157" spans="4:6" x14ac:dyDescent="0.3">
      <c r="D9157" s="5">
        <f t="shared" si="145"/>
        <v>1506825959</v>
      </c>
      <c r="E9157" s="6">
        <v>0.70167051647014034</v>
      </c>
      <c r="F9157" s="7">
        <v>0.52921117261725714</v>
      </c>
    </row>
    <row r="9158" spans="4:6" x14ac:dyDescent="0.3">
      <c r="D9158" s="5">
        <f t="shared" si="145"/>
        <v>724742999</v>
      </c>
      <c r="E9158" s="6">
        <v>0.33748475819591878</v>
      </c>
      <c r="F9158" s="7">
        <v>-0.41933746941335925</v>
      </c>
    </row>
    <row r="9159" spans="4:6" x14ac:dyDescent="0.3">
      <c r="D9159" s="5">
        <f t="shared" si="145"/>
        <v>1560695099</v>
      </c>
      <c r="E9159" s="6">
        <v>0.72675528957206315</v>
      </c>
      <c r="F9159" s="7">
        <v>0.60302896443589582</v>
      </c>
    </row>
    <row r="9160" spans="4:6" x14ac:dyDescent="0.3">
      <c r="D9160" s="5">
        <f t="shared" si="145"/>
        <v>439303422</v>
      </c>
      <c r="E9160" s="6">
        <v>0.20456659719773251</v>
      </c>
      <c r="F9160" s="7">
        <v>-0.82541998186445109</v>
      </c>
    </row>
    <row r="9161" spans="4:6" x14ac:dyDescent="0.3">
      <c r="D9161" s="5">
        <f t="shared" si="145"/>
        <v>1361952884</v>
      </c>
      <c r="E9161" s="6">
        <v>0.63420873380658094</v>
      </c>
      <c r="F9161" s="7">
        <v>0.3430211720837697</v>
      </c>
    </row>
    <row r="9162" spans="4:6" x14ac:dyDescent="0.3">
      <c r="D9162" s="5">
        <f t="shared" si="145"/>
        <v>1910777953</v>
      </c>
      <c r="E9162" s="6">
        <v>0.8897753221818947</v>
      </c>
      <c r="F9162" s="7">
        <v>1.2253341257380583</v>
      </c>
    </row>
    <row r="9163" spans="4:6" x14ac:dyDescent="0.3">
      <c r="D9163" s="5">
        <f t="shared" si="145"/>
        <v>739930613</v>
      </c>
      <c r="E9163" s="6">
        <v>0.34455704208887838</v>
      </c>
      <c r="F9163" s="7">
        <v>-0.40005761136445295</v>
      </c>
    </row>
    <row r="9164" spans="4:6" x14ac:dyDescent="0.3">
      <c r="D9164" s="5">
        <f t="shared" si="145"/>
        <v>242603219</v>
      </c>
      <c r="E9164" s="6">
        <v>0.11297092736975377</v>
      </c>
      <c r="F9164" s="7">
        <v>-1.2108788104561257</v>
      </c>
    </row>
    <row r="9165" spans="4:6" x14ac:dyDescent="0.3">
      <c r="D9165" s="5">
        <f t="shared" si="145"/>
        <v>471657258</v>
      </c>
      <c r="E9165" s="6">
        <v>0.21963252613286724</v>
      </c>
      <c r="F9165" s="7">
        <v>-0.77343488296625296</v>
      </c>
    </row>
    <row r="9166" spans="4:6" x14ac:dyDescent="0.3">
      <c r="D9166" s="5">
        <f t="shared" si="145"/>
        <v>1893359071</v>
      </c>
      <c r="E9166" s="6">
        <v>0.88166402315875891</v>
      </c>
      <c r="F9166" s="7">
        <v>1.1833462408752411</v>
      </c>
    </row>
    <row r="9167" spans="4:6" x14ac:dyDescent="0.3">
      <c r="D9167" s="5">
        <f t="shared" si="145"/>
        <v>1726667215</v>
      </c>
      <c r="E9167" s="6">
        <v>0.80404207883779155</v>
      </c>
      <c r="F9167" s="7">
        <v>0.85614814253671123</v>
      </c>
    </row>
    <row r="9168" spans="4:6" x14ac:dyDescent="0.3">
      <c r="D9168" s="5">
        <f t="shared" si="145"/>
        <v>1965311548</v>
      </c>
      <c r="E9168" s="6">
        <v>0.91516950625476379</v>
      </c>
      <c r="F9168" s="7">
        <v>1.373293934436592</v>
      </c>
    </row>
    <row r="9169" spans="4:6" x14ac:dyDescent="0.3">
      <c r="D9169" s="5">
        <f t="shared" si="145"/>
        <v>316143636</v>
      </c>
      <c r="E9169" s="6">
        <v>0.14721585265101478</v>
      </c>
      <c r="F9169" s="7">
        <v>-1.0484491792222654</v>
      </c>
    </row>
    <row r="9170" spans="4:6" x14ac:dyDescent="0.3">
      <c r="D9170" s="5">
        <f t="shared" si="145"/>
        <v>550657774</v>
      </c>
      <c r="E9170" s="6">
        <v>0.2564200081456639</v>
      </c>
      <c r="F9170" s="7">
        <v>-0.65442191951178041</v>
      </c>
    </row>
    <row r="9171" spans="4:6" x14ac:dyDescent="0.3">
      <c r="D9171" s="5">
        <f t="shared" si="145"/>
        <v>1396309835</v>
      </c>
      <c r="E9171" s="6">
        <v>0.65020743585210983</v>
      </c>
      <c r="F9171" s="7">
        <v>0.3858805603744811</v>
      </c>
    </row>
    <row r="9172" spans="4:6" x14ac:dyDescent="0.3">
      <c r="D9172" s="5">
        <f t="shared" si="145"/>
        <v>350300543</v>
      </c>
      <c r="E9172" s="6">
        <v>0.16312140194989871</v>
      </c>
      <c r="F9172" s="7">
        <v>-0.98170986520778492</v>
      </c>
    </row>
    <row r="9173" spans="4:6" x14ac:dyDescent="0.3">
      <c r="D9173" s="5">
        <f t="shared" si="145"/>
        <v>71274675</v>
      </c>
      <c r="E9173" s="6">
        <v>3.3189856943851202E-2</v>
      </c>
      <c r="F9173" s="7">
        <v>-1.8358508812249759</v>
      </c>
    </row>
    <row r="9174" spans="4:6" x14ac:dyDescent="0.3">
      <c r="D9174" s="5">
        <f t="shared" si="145"/>
        <v>231034431</v>
      </c>
      <c r="E9174" s="6">
        <v>0.10758379065206627</v>
      </c>
      <c r="F9174" s="7">
        <v>-1.2394805663963651</v>
      </c>
    </row>
    <row r="9175" spans="4:6" x14ac:dyDescent="0.3">
      <c r="D9175" s="5">
        <f t="shared" si="145"/>
        <v>380439930</v>
      </c>
      <c r="E9175" s="6">
        <v>0.17715614771205573</v>
      </c>
      <c r="F9175" s="7">
        <v>-0.92625727188928397</v>
      </c>
    </row>
    <row r="9176" spans="4:6" x14ac:dyDescent="0.3">
      <c r="D9176" s="5">
        <f t="shared" si="145"/>
        <v>1083195533</v>
      </c>
      <c r="E9176" s="6">
        <v>0.50440222677253399</v>
      </c>
      <c r="F9176" s="7">
        <v>1.1034970051035176E-2</v>
      </c>
    </row>
    <row r="9177" spans="4:6" x14ac:dyDescent="0.3">
      <c r="D9177" s="5">
        <f t="shared" si="145"/>
        <v>2147219934</v>
      </c>
      <c r="E9177" s="6">
        <v>0.99987719953048715</v>
      </c>
      <c r="F9177" s="7">
        <v>3.6668039580999832</v>
      </c>
    </row>
    <row r="9178" spans="4:6" x14ac:dyDescent="0.3">
      <c r="D9178" s="5">
        <f t="shared" si="145"/>
        <v>155211659</v>
      </c>
      <c r="E9178" s="6">
        <v>7.2276061002422176E-2</v>
      </c>
      <c r="F9178" s="7">
        <v>-1.4590471820680182</v>
      </c>
    </row>
    <row r="9179" spans="4:6" x14ac:dyDescent="0.3">
      <c r="D9179" s="5">
        <f t="shared" si="145"/>
        <v>1799030853</v>
      </c>
      <c r="E9179" s="6">
        <v>0.83773902369452546</v>
      </c>
      <c r="F9179" s="7">
        <v>0.98520791694974275</v>
      </c>
    </row>
    <row r="9180" spans="4:6" x14ac:dyDescent="0.3">
      <c r="D9180" s="5">
        <f t="shared" si="145"/>
        <v>1074587777</v>
      </c>
      <c r="E9180" s="6">
        <v>0.50039392802901006</v>
      </c>
      <c r="F9180" s="7">
        <v>9.8743129614722413E-4</v>
      </c>
    </row>
    <row r="9181" spans="4:6" x14ac:dyDescent="0.3">
      <c r="D9181" s="5">
        <f t="shared" si="145"/>
        <v>1106573929</v>
      </c>
      <c r="E9181" s="6">
        <v>0.51528864075922276</v>
      </c>
      <c r="F9181" s="7">
        <v>3.8332324515182717E-2</v>
      </c>
    </row>
    <row r="9182" spans="4:6" x14ac:dyDescent="0.3">
      <c r="D9182" s="5">
        <f t="shared" si="145"/>
        <v>1069374928</v>
      </c>
      <c r="E9182" s="6">
        <v>0.49796650605086845</v>
      </c>
      <c r="F9182" s="7">
        <v>-5.0972355016653545E-3</v>
      </c>
    </row>
    <row r="9183" spans="4:6" x14ac:dyDescent="0.3">
      <c r="D9183" s="5">
        <f t="shared" si="145"/>
        <v>732726549</v>
      </c>
      <c r="E9183" s="6">
        <v>0.34120238836966676</v>
      </c>
      <c r="F9183" s="7">
        <v>-0.40918380724520254</v>
      </c>
    </row>
    <row r="9184" spans="4:6" x14ac:dyDescent="0.3">
      <c r="D9184" s="5">
        <f t="shared" si="145"/>
        <v>387580689</v>
      </c>
      <c r="E9184" s="6">
        <v>0.18048132274344686</v>
      </c>
      <c r="F9184" s="7">
        <v>-0.91353231594202866</v>
      </c>
    </row>
    <row r="9185" spans="4:6" x14ac:dyDescent="0.3">
      <c r="D9185" s="5">
        <f t="shared" si="145"/>
        <v>29906055</v>
      </c>
      <c r="E9185" s="6">
        <v>1.3926092082565737E-2</v>
      </c>
      <c r="F9185" s="7">
        <v>-2.1993621157164376</v>
      </c>
    </row>
    <row r="9186" spans="4:6" x14ac:dyDescent="0.3">
      <c r="D9186" s="5">
        <f t="shared" si="145"/>
        <v>486170121</v>
      </c>
      <c r="E9186" s="6">
        <v>0.22639060460626204</v>
      </c>
      <c r="F9186" s="7">
        <v>-0.75078641043733796</v>
      </c>
    </row>
    <row r="9187" spans="4:6" x14ac:dyDescent="0.3">
      <c r="D9187" s="5">
        <f t="shared" si="145"/>
        <v>216616375</v>
      </c>
      <c r="E9187" s="6">
        <v>0.10086986012837837</v>
      </c>
      <c r="F9187" s="7">
        <v>-1.2766107060147951</v>
      </c>
    </row>
    <row r="9188" spans="4:6" x14ac:dyDescent="0.3">
      <c r="D9188" s="5">
        <f t="shared" si="145"/>
        <v>191160382</v>
      </c>
      <c r="E9188" s="6">
        <v>8.901598964726179E-2</v>
      </c>
      <c r="F9188" s="7">
        <v>-1.346839347020701</v>
      </c>
    </row>
    <row r="9189" spans="4:6" x14ac:dyDescent="0.3">
      <c r="D9189" s="5">
        <f t="shared" si="145"/>
        <v>1913052010</v>
      </c>
      <c r="E9189" s="6">
        <v>0.89083426249291209</v>
      </c>
      <c r="F9189" s="7">
        <v>1.2309769776157891</v>
      </c>
    </row>
    <row r="9190" spans="4:6" x14ac:dyDescent="0.3">
      <c r="D9190" s="5">
        <f t="shared" si="145"/>
        <v>989270063</v>
      </c>
      <c r="E9190" s="6">
        <v>0.4606647714606158</v>
      </c>
      <c r="F9190" s="7">
        <v>-9.8759100290641208E-2</v>
      </c>
    </row>
    <row r="9191" spans="4:6" x14ac:dyDescent="0.3">
      <c r="D9191" s="5">
        <f t="shared" si="145"/>
        <v>1608836381</v>
      </c>
      <c r="E9191" s="6">
        <v>0.74917282094170601</v>
      </c>
      <c r="F9191" s="7">
        <v>0.6718890087766024</v>
      </c>
    </row>
    <row r="9192" spans="4:6" x14ac:dyDescent="0.3">
      <c r="D9192" s="5">
        <f t="shared" si="145"/>
        <v>689820790</v>
      </c>
      <c r="E9192" s="6">
        <v>0.32122283738220375</v>
      </c>
      <c r="F9192" s="7">
        <v>-0.46428206097355179</v>
      </c>
    </row>
    <row r="9193" spans="4:6" x14ac:dyDescent="0.3">
      <c r="D9193" s="5">
        <f t="shared" si="145"/>
        <v>1605407355</v>
      </c>
      <c r="E9193" s="6">
        <v>0.74757605627884716</v>
      </c>
      <c r="F9193" s="7">
        <v>0.66688140814324026</v>
      </c>
    </row>
    <row r="9194" spans="4:6" x14ac:dyDescent="0.3">
      <c r="D9194" s="5">
        <f t="shared" si="145"/>
        <v>523547563</v>
      </c>
      <c r="E9194" s="6">
        <v>0.24379583238046229</v>
      </c>
      <c r="F9194" s="7">
        <v>-0.6941443869921583</v>
      </c>
    </row>
    <row r="9195" spans="4:6" x14ac:dyDescent="0.3">
      <c r="D9195" s="5">
        <f t="shared" si="145"/>
        <v>576855677</v>
      </c>
      <c r="E9195" s="6">
        <v>0.26861935739276871</v>
      </c>
      <c r="F9195" s="7">
        <v>-0.61699395222419817</v>
      </c>
    </row>
    <row r="9196" spans="4:6" x14ac:dyDescent="0.3">
      <c r="D9196" s="5">
        <f t="shared" si="145"/>
        <v>1127417465</v>
      </c>
      <c r="E9196" s="6">
        <v>0.5249946685740674</v>
      </c>
      <c r="F9196" s="7">
        <v>6.2693387745633919E-2</v>
      </c>
    </row>
    <row r="9197" spans="4:6" x14ac:dyDescent="0.3">
      <c r="D9197" s="5">
        <f t="shared" si="145"/>
        <v>37870741</v>
      </c>
      <c r="E9197" s="6">
        <v>1.7634938021781798E-2</v>
      </c>
      <c r="F9197" s="7">
        <v>-2.1052462750626142</v>
      </c>
    </row>
    <row r="9198" spans="4:6" x14ac:dyDescent="0.3">
      <c r="D9198" s="5">
        <f t="shared" si="145"/>
        <v>549955214</v>
      </c>
      <c r="E9198" s="6">
        <v>0.25609285315134828</v>
      </c>
      <c r="F9198" s="7">
        <v>-0.65543813355146996</v>
      </c>
    </row>
    <row r="9199" spans="4:6" x14ac:dyDescent="0.3">
      <c r="D9199" s="5">
        <f t="shared" si="145"/>
        <v>1842774427</v>
      </c>
      <c r="E9199" s="6">
        <v>0.85810871269377764</v>
      </c>
      <c r="F9199" s="7">
        <v>1.0718607661887309</v>
      </c>
    </row>
    <row r="9200" spans="4:6" x14ac:dyDescent="0.3">
      <c r="D9200" s="5">
        <f t="shared" si="145"/>
        <v>1644223330</v>
      </c>
      <c r="E9200" s="6">
        <v>0.76565115318228594</v>
      </c>
      <c r="F9200" s="7">
        <v>0.72459961752801172</v>
      </c>
    </row>
    <row r="9201" spans="4:6" x14ac:dyDescent="0.3">
      <c r="D9201" s="5">
        <f t="shared" si="145"/>
        <v>1603736604</v>
      </c>
      <c r="E9201" s="6">
        <v>0.74679805221669193</v>
      </c>
      <c r="F9201" s="7">
        <v>0.66444756939440364</v>
      </c>
    </row>
    <row r="9202" spans="4:6" x14ac:dyDescent="0.3">
      <c r="D9202" s="5">
        <f t="shared" si="145"/>
        <v>1479104628</v>
      </c>
      <c r="E9202" s="6">
        <v>0.68876176577877413</v>
      </c>
      <c r="F9202" s="7">
        <v>0.49234359210403461</v>
      </c>
    </row>
    <row r="9203" spans="4:6" x14ac:dyDescent="0.3">
      <c r="D9203" s="5">
        <f t="shared" si="145"/>
        <v>470686379</v>
      </c>
      <c r="E9203" s="6">
        <v>0.21918042536748614</v>
      </c>
      <c r="F9203" s="7">
        <v>-0.77496413816945198</v>
      </c>
    </row>
    <row r="9204" spans="4:6" x14ac:dyDescent="0.3">
      <c r="D9204" s="5">
        <f t="shared" si="145"/>
        <v>125215449</v>
      </c>
      <c r="E9204" s="6">
        <v>5.830798722646012E-2</v>
      </c>
      <c r="F9204" s="7">
        <v>-1.5691371955624118</v>
      </c>
    </row>
    <row r="9205" spans="4:6" x14ac:dyDescent="0.3">
      <c r="D9205" s="5">
        <f t="shared" si="145"/>
        <v>1255956021</v>
      </c>
      <c r="E9205" s="6">
        <v>0.58485009808545008</v>
      </c>
      <c r="F9205" s="7">
        <v>0.21431707451827336</v>
      </c>
    </row>
    <row r="9206" spans="4:6" x14ac:dyDescent="0.3">
      <c r="D9206" s="5">
        <f t="shared" si="145"/>
        <v>642251234</v>
      </c>
      <c r="E9206" s="6">
        <v>0.29907153667795616</v>
      </c>
      <c r="F9206" s="7">
        <v>-0.52707274409375804</v>
      </c>
    </row>
    <row r="9207" spans="4:6" x14ac:dyDescent="0.3">
      <c r="D9207" s="5">
        <f t="shared" si="145"/>
        <v>1035388322</v>
      </c>
      <c r="E9207" s="6">
        <v>0.48214025933494814</v>
      </c>
      <c r="F9207" s="7">
        <v>-4.4782694966209312E-2</v>
      </c>
    </row>
    <row r="9208" spans="4:6" x14ac:dyDescent="0.3">
      <c r="D9208" s="5">
        <f t="shared" si="145"/>
        <v>842774631</v>
      </c>
      <c r="E9208" s="6">
        <v>0.39244751994726018</v>
      </c>
      <c r="F9208" s="7">
        <v>-0.2729455911715134</v>
      </c>
    </row>
    <row r="9209" spans="4:6" x14ac:dyDescent="0.3">
      <c r="D9209" s="5">
        <f t="shared" si="145"/>
        <v>1791487880</v>
      </c>
      <c r="E9209" s="6">
        <v>0.83422655317394678</v>
      </c>
      <c r="F9209" s="7">
        <v>0.97100278113656147</v>
      </c>
    </row>
    <row r="9210" spans="4:6" x14ac:dyDescent="0.3">
      <c r="D9210" s="5">
        <f t="shared" si="145"/>
        <v>2039958084</v>
      </c>
      <c r="E9210" s="6">
        <v>0.94992950833396006</v>
      </c>
      <c r="F9210" s="7">
        <v>1.6441705257809001</v>
      </c>
    </row>
    <row r="9211" spans="4:6" x14ac:dyDescent="0.3">
      <c r="D9211" s="5">
        <f t="shared" si="145"/>
        <v>101523226</v>
      </c>
      <c r="E9211" s="6">
        <v>4.7275436154823228E-2</v>
      </c>
      <c r="F9211" s="7">
        <v>-1.6718653728021491</v>
      </c>
    </row>
    <row r="9212" spans="4:6" x14ac:dyDescent="0.3">
      <c r="D9212" s="5">
        <f t="shared" si="145"/>
        <v>69959792</v>
      </c>
      <c r="E9212" s="6">
        <v>3.2577566832841902E-2</v>
      </c>
      <c r="F9212" s="7">
        <v>-1.8441922071481696</v>
      </c>
    </row>
    <row r="9213" spans="4:6" x14ac:dyDescent="0.3">
      <c r="D9213" s="5">
        <f t="shared" si="145"/>
        <v>1184826548</v>
      </c>
      <c r="E9213" s="6">
        <v>0.55172785609190156</v>
      </c>
      <c r="F9213" s="7">
        <v>0.13002798247077005</v>
      </c>
    </row>
    <row r="9214" spans="4:6" x14ac:dyDescent="0.3">
      <c r="D9214" s="5">
        <f t="shared" si="145"/>
        <v>977811604</v>
      </c>
      <c r="E9214" s="6">
        <v>0.45532901068714354</v>
      </c>
      <c r="F9214" s="7">
        <v>-0.11220858618688807</v>
      </c>
    </row>
    <row r="9215" spans="4:6" x14ac:dyDescent="0.3">
      <c r="D9215" s="5">
        <f t="shared" si="145"/>
        <v>400859271</v>
      </c>
      <c r="E9215" s="6">
        <v>0.18666464433694691</v>
      </c>
      <c r="F9215" s="7">
        <v>-0.89025442153943357</v>
      </c>
    </row>
    <row r="9216" spans="4:6" x14ac:dyDescent="0.3">
      <c r="D9216" s="5">
        <f t="shared" si="145"/>
        <v>1050210971</v>
      </c>
      <c r="E9216" s="6">
        <v>0.48904259315602722</v>
      </c>
      <c r="F9216" s="7">
        <v>-2.7469600084317751E-2</v>
      </c>
    </row>
    <row r="9217" spans="4:6" x14ac:dyDescent="0.3">
      <c r="D9217" s="5">
        <f t="shared" si="145"/>
        <v>1234810059</v>
      </c>
      <c r="E9217" s="6">
        <v>0.57500324218999899</v>
      </c>
      <c r="F9217" s="7">
        <v>0.18912669988528202</v>
      </c>
    </row>
    <row r="9218" spans="4:6" x14ac:dyDescent="0.3">
      <c r="D9218" s="5">
        <f t="shared" si="145"/>
        <v>2107735504</v>
      </c>
      <c r="E9218" s="6">
        <v>0.98149082901095119</v>
      </c>
      <c r="F9218" s="7">
        <v>2.0855617192114515</v>
      </c>
    </row>
    <row r="9219" spans="4:6" x14ac:dyDescent="0.3">
      <c r="D9219" s="5">
        <f t="shared" ref="D9219:D9282" si="146">MOD(D9218*$B$4,$B$5)</f>
        <v>1167769665</v>
      </c>
      <c r="E9219" s="6">
        <v>0.54378512598926676</v>
      </c>
      <c r="F9219" s="7">
        <v>0.10997431118604373</v>
      </c>
    </row>
    <row r="9220" spans="4:6" x14ac:dyDescent="0.3">
      <c r="D9220" s="5">
        <f t="shared" si="146"/>
        <v>111249112</v>
      </c>
      <c r="E9220" s="6">
        <v>5.1804404754009478E-2</v>
      </c>
      <c r="F9220" s="7">
        <v>-1.6276043342490258</v>
      </c>
    </row>
    <row r="9221" spans="4:6" x14ac:dyDescent="0.3">
      <c r="D9221" s="5">
        <f t="shared" si="146"/>
        <v>1396767852</v>
      </c>
      <c r="E9221" s="6">
        <v>0.65042071663813728</v>
      </c>
      <c r="F9221" s="7">
        <v>0.38645656239337656</v>
      </c>
    </row>
    <row r="9222" spans="4:6" x14ac:dyDescent="0.3">
      <c r="D9222" s="5">
        <f t="shared" si="146"/>
        <v>984402680</v>
      </c>
      <c r="E9222" s="6">
        <v>0.45839821962490512</v>
      </c>
      <c r="F9222" s="7">
        <v>-0.10446991842191106</v>
      </c>
    </row>
    <row r="9223" spans="4:6" x14ac:dyDescent="0.3">
      <c r="D9223" s="5">
        <f t="shared" si="146"/>
        <v>731109111</v>
      </c>
      <c r="E9223" s="6">
        <v>0.34044921010774487</v>
      </c>
      <c r="F9223" s="7">
        <v>-0.4112374634486603</v>
      </c>
    </row>
    <row r="9224" spans="4:6" x14ac:dyDescent="0.3">
      <c r="D9224" s="5">
        <f t="shared" si="146"/>
        <v>1769125930</v>
      </c>
      <c r="E9224" s="6">
        <v>0.82381345874053746</v>
      </c>
      <c r="F9224" s="7">
        <v>0.9299961410294254</v>
      </c>
    </row>
    <row r="9225" spans="4:6" x14ac:dyDescent="0.3">
      <c r="D9225" s="5">
        <f t="shared" si="146"/>
        <v>643060428</v>
      </c>
      <c r="E9225" s="6">
        <v>0.2994483469980288</v>
      </c>
      <c r="F9225" s="7">
        <v>-0.52598778500456322</v>
      </c>
    </row>
    <row r="9226" spans="4:6" x14ac:dyDescent="0.3">
      <c r="D9226" s="5">
        <f t="shared" si="146"/>
        <v>1441286250</v>
      </c>
      <c r="E9226" s="6">
        <v>0.67115121117900234</v>
      </c>
      <c r="F9226" s="7">
        <v>0.44309423121852964</v>
      </c>
    </row>
    <row r="9227" spans="4:6" x14ac:dyDescent="0.3">
      <c r="D9227" s="5">
        <f t="shared" si="146"/>
        <v>300861891</v>
      </c>
      <c r="E9227" s="6">
        <v>0.14009973559537878</v>
      </c>
      <c r="F9227" s="7">
        <v>-1.0798713538438744</v>
      </c>
    </row>
    <row r="9228" spans="4:6" x14ac:dyDescent="0.3">
      <c r="D9228" s="5">
        <f t="shared" si="146"/>
        <v>1619919447</v>
      </c>
      <c r="E9228" s="6">
        <v>0.75433377572738913</v>
      </c>
      <c r="F9228" s="7">
        <v>0.68819109879078377</v>
      </c>
    </row>
    <row r="9229" spans="4:6" x14ac:dyDescent="0.3">
      <c r="D9229" s="5">
        <f t="shared" si="146"/>
        <v>957071573</v>
      </c>
      <c r="E9229" s="6">
        <v>0.4456711811438866</v>
      </c>
      <c r="F9229" s="7">
        <v>-0.13660583726878714</v>
      </c>
    </row>
    <row r="9230" spans="4:6" x14ac:dyDescent="0.3">
      <c r="D9230" s="5">
        <f t="shared" si="146"/>
        <v>2133686019</v>
      </c>
      <c r="E9230" s="6">
        <v>0.99357497924340421</v>
      </c>
      <c r="F9230" s="7">
        <v>2.4878984612259734</v>
      </c>
    </row>
    <row r="9231" spans="4:6" x14ac:dyDescent="0.3">
      <c r="D9231" s="5">
        <f t="shared" si="146"/>
        <v>1842113029</v>
      </c>
      <c r="E9231" s="6">
        <v>0.857800725249388</v>
      </c>
      <c r="F9231" s="7">
        <v>1.0704905741311419</v>
      </c>
    </row>
    <row r="9232" spans="4:6" x14ac:dyDescent="0.3">
      <c r="D9232" s="5">
        <f t="shared" si="146"/>
        <v>1930135177</v>
      </c>
      <c r="E9232" s="6">
        <v>0.89878923203683392</v>
      </c>
      <c r="F9232" s="7">
        <v>1.2746828034845339</v>
      </c>
    </row>
    <row r="9233" spans="4:6" x14ac:dyDescent="0.3">
      <c r="D9233" s="5">
        <f t="shared" si="146"/>
        <v>977103872</v>
      </c>
      <c r="E9233" s="6">
        <v>0.45499944729264774</v>
      </c>
      <c r="F9233" s="7">
        <v>-0.11303993495621156</v>
      </c>
    </row>
    <row r="9234" spans="4:6" x14ac:dyDescent="0.3">
      <c r="D9234" s="5">
        <f t="shared" si="146"/>
        <v>597666251</v>
      </c>
      <c r="E9234" s="6">
        <v>0.27831003608024685</v>
      </c>
      <c r="F9234" s="7">
        <v>-0.58786922856515278</v>
      </c>
    </row>
    <row r="9235" spans="4:6" x14ac:dyDescent="0.3">
      <c r="D9235" s="5">
        <f t="shared" si="146"/>
        <v>652288223</v>
      </c>
      <c r="E9235" s="6">
        <v>0.30374537390074263</v>
      </c>
      <c r="F9235" s="7">
        <v>-0.51365853387599647</v>
      </c>
    </row>
    <row r="9236" spans="4:6" x14ac:dyDescent="0.3">
      <c r="D9236" s="5">
        <f t="shared" si="146"/>
        <v>199580119</v>
      </c>
      <c r="E9236" s="6">
        <v>9.2936735221125874E-2</v>
      </c>
      <c r="F9236" s="7">
        <v>-1.3228854627138567</v>
      </c>
    </row>
    <row r="9237" spans="4:6" x14ac:dyDescent="0.3">
      <c r="D9237" s="5">
        <f t="shared" si="146"/>
        <v>320283807</v>
      </c>
      <c r="E9237" s="6">
        <v>0.14914377001034446</v>
      </c>
      <c r="F9237" s="7">
        <v>-1.0401127085350863</v>
      </c>
    </row>
    <row r="9238" spans="4:6" x14ac:dyDescent="0.3">
      <c r="D9238" s="5">
        <f t="shared" si="146"/>
        <v>684872944</v>
      </c>
      <c r="E9238" s="6">
        <v>0.31891881704229752</v>
      </c>
      <c r="F9238" s="7">
        <v>-0.4707242929846509</v>
      </c>
    </row>
    <row r="9239" spans="4:6" x14ac:dyDescent="0.3">
      <c r="D9239" s="5">
        <f t="shared" si="146"/>
        <v>1138617906</v>
      </c>
      <c r="E9239" s="6">
        <v>0.53021028035339923</v>
      </c>
      <c r="F9239" s="7">
        <v>7.5798462577691378E-2</v>
      </c>
    </row>
    <row r="9240" spans="4:6" x14ac:dyDescent="0.3">
      <c r="D9240" s="5">
        <f t="shared" si="146"/>
        <v>1675962855</v>
      </c>
      <c r="E9240" s="6">
        <v>0.78043102126608699</v>
      </c>
      <c r="F9240" s="7">
        <v>0.77364972616418892</v>
      </c>
    </row>
    <row r="9241" spans="4:6" x14ac:dyDescent="0.3">
      <c r="D9241" s="5">
        <f t="shared" si="146"/>
        <v>399023921</v>
      </c>
      <c r="E9241" s="6">
        <v>0.1858099928924907</v>
      </c>
      <c r="F9241" s="7">
        <v>-0.89344299657389681</v>
      </c>
    </row>
    <row r="9242" spans="4:6" x14ac:dyDescent="0.3">
      <c r="D9242" s="5">
        <f t="shared" si="146"/>
        <v>502860648</v>
      </c>
      <c r="E9242" s="6">
        <v>0.23416273690216499</v>
      </c>
      <c r="F9242" s="7">
        <v>-0.72520630763955152</v>
      </c>
    </row>
    <row r="9243" spans="4:6" x14ac:dyDescent="0.3">
      <c r="D9243" s="5">
        <f t="shared" si="146"/>
        <v>578677567</v>
      </c>
      <c r="E9243" s="6">
        <v>0.2694677410362919</v>
      </c>
      <c r="F9243" s="7">
        <v>-0.6144235433031745</v>
      </c>
    </row>
    <row r="9244" spans="4:6" x14ac:dyDescent="0.3">
      <c r="D9244" s="5">
        <f t="shared" si="146"/>
        <v>1025040128</v>
      </c>
      <c r="E9244" s="6">
        <v>0.47732150599111012</v>
      </c>
      <c r="F9244" s="7">
        <v>-5.6877205883875147E-2</v>
      </c>
    </row>
    <row r="9245" spans="4:6" x14ac:dyDescent="0.3">
      <c r="D9245" s="5">
        <f t="shared" si="146"/>
        <v>1688791808</v>
      </c>
      <c r="E9245" s="6">
        <v>0.78640496804044113</v>
      </c>
      <c r="F9245" s="7">
        <v>0.7940092198812293</v>
      </c>
    </row>
    <row r="9246" spans="4:6" x14ac:dyDescent="0.3">
      <c r="D9246" s="5">
        <f t="shared" si="146"/>
        <v>1190123848</v>
      </c>
      <c r="E9246" s="6">
        <v>0.55419460363145412</v>
      </c>
      <c r="F9246" s="7">
        <v>0.13626626370661726</v>
      </c>
    </row>
    <row r="9247" spans="4:6" x14ac:dyDescent="0.3">
      <c r="D9247" s="5">
        <f t="shared" si="146"/>
        <v>1133225911</v>
      </c>
      <c r="E9247" s="6">
        <v>0.52769943701820399</v>
      </c>
      <c r="F9247" s="7">
        <v>6.9488073136985476E-2</v>
      </c>
    </row>
    <row r="9248" spans="4:6" x14ac:dyDescent="0.3">
      <c r="D9248" s="5">
        <f t="shared" si="146"/>
        <v>1244493497</v>
      </c>
      <c r="E9248" s="6">
        <v>0.5795124443988432</v>
      </c>
      <c r="F9248" s="7">
        <v>0.20064635221975621</v>
      </c>
    </row>
    <row r="9249" spans="4:6" x14ac:dyDescent="0.3">
      <c r="D9249" s="5">
        <f t="shared" si="146"/>
        <v>1385536156</v>
      </c>
      <c r="E9249" s="6">
        <v>0.64519055061525721</v>
      </c>
      <c r="F9249" s="7">
        <v>0.37236796931207955</v>
      </c>
    </row>
    <row r="9250" spans="4:6" x14ac:dyDescent="0.3">
      <c r="D9250" s="5">
        <f t="shared" si="146"/>
        <v>2132567755</v>
      </c>
      <c r="E9250" s="6">
        <v>0.99305424698912936</v>
      </c>
      <c r="F9250" s="7">
        <v>2.4600567182602333</v>
      </c>
    </row>
    <row r="9251" spans="4:6" x14ac:dyDescent="0.3">
      <c r="D9251" s="5">
        <f t="shared" si="146"/>
        <v>1549482660</v>
      </c>
      <c r="E9251" s="6">
        <v>0.72153409078860109</v>
      </c>
      <c r="F9251" s="7">
        <v>0.58740487808751651</v>
      </c>
    </row>
    <row r="9252" spans="4:6" x14ac:dyDescent="0.3">
      <c r="D9252" s="5">
        <f t="shared" si="146"/>
        <v>369539497</v>
      </c>
      <c r="E9252" s="6">
        <v>0.17208023804433667</v>
      </c>
      <c r="F9252" s="7">
        <v>-0.94597668902236354</v>
      </c>
    </row>
    <row r="9253" spans="4:6" x14ac:dyDescent="0.3">
      <c r="D9253" s="5">
        <f t="shared" si="146"/>
        <v>1041887705</v>
      </c>
      <c r="E9253" s="6">
        <v>0.48516677039225287</v>
      </c>
      <c r="F9253" s="7">
        <v>-3.7189963826248354E-2</v>
      </c>
    </row>
    <row r="9254" spans="4:6" x14ac:dyDescent="0.3">
      <c r="D9254" s="5">
        <f t="shared" si="146"/>
        <v>1041878962</v>
      </c>
      <c r="E9254" s="6">
        <v>0.4851626991156141</v>
      </c>
      <c r="F9254" s="7">
        <v>-3.7200176065121791E-2</v>
      </c>
    </row>
    <row r="9255" spans="4:6" x14ac:dyDescent="0.3">
      <c r="D9255" s="5">
        <f t="shared" si="146"/>
        <v>619845609</v>
      </c>
      <c r="E9255" s="6">
        <v>0.2886381044878048</v>
      </c>
      <c r="F9255" s="7">
        <v>-0.55736772971199289</v>
      </c>
    </row>
    <row r="9256" spans="4:6" x14ac:dyDescent="0.3">
      <c r="D9256" s="5">
        <f t="shared" si="146"/>
        <v>1825222035</v>
      </c>
      <c r="E9256" s="6">
        <v>0.84993524323211544</v>
      </c>
      <c r="F9256" s="7">
        <v>1.036155692674815</v>
      </c>
    </row>
    <row r="9257" spans="4:6" x14ac:dyDescent="0.3">
      <c r="D9257" s="5">
        <f t="shared" si="146"/>
        <v>481266016</v>
      </c>
      <c r="E9257" s="6">
        <v>0.22410695275674292</v>
      </c>
      <c r="F9257" s="7">
        <v>-0.75839607730120573</v>
      </c>
    </row>
    <row r="9258" spans="4:6" x14ac:dyDescent="0.3">
      <c r="D9258" s="5">
        <f t="shared" si="146"/>
        <v>1861248737</v>
      </c>
      <c r="E9258" s="6">
        <v>0.86671148367851181</v>
      </c>
      <c r="F9258" s="7">
        <v>1.1109798269652762</v>
      </c>
    </row>
    <row r="9259" spans="4:6" x14ac:dyDescent="0.3">
      <c r="D9259" s="5">
        <f t="shared" si="146"/>
        <v>64444188</v>
      </c>
      <c r="E9259" s="6">
        <v>3.0009163571530176E-2</v>
      </c>
      <c r="F9259" s="7">
        <v>-1.8806589498850952</v>
      </c>
    </row>
    <row r="9260" spans="4:6" x14ac:dyDescent="0.3">
      <c r="D9260" s="5">
        <f t="shared" si="146"/>
        <v>1229078092</v>
      </c>
      <c r="E9260" s="6">
        <v>0.57233408705548761</v>
      </c>
      <c r="F9260" s="7">
        <v>0.18231971723504606</v>
      </c>
    </row>
    <row r="9261" spans="4:6" x14ac:dyDescent="0.3">
      <c r="D9261" s="5">
        <f t="shared" si="146"/>
        <v>297863263</v>
      </c>
      <c r="E9261" s="6">
        <v>0.13870339061944129</v>
      </c>
      <c r="F9261" s="7">
        <v>-1.0861632316683925</v>
      </c>
    </row>
    <row r="9262" spans="4:6" x14ac:dyDescent="0.3">
      <c r="D9262" s="5">
        <f t="shared" si="146"/>
        <v>754551608</v>
      </c>
      <c r="E9262" s="6">
        <v>0.35136547344863922</v>
      </c>
      <c r="F9262" s="7">
        <v>-0.38163658059716565</v>
      </c>
    </row>
    <row r="9263" spans="4:6" x14ac:dyDescent="0.3">
      <c r="D9263" s="5">
        <f t="shared" si="146"/>
        <v>1638016648</v>
      </c>
      <c r="E9263" s="6">
        <v>0.76276094164956454</v>
      </c>
      <c r="F9263" s="7">
        <v>0.71521190039145899</v>
      </c>
    </row>
    <row r="9264" spans="4:6" x14ac:dyDescent="0.3">
      <c r="D9264" s="5">
        <f t="shared" si="146"/>
        <v>501216715</v>
      </c>
      <c r="E9264" s="6">
        <v>0.23339722094442436</v>
      </c>
      <c r="F9264" s="7">
        <v>-0.72770458689362383</v>
      </c>
    </row>
    <row r="9265" spans="4:6" x14ac:dyDescent="0.3">
      <c r="D9265" s="5">
        <f t="shared" si="146"/>
        <v>681282663</v>
      </c>
      <c r="E9265" s="6">
        <v>0.31724696216848397</v>
      </c>
      <c r="F9265" s="7">
        <v>-0.47541118415514655</v>
      </c>
    </row>
    <row r="9266" spans="4:6" x14ac:dyDescent="0.3">
      <c r="D9266" s="5">
        <f t="shared" si="146"/>
        <v>1778339162</v>
      </c>
      <c r="E9266" s="6">
        <v>0.8281037042179179</v>
      </c>
      <c r="F9266" s="7">
        <v>0.94669819288211021</v>
      </c>
    </row>
    <row r="9267" spans="4:6" x14ac:dyDescent="0.3">
      <c r="D9267" s="5">
        <f t="shared" si="146"/>
        <v>845867371</v>
      </c>
      <c r="E9267" s="6">
        <v>0.39388768923830958</v>
      </c>
      <c r="F9267" s="7">
        <v>-0.26920052215568735</v>
      </c>
    </row>
    <row r="9268" spans="4:6" x14ac:dyDescent="0.3">
      <c r="D9268" s="5">
        <f t="shared" si="146"/>
        <v>757285130</v>
      </c>
      <c r="E9268" s="6">
        <v>0.35263836882322874</v>
      </c>
      <c r="F9268" s="7">
        <v>-0.37820711863490714</v>
      </c>
    </row>
    <row r="9269" spans="4:6" x14ac:dyDescent="0.3">
      <c r="D9269" s="5">
        <f t="shared" si="146"/>
        <v>443870996</v>
      </c>
      <c r="E9269" s="6">
        <v>0.20669353958842673</v>
      </c>
      <c r="F9269" s="7">
        <v>-0.81794765169588057</v>
      </c>
    </row>
    <row r="9270" spans="4:6" x14ac:dyDescent="0.3">
      <c r="D9270" s="5">
        <f t="shared" si="146"/>
        <v>652501797</v>
      </c>
      <c r="E9270" s="6">
        <v>0.30384482704461069</v>
      </c>
      <c r="F9270" s="7">
        <v>-0.51337410743668821</v>
      </c>
    </row>
    <row r="9271" spans="4:6" x14ac:dyDescent="0.3">
      <c r="D9271" s="5">
        <f t="shared" si="146"/>
        <v>1919076085</v>
      </c>
      <c r="E9271" s="6">
        <v>0.89363944101486303</v>
      </c>
      <c r="F9271" s="7">
        <v>1.2461178896524097</v>
      </c>
    </row>
    <row r="9272" spans="4:6" x14ac:dyDescent="0.3">
      <c r="D9272" s="5">
        <f t="shared" si="146"/>
        <v>1867102043</v>
      </c>
      <c r="E9272" s="6">
        <v>0.86943714168801634</v>
      </c>
      <c r="F9272" s="7">
        <v>1.1237344038809118</v>
      </c>
    </row>
    <row r="9273" spans="4:6" x14ac:dyDescent="0.3">
      <c r="D9273" s="5">
        <f t="shared" si="146"/>
        <v>1289020357</v>
      </c>
      <c r="E9273" s="6">
        <v>0.60024687936552512</v>
      </c>
      <c r="F9273" s="7">
        <v>0.25398617170089199</v>
      </c>
    </row>
    <row r="9274" spans="4:6" x14ac:dyDescent="0.3">
      <c r="D9274" s="5">
        <f t="shared" si="146"/>
        <v>1110464569</v>
      </c>
      <c r="E9274" s="6">
        <v>0.51710036119176106</v>
      </c>
      <c r="F9274" s="7">
        <v>4.2877383377896192E-2</v>
      </c>
    </row>
    <row r="9275" spans="4:6" x14ac:dyDescent="0.3">
      <c r="D9275" s="5">
        <f t="shared" si="146"/>
        <v>2043381079</v>
      </c>
      <c r="E9275" s="6">
        <v>0.95152346459359249</v>
      </c>
      <c r="F9275" s="7">
        <v>1.6598080648083577</v>
      </c>
    </row>
    <row r="9276" spans="4:6" x14ac:dyDescent="0.3">
      <c r="D9276" s="5">
        <f t="shared" si="146"/>
        <v>2124157699</v>
      </c>
      <c r="E9276" s="6">
        <v>0.98913800948219188</v>
      </c>
      <c r="F9276" s="7">
        <v>2.2951595734108357</v>
      </c>
    </row>
    <row r="9277" spans="4:6" x14ac:dyDescent="0.3">
      <c r="D9277" s="5">
        <f t="shared" si="146"/>
        <v>1462078767</v>
      </c>
      <c r="E9277" s="6">
        <v>0.68083348142060773</v>
      </c>
      <c r="F9277" s="7">
        <v>0.47003076568722285</v>
      </c>
    </row>
    <row r="9278" spans="4:6" x14ac:dyDescent="0.3">
      <c r="D9278" s="5">
        <f t="shared" si="146"/>
        <v>1101586849</v>
      </c>
      <c r="E9278" s="6">
        <v>0.51296635066435337</v>
      </c>
      <c r="F9278" s="7">
        <v>3.2507545626759012E-2</v>
      </c>
    </row>
    <row r="9279" spans="4:6" x14ac:dyDescent="0.3">
      <c r="D9279" s="5">
        <f t="shared" si="146"/>
        <v>856204712</v>
      </c>
      <c r="E9279" s="6">
        <v>0.39870138876019173</v>
      </c>
      <c r="F9279" s="7">
        <v>-0.25670983651952772</v>
      </c>
    </row>
    <row r="9280" spans="4:6" x14ac:dyDescent="0.3">
      <c r="D9280" s="5">
        <f t="shared" si="146"/>
        <v>1534866437</v>
      </c>
      <c r="E9280" s="6">
        <v>0.71472788156450529</v>
      </c>
      <c r="F9280" s="7">
        <v>0.56725015485192354</v>
      </c>
    </row>
    <row r="9281" spans="4:6" x14ac:dyDescent="0.3">
      <c r="D9281" s="5">
        <f t="shared" si="146"/>
        <v>1351958927</v>
      </c>
      <c r="E9281" s="6">
        <v>0.62955493492032866</v>
      </c>
      <c r="F9281" s="7">
        <v>0.3306748118763897</v>
      </c>
    </row>
    <row r="9282" spans="4:6" x14ac:dyDescent="0.3">
      <c r="D9282" s="5">
        <f t="shared" si="146"/>
        <v>528816534</v>
      </c>
      <c r="E9282" s="6">
        <v>0.24624938820139447</v>
      </c>
      <c r="F9282" s="7">
        <v>-0.68633992744132388</v>
      </c>
    </row>
    <row r="9283" spans="4:6" x14ac:dyDescent="0.3">
      <c r="D9283" s="5">
        <f t="shared" ref="D9283:D9346" si="147">MOD(D9282*$B$4,$B$5)</f>
        <v>1512284472</v>
      </c>
      <c r="E9283" s="6">
        <v>0.70421233466287358</v>
      </c>
      <c r="F9283" s="7">
        <v>0.53655457201578594</v>
      </c>
    </row>
    <row r="9284" spans="4:6" x14ac:dyDescent="0.3">
      <c r="D9284" s="5">
        <f t="shared" si="147"/>
        <v>72135441</v>
      </c>
      <c r="E9284" s="6">
        <v>3.3590682347855234E-2</v>
      </c>
      <c r="F9284" s="7">
        <v>-1.8304587827066461</v>
      </c>
    </row>
    <row r="9285" spans="4:6" x14ac:dyDescent="0.3">
      <c r="D9285" s="5">
        <f t="shared" si="147"/>
        <v>978880724</v>
      </c>
      <c r="E9285" s="6">
        <v>0.45582685848309368</v>
      </c>
      <c r="F9285" s="7">
        <v>-0.11095287405369442</v>
      </c>
    </row>
    <row r="9286" spans="4:6" x14ac:dyDescent="0.3">
      <c r="D9286" s="5">
        <f t="shared" si="147"/>
        <v>468743263</v>
      </c>
      <c r="E9286" s="6">
        <v>0.21827559146869516</v>
      </c>
      <c r="F9286" s="7">
        <v>-0.77803024536887089</v>
      </c>
    </row>
    <row r="9287" spans="4:6" x14ac:dyDescent="0.3">
      <c r="D9287" s="5">
        <f t="shared" si="147"/>
        <v>818343481</v>
      </c>
      <c r="E9287" s="6">
        <v>0.38107087917725635</v>
      </c>
      <c r="F9287" s="7">
        <v>-0.3026694806831482</v>
      </c>
    </row>
    <row r="9288" spans="4:6" x14ac:dyDescent="0.3">
      <c r="D9288" s="5">
        <f t="shared" si="147"/>
        <v>1443968433</v>
      </c>
      <c r="E9288" s="6">
        <v>0.67240019996874056</v>
      </c>
      <c r="F9288" s="7">
        <v>0.44655055892792184</v>
      </c>
    </row>
    <row r="9289" spans="4:6" x14ac:dyDescent="0.3">
      <c r="D9289" s="5">
        <f t="shared" si="147"/>
        <v>923498664</v>
      </c>
      <c r="E9289" s="6">
        <v>0.43003757710572105</v>
      </c>
      <c r="F9289" s="7">
        <v>-0.17627849724663411</v>
      </c>
    </row>
    <row r="9290" spans="4:6" x14ac:dyDescent="0.3">
      <c r="D9290" s="5">
        <f t="shared" si="147"/>
        <v>738465518</v>
      </c>
      <c r="E9290" s="6">
        <v>0.34387480406451487</v>
      </c>
      <c r="F9290" s="7">
        <v>-0.40191088973912725</v>
      </c>
    </row>
    <row r="9291" spans="4:6" x14ac:dyDescent="0.3">
      <c r="D9291" s="5">
        <f t="shared" si="147"/>
        <v>387962825</v>
      </c>
      <c r="E9291" s="6">
        <v>0.18065926868529922</v>
      </c>
      <c r="F9291" s="7">
        <v>-0.91285551316878011</v>
      </c>
    </row>
    <row r="9292" spans="4:6" x14ac:dyDescent="0.3">
      <c r="D9292" s="5">
        <f t="shared" si="147"/>
        <v>1296123735</v>
      </c>
      <c r="E9292" s="6">
        <v>0.60355464751231913</v>
      </c>
      <c r="F9292" s="7">
        <v>0.26255874030231768</v>
      </c>
    </row>
    <row r="9293" spans="4:6" x14ac:dyDescent="0.3">
      <c r="D9293" s="5">
        <f t="shared" si="147"/>
        <v>400240487</v>
      </c>
      <c r="E9293" s="6">
        <v>0.18637650058267313</v>
      </c>
      <c r="F9293" s="7">
        <v>-0.89132842954329505</v>
      </c>
    </row>
    <row r="9294" spans="4:6" x14ac:dyDescent="0.3">
      <c r="D9294" s="5">
        <f t="shared" si="147"/>
        <v>1245659565</v>
      </c>
      <c r="E9294" s="6">
        <v>0.58005543712531726</v>
      </c>
      <c r="F9294" s="7">
        <v>0.20203530257324367</v>
      </c>
    </row>
    <row r="9295" spans="4:6" x14ac:dyDescent="0.3">
      <c r="D9295" s="5">
        <f t="shared" si="147"/>
        <v>1838229762</v>
      </c>
      <c r="E9295" s="6">
        <v>0.85599243813752424</v>
      </c>
      <c r="F9295" s="7">
        <v>1.0624859704681284</v>
      </c>
    </row>
    <row r="9296" spans="4:6" x14ac:dyDescent="0.3">
      <c r="D9296" s="5">
        <f t="shared" si="147"/>
        <v>1312031109</v>
      </c>
      <c r="E9296" s="6">
        <v>0.61096209577374361</v>
      </c>
      <c r="F9296" s="7">
        <v>0.28182746724056934</v>
      </c>
    </row>
    <row r="9297" spans="4:6" x14ac:dyDescent="0.3">
      <c r="D9297" s="5">
        <f t="shared" si="147"/>
        <v>1613428862</v>
      </c>
      <c r="E9297" s="6">
        <v>0.75131136155809397</v>
      </c>
      <c r="F9297" s="7">
        <v>0.67862219364193055</v>
      </c>
    </row>
    <row r="9298" spans="4:6" x14ac:dyDescent="0.3">
      <c r="D9298" s="5">
        <f t="shared" si="147"/>
        <v>1182655500</v>
      </c>
      <c r="E9298" s="6">
        <v>0.55071688308447309</v>
      </c>
      <c r="F9298" s="7">
        <v>0.12747275724588283</v>
      </c>
    </row>
    <row r="9299" spans="4:6" x14ac:dyDescent="0.3">
      <c r="D9299" s="5">
        <f t="shared" si="147"/>
        <v>1405852299</v>
      </c>
      <c r="E9299" s="6">
        <v>0.65465099192657605</v>
      </c>
      <c r="F9299" s="7">
        <v>0.39790798188059945</v>
      </c>
    </row>
    <row r="9300" spans="4:6" x14ac:dyDescent="0.3">
      <c r="D9300" s="5">
        <f t="shared" si="147"/>
        <v>1413079829</v>
      </c>
      <c r="E9300" s="6">
        <v>0.65801657285356574</v>
      </c>
      <c r="F9300" s="7">
        <v>0.40705600605957321</v>
      </c>
    </row>
    <row r="9301" spans="4:6" x14ac:dyDescent="0.3">
      <c r="D9301" s="5">
        <f t="shared" si="147"/>
        <v>253345998</v>
      </c>
      <c r="E9301" s="6">
        <v>0.11797342367281524</v>
      </c>
      <c r="F9301" s="7">
        <v>-1.1851785794505754</v>
      </c>
    </row>
    <row r="9302" spans="4:6" x14ac:dyDescent="0.3">
      <c r="D9302" s="5">
        <f t="shared" si="147"/>
        <v>1492783440</v>
      </c>
      <c r="E9302" s="6">
        <v>0.69513145898946693</v>
      </c>
      <c r="F9302" s="7">
        <v>0.51044879111290198</v>
      </c>
    </row>
    <row r="9303" spans="4:6" x14ac:dyDescent="0.3">
      <c r="D9303" s="5">
        <f t="shared" si="147"/>
        <v>1483140802</v>
      </c>
      <c r="E9303" s="6">
        <v>0.69064125576116264</v>
      </c>
      <c r="F9303" s="7">
        <v>0.49766881969770949</v>
      </c>
    </row>
    <row r="9304" spans="4:6" x14ac:dyDescent="0.3">
      <c r="D9304" s="5">
        <f t="shared" si="147"/>
        <v>2027313303</v>
      </c>
      <c r="E9304" s="6">
        <v>0.94404132333029189</v>
      </c>
      <c r="F9304" s="7">
        <v>1.5896338899813043</v>
      </c>
    </row>
    <row r="9305" spans="4:6" x14ac:dyDescent="0.3">
      <c r="D9305" s="5">
        <f t="shared" si="147"/>
        <v>1758138970</v>
      </c>
      <c r="E9305" s="6">
        <v>0.81869725679857397</v>
      </c>
      <c r="F9305" s="7">
        <v>0.91041159248373738</v>
      </c>
    </row>
    <row r="9306" spans="4:6" x14ac:dyDescent="0.3">
      <c r="D9306" s="5">
        <f t="shared" si="147"/>
        <v>719975077</v>
      </c>
      <c r="E9306" s="6">
        <v>0.3352645214975481</v>
      </c>
      <c r="F9306" s="7">
        <v>-0.42542203869304718</v>
      </c>
    </row>
    <row r="9307" spans="4:6" x14ac:dyDescent="0.3">
      <c r="D9307" s="5">
        <f t="shared" si="147"/>
        <v>1189082466</v>
      </c>
      <c r="E9307" s="6">
        <v>0.55370967234830337</v>
      </c>
      <c r="F9307" s="7">
        <v>0.13503948553071846</v>
      </c>
    </row>
    <row r="9308" spans="4:6" x14ac:dyDescent="0.3">
      <c r="D9308" s="5">
        <f t="shared" si="147"/>
        <v>256799270</v>
      </c>
      <c r="E9308" s="6">
        <v>0.11958147875925663</v>
      </c>
      <c r="F9308" s="7">
        <v>-1.1770815521203848</v>
      </c>
    </row>
    <row r="9309" spans="4:6" x14ac:dyDescent="0.3">
      <c r="D9309" s="5">
        <f t="shared" si="147"/>
        <v>681951686</v>
      </c>
      <c r="E9309" s="6">
        <v>0.31755850028019261</v>
      </c>
      <c r="F9309" s="7">
        <v>-0.47453702676647214</v>
      </c>
    </row>
    <row r="9310" spans="4:6" x14ac:dyDescent="0.3">
      <c r="D9310" s="5">
        <f t="shared" si="147"/>
        <v>1860493690</v>
      </c>
      <c r="E9310" s="6">
        <v>0.86635988752018644</v>
      </c>
      <c r="F9310" s="7">
        <v>1.1093476768317039</v>
      </c>
    </row>
    <row r="9311" spans="4:6" x14ac:dyDescent="0.3">
      <c r="D9311" s="5">
        <f t="shared" si="147"/>
        <v>124792450</v>
      </c>
      <c r="E9311" s="6">
        <v>5.8111012967406783E-2</v>
      </c>
      <c r="F9311" s="7">
        <v>-1.5708304980797829</v>
      </c>
    </row>
    <row r="9312" spans="4:6" x14ac:dyDescent="0.3">
      <c r="D9312" s="5">
        <f t="shared" si="147"/>
        <v>164724115</v>
      </c>
      <c r="E9312" s="6">
        <v>7.6705643512965785E-2</v>
      </c>
      <c r="F9312" s="7">
        <v>-1.4275851964220858</v>
      </c>
    </row>
    <row r="9313" spans="4:6" x14ac:dyDescent="0.3">
      <c r="D9313" s="5">
        <f t="shared" si="147"/>
        <v>1413293971</v>
      </c>
      <c r="E9313" s="6">
        <v>0.65811629049304532</v>
      </c>
      <c r="F9313" s="7">
        <v>0.40732756621940669</v>
      </c>
    </row>
    <row r="9314" spans="4:6" x14ac:dyDescent="0.3">
      <c r="D9314" s="5">
        <f t="shared" si="147"/>
        <v>2000259892</v>
      </c>
      <c r="E9314" s="6">
        <v>0.93144359712623392</v>
      </c>
      <c r="F9314" s="7">
        <v>1.4866290695798503</v>
      </c>
    </row>
    <row r="9315" spans="4:6" x14ac:dyDescent="0.3">
      <c r="D9315" s="5">
        <f t="shared" si="147"/>
        <v>1532993965</v>
      </c>
      <c r="E9315" s="6">
        <v>0.71385594384172557</v>
      </c>
      <c r="F9315" s="7">
        <v>0.56468489171253189</v>
      </c>
    </row>
    <row r="9316" spans="4:6" x14ac:dyDescent="0.3">
      <c r="D9316" s="5">
        <f t="shared" si="147"/>
        <v>1160176189</v>
      </c>
      <c r="E9316" s="6">
        <v>0.54024913817667319</v>
      </c>
      <c r="F9316" s="7">
        <v>0.10106139471871534</v>
      </c>
    </row>
    <row r="9317" spans="4:6" x14ac:dyDescent="0.3">
      <c r="D9317" s="5">
        <f t="shared" si="147"/>
        <v>786272753</v>
      </c>
      <c r="E9317" s="6">
        <v>0.36613678267797156</v>
      </c>
      <c r="F9317" s="7">
        <v>-0.34210275349326602</v>
      </c>
    </row>
    <row r="9318" spans="4:6" x14ac:dyDescent="0.3">
      <c r="D9318" s="5">
        <f t="shared" si="147"/>
        <v>1693566632</v>
      </c>
      <c r="E9318" s="6">
        <v>0.78862841873301981</v>
      </c>
      <c r="F9318" s="7">
        <v>0.80167122940608504</v>
      </c>
    </row>
    <row r="9319" spans="4:6" x14ac:dyDescent="0.3">
      <c r="D9319" s="5">
        <f t="shared" si="147"/>
        <v>1894902923</v>
      </c>
      <c r="E9319" s="6">
        <v>0.88238293526916112</v>
      </c>
      <c r="F9319" s="7">
        <v>1.1869834986058327</v>
      </c>
    </row>
    <row r="9320" spans="4:6" x14ac:dyDescent="0.3">
      <c r="D9320" s="5">
        <f t="shared" si="147"/>
        <v>1088019462</v>
      </c>
      <c r="E9320" s="6">
        <v>0.50664854376264712</v>
      </c>
      <c r="F9320" s="7">
        <v>1.6666199288454666E-2</v>
      </c>
    </row>
    <row r="9321" spans="4:6" x14ac:dyDescent="0.3">
      <c r="D9321" s="5">
        <f t="shared" si="147"/>
        <v>927379170</v>
      </c>
      <c r="E9321" s="6">
        <v>0.43184457852676938</v>
      </c>
      <c r="F9321" s="7">
        <v>-0.17167994019460694</v>
      </c>
    </row>
    <row r="9322" spans="4:6" x14ac:dyDescent="0.3">
      <c r="D9322" s="5">
        <f t="shared" si="147"/>
        <v>1223293355</v>
      </c>
      <c r="E9322" s="6">
        <v>0.56964035897482224</v>
      </c>
      <c r="F9322" s="7">
        <v>0.17545862095184842</v>
      </c>
    </row>
    <row r="9323" spans="4:6" x14ac:dyDescent="0.3">
      <c r="D9323" s="5">
        <f t="shared" si="147"/>
        <v>235697646</v>
      </c>
      <c r="E9323" s="6">
        <v>0.10975526935398137</v>
      </c>
      <c r="F9323" s="7">
        <v>-1.2278306728685124</v>
      </c>
    </row>
    <row r="9324" spans="4:6" x14ac:dyDescent="0.3">
      <c r="D9324" s="5">
        <f t="shared" si="147"/>
        <v>2140191907</v>
      </c>
      <c r="E9324" s="6">
        <v>0.9966045194273857</v>
      </c>
      <c r="F9324" s="7">
        <v>2.7069249308441812</v>
      </c>
    </row>
    <row r="9325" spans="4:6" x14ac:dyDescent="0.3">
      <c r="D9325" s="5">
        <f t="shared" si="147"/>
        <v>207736568</v>
      </c>
      <c r="E9325" s="6">
        <v>9.6734877765863092E-2</v>
      </c>
      <c r="F9325" s="7">
        <v>-1.3003829357059977</v>
      </c>
    </row>
    <row r="9326" spans="4:6" x14ac:dyDescent="0.3">
      <c r="D9326" s="5">
        <f t="shared" si="147"/>
        <v>1050726085</v>
      </c>
      <c r="E9326" s="6">
        <v>0.48928246180460089</v>
      </c>
      <c r="F9326" s="7">
        <v>-2.6868116587931045E-2</v>
      </c>
    </row>
    <row r="9327" spans="4:6" x14ac:dyDescent="0.3">
      <c r="D9327" s="5">
        <f t="shared" si="147"/>
        <v>330074189</v>
      </c>
      <c r="E9327" s="6">
        <v>0.15370277189994488</v>
      </c>
      <c r="F9327" s="7">
        <v>-1.0206811168894003</v>
      </c>
    </row>
    <row r="9328" spans="4:6" x14ac:dyDescent="0.3">
      <c r="D9328" s="5">
        <f t="shared" si="147"/>
        <v>830000126</v>
      </c>
      <c r="E9328" s="6">
        <v>0.38649892749870096</v>
      </c>
      <c r="F9328" s="7">
        <v>-0.28845580612957367</v>
      </c>
    </row>
    <row r="9329" spans="4:6" x14ac:dyDescent="0.3">
      <c r="D9329" s="5">
        <f t="shared" si="147"/>
        <v>1481163714</v>
      </c>
      <c r="E9329" s="6">
        <v>0.68972060241710453</v>
      </c>
      <c r="F9329" s="7">
        <v>0.49505854491815138</v>
      </c>
    </row>
    <row r="9330" spans="4:6" x14ac:dyDescent="0.3">
      <c r="D9330" s="5">
        <f t="shared" si="147"/>
        <v>1080578923</v>
      </c>
      <c r="E9330" s="6">
        <v>0.50318377279041682</v>
      </c>
      <c r="F9330" s="7">
        <v>7.980619610312361E-3</v>
      </c>
    </row>
    <row r="9331" spans="4:6" x14ac:dyDescent="0.3">
      <c r="D9331" s="5">
        <f t="shared" si="147"/>
        <v>394890150</v>
      </c>
      <c r="E9331" s="6">
        <v>0.18388505576540257</v>
      </c>
      <c r="F9331" s="7">
        <v>-0.90065814038299785</v>
      </c>
    </row>
    <row r="9332" spans="4:6" x14ac:dyDescent="0.3">
      <c r="D9332" s="5">
        <f t="shared" si="147"/>
        <v>677579878</v>
      </c>
      <c r="E9332" s="6">
        <v>0.31552271853715436</v>
      </c>
      <c r="F9332" s="7">
        <v>-0.48025590785808864</v>
      </c>
    </row>
    <row r="9333" spans="4:6" x14ac:dyDescent="0.3">
      <c r="D9333" s="5">
        <f t="shared" si="147"/>
        <v>1282347128</v>
      </c>
      <c r="E9333" s="6">
        <v>0.59713941495599165</v>
      </c>
      <c r="F9333" s="7">
        <v>0.24594970009537082</v>
      </c>
    </row>
    <row r="9334" spans="4:6" x14ac:dyDescent="0.3">
      <c r="D9334" s="5">
        <f t="shared" si="147"/>
        <v>1109574560</v>
      </c>
      <c r="E9334" s="6">
        <v>0.51668591845471967</v>
      </c>
      <c r="F9334" s="7">
        <v>4.1837597096650463E-2</v>
      </c>
    </row>
    <row r="9335" spans="4:6" x14ac:dyDescent="0.3">
      <c r="D9335" s="5">
        <f t="shared" si="147"/>
        <v>2031429580</v>
      </c>
      <c r="E9335" s="6">
        <v>0.94595811417881226</v>
      </c>
      <c r="F9335" s="7">
        <v>1.6068659754412833</v>
      </c>
    </row>
    <row r="9336" spans="4:6" x14ac:dyDescent="0.3">
      <c r="D9336" s="5">
        <f t="shared" si="147"/>
        <v>738966866</v>
      </c>
      <c r="E9336" s="6">
        <v>0.34410826241980147</v>
      </c>
      <c r="F9336" s="7">
        <v>-0.40127655232176729</v>
      </c>
    </row>
    <row r="9337" spans="4:6" x14ac:dyDescent="0.3">
      <c r="D9337" s="5">
        <f t="shared" si="147"/>
        <v>966212016</v>
      </c>
      <c r="E9337" s="6">
        <v>0.44992753160179361</v>
      </c>
      <c r="F9337" s="7">
        <v>-0.1258444401826726</v>
      </c>
    </row>
    <row r="9338" spans="4:6" x14ac:dyDescent="0.3">
      <c r="D9338" s="5">
        <f t="shared" si="147"/>
        <v>970378790</v>
      </c>
      <c r="E9338" s="6">
        <v>0.45186783694836108</v>
      </c>
      <c r="F9338" s="7">
        <v>-0.1209436428184225</v>
      </c>
    </row>
    <row r="9339" spans="4:6" x14ac:dyDescent="0.3">
      <c r="D9339" s="5">
        <f t="shared" si="147"/>
        <v>241263726</v>
      </c>
      <c r="E9339" s="6">
        <v>0.11234717733445314</v>
      </c>
      <c r="F9339" s="7">
        <v>-1.214139772118336</v>
      </c>
    </row>
    <row r="9340" spans="4:6" x14ac:dyDescent="0.3">
      <c r="D9340" s="5">
        <f t="shared" si="147"/>
        <v>237500065</v>
      </c>
      <c r="E9340" s="6">
        <v>0.11059458610657098</v>
      </c>
      <c r="F9340" s="7">
        <v>-1.2233721370898805</v>
      </c>
    </row>
    <row r="9341" spans="4:6" x14ac:dyDescent="0.3">
      <c r="D9341" s="5">
        <f t="shared" si="147"/>
        <v>1097929929</v>
      </c>
      <c r="E9341" s="6">
        <v>0.51126346458798599</v>
      </c>
      <c r="F9341" s="7">
        <v>2.823707074526343E-2</v>
      </c>
    </row>
    <row r="9342" spans="4:6" x14ac:dyDescent="0.3">
      <c r="D9342" s="5">
        <f t="shared" si="147"/>
        <v>426678446</v>
      </c>
      <c r="E9342" s="6">
        <v>0.198687634615868</v>
      </c>
      <c r="F9342" s="7">
        <v>-0.84631817894207984</v>
      </c>
    </row>
    <row r="9343" spans="4:6" x14ac:dyDescent="0.3">
      <c r="D9343" s="5">
        <f t="shared" si="147"/>
        <v>1827092136</v>
      </c>
      <c r="E9343" s="6">
        <v>0.85080607687198195</v>
      </c>
      <c r="F9343" s="7">
        <v>1.0398968066302221</v>
      </c>
    </row>
    <row r="9344" spans="4:6" x14ac:dyDescent="0.3">
      <c r="D9344" s="5">
        <f t="shared" si="147"/>
        <v>558598213</v>
      </c>
      <c r="E9344" s="6">
        <v>0.26011756319563611</v>
      </c>
      <c r="F9344" s="7">
        <v>-0.64298300681190812</v>
      </c>
    </row>
    <row r="9345" spans="4:6" x14ac:dyDescent="0.3">
      <c r="D9345" s="5">
        <f t="shared" si="147"/>
        <v>289667991</v>
      </c>
      <c r="E9345" s="6">
        <v>0.13488716970653009</v>
      </c>
      <c r="F9345" s="7">
        <v>-1.1035823767337638</v>
      </c>
    </row>
    <row r="9346" spans="4:6" x14ac:dyDescent="0.3">
      <c r="D9346" s="5">
        <f t="shared" si="147"/>
        <v>297567944</v>
      </c>
      <c r="E9346" s="6">
        <v>0.13856587199360679</v>
      </c>
      <c r="F9346" s="7">
        <v>-1.0867852135835818</v>
      </c>
    </row>
    <row r="9347" spans="4:6" x14ac:dyDescent="0.3">
      <c r="D9347" s="5">
        <f t="shared" ref="D9347:D9410" si="148">MOD(D9346*$B$4,$B$5)</f>
        <v>1531593688</v>
      </c>
      <c r="E9347" s="6">
        <v>0.71320388905071086</v>
      </c>
      <c r="F9347" s="7">
        <v>0.56276895628996515</v>
      </c>
    </row>
    <row r="9348" spans="4:6" x14ac:dyDescent="0.3">
      <c r="D9348" s="5">
        <f t="shared" si="148"/>
        <v>139398179</v>
      </c>
      <c r="E9348" s="6">
        <v>6.4912335541948987E-2</v>
      </c>
      <c r="F9348" s="7">
        <v>-1.5147936420844312</v>
      </c>
    </row>
    <row r="9349" spans="4:6" x14ac:dyDescent="0.3">
      <c r="D9349" s="5">
        <f t="shared" si="148"/>
        <v>823232458</v>
      </c>
      <c r="E9349" s="6">
        <v>0.38334748650281458</v>
      </c>
      <c r="F9349" s="7">
        <v>-0.29670076491311648</v>
      </c>
    </row>
    <row r="9350" spans="4:6" x14ac:dyDescent="0.3">
      <c r="D9350" s="5">
        <f t="shared" si="148"/>
        <v>1216576030</v>
      </c>
      <c r="E9350" s="6">
        <v>0.56651236076514455</v>
      </c>
      <c r="F9350" s="7">
        <v>0.16750174010130942</v>
      </c>
    </row>
    <row r="9351" spans="4:6" x14ac:dyDescent="0.3">
      <c r="D9351" s="5">
        <f t="shared" si="148"/>
        <v>253733268</v>
      </c>
      <c r="E9351" s="6">
        <v>0.11815376031971887</v>
      </c>
      <c r="F9351" s="7">
        <v>-1.1842666635888881</v>
      </c>
    </row>
    <row r="9352" spans="4:6" x14ac:dyDescent="0.3">
      <c r="D9352" s="5">
        <f t="shared" si="148"/>
        <v>859340787</v>
      </c>
      <c r="E9352" s="6">
        <v>0.40016173748314543</v>
      </c>
      <c r="F9352" s="7">
        <v>-0.25292848779457988</v>
      </c>
    </row>
    <row r="9353" spans="4:6" x14ac:dyDescent="0.3">
      <c r="D9353" s="5">
        <f t="shared" si="148"/>
        <v>445003825</v>
      </c>
      <c r="E9353" s="6">
        <v>0.20722105419935757</v>
      </c>
      <c r="F9353" s="7">
        <v>-0.8161014610097127</v>
      </c>
    </row>
    <row r="9354" spans="4:6" x14ac:dyDescent="0.3">
      <c r="D9354" s="5">
        <f t="shared" si="148"/>
        <v>1648199281</v>
      </c>
      <c r="E9354" s="6">
        <v>0.76750259964494272</v>
      </c>
      <c r="F9354" s="7">
        <v>0.73064699252168297</v>
      </c>
    </row>
    <row r="9355" spans="4:6" x14ac:dyDescent="0.3">
      <c r="D9355" s="5">
        <f t="shared" si="148"/>
        <v>253339095</v>
      </c>
      <c r="E9355" s="6">
        <v>0.11797020921294597</v>
      </c>
      <c r="F9355" s="7">
        <v>-1.1851948430857355</v>
      </c>
    </row>
    <row r="9356" spans="4:6" x14ac:dyDescent="0.3">
      <c r="D9356" s="5">
        <f t="shared" si="148"/>
        <v>1159568727</v>
      </c>
      <c r="E9356" s="6">
        <v>0.5399662666394992</v>
      </c>
      <c r="F9356" s="7">
        <v>0.10034873634125165</v>
      </c>
    </row>
    <row r="9357" spans="4:6" x14ac:dyDescent="0.3">
      <c r="D9357" s="5">
        <f t="shared" si="148"/>
        <v>1528245609</v>
      </c>
      <c r="E9357" s="6">
        <v>0.71164481827211079</v>
      </c>
      <c r="F9357" s="7">
        <v>0.558196276129727</v>
      </c>
    </row>
    <row r="9358" spans="4:6" x14ac:dyDescent="0.3">
      <c r="D9358" s="5">
        <f t="shared" si="148"/>
        <v>1733033942</v>
      </c>
      <c r="E9358" s="6">
        <v>0.80700681713130962</v>
      </c>
      <c r="F9358" s="7">
        <v>0.86691904854114332</v>
      </c>
    </row>
    <row r="9359" spans="4:6" x14ac:dyDescent="0.3">
      <c r="D9359" s="5">
        <f t="shared" si="148"/>
        <v>55945397</v>
      </c>
      <c r="E9359" s="6">
        <v>2.6051605610224984E-2</v>
      </c>
      <c r="F9359" s="7">
        <v>-1.9422800135311009</v>
      </c>
    </row>
    <row r="9360" spans="4:6" x14ac:dyDescent="0.3">
      <c r="D9360" s="5">
        <f t="shared" si="148"/>
        <v>1153314308</v>
      </c>
      <c r="E9360" s="6">
        <v>0.53705382583388483</v>
      </c>
      <c r="F9360" s="7">
        <v>9.3014114189552868E-2</v>
      </c>
    </row>
    <row r="9361" spans="4:6" x14ac:dyDescent="0.3">
      <c r="D9361" s="5">
        <f t="shared" si="148"/>
        <v>268896640</v>
      </c>
      <c r="E9361" s="6">
        <v>0.12521475565174106</v>
      </c>
      <c r="F9361" s="7">
        <v>-1.1493067607535725</v>
      </c>
    </row>
    <row r="9362" spans="4:6" x14ac:dyDescent="0.3">
      <c r="D9362" s="5">
        <f t="shared" si="148"/>
        <v>518546972</v>
      </c>
      <c r="E9362" s="6">
        <v>0.24146725073593411</v>
      </c>
      <c r="F9362" s="7">
        <v>-0.70159062240790249</v>
      </c>
    </row>
    <row r="9363" spans="4:6" x14ac:dyDescent="0.3">
      <c r="D9363" s="5">
        <f t="shared" si="148"/>
        <v>1858979627</v>
      </c>
      <c r="E9363" s="6">
        <v>0.86565484699388484</v>
      </c>
      <c r="F9363" s="7">
        <v>1.1060836702764958</v>
      </c>
    </row>
    <row r="9364" spans="4:6" x14ac:dyDescent="0.3">
      <c r="D9364" s="5">
        <f t="shared" si="148"/>
        <v>53901375</v>
      </c>
      <c r="E9364" s="6">
        <v>2.509978369353319E-2</v>
      </c>
      <c r="F9364" s="7">
        <v>-1.9582595266202001</v>
      </c>
    </row>
    <row r="9365" spans="4:6" x14ac:dyDescent="0.3">
      <c r="D9365" s="5">
        <f t="shared" si="148"/>
        <v>1270576108</v>
      </c>
      <c r="E9365" s="6">
        <v>0.5916581066247617</v>
      </c>
      <c r="F9365" s="7">
        <v>0.23181232122610962</v>
      </c>
    </row>
    <row r="9366" spans="4:6" x14ac:dyDescent="0.3">
      <c r="D9366" s="5">
        <f t="shared" si="148"/>
        <v>1993834595</v>
      </c>
      <c r="E9366" s="6">
        <v>0.92845158505109282</v>
      </c>
      <c r="F9366" s="7">
        <v>1.4643555375869322</v>
      </c>
    </row>
    <row r="9367" spans="4:6" x14ac:dyDescent="0.3">
      <c r="D9367" s="5">
        <f t="shared" si="148"/>
        <v>615127646</v>
      </c>
      <c r="E9367" s="6">
        <v>0.28644113176170843</v>
      </c>
      <c r="F9367" s="7">
        <v>-0.56381173652959293</v>
      </c>
    </row>
    <row r="9368" spans="4:6" x14ac:dyDescent="0.3">
      <c r="D9368" s="5">
        <f t="shared" si="148"/>
        <v>1717696644</v>
      </c>
      <c r="E9368" s="6">
        <v>0.79986483119415575</v>
      </c>
      <c r="F9368" s="7">
        <v>0.84113852022463476</v>
      </c>
    </row>
    <row r="9369" spans="4:6" x14ac:dyDescent="0.3">
      <c r="D9369" s="5">
        <f t="shared" si="148"/>
        <v>591091854</v>
      </c>
      <c r="E9369" s="6">
        <v>0.27524859390710349</v>
      </c>
      <c r="F9369" s="7">
        <v>-0.59701526681215922</v>
      </c>
    </row>
    <row r="9370" spans="4:6" x14ac:dyDescent="0.3">
      <c r="D9370" s="5">
        <f t="shared" si="148"/>
        <v>1127150392</v>
      </c>
      <c r="E9370" s="6">
        <v>0.52487030301696647</v>
      </c>
      <c r="F9370" s="7">
        <v>6.2381039337164643E-2</v>
      </c>
    </row>
    <row r="9371" spans="4:6" x14ac:dyDescent="0.3">
      <c r="D9371" s="5">
        <f t="shared" si="148"/>
        <v>30891840</v>
      </c>
      <c r="E9371" s="6">
        <v>1.4385133995101912E-2</v>
      </c>
      <c r="F9371" s="7">
        <v>-2.1866201107249008</v>
      </c>
    </row>
    <row r="9372" spans="4:6" x14ac:dyDescent="0.3">
      <c r="D9372" s="5">
        <f t="shared" si="148"/>
        <v>826357622</v>
      </c>
      <c r="E9372" s="6">
        <v>0.38480275439545769</v>
      </c>
      <c r="F9372" s="7">
        <v>-0.29289094703831353</v>
      </c>
    </row>
    <row r="9373" spans="4:6" x14ac:dyDescent="0.3">
      <c r="D9373" s="5">
        <f t="shared" si="148"/>
        <v>1747512184</v>
      </c>
      <c r="E9373" s="6">
        <v>0.81374877394526146</v>
      </c>
      <c r="F9373" s="7">
        <v>0.89179569033441963</v>
      </c>
    </row>
    <row r="9374" spans="4:6" x14ac:dyDescent="0.3">
      <c r="D9374" s="5">
        <f t="shared" si="148"/>
        <v>1002979704</v>
      </c>
      <c r="E9374" s="6">
        <v>0.46704882054314839</v>
      </c>
      <c r="F9374" s="7">
        <v>-8.2690497255566056E-2</v>
      </c>
    </row>
    <row r="9375" spans="4:6" x14ac:dyDescent="0.3">
      <c r="D9375" s="5">
        <f t="shared" si="148"/>
        <v>1961953816</v>
      </c>
      <c r="E9375" s="6">
        <v>0.91360594044775323</v>
      </c>
      <c r="F9375" s="7">
        <v>1.3632995649091</v>
      </c>
    </row>
    <row r="9376" spans="4:6" x14ac:dyDescent="0.3">
      <c r="D9376" s="5">
        <f t="shared" si="148"/>
        <v>1443819436</v>
      </c>
      <c r="E9376" s="6">
        <v>0.67233081783385096</v>
      </c>
      <c r="F9376" s="7">
        <v>0.4463584180673944</v>
      </c>
    </row>
    <row r="9377" spans="4:6" x14ac:dyDescent="0.3">
      <c r="D9377" s="5">
        <f t="shared" si="148"/>
        <v>173715418</v>
      </c>
      <c r="E9377" s="6">
        <v>8.0892545246419076E-2</v>
      </c>
      <c r="F9377" s="7">
        <v>-1.3990930202628402</v>
      </c>
    </row>
    <row r="9378" spans="4:6" x14ac:dyDescent="0.3">
      <c r="D9378" s="5">
        <f t="shared" si="148"/>
        <v>1640784390</v>
      </c>
      <c r="E9378" s="6">
        <v>0.7640497719534205</v>
      </c>
      <c r="F9378" s="7">
        <v>0.7193903254509556</v>
      </c>
    </row>
    <row r="9379" spans="4:6" x14ac:dyDescent="0.3">
      <c r="D9379" s="5">
        <f t="shared" si="148"/>
        <v>958904683</v>
      </c>
      <c r="E9379" s="6">
        <v>0.44652478950705826</v>
      </c>
      <c r="F9379" s="7">
        <v>-0.13444641739642199</v>
      </c>
    </row>
    <row r="9380" spans="4:6" x14ac:dyDescent="0.3">
      <c r="D9380" s="5">
        <f t="shared" si="148"/>
        <v>425425655</v>
      </c>
      <c r="E9380" s="6">
        <v>0.19810425834553713</v>
      </c>
      <c r="F9380" s="7">
        <v>-0.84841208137864055</v>
      </c>
    </row>
    <row r="9381" spans="4:6" x14ac:dyDescent="0.3">
      <c r="D9381" s="5">
        <f t="shared" si="148"/>
        <v>1483159891</v>
      </c>
      <c r="E9381" s="6">
        <v>0.69065014476948428</v>
      </c>
      <c r="F9381" s="7">
        <v>0.49769403869141626</v>
      </c>
    </row>
    <row r="9382" spans="4:6" x14ac:dyDescent="0.3">
      <c r="D9382" s="5">
        <f t="shared" si="148"/>
        <v>801274775</v>
      </c>
      <c r="E9382" s="6">
        <v>0.37312264356121666</v>
      </c>
      <c r="F9382" s="7">
        <v>-0.32359419011045421</v>
      </c>
    </row>
    <row r="9383" spans="4:6" x14ac:dyDescent="0.3">
      <c r="D9383" s="5">
        <f t="shared" si="148"/>
        <v>6697908</v>
      </c>
      <c r="E9383" s="6">
        <v>3.1189564644535598E-3</v>
      </c>
      <c r="F9383" s="7">
        <v>-2.7350060513277592</v>
      </c>
    </row>
    <row r="9384" spans="4:6" x14ac:dyDescent="0.3">
      <c r="D9384" s="5">
        <f t="shared" si="148"/>
        <v>1192170018</v>
      </c>
      <c r="E9384" s="6">
        <v>0.555147425788592</v>
      </c>
      <c r="F9384" s="7">
        <v>0.13867731050776169</v>
      </c>
    </row>
    <row r="9385" spans="4:6" x14ac:dyDescent="0.3">
      <c r="D9385" s="5">
        <f t="shared" si="148"/>
        <v>1119650219</v>
      </c>
      <c r="E9385" s="6">
        <v>0.5213777627995031</v>
      </c>
      <c r="F9385" s="7">
        <v>5.3611775641520601E-2</v>
      </c>
    </row>
    <row r="9386" spans="4:6" x14ac:dyDescent="0.3">
      <c r="D9386" s="5">
        <f t="shared" si="148"/>
        <v>914777300</v>
      </c>
      <c r="E9386" s="6">
        <v>0.42597637551461942</v>
      </c>
      <c r="F9386" s="7">
        <v>-0.18662743960502098</v>
      </c>
    </row>
    <row r="9387" spans="4:6" x14ac:dyDescent="0.3">
      <c r="D9387" s="5">
        <f t="shared" si="148"/>
        <v>656298686</v>
      </c>
      <c r="E9387" s="6">
        <v>0.30561289126576191</v>
      </c>
      <c r="F9387" s="7">
        <v>-0.5083245120695794</v>
      </c>
    </row>
    <row r="9388" spans="4:6" x14ac:dyDescent="0.3">
      <c r="D9388" s="5">
        <f t="shared" si="148"/>
        <v>515111362</v>
      </c>
      <c r="E9388" s="6">
        <v>0.23986742015915682</v>
      </c>
      <c r="F9388" s="7">
        <v>-0.70672910272712808</v>
      </c>
    </row>
    <row r="9389" spans="4:6" x14ac:dyDescent="0.3">
      <c r="D9389" s="5">
        <f t="shared" si="148"/>
        <v>1374890136</v>
      </c>
      <c r="E9389" s="6">
        <v>0.6402331112327363</v>
      </c>
      <c r="F9389" s="7">
        <v>0.35908195889979122</v>
      </c>
    </row>
    <row r="9390" spans="4:6" x14ac:dyDescent="0.3">
      <c r="D9390" s="5">
        <f t="shared" si="148"/>
        <v>1487127968</v>
      </c>
      <c r="E9390" s="6">
        <v>0.69249792461516146</v>
      </c>
      <c r="F9390" s="7">
        <v>0.50294328029354707</v>
      </c>
    </row>
    <row r="9391" spans="4:6" x14ac:dyDescent="0.3">
      <c r="D9391" s="5">
        <f t="shared" si="148"/>
        <v>1218275059</v>
      </c>
      <c r="E9391" s="6">
        <v>0.56730353279719459</v>
      </c>
      <c r="F9391" s="7">
        <v>0.1695132713326499</v>
      </c>
    </row>
    <row r="9392" spans="4:6" x14ac:dyDescent="0.3">
      <c r="D9392" s="5">
        <f t="shared" si="148"/>
        <v>663183541</v>
      </c>
      <c r="E9392" s="6">
        <v>0.30881890171097487</v>
      </c>
      <c r="F9392" s="7">
        <v>-0.49920098119950501</v>
      </c>
    </row>
    <row r="9393" spans="4:6" x14ac:dyDescent="0.3">
      <c r="D9393" s="5">
        <f t="shared" si="148"/>
        <v>2141465429</v>
      </c>
      <c r="E9393" s="6">
        <v>0.99719754932187266</v>
      </c>
      <c r="F9393" s="7">
        <v>2.7700422972077692</v>
      </c>
    </row>
    <row r="9394" spans="4:6" x14ac:dyDescent="0.3">
      <c r="D9394" s="5">
        <f t="shared" si="148"/>
        <v>1552374914</v>
      </c>
      <c r="E9394" s="6">
        <v>0.72288090151071638</v>
      </c>
      <c r="F9394" s="7">
        <v>0.59142126301051379</v>
      </c>
    </row>
    <row r="9395" spans="4:6" x14ac:dyDescent="0.3">
      <c r="D9395" s="5">
        <f t="shared" si="148"/>
        <v>395095276</v>
      </c>
      <c r="E9395" s="6">
        <v>0.18398057500271181</v>
      </c>
      <c r="F9395" s="7">
        <v>-0.900299005861663</v>
      </c>
    </row>
    <row r="9396" spans="4:6" x14ac:dyDescent="0.3">
      <c r="D9396" s="5">
        <f t="shared" si="148"/>
        <v>1989282436</v>
      </c>
      <c r="E9396" s="6">
        <v>0.92633182082914922</v>
      </c>
      <c r="F9396" s="7">
        <v>1.4490043837829176</v>
      </c>
    </row>
    <row r="9397" spans="4:6" x14ac:dyDescent="0.3">
      <c r="D9397" s="5">
        <f t="shared" si="148"/>
        <v>2068676198</v>
      </c>
      <c r="E9397" s="6">
        <v>0.96330242228070495</v>
      </c>
      <c r="F9397" s="7">
        <v>1.7903656077916752</v>
      </c>
    </row>
    <row r="9398" spans="4:6" x14ac:dyDescent="0.3">
      <c r="D9398" s="5">
        <f t="shared" si="148"/>
        <v>1226651805</v>
      </c>
      <c r="E9398" s="6">
        <v>0.57120425912663741</v>
      </c>
      <c r="F9398" s="7">
        <v>0.17944094740573138</v>
      </c>
    </row>
    <row r="9399" spans="4:6" x14ac:dyDescent="0.3">
      <c r="D9399" s="5">
        <f t="shared" si="148"/>
        <v>1290164071</v>
      </c>
      <c r="E9399" s="6">
        <v>0.60077946269957294</v>
      </c>
      <c r="F9399" s="7">
        <v>0.25536516336972664</v>
      </c>
    </row>
    <row r="9400" spans="4:6" x14ac:dyDescent="0.3">
      <c r="D9400" s="5">
        <f t="shared" si="148"/>
        <v>484108241</v>
      </c>
      <c r="E9400" s="6">
        <v>0.22543046691029375</v>
      </c>
      <c r="F9400" s="7">
        <v>-0.75398049516373622</v>
      </c>
    </row>
    <row r="9401" spans="4:6" x14ac:dyDescent="0.3">
      <c r="D9401" s="5">
        <f t="shared" si="148"/>
        <v>1619338304</v>
      </c>
      <c r="E9401" s="6">
        <v>0.75406315992964723</v>
      </c>
      <c r="F9401" s="7">
        <v>0.6873317743550621</v>
      </c>
    </row>
    <row r="9402" spans="4:6" x14ac:dyDescent="0.3">
      <c r="D9402" s="5">
        <f t="shared" si="148"/>
        <v>822005231</v>
      </c>
      <c r="E9402" s="6">
        <v>0.38277601439764353</v>
      </c>
      <c r="F9402" s="7">
        <v>-0.29819802538003004</v>
      </c>
    </row>
    <row r="9403" spans="4:6" x14ac:dyDescent="0.3">
      <c r="D9403" s="5">
        <f t="shared" si="148"/>
        <v>2106643629</v>
      </c>
      <c r="E9403" s="6">
        <v>0.98098238509239855</v>
      </c>
      <c r="F9403" s="7">
        <v>2.0744748750231792</v>
      </c>
    </row>
    <row r="9404" spans="4:6" x14ac:dyDescent="0.3">
      <c r="D9404" s="5">
        <f t="shared" si="148"/>
        <v>1479068</v>
      </c>
      <c r="E9404" s="6">
        <v>6.8874470953712678E-4</v>
      </c>
      <c r="F9404" s="7">
        <v>-3.1993267692034122</v>
      </c>
    </row>
    <row r="9405" spans="4:6" x14ac:dyDescent="0.3">
      <c r="D9405" s="5">
        <f t="shared" si="148"/>
        <v>529131077</v>
      </c>
      <c r="E9405" s="6">
        <v>0.24639585869982453</v>
      </c>
      <c r="F9405" s="7">
        <v>-0.68587534714232634</v>
      </c>
    </row>
    <row r="9406" spans="4:6" x14ac:dyDescent="0.3">
      <c r="D9406" s="5">
        <f t="shared" si="148"/>
        <v>1663204096</v>
      </c>
      <c r="E9406" s="6">
        <v>0.77448976112016454</v>
      </c>
      <c r="F9406" s="7">
        <v>0.75371482544834134</v>
      </c>
    </row>
    <row r="9407" spans="4:6" x14ac:dyDescent="0.3">
      <c r="D9407" s="5">
        <f t="shared" si="148"/>
        <v>848774921</v>
      </c>
      <c r="E9407" s="6">
        <v>0.39524162271548213</v>
      </c>
      <c r="F9407" s="7">
        <v>-0.26568314487325329</v>
      </c>
    </row>
    <row r="9408" spans="4:6" x14ac:dyDescent="0.3">
      <c r="D9408" s="5">
        <f t="shared" si="148"/>
        <v>1521194125</v>
      </c>
      <c r="E9408" s="6">
        <v>0.70836121515218287</v>
      </c>
      <c r="F9408" s="7">
        <v>0.5486035199560757</v>
      </c>
    </row>
    <row r="9409" spans="4:6" x14ac:dyDescent="0.3">
      <c r="D9409" s="5">
        <f t="shared" si="148"/>
        <v>653266004</v>
      </c>
      <c r="E9409" s="6">
        <v>0.30420068866033173</v>
      </c>
      <c r="F9409" s="7">
        <v>-0.51235671727124521</v>
      </c>
    </row>
    <row r="9410" spans="4:6" x14ac:dyDescent="0.3">
      <c r="D9410" s="5">
        <f t="shared" si="148"/>
        <v>153406536</v>
      </c>
      <c r="E9410" s="6">
        <v>7.1435485101710522E-2</v>
      </c>
      <c r="F9410" s="7">
        <v>-1.4651830961542753</v>
      </c>
    </row>
    <row r="9411" spans="4:6" x14ac:dyDescent="0.3">
      <c r="D9411" s="5">
        <f t="shared" ref="D9411:D9474" si="149">MOD(D9410*$B$4,$B$5)</f>
        <v>563284400</v>
      </c>
      <c r="E9411" s="6">
        <v>0.26229973906865317</v>
      </c>
      <c r="F9411" s="7">
        <v>-0.63627149898306279</v>
      </c>
    </row>
    <row r="9412" spans="4:6" x14ac:dyDescent="0.3">
      <c r="D9412" s="5">
        <f t="shared" si="149"/>
        <v>1010817733</v>
      </c>
      <c r="E9412" s="6">
        <v>0.47069868722064301</v>
      </c>
      <c r="F9412" s="7">
        <v>-7.3513659921560351E-2</v>
      </c>
    </row>
    <row r="9413" spans="4:6" x14ac:dyDescent="0.3">
      <c r="D9413" s="5">
        <f t="shared" si="149"/>
        <v>206846156</v>
      </c>
      <c r="E9413" s="6">
        <v>9.632024736732267E-2</v>
      </c>
      <c r="F9413" s="7">
        <v>-1.3028074849963933</v>
      </c>
    </row>
    <row r="9414" spans="4:6" x14ac:dyDescent="0.3">
      <c r="D9414" s="5">
        <f t="shared" si="149"/>
        <v>1019321373</v>
      </c>
      <c r="E9414" s="6">
        <v>0.47465850317353242</v>
      </c>
      <c r="F9414" s="7">
        <v>-6.3564491337133086E-2</v>
      </c>
    </row>
    <row r="9415" spans="4:6" x14ac:dyDescent="0.3">
      <c r="D9415" s="5">
        <f t="shared" si="149"/>
        <v>516676019</v>
      </c>
      <c r="E9415" s="6">
        <v>0.24059602035265046</v>
      </c>
      <c r="F9415" s="7">
        <v>-0.70438661273109149</v>
      </c>
    </row>
    <row r="9416" spans="4:6" x14ac:dyDescent="0.3">
      <c r="D9416" s="5">
        <f t="shared" si="149"/>
        <v>1740520538</v>
      </c>
      <c r="E9416" s="6">
        <v>0.81049303506546932</v>
      </c>
      <c r="F9416" s="7">
        <v>0.87971461523295613</v>
      </c>
    </row>
    <row r="9417" spans="4:6" x14ac:dyDescent="0.3">
      <c r="D9417" s="5">
        <f t="shared" si="149"/>
        <v>664168217</v>
      </c>
      <c r="E9417" s="6">
        <v>0.30927742720514295</v>
      </c>
      <c r="F9417" s="7">
        <v>-0.49789953594525582</v>
      </c>
    </row>
    <row r="9418" spans="4:6" x14ac:dyDescent="0.3">
      <c r="D9418" s="5">
        <f t="shared" si="149"/>
        <v>280636744</v>
      </c>
      <c r="E9418" s="6">
        <v>0.13068166759859925</v>
      </c>
      <c r="F9418" s="7">
        <v>-1.1231746298816241</v>
      </c>
    </row>
    <row r="9419" spans="4:6" x14ac:dyDescent="0.3">
      <c r="D9419" s="5">
        <f t="shared" si="149"/>
        <v>289424348</v>
      </c>
      <c r="E9419" s="6">
        <v>0.1347737145934009</v>
      </c>
      <c r="F9419" s="7">
        <v>-1.1041053767329327</v>
      </c>
    </row>
    <row r="9420" spans="4:6" x14ac:dyDescent="0.3">
      <c r="D9420" s="5">
        <f t="shared" si="149"/>
        <v>1421578573</v>
      </c>
      <c r="E9420" s="6">
        <v>0.66197410892879038</v>
      </c>
      <c r="F9420" s="7">
        <v>0.41785685080362972</v>
      </c>
    </row>
    <row r="9421" spans="4:6" x14ac:dyDescent="0.3">
      <c r="D9421" s="5">
        <f t="shared" si="149"/>
        <v>326841045</v>
      </c>
      <c r="E9421" s="6">
        <v>0.15219722190145143</v>
      </c>
      <c r="F9421" s="7">
        <v>-1.0270552606141914</v>
      </c>
    </row>
    <row r="9422" spans="4:6" x14ac:dyDescent="0.3">
      <c r="D9422" s="5">
        <f t="shared" si="149"/>
        <v>1529212333</v>
      </c>
      <c r="E9422" s="6">
        <v>0.71209498421484141</v>
      </c>
      <c r="F9422" s="7">
        <v>0.55951538907733467</v>
      </c>
    </row>
    <row r="9423" spans="4:6" x14ac:dyDescent="0.3">
      <c r="D9423" s="5">
        <f t="shared" si="149"/>
        <v>1153127912</v>
      </c>
      <c r="E9423" s="6">
        <v>0.536967028432495</v>
      </c>
      <c r="F9423" s="7">
        <v>9.2795604387336889E-2</v>
      </c>
    </row>
    <row r="9424" spans="4:6" x14ac:dyDescent="0.3">
      <c r="D9424" s="5">
        <f t="shared" si="149"/>
        <v>2008793559</v>
      </c>
      <c r="E9424" s="6">
        <v>0.93541739549061043</v>
      </c>
      <c r="F9424" s="7">
        <v>1.5174020407311803</v>
      </c>
    </row>
    <row r="9425" spans="4:6" x14ac:dyDescent="0.3">
      <c r="D9425" s="5">
        <f t="shared" si="149"/>
        <v>1144773498</v>
      </c>
      <c r="E9425" s="6">
        <v>0.53307670125092999</v>
      </c>
      <c r="F9425" s="7">
        <v>8.300621539883872E-2</v>
      </c>
    </row>
    <row r="9426" spans="4:6" x14ac:dyDescent="0.3">
      <c r="D9426" s="5">
        <f t="shared" si="149"/>
        <v>312317354</v>
      </c>
      <c r="E9426" s="6">
        <v>0.14543410124763298</v>
      </c>
      <c r="F9426" s="7">
        <v>-1.0562189336699097</v>
      </c>
    </row>
    <row r="9427" spans="4:6" x14ac:dyDescent="0.3">
      <c r="D9427" s="5">
        <f t="shared" si="149"/>
        <v>535792994</v>
      </c>
      <c r="E9427" s="6">
        <v>0.249498055548871</v>
      </c>
      <c r="F9427" s="7">
        <v>-0.67607014433805301</v>
      </c>
    </row>
    <row r="9428" spans="4:6" x14ac:dyDescent="0.3">
      <c r="D9428" s="5">
        <f t="shared" si="149"/>
        <v>1118052553</v>
      </c>
      <c r="E9428" s="6">
        <v>0.5206337915925624</v>
      </c>
      <c r="F9428" s="7">
        <v>5.1744326841359704E-2</v>
      </c>
    </row>
    <row r="9429" spans="4:6" x14ac:dyDescent="0.3">
      <c r="D9429" s="5">
        <f t="shared" si="149"/>
        <v>1103253106</v>
      </c>
      <c r="E9429" s="6">
        <v>0.51374226204468143</v>
      </c>
      <c r="F9429" s="7">
        <v>3.4453557720789271E-2</v>
      </c>
    </row>
    <row r="9430" spans="4:6" x14ac:dyDescent="0.3">
      <c r="D9430" s="5">
        <f t="shared" si="149"/>
        <v>1831201420</v>
      </c>
      <c r="E9430" s="6">
        <v>0.85271961135111718</v>
      </c>
      <c r="F9430" s="7">
        <v>1.0481689416682731</v>
      </c>
    </row>
    <row r="9431" spans="4:6" x14ac:dyDescent="0.3">
      <c r="D9431" s="5">
        <f t="shared" si="149"/>
        <v>1349350653</v>
      </c>
      <c r="E9431" s="6">
        <v>0.62834036269070614</v>
      </c>
      <c r="F9431" s="7">
        <v>0.32746094870954939</v>
      </c>
    </row>
    <row r="9432" spans="4:6" x14ac:dyDescent="0.3">
      <c r="D9432" s="5">
        <f t="shared" si="149"/>
        <v>1326357453</v>
      </c>
      <c r="E9432" s="6">
        <v>0.61763331956941014</v>
      </c>
      <c r="F9432" s="7">
        <v>0.29927089377514282</v>
      </c>
    </row>
    <row r="9433" spans="4:6" x14ac:dyDescent="0.3">
      <c r="D9433" s="5">
        <f t="shared" si="149"/>
        <v>1670645752</v>
      </c>
      <c r="E9433" s="6">
        <v>0.77795505223605321</v>
      </c>
      <c r="F9433" s="7">
        <v>0.76530508711168466</v>
      </c>
    </row>
    <row r="9434" spans="4:6" x14ac:dyDescent="0.3">
      <c r="D9434" s="5">
        <f t="shared" si="149"/>
        <v>1435182648</v>
      </c>
      <c r="E9434" s="6">
        <v>0.66830900001182125</v>
      </c>
      <c r="F9434" s="7">
        <v>0.43524858547556533</v>
      </c>
    </row>
    <row r="9435" spans="4:6" x14ac:dyDescent="0.3">
      <c r="D9435" s="5">
        <f t="shared" si="149"/>
        <v>2026633035</v>
      </c>
      <c r="E9435" s="6">
        <v>0.94372454885740253</v>
      </c>
      <c r="F9435" s="7">
        <v>1.5868311035777094</v>
      </c>
    </row>
    <row r="9436" spans="4:6" x14ac:dyDescent="0.3">
      <c r="D9436" s="5">
        <f t="shared" si="149"/>
        <v>1133177047</v>
      </c>
      <c r="E9436" s="6">
        <v>0.52767668294503978</v>
      </c>
      <c r="F9436" s="7">
        <v>6.9430899379207309E-2</v>
      </c>
    </row>
    <row r="9437" spans="4:6" x14ac:dyDescent="0.3">
      <c r="D9437" s="5">
        <f t="shared" si="149"/>
        <v>1033263000</v>
      </c>
      <c r="E9437" s="6">
        <v>0.48115057915556297</v>
      </c>
      <c r="F9437" s="7">
        <v>-4.7266084743776984E-2</v>
      </c>
    </row>
    <row r="9438" spans="4:6" x14ac:dyDescent="0.3">
      <c r="D9438" s="5">
        <f t="shared" si="149"/>
        <v>1330571425</v>
      </c>
      <c r="E9438" s="6">
        <v>0.61959560319743645</v>
      </c>
      <c r="F9438" s="7">
        <v>0.30441886970714871</v>
      </c>
    </row>
    <row r="9439" spans="4:6" x14ac:dyDescent="0.3">
      <c r="D9439" s="5">
        <f t="shared" si="149"/>
        <v>1072341699</v>
      </c>
      <c r="E9439" s="6">
        <v>0.49934801645516236</v>
      </c>
      <c r="F9439" s="7">
        <v>-1.6342811155772561E-3</v>
      </c>
    </row>
    <row r="9440" spans="4:6" x14ac:dyDescent="0.3">
      <c r="D9440" s="5">
        <f t="shared" si="149"/>
        <v>60325141</v>
      </c>
      <c r="E9440" s="6">
        <v>2.8091082841242742E-2</v>
      </c>
      <c r="F9440" s="7">
        <v>-1.9096199411766861</v>
      </c>
    </row>
    <row r="9441" spans="4:6" x14ac:dyDescent="0.3">
      <c r="D9441" s="5">
        <f t="shared" si="149"/>
        <v>2114539526</v>
      </c>
      <c r="E9441" s="6">
        <v>0.98465919865729212</v>
      </c>
      <c r="F9441" s="7">
        <v>2.1611778636554866</v>
      </c>
    </row>
    <row r="9442" spans="4:6" x14ac:dyDescent="0.3">
      <c r="D9442" s="5">
        <f t="shared" si="149"/>
        <v>1039717636</v>
      </c>
      <c r="E9442" s="6">
        <v>0.48415625326722511</v>
      </c>
      <c r="F9442" s="7">
        <v>-3.9724829104640307E-2</v>
      </c>
    </row>
    <row r="9443" spans="4:6" x14ac:dyDescent="0.3">
      <c r="D9443" s="5">
        <f t="shared" si="149"/>
        <v>1517176966</v>
      </c>
      <c r="E9443" s="6">
        <v>0.70649057971918083</v>
      </c>
      <c r="F9443" s="7">
        <v>0.54316116783205426</v>
      </c>
    </row>
    <row r="9444" spans="4:6" x14ac:dyDescent="0.3">
      <c r="D9444" s="5">
        <f t="shared" si="149"/>
        <v>14512145</v>
      </c>
      <c r="E9444" s="6">
        <v>6.7577441285902118E-3</v>
      </c>
      <c r="F9444" s="7">
        <v>-2.4698892646033705</v>
      </c>
    </row>
    <row r="9445" spans="4:6" x14ac:dyDescent="0.3">
      <c r="D9445" s="5">
        <f t="shared" si="149"/>
        <v>436082373</v>
      </c>
      <c r="E9445" s="6">
        <v>0.2030666793725143</v>
      </c>
      <c r="F9445" s="7">
        <v>-0.8307172860949581</v>
      </c>
    </row>
    <row r="9446" spans="4:6" x14ac:dyDescent="0.3">
      <c r="D9446" s="5">
        <f t="shared" si="149"/>
        <v>497519189</v>
      </c>
      <c r="E9446" s="6">
        <v>0.23167542622580697</v>
      </c>
      <c r="F9446" s="7">
        <v>-0.73334038002028257</v>
      </c>
    </row>
    <row r="9447" spans="4:6" x14ac:dyDescent="0.3">
      <c r="D9447" s="5">
        <f t="shared" si="149"/>
        <v>439147818</v>
      </c>
      <c r="E9447" s="6">
        <v>0.20449413843871481</v>
      </c>
      <c r="F9447" s="7">
        <v>-0.82567535367629008</v>
      </c>
    </row>
    <row r="9448" spans="4:6" x14ac:dyDescent="0.3">
      <c r="D9448" s="5">
        <f t="shared" si="149"/>
        <v>293243141</v>
      </c>
      <c r="E9448" s="6">
        <v>0.13655197865939883</v>
      </c>
      <c r="F9448" s="7">
        <v>-1.0959424570966989</v>
      </c>
    </row>
    <row r="9449" spans="4:6" x14ac:dyDescent="0.3">
      <c r="D9449" s="5">
        <f t="shared" si="149"/>
        <v>1074941834</v>
      </c>
      <c r="E9449" s="6">
        <v>0.50055879866756392</v>
      </c>
      <c r="F9449" s="7">
        <v>1.4007009979623713E-3</v>
      </c>
    </row>
    <row r="9450" spans="4:6" x14ac:dyDescent="0.3">
      <c r="D9450" s="5">
        <f t="shared" si="149"/>
        <v>1017390200</v>
      </c>
      <c r="E9450" s="6">
        <v>0.47375923066750097</v>
      </c>
      <c r="F9450" s="7">
        <v>-6.5823355778933168E-2</v>
      </c>
    </row>
    <row r="9451" spans="4:6" x14ac:dyDescent="0.3">
      <c r="D9451" s="5">
        <f t="shared" si="149"/>
        <v>1786304604</v>
      </c>
      <c r="E9451" s="6">
        <v>0.83181290219706749</v>
      </c>
      <c r="F9451" s="7">
        <v>0.96135401861820802</v>
      </c>
    </row>
    <row r="9452" spans="4:6" x14ac:dyDescent="0.3">
      <c r="D9452" s="5">
        <f t="shared" si="149"/>
        <v>946145340</v>
      </c>
      <c r="E9452" s="6">
        <v>0.44058325741494375</v>
      </c>
      <c r="F9452" s="7">
        <v>-0.14949061433347829</v>
      </c>
    </row>
    <row r="9453" spans="4:6" x14ac:dyDescent="0.3">
      <c r="D9453" s="5">
        <f t="shared" si="149"/>
        <v>846986391</v>
      </c>
      <c r="E9453" s="6">
        <v>0.39440877353251796</v>
      </c>
      <c r="F9453" s="7">
        <v>-0.26784640787593333</v>
      </c>
    </row>
    <row r="9454" spans="4:6" x14ac:dyDescent="0.3">
      <c r="D9454" s="5">
        <f t="shared" si="149"/>
        <v>1086408375</v>
      </c>
      <c r="E9454" s="6">
        <v>0.50589832291556369</v>
      </c>
      <c r="F9454" s="7">
        <v>1.4785441681198924E-2</v>
      </c>
    </row>
    <row r="9455" spans="4:6" x14ac:dyDescent="0.3">
      <c r="D9455" s="5">
        <f t="shared" si="149"/>
        <v>468009885</v>
      </c>
      <c r="E9455" s="6">
        <v>0.21793408572481393</v>
      </c>
      <c r="F9455" s="7">
        <v>-0.77918936918720949</v>
      </c>
    </row>
    <row r="9456" spans="4:6" x14ac:dyDescent="0.3">
      <c r="D9456" s="5">
        <f t="shared" si="149"/>
        <v>1924676042</v>
      </c>
      <c r="E9456" s="6">
        <v>0.89624712420277963</v>
      </c>
      <c r="F9456" s="7">
        <v>1.2604536684718481</v>
      </c>
    </row>
    <row r="9457" spans="4:6" x14ac:dyDescent="0.3">
      <c r="D9457" s="5">
        <f t="shared" si="149"/>
        <v>1599686868</v>
      </c>
      <c r="E9457" s="6">
        <v>0.74491224693591918</v>
      </c>
      <c r="F9457" s="7">
        <v>0.65856443679722398</v>
      </c>
    </row>
    <row r="9458" spans="4:6" x14ac:dyDescent="0.3">
      <c r="D9458" s="5">
        <f t="shared" si="149"/>
        <v>1415310049</v>
      </c>
      <c r="E9458" s="6">
        <v>0.65905509997071243</v>
      </c>
      <c r="F9458" s="7">
        <v>0.40988569419108828</v>
      </c>
    </row>
    <row r="9459" spans="4:6" x14ac:dyDescent="0.3">
      <c r="D9459" s="5">
        <f t="shared" si="149"/>
        <v>534113268</v>
      </c>
      <c r="E9459" s="6">
        <v>0.24871587217665825</v>
      </c>
      <c r="F9459" s="7">
        <v>-0.67853625531859962</v>
      </c>
    </row>
    <row r="9460" spans="4:6" x14ac:dyDescent="0.3">
      <c r="D9460" s="5">
        <f t="shared" si="149"/>
        <v>1640377393</v>
      </c>
      <c r="E9460" s="6">
        <v>0.76386024920629358</v>
      </c>
      <c r="F9460" s="7">
        <v>0.71877510074913631</v>
      </c>
    </row>
    <row r="9461" spans="4:6" x14ac:dyDescent="0.3">
      <c r="D9461" s="5">
        <f t="shared" si="149"/>
        <v>640105319</v>
      </c>
      <c r="E9461" s="6">
        <v>0.29807226713567253</v>
      </c>
      <c r="F9461" s="7">
        <v>-0.52995297647672424</v>
      </c>
    </row>
    <row r="9462" spans="4:6" x14ac:dyDescent="0.3">
      <c r="D9462" s="5">
        <f t="shared" si="149"/>
        <v>529140413</v>
      </c>
      <c r="E9462" s="6">
        <v>0.24640020611360688</v>
      </c>
      <c r="F9462" s="7">
        <v>-0.6858615601241641</v>
      </c>
    </row>
    <row r="9463" spans="4:6" x14ac:dyDescent="0.3">
      <c r="D9463" s="5">
        <f t="shared" si="149"/>
        <v>2113862152</v>
      </c>
      <c r="E9463" s="6">
        <v>0.98434377180816957</v>
      </c>
      <c r="F9463" s="7">
        <v>2.1530791778986815</v>
      </c>
    </row>
    <row r="9464" spans="4:6" x14ac:dyDescent="0.3">
      <c r="D9464" s="5">
        <f t="shared" si="149"/>
        <v>554451987</v>
      </c>
      <c r="E9464" s="6">
        <v>0.25818682625720912</v>
      </c>
      <c r="F9464" s="7">
        <v>-0.64894542445561332</v>
      </c>
    </row>
    <row r="9465" spans="4:6" x14ac:dyDescent="0.3">
      <c r="D9465" s="5">
        <f t="shared" si="149"/>
        <v>2010655563</v>
      </c>
      <c r="E9465" s="6">
        <v>0.93628445867103005</v>
      </c>
      <c r="F9465" s="7">
        <v>1.5243108315968776</v>
      </c>
    </row>
    <row r="9466" spans="4:6" x14ac:dyDescent="0.3">
      <c r="D9466" s="5">
        <f t="shared" si="149"/>
        <v>831255408</v>
      </c>
      <c r="E9466" s="6">
        <v>0.38708346373129959</v>
      </c>
      <c r="F9466" s="7">
        <v>-0.28692868320269266</v>
      </c>
    </row>
    <row r="9467" spans="4:6" x14ac:dyDescent="0.3">
      <c r="D9467" s="5">
        <f t="shared" si="149"/>
        <v>1945339020</v>
      </c>
      <c r="E9467" s="6">
        <v>0.90586907314683229</v>
      </c>
      <c r="F9467" s="7">
        <v>1.3157384214970655</v>
      </c>
    </row>
    <row r="9468" spans="4:6" x14ac:dyDescent="0.3">
      <c r="D9468" s="5">
        <f t="shared" si="149"/>
        <v>442402051</v>
      </c>
      <c r="E9468" s="6">
        <v>0.20600950876810542</v>
      </c>
      <c r="F9468" s="7">
        <v>-0.82034577620686688</v>
      </c>
    </row>
    <row r="9469" spans="4:6" x14ac:dyDescent="0.3">
      <c r="D9469" s="5">
        <f t="shared" si="149"/>
        <v>612018053</v>
      </c>
      <c r="E9469" s="6">
        <v>0.28499311468097671</v>
      </c>
      <c r="F9469" s="7">
        <v>-0.56807177918740037</v>
      </c>
    </row>
    <row r="9470" spans="4:6" x14ac:dyDescent="0.3">
      <c r="D9470" s="5">
        <f t="shared" si="149"/>
        <v>1938388231</v>
      </c>
      <c r="E9470" s="6">
        <v>0.90263235979027334</v>
      </c>
      <c r="F9470" s="7">
        <v>1.2966975274873611</v>
      </c>
    </row>
    <row r="9471" spans="4:6" x14ac:dyDescent="0.3">
      <c r="D9471" s="5">
        <f t="shared" si="149"/>
        <v>2075798811</v>
      </c>
      <c r="E9471" s="6">
        <v>0.96661914742236876</v>
      </c>
      <c r="F9471" s="7">
        <v>1.8332748662101814</v>
      </c>
    </row>
    <row r="9472" spans="4:6" x14ac:dyDescent="0.3">
      <c r="D9472" s="5">
        <f t="shared" si="149"/>
        <v>1444920408</v>
      </c>
      <c r="E9472" s="6">
        <v>0.67284349787313813</v>
      </c>
      <c r="F9472" s="7">
        <v>0.44777857927010489</v>
      </c>
    </row>
    <row r="9473" spans="4:6" x14ac:dyDescent="0.3">
      <c r="D9473" s="5">
        <f t="shared" si="149"/>
        <v>1779127302</v>
      </c>
      <c r="E9473" s="6">
        <v>0.82847071050523846</v>
      </c>
      <c r="F9473" s="7">
        <v>0.94813923039646852</v>
      </c>
    </row>
    <row r="9474" spans="4:6" x14ac:dyDescent="0.3">
      <c r="D9474" s="5">
        <f t="shared" si="149"/>
        <v>235467665</v>
      </c>
      <c r="E9474" s="6">
        <v>0.10964817610536533</v>
      </c>
      <c r="F9474" s="7">
        <v>-1.2284013210724811</v>
      </c>
    </row>
    <row r="9475" spans="4:6" x14ac:dyDescent="0.3">
      <c r="D9475" s="5">
        <f t="shared" ref="D9475:D9538" si="150">MOD(D9474*$B$4,$B$5)</f>
        <v>1776197291</v>
      </c>
      <c r="E9475" s="6">
        <v>0.82710631780988197</v>
      </c>
      <c r="F9475" s="7">
        <v>0.94279188293246996</v>
      </c>
    </row>
    <row r="9476" spans="4:6" x14ac:dyDescent="0.3">
      <c r="D9476" s="5">
        <f t="shared" si="150"/>
        <v>534827386</v>
      </c>
      <c r="E9476" s="6">
        <v>0.24904840928413757</v>
      </c>
      <c r="F9476" s="7">
        <v>-0.6774873105010818</v>
      </c>
    </row>
    <row r="9477" spans="4:6" x14ac:dyDescent="0.3">
      <c r="D9477" s="5">
        <f t="shared" si="150"/>
        <v>1751829019</v>
      </c>
      <c r="E9477" s="6">
        <v>0.81575895689032873</v>
      </c>
      <c r="F9477" s="7">
        <v>0.89932028383826546</v>
      </c>
    </row>
    <row r="9478" spans="4:6" x14ac:dyDescent="0.3">
      <c r="D9478" s="5">
        <f t="shared" si="150"/>
        <v>1075008230</v>
      </c>
      <c r="E9478" s="6">
        <v>0.50058971671442476</v>
      </c>
      <c r="F9478" s="7">
        <v>1.4782011287303573E-3</v>
      </c>
    </row>
    <row r="9479" spans="4:6" x14ac:dyDescent="0.3">
      <c r="D9479" s="5">
        <f t="shared" si="150"/>
        <v>2074907869</v>
      </c>
      <c r="E9479" s="6">
        <v>0.96620427022334587</v>
      </c>
      <c r="F9479" s="7">
        <v>1.8277208350797203</v>
      </c>
    </row>
    <row r="9480" spans="4:6" x14ac:dyDescent="0.3">
      <c r="D9480" s="5">
        <f t="shared" si="150"/>
        <v>1387932066</v>
      </c>
      <c r="E9480" s="6">
        <v>0.64630623315116975</v>
      </c>
      <c r="F9480" s="7">
        <v>0.37536701358922403</v>
      </c>
    </row>
    <row r="9481" spans="4:6" x14ac:dyDescent="0.3">
      <c r="D9481" s="5">
        <f t="shared" si="150"/>
        <v>1821422427</v>
      </c>
      <c r="E9481" s="6">
        <v>0.84816591287792276</v>
      </c>
      <c r="F9481" s="7">
        <v>1.0285989443299368</v>
      </c>
    </row>
    <row r="9482" spans="4:6" x14ac:dyDescent="0.3">
      <c r="D9482" s="5">
        <f t="shared" si="150"/>
        <v>1753981890</v>
      </c>
      <c r="E9482" s="6">
        <v>0.81676146557252993</v>
      </c>
      <c r="F9482" s="7">
        <v>0.90309200123609534</v>
      </c>
    </row>
    <row r="9483" spans="4:6" x14ac:dyDescent="0.3">
      <c r="D9483" s="5">
        <f t="shared" si="150"/>
        <v>1917029215</v>
      </c>
      <c r="E9483" s="6">
        <v>0.89268629289482371</v>
      </c>
      <c r="F9483" s="7">
        <v>1.2409413546119272</v>
      </c>
    </row>
    <row r="9484" spans="4:6" x14ac:dyDescent="0.3">
      <c r="D9484" s="5">
        <f t="shared" si="150"/>
        <v>1846888035</v>
      </c>
      <c r="E9484" s="6">
        <v>0.86002426069232096</v>
      </c>
      <c r="F9484" s="7">
        <v>1.0804283464735731</v>
      </c>
    </row>
    <row r="9485" spans="4:6" x14ac:dyDescent="0.3">
      <c r="D9485" s="5">
        <f t="shared" si="150"/>
        <v>496215927</v>
      </c>
      <c r="E9485" s="6">
        <v>0.23106854756462253</v>
      </c>
      <c r="F9485" s="7">
        <v>-0.73533237603860124</v>
      </c>
    </row>
    <row r="9486" spans="4:6" x14ac:dyDescent="0.3">
      <c r="D9486" s="5">
        <f t="shared" si="150"/>
        <v>1953897226</v>
      </c>
      <c r="E9486" s="6">
        <v>0.90985429837354859</v>
      </c>
      <c r="F9486" s="7">
        <v>1.3398583435229425</v>
      </c>
    </row>
    <row r="9487" spans="4:6" x14ac:dyDescent="0.3">
      <c r="D9487" s="5">
        <f t="shared" si="150"/>
        <v>1238703653</v>
      </c>
      <c r="E9487" s="6">
        <v>0.57681633818598121</v>
      </c>
      <c r="F9487" s="7">
        <v>0.19375551129765547</v>
      </c>
    </row>
    <row r="9488" spans="4:6" x14ac:dyDescent="0.3">
      <c r="D9488" s="5">
        <f t="shared" si="150"/>
        <v>1076850542</v>
      </c>
      <c r="E9488" s="6">
        <v>0.50144761009276617</v>
      </c>
      <c r="F9488" s="7">
        <v>3.6286283521440462E-3</v>
      </c>
    </row>
    <row r="9489" spans="4:6" x14ac:dyDescent="0.3">
      <c r="D9489" s="5">
        <f t="shared" si="150"/>
        <v>810837247</v>
      </c>
      <c r="E9489" s="6">
        <v>0.37757551658672794</v>
      </c>
      <c r="F9489" s="7">
        <v>-0.31185459175964814</v>
      </c>
    </row>
    <row r="9490" spans="4:6" x14ac:dyDescent="0.3">
      <c r="D9490" s="5">
        <f t="shared" si="150"/>
        <v>2035283362</v>
      </c>
      <c r="E9490" s="6">
        <v>0.94775267126760698</v>
      </c>
      <c r="F9490" s="7">
        <v>1.6234433812909288</v>
      </c>
    </row>
    <row r="9491" spans="4:6" x14ac:dyDescent="0.3">
      <c r="D9491" s="5">
        <f t="shared" si="150"/>
        <v>2081284146</v>
      </c>
      <c r="E9491" s="6">
        <v>0.96917345558216184</v>
      </c>
      <c r="F9491" s="7">
        <v>1.8687824403968099</v>
      </c>
    </row>
    <row r="9492" spans="4:6" x14ac:dyDescent="0.3">
      <c r="D9492" s="5">
        <f t="shared" si="150"/>
        <v>2087037612</v>
      </c>
      <c r="E9492" s="6">
        <v>0.97185262196869837</v>
      </c>
      <c r="F9492" s="7">
        <v>1.9087468515924737</v>
      </c>
    </row>
    <row r="9493" spans="4:6" x14ac:dyDescent="0.3">
      <c r="D9493" s="5">
        <f t="shared" si="150"/>
        <v>639720788</v>
      </c>
      <c r="E9493" s="6">
        <v>0.29789320593503604</v>
      </c>
      <c r="F9493" s="7">
        <v>-0.53046955545371055</v>
      </c>
    </row>
    <row r="9494" spans="4:6" x14ac:dyDescent="0.3">
      <c r="D9494" s="5">
        <f t="shared" si="150"/>
        <v>1294797335</v>
      </c>
      <c r="E9494" s="6">
        <v>0.60293699438025894</v>
      </c>
      <c r="F9494" s="7">
        <v>0.26095655435848175</v>
      </c>
    </row>
    <row r="9495" spans="4:6" x14ac:dyDescent="0.3">
      <c r="D9495" s="5">
        <f t="shared" si="150"/>
        <v>798095497</v>
      </c>
      <c r="E9495" s="6">
        <v>0.3716421768736487</v>
      </c>
      <c r="F9495" s="7">
        <v>-0.32750712649887059</v>
      </c>
    </row>
    <row r="9496" spans="4:6" x14ac:dyDescent="0.3">
      <c r="D9496" s="5">
        <f t="shared" si="150"/>
        <v>1158592154</v>
      </c>
      <c r="E9496" s="6">
        <v>0.53951151439874578</v>
      </c>
      <c r="F9496" s="7">
        <v>9.9203153346931167E-2</v>
      </c>
    </row>
    <row r="9497" spans="4:6" x14ac:dyDescent="0.3">
      <c r="D9497" s="5">
        <f t="shared" si="150"/>
        <v>1632730560</v>
      </c>
      <c r="E9497" s="6">
        <v>0.76029941510437005</v>
      </c>
      <c r="F9497" s="7">
        <v>0.70726603297793067</v>
      </c>
    </row>
    <row r="9498" spans="4:6" x14ac:dyDescent="0.3">
      <c r="D9498" s="5">
        <f t="shared" si="150"/>
        <v>887016860</v>
      </c>
      <c r="E9498" s="6">
        <v>0.41304941327595096</v>
      </c>
      <c r="F9498" s="7">
        <v>-0.21970767548394116</v>
      </c>
    </row>
    <row r="9499" spans="4:6" x14ac:dyDescent="0.3">
      <c r="D9499" s="5">
        <f t="shared" si="150"/>
        <v>661895174</v>
      </c>
      <c r="E9499" s="6">
        <v>0.30821895907467134</v>
      </c>
      <c r="F9499" s="7">
        <v>-0.5009050927826898</v>
      </c>
    </row>
    <row r="9500" spans="4:6" x14ac:dyDescent="0.3">
      <c r="D9500" s="5">
        <f t="shared" si="150"/>
        <v>80244088</v>
      </c>
      <c r="E9500" s="6">
        <v>3.7366565351715841E-2</v>
      </c>
      <c r="F9500" s="7">
        <v>-1.7820987434028774</v>
      </c>
    </row>
    <row r="9501" spans="4:6" x14ac:dyDescent="0.3">
      <c r="D9501" s="5">
        <f t="shared" si="150"/>
        <v>1549356307</v>
      </c>
      <c r="E9501" s="6">
        <v>0.72147525308791105</v>
      </c>
      <c r="F9501" s="7">
        <v>0.58722963183699206</v>
      </c>
    </row>
    <row r="9502" spans="4:6" x14ac:dyDescent="0.3">
      <c r="D9502" s="5">
        <f t="shared" si="150"/>
        <v>712804775</v>
      </c>
      <c r="E9502" s="6">
        <v>0.33192558943473321</v>
      </c>
      <c r="F9502" s="7">
        <v>-0.43460222616853483</v>
      </c>
    </row>
    <row r="9503" spans="4:6" x14ac:dyDescent="0.3">
      <c r="D9503" s="5">
        <f t="shared" si="150"/>
        <v>816301791</v>
      </c>
      <c r="E9503" s="6">
        <v>0.38012014318268761</v>
      </c>
      <c r="F9503" s="7">
        <v>-0.30516526438845321</v>
      </c>
    </row>
    <row r="9504" spans="4:6" x14ac:dyDescent="0.3">
      <c r="D9504" s="5">
        <f t="shared" si="150"/>
        <v>1673798205</v>
      </c>
      <c r="E9504" s="6">
        <v>0.77942302755957749</v>
      </c>
      <c r="F9504" s="7">
        <v>0.77024606239680404</v>
      </c>
    </row>
    <row r="9505" spans="4:6" x14ac:dyDescent="0.3">
      <c r="D9505" s="5">
        <f t="shared" si="150"/>
        <v>1135902474</v>
      </c>
      <c r="E9505" s="6">
        <v>0.52894580879150499</v>
      </c>
      <c r="F9505" s="7">
        <v>7.2620161632446931E-2</v>
      </c>
    </row>
    <row r="9506" spans="4:6" x14ac:dyDescent="0.3">
      <c r="D9506" s="5">
        <f t="shared" si="150"/>
        <v>1595847250</v>
      </c>
      <c r="E9506" s="6">
        <v>0.74312428547360398</v>
      </c>
      <c r="F9506" s="7">
        <v>0.65300752225935821</v>
      </c>
    </row>
    <row r="9507" spans="4:6" x14ac:dyDescent="0.3">
      <c r="D9507" s="5">
        <f t="shared" si="150"/>
        <v>756703213</v>
      </c>
      <c r="E9507" s="6">
        <v>0.35236739260365013</v>
      </c>
      <c r="F9507" s="7">
        <v>-0.37893681461776924</v>
      </c>
    </row>
    <row r="9508" spans="4:6" x14ac:dyDescent="0.3">
      <c r="D9508" s="5">
        <f t="shared" si="150"/>
        <v>271442900</v>
      </c>
      <c r="E9508" s="6">
        <v>0.12640045036226552</v>
      </c>
      <c r="F9508" s="7">
        <v>-1.1435726712865728</v>
      </c>
    </row>
    <row r="9509" spans="4:6" x14ac:dyDescent="0.3">
      <c r="D9509" s="5">
        <f t="shared" si="150"/>
        <v>1022495553</v>
      </c>
      <c r="E9509" s="6">
        <v>0.47613659591985552</v>
      </c>
      <c r="F9509" s="7">
        <v>-5.9852399173918117E-2</v>
      </c>
    </row>
    <row r="9510" spans="4:6" x14ac:dyDescent="0.3">
      <c r="D9510" s="5">
        <f t="shared" si="150"/>
        <v>1266179862</v>
      </c>
      <c r="E9510" s="6">
        <v>0.58961094505117362</v>
      </c>
      <c r="F9510" s="7">
        <v>0.22654429789318761</v>
      </c>
    </row>
    <row r="9511" spans="4:6" x14ac:dyDescent="0.3">
      <c r="D9511" s="5">
        <f t="shared" si="150"/>
        <v>236041335</v>
      </c>
      <c r="E9511" s="6">
        <v>0.10991531201630395</v>
      </c>
      <c r="F9511" s="7">
        <v>-1.2269786272871865</v>
      </c>
    </row>
    <row r="9512" spans="4:6" x14ac:dyDescent="0.3">
      <c r="D9512" s="5">
        <f t="shared" si="150"/>
        <v>1550534450</v>
      </c>
      <c r="E9512" s="6">
        <v>0.72202386867443458</v>
      </c>
      <c r="F9512" s="7">
        <v>0.58886436723218782</v>
      </c>
    </row>
    <row r="9513" spans="4:6" x14ac:dyDescent="0.3">
      <c r="D9513" s="5">
        <f t="shared" si="150"/>
        <v>1748370706</v>
      </c>
      <c r="E9513" s="6">
        <v>0.81414855440533584</v>
      </c>
      <c r="F9513" s="7">
        <v>0.89328813330052803</v>
      </c>
    </row>
    <row r="9514" spans="4:6" x14ac:dyDescent="0.3">
      <c r="D9514" s="5">
        <f t="shared" si="150"/>
        <v>1642505873</v>
      </c>
      <c r="E9514" s="6">
        <v>0.76485139994402551</v>
      </c>
      <c r="F9514" s="7">
        <v>0.72199557170318418</v>
      </c>
    </row>
    <row r="9515" spans="4:6" x14ac:dyDescent="0.3">
      <c r="D9515" s="5">
        <f t="shared" si="150"/>
        <v>304748343</v>
      </c>
      <c r="E9515" s="6">
        <v>0.141909505838444</v>
      </c>
      <c r="F9515" s="7">
        <v>-1.0717796585499022</v>
      </c>
    </row>
    <row r="9516" spans="4:6" x14ac:dyDescent="0.3">
      <c r="D9516" s="5">
        <f t="shared" si="150"/>
        <v>244283003</v>
      </c>
      <c r="E9516" s="6">
        <v>0.1137531377503212</v>
      </c>
      <c r="F9516" s="7">
        <v>-1.206807529936663</v>
      </c>
    </row>
    <row r="9517" spans="4:6" x14ac:dyDescent="0.3">
      <c r="D9517" s="5">
        <f t="shared" si="150"/>
        <v>2099615783</v>
      </c>
      <c r="E9517" s="6">
        <v>0.9777097892739901</v>
      </c>
      <c r="F9517" s="7">
        <v>2.0085919903131813</v>
      </c>
    </row>
    <row r="9518" spans="4:6" x14ac:dyDescent="0.3">
      <c r="D9518" s="5">
        <f t="shared" si="150"/>
        <v>62741028</v>
      </c>
      <c r="E9518" s="6">
        <v>2.9216067892700499E-2</v>
      </c>
      <c r="F9518" s="7">
        <v>-1.8924418403159857</v>
      </c>
    </row>
    <row r="9519" spans="4:6" x14ac:dyDescent="0.3">
      <c r="D9519" s="5">
        <f t="shared" si="150"/>
        <v>620220318</v>
      </c>
      <c r="E9519" s="6">
        <v>0.28881259196327308</v>
      </c>
      <c r="F9519" s="7">
        <v>-0.55685692947922982</v>
      </c>
    </row>
    <row r="9520" spans="4:6" x14ac:dyDescent="0.3">
      <c r="D9520" s="5">
        <f t="shared" si="150"/>
        <v>585447351</v>
      </c>
      <c r="E9520" s="6">
        <v>0.27262016737146316</v>
      </c>
      <c r="F9520" s="7">
        <v>-0.60490768780995252</v>
      </c>
    </row>
    <row r="9521" spans="4:6" x14ac:dyDescent="0.3">
      <c r="D9521" s="5">
        <f t="shared" si="150"/>
        <v>1391769248</v>
      </c>
      <c r="E9521" s="6">
        <v>0.64809306026258795</v>
      </c>
      <c r="F9521" s="7">
        <v>0.38017720427234303</v>
      </c>
    </row>
    <row r="9522" spans="4:6" x14ac:dyDescent="0.3">
      <c r="D9522" s="5">
        <f t="shared" si="150"/>
        <v>214957460</v>
      </c>
      <c r="E9522" s="6">
        <v>0.10009736763322481</v>
      </c>
      <c r="F9522" s="7">
        <v>-1.280996956057995</v>
      </c>
    </row>
    <row r="9523" spans="4:6" x14ac:dyDescent="0.3">
      <c r="D9523" s="5">
        <f t="shared" si="150"/>
        <v>1718053003</v>
      </c>
      <c r="E9523" s="6">
        <v>0.80003077378499399</v>
      </c>
      <c r="F9523" s="7">
        <v>0.84173115998209569</v>
      </c>
    </row>
    <row r="9524" spans="4:6" x14ac:dyDescent="0.3">
      <c r="D9524" s="5">
        <f t="shared" si="150"/>
        <v>613027967</v>
      </c>
      <c r="E9524" s="6">
        <v>0.2854633925347248</v>
      </c>
      <c r="F9524" s="7">
        <v>-0.56668710243374709</v>
      </c>
    </row>
    <row r="9525" spans="4:6" x14ac:dyDescent="0.3">
      <c r="D9525" s="5">
        <f t="shared" si="150"/>
        <v>1295823044</v>
      </c>
      <c r="E9525" s="6">
        <v>0.60341462735404694</v>
      </c>
      <c r="F9525" s="7">
        <v>0.26219547050156666</v>
      </c>
    </row>
    <row r="9526" spans="4:6" x14ac:dyDescent="0.3">
      <c r="D9526" s="5">
        <f t="shared" si="150"/>
        <v>917970755</v>
      </c>
      <c r="E9526" s="6">
        <v>0.42746344388226371</v>
      </c>
      <c r="F9526" s="7">
        <v>-0.1828357617108895</v>
      </c>
    </row>
    <row r="9527" spans="4:6" x14ac:dyDescent="0.3">
      <c r="D9527" s="5">
        <f t="shared" si="150"/>
        <v>188742407</v>
      </c>
      <c r="E9527" s="6">
        <v>8.7890032295035225E-2</v>
      </c>
      <c r="F9527" s="7">
        <v>-1.3538630789689512</v>
      </c>
    </row>
    <row r="9528" spans="4:6" x14ac:dyDescent="0.3">
      <c r="D9528" s="5">
        <f t="shared" si="150"/>
        <v>1159097723</v>
      </c>
      <c r="E9528" s="6">
        <v>0.53974693831032783</v>
      </c>
      <c r="F9528" s="7">
        <v>9.9796201980751426E-2</v>
      </c>
    </row>
    <row r="9529" spans="4:6" x14ac:dyDescent="0.3">
      <c r="D9529" s="5">
        <f t="shared" si="150"/>
        <v>267247995</v>
      </c>
      <c r="E9529" s="6">
        <v>0.12444704549801261</v>
      </c>
      <c r="F9529" s="7">
        <v>-1.153039697386625</v>
      </c>
    </row>
    <row r="9530" spans="4:6" x14ac:dyDescent="0.3">
      <c r="D9530" s="5">
        <f t="shared" si="150"/>
        <v>393699116</v>
      </c>
      <c r="E9530" s="6">
        <v>0.18333043733921875</v>
      </c>
      <c r="F9530" s="7">
        <v>-0.90274570226741524</v>
      </c>
    </row>
    <row r="9531" spans="4:6" x14ac:dyDescent="0.3">
      <c r="D9531" s="5">
        <f t="shared" si="150"/>
        <v>1167236133</v>
      </c>
      <c r="E9531" s="6">
        <v>0.54353668079109552</v>
      </c>
      <c r="F9531" s="7">
        <v>0.10934779562417801</v>
      </c>
    </row>
    <row r="9532" spans="4:6" x14ac:dyDescent="0.3">
      <c r="D9532" s="5">
        <f t="shared" si="150"/>
        <v>126929704</v>
      </c>
      <c r="E9532" s="6">
        <v>5.9106249417277289E-2</v>
      </c>
      <c r="F9532" s="7">
        <v>-1.5623205262613213</v>
      </c>
    </row>
    <row r="9533" spans="4:6" x14ac:dyDescent="0.3">
      <c r="D9533" s="5">
        <f t="shared" si="150"/>
        <v>252896893</v>
      </c>
      <c r="E9533" s="6">
        <v>0.11776429286018414</v>
      </c>
      <c r="F9533" s="7">
        <v>-1.1862373356999056</v>
      </c>
    </row>
    <row r="9534" spans="4:6" x14ac:dyDescent="0.3">
      <c r="D9534" s="5">
        <f t="shared" si="150"/>
        <v>1288872455</v>
      </c>
      <c r="E9534" s="6">
        <v>0.60017800712974556</v>
      </c>
      <c r="F9534" s="7">
        <v>0.2538078795473136</v>
      </c>
    </row>
    <row r="9535" spans="4:6" x14ac:dyDescent="0.3">
      <c r="D9535" s="5">
        <f t="shared" si="150"/>
        <v>413538068</v>
      </c>
      <c r="E9535" s="6">
        <v>0.19256866927497895</v>
      </c>
      <c r="F9535" s="7">
        <v>-0.86846954318117819</v>
      </c>
    </row>
    <row r="9536" spans="4:6" x14ac:dyDescent="0.3">
      <c r="D9536" s="5">
        <f t="shared" si="150"/>
        <v>1035581563</v>
      </c>
      <c r="E9536" s="6">
        <v>0.4822302441878526</v>
      </c>
      <c r="F9536" s="7">
        <v>-4.455691123804268E-2</v>
      </c>
    </row>
    <row r="9537" spans="4:6" x14ac:dyDescent="0.3">
      <c r="D9537" s="5">
        <f t="shared" si="150"/>
        <v>1580776354</v>
      </c>
      <c r="E9537" s="6">
        <v>0.73610635263482704</v>
      </c>
      <c r="F9537" s="7">
        <v>0.631387335439763</v>
      </c>
    </row>
    <row r="9538" spans="4:6" x14ac:dyDescent="0.3">
      <c r="D9538" s="5">
        <f t="shared" si="150"/>
        <v>1266438730</v>
      </c>
      <c r="E9538" s="6">
        <v>0.58973148985740864</v>
      </c>
      <c r="F9538" s="7">
        <v>0.22685432394919439</v>
      </c>
    </row>
    <row r="9539" spans="4:6" x14ac:dyDescent="0.3">
      <c r="D9539" s="5">
        <f t="shared" ref="D9539:D9602" si="151">MOD(D9538*$B$4,$B$5)</f>
        <v>1994440328</v>
      </c>
      <c r="E9539" s="6">
        <v>0.92873365145990039</v>
      </c>
      <c r="F9539" s="7">
        <v>1.4664244218971394</v>
      </c>
    </row>
    <row r="9540" spans="4:6" x14ac:dyDescent="0.3">
      <c r="D9540" s="5">
        <f t="shared" si="151"/>
        <v>1937177878</v>
      </c>
      <c r="E9540" s="6">
        <v>0.90206874525367164</v>
      </c>
      <c r="F9540" s="7">
        <v>1.2934296249337032</v>
      </c>
    </row>
    <row r="9541" spans="4:6" x14ac:dyDescent="0.3">
      <c r="D9541" s="5">
        <f t="shared" si="151"/>
        <v>1632907617</v>
      </c>
      <c r="E9541" s="6">
        <v>0.76038186369499361</v>
      </c>
      <c r="F9541" s="7">
        <v>0.70753145470428247</v>
      </c>
    </row>
    <row r="9542" spans="4:6" x14ac:dyDescent="0.3">
      <c r="D9542" s="5">
        <f t="shared" si="151"/>
        <v>843800719</v>
      </c>
      <c r="E9542" s="6">
        <v>0.39292532940667618</v>
      </c>
      <c r="F9542" s="7">
        <v>-0.2717026561190492</v>
      </c>
    </row>
    <row r="9543" spans="4:6" x14ac:dyDescent="0.3">
      <c r="D9543" s="5">
        <f t="shared" si="151"/>
        <v>1929657847</v>
      </c>
      <c r="E9543" s="6">
        <v>0.89856695793435626</v>
      </c>
      <c r="F9543" s="7">
        <v>1.2734283458278379</v>
      </c>
    </row>
    <row r="9544" spans="4:6" x14ac:dyDescent="0.3">
      <c r="D9544" s="5">
        <f t="shared" si="151"/>
        <v>1558227559</v>
      </c>
      <c r="E9544" s="6">
        <v>0.72560625171810966</v>
      </c>
      <c r="F9544" s="7">
        <v>0.59957802415333494</v>
      </c>
    </row>
    <row r="9545" spans="4:6" x14ac:dyDescent="0.3">
      <c r="D9545" s="5">
        <f t="shared" si="151"/>
        <v>1587764314</v>
      </c>
      <c r="E9545" s="6">
        <v>0.7393603750871125</v>
      </c>
      <c r="F9545" s="7">
        <v>0.64137472569591059</v>
      </c>
    </row>
    <row r="9546" spans="4:6" x14ac:dyDescent="0.3">
      <c r="D9546" s="5">
        <f t="shared" si="151"/>
        <v>1427323311</v>
      </c>
      <c r="E9546" s="6">
        <v>0.66464921102360752</v>
      </c>
      <c r="F9546" s="7">
        <v>0.42518532938603931</v>
      </c>
    </row>
    <row r="9547" spans="4:6" x14ac:dyDescent="0.3">
      <c r="D9547" s="5">
        <f t="shared" si="151"/>
        <v>605698580</v>
      </c>
      <c r="E9547" s="6">
        <v>0.28205038074594957</v>
      </c>
      <c r="F9547" s="7">
        <v>-0.57676123257236023</v>
      </c>
    </row>
    <row r="9548" spans="4:6" x14ac:dyDescent="0.3">
      <c r="D9548" s="5">
        <f t="shared" si="151"/>
        <v>1833784922</v>
      </c>
      <c r="E9548" s="6">
        <v>0.85392264821931962</v>
      </c>
      <c r="F9548" s="7">
        <v>1.0534065498532783</v>
      </c>
    </row>
    <row r="9549" spans="4:6" x14ac:dyDescent="0.3">
      <c r="D9549" s="5">
        <f t="shared" si="151"/>
        <v>1503524169</v>
      </c>
      <c r="E9549" s="6">
        <v>0.70013300068688855</v>
      </c>
      <c r="F9549" s="7">
        <v>0.52478307485105202</v>
      </c>
    </row>
    <row r="9550" spans="4:6" x14ac:dyDescent="0.3">
      <c r="D9550" s="5">
        <f t="shared" si="151"/>
        <v>257827787</v>
      </c>
      <c r="E9550" s="6">
        <v>0.12006041930994057</v>
      </c>
      <c r="F9550" s="7">
        <v>-1.1746848102311256</v>
      </c>
    </row>
    <row r="9551" spans="4:6" x14ac:dyDescent="0.3">
      <c r="D9551" s="5">
        <f t="shared" si="151"/>
        <v>937371912</v>
      </c>
      <c r="E9551" s="6">
        <v>0.43649781163455714</v>
      </c>
      <c r="F9551" s="7">
        <v>-0.15985458628947447</v>
      </c>
    </row>
    <row r="9552" spans="4:6" x14ac:dyDescent="0.3">
      <c r="D9552" s="5">
        <f t="shared" si="151"/>
        <v>399121862</v>
      </c>
      <c r="E9552" s="6">
        <v>0.18585560022467337</v>
      </c>
      <c r="F9552" s="7">
        <v>-0.89327261318710327</v>
      </c>
    </row>
    <row r="9553" spans="4:6" x14ac:dyDescent="0.3">
      <c r="D9553" s="5">
        <f t="shared" si="151"/>
        <v>935603365</v>
      </c>
      <c r="E9553" s="6">
        <v>0.4356742677611059</v>
      </c>
      <c r="F9553" s="7">
        <v>-0.16194580015193585</v>
      </c>
    </row>
    <row r="9554" spans="4:6" x14ac:dyDescent="0.3">
      <c r="D9554" s="5">
        <f t="shared" si="151"/>
        <v>928935505</v>
      </c>
      <c r="E9554" s="6">
        <v>0.43256930348702644</v>
      </c>
      <c r="F9554" s="7">
        <v>-0.16983664505517657</v>
      </c>
    </row>
    <row r="9555" spans="4:6" x14ac:dyDescent="0.3">
      <c r="D9555" s="5">
        <f t="shared" si="151"/>
        <v>1187212495</v>
      </c>
      <c r="E9555" s="6">
        <v>0.55283889924440432</v>
      </c>
      <c r="F9555" s="7">
        <v>0.13283711426267086</v>
      </c>
    </row>
    <row r="9556" spans="4:6" x14ac:dyDescent="0.3">
      <c r="D9556" s="5">
        <f t="shared" si="151"/>
        <v>185742303</v>
      </c>
      <c r="E9556" s="6">
        <v>8.6493000003037043E-2</v>
      </c>
      <c r="F9556" s="7">
        <v>-1.3626717021540242</v>
      </c>
    </row>
    <row r="9557" spans="4:6" x14ac:dyDescent="0.3">
      <c r="D9557" s="5">
        <f t="shared" si="151"/>
        <v>222481888</v>
      </c>
      <c r="E9557" s="6">
        <v>0.10360120246522241</v>
      </c>
      <c r="F9557" s="7">
        <v>-1.2612954916126657</v>
      </c>
    </row>
    <row r="9558" spans="4:6" x14ac:dyDescent="0.3">
      <c r="D9558" s="5">
        <f t="shared" si="151"/>
        <v>2004980648</v>
      </c>
      <c r="E9558" s="6">
        <v>0.93364187044430702</v>
      </c>
      <c r="F9558" s="7">
        <v>1.5034763189623239</v>
      </c>
    </row>
    <row r="9559" spans="4:6" x14ac:dyDescent="0.3">
      <c r="D9559" s="5">
        <f t="shared" si="151"/>
        <v>1775340259</v>
      </c>
      <c r="E9559" s="6">
        <v>0.82670723118512635</v>
      </c>
      <c r="F9559" s="7">
        <v>0.94123286604782419</v>
      </c>
    </row>
    <row r="9560" spans="4:6" x14ac:dyDescent="0.3">
      <c r="D9560" s="5">
        <f t="shared" si="151"/>
        <v>2114708654</v>
      </c>
      <c r="E9560" s="6">
        <v>0.98473795501956529</v>
      </c>
      <c r="F9560" s="7">
        <v>2.1632222470370102</v>
      </c>
    </row>
    <row r="9561" spans="4:6" x14ac:dyDescent="0.3">
      <c r="D9561" s="5">
        <f t="shared" si="151"/>
        <v>613760736</v>
      </c>
      <c r="E9561" s="6">
        <v>0.28580461469088181</v>
      </c>
      <c r="F9561" s="7">
        <v>-0.56568309460866617</v>
      </c>
    </row>
    <row r="9562" spans="4:6" x14ac:dyDescent="0.3">
      <c r="D9562" s="5">
        <f t="shared" si="151"/>
        <v>160093444</v>
      </c>
      <c r="E9562" s="6">
        <v>7.4549319291998928E-2</v>
      </c>
      <c r="F9562" s="7">
        <v>-1.4427225702407864</v>
      </c>
    </row>
    <row r="9563" spans="4:6" x14ac:dyDescent="0.3">
      <c r="D9563" s="5">
        <f t="shared" si="151"/>
        <v>1224473418</v>
      </c>
      <c r="E9563" s="6">
        <v>0.57018986863101817</v>
      </c>
      <c r="F9563" s="7">
        <v>0.17685757593521698</v>
      </c>
    </row>
    <row r="9564" spans="4:6" x14ac:dyDescent="0.3">
      <c r="D9564" s="5">
        <f t="shared" si="151"/>
        <v>1363943897</v>
      </c>
      <c r="E9564" s="6">
        <v>0.63513587148407091</v>
      </c>
      <c r="F9564" s="7">
        <v>0.34548703298139283</v>
      </c>
    </row>
    <row r="9565" spans="4:6" x14ac:dyDescent="0.3">
      <c r="D9565" s="5">
        <f t="shared" si="151"/>
        <v>1382202361</v>
      </c>
      <c r="E9565" s="6">
        <v>0.64363813134249126</v>
      </c>
      <c r="F9565" s="7">
        <v>0.36820050029929879</v>
      </c>
    </row>
    <row r="9566" spans="4:6" x14ac:dyDescent="0.3">
      <c r="D9566" s="5">
        <f t="shared" si="151"/>
        <v>120739188</v>
      </c>
      <c r="E9566" s="6">
        <v>5.6223565764933418E-2</v>
      </c>
      <c r="F9566" s="7">
        <v>-1.5872893264070862</v>
      </c>
    </row>
    <row r="9567" spans="4:6" x14ac:dyDescent="0.3">
      <c r="D9567" s="5">
        <f t="shared" si="151"/>
        <v>2078209637</v>
      </c>
      <c r="E9567" s="6">
        <v>0.96774177576204923</v>
      </c>
      <c r="F9567" s="7">
        <v>1.8485940778902543</v>
      </c>
    </row>
    <row r="9568" spans="4:6" x14ac:dyDescent="0.3">
      <c r="D9568" s="5">
        <f t="shared" si="151"/>
        <v>1853785316</v>
      </c>
      <c r="E9568" s="6">
        <v>0.86323605744469545</v>
      </c>
      <c r="F9568" s="7">
        <v>1.0949743245307133</v>
      </c>
    </row>
    <row r="9569" spans="4:6" x14ac:dyDescent="0.3">
      <c r="D9569" s="5">
        <f t="shared" si="151"/>
        <v>574901793</v>
      </c>
      <c r="E9569" s="6">
        <v>0.26770950925323134</v>
      </c>
      <c r="F9569" s="7">
        <v>-0.61975512274255806</v>
      </c>
    </row>
    <row r="9570" spans="4:6" x14ac:dyDescent="0.3">
      <c r="D9570" s="5">
        <f t="shared" si="151"/>
        <v>1300763369</v>
      </c>
      <c r="E9570" s="6">
        <v>0.60571514545540805</v>
      </c>
      <c r="F9570" s="7">
        <v>0.26816838501566692</v>
      </c>
    </row>
    <row r="9571" spans="4:6" x14ac:dyDescent="0.3">
      <c r="D9571" s="5">
        <f t="shared" si="151"/>
        <v>1021714013</v>
      </c>
      <c r="E9571" s="6">
        <v>0.47577266299703408</v>
      </c>
      <c r="F9571" s="7">
        <v>-6.0766304285600217E-2</v>
      </c>
    </row>
    <row r="9572" spans="4:6" x14ac:dyDescent="0.3">
      <c r="D9572" s="5">
        <f t="shared" si="151"/>
        <v>47684521</v>
      </c>
      <c r="E9572" s="6">
        <v>2.220483545419279E-2</v>
      </c>
      <c r="F9572" s="7">
        <v>-2.0102033509314721</v>
      </c>
    </row>
    <row r="9573" spans="4:6" x14ac:dyDescent="0.3">
      <c r="D9573" s="5">
        <f t="shared" si="151"/>
        <v>1824527254</v>
      </c>
      <c r="E9573" s="6">
        <v>0.84961171061695717</v>
      </c>
      <c r="F9573" s="7">
        <v>1.0347694810710806</v>
      </c>
    </row>
    <row r="9574" spans="4:6" x14ac:dyDescent="0.3">
      <c r="D9574" s="5">
        <f t="shared" si="151"/>
        <v>1303230717</v>
      </c>
      <c r="E9574" s="6">
        <v>0.60686409390239426</v>
      </c>
      <c r="F9574" s="7">
        <v>0.2711550122153199</v>
      </c>
    </row>
    <row r="9575" spans="4:6" x14ac:dyDescent="0.3">
      <c r="D9575" s="5">
        <f t="shared" si="151"/>
        <v>2011468736</v>
      </c>
      <c r="E9575" s="6">
        <v>0.93666312185736667</v>
      </c>
      <c r="F9575" s="7">
        <v>1.5273509906890408</v>
      </c>
    </row>
    <row r="9576" spans="4:6" x14ac:dyDescent="0.3">
      <c r="D9576" s="5">
        <f t="shared" si="151"/>
        <v>1429223645</v>
      </c>
      <c r="E9576" s="6">
        <v>0.66553412300118631</v>
      </c>
      <c r="F9576" s="7">
        <v>0.42761457337761571</v>
      </c>
    </row>
    <row r="9577" spans="4:6" x14ac:dyDescent="0.3">
      <c r="D9577" s="5">
        <f t="shared" si="151"/>
        <v>2142407920</v>
      </c>
      <c r="E9577" s="6">
        <v>0.9976364308946174</v>
      </c>
      <c r="F9577" s="7">
        <v>2.8250625828645668</v>
      </c>
    </row>
    <row r="9578" spans="4:6" x14ac:dyDescent="0.3">
      <c r="D9578" s="5">
        <f t="shared" si="151"/>
        <v>1950201388</v>
      </c>
      <c r="E9578" s="6">
        <v>0.9081332896911849</v>
      </c>
      <c r="F9578" s="7">
        <v>1.3293472856295818</v>
      </c>
    </row>
    <row r="9579" spans="4:6" x14ac:dyDescent="0.3">
      <c r="D9579" s="5">
        <f t="shared" si="151"/>
        <v>1078050256</v>
      </c>
      <c r="E9579" s="6">
        <v>0.50200627045892765</v>
      </c>
      <c r="F9579" s="7">
        <v>5.0289954567069922E-3</v>
      </c>
    </row>
    <row r="9580" spans="4:6" x14ac:dyDescent="0.3">
      <c r="D9580" s="5">
        <f t="shared" si="151"/>
        <v>740173272</v>
      </c>
      <c r="E9580" s="6">
        <v>0.34467003899130044</v>
      </c>
      <c r="F9580" s="7">
        <v>-0.39975079155732035</v>
      </c>
    </row>
    <row r="9581" spans="4:6" x14ac:dyDescent="0.3">
      <c r="D9581" s="5">
        <f t="shared" si="151"/>
        <v>1218577573</v>
      </c>
      <c r="E9581" s="6">
        <v>0.56744440185599443</v>
      </c>
      <c r="F9581" s="7">
        <v>0.16987149841338736</v>
      </c>
    </row>
    <row r="9582" spans="4:6" x14ac:dyDescent="0.3">
      <c r="D9582" s="5">
        <f t="shared" si="151"/>
        <v>233451306</v>
      </c>
      <c r="E9582" s="6">
        <v>0.10870923577687631</v>
      </c>
      <c r="F9582" s="7">
        <v>-1.2334217040360422</v>
      </c>
    </row>
    <row r="9583" spans="4:6" x14ac:dyDescent="0.3">
      <c r="D9583" s="5">
        <f t="shared" si="151"/>
        <v>1081296117</v>
      </c>
      <c r="E9583" s="6">
        <v>0.50351774227201729</v>
      </c>
      <c r="F9583" s="7">
        <v>8.8177865093237561E-3</v>
      </c>
    </row>
    <row r="9584" spans="4:6" x14ac:dyDescent="0.3">
      <c r="D9584" s="5">
        <f t="shared" si="151"/>
        <v>654823372</v>
      </c>
      <c r="E9584" s="6">
        <v>0.30492589464869901</v>
      </c>
      <c r="F9584" s="7">
        <v>-0.51028502946485532</v>
      </c>
    </row>
    <row r="9585" spans="4:6" x14ac:dyDescent="0.3">
      <c r="D9585" s="5">
        <f t="shared" si="151"/>
        <v>167189619</v>
      </c>
      <c r="E9585" s="6">
        <v>7.7853733280537407E-2</v>
      </c>
      <c r="F9585" s="7">
        <v>-1.4196573289229402</v>
      </c>
    </row>
    <row r="9586" spans="4:6" x14ac:dyDescent="0.3">
      <c r="D9586" s="5">
        <f t="shared" si="151"/>
        <v>166553323</v>
      </c>
      <c r="E9586" s="6">
        <v>7.7557434865792682E-2</v>
      </c>
      <c r="F9586" s="7">
        <v>-1.4216948021461631</v>
      </c>
    </row>
    <row r="9587" spans="4:6" x14ac:dyDescent="0.3">
      <c r="D9587" s="5">
        <f t="shared" si="151"/>
        <v>1664163812</v>
      </c>
      <c r="E9587" s="6">
        <v>0.7749366637085906</v>
      </c>
      <c r="F9587" s="7">
        <v>0.75520386064626821</v>
      </c>
    </row>
    <row r="9588" spans="4:6" x14ac:dyDescent="0.3">
      <c r="D9588" s="5">
        <f t="shared" si="151"/>
        <v>2078069370</v>
      </c>
      <c r="E9588" s="6">
        <v>0.96767645885020159</v>
      </c>
      <c r="F9588" s="7">
        <v>1.8476908230764639</v>
      </c>
    </row>
    <row r="9589" spans="4:6" x14ac:dyDescent="0.3">
      <c r="D9589" s="5">
        <f t="shared" si="151"/>
        <v>1525407900</v>
      </c>
      <c r="E9589" s="6">
        <v>0.71032340704493546</v>
      </c>
      <c r="F9589" s="7">
        <v>0.55432976140478951</v>
      </c>
    </row>
    <row r="9590" spans="4:6" x14ac:dyDescent="0.3">
      <c r="D9590" s="5">
        <f t="shared" si="151"/>
        <v>45452564</v>
      </c>
      <c r="E9590" s="6">
        <v>2.1165499483389315E-2</v>
      </c>
      <c r="F9590" s="7">
        <v>-2.0302513269730729</v>
      </c>
    </row>
    <row r="9591" spans="4:6" x14ac:dyDescent="0.3">
      <c r="D9591" s="5">
        <f t="shared" si="151"/>
        <v>1459913257</v>
      </c>
      <c r="E9591" s="6">
        <v>0.67982508724539081</v>
      </c>
      <c r="F9591" s="7">
        <v>0.46720974038052193</v>
      </c>
    </row>
    <row r="9592" spans="4:6" x14ac:dyDescent="0.3">
      <c r="D9592" s="5">
        <f t="shared" si="151"/>
        <v>1796952342</v>
      </c>
      <c r="E9592" s="6">
        <v>0.83677114158568078</v>
      </c>
      <c r="F9592" s="7">
        <v>0.98127384549812635</v>
      </c>
    </row>
    <row r="9593" spans="4:6" x14ac:dyDescent="0.3">
      <c r="D9593" s="5">
        <f t="shared" si="151"/>
        <v>1674514705</v>
      </c>
      <c r="E9593" s="6">
        <v>0.77975667387224423</v>
      </c>
      <c r="F9593" s="7">
        <v>0.77137168681944357</v>
      </c>
    </row>
    <row r="9594" spans="4:6" x14ac:dyDescent="0.3">
      <c r="D9594" s="5">
        <f t="shared" si="151"/>
        <v>1362335622</v>
      </c>
      <c r="E9594" s="6">
        <v>0.63438696007652862</v>
      </c>
      <c r="F9594" s="7">
        <v>0.3434950290540853</v>
      </c>
    </row>
    <row r="9595" spans="4:6" x14ac:dyDescent="0.3">
      <c r="D9595" s="5">
        <f t="shared" si="151"/>
        <v>1058571128</v>
      </c>
      <c r="E9595" s="6">
        <v>0.49293559463036768</v>
      </c>
      <c r="F9595" s="7">
        <v>-1.7708763778419682E-2</v>
      </c>
    </row>
    <row r="9596" spans="4:6" x14ac:dyDescent="0.3">
      <c r="D9596" s="5">
        <f t="shared" si="151"/>
        <v>1061022970</v>
      </c>
      <c r="E9596" s="6">
        <v>0.49407732253342618</v>
      </c>
      <c r="F9596" s="7">
        <v>-1.484649618814563E-2</v>
      </c>
    </row>
    <row r="9597" spans="4:6" x14ac:dyDescent="0.3">
      <c r="D9597" s="5">
        <f t="shared" si="151"/>
        <v>1302287567</v>
      </c>
      <c r="E9597" s="6">
        <v>0.60642490545886096</v>
      </c>
      <c r="F9597" s="7">
        <v>0.27001308229317644</v>
      </c>
    </row>
    <row r="9598" spans="4:6" x14ac:dyDescent="0.3">
      <c r="D9598" s="5">
        <f t="shared" si="151"/>
        <v>1581831673</v>
      </c>
      <c r="E9598" s="6">
        <v>0.73659777383934499</v>
      </c>
      <c r="F9598" s="7">
        <v>0.63289157134556462</v>
      </c>
    </row>
    <row r="9599" spans="4:6" x14ac:dyDescent="0.3">
      <c r="D9599" s="5">
        <f t="shared" si="151"/>
        <v>668134651</v>
      </c>
      <c r="E9599" s="6">
        <v>0.31112444196932432</v>
      </c>
      <c r="F9599" s="7">
        <v>-0.49266560556875283</v>
      </c>
    </row>
    <row r="9600" spans="4:6" x14ac:dyDescent="0.3">
      <c r="D9600" s="5">
        <f t="shared" si="151"/>
        <v>618327775</v>
      </c>
      <c r="E9600" s="6">
        <v>0.2879313079527871</v>
      </c>
      <c r="F9600" s="7">
        <v>-0.55943831886965545</v>
      </c>
    </row>
    <row r="9601" spans="4:6" x14ac:dyDescent="0.3">
      <c r="D9601" s="5">
        <f t="shared" si="151"/>
        <v>1572301019</v>
      </c>
      <c r="E9601" s="6">
        <v>0.73215971722468709</v>
      </c>
      <c r="F9601" s="7">
        <v>0.61935796613471528</v>
      </c>
    </row>
    <row r="9602" spans="4:6" x14ac:dyDescent="0.3">
      <c r="D9602" s="5">
        <f t="shared" si="151"/>
        <v>175435875</v>
      </c>
      <c r="E9602" s="6">
        <v>8.1693695468542812E-2</v>
      </c>
      <c r="F9602" s="7">
        <v>-1.3937689380377036</v>
      </c>
    </row>
    <row r="9603" spans="4:6" x14ac:dyDescent="0.3">
      <c r="D9603" s="5">
        <f t="shared" ref="D9603:D9666" si="152">MOD(D9602*$B$4,$B$5)</f>
        <v>937102004</v>
      </c>
      <c r="E9603" s="6">
        <v>0.43637212592770541</v>
      </c>
      <c r="F9603" s="7">
        <v>-0.1601736928844463</v>
      </c>
    </row>
    <row r="9604" spans="4:6" x14ac:dyDescent="0.3">
      <c r="D9604" s="5">
        <f t="shared" si="152"/>
        <v>255294676</v>
      </c>
      <c r="E9604" s="6">
        <v>0.11888084757968863</v>
      </c>
      <c r="F9604" s="7">
        <v>-1.18059992069133</v>
      </c>
    </row>
    <row r="9605" spans="4:6" x14ac:dyDescent="0.3">
      <c r="D9605" s="5">
        <f t="shared" si="152"/>
        <v>1068138710</v>
      </c>
      <c r="E9605" s="6">
        <v>0.49739084718505933</v>
      </c>
      <c r="F9605" s="7">
        <v>-6.5402228442740682E-3</v>
      </c>
    </row>
    <row r="9606" spans="4:6" x14ac:dyDescent="0.3">
      <c r="D9606" s="5">
        <f t="shared" si="152"/>
        <v>1188789587</v>
      </c>
      <c r="E9606" s="6">
        <v>0.55357328993601096</v>
      </c>
      <c r="F9606" s="7">
        <v>0.13469450227349961</v>
      </c>
    </row>
    <row r="9607" spans="4:6" x14ac:dyDescent="0.3">
      <c r="D9607" s="5">
        <f t="shared" si="152"/>
        <v>1151622590</v>
      </c>
      <c r="E9607" s="6">
        <v>0.53626605825150953</v>
      </c>
      <c r="F9607" s="7">
        <v>9.1031094860867759E-2</v>
      </c>
    </row>
    <row r="9608" spans="4:6" x14ac:dyDescent="0.3">
      <c r="D9608" s="5">
        <f t="shared" si="152"/>
        <v>212355648</v>
      </c>
      <c r="E9608" s="6">
        <v>9.8885804506843727E-2</v>
      </c>
      <c r="F9608" s="7">
        <v>-1.2879263299047696</v>
      </c>
    </row>
    <row r="9609" spans="4:6" x14ac:dyDescent="0.3">
      <c r="D9609" s="5">
        <f t="shared" si="152"/>
        <v>680037477</v>
      </c>
      <c r="E9609" s="6">
        <v>0.31666712725224638</v>
      </c>
      <c r="F9609" s="7">
        <v>-0.47703913484238036</v>
      </c>
    </row>
    <row r="9610" spans="4:6" x14ac:dyDescent="0.3">
      <c r="D9610" s="5">
        <f t="shared" si="152"/>
        <v>1801507872</v>
      </c>
      <c r="E9610" s="6">
        <v>0.83889247555182545</v>
      </c>
      <c r="F9610" s="7">
        <v>0.98991626474182304</v>
      </c>
    </row>
    <row r="9611" spans="4:6" x14ac:dyDescent="0.3">
      <c r="D9611" s="5">
        <f t="shared" si="152"/>
        <v>383687694</v>
      </c>
      <c r="E9611" s="6">
        <v>0.17866850567857595</v>
      </c>
      <c r="F9611" s="7">
        <v>-0.92045122307272609</v>
      </c>
    </row>
    <row r="9612" spans="4:6" x14ac:dyDescent="0.3">
      <c r="D9612" s="5">
        <f t="shared" si="152"/>
        <v>1089705346</v>
      </c>
      <c r="E9612" s="6">
        <v>0.50743359467706983</v>
      </c>
      <c r="F9612" s="7">
        <v>1.863433697010217E-2</v>
      </c>
    </row>
    <row r="9613" spans="4:6" x14ac:dyDescent="0.3">
      <c r="D9613" s="5">
        <f t="shared" si="152"/>
        <v>702307148</v>
      </c>
      <c r="E9613" s="6">
        <v>0.32703725092768415</v>
      </c>
      <c r="F9613" s="7">
        <v>-0.4481090432119707</v>
      </c>
    </row>
    <row r="9614" spans="4:6" x14ac:dyDescent="0.3">
      <c r="D9614" s="5">
        <f t="shared" si="152"/>
        <v>891489566</v>
      </c>
      <c r="E9614" s="6">
        <v>0.41513217931159974</v>
      </c>
      <c r="F9614" s="7">
        <v>-0.2143625307597096</v>
      </c>
    </row>
    <row r="9615" spans="4:6" x14ac:dyDescent="0.3">
      <c r="D9615" s="5">
        <f t="shared" si="152"/>
        <v>1815521800</v>
      </c>
      <c r="E9615" s="6">
        <v>0.845418219310621</v>
      </c>
      <c r="F9615" s="7">
        <v>1.0169787018443177</v>
      </c>
    </row>
    <row r="9616" spans="4:6" x14ac:dyDescent="0.3">
      <c r="D9616" s="5">
        <f t="shared" si="152"/>
        <v>392657377</v>
      </c>
      <c r="E9616" s="6">
        <v>0.18284533981498829</v>
      </c>
      <c r="F9616" s="7">
        <v>-0.90457482078336027</v>
      </c>
    </row>
    <row r="9617" spans="4:6" x14ac:dyDescent="0.3">
      <c r="D9617" s="5">
        <f t="shared" si="152"/>
        <v>273576745</v>
      </c>
      <c r="E9617" s="6">
        <v>0.12739409937280613</v>
      </c>
      <c r="F9617" s="7">
        <v>-1.1387961242037385</v>
      </c>
    </row>
    <row r="9618" spans="4:6" x14ac:dyDescent="0.3">
      <c r="D9618" s="5">
        <f t="shared" si="152"/>
        <v>946112492</v>
      </c>
      <c r="E9618" s="6">
        <v>0.44056796137296406</v>
      </c>
      <c r="F9618" s="7">
        <v>-0.14952938675677627</v>
      </c>
    </row>
    <row r="9619" spans="4:6" x14ac:dyDescent="0.3">
      <c r="D9619" s="5">
        <f t="shared" si="152"/>
        <v>1408864230</v>
      </c>
      <c r="E9619" s="6">
        <v>0.65605353159462432</v>
      </c>
      <c r="F9619" s="7">
        <v>0.40171615099765323</v>
      </c>
    </row>
    <row r="9620" spans="4:6" x14ac:dyDescent="0.3">
      <c r="D9620" s="5">
        <f t="shared" si="152"/>
        <v>773113134</v>
      </c>
      <c r="E9620" s="6">
        <v>0.36000885754824508</v>
      </c>
      <c r="F9620" s="7">
        <v>-0.35843511751705354</v>
      </c>
    </row>
    <row r="9621" spans="4:6" x14ac:dyDescent="0.3">
      <c r="D9621" s="5">
        <f t="shared" si="152"/>
        <v>2120757395</v>
      </c>
      <c r="E9621" s="6">
        <v>0.98755461954283963</v>
      </c>
      <c r="F9621" s="7">
        <v>2.2430938851869091</v>
      </c>
    </row>
    <row r="9622" spans="4:6" x14ac:dyDescent="0.3">
      <c r="D9622" s="5">
        <f t="shared" si="152"/>
        <v>534761555</v>
      </c>
      <c r="E9622" s="6">
        <v>0.24901775433590426</v>
      </c>
      <c r="F9622" s="7">
        <v>-0.67758397632343459</v>
      </c>
    </row>
    <row r="9623" spans="4:6" x14ac:dyDescent="0.3">
      <c r="D9623" s="5">
        <f t="shared" si="152"/>
        <v>721584465</v>
      </c>
      <c r="E9623" s="6">
        <v>0.33601395118610372</v>
      </c>
      <c r="F9623" s="7">
        <v>-0.42336647288434814</v>
      </c>
    </row>
    <row r="9624" spans="4:6" x14ac:dyDescent="0.3">
      <c r="D9624" s="5">
        <f t="shared" si="152"/>
        <v>1566439322</v>
      </c>
      <c r="E9624" s="6">
        <v>0.7294301518513171</v>
      </c>
      <c r="F9624" s="7">
        <v>0.61109045831667441</v>
      </c>
    </row>
    <row r="9625" spans="4:6" x14ac:dyDescent="0.3">
      <c r="D9625" s="5">
        <f t="shared" si="152"/>
        <v>693301392</v>
      </c>
      <c r="E9625" s="6">
        <v>0.3228436189916391</v>
      </c>
      <c r="F9625" s="7">
        <v>-0.45976175433344929</v>
      </c>
    </row>
    <row r="9626" spans="4:6" x14ac:dyDescent="0.3">
      <c r="D9626" s="5">
        <f t="shared" si="152"/>
        <v>2113822031</v>
      </c>
      <c r="E9626" s="6">
        <v>0.98432508901164406</v>
      </c>
      <c r="F9626" s="7">
        <v>2.1526038974867645</v>
      </c>
    </row>
    <row r="9627" spans="4:6" x14ac:dyDescent="0.3">
      <c r="D9627" s="5">
        <f t="shared" si="152"/>
        <v>765254843</v>
      </c>
      <c r="E9627" s="6">
        <v>0.35634955564173826</v>
      </c>
      <c r="F9627" s="7">
        <v>-0.36823352934390174</v>
      </c>
    </row>
    <row r="9628" spans="4:6" x14ac:dyDescent="0.3">
      <c r="D9628" s="5">
        <f t="shared" si="152"/>
        <v>750314406</v>
      </c>
      <c r="E9628" s="6">
        <v>0.34939237250889871</v>
      </c>
      <c r="F9628" s="7">
        <v>-0.38696145323548453</v>
      </c>
    </row>
    <row r="9629" spans="4:6" x14ac:dyDescent="0.3">
      <c r="D9629" s="5">
        <f t="shared" si="152"/>
        <v>1114985371</v>
      </c>
      <c r="E9629" s="6">
        <v>0.51920552367270512</v>
      </c>
      <c r="F9629" s="7">
        <v>4.8159718801077223E-2</v>
      </c>
    </row>
    <row r="9630" spans="4:6" x14ac:dyDescent="0.3">
      <c r="D9630" s="5">
        <f t="shared" si="152"/>
        <v>1223682427</v>
      </c>
      <c r="E9630" s="6">
        <v>0.56982153474336628</v>
      </c>
      <c r="F9630" s="7">
        <v>0.17591982453164021</v>
      </c>
    </row>
    <row r="9631" spans="4:6" x14ac:dyDescent="0.3">
      <c r="D9631" s="5">
        <f t="shared" si="152"/>
        <v>1836722982</v>
      </c>
      <c r="E9631" s="6">
        <v>0.8552907890223812</v>
      </c>
      <c r="F9631" s="7">
        <v>1.0593983035703016</v>
      </c>
    </row>
    <row r="9632" spans="4:6" x14ac:dyDescent="0.3">
      <c r="D9632" s="5">
        <f t="shared" si="152"/>
        <v>1592697727</v>
      </c>
      <c r="E9632" s="6">
        <v>0.74165767453765286</v>
      </c>
      <c r="F9632" s="7">
        <v>0.64846436629473403</v>
      </c>
    </row>
    <row r="9633" spans="4:6" x14ac:dyDescent="0.3">
      <c r="D9633" s="5">
        <f t="shared" si="152"/>
        <v>1197417417</v>
      </c>
      <c r="E9633" s="6">
        <v>0.55759093636422508</v>
      </c>
      <c r="F9633" s="7">
        <v>0.14486415593159307</v>
      </c>
    </row>
    <row r="9634" spans="4:6" x14ac:dyDescent="0.3">
      <c r="D9634" s="5">
        <f t="shared" si="152"/>
        <v>1013777002</v>
      </c>
      <c r="E9634" s="6">
        <v>0.47207670423395626</v>
      </c>
      <c r="F9634" s="7">
        <v>-7.0050571198811695E-2</v>
      </c>
    </row>
    <row r="9635" spans="4:6" x14ac:dyDescent="0.3">
      <c r="D9635" s="5">
        <f t="shared" si="152"/>
        <v>1319799353</v>
      </c>
      <c r="E9635" s="6">
        <v>0.61457946627827309</v>
      </c>
      <c r="F9635" s="7">
        <v>0.2912749196790555</v>
      </c>
    </row>
    <row r="9636" spans="4:6" x14ac:dyDescent="0.3">
      <c r="D9636" s="5">
        <f t="shared" si="152"/>
        <v>784696761</v>
      </c>
      <c r="E9636" s="6">
        <v>0.36540290421378135</v>
      </c>
      <c r="F9636" s="7">
        <v>-0.34405382397130413</v>
      </c>
    </row>
    <row r="9637" spans="4:6" x14ac:dyDescent="0.3">
      <c r="D9637" s="5">
        <f t="shared" si="152"/>
        <v>780784445</v>
      </c>
      <c r="E9637" s="6">
        <v>0.36358109010716999</v>
      </c>
      <c r="F9637" s="7">
        <v>-0.34890293694364805</v>
      </c>
    </row>
    <row r="9638" spans="4:6" x14ac:dyDescent="0.3">
      <c r="D9638" s="5">
        <f t="shared" si="152"/>
        <v>907939745</v>
      </c>
      <c r="E9638" s="6">
        <v>0.4227923908483166</v>
      </c>
      <c r="F9638" s="7">
        <v>-0.19475496261792885</v>
      </c>
    </row>
    <row r="9639" spans="4:6" x14ac:dyDescent="0.3">
      <c r="D9639" s="5">
        <f t="shared" si="152"/>
        <v>1313162919</v>
      </c>
      <c r="E9639" s="6">
        <v>0.61148913587582221</v>
      </c>
      <c r="F9639" s="7">
        <v>0.28320234840833702</v>
      </c>
    </row>
    <row r="9640" spans="4:6" x14ac:dyDescent="0.3">
      <c r="D9640" s="5">
        <f t="shared" si="152"/>
        <v>412454550</v>
      </c>
      <c r="E9640" s="6">
        <v>0.19206411688780795</v>
      </c>
      <c r="F9640" s="7">
        <v>-0.87031509157142906</v>
      </c>
    </row>
    <row r="9641" spans="4:6" x14ac:dyDescent="0.3">
      <c r="D9641" s="5">
        <f t="shared" si="152"/>
        <v>272691713</v>
      </c>
      <c r="E9641" s="6">
        <v>0.12698197423199375</v>
      </c>
      <c r="F9641" s="7">
        <v>-1.1407740827777284</v>
      </c>
    </row>
    <row r="9642" spans="4:6" x14ac:dyDescent="0.3">
      <c r="D9642" s="5">
        <f t="shared" si="152"/>
        <v>1174405760</v>
      </c>
      <c r="E9642" s="6">
        <v>0.54687529853254124</v>
      </c>
      <c r="F9642" s="7">
        <v>0.11777062809670778</v>
      </c>
    </row>
    <row r="9643" spans="4:6" x14ac:dyDescent="0.3">
      <c r="D9643" s="5">
        <f t="shared" si="152"/>
        <v>467127454</v>
      </c>
      <c r="E9643" s="6">
        <v>0.21752317176901098</v>
      </c>
      <c r="F9643" s="7">
        <v>-0.78058546455471256</v>
      </c>
    </row>
    <row r="9644" spans="4:6" x14ac:dyDescent="0.3">
      <c r="D9644" s="5">
        <f t="shared" si="152"/>
        <v>131038534</v>
      </c>
      <c r="E9644" s="6">
        <v>6.1019572486187862E-2</v>
      </c>
      <c r="F9644" s="7">
        <v>-1.5462709489343278</v>
      </c>
    </row>
    <row r="9645" spans="4:6" x14ac:dyDescent="0.3">
      <c r="D9645" s="5">
        <f t="shared" si="152"/>
        <v>1021734299</v>
      </c>
      <c r="E9645" s="6">
        <v>0.47578210940191717</v>
      </c>
      <c r="F9645" s="7">
        <v>-6.0742581919560522E-2</v>
      </c>
    </row>
    <row r="9646" spans="4:6" x14ac:dyDescent="0.3">
      <c r="D9646" s="5">
        <f t="shared" si="152"/>
        <v>1026910027</v>
      </c>
      <c r="E9646" s="6">
        <v>0.47819224556739653</v>
      </c>
      <c r="F9646" s="7">
        <v>-5.4691186342166409E-2</v>
      </c>
    </row>
    <row r="9647" spans="4:6" x14ac:dyDescent="0.3">
      <c r="D9647" s="5">
        <f t="shared" si="152"/>
        <v>1756373263</v>
      </c>
      <c r="E9647" s="6">
        <v>0.81787503540317996</v>
      </c>
      <c r="F9647" s="7">
        <v>0.90729668035907585</v>
      </c>
    </row>
    <row r="9648" spans="4:6" x14ac:dyDescent="0.3">
      <c r="D9648" s="5">
        <f t="shared" si="152"/>
        <v>1386878360</v>
      </c>
      <c r="E9648" s="6">
        <v>0.64581556305830889</v>
      </c>
      <c r="F9648" s="7">
        <v>0.37404763864147011</v>
      </c>
    </row>
    <row r="9649" spans="4:6" x14ac:dyDescent="0.3">
      <c r="D9649" s="5">
        <f t="shared" si="152"/>
        <v>350103982</v>
      </c>
      <c r="E9649" s="6">
        <v>0.16302987110151898</v>
      </c>
      <c r="F9649" s="7">
        <v>-0.98208141174029606</v>
      </c>
    </row>
    <row r="9650" spans="4:6" x14ac:dyDescent="0.3">
      <c r="D9650" s="5">
        <f t="shared" si="152"/>
        <v>1320496879</v>
      </c>
      <c r="E9650" s="6">
        <v>0.61490427713366624</v>
      </c>
      <c r="F9650" s="7">
        <v>0.29212448594894697</v>
      </c>
    </row>
    <row r="9651" spans="4:6" x14ac:dyDescent="0.3">
      <c r="D9651" s="5">
        <f t="shared" si="152"/>
        <v>95235955</v>
      </c>
      <c r="E9651" s="6">
        <v>4.4347697444583938E-2</v>
      </c>
      <c r="F9651" s="7">
        <v>-1.7023200145473596</v>
      </c>
    </row>
    <row r="9652" spans="4:6" x14ac:dyDescent="0.3">
      <c r="D9652" s="5">
        <f t="shared" si="152"/>
        <v>1519779225</v>
      </c>
      <c r="E9652" s="6">
        <v>0.70770235099615753</v>
      </c>
      <c r="F9652" s="7">
        <v>0.54668480090678406</v>
      </c>
    </row>
    <row r="9653" spans="4:6" x14ac:dyDescent="0.3">
      <c r="D9653" s="5">
        <f t="shared" si="152"/>
        <v>1074104808</v>
      </c>
      <c r="E9653" s="6">
        <v>0.50016902806253083</v>
      </c>
      <c r="F9653" s="7">
        <v>4.2369053342224702E-4</v>
      </c>
    </row>
    <row r="9654" spans="4:6" x14ac:dyDescent="0.3">
      <c r="D9654" s="5">
        <f t="shared" si="152"/>
        <v>1415497447</v>
      </c>
      <c r="E9654" s="6">
        <v>0.6591423639647126</v>
      </c>
      <c r="F9654" s="7">
        <v>0.41012361273937492</v>
      </c>
    </row>
    <row r="9655" spans="4:6" x14ac:dyDescent="0.3">
      <c r="D9655" s="5">
        <f t="shared" si="152"/>
        <v>990067538</v>
      </c>
      <c r="E9655" s="6">
        <v>0.46103612469605743</v>
      </c>
      <c r="F9655" s="7">
        <v>-9.7823748319593076E-2</v>
      </c>
    </row>
    <row r="9656" spans="4:6" x14ac:dyDescent="0.3">
      <c r="D9656" s="5">
        <f t="shared" si="152"/>
        <v>1449046460</v>
      </c>
      <c r="E9656" s="6">
        <v>0.67476484056074626</v>
      </c>
      <c r="F9656" s="7">
        <v>0.45310891123597891</v>
      </c>
    </row>
    <row r="9657" spans="4:6" x14ac:dyDescent="0.3">
      <c r="D9657" s="5">
        <f t="shared" si="152"/>
        <v>1231804223</v>
      </c>
      <c r="E9657" s="6">
        <v>0.57360354072749942</v>
      </c>
      <c r="F9657" s="7">
        <v>0.18555605430453526</v>
      </c>
    </row>
    <row r="9658" spans="4:6" x14ac:dyDescent="0.3">
      <c r="D9658" s="5">
        <f t="shared" si="152"/>
        <v>894430297</v>
      </c>
      <c r="E9658" s="6">
        <v>0.41650156389596088</v>
      </c>
      <c r="F9658" s="7">
        <v>-0.21085152924487036</v>
      </c>
    </row>
    <row r="9659" spans="4:6" x14ac:dyDescent="0.3">
      <c r="D9659" s="5">
        <f t="shared" si="152"/>
        <v>2033627199</v>
      </c>
      <c r="E9659" s="6">
        <v>0.94698146027231722</v>
      </c>
      <c r="F9659" s="7">
        <v>1.6162647740660236</v>
      </c>
    </row>
    <row r="9660" spans="4:6" x14ac:dyDescent="0.3">
      <c r="D9660" s="5">
        <f t="shared" si="152"/>
        <v>1593534912</v>
      </c>
      <c r="E9660" s="6">
        <v>0.74204751918283063</v>
      </c>
      <c r="F9660" s="7">
        <v>0.6496706881376848</v>
      </c>
    </row>
    <row r="9661" spans="4:6" x14ac:dyDescent="0.3">
      <c r="D9661" s="5">
        <f t="shared" si="152"/>
        <v>806985259</v>
      </c>
      <c r="E9661" s="6">
        <v>0.37578179489428343</v>
      </c>
      <c r="F9661" s="7">
        <v>-0.3165783181642523</v>
      </c>
    </row>
    <row r="9662" spans="4:6" x14ac:dyDescent="0.3">
      <c r="D9662" s="5">
        <f t="shared" si="152"/>
        <v>779564256</v>
      </c>
      <c r="E9662" s="6">
        <v>0.36301289532614212</v>
      </c>
      <c r="F9662" s="7">
        <v>-0.35041697253714327</v>
      </c>
    </row>
    <row r="9663" spans="4:6" x14ac:dyDescent="0.3">
      <c r="D9663" s="5">
        <f t="shared" si="152"/>
        <v>2137738642</v>
      </c>
      <c r="E9663" s="6">
        <v>0.99546212888831476</v>
      </c>
      <c r="F9663" s="7">
        <v>2.6091877874269249</v>
      </c>
    </row>
    <row r="9664" spans="4:6" x14ac:dyDescent="0.3">
      <c r="D9664" s="5">
        <f t="shared" si="152"/>
        <v>2045265985</v>
      </c>
      <c r="E9664" s="6">
        <v>0.95240119234882403</v>
      </c>
      <c r="F9664" s="7">
        <v>1.6685952781415148</v>
      </c>
    </row>
    <row r="9665" spans="4:6" x14ac:dyDescent="0.3">
      <c r="D9665" s="5">
        <f t="shared" si="152"/>
        <v>768658404</v>
      </c>
      <c r="E9665" s="6">
        <v>0.35793446223990477</v>
      </c>
      <c r="F9665" s="7">
        <v>-0.36398538302170202</v>
      </c>
    </row>
    <row r="9666" spans="4:6" x14ac:dyDescent="0.3">
      <c r="D9666" s="5">
        <f t="shared" si="152"/>
        <v>1834850265</v>
      </c>
      <c r="E9666" s="6">
        <v>0.85441873721258599</v>
      </c>
      <c r="F9666" s="7">
        <v>1.0555747856696034</v>
      </c>
    </row>
    <row r="9667" spans="4:6" x14ac:dyDescent="0.3">
      <c r="D9667" s="5">
        <f t="shared" ref="D9667:D9730" si="153">MOD(D9666*$B$4,$B$5)</f>
        <v>1389088594</v>
      </c>
      <c r="E9667" s="6">
        <v>0.64684478346895868</v>
      </c>
      <c r="F9667" s="7">
        <v>0.37681588751497103</v>
      </c>
    </row>
    <row r="9668" spans="4:6" x14ac:dyDescent="0.3">
      <c r="D9668" s="5">
        <f t="shared" si="153"/>
        <v>1813610693</v>
      </c>
      <c r="E9668" s="6">
        <v>0.84452829076398939</v>
      </c>
      <c r="F9668" s="7">
        <v>1.0132444400184564</v>
      </c>
    </row>
    <row r="9669" spans="4:6" x14ac:dyDescent="0.3">
      <c r="D9669" s="5">
        <f t="shared" si="153"/>
        <v>483408201</v>
      </c>
      <c r="E9669" s="6">
        <v>0.22510448538242325</v>
      </c>
      <c r="F9669" s="7">
        <v>-0.75506668598530946</v>
      </c>
    </row>
    <row r="9670" spans="4:6" x14ac:dyDescent="0.3">
      <c r="D9670" s="5">
        <f t="shared" si="153"/>
        <v>39962169</v>
      </c>
      <c r="E9670" s="6">
        <v>1.8608835077480259E-2</v>
      </c>
      <c r="F9670" s="7">
        <v>-2.0833682484019422</v>
      </c>
    </row>
    <row r="9671" spans="4:6" x14ac:dyDescent="0.3">
      <c r="D9671" s="5">
        <f t="shared" si="153"/>
        <v>573544793</v>
      </c>
      <c r="E9671" s="6">
        <v>0.26707760688576626</v>
      </c>
      <c r="F9671" s="7">
        <v>-0.62167557752142732</v>
      </c>
    </row>
    <row r="9672" spans="4:6" x14ac:dyDescent="0.3">
      <c r="D9672" s="5">
        <f t="shared" si="153"/>
        <v>221525779</v>
      </c>
      <c r="E9672" s="6">
        <v>0.10315597951706125</v>
      </c>
      <c r="F9672" s="7">
        <v>-1.2637717627279998</v>
      </c>
    </row>
    <row r="9673" spans="4:6" x14ac:dyDescent="0.3">
      <c r="D9673" s="5">
        <f t="shared" si="153"/>
        <v>949799696</v>
      </c>
      <c r="E9673" s="6">
        <v>0.44228494953576936</v>
      </c>
      <c r="F9673" s="7">
        <v>-0.14517855259178011</v>
      </c>
    </row>
    <row r="9674" spans="4:6" x14ac:dyDescent="0.3">
      <c r="D9674" s="5">
        <f t="shared" si="153"/>
        <v>1152745813</v>
      </c>
      <c r="E9674" s="6">
        <v>0.53678909972011024</v>
      </c>
      <c r="F9674" s="7">
        <v>9.2347688136791908E-2</v>
      </c>
    </row>
    <row r="9675" spans="4:6" x14ac:dyDescent="0.3">
      <c r="D9675" s="5">
        <f t="shared" si="153"/>
        <v>744361906</v>
      </c>
      <c r="E9675" s="6">
        <v>0.3466205236936179</v>
      </c>
      <c r="F9675" s="7">
        <v>-0.39446055015086723</v>
      </c>
    </row>
    <row r="9676" spans="4:6" x14ac:dyDescent="0.3">
      <c r="D9676" s="5">
        <f t="shared" si="153"/>
        <v>1544666569</v>
      </c>
      <c r="E9676" s="6">
        <v>0.71929142365166121</v>
      </c>
      <c r="F9676" s="7">
        <v>0.58073784281524832</v>
      </c>
    </row>
    <row r="9677" spans="4:6" x14ac:dyDescent="0.3">
      <c r="D9677" s="5">
        <f t="shared" si="153"/>
        <v>1967728359</v>
      </c>
      <c r="E9677" s="6">
        <v>0.91629492157725145</v>
      </c>
      <c r="F9677" s="7">
        <v>1.3805734322798391</v>
      </c>
    </row>
    <row r="9678" spans="4:6" x14ac:dyDescent="0.3">
      <c r="D9678" s="5">
        <f t="shared" si="153"/>
        <v>1013910479</v>
      </c>
      <c r="E9678" s="6">
        <v>0.47213885930566013</v>
      </c>
      <c r="F9678" s="7">
        <v>-6.9894389662170445E-2</v>
      </c>
    </row>
    <row r="9679" spans="4:6" x14ac:dyDescent="0.3">
      <c r="D9679" s="5">
        <f t="shared" si="153"/>
        <v>1320416679</v>
      </c>
      <c r="E9679" s="6">
        <v>0.61486693109838941</v>
      </c>
      <c r="F9679" s="7">
        <v>0.2920267939776382</v>
      </c>
    </row>
    <row r="9680" spans="4:6" x14ac:dyDescent="0.3">
      <c r="D9680" s="5">
        <f t="shared" si="153"/>
        <v>518869049</v>
      </c>
      <c r="E9680" s="6">
        <v>0.24161722952650602</v>
      </c>
      <c r="F9680" s="7">
        <v>-0.70110985744621801</v>
      </c>
    </row>
    <row r="9681" spans="4:6" x14ac:dyDescent="0.3">
      <c r="D9681" s="5">
        <f t="shared" si="153"/>
        <v>226089318</v>
      </c>
      <c r="E9681" s="6">
        <v>0.10528104296445943</v>
      </c>
      <c r="F9681" s="7">
        <v>-1.2520213459143199</v>
      </c>
    </row>
    <row r="9682" spans="4:6" x14ac:dyDescent="0.3">
      <c r="D9682" s="5">
        <f t="shared" si="153"/>
        <v>45575124</v>
      </c>
      <c r="E9682" s="6">
        <v>2.1222570930814904E-2</v>
      </c>
      <c r="F9682" s="7">
        <v>-2.0291291076914169</v>
      </c>
    </row>
    <row r="9683" spans="4:6" x14ac:dyDescent="0.3">
      <c r="D9683" s="5">
        <f t="shared" si="153"/>
        <v>933556076</v>
      </c>
      <c r="E9683" s="6">
        <v>0.43472092452898708</v>
      </c>
      <c r="F9683" s="7">
        <v>-0.16436749715781027</v>
      </c>
    </row>
    <row r="9684" spans="4:6" x14ac:dyDescent="0.3">
      <c r="D9684" s="5">
        <f t="shared" si="153"/>
        <v>888495948</v>
      </c>
      <c r="E9684" s="6">
        <v>0.41373816729871388</v>
      </c>
      <c r="F9684" s="7">
        <v>-0.21793939172439106</v>
      </c>
    </row>
    <row r="9685" spans="4:6" x14ac:dyDescent="0.3">
      <c r="D9685" s="5">
        <f t="shared" si="153"/>
        <v>1191991671</v>
      </c>
      <c r="E9685" s="6">
        <v>0.55506437649490714</v>
      </c>
      <c r="F9685" s="7">
        <v>0.13846712847112758</v>
      </c>
    </row>
    <row r="9686" spans="4:6" x14ac:dyDescent="0.3">
      <c r="D9686" s="5">
        <f t="shared" si="153"/>
        <v>1100596770</v>
      </c>
      <c r="E9686" s="6">
        <v>0.51250530920224757</v>
      </c>
      <c r="F9686" s="7">
        <v>3.1351296757063357E-2</v>
      </c>
    </row>
    <row r="9687" spans="4:6" x14ac:dyDescent="0.3">
      <c r="D9687" s="5">
        <f t="shared" si="153"/>
        <v>308741537</v>
      </c>
      <c r="E9687" s="6">
        <v>0.14376898169868532</v>
      </c>
      <c r="F9687" s="7">
        <v>-1.0635381733520024</v>
      </c>
    </row>
    <row r="9688" spans="4:6" x14ac:dyDescent="0.3">
      <c r="D9688" s="5">
        <f t="shared" si="153"/>
        <v>1873705994</v>
      </c>
      <c r="E9688" s="6">
        <v>0.87251234601485761</v>
      </c>
      <c r="F9688" s="7">
        <v>1.1383477371107</v>
      </c>
    </row>
    <row r="9689" spans="4:6" x14ac:dyDescent="0.3">
      <c r="D9689" s="5">
        <f t="shared" si="153"/>
        <v>93275675</v>
      </c>
      <c r="E9689" s="6">
        <v>4.343487093545019E-2</v>
      </c>
      <c r="F9689" s="7">
        <v>-1.7121461308863848</v>
      </c>
    </row>
    <row r="9690" spans="4:6" x14ac:dyDescent="0.3">
      <c r="D9690" s="5">
        <f t="shared" si="153"/>
        <v>1384383813</v>
      </c>
      <c r="E9690" s="6">
        <v>0.64465394908995732</v>
      </c>
      <c r="F9690" s="7">
        <v>0.37092673488630012</v>
      </c>
    </row>
    <row r="9691" spans="4:6" x14ac:dyDescent="0.3">
      <c r="D9691" s="5">
        <f t="shared" si="153"/>
        <v>194909977</v>
      </c>
      <c r="E9691" s="6">
        <v>9.0762030883470582E-2</v>
      </c>
      <c r="F9691" s="7">
        <v>-1.3360771377365703</v>
      </c>
    </row>
    <row r="9692" spans="4:6" x14ac:dyDescent="0.3">
      <c r="D9692" s="5">
        <f t="shared" si="153"/>
        <v>373642260</v>
      </c>
      <c r="E9692" s="6">
        <v>0.1739907359462145</v>
      </c>
      <c r="F9692" s="7">
        <v>-0.93851176855616825</v>
      </c>
    </row>
    <row r="9693" spans="4:6" x14ac:dyDescent="0.3">
      <c r="D9693" s="5">
        <f t="shared" si="153"/>
        <v>1517864954</v>
      </c>
      <c r="E9693" s="6">
        <v>0.70681094909721143</v>
      </c>
      <c r="F9693" s="7">
        <v>0.54409209230705935</v>
      </c>
    </row>
    <row r="9694" spans="4:6" x14ac:dyDescent="0.3">
      <c r="D9694" s="5">
        <f t="shared" si="153"/>
        <v>1012126188</v>
      </c>
      <c r="E9694" s="6">
        <v>0.47130798406089469</v>
      </c>
      <c r="F9694" s="7">
        <v>-7.1982332341958014E-2</v>
      </c>
    </row>
    <row r="9695" spans="4:6" x14ac:dyDescent="0.3">
      <c r="D9695" s="5">
        <f t="shared" si="153"/>
        <v>1090251698</v>
      </c>
      <c r="E9695" s="6">
        <v>0.50768800965294991</v>
      </c>
      <c r="F9695" s="7">
        <v>1.9272175306682383E-2</v>
      </c>
    </row>
    <row r="9696" spans="4:6" x14ac:dyDescent="0.3">
      <c r="D9696" s="5">
        <f t="shared" si="153"/>
        <v>1305460776</v>
      </c>
      <c r="E9696" s="6">
        <v>0.60790254604807359</v>
      </c>
      <c r="F9696" s="7">
        <v>0.27385649226737591</v>
      </c>
    </row>
    <row r="9697" spans="4:6" x14ac:dyDescent="0.3">
      <c r="D9697" s="5">
        <f t="shared" si="153"/>
        <v>136980728</v>
      </c>
      <c r="E9697" s="6">
        <v>6.3786622196237208E-2</v>
      </c>
      <c r="F9697" s="7">
        <v>-1.5237417153230366</v>
      </c>
    </row>
    <row r="9698" spans="4:6" x14ac:dyDescent="0.3">
      <c r="D9698" s="5">
        <f t="shared" si="153"/>
        <v>94572175</v>
      </c>
      <c r="E9698" s="6">
        <v>4.4038600795006939E-2</v>
      </c>
      <c r="F9698" s="7">
        <v>-1.7056288650250857</v>
      </c>
    </row>
    <row r="9699" spans="4:6" x14ac:dyDescent="0.3">
      <c r="D9699" s="5">
        <f t="shared" si="153"/>
        <v>1690709550</v>
      </c>
      <c r="E9699" s="6">
        <v>0.78729798624971692</v>
      </c>
      <c r="F9699" s="7">
        <v>0.79708093585883666</v>
      </c>
    </row>
    <row r="9700" spans="4:6" x14ac:dyDescent="0.3">
      <c r="D9700" s="5">
        <f t="shared" si="153"/>
        <v>1419651109</v>
      </c>
      <c r="E9700" s="6">
        <v>0.66107656356047517</v>
      </c>
      <c r="F9700" s="7">
        <v>0.41540305191984966</v>
      </c>
    </row>
    <row r="9701" spans="4:6" x14ac:dyDescent="0.3">
      <c r="D9701" s="5">
        <f t="shared" si="153"/>
        <v>1775506769</v>
      </c>
      <c r="E9701" s="6">
        <v>0.82678476844614812</v>
      </c>
      <c r="F9701" s="7">
        <v>0.94153558331887921</v>
      </c>
    </row>
    <row r="9702" spans="4:6" x14ac:dyDescent="0.3">
      <c r="D9702" s="5">
        <f t="shared" si="153"/>
        <v>1562378276</v>
      </c>
      <c r="E9702" s="6">
        <v>0.7275390799413799</v>
      </c>
      <c r="F9702" s="7">
        <v>0.6053870702224895</v>
      </c>
    </row>
    <row r="9703" spans="4:6" x14ac:dyDescent="0.3">
      <c r="D9703" s="5">
        <f t="shared" si="153"/>
        <v>83561803</v>
      </c>
      <c r="E9703" s="6">
        <v>3.8911496790974866E-2</v>
      </c>
      <c r="F9703" s="7">
        <v>-1.7634596698179537</v>
      </c>
    </row>
    <row r="9704" spans="4:6" x14ac:dyDescent="0.3">
      <c r="D9704" s="5">
        <f t="shared" si="153"/>
        <v>637503547</v>
      </c>
      <c r="E9704" s="6">
        <v>0.29686072263574292</v>
      </c>
      <c r="F9704" s="7">
        <v>-0.53345096600822017</v>
      </c>
    </row>
    <row r="9705" spans="4:6" x14ac:dyDescent="0.3">
      <c r="D9705" s="5">
        <f t="shared" si="153"/>
        <v>1640539374</v>
      </c>
      <c r="E9705" s="6">
        <v>0.76393567748734326</v>
      </c>
      <c r="F9705" s="7">
        <v>0.71901992182354435</v>
      </c>
    </row>
    <row r="9706" spans="4:6" x14ac:dyDescent="0.3">
      <c r="D9706" s="5">
        <f t="shared" si="153"/>
        <v>2016639229</v>
      </c>
      <c r="E9706" s="6">
        <v>0.93907082028600464</v>
      </c>
      <c r="F9706" s="7">
        <v>1.5470202636878949</v>
      </c>
    </row>
    <row r="9707" spans="4:6" x14ac:dyDescent="0.3">
      <c r="D9707" s="5">
        <f t="shared" si="153"/>
        <v>1905988196</v>
      </c>
      <c r="E9707" s="6">
        <v>0.88754491776930622</v>
      </c>
      <c r="F9707" s="7">
        <v>1.2135747225357056</v>
      </c>
    </row>
    <row r="9708" spans="4:6" x14ac:dyDescent="0.3">
      <c r="D9708" s="5">
        <f t="shared" si="153"/>
        <v>1461804342</v>
      </c>
      <c r="E9708" s="6">
        <v>0.68070569232171929</v>
      </c>
      <c r="F9708" s="7">
        <v>0.46967306370482287</v>
      </c>
    </row>
    <row r="9709" spans="4:6" x14ac:dyDescent="0.3">
      <c r="D9709" s="5">
        <f t="shared" si="153"/>
        <v>739719556</v>
      </c>
      <c r="E9709" s="6">
        <v>0.34445876101447154</v>
      </c>
      <c r="F9709" s="7">
        <v>-0.40032450399819591</v>
      </c>
    </row>
    <row r="9710" spans="4:6" x14ac:dyDescent="0.3">
      <c r="D9710" s="5">
        <f t="shared" si="153"/>
        <v>792089007</v>
      </c>
      <c r="E9710" s="6">
        <v>0.36884518700544272</v>
      </c>
      <c r="F9710" s="7">
        <v>-0.33491345240935105</v>
      </c>
    </row>
    <row r="9711" spans="4:6" x14ac:dyDescent="0.3">
      <c r="D9711" s="5">
        <f t="shared" si="153"/>
        <v>1129605709</v>
      </c>
      <c r="E9711" s="6">
        <v>0.52601364909299986</v>
      </c>
      <c r="F9711" s="7">
        <v>6.5252825789956309E-2</v>
      </c>
    </row>
    <row r="9712" spans="4:6" x14ac:dyDescent="0.3">
      <c r="D9712" s="5">
        <f t="shared" si="153"/>
        <v>439898162</v>
      </c>
      <c r="E9712" s="6">
        <v>0.20484354459200385</v>
      </c>
      <c r="F9712" s="7">
        <v>-0.82444441111278588</v>
      </c>
    </row>
    <row r="9713" spans="4:6" x14ac:dyDescent="0.3">
      <c r="D9713" s="5">
        <f t="shared" si="153"/>
        <v>5876366</v>
      </c>
      <c r="E9713" s="6">
        <v>2.736396158799898E-3</v>
      </c>
      <c r="F9713" s="7">
        <v>-2.7778021954677206</v>
      </c>
    </row>
    <row r="9714" spans="4:6" x14ac:dyDescent="0.3">
      <c r="D9714" s="5">
        <f t="shared" si="153"/>
        <v>190221782</v>
      </c>
      <c r="E9714" s="6">
        <v>8.8578919962587696E-2</v>
      </c>
      <c r="F9714" s="7">
        <v>-1.3495578881926302</v>
      </c>
    </row>
    <row r="9715" spans="4:6" x14ac:dyDescent="0.3">
      <c r="D9715" s="5">
        <f t="shared" si="153"/>
        <v>1703047997</v>
      </c>
      <c r="E9715" s="6">
        <v>0.79304352336846617</v>
      </c>
      <c r="F9715" s="7">
        <v>0.8170270790064641</v>
      </c>
    </row>
    <row r="9716" spans="4:6" x14ac:dyDescent="0.3">
      <c r="D9716" s="5">
        <f t="shared" si="153"/>
        <v>8372380</v>
      </c>
      <c r="E9716" s="6">
        <v>3.898693252260511E-3</v>
      </c>
      <c r="F9716" s="7">
        <v>-2.6607195870506484</v>
      </c>
    </row>
    <row r="9717" spans="4:6" x14ac:dyDescent="0.3">
      <c r="D9717" s="5">
        <f t="shared" si="153"/>
        <v>416229344</v>
      </c>
      <c r="E9717" s="6">
        <v>0.19382189232280655</v>
      </c>
      <c r="F9717" s="7">
        <v>-0.86389825658600816</v>
      </c>
    </row>
    <row r="9718" spans="4:6" x14ac:dyDescent="0.3">
      <c r="D9718" s="5">
        <f t="shared" si="153"/>
        <v>2097146539</v>
      </c>
      <c r="E9718" s="6">
        <v>0.97655995793320238</v>
      </c>
      <c r="F9718" s="7">
        <v>1.9873819703194036</v>
      </c>
    </row>
    <row r="9719" spans="4:6" x14ac:dyDescent="0.3">
      <c r="D9719" s="5">
        <f t="shared" si="153"/>
        <v>1128948136</v>
      </c>
      <c r="E9719" s="6">
        <v>0.52570744280303594</v>
      </c>
      <c r="F9719" s="7">
        <v>6.4483663853911841E-2</v>
      </c>
    </row>
    <row r="9720" spans="4:6" x14ac:dyDescent="0.3">
      <c r="D9720" s="5">
        <f t="shared" si="153"/>
        <v>910446584</v>
      </c>
      <c r="E9720" s="6">
        <v>0.42395972872521703</v>
      </c>
      <c r="F9720" s="7">
        <v>-0.19177371976015775</v>
      </c>
    </row>
    <row r="9721" spans="4:6" x14ac:dyDescent="0.3">
      <c r="D9721" s="5">
        <f t="shared" si="153"/>
        <v>2061704056</v>
      </c>
      <c r="E9721" s="6">
        <v>0.9600557656586689</v>
      </c>
      <c r="F9721" s="7">
        <v>1.7513335684303821</v>
      </c>
    </row>
    <row r="9722" spans="4:6" x14ac:dyDescent="0.3">
      <c r="D9722" s="5">
        <f t="shared" si="153"/>
        <v>1829317902</v>
      </c>
      <c r="E9722" s="6">
        <v>0.85184252993375298</v>
      </c>
      <c r="F9722" s="7">
        <v>1.0443684816000152</v>
      </c>
    </row>
    <row r="9723" spans="4:6" x14ac:dyDescent="0.3">
      <c r="D9723" s="5">
        <f t="shared" si="153"/>
        <v>624366449</v>
      </c>
      <c r="E9723" s="6">
        <v>0.29074328466387772</v>
      </c>
      <c r="F9723" s="7">
        <v>-0.55121460501883635</v>
      </c>
    </row>
    <row r="9724" spans="4:6" x14ac:dyDescent="0.3">
      <c r="D9724" s="5">
        <f t="shared" si="153"/>
        <v>1007357681</v>
      </c>
      <c r="E9724" s="6">
        <v>0.46908747495067071</v>
      </c>
      <c r="F9724" s="7">
        <v>-7.7563912018331627E-2</v>
      </c>
    </row>
    <row r="9725" spans="4:6" x14ac:dyDescent="0.3">
      <c r="D9725" s="5">
        <f t="shared" si="153"/>
        <v>690400530</v>
      </c>
      <c r="E9725" s="6">
        <v>0.32149279985715895</v>
      </c>
      <c r="F9725" s="7">
        <v>-0.46352848821712928</v>
      </c>
    </row>
    <row r="9726" spans="4:6" x14ac:dyDescent="0.3">
      <c r="D9726" s="5">
        <f t="shared" si="153"/>
        <v>1672749484</v>
      </c>
      <c r="E9726" s="6">
        <v>0.77893467878823608</v>
      </c>
      <c r="F9726" s="7">
        <v>0.7686002746346724</v>
      </c>
    </row>
    <row r="9727" spans="4:6" x14ac:dyDescent="0.3">
      <c r="D9727" s="5">
        <f t="shared" si="153"/>
        <v>2052698611</v>
      </c>
      <c r="E9727" s="6">
        <v>0.95586227854328443</v>
      </c>
      <c r="F9727" s="7">
        <v>1.7045657540466985</v>
      </c>
    </row>
    <row r="9728" spans="4:6" x14ac:dyDescent="0.3">
      <c r="D9728" s="5">
        <f t="shared" si="153"/>
        <v>919179001</v>
      </c>
      <c r="E9728" s="6">
        <v>0.4280260772705321</v>
      </c>
      <c r="F9728" s="7">
        <v>-0.18140186571987921</v>
      </c>
    </row>
    <row r="9729" spans="4:6" x14ac:dyDescent="0.3">
      <c r="D9729" s="5">
        <f t="shared" si="153"/>
        <v>529926604</v>
      </c>
      <c r="E9729" s="6">
        <v>0.24676630482707759</v>
      </c>
      <c r="F9729" s="7">
        <v>-0.68470101304856978</v>
      </c>
    </row>
    <row r="9730" spans="4:6" x14ac:dyDescent="0.3">
      <c r="D9730" s="5">
        <f t="shared" si="153"/>
        <v>1409382267</v>
      </c>
      <c r="E9730" s="6">
        <v>0.65629476137114195</v>
      </c>
      <c r="F9730" s="7">
        <v>0.40237172298694379</v>
      </c>
    </row>
    <row r="9731" spans="4:6" x14ac:dyDescent="0.3">
      <c r="D9731" s="5">
        <f t="shared" ref="D9731:D9794" si="154">MOD(D9730*$B$4,$B$5)</f>
        <v>9473397</v>
      </c>
      <c r="E9731" s="6">
        <v>4.4113942463057066E-3</v>
      </c>
      <c r="F9731" s="7">
        <v>-2.6188455457215283</v>
      </c>
    </row>
    <row r="9732" spans="4:6" x14ac:dyDescent="0.3">
      <c r="D9732" s="5">
        <f t="shared" si="154"/>
        <v>2023813423</v>
      </c>
      <c r="E9732" s="6">
        <v>0.94241156470255139</v>
      </c>
      <c r="F9732" s="7">
        <v>1.5753448337055074</v>
      </c>
    </row>
    <row r="9733" spans="4:6" x14ac:dyDescent="0.3">
      <c r="D9733" s="5">
        <f t="shared" si="154"/>
        <v>319155956</v>
      </c>
      <c r="E9733" s="6">
        <v>0.14861857346130403</v>
      </c>
      <c r="F9733" s="7">
        <v>-1.0423765224922534</v>
      </c>
    </row>
    <row r="9734" spans="4:6" x14ac:dyDescent="0.3">
      <c r="D9734" s="5">
        <f t="shared" si="154"/>
        <v>2076952145</v>
      </c>
      <c r="E9734" s="6">
        <v>0.9671562104180047</v>
      </c>
      <c r="F9734" s="7">
        <v>1.840549669376242</v>
      </c>
    </row>
    <row r="9735" spans="4:6" x14ac:dyDescent="0.3">
      <c r="D9735" s="5">
        <f t="shared" si="154"/>
        <v>1282931100</v>
      </c>
      <c r="E9735" s="6">
        <v>0.59741134810951668</v>
      </c>
      <c r="F9735" s="7">
        <v>0.24665232762687173</v>
      </c>
    </row>
    <row r="9736" spans="4:6" x14ac:dyDescent="0.3">
      <c r="D9736" s="5">
        <f t="shared" si="154"/>
        <v>1381199561</v>
      </c>
      <c r="E9736" s="6">
        <v>0.64317116620314418</v>
      </c>
      <c r="F9736" s="7">
        <v>0.36694818589049544</v>
      </c>
    </row>
    <row r="9737" spans="4:6" x14ac:dyDescent="0.3">
      <c r="D9737" s="5">
        <f t="shared" si="154"/>
        <v>1106704269</v>
      </c>
      <c r="E9737" s="6">
        <v>0.51534933505146707</v>
      </c>
      <c r="F9737" s="7">
        <v>3.8484574803469417E-2</v>
      </c>
    </row>
    <row r="9738" spans="4:6" x14ac:dyDescent="0.3">
      <c r="D9738" s="5">
        <f t="shared" si="154"/>
        <v>918566127</v>
      </c>
      <c r="E9738" s="6">
        <v>0.42774068557446887</v>
      </c>
      <c r="F9738" s="7">
        <v>-0.18212915224045736</v>
      </c>
    </row>
    <row r="9739" spans="4:6" x14ac:dyDescent="0.3">
      <c r="D9739" s="5">
        <f t="shared" si="154"/>
        <v>1010656808</v>
      </c>
      <c r="E9739" s="6">
        <v>0.47062375067791318</v>
      </c>
      <c r="F9739" s="7">
        <v>-7.3702007532466585E-2</v>
      </c>
    </row>
    <row r="9740" spans="4:6" x14ac:dyDescent="0.3">
      <c r="D9740" s="5">
        <f t="shared" si="154"/>
        <v>1028770069</v>
      </c>
      <c r="E9740" s="6">
        <v>0.47905839512036963</v>
      </c>
      <c r="F9740" s="7">
        <v>-5.2516949477194985E-2</v>
      </c>
    </row>
    <row r="9741" spans="4:6" x14ac:dyDescent="0.3">
      <c r="D9741" s="5">
        <f t="shared" si="154"/>
        <v>1348147471</v>
      </c>
      <c r="E9741" s="6">
        <v>0.62778008741119884</v>
      </c>
      <c r="F9741" s="7">
        <v>0.32597955308859966</v>
      </c>
    </row>
    <row r="9742" spans="4:6" x14ac:dyDescent="0.3">
      <c r="D9742" s="5">
        <f t="shared" si="154"/>
        <v>1229617600</v>
      </c>
      <c r="E9742" s="6">
        <v>0.57258531504551446</v>
      </c>
      <c r="F9742" s="7">
        <v>0.18296004364784468</v>
      </c>
    </row>
    <row r="9743" spans="4:6" x14ac:dyDescent="0.3">
      <c r="D9743" s="5">
        <f t="shared" si="154"/>
        <v>570650167</v>
      </c>
      <c r="E9743" s="6">
        <v>0.26572969161507642</v>
      </c>
      <c r="F9743" s="7">
        <v>-0.62577979965169883</v>
      </c>
    </row>
    <row r="9744" spans="4:6" x14ac:dyDescent="0.3">
      <c r="D9744" s="5">
        <f t="shared" si="154"/>
        <v>81471188</v>
      </c>
      <c r="E9744" s="6">
        <v>3.7937978317903333E-2</v>
      </c>
      <c r="F9744" s="7">
        <v>-1.7751328342960757</v>
      </c>
    </row>
    <row r="9745" spans="4:6" x14ac:dyDescent="0.3">
      <c r="D9745" s="5">
        <f t="shared" si="154"/>
        <v>653158291</v>
      </c>
      <c r="E9745" s="6">
        <v>0.30415053088604521</v>
      </c>
      <c r="F9745" s="7">
        <v>-0.51250008365670952</v>
      </c>
    </row>
    <row r="9746" spans="4:6" x14ac:dyDescent="0.3">
      <c r="D9746" s="5">
        <f t="shared" si="154"/>
        <v>1396443254</v>
      </c>
      <c r="E9746" s="6">
        <v>0.65026956391545898</v>
      </c>
      <c r="F9746" s="7">
        <v>0.38604833483897955</v>
      </c>
    </row>
    <row r="9747" spans="4:6" x14ac:dyDescent="0.3">
      <c r="D9747" s="5">
        <f t="shared" si="154"/>
        <v>348118151</v>
      </c>
      <c r="E9747" s="6">
        <v>0.16210514648082214</v>
      </c>
      <c r="F9747" s="7">
        <v>-0.98584273165928515</v>
      </c>
    </row>
    <row r="9748" spans="4:6" x14ac:dyDescent="0.3">
      <c r="D9748" s="5">
        <f t="shared" si="154"/>
        <v>2099212793</v>
      </c>
      <c r="E9748" s="6">
        <v>0.97752213243164321</v>
      </c>
      <c r="F9748" s="7">
        <v>2.0050684001848991</v>
      </c>
    </row>
    <row r="9749" spans="4:6" x14ac:dyDescent="0.3">
      <c r="D9749" s="5">
        <f t="shared" si="154"/>
        <v>2084847208</v>
      </c>
      <c r="E9749" s="6">
        <v>0.97083263562138433</v>
      </c>
      <c r="F9749" s="7">
        <v>1.8931740380516084</v>
      </c>
    </row>
    <row r="9750" spans="4:6" x14ac:dyDescent="0.3">
      <c r="D9750" s="5">
        <f t="shared" si="154"/>
        <v>133428007</v>
      </c>
      <c r="E9750" s="6">
        <v>6.2132257560391216E-2</v>
      </c>
      <c r="F9750" s="7">
        <v>-1.5371175944673678</v>
      </c>
    </row>
    <row r="9751" spans="4:6" x14ac:dyDescent="0.3">
      <c r="D9751" s="5">
        <f t="shared" si="154"/>
        <v>399868544</v>
      </c>
      <c r="E9751" s="6">
        <v>0.18620330112632671</v>
      </c>
      <c r="F9751" s="7">
        <v>-0.89197449676703733</v>
      </c>
    </row>
    <row r="9752" spans="4:6" x14ac:dyDescent="0.3">
      <c r="D9752" s="5">
        <f t="shared" si="154"/>
        <v>471468188</v>
      </c>
      <c r="E9752" s="6">
        <v>0.21954448355319395</v>
      </c>
      <c r="F9752" s="7">
        <v>-0.77373254983622541</v>
      </c>
    </row>
    <row r="9753" spans="4:6" x14ac:dyDescent="0.3">
      <c r="D9753" s="5">
        <f t="shared" si="154"/>
        <v>1356695689</v>
      </c>
      <c r="E9753" s="6">
        <v>0.63176066161297328</v>
      </c>
      <c r="F9753" s="7">
        <v>0.33652012669473114</v>
      </c>
    </row>
    <row r="9754" spans="4:6" x14ac:dyDescent="0.3">
      <c r="D9754" s="5">
        <f t="shared" si="154"/>
        <v>1543788454</v>
      </c>
      <c r="E9754" s="6">
        <v>0.71888251948997617</v>
      </c>
      <c r="F9754" s="7">
        <v>0.57952503237724251</v>
      </c>
    </row>
    <row r="9755" spans="4:6" x14ac:dyDescent="0.3">
      <c r="D9755" s="5">
        <f t="shared" si="154"/>
        <v>382428487</v>
      </c>
      <c r="E9755" s="6">
        <v>0.17808214172542294</v>
      </c>
      <c r="F9755" s="7">
        <v>-0.92269862338794884</v>
      </c>
    </row>
    <row r="9756" spans="4:6" x14ac:dyDescent="0.3">
      <c r="D9756" s="5">
        <f t="shared" si="154"/>
        <v>436066365</v>
      </c>
      <c r="E9756" s="6">
        <v>0.20305922506662014</v>
      </c>
      <c r="F9756" s="7">
        <v>-0.83074367086456868</v>
      </c>
    </row>
    <row r="9757" spans="4:6" x14ac:dyDescent="0.3">
      <c r="D9757" s="5">
        <f t="shared" si="154"/>
        <v>1872280668</v>
      </c>
      <c r="E9757" s="6">
        <v>0.87184862687424625</v>
      </c>
      <c r="F9757" s="7">
        <v>1.135173223569178</v>
      </c>
    </row>
    <row r="9758" spans="4:6" x14ac:dyDescent="0.3">
      <c r="D9758" s="5">
        <f t="shared" si="154"/>
        <v>10841033</v>
      </c>
      <c r="E9758" s="6">
        <v>5.0482493872272315E-3</v>
      </c>
      <c r="F9758" s="7">
        <v>-2.5725067477485863</v>
      </c>
    </row>
    <row r="9759" spans="4:6" x14ac:dyDescent="0.3">
      <c r="D9759" s="5">
        <f t="shared" si="154"/>
        <v>1468977722</v>
      </c>
      <c r="E9759" s="6">
        <v>0.68404605768997784</v>
      </c>
      <c r="F9759" s="7">
        <v>0.47904321631799535</v>
      </c>
    </row>
    <row r="9760" spans="4:6" x14ac:dyDescent="0.3">
      <c r="D9760" s="5">
        <f t="shared" si="154"/>
        <v>1261078369</v>
      </c>
      <c r="E9760" s="6">
        <v>0.58723537725138975</v>
      </c>
      <c r="F9760" s="7">
        <v>0.22043903753116245</v>
      </c>
    </row>
    <row r="9761" spans="4:6" x14ac:dyDescent="0.3">
      <c r="D9761" s="5">
        <f t="shared" si="154"/>
        <v>942492137</v>
      </c>
      <c r="E9761" s="6">
        <v>0.43888210220158297</v>
      </c>
      <c r="F9761" s="7">
        <v>-0.153804095650831</v>
      </c>
    </row>
    <row r="9762" spans="4:6" x14ac:dyDescent="0.3">
      <c r="D9762" s="5">
        <f t="shared" si="154"/>
        <v>596883432</v>
      </c>
      <c r="E9762" s="6">
        <v>0.27794550757663838</v>
      </c>
      <c r="F9762" s="7">
        <v>-0.58895566459054438</v>
      </c>
    </row>
    <row r="9763" spans="4:6" x14ac:dyDescent="0.3">
      <c r="D9763" s="5">
        <f t="shared" si="154"/>
        <v>1519537920</v>
      </c>
      <c r="E9763" s="6">
        <v>0.70758998459911904</v>
      </c>
      <c r="F9763" s="7">
        <v>0.54635777276462516</v>
      </c>
    </row>
    <row r="9764" spans="4:6" x14ac:dyDescent="0.3">
      <c r="D9764" s="5">
        <f t="shared" si="154"/>
        <v>163489388</v>
      </c>
      <c r="E9764" s="6">
        <v>7.6130678948136674E-2</v>
      </c>
      <c r="F9764" s="7">
        <v>-1.4315894248462413</v>
      </c>
    </row>
    <row r="9765" spans="4:6" x14ac:dyDescent="0.3">
      <c r="D9765" s="5">
        <f t="shared" si="154"/>
        <v>1941329070</v>
      </c>
      <c r="E9765" s="6">
        <v>0.90400179466605357</v>
      </c>
      <c r="F9765" s="7">
        <v>1.304695921949282</v>
      </c>
    </row>
    <row r="9766" spans="4:6" x14ac:dyDescent="0.3">
      <c r="D9766" s="5">
        <f t="shared" si="154"/>
        <v>151633831</v>
      </c>
      <c r="E9766" s="6">
        <v>7.0610005008624868E-2</v>
      </c>
      <c r="F9766" s="7">
        <v>-1.4712629829047292</v>
      </c>
    </row>
    <row r="9767" spans="4:6" x14ac:dyDescent="0.3">
      <c r="D9767" s="5">
        <f t="shared" si="154"/>
        <v>892387225</v>
      </c>
      <c r="E9767" s="6">
        <v>0.41555018435749241</v>
      </c>
      <c r="F9767" s="7">
        <v>-0.21329051828956599</v>
      </c>
    </row>
    <row r="9768" spans="4:6" x14ac:dyDescent="0.3">
      <c r="D9768" s="5">
        <f t="shared" si="154"/>
        <v>49262802</v>
      </c>
      <c r="E9768" s="6">
        <v>2.2939779817070606E-2</v>
      </c>
      <c r="F9768" s="7">
        <v>-1.9964996884554493</v>
      </c>
    </row>
    <row r="9769" spans="4:6" x14ac:dyDescent="0.3">
      <c r="D9769" s="5">
        <f t="shared" si="154"/>
        <v>700318113</v>
      </c>
      <c r="E9769" s="6">
        <v>0.32611103432822136</v>
      </c>
      <c r="F9769" s="7">
        <v>-0.45067740619603647</v>
      </c>
    </row>
    <row r="9770" spans="4:6" x14ac:dyDescent="0.3">
      <c r="D9770" s="5">
        <f t="shared" si="154"/>
        <v>1515545196</v>
      </c>
      <c r="E9770" s="6">
        <v>0.70573072759968292</v>
      </c>
      <c r="F9770" s="7">
        <v>0.54095507999580839</v>
      </c>
    </row>
    <row r="9771" spans="4:6" x14ac:dyDescent="0.3">
      <c r="D9771" s="5">
        <f t="shared" si="154"/>
        <v>704237414</v>
      </c>
      <c r="E9771" s="6">
        <v>0.32793610107892762</v>
      </c>
      <c r="F9771" s="7">
        <v>-0.44561938954405844</v>
      </c>
    </row>
    <row r="9772" spans="4:6" x14ac:dyDescent="0.3">
      <c r="D9772" s="5">
        <f t="shared" si="154"/>
        <v>1725562831</v>
      </c>
      <c r="E9772" s="6">
        <v>0.80352780996219053</v>
      </c>
      <c r="F9772" s="7">
        <v>0.85428990344487887</v>
      </c>
    </row>
    <row r="9773" spans="4:6" x14ac:dyDescent="0.3">
      <c r="D9773" s="5">
        <f t="shared" si="154"/>
        <v>195199012</v>
      </c>
      <c r="E9773" s="6">
        <v>9.0896623293772918E-2</v>
      </c>
      <c r="F9773" s="7">
        <v>-1.3352539446727474</v>
      </c>
    </row>
    <row r="9774" spans="4:6" x14ac:dyDescent="0.3">
      <c r="D9774" s="5">
        <f t="shared" si="154"/>
        <v>1440748863</v>
      </c>
      <c r="E9774" s="6">
        <v>0.67090097085656686</v>
      </c>
      <c r="F9774" s="7">
        <v>0.44240237834272611</v>
      </c>
    </row>
    <row r="9775" spans="4:6" x14ac:dyDescent="0.3">
      <c r="D9775" s="5">
        <f t="shared" si="154"/>
        <v>130457778</v>
      </c>
      <c r="E9775" s="6">
        <v>6.0749136899364307E-2</v>
      </c>
      <c r="F9775" s="7">
        <v>-1.5485153297314818</v>
      </c>
    </row>
    <row r="9776" spans="4:6" x14ac:dyDescent="0.3">
      <c r="D9776" s="5">
        <f t="shared" si="154"/>
        <v>905348834</v>
      </c>
      <c r="E9776" s="6">
        <v>0.42158590389563322</v>
      </c>
      <c r="F9776" s="7">
        <v>-0.1978380079753462</v>
      </c>
    </row>
    <row r="9777" spans="4:6" x14ac:dyDescent="0.3">
      <c r="D9777" s="5">
        <f t="shared" si="154"/>
        <v>801349564</v>
      </c>
      <c r="E9777" s="6">
        <v>0.37315746990326554</v>
      </c>
      <c r="F9777" s="7">
        <v>-0.32350220246246558</v>
      </c>
    </row>
    <row r="9778" spans="4:6" x14ac:dyDescent="0.3">
      <c r="D9778" s="5">
        <f t="shared" si="154"/>
        <v>1469354080</v>
      </c>
      <c r="E9778" s="6">
        <v>0.68422131304090961</v>
      </c>
      <c r="F9778" s="7">
        <v>0.47953598598622516</v>
      </c>
    </row>
    <row r="9779" spans="4:6" x14ac:dyDescent="0.3">
      <c r="D9779" s="5">
        <f t="shared" si="154"/>
        <v>100902564</v>
      </c>
      <c r="E9779" s="6">
        <v>4.6986417888651058E-2</v>
      </c>
      <c r="F9779" s="7">
        <v>-1.6748032767346313</v>
      </c>
    </row>
    <row r="9780" spans="4:6" x14ac:dyDescent="0.3">
      <c r="D9780" s="5">
        <f t="shared" si="154"/>
        <v>174755448</v>
      </c>
      <c r="E9780" s="6">
        <v>8.1376846955508786E-2</v>
      </c>
      <c r="F9780" s="7">
        <v>-1.3958698414070283</v>
      </c>
    </row>
    <row r="9781" spans="4:6" x14ac:dyDescent="0.3">
      <c r="D9781" s="5">
        <f t="shared" si="154"/>
        <v>304464992</v>
      </c>
      <c r="E9781" s="6">
        <v>0.14177756024690119</v>
      </c>
      <c r="F9781" s="7">
        <v>-1.0723672306245136</v>
      </c>
    </row>
    <row r="9782" spans="4:6" x14ac:dyDescent="0.3">
      <c r="D9782" s="5">
        <f t="shared" si="154"/>
        <v>1599032411</v>
      </c>
      <c r="E9782" s="6">
        <v>0.74460749164652773</v>
      </c>
      <c r="F9782" s="7">
        <v>0.65761583510943422</v>
      </c>
    </row>
    <row r="9783" spans="4:6" x14ac:dyDescent="0.3">
      <c r="D9783" s="5">
        <f t="shared" si="154"/>
        <v>2036270907</v>
      </c>
      <c r="E9783" s="6">
        <v>0.94821253274400952</v>
      </c>
      <c r="F9783" s="7">
        <v>1.627764010190462</v>
      </c>
    </row>
    <row r="9784" spans="4:6" x14ac:dyDescent="0.3">
      <c r="D9784" s="5">
        <f t="shared" si="154"/>
        <v>358944960</v>
      </c>
      <c r="E9784" s="6">
        <v>0.16714677230189254</v>
      </c>
      <c r="F9784" s="7">
        <v>-0.96550178052611824</v>
      </c>
    </row>
    <row r="9785" spans="4:6" x14ac:dyDescent="0.3">
      <c r="D9785" s="5">
        <f t="shared" si="154"/>
        <v>734100164</v>
      </c>
      <c r="E9785" s="6">
        <v>0.34184202769942773</v>
      </c>
      <c r="F9785" s="7">
        <v>-0.40744108681638957</v>
      </c>
    </row>
    <row r="9786" spans="4:6" x14ac:dyDescent="0.3">
      <c r="D9786" s="5">
        <f t="shared" si="154"/>
        <v>121357297</v>
      </c>
      <c r="E9786" s="6">
        <v>5.6511395197837981E-2</v>
      </c>
      <c r="F9786" s="7">
        <v>-1.5847515675938233</v>
      </c>
    </row>
    <row r="9787" spans="4:6" x14ac:dyDescent="0.3">
      <c r="D9787" s="5">
        <f t="shared" si="154"/>
        <v>1850178118</v>
      </c>
      <c r="E9787" s="6">
        <v>0.86155632497887713</v>
      </c>
      <c r="F9787" s="7">
        <v>1.0873382503068969</v>
      </c>
    </row>
    <row r="9788" spans="4:6" x14ac:dyDescent="0.3">
      <c r="D9788" s="5">
        <f t="shared" si="154"/>
        <v>398022542</v>
      </c>
      <c r="E9788" s="6">
        <v>0.18534368945783347</v>
      </c>
      <c r="F9788" s="7">
        <v>-0.89518653966370498</v>
      </c>
    </row>
    <row r="9789" spans="4:6" x14ac:dyDescent="0.3">
      <c r="D9789" s="5">
        <f t="shared" si="154"/>
        <v>1557418820</v>
      </c>
      <c r="E9789" s="6">
        <v>0.72522965327392297</v>
      </c>
      <c r="F9789" s="7">
        <v>0.5984485284804556</v>
      </c>
    </row>
    <row r="9790" spans="4:6" x14ac:dyDescent="0.3">
      <c r="D9790" s="5">
        <f t="shared" si="154"/>
        <v>1203829691</v>
      </c>
      <c r="E9790" s="6">
        <v>0.56057688413241591</v>
      </c>
      <c r="F9790" s="7">
        <v>0.15243198464084956</v>
      </c>
    </row>
    <row r="9791" spans="4:6" x14ac:dyDescent="0.3">
      <c r="D9791" s="5">
        <f t="shared" si="154"/>
        <v>1303010088</v>
      </c>
      <c r="E9791" s="6">
        <v>0.60676135551814114</v>
      </c>
      <c r="F9791" s="7">
        <v>0.2708878514371586</v>
      </c>
    </row>
    <row r="9792" spans="4:6" x14ac:dyDescent="0.3">
      <c r="D9792" s="5">
        <f t="shared" si="154"/>
        <v>2098904512</v>
      </c>
      <c r="E9792" s="6">
        <v>0.97737857790419702</v>
      </c>
      <c r="F9792" s="7">
        <v>2.0023896180365632</v>
      </c>
    </row>
    <row r="9793" spans="4:6" x14ac:dyDescent="0.3">
      <c r="D9793" s="5">
        <f t="shared" si="154"/>
        <v>88716939</v>
      </c>
      <c r="E9793" s="6">
        <v>4.1312044059217019E-2</v>
      </c>
      <c r="F9793" s="7">
        <v>-1.7356593330741121</v>
      </c>
    </row>
    <row r="9794" spans="4:6" x14ac:dyDescent="0.3">
      <c r="D9794" s="5">
        <f t="shared" si="154"/>
        <v>372970351</v>
      </c>
      <c r="E9794" s="6">
        <v>0.17367785393602947</v>
      </c>
      <c r="F9794" s="7">
        <v>-0.93973071116433782</v>
      </c>
    </row>
    <row r="9795" spans="4:6" x14ac:dyDescent="0.3">
      <c r="D9795" s="5">
        <f t="shared" ref="D9795:D9858" si="155">MOD(D9794*$B$4,$B$5)</f>
        <v>1296400320</v>
      </c>
      <c r="E9795" s="6">
        <v>0.60368344243958916</v>
      </c>
      <c r="F9795" s="7">
        <v>0.2628929178382659</v>
      </c>
    </row>
    <row r="9796" spans="4:6" x14ac:dyDescent="0.3">
      <c r="D9796" s="5">
        <f t="shared" si="155"/>
        <v>866373140</v>
      </c>
      <c r="E9796" s="6">
        <v>0.40343643203697765</v>
      </c>
      <c r="F9796" s="7">
        <v>-0.24446221281169167</v>
      </c>
    </row>
    <row r="9797" spans="4:6" x14ac:dyDescent="0.3">
      <c r="D9797" s="5">
        <f t="shared" si="155"/>
        <v>601299262</v>
      </c>
      <c r="E9797" s="6">
        <v>0.28000178866088554</v>
      </c>
      <c r="F9797" s="7">
        <v>-0.58283619374159101</v>
      </c>
    </row>
    <row r="9798" spans="4:6" x14ac:dyDescent="0.3">
      <c r="D9798" s="5">
        <f t="shared" si="155"/>
        <v>2075186797</v>
      </c>
      <c r="E9798" s="6">
        <v>0.96633415619501295</v>
      </c>
      <c r="F9798" s="7">
        <v>1.8294535776798437</v>
      </c>
    </row>
    <row r="9799" spans="4:6" x14ac:dyDescent="0.3">
      <c r="D9799" s="5">
        <f t="shared" si="155"/>
        <v>1967163672</v>
      </c>
      <c r="E9799" s="6">
        <v>0.91603196870166059</v>
      </c>
      <c r="F9799" s="7">
        <v>1.3788660331247782</v>
      </c>
    </row>
    <row r="9800" spans="4:6" x14ac:dyDescent="0.3">
      <c r="D9800" s="5">
        <f t="shared" si="155"/>
        <v>1673191713</v>
      </c>
      <c r="E9800" s="6">
        <v>0.77914060771385263</v>
      </c>
      <c r="F9800" s="7">
        <v>0.76929402312452144</v>
      </c>
    </row>
    <row r="9801" spans="4:6" x14ac:dyDescent="0.3">
      <c r="D9801" s="5">
        <f t="shared" si="155"/>
        <v>1924698200</v>
      </c>
      <c r="E9801" s="6">
        <v>0.89625744232559335</v>
      </c>
      <c r="F9801" s="7">
        <v>1.260510908198452</v>
      </c>
    </row>
    <row r="9802" spans="4:6" x14ac:dyDescent="0.3">
      <c r="D9802" s="5">
        <f t="shared" si="155"/>
        <v>521792039</v>
      </c>
      <c r="E9802" s="6">
        <v>0.24297835281396132</v>
      </c>
      <c r="F9802" s="7">
        <v>-0.69675408400530603</v>
      </c>
    </row>
    <row r="9803" spans="4:6" x14ac:dyDescent="0.3">
      <c r="D9803" s="5">
        <f t="shared" si="155"/>
        <v>1735302553</v>
      </c>
      <c r="E9803" s="6">
        <v>0.80806322145095399</v>
      </c>
      <c r="F9803" s="7">
        <v>0.87078133751049058</v>
      </c>
    </row>
    <row r="9804" spans="4:6" x14ac:dyDescent="0.3">
      <c r="D9804" s="5">
        <f t="shared" si="155"/>
        <v>42400981</v>
      </c>
      <c r="E9804" s="6">
        <v>1.9744495413959489E-2</v>
      </c>
      <c r="F9804" s="7">
        <v>-2.0590547824782317</v>
      </c>
    </row>
    <row r="9805" spans="4:6" x14ac:dyDescent="0.3">
      <c r="D9805" s="5">
        <f t="shared" si="155"/>
        <v>185838260</v>
      </c>
      <c r="E9805" s="6">
        <v>8.6537683463224851E-2</v>
      </c>
      <c r="F9805" s="7">
        <v>-1.3623883229447298</v>
      </c>
    </row>
    <row r="9806" spans="4:6" x14ac:dyDescent="0.3">
      <c r="D9806" s="5">
        <f t="shared" si="155"/>
        <v>559454941</v>
      </c>
      <c r="E9806" s="6">
        <v>0.26051650825936024</v>
      </c>
      <c r="F9806" s="7">
        <v>-0.64175385344386726</v>
      </c>
    </row>
    <row r="9807" spans="4:6" x14ac:dyDescent="0.3">
      <c r="D9807" s="5">
        <f t="shared" si="155"/>
        <v>842595986</v>
      </c>
      <c r="E9807" s="6">
        <v>0.3923643318865116</v>
      </c>
      <c r="F9807" s="7">
        <v>-0.27316203294444308</v>
      </c>
    </row>
    <row r="9808" spans="4:6" x14ac:dyDescent="0.3">
      <c r="D9808" s="5">
        <f t="shared" si="155"/>
        <v>1758049673</v>
      </c>
      <c r="E9808" s="6">
        <v>0.81865567464256261</v>
      </c>
      <c r="F9808" s="7">
        <v>0.91025385021377825</v>
      </c>
    </row>
    <row r="9809" spans="4:6" x14ac:dyDescent="0.3">
      <c r="D9809" s="5">
        <f t="shared" si="155"/>
        <v>704486884</v>
      </c>
      <c r="E9809" s="6">
        <v>0.32805226960038048</v>
      </c>
      <c r="F9809" s="7">
        <v>-0.44529782537060775</v>
      </c>
    </row>
    <row r="9810" spans="4:6" x14ac:dyDescent="0.3">
      <c r="D9810" s="5">
        <f t="shared" si="155"/>
        <v>882827319</v>
      </c>
      <c r="E9810" s="6">
        <v>0.41109850621884547</v>
      </c>
      <c r="F9810" s="7">
        <v>-0.22472011867096997</v>
      </c>
    </row>
    <row r="9811" spans="4:6" x14ac:dyDescent="0.3">
      <c r="D9811" s="5">
        <f t="shared" si="155"/>
        <v>292024381</v>
      </c>
      <c r="E9811" s="6">
        <v>0.1359844493083511</v>
      </c>
      <c r="F9811" s="7">
        <v>-1.0985396849053852</v>
      </c>
    </row>
    <row r="9812" spans="4:6" x14ac:dyDescent="0.3">
      <c r="D9812" s="5">
        <f t="shared" si="155"/>
        <v>226236343</v>
      </c>
      <c r="E9812" s="6">
        <v>0.10534950681528962</v>
      </c>
      <c r="F9812" s="7">
        <v>-1.2516456470378101</v>
      </c>
    </row>
    <row r="9813" spans="4:6" x14ac:dyDescent="0.3">
      <c r="D9813" s="5">
        <f t="shared" si="155"/>
        <v>700167958</v>
      </c>
      <c r="E9813" s="6">
        <v>0.32604111295756055</v>
      </c>
      <c r="F9813" s="7">
        <v>-0.45087141599224939</v>
      </c>
    </row>
    <row r="9814" spans="4:6" x14ac:dyDescent="0.3">
      <c r="D9814" s="5">
        <f t="shared" si="155"/>
        <v>709864132</v>
      </c>
      <c r="E9814" s="6">
        <v>0.33055624582856546</v>
      </c>
      <c r="F9814" s="7">
        <v>-0.43837772407067038</v>
      </c>
    </row>
    <row r="9815" spans="4:6" x14ac:dyDescent="0.3">
      <c r="D9815" s="5">
        <f t="shared" si="155"/>
        <v>602444240</v>
      </c>
      <c r="E9815" s="6">
        <v>0.28053496059080119</v>
      </c>
      <c r="F9815" s="7">
        <v>-0.58125304579632042</v>
      </c>
    </row>
    <row r="9816" spans="4:6" x14ac:dyDescent="0.3">
      <c r="D9816" s="5">
        <f t="shared" si="155"/>
        <v>1509845013</v>
      </c>
      <c r="E9816" s="6">
        <v>0.7030763730435412</v>
      </c>
      <c r="F9816" s="7">
        <v>0.53326918733368844</v>
      </c>
    </row>
    <row r="9817" spans="4:6" x14ac:dyDescent="0.3">
      <c r="D9817" s="5">
        <f t="shared" si="155"/>
        <v>428610637</v>
      </c>
      <c r="E9817" s="6">
        <v>0.19958738116509037</v>
      </c>
      <c r="F9817" s="7">
        <v>-0.84309598808591546</v>
      </c>
    </row>
    <row r="9818" spans="4:6" x14ac:dyDescent="0.3">
      <c r="D9818" s="5">
        <f t="shared" si="155"/>
        <v>606603429</v>
      </c>
      <c r="E9818" s="6">
        <v>0.2824717338965011</v>
      </c>
      <c r="F9818" s="7">
        <v>-0.57551438053716497</v>
      </c>
    </row>
    <row r="9819" spans="4:6" x14ac:dyDescent="0.3">
      <c r="D9819" s="5">
        <f t="shared" si="155"/>
        <v>414594414</v>
      </c>
      <c r="E9819" s="6">
        <v>0.19306056871363947</v>
      </c>
      <c r="F9819" s="7">
        <v>-0.86667311994359608</v>
      </c>
    </row>
    <row r="9820" spans="4:6" x14ac:dyDescent="0.3">
      <c r="D9820" s="5">
        <f t="shared" si="155"/>
        <v>486851801</v>
      </c>
      <c r="E9820" s="6">
        <v>0.2267080365928896</v>
      </c>
      <c r="F9820" s="7">
        <v>-0.74973209537319041</v>
      </c>
    </row>
    <row r="9821" spans="4:6" x14ac:dyDescent="0.3">
      <c r="D9821" s="5">
        <f t="shared" si="155"/>
        <v>909736950</v>
      </c>
      <c r="E9821" s="6">
        <v>0.42362927964295194</v>
      </c>
      <c r="F9821" s="7">
        <v>-0.19261747353844169</v>
      </c>
    </row>
    <row r="9822" spans="4:6" x14ac:dyDescent="0.3">
      <c r="D9822" s="5">
        <f t="shared" si="155"/>
        <v>19215947</v>
      </c>
      <c r="E9822" s="6">
        <v>8.9481226251908793E-3</v>
      </c>
      <c r="F9822" s="7">
        <v>-2.3677578386433566</v>
      </c>
    </row>
    <row r="9823" spans="4:6" x14ac:dyDescent="0.3">
      <c r="D9823" s="5">
        <f t="shared" si="155"/>
        <v>2007525780</v>
      </c>
      <c r="E9823" s="6">
        <v>0.93482703988889893</v>
      </c>
      <c r="F9823" s="7">
        <v>1.5127391917212851</v>
      </c>
    </row>
    <row r="9824" spans="4:6" x14ac:dyDescent="0.3">
      <c r="D9824" s="5">
        <f t="shared" si="155"/>
        <v>77355505</v>
      </c>
      <c r="E9824" s="6">
        <v>3.6021464072187863E-2</v>
      </c>
      <c r="F9824" s="7">
        <v>-1.7988467355692475</v>
      </c>
    </row>
    <row r="9825" spans="4:6" x14ac:dyDescent="0.3">
      <c r="D9825" s="5">
        <f t="shared" si="155"/>
        <v>1701003369</v>
      </c>
      <c r="E9825" s="6">
        <v>0.79209141926103399</v>
      </c>
      <c r="F9825" s="7">
        <v>0.81369942879689716</v>
      </c>
    </row>
    <row r="9826" spans="4:6" x14ac:dyDescent="0.3">
      <c r="D9826" s="5">
        <f t="shared" si="155"/>
        <v>96381954</v>
      </c>
      <c r="E9826" s="6">
        <v>4.4881344814674318E-2</v>
      </c>
      <c r="F9826" s="7">
        <v>-1.6966508522720058</v>
      </c>
    </row>
    <row r="9827" spans="4:6" x14ac:dyDescent="0.3">
      <c r="D9827" s="5">
        <f t="shared" si="155"/>
        <v>1003722132</v>
      </c>
      <c r="E9827" s="6">
        <v>0.46739454052168367</v>
      </c>
      <c r="F9827" s="7">
        <v>-8.1820969109118499E-2</v>
      </c>
    </row>
    <row r="9828" spans="4:6" x14ac:dyDescent="0.3">
      <c r="D9828" s="5">
        <f t="shared" si="155"/>
        <v>1292473805</v>
      </c>
      <c r="E9828" s="6">
        <v>0.60185501640835315</v>
      </c>
      <c r="F9828" s="7">
        <v>0.25815152554720355</v>
      </c>
    </row>
    <row r="9829" spans="4:6" x14ac:dyDescent="0.3">
      <c r="D9829" s="5">
        <f t="shared" si="155"/>
        <v>308128511</v>
      </c>
      <c r="E9829" s="6">
        <v>0.14348351922210634</v>
      </c>
      <c r="F9829" s="7">
        <v>-1.0647986892253207</v>
      </c>
    </row>
    <row r="9830" spans="4:6" x14ac:dyDescent="0.3">
      <c r="D9830" s="5">
        <f t="shared" si="155"/>
        <v>199615359</v>
      </c>
      <c r="E9830" s="6">
        <v>9.2953145124905878E-2</v>
      </c>
      <c r="F9830" s="7">
        <v>-1.322786793667335</v>
      </c>
    </row>
    <row r="9831" spans="4:6" x14ac:dyDescent="0.3">
      <c r="D9831" s="5">
        <f t="shared" si="155"/>
        <v>2021353847</v>
      </c>
      <c r="E9831" s="6">
        <v>0.94126623537509346</v>
      </c>
      <c r="F9831" s="7">
        <v>1.5654922666882298</v>
      </c>
    </row>
    <row r="9832" spans="4:6" x14ac:dyDescent="0.3">
      <c r="D9832" s="5">
        <f t="shared" si="155"/>
        <v>1852047092</v>
      </c>
      <c r="E9832" s="6">
        <v>0.8624266338184724</v>
      </c>
      <c r="F9832" s="7">
        <v>1.091286735948549</v>
      </c>
    </row>
    <row r="9833" spans="4:6" x14ac:dyDescent="0.3">
      <c r="D9833" s="5">
        <f t="shared" si="155"/>
        <v>420953322</v>
      </c>
      <c r="E9833" s="6">
        <v>0.19602166600154869</v>
      </c>
      <c r="F9833" s="7">
        <v>-0.85591764897681311</v>
      </c>
    </row>
    <row r="9834" spans="4:6" x14ac:dyDescent="0.3">
      <c r="D9834" s="5">
        <f t="shared" si="155"/>
        <v>347538348</v>
      </c>
      <c r="E9834" s="6">
        <v>0.16183515466920581</v>
      </c>
      <c r="F9834" s="7">
        <v>-0.98694355743634632</v>
      </c>
    </row>
    <row r="9835" spans="4:6" x14ac:dyDescent="0.3">
      <c r="D9835" s="5">
        <f t="shared" si="155"/>
        <v>2028829591</v>
      </c>
      <c r="E9835" s="6">
        <v>0.94474739995295876</v>
      </c>
      <c r="F9835" s="7">
        <v>1.5959265184894011</v>
      </c>
    </row>
    <row r="9836" spans="4:6" x14ac:dyDescent="0.3">
      <c r="D9836" s="5">
        <f t="shared" si="155"/>
        <v>1936433020</v>
      </c>
      <c r="E9836" s="6">
        <v>0.9017218937182071</v>
      </c>
      <c r="F9836" s="7">
        <v>1.2914253859946776</v>
      </c>
    </row>
    <row r="9837" spans="4:6" x14ac:dyDescent="0.3">
      <c r="D9837" s="5">
        <f t="shared" si="155"/>
        <v>37605451</v>
      </c>
      <c r="E9837" s="6">
        <v>1.7511402738756874E-2</v>
      </c>
      <c r="F9837" s="7">
        <v>-2.1080946228145176</v>
      </c>
    </row>
    <row r="9838" spans="4:6" x14ac:dyDescent="0.3">
      <c r="D9838" s="5">
        <f t="shared" si="155"/>
        <v>629043506</v>
      </c>
      <c r="E9838" s="6">
        <v>0.29292120904933772</v>
      </c>
      <c r="F9838" s="7">
        <v>-0.54487074512186007</v>
      </c>
    </row>
    <row r="9839" spans="4:6" x14ac:dyDescent="0.3">
      <c r="D9839" s="5">
        <f t="shared" si="155"/>
        <v>1287793193</v>
      </c>
      <c r="E9839" s="6">
        <v>0.59967543659701517</v>
      </c>
      <c r="F9839" s="7">
        <v>0.25250710008490418</v>
      </c>
    </row>
    <row r="9840" spans="4:6" x14ac:dyDescent="0.3">
      <c r="D9840" s="5">
        <f t="shared" si="155"/>
        <v>2003573241</v>
      </c>
      <c r="E9840" s="6">
        <v>0.9329864954883107</v>
      </c>
      <c r="F9840" s="7">
        <v>1.4984090403966634</v>
      </c>
    </row>
    <row r="9841" spans="4:6" x14ac:dyDescent="0.3">
      <c r="D9841" s="5">
        <f t="shared" si="155"/>
        <v>410390019</v>
      </c>
      <c r="E9841" s="6">
        <v>0.19110274472376587</v>
      </c>
      <c r="F9841" s="7">
        <v>-0.87383982399739013</v>
      </c>
    </row>
    <row r="9842" spans="4:6" x14ac:dyDescent="0.3">
      <c r="D9842" s="5">
        <f t="shared" si="155"/>
        <v>1547447221</v>
      </c>
      <c r="E9842" s="6">
        <v>0.72058626564274197</v>
      </c>
      <c r="F9842" s="7">
        <v>0.58458399989251741</v>
      </c>
    </row>
    <row r="9843" spans="4:6" x14ac:dyDescent="0.3">
      <c r="D9843" s="5">
        <f t="shared" si="155"/>
        <v>901111290</v>
      </c>
      <c r="E9843" s="6">
        <v>0.41961264369973228</v>
      </c>
      <c r="F9843" s="7">
        <v>-0.20288452833089712</v>
      </c>
    </row>
    <row r="9844" spans="4:6" x14ac:dyDescent="0.3">
      <c r="D9844" s="5">
        <f t="shared" si="155"/>
        <v>261809605</v>
      </c>
      <c r="E9844" s="6">
        <v>0.12191459780737254</v>
      </c>
      <c r="F9844" s="7">
        <v>-1.1654690143361706</v>
      </c>
    </row>
    <row r="9845" spans="4:6" x14ac:dyDescent="0.3">
      <c r="D9845" s="5">
        <f t="shared" si="155"/>
        <v>2017664007</v>
      </c>
      <c r="E9845" s="6">
        <v>0.93954801972913371</v>
      </c>
      <c r="F9845" s="7">
        <v>1.550990500308572</v>
      </c>
    </row>
    <row r="9846" spans="4:6" x14ac:dyDescent="0.3">
      <c r="D9846" s="5">
        <f t="shared" si="155"/>
        <v>1980923153</v>
      </c>
      <c r="E9846" s="6">
        <v>0.9224392263427742</v>
      </c>
      <c r="F9846" s="7">
        <v>1.4216718103114614</v>
      </c>
    </row>
    <row r="9847" spans="4:6" x14ac:dyDescent="0.3">
      <c r="D9847" s="5">
        <f t="shared" si="155"/>
        <v>137168494</v>
      </c>
      <c r="E9847" s="6">
        <v>6.3874057553591254E-2</v>
      </c>
      <c r="F9847" s="7">
        <v>-1.5230423313689805</v>
      </c>
    </row>
    <row r="9848" spans="4:6" x14ac:dyDescent="0.3">
      <c r="D9848" s="5">
        <f t="shared" si="155"/>
        <v>568290173</v>
      </c>
      <c r="E9848" s="6">
        <v>0.26463073376997442</v>
      </c>
      <c r="F9848" s="7">
        <v>-0.62913379457807816</v>
      </c>
    </row>
    <row r="9849" spans="4:6" x14ac:dyDescent="0.3">
      <c r="D9849" s="5">
        <f t="shared" si="155"/>
        <v>2126317752</v>
      </c>
      <c r="E9849" s="6">
        <v>0.99014386254376163</v>
      </c>
      <c r="F9849" s="7">
        <v>2.3317798629735043</v>
      </c>
    </row>
    <row r="9850" spans="4:6" x14ac:dyDescent="0.3">
      <c r="D9850" s="5">
        <f t="shared" si="155"/>
        <v>503298427</v>
      </c>
      <c r="E9850" s="6">
        <v>0.23436659363505113</v>
      </c>
      <c r="F9850" s="7">
        <v>-0.72454177952352183</v>
      </c>
    </row>
    <row r="9851" spans="4:6" x14ac:dyDescent="0.3">
      <c r="D9851" s="5">
        <f t="shared" si="155"/>
        <v>235871206</v>
      </c>
      <c r="E9851" s="6">
        <v>0.10983608952708178</v>
      </c>
      <c r="F9851" s="7">
        <v>-1.2274002857784119</v>
      </c>
    </row>
    <row r="9852" spans="4:6" x14ac:dyDescent="0.3">
      <c r="D9852" s="5">
        <f t="shared" si="155"/>
        <v>1928172079</v>
      </c>
      <c r="E9852" s="6">
        <v>0.89787509329419124</v>
      </c>
      <c r="F9852" s="7">
        <v>1.2695364090778767</v>
      </c>
    </row>
    <row r="9853" spans="4:6" x14ac:dyDescent="0.3">
      <c r="D9853" s="5">
        <f t="shared" si="155"/>
        <v>705680782</v>
      </c>
      <c r="E9853" s="6">
        <v>0.32860822168049236</v>
      </c>
      <c r="F9853" s="7">
        <v>-0.44375954013615737</v>
      </c>
    </row>
    <row r="9854" spans="4:6" x14ac:dyDescent="0.3">
      <c r="D9854" s="5">
        <f t="shared" si="155"/>
        <v>531419208</v>
      </c>
      <c r="E9854" s="6">
        <v>0.24746135272780559</v>
      </c>
      <c r="F9854" s="7">
        <v>-0.68250021723732579</v>
      </c>
    </row>
    <row r="9855" spans="4:6" x14ac:dyDescent="0.3">
      <c r="D9855" s="5">
        <f t="shared" si="155"/>
        <v>444425953</v>
      </c>
      <c r="E9855" s="6">
        <v>0.20695196157968787</v>
      </c>
      <c r="F9855" s="7">
        <v>-0.81704288087638299</v>
      </c>
    </row>
    <row r="9856" spans="4:6" x14ac:dyDescent="0.3">
      <c r="D9856" s="5">
        <f t="shared" si="155"/>
        <v>1671027380</v>
      </c>
      <c r="E9856" s="6">
        <v>0.77813276162197142</v>
      </c>
      <c r="F9856" s="7">
        <v>0.76590223366990484</v>
      </c>
    </row>
    <row r="9857" spans="4:6" x14ac:dyDescent="0.3">
      <c r="D9857" s="5">
        <f t="shared" si="155"/>
        <v>529395013</v>
      </c>
      <c r="E9857" s="6">
        <v>0.24651876347746585</v>
      </c>
      <c r="F9857" s="7">
        <v>-0.68548562762580323</v>
      </c>
    </row>
    <row r="9858" spans="4:6" x14ac:dyDescent="0.3">
      <c r="D9858" s="5">
        <f t="shared" si="155"/>
        <v>1518756870</v>
      </c>
      <c r="E9858" s="6">
        <v>0.7072262798503286</v>
      </c>
      <c r="F9858" s="7">
        <v>0.5452996565314373</v>
      </c>
    </row>
    <row r="9859" spans="4:6" x14ac:dyDescent="0.3">
      <c r="D9859" s="5">
        <f t="shared" ref="D9859:D9922" si="156">MOD(D9858*$B$4,$B$5)</f>
        <v>1116130484</v>
      </c>
      <c r="E9859" s="6">
        <v>0.51973875846689455</v>
      </c>
      <c r="F9859" s="7">
        <v>4.9497934685673387E-2</v>
      </c>
    </row>
    <row r="9860" spans="4:6" x14ac:dyDescent="0.3">
      <c r="D9860" s="5">
        <f t="shared" si="156"/>
        <v>664857228</v>
      </c>
      <c r="E9860" s="6">
        <v>0.30959827295467096</v>
      </c>
      <c r="F9860" s="7">
        <v>-0.49698937219542177</v>
      </c>
    </row>
    <row r="9861" spans="4:6" x14ac:dyDescent="0.3">
      <c r="D9861" s="5">
        <f t="shared" si="156"/>
        <v>1327632020</v>
      </c>
      <c r="E9861" s="6">
        <v>0.61822683607994289</v>
      </c>
      <c r="F9861" s="7">
        <v>0.30082711887612668</v>
      </c>
    </row>
    <row r="9862" spans="4:6" x14ac:dyDescent="0.3">
      <c r="D9862" s="5">
        <f t="shared" si="156"/>
        <v>918243646</v>
      </c>
      <c r="E9862" s="6">
        <v>0.4275905186567367</v>
      </c>
      <c r="F9862" s="7">
        <v>-0.18251187328634116</v>
      </c>
    </row>
    <row r="9863" spans="4:6" x14ac:dyDescent="0.3">
      <c r="D9863" s="5">
        <f t="shared" si="156"/>
        <v>476561986</v>
      </c>
      <c r="E9863" s="6">
        <v>0.22191646808936863</v>
      </c>
      <c r="F9863" s="7">
        <v>-0.76573678257973798</v>
      </c>
    </row>
    <row r="9864" spans="4:6" x14ac:dyDescent="0.3">
      <c r="D9864" s="5">
        <f t="shared" si="156"/>
        <v>278799542</v>
      </c>
      <c r="E9864" s="6">
        <v>0.12982615374943815</v>
      </c>
      <c r="F9864" s="7">
        <v>-1.127213302530701</v>
      </c>
    </row>
    <row r="9865" spans="4:6" x14ac:dyDescent="0.3">
      <c r="D9865" s="5">
        <f t="shared" si="156"/>
        <v>1800159780</v>
      </c>
      <c r="E9865" s="6">
        <v>0.83826472129511154</v>
      </c>
      <c r="F9865" s="7">
        <v>0.98735108049117004</v>
      </c>
    </row>
    <row r="9866" spans="4:6" x14ac:dyDescent="0.3">
      <c r="D9866" s="5">
        <f t="shared" si="156"/>
        <v>1881931819</v>
      </c>
      <c r="E9866" s="6">
        <v>0.87634279427709316</v>
      </c>
      <c r="F9866" s="7">
        <v>1.1568970810482662</v>
      </c>
    </row>
    <row r="9867" spans="4:6" x14ac:dyDescent="0.3">
      <c r="D9867" s="5">
        <f t="shared" si="156"/>
        <v>2025083202</v>
      </c>
      <c r="E9867" s="6">
        <v>0.94300285162683839</v>
      </c>
      <c r="F9867" s="7">
        <v>1.5804917412620405</v>
      </c>
    </row>
    <row r="9868" spans="4:6" x14ac:dyDescent="0.3">
      <c r="D9868" s="5">
        <f t="shared" si="156"/>
        <v>1483115949</v>
      </c>
      <c r="E9868" s="6">
        <v>0.69062968268117841</v>
      </c>
      <c r="F9868" s="7">
        <v>0.49763598620214849</v>
      </c>
    </row>
    <row r="9869" spans="4:6" x14ac:dyDescent="0.3">
      <c r="D9869" s="5">
        <f t="shared" si="156"/>
        <v>827634140</v>
      </c>
      <c r="E9869" s="6">
        <v>0.3853971794111628</v>
      </c>
      <c r="F9869" s="7">
        <v>-0.29133599754506639</v>
      </c>
    </row>
    <row r="9870" spans="4:6" x14ac:dyDescent="0.3">
      <c r="D9870" s="5">
        <f t="shared" si="156"/>
        <v>1089286799</v>
      </c>
      <c r="E9870" s="6">
        <v>0.50723869354206952</v>
      </c>
      <c r="F9870" s="7">
        <v>1.8145709651320643E-2</v>
      </c>
    </row>
    <row r="9871" spans="4:6" x14ac:dyDescent="0.3">
      <c r="D9871" s="5">
        <f t="shared" si="156"/>
        <v>1973461381</v>
      </c>
      <c r="E9871" s="6">
        <v>0.91896456798442139</v>
      </c>
      <c r="F9871" s="7">
        <v>1.3981405532752318</v>
      </c>
    </row>
    <row r="9872" spans="4:6" x14ac:dyDescent="0.3">
      <c r="D9872" s="5">
        <f t="shared" si="156"/>
        <v>727224978</v>
      </c>
      <c r="E9872" s="6">
        <v>0.33864051973320591</v>
      </c>
      <c r="F9872" s="7">
        <v>-0.41617624716713331</v>
      </c>
    </row>
    <row r="9873" spans="4:6" x14ac:dyDescent="0.3">
      <c r="D9873" s="5">
        <f t="shared" si="156"/>
        <v>1109219176</v>
      </c>
      <c r="E9873" s="6">
        <v>0.51652042988363689</v>
      </c>
      <c r="F9873" s="7">
        <v>4.142241915446053E-2</v>
      </c>
    </row>
    <row r="9874" spans="4:6" x14ac:dyDescent="0.3">
      <c r="D9874" s="5">
        <f t="shared" si="156"/>
        <v>2056557692</v>
      </c>
      <c r="E9874" s="6">
        <v>0.95765930317124282</v>
      </c>
      <c r="F9874" s="7">
        <v>1.7241465318954701</v>
      </c>
    </row>
    <row r="9875" spans="4:6" x14ac:dyDescent="0.3">
      <c r="D9875" s="5">
        <f t="shared" si="156"/>
        <v>369800663</v>
      </c>
      <c r="E9875" s="6">
        <v>0.17220185294021093</v>
      </c>
      <c r="F9875" s="7">
        <v>-0.94549993128638066</v>
      </c>
    </row>
    <row r="9876" spans="4:6" x14ac:dyDescent="0.3">
      <c r="D9876" s="5">
        <f t="shared" si="156"/>
        <v>763729809</v>
      </c>
      <c r="E9876" s="6">
        <v>0.35563940634544883</v>
      </c>
      <c r="F9876" s="7">
        <v>-0.3701391502416409</v>
      </c>
    </row>
    <row r="9877" spans="4:6" x14ac:dyDescent="0.3">
      <c r="D9877" s="5">
        <f t="shared" si="156"/>
        <v>149842190</v>
      </c>
      <c r="E9877" s="6">
        <v>6.9775707153394539E-2</v>
      </c>
      <c r="F9877" s="7">
        <v>-1.4774635787717729</v>
      </c>
    </row>
    <row r="9878" spans="4:6" x14ac:dyDescent="0.3">
      <c r="D9878" s="5">
        <f t="shared" si="156"/>
        <v>307430394</v>
      </c>
      <c r="E9878" s="6">
        <v>0.14315843316089216</v>
      </c>
      <c r="F9878" s="7">
        <v>-1.0662362344075322</v>
      </c>
    </row>
    <row r="9879" spans="4:6" x14ac:dyDescent="0.3">
      <c r="D9879" s="5">
        <f t="shared" si="156"/>
        <v>860548004</v>
      </c>
      <c r="E9879" s="6">
        <v>0.40072389170594874</v>
      </c>
      <c r="F9879" s="7">
        <v>-0.25147384221847591</v>
      </c>
    </row>
    <row r="9880" spans="4:6" x14ac:dyDescent="0.3">
      <c r="D9880" s="5">
        <f t="shared" si="156"/>
        <v>736517163</v>
      </c>
      <c r="E9880" s="6">
        <v>0.34296753056623741</v>
      </c>
      <c r="F9880" s="7">
        <v>-0.40437761152339918</v>
      </c>
    </row>
    <row r="9881" spans="4:6" x14ac:dyDescent="0.3">
      <c r="D9881" s="5">
        <f t="shared" si="156"/>
        <v>828199088</v>
      </c>
      <c r="E9881" s="6">
        <v>0.38566025382434971</v>
      </c>
      <c r="F9881" s="7">
        <v>-0.29064804926407567</v>
      </c>
    </row>
    <row r="9882" spans="4:6" x14ac:dyDescent="0.3">
      <c r="D9882" s="5">
        <f t="shared" si="156"/>
        <v>442604296</v>
      </c>
      <c r="E9882" s="6">
        <v>0.20610368643524468</v>
      </c>
      <c r="F9882" s="7">
        <v>-0.82001532147696943</v>
      </c>
    </row>
    <row r="9883" spans="4:6" x14ac:dyDescent="0.3">
      <c r="D9883" s="5">
        <f t="shared" si="156"/>
        <v>1784651860</v>
      </c>
      <c r="E9883" s="6">
        <v>0.83104328329772059</v>
      </c>
      <c r="F9883" s="7">
        <v>0.95829617230714947</v>
      </c>
    </row>
    <row r="9884" spans="4:6" x14ac:dyDescent="0.3">
      <c r="D9884" s="5">
        <f t="shared" si="156"/>
        <v>623434655</v>
      </c>
      <c r="E9884" s="6">
        <v>0.29030938426992797</v>
      </c>
      <c r="F9884" s="7">
        <v>-0.55248111659687138</v>
      </c>
    </row>
    <row r="9885" spans="4:6" x14ac:dyDescent="0.3">
      <c r="D9885" s="5">
        <f t="shared" si="156"/>
        <v>1125886094</v>
      </c>
      <c r="E9885" s="6">
        <v>0.52428156838219764</v>
      </c>
      <c r="F9885" s="7">
        <v>6.0902493968275746E-2</v>
      </c>
    </row>
    <row r="9886" spans="4:6" x14ac:dyDescent="0.3">
      <c r="D9886" s="5">
        <f t="shared" si="156"/>
        <v>1278988845</v>
      </c>
      <c r="E9886" s="6">
        <v>0.59557559256961157</v>
      </c>
      <c r="F9886" s="7">
        <v>0.24191140215572782</v>
      </c>
    </row>
    <row r="9887" spans="4:6" x14ac:dyDescent="0.3">
      <c r="D9887" s="5">
        <f t="shared" si="156"/>
        <v>63169392</v>
      </c>
      <c r="E9887" s="6">
        <v>2.9415540424562563E-2</v>
      </c>
      <c r="F9887" s="7">
        <v>-1.8894535529573984</v>
      </c>
    </row>
    <row r="9888" spans="4:6" x14ac:dyDescent="0.3">
      <c r="D9888" s="5">
        <f t="shared" si="156"/>
        <v>1970426139</v>
      </c>
      <c r="E9888" s="6">
        <v>0.91755117328609448</v>
      </c>
      <c r="F9888" s="7">
        <v>1.3887865925301928</v>
      </c>
    </row>
    <row r="9889" spans="4:6" x14ac:dyDescent="0.3">
      <c r="D9889" s="5">
        <f t="shared" si="156"/>
        <v>241946392</v>
      </c>
      <c r="E9889" s="6">
        <v>0.11266506846311043</v>
      </c>
      <c r="F9889" s="7">
        <v>-1.2124762280411825</v>
      </c>
    </row>
    <row r="9890" spans="4:6" x14ac:dyDescent="0.3">
      <c r="D9890" s="5">
        <f t="shared" si="156"/>
        <v>978215846</v>
      </c>
      <c r="E9890" s="6">
        <v>0.4555172505374227</v>
      </c>
      <c r="F9890" s="7">
        <v>-0.11173377165719398</v>
      </c>
    </row>
    <row r="9891" spans="4:6" x14ac:dyDescent="0.3">
      <c r="D9891" s="5">
        <f t="shared" si="156"/>
        <v>586672030</v>
      </c>
      <c r="E9891" s="6">
        <v>0.27319045297167305</v>
      </c>
      <c r="F9891" s="7">
        <v>-0.60319209487407666</v>
      </c>
    </row>
    <row r="9892" spans="4:6" x14ac:dyDescent="0.3">
      <c r="D9892" s="5">
        <f t="shared" si="156"/>
        <v>378707141</v>
      </c>
      <c r="E9892" s="6">
        <v>0.17634925495493156</v>
      </c>
      <c r="F9892" s="7">
        <v>-0.92936779877765641</v>
      </c>
    </row>
    <row r="9893" spans="4:6" x14ac:dyDescent="0.3">
      <c r="D9893" s="5">
        <f t="shared" si="156"/>
        <v>1191599947</v>
      </c>
      <c r="E9893" s="6">
        <v>0.55488196579262794</v>
      </c>
      <c r="F9893" s="7">
        <v>0.13800550298229899</v>
      </c>
    </row>
    <row r="9894" spans="4:6" x14ac:dyDescent="0.3">
      <c r="D9894" s="5">
        <f t="shared" si="156"/>
        <v>1519040389</v>
      </c>
      <c r="E9894" s="6">
        <v>0.70735830367296781</v>
      </c>
      <c r="F9894" s="7">
        <v>0.54568367916722327</v>
      </c>
    </row>
    <row r="9895" spans="4:6" x14ac:dyDescent="0.3">
      <c r="D9895" s="5">
        <f t="shared" si="156"/>
        <v>1916974251</v>
      </c>
      <c r="E9895" s="6">
        <v>0.89266069828780437</v>
      </c>
      <c r="F9895" s="7">
        <v>1.2408028086729141</v>
      </c>
    </row>
    <row r="9896" spans="4:6" x14ac:dyDescent="0.3">
      <c r="D9896" s="5">
        <f t="shared" si="156"/>
        <v>1341204438</v>
      </c>
      <c r="E9896" s="6">
        <v>0.62454698572358769</v>
      </c>
      <c r="F9896" s="7">
        <v>0.31744491811956016</v>
      </c>
    </row>
    <row r="9897" spans="4:6" x14ac:dyDescent="0.3">
      <c r="D9897" s="5">
        <f t="shared" si="156"/>
        <v>1089920589</v>
      </c>
      <c r="E9897" s="6">
        <v>0.50753382500962707</v>
      </c>
      <c r="F9897" s="7">
        <v>1.8885621370552542E-2</v>
      </c>
    </row>
    <row r="9898" spans="4:6" x14ac:dyDescent="0.3">
      <c r="D9898" s="5">
        <f t="shared" si="156"/>
        <v>354883766</v>
      </c>
      <c r="E9898" s="6">
        <v>0.16525563147408481</v>
      </c>
      <c r="F9898" s="7">
        <v>-0.97308458850199819</v>
      </c>
    </row>
    <row r="9899" spans="4:6" x14ac:dyDescent="0.3">
      <c r="D9899" s="5">
        <f t="shared" si="156"/>
        <v>117216467</v>
      </c>
      <c r="E9899" s="6">
        <v>5.4583170967719676E-2</v>
      </c>
      <c r="F9899" s="7">
        <v>-1.6019514678866156</v>
      </c>
    </row>
    <row r="9900" spans="4:6" x14ac:dyDescent="0.3">
      <c r="D9900" s="5">
        <f t="shared" si="156"/>
        <v>1684152359</v>
      </c>
      <c r="E9900" s="6">
        <v>0.78424455624469047</v>
      </c>
      <c r="F9900" s="7">
        <v>0.78660883198089826</v>
      </c>
    </row>
    <row r="9901" spans="4:6" x14ac:dyDescent="0.3">
      <c r="D9901" s="5">
        <f t="shared" si="156"/>
        <v>577580457</v>
      </c>
      <c r="E9901" s="6">
        <v>0.26895685938089792</v>
      </c>
      <c r="F9901" s="7">
        <v>-0.61597091080258137</v>
      </c>
    </row>
    <row r="9902" spans="4:6" x14ac:dyDescent="0.3">
      <c r="D9902" s="5">
        <f t="shared" si="156"/>
        <v>1753534493</v>
      </c>
      <c r="E9902" s="6">
        <v>0.81655313010937824</v>
      </c>
      <c r="F9902" s="7">
        <v>0.90230712866532026</v>
      </c>
    </row>
    <row r="9903" spans="4:6" x14ac:dyDescent="0.3">
      <c r="D9903" s="5">
        <f t="shared" si="156"/>
        <v>1795565098</v>
      </c>
      <c r="E9903" s="6">
        <v>0.83612515575822921</v>
      </c>
      <c r="F9903" s="7">
        <v>0.97865658870556071</v>
      </c>
    </row>
    <row r="9904" spans="4:6" x14ac:dyDescent="0.3">
      <c r="D9904" s="5">
        <f t="shared" si="156"/>
        <v>1282852638</v>
      </c>
      <c r="E9904" s="6">
        <v>0.59737481139355786</v>
      </c>
      <c r="F9904" s="7">
        <v>0.24655791609283398</v>
      </c>
    </row>
    <row r="9905" spans="4:6" x14ac:dyDescent="0.3">
      <c r="D9905" s="5">
        <f t="shared" si="156"/>
        <v>1888727653</v>
      </c>
      <c r="E9905" s="6">
        <v>0.87950735108881006</v>
      </c>
      <c r="F9905" s="7">
        <v>1.1725275998974949</v>
      </c>
    </row>
    <row r="9906" spans="4:6" x14ac:dyDescent="0.3">
      <c r="D9906" s="5">
        <f t="shared" si="156"/>
        <v>1501788225</v>
      </c>
      <c r="E9906" s="6">
        <v>0.69932463876840156</v>
      </c>
      <c r="F9906" s="7">
        <v>0.52245909117706413</v>
      </c>
    </row>
    <row r="9907" spans="4:6" x14ac:dyDescent="0.3">
      <c r="D9907" s="5">
        <f t="shared" si="156"/>
        <v>213937196</v>
      </c>
      <c r="E9907" s="6">
        <v>9.962227018514859E-2</v>
      </c>
      <c r="F9907" s="7">
        <v>-1.2837068681801977</v>
      </c>
    </row>
    <row r="9908" spans="4:6" x14ac:dyDescent="0.3">
      <c r="D9908" s="5">
        <f t="shared" si="156"/>
        <v>1861013340</v>
      </c>
      <c r="E9908" s="6">
        <v>0.86660186840836129</v>
      </c>
      <c r="F9908" s="7">
        <v>1.1104706627914287</v>
      </c>
    </row>
    <row r="9909" spans="4:6" x14ac:dyDescent="0.3">
      <c r="D9909" s="5">
        <f t="shared" si="156"/>
        <v>1586497483</v>
      </c>
      <c r="E9909" s="6">
        <v>0.73877046093230181</v>
      </c>
      <c r="F9909" s="7">
        <v>0.63955940999280469</v>
      </c>
    </row>
    <row r="9910" spans="4:6" x14ac:dyDescent="0.3">
      <c r="D9910" s="5">
        <f t="shared" si="156"/>
        <v>405666226</v>
      </c>
      <c r="E9910" s="6">
        <v>0.18890305719236197</v>
      </c>
      <c r="F9910" s="7">
        <v>-0.88194580656501609</v>
      </c>
    </row>
    <row r="9911" spans="4:6" x14ac:dyDescent="0.3">
      <c r="D9911" s="5">
        <f t="shared" si="156"/>
        <v>1158501900</v>
      </c>
      <c r="E9911" s="6">
        <v>0.53946948660488192</v>
      </c>
      <c r="F9911" s="7">
        <v>9.9097286189668399E-2</v>
      </c>
    </row>
    <row r="9912" spans="4:6" x14ac:dyDescent="0.3">
      <c r="D9912" s="5">
        <f t="shared" si="156"/>
        <v>1571047020</v>
      </c>
      <c r="E9912" s="6">
        <v>0.73157577843552057</v>
      </c>
      <c r="F9912" s="7">
        <v>0.61758574574551017</v>
      </c>
    </row>
    <row r="9913" spans="4:6" x14ac:dyDescent="0.3">
      <c r="D9913" s="5">
        <f t="shared" si="156"/>
        <v>1920675909</v>
      </c>
      <c r="E9913" s="6">
        <v>0.89438441711886263</v>
      </c>
      <c r="F9913" s="7">
        <v>1.2501872157567042</v>
      </c>
    </row>
    <row r="9914" spans="4:6" x14ac:dyDescent="0.3">
      <c r="D9914" s="5">
        <f t="shared" si="156"/>
        <v>1782795055</v>
      </c>
      <c r="E9914" s="6">
        <v>0.8301786410903359</v>
      </c>
      <c r="F9914" s="7">
        <v>0.95487143294648802</v>
      </c>
    </row>
    <row r="9915" spans="4:6" x14ac:dyDescent="0.3">
      <c r="D9915" s="5">
        <f t="shared" si="156"/>
        <v>1187913674</v>
      </c>
      <c r="E9915" s="6">
        <v>0.55316541116048157</v>
      </c>
      <c r="F9915" s="7">
        <v>0.13366285660024774</v>
      </c>
    </row>
    <row r="9916" spans="4:6" x14ac:dyDescent="0.3">
      <c r="D9916" s="5">
        <f t="shared" si="156"/>
        <v>1820099107</v>
      </c>
      <c r="E9916" s="6">
        <v>0.8475496939826288</v>
      </c>
      <c r="F9916" s="7">
        <v>1.0259808472374103</v>
      </c>
    </row>
    <row r="9917" spans="4:6" x14ac:dyDescent="0.3">
      <c r="D9917" s="5">
        <f t="shared" si="156"/>
        <v>153027933</v>
      </c>
      <c r="E9917" s="6">
        <v>7.1259184341187762E-2</v>
      </c>
      <c r="F9917" s="7">
        <v>-1.4664770512321303</v>
      </c>
    </row>
    <row r="9918" spans="4:6" x14ac:dyDescent="0.3">
      <c r="D9918" s="5">
        <f t="shared" si="156"/>
        <v>1615091810</v>
      </c>
      <c r="E9918" s="6">
        <v>0.752085732065221</v>
      </c>
      <c r="F9918" s="7">
        <v>0.68106788654315076</v>
      </c>
    </row>
    <row r="9919" spans="4:6" x14ac:dyDescent="0.3">
      <c r="D9919" s="5">
        <f t="shared" si="156"/>
        <v>1997923469</v>
      </c>
      <c r="E9919" s="6">
        <v>0.93035561538334532</v>
      </c>
      <c r="F9919" s="7">
        <v>1.4784447717612141</v>
      </c>
    </row>
    <row r="9920" spans="4:6" x14ac:dyDescent="0.3">
      <c r="D9920" s="5">
        <f t="shared" si="156"/>
        <v>420668976</v>
      </c>
      <c r="E9920" s="6">
        <v>0.19588925707702456</v>
      </c>
      <c r="F9920" s="7">
        <v>-0.85639647438558786</v>
      </c>
    </row>
    <row r="9921" spans="4:6" x14ac:dyDescent="0.3">
      <c r="D9921" s="5">
        <f t="shared" si="156"/>
        <v>1654258111</v>
      </c>
      <c r="E9921" s="6">
        <v>0.77032396222494914</v>
      </c>
      <c r="F9921" s="7">
        <v>0.739914170391887</v>
      </c>
    </row>
    <row r="9922" spans="4:6" x14ac:dyDescent="0.3">
      <c r="D9922" s="5">
        <f t="shared" si="156"/>
        <v>661346033</v>
      </c>
      <c r="E9922" s="6">
        <v>0.30796324536945974</v>
      </c>
      <c r="F9922" s="7">
        <v>-0.50163187878482818</v>
      </c>
    </row>
    <row r="9923" spans="4:6" x14ac:dyDescent="0.3">
      <c r="D9923" s="5">
        <f t="shared" ref="D9923:D9986" si="157">MOD(D9922*$B$4,$B$5)</f>
        <v>1489946288</v>
      </c>
      <c r="E9923" s="6">
        <v>0.69381030713562886</v>
      </c>
      <c r="F9923" s="7">
        <v>0.50667997166130063</v>
      </c>
    </row>
    <row r="9924" spans="4:6" x14ac:dyDescent="0.3">
      <c r="D9924" s="5">
        <f t="shared" si="157"/>
        <v>1969930018</v>
      </c>
      <c r="E9924" s="6">
        <v>0.91732014894235892</v>
      </c>
      <c r="F9924" s="7">
        <v>1.387269164296987</v>
      </c>
    </row>
    <row r="9925" spans="4:6" x14ac:dyDescent="0.3">
      <c r="D9925" s="5">
        <f t="shared" si="157"/>
        <v>2063493365</v>
      </c>
      <c r="E9925" s="6">
        <v>0.96088897759177627</v>
      </c>
      <c r="F9925" s="7">
        <v>1.761096656670665</v>
      </c>
    </row>
    <row r="9926" spans="4:6" x14ac:dyDescent="0.3">
      <c r="D9926" s="5">
        <f t="shared" si="157"/>
        <v>154223114</v>
      </c>
      <c r="E9926" s="6">
        <v>7.1815733864731834E-2</v>
      </c>
      <c r="F9926" s="7">
        <v>-1.4624005904785968</v>
      </c>
    </row>
    <row r="9927" spans="4:6" x14ac:dyDescent="0.3">
      <c r="D9927" s="5">
        <f t="shared" si="157"/>
        <v>1325615392</v>
      </c>
      <c r="E9927" s="6">
        <v>0.61728777048856742</v>
      </c>
      <c r="F9927" s="7">
        <v>0.29836518359535846</v>
      </c>
    </row>
    <row r="9928" spans="4:6" x14ac:dyDescent="0.3">
      <c r="D9928" s="5">
        <f t="shared" si="157"/>
        <v>210357573</v>
      </c>
      <c r="E9928" s="6">
        <v>9.7955378329339787E-2</v>
      </c>
      <c r="F9928" s="7">
        <v>-1.2932900616304646</v>
      </c>
    </row>
    <row r="9929" spans="4:6" x14ac:dyDescent="0.3">
      <c r="D9929" s="5">
        <f t="shared" si="157"/>
        <v>867723267</v>
      </c>
      <c r="E9929" s="6">
        <v>0.40406513391441212</v>
      </c>
      <c r="F9929" s="7">
        <v>-0.24283881182166786</v>
      </c>
    </row>
    <row r="9930" spans="4:6" x14ac:dyDescent="0.3">
      <c r="D9930" s="5">
        <f t="shared" si="157"/>
        <v>1348770269</v>
      </c>
      <c r="E9930" s="6">
        <v>0.62807010032988164</v>
      </c>
      <c r="F9930" s="7">
        <v>0.3267462721099384</v>
      </c>
    </row>
    <row r="9931" spans="4:6" x14ac:dyDescent="0.3">
      <c r="D9931" s="5">
        <f t="shared" si="157"/>
        <v>1227928800</v>
      </c>
      <c r="E9931" s="6">
        <v>0.57179890626277674</v>
      </c>
      <c r="F9931" s="7">
        <v>0.18095590472163242</v>
      </c>
    </row>
    <row r="9932" spans="4:6" x14ac:dyDescent="0.3">
      <c r="D9932" s="5">
        <f t="shared" si="157"/>
        <v>654963953</v>
      </c>
      <c r="E9932" s="6">
        <v>0.30499135777819097</v>
      </c>
      <c r="F9932" s="7">
        <v>-0.51009812953599976</v>
      </c>
    </row>
    <row r="9933" spans="4:6" x14ac:dyDescent="0.3">
      <c r="D9933" s="5">
        <f t="shared" si="157"/>
        <v>510724129</v>
      </c>
      <c r="E9933" s="6">
        <v>0.23782445559075518</v>
      </c>
      <c r="F9933" s="7">
        <v>-0.71331814611360533</v>
      </c>
    </row>
    <row r="9934" spans="4:6" x14ac:dyDescent="0.3">
      <c r="D9934" s="5">
        <f t="shared" si="157"/>
        <v>52163399</v>
      </c>
      <c r="E9934" s="6">
        <v>2.4290475551309507E-2</v>
      </c>
      <c r="F9934" s="7">
        <v>-1.9722510804436688</v>
      </c>
    </row>
    <row r="9935" spans="4:6" x14ac:dyDescent="0.3">
      <c r="D9935" s="5">
        <f t="shared" si="157"/>
        <v>1128598845</v>
      </c>
      <c r="E9935" s="6">
        <v>0.52554479150617939</v>
      </c>
      <c r="F9935" s="7">
        <v>6.4075114352173002E-2</v>
      </c>
    </row>
    <row r="9936" spans="4:6" x14ac:dyDescent="0.3">
      <c r="D9936" s="5">
        <f t="shared" si="157"/>
        <v>1229689899</v>
      </c>
      <c r="E9936" s="6">
        <v>0.57261898189095684</v>
      </c>
      <c r="F9936" s="7">
        <v>0.1830458589306512</v>
      </c>
    </row>
    <row r="9937" spans="4:6" x14ac:dyDescent="0.3">
      <c r="D9937" s="5">
        <f t="shared" si="157"/>
        <v>1913111549</v>
      </c>
      <c r="E9937" s="6">
        <v>0.89086198750032297</v>
      </c>
      <c r="F9937" s="7">
        <v>1.2311252449197487</v>
      </c>
    </row>
    <row r="9938" spans="4:6" x14ac:dyDescent="0.3">
      <c r="D9938" s="5">
        <f t="shared" si="157"/>
        <v>1715793485</v>
      </c>
      <c r="E9938" s="6">
        <v>0.79897860372343898</v>
      </c>
      <c r="F9938" s="7">
        <v>0.83797847522090207</v>
      </c>
    </row>
    <row r="9939" spans="4:6" x14ac:dyDescent="0.3">
      <c r="D9939" s="5">
        <f t="shared" si="157"/>
        <v>1065500586</v>
      </c>
      <c r="E9939" s="6">
        <v>0.49616237496599774</v>
      </c>
      <c r="F9939" s="7">
        <v>-9.6196477788263388E-3</v>
      </c>
    </row>
    <row r="9940" spans="4:6" x14ac:dyDescent="0.3">
      <c r="D9940" s="5">
        <f t="shared" si="157"/>
        <v>545441156</v>
      </c>
      <c r="E9940" s="6">
        <v>0.25399083109012882</v>
      </c>
      <c r="F9940" s="7">
        <v>-0.66198370921713279</v>
      </c>
    </row>
    <row r="9941" spans="4:6" x14ac:dyDescent="0.3">
      <c r="D9941" s="5">
        <f t="shared" si="157"/>
        <v>840529056</v>
      </c>
      <c r="E9941" s="6">
        <v>0.39140184260104022</v>
      </c>
      <c r="F9941" s="7">
        <v>-0.27566720676592854</v>
      </c>
    </row>
    <row r="9942" spans="4:6" x14ac:dyDescent="0.3">
      <c r="D9942" s="5">
        <f t="shared" si="157"/>
        <v>769519405</v>
      </c>
      <c r="E9942" s="6">
        <v>0.35833539707431139</v>
      </c>
      <c r="F9942" s="7">
        <v>-0.36291176997852448</v>
      </c>
    </row>
    <row r="9943" spans="4:6" x14ac:dyDescent="0.3">
      <c r="D9943" s="5">
        <f t="shared" si="157"/>
        <v>446556596</v>
      </c>
      <c r="E9943" s="6">
        <v>0.20794411954278511</v>
      </c>
      <c r="F9943" s="7">
        <v>-0.81357539344552876</v>
      </c>
    </row>
    <row r="9944" spans="4:6" x14ac:dyDescent="0.3">
      <c r="D9944" s="5">
        <f t="shared" si="157"/>
        <v>1440080577</v>
      </c>
      <c r="E9944" s="6">
        <v>0.67058977593722735</v>
      </c>
      <c r="F9944" s="7">
        <v>0.4415422962876086</v>
      </c>
    </row>
    <row r="9945" spans="4:6" x14ac:dyDescent="0.3">
      <c r="D9945" s="5">
        <f t="shared" si="157"/>
        <v>83878977</v>
      </c>
      <c r="E9945" s="6">
        <v>3.905919244425296E-2</v>
      </c>
      <c r="F9945" s="7">
        <v>-1.7617095417073727</v>
      </c>
    </row>
    <row r="9946" spans="4:6" x14ac:dyDescent="0.3">
      <c r="D9946" s="5">
        <f t="shared" si="157"/>
        <v>915424172</v>
      </c>
      <c r="E9946" s="6">
        <v>0.42627759876314325</v>
      </c>
      <c r="F9946" s="7">
        <v>-0.18585917553053519</v>
      </c>
    </row>
    <row r="9947" spans="4:6" x14ac:dyDescent="0.3">
      <c r="D9947" s="5">
        <f t="shared" si="157"/>
        <v>1816685940</v>
      </c>
      <c r="E9947" s="6">
        <v>0.84596031424213225</v>
      </c>
      <c r="F9947" s="7">
        <v>1.0192603728664238</v>
      </c>
    </row>
    <row r="9948" spans="4:6" x14ac:dyDescent="0.3">
      <c r="D9948" s="5">
        <f t="shared" si="157"/>
        <v>752284495</v>
      </c>
      <c r="E9948" s="6">
        <v>0.35030976668960395</v>
      </c>
      <c r="F9948" s="7">
        <v>-0.38448429562346997</v>
      </c>
    </row>
    <row r="9949" spans="4:6" x14ac:dyDescent="0.3">
      <c r="D9949" s="5">
        <f t="shared" si="157"/>
        <v>1723871022</v>
      </c>
      <c r="E9949" s="6">
        <v>0.80274000000463797</v>
      </c>
      <c r="F9949" s="7">
        <v>0.8514489680189874</v>
      </c>
    </row>
    <row r="9950" spans="4:6" x14ac:dyDescent="0.3">
      <c r="D9950" s="5">
        <f t="shared" si="157"/>
        <v>134265359</v>
      </c>
      <c r="E9950" s="6">
        <v>6.2522179971004066E-2</v>
      </c>
      <c r="F9950" s="7">
        <v>-1.5339402207888422</v>
      </c>
    </row>
    <row r="9951" spans="4:6" x14ac:dyDescent="0.3">
      <c r="D9951" s="5">
        <f t="shared" si="157"/>
        <v>17497643</v>
      </c>
      <c r="E9951" s="6">
        <v>8.1479749718196461E-3</v>
      </c>
      <c r="F9951" s="7">
        <v>-2.4022189829335114</v>
      </c>
    </row>
    <row r="9952" spans="4:6" x14ac:dyDescent="0.3">
      <c r="D9952" s="5">
        <f t="shared" si="157"/>
        <v>667651982</v>
      </c>
      <c r="E9952" s="6">
        <v>0.31089968170123145</v>
      </c>
      <c r="F9952" s="7">
        <v>-0.49330179054759293</v>
      </c>
    </row>
    <row r="9953" spans="4:6" x14ac:dyDescent="0.3">
      <c r="D9953" s="5">
        <f t="shared" si="157"/>
        <v>941732593</v>
      </c>
      <c r="E9953" s="6">
        <v>0.4385284119644467</v>
      </c>
      <c r="F9953" s="7">
        <v>-0.15470127609439596</v>
      </c>
    </row>
    <row r="9954" spans="4:6" x14ac:dyDescent="0.3">
      <c r="D9954" s="5">
        <f t="shared" si="157"/>
        <v>440157007</v>
      </c>
      <c r="E9954" s="6">
        <v>0.20496407868802927</v>
      </c>
      <c r="F9954" s="7">
        <v>-0.82402006450435061</v>
      </c>
    </row>
    <row r="9955" spans="4:6" x14ac:dyDescent="0.3">
      <c r="D9955" s="5">
        <f t="shared" si="157"/>
        <v>1763165126</v>
      </c>
      <c r="E9955" s="6">
        <v>0.8210377430739233</v>
      </c>
      <c r="F9955" s="7">
        <v>0.91932708722687928</v>
      </c>
    </row>
    <row r="9956" spans="4:6" x14ac:dyDescent="0.3">
      <c r="D9956" s="5">
        <f t="shared" si="157"/>
        <v>671899242</v>
      </c>
      <c r="E9956" s="6">
        <v>0.31287746626220408</v>
      </c>
      <c r="F9956" s="7">
        <v>-0.48771047295480707</v>
      </c>
    </row>
    <row r="9957" spans="4:6" x14ac:dyDescent="0.3">
      <c r="D9957" s="5">
        <f t="shared" si="157"/>
        <v>1950273588</v>
      </c>
      <c r="E9957" s="6">
        <v>0.90816691043615982</v>
      </c>
      <c r="F9957" s="7">
        <v>1.3295512202544955</v>
      </c>
    </row>
    <row r="9958" spans="4:6" x14ac:dyDescent="0.3">
      <c r="D9958" s="5">
        <f t="shared" si="157"/>
        <v>268249162</v>
      </c>
      <c r="E9958" s="6">
        <v>0.12491325021247682</v>
      </c>
      <c r="F9958" s="7">
        <v>-1.1507708976745743</v>
      </c>
    </row>
    <row r="9959" spans="4:6" x14ac:dyDescent="0.3">
      <c r="D9959" s="5">
        <f t="shared" si="157"/>
        <v>1476391139</v>
      </c>
      <c r="E9959" s="6">
        <v>0.68749819899676201</v>
      </c>
      <c r="F9959" s="7">
        <v>0.48877132389043887</v>
      </c>
    </row>
    <row r="9960" spans="4:6" x14ac:dyDescent="0.3">
      <c r="D9960" s="5">
        <f t="shared" si="157"/>
        <v>484361327</v>
      </c>
      <c r="E9960" s="6">
        <v>0.22554831926296309</v>
      </c>
      <c r="F9960" s="7">
        <v>-0.75358802265909364</v>
      </c>
    </row>
    <row r="9961" spans="4:6" x14ac:dyDescent="0.3">
      <c r="D9961" s="5">
        <f t="shared" si="157"/>
        <v>951150728</v>
      </c>
      <c r="E9961" s="6">
        <v>0.44291407283666923</v>
      </c>
      <c r="F9961" s="7">
        <v>-0.14358505128564067</v>
      </c>
    </row>
    <row r="9962" spans="4:6" x14ac:dyDescent="0.3">
      <c r="D9962" s="5">
        <f t="shared" si="157"/>
        <v>1943902075</v>
      </c>
      <c r="E9962" s="6">
        <v>0.90519994348771859</v>
      </c>
      <c r="F9962" s="7">
        <v>1.3117629987573913</v>
      </c>
    </row>
    <row r="9963" spans="4:6" x14ac:dyDescent="0.3">
      <c r="D9963" s="5">
        <f t="shared" si="157"/>
        <v>1946590307</v>
      </c>
      <c r="E9963" s="6">
        <v>0.9064517490625863</v>
      </c>
      <c r="F9963" s="7">
        <v>1.3192172233195987</v>
      </c>
    </row>
    <row r="9964" spans="4:6" x14ac:dyDescent="0.3">
      <c r="D9964" s="5">
        <f t="shared" si="157"/>
        <v>713734712</v>
      </c>
      <c r="E9964" s="6">
        <v>0.3323586250956716</v>
      </c>
      <c r="F9964" s="7">
        <v>-0.43340956874755227</v>
      </c>
    </row>
    <row r="9965" spans="4:6" x14ac:dyDescent="0.3">
      <c r="D9965" s="5">
        <f t="shared" si="157"/>
        <v>608134131</v>
      </c>
      <c r="E9965" s="6">
        <v>0.28318452256096949</v>
      </c>
      <c r="F9965" s="7">
        <v>-0.57340715759599181</v>
      </c>
    </row>
    <row r="9966" spans="4:6" x14ac:dyDescent="0.3">
      <c r="D9966" s="5">
        <f t="shared" si="157"/>
        <v>1288666658</v>
      </c>
      <c r="E9966" s="6">
        <v>0.60008217543371223</v>
      </c>
      <c r="F9966" s="7">
        <v>0.25355980984393439</v>
      </c>
    </row>
    <row r="9967" spans="4:6" x14ac:dyDescent="0.3">
      <c r="D9967" s="5">
        <f t="shared" si="157"/>
        <v>1216929316</v>
      </c>
      <c r="E9967" s="6">
        <v>0.56667687237884556</v>
      </c>
      <c r="F9967" s="7">
        <v>0.16791994988093711</v>
      </c>
    </row>
    <row r="9968" spans="4:6" x14ac:dyDescent="0.3">
      <c r="D9968" s="5">
        <f t="shared" si="157"/>
        <v>127332598</v>
      </c>
      <c r="E9968" s="6">
        <v>5.9293861556140574E-2</v>
      </c>
      <c r="F9968" s="7">
        <v>-1.5607289266129951</v>
      </c>
    </row>
    <row r="9969" spans="4:6" x14ac:dyDescent="0.3">
      <c r="D9969" s="5">
        <f t="shared" si="157"/>
        <v>373640344</v>
      </c>
      <c r="E9969" s="6">
        <v>0.17398984373918719</v>
      </c>
      <c r="F9969" s="7">
        <v>-0.93851524248177587</v>
      </c>
    </row>
    <row r="9970" spans="4:6" x14ac:dyDescent="0.3">
      <c r="D9970" s="5">
        <f t="shared" si="157"/>
        <v>1425377718</v>
      </c>
      <c r="E9970" s="6">
        <v>0.66374322368180683</v>
      </c>
      <c r="F9970" s="7">
        <v>0.4227008263196988</v>
      </c>
    </row>
    <row r="9971" spans="4:6" x14ac:dyDescent="0.3">
      <c r="D9971" s="5">
        <f t="shared" si="157"/>
        <v>1179259345</v>
      </c>
      <c r="E9971" s="6">
        <v>0.54913542517380365</v>
      </c>
      <c r="F9971" s="7">
        <v>0.12347729879391012</v>
      </c>
    </row>
    <row r="9972" spans="4:6" x14ac:dyDescent="0.3">
      <c r="D9972" s="5">
        <f t="shared" si="157"/>
        <v>678811466</v>
      </c>
      <c r="E9972" s="6">
        <v>0.31609622139120125</v>
      </c>
      <c r="F9972" s="7">
        <v>-0.47864325235557492</v>
      </c>
    </row>
    <row r="9973" spans="4:6" x14ac:dyDescent="0.3">
      <c r="D9973" s="5">
        <f t="shared" si="157"/>
        <v>602789360</v>
      </c>
      <c r="E9973" s="6">
        <v>0.28069566961442649</v>
      </c>
      <c r="F9973" s="7">
        <v>-0.58077613811083884</v>
      </c>
    </row>
    <row r="9974" spans="4:6" x14ac:dyDescent="0.3">
      <c r="D9974" s="5">
        <f t="shared" si="157"/>
        <v>989263357</v>
      </c>
      <c r="E9974" s="6">
        <v>0.46066164873602022</v>
      </c>
      <c r="F9974" s="7">
        <v>-9.8766966068949899E-2</v>
      </c>
    </row>
    <row r="9975" spans="4:6" x14ac:dyDescent="0.3">
      <c r="D9975" s="5">
        <f t="shared" si="157"/>
        <v>1285131055</v>
      </c>
      <c r="E9975" s="6">
        <v>0.59843578198778979</v>
      </c>
      <c r="F9975" s="7">
        <v>0.24930038178356273</v>
      </c>
    </row>
    <row r="9976" spans="4:6" x14ac:dyDescent="0.3">
      <c r="D9976" s="5">
        <f t="shared" si="157"/>
        <v>201045016</v>
      </c>
      <c r="E9976" s="6">
        <v>9.3618881044554417E-2</v>
      </c>
      <c r="F9976" s="7">
        <v>-1.3187946836306597</v>
      </c>
    </row>
    <row r="9977" spans="4:6" x14ac:dyDescent="0.3">
      <c r="D9977" s="5">
        <f t="shared" si="157"/>
        <v>165366543</v>
      </c>
      <c r="E9977" s="6">
        <v>7.7004797362726918E-2</v>
      </c>
      <c r="F9977" s="7">
        <v>-1.4255108198379738</v>
      </c>
    </row>
    <row r="9978" spans="4:6" x14ac:dyDescent="0.3">
      <c r="D9978" s="5">
        <f t="shared" si="157"/>
        <v>211681254</v>
      </c>
      <c r="E9978" s="6">
        <v>9.8571765328358638E-2</v>
      </c>
      <c r="F9978" s="7">
        <v>-1.2897325595134501</v>
      </c>
    </row>
    <row r="9979" spans="4:6" x14ac:dyDescent="0.3">
      <c r="D9979" s="5">
        <f t="shared" si="157"/>
        <v>338619408</v>
      </c>
      <c r="E9979" s="6">
        <v>0.15768194958351733</v>
      </c>
      <c r="F9979" s="7">
        <v>-1.0040305279516424</v>
      </c>
    </row>
    <row r="9980" spans="4:6" x14ac:dyDescent="0.3">
      <c r="D9980" s="5">
        <f t="shared" si="157"/>
        <v>999406251</v>
      </c>
      <c r="E9980" s="6">
        <v>0.46538480181748493</v>
      </c>
      <c r="F9980" s="7">
        <v>-8.6876595019320796E-2</v>
      </c>
    </row>
    <row r="9981" spans="4:6" x14ac:dyDescent="0.3">
      <c r="D9981" s="5">
        <f t="shared" si="157"/>
        <v>1266495813</v>
      </c>
      <c r="E9981" s="6">
        <v>0.58975807120069679</v>
      </c>
      <c r="F9981" s="7">
        <v>0.22692269074876079</v>
      </c>
    </row>
    <row r="9982" spans="4:6" x14ac:dyDescent="0.3">
      <c r="D9982" s="5">
        <f t="shared" si="157"/>
        <v>454926527</v>
      </c>
      <c r="E9982" s="6">
        <v>0.21184167239055193</v>
      </c>
      <c r="F9982" s="7">
        <v>-0.80004738299365585</v>
      </c>
    </row>
    <row r="9983" spans="4:6" x14ac:dyDescent="0.3">
      <c r="D9983" s="5">
        <f t="shared" si="157"/>
        <v>1738094242</v>
      </c>
      <c r="E9983" s="6">
        <v>0.80936320294566755</v>
      </c>
      <c r="F9983" s="7">
        <v>0.8755520651211135</v>
      </c>
    </row>
    <row r="9984" spans="4:6" x14ac:dyDescent="0.3">
      <c r="D9984" s="5">
        <f t="shared" si="157"/>
        <v>1656034586</v>
      </c>
      <c r="E9984" s="6">
        <v>0.77115119786108954</v>
      </c>
      <c r="F9984" s="7">
        <v>0.74264340197101952</v>
      </c>
    </row>
    <row r="9985" spans="4:6" x14ac:dyDescent="0.3">
      <c r="D9985" s="5">
        <f t="shared" si="157"/>
        <v>514224878</v>
      </c>
      <c r="E9985" s="6">
        <v>0.23945461887815467</v>
      </c>
      <c r="F9985" s="7">
        <v>-0.70805800391733764</v>
      </c>
    </row>
    <row r="9986" spans="4:6" x14ac:dyDescent="0.3">
      <c r="D9986" s="5">
        <f t="shared" si="157"/>
        <v>1533093912</v>
      </c>
      <c r="E9986" s="6">
        <v>0.71390248529045142</v>
      </c>
      <c r="F9986" s="7">
        <v>0.56482172385936757</v>
      </c>
    </row>
    <row r="9987" spans="4:6" x14ac:dyDescent="0.3">
      <c r="D9987" s="5">
        <f t="shared" ref="D9987:D10001" si="158">MOD(D9986*$B$4,$B$5)</f>
        <v>1689750532</v>
      </c>
      <c r="E9987" s="6">
        <v>0.78685140869286974</v>
      </c>
      <c r="F9987" s="7">
        <v>0.79554390412625564</v>
      </c>
    </row>
    <row r="9988" spans="4:6" x14ac:dyDescent="0.3">
      <c r="D9988" s="5">
        <f t="shared" si="158"/>
        <v>224049818</v>
      </c>
      <c r="E9988" s="6">
        <v>0.10433132676811081</v>
      </c>
      <c r="F9988" s="7">
        <v>-1.2572512971225982</v>
      </c>
    </row>
    <row r="9989" spans="4:6" x14ac:dyDescent="0.3">
      <c r="D9989" s="5">
        <f t="shared" si="158"/>
        <v>381118386</v>
      </c>
      <c r="E9989" s="6">
        <v>0.17747207840669163</v>
      </c>
      <c r="F9989" s="7">
        <v>-0.92504181545703934</v>
      </c>
    </row>
    <row r="9990" spans="4:6" x14ac:dyDescent="0.3">
      <c r="D9990" s="5">
        <f t="shared" si="158"/>
        <v>1620690404</v>
      </c>
      <c r="E9990" s="6">
        <v>0.75469278055680244</v>
      </c>
      <c r="F9990" s="7">
        <v>0.68933188230437958</v>
      </c>
    </row>
    <row r="9991" spans="4:6" x14ac:dyDescent="0.3">
      <c r="D9991" s="5">
        <f t="shared" si="158"/>
        <v>1664714921</v>
      </c>
      <c r="E9991" s="6">
        <v>0.77519329383521651</v>
      </c>
      <c r="F9991" s="7">
        <v>0.75605968408033275</v>
      </c>
    </row>
    <row r="9992" spans="4:6" x14ac:dyDescent="0.3">
      <c r="D9992" s="5">
        <f t="shared" si="158"/>
        <v>763364498</v>
      </c>
      <c r="E9992" s="6">
        <v>0.35546929515476272</v>
      </c>
      <c r="F9992" s="7">
        <v>-0.3705958274734375</v>
      </c>
    </row>
    <row r="9993" spans="4:6" x14ac:dyDescent="0.3">
      <c r="D9993" s="5">
        <f t="shared" si="158"/>
        <v>1843267732</v>
      </c>
      <c r="E9993" s="6">
        <v>0.85833842573532693</v>
      </c>
      <c r="F9993" s="7">
        <v>1.0728840382710609</v>
      </c>
    </row>
    <row r="9994" spans="4:6" x14ac:dyDescent="0.3">
      <c r="D9994" s="5">
        <f t="shared" si="158"/>
        <v>1834228868</v>
      </c>
      <c r="E9994" s="6">
        <v>0.85412937668536737</v>
      </c>
      <c r="F9994" s="7">
        <v>1.0543094871073622</v>
      </c>
    </row>
    <row r="9995" spans="4:6" x14ac:dyDescent="0.3">
      <c r="D9995" s="5">
        <f t="shared" si="158"/>
        <v>1458405065</v>
      </c>
      <c r="E9995" s="6">
        <v>0.67912278061650955</v>
      </c>
      <c r="F9995" s="7">
        <v>0.46524720347516352</v>
      </c>
    </row>
    <row r="9996" spans="4:6" x14ac:dyDescent="0.3">
      <c r="D9996" s="5">
        <f t="shared" si="158"/>
        <v>2009460308</v>
      </c>
      <c r="E9996" s="6">
        <v>0.93572787468855068</v>
      </c>
      <c r="F9996" s="7">
        <v>1.5198676173414296</v>
      </c>
    </row>
    <row r="9997" spans="4:6" x14ac:dyDescent="0.3">
      <c r="D9997" s="5">
        <f t="shared" si="158"/>
        <v>1117159772</v>
      </c>
      <c r="E9997" s="6">
        <v>0.52021805804243126</v>
      </c>
      <c r="F9997" s="7">
        <v>5.0700869332053811E-2</v>
      </c>
    </row>
    <row r="9998" spans="4:6" x14ac:dyDescent="0.3">
      <c r="D9998" s="5">
        <f t="shared" si="158"/>
        <v>957494395</v>
      </c>
      <c r="E9998" s="6">
        <v>0.44586807298089198</v>
      </c>
      <c r="F9998" s="7">
        <v>-0.13610769303843515</v>
      </c>
    </row>
    <row r="9999" spans="4:6" x14ac:dyDescent="0.3">
      <c r="D9999" s="5">
        <f t="shared" si="158"/>
        <v>1068890311</v>
      </c>
      <c r="E9999" s="6">
        <v>0.49774083867458707</v>
      </c>
      <c r="F9999" s="7">
        <v>-5.6629079219390824E-3</v>
      </c>
    </row>
    <row r="10000" spans="4:6" x14ac:dyDescent="0.3">
      <c r="D10000" s="5">
        <f t="shared" si="158"/>
        <v>962099459</v>
      </c>
      <c r="E10000" s="6">
        <v>0.44801247301326363</v>
      </c>
      <c r="F10000" s="7">
        <v>-0.13068443472381908</v>
      </c>
    </row>
    <row r="10001" spans="4:6" x14ac:dyDescent="0.3">
      <c r="D10001" s="5">
        <f t="shared" si="158"/>
        <v>21635367</v>
      </c>
      <c r="E10001" s="6">
        <v>1.0074752857978226E-2</v>
      </c>
      <c r="F10001" s="7">
        <v>-2.3235522212751056</v>
      </c>
    </row>
  </sheetData>
  <mergeCells count="1">
    <mergeCell ref="A1:B1"/>
  </mergeCells>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Q26"/>
  <sheetViews>
    <sheetView zoomScaleNormal="100" workbookViewId="0">
      <selection activeCell="A23" sqref="A23:A26"/>
    </sheetView>
  </sheetViews>
  <sheetFormatPr defaultColWidth="8.5546875" defaultRowHeight="14.4" x14ac:dyDescent="0.3"/>
  <sheetData>
    <row r="3" spans="1:16" x14ac:dyDescent="0.3">
      <c r="A3" s="85" t="s">
        <v>23</v>
      </c>
      <c r="B3" s="22">
        <f t="array" ref="B3:E6">Option!B18:E21</f>
        <v>1</v>
      </c>
      <c r="C3" s="23">
        <v>0.4</v>
      </c>
      <c r="D3" s="23">
        <v>0.4</v>
      </c>
      <c r="E3" s="24">
        <v>0.4</v>
      </c>
      <c r="I3" s="25"/>
      <c r="J3" s="19"/>
      <c r="O3" s="19"/>
      <c r="P3" s="19"/>
    </row>
    <row r="4" spans="1:16" x14ac:dyDescent="0.3">
      <c r="A4" s="85"/>
      <c r="B4" s="26">
        <v>0.4</v>
      </c>
      <c r="C4" s="15">
        <v>1</v>
      </c>
      <c r="D4" s="27">
        <v>0.4</v>
      </c>
      <c r="E4" s="28">
        <v>0.4</v>
      </c>
      <c r="J4" s="19"/>
      <c r="M4" s="19"/>
    </row>
    <row r="5" spans="1:16" x14ac:dyDescent="0.3">
      <c r="A5" s="85"/>
      <c r="B5" s="26">
        <v>0.4</v>
      </c>
      <c r="C5" s="15">
        <v>0.4</v>
      </c>
      <c r="D5" s="15">
        <v>1</v>
      </c>
      <c r="E5" s="28">
        <v>0.4</v>
      </c>
      <c r="J5" s="19"/>
      <c r="M5" s="19"/>
      <c r="N5" s="19"/>
    </row>
    <row r="6" spans="1:16" x14ac:dyDescent="0.3">
      <c r="A6" s="85"/>
      <c r="B6" s="29">
        <v>0.4</v>
      </c>
      <c r="C6" s="30">
        <v>0.4</v>
      </c>
      <c r="D6" s="30">
        <v>0.4</v>
      </c>
      <c r="E6" s="31">
        <v>1</v>
      </c>
      <c r="J6" s="19"/>
      <c r="M6" s="19"/>
      <c r="N6" s="19"/>
      <c r="O6" s="19"/>
    </row>
    <row r="8" spans="1:16" x14ac:dyDescent="0.3">
      <c r="B8" s="17">
        <f>SQRT(B3)</f>
        <v>1</v>
      </c>
      <c r="C8" s="32">
        <v>0</v>
      </c>
      <c r="D8" s="32">
        <v>0</v>
      </c>
      <c r="E8" s="32">
        <v>0</v>
      </c>
    </row>
    <row r="9" spans="1:16" x14ac:dyDescent="0.3">
      <c r="B9" s="33">
        <f t="array" ref="B9:B11">B4:B6/B8</f>
        <v>0.4</v>
      </c>
      <c r="C9" s="34">
        <f t="array" ref="C9:E11">C4:E6 - MMULT(B9:B11, TRANSPOSE(B9:B11))</f>
        <v>0.84</v>
      </c>
      <c r="D9" s="35">
        <v>0.24</v>
      </c>
      <c r="E9" s="36">
        <v>0.24</v>
      </c>
      <c r="F9" s="14"/>
      <c r="J9" s="14"/>
      <c r="K9" s="14"/>
      <c r="L9" s="14"/>
    </row>
    <row r="10" spans="1:16" x14ac:dyDescent="0.3">
      <c r="B10" s="33">
        <v>0.4</v>
      </c>
      <c r="C10" s="37">
        <v>0.24</v>
      </c>
      <c r="D10" s="17">
        <v>0.84</v>
      </c>
      <c r="E10" s="38">
        <v>0.24</v>
      </c>
      <c r="F10" s="14"/>
      <c r="I10" s="14"/>
      <c r="K10" s="14"/>
      <c r="L10" s="14"/>
    </row>
    <row r="11" spans="1:16" x14ac:dyDescent="0.3">
      <c r="B11" s="33">
        <v>0.4</v>
      </c>
      <c r="C11" s="39">
        <v>0.24</v>
      </c>
      <c r="D11" s="40">
        <v>0.24</v>
      </c>
      <c r="E11" s="41">
        <v>0.84</v>
      </c>
      <c r="F11" s="14"/>
      <c r="I11" s="14"/>
      <c r="J11" s="14"/>
      <c r="L11" s="14"/>
    </row>
    <row r="12" spans="1:16" x14ac:dyDescent="0.3">
      <c r="I12" s="14"/>
      <c r="J12" s="14"/>
      <c r="K12" s="14"/>
    </row>
    <row r="13" spans="1:16" x14ac:dyDescent="0.3">
      <c r="B13" s="17">
        <f>B8</f>
        <v>1</v>
      </c>
      <c r="C13" s="42">
        <f>C8</f>
        <v>0</v>
      </c>
      <c r="D13" s="42">
        <f>D8</f>
        <v>0</v>
      </c>
      <c r="E13" s="42">
        <f>E8</f>
        <v>0</v>
      </c>
    </row>
    <row r="14" spans="1:16" x14ac:dyDescent="0.3">
      <c r="B14" s="17">
        <f>B9</f>
        <v>0.4</v>
      </c>
      <c r="C14" s="17">
        <f>SQRT(C9)</f>
        <v>0.91651513899116799</v>
      </c>
      <c r="D14" s="32">
        <v>0</v>
      </c>
      <c r="E14" s="32">
        <v>0</v>
      </c>
    </row>
    <row r="15" spans="1:16" x14ac:dyDescent="0.3">
      <c r="B15" s="17">
        <f>B10</f>
        <v>0.4</v>
      </c>
      <c r="C15" s="33">
        <f t="array" ref="C15:C16">C10:C11/C14</f>
        <v>0.26186146828319085</v>
      </c>
      <c r="D15" s="34">
        <f t="array" ref="D15:E16">D10:E11-MMULT(C15:C16,TRANSPOSE(C15:C16))</f>
        <v>0.77142857142857135</v>
      </c>
      <c r="E15" s="36">
        <v>0.17142857142857143</v>
      </c>
      <c r="F15" s="14"/>
    </row>
    <row r="16" spans="1:16" x14ac:dyDescent="0.3">
      <c r="B16" s="17">
        <f>B11</f>
        <v>0.4</v>
      </c>
      <c r="C16" s="33">
        <v>0.26186146828319085</v>
      </c>
      <c r="D16" s="39">
        <v>0.17142857142857143</v>
      </c>
      <c r="E16" s="41">
        <v>0.77142857142857135</v>
      </c>
      <c r="F16" s="14"/>
    </row>
    <row r="18" spans="1:17" x14ac:dyDescent="0.3">
      <c r="A18" s="43"/>
      <c r="B18" s="17">
        <f t="shared" ref="B18:E19" si="0">B13</f>
        <v>1</v>
      </c>
      <c r="C18" s="44">
        <f t="shared" si="0"/>
        <v>0</v>
      </c>
      <c r="D18" s="44">
        <f t="shared" si="0"/>
        <v>0</v>
      </c>
      <c r="E18" s="44">
        <f t="shared" si="0"/>
        <v>0</v>
      </c>
      <c r="F18" s="45"/>
      <c r="H18" s="14"/>
      <c r="I18" s="14"/>
      <c r="J18" s="14"/>
      <c r="K18" s="14"/>
      <c r="L18" s="14"/>
      <c r="N18" s="14"/>
      <c r="O18" s="14"/>
      <c r="P18" s="14"/>
      <c r="Q18" s="14"/>
    </row>
    <row r="19" spans="1:17" x14ac:dyDescent="0.3">
      <c r="A19" s="43"/>
      <c r="B19" s="17">
        <f t="shared" si="0"/>
        <v>0.4</v>
      </c>
      <c r="C19" s="17">
        <f t="shared" si="0"/>
        <v>0.91651513899116799</v>
      </c>
      <c r="D19" s="44">
        <f t="shared" si="0"/>
        <v>0</v>
      </c>
      <c r="E19" s="44">
        <f t="shared" si="0"/>
        <v>0</v>
      </c>
      <c r="F19" s="45"/>
      <c r="H19" s="14"/>
      <c r="I19" s="14"/>
      <c r="J19" s="14"/>
      <c r="K19" s="14"/>
      <c r="L19" s="14"/>
      <c r="N19" s="14"/>
      <c r="O19" s="14"/>
      <c r="P19" s="14"/>
      <c r="Q19" s="14"/>
    </row>
    <row r="20" spans="1:17" x14ac:dyDescent="0.3">
      <c r="A20" s="43"/>
      <c r="B20" s="17">
        <f>B15</f>
        <v>0.4</v>
      </c>
      <c r="C20" s="17">
        <f>C15</f>
        <v>0.26186146828319085</v>
      </c>
      <c r="D20" s="17">
        <f>SQRT(D15)</f>
        <v>0.87831006565367986</v>
      </c>
      <c r="E20" s="32">
        <v>0</v>
      </c>
      <c r="H20" s="14"/>
      <c r="I20" s="14"/>
      <c r="J20" s="14"/>
      <c r="K20" s="14"/>
      <c r="L20" s="14"/>
      <c r="N20" s="14"/>
      <c r="O20" s="14"/>
      <c r="P20" s="14"/>
      <c r="Q20" s="14"/>
    </row>
    <row r="21" spans="1:17" x14ac:dyDescent="0.3">
      <c r="A21" s="43"/>
      <c r="B21" s="17">
        <f>B16</f>
        <v>0.4</v>
      </c>
      <c r="C21" s="17">
        <f>C16</f>
        <v>0.26186146828319085</v>
      </c>
      <c r="D21" s="33">
        <f>D16/D20</f>
        <v>0.19518001458970663</v>
      </c>
      <c r="E21" s="46">
        <f>E16 - D21*D21</f>
        <v>0.73333333333333328</v>
      </c>
      <c r="F21" s="14"/>
      <c r="H21" s="14"/>
      <c r="I21" s="14"/>
      <c r="J21" s="14"/>
      <c r="K21" s="14"/>
      <c r="L21" s="14"/>
      <c r="N21" s="14"/>
      <c r="O21" s="14"/>
      <c r="P21" s="14"/>
      <c r="Q21" s="14"/>
    </row>
    <row r="23" spans="1:17" x14ac:dyDescent="0.3">
      <c r="A23" s="86" t="s">
        <v>24</v>
      </c>
      <c r="B23" s="17">
        <f t="shared" ref="B23:E25" si="1">B18</f>
        <v>1</v>
      </c>
      <c r="C23" s="44">
        <f t="shared" si="1"/>
        <v>0</v>
      </c>
      <c r="D23" s="44">
        <f t="shared" si="1"/>
        <v>0</v>
      </c>
      <c r="E23" s="44">
        <f t="shared" si="1"/>
        <v>0</v>
      </c>
      <c r="G23" s="85" t="s">
        <v>25</v>
      </c>
      <c r="H23" s="17">
        <f t="array" ref="H23:K26">TRANSPOSE(B23:E26)</f>
        <v>1</v>
      </c>
      <c r="I23" s="17">
        <v>0.4</v>
      </c>
      <c r="J23" s="17">
        <v>0.4</v>
      </c>
      <c r="K23" s="17">
        <v>0.4</v>
      </c>
      <c r="M23" s="86" t="s">
        <v>26</v>
      </c>
      <c r="N23" s="17">
        <f t="array" ref="N23:Q26">MMULT(B23:E26, H23:K26)</f>
        <v>1</v>
      </c>
      <c r="O23" s="17">
        <v>0.4</v>
      </c>
      <c r="P23" s="17">
        <v>0.4</v>
      </c>
      <c r="Q23" s="17">
        <v>0.4</v>
      </c>
    </row>
    <row r="24" spans="1:17" x14ac:dyDescent="0.3">
      <c r="A24" s="86"/>
      <c r="B24" s="17">
        <f t="shared" si="1"/>
        <v>0.4</v>
      </c>
      <c r="C24" s="17">
        <f t="shared" si="1"/>
        <v>0.91651513899116799</v>
      </c>
      <c r="D24" s="44">
        <f t="shared" si="1"/>
        <v>0</v>
      </c>
      <c r="E24" s="44">
        <f t="shared" si="1"/>
        <v>0</v>
      </c>
      <c r="G24" s="85"/>
      <c r="H24" s="44">
        <v>0</v>
      </c>
      <c r="I24" s="17">
        <v>0.91651513899116799</v>
      </c>
      <c r="J24" s="17">
        <v>0.26186146828319085</v>
      </c>
      <c r="K24" s="17">
        <v>0.26186146828319085</v>
      </c>
      <c r="M24" s="86"/>
      <c r="N24" s="17">
        <v>0.4</v>
      </c>
      <c r="O24" s="17">
        <v>1</v>
      </c>
      <c r="P24" s="17">
        <v>0.4</v>
      </c>
      <c r="Q24" s="17">
        <v>0.4</v>
      </c>
    </row>
    <row r="25" spans="1:17" x14ac:dyDescent="0.3">
      <c r="A25" s="86"/>
      <c r="B25" s="17">
        <f t="shared" si="1"/>
        <v>0.4</v>
      </c>
      <c r="C25" s="17">
        <f t="shared" si="1"/>
        <v>0.26186146828319085</v>
      </c>
      <c r="D25" s="17">
        <f t="shared" si="1"/>
        <v>0.87831006565367986</v>
      </c>
      <c r="E25" s="44">
        <f t="shared" si="1"/>
        <v>0</v>
      </c>
      <c r="G25" s="85"/>
      <c r="H25" s="44">
        <v>0</v>
      </c>
      <c r="I25" s="44">
        <v>0</v>
      </c>
      <c r="J25" s="17">
        <v>0.87831006565367986</v>
      </c>
      <c r="K25" s="17">
        <v>0.19518001458970663</v>
      </c>
      <c r="M25" s="86"/>
      <c r="N25" s="17">
        <v>0.4</v>
      </c>
      <c r="O25" s="17">
        <v>0.4</v>
      </c>
      <c r="P25" s="17">
        <v>1</v>
      </c>
      <c r="Q25" s="17">
        <v>0.4</v>
      </c>
    </row>
    <row r="26" spans="1:17" x14ac:dyDescent="0.3">
      <c r="A26" s="86"/>
      <c r="B26" s="17">
        <f>B21</f>
        <v>0.4</v>
      </c>
      <c r="C26" s="17">
        <f>C21</f>
        <v>0.26186146828319085</v>
      </c>
      <c r="D26" s="17">
        <f>D21</f>
        <v>0.19518001458970663</v>
      </c>
      <c r="E26" s="17">
        <f>SQRT(E21)</f>
        <v>0.85634883857767519</v>
      </c>
      <c r="G26" s="85"/>
      <c r="H26" s="44">
        <v>0</v>
      </c>
      <c r="I26" s="44">
        <v>0</v>
      </c>
      <c r="J26" s="44">
        <v>0</v>
      </c>
      <c r="K26" s="17">
        <v>0.85634883857767519</v>
      </c>
      <c r="M26" s="86"/>
      <c r="N26" s="17">
        <v>0.4</v>
      </c>
      <c r="O26" s="17">
        <v>0.4</v>
      </c>
      <c r="P26" s="17">
        <v>0.4</v>
      </c>
      <c r="Q26" s="17">
        <v>0.99999999999999978</v>
      </c>
    </row>
  </sheetData>
  <mergeCells count="4">
    <mergeCell ref="A3:A6"/>
    <mergeCell ref="A23:A26"/>
    <mergeCell ref="G23:G26"/>
    <mergeCell ref="M23:M26"/>
  </mergeCell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236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Option</vt:lpstr>
      <vt:lpstr>Random</vt:lpstr>
      <vt:lpstr>Cholesky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abak</dc:creator>
  <dc:description/>
  <cp:lastModifiedBy>Artem Bakulin</cp:lastModifiedBy>
  <cp:revision>2</cp:revision>
  <dcterms:created xsi:type="dcterms:W3CDTF">2018-03-10T15:53:43Z</dcterms:created>
  <dcterms:modified xsi:type="dcterms:W3CDTF">2024-04-21T19:33:02Z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